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Apportionment\Sch Finance\0ArchiveFinancial Summaries-rg\1718\Files for Posting\Section Three Excel for Posting\"/>
    </mc:Choice>
  </mc:AlternateContent>
  <bookViews>
    <workbookView xWindow="0" yWindow="0" windowWidth="28800" windowHeight="11100"/>
  </bookViews>
  <sheets>
    <sheet name="1718 REV_OFS by County" sheetId="1" r:id="rId1"/>
  </sheets>
  <externalReferences>
    <externalReference r:id="rId2"/>
  </externalReferences>
  <definedNames>
    <definedName name="_xlnm.Print_Area" localSheetId="0">'1718 REV_OFS by County'!$A$1:$GW$444</definedName>
    <definedName name="_xlnm.Print_Titles" localSheetId="0">'1718 REV_OFS by County'!$2:$5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T432" i="1" l="1"/>
  <c r="GS432" i="1"/>
  <c r="GR432" i="1"/>
  <c r="GQ432" i="1"/>
  <c r="GP432" i="1"/>
  <c r="GO432" i="1"/>
  <c r="GN432" i="1"/>
  <c r="GM432" i="1"/>
  <c r="GL432" i="1"/>
  <c r="GK432" i="1"/>
  <c r="GJ432" i="1"/>
  <c r="GI432" i="1"/>
  <c r="GH432" i="1"/>
  <c r="GG432" i="1"/>
  <c r="GF432" i="1"/>
  <c r="GE432" i="1"/>
  <c r="GD432" i="1"/>
  <c r="GC432" i="1"/>
  <c r="GB432" i="1"/>
  <c r="GA432" i="1"/>
  <c r="FZ432" i="1"/>
  <c r="FY432" i="1"/>
  <c r="FX432" i="1"/>
  <c r="FW432" i="1"/>
  <c r="GU432" i="1" s="1"/>
  <c r="FV432" i="1"/>
  <c r="FR432" i="1"/>
  <c r="FQ432" i="1"/>
  <c r="FP432" i="1"/>
  <c r="FO432" i="1"/>
  <c r="FN432" i="1"/>
  <c r="FM432" i="1"/>
  <c r="FL432" i="1"/>
  <c r="FK432" i="1"/>
  <c r="FJ432" i="1"/>
  <c r="FI432" i="1"/>
  <c r="FH432" i="1"/>
  <c r="FG432" i="1"/>
  <c r="FF432" i="1"/>
  <c r="FE432" i="1"/>
  <c r="FD432" i="1"/>
  <c r="FC432" i="1"/>
  <c r="FB432" i="1"/>
  <c r="FA432" i="1"/>
  <c r="EZ432" i="1"/>
  <c r="EY432" i="1"/>
  <c r="EX432" i="1"/>
  <c r="EW432" i="1"/>
  <c r="EV432" i="1"/>
  <c r="EU432" i="1"/>
  <c r="ET432" i="1"/>
  <c r="ES432" i="1"/>
  <c r="ER432" i="1"/>
  <c r="EQ432" i="1"/>
  <c r="EP432" i="1"/>
  <c r="EO432" i="1"/>
  <c r="EN432" i="1"/>
  <c r="EM432" i="1"/>
  <c r="EL432" i="1"/>
  <c r="EK432" i="1"/>
  <c r="EJ432" i="1"/>
  <c r="EI432" i="1"/>
  <c r="EH432" i="1"/>
  <c r="EG432" i="1"/>
  <c r="EF432" i="1"/>
  <c r="EE432" i="1"/>
  <c r="ED432" i="1"/>
  <c r="EC432" i="1"/>
  <c r="EB432" i="1"/>
  <c r="EA432" i="1"/>
  <c r="DZ432" i="1"/>
  <c r="DY432" i="1"/>
  <c r="DX432" i="1"/>
  <c r="DW432" i="1"/>
  <c r="DV432" i="1"/>
  <c r="DU432" i="1"/>
  <c r="DT432" i="1"/>
  <c r="DS432" i="1"/>
  <c r="DR432" i="1"/>
  <c r="DQ432" i="1"/>
  <c r="DP432" i="1"/>
  <c r="DO432" i="1"/>
  <c r="DN432" i="1"/>
  <c r="DM432" i="1"/>
  <c r="DL432" i="1"/>
  <c r="DK432" i="1"/>
  <c r="DJ432" i="1"/>
  <c r="DI432" i="1"/>
  <c r="DH432" i="1"/>
  <c r="DG432" i="1"/>
  <c r="DF432" i="1"/>
  <c r="DE432" i="1"/>
  <c r="DD432" i="1"/>
  <c r="DC432" i="1"/>
  <c r="DB432" i="1"/>
  <c r="DA432" i="1"/>
  <c r="CZ432" i="1"/>
  <c r="CY432" i="1"/>
  <c r="CX432" i="1"/>
  <c r="CW432" i="1"/>
  <c r="CV432" i="1"/>
  <c r="CU432" i="1"/>
  <c r="CT432" i="1"/>
  <c r="CS432" i="1"/>
  <c r="CR432" i="1"/>
  <c r="CQ432" i="1"/>
  <c r="CP432" i="1"/>
  <c r="CO432" i="1"/>
  <c r="CN432" i="1"/>
  <c r="CM432" i="1"/>
  <c r="CL432" i="1"/>
  <c r="CK432" i="1"/>
  <c r="CJ432" i="1"/>
  <c r="CI432" i="1"/>
  <c r="CH432" i="1"/>
  <c r="CD432" i="1"/>
  <c r="CC432" i="1"/>
  <c r="CB432" i="1"/>
  <c r="CA432" i="1"/>
  <c r="BZ432" i="1"/>
  <c r="BY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BE432" i="1"/>
  <c r="BD432" i="1"/>
  <c r="BC432" i="1"/>
  <c r="BB432" i="1"/>
  <c r="BA432" i="1"/>
  <c r="AZ432" i="1"/>
  <c r="AY432" i="1"/>
  <c r="AX432" i="1"/>
  <c r="BV432" i="1" s="1"/>
  <c r="AT432" i="1"/>
  <c r="AS432" i="1"/>
  <c r="AR432" i="1"/>
  <c r="AQ432" i="1"/>
  <c r="AU432" i="1" s="1"/>
  <c r="AP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M432" i="1"/>
  <c r="L432" i="1"/>
  <c r="K432" i="1"/>
  <c r="J432" i="1"/>
  <c r="I432" i="1"/>
  <c r="H432" i="1"/>
  <c r="E432" i="1"/>
  <c r="D432" i="1"/>
  <c r="GT431" i="1"/>
  <c r="GS431" i="1"/>
  <c r="GR431" i="1"/>
  <c r="GQ431" i="1"/>
  <c r="GP431" i="1"/>
  <c r="GO431" i="1"/>
  <c r="GN431" i="1"/>
  <c r="GM431" i="1"/>
  <c r="GL431" i="1"/>
  <c r="GK431" i="1"/>
  <c r="GJ431" i="1"/>
  <c r="GI431" i="1"/>
  <c r="GH431" i="1"/>
  <c r="GG431" i="1"/>
  <c r="GF431" i="1"/>
  <c r="GE431" i="1"/>
  <c r="GD431" i="1"/>
  <c r="GC431" i="1"/>
  <c r="GB431" i="1"/>
  <c r="GA431" i="1"/>
  <c r="FZ431" i="1"/>
  <c r="FY431" i="1"/>
  <c r="FX431" i="1"/>
  <c r="FW431" i="1"/>
  <c r="FV431" i="1"/>
  <c r="GU431" i="1" s="1"/>
  <c r="FR431" i="1"/>
  <c r="FQ431" i="1"/>
  <c r="FP431" i="1"/>
  <c r="FO431" i="1"/>
  <c r="FN431" i="1"/>
  <c r="FM431" i="1"/>
  <c r="FL431" i="1"/>
  <c r="FK431" i="1"/>
  <c r="FJ431" i="1"/>
  <c r="FI431" i="1"/>
  <c r="FH431" i="1"/>
  <c r="FG431" i="1"/>
  <c r="FF431" i="1"/>
  <c r="FE431" i="1"/>
  <c r="FD431" i="1"/>
  <c r="FC431" i="1"/>
  <c r="FB431" i="1"/>
  <c r="FA431" i="1"/>
  <c r="EZ431" i="1"/>
  <c r="EY431" i="1"/>
  <c r="EX431" i="1"/>
  <c r="EW431" i="1"/>
  <c r="EV431" i="1"/>
  <c r="EU431" i="1"/>
  <c r="ET431" i="1"/>
  <c r="ES431" i="1"/>
  <c r="ER431" i="1"/>
  <c r="EQ431" i="1"/>
  <c r="EP431" i="1"/>
  <c r="EO431" i="1"/>
  <c r="EN431" i="1"/>
  <c r="EM431" i="1"/>
  <c r="EL431" i="1"/>
  <c r="EK431" i="1"/>
  <c r="EJ431" i="1"/>
  <c r="EI431" i="1"/>
  <c r="EH431" i="1"/>
  <c r="EG431" i="1"/>
  <c r="EF431" i="1"/>
  <c r="EE431" i="1"/>
  <c r="ED431" i="1"/>
  <c r="EC431" i="1"/>
  <c r="EB431" i="1"/>
  <c r="EA431" i="1"/>
  <c r="DZ431" i="1"/>
  <c r="DY431" i="1"/>
  <c r="DX431" i="1"/>
  <c r="DW431" i="1"/>
  <c r="DV431" i="1"/>
  <c r="DU431" i="1"/>
  <c r="DT431" i="1"/>
  <c r="DS431" i="1"/>
  <c r="DR431" i="1"/>
  <c r="DQ431" i="1"/>
  <c r="DP431" i="1"/>
  <c r="DO431" i="1"/>
  <c r="DN431" i="1"/>
  <c r="DM431" i="1"/>
  <c r="DL431" i="1"/>
  <c r="DK431" i="1"/>
  <c r="DJ431" i="1"/>
  <c r="DI431" i="1"/>
  <c r="DH431" i="1"/>
  <c r="DG431" i="1"/>
  <c r="DF431" i="1"/>
  <c r="DE431" i="1"/>
  <c r="DD431" i="1"/>
  <c r="DC431" i="1"/>
  <c r="DB431" i="1"/>
  <c r="DA431" i="1"/>
  <c r="CZ431" i="1"/>
  <c r="CY431" i="1"/>
  <c r="CX431" i="1"/>
  <c r="CW431" i="1"/>
  <c r="CV431" i="1"/>
  <c r="CU431" i="1"/>
  <c r="CT431" i="1"/>
  <c r="CS431" i="1"/>
  <c r="CR431" i="1"/>
  <c r="CQ431" i="1"/>
  <c r="CP431" i="1"/>
  <c r="CO431" i="1"/>
  <c r="CN431" i="1"/>
  <c r="CM431" i="1"/>
  <c r="CL431" i="1"/>
  <c r="CK431" i="1"/>
  <c r="CJ431" i="1"/>
  <c r="CI431" i="1"/>
  <c r="CH431" i="1"/>
  <c r="CD431" i="1"/>
  <c r="CC431" i="1"/>
  <c r="CB431" i="1"/>
  <c r="CA431" i="1"/>
  <c r="BZ431" i="1"/>
  <c r="BY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BE431" i="1"/>
  <c r="BD431" i="1"/>
  <c r="BC431" i="1"/>
  <c r="BB431" i="1"/>
  <c r="BA431" i="1"/>
  <c r="AZ431" i="1"/>
  <c r="AY431" i="1"/>
  <c r="AX431" i="1"/>
  <c r="AT431" i="1"/>
  <c r="AS431" i="1"/>
  <c r="AR431" i="1"/>
  <c r="AQ431" i="1"/>
  <c r="AP431" i="1"/>
  <c r="AU431" i="1" s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M431" i="1"/>
  <c r="L431" i="1"/>
  <c r="K431" i="1"/>
  <c r="J431" i="1"/>
  <c r="I431" i="1"/>
  <c r="H431" i="1"/>
  <c r="E431" i="1"/>
  <c r="D431" i="1"/>
  <c r="GT430" i="1"/>
  <c r="GS430" i="1"/>
  <c r="GR430" i="1"/>
  <c r="GQ430" i="1"/>
  <c r="GP430" i="1"/>
  <c r="GO430" i="1"/>
  <c r="GN430" i="1"/>
  <c r="GM430" i="1"/>
  <c r="GL430" i="1"/>
  <c r="GK430" i="1"/>
  <c r="GJ430" i="1"/>
  <c r="GI430" i="1"/>
  <c r="GH430" i="1"/>
  <c r="GG430" i="1"/>
  <c r="GF430" i="1"/>
  <c r="GE430" i="1"/>
  <c r="GD430" i="1"/>
  <c r="GC430" i="1"/>
  <c r="GB430" i="1"/>
  <c r="GA430" i="1"/>
  <c r="FZ430" i="1"/>
  <c r="FY430" i="1"/>
  <c r="FX430" i="1"/>
  <c r="FW430" i="1"/>
  <c r="FV430" i="1"/>
  <c r="FR430" i="1"/>
  <c r="FQ430" i="1"/>
  <c r="FP430" i="1"/>
  <c r="FO430" i="1"/>
  <c r="FN430" i="1"/>
  <c r="FM430" i="1"/>
  <c r="FL430" i="1"/>
  <c r="FK430" i="1"/>
  <c r="FJ430" i="1"/>
  <c r="FI430" i="1"/>
  <c r="FH430" i="1"/>
  <c r="FG430" i="1"/>
  <c r="FF430" i="1"/>
  <c r="FE430" i="1"/>
  <c r="FD430" i="1"/>
  <c r="FC430" i="1"/>
  <c r="FB430" i="1"/>
  <c r="FA430" i="1"/>
  <c r="EZ430" i="1"/>
  <c r="EY430" i="1"/>
  <c r="EX430" i="1"/>
  <c r="EW430" i="1"/>
  <c r="EV430" i="1"/>
  <c r="EU430" i="1"/>
  <c r="ET430" i="1"/>
  <c r="ES430" i="1"/>
  <c r="ER430" i="1"/>
  <c r="EQ430" i="1"/>
  <c r="EP430" i="1"/>
  <c r="EO430" i="1"/>
  <c r="EN430" i="1"/>
  <c r="EM430" i="1"/>
  <c r="EL430" i="1"/>
  <c r="EK430" i="1"/>
  <c r="EJ430" i="1"/>
  <c r="EI430" i="1"/>
  <c r="EH430" i="1"/>
  <c r="EG430" i="1"/>
  <c r="EF430" i="1"/>
  <c r="EE430" i="1"/>
  <c r="ED430" i="1"/>
  <c r="EC430" i="1"/>
  <c r="EB430" i="1"/>
  <c r="EA430" i="1"/>
  <c r="DZ430" i="1"/>
  <c r="DY430" i="1"/>
  <c r="DX430" i="1"/>
  <c r="DW430" i="1"/>
  <c r="DV430" i="1"/>
  <c r="DU430" i="1"/>
  <c r="DT430" i="1"/>
  <c r="DS430" i="1"/>
  <c r="DR430" i="1"/>
  <c r="DQ430" i="1"/>
  <c r="DP430" i="1"/>
  <c r="DO430" i="1"/>
  <c r="DN430" i="1"/>
  <c r="DM430" i="1"/>
  <c r="DL430" i="1"/>
  <c r="DK430" i="1"/>
  <c r="DJ430" i="1"/>
  <c r="DI430" i="1"/>
  <c r="DH430" i="1"/>
  <c r="DG430" i="1"/>
  <c r="DF430" i="1"/>
  <c r="DE430" i="1"/>
  <c r="DD430" i="1"/>
  <c r="DC430" i="1"/>
  <c r="DB430" i="1"/>
  <c r="DA430" i="1"/>
  <c r="CZ430" i="1"/>
  <c r="CY430" i="1"/>
  <c r="CX430" i="1"/>
  <c r="CW430" i="1"/>
  <c r="CV430" i="1"/>
  <c r="CU430" i="1"/>
  <c r="CT430" i="1"/>
  <c r="CS430" i="1"/>
  <c r="CR430" i="1"/>
  <c r="CQ430" i="1"/>
  <c r="CP430" i="1"/>
  <c r="CO430" i="1"/>
  <c r="CN430" i="1"/>
  <c r="CM430" i="1"/>
  <c r="CL430" i="1"/>
  <c r="CK430" i="1"/>
  <c r="CJ430" i="1"/>
  <c r="CI430" i="1"/>
  <c r="CH430" i="1"/>
  <c r="CD430" i="1"/>
  <c r="CC430" i="1"/>
  <c r="CB430" i="1"/>
  <c r="CA430" i="1"/>
  <c r="CE430" i="1" s="1"/>
  <c r="BZ430" i="1"/>
  <c r="BY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BE430" i="1"/>
  <c r="BD430" i="1"/>
  <c r="BC430" i="1"/>
  <c r="BB430" i="1"/>
  <c r="BA430" i="1"/>
  <c r="AZ430" i="1"/>
  <c r="AY430" i="1"/>
  <c r="AX430" i="1"/>
  <c r="AT430" i="1"/>
  <c r="AS430" i="1"/>
  <c r="AR430" i="1"/>
  <c r="AQ430" i="1"/>
  <c r="AP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M430" i="1"/>
  <c r="L430" i="1"/>
  <c r="K430" i="1"/>
  <c r="J430" i="1"/>
  <c r="I430" i="1"/>
  <c r="H430" i="1"/>
  <c r="N430" i="1" s="1"/>
  <c r="E430" i="1"/>
  <c r="D430" i="1"/>
  <c r="GT429" i="1"/>
  <c r="GS429" i="1"/>
  <c r="GR429" i="1"/>
  <c r="GQ429" i="1"/>
  <c r="GP429" i="1"/>
  <c r="GO429" i="1"/>
  <c r="GN429" i="1"/>
  <c r="GM429" i="1"/>
  <c r="GL429" i="1"/>
  <c r="GK429" i="1"/>
  <c r="GJ429" i="1"/>
  <c r="GI429" i="1"/>
  <c r="GH429" i="1"/>
  <c r="GG429" i="1"/>
  <c r="GF429" i="1"/>
  <c r="GE429" i="1"/>
  <c r="GD429" i="1"/>
  <c r="GC429" i="1"/>
  <c r="GB429" i="1"/>
  <c r="GA429" i="1"/>
  <c r="FZ429" i="1"/>
  <c r="FY429" i="1"/>
  <c r="FX429" i="1"/>
  <c r="FW429" i="1"/>
  <c r="FV429" i="1"/>
  <c r="FR429" i="1"/>
  <c r="FQ429" i="1"/>
  <c r="FP429" i="1"/>
  <c r="FO429" i="1"/>
  <c r="FN429" i="1"/>
  <c r="FM429" i="1"/>
  <c r="FL429" i="1"/>
  <c r="FK429" i="1"/>
  <c r="FJ429" i="1"/>
  <c r="FI429" i="1"/>
  <c r="FH429" i="1"/>
  <c r="FG429" i="1"/>
  <c r="FF429" i="1"/>
  <c r="FE429" i="1"/>
  <c r="FD429" i="1"/>
  <c r="FC429" i="1"/>
  <c r="FB429" i="1"/>
  <c r="FA429" i="1"/>
  <c r="EZ429" i="1"/>
  <c r="EY429" i="1"/>
  <c r="EX429" i="1"/>
  <c r="EW429" i="1"/>
  <c r="EV429" i="1"/>
  <c r="EU429" i="1"/>
  <c r="ET429" i="1"/>
  <c r="ES429" i="1"/>
  <c r="ER429" i="1"/>
  <c r="EQ429" i="1"/>
  <c r="EP429" i="1"/>
  <c r="EO429" i="1"/>
  <c r="EN429" i="1"/>
  <c r="EM429" i="1"/>
  <c r="EL429" i="1"/>
  <c r="EK429" i="1"/>
  <c r="EJ429" i="1"/>
  <c r="EI429" i="1"/>
  <c r="EH429" i="1"/>
  <c r="EG429" i="1"/>
  <c r="EF429" i="1"/>
  <c r="EE429" i="1"/>
  <c r="ED429" i="1"/>
  <c r="EC429" i="1"/>
  <c r="EB429" i="1"/>
  <c r="EA429" i="1"/>
  <c r="DZ429" i="1"/>
  <c r="DY429" i="1"/>
  <c r="DX429" i="1"/>
  <c r="DW429" i="1"/>
  <c r="DV429" i="1"/>
  <c r="DU429" i="1"/>
  <c r="DT429" i="1"/>
  <c r="DS429" i="1"/>
  <c r="DR429" i="1"/>
  <c r="DQ429" i="1"/>
  <c r="DP429" i="1"/>
  <c r="DO429" i="1"/>
  <c r="DN429" i="1"/>
  <c r="DM429" i="1"/>
  <c r="DL429" i="1"/>
  <c r="DK429" i="1"/>
  <c r="DJ429" i="1"/>
  <c r="DI429" i="1"/>
  <c r="DH429" i="1"/>
  <c r="DG429" i="1"/>
  <c r="DF429" i="1"/>
  <c r="DE429" i="1"/>
  <c r="DD429" i="1"/>
  <c r="DC429" i="1"/>
  <c r="DB429" i="1"/>
  <c r="DA429" i="1"/>
  <c r="CZ429" i="1"/>
  <c r="CY429" i="1"/>
  <c r="CX429" i="1"/>
  <c r="CW429" i="1"/>
  <c r="CV429" i="1"/>
  <c r="CU429" i="1"/>
  <c r="CT429" i="1"/>
  <c r="CS429" i="1"/>
  <c r="CR429" i="1"/>
  <c r="CQ429" i="1"/>
  <c r="CP429" i="1"/>
  <c r="CO429" i="1"/>
  <c r="CN429" i="1"/>
  <c r="CM429" i="1"/>
  <c r="CL429" i="1"/>
  <c r="CK429" i="1"/>
  <c r="CJ429" i="1"/>
  <c r="CI429" i="1"/>
  <c r="CH429" i="1"/>
  <c r="CD429" i="1"/>
  <c r="CC429" i="1"/>
  <c r="CB429" i="1"/>
  <c r="CA429" i="1"/>
  <c r="BZ429" i="1"/>
  <c r="CE429" i="1" s="1"/>
  <c r="BY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BE429" i="1"/>
  <c r="BD429" i="1"/>
  <c r="BC429" i="1"/>
  <c r="BB429" i="1"/>
  <c r="BA429" i="1"/>
  <c r="AZ429" i="1"/>
  <c r="AY429" i="1"/>
  <c r="AX429" i="1"/>
  <c r="AT429" i="1"/>
  <c r="AS429" i="1"/>
  <c r="AR429" i="1"/>
  <c r="AQ429" i="1"/>
  <c r="AP429" i="1"/>
  <c r="AU429" i="1" s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M429" i="1"/>
  <c r="L429" i="1"/>
  <c r="K429" i="1"/>
  <c r="J429" i="1"/>
  <c r="I429" i="1"/>
  <c r="H429" i="1"/>
  <c r="E429" i="1"/>
  <c r="D429" i="1"/>
  <c r="GT428" i="1"/>
  <c r="GS428" i="1"/>
  <c r="GR428" i="1"/>
  <c r="GQ428" i="1"/>
  <c r="GP428" i="1"/>
  <c r="GO428" i="1"/>
  <c r="GN428" i="1"/>
  <c r="GM428" i="1"/>
  <c r="GL428" i="1"/>
  <c r="GK428" i="1"/>
  <c r="GJ428" i="1"/>
  <c r="GI428" i="1"/>
  <c r="GH428" i="1"/>
  <c r="GG428" i="1"/>
  <c r="GF428" i="1"/>
  <c r="GE428" i="1"/>
  <c r="GD428" i="1"/>
  <c r="GC428" i="1"/>
  <c r="GB428" i="1"/>
  <c r="GA428" i="1"/>
  <c r="FZ428" i="1"/>
  <c r="FY428" i="1"/>
  <c r="FX428" i="1"/>
  <c r="FW428" i="1"/>
  <c r="FV428" i="1"/>
  <c r="FR428" i="1"/>
  <c r="FQ428" i="1"/>
  <c r="FP428" i="1"/>
  <c r="FO428" i="1"/>
  <c r="FN428" i="1"/>
  <c r="FM428" i="1"/>
  <c r="FL428" i="1"/>
  <c r="FK428" i="1"/>
  <c r="FJ428" i="1"/>
  <c r="FI428" i="1"/>
  <c r="FH428" i="1"/>
  <c r="FG428" i="1"/>
  <c r="FF428" i="1"/>
  <c r="FE428" i="1"/>
  <c r="FD428" i="1"/>
  <c r="FC428" i="1"/>
  <c r="FB428" i="1"/>
  <c r="FA428" i="1"/>
  <c r="EZ428" i="1"/>
  <c r="EY428" i="1"/>
  <c r="EX428" i="1"/>
  <c r="EW428" i="1"/>
  <c r="EV428" i="1"/>
  <c r="EU428" i="1"/>
  <c r="ET428" i="1"/>
  <c r="ES428" i="1"/>
  <c r="ER428" i="1"/>
  <c r="EQ428" i="1"/>
  <c r="EP428" i="1"/>
  <c r="EO428" i="1"/>
  <c r="EN428" i="1"/>
  <c r="EM428" i="1"/>
  <c r="EL428" i="1"/>
  <c r="EK428" i="1"/>
  <c r="EJ428" i="1"/>
  <c r="EI428" i="1"/>
  <c r="EH428" i="1"/>
  <c r="EG428" i="1"/>
  <c r="EF428" i="1"/>
  <c r="EE428" i="1"/>
  <c r="ED428" i="1"/>
  <c r="EC428" i="1"/>
  <c r="EB428" i="1"/>
  <c r="EA428" i="1"/>
  <c r="DZ428" i="1"/>
  <c r="DY428" i="1"/>
  <c r="DX428" i="1"/>
  <c r="DW428" i="1"/>
  <c r="DV428" i="1"/>
  <c r="DU428" i="1"/>
  <c r="DT428" i="1"/>
  <c r="DS428" i="1"/>
  <c r="DR428" i="1"/>
  <c r="DQ428" i="1"/>
  <c r="DP428" i="1"/>
  <c r="DO428" i="1"/>
  <c r="DN428" i="1"/>
  <c r="DM428" i="1"/>
  <c r="DL428" i="1"/>
  <c r="DK428" i="1"/>
  <c r="DJ428" i="1"/>
  <c r="DI428" i="1"/>
  <c r="DH428" i="1"/>
  <c r="DG428" i="1"/>
  <c r="DF428" i="1"/>
  <c r="DE428" i="1"/>
  <c r="DD428" i="1"/>
  <c r="DC428" i="1"/>
  <c r="DB428" i="1"/>
  <c r="DA428" i="1"/>
  <c r="CZ428" i="1"/>
  <c r="CY428" i="1"/>
  <c r="CX428" i="1"/>
  <c r="CW428" i="1"/>
  <c r="CV428" i="1"/>
  <c r="CU428" i="1"/>
  <c r="CT428" i="1"/>
  <c r="CS428" i="1"/>
  <c r="CR428" i="1"/>
  <c r="CQ428" i="1"/>
  <c r="CP428" i="1"/>
  <c r="CO428" i="1"/>
  <c r="CN428" i="1"/>
  <c r="CM428" i="1"/>
  <c r="CL428" i="1"/>
  <c r="CK428" i="1"/>
  <c r="CJ428" i="1"/>
  <c r="CI428" i="1"/>
  <c r="CH428" i="1"/>
  <c r="CD428" i="1"/>
  <c r="CC428" i="1"/>
  <c r="CB428" i="1"/>
  <c r="CA428" i="1"/>
  <c r="BZ428" i="1"/>
  <c r="BY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BE428" i="1"/>
  <c r="BD428" i="1"/>
  <c r="BC428" i="1"/>
  <c r="BB428" i="1"/>
  <c r="BA428" i="1"/>
  <c r="AZ428" i="1"/>
  <c r="AY428" i="1"/>
  <c r="AX428" i="1"/>
  <c r="AT428" i="1"/>
  <c r="AS428" i="1"/>
  <c r="AR428" i="1"/>
  <c r="AQ428" i="1"/>
  <c r="AP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M428" i="1"/>
  <c r="L428" i="1"/>
  <c r="K428" i="1"/>
  <c r="J428" i="1"/>
  <c r="I428" i="1"/>
  <c r="H428" i="1"/>
  <c r="E428" i="1"/>
  <c r="D428" i="1"/>
  <c r="GT427" i="1"/>
  <c r="GS427" i="1"/>
  <c r="GR427" i="1"/>
  <c r="GQ427" i="1"/>
  <c r="GP427" i="1"/>
  <c r="GO427" i="1"/>
  <c r="GN427" i="1"/>
  <c r="GM427" i="1"/>
  <c r="GL427" i="1"/>
  <c r="GK427" i="1"/>
  <c r="GJ427" i="1"/>
  <c r="GI427" i="1"/>
  <c r="GH427" i="1"/>
  <c r="GG427" i="1"/>
  <c r="GF427" i="1"/>
  <c r="GE427" i="1"/>
  <c r="GD427" i="1"/>
  <c r="GC427" i="1"/>
  <c r="GB427" i="1"/>
  <c r="GA427" i="1"/>
  <c r="FZ427" i="1"/>
  <c r="FY427" i="1"/>
  <c r="FX427" i="1"/>
  <c r="FW427" i="1"/>
  <c r="FV427" i="1"/>
  <c r="FR427" i="1"/>
  <c r="FQ427" i="1"/>
  <c r="FP427" i="1"/>
  <c r="FO427" i="1"/>
  <c r="FN427" i="1"/>
  <c r="FM427" i="1"/>
  <c r="FL427" i="1"/>
  <c r="FK427" i="1"/>
  <c r="FJ427" i="1"/>
  <c r="FI427" i="1"/>
  <c r="FH427" i="1"/>
  <c r="FG427" i="1"/>
  <c r="FF427" i="1"/>
  <c r="FE427" i="1"/>
  <c r="FD427" i="1"/>
  <c r="FC427" i="1"/>
  <c r="FB427" i="1"/>
  <c r="FA427" i="1"/>
  <c r="EZ427" i="1"/>
  <c r="EY427" i="1"/>
  <c r="EX427" i="1"/>
  <c r="EW427" i="1"/>
  <c r="EV427" i="1"/>
  <c r="EU427" i="1"/>
  <c r="ET427" i="1"/>
  <c r="ES427" i="1"/>
  <c r="ER427" i="1"/>
  <c r="EQ427" i="1"/>
  <c r="EP427" i="1"/>
  <c r="EO427" i="1"/>
  <c r="EN427" i="1"/>
  <c r="EM427" i="1"/>
  <c r="EL427" i="1"/>
  <c r="EK427" i="1"/>
  <c r="EJ427" i="1"/>
  <c r="EI427" i="1"/>
  <c r="EH427" i="1"/>
  <c r="EG427" i="1"/>
  <c r="EF427" i="1"/>
  <c r="EE427" i="1"/>
  <c r="ED427" i="1"/>
  <c r="EC427" i="1"/>
  <c r="EB427" i="1"/>
  <c r="EA427" i="1"/>
  <c r="DZ427" i="1"/>
  <c r="DY427" i="1"/>
  <c r="DX427" i="1"/>
  <c r="DW427" i="1"/>
  <c r="DV427" i="1"/>
  <c r="DU427" i="1"/>
  <c r="DT427" i="1"/>
  <c r="DS427" i="1"/>
  <c r="DR427" i="1"/>
  <c r="DQ427" i="1"/>
  <c r="DP427" i="1"/>
  <c r="DO427" i="1"/>
  <c r="DN427" i="1"/>
  <c r="DM427" i="1"/>
  <c r="DL427" i="1"/>
  <c r="DK427" i="1"/>
  <c r="DJ427" i="1"/>
  <c r="DI427" i="1"/>
  <c r="DH427" i="1"/>
  <c r="DG427" i="1"/>
  <c r="DF427" i="1"/>
  <c r="DE427" i="1"/>
  <c r="DD427" i="1"/>
  <c r="DC427" i="1"/>
  <c r="DB427" i="1"/>
  <c r="DA427" i="1"/>
  <c r="CZ427" i="1"/>
  <c r="CY427" i="1"/>
  <c r="CX427" i="1"/>
  <c r="CW427" i="1"/>
  <c r="CV427" i="1"/>
  <c r="CU427" i="1"/>
  <c r="CT427" i="1"/>
  <c r="CS427" i="1"/>
  <c r="CR427" i="1"/>
  <c r="CQ427" i="1"/>
  <c r="CP427" i="1"/>
  <c r="CO427" i="1"/>
  <c r="CN427" i="1"/>
  <c r="CM427" i="1"/>
  <c r="CL427" i="1"/>
  <c r="CK427" i="1"/>
  <c r="CJ427" i="1"/>
  <c r="CI427" i="1"/>
  <c r="CH427" i="1"/>
  <c r="CD427" i="1"/>
  <c r="CC427" i="1"/>
  <c r="CB427" i="1"/>
  <c r="CA427" i="1"/>
  <c r="BZ427" i="1"/>
  <c r="BY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BE427" i="1"/>
  <c r="BD427" i="1"/>
  <c r="BC427" i="1"/>
  <c r="BB427" i="1"/>
  <c r="BA427" i="1"/>
  <c r="AZ427" i="1"/>
  <c r="AY427" i="1"/>
  <c r="AX427" i="1"/>
  <c r="AT427" i="1"/>
  <c r="AS427" i="1"/>
  <c r="AR427" i="1"/>
  <c r="AQ427" i="1"/>
  <c r="AP427" i="1"/>
  <c r="AU427" i="1" s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AM427" i="1" s="1"/>
  <c r="R427" i="1"/>
  <c r="Q427" i="1"/>
  <c r="M427" i="1"/>
  <c r="L427" i="1"/>
  <c r="K427" i="1"/>
  <c r="J427" i="1"/>
  <c r="I427" i="1"/>
  <c r="H427" i="1"/>
  <c r="E427" i="1"/>
  <c r="D427" i="1"/>
  <c r="GT426" i="1"/>
  <c r="GS426" i="1"/>
  <c r="GR426" i="1"/>
  <c r="GQ426" i="1"/>
  <c r="GP426" i="1"/>
  <c r="GO426" i="1"/>
  <c r="GN426" i="1"/>
  <c r="GM426" i="1"/>
  <c r="GL426" i="1"/>
  <c r="GK426" i="1"/>
  <c r="GJ426" i="1"/>
  <c r="GI426" i="1"/>
  <c r="GH426" i="1"/>
  <c r="GG426" i="1"/>
  <c r="GF426" i="1"/>
  <c r="GE426" i="1"/>
  <c r="GD426" i="1"/>
  <c r="GC426" i="1"/>
  <c r="GB426" i="1"/>
  <c r="GA426" i="1"/>
  <c r="FZ426" i="1"/>
  <c r="FY426" i="1"/>
  <c r="FX426" i="1"/>
  <c r="FW426" i="1"/>
  <c r="FV426" i="1"/>
  <c r="FR426" i="1"/>
  <c r="FQ426" i="1"/>
  <c r="FP426" i="1"/>
  <c r="FO426" i="1"/>
  <c r="FN426" i="1"/>
  <c r="FM426" i="1"/>
  <c r="FL426" i="1"/>
  <c r="FK426" i="1"/>
  <c r="FJ426" i="1"/>
  <c r="FI426" i="1"/>
  <c r="FH426" i="1"/>
  <c r="FG426" i="1"/>
  <c r="FF426" i="1"/>
  <c r="FE426" i="1"/>
  <c r="FD426" i="1"/>
  <c r="FC426" i="1"/>
  <c r="FB426" i="1"/>
  <c r="FA426" i="1"/>
  <c r="EZ426" i="1"/>
  <c r="EY426" i="1"/>
  <c r="EX426" i="1"/>
  <c r="EW426" i="1"/>
  <c r="EV426" i="1"/>
  <c r="EU426" i="1"/>
  <c r="ET426" i="1"/>
  <c r="ES426" i="1"/>
  <c r="ER426" i="1"/>
  <c r="EQ426" i="1"/>
  <c r="EP426" i="1"/>
  <c r="EO426" i="1"/>
  <c r="EN426" i="1"/>
  <c r="EM426" i="1"/>
  <c r="EL426" i="1"/>
  <c r="EK426" i="1"/>
  <c r="EJ426" i="1"/>
  <c r="EI426" i="1"/>
  <c r="EH426" i="1"/>
  <c r="EG426" i="1"/>
  <c r="EF426" i="1"/>
  <c r="EE426" i="1"/>
  <c r="ED426" i="1"/>
  <c r="EC426" i="1"/>
  <c r="EB426" i="1"/>
  <c r="EA426" i="1"/>
  <c r="DZ426" i="1"/>
  <c r="DY426" i="1"/>
  <c r="DX426" i="1"/>
  <c r="DW426" i="1"/>
  <c r="DV426" i="1"/>
  <c r="DU426" i="1"/>
  <c r="DT426" i="1"/>
  <c r="DS426" i="1"/>
  <c r="DR426" i="1"/>
  <c r="DQ426" i="1"/>
  <c r="DP426" i="1"/>
  <c r="DO426" i="1"/>
  <c r="DN426" i="1"/>
  <c r="DM426" i="1"/>
  <c r="DL426" i="1"/>
  <c r="DK426" i="1"/>
  <c r="DJ426" i="1"/>
  <c r="DI426" i="1"/>
  <c r="DH426" i="1"/>
  <c r="DG426" i="1"/>
  <c r="DF426" i="1"/>
  <c r="DE426" i="1"/>
  <c r="DD426" i="1"/>
  <c r="DC426" i="1"/>
  <c r="DB426" i="1"/>
  <c r="DA426" i="1"/>
  <c r="CZ426" i="1"/>
  <c r="CY426" i="1"/>
  <c r="CX426" i="1"/>
  <c r="CW426" i="1"/>
  <c r="CV426" i="1"/>
  <c r="CU426" i="1"/>
  <c r="CT426" i="1"/>
  <c r="CS426" i="1"/>
  <c r="CR426" i="1"/>
  <c r="CQ426" i="1"/>
  <c r="CP426" i="1"/>
  <c r="CO426" i="1"/>
  <c r="CN426" i="1"/>
  <c r="CM426" i="1"/>
  <c r="CL426" i="1"/>
  <c r="CK426" i="1"/>
  <c r="CJ426" i="1"/>
  <c r="CI426" i="1"/>
  <c r="CH426" i="1"/>
  <c r="CD426" i="1"/>
  <c r="CC426" i="1"/>
  <c r="CB426" i="1"/>
  <c r="CA426" i="1"/>
  <c r="BZ426" i="1"/>
  <c r="BY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BE426" i="1"/>
  <c r="BD426" i="1"/>
  <c r="BC426" i="1"/>
  <c r="BB426" i="1"/>
  <c r="BA426" i="1"/>
  <c r="AZ426" i="1"/>
  <c r="AY426" i="1"/>
  <c r="AX426" i="1"/>
  <c r="AT426" i="1"/>
  <c r="AS426" i="1"/>
  <c r="AR426" i="1"/>
  <c r="AQ426" i="1"/>
  <c r="AP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M426" i="1"/>
  <c r="L426" i="1"/>
  <c r="K426" i="1"/>
  <c r="J426" i="1"/>
  <c r="I426" i="1"/>
  <c r="H426" i="1"/>
  <c r="E426" i="1"/>
  <c r="D426" i="1"/>
  <c r="GT425" i="1"/>
  <c r="GS425" i="1"/>
  <c r="GR425" i="1"/>
  <c r="GQ425" i="1"/>
  <c r="GP425" i="1"/>
  <c r="GO425" i="1"/>
  <c r="GN425" i="1"/>
  <c r="GM425" i="1"/>
  <c r="GL425" i="1"/>
  <c r="GK425" i="1"/>
  <c r="GJ425" i="1"/>
  <c r="GI425" i="1"/>
  <c r="GH425" i="1"/>
  <c r="GG425" i="1"/>
  <c r="GF425" i="1"/>
  <c r="GE425" i="1"/>
  <c r="GD425" i="1"/>
  <c r="GC425" i="1"/>
  <c r="GB425" i="1"/>
  <c r="GA425" i="1"/>
  <c r="FZ425" i="1"/>
  <c r="FY425" i="1"/>
  <c r="FX425" i="1"/>
  <c r="FW425" i="1"/>
  <c r="FV425" i="1"/>
  <c r="FR425" i="1"/>
  <c r="FQ425" i="1"/>
  <c r="FP425" i="1"/>
  <c r="FO425" i="1"/>
  <c r="FN425" i="1"/>
  <c r="FM425" i="1"/>
  <c r="FL425" i="1"/>
  <c r="FK425" i="1"/>
  <c r="FJ425" i="1"/>
  <c r="FI425" i="1"/>
  <c r="FH425" i="1"/>
  <c r="FG425" i="1"/>
  <c r="FF425" i="1"/>
  <c r="FE425" i="1"/>
  <c r="FD425" i="1"/>
  <c r="FC425" i="1"/>
  <c r="FB425" i="1"/>
  <c r="FA425" i="1"/>
  <c r="EZ425" i="1"/>
  <c r="EY425" i="1"/>
  <c r="EX425" i="1"/>
  <c r="EW425" i="1"/>
  <c r="EV425" i="1"/>
  <c r="EU425" i="1"/>
  <c r="ET425" i="1"/>
  <c r="ES425" i="1"/>
  <c r="ER425" i="1"/>
  <c r="EQ425" i="1"/>
  <c r="EP425" i="1"/>
  <c r="EO425" i="1"/>
  <c r="EN425" i="1"/>
  <c r="EM425" i="1"/>
  <c r="EL425" i="1"/>
  <c r="EK425" i="1"/>
  <c r="EJ425" i="1"/>
  <c r="EI425" i="1"/>
  <c r="EH425" i="1"/>
  <c r="EG425" i="1"/>
  <c r="EF425" i="1"/>
  <c r="EE425" i="1"/>
  <c r="ED425" i="1"/>
  <c r="EC425" i="1"/>
  <c r="EB425" i="1"/>
  <c r="EA425" i="1"/>
  <c r="DZ425" i="1"/>
  <c r="DY425" i="1"/>
  <c r="DX425" i="1"/>
  <c r="DW425" i="1"/>
  <c r="DV425" i="1"/>
  <c r="DU425" i="1"/>
  <c r="DT425" i="1"/>
  <c r="DS425" i="1"/>
  <c r="DR425" i="1"/>
  <c r="DQ425" i="1"/>
  <c r="DP425" i="1"/>
  <c r="DO425" i="1"/>
  <c r="DN425" i="1"/>
  <c r="DM425" i="1"/>
  <c r="DL425" i="1"/>
  <c r="DK425" i="1"/>
  <c r="DJ425" i="1"/>
  <c r="DI425" i="1"/>
  <c r="DH425" i="1"/>
  <c r="DG425" i="1"/>
  <c r="DF425" i="1"/>
  <c r="DE425" i="1"/>
  <c r="DD425" i="1"/>
  <c r="DC425" i="1"/>
  <c r="DB425" i="1"/>
  <c r="DA425" i="1"/>
  <c r="CZ425" i="1"/>
  <c r="CY425" i="1"/>
  <c r="CX425" i="1"/>
  <c r="CW425" i="1"/>
  <c r="CV425" i="1"/>
  <c r="CU425" i="1"/>
  <c r="CT425" i="1"/>
  <c r="CS425" i="1"/>
  <c r="CR425" i="1"/>
  <c r="CQ425" i="1"/>
  <c r="CP425" i="1"/>
  <c r="CO425" i="1"/>
  <c r="CN425" i="1"/>
  <c r="CM425" i="1"/>
  <c r="CL425" i="1"/>
  <c r="CK425" i="1"/>
  <c r="CJ425" i="1"/>
  <c r="CI425" i="1"/>
  <c r="CH425" i="1"/>
  <c r="CD425" i="1"/>
  <c r="CC425" i="1"/>
  <c r="CB425" i="1"/>
  <c r="CA425" i="1"/>
  <c r="BZ425" i="1"/>
  <c r="BY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BE425" i="1"/>
  <c r="BD425" i="1"/>
  <c r="BC425" i="1"/>
  <c r="BB425" i="1"/>
  <c r="BA425" i="1"/>
  <c r="AZ425" i="1"/>
  <c r="AY425" i="1"/>
  <c r="AX425" i="1"/>
  <c r="AT425" i="1"/>
  <c r="AS425" i="1"/>
  <c r="AR425" i="1"/>
  <c r="AQ425" i="1"/>
  <c r="AP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M425" i="1"/>
  <c r="L425" i="1"/>
  <c r="K425" i="1"/>
  <c r="J425" i="1"/>
  <c r="N425" i="1" s="1"/>
  <c r="I425" i="1"/>
  <c r="H425" i="1"/>
  <c r="E425" i="1"/>
  <c r="D425" i="1"/>
  <c r="GT424" i="1"/>
  <c r="GS424" i="1"/>
  <c r="GR424" i="1"/>
  <c r="GQ424" i="1"/>
  <c r="GP424" i="1"/>
  <c r="GO424" i="1"/>
  <c r="GN424" i="1"/>
  <c r="GM424" i="1"/>
  <c r="GL424" i="1"/>
  <c r="GK424" i="1"/>
  <c r="GJ424" i="1"/>
  <c r="GI424" i="1"/>
  <c r="GH424" i="1"/>
  <c r="GG424" i="1"/>
  <c r="GF424" i="1"/>
  <c r="GE424" i="1"/>
  <c r="GD424" i="1"/>
  <c r="GC424" i="1"/>
  <c r="GB424" i="1"/>
  <c r="GA424" i="1"/>
  <c r="FZ424" i="1"/>
  <c r="FY424" i="1"/>
  <c r="FX424" i="1"/>
  <c r="FW424" i="1"/>
  <c r="GU424" i="1" s="1"/>
  <c r="FV424" i="1"/>
  <c r="FR424" i="1"/>
  <c r="FQ424" i="1"/>
  <c r="FP424" i="1"/>
  <c r="FO424" i="1"/>
  <c r="FN424" i="1"/>
  <c r="FM424" i="1"/>
  <c r="FL424" i="1"/>
  <c r="FK424" i="1"/>
  <c r="FJ424" i="1"/>
  <c r="FI424" i="1"/>
  <c r="FH424" i="1"/>
  <c r="FG424" i="1"/>
  <c r="FF424" i="1"/>
  <c r="FE424" i="1"/>
  <c r="FD424" i="1"/>
  <c r="FC424" i="1"/>
  <c r="FB424" i="1"/>
  <c r="FA424" i="1"/>
  <c r="EZ424" i="1"/>
  <c r="EY424" i="1"/>
  <c r="EX424" i="1"/>
  <c r="EW424" i="1"/>
  <c r="EV424" i="1"/>
  <c r="EU424" i="1"/>
  <c r="ET424" i="1"/>
  <c r="ES424" i="1"/>
  <c r="ER424" i="1"/>
  <c r="EQ424" i="1"/>
  <c r="EP424" i="1"/>
  <c r="EO424" i="1"/>
  <c r="EN424" i="1"/>
  <c r="EM424" i="1"/>
  <c r="EL424" i="1"/>
  <c r="EK424" i="1"/>
  <c r="EJ424" i="1"/>
  <c r="EI424" i="1"/>
  <c r="EH424" i="1"/>
  <c r="EG424" i="1"/>
  <c r="EF424" i="1"/>
  <c r="EE424" i="1"/>
  <c r="ED424" i="1"/>
  <c r="EC424" i="1"/>
  <c r="EB424" i="1"/>
  <c r="EA424" i="1"/>
  <c r="DZ424" i="1"/>
  <c r="DY424" i="1"/>
  <c r="DX424" i="1"/>
  <c r="DW424" i="1"/>
  <c r="DV424" i="1"/>
  <c r="DU424" i="1"/>
  <c r="DT424" i="1"/>
  <c r="DS424" i="1"/>
  <c r="DR424" i="1"/>
  <c r="DQ424" i="1"/>
  <c r="DP424" i="1"/>
  <c r="DO424" i="1"/>
  <c r="DN424" i="1"/>
  <c r="DM424" i="1"/>
  <c r="DL424" i="1"/>
  <c r="DK424" i="1"/>
  <c r="DJ424" i="1"/>
  <c r="DI424" i="1"/>
  <c r="DH424" i="1"/>
  <c r="DG424" i="1"/>
  <c r="DF424" i="1"/>
  <c r="DE424" i="1"/>
  <c r="DD424" i="1"/>
  <c r="DC424" i="1"/>
  <c r="DB424" i="1"/>
  <c r="DA424" i="1"/>
  <c r="CZ424" i="1"/>
  <c r="CY424" i="1"/>
  <c r="CX424" i="1"/>
  <c r="CW424" i="1"/>
  <c r="CV424" i="1"/>
  <c r="CU424" i="1"/>
  <c r="CT424" i="1"/>
  <c r="CS424" i="1"/>
  <c r="CR424" i="1"/>
  <c r="CQ424" i="1"/>
  <c r="CP424" i="1"/>
  <c r="CO424" i="1"/>
  <c r="CN424" i="1"/>
  <c r="CM424" i="1"/>
  <c r="CL424" i="1"/>
  <c r="CK424" i="1"/>
  <c r="CJ424" i="1"/>
  <c r="CI424" i="1"/>
  <c r="CH424" i="1"/>
  <c r="CD424" i="1"/>
  <c r="CC424" i="1"/>
  <c r="CB424" i="1"/>
  <c r="CA424" i="1"/>
  <c r="BZ424" i="1"/>
  <c r="BY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BE424" i="1"/>
  <c r="BD424" i="1"/>
  <c r="BC424" i="1"/>
  <c r="BB424" i="1"/>
  <c r="BA424" i="1"/>
  <c r="AZ424" i="1"/>
  <c r="AY424" i="1"/>
  <c r="AX424" i="1"/>
  <c r="AT424" i="1"/>
  <c r="AS424" i="1"/>
  <c r="AR424" i="1"/>
  <c r="AQ424" i="1"/>
  <c r="AP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AM424" i="1" s="1"/>
  <c r="M424" i="1"/>
  <c r="L424" i="1"/>
  <c r="K424" i="1"/>
  <c r="J424" i="1"/>
  <c r="I424" i="1"/>
  <c r="H424" i="1"/>
  <c r="E424" i="1"/>
  <c r="D424" i="1"/>
  <c r="GT423" i="1"/>
  <c r="GS423" i="1"/>
  <c r="GR423" i="1"/>
  <c r="GQ423" i="1"/>
  <c r="GP423" i="1"/>
  <c r="GO423" i="1"/>
  <c r="GN423" i="1"/>
  <c r="GM423" i="1"/>
  <c r="GL423" i="1"/>
  <c r="GK423" i="1"/>
  <c r="GJ423" i="1"/>
  <c r="GI423" i="1"/>
  <c r="GH423" i="1"/>
  <c r="GG423" i="1"/>
  <c r="GF423" i="1"/>
  <c r="GE423" i="1"/>
  <c r="GD423" i="1"/>
  <c r="GC423" i="1"/>
  <c r="GB423" i="1"/>
  <c r="GA423" i="1"/>
  <c r="FZ423" i="1"/>
  <c r="FY423" i="1"/>
  <c r="FX423" i="1"/>
  <c r="FW423" i="1"/>
  <c r="FV423" i="1"/>
  <c r="FR423" i="1"/>
  <c r="FQ423" i="1"/>
  <c r="FP423" i="1"/>
  <c r="FO423" i="1"/>
  <c r="FN423" i="1"/>
  <c r="FM423" i="1"/>
  <c r="FL423" i="1"/>
  <c r="FK423" i="1"/>
  <c r="FJ423" i="1"/>
  <c r="FI423" i="1"/>
  <c r="FH423" i="1"/>
  <c r="FG423" i="1"/>
  <c r="FF423" i="1"/>
  <c r="FE423" i="1"/>
  <c r="FD423" i="1"/>
  <c r="FC423" i="1"/>
  <c r="FB423" i="1"/>
  <c r="FA423" i="1"/>
  <c r="EZ423" i="1"/>
  <c r="EY423" i="1"/>
  <c r="EX423" i="1"/>
  <c r="EW423" i="1"/>
  <c r="EV423" i="1"/>
  <c r="EU423" i="1"/>
  <c r="ET423" i="1"/>
  <c r="ES423" i="1"/>
  <c r="ER423" i="1"/>
  <c r="EQ423" i="1"/>
  <c r="EP423" i="1"/>
  <c r="EO423" i="1"/>
  <c r="EN423" i="1"/>
  <c r="EM423" i="1"/>
  <c r="EL423" i="1"/>
  <c r="EK423" i="1"/>
  <c r="EJ423" i="1"/>
  <c r="EI423" i="1"/>
  <c r="EH423" i="1"/>
  <c r="EG423" i="1"/>
  <c r="EF423" i="1"/>
  <c r="EE423" i="1"/>
  <c r="ED423" i="1"/>
  <c r="EC423" i="1"/>
  <c r="EB423" i="1"/>
  <c r="EA423" i="1"/>
  <c r="DZ423" i="1"/>
  <c r="DY423" i="1"/>
  <c r="DX423" i="1"/>
  <c r="DW423" i="1"/>
  <c r="DV423" i="1"/>
  <c r="DU423" i="1"/>
  <c r="DT423" i="1"/>
  <c r="DS423" i="1"/>
  <c r="DR423" i="1"/>
  <c r="DQ423" i="1"/>
  <c r="DP423" i="1"/>
  <c r="DO423" i="1"/>
  <c r="DN423" i="1"/>
  <c r="DM423" i="1"/>
  <c r="DL423" i="1"/>
  <c r="DK423" i="1"/>
  <c r="DJ423" i="1"/>
  <c r="DI423" i="1"/>
  <c r="DH423" i="1"/>
  <c r="DG423" i="1"/>
  <c r="DF423" i="1"/>
  <c r="DE423" i="1"/>
  <c r="DD423" i="1"/>
  <c r="DC423" i="1"/>
  <c r="DB423" i="1"/>
  <c r="DA423" i="1"/>
  <c r="CZ423" i="1"/>
  <c r="CY423" i="1"/>
  <c r="CX423" i="1"/>
  <c r="CW423" i="1"/>
  <c r="CV423" i="1"/>
  <c r="CU423" i="1"/>
  <c r="CT423" i="1"/>
  <c r="CS423" i="1"/>
  <c r="CR423" i="1"/>
  <c r="CQ423" i="1"/>
  <c r="CP423" i="1"/>
  <c r="CO423" i="1"/>
  <c r="CN423" i="1"/>
  <c r="CM423" i="1"/>
  <c r="CL423" i="1"/>
  <c r="CK423" i="1"/>
  <c r="CJ423" i="1"/>
  <c r="CI423" i="1"/>
  <c r="CH423" i="1"/>
  <c r="CD423" i="1"/>
  <c r="CC423" i="1"/>
  <c r="CB423" i="1"/>
  <c r="CA423" i="1"/>
  <c r="BZ423" i="1"/>
  <c r="BY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BE423" i="1"/>
  <c r="BD423" i="1"/>
  <c r="BC423" i="1"/>
  <c r="BB423" i="1"/>
  <c r="BA423" i="1"/>
  <c r="AZ423" i="1"/>
  <c r="AY423" i="1"/>
  <c r="AX423" i="1"/>
  <c r="BV423" i="1" s="1"/>
  <c r="AT423" i="1"/>
  <c r="AS423" i="1"/>
  <c r="AR423" i="1"/>
  <c r="AQ423" i="1"/>
  <c r="AP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M423" i="1"/>
  <c r="L423" i="1"/>
  <c r="K423" i="1"/>
  <c r="J423" i="1"/>
  <c r="I423" i="1"/>
  <c r="H423" i="1"/>
  <c r="E423" i="1"/>
  <c r="D423" i="1"/>
  <c r="GT422" i="1"/>
  <c r="GS422" i="1"/>
  <c r="GR422" i="1"/>
  <c r="GQ422" i="1"/>
  <c r="GP422" i="1"/>
  <c r="GO422" i="1"/>
  <c r="GN422" i="1"/>
  <c r="GM422" i="1"/>
  <c r="GL422" i="1"/>
  <c r="GK422" i="1"/>
  <c r="GJ422" i="1"/>
  <c r="GI422" i="1"/>
  <c r="GH422" i="1"/>
  <c r="GG422" i="1"/>
  <c r="GF422" i="1"/>
  <c r="GE422" i="1"/>
  <c r="GD422" i="1"/>
  <c r="GC422" i="1"/>
  <c r="GB422" i="1"/>
  <c r="GA422" i="1"/>
  <c r="FZ422" i="1"/>
  <c r="FY422" i="1"/>
  <c r="FX422" i="1"/>
  <c r="FW422" i="1"/>
  <c r="FV422" i="1"/>
  <c r="GU422" i="1" s="1"/>
  <c r="FR422" i="1"/>
  <c r="FQ422" i="1"/>
  <c r="FP422" i="1"/>
  <c r="FO422" i="1"/>
  <c r="FN422" i="1"/>
  <c r="FM422" i="1"/>
  <c r="FL422" i="1"/>
  <c r="FK422" i="1"/>
  <c r="FJ422" i="1"/>
  <c r="FI422" i="1"/>
  <c r="FH422" i="1"/>
  <c r="FG422" i="1"/>
  <c r="FF422" i="1"/>
  <c r="FE422" i="1"/>
  <c r="FD422" i="1"/>
  <c r="FC422" i="1"/>
  <c r="FB422" i="1"/>
  <c r="FA422" i="1"/>
  <c r="EZ422" i="1"/>
  <c r="EY422" i="1"/>
  <c r="EX422" i="1"/>
  <c r="EW422" i="1"/>
  <c r="EV422" i="1"/>
  <c r="EU422" i="1"/>
  <c r="ET422" i="1"/>
  <c r="ES422" i="1"/>
  <c r="ER422" i="1"/>
  <c r="EQ422" i="1"/>
  <c r="EP422" i="1"/>
  <c r="EO422" i="1"/>
  <c r="EN422" i="1"/>
  <c r="EM422" i="1"/>
  <c r="EL422" i="1"/>
  <c r="EK422" i="1"/>
  <c r="EJ422" i="1"/>
  <c r="EI422" i="1"/>
  <c r="EH422" i="1"/>
  <c r="EG422" i="1"/>
  <c r="EF422" i="1"/>
  <c r="EE422" i="1"/>
  <c r="ED422" i="1"/>
  <c r="EC422" i="1"/>
  <c r="EB422" i="1"/>
  <c r="EA422" i="1"/>
  <c r="DZ422" i="1"/>
  <c r="DY422" i="1"/>
  <c r="DX422" i="1"/>
  <c r="DW422" i="1"/>
  <c r="DV422" i="1"/>
  <c r="DU422" i="1"/>
  <c r="DT422" i="1"/>
  <c r="DS422" i="1"/>
  <c r="DR422" i="1"/>
  <c r="DQ422" i="1"/>
  <c r="DP422" i="1"/>
  <c r="DO422" i="1"/>
  <c r="DN422" i="1"/>
  <c r="DM422" i="1"/>
  <c r="DL422" i="1"/>
  <c r="DK422" i="1"/>
  <c r="DJ422" i="1"/>
  <c r="DI422" i="1"/>
  <c r="DH422" i="1"/>
  <c r="DG422" i="1"/>
  <c r="DF422" i="1"/>
  <c r="DE422" i="1"/>
  <c r="DD422" i="1"/>
  <c r="DC422" i="1"/>
  <c r="DB422" i="1"/>
  <c r="DA422" i="1"/>
  <c r="CZ422" i="1"/>
  <c r="CY422" i="1"/>
  <c r="CX422" i="1"/>
  <c r="CW422" i="1"/>
  <c r="CV422" i="1"/>
  <c r="CU422" i="1"/>
  <c r="CT422" i="1"/>
  <c r="CS422" i="1"/>
  <c r="CR422" i="1"/>
  <c r="CQ422" i="1"/>
  <c r="CP422" i="1"/>
  <c r="CO422" i="1"/>
  <c r="CN422" i="1"/>
  <c r="CM422" i="1"/>
  <c r="CL422" i="1"/>
  <c r="CK422" i="1"/>
  <c r="CJ422" i="1"/>
  <c r="CI422" i="1"/>
  <c r="CH422" i="1"/>
  <c r="CD422" i="1"/>
  <c r="CC422" i="1"/>
  <c r="CB422" i="1"/>
  <c r="CA422" i="1"/>
  <c r="BZ422" i="1"/>
  <c r="BY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BF422" i="1"/>
  <c r="BE422" i="1"/>
  <c r="BD422" i="1"/>
  <c r="BC422" i="1"/>
  <c r="BB422" i="1"/>
  <c r="BA422" i="1"/>
  <c r="AZ422" i="1"/>
  <c r="AY422" i="1"/>
  <c r="AX422" i="1"/>
  <c r="AT422" i="1"/>
  <c r="AS422" i="1"/>
  <c r="AR422" i="1"/>
  <c r="AQ422" i="1"/>
  <c r="AP422" i="1"/>
  <c r="AU422" i="1" s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M422" i="1"/>
  <c r="L422" i="1"/>
  <c r="K422" i="1"/>
  <c r="J422" i="1"/>
  <c r="I422" i="1"/>
  <c r="H422" i="1"/>
  <c r="E422" i="1"/>
  <c r="D422" i="1"/>
  <c r="GT421" i="1"/>
  <c r="GS421" i="1"/>
  <c r="GR421" i="1"/>
  <c r="GQ421" i="1"/>
  <c r="GP421" i="1"/>
  <c r="GO421" i="1"/>
  <c r="GN421" i="1"/>
  <c r="GM421" i="1"/>
  <c r="GL421" i="1"/>
  <c r="GK421" i="1"/>
  <c r="GJ421" i="1"/>
  <c r="GI421" i="1"/>
  <c r="GH421" i="1"/>
  <c r="GG421" i="1"/>
  <c r="GF421" i="1"/>
  <c r="GE421" i="1"/>
  <c r="GD421" i="1"/>
  <c r="GC421" i="1"/>
  <c r="GB421" i="1"/>
  <c r="GA421" i="1"/>
  <c r="FZ421" i="1"/>
  <c r="FY421" i="1"/>
  <c r="FX421" i="1"/>
  <c r="FW421" i="1"/>
  <c r="FV421" i="1"/>
  <c r="FR421" i="1"/>
  <c r="FQ421" i="1"/>
  <c r="FP421" i="1"/>
  <c r="FO421" i="1"/>
  <c r="FN421" i="1"/>
  <c r="FM421" i="1"/>
  <c r="FL421" i="1"/>
  <c r="FK421" i="1"/>
  <c r="FJ421" i="1"/>
  <c r="FI421" i="1"/>
  <c r="FH421" i="1"/>
  <c r="FG421" i="1"/>
  <c r="FF421" i="1"/>
  <c r="FE421" i="1"/>
  <c r="FD421" i="1"/>
  <c r="FC421" i="1"/>
  <c r="FB421" i="1"/>
  <c r="FA421" i="1"/>
  <c r="EZ421" i="1"/>
  <c r="EY421" i="1"/>
  <c r="EX421" i="1"/>
  <c r="EW421" i="1"/>
  <c r="EV421" i="1"/>
  <c r="EU421" i="1"/>
  <c r="ET421" i="1"/>
  <c r="ES421" i="1"/>
  <c r="ER421" i="1"/>
  <c r="EQ421" i="1"/>
  <c r="EP421" i="1"/>
  <c r="EO421" i="1"/>
  <c r="EN421" i="1"/>
  <c r="EM421" i="1"/>
  <c r="EL421" i="1"/>
  <c r="EK421" i="1"/>
  <c r="EJ421" i="1"/>
  <c r="EI421" i="1"/>
  <c r="EH421" i="1"/>
  <c r="EG421" i="1"/>
  <c r="EF421" i="1"/>
  <c r="EE421" i="1"/>
  <c r="ED421" i="1"/>
  <c r="EC421" i="1"/>
  <c r="EB421" i="1"/>
  <c r="EA421" i="1"/>
  <c r="DZ421" i="1"/>
  <c r="DY421" i="1"/>
  <c r="DX421" i="1"/>
  <c r="DW421" i="1"/>
  <c r="DV421" i="1"/>
  <c r="DU421" i="1"/>
  <c r="DT421" i="1"/>
  <c r="DS421" i="1"/>
  <c r="DR421" i="1"/>
  <c r="DQ421" i="1"/>
  <c r="DP421" i="1"/>
  <c r="DO421" i="1"/>
  <c r="DN421" i="1"/>
  <c r="DM421" i="1"/>
  <c r="DL421" i="1"/>
  <c r="DK421" i="1"/>
  <c r="DJ421" i="1"/>
  <c r="DI421" i="1"/>
  <c r="DH421" i="1"/>
  <c r="DG421" i="1"/>
  <c r="DF421" i="1"/>
  <c r="DE421" i="1"/>
  <c r="DD421" i="1"/>
  <c r="DC421" i="1"/>
  <c r="DB421" i="1"/>
  <c r="DA421" i="1"/>
  <c r="CZ421" i="1"/>
  <c r="CY421" i="1"/>
  <c r="CX421" i="1"/>
  <c r="CW421" i="1"/>
  <c r="CV421" i="1"/>
  <c r="CU421" i="1"/>
  <c r="CT421" i="1"/>
  <c r="CS421" i="1"/>
  <c r="CR421" i="1"/>
  <c r="CQ421" i="1"/>
  <c r="CP421" i="1"/>
  <c r="CO421" i="1"/>
  <c r="CN421" i="1"/>
  <c r="CM421" i="1"/>
  <c r="CL421" i="1"/>
  <c r="CK421" i="1"/>
  <c r="CJ421" i="1"/>
  <c r="CI421" i="1"/>
  <c r="CH421" i="1"/>
  <c r="CD421" i="1"/>
  <c r="CC421" i="1"/>
  <c r="CB421" i="1"/>
  <c r="CA421" i="1"/>
  <c r="BZ421" i="1"/>
  <c r="BY421" i="1"/>
  <c r="BU421" i="1"/>
  <c r="BT421" i="1"/>
  <c r="BS421" i="1"/>
  <c r="BR421" i="1"/>
  <c r="BQ421" i="1"/>
  <c r="BP421" i="1"/>
  <c r="BO421" i="1"/>
  <c r="BN421" i="1"/>
  <c r="BM421" i="1"/>
  <c r="BL421" i="1"/>
  <c r="BK421" i="1"/>
  <c r="BJ421" i="1"/>
  <c r="BI421" i="1"/>
  <c r="BH421" i="1"/>
  <c r="BG421" i="1"/>
  <c r="BF421" i="1"/>
  <c r="BE421" i="1"/>
  <c r="BD421" i="1"/>
  <c r="BC421" i="1"/>
  <c r="BB421" i="1"/>
  <c r="BA421" i="1"/>
  <c r="AZ421" i="1"/>
  <c r="AY421" i="1"/>
  <c r="AX421" i="1"/>
  <c r="AT421" i="1"/>
  <c r="AS421" i="1"/>
  <c r="AR421" i="1"/>
  <c r="AQ421" i="1"/>
  <c r="AP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AM421" i="1" s="1"/>
  <c r="M421" i="1"/>
  <c r="L421" i="1"/>
  <c r="K421" i="1"/>
  <c r="J421" i="1"/>
  <c r="I421" i="1"/>
  <c r="H421" i="1"/>
  <c r="E421" i="1"/>
  <c r="D421" i="1"/>
  <c r="GT420" i="1"/>
  <c r="GS420" i="1"/>
  <c r="GR420" i="1"/>
  <c r="GQ420" i="1"/>
  <c r="GP420" i="1"/>
  <c r="GO420" i="1"/>
  <c r="GN420" i="1"/>
  <c r="GM420" i="1"/>
  <c r="GL420" i="1"/>
  <c r="GK420" i="1"/>
  <c r="GJ420" i="1"/>
  <c r="GI420" i="1"/>
  <c r="GH420" i="1"/>
  <c r="GG420" i="1"/>
  <c r="GF420" i="1"/>
  <c r="GE420" i="1"/>
  <c r="GD420" i="1"/>
  <c r="GC420" i="1"/>
  <c r="GB420" i="1"/>
  <c r="GA420" i="1"/>
  <c r="FZ420" i="1"/>
  <c r="FY420" i="1"/>
  <c r="FX420" i="1"/>
  <c r="FW420" i="1"/>
  <c r="FV420" i="1"/>
  <c r="FR420" i="1"/>
  <c r="FQ420" i="1"/>
  <c r="FP420" i="1"/>
  <c r="FO420" i="1"/>
  <c r="FN420" i="1"/>
  <c r="FM420" i="1"/>
  <c r="FL420" i="1"/>
  <c r="FK420" i="1"/>
  <c r="FJ420" i="1"/>
  <c r="FI420" i="1"/>
  <c r="FH420" i="1"/>
  <c r="FG420" i="1"/>
  <c r="FF420" i="1"/>
  <c r="FE420" i="1"/>
  <c r="FD420" i="1"/>
  <c r="FC420" i="1"/>
  <c r="FB420" i="1"/>
  <c r="FA420" i="1"/>
  <c r="EZ420" i="1"/>
  <c r="EY420" i="1"/>
  <c r="EX420" i="1"/>
  <c r="EW420" i="1"/>
  <c r="EV420" i="1"/>
  <c r="EU420" i="1"/>
  <c r="ET420" i="1"/>
  <c r="ES420" i="1"/>
  <c r="ER420" i="1"/>
  <c r="EQ420" i="1"/>
  <c r="EP420" i="1"/>
  <c r="EO420" i="1"/>
  <c r="EN420" i="1"/>
  <c r="EM420" i="1"/>
  <c r="EL420" i="1"/>
  <c r="EK420" i="1"/>
  <c r="EJ420" i="1"/>
  <c r="EI420" i="1"/>
  <c r="EH420" i="1"/>
  <c r="EG420" i="1"/>
  <c r="EF420" i="1"/>
  <c r="EE420" i="1"/>
  <c r="ED420" i="1"/>
  <c r="EC420" i="1"/>
  <c r="EB420" i="1"/>
  <c r="EA420" i="1"/>
  <c r="DZ420" i="1"/>
  <c r="DY420" i="1"/>
  <c r="DX420" i="1"/>
  <c r="DW420" i="1"/>
  <c r="DV420" i="1"/>
  <c r="DU420" i="1"/>
  <c r="DT420" i="1"/>
  <c r="DS420" i="1"/>
  <c r="DR420" i="1"/>
  <c r="DQ420" i="1"/>
  <c r="DP420" i="1"/>
  <c r="DO420" i="1"/>
  <c r="DN420" i="1"/>
  <c r="DM420" i="1"/>
  <c r="DL420" i="1"/>
  <c r="DK420" i="1"/>
  <c r="DJ420" i="1"/>
  <c r="DI420" i="1"/>
  <c r="DH420" i="1"/>
  <c r="DG420" i="1"/>
  <c r="DF420" i="1"/>
  <c r="DE420" i="1"/>
  <c r="DD420" i="1"/>
  <c r="DC420" i="1"/>
  <c r="DB420" i="1"/>
  <c r="DA420" i="1"/>
  <c r="CZ420" i="1"/>
  <c r="CY420" i="1"/>
  <c r="CX420" i="1"/>
  <c r="CW420" i="1"/>
  <c r="CV420" i="1"/>
  <c r="CU420" i="1"/>
  <c r="CT420" i="1"/>
  <c r="CS420" i="1"/>
  <c r="CR420" i="1"/>
  <c r="CQ420" i="1"/>
  <c r="CP420" i="1"/>
  <c r="CO420" i="1"/>
  <c r="CN420" i="1"/>
  <c r="CM420" i="1"/>
  <c r="CL420" i="1"/>
  <c r="CK420" i="1"/>
  <c r="CJ420" i="1"/>
  <c r="CI420" i="1"/>
  <c r="CH420" i="1"/>
  <c r="CD420" i="1"/>
  <c r="CC420" i="1"/>
  <c r="CB420" i="1"/>
  <c r="CA420" i="1"/>
  <c r="BZ420" i="1"/>
  <c r="BY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BE420" i="1"/>
  <c r="BD420" i="1"/>
  <c r="BC420" i="1"/>
  <c r="BB420" i="1"/>
  <c r="BA420" i="1"/>
  <c r="AZ420" i="1"/>
  <c r="AY420" i="1"/>
  <c r="AX420" i="1"/>
  <c r="BV420" i="1" s="1"/>
  <c r="AT420" i="1"/>
  <c r="AS420" i="1"/>
  <c r="AR420" i="1"/>
  <c r="AQ420" i="1"/>
  <c r="AP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M420" i="1"/>
  <c r="L420" i="1"/>
  <c r="K420" i="1"/>
  <c r="J420" i="1"/>
  <c r="I420" i="1"/>
  <c r="H420" i="1"/>
  <c r="E420" i="1"/>
  <c r="D420" i="1"/>
  <c r="GT419" i="1"/>
  <c r="GS419" i="1"/>
  <c r="GR419" i="1"/>
  <c r="GQ419" i="1"/>
  <c r="GP419" i="1"/>
  <c r="GO419" i="1"/>
  <c r="GN419" i="1"/>
  <c r="GM419" i="1"/>
  <c r="GL419" i="1"/>
  <c r="GK419" i="1"/>
  <c r="GJ419" i="1"/>
  <c r="GI419" i="1"/>
  <c r="GH419" i="1"/>
  <c r="GG419" i="1"/>
  <c r="GF419" i="1"/>
  <c r="GE419" i="1"/>
  <c r="GD419" i="1"/>
  <c r="GC419" i="1"/>
  <c r="GB419" i="1"/>
  <c r="GA419" i="1"/>
  <c r="FZ419" i="1"/>
  <c r="FY419" i="1"/>
  <c r="FX419" i="1"/>
  <c r="FW419" i="1"/>
  <c r="FV419" i="1"/>
  <c r="FR419" i="1"/>
  <c r="FQ419" i="1"/>
  <c r="FP419" i="1"/>
  <c r="FO419" i="1"/>
  <c r="FN419" i="1"/>
  <c r="FM419" i="1"/>
  <c r="FL419" i="1"/>
  <c r="FK419" i="1"/>
  <c r="FJ419" i="1"/>
  <c r="FI419" i="1"/>
  <c r="FH419" i="1"/>
  <c r="FG419" i="1"/>
  <c r="FF419" i="1"/>
  <c r="FE419" i="1"/>
  <c r="FD419" i="1"/>
  <c r="FC419" i="1"/>
  <c r="FB419" i="1"/>
  <c r="FA419" i="1"/>
  <c r="EZ419" i="1"/>
  <c r="EY419" i="1"/>
  <c r="EX419" i="1"/>
  <c r="EW419" i="1"/>
  <c r="EV419" i="1"/>
  <c r="EU419" i="1"/>
  <c r="ET419" i="1"/>
  <c r="ES419" i="1"/>
  <c r="ER419" i="1"/>
  <c r="EQ419" i="1"/>
  <c r="EP419" i="1"/>
  <c r="EO419" i="1"/>
  <c r="EN419" i="1"/>
  <c r="EM419" i="1"/>
  <c r="EL419" i="1"/>
  <c r="EK419" i="1"/>
  <c r="EJ419" i="1"/>
  <c r="EI419" i="1"/>
  <c r="EH419" i="1"/>
  <c r="EG419" i="1"/>
  <c r="EF419" i="1"/>
  <c r="EE419" i="1"/>
  <c r="ED419" i="1"/>
  <c r="EC419" i="1"/>
  <c r="EB419" i="1"/>
  <c r="EA419" i="1"/>
  <c r="DZ419" i="1"/>
  <c r="DY419" i="1"/>
  <c r="DX419" i="1"/>
  <c r="DW419" i="1"/>
  <c r="DV419" i="1"/>
  <c r="DU419" i="1"/>
  <c r="DT419" i="1"/>
  <c r="DS419" i="1"/>
  <c r="DR419" i="1"/>
  <c r="DQ419" i="1"/>
  <c r="DP419" i="1"/>
  <c r="DO419" i="1"/>
  <c r="DN419" i="1"/>
  <c r="DM419" i="1"/>
  <c r="DL419" i="1"/>
  <c r="DK419" i="1"/>
  <c r="DJ419" i="1"/>
  <c r="DI419" i="1"/>
  <c r="DH419" i="1"/>
  <c r="DG419" i="1"/>
  <c r="DF419" i="1"/>
  <c r="DE419" i="1"/>
  <c r="DD419" i="1"/>
  <c r="DC419" i="1"/>
  <c r="DB419" i="1"/>
  <c r="DA419" i="1"/>
  <c r="CZ419" i="1"/>
  <c r="CY419" i="1"/>
  <c r="CX419" i="1"/>
  <c r="CW419" i="1"/>
  <c r="CV419" i="1"/>
  <c r="CU419" i="1"/>
  <c r="CT419" i="1"/>
  <c r="CS419" i="1"/>
  <c r="CR419" i="1"/>
  <c r="CQ419" i="1"/>
  <c r="CP419" i="1"/>
  <c r="CO419" i="1"/>
  <c r="CN419" i="1"/>
  <c r="CM419" i="1"/>
  <c r="CL419" i="1"/>
  <c r="CK419" i="1"/>
  <c r="CJ419" i="1"/>
  <c r="CI419" i="1"/>
  <c r="CH419" i="1"/>
  <c r="CD419" i="1"/>
  <c r="CC419" i="1"/>
  <c r="CB419" i="1"/>
  <c r="CA419" i="1"/>
  <c r="BZ419" i="1"/>
  <c r="BY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BE419" i="1"/>
  <c r="BD419" i="1"/>
  <c r="BC419" i="1"/>
  <c r="BB419" i="1"/>
  <c r="BA419" i="1"/>
  <c r="AZ419" i="1"/>
  <c r="AY419" i="1"/>
  <c r="AX419" i="1"/>
  <c r="AT419" i="1"/>
  <c r="AS419" i="1"/>
  <c r="AR419" i="1"/>
  <c r="AQ419" i="1"/>
  <c r="AP419" i="1"/>
  <c r="AU419" i="1" s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M419" i="1"/>
  <c r="L419" i="1"/>
  <c r="K419" i="1"/>
  <c r="J419" i="1"/>
  <c r="I419" i="1"/>
  <c r="H419" i="1"/>
  <c r="N419" i="1" s="1"/>
  <c r="E419" i="1"/>
  <c r="D419" i="1"/>
  <c r="GT418" i="1"/>
  <c r="GT433" i="1" s="1"/>
  <c r="GS418" i="1"/>
  <c r="GS433" i="1" s="1"/>
  <c r="GR418" i="1"/>
  <c r="GQ418" i="1"/>
  <c r="GQ433" i="1" s="1"/>
  <c r="GP418" i="1"/>
  <c r="GP433" i="1" s="1"/>
  <c r="GO418" i="1"/>
  <c r="GO433" i="1" s="1"/>
  <c r="GN418" i="1"/>
  <c r="GM418" i="1"/>
  <c r="GM433" i="1" s="1"/>
  <c r="GL418" i="1"/>
  <c r="GL433" i="1" s="1"/>
  <c r="GK418" i="1"/>
  <c r="GK433" i="1" s="1"/>
  <c r="GJ418" i="1"/>
  <c r="GI418" i="1"/>
  <c r="GI433" i="1" s="1"/>
  <c r="GH418" i="1"/>
  <c r="GH433" i="1" s="1"/>
  <c r="GG418" i="1"/>
  <c r="GG433" i="1" s="1"/>
  <c r="GF418" i="1"/>
  <c r="GE418" i="1"/>
  <c r="GE433" i="1" s="1"/>
  <c r="GD418" i="1"/>
  <c r="GD433" i="1" s="1"/>
  <c r="GC418" i="1"/>
  <c r="GC433" i="1" s="1"/>
  <c r="GB418" i="1"/>
  <c r="GA418" i="1"/>
  <c r="GA433" i="1" s="1"/>
  <c r="FZ418" i="1"/>
  <c r="FZ433" i="1" s="1"/>
  <c r="FY418" i="1"/>
  <c r="FY433" i="1" s="1"/>
  <c r="FX418" i="1"/>
  <c r="FW418" i="1"/>
  <c r="FW433" i="1" s="1"/>
  <c r="FV418" i="1"/>
  <c r="FR418" i="1"/>
  <c r="FR433" i="1" s="1"/>
  <c r="FQ418" i="1"/>
  <c r="FP418" i="1"/>
  <c r="FO418" i="1"/>
  <c r="FO433" i="1" s="1"/>
  <c r="FN418" i="1"/>
  <c r="FN433" i="1" s="1"/>
  <c r="FM418" i="1"/>
  <c r="FL418" i="1"/>
  <c r="FK418" i="1"/>
  <c r="FK433" i="1" s="1"/>
  <c r="FJ418" i="1"/>
  <c r="FJ433" i="1" s="1"/>
  <c r="FI418" i="1"/>
  <c r="FH418" i="1"/>
  <c r="FG418" i="1"/>
  <c r="FG433" i="1" s="1"/>
  <c r="FF418" i="1"/>
  <c r="FF433" i="1" s="1"/>
  <c r="FE418" i="1"/>
  <c r="FD418" i="1"/>
  <c r="FC418" i="1"/>
  <c r="FC433" i="1" s="1"/>
  <c r="FB418" i="1"/>
  <c r="FB433" i="1" s="1"/>
  <c r="FA418" i="1"/>
  <c r="EZ418" i="1"/>
  <c r="EY418" i="1"/>
  <c r="EY433" i="1" s="1"/>
  <c r="EX418" i="1"/>
  <c r="EX433" i="1" s="1"/>
  <c r="EW418" i="1"/>
  <c r="EV418" i="1"/>
  <c r="EU418" i="1"/>
  <c r="EU433" i="1" s="1"/>
  <c r="ET418" i="1"/>
  <c r="ET433" i="1" s="1"/>
  <c r="ES418" i="1"/>
  <c r="ER418" i="1"/>
  <c r="EQ418" i="1"/>
  <c r="EQ433" i="1" s="1"/>
  <c r="EP418" i="1"/>
  <c r="EP433" i="1" s="1"/>
  <c r="EO418" i="1"/>
  <c r="EN418" i="1"/>
  <c r="EM418" i="1"/>
  <c r="EM433" i="1" s="1"/>
  <c r="EL418" i="1"/>
  <c r="EL433" i="1" s="1"/>
  <c r="EK418" i="1"/>
  <c r="EJ418" i="1"/>
  <c r="EJ433" i="1" s="1"/>
  <c r="EI418" i="1"/>
  <c r="EI433" i="1" s="1"/>
  <c r="EH418" i="1"/>
  <c r="EH433" i="1" s="1"/>
  <c r="EG418" i="1"/>
  <c r="EF418" i="1"/>
  <c r="EF433" i="1" s="1"/>
  <c r="EE418" i="1"/>
  <c r="EE433" i="1" s="1"/>
  <c r="ED418" i="1"/>
  <c r="ED433" i="1" s="1"/>
  <c r="EC418" i="1"/>
  <c r="EB418" i="1"/>
  <c r="EB433" i="1" s="1"/>
  <c r="EA418" i="1"/>
  <c r="EA433" i="1" s="1"/>
  <c r="DZ418" i="1"/>
  <c r="DZ433" i="1" s="1"/>
  <c r="DY418" i="1"/>
  <c r="DX418" i="1"/>
  <c r="DX433" i="1" s="1"/>
  <c r="DW418" i="1"/>
  <c r="DW433" i="1" s="1"/>
  <c r="DV418" i="1"/>
  <c r="DV433" i="1" s="1"/>
  <c r="DU418" i="1"/>
  <c r="DT418" i="1"/>
  <c r="DT433" i="1" s="1"/>
  <c r="DS418" i="1"/>
  <c r="DS433" i="1" s="1"/>
  <c r="DR418" i="1"/>
  <c r="DR433" i="1" s="1"/>
  <c r="DQ418" i="1"/>
  <c r="DP418" i="1"/>
  <c r="DP433" i="1" s="1"/>
  <c r="DO418" i="1"/>
  <c r="DO433" i="1" s="1"/>
  <c r="DN418" i="1"/>
  <c r="DN433" i="1" s="1"/>
  <c r="DM418" i="1"/>
  <c r="DL418" i="1"/>
  <c r="DL433" i="1" s="1"/>
  <c r="DK418" i="1"/>
  <c r="DK433" i="1" s="1"/>
  <c r="DJ418" i="1"/>
  <c r="DJ433" i="1" s="1"/>
  <c r="DI418" i="1"/>
  <c r="DH418" i="1"/>
  <c r="DH433" i="1" s="1"/>
  <c r="DG418" i="1"/>
  <c r="DG433" i="1" s="1"/>
  <c r="DF418" i="1"/>
  <c r="DF433" i="1" s="1"/>
  <c r="DE418" i="1"/>
  <c r="DD418" i="1"/>
  <c r="DD433" i="1" s="1"/>
  <c r="DC418" i="1"/>
  <c r="DC433" i="1" s="1"/>
  <c r="DB418" i="1"/>
  <c r="DB433" i="1" s="1"/>
  <c r="DA418" i="1"/>
  <c r="CZ418" i="1"/>
  <c r="CZ433" i="1" s="1"/>
  <c r="CY418" i="1"/>
  <c r="CY433" i="1" s="1"/>
  <c r="CX418" i="1"/>
  <c r="CX433" i="1" s="1"/>
  <c r="CW418" i="1"/>
  <c r="CV418" i="1"/>
  <c r="CV433" i="1" s="1"/>
  <c r="CU418" i="1"/>
  <c r="CU433" i="1" s="1"/>
  <c r="CT418" i="1"/>
  <c r="CT433" i="1" s="1"/>
  <c r="CS418" i="1"/>
  <c r="CR418" i="1"/>
  <c r="CR433" i="1" s="1"/>
  <c r="CQ418" i="1"/>
  <c r="CQ433" i="1" s="1"/>
  <c r="CP418" i="1"/>
  <c r="CP433" i="1" s="1"/>
  <c r="CO418" i="1"/>
  <c r="CN418" i="1"/>
  <c r="CN433" i="1" s="1"/>
  <c r="CM418" i="1"/>
  <c r="CM433" i="1" s="1"/>
  <c r="CL418" i="1"/>
  <c r="CL433" i="1" s="1"/>
  <c r="CK418" i="1"/>
  <c r="CJ418" i="1"/>
  <c r="CJ433" i="1" s="1"/>
  <c r="CI418" i="1"/>
  <c r="CI433" i="1" s="1"/>
  <c r="CH418" i="1"/>
  <c r="CD418" i="1"/>
  <c r="CC418" i="1"/>
  <c r="CC433" i="1" s="1"/>
  <c r="CB418" i="1"/>
  <c r="CA418" i="1"/>
  <c r="CA433" i="1" s="1"/>
  <c r="BZ418" i="1"/>
  <c r="BY418" i="1"/>
  <c r="BY433" i="1" s="1"/>
  <c r="BU418" i="1"/>
  <c r="BU433" i="1" s="1"/>
  <c r="BT418" i="1"/>
  <c r="BS418" i="1"/>
  <c r="BR418" i="1"/>
  <c r="BR433" i="1" s="1"/>
  <c r="BQ418" i="1"/>
  <c r="BQ433" i="1" s="1"/>
  <c r="BP418" i="1"/>
  <c r="BO418" i="1"/>
  <c r="BN418" i="1"/>
  <c r="BN433" i="1" s="1"/>
  <c r="BM418" i="1"/>
  <c r="BM433" i="1" s="1"/>
  <c r="BL418" i="1"/>
  <c r="BK418" i="1"/>
  <c r="BJ418" i="1"/>
  <c r="BJ433" i="1" s="1"/>
  <c r="BI418" i="1"/>
  <c r="BI433" i="1" s="1"/>
  <c r="BH418" i="1"/>
  <c r="BG418" i="1"/>
  <c r="BF418" i="1"/>
  <c r="BF433" i="1" s="1"/>
  <c r="BE418" i="1"/>
  <c r="BE433" i="1" s="1"/>
  <c r="BD418" i="1"/>
  <c r="BC418" i="1"/>
  <c r="BB418" i="1"/>
  <c r="BB433" i="1" s="1"/>
  <c r="BA418" i="1"/>
  <c r="BA433" i="1" s="1"/>
  <c r="AZ418" i="1"/>
  <c r="AY418" i="1"/>
  <c r="AX418" i="1"/>
  <c r="AX433" i="1" s="1"/>
  <c r="AT418" i="1"/>
  <c r="AT433" i="1" s="1"/>
  <c r="AS418" i="1"/>
  <c r="AS433" i="1" s="1"/>
  <c r="AR418" i="1"/>
  <c r="AQ418" i="1"/>
  <c r="AQ433" i="1" s="1"/>
  <c r="AP418" i="1"/>
  <c r="AP433" i="1" s="1"/>
  <c r="AL418" i="1"/>
  <c r="AL433" i="1" s="1"/>
  <c r="AK418" i="1"/>
  <c r="AJ418" i="1"/>
  <c r="AJ433" i="1" s="1"/>
  <c r="AI418" i="1"/>
  <c r="AI433" i="1" s="1"/>
  <c r="AH418" i="1"/>
  <c r="AH433" i="1" s="1"/>
  <c r="AG418" i="1"/>
  <c r="AF418" i="1"/>
  <c r="AF433" i="1" s="1"/>
  <c r="AE418" i="1"/>
  <c r="AE433" i="1" s="1"/>
  <c r="AD418" i="1"/>
  <c r="AD433" i="1" s="1"/>
  <c r="AC418" i="1"/>
  <c r="AB418" i="1"/>
  <c r="AB433" i="1" s="1"/>
  <c r="AA418" i="1"/>
  <c r="AA433" i="1" s="1"/>
  <c r="Z418" i="1"/>
  <c r="Z433" i="1" s="1"/>
  <c r="Y418" i="1"/>
  <c r="X418" i="1"/>
  <c r="X433" i="1" s="1"/>
  <c r="W418" i="1"/>
  <c r="W433" i="1" s="1"/>
  <c r="V418" i="1"/>
  <c r="V433" i="1" s="1"/>
  <c r="U418" i="1"/>
  <c r="T418" i="1"/>
  <c r="T433" i="1" s="1"/>
  <c r="S418" i="1"/>
  <c r="S433" i="1" s="1"/>
  <c r="R418" i="1"/>
  <c r="R433" i="1" s="1"/>
  <c r="Q418" i="1"/>
  <c r="M418" i="1"/>
  <c r="M433" i="1" s="1"/>
  <c r="L418" i="1"/>
  <c r="L433" i="1" s="1"/>
  <c r="K418" i="1"/>
  <c r="K433" i="1" s="1"/>
  <c r="J418" i="1"/>
  <c r="I418" i="1"/>
  <c r="I433" i="1" s="1"/>
  <c r="H418" i="1"/>
  <c r="H433" i="1" s="1"/>
  <c r="E418" i="1"/>
  <c r="E433" i="1" s="1"/>
  <c r="D418" i="1"/>
  <c r="GT417" i="1"/>
  <c r="GS417" i="1"/>
  <c r="GR417" i="1"/>
  <c r="GQ417" i="1"/>
  <c r="GP417" i="1"/>
  <c r="GO417" i="1"/>
  <c r="GN417" i="1"/>
  <c r="GM417" i="1"/>
  <c r="GL417" i="1"/>
  <c r="GK417" i="1"/>
  <c r="GJ417" i="1"/>
  <c r="GI417" i="1"/>
  <c r="GH417" i="1"/>
  <c r="GG417" i="1"/>
  <c r="GF417" i="1"/>
  <c r="GE417" i="1"/>
  <c r="GD417" i="1"/>
  <c r="GC417" i="1"/>
  <c r="GB417" i="1"/>
  <c r="GA417" i="1"/>
  <c r="FZ417" i="1"/>
  <c r="FY417" i="1"/>
  <c r="FX417" i="1"/>
  <c r="FW417" i="1"/>
  <c r="FV417" i="1"/>
  <c r="FR417" i="1"/>
  <c r="FQ417" i="1"/>
  <c r="FP417" i="1"/>
  <c r="FO417" i="1"/>
  <c r="FN417" i="1"/>
  <c r="FM417" i="1"/>
  <c r="FL417" i="1"/>
  <c r="FK417" i="1"/>
  <c r="FJ417" i="1"/>
  <c r="FI417" i="1"/>
  <c r="FH417" i="1"/>
  <c r="FG417" i="1"/>
  <c r="FF417" i="1"/>
  <c r="FE417" i="1"/>
  <c r="FD417" i="1"/>
  <c r="FC417" i="1"/>
  <c r="FB417" i="1"/>
  <c r="FA417" i="1"/>
  <c r="EZ417" i="1"/>
  <c r="EY417" i="1"/>
  <c r="EX417" i="1"/>
  <c r="EW417" i="1"/>
  <c r="EV417" i="1"/>
  <c r="EU417" i="1"/>
  <c r="ET417" i="1"/>
  <c r="ES417" i="1"/>
  <c r="ER417" i="1"/>
  <c r="EQ417" i="1"/>
  <c r="EP417" i="1"/>
  <c r="EO417" i="1"/>
  <c r="EN417" i="1"/>
  <c r="EM417" i="1"/>
  <c r="EL417" i="1"/>
  <c r="EK417" i="1"/>
  <c r="EJ417" i="1"/>
  <c r="EI417" i="1"/>
  <c r="EH417" i="1"/>
  <c r="EG417" i="1"/>
  <c r="EF417" i="1"/>
  <c r="EE417" i="1"/>
  <c r="ED417" i="1"/>
  <c r="EC417" i="1"/>
  <c r="EB417" i="1"/>
  <c r="EA417" i="1"/>
  <c r="DZ417" i="1"/>
  <c r="DY417" i="1"/>
  <c r="DX417" i="1"/>
  <c r="DW417" i="1"/>
  <c r="DV417" i="1"/>
  <c r="DU417" i="1"/>
  <c r="DT417" i="1"/>
  <c r="DS417" i="1"/>
  <c r="DR417" i="1"/>
  <c r="DQ417" i="1"/>
  <c r="DP417" i="1"/>
  <c r="DO417" i="1"/>
  <c r="DN417" i="1"/>
  <c r="DM417" i="1"/>
  <c r="DL417" i="1"/>
  <c r="DK417" i="1"/>
  <c r="DJ417" i="1"/>
  <c r="DI417" i="1"/>
  <c r="DH417" i="1"/>
  <c r="DG417" i="1"/>
  <c r="DF417" i="1"/>
  <c r="DE417" i="1"/>
  <c r="DD417" i="1"/>
  <c r="DC417" i="1"/>
  <c r="DB417" i="1"/>
  <c r="DA417" i="1"/>
  <c r="CZ417" i="1"/>
  <c r="CY417" i="1"/>
  <c r="CX417" i="1"/>
  <c r="CW417" i="1"/>
  <c r="CV417" i="1"/>
  <c r="CU417" i="1"/>
  <c r="CT417" i="1"/>
  <c r="CS417" i="1"/>
  <c r="CR417" i="1"/>
  <c r="CQ417" i="1"/>
  <c r="CP417" i="1"/>
  <c r="CO417" i="1"/>
  <c r="CN417" i="1"/>
  <c r="CM417" i="1"/>
  <c r="CL417" i="1"/>
  <c r="CK417" i="1"/>
  <c r="CJ417" i="1"/>
  <c r="CI417" i="1"/>
  <c r="CH417" i="1"/>
  <c r="CD417" i="1"/>
  <c r="CC417" i="1"/>
  <c r="CB417" i="1"/>
  <c r="CA417" i="1"/>
  <c r="BZ417" i="1"/>
  <c r="BY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BE417" i="1"/>
  <c r="BD417" i="1"/>
  <c r="BC417" i="1"/>
  <c r="BB417" i="1"/>
  <c r="BA417" i="1"/>
  <c r="AZ417" i="1"/>
  <c r="AY417" i="1"/>
  <c r="AX417" i="1"/>
  <c r="AT417" i="1"/>
  <c r="AS417" i="1"/>
  <c r="AR417" i="1"/>
  <c r="AQ417" i="1"/>
  <c r="AP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M417" i="1"/>
  <c r="L417" i="1"/>
  <c r="K417" i="1"/>
  <c r="J417" i="1"/>
  <c r="I417" i="1"/>
  <c r="GT416" i="1"/>
  <c r="GS416" i="1"/>
  <c r="GR416" i="1"/>
  <c r="GQ416" i="1"/>
  <c r="GP416" i="1"/>
  <c r="GO416" i="1"/>
  <c r="GN416" i="1"/>
  <c r="GM416" i="1"/>
  <c r="GL416" i="1"/>
  <c r="GK416" i="1"/>
  <c r="GJ416" i="1"/>
  <c r="GI416" i="1"/>
  <c r="GH416" i="1"/>
  <c r="GG416" i="1"/>
  <c r="GF416" i="1"/>
  <c r="GE416" i="1"/>
  <c r="GD416" i="1"/>
  <c r="GC416" i="1"/>
  <c r="GB416" i="1"/>
  <c r="GA416" i="1"/>
  <c r="FZ416" i="1"/>
  <c r="FY416" i="1"/>
  <c r="FX416" i="1"/>
  <c r="FW416" i="1"/>
  <c r="FV416" i="1"/>
  <c r="FR416" i="1"/>
  <c r="FQ416" i="1"/>
  <c r="FP416" i="1"/>
  <c r="FO416" i="1"/>
  <c r="FN416" i="1"/>
  <c r="FM416" i="1"/>
  <c r="FL416" i="1"/>
  <c r="FK416" i="1"/>
  <c r="FJ416" i="1"/>
  <c r="FI416" i="1"/>
  <c r="FH416" i="1"/>
  <c r="FG416" i="1"/>
  <c r="FF416" i="1"/>
  <c r="FE416" i="1"/>
  <c r="FD416" i="1"/>
  <c r="FC416" i="1"/>
  <c r="FB416" i="1"/>
  <c r="FA416" i="1"/>
  <c r="EZ416" i="1"/>
  <c r="EY416" i="1"/>
  <c r="EX416" i="1"/>
  <c r="EW416" i="1"/>
  <c r="EV416" i="1"/>
  <c r="EU416" i="1"/>
  <c r="ET416" i="1"/>
  <c r="ES416" i="1"/>
  <c r="ER416" i="1"/>
  <c r="EQ416" i="1"/>
  <c r="EP416" i="1"/>
  <c r="EO416" i="1"/>
  <c r="EN416" i="1"/>
  <c r="EM416" i="1"/>
  <c r="EL416" i="1"/>
  <c r="EK416" i="1"/>
  <c r="EJ416" i="1"/>
  <c r="EI416" i="1"/>
  <c r="EH416" i="1"/>
  <c r="EG416" i="1"/>
  <c r="EF416" i="1"/>
  <c r="EE416" i="1"/>
  <c r="ED416" i="1"/>
  <c r="EC416" i="1"/>
  <c r="EB416" i="1"/>
  <c r="EA416" i="1"/>
  <c r="DZ416" i="1"/>
  <c r="DY416" i="1"/>
  <c r="DX416" i="1"/>
  <c r="DW416" i="1"/>
  <c r="DV416" i="1"/>
  <c r="DU416" i="1"/>
  <c r="DT416" i="1"/>
  <c r="DS416" i="1"/>
  <c r="DR416" i="1"/>
  <c r="DQ416" i="1"/>
  <c r="DP416" i="1"/>
  <c r="DO416" i="1"/>
  <c r="DN416" i="1"/>
  <c r="DM416" i="1"/>
  <c r="DL416" i="1"/>
  <c r="DK416" i="1"/>
  <c r="DJ416" i="1"/>
  <c r="DI416" i="1"/>
  <c r="DH416" i="1"/>
  <c r="DG416" i="1"/>
  <c r="DF416" i="1"/>
  <c r="DE416" i="1"/>
  <c r="DD416" i="1"/>
  <c r="DC416" i="1"/>
  <c r="DB416" i="1"/>
  <c r="DA416" i="1"/>
  <c r="CZ416" i="1"/>
  <c r="CY416" i="1"/>
  <c r="CX416" i="1"/>
  <c r="CW416" i="1"/>
  <c r="CV416" i="1"/>
  <c r="CU416" i="1"/>
  <c r="CT416" i="1"/>
  <c r="CS416" i="1"/>
  <c r="CR416" i="1"/>
  <c r="CQ416" i="1"/>
  <c r="CP416" i="1"/>
  <c r="CO416" i="1"/>
  <c r="CN416" i="1"/>
  <c r="CM416" i="1"/>
  <c r="CL416" i="1"/>
  <c r="CK416" i="1"/>
  <c r="CJ416" i="1"/>
  <c r="CI416" i="1"/>
  <c r="CH416" i="1"/>
  <c r="CD416" i="1"/>
  <c r="CC416" i="1"/>
  <c r="CB416" i="1"/>
  <c r="CA416" i="1"/>
  <c r="BZ416" i="1"/>
  <c r="BY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BE416" i="1"/>
  <c r="BD416" i="1"/>
  <c r="BC416" i="1"/>
  <c r="BB416" i="1"/>
  <c r="BA416" i="1"/>
  <c r="AZ416" i="1"/>
  <c r="AY416" i="1"/>
  <c r="AX416" i="1"/>
  <c r="AT416" i="1"/>
  <c r="AS416" i="1"/>
  <c r="AR416" i="1"/>
  <c r="AQ416" i="1"/>
  <c r="AP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M416" i="1"/>
  <c r="L416" i="1"/>
  <c r="K416" i="1"/>
  <c r="J416" i="1"/>
  <c r="I416" i="1"/>
  <c r="GT414" i="1"/>
  <c r="GS414" i="1"/>
  <c r="GR414" i="1"/>
  <c r="GQ414" i="1"/>
  <c r="GP414" i="1"/>
  <c r="GO414" i="1"/>
  <c r="GN414" i="1"/>
  <c r="GM414" i="1"/>
  <c r="GL414" i="1"/>
  <c r="GK414" i="1"/>
  <c r="GJ414" i="1"/>
  <c r="GI414" i="1"/>
  <c r="GH414" i="1"/>
  <c r="GG414" i="1"/>
  <c r="GF414" i="1"/>
  <c r="GE414" i="1"/>
  <c r="GD414" i="1"/>
  <c r="GC414" i="1"/>
  <c r="GB414" i="1"/>
  <c r="GA414" i="1"/>
  <c r="FZ414" i="1"/>
  <c r="FY414" i="1"/>
  <c r="FX414" i="1"/>
  <c r="FW414" i="1"/>
  <c r="FV414" i="1"/>
  <c r="FR414" i="1"/>
  <c r="FQ414" i="1"/>
  <c r="FP414" i="1"/>
  <c r="FO414" i="1"/>
  <c r="FN414" i="1"/>
  <c r="FM414" i="1"/>
  <c r="FL414" i="1"/>
  <c r="FK414" i="1"/>
  <c r="FJ414" i="1"/>
  <c r="FI414" i="1"/>
  <c r="FH414" i="1"/>
  <c r="FG414" i="1"/>
  <c r="FF414" i="1"/>
  <c r="FE414" i="1"/>
  <c r="FD414" i="1"/>
  <c r="FC414" i="1"/>
  <c r="FB414" i="1"/>
  <c r="FA414" i="1"/>
  <c r="EZ414" i="1"/>
  <c r="EY414" i="1"/>
  <c r="EX414" i="1"/>
  <c r="EW414" i="1"/>
  <c r="EV414" i="1"/>
  <c r="EU414" i="1"/>
  <c r="ET414" i="1"/>
  <c r="ES414" i="1"/>
  <c r="ER414" i="1"/>
  <c r="EQ414" i="1"/>
  <c r="EP414" i="1"/>
  <c r="EO414" i="1"/>
  <c r="EN414" i="1"/>
  <c r="EM414" i="1"/>
  <c r="EL414" i="1"/>
  <c r="EK414" i="1"/>
  <c r="EJ414" i="1"/>
  <c r="EI414" i="1"/>
  <c r="EH414" i="1"/>
  <c r="EG414" i="1"/>
  <c r="EF414" i="1"/>
  <c r="EE414" i="1"/>
  <c r="ED414" i="1"/>
  <c r="EC414" i="1"/>
  <c r="EB414" i="1"/>
  <c r="EA414" i="1"/>
  <c r="DZ414" i="1"/>
  <c r="DY414" i="1"/>
  <c r="DX414" i="1"/>
  <c r="DW414" i="1"/>
  <c r="DV414" i="1"/>
  <c r="DU414" i="1"/>
  <c r="DT414" i="1"/>
  <c r="DS414" i="1"/>
  <c r="DR414" i="1"/>
  <c r="DQ414" i="1"/>
  <c r="DP414" i="1"/>
  <c r="DO414" i="1"/>
  <c r="DN414" i="1"/>
  <c r="DM414" i="1"/>
  <c r="DL414" i="1"/>
  <c r="DK414" i="1"/>
  <c r="DJ414" i="1"/>
  <c r="DI414" i="1"/>
  <c r="DH414" i="1"/>
  <c r="DG414" i="1"/>
  <c r="DF414" i="1"/>
  <c r="DE414" i="1"/>
  <c r="DD414" i="1"/>
  <c r="DC414" i="1"/>
  <c r="DB414" i="1"/>
  <c r="DA414" i="1"/>
  <c r="CZ414" i="1"/>
  <c r="CY414" i="1"/>
  <c r="CX414" i="1"/>
  <c r="CW414" i="1"/>
  <c r="CV414" i="1"/>
  <c r="CU414" i="1"/>
  <c r="CT414" i="1"/>
  <c r="CS414" i="1"/>
  <c r="CR414" i="1"/>
  <c r="CQ414" i="1"/>
  <c r="CP414" i="1"/>
  <c r="CO414" i="1"/>
  <c r="CN414" i="1"/>
  <c r="CM414" i="1"/>
  <c r="CL414" i="1"/>
  <c r="CK414" i="1"/>
  <c r="CJ414" i="1"/>
  <c r="CI414" i="1"/>
  <c r="CH414" i="1"/>
  <c r="CD414" i="1"/>
  <c r="CC414" i="1"/>
  <c r="CB414" i="1"/>
  <c r="CA414" i="1"/>
  <c r="BZ414" i="1"/>
  <c r="CE414" i="1" s="1"/>
  <c r="BY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BE414" i="1"/>
  <c r="BD414" i="1"/>
  <c r="BC414" i="1"/>
  <c r="BB414" i="1"/>
  <c r="BA414" i="1"/>
  <c r="AZ414" i="1"/>
  <c r="AY414" i="1"/>
  <c r="AX414" i="1"/>
  <c r="AT414" i="1"/>
  <c r="AS414" i="1"/>
  <c r="AR414" i="1"/>
  <c r="AQ414" i="1"/>
  <c r="AP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AM414" i="1" s="1"/>
  <c r="Q414" i="1"/>
  <c r="M414" i="1"/>
  <c r="L414" i="1"/>
  <c r="K414" i="1"/>
  <c r="J414" i="1"/>
  <c r="I414" i="1"/>
  <c r="H414" i="1"/>
  <c r="E414" i="1"/>
  <c r="D414" i="1"/>
  <c r="GT413" i="1"/>
  <c r="GS413" i="1"/>
  <c r="GR413" i="1"/>
  <c r="GQ413" i="1"/>
  <c r="GP413" i="1"/>
  <c r="GO413" i="1"/>
  <c r="GN413" i="1"/>
  <c r="GM413" i="1"/>
  <c r="GL413" i="1"/>
  <c r="GK413" i="1"/>
  <c r="GJ413" i="1"/>
  <c r="GI413" i="1"/>
  <c r="GH413" i="1"/>
  <c r="GG413" i="1"/>
  <c r="GF413" i="1"/>
  <c r="GE413" i="1"/>
  <c r="GD413" i="1"/>
  <c r="GC413" i="1"/>
  <c r="GB413" i="1"/>
  <c r="GA413" i="1"/>
  <c r="FZ413" i="1"/>
  <c r="FY413" i="1"/>
  <c r="FX413" i="1"/>
  <c r="FW413" i="1"/>
  <c r="FV413" i="1"/>
  <c r="FR413" i="1"/>
  <c r="FQ413" i="1"/>
  <c r="FP413" i="1"/>
  <c r="FO413" i="1"/>
  <c r="FN413" i="1"/>
  <c r="FM413" i="1"/>
  <c r="FL413" i="1"/>
  <c r="FK413" i="1"/>
  <c r="FJ413" i="1"/>
  <c r="FI413" i="1"/>
  <c r="FH413" i="1"/>
  <c r="FG413" i="1"/>
  <c r="FF413" i="1"/>
  <c r="FE413" i="1"/>
  <c r="FD413" i="1"/>
  <c r="FC413" i="1"/>
  <c r="FB413" i="1"/>
  <c r="FA413" i="1"/>
  <c r="EZ413" i="1"/>
  <c r="EY413" i="1"/>
  <c r="EX413" i="1"/>
  <c r="EW413" i="1"/>
  <c r="EV413" i="1"/>
  <c r="EU413" i="1"/>
  <c r="ET413" i="1"/>
  <c r="ES413" i="1"/>
  <c r="ER413" i="1"/>
  <c r="EQ413" i="1"/>
  <c r="EP413" i="1"/>
  <c r="EO413" i="1"/>
  <c r="EN413" i="1"/>
  <c r="EM413" i="1"/>
  <c r="EL413" i="1"/>
  <c r="EK413" i="1"/>
  <c r="EJ413" i="1"/>
  <c r="EI413" i="1"/>
  <c r="EH413" i="1"/>
  <c r="EG413" i="1"/>
  <c r="EF413" i="1"/>
  <c r="EE413" i="1"/>
  <c r="ED413" i="1"/>
  <c r="EC413" i="1"/>
  <c r="EB413" i="1"/>
  <c r="EA413" i="1"/>
  <c r="DZ413" i="1"/>
  <c r="DY413" i="1"/>
  <c r="DX413" i="1"/>
  <c r="DW413" i="1"/>
  <c r="DV413" i="1"/>
  <c r="DU413" i="1"/>
  <c r="DT413" i="1"/>
  <c r="DS413" i="1"/>
  <c r="DR413" i="1"/>
  <c r="DQ413" i="1"/>
  <c r="DP413" i="1"/>
  <c r="DO413" i="1"/>
  <c r="DN413" i="1"/>
  <c r="DM413" i="1"/>
  <c r="DL413" i="1"/>
  <c r="DK413" i="1"/>
  <c r="DJ413" i="1"/>
  <c r="DI413" i="1"/>
  <c r="DH413" i="1"/>
  <c r="DG413" i="1"/>
  <c r="DF413" i="1"/>
  <c r="DE413" i="1"/>
  <c r="DD413" i="1"/>
  <c r="DC413" i="1"/>
  <c r="DB413" i="1"/>
  <c r="DA413" i="1"/>
  <c r="CZ413" i="1"/>
  <c r="CY413" i="1"/>
  <c r="CX413" i="1"/>
  <c r="CW413" i="1"/>
  <c r="CV413" i="1"/>
  <c r="CU413" i="1"/>
  <c r="CT413" i="1"/>
  <c r="CS413" i="1"/>
  <c r="CR413" i="1"/>
  <c r="CQ413" i="1"/>
  <c r="CP413" i="1"/>
  <c r="CO413" i="1"/>
  <c r="CN413" i="1"/>
  <c r="CM413" i="1"/>
  <c r="CL413" i="1"/>
  <c r="CK413" i="1"/>
  <c r="CJ413" i="1"/>
  <c r="CI413" i="1"/>
  <c r="CH413" i="1"/>
  <c r="CD413" i="1"/>
  <c r="CC413" i="1"/>
  <c r="CB413" i="1"/>
  <c r="CA413" i="1"/>
  <c r="BZ413" i="1"/>
  <c r="BY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BE413" i="1"/>
  <c r="BD413" i="1"/>
  <c r="BC413" i="1"/>
  <c r="BB413" i="1"/>
  <c r="BA413" i="1"/>
  <c r="AZ413" i="1"/>
  <c r="AY413" i="1"/>
  <c r="AX413" i="1"/>
  <c r="AT413" i="1"/>
  <c r="AS413" i="1"/>
  <c r="AR413" i="1"/>
  <c r="AQ413" i="1"/>
  <c r="AP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M413" i="1"/>
  <c r="L413" i="1"/>
  <c r="K413" i="1"/>
  <c r="J413" i="1"/>
  <c r="N413" i="1" s="1"/>
  <c r="I413" i="1"/>
  <c r="H413" i="1"/>
  <c r="E413" i="1"/>
  <c r="D413" i="1"/>
  <c r="GT412" i="1"/>
  <c r="GS412" i="1"/>
  <c r="GR412" i="1"/>
  <c r="GQ412" i="1"/>
  <c r="GP412" i="1"/>
  <c r="GO412" i="1"/>
  <c r="GN412" i="1"/>
  <c r="GM412" i="1"/>
  <c r="GL412" i="1"/>
  <c r="GK412" i="1"/>
  <c r="GJ412" i="1"/>
  <c r="GI412" i="1"/>
  <c r="GH412" i="1"/>
  <c r="GG412" i="1"/>
  <c r="GF412" i="1"/>
  <c r="GE412" i="1"/>
  <c r="GD412" i="1"/>
  <c r="GC412" i="1"/>
  <c r="GB412" i="1"/>
  <c r="GA412" i="1"/>
  <c r="FZ412" i="1"/>
  <c r="FY412" i="1"/>
  <c r="FX412" i="1"/>
  <c r="FW412" i="1"/>
  <c r="FV412" i="1"/>
  <c r="FR412" i="1"/>
  <c r="FQ412" i="1"/>
  <c r="FP412" i="1"/>
  <c r="FO412" i="1"/>
  <c r="FN412" i="1"/>
  <c r="FM412" i="1"/>
  <c r="FL412" i="1"/>
  <c r="FK412" i="1"/>
  <c r="FJ412" i="1"/>
  <c r="FI412" i="1"/>
  <c r="FH412" i="1"/>
  <c r="FG412" i="1"/>
  <c r="FF412" i="1"/>
  <c r="FE412" i="1"/>
  <c r="FD412" i="1"/>
  <c r="FC412" i="1"/>
  <c r="FB412" i="1"/>
  <c r="FA412" i="1"/>
  <c r="EZ412" i="1"/>
  <c r="EY412" i="1"/>
  <c r="EX412" i="1"/>
  <c r="EW412" i="1"/>
  <c r="EV412" i="1"/>
  <c r="EU412" i="1"/>
  <c r="ET412" i="1"/>
  <c r="ES412" i="1"/>
  <c r="ER412" i="1"/>
  <c r="EQ412" i="1"/>
  <c r="EP412" i="1"/>
  <c r="EO412" i="1"/>
  <c r="EN412" i="1"/>
  <c r="EM412" i="1"/>
  <c r="EL412" i="1"/>
  <c r="EK412" i="1"/>
  <c r="EJ412" i="1"/>
  <c r="EI412" i="1"/>
  <c r="EH412" i="1"/>
  <c r="EG412" i="1"/>
  <c r="EF412" i="1"/>
  <c r="EE412" i="1"/>
  <c r="ED412" i="1"/>
  <c r="EC412" i="1"/>
  <c r="EB412" i="1"/>
  <c r="EA412" i="1"/>
  <c r="DZ412" i="1"/>
  <c r="DY412" i="1"/>
  <c r="DX412" i="1"/>
  <c r="DW412" i="1"/>
  <c r="DV412" i="1"/>
  <c r="DU412" i="1"/>
  <c r="DT412" i="1"/>
  <c r="DS412" i="1"/>
  <c r="DR412" i="1"/>
  <c r="DQ412" i="1"/>
  <c r="DP412" i="1"/>
  <c r="DO412" i="1"/>
  <c r="DN412" i="1"/>
  <c r="DM412" i="1"/>
  <c r="DL412" i="1"/>
  <c r="DK412" i="1"/>
  <c r="DJ412" i="1"/>
  <c r="DI412" i="1"/>
  <c r="DH412" i="1"/>
  <c r="DG412" i="1"/>
  <c r="DF412" i="1"/>
  <c r="DE412" i="1"/>
  <c r="DD412" i="1"/>
  <c r="DC412" i="1"/>
  <c r="DB412" i="1"/>
  <c r="DA412" i="1"/>
  <c r="CZ412" i="1"/>
  <c r="CY412" i="1"/>
  <c r="CX412" i="1"/>
  <c r="CW412" i="1"/>
  <c r="CV412" i="1"/>
  <c r="CU412" i="1"/>
  <c r="CT412" i="1"/>
  <c r="CS412" i="1"/>
  <c r="CR412" i="1"/>
  <c r="CQ412" i="1"/>
  <c r="CP412" i="1"/>
  <c r="CO412" i="1"/>
  <c r="CN412" i="1"/>
  <c r="CM412" i="1"/>
  <c r="CL412" i="1"/>
  <c r="CK412" i="1"/>
  <c r="CJ412" i="1"/>
  <c r="CI412" i="1"/>
  <c r="CH412" i="1"/>
  <c r="CD412" i="1"/>
  <c r="CC412" i="1"/>
  <c r="CB412" i="1"/>
  <c r="CA412" i="1"/>
  <c r="BZ412" i="1"/>
  <c r="BY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BE412" i="1"/>
  <c r="BD412" i="1"/>
  <c r="BC412" i="1"/>
  <c r="BB412" i="1"/>
  <c r="BA412" i="1"/>
  <c r="AZ412" i="1"/>
  <c r="AY412" i="1"/>
  <c r="AX412" i="1"/>
  <c r="BV412" i="1" s="1"/>
  <c r="AT412" i="1"/>
  <c r="AS412" i="1"/>
  <c r="AR412" i="1"/>
  <c r="AQ412" i="1"/>
  <c r="AP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M412" i="1"/>
  <c r="L412" i="1"/>
  <c r="K412" i="1"/>
  <c r="J412" i="1"/>
  <c r="I412" i="1"/>
  <c r="H412" i="1"/>
  <c r="E412" i="1"/>
  <c r="D412" i="1"/>
  <c r="GT411" i="1"/>
  <c r="GS411" i="1"/>
  <c r="GR411" i="1"/>
  <c r="GQ411" i="1"/>
  <c r="GP411" i="1"/>
  <c r="GO411" i="1"/>
  <c r="GN411" i="1"/>
  <c r="GM411" i="1"/>
  <c r="GL411" i="1"/>
  <c r="GK411" i="1"/>
  <c r="GJ411" i="1"/>
  <c r="GI411" i="1"/>
  <c r="GH411" i="1"/>
  <c r="GG411" i="1"/>
  <c r="GF411" i="1"/>
  <c r="GE411" i="1"/>
  <c r="GD411" i="1"/>
  <c r="GC411" i="1"/>
  <c r="GB411" i="1"/>
  <c r="GA411" i="1"/>
  <c r="FZ411" i="1"/>
  <c r="FY411" i="1"/>
  <c r="FX411" i="1"/>
  <c r="FW411" i="1"/>
  <c r="FV411" i="1"/>
  <c r="FR411" i="1"/>
  <c r="FQ411" i="1"/>
  <c r="FP411" i="1"/>
  <c r="FO411" i="1"/>
  <c r="FN411" i="1"/>
  <c r="FM411" i="1"/>
  <c r="FL411" i="1"/>
  <c r="FK411" i="1"/>
  <c r="FJ411" i="1"/>
  <c r="FI411" i="1"/>
  <c r="FH411" i="1"/>
  <c r="FG411" i="1"/>
  <c r="FF411" i="1"/>
  <c r="FE411" i="1"/>
  <c r="FD411" i="1"/>
  <c r="FC411" i="1"/>
  <c r="FB411" i="1"/>
  <c r="FA411" i="1"/>
  <c r="EZ411" i="1"/>
  <c r="EY411" i="1"/>
  <c r="EX411" i="1"/>
  <c r="EW411" i="1"/>
  <c r="EV411" i="1"/>
  <c r="EU411" i="1"/>
  <c r="ET411" i="1"/>
  <c r="ES411" i="1"/>
  <c r="ER411" i="1"/>
  <c r="EQ411" i="1"/>
  <c r="EP411" i="1"/>
  <c r="EO411" i="1"/>
  <c r="EN411" i="1"/>
  <c r="EM411" i="1"/>
  <c r="EL411" i="1"/>
  <c r="EK411" i="1"/>
  <c r="EJ411" i="1"/>
  <c r="EI411" i="1"/>
  <c r="EH411" i="1"/>
  <c r="EG411" i="1"/>
  <c r="EF411" i="1"/>
  <c r="EE411" i="1"/>
  <c r="ED411" i="1"/>
  <c r="EC411" i="1"/>
  <c r="EB411" i="1"/>
  <c r="EA411" i="1"/>
  <c r="DZ411" i="1"/>
  <c r="DY411" i="1"/>
  <c r="DX411" i="1"/>
  <c r="DW411" i="1"/>
  <c r="DV411" i="1"/>
  <c r="DU411" i="1"/>
  <c r="DT411" i="1"/>
  <c r="DS411" i="1"/>
  <c r="DR411" i="1"/>
  <c r="DQ411" i="1"/>
  <c r="DP411" i="1"/>
  <c r="DO411" i="1"/>
  <c r="DN411" i="1"/>
  <c r="DM411" i="1"/>
  <c r="DL411" i="1"/>
  <c r="DK411" i="1"/>
  <c r="DJ411" i="1"/>
  <c r="DI411" i="1"/>
  <c r="DH411" i="1"/>
  <c r="DG411" i="1"/>
  <c r="DF411" i="1"/>
  <c r="DE411" i="1"/>
  <c r="DD411" i="1"/>
  <c r="DC411" i="1"/>
  <c r="DB411" i="1"/>
  <c r="DA411" i="1"/>
  <c r="CZ411" i="1"/>
  <c r="CY411" i="1"/>
  <c r="CX411" i="1"/>
  <c r="CW411" i="1"/>
  <c r="CV411" i="1"/>
  <c r="CU411" i="1"/>
  <c r="CT411" i="1"/>
  <c r="CS411" i="1"/>
  <c r="CR411" i="1"/>
  <c r="CQ411" i="1"/>
  <c r="CP411" i="1"/>
  <c r="CO411" i="1"/>
  <c r="CN411" i="1"/>
  <c r="CM411" i="1"/>
  <c r="CL411" i="1"/>
  <c r="CK411" i="1"/>
  <c r="CJ411" i="1"/>
  <c r="CI411" i="1"/>
  <c r="CH411" i="1"/>
  <c r="CD411" i="1"/>
  <c r="CC411" i="1"/>
  <c r="CB411" i="1"/>
  <c r="CA411" i="1"/>
  <c r="BZ411" i="1"/>
  <c r="BY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BD411" i="1"/>
  <c r="BC411" i="1"/>
  <c r="BB411" i="1"/>
  <c r="BA411" i="1"/>
  <c r="AZ411" i="1"/>
  <c r="AY411" i="1"/>
  <c r="AX411" i="1"/>
  <c r="AT411" i="1"/>
  <c r="AS411" i="1"/>
  <c r="AR411" i="1"/>
  <c r="AQ411" i="1"/>
  <c r="AP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AM411" i="1" s="1"/>
  <c r="R411" i="1"/>
  <c r="Q411" i="1"/>
  <c r="M411" i="1"/>
  <c r="L411" i="1"/>
  <c r="K411" i="1"/>
  <c r="J411" i="1"/>
  <c r="I411" i="1"/>
  <c r="H411" i="1"/>
  <c r="E411" i="1"/>
  <c r="D411" i="1"/>
  <c r="GT410" i="1"/>
  <c r="GS410" i="1"/>
  <c r="GR410" i="1"/>
  <c r="GQ410" i="1"/>
  <c r="GP410" i="1"/>
  <c r="GO410" i="1"/>
  <c r="GN410" i="1"/>
  <c r="GM410" i="1"/>
  <c r="GL410" i="1"/>
  <c r="GK410" i="1"/>
  <c r="GJ410" i="1"/>
  <c r="GI410" i="1"/>
  <c r="GH410" i="1"/>
  <c r="GG410" i="1"/>
  <c r="GF410" i="1"/>
  <c r="GE410" i="1"/>
  <c r="GD410" i="1"/>
  <c r="GC410" i="1"/>
  <c r="GB410" i="1"/>
  <c r="GA410" i="1"/>
  <c r="FZ410" i="1"/>
  <c r="FY410" i="1"/>
  <c r="FX410" i="1"/>
  <c r="FW410" i="1"/>
  <c r="FV410" i="1"/>
  <c r="FR410" i="1"/>
  <c r="FQ410" i="1"/>
  <c r="FP410" i="1"/>
  <c r="FO410" i="1"/>
  <c r="FN410" i="1"/>
  <c r="FM410" i="1"/>
  <c r="FL410" i="1"/>
  <c r="FK410" i="1"/>
  <c r="FJ410" i="1"/>
  <c r="FI410" i="1"/>
  <c r="FH410" i="1"/>
  <c r="FG410" i="1"/>
  <c r="FF410" i="1"/>
  <c r="FE410" i="1"/>
  <c r="FD410" i="1"/>
  <c r="FC410" i="1"/>
  <c r="FB410" i="1"/>
  <c r="FA410" i="1"/>
  <c r="EZ410" i="1"/>
  <c r="EY410" i="1"/>
  <c r="EX410" i="1"/>
  <c r="EW410" i="1"/>
  <c r="EV410" i="1"/>
  <c r="EU410" i="1"/>
  <c r="ET410" i="1"/>
  <c r="ES410" i="1"/>
  <c r="ER410" i="1"/>
  <c r="EQ410" i="1"/>
  <c r="EP410" i="1"/>
  <c r="EO410" i="1"/>
  <c r="EN410" i="1"/>
  <c r="EM410" i="1"/>
  <c r="EL410" i="1"/>
  <c r="EK410" i="1"/>
  <c r="EJ410" i="1"/>
  <c r="EI410" i="1"/>
  <c r="EH410" i="1"/>
  <c r="EG410" i="1"/>
  <c r="EF410" i="1"/>
  <c r="EE410" i="1"/>
  <c r="ED410" i="1"/>
  <c r="EC410" i="1"/>
  <c r="EB410" i="1"/>
  <c r="EA410" i="1"/>
  <c r="DZ410" i="1"/>
  <c r="DY410" i="1"/>
  <c r="DX410" i="1"/>
  <c r="DW410" i="1"/>
  <c r="DV410" i="1"/>
  <c r="DU410" i="1"/>
  <c r="DT410" i="1"/>
  <c r="DS410" i="1"/>
  <c r="DR410" i="1"/>
  <c r="DQ410" i="1"/>
  <c r="DP410" i="1"/>
  <c r="DO410" i="1"/>
  <c r="DN410" i="1"/>
  <c r="DM410" i="1"/>
  <c r="DL410" i="1"/>
  <c r="DK410" i="1"/>
  <c r="DJ410" i="1"/>
  <c r="DI410" i="1"/>
  <c r="DH410" i="1"/>
  <c r="DG410" i="1"/>
  <c r="DF410" i="1"/>
  <c r="DE410" i="1"/>
  <c r="DD410" i="1"/>
  <c r="DC410" i="1"/>
  <c r="DB410" i="1"/>
  <c r="DA410" i="1"/>
  <c r="CZ410" i="1"/>
  <c r="CY410" i="1"/>
  <c r="CX410" i="1"/>
  <c r="CW410" i="1"/>
  <c r="CV410" i="1"/>
  <c r="CU410" i="1"/>
  <c r="CT410" i="1"/>
  <c r="CS410" i="1"/>
  <c r="CR410" i="1"/>
  <c r="CQ410" i="1"/>
  <c r="CP410" i="1"/>
  <c r="CO410" i="1"/>
  <c r="CN410" i="1"/>
  <c r="CM410" i="1"/>
  <c r="CL410" i="1"/>
  <c r="CK410" i="1"/>
  <c r="CJ410" i="1"/>
  <c r="CI410" i="1"/>
  <c r="CH410" i="1"/>
  <c r="FS410" i="1" s="1"/>
  <c r="CD410" i="1"/>
  <c r="CC410" i="1"/>
  <c r="CB410" i="1"/>
  <c r="CA410" i="1"/>
  <c r="BZ410" i="1"/>
  <c r="BY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BE410" i="1"/>
  <c r="BD410" i="1"/>
  <c r="BC410" i="1"/>
  <c r="BB410" i="1"/>
  <c r="BA410" i="1"/>
  <c r="AZ410" i="1"/>
  <c r="AY410" i="1"/>
  <c r="AX410" i="1"/>
  <c r="AT410" i="1"/>
  <c r="AS410" i="1"/>
  <c r="AR410" i="1"/>
  <c r="AQ410" i="1"/>
  <c r="AP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M410" i="1"/>
  <c r="L410" i="1"/>
  <c r="K410" i="1"/>
  <c r="J410" i="1"/>
  <c r="I410" i="1"/>
  <c r="H410" i="1"/>
  <c r="E410" i="1"/>
  <c r="D410" i="1"/>
  <c r="GT409" i="1"/>
  <c r="GS409" i="1"/>
  <c r="GR409" i="1"/>
  <c r="GQ409" i="1"/>
  <c r="GP409" i="1"/>
  <c r="GO409" i="1"/>
  <c r="GN409" i="1"/>
  <c r="GM409" i="1"/>
  <c r="GL409" i="1"/>
  <c r="GK409" i="1"/>
  <c r="GJ409" i="1"/>
  <c r="GI409" i="1"/>
  <c r="GH409" i="1"/>
  <c r="GG409" i="1"/>
  <c r="GF409" i="1"/>
  <c r="GE409" i="1"/>
  <c r="GD409" i="1"/>
  <c r="GC409" i="1"/>
  <c r="GB409" i="1"/>
  <c r="GA409" i="1"/>
  <c r="FZ409" i="1"/>
  <c r="FY409" i="1"/>
  <c r="FX409" i="1"/>
  <c r="FW409" i="1"/>
  <c r="FV409" i="1"/>
  <c r="FR409" i="1"/>
  <c r="FQ409" i="1"/>
  <c r="FP409" i="1"/>
  <c r="FO409" i="1"/>
  <c r="FN409" i="1"/>
  <c r="FM409" i="1"/>
  <c r="FL409" i="1"/>
  <c r="FK409" i="1"/>
  <c r="FJ409" i="1"/>
  <c r="FI409" i="1"/>
  <c r="FH409" i="1"/>
  <c r="FG409" i="1"/>
  <c r="FF409" i="1"/>
  <c r="FE409" i="1"/>
  <c r="FD409" i="1"/>
  <c r="FC409" i="1"/>
  <c r="FB409" i="1"/>
  <c r="FA409" i="1"/>
  <c r="EZ409" i="1"/>
  <c r="EY409" i="1"/>
  <c r="EX409" i="1"/>
  <c r="EW409" i="1"/>
  <c r="EV409" i="1"/>
  <c r="EU409" i="1"/>
  <c r="ET409" i="1"/>
  <c r="ES409" i="1"/>
  <c r="ER409" i="1"/>
  <c r="EQ409" i="1"/>
  <c r="EP409" i="1"/>
  <c r="EO409" i="1"/>
  <c r="EN409" i="1"/>
  <c r="EM409" i="1"/>
  <c r="EL409" i="1"/>
  <c r="EK409" i="1"/>
  <c r="EJ409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DW409" i="1"/>
  <c r="DV409" i="1"/>
  <c r="DU409" i="1"/>
  <c r="DT409" i="1"/>
  <c r="DS409" i="1"/>
  <c r="DR409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D409" i="1"/>
  <c r="CC409" i="1"/>
  <c r="CB409" i="1"/>
  <c r="CA409" i="1"/>
  <c r="BZ409" i="1"/>
  <c r="BY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T409" i="1"/>
  <c r="AS409" i="1"/>
  <c r="AR409" i="1"/>
  <c r="AQ409" i="1"/>
  <c r="AP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M409" i="1"/>
  <c r="L409" i="1"/>
  <c r="K409" i="1"/>
  <c r="J409" i="1"/>
  <c r="I409" i="1"/>
  <c r="H409" i="1"/>
  <c r="E409" i="1"/>
  <c r="D409" i="1"/>
  <c r="GT408" i="1"/>
  <c r="GS408" i="1"/>
  <c r="GR408" i="1"/>
  <c r="GQ408" i="1"/>
  <c r="GP408" i="1"/>
  <c r="GO408" i="1"/>
  <c r="GN408" i="1"/>
  <c r="GM408" i="1"/>
  <c r="GL408" i="1"/>
  <c r="GK408" i="1"/>
  <c r="GJ408" i="1"/>
  <c r="GI408" i="1"/>
  <c r="GH408" i="1"/>
  <c r="GG408" i="1"/>
  <c r="GF408" i="1"/>
  <c r="GE408" i="1"/>
  <c r="GD408" i="1"/>
  <c r="GC408" i="1"/>
  <c r="GB408" i="1"/>
  <c r="GA408" i="1"/>
  <c r="FZ408" i="1"/>
  <c r="FY408" i="1"/>
  <c r="FX408" i="1"/>
  <c r="FW408" i="1"/>
  <c r="GU408" i="1" s="1"/>
  <c r="FV408" i="1"/>
  <c r="FR408" i="1"/>
  <c r="FQ408" i="1"/>
  <c r="FP408" i="1"/>
  <c r="FO408" i="1"/>
  <c r="FN408" i="1"/>
  <c r="FM408" i="1"/>
  <c r="FL408" i="1"/>
  <c r="FK408" i="1"/>
  <c r="FJ408" i="1"/>
  <c r="FI408" i="1"/>
  <c r="FH408" i="1"/>
  <c r="FG408" i="1"/>
  <c r="FF408" i="1"/>
  <c r="FE408" i="1"/>
  <c r="FD408" i="1"/>
  <c r="FC408" i="1"/>
  <c r="FB408" i="1"/>
  <c r="FA408" i="1"/>
  <c r="EZ408" i="1"/>
  <c r="EY408" i="1"/>
  <c r="EX408" i="1"/>
  <c r="EW408" i="1"/>
  <c r="EV408" i="1"/>
  <c r="EU408" i="1"/>
  <c r="ET408" i="1"/>
  <c r="ES408" i="1"/>
  <c r="ER408" i="1"/>
  <c r="EQ408" i="1"/>
  <c r="EP408" i="1"/>
  <c r="EO408" i="1"/>
  <c r="EN408" i="1"/>
  <c r="EM408" i="1"/>
  <c r="EL408" i="1"/>
  <c r="EK408" i="1"/>
  <c r="EJ408" i="1"/>
  <c r="EI408" i="1"/>
  <c r="EH408" i="1"/>
  <c r="EG408" i="1"/>
  <c r="EF408" i="1"/>
  <c r="EE408" i="1"/>
  <c r="ED408" i="1"/>
  <c r="EC408" i="1"/>
  <c r="EB408" i="1"/>
  <c r="EA408" i="1"/>
  <c r="DZ408" i="1"/>
  <c r="DY408" i="1"/>
  <c r="DX408" i="1"/>
  <c r="DW408" i="1"/>
  <c r="DV408" i="1"/>
  <c r="DU408" i="1"/>
  <c r="DT408" i="1"/>
  <c r="DS408" i="1"/>
  <c r="DR408" i="1"/>
  <c r="DQ408" i="1"/>
  <c r="DP408" i="1"/>
  <c r="DO408" i="1"/>
  <c r="DN408" i="1"/>
  <c r="DM408" i="1"/>
  <c r="DL408" i="1"/>
  <c r="DK408" i="1"/>
  <c r="DJ408" i="1"/>
  <c r="DI408" i="1"/>
  <c r="DH408" i="1"/>
  <c r="DG408" i="1"/>
  <c r="DF408" i="1"/>
  <c r="DE408" i="1"/>
  <c r="DD408" i="1"/>
  <c r="DC408" i="1"/>
  <c r="DB408" i="1"/>
  <c r="DA408" i="1"/>
  <c r="CZ408" i="1"/>
  <c r="CY408" i="1"/>
  <c r="CX408" i="1"/>
  <c r="CW408" i="1"/>
  <c r="CV408" i="1"/>
  <c r="CU408" i="1"/>
  <c r="CT408" i="1"/>
  <c r="CS408" i="1"/>
  <c r="CR408" i="1"/>
  <c r="CQ408" i="1"/>
  <c r="CP408" i="1"/>
  <c r="CO408" i="1"/>
  <c r="CN408" i="1"/>
  <c r="CM408" i="1"/>
  <c r="CL408" i="1"/>
  <c r="CK408" i="1"/>
  <c r="CJ408" i="1"/>
  <c r="CI408" i="1"/>
  <c r="CH408" i="1"/>
  <c r="CD408" i="1"/>
  <c r="CC408" i="1"/>
  <c r="CB408" i="1"/>
  <c r="CA408" i="1"/>
  <c r="BZ408" i="1"/>
  <c r="BY408" i="1"/>
  <c r="CE408" i="1" s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BE408" i="1"/>
  <c r="BD408" i="1"/>
  <c r="BC408" i="1"/>
  <c r="BB408" i="1"/>
  <c r="BA408" i="1"/>
  <c r="AZ408" i="1"/>
  <c r="AY408" i="1"/>
  <c r="AX408" i="1"/>
  <c r="BV408" i="1" s="1"/>
  <c r="AT408" i="1"/>
  <c r="AS408" i="1"/>
  <c r="AR408" i="1"/>
  <c r="AQ408" i="1"/>
  <c r="AU408" i="1" s="1"/>
  <c r="AP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M408" i="1"/>
  <c r="L408" i="1"/>
  <c r="K408" i="1"/>
  <c r="J408" i="1"/>
  <c r="I408" i="1"/>
  <c r="H408" i="1"/>
  <c r="E408" i="1"/>
  <c r="D408" i="1"/>
  <c r="GT407" i="1"/>
  <c r="GS407" i="1"/>
  <c r="GR407" i="1"/>
  <c r="GQ407" i="1"/>
  <c r="GP407" i="1"/>
  <c r="GO407" i="1"/>
  <c r="GN407" i="1"/>
  <c r="GM407" i="1"/>
  <c r="GL407" i="1"/>
  <c r="GK407" i="1"/>
  <c r="GJ407" i="1"/>
  <c r="GI407" i="1"/>
  <c r="GH407" i="1"/>
  <c r="GG407" i="1"/>
  <c r="GF407" i="1"/>
  <c r="GE407" i="1"/>
  <c r="GD407" i="1"/>
  <c r="GC407" i="1"/>
  <c r="GB407" i="1"/>
  <c r="GA407" i="1"/>
  <c r="FZ407" i="1"/>
  <c r="FY407" i="1"/>
  <c r="FX407" i="1"/>
  <c r="FW407" i="1"/>
  <c r="FV407" i="1"/>
  <c r="GU407" i="1" s="1"/>
  <c r="FR407" i="1"/>
  <c r="FQ407" i="1"/>
  <c r="FP407" i="1"/>
  <c r="FO407" i="1"/>
  <c r="FN407" i="1"/>
  <c r="FM407" i="1"/>
  <c r="FL407" i="1"/>
  <c r="FK407" i="1"/>
  <c r="FJ407" i="1"/>
  <c r="FI407" i="1"/>
  <c r="FH407" i="1"/>
  <c r="FG407" i="1"/>
  <c r="FF407" i="1"/>
  <c r="FE407" i="1"/>
  <c r="FD407" i="1"/>
  <c r="FC407" i="1"/>
  <c r="FB407" i="1"/>
  <c r="FA407" i="1"/>
  <c r="EZ407" i="1"/>
  <c r="EY407" i="1"/>
  <c r="EX407" i="1"/>
  <c r="EW407" i="1"/>
  <c r="EV407" i="1"/>
  <c r="EU407" i="1"/>
  <c r="ET407" i="1"/>
  <c r="ES407" i="1"/>
  <c r="ER407" i="1"/>
  <c r="EQ407" i="1"/>
  <c r="EP407" i="1"/>
  <c r="EO407" i="1"/>
  <c r="EN407" i="1"/>
  <c r="EM407" i="1"/>
  <c r="EL407" i="1"/>
  <c r="EK407" i="1"/>
  <c r="EJ407" i="1"/>
  <c r="EI407" i="1"/>
  <c r="EH407" i="1"/>
  <c r="EG407" i="1"/>
  <c r="EF407" i="1"/>
  <c r="EE407" i="1"/>
  <c r="ED407" i="1"/>
  <c r="EC407" i="1"/>
  <c r="EB407" i="1"/>
  <c r="EA407" i="1"/>
  <c r="DZ407" i="1"/>
  <c r="DY407" i="1"/>
  <c r="DX407" i="1"/>
  <c r="DW407" i="1"/>
  <c r="DV407" i="1"/>
  <c r="DU407" i="1"/>
  <c r="DT407" i="1"/>
  <c r="DS407" i="1"/>
  <c r="DR407" i="1"/>
  <c r="DQ407" i="1"/>
  <c r="DP407" i="1"/>
  <c r="DO407" i="1"/>
  <c r="DN407" i="1"/>
  <c r="DM407" i="1"/>
  <c r="DL407" i="1"/>
  <c r="DK407" i="1"/>
  <c r="DJ407" i="1"/>
  <c r="DI407" i="1"/>
  <c r="DH407" i="1"/>
  <c r="DG407" i="1"/>
  <c r="DF407" i="1"/>
  <c r="DE407" i="1"/>
  <c r="DD407" i="1"/>
  <c r="DC407" i="1"/>
  <c r="DB407" i="1"/>
  <c r="DA407" i="1"/>
  <c r="CZ407" i="1"/>
  <c r="CY407" i="1"/>
  <c r="CX407" i="1"/>
  <c r="CW407" i="1"/>
  <c r="CV407" i="1"/>
  <c r="CU407" i="1"/>
  <c r="CT407" i="1"/>
  <c r="CS407" i="1"/>
  <c r="CR407" i="1"/>
  <c r="CQ407" i="1"/>
  <c r="CP407" i="1"/>
  <c r="CO407" i="1"/>
  <c r="CN407" i="1"/>
  <c r="CM407" i="1"/>
  <c r="CL407" i="1"/>
  <c r="CK407" i="1"/>
  <c r="CJ407" i="1"/>
  <c r="CI407" i="1"/>
  <c r="CH407" i="1"/>
  <c r="CD407" i="1"/>
  <c r="CC407" i="1"/>
  <c r="CB407" i="1"/>
  <c r="CA407" i="1"/>
  <c r="BZ407" i="1"/>
  <c r="BY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BE407" i="1"/>
  <c r="BD407" i="1"/>
  <c r="BC407" i="1"/>
  <c r="BB407" i="1"/>
  <c r="BA407" i="1"/>
  <c r="AZ407" i="1"/>
  <c r="AY407" i="1"/>
  <c r="AX407" i="1"/>
  <c r="AT407" i="1"/>
  <c r="AS407" i="1"/>
  <c r="AR407" i="1"/>
  <c r="AQ407" i="1"/>
  <c r="AP407" i="1"/>
  <c r="AU407" i="1" s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M407" i="1"/>
  <c r="L407" i="1"/>
  <c r="K407" i="1"/>
  <c r="J407" i="1"/>
  <c r="I407" i="1"/>
  <c r="H407" i="1"/>
  <c r="E407" i="1"/>
  <c r="D407" i="1"/>
  <c r="GT406" i="1"/>
  <c r="GS406" i="1"/>
  <c r="GR406" i="1"/>
  <c r="GQ406" i="1"/>
  <c r="GP406" i="1"/>
  <c r="GO406" i="1"/>
  <c r="GN406" i="1"/>
  <c r="GM406" i="1"/>
  <c r="GL406" i="1"/>
  <c r="GK406" i="1"/>
  <c r="GJ406" i="1"/>
  <c r="GI406" i="1"/>
  <c r="GH406" i="1"/>
  <c r="GG406" i="1"/>
  <c r="GF406" i="1"/>
  <c r="GE406" i="1"/>
  <c r="GD406" i="1"/>
  <c r="GC406" i="1"/>
  <c r="GB406" i="1"/>
  <c r="GA406" i="1"/>
  <c r="FZ406" i="1"/>
  <c r="FY406" i="1"/>
  <c r="FX406" i="1"/>
  <c r="FW406" i="1"/>
  <c r="FV406" i="1"/>
  <c r="FR406" i="1"/>
  <c r="FQ406" i="1"/>
  <c r="FP406" i="1"/>
  <c r="FO406" i="1"/>
  <c r="FN406" i="1"/>
  <c r="FM406" i="1"/>
  <c r="FL406" i="1"/>
  <c r="FK406" i="1"/>
  <c r="FJ406" i="1"/>
  <c r="FI406" i="1"/>
  <c r="FH406" i="1"/>
  <c r="FG406" i="1"/>
  <c r="FF406" i="1"/>
  <c r="FE406" i="1"/>
  <c r="FD406" i="1"/>
  <c r="FC406" i="1"/>
  <c r="FB406" i="1"/>
  <c r="FA406" i="1"/>
  <c r="EZ406" i="1"/>
  <c r="EY406" i="1"/>
  <c r="EX406" i="1"/>
  <c r="EW406" i="1"/>
  <c r="EV406" i="1"/>
  <c r="EU406" i="1"/>
  <c r="ET406" i="1"/>
  <c r="ES406" i="1"/>
  <c r="ER406" i="1"/>
  <c r="EQ406" i="1"/>
  <c r="EP406" i="1"/>
  <c r="EO406" i="1"/>
  <c r="EN406" i="1"/>
  <c r="EM406" i="1"/>
  <c r="EL406" i="1"/>
  <c r="EK406" i="1"/>
  <c r="EJ406" i="1"/>
  <c r="EI406" i="1"/>
  <c r="EH406" i="1"/>
  <c r="EG406" i="1"/>
  <c r="EF406" i="1"/>
  <c r="EE406" i="1"/>
  <c r="ED406" i="1"/>
  <c r="EC406" i="1"/>
  <c r="EB406" i="1"/>
  <c r="EA406" i="1"/>
  <c r="DZ406" i="1"/>
  <c r="DY406" i="1"/>
  <c r="DX406" i="1"/>
  <c r="DW406" i="1"/>
  <c r="DV406" i="1"/>
  <c r="DU406" i="1"/>
  <c r="DT406" i="1"/>
  <c r="DS406" i="1"/>
  <c r="DR406" i="1"/>
  <c r="DQ406" i="1"/>
  <c r="DP406" i="1"/>
  <c r="DO406" i="1"/>
  <c r="DN406" i="1"/>
  <c r="DM406" i="1"/>
  <c r="DL406" i="1"/>
  <c r="DK406" i="1"/>
  <c r="DJ406" i="1"/>
  <c r="DI406" i="1"/>
  <c r="DH406" i="1"/>
  <c r="DG406" i="1"/>
  <c r="DF406" i="1"/>
  <c r="DE406" i="1"/>
  <c r="DD406" i="1"/>
  <c r="DC406" i="1"/>
  <c r="DB406" i="1"/>
  <c r="DA406" i="1"/>
  <c r="CZ406" i="1"/>
  <c r="CY406" i="1"/>
  <c r="CX406" i="1"/>
  <c r="CW406" i="1"/>
  <c r="CV406" i="1"/>
  <c r="CU406" i="1"/>
  <c r="CT406" i="1"/>
  <c r="CS406" i="1"/>
  <c r="CR406" i="1"/>
  <c r="CQ406" i="1"/>
  <c r="CP406" i="1"/>
  <c r="CO406" i="1"/>
  <c r="CN406" i="1"/>
  <c r="CM406" i="1"/>
  <c r="CL406" i="1"/>
  <c r="CK406" i="1"/>
  <c r="CJ406" i="1"/>
  <c r="CI406" i="1"/>
  <c r="CH406" i="1"/>
  <c r="FS406" i="1" s="1"/>
  <c r="CD406" i="1"/>
  <c r="CC406" i="1"/>
  <c r="CB406" i="1"/>
  <c r="CA406" i="1"/>
  <c r="BZ406" i="1"/>
  <c r="BY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BE406" i="1"/>
  <c r="BD406" i="1"/>
  <c r="BC406" i="1"/>
  <c r="BB406" i="1"/>
  <c r="BA406" i="1"/>
  <c r="AZ406" i="1"/>
  <c r="AY406" i="1"/>
  <c r="AX406" i="1"/>
  <c r="AT406" i="1"/>
  <c r="AS406" i="1"/>
  <c r="AR406" i="1"/>
  <c r="AQ406" i="1"/>
  <c r="AP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AM406" i="1" s="1"/>
  <c r="Q406" i="1"/>
  <c r="M406" i="1"/>
  <c r="L406" i="1"/>
  <c r="K406" i="1"/>
  <c r="J406" i="1"/>
  <c r="I406" i="1"/>
  <c r="H406" i="1"/>
  <c r="E406" i="1"/>
  <c r="D406" i="1"/>
  <c r="GT405" i="1"/>
  <c r="GS405" i="1"/>
  <c r="GR405" i="1"/>
  <c r="GQ405" i="1"/>
  <c r="GP405" i="1"/>
  <c r="GO405" i="1"/>
  <c r="GN405" i="1"/>
  <c r="GM405" i="1"/>
  <c r="GL405" i="1"/>
  <c r="GK405" i="1"/>
  <c r="GJ405" i="1"/>
  <c r="GI405" i="1"/>
  <c r="GH405" i="1"/>
  <c r="GG405" i="1"/>
  <c r="GF405" i="1"/>
  <c r="GE405" i="1"/>
  <c r="GD405" i="1"/>
  <c r="GC405" i="1"/>
  <c r="GB405" i="1"/>
  <c r="GA405" i="1"/>
  <c r="FZ405" i="1"/>
  <c r="FY405" i="1"/>
  <c r="FX405" i="1"/>
  <c r="FW405" i="1"/>
  <c r="FV405" i="1"/>
  <c r="FR405" i="1"/>
  <c r="FQ405" i="1"/>
  <c r="FP405" i="1"/>
  <c r="FO405" i="1"/>
  <c r="FN405" i="1"/>
  <c r="FM405" i="1"/>
  <c r="FL405" i="1"/>
  <c r="FK405" i="1"/>
  <c r="FJ405" i="1"/>
  <c r="FI405" i="1"/>
  <c r="FH405" i="1"/>
  <c r="FG405" i="1"/>
  <c r="FF405" i="1"/>
  <c r="FE405" i="1"/>
  <c r="FD405" i="1"/>
  <c r="FC405" i="1"/>
  <c r="FB405" i="1"/>
  <c r="FA405" i="1"/>
  <c r="EZ405" i="1"/>
  <c r="EY405" i="1"/>
  <c r="EX405" i="1"/>
  <c r="EW405" i="1"/>
  <c r="EV405" i="1"/>
  <c r="EU405" i="1"/>
  <c r="ET405" i="1"/>
  <c r="ES405" i="1"/>
  <c r="ER405" i="1"/>
  <c r="EQ405" i="1"/>
  <c r="EP405" i="1"/>
  <c r="EO405" i="1"/>
  <c r="EN405" i="1"/>
  <c r="EM405" i="1"/>
  <c r="EL405" i="1"/>
  <c r="EK405" i="1"/>
  <c r="EJ405" i="1"/>
  <c r="EI405" i="1"/>
  <c r="EH405" i="1"/>
  <c r="EG405" i="1"/>
  <c r="EF405" i="1"/>
  <c r="EE405" i="1"/>
  <c r="ED405" i="1"/>
  <c r="EC405" i="1"/>
  <c r="EB405" i="1"/>
  <c r="EA405" i="1"/>
  <c r="DZ405" i="1"/>
  <c r="DY405" i="1"/>
  <c r="DX405" i="1"/>
  <c r="DW405" i="1"/>
  <c r="DV405" i="1"/>
  <c r="DU405" i="1"/>
  <c r="DT405" i="1"/>
  <c r="DS405" i="1"/>
  <c r="DR405" i="1"/>
  <c r="DQ405" i="1"/>
  <c r="DP405" i="1"/>
  <c r="DO405" i="1"/>
  <c r="DN405" i="1"/>
  <c r="DM405" i="1"/>
  <c r="DL405" i="1"/>
  <c r="DK405" i="1"/>
  <c r="DJ405" i="1"/>
  <c r="DI405" i="1"/>
  <c r="DH405" i="1"/>
  <c r="DG405" i="1"/>
  <c r="DF405" i="1"/>
  <c r="DE405" i="1"/>
  <c r="DD405" i="1"/>
  <c r="DC405" i="1"/>
  <c r="DB405" i="1"/>
  <c r="DA405" i="1"/>
  <c r="CZ405" i="1"/>
  <c r="CY405" i="1"/>
  <c r="CX405" i="1"/>
  <c r="CW405" i="1"/>
  <c r="CV405" i="1"/>
  <c r="CU405" i="1"/>
  <c r="CT405" i="1"/>
  <c r="CS405" i="1"/>
  <c r="CR405" i="1"/>
  <c r="CQ405" i="1"/>
  <c r="CP405" i="1"/>
  <c r="CO405" i="1"/>
  <c r="CN405" i="1"/>
  <c r="CM405" i="1"/>
  <c r="CL405" i="1"/>
  <c r="CK405" i="1"/>
  <c r="CJ405" i="1"/>
  <c r="CI405" i="1"/>
  <c r="CH405" i="1"/>
  <c r="CD405" i="1"/>
  <c r="CC405" i="1"/>
  <c r="CB405" i="1"/>
  <c r="CA405" i="1"/>
  <c r="BZ405" i="1"/>
  <c r="BY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BE405" i="1"/>
  <c r="BD405" i="1"/>
  <c r="BC405" i="1"/>
  <c r="BB405" i="1"/>
  <c r="BA405" i="1"/>
  <c r="AZ405" i="1"/>
  <c r="AY405" i="1"/>
  <c r="AX405" i="1"/>
  <c r="AT405" i="1"/>
  <c r="AS405" i="1"/>
  <c r="AR405" i="1"/>
  <c r="AQ405" i="1"/>
  <c r="AP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AM405" i="1" s="1"/>
  <c r="M405" i="1"/>
  <c r="L405" i="1"/>
  <c r="K405" i="1"/>
  <c r="J405" i="1"/>
  <c r="I405" i="1"/>
  <c r="H405" i="1"/>
  <c r="E405" i="1"/>
  <c r="D405" i="1"/>
  <c r="GT404" i="1"/>
  <c r="GS404" i="1"/>
  <c r="GR404" i="1"/>
  <c r="GQ404" i="1"/>
  <c r="GP404" i="1"/>
  <c r="GO404" i="1"/>
  <c r="GN404" i="1"/>
  <c r="GM404" i="1"/>
  <c r="GL404" i="1"/>
  <c r="GK404" i="1"/>
  <c r="GJ404" i="1"/>
  <c r="GI404" i="1"/>
  <c r="GH404" i="1"/>
  <c r="GG404" i="1"/>
  <c r="GF404" i="1"/>
  <c r="GE404" i="1"/>
  <c r="GD404" i="1"/>
  <c r="GC404" i="1"/>
  <c r="GB404" i="1"/>
  <c r="GA404" i="1"/>
  <c r="FZ404" i="1"/>
  <c r="FY404" i="1"/>
  <c r="FX404" i="1"/>
  <c r="FW404" i="1"/>
  <c r="FV404" i="1"/>
  <c r="FR404" i="1"/>
  <c r="FQ404" i="1"/>
  <c r="FP404" i="1"/>
  <c r="FO404" i="1"/>
  <c r="FN404" i="1"/>
  <c r="FM404" i="1"/>
  <c r="FL404" i="1"/>
  <c r="FK404" i="1"/>
  <c r="FJ404" i="1"/>
  <c r="FI404" i="1"/>
  <c r="FH404" i="1"/>
  <c r="FG404" i="1"/>
  <c r="FF404" i="1"/>
  <c r="FE404" i="1"/>
  <c r="FD404" i="1"/>
  <c r="FC404" i="1"/>
  <c r="FB404" i="1"/>
  <c r="FA404" i="1"/>
  <c r="EZ404" i="1"/>
  <c r="EY404" i="1"/>
  <c r="EX404" i="1"/>
  <c r="EW404" i="1"/>
  <c r="EV404" i="1"/>
  <c r="EU404" i="1"/>
  <c r="ET404" i="1"/>
  <c r="ES404" i="1"/>
  <c r="ER404" i="1"/>
  <c r="EQ404" i="1"/>
  <c r="EP404" i="1"/>
  <c r="EO404" i="1"/>
  <c r="EN404" i="1"/>
  <c r="EM404" i="1"/>
  <c r="EL404" i="1"/>
  <c r="EK404" i="1"/>
  <c r="EJ404" i="1"/>
  <c r="EI404" i="1"/>
  <c r="EH404" i="1"/>
  <c r="EG404" i="1"/>
  <c r="EF404" i="1"/>
  <c r="EE404" i="1"/>
  <c r="ED404" i="1"/>
  <c r="EC404" i="1"/>
  <c r="EB404" i="1"/>
  <c r="EA404" i="1"/>
  <c r="DZ404" i="1"/>
  <c r="DY404" i="1"/>
  <c r="DX404" i="1"/>
  <c r="DW404" i="1"/>
  <c r="DV404" i="1"/>
  <c r="DU404" i="1"/>
  <c r="DT404" i="1"/>
  <c r="DS404" i="1"/>
  <c r="DR404" i="1"/>
  <c r="DQ404" i="1"/>
  <c r="DP404" i="1"/>
  <c r="DO404" i="1"/>
  <c r="DN404" i="1"/>
  <c r="DM404" i="1"/>
  <c r="DL404" i="1"/>
  <c r="DK404" i="1"/>
  <c r="DJ404" i="1"/>
  <c r="DI404" i="1"/>
  <c r="DH404" i="1"/>
  <c r="DG404" i="1"/>
  <c r="DF404" i="1"/>
  <c r="DE404" i="1"/>
  <c r="DD404" i="1"/>
  <c r="DC404" i="1"/>
  <c r="DB404" i="1"/>
  <c r="DA404" i="1"/>
  <c r="CZ404" i="1"/>
  <c r="CY404" i="1"/>
  <c r="CX404" i="1"/>
  <c r="CW404" i="1"/>
  <c r="CV404" i="1"/>
  <c r="CU404" i="1"/>
  <c r="CT404" i="1"/>
  <c r="CS404" i="1"/>
  <c r="CR404" i="1"/>
  <c r="CQ404" i="1"/>
  <c r="CP404" i="1"/>
  <c r="CO404" i="1"/>
  <c r="CN404" i="1"/>
  <c r="CM404" i="1"/>
  <c r="CL404" i="1"/>
  <c r="CK404" i="1"/>
  <c r="CJ404" i="1"/>
  <c r="CI404" i="1"/>
  <c r="CH404" i="1"/>
  <c r="CD404" i="1"/>
  <c r="CC404" i="1"/>
  <c r="CB404" i="1"/>
  <c r="CA404" i="1"/>
  <c r="BZ404" i="1"/>
  <c r="BY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BE404" i="1"/>
  <c r="BD404" i="1"/>
  <c r="BC404" i="1"/>
  <c r="BB404" i="1"/>
  <c r="BA404" i="1"/>
  <c r="AZ404" i="1"/>
  <c r="AY404" i="1"/>
  <c r="AX404" i="1"/>
  <c r="BV404" i="1" s="1"/>
  <c r="AT404" i="1"/>
  <c r="AS404" i="1"/>
  <c r="AR404" i="1"/>
  <c r="AQ404" i="1"/>
  <c r="AP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M404" i="1"/>
  <c r="L404" i="1"/>
  <c r="K404" i="1"/>
  <c r="J404" i="1"/>
  <c r="I404" i="1"/>
  <c r="H404" i="1"/>
  <c r="E404" i="1"/>
  <c r="D404" i="1"/>
  <c r="GT403" i="1"/>
  <c r="GS403" i="1"/>
  <c r="GR403" i="1"/>
  <c r="GQ403" i="1"/>
  <c r="GP403" i="1"/>
  <c r="GO403" i="1"/>
  <c r="GN403" i="1"/>
  <c r="GM403" i="1"/>
  <c r="GL403" i="1"/>
  <c r="GK403" i="1"/>
  <c r="GJ403" i="1"/>
  <c r="GI403" i="1"/>
  <c r="GH403" i="1"/>
  <c r="GG403" i="1"/>
  <c r="GF403" i="1"/>
  <c r="GE403" i="1"/>
  <c r="GD403" i="1"/>
  <c r="GC403" i="1"/>
  <c r="GB403" i="1"/>
  <c r="GA403" i="1"/>
  <c r="FZ403" i="1"/>
  <c r="FY403" i="1"/>
  <c r="FX403" i="1"/>
  <c r="FW403" i="1"/>
  <c r="FV403" i="1"/>
  <c r="GU403" i="1" s="1"/>
  <c r="FR403" i="1"/>
  <c r="FQ403" i="1"/>
  <c r="FP403" i="1"/>
  <c r="FO403" i="1"/>
  <c r="FN403" i="1"/>
  <c r="FM403" i="1"/>
  <c r="FL403" i="1"/>
  <c r="FK403" i="1"/>
  <c r="FJ403" i="1"/>
  <c r="FI403" i="1"/>
  <c r="FH403" i="1"/>
  <c r="FG403" i="1"/>
  <c r="FF403" i="1"/>
  <c r="FE403" i="1"/>
  <c r="FD403" i="1"/>
  <c r="FC403" i="1"/>
  <c r="FB403" i="1"/>
  <c r="FA403" i="1"/>
  <c r="EZ403" i="1"/>
  <c r="EY403" i="1"/>
  <c r="EX403" i="1"/>
  <c r="EW403" i="1"/>
  <c r="EV403" i="1"/>
  <c r="EU403" i="1"/>
  <c r="ET403" i="1"/>
  <c r="ES403" i="1"/>
  <c r="ER403" i="1"/>
  <c r="EQ403" i="1"/>
  <c r="EP403" i="1"/>
  <c r="EO403" i="1"/>
  <c r="EN403" i="1"/>
  <c r="EM403" i="1"/>
  <c r="EL403" i="1"/>
  <c r="EK403" i="1"/>
  <c r="EJ403" i="1"/>
  <c r="EI403" i="1"/>
  <c r="EH403" i="1"/>
  <c r="EG403" i="1"/>
  <c r="EF403" i="1"/>
  <c r="EE403" i="1"/>
  <c r="ED403" i="1"/>
  <c r="EC403" i="1"/>
  <c r="EB403" i="1"/>
  <c r="EA403" i="1"/>
  <c r="DZ403" i="1"/>
  <c r="DY403" i="1"/>
  <c r="DX403" i="1"/>
  <c r="DW403" i="1"/>
  <c r="DV403" i="1"/>
  <c r="DU403" i="1"/>
  <c r="DT403" i="1"/>
  <c r="DS403" i="1"/>
  <c r="DR403" i="1"/>
  <c r="DQ403" i="1"/>
  <c r="DP403" i="1"/>
  <c r="DO403" i="1"/>
  <c r="DN403" i="1"/>
  <c r="DM403" i="1"/>
  <c r="DL403" i="1"/>
  <c r="DK403" i="1"/>
  <c r="DJ403" i="1"/>
  <c r="DI403" i="1"/>
  <c r="DH403" i="1"/>
  <c r="DG403" i="1"/>
  <c r="DF403" i="1"/>
  <c r="DE403" i="1"/>
  <c r="DD403" i="1"/>
  <c r="DC403" i="1"/>
  <c r="DB403" i="1"/>
  <c r="DA403" i="1"/>
  <c r="CZ403" i="1"/>
  <c r="CY403" i="1"/>
  <c r="CX403" i="1"/>
  <c r="CW403" i="1"/>
  <c r="CV403" i="1"/>
  <c r="CU403" i="1"/>
  <c r="CT403" i="1"/>
  <c r="CS403" i="1"/>
  <c r="CR403" i="1"/>
  <c r="CQ403" i="1"/>
  <c r="CP403" i="1"/>
  <c r="CO403" i="1"/>
  <c r="CN403" i="1"/>
  <c r="CM403" i="1"/>
  <c r="CL403" i="1"/>
  <c r="CK403" i="1"/>
  <c r="CJ403" i="1"/>
  <c r="CI403" i="1"/>
  <c r="CH403" i="1"/>
  <c r="CD403" i="1"/>
  <c r="CC403" i="1"/>
  <c r="CB403" i="1"/>
  <c r="CA403" i="1"/>
  <c r="BZ403" i="1"/>
  <c r="BY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BE403" i="1"/>
  <c r="BD403" i="1"/>
  <c r="BC403" i="1"/>
  <c r="BB403" i="1"/>
  <c r="BA403" i="1"/>
  <c r="AZ403" i="1"/>
  <c r="AY403" i="1"/>
  <c r="AX403" i="1"/>
  <c r="AT403" i="1"/>
  <c r="AS403" i="1"/>
  <c r="AR403" i="1"/>
  <c r="AQ403" i="1"/>
  <c r="AP403" i="1"/>
  <c r="AU403" i="1" s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M403" i="1"/>
  <c r="L403" i="1"/>
  <c r="K403" i="1"/>
  <c r="J403" i="1"/>
  <c r="I403" i="1"/>
  <c r="H403" i="1"/>
  <c r="N403" i="1" s="1"/>
  <c r="E403" i="1"/>
  <c r="D403" i="1"/>
  <c r="GT402" i="1"/>
  <c r="GS402" i="1"/>
  <c r="GS415" i="1" s="1"/>
  <c r="GR402" i="1"/>
  <c r="GQ402" i="1"/>
  <c r="GP402" i="1"/>
  <c r="GO402" i="1"/>
  <c r="GO415" i="1" s="1"/>
  <c r="GN402" i="1"/>
  <c r="GM402" i="1"/>
  <c r="GL402" i="1"/>
  <c r="GK402" i="1"/>
  <c r="GK415" i="1" s="1"/>
  <c r="GJ402" i="1"/>
  <c r="GI402" i="1"/>
  <c r="GH402" i="1"/>
  <c r="GG402" i="1"/>
  <c r="GG415" i="1" s="1"/>
  <c r="GF402" i="1"/>
  <c r="GE402" i="1"/>
  <c r="GD402" i="1"/>
  <c r="GC402" i="1"/>
  <c r="GC415" i="1" s="1"/>
  <c r="GB402" i="1"/>
  <c r="GA402" i="1"/>
  <c r="FZ402" i="1"/>
  <c r="FY402" i="1"/>
  <c r="FY415" i="1" s="1"/>
  <c r="FX402" i="1"/>
  <c r="FW402" i="1"/>
  <c r="FV402" i="1"/>
  <c r="FR402" i="1"/>
  <c r="FR415" i="1" s="1"/>
  <c r="FQ402" i="1"/>
  <c r="FQ415" i="1" s="1"/>
  <c r="FP402" i="1"/>
  <c r="FO402" i="1"/>
  <c r="FN402" i="1"/>
  <c r="FN415" i="1" s="1"/>
  <c r="FM402" i="1"/>
  <c r="FM415" i="1" s="1"/>
  <c r="FL402" i="1"/>
  <c r="FK402" i="1"/>
  <c r="FJ402" i="1"/>
  <c r="FJ415" i="1" s="1"/>
  <c r="FI402" i="1"/>
  <c r="FI415" i="1" s="1"/>
  <c r="FH402" i="1"/>
  <c r="FG402" i="1"/>
  <c r="FF402" i="1"/>
  <c r="FF415" i="1" s="1"/>
  <c r="FE402" i="1"/>
  <c r="FE415" i="1" s="1"/>
  <c r="FD402" i="1"/>
  <c r="FC402" i="1"/>
  <c r="FB402" i="1"/>
  <c r="FB415" i="1" s="1"/>
  <c r="FA402" i="1"/>
  <c r="FA415" i="1" s="1"/>
  <c r="EZ402" i="1"/>
  <c r="EY402" i="1"/>
  <c r="EX402" i="1"/>
  <c r="EX415" i="1" s="1"/>
  <c r="EW402" i="1"/>
  <c r="EW415" i="1" s="1"/>
  <c r="EV402" i="1"/>
  <c r="EU402" i="1"/>
  <c r="ET402" i="1"/>
  <c r="ET415" i="1" s="1"/>
  <c r="ES402" i="1"/>
  <c r="ES415" i="1" s="1"/>
  <c r="ER402" i="1"/>
  <c r="EQ402" i="1"/>
  <c r="EP402" i="1"/>
  <c r="EP415" i="1" s="1"/>
  <c r="EO402" i="1"/>
  <c r="EO415" i="1" s="1"/>
  <c r="EN402" i="1"/>
  <c r="EM402" i="1"/>
  <c r="EL402" i="1"/>
  <c r="EL415" i="1" s="1"/>
  <c r="EK402" i="1"/>
  <c r="EK415" i="1" s="1"/>
  <c r="EJ402" i="1"/>
  <c r="EI402" i="1"/>
  <c r="EH402" i="1"/>
  <c r="EH415" i="1" s="1"/>
  <c r="EG402" i="1"/>
  <c r="EG415" i="1" s="1"/>
  <c r="EF402" i="1"/>
  <c r="EE402" i="1"/>
  <c r="ED402" i="1"/>
  <c r="ED415" i="1" s="1"/>
  <c r="EC402" i="1"/>
  <c r="EC415" i="1" s="1"/>
  <c r="EB402" i="1"/>
  <c r="EA402" i="1"/>
  <c r="DZ402" i="1"/>
  <c r="DZ415" i="1" s="1"/>
  <c r="DY402" i="1"/>
  <c r="DY415" i="1" s="1"/>
  <c r="DX402" i="1"/>
  <c r="DW402" i="1"/>
  <c r="DV402" i="1"/>
  <c r="DV415" i="1" s="1"/>
  <c r="DU402" i="1"/>
  <c r="DU415" i="1" s="1"/>
  <c r="DT402" i="1"/>
  <c r="DS402" i="1"/>
  <c r="DR402" i="1"/>
  <c r="DR415" i="1" s="1"/>
  <c r="DQ402" i="1"/>
  <c r="DQ415" i="1" s="1"/>
  <c r="DP402" i="1"/>
  <c r="DO402" i="1"/>
  <c r="DN402" i="1"/>
  <c r="DN415" i="1" s="1"/>
  <c r="DM402" i="1"/>
  <c r="DM415" i="1" s="1"/>
  <c r="DL402" i="1"/>
  <c r="DK402" i="1"/>
  <c r="DJ402" i="1"/>
  <c r="DJ415" i="1" s="1"/>
  <c r="DI402" i="1"/>
  <c r="DI415" i="1" s="1"/>
  <c r="DH402" i="1"/>
  <c r="DG402" i="1"/>
  <c r="DF402" i="1"/>
  <c r="DF415" i="1" s="1"/>
  <c r="DE402" i="1"/>
  <c r="DE415" i="1" s="1"/>
  <c r="DD402" i="1"/>
  <c r="DC402" i="1"/>
  <c r="DB402" i="1"/>
  <c r="DB415" i="1" s="1"/>
  <c r="DA402" i="1"/>
  <c r="DA415" i="1" s="1"/>
  <c r="CZ402" i="1"/>
  <c r="CY402" i="1"/>
  <c r="CX402" i="1"/>
  <c r="CX415" i="1" s="1"/>
  <c r="CW402" i="1"/>
  <c r="CW415" i="1" s="1"/>
  <c r="CV402" i="1"/>
  <c r="CU402" i="1"/>
  <c r="CT402" i="1"/>
  <c r="CT415" i="1" s="1"/>
  <c r="CS402" i="1"/>
  <c r="CS415" i="1" s="1"/>
  <c r="CR402" i="1"/>
  <c r="CQ402" i="1"/>
  <c r="CP402" i="1"/>
  <c r="CP415" i="1" s="1"/>
  <c r="CO402" i="1"/>
  <c r="CO415" i="1" s="1"/>
  <c r="CN402" i="1"/>
  <c r="CM402" i="1"/>
  <c r="CL402" i="1"/>
  <c r="CL415" i="1" s="1"/>
  <c r="CK402" i="1"/>
  <c r="CK415" i="1" s="1"/>
  <c r="CJ402" i="1"/>
  <c r="CI402" i="1"/>
  <c r="CH402" i="1"/>
  <c r="CH415" i="1" s="1"/>
  <c r="CD402" i="1"/>
  <c r="CD415" i="1" s="1"/>
  <c r="CC402" i="1"/>
  <c r="CB402" i="1"/>
  <c r="CA402" i="1"/>
  <c r="CA415" i="1" s="1"/>
  <c r="BZ402" i="1"/>
  <c r="BZ415" i="1" s="1"/>
  <c r="BY402" i="1"/>
  <c r="BU402" i="1"/>
  <c r="BT402" i="1"/>
  <c r="BS402" i="1"/>
  <c r="BS415" i="1" s="1"/>
  <c r="BR402" i="1"/>
  <c r="BQ402" i="1"/>
  <c r="BP402" i="1"/>
  <c r="BO402" i="1"/>
  <c r="BO415" i="1" s="1"/>
  <c r="BN402" i="1"/>
  <c r="BM402" i="1"/>
  <c r="BL402" i="1"/>
  <c r="BK402" i="1"/>
  <c r="BK415" i="1" s="1"/>
  <c r="BJ402" i="1"/>
  <c r="BI402" i="1"/>
  <c r="BH402" i="1"/>
  <c r="BG402" i="1"/>
  <c r="BG415" i="1" s="1"/>
  <c r="BF402" i="1"/>
  <c r="BE402" i="1"/>
  <c r="BD402" i="1"/>
  <c r="BC402" i="1"/>
  <c r="BC415" i="1" s="1"/>
  <c r="BB402" i="1"/>
  <c r="BA402" i="1"/>
  <c r="AZ402" i="1"/>
  <c r="AY402" i="1"/>
  <c r="AY415" i="1" s="1"/>
  <c r="AX402" i="1"/>
  <c r="AT402" i="1"/>
  <c r="AS402" i="1"/>
  <c r="AS415" i="1" s="1"/>
  <c r="AR402" i="1"/>
  <c r="AQ402" i="1"/>
  <c r="AP402" i="1"/>
  <c r="AL402" i="1"/>
  <c r="AL415" i="1" s="1"/>
  <c r="AK402" i="1"/>
  <c r="AK415" i="1" s="1"/>
  <c r="AJ402" i="1"/>
  <c r="AI402" i="1"/>
  <c r="AH402" i="1"/>
  <c r="AH415" i="1" s="1"/>
  <c r="AG402" i="1"/>
  <c r="AG415" i="1" s="1"/>
  <c r="AF402" i="1"/>
  <c r="AE402" i="1"/>
  <c r="AD402" i="1"/>
  <c r="AD415" i="1" s="1"/>
  <c r="AC402" i="1"/>
  <c r="AC415" i="1" s="1"/>
  <c r="AB402" i="1"/>
  <c r="AA402" i="1"/>
  <c r="Z402" i="1"/>
  <c r="Z415" i="1" s="1"/>
  <c r="Y402" i="1"/>
  <c r="Y415" i="1" s="1"/>
  <c r="X402" i="1"/>
  <c r="W402" i="1"/>
  <c r="V402" i="1"/>
  <c r="V415" i="1" s="1"/>
  <c r="U402" i="1"/>
  <c r="U415" i="1" s="1"/>
  <c r="T402" i="1"/>
  <c r="S402" i="1"/>
  <c r="R402" i="1"/>
  <c r="R415" i="1" s="1"/>
  <c r="Q402" i="1"/>
  <c r="Q415" i="1" s="1"/>
  <c r="M402" i="1"/>
  <c r="L402" i="1"/>
  <c r="K402" i="1"/>
  <c r="K415" i="1" s="1"/>
  <c r="J402" i="1"/>
  <c r="J415" i="1" s="1"/>
  <c r="I402" i="1"/>
  <c r="H402" i="1"/>
  <c r="E402" i="1"/>
  <c r="E415" i="1" s="1"/>
  <c r="D402" i="1"/>
  <c r="GT401" i="1"/>
  <c r="GS401" i="1"/>
  <c r="GR401" i="1"/>
  <c r="GQ401" i="1"/>
  <c r="GP401" i="1"/>
  <c r="GO401" i="1"/>
  <c r="GN401" i="1"/>
  <c r="GM401" i="1"/>
  <c r="GL401" i="1"/>
  <c r="GK401" i="1"/>
  <c r="GJ401" i="1"/>
  <c r="GI401" i="1"/>
  <c r="GH401" i="1"/>
  <c r="GG401" i="1"/>
  <c r="GF401" i="1"/>
  <c r="GE401" i="1"/>
  <c r="GD401" i="1"/>
  <c r="GC401" i="1"/>
  <c r="GB401" i="1"/>
  <c r="GA401" i="1"/>
  <c r="FZ401" i="1"/>
  <c r="FY401" i="1"/>
  <c r="FX401" i="1"/>
  <c r="FW401" i="1"/>
  <c r="FV401" i="1"/>
  <c r="FR401" i="1"/>
  <c r="FQ401" i="1"/>
  <c r="FP401" i="1"/>
  <c r="FO401" i="1"/>
  <c r="FN401" i="1"/>
  <c r="FM401" i="1"/>
  <c r="FL401" i="1"/>
  <c r="FK401" i="1"/>
  <c r="FJ401" i="1"/>
  <c r="FI401" i="1"/>
  <c r="FH401" i="1"/>
  <c r="FG401" i="1"/>
  <c r="FF401" i="1"/>
  <c r="FE401" i="1"/>
  <c r="FD401" i="1"/>
  <c r="FC401" i="1"/>
  <c r="FB401" i="1"/>
  <c r="FA401" i="1"/>
  <c r="EZ401" i="1"/>
  <c r="EY401" i="1"/>
  <c r="EX401" i="1"/>
  <c r="EW401" i="1"/>
  <c r="EV401" i="1"/>
  <c r="EU401" i="1"/>
  <c r="ET401" i="1"/>
  <c r="ES401" i="1"/>
  <c r="ER401" i="1"/>
  <c r="EQ401" i="1"/>
  <c r="EP401" i="1"/>
  <c r="EO401" i="1"/>
  <c r="EN401" i="1"/>
  <c r="EM401" i="1"/>
  <c r="EL401" i="1"/>
  <c r="EK401" i="1"/>
  <c r="EJ401" i="1"/>
  <c r="EI401" i="1"/>
  <c r="EH401" i="1"/>
  <c r="EG401" i="1"/>
  <c r="EF401" i="1"/>
  <c r="EE401" i="1"/>
  <c r="ED401" i="1"/>
  <c r="EC401" i="1"/>
  <c r="EB401" i="1"/>
  <c r="EA401" i="1"/>
  <c r="DZ401" i="1"/>
  <c r="DY401" i="1"/>
  <c r="DX401" i="1"/>
  <c r="DW401" i="1"/>
  <c r="DV401" i="1"/>
  <c r="DU401" i="1"/>
  <c r="DT401" i="1"/>
  <c r="DS401" i="1"/>
  <c r="DR401" i="1"/>
  <c r="DQ401" i="1"/>
  <c r="DP401" i="1"/>
  <c r="DO401" i="1"/>
  <c r="DN401" i="1"/>
  <c r="DM401" i="1"/>
  <c r="DL401" i="1"/>
  <c r="DK401" i="1"/>
  <c r="DJ401" i="1"/>
  <c r="DI401" i="1"/>
  <c r="DH401" i="1"/>
  <c r="DG401" i="1"/>
  <c r="DF401" i="1"/>
  <c r="DE401" i="1"/>
  <c r="DD401" i="1"/>
  <c r="DC401" i="1"/>
  <c r="DB401" i="1"/>
  <c r="DA401" i="1"/>
  <c r="CZ401" i="1"/>
  <c r="CY401" i="1"/>
  <c r="CX401" i="1"/>
  <c r="CW401" i="1"/>
  <c r="CV401" i="1"/>
  <c r="CU401" i="1"/>
  <c r="CT401" i="1"/>
  <c r="CS401" i="1"/>
  <c r="CR401" i="1"/>
  <c r="CQ401" i="1"/>
  <c r="CP401" i="1"/>
  <c r="CO401" i="1"/>
  <c r="CN401" i="1"/>
  <c r="CM401" i="1"/>
  <c r="CL401" i="1"/>
  <c r="CK401" i="1"/>
  <c r="CJ401" i="1"/>
  <c r="CI401" i="1"/>
  <c r="CH401" i="1"/>
  <c r="CD401" i="1"/>
  <c r="CC401" i="1"/>
  <c r="CB401" i="1"/>
  <c r="CA401" i="1"/>
  <c r="BZ401" i="1"/>
  <c r="BY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BG401" i="1"/>
  <c r="BF401" i="1"/>
  <c r="BE401" i="1"/>
  <c r="BD401" i="1"/>
  <c r="BC401" i="1"/>
  <c r="BB401" i="1"/>
  <c r="BA401" i="1"/>
  <c r="AZ401" i="1"/>
  <c r="AY401" i="1"/>
  <c r="AX401" i="1"/>
  <c r="AT401" i="1"/>
  <c r="AS401" i="1"/>
  <c r="AR401" i="1"/>
  <c r="AQ401" i="1"/>
  <c r="AP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M401" i="1"/>
  <c r="L401" i="1"/>
  <c r="K401" i="1"/>
  <c r="J401" i="1"/>
  <c r="I401" i="1"/>
  <c r="GT400" i="1"/>
  <c r="GS400" i="1"/>
  <c r="GR400" i="1"/>
  <c r="GQ400" i="1"/>
  <c r="GP400" i="1"/>
  <c r="GO400" i="1"/>
  <c r="GN400" i="1"/>
  <c r="GM400" i="1"/>
  <c r="GL400" i="1"/>
  <c r="GK400" i="1"/>
  <c r="GJ400" i="1"/>
  <c r="GI400" i="1"/>
  <c r="GH400" i="1"/>
  <c r="GG400" i="1"/>
  <c r="GF400" i="1"/>
  <c r="GE400" i="1"/>
  <c r="GD400" i="1"/>
  <c r="GC400" i="1"/>
  <c r="GB400" i="1"/>
  <c r="GA400" i="1"/>
  <c r="FZ400" i="1"/>
  <c r="FY400" i="1"/>
  <c r="FX400" i="1"/>
  <c r="FW400" i="1"/>
  <c r="FV400" i="1"/>
  <c r="FR400" i="1"/>
  <c r="FQ400" i="1"/>
  <c r="FP400" i="1"/>
  <c r="FO400" i="1"/>
  <c r="FN400" i="1"/>
  <c r="FM400" i="1"/>
  <c r="FL400" i="1"/>
  <c r="FK400" i="1"/>
  <c r="FJ400" i="1"/>
  <c r="FI400" i="1"/>
  <c r="FH400" i="1"/>
  <c r="FG400" i="1"/>
  <c r="FF400" i="1"/>
  <c r="FE400" i="1"/>
  <c r="FD400" i="1"/>
  <c r="FC400" i="1"/>
  <c r="FB400" i="1"/>
  <c r="FA400" i="1"/>
  <c r="EZ400" i="1"/>
  <c r="EY400" i="1"/>
  <c r="EX400" i="1"/>
  <c r="EW400" i="1"/>
  <c r="EV400" i="1"/>
  <c r="EU400" i="1"/>
  <c r="ET400" i="1"/>
  <c r="ES400" i="1"/>
  <c r="ER400" i="1"/>
  <c r="EQ400" i="1"/>
  <c r="EP400" i="1"/>
  <c r="EO400" i="1"/>
  <c r="EN400" i="1"/>
  <c r="EM400" i="1"/>
  <c r="EL400" i="1"/>
  <c r="EK400" i="1"/>
  <c r="EJ400" i="1"/>
  <c r="EI400" i="1"/>
  <c r="EH400" i="1"/>
  <c r="EG400" i="1"/>
  <c r="EF400" i="1"/>
  <c r="EE400" i="1"/>
  <c r="ED400" i="1"/>
  <c r="EC400" i="1"/>
  <c r="EB400" i="1"/>
  <c r="EA400" i="1"/>
  <c r="DZ400" i="1"/>
  <c r="DY400" i="1"/>
  <c r="DX400" i="1"/>
  <c r="DW400" i="1"/>
  <c r="DV400" i="1"/>
  <c r="DU400" i="1"/>
  <c r="DT400" i="1"/>
  <c r="DS400" i="1"/>
  <c r="DR400" i="1"/>
  <c r="DQ400" i="1"/>
  <c r="DP400" i="1"/>
  <c r="DO400" i="1"/>
  <c r="DN400" i="1"/>
  <c r="DM400" i="1"/>
  <c r="DL400" i="1"/>
  <c r="DK400" i="1"/>
  <c r="DJ400" i="1"/>
  <c r="DI400" i="1"/>
  <c r="DH400" i="1"/>
  <c r="DG400" i="1"/>
  <c r="DF400" i="1"/>
  <c r="DE400" i="1"/>
  <c r="DD400" i="1"/>
  <c r="DC400" i="1"/>
  <c r="DB400" i="1"/>
  <c r="DA400" i="1"/>
  <c r="CZ400" i="1"/>
  <c r="CY400" i="1"/>
  <c r="CX400" i="1"/>
  <c r="CW400" i="1"/>
  <c r="CV400" i="1"/>
  <c r="CU400" i="1"/>
  <c r="CT400" i="1"/>
  <c r="CS400" i="1"/>
  <c r="CR400" i="1"/>
  <c r="CQ400" i="1"/>
  <c r="CP400" i="1"/>
  <c r="CO400" i="1"/>
  <c r="CN400" i="1"/>
  <c r="CM400" i="1"/>
  <c r="CL400" i="1"/>
  <c r="CK400" i="1"/>
  <c r="CJ400" i="1"/>
  <c r="CI400" i="1"/>
  <c r="CH400" i="1"/>
  <c r="CD400" i="1"/>
  <c r="CC400" i="1"/>
  <c r="CB400" i="1"/>
  <c r="CA400" i="1"/>
  <c r="BZ400" i="1"/>
  <c r="CE400" i="1" s="1"/>
  <c r="BY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T400" i="1"/>
  <c r="AS400" i="1"/>
  <c r="AR400" i="1"/>
  <c r="AQ400" i="1"/>
  <c r="AP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M400" i="1"/>
  <c r="L400" i="1"/>
  <c r="K400" i="1"/>
  <c r="J400" i="1"/>
  <c r="I400" i="1"/>
  <c r="GT398" i="1"/>
  <c r="GS398" i="1"/>
  <c r="GR398" i="1"/>
  <c r="GQ398" i="1"/>
  <c r="GP398" i="1"/>
  <c r="GO398" i="1"/>
  <c r="GN398" i="1"/>
  <c r="GM398" i="1"/>
  <c r="GL398" i="1"/>
  <c r="GK398" i="1"/>
  <c r="GJ398" i="1"/>
  <c r="GI398" i="1"/>
  <c r="GH398" i="1"/>
  <c r="GG398" i="1"/>
  <c r="GF398" i="1"/>
  <c r="GE398" i="1"/>
  <c r="GD398" i="1"/>
  <c r="GC398" i="1"/>
  <c r="GB398" i="1"/>
  <c r="GA398" i="1"/>
  <c r="FZ398" i="1"/>
  <c r="FY398" i="1"/>
  <c r="FX398" i="1"/>
  <c r="FW398" i="1"/>
  <c r="FV398" i="1"/>
  <c r="FR398" i="1"/>
  <c r="FQ398" i="1"/>
  <c r="FP398" i="1"/>
  <c r="FO398" i="1"/>
  <c r="FN398" i="1"/>
  <c r="FM398" i="1"/>
  <c r="FL398" i="1"/>
  <c r="FK398" i="1"/>
  <c r="FJ398" i="1"/>
  <c r="FI398" i="1"/>
  <c r="FH398" i="1"/>
  <c r="FG398" i="1"/>
  <c r="FF398" i="1"/>
  <c r="FE398" i="1"/>
  <c r="FD398" i="1"/>
  <c r="FC398" i="1"/>
  <c r="FB398" i="1"/>
  <c r="FA398" i="1"/>
  <c r="EZ398" i="1"/>
  <c r="EY398" i="1"/>
  <c r="EX398" i="1"/>
  <c r="EW398" i="1"/>
  <c r="EV398" i="1"/>
  <c r="EU398" i="1"/>
  <c r="ET398" i="1"/>
  <c r="ES398" i="1"/>
  <c r="ER398" i="1"/>
  <c r="EQ398" i="1"/>
  <c r="EP398" i="1"/>
  <c r="EO398" i="1"/>
  <c r="EN398" i="1"/>
  <c r="EM398" i="1"/>
  <c r="EL398" i="1"/>
  <c r="EK398" i="1"/>
  <c r="EJ398" i="1"/>
  <c r="EI398" i="1"/>
  <c r="EH398" i="1"/>
  <c r="EG398" i="1"/>
  <c r="EF398" i="1"/>
  <c r="EE398" i="1"/>
  <c r="ED398" i="1"/>
  <c r="EC398" i="1"/>
  <c r="EB398" i="1"/>
  <c r="EA398" i="1"/>
  <c r="DZ398" i="1"/>
  <c r="DY398" i="1"/>
  <c r="DX398" i="1"/>
  <c r="DW398" i="1"/>
  <c r="DV398" i="1"/>
  <c r="DU398" i="1"/>
  <c r="DT398" i="1"/>
  <c r="DS398" i="1"/>
  <c r="DR398" i="1"/>
  <c r="DQ398" i="1"/>
  <c r="DP398" i="1"/>
  <c r="DO398" i="1"/>
  <c r="DN398" i="1"/>
  <c r="DM398" i="1"/>
  <c r="DL398" i="1"/>
  <c r="DK398" i="1"/>
  <c r="DJ398" i="1"/>
  <c r="DI398" i="1"/>
  <c r="DH398" i="1"/>
  <c r="DG398" i="1"/>
  <c r="DF398" i="1"/>
  <c r="DE398" i="1"/>
  <c r="DD398" i="1"/>
  <c r="DC398" i="1"/>
  <c r="DB398" i="1"/>
  <c r="DA398" i="1"/>
  <c r="CZ398" i="1"/>
  <c r="CY398" i="1"/>
  <c r="CX398" i="1"/>
  <c r="CW398" i="1"/>
  <c r="CV398" i="1"/>
  <c r="CU398" i="1"/>
  <c r="CT398" i="1"/>
  <c r="CS398" i="1"/>
  <c r="CR398" i="1"/>
  <c r="CQ398" i="1"/>
  <c r="CP398" i="1"/>
  <c r="CO398" i="1"/>
  <c r="CN398" i="1"/>
  <c r="CM398" i="1"/>
  <c r="CL398" i="1"/>
  <c r="CK398" i="1"/>
  <c r="CJ398" i="1"/>
  <c r="CI398" i="1"/>
  <c r="CH398" i="1"/>
  <c r="CD398" i="1"/>
  <c r="CC398" i="1"/>
  <c r="CB398" i="1"/>
  <c r="CA398" i="1"/>
  <c r="BZ398" i="1"/>
  <c r="CE398" i="1" s="1"/>
  <c r="BY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T398" i="1"/>
  <c r="AS398" i="1"/>
  <c r="AR398" i="1"/>
  <c r="AQ398" i="1"/>
  <c r="AP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M398" i="1"/>
  <c r="L398" i="1"/>
  <c r="K398" i="1"/>
  <c r="J398" i="1"/>
  <c r="N398" i="1" s="1"/>
  <c r="I398" i="1"/>
  <c r="H398" i="1"/>
  <c r="E398" i="1"/>
  <c r="D398" i="1"/>
  <c r="GT397" i="1"/>
  <c r="GS397" i="1"/>
  <c r="GR397" i="1"/>
  <c r="GQ397" i="1"/>
  <c r="GP397" i="1"/>
  <c r="GO397" i="1"/>
  <c r="GN397" i="1"/>
  <c r="GM397" i="1"/>
  <c r="GL397" i="1"/>
  <c r="GK397" i="1"/>
  <c r="GJ397" i="1"/>
  <c r="GI397" i="1"/>
  <c r="GH397" i="1"/>
  <c r="GG397" i="1"/>
  <c r="GF397" i="1"/>
  <c r="GE397" i="1"/>
  <c r="GD397" i="1"/>
  <c r="GC397" i="1"/>
  <c r="GB397" i="1"/>
  <c r="GA397" i="1"/>
  <c r="FZ397" i="1"/>
  <c r="FY397" i="1"/>
  <c r="FX397" i="1"/>
  <c r="FW397" i="1"/>
  <c r="FV397" i="1"/>
  <c r="FR397" i="1"/>
  <c r="FQ397" i="1"/>
  <c r="FP397" i="1"/>
  <c r="FO397" i="1"/>
  <c r="FN397" i="1"/>
  <c r="FM397" i="1"/>
  <c r="FL397" i="1"/>
  <c r="FK397" i="1"/>
  <c r="FJ397" i="1"/>
  <c r="FI397" i="1"/>
  <c r="FH397" i="1"/>
  <c r="FG397" i="1"/>
  <c r="FF397" i="1"/>
  <c r="FE397" i="1"/>
  <c r="FD397" i="1"/>
  <c r="FC397" i="1"/>
  <c r="FB397" i="1"/>
  <c r="FA397" i="1"/>
  <c r="EZ397" i="1"/>
  <c r="EY397" i="1"/>
  <c r="EX397" i="1"/>
  <c r="EW397" i="1"/>
  <c r="EV397" i="1"/>
  <c r="EU397" i="1"/>
  <c r="ET397" i="1"/>
  <c r="ES397" i="1"/>
  <c r="ER397" i="1"/>
  <c r="EQ397" i="1"/>
  <c r="EP397" i="1"/>
  <c r="EO397" i="1"/>
  <c r="EN397" i="1"/>
  <c r="EM397" i="1"/>
  <c r="EL397" i="1"/>
  <c r="EK397" i="1"/>
  <c r="EJ397" i="1"/>
  <c r="EI397" i="1"/>
  <c r="EH397" i="1"/>
  <c r="EG397" i="1"/>
  <c r="EF397" i="1"/>
  <c r="EE397" i="1"/>
  <c r="ED397" i="1"/>
  <c r="EC397" i="1"/>
  <c r="EB397" i="1"/>
  <c r="EA397" i="1"/>
  <c r="DZ397" i="1"/>
  <c r="DY397" i="1"/>
  <c r="DX397" i="1"/>
  <c r="DW397" i="1"/>
  <c r="DV397" i="1"/>
  <c r="DU397" i="1"/>
  <c r="DT397" i="1"/>
  <c r="DS397" i="1"/>
  <c r="DR397" i="1"/>
  <c r="DQ397" i="1"/>
  <c r="DP397" i="1"/>
  <c r="DO397" i="1"/>
  <c r="DN397" i="1"/>
  <c r="DM397" i="1"/>
  <c r="DL397" i="1"/>
  <c r="DK397" i="1"/>
  <c r="DJ397" i="1"/>
  <c r="DI397" i="1"/>
  <c r="DH397" i="1"/>
  <c r="DG397" i="1"/>
  <c r="DF397" i="1"/>
  <c r="DE397" i="1"/>
  <c r="DD397" i="1"/>
  <c r="DC397" i="1"/>
  <c r="DB397" i="1"/>
  <c r="DA397" i="1"/>
  <c r="CZ397" i="1"/>
  <c r="CY397" i="1"/>
  <c r="CX397" i="1"/>
  <c r="CW397" i="1"/>
  <c r="CV397" i="1"/>
  <c r="CU397" i="1"/>
  <c r="CT397" i="1"/>
  <c r="CS397" i="1"/>
  <c r="CR397" i="1"/>
  <c r="CQ397" i="1"/>
  <c r="CP397" i="1"/>
  <c r="CO397" i="1"/>
  <c r="CN397" i="1"/>
  <c r="CM397" i="1"/>
  <c r="CL397" i="1"/>
  <c r="CK397" i="1"/>
  <c r="CJ397" i="1"/>
  <c r="CI397" i="1"/>
  <c r="CH397" i="1"/>
  <c r="CD397" i="1"/>
  <c r="CC397" i="1"/>
  <c r="CB397" i="1"/>
  <c r="CA397" i="1"/>
  <c r="BZ397" i="1"/>
  <c r="BY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BV397" i="1" s="1"/>
  <c r="BW397" i="1" s="1"/>
  <c r="AT397" i="1"/>
  <c r="AS397" i="1"/>
  <c r="AR397" i="1"/>
  <c r="AQ397" i="1"/>
  <c r="AP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M397" i="1"/>
  <c r="L397" i="1"/>
  <c r="K397" i="1"/>
  <c r="J397" i="1"/>
  <c r="I397" i="1"/>
  <c r="H397" i="1"/>
  <c r="E397" i="1"/>
  <c r="D397" i="1"/>
  <c r="GT396" i="1"/>
  <c r="GS396" i="1"/>
  <c r="GR396" i="1"/>
  <c r="GQ396" i="1"/>
  <c r="GP396" i="1"/>
  <c r="GO396" i="1"/>
  <c r="GN396" i="1"/>
  <c r="GM396" i="1"/>
  <c r="GL396" i="1"/>
  <c r="GK396" i="1"/>
  <c r="GJ396" i="1"/>
  <c r="GI396" i="1"/>
  <c r="GH396" i="1"/>
  <c r="GG396" i="1"/>
  <c r="GF396" i="1"/>
  <c r="GE396" i="1"/>
  <c r="GD396" i="1"/>
  <c r="GC396" i="1"/>
  <c r="GB396" i="1"/>
  <c r="GA396" i="1"/>
  <c r="FZ396" i="1"/>
  <c r="FY396" i="1"/>
  <c r="FX396" i="1"/>
  <c r="FW396" i="1"/>
  <c r="FV396" i="1"/>
  <c r="GU396" i="1" s="1"/>
  <c r="FR396" i="1"/>
  <c r="FQ396" i="1"/>
  <c r="FP396" i="1"/>
  <c r="FO396" i="1"/>
  <c r="FN396" i="1"/>
  <c r="FM396" i="1"/>
  <c r="FL396" i="1"/>
  <c r="FK396" i="1"/>
  <c r="FJ396" i="1"/>
  <c r="FI396" i="1"/>
  <c r="FH396" i="1"/>
  <c r="FG396" i="1"/>
  <c r="FF396" i="1"/>
  <c r="FE396" i="1"/>
  <c r="FD396" i="1"/>
  <c r="FC396" i="1"/>
  <c r="FB396" i="1"/>
  <c r="FA396" i="1"/>
  <c r="EZ396" i="1"/>
  <c r="EY396" i="1"/>
  <c r="EX396" i="1"/>
  <c r="EW396" i="1"/>
  <c r="EV396" i="1"/>
  <c r="EU396" i="1"/>
  <c r="ET396" i="1"/>
  <c r="ES396" i="1"/>
  <c r="ER396" i="1"/>
  <c r="EQ396" i="1"/>
  <c r="EP396" i="1"/>
  <c r="EO396" i="1"/>
  <c r="EN396" i="1"/>
  <c r="EM396" i="1"/>
  <c r="EL396" i="1"/>
  <c r="EK396" i="1"/>
  <c r="EJ396" i="1"/>
  <c r="EI396" i="1"/>
  <c r="EH396" i="1"/>
  <c r="EG396" i="1"/>
  <c r="EF396" i="1"/>
  <c r="EE396" i="1"/>
  <c r="ED396" i="1"/>
  <c r="EC396" i="1"/>
  <c r="EB396" i="1"/>
  <c r="EA396" i="1"/>
  <c r="DZ396" i="1"/>
  <c r="DY396" i="1"/>
  <c r="DX396" i="1"/>
  <c r="DW396" i="1"/>
  <c r="DV396" i="1"/>
  <c r="DU396" i="1"/>
  <c r="DT396" i="1"/>
  <c r="DS396" i="1"/>
  <c r="DR396" i="1"/>
  <c r="DQ396" i="1"/>
  <c r="DP396" i="1"/>
  <c r="DO396" i="1"/>
  <c r="DN396" i="1"/>
  <c r="DM396" i="1"/>
  <c r="DL396" i="1"/>
  <c r="DK396" i="1"/>
  <c r="DJ396" i="1"/>
  <c r="DI396" i="1"/>
  <c r="DH396" i="1"/>
  <c r="DG396" i="1"/>
  <c r="DF396" i="1"/>
  <c r="DE396" i="1"/>
  <c r="DD396" i="1"/>
  <c r="DC396" i="1"/>
  <c r="DB396" i="1"/>
  <c r="DA396" i="1"/>
  <c r="CZ396" i="1"/>
  <c r="CY396" i="1"/>
  <c r="CX396" i="1"/>
  <c r="CW396" i="1"/>
  <c r="CV396" i="1"/>
  <c r="CU396" i="1"/>
  <c r="CT396" i="1"/>
  <c r="CS396" i="1"/>
  <c r="CR396" i="1"/>
  <c r="CQ396" i="1"/>
  <c r="CP396" i="1"/>
  <c r="CO396" i="1"/>
  <c r="CN396" i="1"/>
  <c r="CM396" i="1"/>
  <c r="CL396" i="1"/>
  <c r="CK396" i="1"/>
  <c r="CJ396" i="1"/>
  <c r="CI396" i="1"/>
  <c r="CH396" i="1"/>
  <c r="CD396" i="1"/>
  <c r="CC396" i="1"/>
  <c r="CB396" i="1"/>
  <c r="CA396" i="1"/>
  <c r="BZ396" i="1"/>
  <c r="BY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T396" i="1"/>
  <c r="AS396" i="1"/>
  <c r="AR396" i="1"/>
  <c r="AQ396" i="1"/>
  <c r="AP396" i="1"/>
  <c r="AU396" i="1" s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M396" i="1"/>
  <c r="L396" i="1"/>
  <c r="K396" i="1"/>
  <c r="J396" i="1"/>
  <c r="I396" i="1"/>
  <c r="H396" i="1"/>
  <c r="E396" i="1"/>
  <c r="D396" i="1"/>
  <c r="GT395" i="1"/>
  <c r="GS395" i="1"/>
  <c r="GR395" i="1"/>
  <c r="GQ395" i="1"/>
  <c r="GP395" i="1"/>
  <c r="GO395" i="1"/>
  <c r="GN395" i="1"/>
  <c r="GM395" i="1"/>
  <c r="GL395" i="1"/>
  <c r="GK395" i="1"/>
  <c r="GJ395" i="1"/>
  <c r="GI395" i="1"/>
  <c r="GH395" i="1"/>
  <c r="GG395" i="1"/>
  <c r="GF395" i="1"/>
  <c r="GE395" i="1"/>
  <c r="GD395" i="1"/>
  <c r="GC395" i="1"/>
  <c r="GB395" i="1"/>
  <c r="GA395" i="1"/>
  <c r="FZ395" i="1"/>
  <c r="FY395" i="1"/>
  <c r="FX395" i="1"/>
  <c r="FW395" i="1"/>
  <c r="FV395" i="1"/>
  <c r="FR395" i="1"/>
  <c r="FQ395" i="1"/>
  <c r="FP395" i="1"/>
  <c r="FO395" i="1"/>
  <c r="FN395" i="1"/>
  <c r="FM395" i="1"/>
  <c r="FL395" i="1"/>
  <c r="FK395" i="1"/>
  <c r="FJ395" i="1"/>
  <c r="FI395" i="1"/>
  <c r="FH395" i="1"/>
  <c r="FG395" i="1"/>
  <c r="FF395" i="1"/>
  <c r="FE395" i="1"/>
  <c r="FD395" i="1"/>
  <c r="FC395" i="1"/>
  <c r="FB395" i="1"/>
  <c r="FA395" i="1"/>
  <c r="EZ395" i="1"/>
  <c r="EY395" i="1"/>
  <c r="EX395" i="1"/>
  <c r="EW395" i="1"/>
  <c r="EV395" i="1"/>
  <c r="EU395" i="1"/>
  <c r="ET395" i="1"/>
  <c r="ES395" i="1"/>
  <c r="ER395" i="1"/>
  <c r="EQ395" i="1"/>
  <c r="EP395" i="1"/>
  <c r="EO395" i="1"/>
  <c r="EN395" i="1"/>
  <c r="EM395" i="1"/>
  <c r="EL395" i="1"/>
  <c r="EK395" i="1"/>
  <c r="EJ395" i="1"/>
  <c r="EI395" i="1"/>
  <c r="EH395" i="1"/>
  <c r="EG395" i="1"/>
  <c r="EF395" i="1"/>
  <c r="EE395" i="1"/>
  <c r="ED395" i="1"/>
  <c r="EC395" i="1"/>
  <c r="EB395" i="1"/>
  <c r="EA395" i="1"/>
  <c r="DZ395" i="1"/>
  <c r="DY395" i="1"/>
  <c r="DX395" i="1"/>
  <c r="DW395" i="1"/>
  <c r="DV395" i="1"/>
  <c r="DU395" i="1"/>
  <c r="DT395" i="1"/>
  <c r="DS395" i="1"/>
  <c r="DR395" i="1"/>
  <c r="DQ395" i="1"/>
  <c r="DP395" i="1"/>
  <c r="DO395" i="1"/>
  <c r="DN395" i="1"/>
  <c r="DM395" i="1"/>
  <c r="DL395" i="1"/>
  <c r="DK395" i="1"/>
  <c r="DJ395" i="1"/>
  <c r="DI395" i="1"/>
  <c r="DH395" i="1"/>
  <c r="DG395" i="1"/>
  <c r="DF395" i="1"/>
  <c r="DE395" i="1"/>
  <c r="DD395" i="1"/>
  <c r="DC395" i="1"/>
  <c r="DB395" i="1"/>
  <c r="DA395" i="1"/>
  <c r="CZ395" i="1"/>
  <c r="CY395" i="1"/>
  <c r="CX395" i="1"/>
  <c r="CW395" i="1"/>
  <c r="CV395" i="1"/>
  <c r="CU395" i="1"/>
  <c r="CT395" i="1"/>
  <c r="CS395" i="1"/>
  <c r="CR395" i="1"/>
  <c r="CQ395" i="1"/>
  <c r="CP395" i="1"/>
  <c r="CO395" i="1"/>
  <c r="CN395" i="1"/>
  <c r="CM395" i="1"/>
  <c r="CL395" i="1"/>
  <c r="CK395" i="1"/>
  <c r="CJ395" i="1"/>
  <c r="CI395" i="1"/>
  <c r="CH395" i="1"/>
  <c r="FS395" i="1" s="1"/>
  <c r="CD395" i="1"/>
  <c r="CC395" i="1"/>
  <c r="CB395" i="1"/>
  <c r="CA395" i="1"/>
  <c r="BZ395" i="1"/>
  <c r="BY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BG395" i="1"/>
  <c r="BF395" i="1"/>
  <c r="BE395" i="1"/>
  <c r="BD395" i="1"/>
  <c r="BC395" i="1"/>
  <c r="BB395" i="1"/>
  <c r="BA395" i="1"/>
  <c r="AZ395" i="1"/>
  <c r="AY395" i="1"/>
  <c r="AX395" i="1"/>
  <c r="AT395" i="1"/>
  <c r="AS395" i="1"/>
  <c r="AR395" i="1"/>
  <c r="AQ395" i="1"/>
  <c r="AP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M395" i="1"/>
  <c r="L395" i="1"/>
  <c r="K395" i="1"/>
  <c r="J395" i="1"/>
  <c r="I395" i="1"/>
  <c r="H395" i="1"/>
  <c r="E395" i="1"/>
  <c r="D395" i="1"/>
  <c r="GT394" i="1"/>
  <c r="GS394" i="1"/>
  <c r="GR394" i="1"/>
  <c r="GQ394" i="1"/>
  <c r="GP394" i="1"/>
  <c r="GO394" i="1"/>
  <c r="GN394" i="1"/>
  <c r="GM394" i="1"/>
  <c r="GL394" i="1"/>
  <c r="GK394" i="1"/>
  <c r="GJ394" i="1"/>
  <c r="GI394" i="1"/>
  <c r="GH394" i="1"/>
  <c r="GG394" i="1"/>
  <c r="GF394" i="1"/>
  <c r="GE394" i="1"/>
  <c r="GD394" i="1"/>
  <c r="GC394" i="1"/>
  <c r="GB394" i="1"/>
  <c r="GA394" i="1"/>
  <c r="FZ394" i="1"/>
  <c r="FY394" i="1"/>
  <c r="FX394" i="1"/>
  <c r="FW394" i="1"/>
  <c r="FV394" i="1"/>
  <c r="FR394" i="1"/>
  <c r="FQ394" i="1"/>
  <c r="FP394" i="1"/>
  <c r="FO394" i="1"/>
  <c r="FN394" i="1"/>
  <c r="FM394" i="1"/>
  <c r="FL394" i="1"/>
  <c r="FK394" i="1"/>
  <c r="FJ394" i="1"/>
  <c r="FI394" i="1"/>
  <c r="FH394" i="1"/>
  <c r="FG394" i="1"/>
  <c r="FF394" i="1"/>
  <c r="FE394" i="1"/>
  <c r="FD394" i="1"/>
  <c r="FC394" i="1"/>
  <c r="FB394" i="1"/>
  <c r="FA394" i="1"/>
  <c r="EZ394" i="1"/>
  <c r="EY394" i="1"/>
  <c r="EX394" i="1"/>
  <c r="EW394" i="1"/>
  <c r="EV394" i="1"/>
  <c r="EU394" i="1"/>
  <c r="ET394" i="1"/>
  <c r="ES394" i="1"/>
  <c r="ER394" i="1"/>
  <c r="EQ394" i="1"/>
  <c r="EP394" i="1"/>
  <c r="EO394" i="1"/>
  <c r="EN394" i="1"/>
  <c r="EM394" i="1"/>
  <c r="EL394" i="1"/>
  <c r="EK394" i="1"/>
  <c r="EJ394" i="1"/>
  <c r="EI394" i="1"/>
  <c r="EH394" i="1"/>
  <c r="EG394" i="1"/>
  <c r="EF394" i="1"/>
  <c r="EE394" i="1"/>
  <c r="ED394" i="1"/>
  <c r="EC394" i="1"/>
  <c r="EB394" i="1"/>
  <c r="EA394" i="1"/>
  <c r="DZ394" i="1"/>
  <c r="DY394" i="1"/>
  <c r="DX394" i="1"/>
  <c r="DW394" i="1"/>
  <c r="DV394" i="1"/>
  <c r="DU394" i="1"/>
  <c r="DT394" i="1"/>
  <c r="DS394" i="1"/>
  <c r="DR394" i="1"/>
  <c r="DQ394" i="1"/>
  <c r="DP394" i="1"/>
  <c r="DO394" i="1"/>
  <c r="DN394" i="1"/>
  <c r="DM394" i="1"/>
  <c r="DL394" i="1"/>
  <c r="DK394" i="1"/>
  <c r="DJ394" i="1"/>
  <c r="DI394" i="1"/>
  <c r="DH394" i="1"/>
  <c r="DG394" i="1"/>
  <c r="DF394" i="1"/>
  <c r="DE394" i="1"/>
  <c r="DD394" i="1"/>
  <c r="DC394" i="1"/>
  <c r="DB394" i="1"/>
  <c r="DA394" i="1"/>
  <c r="CZ394" i="1"/>
  <c r="CY394" i="1"/>
  <c r="CX394" i="1"/>
  <c r="CW394" i="1"/>
  <c r="CV394" i="1"/>
  <c r="CU394" i="1"/>
  <c r="CT394" i="1"/>
  <c r="CS394" i="1"/>
  <c r="CR394" i="1"/>
  <c r="CQ394" i="1"/>
  <c r="CP394" i="1"/>
  <c r="CO394" i="1"/>
  <c r="CN394" i="1"/>
  <c r="CM394" i="1"/>
  <c r="CL394" i="1"/>
  <c r="CK394" i="1"/>
  <c r="CJ394" i="1"/>
  <c r="CI394" i="1"/>
  <c r="CH394" i="1"/>
  <c r="CD394" i="1"/>
  <c r="CC394" i="1"/>
  <c r="CB394" i="1"/>
  <c r="CA394" i="1"/>
  <c r="BZ394" i="1"/>
  <c r="CE394" i="1" s="1"/>
  <c r="BY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BG394" i="1"/>
  <c r="BF394" i="1"/>
  <c r="BE394" i="1"/>
  <c r="BD394" i="1"/>
  <c r="BC394" i="1"/>
  <c r="BB394" i="1"/>
  <c r="BA394" i="1"/>
  <c r="AZ394" i="1"/>
  <c r="AY394" i="1"/>
  <c r="AX394" i="1"/>
  <c r="AT394" i="1"/>
  <c r="AS394" i="1"/>
  <c r="AR394" i="1"/>
  <c r="AQ394" i="1"/>
  <c r="AP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M394" i="1"/>
  <c r="L394" i="1"/>
  <c r="K394" i="1"/>
  <c r="J394" i="1"/>
  <c r="I394" i="1"/>
  <c r="H394" i="1"/>
  <c r="E394" i="1"/>
  <c r="D394" i="1"/>
  <c r="GT393" i="1"/>
  <c r="GS393" i="1"/>
  <c r="GR393" i="1"/>
  <c r="GQ393" i="1"/>
  <c r="GP393" i="1"/>
  <c r="GO393" i="1"/>
  <c r="GN393" i="1"/>
  <c r="GM393" i="1"/>
  <c r="GL393" i="1"/>
  <c r="GK393" i="1"/>
  <c r="GJ393" i="1"/>
  <c r="GI393" i="1"/>
  <c r="GH393" i="1"/>
  <c r="GG393" i="1"/>
  <c r="GF393" i="1"/>
  <c r="GE393" i="1"/>
  <c r="GD393" i="1"/>
  <c r="GC393" i="1"/>
  <c r="GB393" i="1"/>
  <c r="GA393" i="1"/>
  <c r="FZ393" i="1"/>
  <c r="FY393" i="1"/>
  <c r="FX393" i="1"/>
  <c r="FW393" i="1"/>
  <c r="FV393" i="1"/>
  <c r="FR393" i="1"/>
  <c r="FQ393" i="1"/>
  <c r="FP393" i="1"/>
  <c r="FO393" i="1"/>
  <c r="FN393" i="1"/>
  <c r="FM393" i="1"/>
  <c r="FL393" i="1"/>
  <c r="FK393" i="1"/>
  <c r="FJ393" i="1"/>
  <c r="FI393" i="1"/>
  <c r="FH393" i="1"/>
  <c r="FG393" i="1"/>
  <c r="FF393" i="1"/>
  <c r="FE393" i="1"/>
  <c r="FD393" i="1"/>
  <c r="FC393" i="1"/>
  <c r="FB393" i="1"/>
  <c r="FA393" i="1"/>
  <c r="EZ393" i="1"/>
  <c r="EY393" i="1"/>
  <c r="EX393" i="1"/>
  <c r="EW393" i="1"/>
  <c r="EV393" i="1"/>
  <c r="EU393" i="1"/>
  <c r="ET393" i="1"/>
  <c r="ES393" i="1"/>
  <c r="ER393" i="1"/>
  <c r="EQ393" i="1"/>
  <c r="EP393" i="1"/>
  <c r="EO393" i="1"/>
  <c r="EN393" i="1"/>
  <c r="EM393" i="1"/>
  <c r="EL393" i="1"/>
  <c r="EK393" i="1"/>
  <c r="EJ393" i="1"/>
  <c r="EI393" i="1"/>
  <c r="EH393" i="1"/>
  <c r="EG393" i="1"/>
  <c r="EF393" i="1"/>
  <c r="EE393" i="1"/>
  <c r="ED393" i="1"/>
  <c r="EC393" i="1"/>
  <c r="EB393" i="1"/>
  <c r="EA393" i="1"/>
  <c r="DZ393" i="1"/>
  <c r="DY393" i="1"/>
  <c r="DX393" i="1"/>
  <c r="DW393" i="1"/>
  <c r="DV393" i="1"/>
  <c r="DU393" i="1"/>
  <c r="DT393" i="1"/>
  <c r="DS393" i="1"/>
  <c r="DR393" i="1"/>
  <c r="DQ393" i="1"/>
  <c r="DP393" i="1"/>
  <c r="DO393" i="1"/>
  <c r="DN393" i="1"/>
  <c r="DM393" i="1"/>
  <c r="DL393" i="1"/>
  <c r="DK393" i="1"/>
  <c r="DJ393" i="1"/>
  <c r="DI393" i="1"/>
  <c r="DH393" i="1"/>
  <c r="DG393" i="1"/>
  <c r="DF393" i="1"/>
  <c r="DE393" i="1"/>
  <c r="DD393" i="1"/>
  <c r="DC393" i="1"/>
  <c r="DB393" i="1"/>
  <c r="DA393" i="1"/>
  <c r="CZ393" i="1"/>
  <c r="CY393" i="1"/>
  <c r="CX393" i="1"/>
  <c r="CW393" i="1"/>
  <c r="CV393" i="1"/>
  <c r="CU393" i="1"/>
  <c r="CT393" i="1"/>
  <c r="CS393" i="1"/>
  <c r="CR393" i="1"/>
  <c r="CQ393" i="1"/>
  <c r="CP393" i="1"/>
  <c r="CO393" i="1"/>
  <c r="CN393" i="1"/>
  <c r="CM393" i="1"/>
  <c r="CL393" i="1"/>
  <c r="CK393" i="1"/>
  <c r="CJ393" i="1"/>
  <c r="CI393" i="1"/>
  <c r="CH393" i="1"/>
  <c r="CD393" i="1"/>
  <c r="CC393" i="1"/>
  <c r="CB393" i="1"/>
  <c r="CA393" i="1"/>
  <c r="BZ393" i="1"/>
  <c r="BY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T393" i="1"/>
  <c r="AS393" i="1"/>
  <c r="AR393" i="1"/>
  <c r="AQ393" i="1"/>
  <c r="AP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AM393" i="1" s="1"/>
  <c r="M393" i="1"/>
  <c r="L393" i="1"/>
  <c r="K393" i="1"/>
  <c r="J393" i="1"/>
  <c r="I393" i="1"/>
  <c r="H393" i="1"/>
  <c r="E393" i="1"/>
  <c r="D393" i="1"/>
  <c r="GT392" i="1"/>
  <c r="GS392" i="1"/>
  <c r="GR392" i="1"/>
  <c r="GQ392" i="1"/>
  <c r="GP392" i="1"/>
  <c r="GO392" i="1"/>
  <c r="GN392" i="1"/>
  <c r="GM392" i="1"/>
  <c r="GL392" i="1"/>
  <c r="GK392" i="1"/>
  <c r="GJ392" i="1"/>
  <c r="GI392" i="1"/>
  <c r="GH392" i="1"/>
  <c r="GG392" i="1"/>
  <c r="GF392" i="1"/>
  <c r="GE392" i="1"/>
  <c r="GD392" i="1"/>
  <c r="GC392" i="1"/>
  <c r="GB392" i="1"/>
  <c r="GA392" i="1"/>
  <c r="FZ392" i="1"/>
  <c r="FY392" i="1"/>
  <c r="FX392" i="1"/>
  <c r="FW392" i="1"/>
  <c r="FV392" i="1"/>
  <c r="FR392" i="1"/>
  <c r="FQ392" i="1"/>
  <c r="FP392" i="1"/>
  <c r="FO392" i="1"/>
  <c r="FN392" i="1"/>
  <c r="FM392" i="1"/>
  <c r="FL392" i="1"/>
  <c r="FK392" i="1"/>
  <c r="FJ392" i="1"/>
  <c r="FI392" i="1"/>
  <c r="FH392" i="1"/>
  <c r="FG392" i="1"/>
  <c r="FF392" i="1"/>
  <c r="FE392" i="1"/>
  <c r="FD392" i="1"/>
  <c r="FC392" i="1"/>
  <c r="FB392" i="1"/>
  <c r="FA392" i="1"/>
  <c r="EZ392" i="1"/>
  <c r="EY392" i="1"/>
  <c r="EX392" i="1"/>
  <c r="EW392" i="1"/>
  <c r="EV392" i="1"/>
  <c r="EU392" i="1"/>
  <c r="ET392" i="1"/>
  <c r="ES392" i="1"/>
  <c r="ER392" i="1"/>
  <c r="EQ392" i="1"/>
  <c r="EP392" i="1"/>
  <c r="EO392" i="1"/>
  <c r="EN392" i="1"/>
  <c r="EM392" i="1"/>
  <c r="EL392" i="1"/>
  <c r="EK392" i="1"/>
  <c r="EJ392" i="1"/>
  <c r="EI392" i="1"/>
  <c r="EH392" i="1"/>
  <c r="EG392" i="1"/>
  <c r="EF392" i="1"/>
  <c r="EE392" i="1"/>
  <c r="ED392" i="1"/>
  <c r="EC392" i="1"/>
  <c r="EB392" i="1"/>
  <c r="EA392" i="1"/>
  <c r="DZ392" i="1"/>
  <c r="DY392" i="1"/>
  <c r="DX392" i="1"/>
  <c r="DW392" i="1"/>
  <c r="DV392" i="1"/>
  <c r="DU392" i="1"/>
  <c r="DT392" i="1"/>
  <c r="DS392" i="1"/>
  <c r="DR392" i="1"/>
  <c r="DQ392" i="1"/>
  <c r="DP392" i="1"/>
  <c r="DO392" i="1"/>
  <c r="DN392" i="1"/>
  <c r="DM392" i="1"/>
  <c r="DL392" i="1"/>
  <c r="DK392" i="1"/>
  <c r="DJ392" i="1"/>
  <c r="DI392" i="1"/>
  <c r="DH392" i="1"/>
  <c r="DG392" i="1"/>
  <c r="DF392" i="1"/>
  <c r="DE392" i="1"/>
  <c r="DD392" i="1"/>
  <c r="DC392" i="1"/>
  <c r="DB392" i="1"/>
  <c r="DA392" i="1"/>
  <c r="CZ392" i="1"/>
  <c r="CY392" i="1"/>
  <c r="CX392" i="1"/>
  <c r="CW392" i="1"/>
  <c r="CV392" i="1"/>
  <c r="CU392" i="1"/>
  <c r="CT392" i="1"/>
  <c r="CS392" i="1"/>
  <c r="CR392" i="1"/>
  <c r="CQ392" i="1"/>
  <c r="CP392" i="1"/>
  <c r="CO392" i="1"/>
  <c r="CN392" i="1"/>
  <c r="CM392" i="1"/>
  <c r="CL392" i="1"/>
  <c r="CK392" i="1"/>
  <c r="CJ392" i="1"/>
  <c r="CI392" i="1"/>
  <c r="CH392" i="1"/>
  <c r="CD392" i="1"/>
  <c r="CC392" i="1"/>
  <c r="CB392" i="1"/>
  <c r="CA392" i="1"/>
  <c r="BZ392" i="1"/>
  <c r="BY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BV392" i="1" s="1"/>
  <c r="AT392" i="1"/>
  <c r="AS392" i="1"/>
  <c r="AR392" i="1"/>
  <c r="AQ392" i="1"/>
  <c r="AP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M392" i="1"/>
  <c r="L392" i="1"/>
  <c r="K392" i="1"/>
  <c r="J392" i="1"/>
  <c r="I392" i="1"/>
  <c r="H392" i="1"/>
  <c r="E392" i="1"/>
  <c r="D392" i="1"/>
  <c r="GT391" i="1"/>
  <c r="GT399" i="1" s="1"/>
  <c r="GS391" i="1"/>
  <c r="GR391" i="1"/>
  <c r="GQ391" i="1"/>
  <c r="GQ399" i="1" s="1"/>
  <c r="GP391" i="1"/>
  <c r="GP399" i="1" s="1"/>
  <c r="GO391" i="1"/>
  <c r="GN391" i="1"/>
  <c r="GM391" i="1"/>
  <c r="GM399" i="1" s="1"/>
  <c r="GL391" i="1"/>
  <c r="GL399" i="1" s="1"/>
  <c r="GK391" i="1"/>
  <c r="GJ391" i="1"/>
  <c r="GI391" i="1"/>
  <c r="GI399" i="1" s="1"/>
  <c r="GH391" i="1"/>
  <c r="GH399" i="1" s="1"/>
  <c r="GG391" i="1"/>
  <c r="GF391" i="1"/>
  <c r="GE391" i="1"/>
  <c r="GE399" i="1" s="1"/>
  <c r="GD391" i="1"/>
  <c r="GD399" i="1" s="1"/>
  <c r="GC391" i="1"/>
  <c r="GB391" i="1"/>
  <c r="GA391" i="1"/>
  <c r="GA399" i="1" s="1"/>
  <c r="FZ391" i="1"/>
  <c r="FZ399" i="1" s="1"/>
  <c r="FY391" i="1"/>
  <c r="FX391" i="1"/>
  <c r="FW391" i="1"/>
  <c r="FW399" i="1" s="1"/>
  <c r="FV391" i="1"/>
  <c r="FV399" i="1" s="1"/>
  <c r="FR391" i="1"/>
  <c r="FQ391" i="1"/>
  <c r="FP391" i="1"/>
  <c r="FO391" i="1"/>
  <c r="FO399" i="1" s="1"/>
  <c r="FN391" i="1"/>
  <c r="FM391" i="1"/>
  <c r="FL391" i="1"/>
  <c r="FK391" i="1"/>
  <c r="FK399" i="1" s="1"/>
  <c r="FJ391" i="1"/>
  <c r="FI391" i="1"/>
  <c r="FH391" i="1"/>
  <c r="FG391" i="1"/>
  <c r="FG399" i="1" s="1"/>
  <c r="FF391" i="1"/>
  <c r="FE391" i="1"/>
  <c r="FD391" i="1"/>
  <c r="FC391" i="1"/>
  <c r="FC399" i="1" s="1"/>
  <c r="FB391" i="1"/>
  <c r="FA391" i="1"/>
  <c r="EZ391" i="1"/>
  <c r="EY391" i="1"/>
  <c r="EY399" i="1" s="1"/>
  <c r="EX391" i="1"/>
  <c r="EW391" i="1"/>
  <c r="EV391" i="1"/>
  <c r="EU391" i="1"/>
  <c r="EU399" i="1" s="1"/>
  <c r="ET391" i="1"/>
  <c r="ES391" i="1"/>
  <c r="ER391" i="1"/>
  <c r="EQ391" i="1"/>
  <c r="EQ399" i="1" s="1"/>
  <c r="EP391" i="1"/>
  <c r="EO391" i="1"/>
  <c r="EN391" i="1"/>
  <c r="EM391" i="1"/>
  <c r="EM399" i="1" s="1"/>
  <c r="EL391" i="1"/>
  <c r="EK391" i="1"/>
  <c r="EJ391" i="1"/>
  <c r="EI391" i="1"/>
  <c r="EI399" i="1" s="1"/>
  <c r="EH391" i="1"/>
  <c r="EG391" i="1"/>
  <c r="EF391" i="1"/>
  <c r="EE391" i="1"/>
  <c r="EE399" i="1" s="1"/>
  <c r="ED391" i="1"/>
  <c r="EC391" i="1"/>
  <c r="EB391" i="1"/>
  <c r="EA391" i="1"/>
  <c r="EA399" i="1" s="1"/>
  <c r="DZ391" i="1"/>
  <c r="DY391" i="1"/>
  <c r="DX391" i="1"/>
  <c r="DW391" i="1"/>
  <c r="DW399" i="1" s="1"/>
  <c r="DV391" i="1"/>
  <c r="DU391" i="1"/>
  <c r="DT391" i="1"/>
  <c r="DS391" i="1"/>
  <c r="DS399" i="1" s="1"/>
  <c r="DR391" i="1"/>
  <c r="DQ391" i="1"/>
  <c r="DP391" i="1"/>
  <c r="DO391" i="1"/>
  <c r="DO399" i="1" s="1"/>
  <c r="DN391" i="1"/>
  <c r="DM391" i="1"/>
  <c r="DL391" i="1"/>
  <c r="DK391" i="1"/>
  <c r="DK399" i="1" s="1"/>
  <c r="DJ391" i="1"/>
  <c r="DI391" i="1"/>
  <c r="DH391" i="1"/>
  <c r="DH399" i="1" s="1"/>
  <c r="DG391" i="1"/>
  <c r="DG399" i="1" s="1"/>
  <c r="DF391" i="1"/>
  <c r="DE391" i="1"/>
  <c r="DD391" i="1"/>
  <c r="DD399" i="1" s="1"/>
  <c r="DC391" i="1"/>
  <c r="DC399" i="1" s="1"/>
  <c r="DB391" i="1"/>
  <c r="DA391" i="1"/>
  <c r="CZ391" i="1"/>
  <c r="CZ399" i="1" s="1"/>
  <c r="CY391" i="1"/>
  <c r="CY399" i="1" s="1"/>
  <c r="CX391" i="1"/>
  <c r="CW391" i="1"/>
  <c r="CV391" i="1"/>
  <c r="CV399" i="1" s="1"/>
  <c r="CU391" i="1"/>
  <c r="CU399" i="1" s="1"/>
  <c r="CT391" i="1"/>
  <c r="CS391" i="1"/>
  <c r="CR391" i="1"/>
  <c r="CR399" i="1" s="1"/>
  <c r="CQ391" i="1"/>
  <c r="CQ399" i="1" s="1"/>
  <c r="CP391" i="1"/>
  <c r="CO391" i="1"/>
  <c r="CN391" i="1"/>
  <c r="CN399" i="1" s="1"/>
  <c r="CM391" i="1"/>
  <c r="CM399" i="1" s="1"/>
  <c r="CL391" i="1"/>
  <c r="CK391" i="1"/>
  <c r="CJ391" i="1"/>
  <c r="CJ399" i="1" s="1"/>
  <c r="CI391" i="1"/>
  <c r="CI399" i="1" s="1"/>
  <c r="CH391" i="1"/>
  <c r="CD391" i="1"/>
  <c r="CC391" i="1"/>
  <c r="CC399" i="1" s="1"/>
  <c r="CB391" i="1"/>
  <c r="CB399" i="1" s="1"/>
  <c r="CA391" i="1"/>
  <c r="BZ391" i="1"/>
  <c r="BY391" i="1"/>
  <c r="BY399" i="1" s="1"/>
  <c r="BU391" i="1"/>
  <c r="BU399" i="1" s="1"/>
  <c r="BT391" i="1"/>
  <c r="BS391" i="1"/>
  <c r="BR391" i="1"/>
  <c r="BR399" i="1" s="1"/>
  <c r="BQ391" i="1"/>
  <c r="BQ399" i="1" s="1"/>
  <c r="BP391" i="1"/>
  <c r="BO391" i="1"/>
  <c r="BN391" i="1"/>
  <c r="BN399" i="1" s="1"/>
  <c r="BM391" i="1"/>
  <c r="BM399" i="1" s="1"/>
  <c r="BL391" i="1"/>
  <c r="BK391" i="1"/>
  <c r="BJ391" i="1"/>
  <c r="BJ399" i="1" s="1"/>
  <c r="BI391" i="1"/>
  <c r="BI399" i="1" s="1"/>
  <c r="BH391" i="1"/>
  <c r="BG391" i="1"/>
  <c r="BF391" i="1"/>
  <c r="BF399" i="1" s="1"/>
  <c r="BE391" i="1"/>
  <c r="BE399" i="1" s="1"/>
  <c r="BD391" i="1"/>
  <c r="BC391" i="1"/>
  <c r="BB391" i="1"/>
  <c r="BB399" i="1" s="1"/>
  <c r="BA391" i="1"/>
  <c r="BA399" i="1" s="1"/>
  <c r="AZ391" i="1"/>
  <c r="AY391" i="1"/>
  <c r="AX391" i="1"/>
  <c r="AX399" i="1" s="1"/>
  <c r="AT391" i="1"/>
  <c r="AT399" i="1" s="1"/>
  <c r="AS391" i="1"/>
  <c r="AR391" i="1"/>
  <c r="AQ391" i="1"/>
  <c r="AQ399" i="1" s="1"/>
  <c r="AP391" i="1"/>
  <c r="AP399" i="1" s="1"/>
  <c r="AL391" i="1"/>
  <c r="AK391" i="1"/>
  <c r="AJ391" i="1"/>
  <c r="AJ399" i="1" s="1"/>
  <c r="AI391" i="1"/>
  <c r="AI399" i="1" s="1"/>
  <c r="AH391" i="1"/>
  <c r="AG391" i="1"/>
  <c r="AF391" i="1"/>
  <c r="AF399" i="1" s="1"/>
  <c r="AE391" i="1"/>
  <c r="AE399" i="1" s="1"/>
  <c r="AD391" i="1"/>
  <c r="AC391" i="1"/>
  <c r="AB391" i="1"/>
  <c r="AB399" i="1" s="1"/>
  <c r="AA391" i="1"/>
  <c r="AA399" i="1" s="1"/>
  <c r="Z391" i="1"/>
  <c r="Y391" i="1"/>
  <c r="X391" i="1"/>
  <c r="X399" i="1" s="1"/>
  <c r="W391" i="1"/>
  <c r="W399" i="1" s="1"/>
  <c r="V391" i="1"/>
  <c r="U391" i="1"/>
  <c r="T391" i="1"/>
  <c r="T399" i="1" s="1"/>
  <c r="S391" i="1"/>
  <c r="S399" i="1" s="1"/>
  <c r="R391" i="1"/>
  <c r="Q391" i="1"/>
  <c r="M391" i="1"/>
  <c r="M399" i="1" s="1"/>
  <c r="L391" i="1"/>
  <c r="L399" i="1" s="1"/>
  <c r="K391" i="1"/>
  <c r="J391" i="1"/>
  <c r="I391" i="1"/>
  <c r="I399" i="1" s="1"/>
  <c r="H391" i="1"/>
  <c r="H399" i="1" s="1"/>
  <c r="E391" i="1"/>
  <c r="D391" i="1"/>
  <c r="GT390" i="1"/>
  <c r="GS390" i="1"/>
  <c r="GR390" i="1"/>
  <c r="GQ390" i="1"/>
  <c r="GP390" i="1"/>
  <c r="GO390" i="1"/>
  <c r="GN390" i="1"/>
  <c r="GM390" i="1"/>
  <c r="GL390" i="1"/>
  <c r="GK390" i="1"/>
  <c r="GJ390" i="1"/>
  <c r="GI390" i="1"/>
  <c r="GH390" i="1"/>
  <c r="GG390" i="1"/>
  <c r="GF390" i="1"/>
  <c r="GE390" i="1"/>
  <c r="GD390" i="1"/>
  <c r="GC390" i="1"/>
  <c r="GB390" i="1"/>
  <c r="GA390" i="1"/>
  <c r="FZ390" i="1"/>
  <c r="FY390" i="1"/>
  <c r="FX390" i="1"/>
  <c r="FW390" i="1"/>
  <c r="FV390" i="1"/>
  <c r="FR390" i="1"/>
  <c r="FQ390" i="1"/>
  <c r="FP390" i="1"/>
  <c r="FO390" i="1"/>
  <c r="FN390" i="1"/>
  <c r="FM390" i="1"/>
  <c r="FL390" i="1"/>
  <c r="FK390" i="1"/>
  <c r="FJ390" i="1"/>
  <c r="FI390" i="1"/>
  <c r="FH390" i="1"/>
  <c r="FG390" i="1"/>
  <c r="FF390" i="1"/>
  <c r="FE390" i="1"/>
  <c r="FD390" i="1"/>
  <c r="FC390" i="1"/>
  <c r="FB390" i="1"/>
  <c r="FA390" i="1"/>
  <c r="EZ390" i="1"/>
  <c r="EY390" i="1"/>
  <c r="EX390" i="1"/>
  <c r="EW390" i="1"/>
  <c r="EV390" i="1"/>
  <c r="EU390" i="1"/>
  <c r="ET390" i="1"/>
  <c r="ES390" i="1"/>
  <c r="ER390" i="1"/>
  <c r="EQ390" i="1"/>
  <c r="EP390" i="1"/>
  <c r="EO390" i="1"/>
  <c r="EN390" i="1"/>
  <c r="EM390" i="1"/>
  <c r="EL390" i="1"/>
  <c r="EK390" i="1"/>
  <c r="EJ390" i="1"/>
  <c r="EI390" i="1"/>
  <c r="EH390" i="1"/>
  <c r="EG390" i="1"/>
  <c r="EF390" i="1"/>
  <c r="EE390" i="1"/>
  <c r="ED390" i="1"/>
  <c r="EC390" i="1"/>
  <c r="EB390" i="1"/>
  <c r="EA390" i="1"/>
  <c r="DZ390" i="1"/>
  <c r="DY390" i="1"/>
  <c r="DX390" i="1"/>
  <c r="DW390" i="1"/>
  <c r="DV390" i="1"/>
  <c r="DU390" i="1"/>
  <c r="DT390" i="1"/>
  <c r="DS390" i="1"/>
  <c r="DR390" i="1"/>
  <c r="DQ390" i="1"/>
  <c r="DP390" i="1"/>
  <c r="DO390" i="1"/>
  <c r="DN390" i="1"/>
  <c r="DM390" i="1"/>
  <c r="DL390" i="1"/>
  <c r="DK390" i="1"/>
  <c r="DJ390" i="1"/>
  <c r="DI390" i="1"/>
  <c r="DH390" i="1"/>
  <c r="DG390" i="1"/>
  <c r="DF390" i="1"/>
  <c r="DE390" i="1"/>
  <c r="DD390" i="1"/>
  <c r="DC390" i="1"/>
  <c r="DB390" i="1"/>
  <c r="DA390" i="1"/>
  <c r="CZ390" i="1"/>
  <c r="CY390" i="1"/>
  <c r="CX390" i="1"/>
  <c r="CW390" i="1"/>
  <c r="CV390" i="1"/>
  <c r="CU390" i="1"/>
  <c r="CT390" i="1"/>
  <c r="CS390" i="1"/>
  <c r="CR390" i="1"/>
  <c r="CQ390" i="1"/>
  <c r="CP390" i="1"/>
  <c r="CO390" i="1"/>
  <c r="CN390" i="1"/>
  <c r="CM390" i="1"/>
  <c r="CL390" i="1"/>
  <c r="CK390" i="1"/>
  <c r="CJ390" i="1"/>
  <c r="CI390" i="1"/>
  <c r="CH390" i="1"/>
  <c r="CD390" i="1"/>
  <c r="CC390" i="1"/>
  <c r="CB390" i="1"/>
  <c r="CA390" i="1"/>
  <c r="BZ390" i="1"/>
  <c r="BY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T390" i="1"/>
  <c r="AS390" i="1"/>
  <c r="AR390" i="1"/>
  <c r="AQ390" i="1"/>
  <c r="AP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M390" i="1"/>
  <c r="L390" i="1"/>
  <c r="K390" i="1"/>
  <c r="J390" i="1"/>
  <c r="I390" i="1"/>
  <c r="E390" i="1"/>
  <c r="GT389" i="1"/>
  <c r="GS389" i="1"/>
  <c r="GR389" i="1"/>
  <c r="GQ389" i="1"/>
  <c r="GP389" i="1"/>
  <c r="GO389" i="1"/>
  <c r="GN389" i="1"/>
  <c r="GM389" i="1"/>
  <c r="GL389" i="1"/>
  <c r="GK389" i="1"/>
  <c r="GJ389" i="1"/>
  <c r="GI389" i="1"/>
  <c r="GH389" i="1"/>
  <c r="GG389" i="1"/>
  <c r="GF389" i="1"/>
  <c r="GE389" i="1"/>
  <c r="GD389" i="1"/>
  <c r="GC389" i="1"/>
  <c r="GB389" i="1"/>
  <c r="GA389" i="1"/>
  <c r="FZ389" i="1"/>
  <c r="FY389" i="1"/>
  <c r="FX389" i="1"/>
  <c r="FW389" i="1"/>
  <c r="FV389" i="1"/>
  <c r="FR389" i="1"/>
  <c r="FQ389" i="1"/>
  <c r="FP389" i="1"/>
  <c r="FO389" i="1"/>
  <c r="FN389" i="1"/>
  <c r="FM389" i="1"/>
  <c r="FL389" i="1"/>
  <c r="FK389" i="1"/>
  <c r="FJ389" i="1"/>
  <c r="FI389" i="1"/>
  <c r="FH389" i="1"/>
  <c r="FG389" i="1"/>
  <c r="FF389" i="1"/>
  <c r="FE389" i="1"/>
  <c r="FD389" i="1"/>
  <c r="FC389" i="1"/>
  <c r="FB389" i="1"/>
  <c r="FA389" i="1"/>
  <c r="EZ389" i="1"/>
  <c r="EY389" i="1"/>
  <c r="EX389" i="1"/>
  <c r="EW389" i="1"/>
  <c r="EV389" i="1"/>
  <c r="EU389" i="1"/>
  <c r="ET389" i="1"/>
  <c r="ES389" i="1"/>
  <c r="ER389" i="1"/>
  <c r="EQ389" i="1"/>
  <c r="EP389" i="1"/>
  <c r="EO389" i="1"/>
  <c r="EN389" i="1"/>
  <c r="EM389" i="1"/>
  <c r="EL389" i="1"/>
  <c r="EK389" i="1"/>
  <c r="EJ389" i="1"/>
  <c r="EI389" i="1"/>
  <c r="EH389" i="1"/>
  <c r="EG389" i="1"/>
  <c r="EF389" i="1"/>
  <c r="EE389" i="1"/>
  <c r="ED389" i="1"/>
  <c r="EC389" i="1"/>
  <c r="EB389" i="1"/>
  <c r="EA389" i="1"/>
  <c r="DZ389" i="1"/>
  <c r="DY389" i="1"/>
  <c r="DX389" i="1"/>
  <c r="DW389" i="1"/>
  <c r="DV389" i="1"/>
  <c r="DU389" i="1"/>
  <c r="DT389" i="1"/>
  <c r="DS389" i="1"/>
  <c r="DR389" i="1"/>
  <c r="DQ389" i="1"/>
  <c r="DP389" i="1"/>
  <c r="DO389" i="1"/>
  <c r="DN389" i="1"/>
  <c r="DM389" i="1"/>
  <c r="DL389" i="1"/>
  <c r="DK389" i="1"/>
  <c r="DJ389" i="1"/>
  <c r="DI389" i="1"/>
  <c r="DH389" i="1"/>
  <c r="DG389" i="1"/>
  <c r="DF389" i="1"/>
  <c r="DE389" i="1"/>
  <c r="DD389" i="1"/>
  <c r="DC389" i="1"/>
  <c r="DB389" i="1"/>
  <c r="DA389" i="1"/>
  <c r="CZ389" i="1"/>
  <c r="CY389" i="1"/>
  <c r="CX389" i="1"/>
  <c r="CW389" i="1"/>
  <c r="CV389" i="1"/>
  <c r="CU389" i="1"/>
  <c r="CT389" i="1"/>
  <c r="CS389" i="1"/>
  <c r="CR389" i="1"/>
  <c r="CQ389" i="1"/>
  <c r="CP389" i="1"/>
  <c r="CO389" i="1"/>
  <c r="CN389" i="1"/>
  <c r="CM389" i="1"/>
  <c r="CL389" i="1"/>
  <c r="CK389" i="1"/>
  <c r="CJ389" i="1"/>
  <c r="CI389" i="1"/>
  <c r="CH389" i="1"/>
  <c r="CD389" i="1"/>
  <c r="CC389" i="1"/>
  <c r="CB389" i="1"/>
  <c r="CA389" i="1"/>
  <c r="BZ389" i="1"/>
  <c r="BY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BG389" i="1"/>
  <c r="BF389" i="1"/>
  <c r="BE389" i="1"/>
  <c r="BD389" i="1"/>
  <c r="BC389" i="1"/>
  <c r="BB389" i="1"/>
  <c r="BA389" i="1"/>
  <c r="AZ389" i="1"/>
  <c r="AY389" i="1"/>
  <c r="AX389" i="1"/>
  <c r="AT389" i="1"/>
  <c r="AS389" i="1"/>
  <c r="AR389" i="1"/>
  <c r="AQ389" i="1"/>
  <c r="AP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GT387" i="1"/>
  <c r="GS387" i="1"/>
  <c r="GR387" i="1"/>
  <c r="GQ387" i="1"/>
  <c r="GP387" i="1"/>
  <c r="GO387" i="1"/>
  <c r="GN387" i="1"/>
  <c r="GM387" i="1"/>
  <c r="GL387" i="1"/>
  <c r="GK387" i="1"/>
  <c r="GJ387" i="1"/>
  <c r="GI387" i="1"/>
  <c r="GH387" i="1"/>
  <c r="GG387" i="1"/>
  <c r="GF387" i="1"/>
  <c r="GE387" i="1"/>
  <c r="GD387" i="1"/>
  <c r="GC387" i="1"/>
  <c r="GB387" i="1"/>
  <c r="GA387" i="1"/>
  <c r="FZ387" i="1"/>
  <c r="FY387" i="1"/>
  <c r="FX387" i="1"/>
  <c r="FW387" i="1"/>
  <c r="FV387" i="1"/>
  <c r="FR387" i="1"/>
  <c r="FQ387" i="1"/>
  <c r="FP387" i="1"/>
  <c r="FO387" i="1"/>
  <c r="FN387" i="1"/>
  <c r="FM387" i="1"/>
  <c r="FL387" i="1"/>
  <c r="FK387" i="1"/>
  <c r="FJ387" i="1"/>
  <c r="FI387" i="1"/>
  <c r="FH387" i="1"/>
  <c r="FG387" i="1"/>
  <c r="FF387" i="1"/>
  <c r="FE387" i="1"/>
  <c r="FD387" i="1"/>
  <c r="FC387" i="1"/>
  <c r="FB387" i="1"/>
  <c r="FA387" i="1"/>
  <c r="EZ387" i="1"/>
  <c r="EY387" i="1"/>
  <c r="EX387" i="1"/>
  <c r="EW387" i="1"/>
  <c r="EV387" i="1"/>
  <c r="EU387" i="1"/>
  <c r="ET387" i="1"/>
  <c r="ES387" i="1"/>
  <c r="ER387" i="1"/>
  <c r="EQ387" i="1"/>
  <c r="EP387" i="1"/>
  <c r="EO387" i="1"/>
  <c r="EN387" i="1"/>
  <c r="EM387" i="1"/>
  <c r="EL387" i="1"/>
  <c r="EK387" i="1"/>
  <c r="EJ387" i="1"/>
  <c r="EI387" i="1"/>
  <c r="EH387" i="1"/>
  <c r="EG387" i="1"/>
  <c r="EF387" i="1"/>
  <c r="EE387" i="1"/>
  <c r="ED387" i="1"/>
  <c r="EC387" i="1"/>
  <c r="EB387" i="1"/>
  <c r="EA387" i="1"/>
  <c r="DZ387" i="1"/>
  <c r="DY387" i="1"/>
  <c r="DX387" i="1"/>
  <c r="DW387" i="1"/>
  <c r="DV387" i="1"/>
  <c r="DU387" i="1"/>
  <c r="DT387" i="1"/>
  <c r="DS387" i="1"/>
  <c r="DR387" i="1"/>
  <c r="DQ387" i="1"/>
  <c r="DP387" i="1"/>
  <c r="DO387" i="1"/>
  <c r="DN387" i="1"/>
  <c r="DM387" i="1"/>
  <c r="DL387" i="1"/>
  <c r="DK387" i="1"/>
  <c r="DJ387" i="1"/>
  <c r="DI387" i="1"/>
  <c r="DH387" i="1"/>
  <c r="DG387" i="1"/>
  <c r="DF387" i="1"/>
  <c r="DE387" i="1"/>
  <c r="DD387" i="1"/>
  <c r="DC387" i="1"/>
  <c r="DB387" i="1"/>
  <c r="DA387" i="1"/>
  <c r="CZ387" i="1"/>
  <c r="CY387" i="1"/>
  <c r="CX387" i="1"/>
  <c r="CW387" i="1"/>
  <c r="CV387" i="1"/>
  <c r="CU387" i="1"/>
  <c r="CT387" i="1"/>
  <c r="CS387" i="1"/>
  <c r="CR387" i="1"/>
  <c r="CQ387" i="1"/>
  <c r="CP387" i="1"/>
  <c r="CO387" i="1"/>
  <c r="CN387" i="1"/>
  <c r="CM387" i="1"/>
  <c r="CL387" i="1"/>
  <c r="CK387" i="1"/>
  <c r="CJ387" i="1"/>
  <c r="CI387" i="1"/>
  <c r="CH387" i="1"/>
  <c r="FS387" i="1" s="1"/>
  <c r="CD387" i="1"/>
  <c r="CC387" i="1"/>
  <c r="CB387" i="1"/>
  <c r="CA387" i="1"/>
  <c r="BZ387" i="1"/>
  <c r="BY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AX387" i="1"/>
  <c r="AT387" i="1"/>
  <c r="AS387" i="1"/>
  <c r="AR387" i="1"/>
  <c r="AQ387" i="1"/>
  <c r="AP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M387" i="1"/>
  <c r="L387" i="1"/>
  <c r="K387" i="1"/>
  <c r="J387" i="1"/>
  <c r="I387" i="1"/>
  <c r="H387" i="1"/>
  <c r="E387" i="1"/>
  <c r="D387" i="1"/>
  <c r="GT386" i="1"/>
  <c r="GS386" i="1"/>
  <c r="GR386" i="1"/>
  <c r="GQ386" i="1"/>
  <c r="GP386" i="1"/>
  <c r="GO386" i="1"/>
  <c r="GN386" i="1"/>
  <c r="GM386" i="1"/>
  <c r="GL386" i="1"/>
  <c r="GK386" i="1"/>
  <c r="GJ386" i="1"/>
  <c r="GI386" i="1"/>
  <c r="GH386" i="1"/>
  <c r="GG386" i="1"/>
  <c r="GF386" i="1"/>
  <c r="GE386" i="1"/>
  <c r="GD386" i="1"/>
  <c r="GC386" i="1"/>
  <c r="GB386" i="1"/>
  <c r="GA386" i="1"/>
  <c r="FZ386" i="1"/>
  <c r="FY386" i="1"/>
  <c r="FX386" i="1"/>
  <c r="FW386" i="1"/>
  <c r="FV386" i="1"/>
  <c r="FR386" i="1"/>
  <c r="FQ386" i="1"/>
  <c r="FP386" i="1"/>
  <c r="FO386" i="1"/>
  <c r="FN386" i="1"/>
  <c r="FM386" i="1"/>
  <c r="FL386" i="1"/>
  <c r="FK386" i="1"/>
  <c r="FJ386" i="1"/>
  <c r="FI386" i="1"/>
  <c r="FH386" i="1"/>
  <c r="FG386" i="1"/>
  <c r="FF386" i="1"/>
  <c r="FE386" i="1"/>
  <c r="FD386" i="1"/>
  <c r="FC386" i="1"/>
  <c r="FB386" i="1"/>
  <c r="FA386" i="1"/>
  <c r="EZ386" i="1"/>
  <c r="EY386" i="1"/>
  <c r="EX386" i="1"/>
  <c r="EW386" i="1"/>
  <c r="EV386" i="1"/>
  <c r="EU386" i="1"/>
  <c r="ET386" i="1"/>
  <c r="ES386" i="1"/>
  <c r="ER386" i="1"/>
  <c r="EQ386" i="1"/>
  <c r="EP386" i="1"/>
  <c r="EO386" i="1"/>
  <c r="EN386" i="1"/>
  <c r="EM386" i="1"/>
  <c r="EL386" i="1"/>
  <c r="EK386" i="1"/>
  <c r="EJ386" i="1"/>
  <c r="EI386" i="1"/>
  <c r="EH386" i="1"/>
  <c r="EG386" i="1"/>
  <c r="EF386" i="1"/>
  <c r="EE386" i="1"/>
  <c r="ED386" i="1"/>
  <c r="EC386" i="1"/>
  <c r="EB386" i="1"/>
  <c r="EA386" i="1"/>
  <c r="DZ386" i="1"/>
  <c r="DY386" i="1"/>
  <c r="DX386" i="1"/>
  <c r="DW386" i="1"/>
  <c r="DV386" i="1"/>
  <c r="DU386" i="1"/>
  <c r="DT386" i="1"/>
  <c r="DS386" i="1"/>
  <c r="DR386" i="1"/>
  <c r="DQ386" i="1"/>
  <c r="DP386" i="1"/>
  <c r="DO386" i="1"/>
  <c r="DN386" i="1"/>
  <c r="DM386" i="1"/>
  <c r="DL386" i="1"/>
  <c r="DK386" i="1"/>
  <c r="DJ386" i="1"/>
  <c r="DI386" i="1"/>
  <c r="DH386" i="1"/>
  <c r="DG386" i="1"/>
  <c r="DF386" i="1"/>
  <c r="DE386" i="1"/>
  <c r="DD386" i="1"/>
  <c r="DC386" i="1"/>
  <c r="DB386" i="1"/>
  <c r="DA386" i="1"/>
  <c r="CZ386" i="1"/>
  <c r="CY386" i="1"/>
  <c r="CX386" i="1"/>
  <c r="CW386" i="1"/>
  <c r="CV386" i="1"/>
  <c r="CU386" i="1"/>
  <c r="CT386" i="1"/>
  <c r="CS386" i="1"/>
  <c r="CR386" i="1"/>
  <c r="CQ386" i="1"/>
  <c r="CP386" i="1"/>
  <c r="CO386" i="1"/>
  <c r="CN386" i="1"/>
  <c r="CM386" i="1"/>
  <c r="CL386" i="1"/>
  <c r="CK386" i="1"/>
  <c r="CJ386" i="1"/>
  <c r="CI386" i="1"/>
  <c r="CH386" i="1"/>
  <c r="CD386" i="1"/>
  <c r="CC386" i="1"/>
  <c r="CB386" i="1"/>
  <c r="CA386" i="1"/>
  <c r="BZ386" i="1"/>
  <c r="CE386" i="1" s="1"/>
  <c r="BY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AT386" i="1"/>
  <c r="AS386" i="1"/>
  <c r="AR386" i="1"/>
  <c r="AQ386" i="1"/>
  <c r="AP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M386" i="1"/>
  <c r="L386" i="1"/>
  <c r="K386" i="1"/>
  <c r="J386" i="1"/>
  <c r="I386" i="1"/>
  <c r="H386" i="1"/>
  <c r="E386" i="1"/>
  <c r="D386" i="1"/>
  <c r="GT385" i="1"/>
  <c r="GS385" i="1"/>
  <c r="GR385" i="1"/>
  <c r="GQ385" i="1"/>
  <c r="GP385" i="1"/>
  <c r="GO385" i="1"/>
  <c r="GN385" i="1"/>
  <c r="GM385" i="1"/>
  <c r="GL385" i="1"/>
  <c r="GK385" i="1"/>
  <c r="GJ385" i="1"/>
  <c r="GI385" i="1"/>
  <c r="GH385" i="1"/>
  <c r="GG385" i="1"/>
  <c r="GF385" i="1"/>
  <c r="GE385" i="1"/>
  <c r="GD385" i="1"/>
  <c r="GC385" i="1"/>
  <c r="GB385" i="1"/>
  <c r="GA385" i="1"/>
  <c r="FZ385" i="1"/>
  <c r="FY385" i="1"/>
  <c r="FX385" i="1"/>
  <c r="FW385" i="1"/>
  <c r="FV385" i="1"/>
  <c r="FR385" i="1"/>
  <c r="FQ385" i="1"/>
  <c r="FP385" i="1"/>
  <c r="FO385" i="1"/>
  <c r="FN385" i="1"/>
  <c r="FM385" i="1"/>
  <c r="FL385" i="1"/>
  <c r="FK385" i="1"/>
  <c r="FJ385" i="1"/>
  <c r="FI385" i="1"/>
  <c r="FH385" i="1"/>
  <c r="FG385" i="1"/>
  <c r="FF385" i="1"/>
  <c r="FE385" i="1"/>
  <c r="FD385" i="1"/>
  <c r="FC385" i="1"/>
  <c r="FB385" i="1"/>
  <c r="FA385" i="1"/>
  <c r="EZ385" i="1"/>
  <c r="EY385" i="1"/>
  <c r="EX385" i="1"/>
  <c r="EW385" i="1"/>
  <c r="EV385" i="1"/>
  <c r="EU385" i="1"/>
  <c r="ET385" i="1"/>
  <c r="ES385" i="1"/>
  <c r="ER385" i="1"/>
  <c r="EQ385" i="1"/>
  <c r="EP385" i="1"/>
  <c r="EO385" i="1"/>
  <c r="EN385" i="1"/>
  <c r="EM385" i="1"/>
  <c r="EL385" i="1"/>
  <c r="EK385" i="1"/>
  <c r="EJ385" i="1"/>
  <c r="EI385" i="1"/>
  <c r="EH385" i="1"/>
  <c r="EG385" i="1"/>
  <c r="EF385" i="1"/>
  <c r="EE385" i="1"/>
  <c r="ED385" i="1"/>
  <c r="EC385" i="1"/>
  <c r="EB385" i="1"/>
  <c r="EA385" i="1"/>
  <c r="DZ385" i="1"/>
  <c r="DY385" i="1"/>
  <c r="DX385" i="1"/>
  <c r="DW385" i="1"/>
  <c r="DV385" i="1"/>
  <c r="DU385" i="1"/>
  <c r="DT385" i="1"/>
  <c r="DS385" i="1"/>
  <c r="DR385" i="1"/>
  <c r="DQ385" i="1"/>
  <c r="DP385" i="1"/>
  <c r="DO385" i="1"/>
  <c r="DN385" i="1"/>
  <c r="DM385" i="1"/>
  <c r="DL385" i="1"/>
  <c r="DK385" i="1"/>
  <c r="DJ385" i="1"/>
  <c r="DI385" i="1"/>
  <c r="DH385" i="1"/>
  <c r="DG385" i="1"/>
  <c r="DF385" i="1"/>
  <c r="DE385" i="1"/>
  <c r="DD385" i="1"/>
  <c r="DC385" i="1"/>
  <c r="DB385" i="1"/>
  <c r="DA385" i="1"/>
  <c r="CZ385" i="1"/>
  <c r="CY385" i="1"/>
  <c r="CX385" i="1"/>
  <c r="CW385" i="1"/>
  <c r="CV385" i="1"/>
  <c r="CU385" i="1"/>
  <c r="CT385" i="1"/>
  <c r="CS385" i="1"/>
  <c r="CR385" i="1"/>
  <c r="CQ385" i="1"/>
  <c r="CP385" i="1"/>
  <c r="CO385" i="1"/>
  <c r="CN385" i="1"/>
  <c r="CM385" i="1"/>
  <c r="CL385" i="1"/>
  <c r="CK385" i="1"/>
  <c r="CJ385" i="1"/>
  <c r="CI385" i="1"/>
  <c r="CH385" i="1"/>
  <c r="CD385" i="1"/>
  <c r="CC385" i="1"/>
  <c r="CB385" i="1"/>
  <c r="CA385" i="1"/>
  <c r="BZ385" i="1"/>
  <c r="BY385" i="1"/>
  <c r="CE385" i="1" s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BV385" i="1" s="1"/>
  <c r="AT385" i="1"/>
  <c r="AS385" i="1"/>
  <c r="AR385" i="1"/>
  <c r="AQ385" i="1"/>
  <c r="AP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M385" i="1"/>
  <c r="L385" i="1"/>
  <c r="K385" i="1"/>
  <c r="J385" i="1"/>
  <c r="I385" i="1"/>
  <c r="H385" i="1"/>
  <c r="E385" i="1"/>
  <c r="D385" i="1"/>
  <c r="GT384" i="1"/>
  <c r="GS384" i="1"/>
  <c r="GR384" i="1"/>
  <c r="GQ384" i="1"/>
  <c r="GP384" i="1"/>
  <c r="GO384" i="1"/>
  <c r="GN384" i="1"/>
  <c r="GM384" i="1"/>
  <c r="GL384" i="1"/>
  <c r="GK384" i="1"/>
  <c r="GJ384" i="1"/>
  <c r="GI384" i="1"/>
  <c r="GH384" i="1"/>
  <c r="GG384" i="1"/>
  <c r="GF384" i="1"/>
  <c r="GE384" i="1"/>
  <c r="GD384" i="1"/>
  <c r="GC384" i="1"/>
  <c r="GB384" i="1"/>
  <c r="GA384" i="1"/>
  <c r="FZ384" i="1"/>
  <c r="FY384" i="1"/>
  <c r="FX384" i="1"/>
  <c r="FW384" i="1"/>
  <c r="FV384" i="1"/>
  <c r="GU384" i="1" s="1"/>
  <c r="FR384" i="1"/>
  <c r="FQ384" i="1"/>
  <c r="FP384" i="1"/>
  <c r="FO384" i="1"/>
  <c r="FN384" i="1"/>
  <c r="FM384" i="1"/>
  <c r="FL384" i="1"/>
  <c r="FK384" i="1"/>
  <c r="FJ384" i="1"/>
  <c r="FI384" i="1"/>
  <c r="FH384" i="1"/>
  <c r="FG384" i="1"/>
  <c r="FF384" i="1"/>
  <c r="FE384" i="1"/>
  <c r="FD384" i="1"/>
  <c r="FC384" i="1"/>
  <c r="FB384" i="1"/>
  <c r="FA384" i="1"/>
  <c r="EZ384" i="1"/>
  <c r="EY384" i="1"/>
  <c r="EX384" i="1"/>
  <c r="EW384" i="1"/>
  <c r="EV384" i="1"/>
  <c r="EU384" i="1"/>
  <c r="ET384" i="1"/>
  <c r="ES384" i="1"/>
  <c r="ER384" i="1"/>
  <c r="EQ384" i="1"/>
  <c r="EP384" i="1"/>
  <c r="EO384" i="1"/>
  <c r="EN384" i="1"/>
  <c r="EM384" i="1"/>
  <c r="EL384" i="1"/>
  <c r="EK384" i="1"/>
  <c r="EJ384" i="1"/>
  <c r="EI384" i="1"/>
  <c r="EH384" i="1"/>
  <c r="EG384" i="1"/>
  <c r="EF384" i="1"/>
  <c r="EE384" i="1"/>
  <c r="ED384" i="1"/>
  <c r="EC384" i="1"/>
  <c r="EB384" i="1"/>
  <c r="EA384" i="1"/>
  <c r="DZ384" i="1"/>
  <c r="DY384" i="1"/>
  <c r="DX384" i="1"/>
  <c r="DW384" i="1"/>
  <c r="DV384" i="1"/>
  <c r="DU384" i="1"/>
  <c r="DT384" i="1"/>
  <c r="DS384" i="1"/>
  <c r="DR384" i="1"/>
  <c r="DQ384" i="1"/>
  <c r="DP384" i="1"/>
  <c r="DO384" i="1"/>
  <c r="DN384" i="1"/>
  <c r="DM384" i="1"/>
  <c r="DL384" i="1"/>
  <c r="DK384" i="1"/>
  <c r="DJ384" i="1"/>
  <c r="DI384" i="1"/>
  <c r="DH384" i="1"/>
  <c r="DG384" i="1"/>
  <c r="DF384" i="1"/>
  <c r="DE384" i="1"/>
  <c r="DD384" i="1"/>
  <c r="DC384" i="1"/>
  <c r="DB384" i="1"/>
  <c r="DA384" i="1"/>
  <c r="CZ384" i="1"/>
  <c r="CY384" i="1"/>
  <c r="CX384" i="1"/>
  <c r="CW384" i="1"/>
  <c r="CV384" i="1"/>
  <c r="CU384" i="1"/>
  <c r="CT384" i="1"/>
  <c r="CS384" i="1"/>
  <c r="CR384" i="1"/>
  <c r="CQ384" i="1"/>
  <c r="CP384" i="1"/>
  <c r="CO384" i="1"/>
  <c r="CN384" i="1"/>
  <c r="CM384" i="1"/>
  <c r="CL384" i="1"/>
  <c r="CK384" i="1"/>
  <c r="CJ384" i="1"/>
  <c r="CI384" i="1"/>
  <c r="CH384" i="1"/>
  <c r="CD384" i="1"/>
  <c r="CC384" i="1"/>
  <c r="CB384" i="1"/>
  <c r="CA384" i="1"/>
  <c r="BZ384" i="1"/>
  <c r="BY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T384" i="1"/>
  <c r="AS384" i="1"/>
  <c r="AR384" i="1"/>
  <c r="AQ384" i="1"/>
  <c r="AP384" i="1"/>
  <c r="AU384" i="1" s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M384" i="1"/>
  <c r="L384" i="1"/>
  <c r="K384" i="1"/>
  <c r="J384" i="1"/>
  <c r="I384" i="1"/>
  <c r="H384" i="1"/>
  <c r="N384" i="1" s="1"/>
  <c r="E384" i="1"/>
  <c r="D384" i="1"/>
  <c r="GT383" i="1"/>
  <c r="GS383" i="1"/>
  <c r="GR383" i="1"/>
  <c r="GQ383" i="1"/>
  <c r="GP383" i="1"/>
  <c r="GO383" i="1"/>
  <c r="GN383" i="1"/>
  <c r="GM383" i="1"/>
  <c r="GL383" i="1"/>
  <c r="GK383" i="1"/>
  <c r="GJ383" i="1"/>
  <c r="GI383" i="1"/>
  <c r="GH383" i="1"/>
  <c r="GG383" i="1"/>
  <c r="GF383" i="1"/>
  <c r="GE383" i="1"/>
  <c r="GD383" i="1"/>
  <c r="GC383" i="1"/>
  <c r="GB383" i="1"/>
  <c r="GA383" i="1"/>
  <c r="FZ383" i="1"/>
  <c r="FY383" i="1"/>
  <c r="FX383" i="1"/>
  <c r="FW383" i="1"/>
  <c r="FV383" i="1"/>
  <c r="FR383" i="1"/>
  <c r="FQ383" i="1"/>
  <c r="FP383" i="1"/>
  <c r="FO383" i="1"/>
  <c r="FN383" i="1"/>
  <c r="FM383" i="1"/>
  <c r="FL383" i="1"/>
  <c r="FK383" i="1"/>
  <c r="FJ383" i="1"/>
  <c r="FI383" i="1"/>
  <c r="FH383" i="1"/>
  <c r="FG383" i="1"/>
  <c r="FF383" i="1"/>
  <c r="FE383" i="1"/>
  <c r="FD383" i="1"/>
  <c r="FC383" i="1"/>
  <c r="FB383" i="1"/>
  <c r="FA383" i="1"/>
  <c r="EZ383" i="1"/>
  <c r="EY383" i="1"/>
  <c r="EX383" i="1"/>
  <c r="EW383" i="1"/>
  <c r="EV383" i="1"/>
  <c r="EU383" i="1"/>
  <c r="ET383" i="1"/>
  <c r="ES383" i="1"/>
  <c r="ER383" i="1"/>
  <c r="EQ383" i="1"/>
  <c r="EP383" i="1"/>
  <c r="EO383" i="1"/>
  <c r="EN383" i="1"/>
  <c r="EM383" i="1"/>
  <c r="EL383" i="1"/>
  <c r="EK383" i="1"/>
  <c r="EJ383" i="1"/>
  <c r="EI383" i="1"/>
  <c r="EH383" i="1"/>
  <c r="EG383" i="1"/>
  <c r="EF383" i="1"/>
  <c r="EE383" i="1"/>
  <c r="ED383" i="1"/>
  <c r="EC383" i="1"/>
  <c r="EB383" i="1"/>
  <c r="EA383" i="1"/>
  <c r="DZ383" i="1"/>
  <c r="DY383" i="1"/>
  <c r="DX383" i="1"/>
  <c r="DW383" i="1"/>
  <c r="DV383" i="1"/>
  <c r="DU383" i="1"/>
  <c r="DT383" i="1"/>
  <c r="DS383" i="1"/>
  <c r="DR383" i="1"/>
  <c r="DQ383" i="1"/>
  <c r="DP383" i="1"/>
  <c r="DO383" i="1"/>
  <c r="DN383" i="1"/>
  <c r="DM383" i="1"/>
  <c r="DL383" i="1"/>
  <c r="DK383" i="1"/>
  <c r="DJ383" i="1"/>
  <c r="DI383" i="1"/>
  <c r="DH383" i="1"/>
  <c r="DG383" i="1"/>
  <c r="DF383" i="1"/>
  <c r="DE383" i="1"/>
  <c r="DD383" i="1"/>
  <c r="DC383" i="1"/>
  <c r="DB383" i="1"/>
  <c r="DA383" i="1"/>
  <c r="CZ383" i="1"/>
  <c r="CY383" i="1"/>
  <c r="CX383" i="1"/>
  <c r="CW383" i="1"/>
  <c r="CV383" i="1"/>
  <c r="CU383" i="1"/>
  <c r="CT383" i="1"/>
  <c r="CS383" i="1"/>
  <c r="CR383" i="1"/>
  <c r="CQ383" i="1"/>
  <c r="CP383" i="1"/>
  <c r="CO383" i="1"/>
  <c r="CN383" i="1"/>
  <c r="CM383" i="1"/>
  <c r="CL383" i="1"/>
  <c r="CK383" i="1"/>
  <c r="CJ383" i="1"/>
  <c r="CI383" i="1"/>
  <c r="CH383" i="1"/>
  <c r="FS383" i="1" s="1"/>
  <c r="CD383" i="1"/>
  <c r="CC383" i="1"/>
  <c r="CB383" i="1"/>
  <c r="CA383" i="1"/>
  <c r="BZ383" i="1"/>
  <c r="BY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BG383" i="1"/>
  <c r="BF383" i="1"/>
  <c r="BE383" i="1"/>
  <c r="BD383" i="1"/>
  <c r="BC383" i="1"/>
  <c r="BB383" i="1"/>
  <c r="BA383" i="1"/>
  <c r="AZ383" i="1"/>
  <c r="AY383" i="1"/>
  <c r="AX383" i="1"/>
  <c r="AT383" i="1"/>
  <c r="AS383" i="1"/>
  <c r="AR383" i="1"/>
  <c r="AQ383" i="1"/>
  <c r="AP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M383" i="1"/>
  <c r="L383" i="1"/>
  <c r="K383" i="1"/>
  <c r="J383" i="1"/>
  <c r="I383" i="1"/>
  <c r="H383" i="1"/>
  <c r="E383" i="1"/>
  <c r="D383" i="1"/>
  <c r="GT382" i="1"/>
  <c r="GS382" i="1"/>
  <c r="GR382" i="1"/>
  <c r="GQ382" i="1"/>
  <c r="GP382" i="1"/>
  <c r="GO382" i="1"/>
  <c r="GN382" i="1"/>
  <c r="GM382" i="1"/>
  <c r="GL382" i="1"/>
  <c r="GK382" i="1"/>
  <c r="GJ382" i="1"/>
  <c r="GI382" i="1"/>
  <c r="GH382" i="1"/>
  <c r="GG382" i="1"/>
  <c r="GF382" i="1"/>
  <c r="GE382" i="1"/>
  <c r="GD382" i="1"/>
  <c r="GC382" i="1"/>
  <c r="GB382" i="1"/>
  <c r="GA382" i="1"/>
  <c r="FZ382" i="1"/>
  <c r="FY382" i="1"/>
  <c r="FX382" i="1"/>
  <c r="FW382" i="1"/>
  <c r="FV382" i="1"/>
  <c r="FR382" i="1"/>
  <c r="FQ382" i="1"/>
  <c r="FP382" i="1"/>
  <c r="FO382" i="1"/>
  <c r="FN382" i="1"/>
  <c r="FM382" i="1"/>
  <c r="FL382" i="1"/>
  <c r="FK382" i="1"/>
  <c r="FJ382" i="1"/>
  <c r="FI382" i="1"/>
  <c r="FH382" i="1"/>
  <c r="FG382" i="1"/>
  <c r="FF382" i="1"/>
  <c r="FE382" i="1"/>
  <c r="FD382" i="1"/>
  <c r="FC382" i="1"/>
  <c r="FB382" i="1"/>
  <c r="FA382" i="1"/>
  <c r="EZ382" i="1"/>
  <c r="EY382" i="1"/>
  <c r="EX382" i="1"/>
  <c r="EW382" i="1"/>
  <c r="EV382" i="1"/>
  <c r="EU382" i="1"/>
  <c r="ET382" i="1"/>
  <c r="ES382" i="1"/>
  <c r="ER382" i="1"/>
  <c r="EQ382" i="1"/>
  <c r="EP382" i="1"/>
  <c r="EO382" i="1"/>
  <c r="EN382" i="1"/>
  <c r="EM382" i="1"/>
  <c r="EL382" i="1"/>
  <c r="EK382" i="1"/>
  <c r="EJ382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DW382" i="1"/>
  <c r="DV382" i="1"/>
  <c r="DU382" i="1"/>
  <c r="DT382" i="1"/>
  <c r="DS382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D382" i="1"/>
  <c r="CC382" i="1"/>
  <c r="CB382" i="1"/>
  <c r="CA382" i="1"/>
  <c r="BZ382" i="1"/>
  <c r="CE382" i="1" s="1"/>
  <c r="BY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T382" i="1"/>
  <c r="AS382" i="1"/>
  <c r="AR382" i="1"/>
  <c r="AQ382" i="1"/>
  <c r="AP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M382" i="1"/>
  <c r="L382" i="1"/>
  <c r="K382" i="1"/>
  <c r="J382" i="1"/>
  <c r="I382" i="1"/>
  <c r="H382" i="1"/>
  <c r="E382" i="1"/>
  <c r="D382" i="1"/>
  <c r="GT381" i="1"/>
  <c r="GS381" i="1"/>
  <c r="GR381" i="1"/>
  <c r="GQ381" i="1"/>
  <c r="GQ388" i="1" s="1"/>
  <c r="GP381" i="1"/>
  <c r="GO381" i="1"/>
  <c r="GN381" i="1"/>
  <c r="GM381" i="1"/>
  <c r="GM388" i="1" s="1"/>
  <c r="GL381" i="1"/>
  <c r="GK381" i="1"/>
  <c r="GJ381" i="1"/>
  <c r="GI381" i="1"/>
  <c r="GI388" i="1" s="1"/>
  <c r="GH381" i="1"/>
  <c r="GG381" i="1"/>
  <c r="GF381" i="1"/>
  <c r="GE381" i="1"/>
  <c r="GE388" i="1" s="1"/>
  <c r="GD381" i="1"/>
  <c r="GC381" i="1"/>
  <c r="GB381" i="1"/>
  <c r="GA381" i="1"/>
  <c r="GA388" i="1" s="1"/>
  <c r="FZ381" i="1"/>
  <c r="FY381" i="1"/>
  <c r="FX381" i="1"/>
  <c r="FW381" i="1"/>
  <c r="FW388" i="1" s="1"/>
  <c r="FV381" i="1"/>
  <c r="FR381" i="1"/>
  <c r="FQ381" i="1"/>
  <c r="FP381" i="1"/>
  <c r="FP388" i="1" s="1"/>
  <c r="FO381" i="1"/>
  <c r="FN381" i="1"/>
  <c r="FM381" i="1"/>
  <c r="FL381" i="1"/>
  <c r="FL388" i="1" s="1"/>
  <c r="FK381" i="1"/>
  <c r="FJ381" i="1"/>
  <c r="FI381" i="1"/>
  <c r="FH381" i="1"/>
  <c r="FH388" i="1" s="1"/>
  <c r="FG381" i="1"/>
  <c r="FF381" i="1"/>
  <c r="FE381" i="1"/>
  <c r="FD381" i="1"/>
  <c r="FD388" i="1" s="1"/>
  <c r="FC381" i="1"/>
  <c r="FB381" i="1"/>
  <c r="FA381" i="1"/>
  <c r="EZ381" i="1"/>
  <c r="EZ388" i="1" s="1"/>
  <c r="EY381" i="1"/>
  <c r="EX381" i="1"/>
  <c r="EW381" i="1"/>
  <c r="EV381" i="1"/>
  <c r="EV388" i="1" s="1"/>
  <c r="EU381" i="1"/>
  <c r="ET381" i="1"/>
  <c r="ES381" i="1"/>
  <c r="ER381" i="1"/>
  <c r="ER388" i="1" s="1"/>
  <c r="EQ381" i="1"/>
  <c r="EP381" i="1"/>
  <c r="EO381" i="1"/>
  <c r="EN381" i="1"/>
  <c r="EN388" i="1" s="1"/>
  <c r="EM381" i="1"/>
  <c r="EL381" i="1"/>
  <c r="EK381" i="1"/>
  <c r="EJ381" i="1"/>
  <c r="EJ388" i="1" s="1"/>
  <c r="EI381" i="1"/>
  <c r="EH381" i="1"/>
  <c r="EG381" i="1"/>
  <c r="EF381" i="1"/>
  <c r="EF388" i="1" s="1"/>
  <c r="EE381" i="1"/>
  <c r="ED381" i="1"/>
  <c r="EC381" i="1"/>
  <c r="EB381" i="1"/>
  <c r="EB388" i="1" s="1"/>
  <c r="EA381" i="1"/>
  <c r="DZ381" i="1"/>
  <c r="DY381" i="1"/>
  <c r="DX381" i="1"/>
  <c r="DX388" i="1" s="1"/>
  <c r="DW381" i="1"/>
  <c r="DV381" i="1"/>
  <c r="DU381" i="1"/>
  <c r="DT381" i="1"/>
  <c r="DT388" i="1" s="1"/>
  <c r="DS381" i="1"/>
  <c r="DR381" i="1"/>
  <c r="DQ381" i="1"/>
  <c r="DP381" i="1"/>
  <c r="DP388" i="1" s="1"/>
  <c r="DO381" i="1"/>
  <c r="DN381" i="1"/>
  <c r="DM381" i="1"/>
  <c r="DL381" i="1"/>
  <c r="DL388" i="1" s="1"/>
  <c r="DK381" i="1"/>
  <c r="DJ381" i="1"/>
  <c r="DI381" i="1"/>
  <c r="DH381" i="1"/>
  <c r="DH388" i="1" s="1"/>
  <c r="DG381" i="1"/>
  <c r="DF381" i="1"/>
  <c r="DE381" i="1"/>
  <c r="DD381" i="1"/>
  <c r="DD388" i="1" s="1"/>
  <c r="DC381" i="1"/>
  <c r="DB381" i="1"/>
  <c r="DA381" i="1"/>
  <c r="CZ381" i="1"/>
  <c r="CZ388" i="1" s="1"/>
  <c r="CY381" i="1"/>
  <c r="CX381" i="1"/>
  <c r="CW381" i="1"/>
  <c r="CV381" i="1"/>
  <c r="CV388" i="1" s="1"/>
  <c r="CU381" i="1"/>
  <c r="CT381" i="1"/>
  <c r="CS381" i="1"/>
  <c r="CR381" i="1"/>
  <c r="CR388" i="1" s="1"/>
  <c r="CQ381" i="1"/>
  <c r="CP381" i="1"/>
  <c r="CO381" i="1"/>
  <c r="CN381" i="1"/>
  <c r="CN388" i="1" s="1"/>
  <c r="CM381" i="1"/>
  <c r="CL381" i="1"/>
  <c r="CK381" i="1"/>
  <c r="CJ381" i="1"/>
  <c r="CJ388" i="1" s="1"/>
  <c r="CI381" i="1"/>
  <c r="CH381" i="1"/>
  <c r="CD381" i="1"/>
  <c r="CC381" i="1"/>
  <c r="CC388" i="1" s="1"/>
  <c r="CB381" i="1"/>
  <c r="CA381" i="1"/>
  <c r="BZ381" i="1"/>
  <c r="BY381" i="1"/>
  <c r="BY388" i="1" s="1"/>
  <c r="BU381" i="1"/>
  <c r="BT381" i="1"/>
  <c r="BS381" i="1"/>
  <c r="BR381" i="1"/>
  <c r="BR388" i="1" s="1"/>
  <c r="BQ381" i="1"/>
  <c r="BP381" i="1"/>
  <c r="BO381" i="1"/>
  <c r="BN381" i="1"/>
  <c r="BN388" i="1" s="1"/>
  <c r="BM381" i="1"/>
  <c r="BL381" i="1"/>
  <c r="BK381" i="1"/>
  <c r="BJ381" i="1"/>
  <c r="BJ388" i="1" s="1"/>
  <c r="BI381" i="1"/>
  <c r="BH381" i="1"/>
  <c r="BG381" i="1"/>
  <c r="BF381" i="1"/>
  <c r="BF388" i="1" s="1"/>
  <c r="BE381" i="1"/>
  <c r="BD381" i="1"/>
  <c r="BC381" i="1"/>
  <c r="BB381" i="1"/>
  <c r="BB388" i="1" s="1"/>
  <c r="BA381" i="1"/>
  <c r="AZ381" i="1"/>
  <c r="AY381" i="1"/>
  <c r="AX381" i="1"/>
  <c r="AX388" i="1" s="1"/>
  <c r="AT381" i="1"/>
  <c r="AS381" i="1"/>
  <c r="AR381" i="1"/>
  <c r="AQ381" i="1"/>
  <c r="AQ388" i="1" s="1"/>
  <c r="AP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M381" i="1"/>
  <c r="M388" i="1" s="1"/>
  <c r="L381" i="1"/>
  <c r="K381" i="1"/>
  <c r="J381" i="1"/>
  <c r="I381" i="1"/>
  <c r="I388" i="1" s="1"/>
  <c r="H381" i="1"/>
  <c r="E381" i="1"/>
  <c r="D381" i="1"/>
  <c r="GT380" i="1"/>
  <c r="GS380" i="1"/>
  <c r="GR380" i="1"/>
  <c r="GQ380" i="1"/>
  <c r="GP380" i="1"/>
  <c r="GO380" i="1"/>
  <c r="GN380" i="1"/>
  <c r="GM380" i="1"/>
  <c r="GL380" i="1"/>
  <c r="GK380" i="1"/>
  <c r="GJ380" i="1"/>
  <c r="GI380" i="1"/>
  <c r="GH380" i="1"/>
  <c r="GG380" i="1"/>
  <c r="GF380" i="1"/>
  <c r="GE380" i="1"/>
  <c r="GD380" i="1"/>
  <c r="GC380" i="1"/>
  <c r="GB380" i="1"/>
  <c r="GA380" i="1"/>
  <c r="FZ380" i="1"/>
  <c r="FY380" i="1"/>
  <c r="FX380" i="1"/>
  <c r="FW380" i="1"/>
  <c r="FV380" i="1"/>
  <c r="FR380" i="1"/>
  <c r="FQ380" i="1"/>
  <c r="FP380" i="1"/>
  <c r="FO380" i="1"/>
  <c r="FN380" i="1"/>
  <c r="FM380" i="1"/>
  <c r="FL380" i="1"/>
  <c r="FK380" i="1"/>
  <c r="FJ380" i="1"/>
  <c r="FI380" i="1"/>
  <c r="FH380" i="1"/>
  <c r="FG380" i="1"/>
  <c r="FF380" i="1"/>
  <c r="FE380" i="1"/>
  <c r="FD380" i="1"/>
  <c r="FC380" i="1"/>
  <c r="FB380" i="1"/>
  <c r="FA380" i="1"/>
  <c r="EZ380" i="1"/>
  <c r="EY380" i="1"/>
  <c r="EX380" i="1"/>
  <c r="EW380" i="1"/>
  <c r="EV380" i="1"/>
  <c r="EU380" i="1"/>
  <c r="ET380" i="1"/>
  <c r="ES380" i="1"/>
  <c r="ER380" i="1"/>
  <c r="EQ380" i="1"/>
  <c r="EP380" i="1"/>
  <c r="EO380" i="1"/>
  <c r="EN380" i="1"/>
  <c r="EM380" i="1"/>
  <c r="EL380" i="1"/>
  <c r="EK380" i="1"/>
  <c r="EJ380" i="1"/>
  <c r="EI380" i="1"/>
  <c r="EH380" i="1"/>
  <c r="EG380" i="1"/>
  <c r="EF380" i="1"/>
  <c r="EE380" i="1"/>
  <c r="ED380" i="1"/>
  <c r="EC380" i="1"/>
  <c r="EB380" i="1"/>
  <c r="EA380" i="1"/>
  <c r="DZ380" i="1"/>
  <c r="DY380" i="1"/>
  <c r="DX380" i="1"/>
  <c r="DW380" i="1"/>
  <c r="DV380" i="1"/>
  <c r="DU380" i="1"/>
  <c r="DT380" i="1"/>
  <c r="DS380" i="1"/>
  <c r="DR380" i="1"/>
  <c r="DQ380" i="1"/>
  <c r="DP380" i="1"/>
  <c r="DO380" i="1"/>
  <c r="DN380" i="1"/>
  <c r="DM380" i="1"/>
  <c r="DL380" i="1"/>
  <c r="DK380" i="1"/>
  <c r="DJ380" i="1"/>
  <c r="DI380" i="1"/>
  <c r="DH380" i="1"/>
  <c r="DG380" i="1"/>
  <c r="DF380" i="1"/>
  <c r="DE380" i="1"/>
  <c r="DD380" i="1"/>
  <c r="DC380" i="1"/>
  <c r="DB380" i="1"/>
  <c r="DA380" i="1"/>
  <c r="CZ380" i="1"/>
  <c r="CY380" i="1"/>
  <c r="CX380" i="1"/>
  <c r="CW380" i="1"/>
  <c r="CV380" i="1"/>
  <c r="CU380" i="1"/>
  <c r="CT380" i="1"/>
  <c r="CS380" i="1"/>
  <c r="CR380" i="1"/>
  <c r="CQ380" i="1"/>
  <c r="CP380" i="1"/>
  <c r="CO380" i="1"/>
  <c r="CN380" i="1"/>
  <c r="CM380" i="1"/>
  <c r="CL380" i="1"/>
  <c r="CK380" i="1"/>
  <c r="CJ380" i="1"/>
  <c r="CI380" i="1"/>
  <c r="CH380" i="1"/>
  <c r="CD380" i="1"/>
  <c r="CC380" i="1"/>
  <c r="CB380" i="1"/>
  <c r="CA380" i="1"/>
  <c r="BZ380" i="1"/>
  <c r="BY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M380" i="1"/>
  <c r="L380" i="1"/>
  <c r="K380" i="1"/>
  <c r="J380" i="1"/>
  <c r="I380" i="1"/>
  <c r="GT379" i="1"/>
  <c r="GS379" i="1"/>
  <c r="GR379" i="1"/>
  <c r="GQ379" i="1"/>
  <c r="GP379" i="1"/>
  <c r="GO379" i="1"/>
  <c r="GN379" i="1"/>
  <c r="GM379" i="1"/>
  <c r="GL379" i="1"/>
  <c r="GK379" i="1"/>
  <c r="GJ379" i="1"/>
  <c r="GI379" i="1"/>
  <c r="GH379" i="1"/>
  <c r="GG379" i="1"/>
  <c r="GF379" i="1"/>
  <c r="GE379" i="1"/>
  <c r="GD379" i="1"/>
  <c r="GC379" i="1"/>
  <c r="GB379" i="1"/>
  <c r="GA379" i="1"/>
  <c r="FZ379" i="1"/>
  <c r="FY379" i="1"/>
  <c r="FX379" i="1"/>
  <c r="FW379" i="1"/>
  <c r="FV379" i="1"/>
  <c r="FR379" i="1"/>
  <c r="FQ379" i="1"/>
  <c r="FP379" i="1"/>
  <c r="FO379" i="1"/>
  <c r="FN379" i="1"/>
  <c r="FM379" i="1"/>
  <c r="FL379" i="1"/>
  <c r="FK379" i="1"/>
  <c r="FJ379" i="1"/>
  <c r="FI379" i="1"/>
  <c r="FH379" i="1"/>
  <c r="FG379" i="1"/>
  <c r="FF379" i="1"/>
  <c r="FE379" i="1"/>
  <c r="FD379" i="1"/>
  <c r="FC379" i="1"/>
  <c r="FB379" i="1"/>
  <c r="FA379" i="1"/>
  <c r="EZ379" i="1"/>
  <c r="EY379" i="1"/>
  <c r="EX379" i="1"/>
  <c r="EW379" i="1"/>
  <c r="EV379" i="1"/>
  <c r="EU379" i="1"/>
  <c r="ET379" i="1"/>
  <c r="ES379" i="1"/>
  <c r="ER379" i="1"/>
  <c r="EQ379" i="1"/>
  <c r="EP379" i="1"/>
  <c r="EO379" i="1"/>
  <c r="EN379" i="1"/>
  <c r="EM379" i="1"/>
  <c r="EL379" i="1"/>
  <c r="EK379" i="1"/>
  <c r="EJ379" i="1"/>
  <c r="EI379" i="1"/>
  <c r="EH379" i="1"/>
  <c r="EG379" i="1"/>
  <c r="EF379" i="1"/>
  <c r="EE379" i="1"/>
  <c r="ED379" i="1"/>
  <c r="EC379" i="1"/>
  <c r="EB379" i="1"/>
  <c r="EA379" i="1"/>
  <c r="DZ379" i="1"/>
  <c r="DY379" i="1"/>
  <c r="DX379" i="1"/>
  <c r="DW379" i="1"/>
  <c r="DV379" i="1"/>
  <c r="DU379" i="1"/>
  <c r="DT379" i="1"/>
  <c r="DS379" i="1"/>
  <c r="DR379" i="1"/>
  <c r="DQ379" i="1"/>
  <c r="DP379" i="1"/>
  <c r="DO379" i="1"/>
  <c r="DN379" i="1"/>
  <c r="DM379" i="1"/>
  <c r="DL379" i="1"/>
  <c r="DK379" i="1"/>
  <c r="DJ379" i="1"/>
  <c r="DI379" i="1"/>
  <c r="DH379" i="1"/>
  <c r="DG379" i="1"/>
  <c r="DF379" i="1"/>
  <c r="DE379" i="1"/>
  <c r="DD379" i="1"/>
  <c r="DC379" i="1"/>
  <c r="DB379" i="1"/>
  <c r="DA379" i="1"/>
  <c r="CZ379" i="1"/>
  <c r="CY379" i="1"/>
  <c r="CX379" i="1"/>
  <c r="CW379" i="1"/>
  <c r="CV379" i="1"/>
  <c r="CU379" i="1"/>
  <c r="CT379" i="1"/>
  <c r="CS379" i="1"/>
  <c r="CR379" i="1"/>
  <c r="CQ379" i="1"/>
  <c r="CP379" i="1"/>
  <c r="CO379" i="1"/>
  <c r="CN379" i="1"/>
  <c r="CM379" i="1"/>
  <c r="CL379" i="1"/>
  <c r="CK379" i="1"/>
  <c r="CJ379" i="1"/>
  <c r="CI379" i="1"/>
  <c r="CH379" i="1"/>
  <c r="CD379" i="1"/>
  <c r="CC379" i="1"/>
  <c r="CB379" i="1"/>
  <c r="CA379" i="1"/>
  <c r="BZ379" i="1"/>
  <c r="BY379" i="1"/>
  <c r="CE379" i="1" s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BV379" i="1" s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M379" i="1"/>
  <c r="L379" i="1"/>
  <c r="K379" i="1"/>
  <c r="J379" i="1"/>
  <c r="I379" i="1"/>
  <c r="FQ378" i="1"/>
  <c r="FI378" i="1"/>
  <c r="EC378" i="1"/>
  <c r="GT377" i="1"/>
  <c r="GT378" i="1" s="1"/>
  <c r="GS377" i="1"/>
  <c r="GS378" i="1" s="1"/>
  <c r="GR377" i="1"/>
  <c r="GR378" i="1" s="1"/>
  <c r="GQ377" i="1"/>
  <c r="GQ378" i="1" s="1"/>
  <c r="GP377" i="1"/>
  <c r="GP378" i="1" s="1"/>
  <c r="GO377" i="1"/>
  <c r="GO378" i="1" s="1"/>
  <c r="GN377" i="1"/>
  <c r="GN378" i="1" s="1"/>
  <c r="GM377" i="1"/>
  <c r="GM378" i="1" s="1"/>
  <c r="GL377" i="1"/>
  <c r="GL378" i="1" s="1"/>
  <c r="GK377" i="1"/>
  <c r="GK378" i="1" s="1"/>
  <c r="GJ377" i="1"/>
  <c r="GJ378" i="1" s="1"/>
  <c r="GI377" i="1"/>
  <c r="GI378" i="1" s="1"/>
  <c r="GH377" i="1"/>
  <c r="GH378" i="1" s="1"/>
  <c r="GG377" i="1"/>
  <c r="GG378" i="1" s="1"/>
  <c r="GF377" i="1"/>
  <c r="GF378" i="1" s="1"/>
  <c r="GE377" i="1"/>
  <c r="GE378" i="1" s="1"/>
  <c r="GD377" i="1"/>
  <c r="GD378" i="1" s="1"/>
  <c r="GC377" i="1"/>
  <c r="GC378" i="1" s="1"/>
  <c r="GB377" i="1"/>
  <c r="GB378" i="1" s="1"/>
  <c r="GA377" i="1"/>
  <c r="GA378" i="1" s="1"/>
  <c r="FZ377" i="1"/>
  <c r="FZ378" i="1" s="1"/>
  <c r="FY377" i="1"/>
  <c r="FY378" i="1" s="1"/>
  <c r="FX377" i="1"/>
  <c r="FX378" i="1" s="1"/>
  <c r="FW377" i="1"/>
  <c r="FW378" i="1" s="1"/>
  <c r="FV377" i="1"/>
  <c r="FR377" i="1"/>
  <c r="FR378" i="1" s="1"/>
  <c r="FQ377" i="1"/>
  <c r="FP377" i="1"/>
  <c r="FP378" i="1" s="1"/>
  <c r="FO377" i="1"/>
  <c r="FO378" i="1" s="1"/>
  <c r="FN377" i="1"/>
  <c r="FN378" i="1" s="1"/>
  <c r="FM377" i="1"/>
  <c r="FM378" i="1" s="1"/>
  <c r="FL377" i="1"/>
  <c r="FL378" i="1" s="1"/>
  <c r="FK377" i="1"/>
  <c r="FK378" i="1" s="1"/>
  <c r="FJ377" i="1"/>
  <c r="FJ378" i="1" s="1"/>
  <c r="FI377" i="1"/>
  <c r="FH377" i="1"/>
  <c r="FH378" i="1" s="1"/>
  <c r="FG377" i="1"/>
  <c r="FG378" i="1" s="1"/>
  <c r="FF377" i="1"/>
  <c r="FF378" i="1" s="1"/>
  <c r="FE377" i="1"/>
  <c r="FE378" i="1" s="1"/>
  <c r="FD377" i="1"/>
  <c r="FD378" i="1" s="1"/>
  <c r="FC377" i="1"/>
  <c r="FC378" i="1" s="1"/>
  <c r="FB377" i="1"/>
  <c r="FB378" i="1" s="1"/>
  <c r="FA377" i="1"/>
  <c r="FA378" i="1" s="1"/>
  <c r="EZ377" i="1"/>
  <c r="EZ378" i="1" s="1"/>
  <c r="EY377" i="1"/>
  <c r="EY378" i="1" s="1"/>
  <c r="EX377" i="1"/>
  <c r="EX378" i="1" s="1"/>
  <c r="EW377" i="1"/>
  <c r="EW378" i="1" s="1"/>
  <c r="EV377" i="1"/>
  <c r="EV378" i="1" s="1"/>
  <c r="EU377" i="1"/>
  <c r="EU378" i="1" s="1"/>
  <c r="ET377" i="1"/>
  <c r="ET378" i="1" s="1"/>
  <c r="ES377" i="1"/>
  <c r="ES378" i="1" s="1"/>
  <c r="ER377" i="1"/>
  <c r="ER378" i="1" s="1"/>
  <c r="EQ377" i="1"/>
  <c r="EQ378" i="1" s="1"/>
  <c r="EP377" i="1"/>
  <c r="EP378" i="1" s="1"/>
  <c r="EO377" i="1"/>
  <c r="EO378" i="1" s="1"/>
  <c r="EN377" i="1"/>
  <c r="EN378" i="1" s="1"/>
  <c r="EM377" i="1"/>
  <c r="EM378" i="1" s="1"/>
  <c r="EL377" i="1"/>
  <c r="EL378" i="1" s="1"/>
  <c r="EK377" i="1"/>
  <c r="EK378" i="1" s="1"/>
  <c r="EJ377" i="1"/>
  <c r="EJ378" i="1" s="1"/>
  <c r="EI377" i="1"/>
  <c r="EI378" i="1" s="1"/>
  <c r="EH377" i="1"/>
  <c r="EH378" i="1" s="1"/>
  <c r="EG377" i="1"/>
  <c r="EG378" i="1" s="1"/>
  <c r="EF377" i="1"/>
  <c r="EF378" i="1" s="1"/>
  <c r="EE377" i="1"/>
  <c r="EE378" i="1" s="1"/>
  <c r="ED377" i="1"/>
  <c r="ED378" i="1" s="1"/>
  <c r="EC377" i="1"/>
  <c r="EB377" i="1"/>
  <c r="EB378" i="1" s="1"/>
  <c r="EA377" i="1"/>
  <c r="EA378" i="1" s="1"/>
  <c r="DZ377" i="1"/>
  <c r="DZ378" i="1" s="1"/>
  <c r="DY377" i="1"/>
  <c r="DY378" i="1" s="1"/>
  <c r="DX377" i="1"/>
  <c r="DX378" i="1" s="1"/>
  <c r="DW377" i="1"/>
  <c r="DW378" i="1" s="1"/>
  <c r="DV377" i="1"/>
  <c r="DV378" i="1" s="1"/>
  <c r="DU377" i="1"/>
  <c r="DU378" i="1" s="1"/>
  <c r="DT377" i="1"/>
  <c r="DT378" i="1" s="1"/>
  <c r="DS377" i="1"/>
  <c r="DS378" i="1" s="1"/>
  <c r="DR377" i="1"/>
  <c r="DR378" i="1" s="1"/>
  <c r="DQ377" i="1"/>
  <c r="DQ378" i="1" s="1"/>
  <c r="DP377" i="1"/>
  <c r="DP378" i="1" s="1"/>
  <c r="DO377" i="1"/>
  <c r="DO378" i="1" s="1"/>
  <c r="DN377" i="1"/>
  <c r="DN378" i="1" s="1"/>
  <c r="DM377" i="1"/>
  <c r="DM378" i="1" s="1"/>
  <c r="DL377" i="1"/>
  <c r="DL378" i="1" s="1"/>
  <c r="DK377" i="1"/>
  <c r="DK378" i="1" s="1"/>
  <c r="DJ377" i="1"/>
  <c r="DJ378" i="1" s="1"/>
  <c r="DI377" i="1"/>
  <c r="DI378" i="1" s="1"/>
  <c r="DH377" i="1"/>
  <c r="DH378" i="1" s="1"/>
  <c r="DG377" i="1"/>
  <c r="DG378" i="1" s="1"/>
  <c r="DF377" i="1"/>
  <c r="DF378" i="1" s="1"/>
  <c r="DE377" i="1"/>
  <c r="DE378" i="1" s="1"/>
  <c r="DD377" i="1"/>
  <c r="DD378" i="1" s="1"/>
  <c r="DC377" i="1"/>
  <c r="DC378" i="1" s="1"/>
  <c r="DB377" i="1"/>
  <c r="DB378" i="1" s="1"/>
  <c r="DA377" i="1"/>
  <c r="DA378" i="1" s="1"/>
  <c r="CZ377" i="1"/>
  <c r="CZ378" i="1" s="1"/>
  <c r="CY377" i="1"/>
  <c r="CY378" i="1" s="1"/>
  <c r="CX377" i="1"/>
  <c r="CX378" i="1" s="1"/>
  <c r="CW377" i="1"/>
  <c r="CW378" i="1" s="1"/>
  <c r="CV377" i="1"/>
  <c r="CV378" i="1" s="1"/>
  <c r="CU377" i="1"/>
  <c r="CU378" i="1" s="1"/>
  <c r="CT377" i="1"/>
  <c r="CT378" i="1" s="1"/>
  <c r="CS377" i="1"/>
  <c r="CS378" i="1" s="1"/>
  <c r="CR377" i="1"/>
  <c r="CR378" i="1" s="1"/>
  <c r="CQ377" i="1"/>
  <c r="CQ378" i="1" s="1"/>
  <c r="CP377" i="1"/>
  <c r="CP378" i="1" s="1"/>
  <c r="CO377" i="1"/>
  <c r="CO378" i="1" s="1"/>
  <c r="CN377" i="1"/>
  <c r="CN378" i="1" s="1"/>
  <c r="CM377" i="1"/>
  <c r="CM378" i="1" s="1"/>
  <c r="CL377" i="1"/>
  <c r="CL378" i="1" s="1"/>
  <c r="CK377" i="1"/>
  <c r="CK378" i="1" s="1"/>
  <c r="CJ377" i="1"/>
  <c r="CJ378" i="1" s="1"/>
  <c r="CI377" i="1"/>
  <c r="CI378" i="1" s="1"/>
  <c r="CH377" i="1"/>
  <c r="FS377" i="1" s="1"/>
  <c r="CD377" i="1"/>
  <c r="CD378" i="1" s="1"/>
  <c r="CC377" i="1"/>
  <c r="CC378" i="1" s="1"/>
  <c r="CB377" i="1"/>
  <c r="CB378" i="1" s="1"/>
  <c r="CA377" i="1"/>
  <c r="CA378" i="1" s="1"/>
  <c r="BZ377" i="1"/>
  <c r="BZ378" i="1" s="1"/>
  <c r="BY377" i="1"/>
  <c r="BY378" i="1" s="1"/>
  <c r="BU377" i="1"/>
  <c r="BU378" i="1" s="1"/>
  <c r="BT377" i="1"/>
  <c r="BT378" i="1" s="1"/>
  <c r="BS377" i="1"/>
  <c r="BS378" i="1" s="1"/>
  <c r="BR377" i="1"/>
  <c r="BR378" i="1" s="1"/>
  <c r="BQ377" i="1"/>
  <c r="BQ378" i="1" s="1"/>
  <c r="BP377" i="1"/>
  <c r="BP378" i="1" s="1"/>
  <c r="BO377" i="1"/>
  <c r="BO378" i="1" s="1"/>
  <c r="BN377" i="1"/>
  <c r="BN378" i="1" s="1"/>
  <c r="BM377" i="1"/>
  <c r="BM378" i="1" s="1"/>
  <c r="BL377" i="1"/>
  <c r="BL378" i="1" s="1"/>
  <c r="BK377" i="1"/>
  <c r="BK378" i="1" s="1"/>
  <c r="BJ377" i="1"/>
  <c r="BJ378" i="1" s="1"/>
  <c r="BI377" i="1"/>
  <c r="BI378" i="1" s="1"/>
  <c r="BH377" i="1"/>
  <c r="BH378" i="1" s="1"/>
  <c r="BG377" i="1"/>
  <c r="BG378" i="1" s="1"/>
  <c r="BF377" i="1"/>
  <c r="BF378" i="1" s="1"/>
  <c r="BE377" i="1"/>
  <c r="BE378" i="1" s="1"/>
  <c r="BD377" i="1"/>
  <c r="BD378" i="1" s="1"/>
  <c r="BC377" i="1"/>
  <c r="BC378" i="1" s="1"/>
  <c r="BB377" i="1"/>
  <c r="BB378" i="1" s="1"/>
  <c r="BA377" i="1"/>
  <c r="BA378" i="1" s="1"/>
  <c r="AZ377" i="1"/>
  <c r="AZ378" i="1" s="1"/>
  <c r="AY377" i="1"/>
  <c r="AY378" i="1" s="1"/>
  <c r="AX377" i="1"/>
  <c r="AT377" i="1"/>
  <c r="AT378" i="1" s="1"/>
  <c r="AS377" i="1"/>
  <c r="AS378" i="1" s="1"/>
  <c r="AR377" i="1"/>
  <c r="AR378" i="1" s="1"/>
  <c r="AQ377" i="1"/>
  <c r="AQ378" i="1" s="1"/>
  <c r="AP377" i="1"/>
  <c r="AL377" i="1"/>
  <c r="AL378" i="1" s="1"/>
  <c r="AK377" i="1"/>
  <c r="AK378" i="1" s="1"/>
  <c r="AJ377" i="1"/>
  <c r="AJ378" i="1" s="1"/>
  <c r="AI377" i="1"/>
  <c r="AI378" i="1" s="1"/>
  <c r="AH377" i="1"/>
  <c r="AH378" i="1" s="1"/>
  <c r="AG377" i="1"/>
  <c r="AG378" i="1" s="1"/>
  <c r="AF377" i="1"/>
  <c r="AF378" i="1" s="1"/>
  <c r="AE377" i="1"/>
  <c r="AE378" i="1" s="1"/>
  <c r="AD377" i="1"/>
  <c r="AD378" i="1" s="1"/>
  <c r="AC377" i="1"/>
  <c r="AC378" i="1" s="1"/>
  <c r="AB377" i="1"/>
  <c r="AB378" i="1" s="1"/>
  <c r="AA377" i="1"/>
  <c r="AA378" i="1" s="1"/>
  <c r="Z377" i="1"/>
  <c r="Z378" i="1" s="1"/>
  <c r="Y377" i="1"/>
  <c r="Y378" i="1" s="1"/>
  <c r="X377" i="1"/>
  <c r="X378" i="1" s="1"/>
  <c r="W377" i="1"/>
  <c r="W378" i="1" s="1"/>
  <c r="V377" i="1"/>
  <c r="V378" i="1" s="1"/>
  <c r="U377" i="1"/>
  <c r="U378" i="1" s="1"/>
  <c r="T377" i="1"/>
  <c r="T378" i="1" s="1"/>
  <c r="S377" i="1"/>
  <c r="S378" i="1" s="1"/>
  <c r="R377" i="1"/>
  <c r="R378" i="1" s="1"/>
  <c r="Q377" i="1"/>
  <c r="Q378" i="1" s="1"/>
  <c r="M377" i="1"/>
  <c r="M378" i="1" s="1"/>
  <c r="L377" i="1"/>
  <c r="L378" i="1" s="1"/>
  <c r="K377" i="1"/>
  <c r="K378" i="1" s="1"/>
  <c r="J377" i="1"/>
  <c r="J378" i="1" s="1"/>
  <c r="I377" i="1"/>
  <c r="I378" i="1" s="1"/>
  <c r="H377" i="1"/>
  <c r="H378" i="1" s="1"/>
  <c r="E377" i="1"/>
  <c r="E378" i="1" s="1"/>
  <c r="D377" i="1"/>
  <c r="D378" i="1" s="1"/>
  <c r="GT376" i="1"/>
  <c r="GS376" i="1"/>
  <c r="GR376" i="1"/>
  <c r="GQ376" i="1"/>
  <c r="GP376" i="1"/>
  <c r="GO376" i="1"/>
  <c r="GN376" i="1"/>
  <c r="GM376" i="1"/>
  <c r="GL376" i="1"/>
  <c r="GK376" i="1"/>
  <c r="GJ376" i="1"/>
  <c r="GI376" i="1"/>
  <c r="GH376" i="1"/>
  <c r="GG376" i="1"/>
  <c r="GF376" i="1"/>
  <c r="GE376" i="1"/>
  <c r="GD376" i="1"/>
  <c r="GC376" i="1"/>
  <c r="GB376" i="1"/>
  <c r="GA376" i="1"/>
  <c r="FZ376" i="1"/>
  <c r="FY376" i="1"/>
  <c r="FX376" i="1"/>
  <c r="FW376" i="1"/>
  <c r="FV376" i="1"/>
  <c r="FR376" i="1"/>
  <c r="FQ376" i="1"/>
  <c r="FP376" i="1"/>
  <c r="FO376" i="1"/>
  <c r="FN376" i="1"/>
  <c r="FM376" i="1"/>
  <c r="FL376" i="1"/>
  <c r="FK376" i="1"/>
  <c r="FJ376" i="1"/>
  <c r="FI376" i="1"/>
  <c r="FH376" i="1"/>
  <c r="FG376" i="1"/>
  <c r="FF376" i="1"/>
  <c r="FE376" i="1"/>
  <c r="FD376" i="1"/>
  <c r="FC376" i="1"/>
  <c r="FB376" i="1"/>
  <c r="FA376" i="1"/>
  <c r="EZ376" i="1"/>
  <c r="EY376" i="1"/>
  <c r="EX376" i="1"/>
  <c r="EW376" i="1"/>
  <c r="EV376" i="1"/>
  <c r="EU376" i="1"/>
  <c r="ET376" i="1"/>
  <c r="ES376" i="1"/>
  <c r="ER376" i="1"/>
  <c r="EQ376" i="1"/>
  <c r="EP376" i="1"/>
  <c r="EO376" i="1"/>
  <c r="EN376" i="1"/>
  <c r="EM376" i="1"/>
  <c r="EL376" i="1"/>
  <c r="EK376" i="1"/>
  <c r="EJ376" i="1"/>
  <c r="EI376" i="1"/>
  <c r="EH376" i="1"/>
  <c r="EG376" i="1"/>
  <c r="EF376" i="1"/>
  <c r="EE376" i="1"/>
  <c r="ED376" i="1"/>
  <c r="EC376" i="1"/>
  <c r="EB376" i="1"/>
  <c r="EA376" i="1"/>
  <c r="DZ376" i="1"/>
  <c r="DY376" i="1"/>
  <c r="DX376" i="1"/>
  <c r="DW376" i="1"/>
  <c r="DV376" i="1"/>
  <c r="DU376" i="1"/>
  <c r="DT376" i="1"/>
  <c r="DS376" i="1"/>
  <c r="DR376" i="1"/>
  <c r="DQ376" i="1"/>
  <c r="DP376" i="1"/>
  <c r="DO376" i="1"/>
  <c r="DN376" i="1"/>
  <c r="DM376" i="1"/>
  <c r="DL376" i="1"/>
  <c r="DK376" i="1"/>
  <c r="DJ376" i="1"/>
  <c r="DI376" i="1"/>
  <c r="DH376" i="1"/>
  <c r="DG376" i="1"/>
  <c r="DF376" i="1"/>
  <c r="DE376" i="1"/>
  <c r="DD376" i="1"/>
  <c r="DC376" i="1"/>
  <c r="DB376" i="1"/>
  <c r="DA376" i="1"/>
  <c r="CZ376" i="1"/>
  <c r="CY376" i="1"/>
  <c r="CX376" i="1"/>
  <c r="CW376" i="1"/>
  <c r="CV376" i="1"/>
  <c r="CU376" i="1"/>
  <c r="CT376" i="1"/>
  <c r="CS376" i="1"/>
  <c r="CR376" i="1"/>
  <c r="CQ376" i="1"/>
  <c r="CP376" i="1"/>
  <c r="CO376" i="1"/>
  <c r="CN376" i="1"/>
  <c r="CM376" i="1"/>
  <c r="CL376" i="1"/>
  <c r="CK376" i="1"/>
  <c r="CJ376" i="1"/>
  <c r="CI376" i="1"/>
  <c r="CH376" i="1"/>
  <c r="CD376" i="1"/>
  <c r="CC376" i="1"/>
  <c r="CB376" i="1"/>
  <c r="CA376" i="1"/>
  <c r="BZ376" i="1"/>
  <c r="CE376" i="1" s="1"/>
  <c r="BY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T376" i="1"/>
  <c r="AS376" i="1"/>
  <c r="AR376" i="1"/>
  <c r="AQ376" i="1"/>
  <c r="AP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M376" i="1"/>
  <c r="L376" i="1"/>
  <c r="K376" i="1"/>
  <c r="J376" i="1"/>
  <c r="I376" i="1"/>
  <c r="GT375" i="1"/>
  <c r="GS375" i="1"/>
  <c r="GR375" i="1"/>
  <c r="GQ375" i="1"/>
  <c r="GP375" i="1"/>
  <c r="GO375" i="1"/>
  <c r="GN375" i="1"/>
  <c r="GM375" i="1"/>
  <c r="GL375" i="1"/>
  <c r="GK375" i="1"/>
  <c r="GJ375" i="1"/>
  <c r="GI375" i="1"/>
  <c r="GH375" i="1"/>
  <c r="GG375" i="1"/>
  <c r="GF375" i="1"/>
  <c r="GE375" i="1"/>
  <c r="GD375" i="1"/>
  <c r="GC375" i="1"/>
  <c r="GB375" i="1"/>
  <c r="GA375" i="1"/>
  <c r="FZ375" i="1"/>
  <c r="FY375" i="1"/>
  <c r="FX375" i="1"/>
  <c r="FW375" i="1"/>
  <c r="FV375" i="1"/>
  <c r="FR375" i="1"/>
  <c r="FQ375" i="1"/>
  <c r="FP375" i="1"/>
  <c r="FO375" i="1"/>
  <c r="FN375" i="1"/>
  <c r="FM375" i="1"/>
  <c r="FL375" i="1"/>
  <c r="FK375" i="1"/>
  <c r="FJ375" i="1"/>
  <c r="FI375" i="1"/>
  <c r="FH375" i="1"/>
  <c r="FG375" i="1"/>
  <c r="FF375" i="1"/>
  <c r="FE375" i="1"/>
  <c r="FD375" i="1"/>
  <c r="FC375" i="1"/>
  <c r="FB375" i="1"/>
  <c r="FA375" i="1"/>
  <c r="EZ375" i="1"/>
  <c r="EY375" i="1"/>
  <c r="EX375" i="1"/>
  <c r="EW375" i="1"/>
  <c r="EV375" i="1"/>
  <c r="EU375" i="1"/>
  <c r="ET375" i="1"/>
  <c r="ES375" i="1"/>
  <c r="ER375" i="1"/>
  <c r="EQ375" i="1"/>
  <c r="EP375" i="1"/>
  <c r="EO375" i="1"/>
  <c r="EN375" i="1"/>
  <c r="EM375" i="1"/>
  <c r="EL375" i="1"/>
  <c r="EK375" i="1"/>
  <c r="EJ375" i="1"/>
  <c r="EI375" i="1"/>
  <c r="EH375" i="1"/>
  <c r="EG375" i="1"/>
  <c r="EF375" i="1"/>
  <c r="EE375" i="1"/>
  <c r="ED375" i="1"/>
  <c r="EC375" i="1"/>
  <c r="EB375" i="1"/>
  <c r="EA375" i="1"/>
  <c r="DZ375" i="1"/>
  <c r="DY375" i="1"/>
  <c r="DX375" i="1"/>
  <c r="DW375" i="1"/>
  <c r="DV375" i="1"/>
  <c r="DU375" i="1"/>
  <c r="DT375" i="1"/>
  <c r="DS375" i="1"/>
  <c r="DR375" i="1"/>
  <c r="DQ375" i="1"/>
  <c r="DP375" i="1"/>
  <c r="DO375" i="1"/>
  <c r="DN375" i="1"/>
  <c r="DM375" i="1"/>
  <c r="DL375" i="1"/>
  <c r="DK375" i="1"/>
  <c r="DJ375" i="1"/>
  <c r="DI375" i="1"/>
  <c r="DH375" i="1"/>
  <c r="DG375" i="1"/>
  <c r="DF375" i="1"/>
  <c r="DE375" i="1"/>
  <c r="DD375" i="1"/>
  <c r="DC375" i="1"/>
  <c r="DB375" i="1"/>
  <c r="DA375" i="1"/>
  <c r="CZ375" i="1"/>
  <c r="CY375" i="1"/>
  <c r="CX375" i="1"/>
  <c r="CW375" i="1"/>
  <c r="CV375" i="1"/>
  <c r="CU375" i="1"/>
  <c r="CT375" i="1"/>
  <c r="CS375" i="1"/>
  <c r="CR375" i="1"/>
  <c r="CQ375" i="1"/>
  <c r="CP375" i="1"/>
  <c r="CO375" i="1"/>
  <c r="CN375" i="1"/>
  <c r="CM375" i="1"/>
  <c r="CL375" i="1"/>
  <c r="CK375" i="1"/>
  <c r="CJ375" i="1"/>
  <c r="CI375" i="1"/>
  <c r="CH375" i="1"/>
  <c r="CD375" i="1"/>
  <c r="CC375" i="1"/>
  <c r="CB375" i="1"/>
  <c r="CA375" i="1"/>
  <c r="BZ375" i="1"/>
  <c r="BY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T375" i="1"/>
  <c r="AS375" i="1"/>
  <c r="AR375" i="1"/>
  <c r="AQ375" i="1"/>
  <c r="AP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M375" i="1"/>
  <c r="L375" i="1"/>
  <c r="K375" i="1"/>
  <c r="J375" i="1"/>
  <c r="I375" i="1"/>
  <c r="GT373" i="1"/>
  <c r="GS373" i="1"/>
  <c r="GR373" i="1"/>
  <c r="GQ373" i="1"/>
  <c r="GP373" i="1"/>
  <c r="GO373" i="1"/>
  <c r="GN373" i="1"/>
  <c r="GM373" i="1"/>
  <c r="GL373" i="1"/>
  <c r="GK373" i="1"/>
  <c r="GJ373" i="1"/>
  <c r="GI373" i="1"/>
  <c r="GH373" i="1"/>
  <c r="GG373" i="1"/>
  <c r="GF373" i="1"/>
  <c r="GE373" i="1"/>
  <c r="GD373" i="1"/>
  <c r="GC373" i="1"/>
  <c r="GB373" i="1"/>
  <c r="GA373" i="1"/>
  <c r="FZ373" i="1"/>
  <c r="FY373" i="1"/>
  <c r="FX373" i="1"/>
  <c r="FW373" i="1"/>
  <c r="FV373" i="1"/>
  <c r="FR373" i="1"/>
  <c r="FQ373" i="1"/>
  <c r="FP373" i="1"/>
  <c r="FO373" i="1"/>
  <c r="FN373" i="1"/>
  <c r="FM373" i="1"/>
  <c r="FL373" i="1"/>
  <c r="FK373" i="1"/>
  <c r="FJ373" i="1"/>
  <c r="FI373" i="1"/>
  <c r="FH373" i="1"/>
  <c r="FG373" i="1"/>
  <c r="FF373" i="1"/>
  <c r="FE373" i="1"/>
  <c r="FD373" i="1"/>
  <c r="FC373" i="1"/>
  <c r="FB373" i="1"/>
  <c r="FA373" i="1"/>
  <c r="EZ373" i="1"/>
  <c r="EY373" i="1"/>
  <c r="EX373" i="1"/>
  <c r="EW373" i="1"/>
  <c r="EV373" i="1"/>
  <c r="EU373" i="1"/>
  <c r="ET373" i="1"/>
  <c r="ES373" i="1"/>
  <c r="ER373" i="1"/>
  <c r="EQ373" i="1"/>
  <c r="EP373" i="1"/>
  <c r="EO373" i="1"/>
  <c r="EN373" i="1"/>
  <c r="EM373" i="1"/>
  <c r="EL373" i="1"/>
  <c r="EK373" i="1"/>
  <c r="EJ373" i="1"/>
  <c r="EI373" i="1"/>
  <c r="EH373" i="1"/>
  <c r="EG373" i="1"/>
  <c r="EF373" i="1"/>
  <c r="EE373" i="1"/>
  <c r="ED373" i="1"/>
  <c r="EC373" i="1"/>
  <c r="EB373" i="1"/>
  <c r="EA373" i="1"/>
  <c r="DZ373" i="1"/>
  <c r="DY373" i="1"/>
  <c r="DX373" i="1"/>
  <c r="DW373" i="1"/>
  <c r="DV373" i="1"/>
  <c r="DU373" i="1"/>
  <c r="DT373" i="1"/>
  <c r="DS373" i="1"/>
  <c r="DR373" i="1"/>
  <c r="DQ373" i="1"/>
  <c r="DP373" i="1"/>
  <c r="DO373" i="1"/>
  <c r="DN373" i="1"/>
  <c r="DM373" i="1"/>
  <c r="DL373" i="1"/>
  <c r="DK373" i="1"/>
  <c r="DJ373" i="1"/>
  <c r="DI373" i="1"/>
  <c r="DH373" i="1"/>
  <c r="DG373" i="1"/>
  <c r="DF373" i="1"/>
  <c r="DE373" i="1"/>
  <c r="DD373" i="1"/>
  <c r="DC373" i="1"/>
  <c r="DB373" i="1"/>
  <c r="DA373" i="1"/>
  <c r="CZ373" i="1"/>
  <c r="CY373" i="1"/>
  <c r="CX373" i="1"/>
  <c r="CW373" i="1"/>
  <c r="CV373" i="1"/>
  <c r="CU373" i="1"/>
  <c r="CT373" i="1"/>
  <c r="CS373" i="1"/>
  <c r="CR373" i="1"/>
  <c r="CQ373" i="1"/>
  <c r="CP373" i="1"/>
  <c r="CO373" i="1"/>
  <c r="CN373" i="1"/>
  <c r="CM373" i="1"/>
  <c r="CL373" i="1"/>
  <c r="CK373" i="1"/>
  <c r="CJ373" i="1"/>
  <c r="CI373" i="1"/>
  <c r="CH373" i="1"/>
  <c r="CD373" i="1"/>
  <c r="CC373" i="1"/>
  <c r="CB373" i="1"/>
  <c r="CA373" i="1"/>
  <c r="BZ373" i="1"/>
  <c r="BY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BE373" i="1"/>
  <c r="BD373" i="1"/>
  <c r="BC373" i="1"/>
  <c r="BB373" i="1"/>
  <c r="BA373" i="1"/>
  <c r="AZ373" i="1"/>
  <c r="AY373" i="1"/>
  <c r="AX373" i="1"/>
  <c r="AT373" i="1"/>
  <c r="AS373" i="1"/>
  <c r="AR373" i="1"/>
  <c r="AQ373" i="1"/>
  <c r="AP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AM373" i="1" s="1"/>
  <c r="M373" i="1"/>
  <c r="L373" i="1"/>
  <c r="K373" i="1"/>
  <c r="J373" i="1"/>
  <c r="N373" i="1" s="1"/>
  <c r="I373" i="1"/>
  <c r="H373" i="1"/>
  <c r="E373" i="1"/>
  <c r="D373" i="1"/>
  <c r="GT372" i="1"/>
  <c r="GS372" i="1"/>
  <c r="GR372" i="1"/>
  <c r="GQ372" i="1"/>
  <c r="GP372" i="1"/>
  <c r="GO372" i="1"/>
  <c r="GN372" i="1"/>
  <c r="GM372" i="1"/>
  <c r="GL372" i="1"/>
  <c r="GK372" i="1"/>
  <c r="GJ372" i="1"/>
  <c r="GI372" i="1"/>
  <c r="GH372" i="1"/>
  <c r="GG372" i="1"/>
  <c r="GF372" i="1"/>
  <c r="GE372" i="1"/>
  <c r="GD372" i="1"/>
  <c r="GC372" i="1"/>
  <c r="GB372" i="1"/>
  <c r="GA372" i="1"/>
  <c r="FZ372" i="1"/>
  <c r="FY372" i="1"/>
  <c r="FX372" i="1"/>
  <c r="FW372" i="1"/>
  <c r="FV372" i="1"/>
  <c r="FR372" i="1"/>
  <c r="FQ372" i="1"/>
  <c r="FP372" i="1"/>
  <c r="FO372" i="1"/>
  <c r="FN372" i="1"/>
  <c r="FM372" i="1"/>
  <c r="FL372" i="1"/>
  <c r="FK372" i="1"/>
  <c r="FJ372" i="1"/>
  <c r="FI372" i="1"/>
  <c r="FH372" i="1"/>
  <c r="FG372" i="1"/>
  <c r="FF372" i="1"/>
  <c r="FE372" i="1"/>
  <c r="FD372" i="1"/>
  <c r="FC372" i="1"/>
  <c r="FB372" i="1"/>
  <c r="FA372" i="1"/>
  <c r="EZ372" i="1"/>
  <c r="EY372" i="1"/>
  <c r="EX372" i="1"/>
  <c r="EW372" i="1"/>
  <c r="EV372" i="1"/>
  <c r="EU372" i="1"/>
  <c r="ET372" i="1"/>
  <c r="ES372" i="1"/>
  <c r="ER372" i="1"/>
  <c r="EQ372" i="1"/>
  <c r="EP372" i="1"/>
  <c r="EO372" i="1"/>
  <c r="EN372" i="1"/>
  <c r="EM372" i="1"/>
  <c r="EL372" i="1"/>
  <c r="EK372" i="1"/>
  <c r="EJ372" i="1"/>
  <c r="EI372" i="1"/>
  <c r="EH372" i="1"/>
  <c r="EG372" i="1"/>
  <c r="EF372" i="1"/>
  <c r="EE372" i="1"/>
  <c r="ED372" i="1"/>
  <c r="EC372" i="1"/>
  <c r="EB372" i="1"/>
  <c r="EA372" i="1"/>
  <c r="DZ372" i="1"/>
  <c r="DY372" i="1"/>
  <c r="DX372" i="1"/>
  <c r="DW372" i="1"/>
  <c r="DV372" i="1"/>
  <c r="DU372" i="1"/>
  <c r="DT372" i="1"/>
  <c r="DS372" i="1"/>
  <c r="DR372" i="1"/>
  <c r="DQ372" i="1"/>
  <c r="DP372" i="1"/>
  <c r="DO372" i="1"/>
  <c r="DN372" i="1"/>
  <c r="DM372" i="1"/>
  <c r="DL372" i="1"/>
  <c r="DK372" i="1"/>
  <c r="DJ372" i="1"/>
  <c r="DI372" i="1"/>
  <c r="DH372" i="1"/>
  <c r="DG372" i="1"/>
  <c r="DF372" i="1"/>
  <c r="DE372" i="1"/>
  <c r="DD372" i="1"/>
  <c r="DC372" i="1"/>
  <c r="DB372" i="1"/>
  <c r="DA372" i="1"/>
  <c r="CZ372" i="1"/>
  <c r="CY372" i="1"/>
  <c r="CX372" i="1"/>
  <c r="CW372" i="1"/>
  <c r="CV372" i="1"/>
  <c r="CU372" i="1"/>
  <c r="CT372" i="1"/>
  <c r="CS372" i="1"/>
  <c r="CR372" i="1"/>
  <c r="CQ372" i="1"/>
  <c r="CP372" i="1"/>
  <c r="CO372" i="1"/>
  <c r="CN372" i="1"/>
  <c r="CM372" i="1"/>
  <c r="CL372" i="1"/>
  <c r="CK372" i="1"/>
  <c r="CJ372" i="1"/>
  <c r="CI372" i="1"/>
  <c r="CH372" i="1"/>
  <c r="CD372" i="1"/>
  <c r="CC372" i="1"/>
  <c r="CB372" i="1"/>
  <c r="CA372" i="1"/>
  <c r="BZ372" i="1"/>
  <c r="BY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BE372" i="1"/>
  <c r="BD372" i="1"/>
  <c r="BC372" i="1"/>
  <c r="BB372" i="1"/>
  <c r="BA372" i="1"/>
  <c r="AZ372" i="1"/>
  <c r="AY372" i="1"/>
  <c r="AX372" i="1"/>
  <c r="BV372" i="1" s="1"/>
  <c r="AT372" i="1"/>
  <c r="AS372" i="1"/>
  <c r="AR372" i="1"/>
  <c r="AQ372" i="1"/>
  <c r="AP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M372" i="1"/>
  <c r="L372" i="1"/>
  <c r="K372" i="1"/>
  <c r="J372" i="1"/>
  <c r="I372" i="1"/>
  <c r="H372" i="1"/>
  <c r="E372" i="1"/>
  <c r="D372" i="1"/>
  <c r="GT371" i="1"/>
  <c r="GS371" i="1"/>
  <c r="GR371" i="1"/>
  <c r="GQ371" i="1"/>
  <c r="GP371" i="1"/>
  <c r="GO371" i="1"/>
  <c r="GN371" i="1"/>
  <c r="GM371" i="1"/>
  <c r="GL371" i="1"/>
  <c r="GK371" i="1"/>
  <c r="GJ371" i="1"/>
  <c r="GI371" i="1"/>
  <c r="GH371" i="1"/>
  <c r="GG371" i="1"/>
  <c r="GF371" i="1"/>
  <c r="GE371" i="1"/>
  <c r="GD371" i="1"/>
  <c r="GC371" i="1"/>
  <c r="GB371" i="1"/>
  <c r="GA371" i="1"/>
  <c r="FZ371" i="1"/>
  <c r="FY371" i="1"/>
  <c r="FX371" i="1"/>
  <c r="FW371" i="1"/>
  <c r="FV371" i="1"/>
  <c r="GU371" i="1" s="1"/>
  <c r="FR371" i="1"/>
  <c r="FQ371" i="1"/>
  <c r="FP371" i="1"/>
  <c r="FO371" i="1"/>
  <c r="FN371" i="1"/>
  <c r="FM371" i="1"/>
  <c r="FL371" i="1"/>
  <c r="FK371" i="1"/>
  <c r="FJ371" i="1"/>
  <c r="FI371" i="1"/>
  <c r="FH371" i="1"/>
  <c r="FG371" i="1"/>
  <c r="FF371" i="1"/>
  <c r="FE371" i="1"/>
  <c r="FD371" i="1"/>
  <c r="FC371" i="1"/>
  <c r="FB371" i="1"/>
  <c r="FA371" i="1"/>
  <c r="EZ371" i="1"/>
  <c r="EY371" i="1"/>
  <c r="EX371" i="1"/>
  <c r="EW371" i="1"/>
  <c r="EV371" i="1"/>
  <c r="EU371" i="1"/>
  <c r="ET371" i="1"/>
  <c r="ES371" i="1"/>
  <c r="ER371" i="1"/>
  <c r="EQ371" i="1"/>
  <c r="EP371" i="1"/>
  <c r="EO371" i="1"/>
  <c r="EN371" i="1"/>
  <c r="EM371" i="1"/>
  <c r="EL371" i="1"/>
  <c r="EK371" i="1"/>
  <c r="EJ371" i="1"/>
  <c r="EI371" i="1"/>
  <c r="EH371" i="1"/>
  <c r="EG371" i="1"/>
  <c r="EF371" i="1"/>
  <c r="EE371" i="1"/>
  <c r="ED371" i="1"/>
  <c r="EC371" i="1"/>
  <c r="EB371" i="1"/>
  <c r="EA371" i="1"/>
  <c r="DZ371" i="1"/>
  <c r="DY371" i="1"/>
  <c r="DX371" i="1"/>
  <c r="DW371" i="1"/>
  <c r="DV371" i="1"/>
  <c r="DU371" i="1"/>
  <c r="DT371" i="1"/>
  <c r="DS371" i="1"/>
  <c r="DR371" i="1"/>
  <c r="DQ371" i="1"/>
  <c r="DP371" i="1"/>
  <c r="DO371" i="1"/>
  <c r="DN371" i="1"/>
  <c r="DM371" i="1"/>
  <c r="DL371" i="1"/>
  <c r="DK371" i="1"/>
  <c r="DJ371" i="1"/>
  <c r="DI371" i="1"/>
  <c r="DH371" i="1"/>
  <c r="DG371" i="1"/>
  <c r="DF371" i="1"/>
  <c r="DE371" i="1"/>
  <c r="DD371" i="1"/>
  <c r="DC371" i="1"/>
  <c r="DB371" i="1"/>
  <c r="DA371" i="1"/>
  <c r="CZ371" i="1"/>
  <c r="CY371" i="1"/>
  <c r="CX371" i="1"/>
  <c r="CW371" i="1"/>
  <c r="CV371" i="1"/>
  <c r="CU371" i="1"/>
  <c r="CT371" i="1"/>
  <c r="CS371" i="1"/>
  <c r="CR371" i="1"/>
  <c r="CQ371" i="1"/>
  <c r="CP371" i="1"/>
  <c r="CO371" i="1"/>
  <c r="CN371" i="1"/>
  <c r="CM371" i="1"/>
  <c r="CL371" i="1"/>
  <c r="CK371" i="1"/>
  <c r="CJ371" i="1"/>
  <c r="CI371" i="1"/>
  <c r="CH371" i="1"/>
  <c r="CD371" i="1"/>
  <c r="CC371" i="1"/>
  <c r="CB371" i="1"/>
  <c r="CA371" i="1"/>
  <c r="BZ371" i="1"/>
  <c r="BY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BE371" i="1"/>
  <c r="BD371" i="1"/>
  <c r="BC371" i="1"/>
  <c r="BB371" i="1"/>
  <c r="BA371" i="1"/>
  <c r="AZ371" i="1"/>
  <c r="AY371" i="1"/>
  <c r="AX371" i="1"/>
  <c r="AT371" i="1"/>
  <c r="AS371" i="1"/>
  <c r="AR371" i="1"/>
  <c r="AQ371" i="1"/>
  <c r="AP371" i="1"/>
  <c r="AU371" i="1" s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M371" i="1"/>
  <c r="L371" i="1"/>
  <c r="K371" i="1"/>
  <c r="J371" i="1"/>
  <c r="I371" i="1"/>
  <c r="H371" i="1"/>
  <c r="E371" i="1"/>
  <c r="D371" i="1"/>
  <c r="GT370" i="1"/>
  <c r="GS370" i="1"/>
  <c r="GR370" i="1"/>
  <c r="GQ370" i="1"/>
  <c r="GP370" i="1"/>
  <c r="GO370" i="1"/>
  <c r="GN370" i="1"/>
  <c r="GM370" i="1"/>
  <c r="GL370" i="1"/>
  <c r="GK370" i="1"/>
  <c r="GJ370" i="1"/>
  <c r="GI370" i="1"/>
  <c r="GH370" i="1"/>
  <c r="GG370" i="1"/>
  <c r="GF370" i="1"/>
  <c r="GE370" i="1"/>
  <c r="GD370" i="1"/>
  <c r="GC370" i="1"/>
  <c r="GB370" i="1"/>
  <c r="GA370" i="1"/>
  <c r="FZ370" i="1"/>
  <c r="FY370" i="1"/>
  <c r="FX370" i="1"/>
  <c r="FW370" i="1"/>
  <c r="FV370" i="1"/>
  <c r="FR370" i="1"/>
  <c r="FQ370" i="1"/>
  <c r="FP370" i="1"/>
  <c r="FO370" i="1"/>
  <c r="FN370" i="1"/>
  <c r="FM370" i="1"/>
  <c r="FL370" i="1"/>
  <c r="FK370" i="1"/>
  <c r="FJ370" i="1"/>
  <c r="FI370" i="1"/>
  <c r="FH370" i="1"/>
  <c r="FG370" i="1"/>
  <c r="FF370" i="1"/>
  <c r="FE370" i="1"/>
  <c r="FD370" i="1"/>
  <c r="FC370" i="1"/>
  <c r="FB370" i="1"/>
  <c r="FA370" i="1"/>
  <c r="EZ370" i="1"/>
  <c r="EY370" i="1"/>
  <c r="EX370" i="1"/>
  <c r="EW370" i="1"/>
  <c r="EV370" i="1"/>
  <c r="EU370" i="1"/>
  <c r="ET370" i="1"/>
  <c r="ES370" i="1"/>
  <c r="ER370" i="1"/>
  <c r="EQ370" i="1"/>
  <c r="EP370" i="1"/>
  <c r="EO370" i="1"/>
  <c r="EN370" i="1"/>
  <c r="EM370" i="1"/>
  <c r="EL370" i="1"/>
  <c r="EK370" i="1"/>
  <c r="EJ370" i="1"/>
  <c r="EI370" i="1"/>
  <c r="EH370" i="1"/>
  <c r="EG370" i="1"/>
  <c r="EF370" i="1"/>
  <c r="EE370" i="1"/>
  <c r="ED370" i="1"/>
  <c r="EC370" i="1"/>
  <c r="EB370" i="1"/>
  <c r="EA370" i="1"/>
  <c r="DZ370" i="1"/>
  <c r="DY370" i="1"/>
  <c r="DX370" i="1"/>
  <c r="DW370" i="1"/>
  <c r="DV370" i="1"/>
  <c r="DU370" i="1"/>
  <c r="DT370" i="1"/>
  <c r="DS370" i="1"/>
  <c r="DR370" i="1"/>
  <c r="DQ370" i="1"/>
  <c r="DP370" i="1"/>
  <c r="DO370" i="1"/>
  <c r="DN370" i="1"/>
  <c r="DM370" i="1"/>
  <c r="DL370" i="1"/>
  <c r="DK370" i="1"/>
  <c r="DJ370" i="1"/>
  <c r="DI370" i="1"/>
  <c r="DH370" i="1"/>
  <c r="DG370" i="1"/>
  <c r="DF370" i="1"/>
  <c r="DE370" i="1"/>
  <c r="DD370" i="1"/>
  <c r="DC370" i="1"/>
  <c r="DB370" i="1"/>
  <c r="DA370" i="1"/>
  <c r="CZ370" i="1"/>
  <c r="CY370" i="1"/>
  <c r="CX370" i="1"/>
  <c r="CW370" i="1"/>
  <c r="CV370" i="1"/>
  <c r="CU370" i="1"/>
  <c r="CT370" i="1"/>
  <c r="CS370" i="1"/>
  <c r="CR370" i="1"/>
  <c r="CQ370" i="1"/>
  <c r="CP370" i="1"/>
  <c r="CO370" i="1"/>
  <c r="CN370" i="1"/>
  <c r="CM370" i="1"/>
  <c r="CL370" i="1"/>
  <c r="CK370" i="1"/>
  <c r="CJ370" i="1"/>
  <c r="CI370" i="1"/>
  <c r="CH370" i="1"/>
  <c r="FS370" i="1" s="1"/>
  <c r="CD370" i="1"/>
  <c r="CC370" i="1"/>
  <c r="CB370" i="1"/>
  <c r="CA370" i="1"/>
  <c r="BZ370" i="1"/>
  <c r="BY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BE370" i="1"/>
  <c r="BD370" i="1"/>
  <c r="BC370" i="1"/>
  <c r="BB370" i="1"/>
  <c r="BA370" i="1"/>
  <c r="AZ370" i="1"/>
  <c r="AY370" i="1"/>
  <c r="AX370" i="1"/>
  <c r="AT370" i="1"/>
  <c r="AS370" i="1"/>
  <c r="AR370" i="1"/>
  <c r="AQ370" i="1"/>
  <c r="AP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AM370" i="1" s="1"/>
  <c r="Q370" i="1"/>
  <c r="M370" i="1"/>
  <c r="L370" i="1"/>
  <c r="K370" i="1"/>
  <c r="J370" i="1"/>
  <c r="I370" i="1"/>
  <c r="H370" i="1"/>
  <c r="E370" i="1"/>
  <c r="D370" i="1"/>
  <c r="GT369" i="1"/>
  <c r="GS369" i="1"/>
  <c r="GR369" i="1"/>
  <c r="GQ369" i="1"/>
  <c r="GP369" i="1"/>
  <c r="GO369" i="1"/>
  <c r="GN369" i="1"/>
  <c r="GM369" i="1"/>
  <c r="GL369" i="1"/>
  <c r="GK369" i="1"/>
  <c r="GJ369" i="1"/>
  <c r="GI369" i="1"/>
  <c r="GH369" i="1"/>
  <c r="GG369" i="1"/>
  <c r="GF369" i="1"/>
  <c r="GE369" i="1"/>
  <c r="GD369" i="1"/>
  <c r="GC369" i="1"/>
  <c r="GB369" i="1"/>
  <c r="GA369" i="1"/>
  <c r="FZ369" i="1"/>
  <c r="FY369" i="1"/>
  <c r="FX369" i="1"/>
  <c r="FW369" i="1"/>
  <c r="FV369" i="1"/>
  <c r="FR369" i="1"/>
  <c r="FQ369" i="1"/>
  <c r="FP369" i="1"/>
  <c r="FO369" i="1"/>
  <c r="FN369" i="1"/>
  <c r="FM369" i="1"/>
  <c r="FL369" i="1"/>
  <c r="FK369" i="1"/>
  <c r="FJ369" i="1"/>
  <c r="FI369" i="1"/>
  <c r="FH369" i="1"/>
  <c r="FG369" i="1"/>
  <c r="FF369" i="1"/>
  <c r="FE369" i="1"/>
  <c r="FD369" i="1"/>
  <c r="FC369" i="1"/>
  <c r="FB369" i="1"/>
  <c r="FA369" i="1"/>
  <c r="EZ369" i="1"/>
  <c r="EY369" i="1"/>
  <c r="EX369" i="1"/>
  <c r="EW369" i="1"/>
  <c r="EV369" i="1"/>
  <c r="EU369" i="1"/>
  <c r="ET369" i="1"/>
  <c r="ES369" i="1"/>
  <c r="ER369" i="1"/>
  <c r="EQ369" i="1"/>
  <c r="EP369" i="1"/>
  <c r="EO369" i="1"/>
  <c r="EN369" i="1"/>
  <c r="EM369" i="1"/>
  <c r="EL369" i="1"/>
  <c r="EK369" i="1"/>
  <c r="EJ369" i="1"/>
  <c r="EI369" i="1"/>
  <c r="EH369" i="1"/>
  <c r="EG369" i="1"/>
  <c r="EF369" i="1"/>
  <c r="EE369" i="1"/>
  <c r="ED369" i="1"/>
  <c r="EC369" i="1"/>
  <c r="EB369" i="1"/>
  <c r="EA369" i="1"/>
  <c r="DZ369" i="1"/>
  <c r="DY369" i="1"/>
  <c r="DX369" i="1"/>
  <c r="DW369" i="1"/>
  <c r="DV369" i="1"/>
  <c r="DU369" i="1"/>
  <c r="DT369" i="1"/>
  <c r="DS369" i="1"/>
  <c r="DR369" i="1"/>
  <c r="DQ369" i="1"/>
  <c r="DP369" i="1"/>
  <c r="DO369" i="1"/>
  <c r="DN369" i="1"/>
  <c r="DM369" i="1"/>
  <c r="DL369" i="1"/>
  <c r="DK369" i="1"/>
  <c r="DJ369" i="1"/>
  <c r="DI369" i="1"/>
  <c r="DH369" i="1"/>
  <c r="DG369" i="1"/>
  <c r="DF369" i="1"/>
  <c r="DE369" i="1"/>
  <c r="DD369" i="1"/>
  <c r="DC369" i="1"/>
  <c r="DB369" i="1"/>
  <c r="DA369" i="1"/>
  <c r="CZ369" i="1"/>
  <c r="CY369" i="1"/>
  <c r="CX369" i="1"/>
  <c r="CW369" i="1"/>
  <c r="CV369" i="1"/>
  <c r="CU369" i="1"/>
  <c r="CT369" i="1"/>
  <c r="CS369" i="1"/>
  <c r="CR369" i="1"/>
  <c r="CQ369" i="1"/>
  <c r="CP369" i="1"/>
  <c r="CO369" i="1"/>
  <c r="CN369" i="1"/>
  <c r="CM369" i="1"/>
  <c r="CL369" i="1"/>
  <c r="CK369" i="1"/>
  <c r="CJ369" i="1"/>
  <c r="CI369" i="1"/>
  <c r="CH369" i="1"/>
  <c r="CD369" i="1"/>
  <c r="CC369" i="1"/>
  <c r="CB369" i="1"/>
  <c r="CA369" i="1"/>
  <c r="BZ369" i="1"/>
  <c r="BY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BG369" i="1"/>
  <c r="BF369" i="1"/>
  <c r="BE369" i="1"/>
  <c r="BD369" i="1"/>
  <c r="BC369" i="1"/>
  <c r="BB369" i="1"/>
  <c r="BA369" i="1"/>
  <c r="AZ369" i="1"/>
  <c r="AY369" i="1"/>
  <c r="AX369" i="1"/>
  <c r="AT369" i="1"/>
  <c r="AS369" i="1"/>
  <c r="AR369" i="1"/>
  <c r="AQ369" i="1"/>
  <c r="AP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AM369" i="1" s="1"/>
  <c r="M369" i="1"/>
  <c r="L369" i="1"/>
  <c r="K369" i="1"/>
  <c r="J369" i="1"/>
  <c r="N369" i="1" s="1"/>
  <c r="I369" i="1"/>
  <c r="H369" i="1"/>
  <c r="E369" i="1"/>
  <c r="D369" i="1"/>
  <c r="GT368" i="1"/>
  <c r="GS368" i="1"/>
  <c r="GR368" i="1"/>
  <c r="GQ368" i="1"/>
  <c r="GP368" i="1"/>
  <c r="GO368" i="1"/>
  <c r="GN368" i="1"/>
  <c r="GM368" i="1"/>
  <c r="GL368" i="1"/>
  <c r="GK368" i="1"/>
  <c r="GJ368" i="1"/>
  <c r="GI368" i="1"/>
  <c r="GH368" i="1"/>
  <c r="GG368" i="1"/>
  <c r="GF368" i="1"/>
  <c r="GE368" i="1"/>
  <c r="GD368" i="1"/>
  <c r="GC368" i="1"/>
  <c r="GB368" i="1"/>
  <c r="GA368" i="1"/>
  <c r="FZ368" i="1"/>
  <c r="FY368" i="1"/>
  <c r="FX368" i="1"/>
  <c r="FW368" i="1"/>
  <c r="FV368" i="1"/>
  <c r="FR368" i="1"/>
  <c r="FQ368" i="1"/>
  <c r="FP368" i="1"/>
  <c r="FO368" i="1"/>
  <c r="FN368" i="1"/>
  <c r="FM368" i="1"/>
  <c r="FL368" i="1"/>
  <c r="FK368" i="1"/>
  <c r="FJ368" i="1"/>
  <c r="FI368" i="1"/>
  <c r="FH368" i="1"/>
  <c r="FG368" i="1"/>
  <c r="FF368" i="1"/>
  <c r="FE368" i="1"/>
  <c r="FD368" i="1"/>
  <c r="FC368" i="1"/>
  <c r="FB368" i="1"/>
  <c r="FA368" i="1"/>
  <c r="EZ368" i="1"/>
  <c r="EY368" i="1"/>
  <c r="EX368" i="1"/>
  <c r="EW368" i="1"/>
  <c r="EV368" i="1"/>
  <c r="EU368" i="1"/>
  <c r="ET368" i="1"/>
  <c r="ES368" i="1"/>
  <c r="ER368" i="1"/>
  <c r="EQ368" i="1"/>
  <c r="EP368" i="1"/>
  <c r="EO368" i="1"/>
  <c r="EN368" i="1"/>
  <c r="EM368" i="1"/>
  <c r="EL368" i="1"/>
  <c r="EK368" i="1"/>
  <c r="EJ368" i="1"/>
  <c r="EI368" i="1"/>
  <c r="EH368" i="1"/>
  <c r="EG368" i="1"/>
  <c r="EF368" i="1"/>
  <c r="EE368" i="1"/>
  <c r="ED368" i="1"/>
  <c r="EC368" i="1"/>
  <c r="EB368" i="1"/>
  <c r="EA368" i="1"/>
  <c r="DZ368" i="1"/>
  <c r="DY368" i="1"/>
  <c r="DX368" i="1"/>
  <c r="DW368" i="1"/>
  <c r="DV368" i="1"/>
  <c r="DU368" i="1"/>
  <c r="DT368" i="1"/>
  <c r="DS368" i="1"/>
  <c r="DR368" i="1"/>
  <c r="DQ368" i="1"/>
  <c r="DP368" i="1"/>
  <c r="DO368" i="1"/>
  <c r="DN368" i="1"/>
  <c r="DM368" i="1"/>
  <c r="DL368" i="1"/>
  <c r="DK368" i="1"/>
  <c r="DJ368" i="1"/>
  <c r="DI368" i="1"/>
  <c r="DH368" i="1"/>
  <c r="DG368" i="1"/>
  <c r="DF368" i="1"/>
  <c r="DE368" i="1"/>
  <c r="DD368" i="1"/>
  <c r="DC368" i="1"/>
  <c r="DB368" i="1"/>
  <c r="DA368" i="1"/>
  <c r="CZ368" i="1"/>
  <c r="CY368" i="1"/>
  <c r="CX368" i="1"/>
  <c r="CW368" i="1"/>
  <c r="CV368" i="1"/>
  <c r="CU368" i="1"/>
  <c r="CT368" i="1"/>
  <c r="CS368" i="1"/>
  <c r="CR368" i="1"/>
  <c r="CQ368" i="1"/>
  <c r="CP368" i="1"/>
  <c r="CO368" i="1"/>
  <c r="CN368" i="1"/>
  <c r="CM368" i="1"/>
  <c r="CL368" i="1"/>
  <c r="CK368" i="1"/>
  <c r="CJ368" i="1"/>
  <c r="CI368" i="1"/>
  <c r="CH368" i="1"/>
  <c r="CD368" i="1"/>
  <c r="CC368" i="1"/>
  <c r="CB368" i="1"/>
  <c r="CA368" i="1"/>
  <c r="BZ368" i="1"/>
  <c r="BY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BG368" i="1"/>
  <c r="BF368" i="1"/>
  <c r="BE368" i="1"/>
  <c r="BD368" i="1"/>
  <c r="BC368" i="1"/>
  <c r="BB368" i="1"/>
  <c r="BA368" i="1"/>
  <c r="AZ368" i="1"/>
  <c r="AY368" i="1"/>
  <c r="AX368" i="1"/>
  <c r="AT368" i="1"/>
  <c r="AS368" i="1"/>
  <c r="AR368" i="1"/>
  <c r="AQ368" i="1"/>
  <c r="AP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M368" i="1"/>
  <c r="L368" i="1"/>
  <c r="K368" i="1"/>
  <c r="J368" i="1"/>
  <c r="I368" i="1"/>
  <c r="H368" i="1"/>
  <c r="E368" i="1"/>
  <c r="D368" i="1"/>
  <c r="GT367" i="1"/>
  <c r="GS367" i="1"/>
  <c r="GR367" i="1"/>
  <c r="GQ367" i="1"/>
  <c r="GP367" i="1"/>
  <c r="GO367" i="1"/>
  <c r="GN367" i="1"/>
  <c r="GM367" i="1"/>
  <c r="GL367" i="1"/>
  <c r="GK367" i="1"/>
  <c r="GJ367" i="1"/>
  <c r="GI367" i="1"/>
  <c r="GH367" i="1"/>
  <c r="GG367" i="1"/>
  <c r="GF367" i="1"/>
  <c r="GE367" i="1"/>
  <c r="GD367" i="1"/>
  <c r="GC367" i="1"/>
  <c r="GB367" i="1"/>
  <c r="GA367" i="1"/>
  <c r="FZ367" i="1"/>
  <c r="FY367" i="1"/>
  <c r="FX367" i="1"/>
  <c r="FW367" i="1"/>
  <c r="FV367" i="1"/>
  <c r="GU367" i="1" s="1"/>
  <c r="GW367" i="1" s="1"/>
  <c r="FR367" i="1"/>
  <c r="FQ367" i="1"/>
  <c r="FP367" i="1"/>
  <c r="FO367" i="1"/>
  <c r="FN367" i="1"/>
  <c r="FM367" i="1"/>
  <c r="FL367" i="1"/>
  <c r="FK367" i="1"/>
  <c r="FJ367" i="1"/>
  <c r="FI367" i="1"/>
  <c r="FH367" i="1"/>
  <c r="FG367" i="1"/>
  <c r="FF367" i="1"/>
  <c r="FE367" i="1"/>
  <c r="FD367" i="1"/>
  <c r="FC367" i="1"/>
  <c r="FB367" i="1"/>
  <c r="FA367" i="1"/>
  <c r="EZ367" i="1"/>
  <c r="EY367" i="1"/>
  <c r="EX367" i="1"/>
  <c r="EW367" i="1"/>
  <c r="EV367" i="1"/>
  <c r="EU367" i="1"/>
  <c r="ET367" i="1"/>
  <c r="ES367" i="1"/>
  <c r="ER367" i="1"/>
  <c r="EQ367" i="1"/>
  <c r="EP367" i="1"/>
  <c r="EO367" i="1"/>
  <c r="EN367" i="1"/>
  <c r="EM367" i="1"/>
  <c r="EL367" i="1"/>
  <c r="EK367" i="1"/>
  <c r="EJ367" i="1"/>
  <c r="EI367" i="1"/>
  <c r="EH367" i="1"/>
  <c r="EG367" i="1"/>
  <c r="EF367" i="1"/>
  <c r="EE367" i="1"/>
  <c r="ED367" i="1"/>
  <c r="EC367" i="1"/>
  <c r="EB367" i="1"/>
  <c r="EA367" i="1"/>
  <c r="DZ367" i="1"/>
  <c r="DY367" i="1"/>
  <c r="DX367" i="1"/>
  <c r="DW367" i="1"/>
  <c r="DV367" i="1"/>
  <c r="DU367" i="1"/>
  <c r="DT367" i="1"/>
  <c r="DS367" i="1"/>
  <c r="DR367" i="1"/>
  <c r="DQ367" i="1"/>
  <c r="DP367" i="1"/>
  <c r="DO367" i="1"/>
  <c r="DN367" i="1"/>
  <c r="DM367" i="1"/>
  <c r="DL367" i="1"/>
  <c r="DK367" i="1"/>
  <c r="DJ367" i="1"/>
  <c r="DI367" i="1"/>
  <c r="DH367" i="1"/>
  <c r="DG367" i="1"/>
  <c r="DF367" i="1"/>
  <c r="DE367" i="1"/>
  <c r="DD367" i="1"/>
  <c r="DC367" i="1"/>
  <c r="DB367" i="1"/>
  <c r="DA367" i="1"/>
  <c r="CZ367" i="1"/>
  <c r="CY367" i="1"/>
  <c r="CX367" i="1"/>
  <c r="CW367" i="1"/>
  <c r="CV367" i="1"/>
  <c r="CU367" i="1"/>
  <c r="CT367" i="1"/>
  <c r="CS367" i="1"/>
  <c r="CR367" i="1"/>
  <c r="CQ367" i="1"/>
  <c r="CP367" i="1"/>
  <c r="CO367" i="1"/>
  <c r="CN367" i="1"/>
  <c r="CM367" i="1"/>
  <c r="CL367" i="1"/>
  <c r="CK367" i="1"/>
  <c r="CJ367" i="1"/>
  <c r="CI367" i="1"/>
  <c r="CH367" i="1"/>
  <c r="CD367" i="1"/>
  <c r="CC367" i="1"/>
  <c r="CB367" i="1"/>
  <c r="CA367" i="1"/>
  <c r="BZ367" i="1"/>
  <c r="BY367" i="1"/>
  <c r="CE367" i="1" s="1"/>
  <c r="CG367" i="1" s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BG367" i="1"/>
  <c r="BF367" i="1"/>
  <c r="BE367" i="1"/>
  <c r="BD367" i="1"/>
  <c r="BC367" i="1"/>
  <c r="BB367" i="1"/>
  <c r="BA367" i="1"/>
  <c r="AZ367" i="1"/>
  <c r="AY367" i="1"/>
  <c r="AX367" i="1"/>
  <c r="BV367" i="1" s="1"/>
  <c r="AT367" i="1"/>
  <c r="AS367" i="1"/>
  <c r="AR367" i="1"/>
  <c r="AQ367" i="1"/>
  <c r="AP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M367" i="1"/>
  <c r="L367" i="1"/>
  <c r="K367" i="1"/>
  <c r="J367" i="1"/>
  <c r="I367" i="1"/>
  <c r="H367" i="1"/>
  <c r="E367" i="1"/>
  <c r="D367" i="1"/>
  <c r="GT366" i="1"/>
  <c r="GS366" i="1"/>
  <c r="GR366" i="1"/>
  <c r="GQ366" i="1"/>
  <c r="GP366" i="1"/>
  <c r="GO366" i="1"/>
  <c r="GN366" i="1"/>
  <c r="GM366" i="1"/>
  <c r="GL366" i="1"/>
  <c r="GK366" i="1"/>
  <c r="GJ366" i="1"/>
  <c r="GI366" i="1"/>
  <c r="GH366" i="1"/>
  <c r="GG366" i="1"/>
  <c r="GF366" i="1"/>
  <c r="GE366" i="1"/>
  <c r="GD366" i="1"/>
  <c r="GC366" i="1"/>
  <c r="GB366" i="1"/>
  <c r="GA366" i="1"/>
  <c r="FZ366" i="1"/>
  <c r="FY366" i="1"/>
  <c r="FX366" i="1"/>
  <c r="FW366" i="1"/>
  <c r="FV366" i="1"/>
  <c r="FR366" i="1"/>
  <c r="FQ366" i="1"/>
  <c r="FP366" i="1"/>
  <c r="FO366" i="1"/>
  <c r="FN366" i="1"/>
  <c r="FM366" i="1"/>
  <c r="FL366" i="1"/>
  <c r="FK366" i="1"/>
  <c r="FJ366" i="1"/>
  <c r="FI366" i="1"/>
  <c r="FH366" i="1"/>
  <c r="FG366" i="1"/>
  <c r="FF366" i="1"/>
  <c r="FE366" i="1"/>
  <c r="FD366" i="1"/>
  <c r="FC366" i="1"/>
  <c r="FB366" i="1"/>
  <c r="FA366" i="1"/>
  <c r="EZ366" i="1"/>
  <c r="EY366" i="1"/>
  <c r="EX366" i="1"/>
  <c r="EW366" i="1"/>
  <c r="EV366" i="1"/>
  <c r="EU366" i="1"/>
  <c r="ET366" i="1"/>
  <c r="ES366" i="1"/>
  <c r="ER366" i="1"/>
  <c r="EQ366" i="1"/>
  <c r="EP366" i="1"/>
  <c r="EO366" i="1"/>
  <c r="EN366" i="1"/>
  <c r="EM366" i="1"/>
  <c r="EL366" i="1"/>
  <c r="EK366" i="1"/>
  <c r="EJ366" i="1"/>
  <c r="EI366" i="1"/>
  <c r="EH366" i="1"/>
  <c r="EG366" i="1"/>
  <c r="EF366" i="1"/>
  <c r="EE366" i="1"/>
  <c r="ED366" i="1"/>
  <c r="EC366" i="1"/>
  <c r="EB366" i="1"/>
  <c r="EA366" i="1"/>
  <c r="DZ366" i="1"/>
  <c r="DY366" i="1"/>
  <c r="DX366" i="1"/>
  <c r="DW366" i="1"/>
  <c r="DV366" i="1"/>
  <c r="DU366" i="1"/>
  <c r="DT366" i="1"/>
  <c r="DS366" i="1"/>
  <c r="DR366" i="1"/>
  <c r="DQ366" i="1"/>
  <c r="DP366" i="1"/>
  <c r="DO366" i="1"/>
  <c r="DN366" i="1"/>
  <c r="DM366" i="1"/>
  <c r="DL366" i="1"/>
  <c r="DK366" i="1"/>
  <c r="DJ366" i="1"/>
  <c r="DI366" i="1"/>
  <c r="DH366" i="1"/>
  <c r="DG366" i="1"/>
  <c r="DF366" i="1"/>
  <c r="DE366" i="1"/>
  <c r="DD366" i="1"/>
  <c r="DC366" i="1"/>
  <c r="DB366" i="1"/>
  <c r="DA366" i="1"/>
  <c r="CZ366" i="1"/>
  <c r="CY366" i="1"/>
  <c r="CX366" i="1"/>
  <c r="CW366" i="1"/>
  <c r="CV366" i="1"/>
  <c r="CU366" i="1"/>
  <c r="CT366" i="1"/>
  <c r="CS366" i="1"/>
  <c r="CR366" i="1"/>
  <c r="CQ366" i="1"/>
  <c r="CP366" i="1"/>
  <c r="CO366" i="1"/>
  <c r="CN366" i="1"/>
  <c r="CM366" i="1"/>
  <c r="CL366" i="1"/>
  <c r="CK366" i="1"/>
  <c r="CJ366" i="1"/>
  <c r="CI366" i="1"/>
  <c r="CH366" i="1"/>
  <c r="CD366" i="1"/>
  <c r="CC366" i="1"/>
  <c r="CB366" i="1"/>
  <c r="CA366" i="1"/>
  <c r="BZ366" i="1"/>
  <c r="BY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BE366" i="1"/>
  <c r="BD366" i="1"/>
  <c r="BC366" i="1"/>
  <c r="BB366" i="1"/>
  <c r="BA366" i="1"/>
  <c r="AZ366" i="1"/>
  <c r="AY366" i="1"/>
  <c r="AX366" i="1"/>
  <c r="AT366" i="1"/>
  <c r="AS366" i="1"/>
  <c r="AR366" i="1"/>
  <c r="AQ366" i="1"/>
  <c r="AP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M366" i="1"/>
  <c r="L366" i="1"/>
  <c r="K366" i="1"/>
  <c r="J366" i="1"/>
  <c r="I366" i="1"/>
  <c r="H366" i="1"/>
  <c r="E366" i="1"/>
  <c r="D366" i="1"/>
  <c r="GT365" i="1"/>
  <c r="GS365" i="1"/>
  <c r="GR365" i="1"/>
  <c r="GQ365" i="1"/>
  <c r="GQ374" i="1" s="1"/>
  <c r="GP365" i="1"/>
  <c r="GO365" i="1"/>
  <c r="GN365" i="1"/>
  <c r="GM365" i="1"/>
  <c r="GM374" i="1" s="1"/>
  <c r="GL365" i="1"/>
  <c r="GK365" i="1"/>
  <c r="GJ365" i="1"/>
  <c r="GI365" i="1"/>
  <c r="GI374" i="1" s="1"/>
  <c r="GH365" i="1"/>
  <c r="GG365" i="1"/>
  <c r="GF365" i="1"/>
  <c r="GE365" i="1"/>
  <c r="GE374" i="1" s="1"/>
  <c r="GD365" i="1"/>
  <c r="GC365" i="1"/>
  <c r="GB365" i="1"/>
  <c r="GA365" i="1"/>
  <c r="GA374" i="1" s="1"/>
  <c r="FZ365" i="1"/>
  <c r="FY365" i="1"/>
  <c r="FX365" i="1"/>
  <c r="FW365" i="1"/>
  <c r="FW374" i="1" s="1"/>
  <c r="FV365" i="1"/>
  <c r="FR365" i="1"/>
  <c r="FR374" i="1" s="1"/>
  <c r="FQ365" i="1"/>
  <c r="FP365" i="1"/>
  <c r="FP374" i="1" s="1"/>
  <c r="FO365" i="1"/>
  <c r="FN365" i="1"/>
  <c r="FN374" i="1" s="1"/>
  <c r="FM365" i="1"/>
  <c r="FL365" i="1"/>
  <c r="FL374" i="1" s="1"/>
  <c r="FK365" i="1"/>
  <c r="FJ365" i="1"/>
  <c r="FJ374" i="1" s="1"/>
  <c r="FI365" i="1"/>
  <c r="FH365" i="1"/>
  <c r="FH374" i="1" s="1"/>
  <c r="FG365" i="1"/>
  <c r="FF365" i="1"/>
  <c r="FF374" i="1" s="1"/>
  <c r="FE365" i="1"/>
  <c r="FD365" i="1"/>
  <c r="FD374" i="1" s="1"/>
  <c r="FC365" i="1"/>
  <c r="FB365" i="1"/>
  <c r="FB374" i="1" s="1"/>
  <c r="FA365" i="1"/>
  <c r="EZ365" i="1"/>
  <c r="EZ374" i="1" s="1"/>
  <c r="EY365" i="1"/>
  <c r="EX365" i="1"/>
  <c r="EX374" i="1" s="1"/>
  <c r="EW365" i="1"/>
  <c r="EV365" i="1"/>
  <c r="EV374" i="1" s="1"/>
  <c r="EU365" i="1"/>
  <c r="ET365" i="1"/>
  <c r="ET374" i="1" s="1"/>
  <c r="ES365" i="1"/>
  <c r="ER365" i="1"/>
  <c r="ER374" i="1" s="1"/>
  <c r="EQ365" i="1"/>
  <c r="EP365" i="1"/>
  <c r="EP374" i="1" s="1"/>
  <c r="EO365" i="1"/>
  <c r="EN365" i="1"/>
  <c r="EN374" i="1" s="1"/>
  <c r="EM365" i="1"/>
  <c r="EL365" i="1"/>
  <c r="EL374" i="1" s="1"/>
  <c r="EK365" i="1"/>
  <c r="EJ365" i="1"/>
  <c r="EJ374" i="1" s="1"/>
  <c r="EI365" i="1"/>
  <c r="EH365" i="1"/>
  <c r="EH374" i="1" s="1"/>
  <c r="EG365" i="1"/>
  <c r="EF365" i="1"/>
  <c r="EF374" i="1" s="1"/>
  <c r="EE365" i="1"/>
  <c r="ED365" i="1"/>
  <c r="ED374" i="1" s="1"/>
  <c r="EC365" i="1"/>
  <c r="EB365" i="1"/>
  <c r="EB374" i="1" s="1"/>
  <c r="EA365" i="1"/>
  <c r="DZ365" i="1"/>
  <c r="DZ374" i="1" s="1"/>
  <c r="DY365" i="1"/>
  <c r="DX365" i="1"/>
  <c r="DX374" i="1" s="1"/>
  <c r="DW365" i="1"/>
  <c r="DV365" i="1"/>
  <c r="DV374" i="1" s="1"/>
  <c r="DU365" i="1"/>
  <c r="DT365" i="1"/>
  <c r="DT374" i="1" s="1"/>
  <c r="DS365" i="1"/>
  <c r="DR365" i="1"/>
  <c r="DR374" i="1" s="1"/>
  <c r="DQ365" i="1"/>
  <c r="DP365" i="1"/>
  <c r="DP374" i="1" s="1"/>
  <c r="DO365" i="1"/>
  <c r="DN365" i="1"/>
  <c r="DN374" i="1" s="1"/>
  <c r="DM365" i="1"/>
  <c r="DL365" i="1"/>
  <c r="DL374" i="1" s="1"/>
  <c r="DK365" i="1"/>
  <c r="DJ365" i="1"/>
  <c r="DJ374" i="1" s="1"/>
  <c r="DI365" i="1"/>
  <c r="DH365" i="1"/>
  <c r="DH374" i="1" s="1"/>
  <c r="DG365" i="1"/>
  <c r="DF365" i="1"/>
  <c r="DF374" i="1" s="1"/>
  <c r="DE365" i="1"/>
  <c r="DD365" i="1"/>
  <c r="DD374" i="1" s="1"/>
  <c r="DC365" i="1"/>
  <c r="DB365" i="1"/>
  <c r="DB374" i="1" s="1"/>
  <c r="DA365" i="1"/>
  <c r="CZ365" i="1"/>
  <c r="CZ374" i="1" s="1"/>
  <c r="CY365" i="1"/>
  <c r="CX365" i="1"/>
  <c r="CX374" i="1" s="1"/>
  <c r="CW365" i="1"/>
  <c r="CV365" i="1"/>
  <c r="CV374" i="1" s="1"/>
  <c r="CU365" i="1"/>
  <c r="CT365" i="1"/>
  <c r="CT374" i="1" s="1"/>
  <c r="CS365" i="1"/>
  <c r="CR365" i="1"/>
  <c r="CR374" i="1" s="1"/>
  <c r="CQ365" i="1"/>
  <c r="CP365" i="1"/>
  <c r="CP374" i="1" s="1"/>
  <c r="CO365" i="1"/>
  <c r="CN365" i="1"/>
  <c r="CN374" i="1" s="1"/>
  <c r="CM365" i="1"/>
  <c r="CL365" i="1"/>
  <c r="CL374" i="1" s="1"/>
  <c r="CK365" i="1"/>
  <c r="CJ365" i="1"/>
  <c r="CJ374" i="1" s="1"/>
  <c r="CI365" i="1"/>
  <c r="CH365" i="1"/>
  <c r="CH374" i="1" s="1"/>
  <c r="CD365" i="1"/>
  <c r="CC365" i="1"/>
  <c r="CB365" i="1"/>
  <c r="CA365" i="1"/>
  <c r="CA374" i="1" s="1"/>
  <c r="BZ365" i="1"/>
  <c r="BY365" i="1"/>
  <c r="BU365" i="1"/>
  <c r="BT365" i="1"/>
  <c r="BT374" i="1" s="1"/>
  <c r="BS365" i="1"/>
  <c r="BR365" i="1"/>
  <c r="BQ365" i="1"/>
  <c r="BP365" i="1"/>
  <c r="BP374" i="1" s="1"/>
  <c r="BO365" i="1"/>
  <c r="BN365" i="1"/>
  <c r="BM365" i="1"/>
  <c r="BL365" i="1"/>
  <c r="BL374" i="1" s="1"/>
  <c r="BK365" i="1"/>
  <c r="BJ365" i="1"/>
  <c r="BI365" i="1"/>
  <c r="BH365" i="1"/>
  <c r="BH374" i="1" s="1"/>
  <c r="BG365" i="1"/>
  <c r="BF365" i="1"/>
  <c r="BE365" i="1"/>
  <c r="BD365" i="1"/>
  <c r="BD374" i="1" s="1"/>
  <c r="BC365" i="1"/>
  <c r="BB365" i="1"/>
  <c r="BA365" i="1"/>
  <c r="AZ365" i="1"/>
  <c r="AZ374" i="1" s="1"/>
  <c r="AY365" i="1"/>
  <c r="AX365" i="1"/>
  <c r="AT365" i="1"/>
  <c r="AS365" i="1"/>
  <c r="AR365" i="1"/>
  <c r="AQ365" i="1"/>
  <c r="AQ374" i="1" s="1"/>
  <c r="AP365" i="1"/>
  <c r="AL365" i="1"/>
  <c r="AL374" i="1" s="1"/>
  <c r="AK365" i="1"/>
  <c r="AJ365" i="1"/>
  <c r="AJ374" i="1" s="1"/>
  <c r="AI365" i="1"/>
  <c r="AH365" i="1"/>
  <c r="AH374" i="1" s="1"/>
  <c r="AG365" i="1"/>
  <c r="AF365" i="1"/>
  <c r="AF374" i="1" s="1"/>
  <c r="AE365" i="1"/>
  <c r="AD365" i="1"/>
  <c r="AD374" i="1" s="1"/>
  <c r="AC365" i="1"/>
  <c r="AB365" i="1"/>
  <c r="AB374" i="1" s="1"/>
  <c r="AA365" i="1"/>
  <c r="Z365" i="1"/>
  <c r="Z374" i="1" s="1"/>
  <c r="Y365" i="1"/>
  <c r="X365" i="1"/>
  <c r="X374" i="1" s="1"/>
  <c r="W365" i="1"/>
  <c r="V365" i="1"/>
  <c r="V374" i="1" s="1"/>
  <c r="U365" i="1"/>
  <c r="T365" i="1"/>
  <c r="T374" i="1" s="1"/>
  <c r="S365" i="1"/>
  <c r="R365" i="1"/>
  <c r="R374" i="1" s="1"/>
  <c r="Q365" i="1"/>
  <c r="M365" i="1"/>
  <c r="L365" i="1"/>
  <c r="K365" i="1"/>
  <c r="K374" i="1" s="1"/>
  <c r="J365" i="1"/>
  <c r="I365" i="1"/>
  <c r="H365" i="1"/>
  <c r="E365" i="1"/>
  <c r="D365" i="1"/>
  <c r="GT364" i="1"/>
  <c r="GS364" i="1"/>
  <c r="GR364" i="1"/>
  <c r="GQ364" i="1"/>
  <c r="GP364" i="1"/>
  <c r="GO364" i="1"/>
  <c r="GN364" i="1"/>
  <c r="GM364" i="1"/>
  <c r="GL364" i="1"/>
  <c r="GK364" i="1"/>
  <c r="GJ364" i="1"/>
  <c r="GI364" i="1"/>
  <c r="GH364" i="1"/>
  <c r="GG364" i="1"/>
  <c r="GF364" i="1"/>
  <c r="GE364" i="1"/>
  <c r="GD364" i="1"/>
  <c r="GC364" i="1"/>
  <c r="GB364" i="1"/>
  <c r="GA364" i="1"/>
  <c r="FZ364" i="1"/>
  <c r="FY364" i="1"/>
  <c r="FX364" i="1"/>
  <c r="FW364" i="1"/>
  <c r="FV364" i="1"/>
  <c r="FR364" i="1"/>
  <c r="FQ364" i="1"/>
  <c r="FP364" i="1"/>
  <c r="FO364" i="1"/>
  <c r="FN364" i="1"/>
  <c r="FM364" i="1"/>
  <c r="FL364" i="1"/>
  <c r="FK364" i="1"/>
  <c r="FJ364" i="1"/>
  <c r="FI364" i="1"/>
  <c r="FH364" i="1"/>
  <c r="FG364" i="1"/>
  <c r="FF364" i="1"/>
  <c r="FE364" i="1"/>
  <c r="FD364" i="1"/>
  <c r="FC364" i="1"/>
  <c r="FB364" i="1"/>
  <c r="FA364" i="1"/>
  <c r="EZ364" i="1"/>
  <c r="EY364" i="1"/>
  <c r="EX364" i="1"/>
  <c r="EW364" i="1"/>
  <c r="EV364" i="1"/>
  <c r="EU364" i="1"/>
  <c r="ET364" i="1"/>
  <c r="ES364" i="1"/>
  <c r="ER364" i="1"/>
  <c r="EQ364" i="1"/>
  <c r="EP364" i="1"/>
  <c r="EO364" i="1"/>
  <c r="EN364" i="1"/>
  <c r="EM364" i="1"/>
  <c r="EL364" i="1"/>
  <c r="EK364" i="1"/>
  <c r="EJ364" i="1"/>
  <c r="EI364" i="1"/>
  <c r="EH364" i="1"/>
  <c r="EG364" i="1"/>
  <c r="EF364" i="1"/>
  <c r="EE364" i="1"/>
  <c r="ED364" i="1"/>
  <c r="EC364" i="1"/>
  <c r="EB364" i="1"/>
  <c r="EA364" i="1"/>
  <c r="DZ364" i="1"/>
  <c r="DY364" i="1"/>
  <c r="DX364" i="1"/>
  <c r="DW364" i="1"/>
  <c r="DV364" i="1"/>
  <c r="DU364" i="1"/>
  <c r="DT364" i="1"/>
  <c r="DS364" i="1"/>
  <c r="DR364" i="1"/>
  <c r="DQ364" i="1"/>
  <c r="DP364" i="1"/>
  <c r="DO364" i="1"/>
  <c r="DN364" i="1"/>
  <c r="DM364" i="1"/>
  <c r="DL364" i="1"/>
  <c r="DK364" i="1"/>
  <c r="DJ364" i="1"/>
  <c r="DI364" i="1"/>
  <c r="DH364" i="1"/>
  <c r="DG364" i="1"/>
  <c r="DF364" i="1"/>
  <c r="DE364" i="1"/>
  <c r="DD364" i="1"/>
  <c r="DC364" i="1"/>
  <c r="DB364" i="1"/>
  <c r="DA364" i="1"/>
  <c r="CZ364" i="1"/>
  <c r="CY364" i="1"/>
  <c r="CX364" i="1"/>
  <c r="CW364" i="1"/>
  <c r="CV364" i="1"/>
  <c r="CU364" i="1"/>
  <c r="CT364" i="1"/>
  <c r="CS364" i="1"/>
  <c r="CR364" i="1"/>
  <c r="CQ364" i="1"/>
  <c r="CP364" i="1"/>
  <c r="CO364" i="1"/>
  <c r="CN364" i="1"/>
  <c r="CM364" i="1"/>
  <c r="CL364" i="1"/>
  <c r="CK364" i="1"/>
  <c r="CJ364" i="1"/>
  <c r="CI364" i="1"/>
  <c r="CH364" i="1"/>
  <c r="CD364" i="1"/>
  <c r="CC364" i="1"/>
  <c r="CB364" i="1"/>
  <c r="CA364" i="1"/>
  <c r="BZ364" i="1"/>
  <c r="BY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BE364" i="1"/>
  <c r="BD364" i="1"/>
  <c r="BC364" i="1"/>
  <c r="BB364" i="1"/>
  <c r="BA364" i="1"/>
  <c r="AZ364" i="1"/>
  <c r="AY364" i="1"/>
  <c r="AX364" i="1"/>
  <c r="AT364" i="1"/>
  <c r="AS364" i="1"/>
  <c r="AR364" i="1"/>
  <c r="AQ364" i="1"/>
  <c r="AP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M364" i="1"/>
  <c r="L364" i="1"/>
  <c r="K364" i="1"/>
  <c r="J364" i="1"/>
  <c r="I364" i="1"/>
  <c r="GT363" i="1"/>
  <c r="GS363" i="1"/>
  <c r="GR363" i="1"/>
  <c r="GQ363" i="1"/>
  <c r="GP363" i="1"/>
  <c r="GO363" i="1"/>
  <c r="GN363" i="1"/>
  <c r="GM363" i="1"/>
  <c r="GL363" i="1"/>
  <c r="GK363" i="1"/>
  <c r="GJ363" i="1"/>
  <c r="GI363" i="1"/>
  <c r="GH363" i="1"/>
  <c r="GG363" i="1"/>
  <c r="GF363" i="1"/>
  <c r="GE363" i="1"/>
  <c r="GD363" i="1"/>
  <c r="GC363" i="1"/>
  <c r="GB363" i="1"/>
  <c r="GA363" i="1"/>
  <c r="FZ363" i="1"/>
  <c r="FY363" i="1"/>
  <c r="FX363" i="1"/>
  <c r="FW363" i="1"/>
  <c r="FV363" i="1"/>
  <c r="FR363" i="1"/>
  <c r="FQ363" i="1"/>
  <c r="FP363" i="1"/>
  <c r="FO363" i="1"/>
  <c r="FN363" i="1"/>
  <c r="FM363" i="1"/>
  <c r="FL363" i="1"/>
  <c r="FK363" i="1"/>
  <c r="FJ363" i="1"/>
  <c r="FI363" i="1"/>
  <c r="FH363" i="1"/>
  <c r="FG363" i="1"/>
  <c r="FF363" i="1"/>
  <c r="FE363" i="1"/>
  <c r="FD363" i="1"/>
  <c r="FC363" i="1"/>
  <c r="FB363" i="1"/>
  <c r="FA363" i="1"/>
  <c r="EZ363" i="1"/>
  <c r="EY363" i="1"/>
  <c r="EX363" i="1"/>
  <c r="EW363" i="1"/>
  <c r="EV363" i="1"/>
  <c r="EU363" i="1"/>
  <c r="ET363" i="1"/>
  <c r="ES363" i="1"/>
  <c r="ER363" i="1"/>
  <c r="EQ363" i="1"/>
  <c r="EP363" i="1"/>
  <c r="EO363" i="1"/>
  <c r="EN363" i="1"/>
  <c r="EM363" i="1"/>
  <c r="EL363" i="1"/>
  <c r="EK363" i="1"/>
  <c r="EJ363" i="1"/>
  <c r="EI363" i="1"/>
  <c r="EH363" i="1"/>
  <c r="EG363" i="1"/>
  <c r="EF363" i="1"/>
  <c r="EE363" i="1"/>
  <c r="ED363" i="1"/>
  <c r="EC363" i="1"/>
  <c r="EB363" i="1"/>
  <c r="EA363" i="1"/>
  <c r="DZ363" i="1"/>
  <c r="DY363" i="1"/>
  <c r="DX363" i="1"/>
  <c r="DW363" i="1"/>
  <c r="DV363" i="1"/>
  <c r="DU363" i="1"/>
  <c r="DT363" i="1"/>
  <c r="DS363" i="1"/>
  <c r="DR363" i="1"/>
  <c r="DQ363" i="1"/>
  <c r="DP363" i="1"/>
  <c r="DO363" i="1"/>
  <c r="DN363" i="1"/>
  <c r="DM363" i="1"/>
  <c r="DL363" i="1"/>
  <c r="DK363" i="1"/>
  <c r="DJ363" i="1"/>
  <c r="DI363" i="1"/>
  <c r="DH363" i="1"/>
  <c r="DG363" i="1"/>
  <c r="DF363" i="1"/>
  <c r="DE363" i="1"/>
  <c r="DD363" i="1"/>
  <c r="DC363" i="1"/>
  <c r="DB363" i="1"/>
  <c r="DA363" i="1"/>
  <c r="CZ363" i="1"/>
  <c r="CY363" i="1"/>
  <c r="CX363" i="1"/>
  <c r="CW363" i="1"/>
  <c r="CV363" i="1"/>
  <c r="CU363" i="1"/>
  <c r="CT363" i="1"/>
  <c r="CS363" i="1"/>
  <c r="CR363" i="1"/>
  <c r="CQ363" i="1"/>
  <c r="CP363" i="1"/>
  <c r="CO363" i="1"/>
  <c r="CN363" i="1"/>
  <c r="CM363" i="1"/>
  <c r="CL363" i="1"/>
  <c r="CK363" i="1"/>
  <c r="CJ363" i="1"/>
  <c r="CI363" i="1"/>
  <c r="CH363" i="1"/>
  <c r="CD363" i="1"/>
  <c r="CC363" i="1"/>
  <c r="CB363" i="1"/>
  <c r="CA363" i="1"/>
  <c r="BZ363" i="1"/>
  <c r="BY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BE363" i="1"/>
  <c r="BD363" i="1"/>
  <c r="BC363" i="1"/>
  <c r="BB363" i="1"/>
  <c r="BA363" i="1"/>
  <c r="AZ363" i="1"/>
  <c r="AY363" i="1"/>
  <c r="AX363" i="1"/>
  <c r="AT363" i="1"/>
  <c r="AS363" i="1"/>
  <c r="AR363" i="1"/>
  <c r="AQ363" i="1"/>
  <c r="AP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M363" i="1"/>
  <c r="L363" i="1"/>
  <c r="K363" i="1"/>
  <c r="J363" i="1"/>
  <c r="I363" i="1"/>
  <c r="GT361" i="1"/>
  <c r="GS361" i="1"/>
  <c r="GR361" i="1"/>
  <c r="GQ361" i="1"/>
  <c r="GP361" i="1"/>
  <c r="GO361" i="1"/>
  <c r="GN361" i="1"/>
  <c r="GM361" i="1"/>
  <c r="GL361" i="1"/>
  <c r="GK361" i="1"/>
  <c r="GJ361" i="1"/>
  <c r="GI361" i="1"/>
  <c r="GH361" i="1"/>
  <c r="GG361" i="1"/>
  <c r="GF361" i="1"/>
  <c r="GE361" i="1"/>
  <c r="GD361" i="1"/>
  <c r="GC361" i="1"/>
  <c r="GB361" i="1"/>
  <c r="GA361" i="1"/>
  <c r="FZ361" i="1"/>
  <c r="FY361" i="1"/>
  <c r="FX361" i="1"/>
  <c r="FW361" i="1"/>
  <c r="FV361" i="1"/>
  <c r="FR361" i="1"/>
  <c r="FQ361" i="1"/>
  <c r="FP361" i="1"/>
  <c r="FO361" i="1"/>
  <c r="FN361" i="1"/>
  <c r="FM361" i="1"/>
  <c r="FL361" i="1"/>
  <c r="FK361" i="1"/>
  <c r="FJ361" i="1"/>
  <c r="FI361" i="1"/>
  <c r="FH361" i="1"/>
  <c r="FG361" i="1"/>
  <c r="FF361" i="1"/>
  <c r="FE361" i="1"/>
  <c r="FD361" i="1"/>
  <c r="FC361" i="1"/>
  <c r="FB361" i="1"/>
  <c r="FA361" i="1"/>
  <c r="EZ361" i="1"/>
  <c r="EY361" i="1"/>
  <c r="EX361" i="1"/>
  <c r="EW361" i="1"/>
  <c r="EV361" i="1"/>
  <c r="EU361" i="1"/>
  <c r="ET361" i="1"/>
  <c r="ES361" i="1"/>
  <c r="ER361" i="1"/>
  <c r="EQ361" i="1"/>
  <c r="EP361" i="1"/>
  <c r="EO361" i="1"/>
  <c r="EN361" i="1"/>
  <c r="EM361" i="1"/>
  <c r="EL361" i="1"/>
  <c r="EK361" i="1"/>
  <c r="EJ361" i="1"/>
  <c r="EI361" i="1"/>
  <c r="EH361" i="1"/>
  <c r="EG361" i="1"/>
  <c r="EF361" i="1"/>
  <c r="EE361" i="1"/>
  <c r="ED361" i="1"/>
  <c r="EC361" i="1"/>
  <c r="EB361" i="1"/>
  <c r="EA361" i="1"/>
  <c r="DZ361" i="1"/>
  <c r="DY361" i="1"/>
  <c r="DX361" i="1"/>
  <c r="DW361" i="1"/>
  <c r="DV361" i="1"/>
  <c r="DU361" i="1"/>
  <c r="DT361" i="1"/>
  <c r="DS361" i="1"/>
  <c r="DR361" i="1"/>
  <c r="DQ361" i="1"/>
  <c r="DP361" i="1"/>
  <c r="DO361" i="1"/>
  <c r="DN361" i="1"/>
  <c r="DM361" i="1"/>
  <c r="DL361" i="1"/>
  <c r="DK361" i="1"/>
  <c r="DJ361" i="1"/>
  <c r="DI361" i="1"/>
  <c r="DH361" i="1"/>
  <c r="DG361" i="1"/>
  <c r="DF361" i="1"/>
  <c r="DE361" i="1"/>
  <c r="DD361" i="1"/>
  <c r="DC361" i="1"/>
  <c r="DB361" i="1"/>
  <c r="DA361" i="1"/>
  <c r="CZ361" i="1"/>
  <c r="CY361" i="1"/>
  <c r="CX361" i="1"/>
  <c r="CW361" i="1"/>
  <c r="CV361" i="1"/>
  <c r="CU361" i="1"/>
  <c r="CT361" i="1"/>
  <c r="CS361" i="1"/>
  <c r="CR361" i="1"/>
  <c r="CQ361" i="1"/>
  <c r="CP361" i="1"/>
  <c r="CO361" i="1"/>
  <c r="CN361" i="1"/>
  <c r="CM361" i="1"/>
  <c r="CL361" i="1"/>
  <c r="CK361" i="1"/>
  <c r="CJ361" i="1"/>
  <c r="CI361" i="1"/>
  <c r="CH361" i="1"/>
  <c r="CD361" i="1"/>
  <c r="CC361" i="1"/>
  <c r="CB361" i="1"/>
  <c r="CA361" i="1"/>
  <c r="BZ361" i="1"/>
  <c r="BY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BD361" i="1"/>
  <c r="BC361" i="1"/>
  <c r="BB361" i="1"/>
  <c r="BA361" i="1"/>
  <c r="AZ361" i="1"/>
  <c r="AY361" i="1"/>
  <c r="AX361" i="1"/>
  <c r="AT361" i="1"/>
  <c r="AS361" i="1"/>
  <c r="AR361" i="1"/>
  <c r="AQ361" i="1"/>
  <c r="AP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M361" i="1"/>
  <c r="L361" i="1"/>
  <c r="K361" i="1"/>
  <c r="J361" i="1"/>
  <c r="I361" i="1"/>
  <c r="H361" i="1"/>
  <c r="E361" i="1"/>
  <c r="D361" i="1"/>
  <c r="GT360" i="1"/>
  <c r="GS360" i="1"/>
  <c r="GR360" i="1"/>
  <c r="GQ360" i="1"/>
  <c r="GP360" i="1"/>
  <c r="GO360" i="1"/>
  <c r="GN360" i="1"/>
  <c r="GM360" i="1"/>
  <c r="GL360" i="1"/>
  <c r="GK360" i="1"/>
  <c r="GJ360" i="1"/>
  <c r="GI360" i="1"/>
  <c r="GH360" i="1"/>
  <c r="GG360" i="1"/>
  <c r="GF360" i="1"/>
  <c r="GE360" i="1"/>
  <c r="GD360" i="1"/>
  <c r="GC360" i="1"/>
  <c r="GB360" i="1"/>
  <c r="GA360" i="1"/>
  <c r="FZ360" i="1"/>
  <c r="FY360" i="1"/>
  <c r="FX360" i="1"/>
  <c r="FW360" i="1"/>
  <c r="GU360" i="1" s="1"/>
  <c r="FV360" i="1"/>
  <c r="FR360" i="1"/>
  <c r="FQ360" i="1"/>
  <c r="FP360" i="1"/>
  <c r="FO360" i="1"/>
  <c r="FN360" i="1"/>
  <c r="FM360" i="1"/>
  <c r="FL360" i="1"/>
  <c r="FK360" i="1"/>
  <c r="FJ360" i="1"/>
  <c r="FI360" i="1"/>
  <c r="FH360" i="1"/>
  <c r="FG360" i="1"/>
  <c r="FF360" i="1"/>
  <c r="FE360" i="1"/>
  <c r="FD360" i="1"/>
  <c r="FC360" i="1"/>
  <c r="FB360" i="1"/>
  <c r="FA360" i="1"/>
  <c r="EZ360" i="1"/>
  <c r="EY360" i="1"/>
  <c r="EX360" i="1"/>
  <c r="EW360" i="1"/>
  <c r="EV360" i="1"/>
  <c r="EU360" i="1"/>
  <c r="ET360" i="1"/>
  <c r="ES360" i="1"/>
  <c r="ER360" i="1"/>
  <c r="EQ360" i="1"/>
  <c r="EP360" i="1"/>
  <c r="EO360" i="1"/>
  <c r="EN360" i="1"/>
  <c r="EM360" i="1"/>
  <c r="EL360" i="1"/>
  <c r="EK360" i="1"/>
  <c r="EJ360" i="1"/>
  <c r="EI360" i="1"/>
  <c r="EH360" i="1"/>
  <c r="EG360" i="1"/>
  <c r="EF360" i="1"/>
  <c r="EE360" i="1"/>
  <c r="ED360" i="1"/>
  <c r="EC360" i="1"/>
  <c r="EB360" i="1"/>
  <c r="EA360" i="1"/>
  <c r="DZ360" i="1"/>
  <c r="DY360" i="1"/>
  <c r="DX360" i="1"/>
  <c r="DW360" i="1"/>
  <c r="DV360" i="1"/>
  <c r="DU360" i="1"/>
  <c r="DT360" i="1"/>
  <c r="DS360" i="1"/>
  <c r="DR360" i="1"/>
  <c r="DQ360" i="1"/>
  <c r="DP360" i="1"/>
  <c r="DO360" i="1"/>
  <c r="DN360" i="1"/>
  <c r="DM360" i="1"/>
  <c r="DL360" i="1"/>
  <c r="DK360" i="1"/>
  <c r="DJ360" i="1"/>
  <c r="DI360" i="1"/>
  <c r="DH360" i="1"/>
  <c r="DG360" i="1"/>
  <c r="DF360" i="1"/>
  <c r="DE360" i="1"/>
  <c r="DD360" i="1"/>
  <c r="DC360" i="1"/>
  <c r="DB360" i="1"/>
  <c r="DA360" i="1"/>
  <c r="CZ360" i="1"/>
  <c r="CY360" i="1"/>
  <c r="CX360" i="1"/>
  <c r="CW360" i="1"/>
  <c r="CV360" i="1"/>
  <c r="CU360" i="1"/>
  <c r="CT360" i="1"/>
  <c r="CS360" i="1"/>
  <c r="CR360" i="1"/>
  <c r="CQ360" i="1"/>
  <c r="CP360" i="1"/>
  <c r="CO360" i="1"/>
  <c r="CN360" i="1"/>
  <c r="CM360" i="1"/>
  <c r="CL360" i="1"/>
  <c r="CK360" i="1"/>
  <c r="CJ360" i="1"/>
  <c r="CI360" i="1"/>
  <c r="CH360" i="1"/>
  <c r="CD360" i="1"/>
  <c r="CC360" i="1"/>
  <c r="CB360" i="1"/>
  <c r="CA360" i="1"/>
  <c r="BZ360" i="1"/>
  <c r="BY360" i="1"/>
  <c r="CE360" i="1" s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BD360" i="1"/>
  <c r="BC360" i="1"/>
  <c r="BB360" i="1"/>
  <c r="BA360" i="1"/>
  <c r="AZ360" i="1"/>
  <c r="AY360" i="1"/>
  <c r="AX360" i="1"/>
  <c r="BV360" i="1" s="1"/>
  <c r="AT360" i="1"/>
  <c r="AS360" i="1"/>
  <c r="AR360" i="1"/>
  <c r="AQ360" i="1"/>
  <c r="AU360" i="1" s="1"/>
  <c r="AP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M360" i="1"/>
  <c r="L360" i="1"/>
  <c r="K360" i="1"/>
  <c r="J360" i="1"/>
  <c r="I360" i="1"/>
  <c r="N360" i="1" s="1"/>
  <c r="H360" i="1"/>
  <c r="E360" i="1"/>
  <c r="D360" i="1"/>
  <c r="GT359" i="1"/>
  <c r="GS359" i="1"/>
  <c r="GR359" i="1"/>
  <c r="GQ359" i="1"/>
  <c r="GP359" i="1"/>
  <c r="GO359" i="1"/>
  <c r="GN359" i="1"/>
  <c r="GM359" i="1"/>
  <c r="GL359" i="1"/>
  <c r="GK359" i="1"/>
  <c r="GJ359" i="1"/>
  <c r="GI359" i="1"/>
  <c r="GH359" i="1"/>
  <c r="GG359" i="1"/>
  <c r="GF359" i="1"/>
  <c r="GE359" i="1"/>
  <c r="GD359" i="1"/>
  <c r="GC359" i="1"/>
  <c r="GB359" i="1"/>
  <c r="GA359" i="1"/>
  <c r="FZ359" i="1"/>
  <c r="FY359" i="1"/>
  <c r="FX359" i="1"/>
  <c r="FW359" i="1"/>
  <c r="FV359" i="1"/>
  <c r="FR359" i="1"/>
  <c r="FQ359" i="1"/>
  <c r="FP359" i="1"/>
  <c r="FO359" i="1"/>
  <c r="FN359" i="1"/>
  <c r="FM359" i="1"/>
  <c r="FL359" i="1"/>
  <c r="FK359" i="1"/>
  <c r="FJ359" i="1"/>
  <c r="FI359" i="1"/>
  <c r="FH359" i="1"/>
  <c r="FG359" i="1"/>
  <c r="FF359" i="1"/>
  <c r="FE359" i="1"/>
  <c r="FD359" i="1"/>
  <c r="FC359" i="1"/>
  <c r="FB359" i="1"/>
  <c r="FA359" i="1"/>
  <c r="EZ359" i="1"/>
  <c r="EY359" i="1"/>
  <c r="EX359" i="1"/>
  <c r="EW359" i="1"/>
  <c r="EV359" i="1"/>
  <c r="EU359" i="1"/>
  <c r="ET359" i="1"/>
  <c r="ES359" i="1"/>
  <c r="ER359" i="1"/>
  <c r="EQ359" i="1"/>
  <c r="EP359" i="1"/>
  <c r="EO359" i="1"/>
  <c r="EN359" i="1"/>
  <c r="EM359" i="1"/>
  <c r="EL359" i="1"/>
  <c r="EK359" i="1"/>
  <c r="EJ359" i="1"/>
  <c r="EI359" i="1"/>
  <c r="EH359" i="1"/>
  <c r="EG359" i="1"/>
  <c r="EF359" i="1"/>
  <c r="EE359" i="1"/>
  <c r="ED359" i="1"/>
  <c r="EC359" i="1"/>
  <c r="EB359" i="1"/>
  <c r="EA359" i="1"/>
  <c r="DZ359" i="1"/>
  <c r="DY359" i="1"/>
  <c r="DX359" i="1"/>
  <c r="DW359" i="1"/>
  <c r="DV359" i="1"/>
  <c r="DU359" i="1"/>
  <c r="DT359" i="1"/>
  <c r="DS359" i="1"/>
  <c r="DR359" i="1"/>
  <c r="DQ359" i="1"/>
  <c r="DP359" i="1"/>
  <c r="DO359" i="1"/>
  <c r="DN359" i="1"/>
  <c r="DM359" i="1"/>
  <c r="DL359" i="1"/>
  <c r="DK359" i="1"/>
  <c r="DJ359" i="1"/>
  <c r="DI359" i="1"/>
  <c r="DH359" i="1"/>
  <c r="DG359" i="1"/>
  <c r="DF359" i="1"/>
  <c r="DE359" i="1"/>
  <c r="DD359" i="1"/>
  <c r="DC359" i="1"/>
  <c r="DB359" i="1"/>
  <c r="DA359" i="1"/>
  <c r="CZ359" i="1"/>
  <c r="CY359" i="1"/>
  <c r="CX359" i="1"/>
  <c r="CW359" i="1"/>
  <c r="CV359" i="1"/>
  <c r="CU359" i="1"/>
  <c r="CT359" i="1"/>
  <c r="CS359" i="1"/>
  <c r="CR359" i="1"/>
  <c r="CQ359" i="1"/>
  <c r="CP359" i="1"/>
  <c r="CO359" i="1"/>
  <c r="CN359" i="1"/>
  <c r="CM359" i="1"/>
  <c r="CL359" i="1"/>
  <c r="CK359" i="1"/>
  <c r="CJ359" i="1"/>
  <c r="CI359" i="1"/>
  <c r="FS359" i="1" s="1"/>
  <c r="CH359" i="1"/>
  <c r="CD359" i="1"/>
  <c r="CC359" i="1"/>
  <c r="CB359" i="1"/>
  <c r="CA359" i="1"/>
  <c r="BZ359" i="1"/>
  <c r="BY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BE359" i="1"/>
  <c r="BD359" i="1"/>
  <c r="BC359" i="1"/>
  <c r="BB359" i="1"/>
  <c r="BA359" i="1"/>
  <c r="AZ359" i="1"/>
  <c r="AY359" i="1"/>
  <c r="AX359" i="1"/>
  <c r="AT359" i="1"/>
  <c r="AS359" i="1"/>
  <c r="AR359" i="1"/>
  <c r="AQ359" i="1"/>
  <c r="AP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AM359" i="1" s="1"/>
  <c r="R359" i="1"/>
  <c r="Q359" i="1"/>
  <c r="M359" i="1"/>
  <c r="L359" i="1"/>
  <c r="K359" i="1"/>
  <c r="J359" i="1"/>
  <c r="I359" i="1"/>
  <c r="H359" i="1"/>
  <c r="N359" i="1" s="1"/>
  <c r="E359" i="1"/>
  <c r="D359" i="1"/>
  <c r="GT358" i="1"/>
  <c r="GS358" i="1"/>
  <c r="GR358" i="1"/>
  <c r="GQ358" i="1"/>
  <c r="GP358" i="1"/>
  <c r="GO358" i="1"/>
  <c r="GN358" i="1"/>
  <c r="GM358" i="1"/>
  <c r="GL358" i="1"/>
  <c r="GK358" i="1"/>
  <c r="GJ358" i="1"/>
  <c r="GI358" i="1"/>
  <c r="GH358" i="1"/>
  <c r="GG358" i="1"/>
  <c r="GF358" i="1"/>
  <c r="GE358" i="1"/>
  <c r="GD358" i="1"/>
  <c r="GC358" i="1"/>
  <c r="GB358" i="1"/>
  <c r="GA358" i="1"/>
  <c r="FZ358" i="1"/>
  <c r="FY358" i="1"/>
  <c r="FX358" i="1"/>
  <c r="FW358" i="1"/>
  <c r="FV358" i="1"/>
  <c r="FR358" i="1"/>
  <c r="FQ358" i="1"/>
  <c r="FP358" i="1"/>
  <c r="FO358" i="1"/>
  <c r="FN358" i="1"/>
  <c r="FM358" i="1"/>
  <c r="FL358" i="1"/>
  <c r="FK358" i="1"/>
  <c r="FJ358" i="1"/>
  <c r="FI358" i="1"/>
  <c r="FH358" i="1"/>
  <c r="FG358" i="1"/>
  <c r="FF358" i="1"/>
  <c r="FE358" i="1"/>
  <c r="FD358" i="1"/>
  <c r="FC358" i="1"/>
  <c r="FB358" i="1"/>
  <c r="FA358" i="1"/>
  <c r="EZ358" i="1"/>
  <c r="EY358" i="1"/>
  <c r="EX358" i="1"/>
  <c r="EW358" i="1"/>
  <c r="EV358" i="1"/>
  <c r="EU358" i="1"/>
  <c r="ET358" i="1"/>
  <c r="ES358" i="1"/>
  <c r="ER358" i="1"/>
  <c r="EQ358" i="1"/>
  <c r="EP358" i="1"/>
  <c r="EO358" i="1"/>
  <c r="EN358" i="1"/>
  <c r="EM358" i="1"/>
  <c r="EL358" i="1"/>
  <c r="EK358" i="1"/>
  <c r="EJ358" i="1"/>
  <c r="EI358" i="1"/>
  <c r="EH358" i="1"/>
  <c r="EG358" i="1"/>
  <c r="EF358" i="1"/>
  <c r="EE358" i="1"/>
  <c r="ED358" i="1"/>
  <c r="EC358" i="1"/>
  <c r="EB358" i="1"/>
  <c r="EA358" i="1"/>
  <c r="DZ358" i="1"/>
  <c r="DY358" i="1"/>
  <c r="DX358" i="1"/>
  <c r="DW358" i="1"/>
  <c r="DV358" i="1"/>
  <c r="DU358" i="1"/>
  <c r="DT358" i="1"/>
  <c r="DS358" i="1"/>
  <c r="DR358" i="1"/>
  <c r="DQ358" i="1"/>
  <c r="DP358" i="1"/>
  <c r="DO358" i="1"/>
  <c r="DN358" i="1"/>
  <c r="DM358" i="1"/>
  <c r="DL358" i="1"/>
  <c r="DK358" i="1"/>
  <c r="DJ358" i="1"/>
  <c r="DI358" i="1"/>
  <c r="DH358" i="1"/>
  <c r="DG358" i="1"/>
  <c r="DF358" i="1"/>
  <c r="DE358" i="1"/>
  <c r="DD358" i="1"/>
  <c r="DC358" i="1"/>
  <c r="DB358" i="1"/>
  <c r="DA358" i="1"/>
  <c r="CZ358" i="1"/>
  <c r="CY358" i="1"/>
  <c r="CX358" i="1"/>
  <c r="CW358" i="1"/>
  <c r="CV358" i="1"/>
  <c r="CU358" i="1"/>
  <c r="CT358" i="1"/>
  <c r="CS358" i="1"/>
  <c r="CR358" i="1"/>
  <c r="CQ358" i="1"/>
  <c r="CP358" i="1"/>
  <c r="CO358" i="1"/>
  <c r="CN358" i="1"/>
  <c r="CM358" i="1"/>
  <c r="CL358" i="1"/>
  <c r="CK358" i="1"/>
  <c r="CJ358" i="1"/>
  <c r="CI358" i="1"/>
  <c r="CH358" i="1"/>
  <c r="FS358" i="1" s="1"/>
  <c r="CD358" i="1"/>
  <c r="CC358" i="1"/>
  <c r="CB358" i="1"/>
  <c r="CA358" i="1"/>
  <c r="BZ358" i="1"/>
  <c r="BY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BE358" i="1"/>
  <c r="BD358" i="1"/>
  <c r="BC358" i="1"/>
  <c r="BB358" i="1"/>
  <c r="BA358" i="1"/>
  <c r="AZ358" i="1"/>
  <c r="AY358" i="1"/>
  <c r="AX358" i="1"/>
  <c r="AT358" i="1"/>
  <c r="AS358" i="1"/>
  <c r="AR358" i="1"/>
  <c r="AQ358" i="1"/>
  <c r="AP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M358" i="1"/>
  <c r="L358" i="1"/>
  <c r="K358" i="1"/>
  <c r="J358" i="1"/>
  <c r="I358" i="1"/>
  <c r="H358" i="1"/>
  <c r="E358" i="1"/>
  <c r="D358" i="1"/>
  <c r="GT357" i="1"/>
  <c r="GS357" i="1"/>
  <c r="GR357" i="1"/>
  <c r="GQ357" i="1"/>
  <c r="GP357" i="1"/>
  <c r="GO357" i="1"/>
  <c r="GN357" i="1"/>
  <c r="GM357" i="1"/>
  <c r="GL357" i="1"/>
  <c r="GK357" i="1"/>
  <c r="GJ357" i="1"/>
  <c r="GI357" i="1"/>
  <c r="GH357" i="1"/>
  <c r="GG357" i="1"/>
  <c r="GF357" i="1"/>
  <c r="GE357" i="1"/>
  <c r="GD357" i="1"/>
  <c r="GC357" i="1"/>
  <c r="GB357" i="1"/>
  <c r="GA357" i="1"/>
  <c r="FZ357" i="1"/>
  <c r="FY357" i="1"/>
  <c r="FX357" i="1"/>
  <c r="FW357" i="1"/>
  <c r="FV357" i="1"/>
  <c r="FR357" i="1"/>
  <c r="FQ357" i="1"/>
  <c r="FP357" i="1"/>
  <c r="FO357" i="1"/>
  <c r="FN357" i="1"/>
  <c r="FM357" i="1"/>
  <c r="FL357" i="1"/>
  <c r="FK357" i="1"/>
  <c r="FJ357" i="1"/>
  <c r="FI357" i="1"/>
  <c r="FH357" i="1"/>
  <c r="FG357" i="1"/>
  <c r="FF357" i="1"/>
  <c r="FE357" i="1"/>
  <c r="FD357" i="1"/>
  <c r="FC357" i="1"/>
  <c r="FB357" i="1"/>
  <c r="FA357" i="1"/>
  <c r="EZ357" i="1"/>
  <c r="EY357" i="1"/>
  <c r="EX357" i="1"/>
  <c r="EW357" i="1"/>
  <c r="EV357" i="1"/>
  <c r="EU357" i="1"/>
  <c r="ET357" i="1"/>
  <c r="ES357" i="1"/>
  <c r="ER357" i="1"/>
  <c r="EQ357" i="1"/>
  <c r="EP357" i="1"/>
  <c r="EO357" i="1"/>
  <c r="EN357" i="1"/>
  <c r="EM357" i="1"/>
  <c r="EL357" i="1"/>
  <c r="EK357" i="1"/>
  <c r="EJ357" i="1"/>
  <c r="EI357" i="1"/>
  <c r="EH357" i="1"/>
  <c r="EG357" i="1"/>
  <c r="EF357" i="1"/>
  <c r="EE357" i="1"/>
  <c r="ED357" i="1"/>
  <c r="EC357" i="1"/>
  <c r="EB357" i="1"/>
  <c r="EA357" i="1"/>
  <c r="DZ357" i="1"/>
  <c r="DY357" i="1"/>
  <c r="DX357" i="1"/>
  <c r="DW357" i="1"/>
  <c r="DV357" i="1"/>
  <c r="DU357" i="1"/>
  <c r="DT357" i="1"/>
  <c r="DS357" i="1"/>
  <c r="DR357" i="1"/>
  <c r="DQ357" i="1"/>
  <c r="DP357" i="1"/>
  <c r="DO357" i="1"/>
  <c r="DN357" i="1"/>
  <c r="DM357" i="1"/>
  <c r="DL357" i="1"/>
  <c r="DK357" i="1"/>
  <c r="DJ357" i="1"/>
  <c r="DI357" i="1"/>
  <c r="DH357" i="1"/>
  <c r="DG357" i="1"/>
  <c r="DF357" i="1"/>
  <c r="DE357" i="1"/>
  <c r="DD357" i="1"/>
  <c r="DC357" i="1"/>
  <c r="DB357" i="1"/>
  <c r="DA357" i="1"/>
  <c r="CZ357" i="1"/>
  <c r="CY357" i="1"/>
  <c r="CX357" i="1"/>
  <c r="CW357" i="1"/>
  <c r="CV357" i="1"/>
  <c r="CU357" i="1"/>
  <c r="CT357" i="1"/>
  <c r="CS357" i="1"/>
  <c r="CR357" i="1"/>
  <c r="CQ357" i="1"/>
  <c r="CP357" i="1"/>
  <c r="CO357" i="1"/>
  <c r="CN357" i="1"/>
  <c r="CM357" i="1"/>
  <c r="CL357" i="1"/>
  <c r="CK357" i="1"/>
  <c r="CJ357" i="1"/>
  <c r="CI357" i="1"/>
  <c r="CH357" i="1"/>
  <c r="CD357" i="1"/>
  <c r="CC357" i="1"/>
  <c r="CB357" i="1"/>
  <c r="CA357" i="1"/>
  <c r="BZ357" i="1"/>
  <c r="BY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BE357" i="1"/>
  <c r="BD357" i="1"/>
  <c r="BC357" i="1"/>
  <c r="BB357" i="1"/>
  <c r="BA357" i="1"/>
  <c r="AZ357" i="1"/>
  <c r="AY357" i="1"/>
  <c r="AX357" i="1"/>
  <c r="AT357" i="1"/>
  <c r="AS357" i="1"/>
  <c r="AR357" i="1"/>
  <c r="AQ357" i="1"/>
  <c r="AP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M357" i="1"/>
  <c r="L357" i="1"/>
  <c r="K357" i="1"/>
  <c r="J357" i="1"/>
  <c r="I357" i="1"/>
  <c r="H357" i="1"/>
  <c r="E357" i="1"/>
  <c r="D357" i="1"/>
  <c r="GT356" i="1"/>
  <c r="GS356" i="1"/>
  <c r="GR356" i="1"/>
  <c r="GQ356" i="1"/>
  <c r="GP356" i="1"/>
  <c r="GO356" i="1"/>
  <c r="GN356" i="1"/>
  <c r="GM356" i="1"/>
  <c r="GL356" i="1"/>
  <c r="GK356" i="1"/>
  <c r="GJ356" i="1"/>
  <c r="GI356" i="1"/>
  <c r="GH356" i="1"/>
  <c r="GG356" i="1"/>
  <c r="GF356" i="1"/>
  <c r="GE356" i="1"/>
  <c r="GD356" i="1"/>
  <c r="GC356" i="1"/>
  <c r="GB356" i="1"/>
  <c r="GA356" i="1"/>
  <c r="FZ356" i="1"/>
  <c r="FY356" i="1"/>
  <c r="FX356" i="1"/>
  <c r="FW356" i="1"/>
  <c r="GU356" i="1" s="1"/>
  <c r="FV356" i="1"/>
  <c r="FR356" i="1"/>
  <c r="FQ356" i="1"/>
  <c r="FP356" i="1"/>
  <c r="FO356" i="1"/>
  <c r="FN356" i="1"/>
  <c r="FM356" i="1"/>
  <c r="FL356" i="1"/>
  <c r="FK356" i="1"/>
  <c r="FJ356" i="1"/>
  <c r="FI356" i="1"/>
  <c r="FH356" i="1"/>
  <c r="FG356" i="1"/>
  <c r="FF356" i="1"/>
  <c r="FE356" i="1"/>
  <c r="FD356" i="1"/>
  <c r="FC356" i="1"/>
  <c r="FB356" i="1"/>
  <c r="FA356" i="1"/>
  <c r="EZ356" i="1"/>
  <c r="EY356" i="1"/>
  <c r="EX356" i="1"/>
  <c r="EW356" i="1"/>
  <c r="EV356" i="1"/>
  <c r="EU356" i="1"/>
  <c r="ET356" i="1"/>
  <c r="ES356" i="1"/>
  <c r="ER356" i="1"/>
  <c r="EQ356" i="1"/>
  <c r="EP356" i="1"/>
  <c r="EO356" i="1"/>
  <c r="EN356" i="1"/>
  <c r="EM356" i="1"/>
  <c r="EL356" i="1"/>
  <c r="EK356" i="1"/>
  <c r="EJ356" i="1"/>
  <c r="EI356" i="1"/>
  <c r="EH356" i="1"/>
  <c r="EG356" i="1"/>
  <c r="EF356" i="1"/>
  <c r="EE356" i="1"/>
  <c r="ED356" i="1"/>
  <c r="EC356" i="1"/>
  <c r="EB356" i="1"/>
  <c r="EA356" i="1"/>
  <c r="DZ356" i="1"/>
  <c r="DY356" i="1"/>
  <c r="DX356" i="1"/>
  <c r="DW356" i="1"/>
  <c r="DV356" i="1"/>
  <c r="DU356" i="1"/>
  <c r="DT356" i="1"/>
  <c r="DS356" i="1"/>
  <c r="DR356" i="1"/>
  <c r="DQ356" i="1"/>
  <c r="DP356" i="1"/>
  <c r="DO356" i="1"/>
  <c r="DN356" i="1"/>
  <c r="DM356" i="1"/>
  <c r="DL356" i="1"/>
  <c r="DK356" i="1"/>
  <c r="DJ356" i="1"/>
  <c r="DI356" i="1"/>
  <c r="DH356" i="1"/>
  <c r="DG356" i="1"/>
  <c r="DF356" i="1"/>
  <c r="DE356" i="1"/>
  <c r="DD356" i="1"/>
  <c r="DC356" i="1"/>
  <c r="DB356" i="1"/>
  <c r="DA356" i="1"/>
  <c r="CZ356" i="1"/>
  <c r="CY356" i="1"/>
  <c r="CX356" i="1"/>
  <c r="CW356" i="1"/>
  <c r="CV356" i="1"/>
  <c r="CU356" i="1"/>
  <c r="CT356" i="1"/>
  <c r="CS356" i="1"/>
  <c r="CR356" i="1"/>
  <c r="CQ356" i="1"/>
  <c r="CP356" i="1"/>
  <c r="CO356" i="1"/>
  <c r="CN356" i="1"/>
  <c r="CM356" i="1"/>
  <c r="CL356" i="1"/>
  <c r="CK356" i="1"/>
  <c r="CJ356" i="1"/>
  <c r="CI356" i="1"/>
  <c r="CH356" i="1"/>
  <c r="CD356" i="1"/>
  <c r="CC356" i="1"/>
  <c r="CB356" i="1"/>
  <c r="CA356" i="1"/>
  <c r="BZ356" i="1"/>
  <c r="BY356" i="1"/>
  <c r="CE356" i="1" s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BE356" i="1"/>
  <c r="BD356" i="1"/>
  <c r="BC356" i="1"/>
  <c r="BB356" i="1"/>
  <c r="BA356" i="1"/>
  <c r="AZ356" i="1"/>
  <c r="AY356" i="1"/>
  <c r="AX356" i="1"/>
  <c r="BV356" i="1" s="1"/>
  <c r="AT356" i="1"/>
  <c r="AS356" i="1"/>
  <c r="AR356" i="1"/>
  <c r="AQ356" i="1"/>
  <c r="AU356" i="1" s="1"/>
  <c r="AP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M356" i="1"/>
  <c r="L356" i="1"/>
  <c r="K356" i="1"/>
  <c r="J356" i="1"/>
  <c r="I356" i="1"/>
  <c r="N356" i="1" s="1"/>
  <c r="H356" i="1"/>
  <c r="E356" i="1"/>
  <c r="D356" i="1"/>
  <c r="GT355" i="1"/>
  <c r="GS355" i="1"/>
  <c r="GR355" i="1"/>
  <c r="GQ355" i="1"/>
  <c r="GP355" i="1"/>
  <c r="GO355" i="1"/>
  <c r="GN355" i="1"/>
  <c r="GM355" i="1"/>
  <c r="GL355" i="1"/>
  <c r="GK355" i="1"/>
  <c r="GJ355" i="1"/>
  <c r="GI355" i="1"/>
  <c r="GH355" i="1"/>
  <c r="GG355" i="1"/>
  <c r="GF355" i="1"/>
  <c r="GE355" i="1"/>
  <c r="GD355" i="1"/>
  <c r="GC355" i="1"/>
  <c r="GB355" i="1"/>
  <c r="GA355" i="1"/>
  <c r="FZ355" i="1"/>
  <c r="FY355" i="1"/>
  <c r="FX355" i="1"/>
  <c r="FW355" i="1"/>
  <c r="FV355" i="1"/>
  <c r="FR355" i="1"/>
  <c r="FQ355" i="1"/>
  <c r="FP355" i="1"/>
  <c r="FO355" i="1"/>
  <c r="FN355" i="1"/>
  <c r="FM355" i="1"/>
  <c r="FL355" i="1"/>
  <c r="FK355" i="1"/>
  <c r="FJ355" i="1"/>
  <c r="FI355" i="1"/>
  <c r="FH355" i="1"/>
  <c r="FG355" i="1"/>
  <c r="FF355" i="1"/>
  <c r="FE355" i="1"/>
  <c r="FD355" i="1"/>
  <c r="FC355" i="1"/>
  <c r="FB355" i="1"/>
  <c r="FA355" i="1"/>
  <c r="EZ355" i="1"/>
  <c r="EY355" i="1"/>
  <c r="EX355" i="1"/>
  <c r="EW355" i="1"/>
  <c r="EV355" i="1"/>
  <c r="EU355" i="1"/>
  <c r="ET355" i="1"/>
  <c r="ES355" i="1"/>
  <c r="ER355" i="1"/>
  <c r="EQ355" i="1"/>
  <c r="EP355" i="1"/>
  <c r="EO355" i="1"/>
  <c r="EN355" i="1"/>
  <c r="EM355" i="1"/>
  <c r="EL355" i="1"/>
  <c r="EK355" i="1"/>
  <c r="EJ355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DW355" i="1"/>
  <c r="DV355" i="1"/>
  <c r="DU355" i="1"/>
  <c r="DT355" i="1"/>
  <c r="DS355" i="1"/>
  <c r="DR355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FS355" i="1" s="1"/>
  <c r="CH355" i="1"/>
  <c r="CD355" i="1"/>
  <c r="CC355" i="1"/>
  <c r="CB355" i="1"/>
  <c r="CA355" i="1"/>
  <c r="BZ355" i="1"/>
  <c r="BY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T355" i="1"/>
  <c r="AS355" i="1"/>
  <c r="AR355" i="1"/>
  <c r="AQ355" i="1"/>
  <c r="AP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AM355" i="1" s="1"/>
  <c r="R355" i="1"/>
  <c r="Q355" i="1"/>
  <c r="M355" i="1"/>
  <c r="L355" i="1"/>
  <c r="K355" i="1"/>
  <c r="J355" i="1"/>
  <c r="I355" i="1"/>
  <c r="H355" i="1"/>
  <c r="E355" i="1"/>
  <c r="D355" i="1"/>
  <c r="GT354" i="1"/>
  <c r="GS354" i="1"/>
  <c r="GR354" i="1"/>
  <c r="GQ354" i="1"/>
  <c r="GP354" i="1"/>
  <c r="GO354" i="1"/>
  <c r="GN354" i="1"/>
  <c r="GM354" i="1"/>
  <c r="GL354" i="1"/>
  <c r="GK354" i="1"/>
  <c r="GJ354" i="1"/>
  <c r="GI354" i="1"/>
  <c r="GH354" i="1"/>
  <c r="GG354" i="1"/>
  <c r="GF354" i="1"/>
  <c r="GE354" i="1"/>
  <c r="GD354" i="1"/>
  <c r="GC354" i="1"/>
  <c r="GB354" i="1"/>
  <c r="GA354" i="1"/>
  <c r="FZ354" i="1"/>
  <c r="FY354" i="1"/>
  <c r="FX354" i="1"/>
  <c r="FW354" i="1"/>
  <c r="FV354" i="1"/>
  <c r="FR354" i="1"/>
  <c r="FQ354" i="1"/>
  <c r="FP354" i="1"/>
  <c r="FO354" i="1"/>
  <c r="FN354" i="1"/>
  <c r="FM354" i="1"/>
  <c r="FL354" i="1"/>
  <c r="FK354" i="1"/>
  <c r="FJ354" i="1"/>
  <c r="FI354" i="1"/>
  <c r="FH354" i="1"/>
  <c r="FG354" i="1"/>
  <c r="FF354" i="1"/>
  <c r="FE354" i="1"/>
  <c r="FD354" i="1"/>
  <c r="FC354" i="1"/>
  <c r="FB354" i="1"/>
  <c r="FA354" i="1"/>
  <c r="EZ354" i="1"/>
  <c r="EY354" i="1"/>
  <c r="EX354" i="1"/>
  <c r="EW354" i="1"/>
  <c r="EV354" i="1"/>
  <c r="EU354" i="1"/>
  <c r="ET354" i="1"/>
  <c r="ES354" i="1"/>
  <c r="ER354" i="1"/>
  <c r="EQ354" i="1"/>
  <c r="EP354" i="1"/>
  <c r="EO354" i="1"/>
  <c r="EN354" i="1"/>
  <c r="EM354" i="1"/>
  <c r="EL354" i="1"/>
  <c r="EK354" i="1"/>
  <c r="EJ354" i="1"/>
  <c r="EI354" i="1"/>
  <c r="EH354" i="1"/>
  <c r="EG354" i="1"/>
  <c r="EF354" i="1"/>
  <c r="EE354" i="1"/>
  <c r="ED354" i="1"/>
  <c r="EC354" i="1"/>
  <c r="EB354" i="1"/>
  <c r="EA354" i="1"/>
  <c r="DZ354" i="1"/>
  <c r="DY354" i="1"/>
  <c r="DX354" i="1"/>
  <c r="DW354" i="1"/>
  <c r="DV354" i="1"/>
  <c r="DU354" i="1"/>
  <c r="DT354" i="1"/>
  <c r="DS354" i="1"/>
  <c r="DR354" i="1"/>
  <c r="DQ354" i="1"/>
  <c r="DP354" i="1"/>
  <c r="DO354" i="1"/>
  <c r="DN354" i="1"/>
  <c r="DM354" i="1"/>
  <c r="DL354" i="1"/>
  <c r="DK354" i="1"/>
  <c r="DJ354" i="1"/>
  <c r="DI354" i="1"/>
  <c r="DH354" i="1"/>
  <c r="DG354" i="1"/>
  <c r="DF354" i="1"/>
  <c r="DE354" i="1"/>
  <c r="DD354" i="1"/>
  <c r="DC354" i="1"/>
  <c r="DB354" i="1"/>
  <c r="DA354" i="1"/>
  <c r="CZ354" i="1"/>
  <c r="CY354" i="1"/>
  <c r="CX354" i="1"/>
  <c r="CW354" i="1"/>
  <c r="CV354" i="1"/>
  <c r="CU354" i="1"/>
  <c r="CT354" i="1"/>
  <c r="CS354" i="1"/>
  <c r="CR354" i="1"/>
  <c r="CQ354" i="1"/>
  <c r="CP354" i="1"/>
  <c r="CO354" i="1"/>
  <c r="CN354" i="1"/>
  <c r="CM354" i="1"/>
  <c r="CL354" i="1"/>
  <c r="CK354" i="1"/>
  <c r="CJ354" i="1"/>
  <c r="CI354" i="1"/>
  <c r="CH354" i="1"/>
  <c r="CD354" i="1"/>
  <c r="CC354" i="1"/>
  <c r="CB354" i="1"/>
  <c r="CA354" i="1"/>
  <c r="BZ354" i="1"/>
  <c r="BY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BE354" i="1"/>
  <c r="BD354" i="1"/>
  <c r="BC354" i="1"/>
  <c r="BB354" i="1"/>
  <c r="BA354" i="1"/>
  <c r="AZ354" i="1"/>
  <c r="AY354" i="1"/>
  <c r="AX354" i="1"/>
  <c r="AT354" i="1"/>
  <c r="AS354" i="1"/>
  <c r="AR354" i="1"/>
  <c r="AQ354" i="1"/>
  <c r="AP354" i="1"/>
  <c r="AU354" i="1" s="1"/>
  <c r="AV354" i="1" s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M354" i="1"/>
  <c r="L354" i="1"/>
  <c r="K354" i="1"/>
  <c r="J354" i="1"/>
  <c r="I354" i="1"/>
  <c r="H354" i="1"/>
  <c r="E354" i="1"/>
  <c r="D354" i="1"/>
  <c r="GT353" i="1"/>
  <c r="GS353" i="1"/>
  <c r="GR353" i="1"/>
  <c r="GQ353" i="1"/>
  <c r="GP353" i="1"/>
  <c r="GO353" i="1"/>
  <c r="GN353" i="1"/>
  <c r="GM353" i="1"/>
  <c r="GL353" i="1"/>
  <c r="GK353" i="1"/>
  <c r="GJ353" i="1"/>
  <c r="GI353" i="1"/>
  <c r="GH353" i="1"/>
  <c r="GG353" i="1"/>
  <c r="GF353" i="1"/>
  <c r="GE353" i="1"/>
  <c r="GD353" i="1"/>
  <c r="GC353" i="1"/>
  <c r="GB353" i="1"/>
  <c r="GA353" i="1"/>
  <c r="FZ353" i="1"/>
  <c r="FY353" i="1"/>
  <c r="FX353" i="1"/>
  <c r="FW353" i="1"/>
  <c r="FV353" i="1"/>
  <c r="FR353" i="1"/>
  <c r="FQ353" i="1"/>
  <c r="FP353" i="1"/>
  <c r="FO353" i="1"/>
  <c r="FN353" i="1"/>
  <c r="FM353" i="1"/>
  <c r="FL353" i="1"/>
  <c r="FK353" i="1"/>
  <c r="FJ353" i="1"/>
  <c r="FI353" i="1"/>
  <c r="FH353" i="1"/>
  <c r="FG353" i="1"/>
  <c r="FF353" i="1"/>
  <c r="FE353" i="1"/>
  <c r="FD353" i="1"/>
  <c r="FC353" i="1"/>
  <c r="FB353" i="1"/>
  <c r="FA353" i="1"/>
  <c r="EZ353" i="1"/>
  <c r="EY353" i="1"/>
  <c r="EX353" i="1"/>
  <c r="EW353" i="1"/>
  <c r="EV353" i="1"/>
  <c r="EU353" i="1"/>
  <c r="ET353" i="1"/>
  <c r="ES353" i="1"/>
  <c r="ER353" i="1"/>
  <c r="EQ353" i="1"/>
  <c r="EP353" i="1"/>
  <c r="EO353" i="1"/>
  <c r="EN353" i="1"/>
  <c r="EM353" i="1"/>
  <c r="EL353" i="1"/>
  <c r="EK353" i="1"/>
  <c r="EJ353" i="1"/>
  <c r="EI353" i="1"/>
  <c r="EH353" i="1"/>
  <c r="EG353" i="1"/>
  <c r="EF353" i="1"/>
  <c r="EE353" i="1"/>
  <c r="ED353" i="1"/>
  <c r="EC353" i="1"/>
  <c r="EB353" i="1"/>
  <c r="EA353" i="1"/>
  <c r="DZ353" i="1"/>
  <c r="DY353" i="1"/>
  <c r="DX353" i="1"/>
  <c r="DW353" i="1"/>
  <c r="DV353" i="1"/>
  <c r="DU353" i="1"/>
  <c r="DT353" i="1"/>
  <c r="DS353" i="1"/>
  <c r="DR353" i="1"/>
  <c r="DQ353" i="1"/>
  <c r="DP353" i="1"/>
  <c r="DO353" i="1"/>
  <c r="DN353" i="1"/>
  <c r="DM353" i="1"/>
  <c r="DL353" i="1"/>
  <c r="DK353" i="1"/>
  <c r="DJ353" i="1"/>
  <c r="DI353" i="1"/>
  <c r="DH353" i="1"/>
  <c r="DG353" i="1"/>
  <c r="DF353" i="1"/>
  <c r="DE353" i="1"/>
  <c r="DD353" i="1"/>
  <c r="DC353" i="1"/>
  <c r="DB353" i="1"/>
  <c r="DA353" i="1"/>
  <c r="CZ353" i="1"/>
  <c r="CY353" i="1"/>
  <c r="CX353" i="1"/>
  <c r="CW353" i="1"/>
  <c r="CV353" i="1"/>
  <c r="CU353" i="1"/>
  <c r="CT353" i="1"/>
  <c r="CS353" i="1"/>
  <c r="CR353" i="1"/>
  <c r="CQ353" i="1"/>
  <c r="CP353" i="1"/>
  <c r="CO353" i="1"/>
  <c r="CN353" i="1"/>
  <c r="CM353" i="1"/>
  <c r="CL353" i="1"/>
  <c r="CK353" i="1"/>
  <c r="CJ353" i="1"/>
  <c r="CI353" i="1"/>
  <c r="CH353" i="1"/>
  <c r="FS353" i="1" s="1"/>
  <c r="CD353" i="1"/>
  <c r="CC353" i="1"/>
  <c r="CB353" i="1"/>
  <c r="CA353" i="1"/>
  <c r="BZ353" i="1"/>
  <c r="BY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BD353" i="1"/>
  <c r="BC353" i="1"/>
  <c r="BB353" i="1"/>
  <c r="BA353" i="1"/>
  <c r="AZ353" i="1"/>
  <c r="AY353" i="1"/>
  <c r="AX353" i="1"/>
  <c r="AT353" i="1"/>
  <c r="AS353" i="1"/>
  <c r="AR353" i="1"/>
  <c r="AQ353" i="1"/>
  <c r="AP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M353" i="1"/>
  <c r="L353" i="1"/>
  <c r="K353" i="1"/>
  <c r="J353" i="1"/>
  <c r="I353" i="1"/>
  <c r="H353" i="1"/>
  <c r="E353" i="1"/>
  <c r="D353" i="1"/>
  <c r="GT352" i="1"/>
  <c r="GS352" i="1"/>
  <c r="GR352" i="1"/>
  <c r="GQ352" i="1"/>
  <c r="GP352" i="1"/>
  <c r="GO352" i="1"/>
  <c r="GN352" i="1"/>
  <c r="GM352" i="1"/>
  <c r="GL352" i="1"/>
  <c r="GK352" i="1"/>
  <c r="GJ352" i="1"/>
  <c r="GI352" i="1"/>
  <c r="GH352" i="1"/>
  <c r="GG352" i="1"/>
  <c r="GF352" i="1"/>
  <c r="GE352" i="1"/>
  <c r="GD352" i="1"/>
  <c r="GC352" i="1"/>
  <c r="GB352" i="1"/>
  <c r="GA352" i="1"/>
  <c r="FZ352" i="1"/>
  <c r="FY352" i="1"/>
  <c r="FX352" i="1"/>
  <c r="FW352" i="1"/>
  <c r="FV352" i="1"/>
  <c r="FR352" i="1"/>
  <c r="FQ352" i="1"/>
  <c r="FP352" i="1"/>
  <c r="FO352" i="1"/>
  <c r="FN352" i="1"/>
  <c r="FM352" i="1"/>
  <c r="FL352" i="1"/>
  <c r="FK352" i="1"/>
  <c r="FJ352" i="1"/>
  <c r="FI352" i="1"/>
  <c r="FH352" i="1"/>
  <c r="FG352" i="1"/>
  <c r="FF352" i="1"/>
  <c r="FE352" i="1"/>
  <c r="FD352" i="1"/>
  <c r="FC352" i="1"/>
  <c r="FB352" i="1"/>
  <c r="FA352" i="1"/>
  <c r="EZ352" i="1"/>
  <c r="EY352" i="1"/>
  <c r="EX352" i="1"/>
  <c r="EW352" i="1"/>
  <c r="EV352" i="1"/>
  <c r="EU352" i="1"/>
  <c r="ET352" i="1"/>
  <c r="ES352" i="1"/>
  <c r="ER352" i="1"/>
  <c r="EQ352" i="1"/>
  <c r="EP352" i="1"/>
  <c r="EO352" i="1"/>
  <c r="EN352" i="1"/>
  <c r="EM352" i="1"/>
  <c r="EL352" i="1"/>
  <c r="EK352" i="1"/>
  <c r="EJ352" i="1"/>
  <c r="EI352" i="1"/>
  <c r="EH352" i="1"/>
  <c r="EG352" i="1"/>
  <c r="EF352" i="1"/>
  <c r="EE352" i="1"/>
  <c r="ED352" i="1"/>
  <c r="EC352" i="1"/>
  <c r="EB352" i="1"/>
  <c r="EA352" i="1"/>
  <c r="DZ352" i="1"/>
  <c r="DY352" i="1"/>
  <c r="DX352" i="1"/>
  <c r="DW352" i="1"/>
  <c r="DV352" i="1"/>
  <c r="DU352" i="1"/>
  <c r="DT352" i="1"/>
  <c r="DS352" i="1"/>
  <c r="DR352" i="1"/>
  <c r="DQ352" i="1"/>
  <c r="DP352" i="1"/>
  <c r="DO352" i="1"/>
  <c r="DN352" i="1"/>
  <c r="DM352" i="1"/>
  <c r="DL352" i="1"/>
  <c r="DK352" i="1"/>
  <c r="DJ352" i="1"/>
  <c r="DI352" i="1"/>
  <c r="DH352" i="1"/>
  <c r="DG352" i="1"/>
  <c r="DF352" i="1"/>
  <c r="DE352" i="1"/>
  <c r="DD352" i="1"/>
  <c r="DC352" i="1"/>
  <c r="DB352" i="1"/>
  <c r="DA352" i="1"/>
  <c r="CZ352" i="1"/>
  <c r="CY352" i="1"/>
  <c r="CX352" i="1"/>
  <c r="CW352" i="1"/>
  <c r="CV352" i="1"/>
  <c r="CU352" i="1"/>
  <c r="CT352" i="1"/>
  <c r="CS352" i="1"/>
  <c r="CR352" i="1"/>
  <c r="CQ352" i="1"/>
  <c r="CP352" i="1"/>
  <c r="CO352" i="1"/>
  <c r="CN352" i="1"/>
  <c r="CM352" i="1"/>
  <c r="CL352" i="1"/>
  <c r="CK352" i="1"/>
  <c r="CJ352" i="1"/>
  <c r="CI352" i="1"/>
  <c r="CH352" i="1"/>
  <c r="CD352" i="1"/>
  <c r="CC352" i="1"/>
  <c r="CB352" i="1"/>
  <c r="CA352" i="1"/>
  <c r="BZ352" i="1"/>
  <c r="BY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BE352" i="1"/>
  <c r="BD352" i="1"/>
  <c r="BC352" i="1"/>
  <c r="BB352" i="1"/>
  <c r="BA352" i="1"/>
  <c r="AZ352" i="1"/>
  <c r="AY352" i="1"/>
  <c r="AX352" i="1"/>
  <c r="AT352" i="1"/>
  <c r="AS352" i="1"/>
  <c r="AR352" i="1"/>
  <c r="AQ352" i="1"/>
  <c r="AP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AM352" i="1" s="1"/>
  <c r="M352" i="1"/>
  <c r="L352" i="1"/>
  <c r="K352" i="1"/>
  <c r="J352" i="1"/>
  <c r="I352" i="1"/>
  <c r="H352" i="1"/>
  <c r="E352" i="1"/>
  <c r="D352" i="1"/>
  <c r="GT351" i="1"/>
  <c r="GS351" i="1"/>
  <c r="GR351" i="1"/>
  <c r="GQ351" i="1"/>
  <c r="GP351" i="1"/>
  <c r="GO351" i="1"/>
  <c r="GN351" i="1"/>
  <c r="GM351" i="1"/>
  <c r="GL351" i="1"/>
  <c r="GK351" i="1"/>
  <c r="GJ351" i="1"/>
  <c r="GI351" i="1"/>
  <c r="GH351" i="1"/>
  <c r="GG351" i="1"/>
  <c r="GF351" i="1"/>
  <c r="GE351" i="1"/>
  <c r="GD351" i="1"/>
  <c r="GC351" i="1"/>
  <c r="GB351" i="1"/>
  <c r="GA351" i="1"/>
  <c r="FZ351" i="1"/>
  <c r="FY351" i="1"/>
  <c r="FX351" i="1"/>
  <c r="FW351" i="1"/>
  <c r="FV351" i="1"/>
  <c r="FR351" i="1"/>
  <c r="FQ351" i="1"/>
  <c r="FP351" i="1"/>
  <c r="FO351" i="1"/>
  <c r="FN351" i="1"/>
  <c r="FM351" i="1"/>
  <c r="FL351" i="1"/>
  <c r="FK351" i="1"/>
  <c r="FJ351" i="1"/>
  <c r="FI351" i="1"/>
  <c r="FH351" i="1"/>
  <c r="FG351" i="1"/>
  <c r="FF351" i="1"/>
  <c r="FE351" i="1"/>
  <c r="FD351" i="1"/>
  <c r="FC351" i="1"/>
  <c r="FB351" i="1"/>
  <c r="FA351" i="1"/>
  <c r="EZ351" i="1"/>
  <c r="EY351" i="1"/>
  <c r="EX351" i="1"/>
  <c r="EW351" i="1"/>
  <c r="EV351" i="1"/>
  <c r="EU351" i="1"/>
  <c r="ET351" i="1"/>
  <c r="ES351" i="1"/>
  <c r="ER351" i="1"/>
  <c r="EQ351" i="1"/>
  <c r="EP351" i="1"/>
  <c r="EO351" i="1"/>
  <c r="EN351" i="1"/>
  <c r="EM351" i="1"/>
  <c r="EL351" i="1"/>
  <c r="EK351" i="1"/>
  <c r="EJ351" i="1"/>
  <c r="EI351" i="1"/>
  <c r="EH351" i="1"/>
  <c r="EG351" i="1"/>
  <c r="EF351" i="1"/>
  <c r="EE351" i="1"/>
  <c r="ED351" i="1"/>
  <c r="EC351" i="1"/>
  <c r="EB351" i="1"/>
  <c r="EA351" i="1"/>
  <c r="DZ351" i="1"/>
  <c r="DY351" i="1"/>
  <c r="DX351" i="1"/>
  <c r="DW351" i="1"/>
  <c r="DV351" i="1"/>
  <c r="DU351" i="1"/>
  <c r="DT351" i="1"/>
  <c r="DS351" i="1"/>
  <c r="DR351" i="1"/>
  <c r="DQ351" i="1"/>
  <c r="DP351" i="1"/>
  <c r="DO351" i="1"/>
  <c r="DN351" i="1"/>
  <c r="DM351" i="1"/>
  <c r="DL351" i="1"/>
  <c r="DK351" i="1"/>
  <c r="DJ351" i="1"/>
  <c r="DI351" i="1"/>
  <c r="DH351" i="1"/>
  <c r="DG351" i="1"/>
  <c r="DF351" i="1"/>
  <c r="DE351" i="1"/>
  <c r="DD351" i="1"/>
  <c r="DC351" i="1"/>
  <c r="DB351" i="1"/>
  <c r="DA351" i="1"/>
  <c r="CZ351" i="1"/>
  <c r="CY351" i="1"/>
  <c r="CX351" i="1"/>
  <c r="CW351" i="1"/>
  <c r="CV351" i="1"/>
  <c r="CU351" i="1"/>
  <c r="CT351" i="1"/>
  <c r="CS351" i="1"/>
  <c r="CR351" i="1"/>
  <c r="CQ351" i="1"/>
  <c r="CP351" i="1"/>
  <c r="CO351" i="1"/>
  <c r="CN351" i="1"/>
  <c r="CM351" i="1"/>
  <c r="CL351" i="1"/>
  <c r="CK351" i="1"/>
  <c r="CJ351" i="1"/>
  <c r="CI351" i="1"/>
  <c r="CH351" i="1"/>
  <c r="CD351" i="1"/>
  <c r="CC351" i="1"/>
  <c r="CB351" i="1"/>
  <c r="CA351" i="1"/>
  <c r="BZ351" i="1"/>
  <c r="BY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BE351" i="1"/>
  <c r="BD351" i="1"/>
  <c r="BC351" i="1"/>
  <c r="BB351" i="1"/>
  <c r="BA351" i="1"/>
  <c r="AZ351" i="1"/>
  <c r="AY351" i="1"/>
  <c r="AX351" i="1"/>
  <c r="BV351" i="1" s="1"/>
  <c r="AT351" i="1"/>
  <c r="AS351" i="1"/>
  <c r="AR351" i="1"/>
  <c r="AQ351" i="1"/>
  <c r="AP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M351" i="1"/>
  <c r="L351" i="1"/>
  <c r="K351" i="1"/>
  <c r="J351" i="1"/>
  <c r="I351" i="1"/>
  <c r="H351" i="1"/>
  <c r="E351" i="1"/>
  <c r="D351" i="1"/>
  <c r="GT350" i="1"/>
  <c r="GT362" i="1" s="1"/>
  <c r="GS350" i="1"/>
  <c r="GR350" i="1"/>
  <c r="GQ350" i="1"/>
  <c r="GP350" i="1"/>
  <c r="GP362" i="1" s="1"/>
  <c r="GO350" i="1"/>
  <c r="GN350" i="1"/>
  <c r="GM350" i="1"/>
  <c r="GL350" i="1"/>
  <c r="GL362" i="1" s="1"/>
  <c r="GK350" i="1"/>
  <c r="GJ350" i="1"/>
  <c r="GI350" i="1"/>
  <c r="GH350" i="1"/>
  <c r="GH362" i="1" s="1"/>
  <c r="GG350" i="1"/>
  <c r="GF350" i="1"/>
  <c r="GE350" i="1"/>
  <c r="GD350" i="1"/>
  <c r="GD362" i="1" s="1"/>
  <c r="GC350" i="1"/>
  <c r="GB350" i="1"/>
  <c r="GA350" i="1"/>
  <c r="FZ350" i="1"/>
  <c r="FZ362" i="1" s="1"/>
  <c r="FY350" i="1"/>
  <c r="FX350" i="1"/>
  <c r="FW350" i="1"/>
  <c r="FV350" i="1"/>
  <c r="FV362" i="1" s="1"/>
  <c r="FR350" i="1"/>
  <c r="FQ350" i="1"/>
  <c r="FP350" i="1"/>
  <c r="FO350" i="1"/>
  <c r="FO362" i="1" s="1"/>
  <c r="FN350" i="1"/>
  <c r="FM350" i="1"/>
  <c r="FL350" i="1"/>
  <c r="FK350" i="1"/>
  <c r="FK362" i="1" s="1"/>
  <c r="FJ350" i="1"/>
  <c r="FI350" i="1"/>
  <c r="FH350" i="1"/>
  <c r="FG350" i="1"/>
  <c r="FG362" i="1" s="1"/>
  <c r="FF350" i="1"/>
  <c r="FE350" i="1"/>
  <c r="FD350" i="1"/>
  <c r="FC350" i="1"/>
  <c r="FC362" i="1" s="1"/>
  <c r="FB350" i="1"/>
  <c r="FA350" i="1"/>
  <c r="EZ350" i="1"/>
  <c r="EY350" i="1"/>
  <c r="EY362" i="1" s="1"/>
  <c r="EX350" i="1"/>
  <c r="EW350" i="1"/>
  <c r="EV350" i="1"/>
  <c r="EU350" i="1"/>
  <c r="EU362" i="1" s="1"/>
  <c r="ET350" i="1"/>
  <c r="ES350" i="1"/>
  <c r="ER350" i="1"/>
  <c r="EQ350" i="1"/>
  <c r="EQ362" i="1" s="1"/>
  <c r="EP350" i="1"/>
  <c r="EO350" i="1"/>
  <c r="EN350" i="1"/>
  <c r="EM350" i="1"/>
  <c r="EM362" i="1" s="1"/>
  <c r="EL350" i="1"/>
  <c r="EK350" i="1"/>
  <c r="EJ350" i="1"/>
  <c r="EI350" i="1"/>
  <c r="EI362" i="1" s="1"/>
  <c r="EH350" i="1"/>
  <c r="EG350" i="1"/>
  <c r="EF350" i="1"/>
  <c r="EE350" i="1"/>
  <c r="EE362" i="1" s="1"/>
  <c r="ED350" i="1"/>
  <c r="EC350" i="1"/>
  <c r="EB350" i="1"/>
  <c r="EA350" i="1"/>
  <c r="EA362" i="1" s="1"/>
  <c r="DZ350" i="1"/>
  <c r="DY350" i="1"/>
  <c r="DX350" i="1"/>
  <c r="DW350" i="1"/>
  <c r="DW362" i="1" s="1"/>
  <c r="DV350" i="1"/>
  <c r="DU350" i="1"/>
  <c r="DT350" i="1"/>
  <c r="DS350" i="1"/>
  <c r="DS362" i="1" s="1"/>
  <c r="DR350" i="1"/>
  <c r="DQ350" i="1"/>
  <c r="DP350" i="1"/>
  <c r="DO350" i="1"/>
  <c r="DO362" i="1" s="1"/>
  <c r="DN350" i="1"/>
  <c r="DM350" i="1"/>
  <c r="DL350" i="1"/>
  <c r="DK350" i="1"/>
  <c r="DK362" i="1" s="1"/>
  <c r="DJ350" i="1"/>
  <c r="DI350" i="1"/>
  <c r="DH350" i="1"/>
  <c r="DG350" i="1"/>
  <c r="DG362" i="1" s="1"/>
  <c r="DF350" i="1"/>
  <c r="DE350" i="1"/>
  <c r="DD350" i="1"/>
  <c r="DC350" i="1"/>
  <c r="DC362" i="1" s="1"/>
  <c r="DB350" i="1"/>
  <c r="DA350" i="1"/>
  <c r="CZ350" i="1"/>
  <c r="CY350" i="1"/>
  <c r="CY362" i="1" s="1"/>
  <c r="CX350" i="1"/>
  <c r="CW350" i="1"/>
  <c r="CV350" i="1"/>
  <c r="CU350" i="1"/>
  <c r="CU362" i="1" s="1"/>
  <c r="CT350" i="1"/>
  <c r="CS350" i="1"/>
  <c r="CR350" i="1"/>
  <c r="CQ350" i="1"/>
  <c r="CQ362" i="1" s="1"/>
  <c r="CP350" i="1"/>
  <c r="CO350" i="1"/>
  <c r="CN350" i="1"/>
  <c r="CM350" i="1"/>
  <c r="CM362" i="1" s="1"/>
  <c r="CL350" i="1"/>
  <c r="CK350" i="1"/>
  <c r="CJ350" i="1"/>
  <c r="CI350" i="1"/>
  <c r="CI362" i="1" s="1"/>
  <c r="CH350" i="1"/>
  <c r="CD350" i="1"/>
  <c r="CC350" i="1"/>
  <c r="CB350" i="1"/>
  <c r="CB362" i="1" s="1"/>
  <c r="CA350" i="1"/>
  <c r="BZ350" i="1"/>
  <c r="BY350" i="1"/>
  <c r="BU350" i="1"/>
  <c r="BU362" i="1" s="1"/>
  <c r="BT350" i="1"/>
  <c r="BS350" i="1"/>
  <c r="BR350" i="1"/>
  <c r="BQ350" i="1"/>
  <c r="BQ362" i="1" s="1"/>
  <c r="BP350" i="1"/>
  <c r="BO350" i="1"/>
  <c r="BN350" i="1"/>
  <c r="BM350" i="1"/>
  <c r="BM362" i="1" s="1"/>
  <c r="BL350" i="1"/>
  <c r="BK350" i="1"/>
  <c r="BJ350" i="1"/>
  <c r="BI350" i="1"/>
  <c r="BI362" i="1" s="1"/>
  <c r="BH350" i="1"/>
  <c r="BG350" i="1"/>
  <c r="BF350" i="1"/>
  <c r="BE350" i="1"/>
  <c r="BE362" i="1" s="1"/>
  <c r="BD350" i="1"/>
  <c r="BC350" i="1"/>
  <c r="BB350" i="1"/>
  <c r="BA350" i="1"/>
  <c r="BA362" i="1" s="1"/>
  <c r="AZ350" i="1"/>
  <c r="AY350" i="1"/>
  <c r="AX350" i="1"/>
  <c r="AT350" i="1"/>
  <c r="AT362" i="1" s="1"/>
  <c r="AS350" i="1"/>
  <c r="AR350" i="1"/>
  <c r="AQ350" i="1"/>
  <c r="AP350" i="1"/>
  <c r="AP362" i="1" s="1"/>
  <c r="AL350" i="1"/>
  <c r="AK350" i="1"/>
  <c r="AJ350" i="1"/>
  <c r="AI350" i="1"/>
  <c r="AI362" i="1" s="1"/>
  <c r="AH350" i="1"/>
  <c r="AG350" i="1"/>
  <c r="AF350" i="1"/>
  <c r="AE350" i="1"/>
  <c r="AE362" i="1" s="1"/>
  <c r="AD350" i="1"/>
  <c r="AC350" i="1"/>
  <c r="AB350" i="1"/>
  <c r="AA350" i="1"/>
  <c r="AA362" i="1" s="1"/>
  <c r="Z350" i="1"/>
  <c r="Y350" i="1"/>
  <c r="X350" i="1"/>
  <c r="W350" i="1"/>
  <c r="W362" i="1" s="1"/>
  <c r="V350" i="1"/>
  <c r="U350" i="1"/>
  <c r="T350" i="1"/>
  <c r="S350" i="1"/>
  <c r="S362" i="1" s="1"/>
  <c r="R350" i="1"/>
  <c r="Q350" i="1"/>
  <c r="M350" i="1"/>
  <c r="L350" i="1"/>
  <c r="L362" i="1" s="1"/>
  <c r="K350" i="1"/>
  <c r="J350" i="1"/>
  <c r="I350" i="1"/>
  <c r="H350" i="1"/>
  <c r="H362" i="1" s="1"/>
  <c r="E350" i="1"/>
  <c r="D350" i="1"/>
  <c r="GT349" i="1"/>
  <c r="GS349" i="1"/>
  <c r="GR349" i="1"/>
  <c r="GQ349" i="1"/>
  <c r="GP349" i="1"/>
  <c r="GO349" i="1"/>
  <c r="GN349" i="1"/>
  <c r="GM349" i="1"/>
  <c r="GL349" i="1"/>
  <c r="GK349" i="1"/>
  <c r="GJ349" i="1"/>
  <c r="GI349" i="1"/>
  <c r="GH349" i="1"/>
  <c r="GG349" i="1"/>
  <c r="GF349" i="1"/>
  <c r="GE349" i="1"/>
  <c r="GD349" i="1"/>
  <c r="GC349" i="1"/>
  <c r="GB349" i="1"/>
  <c r="GA349" i="1"/>
  <c r="FZ349" i="1"/>
  <c r="FY349" i="1"/>
  <c r="FX349" i="1"/>
  <c r="FW349" i="1"/>
  <c r="FV349" i="1"/>
  <c r="FR349" i="1"/>
  <c r="FQ349" i="1"/>
  <c r="FP349" i="1"/>
  <c r="FO349" i="1"/>
  <c r="FN349" i="1"/>
  <c r="FM349" i="1"/>
  <c r="FL349" i="1"/>
  <c r="FK349" i="1"/>
  <c r="FJ349" i="1"/>
  <c r="FI349" i="1"/>
  <c r="FH349" i="1"/>
  <c r="FG349" i="1"/>
  <c r="FF349" i="1"/>
  <c r="FE349" i="1"/>
  <c r="FD349" i="1"/>
  <c r="FC349" i="1"/>
  <c r="FB349" i="1"/>
  <c r="FA349" i="1"/>
  <c r="EZ349" i="1"/>
  <c r="EY349" i="1"/>
  <c r="EX349" i="1"/>
  <c r="EW349" i="1"/>
  <c r="EV349" i="1"/>
  <c r="EU349" i="1"/>
  <c r="ET349" i="1"/>
  <c r="ES349" i="1"/>
  <c r="ER349" i="1"/>
  <c r="EQ349" i="1"/>
  <c r="EP349" i="1"/>
  <c r="EO349" i="1"/>
  <c r="EN349" i="1"/>
  <c r="EM349" i="1"/>
  <c r="EL349" i="1"/>
  <c r="EK349" i="1"/>
  <c r="EJ349" i="1"/>
  <c r="EI349" i="1"/>
  <c r="EH349" i="1"/>
  <c r="EG349" i="1"/>
  <c r="EF349" i="1"/>
  <c r="EE349" i="1"/>
  <c r="ED349" i="1"/>
  <c r="EC349" i="1"/>
  <c r="EB349" i="1"/>
  <c r="EA349" i="1"/>
  <c r="DZ349" i="1"/>
  <c r="DY349" i="1"/>
  <c r="DX349" i="1"/>
  <c r="DW349" i="1"/>
  <c r="DV349" i="1"/>
  <c r="DU349" i="1"/>
  <c r="DT349" i="1"/>
  <c r="DS349" i="1"/>
  <c r="DR349" i="1"/>
  <c r="DQ349" i="1"/>
  <c r="DP349" i="1"/>
  <c r="DO349" i="1"/>
  <c r="DN349" i="1"/>
  <c r="DM349" i="1"/>
  <c r="DL349" i="1"/>
  <c r="DK349" i="1"/>
  <c r="DJ349" i="1"/>
  <c r="DI349" i="1"/>
  <c r="DH349" i="1"/>
  <c r="DG349" i="1"/>
  <c r="DF349" i="1"/>
  <c r="DE349" i="1"/>
  <c r="DD349" i="1"/>
  <c r="DC349" i="1"/>
  <c r="DB349" i="1"/>
  <c r="DA349" i="1"/>
  <c r="CZ349" i="1"/>
  <c r="CY349" i="1"/>
  <c r="CX349" i="1"/>
  <c r="CW349" i="1"/>
  <c r="CV349" i="1"/>
  <c r="CU349" i="1"/>
  <c r="CT349" i="1"/>
  <c r="CS349" i="1"/>
  <c r="CR349" i="1"/>
  <c r="CQ349" i="1"/>
  <c r="CP349" i="1"/>
  <c r="CO349" i="1"/>
  <c r="CN349" i="1"/>
  <c r="CM349" i="1"/>
  <c r="CL349" i="1"/>
  <c r="CK349" i="1"/>
  <c r="CJ349" i="1"/>
  <c r="CI349" i="1"/>
  <c r="CH349" i="1"/>
  <c r="CD349" i="1"/>
  <c r="CC349" i="1"/>
  <c r="CB349" i="1"/>
  <c r="CA349" i="1"/>
  <c r="BZ349" i="1"/>
  <c r="BY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BC349" i="1"/>
  <c r="BB349" i="1"/>
  <c r="BA349" i="1"/>
  <c r="AZ349" i="1"/>
  <c r="AY349" i="1"/>
  <c r="AX349" i="1"/>
  <c r="AT349" i="1"/>
  <c r="AS349" i="1"/>
  <c r="AR349" i="1"/>
  <c r="AQ349" i="1"/>
  <c r="AP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M349" i="1"/>
  <c r="L349" i="1"/>
  <c r="K349" i="1"/>
  <c r="J349" i="1"/>
  <c r="I349" i="1"/>
  <c r="GT348" i="1"/>
  <c r="GS348" i="1"/>
  <c r="GR348" i="1"/>
  <c r="GQ348" i="1"/>
  <c r="GP348" i="1"/>
  <c r="GO348" i="1"/>
  <c r="GN348" i="1"/>
  <c r="GM348" i="1"/>
  <c r="GL348" i="1"/>
  <c r="GK348" i="1"/>
  <c r="GJ348" i="1"/>
  <c r="GI348" i="1"/>
  <c r="GH348" i="1"/>
  <c r="GG348" i="1"/>
  <c r="GF348" i="1"/>
  <c r="GE348" i="1"/>
  <c r="GD348" i="1"/>
  <c r="GC348" i="1"/>
  <c r="GB348" i="1"/>
  <c r="GA348" i="1"/>
  <c r="FZ348" i="1"/>
  <c r="FY348" i="1"/>
  <c r="FX348" i="1"/>
  <c r="FW348" i="1"/>
  <c r="FV348" i="1"/>
  <c r="FR348" i="1"/>
  <c r="FQ348" i="1"/>
  <c r="FP348" i="1"/>
  <c r="FO348" i="1"/>
  <c r="FN348" i="1"/>
  <c r="FM348" i="1"/>
  <c r="FL348" i="1"/>
  <c r="FK348" i="1"/>
  <c r="FJ348" i="1"/>
  <c r="FI348" i="1"/>
  <c r="FH348" i="1"/>
  <c r="FG348" i="1"/>
  <c r="FF348" i="1"/>
  <c r="FE348" i="1"/>
  <c r="FD348" i="1"/>
  <c r="FC348" i="1"/>
  <c r="FB348" i="1"/>
  <c r="FA348" i="1"/>
  <c r="EZ348" i="1"/>
  <c r="EY348" i="1"/>
  <c r="EX348" i="1"/>
  <c r="EW348" i="1"/>
  <c r="EV348" i="1"/>
  <c r="EU348" i="1"/>
  <c r="ET348" i="1"/>
  <c r="ES348" i="1"/>
  <c r="ER348" i="1"/>
  <c r="EQ348" i="1"/>
  <c r="EP348" i="1"/>
  <c r="EO348" i="1"/>
  <c r="EN348" i="1"/>
  <c r="EM348" i="1"/>
  <c r="EL348" i="1"/>
  <c r="EK348" i="1"/>
  <c r="EJ348" i="1"/>
  <c r="EI348" i="1"/>
  <c r="EH348" i="1"/>
  <c r="EG348" i="1"/>
  <c r="EF348" i="1"/>
  <c r="EE348" i="1"/>
  <c r="ED348" i="1"/>
  <c r="EC348" i="1"/>
  <c r="EB348" i="1"/>
  <c r="EA348" i="1"/>
  <c r="DZ348" i="1"/>
  <c r="DY348" i="1"/>
  <c r="DX348" i="1"/>
  <c r="DW348" i="1"/>
  <c r="DV348" i="1"/>
  <c r="DU348" i="1"/>
  <c r="DT348" i="1"/>
  <c r="DS348" i="1"/>
  <c r="DR348" i="1"/>
  <c r="DQ348" i="1"/>
  <c r="DP348" i="1"/>
  <c r="DO348" i="1"/>
  <c r="DN348" i="1"/>
  <c r="DM348" i="1"/>
  <c r="DL348" i="1"/>
  <c r="DK348" i="1"/>
  <c r="DJ348" i="1"/>
  <c r="DI348" i="1"/>
  <c r="DH348" i="1"/>
  <c r="DG348" i="1"/>
  <c r="DF348" i="1"/>
  <c r="DE348" i="1"/>
  <c r="DD348" i="1"/>
  <c r="DC348" i="1"/>
  <c r="DB348" i="1"/>
  <c r="DA348" i="1"/>
  <c r="CZ348" i="1"/>
  <c r="CY348" i="1"/>
  <c r="CX348" i="1"/>
  <c r="CW348" i="1"/>
  <c r="CV348" i="1"/>
  <c r="CU348" i="1"/>
  <c r="CT348" i="1"/>
  <c r="CS348" i="1"/>
  <c r="CR348" i="1"/>
  <c r="CQ348" i="1"/>
  <c r="CP348" i="1"/>
  <c r="CO348" i="1"/>
  <c r="CN348" i="1"/>
  <c r="CM348" i="1"/>
  <c r="CL348" i="1"/>
  <c r="CK348" i="1"/>
  <c r="CJ348" i="1"/>
  <c r="CI348" i="1"/>
  <c r="CH348" i="1"/>
  <c r="CD348" i="1"/>
  <c r="CC348" i="1"/>
  <c r="CB348" i="1"/>
  <c r="CA348" i="1"/>
  <c r="BZ348" i="1"/>
  <c r="BY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BE348" i="1"/>
  <c r="BD348" i="1"/>
  <c r="BC348" i="1"/>
  <c r="BB348" i="1"/>
  <c r="BA348" i="1"/>
  <c r="AZ348" i="1"/>
  <c r="AY348" i="1"/>
  <c r="AX348" i="1"/>
  <c r="AT348" i="1"/>
  <c r="AS348" i="1"/>
  <c r="AR348" i="1"/>
  <c r="AQ348" i="1"/>
  <c r="AP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GT346" i="1"/>
  <c r="GS346" i="1"/>
  <c r="GR346" i="1"/>
  <c r="GQ346" i="1"/>
  <c r="GP346" i="1"/>
  <c r="GO346" i="1"/>
  <c r="GN346" i="1"/>
  <c r="GM346" i="1"/>
  <c r="GL346" i="1"/>
  <c r="GK346" i="1"/>
  <c r="GJ346" i="1"/>
  <c r="GI346" i="1"/>
  <c r="GH346" i="1"/>
  <c r="GG346" i="1"/>
  <c r="GF346" i="1"/>
  <c r="GE346" i="1"/>
  <c r="GD346" i="1"/>
  <c r="GC346" i="1"/>
  <c r="GB346" i="1"/>
  <c r="GA346" i="1"/>
  <c r="FZ346" i="1"/>
  <c r="FY346" i="1"/>
  <c r="FX346" i="1"/>
  <c r="FW346" i="1"/>
  <c r="FV346" i="1"/>
  <c r="FR346" i="1"/>
  <c r="FQ346" i="1"/>
  <c r="FP346" i="1"/>
  <c r="FO346" i="1"/>
  <c r="FN346" i="1"/>
  <c r="FM346" i="1"/>
  <c r="FL346" i="1"/>
  <c r="FK346" i="1"/>
  <c r="FJ346" i="1"/>
  <c r="FI346" i="1"/>
  <c r="FH346" i="1"/>
  <c r="FG346" i="1"/>
  <c r="FF346" i="1"/>
  <c r="FE346" i="1"/>
  <c r="FD346" i="1"/>
  <c r="FC346" i="1"/>
  <c r="FB346" i="1"/>
  <c r="FA346" i="1"/>
  <c r="EZ346" i="1"/>
  <c r="EY346" i="1"/>
  <c r="EX346" i="1"/>
  <c r="EW346" i="1"/>
  <c r="EV346" i="1"/>
  <c r="EU346" i="1"/>
  <c r="ET346" i="1"/>
  <c r="ES346" i="1"/>
  <c r="ER346" i="1"/>
  <c r="EQ346" i="1"/>
  <c r="EP346" i="1"/>
  <c r="EO346" i="1"/>
  <c r="EN346" i="1"/>
  <c r="EM346" i="1"/>
  <c r="EL346" i="1"/>
  <c r="EK346" i="1"/>
  <c r="EJ346" i="1"/>
  <c r="EI346" i="1"/>
  <c r="EH346" i="1"/>
  <c r="EG346" i="1"/>
  <c r="EF346" i="1"/>
  <c r="EE346" i="1"/>
  <c r="ED346" i="1"/>
  <c r="EC346" i="1"/>
  <c r="EB346" i="1"/>
  <c r="EA346" i="1"/>
  <c r="DZ346" i="1"/>
  <c r="DY346" i="1"/>
  <c r="DX346" i="1"/>
  <c r="DW346" i="1"/>
  <c r="DV346" i="1"/>
  <c r="DU346" i="1"/>
  <c r="DT346" i="1"/>
  <c r="DS346" i="1"/>
  <c r="DR346" i="1"/>
  <c r="DQ346" i="1"/>
  <c r="DP346" i="1"/>
  <c r="DO346" i="1"/>
  <c r="DN346" i="1"/>
  <c r="DM346" i="1"/>
  <c r="DL346" i="1"/>
  <c r="DK346" i="1"/>
  <c r="DJ346" i="1"/>
  <c r="DI346" i="1"/>
  <c r="DH346" i="1"/>
  <c r="DG346" i="1"/>
  <c r="DF346" i="1"/>
  <c r="DE346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CR346" i="1"/>
  <c r="CQ346" i="1"/>
  <c r="CP346" i="1"/>
  <c r="CO346" i="1"/>
  <c r="CN346" i="1"/>
  <c r="CM346" i="1"/>
  <c r="CL346" i="1"/>
  <c r="CK346" i="1"/>
  <c r="CJ346" i="1"/>
  <c r="CI346" i="1"/>
  <c r="CH346" i="1"/>
  <c r="CD346" i="1"/>
  <c r="CC346" i="1"/>
  <c r="CB346" i="1"/>
  <c r="CA346" i="1"/>
  <c r="BZ346" i="1"/>
  <c r="BY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BC346" i="1"/>
  <c r="BB346" i="1"/>
  <c r="BA346" i="1"/>
  <c r="AZ346" i="1"/>
  <c r="AY346" i="1"/>
  <c r="AX346" i="1"/>
  <c r="AT346" i="1"/>
  <c r="AS346" i="1"/>
  <c r="AR346" i="1"/>
  <c r="AQ346" i="1"/>
  <c r="AP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AM346" i="1" s="1"/>
  <c r="M346" i="1"/>
  <c r="L346" i="1"/>
  <c r="K346" i="1"/>
  <c r="J346" i="1"/>
  <c r="I346" i="1"/>
  <c r="H346" i="1"/>
  <c r="E346" i="1"/>
  <c r="D346" i="1"/>
  <c r="GT345" i="1"/>
  <c r="GS345" i="1"/>
  <c r="GR345" i="1"/>
  <c r="GQ345" i="1"/>
  <c r="GP345" i="1"/>
  <c r="GO345" i="1"/>
  <c r="GN345" i="1"/>
  <c r="GM345" i="1"/>
  <c r="GL345" i="1"/>
  <c r="GK345" i="1"/>
  <c r="GJ345" i="1"/>
  <c r="GI345" i="1"/>
  <c r="GH345" i="1"/>
  <c r="GG345" i="1"/>
  <c r="GF345" i="1"/>
  <c r="GE345" i="1"/>
  <c r="GD345" i="1"/>
  <c r="GC345" i="1"/>
  <c r="GB345" i="1"/>
  <c r="GA345" i="1"/>
  <c r="FZ345" i="1"/>
  <c r="FY345" i="1"/>
  <c r="FX345" i="1"/>
  <c r="FW345" i="1"/>
  <c r="GU345" i="1" s="1"/>
  <c r="FV345" i="1"/>
  <c r="FR345" i="1"/>
  <c r="FQ345" i="1"/>
  <c r="FP345" i="1"/>
  <c r="FO345" i="1"/>
  <c r="FN345" i="1"/>
  <c r="FM345" i="1"/>
  <c r="FL345" i="1"/>
  <c r="FK345" i="1"/>
  <c r="FJ345" i="1"/>
  <c r="FI345" i="1"/>
  <c r="FH345" i="1"/>
  <c r="FG345" i="1"/>
  <c r="FF345" i="1"/>
  <c r="FE345" i="1"/>
  <c r="FD345" i="1"/>
  <c r="FC345" i="1"/>
  <c r="FB345" i="1"/>
  <c r="FA345" i="1"/>
  <c r="EZ345" i="1"/>
  <c r="EY345" i="1"/>
  <c r="EX345" i="1"/>
  <c r="EW345" i="1"/>
  <c r="EV345" i="1"/>
  <c r="EU345" i="1"/>
  <c r="ET345" i="1"/>
  <c r="ES345" i="1"/>
  <c r="ER345" i="1"/>
  <c r="EQ345" i="1"/>
  <c r="EP345" i="1"/>
  <c r="EO345" i="1"/>
  <c r="EN345" i="1"/>
  <c r="EM345" i="1"/>
  <c r="EL345" i="1"/>
  <c r="EK345" i="1"/>
  <c r="EJ345" i="1"/>
  <c r="EI345" i="1"/>
  <c r="EH345" i="1"/>
  <c r="EG345" i="1"/>
  <c r="EF345" i="1"/>
  <c r="EE345" i="1"/>
  <c r="ED345" i="1"/>
  <c r="EC345" i="1"/>
  <c r="EB345" i="1"/>
  <c r="EA345" i="1"/>
  <c r="DZ345" i="1"/>
  <c r="DY345" i="1"/>
  <c r="DX345" i="1"/>
  <c r="DW345" i="1"/>
  <c r="DV345" i="1"/>
  <c r="DU345" i="1"/>
  <c r="DT345" i="1"/>
  <c r="DS345" i="1"/>
  <c r="DR345" i="1"/>
  <c r="DQ345" i="1"/>
  <c r="DP345" i="1"/>
  <c r="DO345" i="1"/>
  <c r="DN345" i="1"/>
  <c r="DM345" i="1"/>
  <c r="DL345" i="1"/>
  <c r="DK345" i="1"/>
  <c r="DJ345" i="1"/>
  <c r="DI345" i="1"/>
  <c r="DH345" i="1"/>
  <c r="DG345" i="1"/>
  <c r="DF345" i="1"/>
  <c r="DE345" i="1"/>
  <c r="DD345" i="1"/>
  <c r="DC345" i="1"/>
  <c r="DB345" i="1"/>
  <c r="DA345" i="1"/>
  <c r="CZ345" i="1"/>
  <c r="CY345" i="1"/>
  <c r="CX345" i="1"/>
  <c r="CW345" i="1"/>
  <c r="CV345" i="1"/>
  <c r="CU345" i="1"/>
  <c r="CT345" i="1"/>
  <c r="CS345" i="1"/>
  <c r="CR345" i="1"/>
  <c r="CQ345" i="1"/>
  <c r="CP345" i="1"/>
  <c r="CO345" i="1"/>
  <c r="CN345" i="1"/>
  <c r="CM345" i="1"/>
  <c r="CL345" i="1"/>
  <c r="CK345" i="1"/>
  <c r="CJ345" i="1"/>
  <c r="CI345" i="1"/>
  <c r="CH345" i="1"/>
  <c r="CD345" i="1"/>
  <c r="CC345" i="1"/>
  <c r="CB345" i="1"/>
  <c r="CA345" i="1"/>
  <c r="BZ345" i="1"/>
  <c r="BY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AX345" i="1"/>
  <c r="BV345" i="1" s="1"/>
  <c r="AT345" i="1"/>
  <c r="AS345" i="1"/>
  <c r="AR345" i="1"/>
  <c r="AQ345" i="1"/>
  <c r="AU345" i="1" s="1"/>
  <c r="AP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M345" i="1"/>
  <c r="L345" i="1"/>
  <c r="K345" i="1"/>
  <c r="J345" i="1"/>
  <c r="I345" i="1"/>
  <c r="N345" i="1" s="1"/>
  <c r="H345" i="1"/>
  <c r="E345" i="1"/>
  <c r="D345" i="1"/>
  <c r="GT344" i="1"/>
  <c r="GS344" i="1"/>
  <c r="GR344" i="1"/>
  <c r="GQ344" i="1"/>
  <c r="GP344" i="1"/>
  <c r="GO344" i="1"/>
  <c r="GN344" i="1"/>
  <c r="GM344" i="1"/>
  <c r="GL344" i="1"/>
  <c r="GK344" i="1"/>
  <c r="GJ344" i="1"/>
  <c r="GI344" i="1"/>
  <c r="GH344" i="1"/>
  <c r="GG344" i="1"/>
  <c r="GF344" i="1"/>
  <c r="GE344" i="1"/>
  <c r="GD344" i="1"/>
  <c r="GC344" i="1"/>
  <c r="GB344" i="1"/>
  <c r="GA344" i="1"/>
  <c r="FZ344" i="1"/>
  <c r="FY344" i="1"/>
  <c r="FX344" i="1"/>
  <c r="FW344" i="1"/>
  <c r="FV344" i="1"/>
  <c r="FR344" i="1"/>
  <c r="FQ344" i="1"/>
  <c r="FP344" i="1"/>
  <c r="FO344" i="1"/>
  <c r="FN344" i="1"/>
  <c r="FM344" i="1"/>
  <c r="FL344" i="1"/>
  <c r="FK344" i="1"/>
  <c r="FJ344" i="1"/>
  <c r="FI344" i="1"/>
  <c r="FH344" i="1"/>
  <c r="FG344" i="1"/>
  <c r="FF344" i="1"/>
  <c r="FE344" i="1"/>
  <c r="FD344" i="1"/>
  <c r="FC344" i="1"/>
  <c r="FB344" i="1"/>
  <c r="FA344" i="1"/>
  <c r="EZ344" i="1"/>
  <c r="EY344" i="1"/>
  <c r="EX344" i="1"/>
  <c r="EW344" i="1"/>
  <c r="EV344" i="1"/>
  <c r="EU344" i="1"/>
  <c r="ET344" i="1"/>
  <c r="ES344" i="1"/>
  <c r="ER344" i="1"/>
  <c r="EQ344" i="1"/>
  <c r="EP344" i="1"/>
  <c r="EO344" i="1"/>
  <c r="EN344" i="1"/>
  <c r="EM344" i="1"/>
  <c r="EL344" i="1"/>
  <c r="EK344" i="1"/>
  <c r="EJ344" i="1"/>
  <c r="EI344" i="1"/>
  <c r="EH344" i="1"/>
  <c r="EG344" i="1"/>
  <c r="EF344" i="1"/>
  <c r="EE344" i="1"/>
  <c r="ED344" i="1"/>
  <c r="EC344" i="1"/>
  <c r="EB344" i="1"/>
  <c r="EA344" i="1"/>
  <c r="DZ344" i="1"/>
  <c r="DY344" i="1"/>
  <c r="DX344" i="1"/>
  <c r="DW344" i="1"/>
  <c r="DV344" i="1"/>
  <c r="DU344" i="1"/>
  <c r="DT344" i="1"/>
  <c r="DS344" i="1"/>
  <c r="DR344" i="1"/>
  <c r="DQ344" i="1"/>
  <c r="DP344" i="1"/>
  <c r="DO344" i="1"/>
  <c r="DN344" i="1"/>
  <c r="DM344" i="1"/>
  <c r="DL344" i="1"/>
  <c r="DK344" i="1"/>
  <c r="DJ344" i="1"/>
  <c r="DI344" i="1"/>
  <c r="DH344" i="1"/>
  <c r="DG344" i="1"/>
  <c r="DF344" i="1"/>
  <c r="DE344" i="1"/>
  <c r="DD344" i="1"/>
  <c r="DC344" i="1"/>
  <c r="DB344" i="1"/>
  <c r="DA344" i="1"/>
  <c r="CZ344" i="1"/>
  <c r="CY344" i="1"/>
  <c r="CX344" i="1"/>
  <c r="CW344" i="1"/>
  <c r="CV344" i="1"/>
  <c r="CU344" i="1"/>
  <c r="CT344" i="1"/>
  <c r="CS344" i="1"/>
  <c r="CR344" i="1"/>
  <c r="CQ344" i="1"/>
  <c r="CP344" i="1"/>
  <c r="CO344" i="1"/>
  <c r="CN344" i="1"/>
  <c r="CM344" i="1"/>
  <c r="CL344" i="1"/>
  <c r="CK344" i="1"/>
  <c r="CJ344" i="1"/>
  <c r="CI344" i="1"/>
  <c r="FS344" i="1" s="1"/>
  <c r="CH344" i="1"/>
  <c r="CD344" i="1"/>
  <c r="CC344" i="1"/>
  <c r="CB344" i="1"/>
  <c r="CA344" i="1"/>
  <c r="BZ344" i="1"/>
  <c r="BY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T344" i="1"/>
  <c r="AS344" i="1"/>
  <c r="AR344" i="1"/>
  <c r="AQ344" i="1"/>
  <c r="AP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M344" i="1"/>
  <c r="L344" i="1"/>
  <c r="K344" i="1"/>
  <c r="J344" i="1"/>
  <c r="I344" i="1"/>
  <c r="H344" i="1"/>
  <c r="N344" i="1" s="1"/>
  <c r="E344" i="1"/>
  <c r="D344" i="1"/>
  <c r="GT343" i="1"/>
  <c r="GS343" i="1"/>
  <c r="GR343" i="1"/>
  <c r="GQ343" i="1"/>
  <c r="GP343" i="1"/>
  <c r="GO343" i="1"/>
  <c r="GN343" i="1"/>
  <c r="GM343" i="1"/>
  <c r="GL343" i="1"/>
  <c r="GK343" i="1"/>
  <c r="GJ343" i="1"/>
  <c r="GI343" i="1"/>
  <c r="GH343" i="1"/>
  <c r="GG343" i="1"/>
  <c r="GF343" i="1"/>
  <c r="GE343" i="1"/>
  <c r="GD343" i="1"/>
  <c r="GC343" i="1"/>
  <c r="GB343" i="1"/>
  <c r="GA343" i="1"/>
  <c r="FZ343" i="1"/>
  <c r="FY343" i="1"/>
  <c r="FX343" i="1"/>
  <c r="FW343" i="1"/>
  <c r="FV343" i="1"/>
  <c r="FR343" i="1"/>
  <c r="FQ343" i="1"/>
  <c r="FP343" i="1"/>
  <c r="FO343" i="1"/>
  <c r="FN343" i="1"/>
  <c r="FM343" i="1"/>
  <c r="FL343" i="1"/>
  <c r="FK343" i="1"/>
  <c r="FJ343" i="1"/>
  <c r="FI343" i="1"/>
  <c r="FH343" i="1"/>
  <c r="FG343" i="1"/>
  <c r="FF343" i="1"/>
  <c r="FE343" i="1"/>
  <c r="FD343" i="1"/>
  <c r="FC343" i="1"/>
  <c r="FB343" i="1"/>
  <c r="FA343" i="1"/>
  <c r="EZ343" i="1"/>
  <c r="EY343" i="1"/>
  <c r="EX343" i="1"/>
  <c r="EW343" i="1"/>
  <c r="EV343" i="1"/>
  <c r="EU343" i="1"/>
  <c r="ET343" i="1"/>
  <c r="ES343" i="1"/>
  <c r="ER343" i="1"/>
  <c r="EQ343" i="1"/>
  <c r="EP343" i="1"/>
  <c r="EO343" i="1"/>
  <c r="EN343" i="1"/>
  <c r="EM343" i="1"/>
  <c r="EL343" i="1"/>
  <c r="EK343" i="1"/>
  <c r="EJ343" i="1"/>
  <c r="EI343" i="1"/>
  <c r="EH343" i="1"/>
  <c r="EG343" i="1"/>
  <c r="EF343" i="1"/>
  <c r="EE343" i="1"/>
  <c r="ED343" i="1"/>
  <c r="EC343" i="1"/>
  <c r="EB343" i="1"/>
  <c r="EA343" i="1"/>
  <c r="DZ343" i="1"/>
  <c r="DY343" i="1"/>
  <c r="DX343" i="1"/>
  <c r="DW343" i="1"/>
  <c r="DV343" i="1"/>
  <c r="DU343" i="1"/>
  <c r="DT343" i="1"/>
  <c r="DS343" i="1"/>
  <c r="DR343" i="1"/>
  <c r="DQ343" i="1"/>
  <c r="DP343" i="1"/>
  <c r="DO343" i="1"/>
  <c r="DN343" i="1"/>
  <c r="DM343" i="1"/>
  <c r="DL343" i="1"/>
  <c r="DK343" i="1"/>
  <c r="DJ343" i="1"/>
  <c r="DI343" i="1"/>
  <c r="DH343" i="1"/>
  <c r="DG343" i="1"/>
  <c r="DF343" i="1"/>
  <c r="DE343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CR343" i="1"/>
  <c r="CQ343" i="1"/>
  <c r="CP343" i="1"/>
  <c r="CO343" i="1"/>
  <c r="CN343" i="1"/>
  <c r="CM343" i="1"/>
  <c r="CL343" i="1"/>
  <c r="CK343" i="1"/>
  <c r="CJ343" i="1"/>
  <c r="CI343" i="1"/>
  <c r="CH343" i="1"/>
  <c r="FS343" i="1" s="1"/>
  <c r="CD343" i="1"/>
  <c r="CC343" i="1"/>
  <c r="CB343" i="1"/>
  <c r="CA343" i="1"/>
  <c r="CE343" i="1" s="1"/>
  <c r="BZ343" i="1"/>
  <c r="BY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T343" i="1"/>
  <c r="AS343" i="1"/>
  <c r="AR343" i="1"/>
  <c r="AQ343" i="1"/>
  <c r="AP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M343" i="1"/>
  <c r="L343" i="1"/>
  <c r="K343" i="1"/>
  <c r="J343" i="1"/>
  <c r="I343" i="1"/>
  <c r="H343" i="1"/>
  <c r="E343" i="1"/>
  <c r="D343" i="1"/>
  <c r="GT342" i="1"/>
  <c r="GS342" i="1"/>
  <c r="GR342" i="1"/>
  <c r="GQ342" i="1"/>
  <c r="GP342" i="1"/>
  <c r="GO342" i="1"/>
  <c r="GN342" i="1"/>
  <c r="GM342" i="1"/>
  <c r="GL342" i="1"/>
  <c r="GK342" i="1"/>
  <c r="GJ342" i="1"/>
  <c r="GI342" i="1"/>
  <c r="GH342" i="1"/>
  <c r="GG342" i="1"/>
  <c r="GF342" i="1"/>
  <c r="GE342" i="1"/>
  <c r="GD342" i="1"/>
  <c r="GC342" i="1"/>
  <c r="GB342" i="1"/>
  <c r="GA342" i="1"/>
  <c r="FZ342" i="1"/>
  <c r="FY342" i="1"/>
  <c r="FX342" i="1"/>
  <c r="FW342" i="1"/>
  <c r="FV342" i="1"/>
  <c r="FR342" i="1"/>
  <c r="FQ342" i="1"/>
  <c r="FP342" i="1"/>
  <c r="FO342" i="1"/>
  <c r="FN342" i="1"/>
  <c r="FM342" i="1"/>
  <c r="FL342" i="1"/>
  <c r="FK342" i="1"/>
  <c r="FJ342" i="1"/>
  <c r="FI342" i="1"/>
  <c r="FH342" i="1"/>
  <c r="FG342" i="1"/>
  <c r="FF342" i="1"/>
  <c r="FE342" i="1"/>
  <c r="FD342" i="1"/>
  <c r="FC342" i="1"/>
  <c r="FB342" i="1"/>
  <c r="FA342" i="1"/>
  <c r="EZ342" i="1"/>
  <c r="EY342" i="1"/>
  <c r="EX342" i="1"/>
  <c r="EW342" i="1"/>
  <c r="EV342" i="1"/>
  <c r="EU342" i="1"/>
  <c r="ET342" i="1"/>
  <c r="ES342" i="1"/>
  <c r="ER342" i="1"/>
  <c r="EQ342" i="1"/>
  <c r="EP342" i="1"/>
  <c r="EO342" i="1"/>
  <c r="EN342" i="1"/>
  <c r="EM342" i="1"/>
  <c r="EL342" i="1"/>
  <c r="EK342" i="1"/>
  <c r="EJ342" i="1"/>
  <c r="EI342" i="1"/>
  <c r="EH342" i="1"/>
  <c r="EG342" i="1"/>
  <c r="EF342" i="1"/>
  <c r="EE342" i="1"/>
  <c r="ED342" i="1"/>
  <c r="EC342" i="1"/>
  <c r="EB342" i="1"/>
  <c r="EA342" i="1"/>
  <c r="DZ342" i="1"/>
  <c r="DY342" i="1"/>
  <c r="DX342" i="1"/>
  <c r="DW342" i="1"/>
  <c r="DV342" i="1"/>
  <c r="DU342" i="1"/>
  <c r="DT342" i="1"/>
  <c r="DS342" i="1"/>
  <c r="DR342" i="1"/>
  <c r="DQ342" i="1"/>
  <c r="DP342" i="1"/>
  <c r="DO342" i="1"/>
  <c r="DN342" i="1"/>
  <c r="DM342" i="1"/>
  <c r="DL342" i="1"/>
  <c r="DK342" i="1"/>
  <c r="DJ342" i="1"/>
  <c r="DI342" i="1"/>
  <c r="DH342" i="1"/>
  <c r="DG342" i="1"/>
  <c r="DF342" i="1"/>
  <c r="DE342" i="1"/>
  <c r="DD342" i="1"/>
  <c r="DC342" i="1"/>
  <c r="DB342" i="1"/>
  <c r="DA342" i="1"/>
  <c r="CZ342" i="1"/>
  <c r="CY342" i="1"/>
  <c r="CX342" i="1"/>
  <c r="CW342" i="1"/>
  <c r="CV342" i="1"/>
  <c r="CU342" i="1"/>
  <c r="CT342" i="1"/>
  <c r="CS342" i="1"/>
  <c r="CR342" i="1"/>
  <c r="CQ342" i="1"/>
  <c r="CP342" i="1"/>
  <c r="CO342" i="1"/>
  <c r="CN342" i="1"/>
  <c r="CM342" i="1"/>
  <c r="CL342" i="1"/>
  <c r="CK342" i="1"/>
  <c r="CJ342" i="1"/>
  <c r="CI342" i="1"/>
  <c r="CH342" i="1"/>
  <c r="CD342" i="1"/>
  <c r="CC342" i="1"/>
  <c r="CB342" i="1"/>
  <c r="CA342" i="1"/>
  <c r="BZ342" i="1"/>
  <c r="BY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BC342" i="1"/>
  <c r="BB342" i="1"/>
  <c r="BA342" i="1"/>
  <c r="AZ342" i="1"/>
  <c r="AY342" i="1"/>
  <c r="AX342" i="1"/>
  <c r="AT342" i="1"/>
  <c r="AS342" i="1"/>
  <c r="AR342" i="1"/>
  <c r="AQ342" i="1"/>
  <c r="AP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AM342" i="1" s="1"/>
  <c r="M342" i="1"/>
  <c r="L342" i="1"/>
  <c r="K342" i="1"/>
  <c r="J342" i="1"/>
  <c r="I342" i="1"/>
  <c r="H342" i="1"/>
  <c r="E342" i="1"/>
  <c r="D342" i="1"/>
  <c r="GT341" i="1"/>
  <c r="GS341" i="1"/>
  <c r="GR341" i="1"/>
  <c r="GQ341" i="1"/>
  <c r="GP341" i="1"/>
  <c r="GO341" i="1"/>
  <c r="GN341" i="1"/>
  <c r="GM341" i="1"/>
  <c r="GL341" i="1"/>
  <c r="GK341" i="1"/>
  <c r="GJ341" i="1"/>
  <c r="GI341" i="1"/>
  <c r="GH341" i="1"/>
  <c r="GG341" i="1"/>
  <c r="GF341" i="1"/>
  <c r="GE341" i="1"/>
  <c r="GD341" i="1"/>
  <c r="GC341" i="1"/>
  <c r="GB341" i="1"/>
  <c r="GA341" i="1"/>
  <c r="FZ341" i="1"/>
  <c r="FY341" i="1"/>
  <c r="FX341" i="1"/>
  <c r="FW341" i="1"/>
  <c r="GU341" i="1" s="1"/>
  <c r="FV341" i="1"/>
  <c r="FR341" i="1"/>
  <c r="FQ341" i="1"/>
  <c r="FP341" i="1"/>
  <c r="FO341" i="1"/>
  <c r="FN341" i="1"/>
  <c r="FM341" i="1"/>
  <c r="FL341" i="1"/>
  <c r="FK341" i="1"/>
  <c r="FJ341" i="1"/>
  <c r="FI341" i="1"/>
  <c r="FH341" i="1"/>
  <c r="FG341" i="1"/>
  <c r="FF341" i="1"/>
  <c r="FE341" i="1"/>
  <c r="FD341" i="1"/>
  <c r="FC341" i="1"/>
  <c r="FB341" i="1"/>
  <c r="FA341" i="1"/>
  <c r="EZ341" i="1"/>
  <c r="EY341" i="1"/>
  <c r="EX341" i="1"/>
  <c r="EW341" i="1"/>
  <c r="EV341" i="1"/>
  <c r="EU341" i="1"/>
  <c r="ET341" i="1"/>
  <c r="ES341" i="1"/>
  <c r="ER341" i="1"/>
  <c r="EQ341" i="1"/>
  <c r="EP341" i="1"/>
  <c r="EO341" i="1"/>
  <c r="EN341" i="1"/>
  <c r="EM341" i="1"/>
  <c r="EL341" i="1"/>
  <c r="EK341" i="1"/>
  <c r="EJ341" i="1"/>
  <c r="EI341" i="1"/>
  <c r="EH341" i="1"/>
  <c r="EG341" i="1"/>
  <c r="EF341" i="1"/>
  <c r="EE341" i="1"/>
  <c r="ED341" i="1"/>
  <c r="EC341" i="1"/>
  <c r="EB341" i="1"/>
  <c r="EA341" i="1"/>
  <c r="DZ341" i="1"/>
  <c r="DY341" i="1"/>
  <c r="DX341" i="1"/>
  <c r="DW341" i="1"/>
  <c r="DV341" i="1"/>
  <c r="DU341" i="1"/>
  <c r="DT341" i="1"/>
  <c r="DS341" i="1"/>
  <c r="DR341" i="1"/>
  <c r="DQ341" i="1"/>
  <c r="DP341" i="1"/>
  <c r="DO341" i="1"/>
  <c r="DN341" i="1"/>
  <c r="DM341" i="1"/>
  <c r="DL341" i="1"/>
  <c r="DK341" i="1"/>
  <c r="DJ341" i="1"/>
  <c r="DI341" i="1"/>
  <c r="DH341" i="1"/>
  <c r="DG341" i="1"/>
  <c r="DF341" i="1"/>
  <c r="DE341" i="1"/>
  <c r="DD341" i="1"/>
  <c r="DC341" i="1"/>
  <c r="DB341" i="1"/>
  <c r="DA341" i="1"/>
  <c r="CZ341" i="1"/>
  <c r="CY341" i="1"/>
  <c r="CX341" i="1"/>
  <c r="CW341" i="1"/>
  <c r="CV341" i="1"/>
  <c r="CU341" i="1"/>
  <c r="CT341" i="1"/>
  <c r="CS341" i="1"/>
  <c r="CR341" i="1"/>
  <c r="CQ341" i="1"/>
  <c r="CP341" i="1"/>
  <c r="CO341" i="1"/>
  <c r="CN341" i="1"/>
  <c r="CM341" i="1"/>
  <c r="CL341" i="1"/>
  <c r="CK341" i="1"/>
  <c r="CJ341" i="1"/>
  <c r="CI341" i="1"/>
  <c r="CH341" i="1"/>
  <c r="CD341" i="1"/>
  <c r="CC341" i="1"/>
  <c r="CB341" i="1"/>
  <c r="CA341" i="1"/>
  <c r="BZ341" i="1"/>
  <c r="BY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BC341" i="1"/>
  <c r="BB341" i="1"/>
  <c r="BA341" i="1"/>
  <c r="AZ341" i="1"/>
  <c r="AY341" i="1"/>
  <c r="AX341" i="1"/>
  <c r="BV341" i="1" s="1"/>
  <c r="AT341" i="1"/>
  <c r="AS341" i="1"/>
  <c r="AR341" i="1"/>
  <c r="AQ341" i="1"/>
  <c r="AU341" i="1" s="1"/>
  <c r="AP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M341" i="1"/>
  <c r="L341" i="1"/>
  <c r="K341" i="1"/>
  <c r="J341" i="1"/>
  <c r="I341" i="1"/>
  <c r="H341" i="1"/>
  <c r="E341" i="1"/>
  <c r="D341" i="1"/>
  <c r="GT340" i="1"/>
  <c r="GS340" i="1"/>
  <c r="GR340" i="1"/>
  <c r="GQ340" i="1"/>
  <c r="GP340" i="1"/>
  <c r="GO340" i="1"/>
  <c r="GN340" i="1"/>
  <c r="GM340" i="1"/>
  <c r="GL340" i="1"/>
  <c r="GK340" i="1"/>
  <c r="GJ340" i="1"/>
  <c r="GI340" i="1"/>
  <c r="GH340" i="1"/>
  <c r="GG340" i="1"/>
  <c r="GF340" i="1"/>
  <c r="GE340" i="1"/>
  <c r="GD340" i="1"/>
  <c r="GC340" i="1"/>
  <c r="GB340" i="1"/>
  <c r="GA340" i="1"/>
  <c r="FZ340" i="1"/>
  <c r="FY340" i="1"/>
  <c r="FX340" i="1"/>
  <c r="FW340" i="1"/>
  <c r="FV340" i="1"/>
  <c r="FR340" i="1"/>
  <c r="FQ340" i="1"/>
  <c r="FP340" i="1"/>
  <c r="FO340" i="1"/>
  <c r="FN340" i="1"/>
  <c r="FM340" i="1"/>
  <c r="FL340" i="1"/>
  <c r="FK340" i="1"/>
  <c r="FJ340" i="1"/>
  <c r="FI340" i="1"/>
  <c r="FH340" i="1"/>
  <c r="FG340" i="1"/>
  <c r="FF340" i="1"/>
  <c r="FE340" i="1"/>
  <c r="FD340" i="1"/>
  <c r="FC340" i="1"/>
  <c r="FB340" i="1"/>
  <c r="FA340" i="1"/>
  <c r="EZ340" i="1"/>
  <c r="EY340" i="1"/>
  <c r="EX340" i="1"/>
  <c r="EW340" i="1"/>
  <c r="EV340" i="1"/>
  <c r="EU340" i="1"/>
  <c r="ET340" i="1"/>
  <c r="ES340" i="1"/>
  <c r="ER340" i="1"/>
  <c r="EQ340" i="1"/>
  <c r="EP340" i="1"/>
  <c r="EO340" i="1"/>
  <c r="EN340" i="1"/>
  <c r="EM340" i="1"/>
  <c r="EL340" i="1"/>
  <c r="EK340" i="1"/>
  <c r="EJ340" i="1"/>
  <c r="EI340" i="1"/>
  <c r="EH340" i="1"/>
  <c r="EG340" i="1"/>
  <c r="EF340" i="1"/>
  <c r="EE340" i="1"/>
  <c r="ED340" i="1"/>
  <c r="EC340" i="1"/>
  <c r="EB340" i="1"/>
  <c r="EA340" i="1"/>
  <c r="DZ340" i="1"/>
  <c r="DY340" i="1"/>
  <c r="DX340" i="1"/>
  <c r="DW340" i="1"/>
  <c r="DV340" i="1"/>
  <c r="DU340" i="1"/>
  <c r="DT340" i="1"/>
  <c r="DS340" i="1"/>
  <c r="DR340" i="1"/>
  <c r="DQ340" i="1"/>
  <c r="DP340" i="1"/>
  <c r="DO340" i="1"/>
  <c r="DN340" i="1"/>
  <c r="DM340" i="1"/>
  <c r="DL340" i="1"/>
  <c r="DK340" i="1"/>
  <c r="DJ340" i="1"/>
  <c r="DI340" i="1"/>
  <c r="DH340" i="1"/>
  <c r="DG340" i="1"/>
  <c r="DF340" i="1"/>
  <c r="DE340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CR340" i="1"/>
  <c r="CQ340" i="1"/>
  <c r="CP340" i="1"/>
  <c r="CO340" i="1"/>
  <c r="CN340" i="1"/>
  <c r="CM340" i="1"/>
  <c r="CL340" i="1"/>
  <c r="CK340" i="1"/>
  <c r="CJ340" i="1"/>
  <c r="CI340" i="1"/>
  <c r="CH340" i="1"/>
  <c r="CD340" i="1"/>
  <c r="CC340" i="1"/>
  <c r="CB340" i="1"/>
  <c r="CA340" i="1"/>
  <c r="BZ340" i="1"/>
  <c r="BY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T340" i="1"/>
  <c r="AS340" i="1"/>
  <c r="AR340" i="1"/>
  <c r="AQ340" i="1"/>
  <c r="AP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M340" i="1"/>
  <c r="L340" i="1"/>
  <c r="K340" i="1"/>
  <c r="J340" i="1"/>
  <c r="I340" i="1"/>
  <c r="H340" i="1"/>
  <c r="N340" i="1" s="1"/>
  <c r="E340" i="1"/>
  <c r="D340" i="1"/>
  <c r="GT339" i="1"/>
  <c r="GS339" i="1"/>
  <c r="GR339" i="1"/>
  <c r="GQ339" i="1"/>
  <c r="GP339" i="1"/>
  <c r="GO339" i="1"/>
  <c r="GN339" i="1"/>
  <c r="GM339" i="1"/>
  <c r="GL339" i="1"/>
  <c r="GK339" i="1"/>
  <c r="GJ339" i="1"/>
  <c r="GI339" i="1"/>
  <c r="GH339" i="1"/>
  <c r="GG339" i="1"/>
  <c r="GF339" i="1"/>
  <c r="GE339" i="1"/>
  <c r="GD339" i="1"/>
  <c r="GC339" i="1"/>
  <c r="GB339" i="1"/>
  <c r="GA339" i="1"/>
  <c r="FZ339" i="1"/>
  <c r="FY339" i="1"/>
  <c r="FX339" i="1"/>
  <c r="FW339" i="1"/>
  <c r="FV339" i="1"/>
  <c r="FR339" i="1"/>
  <c r="FQ339" i="1"/>
  <c r="FP339" i="1"/>
  <c r="FO339" i="1"/>
  <c r="FN339" i="1"/>
  <c r="FM339" i="1"/>
  <c r="FL339" i="1"/>
  <c r="FK339" i="1"/>
  <c r="FJ339" i="1"/>
  <c r="FI339" i="1"/>
  <c r="FH339" i="1"/>
  <c r="FG339" i="1"/>
  <c r="FF339" i="1"/>
  <c r="FE339" i="1"/>
  <c r="FD339" i="1"/>
  <c r="FC339" i="1"/>
  <c r="FB339" i="1"/>
  <c r="FA339" i="1"/>
  <c r="EZ339" i="1"/>
  <c r="EY339" i="1"/>
  <c r="EX339" i="1"/>
  <c r="EW339" i="1"/>
  <c r="EV339" i="1"/>
  <c r="EU339" i="1"/>
  <c r="ET339" i="1"/>
  <c r="ES339" i="1"/>
  <c r="ER339" i="1"/>
  <c r="EQ339" i="1"/>
  <c r="EP339" i="1"/>
  <c r="EO339" i="1"/>
  <c r="EN339" i="1"/>
  <c r="EM339" i="1"/>
  <c r="EL339" i="1"/>
  <c r="EK339" i="1"/>
  <c r="EJ339" i="1"/>
  <c r="EI339" i="1"/>
  <c r="EH339" i="1"/>
  <c r="EG339" i="1"/>
  <c r="EF339" i="1"/>
  <c r="EE339" i="1"/>
  <c r="ED339" i="1"/>
  <c r="EC339" i="1"/>
  <c r="EB339" i="1"/>
  <c r="EA339" i="1"/>
  <c r="DZ339" i="1"/>
  <c r="DY339" i="1"/>
  <c r="DX339" i="1"/>
  <c r="DW339" i="1"/>
  <c r="DV339" i="1"/>
  <c r="DU339" i="1"/>
  <c r="DT339" i="1"/>
  <c r="DS339" i="1"/>
  <c r="DR339" i="1"/>
  <c r="DQ339" i="1"/>
  <c r="DP339" i="1"/>
  <c r="DO339" i="1"/>
  <c r="DN339" i="1"/>
  <c r="DM339" i="1"/>
  <c r="DL339" i="1"/>
  <c r="DK339" i="1"/>
  <c r="DJ339" i="1"/>
  <c r="DI339" i="1"/>
  <c r="DH339" i="1"/>
  <c r="DG339" i="1"/>
  <c r="DF339" i="1"/>
  <c r="DE339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CR339" i="1"/>
  <c r="CQ339" i="1"/>
  <c r="CP339" i="1"/>
  <c r="CO339" i="1"/>
  <c r="CN339" i="1"/>
  <c r="CM339" i="1"/>
  <c r="CL339" i="1"/>
  <c r="CK339" i="1"/>
  <c r="CJ339" i="1"/>
  <c r="CI339" i="1"/>
  <c r="CH339" i="1"/>
  <c r="FS339" i="1" s="1"/>
  <c r="CD339" i="1"/>
  <c r="CC339" i="1"/>
  <c r="CB339" i="1"/>
  <c r="CA339" i="1"/>
  <c r="CE339" i="1" s="1"/>
  <c r="BZ339" i="1"/>
  <c r="BY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T339" i="1"/>
  <c r="AS339" i="1"/>
  <c r="AR339" i="1"/>
  <c r="AQ339" i="1"/>
  <c r="AP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M339" i="1"/>
  <c r="L339" i="1"/>
  <c r="K339" i="1"/>
  <c r="J339" i="1"/>
  <c r="I339" i="1"/>
  <c r="H339" i="1"/>
  <c r="E339" i="1"/>
  <c r="D339" i="1"/>
  <c r="GT338" i="1"/>
  <c r="GS338" i="1"/>
  <c r="GR338" i="1"/>
  <c r="GQ338" i="1"/>
  <c r="GP338" i="1"/>
  <c r="GO338" i="1"/>
  <c r="GN338" i="1"/>
  <c r="GM338" i="1"/>
  <c r="GL338" i="1"/>
  <c r="GK338" i="1"/>
  <c r="GJ338" i="1"/>
  <c r="GI338" i="1"/>
  <c r="GH338" i="1"/>
  <c r="GG338" i="1"/>
  <c r="GF338" i="1"/>
  <c r="GE338" i="1"/>
  <c r="GD338" i="1"/>
  <c r="GC338" i="1"/>
  <c r="GB338" i="1"/>
  <c r="GA338" i="1"/>
  <c r="FZ338" i="1"/>
  <c r="FY338" i="1"/>
  <c r="FX338" i="1"/>
  <c r="FW338" i="1"/>
  <c r="FV338" i="1"/>
  <c r="FR338" i="1"/>
  <c r="FQ338" i="1"/>
  <c r="FP338" i="1"/>
  <c r="FO338" i="1"/>
  <c r="FN338" i="1"/>
  <c r="FM338" i="1"/>
  <c r="FL338" i="1"/>
  <c r="FK338" i="1"/>
  <c r="FJ338" i="1"/>
  <c r="FI338" i="1"/>
  <c r="FH338" i="1"/>
  <c r="FG338" i="1"/>
  <c r="FF338" i="1"/>
  <c r="FE338" i="1"/>
  <c r="FD338" i="1"/>
  <c r="FC338" i="1"/>
  <c r="FB338" i="1"/>
  <c r="FA338" i="1"/>
  <c r="EZ338" i="1"/>
  <c r="EY338" i="1"/>
  <c r="EX338" i="1"/>
  <c r="EW338" i="1"/>
  <c r="EV338" i="1"/>
  <c r="EU338" i="1"/>
  <c r="ET338" i="1"/>
  <c r="ES338" i="1"/>
  <c r="ER338" i="1"/>
  <c r="EQ338" i="1"/>
  <c r="EP338" i="1"/>
  <c r="EO338" i="1"/>
  <c r="EN338" i="1"/>
  <c r="EM338" i="1"/>
  <c r="EL338" i="1"/>
  <c r="EK338" i="1"/>
  <c r="EJ338" i="1"/>
  <c r="EI338" i="1"/>
  <c r="EH338" i="1"/>
  <c r="EG338" i="1"/>
  <c r="EF338" i="1"/>
  <c r="EE338" i="1"/>
  <c r="ED338" i="1"/>
  <c r="EC338" i="1"/>
  <c r="EB338" i="1"/>
  <c r="EA338" i="1"/>
  <c r="DZ338" i="1"/>
  <c r="DY338" i="1"/>
  <c r="DX338" i="1"/>
  <c r="DW338" i="1"/>
  <c r="DV338" i="1"/>
  <c r="DU338" i="1"/>
  <c r="DT338" i="1"/>
  <c r="DS338" i="1"/>
  <c r="DR338" i="1"/>
  <c r="DQ338" i="1"/>
  <c r="DP338" i="1"/>
  <c r="DO338" i="1"/>
  <c r="DN338" i="1"/>
  <c r="DM338" i="1"/>
  <c r="DL338" i="1"/>
  <c r="DK338" i="1"/>
  <c r="DJ338" i="1"/>
  <c r="DI338" i="1"/>
  <c r="DH338" i="1"/>
  <c r="DG338" i="1"/>
  <c r="DF338" i="1"/>
  <c r="DE338" i="1"/>
  <c r="DD338" i="1"/>
  <c r="DC338" i="1"/>
  <c r="DB338" i="1"/>
  <c r="DA338" i="1"/>
  <c r="CZ338" i="1"/>
  <c r="CY338" i="1"/>
  <c r="CX338" i="1"/>
  <c r="CW338" i="1"/>
  <c r="CV338" i="1"/>
  <c r="CU338" i="1"/>
  <c r="CT338" i="1"/>
  <c r="CS338" i="1"/>
  <c r="CR338" i="1"/>
  <c r="CQ338" i="1"/>
  <c r="CP338" i="1"/>
  <c r="CO338" i="1"/>
  <c r="CN338" i="1"/>
  <c r="CM338" i="1"/>
  <c r="CL338" i="1"/>
  <c r="CK338" i="1"/>
  <c r="CJ338" i="1"/>
  <c r="CI338" i="1"/>
  <c r="CH338" i="1"/>
  <c r="CD338" i="1"/>
  <c r="CC338" i="1"/>
  <c r="CB338" i="1"/>
  <c r="CA338" i="1"/>
  <c r="BZ338" i="1"/>
  <c r="BY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BC338" i="1"/>
  <c r="BB338" i="1"/>
  <c r="BA338" i="1"/>
  <c r="AZ338" i="1"/>
  <c r="AY338" i="1"/>
  <c r="AX338" i="1"/>
  <c r="AT338" i="1"/>
  <c r="AS338" i="1"/>
  <c r="AR338" i="1"/>
  <c r="AQ338" i="1"/>
  <c r="AP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AM338" i="1" s="1"/>
  <c r="M338" i="1"/>
  <c r="L338" i="1"/>
  <c r="K338" i="1"/>
  <c r="J338" i="1"/>
  <c r="I338" i="1"/>
  <c r="H338" i="1"/>
  <c r="E338" i="1"/>
  <c r="D338" i="1"/>
  <c r="GT337" i="1"/>
  <c r="GS337" i="1"/>
  <c r="GR337" i="1"/>
  <c r="GQ337" i="1"/>
  <c r="GP337" i="1"/>
  <c r="GO337" i="1"/>
  <c r="GN337" i="1"/>
  <c r="GM337" i="1"/>
  <c r="GL337" i="1"/>
  <c r="GK337" i="1"/>
  <c r="GJ337" i="1"/>
  <c r="GI337" i="1"/>
  <c r="GH337" i="1"/>
  <c r="GG337" i="1"/>
  <c r="GF337" i="1"/>
  <c r="GE337" i="1"/>
  <c r="GD337" i="1"/>
  <c r="GC337" i="1"/>
  <c r="GB337" i="1"/>
  <c r="GA337" i="1"/>
  <c r="FZ337" i="1"/>
  <c r="FY337" i="1"/>
  <c r="FX337" i="1"/>
  <c r="FW337" i="1"/>
  <c r="GU337" i="1" s="1"/>
  <c r="FV337" i="1"/>
  <c r="FR337" i="1"/>
  <c r="FQ337" i="1"/>
  <c r="FP337" i="1"/>
  <c r="FO337" i="1"/>
  <c r="FN337" i="1"/>
  <c r="FM337" i="1"/>
  <c r="FL337" i="1"/>
  <c r="FK337" i="1"/>
  <c r="FJ337" i="1"/>
  <c r="FI337" i="1"/>
  <c r="FH337" i="1"/>
  <c r="FG337" i="1"/>
  <c r="FF337" i="1"/>
  <c r="FE337" i="1"/>
  <c r="FD337" i="1"/>
  <c r="FC337" i="1"/>
  <c r="FB337" i="1"/>
  <c r="FA337" i="1"/>
  <c r="EZ337" i="1"/>
  <c r="EY337" i="1"/>
  <c r="EX337" i="1"/>
  <c r="EW337" i="1"/>
  <c r="EV337" i="1"/>
  <c r="EU337" i="1"/>
  <c r="ET337" i="1"/>
  <c r="ES337" i="1"/>
  <c r="ER337" i="1"/>
  <c r="EQ337" i="1"/>
  <c r="EP337" i="1"/>
  <c r="EO337" i="1"/>
  <c r="EN337" i="1"/>
  <c r="EM337" i="1"/>
  <c r="EL337" i="1"/>
  <c r="EK337" i="1"/>
  <c r="EJ337" i="1"/>
  <c r="EI337" i="1"/>
  <c r="EH337" i="1"/>
  <c r="EG337" i="1"/>
  <c r="EF337" i="1"/>
  <c r="EE337" i="1"/>
  <c r="ED337" i="1"/>
  <c r="EC337" i="1"/>
  <c r="EB337" i="1"/>
  <c r="EA337" i="1"/>
  <c r="DZ337" i="1"/>
  <c r="DY337" i="1"/>
  <c r="DX337" i="1"/>
  <c r="DW337" i="1"/>
  <c r="DV337" i="1"/>
  <c r="DU337" i="1"/>
  <c r="DT337" i="1"/>
  <c r="DS337" i="1"/>
  <c r="DR337" i="1"/>
  <c r="DQ337" i="1"/>
  <c r="DP337" i="1"/>
  <c r="DO337" i="1"/>
  <c r="DN337" i="1"/>
  <c r="DM337" i="1"/>
  <c r="DL337" i="1"/>
  <c r="DK337" i="1"/>
  <c r="DJ337" i="1"/>
  <c r="DI337" i="1"/>
  <c r="DH337" i="1"/>
  <c r="DG337" i="1"/>
  <c r="DF337" i="1"/>
  <c r="DE337" i="1"/>
  <c r="DD337" i="1"/>
  <c r="DC337" i="1"/>
  <c r="DB337" i="1"/>
  <c r="DA337" i="1"/>
  <c r="CZ337" i="1"/>
  <c r="CY337" i="1"/>
  <c r="CX337" i="1"/>
  <c r="CW337" i="1"/>
  <c r="CV337" i="1"/>
  <c r="CU337" i="1"/>
  <c r="CT337" i="1"/>
  <c r="CS337" i="1"/>
  <c r="CR337" i="1"/>
  <c r="CQ337" i="1"/>
  <c r="CP337" i="1"/>
  <c r="CO337" i="1"/>
  <c r="CN337" i="1"/>
  <c r="CM337" i="1"/>
  <c r="CL337" i="1"/>
  <c r="CK337" i="1"/>
  <c r="CJ337" i="1"/>
  <c r="CI337" i="1"/>
  <c r="CH337" i="1"/>
  <c r="CD337" i="1"/>
  <c r="CC337" i="1"/>
  <c r="CB337" i="1"/>
  <c r="CA337" i="1"/>
  <c r="BZ337" i="1"/>
  <c r="BY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BD337" i="1"/>
  <c r="BC337" i="1"/>
  <c r="BB337" i="1"/>
  <c r="BA337" i="1"/>
  <c r="AZ337" i="1"/>
  <c r="AY337" i="1"/>
  <c r="AX337" i="1"/>
  <c r="BV337" i="1" s="1"/>
  <c r="AT337" i="1"/>
  <c r="AS337" i="1"/>
  <c r="AR337" i="1"/>
  <c r="AQ337" i="1"/>
  <c r="AU337" i="1" s="1"/>
  <c r="AP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M337" i="1"/>
  <c r="L337" i="1"/>
  <c r="K337" i="1"/>
  <c r="J337" i="1"/>
  <c r="I337" i="1"/>
  <c r="H337" i="1"/>
  <c r="E337" i="1"/>
  <c r="D337" i="1"/>
  <c r="GT336" i="1"/>
  <c r="GS336" i="1"/>
  <c r="GR336" i="1"/>
  <c r="GQ336" i="1"/>
  <c r="GP336" i="1"/>
  <c r="GO336" i="1"/>
  <c r="GN336" i="1"/>
  <c r="GM336" i="1"/>
  <c r="GL336" i="1"/>
  <c r="GK336" i="1"/>
  <c r="GJ336" i="1"/>
  <c r="GI336" i="1"/>
  <c r="GH336" i="1"/>
  <c r="GG336" i="1"/>
  <c r="GF336" i="1"/>
  <c r="GE336" i="1"/>
  <c r="GD336" i="1"/>
  <c r="GC336" i="1"/>
  <c r="GB336" i="1"/>
  <c r="GA336" i="1"/>
  <c r="FZ336" i="1"/>
  <c r="FY336" i="1"/>
  <c r="FX336" i="1"/>
  <c r="FW336" i="1"/>
  <c r="FV336" i="1"/>
  <c r="FR336" i="1"/>
  <c r="FQ336" i="1"/>
  <c r="FP336" i="1"/>
  <c r="FO336" i="1"/>
  <c r="FN336" i="1"/>
  <c r="FM336" i="1"/>
  <c r="FL336" i="1"/>
  <c r="FK336" i="1"/>
  <c r="FJ336" i="1"/>
  <c r="FI336" i="1"/>
  <c r="FH336" i="1"/>
  <c r="FG336" i="1"/>
  <c r="FF336" i="1"/>
  <c r="FE336" i="1"/>
  <c r="FD336" i="1"/>
  <c r="FC336" i="1"/>
  <c r="FB336" i="1"/>
  <c r="FA336" i="1"/>
  <c r="EZ336" i="1"/>
  <c r="EY336" i="1"/>
  <c r="EX336" i="1"/>
  <c r="EW336" i="1"/>
  <c r="EV336" i="1"/>
  <c r="EU336" i="1"/>
  <c r="ET336" i="1"/>
  <c r="ES336" i="1"/>
  <c r="ER336" i="1"/>
  <c r="EQ336" i="1"/>
  <c r="EP336" i="1"/>
  <c r="EO336" i="1"/>
  <c r="EN336" i="1"/>
  <c r="EM336" i="1"/>
  <c r="EL336" i="1"/>
  <c r="EK336" i="1"/>
  <c r="EJ336" i="1"/>
  <c r="EI336" i="1"/>
  <c r="EH336" i="1"/>
  <c r="EG336" i="1"/>
  <c r="EF336" i="1"/>
  <c r="EE336" i="1"/>
  <c r="ED336" i="1"/>
  <c r="EC336" i="1"/>
  <c r="EB336" i="1"/>
  <c r="EA336" i="1"/>
  <c r="DZ336" i="1"/>
  <c r="DY336" i="1"/>
  <c r="DX336" i="1"/>
  <c r="DW336" i="1"/>
  <c r="DV336" i="1"/>
  <c r="DU336" i="1"/>
  <c r="DT336" i="1"/>
  <c r="DS336" i="1"/>
  <c r="DR336" i="1"/>
  <c r="DQ336" i="1"/>
  <c r="DP336" i="1"/>
  <c r="DO336" i="1"/>
  <c r="DN336" i="1"/>
  <c r="DM336" i="1"/>
  <c r="DL336" i="1"/>
  <c r="DK336" i="1"/>
  <c r="DJ336" i="1"/>
  <c r="DI336" i="1"/>
  <c r="DH336" i="1"/>
  <c r="DG336" i="1"/>
  <c r="DF336" i="1"/>
  <c r="DE336" i="1"/>
  <c r="DD336" i="1"/>
  <c r="DC336" i="1"/>
  <c r="DB336" i="1"/>
  <c r="DA336" i="1"/>
  <c r="CZ336" i="1"/>
  <c r="CY336" i="1"/>
  <c r="CX336" i="1"/>
  <c r="CW336" i="1"/>
  <c r="CV336" i="1"/>
  <c r="CU336" i="1"/>
  <c r="CT336" i="1"/>
  <c r="CS336" i="1"/>
  <c r="CR336" i="1"/>
  <c r="CQ336" i="1"/>
  <c r="CP336" i="1"/>
  <c r="CO336" i="1"/>
  <c r="CN336" i="1"/>
  <c r="CM336" i="1"/>
  <c r="CL336" i="1"/>
  <c r="CK336" i="1"/>
  <c r="CJ336" i="1"/>
  <c r="CI336" i="1"/>
  <c r="CH336" i="1"/>
  <c r="CD336" i="1"/>
  <c r="CC336" i="1"/>
  <c r="CB336" i="1"/>
  <c r="CA336" i="1"/>
  <c r="BZ336" i="1"/>
  <c r="BY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BC336" i="1"/>
  <c r="BB336" i="1"/>
  <c r="BA336" i="1"/>
  <c r="AZ336" i="1"/>
  <c r="AY336" i="1"/>
  <c r="AX336" i="1"/>
  <c r="AT336" i="1"/>
  <c r="AS336" i="1"/>
  <c r="AR336" i="1"/>
  <c r="AQ336" i="1"/>
  <c r="AP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M336" i="1"/>
  <c r="L336" i="1"/>
  <c r="K336" i="1"/>
  <c r="J336" i="1"/>
  <c r="I336" i="1"/>
  <c r="H336" i="1"/>
  <c r="N336" i="1" s="1"/>
  <c r="E336" i="1"/>
  <c r="D336" i="1"/>
  <c r="GT335" i="1"/>
  <c r="GS335" i="1"/>
  <c r="GR335" i="1"/>
  <c r="GQ335" i="1"/>
  <c r="GP335" i="1"/>
  <c r="GO335" i="1"/>
  <c r="GN335" i="1"/>
  <c r="GM335" i="1"/>
  <c r="GL335" i="1"/>
  <c r="GK335" i="1"/>
  <c r="GJ335" i="1"/>
  <c r="GI335" i="1"/>
  <c r="GH335" i="1"/>
  <c r="GG335" i="1"/>
  <c r="GF335" i="1"/>
  <c r="GE335" i="1"/>
  <c r="GD335" i="1"/>
  <c r="GC335" i="1"/>
  <c r="GB335" i="1"/>
  <c r="GA335" i="1"/>
  <c r="FZ335" i="1"/>
  <c r="FY335" i="1"/>
  <c r="FX335" i="1"/>
  <c r="FW335" i="1"/>
  <c r="FV335" i="1"/>
  <c r="FR335" i="1"/>
  <c r="FQ335" i="1"/>
  <c r="FP335" i="1"/>
  <c r="FO335" i="1"/>
  <c r="FN335" i="1"/>
  <c r="FM335" i="1"/>
  <c r="FL335" i="1"/>
  <c r="FK335" i="1"/>
  <c r="FJ335" i="1"/>
  <c r="FI335" i="1"/>
  <c r="FH335" i="1"/>
  <c r="FG335" i="1"/>
  <c r="FF335" i="1"/>
  <c r="FE335" i="1"/>
  <c r="FD335" i="1"/>
  <c r="FC335" i="1"/>
  <c r="FB335" i="1"/>
  <c r="FA335" i="1"/>
  <c r="EZ335" i="1"/>
  <c r="EY335" i="1"/>
  <c r="EX335" i="1"/>
  <c r="EW335" i="1"/>
  <c r="EV335" i="1"/>
  <c r="EU335" i="1"/>
  <c r="ET335" i="1"/>
  <c r="ES335" i="1"/>
  <c r="ER335" i="1"/>
  <c r="EQ335" i="1"/>
  <c r="EP335" i="1"/>
  <c r="EO335" i="1"/>
  <c r="EN335" i="1"/>
  <c r="EM335" i="1"/>
  <c r="EL335" i="1"/>
  <c r="EK335" i="1"/>
  <c r="EJ335" i="1"/>
  <c r="EI335" i="1"/>
  <c r="EH335" i="1"/>
  <c r="EG335" i="1"/>
  <c r="EF335" i="1"/>
  <c r="EE335" i="1"/>
  <c r="ED335" i="1"/>
  <c r="EC335" i="1"/>
  <c r="EB335" i="1"/>
  <c r="EA335" i="1"/>
  <c r="DZ335" i="1"/>
  <c r="DY335" i="1"/>
  <c r="DX335" i="1"/>
  <c r="DW335" i="1"/>
  <c r="DV335" i="1"/>
  <c r="DU335" i="1"/>
  <c r="DT335" i="1"/>
  <c r="DS335" i="1"/>
  <c r="DR335" i="1"/>
  <c r="DQ335" i="1"/>
  <c r="DP335" i="1"/>
  <c r="DO335" i="1"/>
  <c r="DN335" i="1"/>
  <c r="DM335" i="1"/>
  <c r="DL335" i="1"/>
  <c r="DK335" i="1"/>
  <c r="DJ335" i="1"/>
  <c r="DI335" i="1"/>
  <c r="DH335" i="1"/>
  <c r="DG335" i="1"/>
  <c r="DF335" i="1"/>
  <c r="DE335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CR335" i="1"/>
  <c r="CQ335" i="1"/>
  <c r="CP335" i="1"/>
  <c r="CO335" i="1"/>
  <c r="CN335" i="1"/>
  <c r="CM335" i="1"/>
  <c r="CL335" i="1"/>
  <c r="CK335" i="1"/>
  <c r="CJ335" i="1"/>
  <c r="CI335" i="1"/>
  <c r="CH335" i="1"/>
  <c r="FS335" i="1" s="1"/>
  <c r="CD335" i="1"/>
  <c r="CC335" i="1"/>
  <c r="CB335" i="1"/>
  <c r="CA335" i="1"/>
  <c r="CE335" i="1" s="1"/>
  <c r="BZ335" i="1"/>
  <c r="BY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T335" i="1"/>
  <c r="AS335" i="1"/>
  <c r="AR335" i="1"/>
  <c r="AQ335" i="1"/>
  <c r="AP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M335" i="1"/>
  <c r="L335" i="1"/>
  <c r="K335" i="1"/>
  <c r="J335" i="1"/>
  <c r="I335" i="1"/>
  <c r="H335" i="1"/>
  <c r="E335" i="1"/>
  <c r="D335" i="1"/>
  <c r="GT334" i="1"/>
  <c r="GS334" i="1"/>
  <c r="GR334" i="1"/>
  <c r="GQ334" i="1"/>
  <c r="GP334" i="1"/>
  <c r="GO334" i="1"/>
  <c r="GN334" i="1"/>
  <c r="GM334" i="1"/>
  <c r="GL334" i="1"/>
  <c r="GK334" i="1"/>
  <c r="GJ334" i="1"/>
  <c r="GI334" i="1"/>
  <c r="GH334" i="1"/>
  <c r="GG334" i="1"/>
  <c r="GF334" i="1"/>
  <c r="GE334" i="1"/>
  <c r="GD334" i="1"/>
  <c r="GC334" i="1"/>
  <c r="GB334" i="1"/>
  <c r="GA334" i="1"/>
  <c r="FZ334" i="1"/>
  <c r="FY334" i="1"/>
  <c r="FX334" i="1"/>
  <c r="FW334" i="1"/>
  <c r="FV334" i="1"/>
  <c r="FR334" i="1"/>
  <c r="FQ334" i="1"/>
  <c r="FP334" i="1"/>
  <c r="FO334" i="1"/>
  <c r="FN334" i="1"/>
  <c r="FM334" i="1"/>
  <c r="FL334" i="1"/>
  <c r="FK334" i="1"/>
  <c r="FJ334" i="1"/>
  <c r="FI334" i="1"/>
  <c r="FH334" i="1"/>
  <c r="FG334" i="1"/>
  <c r="FF334" i="1"/>
  <c r="FE334" i="1"/>
  <c r="FD334" i="1"/>
  <c r="FC334" i="1"/>
  <c r="FB334" i="1"/>
  <c r="FA334" i="1"/>
  <c r="EZ334" i="1"/>
  <c r="EY334" i="1"/>
  <c r="EX334" i="1"/>
  <c r="EW334" i="1"/>
  <c r="EV334" i="1"/>
  <c r="EU334" i="1"/>
  <c r="ET334" i="1"/>
  <c r="ES334" i="1"/>
  <c r="ER334" i="1"/>
  <c r="EQ334" i="1"/>
  <c r="EP334" i="1"/>
  <c r="EO334" i="1"/>
  <c r="EN334" i="1"/>
  <c r="EM334" i="1"/>
  <c r="EL334" i="1"/>
  <c r="EK334" i="1"/>
  <c r="EJ334" i="1"/>
  <c r="EI334" i="1"/>
  <c r="EH334" i="1"/>
  <c r="EG334" i="1"/>
  <c r="EF334" i="1"/>
  <c r="EE334" i="1"/>
  <c r="ED334" i="1"/>
  <c r="EC334" i="1"/>
  <c r="EB334" i="1"/>
  <c r="EA334" i="1"/>
  <c r="DZ334" i="1"/>
  <c r="DY334" i="1"/>
  <c r="DX334" i="1"/>
  <c r="DW334" i="1"/>
  <c r="DV334" i="1"/>
  <c r="DU334" i="1"/>
  <c r="DT334" i="1"/>
  <c r="DS334" i="1"/>
  <c r="DR334" i="1"/>
  <c r="DQ334" i="1"/>
  <c r="DP334" i="1"/>
  <c r="DO334" i="1"/>
  <c r="DN334" i="1"/>
  <c r="DM334" i="1"/>
  <c r="DL334" i="1"/>
  <c r="DK334" i="1"/>
  <c r="DJ334" i="1"/>
  <c r="DI334" i="1"/>
  <c r="DH334" i="1"/>
  <c r="DG334" i="1"/>
  <c r="DF334" i="1"/>
  <c r="DE334" i="1"/>
  <c r="DD334" i="1"/>
  <c r="DC334" i="1"/>
  <c r="DB334" i="1"/>
  <c r="DA334" i="1"/>
  <c r="CZ334" i="1"/>
  <c r="CY334" i="1"/>
  <c r="CX334" i="1"/>
  <c r="CW334" i="1"/>
  <c r="CV334" i="1"/>
  <c r="CU334" i="1"/>
  <c r="CT334" i="1"/>
  <c r="CS334" i="1"/>
  <c r="CR334" i="1"/>
  <c r="CQ334" i="1"/>
  <c r="CP334" i="1"/>
  <c r="CO334" i="1"/>
  <c r="CN334" i="1"/>
  <c r="CM334" i="1"/>
  <c r="CL334" i="1"/>
  <c r="CK334" i="1"/>
  <c r="CJ334" i="1"/>
  <c r="CI334" i="1"/>
  <c r="CH334" i="1"/>
  <c r="CD334" i="1"/>
  <c r="CC334" i="1"/>
  <c r="CB334" i="1"/>
  <c r="CA334" i="1"/>
  <c r="BZ334" i="1"/>
  <c r="BY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T334" i="1"/>
  <c r="AS334" i="1"/>
  <c r="AR334" i="1"/>
  <c r="AQ334" i="1"/>
  <c r="AP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AM334" i="1" s="1"/>
  <c r="M334" i="1"/>
  <c r="L334" i="1"/>
  <c r="K334" i="1"/>
  <c r="J334" i="1"/>
  <c r="I334" i="1"/>
  <c r="H334" i="1"/>
  <c r="E334" i="1"/>
  <c r="D334" i="1"/>
  <c r="GT333" i="1"/>
  <c r="GS333" i="1"/>
  <c r="GR333" i="1"/>
  <c r="GQ333" i="1"/>
  <c r="GP333" i="1"/>
  <c r="GO333" i="1"/>
  <c r="GN333" i="1"/>
  <c r="GM333" i="1"/>
  <c r="GL333" i="1"/>
  <c r="GK333" i="1"/>
  <c r="GJ333" i="1"/>
  <c r="GI333" i="1"/>
  <c r="GH333" i="1"/>
  <c r="GG333" i="1"/>
  <c r="GF333" i="1"/>
  <c r="GE333" i="1"/>
  <c r="GD333" i="1"/>
  <c r="GC333" i="1"/>
  <c r="GB333" i="1"/>
  <c r="GA333" i="1"/>
  <c r="FZ333" i="1"/>
  <c r="FY333" i="1"/>
  <c r="FX333" i="1"/>
  <c r="FW333" i="1"/>
  <c r="GU333" i="1" s="1"/>
  <c r="FV333" i="1"/>
  <c r="FR333" i="1"/>
  <c r="FQ333" i="1"/>
  <c r="FP333" i="1"/>
  <c r="FO333" i="1"/>
  <c r="FN333" i="1"/>
  <c r="FM333" i="1"/>
  <c r="FL333" i="1"/>
  <c r="FK333" i="1"/>
  <c r="FJ333" i="1"/>
  <c r="FI333" i="1"/>
  <c r="FH333" i="1"/>
  <c r="FG333" i="1"/>
  <c r="FF333" i="1"/>
  <c r="FE333" i="1"/>
  <c r="FD333" i="1"/>
  <c r="FC333" i="1"/>
  <c r="FB333" i="1"/>
  <c r="FA333" i="1"/>
  <c r="EZ333" i="1"/>
  <c r="EY333" i="1"/>
  <c r="EX333" i="1"/>
  <c r="EW333" i="1"/>
  <c r="EV333" i="1"/>
  <c r="EU333" i="1"/>
  <c r="ET333" i="1"/>
  <c r="ES333" i="1"/>
  <c r="ER333" i="1"/>
  <c r="EQ333" i="1"/>
  <c r="EP333" i="1"/>
  <c r="EO333" i="1"/>
  <c r="EN333" i="1"/>
  <c r="EM333" i="1"/>
  <c r="EL333" i="1"/>
  <c r="EK333" i="1"/>
  <c r="EJ333" i="1"/>
  <c r="EI333" i="1"/>
  <c r="EH333" i="1"/>
  <c r="EG333" i="1"/>
  <c r="EF333" i="1"/>
  <c r="EE333" i="1"/>
  <c r="ED333" i="1"/>
  <c r="EC333" i="1"/>
  <c r="EB333" i="1"/>
  <c r="EA333" i="1"/>
  <c r="DZ333" i="1"/>
  <c r="DY333" i="1"/>
  <c r="DX333" i="1"/>
  <c r="DW333" i="1"/>
  <c r="DV333" i="1"/>
  <c r="DU333" i="1"/>
  <c r="DT333" i="1"/>
  <c r="DS333" i="1"/>
  <c r="DR333" i="1"/>
  <c r="DQ333" i="1"/>
  <c r="DP333" i="1"/>
  <c r="DO333" i="1"/>
  <c r="DN333" i="1"/>
  <c r="DM333" i="1"/>
  <c r="DL333" i="1"/>
  <c r="DK333" i="1"/>
  <c r="DJ333" i="1"/>
  <c r="DI333" i="1"/>
  <c r="DH333" i="1"/>
  <c r="DG333" i="1"/>
  <c r="DF333" i="1"/>
  <c r="DE333" i="1"/>
  <c r="DD333" i="1"/>
  <c r="DC333" i="1"/>
  <c r="DB333" i="1"/>
  <c r="DA333" i="1"/>
  <c r="CZ333" i="1"/>
  <c r="CY333" i="1"/>
  <c r="CX333" i="1"/>
  <c r="CW333" i="1"/>
  <c r="CV333" i="1"/>
  <c r="CU333" i="1"/>
  <c r="CT333" i="1"/>
  <c r="CS333" i="1"/>
  <c r="CR333" i="1"/>
  <c r="CQ333" i="1"/>
  <c r="CP333" i="1"/>
  <c r="CO333" i="1"/>
  <c r="CN333" i="1"/>
  <c r="CM333" i="1"/>
  <c r="CL333" i="1"/>
  <c r="CK333" i="1"/>
  <c r="CJ333" i="1"/>
  <c r="CI333" i="1"/>
  <c r="CH333" i="1"/>
  <c r="CD333" i="1"/>
  <c r="CC333" i="1"/>
  <c r="CB333" i="1"/>
  <c r="CA333" i="1"/>
  <c r="BZ333" i="1"/>
  <c r="BY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T333" i="1"/>
  <c r="AS333" i="1"/>
  <c r="AR333" i="1"/>
  <c r="AQ333" i="1"/>
  <c r="AU333" i="1" s="1"/>
  <c r="AP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M333" i="1"/>
  <c r="L333" i="1"/>
  <c r="K333" i="1"/>
  <c r="J333" i="1"/>
  <c r="I333" i="1"/>
  <c r="H333" i="1"/>
  <c r="E333" i="1"/>
  <c r="D333" i="1"/>
  <c r="GT332" i="1"/>
  <c r="GS332" i="1"/>
  <c r="GR332" i="1"/>
  <c r="GQ332" i="1"/>
  <c r="GP332" i="1"/>
  <c r="GO332" i="1"/>
  <c r="GN332" i="1"/>
  <c r="GM332" i="1"/>
  <c r="GL332" i="1"/>
  <c r="GK332" i="1"/>
  <c r="GJ332" i="1"/>
  <c r="GI332" i="1"/>
  <c r="GH332" i="1"/>
  <c r="GG332" i="1"/>
  <c r="GF332" i="1"/>
  <c r="GE332" i="1"/>
  <c r="GD332" i="1"/>
  <c r="GC332" i="1"/>
  <c r="GB332" i="1"/>
  <c r="GA332" i="1"/>
  <c r="FZ332" i="1"/>
  <c r="FY332" i="1"/>
  <c r="FX332" i="1"/>
  <c r="FW332" i="1"/>
  <c r="FV332" i="1"/>
  <c r="FR332" i="1"/>
  <c r="FQ332" i="1"/>
  <c r="FP332" i="1"/>
  <c r="FO332" i="1"/>
  <c r="FN332" i="1"/>
  <c r="FM332" i="1"/>
  <c r="FL332" i="1"/>
  <c r="FK332" i="1"/>
  <c r="FJ332" i="1"/>
  <c r="FI332" i="1"/>
  <c r="FH332" i="1"/>
  <c r="FG332" i="1"/>
  <c r="FF332" i="1"/>
  <c r="FE332" i="1"/>
  <c r="FD332" i="1"/>
  <c r="FC332" i="1"/>
  <c r="FB332" i="1"/>
  <c r="FA332" i="1"/>
  <c r="EZ332" i="1"/>
  <c r="EY332" i="1"/>
  <c r="EX332" i="1"/>
  <c r="EW332" i="1"/>
  <c r="EV332" i="1"/>
  <c r="EU332" i="1"/>
  <c r="ET332" i="1"/>
  <c r="ES332" i="1"/>
  <c r="ER332" i="1"/>
  <c r="EQ332" i="1"/>
  <c r="EP332" i="1"/>
  <c r="EO332" i="1"/>
  <c r="EN332" i="1"/>
  <c r="EM332" i="1"/>
  <c r="EL332" i="1"/>
  <c r="EK332" i="1"/>
  <c r="EJ332" i="1"/>
  <c r="EI332" i="1"/>
  <c r="EH332" i="1"/>
  <c r="EG332" i="1"/>
  <c r="EF332" i="1"/>
  <c r="EE332" i="1"/>
  <c r="ED332" i="1"/>
  <c r="EC332" i="1"/>
  <c r="EB332" i="1"/>
  <c r="EA332" i="1"/>
  <c r="DZ332" i="1"/>
  <c r="DY332" i="1"/>
  <c r="DX332" i="1"/>
  <c r="DW332" i="1"/>
  <c r="DV332" i="1"/>
  <c r="DU332" i="1"/>
  <c r="DT332" i="1"/>
  <c r="DS332" i="1"/>
  <c r="DR332" i="1"/>
  <c r="DQ332" i="1"/>
  <c r="DP332" i="1"/>
  <c r="DO332" i="1"/>
  <c r="DN332" i="1"/>
  <c r="DM332" i="1"/>
  <c r="DL332" i="1"/>
  <c r="DK332" i="1"/>
  <c r="DJ332" i="1"/>
  <c r="DI332" i="1"/>
  <c r="DH332" i="1"/>
  <c r="DG332" i="1"/>
  <c r="DF332" i="1"/>
  <c r="DE332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CR332" i="1"/>
  <c r="CQ332" i="1"/>
  <c r="CP332" i="1"/>
  <c r="CO332" i="1"/>
  <c r="CN332" i="1"/>
  <c r="CM332" i="1"/>
  <c r="CL332" i="1"/>
  <c r="CK332" i="1"/>
  <c r="CJ332" i="1"/>
  <c r="CI332" i="1"/>
  <c r="CH332" i="1"/>
  <c r="CD332" i="1"/>
  <c r="CC332" i="1"/>
  <c r="CB332" i="1"/>
  <c r="CA332" i="1"/>
  <c r="BZ332" i="1"/>
  <c r="BY332" i="1"/>
  <c r="CE332" i="1" s="1"/>
  <c r="CG332" i="1" s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T332" i="1"/>
  <c r="AS332" i="1"/>
  <c r="AR332" i="1"/>
  <c r="AQ332" i="1"/>
  <c r="AU332" i="1" s="1"/>
  <c r="AV332" i="1" s="1"/>
  <c r="AP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M332" i="1"/>
  <c r="L332" i="1"/>
  <c r="K332" i="1"/>
  <c r="J332" i="1"/>
  <c r="I332" i="1"/>
  <c r="H332" i="1"/>
  <c r="E332" i="1"/>
  <c r="D332" i="1"/>
  <c r="GT331" i="1"/>
  <c r="GT347" i="1" s="1"/>
  <c r="GS331" i="1"/>
  <c r="GR331" i="1"/>
  <c r="GQ331" i="1"/>
  <c r="GQ347" i="1" s="1"/>
  <c r="GP331" i="1"/>
  <c r="GP347" i="1" s="1"/>
  <c r="GO331" i="1"/>
  <c r="GN331" i="1"/>
  <c r="GM331" i="1"/>
  <c r="GM347" i="1" s="1"/>
  <c r="GL331" i="1"/>
  <c r="GL347" i="1" s="1"/>
  <c r="GK331" i="1"/>
  <c r="GJ331" i="1"/>
  <c r="GI331" i="1"/>
  <c r="GI347" i="1" s="1"/>
  <c r="GH331" i="1"/>
  <c r="GH347" i="1" s="1"/>
  <c r="GG331" i="1"/>
  <c r="GF331" i="1"/>
  <c r="GE331" i="1"/>
  <c r="GE347" i="1" s="1"/>
  <c r="GD331" i="1"/>
  <c r="GD347" i="1" s="1"/>
  <c r="GC331" i="1"/>
  <c r="GB331" i="1"/>
  <c r="GA331" i="1"/>
  <c r="GA347" i="1" s="1"/>
  <c r="FZ331" i="1"/>
  <c r="FZ347" i="1" s="1"/>
  <c r="FY331" i="1"/>
  <c r="FX331" i="1"/>
  <c r="FW331" i="1"/>
  <c r="FW347" i="1" s="1"/>
  <c r="FV331" i="1"/>
  <c r="FV347" i="1" s="1"/>
  <c r="FR331" i="1"/>
  <c r="FQ331" i="1"/>
  <c r="FP331" i="1"/>
  <c r="FP347" i="1" s="1"/>
  <c r="FO331" i="1"/>
  <c r="FO347" i="1" s="1"/>
  <c r="FN331" i="1"/>
  <c r="FM331" i="1"/>
  <c r="FL331" i="1"/>
  <c r="FL347" i="1" s="1"/>
  <c r="FK331" i="1"/>
  <c r="FK347" i="1" s="1"/>
  <c r="FJ331" i="1"/>
  <c r="FI331" i="1"/>
  <c r="FH331" i="1"/>
  <c r="FH347" i="1" s="1"/>
  <c r="FG331" i="1"/>
  <c r="FG347" i="1" s="1"/>
  <c r="FF331" i="1"/>
  <c r="FE331" i="1"/>
  <c r="FD331" i="1"/>
  <c r="FD347" i="1" s="1"/>
  <c r="FC331" i="1"/>
  <c r="FC347" i="1" s="1"/>
  <c r="FB331" i="1"/>
  <c r="FA331" i="1"/>
  <c r="EZ331" i="1"/>
  <c r="EZ347" i="1" s="1"/>
  <c r="EY331" i="1"/>
  <c r="EY347" i="1" s="1"/>
  <c r="EX331" i="1"/>
  <c r="EW331" i="1"/>
  <c r="EV331" i="1"/>
  <c r="EV347" i="1" s="1"/>
  <c r="EU331" i="1"/>
  <c r="EU347" i="1" s="1"/>
  <c r="ET331" i="1"/>
  <c r="ES331" i="1"/>
  <c r="ER331" i="1"/>
  <c r="ER347" i="1" s="1"/>
  <c r="EQ331" i="1"/>
  <c r="EQ347" i="1" s="1"/>
  <c r="EP331" i="1"/>
  <c r="EO331" i="1"/>
  <c r="EN331" i="1"/>
  <c r="EN347" i="1" s="1"/>
  <c r="EM331" i="1"/>
  <c r="EM347" i="1" s="1"/>
  <c r="EL331" i="1"/>
  <c r="EK331" i="1"/>
  <c r="EJ331" i="1"/>
  <c r="EJ347" i="1" s="1"/>
  <c r="EI331" i="1"/>
  <c r="EI347" i="1" s="1"/>
  <c r="EH331" i="1"/>
  <c r="EG331" i="1"/>
  <c r="EF331" i="1"/>
  <c r="EF347" i="1" s="1"/>
  <c r="EE331" i="1"/>
  <c r="EE347" i="1" s="1"/>
  <c r="ED331" i="1"/>
  <c r="EC331" i="1"/>
  <c r="EB331" i="1"/>
  <c r="EB347" i="1" s="1"/>
  <c r="EA331" i="1"/>
  <c r="EA347" i="1" s="1"/>
  <c r="DZ331" i="1"/>
  <c r="DY331" i="1"/>
  <c r="DX331" i="1"/>
  <c r="DX347" i="1" s="1"/>
  <c r="DW331" i="1"/>
  <c r="DW347" i="1" s="1"/>
  <c r="DV331" i="1"/>
  <c r="DU331" i="1"/>
  <c r="DT331" i="1"/>
  <c r="DT347" i="1" s="1"/>
  <c r="DS331" i="1"/>
  <c r="DS347" i="1" s="1"/>
  <c r="DR331" i="1"/>
  <c r="DQ331" i="1"/>
  <c r="DP331" i="1"/>
  <c r="DP347" i="1" s="1"/>
  <c r="DO331" i="1"/>
  <c r="DO347" i="1" s="1"/>
  <c r="DN331" i="1"/>
  <c r="DM331" i="1"/>
  <c r="DL331" i="1"/>
  <c r="DL347" i="1" s="1"/>
  <c r="DK331" i="1"/>
  <c r="DK347" i="1" s="1"/>
  <c r="DJ331" i="1"/>
  <c r="DI331" i="1"/>
  <c r="DH331" i="1"/>
  <c r="DH347" i="1" s="1"/>
  <c r="DG331" i="1"/>
  <c r="DG347" i="1" s="1"/>
  <c r="DF331" i="1"/>
  <c r="DE331" i="1"/>
  <c r="DD331" i="1"/>
  <c r="DD347" i="1" s="1"/>
  <c r="DC331" i="1"/>
  <c r="DC347" i="1" s="1"/>
  <c r="DB331" i="1"/>
  <c r="DA331" i="1"/>
  <c r="CZ331" i="1"/>
  <c r="CZ347" i="1" s="1"/>
  <c r="CY331" i="1"/>
  <c r="CY347" i="1" s="1"/>
  <c r="CX331" i="1"/>
  <c r="CW331" i="1"/>
  <c r="CV331" i="1"/>
  <c r="CV347" i="1" s="1"/>
  <c r="CU331" i="1"/>
  <c r="CU347" i="1" s="1"/>
  <c r="CT331" i="1"/>
  <c r="CS331" i="1"/>
  <c r="CR331" i="1"/>
  <c r="CR347" i="1" s="1"/>
  <c r="CQ331" i="1"/>
  <c r="CQ347" i="1" s="1"/>
  <c r="CP331" i="1"/>
  <c r="CO331" i="1"/>
  <c r="CN331" i="1"/>
  <c r="CN347" i="1" s="1"/>
  <c r="CM331" i="1"/>
  <c r="CM347" i="1" s="1"/>
  <c r="CL331" i="1"/>
  <c r="CK331" i="1"/>
  <c r="CJ331" i="1"/>
  <c r="CJ347" i="1" s="1"/>
  <c r="CI331" i="1"/>
  <c r="CI347" i="1" s="1"/>
  <c r="CH331" i="1"/>
  <c r="CD331" i="1"/>
  <c r="CC331" i="1"/>
  <c r="CB331" i="1"/>
  <c r="CB347" i="1" s="1"/>
  <c r="CA331" i="1"/>
  <c r="BZ331" i="1"/>
  <c r="BY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BC331" i="1"/>
  <c r="BB331" i="1"/>
  <c r="BA331" i="1"/>
  <c r="AZ331" i="1"/>
  <c r="AY331" i="1"/>
  <c r="AX331" i="1"/>
  <c r="AT331" i="1"/>
  <c r="AT347" i="1" s="1"/>
  <c r="AS331" i="1"/>
  <c r="AR331" i="1"/>
  <c r="AQ331" i="1"/>
  <c r="AP331" i="1"/>
  <c r="AP347" i="1" s="1"/>
  <c r="AL331" i="1"/>
  <c r="AK331" i="1"/>
  <c r="AJ331" i="1"/>
  <c r="AI331" i="1"/>
  <c r="AI347" i="1" s="1"/>
  <c r="AH331" i="1"/>
  <c r="AG331" i="1"/>
  <c r="AF331" i="1"/>
  <c r="AE331" i="1"/>
  <c r="AE347" i="1" s="1"/>
  <c r="AD331" i="1"/>
  <c r="AC331" i="1"/>
  <c r="AB331" i="1"/>
  <c r="AA331" i="1"/>
  <c r="AA347" i="1" s="1"/>
  <c r="Z331" i="1"/>
  <c r="Y331" i="1"/>
  <c r="X331" i="1"/>
  <c r="W331" i="1"/>
  <c r="W347" i="1" s="1"/>
  <c r="V331" i="1"/>
  <c r="U331" i="1"/>
  <c r="T331" i="1"/>
  <c r="S331" i="1"/>
  <c r="S347" i="1" s="1"/>
  <c r="R331" i="1"/>
  <c r="Q331" i="1"/>
  <c r="M331" i="1"/>
  <c r="L331" i="1"/>
  <c r="L347" i="1" s="1"/>
  <c r="K331" i="1"/>
  <c r="J331" i="1"/>
  <c r="I331" i="1"/>
  <c r="H331" i="1"/>
  <c r="H347" i="1" s="1"/>
  <c r="E331" i="1"/>
  <c r="D331" i="1"/>
  <c r="GT330" i="1"/>
  <c r="GS330" i="1"/>
  <c r="GR330" i="1"/>
  <c r="GQ330" i="1"/>
  <c r="GP330" i="1"/>
  <c r="GO330" i="1"/>
  <c r="GN330" i="1"/>
  <c r="GM330" i="1"/>
  <c r="GL330" i="1"/>
  <c r="GK330" i="1"/>
  <c r="GJ330" i="1"/>
  <c r="GI330" i="1"/>
  <c r="GH330" i="1"/>
  <c r="GG330" i="1"/>
  <c r="GF330" i="1"/>
  <c r="GE330" i="1"/>
  <c r="GD330" i="1"/>
  <c r="GC330" i="1"/>
  <c r="GB330" i="1"/>
  <c r="GA330" i="1"/>
  <c r="FZ330" i="1"/>
  <c r="FY330" i="1"/>
  <c r="FX330" i="1"/>
  <c r="FW330" i="1"/>
  <c r="FV330" i="1"/>
  <c r="FR330" i="1"/>
  <c r="FQ330" i="1"/>
  <c r="FP330" i="1"/>
  <c r="FO330" i="1"/>
  <c r="FN330" i="1"/>
  <c r="FM330" i="1"/>
  <c r="FL330" i="1"/>
  <c r="FK330" i="1"/>
  <c r="FJ330" i="1"/>
  <c r="FI330" i="1"/>
  <c r="FH330" i="1"/>
  <c r="FG330" i="1"/>
  <c r="FF330" i="1"/>
  <c r="FE330" i="1"/>
  <c r="FD330" i="1"/>
  <c r="FC330" i="1"/>
  <c r="FB330" i="1"/>
  <c r="FA330" i="1"/>
  <c r="EZ330" i="1"/>
  <c r="EY330" i="1"/>
  <c r="EX330" i="1"/>
  <c r="EW330" i="1"/>
  <c r="EV330" i="1"/>
  <c r="EU330" i="1"/>
  <c r="ET330" i="1"/>
  <c r="ES330" i="1"/>
  <c r="ER330" i="1"/>
  <c r="EQ330" i="1"/>
  <c r="EP330" i="1"/>
  <c r="EO330" i="1"/>
  <c r="EN330" i="1"/>
  <c r="EM330" i="1"/>
  <c r="EL330" i="1"/>
  <c r="EK330" i="1"/>
  <c r="EJ330" i="1"/>
  <c r="EI330" i="1"/>
  <c r="EH330" i="1"/>
  <c r="EG330" i="1"/>
  <c r="EF330" i="1"/>
  <c r="EE330" i="1"/>
  <c r="ED330" i="1"/>
  <c r="EC330" i="1"/>
  <c r="EB330" i="1"/>
  <c r="EA330" i="1"/>
  <c r="DZ330" i="1"/>
  <c r="DY330" i="1"/>
  <c r="DX330" i="1"/>
  <c r="DW330" i="1"/>
  <c r="DV330" i="1"/>
  <c r="DU330" i="1"/>
  <c r="DT330" i="1"/>
  <c r="DS330" i="1"/>
  <c r="DR330" i="1"/>
  <c r="DQ330" i="1"/>
  <c r="DP330" i="1"/>
  <c r="DO330" i="1"/>
  <c r="DN330" i="1"/>
  <c r="DM330" i="1"/>
  <c r="DL330" i="1"/>
  <c r="DK330" i="1"/>
  <c r="DJ330" i="1"/>
  <c r="DI330" i="1"/>
  <c r="DH330" i="1"/>
  <c r="DG330" i="1"/>
  <c r="DF330" i="1"/>
  <c r="DE330" i="1"/>
  <c r="DD330" i="1"/>
  <c r="DC330" i="1"/>
  <c r="DB330" i="1"/>
  <c r="DA330" i="1"/>
  <c r="CZ330" i="1"/>
  <c r="CY330" i="1"/>
  <c r="CX330" i="1"/>
  <c r="CW330" i="1"/>
  <c r="CV330" i="1"/>
  <c r="CU330" i="1"/>
  <c r="CT330" i="1"/>
  <c r="CS330" i="1"/>
  <c r="CR330" i="1"/>
  <c r="CQ330" i="1"/>
  <c r="CP330" i="1"/>
  <c r="CO330" i="1"/>
  <c r="CN330" i="1"/>
  <c r="CM330" i="1"/>
  <c r="CL330" i="1"/>
  <c r="CK330" i="1"/>
  <c r="CJ330" i="1"/>
  <c r="CI330" i="1"/>
  <c r="CH330" i="1"/>
  <c r="CD330" i="1"/>
  <c r="CC330" i="1"/>
  <c r="CB330" i="1"/>
  <c r="CA330" i="1"/>
  <c r="CE330" i="1" s="1"/>
  <c r="BZ330" i="1"/>
  <c r="BY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BC330" i="1"/>
  <c r="BB330" i="1"/>
  <c r="BA330" i="1"/>
  <c r="AZ330" i="1"/>
  <c r="AY330" i="1"/>
  <c r="AX330" i="1"/>
  <c r="AT330" i="1"/>
  <c r="AS330" i="1"/>
  <c r="AR330" i="1"/>
  <c r="AQ330" i="1"/>
  <c r="AP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M330" i="1"/>
  <c r="L330" i="1"/>
  <c r="K330" i="1"/>
  <c r="J330" i="1"/>
  <c r="I330" i="1"/>
  <c r="GT329" i="1"/>
  <c r="GS329" i="1"/>
  <c r="GR329" i="1"/>
  <c r="GQ329" i="1"/>
  <c r="GP329" i="1"/>
  <c r="GO329" i="1"/>
  <c r="GN329" i="1"/>
  <c r="GM329" i="1"/>
  <c r="GL329" i="1"/>
  <c r="GK329" i="1"/>
  <c r="GJ329" i="1"/>
  <c r="GI329" i="1"/>
  <c r="GH329" i="1"/>
  <c r="GG329" i="1"/>
  <c r="GF329" i="1"/>
  <c r="GE329" i="1"/>
  <c r="GD329" i="1"/>
  <c r="GC329" i="1"/>
  <c r="GB329" i="1"/>
  <c r="GA329" i="1"/>
  <c r="FZ329" i="1"/>
  <c r="FY329" i="1"/>
  <c r="FX329" i="1"/>
  <c r="FW329" i="1"/>
  <c r="FV329" i="1"/>
  <c r="FR329" i="1"/>
  <c r="FQ329" i="1"/>
  <c r="FP329" i="1"/>
  <c r="FO329" i="1"/>
  <c r="FN329" i="1"/>
  <c r="FM329" i="1"/>
  <c r="FL329" i="1"/>
  <c r="FK329" i="1"/>
  <c r="FJ329" i="1"/>
  <c r="FI329" i="1"/>
  <c r="FH329" i="1"/>
  <c r="FG329" i="1"/>
  <c r="FF329" i="1"/>
  <c r="FE329" i="1"/>
  <c r="FD329" i="1"/>
  <c r="FC329" i="1"/>
  <c r="FB329" i="1"/>
  <c r="FA329" i="1"/>
  <c r="EZ329" i="1"/>
  <c r="EY329" i="1"/>
  <c r="EX329" i="1"/>
  <c r="EW329" i="1"/>
  <c r="EV329" i="1"/>
  <c r="EU329" i="1"/>
  <c r="ET329" i="1"/>
  <c r="ES329" i="1"/>
  <c r="ER329" i="1"/>
  <c r="EQ329" i="1"/>
  <c r="EP329" i="1"/>
  <c r="EO329" i="1"/>
  <c r="EN329" i="1"/>
  <c r="EM329" i="1"/>
  <c r="EL329" i="1"/>
  <c r="EK329" i="1"/>
  <c r="EJ329" i="1"/>
  <c r="EI329" i="1"/>
  <c r="EH329" i="1"/>
  <c r="EG329" i="1"/>
  <c r="EF329" i="1"/>
  <c r="EE329" i="1"/>
  <c r="ED329" i="1"/>
  <c r="EC329" i="1"/>
  <c r="EB329" i="1"/>
  <c r="EA329" i="1"/>
  <c r="DZ329" i="1"/>
  <c r="DY329" i="1"/>
  <c r="DX329" i="1"/>
  <c r="DW329" i="1"/>
  <c r="DV329" i="1"/>
  <c r="DU329" i="1"/>
  <c r="DT329" i="1"/>
  <c r="DS329" i="1"/>
  <c r="DR329" i="1"/>
  <c r="DQ329" i="1"/>
  <c r="DP329" i="1"/>
  <c r="DO329" i="1"/>
  <c r="DN329" i="1"/>
  <c r="DM329" i="1"/>
  <c r="DL329" i="1"/>
  <c r="DK329" i="1"/>
  <c r="DJ329" i="1"/>
  <c r="DI329" i="1"/>
  <c r="DH329" i="1"/>
  <c r="DG329" i="1"/>
  <c r="DF329" i="1"/>
  <c r="DE329" i="1"/>
  <c r="DD329" i="1"/>
  <c r="DC329" i="1"/>
  <c r="DB329" i="1"/>
  <c r="DA329" i="1"/>
  <c r="CZ329" i="1"/>
  <c r="CY329" i="1"/>
  <c r="CX329" i="1"/>
  <c r="CW329" i="1"/>
  <c r="CV329" i="1"/>
  <c r="CU329" i="1"/>
  <c r="CT329" i="1"/>
  <c r="CS329" i="1"/>
  <c r="CR329" i="1"/>
  <c r="CQ329" i="1"/>
  <c r="CP329" i="1"/>
  <c r="CO329" i="1"/>
  <c r="CN329" i="1"/>
  <c r="CM329" i="1"/>
  <c r="CL329" i="1"/>
  <c r="CK329" i="1"/>
  <c r="CJ329" i="1"/>
  <c r="CI329" i="1"/>
  <c r="CH329" i="1"/>
  <c r="CD329" i="1"/>
  <c r="CC329" i="1"/>
  <c r="CB329" i="1"/>
  <c r="CA329" i="1"/>
  <c r="BZ329" i="1"/>
  <c r="BY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BC329" i="1"/>
  <c r="BB329" i="1"/>
  <c r="BA329" i="1"/>
  <c r="AZ329" i="1"/>
  <c r="AY329" i="1"/>
  <c r="AX329" i="1"/>
  <c r="AT329" i="1"/>
  <c r="AS329" i="1"/>
  <c r="AR329" i="1"/>
  <c r="AQ329" i="1"/>
  <c r="AP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M329" i="1"/>
  <c r="L329" i="1"/>
  <c r="K329" i="1"/>
  <c r="J329" i="1"/>
  <c r="I329" i="1"/>
  <c r="GT327" i="1"/>
  <c r="GS327" i="1"/>
  <c r="GR327" i="1"/>
  <c r="GQ327" i="1"/>
  <c r="GP327" i="1"/>
  <c r="GO327" i="1"/>
  <c r="GN327" i="1"/>
  <c r="GM327" i="1"/>
  <c r="GL327" i="1"/>
  <c r="GK327" i="1"/>
  <c r="GJ327" i="1"/>
  <c r="GI327" i="1"/>
  <c r="GH327" i="1"/>
  <c r="GG327" i="1"/>
  <c r="GF327" i="1"/>
  <c r="GE327" i="1"/>
  <c r="GD327" i="1"/>
  <c r="GC327" i="1"/>
  <c r="GB327" i="1"/>
  <c r="GA327" i="1"/>
  <c r="FZ327" i="1"/>
  <c r="FY327" i="1"/>
  <c r="FX327" i="1"/>
  <c r="FW327" i="1"/>
  <c r="FV327" i="1"/>
  <c r="FR327" i="1"/>
  <c r="FQ327" i="1"/>
  <c r="FP327" i="1"/>
  <c r="FO327" i="1"/>
  <c r="FN327" i="1"/>
  <c r="FM327" i="1"/>
  <c r="FL327" i="1"/>
  <c r="FK327" i="1"/>
  <c r="FJ327" i="1"/>
  <c r="FI327" i="1"/>
  <c r="FH327" i="1"/>
  <c r="FG327" i="1"/>
  <c r="FF327" i="1"/>
  <c r="FE327" i="1"/>
  <c r="FD327" i="1"/>
  <c r="FC327" i="1"/>
  <c r="FB327" i="1"/>
  <c r="FA327" i="1"/>
  <c r="EZ327" i="1"/>
  <c r="EY327" i="1"/>
  <c r="EX327" i="1"/>
  <c r="EW327" i="1"/>
  <c r="EV327" i="1"/>
  <c r="EU327" i="1"/>
  <c r="ET327" i="1"/>
  <c r="ES327" i="1"/>
  <c r="ER327" i="1"/>
  <c r="EQ327" i="1"/>
  <c r="EP327" i="1"/>
  <c r="EO327" i="1"/>
  <c r="EN327" i="1"/>
  <c r="EM327" i="1"/>
  <c r="EL327" i="1"/>
  <c r="EK327" i="1"/>
  <c r="EJ327" i="1"/>
  <c r="EI327" i="1"/>
  <c r="EH327" i="1"/>
  <c r="EG327" i="1"/>
  <c r="EF327" i="1"/>
  <c r="EE327" i="1"/>
  <c r="ED327" i="1"/>
  <c r="EC327" i="1"/>
  <c r="EB327" i="1"/>
  <c r="EA327" i="1"/>
  <c r="DZ327" i="1"/>
  <c r="DY327" i="1"/>
  <c r="DX327" i="1"/>
  <c r="DW327" i="1"/>
  <c r="DV327" i="1"/>
  <c r="DU327" i="1"/>
  <c r="DT327" i="1"/>
  <c r="DS327" i="1"/>
  <c r="DR327" i="1"/>
  <c r="DQ327" i="1"/>
  <c r="DP327" i="1"/>
  <c r="DO327" i="1"/>
  <c r="DN327" i="1"/>
  <c r="DM327" i="1"/>
  <c r="DL327" i="1"/>
  <c r="DK327" i="1"/>
  <c r="DJ327" i="1"/>
  <c r="DI327" i="1"/>
  <c r="DH327" i="1"/>
  <c r="DG327" i="1"/>
  <c r="DF327" i="1"/>
  <c r="DE327" i="1"/>
  <c r="DD327" i="1"/>
  <c r="DC327" i="1"/>
  <c r="DB327" i="1"/>
  <c r="DA327" i="1"/>
  <c r="CZ327" i="1"/>
  <c r="CY327" i="1"/>
  <c r="CX327" i="1"/>
  <c r="CW327" i="1"/>
  <c r="CV327" i="1"/>
  <c r="CU327" i="1"/>
  <c r="CT327" i="1"/>
  <c r="CS327" i="1"/>
  <c r="CR327" i="1"/>
  <c r="CQ327" i="1"/>
  <c r="CP327" i="1"/>
  <c r="CO327" i="1"/>
  <c r="CN327" i="1"/>
  <c r="CM327" i="1"/>
  <c r="CL327" i="1"/>
  <c r="CK327" i="1"/>
  <c r="CJ327" i="1"/>
  <c r="CI327" i="1"/>
  <c r="CH327" i="1"/>
  <c r="FS327" i="1" s="1"/>
  <c r="CD327" i="1"/>
  <c r="CC327" i="1"/>
  <c r="CB327" i="1"/>
  <c r="CA327" i="1"/>
  <c r="BZ327" i="1"/>
  <c r="BY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T327" i="1"/>
  <c r="AS327" i="1"/>
  <c r="AR327" i="1"/>
  <c r="AQ327" i="1"/>
  <c r="AP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M327" i="1"/>
  <c r="L327" i="1"/>
  <c r="K327" i="1"/>
  <c r="J327" i="1"/>
  <c r="I327" i="1"/>
  <c r="H327" i="1"/>
  <c r="E327" i="1"/>
  <c r="D327" i="1"/>
  <c r="GT326" i="1"/>
  <c r="GS326" i="1"/>
  <c r="GR326" i="1"/>
  <c r="GQ326" i="1"/>
  <c r="GP326" i="1"/>
  <c r="GO326" i="1"/>
  <c r="GN326" i="1"/>
  <c r="GM326" i="1"/>
  <c r="GL326" i="1"/>
  <c r="GK326" i="1"/>
  <c r="GJ326" i="1"/>
  <c r="GI326" i="1"/>
  <c r="GH326" i="1"/>
  <c r="GG326" i="1"/>
  <c r="GF326" i="1"/>
  <c r="GE326" i="1"/>
  <c r="GD326" i="1"/>
  <c r="GC326" i="1"/>
  <c r="GB326" i="1"/>
  <c r="GA326" i="1"/>
  <c r="FZ326" i="1"/>
  <c r="FY326" i="1"/>
  <c r="FX326" i="1"/>
  <c r="FW326" i="1"/>
  <c r="FV326" i="1"/>
  <c r="FR326" i="1"/>
  <c r="FQ326" i="1"/>
  <c r="FP326" i="1"/>
  <c r="FO326" i="1"/>
  <c r="FN326" i="1"/>
  <c r="FM326" i="1"/>
  <c r="FL326" i="1"/>
  <c r="FK326" i="1"/>
  <c r="FJ326" i="1"/>
  <c r="FI326" i="1"/>
  <c r="FH326" i="1"/>
  <c r="FG326" i="1"/>
  <c r="FF326" i="1"/>
  <c r="FE326" i="1"/>
  <c r="FD326" i="1"/>
  <c r="FC326" i="1"/>
  <c r="FB326" i="1"/>
  <c r="FA326" i="1"/>
  <c r="EZ326" i="1"/>
  <c r="EY326" i="1"/>
  <c r="EX326" i="1"/>
  <c r="EW326" i="1"/>
  <c r="EV326" i="1"/>
  <c r="EU326" i="1"/>
  <c r="ET326" i="1"/>
  <c r="ES326" i="1"/>
  <c r="ER326" i="1"/>
  <c r="EQ326" i="1"/>
  <c r="EP326" i="1"/>
  <c r="EO326" i="1"/>
  <c r="EN326" i="1"/>
  <c r="EM326" i="1"/>
  <c r="EL326" i="1"/>
  <c r="EK326" i="1"/>
  <c r="EJ326" i="1"/>
  <c r="EI326" i="1"/>
  <c r="EH326" i="1"/>
  <c r="EG326" i="1"/>
  <c r="EF326" i="1"/>
  <c r="EE326" i="1"/>
  <c r="ED326" i="1"/>
  <c r="EC326" i="1"/>
  <c r="EB326" i="1"/>
  <c r="EA326" i="1"/>
  <c r="DZ326" i="1"/>
  <c r="DY326" i="1"/>
  <c r="DX326" i="1"/>
  <c r="DW326" i="1"/>
  <c r="DV326" i="1"/>
  <c r="DU326" i="1"/>
  <c r="DT326" i="1"/>
  <c r="DS326" i="1"/>
  <c r="DR326" i="1"/>
  <c r="DQ326" i="1"/>
  <c r="DP326" i="1"/>
  <c r="DO326" i="1"/>
  <c r="DN326" i="1"/>
  <c r="DM326" i="1"/>
  <c r="DL326" i="1"/>
  <c r="DK326" i="1"/>
  <c r="DJ326" i="1"/>
  <c r="DI326" i="1"/>
  <c r="DH326" i="1"/>
  <c r="DG326" i="1"/>
  <c r="DF326" i="1"/>
  <c r="DE326" i="1"/>
  <c r="DD326" i="1"/>
  <c r="DC326" i="1"/>
  <c r="DB326" i="1"/>
  <c r="DA326" i="1"/>
  <c r="CZ326" i="1"/>
  <c r="CY326" i="1"/>
  <c r="CX326" i="1"/>
  <c r="CW326" i="1"/>
  <c r="CV326" i="1"/>
  <c r="CU326" i="1"/>
  <c r="CT326" i="1"/>
  <c r="CS326" i="1"/>
  <c r="CR326" i="1"/>
  <c r="CQ326" i="1"/>
  <c r="CP326" i="1"/>
  <c r="CO326" i="1"/>
  <c r="CN326" i="1"/>
  <c r="CM326" i="1"/>
  <c r="CL326" i="1"/>
  <c r="CK326" i="1"/>
  <c r="CJ326" i="1"/>
  <c r="CI326" i="1"/>
  <c r="CH326" i="1"/>
  <c r="CD326" i="1"/>
  <c r="CC326" i="1"/>
  <c r="CB326" i="1"/>
  <c r="CA326" i="1"/>
  <c r="CE326" i="1" s="1"/>
  <c r="BZ326" i="1"/>
  <c r="BY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T326" i="1"/>
  <c r="AS326" i="1"/>
  <c r="AR326" i="1"/>
  <c r="AQ326" i="1"/>
  <c r="AP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M326" i="1"/>
  <c r="L326" i="1"/>
  <c r="K326" i="1"/>
  <c r="J326" i="1"/>
  <c r="I326" i="1"/>
  <c r="H326" i="1"/>
  <c r="E326" i="1"/>
  <c r="D326" i="1"/>
  <c r="GT325" i="1"/>
  <c r="GS325" i="1"/>
  <c r="GR325" i="1"/>
  <c r="GQ325" i="1"/>
  <c r="GP325" i="1"/>
  <c r="GO325" i="1"/>
  <c r="GN325" i="1"/>
  <c r="GM325" i="1"/>
  <c r="GL325" i="1"/>
  <c r="GK325" i="1"/>
  <c r="GJ325" i="1"/>
  <c r="GI325" i="1"/>
  <c r="GH325" i="1"/>
  <c r="GG325" i="1"/>
  <c r="GF325" i="1"/>
  <c r="GE325" i="1"/>
  <c r="GD325" i="1"/>
  <c r="GC325" i="1"/>
  <c r="GB325" i="1"/>
  <c r="GA325" i="1"/>
  <c r="FZ325" i="1"/>
  <c r="FY325" i="1"/>
  <c r="FX325" i="1"/>
  <c r="FW325" i="1"/>
  <c r="FV325" i="1"/>
  <c r="FR325" i="1"/>
  <c r="FQ325" i="1"/>
  <c r="FP325" i="1"/>
  <c r="FO325" i="1"/>
  <c r="FN325" i="1"/>
  <c r="FM325" i="1"/>
  <c r="FL325" i="1"/>
  <c r="FK325" i="1"/>
  <c r="FJ325" i="1"/>
  <c r="FI325" i="1"/>
  <c r="FH325" i="1"/>
  <c r="FG325" i="1"/>
  <c r="FF325" i="1"/>
  <c r="FE325" i="1"/>
  <c r="FD325" i="1"/>
  <c r="FC325" i="1"/>
  <c r="FB325" i="1"/>
  <c r="FA325" i="1"/>
  <c r="EZ325" i="1"/>
  <c r="EY325" i="1"/>
  <c r="EX325" i="1"/>
  <c r="EW325" i="1"/>
  <c r="EV325" i="1"/>
  <c r="EU325" i="1"/>
  <c r="ET325" i="1"/>
  <c r="ES325" i="1"/>
  <c r="ER325" i="1"/>
  <c r="EQ325" i="1"/>
  <c r="EP325" i="1"/>
  <c r="EO325" i="1"/>
  <c r="EN325" i="1"/>
  <c r="EM325" i="1"/>
  <c r="EL325" i="1"/>
  <c r="EK325" i="1"/>
  <c r="EJ325" i="1"/>
  <c r="EI325" i="1"/>
  <c r="EH325" i="1"/>
  <c r="EG325" i="1"/>
  <c r="EF325" i="1"/>
  <c r="EE325" i="1"/>
  <c r="ED325" i="1"/>
  <c r="EC325" i="1"/>
  <c r="EB325" i="1"/>
  <c r="EA325" i="1"/>
  <c r="DZ325" i="1"/>
  <c r="DY325" i="1"/>
  <c r="DX325" i="1"/>
  <c r="DW325" i="1"/>
  <c r="DV325" i="1"/>
  <c r="DU325" i="1"/>
  <c r="DT325" i="1"/>
  <c r="DS325" i="1"/>
  <c r="DR325" i="1"/>
  <c r="DQ325" i="1"/>
  <c r="DP325" i="1"/>
  <c r="DO325" i="1"/>
  <c r="DN325" i="1"/>
  <c r="DM325" i="1"/>
  <c r="DL325" i="1"/>
  <c r="DK325" i="1"/>
  <c r="DJ325" i="1"/>
  <c r="DI325" i="1"/>
  <c r="DH325" i="1"/>
  <c r="DG325" i="1"/>
  <c r="DF325" i="1"/>
  <c r="DE325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CR325" i="1"/>
  <c r="CQ325" i="1"/>
  <c r="CP325" i="1"/>
  <c r="CO325" i="1"/>
  <c r="CN325" i="1"/>
  <c r="CM325" i="1"/>
  <c r="CL325" i="1"/>
  <c r="CK325" i="1"/>
  <c r="CJ325" i="1"/>
  <c r="CI325" i="1"/>
  <c r="CH325" i="1"/>
  <c r="CD325" i="1"/>
  <c r="CC325" i="1"/>
  <c r="CB325" i="1"/>
  <c r="CA325" i="1"/>
  <c r="BZ325" i="1"/>
  <c r="BY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T325" i="1"/>
  <c r="AS325" i="1"/>
  <c r="AR325" i="1"/>
  <c r="AQ325" i="1"/>
  <c r="AP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AM325" i="1" s="1"/>
  <c r="M325" i="1"/>
  <c r="L325" i="1"/>
  <c r="K325" i="1"/>
  <c r="J325" i="1"/>
  <c r="N325" i="1" s="1"/>
  <c r="I325" i="1"/>
  <c r="H325" i="1"/>
  <c r="E325" i="1"/>
  <c r="D325" i="1"/>
  <c r="GT324" i="1"/>
  <c r="GS324" i="1"/>
  <c r="GR324" i="1"/>
  <c r="GQ324" i="1"/>
  <c r="GP324" i="1"/>
  <c r="GO324" i="1"/>
  <c r="GN324" i="1"/>
  <c r="GM324" i="1"/>
  <c r="GL324" i="1"/>
  <c r="GK324" i="1"/>
  <c r="GJ324" i="1"/>
  <c r="GI324" i="1"/>
  <c r="GH324" i="1"/>
  <c r="GG324" i="1"/>
  <c r="GF324" i="1"/>
  <c r="GE324" i="1"/>
  <c r="GD324" i="1"/>
  <c r="GC324" i="1"/>
  <c r="GB324" i="1"/>
  <c r="GA324" i="1"/>
  <c r="FZ324" i="1"/>
  <c r="FY324" i="1"/>
  <c r="FX324" i="1"/>
  <c r="FW324" i="1"/>
  <c r="GU324" i="1" s="1"/>
  <c r="FV324" i="1"/>
  <c r="FR324" i="1"/>
  <c r="FQ324" i="1"/>
  <c r="FP324" i="1"/>
  <c r="FO324" i="1"/>
  <c r="FN324" i="1"/>
  <c r="FM324" i="1"/>
  <c r="FL324" i="1"/>
  <c r="FK324" i="1"/>
  <c r="FJ324" i="1"/>
  <c r="FI324" i="1"/>
  <c r="FH324" i="1"/>
  <c r="FG324" i="1"/>
  <c r="FF324" i="1"/>
  <c r="FE324" i="1"/>
  <c r="FD324" i="1"/>
  <c r="FC324" i="1"/>
  <c r="FB324" i="1"/>
  <c r="FA324" i="1"/>
  <c r="EZ324" i="1"/>
  <c r="EY324" i="1"/>
  <c r="EX324" i="1"/>
  <c r="EW324" i="1"/>
  <c r="EV324" i="1"/>
  <c r="EU324" i="1"/>
  <c r="ET324" i="1"/>
  <c r="ES324" i="1"/>
  <c r="ER324" i="1"/>
  <c r="EQ324" i="1"/>
  <c r="EP324" i="1"/>
  <c r="EO324" i="1"/>
  <c r="EN324" i="1"/>
  <c r="EM324" i="1"/>
  <c r="EL324" i="1"/>
  <c r="EK324" i="1"/>
  <c r="EJ324" i="1"/>
  <c r="EI324" i="1"/>
  <c r="EH324" i="1"/>
  <c r="EG324" i="1"/>
  <c r="EF324" i="1"/>
  <c r="EE324" i="1"/>
  <c r="ED324" i="1"/>
  <c r="EC324" i="1"/>
  <c r="EB324" i="1"/>
  <c r="EA324" i="1"/>
  <c r="DZ324" i="1"/>
  <c r="DY324" i="1"/>
  <c r="DX324" i="1"/>
  <c r="DW324" i="1"/>
  <c r="DV324" i="1"/>
  <c r="DU324" i="1"/>
  <c r="DT324" i="1"/>
  <c r="DS324" i="1"/>
  <c r="DR324" i="1"/>
  <c r="DQ324" i="1"/>
  <c r="DP324" i="1"/>
  <c r="DO324" i="1"/>
  <c r="DN324" i="1"/>
  <c r="DM324" i="1"/>
  <c r="DL324" i="1"/>
  <c r="DK324" i="1"/>
  <c r="DJ324" i="1"/>
  <c r="DI324" i="1"/>
  <c r="DH324" i="1"/>
  <c r="DG324" i="1"/>
  <c r="DF324" i="1"/>
  <c r="DE324" i="1"/>
  <c r="DD324" i="1"/>
  <c r="DC324" i="1"/>
  <c r="DB324" i="1"/>
  <c r="DA324" i="1"/>
  <c r="CZ324" i="1"/>
  <c r="CY324" i="1"/>
  <c r="CX324" i="1"/>
  <c r="CW324" i="1"/>
  <c r="CV324" i="1"/>
  <c r="CU324" i="1"/>
  <c r="CT324" i="1"/>
  <c r="CS324" i="1"/>
  <c r="CR324" i="1"/>
  <c r="CQ324" i="1"/>
  <c r="CP324" i="1"/>
  <c r="CO324" i="1"/>
  <c r="CN324" i="1"/>
  <c r="CM324" i="1"/>
  <c r="CL324" i="1"/>
  <c r="CK324" i="1"/>
  <c r="CJ324" i="1"/>
  <c r="CI324" i="1"/>
  <c r="CH324" i="1"/>
  <c r="CD324" i="1"/>
  <c r="CC324" i="1"/>
  <c r="CB324" i="1"/>
  <c r="CA324" i="1"/>
  <c r="BZ324" i="1"/>
  <c r="BY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BV324" i="1" s="1"/>
  <c r="AT324" i="1"/>
  <c r="AS324" i="1"/>
  <c r="AR324" i="1"/>
  <c r="AQ324" i="1"/>
  <c r="AU324" i="1" s="1"/>
  <c r="AP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M324" i="1"/>
  <c r="L324" i="1"/>
  <c r="K324" i="1"/>
  <c r="J324" i="1"/>
  <c r="I324" i="1"/>
  <c r="H324" i="1"/>
  <c r="E324" i="1"/>
  <c r="D324" i="1"/>
  <c r="GT323" i="1"/>
  <c r="GS323" i="1"/>
  <c r="GR323" i="1"/>
  <c r="GQ323" i="1"/>
  <c r="GP323" i="1"/>
  <c r="GO323" i="1"/>
  <c r="GN323" i="1"/>
  <c r="GM323" i="1"/>
  <c r="GL323" i="1"/>
  <c r="GK323" i="1"/>
  <c r="GJ323" i="1"/>
  <c r="GI323" i="1"/>
  <c r="GH323" i="1"/>
  <c r="GG323" i="1"/>
  <c r="GF323" i="1"/>
  <c r="GE323" i="1"/>
  <c r="GD323" i="1"/>
  <c r="GC323" i="1"/>
  <c r="GB323" i="1"/>
  <c r="GA323" i="1"/>
  <c r="FZ323" i="1"/>
  <c r="FY323" i="1"/>
  <c r="FX323" i="1"/>
  <c r="FW323" i="1"/>
  <c r="FV323" i="1"/>
  <c r="GU323" i="1" s="1"/>
  <c r="FR323" i="1"/>
  <c r="FQ323" i="1"/>
  <c r="FP323" i="1"/>
  <c r="FO323" i="1"/>
  <c r="FN323" i="1"/>
  <c r="FM323" i="1"/>
  <c r="FL323" i="1"/>
  <c r="FK323" i="1"/>
  <c r="FJ323" i="1"/>
  <c r="FI323" i="1"/>
  <c r="FH323" i="1"/>
  <c r="FG323" i="1"/>
  <c r="FF323" i="1"/>
  <c r="FE323" i="1"/>
  <c r="FD323" i="1"/>
  <c r="FC323" i="1"/>
  <c r="FB323" i="1"/>
  <c r="FA323" i="1"/>
  <c r="EZ323" i="1"/>
  <c r="EY323" i="1"/>
  <c r="EX323" i="1"/>
  <c r="EW323" i="1"/>
  <c r="EV323" i="1"/>
  <c r="EU323" i="1"/>
  <c r="ET323" i="1"/>
  <c r="ES323" i="1"/>
  <c r="ER323" i="1"/>
  <c r="EQ323" i="1"/>
  <c r="EP323" i="1"/>
  <c r="EO323" i="1"/>
  <c r="EN323" i="1"/>
  <c r="EM323" i="1"/>
  <c r="EL323" i="1"/>
  <c r="EK323" i="1"/>
  <c r="EJ323" i="1"/>
  <c r="EI323" i="1"/>
  <c r="EH323" i="1"/>
  <c r="EG323" i="1"/>
  <c r="EF323" i="1"/>
  <c r="EE323" i="1"/>
  <c r="ED323" i="1"/>
  <c r="EC323" i="1"/>
  <c r="EB323" i="1"/>
  <c r="EA323" i="1"/>
  <c r="DZ323" i="1"/>
  <c r="DY323" i="1"/>
  <c r="DX323" i="1"/>
  <c r="DW323" i="1"/>
  <c r="DV323" i="1"/>
  <c r="DU323" i="1"/>
  <c r="DT323" i="1"/>
  <c r="DS323" i="1"/>
  <c r="DR323" i="1"/>
  <c r="DQ323" i="1"/>
  <c r="DP323" i="1"/>
  <c r="DO323" i="1"/>
  <c r="DN323" i="1"/>
  <c r="DM323" i="1"/>
  <c r="DL323" i="1"/>
  <c r="DK323" i="1"/>
  <c r="DJ323" i="1"/>
  <c r="DI323" i="1"/>
  <c r="DH323" i="1"/>
  <c r="DG323" i="1"/>
  <c r="DF323" i="1"/>
  <c r="DE323" i="1"/>
  <c r="DD323" i="1"/>
  <c r="DC323" i="1"/>
  <c r="DB323" i="1"/>
  <c r="DA323" i="1"/>
  <c r="CZ323" i="1"/>
  <c r="CY323" i="1"/>
  <c r="CX323" i="1"/>
  <c r="CW323" i="1"/>
  <c r="CV323" i="1"/>
  <c r="CU323" i="1"/>
  <c r="CT323" i="1"/>
  <c r="CS323" i="1"/>
  <c r="CR323" i="1"/>
  <c r="CQ323" i="1"/>
  <c r="CP323" i="1"/>
  <c r="CO323" i="1"/>
  <c r="CN323" i="1"/>
  <c r="CM323" i="1"/>
  <c r="CL323" i="1"/>
  <c r="CK323" i="1"/>
  <c r="CJ323" i="1"/>
  <c r="CI323" i="1"/>
  <c r="CH323" i="1"/>
  <c r="CD323" i="1"/>
  <c r="CC323" i="1"/>
  <c r="CB323" i="1"/>
  <c r="CA323" i="1"/>
  <c r="BZ323" i="1"/>
  <c r="BY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BC323" i="1"/>
  <c r="BB323" i="1"/>
  <c r="BA323" i="1"/>
  <c r="AZ323" i="1"/>
  <c r="AY323" i="1"/>
  <c r="AX323" i="1"/>
  <c r="AT323" i="1"/>
  <c r="AS323" i="1"/>
  <c r="AR323" i="1"/>
  <c r="AQ323" i="1"/>
  <c r="AP323" i="1"/>
  <c r="AU323" i="1" s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M323" i="1"/>
  <c r="L323" i="1"/>
  <c r="K323" i="1"/>
  <c r="J323" i="1"/>
  <c r="I323" i="1"/>
  <c r="H323" i="1"/>
  <c r="E323" i="1"/>
  <c r="D323" i="1"/>
  <c r="GT322" i="1"/>
  <c r="GS322" i="1"/>
  <c r="GR322" i="1"/>
  <c r="GQ322" i="1"/>
  <c r="GP322" i="1"/>
  <c r="GO322" i="1"/>
  <c r="GN322" i="1"/>
  <c r="GM322" i="1"/>
  <c r="GL322" i="1"/>
  <c r="GK322" i="1"/>
  <c r="GJ322" i="1"/>
  <c r="GI322" i="1"/>
  <c r="GH322" i="1"/>
  <c r="GG322" i="1"/>
  <c r="GF322" i="1"/>
  <c r="GE322" i="1"/>
  <c r="GD322" i="1"/>
  <c r="GC322" i="1"/>
  <c r="GB322" i="1"/>
  <c r="GA322" i="1"/>
  <c r="FZ322" i="1"/>
  <c r="FY322" i="1"/>
  <c r="FX322" i="1"/>
  <c r="FW322" i="1"/>
  <c r="FV322" i="1"/>
  <c r="FR322" i="1"/>
  <c r="FQ322" i="1"/>
  <c r="FP322" i="1"/>
  <c r="FO322" i="1"/>
  <c r="FN322" i="1"/>
  <c r="FM322" i="1"/>
  <c r="FL322" i="1"/>
  <c r="FK322" i="1"/>
  <c r="FJ322" i="1"/>
  <c r="FI322" i="1"/>
  <c r="FH322" i="1"/>
  <c r="FG322" i="1"/>
  <c r="FF322" i="1"/>
  <c r="FE322" i="1"/>
  <c r="FD322" i="1"/>
  <c r="FC322" i="1"/>
  <c r="FB322" i="1"/>
  <c r="FA322" i="1"/>
  <c r="EZ322" i="1"/>
  <c r="EY322" i="1"/>
  <c r="EX322" i="1"/>
  <c r="EW322" i="1"/>
  <c r="EV322" i="1"/>
  <c r="EU322" i="1"/>
  <c r="ET322" i="1"/>
  <c r="ES322" i="1"/>
  <c r="ER322" i="1"/>
  <c r="EQ322" i="1"/>
  <c r="EP322" i="1"/>
  <c r="EO322" i="1"/>
  <c r="EN322" i="1"/>
  <c r="EM322" i="1"/>
  <c r="EL322" i="1"/>
  <c r="EK322" i="1"/>
  <c r="EJ322" i="1"/>
  <c r="EI322" i="1"/>
  <c r="EH322" i="1"/>
  <c r="EG322" i="1"/>
  <c r="EF322" i="1"/>
  <c r="EE322" i="1"/>
  <c r="ED322" i="1"/>
  <c r="EC322" i="1"/>
  <c r="EB322" i="1"/>
  <c r="EA322" i="1"/>
  <c r="DZ322" i="1"/>
  <c r="DY322" i="1"/>
  <c r="DX322" i="1"/>
  <c r="DW322" i="1"/>
  <c r="DV322" i="1"/>
  <c r="DU322" i="1"/>
  <c r="DT322" i="1"/>
  <c r="DS322" i="1"/>
  <c r="DR322" i="1"/>
  <c r="DQ322" i="1"/>
  <c r="DP322" i="1"/>
  <c r="DO322" i="1"/>
  <c r="DN322" i="1"/>
  <c r="DM322" i="1"/>
  <c r="DL322" i="1"/>
  <c r="DK322" i="1"/>
  <c r="DJ322" i="1"/>
  <c r="DI322" i="1"/>
  <c r="DH322" i="1"/>
  <c r="DG322" i="1"/>
  <c r="DF322" i="1"/>
  <c r="DE322" i="1"/>
  <c r="DD322" i="1"/>
  <c r="DC322" i="1"/>
  <c r="DB322" i="1"/>
  <c r="DA322" i="1"/>
  <c r="CZ322" i="1"/>
  <c r="CY322" i="1"/>
  <c r="CX322" i="1"/>
  <c r="CW322" i="1"/>
  <c r="CV322" i="1"/>
  <c r="CU322" i="1"/>
  <c r="CT322" i="1"/>
  <c r="CS322" i="1"/>
  <c r="CR322" i="1"/>
  <c r="CQ322" i="1"/>
  <c r="CP322" i="1"/>
  <c r="CO322" i="1"/>
  <c r="CN322" i="1"/>
  <c r="CM322" i="1"/>
  <c r="CL322" i="1"/>
  <c r="CK322" i="1"/>
  <c r="CJ322" i="1"/>
  <c r="CI322" i="1"/>
  <c r="CH322" i="1"/>
  <c r="CD322" i="1"/>
  <c r="CC322" i="1"/>
  <c r="CB322" i="1"/>
  <c r="CA322" i="1"/>
  <c r="CE322" i="1" s="1"/>
  <c r="BZ322" i="1"/>
  <c r="BY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BC322" i="1"/>
  <c r="BB322" i="1"/>
  <c r="BA322" i="1"/>
  <c r="AZ322" i="1"/>
  <c r="AY322" i="1"/>
  <c r="AX322" i="1"/>
  <c r="AT322" i="1"/>
  <c r="AS322" i="1"/>
  <c r="AR322" i="1"/>
  <c r="AQ322" i="1"/>
  <c r="AP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M322" i="1"/>
  <c r="L322" i="1"/>
  <c r="K322" i="1"/>
  <c r="J322" i="1"/>
  <c r="I322" i="1"/>
  <c r="H322" i="1"/>
  <c r="E322" i="1"/>
  <c r="D322" i="1"/>
  <c r="GT321" i="1"/>
  <c r="GS321" i="1"/>
  <c r="GR321" i="1"/>
  <c r="GQ321" i="1"/>
  <c r="GP321" i="1"/>
  <c r="GO321" i="1"/>
  <c r="GN321" i="1"/>
  <c r="GM321" i="1"/>
  <c r="GL321" i="1"/>
  <c r="GK321" i="1"/>
  <c r="GJ321" i="1"/>
  <c r="GI321" i="1"/>
  <c r="GH321" i="1"/>
  <c r="GG321" i="1"/>
  <c r="GF321" i="1"/>
  <c r="GE321" i="1"/>
  <c r="GD321" i="1"/>
  <c r="GC321" i="1"/>
  <c r="GB321" i="1"/>
  <c r="GA321" i="1"/>
  <c r="FZ321" i="1"/>
  <c r="FY321" i="1"/>
  <c r="FX321" i="1"/>
  <c r="FW321" i="1"/>
  <c r="FV321" i="1"/>
  <c r="FR321" i="1"/>
  <c r="FQ321" i="1"/>
  <c r="FP321" i="1"/>
  <c r="FO321" i="1"/>
  <c r="FN321" i="1"/>
  <c r="FM321" i="1"/>
  <c r="FL321" i="1"/>
  <c r="FK321" i="1"/>
  <c r="FJ321" i="1"/>
  <c r="FI321" i="1"/>
  <c r="FH321" i="1"/>
  <c r="FG321" i="1"/>
  <c r="FF321" i="1"/>
  <c r="FE321" i="1"/>
  <c r="FD321" i="1"/>
  <c r="FC321" i="1"/>
  <c r="FB321" i="1"/>
  <c r="FA321" i="1"/>
  <c r="EZ321" i="1"/>
  <c r="EY321" i="1"/>
  <c r="EX321" i="1"/>
  <c r="EW321" i="1"/>
  <c r="EV321" i="1"/>
  <c r="EU321" i="1"/>
  <c r="ET321" i="1"/>
  <c r="ES321" i="1"/>
  <c r="ER321" i="1"/>
  <c r="EQ321" i="1"/>
  <c r="EP321" i="1"/>
  <c r="EO321" i="1"/>
  <c r="EN321" i="1"/>
  <c r="EM321" i="1"/>
  <c r="EL321" i="1"/>
  <c r="EK321" i="1"/>
  <c r="EJ321" i="1"/>
  <c r="EI321" i="1"/>
  <c r="EH321" i="1"/>
  <c r="EG321" i="1"/>
  <c r="EF321" i="1"/>
  <c r="EE321" i="1"/>
  <c r="ED321" i="1"/>
  <c r="EC321" i="1"/>
  <c r="EB321" i="1"/>
  <c r="EA321" i="1"/>
  <c r="DZ321" i="1"/>
  <c r="DY321" i="1"/>
  <c r="DX321" i="1"/>
  <c r="DW321" i="1"/>
  <c r="DV321" i="1"/>
  <c r="DU321" i="1"/>
  <c r="DT321" i="1"/>
  <c r="DS321" i="1"/>
  <c r="DR321" i="1"/>
  <c r="DQ321" i="1"/>
  <c r="DP321" i="1"/>
  <c r="DO321" i="1"/>
  <c r="DN321" i="1"/>
  <c r="DM321" i="1"/>
  <c r="DL321" i="1"/>
  <c r="DK321" i="1"/>
  <c r="DJ321" i="1"/>
  <c r="DI321" i="1"/>
  <c r="DH321" i="1"/>
  <c r="DG321" i="1"/>
  <c r="DF321" i="1"/>
  <c r="DE321" i="1"/>
  <c r="DD321" i="1"/>
  <c r="DC321" i="1"/>
  <c r="DB321" i="1"/>
  <c r="DA321" i="1"/>
  <c r="CZ321" i="1"/>
  <c r="CY321" i="1"/>
  <c r="CX321" i="1"/>
  <c r="CW321" i="1"/>
  <c r="CV321" i="1"/>
  <c r="CU321" i="1"/>
  <c r="CT321" i="1"/>
  <c r="CS321" i="1"/>
  <c r="CR321" i="1"/>
  <c r="CQ321" i="1"/>
  <c r="CP321" i="1"/>
  <c r="CO321" i="1"/>
  <c r="CN321" i="1"/>
  <c r="CM321" i="1"/>
  <c r="CL321" i="1"/>
  <c r="CK321" i="1"/>
  <c r="CJ321" i="1"/>
  <c r="CI321" i="1"/>
  <c r="CH321" i="1"/>
  <c r="CD321" i="1"/>
  <c r="CC321" i="1"/>
  <c r="CB321" i="1"/>
  <c r="CA321" i="1"/>
  <c r="BZ321" i="1"/>
  <c r="BY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T321" i="1"/>
  <c r="AS321" i="1"/>
  <c r="AR321" i="1"/>
  <c r="AQ321" i="1"/>
  <c r="AP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AM321" i="1" s="1"/>
  <c r="M321" i="1"/>
  <c r="L321" i="1"/>
  <c r="K321" i="1"/>
  <c r="J321" i="1"/>
  <c r="N321" i="1" s="1"/>
  <c r="I321" i="1"/>
  <c r="H321" i="1"/>
  <c r="E321" i="1"/>
  <c r="D321" i="1"/>
  <c r="GT320" i="1"/>
  <c r="GS320" i="1"/>
  <c r="GR320" i="1"/>
  <c r="GQ320" i="1"/>
  <c r="GP320" i="1"/>
  <c r="GO320" i="1"/>
  <c r="GN320" i="1"/>
  <c r="GM320" i="1"/>
  <c r="GL320" i="1"/>
  <c r="GK320" i="1"/>
  <c r="GJ320" i="1"/>
  <c r="GI320" i="1"/>
  <c r="GH320" i="1"/>
  <c r="GG320" i="1"/>
  <c r="GF320" i="1"/>
  <c r="GE320" i="1"/>
  <c r="GD320" i="1"/>
  <c r="GC320" i="1"/>
  <c r="GB320" i="1"/>
  <c r="GA320" i="1"/>
  <c r="FZ320" i="1"/>
  <c r="FY320" i="1"/>
  <c r="FX320" i="1"/>
  <c r="FW320" i="1"/>
  <c r="GU320" i="1" s="1"/>
  <c r="FV320" i="1"/>
  <c r="FR320" i="1"/>
  <c r="FQ320" i="1"/>
  <c r="FP320" i="1"/>
  <c r="FO320" i="1"/>
  <c r="FN320" i="1"/>
  <c r="FM320" i="1"/>
  <c r="FL320" i="1"/>
  <c r="FK320" i="1"/>
  <c r="FJ320" i="1"/>
  <c r="FI320" i="1"/>
  <c r="FH320" i="1"/>
  <c r="FG320" i="1"/>
  <c r="FF320" i="1"/>
  <c r="FE320" i="1"/>
  <c r="FD320" i="1"/>
  <c r="FC320" i="1"/>
  <c r="FB320" i="1"/>
  <c r="FA320" i="1"/>
  <c r="EZ320" i="1"/>
  <c r="EY320" i="1"/>
  <c r="EX320" i="1"/>
  <c r="EW320" i="1"/>
  <c r="EV320" i="1"/>
  <c r="EU320" i="1"/>
  <c r="ET320" i="1"/>
  <c r="ES320" i="1"/>
  <c r="ER320" i="1"/>
  <c r="EQ320" i="1"/>
  <c r="EP320" i="1"/>
  <c r="EO320" i="1"/>
  <c r="EN320" i="1"/>
  <c r="EM320" i="1"/>
  <c r="EL320" i="1"/>
  <c r="EK320" i="1"/>
  <c r="EJ320" i="1"/>
  <c r="EI320" i="1"/>
  <c r="EH320" i="1"/>
  <c r="EG320" i="1"/>
  <c r="EF320" i="1"/>
  <c r="EE320" i="1"/>
  <c r="ED320" i="1"/>
  <c r="EC320" i="1"/>
  <c r="EB320" i="1"/>
  <c r="EA320" i="1"/>
  <c r="DZ320" i="1"/>
  <c r="DY320" i="1"/>
  <c r="DX320" i="1"/>
  <c r="DW320" i="1"/>
  <c r="DV320" i="1"/>
  <c r="DU320" i="1"/>
  <c r="DT320" i="1"/>
  <c r="DS320" i="1"/>
  <c r="DR320" i="1"/>
  <c r="DQ320" i="1"/>
  <c r="DP320" i="1"/>
  <c r="DO320" i="1"/>
  <c r="DN320" i="1"/>
  <c r="DM320" i="1"/>
  <c r="DL320" i="1"/>
  <c r="DK320" i="1"/>
  <c r="DJ320" i="1"/>
  <c r="DI320" i="1"/>
  <c r="DH320" i="1"/>
  <c r="DG320" i="1"/>
  <c r="DF320" i="1"/>
  <c r="DE320" i="1"/>
  <c r="DD320" i="1"/>
  <c r="DC320" i="1"/>
  <c r="DB320" i="1"/>
  <c r="DA320" i="1"/>
  <c r="CZ320" i="1"/>
  <c r="CY320" i="1"/>
  <c r="CX320" i="1"/>
  <c r="CW320" i="1"/>
  <c r="CV320" i="1"/>
  <c r="CU320" i="1"/>
  <c r="CT320" i="1"/>
  <c r="CS320" i="1"/>
  <c r="CR320" i="1"/>
  <c r="CQ320" i="1"/>
  <c r="CP320" i="1"/>
  <c r="CO320" i="1"/>
  <c r="CN320" i="1"/>
  <c r="CM320" i="1"/>
  <c r="CL320" i="1"/>
  <c r="CK320" i="1"/>
  <c r="CJ320" i="1"/>
  <c r="CI320" i="1"/>
  <c r="CH320" i="1"/>
  <c r="CD320" i="1"/>
  <c r="CC320" i="1"/>
  <c r="CB320" i="1"/>
  <c r="CA320" i="1"/>
  <c r="BZ320" i="1"/>
  <c r="BY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X320" i="1"/>
  <c r="BV320" i="1" s="1"/>
  <c r="AT320" i="1"/>
  <c r="AS320" i="1"/>
  <c r="AR320" i="1"/>
  <c r="AQ320" i="1"/>
  <c r="AU320" i="1" s="1"/>
  <c r="AP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M320" i="1"/>
  <c r="L320" i="1"/>
  <c r="K320" i="1"/>
  <c r="J320" i="1"/>
  <c r="I320" i="1"/>
  <c r="H320" i="1"/>
  <c r="E320" i="1"/>
  <c r="D320" i="1"/>
  <c r="GT319" i="1"/>
  <c r="GS319" i="1"/>
  <c r="GR319" i="1"/>
  <c r="GQ319" i="1"/>
  <c r="GP319" i="1"/>
  <c r="GO319" i="1"/>
  <c r="GN319" i="1"/>
  <c r="GM319" i="1"/>
  <c r="GL319" i="1"/>
  <c r="GK319" i="1"/>
  <c r="GJ319" i="1"/>
  <c r="GI319" i="1"/>
  <c r="GH319" i="1"/>
  <c r="GG319" i="1"/>
  <c r="GF319" i="1"/>
  <c r="GE319" i="1"/>
  <c r="GD319" i="1"/>
  <c r="GC319" i="1"/>
  <c r="GB319" i="1"/>
  <c r="GA319" i="1"/>
  <c r="FZ319" i="1"/>
  <c r="FY319" i="1"/>
  <c r="FX319" i="1"/>
  <c r="FW319" i="1"/>
  <c r="FV319" i="1"/>
  <c r="GU319" i="1" s="1"/>
  <c r="FR319" i="1"/>
  <c r="FQ319" i="1"/>
  <c r="FP319" i="1"/>
  <c r="FO319" i="1"/>
  <c r="FN319" i="1"/>
  <c r="FM319" i="1"/>
  <c r="FL319" i="1"/>
  <c r="FK319" i="1"/>
  <c r="FJ319" i="1"/>
  <c r="FI319" i="1"/>
  <c r="FH319" i="1"/>
  <c r="FG319" i="1"/>
  <c r="FF319" i="1"/>
  <c r="FE319" i="1"/>
  <c r="FD319" i="1"/>
  <c r="FC319" i="1"/>
  <c r="FB319" i="1"/>
  <c r="FA319" i="1"/>
  <c r="EZ319" i="1"/>
  <c r="EY319" i="1"/>
  <c r="EX319" i="1"/>
  <c r="EW319" i="1"/>
  <c r="EV319" i="1"/>
  <c r="EU319" i="1"/>
  <c r="ET319" i="1"/>
  <c r="ES319" i="1"/>
  <c r="ER319" i="1"/>
  <c r="EQ319" i="1"/>
  <c r="EP319" i="1"/>
  <c r="EO319" i="1"/>
  <c r="EN319" i="1"/>
  <c r="EM319" i="1"/>
  <c r="EL319" i="1"/>
  <c r="EK319" i="1"/>
  <c r="EJ319" i="1"/>
  <c r="EI319" i="1"/>
  <c r="EH319" i="1"/>
  <c r="EG319" i="1"/>
  <c r="EF319" i="1"/>
  <c r="EE319" i="1"/>
  <c r="ED319" i="1"/>
  <c r="EC319" i="1"/>
  <c r="EB319" i="1"/>
  <c r="EA319" i="1"/>
  <c r="DZ319" i="1"/>
  <c r="DY319" i="1"/>
  <c r="DX319" i="1"/>
  <c r="DW319" i="1"/>
  <c r="DV319" i="1"/>
  <c r="DU319" i="1"/>
  <c r="DT319" i="1"/>
  <c r="DS319" i="1"/>
  <c r="DR319" i="1"/>
  <c r="DQ319" i="1"/>
  <c r="DP319" i="1"/>
  <c r="DO319" i="1"/>
  <c r="DN319" i="1"/>
  <c r="DM319" i="1"/>
  <c r="DL319" i="1"/>
  <c r="DK319" i="1"/>
  <c r="DJ319" i="1"/>
  <c r="DI319" i="1"/>
  <c r="DH319" i="1"/>
  <c r="DG319" i="1"/>
  <c r="DF319" i="1"/>
  <c r="DE319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CR319" i="1"/>
  <c r="CQ319" i="1"/>
  <c r="CP319" i="1"/>
  <c r="CO319" i="1"/>
  <c r="CN319" i="1"/>
  <c r="CM319" i="1"/>
  <c r="CL319" i="1"/>
  <c r="CK319" i="1"/>
  <c r="CJ319" i="1"/>
  <c r="CI319" i="1"/>
  <c r="CH319" i="1"/>
  <c r="CD319" i="1"/>
  <c r="CC319" i="1"/>
  <c r="CB319" i="1"/>
  <c r="CA319" i="1"/>
  <c r="BZ319" i="1"/>
  <c r="BY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T319" i="1"/>
  <c r="AS319" i="1"/>
  <c r="AR319" i="1"/>
  <c r="AQ319" i="1"/>
  <c r="AP319" i="1"/>
  <c r="AU319" i="1" s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M319" i="1"/>
  <c r="L319" i="1"/>
  <c r="K319" i="1"/>
  <c r="J319" i="1"/>
  <c r="I319" i="1"/>
  <c r="H319" i="1"/>
  <c r="E319" i="1"/>
  <c r="D319" i="1"/>
  <c r="GT318" i="1"/>
  <c r="GS318" i="1"/>
  <c r="GR318" i="1"/>
  <c r="GQ318" i="1"/>
  <c r="GP318" i="1"/>
  <c r="GO318" i="1"/>
  <c r="GN318" i="1"/>
  <c r="GM318" i="1"/>
  <c r="GL318" i="1"/>
  <c r="GK318" i="1"/>
  <c r="GJ318" i="1"/>
  <c r="GI318" i="1"/>
  <c r="GH318" i="1"/>
  <c r="GG318" i="1"/>
  <c r="GF318" i="1"/>
  <c r="GE318" i="1"/>
  <c r="GD318" i="1"/>
  <c r="GC318" i="1"/>
  <c r="GB318" i="1"/>
  <c r="GA318" i="1"/>
  <c r="FZ318" i="1"/>
  <c r="FY318" i="1"/>
  <c r="FX318" i="1"/>
  <c r="FW318" i="1"/>
  <c r="FV318" i="1"/>
  <c r="FR318" i="1"/>
  <c r="FQ318" i="1"/>
  <c r="FP318" i="1"/>
  <c r="FO318" i="1"/>
  <c r="FN318" i="1"/>
  <c r="FM318" i="1"/>
  <c r="FL318" i="1"/>
  <c r="FK318" i="1"/>
  <c r="FJ318" i="1"/>
  <c r="FI318" i="1"/>
  <c r="FH318" i="1"/>
  <c r="FG318" i="1"/>
  <c r="FF318" i="1"/>
  <c r="FE318" i="1"/>
  <c r="FD318" i="1"/>
  <c r="FC318" i="1"/>
  <c r="FB318" i="1"/>
  <c r="FA318" i="1"/>
  <c r="EZ318" i="1"/>
  <c r="EY318" i="1"/>
  <c r="EX318" i="1"/>
  <c r="EW318" i="1"/>
  <c r="EV318" i="1"/>
  <c r="EU318" i="1"/>
  <c r="ET318" i="1"/>
  <c r="ES318" i="1"/>
  <c r="ER318" i="1"/>
  <c r="EQ318" i="1"/>
  <c r="EP318" i="1"/>
  <c r="EO318" i="1"/>
  <c r="EN318" i="1"/>
  <c r="EM318" i="1"/>
  <c r="EL318" i="1"/>
  <c r="EK318" i="1"/>
  <c r="EJ318" i="1"/>
  <c r="EI318" i="1"/>
  <c r="EH318" i="1"/>
  <c r="EG318" i="1"/>
  <c r="EF318" i="1"/>
  <c r="EE318" i="1"/>
  <c r="ED318" i="1"/>
  <c r="EC318" i="1"/>
  <c r="EB318" i="1"/>
  <c r="EA318" i="1"/>
  <c r="DZ318" i="1"/>
  <c r="DY318" i="1"/>
  <c r="DX318" i="1"/>
  <c r="DW318" i="1"/>
  <c r="DV318" i="1"/>
  <c r="DU318" i="1"/>
  <c r="DT318" i="1"/>
  <c r="DS318" i="1"/>
  <c r="DR318" i="1"/>
  <c r="DQ318" i="1"/>
  <c r="DP318" i="1"/>
  <c r="DO318" i="1"/>
  <c r="DN318" i="1"/>
  <c r="DM318" i="1"/>
  <c r="DL318" i="1"/>
  <c r="DK318" i="1"/>
  <c r="DJ318" i="1"/>
  <c r="DI318" i="1"/>
  <c r="DH318" i="1"/>
  <c r="DG318" i="1"/>
  <c r="DF318" i="1"/>
  <c r="DE318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CR318" i="1"/>
  <c r="CQ318" i="1"/>
  <c r="CP318" i="1"/>
  <c r="CO318" i="1"/>
  <c r="CN318" i="1"/>
  <c r="CM318" i="1"/>
  <c r="CL318" i="1"/>
  <c r="CK318" i="1"/>
  <c r="CJ318" i="1"/>
  <c r="CI318" i="1"/>
  <c r="CH318" i="1"/>
  <c r="CD318" i="1"/>
  <c r="CC318" i="1"/>
  <c r="CB318" i="1"/>
  <c r="CA318" i="1"/>
  <c r="CE318" i="1" s="1"/>
  <c r="BZ318" i="1"/>
  <c r="BY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T318" i="1"/>
  <c r="AS318" i="1"/>
  <c r="AR318" i="1"/>
  <c r="AQ318" i="1"/>
  <c r="AP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M318" i="1"/>
  <c r="L318" i="1"/>
  <c r="K318" i="1"/>
  <c r="J318" i="1"/>
  <c r="I318" i="1"/>
  <c r="H318" i="1"/>
  <c r="E318" i="1"/>
  <c r="D318" i="1"/>
  <c r="GT317" i="1"/>
  <c r="GS317" i="1"/>
  <c r="GR317" i="1"/>
  <c r="GQ317" i="1"/>
  <c r="GP317" i="1"/>
  <c r="GO317" i="1"/>
  <c r="GN317" i="1"/>
  <c r="GM317" i="1"/>
  <c r="GL317" i="1"/>
  <c r="GK317" i="1"/>
  <c r="GJ317" i="1"/>
  <c r="GI317" i="1"/>
  <c r="GH317" i="1"/>
  <c r="GG317" i="1"/>
  <c r="GF317" i="1"/>
  <c r="GE317" i="1"/>
  <c r="GD317" i="1"/>
  <c r="GC317" i="1"/>
  <c r="GB317" i="1"/>
  <c r="GA317" i="1"/>
  <c r="FZ317" i="1"/>
  <c r="FY317" i="1"/>
  <c r="FX317" i="1"/>
  <c r="FW317" i="1"/>
  <c r="FV317" i="1"/>
  <c r="FR317" i="1"/>
  <c r="FQ317" i="1"/>
  <c r="FP317" i="1"/>
  <c r="FO317" i="1"/>
  <c r="FN317" i="1"/>
  <c r="FM317" i="1"/>
  <c r="FL317" i="1"/>
  <c r="FK317" i="1"/>
  <c r="FJ317" i="1"/>
  <c r="FI317" i="1"/>
  <c r="FH317" i="1"/>
  <c r="FG317" i="1"/>
  <c r="FF317" i="1"/>
  <c r="FE317" i="1"/>
  <c r="FD317" i="1"/>
  <c r="FC317" i="1"/>
  <c r="FB317" i="1"/>
  <c r="FA317" i="1"/>
  <c r="EZ317" i="1"/>
  <c r="EY317" i="1"/>
  <c r="EX317" i="1"/>
  <c r="EW317" i="1"/>
  <c r="EV317" i="1"/>
  <c r="EU317" i="1"/>
  <c r="ET317" i="1"/>
  <c r="ES317" i="1"/>
  <c r="ER317" i="1"/>
  <c r="EQ317" i="1"/>
  <c r="EP317" i="1"/>
  <c r="EO317" i="1"/>
  <c r="EN317" i="1"/>
  <c r="EM317" i="1"/>
  <c r="EL317" i="1"/>
  <c r="EK317" i="1"/>
  <c r="EJ317" i="1"/>
  <c r="EI317" i="1"/>
  <c r="EH317" i="1"/>
  <c r="EG317" i="1"/>
  <c r="EF317" i="1"/>
  <c r="EE317" i="1"/>
  <c r="ED317" i="1"/>
  <c r="EC317" i="1"/>
  <c r="EB317" i="1"/>
  <c r="EA317" i="1"/>
  <c r="DZ317" i="1"/>
  <c r="DY317" i="1"/>
  <c r="DX317" i="1"/>
  <c r="DW317" i="1"/>
  <c r="DV317" i="1"/>
  <c r="DU317" i="1"/>
  <c r="DT317" i="1"/>
  <c r="DS317" i="1"/>
  <c r="DR317" i="1"/>
  <c r="DQ317" i="1"/>
  <c r="DP317" i="1"/>
  <c r="DO317" i="1"/>
  <c r="DN317" i="1"/>
  <c r="DM317" i="1"/>
  <c r="DL317" i="1"/>
  <c r="DK317" i="1"/>
  <c r="DJ317" i="1"/>
  <c r="DI317" i="1"/>
  <c r="DH317" i="1"/>
  <c r="DG317" i="1"/>
  <c r="DF317" i="1"/>
  <c r="DE317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CR317" i="1"/>
  <c r="CQ317" i="1"/>
  <c r="CP317" i="1"/>
  <c r="CO317" i="1"/>
  <c r="CN317" i="1"/>
  <c r="CM317" i="1"/>
  <c r="CL317" i="1"/>
  <c r="CK317" i="1"/>
  <c r="CJ317" i="1"/>
  <c r="CI317" i="1"/>
  <c r="CH317" i="1"/>
  <c r="CD317" i="1"/>
  <c r="CC317" i="1"/>
  <c r="CB317" i="1"/>
  <c r="CA317" i="1"/>
  <c r="BZ317" i="1"/>
  <c r="BY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T317" i="1"/>
  <c r="AS317" i="1"/>
  <c r="AR317" i="1"/>
  <c r="AQ317" i="1"/>
  <c r="AP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AM317" i="1" s="1"/>
  <c r="M317" i="1"/>
  <c r="L317" i="1"/>
  <c r="K317" i="1"/>
  <c r="J317" i="1"/>
  <c r="N317" i="1" s="1"/>
  <c r="I317" i="1"/>
  <c r="H317" i="1"/>
  <c r="E317" i="1"/>
  <c r="D317" i="1"/>
  <c r="GT316" i="1"/>
  <c r="GS316" i="1"/>
  <c r="GR316" i="1"/>
  <c r="GQ316" i="1"/>
  <c r="GP316" i="1"/>
  <c r="GO316" i="1"/>
  <c r="GN316" i="1"/>
  <c r="GM316" i="1"/>
  <c r="GL316" i="1"/>
  <c r="GK316" i="1"/>
  <c r="GJ316" i="1"/>
  <c r="GI316" i="1"/>
  <c r="GH316" i="1"/>
  <c r="GG316" i="1"/>
  <c r="GF316" i="1"/>
  <c r="GE316" i="1"/>
  <c r="GD316" i="1"/>
  <c r="GC316" i="1"/>
  <c r="GB316" i="1"/>
  <c r="GA316" i="1"/>
  <c r="FZ316" i="1"/>
  <c r="FY316" i="1"/>
  <c r="FX316" i="1"/>
  <c r="FW316" i="1"/>
  <c r="GU316" i="1" s="1"/>
  <c r="FV316" i="1"/>
  <c r="FR316" i="1"/>
  <c r="FQ316" i="1"/>
  <c r="FP316" i="1"/>
  <c r="FO316" i="1"/>
  <c r="FN316" i="1"/>
  <c r="FM316" i="1"/>
  <c r="FL316" i="1"/>
  <c r="FK316" i="1"/>
  <c r="FJ316" i="1"/>
  <c r="FI316" i="1"/>
  <c r="FH316" i="1"/>
  <c r="FG316" i="1"/>
  <c r="FF316" i="1"/>
  <c r="FE316" i="1"/>
  <c r="FD316" i="1"/>
  <c r="FC316" i="1"/>
  <c r="FB316" i="1"/>
  <c r="FA316" i="1"/>
  <c r="EZ316" i="1"/>
  <c r="EY316" i="1"/>
  <c r="EX316" i="1"/>
  <c r="EW316" i="1"/>
  <c r="EV316" i="1"/>
  <c r="EU316" i="1"/>
  <c r="ET316" i="1"/>
  <c r="ES316" i="1"/>
  <c r="ER316" i="1"/>
  <c r="EQ316" i="1"/>
  <c r="EP316" i="1"/>
  <c r="EO316" i="1"/>
  <c r="EN316" i="1"/>
  <c r="EM316" i="1"/>
  <c r="EL316" i="1"/>
  <c r="EK316" i="1"/>
  <c r="EJ316" i="1"/>
  <c r="EI316" i="1"/>
  <c r="EH316" i="1"/>
  <c r="EG316" i="1"/>
  <c r="EF316" i="1"/>
  <c r="EE316" i="1"/>
  <c r="ED316" i="1"/>
  <c r="EC316" i="1"/>
  <c r="EB316" i="1"/>
  <c r="EA316" i="1"/>
  <c r="DZ316" i="1"/>
  <c r="DY316" i="1"/>
  <c r="DX316" i="1"/>
  <c r="DW316" i="1"/>
  <c r="DV316" i="1"/>
  <c r="DU316" i="1"/>
  <c r="DT316" i="1"/>
  <c r="DS316" i="1"/>
  <c r="DR316" i="1"/>
  <c r="DQ316" i="1"/>
  <c r="DP316" i="1"/>
  <c r="DO316" i="1"/>
  <c r="DN316" i="1"/>
  <c r="DM316" i="1"/>
  <c r="DL316" i="1"/>
  <c r="DK316" i="1"/>
  <c r="DJ316" i="1"/>
  <c r="DI316" i="1"/>
  <c r="DH316" i="1"/>
  <c r="DG316" i="1"/>
  <c r="DF316" i="1"/>
  <c r="DE316" i="1"/>
  <c r="DD316" i="1"/>
  <c r="DC316" i="1"/>
  <c r="DB316" i="1"/>
  <c r="DA316" i="1"/>
  <c r="CZ316" i="1"/>
  <c r="CY316" i="1"/>
  <c r="CX316" i="1"/>
  <c r="CW316" i="1"/>
  <c r="CV316" i="1"/>
  <c r="CU316" i="1"/>
  <c r="CT316" i="1"/>
  <c r="CS316" i="1"/>
  <c r="CR316" i="1"/>
  <c r="CQ316" i="1"/>
  <c r="CP316" i="1"/>
  <c r="CO316" i="1"/>
  <c r="CN316" i="1"/>
  <c r="CM316" i="1"/>
  <c r="CL316" i="1"/>
  <c r="CK316" i="1"/>
  <c r="CJ316" i="1"/>
  <c r="CI316" i="1"/>
  <c r="CH316" i="1"/>
  <c r="CD316" i="1"/>
  <c r="CC316" i="1"/>
  <c r="CB316" i="1"/>
  <c r="CA316" i="1"/>
  <c r="BZ316" i="1"/>
  <c r="BY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BE316" i="1"/>
  <c r="BD316" i="1"/>
  <c r="BC316" i="1"/>
  <c r="BB316" i="1"/>
  <c r="BA316" i="1"/>
  <c r="AZ316" i="1"/>
  <c r="AY316" i="1"/>
  <c r="AX316" i="1"/>
  <c r="BV316" i="1" s="1"/>
  <c r="AT316" i="1"/>
  <c r="AS316" i="1"/>
  <c r="AR316" i="1"/>
  <c r="AQ316" i="1"/>
  <c r="AU316" i="1" s="1"/>
  <c r="AP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M316" i="1"/>
  <c r="L316" i="1"/>
  <c r="K316" i="1"/>
  <c r="J316" i="1"/>
  <c r="I316" i="1"/>
  <c r="H316" i="1"/>
  <c r="E316" i="1"/>
  <c r="D316" i="1"/>
  <c r="GT315" i="1"/>
  <c r="GS315" i="1"/>
  <c r="GR315" i="1"/>
  <c r="GQ315" i="1"/>
  <c r="GP315" i="1"/>
  <c r="GO315" i="1"/>
  <c r="GN315" i="1"/>
  <c r="GM315" i="1"/>
  <c r="GL315" i="1"/>
  <c r="GK315" i="1"/>
  <c r="GJ315" i="1"/>
  <c r="GI315" i="1"/>
  <c r="GH315" i="1"/>
  <c r="GG315" i="1"/>
  <c r="GF315" i="1"/>
  <c r="GE315" i="1"/>
  <c r="GD315" i="1"/>
  <c r="GC315" i="1"/>
  <c r="GB315" i="1"/>
  <c r="GA315" i="1"/>
  <c r="FZ315" i="1"/>
  <c r="FY315" i="1"/>
  <c r="FX315" i="1"/>
  <c r="FW315" i="1"/>
  <c r="FV315" i="1"/>
  <c r="FR315" i="1"/>
  <c r="FQ315" i="1"/>
  <c r="FP315" i="1"/>
  <c r="FO315" i="1"/>
  <c r="FN315" i="1"/>
  <c r="FM315" i="1"/>
  <c r="FL315" i="1"/>
  <c r="FK315" i="1"/>
  <c r="FJ315" i="1"/>
  <c r="FI315" i="1"/>
  <c r="FH315" i="1"/>
  <c r="FG315" i="1"/>
  <c r="FF315" i="1"/>
  <c r="FE315" i="1"/>
  <c r="FD315" i="1"/>
  <c r="FC315" i="1"/>
  <c r="FB315" i="1"/>
  <c r="FA315" i="1"/>
  <c r="EZ315" i="1"/>
  <c r="EY315" i="1"/>
  <c r="EX315" i="1"/>
  <c r="EW315" i="1"/>
  <c r="EV315" i="1"/>
  <c r="EU315" i="1"/>
  <c r="ET315" i="1"/>
  <c r="ES315" i="1"/>
  <c r="ER315" i="1"/>
  <c r="EQ315" i="1"/>
  <c r="EP315" i="1"/>
  <c r="EO315" i="1"/>
  <c r="EN315" i="1"/>
  <c r="EM315" i="1"/>
  <c r="EL315" i="1"/>
  <c r="EK315" i="1"/>
  <c r="EJ315" i="1"/>
  <c r="EI315" i="1"/>
  <c r="EH315" i="1"/>
  <c r="EG315" i="1"/>
  <c r="EF315" i="1"/>
  <c r="EE315" i="1"/>
  <c r="ED315" i="1"/>
  <c r="EC315" i="1"/>
  <c r="EB315" i="1"/>
  <c r="EA315" i="1"/>
  <c r="DZ315" i="1"/>
  <c r="DY315" i="1"/>
  <c r="DX315" i="1"/>
  <c r="DW315" i="1"/>
  <c r="DV315" i="1"/>
  <c r="DU315" i="1"/>
  <c r="DT315" i="1"/>
  <c r="DS315" i="1"/>
  <c r="DR315" i="1"/>
  <c r="DQ315" i="1"/>
  <c r="DP315" i="1"/>
  <c r="DO315" i="1"/>
  <c r="DN315" i="1"/>
  <c r="DM315" i="1"/>
  <c r="DL315" i="1"/>
  <c r="DK315" i="1"/>
  <c r="DJ315" i="1"/>
  <c r="DI315" i="1"/>
  <c r="DH315" i="1"/>
  <c r="DG315" i="1"/>
  <c r="DF315" i="1"/>
  <c r="DE315" i="1"/>
  <c r="DD315" i="1"/>
  <c r="DC315" i="1"/>
  <c r="DB315" i="1"/>
  <c r="DA315" i="1"/>
  <c r="CZ315" i="1"/>
  <c r="CY315" i="1"/>
  <c r="CX315" i="1"/>
  <c r="CW315" i="1"/>
  <c r="CV315" i="1"/>
  <c r="CU315" i="1"/>
  <c r="CT315" i="1"/>
  <c r="CS315" i="1"/>
  <c r="CR315" i="1"/>
  <c r="CQ315" i="1"/>
  <c r="CP315" i="1"/>
  <c r="CO315" i="1"/>
  <c r="CN315" i="1"/>
  <c r="CM315" i="1"/>
  <c r="CL315" i="1"/>
  <c r="CK315" i="1"/>
  <c r="CJ315" i="1"/>
  <c r="CI315" i="1"/>
  <c r="CH315" i="1"/>
  <c r="CD315" i="1"/>
  <c r="CC315" i="1"/>
  <c r="CB315" i="1"/>
  <c r="CA315" i="1"/>
  <c r="BZ315" i="1"/>
  <c r="BY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BE315" i="1"/>
  <c r="BD315" i="1"/>
  <c r="BC315" i="1"/>
  <c r="BB315" i="1"/>
  <c r="BA315" i="1"/>
  <c r="AZ315" i="1"/>
  <c r="AY315" i="1"/>
  <c r="AX315" i="1"/>
  <c r="AT315" i="1"/>
  <c r="AS315" i="1"/>
  <c r="AR315" i="1"/>
  <c r="AQ315" i="1"/>
  <c r="AP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M315" i="1"/>
  <c r="L315" i="1"/>
  <c r="K315" i="1"/>
  <c r="J315" i="1"/>
  <c r="I315" i="1"/>
  <c r="H315" i="1"/>
  <c r="E315" i="1"/>
  <c r="D315" i="1"/>
  <c r="GT314" i="1"/>
  <c r="GS314" i="1"/>
  <c r="GS328" i="1" s="1"/>
  <c r="GR314" i="1"/>
  <c r="GR328" i="1" s="1"/>
  <c r="GQ314" i="1"/>
  <c r="GP314" i="1"/>
  <c r="GO314" i="1"/>
  <c r="GO328" i="1" s="1"/>
  <c r="GN314" i="1"/>
  <c r="GN328" i="1" s="1"/>
  <c r="GM314" i="1"/>
  <c r="GL314" i="1"/>
  <c r="GK314" i="1"/>
  <c r="GK328" i="1" s="1"/>
  <c r="GJ314" i="1"/>
  <c r="GJ328" i="1" s="1"/>
  <c r="GI314" i="1"/>
  <c r="GH314" i="1"/>
  <c r="GG314" i="1"/>
  <c r="GG328" i="1" s="1"/>
  <c r="GF314" i="1"/>
  <c r="GF328" i="1" s="1"/>
  <c r="GE314" i="1"/>
  <c r="GD314" i="1"/>
  <c r="GC314" i="1"/>
  <c r="GC328" i="1" s="1"/>
  <c r="GB314" i="1"/>
  <c r="GB328" i="1" s="1"/>
  <c r="GA314" i="1"/>
  <c r="FZ314" i="1"/>
  <c r="FY314" i="1"/>
  <c r="FY328" i="1" s="1"/>
  <c r="FX314" i="1"/>
  <c r="FX328" i="1" s="1"/>
  <c r="FW314" i="1"/>
  <c r="FV314" i="1"/>
  <c r="FR314" i="1"/>
  <c r="FR328" i="1" s="1"/>
  <c r="FQ314" i="1"/>
  <c r="FQ328" i="1" s="1"/>
  <c r="FP314" i="1"/>
  <c r="FO314" i="1"/>
  <c r="FN314" i="1"/>
  <c r="FN328" i="1" s="1"/>
  <c r="FM314" i="1"/>
  <c r="FM328" i="1" s="1"/>
  <c r="FL314" i="1"/>
  <c r="FK314" i="1"/>
  <c r="FJ314" i="1"/>
  <c r="FJ328" i="1" s="1"/>
  <c r="FI314" i="1"/>
  <c r="FI328" i="1" s="1"/>
  <c r="FH314" i="1"/>
  <c r="FG314" i="1"/>
  <c r="FF314" i="1"/>
  <c r="FF328" i="1" s="1"/>
  <c r="FE314" i="1"/>
  <c r="FE328" i="1" s="1"/>
  <c r="FD314" i="1"/>
  <c r="FC314" i="1"/>
  <c r="FB314" i="1"/>
  <c r="FB328" i="1" s="1"/>
  <c r="FA314" i="1"/>
  <c r="FA328" i="1" s="1"/>
  <c r="EZ314" i="1"/>
  <c r="EY314" i="1"/>
  <c r="EX314" i="1"/>
  <c r="EX328" i="1" s="1"/>
  <c r="EW314" i="1"/>
  <c r="EW328" i="1" s="1"/>
  <c r="EV314" i="1"/>
  <c r="EU314" i="1"/>
  <c r="ET314" i="1"/>
  <c r="ET328" i="1" s="1"/>
  <c r="ES314" i="1"/>
  <c r="ES328" i="1" s="1"/>
  <c r="ER314" i="1"/>
  <c r="EQ314" i="1"/>
  <c r="EP314" i="1"/>
  <c r="EP328" i="1" s="1"/>
  <c r="EO314" i="1"/>
  <c r="EO328" i="1" s="1"/>
  <c r="EN314" i="1"/>
  <c r="EM314" i="1"/>
  <c r="EL314" i="1"/>
  <c r="EL328" i="1" s="1"/>
  <c r="EK314" i="1"/>
  <c r="EK328" i="1" s="1"/>
  <c r="EJ314" i="1"/>
  <c r="EI314" i="1"/>
  <c r="EH314" i="1"/>
  <c r="EH328" i="1" s="1"/>
  <c r="EG314" i="1"/>
  <c r="EG328" i="1" s="1"/>
  <c r="EF314" i="1"/>
  <c r="EE314" i="1"/>
  <c r="ED314" i="1"/>
  <c r="ED328" i="1" s="1"/>
  <c r="EC314" i="1"/>
  <c r="EC328" i="1" s="1"/>
  <c r="EB314" i="1"/>
  <c r="EA314" i="1"/>
  <c r="DZ314" i="1"/>
  <c r="DZ328" i="1" s="1"/>
  <c r="DY314" i="1"/>
  <c r="DY328" i="1" s="1"/>
  <c r="DX314" i="1"/>
  <c r="DW314" i="1"/>
  <c r="DV314" i="1"/>
  <c r="DV328" i="1" s="1"/>
  <c r="DU314" i="1"/>
  <c r="DU328" i="1" s="1"/>
  <c r="DT314" i="1"/>
  <c r="DS314" i="1"/>
  <c r="DR314" i="1"/>
  <c r="DR328" i="1" s="1"/>
  <c r="DQ314" i="1"/>
  <c r="DQ328" i="1" s="1"/>
  <c r="DP314" i="1"/>
  <c r="DO314" i="1"/>
  <c r="DN314" i="1"/>
  <c r="DN328" i="1" s="1"/>
  <c r="DM314" i="1"/>
  <c r="DM328" i="1" s="1"/>
  <c r="DL314" i="1"/>
  <c r="DK314" i="1"/>
  <c r="DJ314" i="1"/>
  <c r="DJ328" i="1" s="1"/>
  <c r="DI314" i="1"/>
  <c r="DI328" i="1" s="1"/>
  <c r="DH314" i="1"/>
  <c r="DG314" i="1"/>
  <c r="DF314" i="1"/>
  <c r="DF328" i="1" s="1"/>
  <c r="DE314" i="1"/>
  <c r="DE328" i="1" s="1"/>
  <c r="DD314" i="1"/>
  <c r="DC314" i="1"/>
  <c r="DB314" i="1"/>
  <c r="DB328" i="1" s="1"/>
  <c r="DA314" i="1"/>
  <c r="DA328" i="1" s="1"/>
  <c r="CZ314" i="1"/>
  <c r="CY314" i="1"/>
  <c r="CX314" i="1"/>
  <c r="CX328" i="1" s="1"/>
  <c r="CW314" i="1"/>
  <c r="CW328" i="1" s="1"/>
  <c r="CV314" i="1"/>
  <c r="CU314" i="1"/>
  <c r="CT314" i="1"/>
  <c r="CT328" i="1" s="1"/>
  <c r="CS314" i="1"/>
  <c r="CS328" i="1" s="1"/>
  <c r="CR314" i="1"/>
  <c r="CQ314" i="1"/>
  <c r="CP314" i="1"/>
  <c r="CP328" i="1" s="1"/>
  <c r="CO314" i="1"/>
  <c r="CO328" i="1" s="1"/>
  <c r="CN314" i="1"/>
  <c r="CM314" i="1"/>
  <c r="CL314" i="1"/>
  <c r="CL328" i="1" s="1"/>
  <c r="CK314" i="1"/>
  <c r="CK328" i="1" s="1"/>
  <c r="CJ314" i="1"/>
  <c r="CI314" i="1"/>
  <c r="CH314" i="1"/>
  <c r="CH328" i="1" s="1"/>
  <c r="CD314" i="1"/>
  <c r="CD328" i="1" s="1"/>
  <c r="CC314" i="1"/>
  <c r="CB314" i="1"/>
  <c r="CA314" i="1"/>
  <c r="CA328" i="1" s="1"/>
  <c r="BZ314" i="1"/>
  <c r="BZ328" i="1" s="1"/>
  <c r="BY314" i="1"/>
  <c r="BU314" i="1"/>
  <c r="BT314" i="1"/>
  <c r="BT328" i="1" s="1"/>
  <c r="BS314" i="1"/>
  <c r="BS328" i="1" s="1"/>
  <c r="BR314" i="1"/>
  <c r="BQ314" i="1"/>
  <c r="BP314" i="1"/>
  <c r="BP328" i="1" s="1"/>
  <c r="BO314" i="1"/>
  <c r="BO328" i="1" s="1"/>
  <c r="BN314" i="1"/>
  <c r="BM314" i="1"/>
  <c r="BL314" i="1"/>
  <c r="BL328" i="1" s="1"/>
  <c r="BK314" i="1"/>
  <c r="BK328" i="1" s="1"/>
  <c r="BJ314" i="1"/>
  <c r="BI314" i="1"/>
  <c r="BH314" i="1"/>
  <c r="BH328" i="1" s="1"/>
  <c r="BG314" i="1"/>
  <c r="BG328" i="1" s="1"/>
  <c r="BF314" i="1"/>
  <c r="BE314" i="1"/>
  <c r="BD314" i="1"/>
  <c r="BD328" i="1" s="1"/>
  <c r="BC314" i="1"/>
  <c r="BC328" i="1" s="1"/>
  <c r="BB314" i="1"/>
  <c r="BA314" i="1"/>
  <c r="AZ314" i="1"/>
  <c r="AZ328" i="1" s="1"/>
  <c r="AY314" i="1"/>
  <c r="AY328" i="1" s="1"/>
  <c r="AX314" i="1"/>
  <c r="AT314" i="1"/>
  <c r="AS314" i="1"/>
  <c r="AS328" i="1" s="1"/>
  <c r="AR314" i="1"/>
  <c r="AR328" i="1" s="1"/>
  <c r="AQ314" i="1"/>
  <c r="AP314" i="1"/>
  <c r="AL314" i="1"/>
  <c r="AL328" i="1" s="1"/>
  <c r="AK314" i="1"/>
  <c r="AK328" i="1" s="1"/>
  <c r="AJ314" i="1"/>
  <c r="AI314" i="1"/>
  <c r="AH314" i="1"/>
  <c r="AH328" i="1" s="1"/>
  <c r="AG314" i="1"/>
  <c r="AG328" i="1" s="1"/>
  <c r="AF314" i="1"/>
  <c r="AE314" i="1"/>
  <c r="AD314" i="1"/>
  <c r="AD328" i="1" s="1"/>
  <c r="AC314" i="1"/>
  <c r="AC328" i="1" s="1"/>
  <c r="AB314" i="1"/>
  <c r="AA314" i="1"/>
  <c r="Z314" i="1"/>
  <c r="Z328" i="1" s="1"/>
  <c r="Y314" i="1"/>
  <c r="Y328" i="1" s="1"/>
  <c r="X314" i="1"/>
  <c r="W314" i="1"/>
  <c r="V314" i="1"/>
  <c r="V328" i="1" s="1"/>
  <c r="U314" i="1"/>
  <c r="U328" i="1" s="1"/>
  <c r="T314" i="1"/>
  <c r="S314" i="1"/>
  <c r="R314" i="1"/>
  <c r="R328" i="1" s="1"/>
  <c r="Q314" i="1"/>
  <c r="M314" i="1"/>
  <c r="L314" i="1"/>
  <c r="K314" i="1"/>
  <c r="K328" i="1" s="1"/>
  <c r="J314" i="1"/>
  <c r="J328" i="1" s="1"/>
  <c r="I314" i="1"/>
  <c r="H314" i="1"/>
  <c r="E314" i="1"/>
  <c r="E328" i="1" s="1"/>
  <c r="D314" i="1"/>
  <c r="D328" i="1" s="1"/>
  <c r="GT313" i="1"/>
  <c r="GS313" i="1"/>
  <c r="GR313" i="1"/>
  <c r="GQ313" i="1"/>
  <c r="GP313" i="1"/>
  <c r="GO313" i="1"/>
  <c r="GN313" i="1"/>
  <c r="GM313" i="1"/>
  <c r="GL313" i="1"/>
  <c r="GK313" i="1"/>
  <c r="GJ313" i="1"/>
  <c r="GI313" i="1"/>
  <c r="GH313" i="1"/>
  <c r="GG313" i="1"/>
  <c r="GF313" i="1"/>
  <c r="GE313" i="1"/>
  <c r="GD313" i="1"/>
  <c r="GC313" i="1"/>
  <c r="GB313" i="1"/>
  <c r="GA313" i="1"/>
  <c r="FZ313" i="1"/>
  <c r="FY313" i="1"/>
  <c r="FX313" i="1"/>
  <c r="FW313" i="1"/>
  <c r="FV313" i="1"/>
  <c r="FR313" i="1"/>
  <c r="FQ313" i="1"/>
  <c r="FP313" i="1"/>
  <c r="FO313" i="1"/>
  <c r="FN313" i="1"/>
  <c r="FM313" i="1"/>
  <c r="FL313" i="1"/>
  <c r="FK313" i="1"/>
  <c r="FJ313" i="1"/>
  <c r="FI313" i="1"/>
  <c r="FH313" i="1"/>
  <c r="FG313" i="1"/>
  <c r="FF313" i="1"/>
  <c r="FE313" i="1"/>
  <c r="FD313" i="1"/>
  <c r="FC313" i="1"/>
  <c r="FB313" i="1"/>
  <c r="FA313" i="1"/>
  <c r="EZ313" i="1"/>
  <c r="EY313" i="1"/>
  <c r="EX313" i="1"/>
  <c r="EW313" i="1"/>
  <c r="EV313" i="1"/>
  <c r="EU313" i="1"/>
  <c r="ET313" i="1"/>
  <c r="ES313" i="1"/>
  <c r="ER313" i="1"/>
  <c r="EQ313" i="1"/>
  <c r="EP313" i="1"/>
  <c r="EO313" i="1"/>
  <c r="EN313" i="1"/>
  <c r="EM313" i="1"/>
  <c r="EL313" i="1"/>
  <c r="EK313" i="1"/>
  <c r="EJ313" i="1"/>
  <c r="EI313" i="1"/>
  <c r="EH313" i="1"/>
  <c r="EG313" i="1"/>
  <c r="EF313" i="1"/>
  <c r="EE313" i="1"/>
  <c r="ED313" i="1"/>
  <c r="EC313" i="1"/>
  <c r="EB313" i="1"/>
  <c r="EA313" i="1"/>
  <c r="DZ313" i="1"/>
  <c r="DY313" i="1"/>
  <c r="DX313" i="1"/>
  <c r="DW313" i="1"/>
  <c r="DV313" i="1"/>
  <c r="DU313" i="1"/>
  <c r="DT313" i="1"/>
  <c r="DS313" i="1"/>
  <c r="DR313" i="1"/>
  <c r="DQ313" i="1"/>
  <c r="DP313" i="1"/>
  <c r="DO313" i="1"/>
  <c r="DN313" i="1"/>
  <c r="DM313" i="1"/>
  <c r="DL313" i="1"/>
  <c r="DK313" i="1"/>
  <c r="DJ313" i="1"/>
  <c r="DI313" i="1"/>
  <c r="DH313" i="1"/>
  <c r="DG313" i="1"/>
  <c r="DF313" i="1"/>
  <c r="DE313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CR313" i="1"/>
  <c r="CQ313" i="1"/>
  <c r="CP313" i="1"/>
  <c r="CO313" i="1"/>
  <c r="CN313" i="1"/>
  <c r="CM313" i="1"/>
  <c r="CL313" i="1"/>
  <c r="CK313" i="1"/>
  <c r="CJ313" i="1"/>
  <c r="CI313" i="1"/>
  <c r="CH313" i="1"/>
  <c r="CD313" i="1"/>
  <c r="CC313" i="1"/>
  <c r="CB313" i="1"/>
  <c r="CA313" i="1"/>
  <c r="BZ313" i="1"/>
  <c r="BY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T313" i="1"/>
  <c r="AS313" i="1"/>
  <c r="AR313" i="1"/>
  <c r="AQ313" i="1"/>
  <c r="AP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M313" i="1"/>
  <c r="L313" i="1"/>
  <c r="K313" i="1"/>
  <c r="J313" i="1"/>
  <c r="I313" i="1"/>
  <c r="E313" i="1"/>
  <c r="GT312" i="1"/>
  <c r="GS312" i="1"/>
  <c r="GR312" i="1"/>
  <c r="GQ312" i="1"/>
  <c r="GP312" i="1"/>
  <c r="GO312" i="1"/>
  <c r="GN312" i="1"/>
  <c r="GM312" i="1"/>
  <c r="GL312" i="1"/>
  <c r="GK312" i="1"/>
  <c r="GJ312" i="1"/>
  <c r="GI312" i="1"/>
  <c r="GH312" i="1"/>
  <c r="GG312" i="1"/>
  <c r="GF312" i="1"/>
  <c r="GE312" i="1"/>
  <c r="GD312" i="1"/>
  <c r="GC312" i="1"/>
  <c r="GB312" i="1"/>
  <c r="GA312" i="1"/>
  <c r="FZ312" i="1"/>
  <c r="FY312" i="1"/>
  <c r="FX312" i="1"/>
  <c r="FW312" i="1"/>
  <c r="FV312" i="1"/>
  <c r="FR312" i="1"/>
  <c r="FQ312" i="1"/>
  <c r="FP312" i="1"/>
  <c r="FO312" i="1"/>
  <c r="FN312" i="1"/>
  <c r="FM312" i="1"/>
  <c r="FL312" i="1"/>
  <c r="FK312" i="1"/>
  <c r="FJ312" i="1"/>
  <c r="FI312" i="1"/>
  <c r="FH312" i="1"/>
  <c r="FG312" i="1"/>
  <c r="FF312" i="1"/>
  <c r="FE312" i="1"/>
  <c r="FD312" i="1"/>
  <c r="FC312" i="1"/>
  <c r="FB312" i="1"/>
  <c r="FA312" i="1"/>
  <c r="EZ312" i="1"/>
  <c r="EY312" i="1"/>
  <c r="EX312" i="1"/>
  <c r="EW312" i="1"/>
  <c r="EV312" i="1"/>
  <c r="EU312" i="1"/>
  <c r="ET312" i="1"/>
  <c r="ES312" i="1"/>
  <c r="ER312" i="1"/>
  <c r="EQ312" i="1"/>
  <c r="EP312" i="1"/>
  <c r="EO312" i="1"/>
  <c r="EN312" i="1"/>
  <c r="EM312" i="1"/>
  <c r="EL312" i="1"/>
  <c r="EK312" i="1"/>
  <c r="EJ312" i="1"/>
  <c r="EI312" i="1"/>
  <c r="EH312" i="1"/>
  <c r="EG312" i="1"/>
  <c r="EF312" i="1"/>
  <c r="EE312" i="1"/>
  <c r="ED312" i="1"/>
  <c r="EC312" i="1"/>
  <c r="EB312" i="1"/>
  <c r="EA312" i="1"/>
  <c r="DZ312" i="1"/>
  <c r="DY312" i="1"/>
  <c r="DX312" i="1"/>
  <c r="DW312" i="1"/>
  <c r="DV312" i="1"/>
  <c r="DU312" i="1"/>
  <c r="DT312" i="1"/>
  <c r="DS312" i="1"/>
  <c r="DR312" i="1"/>
  <c r="DQ312" i="1"/>
  <c r="DP312" i="1"/>
  <c r="DO312" i="1"/>
  <c r="DN312" i="1"/>
  <c r="DM312" i="1"/>
  <c r="DL312" i="1"/>
  <c r="DK312" i="1"/>
  <c r="DJ312" i="1"/>
  <c r="DI312" i="1"/>
  <c r="DH312" i="1"/>
  <c r="DG312" i="1"/>
  <c r="DF312" i="1"/>
  <c r="DE312" i="1"/>
  <c r="DD312" i="1"/>
  <c r="DC312" i="1"/>
  <c r="DB312" i="1"/>
  <c r="DA312" i="1"/>
  <c r="CZ312" i="1"/>
  <c r="CY312" i="1"/>
  <c r="CX312" i="1"/>
  <c r="CW312" i="1"/>
  <c r="CV312" i="1"/>
  <c r="CU312" i="1"/>
  <c r="CT312" i="1"/>
  <c r="CS312" i="1"/>
  <c r="CR312" i="1"/>
  <c r="CQ312" i="1"/>
  <c r="CP312" i="1"/>
  <c r="CO312" i="1"/>
  <c r="CN312" i="1"/>
  <c r="CM312" i="1"/>
  <c r="CL312" i="1"/>
  <c r="CK312" i="1"/>
  <c r="CJ312" i="1"/>
  <c r="CI312" i="1"/>
  <c r="CH312" i="1"/>
  <c r="CD312" i="1"/>
  <c r="CC312" i="1"/>
  <c r="CB312" i="1"/>
  <c r="CA312" i="1"/>
  <c r="BZ312" i="1"/>
  <c r="BY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T312" i="1"/>
  <c r="AS312" i="1"/>
  <c r="AR312" i="1"/>
  <c r="AQ312" i="1"/>
  <c r="AP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M312" i="1"/>
  <c r="L312" i="1"/>
  <c r="K312" i="1"/>
  <c r="J312" i="1"/>
  <c r="I312" i="1"/>
  <c r="E312" i="1"/>
  <c r="GT310" i="1"/>
  <c r="GS310" i="1"/>
  <c r="GR310" i="1"/>
  <c r="GQ310" i="1"/>
  <c r="GP310" i="1"/>
  <c r="GO310" i="1"/>
  <c r="GN310" i="1"/>
  <c r="GM310" i="1"/>
  <c r="GL310" i="1"/>
  <c r="GK310" i="1"/>
  <c r="GJ310" i="1"/>
  <c r="GI310" i="1"/>
  <c r="GH310" i="1"/>
  <c r="GG310" i="1"/>
  <c r="GF310" i="1"/>
  <c r="GE310" i="1"/>
  <c r="GD310" i="1"/>
  <c r="GC310" i="1"/>
  <c r="GB310" i="1"/>
  <c r="GA310" i="1"/>
  <c r="FZ310" i="1"/>
  <c r="FY310" i="1"/>
  <c r="FX310" i="1"/>
  <c r="FW310" i="1"/>
  <c r="FV310" i="1"/>
  <c r="FR310" i="1"/>
  <c r="FQ310" i="1"/>
  <c r="FP310" i="1"/>
  <c r="FO310" i="1"/>
  <c r="FN310" i="1"/>
  <c r="FM310" i="1"/>
  <c r="FL310" i="1"/>
  <c r="FK310" i="1"/>
  <c r="FJ310" i="1"/>
  <c r="FI310" i="1"/>
  <c r="FH310" i="1"/>
  <c r="FG310" i="1"/>
  <c r="FF310" i="1"/>
  <c r="FE310" i="1"/>
  <c r="FD310" i="1"/>
  <c r="FC310" i="1"/>
  <c r="FB310" i="1"/>
  <c r="FA310" i="1"/>
  <c r="EZ310" i="1"/>
  <c r="EY310" i="1"/>
  <c r="EX310" i="1"/>
  <c r="EW310" i="1"/>
  <c r="EV310" i="1"/>
  <c r="EU310" i="1"/>
  <c r="ET310" i="1"/>
  <c r="ES310" i="1"/>
  <c r="ER310" i="1"/>
  <c r="EQ310" i="1"/>
  <c r="EP310" i="1"/>
  <c r="EO310" i="1"/>
  <c r="EN310" i="1"/>
  <c r="EM310" i="1"/>
  <c r="EL310" i="1"/>
  <c r="EK310" i="1"/>
  <c r="EJ310" i="1"/>
  <c r="EI310" i="1"/>
  <c r="EH310" i="1"/>
  <c r="EG310" i="1"/>
  <c r="EF310" i="1"/>
  <c r="EE310" i="1"/>
  <c r="ED310" i="1"/>
  <c r="EC310" i="1"/>
  <c r="EB310" i="1"/>
  <c r="EA310" i="1"/>
  <c r="DZ310" i="1"/>
  <c r="DY310" i="1"/>
  <c r="DX310" i="1"/>
  <c r="DW310" i="1"/>
  <c r="DV310" i="1"/>
  <c r="DU310" i="1"/>
  <c r="DT310" i="1"/>
  <c r="DS310" i="1"/>
  <c r="DR310" i="1"/>
  <c r="DQ310" i="1"/>
  <c r="DP310" i="1"/>
  <c r="DO310" i="1"/>
  <c r="DN310" i="1"/>
  <c r="DM310" i="1"/>
  <c r="DL310" i="1"/>
  <c r="DK310" i="1"/>
  <c r="DJ310" i="1"/>
  <c r="DI310" i="1"/>
  <c r="DH310" i="1"/>
  <c r="DG310" i="1"/>
  <c r="DF310" i="1"/>
  <c r="DE310" i="1"/>
  <c r="DD310" i="1"/>
  <c r="DC310" i="1"/>
  <c r="DB310" i="1"/>
  <c r="DA310" i="1"/>
  <c r="CZ310" i="1"/>
  <c r="CY310" i="1"/>
  <c r="CX310" i="1"/>
  <c r="CW310" i="1"/>
  <c r="CV310" i="1"/>
  <c r="CU310" i="1"/>
  <c r="CT310" i="1"/>
  <c r="CS310" i="1"/>
  <c r="CR310" i="1"/>
  <c r="CQ310" i="1"/>
  <c r="CP310" i="1"/>
  <c r="CO310" i="1"/>
  <c r="CN310" i="1"/>
  <c r="CM310" i="1"/>
  <c r="CL310" i="1"/>
  <c r="CK310" i="1"/>
  <c r="CJ310" i="1"/>
  <c r="CI310" i="1"/>
  <c r="FS310" i="1" s="1"/>
  <c r="CH310" i="1"/>
  <c r="CD310" i="1"/>
  <c r="CC310" i="1"/>
  <c r="CB310" i="1"/>
  <c r="CA310" i="1"/>
  <c r="BZ310" i="1"/>
  <c r="BY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BC310" i="1"/>
  <c r="BB310" i="1"/>
  <c r="BA310" i="1"/>
  <c r="AZ310" i="1"/>
  <c r="AY310" i="1"/>
  <c r="AX310" i="1"/>
  <c r="AT310" i="1"/>
  <c r="AS310" i="1"/>
  <c r="AR310" i="1"/>
  <c r="AQ310" i="1"/>
  <c r="AP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AM310" i="1" s="1"/>
  <c r="R310" i="1"/>
  <c r="Q310" i="1"/>
  <c r="M310" i="1"/>
  <c r="L310" i="1"/>
  <c r="K310" i="1"/>
  <c r="J310" i="1"/>
  <c r="I310" i="1"/>
  <c r="H310" i="1"/>
  <c r="E310" i="1"/>
  <c r="D310" i="1"/>
  <c r="GT309" i="1"/>
  <c r="GS309" i="1"/>
  <c r="GR309" i="1"/>
  <c r="GQ309" i="1"/>
  <c r="GP309" i="1"/>
  <c r="GO309" i="1"/>
  <c r="GN309" i="1"/>
  <c r="GM309" i="1"/>
  <c r="GL309" i="1"/>
  <c r="GK309" i="1"/>
  <c r="GJ309" i="1"/>
  <c r="GI309" i="1"/>
  <c r="GH309" i="1"/>
  <c r="GG309" i="1"/>
  <c r="GF309" i="1"/>
  <c r="GE309" i="1"/>
  <c r="GD309" i="1"/>
  <c r="GC309" i="1"/>
  <c r="GB309" i="1"/>
  <c r="GA309" i="1"/>
  <c r="FZ309" i="1"/>
  <c r="FY309" i="1"/>
  <c r="FX309" i="1"/>
  <c r="FW309" i="1"/>
  <c r="FV309" i="1"/>
  <c r="FR309" i="1"/>
  <c r="FQ309" i="1"/>
  <c r="FP309" i="1"/>
  <c r="FO309" i="1"/>
  <c r="FN309" i="1"/>
  <c r="FM309" i="1"/>
  <c r="FL309" i="1"/>
  <c r="FK309" i="1"/>
  <c r="FJ309" i="1"/>
  <c r="FI309" i="1"/>
  <c r="FH309" i="1"/>
  <c r="FG309" i="1"/>
  <c r="FF309" i="1"/>
  <c r="FE309" i="1"/>
  <c r="FD309" i="1"/>
  <c r="FC309" i="1"/>
  <c r="FB309" i="1"/>
  <c r="FA309" i="1"/>
  <c r="EZ309" i="1"/>
  <c r="EY309" i="1"/>
  <c r="EX309" i="1"/>
  <c r="EW309" i="1"/>
  <c r="EV309" i="1"/>
  <c r="EU309" i="1"/>
  <c r="ET309" i="1"/>
  <c r="ES309" i="1"/>
  <c r="ER309" i="1"/>
  <c r="EQ309" i="1"/>
  <c r="EP309" i="1"/>
  <c r="EO309" i="1"/>
  <c r="EN309" i="1"/>
  <c r="EM309" i="1"/>
  <c r="EL309" i="1"/>
  <c r="EK309" i="1"/>
  <c r="EJ309" i="1"/>
  <c r="EI309" i="1"/>
  <c r="EH309" i="1"/>
  <c r="EG309" i="1"/>
  <c r="EF309" i="1"/>
  <c r="EE309" i="1"/>
  <c r="ED309" i="1"/>
  <c r="EC309" i="1"/>
  <c r="EB309" i="1"/>
  <c r="EA309" i="1"/>
  <c r="DZ309" i="1"/>
  <c r="DY309" i="1"/>
  <c r="DX309" i="1"/>
  <c r="DW309" i="1"/>
  <c r="DV309" i="1"/>
  <c r="DU309" i="1"/>
  <c r="DT309" i="1"/>
  <c r="DS309" i="1"/>
  <c r="DR309" i="1"/>
  <c r="DQ309" i="1"/>
  <c r="DP309" i="1"/>
  <c r="DO309" i="1"/>
  <c r="DN309" i="1"/>
  <c r="DM309" i="1"/>
  <c r="DL309" i="1"/>
  <c r="DK309" i="1"/>
  <c r="DJ309" i="1"/>
  <c r="DI309" i="1"/>
  <c r="DH309" i="1"/>
  <c r="DG309" i="1"/>
  <c r="DF309" i="1"/>
  <c r="DE309" i="1"/>
  <c r="DD309" i="1"/>
  <c r="DC309" i="1"/>
  <c r="DB309" i="1"/>
  <c r="DA309" i="1"/>
  <c r="CZ309" i="1"/>
  <c r="CY309" i="1"/>
  <c r="CX309" i="1"/>
  <c r="CW309" i="1"/>
  <c r="CV309" i="1"/>
  <c r="CU309" i="1"/>
  <c r="CT309" i="1"/>
  <c r="CS309" i="1"/>
  <c r="CR309" i="1"/>
  <c r="CQ309" i="1"/>
  <c r="CP309" i="1"/>
  <c r="CO309" i="1"/>
  <c r="CN309" i="1"/>
  <c r="CM309" i="1"/>
  <c r="CL309" i="1"/>
  <c r="CK309" i="1"/>
  <c r="CJ309" i="1"/>
  <c r="CI309" i="1"/>
  <c r="CH309" i="1"/>
  <c r="CD309" i="1"/>
  <c r="CC309" i="1"/>
  <c r="CB309" i="1"/>
  <c r="CA309" i="1"/>
  <c r="BZ309" i="1"/>
  <c r="BY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T309" i="1"/>
  <c r="AS309" i="1"/>
  <c r="AR309" i="1"/>
  <c r="AQ309" i="1"/>
  <c r="AP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M309" i="1"/>
  <c r="L309" i="1"/>
  <c r="K309" i="1"/>
  <c r="J309" i="1"/>
  <c r="I309" i="1"/>
  <c r="H309" i="1"/>
  <c r="E309" i="1"/>
  <c r="D309" i="1"/>
  <c r="GT308" i="1"/>
  <c r="GS308" i="1"/>
  <c r="GR308" i="1"/>
  <c r="GQ308" i="1"/>
  <c r="GP308" i="1"/>
  <c r="GO308" i="1"/>
  <c r="GN308" i="1"/>
  <c r="GM308" i="1"/>
  <c r="GL308" i="1"/>
  <c r="GK308" i="1"/>
  <c r="GJ308" i="1"/>
  <c r="GI308" i="1"/>
  <c r="GH308" i="1"/>
  <c r="GG308" i="1"/>
  <c r="GF308" i="1"/>
  <c r="GE308" i="1"/>
  <c r="GD308" i="1"/>
  <c r="GC308" i="1"/>
  <c r="GB308" i="1"/>
  <c r="GA308" i="1"/>
  <c r="FZ308" i="1"/>
  <c r="FY308" i="1"/>
  <c r="FX308" i="1"/>
  <c r="FW308" i="1"/>
  <c r="FV308" i="1"/>
  <c r="FR308" i="1"/>
  <c r="FQ308" i="1"/>
  <c r="FP308" i="1"/>
  <c r="FO308" i="1"/>
  <c r="FN308" i="1"/>
  <c r="FM308" i="1"/>
  <c r="FL308" i="1"/>
  <c r="FK308" i="1"/>
  <c r="FJ308" i="1"/>
  <c r="FI308" i="1"/>
  <c r="FH308" i="1"/>
  <c r="FG308" i="1"/>
  <c r="FF308" i="1"/>
  <c r="FE308" i="1"/>
  <c r="FD308" i="1"/>
  <c r="FC308" i="1"/>
  <c r="FB308" i="1"/>
  <c r="FA308" i="1"/>
  <c r="EZ308" i="1"/>
  <c r="EY308" i="1"/>
  <c r="EX308" i="1"/>
  <c r="EW308" i="1"/>
  <c r="EV308" i="1"/>
  <c r="EU308" i="1"/>
  <c r="ET308" i="1"/>
  <c r="ES308" i="1"/>
  <c r="ER308" i="1"/>
  <c r="EQ308" i="1"/>
  <c r="EP308" i="1"/>
  <c r="EO308" i="1"/>
  <c r="EN308" i="1"/>
  <c r="EM308" i="1"/>
  <c r="EL308" i="1"/>
  <c r="EK308" i="1"/>
  <c r="EJ308" i="1"/>
  <c r="EI308" i="1"/>
  <c r="EH308" i="1"/>
  <c r="EG308" i="1"/>
  <c r="EF308" i="1"/>
  <c r="EE308" i="1"/>
  <c r="ED308" i="1"/>
  <c r="EC308" i="1"/>
  <c r="EB308" i="1"/>
  <c r="EA308" i="1"/>
  <c r="DZ308" i="1"/>
  <c r="DY308" i="1"/>
  <c r="DX308" i="1"/>
  <c r="DW308" i="1"/>
  <c r="DV308" i="1"/>
  <c r="DU308" i="1"/>
  <c r="DT308" i="1"/>
  <c r="DS308" i="1"/>
  <c r="DR308" i="1"/>
  <c r="DQ308" i="1"/>
  <c r="DP308" i="1"/>
  <c r="DO308" i="1"/>
  <c r="DN308" i="1"/>
  <c r="DM308" i="1"/>
  <c r="DL308" i="1"/>
  <c r="DK308" i="1"/>
  <c r="DJ308" i="1"/>
  <c r="DI308" i="1"/>
  <c r="DH308" i="1"/>
  <c r="DG308" i="1"/>
  <c r="DF308" i="1"/>
  <c r="DE308" i="1"/>
  <c r="DD308" i="1"/>
  <c r="DC308" i="1"/>
  <c r="DB308" i="1"/>
  <c r="DA308" i="1"/>
  <c r="CZ308" i="1"/>
  <c r="CY308" i="1"/>
  <c r="CX308" i="1"/>
  <c r="CW308" i="1"/>
  <c r="CV308" i="1"/>
  <c r="CU308" i="1"/>
  <c r="CT308" i="1"/>
  <c r="CS308" i="1"/>
  <c r="CR308" i="1"/>
  <c r="CQ308" i="1"/>
  <c r="CP308" i="1"/>
  <c r="CO308" i="1"/>
  <c r="CN308" i="1"/>
  <c r="CM308" i="1"/>
  <c r="CL308" i="1"/>
  <c r="CK308" i="1"/>
  <c r="CJ308" i="1"/>
  <c r="CI308" i="1"/>
  <c r="CH308" i="1"/>
  <c r="CD308" i="1"/>
  <c r="CC308" i="1"/>
  <c r="CB308" i="1"/>
  <c r="CA308" i="1"/>
  <c r="BZ308" i="1"/>
  <c r="BY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T308" i="1"/>
  <c r="AS308" i="1"/>
  <c r="AR308" i="1"/>
  <c r="AQ308" i="1"/>
  <c r="AP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M308" i="1"/>
  <c r="L308" i="1"/>
  <c r="K308" i="1"/>
  <c r="J308" i="1"/>
  <c r="N308" i="1" s="1"/>
  <c r="I308" i="1"/>
  <c r="H308" i="1"/>
  <c r="E308" i="1"/>
  <c r="D308" i="1"/>
  <c r="GT307" i="1"/>
  <c r="GT311" i="1" s="1"/>
  <c r="GS307" i="1"/>
  <c r="GR307" i="1"/>
  <c r="GQ307" i="1"/>
  <c r="GQ311" i="1" s="1"/>
  <c r="GP307" i="1"/>
  <c r="GP311" i="1" s="1"/>
  <c r="GO307" i="1"/>
  <c r="GN307" i="1"/>
  <c r="GM307" i="1"/>
  <c r="GM311" i="1" s="1"/>
  <c r="GL307" i="1"/>
  <c r="GL311" i="1" s="1"/>
  <c r="GK307" i="1"/>
  <c r="GJ307" i="1"/>
  <c r="GI307" i="1"/>
  <c r="GI311" i="1" s="1"/>
  <c r="GH307" i="1"/>
  <c r="GH311" i="1" s="1"/>
  <c r="GG307" i="1"/>
  <c r="GF307" i="1"/>
  <c r="GE307" i="1"/>
  <c r="GE311" i="1" s="1"/>
  <c r="GD307" i="1"/>
  <c r="GD311" i="1" s="1"/>
  <c r="GC307" i="1"/>
  <c r="GB307" i="1"/>
  <c r="GA307" i="1"/>
  <c r="GA311" i="1" s="1"/>
  <c r="FZ307" i="1"/>
  <c r="FZ311" i="1" s="1"/>
  <c r="FY307" i="1"/>
  <c r="FX307" i="1"/>
  <c r="FW307" i="1"/>
  <c r="FW311" i="1" s="1"/>
  <c r="FV307" i="1"/>
  <c r="FV311" i="1" s="1"/>
  <c r="FR307" i="1"/>
  <c r="FQ307" i="1"/>
  <c r="FP307" i="1"/>
  <c r="FP311" i="1" s="1"/>
  <c r="FO307" i="1"/>
  <c r="FO311" i="1" s="1"/>
  <c r="FN307" i="1"/>
  <c r="FM307" i="1"/>
  <c r="FL307" i="1"/>
  <c r="FL311" i="1" s="1"/>
  <c r="FK307" i="1"/>
  <c r="FK311" i="1" s="1"/>
  <c r="FJ307" i="1"/>
  <c r="FI307" i="1"/>
  <c r="FH307" i="1"/>
  <c r="FH311" i="1" s="1"/>
  <c r="FG307" i="1"/>
  <c r="FG311" i="1" s="1"/>
  <c r="FF307" i="1"/>
  <c r="FE307" i="1"/>
  <c r="FD307" i="1"/>
  <c r="FD311" i="1" s="1"/>
  <c r="FC307" i="1"/>
  <c r="FC311" i="1" s="1"/>
  <c r="FB307" i="1"/>
  <c r="FA307" i="1"/>
  <c r="EZ307" i="1"/>
  <c r="EZ311" i="1" s="1"/>
  <c r="EY307" i="1"/>
  <c r="EY311" i="1" s="1"/>
  <c r="EX307" i="1"/>
  <c r="EW307" i="1"/>
  <c r="EV307" i="1"/>
  <c r="EV311" i="1" s="1"/>
  <c r="EU307" i="1"/>
  <c r="EU311" i="1" s="1"/>
  <c r="ET307" i="1"/>
  <c r="ES307" i="1"/>
  <c r="ER307" i="1"/>
  <c r="ER311" i="1" s="1"/>
  <c r="EQ307" i="1"/>
  <c r="EQ311" i="1" s="1"/>
  <c r="EP307" i="1"/>
  <c r="EO307" i="1"/>
  <c r="EN307" i="1"/>
  <c r="EN311" i="1" s="1"/>
  <c r="EM307" i="1"/>
  <c r="EM311" i="1" s="1"/>
  <c r="EL307" i="1"/>
  <c r="EK307" i="1"/>
  <c r="EJ307" i="1"/>
  <c r="EJ311" i="1" s="1"/>
  <c r="EI307" i="1"/>
  <c r="EI311" i="1" s="1"/>
  <c r="EH307" i="1"/>
  <c r="EG307" i="1"/>
  <c r="EF307" i="1"/>
  <c r="EF311" i="1" s="1"/>
  <c r="EE307" i="1"/>
  <c r="EE311" i="1" s="1"/>
  <c r="ED307" i="1"/>
  <c r="EC307" i="1"/>
  <c r="EB307" i="1"/>
  <c r="EB311" i="1" s="1"/>
  <c r="EA307" i="1"/>
  <c r="EA311" i="1" s="1"/>
  <c r="DZ307" i="1"/>
  <c r="DY307" i="1"/>
  <c r="DX307" i="1"/>
  <c r="DX311" i="1" s="1"/>
  <c r="DW307" i="1"/>
  <c r="DW311" i="1" s="1"/>
  <c r="DV307" i="1"/>
  <c r="DU307" i="1"/>
  <c r="DT307" i="1"/>
  <c r="DT311" i="1" s="1"/>
  <c r="DS307" i="1"/>
  <c r="DS311" i="1" s="1"/>
  <c r="DR307" i="1"/>
  <c r="DQ307" i="1"/>
  <c r="DP307" i="1"/>
  <c r="DP311" i="1" s="1"/>
  <c r="DO307" i="1"/>
  <c r="DO311" i="1" s="1"/>
  <c r="DN307" i="1"/>
  <c r="DM307" i="1"/>
  <c r="DL307" i="1"/>
  <c r="DL311" i="1" s="1"/>
  <c r="DK307" i="1"/>
  <c r="DK311" i="1" s="1"/>
  <c r="DJ307" i="1"/>
  <c r="DI307" i="1"/>
  <c r="DH307" i="1"/>
  <c r="DH311" i="1" s="1"/>
  <c r="DG307" i="1"/>
  <c r="DG311" i="1" s="1"/>
  <c r="DF307" i="1"/>
  <c r="DE307" i="1"/>
  <c r="DD307" i="1"/>
  <c r="DD311" i="1" s="1"/>
  <c r="DC307" i="1"/>
  <c r="DC311" i="1" s="1"/>
  <c r="DB307" i="1"/>
  <c r="DA307" i="1"/>
  <c r="CZ307" i="1"/>
  <c r="CZ311" i="1" s="1"/>
  <c r="CY307" i="1"/>
  <c r="CY311" i="1" s="1"/>
  <c r="CX307" i="1"/>
  <c r="CW307" i="1"/>
  <c r="CV307" i="1"/>
  <c r="CV311" i="1" s="1"/>
  <c r="CU307" i="1"/>
  <c r="CU311" i="1" s="1"/>
  <c r="CT307" i="1"/>
  <c r="CS307" i="1"/>
  <c r="CR307" i="1"/>
  <c r="CR311" i="1" s="1"/>
  <c r="CQ307" i="1"/>
  <c r="CQ311" i="1" s="1"/>
  <c r="CP307" i="1"/>
  <c r="CO307" i="1"/>
  <c r="CN307" i="1"/>
  <c r="CN311" i="1" s="1"/>
  <c r="CM307" i="1"/>
  <c r="CM311" i="1" s="1"/>
  <c r="CL307" i="1"/>
  <c r="CK307" i="1"/>
  <c r="CJ307" i="1"/>
  <c r="CJ311" i="1" s="1"/>
  <c r="CI307" i="1"/>
  <c r="CI311" i="1" s="1"/>
  <c r="CH307" i="1"/>
  <c r="CD307" i="1"/>
  <c r="CC307" i="1"/>
  <c r="CC311" i="1" s="1"/>
  <c r="CB307" i="1"/>
  <c r="CB311" i="1" s="1"/>
  <c r="CA307" i="1"/>
  <c r="BZ307" i="1"/>
  <c r="BY307" i="1"/>
  <c r="CE307" i="1" s="1"/>
  <c r="BU307" i="1"/>
  <c r="BU311" i="1" s="1"/>
  <c r="BT307" i="1"/>
  <c r="BS307" i="1"/>
  <c r="BR307" i="1"/>
  <c r="BR311" i="1" s="1"/>
  <c r="BQ307" i="1"/>
  <c r="BQ311" i="1" s="1"/>
  <c r="BP307" i="1"/>
  <c r="BO307" i="1"/>
  <c r="BN307" i="1"/>
  <c r="BN311" i="1" s="1"/>
  <c r="BM307" i="1"/>
  <c r="BM311" i="1" s="1"/>
  <c r="BL307" i="1"/>
  <c r="BK307" i="1"/>
  <c r="BJ307" i="1"/>
  <c r="BJ311" i="1" s="1"/>
  <c r="BI307" i="1"/>
  <c r="BI311" i="1" s="1"/>
  <c r="BH307" i="1"/>
  <c r="BG307" i="1"/>
  <c r="BF307" i="1"/>
  <c r="BF311" i="1" s="1"/>
  <c r="BE307" i="1"/>
  <c r="BE311" i="1" s="1"/>
  <c r="BD307" i="1"/>
  <c r="BC307" i="1"/>
  <c r="BB307" i="1"/>
  <c r="BB311" i="1" s="1"/>
  <c r="BA307" i="1"/>
  <c r="BA311" i="1" s="1"/>
  <c r="AZ307" i="1"/>
  <c r="AY307" i="1"/>
  <c r="AX307" i="1"/>
  <c r="AX311" i="1" s="1"/>
  <c r="AT307" i="1"/>
  <c r="AT311" i="1" s="1"/>
  <c r="AS307" i="1"/>
  <c r="AR307" i="1"/>
  <c r="AQ307" i="1"/>
  <c r="AQ311" i="1" s="1"/>
  <c r="AP307" i="1"/>
  <c r="AP311" i="1" s="1"/>
  <c r="AL307" i="1"/>
  <c r="AK307" i="1"/>
  <c r="AJ307" i="1"/>
  <c r="AJ311" i="1" s="1"/>
  <c r="AI307" i="1"/>
  <c r="AI311" i="1" s="1"/>
  <c r="AH307" i="1"/>
  <c r="AG307" i="1"/>
  <c r="AF307" i="1"/>
  <c r="AF311" i="1" s="1"/>
  <c r="AE307" i="1"/>
  <c r="AE311" i="1" s="1"/>
  <c r="AD307" i="1"/>
  <c r="AC307" i="1"/>
  <c r="AB307" i="1"/>
  <c r="AB311" i="1" s="1"/>
  <c r="AA307" i="1"/>
  <c r="AA311" i="1" s="1"/>
  <c r="Z307" i="1"/>
  <c r="Y307" i="1"/>
  <c r="X307" i="1"/>
  <c r="X311" i="1" s="1"/>
  <c r="W307" i="1"/>
  <c r="W311" i="1" s="1"/>
  <c r="V307" i="1"/>
  <c r="U307" i="1"/>
  <c r="T307" i="1"/>
  <c r="T311" i="1" s="1"/>
  <c r="S307" i="1"/>
  <c r="S311" i="1" s="1"/>
  <c r="R307" i="1"/>
  <c r="Q307" i="1"/>
  <c r="M307" i="1"/>
  <c r="M311" i="1" s="1"/>
  <c r="L307" i="1"/>
  <c r="L311" i="1" s="1"/>
  <c r="K307" i="1"/>
  <c r="J307" i="1"/>
  <c r="I307" i="1"/>
  <c r="I311" i="1" s="1"/>
  <c r="H307" i="1"/>
  <c r="E307" i="1"/>
  <c r="D307" i="1"/>
  <c r="GT306" i="1"/>
  <c r="GS306" i="1"/>
  <c r="GR306" i="1"/>
  <c r="GQ306" i="1"/>
  <c r="GP306" i="1"/>
  <c r="GO306" i="1"/>
  <c r="GN306" i="1"/>
  <c r="GM306" i="1"/>
  <c r="GL306" i="1"/>
  <c r="GK306" i="1"/>
  <c r="GJ306" i="1"/>
  <c r="GI306" i="1"/>
  <c r="GH306" i="1"/>
  <c r="GG306" i="1"/>
  <c r="GF306" i="1"/>
  <c r="GE306" i="1"/>
  <c r="GD306" i="1"/>
  <c r="GC306" i="1"/>
  <c r="GB306" i="1"/>
  <c r="GA306" i="1"/>
  <c r="FZ306" i="1"/>
  <c r="FY306" i="1"/>
  <c r="FX306" i="1"/>
  <c r="FW306" i="1"/>
  <c r="FV306" i="1"/>
  <c r="FR306" i="1"/>
  <c r="FQ306" i="1"/>
  <c r="FP306" i="1"/>
  <c r="FO306" i="1"/>
  <c r="FN306" i="1"/>
  <c r="FM306" i="1"/>
  <c r="FL306" i="1"/>
  <c r="FK306" i="1"/>
  <c r="FJ306" i="1"/>
  <c r="FI306" i="1"/>
  <c r="FH306" i="1"/>
  <c r="FG306" i="1"/>
  <c r="FF306" i="1"/>
  <c r="FE306" i="1"/>
  <c r="FD306" i="1"/>
  <c r="FC306" i="1"/>
  <c r="FB306" i="1"/>
  <c r="FA306" i="1"/>
  <c r="EZ306" i="1"/>
  <c r="EY306" i="1"/>
  <c r="EX306" i="1"/>
  <c r="EW306" i="1"/>
  <c r="EV306" i="1"/>
  <c r="EU306" i="1"/>
  <c r="ET306" i="1"/>
  <c r="ES306" i="1"/>
  <c r="ER306" i="1"/>
  <c r="EQ306" i="1"/>
  <c r="EP306" i="1"/>
  <c r="EO306" i="1"/>
  <c r="EN306" i="1"/>
  <c r="EM306" i="1"/>
  <c r="EL306" i="1"/>
  <c r="EK306" i="1"/>
  <c r="EJ306" i="1"/>
  <c r="EI306" i="1"/>
  <c r="EH306" i="1"/>
  <c r="EG306" i="1"/>
  <c r="EF306" i="1"/>
  <c r="EE306" i="1"/>
  <c r="ED306" i="1"/>
  <c r="EC306" i="1"/>
  <c r="EB306" i="1"/>
  <c r="EA306" i="1"/>
  <c r="DZ306" i="1"/>
  <c r="DY306" i="1"/>
  <c r="DX306" i="1"/>
  <c r="DW306" i="1"/>
  <c r="DV306" i="1"/>
  <c r="DU306" i="1"/>
  <c r="DT306" i="1"/>
  <c r="DS306" i="1"/>
  <c r="DR306" i="1"/>
  <c r="DQ306" i="1"/>
  <c r="DP306" i="1"/>
  <c r="DO306" i="1"/>
  <c r="DN306" i="1"/>
  <c r="DM306" i="1"/>
  <c r="DL306" i="1"/>
  <c r="DK306" i="1"/>
  <c r="DJ306" i="1"/>
  <c r="DI306" i="1"/>
  <c r="DH306" i="1"/>
  <c r="DG306" i="1"/>
  <c r="DF306" i="1"/>
  <c r="DE306" i="1"/>
  <c r="DD306" i="1"/>
  <c r="DC306" i="1"/>
  <c r="DB306" i="1"/>
  <c r="DA306" i="1"/>
  <c r="CZ306" i="1"/>
  <c r="CY306" i="1"/>
  <c r="CX306" i="1"/>
  <c r="CW306" i="1"/>
  <c r="CV306" i="1"/>
  <c r="CU306" i="1"/>
  <c r="CT306" i="1"/>
  <c r="CS306" i="1"/>
  <c r="CR306" i="1"/>
  <c r="CQ306" i="1"/>
  <c r="CP306" i="1"/>
  <c r="CO306" i="1"/>
  <c r="CN306" i="1"/>
  <c r="CM306" i="1"/>
  <c r="CL306" i="1"/>
  <c r="CK306" i="1"/>
  <c r="CJ306" i="1"/>
  <c r="CI306" i="1"/>
  <c r="CH306" i="1"/>
  <c r="CD306" i="1"/>
  <c r="CC306" i="1"/>
  <c r="CB306" i="1"/>
  <c r="CA306" i="1"/>
  <c r="BZ306" i="1"/>
  <c r="BY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AT306" i="1"/>
  <c r="AS306" i="1"/>
  <c r="AR306" i="1"/>
  <c r="AQ306" i="1"/>
  <c r="AP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M306" i="1"/>
  <c r="L306" i="1"/>
  <c r="K306" i="1"/>
  <c r="J306" i="1"/>
  <c r="I306" i="1"/>
  <c r="GT305" i="1"/>
  <c r="GS305" i="1"/>
  <c r="GR305" i="1"/>
  <c r="GQ305" i="1"/>
  <c r="GP305" i="1"/>
  <c r="GO305" i="1"/>
  <c r="GN305" i="1"/>
  <c r="GM305" i="1"/>
  <c r="GL305" i="1"/>
  <c r="GK305" i="1"/>
  <c r="GJ305" i="1"/>
  <c r="GI305" i="1"/>
  <c r="GH305" i="1"/>
  <c r="GG305" i="1"/>
  <c r="GF305" i="1"/>
  <c r="GE305" i="1"/>
  <c r="GD305" i="1"/>
  <c r="GC305" i="1"/>
  <c r="GB305" i="1"/>
  <c r="GA305" i="1"/>
  <c r="FZ305" i="1"/>
  <c r="FY305" i="1"/>
  <c r="FX305" i="1"/>
  <c r="FW305" i="1"/>
  <c r="FV305" i="1"/>
  <c r="FR305" i="1"/>
  <c r="FQ305" i="1"/>
  <c r="FP305" i="1"/>
  <c r="FO305" i="1"/>
  <c r="FN305" i="1"/>
  <c r="FM305" i="1"/>
  <c r="FL305" i="1"/>
  <c r="FK305" i="1"/>
  <c r="FJ305" i="1"/>
  <c r="FI305" i="1"/>
  <c r="FH305" i="1"/>
  <c r="FG305" i="1"/>
  <c r="FF305" i="1"/>
  <c r="FE305" i="1"/>
  <c r="FD305" i="1"/>
  <c r="FC305" i="1"/>
  <c r="FB305" i="1"/>
  <c r="FA305" i="1"/>
  <c r="EZ305" i="1"/>
  <c r="EY305" i="1"/>
  <c r="EX305" i="1"/>
  <c r="EW305" i="1"/>
  <c r="EV305" i="1"/>
  <c r="EU305" i="1"/>
  <c r="ET305" i="1"/>
  <c r="ES305" i="1"/>
  <c r="ER305" i="1"/>
  <c r="EQ305" i="1"/>
  <c r="EP305" i="1"/>
  <c r="EO305" i="1"/>
  <c r="EN305" i="1"/>
  <c r="EM305" i="1"/>
  <c r="EL305" i="1"/>
  <c r="EK305" i="1"/>
  <c r="EJ305" i="1"/>
  <c r="EI305" i="1"/>
  <c r="EH305" i="1"/>
  <c r="EG305" i="1"/>
  <c r="EF305" i="1"/>
  <c r="EE305" i="1"/>
  <c r="ED305" i="1"/>
  <c r="EC305" i="1"/>
  <c r="EB305" i="1"/>
  <c r="EA305" i="1"/>
  <c r="DZ305" i="1"/>
  <c r="DY305" i="1"/>
  <c r="DX305" i="1"/>
  <c r="DW305" i="1"/>
  <c r="DV305" i="1"/>
  <c r="DU305" i="1"/>
  <c r="DT305" i="1"/>
  <c r="DS305" i="1"/>
  <c r="DR305" i="1"/>
  <c r="DQ305" i="1"/>
  <c r="DP305" i="1"/>
  <c r="DO305" i="1"/>
  <c r="DN305" i="1"/>
  <c r="DM305" i="1"/>
  <c r="DL305" i="1"/>
  <c r="DK305" i="1"/>
  <c r="DJ305" i="1"/>
  <c r="DI305" i="1"/>
  <c r="DH305" i="1"/>
  <c r="DG305" i="1"/>
  <c r="DF305" i="1"/>
  <c r="DE305" i="1"/>
  <c r="DD305" i="1"/>
  <c r="DC305" i="1"/>
  <c r="DB305" i="1"/>
  <c r="DA305" i="1"/>
  <c r="CZ305" i="1"/>
  <c r="CY305" i="1"/>
  <c r="CX305" i="1"/>
  <c r="CW305" i="1"/>
  <c r="CV305" i="1"/>
  <c r="CU305" i="1"/>
  <c r="CT305" i="1"/>
  <c r="CS305" i="1"/>
  <c r="CR305" i="1"/>
  <c r="CQ305" i="1"/>
  <c r="CP305" i="1"/>
  <c r="CO305" i="1"/>
  <c r="CN305" i="1"/>
  <c r="CM305" i="1"/>
  <c r="CL305" i="1"/>
  <c r="CK305" i="1"/>
  <c r="CJ305" i="1"/>
  <c r="CI305" i="1"/>
  <c r="CH305" i="1"/>
  <c r="CD305" i="1"/>
  <c r="CC305" i="1"/>
  <c r="CB305" i="1"/>
  <c r="CA305" i="1"/>
  <c r="BZ305" i="1"/>
  <c r="BY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AT305" i="1"/>
  <c r="AS305" i="1"/>
  <c r="AR305" i="1"/>
  <c r="AQ305" i="1"/>
  <c r="AP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M305" i="1"/>
  <c r="L305" i="1"/>
  <c r="K305" i="1"/>
  <c r="J305" i="1"/>
  <c r="I305" i="1"/>
  <c r="GT303" i="1"/>
  <c r="GS303" i="1"/>
  <c r="GR303" i="1"/>
  <c r="GQ303" i="1"/>
  <c r="GP303" i="1"/>
  <c r="GO303" i="1"/>
  <c r="GN303" i="1"/>
  <c r="GM303" i="1"/>
  <c r="GL303" i="1"/>
  <c r="GK303" i="1"/>
  <c r="GJ303" i="1"/>
  <c r="GI303" i="1"/>
  <c r="GH303" i="1"/>
  <c r="GG303" i="1"/>
  <c r="GF303" i="1"/>
  <c r="GE303" i="1"/>
  <c r="GD303" i="1"/>
  <c r="GC303" i="1"/>
  <c r="GB303" i="1"/>
  <c r="GA303" i="1"/>
  <c r="FZ303" i="1"/>
  <c r="FY303" i="1"/>
  <c r="FX303" i="1"/>
  <c r="FW303" i="1"/>
  <c r="FV303" i="1"/>
  <c r="FR303" i="1"/>
  <c r="FQ303" i="1"/>
  <c r="FP303" i="1"/>
  <c r="FO303" i="1"/>
  <c r="FN303" i="1"/>
  <c r="FM303" i="1"/>
  <c r="FL303" i="1"/>
  <c r="FK303" i="1"/>
  <c r="FJ303" i="1"/>
  <c r="FI303" i="1"/>
  <c r="FH303" i="1"/>
  <c r="FG303" i="1"/>
  <c r="FF303" i="1"/>
  <c r="FE303" i="1"/>
  <c r="FD303" i="1"/>
  <c r="FC303" i="1"/>
  <c r="FB303" i="1"/>
  <c r="FA303" i="1"/>
  <c r="EZ303" i="1"/>
  <c r="EY303" i="1"/>
  <c r="EX303" i="1"/>
  <c r="EW303" i="1"/>
  <c r="EV303" i="1"/>
  <c r="EU303" i="1"/>
  <c r="ET303" i="1"/>
  <c r="ES303" i="1"/>
  <c r="ER303" i="1"/>
  <c r="EQ303" i="1"/>
  <c r="EP303" i="1"/>
  <c r="EO303" i="1"/>
  <c r="EN303" i="1"/>
  <c r="EM303" i="1"/>
  <c r="EL303" i="1"/>
  <c r="EK303" i="1"/>
  <c r="EJ303" i="1"/>
  <c r="EI303" i="1"/>
  <c r="EH303" i="1"/>
  <c r="EG303" i="1"/>
  <c r="EF303" i="1"/>
  <c r="EE303" i="1"/>
  <c r="ED303" i="1"/>
  <c r="EC303" i="1"/>
  <c r="EB303" i="1"/>
  <c r="EA303" i="1"/>
  <c r="DZ303" i="1"/>
  <c r="DY303" i="1"/>
  <c r="DX303" i="1"/>
  <c r="DW303" i="1"/>
  <c r="DV303" i="1"/>
  <c r="DU303" i="1"/>
  <c r="DT303" i="1"/>
  <c r="DS303" i="1"/>
  <c r="DR303" i="1"/>
  <c r="DQ303" i="1"/>
  <c r="DP303" i="1"/>
  <c r="DO303" i="1"/>
  <c r="DN303" i="1"/>
  <c r="DM303" i="1"/>
  <c r="DL303" i="1"/>
  <c r="DK303" i="1"/>
  <c r="DJ303" i="1"/>
  <c r="DI303" i="1"/>
  <c r="DH303" i="1"/>
  <c r="DG303" i="1"/>
  <c r="DF303" i="1"/>
  <c r="DE303" i="1"/>
  <c r="DD303" i="1"/>
  <c r="DC303" i="1"/>
  <c r="DB303" i="1"/>
  <c r="DA303" i="1"/>
  <c r="CZ303" i="1"/>
  <c r="CY303" i="1"/>
  <c r="CX303" i="1"/>
  <c r="CW303" i="1"/>
  <c r="CV303" i="1"/>
  <c r="CU303" i="1"/>
  <c r="CT303" i="1"/>
  <c r="CS303" i="1"/>
  <c r="CR303" i="1"/>
  <c r="CQ303" i="1"/>
  <c r="CP303" i="1"/>
  <c r="CO303" i="1"/>
  <c r="CN303" i="1"/>
  <c r="CM303" i="1"/>
  <c r="CL303" i="1"/>
  <c r="CK303" i="1"/>
  <c r="CJ303" i="1"/>
  <c r="CI303" i="1"/>
  <c r="CH303" i="1"/>
  <c r="CD303" i="1"/>
  <c r="CC303" i="1"/>
  <c r="CB303" i="1"/>
  <c r="CA303" i="1"/>
  <c r="BZ303" i="1"/>
  <c r="BY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BE303" i="1"/>
  <c r="BD303" i="1"/>
  <c r="BC303" i="1"/>
  <c r="BB303" i="1"/>
  <c r="BA303" i="1"/>
  <c r="AZ303" i="1"/>
  <c r="AY303" i="1"/>
  <c r="AX303" i="1"/>
  <c r="AT303" i="1"/>
  <c r="AS303" i="1"/>
  <c r="AR303" i="1"/>
  <c r="AQ303" i="1"/>
  <c r="AP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M303" i="1"/>
  <c r="L303" i="1"/>
  <c r="K303" i="1"/>
  <c r="J303" i="1"/>
  <c r="I303" i="1"/>
  <c r="H303" i="1"/>
  <c r="N303" i="1" s="1"/>
  <c r="E303" i="1"/>
  <c r="D303" i="1"/>
  <c r="GT302" i="1"/>
  <c r="GS302" i="1"/>
  <c r="GR302" i="1"/>
  <c r="GQ302" i="1"/>
  <c r="GP302" i="1"/>
  <c r="GO302" i="1"/>
  <c r="GN302" i="1"/>
  <c r="GM302" i="1"/>
  <c r="GL302" i="1"/>
  <c r="GK302" i="1"/>
  <c r="GJ302" i="1"/>
  <c r="GI302" i="1"/>
  <c r="GH302" i="1"/>
  <c r="GG302" i="1"/>
  <c r="GF302" i="1"/>
  <c r="GE302" i="1"/>
  <c r="GD302" i="1"/>
  <c r="GC302" i="1"/>
  <c r="GB302" i="1"/>
  <c r="GA302" i="1"/>
  <c r="FZ302" i="1"/>
  <c r="FY302" i="1"/>
  <c r="FX302" i="1"/>
  <c r="FW302" i="1"/>
  <c r="FV302" i="1"/>
  <c r="FR302" i="1"/>
  <c r="FQ302" i="1"/>
  <c r="FP302" i="1"/>
  <c r="FO302" i="1"/>
  <c r="FN302" i="1"/>
  <c r="FM302" i="1"/>
  <c r="FL302" i="1"/>
  <c r="FK302" i="1"/>
  <c r="FJ302" i="1"/>
  <c r="FI302" i="1"/>
  <c r="FH302" i="1"/>
  <c r="FG302" i="1"/>
  <c r="FF302" i="1"/>
  <c r="FE302" i="1"/>
  <c r="FD302" i="1"/>
  <c r="FC302" i="1"/>
  <c r="FB302" i="1"/>
  <c r="FA302" i="1"/>
  <c r="EZ302" i="1"/>
  <c r="EY302" i="1"/>
  <c r="EX302" i="1"/>
  <c r="EW302" i="1"/>
  <c r="EV302" i="1"/>
  <c r="EU302" i="1"/>
  <c r="ET302" i="1"/>
  <c r="ES302" i="1"/>
  <c r="ER302" i="1"/>
  <c r="EQ302" i="1"/>
  <c r="EP302" i="1"/>
  <c r="EO302" i="1"/>
  <c r="EN302" i="1"/>
  <c r="EM302" i="1"/>
  <c r="EL302" i="1"/>
  <c r="EK302" i="1"/>
  <c r="EJ302" i="1"/>
  <c r="EI302" i="1"/>
  <c r="EH302" i="1"/>
  <c r="EG302" i="1"/>
  <c r="EF302" i="1"/>
  <c r="EE302" i="1"/>
  <c r="ED302" i="1"/>
  <c r="EC302" i="1"/>
  <c r="EB302" i="1"/>
  <c r="EA302" i="1"/>
  <c r="DZ302" i="1"/>
  <c r="DY302" i="1"/>
  <c r="DX302" i="1"/>
  <c r="DW302" i="1"/>
  <c r="DV302" i="1"/>
  <c r="DU302" i="1"/>
  <c r="DT302" i="1"/>
  <c r="DS302" i="1"/>
  <c r="DR302" i="1"/>
  <c r="DQ302" i="1"/>
  <c r="DP302" i="1"/>
  <c r="DO302" i="1"/>
  <c r="DN302" i="1"/>
  <c r="DM302" i="1"/>
  <c r="DL302" i="1"/>
  <c r="DK302" i="1"/>
  <c r="DJ302" i="1"/>
  <c r="DI302" i="1"/>
  <c r="DH302" i="1"/>
  <c r="DG302" i="1"/>
  <c r="DF302" i="1"/>
  <c r="DE302" i="1"/>
  <c r="DD302" i="1"/>
  <c r="DC302" i="1"/>
  <c r="DB302" i="1"/>
  <c r="DA302" i="1"/>
  <c r="CZ302" i="1"/>
  <c r="CY302" i="1"/>
  <c r="CX302" i="1"/>
  <c r="CW302" i="1"/>
  <c r="CV302" i="1"/>
  <c r="CU302" i="1"/>
  <c r="CT302" i="1"/>
  <c r="CS302" i="1"/>
  <c r="CR302" i="1"/>
  <c r="CQ302" i="1"/>
  <c r="CP302" i="1"/>
  <c r="CO302" i="1"/>
  <c r="CN302" i="1"/>
  <c r="CM302" i="1"/>
  <c r="CL302" i="1"/>
  <c r="CK302" i="1"/>
  <c r="CJ302" i="1"/>
  <c r="CI302" i="1"/>
  <c r="CH302" i="1"/>
  <c r="CD302" i="1"/>
  <c r="CC302" i="1"/>
  <c r="CB302" i="1"/>
  <c r="CA302" i="1"/>
  <c r="CE302" i="1" s="1"/>
  <c r="BZ302" i="1"/>
  <c r="BY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BE302" i="1"/>
  <c r="BD302" i="1"/>
  <c r="BC302" i="1"/>
  <c r="BB302" i="1"/>
  <c r="BA302" i="1"/>
  <c r="AZ302" i="1"/>
  <c r="AY302" i="1"/>
  <c r="AX302" i="1"/>
  <c r="AT302" i="1"/>
  <c r="AS302" i="1"/>
  <c r="AR302" i="1"/>
  <c r="AQ302" i="1"/>
  <c r="AP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M302" i="1"/>
  <c r="L302" i="1"/>
  <c r="K302" i="1"/>
  <c r="J302" i="1"/>
  <c r="I302" i="1"/>
  <c r="H302" i="1"/>
  <c r="E302" i="1"/>
  <c r="D302" i="1"/>
  <c r="GT301" i="1"/>
  <c r="GS301" i="1"/>
  <c r="GR301" i="1"/>
  <c r="GQ301" i="1"/>
  <c r="GP301" i="1"/>
  <c r="GO301" i="1"/>
  <c r="GN301" i="1"/>
  <c r="GM301" i="1"/>
  <c r="GL301" i="1"/>
  <c r="GK301" i="1"/>
  <c r="GJ301" i="1"/>
  <c r="GI301" i="1"/>
  <c r="GH301" i="1"/>
  <c r="GG301" i="1"/>
  <c r="GF301" i="1"/>
  <c r="GE301" i="1"/>
  <c r="GD301" i="1"/>
  <c r="GC301" i="1"/>
  <c r="GB301" i="1"/>
  <c r="GA301" i="1"/>
  <c r="FZ301" i="1"/>
  <c r="FY301" i="1"/>
  <c r="FX301" i="1"/>
  <c r="FW301" i="1"/>
  <c r="FV301" i="1"/>
  <c r="FR301" i="1"/>
  <c r="FQ301" i="1"/>
  <c r="FP301" i="1"/>
  <c r="FO301" i="1"/>
  <c r="FN301" i="1"/>
  <c r="FM301" i="1"/>
  <c r="FL301" i="1"/>
  <c r="FK301" i="1"/>
  <c r="FJ301" i="1"/>
  <c r="FI301" i="1"/>
  <c r="FH301" i="1"/>
  <c r="FG301" i="1"/>
  <c r="FF301" i="1"/>
  <c r="FE301" i="1"/>
  <c r="FD301" i="1"/>
  <c r="FC301" i="1"/>
  <c r="FB301" i="1"/>
  <c r="FA301" i="1"/>
  <c r="EZ301" i="1"/>
  <c r="EY301" i="1"/>
  <c r="EX301" i="1"/>
  <c r="EW301" i="1"/>
  <c r="EV301" i="1"/>
  <c r="EU301" i="1"/>
  <c r="ET301" i="1"/>
  <c r="ES301" i="1"/>
  <c r="ER301" i="1"/>
  <c r="EQ301" i="1"/>
  <c r="EP301" i="1"/>
  <c r="EO301" i="1"/>
  <c r="EN301" i="1"/>
  <c r="EM301" i="1"/>
  <c r="EL301" i="1"/>
  <c r="EK301" i="1"/>
  <c r="EJ301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DW301" i="1"/>
  <c r="DV301" i="1"/>
  <c r="DU301" i="1"/>
  <c r="DT301" i="1"/>
  <c r="DS301" i="1"/>
  <c r="DR301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D301" i="1"/>
  <c r="CC301" i="1"/>
  <c r="CB301" i="1"/>
  <c r="CA301" i="1"/>
  <c r="BZ301" i="1"/>
  <c r="BY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T301" i="1"/>
  <c r="AS301" i="1"/>
  <c r="AR301" i="1"/>
  <c r="AQ301" i="1"/>
  <c r="AP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AM301" i="1" s="1"/>
  <c r="M301" i="1"/>
  <c r="L301" i="1"/>
  <c r="K301" i="1"/>
  <c r="J301" i="1"/>
  <c r="I301" i="1"/>
  <c r="H301" i="1"/>
  <c r="E301" i="1"/>
  <c r="D301" i="1"/>
  <c r="GT300" i="1"/>
  <c r="GS300" i="1"/>
  <c r="GR300" i="1"/>
  <c r="GQ300" i="1"/>
  <c r="GP300" i="1"/>
  <c r="GO300" i="1"/>
  <c r="GN300" i="1"/>
  <c r="GM300" i="1"/>
  <c r="GL300" i="1"/>
  <c r="GK300" i="1"/>
  <c r="GJ300" i="1"/>
  <c r="GI300" i="1"/>
  <c r="GH300" i="1"/>
  <c r="GG300" i="1"/>
  <c r="GF300" i="1"/>
  <c r="GE300" i="1"/>
  <c r="GD300" i="1"/>
  <c r="GC300" i="1"/>
  <c r="GB300" i="1"/>
  <c r="GA300" i="1"/>
  <c r="FZ300" i="1"/>
  <c r="FY300" i="1"/>
  <c r="FX300" i="1"/>
  <c r="FW300" i="1"/>
  <c r="GU300" i="1" s="1"/>
  <c r="FV300" i="1"/>
  <c r="FR300" i="1"/>
  <c r="FQ300" i="1"/>
  <c r="FP300" i="1"/>
  <c r="FO300" i="1"/>
  <c r="FN300" i="1"/>
  <c r="FM300" i="1"/>
  <c r="FL300" i="1"/>
  <c r="FK300" i="1"/>
  <c r="FJ300" i="1"/>
  <c r="FI300" i="1"/>
  <c r="FH300" i="1"/>
  <c r="FG300" i="1"/>
  <c r="FF300" i="1"/>
  <c r="FE300" i="1"/>
  <c r="FD300" i="1"/>
  <c r="FC300" i="1"/>
  <c r="FB300" i="1"/>
  <c r="FA300" i="1"/>
  <c r="EZ300" i="1"/>
  <c r="EY300" i="1"/>
  <c r="EX300" i="1"/>
  <c r="EW300" i="1"/>
  <c r="EV300" i="1"/>
  <c r="EU300" i="1"/>
  <c r="ET300" i="1"/>
  <c r="ES300" i="1"/>
  <c r="ER300" i="1"/>
  <c r="EQ300" i="1"/>
  <c r="EP300" i="1"/>
  <c r="EO300" i="1"/>
  <c r="EN300" i="1"/>
  <c r="EM300" i="1"/>
  <c r="EL300" i="1"/>
  <c r="EK300" i="1"/>
  <c r="EJ300" i="1"/>
  <c r="EI300" i="1"/>
  <c r="EH300" i="1"/>
  <c r="EG300" i="1"/>
  <c r="EF300" i="1"/>
  <c r="EE300" i="1"/>
  <c r="ED300" i="1"/>
  <c r="EC300" i="1"/>
  <c r="EB300" i="1"/>
  <c r="EA300" i="1"/>
  <c r="DZ300" i="1"/>
  <c r="DY300" i="1"/>
  <c r="DX300" i="1"/>
  <c r="DW300" i="1"/>
  <c r="DV300" i="1"/>
  <c r="DU300" i="1"/>
  <c r="DT300" i="1"/>
  <c r="DS300" i="1"/>
  <c r="DR300" i="1"/>
  <c r="DQ300" i="1"/>
  <c r="DP300" i="1"/>
  <c r="DO300" i="1"/>
  <c r="DN300" i="1"/>
  <c r="DM300" i="1"/>
  <c r="DL300" i="1"/>
  <c r="DK300" i="1"/>
  <c r="DJ300" i="1"/>
  <c r="DI300" i="1"/>
  <c r="DH300" i="1"/>
  <c r="DG300" i="1"/>
  <c r="DF300" i="1"/>
  <c r="DE300" i="1"/>
  <c r="DD300" i="1"/>
  <c r="DC300" i="1"/>
  <c r="DB300" i="1"/>
  <c r="DA300" i="1"/>
  <c r="CZ300" i="1"/>
  <c r="CY300" i="1"/>
  <c r="CX300" i="1"/>
  <c r="CW300" i="1"/>
  <c r="CV300" i="1"/>
  <c r="CU300" i="1"/>
  <c r="CT300" i="1"/>
  <c r="CS300" i="1"/>
  <c r="CR300" i="1"/>
  <c r="CQ300" i="1"/>
  <c r="CP300" i="1"/>
  <c r="CO300" i="1"/>
  <c r="CN300" i="1"/>
  <c r="CM300" i="1"/>
  <c r="CL300" i="1"/>
  <c r="CK300" i="1"/>
  <c r="CJ300" i="1"/>
  <c r="CI300" i="1"/>
  <c r="CH300" i="1"/>
  <c r="CD300" i="1"/>
  <c r="CC300" i="1"/>
  <c r="CB300" i="1"/>
  <c r="CA300" i="1"/>
  <c r="BZ300" i="1"/>
  <c r="BY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BV300" i="1" s="1"/>
  <c r="AT300" i="1"/>
  <c r="AS300" i="1"/>
  <c r="AR300" i="1"/>
  <c r="AQ300" i="1"/>
  <c r="AU300" i="1" s="1"/>
  <c r="AP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M300" i="1"/>
  <c r="L300" i="1"/>
  <c r="K300" i="1"/>
  <c r="J300" i="1"/>
  <c r="I300" i="1"/>
  <c r="H300" i="1"/>
  <c r="E300" i="1"/>
  <c r="D300" i="1"/>
  <c r="GT299" i="1"/>
  <c r="GS299" i="1"/>
  <c r="GR299" i="1"/>
  <c r="GQ299" i="1"/>
  <c r="GP299" i="1"/>
  <c r="GO299" i="1"/>
  <c r="GN299" i="1"/>
  <c r="GM299" i="1"/>
  <c r="GL299" i="1"/>
  <c r="GK299" i="1"/>
  <c r="GJ299" i="1"/>
  <c r="GI299" i="1"/>
  <c r="GH299" i="1"/>
  <c r="GG299" i="1"/>
  <c r="GF299" i="1"/>
  <c r="GE299" i="1"/>
  <c r="GD299" i="1"/>
  <c r="GC299" i="1"/>
  <c r="GB299" i="1"/>
  <c r="GA299" i="1"/>
  <c r="FZ299" i="1"/>
  <c r="FY299" i="1"/>
  <c r="FX299" i="1"/>
  <c r="FW299" i="1"/>
  <c r="FV299" i="1"/>
  <c r="FR299" i="1"/>
  <c r="FQ299" i="1"/>
  <c r="FP299" i="1"/>
  <c r="FO299" i="1"/>
  <c r="FN299" i="1"/>
  <c r="FM299" i="1"/>
  <c r="FL299" i="1"/>
  <c r="FK299" i="1"/>
  <c r="FJ299" i="1"/>
  <c r="FI299" i="1"/>
  <c r="FH299" i="1"/>
  <c r="FG299" i="1"/>
  <c r="FF299" i="1"/>
  <c r="FE299" i="1"/>
  <c r="FD299" i="1"/>
  <c r="FC299" i="1"/>
  <c r="FB299" i="1"/>
  <c r="FA299" i="1"/>
  <c r="EZ299" i="1"/>
  <c r="EY299" i="1"/>
  <c r="EX299" i="1"/>
  <c r="EW299" i="1"/>
  <c r="EV299" i="1"/>
  <c r="EU299" i="1"/>
  <c r="ET299" i="1"/>
  <c r="ES299" i="1"/>
  <c r="ER299" i="1"/>
  <c r="EQ299" i="1"/>
  <c r="EP299" i="1"/>
  <c r="EO299" i="1"/>
  <c r="EN299" i="1"/>
  <c r="EM299" i="1"/>
  <c r="EL299" i="1"/>
  <c r="EK299" i="1"/>
  <c r="EJ299" i="1"/>
  <c r="EI299" i="1"/>
  <c r="EH299" i="1"/>
  <c r="EG299" i="1"/>
  <c r="EF299" i="1"/>
  <c r="EE299" i="1"/>
  <c r="ED299" i="1"/>
  <c r="EC299" i="1"/>
  <c r="EB299" i="1"/>
  <c r="EA299" i="1"/>
  <c r="DZ299" i="1"/>
  <c r="DY299" i="1"/>
  <c r="DX299" i="1"/>
  <c r="DW299" i="1"/>
  <c r="DV299" i="1"/>
  <c r="DU299" i="1"/>
  <c r="DT299" i="1"/>
  <c r="DS299" i="1"/>
  <c r="DR299" i="1"/>
  <c r="DQ299" i="1"/>
  <c r="DP299" i="1"/>
  <c r="DO299" i="1"/>
  <c r="DN299" i="1"/>
  <c r="DM299" i="1"/>
  <c r="DL299" i="1"/>
  <c r="DK299" i="1"/>
  <c r="DJ299" i="1"/>
  <c r="DI299" i="1"/>
  <c r="DH299" i="1"/>
  <c r="DG299" i="1"/>
  <c r="DF299" i="1"/>
  <c r="DE299" i="1"/>
  <c r="DD299" i="1"/>
  <c r="DC299" i="1"/>
  <c r="DB299" i="1"/>
  <c r="DA299" i="1"/>
  <c r="CZ299" i="1"/>
  <c r="CY299" i="1"/>
  <c r="CX299" i="1"/>
  <c r="CW299" i="1"/>
  <c r="CV299" i="1"/>
  <c r="CU299" i="1"/>
  <c r="CT299" i="1"/>
  <c r="CS299" i="1"/>
  <c r="CR299" i="1"/>
  <c r="CQ299" i="1"/>
  <c r="CP299" i="1"/>
  <c r="CO299" i="1"/>
  <c r="CN299" i="1"/>
  <c r="CM299" i="1"/>
  <c r="CL299" i="1"/>
  <c r="CK299" i="1"/>
  <c r="CJ299" i="1"/>
  <c r="CI299" i="1"/>
  <c r="CH299" i="1"/>
  <c r="CD299" i="1"/>
  <c r="CC299" i="1"/>
  <c r="CB299" i="1"/>
  <c r="CA299" i="1"/>
  <c r="BZ299" i="1"/>
  <c r="BY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AT299" i="1"/>
  <c r="AS299" i="1"/>
  <c r="AR299" i="1"/>
  <c r="AQ299" i="1"/>
  <c r="AP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M299" i="1"/>
  <c r="L299" i="1"/>
  <c r="K299" i="1"/>
  <c r="J299" i="1"/>
  <c r="I299" i="1"/>
  <c r="H299" i="1"/>
  <c r="E299" i="1"/>
  <c r="D299" i="1"/>
  <c r="GT298" i="1"/>
  <c r="GS298" i="1"/>
  <c r="GR298" i="1"/>
  <c r="GQ298" i="1"/>
  <c r="GP298" i="1"/>
  <c r="GO298" i="1"/>
  <c r="GN298" i="1"/>
  <c r="GM298" i="1"/>
  <c r="GL298" i="1"/>
  <c r="GK298" i="1"/>
  <c r="GJ298" i="1"/>
  <c r="GI298" i="1"/>
  <c r="GH298" i="1"/>
  <c r="GG298" i="1"/>
  <c r="GF298" i="1"/>
  <c r="GE298" i="1"/>
  <c r="GD298" i="1"/>
  <c r="GC298" i="1"/>
  <c r="GB298" i="1"/>
  <c r="GA298" i="1"/>
  <c r="FZ298" i="1"/>
  <c r="FY298" i="1"/>
  <c r="FX298" i="1"/>
  <c r="FW298" i="1"/>
  <c r="FV298" i="1"/>
  <c r="FR298" i="1"/>
  <c r="FQ298" i="1"/>
  <c r="FP298" i="1"/>
  <c r="FO298" i="1"/>
  <c r="FN298" i="1"/>
  <c r="FM298" i="1"/>
  <c r="FL298" i="1"/>
  <c r="FK298" i="1"/>
  <c r="FJ298" i="1"/>
  <c r="FI298" i="1"/>
  <c r="FH298" i="1"/>
  <c r="FG298" i="1"/>
  <c r="FF298" i="1"/>
  <c r="FE298" i="1"/>
  <c r="FD298" i="1"/>
  <c r="FC298" i="1"/>
  <c r="FB298" i="1"/>
  <c r="FA298" i="1"/>
  <c r="EZ298" i="1"/>
  <c r="EY298" i="1"/>
  <c r="EX298" i="1"/>
  <c r="EW298" i="1"/>
  <c r="EV298" i="1"/>
  <c r="EU298" i="1"/>
  <c r="ET298" i="1"/>
  <c r="ES298" i="1"/>
  <c r="ER298" i="1"/>
  <c r="EQ298" i="1"/>
  <c r="EP298" i="1"/>
  <c r="EO298" i="1"/>
  <c r="EN298" i="1"/>
  <c r="EM298" i="1"/>
  <c r="EL298" i="1"/>
  <c r="EK298" i="1"/>
  <c r="EJ298" i="1"/>
  <c r="EI298" i="1"/>
  <c r="EH298" i="1"/>
  <c r="EG298" i="1"/>
  <c r="EF298" i="1"/>
  <c r="EE298" i="1"/>
  <c r="ED298" i="1"/>
  <c r="EC298" i="1"/>
  <c r="EB298" i="1"/>
  <c r="EA298" i="1"/>
  <c r="DZ298" i="1"/>
  <c r="DY298" i="1"/>
  <c r="DX298" i="1"/>
  <c r="DW298" i="1"/>
  <c r="DV298" i="1"/>
  <c r="DU298" i="1"/>
  <c r="DT298" i="1"/>
  <c r="DS298" i="1"/>
  <c r="DR298" i="1"/>
  <c r="DQ298" i="1"/>
  <c r="DP298" i="1"/>
  <c r="DO298" i="1"/>
  <c r="DN298" i="1"/>
  <c r="DM298" i="1"/>
  <c r="DL298" i="1"/>
  <c r="DK298" i="1"/>
  <c r="DJ298" i="1"/>
  <c r="DI298" i="1"/>
  <c r="DH298" i="1"/>
  <c r="DG298" i="1"/>
  <c r="DF298" i="1"/>
  <c r="DE298" i="1"/>
  <c r="DD298" i="1"/>
  <c r="DC298" i="1"/>
  <c r="DB298" i="1"/>
  <c r="DA298" i="1"/>
  <c r="CZ298" i="1"/>
  <c r="CY298" i="1"/>
  <c r="CX298" i="1"/>
  <c r="CW298" i="1"/>
  <c r="CV298" i="1"/>
  <c r="CU298" i="1"/>
  <c r="CT298" i="1"/>
  <c r="CS298" i="1"/>
  <c r="CR298" i="1"/>
  <c r="CQ298" i="1"/>
  <c r="CP298" i="1"/>
  <c r="CO298" i="1"/>
  <c r="CN298" i="1"/>
  <c r="CM298" i="1"/>
  <c r="CL298" i="1"/>
  <c r="CK298" i="1"/>
  <c r="CJ298" i="1"/>
  <c r="CI298" i="1"/>
  <c r="CH298" i="1"/>
  <c r="CD298" i="1"/>
  <c r="CC298" i="1"/>
  <c r="CB298" i="1"/>
  <c r="CA298" i="1"/>
  <c r="CE298" i="1" s="1"/>
  <c r="BZ298" i="1"/>
  <c r="BY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BE298" i="1"/>
  <c r="BD298" i="1"/>
  <c r="BC298" i="1"/>
  <c r="BB298" i="1"/>
  <c r="BA298" i="1"/>
  <c r="AZ298" i="1"/>
  <c r="AY298" i="1"/>
  <c r="AX298" i="1"/>
  <c r="AT298" i="1"/>
  <c r="AS298" i="1"/>
  <c r="AR298" i="1"/>
  <c r="AQ298" i="1"/>
  <c r="AP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M298" i="1"/>
  <c r="L298" i="1"/>
  <c r="K298" i="1"/>
  <c r="J298" i="1"/>
  <c r="I298" i="1"/>
  <c r="H298" i="1"/>
  <c r="E298" i="1"/>
  <c r="D298" i="1"/>
  <c r="GT297" i="1"/>
  <c r="GS297" i="1"/>
  <c r="GR297" i="1"/>
  <c r="GR304" i="1" s="1"/>
  <c r="GQ297" i="1"/>
  <c r="GP297" i="1"/>
  <c r="GO297" i="1"/>
  <c r="GN297" i="1"/>
  <c r="GN304" i="1" s="1"/>
  <c r="GM297" i="1"/>
  <c r="GL297" i="1"/>
  <c r="GK297" i="1"/>
  <c r="GJ297" i="1"/>
  <c r="GJ304" i="1" s="1"/>
  <c r="GI297" i="1"/>
  <c r="GH297" i="1"/>
  <c r="GG297" i="1"/>
  <c r="GF297" i="1"/>
  <c r="GF304" i="1" s="1"/>
  <c r="GE297" i="1"/>
  <c r="GD297" i="1"/>
  <c r="GC297" i="1"/>
  <c r="GB297" i="1"/>
  <c r="GB304" i="1" s="1"/>
  <c r="GA297" i="1"/>
  <c r="FZ297" i="1"/>
  <c r="FY297" i="1"/>
  <c r="FX297" i="1"/>
  <c r="FX304" i="1" s="1"/>
  <c r="FW297" i="1"/>
  <c r="FV297" i="1"/>
  <c r="FR297" i="1"/>
  <c r="FQ297" i="1"/>
  <c r="FQ304" i="1" s="1"/>
  <c r="FP297" i="1"/>
  <c r="FO297" i="1"/>
  <c r="FN297" i="1"/>
  <c r="FM297" i="1"/>
  <c r="FM304" i="1" s="1"/>
  <c r="FL297" i="1"/>
  <c r="FK297" i="1"/>
  <c r="FJ297" i="1"/>
  <c r="FI297" i="1"/>
  <c r="FI304" i="1" s="1"/>
  <c r="FH297" i="1"/>
  <c r="FG297" i="1"/>
  <c r="FF297" i="1"/>
  <c r="FE297" i="1"/>
  <c r="FE304" i="1" s="1"/>
  <c r="FD297" i="1"/>
  <c r="FC297" i="1"/>
  <c r="FB297" i="1"/>
  <c r="FA297" i="1"/>
  <c r="FA304" i="1" s="1"/>
  <c r="EZ297" i="1"/>
  <c r="EY297" i="1"/>
  <c r="EX297" i="1"/>
  <c r="EW297" i="1"/>
  <c r="EW304" i="1" s="1"/>
  <c r="EV297" i="1"/>
  <c r="EU297" i="1"/>
  <c r="ET297" i="1"/>
  <c r="ES297" i="1"/>
  <c r="ES304" i="1" s="1"/>
  <c r="ER297" i="1"/>
  <c r="EQ297" i="1"/>
  <c r="EP297" i="1"/>
  <c r="EO297" i="1"/>
  <c r="EO304" i="1" s="1"/>
  <c r="EN297" i="1"/>
  <c r="EM297" i="1"/>
  <c r="EL297" i="1"/>
  <c r="EK297" i="1"/>
  <c r="EK304" i="1" s="1"/>
  <c r="EJ297" i="1"/>
  <c r="EI297" i="1"/>
  <c r="EH297" i="1"/>
  <c r="EG297" i="1"/>
  <c r="EG304" i="1" s="1"/>
  <c r="EF297" i="1"/>
  <c r="EE297" i="1"/>
  <c r="ED297" i="1"/>
  <c r="EC297" i="1"/>
  <c r="EC304" i="1" s="1"/>
  <c r="EB297" i="1"/>
  <c r="EA297" i="1"/>
  <c r="DZ297" i="1"/>
  <c r="DY297" i="1"/>
  <c r="DY304" i="1" s="1"/>
  <c r="DX297" i="1"/>
  <c r="DW297" i="1"/>
  <c r="DV297" i="1"/>
  <c r="DU297" i="1"/>
  <c r="DU304" i="1" s="1"/>
  <c r="DT297" i="1"/>
  <c r="DS297" i="1"/>
  <c r="DR297" i="1"/>
  <c r="DQ297" i="1"/>
  <c r="DQ304" i="1" s="1"/>
  <c r="DP297" i="1"/>
  <c r="DO297" i="1"/>
  <c r="DN297" i="1"/>
  <c r="DM297" i="1"/>
  <c r="DM304" i="1" s="1"/>
  <c r="DL297" i="1"/>
  <c r="DK297" i="1"/>
  <c r="DJ297" i="1"/>
  <c r="DI297" i="1"/>
  <c r="DI304" i="1" s="1"/>
  <c r="DH297" i="1"/>
  <c r="DG297" i="1"/>
  <c r="DF297" i="1"/>
  <c r="DE297" i="1"/>
  <c r="DE304" i="1" s="1"/>
  <c r="DD297" i="1"/>
  <c r="DC297" i="1"/>
  <c r="DB297" i="1"/>
  <c r="DA297" i="1"/>
  <c r="DA304" i="1" s="1"/>
  <c r="CZ297" i="1"/>
  <c r="CY297" i="1"/>
  <c r="CX297" i="1"/>
  <c r="CW297" i="1"/>
  <c r="CW304" i="1" s="1"/>
  <c r="CV297" i="1"/>
  <c r="CU297" i="1"/>
  <c r="CT297" i="1"/>
  <c r="CS297" i="1"/>
  <c r="CS304" i="1" s="1"/>
  <c r="CR297" i="1"/>
  <c r="CQ297" i="1"/>
  <c r="CP297" i="1"/>
  <c r="CO297" i="1"/>
  <c r="CO304" i="1" s="1"/>
  <c r="CN297" i="1"/>
  <c r="CM297" i="1"/>
  <c r="CL297" i="1"/>
  <c r="CK297" i="1"/>
  <c r="CK304" i="1" s="1"/>
  <c r="CJ297" i="1"/>
  <c r="CI297" i="1"/>
  <c r="CH297" i="1"/>
  <c r="CD297" i="1"/>
  <c r="CD304" i="1" s="1"/>
  <c r="CC297" i="1"/>
  <c r="CB297" i="1"/>
  <c r="CA297" i="1"/>
  <c r="BZ297" i="1"/>
  <c r="BZ304" i="1" s="1"/>
  <c r="BY297" i="1"/>
  <c r="BU297" i="1"/>
  <c r="BT297" i="1"/>
  <c r="BS297" i="1"/>
  <c r="BS304" i="1" s="1"/>
  <c r="BR297" i="1"/>
  <c r="BQ297" i="1"/>
  <c r="BP297" i="1"/>
  <c r="BO297" i="1"/>
  <c r="BO304" i="1" s="1"/>
  <c r="BN297" i="1"/>
  <c r="BM297" i="1"/>
  <c r="BL297" i="1"/>
  <c r="BK297" i="1"/>
  <c r="BK304" i="1" s="1"/>
  <c r="BJ297" i="1"/>
  <c r="BI297" i="1"/>
  <c r="BH297" i="1"/>
  <c r="BG297" i="1"/>
  <c r="BG304" i="1" s="1"/>
  <c r="BF297" i="1"/>
  <c r="BE297" i="1"/>
  <c r="BD297" i="1"/>
  <c r="BC297" i="1"/>
  <c r="BC304" i="1" s="1"/>
  <c r="BB297" i="1"/>
  <c r="BA297" i="1"/>
  <c r="AZ297" i="1"/>
  <c r="AY297" i="1"/>
  <c r="AY304" i="1" s="1"/>
  <c r="AX297" i="1"/>
  <c r="AT297" i="1"/>
  <c r="AS297" i="1"/>
  <c r="AR297" i="1"/>
  <c r="AR304" i="1" s="1"/>
  <c r="AQ297" i="1"/>
  <c r="AP297" i="1"/>
  <c r="AL297" i="1"/>
  <c r="AK297" i="1"/>
  <c r="AK304" i="1" s="1"/>
  <c r="AJ297" i="1"/>
  <c r="AI297" i="1"/>
  <c r="AH297" i="1"/>
  <c r="AG297" i="1"/>
  <c r="AG304" i="1" s="1"/>
  <c r="AF297" i="1"/>
  <c r="AE297" i="1"/>
  <c r="AD297" i="1"/>
  <c r="AC297" i="1"/>
  <c r="AC304" i="1" s="1"/>
  <c r="AB297" i="1"/>
  <c r="AA297" i="1"/>
  <c r="Z297" i="1"/>
  <c r="Y297" i="1"/>
  <c r="Y304" i="1" s="1"/>
  <c r="X297" i="1"/>
  <c r="W297" i="1"/>
  <c r="V297" i="1"/>
  <c r="U297" i="1"/>
  <c r="U304" i="1" s="1"/>
  <c r="T297" i="1"/>
  <c r="S297" i="1"/>
  <c r="R297" i="1"/>
  <c r="Q297" i="1"/>
  <c r="M297" i="1"/>
  <c r="L297" i="1"/>
  <c r="K297" i="1"/>
  <c r="J297" i="1"/>
  <c r="J304" i="1" s="1"/>
  <c r="I297" i="1"/>
  <c r="H297" i="1"/>
  <c r="E297" i="1"/>
  <c r="D297" i="1"/>
  <c r="D304" i="1" s="1"/>
  <c r="GT296" i="1"/>
  <c r="GS296" i="1"/>
  <c r="GR296" i="1"/>
  <c r="GQ296" i="1"/>
  <c r="GP296" i="1"/>
  <c r="GO296" i="1"/>
  <c r="GN296" i="1"/>
  <c r="GM296" i="1"/>
  <c r="GL296" i="1"/>
  <c r="GK296" i="1"/>
  <c r="GJ296" i="1"/>
  <c r="GI296" i="1"/>
  <c r="GH296" i="1"/>
  <c r="GG296" i="1"/>
  <c r="GF296" i="1"/>
  <c r="GE296" i="1"/>
  <c r="GD296" i="1"/>
  <c r="GC296" i="1"/>
  <c r="GB296" i="1"/>
  <c r="GA296" i="1"/>
  <c r="FZ296" i="1"/>
  <c r="FY296" i="1"/>
  <c r="FX296" i="1"/>
  <c r="FW296" i="1"/>
  <c r="FV296" i="1"/>
  <c r="FR296" i="1"/>
  <c r="FQ296" i="1"/>
  <c r="FP296" i="1"/>
  <c r="FO296" i="1"/>
  <c r="FN296" i="1"/>
  <c r="FM296" i="1"/>
  <c r="FL296" i="1"/>
  <c r="FK296" i="1"/>
  <c r="FJ296" i="1"/>
  <c r="FI296" i="1"/>
  <c r="FH296" i="1"/>
  <c r="FG296" i="1"/>
  <c r="FF296" i="1"/>
  <c r="FE296" i="1"/>
  <c r="FD296" i="1"/>
  <c r="FC296" i="1"/>
  <c r="FB296" i="1"/>
  <c r="FA296" i="1"/>
  <c r="EZ296" i="1"/>
  <c r="EY296" i="1"/>
  <c r="EX296" i="1"/>
  <c r="EW296" i="1"/>
  <c r="EV296" i="1"/>
  <c r="EU296" i="1"/>
  <c r="ET296" i="1"/>
  <c r="ES296" i="1"/>
  <c r="ER296" i="1"/>
  <c r="EQ296" i="1"/>
  <c r="EP296" i="1"/>
  <c r="EO296" i="1"/>
  <c r="EN296" i="1"/>
  <c r="EM296" i="1"/>
  <c r="EL296" i="1"/>
  <c r="EK296" i="1"/>
  <c r="EJ296" i="1"/>
  <c r="EI296" i="1"/>
  <c r="EH296" i="1"/>
  <c r="EG296" i="1"/>
  <c r="EF296" i="1"/>
  <c r="EE296" i="1"/>
  <c r="ED296" i="1"/>
  <c r="EC296" i="1"/>
  <c r="EB296" i="1"/>
  <c r="EA296" i="1"/>
  <c r="DZ296" i="1"/>
  <c r="DY296" i="1"/>
  <c r="DX296" i="1"/>
  <c r="DW296" i="1"/>
  <c r="DV296" i="1"/>
  <c r="DU296" i="1"/>
  <c r="DT296" i="1"/>
  <c r="DS296" i="1"/>
  <c r="DR296" i="1"/>
  <c r="DQ296" i="1"/>
  <c r="DP296" i="1"/>
  <c r="DO296" i="1"/>
  <c r="DN296" i="1"/>
  <c r="DM296" i="1"/>
  <c r="DL296" i="1"/>
  <c r="DK296" i="1"/>
  <c r="DJ296" i="1"/>
  <c r="DI296" i="1"/>
  <c r="DH296" i="1"/>
  <c r="DG296" i="1"/>
  <c r="DF296" i="1"/>
  <c r="DE296" i="1"/>
  <c r="DD296" i="1"/>
  <c r="DC296" i="1"/>
  <c r="DB296" i="1"/>
  <c r="DA296" i="1"/>
  <c r="CZ296" i="1"/>
  <c r="CY296" i="1"/>
  <c r="CX296" i="1"/>
  <c r="CW296" i="1"/>
  <c r="CV296" i="1"/>
  <c r="CU296" i="1"/>
  <c r="CT296" i="1"/>
  <c r="CS296" i="1"/>
  <c r="CR296" i="1"/>
  <c r="CQ296" i="1"/>
  <c r="CP296" i="1"/>
  <c r="CO296" i="1"/>
  <c r="CN296" i="1"/>
  <c r="CM296" i="1"/>
  <c r="CL296" i="1"/>
  <c r="CK296" i="1"/>
  <c r="CJ296" i="1"/>
  <c r="CI296" i="1"/>
  <c r="CH296" i="1"/>
  <c r="CD296" i="1"/>
  <c r="CC296" i="1"/>
  <c r="CB296" i="1"/>
  <c r="CA296" i="1"/>
  <c r="BZ296" i="1"/>
  <c r="BY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BE296" i="1"/>
  <c r="BD296" i="1"/>
  <c r="BC296" i="1"/>
  <c r="BB296" i="1"/>
  <c r="BA296" i="1"/>
  <c r="AZ296" i="1"/>
  <c r="AY296" i="1"/>
  <c r="AX296" i="1"/>
  <c r="AT296" i="1"/>
  <c r="AS296" i="1"/>
  <c r="AR296" i="1"/>
  <c r="AQ296" i="1"/>
  <c r="AP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M296" i="1"/>
  <c r="L296" i="1"/>
  <c r="K296" i="1"/>
  <c r="J296" i="1"/>
  <c r="I296" i="1"/>
  <c r="E296" i="1"/>
  <c r="GT295" i="1"/>
  <c r="GS295" i="1"/>
  <c r="GR295" i="1"/>
  <c r="GQ295" i="1"/>
  <c r="GP295" i="1"/>
  <c r="GO295" i="1"/>
  <c r="GN295" i="1"/>
  <c r="GM295" i="1"/>
  <c r="GL295" i="1"/>
  <c r="GK295" i="1"/>
  <c r="GJ295" i="1"/>
  <c r="GI295" i="1"/>
  <c r="GH295" i="1"/>
  <c r="GG295" i="1"/>
  <c r="GF295" i="1"/>
  <c r="GE295" i="1"/>
  <c r="GD295" i="1"/>
  <c r="GC295" i="1"/>
  <c r="GB295" i="1"/>
  <c r="GA295" i="1"/>
  <c r="FZ295" i="1"/>
  <c r="FY295" i="1"/>
  <c r="FX295" i="1"/>
  <c r="FW295" i="1"/>
  <c r="FV295" i="1"/>
  <c r="FR295" i="1"/>
  <c r="FQ295" i="1"/>
  <c r="FP295" i="1"/>
  <c r="FO295" i="1"/>
  <c r="FN295" i="1"/>
  <c r="FM295" i="1"/>
  <c r="FL295" i="1"/>
  <c r="FK295" i="1"/>
  <c r="FJ295" i="1"/>
  <c r="FI295" i="1"/>
  <c r="FH295" i="1"/>
  <c r="FG295" i="1"/>
  <c r="FF295" i="1"/>
  <c r="FE295" i="1"/>
  <c r="FD295" i="1"/>
  <c r="FC295" i="1"/>
  <c r="FB295" i="1"/>
  <c r="FA295" i="1"/>
  <c r="EZ295" i="1"/>
  <c r="EY295" i="1"/>
  <c r="EX295" i="1"/>
  <c r="EW295" i="1"/>
  <c r="EV295" i="1"/>
  <c r="EU295" i="1"/>
  <c r="ET295" i="1"/>
  <c r="ES295" i="1"/>
  <c r="ER295" i="1"/>
  <c r="EQ295" i="1"/>
  <c r="EP295" i="1"/>
  <c r="EO295" i="1"/>
  <c r="EN295" i="1"/>
  <c r="EM295" i="1"/>
  <c r="EL295" i="1"/>
  <c r="EK295" i="1"/>
  <c r="EJ295" i="1"/>
  <c r="EI295" i="1"/>
  <c r="EH295" i="1"/>
  <c r="EG295" i="1"/>
  <c r="EF295" i="1"/>
  <c r="EE295" i="1"/>
  <c r="ED295" i="1"/>
  <c r="EC295" i="1"/>
  <c r="EB295" i="1"/>
  <c r="EA295" i="1"/>
  <c r="DZ295" i="1"/>
  <c r="DY295" i="1"/>
  <c r="DX295" i="1"/>
  <c r="DW295" i="1"/>
  <c r="DV295" i="1"/>
  <c r="DU295" i="1"/>
  <c r="DT295" i="1"/>
  <c r="DS295" i="1"/>
  <c r="DR295" i="1"/>
  <c r="DQ295" i="1"/>
  <c r="DP295" i="1"/>
  <c r="DO295" i="1"/>
  <c r="DN295" i="1"/>
  <c r="DM295" i="1"/>
  <c r="DL295" i="1"/>
  <c r="DK295" i="1"/>
  <c r="DJ295" i="1"/>
  <c r="DI295" i="1"/>
  <c r="DH295" i="1"/>
  <c r="DG295" i="1"/>
  <c r="DF295" i="1"/>
  <c r="DE295" i="1"/>
  <c r="DD295" i="1"/>
  <c r="DC295" i="1"/>
  <c r="DB295" i="1"/>
  <c r="DA295" i="1"/>
  <c r="CZ295" i="1"/>
  <c r="CY295" i="1"/>
  <c r="CX295" i="1"/>
  <c r="CW295" i="1"/>
  <c r="CV295" i="1"/>
  <c r="CU295" i="1"/>
  <c r="CT295" i="1"/>
  <c r="CS295" i="1"/>
  <c r="CR295" i="1"/>
  <c r="CQ295" i="1"/>
  <c r="CP295" i="1"/>
  <c r="CO295" i="1"/>
  <c r="CN295" i="1"/>
  <c r="CM295" i="1"/>
  <c r="CL295" i="1"/>
  <c r="CK295" i="1"/>
  <c r="CJ295" i="1"/>
  <c r="CI295" i="1"/>
  <c r="CH295" i="1"/>
  <c r="CD295" i="1"/>
  <c r="CC295" i="1"/>
  <c r="CB295" i="1"/>
  <c r="CA295" i="1"/>
  <c r="BZ295" i="1"/>
  <c r="BY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BE295" i="1"/>
  <c r="BD295" i="1"/>
  <c r="BC295" i="1"/>
  <c r="BB295" i="1"/>
  <c r="BA295" i="1"/>
  <c r="AZ295" i="1"/>
  <c r="AY295" i="1"/>
  <c r="AX295" i="1"/>
  <c r="AT295" i="1"/>
  <c r="AS295" i="1"/>
  <c r="AR295" i="1"/>
  <c r="AQ295" i="1"/>
  <c r="AP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M295" i="1"/>
  <c r="L295" i="1"/>
  <c r="K295" i="1"/>
  <c r="J295" i="1"/>
  <c r="I295" i="1"/>
  <c r="E295" i="1"/>
  <c r="GT293" i="1"/>
  <c r="GS293" i="1"/>
  <c r="GR293" i="1"/>
  <c r="GQ293" i="1"/>
  <c r="GP293" i="1"/>
  <c r="GO293" i="1"/>
  <c r="GN293" i="1"/>
  <c r="GM293" i="1"/>
  <c r="GL293" i="1"/>
  <c r="GK293" i="1"/>
  <c r="GJ293" i="1"/>
  <c r="GI293" i="1"/>
  <c r="GH293" i="1"/>
  <c r="GG293" i="1"/>
  <c r="GF293" i="1"/>
  <c r="GE293" i="1"/>
  <c r="GD293" i="1"/>
  <c r="GC293" i="1"/>
  <c r="GB293" i="1"/>
  <c r="GA293" i="1"/>
  <c r="FZ293" i="1"/>
  <c r="FY293" i="1"/>
  <c r="FX293" i="1"/>
  <c r="FW293" i="1"/>
  <c r="FV293" i="1"/>
  <c r="FR293" i="1"/>
  <c r="FQ293" i="1"/>
  <c r="FP293" i="1"/>
  <c r="FO293" i="1"/>
  <c r="FN293" i="1"/>
  <c r="FM293" i="1"/>
  <c r="FL293" i="1"/>
  <c r="FK293" i="1"/>
  <c r="FJ293" i="1"/>
  <c r="FI293" i="1"/>
  <c r="FH293" i="1"/>
  <c r="FG293" i="1"/>
  <c r="FF293" i="1"/>
  <c r="FE293" i="1"/>
  <c r="FD293" i="1"/>
  <c r="FC293" i="1"/>
  <c r="FB293" i="1"/>
  <c r="FA293" i="1"/>
  <c r="EZ293" i="1"/>
  <c r="EY293" i="1"/>
  <c r="EX293" i="1"/>
  <c r="EW293" i="1"/>
  <c r="EV293" i="1"/>
  <c r="EU293" i="1"/>
  <c r="ET293" i="1"/>
  <c r="ES293" i="1"/>
  <c r="ER293" i="1"/>
  <c r="EQ293" i="1"/>
  <c r="EP293" i="1"/>
  <c r="EO293" i="1"/>
  <c r="EN293" i="1"/>
  <c r="EM293" i="1"/>
  <c r="EL293" i="1"/>
  <c r="EK293" i="1"/>
  <c r="EJ293" i="1"/>
  <c r="EI293" i="1"/>
  <c r="EH293" i="1"/>
  <c r="EG293" i="1"/>
  <c r="EF293" i="1"/>
  <c r="EE293" i="1"/>
  <c r="ED293" i="1"/>
  <c r="EC293" i="1"/>
  <c r="EB293" i="1"/>
  <c r="EA293" i="1"/>
  <c r="DZ293" i="1"/>
  <c r="DY293" i="1"/>
  <c r="DX293" i="1"/>
  <c r="DW293" i="1"/>
  <c r="DV293" i="1"/>
  <c r="DU293" i="1"/>
  <c r="DT293" i="1"/>
  <c r="DS293" i="1"/>
  <c r="DR293" i="1"/>
  <c r="DQ293" i="1"/>
  <c r="DP293" i="1"/>
  <c r="DO293" i="1"/>
  <c r="DN293" i="1"/>
  <c r="DM293" i="1"/>
  <c r="DL293" i="1"/>
  <c r="DK293" i="1"/>
  <c r="DJ293" i="1"/>
  <c r="DI293" i="1"/>
  <c r="DH293" i="1"/>
  <c r="DG293" i="1"/>
  <c r="DF293" i="1"/>
  <c r="DE293" i="1"/>
  <c r="DD293" i="1"/>
  <c r="DC293" i="1"/>
  <c r="DB293" i="1"/>
  <c r="DA293" i="1"/>
  <c r="CZ293" i="1"/>
  <c r="CY293" i="1"/>
  <c r="CX293" i="1"/>
  <c r="CW293" i="1"/>
  <c r="CV293" i="1"/>
  <c r="CU293" i="1"/>
  <c r="CT293" i="1"/>
  <c r="CS293" i="1"/>
  <c r="CR293" i="1"/>
  <c r="CQ293" i="1"/>
  <c r="CP293" i="1"/>
  <c r="CO293" i="1"/>
  <c r="CN293" i="1"/>
  <c r="CM293" i="1"/>
  <c r="CL293" i="1"/>
  <c r="CK293" i="1"/>
  <c r="CJ293" i="1"/>
  <c r="CI293" i="1"/>
  <c r="CH293" i="1"/>
  <c r="FS293" i="1" s="1"/>
  <c r="CD293" i="1"/>
  <c r="CC293" i="1"/>
  <c r="CB293" i="1"/>
  <c r="CA293" i="1"/>
  <c r="CE293" i="1" s="1"/>
  <c r="BZ293" i="1"/>
  <c r="BY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T293" i="1"/>
  <c r="AS293" i="1"/>
  <c r="AR293" i="1"/>
  <c r="AQ293" i="1"/>
  <c r="AP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AM293" i="1" s="1"/>
  <c r="Q293" i="1"/>
  <c r="M293" i="1"/>
  <c r="L293" i="1"/>
  <c r="K293" i="1"/>
  <c r="J293" i="1"/>
  <c r="I293" i="1"/>
  <c r="H293" i="1"/>
  <c r="E293" i="1"/>
  <c r="D293" i="1"/>
  <c r="GT292" i="1"/>
  <c r="GS292" i="1"/>
  <c r="GR292" i="1"/>
  <c r="GQ292" i="1"/>
  <c r="GP292" i="1"/>
  <c r="GO292" i="1"/>
  <c r="GN292" i="1"/>
  <c r="GM292" i="1"/>
  <c r="GL292" i="1"/>
  <c r="GK292" i="1"/>
  <c r="GJ292" i="1"/>
  <c r="GI292" i="1"/>
  <c r="GH292" i="1"/>
  <c r="GG292" i="1"/>
  <c r="GF292" i="1"/>
  <c r="GE292" i="1"/>
  <c r="GD292" i="1"/>
  <c r="GC292" i="1"/>
  <c r="GB292" i="1"/>
  <c r="GA292" i="1"/>
  <c r="FZ292" i="1"/>
  <c r="FY292" i="1"/>
  <c r="FX292" i="1"/>
  <c r="FW292" i="1"/>
  <c r="FV292" i="1"/>
  <c r="FR292" i="1"/>
  <c r="FQ292" i="1"/>
  <c r="FP292" i="1"/>
  <c r="FO292" i="1"/>
  <c r="FN292" i="1"/>
  <c r="FM292" i="1"/>
  <c r="FL292" i="1"/>
  <c r="FK292" i="1"/>
  <c r="FJ292" i="1"/>
  <c r="FI292" i="1"/>
  <c r="FH292" i="1"/>
  <c r="FG292" i="1"/>
  <c r="FF292" i="1"/>
  <c r="FE292" i="1"/>
  <c r="FD292" i="1"/>
  <c r="FC292" i="1"/>
  <c r="FB292" i="1"/>
  <c r="FA292" i="1"/>
  <c r="EZ292" i="1"/>
  <c r="EY292" i="1"/>
  <c r="EX292" i="1"/>
  <c r="EW292" i="1"/>
  <c r="EV292" i="1"/>
  <c r="EU292" i="1"/>
  <c r="ET292" i="1"/>
  <c r="ES292" i="1"/>
  <c r="ER292" i="1"/>
  <c r="EQ292" i="1"/>
  <c r="EP292" i="1"/>
  <c r="EO292" i="1"/>
  <c r="EN292" i="1"/>
  <c r="EM292" i="1"/>
  <c r="EL292" i="1"/>
  <c r="EK292" i="1"/>
  <c r="EJ292" i="1"/>
  <c r="EI292" i="1"/>
  <c r="EH292" i="1"/>
  <c r="EG292" i="1"/>
  <c r="EF292" i="1"/>
  <c r="EE292" i="1"/>
  <c r="ED292" i="1"/>
  <c r="EC292" i="1"/>
  <c r="EB292" i="1"/>
  <c r="EA292" i="1"/>
  <c r="DZ292" i="1"/>
  <c r="DY292" i="1"/>
  <c r="DX292" i="1"/>
  <c r="DW292" i="1"/>
  <c r="DV292" i="1"/>
  <c r="DU292" i="1"/>
  <c r="DT292" i="1"/>
  <c r="DS292" i="1"/>
  <c r="DR292" i="1"/>
  <c r="DQ292" i="1"/>
  <c r="DP292" i="1"/>
  <c r="DO292" i="1"/>
  <c r="DN292" i="1"/>
  <c r="DM292" i="1"/>
  <c r="DL292" i="1"/>
  <c r="DK292" i="1"/>
  <c r="DJ292" i="1"/>
  <c r="DI292" i="1"/>
  <c r="DH292" i="1"/>
  <c r="DG292" i="1"/>
  <c r="DF292" i="1"/>
  <c r="DE292" i="1"/>
  <c r="DD292" i="1"/>
  <c r="DC292" i="1"/>
  <c r="DB292" i="1"/>
  <c r="DA292" i="1"/>
  <c r="CZ292" i="1"/>
  <c r="CY292" i="1"/>
  <c r="CX292" i="1"/>
  <c r="CW292" i="1"/>
  <c r="CV292" i="1"/>
  <c r="CU292" i="1"/>
  <c r="CT292" i="1"/>
  <c r="CS292" i="1"/>
  <c r="CR292" i="1"/>
  <c r="CQ292" i="1"/>
  <c r="CP292" i="1"/>
  <c r="CO292" i="1"/>
  <c r="CN292" i="1"/>
  <c r="CM292" i="1"/>
  <c r="CL292" i="1"/>
  <c r="CK292" i="1"/>
  <c r="CJ292" i="1"/>
  <c r="CI292" i="1"/>
  <c r="CH292" i="1"/>
  <c r="CD292" i="1"/>
  <c r="CC292" i="1"/>
  <c r="CB292" i="1"/>
  <c r="CA292" i="1"/>
  <c r="BZ292" i="1"/>
  <c r="BY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BE292" i="1"/>
  <c r="BD292" i="1"/>
  <c r="BC292" i="1"/>
  <c r="BB292" i="1"/>
  <c r="BA292" i="1"/>
  <c r="AZ292" i="1"/>
  <c r="AY292" i="1"/>
  <c r="AX292" i="1"/>
  <c r="AT292" i="1"/>
  <c r="AS292" i="1"/>
  <c r="AR292" i="1"/>
  <c r="AQ292" i="1"/>
  <c r="AP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AM292" i="1" s="1"/>
  <c r="M292" i="1"/>
  <c r="L292" i="1"/>
  <c r="K292" i="1"/>
  <c r="J292" i="1"/>
  <c r="N292" i="1" s="1"/>
  <c r="I292" i="1"/>
  <c r="H292" i="1"/>
  <c r="E292" i="1"/>
  <c r="D292" i="1"/>
  <c r="GT291" i="1"/>
  <c r="GS291" i="1"/>
  <c r="GR291" i="1"/>
  <c r="GQ291" i="1"/>
  <c r="GP291" i="1"/>
  <c r="GO291" i="1"/>
  <c r="GN291" i="1"/>
  <c r="GM291" i="1"/>
  <c r="GL291" i="1"/>
  <c r="GK291" i="1"/>
  <c r="GJ291" i="1"/>
  <c r="GI291" i="1"/>
  <c r="GH291" i="1"/>
  <c r="GG291" i="1"/>
  <c r="GF291" i="1"/>
  <c r="GE291" i="1"/>
  <c r="GD291" i="1"/>
  <c r="GC291" i="1"/>
  <c r="GB291" i="1"/>
  <c r="GA291" i="1"/>
  <c r="FZ291" i="1"/>
  <c r="FY291" i="1"/>
  <c r="FX291" i="1"/>
  <c r="FW291" i="1"/>
  <c r="FV291" i="1"/>
  <c r="FR291" i="1"/>
  <c r="FQ291" i="1"/>
  <c r="FP291" i="1"/>
  <c r="FO291" i="1"/>
  <c r="FN291" i="1"/>
  <c r="FM291" i="1"/>
  <c r="FL291" i="1"/>
  <c r="FK291" i="1"/>
  <c r="FJ291" i="1"/>
  <c r="FI291" i="1"/>
  <c r="FH291" i="1"/>
  <c r="FG291" i="1"/>
  <c r="FF291" i="1"/>
  <c r="FE291" i="1"/>
  <c r="FD291" i="1"/>
  <c r="FC291" i="1"/>
  <c r="FB291" i="1"/>
  <c r="FA291" i="1"/>
  <c r="EZ291" i="1"/>
  <c r="EY291" i="1"/>
  <c r="EX291" i="1"/>
  <c r="EW291" i="1"/>
  <c r="EV291" i="1"/>
  <c r="EU291" i="1"/>
  <c r="ET291" i="1"/>
  <c r="ES291" i="1"/>
  <c r="ER291" i="1"/>
  <c r="EQ291" i="1"/>
  <c r="EP291" i="1"/>
  <c r="EO291" i="1"/>
  <c r="EN291" i="1"/>
  <c r="EM291" i="1"/>
  <c r="EL291" i="1"/>
  <c r="EK291" i="1"/>
  <c r="EJ291" i="1"/>
  <c r="EI291" i="1"/>
  <c r="EH291" i="1"/>
  <c r="EG291" i="1"/>
  <c r="EF291" i="1"/>
  <c r="EE291" i="1"/>
  <c r="ED291" i="1"/>
  <c r="EC291" i="1"/>
  <c r="EB291" i="1"/>
  <c r="EA291" i="1"/>
  <c r="DZ291" i="1"/>
  <c r="DY291" i="1"/>
  <c r="DX291" i="1"/>
  <c r="DW291" i="1"/>
  <c r="DV291" i="1"/>
  <c r="DU291" i="1"/>
  <c r="DT291" i="1"/>
  <c r="DS291" i="1"/>
  <c r="DR291" i="1"/>
  <c r="DQ291" i="1"/>
  <c r="DP291" i="1"/>
  <c r="DO291" i="1"/>
  <c r="DN291" i="1"/>
  <c r="DM291" i="1"/>
  <c r="DL291" i="1"/>
  <c r="DK291" i="1"/>
  <c r="DJ291" i="1"/>
  <c r="DI291" i="1"/>
  <c r="DH291" i="1"/>
  <c r="DG291" i="1"/>
  <c r="DF291" i="1"/>
  <c r="DE291" i="1"/>
  <c r="DD291" i="1"/>
  <c r="DC291" i="1"/>
  <c r="DB291" i="1"/>
  <c r="DA291" i="1"/>
  <c r="CZ291" i="1"/>
  <c r="CY291" i="1"/>
  <c r="CX291" i="1"/>
  <c r="CW291" i="1"/>
  <c r="CV291" i="1"/>
  <c r="CU291" i="1"/>
  <c r="CT291" i="1"/>
  <c r="CS291" i="1"/>
  <c r="CR291" i="1"/>
  <c r="CQ291" i="1"/>
  <c r="CP291" i="1"/>
  <c r="CO291" i="1"/>
  <c r="CN291" i="1"/>
  <c r="CM291" i="1"/>
  <c r="CL291" i="1"/>
  <c r="CK291" i="1"/>
  <c r="CJ291" i="1"/>
  <c r="CI291" i="1"/>
  <c r="CH291" i="1"/>
  <c r="CD291" i="1"/>
  <c r="CC291" i="1"/>
  <c r="CB291" i="1"/>
  <c r="CA291" i="1"/>
  <c r="BZ291" i="1"/>
  <c r="BY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BE291" i="1"/>
  <c r="BD291" i="1"/>
  <c r="BC291" i="1"/>
  <c r="BB291" i="1"/>
  <c r="BA291" i="1"/>
  <c r="AZ291" i="1"/>
  <c r="AY291" i="1"/>
  <c r="AX291" i="1"/>
  <c r="BV291" i="1" s="1"/>
  <c r="AT291" i="1"/>
  <c r="AS291" i="1"/>
  <c r="AR291" i="1"/>
  <c r="AQ291" i="1"/>
  <c r="AP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M291" i="1"/>
  <c r="L291" i="1"/>
  <c r="K291" i="1"/>
  <c r="J291" i="1"/>
  <c r="I291" i="1"/>
  <c r="H291" i="1"/>
  <c r="E291" i="1"/>
  <c r="D291" i="1"/>
  <c r="GT290" i="1"/>
  <c r="GT294" i="1" s="1"/>
  <c r="GS290" i="1"/>
  <c r="GR290" i="1"/>
  <c r="GQ290" i="1"/>
  <c r="GP290" i="1"/>
  <c r="GP294" i="1" s="1"/>
  <c r="GO290" i="1"/>
  <c r="GN290" i="1"/>
  <c r="GM290" i="1"/>
  <c r="GL290" i="1"/>
  <c r="GL294" i="1" s="1"/>
  <c r="GK290" i="1"/>
  <c r="GJ290" i="1"/>
  <c r="GI290" i="1"/>
  <c r="GH290" i="1"/>
  <c r="GH294" i="1" s="1"/>
  <c r="GG290" i="1"/>
  <c r="GF290" i="1"/>
  <c r="GE290" i="1"/>
  <c r="GD290" i="1"/>
  <c r="GD294" i="1" s="1"/>
  <c r="GC290" i="1"/>
  <c r="GB290" i="1"/>
  <c r="GA290" i="1"/>
  <c r="FZ290" i="1"/>
  <c r="FZ294" i="1" s="1"/>
  <c r="FY290" i="1"/>
  <c r="FX290" i="1"/>
  <c r="FW290" i="1"/>
  <c r="FV290" i="1"/>
  <c r="FV294" i="1" s="1"/>
  <c r="FR290" i="1"/>
  <c r="FQ290" i="1"/>
  <c r="FP290" i="1"/>
  <c r="FO290" i="1"/>
  <c r="FO294" i="1" s="1"/>
  <c r="FN290" i="1"/>
  <c r="FM290" i="1"/>
  <c r="FL290" i="1"/>
  <c r="FK290" i="1"/>
  <c r="FK294" i="1" s="1"/>
  <c r="FJ290" i="1"/>
  <c r="FI290" i="1"/>
  <c r="FH290" i="1"/>
  <c r="FG290" i="1"/>
  <c r="FG294" i="1" s="1"/>
  <c r="FF290" i="1"/>
  <c r="FE290" i="1"/>
  <c r="FD290" i="1"/>
  <c r="FC290" i="1"/>
  <c r="FC294" i="1" s="1"/>
  <c r="FB290" i="1"/>
  <c r="FA290" i="1"/>
  <c r="EZ290" i="1"/>
  <c r="EY290" i="1"/>
  <c r="EY294" i="1" s="1"/>
  <c r="EX290" i="1"/>
  <c r="EW290" i="1"/>
  <c r="EV290" i="1"/>
  <c r="EU290" i="1"/>
  <c r="EU294" i="1" s="1"/>
  <c r="ET290" i="1"/>
  <c r="ES290" i="1"/>
  <c r="ER290" i="1"/>
  <c r="EQ290" i="1"/>
  <c r="EQ294" i="1" s="1"/>
  <c r="EP290" i="1"/>
  <c r="EO290" i="1"/>
  <c r="EN290" i="1"/>
  <c r="EM290" i="1"/>
  <c r="EM294" i="1" s="1"/>
  <c r="EL290" i="1"/>
  <c r="EK290" i="1"/>
  <c r="EJ290" i="1"/>
  <c r="EI290" i="1"/>
  <c r="EI294" i="1" s="1"/>
  <c r="EH290" i="1"/>
  <c r="EG290" i="1"/>
  <c r="EF290" i="1"/>
  <c r="EE290" i="1"/>
  <c r="EE294" i="1" s="1"/>
  <c r="ED290" i="1"/>
  <c r="EC290" i="1"/>
  <c r="EB290" i="1"/>
  <c r="EA290" i="1"/>
  <c r="EA294" i="1" s="1"/>
  <c r="DZ290" i="1"/>
  <c r="DY290" i="1"/>
  <c r="DX290" i="1"/>
  <c r="DW290" i="1"/>
  <c r="DW294" i="1" s="1"/>
  <c r="DV290" i="1"/>
  <c r="DU290" i="1"/>
  <c r="DT290" i="1"/>
  <c r="DS290" i="1"/>
  <c r="DS294" i="1" s="1"/>
  <c r="DR290" i="1"/>
  <c r="DQ290" i="1"/>
  <c r="DP290" i="1"/>
  <c r="DO290" i="1"/>
  <c r="DO294" i="1" s="1"/>
  <c r="DN290" i="1"/>
  <c r="DM290" i="1"/>
  <c r="DL290" i="1"/>
  <c r="DK290" i="1"/>
  <c r="DK294" i="1" s="1"/>
  <c r="DJ290" i="1"/>
  <c r="DI290" i="1"/>
  <c r="DH290" i="1"/>
  <c r="DG290" i="1"/>
  <c r="DG294" i="1" s="1"/>
  <c r="DF290" i="1"/>
  <c r="DE290" i="1"/>
  <c r="DD290" i="1"/>
  <c r="DC290" i="1"/>
  <c r="DC294" i="1" s="1"/>
  <c r="DB290" i="1"/>
  <c r="DA290" i="1"/>
  <c r="CZ290" i="1"/>
  <c r="CY290" i="1"/>
  <c r="CY294" i="1" s="1"/>
  <c r="CX290" i="1"/>
  <c r="CW290" i="1"/>
  <c r="CV290" i="1"/>
  <c r="CU290" i="1"/>
  <c r="CU294" i="1" s="1"/>
  <c r="CT290" i="1"/>
  <c r="CS290" i="1"/>
  <c r="CR290" i="1"/>
  <c r="CQ290" i="1"/>
  <c r="CQ294" i="1" s="1"/>
  <c r="CP290" i="1"/>
  <c r="CO290" i="1"/>
  <c r="CN290" i="1"/>
  <c r="CM290" i="1"/>
  <c r="CM294" i="1" s="1"/>
  <c r="CL290" i="1"/>
  <c r="CK290" i="1"/>
  <c r="CJ290" i="1"/>
  <c r="CI290" i="1"/>
  <c r="CI294" i="1" s="1"/>
  <c r="CH290" i="1"/>
  <c r="CD290" i="1"/>
  <c r="CC290" i="1"/>
  <c r="CB290" i="1"/>
  <c r="CB294" i="1" s="1"/>
  <c r="CA290" i="1"/>
  <c r="BZ290" i="1"/>
  <c r="BY290" i="1"/>
  <c r="BU290" i="1"/>
  <c r="BU294" i="1" s="1"/>
  <c r="BT290" i="1"/>
  <c r="BS290" i="1"/>
  <c r="BR290" i="1"/>
  <c r="BQ290" i="1"/>
  <c r="BQ294" i="1" s="1"/>
  <c r="BP290" i="1"/>
  <c r="BO290" i="1"/>
  <c r="BN290" i="1"/>
  <c r="BM290" i="1"/>
  <c r="BM294" i="1" s="1"/>
  <c r="BL290" i="1"/>
  <c r="BK290" i="1"/>
  <c r="BJ290" i="1"/>
  <c r="BI290" i="1"/>
  <c r="BI294" i="1" s="1"/>
  <c r="BH290" i="1"/>
  <c r="BG290" i="1"/>
  <c r="BF290" i="1"/>
  <c r="BE290" i="1"/>
  <c r="BE294" i="1" s="1"/>
  <c r="BD290" i="1"/>
  <c r="BC290" i="1"/>
  <c r="BB290" i="1"/>
  <c r="BA290" i="1"/>
  <c r="BA294" i="1" s="1"/>
  <c r="AZ290" i="1"/>
  <c r="AY290" i="1"/>
  <c r="AX290" i="1"/>
  <c r="AT290" i="1"/>
  <c r="AT294" i="1" s="1"/>
  <c r="AS290" i="1"/>
  <c r="AR290" i="1"/>
  <c r="AQ290" i="1"/>
  <c r="AP290" i="1"/>
  <c r="AU290" i="1" s="1"/>
  <c r="AL290" i="1"/>
  <c r="AK290" i="1"/>
  <c r="AJ290" i="1"/>
  <c r="AI290" i="1"/>
  <c r="AI294" i="1" s="1"/>
  <c r="AH290" i="1"/>
  <c r="AG290" i="1"/>
  <c r="AF290" i="1"/>
  <c r="AE290" i="1"/>
  <c r="AE294" i="1" s="1"/>
  <c r="AD290" i="1"/>
  <c r="AC290" i="1"/>
  <c r="AB290" i="1"/>
  <c r="AA290" i="1"/>
  <c r="AA294" i="1" s="1"/>
  <c r="Z290" i="1"/>
  <c r="Y290" i="1"/>
  <c r="X290" i="1"/>
  <c r="W290" i="1"/>
  <c r="W294" i="1" s="1"/>
  <c r="V290" i="1"/>
  <c r="U290" i="1"/>
  <c r="T290" i="1"/>
  <c r="S290" i="1"/>
  <c r="S294" i="1" s="1"/>
  <c r="R290" i="1"/>
  <c r="Q290" i="1"/>
  <c r="M290" i="1"/>
  <c r="L290" i="1"/>
  <c r="L294" i="1" s="1"/>
  <c r="K290" i="1"/>
  <c r="J290" i="1"/>
  <c r="I290" i="1"/>
  <c r="H290" i="1"/>
  <c r="H294" i="1" s="1"/>
  <c r="E290" i="1"/>
  <c r="D290" i="1"/>
  <c r="GT289" i="1"/>
  <c r="GS289" i="1"/>
  <c r="GR289" i="1"/>
  <c r="GQ289" i="1"/>
  <c r="GP289" i="1"/>
  <c r="GO289" i="1"/>
  <c r="GN289" i="1"/>
  <c r="GM289" i="1"/>
  <c r="GL289" i="1"/>
  <c r="GK289" i="1"/>
  <c r="GJ289" i="1"/>
  <c r="GI289" i="1"/>
  <c r="GH289" i="1"/>
  <c r="GG289" i="1"/>
  <c r="GF289" i="1"/>
  <c r="GE289" i="1"/>
  <c r="GD289" i="1"/>
  <c r="GC289" i="1"/>
  <c r="GB289" i="1"/>
  <c r="GA289" i="1"/>
  <c r="FZ289" i="1"/>
  <c r="FY289" i="1"/>
  <c r="FX289" i="1"/>
  <c r="FW289" i="1"/>
  <c r="FV289" i="1"/>
  <c r="FR289" i="1"/>
  <c r="FQ289" i="1"/>
  <c r="FP289" i="1"/>
  <c r="FO289" i="1"/>
  <c r="FN289" i="1"/>
  <c r="FM289" i="1"/>
  <c r="FL289" i="1"/>
  <c r="FK289" i="1"/>
  <c r="FJ289" i="1"/>
  <c r="FI289" i="1"/>
  <c r="FH289" i="1"/>
  <c r="FG289" i="1"/>
  <c r="FF289" i="1"/>
  <c r="FE289" i="1"/>
  <c r="FD289" i="1"/>
  <c r="FC289" i="1"/>
  <c r="FB289" i="1"/>
  <c r="FA289" i="1"/>
  <c r="EZ289" i="1"/>
  <c r="EY289" i="1"/>
  <c r="EX289" i="1"/>
  <c r="EW289" i="1"/>
  <c r="EV289" i="1"/>
  <c r="EU289" i="1"/>
  <c r="ET289" i="1"/>
  <c r="ES289" i="1"/>
  <c r="ER289" i="1"/>
  <c r="EQ289" i="1"/>
  <c r="EP289" i="1"/>
  <c r="EO289" i="1"/>
  <c r="EN289" i="1"/>
  <c r="EM289" i="1"/>
  <c r="EL289" i="1"/>
  <c r="EK289" i="1"/>
  <c r="EJ289" i="1"/>
  <c r="EI289" i="1"/>
  <c r="EH289" i="1"/>
  <c r="EG289" i="1"/>
  <c r="EF289" i="1"/>
  <c r="EE289" i="1"/>
  <c r="ED289" i="1"/>
  <c r="EC289" i="1"/>
  <c r="EB289" i="1"/>
  <c r="EA289" i="1"/>
  <c r="DZ289" i="1"/>
  <c r="DY289" i="1"/>
  <c r="DX289" i="1"/>
  <c r="DW289" i="1"/>
  <c r="DV289" i="1"/>
  <c r="DU289" i="1"/>
  <c r="DT289" i="1"/>
  <c r="DS289" i="1"/>
  <c r="DR289" i="1"/>
  <c r="DQ289" i="1"/>
  <c r="DP289" i="1"/>
  <c r="DO289" i="1"/>
  <c r="DN289" i="1"/>
  <c r="DM289" i="1"/>
  <c r="DL289" i="1"/>
  <c r="DK289" i="1"/>
  <c r="DJ289" i="1"/>
  <c r="DI289" i="1"/>
  <c r="DH289" i="1"/>
  <c r="DG289" i="1"/>
  <c r="DF289" i="1"/>
  <c r="DE289" i="1"/>
  <c r="DD289" i="1"/>
  <c r="DC289" i="1"/>
  <c r="DB289" i="1"/>
  <c r="DA289" i="1"/>
  <c r="CZ289" i="1"/>
  <c r="CY289" i="1"/>
  <c r="CX289" i="1"/>
  <c r="CW289" i="1"/>
  <c r="CV289" i="1"/>
  <c r="CU289" i="1"/>
  <c r="CT289" i="1"/>
  <c r="CS289" i="1"/>
  <c r="CR289" i="1"/>
  <c r="CQ289" i="1"/>
  <c r="CP289" i="1"/>
  <c r="CO289" i="1"/>
  <c r="CN289" i="1"/>
  <c r="CM289" i="1"/>
  <c r="CL289" i="1"/>
  <c r="CK289" i="1"/>
  <c r="CJ289" i="1"/>
  <c r="CI289" i="1"/>
  <c r="CH289" i="1"/>
  <c r="CD289" i="1"/>
  <c r="CC289" i="1"/>
  <c r="CB289" i="1"/>
  <c r="CA289" i="1"/>
  <c r="CE289" i="1" s="1"/>
  <c r="BZ289" i="1"/>
  <c r="BY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BE289" i="1"/>
  <c r="BD289" i="1"/>
  <c r="BC289" i="1"/>
  <c r="BB289" i="1"/>
  <c r="BA289" i="1"/>
  <c r="AZ289" i="1"/>
  <c r="AY289" i="1"/>
  <c r="AX289" i="1"/>
  <c r="AT289" i="1"/>
  <c r="AS289" i="1"/>
  <c r="AR289" i="1"/>
  <c r="AQ289" i="1"/>
  <c r="AP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M289" i="1"/>
  <c r="L289" i="1"/>
  <c r="K289" i="1"/>
  <c r="J289" i="1"/>
  <c r="I289" i="1"/>
  <c r="GT288" i="1"/>
  <c r="GS288" i="1"/>
  <c r="GR288" i="1"/>
  <c r="GQ288" i="1"/>
  <c r="GP288" i="1"/>
  <c r="GO288" i="1"/>
  <c r="GN288" i="1"/>
  <c r="GM288" i="1"/>
  <c r="GL288" i="1"/>
  <c r="GK288" i="1"/>
  <c r="GJ288" i="1"/>
  <c r="GI288" i="1"/>
  <c r="GH288" i="1"/>
  <c r="GG288" i="1"/>
  <c r="GF288" i="1"/>
  <c r="GE288" i="1"/>
  <c r="GD288" i="1"/>
  <c r="GC288" i="1"/>
  <c r="GB288" i="1"/>
  <c r="GA288" i="1"/>
  <c r="FZ288" i="1"/>
  <c r="FY288" i="1"/>
  <c r="FX288" i="1"/>
  <c r="FW288" i="1"/>
  <c r="FV288" i="1"/>
  <c r="FR288" i="1"/>
  <c r="FQ288" i="1"/>
  <c r="FP288" i="1"/>
  <c r="FO288" i="1"/>
  <c r="FN288" i="1"/>
  <c r="FM288" i="1"/>
  <c r="FL288" i="1"/>
  <c r="FK288" i="1"/>
  <c r="FJ288" i="1"/>
  <c r="FI288" i="1"/>
  <c r="FH288" i="1"/>
  <c r="FG288" i="1"/>
  <c r="FF288" i="1"/>
  <c r="FE288" i="1"/>
  <c r="FD288" i="1"/>
  <c r="FC288" i="1"/>
  <c r="FB288" i="1"/>
  <c r="FA288" i="1"/>
  <c r="EZ288" i="1"/>
  <c r="EY288" i="1"/>
  <c r="EX288" i="1"/>
  <c r="EW288" i="1"/>
  <c r="EV288" i="1"/>
  <c r="EU288" i="1"/>
  <c r="ET288" i="1"/>
  <c r="ES288" i="1"/>
  <c r="ER288" i="1"/>
  <c r="EQ288" i="1"/>
  <c r="EP288" i="1"/>
  <c r="EO288" i="1"/>
  <c r="EN288" i="1"/>
  <c r="EM288" i="1"/>
  <c r="EL288" i="1"/>
  <c r="EK288" i="1"/>
  <c r="EJ288" i="1"/>
  <c r="EI288" i="1"/>
  <c r="EH288" i="1"/>
  <c r="EG288" i="1"/>
  <c r="EF288" i="1"/>
  <c r="EE288" i="1"/>
  <c r="ED288" i="1"/>
  <c r="EC288" i="1"/>
  <c r="EB288" i="1"/>
  <c r="EA288" i="1"/>
  <c r="DZ288" i="1"/>
  <c r="DY288" i="1"/>
  <c r="DX288" i="1"/>
  <c r="DW288" i="1"/>
  <c r="DV288" i="1"/>
  <c r="DU288" i="1"/>
  <c r="DT288" i="1"/>
  <c r="DS288" i="1"/>
  <c r="DR288" i="1"/>
  <c r="DQ288" i="1"/>
  <c r="DP288" i="1"/>
  <c r="DO288" i="1"/>
  <c r="DN288" i="1"/>
  <c r="DM288" i="1"/>
  <c r="DL288" i="1"/>
  <c r="DK288" i="1"/>
  <c r="DJ288" i="1"/>
  <c r="DI288" i="1"/>
  <c r="DH288" i="1"/>
  <c r="DG288" i="1"/>
  <c r="DF288" i="1"/>
  <c r="DE288" i="1"/>
  <c r="DD288" i="1"/>
  <c r="DC288" i="1"/>
  <c r="DB288" i="1"/>
  <c r="DA288" i="1"/>
  <c r="CZ288" i="1"/>
  <c r="CY288" i="1"/>
  <c r="CX288" i="1"/>
  <c r="CW288" i="1"/>
  <c r="CV288" i="1"/>
  <c r="CU288" i="1"/>
  <c r="CT288" i="1"/>
  <c r="CS288" i="1"/>
  <c r="CR288" i="1"/>
  <c r="CQ288" i="1"/>
  <c r="CP288" i="1"/>
  <c r="CO288" i="1"/>
  <c r="CN288" i="1"/>
  <c r="CM288" i="1"/>
  <c r="CL288" i="1"/>
  <c r="CK288" i="1"/>
  <c r="CJ288" i="1"/>
  <c r="CI288" i="1"/>
  <c r="CH288" i="1"/>
  <c r="CD288" i="1"/>
  <c r="CC288" i="1"/>
  <c r="CB288" i="1"/>
  <c r="CA288" i="1"/>
  <c r="BZ288" i="1"/>
  <c r="BY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BE288" i="1"/>
  <c r="BD288" i="1"/>
  <c r="BC288" i="1"/>
  <c r="BB288" i="1"/>
  <c r="BA288" i="1"/>
  <c r="AZ288" i="1"/>
  <c r="AY288" i="1"/>
  <c r="AX288" i="1"/>
  <c r="AT288" i="1"/>
  <c r="AS288" i="1"/>
  <c r="AR288" i="1"/>
  <c r="AQ288" i="1"/>
  <c r="AP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M288" i="1"/>
  <c r="L288" i="1"/>
  <c r="K288" i="1"/>
  <c r="J288" i="1"/>
  <c r="I288" i="1"/>
  <c r="GT286" i="1"/>
  <c r="GS286" i="1"/>
  <c r="GR286" i="1"/>
  <c r="GQ286" i="1"/>
  <c r="GP286" i="1"/>
  <c r="GO286" i="1"/>
  <c r="GN286" i="1"/>
  <c r="GM286" i="1"/>
  <c r="GL286" i="1"/>
  <c r="GK286" i="1"/>
  <c r="GJ286" i="1"/>
  <c r="GI286" i="1"/>
  <c r="GH286" i="1"/>
  <c r="GG286" i="1"/>
  <c r="GF286" i="1"/>
  <c r="GE286" i="1"/>
  <c r="GD286" i="1"/>
  <c r="GC286" i="1"/>
  <c r="GB286" i="1"/>
  <c r="GA286" i="1"/>
  <c r="FZ286" i="1"/>
  <c r="FY286" i="1"/>
  <c r="FX286" i="1"/>
  <c r="FW286" i="1"/>
  <c r="FV286" i="1"/>
  <c r="FR286" i="1"/>
  <c r="FQ286" i="1"/>
  <c r="FP286" i="1"/>
  <c r="FO286" i="1"/>
  <c r="FN286" i="1"/>
  <c r="FM286" i="1"/>
  <c r="FL286" i="1"/>
  <c r="FK286" i="1"/>
  <c r="FJ286" i="1"/>
  <c r="FI286" i="1"/>
  <c r="FH286" i="1"/>
  <c r="FG286" i="1"/>
  <c r="FF286" i="1"/>
  <c r="FE286" i="1"/>
  <c r="FD286" i="1"/>
  <c r="FC286" i="1"/>
  <c r="FB286" i="1"/>
  <c r="FA286" i="1"/>
  <c r="EZ286" i="1"/>
  <c r="EY286" i="1"/>
  <c r="EX286" i="1"/>
  <c r="EW286" i="1"/>
  <c r="EV286" i="1"/>
  <c r="EU286" i="1"/>
  <c r="ET286" i="1"/>
  <c r="ES286" i="1"/>
  <c r="ER286" i="1"/>
  <c r="EQ286" i="1"/>
  <c r="EP286" i="1"/>
  <c r="EO286" i="1"/>
  <c r="EN286" i="1"/>
  <c r="EM286" i="1"/>
  <c r="EL286" i="1"/>
  <c r="EK286" i="1"/>
  <c r="EJ286" i="1"/>
  <c r="EI286" i="1"/>
  <c r="EH286" i="1"/>
  <c r="EG286" i="1"/>
  <c r="EF286" i="1"/>
  <c r="EE286" i="1"/>
  <c r="ED286" i="1"/>
  <c r="EC286" i="1"/>
  <c r="EB286" i="1"/>
  <c r="EA286" i="1"/>
  <c r="DZ286" i="1"/>
  <c r="DY286" i="1"/>
  <c r="DX286" i="1"/>
  <c r="DW286" i="1"/>
  <c r="DV286" i="1"/>
  <c r="DU286" i="1"/>
  <c r="DT286" i="1"/>
  <c r="DS286" i="1"/>
  <c r="DR286" i="1"/>
  <c r="DQ286" i="1"/>
  <c r="DP286" i="1"/>
  <c r="DO286" i="1"/>
  <c r="DN286" i="1"/>
  <c r="DM286" i="1"/>
  <c r="DL286" i="1"/>
  <c r="DK286" i="1"/>
  <c r="DJ286" i="1"/>
  <c r="DI286" i="1"/>
  <c r="DH286" i="1"/>
  <c r="DG286" i="1"/>
  <c r="DF286" i="1"/>
  <c r="DE286" i="1"/>
  <c r="DD286" i="1"/>
  <c r="DC286" i="1"/>
  <c r="DB286" i="1"/>
  <c r="DA286" i="1"/>
  <c r="CZ286" i="1"/>
  <c r="CY286" i="1"/>
  <c r="CX286" i="1"/>
  <c r="CW286" i="1"/>
  <c r="CV286" i="1"/>
  <c r="CU286" i="1"/>
  <c r="CT286" i="1"/>
  <c r="CS286" i="1"/>
  <c r="CR286" i="1"/>
  <c r="CQ286" i="1"/>
  <c r="CP286" i="1"/>
  <c r="CO286" i="1"/>
  <c r="CN286" i="1"/>
  <c r="CM286" i="1"/>
  <c r="CL286" i="1"/>
  <c r="CK286" i="1"/>
  <c r="CJ286" i="1"/>
  <c r="CI286" i="1"/>
  <c r="CH286" i="1"/>
  <c r="FS286" i="1" s="1"/>
  <c r="CD286" i="1"/>
  <c r="CC286" i="1"/>
  <c r="CB286" i="1"/>
  <c r="CA286" i="1"/>
  <c r="BZ286" i="1"/>
  <c r="BY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BE286" i="1"/>
  <c r="BD286" i="1"/>
  <c r="BC286" i="1"/>
  <c r="BB286" i="1"/>
  <c r="BA286" i="1"/>
  <c r="AZ286" i="1"/>
  <c r="AY286" i="1"/>
  <c r="AX286" i="1"/>
  <c r="AT286" i="1"/>
  <c r="AS286" i="1"/>
  <c r="AR286" i="1"/>
  <c r="AQ286" i="1"/>
  <c r="AP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M286" i="1"/>
  <c r="L286" i="1"/>
  <c r="K286" i="1"/>
  <c r="J286" i="1"/>
  <c r="I286" i="1"/>
  <c r="H286" i="1"/>
  <c r="E286" i="1"/>
  <c r="D286" i="1"/>
  <c r="GT285" i="1"/>
  <c r="GS285" i="1"/>
  <c r="GR285" i="1"/>
  <c r="GQ285" i="1"/>
  <c r="GP285" i="1"/>
  <c r="GO285" i="1"/>
  <c r="GN285" i="1"/>
  <c r="GM285" i="1"/>
  <c r="GL285" i="1"/>
  <c r="GK285" i="1"/>
  <c r="GJ285" i="1"/>
  <c r="GI285" i="1"/>
  <c r="GH285" i="1"/>
  <c r="GG285" i="1"/>
  <c r="GF285" i="1"/>
  <c r="GE285" i="1"/>
  <c r="GD285" i="1"/>
  <c r="GC285" i="1"/>
  <c r="GB285" i="1"/>
  <c r="GA285" i="1"/>
  <c r="FZ285" i="1"/>
  <c r="FY285" i="1"/>
  <c r="FX285" i="1"/>
  <c r="FW285" i="1"/>
  <c r="FV285" i="1"/>
  <c r="FR285" i="1"/>
  <c r="FQ285" i="1"/>
  <c r="FP285" i="1"/>
  <c r="FO285" i="1"/>
  <c r="FN285" i="1"/>
  <c r="FM285" i="1"/>
  <c r="FL285" i="1"/>
  <c r="FK285" i="1"/>
  <c r="FJ285" i="1"/>
  <c r="FI285" i="1"/>
  <c r="FH285" i="1"/>
  <c r="FG285" i="1"/>
  <c r="FF285" i="1"/>
  <c r="FE285" i="1"/>
  <c r="FD285" i="1"/>
  <c r="FC285" i="1"/>
  <c r="FB285" i="1"/>
  <c r="FA285" i="1"/>
  <c r="EZ285" i="1"/>
  <c r="EY285" i="1"/>
  <c r="EX285" i="1"/>
  <c r="EW285" i="1"/>
  <c r="EV285" i="1"/>
  <c r="EU285" i="1"/>
  <c r="ET285" i="1"/>
  <c r="ES285" i="1"/>
  <c r="ER285" i="1"/>
  <c r="EQ285" i="1"/>
  <c r="EP285" i="1"/>
  <c r="EO285" i="1"/>
  <c r="EN285" i="1"/>
  <c r="EM285" i="1"/>
  <c r="EL285" i="1"/>
  <c r="EK285" i="1"/>
  <c r="EJ285" i="1"/>
  <c r="EI285" i="1"/>
  <c r="EH285" i="1"/>
  <c r="EG285" i="1"/>
  <c r="EF285" i="1"/>
  <c r="EE285" i="1"/>
  <c r="ED285" i="1"/>
  <c r="EC285" i="1"/>
  <c r="EB285" i="1"/>
  <c r="EA285" i="1"/>
  <c r="DZ285" i="1"/>
  <c r="DY285" i="1"/>
  <c r="DX285" i="1"/>
  <c r="DW285" i="1"/>
  <c r="DV285" i="1"/>
  <c r="DU285" i="1"/>
  <c r="DT285" i="1"/>
  <c r="DS285" i="1"/>
  <c r="DR285" i="1"/>
  <c r="DQ285" i="1"/>
  <c r="DP285" i="1"/>
  <c r="DO285" i="1"/>
  <c r="DN285" i="1"/>
  <c r="DM285" i="1"/>
  <c r="DL285" i="1"/>
  <c r="DK285" i="1"/>
  <c r="DJ285" i="1"/>
  <c r="DI285" i="1"/>
  <c r="DH285" i="1"/>
  <c r="DG285" i="1"/>
  <c r="DF285" i="1"/>
  <c r="DE285" i="1"/>
  <c r="DD285" i="1"/>
  <c r="DC285" i="1"/>
  <c r="DB285" i="1"/>
  <c r="DA285" i="1"/>
  <c r="CZ285" i="1"/>
  <c r="CY285" i="1"/>
  <c r="CX285" i="1"/>
  <c r="CW285" i="1"/>
  <c r="CV285" i="1"/>
  <c r="CU285" i="1"/>
  <c r="CT285" i="1"/>
  <c r="CS285" i="1"/>
  <c r="CR285" i="1"/>
  <c r="CQ285" i="1"/>
  <c r="CP285" i="1"/>
  <c r="CO285" i="1"/>
  <c r="CN285" i="1"/>
  <c r="CM285" i="1"/>
  <c r="CL285" i="1"/>
  <c r="CK285" i="1"/>
  <c r="CJ285" i="1"/>
  <c r="CI285" i="1"/>
  <c r="CH285" i="1"/>
  <c r="CD285" i="1"/>
  <c r="CC285" i="1"/>
  <c r="CB285" i="1"/>
  <c r="CA285" i="1"/>
  <c r="BZ285" i="1"/>
  <c r="BY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BE285" i="1"/>
  <c r="BD285" i="1"/>
  <c r="BC285" i="1"/>
  <c r="BB285" i="1"/>
  <c r="BA285" i="1"/>
  <c r="AZ285" i="1"/>
  <c r="AY285" i="1"/>
  <c r="AX285" i="1"/>
  <c r="AT285" i="1"/>
  <c r="AS285" i="1"/>
  <c r="AR285" i="1"/>
  <c r="AQ285" i="1"/>
  <c r="AP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M285" i="1"/>
  <c r="L285" i="1"/>
  <c r="K285" i="1"/>
  <c r="J285" i="1"/>
  <c r="I285" i="1"/>
  <c r="H285" i="1"/>
  <c r="E285" i="1"/>
  <c r="D285" i="1"/>
  <c r="GT284" i="1"/>
  <c r="GS284" i="1"/>
  <c r="GR284" i="1"/>
  <c r="GQ284" i="1"/>
  <c r="GP284" i="1"/>
  <c r="GO284" i="1"/>
  <c r="GN284" i="1"/>
  <c r="GM284" i="1"/>
  <c r="GL284" i="1"/>
  <c r="GK284" i="1"/>
  <c r="GJ284" i="1"/>
  <c r="GI284" i="1"/>
  <c r="GH284" i="1"/>
  <c r="GG284" i="1"/>
  <c r="GF284" i="1"/>
  <c r="GE284" i="1"/>
  <c r="GD284" i="1"/>
  <c r="GC284" i="1"/>
  <c r="GB284" i="1"/>
  <c r="GA284" i="1"/>
  <c r="FZ284" i="1"/>
  <c r="FY284" i="1"/>
  <c r="FX284" i="1"/>
  <c r="FW284" i="1"/>
  <c r="FV284" i="1"/>
  <c r="FR284" i="1"/>
  <c r="FQ284" i="1"/>
  <c r="FP284" i="1"/>
  <c r="FO284" i="1"/>
  <c r="FN284" i="1"/>
  <c r="FM284" i="1"/>
  <c r="FL284" i="1"/>
  <c r="FK284" i="1"/>
  <c r="FJ284" i="1"/>
  <c r="FI284" i="1"/>
  <c r="FH284" i="1"/>
  <c r="FG284" i="1"/>
  <c r="FF284" i="1"/>
  <c r="FE284" i="1"/>
  <c r="FD284" i="1"/>
  <c r="FC284" i="1"/>
  <c r="FB284" i="1"/>
  <c r="FA284" i="1"/>
  <c r="EZ284" i="1"/>
  <c r="EY284" i="1"/>
  <c r="EX284" i="1"/>
  <c r="EW284" i="1"/>
  <c r="EV284" i="1"/>
  <c r="EU284" i="1"/>
  <c r="ET284" i="1"/>
  <c r="ES284" i="1"/>
  <c r="ER284" i="1"/>
  <c r="EQ284" i="1"/>
  <c r="EP284" i="1"/>
  <c r="EO284" i="1"/>
  <c r="EN284" i="1"/>
  <c r="EM284" i="1"/>
  <c r="EL284" i="1"/>
  <c r="EK284" i="1"/>
  <c r="EJ284" i="1"/>
  <c r="EI284" i="1"/>
  <c r="EH284" i="1"/>
  <c r="EG284" i="1"/>
  <c r="EF284" i="1"/>
  <c r="EE284" i="1"/>
  <c r="ED284" i="1"/>
  <c r="EC284" i="1"/>
  <c r="EB284" i="1"/>
  <c r="EA284" i="1"/>
  <c r="DZ284" i="1"/>
  <c r="DY284" i="1"/>
  <c r="DX284" i="1"/>
  <c r="DW284" i="1"/>
  <c r="DV284" i="1"/>
  <c r="DU284" i="1"/>
  <c r="DT284" i="1"/>
  <c r="DS284" i="1"/>
  <c r="DR284" i="1"/>
  <c r="DQ284" i="1"/>
  <c r="DP284" i="1"/>
  <c r="DO284" i="1"/>
  <c r="DN284" i="1"/>
  <c r="DM284" i="1"/>
  <c r="DL284" i="1"/>
  <c r="DK284" i="1"/>
  <c r="DJ284" i="1"/>
  <c r="DI284" i="1"/>
  <c r="DH284" i="1"/>
  <c r="DG284" i="1"/>
  <c r="DF284" i="1"/>
  <c r="DE284" i="1"/>
  <c r="DD284" i="1"/>
  <c r="DC284" i="1"/>
  <c r="DB284" i="1"/>
  <c r="DA284" i="1"/>
  <c r="CZ284" i="1"/>
  <c r="CY284" i="1"/>
  <c r="CX284" i="1"/>
  <c r="CW284" i="1"/>
  <c r="CV284" i="1"/>
  <c r="CU284" i="1"/>
  <c r="CT284" i="1"/>
  <c r="CS284" i="1"/>
  <c r="CR284" i="1"/>
  <c r="CQ284" i="1"/>
  <c r="CP284" i="1"/>
  <c r="CO284" i="1"/>
  <c r="CN284" i="1"/>
  <c r="CM284" i="1"/>
  <c r="CL284" i="1"/>
  <c r="CK284" i="1"/>
  <c r="CJ284" i="1"/>
  <c r="CI284" i="1"/>
  <c r="CH284" i="1"/>
  <c r="CD284" i="1"/>
  <c r="CC284" i="1"/>
  <c r="CB284" i="1"/>
  <c r="CA284" i="1"/>
  <c r="BZ284" i="1"/>
  <c r="BY284" i="1"/>
  <c r="CE284" i="1" s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BE284" i="1"/>
  <c r="BD284" i="1"/>
  <c r="BC284" i="1"/>
  <c r="BB284" i="1"/>
  <c r="BA284" i="1"/>
  <c r="AZ284" i="1"/>
  <c r="AY284" i="1"/>
  <c r="AX284" i="1"/>
  <c r="BV284" i="1" s="1"/>
  <c r="AT284" i="1"/>
  <c r="AS284" i="1"/>
  <c r="AR284" i="1"/>
  <c r="AQ284" i="1"/>
  <c r="AP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M284" i="1"/>
  <c r="L284" i="1"/>
  <c r="K284" i="1"/>
  <c r="J284" i="1"/>
  <c r="I284" i="1"/>
  <c r="N284" i="1" s="1"/>
  <c r="H284" i="1"/>
  <c r="E284" i="1"/>
  <c r="D284" i="1"/>
  <c r="GT283" i="1"/>
  <c r="GS283" i="1"/>
  <c r="GR283" i="1"/>
  <c r="GQ283" i="1"/>
  <c r="GP283" i="1"/>
  <c r="GO283" i="1"/>
  <c r="GN283" i="1"/>
  <c r="GM283" i="1"/>
  <c r="GL283" i="1"/>
  <c r="GK283" i="1"/>
  <c r="GJ283" i="1"/>
  <c r="GI283" i="1"/>
  <c r="GH283" i="1"/>
  <c r="GG283" i="1"/>
  <c r="GF283" i="1"/>
  <c r="GE283" i="1"/>
  <c r="GD283" i="1"/>
  <c r="GC283" i="1"/>
  <c r="GB283" i="1"/>
  <c r="GA283" i="1"/>
  <c r="FZ283" i="1"/>
  <c r="FY283" i="1"/>
  <c r="FX283" i="1"/>
  <c r="FW283" i="1"/>
  <c r="FV283" i="1"/>
  <c r="FR283" i="1"/>
  <c r="FQ283" i="1"/>
  <c r="FP283" i="1"/>
  <c r="FO283" i="1"/>
  <c r="FN283" i="1"/>
  <c r="FM283" i="1"/>
  <c r="FL283" i="1"/>
  <c r="FK283" i="1"/>
  <c r="FJ283" i="1"/>
  <c r="FI283" i="1"/>
  <c r="FH283" i="1"/>
  <c r="FG283" i="1"/>
  <c r="FF283" i="1"/>
  <c r="FE283" i="1"/>
  <c r="FD283" i="1"/>
  <c r="FC283" i="1"/>
  <c r="FB283" i="1"/>
  <c r="FA283" i="1"/>
  <c r="EZ283" i="1"/>
  <c r="EY283" i="1"/>
  <c r="EX283" i="1"/>
  <c r="EW283" i="1"/>
  <c r="EV283" i="1"/>
  <c r="EU283" i="1"/>
  <c r="ET283" i="1"/>
  <c r="ES283" i="1"/>
  <c r="ER283" i="1"/>
  <c r="EQ283" i="1"/>
  <c r="EP283" i="1"/>
  <c r="EO283" i="1"/>
  <c r="EN283" i="1"/>
  <c r="EM283" i="1"/>
  <c r="EL283" i="1"/>
  <c r="EK283" i="1"/>
  <c r="EJ283" i="1"/>
  <c r="EI283" i="1"/>
  <c r="EH283" i="1"/>
  <c r="EG283" i="1"/>
  <c r="EF283" i="1"/>
  <c r="EE283" i="1"/>
  <c r="ED283" i="1"/>
  <c r="EC283" i="1"/>
  <c r="EB283" i="1"/>
  <c r="EA283" i="1"/>
  <c r="DZ283" i="1"/>
  <c r="DY283" i="1"/>
  <c r="DX283" i="1"/>
  <c r="DW283" i="1"/>
  <c r="DV283" i="1"/>
  <c r="DU283" i="1"/>
  <c r="DT283" i="1"/>
  <c r="DS283" i="1"/>
  <c r="DR283" i="1"/>
  <c r="DQ283" i="1"/>
  <c r="DP283" i="1"/>
  <c r="DO283" i="1"/>
  <c r="DN283" i="1"/>
  <c r="DM283" i="1"/>
  <c r="DL283" i="1"/>
  <c r="DK283" i="1"/>
  <c r="DJ283" i="1"/>
  <c r="DI283" i="1"/>
  <c r="DH283" i="1"/>
  <c r="DG283" i="1"/>
  <c r="DF283" i="1"/>
  <c r="DE283" i="1"/>
  <c r="DD283" i="1"/>
  <c r="DC283" i="1"/>
  <c r="DB283" i="1"/>
  <c r="DA283" i="1"/>
  <c r="CZ283" i="1"/>
  <c r="CY283" i="1"/>
  <c r="CX283" i="1"/>
  <c r="CW283" i="1"/>
  <c r="CV283" i="1"/>
  <c r="CU283" i="1"/>
  <c r="CT283" i="1"/>
  <c r="CS283" i="1"/>
  <c r="CR283" i="1"/>
  <c r="CQ283" i="1"/>
  <c r="CP283" i="1"/>
  <c r="CO283" i="1"/>
  <c r="CN283" i="1"/>
  <c r="CM283" i="1"/>
  <c r="CL283" i="1"/>
  <c r="CK283" i="1"/>
  <c r="CJ283" i="1"/>
  <c r="CI283" i="1"/>
  <c r="FS283" i="1" s="1"/>
  <c r="CH283" i="1"/>
  <c r="CD283" i="1"/>
  <c r="CC283" i="1"/>
  <c r="CB283" i="1"/>
  <c r="CA283" i="1"/>
  <c r="BZ283" i="1"/>
  <c r="BY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D283" i="1"/>
  <c r="BC283" i="1"/>
  <c r="BB283" i="1"/>
  <c r="BA283" i="1"/>
  <c r="AZ283" i="1"/>
  <c r="AY283" i="1"/>
  <c r="AX283" i="1"/>
  <c r="AT283" i="1"/>
  <c r="AS283" i="1"/>
  <c r="AR283" i="1"/>
  <c r="AQ283" i="1"/>
  <c r="AP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AM283" i="1" s="1"/>
  <c r="R283" i="1"/>
  <c r="Q283" i="1"/>
  <c r="M283" i="1"/>
  <c r="L283" i="1"/>
  <c r="K283" i="1"/>
  <c r="J283" i="1"/>
  <c r="I283" i="1"/>
  <c r="H283" i="1"/>
  <c r="N283" i="1" s="1"/>
  <c r="E283" i="1"/>
  <c r="D283" i="1"/>
  <c r="GT282" i="1"/>
  <c r="GS282" i="1"/>
  <c r="GR282" i="1"/>
  <c r="GQ282" i="1"/>
  <c r="GP282" i="1"/>
  <c r="GO282" i="1"/>
  <c r="GN282" i="1"/>
  <c r="GM282" i="1"/>
  <c r="GL282" i="1"/>
  <c r="GK282" i="1"/>
  <c r="GJ282" i="1"/>
  <c r="GI282" i="1"/>
  <c r="GH282" i="1"/>
  <c r="GG282" i="1"/>
  <c r="GF282" i="1"/>
  <c r="GE282" i="1"/>
  <c r="GD282" i="1"/>
  <c r="GC282" i="1"/>
  <c r="GB282" i="1"/>
  <c r="GA282" i="1"/>
  <c r="FZ282" i="1"/>
  <c r="FY282" i="1"/>
  <c r="FX282" i="1"/>
  <c r="FW282" i="1"/>
  <c r="FV282" i="1"/>
  <c r="FR282" i="1"/>
  <c r="FQ282" i="1"/>
  <c r="FP282" i="1"/>
  <c r="FO282" i="1"/>
  <c r="FN282" i="1"/>
  <c r="FM282" i="1"/>
  <c r="FL282" i="1"/>
  <c r="FK282" i="1"/>
  <c r="FJ282" i="1"/>
  <c r="FI282" i="1"/>
  <c r="FH282" i="1"/>
  <c r="FG282" i="1"/>
  <c r="FF282" i="1"/>
  <c r="FE282" i="1"/>
  <c r="FD282" i="1"/>
  <c r="FC282" i="1"/>
  <c r="FB282" i="1"/>
  <c r="FA282" i="1"/>
  <c r="EZ282" i="1"/>
  <c r="EY282" i="1"/>
  <c r="EX282" i="1"/>
  <c r="EW282" i="1"/>
  <c r="EV282" i="1"/>
  <c r="EU282" i="1"/>
  <c r="ET282" i="1"/>
  <c r="ES282" i="1"/>
  <c r="ER282" i="1"/>
  <c r="EQ282" i="1"/>
  <c r="EP282" i="1"/>
  <c r="EO282" i="1"/>
  <c r="EN282" i="1"/>
  <c r="EM282" i="1"/>
  <c r="EL282" i="1"/>
  <c r="EK282" i="1"/>
  <c r="EJ282" i="1"/>
  <c r="EI282" i="1"/>
  <c r="EH282" i="1"/>
  <c r="EG282" i="1"/>
  <c r="EF282" i="1"/>
  <c r="EE282" i="1"/>
  <c r="ED282" i="1"/>
  <c r="EC282" i="1"/>
  <c r="EB282" i="1"/>
  <c r="EA282" i="1"/>
  <c r="DZ282" i="1"/>
  <c r="DY282" i="1"/>
  <c r="DX282" i="1"/>
  <c r="DW282" i="1"/>
  <c r="DV282" i="1"/>
  <c r="DU282" i="1"/>
  <c r="DT282" i="1"/>
  <c r="DS282" i="1"/>
  <c r="DR282" i="1"/>
  <c r="DQ282" i="1"/>
  <c r="DP282" i="1"/>
  <c r="DO282" i="1"/>
  <c r="DN282" i="1"/>
  <c r="DM282" i="1"/>
  <c r="DL282" i="1"/>
  <c r="DK282" i="1"/>
  <c r="DJ282" i="1"/>
  <c r="DI282" i="1"/>
  <c r="DH282" i="1"/>
  <c r="DG282" i="1"/>
  <c r="DF282" i="1"/>
  <c r="DE282" i="1"/>
  <c r="DD282" i="1"/>
  <c r="DC282" i="1"/>
  <c r="DB282" i="1"/>
  <c r="DA282" i="1"/>
  <c r="CZ282" i="1"/>
  <c r="CY282" i="1"/>
  <c r="CX282" i="1"/>
  <c r="CW282" i="1"/>
  <c r="CV282" i="1"/>
  <c r="CU282" i="1"/>
  <c r="CT282" i="1"/>
  <c r="CS282" i="1"/>
  <c r="CR282" i="1"/>
  <c r="CQ282" i="1"/>
  <c r="CP282" i="1"/>
  <c r="CO282" i="1"/>
  <c r="CN282" i="1"/>
  <c r="CM282" i="1"/>
  <c r="CL282" i="1"/>
  <c r="CK282" i="1"/>
  <c r="CJ282" i="1"/>
  <c r="CI282" i="1"/>
  <c r="CH282" i="1"/>
  <c r="FS282" i="1" s="1"/>
  <c r="CD282" i="1"/>
  <c r="CC282" i="1"/>
  <c r="CB282" i="1"/>
  <c r="CA282" i="1"/>
  <c r="BZ282" i="1"/>
  <c r="BY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E282" i="1"/>
  <c r="BD282" i="1"/>
  <c r="BC282" i="1"/>
  <c r="BB282" i="1"/>
  <c r="BA282" i="1"/>
  <c r="AZ282" i="1"/>
  <c r="AY282" i="1"/>
  <c r="AX282" i="1"/>
  <c r="AT282" i="1"/>
  <c r="AS282" i="1"/>
  <c r="AR282" i="1"/>
  <c r="AQ282" i="1"/>
  <c r="AP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M282" i="1"/>
  <c r="L282" i="1"/>
  <c r="K282" i="1"/>
  <c r="J282" i="1"/>
  <c r="I282" i="1"/>
  <c r="H282" i="1"/>
  <c r="E282" i="1"/>
  <c r="D282" i="1"/>
  <c r="GT281" i="1"/>
  <c r="GS281" i="1"/>
  <c r="GR281" i="1"/>
  <c r="GQ281" i="1"/>
  <c r="GP281" i="1"/>
  <c r="GO281" i="1"/>
  <c r="GN281" i="1"/>
  <c r="GM281" i="1"/>
  <c r="GL281" i="1"/>
  <c r="GK281" i="1"/>
  <c r="GJ281" i="1"/>
  <c r="GI281" i="1"/>
  <c r="GH281" i="1"/>
  <c r="GG281" i="1"/>
  <c r="GF281" i="1"/>
  <c r="GE281" i="1"/>
  <c r="GD281" i="1"/>
  <c r="GC281" i="1"/>
  <c r="GB281" i="1"/>
  <c r="GA281" i="1"/>
  <c r="FZ281" i="1"/>
  <c r="FY281" i="1"/>
  <c r="FX281" i="1"/>
  <c r="FW281" i="1"/>
  <c r="FV281" i="1"/>
  <c r="FR281" i="1"/>
  <c r="FQ281" i="1"/>
  <c r="FP281" i="1"/>
  <c r="FO281" i="1"/>
  <c r="FN281" i="1"/>
  <c r="FM281" i="1"/>
  <c r="FL281" i="1"/>
  <c r="FK281" i="1"/>
  <c r="FJ281" i="1"/>
  <c r="FI281" i="1"/>
  <c r="FH281" i="1"/>
  <c r="FG281" i="1"/>
  <c r="FF281" i="1"/>
  <c r="FE281" i="1"/>
  <c r="FD281" i="1"/>
  <c r="FC281" i="1"/>
  <c r="FB281" i="1"/>
  <c r="FA281" i="1"/>
  <c r="EZ281" i="1"/>
  <c r="EY281" i="1"/>
  <c r="EX281" i="1"/>
  <c r="EW281" i="1"/>
  <c r="EV281" i="1"/>
  <c r="EU281" i="1"/>
  <c r="ET281" i="1"/>
  <c r="ES281" i="1"/>
  <c r="ER281" i="1"/>
  <c r="EQ281" i="1"/>
  <c r="EP281" i="1"/>
  <c r="EO281" i="1"/>
  <c r="EN281" i="1"/>
  <c r="EM281" i="1"/>
  <c r="EL281" i="1"/>
  <c r="EK281" i="1"/>
  <c r="EJ281" i="1"/>
  <c r="EI281" i="1"/>
  <c r="EH281" i="1"/>
  <c r="EG281" i="1"/>
  <c r="EF281" i="1"/>
  <c r="EE281" i="1"/>
  <c r="ED281" i="1"/>
  <c r="EC281" i="1"/>
  <c r="EB281" i="1"/>
  <c r="EA281" i="1"/>
  <c r="DZ281" i="1"/>
  <c r="DY281" i="1"/>
  <c r="DX281" i="1"/>
  <c r="DW281" i="1"/>
  <c r="DV281" i="1"/>
  <c r="DU281" i="1"/>
  <c r="DT281" i="1"/>
  <c r="DS281" i="1"/>
  <c r="DR281" i="1"/>
  <c r="DQ281" i="1"/>
  <c r="DP281" i="1"/>
  <c r="DO281" i="1"/>
  <c r="DN281" i="1"/>
  <c r="DM281" i="1"/>
  <c r="DL281" i="1"/>
  <c r="DK281" i="1"/>
  <c r="DJ281" i="1"/>
  <c r="DI281" i="1"/>
  <c r="DH281" i="1"/>
  <c r="DG281" i="1"/>
  <c r="DF281" i="1"/>
  <c r="DE281" i="1"/>
  <c r="DD281" i="1"/>
  <c r="DC281" i="1"/>
  <c r="DB281" i="1"/>
  <c r="DA281" i="1"/>
  <c r="CZ281" i="1"/>
  <c r="CY281" i="1"/>
  <c r="CX281" i="1"/>
  <c r="CW281" i="1"/>
  <c r="CV281" i="1"/>
  <c r="CU281" i="1"/>
  <c r="CT281" i="1"/>
  <c r="CS281" i="1"/>
  <c r="CR281" i="1"/>
  <c r="CQ281" i="1"/>
  <c r="CP281" i="1"/>
  <c r="CO281" i="1"/>
  <c r="CN281" i="1"/>
  <c r="CM281" i="1"/>
  <c r="CL281" i="1"/>
  <c r="CK281" i="1"/>
  <c r="CJ281" i="1"/>
  <c r="CI281" i="1"/>
  <c r="CH281" i="1"/>
  <c r="CD281" i="1"/>
  <c r="CC281" i="1"/>
  <c r="CB281" i="1"/>
  <c r="CA281" i="1"/>
  <c r="BZ281" i="1"/>
  <c r="BY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BE281" i="1"/>
  <c r="BD281" i="1"/>
  <c r="BC281" i="1"/>
  <c r="BB281" i="1"/>
  <c r="BA281" i="1"/>
  <c r="AZ281" i="1"/>
  <c r="AY281" i="1"/>
  <c r="AX281" i="1"/>
  <c r="AT281" i="1"/>
  <c r="AS281" i="1"/>
  <c r="AR281" i="1"/>
  <c r="AQ281" i="1"/>
  <c r="AP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M281" i="1"/>
  <c r="L281" i="1"/>
  <c r="K281" i="1"/>
  <c r="J281" i="1"/>
  <c r="I281" i="1"/>
  <c r="H281" i="1"/>
  <c r="E281" i="1"/>
  <c r="D281" i="1"/>
  <c r="GT280" i="1"/>
  <c r="GS280" i="1"/>
  <c r="GR280" i="1"/>
  <c r="GQ280" i="1"/>
  <c r="GP280" i="1"/>
  <c r="GO280" i="1"/>
  <c r="GN280" i="1"/>
  <c r="GM280" i="1"/>
  <c r="GL280" i="1"/>
  <c r="GK280" i="1"/>
  <c r="GJ280" i="1"/>
  <c r="GI280" i="1"/>
  <c r="GH280" i="1"/>
  <c r="GG280" i="1"/>
  <c r="GF280" i="1"/>
  <c r="GE280" i="1"/>
  <c r="GD280" i="1"/>
  <c r="GC280" i="1"/>
  <c r="GB280" i="1"/>
  <c r="GA280" i="1"/>
  <c r="FZ280" i="1"/>
  <c r="FY280" i="1"/>
  <c r="FX280" i="1"/>
  <c r="FW280" i="1"/>
  <c r="FV280" i="1"/>
  <c r="FR280" i="1"/>
  <c r="FQ280" i="1"/>
  <c r="FP280" i="1"/>
  <c r="FO280" i="1"/>
  <c r="FN280" i="1"/>
  <c r="FM280" i="1"/>
  <c r="FL280" i="1"/>
  <c r="FK280" i="1"/>
  <c r="FJ280" i="1"/>
  <c r="FI280" i="1"/>
  <c r="FH280" i="1"/>
  <c r="FG280" i="1"/>
  <c r="FF280" i="1"/>
  <c r="FE280" i="1"/>
  <c r="FD280" i="1"/>
  <c r="FC280" i="1"/>
  <c r="FB280" i="1"/>
  <c r="FA280" i="1"/>
  <c r="EZ280" i="1"/>
  <c r="EY280" i="1"/>
  <c r="EX280" i="1"/>
  <c r="EW280" i="1"/>
  <c r="EV280" i="1"/>
  <c r="EU280" i="1"/>
  <c r="ET280" i="1"/>
  <c r="ES280" i="1"/>
  <c r="ER280" i="1"/>
  <c r="EQ280" i="1"/>
  <c r="EP280" i="1"/>
  <c r="EO280" i="1"/>
  <c r="EN280" i="1"/>
  <c r="EM280" i="1"/>
  <c r="EL280" i="1"/>
  <c r="EK280" i="1"/>
  <c r="EJ280" i="1"/>
  <c r="EI280" i="1"/>
  <c r="EH280" i="1"/>
  <c r="EG280" i="1"/>
  <c r="EF280" i="1"/>
  <c r="EE280" i="1"/>
  <c r="ED280" i="1"/>
  <c r="EC280" i="1"/>
  <c r="EB280" i="1"/>
  <c r="EA280" i="1"/>
  <c r="DZ280" i="1"/>
  <c r="DY280" i="1"/>
  <c r="DX280" i="1"/>
  <c r="DW280" i="1"/>
  <c r="DV280" i="1"/>
  <c r="DU280" i="1"/>
  <c r="DT280" i="1"/>
  <c r="DS280" i="1"/>
  <c r="DR280" i="1"/>
  <c r="DQ280" i="1"/>
  <c r="DP280" i="1"/>
  <c r="DO280" i="1"/>
  <c r="DN280" i="1"/>
  <c r="DM280" i="1"/>
  <c r="DL280" i="1"/>
  <c r="DK280" i="1"/>
  <c r="DJ280" i="1"/>
  <c r="DI280" i="1"/>
  <c r="DH280" i="1"/>
  <c r="DG280" i="1"/>
  <c r="DF280" i="1"/>
  <c r="DE280" i="1"/>
  <c r="DD280" i="1"/>
  <c r="DC280" i="1"/>
  <c r="DB280" i="1"/>
  <c r="DA280" i="1"/>
  <c r="CZ280" i="1"/>
  <c r="CY280" i="1"/>
  <c r="CX280" i="1"/>
  <c r="CW280" i="1"/>
  <c r="CV280" i="1"/>
  <c r="CU280" i="1"/>
  <c r="CT280" i="1"/>
  <c r="CS280" i="1"/>
  <c r="CR280" i="1"/>
  <c r="CQ280" i="1"/>
  <c r="CP280" i="1"/>
  <c r="CO280" i="1"/>
  <c r="CN280" i="1"/>
  <c r="CM280" i="1"/>
  <c r="CL280" i="1"/>
  <c r="CK280" i="1"/>
  <c r="CJ280" i="1"/>
  <c r="CI280" i="1"/>
  <c r="CH280" i="1"/>
  <c r="CD280" i="1"/>
  <c r="CC280" i="1"/>
  <c r="CB280" i="1"/>
  <c r="CA280" i="1"/>
  <c r="BZ280" i="1"/>
  <c r="BY280" i="1"/>
  <c r="CE280" i="1" s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BV280" i="1" s="1"/>
  <c r="AT280" i="1"/>
  <c r="AS280" i="1"/>
  <c r="AR280" i="1"/>
  <c r="AQ280" i="1"/>
  <c r="AP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M280" i="1"/>
  <c r="L280" i="1"/>
  <c r="K280" i="1"/>
  <c r="J280" i="1"/>
  <c r="I280" i="1"/>
  <c r="N280" i="1" s="1"/>
  <c r="H280" i="1"/>
  <c r="E280" i="1"/>
  <c r="D280" i="1"/>
  <c r="GT279" i="1"/>
  <c r="GS279" i="1"/>
  <c r="GR279" i="1"/>
  <c r="GQ279" i="1"/>
  <c r="GP279" i="1"/>
  <c r="GO279" i="1"/>
  <c r="GN279" i="1"/>
  <c r="GM279" i="1"/>
  <c r="GL279" i="1"/>
  <c r="GK279" i="1"/>
  <c r="GJ279" i="1"/>
  <c r="GI279" i="1"/>
  <c r="GH279" i="1"/>
  <c r="GG279" i="1"/>
  <c r="GF279" i="1"/>
  <c r="GE279" i="1"/>
  <c r="GD279" i="1"/>
  <c r="GC279" i="1"/>
  <c r="GB279" i="1"/>
  <c r="GA279" i="1"/>
  <c r="FZ279" i="1"/>
  <c r="FY279" i="1"/>
  <c r="FX279" i="1"/>
  <c r="FW279" i="1"/>
  <c r="FV279" i="1"/>
  <c r="FR279" i="1"/>
  <c r="FQ279" i="1"/>
  <c r="FP279" i="1"/>
  <c r="FO279" i="1"/>
  <c r="FN279" i="1"/>
  <c r="FM279" i="1"/>
  <c r="FL279" i="1"/>
  <c r="FK279" i="1"/>
  <c r="FJ279" i="1"/>
  <c r="FI279" i="1"/>
  <c r="FH279" i="1"/>
  <c r="FG279" i="1"/>
  <c r="FF279" i="1"/>
  <c r="FE279" i="1"/>
  <c r="FD279" i="1"/>
  <c r="FC279" i="1"/>
  <c r="FB279" i="1"/>
  <c r="FA279" i="1"/>
  <c r="EZ279" i="1"/>
  <c r="EY279" i="1"/>
  <c r="EX279" i="1"/>
  <c r="EW279" i="1"/>
  <c r="EV279" i="1"/>
  <c r="EU279" i="1"/>
  <c r="ET279" i="1"/>
  <c r="ES279" i="1"/>
  <c r="ER279" i="1"/>
  <c r="EQ279" i="1"/>
  <c r="EP279" i="1"/>
  <c r="EO279" i="1"/>
  <c r="EN279" i="1"/>
  <c r="EM279" i="1"/>
  <c r="EL279" i="1"/>
  <c r="EK279" i="1"/>
  <c r="EJ279" i="1"/>
  <c r="EI279" i="1"/>
  <c r="EH279" i="1"/>
  <c r="EG279" i="1"/>
  <c r="EF279" i="1"/>
  <c r="EE279" i="1"/>
  <c r="ED279" i="1"/>
  <c r="EC279" i="1"/>
  <c r="EB279" i="1"/>
  <c r="EA279" i="1"/>
  <c r="DZ279" i="1"/>
  <c r="DY279" i="1"/>
  <c r="DX279" i="1"/>
  <c r="DW279" i="1"/>
  <c r="DV279" i="1"/>
  <c r="DU279" i="1"/>
  <c r="DT279" i="1"/>
  <c r="DS279" i="1"/>
  <c r="DR279" i="1"/>
  <c r="DQ279" i="1"/>
  <c r="DP279" i="1"/>
  <c r="DO279" i="1"/>
  <c r="DN279" i="1"/>
  <c r="DM279" i="1"/>
  <c r="DL279" i="1"/>
  <c r="DK279" i="1"/>
  <c r="DJ279" i="1"/>
  <c r="DI279" i="1"/>
  <c r="DH279" i="1"/>
  <c r="DG279" i="1"/>
  <c r="DF279" i="1"/>
  <c r="DE279" i="1"/>
  <c r="DD279" i="1"/>
  <c r="DC279" i="1"/>
  <c r="DB279" i="1"/>
  <c r="DA279" i="1"/>
  <c r="CZ279" i="1"/>
  <c r="CY279" i="1"/>
  <c r="CX279" i="1"/>
  <c r="CW279" i="1"/>
  <c r="CV279" i="1"/>
  <c r="CU279" i="1"/>
  <c r="CT279" i="1"/>
  <c r="CS279" i="1"/>
  <c r="CR279" i="1"/>
  <c r="CQ279" i="1"/>
  <c r="CP279" i="1"/>
  <c r="CO279" i="1"/>
  <c r="CN279" i="1"/>
  <c r="CM279" i="1"/>
  <c r="CL279" i="1"/>
  <c r="CK279" i="1"/>
  <c r="CJ279" i="1"/>
  <c r="CI279" i="1"/>
  <c r="FS279" i="1" s="1"/>
  <c r="CH279" i="1"/>
  <c r="CD279" i="1"/>
  <c r="CC279" i="1"/>
  <c r="CB279" i="1"/>
  <c r="CA279" i="1"/>
  <c r="BZ279" i="1"/>
  <c r="BY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T279" i="1"/>
  <c r="AS279" i="1"/>
  <c r="AR279" i="1"/>
  <c r="AQ279" i="1"/>
  <c r="AP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AM279" i="1" s="1"/>
  <c r="R279" i="1"/>
  <c r="Q279" i="1"/>
  <c r="M279" i="1"/>
  <c r="L279" i="1"/>
  <c r="K279" i="1"/>
  <c r="J279" i="1"/>
  <c r="I279" i="1"/>
  <c r="H279" i="1"/>
  <c r="N279" i="1" s="1"/>
  <c r="E279" i="1"/>
  <c r="D279" i="1"/>
  <c r="GT278" i="1"/>
  <c r="GS278" i="1"/>
  <c r="GR278" i="1"/>
  <c r="GQ278" i="1"/>
  <c r="GP278" i="1"/>
  <c r="GO278" i="1"/>
  <c r="GN278" i="1"/>
  <c r="GM278" i="1"/>
  <c r="GL278" i="1"/>
  <c r="GK278" i="1"/>
  <c r="GJ278" i="1"/>
  <c r="GI278" i="1"/>
  <c r="GH278" i="1"/>
  <c r="GG278" i="1"/>
  <c r="GF278" i="1"/>
  <c r="GE278" i="1"/>
  <c r="GD278" i="1"/>
  <c r="GC278" i="1"/>
  <c r="GB278" i="1"/>
  <c r="GA278" i="1"/>
  <c r="FZ278" i="1"/>
  <c r="FY278" i="1"/>
  <c r="FX278" i="1"/>
  <c r="FW278" i="1"/>
  <c r="FV278" i="1"/>
  <c r="FR278" i="1"/>
  <c r="FQ278" i="1"/>
  <c r="FP278" i="1"/>
  <c r="FO278" i="1"/>
  <c r="FN278" i="1"/>
  <c r="FM278" i="1"/>
  <c r="FL278" i="1"/>
  <c r="FK278" i="1"/>
  <c r="FJ278" i="1"/>
  <c r="FI278" i="1"/>
  <c r="FH278" i="1"/>
  <c r="FG278" i="1"/>
  <c r="FF278" i="1"/>
  <c r="FE278" i="1"/>
  <c r="FD278" i="1"/>
  <c r="FC278" i="1"/>
  <c r="FB278" i="1"/>
  <c r="FA278" i="1"/>
  <c r="EZ278" i="1"/>
  <c r="EY278" i="1"/>
  <c r="EX278" i="1"/>
  <c r="EW278" i="1"/>
  <c r="EV278" i="1"/>
  <c r="EU278" i="1"/>
  <c r="ET278" i="1"/>
  <c r="ES278" i="1"/>
  <c r="ER278" i="1"/>
  <c r="EQ278" i="1"/>
  <c r="EP278" i="1"/>
  <c r="EO278" i="1"/>
  <c r="EN278" i="1"/>
  <c r="EM278" i="1"/>
  <c r="EL278" i="1"/>
  <c r="EK278" i="1"/>
  <c r="EJ278" i="1"/>
  <c r="EI278" i="1"/>
  <c r="EH278" i="1"/>
  <c r="EG278" i="1"/>
  <c r="EF278" i="1"/>
  <c r="EE278" i="1"/>
  <c r="ED278" i="1"/>
  <c r="EC278" i="1"/>
  <c r="EB278" i="1"/>
  <c r="EA278" i="1"/>
  <c r="DZ278" i="1"/>
  <c r="DY278" i="1"/>
  <c r="DX278" i="1"/>
  <c r="DW278" i="1"/>
  <c r="DV278" i="1"/>
  <c r="DU278" i="1"/>
  <c r="DT278" i="1"/>
  <c r="DS278" i="1"/>
  <c r="DR278" i="1"/>
  <c r="DQ278" i="1"/>
  <c r="DP278" i="1"/>
  <c r="DO278" i="1"/>
  <c r="DN278" i="1"/>
  <c r="DM278" i="1"/>
  <c r="DL278" i="1"/>
  <c r="DK278" i="1"/>
  <c r="DJ278" i="1"/>
  <c r="DI278" i="1"/>
  <c r="DH278" i="1"/>
  <c r="DG278" i="1"/>
  <c r="DF278" i="1"/>
  <c r="DE278" i="1"/>
  <c r="DD278" i="1"/>
  <c r="DC278" i="1"/>
  <c r="DB278" i="1"/>
  <c r="DA278" i="1"/>
  <c r="CZ278" i="1"/>
  <c r="CY278" i="1"/>
  <c r="CX278" i="1"/>
  <c r="CW278" i="1"/>
  <c r="CV278" i="1"/>
  <c r="CU278" i="1"/>
  <c r="CT278" i="1"/>
  <c r="CS278" i="1"/>
  <c r="CR278" i="1"/>
  <c r="CQ278" i="1"/>
  <c r="CP278" i="1"/>
  <c r="CO278" i="1"/>
  <c r="CN278" i="1"/>
  <c r="CM278" i="1"/>
  <c r="CL278" i="1"/>
  <c r="CK278" i="1"/>
  <c r="CJ278" i="1"/>
  <c r="CI278" i="1"/>
  <c r="CH278" i="1"/>
  <c r="FS278" i="1" s="1"/>
  <c r="CD278" i="1"/>
  <c r="CC278" i="1"/>
  <c r="CB278" i="1"/>
  <c r="CA278" i="1"/>
  <c r="BZ278" i="1"/>
  <c r="BY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T278" i="1"/>
  <c r="AS278" i="1"/>
  <c r="AR278" i="1"/>
  <c r="AQ278" i="1"/>
  <c r="AP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M278" i="1"/>
  <c r="L278" i="1"/>
  <c r="K278" i="1"/>
  <c r="J278" i="1"/>
  <c r="I278" i="1"/>
  <c r="H278" i="1"/>
  <c r="E278" i="1"/>
  <c r="D278" i="1"/>
  <c r="GT277" i="1"/>
  <c r="GS277" i="1"/>
  <c r="GR277" i="1"/>
  <c r="GQ277" i="1"/>
  <c r="GP277" i="1"/>
  <c r="GO277" i="1"/>
  <c r="GN277" i="1"/>
  <c r="GM277" i="1"/>
  <c r="GL277" i="1"/>
  <c r="GK277" i="1"/>
  <c r="GJ277" i="1"/>
  <c r="GI277" i="1"/>
  <c r="GH277" i="1"/>
  <c r="GG277" i="1"/>
  <c r="GF277" i="1"/>
  <c r="GE277" i="1"/>
  <c r="GD277" i="1"/>
  <c r="GC277" i="1"/>
  <c r="GB277" i="1"/>
  <c r="GA277" i="1"/>
  <c r="FZ277" i="1"/>
  <c r="FY277" i="1"/>
  <c r="FX277" i="1"/>
  <c r="FW277" i="1"/>
  <c r="FV277" i="1"/>
  <c r="FR277" i="1"/>
  <c r="FQ277" i="1"/>
  <c r="FP277" i="1"/>
  <c r="FO277" i="1"/>
  <c r="FN277" i="1"/>
  <c r="FM277" i="1"/>
  <c r="FL277" i="1"/>
  <c r="FK277" i="1"/>
  <c r="FJ277" i="1"/>
  <c r="FI277" i="1"/>
  <c r="FH277" i="1"/>
  <c r="FG277" i="1"/>
  <c r="FF277" i="1"/>
  <c r="FE277" i="1"/>
  <c r="FD277" i="1"/>
  <c r="FC277" i="1"/>
  <c r="FB277" i="1"/>
  <c r="FA277" i="1"/>
  <c r="EZ277" i="1"/>
  <c r="EY277" i="1"/>
  <c r="EX277" i="1"/>
  <c r="EW277" i="1"/>
  <c r="EV277" i="1"/>
  <c r="EU277" i="1"/>
  <c r="ET277" i="1"/>
  <c r="ES277" i="1"/>
  <c r="ER277" i="1"/>
  <c r="EQ277" i="1"/>
  <c r="EP277" i="1"/>
  <c r="EO277" i="1"/>
  <c r="EN277" i="1"/>
  <c r="EM277" i="1"/>
  <c r="EL277" i="1"/>
  <c r="EK277" i="1"/>
  <c r="EJ277" i="1"/>
  <c r="EI277" i="1"/>
  <c r="EH277" i="1"/>
  <c r="EG277" i="1"/>
  <c r="EF277" i="1"/>
  <c r="EE277" i="1"/>
  <c r="ED277" i="1"/>
  <c r="EC277" i="1"/>
  <c r="EB277" i="1"/>
  <c r="EA277" i="1"/>
  <c r="DZ277" i="1"/>
  <c r="DY277" i="1"/>
  <c r="DX277" i="1"/>
  <c r="DW277" i="1"/>
  <c r="DV277" i="1"/>
  <c r="DU277" i="1"/>
  <c r="DT277" i="1"/>
  <c r="DS277" i="1"/>
  <c r="DR277" i="1"/>
  <c r="DQ277" i="1"/>
  <c r="DP277" i="1"/>
  <c r="DO277" i="1"/>
  <c r="DN277" i="1"/>
  <c r="DM277" i="1"/>
  <c r="DL277" i="1"/>
  <c r="DK277" i="1"/>
  <c r="DJ277" i="1"/>
  <c r="DI277" i="1"/>
  <c r="DH277" i="1"/>
  <c r="DG277" i="1"/>
  <c r="DF277" i="1"/>
  <c r="DE277" i="1"/>
  <c r="DD277" i="1"/>
  <c r="DC277" i="1"/>
  <c r="DB277" i="1"/>
  <c r="DA277" i="1"/>
  <c r="CZ277" i="1"/>
  <c r="CY277" i="1"/>
  <c r="CX277" i="1"/>
  <c r="CW277" i="1"/>
  <c r="CV277" i="1"/>
  <c r="CU277" i="1"/>
  <c r="CT277" i="1"/>
  <c r="CS277" i="1"/>
  <c r="CR277" i="1"/>
  <c r="CQ277" i="1"/>
  <c r="CP277" i="1"/>
  <c r="CO277" i="1"/>
  <c r="CN277" i="1"/>
  <c r="CM277" i="1"/>
  <c r="CL277" i="1"/>
  <c r="CK277" i="1"/>
  <c r="CJ277" i="1"/>
  <c r="CI277" i="1"/>
  <c r="CH277" i="1"/>
  <c r="CD277" i="1"/>
  <c r="CC277" i="1"/>
  <c r="CB277" i="1"/>
  <c r="CA277" i="1"/>
  <c r="BZ277" i="1"/>
  <c r="BY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T277" i="1"/>
  <c r="AS277" i="1"/>
  <c r="AR277" i="1"/>
  <c r="AQ277" i="1"/>
  <c r="AP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M277" i="1"/>
  <c r="L277" i="1"/>
  <c r="K277" i="1"/>
  <c r="J277" i="1"/>
  <c r="I277" i="1"/>
  <c r="H277" i="1"/>
  <c r="E277" i="1"/>
  <c r="D277" i="1"/>
  <c r="GT276" i="1"/>
  <c r="GS276" i="1"/>
  <c r="GR276" i="1"/>
  <c r="GQ276" i="1"/>
  <c r="GP276" i="1"/>
  <c r="GO276" i="1"/>
  <c r="GN276" i="1"/>
  <c r="GM276" i="1"/>
  <c r="GL276" i="1"/>
  <c r="GK276" i="1"/>
  <c r="GJ276" i="1"/>
  <c r="GI276" i="1"/>
  <c r="GH276" i="1"/>
  <c r="GG276" i="1"/>
  <c r="GF276" i="1"/>
  <c r="GE276" i="1"/>
  <c r="GD276" i="1"/>
  <c r="GC276" i="1"/>
  <c r="GB276" i="1"/>
  <c r="GA276" i="1"/>
  <c r="FZ276" i="1"/>
  <c r="FY276" i="1"/>
  <c r="FX276" i="1"/>
  <c r="FW276" i="1"/>
  <c r="FV276" i="1"/>
  <c r="FR276" i="1"/>
  <c r="FQ276" i="1"/>
  <c r="FP276" i="1"/>
  <c r="FO276" i="1"/>
  <c r="FN276" i="1"/>
  <c r="FM276" i="1"/>
  <c r="FL276" i="1"/>
  <c r="FK276" i="1"/>
  <c r="FJ276" i="1"/>
  <c r="FI276" i="1"/>
  <c r="FH276" i="1"/>
  <c r="FG276" i="1"/>
  <c r="FF276" i="1"/>
  <c r="FE276" i="1"/>
  <c r="FD276" i="1"/>
  <c r="FC276" i="1"/>
  <c r="FB276" i="1"/>
  <c r="FA276" i="1"/>
  <c r="EZ276" i="1"/>
  <c r="EY276" i="1"/>
  <c r="EX276" i="1"/>
  <c r="EW276" i="1"/>
  <c r="EV276" i="1"/>
  <c r="EU276" i="1"/>
  <c r="ET276" i="1"/>
  <c r="ES276" i="1"/>
  <c r="ER276" i="1"/>
  <c r="EQ276" i="1"/>
  <c r="EP276" i="1"/>
  <c r="EO276" i="1"/>
  <c r="EN276" i="1"/>
  <c r="EM276" i="1"/>
  <c r="EL276" i="1"/>
  <c r="EK276" i="1"/>
  <c r="EJ276" i="1"/>
  <c r="EI276" i="1"/>
  <c r="EH276" i="1"/>
  <c r="EG276" i="1"/>
  <c r="EF276" i="1"/>
  <c r="EE276" i="1"/>
  <c r="ED276" i="1"/>
  <c r="EC276" i="1"/>
  <c r="EB276" i="1"/>
  <c r="EA276" i="1"/>
  <c r="DZ276" i="1"/>
  <c r="DY276" i="1"/>
  <c r="DX276" i="1"/>
  <c r="DW276" i="1"/>
  <c r="DV276" i="1"/>
  <c r="DU276" i="1"/>
  <c r="DT276" i="1"/>
  <c r="DS276" i="1"/>
  <c r="DR276" i="1"/>
  <c r="DQ276" i="1"/>
  <c r="DP276" i="1"/>
  <c r="DO276" i="1"/>
  <c r="DN276" i="1"/>
  <c r="DM276" i="1"/>
  <c r="DL276" i="1"/>
  <c r="DK276" i="1"/>
  <c r="DJ276" i="1"/>
  <c r="DI276" i="1"/>
  <c r="DH276" i="1"/>
  <c r="DG276" i="1"/>
  <c r="DF276" i="1"/>
  <c r="DE276" i="1"/>
  <c r="DD276" i="1"/>
  <c r="DC276" i="1"/>
  <c r="DB276" i="1"/>
  <c r="DA276" i="1"/>
  <c r="CZ276" i="1"/>
  <c r="CY276" i="1"/>
  <c r="CX276" i="1"/>
  <c r="CW276" i="1"/>
  <c r="CV276" i="1"/>
  <c r="CU276" i="1"/>
  <c r="CT276" i="1"/>
  <c r="CS276" i="1"/>
  <c r="CR276" i="1"/>
  <c r="CQ276" i="1"/>
  <c r="CP276" i="1"/>
  <c r="CO276" i="1"/>
  <c r="CN276" i="1"/>
  <c r="CM276" i="1"/>
  <c r="CL276" i="1"/>
  <c r="CK276" i="1"/>
  <c r="CJ276" i="1"/>
  <c r="CI276" i="1"/>
  <c r="CH276" i="1"/>
  <c r="CD276" i="1"/>
  <c r="CC276" i="1"/>
  <c r="CB276" i="1"/>
  <c r="CA276" i="1"/>
  <c r="BZ276" i="1"/>
  <c r="BY276" i="1"/>
  <c r="CE276" i="1" s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BV276" i="1" s="1"/>
  <c r="AT276" i="1"/>
  <c r="AS276" i="1"/>
  <c r="AR276" i="1"/>
  <c r="AQ276" i="1"/>
  <c r="AP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M276" i="1"/>
  <c r="L276" i="1"/>
  <c r="K276" i="1"/>
  <c r="J276" i="1"/>
  <c r="I276" i="1"/>
  <c r="N276" i="1" s="1"/>
  <c r="H276" i="1"/>
  <c r="E276" i="1"/>
  <c r="D276" i="1"/>
  <c r="GT275" i="1"/>
  <c r="GS275" i="1"/>
  <c r="GR275" i="1"/>
  <c r="GQ275" i="1"/>
  <c r="GP275" i="1"/>
  <c r="GO275" i="1"/>
  <c r="GN275" i="1"/>
  <c r="GM275" i="1"/>
  <c r="GL275" i="1"/>
  <c r="GK275" i="1"/>
  <c r="GJ275" i="1"/>
  <c r="GI275" i="1"/>
  <c r="GH275" i="1"/>
  <c r="GG275" i="1"/>
  <c r="GF275" i="1"/>
  <c r="GE275" i="1"/>
  <c r="GD275" i="1"/>
  <c r="GC275" i="1"/>
  <c r="GB275" i="1"/>
  <c r="GA275" i="1"/>
  <c r="FZ275" i="1"/>
  <c r="FY275" i="1"/>
  <c r="FX275" i="1"/>
  <c r="FW275" i="1"/>
  <c r="FV275" i="1"/>
  <c r="FR275" i="1"/>
  <c r="FQ275" i="1"/>
  <c r="FP275" i="1"/>
  <c r="FO275" i="1"/>
  <c r="FN275" i="1"/>
  <c r="FM275" i="1"/>
  <c r="FL275" i="1"/>
  <c r="FK275" i="1"/>
  <c r="FJ275" i="1"/>
  <c r="FI275" i="1"/>
  <c r="FH275" i="1"/>
  <c r="FG275" i="1"/>
  <c r="FF275" i="1"/>
  <c r="FE275" i="1"/>
  <c r="FD275" i="1"/>
  <c r="FC275" i="1"/>
  <c r="FB275" i="1"/>
  <c r="FA275" i="1"/>
  <c r="EZ275" i="1"/>
  <c r="EY275" i="1"/>
  <c r="EX275" i="1"/>
  <c r="EW275" i="1"/>
  <c r="EV275" i="1"/>
  <c r="EU275" i="1"/>
  <c r="ET275" i="1"/>
  <c r="ES275" i="1"/>
  <c r="ER275" i="1"/>
  <c r="EQ275" i="1"/>
  <c r="EP275" i="1"/>
  <c r="EO275" i="1"/>
  <c r="EN275" i="1"/>
  <c r="EM275" i="1"/>
  <c r="EL275" i="1"/>
  <c r="EK275" i="1"/>
  <c r="EJ275" i="1"/>
  <c r="EI275" i="1"/>
  <c r="EH275" i="1"/>
  <c r="EG275" i="1"/>
  <c r="EF275" i="1"/>
  <c r="EE275" i="1"/>
  <c r="ED275" i="1"/>
  <c r="EC275" i="1"/>
  <c r="EB275" i="1"/>
  <c r="EA275" i="1"/>
  <c r="DZ275" i="1"/>
  <c r="DY275" i="1"/>
  <c r="DX275" i="1"/>
  <c r="DW275" i="1"/>
  <c r="DV275" i="1"/>
  <c r="DU275" i="1"/>
  <c r="DT275" i="1"/>
  <c r="DS275" i="1"/>
  <c r="DR275" i="1"/>
  <c r="DQ275" i="1"/>
  <c r="DP275" i="1"/>
  <c r="DO275" i="1"/>
  <c r="DN275" i="1"/>
  <c r="DM275" i="1"/>
  <c r="DL275" i="1"/>
  <c r="DK275" i="1"/>
  <c r="DJ275" i="1"/>
  <c r="DI275" i="1"/>
  <c r="DH275" i="1"/>
  <c r="DG275" i="1"/>
  <c r="DF275" i="1"/>
  <c r="DE275" i="1"/>
  <c r="DD275" i="1"/>
  <c r="DC275" i="1"/>
  <c r="DB275" i="1"/>
  <c r="DA275" i="1"/>
  <c r="CZ275" i="1"/>
  <c r="CY275" i="1"/>
  <c r="CX275" i="1"/>
  <c r="CW275" i="1"/>
  <c r="CV275" i="1"/>
  <c r="CU275" i="1"/>
  <c r="CT275" i="1"/>
  <c r="CS275" i="1"/>
  <c r="CR275" i="1"/>
  <c r="CQ275" i="1"/>
  <c r="CP275" i="1"/>
  <c r="CO275" i="1"/>
  <c r="CN275" i="1"/>
  <c r="CM275" i="1"/>
  <c r="CL275" i="1"/>
  <c r="CK275" i="1"/>
  <c r="CJ275" i="1"/>
  <c r="CI275" i="1"/>
  <c r="FS275" i="1" s="1"/>
  <c r="CH275" i="1"/>
  <c r="CD275" i="1"/>
  <c r="CC275" i="1"/>
  <c r="CB275" i="1"/>
  <c r="CA275" i="1"/>
  <c r="BZ275" i="1"/>
  <c r="BY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T275" i="1"/>
  <c r="AS275" i="1"/>
  <c r="AR275" i="1"/>
  <c r="AQ275" i="1"/>
  <c r="AP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AM275" i="1" s="1"/>
  <c r="R275" i="1"/>
  <c r="Q275" i="1"/>
  <c r="M275" i="1"/>
  <c r="L275" i="1"/>
  <c r="K275" i="1"/>
  <c r="J275" i="1"/>
  <c r="I275" i="1"/>
  <c r="H275" i="1"/>
  <c r="N275" i="1" s="1"/>
  <c r="E275" i="1"/>
  <c r="D275" i="1"/>
  <c r="GT274" i="1"/>
  <c r="GS274" i="1"/>
  <c r="GR274" i="1"/>
  <c r="GQ274" i="1"/>
  <c r="GP274" i="1"/>
  <c r="GO274" i="1"/>
  <c r="GN274" i="1"/>
  <c r="GM274" i="1"/>
  <c r="GL274" i="1"/>
  <c r="GK274" i="1"/>
  <c r="GJ274" i="1"/>
  <c r="GI274" i="1"/>
  <c r="GH274" i="1"/>
  <c r="GG274" i="1"/>
  <c r="GF274" i="1"/>
  <c r="GE274" i="1"/>
  <c r="GD274" i="1"/>
  <c r="GC274" i="1"/>
  <c r="GB274" i="1"/>
  <c r="GA274" i="1"/>
  <c r="FZ274" i="1"/>
  <c r="FY274" i="1"/>
  <c r="FX274" i="1"/>
  <c r="FW274" i="1"/>
  <c r="FV274" i="1"/>
  <c r="FR274" i="1"/>
  <c r="FQ274" i="1"/>
  <c r="FP274" i="1"/>
  <c r="FO274" i="1"/>
  <c r="FN274" i="1"/>
  <c r="FM274" i="1"/>
  <c r="FL274" i="1"/>
  <c r="FK274" i="1"/>
  <c r="FJ274" i="1"/>
  <c r="FI274" i="1"/>
  <c r="FH274" i="1"/>
  <c r="FG274" i="1"/>
  <c r="FF274" i="1"/>
  <c r="FE274" i="1"/>
  <c r="FD274" i="1"/>
  <c r="FC274" i="1"/>
  <c r="FB274" i="1"/>
  <c r="FA274" i="1"/>
  <c r="EZ274" i="1"/>
  <c r="EY274" i="1"/>
  <c r="EX274" i="1"/>
  <c r="EW274" i="1"/>
  <c r="EV274" i="1"/>
  <c r="EU274" i="1"/>
  <c r="ET274" i="1"/>
  <c r="ES274" i="1"/>
  <c r="ER274" i="1"/>
  <c r="EQ274" i="1"/>
  <c r="EP274" i="1"/>
  <c r="EO274" i="1"/>
  <c r="EN274" i="1"/>
  <c r="EM274" i="1"/>
  <c r="EL274" i="1"/>
  <c r="EK274" i="1"/>
  <c r="EJ274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DW274" i="1"/>
  <c r="DV274" i="1"/>
  <c r="DU274" i="1"/>
  <c r="DT274" i="1"/>
  <c r="DS274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FS274" i="1" s="1"/>
  <c r="CD274" i="1"/>
  <c r="CC274" i="1"/>
  <c r="CB274" i="1"/>
  <c r="CA274" i="1"/>
  <c r="BZ274" i="1"/>
  <c r="BY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T274" i="1"/>
  <c r="AS274" i="1"/>
  <c r="AR274" i="1"/>
  <c r="AQ274" i="1"/>
  <c r="AP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M274" i="1"/>
  <c r="L274" i="1"/>
  <c r="K274" i="1"/>
  <c r="J274" i="1"/>
  <c r="I274" i="1"/>
  <c r="H274" i="1"/>
  <c r="E274" i="1"/>
  <c r="D274" i="1"/>
  <c r="GT273" i="1"/>
  <c r="GS273" i="1"/>
  <c r="GR273" i="1"/>
  <c r="GQ273" i="1"/>
  <c r="GP273" i="1"/>
  <c r="GO273" i="1"/>
  <c r="GN273" i="1"/>
  <c r="GM273" i="1"/>
  <c r="GL273" i="1"/>
  <c r="GK273" i="1"/>
  <c r="GJ273" i="1"/>
  <c r="GI273" i="1"/>
  <c r="GH273" i="1"/>
  <c r="GG273" i="1"/>
  <c r="GF273" i="1"/>
  <c r="GE273" i="1"/>
  <c r="GD273" i="1"/>
  <c r="GC273" i="1"/>
  <c r="GB273" i="1"/>
  <c r="GA273" i="1"/>
  <c r="FZ273" i="1"/>
  <c r="FY273" i="1"/>
  <c r="FX273" i="1"/>
  <c r="FW273" i="1"/>
  <c r="FV273" i="1"/>
  <c r="FR273" i="1"/>
  <c r="FQ273" i="1"/>
  <c r="FP273" i="1"/>
  <c r="FO273" i="1"/>
  <c r="FN273" i="1"/>
  <c r="FM273" i="1"/>
  <c r="FL273" i="1"/>
  <c r="FK273" i="1"/>
  <c r="FJ273" i="1"/>
  <c r="FI273" i="1"/>
  <c r="FH273" i="1"/>
  <c r="FG273" i="1"/>
  <c r="FF273" i="1"/>
  <c r="FE273" i="1"/>
  <c r="FD273" i="1"/>
  <c r="FC273" i="1"/>
  <c r="FB273" i="1"/>
  <c r="FA273" i="1"/>
  <c r="EZ273" i="1"/>
  <c r="EY273" i="1"/>
  <c r="EX273" i="1"/>
  <c r="EW273" i="1"/>
  <c r="EV273" i="1"/>
  <c r="EU273" i="1"/>
  <c r="ET273" i="1"/>
  <c r="ES273" i="1"/>
  <c r="ER273" i="1"/>
  <c r="EQ273" i="1"/>
  <c r="EP273" i="1"/>
  <c r="EO273" i="1"/>
  <c r="EN273" i="1"/>
  <c r="EM273" i="1"/>
  <c r="EL273" i="1"/>
  <c r="EK273" i="1"/>
  <c r="EJ273" i="1"/>
  <c r="EI273" i="1"/>
  <c r="EH273" i="1"/>
  <c r="EG273" i="1"/>
  <c r="EF273" i="1"/>
  <c r="EE273" i="1"/>
  <c r="ED273" i="1"/>
  <c r="EC273" i="1"/>
  <c r="EB273" i="1"/>
  <c r="EA273" i="1"/>
  <c r="DZ273" i="1"/>
  <c r="DY273" i="1"/>
  <c r="DX273" i="1"/>
  <c r="DW273" i="1"/>
  <c r="DV273" i="1"/>
  <c r="DU273" i="1"/>
  <c r="DT273" i="1"/>
  <c r="DS273" i="1"/>
  <c r="DR273" i="1"/>
  <c r="DQ273" i="1"/>
  <c r="DP273" i="1"/>
  <c r="DO273" i="1"/>
  <c r="DN273" i="1"/>
  <c r="DM273" i="1"/>
  <c r="DL273" i="1"/>
  <c r="DK273" i="1"/>
  <c r="DJ273" i="1"/>
  <c r="DI273" i="1"/>
  <c r="DH273" i="1"/>
  <c r="DG273" i="1"/>
  <c r="DF273" i="1"/>
  <c r="DE273" i="1"/>
  <c r="DD273" i="1"/>
  <c r="DC273" i="1"/>
  <c r="DB273" i="1"/>
  <c r="DA273" i="1"/>
  <c r="CZ273" i="1"/>
  <c r="CY273" i="1"/>
  <c r="CX273" i="1"/>
  <c r="CW273" i="1"/>
  <c r="CV273" i="1"/>
  <c r="CU273" i="1"/>
  <c r="CT273" i="1"/>
  <c r="CS273" i="1"/>
  <c r="CR273" i="1"/>
  <c r="CQ273" i="1"/>
  <c r="CP273" i="1"/>
  <c r="CO273" i="1"/>
  <c r="CN273" i="1"/>
  <c r="CM273" i="1"/>
  <c r="CL273" i="1"/>
  <c r="CK273" i="1"/>
  <c r="CJ273" i="1"/>
  <c r="CI273" i="1"/>
  <c r="CH273" i="1"/>
  <c r="CD273" i="1"/>
  <c r="CC273" i="1"/>
  <c r="CB273" i="1"/>
  <c r="CA273" i="1"/>
  <c r="BZ273" i="1"/>
  <c r="BY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T273" i="1"/>
  <c r="AS273" i="1"/>
  <c r="AR273" i="1"/>
  <c r="AQ273" i="1"/>
  <c r="AP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M273" i="1"/>
  <c r="L273" i="1"/>
  <c r="K273" i="1"/>
  <c r="J273" i="1"/>
  <c r="I273" i="1"/>
  <c r="H273" i="1"/>
  <c r="E273" i="1"/>
  <c r="D273" i="1"/>
  <c r="GT272" i="1"/>
  <c r="GS272" i="1"/>
  <c r="GR272" i="1"/>
  <c r="GQ272" i="1"/>
  <c r="GP272" i="1"/>
  <c r="GO272" i="1"/>
  <c r="GN272" i="1"/>
  <c r="GM272" i="1"/>
  <c r="GL272" i="1"/>
  <c r="GK272" i="1"/>
  <c r="GJ272" i="1"/>
  <c r="GI272" i="1"/>
  <c r="GH272" i="1"/>
  <c r="GG272" i="1"/>
  <c r="GF272" i="1"/>
  <c r="GE272" i="1"/>
  <c r="GD272" i="1"/>
  <c r="GC272" i="1"/>
  <c r="GB272" i="1"/>
  <c r="GA272" i="1"/>
  <c r="FZ272" i="1"/>
  <c r="FY272" i="1"/>
  <c r="FX272" i="1"/>
  <c r="FW272" i="1"/>
  <c r="FV272" i="1"/>
  <c r="FR272" i="1"/>
  <c r="FQ272" i="1"/>
  <c r="FP272" i="1"/>
  <c r="FO272" i="1"/>
  <c r="FN272" i="1"/>
  <c r="FM272" i="1"/>
  <c r="FL272" i="1"/>
  <c r="FK272" i="1"/>
  <c r="FJ272" i="1"/>
  <c r="FI272" i="1"/>
  <c r="FH272" i="1"/>
  <c r="FG272" i="1"/>
  <c r="FF272" i="1"/>
  <c r="FE272" i="1"/>
  <c r="FD272" i="1"/>
  <c r="FC272" i="1"/>
  <c r="FB272" i="1"/>
  <c r="FA272" i="1"/>
  <c r="EZ272" i="1"/>
  <c r="EY272" i="1"/>
  <c r="EX272" i="1"/>
  <c r="EW272" i="1"/>
  <c r="EV272" i="1"/>
  <c r="EU272" i="1"/>
  <c r="ET272" i="1"/>
  <c r="ES272" i="1"/>
  <c r="ER272" i="1"/>
  <c r="EQ272" i="1"/>
  <c r="EP272" i="1"/>
  <c r="EO272" i="1"/>
  <c r="EN272" i="1"/>
  <c r="EM272" i="1"/>
  <c r="EL272" i="1"/>
  <c r="EK272" i="1"/>
  <c r="EJ272" i="1"/>
  <c r="EI272" i="1"/>
  <c r="EH272" i="1"/>
  <c r="EG272" i="1"/>
  <c r="EF272" i="1"/>
  <c r="EE272" i="1"/>
  <c r="ED272" i="1"/>
  <c r="EC272" i="1"/>
  <c r="EB272" i="1"/>
  <c r="EA272" i="1"/>
  <c r="DZ272" i="1"/>
  <c r="DY272" i="1"/>
  <c r="DX272" i="1"/>
  <c r="DW272" i="1"/>
  <c r="DV272" i="1"/>
  <c r="DU272" i="1"/>
  <c r="DT272" i="1"/>
  <c r="DS272" i="1"/>
  <c r="DR272" i="1"/>
  <c r="DQ272" i="1"/>
  <c r="DP272" i="1"/>
  <c r="DO272" i="1"/>
  <c r="DN272" i="1"/>
  <c r="DM272" i="1"/>
  <c r="DL272" i="1"/>
  <c r="DK272" i="1"/>
  <c r="DJ272" i="1"/>
  <c r="DI272" i="1"/>
  <c r="DH272" i="1"/>
  <c r="DG272" i="1"/>
  <c r="DF272" i="1"/>
  <c r="DE272" i="1"/>
  <c r="DD272" i="1"/>
  <c r="DC272" i="1"/>
  <c r="DB272" i="1"/>
  <c r="DA272" i="1"/>
  <c r="CZ272" i="1"/>
  <c r="CY272" i="1"/>
  <c r="CX272" i="1"/>
  <c r="CW272" i="1"/>
  <c r="CV272" i="1"/>
  <c r="CU272" i="1"/>
  <c r="CT272" i="1"/>
  <c r="CS272" i="1"/>
  <c r="CR272" i="1"/>
  <c r="CQ272" i="1"/>
  <c r="CP272" i="1"/>
  <c r="CO272" i="1"/>
  <c r="CN272" i="1"/>
  <c r="CM272" i="1"/>
  <c r="CL272" i="1"/>
  <c r="CK272" i="1"/>
  <c r="CJ272" i="1"/>
  <c r="CI272" i="1"/>
  <c r="CH272" i="1"/>
  <c r="CD272" i="1"/>
  <c r="CC272" i="1"/>
  <c r="CB272" i="1"/>
  <c r="CA272" i="1"/>
  <c r="BZ272" i="1"/>
  <c r="BY272" i="1"/>
  <c r="CE272" i="1" s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BV272" i="1" s="1"/>
  <c r="AT272" i="1"/>
  <c r="AS272" i="1"/>
  <c r="AR272" i="1"/>
  <c r="AQ272" i="1"/>
  <c r="AP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M272" i="1"/>
  <c r="L272" i="1"/>
  <c r="K272" i="1"/>
  <c r="J272" i="1"/>
  <c r="I272" i="1"/>
  <c r="N272" i="1" s="1"/>
  <c r="H272" i="1"/>
  <c r="E272" i="1"/>
  <c r="D272" i="1"/>
  <c r="GT271" i="1"/>
  <c r="GS271" i="1"/>
  <c r="GR271" i="1"/>
  <c r="GQ271" i="1"/>
  <c r="GP271" i="1"/>
  <c r="GO271" i="1"/>
  <c r="GN271" i="1"/>
  <c r="GM271" i="1"/>
  <c r="GL271" i="1"/>
  <c r="GK271" i="1"/>
  <c r="GJ271" i="1"/>
  <c r="GI271" i="1"/>
  <c r="GH271" i="1"/>
  <c r="GG271" i="1"/>
  <c r="GF271" i="1"/>
  <c r="GE271" i="1"/>
  <c r="GD271" i="1"/>
  <c r="GC271" i="1"/>
  <c r="GB271" i="1"/>
  <c r="GA271" i="1"/>
  <c r="FZ271" i="1"/>
  <c r="FY271" i="1"/>
  <c r="FX271" i="1"/>
  <c r="FW271" i="1"/>
  <c r="FV271" i="1"/>
  <c r="FR271" i="1"/>
  <c r="FQ271" i="1"/>
  <c r="FP271" i="1"/>
  <c r="FO271" i="1"/>
  <c r="FN271" i="1"/>
  <c r="FM271" i="1"/>
  <c r="FL271" i="1"/>
  <c r="FK271" i="1"/>
  <c r="FJ271" i="1"/>
  <c r="FI271" i="1"/>
  <c r="FH271" i="1"/>
  <c r="FG271" i="1"/>
  <c r="FF271" i="1"/>
  <c r="FE271" i="1"/>
  <c r="FD271" i="1"/>
  <c r="FC271" i="1"/>
  <c r="FB271" i="1"/>
  <c r="FA271" i="1"/>
  <c r="EZ271" i="1"/>
  <c r="EY271" i="1"/>
  <c r="EX271" i="1"/>
  <c r="EW271" i="1"/>
  <c r="EV271" i="1"/>
  <c r="EU271" i="1"/>
  <c r="ET271" i="1"/>
  <c r="ES271" i="1"/>
  <c r="ER271" i="1"/>
  <c r="EQ271" i="1"/>
  <c r="EP271" i="1"/>
  <c r="EO271" i="1"/>
  <c r="EN271" i="1"/>
  <c r="EM271" i="1"/>
  <c r="EL271" i="1"/>
  <c r="EK271" i="1"/>
  <c r="EJ271" i="1"/>
  <c r="EI271" i="1"/>
  <c r="EH271" i="1"/>
  <c r="EG271" i="1"/>
  <c r="EF271" i="1"/>
  <c r="EE271" i="1"/>
  <c r="ED271" i="1"/>
  <c r="EC271" i="1"/>
  <c r="EB271" i="1"/>
  <c r="EA271" i="1"/>
  <c r="DZ271" i="1"/>
  <c r="DY271" i="1"/>
  <c r="DX271" i="1"/>
  <c r="DW271" i="1"/>
  <c r="DV271" i="1"/>
  <c r="DU271" i="1"/>
  <c r="DT271" i="1"/>
  <c r="DS271" i="1"/>
  <c r="DR271" i="1"/>
  <c r="DQ271" i="1"/>
  <c r="DP271" i="1"/>
  <c r="DO271" i="1"/>
  <c r="DN271" i="1"/>
  <c r="DM271" i="1"/>
  <c r="DL271" i="1"/>
  <c r="DK271" i="1"/>
  <c r="DJ271" i="1"/>
  <c r="DI271" i="1"/>
  <c r="DH271" i="1"/>
  <c r="DG271" i="1"/>
  <c r="DF271" i="1"/>
  <c r="DE271" i="1"/>
  <c r="DD271" i="1"/>
  <c r="DC271" i="1"/>
  <c r="DB271" i="1"/>
  <c r="DA271" i="1"/>
  <c r="CZ271" i="1"/>
  <c r="CY271" i="1"/>
  <c r="CX271" i="1"/>
  <c r="CW271" i="1"/>
  <c r="CV271" i="1"/>
  <c r="CU271" i="1"/>
  <c r="CT271" i="1"/>
  <c r="CS271" i="1"/>
  <c r="CR271" i="1"/>
  <c r="CQ271" i="1"/>
  <c r="CP271" i="1"/>
  <c r="CO271" i="1"/>
  <c r="CN271" i="1"/>
  <c r="CM271" i="1"/>
  <c r="CL271" i="1"/>
  <c r="CK271" i="1"/>
  <c r="CJ271" i="1"/>
  <c r="CI271" i="1"/>
  <c r="FS271" i="1" s="1"/>
  <c r="CH271" i="1"/>
  <c r="CD271" i="1"/>
  <c r="CC271" i="1"/>
  <c r="CB271" i="1"/>
  <c r="CA271" i="1"/>
  <c r="BZ271" i="1"/>
  <c r="BY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T271" i="1"/>
  <c r="AS271" i="1"/>
  <c r="AR271" i="1"/>
  <c r="AQ271" i="1"/>
  <c r="AP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AM271" i="1" s="1"/>
  <c r="R271" i="1"/>
  <c r="Q271" i="1"/>
  <c r="M271" i="1"/>
  <c r="L271" i="1"/>
  <c r="K271" i="1"/>
  <c r="J271" i="1"/>
  <c r="I271" i="1"/>
  <c r="H271" i="1"/>
  <c r="N271" i="1" s="1"/>
  <c r="E271" i="1"/>
  <c r="D271" i="1"/>
  <c r="GT270" i="1"/>
  <c r="GS270" i="1"/>
  <c r="GR270" i="1"/>
  <c r="GQ270" i="1"/>
  <c r="GP270" i="1"/>
  <c r="GO270" i="1"/>
  <c r="GN270" i="1"/>
  <c r="GM270" i="1"/>
  <c r="GL270" i="1"/>
  <c r="GK270" i="1"/>
  <c r="GJ270" i="1"/>
  <c r="GI270" i="1"/>
  <c r="GH270" i="1"/>
  <c r="GG270" i="1"/>
  <c r="GF270" i="1"/>
  <c r="GE270" i="1"/>
  <c r="GD270" i="1"/>
  <c r="GC270" i="1"/>
  <c r="GB270" i="1"/>
  <c r="GA270" i="1"/>
  <c r="FZ270" i="1"/>
  <c r="FY270" i="1"/>
  <c r="FX270" i="1"/>
  <c r="FW270" i="1"/>
  <c r="FV270" i="1"/>
  <c r="FR270" i="1"/>
  <c r="FQ270" i="1"/>
  <c r="FP270" i="1"/>
  <c r="FO270" i="1"/>
  <c r="FN270" i="1"/>
  <c r="FM270" i="1"/>
  <c r="FL270" i="1"/>
  <c r="FK270" i="1"/>
  <c r="FJ270" i="1"/>
  <c r="FI270" i="1"/>
  <c r="FH270" i="1"/>
  <c r="FG270" i="1"/>
  <c r="FF270" i="1"/>
  <c r="FE270" i="1"/>
  <c r="FD270" i="1"/>
  <c r="FC270" i="1"/>
  <c r="FB270" i="1"/>
  <c r="FA270" i="1"/>
  <c r="EZ270" i="1"/>
  <c r="EY270" i="1"/>
  <c r="EX270" i="1"/>
  <c r="EW270" i="1"/>
  <c r="EV270" i="1"/>
  <c r="EU270" i="1"/>
  <c r="ET270" i="1"/>
  <c r="ES270" i="1"/>
  <c r="ER270" i="1"/>
  <c r="EQ270" i="1"/>
  <c r="EP270" i="1"/>
  <c r="EO270" i="1"/>
  <c r="EN270" i="1"/>
  <c r="EM270" i="1"/>
  <c r="EL270" i="1"/>
  <c r="EK270" i="1"/>
  <c r="EJ270" i="1"/>
  <c r="EI270" i="1"/>
  <c r="EH270" i="1"/>
  <c r="EG270" i="1"/>
  <c r="EF270" i="1"/>
  <c r="EE270" i="1"/>
  <c r="ED270" i="1"/>
  <c r="EC270" i="1"/>
  <c r="EB270" i="1"/>
  <c r="EA270" i="1"/>
  <c r="DZ270" i="1"/>
  <c r="DY270" i="1"/>
  <c r="DX270" i="1"/>
  <c r="DW270" i="1"/>
  <c r="DV270" i="1"/>
  <c r="DU270" i="1"/>
  <c r="DT270" i="1"/>
  <c r="DS270" i="1"/>
  <c r="DR270" i="1"/>
  <c r="DQ270" i="1"/>
  <c r="DP270" i="1"/>
  <c r="DO270" i="1"/>
  <c r="DN270" i="1"/>
  <c r="DM270" i="1"/>
  <c r="DL270" i="1"/>
  <c r="DK270" i="1"/>
  <c r="DJ270" i="1"/>
  <c r="DI270" i="1"/>
  <c r="DH270" i="1"/>
  <c r="DG270" i="1"/>
  <c r="DF270" i="1"/>
  <c r="DE270" i="1"/>
  <c r="DD270" i="1"/>
  <c r="DC270" i="1"/>
  <c r="DB270" i="1"/>
  <c r="DA270" i="1"/>
  <c r="CZ270" i="1"/>
  <c r="CY270" i="1"/>
  <c r="CX270" i="1"/>
  <c r="CW270" i="1"/>
  <c r="CV270" i="1"/>
  <c r="CU270" i="1"/>
  <c r="CT270" i="1"/>
  <c r="CS270" i="1"/>
  <c r="CR270" i="1"/>
  <c r="CQ270" i="1"/>
  <c r="CP270" i="1"/>
  <c r="CO270" i="1"/>
  <c r="CN270" i="1"/>
  <c r="CM270" i="1"/>
  <c r="CL270" i="1"/>
  <c r="CK270" i="1"/>
  <c r="CJ270" i="1"/>
  <c r="CI270" i="1"/>
  <c r="CH270" i="1"/>
  <c r="FS270" i="1" s="1"/>
  <c r="CD270" i="1"/>
  <c r="CC270" i="1"/>
  <c r="CB270" i="1"/>
  <c r="CA270" i="1"/>
  <c r="BZ270" i="1"/>
  <c r="BY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T270" i="1"/>
  <c r="AS270" i="1"/>
  <c r="AR270" i="1"/>
  <c r="AQ270" i="1"/>
  <c r="AP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M270" i="1"/>
  <c r="L270" i="1"/>
  <c r="K270" i="1"/>
  <c r="J270" i="1"/>
  <c r="I270" i="1"/>
  <c r="H270" i="1"/>
  <c r="E270" i="1"/>
  <c r="D270" i="1"/>
  <c r="GT269" i="1"/>
  <c r="GS269" i="1"/>
  <c r="GR269" i="1"/>
  <c r="GR287" i="1" s="1"/>
  <c r="GQ269" i="1"/>
  <c r="GP269" i="1"/>
  <c r="GO269" i="1"/>
  <c r="GN269" i="1"/>
  <c r="GN287" i="1" s="1"/>
  <c r="GM269" i="1"/>
  <c r="GL269" i="1"/>
  <c r="GK269" i="1"/>
  <c r="GJ269" i="1"/>
  <c r="GJ287" i="1" s="1"/>
  <c r="GI269" i="1"/>
  <c r="GH269" i="1"/>
  <c r="GG269" i="1"/>
  <c r="GF269" i="1"/>
  <c r="GF287" i="1" s="1"/>
  <c r="GE269" i="1"/>
  <c r="GD269" i="1"/>
  <c r="GC269" i="1"/>
  <c r="GB269" i="1"/>
  <c r="GB287" i="1" s="1"/>
  <c r="GA269" i="1"/>
  <c r="FZ269" i="1"/>
  <c r="FY269" i="1"/>
  <c r="FX269" i="1"/>
  <c r="FX287" i="1" s="1"/>
  <c r="FW269" i="1"/>
  <c r="FV269" i="1"/>
  <c r="FR269" i="1"/>
  <c r="FQ269" i="1"/>
  <c r="FQ287" i="1" s="1"/>
  <c r="FP269" i="1"/>
  <c r="FO269" i="1"/>
  <c r="FN269" i="1"/>
  <c r="FM269" i="1"/>
  <c r="FM287" i="1" s="1"/>
  <c r="FL269" i="1"/>
  <c r="FK269" i="1"/>
  <c r="FJ269" i="1"/>
  <c r="FI269" i="1"/>
  <c r="FI287" i="1" s="1"/>
  <c r="FH269" i="1"/>
  <c r="FG269" i="1"/>
  <c r="FF269" i="1"/>
  <c r="FE269" i="1"/>
  <c r="FE287" i="1" s="1"/>
  <c r="FD269" i="1"/>
  <c r="FC269" i="1"/>
  <c r="FB269" i="1"/>
  <c r="FA269" i="1"/>
  <c r="FA287" i="1" s="1"/>
  <c r="EZ269" i="1"/>
  <c r="EY269" i="1"/>
  <c r="EX269" i="1"/>
  <c r="EW269" i="1"/>
  <c r="EW287" i="1" s="1"/>
  <c r="EV269" i="1"/>
  <c r="EU269" i="1"/>
  <c r="ET269" i="1"/>
  <c r="ES269" i="1"/>
  <c r="ES287" i="1" s="1"/>
  <c r="ER269" i="1"/>
  <c r="EQ269" i="1"/>
  <c r="EP269" i="1"/>
  <c r="EO269" i="1"/>
  <c r="EO287" i="1" s="1"/>
  <c r="EN269" i="1"/>
  <c r="EM269" i="1"/>
  <c r="EL269" i="1"/>
  <c r="EK269" i="1"/>
  <c r="EK287" i="1" s="1"/>
  <c r="EJ269" i="1"/>
  <c r="EI269" i="1"/>
  <c r="EH269" i="1"/>
  <c r="EG269" i="1"/>
  <c r="EG287" i="1" s="1"/>
  <c r="EF269" i="1"/>
  <c r="EE269" i="1"/>
  <c r="ED269" i="1"/>
  <c r="EC269" i="1"/>
  <c r="EC287" i="1" s="1"/>
  <c r="EB269" i="1"/>
  <c r="EA269" i="1"/>
  <c r="DZ269" i="1"/>
  <c r="DY269" i="1"/>
  <c r="DY287" i="1" s="1"/>
  <c r="DX269" i="1"/>
  <c r="DW269" i="1"/>
  <c r="DV269" i="1"/>
  <c r="DU269" i="1"/>
  <c r="DU287" i="1" s="1"/>
  <c r="DT269" i="1"/>
  <c r="DS269" i="1"/>
  <c r="DR269" i="1"/>
  <c r="DQ269" i="1"/>
  <c r="DQ287" i="1" s="1"/>
  <c r="DP269" i="1"/>
  <c r="DO269" i="1"/>
  <c r="DN269" i="1"/>
  <c r="DM269" i="1"/>
  <c r="DM287" i="1" s="1"/>
  <c r="DL269" i="1"/>
  <c r="DK269" i="1"/>
  <c r="DJ269" i="1"/>
  <c r="DI269" i="1"/>
  <c r="DI287" i="1" s="1"/>
  <c r="DH269" i="1"/>
  <c r="DG269" i="1"/>
  <c r="DF269" i="1"/>
  <c r="DE269" i="1"/>
  <c r="DE287" i="1" s="1"/>
  <c r="DD269" i="1"/>
  <c r="DC269" i="1"/>
  <c r="DB269" i="1"/>
  <c r="DA269" i="1"/>
  <c r="DA287" i="1" s="1"/>
  <c r="CZ269" i="1"/>
  <c r="CY269" i="1"/>
  <c r="CX269" i="1"/>
  <c r="CW269" i="1"/>
  <c r="CW287" i="1" s="1"/>
  <c r="CV269" i="1"/>
  <c r="CU269" i="1"/>
  <c r="CT269" i="1"/>
  <c r="CS269" i="1"/>
  <c r="CS287" i="1" s="1"/>
  <c r="CR269" i="1"/>
  <c r="CQ269" i="1"/>
  <c r="CP269" i="1"/>
  <c r="CO269" i="1"/>
  <c r="CO287" i="1" s="1"/>
  <c r="CN269" i="1"/>
  <c r="CM269" i="1"/>
  <c r="CL269" i="1"/>
  <c r="CK269" i="1"/>
  <c r="CK287" i="1" s="1"/>
  <c r="CJ269" i="1"/>
  <c r="CI269" i="1"/>
  <c r="CH269" i="1"/>
  <c r="CD269" i="1"/>
  <c r="CD287" i="1" s="1"/>
  <c r="CC269" i="1"/>
  <c r="CB269" i="1"/>
  <c r="CA269" i="1"/>
  <c r="BZ269" i="1"/>
  <c r="BZ287" i="1" s="1"/>
  <c r="BY269" i="1"/>
  <c r="BU269" i="1"/>
  <c r="BT269" i="1"/>
  <c r="BS269" i="1"/>
  <c r="BS287" i="1" s="1"/>
  <c r="BR269" i="1"/>
  <c r="BQ269" i="1"/>
  <c r="BP269" i="1"/>
  <c r="BO269" i="1"/>
  <c r="BO287" i="1" s="1"/>
  <c r="BN269" i="1"/>
  <c r="BM269" i="1"/>
  <c r="BL269" i="1"/>
  <c r="BK269" i="1"/>
  <c r="BK287" i="1" s="1"/>
  <c r="BJ269" i="1"/>
  <c r="BI269" i="1"/>
  <c r="BH269" i="1"/>
  <c r="BG269" i="1"/>
  <c r="BG287" i="1" s="1"/>
  <c r="BF269" i="1"/>
  <c r="BE269" i="1"/>
  <c r="BD269" i="1"/>
  <c r="BC269" i="1"/>
  <c r="BC287" i="1" s="1"/>
  <c r="BB269" i="1"/>
  <c r="BA269" i="1"/>
  <c r="AZ269" i="1"/>
  <c r="AY269" i="1"/>
  <c r="AY287" i="1" s="1"/>
  <c r="AX269" i="1"/>
  <c r="AT269" i="1"/>
  <c r="AS269" i="1"/>
  <c r="AR269" i="1"/>
  <c r="AR287" i="1" s="1"/>
  <c r="AQ269" i="1"/>
  <c r="AP269" i="1"/>
  <c r="AL269" i="1"/>
  <c r="AK269" i="1"/>
  <c r="AK287" i="1" s="1"/>
  <c r="AJ269" i="1"/>
  <c r="AI269" i="1"/>
  <c r="AH269" i="1"/>
  <c r="AG269" i="1"/>
  <c r="AG287" i="1" s="1"/>
  <c r="AF269" i="1"/>
  <c r="AE269" i="1"/>
  <c r="AD269" i="1"/>
  <c r="AC269" i="1"/>
  <c r="AC287" i="1" s="1"/>
  <c r="AB269" i="1"/>
  <c r="AA269" i="1"/>
  <c r="Z269" i="1"/>
  <c r="Y269" i="1"/>
  <c r="Y287" i="1" s="1"/>
  <c r="X269" i="1"/>
  <c r="W269" i="1"/>
  <c r="V269" i="1"/>
  <c r="U269" i="1"/>
  <c r="U287" i="1" s="1"/>
  <c r="T269" i="1"/>
  <c r="S269" i="1"/>
  <c r="R269" i="1"/>
  <c r="Q269" i="1"/>
  <c r="Q287" i="1" s="1"/>
  <c r="M269" i="1"/>
  <c r="L269" i="1"/>
  <c r="K269" i="1"/>
  <c r="J269" i="1"/>
  <c r="J287" i="1" s="1"/>
  <c r="I269" i="1"/>
  <c r="H269" i="1"/>
  <c r="E269" i="1"/>
  <c r="D269" i="1"/>
  <c r="D287" i="1" s="1"/>
  <c r="GT268" i="1"/>
  <c r="GS268" i="1"/>
  <c r="GR268" i="1"/>
  <c r="GQ268" i="1"/>
  <c r="GP268" i="1"/>
  <c r="GO268" i="1"/>
  <c r="GN268" i="1"/>
  <c r="GM268" i="1"/>
  <c r="GL268" i="1"/>
  <c r="GK268" i="1"/>
  <c r="GJ268" i="1"/>
  <c r="GI268" i="1"/>
  <c r="GH268" i="1"/>
  <c r="GG268" i="1"/>
  <c r="GF268" i="1"/>
  <c r="GE268" i="1"/>
  <c r="GD268" i="1"/>
  <c r="GC268" i="1"/>
  <c r="GB268" i="1"/>
  <c r="GA268" i="1"/>
  <c r="FZ268" i="1"/>
  <c r="FY268" i="1"/>
  <c r="FX268" i="1"/>
  <c r="FW268" i="1"/>
  <c r="FV268" i="1"/>
  <c r="FR268" i="1"/>
  <c r="FQ268" i="1"/>
  <c r="FP268" i="1"/>
  <c r="FO268" i="1"/>
  <c r="FN268" i="1"/>
  <c r="FM268" i="1"/>
  <c r="FL268" i="1"/>
  <c r="FK268" i="1"/>
  <c r="FJ268" i="1"/>
  <c r="FI268" i="1"/>
  <c r="FH268" i="1"/>
  <c r="FG268" i="1"/>
  <c r="FF268" i="1"/>
  <c r="FE268" i="1"/>
  <c r="FD268" i="1"/>
  <c r="FC268" i="1"/>
  <c r="FB268" i="1"/>
  <c r="FA268" i="1"/>
  <c r="EZ268" i="1"/>
  <c r="EY268" i="1"/>
  <c r="EX268" i="1"/>
  <c r="EW268" i="1"/>
  <c r="EV268" i="1"/>
  <c r="EU268" i="1"/>
  <c r="ET268" i="1"/>
  <c r="ES268" i="1"/>
  <c r="ER268" i="1"/>
  <c r="EQ268" i="1"/>
  <c r="EP268" i="1"/>
  <c r="EO268" i="1"/>
  <c r="EN268" i="1"/>
  <c r="EM268" i="1"/>
  <c r="EL268" i="1"/>
  <c r="EK268" i="1"/>
  <c r="EJ268" i="1"/>
  <c r="EI268" i="1"/>
  <c r="EH268" i="1"/>
  <c r="EG268" i="1"/>
  <c r="EF268" i="1"/>
  <c r="EE268" i="1"/>
  <c r="ED268" i="1"/>
  <c r="EC268" i="1"/>
  <c r="EB268" i="1"/>
  <c r="EA268" i="1"/>
  <c r="DZ268" i="1"/>
  <c r="DY268" i="1"/>
  <c r="DX268" i="1"/>
  <c r="DW268" i="1"/>
  <c r="DV268" i="1"/>
  <c r="DU268" i="1"/>
  <c r="DT268" i="1"/>
  <c r="DS268" i="1"/>
  <c r="DR268" i="1"/>
  <c r="DQ268" i="1"/>
  <c r="DP268" i="1"/>
  <c r="DO268" i="1"/>
  <c r="DN268" i="1"/>
  <c r="DM268" i="1"/>
  <c r="DL268" i="1"/>
  <c r="DK268" i="1"/>
  <c r="DJ268" i="1"/>
  <c r="DI268" i="1"/>
  <c r="DH268" i="1"/>
  <c r="DG268" i="1"/>
  <c r="DF268" i="1"/>
  <c r="DE268" i="1"/>
  <c r="DD268" i="1"/>
  <c r="DC268" i="1"/>
  <c r="DB268" i="1"/>
  <c r="DA268" i="1"/>
  <c r="CZ268" i="1"/>
  <c r="CY268" i="1"/>
  <c r="CX268" i="1"/>
  <c r="CW268" i="1"/>
  <c r="CV268" i="1"/>
  <c r="CU268" i="1"/>
  <c r="CT268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CD268" i="1"/>
  <c r="CC268" i="1"/>
  <c r="CB268" i="1"/>
  <c r="CA268" i="1"/>
  <c r="BZ268" i="1"/>
  <c r="BY268" i="1"/>
  <c r="CE268" i="1" s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BV268" i="1" s="1"/>
  <c r="AT268" i="1"/>
  <c r="AS268" i="1"/>
  <c r="AR268" i="1"/>
  <c r="AQ268" i="1"/>
  <c r="AP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M268" i="1"/>
  <c r="L268" i="1"/>
  <c r="K268" i="1"/>
  <c r="J268" i="1"/>
  <c r="I268" i="1"/>
  <c r="GT267" i="1"/>
  <c r="GS267" i="1"/>
  <c r="GR267" i="1"/>
  <c r="GQ267" i="1"/>
  <c r="GP267" i="1"/>
  <c r="GO267" i="1"/>
  <c r="GN267" i="1"/>
  <c r="GM267" i="1"/>
  <c r="GL267" i="1"/>
  <c r="GK267" i="1"/>
  <c r="GJ267" i="1"/>
  <c r="GI267" i="1"/>
  <c r="GH267" i="1"/>
  <c r="GG267" i="1"/>
  <c r="GF267" i="1"/>
  <c r="GE267" i="1"/>
  <c r="GD267" i="1"/>
  <c r="GC267" i="1"/>
  <c r="GB267" i="1"/>
  <c r="GA267" i="1"/>
  <c r="FZ267" i="1"/>
  <c r="FY267" i="1"/>
  <c r="FX267" i="1"/>
  <c r="FW267" i="1"/>
  <c r="FV267" i="1"/>
  <c r="FR267" i="1"/>
  <c r="FQ267" i="1"/>
  <c r="FP267" i="1"/>
  <c r="FO267" i="1"/>
  <c r="FN267" i="1"/>
  <c r="FM267" i="1"/>
  <c r="FL267" i="1"/>
  <c r="FK267" i="1"/>
  <c r="FJ267" i="1"/>
  <c r="FI267" i="1"/>
  <c r="FH267" i="1"/>
  <c r="FG267" i="1"/>
  <c r="FF267" i="1"/>
  <c r="FE267" i="1"/>
  <c r="FD267" i="1"/>
  <c r="FC267" i="1"/>
  <c r="FB267" i="1"/>
  <c r="FA267" i="1"/>
  <c r="EZ267" i="1"/>
  <c r="EY267" i="1"/>
  <c r="EX267" i="1"/>
  <c r="EW267" i="1"/>
  <c r="EV267" i="1"/>
  <c r="EU267" i="1"/>
  <c r="ET267" i="1"/>
  <c r="ES267" i="1"/>
  <c r="ER267" i="1"/>
  <c r="EQ267" i="1"/>
  <c r="EP267" i="1"/>
  <c r="EO267" i="1"/>
  <c r="EN267" i="1"/>
  <c r="EM267" i="1"/>
  <c r="EL267" i="1"/>
  <c r="EK267" i="1"/>
  <c r="EJ267" i="1"/>
  <c r="EI267" i="1"/>
  <c r="EH267" i="1"/>
  <c r="EG267" i="1"/>
  <c r="EF267" i="1"/>
  <c r="EE267" i="1"/>
  <c r="ED267" i="1"/>
  <c r="EC267" i="1"/>
  <c r="EB267" i="1"/>
  <c r="EA267" i="1"/>
  <c r="DZ267" i="1"/>
  <c r="DY267" i="1"/>
  <c r="DX267" i="1"/>
  <c r="DW267" i="1"/>
  <c r="DV267" i="1"/>
  <c r="DU267" i="1"/>
  <c r="DT267" i="1"/>
  <c r="DS267" i="1"/>
  <c r="DR267" i="1"/>
  <c r="DQ267" i="1"/>
  <c r="DP267" i="1"/>
  <c r="DO267" i="1"/>
  <c r="DN267" i="1"/>
  <c r="DM267" i="1"/>
  <c r="DL267" i="1"/>
  <c r="DK267" i="1"/>
  <c r="DJ267" i="1"/>
  <c r="DI267" i="1"/>
  <c r="DH267" i="1"/>
  <c r="DG267" i="1"/>
  <c r="DF267" i="1"/>
  <c r="DE267" i="1"/>
  <c r="DD267" i="1"/>
  <c r="DC267" i="1"/>
  <c r="DB267" i="1"/>
  <c r="DA267" i="1"/>
  <c r="CZ267" i="1"/>
  <c r="CY267" i="1"/>
  <c r="CX267" i="1"/>
  <c r="CW267" i="1"/>
  <c r="CV267" i="1"/>
  <c r="CU267" i="1"/>
  <c r="CT267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CD267" i="1"/>
  <c r="CC267" i="1"/>
  <c r="CB267" i="1"/>
  <c r="CA267" i="1"/>
  <c r="BZ267" i="1"/>
  <c r="BY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BV267" i="1" s="1"/>
  <c r="AT267" i="1"/>
  <c r="AS267" i="1"/>
  <c r="AR267" i="1"/>
  <c r="AQ267" i="1"/>
  <c r="AP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M267" i="1"/>
  <c r="L267" i="1"/>
  <c r="K267" i="1"/>
  <c r="J267" i="1"/>
  <c r="I267" i="1"/>
  <c r="E267" i="1"/>
  <c r="GT265" i="1"/>
  <c r="GS265" i="1"/>
  <c r="GR265" i="1"/>
  <c r="GQ265" i="1"/>
  <c r="GP265" i="1"/>
  <c r="GO265" i="1"/>
  <c r="GN265" i="1"/>
  <c r="GM265" i="1"/>
  <c r="GL265" i="1"/>
  <c r="GK265" i="1"/>
  <c r="GJ265" i="1"/>
  <c r="GI265" i="1"/>
  <c r="GH265" i="1"/>
  <c r="GG265" i="1"/>
  <c r="GF265" i="1"/>
  <c r="GE265" i="1"/>
  <c r="GD265" i="1"/>
  <c r="GC265" i="1"/>
  <c r="GB265" i="1"/>
  <c r="GA265" i="1"/>
  <c r="FZ265" i="1"/>
  <c r="FY265" i="1"/>
  <c r="FX265" i="1"/>
  <c r="FW265" i="1"/>
  <c r="FV265" i="1"/>
  <c r="FR265" i="1"/>
  <c r="FQ265" i="1"/>
  <c r="FP265" i="1"/>
  <c r="FO265" i="1"/>
  <c r="FN265" i="1"/>
  <c r="FM265" i="1"/>
  <c r="FL265" i="1"/>
  <c r="FK265" i="1"/>
  <c r="FJ265" i="1"/>
  <c r="FI265" i="1"/>
  <c r="FH265" i="1"/>
  <c r="FG265" i="1"/>
  <c r="FF265" i="1"/>
  <c r="FE265" i="1"/>
  <c r="FD265" i="1"/>
  <c r="FC265" i="1"/>
  <c r="FB265" i="1"/>
  <c r="FA265" i="1"/>
  <c r="EZ265" i="1"/>
  <c r="EY265" i="1"/>
  <c r="EX265" i="1"/>
  <c r="EW265" i="1"/>
  <c r="EV265" i="1"/>
  <c r="EU265" i="1"/>
  <c r="ET265" i="1"/>
  <c r="ES265" i="1"/>
  <c r="ER265" i="1"/>
  <c r="EQ265" i="1"/>
  <c r="EP265" i="1"/>
  <c r="EO265" i="1"/>
  <c r="EN265" i="1"/>
  <c r="EM265" i="1"/>
  <c r="EL265" i="1"/>
  <c r="EK265" i="1"/>
  <c r="EJ265" i="1"/>
  <c r="EI265" i="1"/>
  <c r="EH265" i="1"/>
  <c r="EG265" i="1"/>
  <c r="EF265" i="1"/>
  <c r="EE265" i="1"/>
  <c r="ED265" i="1"/>
  <c r="EC265" i="1"/>
  <c r="EB265" i="1"/>
  <c r="EA265" i="1"/>
  <c r="DZ265" i="1"/>
  <c r="DY265" i="1"/>
  <c r="DX265" i="1"/>
  <c r="DW265" i="1"/>
  <c r="DV265" i="1"/>
  <c r="DU265" i="1"/>
  <c r="DT265" i="1"/>
  <c r="DS265" i="1"/>
  <c r="DR265" i="1"/>
  <c r="DQ265" i="1"/>
  <c r="DP265" i="1"/>
  <c r="DO265" i="1"/>
  <c r="DN265" i="1"/>
  <c r="DM265" i="1"/>
  <c r="DL265" i="1"/>
  <c r="DK265" i="1"/>
  <c r="DJ265" i="1"/>
  <c r="DI265" i="1"/>
  <c r="DH265" i="1"/>
  <c r="DG265" i="1"/>
  <c r="DF265" i="1"/>
  <c r="DE265" i="1"/>
  <c r="DD265" i="1"/>
  <c r="DC265" i="1"/>
  <c r="DB265" i="1"/>
  <c r="DA265" i="1"/>
  <c r="CZ265" i="1"/>
  <c r="CY265" i="1"/>
  <c r="CX265" i="1"/>
  <c r="CW265" i="1"/>
  <c r="CV265" i="1"/>
  <c r="CU265" i="1"/>
  <c r="CT265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CD265" i="1"/>
  <c r="CC265" i="1"/>
  <c r="CB265" i="1"/>
  <c r="CA265" i="1"/>
  <c r="BZ265" i="1"/>
  <c r="BY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T265" i="1"/>
  <c r="AS265" i="1"/>
  <c r="AR265" i="1"/>
  <c r="AQ265" i="1"/>
  <c r="AP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M265" i="1"/>
  <c r="L265" i="1"/>
  <c r="K265" i="1"/>
  <c r="J265" i="1"/>
  <c r="I265" i="1"/>
  <c r="H265" i="1"/>
  <c r="E265" i="1"/>
  <c r="D265" i="1"/>
  <c r="GT264" i="1"/>
  <c r="GS264" i="1"/>
  <c r="GR264" i="1"/>
  <c r="GQ264" i="1"/>
  <c r="GP264" i="1"/>
  <c r="GO264" i="1"/>
  <c r="GN264" i="1"/>
  <c r="GM264" i="1"/>
  <c r="GL264" i="1"/>
  <c r="GK264" i="1"/>
  <c r="GJ264" i="1"/>
  <c r="GI264" i="1"/>
  <c r="GH264" i="1"/>
  <c r="GG264" i="1"/>
  <c r="GF264" i="1"/>
  <c r="GE264" i="1"/>
  <c r="GD264" i="1"/>
  <c r="GC264" i="1"/>
  <c r="GB264" i="1"/>
  <c r="GA264" i="1"/>
  <c r="FZ264" i="1"/>
  <c r="FY264" i="1"/>
  <c r="FX264" i="1"/>
  <c r="FW264" i="1"/>
  <c r="FV264" i="1"/>
  <c r="FR264" i="1"/>
  <c r="FQ264" i="1"/>
  <c r="FP264" i="1"/>
  <c r="FO264" i="1"/>
  <c r="FN264" i="1"/>
  <c r="FM264" i="1"/>
  <c r="FL264" i="1"/>
  <c r="FK264" i="1"/>
  <c r="FJ264" i="1"/>
  <c r="FI264" i="1"/>
  <c r="FH264" i="1"/>
  <c r="FG264" i="1"/>
  <c r="FF264" i="1"/>
  <c r="FE264" i="1"/>
  <c r="FD264" i="1"/>
  <c r="FC264" i="1"/>
  <c r="FB264" i="1"/>
  <c r="FA264" i="1"/>
  <c r="EZ264" i="1"/>
  <c r="EY264" i="1"/>
  <c r="EX264" i="1"/>
  <c r="EW264" i="1"/>
  <c r="EV264" i="1"/>
  <c r="EU264" i="1"/>
  <c r="ET264" i="1"/>
  <c r="ES264" i="1"/>
  <c r="ER264" i="1"/>
  <c r="EQ264" i="1"/>
  <c r="EP264" i="1"/>
  <c r="EO264" i="1"/>
  <c r="EN264" i="1"/>
  <c r="EM264" i="1"/>
  <c r="EL264" i="1"/>
  <c r="EK264" i="1"/>
  <c r="EJ264" i="1"/>
  <c r="EI264" i="1"/>
  <c r="EH264" i="1"/>
  <c r="EG264" i="1"/>
  <c r="EF264" i="1"/>
  <c r="EE264" i="1"/>
  <c r="ED264" i="1"/>
  <c r="EC264" i="1"/>
  <c r="EB264" i="1"/>
  <c r="EA264" i="1"/>
  <c r="DZ264" i="1"/>
  <c r="DY264" i="1"/>
  <c r="DX264" i="1"/>
  <c r="DW264" i="1"/>
  <c r="DV264" i="1"/>
  <c r="DU264" i="1"/>
  <c r="DT264" i="1"/>
  <c r="DS264" i="1"/>
  <c r="DR264" i="1"/>
  <c r="DQ264" i="1"/>
  <c r="DP264" i="1"/>
  <c r="DO264" i="1"/>
  <c r="DN264" i="1"/>
  <c r="DM264" i="1"/>
  <c r="DL264" i="1"/>
  <c r="DK264" i="1"/>
  <c r="DJ264" i="1"/>
  <c r="DI264" i="1"/>
  <c r="DH264" i="1"/>
  <c r="DG264" i="1"/>
  <c r="DF264" i="1"/>
  <c r="DE264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D264" i="1"/>
  <c r="CC264" i="1"/>
  <c r="CB264" i="1"/>
  <c r="CA264" i="1"/>
  <c r="BZ264" i="1"/>
  <c r="BY264" i="1"/>
  <c r="CE264" i="1" s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BV264" i="1" s="1"/>
  <c r="AT264" i="1"/>
  <c r="AS264" i="1"/>
  <c r="AR264" i="1"/>
  <c r="AQ264" i="1"/>
  <c r="AU264" i="1" s="1"/>
  <c r="AP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M264" i="1"/>
  <c r="L264" i="1"/>
  <c r="K264" i="1"/>
  <c r="J264" i="1"/>
  <c r="I264" i="1"/>
  <c r="N264" i="1" s="1"/>
  <c r="H264" i="1"/>
  <c r="E264" i="1"/>
  <c r="D264" i="1"/>
  <c r="GT263" i="1"/>
  <c r="GS263" i="1"/>
  <c r="GR263" i="1"/>
  <c r="GQ263" i="1"/>
  <c r="GP263" i="1"/>
  <c r="GO263" i="1"/>
  <c r="GN263" i="1"/>
  <c r="GM263" i="1"/>
  <c r="GL263" i="1"/>
  <c r="GK263" i="1"/>
  <c r="GJ263" i="1"/>
  <c r="GI263" i="1"/>
  <c r="GH263" i="1"/>
  <c r="GG263" i="1"/>
  <c r="GF263" i="1"/>
  <c r="GE263" i="1"/>
  <c r="GD263" i="1"/>
  <c r="GC263" i="1"/>
  <c r="GB263" i="1"/>
  <c r="GA263" i="1"/>
  <c r="FZ263" i="1"/>
  <c r="FY263" i="1"/>
  <c r="FX263" i="1"/>
  <c r="FW263" i="1"/>
  <c r="FV263" i="1"/>
  <c r="FR263" i="1"/>
  <c r="FQ263" i="1"/>
  <c r="FP263" i="1"/>
  <c r="FO263" i="1"/>
  <c r="FO266" i="1" s="1"/>
  <c r="FN263" i="1"/>
  <c r="FM263" i="1"/>
  <c r="FL263" i="1"/>
  <c r="FK263" i="1"/>
  <c r="FK266" i="1" s="1"/>
  <c r="FJ263" i="1"/>
  <c r="FI263" i="1"/>
  <c r="FH263" i="1"/>
  <c r="FG263" i="1"/>
  <c r="FG266" i="1" s="1"/>
  <c r="FF263" i="1"/>
  <c r="FE263" i="1"/>
  <c r="FD263" i="1"/>
  <c r="FC263" i="1"/>
  <c r="FC266" i="1" s="1"/>
  <c r="FB263" i="1"/>
  <c r="FA263" i="1"/>
  <c r="EZ263" i="1"/>
  <c r="EY263" i="1"/>
  <c r="EY266" i="1" s="1"/>
  <c r="EX263" i="1"/>
  <c r="EW263" i="1"/>
  <c r="EV263" i="1"/>
  <c r="EU263" i="1"/>
  <c r="EU266" i="1" s="1"/>
  <c r="ET263" i="1"/>
  <c r="ES263" i="1"/>
  <c r="ER263" i="1"/>
  <c r="EQ263" i="1"/>
  <c r="EQ266" i="1" s="1"/>
  <c r="EP263" i="1"/>
  <c r="EO263" i="1"/>
  <c r="EN263" i="1"/>
  <c r="EM263" i="1"/>
  <c r="EM266" i="1" s="1"/>
  <c r="EL263" i="1"/>
  <c r="EK263" i="1"/>
  <c r="EJ263" i="1"/>
  <c r="EI263" i="1"/>
  <c r="EI266" i="1" s="1"/>
  <c r="EH263" i="1"/>
  <c r="EG263" i="1"/>
  <c r="EF263" i="1"/>
  <c r="EE263" i="1"/>
  <c r="EE266" i="1" s="1"/>
  <c r="ED263" i="1"/>
  <c r="EC263" i="1"/>
  <c r="EB263" i="1"/>
  <c r="EA263" i="1"/>
  <c r="EA266" i="1" s="1"/>
  <c r="DZ263" i="1"/>
  <c r="DY263" i="1"/>
  <c r="DX263" i="1"/>
  <c r="DW263" i="1"/>
  <c r="DW266" i="1" s="1"/>
  <c r="DV263" i="1"/>
  <c r="DU263" i="1"/>
  <c r="DT263" i="1"/>
  <c r="DS263" i="1"/>
  <c r="DS266" i="1" s="1"/>
  <c r="DR263" i="1"/>
  <c r="DQ263" i="1"/>
  <c r="DP263" i="1"/>
  <c r="DO263" i="1"/>
  <c r="DO266" i="1" s="1"/>
  <c r="DN263" i="1"/>
  <c r="DM263" i="1"/>
  <c r="DL263" i="1"/>
  <c r="DK263" i="1"/>
  <c r="DK266" i="1" s="1"/>
  <c r="DJ263" i="1"/>
  <c r="DI263" i="1"/>
  <c r="DH263" i="1"/>
  <c r="DG263" i="1"/>
  <c r="DG266" i="1" s="1"/>
  <c r="DF263" i="1"/>
  <c r="DE263" i="1"/>
  <c r="DD263" i="1"/>
  <c r="DC263" i="1"/>
  <c r="DC266" i="1" s="1"/>
  <c r="DB263" i="1"/>
  <c r="DA263" i="1"/>
  <c r="CZ263" i="1"/>
  <c r="CY263" i="1"/>
  <c r="CY266" i="1" s="1"/>
  <c r="CX263" i="1"/>
  <c r="CW263" i="1"/>
  <c r="CV263" i="1"/>
  <c r="CU263" i="1"/>
  <c r="CU266" i="1" s="1"/>
  <c r="CT263" i="1"/>
  <c r="CS263" i="1"/>
  <c r="CR263" i="1"/>
  <c r="CQ263" i="1"/>
  <c r="CQ266" i="1" s="1"/>
  <c r="CP263" i="1"/>
  <c r="CO263" i="1"/>
  <c r="CN263" i="1"/>
  <c r="CM263" i="1"/>
  <c r="CM266" i="1" s="1"/>
  <c r="CL263" i="1"/>
  <c r="CK263" i="1"/>
  <c r="CJ263" i="1"/>
  <c r="CI263" i="1"/>
  <c r="CI266" i="1" s="1"/>
  <c r="CH263" i="1"/>
  <c r="CD263" i="1"/>
  <c r="CC263" i="1"/>
  <c r="CB263" i="1"/>
  <c r="CB266" i="1" s="1"/>
  <c r="CA263" i="1"/>
  <c r="BZ263" i="1"/>
  <c r="BY263" i="1"/>
  <c r="BU263" i="1"/>
  <c r="BU266" i="1" s="1"/>
  <c r="BT263" i="1"/>
  <c r="BS263" i="1"/>
  <c r="BR263" i="1"/>
  <c r="BQ263" i="1"/>
  <c r="BQ266" i="1" s="1"/>
  <c r="BP263" i="1"/>
  <c r="BO263" i="1"/>
  <c r="BN263" i="1"/>
  <c r="BM263" i="1"/>
  <c r="BM266" i="1" s="1"/>
  <c r="BL263" i="1"/>
  <c r="BK263" i="1"/>
  <c r="BJ263" i="1"/>
  <c r="BI263" i="1"/>
  <c r="BI266" i="1" s="1"/>
  <c r="BH263" i="1"/>
  <c r="BG263" i="1"/>
  <c r="BF263" i="1"/>
  <c r="BE263" i="1"/>
  <c r="BE266" i="1" s="1"/>
  <c r="BD263" i="1"/>
  <c r="BC263" i="1"/>
  <c r="BB263" i="1"/>
  <c r="BA263" i="1"/>
  <c r="BA266" i="1" s="1"/>
  <c r="AZ263" i="1"/>
  <c r="AY263" i="1"/>
  <c r="AX263" i="1"/>
  <c r="AT263" i="1"/>
  <c r="AT266" i="1" s="1"/>
  <c r="AS263" i="1"/>
  <c r="AR263" i="1"/>
  <c r="AQ263" i="1"/>
  <c r="AP263" i="1"/>
  <c r="AP266" i="1" s="1"/>
  <c r="AL263" i="1"/>
  <c r="AK263" i="1"/>
  <c r="AJ263" i="1"/>
  <c r="AI263" i="1"/>
  <c r="AI266" i="1" s="1"/>
  <c r="AH263" i="1"/>
  <c r="AG263" i="1"/>
  <c r="AF263" i="1"/>
  <c r="AE263" i="1"/>
  <c r="AE266" i="1" s="1"/>
  <c r="AD263" i="1"/>
  <c r="AC263" i="1"/>
  <c r="AB263" i="1"/>
  <c r="AA263" i="1"/>
  <c r="AA266" i="1" s="1"/>
  <c r="Z263" i="1"/>
  <c r="Y263" i="1"/>
  <c r="X263" i="1"/>
  <c r="W263" i="1"/>
  <c r="W266" i="1" s="1"/>
  <c r="V263" i="1"/>
  <c r="U263" i="1"/>
  <c r="T263" i="1"/>
  <c r="S263" i="1"/>
  <c r="S266" i="1" s="1"/>
  <c r="R263" i="1"/>
  <c r="Q263" i="1"/>
  <c r="M263" i="1"/>
  <c r="L263" i="1"/>
  <c r="L266" i="1" s="1"/>
  <c r="K263" i="1"/>
  <c r="J263" i="1"/>
  <c r="I263" i="1"/>
  <c r="H263" i="1"/>
  <c r="H266" i="1" s="1"/>
  <c r="E263" i="1"/>
  <c r="D263" i="1"/>
  <c r="GT262" i="1"/>
  <c r="GS262" i="1"/>
  <c r="GR262" i="1"/>
  <c r="GQ262" i="1"/>
  <c r="GP262" i="1"/>
  <c r="GO262" i="1"/>
  <c r="GN262" i="1"/>
  <c r="GM262" i="1"/>
  <c r="GL262" i="1"/>
  <c r="GK262" i="1"/>
  <c r="GJ262" i="1"/>
  <c r="GI262" i="1"/>
  <c r="GH262" i="1"/>
  <c r="GG262" i="1"/>
  <c r="GF262" i="1"/>
  <c r="GE262" i="1"/>
  <c r="GD262" i="1"/>
  <c r="GC262" i="1"/>
  <c r="GB262" i="1"/>
  <c r="GA262" i="1"/>
  <c r="FZ262" i="1"/>
  <c r="FY262" i="1"/>
  <c r="FX262" i="1"/>
  <c r="FW262" i="1"/>
  <c r="FV262" i="1"/>
  <c r="FR262" i="1"/>
  <c r="FQ262" i="1"/>
  <c r="FP262" i="1"/>
  <c r="FO262" i="1"/>
  <c r="FN262" i="1"/>
  <c r="FM262" i="1"/>
  <c r="FL262" i="1"/>
  <c r="FK262" i="1"/>
  <c r="FJ262" i="1"/>
  <c r="FI262" i="1"/>
  <c r="FH262" i="1"/>
  <c r="FG262" i="1"/>
  <c r="FF262" i="1"/>
  <c r="FE262" i="1"/>
  <c r="FD262" i="1"/>
  <c r="FC262" i="1"/>
  <c r="FB262" i="1"/>
  <c r="FA262" i="1"/>
  <c r="EZ262" i="1"/>
  <c r="EY262" i="1"/>
  <c r="EX262" i="1"/>
  <c r="EW262" i="1"/>
  <c r="EV262" i="1"/>
  <c r="EU262" i="1"/>
  <c r="ET262" i="1"/>
  <c r="ES262" i="1"/>
  <c r="ER262" i="1"/>
  <c r="EQ262" i="1"/>
  <c r="EP262" i="1"/>
  <c r="EO262" i="1"/>
  <c r="EN262" i="1"/>
  <c r="EM262" i="1"/>
  <c r="EL262" i="1"/>
  <c r="EK262" i="1"/>
  <c r="EJ262" i="1"/>
  <c r="EI262" i="1"/>
  <c r="EH262" i="1"/>
  <c r="EG262" i="1"/>
  <c r="EF262" i="1"/>
  <c r="EE262" i="1"/>
  <c r="ED262" i="1"/>
  <c r="EC262" i="1"/>
  <c r="EB262" i="1"/>
  <c r="EA262" i="1"/>
  <c r="DZ262" i="1"/>
  <c r="DY262" i="1"/>
  <c r="DX262" i="1"/>
  <c r="DW262" i="1"/>
  <c r="DV262" i="1"/>
  <c r="DU262" i="1"/>
  <c r="DT262" i="1"/>
  <c r="DS262" i="1"/>
  <c r="DR262" i="1"/>
  <c r="DQ262" i="1"/>
  <c r="DP262" i="1"/>
  <c r="DO262" i="1"/>
  <c r="DN262" i="1"/>
  <c r="DM262" i="1"/>
  <c r="DL262" i="1"/>
  <c r="DK262" i="1"/>
  <c r="DJ262" i="1"/>
  <c r="DI262" i="1"/>
  <c r="DH262" i="1"/>
  <c r="DG262" i="1"/>
  <c r="DF262" i="1"/>
  <c r="DE262" i="1"/>
  <c r="DD262" i="1"/>
  <c r="DC262" i="1"/>
  <c r="DB262" i="1"/>
  <c r="DA262" i="1"/>
  <c r="CZ262" i="1"/>
  <c r="CY262" i="1"/>
  <c r="CX262" i="1"/>
  <c r="CW262" i="1"/>
  <c r="CV262" i="1"/>
  <c r="CU262" i="1"/>
  <c r="CT262" i="1"/>
  <c r="CS262" i="1"/>
  <c r="CR262" i="1"/>
  <c r="CQ262" i="1"/>
  <c r="CP262" i="1"/>
  <c r="CO262" i="1"/>
  <c r="CN262" i="1"/>
  <c r="CM262" i="1"/>
  <c r="CL262" i="1"/>
  <c r="CK262" i="1"/>
  <c r="CJ262" i="1"/>
  <c r="CI262" i="1"/>
  <c r="CH262" i="1"/>
  <c r="CD262" i="1"/>
  <c r="CC262" i="1"/>
  <c r="CB262" i="1"/>
  <c r="CA262" i="1"/>
  <c r="BZ262" i="1"/>
  <c r="BY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T262" i="1"/>
  <c r="AS262" i="1"/>
  <c r="AR262" i="1"/>
  <c r="AQ262" i="1"/>
  <c r="AP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M262" i="1"/>
  <c r="L262" i="1"/>
  <c r="K262" i="1"/>
  <c r="J262" i="1"/>
  <c r="I262" i="1"/>
  <c r="GT261" i="1"/>
  <c r="GS261" i="1"/>
  <c r="GR261" i="1"/>
  <c r="GQ261" i="1"/>
  <c r="GP261" i="1"/>
  <c r="GO261" i="1"/>
  <c r="GN261" i="1"/>
  <c r="GM261" i="1"/>
  <c r="GL261" i="1"/>
  <c r="GK261" i="1"/>
  <c r="GJ261" i="1"/>
  <c r="GI261" i="1"/>
  <c r="GH261" i="1"/>
  <c r="GG261" i="1"/>
  <c r="GF261" i="1"/>
  <c r="GE261" i="1"/>
  <c r="GD261" i="1"/>
  <c r="GC261" i="1"/>
  <c r="GB261" i="1"/>
  <c r="GA261" i="1"/>
  <c r="FZ261" i="1"/>
  <c r="FY261" i="1"/>
  <c r="FX261" i="1"/>
  <c r="FW261" i="1"/>
  <c r="FV261" i="1"/>
  <c r="FR261" i="1"/>
  <c r="FQ261" i="1"/>
  <c r="FP261" i="1"/>
  <c r="FO261" i="1"/>
  <c r="FN261" i="1"/>
  <c r="FM261" i="1"/>
  <c r="FL261" i="1"/>
  <c r="FK261" i="1"/>
  <c r="FJ261" i="1"/>
  <c r="FI261" i="1"/>
  <c r="FH261" i="1"/>
  <c r="FG261" i="1"/>
  <c r="FF261" i="1"/>
  <c r="FE261" i="1"/>
  <c r="FD261" i="1"/>
  <c r="FC261" i="1"/>
  <c r="FB261" i="1"/>
  <c r="FA261" i="1"/>
  <c r="EZ261" i="1"/>
  <c r="EY261" i="1"/>
  <c r="EX261" i="1"/>
  <c r="EW261" i="1"/>
  <c r="EV261" i="1"/>
  <c r="EU261" i="1"/>
  <c r="ET261" i="1"/>
  <c r="ES261" i="1"/>
  <c r="ER261" i="1"/>
  <c r="EQ261" i="1"/>
  <c r="EP261" i="1"/>
  <c r="EO261" i="1"/>
  <c r="EN261" i="1"/>
  <c r="EM261" i="1"/>
  <c r="EL261" i="1"/>
  <c r="EK261" i="1"/>
  <c r="EJ261" i="1"/>
  <c r="EI261" i="1"/>
  <c r="EH261" i="1"/>
  <c r="EG261" i="1"/>
  <c r="EF261" i="1"/>
  <c r="EE261" i="1"/>
  <c r="ED261" i="1"/>
  <c r="EC261" i="1"/>
  <c r="EB261" i="1"/>
  <c r="EA261" i="1"/>
  <c r="DZ261" i="1"/>
  <c r="DY261" i="1"/>
  <c r="DX261" i="1"/>
  <c r="DW261" i="1"/>
  <c r="DV261" i="1"/>
  <c r="DU261" i="1"/>
  <c r="DT261" i="1"/>
  <c r="DS261" i="1"/>
  <c r="DR261" i="1"/>
  <c r="DQ261" i="1"/>
  <c r="DP261" i="1"/>
  <c r="DO261" i="1"/>
  <c r="DN261" i="1"/>
  <c r="DM261" i="1"/>
  <c r="DL261" i="1"/>
  <c r="DK261" i="1"/>
  <c r="DJ261" i="1"/>
  <c r="DI261" i="1"/>
  <c r="DH261" i="1"/>
  <c r="DG261" i="1"/>
  <c r="DF261" i="1"/>
  <c r="DE261" i="1"/>
  <c r="DD261" i="1"/>
  <c r="DC261" i="1"/>
  <c r="DB261" i="1"/>
  <c r="DA261" i="1"/>
  <c r="CZ261" i="1"/>
  <c r="CY261" i="1"/>
  <c r="CX261" i="1"/>
  <c r="CW261" i="1"/>
  <c r="CV261" i="1"/>
  <c r="CU261" i="1"/>
  <c r="CT261" i="1"/>
  <c r="CS261" i="1"/>
  <c r="CR261" i="1"/>
  <c r="CQ261" i="1"/>
  <c r="CP261" i="1"/>
  <c r="CO261" i="1"/>
  <c r="CN261" i="1"/>
  <c r="CM261" i="1"/>
  <c r="CL261" i="1"/>
  <c r="CK261" i="1"/>
  <c r="CJ261" i="1"/>
  <c r="CI261" i="1"/>
  <c r="CH261" i="1"/>
  <c r="CD261" i="1"/>
  <c r="CC261" i="1"/>
  <c r="CB261" i="1"/>
  <c r="CA261" i="1"/>
  <c r="BZ261" i="1"/>
  <c r="BY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T261" i="1"/>
  <c r="AS261" i="1"/>
  <c r="AR261" i="1"/>
  <c r="AQ261" i="1"/>
  <c r="AP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GT259" i="1"/>
  <c r="GS259" i="1"/>
  <c r="GR259" i="1"/>
  <c r="GQ259" i="1"/>
  <c r="GP259" i="1"/>
  <c r="GO259" i="1"/>
  <c r="GN259" i="1"/>
  <c r="GM259" i="1"/>
  <c r="GL259" i="1"/>
  <c r="GK259" i="1"/>
  <c r="GJ259" i="1"/>
  <c r="GI259" i="1"/>
  <c r="GH259" i="1"/>
  <c r="GG259" i="1"/>
  <c r="GF259" i="1"/>
  <c r="GE259" i="1"/>
  <c r="GD259" i="1"/>
  <c r="GC259" i="1"/>
  <c r="GB259" i="1"/>
  <c r="GA259" i="1"/>
  <c r="FZ259" i="1"/>
  <c r="FY259" i="1"/>
  <c r="FX259" i="1"/>
  <c r="FW259" i="1"/>
  <c r="FV259" i="1"/>
  <c r="FR259" i="1"/>
  <c r="FQ259" i="1"/>
  <c r="FP259" i="1"/>
  <c r="FO259" i="1"/>
  <c r="FN259" i="1"/>
  <c r="FM259" i="1"/>
  <c r="FL259" i="1"/>
  <c r="FK259" i="1"/>
  <c r="FJ259" i="1"/>
  <c r="FI259" i="1"/>
  <c r="FH259" i="1"/>
  <c r="FG259" i="1"/>
  <c r="FF259" i="1"/>
  <c r="FE259" i="1"/>
  <c r="FD259" i="1"/>
  <c r="FC259" i="1"/>
  <c r="FB259" i="1"/>
  <c r="FA259" i="1"/>
  <c r="EZ259" i="1"/>
  <c r="EY259" i="1"/>
  <c r="EX259" i="1"/>
  <c r="EW259" i="1"/>
  <c r="EV259" i="1"/>
  <c r="EU259" i="1"/>
  <c r="ET259" i="1"/>
  <c r="ES259" i="1"/>
  <c r="ER259" i="1"/>
  <c r="EQ259" i="1"/>
  <c r="EP259" i="1"/>
  <c r="EO259" i="1"/>
  <c r="EN259" i="1"/>
  <c r="EM259" i="1"/>
  <c r="EL259" i="1"/>
  <c r="EK259" i="1"/>
  <c r="EJ259" i="1"/>
  <c r="EI259" i="1"/>
  <c r="EH259" i="1"/>
  <c r="EG259" i="1"/>
  <c r="EF259" i="1"/>
  <c r="EE259" i="1"/>
  <c r="ED259" i="1"/>
  <c r="EC259" i="1"/>
  <c r="EB259" i="1"/>
  <c r="EA259" i="1"/>
  <c r="DZ259" i="1"/>
  <c r="DY259" i="1"/>
  <c r="DX259" i="1"/>
  <c r="DW259" i="1"/>
  <c r="DV259" i="1"/>
  <c r="DU259" i="1"/>
  <c r="DT259" i="1"/>
  <c r="DS259" i="1"/>
  <c r="DR259" i="1"/>
  <c r="DQ259" i="1"/>
  <c r="DP259" i="1"/>
  <c r="DO259" i="1"/>
  <c r="DN259" i="1"/>
  <c r="DM259" i="1"/>
  <c r="DL259" i="1"/>
  <c r="DK259" i="1"/>
  <c r="DJ259" i="1"/>
  <c r="DI259" i="1"/>
  <c r="DH259" i="1"/>
  <c r="DG259" i="1"/>
  <c r="DF259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D259" i="1"/>
  <c r="CC259" i="1"/>
  <c r="CB259" i="1"/>
  <c r="CA259" i="1"/>
  <c r="BZ259" i="1"/>
  <c r="BY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T259" i="1"/>
  <c r="AS259" i="1"/>
  <c r="AR259" i="1"/>
  <c r="AQ259" i="1"/>
  <c r="AP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M259" i="1"/>
  <c r="L259" i="1"/>
  <c r="K259" i="1"/>
  <c r="J259" i="1"/>
  <c r="I259" i="1"/>
  <c r="H259" i="1"/>
  <c r="E259" i="1"/>
  <c r="D259" i="1"/>
  <c r="GT258" i="1"/>
  <c r="GS258" i="1"/>
  <c r="GR258" i="1"/>
  <c r="GQ258" i="1"/>
  <c r="GP258" i="1"/>
  <c r="GO258" i="1"/>
  <c r="GN258" i="1"/>
  <c r="GM258" i="1"/>
  <c r="GL258" i="1"/>
  <c r="GK258" i="1"/>
  <c r="GJ258" i="1"/>
  <c r="GI258" i="1"/>
  <c r="GH258" i="1"/>
  <c r="GG258" i="1"/>
  <c r="GF258" i="1"/>
  <c r="GE258" i="1"/>
  <c r="GD258" i="1"/>
  <c r="GC258" i="1"/>
  <c r="GB258" i="1"/>
  <c r="GA258" i="1"/>
  <c r="FZ258" i="1"/>
  <c r="FY258" i="1"/>
  <c r="FX258" i="1"/>
  <c r="FW258" i="1"/>
  <c r="GU258" i="1" s="1"/>
  <c r="FV258" i="1"/>
  <c r="FR258" i="1"/>
  <c r="FQ258" i="1"/>
  <c r="FP258" i="1"/>
  <c r="FO258" i="1"/>
  <c r="FN258" i="1"/>
  <c r="FM258" i="1"/>
  <c r="FL258" i="1"/>
  <c r="FK258" i="1"/>
  <c r="FJ258" i="1"/>
  <c r="FI258" i="1"/>
  <c r="FH258" i="1"/>
  <c r="FG258" i="1"/>
  <c r="FF258" i="1"/>
  <c r="FE258" i="1"/>
  <c r="FD258" i="1"/>
  <c r="FC258" i="1"/>
  <c r="FB258" i="1"/>
  <c r="FA258" i="1"/>
  <c r="EZ258" i="1"/>
  <c r="EY258" i="1"/>
  <c r="EX258" i="1"/>
  <c r="EW258" i="1"/>
  <c r="EV258" i="1"/>
  <c r="EU258" i="1"/>
  <c r="ET258" i="1"/>
  <c r="ES258" i="1"/>
  <c r="ER258" i="1"/>
  <c r="EQ258" i="1"/>
  <c r="EP258" i="1"/>
  <c r="EO258" i="1"/>
  <c r="EN258" i="1"/>
  <c r="EM258" i="1"/>
  <c r="EL258" i="1"/>
  <c r="EK258" i="1"/>
  <c r="EJ258" i="1"/>
  <c r="EI258" i="1"/>
  <c r="EH258" i="1"/>
  <c r="EG258" i="1"/>
  <c r="EF258" i="1"/>
  <c r="EE258" i="1"/>
  <c r="ED258" i="1"/>
  <c r="EC258" i="1"/>
  <c r="EB258" i="1"/>
  <c r="EA258" i="1"/>
  <c r="DZ258" i="1"/>
  <c r="DY258" i="1"/>
  <c r="DX258" i="1"/>
  <c r="DW258" i="1"/>
  <c r="DV258" i="1"/>
  <c r="DU258" i="1"/>
  <c r="DT258" i="1"/>
  <c r="DS258" i="1"/>
  <c r="DR258" i="1"/>
  <c r="DQ258" i="1"/>
  <c r="DP258" i="1"/>
  <c r="DO258" i="1"/>
  <c r="DN258" i="1"/>
  <c r="DM258" i="1"/>
  <c r="DL258" i="1"/>
  <c r="DK258" i="1"/>
  <c r="DJ258" i="1"/>
  <c r="DI258" i="1"/>
  <c r="DH258" i="1"/>
  <c r="DG258" i="1"/>
  <c r="DF258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D258" i="1"/>
  <c r="CC258" i="1"/>
  <c r="CB258" i="1"/>
  <c r="CA258" i="1"/>
  <c r="BZ258" i="1"/>
  <c r="BY258" i="1"/>
  <c r="CE258" i="1" s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BV258" i="1" s="1"/>
  <c r="AT258" i="1"/>
  <c r="AS258" i="1"/>
  <c r="AR258" i="1"/>
  <c r="AQ258" i="1"/>
  <c r="AU258" i="1" s="1"/>
  <c r="AP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M258" i="1"/>
  <c r="L258" i="1"/>
  <c r="K258" i="1"/>
  <c r="J258" i="1"/>
  <c r="I258" i="1"/>
  <c r="N258" i="1" s="1"/>
  <c r="H258" i="1"/>
  <c r="E258" i="1"/>
  <c r="D258" i="1"/>
  <c r="GT257" i="1"/>
  <c r="GS257" i="1"/>
  <c r="GR257" i="1"/>
  <c r="GQ257" i="1"/>
  <c r="GP257" i="1"/>
  <c r="GO257" i="1"/>
  <c r="GN257" i="1"/>
  <c r="GM257" i="1"/>
  <c r="GL257" i="1"/>
  <c r="GK257" i="1"/>
  <c r="GJ257" i="1"/>
  <c r="GI257" i="1"/>
  <c r="GH257" i="1"/>
  <c r="GG257" i="1"/>
  <c r="GF257" i="1"/>
  <c r="GE257" i="1"/>
  <c r="GD257" i="1"/>
  <c r="GC257" i="1"/>
  <c r="GB257" i="1"/>
  <c r="GA257" i="1"/>
  <c r="FZ257" i="1"/>
  <c r="FY257" i="1"/>
  <c r="FX257" i="1"/>
  <c r="FW257" i="1"/>
  <c r="FV257" i="1"/>
  <c r="FR257" i="1"/>
  <c r="FQ257" i="1"/>
  <c r="FP257" i="1"/>
  <c r="FO257" i="1"/>
  <c r="FN257" i="1"/>
  <c r="FM257" i="1"/>
  <c r="FL257" i="1"/>
  <c r="FK257" i="1"/>
  <c r="FJ257" i="1"/>
  <c r="FI257" i="1"/>
  <c r="FH257" i="1"/>
  <c r="FG257" i="1"/>
  <c r="FF257" i="1"/>
  <c r="FE257" i="1"/>
  <c r="FD257" i="1"/>
  <c r="FC257" i="1"/>
  <c r="FB257" i="1"/>
  <c r="FA257" i="1"/>
  <c r="EZ257" i="1"/>
  <c r="EY257" i="1"/>
  <c r="EX257" i="1"/>
  <c r="EW257" i="1"/>
  <c r="EV257" i="1"/>
  <c r="EU257" i="1"/>
  <c r="ET257" i="1"/>
  <c r="ES257" i="1"/>
  <c r="ER257" i="1"/>
  <c r="EQ257" i="1"/>
  <c r="EP257" i="1"/>
  <c r="EO257" i="1"/>
  <c r="EN257" i="1"/>
  <c r="EM257" i="1"/>
  <c r="EL257" i="1"/>
  <c r="EK257" i="1"/>
  <c r="EJ257" i="1"/>
  <c r="EI257" i="1"/>
  <c r="EH257" i="1"/>
  <c r="EG257" i="1"/>
  <c r="EF257" i="1"/>
  <c r="EE257" i="1"/>
  <c r="ED257" i="1"/>
  <c r="EC257" i="1"/>
  <c r="EB257" i="1"/>
  <c r="EA257" i="1"/>
  <c r="DZ257" i="1"/>
  <c r="DY257" i="1"/>
  <c r="DX257" i="1"/>
  <c r="DW257" i="1"/>
  <c r="DV257" i="1"/>
  <c r="DU257" i="1"/>
  <c r="DT257" i="1"/>
  <c r="DS257" i="1"/>
  <c r="DR257" i="1"/>
  <c r="DQ257" i="1"/>
  <c r="DP257" i="1"/>
  <c r="DO257" i="1"/>
  <c r="DN257" i="1"/>
  <c r="DM257" i="1"/>
  <c r="DL257" i="1"/>
  <c r="DK257" i="1"/>
  <c r="DJ257" i="1"/>
  <c r="DI257" i="1"/>
  <c r="DH257" i="1"/>
  <c r="DG257" i="1"/>
  <c r="DF257" i="1"/>
  <c r="DE257" i="1"/>
  <c r="DD257" i="1"/>
  <c r="DC257" i="1"/>
  <c r="DB257" i="1"/>
  <c r="DA257" i="1"/>
  <c r="CZ257" i="1"/>
  <c r="CY257" i="1"/>
  <c r="CX257" i="1"/>
  <c r="CW257" i="1"/>
  <c r="CV257" i="1"/>
  <c r="CU257" i="1"/>
  <c r="CT257" i="1"/>
  <c r="CS257" i="1"/>
  <c r="CR257" i="1"/>
  <c r="CQ257" i="1"/>
  <c r="CP257" i="1"/>
  <c r="CO257" i="1"/>
  <c r="CN257" i="1"/>
  <c r="CM257" i="1"/>
  <c r="CL257" i="1"/>
  <c r="CK257" i="1"/>
  <c r="CJ257" i="1"/>
  <c r="CI257" i="1"/>
  <c r="FS257" i="1" s="1"/>
  <c r="CH257" i="1"/>
  <c r="CD257" i="1"/>
  <c r="CC257" i="1"/>
  <c r="CB257" i="1"/>
  <c r="CA257" i="1"/>
  <c r="BZ257" i="1"/>
  <c r="BY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T257" i="1"/>
  <c r="AS257" i="1"/>
  <c r="AR257" i="1"/>
  <c r="AQ257" i="1"/>
  <c r="AP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AM257" i="1" s="1"/>
  <c r="R257" i="1"/>
  <c r="Q257" i="1"/>
  <c r="M257" i="1"/>
  <c r="L257" i="1"/>
  <c r="K257" i="1"/>
  <c r="J257" i="1"/>
  <c r="I257" i="1"/>
  <c r="H257" i="1"/>
  <c r="E257" i="1"/>
  <c r="D257" i="1"/>
  <c r="GT256" i="1"/>
  <c r="GS256" i="1"/>
  <c r="GR256" i="1"/>
  <c r="GQ256" i="1"/>
  <c r="GP256" i="1"/>
  <c r="GO256" i="1"/>
  <c r="GN256" i="1"/>
  <c r="GM256" i="1"/>
  <c r="GL256" i="1"/>
  <c r="GK256" i="1"/>
  <c r="GJ256" i="1"/>
  <c r="GI256" i="1"/>
  <c r="GH256" i="1"/>
  <c r="GG256" i="1"/>
  <c r="GF256" i="1"/>
  <c r="GE256" i="1"/>
  <c r="GD256" i="1"/>
  <c r="GC256" i="1"/>
  <c r="GB256" i="1"/>
  <c r="GA256" i="1"/>
  <c r="FZ256" i="1"/>
  <c r="FY256" i="1"/>
  <c r="FX256" i="1"/>
  <c r="FW256" i="1"/>
  <c r="FV256" i="1"/>
  <c r="FR256" i="1"/>
  <c r="FQ256" i="1"/>
  <c r="FP256" i="1"/>
  <c r="FO256" i="1"/>
  <c r="FN256" i="1"/>
  <c r="FM256" i="1"/>
  <c r="FL256" i="1"/>
  <c r="FK256" i="1"/>
  <c r="FJ256" i="1"/>
  <c r="FI256" i="1"/>
  <c r="FH256" i="1"/>
  <c r="FG256" i="1"/>
  <c r="FF256" i="1"/>
  <c r="FE256" i="1"/>
  <c r="FD256" i="1"/>
  <c r="FC256" i="1"/>
  <c r="FB256" i="1"/>
  <c r="FA256" i="1"/>
  <c r="EZ256" i="1"/>
  <c r="EY256" i="1"/>
  <c r="EX256" i="1"/>
  <c r="EW256" i="1"/>
  <c r="EV256" i="1"/>
  <c r="EU256" i="1"/>
  <c r="ET256" i="1"/>
  <c r="ES256" i="1"/>
  <c r="ER256" i="1"/>
  <c r="EQ256" i="1"/>
  <c r="EP256" i="1"/>
  <c r="EO256" i="1"/>
  <c r="EN256" i="1"/>
  <c r="EM256" i="1"/>
  <c r="EL256" i="1"/>
  <c r="EK256" i="1"/>
  <c r="EJ256" i="1"/>
  <c r="EI256" i="1"/>
  <c r="EH256" i="1"/>
  <c r="EG256" i="1"/>
  <c r="EF256" i="1"/>
  <c r="EE256" i="1"/>
  <c r="ED256" i="1"/>
  <c r="EC256" i="1"/>
  <c r="EB256" i="1"/>
  <c r="EA256" i="1"/>
  <c r="DZ256" i="1"/>
  <c r="DY256" i="1"/>
  <c r="DX256" i="1"/>
  <c r="DW256" i="1"/>
  <c r="DV256" i="1"/>
  <c r="DU256" i="1"/>
  <c r="DT256" i="1"/>
  <c r="DS256" i="1"/>
  <c r="DR256" i="1"/>
  <c r="DQ256" i="1"/>
  <c r="DP256" i="1"/>
  <c r="DO256" i="1"/>
  <c r="DN256" i="1"/>
  <c r="DM256" i="1"/>
  <c r="DL256" i="1"/>
  <c r="DK256" i="1"/>
  <c r="DJ256" i="1"/>
  <c r="DI256" i="1"/>
  <c r="DH256" i="1"/>
  <c r="DG256" i="1"/>
  <c r="DF256" i="1"/>
  <c r="DE256" i="1"/>
  <c r="DD256" i="1"/>
  <c r="DC256" i="1"/>
  <c r="DB256" i="1"/>
  <c r="DA256" i="1"/>
  <c r="CZ256" i="1"/>
  <c r="CY256" i="1"/>
  <c r="CX256" i="1"/>
  <c r="CW256" i="1"/>
  <c r="CV256" i="1"/>
  <c r="CU256" i="1"/>
  <c r="CT256" i="1"/>
  <c r="CS256" i="1"/>
  <c r="CR256" i="1"/>
  <c r="CQ256" i="1"/>
  <c r="CP256" i="1"/>
  <c r="CO256" i="1"/>
  <c r="CN256" i="1"/>
  <c r="CM256" i="1"/>
  <c r="CL256" i="1"/>
  <c r="CK256" i="1"/>
  <c r="CJ256" i="1"/>
  <c r="CI256" i="1"/>
  <c r="CH256" i="1"/>
  <c r="FS256" i="1" s="1"/>
  <c r="CD256" i="1"/>
  <c r="CC256" i="1"/>
  <c r="CB256" i="1"/>
  <c r="CA256" i="1"/>
  <c r="BZ256" i="1"/>
  <c r="BY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T256" i="1"/>
  <c r="AS256" i="1"/>
  <c r="AR256" i="1"/>
  <c r="AQ256" i="1"/>
  <c r="AP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M256" i="1"/>
  <c r="L256" i="1"/>
  <c r="K256" i="1"/>
  <c r="J256" i="1"/>
  <c r="I256" i="1"/>
  <c r="H256" i="1"/>
  <c r="E256" i="1"/>
  <c r="D256" i="1"/>
  <c r="GT255" i="1"/>
  <c r="GS255" i="1"/>
  <c r="GR255" i="1"/>
  <c r="GQ255" i="1"/>
  <c r="GP255" i="1"/>
  <c r="GO255" i="1"/>
  <c r="GN255" i="1"/>
  <c r="GM255" i="1"/>
  <c r="GL255" i="1"/>
  <c r="GK255" i="1"/>
  <c r="GJ255" i="1"/>
  <c r="GI255" i="1"/>
  <c r="GH255" i="1"/>
  <c r="GG255" i="1"/>
  <c r="GF255" i="1"/>
  <c r="GE255" i="1"/>
  <c r="GD255" i="1"/>
  <c r="GC255" i="1"/>
  <c r="GB255" i="1"/>
  <c r="GA255" i="1"/>
  <c r="FZ255" i="1"/>
  <c r="FY255" i="1"/>
  <c r="FX255" i="1"/>
  <c r="FW255" i="1"/>
  <c r="FV255" i="1"/>
  <c r="FR255" i="1"/>
  <c r="FQ255" i="1"/>
  <c r="FP255" i="1"/>
  <c r="FO255" i="1"/>
  <c r="FN255" i="1"/>
  <c r="FM255" i="1"/>
  <c r="FL255" i="1"/>
  <c r="FK255" i="1"/>
  <c r="FJ255" i="1"/>
  <c r="FI255" i="1"/>
  <c r="FH255" i="1"/>
  <c r="FG255" i="1"/>
  <c r="FF255" i="1"/>
  <c r="FE255" i="1"/>
  <c r="FD255" i="1"/>
  <c r="FC255" i="1"/>
  <c r="FB255" i="1"/>
  <c r="FA255" i="1"/>
  <c r="EZ255" i="1"/>
  <c r="EY255" i="1"/>
  <c r="EX255" i="1"/>
  <c r="EW255" i="1"/>
  <c r="EV255" i="1"/>
  <c r="EU255" i="1"/>
  <c r="ET255" i="1"/>
  <c r="ES255" i="1"/>
  <c r="ER255" i="1"/>
  <c r="EQ255" i="1"/>
  <c r="EP255" i="1"/>
  <c r="EO255" i="1"/>
  <c r="EN255" i="1"/>
  <c r="EM255" i="1"/>
  <c r="EL255" i="1"/>
  <c r="EK255" i="1"/>
  <c r="EJ255" i="1"/>
  <c r="EI255" i="1"/>
  <c r="EH255" i="1"/>
  <c r="EG255" i="1"/>
  <c r="EF255" i="1"/>
  <c r="EE255" i="1"/>
  <c r="ED255" i="1"/>
  <c r="EC255" i="1"/>
  <c r="EB255" i="1"/>
  <c r="EA255" i="1"/>
  <c r="DZ255" i="1"/>
  <c r="DY255" i="1"/>
  <c r="DX255" i="1"/>
  <c r="DW255" i="1"/>
  <c r="DV255" i="1"/>
  <c r="DU255" i="1"/>
  <c r="DT255" i="1"/>
  <c r="DS255" i="1"/>
  <c r="DR255" i="1"/>
  <c r="DQ255" i="1"/>
  <c r="DP255" i="1"/>
  <c r="DO255" i="1"/>
  <c r="DN255" i="1"/>
  <c r="DM255" i="1"/>
  <c r="DL255" i="1"/>
  <c r="DK255" i="1"/>
  <c r="DJ255" i="1"/>
  <c r="DI255" i="1"/>
  <c r="DH255" i="1"/>
  <c r="DG255" i="1"/>
  <c r="DF255" i="1"/>
  <c r="DE255" i="1"/>
  <c r="DD255" i="1"/>
  <c r="DC255" i="1"/>
  <c r="DB255" i="1"/>
  <c r="DA255" i="1"/>
  <c r="CZ255" i="1"/>
  <c r="CY255" i="1"/>
  <c r="CX255" i="1"/>
  <c r="CW255" i="1"/>
  <c r="CV255" i="1"/>
  <c r="CU255" i="1"/>
  <c r="CT255" i="1"/>
  <c r="CS255" i="1"/>
  <c r="CR255" i="1"/>
  <c r="CQ255" i="1"/>
  <c r="CP255" i="1"/>
  <c r="CO255" i="1"/>
  <c r="CN255" i="1"/>
  <c r="CM255" i="1"/>
  <c r="CL255" i="1"/>
  <c r="CK255" i="1"/>
  <c r="CJ255" i="1"/>
  <c r="CI255" i="1"/>
  <c r="CH255" i="1"/>
  <c r="CD255" i="1"/>
  <c r="CC255" i="1"/>
  <c r="CB255" i="1"/>
  <c r="CA255" i="1"/>
  <c r="BZ255" i="1"/>
  <c r="BY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T255" i="1"/>
  <c r="AS255" i="1"/>
  <c r="AR255" i="1"/>
  <c r="AQ255" i="1"/>
  <c r="AP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M255" i="1"/>
  <c r="L255" i="1"/>
  <c r="K255" i="1"/>
  <c r="J255" i="1"/>
  <c r="I255" i="1"/>
  <c r="H255" i="1"/>
  <c r="E255" i="1"/>
  <c r="D255" i="1"/>
  <c r="GT254" i="1"/>
  <c r="GS254" i="1"/>
  <c r="GR254" i="1"/>
  <c r="GQ254" i="1"/>
  <c r="GQ260" i="1" s="1"/>
  <c r="GP254" i="1"/>
  <c r="GO254" i="1"/>
  <c r="GN254" i="1"/>
  <c r="GM254" i="1"/>
  <c r="GM260" i="1" s="1"/>
  <c r="GL254" i="1"/>
  <c r="GK254" i="1"/>
  <c r="GJ254" i="1"/>
  <c r="GI254" i="1"/>
  <c r="GI260" i="1" s="1"/>
  <c r="GH254" i="1"/>
  <c r="GG254" i="1"/>
  <c r="GF254" i="1"/>
  <c r="GE254" i="1"/>
  <c r="GE260" i="1" s="1"/>
  <c r="GD254" i="1"/>
  <c r="GC254" i="1"/>
  <c r="GB254" i="1"/>
  <c r="GA254" i="1"/>
  <c r="GA260" i="1" s="1"/>
  <c r="FZ254" i="1"/>
  <c r="FY254" i="1"/>
  <c r="FX254" i="1"/>
  <c r="FW254" i="1"/>
  <c r="FW260" i="1" s="1"/>
  <c r="FV254" i="1"/>
  <c r="FR254" i="1"/>
  <c r="FQ254" i="1"/>
  <c r="FP254" i="1"/>
  <c r="FP260" i="1" s="1"/>
  <c r="FO254" i="1"/>
  <c r="FN254" i="1"/>
  <c r="FM254" i="1"/>
  <c r="FL254" i="1"/>
  <c r="FL260" i="1" s="1"/>
  <c r="FK254" i="1"/>
  <c r="FJ254" i="1"/>
  <c r="FI254" i="1"/>
  <c r="FH254" i="1"/>
  <c r="FH260" i="1" s="1"/>
  <c r="FG254" i="1"/>
  <c r="FF254" i="1"/>
  <c r="FE254" i="1"/>
  <c r="FD254" i="1"/>
  <c r="FD260" i="1" s="1"/>
  <c r="FC254" i="1"/>
  <c r="FB254" i="1"/>
  <c r="FA254" i="1"/>
  <c r="EZ254" i="1"/>
  <c r="EZ260" i="1" s="1"/>
  <c r="EY254" i="1"/>
  <c r="EX254" i="1"/>
  <c r="EW254" i="1"/>
  <c r="EV254" i="1"/>
  <c r="EV260" i="1" s="1"/>
  <c r="EU254" i="1"/>
  <c r="ET254" i="1"/>
  <c r="ES254" i="1"/>
  <c r="ER254" i="1"/>
  <c r="ER260" i="1" s="1"/>
  <c r="EQ254" i="1"/>
  <c r="EP254" i="1"/>
  <c r="EO254" i="1"/>
  <c r="EN254" i="1"/>
  <c r="EN260" i="1" s="1"/>
  <c r="EM254" i="1"/>
  <c r="EL254" i="1"/>
  <c r="EK254" i="1"/>
  <c r="EJ254" i="1"/>
  <c r="EJ260" i="1" s="1"/>
  <c r="EI254" i="1"/>
  <c r="EH254" i="1"/>
  <c r="EG254" i="1"/>
  <c r="EF254" i="1"/>
  <c r="EF260" i="1" s="1"/>
  <c r="EE254" i="1"/>
  <c r="ED254" i="1"/>
  <c r="EC254" i="1"/>
  <c r="EB254" i="1"/>
  <c r="EB260" i="1" s="1"/>
  <c r="EA254" i="1"/>
  <c r="DZ254" i="1"/>
  <c r="DY254" i="1"/>
  <c r="DX254" i="1"/>
  <c r="DX260" i="1" s="1"/>
  <c r="DW254" i="1"/>
  <c r="DV254" i="1"/>
  <c r="DU254" i="1"/>
  <c r="DT254" i="1"/>
  <c r="DT260" i="1" s="1"/>
  <c r="DS254" i="1"/>
  <c r="DR254" i="1"/>
  <c r="DQ254" i="1"/>
  <c r="DP254" i="1"/>
  <c r="DP260" i="1" s="1"/>
  <c r="DO254" i="1"/>
  <c r="DN254" i="1"/>
  <c r="DM254" i="1"/>
  <c r="DL254" i="1"/>
  <c r="DL260" i="1" s="1"/>
  <c r="DK254" i="1"/>
  <c r="DJ254" i="1"/>
  <c r="DI254" i="1"/>
  <c r="DH254" i="1"/>
  <c r="DH260" i="1" s="1"/>
  <c r="DG254" i="1"/>
  <c r="DF254" i="1"/>
  <c r="DE254" i="1"/>
  <c r="DD254" i="1"/>
  <c r="DD260" i="1" s="1"/>
  <c r="DC254" i="1"/>
  <c r="DB254" i="1"/>
  <c r="DA254" i="1"/>
  <c r="CZ254" i="1"/>
  <c r="CZ260" i="1" s="1"/>
  <c r="CY254" i="1"/>
  <c r="CX254" i="1"/>
  <c r="CW254" i="1"/>
  <c r="CV254" i="1"/>
  <c r="CV260" i="1" s="1"/>
  <c r="CU254" i="1"/>
  <c r="CT254" i="1"/>
  <c r="CS254" i="1"/>
  <c r="CR254" i="1"/>
  <c r="CR260" i="1" s="1"/>
  <c r="CQ254" i="1"/>
  <c r="CP254" i="1"/>
  <c r="CO254" i="1"/>
  <c r="CN254" i="1"/>
  <c r="CN260" i="1" s="1"/>
  <c r="CM254" i="1"/>
  <c r="CL254" i="1"/>
  <c r="CK254" i="1"/>
  <c r="CJ254" i="1"/>
  <c r="CJ260" i="1" s="1"/>
  <c r="CI254" i="1"/>
  <c r="CH254" i="1"/>
  <c r="CD254" i="1"/>
  <c r="CC254" i="1"/>
  <c r="CC260" i="1" s="1"/>
  <c r="CB254" i="1"/>
  <c r="CA254" i="1"/>
  <c r="BZ254" i="1"/>
  <c r="BY254" i="1"/>
  <c r="CE254" i="1" s="1"/>
  <c r="BU254" i="1"/>
  <c r="BT254" i="1"/>
  <c r="BS254" i="1"/>
  <c r="BR254" i="1"/>
  <c r="BR260" i="1" s="1"/>
  <c r="BQ254" i="1"/>
  <c r="BP254" i="1"/>
  <c r="BO254" i="1"/>
  <c r="BN254" i="1"/>
  <c r="BN260" i="1" s="1"/>
  <c r="BM254" i="1"/>
  <c r="BL254" i="1"/>
  <c r="BK254" i="1"/>
  <c r="BJ254" i="1"/>
  <c r="BJ260" i="1" s="1"/>
  <c r="BI254" i="1"/>
  <c r="BH254" i="1"/>
  <c r="BG254" i="1"/>
  <c r="BF254" i="1"/>
  <c r="BF260" i="1" s="1"/>
  <c r="BE254" i="1"/>
  <c r="BD254" i="1"/>
  <c r="BC254" i="1"/>
  <c r="BB254" i="1"/>
  <c r="BB260" i="1" s="1"/>
  <c r="BA254" i="1"/>
  <c r="AZ254" i="1"/>
  <c r="AY254" i="1"/>
  <c r="AX254" i="1"/>
  <c r="AX260" i="1" s="1"/>
  <c r="AT254" i="1"/>
  <c r="AS254" i="1"/>
  <c r="AR254" i="1"/>
  <c r="AQ254" i="1"/>
  <c r="AQ260" i="1" s="1"/>
  <c r="AP254" i="1"/>
  <c r="AL254" i="1"/>
  <c r="AK254" i="1"/>
  <c r="AJ254" i="1"/>
  <c r="AJ260" i="1" s="1"/>
  <c r="AI254" i="1"/>
  <c r="AH254" i="1"/>
  <c r="AG254" i="1"/>
  <c r="AF254" i="1"/>
  <c r="AF260" i="1" s="1"/>
  <c r="AE254" i="1"/>
  <c r="AD254" i="1"/>
  <c r="AC254" i="1"/>
  <c r="AB254" i="1"/>
  <c r="AB260" i="1" s="1"/>
  <c r="AA254" i="1"/>
  <c r="Z254" i="1"/>
  <c r="Y254" i="1"/>
  <c r="X254" i="1"/>
  <c r="X260" i="1" s="1"/>
  <c r="W254" i="1"/>
  <c r="V254" i="1"/>
  <c r="U254" i="1"/>
  <c r="T254" i="1"/>
  <c r="T260" i="1" s="1"/>
  <c r="S254" i="1"/>
  <c r="R254" i="1"/>
  <c r="Q254" i="1"/>
  <c r="M254" i="1"/>
  <c r="M260" i="1" s="1"/>
  <c r="L254" i="1"/>
  <c r="K254" i="1"/>
  <c r="J254" i="1"/>
  <c r="I254" i="1"/>
  <c r="N254" i="1" s="1"/>
  <c r="H254" i="1"/>
  <c r="E254" i="1"/>
  <c r="D254" i="1"/>
  <c r="GT253" i="1"/>
  <c r="GS253" i="1"/>
  <c r="GR253" i="1"/>
  <c r="GQ253" i="1"/>
  <c r="GP253" i="1"/>
  <c r="GO253" i="1"/>
  <c r="GN253" i="1"/>
  <c r="GM253" i="1"/>
  <c r="GL253" i="1"/>
  <c r="GK253" i="1"/>
  <c r="GJ253" i="1"/>
  <c r="GI253" i="1"/>
  <c r="GH253" i="1"/>
  <c r="GG253" i="1"/>
  <c r="GF253" i="1"/>
  <c r="GE253" i="1"/>
  <c r="GD253" i="1"/>
  <c r="GC253" i="1"/>
  <c r="GB253" i="1"/>
  <c r="GA253" i="1"/>
  <c r="FZ253" i="1"/>
  <c r="FY253" i="1"/>
  <c r="FX253" i="1"/>
  <c r="FW253" i="1"/>
  <c r="FV253" i="1"/>
  <c r="FR253" i="1"/>
  <c r="FQ253" i="1"/>
  <c r="FP253" i="1"/>
  <c r="FO253" i="1"/>
  <c r="FN253" i="1"/>
  <c r="FM253" i="1"/>
  <c r="FL253" i="1"/>
  <c r="FK253" i="1"/>
  <c r="FJ253" i="1"/>
  <c r="FI253" i="1"/>
  <c r="FH253" i="1"/>
  <c r="FG253" i="1"/>
  <c r="FF253" i="1"/>
  <c r="FE253" i="1"/>
  <c r="FD253" i="1"/>
  <c r="FC253" i="1"/>
  <c r="FB253" i="1"/>
  <c r="FA253" i="1"/>
  <c r="EZ253" i="1"/>
  <c r="EY253" i="1"/>
  <c r="EX253" i="1"/>
  <c r="EW253" i="1"/>
  <c r="EV253" i="1"/>
  <c r="EU253" i="1"/>
  <c r="ET253" i="1"/>
  <c r="ES253" i="1"/>
  <c r="ER253" i="1"/>
  <c r="EQ253" i="1"/>
  <c r="EP253" i="1"/>
  <c r="EO253" i="1"/>
  <c r="EN253" i="1"/>
  <c r="EM253" i="1"/>
  <c r="EL253" i="1"/>
  <c r="EK253" i="1"/>
  <c r="EJ253" i="1"/>
  <c r="EI253" i="1"/>
  <c r="EH253" i="1"/>
  <c r="EG253" i="1"/>
  <c r="EF253" i="1"/>
  <c r="EE253" i="1"/>
  <c r="ED253" i="1"/>
  <c r="EC253" i="1"/>
  <c r="EB253" i="1"/>
  <c r="EA253" i="1"/>
  <c r="DZ253" i="1"/>
  <c r="DY253" i="1"/>
  <c r="DX253" i="1"/>
  <c r="DW253" i="1"/>
  <c r="DV253" i="1"/>
  <c r="DU253" i="1"/>
  <c r="DT253" i="1"/>
  <c r="DS253" i="1"/>
  <c r="DR253" i="1"/>
  <c r="DQ253" i="1"/>
  <c r="DP253" i="1"/>
  <c r="DO253" i="1"/>
  <c r="DN253" i="1"/>
  <c r="DM253" i="1"/>
  <c r="DL253" i="1"/>
  <c r="DK253" i="1"/>
  <c r="DJ253" i="1"/>
  <c r="DI253" i="1"/>
  <c r="DH253" i="1"/>
  <c r="DG253" i="1"/>
  <c r="DF253" i="1"/>
  <c r="DE253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D253" i="1"/>
  <c r="CC253" i="1"/>
  <c r="CB253" i="1"/>
  <c r="CA253" i="1"/>
  <c r="BZ253" i="1"/>
  <c r="BY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T253" i="1"/>
  <c r="AS253" i="1"/>
  <c r="AR253" i="1"/>
  <c r="AQ253" i="1"/>
  <c r="AP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M253" i="1"/>
  <c r="L253" i="1"/>
  <c r="K253" i="1"/>
  <c r="J253" i="1"/>
  <c r="I253" i="1"/>
  <c r="GT252" i="1"/>
  <c r="GS252" i="1"/>
  <c r="GR252" i="1"/>
  <c r="GQ252" i="1"/>
  <c r="GP252" i="1"/>
  <c r="GO252" i="1"/>
  <c r="GN252" i="1"/>
  <c r="GM252" i="1"/>
  <c r="GL252" i="1"/>
  <c r="GK252" i="1"/>
  <c r="GJ252" i="1"/>
  <c r="GI252" i="1"/>
  <c r="GH252" i="1"/>
  <c r="GG252" i="1"/>
  <c r="GF252" i="1"/>
  <c r="GE252" i="1"/>
  <c r="GD252" i="1"/>
  <c r="GC252" i="1"/>
  <c r="GB252" i="1"/>
  <c r="GA252" i="1"/>
  <c r="FZ252" i="1"/>
  <c r="FY252" i="1"/>
  <c r="FX252" i="1"/>
  <c r="FW252" i="1"/>
  <c r="FV252" i="1"/>
  <c r="FR252" i="1"/>
  <c r="FQ252" i="1"/>
  <c r="FP252" i="1"/>
  <c r="FO252" i="1"/>
  <c r="FN252" i="1"/>
  <c r="FM252" i="1"/>
  <c r="FL252" i="1"/>
  <c r="FK252" i="1"/>
  <c r="FJ252" i="1"/>
  <c r="FI252" i="1"/>
  <c r="FH252" i="1"/>
  <c r="FG252" i="1"/>
  <c r="FF252" i="1"/>
  <c r="FE252" i="1"/>
  <c r="FD252" i="1"/>
  <c r="FC252" i="1"/>
  <c r="FB252" i="1"/>
  <c r="FA252" i="1"/>
  <c r="EZ252" i="1"/>
  <c r="EY252" i="1"/>
  <c r="EX252" i="1"/>
  <c r="EW252" i="1"/>
  <c r="EV252" i="1"/>
  <c r="EU252" i="1"/>
  <c r="ET252" i="1"/>
  <c r="ES252" i="1"/>
  <c r="ER252" i="1"/>
  <c r="EQ252" i="1"/>
  <c r="EP252" i="1"/>
  <c r="EO252" i="1"/>
  <c r="EN252" i="1"/>
  <c r="EM252" i="1"/>
  <c r="EL252" i="1"/>
  <c r="EK252" i="1"/>
  <c r="EJ252" i="1"/>
  <c r="EI252" i="1"/>
  <c r="EH252" i="1"/>
  <c r="EG252" i="1"/>
  <c r="EF252" i="1"/>
  <c r="EE252" i="1"/>
  <c r="ED252" i="1"/>
  <c r="EC252" i="1"/>
  <c r="EB252" i="1"/>
  <c r="EA252" i="1"/>
  <c r="DZ252" i="1"/>
  <c r="DY252" i="1"/>
  <c r="DX252" i="1"/>
  <c r="DW252" i="1"/>
  <c r="DV252" i="1"/>
  <c r="DU252" i="1"/>
  <c r="DT252" i="1"/>
  <c r="DS252" i="1"/>
  <c r="DR252" i="1"/>
  <c r="DQ252" i="1"/>
  <c r="DP252" i="1"/>
  <c r="DO252" i="1"/>
  <c r="DN252" i="1"/>
  <c r="DM252" i="1"/>
  <c r="DL252" i="1"/>
  <c r="DK252" i="1"/>
  <c r="DJ252" i="1"/>
  <c r="DI252" i="1"/>
  <c r="DH252" i="1"/>
  <c r="DG252" i="1"/>
  <c r="DF252" i="1"/>
  <c r="DE252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D252" i="1"/>
  <c r="CC252" i="1"/>
  <c r="CB252" i="1"/>
  <c r="CA252" i="1"/>
  <c r="BZ252" i="1"/>
  <c r="BY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T252" i="1"/>
  <c r="AS252" i="1"/>
  <c r="AR252" i="1"/>
  <c r="AQ252" i="1"/>
  <c r="AP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M252" i="1"/>
  <c r="L252" i="1"/>
  <c r="K252" i="1"/>
  <c r="J252" i="1"/>
  <c r="I252" i="1"/>
  <c r="GT250" i="1"/>
  <c r="GS250" i="1"/>
  <c r="GR250" i="1"/>
  <c r="GQ250" i="1"/>
  <c r="GP250" i="1"/>
  <c r="GO250" i="1"/>
  <c r="GN250" i="1"/>
  <c r="GM250" i="1"/>
  <c r="GL250" i="1"/>
  <c r="GK250" i="1"/>
  <c r="GJ250" i="1"/>
  <c r="GI250" i="1"/>
  <c r="GH250" i="1"/>
  <c r="GG250" i="1"/>
  <c r="GF250" i="1"/>
  <c r="GE250" i="1"/>
  <c r="GD250" i="1"/>
  <c r="GC250" i="1"/>
  <c r="GB250" i="1"/>
  <c r="GA250" i="1"/>
  <c r="FZ250" i="1"/>
  <c r="FY250" i="1"/>
  <c r="FX250" i="1"/>
  <c r="FW250" i="1"/>
  <c r="FV250" i="1"/>
  <c r="FR250" i="1"/>
  <c r="FQ250" i="1"/>
  <c r="FP250" i="1"/>
  <c r="FO250" i="1"/>
  <c r="FN250" i="1"/>
  <c r="FM250" i="1"/>
  <c r="FL250" i="1"/>
  <c r="FK250" i="1"/>
  <c r="FJ250" i="1"/>
  <c r="FI250" i="1"/>
  <c r="FH250" i="1"/>
  <c r="FG250" i="1"/>
  <c r="FF250" i="1"/>
  <c r="FE250" i="1"/>
  <c r="FD250" i="1"/>
  <c r="FC250" i="1"/>
  <c r="FB250" i="1"/>
  <c r="FA250" i="1"/>
  <c r="EZ250" i="1"/>
  <c r="EY250" i="1"/>
  <c r="EX250" i="1"/>
  <c r="EW250" i="1"/>
  <c r="EV250" i="1"/>
  <c r="EU250" i="1"/>
  <c r="ET250" i="1"/>
  <c r="ES250" i="1"/>
  <c r="ER250" i="1"/>
  <c r="EQ250" i="1"/>
  <c r="EP250" i="1"/>
  <c r="EO250" i="1"/>
  <c r="EN250" i="1"/>
  <c r="EM250" i="1"/>
  <c r="EL250" i="1"/>
  <c r="EK250" i="1"/>
  <c r="EJ250" i="1"/>
  <c r="EI250" i="1"/>
  <c r="EH250" i="1"/>
  <c r="EG250" i="1"/>
  <c r="EF250" i="1"/>
  <c r="EE250" i="1"/>
  <c r="ED250" i="1"/>
  <c r="EC250" i="1"/>
  <c r="EB250" i="1"/>
  <c r="EA250" i="1"/>
  <c r="DZ250" i="1"/>
  <c r="DY250" i="1"/>
  <c r="DX250" i="1"/>
  <c r="DW250" i="1"/>
  <c r="DV250" i="1"/>
  <c r="DU250" i="1"/>
  <c r="DT250" i="1"/>
  <c r="DS250" i="1"/>
  <c r="DR250" i="1"/>
  <c r="DQ250" i="1"/>
  <c r="DP250" i="1"/>
  <c r="DO250" i="1"/>
  <c r="DN250" i="1"/>
  <c r="DM250" i="1"/>
  <c r="DL250" i="1"/>
  <c r="DK250" i="1"/>
  <c r="DJ250" i="1"/>
  <c r="DI250" i="1"/>
  <c r="DH250" i="1"/>
  <c r="DG250" i="1"/>
  <c r="DF250" i="1"/>
  <c r="DE250" i="1"/>
  <c r="DD250" i="1"/>
  <c r="DC250" i="1"/>
  <c r="DB250" i="1"/>
  <c r="DA250" i="1"/>
  <c r="CZ250" i="1"/>
  <c r="CY250" i="1"/>
  <c r="CX250" i="1"/>
  <c r="CW250" i="1"/>
  <c r="CV250" i="1"/>
  <c r="CU250" i="1"/>
  <c r="CT250" i="1"/>
  <c r="CS250" i="1"/>
  <c r="CR250" i="1"/>
  <c r="CQ250" i="1"/>
  <c r="CP250" i="1"/>
  <c r="CO250" i="1"/>
  <c r="CN250" i="1"/>
  <c r="CM250" i="1"/>
  <c r="CL250" i="1"/>
  <c r="CK250" i="1"/>
  <c r="CJ250" i="1"/>
  <c r="CI250" i="1"/>
  <c r="CH250" i="1"/>
  <c r="CD250" i="1"/>
  <c r="CC250" i="1"/>
  <c r="CB250" i="1"/>
  <c r="CA250" i="1"/>
  <c r="BZ250" i="1"/>
  <c r="BY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T250" i="1"/>
  <c r="AS250" i="1"/>
  <c r="AR250" i="1"/>
  <c r="AQ250" i="1"/>
  <c r="AP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M250" i="1"/>
  <c r="L250" i="1"/>
  <c r="K250" i="1"/>
  <c r="J250" i="1"/>
  <c r="I250" i="1"/>
  <c r="H250" i="1"/>
  <c r="E250" i="1"/>
  <c r="D250" i="1"/>
  <c r="GT249" i="1"/>
  <c r="GS249" i="1"/>
  <c r="GR249" i="1"/>
  <c r="GQ249" i="1"/>
  <c r="GP249" i="1"/>
  <c r="GO249" i="1"/>
  <c r="GN249" i="1"/>
  <c r="GM249" i="1"/>
  <c r="GL249" i="1"/>
  <c r="GK249" i="1"/>
  <c r="GJ249" i="1"/>
  <c r="GI249" i="1"/>
  <c r="GH249" i="1"/>
  <c r="GG249" i="1"/>
  <c r="GF249" i="1"/>
  <c r="GE249" i="1"/>
  <c r="GD249" i="1"/>
  <c r="GC249" i="1"/>
  <c r="GB249" i="1"/>
  <c r="GA249" i="1"/>
  <c r="FZ249" i="1"/>
  <c r="FY249" i="1"/>
  <c r="FX249" i="1"/>
  <c r="FW249" i="1"/>
  <c r="FV249" i="1"/>
  <c r="FR249" i="1"/>
  <c r="FQ249" i="1"/>
  <c r="FP249" i="1"/>
  <c r="FO249" i="1"/>
  <c r="FN249" i="1"/>
  <c r="FM249" i="1"/>
  <c r="FL249" i="1"/>
  <c r="FK249" i="1"/>
  <c r="FJ249" i="1"/>
  <c r="FI249" i="1"/>
  <c r="FH249" i="1"/>
  <c r="FG249" i="1"/>
  <c r="FF249" i="1"/>
  <c r="FE249" i="1"/>
  <c r="FD249" i="1"/>
  <c r="FC249" i="1"/>
  <c r="FB249" i="1"/>
  <c r="FA249" i="1"/>
  <c r="EZ249" i="1"/>
  <c r="EY249" i="1"/>
  <c r="EX249" i="1"/>
  <c r="EW249" i="1"/>
  <c r="EV249" i="1"/>
  <c r="EU249" i="1"/>
  <c r="ET249" i="1"/>
  <c r="ES249" i="1"/>
  <c r="ER249" i="1"/>
  <c r="EQ249" i="1"/>
  <c r="EP249" i="1"/>
  <c r="EO249" i="1"/>
  <c r="EN249" i="1"/>
  <c r="EM249" i="1"/>
  <c r="EL249" i="1"/>
  <c r="EK249" i="1"/>
  <c r="EJ249" i="1"/>
  <c r="EI249" i="1"/>
  <c r="EH249" i="1"/>
  <c r="EG249" i="1"/>
  <c r="EF249" i="1"/>
  <c r="EE249" i="1"/>
  <c r="ED249" i="1"/>
  <c r="EC249" i="1"/>
  <c r="EB249" i="1"/>
  <c r="EA249" i="1"/>
  <c r="DZ249" i="1"/>
  <c r="DY249" i="1"/>
  <c r="DX249" i="1"/>
  <c r="DW249" i="1"/>
  <c r="DV249" i="1"/>
  <c r="DU249" i="1"/>
  <c r="DT249" i="1"/>
  <c r="DS249" i="1"/>
  <c r="DR249" i="1"/>
  <c r="DQ249" i="1"/>
  <c r="DP249" i="1"/>
  <c r="DO249" i="1"/>
  <c r="DN249" i="1"/>
  <c r="DM249" i="1"/>
  <c r="DL249" i="1"/>
  <c r="DK249" i="1"/>
  <c r="DJ249" i="1"/>
  <c r="DI249" i="1"/>
  <c r="DH249" i="1"/>
  <c r="DG249" i="1"/>
  <c r="DF249" i="1"/>
  <c r="DE249" i="1"/>
  <c r="DD249" i="1"/>
  <c r="DC249" i="1"/>
  <c r="DB249" i="1"/>
  <c r="DA249" i="1"/>
  <c r="CZ249" i="1"/>
  <c r="CY249" i="1"/>
  <c r="CX249" i="1"/>
  <c r="CW249" i="1"/>
  <c r="CV249" i="1"/>
  <c r="CU249" i="1"/>
  <c r="CT249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CD249" i="1"/>
  <c r="CC249" i="1"/>
  <c r="CB249" i="1"/>
  <c r="CA249" i="1"/>
  <c r="CE249" i="1" s="1"/>
  <c r="BZ249" i="1"/>
  <c r="BY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T249" i="1"/>
  <c r="AS249" i="1"/>
  <c r="AR249" i="1"/>
  <c r="AQ249" i="1"/>
  <c r="AP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M249" i="1"/>
  <c r="L249" i="1"/>
  <c r="K249" i="1"/>
  <c r="J249" i="1"/>
  <c r="I249" i="1"/>
  <c r="H249" i="1"/>
  <c r="E249" i="1"/>
  <c r="D249" i="1"/>
  <c r="GT248" i="1"/>
  <c r="GS248" i="1"/>
  <c r="GR248" i="1"/>
  <c r="GQ248" i="1"/>
  <c r="GP248" i="1"/>
  <c r="GO248" i="1"/>
  <c r="GN248" i="1"/>
  <c r="GM248" i="1"/>
  <c r="GL248" i="1"/>
  <c r="GK248" i="1"/>
  <c r="GJ248" i="1"/>
  <c r="GI248" i="1"/>
  <c r="GH248" i="1"/>
  <c r="GG248" i="1"/>
  <c r="GF248" i="1"/>
  <c r="GE248" i="1"/>
  <c r="GD248" i="1"/>
  <c r="GC248" i="1"/>
  <c r="GB248" i="1"/>
  <c r="GA248" i="1"/>
  <c r="FZ248" i="1"/>
  <c r="FY248" i="1"/>
  <c r="FX248" i="1"/>
  <c r="FW248" i="1"/>
  <c r="FV248" i="1"/>
  <c r="FR248" i="1"/>
  <c r="FQ248" i="1"/>
  <c r="FP248" i="1"/>
  <c r="FO248" i="1"/>
  <c r="FN248" i="1"/>
  <c r="FM248" i="1"/>
  <c r="FL248" i="1"/>
  <c r="FK248" i="1"/>
  <c r="FJ248" i="1"/>
  <c r="FI248" i="1"/>
  <c r="FH248" i="1"/>
  <c r="FG248" i="1"/>
  <c r="FF248" i="1"/>
  <c r="FE248" i="1"/>
  <c r="FD248" i="1"/>
  <c r="FC248" i="1"/>
  <c r="FB248" i="1"/>
  <c r="FA248" i="1"/>
  <c r="EZ248" i="1"/>
  <c r="EY248" i="1"/>
  <c r="EX248" i="1"/>
  <c r="EW248" i="1"/>
  <c r="EV248" i="1"/>
  <c r="EU248" i="1"/>
  <c r="ET248" i="1"/>
  <c r="ES248" i="1"/>
  <c r="ER248" i="1"/>
  <c r="EQ248" i="1"/>
  <c r="EP248" i="1"/>
  <c r="EO248" i="1"/>
  <c r="EN248" i="1"/>
  <c r="EM248" i="1"/>
  <c r="EL248" i="1"/>
  <c r="EK248" i="1"/>
  <c r="EJ248" i="1"/>
  <c r="EI248" i="1"/>
  <c r="EH248" i="1"/>
  <c r="EG248" i="1"/>
  <c r="EF248" i="1"/>
  <c r="EE248" i="1"/>
  <c r="ED248" i="1"/>
  <c r="EC248" i="1"/>
  <c r="EB248" i="1"/>
  <c r="EA248" i="1"/>
  <c r="DZ248" i="1"/>
  <c r="DY248" i="1"/>
  <c r="DX248" i="1"/>
  <c r="DW248" i="1"/>
  <c r="DV248" i="1"/>
  <c r="DU248" i="1"/>
  <c r="DT248" i="1"/>
  <c r="DS248" i="1"/>
  <c r="DR248" i="1"/>
  <c r="DQ248" i="1"/>
  <c r="DP248" i="1"/>
  <c r="DO248" i="1"/>
  <c r="DN248" i="1"/>
  <c r="DM248" i="1"/>
  <c r="DL248" i="1"/>
  <c r="DK248" i="1"/>
  <c r="DJ248" i="1"/>
  <c r="DI248" i="1"/>
  <c r="DH248" i="1"/>
  <c r="DG248" i="1"/>
  <c r="DF248" i="1"/>
  <c r="DE248" i="1"/>
  <c r="DD248" i="1"/>
  <c r="DC248" i="1"/>
  <c r="DB248" i="1"/>
  <c r="DA248" i="1"/>
  <c r="CZ248" i="1"/>
  <c r="CY248" i="1"/>
  <c r="CX248" i="1"/>
  <c r="CW248" i="1"/>
  <c r="CV248" i="1"/>
  <c r="CU248" i="1"/>
  <c r="CT248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CD248" i="1"/>
  <c r="CC248" i="1"/>
  <c r="CB248" i="1"/>
  <c r="CA248" i="1"/>
  <c r="BZ248" i="1"/>
  <c r="BY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T248" i="1"/>
  <c r="AS248" i="1"/>
  <c r="AR248" i="1"/>
  <c r="AQ248" i="1"/>
  <c r="AP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AM248" i="1" s="1"/>
  <c r="M248" i="1"/>
  <c r="L248" i="1"/>
  <c r="K248" i="1"/>
  <c r="J248" i="1"/>
  <c r="I248" i="1"/>
  <c r="H248" i="1"/>
  <c r="E248" i="1"/>
  <c r="D248" i="1"/>
  <c r="GT247" i="1"/>
  <c r="GS247" i="1"/>
  <c r="GR247" i="1"/>
  <c r="GQ247" i="1"/>
  <c r="GP247" i="1"/>
  <c r="GO247" i="1"/>
  <c r="GN247" i="1"/>
  <c r="GM247" i="1"/>
  <c r="GL247" i="1"/>
  <c r="GK247" i="1"/>
  <c r="GJ247" i="1"/>
  <c r="GI247" i="1"/>
  <c r="GH247" i="1"/>
  <c r="GG247" i="1"/>
  <c r="GF247" i="1"/>
  <c r="GE247" i="1"/>
  <c r="GD247" i="1"/>
  <c r="GC247" i="1"/>
  <c r="GB247" i="1"/>
  <c r="GA247" i="1"/>
  <c r="FZ247" i="1"/>
  <c r="FY247" i="1"/>
  <c r="FX247" i="1"/>
  <c r="FW247" i="1"/>
  <c r="GU247" i="1" s="1"/>
  <c r="FV247" i="1"/>
  <c r="FR247" i="1"/>
  <c r="FQ247" i="1"/>
  <c r="FP247" i="1"/>
  <c r="FO247" i="1"/>
  <c r="FN247" i="1"/>
  <c r="FM247" i="1"/>
  <c r="FL247" i="1"/>
  <c r="FK247" i="1"/>
  <c r="FJ247" i="1"/>
  <c r="FI247" i="1"/>
  <c r="FH247" i="1"/>
  <c r="FG247" i="1"/>
  <c r="FF247" i="1"/>
  <c r="FE247" i="1"/>
  <c r="FD247" i="1"/>
  <c r="FC247" i="1"/>
  <c r="FB247" i="1"/>
  <c r="FA247" i="1"/>
  <c r="EZ247" i="1"/>
  <c r="EY247" i="1"/>
  <c r="EX247" i="1"/>
  <c r="EW247" i="1"/>
  <c r="EV247" i="1"/>
  <c r="EU247" i="1"/>
  <c r="ET247" i="1"/>
  <c r="ES247" i="1"/>
  <c r="ER247" i="1"/>
  <c r="EQ247" i="1"/>
  <c r="EP247" i="1"/>
  <c r="EO247" i="1"/>
  <c r="EN247" i="1"/>
  <c r="EM247" i="1"/>
  <c r="EL247" i="1"/>
  <c r="EK247" i="1"/>
  <c r="EJ247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DW247" i="1"/>
  <c r="DV247" i="1"/>
  <c r="DU247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D247" i="1"/>
  <c r="CC247" i="1"/>
  <c r="CB247" i="1"/>
  <c r="CA247" i="1"/>
  <c r="BZ247" i="1"/>
  <c r="BY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BV247" i="1" s="1"/>
  <c r="AT247" i="1"/>
  <c r="AS247" i="1"/>
  <c r="AR247" i="1"/>
  <c r="AQ247" i="1"/>
  <c r="AU247" i="1" s="1"/>
  <c r="AP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M247" i="1"/>
  <c r="L247" i="1"/>
  <c r="K247" i="1"/>
  <c r="J247" i="1"/>
  <c r="I247" i="1"/>
  <c r="H247" i="1"/>
  <c r="E247" i="1"/>
  <c r="D247" i="1"/>
  <c r="GT246" i="1"/>
  <c r="GS246" i="1"/>
  <c r="GR246" i="1"/>
  <c r="GQ246" i="1"/>
  <c r="GP246" i="1"/>
  <c r="GO246" i="1"/>
  <c r="GN246" i="1"/>
  <c r="GM246" i="1"/>
  <c r="GL246" i="1"/>
  <c r="GK246" i="1"/>
  <c r="GJ246" i="1"/>
  <c r="GI246" i="1"/>
  <c r="GH246" i="1"/>
  <c r="GG246" i="1"/>
  <c r="GF246" i="1"/>
  <c r="GE246" i="1"/>
  <c r="GD246" i="1"/>
  <c r="GC246" i="1"/>
  <c r="GB246" i="1"/>
  <c r="GA246" i="1"/>
  <c r="FZ246" i="1"/>
  <c r="FY246" i="1"/>
  <c r="FX246" i="1"/>
  <c r="FW246" i="1"/>
  <c r="FV246" i="1"/>
  <c r="GU246" i="1" s="1"/>
  <c r="FR246" i="1"/>
  <c r="FQ246" i="1"/>
  <c r="FP246" i="1"/>
  <c r="FO246" i="1"/>
  <c r="FN246" i="1"/>
  <c r="FM246" i="1"/>
  <c r="FL246" i="1"/>
  <c r="FK246" i="1"/>
  <c r="FJ246" i="1"/>
  <c r="FI246" i="1"/>
  <c r="FH246" i="1"/>
  <c r="FG246" i="1"/>
  <c r="FF246" i="1"/>
  <c r="FE246" i="1"/>
  <c r="FD246" i="1"/>
  <c r="FC246" i="1"/>
  <c r="FB246" i="1"/>
  <c r="FA246" i="1"/>
  <c r="EZ246" i="1"/>
  <c r="EY246" i="1"/>
  <c r="EX246" i="1"/>
  <c r="EW246" i="1"/>
  <c r="EV246" i="1"/>
  <c r="EU246" i="1"/>
  <c r="ET246" i="1"/>
  <c r="ES246" i="1"/>
  <c r="ER246" i="1"/>
  <c r="EQ246" i="1"/>
  <c r="EP246" i="1"/>
  <c r="EO246" i="1"/>
  <c r="EN246" i="1"/>
  <c r="EM246" i="1"/>
  <c r="EL246" i="1"/>
  <c r="EK246" i="1"/>
  <c r="EJ246" i="1"/>
  <c r="EI246" i="1"/>
  <c r="EH246" i="1"/>
  <c r="EG246" i="1"/>
  <c r="EF246" i="1"/>
  <c r="EE246" i="1"/>
  <c r="ED246" i="1"/>
  <c r="EC246" i="1"/>
  <c r="EB246" i="1"/>
  <c r="EA246" i="1"/>
  <c r="DZ246" i="1"/>
  <c r="DY246" i="1"/>
  <c r="DX246" i="1"/>
  <c r="DW246" i="1"/>
  <c r="DV246" i="1"/>
  <c r="DU246" i="1"/>
  <c r="DT246" i="1"/>
  <c r="DS246" i="1"/>
  <c r="DR246" i="1"/>
  <c r="DQ246" i="1"/>
  <c r="DP246" i="1"/>
  <c r="DO246" i="1"/>
  <c r="DN246" i="1"/>
  <c r="DM246" i="1"/>
  <c r="DL246" i="1"/>
  <c r="DK246" i="1"/>
  <c r="DJ246" i="1"/>
  <c r="DI246" i="1"/>
  <c r="DH246" i="1"/>
  <c r="DG246" i="1"/>
  <c r="DF246" i="1"/>
  <c r="DE246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D246" i="1"/>
  <c r="CC246" i="1"/>
  <c r="CB246" i="1"/>
  <c r="CA246" i="1"/>
  <c r="BZ246" i="1"/>
  <c r="BY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T246" i="1"/>
  <c r="AS246" i="1"/>
  <c r="AR246" i="1"/>
  <c r="AQ246" i="1"/>
  <c r="AP246" i="1"/>
  <c r="AU246" i="1" s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M246" i="1"/>
  <c r="L246" i="1"/>
  <c r="K246" i="1"/>
  <c r="J246" i="1"/>
  <c r="I246" i="1"/>
  <c r="H246" i="1"/>
  <c r="E246" i="1"/>
  <c r="D246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EN245" i="1"/>
  <c r="EM245" i="1"/>
  <c r="EL245" i="1"/>
  <c r="EK245" i="1"/>
  <c r="EJ245" i="1"/>
  <c r="EI245" i="1"/>
  <c r="EH245" i="1"/>
  <c r="EG245" i="1"/>
  <c r="EF245" i="1"/>
  <c r="EE245" i="1"/>
  <c r="ED245" i="1"/>
  <c r="EC245" i="1"/>
  <c r="EB245" i="1"/>
  <c r="EA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D245" i="1"/>
  <c r="CC245" i="1"/>
  <c r="CB245" i="1"/>
  <c r="CA245" i="1"/>
  <c r="CE245" i="1" s="1"/>
  <c r="BZ245" i="1"/>
  <c r="BY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T245" i="1"/>
  <c r="AS245" i="1"/>
  <c r="AR245" i="1"/>
  <c r="AQ245" i="1"/>
  <c r="AP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M245" i="1"/>
  <c r="L245" i="1"/>
  <c r="K245" i="1"/>
  <c r="J245" i="1"/>
  <c r="I245" i="1"/>
  <c r="H245" i="1"/>
  <c r="E245" i="1"/>
  <c r="D245" i="1"/>
  <c r="GT244" i="1"/>
  <c r="GS244" i="1"/>
  <c r="GR244" i="1"/>
  <c r="GQ244" i="1"/>
  <c r="GP244" i="1"/>
  <c r="GO244" i="1"/>
  <c r="GN244" i="1"/>
  <c r="GM244" i="1"/>
  <c r="GL244" i="1"/>
  <c r="GK244" i="1"/>
  <c r="GJ244" i="1"/>
  <c r="GI244" i="1"/>
  <c r="GH244" i="1"/>
  <c r="GG244" i="1"/>
  <c r="GF244" i="1"/>
  <c r="GE244" i="1"/>
  <c r="GD244" i="1"/>
  <c r="GC244" i="1"/>
  <c r="GB244" i="1"/>
  <c r="GA244" i="1"/>
  <c r="FZ244" i="1"/>
  <c r="FY244" i="1"/>
  <c r="FX244" i="1"/>
  <c r="FW244" i="1"/>
  <c r="FV244" i="1"/>
  <c r="FR244" i="1"/>
  <c r="FQ244" i="1"/>
  <c r="FP244" i="1"/>
  <c r="FO244" i="1"/>
  <c r="FN244" i="1"/>
  <c r="FM244" i="1"/>
  <c r="FL244" i="1"/>
  <c r="FK244" i="1"/>
  <c r="FJ244" i="1"/>
  <c r="FI244" i="1"/>
  <c r="FH244" i="1"/>
  <c r="FG244" i="1"/>
  <c r="FF244" i="1"/>
  <c r="FE244" i="1"/>
  <c r="FD244" i="1"/>
  <c r="FC244" i="1"/>
  <c r="FB244" i="1"/>
  <c r="FA244" i="1"/>
  <c r="EZ244" i="1"/>
  <c r="EY244" i="1"/>
  <c r="EX244" i="1"/>
  <c r="EW244" i="1"/>
  <c r="EV244" i="1"/>
  <c r="EU244" i="1"/>
  <c r="ET244" i="1"/>
  <c r="ES244" i="1"/>
  <c r="ER244" i="1"/>
  <c r="EQ244" i="1"/>
  <c r="EP244" i="1"/>
  <c r="EO244" i="1"/>
  <c r="EN244" i="1"/>
  <c r="EM244" i="1"/>
  <c r="EL244" i="1"/>
  <c r="EK244" i="1"/>
  <c r="EJ244" i="1"/>
  <c r="EI244" i="1"/>
  <c r="EH244" i="1"/>
  <c r="EG244" i="1"/>
  <c r="EF244" i="1"/>
  <c r="EE244" i="1"/>
  <c r="ED244" i="1"/>
  <c r="EC244" i="1"/>
  <c r="EB244" i="1"/>
  <c r="EA244" i="1"/>
  <c r="DZ244" i="1"/>
  <c r="DY244" i="1"/>
  <c r="DX244" i="1"/>
  <c r="DW244" i="1"/>
  <c r="DV244" i="1"/>
  <c r="DU244" i="1"/>
  <c r="DT244" i="1"/>
  <c r="DS244" i="1"/>
  <c r="DR244" i="1"/>
  <c r="DQ244" i="1"/>
  <c r="DP244" i="1"/>
  <c r="DO244" i="1"/>
  <c r="DN244" i="1"/>
  <c r="DM244" i="1"/>
  <c r="DL244" i="1"/>
  <c r="DK244" i="1"/>
  <c r="DJ244" i="1"/>
  <c r="DI244" i="1"/>
  <c r="DH244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D244" i="1"/>
  <c r="CC244" i="1"/>
  <c r="CB244" i="1"/>
  <c r="CA244" i="1"/>
  <c r="BZ244" i="1"/>
  <c r="BY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T244" i="1"/>
  <c r="AS244" i="1"/>
  <c r="AR244" i="1"/>
  <c r="AQ244" i="1"/>
  <c r="AP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AM244" i="1" s="1"/>
  <c r="M244" i="1"/>
  <c r="L244" i="1"/>
  <c r="K244" i="1"/>
  <c r="J244" i="1"/>
  <c r="I244" i="1"/>
  <c r="H244" i="1"/>
  <c r="E244" i="1"/>
  <c r="D244" i="1"/>
  <c r="GT243" i="1"/>
  <c r="GS243" i="1"/>
  <c r="GR243" i="1"/>
  <c r="GQ243" i="1"/>
  <c r="GQ251" i="1" s="1"/>
  <c r="GP243" i="1"/>
  <c r="GO243" i="1"/>
  <c r="GN243" i="1"/>
  <c r="GM243" i="1"/>
  <c r="GM251" i="1" s="1"/>
  <c r="GL243" i="1"/>
  <c r="GK243" i="1"/>
  <c r="GJ243" i="1"/>
  <c r="GI243" i="1"/>
  <c r="GI251" i="1" s="1"/>
  <c r="GH243" i="1"/>
  <c r="GG243" i="1"/>
  <c r="GF243" i="1"/>
  <c r="GE243" i="1"/>
  <c r="GE251" i="1" s="1"/>
  <c r="GD243" i="1"/>
  <c r="GC243" i="1"/>
  <c r="GB243" i="1"/>
  <c r="GA243" i="1"/>
  <c r="GA251" i="1" s="1"/>
  <c r="FZ243" i="1"/>
  <c r="FY243" i="1"/>
  <c r="FX243" i="1"/>
  <c r="FW243" i="1"/>
  <c r="FW251" i="1" s="1"/>
  <c r="FV243" i="1"/>
  <c r="FR243" i="1"/>
  <c r="FQ243" i="1"/>
  <c r="FP243" i="1"/>
  <c r="FP251" i="1" s="1"/>
  <c r="FO243" i="1"/>
  <c r="FN243" i="1"/>
  <c r="FM243" i="1"/>
  <c r="FL243" i="1"/>
  <c r="FL251" i="1" s="1"/>
  <c r="FK243" i="1"/>
  <c r="FJ243" i="1"/>
  <c r="FI243" i="1"/>
  <c r="FH243" i="1"/>
  <c r="FH251" i="1" s="1"/>
  <c r="FG243" i="1"/>
  <c r="FF243" i="1"/>
  <c r="FE243" i="1"/>
  <c r="FD243" i="1"/>
  <c r="FD251" i="1" s="1"/>
  <c r="FC243" i="1"/>
  <c r="FB243" i="1"/>
  <c r="FA243" i="1"/>
  <c r="EZ243" i="1"/>
  <c r="EZ251" i="1" s="1"/>
  <c r="EY243" i="1"/>
  <c r="EX243" i="1"/>
  <c r="EW243" i="1"/>
  <c r="EV243" i="1"/>
  <c r="EV251" i="1" s="1"/>
  <c r="EU243" i="1"/>
  <c r="ET243" i="1"/>
  <c r="ES243" i="1"/>
  <c r="ER243" i="1"/>
  <c r="ER251" i="1" s="1"/>
  <c r="EQ243" i="1"/>
  <c r="EP243" i="1"/>
  <c r="EO243" i="1"/>
  <c r="EN243" i="1"/>
  <c r="EN251" i="1" s="1"/>
  <c r="EM243" i="1"/>
  <c r="EL243" i="1"/>
  <c r="EK243" i="1"/>
  <c r="EJ243" i="1"/>
  <c r="EJ251" i="1" s="1"/>
  <c r="EI243" i="1"/>
  <c r="EH243" i="1"/>
  <c r="EG243" i="1"/>
  <c r="EF243" i="1"/>
  <c r="EF251" i="1" s="1"/>
  <c r="EE243" i="1"/>
  <c r="ED243" i="1"/>
  <c r="EC243" i="1"/>
  <c r="EB243" i="1"/>
  <c r="EB251" i="1" s="1"/>
  <c r="EA243" i="1"/>
  <c r="DZ243" i="1"/>
  <c r="DY243" i="1"/>
  <c r="DX243" i="1"/>
  <c r="DX251" i="1" s="1"/>
  <c r="DW243" i="1"/>
  <c r="DV243" i="1"/>
  <c r="DU243" i="1"/>
  <c r="DT243" i="1"/>
  <c r="DT251" i="1" s="1"/>
  <c r="DS243" i="1"/>
  <c r="DR243" i="1"/>
  <c r="DQ243" i="1"/>
  <c r="DP243" i="1"/>
  <c r="DP251" i="1" s="1"/>
  <c r="DO243" i="1"/>
  <c r="DN243" i="1"/>
  <c r="DM243" i="1"/>
  <c r="DL243" i="1"/>
  <c r="DL251" i="1" s="1"/>
  <c r="DK243" i="1"/>
  <c r="DJ243" i="1"/>
  <c r="DI243" i="1"/>
  <c r="DH243" i="1"/>
  <c r="DH251" i="1" s="1"/>
  <c r="DG243" i="1"/>
  <c r="DF243" i="1"/>
  <c r="DE243" i="1"/>
  <c r="DD243" i="1"/>
  <c r="DD251" i="1" s="1"/>
  <c r="DC243" i="1"/>
  <c r="DB243" i="1"/>
  <c r="DA243" i="1"/>
  <c r="CZ243" i="1"/>
  <c r="CZ251" i="1" s="1"/>
  <c r="CY243" i="1"/>
  <c r="CX243" i="1"/>
  <c r="CW243" i="1"/>
  <c r="CV243" i="1"/>
  <c r="CV251" i="1" s="1"/>
  <c r="CU243" i="1"/>
  <c r="CT243" i="1"/>
  <c r="CS243" i="1"/>
  <c r="CR243" i="1"/>
  <c r="CR251" i="1" s="1"/>
  <c r="CQ243" i="1"/>
  <c r="CP243" i="1"/>
  <c r="CO243" i="1"/>
  <c r="CN243" i="1"/>
  <c r="CN251" i="1" s="1"/>
  <c r="CM243" i="1"/>
  <c r="CL243" i="1"/>
  <c r="CK243" i="1"/>
  <c r="CJ243" i="1"/>
  <c r="CJ251" i="1" s="1"/>
  <c r="CI243" i="1"/>
  <c r="CH243" i="1"/>
  <c r="CD243" i="1"/>
  <c r="CC243" i="1"/>
  <c r="CC251" i="1" s="1"/>
  <c r="CB243" i="1"/>
  <c r="CA243" i="1"/>
  <c r="BZ243" i="1"/>
  <c r="BY243" i="1"/>
  <c r="BY251" i="1" s="1"/>
  <c r="BU243" i="1"/>
  <c r="BT243" i="1"/>
  <c r="BS243" i="1"/>
  <c r="BR243" i="1"/>
  <c r="BR251" i="1" s="1"/>
  <c r="BQ243" i="1"/>
  <c r="BP243" i="1"/>
  <c r="BO243" i="1"/>
  <c r="BN243" i="1"/>
  <c r="BN251" i="1" s="1"/>
  <c r="BM243" i="1"/>
  <c r="BL243" i="1"/>
  <c r="BK243" i="1"/>
  <c r="BJ243" i="1"/>
  <c r="BJ251" i="1" s="1"/>
  <c r="BI243" i="1"/>
  <c r="BH243" i="1"/>
  <c r="BG243" i="1"/>
  <c r="BF243" i="1"/>
  <c r="BF251" i="1" s="1"/>
  <c r="BE243" i="1"/>
  <c r="BD243" i="1"/>
  <c r="BC243" i="1"/>
  <c r="BB243" i="1"/>
  <c r="BB251" i="1" s="1"/>
  <c r="BA243" i="1"/>
  <c r="AZ243" i="1"/>
  <c r="AY243" i="1"/>
  <c r="AX243" i="1"/>
  <c r="AX251" i="1" s="1"/>
  <c r="AT243" i="1"/>
  <c r="AS243" i="1"/>
  <c r="AR243" i="1"/>
  <c r="AQ243" i="1"/>
  <c r="AQ251" i="1" s="1"/>
  <c r="AP243" i="1"/>
  <c r="AL243" i="1"/>
  <c r="AK243" i="1"/>
  <c r="AJ243" i="1"/>
  <c r="AJ251" i="1" s="1"/>
  <c r="AI243" i="1"/>
  <c r="AH243" i="1"/>
  <c r="AG243" i="1"/>
  <c r="AF243" i="1"/>
  <c r="AF251" i="1" s="1"/>
  <c r="AE243" i="1"/>
  <c r="AD243" i="1"/>
  <c r="AC243" i="1"/>
  <c r="AB243" i="1"/>
  <c r="AB251" i="1" s="1"/>
  <c r="AA243" i="1"/>
  <c r="Z243" i="1"/>
  <c r="Y243" i="1"/>
  <c r="X243" i="1"/>
  <c r="X251" i="1" s="1"/>
  <c r="W243" i="1"/>
  <c r="V243" i="1"/>
  <c r="U243" i="1"/>
  <c r="T243" i="1"/>
  <c r="T251" i="1" s="1"/>
  <c r="S243" i="1"/>
  <c r="R243" i="1"/>
  <c r="Q243" i="1"/>
  <c r="M243" i="1"/>
  <c r="M251" i="1" s="1"/>
  <c r="L243" i="1"/>
  <c r="K243" i="1"/>
  <c r="J243" i="1"/>
  <c r="I243" i="1"/>
  <c r="I251" i="1" s="1"/>
  <c r="H243" i="1"/>
  <c r="E243" i="1"/>
  <c r="D243" i="1"/>
  <c r="GT242" i="1"/>
  <c r="GS242" i="1"/>
  <c r="GR242" i="1"/>
  <c r="GQ242" i="1"/>
  <c r="GP242" i="1"/>
  <c r="GO242" i="1"/>
  <c r="GN242" i="1"/>
  <c r="GM242" i="1"/>
  <c r="GL242" i="1"/>
  <c r="GK242" i="1"/>
  <c r="GJ242" i="1"/>
  <c r="GI242" i="1"/>
  <c r="GH242" i="1"/>
  <c r="GG242" i="1"/>
  <c r="GF242" i="1"/>
  <c r="GE242" i="1"/>
  <c r="GD242" i="1"/>
  <c r="GC242" i="1"/>
  <c r="GB242" i="1"/>
  <c r="GA242" i="1"/>
  <c r="FZ242" i="1"/>
  <c r="FY242" i="1"/>
  <c r="FX242" i="1"/>
  <c r="FW242" i="1"/>
  <c r="FV242" i="1"/>
  <c r="FR242" i="1"/>
  <c r="FQ242" i="1"/>
  <c r="FP242" i="1"/>
  <c r="FO242" i="1"/>
  <c r="FN242" i="1"/>
  <c r="FM242" i="1"/>
  <c r="FL242" i="1"/>
  <c r="FK242" i="1"/>
  <c r="FJ242" i="1"/>
  <c r="FI242" i="1"/>
  <c r="FH242" i="1"/>
  <c r="FG242" i="1"/>
  <c r="FF242" i="1"/>
  <c r="FE242" i="1"/>
  <c r="FD242" i="1"/>
  <c r="FC242" i="1"/>
  <c r="FB242" i="1"/>
  <c r="FA242" i="1"/>
  <c r="EZ242" i="1"/>
  <c r="EY242" i="1"/>
  <c r="EX242" i="1"/>
  <c r="EW242" i="1"/>
  <c r="EV242" i="1"/>
  <c r="EU242" i="1"/>
  <c r="ET242" i="1"/>
  <c r="ES242" i="1"/>
  <c r="ER242" i="1"/>
  <c r="EQ242" i="1"/>
  <c r="EP242" i="1"/>
  <c r="EO242" i="1"/>
  <c r="EN242" i="1"/>
  <c r="EM242" i="1"/>
  <c r="EL242" i="1"/>
  <c r="EK242" i="1"/>
  <c r="EJ242" i="1"/>
  <c r="EI242" i="1"/>
  <c r="EH242" i="1"/>
  <c r="EG242" i="1"/>
  <c r="EF242" i="1"/>
  <c r="EE242" i="1"/>
  <c r="ED242" i="1"/>
  <c r="EC242" i="1"/>
  <c r="EB242" i="1"/>
  <c r="EA242" i="1"/>
  <c r="DZ242" i="1"/>
  <c r="DY242" i="1"/>
  <c r="DX242" i="1"/>
  <c r="DW242" i="1"/>
  <c r="DV242" i="1"/>
  <c r="DU242" i="1"/>
  <c r="DT242" i="1"/>
  <c r="DS242" i="1"/>
  <c r="DR242" i="1"/>
  <c r="DQ242" i="1"/>
  <c r="DP242" i="1"/>
  <c r="DO242" i="1"/>
  <c r="DN242" i="1"/>
  <c r="DM242" i="1"/>
  <c r="DL242" i="1"/>
  <c r="DK242" i="1"/>
  <c r="DJ242" i="1"/>
  <c r="DI242" i="1"/>
  <c r="DH242" i="1"/>
  <c r="DG242" i="1"/>
  <c r="DF242" i="1"/>
  <c r="DE242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CD242" i="1"/>
  <c r="CC242" i="1"/>
  <c r="CB242" i="1"/>
  <c r="CA242" i="1"/>
  <c r="BZ242" i="1"/>
  <c r="BY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T242" i="1"/>
  <c r="AS242" i="1"/>
  <c r="AR242" i="1"/>
  <c r="AQ242" i="1"/>
  <c r="AP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M242" i="1"/>
  <c r="L242" i="1"/>
  <c r="K242" i="1"/>
  <c r="J242" i="1"/>
  <c r="I242" i="1"/>
  <c r="GT241" i="1"/>
  <c r="GS241" i="1"/>
  <c r="GR241" i="1"/>
  <c r="GQ241" i="1"/>
  <c r="GP241" i="1"/>
  <c r="GO241" i="1"/>
  <c r="GN241" i="1"/>
  <c r="GM241" i="1"/>
  <c r="GL241" i="1"/>
  <c r="GK241" i="1"/>
  <c r="GJ241" i="1"/>
  <c r="GI241" i="1"/>
  <c r="GH241" i="1"/>
  <c r="GG241" i="1"/>
  <c r="GF241" i="1"/>
  <c r="GE241" i="1"/>
  <c r="GD241" i="1"/>
  <c r="GC241" i="1"/>
  <c r="GB241" i="1"/>
  <c r="GA241" i="1"/>
  <c r="FZ241" i="1"/>
  <c r="FY241" i="1"/>
  <c r="FX241" i="1"/>
  <c r="FW241" i="1"/>
  <c r="FV241" i="1"/>
  <c r="FR241" i="1"/>
  <c r="FQ241" i="1"/>
  <c r="FP241" i="1"/>
  <c r="FO241" i="1"/>
  <c r="FN241" i="1"/>
  <c r="FM241" i="1"/>
  <c r="FL241" i="1"/>
  <c r="FK241" i="1"/>
  <c r="FJ241" i="1"/>
  <c r="FI241" i="1"/>
  <c r="FH241" i="1"/>
  <c r="FG241" i="1"/>
  <c r="FF241" i="1"/>
  <c r="FE241" i="1"/>
  <c r="FD241" i="1"/>
  <c r="FC241" i="1"/>
  <c r="FB241" i="1"/>
  <c r="FA241" i="1"/>
  <c r="EZ241" i="1"/>
  <c r="EY241" i="1"/>
  <c r="EX241" i="1"/>
  <c r="EW241" i="1"/>
  <c r="EV241" i="1"/>
  <c r="EU241" i="1"/>
  <c r="ET241" i="1"/>
  <c r="ES241" i="1"/>
  <c r="ER241" i="1"/>
  <c r="EQ241" i="1"/>
  <c r="EP241" i="1"/>
  <c r="EO241" i="1"/>
  <c r="EN241" i="1"/>
  <c r="EM241" i="1"/>
  <c r="EL241" i="1"/>
  <c r="EK241" i="1"/>
  <c r="EJ241" i="1"/>
  <c r="EI241" i="1"/>
  <c r="EH241" i="1"/>
  <c r="EG241" i="1"/>
  <c r="EF241" i="1"/>
  <c r="EE241" i="1"/>
  <c r="ED241" i="1"/>
  <c r="EC241" i="1"/>
  <c r="EB241" i="1"/>
  <c r="EA241" i="1"/>
  <c r="DZ241" i="1"/>
  <c r="DY241" i="1"/>
  <c r="DX241" i="1"/>
  <c r="DW241" i="1"/>
  <c r="DV241" i="1"/>
  <c r="DU241" i="1"/>
  <c r="DT241" i="1"/>
  <c r="DS241" i="1"/>
  <c r="DR241" i="1"/>
  <c r="DQ241" i="1"/>
  <c r="DP241" i="1"/>
  <c r="DO241" i="1"/>
  <c r="DN241" i="1"/>
  <c r="DM241" i="1"/>
  <c r="DL241" i="1"/>
  <c r="DK241" i="1"/>
  <c r="DJ241" i="1"/>
  <c r="DI241" i="1"/>
  <c r="DH241" i="1"/>
  <c r="DG241" i="1"/>
  <c r="DF241" i="1"/>
  <c r="DE241" i="1"/>
  <c r="DD241" i="1"/>
  <c r="DC241" i="1"/>
  <c r="DB241" i="1"/>
  <c r="DA241" i="1"/>
  <c r="CZ241" i="1"/>
  <c r="CY241" i="1"/>
  <c r="CX241" i="1"/>
  <c r="CW241" i="1"/>
  <c r="CV241" i="1"/>
  <c r="CU241" i="1"/>
  <c r="CT241" i="1"/>
  <c r="CS241" i="1"/>
  <c r="CR241" i="1"/>
  <c r="CQ241" i="1"/>
  <c r="CP241" i="1"/>
  <c r="CO241" i="1"/>
  <c r="CN241" i="1"/>
  <c r="CM241" i="1"/>
  <c r="CL241" i="1"/>
  <c r="CK241" i="1"/>
  <c r="CJ241" i="1"/>
  <c r="CI241" i="1"/>
  <c r="CH241" i="1"/>
  <c r="CD241" i="1"/>
  <c r="CC241" i="1"/>
  <c r="CB241" i="1"/>
  <c r="CA241" i="1"/>
  <c r="BZ241" i="1"/>
  <c r="BY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T241" i="1"/>
  <c r="AS241" i="1"/>
  <c r="AR241" i="1"/>
  <c r="AQ241" i="1"/>
  <c r="AP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M241" i="1"/>
  <c r="L241" i="1"/>
  <c r="K241" i="1"/>
  <c r="J241" i="1"/>
  <c r="I241" i="1"/>
  <c r="GT239" i="1"/>
  <c r="GS239" i="1"/>
  <c r="GR239" i="1"/>
  <c r="GQ239" i="1"/>
  <c r="GP239" i="1"/>
  <c r="GO239" i="1"/>
  <c r="GN239" i="1"/>
  <c r="GM239" i="1"/>
  <c r="GL239" i="1"/>
  <c r="GK239" i="1"/>
  <c r="GJ239" i="1"/>
  <c r="GI239" i="1"/>
  <c r="GH239" i="1"/>
  <c r="GG239" i="1"/>
  <c r="GF239" i="1"/>
  <c r="GE239" i="1"/>
  <c r="GD239" i="1"/>
  <c r="GC239" i="1"/>
  <c r="GB239" i="1"/>
  <c r="GA239" i="1"/>
  <c r="FZ239" i="1"/>
  <c r="FY239" i="1"/>
  <c r="FX239" i="1"/>
  <c r="FW239" i="1"/>
  <c r="FV239" i="1"/>
  <c r="FR239" i="1"/>
  <c r="FQ239" i="1"/>
  <c r="FP239" i="1"/>
  <c r="FO239" i="1"/>
  <c r="FN239" i="1"/>
  <c r="FM239" i="1"/>
  <c r="FL239" i="1"/>
  <c r="FK239" i="1"/>
  <c r="FJ239" i="1"/>
  <c r="FI239" i="1"/>
  <c r="FH239" i="1"/>
  <c r="FG239" i="1"/>
  <c r="FF239" i="1"/>
  <c r="FE239" i="1"/>
  <c r="FD239" i="1"/>
  <c r="FC239" i="1"/>
  <c r="FB239" i="1"/>
  <c r="FA239" i="1"/>
  <c r="EZ239" i="1"/>
  <c r="EY239" i="1"/>
  <c r="EX239" i="1"/>
  <c r="EW239" i="1"/>
  <c r="EV239" i="1"/>
  <c r="EU239" i="1"/>
  <c r="ET239" i="1"/>
  <c r="ES239" i="1"/>
  <c r="ER239" i="1"/>
  <c r="EQ239" i="1"/>
  <c r="EP239" i="1"/>
  <c r="EO239" i="1"/>
  <c r="EN239" i="1"/>
  <c r="EM239" i="1"/>
  <c r="EL239" i="1"/>
  <c r="EK239" i="1"/>
  <c r="EJ239" i="1"/>
  <c r="EI239" i="1"/>
  <c r="EH239" i="1"/>
  <c r="EG239" i="1"/>
  <c r="EF239" i="1"/>
  <c r="EE239" i="1"/>
  <c r="ED239" i="1"/>
  <c r="EC239" i="1"/>
  <c r="EB239" i="1"/>
  <c r="EA239" i="1"/>
  <c r="DZ239" i="1"/>
  <c r="DY239" i="1"/>
  <c r="DX239" i="1"/>
  <c r="DW239" i="1"/>
  <c r="DV239" i="1"/>
  <c r="DU239" i="1"/>
  <c r="DT239" i="1"/>
  <c r="DS239" i="1"/>
  <c r="DR239" i="1"/>
  <c r="DQ239" i="1"/>
  <c r="DP239" i="1"/>
  <c r="DO239" i="1"/>
  <c r="DN239" i="1"/>
  <c r="DM239" i="1"/>
  <c r="DL239" i="1"/>
  <c r="DK239" i="1"/>
  <c r="DJ239" i="1"/>
  <c r="DI239" i="1"/>
  <c r="DH239" i="1"/>
  <c r="DG239" i="1"/>
  <c r="DF239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FS239" i="1" s="1"/>
  <c r="CH239" i="1"/>
  <c r="CD239" i="1"/>
  <c r="CC239" i="1"/>
  <c r="CB239" i="1"/>
  <c r="CA239" i="1"/>
  <c r="BZ239" i="1"/>
  <c r="BY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T239" i="1"/>
  <c r="AS239" i="1"/>
  <c r="AR239" i="1"/>
  <c r="AQ239" i="1"/>
  <c r="AP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AM239" i="1" s="1"/>
  <c r="R239" i="1"/>
  <c r="Q239" i="1"/>
  <c r="M239" i="1"/>
  <c r="L239" i="1"/>
  <c r="K239" i="1"/>
  <c r="J239" i="1"/>
  <c r="I239" i="1"/>
  <c r="H239" i="1"/>
  <c r="N239" i="1" s="1"/>
  <c r="E239" i="1"/>
  <c r="D239" i="1"/>
  <c r="GT238" i="1"/>
  <c r="GS238" i="1"/>
  <c r="GR238" i="1"/>
  <c r="GQ238" i="1"/>
  <c r="GP238" i="1"/>
  <c r="GO238" i="1"/>
  <c r="GN238" i="1"/>
  <c r="GM238" i="1"/>
  <c r="GL238" i="1"/>
  <c r="GK238" i="1"/>
  <c r="GJ238" i="1"/>
  <c r="GI238" i="1"/>
  <c r="GH238" i="1"/>
  <c r="GG238" i="1"/>
  <c r="GF238" i="1"/>
  <c r="GE238" i="1"/>
  <c r="GD238" i="1"/>
  <c r="GC238" i="1"/>
  <c r="GB238" i="1"/>
  <c r="GA238" i="1"/>
  <c r="FZ238" i="1"/>
  <c r="FY238" i="1"/>
  <c r="FX238" i="1"/>
  <c r="FW238" i="1"/>
  <c r="FV238" i="1"/>
  <c r="FR238" i="1"/>
  <c r="FQ238" i="1"/>
  <c r="FP238" i="1"/>
  <c r="FO238" i="1"/>
  <c r="FN238" i="1"/>
  <c r="FM238" i="1"/>
  <c r="FL238" i="1"/>
  <c r="FK238" i="1"/>
  <c r="FJ238" i="1"/>
  <c r="FI238" i="1"/>
  <c r="FH238" i="1"/>
  <c r="FG238" i="1"/>
  <c r="FF238" i="1"/>
  <c r="FE238" i="1"/>
  <c r="FD238" i="1"/>
  <c r="FC238" i="1"/>
  <c r="FB238" i="1"/>
  <c r="FA238" i="1"/>
  <c r="EZ238" i="1"/>
  <c r="EY238" i="1"/>
  <c r="EX238" i="1"/>
  <c r="EW238" i="1"/>
  <c r="EV238" i="1"/>
  <c r="EU238" i="1"/>
  <c r="ET238" i="1"/>
  <c r="ES238" i="1"/>
  <c r="ER238" i="1"/>
  <c r="EQ238" i="1"/>
  <c r="EP238" i="1"/>
  <c r="EO238" i="1"/>
  <c r="EN238" i="1"/>
  <c r="EM238" i="1"/>
  <c r="EL238" i="1"/>
  <c r="EK238" i="1"/>
  <c r="EJ238" i="1"/>
  <c r="EI238" i="1"/>
  <c r="EH238" i="1"/>
  <c r="EG238" i="1"/>
  <c r="EF238" i="1"/>
  <c r="EE238" i="1"/>
  <c r="ED238" i="1"/>
  <c r="EC238" i="1"/>
  <c r="EB238" i="1"/>
  <c r="EA238" i="1"/>
  <c r="DZ238" i="1"/>
  <c r="DY238" i="1"/>
  <c r="DX238" i="1"/>
  <c r="DW238" i="1"/>
  <c r="DV238" i="1"/>
  <c r="DU238" i="1"/>
  <c r="DT238" i="1"/>
  <c r="DS238" i="1"/>
  <c r="DR238" i="1"/>
  <c r="DQ238" i="1"/>
  <c r="DP238" i="1"/>
  <c r="DO238" i="1"/>
  <c r="DN238" i="1"/>
  <c r="DM238" i="1"/>
  <c r="DL238" i="1"/>
  <c r="DK238" i="1"/>
  <c r="DJ238" i="1"/>
  <c r="DI238" i="1"/>
  <c r="DH238" i="1"/>
  <c r="DG238" i="1"/>
  <c r="DF238" i="1"/>
  <c r="DE238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FS238" i="1" s="1"/>
  <c r="CD238" i="1"/>
  <c r="CC238" i="1"/>
  <c r="CB238" i="1"/>
  <c r="CA238" i="1"/>
  <c r="BZ238" i="1"/>
  <c r="BY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T238" i="1"/>
  <c r="AS238" i="1"/>
  <c r="AR238" i="1"/>
  <c r="AQ238" i="1"/>
  <c r="AP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M238" i="1"/>
  <c r="L238" i="1"/>
  <c r="K238" i="1"/>
  <c r="J238" i="1"/>
  <c r="I238" i="1"/>
  <c r="H238" i="1"/>
  <c r="E238" i="1"/>
  <c r="D238" i="1"/>
  <c r="GT237" i="1"/>
  <c r="GS237" i="1"/>
  <c r="GR237" i="1"/>
  <c r="GQ237" i="1"/>
  <c r="GP237" i="1"/>
  <c r="GO237" i="1"/>
  <c r="GN237" i="1"/>
  <c r="GM237" i="1"/>
  <c r="GL237" i="1"/>
  <c r="GK237" i="1"/>
  <c r="GJ237" i="1"/>
  <c r="GI237" i="1"/>
  <c r="GH237" i="1"/>
  <c r="GG237" i="1"/>
  <c r="GF237" i="1"/>
  <c r="GE237" i="1"/>
  <c r="GD237" i="1"/>
  <c r="GC237" i="1"/>
  <c r="GB237" i="1"/>
  <c r="GA237" i="1"/>
  <c r="FZ237" i="1"/>
  <c r="FY237" i="1"/>
  <c r="FX237" i="1"/>
  <c r="FW237" i="1"/>
  <c r="FV237" i="1"/>
  <c r="FR237" i="1"/>
  <c r="FQ237" i="1"/>
  <c r="FP237" i="1"/>
  <c r="FO237" i="1"/>
  <c r="FN237" i="1"/>
  <c r="FM237" i="1"/>
  <c r="FL237" i="1"/>
  <c r="FK237" i="1"/>
  <c r="FJ237" i="1"/>
  <c r="FI237" i="1"/>
  <c r="FH237" i="1"/>
  <c r="FG237" i="1"/>
  <c r="FF237" i="1"/>
  <c r="FE237" i="1"/>
  <c r="FD237" i="1"/>
  <c r="FC237" i="1"/>
  <c r="FB237" i="1"/>
  <c r="FA237" i="1"/>
  <c r="EZ237" i="1"/>
  <c r="EY237" i="1"/>
  <c r="EX237" i="1"/>
  <c r="EW237" i="1"/>
  <c r="EV237" i="1"/>
  <c r="EU237" i="1"/>
  <c r="ET237" i="1"/>
  <c r="ES237" i="1"/>
  <c r="ER237" i="1"/>
  <c r="EQ237" i="1"/>
  <c r="EP237" i="1"/>
  <c r="EO237" i="1"/>
  <c r="EN237" i="1"/>
  <c r="EM237" i="1"/>
  <c r="EL237" i="1"/>
  <c r="EK237" i="1"/>
  <c r="EJ237" i="1"/>
  <c r="EI237" i="1"/>
  <c r="EH237" i="1"/>
  <c r="EG237" i="1"/>
  <c r="EF237" i="1"/>
  <c r="EE237" i="1"/>
  <c r="ED237" i="1"/>
  <c r="EC237" i="1"/>
  <c r="EB237" i="1"/>
  <c r="EA237" i="1"/>
  <c r="DZ237" i="1"/>
  <c r="DY237" i="1"/>
  <c r="DX237" i="1"/>
  <c r="DW237" i="1"/>
  <c r="DV237" i="1"/>
  <c r="DU237" i="1"/>
  <c r="DT237" i="1"/>
  <c r="DS237" i="1"/>
  <c r="DR237" i="1"/>
  <c r="DQ237" i="1"/>
  <c r="DP237" i="1"/>
  <c r="DO237" i="1"/>
  <c r="DN237" i="1"/>
  <c r="DM237" i="1"/>
  <c r="DL237" i="1"/>
  <c r="DK237" i="1"/>
  <c r="DJ237" i="1"/>
  <c r="DI237" i="1"/>
  <c r="DH237" i="1"/>
  <c r="DG237" i="1"/>
  <c r="DF237" i="1"/>
  <c r="DE237" i="1"/>
  <c r="DD237" i="1"/>
  <c r="DC237" i="1"/>
  <c r="DB237" i="1"/>
  <c r="DA237" i="1"/>
  <c r="CZ237" i="1"/>
  <c r="CY237" i="1"/>
  <c r="CX237" i="1"/>
  <c r="CW237" i="1"/>
  <c r="CV237" i="1"/>
  <c r="CU237" i="1"/>
  <c r="CT237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D237" i="1"/>
  <c r="CC237" i="1"/>
  <c r="CB237" i="1"/>
  <c r="CA237" i="1"/>
  <c r="BZ237" i="1"/>
  <c r="BY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T237" i="1"/>
  <c r="AS237" i="1"/>
  <c r="AR237" i="1"/>
  <c r="AQ237" i="1"/>
  <c r="AP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M237" i="1"/>
  <c r="L237" i="1"/>
  <c r="K237" i="1"/>
  <c r="J237" i="1"/>
  <c r="I237" i="1"/>
  <c r="H237" i="1"/>
  <c r="E237" i="1"/>
  <c r="D237" i="1"/>
  <c r="GT236" i="1"/>
  <c r="GS236" i="1"/>
  <c r="GR236" i="1"/>
  <c r="GQ236" i="1"/>
  <c r="GP236" i="1"/>
  <c r="GO236" i="1"/>
  <c r="GN236" i="1"/>
  <c r="GM236" i="1"/>
  <c r="GL236" i="1"/>
  <c r="GK236" i="1"/>
  <c r="GJ236" i="1"/>
  <c r="GI236" i="1"/>
  <c r="GH236" i="1"/>
  <c r="GG236" i="1"/>
  <c r="GF236" i="1"/>
  <c r="GE236" i="1"/>
  <c r="GD236" i="1"/>
  <c r="GC236" i="1"/>
  <c r="GB236" i="1"/>
  <c r="GA236" i="1"/>
  <c r="FZ236" i="1"/>
  <c r="FY236" i="1"/>
  <c r="FX236" i="1"/>
  <c r="FW236" i="1"/>
  <c r="FV236" i="1"/>
  <c r="FR236" i="1"/>
  <c r="FQ236" i="1"/>
  <c r="FP236" i="1"/>
  <c r="FO236" i="1"/>
  <c r="FN236" i="1"/>
  <c r="FM236" i="1"/>
  <c r="FL236" i="1"/>
  <c r="FK236" i="1"/>
  <c r="FJ236" i="1"/>
  <c r="FI236" i="1"/>
  <c r="FH236" i="1"/>
  <c r="FG236" i="1"/>
  <c r="FF236" i="1"/>
  <c r="FE236" i="1"/>
  <c r="FD236" i="1"/>
  <c r="FC236" i="1"/>
  <c r="FB236" i="1"/>
  <c r="FA236" i="1"/>
  <c r="EZ236" i="1"/>
  <c r="EY236" i="1"/>
  <c r="EX236" i="1"/>
  <c r="EW236" i="1"/>
  <c r="EV236" i="1"/>
  <c r="EU236" i="1"/>
  <c r="ET236" i="1"/>
  <c r="ES236" i="1"/>
  <c r="ER236" i="1"/>
  <c r="EQ236" i="1"/>
  <c r="EP236" i="1"/>
  <c r="EO236" i="1"/>
  <c r="EN236" i="1"/>
  <c r="EM236" i="1"/>
  <c r="EL236" i="1"/>
  <c r="EK236" i="1"/>
  <c r="EJ236" i="1"/>
  <c r="EI236" i="1"/>
  <c r="EH236" i="1"/>
  <c r="EG236" i="1"/>
  <c r="EF236" i="1"/>
  <c r="EE236" i="1"/>
  <c r="ED236" i="1"/>
  <c r="EC236" i="1"/>
  <c r="EB236" i="1"/>
  <c r="EA236" i="1"/>
  <c r="DZ236" i="1"/>
  <c r="DY236" i="1"/>
  <c r="DX236" i="1"/>
  <c r="DW236" i="1"/>
  <c r="DV236" i="1"/>
  <c r="DU236" i="1"/>
  <c r="DT236" i="1"/>
  <c r="DS236" i="1"/>
  <c r="DR236" i="1"/>
  <c r="DQ236" i="1"/>
  <c r="DP236" i="1"/>
  <c r="DO236" i="1"/>
  <c r="DN236" i="1"/>
  <c r="DM236" i="1"/>
  <c r="DL236" i="1"/>
  <c r="DK236" i="1"/>
  <c r="DJ236" i="1"/>
  <c r="DI236" i="1"/>
  <c r="DH236" i="1"/>
  <c r="DG236" i="1"/>
  <c r="DF236" i="1"/>
  <c r="DE236" i="1"/>
  <c r="DD236" i="1"/>
  <c r="DC236" i="1"/>
  <c r="DB236" i="1"/>
  <c r="DA236" i="1"/>
  <c r="CZ236" i="1"/>
  <c r="CY236" i="1"/>
  <c r="CX236" i="1"/>
  <c r="CW236" i="1"/>
  <c r="CV236" i="1"/>
  <c r="CU236" i="1"/>
  <c r="CT236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D236" i="1"/>
  <c r="CC236" i="1"/>
  <c r="CB236" i="1"/>
  <c r="CA236" i="1"/>
  <c r="BZ236" i="1"/>
  <c r="BY236" i="1"/>
  <c r="CE236" i="1" s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BV236" i="1" s="1"/>
  <c r="AT236" i="1"/>
  <c r="AS236" i="1"/>
  <c r="AR236" i="1"/>
  <c r="AQ236" i="1"/>
  <c r="AP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M236" i="1"/>
  <c r="L236" i="1"/>
  <c r="K236" i="1"/>
  <c r="J236" i="1"/>
  <c r="I236" i="1"/>
  <c r="N236" i="1" s="1"/>
  <c r="H236" i="1"/>
  <c r="E236" i="1"/>
  <c r="D236" i="1"/>
  <c r="GT235" i="1"/>
  <c r="GS235" i="1"/>
  <c r="GR235" i="1"/>
  <c r="GQ235" i="1"/>
  <c r="GP235" i="1"/>
  <c r="GO235" i="1"/>
  <c r="GN235" i="1"/>
  <c r="GM235" i="1"/>
  <c r="GL235" i="1"/>
  <c r="GK235" i="1"/>
  <c r="GJ235" i="1"/>
  <c r="GI235" i="1"/>
  <c r="GH235" i="1"/>
  <c r="GG235" i="1"/>
  <c r="GF235" i="1"/>
  <c r="GE235" i="1"/>
  <c r="GD235" i="1"/>
  <c r="GC235" i="1"/>
  <c r="GB235" i="1"/>
  <c r="GA235" i="1"/>
  <c r="FZ235" i="1"/>
  <c r="FY235" i="1"/>
  <c r="FX235" i="1"/>
  <c r="FW235" i="1"/>
  <c r="FV235" i="1"/>
  <c r="FR235" i="1"/>
  <c r="FQ235" i="1"/>
  <c r="FP235" i="1"/>
  <c r="FO235" i="1"/>
  <c r="FN235" i="1"/>
  <c r="FM235" i="1"/>
  <c r="FL235" i="1"/>
  <c r="FK235" i="1"/>
  <c r="FJ235" i="1"/>
  <c r="FI235" i="1"/>
  <c r="FH235" i="1"/>
  <c r="FG235" i="1"/>
  <c r="FF235" i="1"/>
  <c r="FE235" i="1"/>
  <c r="FD235" i="1"/>
  <c r="FC235" i="1"/>
  <c r="FB235" i="1"/>
  <c r="FA235" i="1"/>
  <c r="EZ235" i="1"/>
  <c r="EY235" i="1"/>
  <c r="EX235" i="1"/>
  <c r="EW235" i="1"/>
  <c r="EV235" i="1"/>
  <c r="EU235" i="1"/>
  <c r="ET235" i="1"/>
  <c r="ES235" i="1"/>
  <c r="ER235" i="1"/>
  <c r="EQ235" i="1"/>
  <c r="EP235" i="1"/>
  <c r="EO235" i="1"/>
  <c r="EN235" i="1"/>
  <c r="EM235" i="1"/>
  <c r="EL235" i="1"/>
  <c r="EK235" i="1"/>
  <c r="EJ235" i="1"/>
  <c r="EI235" i="1"/>
  <c r="EH235" i="1"/>
  <c r="EG235" i="1"/>
  <c r="EF235" i="1"/>
  <c r="EE235" i="1"/>
  <c r="ED235" i="1"/>
  <c r="EC235" i="1"/>
  <c r="EB235" i="1"/>
  <c r="EA235" i="1"/>
  <c r="DZ235" i="1"/>
  <c r="DY235" i="1"/>
  <c r="DX235" i="1"/>
  <c r="DW235" i="1"/>
  <c r="DV235" i="1"/>
  <c r="DU235" i="1"/>
  <c r="DT235" i="1"/>
  <c r="DS235" i="1"/>
  <c r="DR235" i="1"/>
  <c r="DQ235" i="1"/>
  <c r="DP235" i="1"/>
  <c r="DO235" i="1"/>
  <c r="DN235" i="1"/>
  <c r="DM235" i="1"/>
  <c r="DL235" i="1"/>
  <c r="DK235" i="1"/>
  <c r="DJ235" i="1"/>
  <c r="DI235" i="1"/>
  <c r="DH235" i="1"/>
  <c r="DG235" i="1"/>
  <c r="DF235" i="1"/>
  <c r="DE235" i="1"/>
  <c r="DD235" i="1"/>
  <c r="DC235" i="1"/>
  <c r="DB235" i="1"/>
  <c r="DA235" i="1"/>
  <c r="CZ235" i="1"/>
  <c r="CY235" i="1"/>
  <c r="CX235" i="1"/>
  <c r="CW235" i="1"/>
  <c r="CV235" i="1"/>
  <c r="CU235" i="1"/>
  <c r="CT235" i="1"/>
  <c r="CS235" i="1"/>
  <c r="CR235" i="1"/>
  <c r="CQ235" i="1"/>
  <c r="CP235" i="1"/>
  <c r="CO235" i="1"/>
  <c r="CN235" i="1"/>
  <c r="CM235" i="1"/>
  <c r="CL235" i="1"/>
  <c r="CK235" i="1"/>
  <c r="CJ235" i="1"/>
  <c r="CI235" i="1"/>
  <c r="FS235" i="1" s="1"/>
  <c r="CH235" i="1"/>
  <c r="CD235" i="1"/>
  <c r="CC235" i="1"/>
  <c r="CB235" i="1"/>
  <c r="CA235" i="1"/>
  <c r="BZ235" i="1"/>
  <c r="BY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T235" i="1"/>
  <c r="AS235" i="1"/>
  <c r="AR235" i="1"/>
  <c r="AQ235" i="1"/>
  <c r="AP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AM235" i="1" s="1"/>
  <c r="R235" i="1"/>
  <c r="Q235" i="1"/>
  <c r="M235" i="1"/>
  <c r="L235" i="1"/>
  <c r="K235" i="1"/>
  <c r="J235" i="1"/>
  <c r="I235" i="1"/>
  <c r="H235" i="1"/>
  <c r="N235" i="1" s="1"/>
  <c r="E235" i="1"/>
  <c r="D235" i="1"/>
  <c r="GT234" i="1"/>
  <c r="GS234" i="1"/>
  <c r="GR234" i="1"/>
  <c r="GQ234" i="1"/>
  <c r="GP234" i="1"/>
  <c r="GO234" i="1"/>
  <c r="GN234" i="1"/>
  <c r="GM234" i="1"/>
  <c r="GL234" i="1"/>
  <c r="GK234" i="1"/>
  <c r="GJ234" i="1"/>
  <c r="GI234" i="1"/>
  <c r="GH234" i="1"/>
  <c r="GG234" i="1"/>
  <c r="GF234" i="1"/>
  <c r="GE234" i="1"/>
  <c r="GD234" i="1"/>
  <c r="GC234" i="1"/>
  <c r="GB234" i="1"/>
  <c r="GA234" i="1"/>
  <c r="FZ234" i="1"/>
  <c r="FY234" i="1"/>
  <c r="FX234" i="1"/>
  <c r="FW234" i="1"/>
  <c r="FV234" i="1"/>
  <c r="FR234" i="1"/>
  <c r="FQ234" i="1"/>
  <c r="FP234" i="1"/>
  <c r="FO234" i="1"/>
  <c r="FN234" i="1"/>
  <c r="FM234" i="1"/>
  <c r="FL234" i="1"/>
  <c r="FK234" i="1"/>
  <c r="FJ234" i="1"/>
  <c r="FI234" i="1"/>
  <c r="FH234" i="1"/>
  <c r="FG234" i="1"/>
  <c r="FF234" i="1"/>
  <c r="FE234" i="1"/>
  <c r="FD234" i="1"/>
  <c r="FC234" i="1"/>
  <c r="FB234" i="1"/>
  <c r="FA234" i="1"/>
  <c r="EZ234" i="1"/>
  <c r="EY234" i="1"/>
  <c r="EX234" i="1"/>
  <c r="EW234" i="1"/>
  <c r="EV234" i="1"/>
  <c r="EU234" i="1"/>
  <c r="ET234" i="1"/>
  <c r="ES234" i="1"/>
  <c r="ER234" i="1"/>
  <c r="EQ234" i="1"/>
  <c r="EP234" i="1"/>
  <c r="EO234" i="1"/>
  <c r="EN234" i="1"/>
  <c r="EM234" i="1"/>
  <c r="EL234" i="1"/>
  <c r="EK234" i="1"/>
  <c r="EJ234" i="1"/>
  <c r="EI234" i="1"/>
  <c r="EH234" i="1"/>
  <c r="EG234" i="1"/>
  <c r="EF234" i="1"/>
  <c r="EE234" i="1"/>
  <c r="ED234" i="1"/>
  <c r="EC234" i="1"/>
  <c r="EB234" i="1"/>
  <c r="EA234" i="1"/>
  <c r="DZ234" i="1"/>
  <c r="DY234" i="1"/>
  <c r="DX234" i="1"/>
  <c r="DW234" i="1"/>
  <c r="DV234" i="1"/>
  <c r="DU234" i="1"/>
  <c r="DT234" i="1"/>
  <c r="DS234" i="1"/>
  <c r="DR234" i="1"/>
  <c r="DQ234" i="1"/>
  <c r="DP234" i="1"/>
  <c r="DO234" i="1"/>
  <c r="DN234" i="1"/>
  <c r="DM234" i="1"/>
  <c r="DL234" i="1"/>
  <c r="DK234" i="1"/>
  <c r="DJ234" i="1"/>
  <c r="DI234" i="1"/>
  <c r="DH234" i="1"/>
  <c r="DG234" i="1"/>
  <c r="DF234" i="1"/>
  <c r="DE234" i="1"/>
  <c r="DD234" i="1"/>
  <c r="DC234" i="1"/>
  <c r="DB234" i="1"/>
  <c r="DA234" i="1"/>
  <c r="CZ234" i="1"/>
  <c r="CY234" i="1"/>
  <c r="CX234" i="1"/>
  <c r="CW234" i="1"/>
  <c r="CV234" i="1"/>
  <c r="CU234" i="1"/>
  <c r="CT234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FS234" i="1" s="1"/>
  <c r="CD234" i="1"/>
  <c r="CC234" i="1"/>
  <c r="CB234" i="1"/>
  <c r="CA234" i="1"/>
  <c r="BZ234" i="1"/>
  <c r="BY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T234" i="1"/>
  <c r="AS234" i="1"/>
  <c r="AR234" i="1"/>
  <c r="AQ234" i="1"/>
  <c r="AP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M234" i="1"/>
  <c r="L234" i="1"/>
  <c r="K234" i="1"/>
  <c r="J234" i="1"/>
  <c r="I234" i="1"/>
  <c r="H234" i="1"/>
  <c r="E234" i="1"/>
  <c r="D234" i="1"/>
  <c r="GT233" i="1"/>
  <c r="GS233" i="1"/>
  <c r="GR233" i="1"/>
  <c r="GR240" i="1" s="1"/>
  <c r="GQ233" i="1"/>
  <c r="GP233" i="1"/>
  <c r="GO233" i="1"/>
  <c r="GN233" i="1"/>
  <c r="GN240" i="1" s="1"/>
  <c r="GM233" i="1"/>
  <c r="GL233" i="1"/>
  <c r="GK233" i="1"/>
  <c r="GJ233" i="1"/>
  <c r="GJ240" i="1" s="1"/>
  <c r="GI233" i="1"/>
  <c r="GH233" i="1"/>
  <c r="GG233" i="1"/>
  <c r="GF233" i="1"/>
  <c r="GF240" i="1" s="1"/>
  <c r="GE233" i="1"/>
  <c r="GD233" i="1"/>
  <c r="GC233" i="1"/>
  <c r="GB233" i="1"/>
  <c r="GB240" i="1" s="1"/>
  <c r="GA233" i="1"/>
  <c r="FZ233" i="1"/>
  <c r="FY233" i="1"/>
  <c r="FX233" i="1"/>
  <c r="FX240" i="1" s="1"/>
  <c r="FW233" i="1"/>
  <c r="FV233" i="1"/>
  <c r="FR233" i="1"/>
  <c r="FQ233" i="1"/>
  <c r="FQ240" i="1" s="1"/>
  <c r="FP233" i="1"/>
  <c r="FO233" i="1"/>
  <c r="FN233" i="1"/>
  <c r="FM233" i="1"/>
  <c r="FM240" i="1" s="1"/>
  <c r="FL233" i="1"/>
  <c r="FK233" i="1"/>
  <c r="FJ233" i="1"/>
  <c r="FI233" i="1"/>
  <c r="FI240" i="1" s="1"/>
  <c r="FH233" i="1"/>
  <c r="FG233" i="1"/>
  <c r="FF233" i="1"/>
  <c r="FE233" i="1"/>
  <c r="FE240" i="1" s="1"/>
  <c r="FD233" i="1"/>
  <c r="FC233" i="1"/>
  <c r="FB233" i="1"/>
  <c r="FA233" i="1"/>
  <c r="FA240" i="1" s="1"/>
  <c r="EZ233" i="1"/>
  <c r="EY233" i="1"/>
  <c r="EX233" i="1"/>
  <c r="EW233" i="1"/>
  <c r="EW240" i="1" s="1"/>
  <c r="EV233" i="1"/>
  <c r="EU233" i="1"/>
  <c r="ET233" i="1"/>
  <c r="ES233" i="1"/>
  <c r="ES240" i="1" s="1"/>
  <c r="ER233" i="1"/>
  <c r="EQ233" i="1"/>
  <c r="EP233" i="1"/>
  <c r="EO233" i="1"/>
  <c r="EO240" i="1" s="1"/>
  <c r="EN233" i="1"/>
  <c r="EM233" i="1"/>
  <c r="EL233" i="1"/>
  <c r="EK233" i="1"/>
  <c r="EK240" i="1" s="1"/>
  <c r="EJ233" i="1"/>
  <c r="EI233" i="1"/>
  <c r="EH233" i="1"/>
  <c r="EG233" i="1"/>
  <c r="EG240" i="1" s="1"/>
  <c r="EF233" i="1"/>
  <c r="EE233" i="1"/>
  <c r="ED233" i="1"/>
  <c r="EC233" i="1"/>
  <c r="EC240" i="1" s="1"/>
  <c r="EB233" i="1"/>
  <c r="EA233" i="1"/>
  <c r="DZ233" i="1"/>
  <c r="DY233" i="1"/>
  <c r="DY240" i="1" s="1"/>
  <c r="DX233" i="1"/>
  <c r="DW233" i="1"/>
  <c r="DV233" i="1"/>
  <c r="DU233" i="1"/>
  <c r="DU240" i="1" s="1"/>
  <c r="DT233" i="1"/>
  <c r="DS233" i="1"/>
  <c r="DR233" i="1"/>
  <c r="DQ233" i="1"/>
  <c r="DQ240" i="1" s="1"/>
  <c r="DP233" i="1"/>
  <c r="DO233" i="1"/>
  <c r="DN233" i="1"/>
  <c r="DM233" i="1"/>
  <c r="DM240" i="1" s="1"/>
  <c r="DL233" i="1"/>
  <c r="DK233" i="1"/>
  <c r="DJ233" i="1"/>
  <c r="DI233" i="1"/>
  <c r="DI240" i="1" s="1"/>
  <c r="DH233" i="1"/>
  <c r="DG233" i="1"/>
  <c r="DF233" i="1"/>
  <c r="DE233" i="1"/>
  <c r="DE240" i="1" s="1"/>
  <c r="DD233" i="1"/>
  <c r="DC233" i="1"/>
  <c r="DB233" i="1"/>
  <c r="DA233" i="1"/>
  <c r="DA240" i="1" s="1"/>
  <c r="CZ233" i="1"/>
  <c r="CY233" i="1"/>
  <c r="CX233" i="1"/>
  <c r="CW233" i="1"/>
  <c r="CW240" i="1" s="1"/>
  <c r="CV233" i="1"/>
  <c r="CU233" i="1"/>
  <c r="CT233" i="1"/>
  <c r="CS233" i="1"/>
  <c r="CS240" i="1" s="1"/>
  <c r="CR233" i="1"/>
  <c r="CQ233" i="1"/>
  <c r="CP233" i="1"/>
  <c r="CO233" i="1"/>
  <c r="CO240" i="1" s="1"/>
  <c r="CN233" i="1"/>
  <c r="CM233" i="1"/>
  <c r="CL233" i="1"/>
  <c r="CK233" i="1"/>
  <c r="CK240" i="1" s="1"/>
  <c r="CJ233" i="1"/>
  <c r="CI233" i="1"/>
  <c r="CH233" i="1"/>
  <c r="CD233" i="1"/>
  <c r="CD240" i="1" s="1"/>
  <c r="CC233" i="1"/>
  <c r="CB233" i="1"/>
  <c r="CA233" i="1"/>
  <c r="BZ233" i="1"/>
  <c r="BZ240" i="1" s="1"/>
  <c r="BY233" i="1"/>
  <c r="BU233" i="1"/>
  <c r="BT233" i="1"/>
  <c r="BS233" i="1"/>
  <c r="BS240" i="1" s="1"/>
  <c r="BR233" i="1"/>
  <c r="BQ233" i="1"/>
  <c r="BP233" i="1"/>
  <c r="BO233" i="1"/>
  <c r="BO240" i="1" s="1"/>
  <c r="BN233" i="1"/>
  <c r="BM233" i="1"/>
  <c r="BL233" i="1"/>
  <c r="BK233" i="1"/>
  <c r="BK240" i="1" s="1"/>
  <c r="BJ233" i="1"/>
  <c r="BI233" i="1"/>
  <c r="BH233" i="1"/>
  <c r="BG233" i="1"/>
  <c r="BG240" i="1" s="1"/>
  <c r="BF233" i="1"/>
  <c r="BE233" i="1"/>
  <c r="BD233" i="1"/>
  <c r="BC233" i="1"/>
  <c r="BC240" i="1" s="1"/>
  <c r="BB233" i="1"/>
  <c r="BA233" i="1"/>
  <c r="AZ233" i="1"/>
  <c r="AY233" i="1"/>
  <c r="AY240" i="1" s="1"/>
  <c r="AX233" i="1"/>
  <c r="AT233" i="1"/>
  <c r="AS233" i="1"/>
  <c r="AR233" i="1"/>
  <c r="AR240" i="1" s="1"/>
  <c r="AQ233" i="1"/>
  <c r="AP233" i="1"/>
  <c r="AL233" i="1"/>
  <c r="AK233" i="1"/>
  <c r="AK240" i="1" s="1"/>
  <c r="AJ233" i="1"/>
  <c r="AI233" i="1"/>
  <c r="AH233" i="1"/>
  <c r="AG233" i="1"/>
  <c r="AG240" i="1" s="1"/>
  <c r="AF233" i="1"/>
  <c r="AE233" i="1"/>
  <c r="AD233" i="1"/>
  <c r="AC233" i="1"/>
  <c r="AC240" i="1" s="1"/>
  <c r="AB233" i="1"/>
  <c r="AA233" i="1"/>
  <c r="Z233" i="1"/>
  <c r="Y233" i="1"/>
  <c r="Y240" i="1" s="1"/>
  <c r="X233" i="1"/>
  <c r="W233" i="1"/>
  <c r="V233" i="1"/>
  <c r="U233" i="1"/>
  <c r="U240" i="1" s="1"/>
  <c r="T233" i="1"/>
  <c r="S233" i="1"/>
  <c r="R233" i="1"/>
  <c r="Q233" i="1"/>
  <c r="Q240" i="1" s="1"/>
  <c r="M233" i="1"/>
  <c r="L233" i="1"/>
  <c r="K233" i="1"/>
  <c r="J233" i="1"/>
  <c r="J240" i="1" s="1"/>
  <c r="I233" i="1"/>
  <c r="H233" i="1"/>
  <c r="E233" i="1"/>
  <c r="D233" i="1"/>
  <c r="D240" i="1" s="1"/>
  <c r="GT232" i="1"/>
  <c r="GS232" i="1"/>
  <c r="GR232" i="1"/>
  <c r="GQ232" i="1"/>
  <c r="GP232" i="1"/>
  <c r="GO232" i="1"/>
  <c r="GN232" i="1"/>
  <c r="GM232" i="1"/>
  <c r="GL232" i="1"/>
  <c r="GK232" i="1"/>
  <c r="GJ232" i="1"/>
  <c r="GI232" i="1"/>
  <c r="GH232" i="1"/>
  <c r="GG232" i="1"/>
  <c r="GF232" i="1"/>
  <c r="GE232" i="1"/>
  <c r="GD232" i="1"/>
  <c r="GC232" i="1"/>
  <c r="GB232" i="1"/>
  <c r="GA232" i="1"/>
  <c r="FZ232" i="1"/>
  <c r="FY232" i="1"/>
  <c r="FX232" i="1"/>
  <c r="FW232" i="1"/>
  <c r="FV232" i="1"/>
  <c r="FR232" i="1"/>
  <c r="FQ232" i="1"/>
  <c r="FP232" i="1"/>
  <c r="FO232" i="1"/>
  <c r="FN232" i="1"/>
  <c r="FM232" i="1"/>
  <c r="FL232" i="1"/>
  <c r="FK232" i="1"/>
  <c r="FJ232" i="1"/>
  <c r="FI232" i="1"/>
  <c r="FH232" i="1"/>
  <c r="FG232" i="1"/>
  <c r="FF232" i="1"/>
  <c r="FE232" i="1"/>
  <c r="FD232" i="1"/>
  <c r="FC232" i="1"/>
  <c r="FB232" i="1"/>
  <c r="FA232" i="1"/>
  <c r="EZ232" i="1"/>
  <c r="EY232" i="1"/>
  <c r="EX232" i="1"/>
  <c r="EW232" i="1"/>
  <c r="EV232" i="1"/>
  <c r="EU232" i="1"/>
  <c r="ET232" i="1"/>
  <c r="ES232" i="1"/>
  <c r="ER232" i="1"/>
  <c r="EQ232" i="1"/>
  <c r="EP232" i="1"/>
  <c r="EO232" i="1"/>
  <c r="EN232" i="1"/>
  <c r="EM232" i="1"/>
  <c r="EL232" i="1"/>
  <c r="EK232" i="1"/>
  <c r="EJ232" i="1"/>
  <c r="EI232" i="1"/>
  <c r="EH232" i="1"/>
  <c r="EG232" i="1"/>
  <c r="EF232" i="1"/>
  <c r="EE232" i="1"/>
  <c r="ED232" i="1"/>
  <c r="EC232" i="1"/>
  <c r="EB232" i="1"/>
  <c r="EA232" i="1"/>
  <c r="DZ232" i="1"/>
  <c r="DY232" i="1"/>
  <c r="DX232" i="1"/>
  <c r="DW232" i="1"/>
  <c r="DV232" i="1"/>
  <c r="DU232" i="1"/>
  <c r="DT232" i="1"/>
  <c r="DS232" i="1"/>
  <c r="DR232" i="1"/>
  <c r="DQ232" i="1"/>
  <c r="DP232" i="1"/>
  <c r="DO232" i="1"/>
  <c r="DN232" i="1"/>
  <c r="DM232" i="1"/>
  <c r="DL232" i="1"/>
  <c r="DK232" i="1"/>
  <c r="DJ232" i="1"/>
  <c r="DI232" i="1"/>
  <c r="DH232" i="1"/>
  <c r="DG232" i="1"/>
  <c r="DF232" i="1"/>
  <c r="DE232" i="1"/>
  <c r="DD232" i="1"/>
  <c r="DC232" i="1"/>
  <c r="DB232" i="1"/>
  <c r="DA232" i="1"/>
  <c r="CZ232" i="1"/>
  <c r="CY232" i="1"/>
  <c r="CX232" i="1"/>
  <c r="CW232" i="1"/>
  <c r="CV232" i="1"/>
  <c r="CU232" i="1"/>
  <c r="CT232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CD232" i="1"/>
  <c r="CC232" i="1"/>
  <c r="CB232" i="1"/>
  <c r="CA232" i="1"/>
  <c r="BZ232" i="1"/>
  <c r="BY232" i="1"/>
  <c r="CE232" i="1" s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BV232" i="1" s="1"/>
  <c r="AT232" i="1"/>
  <c r="AS232" i="1"/>
  <c r="AR232" i="1"/>
  <c r="AQ232" i="1"/>
  <c r="AP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M232" i="1"/>
  <c r="L232" i="1"/>
  <c r="K232" i="1"/>
  <c r="J232" i="1"/>
  <c r="I232" i="1"/>
  <c r="GT231" i="1"/>
  <c r="GS231" i="1"/>
  <c r="GR231" i="1"/>
  <c r="GQ231" i="1"/>
  <c r="GP231" i="1"/>
  <c r="GO231" i="1"/>
  <c r="GN231" i="1"/>
  <c r="GM231" i="1"/>
  <c r="GL231" i="1"/>
  <c r="GK231" i="1"/>
  <c r="GJ231" i="1"/>
  <c r="GI231" i="1"/>
  <c r="GH231" i="1"/>
  <c r="GG231" i="1"/>
  <c r="GF231" i="1"/>
  <c r="GE231" i="1"/>
  <c r="GD231" i="1"/>
  <c r="GC231" i="1"/>
  <c r="GB231" i="1"/>
  <c r="GA231" i="1"/>
  <c r="FZ231" i="1"/>
  <c r="FY231" i="1"/>
  <c r="FX231" i="1"/>
  <c r="FW231" i="1"/>
  <c r="FV231" i="1"/>
  <c r="FR231" i="1"/>
  <c r="FQ231" i="1"/>
  <c r="FP231" i="1"/>
  <c r="FO231" i="1"/>
  <c r="FN231" i="1"/>
  <c r="FM231" i="1"/>
  <c r="FL231" i="1"/>
  <c r="FK231" i="1"/>
  <c r="FJ231" i="1"/>
  <c r="FI231" i="1"/>
  <c r="FH231" i="1"/>
  <c r="FG231" i="1"/>
  <c r="FF231" i="1"/>
  <c r="FE231" i="1"/>
  <c r="FD231" i="1"/>
  <c r="FC231" i="1"/>
  <c r="FB231" i="1"/>
  <c r="FA231" i="1"/>
  <c r="EZ231" i="1"/>
  <c r="EY231" i="1"/>
  <c r="EX231" i="1"/>
  <c r="EW231" i="1"/>
  <c r="EV231" i="1"/>
  <c r="EU231" i="1"/>
  <c r="ET231" i="1"/>
  <c r="ES231" i="1"/>
  <c r="ER231" i="1"/>
  <c r="EQ231" i="1"/>
  <c r="EP231" i="1"/>
  <c r="EO231" i="1"/>
  <c r="EN231" i="1"/>
  <c r="EM231" i="1"/>
  <c r="EL231" i="1"/>
  <c r="EK231" i="1"/>
  <c r="EJ231" i="1"/>
  <c r="EI231" i="1"/>
  <c r="EH231" i="1"/>
  <c r="EG231" i="1"/>
  <c r="EF231" i="1"/>
  <c r="EE231" i="1"/>
  <c r="ED231" i="1"/>
  <c r="EC231" i="1"/>
  <c r="EB231" i="1"/>
  <c r="EA231" i="1"/>
  <c r="DZ231" i="1"/>
  <c r="DY231" i="1"/>
  <c r="DX231" i="1"/>
  <c r="DW231" i="1"/>
  <c r="DV231" i="1"/>
  <c r="DU231" i="1"/>
  <c r="DT231" i="1"/>
  <c r="DS231" i="1"/>
  <c r="DR231" i="1"/>
  <c r="DQ231" i="1"/>
  <c r="DP231" i="1"/>
  <c r="DO231" i="1"/>
  <c r="DN231" i="1"/>
  <c r="DM231" i="1"/>
  <c r="DL231" i="1"/>
  <c r="DK231" i="1"/>
  <c r="DJ231" i="1"/>
  <c r="DI231" i="1"/>
  <c r="DH231" i="1"/>
  <c r="DG231" i="1"/>
  <c r="DF231" i="1"/>
  <c r="DE231" i="1"/>
  <c r="DD231" i="1"/>
  <c r="DC231" i="1"/>
  <c r="DB231" i="1"/>
  <c r="DA231" i="1"/>
  <c r="CZ231" i="1"/>
  <c r="CY231" i="1"/>
  <c r="CX231" i="1"/>
  <c r="CW231" i="1"/>
  <c r="CV231" i="1"/>
  <c r="CU231" i="1"/>
  <c r="CT231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D231" i="1"/>
  <c r="CC231" i="1"/>
  <c r="CB231" i="1"/>
  <c r="CA231" i="1"/>
  <c r="BZ231" i="1"/>
  <c r="BY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BV231" i="1" s="1"/>
  <c r="AT231" i="1"/>
  <c r="AS231" i="1"/>
  <c r="AR231" i="1"/>
  <c r="AQ231" i="1"/>
  <c r="AP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M231" i="1"/>
  <c r="L231" i="1"/>
  <c r="K231" i="1"/>
  <c r="J231" i="1"/>
  <c r="I231" i="1"/>
  <c r="GT229" i="1"/>
  <c r="GS229" i="1"/>
  <c r="GR229" i="1"/>
  <c r="GQ229" i="1"/>
  <c r="GP229" i="1"/>
  <c r="GO229" i="1"/>
  <c r="GN229" i="1"/>
  <c r="GM229" i="1"/>
  <c r="GL229" i="1"/>
  <c r="GK229" i="1"/>
  <c r="GJ229" i="1"/>
  <c r="GI229" i="1"/>
  <c r="GH229" i="1"/>
  <c r="GG229" i="1"/>
  <c r="GF229" i="1"/>
  <c r="GE229" i="1"/>
  <c r="GD229" i="1"/>
  <c r="GC229" i="1"/>
  <c r="GB229" i="1"/>
  <c r="GA229" i="1"/>
  <c r="FZ229" i="1"/>
  <c r="FY229" i="1"/>
  <c r="FX229" i="1"/>
  <c r="FW229" i="1"/>
  <c r="FV229" i="1"/>
  <c r="FR229" i="1"/>
  <c r="FQ229" i="1"/>
  <c r="FP229" i="1"/>
  <c r="FO229" i="1"/>
  <c r="FN229" i="1"/>
  <c r="FM229" i="1"/>
  <c r="FL229" i="1"/>
  <c r="FK229" i="1"/>
  <c r="FJ229" i="1"/>
  <c r="FI229" i="1"/>
  <c r="FH229" i="1"/>
  <c r="FG229" i="1"/>
  <c r="FF229" i="1"/>
  <c r="FE229" i="1"/>
  <c r="FD229" i="1"/>
  <c r="FC229" i="1"/>
  <c r="FB229" i="1"/>
  <c r="FA229" i="1"/>
  <c r="EZ229" i="1"/>
  <c r="EY229" i="1"/>
  <c r="EX229" i="1"/>
  <c r="EW229" i="1"/>
  <c r="EV229" i="1"/>
  <c r="EU229" i="1"/>
  <c r="ET229" i="1"/>
  <c r="ES229" i="1"/>
  <c r="ER229" i="1"/>
  <c r="EQ229" i="1"/>
  <c r="EP229" i="1"/>
  <c r="EO229" i="1"/>
  <c r="EN229" i="1"/>
  <c r="EM229" i="1"/>
  <c r="EL229" i="1"/>
  <c r="EK229" i="1"/>
  <c r="EJ229" i="1"/>
  <c r="EI229" i="1"/>
  <c r="EH229" i="1"/>
  <c r="EG229" i="1"/>
  <c r="EF229" i="1"/>
  <c r="EE229" i="1"/>
  <c r="ED229" i="1"/>
  <c r="EC229" i="1"/>
  <c r="EB229" i="1"/>
  <c r="EA229" i="1"/>
  <c r="DZ229" i="1"/>
  <c r="DY229" i="1"/>
  <c r="DX229" i="1"/>
  <c r="DW229" i="1"/>
  <c r="DV229" i="1"/>
  <c r="DU229" i="1"/>
  <c r="DT229" i="1"/>
  <c r="DS229" i="1"/>
  <c r="DR229" i="1"/>
  <c r="DQ229" i="1"/>
  <c r="DP229" i="1"/>
  <c r="DO229" i="1"/>
  <c r="DN229" i="1"/>
  <c r="DM229" i="1"/>
  <c r="DL229" i="1"/>
  <c r="DK229" i="1"/>
  <c r="DJ229" i="1"/>
  <c r="DI229" i="1"/>
  <c r="DH229" i="1"/>
  <c r="DG229" i="1"/>
  <c r="DF229" i="1"/>
  <c r="DE229" i="1"/>
  <c r="DD229" i="1"/>
  <c r="DC229" i="1"/>
  <c r="DB229" i="1"/>
  <c r="DA229" i="1"/>
  <c r="CZ229" i="1"/>
  <c r="CY229" i="1"/>
  <c r="CX229" i="1"/>
  <c r="CW229" i="1"/>
  <c r="CV229" i="1"/>
  <c r="CU229" i="1"/>
  <c r="CT229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D229" i="1"/>
  <c r="CC229" i="1"/>
  <c r="CB229" i="1"/>
  <c r="CA229" i="1"/>
  <c r="BZ229" i="1"/>
  <c r="BY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BV229" i="1" s="1"/>
  <c r="AT229" i="1"/>
  <c r="AS229" i="1"/>
  <c r="AR229" i="1"/>
  <c r="AQ229" i="1"/>
  <c r="AU229" i="1" s="1"/>
  <c r="AP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M229" i="1"/>
  <c r="L229" i="1"/>
  <c r="K229" i="1"/>
  <c r="J229" i="1"/>
  <c r="I229" i="1"/>
  <c r="H229" i="1"/>
  <c r="E229" i="1"/>
  <c r="D229" i="1"/>
  <c r="GT228" i="1"/>
  <c r="GS228" i="1"/>
  <c r="GR228" i="1"/>
  <c r="GQ228" i="1"/>
  <c r="GP228" i="1"/>
  <c r="GO228" i="1"/>
  <c r="GN228" i="1"/>
  <c r="GM228" i="1"/>
  <c r="GL228" i="1"/>
  <c r="GK228" i="1"/>
  <c r="GJ228" i="1"/>
  <c r="GI228" i="1"/>
  <c r="GH228" i="1"/>
  <c r="GG228" i="1"/>
  <c r="GF228" i="1"/>
  <c r="GE228" i="1"/>
  <c r="GD228" i="1"/>
  <c r="GC228" i="1"/>
  <c r="GB228" i="1"/>
  <c r="GA228" i="1"/>
  <c r="FZ228" i="1"/>
  <c r="FY228" i="1"/>
  <c r="FX228" i="1"/>
  <c r="FW228" i="1"/>
  <c r="FV228" i="1"/>
  <c r="GU228" i="1" s="1"/>
  <c r="FR228" i="1"/>
  <c r="FQ228" i="1"/>
  <c r="FP228" i="1"/>
  <c r="FO228" i="1"/>
  <c r="FN228" i="1"/>
  <c r="FM228" i="1"/>
  <c r="FL228" i="1"/>
  <c r="FK228" i="1"/>
  <c r="FJ228" i="1"/>
  <c r="FI228" i="1"/>
  <c r="FH228" i="1"/>
  <c r="FG228" i="1"/>
  <c r="FF228" i="1"/>
  <c r="FE228" i="1"/>
  <c r="FD228" i="1"/>
  <c r="FC228" i="1"/>
  <c r="FB228" i="1"/>
  <c r="FA228" i="1"/>
  <c r="EZ228" i="1"/>
  <c r="EY228" i="1"/>
  <c r="EX228" i="1"/>
  <c r="EW228" i="1"/>
  <c r="EV228" i="1"/>
  <c r="EU228" i="1"/>
  <c r="ET228" i="1"/>
  <c r="ES228" i="1"/>
  <c r="ER228" i="1"/>
  <c r="EQ228" i="1"/>
  <c r="EP228" i="1"/>
  <c r="EO228" i="1"/>
  <c r="EN228" i="1"/>
  <c r="EM228" i="1"/>
  <c r="EL228" i="1"/>
  <c r="EK228" i="1"/>
  <c r="EJ228" i="1"/>
  <c r="EI228" i="1"/>
  <c r="EH228" i="1"/>
  <c r="EG228" i="1"/>
  <c r="EF228" i="1"/>
  <c r="EE228" i="1"/>
  <c r="ED228" i="1"/>
  <c r="EC228" i="1"/>
  <c r="EB228" i="1"/>
  <c r="EA228" i="1"/>
  <c r="DZ228" i="1"/>
  <c r="DY228" i="1"/>
  <c r="DX228" i="1"/>
  <c r="DW228" i="1"/>
  <c r="DV228" i="1"/>
  <c r="DU228" i="1"/>
  <c r="DT228" i="1"/>
  <c r="DS228" i="1"/>
  <c r="DR228" i="1"/>
  <c r="DQ228" i="1"/>
  <c r="DP228" i="1"/>
  <c r="DO228" i="1"/>
  <c r="DN228" i="1"/>
  <c r="DM228" i="1"/>
  <c r="DL228" i="1"/>
  <c r="DK228" i="1"/>
  <c r="DJ228" i="1"/>
  <c r="DI228" i="1"/>
  <c r="DH228" i="1"/>
  <c r="DG228" i="1"/>
  <c r="DF228" i="1"/>
  <c r="DE228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D228" i="1"/>
  <c r="CC228" i="1"/>
  <c r="CB228" i="1"/>
  <c r="CA228" i="1"/>
  <c r="BZ228" i="1"/>
  <c r="BY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T228" i="1"/>
  <c r="AS228" i="1"/>
  <c r="AR228" i="1"/>
  <c r="AQ228" i="1"/>
  <c r="AP228" i="1"/>
  <c r="AU228" i="1" s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AM228" i="1" s="1"/>
  <c r="R228" i="1"/>
  <c r="Q228" i="1"/>
  <c r="M228" i="1"/>
  <c r="L228" i="1"/>
  <c r="K228" i="1"/>
  <c r="J228" i="1"/>
  <c r="I228" i="1"/>
  <c r="H228" i="1"/>
  <c r="E228" i="1"/>
  <c r="D228" i="1"/>
  <c r="GT227" i="1"/>
  <c r="GS227" i="1"/>
  <c r="GR227" i="1"/>
  <c r="GQ227" i="1"/>
  <c r="GP227" i="1"/>
  <c r="GO227" i="1"/>
  <c r="GN227" i="1"/>
  <c r="GM227" i="1"/>
  <c r="GL227" i="1"/>
  <c r="GK227" i="1"/>
  <c r="GJ227" i="1"/>
  <c r="GI227" i="1"/>
  <c r="GH227" i="1"/>
  <c r="GG227" i="1"/>
  <c r="GF227" i="1"/>
  <c r="GE227" i="1"/>
  <c r="GD227" i="1"/>
  <c r="GC227" i="1"/>
  <c r="GB227" i="1"/>
  <c r="GA227" i="1"/>
  <c r="FZ227" i="1"/>
  <c r="FY227" i="1"/>
  <c r="FX227" i="1"/>
  <c r="FW227" i="1"/>
  <c r="FV227" i="1"/>
  <c r="FR227" i="1"/>
  <c r="FQ227" i="1"/>
  <c r="FP227" i="1"/>
  <c r="FO227" i="1"/>
  <c r="FN227" i="1"/>
  <c r="FM227" i="1"/>
  <c r="FL227" i="1"/>
  <c r="FK227" i="1"/>
  <c r="FJ227" i="1"/>
  <c r="FI227" i="1"/>
  <c r="FH227" i="1"/>
  <c r="FG227" i="1"/>
  <c r="FF227" i="1"/>
  <c r="FE227" i="1"/>
  <c r="FD227" i="1"/>
  <c r="FC227" i="1"/>
  <c r="FB227" i="1"/>
  <c r="FA227" i="1"/>
  <c r="EZ227" i="1"/>
  <c r="EY227" i="1"/>
  <c r="EX227" i="1"/>
  <c r="EW227" i="1"/>
  <c r="EV227" i="1"/>
  <c r="EU227" i="1"/>
  <c r="ET227" i="1"/>
  <c r="ES227" i="1"/>
  <c r="ER227" i="1"/>
  <c r="EQ227" i="1"/>
  <c r="EP227" i="1"/>
  <c r="EO227" i="1"/>
  <c r="EN227" i="1"/>
  <c r="EM227" i="1"/>
  <c r="EL227" i="1"/>
  <c r="EK227" i="1"/>
  <c r="EJ227" i="1"/>
  <c r="EI227" i="1"/>
  <c r="EH227" i="1"/>
  <c r="EG227" i="1"/>
  <c r="EF227" i="1"/>
  <c r="EE227" i="1"/>
  <c r="ED227" i="1"/>
  <c r="EC227" i="1"/>
  <c r="EB227" i="1"/>
  <c r="EA227" i="1"/>
  <c r="DZ227" i="1"/>
  <c r="DY227" i="1"/>
  <c r="DX227" i="1"/>
  <c r="DW227" i="1"/>
  <c r="DV227" i="1"/>
  <c r="DU227" i="1"/>
  <c r="DT227" i="1"/>
  <c r="DS227" i="1"/>
  <c r="DR227" i="1"/>
  <c r="DQ227" i="1"/>
  <c r="DP227" i="1"/>
  <c r="DO227" i="1"/>
  <c r="DN227" i="1"/>
  <c r="DM227" i="1"/>
  <c r="DL227" i="1"/>
  <c r="DK227" i="1"/>
  <c r="DJ227" i="1"/>
  <c r="DI227" i="1"/>
  <c r="DH227" i="1"/>
  <c r="DG227" i="1"/>
  <c r="DF227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FS227" i="1" s="1"/>
  <c r="CD227" i="1"/>
  <c r="CC227" i="1"/>
  <c r="CB227" i="1"/>
  <c r="CA227" i="1"/>
  <c r="BZ227" i="1"/>
  <c r="BY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T227" i="1"/>
  <c r="AS227" i="1"/>
  <c r="AR227" i="1"/>
  <c r="AQ227" i="1"/>
  <c r="AP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M227" i="1"/>
  <c r="L227" i="1"/>
  <c r="K227" i="1"/>
  <c r="J227" i="1"/>
  <c r="I227" i="1"/>
  <c r="H227" i="1"/>
  <c r="E227" i="1"/>
  <c r="D227" i="1"/>
  <c r="GT226" i="1"/>
  <c r="GS226" i="1"/>
  <c r="GR226" i="1"/>
  <c r="GQ226" i="1"/>
  <c r="GP226" i="1"/>
  <c r="GO226" i="1"/>
  <c r="GN226" i="1"/>
  <c r="GM226" i="1"/>
  <c r="GL226" i="1"/>
  <c r="GK226" i="1"/>
  <c r="GJ226" i="1"/>
  <c r="GI226" i="1"/>
  <c r="GH226" i="1"/>
  <c r="GG226" i="1"/>
  <c r="GF226" i="1"/>
  <c r="GE226" i="1"/>
  <c r="GD226" i="1"/>
  <c r="GC226" i="1"/>
  <c r="GB226" i="1"/>
  <c r="GA226" i="1"/>
  <c r="FZ226" i="1"/>
  <c r="FY226" i="1"/>
  <c r="FX226" i="1"/>
  <c r="FW226" i="1"/>
  <c r="FV226" i="1"/>
  <c r="FR226" i="1"/>
  <c r="FQ226" i="1"/>
  <c r="FP226" i="1"/>
  <c r="FO226" i="1"/>
  <c r="FN226" i="1"/>
  <c r="FM226" i="1"/>
  <c r="FL226" i="1"/>
  <c r="FK226" i="1"/>
  <c r="FJ226" i="1"/>
  <c r="FI226" i="1"/>
  <c r="FH226" i="1"/>
  <c r="FG226" i="1"/>
  <c r="FF226" i="1"/>
  <c r="FE226" i="1"/>
  <c r="FD226" i="1"/>
  <c r="FC226" i="1"/>
  <c r="FB226" i="1"/>
  <c r="FA226" i="1"/>
  <c r="EZ226" i="1"/>
  <c r="EY226" i="1"/>
  <c r="EX226" i="1"/>
  <c r="EW226" i="1"/>
  <c r="EV226" i="1"/>
  <c r="EU226" i="1"/>
  <c r="ET226" i="1"/>
  <c r="ES226" i="1"/>
  <c r="ER226" i="1"/>
  <c r="EQ226" i="1"/>
  <c r="EP226" i="1"/>
  <c r="EO226" i="1"/>
  <c r="EN226" i="1"/>
  <c r="EM226" i="1"/>
  <c r="EL226" i="1"/>
  <c r="EK226" i="1"/>
  <c r="EJ226" i="1"/>
  <c r="EI226" i="1"/>
  <c r="EH226" i="1"/>
  <c r="EG226" i="1"/>
  <c r="EF226" i="1"/>
  <c r="EE226" i="1"/>
  <c r="ED226" i="1"/>
  <c r="EC226" i="1"/>
  <c r="EB226" i="1"/>
  <c r="EA226" i="1"/>
  <c r="DZ226" i="1"/>
  <c r="DY226" i="1"/>
  <c r="DX226" i="1"/>
  <c r="DW226" i="1"/>
  <c r="DV226" i="1"/>
  <c r="DU226" i="1"/>
  <c r="DT226" i="1"/>
  <c r="DS226" i="1"/>
  <c r="DR226" i="1"/>
  <c r="DQ226" i="1"/>
  <c r="DP226" i="1"/>
  <c r="DO226" i="1"/>
  <c r="DN226" i="1"/>
  <c r="DM226" i="1"/>
  <c r="DL226" i="1"/>
  <c r="DK226" i="1"/>
  <c r="DJ226" i="1"/>
  <c r="DI226" i="1"/>
  <c r="DH226" i="1"/>
  <c r="DG226" i="1"/>
  <c r="DF226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D226" i="1"/>
  <c r="CC226" i="1"/>
  <c r="CB226" i="1"/>
  <c r="CA226" i="1"/>
  <c r="BZ226" i="1"/>
  <c r="BY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T226" i="1"/>
  <c r="AS226" i="1"/>
  <c r="AR226" i="1"/>
  <c r="AQ226" i="1"/>
  <c r="AP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M226" i="1"/>
  <c r="L226" i="1"/>
  <c r="K226" i="1"/>
  <c r="J226" i="1"/>
  <c r="N226" i="1" s="1"/>
  <c r="I226" i="1"/>
  <c r="H226" i="1"/>
  <c r="E226" i="1"/>
  <c r="D226" i="1"/>
  <c r="GT225" i="1"/>
  <c r="GS225" i="1"/>
  <c r="GR225" i="1"/>
  <c r="GQ225" i="1"/>
  <c r="GP225" i="1"/>
  <c r="GO225" i="1"/>
  <c r="GN225" i="1"/>
  <c r="GM225" i="1"/>
  <c r="GL225" i="1"/>
  <c r="GK225" i="1"/>
  <c r="GJ225" i="1"/>
  <c r="GI225" i="1"/>
  <c r="GH225" i="1"/>
  <c r="GG225" i="1"/>
  <c r="GF225" i="1"/>
  <c r="GE225" i="1"/>
  <c r="GD225" i="1"/>
  <c r="GC225" i="1"/>
  <c r="GB225" i="1"/>
  <c r="GA225" i="1"/>
  <c r="FZ225" i="1"/>
  <c r="FY225" i="1"/>
  <c r="FX225" i="1"/>
  <c r="FW225" i="1"/>
  <c r="FV225" i="1"/>
  <c r="FR225" i="1"/>
  <c r="FQ225" i="1"/>
  <c r="FP225" i="1"/>
  <c r="FO225" i="1"/>
  <c r="FN225" i="1"/>
  <c r="FM225" i="1"/>
  <c r="FL225" i="1"/>
  <c r="FK225" i="1"/>
  <c r="FJ225" i="1"/>
  <c r="FI225" i="1"/>
  <c r="FH225" i="1"/>
  <c r="FG225" i="1"/>
  <c r="FF225" i="1"/>
  <c r="FE225" i="1"/>
  <c r="FD225" i="1"/>
  <c r="FC225" i="1"/>
  <c r="FB225" i="1"/>
  <c r="FA225" i="1"/>
  <c r="EZ225" i="1"/>
  <c r="EY225" i="1"/>
  <c r="EX225" i="1"/>
  <c r="EW225" i="1"/>
  <c r="EV225" i="1"/>
  <c r="EU225" i="1"/>
  <c r="ET225" i="1"/>
  <c r="ES225" i="1"/>
  <c r="ER225" i="1"/>
  <c r="EQ225" i="1"/>
  <c r="EP225" i="1"/>
  <c r="EO225" i="1"/>
  <c r="EN225" i="1"/>
  <c r="EM225" i="1"/>
  <c r="EL225" i="1"/>
  <c r="EK225" i="1"/>
  <c r="EJ225" i="1"/>
  <c r="EI225" i="1"/>
  <c r="EH225" i="1"/>
  <c r="EG225" i="1"/>
  <c r="EF225" i="1"/>
  <c r="EE225" i="1"/>
  <c r="ED225" i="1"/>
  <c r="EC225" i="1"/>
  <c r="EB225" i="1"/>
  <c r="EA225" i="1"/>
  <c r="DZ225" i="1"/>
  <c r="DY225" i="1"/>
  <c r="DX225" i="1"/>
  <c r="DW225" i="1"/>
  <c r="DV225" i="1"/>
  <c r="DU225" i="1"/>
  <c r="DT225" i="1"/>
  <c r="DS225" i="1"/>
  <c r="DR225" i="1"/>
  <c r="DQ225" i="1"/>
  <c r="DP225" i="1"/>
  <c r="DO225" i="1"/>
  <c r="DN225" i="1"/>
  <c r="DM225" i="1"/>
  <c r="DL225" i="1"/>
  <c r="DK225" i="1"/>
  <c r="DJ225" i="1"/>
  <c r="DI225" i="1"/>
  <c r="DH225" i="1"/>
  <c r="DG225" i="1"/>
  <c r="DF225" i="1"/>
  <c r="DE225" i="1"/>
  <c r="DD225" i="1"/>
  <c r="DC225" i="1"/>
  <c r="DB225" i="1"/>
  <c r="DA225" i="1"/>
  <c r="CZ225" i="1"/>
  <c r="CY225" i="1"/>
  <c r="CX225" i="1"/>
  <c r="CW225" i="1"/>
  <c r="CV225" i="1"/>
  <c r="CU225" i="1"/>
  <c r="CT225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D225" i="1"/>
  <c r="CC225" i="1"/>
  <c r="CB225" i="1"/>
  <c r="CA225" i="1"/>
  <c r="BZ225" i="1"/>
  <c r="BY225" i="1"/>
  <c r="CE225" i="1" s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BV225" i="1" s="1"/>
  <c r="AT225" i="1"/>
  <c r="AS225" i="1"/>
  <c r="AR225" i="1"/>
  <c r="AQ225" i="1"/>
  <c r="AP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M225" i="1"/>
  <c r="L225" i="1"/>
  <c r="K225" i="1"/>
  <c r="J225" i="1"/>
  <c r="I225" i="1"/>
  <c r="N225" i="1" s="1"/>
  <c r="H225" i="1"/>
  <c r="E225" i="1"/>
  <c r="D225" i="1"/>
  <c r="GT224" i="1"/>
  <c r="GS224" i="1"/>
  <c r="GR224" i="1"/>
  <c r="GQ224" i="1"/>
  <c r="GP224" i="1"/>
  <c r="GO224" i="1"/>
  <c r="GN224" i="1"/>
  <c r="GM224" i="1"/>
  <c r="GL224" i="1"/>
  <c r="GK224" i="1"/>
  <c r="GJ224" i="1"/>
  <c r="GI224" i="1"/>
  <c r="GH224" i="1"/>
  <c r="GG224" i="1"/>
  <c r="GF224" i="1"/>
  <c r="GE224" i="1"/>
  <c r="GD224" i="1"/>
  <c r="GC224" i="1"/>
  <c r="GB224" i="1"/>
  <c r="GA224" i="1"/>
  <c r="FZ224" i="1"/>
  <c r="FY224" i="1"/>
  <c r="FX224" i="1"/>
  <c r="FW224" i="1"/>
  <c r="FV224" i="1"/>
  <c r="GU224" i="1" s="1"/>
  <c r="FR224" i="1"/>
  <c r="FQ224" i="1"/>
  <c r="FP224" i="1"/>
  <c r="FO224" i="1"/>
  <c r="FN224" i="1"/>
  <c r="FM224" i="1"/>
  <c r="FL224" i="1"/>
  <c r="FK224" i="1"/>
  <c r="FJ224" i="1"/>
  <c r="FI224" i="1"/>
  <c r="FH224" i="1"/>
  <c r="FG224" i="1"/>
  <c r="FF224" i="1"/>
  <c r="FE224" i="1"/>
  <c r="FD224" i="1"/>
  <c r="FC224" i="1"/>
  <c r="FB224" i="1"/>
  <c r="FA224" i="1"/>
  <c r="EZ224" i="1"/>
  <c r="EY224" i="1"/>
  <c r="EX224" i="1"/>
  <c r="EW224" i="1"/>
  <c r="EV224" i="1"/>
  <c r="EU224" i="1"/>
  <c r="ET224" i="1"/>
  <c r="ES224" i="1"/>
  <c r="ER224" i="1"/>
  <c r="EQ224" i="1"/>
  <c r="EP224" i="1"/>
  <c r="EO224" i="1"/>
  <c r="EN224" i="1"/>
  <c r="EM224" i="1"/>
  <c r="EL224" i="1"/>
  <c r="EK224" i="1"/>
  <c r="EJ224" i="1"/>
  <c r="EI224" i="1"/>
  <c r="EH224" i="1"/>
  <c r="EG224" i="1"/>
  <c r="EF224" i="1"/>
  <c r="EE224" i="1"/>
  <c r="ED224" i="1"/>
  <c r="EC224" i="1"/>
  <c r="EB224" i="1"/>
  <c r="EA224" i="1"/>
  <c r="DZ224" i="1"/>
  <c r="DY224" i="1"/>
  <c r="DX224" i="1"/>
  <c r="DW224" i="1"/>
  <c r="DV224" i="1"/>
  <c r="DU224" i="1"/>
  <c r="DT224" i="1"/>
  <c r="DS224" i="1"/>
  <c r="DR224" i="1"/>
  <c r="DQ224" i="1"/>
  <c r="DP224" i="1"/>
  <c r="DO224" i="1"/>
  <c r="DN224" i="1"/>
  <c r="DM224" i="1"/>
  <c r="DL224" i="1"/>
  <c r="DK224" i="1"/>
  <c r="DJ224" i="1"/>
  <c r="DI224" i="1"/>
  <c r="DH224" i="1"/>
  <c r="DG224" i="1"/>
  <c r="DF224" i="1"/>
  <c r="DE224" i="1"/>
  <c r="DD224" i="1"/>
  <c r="DC224" i="1"/>
  <c r="DB224" i="1"/>
  <c r="DA224" i="1"/>
  <c r="CZ224" i="1"/>
  <c r="CY224" i="1"/>
  <c r="CX224" i="1"/>
  <c r="CW224" i="1"/>
  <c r="CV224" i="1"/>
  <c r="CU224" i="1"/>
  <c r="CT224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D224" i="1"/>
  <c r="CC224" i="1"/>
  <c r="CB224" i="1"/>
  <c r="CA224" i="1"/>
  <c r="BZ224" i="1"/>
  <c r="BY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T224" i="1"/>
  <c r="AS224" i="1"/>
  <c r="AR224" i="1"/>
  <c r="AQ224" i="1"/>
  <c r="AP224" i="1"/>
  <c r="AU224" i="1" s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M224" i="1"/>
  <c r="L224" i="1"/>
  <c r="K224" i="1"/>
  <c r="J224" i="1"/>
  <c r="I224" i="1"/>
  <c r="H224" i="1"/>
  <c r="E224" i="1"/>
  <c r="D224" i="1"/>
  <c r="GT223" i="1"/>
  <c r="GS223" i="1"/>
  <c r="GR223" i="1"/>
  <c r="GQ223" i="1"/>
  <c r="GP223" i="1"/>
  <c r="GO223" i="1"/>
  <c r="GN223" i="1"/>
  <c r="GM223" i="1"/>
  <c r="GL223" i="1"/>
  <c r="GK223" i="1"/>
  <c r="GJ223" i="1"/>
  <c r="GI223" i="1"/>
  <c r="GH223" i="1"/>
  <c r="GG223" i="1"/>
  <c r="GF223" i="1"/>
  <c r="GE223" i="1"/>
  <c r="GD223" i="1"/>
  <c r="GC223" i="1"/>
  <c r="GB223" i="1"/>
  <c r="GA223" i="1"/>
  <c r="FZ223" i="1"/>
  <c r="FY223" i="1"/>
  <c r="FX223" i="1"/>
  <c r="FW223" i="1"/>
  <c r="FV223" i="1"/>
  <c r="FR223" i="1"/>
  <c r="FQ223" i="1"/>
  <c r="FP223" i="1"/>
  <c r="FO223" i="1"/>
  <c r="FN223" i="1"/>
  <c r="FM223" i="1"/>
  <c r="FL223" i="1"/>
  <c r="FK223" i="1"/>
  <c r="FJ223" i="1"/>
  <c r="FI223" i="1"/>
  <c r="FH223" i="1"/>
  <c r="FG223" i="1"/>
  <c r="FF223" i="1"/>
  <c r="FE223" i="1"/>
  <c r="FD223" i="1"/>
  <c r="FC223" i="1"/>
  <c r="FB223" i="1"/>
  <c r="FA223" i="1"/>
  <c r="EZ223" i="1"/>
  <c r="EY223" i="1"/>
  <c r="EX223" i="1"/>
  <c r="EW223" i="1"/>
  <c r="EV223" i="1"/>
  <c r="EU223" i="1"/>
  <c r="ET223" i="1"/>
  <c r="ES223" i="1"/>
  <c r="ER223" i="1"/>
  <c r="EQ223" i="1"/>
  <c r="EP223" i="1"/>
  <c r="EO223" i="1"/>
  <c r="EN223" i="1"/>
  <c r="EM223" i="1"/>
  <c r="EL223" i="1"/>
  <c r="EK223" i="1"/>
  <c r="EJ223" i="1"/>
  <c r="EI223" i="1"/>
  <c r="EH223" i="1"/>
  <c r="EG223" i="1"/>
  <c r="EF223" i="1"/>
  <c r="EE223" i="1"/>
  <c r="ED223" i="1"/>
  <c r="EC223" i="1"/>
  <c r="EB223" i="1"/>
  <c r="EA223" i="1"/>
  <c r="DZ223" i="1"/>
  <c r="DY223" i="1"/>
  <c r="DX223" i="1"/>
  <c r="DW223" i="1"/>
  <c r="DV223" i="1"/>
  <c r="DU223" i="1"/>
  <c r="DT223" i="1"/>
  <c r="DS223" i="1"/>
  <c r="DR223" i="1"/>
  <c r="DQ223" i="1"/>
  <c r="DP223" i="1"/>
  <c r="DO223" i="1"/>
  <c r="DN223" i="1"/>
  <c r="DM223" i="1"/>
  <c r="DL223" i="1"/>
  <c r="DK223" i="1"/>
  <c r="DJ223" i="1"/>
  <c r="DI223" i="1"/>
  <c r="DH223" i="1"/>
  <c r="DG223" i="1"/>
  <c r="DF223" i="1"/>
  <c r="DE223" i="1"/>
  <c r="DD223" i="1"/>
  <c r="DC223" i="1"/>
  <c r="DB223" i="1"/>
  <c r="DA223" i="1"/>
  <c r="CZ223" i="1"/>
  <c r="CY223" i="1"/>
  <c r="CX223" i="1"/>
  <c r="CW223" i="1"/>
  <c r="CV223" i="1"/>
  <c r="CU223" i="1"/>
  <c r="CT223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FS223" i="1" s="1"/>
  <c r="CD223" i="1"/>
  <c r="CC223" i="1"/>
  <c r="CB223" i="1"/>
  <c r="CA223" i="1"/>
  <c r="BZ223" i="1"/>
  <c r="BY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T223" i="1"/>
  <c r="AS223" i="1"/>
  <c r="AR223" i="1"/>
  <c r="AQ223" i="1"/>
  <c r="AP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M223" i="1"/>
  <c r="L223" i="1"/>
  <c r="K223" i="1"/>
  <c r="J223" i="1"/>
  <c r="I223" i="1"/>
  <c r="H223" i="1"/>
  <c r="E223" i="1"/>
  <c r="D223" i="1"/>
  <c r="GT222" i="1"/>
  <c r="GS222" i="1"/>
  <c r="GR222" i="1"/>
  <c r="GR230" i="1" s="1"/>
  <c r="GQ222" i="1"/>
  <c r="GP222" i="1"/>
  <c r="GO222" i="1"/>
  <c r="GN222" i="1"/>
  <c r="GN230" i="1" s="1"/>
  <c r="GM222" i="1"/>
  <c r="GL222" i="1"/>
  <c r="GK222" i="1"/>
  <c r="GJ222" i="1"/>
  <c r="GJ230" i="1" s="1"/>
  <c r="GI222" i="1"/>
  <c r="GH222" i="1"/>
  <c r="GG222" i="1"/>
  <c r="GF222" i="1"/>
  <c r="GF230" i="1" s="1"/>
  <c r="GE222" i="1"/>
  <c r="GD222" i="1"/>
  <c r="GC222" i="1"/>
  <c r="GB222" i="1"/>
  <c r="GB230" i="1" s="1"/>
  <c r="GA222" i="1"/>
  <c r="FZ222" i="1"/>
  <c r="FY222" i="1"/>
  <c r="FX222" i="1"/>
  <c r="FX230" i="1" s="1"/>
  <c r="FW222" i="1"/>
  <c r="FV222" i="1"/>
  <c r="FR222" i="1"/>
  <c r="FQ222" i="1"/>
  <c r="FQ230" i="1" s="1"/>
  <c r="FP222" i="1"/>
  <c r="FO222" i="1"/>
  <c r="FN222" i="1"/>
  <c r="FM222" i="1"/>
  <c r="FM230" i="1" s="1"/>
  <c r="FL222" i="1"/>
  <c r="FK222" i="1"/>
  <c r="FJ222" i="1"/>
  <c r="FI222" i="1"/>
  <c r="FI230" i="1" s="1"/>
  <c r="FH222" i="1"/>
  <c r="FG222" i="1"/>
  <c r="FF222" i="1"/>
  <c r="FE222" i="1"/>
  <c r="FE230" i="1" s="1"/>
  <c r="FD222" i="1"/>
  <c r="FC222" i="1"/>
  <c r="FB222" i="1"/>
  <c r="FA222" i="1"/>
  <c r="FA230" i="1" s="1"/>
  <c r="EZ222" i="1"/>
  <c r="EY222" i="1"/>
  <c r="EX222" i="1"/>
  <c r="EW222" i="1"/>
  <c r="EW230" i="1" s="1"/>
  <c r="EV222" i="1"/>
  <c r="EU222" i="1"/>
  <c r="ET222" i="1"/>
  <c r="ES222" i="1"/>
  <c r="ES230" i="1" s="1"/>
  <c r="ER222" i="1"/>
  <c r="EQ222" i="1"/>
  <c r="EP222" i="1"/>
  <c r="EO222" i="1"/>
  <c r="EO230" i="1" s="1"/>
  <c r="EN222" i="1"/>
  <c r="EM222" i="1"/>
  <c r="EL222" i="1"/>
  <c r="EK222" i="1"/>
  <c r="EK230" i="1" s="1"/>
  <c r="EJ222" i="1"/>
  <c r="EI222" i="1"/>
  <c r="EH222" i="1"/>
  <c r="EG222" i="1"/>
  <c r="EG230" i="1" s="1"/>
  <c r="EF222" i="1"/>
  <c r="EE222" i="1"/>
  <c r="ED222" i="1"/>
  <c r="EC222" i="1"/>
  <c r="EC230" i="1" s="1"/>
  <c r="EB222" i="1"/>
  <c r="EA222" i="1"/>
  <c r="DZ222" i="1"/>
  <c r="DY222" i="1"/>
  <c r="DY230" i="1" s="1"/>
  <c r="DX222" i="1"/>
  <c r="DW222" i="1"/>
  <c r="DV222" i="1"/>
  <c r="DU222" i="1"/>
  <c r="DU230" i="1" s="1"/>
  <c r="DT222" i="1"/>
  <c r="DS222" i="1"/>
  <c r="DR222" i="1"/>
  <c r="DQ222" i="1"/>
  <c r="DQ230" i="1" s="1"/>
  <c r="DP222" i="1"/>
  <c r="DO222" i="1"/>
  <c r="DN222" i="1"/>
  <c r="DM222" i="1"/>
  <c r="DM230" i="1" s="1"/>
  <c r="DL222" i="1"/>
  <c r="DK222" i="1"/>
  <c r="DJ222" i="1"/>
  <c r="DI222" i="1"/>
  <c r="DI230" i="1" s="1"/>
  <c r="DH222" i="1"/>
  <c r="DG222" i="1"/>
  <c r="DF222" i="1"/>
  <c r="DE222" i="1"/>
  <c r="DE230" i="1" s="1"/>
  <c r="DD222" i="1"/>
  <c r="DC222" i="1"/>
  <c r="DB222" i="1"/>
  <c r="DA222" i="1"/>
  <c r="DA230" i="1" s="1"/>
  <c r="CZ222" i="1"/>
  <c r="CY222" i="1"/>
  <c r="CX222" i="1"/>
  <c r="CW222" i="1"/>
  <c r="CW230" i="1" s="1"/>
  <c r="CV222" i="1"/>
  <c r="CU222" i="1"/>
  <c r="CT222" i="1"/>
  <c r="CS222" i="1"/>
  <c r="CS230" i="1" s="1"/>
  <c r="CR222" i="1"/>
  <c r="CQ222" i="1"/>
  <c r="CP222" i="1"/>
  <c r="CO222" i="1"/>
  <c r="CO230" i="1" s="1"/>
  <c r="CN222" i="1"/>
  <c r="CM222" i="1"/>
  <c r="CL222" i="1"/>
  <c r="CK222" i="1"/>
  <c r="CK230" i="1" s="1"/>
  <c r="CJ222" i="1"/>
  <c r="CI222" i="1"/>
  <c r="CH222" i="1"/>
  <c r="CD222" i="1"/>
  <c r="CD230" i="1" s="1"/>
  <c r="CC222" i="1"/>
  <c r="CB222" i="1"/>
  <c r="CA222" i="1"/>
  <c r="BZ222" i="1"/>
  <c r="BZ230" i="1" s="1"/>
  <c r="BY222" i="1"/>
  <c r="BU222" i="1"/>
  <c r="BT222" i="1"/>
  <c r="BS222" i="1"/>
  <c r="BS230" i="1" s="1"/>
  <c r="BR222" i="1"/>
  <c r="BQ222" i="1"/>
  <c r="BP222" i="1"/>
  <c r="BO222" i="1"/>
  <c r="BO230" i="1" s="1"/>
  <c r="BN222" i="1"/>
  <c r="BM222" i="1"/>
  <c r="BL222" i="1"/>
  <c r="BK222" i="1"/>
  <c r="BK230" i="1" s="1"/>
  <c r="BJ222" i="1"/>
  <c r="BI222" i="1"/>
  <c r="BH222" i="1"/>
  <c r="BG222" i="1"/>
  <c r="BG230" i="1" s="1"/>
  <c r="BF222" i="1"/>
  <c r="BE222" i="1"/>
  <c r="BD222" i="1"/>
  <c r="BC222" i="1"/>
  <c r="BC230" i="1" s="1"/>
  <c r="BB222" i="1"/>
  <c r="BA222" i="1"/>
  <c r="AZ222" i="1"/>
  <c r="AY222" i="1"/>
  <c r="AY230" i="1" s="1"/>
  <c r="AX222" i="1"/>
  <c r="AT222" i="1"/>
  <c r="AS222" i="1"/>
  <c r="AR222" i="1"/>
  <c r="AR230" i="1" s="1"/>
  <c r="AQ222" i="1"/>
  <c r="AP222" i="1"/>
  <c r="AL222" i="1"/>
  <c r="AK222" i="1"/>
  <c r="AK230" i="1" s="1"/>
  <c r="AJ222" i="1"/>
  <c r="AI222" i="1"/>
  <c r="AH222" i="1"/>
  <c r="AG222" i="1"/>
  <c r="AG230" i="1" s="1"/>
  <c r="AF222" i="1"/>
  <c r="AE222" i="1"/>
  <c r="AD222" i="1"/>
  <c r="AC222" i="1"/>
  <c r="AC230" i="1" s="1"/>
  <c r="AB222" i="1"/>
  <c r="AA222" i="1"/>
  <c r="Z222" i="1"/>
  <c r="Y222" i="1"/>
  <c r="Y230" i="1" s="1"/>
  <c r="X222" i="1"/>
  <c r="W222" i="1"/>
  <c r="V222" i="1"/>
  <c r="U222" i="1"/>
  <c r="U230" i="1" s="1"/>
  <c r="T222" i="1"/>
  <c r="S222" i="1"/>
  <c r="R222" i="1"/>
  <c r="Q222" i="1"/>
  <c r="Q230" i="1" s="1"/>
  <c r="M222" i="1"/>
  <c r="L222" i="1"/>
  <c r="K222" i="1"/>
  <c r="J222" i="1"/>
  <c r="J230" i="1" s="1"/>
  <c r="I222" i="1"/>
  <c r="H222" i="1"/>
  <c r="E222" i="1"/>
  <c r="D222" i="1"/>
  <c r="D230" i="1" s="1"/>
  <c r="GT221" i="1"/>
  <c r="GS221" i="1"/>
  <c r="GR221" i="1"/>
  <c r="GQ221" i="1"/>
  <c r="GP221" i="1"/>
  <c r="GO221" i="1"/>
  <c r="GN221" i="1"/>
  <c r="GM221" i="1"/>
  <c r="GL221" i="1"/>
  <c r="GK221" i="1"/>
  <c r="GJ221" i="1"/>
  <c r="GI221" i="1"/>
  <c r="GH221" i="1"/>
  <c r="GG221" i="1"/>
  <c r="GF221" i="1"/>
  <c r="GE221" i="1"/>
  <c r="GD221" i="1"/>
  <c r="GC221" i="1"/>
  <c r="GB221" i="1"/>
  <c r="GA221" i="1"/>
  <c r="FZ221" i="1"/>
  <c r="FY221" i="1"/>
  <c r="FX221" i="1"/>
  <c r="FW221" i="1"/>
  <c r="FV221" i="1"/>
  <c r="FR221" i="1"/>
  <c r="FQ221" i="1"/>
  <c r="FP221" i="1"/>
  <c r="FO221" i="1"/>
  <c r="FN221" i="1"/>
  <c r="FM221" i="1"/>
  <c r="FL221" i="1"/>
  <c r="FK221" i="1"/>
  <c r="FJ221" i="1"/>
  <c r="FI221" i="1"/>
  <c r="FH221" i="1"/>
  <c r="FG221" i="1"/>
  <c r="FF221" i="1"/>
  <c r="FE221" i="1"/>
  <c r="FD221" i="1"/>
  <c r="FC221" i="1"/>
  <c r="FB221" i="1"/>
  <c r="FA221" i="1"/>
  <c r="EZ221" i="1"/>
  <c r="EY221" i="1"/>
  <c r="EX221" i="1"/>
  <c r="EW221" i="1"/>
  <c r="EV221" i="1"/>
  <c r="EU221" i="1"/>
  <c r="ET221" i="1"/>
  <c r="ES221" i="1"/>
  <c r="ER221" i="1"/>
  <c r="EQ221" i="1"/>
  <c r="EP221" i="1"/>
  <c r="EO221" i="1"/>
  <c r="EN221" i="1"/>
  <c r="EM221" i="1"/>
  <c r="EL221" i="1"/>
  <c r="EK221" i="1"/>
  <c r="EJ221" i="1"/>
  <c r="EI221" i="1"/>
  <c r="EH221" i="1"/>
  <c r="EG221" i="1"/>
  <c r="EF221" i="1"/>
  <c r="EE221" i="1"/>
  <c r="ED221" i="1"/>
  <c r="EC221" i="1"/>
  <c r="EB221" i="1"/>
  <c r="EA221" i="1"/>
  <c r="DZ221" i="1"/>
  <c r="DY221" i="1"/>
  <c r="DX221" i="1"/>
  <c r="DW221" i="1"/>
  <c r="DV221" i="1"/>
  <c r="DU221" i="1"/>
  <c r="DT221" i="1"/>
  <c r="DS221" i="1"/>
  <c r="DR221" i="1"/>
  <c r="DQ221" i="1"/>
  <c r="DP221" i="1"/>
  <c r="DO221" i="1"/>
  <c r="DN221" i="1"/>
  <c r="DM221" i="1"/>
  <c r="DL221" i="1"/>
  <c r="DK221" i="1"/>
  <c r="DJ221" i="1"/>
  <c r="DI221" i="1"/>
  <c r="DH221" i="1"/>
  <c r="DG221" i="1"/>
  <c r="DF221" i="1"/>
  <c r="DE221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D221" i="1"/>
  <c r="CC221" i="1"/>
  <c r="CB221" i="1"/>
  <c r="CA221" i="1"/>
  <c r="BZ221" i="1"/>
  <c r="BY221" i="1"/>
  <c r="CE221" i="1" s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BV221" i="1" s="1"/>
  <c r="AT221" i="1"/>
  <c r="AS221" i="1"/>
  <c r="AR221" i="1"/>
  <c r="AQ221" i="1"/>
  <c r="AP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M221" i="1"/>
  <c r="L221" i="1"/>
  <c r="K221" i="1"/>
  <c r="J221" i="1"/>
  <c r="I221" i="1"/>
  <c r="GT220" i="1"/>
  <c r="GS220" i="1"/>
  <c r="GR220" i="1"/>
  <c r="GQ220" i="1"/>
  <c r="GP220" i="1"/>
  <c r="GO220" i="1"/>
  <c r="GN220" i="1"/>
  <c r="GM220" i="1"/>
  <c r="GL220" i="1"/>
  <c r="GK220" i="1"/>
  <c r="GJ220" i="1"/>
  <c r="GI220" i="1"/>
  <c r="GH220" i="1"/>
  <c r="GG220" i="1"/>
  <c r="GF220" i="1"/>
  <c r="GE220" i="1"/>
  <c r="GD220" i="1"/>
  <c r="GC220" i="1"/>
  <c r="GB220" i="1"/>
  <c r="GA220" i="1"/>
  <c r="FZ220" i="1"/>
  <c r="FY220" i="1"/>
  <c r="FX220" i="1"/>
  <c r="FW220" i="1"/>
  <c r="FV220" i="1"/>
  <c r="FR220" i="1"/>
  <c r="FQ220" i="1"/>
  <c r="FP220" i="1"/>
  <c r="FO220" i="1"/>
  <c r="FN220" i="1"/>
  <c r="FM220" i="1"/>
  <c r="FL220" i="1"/>
  <c r="FK220" i="1"/>
  <c r="FJ220" i="1"/>
  <c r="FI220" i="1"/>
  <c r="FH220" i="1"/>
  <c r="FG220" i="1"/>
  <c r="FF220" i="1"/>
  <c r="FE220" i="1"/>
  <c r="FD220" i="1"/>
  <c r="FC220" i="1"/>
  <c r="FB220" i="1"/>
  <c r="FA220" i="1"/>
  <c r="EZ220" i="1"/>
  <c r="EY220" i="1"/>
  <c r="EX220" i="1"/>
  <c r="EW220" i="1"/>
  <c r="EV220" i="1"/>
  <c r="EU220" i="1"/>
  <c r="ET220" i="1"/>
  <c r="ES220" i="1"/>
  <c r="ER220" i="1"/>
  <c r="EQ220" i="1"/>
  <c r="EP220" i="1"/>
  <c r="EO220" i="1"/>
  <c r="EN220" i="1"/>
  <c r="EM220" i="1"/>
  <c r="EL220" i="1"/>
  <c r="EK220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DW220" i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D220" i="1"/>
  <c r="CC220" i="1"/>
  <c r="CB220" i="1"/>
  <c r="CA220" i="1"/>
  <c r="BZ220" i="1"/>
  <c r="BY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BV220" i="1" s="1"/>
  <c r="AT220" i="1"/>
  <c r="AS220" i="1"/>
  <c r="AR220" i="1"/>
  <c r="AQ220" i="1"/>
  <c r="AP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GT218" i="1"/>
  <c r="GS218" i="1"/>
  <c r="GR218" i="1"/>
  <c r="GQ218" i="1"/>
  <c r="GP218" i="1"/>
  <c r="GO218" i="1"/>
  <c r="GN218" i="1"/>
  <c r="GM218" i="1"/>
  <c r="GL218" i="1"/>
  <c r="GK218" i="1"/>
  <c r="GJ218" i="1"/>
  <c r="GI218" i="1"/>
  <c r="GH218" i="1"/>
  <c r="GG218" i="1"/>
  <c r="GF218" i="1"/>
  <c r="GE218" i="1"/>
  <c r="GD218" i="1"/>
  <c r="GC218" i="1"/>
  <c r="GB218" i="1"/>
  <c r="GA218" i="1"/>
  <c r="FZ218" i="1"/>
  <c r="FY218" i="1"/>
  <c r="FX218" i="1"/>
  <c r="FW218" i="1"/>
  <c r="FV218" i="1"/>
  <c r="GU218" i="1" s="1"/>
  <c r="FR218" i="1"/>
  <c r="FQ218" i="1"/>
  <c r="FP218" i="1"/>
  <c r="FO218" i="1"/>
  <c r="FN218" i="1"/>
  <c r="FM218" i="1"/>
  <c r="FL218" i="1"/>
  <c r="FK218" i="1"/>
  <c r="FJ218" i="1"/>
  <c r="FI218" i="1"/>
  <c r="FH218" i="1"/>
  <c r="FG218" i="1"/>
  <c r="FF218" i="1"/>
  <c r="FE218" i="1"/>
  <c r="FD218" i="1"/>
  <c r="FC218" i="1"/>
  <c r="FB218" i="1"/>
  <c r="FA218" i="1"/>
  <c r="EZ218" i="1"/>
  <c r="EY218" i="1"/>
  <c r="EX218" i="1"/>
  <c r="EW218" i="1"/>
  <c r="EV218" i="1"/>
  <c r="EU218" i="1"/>
  <c r="ET218" i="1"/>
  <c r="ES218" i="1"/>
  <c r="ER218" i="1"/>
  <c r="EQ218" i="1"/>
  <c r="EP218" i="1"/>
  <c r="EO218" i="1"/>
  <c r="EN218" i="1"/>
  <c r="EM218" i="1"/>
  <c r="EL218" i="1"/>
  <c r="EK218" i="1"/>
  <c r="EJ218" i="1"/>
  <c r="EI218" i="1"/>
  <c r="EH218" i="1"/>
  <c r="EG218" i="1"/>
  <c r="EF218" i="1"/>
  <c r="EE218" i="1"/>
  <c r="ED218" i="1"/>
  <c r="EC218" i="1"/>
  <c r="EB218" i="1"/>
  <c r="EA218" i="1"/>
  <c r="DZ218" i="1"/>
  <c r="DY218" i="1"/>
  <c r="DX218" i="1"/>
  <c r="DW218" i="1"/>
  <c r="DV218" i="1"/>
  <c r="DU218" i="1"/>
  <c r="DT218" i="1"/>
  <c r="DS218" i="1"/>
  <c r="DR218" i="1"/>
  <c r="DQ218" i="1"/>
  <c r="DP218" i="1"/>
  <c r="DO218" i="1"/>
  <c r="DN218" i="1"/>
  <c r="DM218" i="1"/>
  <c r="DL218" i="1"/>
  <c r="DK218" i="1"/>
  <c r="DJ218" i="1"/>
  <c r="DI218" i="1"/>
  <c r="DH218" i="1"/>
  <c r="DG218" i="1"/>
  <c r="DF218" i="1"/>
  <c r="DE218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D218" i="1"/>
  <c r="CC218" i="1"/>
  <c r="CB218" i="1"/>
  <c r="CA218" i="1"/>
  <c r="BZ218" i="1"/>
  <c r="BY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T218" i="1"/>
  <c r="AS218" i="1"/>
  <c r="AR218" i="1"/>
  <c r="AQ218" i="1"/>
  <c r="AP218" i="1"/>
  <c r="AU218" i="1" s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M218" i="1"/>
  <c r="L218" i="1"/>
  <c r="K218" i="1"/>
  <c r="J218" i="1"/>
  <c r="I218" i="1"/>
  <c r="H218" i="1"/>
  <c r="E218" i="1"/>
  <c r="D218" i="1"/>
  <c r="GT217" i="1"/>
  <c r="GS217" i="1"/>
  <c r="GR217" i="1"/>
  <c r="GQ217" i="1"/>
  <c r="GP217" i="1"/>
  <c r="GO217" i="1"/>
  <c r="GN217" i="1"/>
  <c r="GM217" i="1"/>
  <c r="GL217" i="1"/>
  <c r="GK217" i="1"/>
  <c r="GJ217" i="1"/>
  <c r="GI217" i="1"/>
  <c r="GH217" i="1"/>
  <c r="GG217" i="1"/>
  <c r="GF217" i="1"/>
  <c r="GE217" i="1"/>
  <c r="GD217" i="1"/>
  <c r="GC217" i="1"/>
  <c r="GB217" i="1"/>
  <c r="GA217" i="1"/>
  <c r="FZ217" i="1"/>
  <c r="FY217" i="1"/>
  <c r="FX217" i="1"/>
  <c r="FW217" i="1"/>
  <c r="FV217" i="1"/>
  <c r="FR217" i="1"/>
  <c r="FQ217" i="1"/>
  <c r="FP217" i="1"/>
  <c r="FO217" i="1"/>
  <c r="FN217" i="1"/>
  <c r="FM217" i="1"/>
  <c r="FL217" i="1"/>
  <c r="FK217" i="1"/>
  <c r="FJ217" i="1"/>
  <c r="FI217" i="1"/>
  <c r="FH217" i="1"/>
  <c r="FG217" i="1"/>
  <c r="FF217" i="1"/>
  <c r="FE217" i="1"/>
  <c r="FD217" i="1"/>
  <c r="FC217" i="1"/>
  <c r="FB217" i="1"/>
  <c r="FA217" i="1"/>
  <c r="EZ217" i="1"/>
  <c r="EY217" i="1"/>
  <c r="EX217" i="1"/>
  <c r="EW217" i="1"/>
  <c r="EV217" i="1"/>
  <c r="EU217" i="1"/>
  <c r="ET217" i="1"/>
  <c r="ES217" i="1"/>
  <c r="ER217" i="1"/>
  <c r="EQ217" i="1"/>
  <c r="EP217" i="1"/>
  <c r="EO217" i="1"/>
  <c r="EN217" i="1"/>
  <c r="EM217" i="1"/>
  <c r="EL217" i="1"/>
  <c r="EK217" i="1"/>
  <c r="EJ217" i="1"/>
  <c r="EI217" i="1"/>
  <c r="EH217" i="1"/>
  <c r="EG217" i="1"/>
  <c r="EF217" i="1"/>
  <c r="EE217" i="1"/>
  <c r="ED217" i="1"/>
  <c r="EC217" i="1"/>
  <c r="EB217" i="1"/>
  <c r="EA217" i="1"/>
  <c r="DZ217" i="1"/>
  <c r="DY217" i="1"/>
  <c r="DX217" i="1"/>
  <c r="DW217" i="1"/>
  <c r="DV217" i="1"/>
  <c r="DU217" i="1"/>
  <c r="DT217" i="1"/>
  <c r="DS217" i="1"/>
  <c r="DR217" i="1"/>
  <c r="DQ217" i="1"/>
  <c r="DP217" i="1"/>
  <c r="DO217" i="1"/>
  <c r="DN217" i="1"/>
  <c r="DM217" i="1"/>
  <c r="DL217" i="1"/>
  <c r="DK217" i="1"/>
  <c r="DJ217" i="1"/>
  <c r="DI217" i="1"/>
  <c r="DH217" i="1"/>
  <c r="DG217" i="1"/>
  <c r="DF217" i="1"/>
  <c r="DE217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FS217" i="1" s="1"/>
  <c r="CD217" i="1"/>
  <c r="CC217" i="1"/>
  <c r="CB217" i="1"/>
  <c r="CA217" i="1"/>
  <c r="BZ217" i="1"/>
  <c r="BY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T217" i="1"/>
  <c r="AS217" i="1"/>
  <c r="AR217" i="1"/>
  <c r="AQ217" i="1"/>
  <c r="AP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M217" i="1"/>
  <c r="L217" i="1"/>
  <c r="K217" i="1"/>
  <c r="J217" i="1"/>
  <c r="I217" i="1"/>
  <c r="H217" i="1"/>
  <c r="E217" i="1"/>
  <c r="D217" i="1"/>
  <c r="GT216" i="1"/>
  <c r="GS216" i="1"/>
  <c r="GR216" i="1"/>
  <c r="GQ216" i="1"/>
  <c r="GP216" i="1"/>
  <c r="GO216" i="1"/>
  <c r="GN216" i="1"/>
  <c r="GM216" i="1"/>
  <c r="GL216" i="1"/>
  <c r="GK216" i="1"/>
  <c r="GJ216" i="1"/>
  <c r="GI216" i="1"/>
  <c r="GH216" i="1"/>
  <c r="GG216" i="1"/>
  <c r="GF216" i="1"/>
  <c r="GE216" i="1"/>
  <c r="GD216" i="1"/>
  <c r="GC216" i="1"/>
  <c r="GB216" i="1"/>
  <c r="GA216" i="1"/>
  <c r="FZ216" i="1"/>
  <c r="FY216" i="1"/>
  <c r="FX216" i="1"/>
  <c r="FW216" i="1"/>
  <c r="FV216" i="1"/>
  <c r="FR216" i="1"/>
  <c r="FQ216" i="1"/>
  <c r="FP216" i="1"/>
  <c r="FO216" i="1"/>
  <c r="FN216" i="1"/>
  <c r="FM216" i="1"/>
  <c r="FL216" i="1"/>
  <c r="FK216" i="1"/>
  <c r="FJ216" i="1"/>
  <c r="FI216" i="1"/>
  <c r="FH216" i="1"/>
  <c r="FG216" i="1"/>
  <c r="FF216" i="1"/>
  <c r="FE216" i="1"/>
  <c r="FD216" i="1"/>
  <c r="FC216" i="1"/>
  <c r="FB216" i="1"/>
  <c r="FA216" i="1"/>
  <c r="EZ216" i="1"/>
  <c r="EY216" i="1"/>
  <c r="EX216" i="1"/>
  <c r="EW216" i="1"/>
  <c r="EV216" i="1"/>
  <c r="EU216" i="1"/>
  <c r="ET216" i="1"/>
  <c r="ES216" i="1"/>
  <c r="ER216" i="1"/>
  <c r="EQ216" i="1"/>
  <c r="EP216" i="1"/>
  <c r="EO216" i="1"/>
  <c r="EN216" i="1"/>
  <c r="EM216" i="1"/>
  <c r="EL216" i="1"/>
  <c r="EK216" i="1"/>
  <c r="EJ216" i="1"/>
  <c r="EI216" i="1"/>
  <c r="EH216" i="1"/>
  <c r="EG216" i="1"/>
  <c r="EF216" i="1"/>
  <c r="EE216" i="1"/>
  <c r="ED216" i="1"/>
  <c r="EC216" i="1"/>
  <c r="EB216" i="1"/>
  <c r="EA216" i="1"/>
  <c r="DZ216" i="1"/>
  <c r="DY216" i="1"/>
  <c r="DX216" i="1"/>
  <c r="DW216" i="1"/>
  <c r="DV216" i="1"/>
  <c r="DU216" i="1"/>
  <c r="DT216" i="1"/>
  <c r="DS216" i="1"/>
  <c r="DR216" i="1"/>
  <c r="DQ216" i="1"/>
  <c r="DP216" i="1"/>
  <c r="DO216" i="1"/>
  <c r="DN216" i="1"/>
  <c r="DM216" i="1"/>
  <c r="DL216" i="1"/>
  <c r="DK216" i="1"/>
  <c r="DJ216" i="1"/>
  <c r="DI216" i="1"/>
  <c r="DH216" i="1"/>
  <c r="DG216" i="1"/>
  <c r="DF216" i="1"/>
  <c r="DE216" i="1"/>
  <c r="DD216" i="1"/>
  <c r="DC216" i="1"/>
  <c r="DB216" i="1"/>
  <c r="DA216" i="1"/>
  <c r="CZ216" i="1"/>
  <c r="CY216" i="1"/>
  <c r="CX216" i="1"/>
  <c r="CW216" i="1"/>
  <c r="CV216" i="1"/>
  <c r="CU216" i="1"/>
  <c r="CT216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CD216" i="1"/>
  <c r="CC216" i="1"/>
  <c r="CB216" i="1"/>
  <c r="CA216" i="1"/>
  <c r="BZ216" i="1"/>
  <c r="CE216" i="1" s="1"/>
  <c r="BY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T216" i="1"/>
  <c r="AS216" i="1"/>
  <c r="AR216" i="1"/>
  <c r="AQ216" i="1"/>
  <c r="AP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M216" i="1"/>
  <c r="L216" i="1"/>
  <c r="K216" i="1"/>
  <c r="J216" i="1"/>
  <c r="N216" i="1" s="1"/>
  <c r="I216" i="1"/>
  <c r="H216" i="1"/>
  <c r="E216" i="1"/>
  <c r="D216" i="1"/>
  <c r="GT215" i="1"/>
  <c r="GS215" i="1"/>
  <c r="GR215" i="1"/>
  <c r="GQ215" i="1"/>
  <c r="GP215" i="1"/>
  <c r="GO215" i="1"/>
  <c r="GN215" i="1"/>
  <c r="GM215" i="1"/>
  <c r="GL215" i="1"/>
  <c r="GK215" i="1"/>
  <c r="GJ215" i="1"/>
  <c r="GI215" i="1"/>
  <c r="GH215" i="1"/>
  <c r="GG215" i="1"/>
  <c r="GF215" i="1"/>
  <c r="GE215" i="1"/>
  <c r="GD215" i="1"/>
  <c r="GC215" i="1"/>
  <c r="GB215" i="1"/>
  <c r="GA215" i="1"/>
  <c r="FZ215" i="1"/>
  <c r="FY215" i="1"/>
  <c r="FX215" i="1"/>
  <c r="FW215" i="1"/>
  <c r="FV215" i="1"/>
  <c r="FR215" i="1"/>
  <c r="FQ215" i="1"/>
  <c r="FP215" i="1"/>
  <c r="FO215" i="1"/>
  <c r="FN215" i="1"/>
  <c r="FM215" i="1"/>
  <c r="FL215" i="1"/>
  <c r="FK215" i="1"/>
  <c r="FJ215" i="1"/>
  <c r="FI215" i="1"/>
  <c r="FH215" i="1"/>
  <c r="FG215" i="1"/>
  <c r="FF215" i="1"/>
  <c r="FE215" i="1"/>
  <c r="FD215" i="1"/>
  <c r="FC215" i="1"/>
  <c r="FB215" i="1"/>
  <c r="FA215" i="1"/>
  <c r="EZ215" i="1"/>
  <c r="EY215" i="1"/>
  <c r="EX215" i="1"/>
  <c r="EW215" i="1"/>
  <c r="EV215" i="1"/>
  <c r="EU215" i="1"/>
  <c r="ET215" i="1"/>
  <c r="ES215" i="1"/>
  <c r="ER215" i="1"/>
  <c r="EQ215" i="1"/>
  <c r="EP215" i="1"/>
  <c r="EO215" i="1"/>
  <c r="EN215" i="1"/>
  <c r="EM215" i="1"/>
  <c r="EL215" i="1"/>
  <c r="EK215" i="1"/>
  <c r="EJ215" i="1"/>
  <c r="EI215" i="1"/>
  <c r="EH215" i="1"/>
  <c r="EG215" i="1"/>
  <c r="EF215" i="1"/>
  <c r="EE215" i="1"/>
  <c r="ED215" i="1"/>
  <c r="EC215" i="1"/>
  <c r="EB215" i="1"/>
  <c r="EA215" i="1"/>
  <c r="DZ215" i="1"/>
  <c r="DY215" i="1"/>
  <c r="DX215" i="1"/>
  <c r="DW215" i="1"/>
  <c r="DV215" i="1"/>
  <c r="DU215" i="1"/>
  <c r="DT215" i="1"/>
  <c r="DS215" i="1"/>
  <c r="DR215" i="1"/>
  <c r="DQ215" i="1"/>
  <c r="DP215" i="1"/>
  <c r="DO215" i="1"/>
  <c r="DN215" i="1"/>
  <c r="DM215" i="1"/>
  <c r="DL215" i="1"/>
  <c r="DK215" i="1"/>
  <c r="DJ215" i="1"/>
  <c r="DI215" i="1"/>
  <c r="DH215" i="1"/>
  <c r="DG215" i="1"/>
  <c r="DF215" i="1"/>
  <c r="DE215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D215" i="1"/>
  <c r="CC215" i="1"/>
  <c r="CB215" i="1"/>
  <c r="CA215" i="1"/>
  <c r="BZ215" i="1"/>
  <c r="BY215" i="1"/>
  <c r="CE215" i="1" s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BV215" i="1" s="1"/>
  <c r="AT215" i="1"/>
  <c r="AS215" i="1"/>
  <c r="AR215" i="1"/>
  <c r="AQ215" i="1"/>
  <c r="AP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M215" i="1"/>
  <c r="L215" i="1"/>
  <c r="K215" i="1"/>
  <c r="J215" i="1"/>
  <c r="I215" i="1"/>
  <c r="H215" i="1"/>
  <c r="E215" i="1"/>
  <c r="D215" i="1"/>
  <c r="GT214" i="1"/>
  <c r="GS214" i="1"/>
  <c r="GR214" i="1"/>
  <c r="GQ214" i="1"/>
  <c r="GP214" i="1"/>
  <c r="GO214" i="1"/>
  <c r="GN214" i="1"/>
  <c r="GM214" i="1"/>
  <c r="GL214" i="1"/>
  <c r="GK214" i="1"/>
  <c r="GJ214" i="1"/>
  <c r="GI214" i="1"/>
  <c r="GH214" i="1"/>
  <c r="GG214" i="1"/>
  <c r="GF214" i="1"/>
  <c r="GE214" i="1"/>
  <c r="GD214" i="1"/>
  <c r="GC214" i="1"/>
  <c r="GB214" i="1"/>
  <c r="GA214" i="1"/>
  <c r="FZ214" i="1"/>
  <c r="FY214" i="1"/>
  <c r="FX214" i="1"/>
  <c r="FW214" i="1"/>
  <c r="FV214" i="1"/>
  <c r="GU214" i="1" s="1"/>
  <c r="FR214" i="1"/>
  <c r="FQ214" i="1"/>
  <c r="FP214" i="1"/>
  <c r="FO214" i="1"/>
  <c r="FN214" i="1"/>
  <c r="FM214" i="1"/>
  <c r="FL214" i="1"/>
  <c r="FK214" i="1"/>
  <c r="FJ214" i="1"/>
  <c r="FI214" i="1"/>
  <c r="FH214" i="1"/>
  <c r="FG214" i="1"/>
  <c r="FF214" i="1"/>
  <c r="FE214" i="1"/>
  <c r="FD214" i="1"/>
  <c r="FC214" i="1"/>
  <c r="FB214" i="1"/>
  <c r="FA214" i="1"/>
  <c r="EZ214" i="1"/>
  <c r="EY214" i="1"/>
  <c r="EX214" i="1"/>
  <c r="EW214" i="1"/>
  <c r="EV214" i="1"/>
  <c r="EU214" i="1"/>
  <c r="ET214" i="1"/>
  <c r="ES214" i="1"/>
  <c r="ER214" i="1"/>
  <c r="EQ214" i="1"/>
  <c r="EP214" i="1"/>
  <c r="EO214" i="1"/>
  <c r="EN214" i="1"/>
  <c r="EM214" i="1"/>
  <c r="EL214" i="1"/>
  <c r="EK214" i="1"/>
  <c r="EJ214" i="1"/>
  <c r="EI214" i="1"/>
  <c r="EH214" i="1"/>
  <c r="EG214" i="1"/>
  <c r="EF214" i="1"/>
  <c r="EE214" i="1"/>
  <c r="ED214" i="1"/>
  <c r="EC214" i="1"/>
  <c r="EB214" i="1"/>
  <c r="EA214" i="1"/>
  <c r="DZ214" i="1"/>
  <c r="DY214" i="1"/>
  <c r="DX214" i="1"/>
  <c r="DW214" i="1"/>
  <c r="DV214" i="1"/>
  <c r="DU214" i="1"/>
  <c r="DT214" i="1"/>
  <c r="DS214" i="1"/>
  <c r="DR214" i="1"/>
  <c r="DQ214" i="1"/>
  <c r="DP214" i="1"/>
  <c r="DO214" i="1"/>
  <c r="DN214" i="1"/>
  <c r="DM214" i="1"/>
  <c r="DL214" i="1"/>
  <c r="DK214" i="1"/>
  <c r="DJ214" i="1"/>
  <c r="DI214" i="1"/>
  <c r="DH214" i="1"/>
  <c r="DG214" i="1"/>
  <c r="DF214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D214" i="1"/>
  <c r="CC214" i="1"/>
  <c r="CB214" i="1"/>
  <c r="CA214" i="1"/>
  <c r="BZ214" i="1"/>
  <c r="BY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T214" i="1"/>
  <c r="AS214" i="1"/>
  <c r="AR214" i="1"/>
  <c r="AQ214" i="1"/>
  <c r="AP214" i="1"/>
  <c r="AU214" i="1" s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M214" i="1"/>
  <c r="L214" i="1"/>
  <c r="K214" i="1"/>
  <c r="J214" i="1"/>
  <c r="I214" i="1"/>
  <c r="H214" i="1"/>
  <c r="E214" i="1"/>
  <c r="D214" i="1"/>
  <c r="GT213" i="1"/>
  <c r="GS213" i="1"/>
  <c r="GR213" i="1"/>
  <c r="GQ213" i="1"/>
  <c r="GP213" i="1"/>
  <c r="GO213" i="1"/>
  <c r="GN213" i="1"/>
  <c r="GM213" i="1"/>
  <c r="GL213" i="1"/>
  <c r="GK213" i="1"/>
  <c r="GJ213" i="1"/>
  <c r="GI213" i="1"/>
  <c r="GH213" i="1"/>
  <c r="GG213" i="1"/>
  <c r="GF213" i="1"/>
  <c r="GE213" i="1"/>
  <c r="GD213" i="1"/>
  <c r="GC213" i="1"/>
  <c r="GB213" i="1"/>
  <c r="GA213" i="1"/>
  <c r="FZ213" i="1"/>
  <c r="FY213" i="1"/>
  <c r="FX213" i="1"/>
  <c r="FW213" i="1"/>
  <c r="FV213" i="1"/>
  <c r="FR213" i="1"/>
  <c r="FQ213" i="1"/>
  <c r="FP213" i="1"/>
  <c r="FO213" i="1"/>
  <c r="FN213" i="1"/>
  <c r="FM213" i="1"/>
  <c r="FL213" i="1"/>
  <c r="FK213" i="1"/>
  <c r="FJ213" i="1"/>
  <c r="FI213" i="1"/>
  <c r="FH213" i="1"/>
  <c r="FG213" i="1"/>
  <c r="FF213" i="1"/>
  <c r="FE213" i="1"/>
  <c r="FD213" i="1"/>
  <c r="FC213" i="1"/>
  <c r="FB213" i="1"/>
  <c r="FA213" i="1"/>
  <c r="EZ213" i="1"/>
  <c r="EY213" i="1"/>
  <c r="EX213" i="1"/>
  <c r="EW213" i="1"/>
  <c r="EV213" i="1"/>
  <c r="EU213" i="1"/>
  <c r="ET213" i="1"/>
  <c r="ES213" i="1"/>
  <c r="ER213" i="1"/>
  <c r="EQ213" i="1"/>
  <c r="EP213" i="1"/>
  <c r="EO213" i="1"/>
  <c r="EN213" i="1"/>
  <c r="EM213" i="1"/>
  <c r="EL213" i="1"/>
  <c r="EK213" i="1"/>
  <c r="EJ213" i="1"/>
  <c r="EI213" i="1"/>
  <c r="EH213" i="1"/>
  <c r="EG213" i="1"/>
  <c r="EF213" i="1"/>
  <c r="EE213" i="1"/>
  <c r="ED213" i="1"/>
  <c r="EC213" i="1"/>
  <c r="EB213" i="1"/>
  <c r="EA213" i="1"/>
  <c r="DZ213" i="1"/>
  <c r="DY213" i="1"/>
  <c r="DX213" i="1"/>
  <c r="DW213" i="1"/>
  <c r="DV213" i="1"/>
  <c r="DU213" i="1"/>
  <c r="DT213" i="1"/>
  <c r="DS213" i="1"/>
  <c r="DR213" i="1"/>
  <c r="DQ213" i="1"/>
  <c r="DP213" i="1"/>
  <c r="DO213" i="1"/>
  <c r="DN213" i="1"/>
  <c r="DM213" i="1"/>
  <c r="DL213" i="1"/>
  <c r="DK213" i="1"/>
  <c r="DJ213" i="1"/>
  <c r="DI213" i="1"/>
  <c r="DH213" i="1"/>
  <c r="DG213" i="1"/>
  <c r="DF213" i="1"/>
  <c r="DE213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CR213" i="1"/>
  <c r="CQ213" i="1"/>
  <c r="CP213" i="1"/>
  <c r="CO213" i="1"/>
  <c r="CN213" i="1"/>
  <c r="CM213" i="1"/>
  <c r="CL213" i="1"/>
  <c r="CK213" i="1"/>
  <c r="CJ213" i="1"/>
  <c r="CI213" i="1"/>
  <c r="CH213" i="1"/>
  <c r="FS213" i="1" s="1"/>
  <c r="CD213" i="1"/>
  <c r="CC213" i="1"/>
  <c r="CB213" i="1"/>
  <c r="CA213" i="1"/>
  <c r="BZ213" i="1"/>
  <c r="BY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T213" i="1"/>
  <c r="AS213" i="1"/>
  <c r="AR213" i="1"/>
  <c r="AQ213" i="1"/>
  <c r="AP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M213" i="1"/>
  <c r="L213" i="1"/>
  <c r="K213" i="1"/>
  <c r="J213" i="1"/>
  <c r="I213" i="1"/>
  <c r="H213" i="1"/>
  <c r="E213" i="1"/>
  <c r="D213" i="1"/>
  <c r="GT212" i="1"/>
  <c r="GS212" i="1"/>
  <c r="GR212" i="1"/>
  <c r="GQ212" i="1"/>
  <c r="GP212" i="1"/>
  <c r="GO212" i="1"/>
  <c r="GN212" i="1"/>
  <c r="GM212" i="1"/>
  <c r="GL212" i="1"/>
  <c r="GK212" i="1"/>
  <c r="GJ212" i="1"/>
  <c r="GI212" i="1"/>
  <c r="GH212" i="1"/>
  <c r="GG212" i="1"/>
  <c r="GF212" i="1"/>
  <c r="GE212" i="1"/>
  <c r="GD212" i="1"/>
  <c r="GC212" i="1"/>
  <c r="GB212" i="1"/>
  <c r="GA212" i="1"/>
  <c r="FZ212" i="1"/>
  <c r="FY212" i="1"/>
  <c r="FX212" i="1"/>
  <c r="FW212" i="1"/>
  <c r="FV212" i="1"/>
  <c r="FR212" i="1"/>
  <c r="FQ212" i="1"/>
  <c r="FP212" i="1"/>
  <c r="FO212" i="1"/>
  <c r="FN212" i="1"/>
  <c r="FM212" i="1"/>
  <c r="FL212" i="1"/>
  <c r="FK212" i="1"/>
  <c r="FJ212" i="1"/>
  <c r="FI212" i="1"/>
  <c r="FH212" i="1"/>
  <c r="FG212" i="1"/>
  <c r="FF212" i="1"/>
  <c r="FE212" i="1"/>
  <c r="FD212" i="1"/>
  <c r="FC212" i="1"/>
  <c r="FB212" i="1"/>
  <c r="FA212" i="1"/>
  <c r="EZ212" i="1"/>
  <c r="EY212" i="1"/>
  <c r="EX212" i="1"/>
  <c r="EW212" i="1"/>
  <c r="EV212" i="1"/>
  <c r="EU212" i="1"/>
  <c r="ET212" i="1"/>
  <c r="ES212" i="1"/>
  <c r="ER212" i="1"/>
  <c r="EQ212" i="1"/>
  <c r="EP212" i="1"/>
  <c r="EO212" i="1"/>
  <c r="EN212" i="1"/>
  <c r="EM212" i="1"/>
  <c r="EL212" i="1"/>
  <c r="EK212" i="1"/>
  <c r="EJ212" i="1"/>
  <c r="EI212" i="1"/>
  <c r="EH212" i="1"/>
  <c r="EG212" i="1"/>
  <c r="EF212" i="1"/>
  <c r="EE212" i="1"/>
  <c r="ED212" i="1"/>
  <c r="EC212" i="1"/>
  <c r="EB212" i="1"/>
  <c r="EA212" i="1"/>
  <c r="DZ212" i="1"/>
  <c r="DY212" i="1"/>
  <c r="DX212" i="1"/>
  <c r="DW212" i="1"/>
  <c r="DV212" i="1"/>
  <c r="DU212" i="1"/>
  <c r="DT212" i="1"/>
  <c r="DS212" i="1"/>
  <c r="DR212" i="1"/>
  <c r="DQ212" i="1"/>
  <c r="DP212" i="1"/>
  <c r="DO212" i="1"/>
  <c r="DN212" i="1"/>
  <c r="DM212" i="1"/>
  <c r="DL212" i="1"/>
  <c r="DK212" i="1"/>
  <c r="DJ212" i="1"/>
  <c r="DI212" i="1"/>
  <c r="DH212" i="1"/>
  <c r="DG212" i="1"/>
  <c r="DF212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D212" i="1"/>
  <c r="CC212" i="1"/>
  <c r="CB212" i="1"/>
  <c r="CA212" i="1"/>
  <c r="BZ212" i="1"/>
  <c r="CE212" i="1" s="1"/>
  <c r="BY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T212" i="1"/>
  <c r="AS212" i="1"/>
  <c r="AR212" i="1"/>
  <c r="AQ212" i="1"/>
  <c r="AP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M212" i="1"/>
  <c r="L212" i="1"/>
  <c r="K212" i="1"/>
  <c r="J212" i="1"/>
  <c r="N212" i="1" s="1"/>
  <c r="I212" i="1"/>
  <c r="H212" i="1"/>
  <c r="E212" i="1"/>
  <c r="D212" i="1"/>
  <c r="GT211" i="1"/>
  <c r="GS211" i="1"/>
  <c r="GR211" i="1"/>
  <c r="GQ211" i="1"/>
  <c r="GP211" i="1"/>
  <c r="GO211" i="1"/>
  <c r="GN211" i="1"/>
  <c r="GM211" i="1"/>
  <c r="GL211" i="1"/>
  <c r="GK211" i="1"/>
  <c r="GJ211" i="1"/>
  <c r="GI211" i="1"/>
  <c r="GH211" i="1"/>
  <c r="GG211" i="1"/>
  <c r="GF211" i="1"/>
  <c r="GE211" i="1"/>
  <c r="GD211" i="1"/>
  <c r="GC211" i="1"/>
  <c r="GB211" i="1"/>
  <c r="GA211" i="1"/>
  <c r="FZ211" i="1"/>
  <c r="FY211" i="1"/>
  <c r="FX211" i="1"/>
  <c r="FW211" i="1"/>
  <c r="FV211" i="1"/>
  <c r="FR211" i="1"/>
  <c r="FQ211" i="1"/>
  <c r="FP211" i="1"/>
  <c r="FO211" i="1"/>
  <c r="FN211" i="1"/>
  <c r="FM211" i="1"/>
  <c r="FL211" i="1"/>
  <c r="FK211" i="1"/>
  <c r="FJ211" i="1"/>
  <c r="FI211" i="1"/>
  <c r="FH211" i="1"/>
  <c r="FG211" i="1"/>
  <c r="FF211" i="1"/>
  <c r="FE211" i="1"/>
  <c r="FD211" i="1"/>
  <c r="FC211" i="1"/>
  <c r="FB211" i="1"/>
  <c r="FA211" i="1"/>
  <c r="EZ211" i="1"/>
  <c r="EY211" i="1"/>
  <c r="EX211" i="1"/>
  <c r="EW211" i="1"/>
  <c r="EV211" i="1"/>
  <c r="EU211" i="1"/>
  <c r="ET211" i="1"/>
  <c r="ES211" i="1"/>
  <c r="ER211" i="1"/>
  <c r="EQ211" i="1"/>
  <c r="EP211" i="1"/>
  <c r="EO211" i="1"/>
  <c r="EN211" i="1"/>
  <c r="EM211" i="1"/>
  <c r="EL211" i="1"/>
  <c r="EK211" i="1"/>
  <c r="EJ211" i="1"/>
  <c r="EI211" i="1"/>
  <c r="EH211" i="1"/>
  <c r="EG211" i="1"/>
  <c r="EF211" i="1"/>
  <c r="EE211" i="1"/>
  <c r="ED211" i="1"/>
  <c r="EC211" i="1"/>
  <c r="EB211" i="1"/>
  <c r="EA211" i="1"/>
  <c r="DZ211" i="1"/>
  <c r="DY211" i="1"/>
  <c r="DX211" i="1"/>
  <c r="DW211" i="1"/>
  <c r="DV211" i="1"/>
  <c r="DU211" i="1"/>
  <c r="DT211" i="1"/>
  <c r="DS211" i="1"/>
  <c r="DR211" i="1"/>
  <c r="DQ211" i="1"/>
  <c r="DP211" i="1"/>
  <c r="DO211" i="1"/>
  <c r="DN211" i="1"/>
  <c r="DM211" i="1"/>
  <c r="DL211" i="1"/>
  <c r="DK211" i="1"/>
  <c r="DJ211" i="1"/>
  <c r="DI211" i="1"/>
  <c r="DH211" i="1"/>
  <c r="DG211" i="1"/>
  <c r="DF211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D211" i="1"/>
  <c r="CC211" i="1"/>
  <c r="CB211" i="1"/>
  <c r="CA211" i="1"/>
  <c r="BZ211" i="1"/>
  <c r="BY211" i="1"/>
  <c r="CE211" i="1" s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BV211" i="1" s="1"/>
  <c r="AT211" i="1"/>
  <c r="AS211" i="1"/>
  <c r="AR211" i="1"/>
  <c r="AQ211" i="1"/>
  <c r="AP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M211" i="1"/>
  <c r="L211" i="1"/>
  <c r="K211" i="1"/>
  <c r="J211" i="1"/>
  <c r="I211" i="1"/>
  <c r="H211" i="1"/>
  <c r="E211" i="1"/>
  <c r="D211" i="1"/>
  <c r="GT210" i="1"/>
  <c r="GS210" i="1"/>
  <c r="GR210" i="1"/>
  <c r="GQ210" i="1"/>
  <c r="GP210" i="1"/>
  <c r="GO210" i="1"/>
  <c r="GN210" i="1"/>
  <c r="GM210" i="1"/>
  <c r="GL210" i="1"/>
  <c r="GK210" i="1"/>
  <c r="GJ210" i="1"/>
  <c r="GI210" i="1"/>
  <c r="GH210" i="1"/>
  <c r="GG210" i="1"/>
  <c r="GF210" i="1"/>
  <c r="GE210" i="1"/>
  <c r="GD210" i="1"/>
  <c r="GC210" i="1"/>
  <c r="GB210" i="1"/>
  <c r="GA210" i="1"/>
  <c r="FZ210" i="1"/>
  <c r="FY210" i="1"/>
  <c r="FX210" i="1"/>
  <c r="FW210" i="1"/>
  <c r="FV210" i="1"/>
  <c r="GU210" i="1" s="1"/>
  <c r="FR210" i="1"/>
  <c r="FQ210" i="1"/>
  <c r="FP210" i="1"/>
  <c r="FO210" i="1"/>
  <c r="FN210" i="1"/>
  <c r="FM210" i="1"/>
  <c r="FL210" i="1"/>
  <c r="FK210" i="1"/>
  <c r="FJ210" i="1"/>
  <c r="FI210" i="1"/>
  <c r="FH210" i="1"/>
  <c r="FG210" i="1"/>
  <c r="FF210" i="1"/>
  <c r="FE210" i="1"/>
  <c r="FD210" i="1"/>
  <c r="FC210" i="1"/>
  <c r="FB210" i="1"/>
  <c r="FA210" i="1"/>
  <c r="EZ210" i="1"/>
  <c r="EY210" i="1"/>
  <c r="EX210" i="1"/>
  <c r="EW210" i="1"/>
  <c r="EV210" i="1"/>
  <c r="EU210" i="1"/>
  <c r="ET210" i="1"/>
  <c r="ES210" i="1"/>
  <c r="ER210" i="1"/>
  <c r="EQ210" i="1"/>
  <c r="EP210" i="1"/>
  <c r="EO210" i="1"/>
  <c r="EN210" i="1"/>
  <c r="EM210" i="1"/>
  <c r="EL210" i="1"/>
  <c r="EK210" i="1"/>
  <c r="EJ210" i="1"/>
  <c r="EI210" i="1"/>
  <c r="EH210" i="1"/>
  <c r="EG210" i="1"/>
  <c r="EF210" i="1"/>
  <c r="EE210" i="1"/>
  <c r="ED210" i="1"/>
  <c r="EC210" i="1"/>
  <c r="EB210" i="1"/>
  <c r="EA210" i="1"/>
  <c r="DZ210" i="1"/>
  <c r="DY210" i="1"/>
  <c r="DX210" i="1"/>
  <c r="DW210" i="1"/>
  <c r="DV210" i="1"/>
  <c r="DU210" i="1"/>
  <c r="DT210" i="1"/>
  <c r="DS210" i="1"/>
  <c r="DR210" i="1"/>
  <c r="DQ210" i="1"/>
  <c r="DP210" i="1"/>
  <c r="DO210" i="1"/>
  <c r="DN210" i="1"/>
  <c r="DM210" i="1"/>
  <c r="DL210" i="1"/>
  <c r="DK210" i="1"/>
  <c r="DJ210" i="1"/>
  <c r="DI210" i="1"/>
  <c r="DH210" i="1"/>
  <c r="DG210" i="1"/>
  <c r="DF210" i="1"/>
  <c r="DE210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D210" i="1"/>
  <c r="CC210" i="1"/>
  <c r="CB210" i="1"/>
  <c r="CA210" i="1"/>
  <c r="BZ210" i="1"/>
  <c r="BY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T210" i="1"/>
  <c r="AS210" i="1"/>
  <c r="AR210" i="1"/>
  <c r="AQ210" i="1"/>
  <c r="AP210" i="1"/>
  <c r="AU210" i="1" s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M210" i="1"/>
  <c r="L210" i="1"/>
  <c r="K210" i="1"/>
  <c r="J210" i="1"/>
  <c r="I210" i="1"/>
  <c r="H210" i="1"/>
  <c r="E210" i="1"/>
  <c r="D210" i="1"/>
  <c r="GT209" i="1"/>
  <c r="GS209" i="1"/>
  <c r="GR209" i="1"/>
  <c r="GQ209" i="1"/>
  <c r="GP209" i="1"/>
  <c r="GO209" i="1"/>
  <c r="GN209" i="1"/>
  <c r="GM209" i="1"/>
  <c r="GL209" i="1"/>
  <c r="GK209" i="1"/>
  <c r="GJ209" i="1"/>
  <c r="GI209" i="1"/>
  <c r="GH209" i="1"/>
  <c r="GG209" i="1"/>
  <c r="GF209" i="1"/>
  <c r="GE209" i="1"/>
  <c r="GD209" i="1"/>
  <c r="GC209" i="1"/>
  <c r="GB209" i="1"/>
  <c r="GA209" i="1"/>
  <c r="FZ209" i="1"/>
  <c r="FY209" i="1"/>
  <c r="FX209" i="1"/>
  <c r="FW209" i="1"/>
  <c r="FV209" i="1"/>
  <c r="FR209" i="1"/>
  <c r="FQ209" i="1"/>
  <c r="FP209" i="1"/>
  <c r="FO209" i="1"/>
  <c r="FN209" i="1"/>
  <c r="FM209" i="1"/>
  <c r="FL209" i="1"/>
  <c r="FK209" i="1"/>
  <c r="FJ209" i="1"/>
  <c r="FI209" i="1"/>
  <c r="FH209" i="1"/>
  <c r="FG209" i="1"/>
  <c r="FF209" i="1"/>
  <c r="FE209" i="1"/>
  <c r="FD209" i="1"/>
  <c r="FC209" i="1"/>
  <c r="FB209" i="1"/>
  <c r="FA209" i="1"/>
  <c r="EZ209" i="1"/>
  <c r="EY209" i="1"/>
  <c r="EX209" i="1"/>
  <c r="EW209" i="1"/>
  <c r="EV209" i="1"/>
  <c r="EU209" i="1"/>
  <c r="ET209" i="1"/>
  <c r="ES209" i="1"/>
  <c r="ER209" i="1"/>
  <c r="EQ209" i="1"/>
  <c r="EP209" i="1"/>
  <c r="EO209" i="1"/>
  <c r="EN209" i="1"/>
  <c r="EM209" i="1"/>
  <c r="EL209" i="1"/>
  <c r="EK209" i="1"/>
  <c r="EJ209" i="1"/>
  <c r="EI209" i="1"/>
  <c r="EH209" i="1"/>
  <c r="EG209" i="1"/>
  <c r="EF209" i="1"/>
  <c r="EE209" i="1"/>
  <c r="ED209" i="1"/>
  <c r="EC209" i="1"/>
  <c r="EB209" i="1"/>
  <c r="EA209" i="1"/>
  <c r="DZ209" i="1"/>
  <c r="DY209" i="1"/>
  <c r="DX209" i="1"/>
  <c r="DW209" i="1"/>
  <c r="DV209" i="1"/>
  <c r="DU209" i="1"/>
  <c r="DT209" i="1"/>
  <c r="DS209" i="1"/>
  <c r="DR209" i="1"/>
  <c r="DQ209" i="1"/>
  <c r="DP209" i="1"/>
  <c r="DO209" i="1"/>
  <c r="DN209" i="1"/>
  <c r="DM209" i="1"/>
  <c r="DL209" i="1"/>
  <c r="DK209" i="1"/>
  <c r="DJ209" i="1"/>
  <c r="DI209" i="1"/>
  <c r="DH209" i="1"/>
  <c r="DG209" i="1"/>
  <c r="DF209" i="1"/>
  <c r="DE209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FS209" i="1" s="1"/>
  <c r="CD209" i="1"/>
  <c r="CC209" i="1"/>
  <c r="CB209" i="1"/>
  <c r="CA209" i="1"/>
  <c r="BZ209" i="1"/>
  <c r="BY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T209" i="1"/>
  <c r="AS209" i="1"/>
  <c r="AR209" i="1"/>
  <c r="AQ209" i="1"/>
  <c r="AP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M209" i="1"/>
  <c r="L209" i="1"/>
  <c r="K209" i="1"/>
  <c r="J209" i="1"/>
  <c r="I209" i="1"/>
  <c r="H209" i="1"/>
  <c r="E209" i="1"/>
  <c r="D209" i="1"/>
  <c r="GT208" i="1"/>
  <c r="GS208" i="1"/>
  <c r="GR208" i="1"/>
  <c r="GQ208" i="1"/>
  <c r="GP208" i="1"/>
  <c r="GO208" i="1"/>
  <c r="GN208" i="1"/>
  <c r="GM208" i="1"/>
  <c r="GL208" i="1"/>
  <c r="GK208" i="1"/>
  <c r="GJ208" i="1"/>
  <c r="GI208" i="1"/>
  <c r="GH208" i="1"/>
  <c r="GG208" i="1"/>
  <c r="GF208" i="1"/>
  <c r="GE208" i="1"/>
  <c r="GD208" i="1"/>
  <c r="GC208" i="1"/>
  <c r="GB208" i="1"/>
  <c r="GA208" i="1"/>
  <c r="FZ208" i="1"/>
  <c r="FY208" i="1"/>
  <c r="FX208" i="1"/>
  <c r="FW208" i="1"/>
  <c r="FV208" i="1"/>
  <c r="FR208" i="1"/>
  <c r="FQ208" i="1"/>
  <c r="FP208" i="1"/>
  <c r="FO208" i="1"/>
  <c r="FN208" i="1"/>
  <c r="FM208" i="1"/>
  <c r="FL208" i="1"/>
  <c r="FK208" i="1"/>
  <c r="FJ208" i="1"/>
  <c r="FI208" i="1"/>
  <c r="FH208" i="1"/>
  <c r="FG208" i="1"/>
  <c r="FF208" i="1"/>
  <c r="FE208" i="1"/>
  <c r="FD208" i="1"/>
  <c r="FC208" i="1"/>
  <c r="FB208" i="1"/>
  <c r="FA208" i="1"/>
  <c r="EZ208" i="1"/>
  <c r="EY208" i="1"/>
  <c r="EX208" i="1"/>
  <c r="EW208" i="1"/>
  <c r="EV208" i="1"/>
  <c r="EU208" i="1"/>
  <c r="ET208" i="1"/>
  <c r="ES208" i="1"/>
  <c r="ER208" i="1"/>
  <c r="EQ208" i="1"/>
  <c r="EP208" i="1"/>
  <c r="EO208" i="1"/>
  <c r="EN208" i="1"/>
  <c r="EM208" i="1"/>
  <c r="EL208" i="1"/>
  <c r="EK208" i="1"/>
  <c r="EJ208" i="1"/>
  <c r="EI208" i="1"/>
  <c r="EH208" i="1"/>
  <c r="EG208" i="1"/>
  <c r="EF208" i="1"/>
  <c r="EE208" i="1"/>
  <c r="ED208" i="1"/>
  <c r="EC208" i="1"/>
  <c r="EB208" i="1"/>
  <c r="EA208" i="1"/>
  <c r="DZ208" i="1"/>
  <c r="DY208" i="1"/>
  <c r="DX208" i="1"/>
  <c r="DW208" i="1"/>
  <c r="DV208" i="1"/>
  <c r="DU208" i="1"/>
  <c r="DT208" i="1"/>
  <c r="DS208" i="1"/>
  <c r="DR208" i="1"/>
  <c r="DQ208" i="1"/>
  <c r="DP208" i="1"/>
  <c r="DO208" i="1"/>
  <c r="DN208" i="1"/>
  <c r="DM208" i="1"/>
  <c r="DL208" i="1"/>
  <c r="DK208" i="1"/>
  <c r="DJ208" i="1"/>
  <c r="DI208" i="1"/>
  <c r="DH208" i="1"/>
  <c r="DG208" i="1"/>
  <c r="DF208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D208" i="1"/>
  <c r="CC208" i="1"/>
  <c r="CB208" i="1"/>
  <c r="CA208" i="1"/>
  <c r="BZ208" i="1"/>
  <c r="CE208" i="1" s="1"/>
  <c r="BY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T208" i="1"/>
  <c r="AS208" i="1"/>
  <c r="AR208" i="1"/>
  <c r="AQ208" i="1"/>
  <c r="AP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M208" i="1"/>
  <c r="L208" i="1"/>
  <c r="K208" i="1"/>
  <c r="J208" i="1"/>
  <c r="N208" i="1" s="1"/>
  <c r="I208" i="1"/>
  <c r="H208" i="1"/>
  <c r="E208" i="1"/>
  <c r="D208" i="1"/>
  <c r="GT207" i="1"/>
  <c r="GS207" i="1"/>
  <c r="GR207" i="1"/>
  <c r="GQ207" i="1"/>
  <c r="GP207" i="1"/>
  <c r="GO207" i="1"/>
  <c r="GN207" i="1"/>
  <c r="GM207" i="1"/>
  <c r="GL207" i="1"/>
  <c r="GK207" i="1"/>
  <c r="GJ207" i="1"/>
  <c r="GI207" i="1"/>
  <c r="GH207" i="1"/>
  <c r="GG207" i="1"/>
  <c r="GF207" i="1"/>
  <c r="GE207" i="1"/>
  <c r="GD207" i="1"/>
  <c r="GC207" i="1"/>
  <c r="GB207" i="1"/>
  <c r="GA207" i="1"/>
  <c r="FZ207" i="1"/>
  <c r="FY207" i="1"/>
  <c r="FX207" i="1"/>
  <c r="FW207" i="1"/>
  <c r="FV207" i="1"/>
  <c r="FR207" i="1"/>
  <c r="FQ207" i="1"/>
  <c r="FP207" i="1"/>
  <c r="FO207" i="1"/>
  <c r="FN207" i="1"/>
  <c r="FM207" i="1"/>
  <c r="FL207" i="1"/>
  <c r="FK207" i="1"/>
  <c r="FJ207" i="1"/>
  <c r="FI207" i="1"/>
  <c r="FH207" i="1"/>
  <c r="FG207" i="1"/>
  <c r="FF207" i="1"/>
  <c r="FE207" i="1"/>
  <c r="FD207" i="1"/>
  <c r="FC207" i="1"/>
  <c r="FB207" i="1"/>
  <c r="FA207" i="1"/>
  <c r="EZ207" i="1"/>
  <c r="EY207" i="1"/>
  <c r="EX207" i="1"/>
  <c r="EW207" i="1"/>
  <c r="EV207" i="1"/>
  <c r="EU207" i="1"/>
  <c r="ET207" i="1"/>
  <c r="ES207" i="1"/>
  <c r="ER207" i="1"/>
  <c r="EQ207" i="1"/>
  <c r="EP207" i="1"/>
  <c r="EO207" i="1"/>
  <c r="EN207" i="1"/>
  <c r="EM207" i="1"/>
  <c r="EL207" i="1"/>
  <c r="EK207" i="1"/>
  <c r="EJ207" i="1"/>
  <c r="EI207" i="1"/>
  <c r="EH207" i="1"/>
  <c r="EG207" i="1"/>
  <c r="EF207" i="1"/>
  <c r="EE207" i="1"/>
  <c r="ED207" i="1"/>
  <c r="EC207" i="1"/>
  <c r="EB207" i="1"/>
  <c r="EA207" i="1"/>
  <c r="DZ207" i="1"/>
  <c r="DY207" i="1"/>
  <c r="DX207" i="1"/>
  <c r="DW207" i="1"/>
  <c r="DV207" i="1"/>
  <c r="DU207" i="1"/>
  <c r="DT207" i="1"/>
  <c r="DS207" i="1"/>
  <c r="DR207" i="1"/>
  <c r="DQ207" i="1"/>
  <c r="DP207" i="1"/>
  <c r="DO207" i="1"/>
  <c r="DN207" i="1"/>
  <c r="DM207" i="1"/>
  <c r="DL207" i="1"/>
  <c r="DK207" i="1"/>
  <c r="DJ207" i="1"/>
  <c r="DI207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D207" i="1"/>
  <c r="CC207" i="1"/>
  <c r="CB207" i="1"/>
  <c r="CA207" i="1"/>
  <c r="BZ207" i="1"/>
  <c r="BY207" i="1"/>
  <c r="CE207" i="1" s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BV207" i="1" s="1"/>
  <c r="AT207" i="1"/>
  <c r="AS207" i="1"/>
  <c r="AR207" i="1"/>
  <c r="AQ207" i="1"/>
  <c r="AP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M207" i="1"/>
  <c r="L207" i="1"/>
  <c r="K207" i="1"/>
  <c r="J207" i="1"/>
  <c r="I207" i="1"/>
  <c r="H207" i="1"/>
  <c r="E207" i="1"/>
  <c r="D207" i="1"/>
  <c r="GT206" i="1"/>
  <c r="GT219" i="1" s="1"/>
  <c r="GS206" i="1"/>
  <c r="GR206" i="1"/>
  <c r="GQ206" i="1"/>
  <c r="GP206" i="1"/>
  <c r="GP219" i="1" s="1"/>
  <c r="GO206" i="1"/>
  <c r="GN206" i="1"/>
  <c r="GM206" i="1"/>
  <c r="GL206" i="1"/>
  <c r="GL219" i="1" s="1"/>
  <c r="GK206" i="1"/>
  <c r="GJ206" i="1"/>
  <c r="GI206" i="1"/>
  <c r="GH206" i="1"/>
  <c r="GH219" i="1" s="1"/>
  <c r="GG206" i="1"/>
  <c r="GF206" i="1"/>
  <c r="GE206" i="1"/>
  <c r="GD206" i="1"/>
  <c r="GD219" i="1" s="1"/>
  <c r="GC206" i="1"/>
  <c r="GB206" i="1"/>
  <c r="GA206" i="1"/>
  <c r="FZ206" i="1"/>
  <c r="FZ219" i="1" s="1"/>
  <c r="FY206" i="1"/>
  <c r="FX206" i="1"/>
  <c r="FW206" i="1"/>
  <c r="FV206" i="1"/>
  <c r="FV219" i="1" s="1"/>
  <c r="FR206" i="1"/>
  <c r="FQ206" i="1"/>
  <c r="FP206" i="1"/>
  <c r="FO206" i="1"/>
  <c r="FO219" i="1" s="1"/>
  <c r="FN206" i="1"/>
  <c r="FM206" i="1"/>
  <c r="FL206" i="1"/>
  <c r="FK206" i="1"/>
  <c r="FK219" i="1" s="1"/>
  <c r="FJ206" i="1"/>
  <c r="FI206" i="1"/>
  <c r="FH206" i="1"/>
  <c r="FG206" i="1"/>
  <c r="FG219" i="1" s="1"/>
  <c r="FF206" i="1"/>
  <c r="FE206" i="1"/>
  <c r="FD206" i="1"/>
  <c r="FC206" i="1"/>
  <c r="FC219" i="1" s="1"/>
  <c r="FB206" i="1"/>
  <c r="FA206" i="1"/>
  <c r="EZ206" i="1"/>
  <c r="EY206" i="1"/>
  <c r="EY219" i="1" s="1"/>
  <c r="EX206" i="1"/>
  <c r="EW206" i="1"/>
  <c r="EV206" i="1"/>
  <c r="EU206" i="1"/>
  <c r="EU219" i="1" s="1"/>
  <c r="ET206" i="1"/>
  <c r="ES206" i="1"/>
  <c r="ER206" i="1"/>
  <c r="EQ206" i="1"/>
  <c r="EQ219" i="1" s="1"/>
  <c r="EP206" i="1"/>
  <c r="EO206" i="1"/>
  <c r="EN206" i="1"/>
  <c r="EM206" i="1"/>
  <c r="EM219" i="1" s="1"/>
  <c r="EL206" i="1"/>
  <c r="EK206" i="1"/>
  <c r="EJ206" i="1"/>
  <c r="EI206" i="1"/>
  <c r="EI219" i="1" s="1"/>
  <c r="EH206" i="1"/>
  <c r="EG206" i="1"/>
  <c r="EF206" i="1"/>
  <c r="EE206" i="1"/>
  <c r="EE219" i="1" s="1"/>
  <c r="ED206" i="1"/>
  <c r="EC206" i="1"/>
  <c r="EB206" i="1"/>
  <c r="EA206" i="1"/>
  <c r="EA219" i="1" s="1"/>
  <c r="DZ206" i="1"/>
  <c r="DY206" i="1"/>
  <c r="DX206" i="1"/>
  <c r="DW206" i="1"/>
  <c r="DW219" i="1" s="1"/>
  <c r="DV206" i="1"/>
  <c r="DU206" i="1"/>
  <c r="DT206" i="1"/>
  <c r="DS206" i="1"/>
  <c r="DS219" i="1" s="1"/>
  <c r="DR206" i="1"/>
  <c r="DQ206" i="1"/>
  <c r="DP206" i="1"/>
  <c r="DO206" i="1"/>
  <c r="DO219" i="1" s="1"/>
  <c r="DN206" i="1"/>
  <c r="DM206" i="1"/>
  <c r="DL206" i="1"/>
  <c r="DK206" i="1"/>
  <c r="DK219" i="1" s="1"/>
  <c r="DJ206" i="1"/>
  <c r="DI206" i="1"/>
  <c r="DH206" i="1"/>
  <c r="DG206" i="1"/>
  <c r="DG219" i="1" s="1"/>
  <c r="DF206" i="1"/>
  <c r="DE206" i="1"/>
  <c r="DD206" i="1"/>
  <c r="DC206" i="1"/>
  <c r="DC219" i="1" s="1"/>
  <c r="DB206" i="1"/>
  <c r="DA206" i="1"/>
  <c r="CZ206" i="1"/>
  <c r="CY206" i="1"/>
  <c r="CY219" i="1" s="1"/>
  <c r="CX206" i="1"/>
  <c r="CW206" i="1"/>
  <c r="CV206" i="1"/>
  <c r="CU206" i="1"/>
  <c r="CU219" i="1" s="1"/>
  <c r="CT206" i="1"/>
  <c r="CS206" i="1"/>
  <c r="CR206" i="1"/>
  <c r="CQ206" i="1"/>
  <c r="CQ219" i="1" s="1"/>
  <c r="CP206" i="1"/>
  <c r="CO206" i="1"/>
  <c r="CN206" i="1"/>
  <c r="CM206" i="1"/>
  <c r="CM219" i="1" s="1"/>
  <c r="CL206" i="1"/>
  <c r="CK206" i="1"/>
  <c r="CJ206" i="1"/>
  <c r="CI206" i="1"/>
  <c r="CI219" i="1" s="1"/>
  <c r="CH206" i="1"/>
  <c r="CD206" i="1"/>
  <c r="CC206" i="1"/>
  <c r="CB206" i="1"/>
  <c r="CB219" i="1" s="1"/>
  <c r="CA206" i="1"/>
  <c r="BZ206" i="1"/>
  <c r="BY206" i="1"/>
  <c r="BU206" i="1"/>
  <c r="BU219" i="1" s="1"/>
  <c r="BT206" i="1"/>
  <c r="BS206" i="1"/>
  <c r="BR206" i="1"/>
  <c r="BQ206" i="1"/>
  <c r="BQ219" i="1" s="1"/>
  <c r="BP206" i="1"/>
  <c r="BO206" i="1"/>
  <c r="BN206" i="1"/>
  <c r="BM206" i="1"/>
  <c r="BM219" i="1" s="1"/>
  <c r="BL206" i="1"/>
  <c r="BK206" i="1"/>
  <c r="BJ206" i="1"/>
  <c r="BI206" i="1"/>
  <c r="BI219" i="1" s="1"/>
  <c r="BH206" i="1"/>
  <c r="BG206" i="1"/>
  <c r="BF206" i="1"/>
  <c r="BE206" i="1"/>
  <c r="BE219" i="1" s="1"/>
  <c r="BD206" i="1"/>
  <c r="BC206" i="1"/>
  <c r="BB206" i="1"/>
  <c r="BA206" i="1"/>
  <c r="BA219" i="1" s="1"/>
  <c r="AZ206" i="1"/>
  <c r="AY206" i="1"/>
  <c r="AX206" i="1"/>
  <c r="AT206" i="1"/>
  <c r="AT219" i="1" s="1"/>
  <c r="AS206" i="1"/>
  <c r="AR206" i="1"/>
  <c r="AQ206" i="1"/>
  <c r="AP206" i="1"/>
  <c r="AP219" i="1" s="1"/>
  <c r="AL206" i="1"/>
  <c r="AK206" i="1"/>
  <c r="AJ206" i="1"/>
  <c r="AI206" i="1"/>
  <c r="AI219" i="1" s="1"/>
  <c r="AH206" i="1"/>
  <c r="AG206" i="1"/>
  <c r="AF206" i="1"/>
  <c r="AE206" i="1"/>
  <c r="AE219" i="1" s="1"/>
  <c r="AD206" i="1"/>
  <c r="AC206" i="1"/>
  <c r="AB206" i="1"/>
  <c r="AA206" i="1"/>
  <c r="AA219" i="1" s="1"/>
  <c r="Z206" i="1"/>
  <c r="Y206" i="1"/>
  <c r="X206" i="1"/>
  <c r="W206" i="1"/>
  <c r="W219" i="1" s="1"/>
  <c r="V206" i="1"/>
  <c r="U206" i="1"/>
  <c r="T206" i="1"/>
  <c r="S206" i="1"/>
  <c r="S219" i="1" s="1"/>
  <c r="R206" i="1"/>
  <c r="Q206" i="1"/>
  <c r="M206" i="1"/>
  <c r="L206" i="1"/>
  <c r="L219" i="1" s="1"/>
  <c r="K206" i="1"/>
  <c r="J206" i="1"/>
  <c r="I206" i="1"/>
  <c r="H206" i="1"/>
  <c r="H219" i="1" s="1"/>
  <c r="E206" i="1"/>
  <c r="D206" i="1"/>
  <c r="GT205" i="1"/>
  <c r="GS205" i="1"/>
  <c r="GR205" i="1"/>
  <c r="GQ205" i="1"/>
  <c r="GP205" i="1"/>
  <c r="GO205" i="1"/>
  <c r="GN205" i="1"/>
  <c r="GM205" i="1"/>
  <c r="GL205" i="1"/>
  <c r="GK205" i="1"/>
  <c r="GJ205" i="1"/>
  <c r="GI205" i="1"/>
  <c r="GH205" i="1"/>
  <c r="GG205" i="1"/>
  <c r="GF205" i="1"/>
  <c r="GE205" i="1"/>
  <c r="GD205" i="1"/>
  <c r="GC205" i="1"/>
  <c r="GB205" i="1"/>
  <c r="GA205" i="1"/>
  <c r="FZ205" i="1"/>
  <c r="FY205" i="1"/>
  <c r="FX205" i="1"/>
  <c r="FW205" i="1"/>
  <c r="FV205" i="1"/>
  <c r="FR205" i="1"/>
  <c r="FQ205" i="1"/>
  <c r="FP205" i="1"/>
  <c r="FO205" i="1"/>
  <c r="FN205" i="1"/>
  <c r="FM205" i="1"/>
  <c r="FL205" i="1"/>
  <c r="FK205" i="1"/>
  <c r="FJ205" i="1"/>
  <c r="FI205" i="1"/>
  <c r="FH205" i="1"/>
  <c r="FG205" i="1"/>
  <c r="FF205" i="1"/>
  <c r="FE205" i="1"/>
  <c r="FD205" i="1"/>
  <c r="FC205" i="1"/>
  <c r="FB205" i="1"/>
  <c r="FA205" i="1"/>
  <c r="EZ205" i="1"/>
  <c r="EY205" i="1"/>
  <c r="EX205" i="1"/>
  <c r="EW205" i="1"/>
  <c r="EV205" i="1"/>
  <c r="EU205" i="1"/>
  <c r="ET205" i="1"/>
  <c r="ES205" i="1"/>
  <c r="ER205" i="1"/>
  <c r="EQ205" i="1"/>
  <c r="EP205" i="1"/>
  <c r="EO205" i="1"/>
  <c r="EN205" i="1"/>
  <c r="EM205" i="1"/>
  <c r="EL205" i="1"/>
  <c r="EK205" i="1"/>
  <c r="EJ205" i="1"/>
  <c r="EI205" i="1"/>
  <c r="EH205" i="1"/>
  <c r="EG205" i="1"/>
  <c r="EF205" i="1"/>
  <c r="EE205" i="1"/>
  <c r="ED205" i="1"/>
  <c r="EC205" i="1"/>
  <c r="EB205" i="1"/>
  <c r="EA205" i="1"/>
  <c r="DZ205" i="1"/>
  <c r="DY205" i="1"/>
  <c r="DX205" i="1"/>
  <c r="DW205" i="1"/>
  <c r="DV205" i="1"/>
  <c r="DU205" i="1"/>
  <c r="DT205" i="1"/>
  <c r="DS205" i="1"/>
  <c r="DR205" i="1"/>
  <c r="DQ205" i="1"/>
  <c r="DP205" i="1"/>
  <c r="DO205" i="1"/>
  <c r="DN205" i="1"/>
  <c r="DM205" i="1"/>
  <c r="DL205" i="1"/>
  <c r="DK205" i="1"/>
  <c r="DJ205" i="1"/>
  <c r="DI205" i="1"/>
  <c r="DH205" i="1"/>
  <c r="DG205" i="1"/>
  <c r="DF205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D205" i="1"/>
  <c r="CC205" i="1"/>
  <c r="CB205" i="1"/>
  <c r="CA205" i="1"/>
  <c r="BZ205" i="1"/>
  <c r="BY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T205" i="1"/>
  <c r="AS205" i="1"/>
  <c r="AR205" i="1"/>
  <c r="AQ205" i="1"/>
  <c r="AP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M205" i="1"/>
  <c r="L205" i="1"/>
  <c r="K205" i="1"/>
  <c r="J205" i="1"/>
  <c r="I205" i="1"/>
  <c r="GT204" i="1"/>
  <c r="GS204" i="1"/>
  <c r="GR204" i="1"/>
  <c r="GQ204" i="1"/>
  <c r="GP204" i="1"/>
  <c r="GO204" i="1"/>
  <c r="GN204" i="1"/>
  <c r="GM204" i="1"/>
  <c r="GL204" i="1"/>
  <c r="GK204" i="1"/>
  <c r="GJ204" i="1"/>
  <c r="GI204" i="1"/>
  <c r="GH204" i="1"/>
  <c r="GG204" i="1"/>
  <c r="GF204" i="1"/>
  <c r="GE204" i="1"/>
  <c r="GD204" i="1"/>
  <c r="GC204" i="1"/>
  <c r="GB204" i="1"/>
  <c r="GA204" i="1"/>
  <c r="FZ204" i="1"/>
  <c r="FY204" i="1"/>
  <c r="FX204" i="1"/>
  <c r="FW204" i="1"/>
  <c r="FV204" i="1"/>
  <c r="FR204" i="1"/>
  <c r="FQ204" i="1"/>
  <c r="FP204" i="1"/>
  <c r="FO204" i="1"/>
  <c r="FN204" i="1"/>
  <c r="FM204" i="1"/>
  <c r="FL204" i="1"/>
  <c r="FK204" i="1"/>
  <c r="FJ204" i="1"/>
  <c r="FI204" i="1"/>
  <c r="FH204" i="1"/>
  <c r="FG204" i="1"/>
  <c r="FF204" i="1"/>
  <c r="FE204" i="1"/>
  <c r="FD204" i="1"/>
  <c r="FC204" i="1"/>
  <c r="FB204" i="1"/>
  <c r="FA204" i="1"/>
  <c r="EZ204" i="1"/>
  <c r="EY204" i="1"/>
  <c r="EX204" i="1"/>
  <c r="EW204" i="1"/>
  <c r="EV204" i="1"/>
  <c r="EU204" i="1"/>
  <c r="ET204" i="1"/>
  <c r="ES204" i="1"/>
  <c r="ER204" i="1"/>
  <c r="EQ204" i="1"/>
  <c r="EP204" i="1"/>
  <c r="EO204" i="1"/>
  <c r="EN204" i="1"/>
  <c r="EM204" i="1"/>
  <c r="EL204" i="1"/>
  <c r="EK204" i="1"/>
  <c r="EJ204" i="1"/>
  <c r="EI204" i="1"/>
  <c r="EH204" i="1"/>
  <c r="EG204" i="1"/>
  <c r="EF204" i="1"/>
  <c r="EE204" i="1"/>
  <c r="ED204" i="1"/>
  <c r="EC204" i="1"/>
  <c r="EB204" i="1"/>
  <c r="EA204" i="1"/>
  <c r="DZ204" i="1"/>
  <c r="DY204" i="1"/>
  <c r="DX204" i="1"/>
  <c r="DW204" i="1"/>
  <c r="DV204" i="1"/>
  <c r="DU204" i="1"/>
  <c r="DT204" i="1"/>
  <c r="DS204" i="1"/>
  <c r="DR204" i="1"/>
  <c r="DQ204" i="1"/>
  <c r="DP204" i="1"/>
  <c r="DO204" i="1"/>
  <c r="DN204" i="1"/>
  <c r="DM204" i="1"/>
  <c r="DL204" i="1"/>
  <c r="DK204" i="1"/>
  <c r="DJ204" i="1"/>
  <c r="DI204" i="1"/>
  <c r="DH204" i="1"/>
  <c r="DG204" i="1"/>
  <c r="DF204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D204" i="1"/>
  <c r="CC204" i="1"/>
  <c r="CB204" i="1"/>
  <c r="CA204" i="1"/>
  <c r="BZ204" i="1"/>
  <c r="BY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T204" i="1"/>
  <c r="AS204" i="1"/>
  <c r="AR204" i="1"/>
  <c r="AQ204" i="1"/>
  <c r="AP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M204" i="1"/>
  <c r="L204" i="1"/>
  <c r="K204" i="1"/>
  <c r="J204" i="1"/>
  <c r="I204" i="1"/>
  <c r="GT202" i="1"/>
  <c r="GS202" i="1"/>
  <c r="GR202" i="1"/>
  <c r="GQ202" i="1"/>
  <c r="GP202" i="1"/>
  <c r="GO202" i="1"/>
  <c r="GN202" i="1"/>
  <c r="GM202" i="1"/>
  <c r="GL202" i="1"/>
  <c r="GK202" i="1"/>
  <c r="GJ202" i="1"/>
  <c r="GI202" i="1"/>
  <c r="GH202" i="1"/>
  <c r="GG202" i="1"/>
  <c r="GF202" i="1"/>
  <c r="GE202" i="1"/>
  <c r="GD202" i="1"/>
  <c r="GC202" i="1"/>
  <c r="GB202" i="1"/>
  <c r="GA202" i="1"/>
  <c r="FZ202" i="1"/>
  <c r="FY202" i="1"/>
  <c r="FX202" i="1"/>
  <c r="FW202" i="1"/>
  <c r="FV202" i="1"/>
  <c r="FR202" i="1"/>
  <c r="FQ202" i="1"/>
  <c r="FP202" i="1"/>
  <c r="FO202" i="1"/>
  <c r="FN202" i="1"/>
  <c r="FM202" i="1"/>
  <c r="FL202" i="1"/>
  <c r="FK202" i="1"/>
  <c r="FJ202" i="1"/>
  <c r="FI202" i="1"/>
  <c r="FH202" i="1"/>
  <c r="FG202" i="1"/>
  <c r="FF202" i="1"/>
  <c r="FE202" i="1"/>
  <c r="FD202" i="1"/>
  <c r="FC202" i="1"/>
  <c r="FB202" i="1"/>
  <c r="FA202" i="1"/>
  <c r="EZ202" i="1"/>
  <c r="EY202" i="1"/>
  <c r="EX202" i="1"/>
  <c r="EW202" i="1"/>
  <c r="EV202" i="1"/>
  <c r="EU202" i="1"/>
  <c r="ET202" i="1"/>
  <c r="ES202" i="1"/>
  <c r="ER202" i="1"/>
  <c r="EQ202" i="1"/>
  <c r="EP202" i="1"/>
  <c r="EO202" i="1"/>
  <c r="EN202" i="1"/>
  <c r="EM202" i="1"/>
  <c r="EL202" i="1"/>
  <c r="EK202" i="1"/>
  <c r="EJ202" i="1"/>
  <c r="EI202" i="1"/>
  <c r="EH202" i="1"/>
  <c r="EG202" i="1"/>
  <c r="EF202" i="1"/>
  <c r="EE202" i="1"/>
  <c r="ED202" i="1"/>
  <c r="EC202" i="1"/>
  <c r="EB202" i="1"/>
  <c r="EA202" i="1"/>
  <c r="DZ202" i="1"/>
  <c r="DY202" i="1"/>
  <c r="DX202" i="1"/>
  <c r="DW202" i="1"/>
  <c r="DV202" i="1"/>
  <c r="DU202" i="1"/>
  <c r="DT202" i="1"/>
  <c r="DS202" i="1"/>
  <c r="DR202" i="1"/>
  <c r="DQ202" i="1"/>
  <c r="DP202" i="1"/>
  <c r="DO202" i="1"/>
  <c r="DN202" i="1"/>
  <c r="DM202" i="1"/>
  <c r="DL202" i="1"/>
  <c r="DK202" i="1"/>
  <c r="DJ202" i="1"/>
  <c r="DI202" i="1"/>
  <c r="DH202" i="1"/>
  <c r="DG202" i="1"/>
  <c r="DF202" i="1"/>
  <c r="DE202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FS202" i="1" s="1"/>
  <c r="CD202" i="1"/>
  <c r="CC202" i="1"/>
  <c r="CB202" i="1"/>
  <c r="CA202" i="1"/>
  <c r="BZ202" i="1"/>
  <c r="BY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T202" i="1"/>
  <c r="AS202" i="1"/>
  <c r="AR202" i="1"/>
  <c r="AQ202" i="1"/>
  <c r="AP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AM202" i="1" s="1"/>
  <c r="Q202" i="1"/>
  <c r="M202" i="1"/>
  <c r="L202" i="1"/>
  <c r="K202" i="1"/>
  <c r="J202" i="1"/>
  <c r="I202" i="1"/>
  <c r="H202" i="1"/>
  <c r="E202" i="1"/>
  <c r="D202" i="1"/>
  <c r="GT201" i="1"/>
  <c r="GS201" i="1"/>
  <c r="GR201" i="1"/>
  <c r="GQ201" i="1"/>
  <c r="GP201" i="1"/>
  <c r="GO201" i="1"/>
  <c r="GN201" i="1"/>
  <c r="GM201" i="1"/>
  <c r="GL201" i="1"/>
  <c r="GK201" i="1"/>
  <c r="GJ201" i="1"/>
  <c r="GI201" i="1"/>
  <c r="GH201" i="1"/>
  <c r="GG201" i="1"/>
  <c r="GF201" i="1"/>
  <c r="GE201" i="1"/>
  <c r="GD201" i="1"/>
  <c r="GC201" i="1"/>
  <c r="GB201" i="1"/>
  <c r="GA201" i="1"/>
  <c r="FZ201" i="1"/>
  <c r="FY201" i="1"/>
  <c r="FX201" i="1"/>
  <c r="FW201" i="1"/>
  <c r="FV201" i="1"/>
  <c r="FR201" i="1"/>
  <c r="FQ201" i="1"/>
  <c r="FP201" i="1"/>
  <c r="FO201" i="1"/>
  <c r="FN201" i="1"/>
  <c r="FM201" i="1"/>
  <c r="FL201" i="1"/>
  <c r="FK201" i="1"/>
  <c r="FJ201" i="1"/>
  <c r="FI201" i="1"/>
  <c r="FH201" i="1"/>
  <c r="FG201" i="1"/>
  <c r="FF201" i="1"/>
  <c r="FE201" i="1"/>
  <c r="FD201" i="1"/>
  <c r="FC201" i="1"/>
  <c r="FB201" i="1"/>
  <c r="FA201" i="1"/>
  <c r="EZ201" i="1"/>
  <c r="EY201" i="1"/>
  <c r="EX201" i="1"/>
  <c r="EW201" i="1"/>
  <c r="EV201" i="1"/>
  <c r="EU201" i="1"/>
  <c r="ET201" i="1"/>
  <c r="ES201" i="1"/>
  <c r="ER201" i="1"/>
  <c r="EQ201" i="1"/>
  <c r="EP201" i="1"/>
  <c r="EO201" i="1"/>
  <c r="EN201" i="1"/>
  <c r="EM201" i="1"/>
  <c r="EL201" i="1"/>
  <c r="EK201" i="1"/>
  <c r="EJ201" i="1"/>
  <c r="EI201" i="1"/>
  <c r="EH201" i="1"/>
  <c r="EG201" i="1"/>
  <c r="EF201" i="1"/>
  <c r="EE201" i="1"/>
  <c r="ED201" i="1"/>
  <c r="EC201" i="1"/>
  <c r="EB201" i="1"/>
  <c r="EA201" i="1"/>
  <c r="DZ201" i="1"/>
  <c r="DY201" i="1"/>
  <c r="DX201" i="1"/>
  <c r="DW201" i="1"/>
  <c r="DV201" i="1"/>
  <c r="DU201" i="1"/>
  <c r="DT201" i="1"/>
  <c r="DS201" i="1"/>
  <c r="DR201" i="1"/>
  <c r="DQ201" i="1"/>
  <c r="DP201" i="1"/>
  <c r="DO201" i="1"/>
  <c r="DN201" i="1"/>
  <c r="DM201" i="1"/>
  <c r="DL201" i="1"/>
  <c r="DK201" i="1"/>
  <c r="DJ201" i="1"/>
  <c r="DI201" i="1"/>
  <c r="DH201" i="1"/>
  <c r="DG201" i="1"/>
  <c r="DF201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D201" i="1"/>
  <c r="CC201" i="1"/>
  <c r="CB201" i="1"/>
  <c r="CA201" i="1"/>
  <c r="BZ201" i="1"/>
  <c r="BY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T201" i="1"/>
  <c r="AS201" i="1"/>
  <c r="AR201" i="1"/>
  <c r="AQ201" i="1"/>
  <c r="AP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AM201" i="1" s="1"/>
  <c r="M201" i="1"/>
  <c r="L201" i="1"/>
  <c r="K201" i="1"/>
  <c r="J201" i="1"/>
  <c r="I201" i="1"/>
  <c r="H201" i="1"/>
  <c r="E201" i="1"/>
  <c r="D201" i="1"/>
  <c r="GT200" i="1"/>
  <c r="GS200" i="1"/>
  <c r="GR200" i="1"/>
  <c r="GQ200" i="1"/>
  <c r="GP200" i="1"/>
  <c r="GO200" i="1"/>
  <c r="GN200" i="1"/>
  <c r="GM200" i="1"/>
  <c r="GL200" i="1"/>
  <c r="GK200" i="1"/>
  <c r="GJ200" i="1"/>
  <c r="GI200" i="1"/>
  <c r="GH200" i="1"/>
  <c r="GG200" i="1"/>
  <c r="GF200" i="1"/>
  <c r="GE200" i="1"/>
  <c r="GD200" i="1"/>
  <c r="GC200" i="1"/>
  <c r="GB200" i="1"/>
  <c r="GA200" i="1"/>
  <c r="FZ200" i="1"/>
  <c r="FY200" i="1"/>
  <c r="FX200" i="1"/>
  <c r="FW200" i="1"/>
  <c r="FV200" i="1"/>
  <c r="FR200" i="1"/>
  <c r="FQ200" i="1"/>
  <c r="FP200" i="1"/>
  <c r="FO200" i="1"/>
  <c r="FN200" i="1"/>
  <c r="FM200" i="1"/>
  <c r="FL200" i="1"/>
  <c r="FK200" i="1"/>
  <c r="FJ200" i="1"/>
  <c r="FI200" i="1"/>
  <c r="FH200" i="1"/>
  <c r="FG200" i="1"/>
  <c r="FF200" i="1"/>
  <c r="FE200" i="1"/>
  <c r="FD200" i="1"/>
  <c r="FC200" i="1"/>
  <c r="FB200" i="1"/>
  <c r="FA200" i="1"/>
  <c r="EZ200" i="1"/>
  <c r="EY200" i="1"/>
  <c r="EX200" i="1"/>
  <c r="EW200" i="1"/>
  <c r="EV200" i="1"/>
  <c r="EU200" i="1"/>
  <c r="ET200" i="1"/>
  <c r="ES200" i="1"/>
  <c r="ER200" i="1"/>
  <c r="EQ200" i="1"/>
  <c r="EP200" i="1"/>
  <c r="EO200" i="1"/>
  <c r="EN200" i="1"/>
  <c r="EM200" i="1"/>
  <c r="EL200" i="1"/>
  <c r="EK200" i="1"/>
  <c r="EJ200" i="1"/>
  <c r="EI200" i="1"/>
  <c r="EH200" i="1"/>
  <c r="EG200" i="1"/>
  <c r="EF200" i="1"/>
  <c r="EE200" i="1"/>
  <c r="ED200" i="1"/>
  <c r="EC200" i="1"/>
  <c r="EB200" i="1"/>
  <c r="EA200" i="1"/>
  <c r="DZ200" i="1"/>
  <c r="DY200" i="1"/>
  <c r="DX200" i="1"/>
  <c r="DW200" i="1"/>
  <c r="DV200" i="1"/>
  <c r="DU200" i="1"/>
  <c r="DT200" i="1"/>
  <c r="DS200" i="1"/>
  <c r="DR200" i="1"/>
  <c r="DQ200" i="1"/>
  <c r="DP200" i="1"/>
  <c r="DO200" i="1"/>
  <c r="DN200" i="1"/>
  <c r="DM200" i="1"/>
  <c r="DL200" i="1"/>
  <c r="DK200" i="1"/>
  <c r="DJ200" i="1"/>
  <c r="DI200" i="1"/>
  <c r="DH200" i="1"/>
  <c r="DG200" i="1"/>
  <c r="DF200" i="1"/>
  <c r="DE200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D200" i="1"/>
  <c r="CC200" i="1"/>
  <c r="CB200" i="1"/>
  <c r="CA200" i="1"/>
  <c r="BZ200" i="1"/>
  <c r="BY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BV200" i="1" s="1"/>
  <c r="AT200" i="1"/>
  <c r="AS200" i="1"/>
  <c r="AR200" i="1"/>
  <c r="AQ200" i="1"/>
  <c r="AP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M200" i="1"/>
  <c r="L200" i="1"/>
  <c r="K200" i="1"/>
  <c r="J200" i="1"/>
  <c r="I200" i="1"/>
  <c r="H200" i="1"/>
  <c r="E200" i="1"/>
  <c r="D200" i="1"/>
  <c r="GT199" i="1"/>
  <c r="GS199" i="1"/>
  <c r="GR199" i="1"/>
  <c r="GQ199" i="1"/>
  <c r="GP199" i="1"/>
  <c r="GO199" i="1"/>
  <c r="GN199" i="1"/>
  <c r="GM199" i="1"/>
  <c r="GL199" i="1"/>
  <c r="GK199" i="1"/>
  <c r="GJ199" i="1"/>
  <c r="GI199" i="1"/>
  <c r="GH199" i="1"/>
  <c r="GG199" i="1"/>
  <c r="GF199" i="1"/>
  <c r="GE199" i="1"/>
  <c r="GD199" i="1"/>
  <c r="GC199" i="1"/>
  <c r="GB199" i="1"/>
  <c r="GA199" i="1"/>
  <c r="FZ199" i="1"/>
  <c r="FY199" i="1"/>
  <c r="FX199" i="1"/>
  <c r="FW199" i="1"/>
  <c r="FV199" i="1"/>
  <c r="GU199" i="1" s="1"/>
  <c r="FR199" i="1"/>
  <c r="FQ199" i="1"/>
  <c r="FP199" i="1"/>
  <c r="FO199" i="1"/>
  <c r="FN199" i="1"/>
  <c r="FM199" i="1"/>
  <c r="FL199" i="1"/>
  <c r="FK199" i="1"/>
  <c r="FJ199" i="1"/>
  <c r="FI199" i="1"/>
  <c r="FH199" i="1"/>
  <c r="FG199" i="1"/>
  <c r="FF199" i="1"/>
  <c r="FE199" i="1"/>
  <c r="FD199" i="1"/>
  <c r="FC199" i="1"/>
  <c r="FB199" i="1"/>
  <c r="FA199" i="1"/>
  <c r="EZ199" i="1"/>
  <c r="EY199" i="1"/>
  <c r="EX199" i="1"/>
  <c r="EW199" i="1"/>
  <c r="EV199" i="1"/>
  <c r="EU199" i="1"/>
  <c r="ET199" i="1"/>
  <c r="ES199" i="1"/>
  <c r="ER199" i="1"/>
  <c r="EQ199" i="1"/>
  <c r="EP199" i="1"/>
  <c r="EO199" i="1"/>
  <c r="EN199" i="1"/>
  <c r="EM199" i="1"/>
  <c r="EL199" i="1"/>
  <c r="EK199" i="1"/>
  <c r="EJ199" i="1"/>
  <c r="EI199" i="1"/>
  <c r="EH199" i="1"/>
  <c r="EG199" i="1"/>
  <c r="EF199" i="1"/>
  <c r="EE199" i="1"/>
  <c r="ED199" i="1"/>
  <c r="EC199" i="1"/>
  <c r="EB199" i="1"/>
  <c r="EA199" i="1"/>
  <c r="DZ199" i="1"/>
  <c r="DY199" i="1"/>
  <c r="DX199" i="1"/>
  <c r="DW199" i="1"/>
  <c r="DV199" i="1"/>
  <c r="DU199" i="1"/>
  <c r="DT199" i="1"/>
  <c r="DS199" i="1"/>
  <c r="DR199" i="1"/>
  <c r="DQ199" i="1"/>
  <c r="DP199" i="1"/>
  <c r="DO199" i="1"/>
  <c r="DN199" i="1"/>
  <c r="DM199" i="1"/>
  <c r="DL199" i="1"/>
  <c r="DK199" i="1"/>
  <c r="DJ199" i="1"/>
  <c r="DI199" i="1"/>
  <c r="DH199" i="1"/>
  <c r="DG199" i="1"/>
  <c r="DF199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D199" i="1"/>
  <c r="CC199" i="1"/>
  <c r="CB199" i="1"/>
  <c r="CA199" i="1"/>
  <c r="BZ199" i="1"/>
  <c r="BY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T199" i="1"/>
  <c r="AS199" i="1"/>
  <c r="AR199" i="1"/>
  <c r="AQ199" i="1"/>
  <c r="AP199" i="1"/>
  <c r="AU199" i="1" s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M199" i="1"/>
  <c r="L199" i="1"/>
  <c r="K199" i="1"/>
  <c r="J199" i="1"/>
  <c r="I199" i="1"/>
  <c r="H199" i="1"/>
  <c r="N199" i="1" s="1"/>
  <c r="E199" i="1"/>
  <c r="D199" i="1"/>
  <c r="GT198" i="1"/>
  <c r="GS198" i="1"/>
  <c r="GR198" i="1"/>
  <c r="GQ198" i="1"/>
  <c r="GP198" i="1"/>
  <c r="GO198" i="1"/>
  <c r="GN198" i="1"/>
  <c r="GM198" i="1"/>
  <c r="GL198" i="1"/>
  <c r="GK198" i="1"/>
  <c r="GJ198" i="1"/>
  <c r="GI198" i="1"/>
  <c r="GH198" i="1"/>
  <c r="GG198" i="1"/>
  <c r="GF198" i="1"/>
  <c r="GE198" i="1"/>
  <c r="GD198" i="1"/>
  <c r="GC198" i="1"/>
  <c r="GB198" i="1"/>
  <c r="GA198" i="1"/>
  <c r="FZ198" i="1"/>
  <c r="FY198" i="1"/>
  <c r="FX198" i="1"/>
  <c r="FW198" i="1"/>
  <c r="FV198" i="1"/>
  <c r="FR198" i="1"/>
  <c r="FQ198" i="1"/>
  <c r="FP198" i="1"/>
  <c r="FO198" i="1"/>
  <c r="FN198" i="1"/>
  <c r="FM198" i="1"/>
  <c r="FL198" i="1"/>
  <c r="FK198" i="1"/>
  <c r="FJ198" i="1"/>
  <c r="FI198" i="1"/>
  <c r="FH198" i="1"/>
  <c r="FG198" i="1"/>
  <c r="FF198" i="1"/>
  <c r="FE198" i="1"/>
  <c r="FD198" i="1"/>
  <c r="FC198" i="1"/>
  <c r="FB198" i="1"/>
  <c r="FA198" i="1"/>
  <c r="EZ198" i="1"/>
  <c r="EY198" i="1"/>
  <c r="EX198" i="1"/>
  <c r="EW198" i="1"/>
  <c r="EV198" i="1"/>
  <c r="EU198" i="1"/>
  <c r="ET198" i="1"/>
  <c r="ES198" i="1"/>
  <c r="ER198" i="1"/>
  <c r="EQ198" i="1"/>
  <c r="EP198" i="1"/>
  <c r="EO198" i="1"/>
  <c r="EN198" i="1"/>
  <c r="EM198" i="1"/>
  <c r="EL198" i="1"/>
  <c r="EK198" i="1"/>
  <c r="EJ198" i="1"/>
  <c r="EI198" i="1"/>
  <c r="EH198" i="1"/>
  <c r="EG198" i="1"/>
  <c r="EF198" i="1"/>
  <c r="EE198" i="1"/>
  <c r="ED198" i="1"/>
  <c r="EC198" i="1"/>
  <c r="EB198" i="1"/>
  <c r="EA198" i="1"/>
  <c r="DZ198" i="1"/>
  <c r="DY198" i="1"/>
  <c r="DX198" i="1"/>
  <c r="DW198" i="1"/>
  <c r="DV198" i="1"/>
  <c r="DU198" i="1"/>
  <c r="DT198" i="1"/>
  <c r="DS198" i="1"/>
  <c r="DR198" i="1"/>
  <c r="DQ198" i="1"/>
  <c r="DP198" i="1"/>
  <c r="DO198" i="1"/>
  <c r="DN198" i="1"/>
  <c r="DM198" i="1"/>
  <c r="DL198" i="1"/>
  <c r="DK198" i="1"/>
  <c r="DJ198" i="1"/>
  <c r="DI198" i="1"/>
  <c r="DH198" i="1"/>
  <c r="DG198" i="1"/>
  <c r="DF198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FS198" i="1" s="1"/>
  <c r="CD198" i="1"/>
  <c r="CC198" i="1"/>
  <c r="CB198" i="1"/>
  <c r="CA198" i="1"/>
  <c r="BZ198" i="1"/>
  <c r="BY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T198" i="1"/>
  <c r="AS198" i="1"/>
  <c r="AR198" i="1"/>
  <c r="AQ198" i="1"/>
  <c r="AP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AM198" i="1" s="1"/>
  <c r="Q198" i="1"/>
  <c r="M198" i="1"/>
  <c r="L198" i="1"/>
  <c r="K198" i="1"/>
  <c r="J198" i="1"/>
  <c r="I198" i="1"/>
  <c r="H198" i="1"/>
  <c r="E198" i="1"/>
  <c r="D198" i="1"/>
  <c r="GT197" i="1"/>
  <c r="GS197" i="1"/>
  <c r="GR197" i="1"/>
  <c r="GQ197" i="1"/>
  <c r="GP197" i="1"/>
  <c r="GO197" i="1"/>
  <c r="GN197" i="1"/>
  <c r="GM197" i="1"/>
  <c r="GL197" i="1"/>
  <c r="GK197" i="1"/>
  <c r="GJ197" i="1"/>
  <c r="GI197" i="1"/>
  <c r="GH197" i="1"/>
  <c r="GG197" i="1"/>
  <c r="GF197" i="1"/>
  <c r="GE197" i="1"/>
  <c r="GD197" i="1"/>
  <c r="GC197" i="1"/>
  <c r="GB197" i="1"/>
  <c r="GA197" i="1"/>
  <c r="FZ197" i="1"/>
  <c r="FY197" i="1"/>
  <c r="FX197" i="1"/>
  <c r="FW197" i="1"/>
  <c r="FV197" i="1"/>
  <c r="FR197" i="1"/>
  <c r="FQ197" i="1"/>
  <c r="FP197" i="1"/>
  <c r="FO197" i="1"/>
  <c r="FN197" i="1"/>
  <c r="FM197" i="1"/>
  <c r="FL197" i="1"/>
  <c r="FK197" i="1"/>
  <c r="FJ197" i="1"/>
  <c r="FI197" i="1"/>
  <c r="FH197" i="1"/>
  <c r="FG197" i="1"/>
  <c r="FF197" i="1"/>
  <c r="FE197" i="1"/>
  <c r="FD197" i="1"/>
  <c r="FC197" i="1"/>
  <c r="FB197" i="1"/>
  <c r="FA197" i="1"/>
  <c r="EZ197" i="1"/>
  <c r="EY197" i="1"/>
  <c r="EX197" i="1"/>
  <c r="EW197" i="1"/>
  <c r="EV197" i="1"/>
  <c r="EU197" i="1"/>
  <c r="ET197" i="1"/>
  <c r="ES197" i="1"/>
  <c r="ER197" i="1"/>
  <c r="EQ197" i="1"/>
  <c r="EP197" i="1"/>
  <c r="EO197" i="1"/>
  <c r="EN197" i="1"/>
  <c r="EM197" i="1"/>
  <c r="EL197" i="1"/>
  <c r="EK197" i="1"/>
  <c r="EJ197" i="1"/>
  <c r="EI197" i="1"/>
  <c r="EH197" i="1"/>
  <c r="EG197" i="1"/>
  <c r="EF197" i="1"/>
  <c r="EE197" i="1"/>
  <c r="ED197" i="1"/>
  <c r="EC197" i="1"/>
  <c r="EB197" i="1"/>
  <c r="EA197" i="1"/>
  <c r="DZ197" i="1"/>
  <c r="DY197" i="1"/>
  <c r="DX197" i="1"/>
  <c r="DW197" i="1"/>
  <c r="DV197" i="1"/>
  <c r="DU197" i="1"/>
  <c r="DT197" i="1"/>
  <c r="DS197" i="1"/>
  <c r="DR197" i="1"/>
  <c r="DQ197" i="1"/>
  <c r="DP197" i="1"/>
  <c r="DO197" i="1"/>
  <c r="DN197" i="1"/>
  <c r="DM197" i="1"/>
  <c r="DL197" i="1"/>
  <c r="DK197" i="1"/>
  <c r="DJ197" i="1"/>
  <c r="DI197" i="1"/>
  <c r="DH197" i="1"/>
  <c r="DG197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D197" i="1"/>
  <c r="CC197" i="1"/>
  <c r="CB197" i="1"/>
  <c r="CA197" i="1"/>
  <c r="BZ197" i="1"/>
  <c r="BY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T197" i="1"/>
  <c r="AS197" i="1"/>
  <c r="AR197" i="1"/>
  <c r="AQ197" i="1"/>
  <c r="AP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AM197" i="1" s="1"/>
  <c r="M197" i="1"/>
  <c r="L197" i="1"/>
  <c r="K197" i="1"/>
  <c r="J197" i="1"/>
  <c r="I197" i="1"/>
  <c r="H197" i="1"/>
  <c r="E197" i="1"/>
  <c r="D197" i="1"/>
  <c r="GT196" i="1"/>
  <c r="GS196" i="1"/>
  <c r="GR196" i="1"/>
  <c r="GQ196" i="1"/>
  <c r="GP196" i="1"/>
  <c r="GO196" i="1"/>
  <c r="GN196" i="1"/>
  <c r="GM196" i="1"/>
  <c r="GL196" i="1"/>
  <c r="GK196" i="1"/>
  <c r="GJ196" i="1"/>
  <c r="GI196" i="1"/>
  <c r="GH196" i="1"/>
  <c r="GG196" i="1"/>
  <c r="GF196" i="1"/>
  <c r="GE196" i="1"/>
  <c r="GD196" i="1"/>
  <c r="GC196" i="1"/>
  <c r="GB196" i="1"/>
  <c r="GA196" i="1"/>
  <c r="FZ196" i="1"/>
  <c r="FY196" i="1"/>
  <c r="FX196" i="1"/>
  <c r="FW196" i="1"/>
  <c r="FV196" i="1"/>
  <c r="FR196" i="1"/>
  <c r="FQ196" i="1"/>
  <c r="FP196" i="1"/>
  <c r="FO196" i="1"/>
  <c r="FN196" i="1"/>
  <c r="FM196" i="1"/>
  <c r="FL196" i="1"/>
  <c r="FK196" i="1"/>
  <c r="FJ196" i="1"/>
  <c r="FI196" i="1"/>
  <c r="FH196" i="1"/>
  <c r="FG196" i="1"/>
  <c r="FF196" i="1"/>
  <c r="FE196" i="1"/>
  <c r="FD196" i="1"/>
  <c r="FC196" i="1"/>
  <c r="FB196" i="1"/>
  <c r="FA196" i="1"/>
  <c r="EZ196" i="1"/>
  <c r="EY196" i="1"/>
  <c r="EX196" i="1"/>
  <c r="EW196" i="1"/>
  <c r="EV196" i="1"/>
  <c r="EU196" i="1"/>
  <c r="ET196" i="1"/>
  <c r="ES196" i="1"/>
  <c r="ER196" i="1"/>
  <c r="EQ196" i="1"/>
  <c r="EP196" i="1"/>
  <c r="EO196" i="1"/>
  <c r="EN196" i="1"/>
  <c r="EM196" i="1"/>
  <c r="EL196" i="1"/>
  <c r="EK196" i="1"/>
  <c r="EJ196" i="1"/>
  <c r="EI196" i="1"/>
  <c r="EH196" i="1"/>
  <c r="EG196" i="1"/>
  <c r="EF196" i="1"/>
  <c r="EE196" i="1"/>
  <c r="ED196" i="1"/>
  <c r="EC196" i="1"/>
  <c r="EB196" i="1"/>
  <c r="EA196" i="1"/>
  <c r="DZ196" i="1"/>
  <c r="DY196" i="1"/>
  <c r="DX196" i="1"/>
  <c r="DW196" i="1"/>
  <c r="DV196" i="1"/>
  <c r="DU196" i="1"/>
  <c r="DT196" i="1"/>
  <c r="DS196" i="1"/>
  <c r="DR196" i="1"/>
  <c r="DQ196" i="1"/>
  <c r="DP196" i="1"/>
  <c r="DO196" i="1"/>
  <c r="DN196" i="1"/>
  <c r="DM196" i="1"/>
  <c r="DL196" i="1"/>
  <c r="DK196" i="1"/>
  <c r="DJ196" i="1"/>
  <c r="DI196" i="1"/>
  <c r="DH196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D196" i="1"/>
  <c r="CC196" i="1"/>
  <c r="CB196" i="1"/>
  <c r="CA196" i="1"/>
  <c r="BZ196" i="1"/>
  <c r="BY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BV196" i="1" s="1"/>
  <c r="AT196" i="1"/>
  <c r="AS196" i="1"/>
  <c r="AR196" i="1"/>
  <c r="AQ196" i="1"/>
  <c r="AP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M196" i="1"/>
  <c r="L196" i="1"/>
  <c r="K196" i="1"/>
  <c r="J196" i="1"/>
  <c r="I196" i="1"/>
  <c r="H196" i="1"/>
  <c r="E196" i="1"/>
  <c r="D196" i="1"/>
  <c r="GT195" i="1"/>
  <c r="GS195" i="1"/>
  <c r="GR195" i="1"/>
  <c r="GQ195" i="1"/>
  <c r="GP195" i="1"/>
  <c r="GO195" i="1"/>
  <c r="GN195" i="1"/>
  <c r="GM195" i="1"/>
  <c r="GL195" i="1"/>
  <c r="GK195" i="1"/>
  <c r="GJ195" i="1"/>
  <c r="GI195" i="1"/>
  <c r="GH195" i="1"/>
  <c r="GG195" i="1"/>
  <c r="GF195" i="1"/>
  <c r="GE195" i="1"/>
  <c r="GD195" i="1"/>
  <c r="GC195" i="1"/>
  <c r="GB195" i="1"/>
  <c r="GA195" i="1"/>
  <c r="FZ195" i="1"/>
  <c r="FY195" i="1"/>
  <c r="FX195" i="1"/>
  <c r="FW195" i="1"/>
  <c r="FV195" i="1"/>
  <c r="GU195" i="1" s="1"/>
  <c r="FR195" i="1"/>
  <c r="FQ195" i="1"/>
  <c r="FP195" i="1"/>
  <c r="FO195" i="1"/>
  <c r="FN195" i="1"/>
  <c r="FM195" i="1"/>
  <c r="FL195" i="1"/>
  <c r="FK195" i="1"/>
  <c r="FJ195" i="1"/>
  <c r="FI195" i="1"/>
  <c r="FH195" i="1"/>
  <c r="FG195" i="1"/>
  <c r="FF195" i="1"/>
  <c r="FE195" i="1"/>
  <c r="FD195" i="1"/>
  <c r="FC195" i="1"/>
  <c r="FB195" i="1"/>
  <c r="FA195" i="1"/>
  <c r="EZ195" i="1"/>
  <c r="EY195" i="1"/>
  <c r="EX195" i="1"/>
  <c r="EW195" i="1"/>
  <c r="EV195" i="1"/>
  <c r="EU195" i="1"/>
  <c r="ET195" i="1"/>
  <c r="ES195" i="1"/>
  <c r="ER195" i="1"/>
  <c r="EQ195" i="1"/>
  <c r="EP195" i="1"/>
  <c r="EO195" i="1"/>
  <c r="EN195" i="1"/>
  <c r="EM195" i="1"/>
  <c r="EL195" i="1"/>
  <c r="EK195" i="1"/>
  <c r="EJ195" i="1"/>
  <c r="EI195" i="1"/>
  <c r="EH195" i="1"/>
  <c r="EG195" i="1"/>
  <c r="EF195" i="1"/>
  <c r="EE195" i="1"/>
  <c r="ED195" i="1"/>
  <c r="EC195" i="1"/>
  <c r="EB195" i="1"/>
  <c r="EA195" i="1"/>
  <c r="DZ195" i="1"/>
  <c r="DY195" i="1"/>
  <c r="DX195" i="1"/>
  <c r="DW195" i="1"/>
  <c r="DV195" i="1"/>
  <c r="DU195" i="1"/>
  <c r="DT195" i="1"/>
  <c r="DS195" i="1"/>
  <c r="DR195" i="1"/>
  <c r="DQ195" i="1"/>
  <c r="DP195" i="1"/>
  <c r="DO195" i="1"/>
  <c r="DN195" i="1"/>
  <c r="DM195" i="1"/>
  <c r="DL195" i="1"/>
  <c r="DK195" i="1"/>
  <c r="DJ195" i="1"/>
  <c r="DI195" i="1"/>
  <c r="DH195" i="1"/>
  <c r="DG195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D195" i="1"/>
  <c r="CC195" i="1"/>
  <c r="CB195" i="1"/>
  <c r="CA195" i="1"/>
  <c r="BZ195" i="1"/>
  <c r="BY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T195" i="1"/>
  <c r="AS195" i="1"/>
  <c r="AR195" i="1"/>
  <c r="AQ195" i="1"/>
  <c r="AP195" i="1"/>
  <c r="AU195" i="1" s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M195" i="1"/>
  <c r="L195" i="1"/>
  <c r="K195" i="1"/>
  <c r="J195" i="1"/>
  <c r="I195" i="1"/>
  <c r="H195" i="1"/>
  <c r="N195" i="1" s="1"/>
  <c r="E195" i="1"/>
  <c r="D195" i="1"/>
  <c r="GT194" i="1"/>
  <c r="GS194" i="1"/>
  <c r="GR194" i="1"/>
  <c r="GQ194" i="1"/>
  <c r="GP194" i="1"/>
  <c r="GO194" i="1"/>
  <c r="GN194" i="1"/>
  <c r="GM194" i="1"/>
  <c r="GL194" i="1"/>
  <c r="GK194" i="1"/>
  <c r="GJ194" i="1"/>
  <c r="GI194" i="1"/>
  <c r="GH194" i="1"/>
  <c r="GG194" i="1"/>
  <c r="GF194" i="1"/>
  <c r="GE194" i="1"/>
  <c r="GD194" i="1"/>
  <c r="GC194" i="1"/>
  <c r="GB194" i="1"/>
  <c r="GA194" i="1"/>
  <c r="FZ194" i="1"/>
  <c r="FY194" i="1"/>
  <c r="FX194" i="1"/>
  <c r="FW194" i="1"/>
  <c r="FV194" i="1"/>
  <c r="FR194" i="1"/>
  <c r="FQ194" i="1"/>
  <c r="FP194" i="1"/>
  <c r="FO194" i="1"/>
  <c r="FN194" i="1"/>
  <c r="FM194" i="1"/>
  <c r="FL194" i="1"/>
  <c r="FK194" i="1"/>
  <c r="FJ194" i="1"/>
  <c r="FI194" i="1"/>
  <c r="FH194" i="1"/>
  <c r="FG194" i="1"/>
  <c r="FF194" i="1"/>
  <c r="FE194" i="1"/>
  <c r="FD194" i="1"/>
  <c r="FC194" i="1"/>
  <c r="FB194" i="1"/>
  <c r="FA194" i="1"/>
  <c r="EZ194" i="1"/>
  <c r="EY194" i="1"/>
  <c r="EX194" i="1"/>
  <c r="EW194" i="1"/>
  <c r="EV194" i="1"/>
  <c r="EU194" i="1"/>
  <c r="ET194" i="1"/>
  <c r="ES194" i="1"/>
  <c r="ER194" i="1"/>
  <c r="EQ194" i="1"/>
  <c r="EP194" i="1"/>
  <c r="EO194" i="1"/>
  <c r="EN194" i="1"/>
  <c r="EM194" i="1"/>
  <c r="EL194" i="1"/>
  <c r="EK194" i="1"/>
  <c r="EJ194" i="1"/>
  <c r="EI194" i="1"/>
  <c r="EH194" i="1"/>
  <c r="EG194" i="1"/>
  <c r="EF194" i="1"/>
  <c r="EE194" i="1"/>
  <c r="ED194" i="1"/>
  <c r="EC194" i="1"/>
  <c r="EB194" i="1"/>
  <c r="EA194" i="1"/>
  <c r="DZ194" i="1"/>
  <c r="DY194" i="1"/>
  <c r="DX194" i="1"/>
  <c r="DW194" i="1"/>
  <c r="DV194" i="1"/>
  <c r="DU194" i="1"/>
  <c r="DT194" i="1"/>
  <c r="DS194" i="1"/>
  <c r="DR194" i="1"/>
  <c r="DQ194" i="1"/>
  <c r="DP194" i="1"/>
  <c r="DO194" i="1"/>
  <c r="DN194" i="1"/>
  <c r="DM194" i="1"/>
  <c r="DL194" i="1"/>
  <c r="DK194" i="1"/>
  <c r="DJ194" i="1"/>
  <c r="DI194" i="1"/>
  <c r="DH194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FS194" i="1" s="1"/>
  <c r="CD194" i="1"/>
  <c r="CC194" i="1"/>
  <c r="CB194" i="1"/>
  <c r="CA194" i="1"/>
  <c r="BZ194" i="1"/>
  <c r="BY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T194" i="1"/>
  <c r="AS194" i="1"/>
  <c r="AR194" i="1"/>
  <c r="AQ194" i="1"/>
  <c r="AP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AM194" i="1" s="1"/>
  <c r="Q194" i="1"/>
  <c r="M194" i="1"/>
  <c r="L194" i="1"/>
  <c r="K194" i="1"/>
  <c r="J194" i="1"/>
  <c r="I194" i="1"/>
  <c r="H194" i="1"/>
  <c r="E194" i="1"/>
  <c r="D194" i="1"/>
  <c r="GT193" i="1"/>
  <c r="GS193" i="1"/>
  <c r="GR193" i="1"/>
  <c r="GR203" i="1" s="1"/>
  <c r="GQ193" i="1"/>
  <c r="GP193" i="1"/>
  <c r="GO193" i="1"/>
  <c r="GN193" i="1"/>
  <c r="GN203" i="1" s="1"/>
  <c r="GM193" i="1"/>
  <c r="GL193" i="1"/>
  <c r="GK193" i="1"/>
  <c r="GJ193" i="1"/>
  <c r="GJ203" i="1" s="1"/>
  <c r="GI193" i="1"/>
  <c r="GH193" i="1"/>
  <c r="GG193" i="1"/>
  <c r="GF193" i="1"/>
  <c r="GF203" i="1" s="1"/>
  <c r="GE193" i="1"/>
  <c r="GD193" i="1"/>
  <c r="GC193" i="1"/>
  <c r="GB193" i="1"/>
  <c r="GB203" i="1" s="1"/>
  <c r="GA193" i="1"/>
  <c r="FZ193" i="1"/>
  <c r="FY193" i="1"/>
  <c r="FX193" i="1"/>
  <c r="FX203" i="1" s="1"/>
  <c r="FW193" i="1"/>
  <c r="FV193" i="1"/>
  <c r="FR193" i="1"/>
  <c r="FQ193" i="1"/>
  <c r="FQ203" i="1" s="1"/>
  <c r="FP193" i="1"/>
  <c r="FO193" i="1"/>
  <c r="FN193" i="1"/>
  <c r="FM193" i="1"/>
  <c r="FM203" i="1" s="1"/>
  <c r="FL193" i="1"/>
  <c r="FK193" i="1"/>
  <c r="FJ193" i="1"/>
  <c r="FI193" i="1"/>
  <c r="FI203" i="1" s="1"/>
  <c r="FH193" i="1"/>
  <c r="FG193" i="1"/>
  <c r="FF193" i="1"/>
  <c r="FE193" i="1"/>
  <c r="FE203" i="1" s="1"/>
  <c r="FD193" i="1"/>
  <c r="FC193" i="1"/>
  <c r="FB193" i="1"/>
  <c r="FA193" i="1"/>
  <c r="FA203" i="1" s="1"/>
  <c r="EZ193" i="1"/>
  <c r="EY193" i="1"/>
  <c r="EX193" i="1"/>
  <c r="EW193" i="1"/>
  <c r="EW203" i="1" s="1"/>
  <c r="EV193" i="1"/>
  <c r="EU193" i="1"/>
  <c r="ET193" i="1"/>
  <c r="ES193" i="1"/>
  <c r="ES203" i="1" s="1"/>
  <c r="ER193" i="1"/>
  <c r="EQ193" i="1"/>
  <c r="EP193" i="1"/>
  <c r="EO193" i="1"/>
  <c r="EO203" i="1" s="1"/>
  <c r="EN193" i="1"/>
  <c r="EM193" i="1"/>
  <c r="EL193" i="1"/>
  <c r="EK193" i="1"/>
  <c r="EK203" i="1" s="1"/>
  <c r="EJ193" i="1"/>
  <c r="EI193" i="1"/>
  <c r="EH193" i="1"/>
  <c r="EG193" i="1"/>
  <c r="EG203" i="1" s="1"/>
  <c r="EF193" i="1"/>
  <c r="EE193" i="1"/>
  <c r="ED193" i="1"/>
  <c r="EC193" i="1"/>
  <c r="EC203" i="1" s="1"/>
  <c r="EB193" i="1"/>
  <c r="EA193" i="1"/>
  <c r="DZ193" i="1"/>
  <c r="DY193" i="1"/>
  <c r="DY203" i="1" s="1"/>
  <c r="DX193" i="1"/>
  <c r="DW193" i="1"/>
  <c r="DV193" i="1"/>
  <c r="DU193" i="1"/>
  <c r="DU203" i="1" s="1"/>
  <c r="DT193" i="1"/>
  <c r="DS193" i="1"/>
  <c r="DR193" i="1"/>
  <c r="DQ193" i="1"/>
  <c r="DQ203" i="1" s="1"/>
  <c r="DP193" i="1"/>
  <c r="DO193" i="1"/>
  <c r="DN193" i="1"/>
  <c r="DM193" i="1"/>
  <c r="DM203" i="1" s="1"/>
  <c r="DL193" i="1"/>
  <c r="DK193" i="1"/>
  <c r="DJ193" i="1"/>
  <c r="DI193" i="1"/>
  <c r="DI203" i="1" s="1"/>
  <c r="DH193" i="1"/>
  <c r="DG193" i="1"/>
  <c r="DF193" i="1"/>
  <c r="DE193" i="1"/>
  <c r="DE203" i="1" s="1"/>
  <c r="DD193" i="1"/>
  <c r="DC193" i="1"/>
  <c r="DB193" i="1"/>
  <c r="DA193" i="1"/>
  <c r="DA203" i="1" s="1"/>
  <c r="CZ193" i="1"/>
  <c r="CY193" i="1"/>
  <c r="CX193" i="1"/>
  <c r="CW193" i="1"/>
  <c r="CW203" i="1" s="1"/>
  <c r="CV193" i="1"/>
  <c r="CU193" i="1"/>
  <c r="CT193" i="1"/>
  <c r="CS193" i="1"/>
  <c r="CS203" i="1" s="1"/>
  <c r="CR193" i="1"/>
  <c r="CQ193" i="1"/>
  <c r="CP193" i="1"/>
  <c r="CO193" i="1"/>
  <c r="CO203" i="1" s="1"/>
  <c r="CN193" i="1"/>
  <c r="CM193" i="1"/>
  <c r="CL193" i="1"/>
  <c r="CK193" i="1"/>
  <c r="CK203" i="1" s="1"/>
  <c r="CJ193" i="1"/>
  <c r="CI193" i="1"/>
  <c r="CH193" i="1"/>
  <c r="CD193" i="1"/>
  <c r="CD203" i="1" s="1"/>
  <c r="CC193" i="1"/>
  <c r="CB193" i="1"/>
  <c r="CA193" i="1"/>
  <c r="BZ193" i="1"/>
  <c r="BZ203" i="1" s="1"/>
  <c r="BY193" i="1"/>
  <c r="BU193" i="1"/>
  <c r="BT193" i="1"/>
  <c r="BS193" i="1"/>
  <c r="BS203" i="1" s="1"/>
  <c r="BR193" i="1"/>
  <c r="BQ193" i="1"/>
  <c r="BP193" i="1"/>
  <c r="BO193" i="1"/>
  <c r="BO203" i="1" s="1"/>
  <c r="BN193" i="1"/>
  <c r="BM193" i="1"/>
  <c r="BL193" i="1"/>
  <c r="BK193" i="1"/>
  <c r="BK203" i="1" s="1"/>
  <c r="BJ193" i="1"/>
  <c r="BI193" i="1"/>
  <c r="BH193" i="1"/>
  <c r="BG193" i="1"/>
  <c r="BG203" i="1" s="1"/>
  <c r="BF193" i="1"/>
  <c r="BE193" i="1"/>
  <c r="BD193" i="1"/>
  <c r="BC193" i="1"/>
  <c r="BC203" i="1" s="1"/>
  <c r="BB193" i="1"/>
  <c r="BA193" i="1"/>
  <c r="AZ193" i="1"/>
  <c r="AY193" i="1"/>
  <c r="AY203" i="1" s="1"/>
  <c r="AX193" i="1"/>
  <c r="AT193" i="1"/>
  <c r="AS193" i="1"/>
  <c r="AR193" i="1"/>
  <c r="AR203" i="1" s="1"/>
  <c r="AQ193" i="1"/>
  <c r="AP193" i="1"/>
  <c r="AL193" i="1"/>
  <c r="AK193" i="1"/>
  <c r="AK203" i="1" s="1"/>
  <c r="AJ193" i="1"/>
  <c r="AI193" i="1"/>
  <c r="AH193" i="1"/>
  <c r="AG193" i="1"/>
  <c r="AG203" i="1" s="1"/>
  <c r="AF193" i="1"/>
  <c r="AE193" i="1"/>
  <c r="AD193" i="1"/>
  <c r="AC193" i="1"/>
  <c r="AC203" i="1" s="1"/>
  <c r="AB193" i="1"/>
  <c r="AA193" i="1"/>
  <c r="Z193" i="1"/>
  <c r="Y193" i="1"/>
  <c r="Y203" i="1" s="1"/>
  <c r="X193" i="1"/>
  <c r="W193" i="1"/>
  <c r="V193" i="1"/>
  <c r="U193" i="1"/>
  <c r="U203" i="1" s="1"/>
  <c r="T193" i="1"/>
  <c r="S193" i="1"/>
  <c r="R193" i="1"/>
  <c r="Q193" i="1"/>
  <c r="AM193" i="1" s="1"/>
  <c r="M193" i="1"/>
  <c r="L193" i="1"/>
  <c r="K193" i="1"/>
  <c r="J193" i="1"/>
  <c r="J203" i="1" s="1"/>
  <c r="I193" i="1"/>
  <c r="H193" i="1"/>
  <c r="E193" i="1"/>
  <c r="D193" i="1"/>
  <c r="D203" i="1" s="1"/>
  <c r="GT192" i="1"/>
  <c r="GS192" i="1"/>
  <c r="GR192" i="1"/>
  <c r="GQ192" i="1"/>
  <c r="GP192" i="1"/>
  <c r="GO192" i="1"/>
  <c r="GN192" i="1"/>
  <c r="GM192" i="1"/>
  <c r="GL192" i="1"/>
  <c r="GK192" i="1"/>
  <c r="GJ192" i="1"/>
  <c r="GI192" i="1"/>
  <c r="GH192" i="1"/>
  <c r="GG192" i="1"/>
  <c r="GF192" i="1"/>
  <c r="GE192" i="1"/>
  <c r="GD192" i="1"/>
  <c r="GC192" i="1"/>
  <c r="GB192" i="1"/>
  <c r="GA192" i="1"/>
  <c r="FZ192" i="1"/>
  <c r="FY192" i="1"/>
  <c r="FX192" i="1"/>
  <c r="FW192" i="1"/>
  <c r="FV192" i="1"/>
  <c r="FR192" i="1"/>
  <c r="FQ192" i="1"/>
  <c r="FP192" i="1"/>
  <c r="FO192" i="1"/>
  <c r="FN192" i="1"/>
  <c r="FM192" i="1"/>
  <c r="FL192" i="1"/>
  <c r="FK192" i="1"/>
  <c r="FJ192" i="1"/>
  <c r="FI192" i="1"/>
  <c r="FH192" i="1"/>
  <c r="FG192" i="1"/>
  <c r="FF192" i="1"/>
  <c r="FE192" i="1"/>
  <c r="FD192" i="1"/>
  <c r="FC192" i="1"/>
  <c r="FB192" i="1"/>
  <c r="FA192" i="1"/>
  <c r="EZ192" i="1"/>
  <c r="EY192" i="1"/>
  <c r="EX192" i="1"/>
  <c r="EW192" i="1"/>
  <c r="EV192" i="1"/>
  <c r="EU192" i="1"/>
  <c r="ET192" i="1"/>
  <c r="ES192" i="1"/>
  <c r="ER192" i="1"/>
  <c r="EQ192" i="1"/>
  <c r="EP192" i="1"/>
  <c r="EO192" i="1"/>
  <c r="EN192" i="1"/>
  <c r="EM192" i="1"/>
  <c r="EL192" i="1"/>
  <c r="EK192" i="1"/>
  <c r="EJ192" i="1"/>
  <c r="EI192" i="1"/>
  <c r="EH192" i="1"/>
  <c r="EG192" i="1"/>
  <c r="EF192" i="1"/>
  <c r="EE192" i="1"/>
  <c r="ED192" i="1"/>
  <c r="EC192" i="1"/>
  <c r="EB192" i="1"/>
  <c r="EA192" i="1"/>
  <c r="DZ192" i="1"/>
  <c r="DY192" i="1"/>
  <c r="DX192" i="1"/>
  <c r="DW192" i="1"/>
  <c r="DV192" i="1"/>
  <c r="DU192" i="1"/>
  <c r="DT192" i="1"/>
  <c r="DS192" i="1"/>
  <c r="DR192" i="1"/>
  <c r="DQ192" i="1"/>
  <c r="DP192" i="1"/>
  <c r="DO192" i="1"/>
  <c r="DN192" i="1"/>
  <c r="DM192" i="1"/>
  <c r="DL192" i="1"/>
  <c r="DK192" i="1"/>
  <c r="DJ192" i="1"/>
  <c r="DI192" i="1"/>
  <c r="DH192" i="1"/>
  <c r="DG192" i="1"/>
  <c r="DF192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D192" i="1"/>
  <c r="CC192" i="1"/>
  <c r="CB192" i="1"/>
  <c r="CA192" i="1"/>
  <c r="BZ192" i="1"/>
  <c r="BY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BV192" i="1" s="1"/>
  <c r="AT192" i="1"/>
  <c r="AS192" i="1"/>
  <c r="AR192" i="1"/>
  <c r="AQ192" i="1"/>
  <c r="AP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M192" i="1"/>
  <c r="L192" i="1"/>
  <c r="K192" i="1"/>
  <c r="J192" i="1"/>
  <c r="I192" i="1"/>
  <c r="GT191" i="1"/>
  <c r="GS191" i="1"/>
  <c r="GR191" i="1"/>
  <c r="GQ191" i="1"/>
  <c r="GP191" i="1"/>
  <c r="GO191" i="1"/>
  <c r="GN191" i="1"/>
  <c r="GM191" i="1"/>
  <c r="GL191" i="1"/>
  <c r="GK191" i="1"/>
  <c r="GJ191" i="1"/>
  <c r="GI191" i="1"/>
  <c r="GH191" i="1"/>
  <c r="GG191" i="1"/>
  <c r="GF191" i="1"/>
  <c r="GE191" i="1"/>
  <c r="GD191" i="1"/>
  <c r="GC191" i="1"/>
  <c r="GB191" i="1"/>
  <c r="GA191" i="1"/>
  <c r="FZ191" i="1"/>
  <c r="FY191" i="1"/>
  <c r="FX191" i="1"/>
  <c r="FW191" i="1"/>
  <c r="FV191" i="1"/>
  <c r="FR191" i="1"/>
  <c r="FQ191" i="1"/>
  <c r="FP191" i="1"/>
  <c r="FO191" i="1"/>
  <c r="FN191" i="1"/>
  <c r="FM191" i="1"/>
  <c r="FL191" i="1"/>
  <c r="FK191" i="1"/>
  <c r="FJ191" i="1"/>
  <c r="FI191" i="1"/>
  <c r="FH191" i="1"/>
  <c r="FG191" i="1"/>
  <c r="FF191" i="1"/>
  <c r="FE191" i="1"/>
  <c r="FD191" i="1"/>
  <c r="FC191" i="1"/>
  <c r="FB191" i="1"/>
  <c r="FA191" i="1"/>
  <c r="EZ191" i="1"/>
  <c r="EY191" i="1"/>
  <c r="EX191" i="1"/>
  <c r="EW191" i="1"/>
  <c r="EV191" i="1"/>
  <c r="EU191" i="1"/>
  <c r="ET191" i="1"/>
  <c r="ES191" i="1"/>
  <c r="ER191" i="1"/>
  <c r="EQ191" i="1"/>
  <c r="EP191" i="1"/>
  <c r="EO191" i="1"/>
  <c r="EN191" i="1"/>
  <c r="EM191" i="1"/>
  <c r="EL191" i="1"/>
  <c r="EK191" i="1"/>
  <c r="EJ191" i="1"/>
  <c r="EI191" i="1"/>
  <c r="EH191" i="1"/>
  <c r="EG191" i="1"/>
  <c r="EF191" i="1"/>
  <c r="EE191" i="1"/>
  <c r="ED191" i="1"/>
  <c r="EC191" i="1"/>
  <c r="EB191" i="1"/>
  <c r="EA191" i="1"/>
  <c r="DZ191" i="1"/>
  <c r="DY191" i="1"/>
  <c r="DX191" i="1"/>
  <c r="DW191" i="1"/>
  <c r="DV191" i="1"/>
  <c r="DU191" i="1"/>
  <c r="DT191" i="1"/>
  <c r="DS191" i="1"/>
  <c r="DR191" i="1"/>
  <c r="DQ191" i="1"/>
  <c r="DP191" i="1"/>
  <c r="DO191" i="1"/>
  <c r="DN191" i="1"/>
  <c r="DM191" i="1"/>
  <c r="DL191" i="1"/>
  <c r="DK191" i="1"/>
  <c r="DJ191" i="1"/>
  <c r="DI191" i="1"/>
  <c r="DH191" i="1"/>
  <c r="DG191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D191" i="1"/>
  <c r="CC191" i="1"/>
  <c r="CB191" i="1"/>
  <c r="CA191" i="1"/>
  <c r="BZ191" i="1"/>
  <c r="BY191" i="1"/>
  <c r="CE191" i="1" s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BV191" i="1" s="1"/>
  <c r="AT191" i="1"/>
  <c r="AS191" i="1"/>
  <c r="AR191" i="1"/>
  <c r="AQ191" i="1"/>
  <c r="AP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M191" i="1"/>
  <c r="L191" i="1"/>
  <c r="K191" i="1"/>
  <c r="J191" i="1"/>
  <c r="I191" i="1"/>
  <c r="GT189" i="1"/>
  <c r="GS189" i="1"/>
  <c r="GR189" i="1"/>
  <c r="GQ189" i="1"/>
  <c r="GP189" i="1"/>
  <c r="GO189" i="1"/>
  <c r="GN189" i="1"/>
  <c r="GM189" i="1"/>
  <c r="GL189" i="1"/>
  <c r="GK189" i="1"/>
  <c r="GJ189" i="1"/>
  <c r="GI189" i="1"/>
  <c r="GH189" i="1"/>
  <c r="GG189" i="1"/>
  <c r="GF189" i="1"/>
  <c r="GE189" i="1"/>
  <c r="GD189" i="1"/>
  <c r="GC189" i="1"/>
  <c r="GB189" i="1"/>
  <c r="GA189" i="1"/>
  <c r="FZ189" i="1"/>
  <c r="FY189" i="1"/>
  <c r="FX189" i="1"/>
  <c r="FW189" i="1"/>
  <c r="FV189" i="1"/>
  <c r="FR189" i="1"/>
  <c r="FQ189" i="1"/>
  <c r="FP189" i="1"/>
  <c r="FO189" i="1"/>
  <c r="FN189" i="1"/>
  <c r="FM189" i="1"/>
  <c r="FL189" i="1"/>
  <c r="FK189" i="1"/>
  <c r="FJ189" i="1"/>
  <c r="FI189" i="1"/>
  <c r="FH189" i="1"/>
  <c r="FG189" i="1"/>
  <c r="FF189" i="1"/>
  <c r="FE189" i="1"/>
  <c r="FD189" i="1"/>
  <c r="FC189" i="1"/>
  <c r="FB189" i="1"/>
  <c r="FA189" i="1"/>
  <c r="EZ189" i="1"/>
  <c r="EY189" i="1"/>
  <c r="EX189" i="1"/>
  <c r="EW189" i="1"/>
  <c r="EV189" i="1"/>
  <c r="EU189" i="1"/>
  <c r="ET189" i="1"/>
  <c r="ES189" i="1"/>
  <c r="ER189" i="1"/>
  <c r="EQ189" i="1"/>
  <c r="EP189" i="1"/>
  <c r="EO189" i="1"/>
  <c r="EN189" i="1"/>
  <c r="EM189" i="1"/>
  <c r="EL189" i="1"/>
  <c r="EK189" i="1"/>
  <c r="EJ189" i="1"/>
  <c r="EI189" i="1"/>
  <c r="EH189" i="1"/>
  <c r="EG189" i="1"/>
  <c r="EF189" i="1"/>
  <c r="EE189" i="1"/>
  <c r="ED189" i="1"/>
  <c r="EC189" i="1"/>
  <c r="EB189" i="1"/>
  <c r="EA189" i="1"/>
  <c r="DZ189" i="1"/>
  <c r="DY189" i="1"/>
  <c r="DX189" i="1"/>
  <c r="DW189" i="1"/>
  <c r="DV189" i="1"/>
  <c r="DU189" i="1"/>
  <c r="DT189" i="1"/>
  <c r="DS189" i="1"/>
  <c r="DR189" i="1"/>
  <c r="DQ189" i="1"/>
  <c r="DP189" i="1"/>
  <c r="DO189" i="1"/>
  <c r="DN189" i="1"/>
  <c r="DM189" i="1"/>
  <c r="DL189" i="1"/>
  <c r="DK189" i="1"/>
  <c r="DJ189" i="1"/>
  <c r="DI189" i="1"/>
  <c r="DH189" i="1"/>
  <c r="DG189" i="1"/>
  <c r="DF189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D189" i="1"/>
  <c r="CC189" i="1"/>
  <c r="CB189" i="1"/>
  <c r="CA189" i="1"/>
  <c r="BZ189" i="1"/>
  <c r="BY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BV189" i="1" s="1"/>
  <c r="AT189" i="1"/>
  <c r="AS189" i="1"/>
  <c r="AR189" i="1"/>
  <c r="AQ189" i="1"/>
  <c r="AP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M189" i="1"/>
  <c r="L189" i="1"/>
  <c r="K189" i="1"/>
  <c r="J189" i="1"/>
  <c r="I189" i="1"/>
  <c r="H189" i="1"/>
  <c r="E189" i="1"/>
  <c r="D189" i="1"/>
  <c r="GT188" i="1"/>
  <c r="GS188" i="1"/>
  <c r="GR188" i="1"/>
  <c r="GQ188" i="1"/>
  <c r="GP188" i="1"/>
  <c r="GO188" i="1"/>
  <c r="GN188" i="1"/>
  <c r="GM188" i="1"/>
  <c r="GL188" i="1"/>
  <c r="GK188" i="1"/>
  <c r="GJ188" i="1"/>
  <c r="GI188" i="1"/>
  <c r="GH188" i="1"/>
  <c r="GG188" i="1"/>
  <c r="GF188" i="1"/>
  <c r="GE188" i="1"/>
  <c r="GD188" i="1"/>
  <c r="GC188" i="1"/>
  <c r="GB188" i="1"/>
  <c r="GA188" i="1"/>
  <c r="FZ188" i="1"/>
  <c r="FY188" i="1"/>
  <c r="FX188" i="1"/>
  <c r="FW188" i="1"/>
  <c r="FV188" i="1"/>
  <c r="FR188" i="1"/>
  <c r="FQ188" i="1"/>
  <c r="FP188" i="1"/>
  <c r="FO188" i="1"/>
  <c r="FN188" i="1"/>
  <c r="FM188" i="1"/>
  <c r="FL188" i="1"/>
  <c r="FK188" i="1"/>
  <c r="FJ188" i="1"/>
  <c r="FI188" i="1"/>
  <c r="FH188" i="1"/>
  <c r="FG188" i="1"/>
  <c r="FF188" i="1"/>
  <c r="FE188" i="1"/>
  <c r="FD188" i="1"/>
  <c r="FC188" i="1"/>
  <c r="FB188" i="1"/>
  <c r="FA188" i="1"/>
  <c r="EZ188" i="1"/>
  <c r="EY188" i="1"/>
  <c r="EX188" i="1"/>
  <c r="EW188" i="1"/>
  <c r="EV188" i="1"/>
  <c r="EU188" i="1"/>
  <c r="ET188" i="1"/>
  <c r="ES188" i="1"/>
  <c r="ER188" i="1"/>
  <c r="EQ188" i="1"/>
  <c r="EP188" i="1"/>
  <c r="EO188" i="1"/>
  <c r="EN188" i="1"/>
  <c r="EM188" i="1"/>
  <c r="EL188" i="1"/>
  <c r="EK188" i="1"/>
  <c r="EJ188" i="1"/>
  <c r="EI188" i="1"/>
  <c r="EH188" i="1"/>
  <c r="EG188" i="1"/>
  <c r="EF188" i="1"/>
  <c r="EE188" i="1"/>
  <c r="ED188" i="1"/>
  <c r="EC188" i="1"/>
  <c r="EB188" i="1"/>
  <c r="EA188" i="1"/>
  <c r="DZ188" i="1"/>
  <c r="DY188" i="1"/>
  <c r="DX188" i="1"/>
  <c r="DW188" i="1"/>
  <c r="DV188" i="1"/>
  <c r="DU188" i="1"/>
  <c r="DT188" i="1"/>
  <c r="DS188" i="1"/>
  <c r="DR188" i="1"/>
  <c r="DQ188" i="1"/>
  <c r="DP188" i="1"/>
  <c r="DO188" i="1"/>
  <c r="DN188" i="1"/>
  <c r="DM188" i="1"/>
  <c r="DL188" i="1"/>
  <c r="DK188" i="1"/>
  <c r="DJ188" i="1"/>
  <c r="DI188" i="1"/>
  <c r="DH188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D188" i="1"/>
  <c r="CC188" i="1"/>
  <c r="CB188" i="1"/>
  <c r="CA188" i="1"/>
  <c r="BZ188" i="1"/>
  <c r="BY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T188" i="1"/>
  <c r="AS188" i="1"/>
  <c r="AR188" i="1"/>
  <c r="AQ188" i="1"/>
  <c r="AP188" i="1"/>
  <c r="AU188" i="1" s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M188" i="1"/>
  <c r="L188" i="1"/>
  <c r="K188" i="1"/>
  <c r="J188" i="1"/>
  <c r="I188" i="1"/>
  <c r="H188" i="1"/>
  <c r="E188" i="1"/>
  <c r="D188" i="1"/>
  <c r="GT187" i="1"/>
  <c r="GS187" i="1"/>
  <c r="GR187" i="1"/>
  <c r="GQ187" i="1"/>
  <c r="GP187" i="1"/>
  <c r="GO187" i="1"/>
  <c r="GN187" i="1"/>
  <c r="GM187" i="1"/>
  <c r="GL187" i="1"/>
  <c r="GK187" i="1"/>
  <c r="GJ187" i="1"/>
  <c r="GI187" i="1"/>
  <c r="GH187" i="1"/>
  <c r="GG187" i="1"/>
  <c r="GF187" i="1"/>
  <c r="GE187" i="1"/>
  <c r="GD187" i="1"/>
  <c r="GC187" i="1"/>
  <c r="GB187" i="1"/>
  <c r="GA187" i="1"/>
  <c r="FZ187" i="1"/>
  <c r="FY187" i="1"/>
  <c r="FX187" i="1"/>
  <c r="FW187" i="1"/>
  <c r="FV187" i="1"/>
  <c r="FR187" i="1"/>
  <c r="FQ187" i="1"/>
  <c r="FP187" i="1"/>
  <c r="FO187" i="1"/>
  <c r="FN187" i="1"/>
  <c r="FM187" i="1"/>
  <c r="FL187" i="1"/>
  <c r="FK187" i="1"/>
  <c r="FJ187" i="1"/>
  <c r="FI187" i="1"/>
  <c r="FH187" i="1"/>
  <c r="FG187" i="1"/>
  <c r="FF187" i="1"/>
  <c r="FE187" i="1"/>
  <c r="FD187" i="1"/>
  <c r="FC187" i="1"/>
  <c r="FB187" i="1"/>
  <c r="FA187" i="1"/>
  <c r="EZ187" i="1"/>
  <c r="EY187" i="1"/>
  <c r="EX187" i="1"/>
  <c r="EW187" i="1"/>
  <c r="EV187" i="1"/>
  <c r="EU187" i="1"/>
  <c r="ET187" i="1"/>
  <c r="ES187" i="1"/>
  <c r="ER187" i="1"/>
  <c r="EQ187" i="1"/>
  <c r="EP187" i="1"/>
  <c r="EO187" i="1"/>
  <c r="EN187" i="1"/>
  <c r="EM187" i="1"/>
  <c r="EL187" i="1"/>
  <c r="EK187" i="1"/>
  <c r="EJ187" i="1"/>
  <c r="EI187" i="1"/>
  <c r="EH187" i="1"/>
  <c r="EG187" i="1"/>
  <c r="EF187" i="1"/>
  <c r="EE187" i="1"/>
  <c r="ED187" i="1"/>
  <c r="EC187" i="1"/>
  <c r="EB187" i="1"/>
  <c r="EA187" i="1"/>
  <c r="DZ187" i="1"/>
  <c r="DY187" i="1"/>
  <c r="DX187" i="1"/>
  <c r="DW187" i="1"/>
  <c r="DV187" i="1"/>
  <c r="DU187" i="1"/>
  <c r="DT187" i="1"/>
  <c r="DS187" i="1"/>
  <c r="DR187" i="1"/>
  <c r="DQ187" i="1"/>
  <c r="DP187" i="1"/>
  <c r="DO187" i="1"/>
  <c r="DN187" i="1"/>
  <c r="DM187" i="1"/>
  <c r="DL187" i="1"/>
  <c r="DK187" i="1"/>
  <c r="DJ187" i="1"/>
  <c r="DI187" i="1"/>
  <c r="DH187" i="1"/>
  <c r="DG187" i="1"/>
  <c r="DF187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FS187" i="1" s="1"/>
  <c r="CD187" i="1"/>
  <c r="CC187" i="1"/>
  <c r="CB187" i="1"/>
  <c r="CA187" i="1"/>
  <c r="BZ187" i="1"/>
  <c r="BY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T187" i="1"/>
  <c r="AS187" i="1"/>
  <c r="AR187" i="1"/>
  <c r="AQ187" i="1"/>
  <c r="AP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M187" i="1"/>
  <c r="L187" i="1"/>
  <c r="K187" i="1"/>
  <c r="J187" i="1"/>
  <c r="I187" i="1"/>
  <c r="H187" i="1"/>
  <c r="E187" i="1"/>
  <c r="D187" i="1"/>
  <c r="GT186" i="1"/>
  <c r="GS186" i="1"/>
  <c r="GR186" i="1"/>
  <c r="GQ186" i="1"/>
  <c r="GP186" i="1"/>
  <c r="GO186" i="1"/>
  <c r="GN186" i="1"/>
  <c r="GM186" i="1"/>
  <c r="GL186" i="1"/>
  <c r="GK186" i="1"/>
  <c r="GJ186" i="1"/>
  <c r="GI186" i="1"/>
  <c r="GH186" i="1"/>
  <c r="GG186" i="1"/>
  <c r="GF186" i="1"/>
  <c r="GE186" i="1"/>
  <c r="GD186" i="1"/>
  <c r="GC186" i="1"/>
  <c r="GB186" i="1"/>
  <c r="GA186" i="1"/>
  <c r="FZ186" i="1"/>
  <c r="FY186" i="1"/>
  <c r="FX186" i="1"/>
  <c r="FW186" i="1"/>
  <c r="FV186" i="1"/>
  <c r="FR186" i="1"/>
  <c r="FQ186" i="1"/>
  <c r="FP186" i="1"/>
  <c r="FO186" i="1"/>
  <c r="FN186" i="1"/>
  <c r="FM186" i="1"/>
  <c r="FL186" i="1"/>
  <c r="FK186" i="1"/>
  <c r="FJ186" i="1"/>
  <c r="FI186" i="1"/>
  <c r="FH186" i="1"/>
  <c r="FG186" i="1"/>
  <c r="FF186" i="1"/>
  <c r="FE186" i="1"/>
  <c r="FD186" i="1"/>
  <c r="FC186" i="1"/>
  <c r="FB186" i="1"/>
  <c r="FA186" i="1"/>
  <c r="EZ186" i="1"/>
  <c r="EY186" i="1"/>
  <c r="EX186" i="1"/>
  <c r="EW186" i="1"/>
  <c r="EV186" i="1"/>
  <c r="EU186" i="1"/>
  <c r="ET186" i="1"/>
  <c r="ES186" i="1"/>
  <c r="ER186" i="1"/>
  <c r="EQ186" i="1"/>
  <c r="EP186" i="1"/>
  <c r="EO186" i="1"/>
  <c r="EN186" i="1"/>
  <c r="EM186" i="1"/>
  <c r="EL186" i="1"/>
  <c r="EK186" i="1"/>
  <c r="EJ186" i="1"/>
  <c r="EI186" i="1"/>
  <c r="EH186" i="1"/>
  <c r="EG186" i="1"/>
  <c r="EF186" i="1"/>
  <c r="EE186" i="1"/>
  <c r="ED186" i="1"/>
  <c r="EC186" i="1"/>
  <c r="EB186" i="1"/>
  <c r="EA186" i="1"/>
  <c r="DZ186" i="1"/>
  <c r="DY186" i="1"/>
  <c r="DX186" i="1"/>
  <c r="DW186" i="1"/>
  <c r="DV186" i="1"/>
  <c r="DU186" i="1"/>
  <c r="DT186" i="1"/>
  <c r="DS186" i="1"/>
  <c r="DR186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D186" i="1"/>
  <c r="CC186" i="1"/>
  <c r="CB186" i="1"/>
  <c r="CA186" i="1"/>
  <c r="BZ186" i="1"/>
  <c r="CE186" i="1" s="1"/>
  <c r="BY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T186" i="1"/>
  <c r="AS186" i="1"/>
  <c r="AR186" i="1"/>
  <c r="AQ186" i="1"/>
  <c r="AP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M186" i="1"/>
  <c r="L186" i="1"/>
  <c r="K186" i="1"/>
  <c r="J186" i="1"/>
  <c r="N186" i="1" s="1"/>
  <c r="I186" i="1"/>
  <c r="H186" i="1"/>
  <c r="E186" i="1"/>
  <c r="D186" i="1"/>
  <c r="GT185" i="1"/>
  <c r="GS185" i="1"/>
  <c r="GR185" i="1"/>
  <c r="GQ185" i="1"/>
  <c r="GP185" i="1"/>
  <c r="GO185" i="1"/>
  <c r="GN185" i="1"/>
  <c r="GM185" i="1"/>
  <c r="GL185" i="1"/>
  <c r="GK185" i="1"/>
  <c r="GJ185" i="1"/>
  <c r="GI185" i="1"/>
  <c r="GH185" i="1"/>
  <c r="GG185" i="1"/>
  <c r="GF185" i="1"/>
  <c r="GE185" i="1"/>
  <c r="GD185" i="1"/>
  <c r="GC185" i="1"/>
  <c r="GB185" i="1"/>
  <c r="GA185" i="1"/>
  <c r="FZ185" i="1"/>
  <c r="FY185" i="1"/>
  <c r="FX185" i="1"/>
  <c r="FW185" i="1"/>
  <c r="FV185" i="1"/>
  <c r="FR185" i="1"/>
  <c r="FQ185" i="1"/>
  <c r="FP185" i="1"/>
  <c r="FO185" i="1"/>
  <c r="FN185" i="1"/>
  <c r="FM185" i="1"/>
  <c r="FL185" i="1"/>
  <c r="FK185" i="1"/>
  <c r="FJ185" i="1"/>
  <c r="FI185" i="1"/>
  <c r="FH185" i="1"/>
  <c r="FG185" i="1"/>
  <c r="FF185" i="1"/>
  <c r="FE185" i="1"/>
  <c r="FD185" i="1"/>
  <c r="FC185" i="1"/>
  <c r="FB185" i="1"/>
  <c r="FA185" i="1"/>
  <c r="EZ185" i="1"/>
  <c r="EY185" i="1"/>
  <c r="EX185" i="1"/>
  <c r="EW185" i="1"/>
  <c r="EV185" i="1"/>
  <c r="EU185" i="1"/>
  <c r="ET185" i="1"/>
  <c r="ES185" i="1"/>
  <c r="ER185" i="1"/>
  <c r="EQ185" i="1"/>
  <c r="EP185" i="1"/>
  <c r="EO185" i="1"/>
  <c r="EN185" i="1"/>
  <c r="EM185" i="1"/>
  <c r="EL185" i="1"/>
  <c r="EK185" i="1"/>
  <c r="EJ185" i="1"/>
  <c r="EI185" i="1"/>
  <c r="EH185" i="1"/>
  <c r="EG185" i="1"/>
  <c r="EF185" i="1"/>
  <c r="EE185" i="1"/>
  <c r="ED185" i="1"/>
  <c r="EC185" i="1"/>
  <c r="EB185" i="1"/>
  <c r="EA185" i="1"/>
  <c r="DZ185" i="1"/>
  <c r="DY185" i="1"/>
  <c r="DX185" i="1"/>
  <c r="DW185" i="1"/>
  <c r="DV185" i="1"/>
  <c r="DU185" i="1"/>
  <c r="DT185" i="1"/>
  <c r="DS185" i="1"/>
  <c r="DR185" i="1"/>
  <c r="DQ185" i="1"/>
  <c r="DP185" i="1"/>
  <c r="DO185" i="1"/>
  <c r="DN185" i="1"/>
  <c r="DM185" i="1"/>
  <c r="DL185" i="1"/>
  <c r="DK185" i="1"/>
  <c r="DJ185" i="1"/>
  <c r="DI185" i="1"/>
  <c r="DH185" i="1"/>
  <c r="DG185" i="1"/>
  <c r="DF185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D185" i="1"/>
  <c r="CC185" i="1"/>
  <c r="CB185" i="1"/>
  <c r="CA185" i="1"/>
  <c r="BZ185" i="1"/>
  <c r="BY185" i="1"/>
  <c r="CE185" i="1" s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BV185" i="1" s="1"/>
  <c r="AT185" i="1"/>
  <c r="AS185" i="1"/>
  <c r="AR185" i="1"/>
  <c r="AQ185" i="1"/>
  <c r="AP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M185" i="1"/>
  <c r="L185" i="1"/>
  <c r="K185" i="1"/>
  <c r="J185" i="1"/>
  <c r="I185" i="1"/>
  <c r="H185" i="1"/>
  <c r="E185" i="1"/>
  <c r="D185" i="1"/>
  <c r="GT184" i="1"/>
  <c r="GT190" i="1" s="1"/>
  <c r="GS184" i="1"/>
  <c r="GR184" i="1"/>
  <c r="GQ184" i="1"/>
  <c r="GP184" i="1"/>
  <c r="GP190" i="1" s="1"/>
  <c r="GO184" i="1"/>
  <c r="GN184" i="1"/>
  <c r="GM184" i="1"/>
  <c r="GL184" i="1"/>
  <c r="GL190" i="1" s="1"/>
  <c r="GK184" i="1"/>
  <c r="GJ184" i="1"/>
  <c r="GI184" i="1"/>
  <c r="GH184" i="1"/>
  <c r="GH190" i="1" s="1"/>
  <c r="GG184" i="1"/>
  <c r="GF184" i="1"/>
  <c r="GE184" i="1"/>
  <c r="GD184" i="1"/>
  <c r="GD190" i="1" s="1"/>
  <c r="GC184" i="1"/>
  <c r="GB184" i="1"/>
  <c r="GA184" i="1"/>
  <c r="FZ184" i="1"/>
  <c r="FZ190" i="1" s="1"/>
  <c r="FY184" i="1"/>
  <c r="FX184" i="1"/>
  <c r="FW184" i="1"/>
  <c r="FV184" i="1"/>
  <c r="FV190" i="1" s="1"/>
  <c r="FR184" i="1"/>
  <c r="FQ184" i="1"/>
  <c r="FP184" i="1"/>
  <c r="FO184" i="1"/>
  <c r="FO190" i="1" s="1"/>
  <c r="FN184" i="1"/>
  <c r="FM184" i="1"/>
  <c r="FL184" i="1"/>
  <c r="FK184" i="1"/>
  <c r="FK190" i="1" s="1"/>
  <c r="FJ184" i="1"/>
  <c r="FI184" i="1"/>
  <c r="FH184" i="1"/>
  <c r="FG184" i="1"/>
  <c r="FG190" i="1" s="1"/>
  <c r="FF184" i="1"/>
  <c r="FE184" i="1"/>
  <c r="FD184" i="1"/>
  <c r="FC184" i="1"/>
  <c r="FC190" i="1" s="1"/>
  <c r="FB184" i="1"/>
  <c r="FA184" i="1"/>
  <c r="EZ184" i="1"/>
  <c r="EY184" i="1"/>
  <c r="EY190" i="1" s="1"/>
  <c r="EX184" i="1"/>
  <c r="EW184" i="1"/>
  <c r="EV184" i="1"/>
  <c r="EU184" i="1"/>
  <c r="EU190" i="1" s="1"/>
  <c r="ET184" i="1"/>
  <c r="ES184" i="1"/>
  <c r="ER184" i="1"/>
  <c r="EQ184" i="1"/>
  <c r="EQ190" i="1" s="1"/>
  <c r="EP184" i="1"/>
  <c r="EO184" i="1"/>
  <c r="EN184" i="1"/>
  <c r="EM184" i="1"/>
  <c r="EM190" i="1" s="1"/>
  <c r="EL184" i="1"/>
  <c r="EK184" i="1"/>
  <c r="EJ184" i="1"/>
  <c r="EI184" i="1"/>
  <c r="EI190" i="1" s="1"/>
  <c r="EH184" i="1"/>
  <c r="EG184" i="1"/>
  <c r="EF184" i="1"/>
  <c r="EE184" i="1"/>
  <c r="EE190" i="1" s="1"/>
  <c r="ED184" i="1"/>
  <c r="EC184" i="1"/>
  <c r="EB184" i="1"/>
  <c r="EA184" i="1"/>
  <c r="EA190" i="1" s="1"/>
  <c r="DZ184" i="1"/>
  <c r="DY184" i="1"/>
  <c r="DX184" i="1"/>
  <c r="DW184" i="1"/>
  <c r="DW190" i="1" s="1"/>
  <c r="DV184" i="1"/>
  <c r="DU184" i="1"/>
  <c r="DT184" i="1"/>
  <c r="DS184" i="1"/>
  <c r="DS190" i="1" s="1"/>
  <c r="DR184" i="1"/>
  <c r="DQ184" i="1"/>
  <c r="DP184" i="1"/>
  <c r="DO184" i="1"/>
  <c r="DO190" i="1" s="1"/>
  <c r="DN184" i="1"/>
  <c r="DM184" i="1"/>
  <c r="DL184" i="1"/>
  <c r="DK184" i="1"/>
  <c r="DK190" i="1" s="1"/>
  <c r="DJ184" i="1"/>
  <c r="DI184" i="1"/>
  <c r="DH184" i="1"/>
  <c r="DG184" i="1"/>
  <c r="DG190" i="1" s="1"/>
  <c r="DF184" i="1"/>
  <c r="DE184" i="1"/>
  <c r="DD184" i="1"/>
  <c r="DC184" i="1"/>
  <c r="DC190" i="1" s="1"/>
  <c r="DB184" i="1"/>
  <c r="DA184" i="1"/>
  <c r="CZ184" i="1"/>
  <c r="CY184" i="1"/>
  <c r="CY190" i="1" s="1"/>
  <c r="CX184" i="1"/>
  <c r="CW184" i="1"/>
  <c r="CV184" i="1"/>
  <c r="CU184" i="1"/>
  <c r="CU190" i="1" s="1"/>
  <c r="CT184" i="1"/>
  <c r="CS184" i="1"/>
  <c r="CR184" i="1"/>
  <c r="CQ184" i="1"/>
  <c r="CQ190" i="1" s="1"/>
  <c r="CP184" i="1"/>
  <c r="CO184" i="1"/>
  <c r="CN184" i="1"/>
  <c r="CM184" i="1"/>
  <c r="CM190" i="1" s="1"/>
  <c r="CL184" i="1"/>
  <c r="CK184" i="1"/>
  <c r="CJ184" i="1"/>
  <c r="CI184" i="1"/>
  <c r="CI190" i="1" s="1"/>
  <c r="CH184" i="1"/>
  <c r="CD184" i="1"/>
  <c r="CC184" i="1"/>
  <c r="CB184" i="1"/>
  <c r="CB190" i="1" s="1"/>
  <c r="CA184" i="1"/>
  <c r="BZ184" i="1"/>
  <c r="BY184" i="1"/>
  <c r="BU184" i="1"/>
  <c r="BU190" i="1" s="1"/>
  <c r="BT184" i="1"/>
  <c r="BS184" i="1"/>
  <c r="BR184" i="1"/>
  <c r="BQ184" i="1"/>
  <c r="BQ190" i="1" s="1"/>
  <c r="BP184" i="1"/>
  <c r="BO184" i="1"/>
  <c r="BN184" i="1"/>
  <c r="BM184" i="1"/>
  <c r="BM190" i="1" s="1"/>
  <c r="BL184" i="1"/>
  <c r="BK184" i="1"/>
  <c r="BJ184" i="1"/>
  <c r="BI184" i="1"/>
  <c r="BI190" i="1" s="1"/>
  <c r="BH184" i="1"/>
  <c r="BG184" i="1"/>
  <c r="BF184" i="1"/>
  <c r="BE184" i="1"/>
  <c r="BE190" i="1" s="1"/>
  <c r="BD184" i="1"/>
  <c r="BC184" i="1"/>
  <c r="BB184" i="1"/>
  <c r="BA184" i="1"/>
  <c r="BA190" i="1" s="1"/>
  <c r="AZ184" i="1"/>
  <c r="AY184" i="1"/>
  <c r="AX184" i="1"/>
  <c r="AT184" i="1"/>
  <c r="AT190" i="1" s="1"/>
  <c r="AS184" i="1"/>
  <c r="AR184" i="1"/>
  <c r="AQ184" i="1"/>
  <c r="AP184" i="1"/>
  <c r="AP190" i="1" s="1"/>
  <c r="AL184" i="1"/>
  <c r="AK184" i="1"/>
  <c r="AJ184" i="1"/>
  <c r="AI184" i="1"/>
  <c r="AI190" i="1" s="1"/>
  <c r="AH184" i="1"/>
  <c r="AG184" i="1"/>
  <c r="AF184" i="1"/>
  <c r="AE184" i="1"/>
  <c r="AE190" i="1" s="1"/>
  <c r="AD184" i="1"/>
  <c r="AC184" i="1"/>
  <c r="AB184" i="1"/>
  <c r="AA184" i="1"/>
  <c r="AA190" i="1" s="1"/>
  <c r="Z184" i="1"/>
  <c r="Y184" i="1"/>
  <c r="X184" i="1"/>
  <c r="W184" i="1"/>
  <c r="W190" i="1" s="1"/>
  <c r="V184" i="1"/>
  <c r="U184" i="1"/>
  <c r="T184" i="1"/>
  <c r="S184" i="1"/>
  <c r="S190" i="1" s="1"/>
  <c r="R184" i="1"/>
  <c r="Q184" i="1"/>
  <c r="M184" i="1"/>
  <c r="L184" i="1"/>
  <c r="L190" i="1" s="1"/>
  <c r="K184" i="1"/>
  <c r="J184" i="1"/>
  <c r="I184" i="1"/>
  <c r="H184" i="1"/>
  <c r="H190" i="1" s="1"/>
  <c r="E184" i="1"/>
  <c r="D184" i="1"/>
  <c r="GT183" i="1"/>
  <c r="GS183" i="1"/>
  <c r="GR183" i="1"/>
  <c r="GQ183" i="1"/>
  <c r="GP183" i="1"/>
  <c r="GO183" i="1"/>
  <c r="GN183" i="1"/>
  <c r="GM183" i="1"/>
  <c r="GL183" i="1"/>
  <c r="GK183" i="1"/>
  <c r="GJ183" i="1"/>
  <c r="GI183" i="1"/>
  <c r="GH183" i="1"/>
  <c r="GG183" i="1"/>
  <c r="GF183" i="1"/>
  <c r="GE183" i="1"/>
  <c r="GD183" i="1"/>
  <c r="GC183" i="1"/>
  <c r="GB183" i="1"/>
  <c r="GA183" i="1"/>
  <c r="FZ183" i="1"/>
  <c r="FY183" i="1"/>
  <c r="FX183" i="1"/>
  <c r="FW183" i="1"/>
  <c r="FV183" i="1"/>
  <c r="FR183" i="1"/>
  <c r="FQ183" i="1"/>
  <c r="FP183" i="1"/>
  <c r="FO183" i="1"/>
  <c r="FN183" i="1"/>
  <c r="FM183" i="1"/>
  <c r="FL183" i="1"/>
  <c r="FK183" i="1"/>
  <c r="FJ183" i="1"/>
  <c r="FI183" i="1"/>
  <c r="FH183" i="1"/>
  <c r="FG183" i="1"/>
  <c r="FF183" i="1"/>
  <c r="FE183" i="1"/>
  <c r="FD183" i="1"/>
  <c r="FC183" i="1"/>
  <c r="FB183" i="1"/>
  <c r="FA183" i="1"/>
  <c r="EZ183" i="1"/>
  <c r="EY183" i="1"/>
  <c r="EX183" i="1"/>
  <c r="EW183" i="1"/>
  <c r="EV183" i="1"/>
  <c r="EU183" i="1"/>
  <c r="ET183" i="1"/>
  <c r="ES183" i="1"/>
  <c r="ER183" i="1"/>
  <c r="EQ183" i="1"/>
  <c r="EP183" i="1"/>
  <c r="EO183" i="1"/>
  <c r="EN183" i="1"/>
  <c r="EM183" i="1"/>
  <c r="EL183" i="1"/>
  <c r="EK183" i="1"/>
  <c r="EJ183" i="1"/>
  <c r="EI183" i="1"/>
  <c r="EH183" i="1"/>
  <c r="EG183" i="1"/>
  <c r="EF183" i="1"/>
  <c r="EE183" i="1"/>
  <c r="ED183" i="1"/>
  <c r="EC183" i="1"/>
  <c r="EB183" i="1"/>
  <c r="EA183" i="1"/>
  <c r="DZ183" i="1"/>
  <c r="DY183" i="1"/>
  <c r="DX183" i="1"/>
  <c r="DW183" i="1"/>
  <c r="DV183" i="1"/>
  <c r="DU183" i="1"/>
  <c r="DT183" i="1"/>
  <c r="DS183" i="1"/>
  <c r="DR183" i="1"/>
  <c r="DQ183" i="1"/>
  <c r="DP183" i="1"/>
  <c r="DO183" i="1"/>
  <c r="DN183" i="1"/>
  <c r="DM183" i="1"/>
  <c r="DL183" i="1"/>
  <c r="DK183" i="1"/>
  <c r="DJ183" i="1"/>
  <c r="DI183" i="1"/>
  <c r="DH183" i="1"/>
  <c r="DG183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D183" i="1"/>
  <c r="CC183" i="1"/>
  <c r="CB183" i="1"/>
  <c r="CA183" i="1"/>
  <c r="BZ183" i="1"/>
  <c r="BY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T183" i="1"/>
  <c r="AS183" i="1"/>
  <c r="AR183" i="1"/>
  <c r="AQ183" i="1"/>
  <c r="AP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M183" i="1"/>
  <c r="L183" i="1"/>
  <c r="K183" i="1"/>
  <c r="J183" i="1"/>
  <c r="I183" i="1"/>
  <c r="GT182" i="1"/>
  <c r="GS182" i="1"/>
  <c r="GR182" i="1"/>
  <c r="GQ182" i="1"/>
  <c r="GP182" i="1"/>
  <c r="GO182" i="1"/>
  <c r="GN182" i="1"/>
  <c r="GM182" i="1"/>
  <c r="GL182" i="1"/>
  <c r="GK182" i="1"/>
  <c r="GJ182" i="1"/>
  <c r="GI182" i="1"/>
  <c r="GH182" i="1"/>
  <c r="GG182" i="1"/>
  <c r="GF182" i="1"/>
  <c r="GE182" i="1"/>
  <c r="GD182" i="1"/>
  <c r="GC182" i="1"/>
  <c r="GB182" i="1"/>
  <c r="GA182" i="1"/>
  <c r="FZ182" i="1"/>
  <c r="FY182" i="1"/>
  <c r="FX182" i="1"/>
  <c r="FW182" i="1"/>
  <c r="FV182" i="1"/>
  <c r="FR182" i="1"/>
  <c r="FQ182" i="1"/>
  <c r="FP182" i="1"/>
  <c r="FO182" i="1"/>
  <c r="FN182" i="1"/>
  <c r="FM182" i="1"/>
  <c r="FL182" i="1"/>
  <c r="FK182" i="1"/>
  <c r="FJ182" i="1"/>
  <c r="FI182" i="1"/>
  <c r="FH182" i="1"/>
  <c r="FG182" i="1"/>
  <c r="FF182" i="1"/>
  <c r="FE182" i="1"/>
  <c r="FD182" i="1"/>
  <c r="FC182" i="1"/>
  <c r="FB182" i="1"/>
  <c r="FA182" i="1"/>
  <c r="EZ182" i="1"/>
  <c r="EY182" i="1"/>
  <c r="EX182" i="1"/>
  <c r="EW182" i="1"/>
  <c r="EV182" i="1"/>
  <c r="EU182" i="1"/>
  <c r="ET182" i="1"/>
  <c r="ES182" i="1"/>
  <c r="ER182" i="1"/>
  <c r="EQ182" i="1"/>
  <c r="EP182" i="1"/>
  <c r="EO182" i="1"/>
  <c r="EN182" i="1"/>
  <c r="EM182" i="1"/>
  <c r="EL182" i="1"/>
  <c r="EK182" i="1"/>
  <c r="EJ182" i="1"/>
  <c r="EI182" i="1"/>
  <c r="EH182" i="1"/>
  <c r="EG182" i="1"/>
  <c r="EF182" i="1"/>
  <c r="EE182" i="1"/>
  <c r="ED182" i="1"/>
  <c r="EC182" i="1"/>
  <c r="EB182" i="1"/>
  <c r="EA182" i="1"/>
  <c r="DZ182" i="1"/>
  <c r="DY182" i="1"/>
  <c r="DX182" i="1"/>
  <c r="DW182" i="1"/>
  <c r="DV182" i="1"/>
  <c r="DU182" i="1"/>
  <c r="DT182" i="1"/>
  <c r="DS182" i="1"/>
  <c r="DR182" i="1"/>
  <c r="DQ182" i="1"/>
  <c r="DP182" i="1"/>
  <c r="DO182" i="1"/>
  <c r="DN182" i="1"/>
  <c r="DM182" i="1"/>
  <c r="DL182" i="1"/>
  <c r="DK182" i="1"/>
  <c r="DJ182" i="1"/>
  <c r="DI182" i="1"/>
  <c r="DH182" i="1"/>
  <c r="DG182" i="1"/>
  <c r="DF182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D182" i="1"/>
  <c r="CC182" i="1"/>
  <c r="CB182" i="1"/>
  <c r="CA182" i="1"/>
  <c r="BZ182" i="1"/>
  <c r="BY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T182" i="1"/>
  <c r="AS182" i="1"/>
  <c r="AR182" i="1"/>
  <c r="AQ182" i="1"/>
  <c r="AP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GT180" i="1"/>
  <c r="GS180" i="1"/>
  <c r="GR180" i="1"/>
  <c r="GQ180" i="1"/>
  <c r="GP180" i="1"/>
  <c r="GO180" i="1"/>
  <c r="GN180" i="1"/>
  <c r="GM180" i="1"/>
  <c r="GL180" i="1"/>
  <c r="GK180" i="1"/>
  <c r="GJ180" i="1"/>
  <c r="GI180" i="1"/>
  <c r="GH180" i="1"/>
  <c r="GG180" i="1"/>
  <c r="GF180" i="1"/>
  <c r="GE180" i="1"/>
  <c r="GD180" i="1"/>
  <c r="GC180" i="1"/>
  <c r="GB180" i="1"/>
  <c r="GA180" i="1"/>
  <c r="FZ180" i="1"/>
  <c r="FY180" i="1"/>
  <c r="FX180" i="1"/>
  <c r="FW180" i="1"/>
  <c r="FV180" i="1"/>
  <c r="FR180" i="1"/>
  <c r="FQ180" i="1"/>
  <c r="FP180" i="1"/>
  <c r="FO180" i="1"/>
  <c r="FN180" i="1"/>
  <c r="FM180" i="1"/>
  <c r="FL180" i="1"/>
  <c r="FK180" i="1"/>
  <c r="FJ180" i="1"/>
  <c r="FI180" i="1"/>
  <c r="FH180" i="1"/>
  <c r="FG180" i="1"/>
  <c r="FF180" i="1"/>
  <c r="FE180" i="1"/>
  <c r="FD180" i="1"/>
  <c r="FC180" i="1"/>
  <c r="FB180" i="1"/>
  <c r="FA180" i="1"/>
  <c r="EZ180" i="1"/>
  <c r="EY180" i="1"/>
  <c r="EX180" i="1"/>
  <c r="EW180" i="1"/>
  <c r="EV180" i="1"/>
  <c r="EU180" i="1"/>
  <c r="ET180" i="1"/>
  <c r="ES180" i="1"/>
  <c r="ER180" i="1"/>
  <c r="EQ180" i="1"/>
  <c r="EP180" i="1"/>
  <c r="EO180" i="1"/>
  <c r="EN180" i="1"/>
  <c r="EM180" i="1"/>
  <c r="EL180" i="1"/>
  <c r="EK180" i="1"/>
  <c r="EJ180" i="1"/>
  <c r="EI180" i="1"/>
  <c r="EH180" i="1"/>
  <c r="EG180" i="1"/>
  <c r="EF180" i="1"/>
  <c r="EE180" i="1"/>
  <c r="ED180" i="1"/>
  <c r="EC180" i="1"/>
  <c r="EB180" i="1"/>
  <c r="EA180" i="1"/>
  <c r="DZ180" i="1"/>
  <c r="DY180" i="1"/>
  <c r="DX180" i="1"/>
  <c r="DW180" i="1"/>
  <c r="DV180" i="1"/>
  <c r="DU180" i="1"/>
  <c r="DT180" i="1"/>
  <c r="DS180" i="1"/>
  <c r="DR180" i="1"/>
  <c r="DQ180" i="1"/>
  <c r="DP180" i="1"/>
  <c r="DO180" i="1"/>
  <c r="DN180" i="1"/>
  <c r="DM180" i="1"/>
  <c r="DL180" i="1"/>
  <c r="DK180" i="1"/>
  <c r="DJ180" i="1"/>
  <c r="DI180" i="1"/>
  <c r="DH180" i="1"/>
  <c r="DG180" i="1"/>
  <c r="DF180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D180" i="1"/>
  <c r="CC180" i="1"/>
  <c r="CB180" i="1"/>
  <c r="CA180" i="1"/>
  <c r="BZ180" i="1"/>
  <c r="BY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T180" i="1"/>
  <c r="AS180" i="1"/>
  <c r="AR180" i="1"/>
  <c r="AQ180" i="1"/>
  <c r="AP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M180" i="1"/>
  <c r="L180" i="1"/>
  <c r="K180" i="1"/>
  <c r="J180" i="1"/>
  <c r="I180" i="1"/>
  <c r="H180" i="1"/>
  <c r="E180" i="1"/>
  <c r="D180" i="1"/>
  <c r="GT179" i="1"/>
  <c r="GS179" i="1"/>
  <c r="GR179" i="1"/>
  <c r="GQ179" i="1"/>
  <c r="GP179" i="1"/>
  <c r="GO179" i="1"/>
  <c r="GN179" i="1"/>
  <c r="GM179" i="1"/>
  <c r="GL179" i="1"/>
  <c r="GK179" i="1"/>
  <c r="GJ179" i="1"/>
  <c r="GI179" i="1"/>
  <c r="GH179" i="1"/>
  <c r="GG179" i="1"/>
  <c r="GF179" i="1"/>
  <c r="GE179" i="1"/>
  <c r="GD179" i="1"/>
  <c r="GC179" i="1"/>
  <c r="GB179" i="1"/>
  <c r="GA179" i="1"/>
  <c r="FZ179" i="1"/>
  <c r="FY179" i="1"/>
  <c r="FX179" i="1"/>
  <c r="FW179" i="1"/>
  <c r="GU179" i="1" s="1"/>
  <c r="FV179" i="1"/>
  <c r="FR179" i="1"/>
  <c r="FQ179" i="1"/>
  <c r="FP179" i="1"/>
  <c r="FO179" i="1"/>
  <c r="FN179" i="1"/>
  <c r="FM179" i="1"/>
  <c r="FL179" i="1"/>
  <c r="FK179" i="1"/>
  <c r="FJ179" i="1"/>
  <c r="FI179" i="1"/>
  <c r="FH179" i="1"/>
  <c r="FG179" i="1"/>
  <c r="FF179" i="1"/>
  <c r="FE179" i="1"/>
  <c r="FD179" i="1"/>
  <c r="FC179" i="1"/>
  <c r="FB179" i="1"/>
  <c r="FA179" i="1"/>
  <c r="EZ179" i="1"/>
  <c r="EY179" i="1"/>
  <c r="EX179" i="1"/>
  <c r="EW179" i="1"/>
  <c r="EV179" i="1"/>
  <c r="EU179" i="1"/>
  <c r="ET179" i="1"/>
  <c r="ES179" i="1"/>
  <c r="ER179" i="1"/>
  <c r="EQ179" i="1"/>
  <c r="EP179" i="1"/>
  <c r="EO179" i="1"/>
  <c r="EN179" i="1"/>
  <c r="EM179" i="1"/>
  <c r="EL179" i="1"/>
  <c r="EK179" i="1"/>
  <c r="EJ179" i="1"/>
  <c r="EI179" i="1"/>
  <c r="EH179" i="1"/>
  <c r="EG179" i="1"/>
  <c r="EF179" i="1"/>
  <c r="EE179" i="1"/>
  <c r="ED179" i="1"/>
  <c r="EC179" i="1"/>
  <c r="EB179" i="1"/>
  <c r="EA179" i="1"/>
  <c r="DZ179" i="1"/>
  <c r="DY179" i="1"/>
  <c r="DX179" i="1"/>
  <c r="DW179" i="1"/>
  <c r="DV179" i="1"/>
  <c r="DU179" i="1"/>
  <c r="DT179" i="1"/>
  <c r="DS179" i="1"/>
  <c r="DR179" i="1"/>
  <c r="DQ179" i="1"/>
  <c r="DP179" i="1"/>
  <c r="DO179" i="1"/>
  <c r="DN179" i="1"/>
  <c r="DM179" i="1"/>
  <c r="DL179" i="1"/>
  <c r="DK179" i="1"/>
  <c r="DJ179" i="1"/>
  <c r="DI179" i="1"/>
  <c r="DH179" i="1"/>
  <c r="DG179" i="1"/>
  <c r="DF179" i="1"/>
  <c r="DE179" i="1"/>
  <c r="DD179" i="1"/>
  <c r="DC179" i="1"/>
  <c r="DB179" i="1"/>
  <c r="DA179" i="1"/>
  <c r="CZ179" i="1"/>
  <c r="CY179" i="1"/>
  <c r="CX179" i="1"/>
  <c r="CW179" i="1"/>
  <c r="CV179" i="1"/>
  <c r="CU179" i="1"/>
  <c r="CT179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D179" i="1"/>
  <c r="CC179" i="1"/>
  <c r="CB179" i="1"/>
  <c r="CA179" i="1"/>
  <c r="BZ179" i="1"/>
  <c r="BY179" i="1"/>
  <c r="CE179" i="1" s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BV179" i="1" s="1"/>
  <c r="AT179" i="1"/>
  <c r="AS179" i="1"/>
  <c r="AR179" i="1"/>
  <c r="AQ179" i="1"/>
  <c r="AU179" i="1" s="1"/>
  <c r="AP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M179" i="1"/>
  <c r="L179" i="1"/>
  <c r="K179" i="1"/>
  <c r="J179" i="1"/>
  <c r="I179" i="1"/>
  <c r="N179" i="1" s="1"/>
  <c r="H179" i="1"/>
  <c r="E179" i="1"/>
  <c r="D179" i="1"/>
  <c r="GT178" i="1"/>
  <c r="GS178" i="1"/>
  <c r="GR178" i="1"/>
  <c r="GQ178" i="1"/>
  <c r="GP178" i="1"/>
  <c r="GO178" i="1"/>
  <c r="GN178" i="1"/>
  <c r="GM178" i="1"/>
  <c r="GL178" i="1"/>
  <c r="GK178" i="1"/>
  <c r="GJ178" i="1"/>
  <c r="GI178" i="1"/>
  <c r="GH178" i="1"/>
  <c r="GG178" i="1"/>
  <c r="GF178" i="1"/>
  <c r="GE178" i="1"/>
  <c r="GD178" i="1"/>
  <c r="GC178" i="1"/>
  <c r="GB178" i="1"/>
  <c r="GA178" i="1"/>
  <c r="FZ178" i="1"/>
  <c r="FY178" i="1"/>
  <c r="FX178" i="1"/>
  <c r="FW178" i="1"/>
  <c r="FV178" i="1"/>
  <c r="FR178" i="1"/>
  <c r="FQ178" i="1"/>
  <c r="FP178" i="1"/>
  <c r="FO178" i="1"/>
  <c r="FN178" i="1"/>
  <c r="FM178" i="1"/>
  <c r="FL178" i="1"/>
  <c r="FK178" i="1"/>
  <c r="FJ178" i="1"/>
  <c r="FI178" i="1"/>
  <c r="FH178" i="1"/>
  <c r="FG178" i="1"/>
  <c r="FF178" i="1"/>
  <c r="FE178" i="1"/>
  <c r="FD178" i="1"/>
  <c r="FC178" i="1"/>
  <c r="FB178" i="1"/>
  <c r="FA178" i="1"/>
  <c r="EZ178" i="1"/>
  <c r="EY178" i="1"/>
  <c r="EX178" i="1"/>
  <c r="EW178" i="1"/>
  <c r="EV178" i="1"/>
  <c r="EU178" i="1"/>
  <c r="ET178" i="1"/>
  <c r="ES178" i="1"/>
  <c r="ER178" i="1"/>
  <c r="EQ178" i="1"/>
  <c r="EP178" i="1"/>
  <c r="EO178" i="1"/>
  <c r="EN178" i="1"/>
  <c r="EM178" i="1"/>
  <c r="EL178" i="1"/>
  <c r="EK178" i="1"/>
  <c r="EJ178" i="1"/>
  <c r="EI178" i="1"/>
  <c r="EH178" i="1"/>
  <c r="EG178" i="1"/>
  <c r="EF178" i="1"/>
  <c r="EE178" i="1"/>
  <c r="ED178" i="1"/>
  <c r="EC178" i="1"/>
  <c r="EB178" i="1"/>
  <c r="EA178" i="1"/>
  <c r="DZ178" i="1"/>
  <c r="DY178" i="1"/>
  <c r="DX178" i="1"/>
  <c r="DW178" i="1"/>
  <c r="DV178" i="1"/>
  <c r="DU178" i="1"/>
  <c r="DT178" i="1"/>
  <c r="DS178" i="1"/>
  <c r="DR178" i="1"/>
  <c r="DQ178" i="1"/>
  <c r="DP178" i="1"/>
  <c r="DO178" i="1"/>
  <c r="DN178" i="1"/>
  <c r="DM178" i="1"/>
  <c r="DL178" i="1"/>
  <c r="DK178" i="1"/>
  <c r="DJ178" i="1"/>
  <c r="DI178" i="1"/>
  <c r="DH178" i="1"/>
  <c r="DG178" i="1"/>
  <c r="DF178" i="1"/>
  <c r="DE178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CR178" i="1"/>
  <c r="CQ178" i="1"/>
  <c r="CP178" i="1"/>
  <c r="CO178" i="1"/>
  <c r="CN178" i="1"/>
  <c r="CM178" i="1"/>
  <c r="CL178" i="1"/>
  <c r="CK178" i="1"/>
  <c r="CJ178" i="1"/>
  <c r="CI178" i="1"/>
  <c r="FS178" i="1" s="1"/>
  <c r="CH178" i="1"/>
  <c r="CD178" i="1"/>
  <c r="CC178" i="1"/>
  <c r="CB178" i="1"/>
  <c r="CA178" i="1"/>
  <c r="BZ178" i="1"/>
  <c r="BY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T178" i="1"/>
  <c r="AS178" i="1"/>
  <c r="AR178" i="1"/>
  <c r="AQ178" i="1"/>
  <c r="AP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AM178" i="1" s="1"/>
  <c r="R178" i="1"/>
  <c r="Q178" i="1"/>
  <c r="M178" i="1"/>
  <c r="L178" i="1"/>
  <c r="K178" i="1"/>
  <c r="J178" i="1"/>
  <c r="I178" i="1"/>
  <c r="H178" i="1"/>
  <c r="N178" i="1" s="1"/>
  <c r="E178" i="1"/>
  <c r="D178" i="1"/>
  <c r="GT177" i="1"/>
  <c r="GS177" i="1"/>
  <c r="GR177" i="1"/>
  <c r="GQ177" i="1"/>
  <c r="GP177" i="1"/>
  <c r="GO177" i="1"/>
  <c r="GN177" i="1"/>
  <c r="GM177" i="1"/>
  <c r="GL177" i="1"/>
  <c r="GK177" i="1"/>
  <c r="GJ177" i="1"/>
  <c r="GI177" i="1"/>
  <c r="GH177" i="1"/>
  <c r="GG177" i="1"/>
  <c r="GF177" i="1"/>
  <c r="GE177" i="1"/>
  <c r="GD177" i="1"/>
  <c r="GC177" i="1"/>
  <c r="GB177" i="1"/>
  <c r="GA177" i="1"/>
  <c r="FZ177" i="1"/>
  <c r="FY177" i="1"/>
  <c r="FX177" i="1"/>
  <c r="FW177" i="1"/>
  <c r="FV177" i="1"/>
  <c r="FR177" i="1"/>
  <c r="FQ177" i="1"/>
  <c r="FP177" i="1"/>
  <c r="FO177" i="1"/>
  <c r="FN177" i="1"/>
  <c r="FM177" i="1"/>
  <c r="FL177" i="1"/>
  <c r="FK177" i="1"/>
  <c r="FJ177" i="1"/>
  <c r="FI177" i="1"/>
  <c r="FH177" i="1"/>
  <c r="FG177" i="1"/>
  <c r="FF177" i="1"/>
  <c r="FE177" i="1"/>
  <c r="FD177" i="1"/>
  <c r="FC177" i="1"/>
  <c r="FB177" i="1"/>
  <c r="FA177" i="1"/>
  <c r="EZ177" i="1"/>
  <c r="EY177" i="1"/>
  <c r="EX177" i="1"/>
  <c r="EW177" i="1"/>
  <c r="EV177" i="1"/>
  <c r="EU177" i="1"/>
  <c r="ET177" i="1"/>
  <c r="ES177" i="1"/>
  <c r="ER177" i="1"/>
  <c r="EQ177" i="1"/>
  <c r="EP177" i="1"/>
  <c r="EO177" i="1"/>
  <c r="EN177" i="1"/>
  <c r="EM177" i="1"/>
  <c r="EL177" i="1"/>
  <c r="EK177" i="1"/>
  <c r="EJ177" i="1"/>
  <c r="EI177" i="1"/>
  <c r="EH177" i="1"/>
  <c r="EG177" i="1"/>
  <c r="EF177" i="1"/>
  <c r="EE177" i="1"/>
  <c r="ED177" i="1"/>
  <c r="EC177" i="1"/>
  <c r="EB177" i="1"/>
  <c r="EA177" i="1"/>
  <c r="DZ177" i="1"/>
  <c r="DY177" i="1"/>
  <c r="DX177" i="1"/>
  <c r="DW177" i="1"/>
  <c r="DV177" i="1"/>
  <c r="DU177" i="1"/>
  <c r="DT177" i="1"/>
  <c r="DS177" i="1"/>
  <c r="DR177" i="1"/>
  <c r="DQ177" i="1"/>
  <c r="DP177" i="1"/>
  <c r="DO177" i="1"/>
  <c r="DN177" i="1"/>
  <c r="DM177" i="1"/>
  <c r="DL177" i="1"/>
  <c r="DK177" i="1"/>
  <c r="DJ177" i="1"/>
  <c r="DI177" i="1"/>
  <c r="DH177" i="1"/>
  <c r="DG177" i="1"/>
  <c r="DF177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FS177" i="1" s="1"/>
  <c r="CD177" i="1"/>
  <c r="CC177" i="1"/>
  <c r="CB177" i="1"/>
  <c r="CA177" i="1"/>
  <c r="BZ177" i="1"/>
  <c r="BY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T177" i="1"/>
  <c r="AS177" i="1"/>
  <c r="AR177" i="1"/>
  <c r="AQ177" i="1"/>
  <c r="AP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M177" i="1"/>
  <c r="L177" i="1"/>
  <c r="K177" i="1"/>
  <c r="J177" i="1"/>
  <c r="I177" i="1"/>
  <c r="H177" i="1"/>
  <c r="E177" i="1"/>
  <c r="D177" i="1"/>
  <c r="GT176" i="1"/>
  <c r="GS176" i="1"/>
  <c r="GR176" i="1"/>
  <c r="GQ176" i="1"/>
  <c r="GP176" i="1"/>
  <c r="GO176" i="1"/>
  <c r="GN176" i="1"/>
  <c r="GM176" i="1"/>
  <c r="GL176" i="1"/>
  <c r="GK176" i="1"/>
  <c r="GJ176" i="1"/>
  <c r="GI176" i="1"/>
  <c r="GH176" i="1"/>
  <c r="GG176" i="1"/>
  <c r="GF176" i="1"/>
  <c r="GE176" i="1"/>
  <c r="GD176" i="1"/>
  <c r="GC176" i="1"/>
  <c r="GB176" i="1"/>
  <c r="GA176" i="1"/>
  <c r="FZ176" i="1"/>
  <c r="FY176" i="1"/>
  <c r="FX176" i="1"/>
  <c r="FW176" i="1"/>
  <c r="FV176" i="1"/>
  <c r="FR176" i="1"/>
  <c r="FQ176" i="1"/>
  <c r="FP176" i="1"/>
  <c r="FO176" i="1"/>
  <c r="FN176" i="1"/>
  <c r="FM176" i="1"/>
  <c r="FL176" i="1"/>
  <c r="FK176" i="1"/>
  <c r="FJ176" i="1"/>
  <c r="FI176" i="1"/>
  <c r="FH176" i="1"/>
  <c r="FG176" i="1"/>
  <c r="FF176" i="1"/>
  <c r="FE176" i="1"/>
  <c r="FD176" i="1"/>
  <c r="FC176" i="1"/>
  <c r="FB176" i="1"/>
  <c r="FA176" i="1"/>
  <c r="EZ176" i="1"/>
  <c r="EY176" i="1"/>
  <c r="EX176" i="1"/>
  <c r="EW176" i="1"/>
  <c r="EV176" i="1"/>
  <c r="EU176" i="1"/>
  <c r="ET176" i="1"/>
  <c r="ES176" i="1"/>
  <c r="ER176" i="1"/>
  <c r="EQ176" i="1"/>
  <c r="EP176" i="1"/>
  <c r="EO176" i="1"/>
  <c r="EN176" i="1"/>
  <c r="EM176" i="1"/>
  <c r="EL176" i="1"/>
  <c r="EK176" i="1"/>
  <c r="EJ176" i="1"/>
  <c r="EI176" i="1"/>
  <c r="EH176" i="1"/>
  <c r="EG176" i="1"/>
  <c r="EF176" i="1"/>
  <c r="EE176" i="1"/>
  <c r="ED176" i="1"/>
  <c r="EC176" i="1"/>
  <c r="EB176" i="1"/>
  <c r="EA176" i="1"/>
  <c r="DZ176" i="1"/>
  <c r="DY176" i="1"/>
  <c r="DX176" i="1"/>
  <c r="DW176" i="1"/>
  <c r="DV176" i="1"/>
  <c r="DU176" i="1"/>
  <c r="DT176" i="1"/>
  <c r="DS176" i="1"/>
  <c r="DR176" i="1"/>
  <c r="DQ176" i="1"/>
  <c r="DP176" i="1"/>
  <c r="DO176" i="1"/>
  <c r="DN176" i="1"/>
  <c r="DM176" i="1"/>
  <c r="DL176" i="1"/>
  <c r="DK176" i="1"/>
  <c r="DJ176" i="1"/>
  <c r="DI176" i="1"/>
  <c r="DH176" i="1"/>
  <c r="DG176" i="1"/>
  <c r="DF176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D176" i="1"/>
  <c r="CC176" i="1"/>
  <c r="CB176" i="1"/>
  <c r="CA176" i="1"/>
  <c r="BZ176" i="1"/>
  <c r="BY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T176" i="1"/>
  <c r="AS176" i="1"/>
  <c r="AR176" i="1"/>
  <c r="AQ176" i="1"/>
  <c r="AP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M176" i="1"/>
  <c r="L176" i="1"/>
  <c r="K176" i="1"/>
  <c r="J176" i="1"/>
  <c r="I176" i="1"/>
  <c r="H176" i="1"/>
  <c r="E176" i="1"/>
  <c r="D176" i="1"/>
  <c r="GT175" i="1"/>
  <c r="GS175" i="1"/>
  <c r="GR175" i="1"/>
  <c r="GQ175" i="1"/>
  <c r="GQ181" i="1" s="1"/>
  <c r="GP175" i="1"/>
  <c r="GO175" i="1"/>
  <c r="GN175" i="1"/>
  <c r="GM175" i="1"/>
  <c r="GM181" i="1" s="1"/>
  <c r="GL175" i="1"/>
  <c r="GK175" i="1"/>
  <c r="GJ175" i="1"/>
  <c r="GI175" i="1"/>
  <c r="GI181" i="1" s="1"/>
  <c r="GH175" i="1"/>
  <c r="GG175" i="1"/>
  <c r="GF175" i="1"/>
  <c r="GE175" i="1"/>
  <c r="GE181" i="1" s="1"/>
  <c r="GD175" i="1"/>
  <c r="GC175" i="1"/>
  <c r="GB175" i="1"/>
  <c r="GA175" i="1"/>
  <c r="GA181" i="1" s="1"/>
  <c r="FZ175" i="1"/>
  <c r="FY175" i="1"/>
  <c r="FX175" i="1"/>
  <c r="FW175" i="1"/>
  <c r="FW181" i="1" s="1"/>
  <c r="FV175" i="1"/>
  <c r="FR175" i="1"/>
  <c r="FQ175" i="1"/>
  <c r="FP175" i="1"/>
  <c r="FP181" i="1" s="1"/>
  <c r="FO175" i="1"/>
  <c r="FN175" i="1"/>
  <c r="FM175" i="1"/>
  <c r="FL175" i="1"/>
  <c r="FL181" i="1" s="1"/>
  <c r="FK175" i="1"/>
  <c r="FJ175" i="1"/>
  <c r="FI175" i="1"/>
  <c r="FH175" i="1"/>
  <c r="FH181" i="1" s="1"/>
  <c r="FG175" i="1"/>
  <c r="FF175" i="1"/>
  <c r="FE175" i="1"/>
  <c r="FD175" i="1"/>
  <c r="FD181" i="1" s="1"/>
  <c r="FC175" i="1"/>
  <c r="FB175" i="1"/>
  <c r="FA175" i="1"/>
  <c r="EZ175" i="1"/>
  <c r="EZ181" i="1" s="1"/>
  <c r="EY175" i="1"/>
  <c r="EX175" i="1"/>
  <c r="EW175" i="1"/>
  <c r="EV175" i="1"/>
  <c r="EV181" i="1" s="1"/>
  <c r="EU175" i="1"/>
  <c r="ET175" i="1"/>
  <c r="ES175" i="1"/>
  <c r="ER175" i="1"/>
  <c r="ER181" i="1" s="1"/>
  <c r="EQ175" i="1"/>
  <c r="EP175" i="1"/>
  <c r="EO175" i="1"/>
  <c r="EN175" i="1"/>
  <c r="EN181" i="1" s="1"/>
  <c r="EM175" i="1"/>
  <c r="EL175" i="1"/>
  <c r="EK175" i="1"/>
  <c r="EJ175" i="1"/>
  <c r="EJ181" i="1" s="1"/>
  <c r="EI175" i="1"/>
  <c r="EH175" i="1"/>
  <c r="EG175" i="1"/>
  <c r="EF175" i="1"/>
  <c r="EF181" i="1" s="1"/>
  <c r="EE175" i="1"/>
  <c r="ED175" i="1"/>
  <c r="EC175" i="1"/>
  <c r="EB175" i="1"/>
  <c r="EB181" i="1" s="1"/>
  <c r="EA175" i="1"/>
  <c r="DZ175" i="1"/>
  <c r="DY175" i="1"/>
  <c r="DX175" i="1"/>
  <c r="DX181" i="1" s="1"/>
  <c r="DW175" i="1"/>
  <c r="DV175" i="1"/>
  <c r="DU175" i="1"/>
  <c r="DT175" i="1"/>
  <c r="DT181" i="1" s="1"/>
  <c r="DS175" i="1"/>
  <c r="DR175" i="1"/>
  <c r="DQ175" i="1"/>
  <c r="DP175" i="1"/>
  <c r="DP181" i="1" s="1"/>
  <c r="DO175" i="1"/>
  <c r="DN175" i="1"/>
  <c r="DM175" i="1"/>
  <c r="DL175" i="1"/>
  <c r="DL181" i="1" s="1"/>
  <c r="DK175" i="1"/>
  <c r="DJ175" i="1"/>
  <c r="DI175" i="1"/>
  <c r="DH175" i="1"/>
  <c r="DH181" i="1" s="1"/>
  <c r="DG175" i="1"/>
  <c r="DF175" i="1"/>
  <c r="DE175" i="1"/>
  <c r="DD175" i="1"/>
  <c r="DD181" i="1" s="1"/>
  <c r="DC175" i="1"/>
  <c r="DB175" i="1"/>
  <c r="DA175" i="1"/>
  <c r="CZ175" i="1"/>
  <c r="CZ181" i="1" s="1"/>
  <c r="CY175" i="1"/>
  <c r="CX175" i="1"/>
  <c r="CW175" i="1"/>
  <c r="CV175" i="1"/>
  <c r="CV181" i="1" s="1"/>
  <c r="CU175" i="1"/>
  <c r="CT175" i="1"/>
  <c r="CS175" i="1"/>
  <c r="CR175" i="1"/>
  <c r="CR181" i="1" s="1"/>
  <c r="CQ175" i="1"/>
  <c r="CP175" i="1"/>
  <c r="CO175" i="1"/>
  <c r="CN175" i="1"/>
  <c r="CN181" i="1" s="1"/>
  <c r="CM175" i="1"/>
  <c r="CL175" i="1"/>
  <c r="CK175" i="1"/>
  <c r="CJ175" i="1"/>
  <c r="CJ181" i="1" s="1"/>
  <c r="CI175" i="1"/>
  <c r="CH175" i="1"/>
  <c r="CD175" i="1"/>
  <c r="CC175" i="1"/>
  <c r="CC181" i="1" s="1"/>
  <c r="CB175" i="1"/>
  <c r="CA175" i="1"/>
  <c r="BZ175" i="1"/>
  <c r="BY175" i="1"/>
  <c r="CE175" i="1" s="1"/>
  <c r="BU175" i="1"/>
  <c r="BT175" i="1"/>
  <c r="BS175" i="1"/>
  <c r="BR175" i="1"/>
  <c r="BR181" i="1" s="1"/>
  <c r="BQ175" i="1"/>
  <c r="BP175" i="1"/>
  <c r="BO175" i="1"/>
  <c r="BN175" i="1"/>
  <c r="BN181" i="1" s="1"/>
  <c r="BM175" i="1"/>
  <c r="BL175" i="1"/>
  <c r="BK175" i="1"/>
  <c r="BJ175" i="1"/>
  <c r="BJ181" i="1" s="1"/>
  <c r="BI175" i="1"/>
  <c r="BH175" i="1"/>
  <c r="BG175" i="1"/>
  <c r="BF175" i="1"/>
  <c r="BF181" i="1" s="1"/>
  <c r="BE175" i="1"/>
  <c r="BD175" i="1"/>
  <c r="BC175" i="1"/>
  <c r="BB175" i="1"/>
  <c r="BB181" i="1" s="1"/>
  <c r="BA175" i="1"/>
  <c r="AZ175" i="1"/>
  <c r="AY175" i="1"/>
  <c r="AX175" i="1"/>
  <c r="AX181" i="1" s="1"/>
  <c r="AT175" i="1"/>
  <c r="AS175" i="1"/>
  <c r="AR175" i="1"/>
  <c r="AQ175" i="1"/>
  <c r="AQ181" i="1" s="1"/>
  <c r="AP175" i="1"/>
  <c r="AL175" i="1"/>
  <c r="AK175" i="1"/>
  <c r="AJ175" i="1"/>
  <c r="AJ181" i="1" s="1"/>
  <c r="AI175" i="1"/>
  <c r="AH175" i="1"/>
  <c r="AG175" i="1"/>
  <c r="AF175" i="1"/>
  <c r="AF181" i="1" s="1"/>
  <c r="AE175" i="1"/>
  <c r="AD175" i="1"/>
  <c r="AC175" i="1"/>
  <c r="AB175" i="1"/>
  <c r="AB181" i="1" s="1"/>
  <c r="AA175" i="1"/>
  <c r="Z175" i="1"/>
  <c r="Y175" i="1"/>
  <c r="X175" i="1"/>
  <c r="X181" i="1" s="1"/>
  <c r="W175" i="1"/>
  <c r="V175" i="1"/>
  <c r="U175" i="1"/>
  <c r="T175" i="1"/>
  <c r="T181" i="1" s="1"/>
  <c r="S175" i="1"/>
  <c r="R175" i="1"/>
  <c r="Q175" i="1"/>
  <c r="M175" i="1"/>
  <c r="M181" i="1" s="1"/>
  <c r="L175" i="1"/>
  <c r="K175" i="1"/>
  <c r="J175" i="1"/>
  <c r="I175" i="1"/>
  <c r="N175" i="1" s="1"/>
  <c r="H175" i="1"/>
  <c r="E175" i="1"/>
  <c r="D175" i="1"/>
  <c r="GT174" i="1"/>
  <c r="GS174" i="1"/>
  <c r="GR174" i="1"/>
  <c r="GQ174" i="1"/>
  <c r="GP174" i="1"/>
  <c r="GO174" i="1"/>
  <c r="GN174" i="1"/>
  <c r="GM174" i="1"/>
  <c r="GL174" i="1"/>
  <c r="GK174" i="1"/>
  <c r="GJ174" i="1"/>
  <c r="GI174" i="1"/>
  <c r="GH174" i="1"/>
  <c r="GG174" i="1"/>
  <c r="GF174" i="1"/>
  <c r="GE174" i="1"/>
  <c r="GD174" i="1"/>
  <c r="GC174" i="1"/>
  <c r="GB174" i="1"/>
  <c r="GA174" i="1"/>
  <c r="FZ174" i="1"/>
  <c r="FY174" i="1"/>
  <c r="FX174" i="1"/>
  <c r="FW174" i="1"/>
  <c r="FV174" i="1"/>
  <c r="FR174" i="1"/>
  <c r="FQ174" i="1"/>
  <c r="FP174" i="1"/>
  <c r="FO174" i="1"/>
  <c r="FN174" i="1"/>
  <c r="FM174" i="1"/>
  <c r="FL174" i="1"/>
  <c r="FK174" i="1"/>
  <c r="FJ174" i="1"/>
  <c r="FI174" i="1"/>
  <c r="FH174" i="1"/>
  <c r="FG174" i="1"/>
  <c r="FF174" i="1"/>
  <c r="FE174" i="1"/>
  <c r="FD174" i="1"/>
  <c r="FC174" i="1"/>
  <c r="FB174" i="1"/>
  <c r="FA174" i="1"/>
  <c r="EZ174" i="1"/>
  <c r="EY174" i="1"/>
  <c r="EX174" i="1"/>
  <c r="EW174" i="1"/>
  <c r="EV174" i="1"/>
  <c r="EU174" i="1"/>
  <c r="ET174" i="1"/>
  <c r="ES174" i="1"/>
  <c r="ER174" i="1"/>
  <c r="EQ174" i="1"/>
  <c r="EP174" i="1"/>
  <c r="EO174" i="1"/>
  <c r="EN174" i="1"/>
  <c r="EM174" i="1"/>
  <c r="EL174" i="1"/>
  <c r="EK174" i="1"/>
  <c r="EJ174" i="1"/>
  <c r="EI174" i="1"/>
  <c r="EH174" i="1"/>
  <c r="EG174" i="1"/>
  <c r="EF174" i="1"/>
  <c r="EE174" i="1"/>
  <c r="ED174" i="1"/>
  <c r="EC174" i="1"/>
  <c r="EB174" i="1"/>
  <c r="EA174" i="1"/>
  <c r="DZ174" i="1"/>
  <c r="DY174" i="1"/>
  <c r="DX174" i="1"/>
  <c r="DW174" i="1"/>
  <c r="DV174" i="1"/>
  <c r="DU174" i="1"/>
  <c r="DT174" i="1"/>
  <c r="DS174" i="1"/>
  <c r="DR174" i="1"/>
  <c r="DQ174" i="1"/>
  <c r="DP174" i="1"/>
  <c r="DO174" i="1"/>
  <c r="DN174" i="1"/>
  <c r="DM174" i="1"/>
  <c r="DL174" i="1"/>
  <c r="DK174" i="1"/>
  <c r="DJ174" i="1"/>
  <c r="DI174" i="1"/>
  <c r="DH174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D174" i="1"/>
  <c r="CC174" i="1"/>
  <c r="CB174" i="1"/>
  <c r="CA174" i="1"/>
  <c r="BZ174" i="1"/>
  <c r="BY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T174" i="1"/>
  <c r="AS174" i="1"/>
  <c r="AR174" i="1"/>
  <c r="AQ174" i="1"/>
  <c r="AP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M174" i="1"/>
  <c r="L174" i="1"/>
  <c r="K174" i="1"/>
  <c r="J174" i="1"/>
  <c r="I174" i="1"/>
  <c r="E174" i="1"/>
  <c r="GT173" i="1"/>
  <c r="GS173" i="1"/>
  <c r="GR173" i="1"/>
  <c r="GQ173" i="1"/>
  <c r="GP173" i="1"/>
  <c r="GO173" i="1"/>
  <c r="GN173" i="1"/>
  <c r="GM173" i="1"/>
  <c r="GL173" i="1"/>
  <c r="GK173" i="1"/>
  <c r="GJ173" i="1"/>
  <c r="GI173" i="1"/>
  <c r="GH173" i="1"/>
  <c r="GG173" i="1"/>
  <c r="GF173" i="1"/>
  <c r="GE173" i="1"/>
  <c r="GD173" i="1"/>
  <c r="GC173" i="1"/>
  <c r="GB173" i="1"/>
  <c r="GA173" i="1"/>
  <c r="FZ173" i="1"/>
  <c r="FY173" i="1"/>
  <c r="FX173" i="1"/>
  <c r="FW173" i="1"/>
  <c r="FV173" i="1"/>
  <c r="FR173" i="1"/>
  <c r="FQ173" i="1"/>
  <c r="FP173" i="1"/>
  <c r="FO173" i="1"/>
  <c r="FN173" i="1"/>
  <c r="FM173" i="1"/>
  <c r="FL173" i="1"/>
  <c r="FK173" i="1"/>
  <c r="FJ173" i="1"/>
  <c r="FI173" i="1"/>
  <c r="FH173" i="1"/>
  <c r="FG173" i="1"/>
  <c r="FF173" i="1"/>
  <c r="FE173" i="1"/>
  <c r="FD173" i="1"/>
  <c r="FC173" i="1"/>
  <c r="FB173" i="1"/>
  <c r="FA173" i="1"/>
  <c r="EZ173" i="1"/>
  <c r="EY173" i="1"/>
  <c r="EX173" i="1"/>
  <c r="EW173" i="1"/>
  <c r="EV173" i="1"/>
  <c r="EU173" i="1"/>
  <c r="ET173" i="1"/>
  <c r="ES173" i="1"/>
  <c r="ER173" i="1"/>
  <c r="EQ173" i="1"/>
  <c r="EP173" i="1"/>
  <c r="EO173" i="1"/>
  <c r="EN173" i="1"/>
  <c r="EM173" i="1"/>
  <c r="EL173" i="1"/>
  <c r="EK173" i="1"/>
  <c r="EJ173" i="1"/>
  <c r="EI173" i="1"/>
  <c r="EH173" i="1"/>
  <c r="EG173" i="1"/>
  <c r="EF173" i="1"/>
  <c r="EE173" i="1"/>
  <c r="ED173" i="1"/>
  <c r="EC173" i="1"/>
  <c r="EB173" i="1"/>
  <c r="EA173" i="1"/>
  <c r="DZ173" i="1"/>
  <c r="DY173" i="1"/>
  <c r="DX173" i="1"/>
  <c r="DW173" i="1"/>
  <c r="DV173" i="1"/>
  <c r="DU173" i="1"/>
  <c r="DT173" i="1"/>
  <c r="DS173" i="1"/>
  <c r="DR173" i="1"/>
  <c r="DQ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D173" i="1"/>
  <c r="CC173" i="1"/>
  <c r="CB173" i="1"/>
  <c r="CA173" i="1"/>
  <c r="BZ173" i="1"/>
  <c r="BY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BV173" i="1" s="1"/>
  <c r="AT173" i="1"/>
  <c r="AS173" i="1"/>
  <c r="AR173" i="1"/>
  <c r="AQ173" i="1"/>
  <c r="AP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M173" i="1"/>
  <c r="L173" i="1"/>
  <c r="K173" i="1"/>
  <c r="J173" i="1"/>
  <c r="I173" i="1"/>
  <c r="GT171" i="1"/>
  <c r="GS171" i="1"/>
  <c r="GR171" i="1"/>
  <c r="GQ171" i="1"/>
  <c r="GP171" i="1"/>
  <c r="GO171" i="1"/>
  <c r="GN171" i="1"/>
  <c r="GM171" i="1"/>
  <c r="GL171" i="1"/>
  <c r="GK171" i="1"/>
  <c r="GJ171" i="1"/>
  <c r="GI171" i="1"/>
  <c r="GH171" i="1"/>
  <c r="GG171" i="1"/>
  <c r="GF171" i="1"/>
  <c r="GE171" i="1"/>
  <c r="GD171" i="1"/>
  <c r="GC171" i="1"/>
  <c r="GB171" i="1"/>
  <c r="GA171" i="1"/>
  <c r="FZ171" i="1"/>
  <c r="FY171" i="1"/>
  <c r="FX171" i="1"/>
  <c r="FW171" i="1"/>
  <c r="FV171" i="1"/>
  <c r="FR171" i="1"/>
  <c r="FQ171" i="1"/>
  <c r="FP171" i="1"/>
  <c r="FO171" i="1"/>
  <c r="FN171" i="1"/>
  <c r="FM171" i="1"/>
  <c r="FL171" i="1"/>
  <c r="FK171" i="1"/>
  <c r="FJ171" i="1"/>
  <c r="FI171" i="1"/>
  <c r="FH171" i="1"/>
  <c r="FG171" i="1"/>
  <c r="FF171" i="1"/>
  <c r="FE171" i="1"/>
  <c r="FD171" i="1"/>
  <c r="FC171" i="1"/>
  <c r="FB171" i="1"/>
  <c r="FA171" i="1"/>
  <c r="EZ171" i="1"/>
  <c r="EY171" i="1"/>
  <c r="EX171" i="1"/>
  <c r="EW171" i="1"/>
  <c r="EV171" i="1"/>
  <c r="EU171" i="1"/>
  <c r="ET171" i="1"/>
  <c r="ES171" i="1"/>
  <c r="ER171" i="1"/>
  <c r="EQ171" i="1"/>
  <c r="EP171" i="1"/>
  <c r="EO171" i="1"/>
  <c r="EN171" i="1"/>
  <c r="EM171" i="1"/>
  <c r="EL171" i="1"/>
  <c r="EK171" i="1"/>
  <c r="EJ171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DW171" i="1"/>
  <c r="DV171" i="1"/>
  <c r="DU171" i="1"/>
  <c r="DT171" i="1"/>
  <c r="DS171" i="1"/>
  <c r="DR171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D171" i="1"/>
  <c r="CC171" i="1"/>
  <c r="CB171" i="1"/>
  <c r="CA171" i="1"/>
  <c r="BZ171" i="1"/>
  <c r="BY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BV171" i="1" s="1"/>
  <c r="AT171" i="1"/>
  <c r="AS171" i="1"/>
  <c r="AR171" i="1"/>
  <c r="AQ171" i="1"/>
  <c r="AP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M171" i="1"/>
  <c r="L171" i="1"/>
  <c r="K171" i="1"/>
  <c r="J171" i="1"/>
  <c r="I171" i="1"/>
  <c r="H171" i="1"/>
  <c r="E171" i="1"/>
  <c r="D171" i="1"/>
  <c r="GT170" i="1"/>
  <c r="GS170" i="1"/>
  <c r="GR170" i="1"/>
  <c r="GQ170" i="1"/>
  <c r="GP170" i="1"/>
  <c r="GO170" i="1"/>
  <c r="GN170" i="1"/>
  <c r="GM170" i="1"/>
  <c r="GL170" i="1"/>
  <c r="GK170" i="1"/>
  <c r="GJ170" i="1"/>
  <c r="GI170" i="1"/>
  <c r="GH170" i="1"/>
  <c r="GG170" i="1"/>
  <c r="GF170" i="1"/>
  <c r="GE170" i="1"/>
  <c r="GD170" i="1"/>
  <c r="GC170" i="1"/>
  <c r="GB170" i="1"/>
  <c r="GA170" i="1"/>
  <c r="FZ170" i="1"/>
  <c r="FY170" i="1"/>
  <c r="FX170" i="1"/>
  <c r="FW170" i="1"/>
  <c r="FV170" i="1"/>
  <c r="GU170" i="1" s="1"/>
  <c r="FR170" i="1"/>
  <c r="FQ170" i="1"/>
  <c r="FP170" i="1"/>
  <c r="FO170" i="1"/>
  <c r="FN170" i="1"/>
  <c r="FM170" i="1"/>
  <c r="FL170" i="1"/>
  <c r="FK170" i="1"/>
  <c r="FJ170" i="1"/>
  <c r="FI170" i="1"/>
  <c r="FH170" i="1"/>
  <c r="FG170" i="1"/>
  <c r="FF170" i="1"/>
  <c r="FE170" i="1"/>
  <c r="FD170" i="1"/>
  <c r="FC170" i="1"/>
  <c r="FB170" i="1"/>
  <c r="FA170" i="1"/>
  <c r="EZ170" i="1"/>
  <c r="EY170" i="1"/>
  <c r="EX170" i="1"/>
  <c r="EW170" i="1"/>
  <c r="EV170" i="1"/>
  <c r="EU170" i="1"/>
  <c r="ET170" i="1"/>
  <c r="ES170" i="1"/>
  <c r="ER170" i="1"/>
  <c r="EQ170" i="1"/>
  <c r="EP170" i="1"/>
  <c r="EO170" i="1"/>
  <c r="EN170" i="1"/>
  <c r="EM170" i="1"/>
  <c r="EL170" i="1"/>
  <c r="EK170" i="1"/>
  <c r="EJ170" i="1"/>
  <c r="EI170" i="1"/>
  <c r="EH170" i="1"/>
  <c r="EG170" i="1"/>
  <c r="EF170" i="1"/>
  <c r="EE170" i="1"/>
  <c r="ED170" i="1"/>
  <c r="EC170" i="1"/>
  <c r="EB170" i="1"/>
  <c r="EA170" i="1"/>
  <c r="DZ170" i="1"/>
  <c r="DY170" i="1"/>
  <c r="DX170" i="1"/>
  <c r="DW170" i="1"/>
  <c r="DV170" i="1"/>
  <c r="DU170" i="1"/>
  <c r="DT170" i="1"/>
  <c r="DS170" i="1"/>
  <c r="DR170" i="1"/>
  <c r="DQ170" i="1"/>
  <c r="DP170" i="1"/>
  <c r="DO170" i="1"/>
  <c r="DN170" i="1"/>
  <c r="DM170" i="1"/>
  <c r="DL170" i="1"/>
  <c r="DK170" i="1"/>
  <c r="DJ170" i="1"/>
  <c r="DI170" i="1"/>
  <c r="DH170" i="1"/>
  <c r="DG170" i="1"/>
  <c r="DF170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D170" i="1"/>
  <c r="CC170" i="1"/>
  <c r="CB170" i="1"/>
  <c r="CA170" i="1"/>
  <c r="BZ170" i="1"/>
  <c r="BY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T170" i="1"/>
  <c r="AS170" i="1"/>
  <c r="AR170" i="1"/>
  <c r="AQ170" i="1"/>
  <c r="AP170" i="1"/>
  <c r="AU170" i="1" s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M170" i="1"/>
  <c r="L170" i="1"/>
  <c r="K170" i="1"/>
  <c r="J170" i="1"/>
  <c r="I170" i="1"/>
  <c r="H170" i="1"/>
  <c r="N170" i="1" s="1"/>
  <c r="E170" i="1"/>
  <c r="D170" i="1"/>
  <c r="GT169" i="1"/>
  <c r="GS169" i="1"/>
  <c r="GR169" i="1"/>
  <c r="GQ169" i="1"/>
  <c r="GP169" i="1"/>
  <c r="GO169" i="1"/>
  <c r="GN169" i="1"/>
  <c r="GM169" i="1"/>
  <c r="GL169" i="1"/>
  <c r="GK169" i="1"/>
  <c r="GJ169" i="1"/>
  <c r="GI169" i="1"/>
  <c r="GH169" i="1"/>
  <c r="GG169" i="1"/>
  <c r="GF169" i="1"/>
  <c r="GE169" i="1"/>
  <c r="GD169" i="1"/>
  <c r="GC169" i="1"/>
  <c r="GB169" i="1"/>
  <c r="GA169" i="1"/>
  <c r="FZ169" i="1"/>
  <c r="FY169" i="1"/>
  <c r="FX169" i="1"/>
  <c r="FW169" i="1"/>
  <c r="FV169" i="1"/>
  <c r="FR169" i="1"/>
  <c r="FQ169" i="1"/>
  <c r="FP169" i="1"/>
  <c r="FO169" i="1"/>
  <c r="FN169" i="1"/>
  <c r="FM169" i="1"/>
  <c r="FL169" i="1"/>
  <c r="FK169" i="1"/>
  <c r="FJ169" i="1"/>
  <c r="FI169" i="1"/>
  <c r="FH169" i="1"/>
  <c r="FG169" i="1"/>
  <c r="FF169" i="1"/>
  <c r="FE169" i="1"/>
  <c r="FD169" i="1"/>
  <c r="FC169" i="1"/>
  <c r="FB169" i="1"/>
  <c r="FA169" i="1"/>
  <c r="EZ169" i="1"/>
  <c r="EY169" i="1"/>
  <c r="EX169" i="1"/>
  <c r="EW169" i="1"/>
  <c r="EV169" i="1"/>
  <c r="EU169" i="1"/>
  <c r="ET169" i="1"/>
  <c r="ES169" i="1"/>
  <c r="ER169" i="1"/>
  <c r="EQ169" i="1"/>
  <c r="EP169" i="1"/>
  <c r="EO169" i="1"/>
  <c r="EN169" i="1"/>
  <c r="EM169" i="1"/>
  <c r="EL169" i="1"/>
  <c r="EK169" i="1"/>
  <c r="EJ169" i="1"/>
  <c r="EI169" i="1"/>
  <c r="EH169" i="1"/>
  <c r="EG169" i="1"/>
  <c r="EF169" i="1"/>
  <c r="EE169" i="1"/>
  <c r="ED169" i="1"/>
  <c r="EC169" i="1"/>
  <c r="EB169" i="1"/>
  <c r="EA169" i="1"/>
  <c r="DZ169" i="1"/>
  <c r="DY169" i="1"/>
  <c r="DX169" i="1"/>
  <c r="DW169" i="1"/>
  <c r="DV169" i="1"/>
  <c r="DU169" i="1"/>
  <c r="DT169" i="1"/>
  <c r="DS169" i="1"/>
  <c r="DR169" i="1"/>
  <c r="DQ169" i="1"/>
  <c r="DP169" i="1"/>
  <c r="DO169" i="1"/>
  <c r="DN169" i="1"/>
  <c r="DM169" i="1"/>
  <c r="DL169" i="1"/>
  <c r="DK169" i="1"/>
  <c r="DJ169" i="1"/>
  <c r="DI169" i="1"/>
  <c r="DH169" i="1"/>
  <c r="DG169" i="1"/>
  <c r="DF169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FS169" i="1" s="1"/>
  <c r="CD169" i="1"/>
  <c r="CC169" i="1"/>
  <c r="CB169" i="1"/>
  <c r="CA169" i="1"/>
  <c r="BZ169" i="1"/>
  <c r="BY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T169" i="1"/>
  <c r="AS169" i="1"/>
  <c r="AR169" i="1"/>
  <c r="AQ169" i="1"/>
  <c r="AP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AM169" i="1" s="1"/>
  <c r="Q169" i="1"/>
  <c r="M169" i="1"/>
  <c r="L169" i="1"/>
  <c r="K169" i="1"/>
  <c r="J169" i="1"/>
  <c r="I169" i="1"/>
  <c r="H169" i="1"/>
  <c r="E169" i="1"/>
  <c r="D169" i="1"/>
  <c r="GT168" i="1"/>
  <c r="GS168" i="1"/>
  <c r="GR168" i="1"/>
  <c r="GQ168" i="1"/>
  <c r="GP168" i="1"/>
  <c r="GO168" i="1"/>
  <c r="GN168" i="1"/>
  <c r="GM168" i="1"/>
  <c r="GL168" i="1"/>
  <c r="GK168" i="1"/>
  <c r="GJ168" i="1"/>
  <c r="GI168" i="1"/>
  <c r="GH168" i="1"/>
  <c r="GG168" i="1"/>
  <c r="GF168" i="1"/>
  <c r="GE168" i="1"/>
  <c r="GD168" i="1"/>
  <c r="GC168" i="1"/>
  <c r="GB168" i="1"/>
  <c r="GA168" i="1"/>
  <c r="FZ168" i="1"/>
  <c r="FY168" i="1"/>
  <c r="FX168" i="1"/>
  <c r="FW168" i="1"/>
  <c r="FV168" i="1"/>
  <c r="FR168" i="1"/>
  <c r="FQ168" i="1"/>
  <c r="FP168" i="1"/>
  <c r="FO168" i="1"/>
  <c r="FN168" i="1"/>
  <c r="FM168" i="1"/>
  <c r="FL168" i="1"/>
  <c r="FK168" i="1"/>
  <c r="FJ168" i="1"/>
  <c r="FI168" i="1"/>
  <c r="FH168" i="1"/>
  <c r="FG168" i="1"/>
  <c r="FF168" i="1"/>
  <c r="FE168" i="1"/>
  <c r="FD168" i="1"/>
  <c r="FC168" i="1"/>
  <c r="FB168" i="1"/>
  <c r="FA168" i="1"/>
  <c r="EZ168" i="1"/>
  <c r="EY168" i="1"/>
  <c r="EX168" i="1"/>
  <c r="EW168" i="1"/>
  <c r="EV168" i="1"/>
  <c r="EU168" i="1"/>
  <c r="ET168" i="1"/>
  <c r="ES168" i="1"/>
  <c r="ER168" i="1"/>
  <c r="EQ168" i="1"/>
  <c r="EP168" i="1"/>
  <c r="EO168" i="1"/>
  <c r="EN168" i="1"/>
  <c r="EM168" i="1"/>
  <c r="EL168" i="1"/>
  <c r="EK168" i="1"/>
  <c r="EJ168" i="1"/>
  <c r="EI168" i="1"/>
  <c r="EH168" i="1"/>
  <c r="EG168" i="1"/>
  <c r="EF168" i="1"/>
  <c r="EE168" i="1"/>
  <c r="ED168" i="1"/>
  <c r="EC168" i="1"/>
  <c r="EB168" i="1"/>
  <c r="EA168" i="1"/>
  <c r="DZ168" i="1"/>
  <c r="DY168" i="1"/>
  <c r="DX168" i="1"/>
  <c r="DW168" i="1"/>
  <c r="DV168" i="1"/>
  <c r="DU168" i="1"/>
  <c r="DT168" i="1"/>
  <c r="DS168" i="1"/>
  <c r="DR168" i="1"/>
  <c r="DQ168" i="1"/>
  <c r="DP168" i="1"/>
  <c r="DO168" i="1"/>
  <c r="DN168" i="1"/>
  <c r="DM168" i="1"/>
  <c r="DL168" i="1"/>
  <c r="DK168" i="1"/>
  <c r="DJ168" i="1"/>
  <c r="DI168" i="1"/>
  <c r="DH168" i="1"/>
  <c r="DG168" i="1"/>
  <c r="DF168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D168" i="1"/>
  <c r="CC168" i="1"/>
  <c r="CB168" i="1"/>
  <c r="CA168" i="1"/>
  <c r="BZ168" i="1"/>
  <c r="BY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T168" i="1"/>
  <c r="AS168" i="1"/>
  <c r="AR168" i="1"/>
  <c r="AQ168" i="1"/>
  <c r="AP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AM168" i="1" s="1"/>
  <c r="M168" i="1"/>
  <c r="L168" i="1"/>
  <c r="K168" i="1"/>
  <c r="J168" i="1"/>
  <c r="I168" i="1"/>
  <c r="H168" i="1"/>
  <c r="E168" i="1"/>
  <c r="D168" i="1"/>
  <c r="GT167" i="1"/>
  <c r="GS167" i="1"/>
  <c r="GR167" i="1"/>
  <c r="GQ167" i="1"/>
  <c r="GP167" i="1"/>
  <c r="GO167" i="1"/>
  <c r="GN167" i="1"/>
  <c r="GM167" i="1"/>
  <c r="GL167" i="1"/>
  <c r="GK167" i="1"/>
  <c r="GJ167" i="1"/>
  <c r="GI167" i="1"/>
  <c r="GH167" i="1"/>
  <c r="GG167" i="1"/>
  <c r="GF167" i="1"/>
  <c r="GE167" i="1"/>
  <c r="GD167" i="1"/>
  <c r="GC167" i="1"/>
  <c r="GB167" i="1"/>
  <c r="GA167" i="1"/>
  <c r="FZ167" i="1"/>
  <c r="FY167" i="1"/>
  <c r="FX167" i="1"/>
  <c r="FW167" i="1"/>
  <c r="FV167" i="1"/>
  <c r="FR167" i="1"/>
  <c r="FQ167" i="1"/>
  <c r="FP167" i="1"/>
  <c r="FO167" i="1"/>
  <c r="FN167" i="1"/>
  <c r="FM167" i="1"/>
  <c r="FL167" i="1"/>
  <c r="FK167" i="1"/>
  <c r="FJ167" i="1"/>
  <c r="FI167" i="1"/>
  <c r="FH167" i="1"/>
  <c r="FG167" i="1"/>
  <c r="FF167" i="1"/>
  <c r="FE167" i="1"/>
  <c r="FD167" i="1"/>
  <c r="FC167" i="1"/>
  <c r="FB167" i="1"/>
  <c r="FA167" i="1"/>
  <c r="EZ167" i="1"/>
  <c r="EY167" i="1"/>
  <c r="EX167" i="1"/>
  <c r="EW167" i="1"/>
  <c r="EV167" i="1"/>
  <c r="EU167" i="1"/>
  <c r="ET167" i="1"/>
  <c r="ES167" i="1"/>
  <c r="ER167" i="1"/>
  <c r="EQ167" i="1"/>
  <c r="EP167" i="1"/>
  <c r="EO167" i="1"/>
  <c r="EN167" i="1"/>
  <c r="EM167" i="1"/>
  <c r="EL167" i="1"/>
  <c r="EK167" i="1"/>
  <c r="EJ167" i="1"/>
  <c r="EI167" i="1"/>
  <c r="EH167" i="1"/>
  <c r="EG167" i="1"/>
  <c r="EF167" i="1"/>
  <c r="EE167" i="1"/>
  <c r="ED167" i="1"/>
  <c r="EC167" i="1"/>
  <c r="EB167" i="1"/>
  <c r="EA167" i="1"/>
  <c r="DZ167" i="1"/>
  <c r="DY167" i="1"/>
  <c r="DX167" i="1"/>
  <c r="DW167" i="1"/>
  <c r="DV167" i="1"/>
  <c r="DU167" i="1"/>
  <c r="DT167" i="1"/>
  <c r="DS167" i="1"/>
  <c r="DR167" i="1"/>
  <c r="DQ167" i="1"/>
  <c r="DP167" i="1"/>
  <c r="DO167" i="1"/>
  <c r="DN167" i="1"/>
  <c r="DM167" i="1"/>
  <c r="DL167" i="1"/>
  <c r="DK167" i="1"/>
  <c r="DJ167" i="1"/>
  <c r="DI167" i="1"/>
  <c r="DH167" i="1"/>
  <c r="DG167" i="1"/>
  <c r="DF167" i="1"/>
  <c r="DE167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D167" i="1"/>
  <c r="CC167" i="1"/>
  <c r="CB167" i="1"/>
  <c r="CA167" i="1"/>
  <c r="BZ167" i="1"/>
  <c r="BY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BV167" i="1" s="1"/>
  <c r="AT167" i="1"/>
  <c r="AS167" i="1"/>
  <c r="AR167" i="1"/>
  <c r="AQ167" i="1"/>
  <c r="AP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M167" i="1"/>
  <c r="L167" i="1"/>
  <c r="K167" i="1"/>
  <c r="J167" i="1"/>
  <c r="I167" i="1"/>
  <c r="H167" i="1"/>
  <c r="E167" i="1"/>
  <c r="D167" i="1"/>
  <c r="GT166" i="1"/>
  <c r="GS166" i="1"/>
  <c r="GR166" i="1"/>
  <c r="GQ166" i="1"/>
  <c r="GP166" i="1"/>
  <c r="GO166" i="1"/>
  <c r="GN166" i="1"/>
  <c r="GM166" i="1"/>
  <c r="GL166" i="1"/>
  <c r="GK166" i="1"/>
  <c r="GJ166" i="1"/>
  <c r="GI166" i="1"/>
  <c r="GH166" i="1"/>
  <c r="GG166" i="1"/>
  <c r="GF166" i="1"/>
  <c r="GE166" i="1"/>
  <c r="GD166" i="1"/>
  <c r="GC166" i="1"/>
  <c r="GB166" i="1"/>
  <c r="GA166" i="1"/>
  <c r="FZ166" i="1"/>
  <c r="FY166" i="1"/>
  <c r="FX166" i="1"/>
  <c r="FW166" i="1"/>
  <c r="FV166" i="1"/>
  <c r="GU166" i="1" s="1"/>
  <c r="FR166" i="1"/>
  <c r="FQ166" i="1"/>
  <c r="FP166" i="1"/>
  <c r="FO166" i="1"/>
  <c r="FN166" i="1"/>
  <c r="FM166" i="1"/>
  <c r="FL166" i="1"/>
  <c r="FK166" i="1"/>
  <c r="FJ166" i="1"/>
  <c r="FI166" i="1"/>
  <c r="FH166" i="1"/>
  <c r="FG166" i="1"/>
  <c r="FF166" i="1"/>
  <c r="FE166" i="1"/>
  <c r="FD166" i="1"/>
  <c r="FC166" i="1"/>
  <c r="FB166" i="1"/>
  <c r="FA166" i="1"/>
  <c r="EZ166" i="1"/>
  <c r="EY166" i="1"/>
  <c r="EX166" i="1"/>
  <c r="EW166" i="1"/>
  <c r="EV166" i="1"/>
  <c r="EU166" i="1"/>
  <c r="ET166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D166" i="1"/>
  <c r="CC166" i="1"/>
  <c r="CB166" i="1"/>
  <c r="CA166" i="1"/>
  <c r="BZ166" i="1"/>
  <c r="BY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T166" i="1"/>
  <c r="AS166" i="1"/>
  <c r="AR166" i="1"/>
  <c r="AQ166" i="1"/>
  <c r="AP166" i="1"/>
  <c r="AU166" i="1" s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M166" i="1"/>
  <c r="L166" i="1"/>
  <c r="K166" i="1"/>
  <c r="J166" i="1"/>
  <c r="I166" i="1"/>
  <c r="H166" i="1"/>
  <c r="N166" i="1" s="1"/>
  <c r="E166" i="1"/>
  <c r="D166" i="1"/>
  <c r="GT165" i="1"/>
  <c r="GS165" i="1"/>
  <c r="GR165" i="1"/>
  <c r="GQ165" i="1"/>
  <c r="GP165" i="1"/>
  <c r="GO165" i="1"/>
  <c r="GN165" i="1"/>
  <c r="GM165" i="1"/>
  <c r="GL165" i="1"/>
  <c r="GK165" i="1"/>
  <c r="GJ165" i="1"/>
  <c r="GI165" i="1"/>
  <c r="GH165" i="1"/>
  <c r="GG165" i="1"/>
  <c r="GF165" i="1"/>
  <c r="GE165" i="1"/>
  <c r="GD165" i="1"/>
  <c r="GC165" i="1"/>
  <c r="GB165" i="1"/>
  <c r="GA165" i="1"/>
  <c r="FZ165" i="1"/>
  <c r="FY165" i="1"/>
  <c r="FX165" i="1"/>
  <c r="FW165" i="1"/>
  <c r="FV165" i="1"/>
  <c r="FR165" i="1"/>
  <c r="FQ165" i="1"/>
  <c r="FP165" i="1"/>
  <c r="FO165" i="1"/>
  <c r="FN165" i="1"/>
  <c r="FM165" i="1"/>
  <c r="FL165" i="1"/>
  <c r="FK165" i="1"/>
  <c r="FJ165" i="1"/>
  <c r="FI165" i="1"/>
  <c r="FH165" i="1"/>
  <c r="FG165" i="1"/>
  <c r="FF165" i="1"/>
  <c r="FE165" i="1"/>
  <c r="FD165" i="1"/>
  <c r="FC165" i="1"/>
  <c r="FB165" i="1"/>
  <c r="FA165" i="1"/>
  <c r="EZ165" i="1"/>
  <c r="EY165" i="1"/>
  <c r="EX165" i="1"/>
  <c r="EW165" i="1"/>
  <c r="EV165" i="1"/>
  <c r="EU165" i="1"/>
  <c r="ET165" i="1"/>
  <c r="ES165" i="1"/>
  <c r="ER165" i="1"/>
  <c r="EQ165" i="1"/>
  <c r="EP165" i="1"/>
  <c r="EO165" i="1"/>
  <c r="EN165" i="1"/>
  <c r="EM165" i="1"/>
  <c r="EL165" i="1"/>
  <c r="EK165" i="1"/>
  <c r="EJ165" i="1"/>
  <c r="EI165" i="1"/>
  <c r="EH165" i="1"/>
  <c r="EG165" i="1"/>
  <c r="EF165" i="1"/>
  <c r="EE165" i="1"/>
  <c r="ED165" i="1"/>
  <c r="EC165" i="1"/>
  <c r="EB165" i="1"/>
  <c r="EA165" i="1"/>
  <c r="DZ165" i="1"/>
  <c r="DY165" i="1"/>
  <c r="DX165" i="1"/>
  <c r="DW165" i="1"/>
  <c r="DV165" i="1"/>
  <c r="DU165" i="1"/>
  <c r="DT165" i="1"/>
  <c r="DS165" i="1"/>
  <c r="DR165" i="1"/>
  <c r="DQ165" i="1"/>
  <c r="DP165" i="1"/>
  <c r="DO165" i="1"/>
  <c r="DN165" i="1"/>
  <c r="DM165" i="1"/>
  <c r="DL165" i="1"/>
  <c r="DK165" i="1"/>
  <c r="DJ165" i="1"/>
  <c r="DI165" i="1"/>
  <c r="DH165" i="1"/>
  <c r="DG165" i="1"/>
  <c r="DF165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FS165" i="1" s="1"/>
  <c r="CD165" i="1"/>
  <c r="CC165" i="1"/>
  <c r="CB165" i="1"/>
  <c r="CA165" i="1"/>
  <c r="BZ165" i="1"/>
  <c r="BY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T165" i="1"/>
  <c r="AS165" i="1"/>
  <c r="AR165" i="1"/>
  <c r="AQ165" i="1"/>
  <c r="AP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AM165" i="1" s="1"/>
  <c r="Q165" i="1"/>
  <c r="M165" i="1"/>
  <c r="L165" i="1"/>
  <c r="K165" i="1"/>
  <c r="J165" i="1"/>
  <c r="I165" i="1"/>
  <c r="H165" i="1"/>
  <c r="E165" i="1"/>
  <c r="D165" i="1"/>
  <c r="GT164" i="1"/>
  <c r="GS164" i="1"/>
  <c r="GR164" i="1"/>
  <c r="GQ164" i="1"/>
  <c r="GP164" i="1"/>
  <c r="GO164" i="1"/>
  <c r="GN164" i="1"/>
  <c r="GM164" i="1"/>
  <c r="GL164" i="1"/>
  <c r="GK164" i="1"/>
  <c r="GJ164" i="1"/>
  <c r="GI164" i="1"/>
  <c r="GH164" i="1"/>
  <c r="GG164" i="1"/>
  <c r="GF164" i="1"/>
  <c r="GE164" i="1"/>
  <c r="GD164" i="1"/>
  <c r="GC164" i="1"/>
  <c r="GB164" i="1"/>
  <c r="GA164" i="1"/>
  <c r="FZ164" i="1"/>
  <c r="FY164" i="1"/>
  <c r="FX164" i="1"/>
  <c r="FW164" i="1"/>
  <c r="FV164" i="1"/>
  <c r="FR164" i="1"/>
  <c r="FQ164" i="1"/>
  <c r="FP164" i="1"/>
  <c r="FO164" i="1"/>
  <c r="FN164" i="1"/>
  <c r="FM164" i="1"/>
  <c r="FL164" i="1"/>
  <c r="FK164" i="1"/>
  <c r="FJ164" i="1"/>
  <c r="FI164" i="1"/>
  <c r="FH164" i="1"/>
  <c r="FG164" i="1"/>
  <c r="FF164" i="1"/>
  <c r="FE164" i="1"/>
  <c r="FD164" i="1"/>
  <c r="FC164" i="1"/>
  <c r="FB164" i="1"/>
  <c r="FA164" i="1"/>
  <c r="EZ164" i="1"/>
  <c r="EY164" i="1"/>
  <c r="EX164" i="1"/>
  <c r="EW164" i="1"/>
  <c r="EV164" i="1"/>
  <c r="EU164" i="1"/>
  <c r="ET164" i="1"/>
  <c r="ES164" i="1"/>
  <c r="ER164" i="1"/>
  <c r="EQ164" i="1"/>
  <c r="EP164" i="1"/>
  <c r="EO164" i="1"/>
  <c r="EN164" i="1"/>
  <c r="EM164" i="1"/>
  <c r="EL164" i="1"/>
  <c r="EK164" i="1"/>
  <c r="EJ164" i="1"/>
  <c r="EI164" i="1"/>
  <c r="EH164" i="1"/>
  <c r="EG164" i="1"/>
  <c r="EF164" i="1"/>
  <c r="EE164" i="1"/>
  <c r="ED164" i="1"/>
  <c r="EC164" i="1"/>
  <c r="EB164" i="1"/>
  <c r="EA164" i="1"/>
  <c r="DZ164" i="1"/>
  <c r="DY164" i="1"/>
  <c r="DX164" i="1"/>
  <c r="DW164" i="1"/>
  <c r="DV164" i="1"/>
  <c r="DU164" i="1"/>
  <c r="DT164" i="1"/>
  <c r="DS164" i="1"/>
  <c r="DR164" i="1"/>
  <c r="DQ164" i="1"/>
  <c r="DP164" i="1"/>
  <c r="DO164" i="1"/>
  <c r="DN164" i="1"/>
  <c r="DM164" i="1"/>
  <c r="DL164" i="1"/>
  <c r="DK164" i="1"/>
  <c r="DJ164" i="1"/>
  <c r="DI164" i="1"/>
  <c r="DH164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D164" i="1"/>
  <c r="CC164" i="1"/>
  <c r="CB164" i="1"/>
  <c r="CA164" i="1"/>
  <c r="BZ164" i="1"/>
  <c r="BY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T164" i="1"/>
  <c r="AS164" i="1"/>
  <c r="AR164" i="1"/>
  <c r="AQ164" i="1"/>
  <c r="AP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AM164" i="1" s="1"/>
  <c r="M164" i="1"/>
  <c r="L164" i="1"/>
  <c r="K164" i="1"/>
  <c r="J164" i="1"/>
  <c r="I164" i="1"/>
  <c r="H164" i="1"/>
  <c r="E164" i="1"/>
  <c r="D164" i="1"/>
  <c r="GT163" i="1"/>
  <c r="GS163" i="1"/>
  <c r="GR163" i="1"/>
  <c r="GQ163" i="1"/>
  <c r="GP163" i="1"/>
  <c r="GO163" i="1"/>
  <c r="GN163" i="1"/>
  <c r="GM163" i="1"/>
  <c r="GL163" i="1"/>
  <c r="GK163" i="1"/>
  <c r="GJ163" i="1"/>
  <c r="GI163" i="1"/>
  <c r="GH163" i="1"/>
  <c r="GG163" i="1"/>
  <c r="GF163" i="1"/>
  <c r="GE163" i="1"/>
  <c r="GD163" i="1"/>
  <c r="GC163" i="1"/>
  <c r="GB163" i="1"/>
  <c r="GA163" i="1"/>
  <c r="FZ163" i="1"/>
  <c r="FY163" i="1"/>
  <c r="FX163" i="1"/>
  <c r="FW163" i="1"/>
  <c r="FV163" i="1"/>
  <c r="FR163" i="1"/>
  <c r="FQ163" i="1"/>
  <c r="FP163" i="1"/>
  <c r="FO163" i="1"/>
  <c r="FN163" i="1"/>
  <c r="FM163" i="1"/>
  <c r="FL163" i="1"/>
  <c r="FK163" i="1"/>
  <c r="FJ163" i="1"/>
  <c r="FI163" i="1"/>
  <c r="FH163" i="1"/>
  <c r="FG163" i="1"/>
  <c r="FF163" i="1"/>
  <c r="FE163" i="1"/>
  <c r="FD163" i="1"/>
  <c r="FC163" i="1"/>
  <c r="FB163" i="1"/>
  <c r="FA163" i="1"/>
  <c r="EZ163" i="1"/>
  <c r="EY163" i="1"/>
  <c r="EX163" i="1"/>
  <c r="EW163" i="1"/>
  <c r="EV163" i="1"/>
  <c r="EU163" i="1"/>
  <c r="ET163" i="1"/>
  <c r="ES163" i="1"/>
  <c r="ER163" i="1"/>
  <c r="EQ163" i="1"/>
  <c r="EP163" i="1"/>
  <c r="EO163" i="1"/>
  <c r="EN163" i="1"/>
  <c r="EM163" i="1"/>
  <c r="EL163" i="1"/>
  <c r="EK163" i="1"/>
  <c r="EJ163" i="1"/>
  <c r="EI163" i="1"/>
  <c r="EH163" i="1"/>
  <c r="EG163" i="1"/>
  <c r="EF163" i="1"/>
  <c r="EE163" i="1"/>
  <c r="ED163" i="1"/>
  <c r="EC163" i="1"/>
  <c r="EB163" i="1"/>
  <c r="EA163" i="1"/>
  <c r="DZ163" i="1"/>
  <c r="DY163" i="1"/>
  <c r="DX163" i="1"/>
  <c r="DW163" i="1"/>
  <c r="DV163" i="1"/>
  <c r="DU163" i="1"/>
  <c r="DT163" i="1"/>
  <c r="DS163" i="1"/>
  <c r="DR163" i="1"/>
  <c r="DQ163" i="1"/>
  <c r="DP163" i="1"/>
  <c r="DO163" i="1"/>
  <c r="DN163" i="1"/>
  <c r="DM163" i="1"/>
  <c r="DL163" i="1"/>
  <c r="DK163" i="1"/>
  <c r="DJ163" i="1"/>
  <c r="DI163" i="1"/>
  <c r="DH163" i="1"/>
  <c r="DG163" i="1"/>
  <c r="DF163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D163" i="1"/>
  <c r="CC163" i="1"/>
  <c r="CB163" i="1"/>
  <c r="CA163" i="1"/>
  <c r="BZ163" i="1"/>
  <c r="BY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BV163" i="1" s="1"/>
  <c r="AT163" i="1"/>
  <c r="AS163" i="1"/>
  <c r="AR163" i="1"/>
  <c r="AQ163" i="1"/>
  <c r="AP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M163" i="1"/>
  <c r="L163" i="1"/>
  <c r="K163" i="1"/>
  <c r="J163" i="1"/>
  <c r="I163" i="1"/>
  <c r="H163" i="1"/>
  <c r="E163" i="1"/>
  <c r="D163" i="1"/>
  <c r="GT162" i="1"/>
  <c r="GS162" i="1"/>
  <c r="GR162" i="1"/>
  <c r="GQ162" i="1"/>
  <c r="GP162" i="1"/>
  <c r="GO162" i="1"/>
  <c r="GN162" i="1"/>
  <c r="GM162" i="1"/>
  <c r="GL162" i="1"/>
  <c r="GK162" i="1"/>
  <c r="GJ162" i="1"/>
  <c r="GI162" i="1"/>
  <c r="GH162" i="1"/>
  <c r="GG162" i="1"/>
  <c r="GF162" i="1"/>
  <c r="GE162" i="1"/>
  <c r="GD162" i="1"/>
  <c r="GC162" i="1"/>
  <c r="GB162" i="1"/>
  <c r="GA162" i="1"/>
  <c r="FZ162" i="1"/>
  <c r="FY162" i="1"/>
  <c r="FX162" i="1"/>
  <c r="FW162" i="1"/>
  <c r="FV162" i="1"/>
  <c r="GU162" i="1" s="1"/>
  <c r="FR162" i="1"/>
  <c r="FQ162" i="1"/>
  <c r="FP162" i="1"/>
  <c r="FO162" i="1"/>
  <c r="FN162" i="1"/>
  <c r="FM162" i="1"/>
  <c r="FL162" i="1"/>
  <c r="FK162" i="1"/>
  <c r="FJ162" i="1"/>
  <c r="FI162" i="1"/>
  <c r="FH162" i="1"/>
  <c r="FG162" i="1"/>
  <c r="FF162" i="1"/>
  <c r="FE162" i="1"/>
  <c r="FD162" i="1"/>
  <c r="FC162" i="1"/>
  <c r="FB162" i="1"/>
  <c r="FA162" i="1"/>
  <c r="EZ162" i="1"/>
  <c r="EY162" i="1"/>
  <c r="EX162" i="1"/>
  <c r="EW162" i="1"/>
  <c r="EV162" i="1"/>
  <c r="EU162" i="1"/>
  <c r="ET162" i="1"/>
  <c r="ES162" i="1"/>
  <c r="ER162" i="1"/>
  <c r="EQ162" i="1"/>
  <c r="EP162" i="1"/>
  <c r="EO162" i="1"/>
  <c r="EN162" i="1"/>
  <c r="EM162" i="1"/>
  <c r="EL162" i="1"/>
  <c r="EK162" i="1"/>
  <c r="EJ162" i="1"/>
  <c r="EI162" i="1"/>
  <c r="EH162" i="1"/>
  <c r="EG162" i="1"/>
  <c r="EF162" i="1"/>
  <c r="EE162" i="1"/>
  <c r="ED162" i="1"/>
  <c r="EC162" i="1"/>
  <c r="EB162" i="1"/>
  <c r="EA162" i="1"/>
  <c r="DZ162" i="1"/>
  <c r="DY162" i="1"/>
  <c r="DX162" i="1"/>
  <c r="DW162" i="1"/>
  <c r="DV162" i="1"/>
  <c r="DU162" i="1"/>
  <c r="DT162" i="1"/>
  <c r="DS162" i="1"/>
  <c r="DR162" i="1"/>
  <c r="DQ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D162" i="1"/>
  <c r="CC162" i="1"/>
  <c r="CB162" i="1"/>
  <c r="CA162" i="1"/>
  <c r="BZ162" i="1"/>
  <c r="BY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T162" i="1"/>
  <c r="AS162" i="1"/>
  <c r="AR162" i="1"/>
  <c r="AQ162" i="1"/>
  <c r="AP162" i="1"/>
  <c r="AU162" i="1" s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M162" i="1"/>
  <c r="L162" i="1"/>
  <c r="K162" i="1"/>
  <c r="J162" i="1"/>
  <c r="I162" i="1"/>
  <c r="H162" i="1"/>
  <c r="N162" i="1" s="1"/>
  <c r="E162" i="1"/>
  <c r="D162" i="1"/>
  <c r="GT161" i="1"/>
  <c r="GS161" i="1"/>
  <c r="GR161" i="1"/>
  <c r="GQ161" i="1"/>
  <c r="GP161" i="1"/>
  <c r="GO161" i="1"/>
  <c r="GN161" i="1"/>
  <c r="GM161" i="1"/>
  <c r="GL161" i="1"/>
  <c r="GK161" i="1"/>
  <c r="GJ161" i="1"/>
  <c r="GI161" i="1"/>
  <c r="GH161" i="1"/>
  <c r="GG161" i="1"/>
  <c r="GF161" i="1"/>
  <c r="GE161" i="1"/>
  <c r="GD161" i="1"/>
  <c r="GC161" i="1"/>
  <c r="GB161" i="1"/>
  <c r="GA161" i="1"/>
  <c r="FZ161" i="1"/>
  <c r="FY161" i="1"/>
  <c r="FX161" i="1"/>
  <c r="FW161" i="1"/>
  <c r="FV161" i="1"/>
  <c r="FR161" i="1"/>
  <c r="FQ161" i="1"/>
  <c r="FP161" i="1"/>
  <c r="FO161" i="1"/>
  <c r="FN161" i="1"/>
  <c r="FM161" i="1"/>
  <c r="FL161" i="1"/>
  <c r="FK161" i="1"/>
  <c r="FJ161" i="1"/>
  <c r="FI161" i="1"/>
  <c r="FH161" i="1"/>
  <c r="FG161" i="1"/>
  <c r="FF161" i="1"/>
  <c r="FE161" i="1"/>
  <c r="FD161" i="1"/>
  <c r="FC161" i="1"/>
  <c r="FB161" i="1"/>
  <c r="FA161" i="1"/>
  <c r="EZ161" i="1"/>
  <c r="EY161" i="1"/>
  <c r="EX161" i="1"/>
  <c r="EW161" i="1"/>
  <c r="EV161" i="1"/>
  <c r="EU161" i="1"/>
  <c r="ET161" i="1"/>
  <c r="ES161" i="1"/>
  <c r="ER161" i="1"/>
  <c r="EQ161" i="1"/>
  <c r="EP161" i="1"/>
  <c r="EO161" i="1"/>
  <c r="EN161" i="1"/>
  <c r="EM161" i="1"/>
  <c r="EL161" i="1"/>
  <c r="EK161" i="1"/>
  <c r="EJ161" i="1"/>
  <c r="EI161" i="1"/>
  <c r="EH161" i="1"/>
  <c r="EG161" i="1"/>
  <c r="EF161" i="1"/>
  <c r="EE161" i="1"/>
  <c r="ED161" i="1"/>
  <c r="EC161" i="1"/>
  <c r="EB161" i="1"/>
  <c r="EA161" i="1"/>
  <c r="DZ161" i="1"/>
  <c r="DY161" i="1"/>
  <c r="DX161" i="1"/>
  <c r="DW161" i="1"/>
  <c r="DV161" i="1"/>
  <c r="DU161" i="1"/>
  <c r="DT161" i="1"/>
  <c r="DS161" i="1"/>
  <c r="DR161" i="1"/>
  <c r="DQ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FS161" i="1" s="1"/>
  <c r="CD161" i="1"/>
  <c r="CC161" i="1"/>
  <c r="CB161" i="1"/>
  <c r="CA161" i="1"/>
  <c r="BZ161" i="1"/>
  <c r="BY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T161" i="1"/>
  <c r="AS161" i="1"/>
  <c r="AR161" i="1"/>
  <c r="AQ161" i="1"/>
  <c r="AP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AM161" i="1" s="1"/>
  <c r="Q161" i="1"/>
  <c r="M161" i="1"/>
  <c r="L161" i="1"/>
  <c r="K161" i="1"/>
  <c r="J161" i="1"/>
  <c r="I161" i="1"/>
  <c r="H161" i="1"/>
  <c r="E161" i="1"/>
  <c r="D161" i="1"/>
  <c r="GT160" i="1"/>
  <c r="GS160" i="1"/>
  <c r="GR160" i="1"/>
  <c r="GQ160" i="1"/>
  <c r="GP160" i="1"/>
  <c r="GO160" i="1"/>
  <c r="GN160" i="1"/>
  <c r="GM160" i="1"/>
  <c r="GL160" i="1"/>
  <c r="GK160" i="1"/>
  <c r="GJ160" i="1"/>
  <c r="GI160" i="1"/>
  <c r="GH160" i="1"/>
  <c r="GG160" i="1"/>
  <c r="GF160" i="1"/>
  <c r="GE160" i="1"/>
  <c r="GD160" i="1"/>
  <c r="GC160" i="1"/>
  <c r="GB160" i="1"/>
  <c r="GA160" i="1"/>
  <c r="FZ160" i="1"/>
  <c r="FY160" i="1"/>
  <c r="FX160" i="1"/>
  <c r="FW160" i="1"/>
  <c r="FV160" i="1"/>
  <c r="FR160" i="1"/>
  <c r="FQ160" i="1"/>
  <c r="FP160" i="1"/>
  <c r="FO160" i="1"/>
  <c r="FN160" i="1"/>
  <c r="FM160" i="1"/>
  <c r="FL160" i="1"/>
  <c r="FK160" i="1"/>
  <c r="FJ160" i="1"/>
  <c r="FI160" i="1"/>
  <c r="FH160" i="1"/>
  <c r="FG160" i="1"/>
  <c r="FF160" i="1"/>
  <c r="FE160" i="1"/>
  <c r="FD160" i="1"/>
  <c r="FC160" i="1"/>
  <c r="FB160" i="1"/>
  <c r="FA160" i="1"/>
  <c r="EZ160" i="1"/>
  <c r="EY160" i="1"/>
  <c r="EX160" i="1"/>
  <c r="EW160" i="1"/>
  <c r="EV160" i="1"/>
  <c r="EU160" i="1"/>
  <c r="ET160" i="1"/>
  <c r="ES160" i="1"/>
  <c r="ER160" i="1"/>
  <c r="EQ160" i="1"/>
  <c r="EP160" i="1"/>
  <c r="EO160" i="1"/>
  <c r="EN160" i="1"/>
  <c r="EM160" i="1"/>
  <c r="EL160" i="1"/>
  <c r="EK160" i="1"/>
  <c r="EJ160" i="1"/>
  <c r="EI160" i="1"/>
  <c r="EH160" i="1"/>
  <c r="EG160" i="1"/>
  <c r="EF160" i="1"/>
  <c r="EE160" i="1"/>
  <c r="ED160" i="1"/>
  <c r="EC160" i="1"/>
  <c r="EB160" i="1"/>
  <c r="EA160" i="1"/>
  <c r="DZ160" i="1"/>
  <c r="DY160" i="1"/>
  <c r="DX160" i="1"/>
  <c r="DW160" i="1"/>
  <c r="DV160" i="1"/>
  <c r="DU160" i="1"/>
  <c r="DT160" i="1"/>
  <c r="DS160" i="1"/>
  <c r="DR160" i="1"/>
  <c r="DQ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D160" i="1"/>
  <c r="CC160" i="1"/>
  <c r="CB160" i="1"/>
  <c r="CA160" i="1"/>
  <c r="BZ160" i="1"/>
  <c r="BY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T160" i="1"/>
  <c r="AS160" i="1"/>
  <c r="AR160" i="1"/>
  <c r="AQ160" i="1"/>
  <c r="AP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AM160" i="1" s="1"/>
  <c r="M160" i="1"/>
  <c r="L160" i="1"/>
  <c r="K160" i="1"/>
  <c r="J160" i="1"/>
  <c r="I160" i="1"/>
  <c r="H160" i="1"/>
  <c r="E160" i="1"/>
  <c r="D160" i="1"/>
  <c r="GT159" i="1"/>
  <c r="GS159" i="1"/>
  <c r="GR159" i="1"/>
  <c r="GQ159" i="1"/>
  <c r="GP159" i="1"/>
  <c r="GO159" i="1"/>
  <c r="GN159" i="1"/>
  <c r="GM159" i="1"/>
  <c r="GL159" i="1"/>
  <c r="GK159" i="1"/>
  <c r="GJ159" i="1"/>
  <c r="GI159" i="1"/>
  <c r="GH159" i="1"/>
  <c r="GG159" i="1"/>
  <c r="GF159" i="1"/>
  <c r="GE159" i="1"/>
  <c r="GD159" i="1"/>
  <c r="GC159" i="1"/>
  <c r="GB159" i="1"/>
  <c r="GA159" i="1"/>
  <c r="FZ159" i="1"/>
  <c r="FY159" i="1"/>
  <c r="FX159" i="1"/>
  <c r="FW159" i="1"/>
  <c r="FV159" i="1"/>
  <c r="FR159" i="1"/>
  <c r="FQ159" i="1"/>
  <c r="FP159" i="1"/>
  <c r="FO159" i="1"/>
  <c r="FN159" i="1"/>
  <c r="FM159" i="1"/>
  <c r="FL159" i="1"/>
  <c r="FK159" i="1"/>
  <c r="FJ159" i="1"/>
  <c r="FI159" i="1"/>
  <c r="FH159" i="1"/>
  <c r="FG159" i="1"/>
  <c r="FF159" i="1"/>
  <c r="FE159" i="1"/>
  <c r="FD159" i="1"/>
  <c r="FC159" i="1"/>
  <c r="FB159" i="1"/>
  <c r="FA159" i="1"/>
  <c r="EZ159" i="1"/>
  <c r="EY159" i="1"/>
  <c r="EX159" i="1"/>
  <c r="EW159" i="1"/>
  <c r="EV159" i="1"/>
  <c r="EU159" i="1"/>
  <c r="ET159" i="1"/>
  <c r="ES159" i="1"/>
  <c r="ER159" i="1"/>
  <c r="EQ159" i="1"/>
  <c r="EP159" i="1"/>
  <c r="EO159" i="1"/>
  <c r="EN159" i="1"/>
  <c r="EM159" i="1"/>
  <c r="EL159" i="1"/>
  <c r="EK159" i="1"/>
  <c r="EJ159" i="1"/>
  <c r="EI159" i="1"/>
  <c r="EH159" i="1"/>
  <c r="EG159" i="1"/>
  <c r="EF159" i="1"/>
  <c r="EE159" i="1"/>
  <c r="ED159" i="1"/>
  <c r="EC159" i="1"/>
  <c r="EB159" i="1"/>
  <c r="EA159" i="1"/>
  <c r="DZ159" i="1"/>
  <c r="DY159" i="1"/>
  <c r="DX159" i="1"/>
  <c r="DW159" i="1"/>
  <c r="DV159" i="1"/>
  <c r="DU159" i="1"/>
  <c r="DT159" i="1"/>
  <c r="DS159" i="1"/>
  <c r="DR159" i="1"/>
  <c r="DQ159" i="1"/>
  <c r="DP159" i="1"/>
  <c r="DO159" i="1"/>
  <c r="DN159" i="1"/>
  <c r="DM159" i="1"/>
  <c r="DL159" i="1"/>
  <c r="DK159" i="1"/>
  <c r="DJ159" i="1"/>
  <c r="DI159" i="1"/>
  <c r="DH159" i="1"/>
  <c r="DG159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D159" i="1"/>
  <c r="CC159" i="1"/>
  <c r="CB159" i="1"/>
  <c r="CA159" i="1"/>
  <c r="BZ159" i="1"/>
  <c r="BY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BV159" i="1" s="1"/>
  <c r="AT159" i="1"/>
  <c r="AS159" i="1"/>
  <c r="AR159" i="1"/>
  <c r="AQ159" i="1"/>
  <c r="AP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M159" i="1"/>
  <c r="L159" i="1"/>
  <c r="K159" i="1"/>
  <c r="J159" i="1"/>
  <c r="I159" i="1"/>
  <c r="H159" i="1"/>
  <c r="E159" i="1"/>
  <c r="D159" i="1"/>
  <c r="GT158" i="1"/>
  <c r="GS158" i="1"/>
  <c r="GR158" i="1"/>
  <c r="GQ158" i="1"/>
  <c r="GP158" i="1"/>
  <c r="GO158" i="1"/>
  <c r="GN158" i="1"/>
  <c r="GM158" i="1"/>
  <c r="GL158" i="1"/>
  <c r="GK158" i="1"/>
  <c r="GJ158" i="1"/>
  <c r="GI158" i="1"/>
  <c r="GH158" i="1"/>
  <c r="GG158" i="1"/>
  <c r="GF158" i="1"/>
  <c r="GE158" i="1"/>
  <c r="GD158" i="1"/>
  <c r="GC158" i="1"/>
  <c r="GB158" i="1"/>
  <c r="GA158" i="1"/>
  <c r="FZ158" i="1"/>
  <c r="FY158" i="1"/>
  <c r="FX158" i="1"/>
  <c r="FW158" i="1"/>
  <c r="FV158" i="1"/>
  <c r="GU158" i="1" s="1"/>
  <c r="FR158" i="1"/>
  <c r="FQ158" i="1"/>
  <c r="FP158" i="1"/>
  <c r="FO158" i="1"/>
  <c r="FN158" i="1"/>
  <c r="FM158" i="1"/>
  <c r="FL158" i="1"/>
  <c r="FK158" i="1"/>
  <c r="FJ158" i="1"/>
  <c r="FI158" i="1"/>
  <c r="FH158" i="1"/>
  <c r="FG158" i="1"/>
  <c r="FF158" i="1"/>
  <c r="FE158" i="1"/>
  <c r="FD158" i="1"/>
  <c r="FC158" i="1"/>
  <c r="FB158" i="1"/>
  <c r="FA158" i="1"/>
  <c r="EZ158" i="1"/>
  <c r="EY158" i="1"/>
  <c r="EX158" i="1"/>
  <c r="EW158" i="1"/>
  <c r="EV158" i="1"/>
  <c r="EU158" i="1"/>
  <c r="ET158" i="1"/>
  <c r="ES158" i="1"/>
  <c r="ER158" i="1"/>
  <c r="EQ158" i="1"/>
  <c r="EP158" i="1"/>
  <c r="EO158" i="1"/>
  <c r="EN158" i="1"/>
  <c r="EM158" i="1"/>
  <c r="EL158" i="1"/>
  <c r="EK158" i="1"/>
  <c r="EJ158" i="1"/>
  <c r="EI158" i="1"/>
  <c r="EH158" i="1"/>
  <c r="EG158" i="1"/>
  <c r="EF158" i="1"/>
  <c r="EE158" i="1"/>
  <c r="ED158" i="1"/>
  <c r="EC158" i="1"/>
  <c r="EB158" i="1"/>
  <c r="EA158" i="1"/>
  <c r="DZ158" i="1"/>
  <c r="DY158" i="1"/>
  <c r="DX158" i="1"/>
  <c r="DW158" i="1"/>
  <c r="DV158" i="1"/>
  <c r="DU158" i="1"/>
  <c r="DT158" i="1"/>
  <c r="DS158" i="1"/>
  <c r="DR158" i="1"/>
  <c r="DQ158" i="1"/>
  <c r="DP158" i="1"/>
  <c r="DO158" i="1"/>
  <c r="DN158" i="1"/>
  <c r="DM158" i="1"/>
  <c r="DL158" i="1"/>
  <c r="DK158" i="1"/>
  <c r="DJ158" i="1"/>
  <c r="DI158" i="1"/>
  <c r="DH158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D158" i="1"/>
  <c r="CC158" i="1"/>
  <c r="CB158" i="1"/>
  <c r="CA158" i="1"/>
  <c r="BZ158" i="1"/>
  <c r="BY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T158" i="1"/>
  <c r="AS158" i="1"/>
  <c r="AR158" i="1"/>
  <c r="AQ158" i="1"/>
  <c r="AP158" i="1"/>
  <c r="AU158" i="1" s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M158" i="1"/>
  <c r="L158" i="1"/>
  <c r="K158" i="1"/>
  <c r="J158" i="1"/>
  <c r="I158" i="1"/>
  <c r="H158" i="1"/>
  <c r="N158" i="1" s="1"/>
  <c r="E158" i="1"/>
  <c r="D158" i="1"/>
  <c r="GT157" i="1"/>
  <c r="GS157" i="1"/>
  <c r="GR157" i="1"/>
  <c r="GQ157" i="1"/>
  <c r="GP157" i="1"/>
  <c r="GO157" i="1"/>
  <c r="GN157" i="1"/>
  <c r="GM157" i="1"/>
  <c r="GL157" i="1"/>
  <c r="GK157" i="1"/>
  <c r="GJ157" i="1"/>
  <c r="GI157" i="1"/>
  <c r="GH157" i="1"/>
  <c r="GG157" i="1"/>
  <c r="GF157" i="1"/>
  <c r="GE157" i="1"/>
  <c r="GD157" i="1"/>
  <c r="GC157" i="1"/>
  <c r="GB157" i="1"/>
  <c r="GA157" i="1"/>
  <c r="FZ157" i="1"/>
  <c r="FY157" i="1"/>
  <c r="FX157" i="1"/>
  <c r="FW157" i="1"/>
  <c r="FV157" i="1"/>
  <c r="FR157" i="1"/>
  <c r="FQ157" i="1"/>
  <c r="FP157" i="1"/>
  <c r="FO157" i="1"/>
  <c r="FN157" i="1"/>
  <c r="FM157" i="1"/>
  <c r="FL157" i="1"/>
  <c r="FK157" i="1"/>
  <c r="FJ157" i="1"/>
  <c r="FI157" i="1"/>
  <c r="FH157" i="1"/>
  <c r="FG157" i="1"/>
  <c r="FF157" i="1"/>
  <c r="FE157" i="1"/>
  <c r="FD157" i="1"/>
  <c r="FC157" i="1"/>
  <c r="FB157" i="1"/>
  <c r="FA157" i="1"/>
  <c r="EZ157" i="1"/>
  <c r="EY157" i="1"/>
  <c r="EX157" i="1"/>
  <c r="EW157" i="1"/>
  <c r="EV157" i="1"/>
  <c r="EU157" i="1"/>
  <c r="ET157" i="1"/>
  <c r="ES157" i="1"/>
  <c r="ER157" i="1"/>
  <c r="EQ157" i="1"/>
  <c r="EP157" i="1"/>
  <c r="EO157" i="1"/>
  <c r="EN157" i="1"/>
  <c r="EM157" i="1"/>
  <c r="EL157" i="1"/>
  <c r="EK157" i="1"/>
  <c r="EJ157" i="1"/>
  <c r="EI157" i="1"/>
  <c r="EH157" i="1"/>
  <c r="EG157" i="1"/>
  <c r="EF157" i="1"/>
  <c r="EE157" i="1"/>
  <c r="ED157" i="1"/>
  <c r="EC157" i="1"/>
  <c r="EB157" i="1"/>
  <c r="EA157" i="1"/>
  <c r="DZ157" i="1"/>
  <c r="DY157" i="1"/>
  <c r="DX157" i="1"/>
  <c r="DW157" i="1"/>
  <c r="DV157" i="1"/>
  <c r="DU157" i="1"/>
  <c r="DT157" i="1"/>
  <c r="DS157" i="1"/>
  <c r="DR157" i="1"/>
  <c r="DQ157" i="1"/>
  <c r="DP157" i="1"/>
  <c r="DO157" i="1"/>
  <c r="DN157" i="1"/>
  <c r="DM157" i="1"/>
  <c r="DL157" i="1"/>
  <c r="DK157" i="1"/>
  <c r="DJ157" i="1"/>
  <c r="DI157" i="1"/>
  <c r="DH157" i="1"/>
  <c r="DG157" i="1"/>
  <c r="DF157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FS157" i="1" s="1"/>
  <c r="CD157" i="1"/>
  <c r="CC157" i="1"/>
  <c r="CB157" i="1"/>
  <c r="CA157" i="1"/>
  <c r="BZ157" i="1"/>
  <c r="BY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T157" i="1"/>
  <c r="AS157" i="1"/>
  <c r="AR157" i="1"/>
  <c r="AQ157" i="1"/>
  <c r="AP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AM157" i="1" s="1"/>
  <c r="Q157" i="1"/>
  <c r="M157" i="1"/>
  <c r="L157" i="1"/>
  <c r="K157" i="1"/>
  <c r="J157" i="1"/>
  <c r="I157" i="1"/>
  <c r="H157" i="1"/>
  <c r="E157" i="1"/>
  <c r="D157" i="1"/>
  <c r="GT156" i="1"/>
  <c r="GS156" i="1"/>
  <c r="GR156" i="1"/>
  <c r="GQ156" i="1"/>
  <c r="GP156" i="1"/>
  <c r="GO156" i="1"/>
  <c r="GN156" i="1"/>
  <c r="GM156" i="1"/>
  <c r="GL156" i="1"/>
  <c r="GK156" i="1"/>
  <c r="GJ156" i="1"/>
  <c r="GI156" i="1"/>
  <c r="GH156" i="1"/>
  <c r="GG156" i="1"/>
  <c r="GF156" i="1"/>
  <c r="GE156" i="1"/>
  <c r="GD156" i="1"/>
  <c r="GC156" i="1"/>
  <c r="GB156" i="1"/>
  <c r="GA156" i="1"/>
  <c r="FZ156" i="1"/>
  <c r="FY156" i="1"/>
  <c r="FX156" i="1"/>
  <c r="FW156" i="1"/>
  <c r="FV156" i="1"/>
  <c r="FR156" i="1"/>
  <c r="FQ156" i="1"/>
  <c r="FP156" i="1"/>
  <c r="FO156" i="1"/>
  <c r="FN156" i="1"/>
  <c r="FM156" i="1"/>
  <c r="FL156" i="1"/>
  <c r="FK156" i="1"/>
  <c r="FJ156" i="1"/>
  <c r="FI156" i="1"/>
  <c r="FH156" i="1"/>
  <c r="FG156" i="1"/>
  <c r="FF156" i="1"/>
  <c r="FE156" i="1"/>
  <c r="FD156" i="1"/>
  <c r="FC156" i="1"/>
  <c r="FB156" i="1"/>
  <c r="FA156" i="1"/>
  <c r="EZ156" i="1"/>
  <c r="EY156" i="1"/>
  <c r="EX156" i="1"/>
  <c r="EW156" i="1"/>
  <c r="EV156" i="1"/>
  <c r="EU156" i="1"/>
  <c r="ET156" i="1"/>
  <c r="ES156" i="1"/>
  <c r="ER156" i="1"/>
  <c r="EQ156" i="1"/>
  <c r="EP156" i="1"/>
  <c r="EO156" i="1"/>
  <c r="EN156" i="1"/>
  <c r="EM156" i="1"/>
  <c r="EL156" i="1"/>
  <c r="EK156" i="1"/>
  <c r="EJ156" i="1"/>
  <c r="EI156" i="1"/>
  <c r="EH156" i="1"/>
  <c r="EG156" i="1"/>
  <c r="EF156" i="1"/>
  <c r="EE156" i="1"/>
  <c r="ED156" i="1"/>
  <c r="EC156" i="1"/>
  <c r="EB156" i="1"/>
  <c r="EA156" i="1"/>
  <c r="DZ156" i="1"/>
  <c r="DY156" i="1"/>
  <c r="DX156" i="1"/>
  <c r="DW156" i="1"/>
  <c r="DV156" i="1"/>
  <c r="DU156" i="1"/>
  <c r="DT156" i="1"/>
  <c r="DS156" i="1"/>
  <c r="DR156" i="1"/>
  <c r="DQ156" i="1"/>
  <c r="DP156" i="1"/>
  <c r="DO156" i="1"/>
  <c r="DN156" i="1"/>
  <c r="DM156" i="1"/>
  <c r="DL156" i="1"/>
  <c r="DK156" i="1"/>
  <c r="DJ156" i="1"/>
  <c r="DI156" i="1"/>
  <c r="DH156" i="1"/>
  <c r="DG156" i="1"/>
  <c r="DF156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D156" i="1"/>
  <c r="CC156" i="1"/>
  <c r="CB156" i="1"/>
  <c r="CA156" i="1"/>
  <c r="BZ156" i="1"/>
  <c r="BY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T156" i="1"/>
  <c r="AS156" i="1"/>
  <c r="AR156" i="1"/>
  <c r="AQ156" i="1"/>
  <c r="AP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AM156" i="1" s="1"/>
  <c r="M156" i="1"/>
  <c r="L156" i="1"/>
  <c r="K156" i="1"/>
  <c r="J156" i="1"/>
  <c r="I156" i="1"/>
  <c r="H156" i="1"/>
  <c r="E156" i="1"/>
  <c r="D156" i="1"/>
  <c r="GT155" i="1"/>
  <c r="GS155" i="1"/>
  <c r="GR155" i="1"/>
  <c r="GQ155" i="1"/>
  <c r="GP155" i="1"/>
  <c r="GO155" i="1"/>
  <c r="GN155" i="1"/>
  <c r="GM155" i="1"/>
  <c r="GL155" i="1"/>
  <c r="GK155" i="1"/>
  <c r="GJ155" i="1"/>
  <c r="GI155" i="1"/>
  <c r="GH155" i="1"/>
  <c r="GG155" i="1"/>
  <c r="GF155" i="1"/>
  <c r="GE155" i="1"/>
  <c r="GD155" i="1"/>
  <c r="GC155" i="1"/>
  <c r="GB155" i="1"/>
  <c r="GA155" i="1"/>
  <c r="FZ155" i="1"/>
  <c r="FY155" i="1"/>
  <c r="FX155" i="1"/>
  <c r="FW155" i="1"/>
  <c r="FV155" i="1"/>
  <c r="FR155" i="1"/>
  <c r="FQ155" i="1"/>
  <c r="FP155" i="1"/>
  <c r="FO155" i="1"/>
  <c r="FN155" i="1"/>
  <c r="FM155" i="1"/>
  <c r="FL155" i="1"/>
  <c r="FK155" i="1"/>
  <c r="FJ155" i="1"/>
  <c r="FI155" i="1"/>
  <c r="FH155" i="1"/>
  <c r="FG155" i="1"/>
  <c r="FF155" i="1"/>
  <c r="FE155" i="1"/>
  <c r="FD155" i="1"/>
  <c r="FC155" i="1"/>
  <c r="FB155" i="1"/>
  <c r="FA155" i="1"/>
  <c r="EZ155" i="1"/>
  <c r="EY155" i="1"/>
  <c r="EX155" i="1"/>
  <c r="EW155" i="1"/>
  <c r="EV155" i="1"/>
  <c r="EU155" i="1"/>
  <c r="ET155" i="1"/>
  <c r="ES155" i="1"/>
  <c r="ER155" i="1"/>
  <c r="EQ155" i="1"/>
  <c r="EP155" i="1"/>
  <c r="EO155" i="1"/>
  <c r="EN155" i="1"/>
  <c r="EM155" i="1"/>
  <c r="EL155" i="1"/>
  <c r="EK155" i="1"/>
  <c r="EJ155" i="1"/>
  <c r="EI155" i="1"/>
  <c r="EH155" i="1"/>
  <c r="EG155" i="1"/>
  <c r="EF155" i="1"/>
  <c r="EE155" i="1"/>
  <c r="ED155" i="1"/>
  <c r="EC155" i="1"/>
  <c r="EB155" i="1"/>
  <c r="EA155" i="1"/>
  <c r="DZ155" i="1"/>
  <c r="DY155" i="1"/>
  <c r="DX155" i="1"/>
  <c r="DW155" i="1"/>
  <c r="DV155" i="1"/>
  <c r="DU155" i="1"/>
  <c r="DT155" i="1"/>
  <c r="DS155" i="1"/>
  <c r="DR155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D155" i="1"/>
  <c r="CC155" i="1"/>
  <c r="CB155" i="1"/>
  <c r="CA155" i="1"/>
  <c r="BZ155" i="1"/>
  <c r="BY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BV155" i="1" s="1"/>
  <c r="AT155" i="1"/>
  <c r="AS155" i="1"/>
  <c r="AR155" i="1"/>
  <c r="AQ155" i="1"/>
  <c r="AP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M155" i="1"/>
  <c r="L155" i="1"/>
  <c r="K155" i="1"/>
  <c r="J155" i="1"/>
  <c r="I155" i="1"/>
  <c r="H155" i="1"/>
  <c r="E155" i="1"/>
  <c r="D155" i="1"/>
  <c r="GT154" i="1"/>
  <c r="GS154" i="1"/>
  <c r="GR154" i="1"/>
  <c r="GQ154" i="1"/>
  <c r="GP154" i="1"/>
  <c r="GO154" i="1"/>
  <c r="GN154" i="1"/>
  <c r="GM154" i="1"/>
  <c r="GL154" i="1"/>
  <c r="GK154" i="1"/>
  <c r="GJ154" i="1"/>
  <c r="GI154" i="1"/>
  <c r="GH154" i="1"/>
  <c r="GG154" i="1"/>
  <c r="GF154" i="1"/>
  <c r="GE154" i="1"/>
  <c r="GD154" i="1"/>
  <c r="GC154" i="1"/>
  <c r="GB154" i="1"/>
  <c r="GA154" i="1"/>
  <c r="FZ154" i="1"/>
  <c r="FY154" i="1"/>
  <c r="FX154" i="1"/>
  <c r="FW154" i="1"/>
  <c r="FV154" i="1"/>
  <c r="GU154" i="1" s="1"/>
  <c r="FR154" i="1"/>
  <c r="FQ154" i="1"/>
  <c r="FP154" i="1"/>
  <c r="FO154" i="1"/>
  <c r="FN154" i="1"/>
  <c r="FM154" i="1"/>
  <c r="FL154" i="1"/>
  <c r="FK154" i="1"/>
  <c r="FJ154" i="1"/>
  <c r="FI154" i="1"/>
  <c r="FH154" i="1"/>
  <c r="FG154" i="1"/>
  <c r="FF154" i="1"/>
  <c r="FE154" i="1"/>
  <c r="FD154" i="1"/>
  <c r="FC154" i="1"/>
  <c r="FB154" i="1"/>
  <c r="FA154" i="1"/>
  <c r="EZ154" i="1"/>
  <c r="EY154" i="1"/>
  <c r="EX154" i="1"/>
  <c r="EW154" i="1"/>
  <c r="EV154" i="1"/>
  <c r="EU154" i="1"/>
  <c r="ET154" i="1"/>
  <c r="ES154" i="1"/>
  <c r="ER154" i="1"/>
  <c r="EQ154" i="1"/>
  <c r="EP154" i="1"/>
  <c r="EO154" i="1"/>
  <c r="EN154" i="1"/>
  <c r="EM154" i="1"/>
  <c r="EL154" i="1"/>
  <c r="EK154" i="1"/>
  <c r="EJ154" i="1"/>
  <c r="EI154" i="1"/>
  <c r="EH154" i="1"/>
  <c r="EG154" i="1"/>
  <c r="EF154" i="1"/>
  <c r="EE154" i="1"/>
  <c r="ED154" i="1"/>
  <c r="EC154" i="1"/>
  <c r="EB154" i="1"/>
  <c r="EA154" i="1"/>
  <c r="DZ154" i="1"/>
  <c r="DY154" i="1"/>
  <c r="DX154" i="1"/>
  <c r="DW154" i="1"/>
  <c r="DV154" i="1"/>
  <c r="DU154" i="1"/>
  <c r="DT154" i="1"/>
  <c r="DS154" i="1"/>
  <c r="DR154" i="1"/>
  <c r="DQ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D154" i="1"/>
  <c r="CC154" i="1"/>
  <c r="CB154" i="1"/>
  <c r="CA154" i="1"/>
  <c r="BZ154" i="1"/>
  <c r="BY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T154" i="1"/>
  <c r="AS154" i="1"/>
  <c r="AR154" i="1"/>
  <c r="AQ154" i="1"/>
  <c r="AP154" i="1"/>
  <c r="AU154" i="1" s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M154" i="1"/>
  <c r="L154" i="1"/>
  <c r="K154" i="1"/>
  <c r="J154" i="1"/>
  <c r="I154" i="1"/>
  <c r="H154" i="1"/>
  <c r="N154" i="1" s="1"/>
  <c r="E154" i="1"/>
  <c r="D154" i="1"/>
  <c r="GT153" i="1"/>
  <c r="GS153" i="1"/>
  <c r="GR153" i="1"/>
  <c r="GQ153" i="1"/>
  <c r="GP153" i="1"/>
  <c r="GO153" i="1"/>
  <c r="GN153" i="1"/>
  <c r="GM153" i="1"/>
  <c r="GL153" i="1"/>
  <c r="GK153" i="1"/>
  <c r="GJ153" i="1"/>
  <c r="GI153" i="1"/>
  <c r="GH153" i="1"/>
  <c r="GG153" i="1"/>
  <c r="GF153" i="1"/>
  <c r="GE153" i="1"/>
  <c r="GD153" i="1"/>
  <c r="GC153" i="1"/>
  <c r="GB153" i="1"/>
  <c r="GA153" i="1"/>
  <c r="FZ153" i="1"/>
  <c r="FY153" i="1"/>
  <c r="FX153" i="1"/>
  <c r="FW153" i="1"/>
  <c r="FV153" i="1"/>
  <c r="FR153" i="1"/>
  <c r="FQ153" i="1"/>
  <c r="FP153" i="1"/>
  <c r="FO153" i="1"/>
  <c r="FN153" i="1"/>
  <c r="FM153" i="1"/>
  <c r="FL153" i="1"/>
  <c r="FK153" i="1"/>
  <c r="FJ153" i="1"/>
  <c r="FI153" i="1"/>
  <c r="FH153" i="1"/>
  <c r="FG153" i="1"/>
  <c r="FF153" i="1"/>
  <c r="FE153" i="1"/>
  <c r="FD153" i="1"/>
  <c r="FC153" i="1"/>
  <c r="FB153" i="1"/>
  <c r="FA153" i="1"/>
  <c r="EZ153" i="1"/>
  <c r="EY153" i="1"/>
  <c r="EX153" i="1"/>
  <c r="EW153" i="1"/>
  <c r="EV153" i="1"/>
  <c r="EU153" i="1"/>
  <c r="ET153" i="1"/>
  <c r="ES153" i="1"/>
  <c r="ER153" i="1"/>
  <c r="EQ153" i="1"/>
  <c r="EP153" i="1"/>
  <c r="EO153" i="1"/>
  <c r="EN153" i="1"/>
  <c r="EM153" i="1"/>
  <c r="EL153" i="1"/>
  <c r="EK153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DW153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FS153" i="1" s="1"/>
  <c r="CD153" i="1"/>
  <c r="CC153" i="1"/>
  <c r="CB153" i="1"/>
  <c r="CA153" i="1"/>
  <c r="BZ153" i="1"/>
  <c r="BY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T153" i="1"/>
  <c r="AS153" i="1"/>
  <c r="AR153" i="1"/>
  <c r="AQ153" i="1"/>
  <c r="AP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AM153" i="1" s="1"/>
  <c r="Q153" i="1"/>
  <c r="M153" i="1"/>
  <c r="L153" i="1"/>
  <c r="K153" i="1"/>
  <c r="J153" i="1"/>
  <c r="I153" i="1"/>
  <c r="H153" i="1"/>
  <c r="E153" i="1"/>
  <c r="D153" i="1"/>
  <c r="GT152" i="1"/>
  <c r="GS152" i="1"/>
  <c r="GR152" i="1"/>
  <c r="GQ152" i="1"/>
  <c r="GP152" i="1"/>
  <c r="GO152" i="1"/>
  <c r="GN152" i="1"/>
  <c r="GM152" i="1"/>
  <c r="GL152" i="1"/>
  <c r="GK152" i="1"/>
  <c r="GJ152" i="1"/>
  <c r="GI152" i="1"/>
  <c r="GH152" i="1"/>
  <c r="GG152" i="1"/>
  <c r="GF152" i="1"/>
  <c r="GE152" i="1"/>
  <c r="GD152" i="1"/>
  <c r="GC152" i="1"/>
  <c r="GB152" i="1"/>
  <c r="GA152" i="1"/>
  <c r="FZ152" i="1"/>
  <c r="FY152" i="1"/>
  <c r="FX152" i="1"/>
  <c r="FW152" i="1"/>
  <c r="FV152" i="1"/>
  <c r="FR152" i="1"/>
  <c r="FQ152" i="1"/>
  <c r="FP152" i="1"/>
  <c r="FO152" i="1"/>
  <c r="FN152" i="1"/>
  <c r="FM152" i="1"/>
  <c r="FL152" i="1"/>
  <c r="FK152" i="1"/>
  <c r="FJ152" i="1"/>
  <c r="FI152" i="1"/>
  <c r="FH152" i="1"/>
  <c r="FG152" i="1"/>
  <c r="FF152" i="1"/>
  <c r="FE152" i="1"/>
  <c r="FD152" i="1"/>
  <c r="FC152" i="1"/>
  <c r="FB152" i="1"/>
  <c r="FA152" i="1"/>
  <c r="EZ152" i="1"/>
  <c r="EY152" i="1"/>
  <c r="EX152" i="1"/>
  <c r="EW152" i="1"/>
  <c r="EV152" i="1"/>
  <c r="EU152" i="1"/>
  <c r="ET152" i="1"/>
  <c r="ES152" i="1"/>
  <c r="ER152" i="1"/>
  <c r="EQ152" i="1"/>
  <c r="EP152" i="1"/>
  <c r="EO152" i="1"/>
  <c r="EN152" i="1"/>
  <c r="EM152" i="1"/>
  <c r="EL152" i="1"/>
  <c r="EK152" i="1"/>
  <c r="EJ152" i="1"/>
  <c r="EI152" i="1"/>
  <c r="EH152" i="1"/>
  <c r="EG152" i="1"/>
  <c r="EF152" i="1"/>
  <c r="EE152" i="1"/>
  <c r="ED152" i="1"/>
  <c r="EC152" i="1"/>
  <c r="EB152" i="1"/>
  <c r="EA152" i="1"/>
  <c r="DZ152" i="1"/>
  <c r="DY152" i="1"/>
  <c r="DX152" i="1"/>
  <c r="DW152" i="1"/>
  <c r="DV152" i="1"/>
  <c r="DU152" i="1"/>
  <c r="DT152" i="1"/>
  <c r="DS152" i="1"/>
  <c r="DR152" i="1"/>
  <c r="DQ152" i="1"/>
  <c r="DP152" i="1"/>
  <c r="DO152" i="1"/>
  <c r="DN152" i="1"/>
  <c r="DM152" i="1"/>
  <c r="DL152" i="1"/>
  <c r="DK152" i="1"/>
  <c r="DJ152" i="1"/>
  <c r="DI152" i="1"/>
  <c r="DH152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D152" i="1"/>
  <c r="CC152" i="1"/>
  <c r="CB152" i="1"/>
  <c r="CA152" i="1"/>
  <c r="BZ152" i="1"/>
  <c r="BY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T152" i="1"/>
  <c r="AS152" i="1"/>
  <c r="AR152" i="1"/>
  <c r="AQ152" i="1"/>
  <c r="AP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AM152" i="1" s="1"/>
  <c r="M152" i="1"/>
  <c r="L152" i="1"/>
  <c r="K152" i="1"/>
  <c r="J152" i="1"/>
  <c r="I152" i="1"/>
  <c r="H152" i="1"/>
  <c r="E152" i="1"/>
  <c r="D152" i="1"/>
  <c r="GT151" i="1"/>
  <c r="GS151" i="1"/>
  <c r="GR151" i="1"/>
  <c r="GQ151" i="1"/>
  <c r="GP151" i="1"/>
  <c r="GO151" i="1"/>
  <c r="GN151" i="1"/>
  <c r="GM151" i="1"/>
  <c r="GL151" i="1"/>
  <c r="GK151" i="1"/>
  <c r="GJ151" i="1"/>
  <c r="GI151" i="1"/>
  <c r="GH151" i="1"/>
  <c r="GG151" i="1"/>
  <c r="GF151" i="1"/>
  <c r="GE151" i="1"/>
  <c r="GD151" i="1"/>
  <c r="GC151" i="1"/>
  <c r="GB151" i="1"/>
  <c r="GA151" i="1"/>
  <c r="FZ151" i="1"/>
  <c r="FY151" i="1"/>
  <c r="FX151" i="1"/>
  <c r="FW151" i="1"/>
  <c r="FV151" i="1"/>
  <c r="FR151" i="1"/>
  <c r="FQ151" i="1"/>
  <c r="FP151" i="1"/>
  <c r="FO151" i="1"/>
  <c r="FN151" i="1"/>
  <c r="FM151" i="1"/>
  <c r="FL151" i="1"/>
  <c r="FK151" i="1"/>
  <c r="FJ151" i="1"/>
  <c r="FI151" i="1"/>
  <c r="FH151" i="1"/>
  <c r="FG151" i="1"/>
  <c r="FF151" i="1"/>
  <c r="FE151" i="1"/>
  <c r="FD151" i="1"/>
  <c r="FC151" i="1"/>
  <c r="FB151" i="1"/>
  <c r="FA151" i="1"/>
  <c r="EZ151" i="1"/>
  <c r="EY151" i="1"/>
  <c r="EX151" i="1"/>
  <c r="EW151" i="1"/>
  <c r="EV151" i="1"/>
  <c r="EU151" i="1"/>
  <c r="ET151" i="1"/>
  <c r="ES151" i="1"/>
  <c r="ER151" i="1"/>
  <c r="EQ151" i="1"/>
  <c r="EP151" i="1"/>
  <c r="EO151" i="1"/>
  <c r="EN151" i="1"/>
  <c r="EM151" i="1"/>
  <c r="EL151" i="1"/>
  <c r="EK151" i="1"/>
  <c r="EJ151" i="1"/>
  <c r="EI151" i="1"/>
  <c r="EH151" i="1"/>
  <c r="EG151" i="1"/>
  <c r="EF151" i="1"/>
  <c r="EE151" i="1"/>
  <c r="ED151" i="1"/>
  <c r="EC151" i="1"/>
  <c r="EB151" i="1"/>
  <c r="EA151" i="1"/>
  <c r="DZ151" i="1"/>
  <c r="DY151" i="1"/>
  <c r="DX151" i="1"/>
  <c r="DW151" i="1"/>
  <c r="DV151" i="1"/>
  <c r="DU151" i="1"/>
  <c r="DT151" i="1"/>
  <c r="DS151" i="1"/>
  <c r="DR151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D151" i="1"/>
  <c r="CC151" i="1"/>
  <c r="CB151" i="1"/>
  <c r="CA151" i="1"/>
  <c r="BZ151" i="1"/>
  <c r="BY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BV151" i="1" s="1"/>
  <c r="AT151" i="1"/>
  <c r="AS151" i="1"/>
  <c r="AR151" i="1"/>
  <c r="AQ151" i="1"/>
  <c r="AP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M151" i="1"/>
  <c r="L151" i="1"/>
  <c r="K151" i="1"/>
  <c r="J151" i="1"/>
  <c r="I151" i="1"/>
  <c r="H151" i="1"/>
  <c r="E151" i="1"/>
  <c r="D151" i="1"/>
  <c r="GT150" i="1"/>
  <c r="GS150" i="1"/>
  <c r="GR150" i="1"/>
  <c r="GQ150" i="1"/>
  <c r="GP150" i="1"/>
  <c r="GO150" i="1"/>
  <c r="GN150" i="1"/>
  <c r="GM150" i="1"/>
  <c r="GL150" i="1"/>
  <c r="GK150" i="1"/>
  <c r="GJ150" i="1"/>
  <c r="GI150" i="1"/>
  <c r="GH150" i="1"/>
  <c r="GG150" i="1"/>
  <c r="GF150" i="1"/>
  <c r="GE150" i="1"/>
  <c r="GD150" i="1"/>
  <c r="GC150" i="1"/>
  <c r="GB150" i="1"/>
  <c r="GA150" i="1"/>
  <c r="FZ150" i="1"/>
  <c r="FY150" i="1"/>
  <c r="FX150" i="1"/>
  <c r="FW150" i="1"/>
  <c r="FV150" i="1"/>
  <c r="GU150" i="1" s="1"/>
  <c r="FR150" i="1"/>
  <c r="FQ150" i="1"/>
  <c r="FP150" i="1"/>
  <c r="FO150" i="1"/>
  <c r="FN150" i="1"/>
  <c r="FM150" i="1"/>
  <c r="FL150" i="1"/>
  <c r="FK150" i="1"/>
  <c r="FJ150" i="1"/>
  <c r="FI150" i="1"/>
  <c r="FH150" i="1"/>
  <c r="FG150" i="1"/>
  <c r="FF150" i="1"/>
  <c r="FE150" i="1"/>
  <c r="FD150" i="1"/>
  <c r="FC150" i="1"/>
  <c r="FB150" i="1"/>
  <c r="FA150" i="1"/>
  <c r="EZ150" i="1"/>
  <c r="EY150" i="1"/>
  <c r="EX150" i="1"/>
  <c r="EW150" i="1"/>
  <c r="EV150" i="1"/>
  <c r="EU150" i="1"/>
  <c r="ET150" i="1"/>
  <c r="ES150" i="1"/>
  <c r="ER150" i="1"/>
  <c r="EQ150" i="1"/>
  <c r="EP150" i="1"/>
  <c r="EO150" i="1"/>
  <c r="EN150" i="1"/>
  <c r="EM150" i="1"/>
  <c r="EL150" i="1"/>
  <c r="EK150" i="1"/>
  <c r="EJ150" i="1"/>
  <c r="EI150" i="1"/>
  <c r="EH150" i="1"/>
  <c r="EG150" i="1"/>
  <c r="EF150" i="1"/>
  <c r="EE150" i="1"/>
  <c r="ED150" i="1"/>
  <c r="EC150" i="1"/>
  <c r="EB150" i="1"/>
  <c r="EA150" i="1"/>
  <c r="DZ150" i="1"/>
  <c r="DY150" i="1"/>
  <c r="DX150" i="1"/>
  <c r="DW150" i="1"/>
  <c r="DV150" i="1"/>
  <c r="DU150" i="1"/>
  <c r="DT150" i="1"/>
  <c r="DS150" i="1"/>
  <c r="DR150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D150" i="1"/>
  <c r="CC150" i="1"/>
  <c r="CB150" i="1"/>
  <c r="CA150" i="1"/>
  <c r="BZ150" i="1"/>
  <c r="BY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T150" i="1"/>
  <c r="AS150" i="1"/>
  <c r="AR150" i="1"/>
  <c r="AQ150" i="1"/>
  <c r="AP150" i="1"/>
  <c r="AU150" i="1" s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M150" i="1"/>
  <c r="L150" i="1"/>
  <c r="K150" i="1"/>
  <c r="J150" i="1"/>
  <c r="I150" i="1"/>
  <c r="H150" i="1"/>
  <c r="N150" i="1" s="1"/>
  <c r="E150" i="1"/>
  <c r="D150" i="1"/>
  <c r="GT149" i="1"/>
  <c r="GS149" i="1"/>
  <c r="GR149" i="1"/>
  <c r="GQ149" i="1"/>
  <c r="GP149" i="1"/>
  <c r="GO149" i="1"/>
  <c r="GN149" i="1"/>
  <c r="GM149" i="1"/>
  <c r="GL149" i="1"/>
  <c r="GK149" i="1"/>
  <c r="GJ149" i="1"/>
  <c r="GI149" i="1"/>
  <c r="GH149" i="1"/>
  <c r="GG149" i="1"/>
  <c r="GF149" i="1"/>
  <c r="GE149" i="1"/>
  <c r="GD149" i="1"/>
  <c r="GC149" i="1"/>
  <c r="GB149" i="1"/>
  <c r="GA149" i="1"/>
  <c r="FZ149" i="1"/>
  <c r="FY149" i="1"/>
  <c r="FX149" i="1"/>
  <c r="FW149" i="1"/>
  <c r="FV149" i="1"/>
  <c r="FR149" i="1"/>
  <c r="FQ149" i="1"/>
  <c r="FP149" i="1"/>
  <c r="FO149" i="1"/>
  <c r="FN149" i="1"/>
  <c r="FM149" i="1"/>
  <c r="FL149" i="1"/>
  <c r="FK149" i="1"/>
  <c r="FJ149" i="1"/>
  <c r="FI149" i="1"/>
  <c r="FH149" i="1"/>
  <c r="FG149" i="1"/>
  <c r="FF149" i="1"/>
  <c r="FE149" i="1"/>
  <c r="FD149" i="1"/>
  <c r="FC149" i="1"/>
  <c r="FB149" i="1"/>
  <c r="FA149" i="1"/>
  <c r="EZ149" i="1"/>
  <c r="EY149" i="1"/>
  <c r="EX149" i="1"/>
  <c r="EW149" i="1"/>
  <c r="EV149" i="1"/>
  <c r="EU149" i="1"/>
  <c r="ET149" i="1"/>
  <c r="ES149" i="1"/>
  <c r="ER149" i="1"/>
  <c r="EQ149" i="1"/>
  <c r="EP149" i="1"/>
  <c r="EO149" i="1"/>
  <c r="EN149" i="1"/>
  <c r="EM149" i="1"/>
  <c r="EL149" i="1"/>
  <c r="EK149" i="1"/>
  <c r="EJ149" i="1"/>
  <c r="EI149" i="1"/>
  <c r="EH149" i="1"/>
  <c r="EG149" i="1"/>
  <c r="EF149" i="1"/>
  <c r="EE149" i="1"/>
  <c r="ED149" i="1"/>
  <c r="EC149" i="1"/>
  <c r="EB149" i="1"/>
  <c r="EA149" i="1"/>
  <c r="DZ149" i="1"/>
  <c r="DY149" i="1"/>
  <c r="DX149" i="1"/>
  <c r="DW149" i="1"/>
  <c r="DV149" i="1"/>
  <c r="DU149" i="1"/>
  <c r="DT149" i="1"/>
  <c r="DS149" i="1"/>
  <c r="DR149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FS149" i="1" s="1"/>
  <c r="CD149" i="1"/>
  <c r="CC149" i="1"/>
  <c r="CB149" i="1"/>
  <c r="CA149" i="1"/>
  <c r="BZ149" i="1"/>
  <c r="BY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T149" i="1"/>
  <c r="AS149" i="1"/>
  <c r="AR149" i="1"/>
  <c r="AQ149" i="1"/>
  <c r="AP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AM149" i="1" s="1"/>
  <c r="Q149" i="1"/>
  <c r="M149" i="1"/>
  <c r="L149" i="1"/>
  <c r="K149" i="1"/>
  <c r="J149" i="1"/>
  <c r="I149" i="1"/>
  <c r="H149" i="1"/>
  <c r="E149" i="1"/>
  <c r="D149" i="1"/>
  <c r="GT148" i="1"/>
  <c r="GS148" i="1"/>
  <c r="GR148" i="1"/>
  <c r="GQ148" i="1"/>
  <c r="GP148" i="1"/>
  <c r="GO148" i="1"/>
  <c r="GN148" i="1"/>
  <c r="GM148" i="1"/>
  <c r="GL148" i="1"/>
  <c r="GK148" i="1"/>
  <c r="GJ148" i="1"/>
  <c r="GI148" i="1"/>
  <c r="GH148" i="1"/>
  <c r="GG148" i="1"/>
  <c r="GF148" i="1"/>
  <c r="GE148" i="1"/>
  <c r="GD148" i="1"/>
  <c r="GC148" i="1"/>
  <c r="GB148" i="1"/>
  <c r="GA148" i="1"/>
  <c r="FZ148" i="1"/>
  <c r="FY148" i="1"/>
  <c r="FX148" i="1"/>
  <c r="FW148" i="1"/>
  <c r="FV148" i="1"/>
  <c r="FR148" i="1"/>
  <c r="FQ148" i="1"/>
  <c r="FP148" i="1"/>
  <c r="FO148" i="1"/>
  <c r="FN148" i="1"/>
  <c r="FM148" i="1"/>
  <c r="FL148" i="1"/>
  <c r="FK148" i="1"/>
  <c r="FJ148" i="1"/>
  <c r="FI148" i="1"/>
  <c r="FH148" i="1"/>
  <c r="FG148" i="1"/>
  <c r="FF148" i="1"/>
  <c r="FE148" i="1"/>
  <c r="FD148" i="1"/>
  <c r="FC148" i="1"/>
  <c r="FB148" i="1"/>
  <c r="FA148" i="1"/>
  <c r="EZ148" i="1"/>
  <c r="EY148" i="1"/>
  <c r="EX148" i="1"/>
  <c r="EW148" i="1"/>
  <c r="EV148" i="1"/>
  <c r="EU148" i="1"/>
  <c r="ET148" i="1"/>
  <c r="ES148" i="1"/>
  <c r="ER148" i="1"/>
  <c r="EQ148" i="1"/>
  <c r="EP148" i="1"/>
  <c r="EO148" i="1"/>
  <c r="EN148" i="1"/>
  <c r="EM148" i="1"/>
  <c r="EL148" i="1"/>
  <c r="EK148" i="1"/>
  <c r="EJ148" i="1"/>
  <c r="EI148" i="1"/>
  <c r="EH148" i="1"/>
  <c r="EG148" i="1"/>
  <c r="EF148" i="1"/>
  <c r="EE148" i="1"/>
  <c r="ED148" i="1"/>
  <c r="EC148" i="1"/>
  <c r="EB148" i="1"/>
  <c r="EA148" i="1"/>
  <c r="DZ148" i="1"/>
  <c r="DY148" i="1"/>
  <c r="DX148" i="1"/>
  <c r="DW148" i="1"/>
  <c r="DV148" i="1"/>
  <c r="DU148" i="1"/>
  <c r="DT148" i="1"/>
  <c r="DS148" i="1"/>
  <c r="DR148" i="1"/>
  <c r="DQ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D148" i="1"/>
  <c r="CC148" i="1"/>
  <c r="CB148" i="1"/>
  <c r="CA148" i="1"/>
  <c r="BZ148" i="1"/>
  <c r="BY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T148" i="1"/>
  <c r="AS148" i="1"/>
  <c r="AR148" i="1"/>
  <c r="AQ148" i="1"/>
  <c r="AP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AM148" i="1" s="1"/>
  <c r="M148" i="1"/>
  <c r="L148" i="1"/>
  <c r="K148" i="1"/>
  <c r="J148" i="1"/>
  <c r="I148" i="1"/>
  <c r="H148" i="1"/>
  <c r="E148" i="1"/>
  <c r="D148" i="1"/>
  <c r="GT147" i="1"/>
  <c r="GS147" i="1"/>
  <c r="GR147" i="1"/>
  <c r="GR172" i="1" s="1"/>
  <c r="GQ147" i="1"/>
  <c r="GQ172" i="1" s="1"/>
  <c r="GP147" i="1"/>
  <c r="GO147" i="1"/>
  <c r="GN147" i="1"/>
  <c r="GN172" i="1" s="1"/>
  <c r="GM147" i="1"/>
  <c r="GM172" i="1" s="1"/>
  <c r="GL147" i="1"/>
  <c r="GK147" i="1"/>
  <c r="GJ147" i="1"/>
  <c r="GJ172" i="1" s="1"/>
  <c r="GI147" i="1"/>
  <c r="GI172" i="1" s="1"/>
  <c r="GH147" i="1"/>
  <c r="GG147" i="1"/>
  <c r="GF147" i="1"/>
  <c r="GF172" i="1" s="1"/>
  <c r="GE147" i="1"/>
  <c r="GE172" i="1" s="1"/>
  <c r="GD147" i="1"/>
  <c r="GC147" i="1"/>
  <c r="GB147" i="1"/>
  <c r="GB172" i="1" s="1"/>
  <c r="GA147" i="1"/>
  <c r="GA172" i="1" s="1"/>
  <c r="FZ147" i="1"/>
  <c r="FY147" i="1"/>
  <c r="FX147" i="1"/>
  <c r="FX172" i="1" s="1"/>
  <c r="FW147" i="1"/>
  <c r="FW172" i="1" s="1"/>
  <c r="FV147" i="1"/>
  <c r="FR147" i="1"/>
  <c r="FQ147" i="1"/>
  <c r="FQ172" i="1" s="1"/>
  <c r="FP147" i="1"/>
  <c r="FP172" i="1" s="1"/>
  <c r="FO147" i="1"/>
  <c r="FN147" i="1"/>
  <c r="FM147" i="1"/>
  <c r="FM172" i="1" s="1"/>
  <c r="FL147" i="1"/>
  <c r="FL172" i="1" s="1"/>
  <c r="FK147" i="1"/>
  <c r="FJ147" i="1"/>
  <c r="FI147" i="1"/>
  <c r="FI172" i="1" s="1"/>
  <c r="FH147" i="1"/>
  <c r="FH172" i="1" s="1"/>
  <c r="FG147" i="1"/>
  <c r="FF147" i="1"/>
  <c r="FE147" i="1"/>
  <c r="FE172" i="1" s="1"/>
  <c r="FD147" i="1"/>
  <c r="FD172" i="1" s="1"/>
  <c r="FC147" i="1"/>
  <c r="FB147" i="1"/>
  <c r="FA147" i="1"/>
  <c r="FA172" i="1" s="1"/>
  <c r="EZ147" i="1"/>
  <c r="EZ172" i="1" s="1"/>
  <c r="EY147" i="1"/>
  <c r="EX147" i="1"/>
  <c r="EW147" i="1"/>
  <c r="EW172" i="1" s="1"/>
  <c r="EV147" i="1"/>
  <c r="EV172" i="1" s="1"/>
  <c r="EU147" i="1"/>
  <c r="ET147" i="1"/>
  <c r="ES147" i="1"/>
  <c r="ES172" i="1" s="1"/>
  <c r="ER147" i="1"/>
  <c r="ER172" i="1" s="1"/>
  <c r="EQ147" i="1"/>
  <c r="EP147" i="1"/>
  <c r="EO147" i="1"/>
  <c r="EO172" i="1" s="1"/>
  <c r="EN147" i="1"/>
  <c r="EN172" i="1" s="1"/>
  <c r="EM147" i="1"/>
  <c r="EL147" i="1"/>
  <c r="EK147" i="1"/>
  <c r="EK172" i="1" s="1"/>
  <c r="EJ147" i="1"/>
  <c r="EJ172" i="1" s="1"/>
  <c r="EI147" i="1"/>
  <c r="EH147" i="1"/>
  <c r="EG147" i="1"/>
  <c r="EG172" i="1" s="1"/>
  <c r="EF147" i="1"/>
  <c r="EF172" i="1" s="1"/>
  <c r="EE147" i="1"/>
  <c r="ED147" i="1"/>
  <c r="EC147" i="1"/>
  <c r="EC172" i="1" s="1"/>
  <c r="EB147" i="1"/>
  <c r="EB172" i="1" s="1"/>
  <c r="EA147" i="1"/>
  <c r="DZ147" i="1"/>
  <c r="DY147" i="1"/>
  <c r="DY172" i="1" s="1"/>
  <c r="DX147" i="1"/>
  <c r="DX172" i="1" s="1"/>
  <c r="DW147" i="1"/>
  <c r="DV147" i="1"/>
  <c r="DU147" i="1"/>
  <c r="DU172" i="1" s="1"/>
  <c r="DT147" i="1"/>
  <c r="DT172" i="1" s="1"/>
  <c r="DS147" i="1"/>
  <c r="DR147" i="1"/>
  <c r="DQ147" i="1"/>
  <c r="DQ172" i="1" s="1"/>
  <c r="DP147" i="1"/>
  <c r="DP172" i="1" s="1"/>
  <c r="DO147" i="1"/>
  <c r="DN147" i="1"/>
  <c r="DM147" i="1"/>
  <c r="DM172" i="1" s="1"/>
  <c r="DL147" i="1"/>
  <c r="DL172" i="1" s="1"/>
  <c r="DK147" i="1"/>
  <c r="DJ147" i="1"/>
  <c r="DI147" i="1"/>
  <c r="DI172" i="1" s="1"/>
  <c r="DH147" i="1"/>
  <c r="DH172" i="1" s="1"/>
  <c r="DG147" i="1"/>
  <c r="DF147" i="1"/>
  <c r="DE147" i="1"/>
  <c r="DE172" i="1" s="1"/>
  <c r="DD147" i="1"/>
  <c r="DD172" i="1" s="1"/>
  <c r="DC147" i="1"/>
  <c r="DB147" i="1"/>
  <c r="DA147" i="1"/>
  <c r="DA172" i="1" s="1"/>
  <c r="CZ147" i="1"/>
  <c r="CZ172" i="1" s="1"/>
  <c r="CY147" i="1"/>
  <c r="CX147" i="1"/>
  <c r="CW147" i="1"/>
  <c r="CW172" i="1" s="1"/>
  <c r="CV147" i="1"/>
  <c r="CV172" i="1" s="1"/>
  <c r="CU147" i="1"/>
  <c r="CT147" i="1"/>
  <c r="CS147" i="1"/>
  <c r="CS172" i="1" s="1"/>
  <c r="CR147" i="1"/>
  <c r="CR172" i="1" s="1"/>
  <c r="CQ147" i="1"/>
  <c r="CP147" i="1"/>
  <c r="CO147" i="1"/>
  <c r="CO172" i="1" s="1"/>
  <c r="CN147" i="1"/>
  <c r="CN172" i="1" s="1"/>
  <c r="CM147" i="1"/>
  <c r="CL147" i="1"/>
  <c r="CK147" i="1"/>
  <c r="CK172" i="1" s="1"/>
  <c r="CJ147" i="1"/>
  <c r="CJ172" i="1" s="1"/>
  <c r="CI147" i="1"/>
  <c r="CH147" i="1"/>
  <c r="CD147" i="1"/>
  <c r="CD172" i="1" s="1"/>
  <c r="CC147" i="1"/>
  <c r="CC172" i="1" s="1"/>
  <c r="CB147" i="1"/>
  <c r="CA147" i="1"/>
  <c r="BZ147" i="1"/>
  <c r="BZ172" i="1" s="1"/>
  <c r="BY147" i="1"/>
  <c r="BY172" i="1" s="1"/>
  <c r="BU147" i="1"/>
  <c r="BT147" i="1"/>
  <c r="BS147" i="1"/>
  <c r="BS172" i="1" s="1"/>
  <c r="BR147" i="1"/>
  <c r="BR172" i="1" s="1"/>
  <c r="BQ147" i="1"/>
  <c r="BP147" i="1"/>
  <c r="BO147" i="1"/>
  <c r="BO172" i="1" s="1"/>
  <c r="BN147" i="1"/>
  <c r="BN172" i="1" s="1"/>
  <c r="BM147" i="1"/>
  <c r="BL147" i="1"/>
  <c r="BK147" i="1"/>
  <c r="BK172" i="1" s="1"/>
  <c r="BJ147" i="1"/>
  <c r="BJ172" i="1" s="1"/>
  <c r="BI147" i="1"/>
  <c r="BH147" i="1"/>
  <c r="BG147" i="1"/>
  <c r="BG172" i="1" s="1"/>
  <c r="BF147" i="1"/>
  <c r="BF172" i="1" s="1"/>
  <c r="BE147" i="1"/>
  <c r="BD147" i="1"/>
  <c r="BC147" i="1"/>
  <c r="BC172" i="1" s="1"/>
  <c r="BB147" i="1"/>
  <c r="BB172" i="1" s="1"/>
  <c r="BA147" i="1"/>
  <c r="AZ147" i="1"/>
  <c r="AY147" i="1"/>
  <c r="AY172" i="1" s="1"/>
  <c r="AX147" i="1"/>
  <c r="AX172" i="1" s="1"/>
  <c r="AT147" i="1"/>
  <c r="AS147" i="1"/>
  <c r="AR147" i="1"/>
  <c r="AR172" i="1" s="1"/>
  <c r="AQ147" i="1"/>
  <c r="AQ172" i="1" s="1"/>
  <c r="AP147" i="1"/>
  <c r="AL147" i="1"/>
  <c r="AK147" i="1"/>
  <c r="AK172" i="1" s="1"/>
  <c r="AJ147" i="1"/>
  <c r="AJ172" i="1" s="1"/>
  <c r="AI147" i="1"/>
  <c r="AH147" i="1"/>
  <c r="AG147" i="1"/>
  <c r="AG172" i="1" s="1"/>
  <c r="AF147" i="1"/>
  <c r="AF172" i="1" s="1"/>
  <c r="AE147" i="1"/>
  <c r="AD147" i="1"/>
  <c r="AC147" i="1"/>
  <c r="AC172" i="1" s="1"/>
  <c r="AB147" i="1"/>
  <c r="AB172" i="1" s="1"/>
  <c r="AA147" i="1"/>
  <c r="Z147" i="1"/>
  <c r="Y147" i="1"/>
  <c r="Y172" i="1" s="1"/>
  <c r="X147" i="1"/>
  <c r="X172" i="1" s="1"/>
  <c r="W147" i="1"/>
  <c r="V147" i="1"/>
  <c r="U147" i="1"/>
  <c r="U172" i="1" s="1"/>
  <c r="T147" i="1"/>
  <c r="T172" i="1" s="1"/>
  <c r="S147" i="1"/>
  <c r="R147" i="1"/>
  <c r="Q147" i="1"/>
  <c r="Q172" i="1" s="1"/>
  <c r="M147" i="1"/>
  <c r="M172" i="1" s="1"/>
  <c r="L147" i="1"/>
  <c r="K147" i="1"/>
  <c r="J147" i="1"/>
  <c r="J172" i="1" s="1"/>
  <c r="I147" i="1"/>
  <c r="I172" i="1" s="1"/>
  <c r="H147" i="1"/>
  <c r="E147" i="1"/>
  <c r="D147" i="1"/>
  <c r="D172" i="1" s="1"/>
  <c r="GT146" i="1"/>
  <c r="GS146" i="1"/>
  <c r="GR146" i="1"/>
  <c r="GQ146" i="1"/>
  <c r="GP146" i="1"/>
  <c r="GO146" i="1"/>
  <c r="GN146" i="1"/>
  <c r="GM146" i="1"/>
  <c r="GL146" i="1"/>
  <c r="GK146" i="1"/>
  <c r="GJ146" i="1"/>
  <c r="GI146" i="1"/>
  <c r="GH146" i="1"/>
  <c r="GG146" i="1"/>
  <c r="GF146" i="1"/>
  <c r="GE146" i="1"/>
  <c r="GD146" i="1"/>
  <c r="GC146" i="1"/>
  <c r="GB146" i="1"/>
  <c r="GA146" i="1"/>
  <c r="FZ146" i="1"/>
  <c r="FY146" i="1"/>
  <c r="FX146" i="1"/>
  <c r="FW146" i="1"/>
  <c r="FV146" i="1"/>
  <c r="FR146" i="1"/>
  <c r="FQ146" i="1"/>
  <c r="FP146" i="1"/>
  <c r="FO146" i="1"/>
  <c r="FN146" i="1"/>
  <c r="FM146" i="1"/>
  <c r="FL146" i="1"/>
  <c r="FK146" i="1"/>
  <c r="FJ146" i="1"/>
  <c r="FI146" i="1"/>
  <c r="FH146" i="1"/>
  <c r="FG146" i="1"/>
  <c r="FF146" i="1"/>
  <c r="FE146" i="1"/>
  <c r="FD146" i="1"/>
  <c r="FC146" i="1"/>
  <c r="FB146" i="1"/>
  <c r="FA146" i="1"/>
  <c r="EZ146" i="1"/>
  <c r="EY146" i="1"/>
  <c r="EX146" i="1"/>
  <c r="EW146" i="1"/>
  <c r="EV146" i="1"/>
  <c r="EU146" i="1"/>
  <c r="ET146" i="1"/>
  <c r="ES146" i="1"/>
  <c r="ER146" i="1"/>
  <c r="EQ146" i="1"/>
  <c r="EP146" i="1"/>
  <c r="EO146" i="1"/>
  <c r="EN146" i="1"/>
  <c r="EM146" i="1"/>
  <c r="EL146" i="1"/>
  <c r="EK146" i="1"/>
  <c r="EJ146" i="1"/>
  <c r="EI146" i="1"/>
  <c r="EH146" i="1"/>
  <c r="EG146" i="1"/>
  <c r="EF146" i="1"/>
  <c r="EE146" i="1"/>
  <c r="ED146" i="1"/>
  <c r="EC146" i="1"/>
  <c r="EB146" i="1"/>
  <c r="EA146" i="1"/>
  <c r="DZ146" i="1"/>
  <c r="DY146" i="1"/>
  <c r="DX146" i="1"/>
  <c r="DW146" i="1"/>
  <c r="DV146" i="1"/>
  <c r="DU146" i="1"/>
  <c r="DT146" i="1"/>
  <c r="DS146" i="1"/>
  <c r="DR146" i="1"/>
  <c r="DQ146" i="1"/>
  <c r="DP146" i="1"/>
  <c r="DO146" i="1"/>
  <c r="DN146" i="1"/>
  <c r="DM146" i="1"/>
  <c r="DL146" i="1"/>
  <c r="DK146" i="1"/>
  <c r="DJ146" i="1"/>
  <c r="DI146" i="1"/>
  <c r="DH146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D146" i="1"/>
  <c r="CC146" i="1"/>
  <c r="CB146" i="1"/>
  <c r="CA146" i="1"/>
  <c r="BZ146" i="1"/>
  <c r="BY146" i="1"/>
  <c r="CE146" i="1" s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T146" i="1"/>
  <c r="AS146" i="1"/>
  <c r="AR146" i="1"/>
  <c r="AQ146" i="1"/>
  <c r="AP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M146" i="1"/>
  <c r="L146" i="1"/>
  <c r="K146" i="1"/>
  <c r="J146" i="1"/>
  <c r="I146" i="1"/>
  <c r="GT145" i="1"/>
  <c r="GS145" i="1"/>
  <c r="GR145" i="1"/>
  <c r="GQ145" i="1"/>
  <c r="GP145" i="1"/>
  <c r="GO145" i="1"/>
  <c r="GN145" i="1"/>
  <c r="GM145" i="1"/>
  <c r="GL145" i="1"/>
  <c r="GK145" i="1"/>
  <c r="GJ145" i="1"/>
  <c r="GI145" i="1"/>
  <c r="GH145" i="1"/>
  <c r="GG145" i="1"/>
  <c r="GF145" i="1"/>
  <c r="GE145" i="1"/>
  <c r="GD145" i="1"/>
  <c r="GC145" i="1"/>
  <c r="GB145" i="1"/>
  <c r="GA145" i="1"/>
  <c r="FZ145" i="1"/>
  <c r="FY145" i="1"/>
  <c r="FX145" i="1"/>
  <c r="FW145" i="1"/>
  <c r="FV145" i="1"/>
  <c r="FR145" i="1"/>
  <c r="FQ145" i="1"/>
  <c r="FP145" i="1"/>
  <c r="FO145" i="1"/>
  <c r="FN145" i="1"/>
  <c r="FM145" i="1"/>
  <c r="FL145" i="1"/>
  <c r="FK145" i="1"/>
  <c r="FJ145" i="1"/>
  <c r="FI145" i="1"/>
  <c r="FH145" i="1"/>
  <c r="FG145" i="1"/>
  <c r="FF145" i="1"/>
  <c r="FE145" i="1"/>
  <c r="FD145" i="1"/>
  <c r="FC145" i="1"/>
  <c r="FB145" i="1"/>
  <c r="FA145" i="1"/>
  <c r="EZ145" i="1"/>
  <c r="EY145" i="1"/>
  <c r="EX145" i="1"/>
  <c r="EW145" i="1"/>
  <c r="EV145" i="1"/>
  <c r="EU145" i="1"/>
  <c r="ET145" i="1"/>
  <c r="ES145" i="1"/>
  <c r="ER145" i="1"/>
  <c r="EQ145" i="1"/>
  <c r="EP145" i="1"/>
  <c r="EO145" i="1"/>
  <c r="EN145" i="1"/>
  <c r="EM145" i="1"/>
  <c r="EL145" i="1"/>
  <c r="EK145" i="1"/>
  <c r="EJ145" i="1"/>
  <c r="EI145" i="1"/>
  <c r="EH145" i="1"/>
  <c r="EG145" i="1"/>
  <c r="EF145" i="1"/>
  <c r="EE145" i="1"/>
  <c r="ED145" i="1"/>
  <c r="EC145" i="1"/>
  <c r="EB145" i="1"/>
  <c r="EA145" i="1"/>
  <c r="DZ145" i="1"/>
  <c r="DY145" i="1"/>
  <c r="DX145" i="1"/>
  <c r="DW145" i="1"/>
  <c r="DV145" i="1"/>
  <c r="DU145" i="1"/>
  <c r="DT145" i="1"/>
  <c r="DS145" i="1"/>
  <c r="DR145" i="1"/>
  <c r="DQ145" i="1"/>
  <c r="DP145" i="1"/>
  <c r="DO145" i="1"/>
  <c r="DN145" i="1"/>
  <c r="DM145" i="1"/>
  <c r="DL145" i="1"/>
  <c r="DK145" i="1"/>
  <c r="DJ145" i="1"/>
  <c r="DI145" i="1"/>
  <c r="DH145" i="1"/>
  <c r="DG145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D145" i="1"/>
  <c r="CC145" i="1"/>
  <c r="CB145" i="1"/>
  <c r="CA145" i="1"/>
  <c r="BZ145" i="1"/>
  <c r="BY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T145" i="1"/>
  <c r="AS145" i="1"/>
  <c r="AR145" i="1"/>
  <c r="AQ145" i="1"/>
  <c r="AP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M145" i="1"/>
  <c r="L145" i="1"/>
  <c r="K145" i="1"/>
  <c r="J145" i="1"/>
  <c r="I145" i="1"/>
  <c r="GT143" i="1"/>
  <c r="GS143" i="1"/>
  <c r="GR143" i="1"/>
  <c r="GQ143" i="1"/>
  <c r="GP143" i="1"/>
  <c r="GO143" i="1"/>
  <c r="GN143" i="1"/>
  <c r="GM143" i="1"/>
  <c r="GL143" i="1"/>
  <c r="GK143" i="1"/>
  <c r="GJ143" i="1"/>
  <c r="GI143" i="1"/>
  <c r="GH143" i="1"/>
  <c r="GG143" i="1"/>
  <c r="GF143" i="1"/>
  <c r="GE143" i="1"/>
  <c r="GD143" i="1"/>
  <c r="GC143" i="1"/>
  <c r="GB143" i="1"/>
  <c r="GA143" i="1"/>
  <c r="FZ143" i="1"/>
  <c r="FY143" i="1"/>
  <c r="FX143" i="1"/>
  <c r="FW143" i="1"/>
  <c r="FV143" i="1"/>
  <c r="GU143" i="1" s="1"/>
  <c r="FR143" i="1"/>
  <c r="FQ143" i="1"/>
  <c r="FP143" i="1"/>
  <c r="FO143" i="1"/>
  <c r="FN143" i="1"/>
  <c r="FM143" i="1"/>
  <c r="FL143" i="1"/>
  <c r="FK143" i="1"/>
  <c r="FJ143" i="1"/>
  <c r="FI143" i="1"/>
  <c r="FH143" i="1"/>
  <c r="FG143" i="1"/>
  <c r="FF143" i="1"/>
  <c r="FE143" i="1"/>
  <c r="FD143" i="1"/>
  <c r="FC143" i="1"/>
  <c r="FB143" i="1"/>
  <c r="FA143" i="1"/>
  <c r="EZ143" i="1"/>
  <c r="EY143" i="1"/>
  <c r="EX143" i="1"/>
  <c r="EW143" i="1"/>
  <c r="EV143" i="1"/>
  <c r="EU143" i="1"/>
  <c r="ET143" i="1"/>
  <c r="ES143" i="1"/>
  <c r="ER143" i="1"/>
  <c r="EQ143" i="1"/>
  <c r="EP143" i="1"/>
  <c r="EO143" i="1"/>
  <c r="EN143" i="1"/>
  <c r="EM143" i="1"/>
  <c r="EL143" i="1"/>
  <c r="EK143" i="1"/>
  <c r="EJ143" i="1"/>
  <c r="EI143" i="1"/>
  <c r="EH143" i="1"/>
  <c r="EG143" i="1"/>
  <c r="EF143" i="1"/>
  <c r="EE143" i="1"/>
  <c r="ED143" i="1"/>
  <c r="EC143" i="1"/>
  <c r="EB143" i="1"/>
  <c r="EA143" i="1"/>
  <c r="DZ143" i="1"/>
  <c r="DY143" i="1"/>
  <c r="DX143" i="1"/>
  <c r="DW143" i="1"/>
  <c r="DV143" i="1"/>
  <c r="DU143" i="1"/>
  <c r="DT143" i="1"/>
  <c r="DS143" i="1"/>
  <c r="DR143" i="1"/>
  <c r="DQ143" i="1"/>
  <c r="DP143" i="1"/>
  <c r="DO143" i="1"/>
  <c r="DN143" i="1"/>
  <c r="DM143" i="1"/>
  <c r="DL143" i="1"/>
  <c r="DK143" i="1"/>
  <c r="DJ143" i="1"/>
  <c r="DI143" i="1"/>
  <c r="DH143" i="1"/>
  <c r="DG143" i="1"/>
  <c r="DF143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D143" i="1"/>
  <c r="CC143" i="1"/>
  <c r="CB143" i="1"/>
  <c r="CA143" i="1"/>
  <c r="BZ143" i="1"/>
  <c r="BY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T143" i="1"/>
  <c r="AS143" i="1"/>
  <c r="AR143" i="1"/>
  <c r="AQ143" i="1"/>
  <c r="AP143" i="1"/>
  <c r="AU143" i="1" s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M143" i="1"/>
  <c r="L143" i="1"/>
  <c r="K143" i="1"/>
  <c r="J143" i="1"/>
  <c r="I143" i="1"/>
  <c r="H143" i="1"/>
  <c r="N143" i="1" s="1"/>
  <c r="E143" i="1"/>
  <c r="D143" i="1"/>
  <c r="GT142" i="1"/>
  <c r="GS142" i="1"/>
  <c r="GR142" i="1"/>
  <c r="GQ142" i="1"/>
  <c r="GP142" i="1"/>
  <c r="GO142" i="1"/>
  <c r="GN142" i="1"/>
  <c r="GM142" i="1"/>
  <c r="GL142" i="1"/>
  <c r="GK142" i="1"/>
  <c r="GJ142" i="1"/>
  <c r="GI142" i="1"/>
  <c r="GH142" i="1"/>
  <c r="GG142" i="1"/>
  <c r="GF142" i="1"/>
  <c r="GE142" i="1"/>
  <c r="GD142" i="1"/>
  <c r="GC142" i="1"/>
  <c r="GB142" i="1"/>
  <c r="GA142" i="1"/>
  <c r="FZ142" i="1"/>
  <c r="FY142" i="1"/>
  <c r="FX142" i="1"/>
  <c r="FW142" i="1"/>
  <c r="FV142" i="1"/>
  <c r="FR142" i="1"/>
  <c r="FQ142" i="1"/>
  <c r="FP142" i="1"/>
  <c r="FO142" i="1"/>
  <c r="FN142" i="1"/>
  <c r="FM142" i="1"/>
  <c r="FL142" i="1"/>
  <c r="FK142" i="1"/>
  <c r="FJ142" i="1"/>
  <c r="FI142" i="1"/>
  <c r="FH142" i="1"/>
  <c r="FG142" i="1"/>
  <c r="FF142" i="1"/>
  <c r="FE142" i="1"/>
  <c r="FD142" i="1"/>
  <c r="FC142" i="1"/>
  <c r="FB142" i="1"/>
  <c r="FA142" i="1"/>
  <c r="EZ142" i="1"/>
  <c r="EY142" i="1"/>
  <c r="EX142" i="1"/>
  <c r="EW142" i="1"/>
  <c r="EV142" i="1"/>
  <c r="EU142" i="1"/>
  <c r="ET142" i="1"/>
  <c r="ES142" i="1"/>
  <c r="ER142" i="1"/>
  <c r="EQ142" i="1"/>
  <c r="EP142" i="1"/>
  <c r="EO142" i="1"/>
  <c r="EN142" i="1"/>
  <c r="EM142" i="1"/>
  <c r="EL142" i="1"/>
  <c r="EK142" i="1"/>
  <c r="EJ142" i="1"/>
  <c r="EI142" i="1"/>
  <c r="EH142" i="1"/>
  <c r="EG142" i="1"/>
  <c r="EF142" i="1"/>
  <c r="EE142" i="1"/>
  <c r="ED142" i="1"/>
  <c r="EC142" i="1"/>
  <c r="EB142" i="1"/>
  <c r="EA142" i="1"/>
  <c r="DZ142" i="1"/>
  <c r="DY142" i="1"/>
  <c r="DX142" i="1"/>
  <c r="DW142" i="1"/>
  <c r="DV142" i="1"/>
  <c r="DU142" i="1"/>
  <c r="DT142" i="1"/>
  <c r="DS142" i="1"/>
  <c r="DR142" i="1"/>
  <c r="DQ142" i="1"/>
  <c r="DP142" i="1"/>
  <c r="DO142" i="1"/>
  <c r="DN142" i="1"/>
  <c r="DM142" i="1"/>
  <c r="DL142" i="1"/>
  <c r="DK142" i="1"/>
  <c r="DJ142" i="1"/>
  <c r="DI142" i="1"/>
  <c r="DH142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FS142" i="1" s="1"/>
  <c r="CD142" i="1"/>
  <c r="CC142" i="1"/>
  <c r="CB142" i="1"/>
  <c r="CA142" i="1"/>
  <c r="BZ142" i="1"/>
  <c r="BY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T142" i="1"/>
  <c r="AS142" i="1"/>
  <c r="AR142" i="1"/>
  <c r="AQ142" i="1"/>
  <c r="AP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AM142" i="1" s="1"/>
  <c r="Q142" i="1"/>
  <c r="M142" i="1"/>
  <c r="L142" i="1"/>
  <c r="K142" i="1"/>
  <c r="J142" i="1"/>
  <c r="I142" i="1"/>
  <c r="H142" i="1"/>
  <c r="E142" i="1"/>
  <c r="D142" i="1"/>
  <c r="GT141" i="1"/>
  <c r="GS141" i="1"/>
  <c r="GR141" i="1"/>
  <c r="GQ141" i="1"/>
  <c r="GP141" i="1"/>
  <c r="GO141" i="1"/>
  <c r="GN141" i="1"/>
  <c r="GM141" i="1"/>
  <c r="GL141" i="1"/>
  <c r="GK141" i="1"/>
  <c r="GJ141" i="1"/>
  <c r="GI141" i="1"/>
  <c r="GH141" i="1"/>
  <c r="GG141" i="1"/>
  <c r="GF141" i="1"/>
  <c r="GE141" i="1"/>
  <c r="GD141" i="1"/>
  <c r="GC141" i="1"/>
  <c r="GB141" i="1"/>
  <c r="GA141" i="1"/>
  <c r="FZ141" i="1"/>
  <c r="FY141" i="1"/>
  <c r="FX141" i="1"/>
  <c r="FW141" i="1"/>
  <c r="FV141" i="1"/>
  <c r="FR141" i="1"/>
  <c r="FQ141" i="1"/>
  <c r="FP141" i="1"/>
  <c r="FO141" i="1"/>
  <c r="FN141" i="1"/>
  <c r="FM141" i="1"/>
  <c r="FL141" i="1"/>
  <c r="FK141" i="1"/>
  <c r="FJ141" i="1"/>
  <c r="FI141" i="1"/>
  <c r="FH141" i="1"/>
  <c r="FG141" i="1"/>
  <c r="FF141" i="1"/>
  <c r="FE141" i="1"/>
  <c r="FD141" i="1"/>
  <c r="FC141" i="1"/>
  <c r="FB141" i="1"/>
  <c r="FA141" i="1"/>
  <c r="EZ141" i="1"/>
  <c r="EY141" i="1"/>
  <c r="EX141" i="1"/>
  <c r="EW141" i="1"/>
  <c r="EV141" i="1"/>
  <c r="EU141" i="1"/>
  <c r="ET141" i="1"/>
  <c r="ES141" i="1"/>
  <c r="ER141" i="1"/>
  <c r="EQ141" i="1"/>
  <c r="EP141" i="1"/>
  <c r="EO141" i="1"/>
  <c r="EN141" i="1"/>
  <c r="EM141" i="1"/>
  <c r="EL141" i="1"/>
  <c r="EK141" i="1"/>
  <c r="EJ141" i="1"/>
  <c r="EI141" i="1"/>
  <c r="EH141" i="1"/>
  <c r="EG141" i="1"/>
  <c r="EF141" i="1"/>
  <c r="EE141" i="1"/>
  <c r="ED141" i="1"/>
  <c r="EC141" i="1"/>
  <c r="EB141" i="1"/>
  <c r="EA141" i="1"/>
  <c r="DZ141" i="1"/>
  <c r="DY141" i="1"/>
  <c r="DX141" i="1"/>
  <c r="DW141" i="1"/>
  <c r="DV141" i="1"/>
  <c r="DU141" i="1"/>
  <c r="DT141" i="1"/>
  <c r="DS141" i="1"/>
  <c r="DR141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D141" i="1"/>
  <c r="CC141" i="1"/>
  <c r="CB141" i="1"/>
  <c r="CA141" i="1"/>
  <c r="BZ141" i="1"/>
  <c r="BY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T141" i="1"/>
  <c r="AS141" i="1"/>
  <c r="AR141" i="1"/>
  <c r="AQ141" i="1"/>
  <c r="AP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AM141" i="1" s="1"/>
  <c r="M141" i="1"/>
  <c r="L141" i="1"/>
  <c r="K141" i="1"/>
  <c r="J141" i="1"/>
  <c r="I141" i="1"/>
  <c r="H141" i="1"/>
  <c r="E141" i="1"/>
  <c r="D141" i="1"/>
  <c r="GT140" i="1"/>
  <c r="GS140" i="1"/>
  <c r="GR140" i="1"/>
  <c r="GQ140" i="1"/>
  <c r="GP140" i="1"/>
  <c r="GO140" i="1"/>
  <c r="GN140" i="1"/>
  <c r="GM140" i="1"/>
  <c r="GL140" i="1"/>
  <c r="GK140" i="1"/>
  <c r="GJ140" i="1"/>
  <c r="GI140" i="1"/>
  <c r="GH140" i="1"/>
  <c r="GG140" i="1"/>
  <c r="GF140" i="1"/>
  <c r="GE140" i="1"/>
  <c r="GD140" i="1"/>
  <c r="GC140" i="1"/>
  <c r="GB140" i="1"/>
  <c r="GA140" i="1"/>
  <c r="FZ140" i="1"/>
  <c r="FY140" i="1"/>
  <c r="FX140" i="1"/>
  <c r="FW140" i="1"/>
  <c r="FV140" i="1"/>
  <c r="FR140" i="1"/>
  <c r="FQ140" i="1"/>
  <c r="FP140" i="1"/>
  <c r="FO140" i="1"/>
  <c r="FN140" i="1"/>
  <c r="FM140" i="1"/>
  <c r="FL140" i="1"/>
  <c r="FK140" i="1"/>
  <c r="FJ140" i="1"/>
  <c r="FI140" i="1"/>
  <c r="FH140" i="1"/>
  <c r="FG140" i="1"/>
  <c r="FF140" i="1"/>
  <c r="FE140" i="1"/>
  <c r="FD140" i="1"/>
  <c r="FC140" i="1"/>
  <c r="FB140" i="1"/>
  <c r="FA140" i="1"/>
  <c r="EZ140" i="1"/>
  <c r="EY140" i="1"/>
  <c r="EX140" i="1"/>
  <c r="EW140" i="1"/>
  <c r="EV140" i="1"/>
  <c r="EU140" i="1"/>
  <c r="ET140" i="1"/>
  <c r="ES140" i="1"/>
  <c r="ER140" i="1"/>
  <c r="EQ140" i="1"/>
  <c r="EP140" i="1"/>
  <c r="EO140" i="1"/>
  <c r="EN140" i="1"/>
  <c r="EM140" i="1"/>
  <c r="EL140" i="1"/>
  <c r="EK140" i="1"/>
  <c r="EJ140" i="1"/>
  <c r="EI140" i="1"/>
  <c r="EH140" i="1"/>
  <c r="EG140" i="1"/>
  <c r="EF140" i="1"/>
  <c r="EE140" i="1"/>
  <c r="ED140" i="1"/>
  <c r="EC140" i="1"/>
  <c r="EB140" i="1"/>
  <c r="EA140" i="1"/>
  <c r="DZ140" i="1"/>
  <c r="DY140" i="1"/>
  <c r="DX140" i="1"/>
  <c r="DW140" i="1"/>
  <c r="DV140" i="1"/>
  <c r="DU140" i="1"/>
  <c r="DT140" i="1"/>
  <c r="DS140" i="1"/>
  <c r="DR140" i="1"/>
  <c r="DQ140" i="1"/>
  <c r="DP140" i="1"/>
  <c r="DO140" i="1"/>
  <c r="DN140" i="1"/>
  <c r="DM140" i="1"/>
  <c r="DL140" i="1"/>
  <c r="DK140" i="1"/>
  <c r="DJ140" i="1"/>
  <c r="DI140" i="1"/>
  <c r="DH140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D140" i="1"/>
  <c r="CC140" i="1"/>
  <c r="CB140" i="1"/>
  <c r="CA140" i="1"/>
  <c r="BZ140" i="1"/>
  <c r="BY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BV140" i="1" s="1"/>
  <c r="AT140" i="1"/>
  <c r="AS140" i="1"/>
  <c r="AR140" i="1"/>
  <c r="AQ140" i="1"/>
  <c r="AP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M140" i="1"/>
  <c r="L140" i="1"/>
  <c r="K140" i="1"/>
  <c r="J140" i="1"/>
  <c r="I140" i="1"/>
  <c r="H140" i="1"/>
  <c r="E140" i="1"/>
  <c r="D140" i="1"/>
  <c r="GT139" i="1"/>
  <c r="GT144" i="1" s="1"/>
  <c r="GS139" i="1"/>
  <c r="GR139" i="1"/>
  <c r="GQ139" i="1"/>
  <c r="GQ144" i="1" s="1"/>
  <c r="GP139" i="1"/>
  <c r="GP144" i="1" s="1"/>
  <c r="GO139" i="1"/>
  <c r="GN139" i="1"/>
  <c r="GM139" i="1"/>
  <c r="GM144" i="1" s="1"/>
  <c r="GL139" i="1"/>
  <c r="GL144" i="1" s="1"/>
  <c r="GK139" i="1"/>
  <c r="GJ139" i="1"/>
  <c r="GI139" i="1"/>
  <c r="GI144" i="1" s="1"/>
  <c r="GH139" i="1"/>
  <c r="GH144" i="1" s="1"/>
  <c r="GG139" i="1"/>
  <c r="GF139" i="1"/>
  <c r="GE139" i="1"/>
  <c r="GE144" i="1" s="1"/>
  <c r="GD139" i="1"/>
  <c r="GD144" i="1" s="1"/>
  <c r="GC139" i="1"/>
  <c r="GB139" i="1"/>
  <c r="GA139" i="1"/>
  <c r="GA144" i="1" s="1"/>
  <c r="FZ139" i="1"/>
  <c r="FZ144" i="1" s="1"/>
  <c r="FY139" i="1"/>
  <c r="FX139" i="1"/>
  <c r="FW139" i="1"/>
  <c r="FW144" i="1" s="1"/>
  <c r="FV139" i="1"/>
  <c r="GU139" i="1" s="1"/>
  <c r="FR139" i="1"/>
  <c r="FQ139" i="1"/>
  <c r="FP139" i="1"/>
  <c r="FP144" i="1" s="1"/>
  <c r="FO139" i="1"/>
  <c r="FO144" i="1" s="1"/>
  <c r="FN139" i="1"/>
  <c r="FM139" i="1"/>
  <c r="FL139" i="1"/>
  <c r="FL144" i="1" s="1"/>
  <c r="FK139" i="1"/>
  <c r="FK144" i="1" s="1"/>
  <c r="FJ139" i="1"/>
  <c r="FI139" i="1"/>
  <c r="FH139" i="1"/>
  <c r="FH144" i="1" s="1"/>
  <c r="FG139" i="1"/>
  <c r="FG144" i="1" s="1"/>
  <c r="FF139" i="1"/>
  <c r="FE139" i="1"/>
  <c r="FD139" i="1"/>
  <c r="FD144" i="1" s="1"/>
  <c r="FC139" i="1"/>
  <c r="FC144" i="1" s="1"/>
  <c r="FB139" i="1"/>
  <c r="FA139" i="1"/>
  <c r="EZ139" i="1"/>
  <c r="EZ144" i="1" s="1"/>
  <c r="EY139" i="1"/>
  <c r="EY144" i="1" s="1"/>
  <c r="EX139" i="1"/>
  <c r="EW139" i="1"/>
  <c r="EV139" i="1"/>
  <c r="EV144" i="1" s="1"/>
  <c r="EU139" i="1"/>
  <c r="EU144" i="1" s="1"/>
  <c r="ET139" i="1"/>
  <c r="ES139" i="1"/>
  <c r="ER139" i="1"/>
  <c r="ER144" i="1" s="1"/>
  <c r="EQ139" i="1"/>
  <c r="EQ144" i="1" s="1"/>
  <c r="EP139" i="1"/>
  <c r="EO139" i="1"/>
  <c r="EN139" i="1"/>
  <c r="EN144" i="1" s="1"/>
  <c r="EM139" i="1"/>
  <c r="EM144" i="1" s="1"/>
  <c r="EL139" i="1"/>
  <c r="EK139" i="1"/>
  <c r="EJ139" i="1"/>
  <c r="EJ144" i="1" s="1"/>
  <c r="EI139" i="1"/>
  <c r="EI144" i="1" s="1"/>
  <c r="EH139" i="1"/>
  <c r="EG139" i="1"/>
  <c r="EF139" i="1"/>
  <c r="EF144" i="1" s="1"/>
  <c r="EE139" i="1"/>
  <c r="EE144" i="1" s="1"/>
  <c r="ED139" i="1"/>
  <c r="EC139" i="1"/>
  <c r="EB139" i="1"/>
  <c r="EB144" i="1" s="1"/>
  <c r="EA139" i="1"/>
  <c r="EA144" i="1" s="1"/>
  <c r="DZ139" i="1"/>
  <c r="DY139" i="1"/>
  <c r="DX139" i="1"/>
  <c r="DX144" i="1" s="1"/>
  <c r="DW139" i="1"/>
  <c r="DW144" i="1" s="1"/>
  <c r="DV139" i="1"/>
  <c r="DU139" i="1"/>
  <c r="DT139" i="1"/>
  <c r="DT144" i="1" s="1"/>
  <c r="DS139" i="1"/>
  <c r="DS144" i="1" s="1"/>
  <c r="DR139" i="1"/>
  <c r="DQ139" i="1"/>
  <c r="DP139" i="1"/>
  <c r="DP144" i="1" s="1"/>
  <c r="DO139" i="1"/>
  <c r="DO144" i="1" s="1"/>
  <c r="DN139" i="1"/>
  <c r="DM139" i="1"/>
  <c r="DL139" i="1"/>
  <c r="DL144" i="1" s="1"/>
  <c r="DK139" i="1"/>
  <c r="DK144" i="1" s="1"/>
  <c r="DJ139" i="1"/>
  <c r="DI139" i="1"/>
  <c r="DH139" i="1"/>
  <c r="DH144" i="1" s="1"/>
  <c r="DG139" i="1"/>
  <c r="DG144" i="1" s="1"/>
  <c r="DF139" i="1"/>
  <c r="DE139" i="1"/>
  <c r="DD139" i="1"/>
  <c r="DD144" i="1" s="1"/>
  <c r="DC139" i="1"/>
  <c r="DC144" i="1" s="1"/>
  <c r="DB139" i="1"/>
  <c r="DA139" i="1"/>
  <c r="CZ139" i="1"/>
  <c r="CZ144" i="1" s="1"/>
  <c r="CY139" i="1"/>
  <c r="CY144" i="1" s="1"/>
  <c r="CX139" i="1"/>
  <c r="CW139" i="1"/>
  <c r="CV139" i="1"/>
  <c r="CV144" i="1" s="1"/>
  <c r="CU139" i="1"/>
  <c r="CU144" i="1" s="1"/>
  <c r="CT139" i="1"/>
  <c r="CS139" i="1"/>
  <c r="CR139" i="1"/>
  <c r="CR144" i="1" s="1"/>
  <c r="CQ139" i="1"/>
  <c r="CQ144" i="1" s="1"/>
  <c r="CP139" i="1"/>
  <c r="CO139" i="1"/>
  <c r="CN139" i="1"/>
  <c r="CN144" i="1" s="1"/>
  <c r="CM139" i="1"/>
  <c r="CM144" i="1" s="1"/>
  <c r="CL139" i="1"/>
  <c r="CK139" i="1"/>
  <c r="CJ139" i="1"/>
  <c r="CJ144" i="1" s="1"/>
  <c r="CI139" i="1"/>
  <c r="CI144" i="1" s="1"/>
  <c r="CH139" i="1"/>
  <c r="CD139" i="1"/>
  <c r="CC139" i="1"/>
  <c r="CC144" i="1" s="1"/>
  <c r="CB139" i="1"/>
  <c r="CB144" i="1" s="1"/>
  <c r="CA139" i="1"/>
  <c r="BZ139" i="1"/>
  <c r="BY139" i="1"/>
  <c r="BY144" i="1" s="1"/>
  <c r="BU139" i="1"/>
  <c r="BU144" i="1" s="1"/>
  <c r="BT139" i="1"/>
  <c r="BS139" i="1"/>
  <c r="BR139" i="1"/>
  <c r="BR144" i="1" s="1"/>
  <c r="BQ139" i="1"/>
  <c r="BQ144" i="1" s="1"/>
  <c r="BP139" i="1"/>
  <c r="BO139" i="1"/>
  <c r="BN139" i="1"/>
  <c r="BN144" i="1" s="1"/>
  <c r="BM139" i="1"/>
  <c r="BM144" i="1" s="1"/>
  <c r="BL139" i="1"/>
  <c r="BK139" i="1"/>
  <c r="BJ139" i="1"/>
  <c r="BJ144" i="1" s="1"/>
  <c r="BI139" i="1"/>
  <c r="BI144" i="1" s="1"/>
  <c r="BH139" i="1"/>
  <c r="BG139" i="1"/>
  <c r="BF139" i="1"/>
  <c r="BF144" i="1" s="1"/>
  <c r="BE139" i="1"/>
  <c r="BE144" i="1" s="1"/>
  <c r="BD139" i="1"/>
  <c r="BC139" i="1"/>
  <c r="BB139" i="1"/>
  <c r="BB144" i="1" s="1"/>
  <c r="BA139" i="1"/>
  <c r="BA144" i="1" s="1"/>
  <c r="AZ139" i="1"/>
  <c r="AY139" i="1"/>
  <c r="AX139" i="1"/>
  <c r="AT139" i="1"/>
  <c r="AT144" i="1" s="1"/>
  <c r="AS139" i="1"/>
  <c r="AR139" i="1"/>
  <c r="AQ139" i="1"/>
  <c r="AQ144" i="1" s="1"/>
  <c r="AP139" i="1"/>
  <c r="AU139" i="1" s="1"/>
  <c r="AL139" i="1"/>
  <c r="AK139" i="1"/>
  <c r="AJ139" i="1"/>
  <c r="AJ144" i="1" s="1"/>
  <c r="AI139" i="1"/>
  <c r="AI144" i="1" s="1"/>
  <c r="AH139" i="1"/>
  <c r="AG139" i="1"/>
  <c r="AF139" i="1"/>
  <c r="AF144" i="1" s="1"/>
  <c r="AE139" i="1"/>
  <c r="AE144" i="1" s="1"/>
  <c r="AD139" i="1"/>
  <c r="AC139" i="1"/>
  <c r="AB139" i="1"/>
  <c r="AB144" i="1" s="1"/>
  <c r="AA139" i="1"/>
  <c r="AA144" i="1" s="1"/>
  <c r="Z139" i="1"/>
  <c r="Y139" i="1"/>
  <c r="X139" i="1"/>
  <c r="X144" i="1" s="1"/>
  <c r="W139" i="1"/>
  <c r="W144" i="1" s="1"/>
  <c r="V139" i="1"/>
  <c r="U139" i="1"/>
  <c r="T139" i="1"/>
  <c r="T144" i="1" s="1"/>
  <c r="S139" i="1"/>
  <c r="S144" i="1" s="1"/>
  <c r="R139" i="1"/>
  <c r="Q139" i="1"/>
  <c r="M139" i="1"/>
  <c r="M144" i="1" s="1"/>
  <c r="L139" i="1"/>
  <c r="L144" i="1" s="1"/>
  <c r="K139" i="1"/>
  <c r="J139" i="1"/>
  <c r="I139" i="1"/>
  <c r="I144" i="1" s="1"/>
  <c r="H139" i="1"/>
  <c r="H144" i="1" s="1"/>
  <c r="E139" i="1"/>
  <c r="D139" i="1"/>
  <c r="GT138" i="1"/>
  <c r="GS138" i="1"/>
  <c r="GR138" i="1"/>
  <c r="GQ138" i="1"/>
  <c r="GP138" i="1"/>
  <c r="GO138" i="1"/>
  <c r="GN138" i="1"/>
  <c r="GM138" i="1"/>
  <c r="GL138" i="1"/>
  <c r="GK138" i="1"/>
  <c r="GJ138" i="1"/>
  <c r="GI138" i="1"/>
  <c r="GH138" i="1"/>
  <c r="GG138" i="1"/>
  <c r="GF138" i="1"/>
  <c r="GE138" i="1"/>
  <c r="GD138" i="1"/>
  <c r="GC138" i="1"/>
  <c r="GB138" i="1"/>
  <c r="GA138" i="1"/>
  <c r="FZ138" i="1"/>
  <c r="FY138" i="1"/>
  <c r="FX138" i="1"/>
  <c r="FW138" i="1"/>
  <c r="FV138" i="1"/>
  <c r="FR138" i="1"/>
  <c r="FQ138" i="1"/>
  <c r="FP138" i="1"/>
  <c r="FO138" i="1"/>
  <c r="FN138" i="1"/>
  <c r="FM138" i="1"/>
  <c r="FL138" i="1"/>
  <c r="FK138" i="1"/>
  <c r="FJ138" i="1"/>
  <c r="FI138" i="1"/>
  <c r="FH138" i="1"/>
  <c r="FG138" i="1"/>
  <c r="FF138" i="1"/>
  <c r="FE138" i="1"/>
  <c r="FD138" i="1"/>
  <c r="FC138" i="1"/>
  <c r="FB138" i="1"/>
  <c r="FA138" i="1"/>
  <c r="EZ138" i="1"/>
  <c r="EY138" i="1"/>
  <c r="EX138" i="1"/>
  <c r="EW138" i="1"/>
  <c r="EV138" i="1"/>
  <c r="EU138" i="1"/>
  <c r="ET138" i="1"/>
  <c r="ES138" i="1"/>
  <c r="ER138" i="1"/>
  <c r="EQ138" i="1"/>
  <c r="EP138" i="1"/>
  <c r="EO138" i="1"/>
  <c r="EN138" i="1"/>
  <c r="EM138" i="1"/>
  <c r="EL138" i="1"/>
  <c r="EK138" i="1"/>
  <c r="EJ138" i="1"/>
  <c r="EI138" i="1"/>
  <c r="EH138" i="1"/>
  <c r="EG138" i="1"/>
  <c r="EF138" i="1"/>
  <c r="EE138" i="1"/>
  <c r="ED138" i="1"/>
  <c r="EC138" i="1"/>
  <c r="EB138" i="1"/>
  <c r="EA138" i="1"/>
  <c r="DZ138" i="1"/>
  <c r="DY138" i="1"/>
  <c r="DX138" i="1"/>
  <c r="DW138" i="1"/>
  <c r="DV138" i="1"/>
  <c r="DU138" i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D138" i="1"/>
  <c r="CC138" i="1"/>
  <c r="CB138" i="1"/>
  <c r="CA138" i="1"/>
  <c r="BZ138" i="1"/>
  <c r="BY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T138" i="1"/>
  <c r="AS138" i="1"/>
  <c r="AR138" i="1"/>
  <c r="AQ138" i="1"/>
  <c r="AP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M138" i="1"/>
  <c r="L138" i="1"/>
  <c r="K138" i="1"/>
  <c r="J138" i="1"/>
  <c r="I138" i="1"/>
  <c r="GT137" i="1"/>
  <c r="GS137" i="1"/>
  <c r="GR137" i="1"/>
  <c r="GQ137" i="1"/>
  <c r="GP137" i="1"/>
  <c r="GO137" i="1"/>
  <c r="GN137" i="1"/>
  <c r="GM137" i="1"/>
  <c r="GL137" i="1"/>
  <c r="GK137" i="1"/>
  <c r="GJ137" i="1"/>
  <c r="GI137" i="1"/>
  <c r="GH137" i="1"/>
  <c r="GG137" i="1"/>
  <c r="GF137" i="1"/>
  <c r="GE137" i="1"/>
  <c r="GD137" i="1"/>
  <c r="GC137" i="1"/>
  <c r="GB137" i="1"/>
  <c r="GA137" i="1"/>
  <c r="FZ137" i="1"/>
  <c r="FY137" i="1"/>
  <c r="FX137" i="1"/>
  <c r="FW137" i="1"/>
  <c r="FV137" i="1"/>
  <c r="FR137" i="1"/>
  <c r="FQ137" i="1"/>
  <c r="FP137" i="1"/>
  <c r="FO137" i="1"/>
  <c r="FN137" i="1"/>
  <c r="FM137" i="1"/>
  <c r="FL137" i="1"/>
  <c r="FK137" i="1"/>
  <c r="FJ137" i="1"/>
  <c r="FI137" i="1"/>
  <c r="FH137" i="1"/>
  <c r="FG137" i="1"/>
  <c r="FF137" i="1"/>
  <c r="FE137" i="1"/>
  <c r="FD137" i="1"/>
  <c r="FC137" i="1"/>
  <c r="FB137" i="1"/>
  <c r="FA137" i="1"/>
  <c r="EZ137" i="1"/>
  <c r="EY137" i="1"/>
  <c r="EX137" i="1"/>
  <c r="EW137" i="1"/>
  <c r="EV137" i="1"/>
  <c r="EU137" i="1"/>
  <c r="ET137" i="1"/>
  <c r="ES137" i="1"/>
  <c r="ER137" i="1"/>
  <c r="EQ137" i="1"/>
  <c r="EP137" i="1"/>
  <c r="EO137" i="1"/>
  <c r="EN137" i="1"/>
  <c r="EM137" i="1"/>
  <c r="EL137" i="1"/>
  <c r="EK137" i="1"/>
  <c r="EJ137" i="1"/>
  <c r="EI137" i="1"/>
  <c r="EH137" i="1"/>
  <c r="EG137" i="1"/>
  <c r="EF137" i="1"/>
  <c r="EE137" i="1"/>
  <c r="ED137" i="1"/>
  <c r="EC137" i="1"/>
  <c r="EB137" i="1"/>
  <c r="EA137" i="1"/>
  <c r="DZ137" i="1"/>
  <c r="DY137" i="1"/>
  <c r="DX137" i="1"/>
  <c r="DW137" i="1"/>
  <c r="DV137" i="1"/>
  <c r="DU137" i="1"/>
  <c r="DT137" i="1"/>
  <c r="DS137" i="1"/>
  <c r="DR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D137" i="1"/>
  <c r="CC137" i="1"/>
  <c r="CB137" i="1"/>
  <c r="CA137" i="1"/>
  <c r="BZ137" i="1"/>
  <c r="BY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T137" i="1"/>
  <c r="AS137" i="1"/>
  <c r="AR137" i="1"/>
  <c r="AQ137" i="1"/>
  <c r="AP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M137" i="1"/>
  <c r="L137" i="1"/>
  <c r="K137" i="1"/>
  <c r="J137" i="1"/>
  <c r="I137" i="1"/>
  <c r="GT135" i="1"/>
  <c r="GS135" i="1"/>
  <c r="GR135" i="1"/>
  <c r="GQ135" i="1"/>
  <c r="GP135" i="1"/>
  <c r="GO135" i="1"/>
  <c r="GN135" i="1"/>
  <c r="GM135" i="1"/>
  <c r="GL135" i="1"/>
  <c r="GK135" i="1"/>
  <c r="GJ135" i="1"/>
  <c r="GI135" i="1"/>
  <c r="GH135" i="1"/>
  <c r="GG135" i="1"/>
  <c r="GF135" i="1"/>
  <c r="GE135" i="1"/>
  <c r="GD135" i="1"/>
  <c r="GC135" i="1"/>
  <c r="GB135" i="1"/>
  <c r="GA135" i="1"/>
  <c r="FZ135" i="1"/>
  <c r="FY135" i="1"/>
  <c r="FX135" i="1"/>
  <c r="FW135" i="1"/>
  <c r="FV135" i="1"/>
  <c r="GU135" i="1" s="1"/>
  <c r="FR135" i="1"/>
  <c r="FQ135" i="1"/>
  <c r="FP135" i="1"/>
  <c r="FO135" i="1"/>
  <c r="FN135" i="1"/>
  <c r="FM135" i="1"/>
  <c r="FL135" i="1"/>
  <c r="FK135" i="1"/>
  <c r="FJ135" i="1"/>
  <c r="FI135" i="1"/>
  <c r="FH135" i="1"/>
  <c r="FG135" i="1"/>
  <c r="FF135" i="1"/>
  <c r="FE135" i="1"/>
  <c r="FD135" i="1"/>
  <c r="FC135" i="1"/>
  <c r="FB135" i="1"/>
  <c r="FA135" i="1"/>
  <c r="EZ135" i="1"/>
  <c r="EY135" i="1"/>
  <c r="EX135" i="1"/>
  <c r="EW135" i="1"/>
  <c r="EV135" i="1"/>
  <c r="EU135" i="1"/>
  <c r="ET135" i="1"/>
  <c r="ES135" i="1"/>
  <c r="ER135" i="1"/>
  <c r="EQ135" i="1"/>
  <c r="EP135" i="1"/>
  <c r="EO135" i="1"/>
  <c r="EN135" i="1"/>
  <c r="EM135" i="1"/>
  <c r="EL135" i="1"/>
  <c r="EK135" i="1"/>
  <c r="EJ135" i="1"/>
  <c r="EI135" i="1"/>
  <c r="EH135" i="1"/>
  <c r="EG135" i="1"/>
  <c r="EF135" i="1"/>
  <c r="EE135" i="1"/>
  <c r="ED135" i="1"/>
  <c r="EC135" i="1"/>
  <c r="EB135" i="1"/>
  <c r="EA135" i="1"/>
  <c r="DZ135" i="1"/>
  <c r="DY135" i="1"/>
  <c r="DX135" i="1"/>
  <c r="DW135" i="1"/>
  <c r="DV135" i="1"/>
  <c r="DU135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D135" i="1"/>
  <c r="CC135" i="1"/>
  <c r="CB135" i="1"/>
  <c r="CA135" i="1"/>
  <c r="BZ135" i="1"/>
  <c r="BY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T135" i="1"/>
  <c r="AS135" i="1"/>
  <c r="AR135" i="1"/>
  <c r="AQ135" i="1"/>
  <c r="AP135" i="1"/>
  <c r="AU135" i="1" s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M135" i="1"/>
  <c r="L135" i="1"/>
  <c r="K135" i="1"/>
  <c r="J135" i="1"/>
  <c r="I135" i="1"/>
  <c r="H135" i="1"/>
  <c r="E135" i="1"/>
  <c r="D135" i="1"/>
  <c r="GT134" i="1"/>
  <c r="GS134" i="1"/>
  <c r="GR134" i="1"/>
  <c r="GQ134" i="1"/>
  <c r="GP134" i="1"/>
  <c r="GO134" i="1"/>
  <c r="GN134" i="1"/>
  <c r="GM134" i="1"/>
  <c r="GL134" i="1"/>
  <c r="GK134" i="1"/>
  <c r="GJ134" i="1"/>
  <c r="GI134" i="1"/>
  <c r="GH134" i="1"/>
  <c r="GG134" i="1"/>
  <c r="GF134" i="1"/>
  <c r="GE134" i="1"/>
  <c r="GD134" i="1"/>
  <c r="GC134" i="1"/>
  <c r="GB134" i="1"/>
  <c r="GA134" i="1"/>
  <c r="FZ134" i="1"/>
  <c r="FY134" i="1"/>
  <c r="FX134" i="1"/>
  <c r="FW134" i="1"/>
  <c r="FV134" i="1"/>
  <c r="FR134" i="1"/>
  <c r="FQ134" i="1"/>
  <c r="FP134" i="1"/>
  <c r="FO134" i="1"/>
  <c r="FN134" i="1"/>
  <c r="FM134" i="1"/>
  <c r="FL134" i="1"/>
  <c r="FK134" i="1"/>
  <c r="FJ134" i="1"/>
  <c r="FI134" i="1"/>
  <c r="FH134" i="1"/>
  <c r="FG134" i="1"/>
  <c r="FF134" i="1"/>
  <c r="FE134" i="1"/>
  <c r="FD134" i="1"/>
  <c r="FC134" i="1"/>
  <c r="FB134" i="1"/>
  <c r="FA134" i="1"/>
  <c r="EZ134" i="1"/>
  <c r="EY134" i="1"/>
  <c r="EX134" i="1"/>
  <c r="EW134" i="1"/>
  <c r="EV134" i="1"/>
  <c r="EU134" i="1"/>
  <c r="ET134" i="1"/>
  <c r="ES134" i="1"/>
  <c r="ER134" i="1"/>
  <c r="EQ134" i="1"/>
  <c r="EP134" i="1"/>
  <c r="EO134" i="1"/>
  <c r="EN134" i="1"/>
  <c r="EM134" i="1"/>
  <c r="EL134" i="1"/>
  <c r="EK134" i="1"/>
  <c r="EJ134" i="1"/>
  <c r="EI134" i="1"/>
  <c r="EH134" i="1"/>
  <c r="EG134" i="1"/>
  <c r="EF134" i="1"/>
  <c r="EE134" i="1"/>
  <c r="ED134" i="1"/>
  <c r="EC134" i="1"/>
  <c r="EB134" i="1"/>
  <c r="EA134" i="1"/>
  <c r="DZ134" i="1"/>
  <c r="DY134" i="1"/>
  <c r="DX134" i="1"/>
  <c r="DW134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FS134" i="1" s="1"/>
  <c r="CD134" i="1"/>
  <c r="CC134" i="1"/>
  <c r="CB134" i="1"/>
  <c r="CA134" i="1"/>
  <c r="BZ134" i="1"/>
  <c r="BY134" i="1"/>
  <c r="BU134" i="1"/>
  <c r="BT134" i="1"/>
  <c r="BT136" i="1" s="1"/>
  <c r="BS134" i="1"/>
  <c r="BR134" i="1"/>
  <c r="BQ134" i="1"/>
  <c r="BP134" i="1"/>
  <c r="BP136" i="1" s="1"/>
  <c r="BO134" i="1"/>
  <c r="BN134" i="1"/>
  <c r="BM134" i="1"/>
  <c r="BL134" i="1"/>
  <c r="BL136" i="1" s="1"/>
  <c r="BK134" i="1"/>
  <c r="BJ134" i="1"/>
  <c r="BI134" i="1"/>
  <c r="BH134" i="1"/>
  <c r="BH136" i="1" s="1"/>
  <c r="BG134" i="1"/>
  <c r="BF134" i="1"/>
  <c r="BE134" i="1"/>
  <c r="BD134" i="1"/>
  <c r="BD136" i="1" s="1"/>
  <c r="BC134" i="1"/>
  <c r="BB134" i="1"/>
  <c r="BA134" i="1"/>
  <c r="AZ134" i="1"/>
  <c r="AZ136" i="1" s="1"/>
  <c r="AY134" i="1"/>
  <c r="AX134" i="1"/>
  <c r="AT134" i="1"/>
  <c r="AS134" i="1"/>
  <c r="AR134" i="1"/>
  <c r="AQ134" i="1"/>
  <c r="AP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M134" i="1"/>
  <c r="L134" i="1"/>
  <c r="K134" i="1"/>
  <c r="J134" i="1"/>
  <c r="I134" i="1"/>
  <c r="H134" i="1"/>
  <c r="E134" i="1"/>
  <c r="D134" i="1"/>
  <c r="GT133" i="1"/>
  <c r="GS133" i="1"/>
  <c r="GR133" i="1"/>
  <c r="GQ133" i="1"/>
  <c r="GQ136" i="1" s="1"/>
  <c r="GP133" i="1"/>
  <c r="GO133" i="1"/>
  <c r="GN133" i="1"/>
  <c r="GM133" i="1"/>
  <c r="GM136" i="1" s="1"/>
  <c r="GL133" i="1"/>
  <c r="GK133" i="1"/>
  <c r="GJ133" i="1"/>
  <c r="GI133" i="1"/>
  <c r="GI136" i="1" s="1"/>
  <c r="GH133" i="1"/>
  <c r="GG133" i="1"/>
  <c r="GF133" i="1"/>
  <c r="GE133" i="1"/>
  <c r="GE136" i="1" s="1"/>
  <c r="GD133" i="1"/>
  <c r="GC133" i="1"/>
  <c r="GB133" i="1"/>
  <c r="GA133" i="1"/>
  <c r="GA136" i="1" s="1"/>
  <c r="FZ133" i="1"/>
  <c r="FY133" i="1"/>
  <c r="FX133" i="1"/>
  <c r="FW133" i="1"/>
  <c r="FW136" i="1" s="1"/>
  <c r="FV133" i="1"/>
  <c r="FR133" i="1"/>
  <c r="FQ133" i="1"/>
  <c r="FQ136" i="1" s="1"/>
  <c r="FP133" i="1"/>
  <c r="FO133" i="1"/>
  <c r="FN133" i="1"/>
  <c r="FM133" i="1"/>
  <c r="FM136" i="1" s="1"/>
  <c r="FL133" i="1"/>
  <c r="FK133" i="1"/>
  <c r="FJ133" i="1"/>
  <c r="FI133" i="1"/>
  <c r="FI136" i="1" s="1"/>
  <c r="FH133" i="1"/>
  <c r="FG133" i="1"/>
  <c r="FF133" i="1"/>
  <c r="FE133" i="1"/>
  <c r="FE136" i="1" s="1"/>
  <c r="FD133" i="1"/>
  <c r="FC133" i="1"/>
  <c r="FB133" i="1"/>
  <c r="FA133" i="1"/>
  <c r="FA136" i="1" s="1"/>
  <c r="EZ133" i="1"/>
  <c r="EY133" i="1"/>
  <c r="EX133" i="1"/>
  <c r="EW133" i="1"/>
  <c r="EW136" i="1" s="1"/>
  <c r="EV133" i="1"/>
  <c r="EU133" i="1"/>
  <c r="ET133" i="1"/>
  <c r="ES133" i="1"/>
  <c r="ES136" i="1" s="1"/>
  <c r="ER133" i="1"/>
  <c r="EQ133" i="1"/>
  <c r="EP133" i="1"/>
  <c r="EO133" i="1"/>
  <c r="EO136" i="1" s="1"/>
  <c r="EN133" i="1"/>
  <c r="EM133" i="1"/>
  <c r="EL133" i="1"/>
  <c r="EK133" i="1"/>
  <c r="EK136" i="1" s="1"/>
  <c r="EJ133" i="1"/>
  <c r="EI133" i="1"/>
  <c r="EH133" i="1"/>
  <c r="EG133" i="1"/>
  <c r="EG136" i="1" s="1"/>
  <c r="EF133" i="1"/>
  <c r="EE133" i="1"/>
  <c r="ED133" i="1"/>
  <c r="EC133" i="1"/>
  <c r="EC136" i="1" s="1"/>
  <c r="EB133" i="1"/>
  <c r="EA133" i="1"/>
  <c r="DZ133" i="1"/>
  <c r="DY133" i="1"/>
  <c r="DY136" i="1" s="1"/>
  <c r="DX133" i="1"/>
  <c r="DW133" i="1"/>
  <c r="DV133" i="1"/>
  <c r="DU133" i="1"/>
  <c r="DU136" i="1" s="1"/>
  <c r="DT133" i="1"/>
  <c r="DS133" i="1"/>
  <c r="DR133" i="1"/>
  <c r="DQ133" i="1"/>
  <c r="DQ136" i="1" s="1"/>
  <c r="DP133" i="1"/>
  <c r="DO133" i="1"/>
  <c r="DN133" i="1"/>
  <c r="DM133" i="1"/>
  <c r="DM136" i="1" s="1"/>
  <c r="DL133" i="1"/>
  <c r="DK133" i="1"/>
  <c r="DJ133" i="1"/>
  <c r="DI133" i="1"/>
  <c r="DI136" i="1" s="1"/>
  <c r="DH133" i="1"/>
  <c r="DG133" i="1"/>
  <c r="DF133" i="1"/>
  <c r="DE133" i="1"/>
  <c r="DE136" i="1" s="1"/>
  <c r="DD133" i="1"/>
  <c r="DC133" i="1"/>
  <c r="DB133" i="1"/>
  <c r="DA133" i="1"/>
  <c r="DA136" i="1" s="1"/>
  <c r="CZ133" i="1"/>
  <c r="CY133" i="1"/>
  <c r="CX133" i="1"/>
  <c r="CW133" i="1"/>
  <c r="CW136" i="1" s="1"/>
  <c r="CV133" i="1"/>
  <c r="CU133" i="1"/>
  <c r="CT133" i="1"/>
  <c r="CS133" i="1"/>
  <c r="CS136" i="1" s="1"/>
  <c r="CR133" i="1"/>
  <c r="CQ133" i="1"/>
  <c r="CP133" i="1"/>
  <c r="CO133" i="1"/>
  <c r="CO136" i="1" s="1"/>
  <c r="CN133" i="1"/>
  <c r="CM133" i="1"/>
  <c r="CL133" i="1"/>
  <c r="CK133" i="1"/>
  <c r="CK136" i="1" s="1"/>
  <c r="CJ133" i="1"/>
  <c r="CI133" i="1"/>
  <c r="CH133" i="1"/>
  <c r="CD133" i="1"/>
  <c r="CD136" i="1" s="1"/>
  <c r="CC133" i="1"/>
  <c r="CC136" i="1" s="1"/>
  <c r="CB133" i="1"/>
  <c r="CA133" i="1"/>
  <c r="BZ133" i="1"/>
  <c r="BZ136" i="1" s="1"/>
  <c r="BY133" i="1"/>
  <c r="BY136" i="1" s="1"/>
  <c r="BU133" i="1"/>
  <c r="BT133" i="1"/>
  <c r="BS133" i="1"/>
  <c r="BS136" i="1" s="1"/>
  <c r="BR133" i="1"/>
  <c r="BR136" i="1" s="1"/>
  <c r="BQ133" i="1"/>
  <c r="BP133" i="1"/>
  <c r="BO133" i="1"/>
  <c r="BO136" i="1" s="1"/>
  <c r="BN133" i="1"/>
  <c r="BN136" i="1" s="1"/>
  <c r="BM133" i="1"/>
  <c r="BL133" i="1"/>
  <c r="BK133" i="1"/>
  <c r="BK136" i="1" s="1"/>
  <c r="BJ133" i="1"/>
  <c r="BJ136" i="1" s="1"/>
  <c r="BI133" i="1"/>
  <c r="BH133" i="1"/>
  <c r="BG133" i="1"/>
  <c r="BG136" i="1" s="1"/>
  <c r="BF133" i="1"/>
  <c r="BF136" i="1" s="1"/>
  <c r="BE133" i="1"/>
  <c r="BD133" i="1"/>
  <c r="BC133" i="1"/>
  <c r="BC136" i="1" s="1"/>
  <c r="BB133" i="1"/>
  <c r="BB136" i="1" s="1"/>
  <c r="BA133" i="1"/>
  <c r="AZ133" i="1"/>
  <c r="AY133" i="1"/>
  <c r="AY136" i="1" s="1"/>
  <c r="AX133" i="1"/>
  <c r="AX136" i="1" s="1"/>
  <c r="AT133" i="1"/>
  <c r="AS133" i="1"/>
  <c r="AR133" i="1"/>
  <c r="AQ133" i="1"/>
  <c r="AQ136" i="1" s="1"/>
  <c r="AP133" i="1"/>
  <c r="AL133" i="1"/>
  <c r="AK133" i="1"/>
  <c r="AK136" i="1" s="1"/>
  <c r="AJ133" i="1"/>
  <c r="AI133" i="1"/>
  <c r="AH133" i="1"/>
  <c r="AG133" i="1"/>
  <c r="AG136" i="1" s="1"/>
  <c r="AF133" i="1"/>
  <c r="AE133" i="1"/>
  <c r="AD133" i="1"/>
  <c r="AC133" i="1"/>
  <c r="AC136" i="1" s="1"/>
  <c r="AB133" i="1"/>
  <c r="AA133" i="1"/>
  <c r="Z133" i="1"/>
  <c r="Y133" i="1"/>
  <c r="Y136" i="1" s="1"/>
  <c r="X133" i="1"/>
  <c r="W133" i="1"/>
  <c r="V133" i="1"/>
  <c r="U133" i="1"/>
  <c r="U136" i="1" s="1"/>
  <c r="T133" i="1"/>
  <c r="S133" i="1"/>
  <c r="R133" i="1"/>
  <c r="Q133" i="1"/>
  <c r="Q136" i="1" s="1"/>
  <c r="M133" i="1"/>
  <c r="M136" i="1" s="1"/>
  <c r="L133" i="1"/>
  <c r="K133" i="1"/>
  <c r="J133" i="1"/>
  <c r="J136" i="1" s="1"/>
  <c r="I133" i="1"/>
  <c r="I136" i="1" s="1"/>
  <c r="H133" i="1"/>
  <c r="E133" i="1"/>
  <c r="D133" i="1"/>
  <c r="GT132" i="1"/>
  <c r="GS132" i="1"/>
  <c r="GR132" i="1"/>
  <c r="GQ132" i="1"/>
  <c r="GP132" i="1"/>
  <c r="GO132" i="1"/>
  <c r="GN132" i="1"/>
  <c r="GM132" i="1"/>
  <c r="GL132" i="1"/>
  <c r="GK132" i="1"/>
  <c r="GJ132" i="1"/>
  <c r="GI132" i="1"/>
  <c r="GH132" i="1"/>
  <c r="GG132" i="1"/>
  <c r="GF132" i="1"/>
  <c r="GE132" i="1"/>
  <c r="GD132" i="1"/>
  <c r="GC132" i="1"/>
  <c r="GB132" i="1"/>
  <c r="GA132" i="1"/>
  <c r="FZ132" i="1"/>
  <c r="FY132" i="1"/>
  <c r="FX132" i="1"/>
  <c r="FW132" i="1"/>
  <c r="FV132" i="1"/>
  <c r="FR132" i="1"/>
  <c r="FQ132" i="1"/>
  <c r="FP132" i="1"/>
  <c r="FO132" i="1"/>
  <c r="FN132" i="1"/>
  <c r="FM132" i="1"/>
  <c r="FL132" i="1"/>
  <c r="FK132" i="1"/>
  <c r="FJ132" i="1"/>
  <c r="FI132" i="1"/>
  <c r="FH132" i="1"/>
  <c r="FG132" i="1"/>
  <c r="FF132" i="1"/>
  <c r="FE132" i="1"/>
  <c r="FD132" i="1"/>
  <c r="FC132" i="1"/>
  <c r="FB132" i="1"/>
  <c r="FA132" i="1"/>
  <c r="EZ132" i="1"/>
  <c r="EY132" i="1"/>
  <c r="EX132" i="1"/>
  <c r="EW132" i="1"/>
  <c r="EV132" i="1"/>
  <c r="EU132" i="1"/>
  <c r="ET132" i="1"/>
  <c r="ES132" i="1"/>
  <c r="ER132" i="1"/>
  <c r="EQ132" i="1"/>
  <c r="EP132" i="1"/>
  <c r="EO132" i="1"/>
  <c r="EN132" i="1"/>
  <c r="EM132" i="1"/>
  <c r="EL132" i="1"/>
  <c r="EK132" i="1"/>
  <c r="EJ132" i="1"/>
  <c r="EI132" i="1"/>
  <c r="EH132" i="1"/>
  <c r="EG132" i="1"/>
  <c r="EF132" i="1"/>
  <c r="EE132" i="1"/>
  <c r="ED132" i="1"/>
  <c r="EC132" i="1"/>
  <c r="EB132" i="1"/>
  <c r="EA132" i="1"/>
  <c r="DZ132" i="1"/>
  <c r="DY132" i="1"/>
  <c r="DX132" i="1"/>
  <c r="DW132" i="1"/>
  <c r="DV132" i="1"/>
  <c r="DU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D132" i="1"/>
  <c r="CC132" i="1"/>
  <c r="CB132" i="1"/>
  <c r="CA132" i="1"/>
  <c r="BZ132" i="1"/>
  <c r="BY132" i="1"/>
  <c r="CE132" i="1" s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T132" i="1"/>
  <c r="AS132" i="1"/>
  <c r="AR132" i="1"/>
  <c r="AQ132" i="1"/>
  <c r="AP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M132" i="1"/>
  <c r="L132" i="1"/>
  <c r="K132" i="1"/>
  <c r="J132" i="1"/>
  <c r="I132" i="1"/>
  <c r="GT131" i="1"/>
  <c r="GS131" i="1"/>
  <c r="GR131" i="1"/>
  <c r="GQ131" i="1"/>
  <c r="GP131" i="1"/>
  <c r="GO131" i="1"/>
  <c r="GN131" i="1"/>
  <c r="GM131" i="1"/>
  <c r="GL131" i="1"/>
  <c r="GK131" i="1"/>
  <c r="GJ131" i="1"/>
  <c r="GI131" i="1"/>
  <c r="GH131" i="1"/>
  <c r="GG131" i="1"/>
  <c r="GF131" i="1"/>
  <c r="GE131" i="1"/>
  <c r="GD131" i="1"/>
  <c r="GC131" i="1"/>
  <c r="GB131" i="1"/>
  <c r="GA131" i="1"/>
  <c r="FZ131" i="1"/>
  <c r="FY131" i="1"/>
  <c r="FX131" i="1"/>
  <c r="FW131" i="1"/>
  <c r="FV131" i="1"/>
  <c r="FR131" i="1"/>
  <c r="FQ131" i="1"/>
  <c r="FP131" i="1"/>
  <c r="FO131" i="1"/>
  <c r="FN131" i="1"/>
  <c r="FM131" i="1"/>
  <c r="FL131" i="1"/>
  <c r="FK131" i="1"/>
  <c r="FJ131" i="1"/>
  <c r="FI131" i="1"/>
  <c r="FH131" i="1"/>
  <c r="FG131" i="1"/>
  <c r="FF131" i="1"/>
  <c r="FE131" i="1"/>
  <c r="FD131" i="1"/>
  <c r="FC131" i="1"/>
  <c r="FB131" i="1"/>
  <c r="FA131" i="1"/>
  <c r="EZ131" i="1"/>
  <c r="EY131" i="1"/>
  <c r="EX131" i="1"/>
  <c r="EW131" i="1"/>
  <c r="EV131" i="1"/>
  <c r="EU131" i="1"/>
  <c r="ET131" i="1"/>
  <c r="ES131" i="1"/>
  <c r="ER131" i="1"/>
  <c r="EQ131" i="1"/>
  <c r="EP131" i="1"/>
  <c r="EO131" i="1"/>
  <c r="EN131" i="1"/>
  <c r="EM131" i="1"/>
  <c r="EL131" i="1"/>
  <c r="EK131" i="1"/>
  <c r="EJ131" i="1"/>
  <c r="EI131" i="1"/>
  <c r="EH131" i="1"/>
  <c r="EG131" i="1"/>
  <c r="EF131" i="1"/>
  <c r="EE131" i="1"/>
  <c r="ED131" i="1"/>
  <c r="EC131" i="1"/>
  <c r="EB131" i="1"/>
  <c r="EA131" i="1"/>
  <c r="DZ131" i="1"/>
  <c r="DY131" i="1"/>
  <c r="DX131" i="1"/>
  <c r="DW131" i="1"/>
  <c r="DV131" i="1"/>
  <c r="DU131" i="1"/>
  <c r="DT131" i="1"/>
  <c r="DS131" i="1"/>
  <c r="DR131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D131" i="1"/>
  <c r="CC131" i="1"/>
  <c r="CB131" i="1"/>
  <c r="CA131" i="1"/>
  <c r="BZ131" i="1"/>
  <c r="BY131" i="1"/>
  <c r="CE131" i="1" s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T131" i="1"/>
  <c r="AS131" i="1"/>
  <c r="AR131" i="1"/>
  <c r="AQ131" i="1"/>
  <c r="AP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GT129" i="1"/>
  <c r="GS129" i="1"/>
  <c r="GR129" i="1"/>
  <c r="GQ129" i="1"/>
  <c r="GP129" i="1"/>
  <c r="GO129" i="1"/>
  <c r="GN129" i="1"/>
  <c r="GM129" i="1"/>
  <c r="GL129" i="1"/>
  <c r="GK129" i="1"/>
  <c r="GJ129" i="1"/>
  <c r="GI129" i="1"/>
  <c r="GH129" i="1"/>
  <c r="GG129" i="1"/>
  <c r="GF129" i="1"/>
  <c r="GE129" i="1"/>
  <c r="GD129" i="1"/>
  <c r="GC129" i="1"/>
  <c r="GB129" i="1"/>
  <c r="GA129" i="1"/>
  <c r="FZ129" i="1"/>
  <c r="FY129" i="1"/>
  <c r="FX129" i="1"/>
  <c r="FW129" i="1"/>
  <c r="FV129" i="1"/>
  <c r="FR129" i="1"/>
  <c r="FQ129" i="1"/>
  <c r="FP129" i="1"/>
  <c r="FO129" i="1"/>
  <c r="FN129" i="1"/>
  <c r="FM129" i="1"/>
  <c r="FL129" i="1"/>
  <c r="FK129" i="1"/>
  <c r="FJ129" i="1"/>
  <c r="FI129" i="1"/>
  <c r="FH129" i="1"/>
  <c r="FG129" i="1"/>
  <c r="FF129" i="1"/>
  <c r="FE129" i="1"/>
  <c r="FD129" i="1"/>
  <c r="FC129" i="1"/>
  <c r="FB129" i="1"/>
  <c r="FA129" i="1"/>
  <c r="EZ129" i="1"/>
  <c r="EY129" i="1"/>
  <c r="EX129" i="1"/>
  <c r="EW129" i="1"/>
  <c r="EV129" i="1"/>
  <c r="EU129" i="1"/>
  <c r="ET129" i="1"/>
  <c r="ES129" i="1"/>
  <c r="ER129" i="1"/>
  <c r="EQ129" i="1"/>
  <c r="EP129" i="1"/>
  <c r="EO129" i="1"/>
  <c r="EN129" i="1"/>
  <c r="EM129" i="1"/>
  <c r="EL129" i="1"/>
  <c r="EK129" i="1"/>
  <c r="EJ129" i="1"/>
  <c r="EI129" i="1"/>
  <c r="EH129" i="1"/>
  <c r="EG129" i="1"/>
  <c r="EF129" i="1"/>
  <c r="EE129" i="1"/>
  <c r="ED129" i="1"/>
  <c r="EC129" i="1"/>
  <c r="EB129" i="1"/>
  <c r="EA129" i="1"/>
  <c r="DZ129" i="1"/>
  <c r="DY129" i="1"/>
  <c r="DX129" i="1"/>
  <c r="DW129" i="1"/>
  <c r="DV129" i="1"/>
  <c r="DU129" i="1"/>
  <c r="DT129" i="1"/>
  <c r="DS129" i="1"/>
  <c r="DR129" i="1"/>
  <c r="DQ129" i="1"/>
  <c r="DP129" i="1"/>
  <c r="DO129" i="1"/>
  <c r="DN129" i="1"/>
  <c r="DM129" i="1"/>
  <c r="DL129" i="1"/>
  <c r="DK129" i="1"/>
  <c r="DJ129" i="1"/>
  <c r="DI129" i="1"/>
  <c r="DH129" i="1"/>
  <c r="DG129" i="1"/>
  <c r="DF129" i="1"/>
  <c r="DE129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FS129" i="1" s="1"/>
  <c r="CH129" i="1"/>
  <c r="CD129" i="1"/>
  <c r="CC129" i="1"/>
  <c r="CB129" i="1"/>
  <c r="CA129" i="1"/>
  <c r="BZ129" i="1"/>
  <c r="BY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T129" i="1"/>
  <c r="AS129" i="1"/>
  <c r="AR129" i="1"/>
  <c r="AQ129" i="1"/>
  <c r="AP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AM129" i="1" s="1"/>
  <c r="R129" i="1"/>
  <c r="Q129" i="1"/>
  <c r="M129" i="1"/>
  <c r="L129" i="1"/>
  <c r="K129" i="1"/>
  <c r="J129" i="1"/>
  <c r="I129" i="1"/>
  <c r="H129" i="1"/>
  <c r="N129" i="1" s="1"/>
  <c r="E129" i="1"/>
  <c r="D129" i="1"/>
  <c r="GT128" i="1"/>
  <c r="GS128" i="1"/>
  <c r="GR128" i="1"/>
  <c r="GQ128" i="1"/>
  <c r="GP128" i="1"/>
  <c r="GO128" i="1"/>
  <c r="GN128" i="1"/>
  <c r="GM128" i="1"/>
  <c r="GL128" i="1"/>
  <c r="GK128" i="1"/>
  <c r="GJ128" i="1"/>
  <c r="GI128" i="1"/>
  <c r="GH128" i="1"/>
  <c r="GG128" i="1"/>
  <c r="GF128" i="1"/>
  <c r="GE128" i="1"/>
  <c r="GD128" i="1"/>
  <c r="GC128" i="1"/>
  <c r="GB128" i="1"/>
  <c r="GA128" i="1"/>
  <c r="FZ128" i="1"/>
  <c r="FY128" i="1"/>
  <c r="FX128" i="1"/>
  <c r="FW128" i="1"/>
  <c r="FV128" i="1"/>
  <c r="FR128" i="1"/>
  <c r="FQ128" i="1"/>
  <c r="FP128" i="1"/>
  <c r="FO128" i="1"/>
  <c r="FN128" i="1"/>
  <c r="FM128" i="1"/>
  <c r="FL128" i="1"/>
  <c r="FK128" i="1"/>
  <c r="FJ128" i="1"/>
  <c r="FI128" i="1"/>
  <c r="FH128" i="1"/>
  <c r="FG128" i="1"/>
  <c r="FF128" i="1"/>
  <c r="FE128" i="1"/>
  <c r="FD128" i="1"/>
  <c r="FC128" i="1"/>
  <c r="FB128" i="1"/>
  <c r="FA128" i="1"/>
  <c r="EZ128" i="1"/>
  <c r="EY128" i="1"/>
  <c r="EX128" i="1"/>
  <c r="EW128" i="1"/>
  <c r="EV128" i="1"/>
  <c r="EU128" i="1"/>
  <c r="ET128" i="1"/>
  <c r="ES128" i="1"/>
  <c r="ER128" i="1"/>
  <c r="EQ128" i="1"/>
  <c r="EP128" i="1"/>
  <c r="EO128" i="1"/>
  <c r="EN128" i="1"/>
  <c r="EM128" i="1"/>
  <c r="EL128" i="1"/>
  <c r="EK128" i="1"/>
  <c r="EJ128" i="1"/>
  <c r="EI128" i="1"/>
  <c r="EH128" i="1"/>
  <c r="EG128" i="1"/>
  <c r="EF128" i="1"/>
  <c r="EE128" i="1"/>
  <c r="ED128" i="1"/>
  <c r="EC128" i="1"/>
  <c r="EB128" i="1"/>
  <c r="EA128" i="1"/>
  <c r="DZ128" i="1"/>
  <c r="DY128" i="1"/>
  <c r="DX128" i="1"/>
  <c r="DW128" i="1"/>
  <c r="DV128" i="1"/>
  <c r="DU128" i="1"/>
  <c r="DT128" i="1"/>
  <c r="DS128" i="1"/>
  <c r="DR128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D128" i="1"/>
  <c r="CC128" i="1"/>
  <c r="CB128" i="1"/>
  <c r="CA128" i="1"/>
  <c r="BZ128" i="1"/>
  <c r="BY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T128" i="1"/>
  <c r="AS128" i="1"/>
  <c r="AR128" i="1"/>
  <c r="AQ128" i="1"/>
  <c r="AP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M128" i="1"/>
  <c r="L128" i="1"/>
  <c r="K128" i="1"/>
  <c r="J128" i="1"/>
  <c r="I128" i="1"/>
  <c r="H128" i="1"/>
  <c r="E128" i="1"/>
  <c r="D128" i="1"/>
  <c r="GT127" i="1"/>
  <c r="GS127" i="1"/>
  <c r="GR127" i="1"/>
  <c r="GQ127" i="1"/>
  <c r="GP127" i="1"/>
  <c r="GO127" i="1"/>
  <c r="GN127" i="1"/>
  <c r="GM127" i="1"/>
  <c r="GL127" i="1"/>
  <c r="GK127" i="1"/>
  <c r="GJ127" i="1"/>
  <c r="GI127" i="1"/>
  <c r="GH127" i="1"/>
  <c r="GG127" i="1"/>
  <c r="GF127" i="1"/>
  <c r="GE127" i="1"/>
  <c r="GD127" i="1"/>
  <c r="GC127" i="1"/>
  <c r="GB127" i="1"/>
  <c r="GA127" i="1"/>
  <c r="FZ127" i="1"/>
  <c r="FY127" i="1"/>
  <c r="FX127" i="1"/>
  <c r="FW127" i="1"/>
  <c r="FV127" i="1"/>
  <c r="FR127" i="1"/>
  <c r="FQ127" i="1"/>
  <c r="FP127" i="1"/>
  <c r="FO127" i="1"/>
  <c r="FN127" i="1"/>
  <c r="FM127" i="1"/>
  <c r="FL127" i="1"/>
  <c r="FK127" i="1"/>
  <c r="FJ127" i="1"/>
  <c r="FI127" i="1"/>
  <c r="FH127" i="1"/>
  <c r="FG127" i="1"/>
  <c r="FF127" i="1"/>
  <c r="FE127" i="1"/>
  <c r="FD127" i="1"/>
  <c r="FC127" i="1"/>
  <c r="FB127" i="1"/>
  <c r="FA127" i="1"/>
  <c r="EZ127" i="1"/>
  <c r="EY127" i="1"/>
  <c r="EX127" i="1"/>
  <c r="EW127" i="1"/>
  <c r="EV127" i="1"/>
  <c r="EU127" i="1"/>
  <c r="ET127" i="1"/>
  <c r="ES127" i="1"/>
  <c r="ER127" i="1"/>
  <c r="EQ127" i="1"/>
  <c r="EP127" i="1"/>
  <c r="EO127" i="1"/>
  <c r="EN127" i="1"/>
  <c r="EM127" i="1"/>
  <c r="EL127" i="1"/>
  <c r="EK127" i="1"/>
  <c r="EJ127" i="1"/>
  <c r="EI127" i="1"/>
  <c r="EH127" i="1"/>
  <c r="EG127" i="1"/>
  <c r="EF127" i="1"/>
  <c r="EE127" i="1"/>
  <c r="ED127" i="1"/>
  <c r="EC127" i="1"/>
  <c r="EB127" i="1"/>
  <c r="EA127" i="1"/>
  <c r="DZ127" i="1"/>
  <c r="DY127" i="1"/>
  <c r="DX127" i="1"/>
  <c r="DW127" i="1"/>
  <c r="DV127" i="1"/>
  <c r="DU127" i="1"/>
  <c r="DT127" i="1"/>
  <c r="DS127" i="1"/>
  <c r="DR127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D127" i="1"/>
  <c r="CC127" i="1"/>
  <c r="CB127" i="1"/>
  <c r="CA127" i="1"/>
  <c r="BZ127" i="1"/>
  <c r="BY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T127" i="1"/>
  <c r="AS127" i="1"/>
  <c r="AR127" i="1"/>
  <c r="AQ127" i="1"/>
  <c r="AP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M127" i="1"/>
  <c r="L127" i="1"/>
  <c r="K127" i="1"/>
  <c r="J127" i="1"/>
  <c r="I127" i="1"/>
  <c r="H127" i="1"/>
  <c r="E127" i="1"/>
  <c r="D127" i="1"/>
  <c r="GT126" i="1"/>
  <c r="GS126" i="1"/>
  <c r="GR126" i="1"/>
  <c r="GQ126" i="1"/>
  <c r="GP126" i="1"/>
  <c r="GO126" i="1"/>
  <c r="GN126" i="1"/>
  <c r="GM126" i="1"/>
  <c r="GL126" i="1"/>
  <c r="GK126" i="1"/>
  <c r="GJ126" i="1"/>
  <c r="GI126" i="1"/>
  <c r="GH126" i="1"/>
  <c r="GG126" i="1"/>
  <c r="GF126" i="1"/>
  <c r="GE126" i="1"/>
  <c r="GD126" i="1"/>
  <c r="GC126" i="1"/>
  <c r="GB126" i="1"/>
  <c r="GA126" i="1"/>
  <c r="FZ126" i="1"/>
  <c r="FY126" i="1"/>
  <c r="FX126" i="1"/>
  <c r="FW126" i="1"/>
  <c r="GU126" i="1" s="1"/>
  <c r="FV126" i="1"/>
  <c r="FR126" i="1"/>
  <c r="FQ126" i="1"/>
  <c r="FP126" i="1"/>
  <c r="FO126" i="1"/>
  <c r="FN126" i="1"/>
  <c r="FM126" i="1"/>
  <c r="FL126" i="1"/>
  <c r="FK126" i="1"/>
  <c r="FJ126" i="1"/>
  <c r="FI126" i="1"/>
  <c r="FH126" i="1"/>
  <c r="FG126" i="1"/>
  <c r="FF126" i="1"/>
  <c r="FE126" i="1"/>
  <c r="FD126" i="1"/>
  <c r="FC126" i="1"/>
  <c r="FB126" i="1"/>
  <c r="FA126" i="1"/>
  <c r="EZ126" i="1"/>
  <c r="EY126" i="1"/>
  <c r="EX126" i="1"/>
  <c r="EW126" i="1"/>
  <c r="EV126" i="1"/>
  <c r="EU126" i="1"/>
  <c r="ET126" i="1"/>
  <c r="ES126" i="1"/>
  <c r="ER126" i="1"/>
  <c r="EQ126" i="1"/>
  <c r="EP126" i="1"/>
  <c r="EO126" i="1"/>
  <c r="EN126" i="1"/>
  <c r="EM126" i="1"/>
  <c r="EL126" i="1"/>
  <c r="EK126" i="1"/>
  <c r="EJ126" i="1"/>
  <c r="EI126" i="1"/>
  <c r="EH126" i="1"/>
  <c r="EG126" i="1"/>
  <c r="EF126" i="1"/>
  <c r="EE126" i="1"/>
  <c r="ED126" i="1"/>
  <c r="EC126" i="1"/>
  <c r="EB126" i="1"/>
  <c r="EA126" i="1"/>
  <c r="DZ126" i="1"/>
  <c r="DY126" i="1"/>
  <c r="DX126" i="1"/>
  <c r="DW126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D126" i="1"/>
  <c r="CC126" i="1"/>
  <c r="CB126" i="1"/>
  <c r="CA126" i="1"/>
  <c r="BZ126" i="1"/>
  <c r="BY126" i="1"/>
  <c r="CE126" i="1" s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BV126" i="1" s="1"/>
  <c r="AT126" i="1"/>
  <c r="AS126" i="1"/>
  <c r="AR126" i="1"/>
  <c r="AQ126" i="1"/>
  <c r="AU126" i="1" s="1"/>
  <c r="AP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M126" i="1"/>
  <c r="L126" i="1"/>
  <c r="K126" i="1"/>
  <c r="J126" i="1"/>
  <c r="I126" i="1"/>
  <c r="N126" i="1" s="1"/>
  <c r="H126" i="1"/>
  <c r="E126" i="1"/>
  <c r="D126" i="1"/>
  <c r="GT125" i="1"/>
  <c r="GS125" i="1"/>
  <c r="GR125" i="1"/>
  <c r="GQ125" i="1"/>
  <c r="GP125" i="1"/>
  <c r="GO125" i="1"/>
  <c r="GN125" i="1"/>
  <c r="GM125" i="1"/>
  <c r="GL125" i="1"/>
  <c r="GK125" i="1"/>
  <c r="GJ125" i="1"/>
  <c r="GI125" i="1"/>
  <c r="GH125" i="1"/>
  <c r="GG125" i="1"/>
  <c r="GF125" i="1"/>
  <c r="GE125" i="1"/>
  <c r="GD125" i="1"/>
  <c r="GC125" i="1"/>
  <c r="GB125" i="1"/>
  <c r="GA125" i="1"/>
  <c r="FZ125" i="1"/>
  <c r="FY125" i="1"/>
  <c r="FX125" i="1"/>
  <c r="FW125" i="1"/>
  <c r="FV125" i="1"/>
  <c r="FR125" i="1"/>
  <c r="FQ125" i="1"/>
  <c r="FP125" i="1"/>
  <c r="FO125" i="1"/>
  <c r="FN125" i="1"/>
  <c r="FM125" i="1"/>
  <c r="FL125" i="1"/>
  <c r="FK125" i="1"/>
  <c r="FJ125" i="1"/>
  <c r="FI125" i="1"/>
  <c r="FH125" i="1"/>
  <c r="FG125" i="1"/>
  <c r="FF125" i="1"/>
  <c r="FE125" i="1"/>
  <c r="FD125" i="1"/>
  <c r="FC125" i="1"/>
  <c r="FB125" i="1"/>
  <c r="FA125" i="1"/>
  <c r="EZ125" i="1"/>
  <c r="EY125" i="1"/>
  <c r="EX125" i="1"/>
  <c r="EW125" i="1"/>
  <c r="EV125" i="1"/>
  <c r="EU125" i="1"/>
  <c r="ET125" i="1"/>
  <c r="ES125" i="1"/>
  <c r="ER125" i="1"/>
  <c r="EQ125" i="1"/>
  <c r="EP125" i="1"/>
  <c r="EO125" i="1"/>
  <c r="EN125" i="1"/>
  <c r="EM125" i="1"/>
  <c r="EL125" i="1"/>
  <c r="EK125" i="1"/>
  <c r="EJ125" i="1"/>
  <c r="EI125" i="1"/>
  <c r="EH125" i="1"/>
  <c r="EG125" i="1"/>
  <c r="EF125" i="1"/>
  <c r="EE125" i="1"/>
  <c r="ED125" i="1"/>
  <c r="EC125" i="1"/>
  <c r="EB125" i="1"/>
  <c r="EA125" i="1"/>
  <c r="DZ125" i="1"/>
  <c r="DY125" i="1"/>
  <c r="DX125" i="1"/>
  <c r="DW125" i="1"/>
  <c r="DV125" i="1"/>
  <c r="DU125" i="1"/>
  <c r="DT125" i="1"/>
  <c r="DS125" i="1"/>
  <c r="DR125" i="1"/>
  <c r="DQ125" i="1"/>
  <c r="DP125" i="1"/>
  <c r="DO125" i="1"/>
  <c r="DN125" i="1"/>
  <c r="DM125" i="1"/>
  <c r="DL125" i="1"/>
  <c r="DK125" i="1"/>
  <c r="DJ125" i="1"/>
  <c r="DI125" i="1"/>
  <c r="DH125" i="1"/>
  <c r="DG125" i="1"/>
  <c r="DF125" i="1"/>
  <c r="DE125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FS125" i="1" s="1"/>
  <c r="CH125" i="1"/>
  <c r="CD125" i="1"/>
  <c r="CC125" i="1"/>
  <c r="CB125" i="1"/>
  <c r="CA125" i="1"/>
  <c r="BZ125" i="1"/>
  <c r="BY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T125" i="1"/>
  <c r="AS125" i="1"/>
  <c r="AR125" i="1"/>
  <c r="AQ125" i="1"/>
  <c r="AP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AM125" i="1" s="1"/>
  <c r="R125" i="1"/>
  <c r="Q125" i="1"/>
  <c r="M125" i="1"/>
  <c r="L125" i="1"/>
  <c r="K125" i="1"/>
  <c r="J125" i="1"/>
  <c r="I125" i="1"/>
  <c r="H125" i="1"/>
  <c r="N125" i="1" s="1"/>
  <c r="E125" i="1"/>
  <c r="D125" i="1"/>
  <c r="GT124" i="1"/>
  <c r="GS124" i="1"/>
  <c r="GR124" i="1"/>
  <c r="GQ124" i="1"/>
  <c r="GP124" i="1"/>
  <c r="GO124" i="1"/>
  <c r="GN124" i="1"/>
  <c r="GM124" i="1"/>
  <c r="GL124" i="1"/>
  <c r="GK124" i="1"/>
  <c r="GJ124" i="1"/>
  <c r="GI124" i="1"/>
  <c r="GH124" i="1"/>
  <c r="GG124" i="1"/>
  <c r="GF124" i="1"/>
  <c r="GE124" i="1"/>
  <c r="GD124" i="1"/>
  <c r="GC124" i="1"/>
  <c r="GB124" i="1"/>
  <c r="GA124" i="1"/>
  <c r="FZ124" i="1"/>
  <c r="FY124" i="1"/>
  <c r="FX124" i="1"/>
  <c r="FW124" i="1"/>
  <c r="FV124" i="1"/>
  <c r="FR124" i="1"/>
  <c r="FQ124" i="1"/>
  <c r="FP124" i="1"/>
  <c r="FO124" i="1"/>
  <c r="FN124" i="1"/>
  <c r="FM124" i="1"/>
  <c r="FL124" i="1"/>
  <c r="FK124" i="1"/>
  <c r="FJ124" i="1"/>
  <c r="FI124" i="1"/>
  <c r="FH124" i="1"/>
  <c r="FG124" i="1"/>
  <c r="FF124" i="1"/>
  <c r="FE124" i="1"/>
  <c r="FD124" i="1"/>
  <c r="FC124" i="1"/>
  <c r="FB124" i="1"/>
  <c r="FA124" i="1"/>
  <c r="EZ124" i="1"/>
  <c r="EY124" i="1"/>
  <c r="EX124" i="1"/>
  <c r="EW124" i="1"/>
  <c r="EV124" i="1"/>
  <c r="EU124" i="1"/>
  <c r="ET124" i="1"/>
  <c r="ES124" i="1"/>
  <c r="ER124" i="1"/>
  <c r="EQ124" i="1"/>
  <c r="EP124" i="1"/>
  <c r="EO124" i="1"/>
  <c r="EN124" i="1"/>
  <c r="EM124" i="1"/>
  <c r="EL124" i="1"/>
  <c r="EK124" i="1"/>
  <c r="EJ124" i="1"/>
  <c r="EI124" i="1"/>
  <c r="EH124" i="1"/>
  <c r="EG124" i="1"/>
  <c r="EF124" i="1"/>
  <c r="EE124" i="1"/>
  <c r="ED124" i="1"/>
  <c r="EC124" i="1"/>
  <c r="EB124" i="1"/>
  <c r="EA124" i="1"/>
  <c r="DZ124" i="1"/>
  <c r="DY124" i="1"/>
  <c r="DX124" i="1"/>
  <c r="DW124" i="1"/>
  <c r="DV124" i="1"/>
  <c r="DU124" i="1"/>
  <c r="DT124" i="1"/>
  <c r="DS124" i="1"/>
  <c r="DR124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D124" i="1"/>
  <c r="CC124" i="1"/>
  <c r="CB124" i="1"/>
  <c r="CA124" i="1"/>
  <c r="BZ124" i="1"/>
  <c r="BY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T124" i="1"/>
  <c r="AS124" i="1"/>
  <c r="AR124" i="1"/>
  <c r="AQ124" i="1"/>
  <c r="AP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M124" i="1"/>
  <c r="L124" i="1"/>
  <c r="K124" i="1"/>
  <c r="J124" i="1"/>
  <c r="I124" i="1"/>
  <c r="H124" i="1"/>
  <c r="E124" i="1"/>
  <c r="D124" i="1"/>
  <c r="GT123" i="1"/>
  <c r="GS123" i="1"/>
  <c r="GR123" i="1"/>
  <c r="GQ123" i="1"/>
  <c r="GP123" i="1"/>
  <c r="GO123" i="1"/>
  <c r="GN123" i="1"/>
  <c r="GM123" i="1"/>
  <c r="GL123" i="1"/>
  <c r="GK123" i="1"/>
  <c r="GJ123" i="1"/>
  <c r="GI123" i="1"/>
  <c r="GH123" i="1"/>
  <c r="GG123" i="1"/>
  <c r="GF123" i="1"/>
  <c r="GE123" i="1"/>
  <c r="GD123" i="1"/>
  <c r="GC123" i="1"/>
  <c r="GB123" i="1"/>
  <c r="GA123" i="1"/>
  <c r="FZ123" i="1"/>
  <c r="FY123" i="1"/>
  <c r="FX123" i="1"/>
  <c r="FW123" i="1"/>
  <c r="FV123" i="1"/>
  <c r="FR123" i="1"/>
  <c r="FQ123" i="1"/>
  <c r="FP123" i="1"/>
  <c r="FO123" i="1"/>
  <c r="FN123" i="1"/>
  <c r="FM123" i="1"/>
  <c r="FL123" i="1"/>
  <c r="FK123" i="1"/>
  <c r="FJ123" i="1"/>
  <c r="FI123" i="1"/>
  <c r="FH123" i="1"/>
  <c r="FG123" i="1"/>
  <c r="FF123" i="1"/>
  <c r="FE123" i="1"/>
  <c r="FD123" i="1"/>
  <c r="FC123" i="1"/>
  <c r="FB123" i="1"/>
  <c r="FA123" i="1"/>
  <c r="EZ123" i="1"/>
  <c r="EY123" i="1"/>
  <c r="EX123" i="1"/>
  <c r="EW123" i="1"/>
  <c r="EV123" i="1"/>
  <c r="EU123" i="1"/>
  <c r="ET123" i="1"/>
  <c r="ES123" i="1"/>
  <c r="ER123" i="1"/>
  <c r="EQ123" i="1"/>
  <c r="EP123" i="1"/>
  <c r="EO123" i="1"/>
  <c r="EN123" i="1"/>
  <c r="EM123" i="1"/>
  <c r="EL123" i="1"/>
  <c r="EK123" i="1"/>
  <c r="EJ123" i="1"/>
  <c r="EI123" i="1"/>
  <c r="EH123" i="1"/>
  <c r="EG123" i="1"/>
  <c r="EF123" i="1"/>
  <c r="EE123" i="1"/>
  <c r="ED123" i="1"/>
  <c r="EC123" i="1"/>
  <c r="EB123" i="1"/>
  <c r="EA123" i="1"/>
  <c r="DZ123" i="1"/>
  <c r="DY123" i="1"/>
  <c r="DX123" i="1"/>
  <c r="DW123" i="1"/>
  <c r="DV123" i="1"/>
  <c r="DU123" i="1"/>
  <c r="DT123" i="1"/>
  <c r="DS123" i="1"/>
  <c r="DR123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D123" i="1"/>
  <c r="CC123" i="1"/>
  <c r="CB123" i="1"/>
  <c r="CA123" i="1"/>
  <c r="BZ123" i="1"/>
  <c r="BY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T123" i="1"/>
  <c r="AS123" i="1"/>
  <c r="AR123" i="1"/>
  <c r="AQ123" i="1"/>
  <c r="AP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M123" i="1"/>
  <c r="L123" i="1"/>
  <c r="K123" i="1"/>
  <c r="J123" i="1"/>
  <c r="I123" i="1"/>
  <c r="H123" i="1"/>
  <c r="E123" i="1"/>
  <c r="D123" i="1"/>
  <c r="GT122" i="1"/>
  <c r="GS122" i="1"/>
  <c r="GR122" i="1"/>
  <c r="GQ122" i="1"/>
  <c r="GP122" i="1"/>
  <c r="GO122" i="1"/>
  <c r="GN122" i="1"/>
  <c r="GM122" i="1"/>
  <c r="GL122" i="1"/>
  <c r="GK122" i="1"/>
  <c r="GJ122" i="1"/>
  <c r="GI122" i="1"/>
  <c r="GH122" i="1"/>
  <c r="GG122" i="1"/>
  <c r="GF122" i="1"/>
  <c r="GE122" i="1"/>
  <c r="GD122" i="1"/>
  <c r="GC122" i="1"/>
  <c r="GB122" i="1"/>
  <c r="GA122" i="1"/>
  <c r="FZ122" i="1"/>
  <c r="FY122" i="1"/>
  <c r="FX122" i="1"/>
  <c r="FW122" i="1"/>
  <c r="GU122" i="1" s="1"/>
  <c r="FV122" i="1"/>
  <c r="FR122" i="1"/>
  <c r="FQ122" i="1"/>
  <c r="FP122" i="1"/>
  <c r="FO122" i="1"/>
  <c r="FN122" i="1"/>
  <c r="FM122" i="1"/>
  <c r="FL122" i="1"/>
  <c r="FK122" i="1"/>
  <c r="FJ122" i="1"/>
  <c r="FI122" i="1"/>
  <c r="FH122" i="1"/>
  <c r="FG122" i="1"/>
  <c r="FF122" i="1"/>
  <c r="FE122" i="1"/>
  <c r="FD122" i="1"/>
  <c r="FC122" i="1"/>
  <c r="FB122" i="1"/>
  <c r="FA122" i="1"/>
  <c r="EZ122" i="1"/>
  <c r="EY122" i="1"/>
  <c r="EX122" i="1"/>
  <c r="EW122" i="1"/>
  <c r="EV122" i="1"/>
  <c r="EU122" i="1"/>
  <c r="ET122" i="1"/>
  <c r="ES122" i="1"/>
  <c r="ER122" i="1"/>
  <c r="EQ122" i="1"/>
  <c r="EP122" i="1"/>
  <c r="EO122" i="1"/>
  <c r="EN122" i="1"/>
  <c r="EM122" i="1"/>
  <c r="EL122" i="1"/>
  <c r="EK122" i="1"/>
  <c r="EJ122" i="1"/>
  <c r="EI122" i="1"/>
  <c r="EH122" i="1"/>
  <c r="EG122" i="1"/>
  <c r="EF122" i="1"/>
  <c r="EE122" i="1"/>
  <c r="ED122" i="1"/>
  <c r="EC122" i="1"/>
  <c r="EB122" i="1"/>
  <c r="EA122" i="1"/>
  <c r="DZ122" i="1"/>
  <c r="DY122" i="1"/>
  <c r="DX122" i="1"/>
  <c r="DW122" i="1"/>
  <c r="DV122" i="1"/>
  <c r="DU122" i="1"/>
  <c r="DT122" i="1"/>
  <c r="DS122" i="1"/>
  <c r="DR122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D122" i="1"/>
  <c r="CC122" i="1"/>
  <c r="CB122" i="1"/>
  <c r="CA122" i="1"/>
  <c r="BZ122" i="1"/>
  <c r="BY122" i="1"/>
  <c r="CE122" i="1" s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BV122" i="1" s="1"/>
  <c r="AT122" i="1"/>
  <c r="AS122" i="1"/>
  <c r="AR122" i="1"/>
  <c r="AQ122" i="1"/>
  <c r="AU122" i="1" s="1"/>
  <c r="AP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M122" i="1"/>
  <c r="L122" i="1"/>
  <c r="K122" i="1"/>
  <c r="J122" i="1"/>
  <c r="I122" i="1"/>
  <c r="N122" i="1" s="1"/>
  <c r="H122" i="1"/>
  <c r="E122" i="1"/>
  <c r="D122" i="1"/>
  <c r="GT121" i="1"/>
  <c r="GS121" i="1"/>
  <c r="GR121" i="1"/>
  <c r="GQ121" i="1"/>
  <c r="GP121" i="1"/>
  <c r="GO121" i="1"/>
  <c r="GN121" i="1"/>
  <c r="GM121" i="1"/>
  <c r="GL121" i="1"/>
  <c r="GK121" i="1"/>
  <c r="GJ121" i="1"/>
  <c r="GI121" i="1"/>
  <c r="GH121" i="1"/>
  <c r="GG121" i="1"/>
  <c r="GF121" i="1"/>
  <c r="GE121" i="1"/>
  <c r="GD121" i="1"/>
  <c r="GC121" i="1"/>
  <c r="GB121" i="1"/>
  <c r="GA121" i="1"/>
  <c r="FZ121" i="1"/>
  <c r="FY121" i="1"/>
  <c r="FX121" i="1"/>
  <c r="FW121" i="1"/>
  <c r="FV121" i="1"/>
  <c r="FR121" i="1"/>
  <c r="FQ121" i="1"/>
  <c r="FP121" i="1"/>
  <c r="FO121" i="1"/>
  <c r="FN121" i="1"/>
  <c r="FM121" i="1"/>
  <c r="FL121" i="1"/>
  <c r="FK121" i="1"/>
  <c r="FJ121" i="1"/>
  <c r="FI121" i="1"/>
  <c r="FH121" i="1"/>
  <c r="FG121" i="1"/>
  <c r="FF121" i="1"/>
  <c r="FE121" i="1"/>
  <c r="FD121" i="1"/>
  <c r="FC121" i="1"/>
  <c r="FB121" i="1"/>
  <c r="FA121" i="1"/>
  <c r="EZ121" i="1"/>
  <c r="EY121" i="1"/>
  <c r="EX121" i="1"/>
  <c r="EW121" i="1"/>
  <c r="EV121" i="1"/>
  <c r="EU121" i="1"/>
  <c r="ET121" i="1"/>
  <c r="ES121" i="1"/>
  <c r="ER121" i="1"/>
  <c r="EQ121" i="1"/>
  <c r="EP121" i="1"/>
  <c r="EO121" i="1"/>
  <c r="EN121" i="1"/>
  <c r="EM121" i="1"/>
  <c r="EL121" i="1"/>
  <c r="EK121" i="1"/>
  <c r="EJ121" i="1"/>
  <c r="EI121" i="1"/>
  <c r="EH121" i="1"/>
  <c r="EG121" i="1"/>
  <c r="EF121" i="1"/>
  <c r="EE121" i="1"/>
  <c r="ED121" i="1"/>
  <c r="EC121" i="1"/>
  <c r="EB121" i="1"/>
  <c r="EA121" i="1"/>
  <c r="DZ121" i="1"/>
  <c r="DY121" i="1"/>
  <c r="DX121" i="1"/>
  <c r="DW121" i="1"/>
  <c r="DV121" i="1"/>
  <c r="DU121" i="1"/>
  <c r="DT121" i="1"/>
  <c r="DS121" i="1"/>
  <c r="DR121" i="1"/>
  <c r="DQ121" i="1"/>
  <c r="DP121" i="1"/>
  <c r="DO121" i="1"/>
  <c r="DN121" i="1"/>
  <c r="DM121" i="1"/>
  <c r="DL121" i="1"/>
  <c r="DK121" i="1"/>
  <c r="DJ121" i="1"/>
  <c r="DI121" i="1"/>
  <c r="DH121" i="1"/>
  <c r="DG121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FS121" i="1" s="1"/>
  <c r="CH121" i="1"/>
  <c r="CD121" i="1"/>
  <c r="CC121" i="1"/>
  <c r="CB121" i="1"/>
  <c r="CA121" i="1"/>
  <c r="BZ121" i="1"/>
  <c r="BY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T121" i="1"/>
  <c r="AS121" i="1"/>
  <c r="AR121" i="1"/>
  <c r="AQ121" i="1"/>
  <c r="AP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AM121" i="1" s="1"/>
  <c r="R121" i="1"/>
  <c r="Q121" i="1"/>
  <c r="M121" i="1"/>
  <c r="L121" i="1"/>
  <c r="K121" i="1"/>
  <c r="J121" i="1"/>
  <c r="I121" i="1"/>
  <c r="H121" i="1"/>
  <c r="E121" i="1"/>
  <c r="D121" i="1"/>
  <c r="GT120" i="1"/>
  <c r="GS120" i="1"/>
  <c r="GR120" i="1"/>
  <c r="GQ120" i="1"/>
  <c r="GP120" i="1"/>
  <c r="GO120" i="1"/>
  <c r="GN120" i="1"/>
  <c r="GM120" i="1"/>
  <c r="GL120" i="1"/>
  <c r="GK120" i="1"/>
  <c r="GJ120" i="1"/>
  <c r="GI120" i="1"/>
  <c r="GH120" i="1"/>
  <c r="GG120" i="1"/>
  <c r="GF120" i="1"/>
  <c r="GE120" i="1"/>
  <c r="GD120" i="1"/>
  <c r="GC120" i="1"/>
  <c r="GB120" i="1"/>
  <c r="GA120" i="1"/>
  <c r="FZ120" i="1"/>
  <c r="FY120" i="1"/>
  <c r="FX120" i="1"/>
  <c r="FW120" i="1"/>
  <c r="FV120" i="1"/>
  <c r="FR120" i="1"/>
  <c r="FQ120" i="1"/>
  <c r="FP120" i="1"/>
  <c r="FO120" i="1"/>
  <c r="FN120" i="1"/>
  <c r="FM120" i="1"/>
  <c r="FL120" i="1"/>
  <c r="FK120" i="1"/>
  <c r="FJ120" i="1"/>
  <c r="FI120" i="1"/>
  <c r="FH120" i="1"/>
  <c r="FG120" i="1"/>
  <c r="FF120" i="1"/>
  <c r="FE120" i="1"/>
  <c r="FD120" i="1"/>
  <c r="FC120" i="1"/>
  <c r="FB120" i="1"/>
  <c r="FA120" i="1"/>
  <c r="EZ120" i="1"/>
  <c r="EY120" i="1"/>
  <c r="EX120" i="1"/>
  <c r="EW120" i="1"/>
  <c r="EV120" i="1"/>
  <c r="EU120" i="1"/>
  <c r="ET120" i="1"/>
  <c r="ES120" i="1"/>
  <c r="ER120" i="1"/>
  <c r="EQ120" i="1"/>
  <c r="EP120" i="1"/>
  <c r="EO120" i="1"/>
  <c r="EN120" i="1"/>
  <c r="EM120" i="1"/>
  <c r="EL120" i="1"/>
  <c r="EK120" i="1"/>
  <c r="EJ120" i="1"/>
  <c r="EI120" i="1"/>
  <c r="EH120" i="1"/>
  <c r="EG120" i="1"/>
  <c r="EF120" i="1"/>
  <c r="EE120" i="1"/>
  <c r="ED120" i="1"/>
  <c r="EC120" i="1"/>
  <c r="EB120" i="1"/>
  <c r="EA120" i="1"/>
  <c r="DZ120" i="1"/>
  <c r="DY120" i="1"/>
  <c r="DX120" i="1"/>
  <c r="DW120" i="1"/>
  <c r="DV120" i="1"/>
  <c r="DU120" i="1"/>
  <c r="DT120" i="1"/>
  <c r="DS120" i="1"/>
  <c r="DR120" i="1"/>
  <c r="DQ120" i="1"/>
  <c r="DP120" i="1"/>
  <c r="DO120" i="1"/>
  <c r="DN120" i="1"/>
  <c r="DM120" i="1"/>
  <c r="DL120" i="1"/>
  <c r="DK120" i="1"/>
  <c r="DJ120" i="1"/>
  <c r="DI120" i="1"/>
  <c r="DH120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D120" i="1"/>
  <c r="CC120" i="1"/>
  <c r="CB120" i="1"/>
  <c r="CA120" i="1"/>
  <c r="BZ120" i="1"/>
  <c r="BY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T120" i="1"/>
  <c r="AS120" i="1"/>
  <c r="AR120" i="1"/>
  <c r="AQ120" i="1"/>
  <c r="AP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M120" i="1"/>
  <c r="L120" i="1"/>
  <c r="K120" i="1"/>
  <c r="J120" i="1"/>
  <c r="I120" i="1"/>
  <c r="H120" i="1"/>
  <c r="E120" i="1"/>
  <c r="D120" i="1"/>
  <c r="GT119" i="1"/>
  <c r="GS119" i="1"/>
  <c r="GR119" i="1"/>
  <c r="GQ119" i="1"/>
  <c r="GP119" i="1"/>
  <c r="GO119" i="1"/>
  <c r="GN119" i="1"/>
  <c r="GM119" i="1"/>
  <c r="GL119" i="1"/>
  <c r="GK119" i="1"/>
  <c r="GJ119" i="1"/>
  <c r="GI119" i="1"/>
  <c r="GH119" i="1"/>
  <c r="GG119" i="1"/>
  <c r="GF119" i="1"/>
  <c r="GE119" i="1"/>
  <c r="GD119" i="1"/>
  <c r="GC119" i="1"/>
  <c r="GB119" i="1"/>
  <c r="GA119" i="1"/>
  <c r="FZ119" i="1"/>
  <c r="FY119" i="1"/>
  <c r="FX119" i="1"/>
  <c r="FW119" i="1"/>
  <c r="FV119" i="1"/>
  <c r="FR119" i="1"/>
  <c r="FQ119" i="1"/>
  <c r="FP119" i="1"/>
  <c r="FO119" i="1"/>
  <c r="FN119" i="1"/>
  <c r="FM119" i="1"/>
  <c r="FL119" i="1"/>
  <c r="FK119" i="1"/>
  <c r="FJ119" i="1"/>
  <c r="FI119" i="1"/>
  <c r="FH119" i="1"/>
  <c r="FG119" i="1"/>
  <c r="FF119" i="1"/>
  <c r="FE119" i="1"/>
  <c r="FD119" i="1"/>
  <c r="FC119" i="1"/>
  <c r="FB119" i="1"/>
  <c r="FA119" i="1"/>
  <c r="EZ119" i="1"/>
  <c r="EY119" i="1"/>
  <c r="EX119" i="1"/>
  <c r="EW119" i="1"/>
  <c r="EV119" i="1"/>
  <c r="EU119" i="1"/>
  <c r="ET119" i="1"/>
  <c r="ES119" i="1"/>
  <c r="ER119" i="1"/>
  <c r="EQ119" i="1"/>
  <c r="EP119" i="1"/>
  <c r="EO119" i="1"/>
  <c r="EN119" i="1"/>
  <c r="EM119" i="1"/>
  <c r="EL119" i="1"/>
  <c r="EK119" i="1"/>
  <c r="EJ119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DW119" i="1"/>
  <c r="DV119" i="1"/>
  <c r="DU119" i="1"/>
  <c r="DT119" i="1"/>
  <c r="DS119" i="1"/>
  <c r="DR119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D119" i="1"/>
  <c r="CC119" i="1"/>
  <c r="CB119" i="1"/>
  <c r="CA119" i="1"/>
  <c r="CE119" i="1" s="1"/>
  <c r="BZ119" i="1"/>
  <c r="BY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T119" i="1"/>
  <c r="AS119" i="1"/>
  <c r="AR119" i="1"/>
  <c r="AQ119" i="1"/>
  <c r="AP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M119" i="1"/>
  <c r="L119" i="1"/>
  <c r="K119" i="1"/>
  <c r="J119" i="1"/>
  <c r="I119" i="1"/>
  <c r="H119" i="1"/>
  <c r="E119" i="1"/>
  <c r="D119" i="1"/>
  <c r="GT118" i="1"/>
  <c r="GS118" i="1"/>
  <c r="GR118" i="1"/>
  <c r="GQ118" i="1"/>
  <c r="GP118" i="1"/>
  <c r="GO118" i="1"/>
  <c r="GN118" i="1"/>
  <c r="GM118" i="1"/>
  <c r="GL118" i="1"/>
  <c r="GK118" i="1"/>
  <c r="GJ118" i="1"/>
  <c r="GI118" i="1"/>
  <c r="GH118" i="1"/>
  <c r="GG118" i="1"/>
  <c r="GF118" i="1"/>
  <c r="GE118" i="1"/>
  <c r="GD118" i="1"/>
  <c r="GC118" i="1"/>
  <c r="GB118" i="1"/>
  <c r="GA118" i="1"/>
  <c r="FZ118" i="1"/>
  <c r="FY118" i="1"/>
  <c r="FX118" i="1"/>
  <c r="FW118" i="1"/>
  <c r="FV118" i="1"/>
  <c r="FR118" i="1"/>
  <c r="FQ118" i="1"/>
  <c r="FP118" i="1"/>
  <c r="FO118" i="1"/>
  <c r="FN118" i="1"/>
  <c r="FM118" i="1"/>
  <c r="FL118" i="1"/>
  <c r="FK118" i="1"/>
  <c r="FJ118" i="1"/>
  <c r="FI118" i="1"/>
  <c r="FH118" i="1"/>
  <c r="FG118" i="1"/>
  <c r="FF118" i="1"/>
  <c r="FE118" i="1"/>
  <c r="FD118" i="1"/>
  <c r="FC118" i="1"/>
  <c r="FB118" i="1"/>
  <c r="FA118" i="1"/>
  <c r="EZ118" i="1"/>
  <c r="EY118" i="1"/>
  <c r="EX118" i="1"/>
  <c r="EW118" i="1"/>
  <c r="EV118" i="1"/>
  <c r="EU118" i="1"/>
  <c r="ET118" i="1"/>
  <c r="ES118" i="1"/>
  <c r="ER118" i="1"/>
  <c r="EQ118" i="1"/>
  <c r="EP118" i="1"/>
  <c r="EO118" i="1"/>
  <c r="EN118" i="1"/>
  <c r="EM118" i="1"/>
  <c r="EL118" i="1"/>
  <c r="EK118" i="1"/>
  <c r="EJ118" i="1"/>
  <c r="EI118" i="1"/>
  <c r="EH118" i="1"/>
  <c r="EG118" i="1"/>
  <c r="EF118" i="1"/>
  <c r="EE118" i="1"/>
  <c r="ED118" i="1"/>
  <c r="EC118" i="1"/>
  <c r="EB118" i="1"/>
  <c r="EA118" i="1"/>
  <c r="DZ118" i="1"/>
  <c r="DY118" i="1"/>
  <c r="DX118" i="1"/>
  <c r="DW118" i="1"/>
  <c r="DV118" i="1"/>
  <c r="DU118" i="1"/>
  <c r="DT118" i="1"/>
  <c r="DS118" i="1"/>
  <c r="DR118" i="1"/>
  <c r="DQ118" i="1"/>
  <c r="DP118" i="1"/>
  <c r="DO118" i="1"/>
  <c r="DN118" i="1"/>
  <c r="DM118" i="1"/>
  <c r="DL118" i="1"/>
  <c r="DK118" i="1"/>
  <c r="DJ118" i="1"/>
  <c r="DI118" i="1"/>
  <c r="DH118" i="1"/>
  <c r="DG118" i="1"/>
  <c r="DF118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D118" i="1"/>
  <c r="CC118" i="1"/>
  <c r="CB118" i="1"/>
  <c r="CA118" i="1"/>
  <c r="BZ118" i="1"/>
  <c r="BY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T118" i="1"/>
  <c r="AS118" i="1"/>
  <c r="AR118" i="1"/>
  <c r="AQ118" i="1"/>
  <c r="AP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AM118" i="1" s="1"/>
  <c r="M118" i="1"/>
  <c r="L118" i="1"/>
  <c r="K118" i="1"/>
  <c r="J118" i="1"/>
  <c r="I118" i="1"/>
  <c r="H118" i="1"/>
  <c r="E118" i="1"/>
  <c r="D118" i="1"/>
  <c r="GT117" i="1"/>
  <c r="GT130" i="1" s="1"/>
  <c r="GS117" i="1"/>
  <c r="GR117" i="1"/>
  <c r="GQ117" i="1"/>
  <c r="GQ130" i="1" s="1"/>
  <c r="GP117" i="1"/>
  <c r="GP130" i="1" s="1"/>
  <c r="GO117" i="1"/>
  <c r="GN117" i="1"/>
  <c r="GM117" i="1"/>
  <c r="GM130" i="1" s="1"/>
  <c r="GL117" i="1"/>
  <c r="GL130" i="1" s="1"/>
  <c r="GK117" i="1"/>
  <c r="GJ117" i="1"/>
  <c r="GI117" i="1"/>
  <c r="GI130" i="1" s="1"/>
  <c r="GH117" i="1"/>
  <c r="GH130" i="1" s="1"/>
  <c r="GG117" i="1"/>
  <c r="GF117" i="1"/>
  <c r="GE117" i="1"/>
  <c r="GE130" i="1" s="1"/>
  <c r="GD117" i="1"/>
  <c r="GD130" i="1" s="1"/>
  <c r="GC117" i="1"/>
  <c r="GB117" i="1"/>
  <c r="GA117" i="1"/>
  <c r="GA130" i="1" s="1"/>
  <c r="FZ117" i="1"/>
  <c r="FZ130" i="1" s="1"/>
  <c r="FY117" i="1"/>
  <c r="FX117" i="1"/>
  <c r="FW117" i="1"/>
  <c r="FW130" i="1" s="1"/>
  <c r="FV117" i="1"/>
  <c r="FV130" i="1" s="1"/>
  <c r="FR117" i="1"/>
  <c r="FQ117" i="1"/>
  <c r="FP117" i="1"/>
  <c r="FP130" i="1" s="1"/>
  <c r="FO117" i="1"/>
  <c r="FO130" i="1" s="1"/>
  <c r="FN117" i="1"/>
  <c r="FM117" i="1"/>
  <c r="FL117" i="1"/>
  <c r="FL130" i="1" s="1"/>
  <c r="FK117" i="1"/>
  <c r="FK130" i="1" s="1"/>
  <c r="FJ117" i="1"/>
  <c r="FI117" i="1"/>
  <c r="FH117" i="1"/>
  <c r="FH130" i="1" s="1"/>
  <c r="FG117" i="1"/>
  <c r="FG130" i="1" s="1"/>
  <c r="FF117" i="1"/>
  <c r="FE117" i="1"/>
  <c r="FD117" i="1"/>
  <c r="FD130" i="1" s="1"/>
  <c r="FC117" i="1"/>
  <c r="FC130" i="1" s="1"/>
  <c r="FB117" i="1"/>
  <c r="FA117" i="1"/>
  <c r="EZ117" i="1"/>
  <c r="EZ130" i="1" s="1"/>
  <c r="EY117" i="1"/>
  <c r="EY130" i="1" s="1"/>
  <c r="EX117" i="1"/>
  <c r="EW117" i="1"/>
  <c r="EV117" i="1"/>
  <c r="EV130" i="1" s="1"/>
  <c r="EU117" i="1"/>
  <c r="EU130" i="1" s="1"/>
  <c r="ET117" i="1"/>
  <c r="ES117" i="1"/>
  <c r="ER117" i="1"/>
  <c r="ER130" i="1" s="1"/>
  <c r="EQ117" i="1"/>
  <c r="EQ130" i="1" s="1"/>
  <c r="EP117" i="1"/>
  <c r="EO117" i="1"/>
  <c r="EN117" i="1"/>
  <c r="EN130" i="1" s="1"/>
  <c r="EM117" i="1"/>
  <c r="EM130" i="1" s="1"/>
  <c r="EL117" i="1"/>
  <c r="EK117" i="1"/>
  <c r="EJ117" i="1"/>
  <c r="EJ130" i="1" s="1"/>
  <c r="EI117" i="1"/>
  <c r="EI130" i="1" s="1"/>
  <c r="EH117" i="1"/>
  <c r="EG117" i="1"/>
  <c r="EF117" i="1"/>
  <c r="EF130" i="1" s="1"/>
  <c r="EE117" i="1"/>
  <c r="EE130" i="1" s="1"/>
  <c r="ED117" i="1"/>
  <c r="EC117" i="1"/>
  <c r="EB117" i="1"/>
  <c r="EB130" i="1" s="1"/>
  <c r="EA117" i="1"/>
  <c r="EA130" i="1" s="1"/>
  <c r="DZ117" i="1"/>
  <c r="DY117" i="1"/>
  <c r="DX117" i="1"/>
  <c r="DX130" i="1" s="1"/>
  <c r="DW117" i="1"/>
  <c r="DW130" i="1" s="1"/>
  <c r="DV117" i="1"/>
  <c r="DU117" i="1"/>
  <c r="DT117" i="1"/>
  <c r="DT130" i="1" s="1"/>
  <c r="DS117" i="1"/>
  <c r="DS130" i="1" s="1"/>
  <c r="DR117" i="1"/>
  <c r="DQ117" i="1"/>
  <c r="DP117" i="1"/>
  <c r="DP130" i="1" s="1"/>
  <c r="DO117" i="1"/>
  <c r="DO130" i="1" s="1"/>
  <c r="DN117" i="1"/>
  <c r="DM117" i="1"/>
  <c r="DL117" i="1"/>
  <c r="DL130" i="1" s="1"/>
  <c r="DK117" i="1"/>
  <c r="DK130" i="1" s="1"/>
  <c r="DJ117" i="1"/>
  <c r="DI117" i="1"/>
  <c r="DH117" i="1"/>
  <c r="DH130" i="1" s="1"/>
  <c r="DG117" i="1"/>
  <c r="DG130" i="1" s="1"/>
  <c r="DF117" i="1"/>
  <c r="DE117" i="1"/>
  <c r="DD117" i="1"/>
  <c r="DD130" i="1" s="1"/>
  <c r="DC117" i="1"/>
  <c r="DC130" i="1" s="1"/>
  <c r="DB117" i="1"/>
  <c r="DA117" i="1"/>
  <c r="CZ117" i="1"/>
  <c r="CZ130" i="1" s="1"/>
  <c r="CY117" i="1"/>
  <c r="CY130" i="1" s="1"/>
  <c r="CX117" i="1"/>
  <c r="CW117" i="1"/>
  <c r="CV117" i="1"/>
  <c r="CV130" i="1" s="1"/>
  <c r="CU117" i="1"/>
  <c r="CU130" i="1" s="1"/>
  <c r="CT117" i="1"/>
  <c r="CS117" i="1"/>
  <c r="CR117" i="1"/>
  <c r="CR130" i="1" s="1"/>
  <c r="CQ117" i="1"/>
  <c r="CQ130" i="1" s="1"/>
  <c r="CP117" i="1"/>
  <c r="CO117" i="1"/>
  <c r="CN117" i="1"/>
  <c r="CN130" i="1" s="1"/>
  <c r="CM117" i="1"/>
  <c r="CM130" i="1" s="1"/>
  <c r="CL117" i="1"/>
  <c r="CK117" i="1"/>
  <c r="CJ117" i="1"/>
  <c r="CJ130" i="1" s="1"/>
  <c r="CI117" i="1"/>
  <c r="CI130" i="1" s="1"/>
  <c r="CH117" i="1"/>
  <c r="CD117" i="1"/>
  <c r="CC117" i="1"/>
  <c r="CC130" i="1" s="1"/>
  <c r="CB117" i="1"/>
  <c r="CA117" i="1"/>
  <c r="BZ117" i="1"/>
  <c r="BY117" i="1"/>
  <c r="BY130" i="1" s="1"/>
  <c r="BU117" i="1"/>
  <c r="BT117" i="1"/>
  <c r="BS117" i="1"/>
  <c r="BR117" i="1"/>
  <c r="BR130" i="1" s="1"/>
  <c r="BQ117" i="1"/>
  <c r="BP117" i="1"/>
  <c r="BO117" i="1"/>
  <c r="BN117" i="1"/>
  <c r="BN130" i="1" s="1"/>
  <c r="BM117" i="1"/>
  <c r="BL117" i="1"/>
  <c r="BK117" i="1"/>
  <c r="BJ117" i="1"/>
  <c r="BJ130" i="1" s="1"/>
  <c r="BI117" i="1"/>
  <c r="BH117" i="1"/>
  <c r="BG117" i="1"/>
  <c r="BF117" i="1"/>
  <c r="BF130" i="1" s="1"/>
  <c r="BE117" i="1"/>
  <c r="BD117" i="1"/>
  <c r="BC117" i="1"/>
  <c r="BB117" i="1"/>
  <c r="BB130" i="1" s="1"/>
  <c r="BA117" i="1"/>
  <c r="AZ117" i="1"/>
  <c r="AY117" i="1"/>
  <c r="AX117" i="1"/>
  <c r="BV117" i="1" s="1"/>
  <c r="BX117" i="1" s="1"/>
  <c r="AT117" i="1"/>
  <c r="AS117" i="1"/>
  <c r="AR117" i="1"/>
  <c r="AQ117" i="1"/>
  <c r="AQ130" i="1" s="1"/>
  <c r="AP117" i="1"/>
  <c r="AL117" i="1"/>
  <c r="AK117" i="1"/>
  <c r="AJ117" i="1"/>
  <c r="AJ130" i="1" s="1"/>
  <c r="AI117" i="1"/>
  <c r="AH117" i="1"/>
  <c r="AG117" i="1"/>
  <c r="AF117" i="1"/>
  <c r="AF130" i="1" s="1"/>
  <c r="AE117" i="1"/>
  <c r="AD117" i="1"/>
  <c r="AC117" i="1"/>
  <c r="AB117" i="1"/>
  <c r="AB130" i="1" s="1"/>
  <c r="AA117" i="1"/>
  <c r="Z117" i="1"/>
  <c r="Y117" i="1"/>
  <c r="X117" i="1"/>
  <c r="X130" i="1" s="1"/>
  <c r="W117" i="1"/>
  <c r="V117" i="1"/>
  <c r="U117" i="1"/>
  <c r="T117" i="1"/>
  <c r="T130" i="1" s="1"/>
  <c r="S117" i="1"/>
  <c r="R117" i="1"/>
  <c r="Q117" i="1"/>
  <c r="M117" i="1"/>
  <c r="M130" i="1" s="1"/>
  <c r="L117" i="1"/>
  <c r="K117" i="1"/>
  <c r="J117" i="1"/>
  <c r="I117" i="1"/>
  <c r="I130" i="1" s="1"/>
  <c r="H117" i="1"/>
  <c r="E117" i="1"/>
  <c r="D117" i="1"/>
  <c r="GT116" i="1"/>
  <c r="GS116" i="1"/>
  <c r="GR116" i="1"/>
  <c r="GQ116" i="1"/>
  <c r="GP116" i="1"/>
  <c r="GO116" i="1"/>
  <c r="GN116" i="1"/>
  <c r="GM116" i="1"/>
  <c r="GL116" i="1"/>
  <c r="GK116" i="1"/>
  <c r="GJ116" i="1"/>
  <c r="GI116" i="1"/>
  <c r="GH116" i="1"/>
  <c r="GG116" i="1"/>
  <c r="GF116" i="1"/>
  <c r="GE116" i="1"/>
  <c r="GD116" i="1"/>
  <c r="GC116" i="1"/>
  <c r="GB116" i="1"/>
  <c r="GA116" i="1"/>
  <c r="FZ116" i="1"/>
  <c r="FY116" i="1"/>
  <c r="FX116" i="1"/>
  <c r="FW116" i="1"/>
  <c r="FV116" i="1"/>
  <c r="FR116" i="1"/>
  <c r="FQ116" i="1"/>
  <c r="FP116" i="1"/>
  <c r="FO116" i="1"/>
  <c r="FN116" i="1"/>
  <c r="FM116" i="1"/>
  <c r="FL116" i="1"/>
  <c r="FK116" i="1"/>
  <c r="FJ116" i="1"/>
  <c r="FI116" i="1"/>
  <c r="FH116" i="1"/>
  <c r="FG116" i="1"/>
  <c r="FF116" i="1"/>
  <c r="FE116" i="1"/>
  <c r="FD116" i="1"/>
  <c r="FC116" i="1"/>
  <c r="FB116" i="1"/>
  <c r="FA116" i="1"/>
  <c r="EZ116" i="1"/>
  <c r="EY116" i="1"/>
  <c r="EX116" i="1"/>
  <c r="EW116" i="1"/>
  <c r="EV116" i="1"/>
  <c r="EU116" i="1"/>
  <c r="ET116" i="1"/>
  <c r="ES116" i="1"/>
  <c r="ER116" i="1"/>
  <c r="EQ116" i="1"/>
  <c r="EP116" i="1"/>
  <c r="EO116" i="1"/>
  <c r="EN116" i="1"/>
  <c r="EM116" i="1"/>
  <c r="EL116" i="1"/>
  <c r="EK116" i="1"/>
  <c r="EJ116" i="1"/>
  <c r="EI116" i="1"/>
  <c r="EH116" i="1"/>
  <c r="EG116" i="1"/>
  <c r="EF116" i="1"/>
  <c r="EE116" i="1"/>
  <c r="ED116" i="1"/>
  <c r="EC116" i="1"/>
  <c r="EB116" i="1"/>
  <c r="EA116" i="1"/>
  <c r="DZ116" i="1"/>
  <c r="DY116" i="1"/>
  <c r="DX116" i="1"/>
  <c r="DW116" i="1"/>
  <c r="DV116" i="1"/>
  <c r="DU116" i="1"/>
  <c r="DT116" i="1"/>
  <c r="DS116" i="1"/>
  <c r="DR116" i="1"/>
  <c r="DQ116" i="1"/>
  <c r="DP116" i="1"/>
  <c r="DO116" i="1"/>
  <c r="DN116" i="1"/>
  <c r="DM116" i="1"/>
  <c r="DL116" i="1"/>
  <c r="DK116" i="1"/>
  <c r="DJ116" i="1"/>
  <c r="DI116" i="1"/>
  <c r="DH116" i="1"/>
  <c r="DG116" i="1"/>
  <c r="DF116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D116" i="1"/>
  <c r="CC116" i="1"/>
  <c r="CB116" i="1"/>
  <c r="CA116" i="1"/>
  <c r="BZ116" i="1"/>
  <c r="BY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T116" i="1"/>
  <c r="AS116" i="1"/>
  <c r="AR116" i="1"/>
  <c r="AQ116" i="1"/>
  <c r="AP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M116" i="1"/>
  <c r="L116" i="1"/>
  <c r="K116" i="1"/>
  <c r="J116" i="1"/>
  <c r="I116" i="1"/>
  <c r="E116" i="1"/>
  <c r="D116" i="1"/>
  <c r="GT115" i="1"/>
  <c r="GS115" i="1"/>
  <c r="GR115" i="1"/>
  <c r="GQ115" i="1"/>
  <c r="GP115" i="1"/>
  <c r="GO115" i="1"/>
  <c r="GN115" i="1"/>
  <c r="GM115" i="1"/>
  <c r="GL115" i="1"/>
  <c r="GK115" i="1"/>
  <c r="GJ115" i="1"/>
  <c r="GI115" i="1"/>
  <c r="GH115" i="1"/>
  <c r="GG115" i="1"/>
  <c r="GF115" i="1"/>
  <c r="GE115" i="1"/>
  <c r="GD115" i="1"/>
  <c r="GC115" i="1"/>
  <c r="GB115" i="1"/>
  <c r="GA115" i="1"/>
  <c r="FZ115" i="1"/>
  <c r="FY115" i="1"/>
  <c r="FX115" i="1"/>
  <c r="FW115" i="1"/>
  <c r="FV115" i="1"/>
  <c r="FR115" i="1"/>
  <c r="FQ115" i="1"/>
  <c r="FP115" i="1"/>
  <c r="FO115" i="1"/>
  <c r="FN115" i="1"/>
  <c r="FM115" i="1"/>
  <c r="FL115" i="1"/>
  <c r="FK115" i="1"/>
  <c r="FJ115" i="1"/>
  <c r="FI115" i="1"/>
  <c r="FH115" i="1"/>
  <c r="FG115" i="1"/>
  <c r="FF115" i="1"/>
  <c r="FE115" i="1"/>
  <c r="FD115" i="1"/>
  <c r="FC115" i="1"/>
  <c r="FB115" i="1"/>
  <c r="FA115" i="1"/>
  <c r="EZ115" i="1"/>
  <c r="EY115" i="1"/>
  <c r="EX115" i="1"/>
  <c r="EW115" i="1"/>
  <c r="EV115" i="1"/>
  <c r="EU115" i="1"/>
  <c r="ET115" i="1"/>
  <c r="ES115" i="1"/>
  <c r="ER115" i="1"/>
  <c r="EQ115" i="1"/>
  <c r="EP115" i="1"/>
  <c r="EO115" i="1"/>
  <c r="EN115" i="1"/>
  <c r="EM115" i="1"/>
  <c r="EL115" i="1"/>
  <c r="EK115" i="1"/>
  <c r="EJ115" i="1"/>
  <c r="EI115" i="1"/>
  <c r="EH115" i="1"/>
  <c r="EG115" i="1"/>
  <c r="EF115" i="1"/>
  <c r="EE115" i="1"/>
  <c r="ED115" i="1"/>
  <c r="EC115" i="1"/>
  <c r="EB115" i="1"/>
  <c r="EA115" i="1"/>
  <c r="DZ115" i="1"/>
  <c r="DY115" i="1"/>
  <c r="DX115" i="1"/>
  <c r="DW115" i="1"/>
  <c r="DV115" i="1"/>
  <c r="DU115" i="1"/>
  <c r="DT115" i="1"/>
  <c r="DS115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D115" i="1"/>
  <c r="CC115" i="1"/>
  <c r="CB115" i="1"/>
  <c r="CA115" i="1"/>
  <c r="BZ115" i="1"/>
  <c r="CE115" i="1" s="1"/>
  <c r="BY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T115" i="1"/>
  <c r="AS115" i="1"/>
  <c r="AR115" i="1"/>
  <c r="AQ115" i="1"/>
  <c r="AP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M115" i="1"/>
  <c r="L115" i="1"/>
  <c r="K115" i="1"/>
  <c r="J115" i="1"/>
  <c r="I115" i="1"/>
  <c r="E115" i="1"/>
  <c r="D115" i="1"/>
  <c r="GT113" i="1"/>
  <c r="GS113" i="1"/>
  <c r="GR113" i="1"/>
  <c r="GQ113" i="1"/>
  <c r="GP113" i="1"/>
  <c r="GO113" i="1"/>
  <c r="GN113" i="1"/>
  <c r="GM113" i="1"/>
  <c r="GL113" i="1"/>
  <c r="GK113" i="1"/>
  <c r="GJ113" i="1"/>
  <c r="GI113" i="1"/>
  <c r="GH113" i="1"/>
  <c r="GG113" i="1"/>
  <c r="GF113" i="1"/>
  <c r="GE113" i="1"/>
  <c r="GD113" i="1"/>
  <c r="GC113" i="1"/>
  <c r="GB113" i="1"/>
  <c r="GA113" i="1"/>
  <c r="FZ113" i="1"/>
  <c r="FY113" i="1"/>
  <c r="FX113" i="1"/>
  <c r="FW113" i="1"/>
  <c r="FV113" i="1"/>
  <c r="GU113" i="1" s="1"/>
  <c r="FR113" i="1"/>
  <c r="FQ113" i="1"/>
  <c r="FP113" i="1"/>
  <c r="FO113" i="1"/>
  <c r="FN113" i="1"/>
  <c r="FM113" i="1"/>
  <c r="FL113" i="1"/>
  <c r="FK113" i="1"/>
  <c r="FJ113" i="1"/>
  <c r="FI113" i="1"/>
  <c r="FH113" i="1"/>
  <c r="FG113" i="1"/>
  <c r="FF113" i="1"/>
  <c r="FE113" i="1"/>
  <c r="FD113" i="1"/>
  <c r="FC113" i="1"/>
  <c r="FB113" i="1"/>
  <c r="FA113" i="1"/>
  <c r="EZ113" i="1"/>
  <c r="EY113" i="1"/>
  <c r="EX113" i="1"/>
  <c r="EW113" i="1"/>
  <c r="EV113" i="1"/>
  <c r="EU113" i="1"/>
  <c r="ET113" i="1"/>
  <c r="ES113" i="1"/>
  <c r="ER113" i="1"/>
  <c r="EQ113" i="1"/>
  <c r="EP113" i="1"/>
  <c r="EO113" i="1"/>
  <c r="EN113" i="1"/>
  <c r="EM113" i="1"/>
  <c r="EL113" i="1"/>
  <c r="EK113" i="1"/>
  <c r="EJ113" i="1"/>
  <c r="EI113" i="1"/>
  <c r="EH113" i="1"/>
  <c r="EG113" i="1"/>
  <c r="EF113" i="1"/>
  <c r="EE113" i="1"/>
  <c r="ED113" i="1"/>
  <c r="EC113" i="1"/>
  <c r="EB113" i="1"/>
  <c r="EA113" i="1"/>
  <c r="DZ113" i="1"/>
  <c r="DY113" i="1"/>
  <c r="DX113" i="1"/>
  <c r="DW113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D113" i="1"/>
  <c r="CC113" i="1"/>
  <c r="CB113" i="1"/>
  <c r="CA113" i="1"/>
  <c r="BZ113" i="1"/>
  <c r="BY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T113" i="1"/>
  <c r="AS113" i="1"/>
  <c r="AR113" i="1"/>
  <c r="AQ113" i="1"/>
  <c r="AP113" i="1"/>
  <c r="AU113" i="1" s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M113" i="1"/>
  <c r="L113" i="1"/>
  <c r="K113" i="1"/>
  <c r="J113" i="1"/>
  <c r="I113" i="1"/>
  <c r="H113" i="1"/>
  <c r="E113" i="1"/>
  <c r="D113" i="1"/>
  <c r="GT112" i="1"/>
  <c r="GS112" i="1"/>
  <c r="GR112" i="1"/>
  <c r="GQ112" i="1"/>
  <c r="GP112" i="1"/>
  <c r="GO112" i="1"/>
  <c r="GN112" i="1"/>
  <c r="GM112" i="1"/>
  <c r="GL112" i="1"/>
  <c r="GK112" i="1"/>
  <c r="GJ112" i="1"/>
  <c r="GI112" i="1"/>
  <c r="GH112" i="1"/>
  <c r="GG112" i="1"/>
  <c r="GF112" i="1"/>
  <c r="GE112" i="1"/>
  <c r="GD112" i="1"/>
  <c r="GC112" i="1"/>
  <c r="GB112" i="1"/>
  <c r="GA112" i="1"/>
  <c r="FZ112" i="1"/>
  <c r="FY112" i="1"/>
  <c r="FX112" i="1"/>
  <c r="FW112" i="1"/>
  <c r="FV112" i="1"/>
  <c r="FR112" i="1"/>
  <c r="FQ112" i="1"/>
  <c r="FP112" i="1"/>
  <c r="FO112" i="1"/>
  <c r="FN112" i="1"/>
  <c r="FM112" i="1"/>
  <c r="FL112" i="1"/>
  <c r="FK112" i="1"/>
  <c r="FJ112" i="1"/>
  <c r="FI112" i="1"/>
  <c r="FH112" i="1"/>
  <c r="FG112" i="1"/>
  <c r="FF112" i="1"/>
  <c r="FE112" i="1"/>
  <c r="FD112" i="1"/>
  <c r="FC112" i="1"/>
  <c r="FB112" i="1"/>
  <c r="FA112" i="1"/>
  <c r="EZ112" i="1"/>
  <c r="EY112" i="1"/>
  <c r="EX112" i="1"/>
  <c r="EW112" i="1"/>
  <c r="EV112" i="1"/>
  <c r="EU112" i="1"/>
  <c r="ET112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D112" i="1"/>
  <c r="CC112" i="1"/>
  <c r="CB112" i="1"/>
  <c r="CA112" i="1"/>
  <c r="CE112" i="1" s="1"/>
  <c r="BZ112" i="1"/>
  <c r="BY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T112" i="1"/>
  <c r="AS112" i="1"/>
  <c r="AR112" i="1"/>
  <c r="AQ112" i="1"/>
  <c r="AP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M112" i="1"/>
  <c r="L112" i="1"/>
  <c r="K112" i="1"/>
  <c r="J112" i="1"/>
  <c r="I112" i="1"/>
  <c r="H112" i="1"/>
  <c r="E112" i="1"/>
  <c r="D112" i="1"/>
  <c r="GT111" i="1"/>
  <c r="GS111" i="1"/>
  <c r="GR111" i="1"/>
  <c r="GQ111" i="1"/>
  <c r="GP111" i="1"/>
  <c r="GO111" i="1"/>
  <c r="GN111" i="1"/>
  <c r="GM111" i="1"/>
  <c r="GL111" i="1"/>
  <c r="GK111" i="1"/>
  <c r="GJ111" i="1"/>
  <c r="GI111" i="1"/>
  <c r="GH111" i="1"/>
  <c r="GG111" i="1"/>
  <c r="GF111" i="1"/>
  <c r="GE111" i="1"/>
  <c r="GD111" i="1"/>
  <c r="GC111" i="1"/>
  <c r="GB111" i="1"/>
  <c r="GA111" i="1"/>
  <c r="FZ111" i="1"/>
  <c r="FY111" i="1"/>
  <c r="FX111" i="1"/>
  <c r="FW111" i="1"/>
  <c r="FV111" i="1"/>
  <c r="FR111" i="1"/>
  <c r="FQ111" i="1"/>
  <c r="FP111" i="1"/>
  <c r="FO111" i="1"/>
  <c r="FN111" i="1"/>
  <c r="FM111" i="1"/>
  <c r="FL111" i="1"/>
  <c r="FK111" i="1"/>
  <c r="FJ111" i="1"/>
  <c r="FI111" i="1"/>
  <c r="FH111" i="1"/>
  <c r="FG111" i="1"/>
  <c r="FF111" i="1"/>
  <c r="FE111" i="1"/>
  <c r="FD111" i="1"/>
  <c r="FC111" i="1"/>
  <c r="FB111" i="1"/>
  <c r="FA111" i="1"/>
  <c r="EZ111" i="1"/>
  <c r="EY111" i="1"/>
  <c r="EX111" i="1"/>
  <c r="EW111" i="1"/>
  <c r="EV111" i="1"/>
  <c r="EU111" i="1"/>
  <c r="ET111" i="1"/>
  <c r="ES111" i="1"/>
  <c r="ER111" i="1"/>
  <c r="EQ111" i="1"/>
  <c r="EP111" i="1"/>
  <c r="EO111" i="1"/>
  <c r="EN111" i="1"/>
  <c r="EM111" i="1"/>
  <c r="EL111" i="1"/>
  <c r="EK111" i="1"/>
  <c r="EJ111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DW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D111" i="1"/>
  <c r="CC111" i="1"/>
  <c r="CB111" i="1"/>
  <c r="CA111" i="1"/>
  <c r="BZ111" i="1"/>
  <c r="BY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T111" i="1"/>
  <c r="AS111" i="1"/>
  <c r="AR111" i="1"/>
  <c r="AQ111" i="1"/>
  <c r="AP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AM111" i="1" s="1"/>
  <c r="M111" i="1"/>
  <c r="L111" i="1"/>
  <c r="K111" i="1"/>
  <c r="J111" i="1"/>
  <c r="I111" i="1"/>
  <c r="H111" i="1"/>
  <c r="E111" i="1"/>
  <c r="D111" i="1"/>
  <c r="GT110" i="1"/>
  <c r="GS110" i="1"/>
  <c r="GR110" i="1"/>
  <c r="GQ110" i="1"/>
  <c r="GP110" i="1"/>
  <c r="GO110" i="1"/>
  <c r="GN110" i="1"/>
  <c r="GM110" i="1"/>
  <c r="GL110" i="1"/>
  <c r="GK110" i="1"/>
  <c r="GJ110" i="1"/>
  <c r="GI110" i="1"/>
  <c r="GH110" i="1"/>
  <c r="GG110" i="1"/>
  <c r="GF110" i="1"/>
  <c r="GE110" i="1"/>
  <c r="GD110" i="1"/>
  <c r="GC110" i="1"/>
  <c r="GB110" i="1"/>
  <c r="GA110" i="1"/>
  <c r="FZ110" i="1"/>
  <c r="FY110" i="1"/>
  <c r="FX110" i="1"/>
  <c r="FW110" i="1"/>
  <c r="GU110" i="1" s="1"/>
  <c r="FV110" i="1"/>
  <c r="FR110" i="1"/>
  <c r="FQ110" i="1"/>
  <c r="FP110" i="1"/>
  <c r="FO110" i="1"/>
  <c r="FN110" i="1"/>
  <c r="FM110" i="1"/>
  <c r="FL110" i="1"/>
  <c r="FK110" i="1"/>
  <c r="FJ110" i="1"/>
  <c r="FI110" i="1"/>
  <c r="FH110" i="1"/>
  <c r="FG110" i="1"/>
  <c r="FF110" i="1"/>
  <c r="FE110" i="1"/>
  <c r="FD110" i="1"/>
  <c r="FC110" i="1"/>
  <c r="FB110" i="1"/>
  <c r="FA110" i="1"/>
  <c r="EZ110" i="1"/>
  <c r="EY110" i="1"/>
  <c r="EX110" i="1"/>
  <c r="EW110" i="1"/>
  <c r="EV110" i="1"/>
  <c r="EU110" i="1"/>
  <c r="ET110" i="1"/>
  <c r="ES110" i="1"/>
  <c r="ER110" i="1"/>
  <c r="EQ110" i="1"/>
  <c r="EP110" i="1"/>
  <c r="EO110" i="1"/>
  <c r="EN110" i="1"/>
  <c r="EM110" i="1"/>
  <c r="EL110" i="1"/>
  <c r="EK110" i="1"/>
  <c r="EJ110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DW110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D110" i="1"/>
  <c r="CC110" i="1"/>
  <c r="CB110" i="1"/>
  <c r="CA110" i="1"/>
  <c r="BZ110" i="1"/>
  <c r="BY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BV110" i="1" s="1"/>
  <c r="AT110" i="1"/>
  <c r="AS110" i="1"/>
  <c r="AR110" i="1"/>
  <c r="AQ110" i="1"/>
  <c r="AU110" i="1" s="1"/>
  <c r="AP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M110" i="1"/>
  <c r="L110" i="1"/>
  <c r="K110" i="1"/>
  <c r="J110" i="1"/>
  <c r="I110" i="1"/>
  <c r="H110" i="1"/>
  <c r="E110" i="1"/>
  <c r="D110" i="1"/>
  <c r="GT109" i="1"/>
  <c r="GS109" i="1"/>
  <c r="GR109" i="1"/>
  <c r="GQ109" i="1"/>
  <c r="GP109" i="1"/>
  <c r="GO109" i="1"/>
  <c r="GN109" i="1"/>
  <c r="GM109" i="1"/>
  <c r="GL109" i="1"/>
  <c r="GK109" i="1"/>
  <c r="GJ109" i="1"/>
  <c r="GI109" i="1"/>
  <c r="GH109" i="1"/>
  <c r="GG109" i="1"/>
  <c r="GF109" i="1"/>
  <c r="GE109" i="1"/>
  <c r="GD109" i="1"/>
  <c r="GC109" i="1"/>
  <c r="GB109" i="1"/>
  <c r="GA109" i="1"/>
  <c r="FZ109" i="1"/>
  <c r="FY109" i="1"/>
  <c r="FX109" i="1"/>
  <c r="FW109" i="1"/>
  <c r="FV109" i="1"/>
  <c r="GU109" i="1" s="1"/>
  <c r="FR109" i="1"/>
  <c r="FQ109" i="1"/>
  <c r="FP109" i="1"/>
  <c r="FO109" i="1"/>
  <c r="FN109" i="1"/>
  <c r="FM109" i="1"/>
  <c r="FL109" i="1"/>
  <c r="FK109" i="1"/>
  <c r="FJ109" i="1"/>
  <c r="FI109" i="1"/>
  <c r="FH109" i="1"/>
  <c r="FG109" i="1"/>
  <c r="FF109" i="1"/>
  <c r="FE109" i="1"/>
  <c r="FD109" i="1"/>
  <c r="FC109" i="1"/>
  <c r="FB109" i="1"/>
  <c r="FA109" i="1"/>
  <c r="EZ109" i="1"/>
  <c r="EY109" i="1"/>
  <c r="EX109" i="1"/>
  <c r="EW109" i="1"/>
  <c r="EV109" i="1"/>
  <c r="EU109" i="1"/>
  <c r="ET109" i="1"/>
  <c r="ES109" i="1"/>
  <c r="ER109" i="1"/>
  <c r="EQ109" i="1"/>
  <c r="EP109" i="1"/>
  <c r="EO109" i="1"/>
  <c r="EN109" i="1"/>
  <c r="EM109" i="1"/>
  <c r="EL109" i="1"/>
  <c r="EK109" i="1"/>
  <c r="EJ109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D109" i="1"/>
  <c r="CC109" i="1"/>
  <c r="CB109" i="1"/>
  <c r="CA109" i="1"/>
  <c r="BZ109" i="1"/>
  <c r="BY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T109" i="1"/>
  <c r="AS109" i="1"/>
  <c r="AR109" i="1"/>
  <c r="AQ109" i="1"/>
  <c r="AP109" i="1"/>
  <c r="AU109" i="1" s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M109" i="1"/>
  <c r="L109" i="1"/>
  <c r="K109" i="1"/>
  <c r="J109" i="1"/>
  <c r="I109" i="1"/>
  <c r="H109" i="1"/>
  <c r="E109" i="1"/>
  <c r="D109" i="1"/>
  <c r="GT108" i="1"/>
  <c r="GS108" i="1"/>
  <c r="GR108" i="1"/>
  <c r="GQ108" i="1"/>
  <c r="GP108" i="1"/>
  <c r="GO108" i="1"/>
  <c r="GN108" i="1"/>
  <c r="GM108" i="1"/>
  <c r="GL108" i="1"/>
  <c r="GK108" i="1"/>
  <c r="GJ108" i="1"/>
  <c r="GI108" i="1"/>
  <c r="GH108" i="1"/>
  <c r="GG108" i="1"/>
  <c r="GF108" i="1"/>
  <c r="GE108" i="1"/>
  <c r="GD108" i="1"/>
  <c r="GC108" i="1"/>
  <c r="GB108" i="1"/>
  <c r="GA108" i="1"/>
  <c r="FZ108" i="1"/>
  <c r="FY108" i="1"/>
  <c r="FX108" i="1"/>
  <c r="FW108" i="1"/>
  <c r="FV108" i="1"/>
  <c r="FR108" i="1"/>
  <c r="FQ108" i="1"/>
  <c r="FP108" i="1"/>
  <c r="FO108" i="1"/>
  <c r="FN108" i="1"/>
  <c r="FM108" i="1"/>
  <c r="FL108" i="1"/>
  <c r="FK108" i="1"/>
  <c r="FJ108" i="1"/>
  <c r="FI108" i="1"/>
  <c r="FH108" i="1"/>
  <c r="FG108" i="1"/>
  <c r="FF108" i="1"/>
  <c r="FE108" i="1"/>
  <c r="FD108" i="1"/>
  <c r="FC108" i="1"/>
  <c r="FB108" i="1"/>
  <c r="FA108" i="1"/>
  <c r="EZ108" i="1"/>
  <c r="EY108" i="1"/>
  <c r="EX108" i="1"/>
  <c r="EW108" i="1"/>
  <c r="EV108" i="1"/>
  <c r="EU108" i="1"/>
  <c r="ET108" i="1"/>
  <c r="ES108" i="1"/>
  <c r="ER108" i="1"/>
  <c r="EQ108" i="1"/>
  <c r="EP108" i="1"/>
  <c r="EO108" i="1"/>
  <c r="EN108" i="1"/>
  <c r="EM108" i="1"/>
  <c r="EL108" i="1"/>
  <c r="EK108" i="1"/>
  <c r="EJ108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DW108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D108" i="1"/>
  <c r="CC108" i="1"/>
  <c r="CB108" i="1"/>
  <c r="CA108" i="1"/>
  <c r="CE108" i="1" s="1"/>
  <c r="BZ108" i="1"/>
  <c r="BY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T108" i="1"/>
  <c r="AS108" i="1"/>
  <c r="AR108" i="1"/>
  <c r="AQ108" i="1"/>
  <c r="AP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M108" i="1"/>
  <c r="L108" i="1"/>
  <c r="K108" i="1"/>
  <c r="J108" i="1"/>
  <c r="I108" i="1"/>
  <c r="H108" i="1"/>
  <c r="E108" i="1"/>
  <c r="D108" i="1"/>
  <c r="GT107" i="1"/>
  <c r="GS107" i="1"/>
  <c r="GR107" i="1"/>
  <c r="GQ107" i="1"/>
  <c r="GP107" i="1"/>
  <c r="GO107" i="1"/>
  <c r="GN107" i="1"/>
  <c r="GM107" i="1"/>
  <c r="GL107" i="1"/>
  <c r="GK107" i="1"/>
  <c r="GJ107" i="1"/>
  <c r="GI107" i="1"/>
  <c r="GH107" i="1"/>
  <c r="GG107" i="1"/>
  <c r="GF107" i="1"/>
  <c r="GE107" i="1"/>
  <c r="GD107" i="1"/>
  <c r="GC107" i="1"/>
  <c r="GB107" i="1"/>
  <c r="GA107" i="1"/>
  <c r="FZ107" i="1"/>
  <c r="FY107" i="1"/>
  <c r="FX107" i="1"/>
  <c r="FW107" i="1"/>
  <c r="FV107" i="1"/>
  <c r="FR107" i="1"/>
  <c r="FQ107" i="1"/>
  <c r="FP107" i="1"/>
  <c r="FO107" i="1"/>
  <c r="FN107" i="1"/>
  <c r="FM107" i="1"/>
  <c r="FL107" i="1"/>
  <c r="FK107" i="1"/>
  <c r="FJ107" i="1"/>
  <c r="FI107" i="1"/>
  <c r="FH107" i="1"/>
  <c r="FG107" i="1"/>
  <c r="FF107" i="1"/>
  <c r="FE107" i="1"/>
  <c r="FD107" i="1"/>
  <c r="FC107" i="1"/>
  <c r="FB107" i="1"/>
  <c r="FA107" i="1"/>
  <c r="EZ107" i="1"/>
  <c r="EY107" i="1"/>
  <c r="EX107" i="1"/>
  <c r="EW107" i="1"/>
  <c r="EV107" i="1"/>
  <c r="EU107" i="1"/>
  <c r="ET107" i="1"/>
  <c r="ES107" i="1"/>
  <c r="ER107" i="1"/>
  <c r="EQ107" i="1"/>
  <c r="EP107" i="1"/>
  <c r="EO107" i="1"/>
  <c r="EN107" i="1"/>
  <c r="EM107" i="1"/>
  <c r="EL107" i="1"/>
  <c r="EK107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D107" i="1"/>
  <c r="CC107" i="1"/>
  <c r="CB107" i="1"/>
  <c r="CA107" i="1"/>
  <c r="BZ107" i="1"/>
  <c r="BY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T107" i="1"/>
  <c r="AS107" i="1"/>
  <c r="AR107" i="1"/>
  <c r="AQ107" i="1"/>
  <c r="AP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AM107" i="1" s="1"/>
  <c r="M107" i="1"/>
  <c r="L107" i="1"/>
  <c r="K107" i="1"/>
  <c r="J107" i="1"/>
  <c r="N107" i="1" s="1"/>
  <c r="I107" i="1"/>
  <c r="H107" i="1"/>
  <c r="E107" i="1"/>
  <c r="D107" i="1"/>
  <c r="GT106" i="1"/>
  <c r="GS106" i="1"/>
  <c r="GR106" i="1"/>
  <c r="GQ106" i="1"/>
  <c r="GP106" i="1"/>
  <c r="GO106" i="1"/>
  <c r="GN106" i="1"/>
  <c r="GM106" i="1"/>
  <c r="GL106" i="1"/>
  <c r="GK106" i="1"/>
  <c r="GJ106" i="1"/>
  <c r="GI106" i="1"/>
  <c r="GH106" i="1"/>
  <c r="GG106" i="1"/>
  <c r="GF106" i="1"/>
  <c r="GE106" i="1"/>
  <c r="GD106" i="1"/>
  <c r="GC106" i="1"/>
  <c r="GB106" i="1"/>
  <c r="GA106" i="1"/>
  <c r="FZ106" i="1"/>
  <c r="FY106" i="1"/>
  <c r="FX106" i="1"/>
  <c r="FW106" i="1"/>
  <c r="GU106" i="1" s="1"/>
  <c r="FV106" i="1"/>
  <c r="FR106" i="1"/>
  <c r="FQ106" i="1"/>
  <c r="FP106" i="1"/>
  <c r="FO106" i="1"/>
  <c r="FN106" i="1"/>
  <c r="FM106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D106" i="1"/>
  <c r="CC106" i="1"/>
  <c r="CB106" i="1"/>
  <c r="CA106" i="1"/>
  <c r="BZ106" i="1"/>
  <c r="BY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BV106" i="1" s="1"/>
  <c r="AT106" i="1"/>
  <c r="AS106" i="1"/>
  <c r="AR106" i="1"/>
  <c r="AQ106" i="1"/>
  <c r="AU106" i="1" s="1"/>
  <c r="AP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M106" i="1"/>
  <c r="L106" i="1"/>
  <c r="K106" i="1"/>
  <c r="J106" i="1"/>
  <c r="I106" i="1"/>
  <c r="H106" i="1"/>
  <c r="E106" i="1"/>
  <c r="D106" i="1"/>
  <c r="GT105" i="1"/>
  <c r="GS105" i="1"/>
  <c r="GR105" i="1"/>
  <c r="GQ105" i="1"/>
  <c r="GP105" i="1"/>
  <c r="GO105" i="1"/>
  <c r="GN105" i="1"/>
  <c r="GM105" i="1"/>
  <c r="GL105" i="1"/>
  <c r="GK105" i="1"/>
  <c r="GJ105" i="1"/>
  <c r="GI105" i="1"/>
  <c r="GH105" i="1"/>
  <c r="GG105" i="1"/>
  <c r="GF105" i="1"/>
  <c r="GE105" i="1"/>
  <c r="GD105" i="1"/>
  <c r="GC105" i="1"/>
  <c r="GB105" i="1"/>
  <c r="GA105" i="1"/>
  <c r="FZ105" i="1"/>
  <c r="FY105" i="1"/>
  <c r="FX105" i="1"/>
  <c r="FW105" i="1"/>
  <c r="FV105" i="1"/>
  <c r="GU105" i="1" s="1"/>
  <c r="FR105" i="1"/>
  <c r="FQ105" i="1"/>
  <c r="FP105" i="1"/>
  <c r="FO105" i="1"/>
  <c r="FN105" i="1"/>
  <c r="FM105" i="1"/>
  <c r="FL105" i="1"/>
  <c r="FK105" i="1"/>
  <c r="FJ105" i="1"/>
  <c r="FI105" i="1"/>
  <c r="FH105" i="1"/>
  <c r="FG105" i="1"/>
  <c r="FF105" i="1"/>
  <c r="FE105" i="1"/>
  <c r="FD105" i="1"/>
  <c r="FC105" i="1"/>
  <c r="FB105" i="1"/>
  <c r="FA105" i="1"/>
  <c r="EZ105" i="1"/>
  <c r="EY105" i="1"/>
  <c r="EX105" i="1"/>
  <c r="EW105" i="1"/>
  <c r="EV105" i="1"/>
  <c r="EU105" i="1"/>
  <c r="ET105" i="1"/>
  <c r="ES105" i="1"/>
  <c r="ER105" i="1"/>
  <c r="EQ105" i="1"/>
  <c r="EP105" i="1"/>
  <c r="EO105" i="1"/>
  <c r="EN105" i="1"/>
  <c r="EM105" i="1"/>
  <c r="EL105" i="1"/>
  <c r="EK105" i="1"/>
  <c r="EJ105" i="1"/>
  <c r="EI105" i="1"/>
  <c r="EH105" i="1"/>
  <c r="EG105" i="1"/>
  <c r="EF105" i="1"/>
  <c r="EE105" i="1"/>
  <c r="ED105" i="1"/>
  <c r="EC105" i="1"/>
  <c r="EB105" i="1"/>
  <c r="EA105" i="1"/>
  <c r="DZ105" i="1"/>
  <c r="DY105" i="1"/>
  <c r="DX105" i="1"/>
  <c r="DW105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D105" i="1"/>
  <c r="CC105" i="1"/>
  <c r="CB105" i="1"/>
  <c r="CA105" i="1"/>
  <c r="BZ105" i="1"/>
  <c r="BY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T105" i="1"/>
  <c r="AS105" i="1"/>
  <c r="AR105" i="1"/>
  <c r="AQ105" i="1"/>
  <c r="AP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M105" i="1"/>
  <c r="L105" i="1"/>
  <c r="K105" i="1"/>
  <c r="J105" i="1"/>
  <c r="I105" i="1"/>
  <c r="H105" i="1"/>
  <c r="E105" i="1"/>
  <c r="D105" i="1"/>
  <c r="GT104" i="1"/>
  <c r="GS104" i="1"/>
  <c r="GS114" i="1" s="1"/>
  <c r="GR104" i="1"/>
  <c r="GQ104" i="1"/>
  <c r="GP104" i="1"/>
  <c r="GO104" i="1"/>
  <c r="GO114" i="1" s="1"/>
  <c r="GN104" i="1"/>
  <c r="GM104" i="1"/>
  <c r="GL104" i="1"/>
  <c r="GK104" i="1"/>
  <c r="GK114" i="1" s="1"/>
  <c r="GJ104" i="1"/>
  <c r="GI104" i="1"/>
  <c r="GH104" i="1"/>
  <c r="GG104" i="1"/>
  <c r="GG114" i="1" s="1"/>
  <c r="GF104" i="1"/>
  <c r="GE104" i="1"/>
  <c r="GD104" i="1"/>
  <c r="GC104" i="1"/>
  <c r="GC114" i="1" s="1"/>
  <c r="GB104" i="1"/>
  <c r="GA104" i="1"/>
  <c r="FZ104" i="1"/>
  <c r="FY104" i="1"/>
  <c r="FY114" i="1" s="1"/>
  <c r="FX104" i="1"/>
  <c r="FW104" i="1"/>
  <c r="FV104" i="1"/>
  <c r="FR104" i="1"/>
  <c r="FR114" i="1" s="1"/>
  <c r="FQ104" i="1"/>
  <c r="FP104" i="1"/>
  <c r="FO104" i="1"/>
  <c r="FN104" i="1"/>
  <c r="FN114" i="1" s="1"/>
  <c r="FM104" i="1"/>
  <c r="FL104" i="1"/>
  <c r="FK104" i="1"/>
  <c r="FJ104" i="1"/>
  <c r="FJ114" i="1" s="1"/>
  <c r="FI104" i="1"/>
  <c r="FH104" i="1"/>
  <c r="FG104" i="1"/>
  <c r="FF104" i="1"/>
  <c r="FF114" i="1" s="1"/>
  <c r="FE104" i="1"/>
  <c r="FD104" i="1"/>
  <c r="FC104" i="1"/>
  <c r="FB104" i="1"/>
  <c r="FB114" i="1" s="1"/>
  <c r="FA104" i="1"/>
  <c r="EZ104" i="1"/>
  <c r="EY104" i="1"/>
  <c r="EX104" i="1"/>
  <c r="EX114" i="1" s="1"/>
  <c r="EW104" i="1"/>
  <c r="EV104" i="1"/>
  <c r="EU104" i="1"/>
  <c r="ET104" i="1"/>
  <c r="ET114" i="1" s="1"/>
  <c r="ES104" i="1"/>
  <c r="ER104" i="1"/>
  <c r="EQ104" i="1"/>
  <c r="EP104" i="1"/>
  <c r="EP114" i="1" s="1"/>
  <c r="EO104" i="1"/>
  <c r="EN104" i="1"/>
  <c r="EM104" i="1"/>
  <c r="EL104" i="1"/>
  <c r="EL114" i="1" s="1"/>
  <c r="EK104" i="1"/>
  <c r="EJ104" i="1"/>
  <c r="EI104" i="1"/>
  <c r="EH104" i="1"/>
  <c r="EH114" i="1" s="1"/>
  <c r="EG104" i="1"/>
  <c r="EF104" i="1"/>
  <c r="EE104" i="1"/>
  <c r="ED104" i="1"/>
  <c r="ED114" i="1" s="1"/>
  <c r="EC104" i="1"/>
  <c r="EB104" i="1"/>
  <c r="EA104" i="1"/>
  <c r="DZ104" i="1"/>
  <c r="DZ114" i="1" s="1"/>
  <c r="DY104" i="1"/>
  <c r="DX104" i="1"/>
  <c r="DW104" i="1"/>
  <c r="DV104" i="1"/>
  <c r="DV114" i="1" s="1"/>
  <c r="DU104" i="1"/>
  <c r="DT104" i="1"/>
  <c r="DS104" i="1"/>
  <c r="DR104" i="1"/>
  <c r="DR114" i="1" s="1"/>
  <c r="DQ104" i="1"/>
  <c r="DP104" i="1"/>
  <c r="DO104" i="1"/>
  <c r="DN104" i="1"/>
  <c r="DN114" i="1" s="1"/>
  <c r="DM104" i="1"/>
  <c r="DL104" i="1"/>
  <c r="DK104" i="1"/>
  <c r="DJ104" i="1"/>
  <c r="DJ114" i="1" s="1"/>
  <c r="DI104" i="1"/>
  <c r="DH104" i="1"/>
  <c r="DG104" i="1"/>
  <c r="DF104" i="1"/>
  <c r="DF114" i="1" s="1"/>
  <c r="DE104" i="1"/>
  <c r="DD104" i="1"/>
  <c r="DC104" i="1"/>
  <c r="DB104" i="1"/>
  <c r="DB114" i="1" s="1"/>
  <c r="DA104" i="1"/>
  <c r="CZ104" i="1"/>
  <c r="CY104" i="1"/>
  <c r="CX104" i="1"/>
  <c r="CX114" i="1" s="1"/>
  <c r="CW104" i="1"/>
  <c r="CV104" i="1"/>
  <c r="CU104" i="1"/>
  <c r="CT104" i="1"/>
  <c r="CT114" i="1" s="1"/>
  <c r="CS104" i="1"/>
  <c r="CR104" i="1"/>
  <c r="CQ104" i="1"/>
  <c r="CP104" i="1"/>
  <c r="CP114" i="1" s="1"/>
  <c r="CO104" i="1"/>
  <c r="CN104" i="1"/>
  <c r="CM104" i="1"/>
  <c r="CL104" i="1"/>
  <c r="CL114" i="1" s="1"/>
  <c r="CK104" i="1"/>
  <c r="CJ104" i="1"/>
  <c r="CI104" i="1"/>
  <c r="CH104" i="1"/>
  <c r="CH114" i="1" s="1"/>
  <c r="CD104" i="1"/>
  <c r="CC104" i="1"/>
  <c r="CB104" i="1"/>
  <c r="CA104" i="1"/>
  <c r="CE104" i="1" s="1"/>
  <c r="BZ104" i="1"/>
  <c r="BY104" i="1"/>
  <c r="BU104" i="1"/>
  <c r="BT104" i="1"/>
  <c r="BT114" i="1" s="1"/>
  <c r="BS104" i="1"/>
  <c r="BR104" i="1"/>
  <c r="BQ104" i="1"/>
  <c r="BP104" i="1"/>
  <c r="BP114" i="1" s="1"/>
  <c r="BO104" i="1"/>
  <c r="BN104" i="1"/>
  <c r="BM104" i="1"/>
  <c r="BL104" i="1"/>
  <c r="BL114" i="1" s="1"/>
  <c r="BK104" i="1"/>
  <c r="BJ104" i="1"/>
  <c r="BI104" i="1"/>
  <c r="BH104" i="1"/>
  <c r="BH114" i="1" s="1"/>
  <c r="BG104" i="1"/>
  <c r="BF104" i="1"/>
  <c r="BE104" i="1"/>
  <c r="BD104" i="1"/>
  <c r="BD114" i="1" s="1"/>
  <c r="BC104" i="1"/>
  <c r="BB104" i="1"/>
  <c r="BA104" i="1"/>
  <c r="AZ104" i="1"/>
  <c r="AZ114" i="1" s="1"/>
  <c r="AY104" i="1"/>
  <c r="AX104" i="1"/>
  <c r="AT104" i="1"/>
  <c r="AS104" i="1"/>
  <c r="AS114" i="1" s="1"/>
  <c r="AR104" i="1"/>
  <c r="AQ104" i="1"/>
  <c r="AP104" i="1"/>
  <c r="AL104" i="1"/>
  <c r="AL114" i="1" s="1"/>
  <c r="AK104" i="1"/>
  <c r="AJ104" i="1"/>
  <c r="AI104" i="1"/>
  <c r="AH104" i="1"/>
  <c r="AH114" i="1" s="1"/>
  <c r="AG104" i="1"/>
  <c r="AF104" i="1"/>
  <c r="AE104" i="1"/>
  <c r="AD104" i="1"/>
  <c r="AD114" i="1" s="1"/>
  <c r="AC104" i="1"/>
  <c r="AB104" i="1"/>
  <c r="AA104" i="1"/>
  <c r="Z104" i="1"/>
  <c r="Z114" i="1" s="1"/>
  <c r="Y104" i="1"/>
  <c r="X104" i="1"/>
  <c r="W104" i="1"/>
  <c r="V104" i="1"/>
  <c r="V114" i="1" s="1"/>
  <c r="U104" i="1"/>
  <c r="T104" i="1"/>
  <c r="S104" i="1"/>
  <c r="R104" i="1"/>
  <c r="Q104" i="1"/>
  <c r="M104" i="1"/>
  <c r="L104" i="1"/>
  <c r="K104" i="1"/>
  <c r="K114" i="1" s="1"/>
  <c r="J104" i="1"/>
  <c r="I104" i="1"/>
  <c r="H104" i="1"/>
  <c r="E104" i="1"/>
  <c r="E114" i="1" s="1"/>
  <c r="D104" i="1"/>
  <c r="GT103" i="1"/>
  <c r="GS103" i="1"/>
  <c r="GR103" i="1"/>
  <c r="GQ103" i="1"/>
  <c r="GP103" i="1"/>
  <c r="GO103" i="1"/>
  <c r="GN103" i="1"/>
  <c r="GM103" i="1"/>
  <c r="GL103" i="1"/>
  <c r="GK103" i="1"/>
  <c r="GJ103" i="1"/>
  <c r="GI103" i="1"/>
  <c r="GH103" i="1"/>
  <c r="GG103" i="1"/>
  <c r="GF103" i="1"/>
  <c r="GE103" i="1"/>
  <c r="GD103" i="1"/>
  <c r="GC103" i="1"/>
  <c r="GB103" i="1"/>
  <c r="GA103" i="1"/>
  <c r="FZ103" i="1"/>
  <c r="FY103" i="1"/>
  <c r="FX103" i="1"/>
  <c r="FW103" i="1"/>
  <c r="FV103" i="1"/>
  <c r="FR103" i="1"/>
  <c r="FQ103" i="1"/>
  <c r="FP103" i="1"/>
  <c r="FO103" i="1"/>
  <c r="FN103" i="1"/>
  <c r="FM103" i="1"/>
  <c r="FL103" i="1"/>
  <c r="FK103" i="1"/>
  <c r="FJ103" i="1"/>
  <c r="FI103" i="1"/>
  <c r="FH103" i="1"/>
  <c r="FG103" i="1"/>
  <c r="FF103" i="1"/>
  <c r="FE103" i="1"/>
  <c r="FD103" i="1"/>
  <c r="FC103" i="1"/>
  <c r="FB103" i="1"/>
  <c r="FA103" i="1"/>
  <c r="EZ103" i="1"/>
  <c r="EY103" i="1"/>
  <c r="EX103" i="1"/>
  <c r="EW103" i="1"/>
  <c r="EV103" i="1"/>
  <c r="EU103" i="1"/>
  <c r="ET103" i="1"/>
  <c r="ES103" i="1"/>
  <c r="ER103" i="1"/>
  <c r="EQ103" i="1"/>
  <c r="EP103" i="1"/>
  <c r="EO103" i="1"/>
  <c r="EN103" i="1"/>
  <c r="EM103" i="1"/>
  <c r="EL103" i="1"/>
  <c r="EK103" i="1"/>
  <c r="EJ103" i="1"/>
  <c r="EI103" i="1"/>
  <c r="EH103" i="1"/>
  <c r="EG103" i="1"/>
  <c r="EF103" i="1"/>
  <c r="EE103" i="1"/>
  <c r="ED103" i="1"/>
  <c r="EC103" i="1"/>
  <c r="EB103" i="1"/>
  <c r="EA103" i="1"/>
  <c r="DZ103" i="1"/>
  <c r="DY103" i="1"/>
  <c r="DX103" i="1"/>
  <c r="DW103" i="1"/>
  <c r="DV103" i="1"/>
  <c r="DU103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D103" i="1"/>
  <c r="CC103" i="1"/>
  <c r="CB103" i="1"/>
  <c r="CA103" i="1"/>
  <c r="BZ103" i="1"/>
  <c r="BY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T103" i="1"/>
  <c r="AS103" i="1"/>
  <c r="AR103" i="1"/>
  <c r="AQ103" i="1"/>
  <c r="AP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M103" i="1"/>
  <c r="L103" i="1"/>
  <c r="K103" i="1"/>
  <c r="J103" i="1"/>
  <c r="I103" i="1"/>
  <c r="GT102" i="1"/>
  <c r="GS102" i="1"/>
  <c r="GR102" i="1"/>
  <c r="GQ102" i="1"/>
  <c r="GP102" i="1"/>
  <c r="GO102" i="1"/>
  <c r="GN102" i="1"/>
  <c r="GM102" i="1"/>
  <c r="GL102" i="1"/>
  <c r="GK102" i="1"/>
  <c r="GJ102" i="1"/>
  <c r="GI102" i="1"/>
  <c r="GH102" i="1"/>
  <c r="GG102" i="1"/>
  <c r="GF102" i="1"/>
  <c r="GE102" i="1"/>
  <c r="GD102" i="1"/>
  <c r="GC102" i="1"/>
  <c r="GB102" i="1"/>
  <c r="GA102" i="1"/>
  <c r="FZ102" i="1"/>
  <c r="FY102" i="1"/>
  <c r="FX102" i="1"/>
  <c r="FW102" i="1"/>
  <c r="FV102" i="1"/>
  <c r="FR102" i="1"/>
  <c r="FQ102" i="1"/>
  <c r="FP102" i="1"/>
  <c r="FO102" i="1"/>
  <c r="FN102" i="1"/>
  <c r="FM102" i="1"/>
  <c r="FL102" i="1"/>
  <c r="FK102" i="1"/>
  <c r="FJ102" i="1"/>
  <c r="FI102" i="1"/>
  <c r="FH102" i="1"/>
  <c r="FG102" i="1"/>
  <c r="FF102" i="1"/>
  <c r="FE102" i="1"/>
  <c r="FD102" i="1"/>
  <c r="FC102" i="1"/>
  <c r="FB102" i="1"/>
  <c r="FA102" i="1"/>
  <c r="EZ102" i="1"/>
  <c r="EY102" i="1"/>
  <c r="EX102" i="1"/>
  <c r="EW102" i="1"/>
  <c r="EV102" i="1"/>
  <c r="EU102" i="1"/>
  <c r="ET102" i="1"/>
  <c r="ES102" i="1"/>
  <c r="ER102" i="1"/>
  <c r="EQ102" i="1"/>
  <c r="EP102" i="1"/>
  <c r="EO102" i="1"/>
  <c r="EN102" i="1"/>
  <c r="EM102" i="1"/>
  <c r="EL102" i="1"/>
  <c r="EK102" i="1"/>
  <c r="EJ102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DW102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D102" i="1"/>
  <c r="CC102" i="1"/>
  <c r="CB102" i="1"/>
  <c r="CA102" i="1"/>
  <c r="BZ102" i="1"/>
  <c r="BY102" i="1"/>
  <c r="CE102" i="1" s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BV102" i="1" s="1"/>
  <c r="AT102" i="1"/>
  <c r="AS102" i="1"/>
  <c r="AR102" i="1"/>
  <c r="AQ102" i="1"/>
  <c r="AP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M102" i="1"/>
  <c r="L102" i="1"/>
  <c r="K102" i="1"/>
  <c r="J102" i="1"/>
  <c r="I102" i="1"/>
  <c r="H102" i="1"/>
  <c r="E102" i="1"/>
  <c r="GT101" i="1"/>
  <c r="GS101" i="1"/>
  <c r="GM101" i="1"/>
  <c r="GK101" i="1"/>
  <c r="GI101" i="1"/>
  <c r="GH101" i="1"/>
  <c r="GE101" i="1"/>
  <c r="GD101" i="1"/>
  <c r="FZ101" i="1"/>
  <c r="FY101" i="1"/>
  <c r="FW101" i="1"/>
  <c r="FO101" i="1"/>
  <c r="FG101" i="1"/>
  <c r="FF101" i="1"/>
  <c r="EY101" i="1"/>
  <c r="EU101" i="1"/>
  <c r="ET101" i="1"/>
  <c r="EQ101" i="1"/>
  <c r="EL101" i="1"/>
  <c r="EE101" i="1"/>
  <c r="ED101" i="1"/>
  <c r="DV101" i="1"/>
  <c r="DS101" i="1"/>
  <c r="DO101" i="1"/>
  <c r="DK101" i="1"/>
  <c r="DJ101" i="1"/>
  <c r="DC101" i="1"/>
  <c r="CU101" i="1"/>
  <c r="CT101" i="1"/>
  <c r="CM101" i="1"/>
  <c r="CC101" i="1"/>
  <c r="BY101" i="1"/>
  <c r="BS101" i="1"/>
  <c r="BI101" i="1"/>
  <c r="BA101" i="1"/>
  <c r="AY101" i="1"/>
  <c r="AQ101" i="1"/>
  <c r="AI101" i="1"/>
  <c r="AE101" i="1"/>
  <c r="AA101" i="1"/>
  <c r="W101" i="1"/>
  <c r="M101" i="1"/>
  <c r="K101" i="1"/>
  <c r="I101" i="1"/>
  <c r="GT100" i="1"/>
  <c r="GS100" i="1"/>
  <c r="GR100" i="1"/>
  <c r="GR101" i="1" s="1"/>
  <c r="GQ100" i="1"/>
  <c r="GQ101" i="1" s="1"/>
  <c r="GP100" i="1"/>
  <c r="GP101" i="1" s="1"/>
  <c r="GO100" i="1"/>
  <c r="GO101" i="1" s="1"/>
  <c r="GN100" i="1"/>
  <c r="GN101" i="1" s="1"/>
  <c r="GM100" i="1"/>
  <c r="GL100" i="1"/>
  <c r="GL101" i="1" s="1"/>
  <c r="GK100" i="1"/>
  <c r="GJ100" i="1"/>
  <c r="GJ101" i="1" s="1"/>
  <c r="GI100" i="1"/>
  <c r="GH100" i="1"/>
  <c r="GG100" i="1"/>
  <c r="GG101" i="1" s="1"/>
  <c r="GF100" i="1"/>
  <c r="GF101" i="1" s="1"/>
  <c r="GE100" i="1"/>
  <c r="GD100" i="1"/>
  <c r="GC100" i="1"/>
  <c r="GC101" i="1" s="1"/>
  <c r="GB100" i="1"/>
  <c r="GB101" i="1" s="1"/>
  <c r="GA100" i="1"/>
  <c r="GA101" i="1" s="1"/>
  <c r="FZ100" i="1"/>
  <c r="FY100" i="1"/>
  <c r="FX100" i="1"/>
  <c r="FX101" i="1" s="1"/>
  <c r="FW100" i="1"/>
  <c r="FV100" i="1"/>
  <c r="FV101" i="1" s="1"/>
  <c r="FR100" i="1"/>
  <c r="FR101" i="1" s="1"/>
  <c r="FQ100" i="1"/>
  <c r="FQ101" i="1" s="1"/>
  <c r="FP100" i="1"/>
  <c r="FP101" i="1" s="1"/>
  <c r="FO100" i="1"/>
  <c r="FN100" i="1"/>
  <c r="FN101" i="1" s="1"/>
  <c r="FM100" i="1"/>
  <c r="FM101" i="1" s="1"/>
  <c r="FL100" i="1"/>
  <c r="FL101" i="1" s="1"/>
  <c r="FK100" i="1"/>
  <c r="FK101" i="1" s="1"/>
  <c r="FJ100" i="1"/>
  <c r="FJ101" i="1" s="1"/>
  <c r="FI100" i="1"/>
  <c r="FI101" i="1" s="1"/>
  <c r="FH100" i="1"/>
  <c r="FH101" i="1" s="1"/>
  <c r="FG100" i="1"/>
  <c r="FF100" i="1"/>
  <c r="FE100" i="1"/>
  <c r="FE101" i="1" s="1"/>
  <c r="FD100" i="1"/>
  <c r="FD101" i="1" s="1"/>
  <c r="FC100" i="1"/>
  <c r="FC101" i="1" s="1"/>
  <c r="FB100" i="1"/>
  <c r="FB101" i="1" s="1"/>
  <c r="FA100" i="1"/>
  <c r="FA101" i="1" s="1"/>
  <c r="EZ100" i="1"/>
  <c r="EZ101" i="1" s="1"/>
  <c r="EY100" i="1"/>
  <c r="EX100" i="1"/>
  <c r="EX101" i="1" s="1"/>
  <c r="EW100" i="1"/>
  <c r="EW101" i="1" s="1"/>
  <c r="EV100" i="1"/>
  <c r="EV101" i="1" s="1"/>
  <c r="EU100" i="1"/>
  <c r="ET100" i="1"/>
  <c r="ES100" i="1"/>
  <c r="ES101" i="1" s="1"/>
  <c r="ER100" i="1"/>
  <c r="ER101" i="1" s="1"/>
  <c r="EQ100" i="1"/>
  <c r="EP100" i="1"/>
  <c r="EP101" i="1" s="1"/>
  <c r="EO100" i="1"/>
  <c r="EO101" i="1" s="1"/>
  <c r="EN100" i="1"/>
  <c r="EN101" i="1" s="1"/>
  <c r="EM100" i="1"/>
  <c r="EM101" i="1" s="1"/>
  <c r="EL100" i="1"/>
  <c r="EK100" i="1"/>
  <c r="EK101" i="1" s="1"/>
  <c r="EJ100" i="1"/>
  <c r="EJ101" i="1" s="1"/>
  <c r="EI100" i="1"/>
  <c r="EI101" i="1" s="1"/>
  <c r="EH100" i="1"/>
  <c r="EH101" i="1" s="1"/>
  <c r="EG100" i="1"/>
  <c r="EG101" i="1" s="1"/>
  <c r="EF100" i="1"/>
  <c r="EF101" i="1" s="1"/>
  <c r="EE100" i="1"/>
  <c r="ED100" i="1"/>
  <c r="EC100" i="1"/>
  <c r="EC101" i="1" s="1"/>
  <c r="EB100" i="1"/>
  <c r="EB101" i="1" s="1"/>
  <c r="EA100" i="1"/>
  <c r="EA101" i="1" s="1"/>
  <c r="DZ100" i="1"/>
  <c r="DZ101" i="1" s="1"/>
  <c r="DY100" i="1"/>
  <c r="DY101" i="1" s="1"/>
  <c r="DX100" i="1"/>
  <c r="DX101" i="1" s="1"/>
  <c r="DW100" i="1"/>
  <c r="DW101" i="1" s="1"/>
  <c r="DV100" i="1"/>
  <c r="DU100" i="1"/>
  <c r="DU101" i="1" s="1"/>
  <c r="DT100" i="1"/>
  <c r="DT101" i="1" s="1"/>
  <c r="DS100" i="1"/>
  <c r="DR100" i="1"/>
  <c r="DR101" i="1" s="1"/>
  <c r="DQ100" i="1"/>
  <c r="DQ101" i="1" s="1"/>
  <c r="DP100" i="1"/>
  <c r="DP101" i="1" s="1"/>
  <c r="DO100" i="1"/>
  <c r="DN100" i="1"/>
  <c r="DN101" i="1" s="1"/>
  <c r="DM100" i="1"/>
  <c r="DM101" i="1" s="1"/>
  <c r="DL100" i="1"/>
  <c r="DL101" i="1" s="1"/>
  <c r="DK100" i="1"/>
  <c r="DJ100" i="1"/>
  <c r="DI100" i="1"/>
  <c r="DI101" i="1" s="1"/>
  <c r="DH100" i="1"/>
  <c r="DH101" i="1" s="1"/>
  <c r="DG100" i="1"/>
  <c r="DG101" i="1" s="1"/>
  <c r="DF100" i="1"/>
  <c r="DF101" i="1" s="1"/>
  <c r="DE100" i="1"/>
  <c r="DE101" i="1" s="1"/>
  <c r="DD100" i="1"/>
  <c r="DD101" i="1" s="1"/>
  <c r="DC100" i="1"/>
  <c r="DB100" i="1"/>
  <c r="DB101" i="1" s="1"/>
  <c r="DA100" i="1"/>
  <c r="DA101" i="1" s="1"/>
  <c r="CZ100" i="1"/>
  <c r="CZ101" i="1" s="1"/>
  <c r="CY100" i="1"/>
  <c r="CY101" i="1" s="1"/>
  <c r="CX100" i="1"/>
  <c r="CX101" i="1" s="1"/>
  <c r="CW100" i="1"/>
  <c r="CW101" i="1" s="1"/>
  <c r="CV100" i="1"/>
  <c r="CV101" i="1" s="1"/>
  <c r="CU100" i="1"/>
  <c r="CT100" i="1"/>
  <c r="CS100" i="1"/>
  <c r="CS101" i="1" s="1"/>
  <c r="CR100" i="1"/>
  <c r="CR101" i="1" s="1"/>
  <c r="CQ100" i="1"/>
  <c r="CQ101" i="1" s="1"/>
  <c r="CP100" i="1"/>
  <c r="CP101" i="1" s="1"/>
  <c r="CO100" i="1"/>
  <c r="CO101" i="1" s="1"/>
  <c r="CN100" i="1"/>
  <c r="CN101" i="1" s="1"/>
  <c r="CM100" i="1"/>
  <c r="CL100" i="1"/>
  <c r="CL101" i="1" s="1"/>
  <c r="CK100" i="1"/>
  <c r="CK101" i="1" s="1"/>
  <c r="CJ100" i="1"/>
  <c r="CJ101" i="1" s="1"/>
  <c r="CI100" i="1"/>
  <c r="CH100" i="1"/>
  <c r="CH101" i="1" s="1"/>
  <c r="CD100" i="1"/>
  <c r="CD101" i="1" s="1"/>
  <c r="CC100" i="1"/>
  <c r="CB100" i="1"/>
  <c r="CB101" i="1" s="1"/>
  <c r="CA100" i="1"/>
  <c r="BZ100" i="1"/>
  <c r="BZ101" i="1" s="1"/>
  <c r="BY100" i="1"/>
  <c r="BU100" i="1"/>
  <c r="BU101" i="1" s="1"/>
  <c r="BT100" i="1"/>
  <c r="BT101" i="1" s="1"/>
  <c r="BS100" i="1"/>
  <c r="BR100" i="1"/>
  <c r="BR101" i="1" s="1"/>
  <c r="BQ100" i="1"/>
  <c r="BQ101" i="1" s="1"/>
  <c r="BP100" i="1"/>
  <c r="BP101" i="1" s="1"/>
  <c r="BO100" i="1"/>
  <c r="BO101" i="1" s="1"/>
  <c r="BN100" i="1"/>
  <c r="BN101" i="1" s="1"/>
  <c r="BM100" i="1"/>
  <c r="BM101" i="1" s="1"/>
  <c r="BL100" i="1"/>
  <c r="BL101" i="1" s="1"/>
  <c r="BK100" i="1"/>
  <c r="BK101" i="1" s="1"/>
  <c r="BJ100" i="1"/>
  <c r="BJ101" i="1" s="1"/>
  <c r="BI100" i="1"/>
  <c r="BH100" i="1"/>
  <c r="BH101" i="1" s="1"/>
  <c r="BG100" i="1"/>
  <c r="BG101" i="1" s="1"/>
  <c r="BF100" i="1"/>
  <c r="BF101" i="1" s="1"/>
  <c r="BE100" i="1"/>
  <c r="BE101" i="1" s="1"/>
  <c r="BD100" i="1"/>
  <c r="BD101" i="1" s="1"/>
  <c r="BC100" i="1"/>
  <c r="BC101" i="1" s="1"/>
  <c r="BB100" i="1"/>
  <c r="BB101" i="1" s="1"/>
  <c r="BA100" i="1"/>
  <c r="AZ100" i="1"/>
  <c r="AZ101" i="1" s="1"/>
  <c r="AY100" i="1"/>
  <c r="AX100" i="1"/>
  <c r="AX101" i="1" s="1"/>
  <c r="AT100" i="1"/>
  <c r="AT101" i="1" s="1"/>
  <c r="AS100" i="1"/>
  <c r="AS101" i="1" s="1"/>
  <c r="AR100" i="1"/>
  <c r="AR101" i="1" s="1"/>
  <c r="AQ100" i="1"/>
  <c r="AP100" i="1"/>
  <c r="AP101" i="1" s="1"/>
  <c r="AL100" i="1"/>
  <c r="AL101" i="1" s="1"/>
  <c r="AK100" i="1"/>
  <c r="AK101" i="1" s="1"/>
  <c r="AJ100" i="1"/>
  <c r="AJ101" i="1" s="1"/>
  <c r="AI100" i="1"/>
  <c r="AH100" i="1"/>
  <c r="AH101" i="1" s="1"/>
  <c r="AG100" i="1"/>
  <c r="AG101" i="1" s="1"/>
  <c r="AF100" i="1"/>
  <c r="AF101" i="1" s="1"/>
  <c r="AE100" i="1"/>
  <c r="AD100" i="1"/>
  <c r="AD101" i="1" s="1"/>
  <c r="AC100" i="1"/>
  <c r="AC101" i="1" s="1"/>
  <c r="AB100" i="1"/>
  <c r="AB101" i="1" s="1"/>
  <c r="AA100" i="1"/>
  <c r="Z100" i="1"/>
  <c r="Z101" i="1" s="1"/>
  <c r="Y100" i="1"/>
  <c r="Y101" i="1" s="1"/>
  <c r="X100" i="1"/>
  <c r="X101" i="1" s="1"/>
  <c r="W100" i="1"/>
  <c r="V100" i="1"/>
  <c r="V101" i="1" s="1"/>
  <c r="U100" i="1"/>
  <c r="U101" i="1" s="1"/>
  <c r="T100" i="1"/>
  <c r="T101" i="1" s="1"/>
  <c r="S100" i="1"/>
  <c r="R100" i="1"/>
  <c r="R101" i="1" s="1"/>
  <c r="Q100" i="1"/>
  <c r="Q101" i="1" s="1"/>
  <c r="M100" i="1"/>
  <c r="L100" i="1"/>
  <c r="L101" i="1" s="1"/>
  <c r="K100" i="1"/>
  <c r="J100" i="1"/>
  <c r="J101" i="1" s="1"/>
  <c r="I100" i="1"/>
  <c r="H100" i="1"/>
  <c r="E100" i="1"/>
  <c r="E101" i="1" s="1"/>
  <c r="D100" i="1"/>
  <c r="D101" i="1" s="1"/>
  <c r="GT99" i="1"/>
  <c r="GS99" i="1"/>
  <c r="GR99" i="1"/>
  <c r="GQ99" i="1"/>
  <c r="GP99" i="1"/>
  <c r="GO99" i="1"/>
  <c r="GN99" i="1"/>
  <c r="GM99" i="1"/>
  <c r="GL99" i="1"/>
  <c r="GK99" i="1"/>
  <c r="GJ99" i="1"/>
  <c r="GI99" i="1"/>
  <c r="GH99" i="1"/>
  <c r="GG99" i="1"/>
  <c r="GF99" i="1"/>
  <c r="GE99" i="1"/>
  <c r="GD99" i="1"/>
  <c r="GC99" i="1"/>
  <c r="GB99" i="1"/>
  <c r="GA99" i="1"/>
  <c r="FZ99" i="1"/>
  <c r="FY99" i="1"/>
  <c r="FX99" i="1"/>
  <c r="FW99" i="1"/>
  <c r="FV99" i="1"/>
  <c r="FR99" i="1"/>
  <c r="FQ99" i="1"/>
  <c r="FP99" i="1"/>
  <c r="FO99" i="1"/>
  <c r="FN99" i="1"/>
  <c r="FM99" i="1"/>
  <c r="FL99" i="1"/>
  <c r="FK99" i="1"/>
  <c r="FJ99" i="1"/>
  <c r="FI99" i="1"/>
  <c r="FH99" i="1"/>
  <c r="FG99" i="1"/>
  <c r="FF99" i="1"/>
  <c r="FE99" i="1"/>
  <c r="FD99" i="1"/>
  <c r="FC99" i="1"/>
  <c r="FB99" i="1"/>
  <c r="FA99" i="1"/>
  <c r="EZ99" i="1"/>
  <c r="EY99" i="1"/>
  <c r="EX99" i="1"/>
  <c r="EW99" i="1"/>
  <c r="EV99" i="1"/>
  <c r="EU99" i="1"/>
  <c r="ET99" i="1"/>
  <c r="ES99" i="1"/>
  <c r="ER99" i="1"/>
  <c r="EQ99" i="1"/>
  <c r="EP99" i="1"/>
  <c r="EO99" i="1"/>
  <c r="EN99" i="1"/>
  <c r="EM99" i="1"/>
  <c r="EL99" i="1"/>
  <c r="EK99" i="1"/>
  <c r="EJ99" i="1"/>
  <c r="EI99" i="1"/>
  <c r="EH99" i="1"/>
  <c r="EG99" i="1"/>
  <c r="EF99" i="1"/>
  <c r="EE99" i="1"/>
  <c r="ED99" i="1"/>
  <c r="EC99" i="1"/>
  <c r="EB99" i="1"/>
  <c r="EA99" i="1"/>
  <c r="DZ99" i="1"/>
  <c r="DY99" i="1"/>
  <c r="DX99" i="1"/>
  <c r="DW99" i="1"/>
  <c r="DV99" i="1"/>
  <c r="DU99" i="1"/>
  <c r="DT99" i="1"/>
  <c r="DS99" i="1"/>
  <c r="DR99" i="1"/>
  <c r="DQ99" i="1"/>
  <c r="DP99" i="1"/>
  <c r="DO99" i="1"/>
  <c r="DN99" i="1"/>
  <c r="DM99" i="1"/>
  <c r="DL99" i="1"/>
  <c r="DK99" i="1"/>
  <c r="DJ99" i="1"/>
  <c r="DI99" i="1"/>
  <c r="DH99" i="1"/>
  <c r="DG99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D99" i="1"/>
  <c r="CC99" i="1"/>
  <c r="CB99" i="1"/>
  <c r="CA99" i="1"/>
  <c r="BZ99" i="1"/>
  <c r="BY99" i="1"/>
  <c r="CE99" i="1" s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BV99" i="1" s="1"/>
  <c r="AT99" i="1"/>
  <c r="AS99" i="1"/>
  <c r="AR99" i="1"/>
  <c r="AQ99" i="1"/>
  <c r="AP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M99" i="1"/>
  <c r="L99" i="1"/>
  <c r="K99" i="1"/>
  <c r="J99" i="1"/>
  <c r="I99" i="1"/>
  <c r="E99" i="1"/>
  <c r="D99" i="1"/>
  <c r="GT98" i="1"/>
  <c r="GS98" i="1"/>
  <c r="GR98" i="1"/>
  <c r="GQ98" i="1"/>
  <c r="GP98" i="1"/>
  <c r="GO98" i="1"/>
  <c r="GN98" i="1"/>
  <c r="GM98" i="1"/>
  <c r="GL98" i="1"/>
  <c r="GK98" i="1"/>
  <c r="GJ98" i="1"/>
  <c r="GI98" i="1"/>
  <c r="GH98" i="1"/>
  <c r="GG98" i="1"/>
  <c r="GF98" i="1"/>
  <c r="GE98" i="1"/>
  <c r="GD98" i="1"/>
  <c r="GC98" i="1"/>
  <c r="GB98" i="1"/>
  <c r="GA98" i="1"/>
  <c r="FZ98" i="1"/>
  <c r="FY98" i="1"/>
  <c r="FX98" i="1"/>
  <c r="FW98" i="1"/>
  <c r="FV98" i="1"/>
  <c r="FR98" i="1"/>
  <c r="FQ98" i="1"/>
  <c r="FP98" i="1"/>
  <c r="FO98" i="1"/>
  <c r="FN98" i="1"/>
  <c r="FM98" i="1"/>
  <c r="FL98" i="1"/>
  <c r="FK98" i="1"/>
  <c r="FJ98" i="1"/>
  <c r="FI98" i="1"/>
  <c r="FH98" i="1"/>
  <c r="FG98" i="1"/>
  <c r="FF98" i="1"/>
  <c r="FE98" i="1"/>
  <c r="FD98" i="1"/>
  <c r="FC98" i="1"/>
  <c r="FB98" i="1"/>
  <c r="FA98" i="1"/>
  <c r="EZ98" i="1"/>
  <c r="EY98" i="1"/>
  <c r="EX98" i="1"/>
  <c r="EW98" i="1"/>
  <c r="EV98" i="1"/>
  <c r="EU98" i="1"/>
  <c r="ET98" i="1"/>
  <c r="ES98" i="1"/>
  <c r="ER98" i="1"/>
  <c r="EQ98" i="1"/>
  <c r="EP98" i="1"/>
  <c r="EO98" i="1"/>
  <c r="EN98" i="1"/>
  <c r="EM98" i="1"/>
  <c r="EL98" i="1"/>
  <c r="EK98" i="1"/>
  <c r="EJ98" i="1"/>
  <c r="EI98" i="1"/>
  <c r="EH98" i="1"/>
  <c r="EG98" i="1"/>
  <c r="EF98" i="1"/>
  <c r="EE98" i="1"/>
  <c r="ED98" i="1"/>
  <c r="EC98" i="1"/>
  <c r="EB98" i="1"/>
  <c r="EA98" i="1"/>
  <c r="DZ98" i="1"/>
  <c r="DY98" i="1"/>
  <c r="DX98" i="1"/>
  <c r="DW98" i="1"/>
  <c r="DV98" i="1"/>
  <c r="DU98" i="1"/>
  <c r="DT98" i="1"/>
  <c r="DS98" i="1"/>
  <c r="DR98" i="1"/>
  <c r="DQ98" i="1"/>
  <c r="DP98" i="1"/>
  <c r="DO98" i="1"/>
  <c r="DN98" i="1"/>
  <c r="DM98" i="1"/>
  <c r="DL98" i="1"/>
  <c r="DK98" i="1"/>
  <c r="DJ98" i="1"/>
  <c r="DI98" i="1"/>
  <c r="DH98" i="1"/>
  <c r="DG98" i="1"/>
  <c r="DF98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D98" i="1"/>
  <c r="CC98" i="1"/>
  <c r="CB98" i="1"/>
  <c r="CA98" i="1"/>
  <c r="BZ98" i="1"/>
  <c r="BY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T98" i="1"/>
  <c r="AS98" i="1"/>
  <c r="AR98" i="1"/>
  <c r="AQ98" i="1"/>
  <c r="AP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GT96" i="1"/>
  <c r="GS96" i="1"/>
  <c r="GR96" i="1"/>
  <c r="GQ96" i="1"/>
  <c r="GP96" i="1"/>
  <c r="GO96" i="1"/>
  <c r="GN96" i="1"/>
  <c r="GM96" i="1"/>
  <c r="GL96" i="1"/>
  <c r="GK96" i="1"/>
  <c r="GJ96" i="1"/>
  <c r="GI96" i="1"/>
  <c r="GH96" i="1"/>
  <c r="GG96" i="1"/>
  <c r="GF96" i="1"/>
  <c r="GE96" i="1"/>
  <c r="GD96" i="1"/>
  <c r="GC96" i="1"/>
  <c r="GB96" i="1"/>
  <c r="GA96" i="1"/>
  <c r="FZ96" i="1"/>
  <c r="FY96" i="1"/>
  <c r="FX96" i="1"/>
  <c r="FW96" i="1"/>
  <c r="FV96" i="1"/>
  <c r="FR96" i="1"/>
  <c r="FQ96" i="1"/>
  <c r="FP96" i="1"/>
  <c r="FO96" i="1"/>
  <c r="FN96" i="1"/>
  <c r="FM96" i="1"/>
  <c r="FL96" i="1"/>
  <c r="FK96" i="1"/>
  <c r="FJ96" i="1"/>
  <c r="FI96" i="1"/>
  <c r="FH96" i="1"/>
  <c r="FG96" i="1"/>
  <c r="FF96" i="1"/>
  <c r="FE96" i="1"/>
  <c r="FD96" i="1"/>
  <c r="FC96" i="1"/>
  <c r="FB96" i="1"/>
  <c r="FA96" i="1"/>
  <c r="EZ96" i="1"/>
  <c r="EY96" i="1"/>
  <c r="EX96" i="1"/>
  <c r="EW96" i="1"/>
  <c r="EV96" i="1"/>
  <c r="EU96" i="1"/>
  <c r="ET96" i="1"/>
  <c r="ES96" i="1"/>
  <c r="ER96" i="1"/>
  <c r="EQ96" i="1"/>
  <c r="EP96" i="1"/>
  <c r="EO96" i="1"/>
  <c r="EN96" i="1"/>
  <c r="EM96" i="1"/>
  <c r="EL96" i="1"/>
  <c r="EK96" i="1"/>
  <c r="EJ96" i="1"/>
  <c r="EI96" i="1"/>
  <c r="EH96" i="1"/>
  <c r="EG96" i="1"/>
  <c r="EF96" i="1"/>
  <c r="EE96" i="1"/>
  <c r="ED96" i="1"/>
  <c r="EC96" i="1"/>
  <c r="EB96" i="1"/>
  <c r="EA96" i="1"/>
  <c r="DZ96" i="1"/>
  <c r="DY96" i="1"/>
  <c r="DX96" i="1"/>
  <c r="DW96" i="1"/>
  <c r="DV96" i="1"/>
  <c r="DU96" i="1"/>
  <c r="DT96" i="1"/>
  <c r="DS96" i="1"/>
  <c r="DR96" i="1"/>
  <c r="DQ96" i="1"/>
  <c r="DP96" i="1"/>
  <c r="DO96" i="1"/>
  <c r="DN96" i="1"/>
  <c r="DM96" i="1"/>
  <c r="DL96" i="1"/>
  <c r="DK96" i="1"/>
  <c r="DJ96" i="1"/>
  <c r="DI96" i="1"/>
  <c r="DH96" i="1"/>
  <c r="DG96" i="1"/>
  <c r="DF96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D96" i="1"/>
  <c r="CC96" i="1"/>
  <c r="CB96" i="1"/>
  <c r="CA96" i="1"/>
  <c r="BZ96" i="1"/>
  <c r="BY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T96" i="1"/>
  <c r="AS96" i="1"/>
  <c r="AR96" i="1"/>
  <c r="AQ96" i="1"/>
  <c r="AP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AM96" i="1" s="1"/>
  <c r="M96" i="1"/>
  <c r="L96" i="1"/>
  <c r="K96" i="1"/>
  <c r="J96" i="1"/>
  <c r="I96" i="1"/>
  <c r="H96" i="1"/>
  <c r="E96" i="1"/>
  <c r="D96" i="1"/>
  <c r="GT95" i="1"/>
  <c r="GS95" i="1"/>
  <c r="GR95" i="1"/>
  <c r="GQ95" i="1"/>
  <c r="GP95" i="1"/>
  <c r="GO95" i="1"/>
  <c r="GN95" i="1"/>
  <c r="GM95" i="1"/>
  <c r="GL95" i="1"/>
  <c r="GK95" i="1"/>
  <c r="GJ95" i="1"/>
  <c r="GI95" i="1"/>
  <c r="GH95" i="1"/>
  <c r="GG95" i="1"/>
  <c r="GF95" i="1"/>
  <c r="GE95" i="1"/>
  <c r="GD95" i="1"/>
  <c r="GC95" i="1"/>
  <c r="GB95" i="1"/>
  <c r="GA95" i="1"/>
  <c r="FZ95" i="1"/>
  <c r="FY95" i="1"/>
  <c r="FX95" i="1"/>
  <c r="FW95" i="1"/>
  <c r="GU95" i="1" s="1"/>
  <c r="FV95" i="1"/>
  <c r="FR95" i="1"/>
  <c r="FQ95" i="1"/>
  <c r="FP95" i="1"/>
  <c r="FO95" i="1"/>
  <c r="FN95" i="1"/>
  <c r="FM95" i="1"/>
  <c r="FL95" i="1"/>
  <c r="FK95" i="1"/>
  <c r="FJ95" i="1"/>
  <c r="FI95" i="1"/>
  <c r="FH95" i="1"/>
  <c r="FG95" i="1"/>
  <c r="FF95" i="1"/>
  <c r="FE95" i="1"/>
  <c r="FD95" i="1"/>
  <c r="FC95" i="1"/>
  <c r="FB95" i="1"/>
  <c r="FA95" i="1"/>
  <c r="EZ95" i="1"/>
  <c r="EY95" i="1"/>
  <c r="EX95" i="1"/>
  <c r="EW95" i="1"/>
  <c r="EV95" i="1"/>
  <c r="EU95" i="1"/>
  <c r="ET95" i="1"/>
  <c r="ES95" i="1"/>
  <c r="ER95" i="1"/>
  <c r="EQ95" i="1"/>
  <c r="EP95" i="1"/>
  <c r="EO95" i="1"/>
  <c r="EN95" i="1"/>
  <c r="EM95" i="1"/>
  <c r="EL95" i="1"/>
  <c r="EK95" i="1"/>
  <c r="EJ95" i="1"/>
  <c r="EI95" i="1"/>
  <c r="EH95" i="1"/>
  <c r="EG95" i="1"/>
  <c r="EF95" i="1"/>
  <c r="EE95" i="1"/>
  <c r="ED95" i="1"/>
  <c r="EC95" i="1"/>
  <c r="EB95" i="1"/>
  <c r="EA95" i="1"/>
  <c r="DZ95" i="1"/>
  <c r="DY95" i="1"/>
  <c r="DX95" i="1"/>
  <c r="DW95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D95" i="1"/>
  <c r="CC95" i="1"/>
  <c r="CB95" i="1"/>
  <c r="CA95" i="1"/>
  <c r="BZ95" i="1"/>
  <c r="BY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BV95" i="1" s="1"/>
  <c r="AT95" i="1"/>
  <c r="AS95" i="1"/>
  <c r="AR95" i="1"/>
  <c r="AQ95" i="1"/>
  <c r="AU95" i="1" s="1"/>
  <c r="AP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M95" i="1"/>
  <c r="L95" i="1"/>
  <c r="K95" i="1"/>
  <c r="J95" i="1"/>
  <c r="I95" i="1"/>
  <c r="H95" i="1"/>
  <c r="E95" i="1"/>
  <c r="D95" i="1"/>
  <c r="GT94" i="1"/>
  <c r="GS94" i="1"/>
  <c r="GR94" i="1"/>
  <c r="GQ94" i="1"/>
  <c r="GP94" i="1"/>
  <c r="GO94" i="1"/>
  <c r="GN94" i="1"/>
  <c r="GM94" i="1"/>
  <c r="GL94" i="1"/>
  <c r="GK94" i="1"/>
  <c r="GJ94" i="1"/>
  <c r="GI94" i="1"/>
  <c r="GH94" i="1"/>
  <c r="GG94" i="1"/>
  <c r="GF94" i="1"/>
  <c r="GE94" i="1"/>
  <c r="GD94" i="1"/>
  <c r="GC94" i="1"/>
  <c r="GB94" i="1"/>
  <c r="GA94" i="1"/>
  <c r="FZ94" i="1"/>
  <c r="FY94" i="1"/>
  <c r="FX94" i="1"/>
  <c r="FW94" i="1"/>
  <c r="FV94" i="1"/>
  <c r="FR94" i="1"/>
  <c r="FQ94" i="1"/>
  <c r="FP94" i="1"/>
  <c r="FO94" i="1"/>
  <c r="FN94" i="1"/>
  <c r="FM94" i="1"/>
  <c r="FL94" i="1"/>
  <c r="FK94" i="1"/>
  <c r="FJ94" i="1"/>
  <c r="FI94" i="1"/>
  <c r="FH94" i="1"/>
  <c r="FG94" i="1"/>
  <c r="FF94" i="1"/>
  <c r="FE94" i="1"/>
  <c r="FD94" i="1"/>
  <c r="FC94" i="1"/>
  <c r="FB94" i="1"/>
  <c r="FA94" i="1"/>
  <c r="EZ94" i="1"/>
  <c r="EY94" i="1"/>
  <c r="EX94" i="1"/>
  <c r="EW94" i="1"/>
  <c r="EV94" i="1"/>
  <c r="EU94" i="1"/>
  <c r="ET94" i="1"/>
  <c r="ES94" i="1"/>
  <c r="ER94" i="1"/>
  <c r="EQ94" i="1"/>
  <c r="EP94" i="1"/>
  <c r="EO94" i="1"/>
  <c r="EN94" i="1"/>
  <c r="EM94" i="1"/>
  <c r="EL94" i="1"/>
  <c r="EK94" i="1"/>
  <c r="EJ94" i="1"/>
  <c r="EI94" i="1"/>
  <c r="EH94" i="1"/>
  <c r="EG94" i="1"/>
  <c r="EF94" i="1"/>
  <c r="EE94" i="1"/>
  <c r="ED94" i="1"/>
  <c r="EC94" i="1"/>
  <c r="EB94" i="1"/>
  <c r="EA94" i="1"/>
  <c r="DZ94" i="1"/>
  <c r="DY94" i="1"/>
  <c r="DX94" i="1"/>
  <c r="DW94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FS94" i="1" s="1"/>
  <c r="CH94" i="1"/>
  <c r="CD94" i="1"/>
  <c r="CC94" i="1"/>
  <c r="CB94" i="1"/>
  <c r="CA94" i="1"/>
  <c r="BZ94" i="1"/>
  <c r="BY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T94" i="1"/>
  <c r="AS94" i="1"/>
  <c r="AR94" i="1"/>
  <c r="AQ94" i="1"/>
  <c r="AP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M94" i="1"/>
  <c r="L94" i="1"/>
  <c r="K94" i="1"/>
  <c r="J94" i="1"/>
  <c r="I94" i="1"/>
  <c r="H94" i="1"/>
  <c r="N94" i="1" s="1"/>
  <c r="E94" i="1"/>
  <c r="D94" i="1"/>
  <c r="GT93" i="1"/>
  <c r="GS93" i="1"/>
  <c r="GS97" i="1" s="1"/>
  <c r="GR93" i="1"/>
  <c r="GQ93" i="1"/>
  <c r="GP93" i="1"/>
  <c r="GO93" i="1"/>
  <c r="GO97" i="1" s="1"/>
  <c r="GN93" i="1"/>
  <c r="GM93" i="1"/>
  <c r="GL93" i="1"/>
  <c r="GK93" i="1"/>
  <c r="GK97" i="1" s="1"/>
  <c r="GJ93" i="1"/>
  <c r="GI93" i="1"/>
  <c r="GH93" i="1"/>
  <c r="GG93" i="1"/>
  <c r="GG97" i="1" s="1"/>
  <c r="GF93" i="1"/>
  <c r="GE93" i="1"/>
  <c r="GD93" i="1"/>
  <c r="GC93" i="1"/>
  <c r="GC97" i="1" s="1"/>
  <c r="GB93" i="1"/>
  <c r="GA93" i="1"/>
  <c r="FZ93" i="1"/>
  <c r="FY93" i="1"/>
  <c r="FY97" i="1" s="1"/>
  <c r="FX93" i="1"/>
  <c r="FW93" i="1"/>
  <c r="FV93" i="1"/>
  <c r="FR93" i="1"/>
  <c r="FR97" i="1" s="1"/>
  <c r="FQ93" i="1"/>
  <c r="FP93" i="1"/>
  <c r="FO93" i="1"/>
  <c r="FN93" i="1"/>
  <c r="FN97" i="1" s="1"/>
  <c r="FM93" i="1"/>
  <c r="FL93" i="1"/>
  <c r="FK93" i="1"/>
  <c r="FJ93" i="1"/>
  <c r="FJ97" i="1" s="1"/>
  <c r="FI93" i="1"/>
  <c r="FH93" i="1"/>
  <c r="FG93" i="1"/>
  <c r="FF93" i="1"/>
  <c r="FF97" i="1" s="1"/>
  <c r="FE93" i="1"/>
  <c r="FD93" i="1"/>
  <c r="FC93" i="1"/>
  <c r="FB93" i="1"/>
  <c r="FB97" i="1" s="1"/>
  <c r="FA93" i="1"/>
  <c r="EZ93" i="1"/>
  <c r="EY93" i="1"/>
  <c r="EX93" i="1"/>
  <c r="EX97" i="1" s="1"/>
  <c r="EW93" i="1"/>
  <c r="EV93" i="1"/>
  <c r="EU93" i="1"/>
  <c r="ET93" i="1"/>
  <c r="ET97" i="1" s="1"/>
  <c r="ES93" i="1"/>
  <c r="ER93" i="1"/>
  <c r="EQ93" i="1"/>
  <c r="EP93" i="1"/>
  <c r="EP97" i="1" s="1"/>
  <c r="EO93" i="1"/>
  <c r="EN93" i="1"/>
  <c r="EM93" i="1"/>
  <c r="EL93" i="1"/>
  <c r="EL97" i="1" s="1"/>
  <c r="EK93" i="1"/>
  <c r="EJ93" i="1"/>
  <c r="EI93" i="1"/>
  <c r="EH93" i="1"/>
  <c r="EH97" i="1" s="1"/>
  <c r="EG93" i="1"/>
  <c r="EF93" i="1"/>
  <c r="EE93" i="1"/>
  <c r="ED93" i="1"/>
  <c r="ED97" i="1" s="1"/>
  <c r="EC93" i="1"/>
  <c r="EB93" i="1"/>
  <c r="EA93" i="1"/>
  <c r="DZ93" i="1"/>
  <c r="DZ97" i="1" s="1"/>
  <c r="DY93" i="1"/>
  <c r="DX93" i="1"/>
  <c r="DW93" i="1"/>
  <c r="DV93" i="1"/>
  <c r="DV97" i="1" s="1"/>
  <c r="DU93" i="1"/>
  <c r="DT93" i="1"/>
  <c r="DS93" i="1"/>
  <c r="DR93" i="1"/>
  <c r="DR97" i="1" s="1"/>
  <c r="DQ93" i="1"/>
  <c r="DP93" i="1"/>
  <c r="DO93" i="1"/>
  <c r="DN93" i="1"/>
  <c r="DN97" i="1" s="1"/>
  <c r="DM93" i="1"/>
  <c r="DL93" i="1"/>
  <c r="DK93" i="1"/>
  <c r="DJ93" i="1"/>
  <c r="DJ97" i="1" s="1"/>
  <c r="DI93" i="1"/>
  <c r="DH93" i="1"/>
  <c r="DG93" i="1"/>
  <c r="DF93" i="1"/>
  <c r="DF97" i="1" s="1"/>
  <c r="DE93" i="1"/>
  <c r="DD93" i="1"/>
  <c r="DC93" i="1"/>
  <c r="DB93" i="1"/>
  <c r="DB97" i="1" s="1"/>
  <c r="DA93" i="1"/>
  <c r="CZ93" i="1"/>
  <c r="CY93" i="1"/>
  <c r="CX93" i="1"/>
  <c r="CX97" i="1" s="1"/>
  <c r="CW93" i="1"/>
  <c r="CV93" i="1"/>
  <c r="CU93" i="1"/>
  <c r="CT93" i="1"/>
  <c r="CT97" i="1" s="1"/>
  <c r="CS93" i="1"/>
  <c r="CR93" i="1"/>
  <c r="CQ93" i="1"/>
  <c r="CP93" i="1"/>
  <c r="CP97" i="1" s="1"/>
  <c r="CO93" i="1"/>
  <c r="CN93" i="1"/>
  <c r="CM93" i="1"/>
  <c r="CL93" i="1"/>
  <c r="CL97" i="1" s="1"/>
  <c r="CK93" i="1"/>
  <c r="CJ93" i="1"/>
  <c r="CI93" i="1"/>
  <c r="CH93" i="1"/>
  <c r="CH97" i="1" s="1"/>
  <c r="CD93" i="1"/>
  <c r="CC93" i="1"/>
  <c r="CB93" i="1"/>
  <c r="CA93" i="1"/>
  <c r="CA97" i="1" s="1"/>
  <c r="BZ93" i="1"/>
  <c r="BY93" i="1"/>
  <c r="BU93" i="1"/>
  <c r="BT93" i="1"/>
  <c r="BT97" i="1" s="1"/>
  <c r="BS93" i="1"/>
  <c r="BR93" i="1"/>
  <c r="BQ93" i="1"/>
  <c r="BP93" i="1"/>
  <c r="BP97" i="1" s="1"/>
  <c r="BO93" i="1"/>
  <c r="BN93" i="1"/>
  <c r="BM93" i="1"/>
  <c r="BL93" i="1"/>
  <c r="BL97" i="1" s="1"/>
  <c r="BK93" i="1"/>
  <c r="BJ93" i="1"/>
  <c r="BI93" i="1"/>
  <c r="BH93" i="1"/>
  <c r="BH97" i="1" s="1"/>
  <c r="BG93" i="1"/>
  <c r="BF93" i="1"/>
  <c r="BE93" i="1"/>
  <c r="BD93" i="1"/>
  <c r="BD97" i="1" s="1"/>
  <c r="BC93" i="1"/>
  <c r="BB93" i="1"/>
  <c r="BA93" i="1"/>
  <c r="AZ93" i="1"/>
  <c r="AZ97" i="1" s="1"/>
  <c r="AY93" i="1"/>
  <c r="AX93" i="1"/>
  <c r="AT93" i="1"/>
  <c r="AS93" i="1"/>
  <c r="AS97" i="1" s="1"/>
  <c r="AR93" i="1"/>
  <c r="AQ93" i="1"/>
  <c r="AP93" i="1"/>
  <c r="AL93" i="1"/>
  <c r="AL97" i="1" s="1"/>
  <c r="AK93" i="1"/>
  <c r="AJ93" i="1"/>
  <c r="AI93" i="1"/>
  <c r="AH93" i="1"/>
  <c r="AH97" i="1" s="1"/>
  <c r="AG93" i="1"/>
  <c r="AF93" i="1"/>
  <c r="AE93" i="1"/>
  <c r="AD93" i="1"/>
  <c r="AD97" i="1" s="1"/>
  <c r="AC93" i="1"/>
  <c r="AB93" i="1"/>
  <c r="AA93" i="1"/>
  <c r="Z93" i="1"/>
  <c r="Z97" i="1" s="1"/>
  <c r="Y93" i="1"/>
  <c r="X93" i="1"/>
  <c r="W93" i="1"/>
  <c r="V93" i="1"/>
  <c r="V97" i="1" s="1"/>
  <c r="U93" i="1"/>
  <c r="T93" i="1"/>
  <c r="S93" i="1"/>
  <c r="R93" i="1"/>
  <c r="R97" i="1" s="1"/>
  <c r="Q93" i="1"/>
  <c r="M93" i="1"/>
  <c r="L93" i="1"/>
  <c r="K93" i="1"/>
  <c r="K97" i="1" s="1"/>
  <c r="J93" i="1"/>
  <c r="I93" i="1"/>
  <c r="H93" i="1"/>
  <c r="E93" i="1"/>
  <c r="E97" i="1" s="1"/>
  <c r="D93" i="1"/>
  <c r="GT92" i="1"/>
  <c r="GS92" i="1"/>
  <c r="GR92" i="1"/>
  <c r="GQ92" i="1"/>
  <c r="GP92" i="1"/>
  <c r="GO92" i="1"/>
  <c r="GN92" i="1"/>
  <c r="GM92" i="1"/>
  <c r="GL92" i="1"/>
  <c r="GK92" i="1"/>
  <c r="GJ92" i="1"/>
  <c r="GI92" i="1"/>
  <c r="GH92" i="1"/>
  <c r="GG92" i="1"/>
  <c r="GF92" i="1"/>
  <c r="GE92" i="1"/>
  <c r="GD92" i="1"/>
  <c r="GC92" i="1"/>
  <c r="GB92" i="1"/>
  <c r="GA92" i="1"/>
  <c r="FZ92" i="1"/>
  <c r="FY92" i="1"/>
  <c r="FX92" i="1"/>
  <c r="FW92" i="1"/>
  <c r="FV92" i="1"/>
  <c r="FR92" i="1"/>
  <c r="FQ92" i="1"/>
  <c r="FP92" i="1"/>
  <c r="FO92" i="1"/>
  <c r="FN92" i="1"/>
  <c r="FM92" i="1"/>
  <c r="FL92" i="1"/>
  <c r="FK92" i="1"/>
  <c r="FJ92" i="1"/>
  <c r="FI92" i="1"/>
  <c r="FH92" i="1"/>
  <c r="FG92" i="1"/>
  <c r="FF92" i="1"/>
  <c r="FE92" i="1"/>
  <c r="FD92" i="1"/>
  <c r="FC92" i="1"/>
  <c r="FB92" i="1"/>
  <c r="FA92" i="1"/>
  <c r="EZ92" i="1"/>
  <c r="EY92" i="1"/>
  <c r="EX92" i="1"/>
  <c r="EW92" i="1"/>
  <c r="EV92" i="1"/>
  <c r="EU92" i="1"/>
  <c r="ET92" i="1"/>
  <c r="ES92" i="1"/>
  <c r="ER92" i="1"/>
  <c r="EQ92" i="1"/>
  <c r="EP92" i="1"/>
  <c r="EO92" i="1"/>
  <c r="EN92" i="1"/>
  <c r="EM92" i="1"/>
  <c r="EL92" i="1"/>
  <c r="EK92" i="1"/>
  <c r="EJ92" i="1"/>
  <c r="EI92" i="1"/>
  <c r="EH92" i="1"/>
  <c r="EG92" i="1"/>
  <c r="EF92" i="1"/>
  <c r="EE92" i="1"/>
  <c r="ED92" i="1"/>
  <c r="EC92" i="1"/>
  <c r="EB92" i="1"/>
  <c r="EA92" i="1"/>
  <c r="DZ92" i="1"/>
  <c r="DY92" i="1"/>
  <c r="DX92" i="1"/>
  <c r="DW92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D92" i="1"/>
  <c r="CC92" i="1"/>
  <c r="CB92" i="1"/>
  <c r="CA92" i="1"/>
  <c r="BZ92" i="1"/>
  <c r="BY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T92" i="1"/>
  <c r="AS92" i="1"/>
  <c r="AR92" i="1"/>
  <c r="AQ92" i="1"/>
  <c r="AP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M92" i="1"/>
  <c r="L92" i="1"/>
  <c r="K92" i="1"/>
  <c r="J92" i="1"/>
  <c r="I92" i="1"/>
  <c r="E92" i="1"/>
  <c r="D92" i="1"/>
  <c r="GT91" i="1"/>
  <c r="GS91" i="1"/>
  <c r="GR91" i="1"/>
  <c r="GQ91" i="1"/>
  <c r="GP91" i="1"/>
  <c r="GO91" i="1"/>
  <c r="GN91" i="1"/>
  <c r="GM91" i="1"/>
  <c r="GL91" i="1"/>
  <c r="GK91" i="1"/>
  <c r="GJ91" i="1"/>
  <c r="GI91" i="1"/>
  <c r="GH91" i="1"/>
  <c r="GG91" i="1"/>
  <c r="GF91" i="1"/>
  <c r="GE91" i="1"/>
  <c r="GD91" i="1"/>
  <c r="GC91" i="1"/>
  <c r="GB91" i="1"/>
  <c r="GA91" i="1"/>
  <c r="FZ91" i="1"/>
  <c r="FY91" i="1"/>
  <c r="FX91" i="1"/>
  <c r="FW91" i="1"/>
  <c r="FV91" i="1"/>
  <c r="FR91" i="1"/>
  <c r="FQ91" i="1"/>
  <c r="FP91" i="1"/>
  <c r="FO91" i="1"/>
  <c r="FN91" i="1"/>
  <c r="FM91" i="1"/>
  <c r="FL91" i="1"/>
  <c r="FK91" i="1"/>
  <c r="FJ91" i="1"/>
  <c r="FI91" i="1"/>
  <c r="FH91" i="1"/>
  <c r="FG91" i="1"/>
  <c r="FF91" i="1"/>
  <c r="FE91" i="1"/>
  <c r="FD91" i="1"/>
  <c r="FC91" i="1"/>
  <c r="FB91" i="1"/>
  <c r="FA91" i="1"/>
  <c r="EZ91" i="1"/>
  <c r="EY91" i="1"/>
  <c r="EX91" i="1"/>
  <c r="EW91" i="1"/>
  <c r="EV91" i="1"/>
  <c r="EU91" i="1"/>
  <c r="ET91" i="1"/>
  <c r="ES91" i="1"/>
  <c r="ER91" i="1"/>
  <c r="EQ91" i="1"/>
  <c r="EP91" i="1"/>
  <c r="EO91" i="1"/>
  <c r="EN91" i="1"/>
  <c r="EM91" i="1"/>
  <c r="EL91" i="1"/>
  <c r="EK91" i="1"/>
  <c r="EJ91" i="1"/>
  <c r="EI91" i="1"/>
  <c r="EH91" i="1"/>
  <c r="EG91" i="1"/>
  <c r="EF91" i="1"/>
  <c r="EE91" i="1"/>
  <c r="ED91" i="1"/>
  <c r="EC91" i="1"/>
  <c r="EB91" i="1"/>
  <c r="EA91" i="1"/>
  <c r="DZ91" i="1"/>
  <c r="DY91" i="1"/>
  <c r="DX91" i="1"/>
  <c r="DW91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D91" i="1"/>
  <c r="CC91" i="1"/>
  <c r="CB91" i="1"/>
  <c r="CA91" i="1"/>
  <c r="BZ91" i="1"/>
  <c r="BY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T91" i="1"/>
  <c r="AS91" i="1"/>
  <c r="AR91" i="1"/>
  <c r="AQ91" i="1"/>
  <c r="AP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GT89" i="1"/>
  <c r="GS89" i="1"/>
  <c r="GR89" i="1"/>
  <c r="GQ89" i="1"/>
  <c r="GP89" i="1"/>
  <c r="GO89" i="1"/>
  <c r="GN89" i="1"/>
  <c r="GM89" i="1"/>
  <c r="GL89" i="1"/>
  <c r="GK89" i="1"/>
  <c r="GJ89" i="1"/>
  <c r="GI89" i="1"/>
  <c r="GH89" i="1"/>
  <c r="GG89" i="1"/>
  <c r="GF89" i="1"/>
  <c r="GE89" i="1"/>
  <c r="GD89" i="1"/>
  <c r="GC89" i="1"/>
  <c r="GB89" i="1"/>
  <c r="GA89" i="1"/>
  <c r="FZ89" i="1"/>
  <c r="FY89" i="1"/>
  <c r="FX89" i="1"/>
  <c r="FW89" i="1"/>
  <c r="FV89" i="1"/>
  <c r="FR89" i="1"/>
  <c r="FQ89" i="1"/>
  <c r="FP89" i="1"/>
  <c r="FO89" i="1"/>
  <c r="FN89" i="1"/>
  <c r="FM89" i="1"/>
  <c r="FL89" i="1"/>
  <c r="FK89" i="1"/>
  <c r="FJ89" i="1"/>
  <c r="FI89" i="1"/>
  <c r="FH89" i="1"/>
  <c r="FG89" i="1"/>
  <c r="FF89" i="1"/>
  <c r="FE89" i="1"/>
  <c r="FD89" i="1"/>
  <c r="FC89" i="1"/>
  <c r="FB89" i="1"/>
  <c r="FA89" i="1"/>
  <c r="EZ89" i="1"/>
  <c r="EY89" i="1"/>
  <c r="EX89" i="1"/>
  <c r="EW89" i="1"/>
  <c r="EV89" i="1"/>
  <c r="EU89" i="1"/>
  <c r="ET89" i="1"/>
  <c r="ES89" i="1"/>
  <c r="ER89" i="1"/>
  <c r="EQ89" i="1"/>
  <c r="EP89" i="1"/>
  <c r="EO89" i="1"/>
  <c r="EN89" i="1"/>
  <c r="EM89" i="1"/>
  <c r="EL89" i="1"/>
  <c r="EK89" i="1"/>
  <c r="EJ89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DW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D89" i="1"/>
  <c r="CC89" i="1"/>
  <c r="CB89" i="1"/>
  <c r="CA89" i="1"/>
  <c r="CE89" i="1" s="1"/>
  <c r="BZ89" i="1"/>
  <c r="BY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T89" i="1"/>
  <c r="AS89" i="1"/>
  <c r="AR89" i="1"/>
  <c r="AQ89" i="1"/>
  <c r="AP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M89" i="1"/>
  <c r="L89" i="1"/>
  <c r="K89" i="1"/>
  <c r="J89" i="1"/>
  <c r="I89" i="1"/>
  <c r="H89" i="1"/>
  <c r="E89" i="1"/>
  <c r="D89" i="1"/>
  <c r="GT88" i="1"/>
  <c r="GS88" i="1"/>
  <c r="GR88" i="1"/>
  <c r="GQ88" i="1"/>
  <c r="GP88" i="1"/>
  <c r="GO88" i="1"/>
  <c r="GN88" i="1"/>
  <c r="GM88" i="1"/>
  <c r="GL88" i="1"/>
  <c r="GK88" i="1"/>
  <c r="GJ88" i="1"/>
  <c r="GI88" i="1"/>
  <c r="GH88" i="1"/>
  <c r="GG88" i="1"/>
  <c r="GF88" i="1"/>
  <c r="GE88" i="1"/>
  <c r="GD88" i="1"/>
  <c r="GC88" i="1"/>
  <c r="GB88" i="1"/>
  <c r="GA88" i="1"/>
  <c r="FZ88" i="1"/>
  <c r="FY88" i="1"/>
  <c r="FX88" i="1"/>
  <c r="FW88" i="1"/>
  <c r="FV88" i="1"/>
  <c r="FR88" i="1"/>
  <c r="FQ88" i="1"/>
  <c r="FP88" i="1"/>
  <c r="FO88" i="1"/>
  <c r="FN88" i="1"/>
  <c r="FM88" i="1"/>
  <c r="FL88" i="1"/>
  <c r="FK88" i="1"/>
  <c r="FJ88" i="1"/>
  <c r="FI88" i="1"/>
  <c r="FH88" i="1"/>
  <c r="FG88" i="1"/>
  <c r="FF88" i="1"/>
  <c r="FE88" i="1"/>
  <c r="FD88" i="1"/>
  <c r="FC88" i="1"/>
  <c r="FB88" i="1"/>
  <c r="FA88" i="1"/>
  <c r="EZ88" i="1"/>
  <c r="EY88" i="1"/>
  <c r="EX88" i="1"/>
  <c r="EW88" i="1"/>
  <c r="EV88" i="1"/>
  <c r="EU88" i="1"/>
  <c r="ET88" i="1"/>
  <c r="ES88" i="1"/>
  <c r="ER88" i="1"/>
  <c r="EQ88" i="1"/>
  <c r="EP88" i="1"/>
  <c r="EO88" i="1"/>
  <c r="EN88" i="1"/>
  <c r="EM88" i="1"/>
  <c r="EL88" i="1"/>
  <c r="EK88" i="1"/>
  <c r="EJ88" i="1"/>
  <c r="EI88" i="1"/>
  <c r="EH88" i="1"/>
  <c r="EG88" i="1"/>
  <c r="EF88" i="1"/>
  <c r="EE88" i="1"/>
  <c r="ED88" i="1"/>
  <c r="EC88" i="1"/>
  <c r="EB88" i="1"/>
  <c r="EA88" i="1"/>
  <c r="DZ88" i="1"/>
  <c r="DY88" i="1"/>
  <c r="DX88" i="1"/>
  <c r="DW88" i="1"/>
  <c r="DV88" i="1"/>
  <c r="DU88" i="1"/>
  <c r="DT88" i="1"/>
  <c r="DS88" i="1"/>
  <c r="DR88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DE88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D88" i="1"/>
  <c r="CC88" i="1"/>
  <c r="CB88" i="1"/>
  <c r="CA88" i="1"/>
  <c r="BZ88" i="1"/>
  <c r="BY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T88" i="1"/>
  <c r="AS88" i="1"/>
  <c r="AR88" i="1"/>
  <c r="AQ88" i="1"/>
  <c r="AP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M88" i="1"/>
  <c r="L88" i="1"/>
  <c r="K88" i="1"/>
  <c r="J88" i="1"/>
  <c r="N88" i="1" s="1"/>
  <c r="I88" i="1"/>
  <c r="H88" i="1"/>
  <c r="E88" i="1"/>
  <c r="D88" i="1"/>
  <c r="GT87" i="1"/>
  <c r="GS87" i="1"/>
  <c r="GR87" i="1"/>
  <c r="GQ87" i="1"/>
  <c r="GP87" i="1"/>
  <c r="GO87" i="1"/>
  <c r="GN87" i="1"/>
  <c r="GM87" i="1"/>
  <c r="GL87" i="1"/>
  <c r="GK87" i="1"/>
  <c r="GJ87" i="1"/>
  <c r="GI87" i="1"/>
  <c r="GH87" i="1"/>
  <c r="GG87" i="1"/>
  <c r="GF87" i="1"/>
  <c r="GE87" i="1"/>
  <c r="GD87" i="1"/>
  <c r="GC87" i="1"/>
  <c r="GB87" i="1"/>
  <c r="GA87" i="1"/>
  <c r="FZ87" i="1"/>
  <c r="FY87" i="1"/>
  <c r="FX87" i="1"/>
  <c r="FW87" i="1"/>
  <c r="GU87" i="1" s="1"/>
  <c r="FV87" i="1"/>
  <c r="FR87" i="1"/>
  <c r="FQ87" i="1"/>
  <c r="FP87" i="1"/>
  <c r="FO87" i="1"/>
  <c r="FN87" i="1"/>
  <c r="FM87" i="1"/>
  <c r="FL87" i="1"/>
  <c r="FK87" i="1"/>
  <c r="FJ87" i="1"/>
  <c r="FI87" i="1"/>
  <c r="FH87" i="1"/>
  <c r="FG87" i="1"/>
  <c r="FF87" i="1"/>
  <c r="FE87" i="1"/>
  <c r="FD87" i="1"/>
  <c r="FC87" i="1"/>
  <c r="FB87" i="1"/>
  <c r="FA87" i="1"/>
  <c r="EZ87" i="1"/>
  <c r="EY87" i="1"/>
  <c r="EX87" i="1"/>
  <c r="EW87" i="1"/>
  <c r="EV87" i="1"/>
  <c r="EU87" i="1"/>
  <c r="ET87" i="1"/>
  <c r="ES87" i="1"/>
  <c r="ER87" i="1"/>
  <c r="EQ87" i="1"/>
  <c r="EP87" i="1"/>
  <c r="EO87" i="1"/>
  <c r="EN87" i="1"/>
  <c r="EM87" i="1"/>
  <c r="EL87" i="1"/>
  <c r="EK87" i="1"/>
  <c r="EJ87" i="1"/>
  <c r="EI87" i="1"/>
  <c r="EH87" i="1"/>
  <c r="EG87" i="1"/>
  <c r="EF87" i="1"/>
  <c r="EE87" i="1"/>
  <c r="ED87" i="1"/>
  <c r="EC87" i="1"/>
  <c r="EB87" i="1"/>
  <c r="EA87" i="1"/>
  <c r="DZ87" i="1"/>
  <c r="DY87" i="1"/>
  <c r="DX87" i="1"/>
  <c r="DW87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D87" i="1"/>
  <c r="CC87" i="1"/>
  <c r="CB87" i="1"/>
  <c r="CA87" i="1"/>
  <c r="BZ87" i="1"/>
  <c r="BY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BV87" i="1" s="1"/>
  <c r="AT87" i="1"/>
  <c r="AS87" i="1"/>
  <c r="AR87" i="1"/>
  <c r="AQ87" i="1"/>
  <c r="AU87" i="1" s="1"/>
  <c r="AP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M87" i="1"/>
  <c r="L87" i="1"/>
  <c r="K87" i="1"/>
  <c r="J87" i="1"/>
  <c r="I87" i="1"/>
  <c r="H87" i="1"/>
  <c r="E87" i="1"/>
  <c r="D87" i="1"/>
  <c r="GT86" i="1"/>
  <c r="GS86" i="1"/>
  <c r="GR86" i="1"/>
  <c r="GQ86" i="1"/>
  <c r="GP86" i="1"/>
  <c r="GO86" i="1"/>
  <c r="GN86" i="1"/>
  <c r="GM86" i="1"/>
  <c r="GL86" i="1"/>
  <c r="GK86" i="1"/>
  <c r="GJ86" i="1"/>
  <c r="GI86" i="1"/>
  <c r="GH86" i="1"/>
  <c r="GG86" i="1"/>
  <c r="GF86" i="1"/>
  <c r="GE86" i="1"/>
  <c r="GD86" i="1"/>
  <c r="GC86" i="1"/>
  <c r="GB86" i="1"/>
  <c r="GA86" i="1"/>
  <c r="FZ86" i="1"/>
  <c r="FY86" i="1"/>
  <c r="FX86" i="1"/>
  <c r="FW86" i="1"/>
  <c r="FV86" i="1"/>
  <c r="GU86" i="1" s="1"/>
  <c r="FR86" i="1"/>
  <c r="FQ86" i="1"/>
  <c r="FP86" i="1"/>
  <c r="FO86" i="1"/>
  <c r="FN86" i="1"/>
  <c r="FM86" i="1"/>
  <c r="FL86" i="1"/>
  <c r="FK86" i="1"/>
  <c r="FJ86" i="1"/>
  <c r="FI86" i="1"/>
  <c r="FH86" i="1"/>
  <c r="FG86" i="1"/>
  <c r="FF86" i="1"/>
  <c r="FE86" i="1"/>
  <c r="FD86" i="1"/>
  <c r="FC86" i="1"/>
  <c r="FB86" i="1"/>
  <c r="FA86" i="1"/>
  <c r="EZ86" i="1"/>
  <c r="EY86" i="1"/>
  <c r="EX86" i="1"/>
  <c r="EW86" i="1"/>
  <c r="EV86" i="1"/>
  <c r="EU86" i="1"/>
  <c r="ET86" i="1"/>
  <c r="ES86" i="1"/>
  <c r="ER86" i="1"/>
  <c r="EQ86" i="1"/>
  <c r="EP86" i="1"/>
  <c r="EO86" i="1"/>
  <c r="EN86" i="1"/>
  <c r="EM86" i="1"/>
  <c r="EL86" i="1"/>
  <c r="EK86" i="1"/>
  <c r="EJ86" i="1"/>
  <c r="EI86" i="1"/>
  <c r="EH86" i="1"/>
  <c r="EG86" i="1"/>
  <c r="EF86" i="1"/>
  <c r="EE86" i="1"/>
  <c r="ED86" i="1"/>
  <c r="EC86" i="1"/>
  <c r="EB86" i="1"/>
  <c r="EA86" i="1"/>
  <c r="DZ86" i="1"/>
  <c r="DY86" i="1"/>
  <c r="DX86" i="1"/>
  <c r="DW86" i="1"/>
  <c r="DV86" i="1"/>
  <c r="DU86" i="1"/>
  <c r="DT86" i="1"/>
  <c r="DS86" i="1"/>
  <c r="DR86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D86" i="1"/>
  <c r="CC86" i="1"/>
  <c r="CB86" i="1"/>
  <c r="CA86" i="1"/>
  <c r="BZ86" i="1"/>
  <c r="BY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T86" i="1"/>
  <c r="AS86" i="1"/>
  <c r="AR86" i="1"/>
  <c r="AQ86" i="1"/>
  <c r="AP86" i="1"/>
  <c r="AU86" i="1" s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M86" i="1"/>
  <c r="L86" i="1"/>
  <c r="K86" i="1"/>
  <c r="J86" i="1"/>
  <c r="I86" i="1"/>
  <c r="H86" i="1"/>
  <c r="E86" i="1"/>
  <c r="D86" i="1"/>
  <c r="GT85" i="1"/>
  <c r="GS85" i="1"/>
  <c r="GS90" i="1" s="1"/>
  <c r="GR85" i="1"/>
  <c r="GR90" i="1" s="1"/>
  <c r="GQ85" i="1"/>
  <c r="GP85" i="1"/>
  <c r="GO85" i="1"/>
  <c r="GO90" i="1" s="1"/>
  <c r="GN85" i="1"/>
  <c r="GN90" i="1" s="1"/>
  <c r="GM85" i="1"/>
  <c r="GL85" i="1"/>
  <c r="GK85" i="1"/>
  <c r="GK90" i="1" s="1"/>
  <c r="GJ85" i="1"/>
  <c r="GJ90" i="1" s="1"/>
  <c r="GI85" i="1"/>
  <c r="GH85" i="1"/>
  <c r="GG85" i="1"/>
  <c r="GG90" i="1" s="1"/>
  <c r="GF85" i="1"/>
  <c r="GF90" i="1" s="1"/>
  <c r="GE85" i="1"/>
  <c r="GD85" i="1"/>
  <c r="GC85" i="1"/>
  <c r="GC90" i="1" s="1"/>
  <c r="GB85" i="1"/>
  <c r="GB90" i="1" s="1"/>
  <c r="GA85" i="1"/>
  <c r="FZ85" i="1"/>
  <c r="FY85" i="1"/>
  <c r="FY90" i="1" s="1"/>
  <c r="FX85" i="1"/>
  <c r="FX90" i="1" s="1"/>
  <c r="FW85" i="1"/>
  <c r="FV85" i="1"/>
  <c r="FR85" i="1"/>
  <c r="FR90" i="1" s="1"/>
  <c r="FQ85" i="1"/>
  <c r="FQ90" i="1" s="1"/>
  <c r="FP85" i="1"/>
  <c r="FO85" i="1"/>
  <c r="FN85" i="1"/>
  <c r="FN90" i="1" s="1"/>
  <c r="FM85" i="1"/>
  <c r="FM90" i="1" s="1"/>
  <c r="FL85" i="1"/>
  <c r="FK85" i="1"/>
  <c r="FJ85" i="1"/>
  <c r="FJ90" i="1" s="1"/>
  <c r="FI85" i="1"/>
  <c r="FI90" i="1" s="1"/>
  <c r="FH85" i="1"/>
  <c r="FG85" i="1"/>
  <c r="FF85" i="1"/>
  <c r="FF90" i="1" s="1"/>
  <c r="FE85" i="1"/>
  <c r="FE90" i="1" s="1"/>
  <c r="FD85" i="1"/>
  <c r="FC85" i="1"/>
  <c r="FB85" i="1"/>
  <c r="FB90" i="1" s="1"/>
  <c r="FA85" i="1"/>
  <c r="FA90" i="1" s="1"/>
  <c r="EZ85" i="1"/>
  <c r="EY85" i="1"/>
  <c r="EX85" i="1"/>
  <c r="EX90" i="1" s="1"/>
  <c r="EW85" i="1"/>
  <c r="EW90" i="1" s="1"/>
  <c r="EV85" i="1"/>
  <c r="EU85" i="1"/>
  <c r="ET85" i="1"/>
  <c r="ET90" i="1" s="1"/>
  <c r="ES85" i="1"/>
  <c r="ES90" i="1" s="1"/>
  <c r="ER85" i="1"/>
  <c r="EQ85" i="1"/>
  <c r="EP85" i="1"/>
  <c r="EP90" i="1" s="1"/>
  <c r="EO85" i="1"/>
  <c r="EO90" i="1" s="1"/>
  <c r="EN85" i="1"/>
  <c r="EM85" i="1"/>
  <c r="EL85" i="1"/>
  <c r="EL90" i="1" s="1"/>
  <c r="EK85" i="1"/>
  <c r="EK90" i="1" s="1"/>
  <c r="EJ85" i="1"/>
  <c r="EI85" i="1"/>
  <c r="EH85" i="1"/>
  <c r="EH90" i="1" s="1"/>
  <c r="EG85" i="1"/>
  <c r="EG90" i="1" s="1"/>
  <c r="EF85" i="1"/>
  <c r="EE85" i="1"/>
  <c r="ED85" i="1"/>
  <c r="ED90" i="1" s="1"/>
  <c r="EC85" i="1"/>
  <c r="EC90" i="1" s="1"/>
  <c r="EB85" i="1"/>
  <c r="EA85" i="1"/>
  <c r="DZ85" i="1"/>
  <c r="DZ90" i="1" s="1"/>
  <c r="DY85" i="1"/>
  <c r="DY90" i="1" s="1"/>
  <c r="DX85" i="1"/>
  <c r="DW85" i="1"/>
  <c r="DV85" i="1"/>
  <c r="DV90" i="1" s="1"/>
  <c r="DU85" i="1"/>
  <c r="DU90" i="1" s="1"/>
  <c r="DT85" i="1"/>
  <c r="DS85" i="1"/>
  <c r="DR85" i="1"/>
  <c r="DR90" i="1" s="1"/>
  <c r="DQ85" i="1"/>
  <c r="DQ90" i="1" s="1"/>
  <c r="DP85" i="1"/>
  <c r="DO85" i="1"/>
  <c r="DN85" i="1"/>
  <c r="DN90" i="1" s="1"/>
  <c r="DM85" i="1"/>
  <c r="DM90" i="1" s="1"/>
  <c r="DL85" i="1"/>
  <c r="DK85" i="1"/>
  <c r="DJ85" i="1"/>
  <c r="DJ90" i="1" s="1"/>
  <c r="DI85" i="1"/>
  <c r="DI90" i="1" s="1"/>
  <c r="DH85" i="1"/>
  <c r="DG85" i="1"/>
  <c r="DF85" i="1"/>
  <c r="DF90" i="1" s="1"/>
  <c r="DE85" i="1"/>
  <c r="DE90" i="1" s="1"/>
  <c r="DD85" i="1"/>
  <c r="DC85" i="1"/>
  <c r="DB85" i="1"/>
  <c r="DB90" i="1" s="1"/>
  <c r="DA85" i="1"/>
  <c r="DA90" i="1" s="1"/>
  <c r="CZ85" i="1"/>
  <c r="CY85" i="1"/>
  <c r="CX85" i="1"/>
  <c r="CX90" i="1" s="1"/>
  <c r="CW85" i="1"/>
  <c r="CW90" i="1" s="1"/>
  <c r="CV85" i="1"/>
  <c r="CU85" i="1"/>
  <c r="CT85" i="1"/>
  <c r="CT90" i="1" s="1"/>
  <c r="CS85" i="1"/>
  <c r="CS90" i="1" s="1"/>
  <c r="CR85" i="1"/>
  <c r="CQ85" i="1"/>
  <c r="CP85" i="1"/>
  <c r="CP90" i="1" s="1"/>
  <c r="CO85" i="1"/>
  <c r="CO90" i="1" s="1"/>
  <c r="CN85" i="1"/>
  <c r="CM85" i="1"/>
  <c r="CL85" i="1"/>
  <c r="CL90" i="1" s="1"/>
  <c r="CK85" i="1"/>
  <c r="CK90" i="1" s="1"/>
  <c r="CJ85" i="1"/>
  <c r="CI85" i="1"/>
  <c r="CH85" i="1"/>
  <c r="CH90" i="1" s="1"/>
  <c r="CD85" i="1"/>
  <c r="CD90" i="1" s="1"/>
  <c r="CC85" i="1"/>
  <c r="CB85" i="1"/>
  <c r="CA85" i="1"/>
  <c r="BZ85" i="1"/>
  <c r="BZ90" i="1" s="1"/>
  <c r="BY85" i="1"/>
  <c r="BU85" i="1"/>
  <c r="BT85" i="1"/>
  <c r="BT90" i="1" s="1"/>
  <c r="BS85" i="1"/>
  <c r="BS90" i="1" s="1"/>
  <c r="BR85" i="1"/>
  <c r="BQ85" i="1"/>
  <c r="BP85" i="1"/>
  <c r="BP90" i="1" s="1"/>
  <c r="BO85" i="1"/>
  <c r="BO90" i="1" s="1"/>
  <c r="BN85" i="1"/>
  <c r="BM85" i="1"/>
  <c r="BL85" i="1"/>
  <c r="BL90" i="1" s="1"/>
  <c r="BK85" i="1"/>
  <c r="BK90" i="1" s="1"/>
  <c r="BJ85" i="1"/>
  <c r="BI85" i="1"/>
  <c r="BH85" i="1"/>
  <c r="BH90" i="1" s="1"/>
  <c r="BG85" i="1"/>
  <c r="BG90" i="1" s="1"/>
  <c r="BF85" i="1"/>
  <c r="BE85" i="1"/>
  <c r="BD85" i="1"/>
  <c r="BD90" i="1" s="1"/>
  <c r="BC85" i="1"/>
  <c r="BC90" i="1" s="1"/>
  <c r="BB85" i="1"/>
  <c r="BA85" i="1"/>
  <c r="AZ85" i="1"/>
  <c r="AZ90" i="1" s="1"/>
  <c r="AY85" i="1"/>
  <c r="AY90" i="1" s="1"/>
  <c r="AX85" i="1"/>
  <c r="AT85" i="1"/>
  <c r="AS85" i="1"/>
  <c r="AS90" i="1" s="1"/>
  <c r="AR85" i="1"/>
  <c r="AR90" i="1" s="1"/>
  <c r="AQ85" i="1"/>
  <c r="AP85" i="1"/>
  <c r="AL85" i="1"/>
  <c r="AL90" i="1" s="1"/>
  <c r="AK85" i="1"/>
  <c r="AK90" i="1" s="1"/>
  <c r="AJ85" i="1"/>
  <c r="AI85" i="1"/>
  <c r="AH85" i="1"/>
  <c r="AH90" i="1" s="1"/>
  <c r="AG85" i="1"/>
  <c r="AG90" i="1" s="1"/>
  <c r="AF85" i="1"/>
  <c r="AE85" i="1"/>
  <c r="AD85" i="1"/>
  <c r="AD90" i="1" s="1"/>
  <c r="AC85" i="1"/>
  <c r="AC90" i="1" s="1"/>
  <c r="AB85" i="1"/>
  <c r="AA85" i="1"/>
  <c r="Z85" i="1"/>
  <c r="Z90" i="1" s="1"/>
  <c r="Y85" i="1"/>
  <c r="Y90" i="1" s="1"/>
  <c r="X85" i="1"/>
  <c r="W85" i="1"/>
  <c r="V85" i="1"/>
  <c r="V90" i="1" s="1"/>
  <c r="U85" i="1"/>
  <c r="U90" i="1" s="1"/>
  <c r="T85" i="1"/>
  <c r="S85" i="1"/>
  <c r="R85" i="1"/>
  <c r="R90" i="1" s="1"/>
  <c r="Q85" i="1"/>
  <c r="Q90" i="1" s="1"/>
  <c r="M85" i="1"/>
  <c r="L85" i="1"/>
  <c r="K85" i="1"/>
  <c r="K90" i="1" s="1"/>
  <c r="J85" i="1"/>
  <c r="J90" i="1" s="1"/>
  <c r="I85" i="1"/>
  <c r="H85" i="1"/>
  <c r="E85" i="1"/>
  <c r="E90" i="1" s="1"/>
  <c r="D85" i="1"/>
  <c r="D90" i="1" s="1"/>
  <c r="GT84" i="1"/>
  <c r="GS84" i="1"/>
  <c r="GR84" i="1"/>
  <c r="GQ84" i="1"/>
  <c r="GP84" i="1"/>
  <c r="GO84" i="1"/>
  <c r="GN84" i="1"/>
  <c r="GM84" i="1"/>
  <c r="GL84" i="1"/>
  <c r="GK84" i="1"/>
  <c r="GJ84" i="1"/>
  <c r="GI84" i="1"/>
  <c r="GH84" i="1"/>
  <c r="GG84" i="1"/>
  <c r="GF84" i="1"/>
  <c r="GE84" i="1"/>
  <c r="GD84" i="1"/>
  <c r="GC84" i="1"/>
  <c r="GB84" i="1"/>
  <c r="GA84" i="1"/>
  <c r="FZ84" i="1"/>
  <c r="FY84" i="1"/>
  <c r="FX84" i="1"/>
  <c r="FW84" i="1"/>
  <c r="FV84" i="1"/>
  <c r="FR84" i="1"/>
  <c r="FQ84" i="1"/>
  <c r="FP84" i="1"/>
  <c r="FO84" i="1"/>
  <c r="FN84" i="1"/>
  <c r="FM84" i="1"/>
  <c r="FL84" i="1"/>
  <c r="FK84" i="1"/>
  <c r="FJ84" i="1"/>
  <c r="FI84" i="1"/>
  <c r="FH84" i="1"/>
  <c r="FG84" i="1"/>
  <c r="FF84" i="1"/>
  <c r="FE84" i="1"/>
  <c r="FD84" i="1"/>
  <c r="FC84" i="1"/>
  <c r="FB84" i="1"/>
  <c r="FA84" i="1"/>
  <c r="EZ84" i="1"/>
  <c r="EY84" i="1"/>
  <c r="EX84" i="1"/>
  <c r="EW84" i="1"/>
  <c r="EV84" i="1"/>
  <c r="EU84" i="1"/>
  <c r="ET84" i="1"/>
  <c r="ES84" i="1"/>
  <c r="ER84" i="1"/>
  <c r="EQ84" i="1"/>
  <c r="EP84" i="1"/>
  <c r="EO84" i="1"/>
  <c r="EN84" i="1"/>
  <c r="EM84" i="1"/>
  <c r="EL84" i="1"/>
  <c r="EK84" i="1"/>
  <c r="EJ84" i="1"/>
  <c r="EI84" i="1"/>
  <c r="EH84" i="1"/>
  <c r="EG84" i="1"/>
  <c r="EF84" i="1"/>
  <c r="EE84" i="1"/>
  <c r="ED84" i="1"/>
  <c r="EC84" i="1"/>
  <c r="EB84" i="1"/>
  <c r="EA84" i="1"/>
  <c r="DZ84" i="1"/>
  <c r="DY84" i="1"/>
  <c r="DX84" i="1"/>
  <c r="DW84" i="1"/>
  <c r="DV84" i="1"/>
  <c r="DU84" i="1"/>
  <c r="DT84" i="1"/>
  <c r="DS84" i="1"/>
  <c r="DR84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D84" i="1"/>
  <c r="CC84" i="1"/>
  <c r="CB84" i="1"/>
  <c r="CA84" i="1"/>
  <c r="BZ84" i="1"/>
  <c r="BY84" i="1"/>
  <c r="CE84" i="1" s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BV84" i="1" s="1"/>
  <c r="AT84" i="1"/>
  <c r="AS84" i="1"/>
  <c r="AR84" i="1"/>
  <c r="AQ84" i="1"/>
  <c r="AP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M84" i="1"/>
  <c r="L84" i="1"/>
  <c r="K84" i="1"/>
  <c r="J84" i="1"/>
  <c r="I84" i="1"/>
  <c r="GT83" i="1"/>
  <c r="GS83" i="1"/>
  <c r="GR83" i="1"/>
  <c r="GQ83" i="1"/>
  <c r="GP83" i="1"/>
  <c r="GO83" i="1"/>
  <c r="GN83" i="1"/>
  <c r="GM83" i="1"/>
  <c r="GL83" i="1"/>
  <c r="GK83" i="1"/>
  <c r="GJ83" i="1"/>
  <c r="GI83" i="1"/>
  <c r="GH83" i="1"/>
  <c r="GG83" i="1"/>
  <c r="GF83" i="1"/>
  <c r="GE83" i="1"/>
  <c r="GD83" i="1"/>
  <c r="GC83" i="1"/>
  <c r="GB83" i="1"/>
  <c r="GA83" i="1"/>
  <c r="FZ83" i="1"/>
  <c r="FY83" i="1"/>
  <c r="FX83" i="1"/>
  <c r="FW83" i="1"/>
  <c r="FV83" i="1"/>
  <c r="FR83" i="1"/>
  <c r="FQ83" i="1"/>
  <c r="FP83" i="1"/>
  <c r="FO83" i="1"/>
  <c r="FN83" i="1"/>
  <c r="FM83" i="1"/>
  <c r="FL83" i="1"/>
  <c r="FK83" i="1"/>
  <c r="FJ83" i="1"/>
  <c r="FI83" i="1"/>
  <c r="FH83" i="1"/>
  <c r="FG83" i="1"/>
  <c r="FF83" i="1"/>
  <c r="FE83" i="1"/>
  <c r="FD83" i="1"/>
  <c r="FC83" i="1"/>
  <c r="FB83" i="1"/>
  <c r="FA83" i="1"/>
  <c r="EZ83" i="1"/>
  <c r="EY83" i="1"/>
  <c r="EX83" i="1"/>
  <c r="EW83" i="1"/>
  <c r="EV83" i="1"/>
  <c r="EU83" i="1"/>
  <c r="ET83" i="1"/>
  <c r="ES83" i="1"/>
  <c r="ER83" i="1"/>
  <c r="EQ83" i="1"/>
  <c r="EP83" i="1"/>
  <c r="EO83" i="1"/>
  <c r="EN83" i="1"/>
  <c r="EM83" i="1"/>
  <c r="EL83" i="1"/>
  <c r="EK83" i="1"/>
  <c r="EJ83" i="1"/>
  <c r="EI83" i="1"/>
  <c r="EH83" i="1"/>
  <c r="EG83" i="1"/>
  <c r="EF83" i="1"/>
  <c r="EE83" i="1"/>
  <c r="ED83" i="1"/>
  <c r="EC83" i="1"/>
  <c r="EB83" i="1"/>
  <c r="EA83" i="1"/>
  <c r="DZ83" i="1"/>
  <c r="DY83" i="1"/>
  <c r="DX83" i="1"/>
  <c r="DW83" i="1"/>
  <c r="DV83" i="1"/>
  <c r="DU83" i="1"/>
  <c r="DT83" i="1"/>
  <c r="DS83" i="1"/>
  <c r="DR83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D83" i="1"/>
  <c r="CC83" i="1"/>
  <c r="CB83" i="1"/>
  <c r="CA83" i="1"/>
  <c r="BZ83" i="1"/>
  <c r="BY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BV83" i="1" s="1"/>
  <c r="AT83" i="1"/>
  <c r="AS83" i="1"/>
  <c r="AR83" i="1"/>
  <c r="AQ83" i="1"/>
  <c r="AP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M83" i="1"/>
  <c r="L83" i="1"/>
  <c r="K83" i="1"/>
  <c r="J83" i="1"/>
  <c r="I83" i="1"/>
  <c r="H83" i="1"/>
  <c r="E83" i="1"/>
  <c r="D83" i="1"/>
  <c r="GT81" i="1"/>
  <c r="GS81" i="1"/>
  <c r="GR81" i="1"/>
  <c r="GQ81" i="1"/>
  <c r="GP81" i="1"/>
  <c r="GO81" i="1"/>
  <c r="GN81" i="1"/>
  <c r="GM81" i="1"/>
  <c r="GL81" i="1"/>
  <c r="GK81" i="1"/>
  <c r="GJ81" i="1"/>
  <c r="GI81" i="1"/>
  <c r="GH81" i="1"/>
  <c r="GG81" i="1"/>
  <c r="GF81" i="1"/>
  <c r="GE81" i="1"/>
  <c r="GD81" i="1"/>
  <c r="GC81" i="1"/>
  <c r="GB81" i="1"/>
  <c r="GA81" i="1"/>
  <c r="FZ81" i="1"/>
  <c r="FY81" i="1"/>
  <c r="FX81" i="1"/>
  <c r="FW81" i="1"/>
  <c r="FV81" i="1"/>
  <c r="FR81" i="1"/>
  <c r="FQ81" i="1"/>
  <c r="FP81" i="1"/>
  <c r="FO81" i="1"/>
  <c r="FN81" i="1"/>
  <c r="FM81" i="1"/>
  <c r="FL81" i="1"/>
  <c r="FK81" i="1"/>
  <c r="FJ81" i="1"/>
  <c r="FI81" i="1"/>
  <c r="FH81" i="1"/>
  <c r="FG81" i="1"/>
  <c r="FF81" i="1"/>
  <c r="FE81" i="1"/>
  <c r="FD81" i="1"/>
  <c r="FC81" i="1"/>
  <c r="FB81" i="1"/>
  <c r="FA81" i="1"/>
  <c r="EZ81" i="1"/>
  <c r="EY81" i="1"/>
  <c r="EX81" i="1"/>
  <c r="EW81" i="1"/>
  <c r="EV81" i="1"/>
  <c r="EU81" i="1"/>
  <c r="ET81" i="1"/>
  <c r="ES81" i="1"/>
  <c r="ER81" i="1"/>
  <c r="EQ81" i="1"/>
  <c r="EP81" i="1"/>
  <c r="EO81" i="1"/>
  <c r="EN81" i="1"/>
  <c r="EM81" i="1"/>
  <c r="EL81" i="1"/>
  <c r="EK81" i="1"/>
  <c r="EJ81" i="1"/>
  <c r="EI81" i="1"/>
  <c r="EH81" i="1"/>
  <c r="EG81" i="1"/>
  <c r="EF81" i="1"/>
  <c r="EE81" i="1"/>
  <c r="ED81" i="1"/>
  <c r="EC81" i="1"/>
  <c r="EB81" i="1"/>
  <c r="EA81" i="1"/>
  <c r="DZ81" i="1"/>
  <c r="DY81" i="1"/>
  <c r="DX81" i="1"/>
  <c r="DW81" i="1"/>
  <c r="DV81" i="1"/>
  <c r="DU81" i="1"/>
  <c r="DT81" i="1"/>
  <c r="DS81" i="1"/>
  <c r="DR81" i="1"/>
  <c r="DQ81" i="1"/>
  <c r="DP81" i="1"/>
  <c r="DO81" i="1"/>
  <c r="DN81" i="1"/>
  <c r="DM81" i="1"/>
  <c r="DL81" i="1"/>
  <c r="DK81" i="1"/>
  <c r="DJ81" i="1"/>
  <c r="DI81" i="1"/>
  <c r="DH81" i="1"/>
  <c r="DG81" i="1"/>
  <c r="DF81" i="1"/>
  <c r="DE81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FS81" i="1" s="1"/>
  <c r="CH81" i="1"/>
  <c r="CD81" i="1"/>
  <c r="CC81" i="1"/>
  <c r="CB81" i="1"/>
  <c r="CA81" i="1"/>
  <c r="BZ81" i="1"/>
  <c r="BY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T81" i="1"/>
  <c r="AS81" i="1"/>
  <c r="AR81" i="1"/>
  <c r="AQ81" i="1"/>
  <c r="AP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AM81" i="1" s="1"/>
  <c r="R81" i="1"/>
  <c r="Q81" i="1"/>
  <c r="M81" i="1"/>
  <c r="L81" i="1"/>
  <c r="K81" i="1"/>
  <c r="J81" i="1"/>
  <c r="I81" i="1"/>
  <c r="H81" i="1"/>
  <c r="E81" i="1"/>
  <c r="D81" i="1"/>
  <c r="GT80" i="1"/>
  <c r="GS80" i="1"/>
  <c r="GR80" i="1"/>
  <c r="GQ80" i="1"/>
  <c r="GP80" i="1"/>
  <c r="GO80" i="1"/>
  <c r="GN80" i="1"/>
  <c r="GM80" i="1"/>
  <c r="GL80" i="1"/>
  <c r="GK80" i="1"/>
  <c r="GJ80" i="1"/>
  <c r="GI80" i="1"/>
  <c r="GH80" i="1"/>
  <c r="GG80" i="1"/>
  <c r="GF80" i="1"/>
  <c r="GE80" i="1"/>
  <c r="GD80" i="1"/>
  <c r="GC80" i="1"/>
  <c r="GB80" i="1"/>
  <c r="GA80" i="1"/>
  <c r="FZ80" i="1"/>
  <c r="FY80" i="1"/>
  <c r="FX80" i="1"/>
  <c r="FW80" i="1"/>
  <c r="FV80" i="1"/>
  <c r="FR80" i="1"/>
  <c r="FQ80" i="1"/>
  <c r="FP80" i="1"/>
  <c r="FO80" i="1"/>
  <c r="FN80" i="1"/>
  <c r="FM80" i="1"/>
  <c r="FL80" i="1"/>
  <c r="FK80" i="1"/>
  <c r="FJ80" i="1"/>
  <c r="FI80" i="1"/>
  <c r="FH80" i="1"/>
  <c r="FG80" i="1"/>
  <c r="FF80" i="1"/>
  <c r="FE80" i="1"/>
  <c r="FD80" i="1"/>
  <c r="FC80" i="1"/>
  <c r="FB80" i="1"/>
  <c r="FA80" i="1"/>
  <c r="EZ80" i="1"/>
  <c r="EY80" i="1"/>
  <c r="EX80" i="1"/>
  <c r="EW80" i="1"/>
  <c r="EV80" i="1"/>
  <c r="EU80" i="1"/>
  <c r="ET80" i="1"/>
  <c r="ES80" i="1"/>
  <c r="ER80" i="1"/>
  <c r="EQ80" i="1"/>
  <c r="EP80" i="1"/>
  <c r="EO80" i="1"/>
  <c r="EN80" i="1"/>
  <c r="EM80" i="1"/>
  <c r="EL80" i="1"/>
  <c r="EK80" i="1"/>
  <c r="EJ80" i="1"/>
  <c r="EI80" i="1"/>
  <c r="EH80" i="1"/>
  <c r="EG80" i="1"/>
  <c r="EF80" i="1"/>
  <c r="EE80" i="1"/>
  <c r="ED80" i="1"/>
  <c r="EC80" i="1"/>
  <c r="EB80" i="1"/>
  <c r="EA80" i="1"/>
  <c r="DZ80" i="1"/>
  <c r="DY80" i="1"/>
  <c r="DX80" i="1"/>
  <c r="DW80" i="1"/>
  <c r="DV80" i="1"/>
  <c r="DU80" i="1"/>
  <c r="DT80" i="1"/>
  <c r="DS80" i="1"/>
  <c r="DR80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D80" i="1"/>
  <c r="CC80" i="1"/>
  <c r="CB80" i="1"/>
  <c r="CA80" i="1"/>
  <c r="BZ80" i="1"/>
  <c r="BY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T80" i="1"/>
  <c r="AS80" i="1"/>
  <c r="AR80" i="1"/>
  <c r="AQ80" i="1"/>
  <c r="AP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M80" i="1"/>
  <c r="L80" i="1"/>
  <c r="K80" i="1"/>
  <c r="J80" i="1"/>
  <c r="I80" i="1"/>
  <c r="H80" i="1"/>
  <c r="E80" i="1"/>
  <c r="D80" i="1"/>
  <c r="GT79" i="1"/>
  <c r="GS79" i="1"/>
  <c r="GR79" i="1"/>
  <c r="GQ79" i="1"/>
  <c r="GP79" i="1"/>
  <c r="GO79" i="1"/>
  <c r="GN79" i="1"/>
  <c r="GM79" i="1"/>
  <c r="GL79" i="1"/>
  <c r="GK79" i="1"/>
  <c r="GJ79" i="1"/>
  <c r="GI79" i="1"/>
  <c r="GH79" i="1"/>
  <c r="GG79" i="1"/>
  <c r="GF79" i="1"/>
  <c r="GE79" i="1"/>
  <c r="GD79" i="1"/>
  <c r="GC79" i="1"/>
  <c r="GB79" i="1"/>
  <c r="GA79" i="1"/>
  <c r="FZ79" i="1"/>
  <c r="FY79" i="1"/>
  <c r="FX79" i="1"/>
  <c r="FW79" i="1"/>
  <c r="FV79" i="1"/>
  <c r="FR79" i="1"/>
  <c r="FQ79" i="1"/>
  <c r="FP79" i="1"/>
  <c r="FO79" i="1"/>
  <c r="FN79" i="1"/>
  <c r="FM79" i="1"/>
  <c r="FL79" i="1"/>
  <c r="FK79" i="1"/>
  <c r="FJ79" i="1"/>
  <c r="FI79" i="1"/>
  <c r="FH79" i="1"/>
  <c r="FG79" i="1"/>
  <c r="FF79" i="1"/>
  <c r="FE79" i="1"/>
  <c r="FD79" i="1"/>
  <c r="FC79" i="1"/>
  <c r="FB79" i="1"/>
  <c r="FA79" i="1"/>
  <c r="EZ79" i="1"/>
  <c r="EY79" i="1"/>
  <c r="EX79" i="1"/>
  <c r="EW79" i="1"/>
  <c r="EV79" i="1"/>
  <c r="EU79" i="1"/>
  <c r="ET79" i="1"/>
  <c r="ES79" i="1"/>
  <c r="ER79" i="1"/>
  <c r="EQ79" i="1"/>
  <c r="EP79" i="1"/>
  <c r="EO79" i="1"/>
  <c r="EN79" i="1"/>
  <c r="EM79" i="1"/>
  <c r="EL79" i="1"/>
  <c r="EK79" i="1"/>
  <c r="EJ79" i="1"/>
  <c r="EI79" i="1"/>
  <c r="EH79" i="1"/>
  <c r="EG79" i="1"/>
  <c r="EF79" i="1"/>
  <c r="EE79" i="1"/>
  <c r="ED79" i="1"/>
  <c r="EC79" i="1"/>
  <c r="EB79" i="1"/>
  <c r="EA79" i="1"/>
  <c r="DZ79" i="1"/>
  <c r="DY79" i="1"/>
  <c r="DX79" i="1"/>
  <c r="DW79" i="1"/>
  <c r="DV79" i="1"/>
  <c r="DU79" i="1"/>
  <c r="DT79" i="1"/>
  <c r="DS79" i="1"/>
  <c r="DR79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D79" i="1"/>
  <c r="CC79" i="1"/>
  <c r="CB79" i="1"/>
  <c r="CA79" i="1"/>
  <c r="BZ79" i="1"/>
  <c r="BY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T79" i="1"/>
  <c r="AS79" i="1"/>
  <c r="AR79" i="1"/>
  <c r="AQ79" i="1"/>
  <c r="AP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M79" i="1"/>
  <c r="L79" i="1"/>
  <c r="K79" i="1"/>
  <c r="J79" i="1"/>
  <c r="N79" i="1" s="1"/>
  <c r="I79" i="1"/>
  <c r="H79" i="1"/>
  <c r="E79" i="1"/>
  <c r="D79" i="1"/>
  <c r="GT78" i="1"/>
  <c r="GS78" i="1"/>
  <c r="GR78" i="1"/>
  <c r="GQ78" i="1"/>
  <c r="GP78" i="1"/>
  <c r="GO78" i="1"/>
  <c r="GN78" i="1"/>
  <c r="GM78" i="1"/>
  <c r="GL78" i="1"/>
  <c r="GK78" i="1"/>
  <c r="GJ78" i="1"/>
  <c r="GI78" i="1"/>
  <c r="GH78" i="1"/>
  <c r="GG78" i="1"/>
  <c r="GF78" i="1"/>
  <c r="GE78" i="1"/>
  <c r="GD78" i="1"/>
  <c r="GC78" i="1"/>
  <c r="GB78" i="1"/>
  <c r="GA78" i="1"/>
  <c r="FZ78" i="1"/>
  <c r="FY78" i="1"/>
  <c r="FX78" i="1"/>
  <c r="FW78" i="1"/>
  <c r="GU78" i="1" s="1"/>
  <c r="FV78" i="1"/>
  <c r="FR78" i="1"/>
  <c r="FQ78" i="1"/>
  <c r="FP78" i="1"/>
  <c r="FO78" i="1"/>
  <c r="FN78" i="1"/>
  <c r="FM78" i="1"/>
  <c r="FL78" i="1"/>
  <c r="FK78" i="1"/>
  <c r="FJ78" i="1"/>
  <c r="FI78" i="1"/>
  <c r="FH78" i="1"/>
  <c r="FG78" i="1"/>
  <c r="FF78" i="1"/>
  <c r="FE78" i="1"/>
  <c r="FD78" i="1"/>
  <c r="FC78" i="1"/>
  <c r="FB78" i="1"/>
  <c r="FA78" i="1"/>
  <c r="EZ78" i="1"/>
  <c r="EY78" i="1"/>
  <c r="EX78" i="1"/>
  <c r="EW78" i="1"/>
  <c r="EV78" i="1"/>
  <c r="EU78" i="1"/>
  <c r="ET78" i="1"/>
  <c r="ES78" i="1"/>
  <c r="ER78" i="1"/>
  <c r="EQ78" i="1"/>
  <c r="EP78" i="1"/>
  <c r="EO78" i="1"/>
  <c r="EN78" i="1"/>
  <c r="EM78" i="1"/>
  <c r="EL78" i="1"/>
  <c r="EK78" i="1"/>
  <c r="EJ78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DW78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D78" i="1"/>
  <c r="CC78" i="1"/>
  <c r="CB78" i="1"/>
  <c r="CA78" i="1"/>
  <c r="BZ78" i="1"/>
  <c r="BY78" i="1"/>
  <c r="CE78" i="1" s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BV78" i="1" s="1"/>
  <c r="AT78" i="1"/>
  <c r="AS78" i="1"/>
  <c r="AR78" i="1"/>
  <c r="AQ78" i="1"/>
  <c r="AU78" i="1" s="1"/>
  <c r="AP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M78" i="1"/>
  <c r="L78" i="1"/>
  <c r="K78" i="1"/>
  <c r="J78" i="1"/>
  <c r="I78" i="1"/>
  <c r="H78" i="1"/>
  <c r="E78" i="1"/>
  <c r="D78" i="1"/>
  <c r="GT77" i="1"/>
  <c r="GS77" i="1"/>
  <c r="GR77" i="1"/>
  <c r="GQ77" i="1"/>
  <c r="GP77" i="1"/>
  <c r="GO77" i="1"/>
  <c r="GN77" i="1"/>
  <c r="GM77" i="1"/>
  <c r="GL77" i="1"/>
  <c r="GK77" i="1"/>
  <c r="GJ77" i="1"/>
  <c r="GI77" i="1"/>
  <c r="GH77" i="1"/>
  <c r="GG77" i="1"/>
  <c r="GF77" i="1"/>
  <c r="GE77" i="1"/>
  <c r="GD77" i="1"/>
  <c r="GC77" i="1"/>
  <c r="GB77" i="1"/>
  <c r="GA77" i="1"/>
  <c r="FZ77" i="1"/>
  <c r="FY77" i="1"/>
  <c r="FX77" i="1"/>
  <c r="FW77" i="1"/>
  <c r="FV77" i="1"/>
  <c r="FR77" i="1"/>
  <c r="FQ77" i="1"/>
  <c r="FP77" i="1"/>
  <c r="FO77" i="1"/>
  <c r="FN77" i="1"/>
  <c r="FM77" i="1"/>
  <c r="FL77" i="1"/>
  <c r="FK77" i="1"/>
  <c r="FJ77" i="1"/>
  <c r="FI77" i="1"/>
  <c r="FH77" i="1"/>
  <c r="FG77" i="1"/>
  <c r="FF77" i="1"/>
  <c r="FE77" i="1"/>
  <c r="FD77" i="1"/>
  <c r="FC77" i="1"/>
  <c r="FB77" i="1"/>
  <c r="FA77" i="1"/>
  <c r="EZ77" i="1"/>
  <c r="EY77" i="1"/>
  <c r="EX77" i="1"/>
  <c r="EW77" i="1"/>
  <c r="EV77" i="1"/>
  <c r="EU77" i="1"/>
  <c r="ET77" i="1"/>
  <c r="ES77" i="1"/>
  <c r="ER77" i="1"/>
  <c r="EQ77" i="1"/>
  <c r="EP77" i="1"/>
  <c r="EO77" i="1"/>
  <c r="EN77" i="1"/>
  <c r="EM77" i="1"/>
  <c r="EL77" i="1"/>
  <c r="EK77" i="1"/>
  <c r="EJ77" i="1"/>
  <c r="EI77" i="1"/>
  <c r="EH77" i="1"/>
  <c r="EG77" i="1"/>
  <c r="EF77" i="1"/>
  <c r="EE77" i="1"/>
  <c r="ED77" i="1"/>
  <c r="EC77" i="1"/>
  <c r="EB77" i="1"/>
  <c r="EA77" i="1"/>
  <c r="DZ77" i="1"/>
  <c r="DY77" i="1"/>
  <c r="DX77" i="1"/>
  <c r="DW77" i="1"/>
  <c r="DV77" i="1"/>
  <c r="DU77" i="1"/>
  <c r="DT77" i="1"/>
  <c r="DS77" i="1"/>
  <c r="DR77" i="1"/>
  <c r="DQ77" i="1"/>
  <c r="DP77" i="1"/>
  <c r="DO77" i="1"/>
  <c r="DN77" i="1"/>
  <c r="DM77" i="1"/>
  <c r="DL77" i="1"/>
  <c r="DK77" i="1"/>
  <c r="DJ77" i="1"/>
  <c r="DI77" i="1"/>
  <c r="DH77" i="1"/>
  <c r="DG77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FS77" i="1" s="1"/>
  <c r="CH77" i="1"/>
  <c r="CD77" i="1"/>
  <c r="CC77" i="1"/>
  <c r="CB77" i="1"/>
  <c r="CA77" i="1"/>
  <c r="BZ77" i="1"/>
  <c r="BY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T77" i="1"/>
  <c r="AS77" i="1"/>
  <c r="AR77" i="1"/>
  <c r="AQ77" i="1"/>
  <c r="AP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AM77" i="1" s="1"/>
  <c r="R77" i="1"/>
  <c r="Q77" i="1"/>
  <c r="M77" i="1"/>
  <c r="L77" i="1"/>
  <c r="K77" i="1"/>
  <c r="J77" i="1"/>
  <c r="I77" i="1"/>
  <c r="H77" i="1"/>
  <c r="E77" i="1"/>
  <c r="D77" i="1"/>
  <c r="GT76" i="1"/>
  <c r="GS76" i="1"/>
  <c r="GS82" i="1" s="1"/>
  <c r="GR76" i="1"/>
  <c r="GQ76" i="1"/>
  <c r="GP76" i="1"/>
  <c r="GO76" i="1"/>
  <c r="GO82" i="1" s="1"/>
  <c r="GN76" i="1"/>
  <c r="GM76" i="1"/>
  <c r="GL76" i="1"/>
  <c r="GK76" i="1"/>
  <c r="GK82" i="1" s="1"/>
  <c r="GJ76" i="1"/>
  <c r="GI76" i="1"/>
  <c r="GH76" i="1"/>
  <c r="GG76" i="1"/>
  <c r="GG82" i="1" s="1"/>
  <c r="GF76" i="1"/>
  <c r="GE76" i="1"/>
  <c r="GD76" i="1"/>
  <c r="GC76" i="1"/>
  <c r="GC82" i="1" s="1"/>
  <c r="GB76" i="1"/>
  <c r="GA76" i="1"/>
  <c r="FZ76" i="1"/>
  <c r="FY76" i="1"/>
  <c r="FY82" i="1" s="1"/>
  <c r="FX76" i="1"/>
  <c r="FW76" i="1"/>
  <c r="FV76" i="1"/>
  <c r="FR76" i="1"/>
  <c r="FR82" i="1" s="1"/>
  <c r="FQ76" i="1"/>
  <c r="FP76" i="1"/>
  <c r="FO76" i="1"/>
  <c r="FN76" i="1"/>
  <c r="FN82" i="1" s="1"/>
  <c r="FM76" i="1"/>
  <c r="FL76" i="1"/>
  <c r="FK76" i="1"/>
  <c r="FJ76" i="1"/>
  <c r="FJ82" i="1" s="1"/>
  <c r="FI76" i="1"/>
  <c r="FH76" i="1"/>
  <c r="FG76" i="1"/>
  <c r="FF76" i="1"/>
  <c r="FF82" i="1" s="1"/>
  <c r="FE76" i="1"/>
  <c r="FD76" i="1"/>
  <c r="FC76" i="1"/>
  <c r="FB76" i="1"/>
  <c r="FB82" i="1" s="1"/>
  <c r="FA76" i="1"/>
  <c r="EZ76" i="1"/>
  <c r="EY76" i="1"/>
  <c r="EX76" i="1"/>
  <c r="EX82" i="1" s="1"/>
  <c r="EW76" i="1"/>
  <c r="EV76" i="1"/>
  <c r="EU76" i="1"/>
  <c r="ET76" i="1"/>
  <c r="ET82" i="1" s="1"/>
  <c r="ES76" i="1"/>
  <c r="ER76" i="1"/>
  <c r="EQ76" i="1"/>
  <c r="EP76" i="1"/>
  <c r="EP82" i="1" s="1"/>
  <c r="EO76" i="1"/>
  <c r="EN76" i="1"/>
  <c r="EM76" i="1"/>
  <c r="EL76" i="1"/>
  <c r="EL82" i="1" s="1"/>
  <c r="EK76" i="1"/>
  <c r="EJ76" i="1"/>
  <c r="EI76" i="1"/>
  <c r="EH76" i="1"/>
  <c r="EH82" i="1" s="1"/>
  <c r="EG76" i="1"/>
  <c r="EF76" i="1"/>
  <c r="EE76" i="1"/>
  <c r="ED76" i="1"/>
  <c r="ED82" i="1" s="1"/>
  <c r="EC76" i="1"/>
  <c r="EB76" i="1"/>
  <c r="EA76" i="1"/>
  <c r="DZ76" i="1"/>
  <c r="DZ82" i="1" s="1"/>
  <c r="DY76" i="1"/>
  <c r="DX76" i="1"/>
  <c r="DW76" i="1"/>
  <c r="DV76" i="1"/>
  <c r="DV82" i="1" s="1"/>
  <c r="DU76" i="1"/>
  <c r="DT76" i="1"/>
  <c r="DS76" i="1"/>
  <c r="DR76" i="1"/>
  <c r="DR82" i="1" s="1"/>
  <c r="DQ76" i="1"/>
  <c r="DP76" i="1"/>
  <c r="DO76" i="1"/>
  <c r="DN76" i="1"/>
  <c r="DN82" i="1" s="1"/>
  <c r="DM76" i="1"/>
  <c r="DL76" i="1"/>
  <c r="DK76" i="1"/>
  <c r="DJ76" i="1"/>
  <c r="DJ82" i="1" s="1"/>
  <c r="DI76" i="1"/>
  <c r="DH76" i="1"/>
  <c r="DG76" i="1"/>
  <c r="DF76" i="1"/>
  <c r="DF82" i="1" s="1"/>
  <c r="DE76" i="1"/>
  <c r="DD76" i="1"/>
  <c r="DC76" i="1"/>
  <c r="DB76" i="1"/>
  <c r="DB82" i="1" s="1"/>
  <c r="DA76" i="1"/>
  <c r="CZ76" i="1"/>
  <c r="CY76" i="1"/>
  <c r="CX76" i="1"/>
  <c r="CX82" i="1" s="1"/>
  <c r="CW76" i="1"/>
  <c r="CV76" i="1"/>
  <c r="CU76" i="1"/>
  <c r="CT76" i="1"/>
  <c r="CT82" i="1" s="1"/>
  <c r="CS76" i="1"/>
  <c r="CR76" i="1"/>
  <c r="CQ76" i="1"/>
  <c r="CP76" i="1"/>
  <c r="CP82" i="1" s="1"/>
  <c r="CO76" i="1"/>
  <c r="CN76" i="1"/>
  <c r="CM76" i="1"/>
  <c r="CL76" i="1"/>
  <c r="CL82" i="1" s="1"/>
  <c r="CK76" i="1"/>
  <c r="CJ76" i="1"/>
  <c r="CI76" i="1"/>
  <c r="CH76" i="1"/>
  <c r="CH82" i="1" s="1"/>
  <c r="CD76" i="1"/>
  <c r="CC76" i="1"/>
  <c r="CB76" i="1"/>
  <c r="CA76" i="1"/>
  <c r="CA82" i="1" s="1"/>
  <c r="BZ76" i="1"/>
  <c r="BY76" i="1"/>
  <c r="BU76" i="1"/>
  <c r="BT76" i="1"/>
  <c r="BT82" i="1" s="1"/>
  <c r="BS76" i="1"/>
  <c r="BR76" i="1"/>
  <c r="BQ76" i="1"/>
  <c r="BP76" i="1"/>
  <c r="BP82" i="1" s="1"/>
  <c r="BO76" i="1"/>
  <c r="BN76" i="1"/>
  <c r="BM76" i="1"/>
  <c r="BL76" i="1"/>
  <c r="BL82" i="1" s="1"/>
  <c r="BK76" i="1"/>
  <c r="BJ76" i="1"/>
  <c r="BI76" i="1"/>
  <c r="BH76" i="1"/>
  <c r="BH82" i="1" s="1"/>
  <c r="BG76" i="1"/>
  <c r="BF76" i="1"/>
  <c r="BE76" i="1"/>
  <c r="BD76" i="1"/>
  <c r="BD82" i="1" s="1"/>
  <c r="BC76" i="1"/>
  <c r="BB76" i="1"/>
  <c r="BA76" i="1"/>
  <c r="AZ76" i="1"/>
  <c r="AZ82" i="1" s="1"/>
  <c r="AY76" i="1"/>
  <c r="AX76" i="1"/>
  <c r="AT76" i="1"/>
  <c r="AS76" i="1"/>
  <c r="AS82" i="1" s="1"/>
  <c r="AR76" i="1"/>
  <c r="AQ76" i="1"/>
  <c r="AP76" i="1"/>
  <c r="AL76" i="1"/>
  <c r="AL82" i="1" s="1"/>
  <c r="AK76" i="1"/>
  <c r="AJ76" i="1"/>
  <c r="AI76" i="1"/>
  <c r="AH76" i="1"/>
  <c r="AH82" i="1" s="1"/>
  <c r="AG76" i="1"/>
  <c r="AF76" i="1"/>
  <c r="AE76" i="1"/>
  <c r="AD76" i="1"/>
  <c r="AD82" i="1" s="1"/>
  <c r="AC76" i="1"/>
  <c r="AB76" i="1"/>
  <c r="AA76" i="1"/>
  <c r="Z76" i="1"/>
  <c r="Z82" i="1" s="1"/>
  <c r="Y76" i="1"/>
  <c r="X76" i="1"/>
  <c r="W76" i="1"/>
  <c r="V76" i="1"/>
  <c r="V82" i="1" s="1"/>
  <c r="U76" i="1"/>
  <c r="T76" i="1"/>
  <c r="S76" i="1"/>
  <c r="R76" i="1"/>
  <c r="R82" i="1" s="1"/>
  <c r="Q76" i="1"/>
  <c r="M76" i="1"/>
  <c r="L76" i="1"/>
  <c r="K76" i="1"/>
  <c r="K82" i="1" s="1"/>
  <c r="J76" i="1"/>
  <c r="I76" i="1"/>
  <c r="H76" i="1"/>
  <c r="E76" i="1"/>
  <c r="E82" i="1" s="1"/>
  <c r="D76" i="1"/>
  <c r="GT75" i="1"/>
  <c r="GS75" i="1"/>
  <c r="GR75" i="1"/>
  <c r="GQ75" i="1"/>
  <c r="GP75" i="1"/>
  <c r="GO75" i="1"/>
  <c r="GN75" i="1"/>
  <c r="GM75" i="1"/>
  <c r="GL75" i="1"/>
  <c r="GK75" i="1"/>
  <c r="GJ75" i="1"/>
  <c r="GI75" i="1"/>
  <c r="GH75" i="1"/>
  <c r="GG75" i="1"/>
  <c r="GF75" i="1"/>
  <c r="GE75" i="1"/>
  <c r="GD75" i="1"/>
  <c r="GC75" i="1"/>
  <c r="GB75" i="1"/>
  <c r="GA75" i="1"/>
  <c r="FZ75" i="1"/>
  <c r="FY75" i="1"/>
  <c r="FX75" i="1"/>
  <c r="FW75" i="1"/>
  <c r="FV75" i="1"/>
  <c r="FR75" i="1"/>
  <c r="FQ75" i="1"/>
  <c r="FP75" i="1"/>
  <c r="FO75" i="1"/>
  <c r="FN75" i="1"/>
  <c r="FM75" i="1"/>
  <c r="FL75" i="1"/>
  <c r="FK75" i="1"/>
  <c r="FJ75" i="1"/>
  <c r="FI75" i="1"/>
  <c r="FH75" i="1"/>
  <c r="FG75" i="1"/>
  <c r="FF75" i="1"/>
  <c r="FE75" i="1"/>
  <c r="FD75" i="1"/>
  <c r="FC75" i="1"/>
  <c r="FB75" i="1"/>
  <c r="FA75" i="1"/>
  <c r="EZ75" i="1"/>
  <c r="EY75" i="1"/>
  <c r="EX75" i="1"/>
  <c r="EW75" i="1"/>
  <c r="EV75" i="1"/>
  <c r="EU75" i="1"/>
  <c r="ET75" i="1"/>
  <c r="ES75" i="1"/>
  <c r="ER75" i="1"/>
  <c r="EQ75" i="1"/>
  <c r="EP75" i="1"/>
  <c r="EO75" i="1"/>
  <c r="EN75" i="1"/>
  <c r="EM75" i="1"/>
  <c r="EL75" i="1"/>
  <c r="EK75" i="1"/>
  <c r="EJ75" i="1"/>
  <c r="EI75" i="1"/>
  <c r="EH75" i="1"/>
  <c r="EG75" i="1"/>
  <c r="EF75" i="1"/>
  <c r="EE75" i="1"/>
  <c r="ED75" i="1"/>
  <c r="EC75" i="1"/>
  <c r="EB75" i="1"/>
  <c r="EA75" i="1"/>
  <c r="DZ75" i="1"/>
  <c r="DY75" i="1"/>
  <c r="DX75" i="1"/>
  <c r="DW75" i="1"/>
  <c r="DV75" i="1"/>
  <c r="DU75" i="1"/>
  <c r="DT75" i="1"/>
  <c r="DS75" i="1"/>
  <c r="DR75" i="1"/>
  <c r="DQ75" i="1"/>
  <c r="DP75" i="1"/>
  <c r="DO75" i="1"/>
  <c r="DN75" i="1"/>
  <c r="DM75" i="1"/>
  <c r="DL75" i="1"/>
  <c r="DK75" i="1"/>
  <c r="DJ75" i="1"/>
  <c r="DI75" i="1"/>
  <c r="DH75" i="1"/>
  <c r="DG75" i="1"/>
  <c r="DF75" i="1"/>
  <c r="DE75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D75" i="1"/>
  <c r="CC75" i="1"/>
  <c r="CB75" i="1"/>
  <c r="CA75" i="1"/>
  <c r="BZ75" i="1"/>
  <c r="BY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T75" i="1"/>
  <c r="AS75" i="1"/>
  <c r="AR75" i="1"/>
  <c r="AQ75" i="1"/>
  <c r="AP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M75" i="1"/>
  <c r="L75" i="1"/>
  <c r="K75" i="1"/>
  <c r="J75" i="1"/>
  <c r="I75" i="1"/>
  <c r="GT74" i="1"/>
  <c r="GS74" i="1"/>
  <c r="GR74" i="1"/>
  <c r="GQ74" i="1"/>
  <c r="GP74" i="1"/>
  <c r="GO74" i="1"/>
  <c r="GN74" i="1"/>
  <c r="GM74" i="1"/>
  <c r="GL74" i="1"/>
  <c r="GK74" i="1"/>
  <c r="GJ74" i="1"/>
  <c r="GI74" i="1"/>
  <c r="GH74" i="1"/>
  <c r="GG74" i="1"/>
  <c r="GF74" i="1"/>
  <c r="GE74" i="1"/>
  <c r="GD74" i="1"/>
  <c r="GC74" i="1"/>
  <c r="GB74" i="1"/>
  <c r="GA74" i="1"/>
  <c r="FZ74" i="1"/>
  <c r="FY74" i="1"/>
  <c r="FX74" i="1"/>
  <c r="FW74" i="1"/>
  <c r="FV74" i="1"/>
  <c r="FR74" i="1"/>
  <c r="FQ74" i="1"/>
  <c r="FP74" i="1"/>
  <c r="FO74" i="1"/>
  <c r="FN74" i="1"/>
  <c r="FM74" i="1"/>
  <c r="FL74" i="1"/>
  <c r="FK74" i="1"/>
  <c r="FJ74" i="1"/>
  <c r="FI74" i="1"/>
  <c r="FH74" i="1"/>
  <c r="FG74" i="1"/>
  <c r="FF74" i="1"/>
  <c r="FE74" i="1"/>
  <c r="FD74" i="1"/>
  <c r="FC74" i="1"/>
  <c r="FB74" i="1"/>
  <c r="FA74" i="1"/>
  <c r="EZ74" i="1"/>
  <c r="EY74" i="1"/>
  <c r="EX74" i="1"/>
  <c r="EW74" i="1"/>
  <c r="EV74" i="1"/>
  <c r="EU74" i="1"/>
  <c r="ET74" i="1"/>
  <c r="ES74" i="1"/>
  <c r="ER74" i="1"/>
  <c r="EQ74" i="1"/>
  <c r="EP74" i="1"/>
  <c r="EO74" i="1"/>
  <c r="EN74" i="1"/>
  <c r="EM74" i="1"/>
  <c r="EL74" i="1"/>
  <c r="EK74" i="1"/>
  <c r="EJ74" i="1"/>
  <c r="EI74" i="1"/>
  <c r="EH74" i="1"/>
  <c r="EG74" i="1"/>
  <c r="EF74" i="1"/>
  <c r="EE74" i="1"/>
  <c r="ED74" i="1"/>
  <c r="EC74" i="1"/>
  <c r="EB74" i="1"/>
  <c r="EA74" i="1"/>
  <c r="DZ74" i="1"/>
  <c r="DY74" i="1"/>
  <c r="DX74" i="1"/>
  <c r="DW74" i="1"/>
  <c r="DV74" i="1"/>
  <c r="DU74" i="1"/>
  <c r="DT74" i="1"/>
  <c r="DS74" i="1"/>
  <c r="DR74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D74" i="1"/>
  <c r="CC74" i="1"/>
  <c r="CB74" i="1"/>
  <c r="CA74" i="1"/>
  <c r="BZ74" i="1"/>
  <c r="BY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T74" i="1"/>
  <c r="AS74" i="1"/>
  <c r="AR74" i="1"/>
  <c r="AQ74" i="1"/>
  <c r="AP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GT72" i="1"/>
  <c r="GS72" i="1"/>
  <c r="GR72" i="1"/>
  <c r="GQ72" i="1"/>
  <c r="GP72" i="1"/>
  <c r="GO72" i="1"/>
  <c r="GN72" i="1"/>
  <c r="GM72" i="1"/>
  <c r="GL72" i="1"/>
  <c r="GK72" i="1"/>
  <c r="GJ72" i="1"/>
  <c r="GI72" i="1"/>
  <c r="GH72" i="1"/>
  <c r="GG72" i="1"/>
  <c r="GF72" i="1"/>
  <c r="GE72" i="1"/>
  <c r="GD72" i="1"/>
  <c r="GC72" i="1"/>
  <c r="GB72" i="1"/>
  <c r="GA72" i="1"/>
  <c r="FZ72" i="1"/>
  <c r="FY72" i="1"/>
  <c r="FX72" i="1"/>
  <c r="FW72" i="1"/>
  <c r="GU72" i="1" s="1"/>
  <c r="FV72" i="1"/>
  <c r="FR72" i="1"/>
  <c r="FQ72" i="1"/>
  <c r="FP72" i="1"/>
  <c r="FO72" i="1"/>
  <c r="FN72" i="1"/>
  <c r="FM72" i="1"/>
  <c r="FL72" i="1"/>
  <c r="FK72" i="1"/>
  <c r="FJ72" i="1"/>
  <c r="FI72" i="1"/>
  <c r="FH72" i="1"/>
  <c r="FG72" i="1"/>
  <c r="FF72" i="1"/>
  <c r="FE72" i="1"/>
  <c r="FD72" i="1"/>
  <c r="FC72" i="1"/>
  <c r="FB72" i="1"/>
  <c r="FA72" i="1"/>
  <c r="EZ72" i="1"/>
  <c r="EY72" i="1"/>
  <c r="EX72" i="1"/>
  <c r="EW72" i="1"/>
  <c r="EV72" i="1"/>
  <c r="EU72" i="1"/>
  <c r="ET72" i="1"/>
  <c r="ES72" i="1"/>
  <c r="ER72" i="1"/>
  <c r="EQ72" i="1"/>
  <c r="EP72" i="1"/>
  <c r="EO72" i="1"/>
  <c r="EN72" i="1"/>
  <c r="EM72" i="1"/>
  <c r="EL72" i="1"/>
  <c r="EK72" i="1"/>
  <c r="EJ72" i="1"/>
  <c r="EI72" i="1"/>
  <c r="EH72" i="1"/>
  <c r="EG72" i="1"/>
  <c r="EF72" i="1"/>
  <c r="EE72" i="1"/>
  <c r="ED72" i="1"/>
  <c r="EC72" i="1"/>
  <c r="EB72" i="1"/>
  <c r="EA72" i="1"/>
  <c r="DZ72" i="1"/>
  <c r="DY72" i="1"/>
  <c r="DX72" i="1"/>
  <c r="DW72" i="1"/>
  <c r="DV72" i="1"/>
  <c r="DU72" i="1"/>
  <c r="DT72" i="1"/>
  <c r="DS72" i="1"/>
  <c r="DR72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D72" i="1"/>
  <c r="CC72" i="1"/>
  <c r="CB72" i="1"/>
  <c r="CA72" i="1"/>
  <c r="BZ72" i="1"/>
  <c r="BY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BV72" i="1" s="1"/>
  <c r="AT72" i="1"/>
  <c r="AS72" i="1"/>
  <c r="AR72" i="1"/>
  <c r="AQ72" i="1"/>
  <c r="AU72" i="1" s="1"/>
  <c r="AP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M72" i="1"/>
  <c r="L72" i="1"/>
  <c r="K72" i="1"/>
  <c r="J72" i="1"/>
  <c r="I72" i="1"/>
  <c r="H72" i="1"/>
  <c r="E72" i="1"/>
  <c r="D72" i="1"/>
  <c r="GT71" i="1"/>
  <c r="GS71" i="1"/>
  <c r="GR71" i="1"/>
  <c r="GQ71" i="1"/>
  <c r="GP71" i="1"/>
  <c r="GO71" i="1"/>
  <c r="GN71" i="1"/>
  <c r="GM71" i="1"/>
  <c r="GL71" i="1"/>
  <c r="GK71" i="1"/>
  <c r="GJ71" i="1"/>
  <c r="GI71" i="1"/>
  <c r="GH71" i="1"/>
  <c r="GG71" i="1"/>
  <c r="GF71" i="1"/>
  <c r="GE71" i="1"/>
  <c r="GD71" i="1"/>
  <c r="GC71" i="1"/>
  <c r="GB71" i="1"/>
  <c r="GA71" i="1"/>
  <c r="FZ71" i="1"/>
  <c r="FY71" i="1"/>
  <c r="FX71" i="1"/>
  <c r="FW71" i="1"/>
  <c r="FV71" i="1"/>
  <c r="GU71" i="1" s="1"/>
  <c r="FR71" i="1"/>
  <c r="FQ71" i="1"/>
  <c r="FP71" i="1"/>
  <c r="FO71" i="1"/>
  <c r="FN71" i="1"/>
  <c r="FM71" i="1"/>
  <c r="FL71" i="1"/>
  <c r="FK71" i="1"/>
  <c r="FJ71" i="1"/>
  <c r="FI71" i="1"/>
  <c r="FH71" i="1"/>
  <c r="FG71" i="1"/>
  <c r="FF71" i="1"/>
  <c r="FE71" i="1"/>
  <c r="FD71" i="1"/>
  <c r="FC71" i="1"/>
  <c r="FB71" i="1"/>
  <c r="FA71" i="1"/>
  <c r="EZ71" i="1"/>
  <c r="EY71" i="1"/>
  <c r="EX71" i="1"/>
  <c r="EW71" i="1"/>
  <c r="EV71" i="1"/>
  <c r="EU71" i="1"/>
  <c r="ET71" i="1"/>
  <c r="ES71" i="1"/>
  <c r="ER71" i="1"/>
  <c r="EQ71" i="1"/>
  <c r="EP71" i="1"/>
  <c r="EO71" i="1"/>
  <c r="EN71" i="1"/>
  <c r="EM71" i="1"/>
  <c r="EL71" i="1"/>
  <c r="EK71" i="1"/>
  <c r="EJ71" i="1"/>
  <c r="EI71" i="1"/>
  <c r="EH71" i="1"/>
  <c r="EG71" i="1"/>
  <c r="EF71" i="1"/>
  <c r="EE71" i="1"/>
  <c r="ED71" i="1"/>
  <c r="EC71" i="1"/>
  <c r="EB71" i="1"/>
  <c r="EA71" i="1"/>
  <c r="DZ71" i="1"/>
  <c r="DY71" i="1"/>
  <c r="DX71" i="1"/>
  <c r="DW71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D71" i="1"/>
  <c r="CC71" i="1"/>
  <c r="CB71" i="1"/>
  <c r="CA71" i="1"/>
  <c r="BZ71" i="1"/>
  <c r="BY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T71" i="1"/>
  <c r="AS71" i="1"/>
  <c r="AR71" i="1"/>
  <c r="AQ71" i="1"/>
  <c r="AP71" i="1"/>
  <c r="AU71" i="1" s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M71" i="1"/>
  <c r="L71" i="1"/>
  <c r="K71" i="1"/>
  <c r="J71" i="1"/>
  <c r="I71" i="1"/>
  <c r="H71" i="1"/>
  <c r="E71" i="1"/>
  <c r="D71" i="1"/>
  <c r="GT70" i="1"/>
  <c r="GS70" i="1"/>
  <c r="GR70" i="1"/>
  <c r="GQ70" i="1"/>
  <c r="GP70" i="1"/>
  <c r="GO70" i="1"/>
  <c r="GN70" i="1"/>
  <c r="GM70" i="1"/>
  <c r="GL70" i="1"/>
  <c r="GK70" i="1"/>
  <c r="GJ70" i="1"/>
  <c r="GI70" i="1"/>
  <c r="GH70" i="1"/>
  <c r="GG70" i="1"/>
  <c r="GF70" i="1"/>
  <c r="GE70" i="1"/>
  <c r="GD70" i="1"/>
  <c r="GC70" i="1"/>
  <c r="GB70" i="1"/>
  <c r="GA70" i="1"/>
  <c r="FZ70" i="1"/>
  <c r="FY70" i="1"/>
  <c r="FX70" i="1"/>
  <c r="FW70" i="1"/>
  <c r="FV70" i="1"/>
  <c r="FR70" i="1"/>
  <c r="FQ70" i="1"/>
  <c r="FP70" i="1"/>
  <c r="FO70" i="1"/>
  <c r="FN70" i="1"/>
  <c r="FM70" i="1"/>
  <c r="FL70" i="1"/>
  <c r="FK70" i="1"/>
  <c r="FJ70" i="1"/>
  <c r="FI70" i="1"/>
  <c r="FH70" i="1"/>
  <c r="FG70" i="1"/>
  <c r="FF70" i="1"/>
  <c r="FE70" i="1"/>
  <c r="FD70" i="1"/>
  <c r="FC70" i="1"/>
  <c r="FB70" i="1"/>
  <c r="FA70" i="1"/>
  <c r="EZ70" i="1"/>
  <c r="EY70" i="1"/>
  <c r="EX70" i="1"/>
  <c r="EW70" i="1"/>
  <c r="EV70" i="1"/>
  <c r="EU70" i="1"/>
  <c r="ET70" i="1"/>
  <c r="ES70" i="1"/>
  <c r="ER70" i="1"/>
  <c r="EQ70" i="1"/>
  <c r="EP70" i="1"/>
  <c r="EO70" i="1"/>
  <c r="EN70" i="1"/>
  <c r="EM70" i="1"/>
  <c r="EL70" i="1"/>
  <c r="EK70" i="1"/>
  <c r="EJ70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D70" i="1"/>
  <c r="CC70" i="1"/>
  <c r="CB70" i="1"/>
  <c r="CA70" i="1"/>
  <c r="CE70" i="1" s="1"/>
  <c r="BZ70" i="1"/>
  <c r="BY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T70" i="1"/>
  <c r="AS70" i="1"/>
  <c r="AR70" i="1"/>
  <c r="AQ70" i="1"/>
  <c r="AP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M70" i="1"/>
  <c r="L70" i="1"/>
  <c r="K70" i="1"/>
  <c r="J70" i="1"/>
  <c r="I70" i="1"/>
  <c r="H70" i="1"/>
  <c r="E70" i="1"/>
  <c r="D70" i="1"/>
  <c r="GT69" i="1"/>
  <c r="GS69" i="1"/>
  <c r="GR69" i="1"/>
  <c r="GQ69" i="1"/>
  <c r="GP69" i="1"/>
  <c r="GO69" i="1"/>
  <c r="GN69" i="1"/>
  <c r="GM69" i="1"/>
  <c r="GL69" i="1"/>
  <c r="GK69" i="1"/>
  <c r="GJ69" i="1"/>
  <c r="GI69" i="1"/>
  <c r="GH69" i="1"/>
  <c r="GG69" i="1"/>
  <c r="GF69" i="1"/>
  <c r="GE69" i="1"/>
  <c r="GD69" i="1"/>
  <c r="GC69" i="1"/>
  <c r="GB69" i="1"/>
  <c r="GA69" i="1"/>
  <c r="FZ69" i="1"/>
  <c r="FY69" i="1"/>
  <c r="FX69" i="1"/>
  <c r="FW69" i="1"/>
  <c r="FV69" i="1"/>
  <c r="FR69" i="1"/>
  <c r="FQ69" i="1"/>
  <c r="FP69" i="1"/>
  <c r="FO69" i="1"/>
  <c r="FN69" i="1"/>
  <c r="FM69" i="1"/>
  <c r="FL69" i="1"/>
  <c r="FK69" i="1"/>
  <c r="FJ69" i="1"/>
  <c r="FI69" i="1"/>
  <c r="FH69" i="1"/>
  <c r="FG69" i="1"/>
  <c r="FF69" i="1"/>
  <c r="FE69" i="1"/>
  <c r="FD69" i="1"/>
  <c r="FC69" i="1"/>
  <c r="FB69" i="1"/>
  <c r="FA69" i="1"/>
  <c r="EZ69" i="1"/>
  <c r="EY69" i="1"/>
  <c r="EX69" i="1"/>
  <c r="EW69" i="1"/>
  <c r="EV69" i="1"/>
  <c r="EU69" i="1"/>
  <c r="ET69" i="1"/>
  <c r="ES69" i="1"/>
  <c r="ER69" i="1"/>
  <c r="EQ69" i="1"/>
  <c r="EP69" i="1"/>
  <c r="EO69" i="1"/>
  <c r="EN69" i="1"/>
  <c r="EM69" i="1"/>
  <c r="EL69" i="1"/>
  <c r="EK69" i="1"/>
  <c r="EJ69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D69" i="1"/>
  <c r="CC69" i="1"/>
  <c r="CB69" i="1"/>
  <c r="CA69" i="1"/>
  <c r="BZ69" i="1"/>
  <c r="BY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T69" i="1"/>
  <c r="AS69" i="1"/>
  <c r="AR69" i="1"/>
  <c r="AQ69" i="1"/>
  <c r="AP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AM69" i="1" s="1"/>
  <c r="M69" i="1"/>
  <c r="L69" i="1"/>
  <c r="K69" i="1"/>
  <c r="J69" i="1"/>
  <c r="N69" i="1" s="1"/>
  <c r="I69" i="1"/>
  <c r="H69" i="1"/>
  <c r="E69" i="1"/>
  <c r="D69" i="1"/>
  <c r="GT68" i="1"/>
  <c r="GS68" i="1"/>
  <c r="GR68" i="1"/>
  <c r="GQ68" i="1"/>
  <c r="GP68" i="1"/>
  <c r="GO68" i="1"/>
  <c r="GN68" i="1"/>
  <c r="GM68" i="1"/>
  <c r="GL68" i="1"/>
  <c r="GK68" i="1"/>
  <c r="GJ68" i="1"/>
  <c r="GI68" i="1"/>
  <c r="GH68" i="1"/>
  <c r="GG68" i="1"/>
  <c r="GF68" i="1"/>
  <c r="GE68" i="1"/>
  <c r="GD68" i="1"/>
  <c r="GC68" i="1"/>
  <c r="GB68" i="1"/>
  <c r="GA68" i="1"/>
  <c r="FZ68" i="1"/>
  <c r="FY68" i="1"/>
  <c r="FX68" i="1"/>
  <c r="FW68" i="1"/>
  <c r="GU68" i="1" s="1"/>
  <c r="FV68" i="1"/>
  <c r="FR68" i="1"/>
  <c r="FQ68" i="1"/>
  <c r="FP68" i="1"/>
  <c r="FO68" i="1"/>
  <c r="FN68" i="1"/>
  <c r="FM68" i="1"/>
  <c r="FL68" i="1"/>
  <c r="FK68" i="1"/>
  <c r="FJ68" i="1"/>
  <c r="FI68" i="1"/>
  <c r="FH68" i="1"/>
  <c r="FG68" i="1"/>
  <c r="FF68" i="1"/>
  <c r="FE68" i="1"/>
  <c r="FD68" i="1"/>
  <c r="FC68" i="1"/>
  <c r="FB68" i="1"/>
  <c r="FA68" i="1"/>
  <c r="EZ68" i="1"/>
  <c r="EY68" i="1"/>
  <c r="EX68" i="1"/>
  <c r="EW68" i="1"/>
  <c r="EV68" i="1"/>
  <c r="EU68" i="1"/>
  <c r="ET68" i="1"/>
  <c r="ES68" i="1"/>
  <c r="ER68" i="1"/>
  <c r="EQ68" i="1"/>
  <c r="EP68" i="1"/>
  <c r="EO68" i="1"/>
  <c r="EN68" i="1"/>
  <c r="EM68" i="1"/>
  <c r="EL68" i="1"/>
  <c r="EK68" i="1"/>
  <c r="EJ68" i="1"/>
  <c r="EI68" i="1"/>
  <c r="EH68" i="1"/>
  <c r="EG68" i="1"/>
  <c r="EF68" i="1"/>
  <c r="EE68" i="1"/>
  <c r="ED68" i="1"/>
  <c r="EC68" i="1"/>
  <c r="EB68" i="1"/>
  <c r="EA68" i="1"/>
  <c r="DZ68" i="1"/>
  <c r="DY68" i="1"/>
  <c r="DX68" i="1"/>
  <c r="DW68" i="1"/>
  <c r="DV68" i="1"/>
  <c r="DU68" i="1"/>
  <c r="DT68" i="1"/>
  <c r="DS68" i="1"/>
  <c r="DR68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D68" i="1"/>
  <c r="CC68" i="1"/>
  <c r="CB68" i="1"/>
  <c r="CA68" i="1"/>
  <c r="BZ68" i="1"/>
  <c r="BY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T68" i="1"/>
  <c r="AS68" i="1"/>
  <c r="AR68" i="1"/>
  <c r="AQ68" i="1"/>
  <c r="AU68" i="1" s="1"/>
  <c r="AP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M68" i="1"/>
  <c r="L68" i="1"/>
  <c r="K68" i="1"/>
  <c r="J68" i="1"/>
  <c r="I68" i="1"/>
  <c r="H68" i="1"/>
  <c r="E68" i="1"/>
  <c r="D68" i="1"/>
  <c r="GT67" i="1"/>
  <c r="GT73" i="1" s="1"/>
  <c r="GS67" i="1"/>
  <c r="GR67" i="1"/>
  <c r="GQ67" i="1"/>
  <c r="GP67" i="1"/>
  <c r="GP73" i="1" s="1"/>
  <c r="GO67" i="1"/>
  <c r="GN67" i="1"/>
  <c r="GM67" i="1"/>
  <c r="GL67" i="1"/>
  <c r="GL73" i="1" s="1"/>
  <c r="GK67" i="1"/>
  <c r="GJ67" i="1"/>
  <c r="GI67" i="1"/>
  <c r="GH67" i="1"/>
  <c r="GH73" i="1" s="1"/>
  <c r="GG67" i="1"/>
  <c r="GF67" i="1"/>
  <c r="GE67" i="1"/>
  <c r="GD67" i="1"/>
  <c r="GD73" i="1" s="1"/>
  <c r="GC67" i="1"/>
  <c r="GB67" i="1"/>
  <c r="GA67" i="1"/>
  <c r="FZ67" i="1"/>
  <c r="FZ73" i="1" s="1"/>
  <c r="FY67" i="1"/>
  <c r="FX67" i="1"/>
  <c r="FW67" i="1"/>
  <c r="FV67" i="1"/>
  <c r="FR67" i="1"/>
  <c r="FQ67" i="1"/>
  <c r="FP67" i="1"/>
  <c r="FO67" i="1"/>
  <c r="FO73" i="1" s="1"/>
  <c r="FN67" i="1"/>
  <c r="FM67" i="1"/>
  <c r="FL67" i="1"/>
  <c r="FK67" i="1"/>
  <c r="FK73" i="1" s="1"/>
  <c r="FJ67" i="1"/>
  <c r="FI67" i="1"/>
  <c r="FH67" i="1"/>
  <c r="FG67" i="1"/>
  <c r="FG73" i="1" s="1"/>
  <c r="FF67" i="1"/>
  <c r="FE67" i="1"/>
  <c r="FD67" i="1"/>
  <c r="FC67" i="1"/>
  <c r="FC73" i="1" s="1"/>
  <c r="FB67" i="1"/>
  <c r="FA67" i="1"/>
  <c r="EZ67" i="1"/>
  <c r="EY67" i="1"/>
  <c r="EY73" i="1" s="1"/>
  <c r="EX67" i="1"/>
  <c r="EW67" i="1"/>
  <c r="EV67" i="1"/>
  <c r="EU67" i="1"/>
  <c r="EU73" i="1" s="1"/>
  <c r="ET67" i="1"/>
  <c r="ES67" i="1"/>
  <c r="ER67" i="1"/>
  <c r="EQ67" i="1"/>
  <c r="EQ73" i="1" s="1"/>
  <c r="EP67" i="1"/>
  <c r="EO67" i="1"/>
  <c r="EN67" i="1"/>
  <c r="EM67" i="1"/>
  <c r="EM73" i="1" s="1"/>
  <c r="EL67" i="1"/>
  <c r="EK67" i="1"/>
  <c r="EJ67" i="1"/>
  <c r="EI67" i="1"/>
  <c r="EI73" i="1" s="1"/>
  <c r="EH67" i="1"/>
  <c r="EG67" i="1"/>
  <c r="EF67" i="1"/>
  <c r="EE67" i="1"/>
  <c r="EE73" i="1" s="1"/>
  <c r="ED67" i="1"/>
  <c r="EC67" i="1"/>
  <c r="EB67" i="1"/>
  <c r="EA67" i="1"/>
  <c r="EA73" i="1" s="1"/>
  <c r="DZ67" i="1"/>
  <c r="DY67" i="1"/>
  <c r="DX67" i="1"/>
  <c r="DW67" i="1"/>
  <c r="DW73" i="1" s="1"/>
  <c r="DV67" i="1"/>
  <c r="DU67" i="1"/>
  <c r="DT67" i="1"/>
  <c r="DS67" i="1"/>
  <c r="DS73" i="1" s="1"/>
  <c r="DR67" i="1"/>
  <c r="DQ67" i="1"/>
  <c r="DP67" i="1"/>
  <c r="DO67" i="1"/>
  <c r="DO73" i="1" s="1"/>
  <c r="DN67" i="1"/>
  <c r="DM67" i="1"/>
  <c r="DL67" i="1"/>
  <c r="DK67" i="1"/>
  <c r="DK73" i="1" s="1"/>
  <c r="DJ67" i="1"/>
  <c r="DI67" i="1"/>
  <c r="DH67" i="1"/>
  <c r="DG67" i="1"/>
  <c r="DG73" i="1" s="1"/>
  <c r="DF67" i="1"/>
  <c r="DE67" i="1"/>
  <c r="DD67" i="1"/>
  <c r="DC67" i="1"/>
  <c r="DC73" i="1" s="1"/>
  <c r="DB67" i="1"/>
  <c r="DA67" i="1"/>
  <c r="CZ67" i="1"/>
  <c r="CY67" i="1"/>
  <c r="CY73" i="1" s="1"/>
  <c r="CX67" i="1"/>
  <c r="CW67" i="1"/>
  <c r="CV67" i="1"/>
  <c r="CU67" i="1"/>
  <c r="CU73" i="1" s="1"/>
  <c r="CT67" i="1"/>
  <c r="CS67" i="1"/>
  <c r="CR67" i="1"/>
  <c r="CQ67" i="1"/>
  <c r="CQ73" i="1" s="1"/>
  <c r="CP67" i="1"/>
  <c r="CO67" i="1"/>
  <c r="CN67" i="1"/>
  <c r="CM67" i="1"/>
  <c r="CM73" i="1" s="1"/>
  <c r="CL67" i="1"/>
  <c r="CK67" i="1"/>
  <c r="CJ67" i="1"/>
  <c r="CI67" i="1"/>
  <c r="CI73" i="1" s="1"/>
  <c r="CH67" i="1"/>
  <c r="CD67" i="1"/>
  <c r="CC67" i="1"/>
  <c r="CB67" i="1"/>
  <c r="CB73" i="1" s="1"/>
  <c r="CA67" i="1"/>
  <c r="BZ67" i="1"/>
  <c r="BY67" i="1"/>
  <c r="BU67" i="1"/>
  <c r="BU73" i="1" s="1"/>
  <c r="BT67" i="1"/>
  <c r="BS67" i="1"/>
  <c r="BR67" i="1"/>
  <c r="BQ67" i="1"/>
  <c r="BQ73" i="1" s="1"/>
  <c r="BP67" i="1"/>
  <c r="BO67" i="1"/>
  <c r="BN67" i="1"/>
  <c r="BM67" i="1"/>
  <c r="BM73" i="1" s="1"/>
  <c r="BL67" i="1"/>
  <c r="BK67" i="1"/>
  <c r="BJ67" i="1"/>
  <c r="BI67" i="1"/>
  <c r="BI73" i="1" s="1"/>
  <c r="BH67" i="1"/>
  <c r="BG67" i="1"/>
  <c r="BF67" i="1"/>
  <c r="BE67" i="1"/>
  <c r="BE73" i="1" s="1"/>
  <c r="BD67" i="1"/>
  <c r="BC67" i="1"/>
  <c r="BB67" i="1"/>
  <c r="BA67" i="1"/>
  <c r="BA73" i="1" s="1"/>
  <c r="AZ67" i="1"/>
  <c r="AY67" i="1"/>
  <c r="AX67" i="1"/>
  <c r="AT67" i="1"/>
  <c r="AT73" i="1" s="1"/>
  <c r="AS67" i="1"/>
  <c r="AR67" i="1"/>
  <c r="AQ67" i="1"/>
  <c r="AP67" i="1"/>
  <c r="AU67" i="1" s="1"/>
  <c r="AL67" i="1"/>
  <c r="AK67" i="1"/>
  <c r="AJ67" i="1"/>
  <c r="AI67" i="1"/>
  <c r="AI73" i="1" s="1"/>
  <c r="AH67" i="1"/>
  <c r="AG67" i="1"/>
  <c r="AF67" i="1"/>
  <c r="AE67" i="1"/>
  <c r="AE73" i="1" s="1"/>
  <c r="AD67" i="1"/>
  <c r="AC67" i="1"/>
  <c r="AB67" i="1"/>
  <c r="AA67" i="1"/>
  <c r="AA73" i="1" s="1"/>
  <c r="Z67" i="1"/>
  <c r="Y67" i="1"/>
  <c r="X67" i="1"/>
  <c r="W67" i="1"/>
  <c r="W73" i="1" s="1"/>
  <c r="V67" i="1"/>
  <c r="U67" i="1"/>
  <c r="T67" i="1"/>
  <c r="S67" i="1"/>
  <c r="S73" i="1" s="1"/>
  <c r="R67" i="1"/>
  <c r="Q67" i="1"/>
  <c r="M67" i="1"/>
  <c r="L67" i="1"/>
  <c r="L73" i="1" s="1"/>
  <c r="K67" i="1"/>
  <c r="J67" i="1"/>
  <c r="I67" i="1"/>
  <c r="H67" i="1"/>
  <c r="H73" i="1" s="1"/>
  <c r="E67" i="1"/>
  <c r="D67" i="1"/>
  <c r="GT66" i="1"/>
  <c r="GS66" i="1"/>
  <c r="GR66" i="1"/>
  <c r="GQ66" i="1"/>
  <c r="GP66" i="1"/>
  <c r="GO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B66" i="1"/>
  <c r="GA66" i="1"/>
  <c r="FZ66" i="1"/>
  <c r="FY66" i="1"/>
  <c r="FX66" i="1"/>
  <c r="FW66" i="1"/>
  <c r="FV66" i="1"/>
  <c r="FR66" i="1"/>
  <c r="FQ66" i="1"/>
  <c r="FP66" i="1"/>
  <c r="FO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B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O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D66" i="1"/>
  <c r="CC66" i="1"/>
  <c r="CB66" i="1"/>
  <c r="CA66" i="1"/>
  <c r="CE66" i="1" s="1"/>
  <c r="BZ66" i="1"/>
  <c r="BY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T66" i="1"/>
  <c r="AS66" i="1"/>
  <c r="AR66" i="1"/>
  <c r="AQ66" i="1"/>
  <c r="AP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M66" i="1"/>
  <c r="L66" i="1"/>
  <c r="K66" i="1"/>
  <c r="J66" i="1"/>
  <c r="I66" i="1"/>
  <c r="GT65" i="1"/>
  <c r="GS65" i="1"/>
  <c r="GR65" i="1"/>
  <c r="GQ65" i="1"/>
  <c r="GP65" i="1"/>
  <c r="GO65" i="1"/>
  <c r="GN65" i="1"/>
  <c r="GM65" i="1"/>
  <c r="GL65" i="1"/>
  <c r="GK65" i="1"/>
  <c r="GJ65" i="1"/>
  <c r="GI65" i="1"/>
  <c r="GH65" i="1"/>
  <c r="GG65" i="1"/>
  <c r="GF65" i="1"/>
  <c r="GE65" i="1"/>
  <c r="GD65" i="1"/>
  <c r="GC65" i="1"/>
  <c r="GB65" i="1"/>
  <c r="GA65" i="1"/>
  <c r="FZ65" i="1"/>
  <c r="FY65" i="1"/>
  <c r="FX65" i="1"/>
  <c r="FW65" i="1"/>
  <c r="FV65" i="1"/>
  <c r="FR65" i="1"/>
  <c r="FQ65" i="1"/>
  <c r="FP65" i="1"/>
  <c r="FO65" i="1"/>
  <c r="FN65" i="1"/>
  <c r="FM65" i="1"/>
  <c r="FL65" i="1"/>
  <c r="FK65" i="1"/>
  <c r="FJ65" i="1"/>
  <c r="FI65" i="1"/>
  <c r="FH65" i="1"/>
  <c r="FG65" i="1"/>
  <c r="FF65" i="1"/>
  <c r="FE65" i="1"/>
  <c r="FD65" i="1"/>
  <c r="FC65" i="1"/>
  <c r="FB65" i="1"/>
  <c r="FA65" i="1"/>
  <c r="EZ65" i="1"/>
  <c r="EY65" i="1"/>
  <c r="EX65" i="1"/>
  <c r="EW65" i="1"/>
  <c r="EV65" i="1"/>
  <c r="EU65" i="1"/>
  <c r="ET65" i="1"/>
  <c r="ES65" i="1"/>
  <c r="ER65" i="1"/>
  <c r="EQ65" i="1"/>
  <c r="EP65" i="1"/>
  <c r="EO65" i="1"/>
  <c r="EN65" i="1"/>
  <c r="EM65" i="1"/>
  <c r="EL65" i="1"/>
  <c r="EK65" i="1"/>
  <c r="EJ65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D65" i="1"/>
  <c r="CC65" i="1"/>
  <c r="CB65" i="1"/>
  <c r="CA65" i="1"/>
  <c r="BZ65" i="1"/>
  <c r="BY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T65" i="1"/>
  <c r="AS65" i="1"/>
  <c r="AR65" i="1"/>
  <c r="AQ65" i="1"/>
  <c r="AP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M65" i="1"/>
  <c r="L65" i="1"/>
  <c r="K65" i="1"/>
  <c r="J65" i="1"/>
  <c r="I65" i="1"/>
  <c r="H65" i="1"/>
  <c r="E65" i="1"/>
  <c r="D65" i="1"/>
  <c r="GT63" i="1"/>
  <c r="GS63" i="1"/>
  <c r="GR63" i="1"/>
  <c r="GQ63" i="1"/>
  <c r="GP63" i="1"/>
  <c r="GO63" i="1"/>
  <c r="GN63" i="1"/>
  <c r="GM63" i="1"/>
  <c r="GL63" i="1"/>
  <c r="GK63" i="1"/>
  <c r="GJ63" i="1"/>
  <c r="GI63" i="1"/>
  <c r="GH63" i="1"/>
  <c r="GG63" i="1"/>
  <c r="GF63" i="1"/>
  <c r="GE63" i="1"/>
  <c r="GD63" i="1"/>
  <c r="GC63" i="1"/>
  <c r="GB63" i="1"/>
  <c r="GA63" i="1"/>
  <c r="FZ63" i="1"/>
  <c r="FY63" i="1"/>
  <c r="FX63" i="1"/>
  <c r="FW63" i="1"/>
  <c r="FV63" i="1"/>
  <c r="FR63" i="1"/>
  <c r="FQ63" i="1"/>
  <c r="FP63" i="1"/>
  <c r="FO63" i="1"/>
  <c r="FN63" i="1"/>
  <c r="FM63" i="1"/>
  <c r="FL63" i="1"/>
  <c r="FK63" i="1"/>
  <c r="FJ63" i="1"/>
  <c r="FI63" i="1"/>
  <c r="FH63" i="1"/>
  <c r="FG63" i="1"/>
  <c r="FF63" i="1"/>
  <c r="FE63" i="1"/>
  <c r="FD63" i="1"/>
  <c r="FC63" i="1"/>
  <c r="FB63" i="1"/>
  <c r="FA63" i="1"/>
  <c r="EZ63" i="1"/>
  <c r="EY63" i="1"/>
  <c r="EX63" i="1"/>
  <c r="EW63" i="1"/>
  <c r="EV63" i="1"/>
  <c r="EU63" i="1"/>
  <c r="ET63" i="1"/>
  <c r="ES63" i="1"/>
  <c r="ER63" i="1"/>
  <c r="EQ63" i="1"/>
  <c r="EP63" i="1"/>
  <c r="EO63" i="1"/>
  <c r="EN63" i="1"/>
  <c r="EM63" i="1"/>
  <c r="EL63" i="1"/>
  <c r="EK63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D63" i="1"/>
  <c r="CC63" i="1"/>
  <c r="CB63" i="1"/>
  <c r="CA63" i="1"/>
  <c r="BZ63" i="1"/>
  <c r="BY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T63" i="1"/>
  <c r="AS63" i="1"/>
  <c r="AR63" i="1"/>
  <c r="AQ63" i="1"/>
  <c r="AP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AM63" i="1" s="1"/>
  <c r="M63" i="1"/>
  <c r="L63" i="1"/>
  <c r="K63" i="1"/>
  <c r="J63" i="1"/>
  <c r="I63" i="1"/>
  <c r="H63" i="1"/>
  <c r="E63" i="1"/>
  <c r="D63" i="1"/>
  <c r="GT62" i="1"/>
  <c r="GS62" i="1"/>
  <c r="GR62" i="1"/>
  <c r="GQ62" i="1"/>
  <c r="GQ64" i="1" s="1"/>
  <c r="GP62" i="1"/>
  <c r="GO62" i="1"/>
  <c r="GN62" i="1"/>
  <c r="GM62" i="1"/>
  <c r="GM64" i="1" s="1"/>
  <c r="GL62" i="1"/>
  <c r="GK62" i="1"/>
  <c r="GJ62" i="1"/>
  <c r="GI62" i="1"/>
  <c r="GI64" i="1" s="1"/>
  <c r="GH62" i="1"/>
  <c r="GG62" i="1"/>
  <c r="GF62" i="1"/>
  <c r="GE62" i="1"/>
  <c r="GE64" i="1" s="1"/>
  <c r="GD62" i="1"/>
  <c r="GC62" i="1"/>
  <c r="GB62" i="1"/>
  <c r="GA62" i="1"/>
  <c r="GA64" i="1" s="1"/>
  <c r="FZ62" i="1"/>
  <c r="FY62" i="1"/>
  <c r="FX62" i="1"/>
  <c r="FW62" i="1"/>
  <c r="FW64" i="1" s="1"/>
  <c r="FV62" i="1"/>
  <c r="FR62" i="1"/>
  <c r="FQ62" i="1"/>
  <c r="FP62" i="1"/>
  <c r="FP64" i="1" s="1"/>
  <c r="FO62" i="1"/>
  <c r="FN62" i="1"/>
  <c r="FM62" i="1"/>
  <c r="FL62" i="1"/>
  <c r="FL64" i="1" s="1"/>
  <c r="FK62" i="1"/>
  <c r="FJ62" i="1"/>
  <c r="FI62" i="1"/>
  <c r="FH62" i="1"/>
  <c r="FH64" i="1" s="1"/>
  <c r="FG62" i="1"/>
  <c r="FF62" i="1"/>
  <c r="FE62" i="1"/>
  <c r="FD62" i="1"/>
  <c r="FD64" i="1" s="1"/>
  <c r="FC62" i="1"/>
  <c r="FB62" i="1"/>
  <c r="FA62" i="1"/>
  <c r="EZ62" i="1"/>
  <c r="EZ64" i="1" s="1"/>
  <c r="EY62" i="1"/>
  <c r="EX62" i="1"/>
  <c r="EW62" i="1"/>
  <c r="EV62" i="1"/>
  <c r="EV64" i="1" s="1"/>
  <c r="EU62" i="1"/>
  <c r="ET62" i="1"/>
  <c r="ES62" i="1"/>
  <c r="ER62" i="1"/>
  <c r="ER64" i="1" s="1"/>
  <c r="EQ62" i="1"/>
  <c r="EP62" i="1"/>
  <c r="EO62" i="1"/>
  <c r="EN62" i="1"/>
  <c r="EN64" i="1" s="1"/>
  <c r="EM62" i="1"/>
  <c r="EL62" i="1"/>
  <c r="EK62" i="1"/>
  <c r="EJ62" i="1"/>
  <c r="EJ64" i="1" s="1"/>
  <c r="EI62" i="1"/>
  <c r="EH62" i="1"/>
  <c r="EG62" i="1"/>
  <c r="EF62" i="1"/>
  <c r="EF64" i="1" s="1"/>
  <c r="EE62" i="1"/>
  <c r="ED62" i="1"/>
  <c r="EC62" i="1"/>
  <c r="EB62" i="1"/>
  <c r="EB64" i="1" s="1"/>
  <c r="EA62" i="1"/>
  <c r="DZ62" i="1"/>
  <c r="DY62" i="1"/>
  <c r="DX62" i="1"/>
  <c r="DX64" i="1" s="1"/>
  <c r="DW62" i="1"/>
  <c r="DV62" i="1"/>
  <c r="DU62" i="1"/>
  <c r="DT62" i="1"/>
  <c r="DT64" i="1" s="1"/>
  <c r="DS62" i="1"/>
  <c r="DR62" i="1"/>
  <c r="DQ62" i="1"/>
  <c r="DP62" i="1"/>
  <c r="DP64" i="1" s="1"/>
  <c r="DO62" i="1"/>
  <c r="DN62" i="1"/>
  <c r="DM62" i="1"/>
  <c r="DL62" i="1"/>
  <c r="DL64" i="1" s="1"/>
  <c r="DK62" i="1"/>
  <c r="DJ62" i="1"/>
  <c r="DI62" i="1"/>
  <c r="DH62" i="1"/>
  <c r="DH64" i="1" s="1"/>
  <c r="DG62" i="1"/>
  <c r="DF62" i="1"/>
  <c r="DE62" i="1"/>
  <c r="DD62" i="1"/>
  <c r="DD64" i="1" s="1"/>
  <c r="DC62" i="1"/>
  <c r="DB62" i="1"/>
  <c r="DA62" i="1"/>
  <c r="CZ62" i="1"/>
  <c r="CZ64" i="1" s="1"/>
  <c r="CY62" i="1"/>
  <c r="CX62" i="1"/>
  <c r="CW62" i="1"/>
  <c r="CV62" i="1"/>
  <c r="CV64" i="1" s="1"/>
  <c r="CU62" i="1"/>
  <c r="CT62" i="1"/>
  <c r="CS62" i="1"/>
  <c r="CR62" i="1"/>
  <c r="CR64" i="1" s="1"/>
  <c r="CQ62" i="1"/>
  <c r="CP62" i="1"/>
  <c r="CO62" i="1"/>
  <c r="CN62" i="1"/>
  <c r="CN64" i="1" s="1"/>
  <c r="CM62" i="1"/>
  <c r="CL62" i="1"/>
  <c r="CK62" i="1"/>
  <c r="CJ62" i="1"/>
  <c r="CJ64" i="1" s="1"/>
  <c r="CI62" i="1"/>
  <c r="CH62" i="1"/>
  <c r="CD62" i="1"/>
  <c r="CC62" i="1"/>
  <c r="CC64" i="1" s="1"/>
  <c r="CB62" i="1"/>
  <c r="CA62" i="1"/>
  <c r="BZ62" i="1"/>
  <c r="BY62" i="1"/>
  <c r="BY64" i="1" s="1"/>
  <c r="BU62" i="1"/>
  <c r="BT62" i="1"/>
  <c r="BS62" i="1"/>
  <c r="BR62" i="1"/>
  <c r="BR64" i="1" s="1"/>
  <c r="BQ62" i="1"/>
  <c r="BP62" i="1"/>
  <c r="BO62" i="1"/>
  <c r="BN62" i="1"/>
  <c r="BN64" i="1" s="1"/>
  <c r="BM62" i="1"/>
  <c r="BL62" i="1"/>
  <c r="BK62" i="1"/>
  <c r="BJ62" i="1"/>
  <c r="BJ64" i="1" s="1"/>
  <c r="BI62" i="1"/>
  <c r="BH62" i="1"/>
  <c r="BG62" i="1"/>
  <c r="BF62" i="1"/>
  <c r="BF64" i="1" s="1"/>
  <c r="BE62" i="1"/>
  <c r="BD62" i="1"/>
  <c r="BC62" i="1"/>
  <c r="BB62" i="1"/>
  <c r="BB64" i="1" s="1"/>
  <c r="BA62" i="1"/>
  <c r="AZ62" i="1"/>
  <c r="AY62" i="1"/>
  <c r="AX62" i="1"/>
  <c r="AX64" i="1" s="1"/>
  <c r="AT62" i="1"/>
  <c r="AS62" i="1"/>
  <c r="AR62" i="1"/>
  <c r="AQ62" i="1"/>
  <c r="AQ64" i="1" s="1"/>
  <c r="AP62" i="1"/>
  <c r="AL62" i="1"/>
  <c r="AK62" i="1"/>
  <c r="AJ62" i="1"/>
  <c r="AJ64" i="1" s="1"/>
  <c r="AI62" i="1"/>
  <c r="AH62" i="1"/>
  <c r="AG62" i="1"/>
  <c r="AF62" i="1"/>
  <c r="AF64" i="1" s="1"/>
  <c r="AE62" i="1"/>
  <c r="AD62" i="1"/>
  <c r="AC62" i="1"/>
  <c r="AB62" i="1"/>
  <c r="AB64" i="1" s="1"/>
  <c r="AA62" i="1"/>
  <c r="Z62" i="1"/>
  <c r="Y62" i="1"/>
  <c r="X62" i="1"/>
  <c r="X64" i="1" s="1"/>
  <c r="W62" i="1"/>
  <c r="V62" i="1"/>
  <c r="U62" i="1"/>
  <c r="T62" i="1"/>
  <c r="T64" i="1" s="1"/>
  <c r="S62" i="1"/>
  <c r="R62" i="1"/>
  <c r="Q62" i="1"/>
  <c r="M62" i="1"/>
  <c r="M64" i="1" s="1"/>
  <c r="L62" i="1"/>
  <c r="K62" i="1"/>
  <c r="J62" i="1"/>
  <c r="I62" i="1"/>
  <c r="I64" i="1" s="1"/>
  <c r="H62" i="1"/>
  <c r="E62" i="1"/>
  <c r="D62" i="1"/>
  <c r="GT61" i="1"/>
  <c r="GS61" i="1"/>
  <c r="GR61" i="1"/>
  <c r="GQ61" i="1"/>
  <c r="GP61" i="1"/>
  <c r="GO61" i="1"/>
  <c r="GN61" i="1"/>
  <c r="GM61" i="1"/>
  <c r="GL61" i="1"/>
  <c r="GK61" i="1"/>
  <c r="GJ61" i="1"/>
  <c r="GI61" i="1"/>
  <c r="GH61" i="1"/>
  <c r="GG61" i="1"/>
  <c r="GF61" i="1"/>
  <c r="GE61" i="1"/>
  <c r="GD61" i="1"/>
  <c r="GC61" i="1"/>
  <c r="GB61" i="1"/>
  <c r="GA61" i="1"/>
  <c r="FZ61" i="1"/>
  <c r="FY61" i="1"/>
  <c r="FX61" i="1"/>
  <c r="FW61" i="1"/>
  <c r="FV61" i="1"/>
  <c r="FR61" i="1"/>
  <c r="FQ61" i="1"/>
  <c r="FP61" i="1"/>
  <c r="FO61" i="1"/>
  <c r="FN61" i="1"/>
  <c r="FM61" i="1"/>
  <c r="FL61" i="1"/>
  <c r="FK61" i="1"/>
  <c r="FJ61" i="1"/>
  <c r="FI61" i="1"/>
  <c r="FH61" i="1"/>
  <c r="FG61" i="1"/>
  <c r="FF61" i="1"/>
  <c r="FE61" i="1"/>
  <c r="FD61" i="1"/>
  <c r="FC61" i="1"/>
  <c r="FB61" i="1"/>
  <c r="FA61" i="1"/>
  <c r="EZ61" i="1"/>
  <c r="EY61" i="1"/>
  <c r="EX61" i="1"/>
  <c r="EW61" i="1"/>
  <c r="EV61" i="1"/>
  <c r="EU61" i="1"/>
  <c r="ET61" i="1"/>
  <c r="ES61" i="1"/>
  <c r="ER61" i="1"/>
  <c r="EQ61" i="1"/>
  <c r="EP61" i="1"/>
  <c r="EO61" i="1"/>
  <c r="EN61" i="1"/>
  <c r="EM61" i="1"/>
  <c r="EL61" i="1"/>
  <c r="EK61" i="1"/>
  <c r="EJ61" i="1"/>
  <c r="EI61" i="1"/>
  <c r="EH61" i="1"/>
  <c r="EG61" i="1"/>
  <c r="EF61" i="1"/>
  <c r="EE61" i="1"/>
  <c r="ED61" i="1"/>
  <c r="EC61" i="1"/>
  <c r="EB61" i="1"/>
  <c r="EA61" i="1"/>
  <c r="DZ61" i="1"/>
  <c r="DY61" i="1"/>
  <c r="DX61" i="1"/>
  <c r="DW61" i="1"/>
  <c r="DV61" i="1"/>
  <c r="DU61" i="1"/>
  <c r="DT61" i="1"/>
  <c r="DS61" i="1"/>
  <c r="DR61" i="1"/>
  <c r="DQ61" i="1"/>
  <c r="DP61" i="1"/>
  <c r="DO61" i="1"/>
  <c r="DN61" i="1"/>
  <c r="DM61" i="1"/>
  <c r="DL61" i="1"/>
  <c r="DK61" i="1"/>
  <c r="DJ61" i="1"/>
  <c r="DI61" i="1"/>
  <c r="DH61" i="1"/>
  <c r="DG61" i="1"/>
  <c r="DF61" i="1"/>
  <c r="DE61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D61" i="1"/>
  <c r="CC61" i="1"/>
  <c r="CB61" i="1"/>
  <c r="CA61" i="1"/>
  <c r="BZ61" i="1"/>
  <c r="BY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T61" i="1"/>
  <c r="AS61" i="1"/>
  <c r="AR61" i="1"/>
  <c r="AQ61" i="1"/>
  <c r="AP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M61" i="1"/>
  <c r="L61" i="1"/>
  <c r="K61" i="1"/>
  <c r="J61" i="1"/>
  <c r="I61" i="1"/>
  <c r="GT60" i="1"/>
  <c r="GS60" i="1"/>
  <c r="GR60" i="1"/>
  <c r="GQ60" i="1"/>
  <c r="GP60" i="1"/>
  <c r="GO60" i="1"/>
  <c r="GN60" i="1"/>
  <c r="GM60" i="1"/>
  <c r="GL60" i="1"/>
  <c r="GK60" i="1"/>
  <c r="GJ60" i="1"/>
  <c r="GI60" i="1"/>
  <c r="GH60" i="1"/>
  <c r="GG60" i="1"/>
  <c r="GF60" i="1"/>
  <c r="GE60" i="1"/>
  <c r="GD60" i="1"/>
  <c r="GC60" i="1"/>
  <c r="GB60" i="1"/>
  <c r="GA60" i="1"/>
  <c r="FZ60" i="1"/>
  <c r="FY60" i="1"/>
  <c r="FX60" i="1"/>
  <c r="FW60" i="1"/>
  <c r="FV60" i="1"/>
  <c r="FR60" i="1"/>
  <c r="FQ60" i="1"/>
  <c r="FP60" i="1"/>
  <c r="FO60" i="1"/>
  <c r="FN60" i="1"/>
  <c r="FM60" i="1"/>
  <c r="FL60" i="1"/>
  <c r="FK60" i="1"/>
  <c r="FJ60" i="1"/>
  <c r="FI60" i="1"/>
  <c r="FH60" i="1"/>
  <c r="FG60" i="1"/>
  <c r="FF60" i="1"/>
  <c r="FE60" i="1"/>
  <c r="FD60" i="1"/>
  <c r="FC60" i="1"/>
  <c r="FB60" i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O60" i="1"/>
  <c r="EN60" i="1"/>
  <c r="EM60" i="1"/>
  <c r="EL60" i="1"/>
  <c r="EK60" i="1"/>
  <c r="EJ60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D60" i="1"/>
  <c r="CC60" i="1"/>
  <c r="CB60" i="1"/>
  <c r="CA60" i="1"/>
  <c r="BZ60" i="1"/>
  <c r="BY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T60" i="1"/>
  <c r="AS60" i="1"/>
  <c r="AR60" i="1"/>
  <c r="AQ60" i="1"/>
  <c r="AP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M60" i="1"/>
  <c r="L60" i="1"/>
  <c r="K60" i="1"/>
  <c r="J60" i="1"/>
  <c r="I60" i="1"/>
  <c r="H60" i="1"/>
  <c r="E60" i="1"/>
  <c r="D60" i="1"/>
  <c r="GT58" i="1"/>
  <c r="GS58" i="1"/>
  <c r="GR58" i="1"/>
  <c r="GQ58" i="1"/>
  <c r="GP58" i="1"/>
  <c r="GO58" i="1"/>
  <c r="GN58" i="1"/>
  <c r="GM58" i="1"/>
  <c r="GL58" i="1"/>
  <c r="GK58" i="1"/>
  <c r="GJ58" i="1"/>
  <c r="GI58" i="1"/>
  <c r="GH58" i="1"/>
  <c r="GG58" i="1"/>
  <c r="GF58" i="1"/>
  <c r="GE58" i="1"/>
  <c r="GD58" i="1"/>
  <c r="GC58" i="1"/>
  <c r="GB58" i="1"/>
  <c r="GA58" i="1"/>
  <c r="FZ58" i="1"/>
  <c r="FY58" i="1"/>
  <c r="FX58" i="1"/>
  <c r="FW58" i="1"/>
  <c r="FV58" i="1"/>
  <c r="FR58" i="1"/>
  <c r="FQ58" i="1"/>
  <c r="FP58" i="1"/>
  <c r="FO58" i="1"/>
  <c r="FN58" i="1"/>
  <c r="FM58" i="1"/>
  <c r="FL58" i="1"/>
  <c r="FK58" i="1"/>
  <c r="FJ58" i="1"/>
  <c r="FI58" i="1"/>
  <c r="FH58" i="1"/>
  <c r="FG58" i="1"/>
  <c r="FF58" i="1"/>
  <c r="FE58" i="1"/>
  <c r="FD58" i="1"/>
  <c r="FC58" i="1"/>
  <c r="FB58" i="1"/>
  <c r="FA58" i="1"/>
  <c r="EZ58" i="1"/>
  <c r="EY58" i="1"/>
  <c r="EX58" i="1"/>
  <c r="EW58" i="1"/>
  <c r="EV58" i="1"/>
  <c r="EU58" i="1"/>
  <c r="ET58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D58" i="1"/>
  <c r="CC58" i="1"/>
  <c r="CB58" i="1"/>
  <c r="CA58" i="1"/>
  <c r="BZ58" i="1"/>
  <c r="BY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T58" i="1"/>
  <c r="AS58" i="1"/>
  <c r="AR58" i="1"/>
  <c r="AQ58" i="1"/>
  <c r="AP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M58" i="1"/>
  <c r="L58" i="1"/>
  <c r="K58" i="1"/>
  <c r="J58" i="1"/>
  <c r="I58" i="1"/>
  <c r="H58" i="1"/>
  <c r="E58" i="1"/>
  <c r="D58" i="1"/>
  <c r="GT57" i="1"/>
  <c r="GS57" i="1"/>
  <c r="GR57" i="1"/>
  <c r="GQ57" i="1"/>
  <c r="GP57" i="1"/>
  <c r="GO57" i="1"/>
  <c r="GN57" i="1"/>
  <c r="GM57" i="1"/>
  <c r="GL57" i="1"/>
  <c r="GK57" i="1"/>
  <c r="GJ57" i="1"/>
  <c r="GI57" i="1"/>
  <c r="GH57" i="1"/>
  <c r="GG57" i="1"/>
  <c r="GF57" i="1"/>
  <c r="GE57" i="1"/>
  <c r="GD57" i="1"/>
  <c r="GC57" i="1"/>
  <c r="GB57" i="1"/>
  <c r="GA57" i="1"/>
  <c r="FZ57" i="1"/>
  <c r="FY57" i="1"/>
  <c r="FX57" i="1"/>
  <c r="FW57" i="1"/>
  <c r="FV57" i="1"/>
  <c r="FR57" i="1"/>
  <c r="FQ57" i="1"/>
  <c r="FP57" i="1"/>
  <c r="FO57" i="1"/>
  <c r="FN57" i="1"/>
  <c r="FM57" i="1"/>
  <c r="FL57" i="1"/>
  <c r="FK57" i="1"/>
  <c r="FJ57" i="1"/>
  <c r="FI57" i="1"/>
  <c r="FH57" i="1"/>
  <c r="FG57" i="1"/>
  <c r="FF57" i="1"/>
  <c r="FE57" i="1"/>
  <c r="FD57" i="1"/>
  <c r="FC57" i="1"/>
  <c r="FB57" i="1"/>
  <c r="FA57" i="1"/>
  <c r="EZ57" i="1"/>
  <c r="EY57" i="1"/>
  <c r="EX57" i="1"/>
  <c r="EW57" i="1"/>
  <c r="EV57" i="1"/>
  <c r="EU57" i="1"/>
  <c r="ET57" i="1"/>
  <c r="ES57" i="1"/>
  <c r="ER57" i="1"/>
  <c r="EQ57" i="1"/>
  <c r="EP57" i="1"/>
  <c r="EO57" i="1"/>
  <c r="EN57" i="1"/>
  <c r="EM57" i="1"/>
  <c r="EL57" i="1"/>
  <c r="EK57" i="1"/>
  <c r="EJ57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D57" i="1"/>
  <c r="CC57" i="1"/>
  <c r="CB57" i="1"/>
  <c r="CA57" i="1"/>
  <c r="BZ57" i="1"/>
  <c r="BY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T57" i="1"/>
  <c r="AS57" i="1"/>
  <c r="AR57" i="1"/>
  <c r="AQ57" i="1"/>
  <c r="AP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M57" i="1"/>
  <c r="L57" i="1"/>
  <c r="K57" i="1"/>
  <c r="J57" i="1"/>
  <c r="N57" i="1" s="1"/>
  <c r="I57" i="1"/>
  <c r="H57" i="1"/>
  <c r="E57" i="1"/>
  <c r="D57" i="1"/>
  <c r="GT56" i="1"/>
  <c r="GS56" i="1"/>
  <c r="GR56" i="1"/>
  <c r="GQ56" i="1"/>
  <c r="GP56" i="1"/>
  <c r="GO56" i="1"/>
  <c r="GN56" i="1"/>
  <c r="GM56" i="1"/>
  <c r="GL56" i="1"/>
  <c r="GK56" i="1"/>
  <c r="GJ56" i="1"/>
  <c r="GI56" i="1"/>
  <c r="GH56" i="1"/>
  <c r="GG56" i="1"/>
  <c r="GF56" i="1"/>
  <c r="GE56" i="1"/>
  <c r="GD56" i="1"/>
  <c r="GC56" i="1"/>
  <c r="GB56" i="1"/>
  <c r="GA56" i="1"/>
  <c r="FZ56" i="1"/>
  <c r="FY56" i="1"/>
  <c r="FX56" i="1"/>
  <c r="FW56" i="1"/>
  <c r="GU56" i="1" s="1"/>
  <c r="FV56" i="1"/>
  <c r="FR56" i="1"/>
  <c r="FQ56" i="1"/>
  <c r="FP56" i="1"/>
  <c r="FO56" i="1"/>
  <c r="FN56" i="1"/>
  <c r="FM56" i="1"/>
  <c r="FL56" i="1"/>
  <c r="FK56" i="1"/>
  <c r="FJ56" i="1"/>
  <c r="FI56" i="1"/>
  <c r="FH56" i="1"/>
  <c r="FG56" i="1"/>
  <c r="FF56" i="1"/>
  <c r="FE56" i="1"/>
  <c r="FD56" i="1"/>
  <c r="FC56" i="1"/>
  <c r="FB56" i="1"/>
  <c r="FA56" i="1"/>
  <c r="EZ56" i="1"/>
  <c r="EY56" i="1"/>
  <c r="EX56" i="1"/>
  <c r="EW56" i="1"/>
  <c r="EV56" i="1"/>
  <c r="EU56" i="1"/>
  <c r="ET56" i="1"/>
  <c r="ES56" i="1"/>
  <c r="ER56" i="1"/>
  <c r="EQ56" i="1"/>
  <c r="EP56" i="1"/>
  <c r="EO56" i="1"/>
  <c r="EN56" i="1"/>
  <c r="EM56" i="1"/>
  <c r="EL56" i="1"/>
  <c r="EK56" i="1"/>
  <c r="EJ56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D56" i="1"/>
  <c r="CC56" i="1"/>
  <c r="CB56" i="1"/>
  <c r="CA56" i="1"/>
  <c r="BZ56" i="1"/>
  <c r="BY56" i="1"/>
  <c r="CE56" i="1" s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T56" i="1"/>
  <c r="AS56" i="1"/>
  <c r="AR56" i="1"/>
  <c r="AQ56" i="1"/>
  <c r="AU56" i="1" s="1"/>
  <c r="AV56" i="1" s="1"/>
  <c r="AP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M56" i="1"/>
  <c r="L56" i="1"/>
  <c r="K56" i="1"/>
  <c r="J56" i="1"/>
  <c r="I56" i="1"/>
  <c r="H56" i="1"/>
  <c r="E56" i="1"/>
  <c r="D56" i="1"/>
  <c r="GT55" i="1"/>
  <c r="GS55" i="1"/>
  <c r="GR55" i="1"/>
  <c r="GQ55" i="1"/>
  <c r="GP55" i="1"/>
  <c r="GO55" i="1"/>
  <c r="GN55" i="1"/>
  <c r="GM55" i="1"/>
  <c r="GL55" i="1"/>
  <c r="GK55" i="1"/>
  <c r="GJ55" i="1"/>
  <c r="GI55" i="1"/>
  <c r="GH55" i="1"/>
  <c r="GG55" i="1"/>
  <c r="GF55" i="1"/>
  <c r="GE55" i="1"/>
  <c r="GD55" i="1"/>
  <c r="GC55" i="1"/>
  <c r="GB55" i="1"/>
  <c r="GA55" i="1"/>
  <c r="FZ55" i="1"/>
  <c r="FY55" i="1"/>
  <c r="FX55" i="1"/>
  <c r="FW55" i="1"/>
  <c r="FV55" i="1"/>
  <c r="FR55" i="1"/>
  <c r="FQ55" i="1"/>
  <c r="FP55" i="1"/>
  <c r="FO55" i="1"/>
  <c r="FN55" i="1"/>
  <c r="FM55" i="1"/>
  <c r="FL55" i="1"/>
  <c r="FK55" i="1"/>
  <c r="FJ55" i="1"/>
  <c r="FI55" i="1"/>
  <c r="FH55" i="1"/>
  <c r="FG55" i="1"/>
  <c r="FF55" i="1"/>
  <c r="FE55" i="1"/>
  <c r="FD55" i="1"/>
  <c r="FC55" i="1"/>
  <c r="FB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O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DW55" i="1"/>
  <c r="DV55" i="1"/>
  <c r="DU55" i="1"/>
  <c r="DT55" i="1"/>
  <c r="DS55" i="1"/>
  <c r="DR55" i="1"/>
  <c r="DQ55" i="1"/>
  <c r="DP55" i="1"/>
  <c r="DO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FS55" i="1" s="1"/>
  <c r="CH55" i="1"/>
  <c r="CD55" i="1"/>
  <c r="CC55" i="1"/>
  <c r="CB55" i="1"/>
  <c r="CA55" i="1"/>
  <c r="BZ55" i="1"/>
  <c r="BY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T55" i="1"/>
  <c r="AS55" i="1"/>
  <c r="AR55" i="1"/>
  <c r="AQ55" i="1"/>
  <c r="AP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AM55" i="1" s="1"/>
  <c r="R55" i="1"/>
  <c r="Q55" i="1"/>
  <c r="M55" i="1"/>
  <c r="L55" i="1"/>
  <c r="K55" i="1"/>
  <c r="J55" i="1"/>
  <c r="I55" i="1"/>
  <c r="H55" i="1"/>
  <c r="E55" i="1"/>
  <c r="D55" i="1"/>
  <c r="GT54" i="1"/>
  <c r="GS54" i="1"/>
  <c r="GR54" i="1"/>
  <c r="GQ54" i="1"/>
  <c r="GP54" i="1"/>
  <c r="GO54" i="1"/>
  <c r="GN54" i="1"/>
  <c r="GM54" i="1"/>
  <c r="GL54" i="1"/>
  <c r="GK54" i="1"/>
  <c r="GJ54" i="1"/>
  <c r="GI54" i="1"/>
  <c r="GH54" i="1"/>
  <c r="GG54" i="1"/>
  <c r="GF54" i="1"/>
  <c r="GE54" i="1"/>
  <c r="GD54" i="1"/>
  <c r="GC54" i="1"/>
  <c r="GB54" i="1"/>
  <c r="GA54" i="1"/>
  <c r="FZ54" i="1"/>
  <c r="FY54" i="1"/>
  <c r="FX54" i="1"/>
  <c r="FW54" i="1"/>
  <c r="FV54" i="1"/>
  <c r="FR54" i="1"/>
  <c r="FQ54" i="1"/>
  <c r="FP54" i="1"/>
  <c r="FO54" i="1"/>
  <c r="FN54" i="1"/>
  <c r="FM54" i="1"/>
  <c r="FL54" i="1"/>
  <c r="FK54" i="1"/>
  <c r="FJ54" i="1"/>
  <c r="FI54" i="1"/>
  <c r="FH54" i="1"/>
  <c r="FG54" i="1"/>
  <c r="FF54" i="1"/>
  <c r="FE54" i="1"/>
  <c r="FD54" i="1"/>
  <c r="FC54" i="1"/>
  <c r="FB54" i="1"/>
  <c r="FA54" i="1"/>
  <c r="EZ54" i="1"/>
  <c r="EY54" i="1"/>
  <c r="EX54" i="1"/>
  <c r="EW54" i="1"/>
  <c r="EV54" i="1"/>
  <c r="EU54" i="1"/>
  <c r="ET54" i="1"/>
  <c r="ES54" i="1"/>
  <c r="ER54" i="1"/>
  <c r="EQ54" i="1"/>
  <c r="EP54" i="1"/>
  <c r="EO54" i="1"/>
  <c r="EN54" i="1"/>
  <c r="EM54" i="1"/>
  <c r="EL54" i="1"/>
  <c r="EK54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DW54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D54" i="1"/>
  <c r="CC54" i="1"/>
  <c r="CB54" i="1"/>
  <c r="CA54" i="1"/>
  <c r="BZ54" i="1"/>
  <c r="BY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T54" i="1"/>
  <c r="AS54" i="1"/>
  <c r="AR54" i="1"/>
  <c r="AQ54" i="1"/>
  <c r="AP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M54" i="1"/>
  <c r="L54" i="1"/>
  <c r="K54" i="1"/>
  <c r="J54" i="1"/>
  <c r="I54" i="1"/>
  <c r="H54" i="1"/>
  <c r="E54" i="1"/>
  <c r="D54" i="1"/>
  <c r="GT53" i="1"/>
  <c r="GS53" i="1"/>
  <c r="GR53" i="1"/>
  <c r="GQ53" i="1"/>
  <c r="GP53" i="1"/>
  <c r="GO53" i="1"/>
  <c r="GN53" i="1"/>
  <c r="GM53" i="1"/>
  <c r="GL53" i="1"/>
  <c r="GK53" i="1"/>
  <c r="GJ53" i="1"/>
  <c r="GI53" i="1"/>
  <c r="GH53" i="1"/>
  <c r="GG53" i="1"/>
  <c r="GF53" i="1"/>
  <c r="GE53" i="1"/>
  <c r="GD53" i="1"/>
  <c r="GC53" i="1"/>
  <c r="GB53" i="1"/>
  <c r="GA53" i="1"/>
  <c r="FZ53" i="1"/>
  <c r="FY53" i="1"/>
  <c r="FX53" i="1"/>
  <c r="FW53" i="1"/>
  <c r="FV53" i="1"/>
  <c r="FR53" i="1"/>
  <c r="FQ53" i="1"/>
  <c r="FP53" i="1"/>
  <c r="FO53" i="1"/>
  <c r="FN53" i="1"/>
  <c r="FM53" i="1"/>
  <c r="FL53" i="1"/>
  <c r="FK53" i="1"/>
  <c r="FJ53" i="1"/>
  <c r="FI53" i="1"/>
  <c r="FH53" i="1"/>
  <c r="FG53" i="1"/>
  <c r="FF53" i="1"/>
  <c r="FE53" i="1"/>
  <c r="FD53" i="1"/>
  <c r="FC53" i="1"/>
  <c r="FB53" i="1"/>
  <c r="FA53" i="1"/>
  <c r="EZ53" i="1"/>
  <c r="EY53" i="1"/>
  <c r="EX53" i="1"/>
  <c r="EW53" i="1"/>
  <c r="EV53" i="1"/>
  <c r="EU53" i="1"/>
  <c r="ET53" i="1"/>
  <c r="ES53" i="1"/>
  <c r="ER53" i="1"/>
  <c r="EQ53" i="1"/>
  <c r="EP53" i="1"/>
  <c r="EO53" i="1"/>
  <c r="EN53" i="1"/>
  <c r="EM53" i="1"/>
  <c r="EL53" i="1"/>
  <c r="EK53" i="1"/>
  <c r="EJ53" i="1"/>
  <c r="EI53" i="1"/>
  <c r="EH53" i="1"/>
  <c r="EG53" i="1"/>
  <c r="EF53" i="1"/>
  <c r="EE53" i="1"/>
  <c r="ED53" i="1"/>
  <c r="EC53" i="1"/>
  <c r="EB53" i="1"/>
  <c r="EA53" i="1"/>
  <c r="DZ53" i="1"/>
  <c r="DY53" i="1"/>
  <c r="DX53" i="1"/>
  <c r="DW53" i="1"/>
  <c r="DV53" i="1"/>
  <c r="DU53" i="1"/>
  <c r="DT53" i="1"/>
  <c r="DS53" i="1"/>
  <c r="DR53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FS53" i="1" s="1"/>
  <c r="CD53" i="1"/>
  <c r="CC53" i="1"/>
  <c r="CB53" i="1"/>
  <c r="CA53" i="1"/>
  <c r="CE53" i="1" s="1"/>
  <c r="BZ53" i="1"/>
  <c r="BY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T53" i="1"/>
  <c r="AS53" i="1"/>
  <c r="AR53" i="1"/>
  <c r="AQ53" i="1"/>
  <c r="AP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AM53" i="1" s="1"/>
  <c r="Q53" i="1"/>
  <c r="M53" i="1"/>
  <c r="L53" i="1"/>
  <c r="K53" i="1"/>
  <c r="J53" i="1"/>
  <c r="I53" i="1"/>
  <c r="H53" i="1"/>
  <c r="E53" i="1"/>
  <c r="D53" i="1"/>
  <c r="GT52" i="1"/>
  <c r="GS52" i="1"/>
  <c r="GR52" i="1"/>
  <c r="GQ52" i="1"/>
  <c r="GP52" i="1"/>
  <c r="GO52" i="1"/>
  <c r="GN52" i="1"/>
  <c r="GM52" i="1"/>
  <c r="GL52" i="1"/>
  <c r="GK52" i="1"/>
  <c r="GJ52" i="1"/>
  <c r="GI52" i="1"/>
  <c r="GH52" i="1"/>
  <c r="GG52" i="1"/>
  <c r="GF52" i="1"/>
  <c r="GE52" i="1"/>
  <c r="GD52" i="1"/>
  <c r="GC52" i="1"/>
  <c r="GB52" i="1"/>
  <c r="GA52" i="1"/>
  <c r="FZ52" i="1"/>
  <c r="FY52" i="1"/>
  <c r="FX52" i="1"/>
  <c r="FW52" i="1"/>
  <c r="FV52" i="1"/>
  <c r="FR52" i="1"/>
  <c r="FQ52" i="1"/>
  <c r="FP52" i="1"/>
  <c r="FO52" i="1"/>
  <c r="FN52" i="1"/>
  <c r="FM52" i="1"/>
  <c r="FL52" i="1"/>
  <c r="FK52" i="1"/>
  <c r="FJ52" i="1"/>
  <c r="FI52" i="1"/>
  <c r="FH52" i="1"/>
  <c r="FG52" i="1"/>
  <c r="FF52" i="1"/>
  <c r="FE52" i="1"/>
  <c r="FD52" i="1"/>
  <c r="FC52" i="1"/>
  <c r="FB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O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DW52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D52" i="1"/>
  <c r="CC52" i="1"/>
  <c r="CB52" i="1"/>
  <c r="CA52" i="1"/>
  <c r="BZ52" i="1"/>
  <c r="BY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T52" i="1"/>
  <c r="AS52" i="1"/>
  <c r="AR52" i="1"/>
  <c r="AQ52" i="1"/>
  <c r="AP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AM52" i="1" s="1"/>
  <c r="M52" i="1"/>
  <c r="L52" i="1"/>
  <c r="K52" i="1"/>
  <c r="J52" i="1"/>
  <c r="I52" i="1"/>
  <c r="H52" i="1"/>
  <c r="E52" i="1"/>
  <c r="D52" i="1"/>
  <c r="GT51" i="1"/>
  <c r="GS51" i="1"/>
  <c r="GR51" i="1"/>
  <c r="GQ51" i="1"/>
  <c r="GP51" i="1"/>
  <c r="GO51" i="1"/>
  <c r="GN51" i="1"/>
  <c r="GM51" i="1"/>
  <c r="GL51" i="1"/>
  <c r="GK51" i="1"/>
  <c r="GJ51" i="1"/>
  <c r="GI51" i="1"/>
  <c r="GH51" i="1"/>
  <c r="GG51" i="1"/>
  <c r="GF51" i="1"/>
  <c r="GE51" i="1"/>
  <c r="GD51" i="1"/>
  <c r="GC51" i="1"/>
  <c r="GB51" i="1"/>
  <c r="GA51" i="1"/>
  <c r="FZ51" i="1"/>
  <c r="FY51" i="1"/>
  <c r="FX51" i="1"/>
  <c r="FW51" i="1"/>
  <c r="FV51" i="1"/>
  <c r="FR51" i="1"/>
  <c r="FQ51" i="1"/>
  <c r="FP51" i="1"/>
  <c r="FO51" i="1"/>
  <c r="FN51" i="1"/>
  <c r="FM51" i="1"/>
  <c r="FL51" i="1"/>
  <c r="FK51" i="1"/>
  <c r="FJ51" i="1"/>
  <c r="FI51" i="1"/>
  <c r="FH51" i="1"/>
  <c r="FG51" i="1"/>
  <c r="FF51" i="1"/>
  <c r="FE51" i="1"/>
  <c r="FD51" i="1"/>
  <c r="FC51" i="1"/>
  <c r="FB51" i="1"/>
  <c r="FA51" i="1"/>
  <c r="EZ51" i="1"/>
  <c r="EY51" i="1"/>
  <c r="EX51" i="1"/>
  <c r="EW51" i="1"/>
  <c r="EV51" i="1"/>
  <c r="EU51" i="1"/>
  <c r="ET51" i="1"/>
  <c r="ES51" i="1"/>
  <c r="ER51" i="1"/>
  <c r="EQ51" i="1"/>
  <c r="EP51" i="1"/>
  <c r="EO51" i="1"/>
  <c r="EN51" i="1"/>
  <c r="EM51" i="1"/>
  <c r="EL51" i="1"/>
  <c r="EK51" i="1"/>
  <c r="EJ51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DW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D51" i="1"/>
  <c r="CC51" i="1"/>
  <c r="CB51" i="1"/>
  <c r="CA51" i="1"/>
  <c r="BZ51" i="1"/>
  <c r="BY51" i="1"/>
  <c r="CE51" i="1" s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BV51" i="1" s="1"/>
  <c r="AT51" i="1"/>
  <c r="AS51" i="1"/>
  <c r="AR51" i="1"/>
  <c r="AQ51" i="1"/>
  <c r="AP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M51" i="1"/>
  <c r="L51" i="1"/>
  <c r="K51" i="1"/>
  <c r="J51" i="1"/>
  <c r="I51" i="1"/>
  <c r="H51" i="1"/>
  <c r="E51" i="1"/>
  <c r="D51" i="1"/>
  <c r="GT50" i="1"/>
  <c r="GS50" i="1"/>
  <c r="GR50" i="1"/>
  <c r="GQ50" i="1"/>
  <c r="GP50" i="1"/>
  <c r="GO50" i="1"/>
  <c r="GN50" i="1"/>
  <c r="GM50" i="1"/>
  <c r="GL50" i="1"/>
  <c r="GK50" i="1"/>
  <c r="GJ50" i="1"/>
  <c r="GI50" i="1"/>
  <c r="GH50" i="1"/>
  <c r="GG50" i="1"/>
  <c r="GF50" i="1"/>
  <c r="GE50" i="1"/>
  <c r="GD50" i="1"/>
  <c r="GC50" i="1"/>
  <c r="GB50" i="1"/>
  <c r="GA50" i="1"/>
  <c r="FZ50" i="1"/>
  <c r="FY50" i="1"/>
  <c r="FX50" i="1"/>
  <c r="FW50" i="1"/>
  <c r="FV50" i="1"/>
  <c r="FR50" i="1"/>
  <c r="FQ50" i="1"/>
  <c r="FP50" i="1"/>
  <c r="FO50" i="1"/>
  <c r="FN50" i="1"/>
  <c r="FM50" i="1"/>
  <c r="FL50" i="1"/>
  <c r="FK50" i="1"/>
  <c r="FJ50" i="1"/>
  <c r="FI50" i="1"/>
  <c r="FH50" i="1"/>
  <c r="FG50" i="1"/>
  <c r="FF50" i="1"/>
  <c r="FE50" i="1"/>
  <c r="FD50" i="1"/>
  <c r="FC50" i="1"/>
  <c r="FB50" i="1"/>
  <c r="FA50" i="1"/>
  <c r="EZ50" i="1"/>
  <c r="EY50" i="1"/>
  <c r="EX50" i="1"/>
  <c r="EW50" i="1"/>
  <c r="EV50" i="1"/>
  <c r="EU50" i="1"/>
  <c r="ET50" i="1"/>
  <c r="ES50" i="1"/>
  <c r="ER50" i="1"/>
  <c r="EQ50" i="1"/>
  <c r="EP50" i="1"/>
  <c r="EO50" i="1"/>
  <c r="EN50" i="1"/>
  <c r="EM50" i="1"/>
  <c r="EL50" i="1"/>
  <c r="EK50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D50" i="1"/>
  <c r="CC50" i="1"/>
  <c r="CB50" i="1"/>
  <c r="CA50" i="1"/>
  <c r="BZ50" i="1"/>
  <c r="BY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T50" i="1"/>
  <c r="AS50" i="1"/>
  <c r="AR50" i="1"/>
  <c r="AQ50" i="1"/>
  <c r="AP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M50" i="1"/>
  <c r="L50" i="1"/>
  <c r="K50" i="1"/>
  <c r="J50" i="1"/>
  <c r="I50" i="1"/>
  <c r="H50" i="1"/>
  <c r="E50" i="1"/>
  <c r="D50" i="1"/>
  <c r="GT49" i="1"/>
  <c r="GS49" i="1"/>
  <c r="GR49" i="1"/>
  <c r="GQ49" i="1"/>
  <c r="GP49" i="1"/>
  <c r="GO49" i="1"/>
  <c r="GN49" i="1"/>
  <c r="GM49" i="1"/>
  <c r="GL49" i="1"/>
  <c r="GK49" i="1"/>
  <c r="GJ49" i="1"/>
  <c r="GI49" i="1"/>
  <c r="GH49" i="1"/>
  <c r="GG49" i="1"/>
  <c r="GF49" i="1"/>
  <c r="GE49" i="1"/>
  <c r="GD49" i="1"/>
  <c r="GC49" i="1"/>
  <c r="GB49" i="1"/>
  <c r="GA49" i="1"/>
  <c r="FZ49" i="1"/>
  <c r="FY49" i="1"/>
  <c r="FX49" i="1"/>
  <c r="FW49" i="1"/>
  <c r="FV49" i="1"/>
  <c r="FR49" i="1"/>
  <c r="FQ49" i="1"/>
  <c r="FP49" i="1"/>
  <c r="FO49" i="1"/>
  <c r="FN49" i="1"/>
  <c r="FM49" i="1"/>
  <c r="FL49" i="1"/>
  <c r="FK49" i="1"/>
  <c r="FJ49" i="1"/>
  <c r="FI49" i="1"/>
  <c r="FH49" i="1"/>
  <c r="FG49" i="1"/>
  <c r="FF49" i="1"/>
  <c r="FE49" i="1"/>
  <c r="FD49" i="1"/>
  <c r="FC49" i="1"/>
  <c r="FB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O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EA49" i="1"/>
  <c r="DZ49" i="1"/>
  <c r="DY49" i="1"/>
  <c r="DX49" i="1"/>
  <c r="DW49" i="1"/>
  <c r="DV49" i="1"/>
  <c r="DU49" i="1"/>
  <c r="DT49" i="1"/>
  <c r="DS49" i="1"/>
  <c r="DR49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D49" i="1"/>
  <c r="CC49" i="1"/>
  <c r="CB49" i="1"/>
  <c r="CA49" i="1"/>
  <c r="BZ49" i="1"/>
  <c r="BY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T49" i="1"/>
  <c r="AS49" i="1"/>
  <c r="AR49" i="1"/>
  <c r="AQ49" i="1"/>
  <c r="AP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M49" i="1"/>
  <c r="L49" i="1"/>
  <c r="K49" i="1"/>
  <c r="J49" i="1"/>
  <c r="I49" i="1"/>
  <c r="GT48" i="1"/>
  <c r="GS48" i="1"/>
  <c r="GR48" i="1"/>
  <c r="GQ48" i="1"/>
  <c r="GP48" i="1"/>
  <c r="GO48" i="1"/>
  <c r="GN48" i="1"/>
  <c r="GM48" i="1"/>
  <c r="GL48" i="1"/>
  <c r="GK48" i="1"/>
  <c r="GJ48" i="1"/>
  <c r="GI48" i="1"/>
  <c r="GH48" i="1"/>
  <c r="GG48" i="1"/>
  <c r="GF48" i="1"/>
  <c r="GE48" i="1"/>
  <c r="GD48" i="1"/>
  <c r="GC48" i="1"/>
  <c r="GB48" i="1"/>
  <c r="GA48" i="1"/>
  <c r="FZ48" i="1"/>
  <c r="FY48" i="1"/>
  <c r="FX48" i="1"/>
  <c r="FW48" i="1"/>
  <c r="FV48" i="1"/>
  <c r="FR48" i="1"/>
  <c r="FQ48" i="1"/>
  <c r="FP48" i="1"/>
  <c r="FO48" i="1"/>
  <c r="FN48" i="1"/>
  <c r="FM48" i="1"/>
  <c r="FL48" i="1"/>
  <c r="FK48" i="1"/>
  <c r="FJ48" i="1"/>
  <c r="FI48" i="1"/>
  <c r="FH48" i="1"/>
  <c r="FG48" i="1"/>
  <c r="FF48" i="1"/>
  <c r="FE48" i="1"/>
  <c r="FD48" i="1"/>
  <c r="FC48" i="1"/>
  <c r="FB48" i="1"/>
  <c r="FA48" i="1"/>
  <c r="EZ48" i="1"/>
  <c r="EY48" i="1"/>
  <c r="EX48" i="1"/>
  <c r="EW48" i="1"/>
  <c r="EV48" i="1"/>
  <c r="EU48" i="1"/>
  <c r="ET48" i="1"/>
  <c r="ES48" i="1"/>
  <c r="ER48" i="1"/>
  <c r="EQ48" i="1"/>
  <c r="EP48" i="1"/>
  <c r="EO48" i="1"/>
  <c r="EN48" i="1"/>
  <c r="EM48" i="1"/>
  <c r="EL48" i="1"/>
  <c r="EK48" i="1"/>
  <c r="EJ48" i="1"/>
  <c r="EI48" i="1"/>
  <c r="EH48" i="1"/>
  <c r="EG48" i="1"/>
  <c r="EF48" i="1"/>
  <c r="EE48" i="1"/>
  <c r="ED48" i="1"/>
  <c r="EC48" i="1"/>
  <c r="EB48" i="1"/>
  <c r="EA48" i="1"/>
  <c r="DZ48" i="1"/>
  <c r="DY48" i="1"/>
  <c r="DX48" i="1"/>
  <c r="DW48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D48" i="1"/>
  <c r="CC48" i="1"/>
  <c r="CB48" i="1"/>
  <c r="CA48" i="1"/>
  <c r="BZ48" i="1"/>
  <c r="BY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T48" i="1"/>
  <c r="AS48" i="1"/>
  <c r="AR48" i="1"/>
  <c r="AQ48" i="1"/>
  <c r="AP48" i="1"/>
  <c r="GT46" i="1"/>
  <c r="GS46" i="1"/>
  <c r="GR46" i="1"/>
  <c r="GQ46" i="1"/>
  <c r="GP46" i="1"/>
  <c r="GO46" i="1"/>
  <c r="GN46" i="1"/>
  <c r="GM46" i="1"/>
  <c r="GL46" i="1"/>
  <c r="GK46" i="1"/>
  <c r="GJ46" i="1"/>
  <c r="GI46" i="1"/>
  <c r="GH46" i="1"/>
  <c r="GG46" i="1"/>
  <c r="GF46" i="1"/>
  <c r="GE46" i="1"/>
  <c r="GD46" i="1"/>
  <c r="GC46" i="1"/>
  <c r="GB46" i="1"/>
  <c r="GA46" i="1"/>
  <c r="FZ46" i="1"/>
  <c r="FY46" i="1"/>
  <c r="FX46" i="1"/>
  <c r="FW46" i="1"/>
  <c r="FV46" i="1"/>
  <c r="FR46" i="1"/>
  <c r="FQ46" i="1"/>
  <c r="FP46" i="1"/>
  <c r="FO46" i="1"/>
  <c r="FN46" i="1"/>
  <c r="FM46" i="1"/>
  <c r="FL46" i="1"/>
  <c r="FK46" i="1"/>
  <c r="FJ46" i="1"/>
  <c r="FI46" i="1"/>
  <c r="FH46" i="1"/>
  <c r="FG46" i="1"/>
  <c r="FF46" i="1"/>
  <c r="FE46" i="1"/>
  <c r="FD46" i="1"/>
  <c r="FC46" i="1"/>
  <c r="FB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O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EA46" i="1"/>
  <c r="DZ46" i="1"/>
  <c r="DY46" i="1"/>
  <c r="DX46" i="1"/>
  <c r="DW46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FS46" i="1" s="1"/>
  <c r="CH46" i="1"/>
  <c r="CD46" i="1"/>
  <c r="CC46" i="1"/>
  <c r="CB46" i="1"/>
  <c r="CA46" i="1"/>
  <c r="BZ46" i="1"/>
  <c r="BY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T46" i="1"/>
  <c r="AS46" i="1"/>
  <c r="AR46" i="1"/>
  <c r="AQ46" i="1"/>
  <c r="AP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AM46" i="1" s="1"/>
  <c r="R46" i="1"/>
  <c r="Q46" i="1"/>
  <c r="M46" i="1"/>
  <c r="L46" i="1"/>
  <c r="K46" i="1"/>
  <c r="J46" i="1"/>
  <c r="I46" i="1"/>
  <c r="H46" i="1"/>
  <c r="N46" i="1" s="1"/>
  <c r="E46" i="1"/>
  <c r="D46" i="1"/>
  <c r="GT45" i="1"/>
  <c r="GS45" i="1"/>
  <c r="GR45" i="1"/>
  <c r="GQ45" i="1"/>
  <c r="GP45" i="1"/>
  <c r="GO45" i="1"/>
  <c r="GN45" i="1"/>
  <c r="GM45" i="1"/>
  <c r="GL45" i="1"/>
  <c r="GK45" i="1"/>
  <c r="GJ45" i="1"/>
  <c r="GI45" i="1"/>
  <c r="GH45" i="1"/>
  <c r="GG45" i="1"/>
  <c r="GF45" i="1"/>
  <c r="GE45" i="1"/>
  <c r="GD45" i="1"/>
  <c r="GC45" i="1"/>
  <c r="GB45" i="1"/>
  <c r="GA45" i="1"/>
  <c r="FZ45" i="1"/>
  <c r="FY45" i="1"/>
  <c r="FX45" i="1"/>
  <c r="FW45" i="1"/>
  <c r="FV45" i="1"/>
  <c r="FR45" i="1"/>
  <c r="FQ45" i="1"/>
  <c r="FP45" i="1"/>
  <c r="FO45" i="1"/>
  <c r="FN45" i="1"/>
  <c r="FM45" i="1"/>
  <c r="FL45" i="1"/>
  <c r="FK45" i="1"/>
  <c r="FJ45" i="1"/>
  <c r="FI45" i="1"/>
  <c r="FH45" i="1"/>
  <c r="FG45" i="1"/>
  <c r="FF45" i="1"/>
  <c r="FE45" i="1"/>
  <c r="FD45" i="1"/>
  <c r="FC45" i="1"/>
  <c r="FB45" i="1"/>
  <c r="FA45" i="1"/>
  <c r="EZ45" i="1"/>
  <c r="EY45" i="1"/>
  <c r="EX45" i="1"/>
  <c r="EW45" i="1"/>
  <c r="EV45" i="1"/>
  <c r="EU45" i="1"/>
  <c r="ET45" i="1"/>
  <c r="ES45" i="1"/>
  <c r="ER45" i="1"/>
  <c r="EQ45" i="1"/>
  <c r="EP45" i="1"/>
  <c r="EO45" i="1"/>
  <c r="EN45" i="1"/>
  <c r="EM45" i="1"/>
  <c r="EL45" i="1"/>
  <c r="EK45" i="1"/>
  <c r="EJ45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DW45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D45" i="1"/>
  <c r="CC45" i="1"/>
  <c r="CB45" i="1"/>
  <c r="CA45" i="1"/>
  <c r="BZ45" i="1"/>
  <c r="BY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T45" i="1"/>
  <c r="AS45" i="1"/>
  <c r="AR45" i="1"/>
  <c r="AQ45" i="1"/>
  <c r="AP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M45" i="1"/>
  <c r="L45" i="1"/>
  <c r="K45" i="1"/>
  <c r="J45" i="1"/>
  <c r="I45" i="1"/>
  <c r="H45" i="1"/>
  <c r="E45" i="1"/>
  <c r="D45" i="1"/>
  <c r="GT44" i="1"/>
  <c r="GS44" i="1"/>
  <c r="GR44" i="1"/>
  <c r="GQ44" i="1"/>
  <c r="GP44" i="1"/>
  <c r="GO44" i="1"/>
  <c r="GN44" i="1"/>
  <c r="GM44" i="1"/>
  <c r="GL44" i="1"/>
  <c r="GK44" i="1"/>
  <c r="GJ44" i="1"/>
  <c r="GI44" i="1"/>
  <c r="GH44" i="1"/>
  <c r="GG44" i="1"/>
  <c r="GF44" i="1"/>
  <c r="GE44" i="1"/>
  <c r="GD44" i="1"/>
  <c r="GC44" i="1"/>
  <c r="GB44" i="1"/>
  <c r="GA44" i="1"/>
  <c r="FZ44" i="1"/>
  <c r="FY44" i="1"/>
  <c r="FX44" i="1"/>
  <c r="FW44" i="1"/>
  <c r="FV44" i="1"/>
  <c r="FR44" i="1"/>
  <c r="FQ44" i="1"/>
  <c r="FP44" i="1"/>
  <c r="FO44" i="1"/>
  <c r="FN44" i="1"/>
  <c r="FM44" i="1"/>
  <c r="FL44" i="1"/>
  <c r="FK44" i="1"/>
  <c r="FJ44" i="1"/>
  <c r="FI44" i="1"/>
  <c r="FH44" i="1"/>
  <c r="FG44" i="1"/>
  <c r="FF44" i="1"/>
  <c r="FE44" i="1"/>
  <c r="FD44" i="1"/>
  <c r="FC44" i="1"/>
  <c r="FB44" i="1"/>
  <c r="FA44" i="1"/>
  <c r="EZ44" i="1"/>
  <c r="EY44" i="1"/>
  <c r="EX44" i="1"/>
  <c r="EW44" i="1"/>
  <c r="EV44" i="1"/>
  <c r="EU44" i="1"/>
  <c r="ET44" i="1"/>
  <c r="ES44" i="1"/>
  <c r="ER44" i="1"/>
  <c r="EQ44" i="1"/>
  <c r="EP44" i="1"/>
  <c r="EO44" i="1"/>
  <c r="EN44" i="1"/>
  <c r="EM44" i="1"/>
  <c r="EL44" i="1"/>
  <c r="EK44" i="1"/>
  <c r="EJ44" i="1"/>
  <c r="EI44" i="1"/>
  <c r="EH44" i="1"/>
  <c r="EG44" i="1"/>
  <c r="EF44" i="1"/>
  <c r="EE44" i="1"/>
  <c r="ED44" i="1"/>
  <c r="EC44" i="1"/>
  <c r="EB44" i="1"/>
  <c r="EA44" i="1"/>
  <c r="DZ44" i="1"/>
  <c r="DY44" i="1"/>
  <c r="DX44" i="1"/>
  <c r="DW44" i="1"/>
  <c r="DV44" i="1"/>
  <c r="DU44" i="1"/>
  <c r="DT44" i="1"/>
  <c r="DS44" i="1"/>
  <c r="DR44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D44" i="1"/>
  <c r="CC44" i="1"/>
  <c r="CB44" i="1"/>
  <c r="CA44" i="1"/>
  <c r="BZ44" i="1"/>
  <c r="BY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T44" i="1"/>
  <c r="AS44" i="1"/>
  <c r="AR44" i="1"/>
  <c r="AQ44" i="1"/>
  <c r="AP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M44" i="1"/>
  <c r="L44" i="1"/>
  <c r="K44" i="1"/>
  <c r="J44" i="1"/>
  <c r="I44" i="1"/>
  <c r="H44" i="1"/>
  <c r="E44" i="1"/>
  <c r="D44" i="1"/>
  <c r="GT43" i="1"/>
  <c r="GS43" i="1"/>
  <c r="GR43" i="1"/>
  <c r="GQ43" i="1"/>
  <c r="GP43" i="1"/>
  <c r="GO43" i="1"/>
  <c r="GN43" i="1"/>
  <c r="GM43" i="1"/>
  <c r="GL43" i="1"/>
  <c r="GK43" i="1"/>
  <c r="GJ43" i="1"/>
  <c r="GI43" i="1"/>
  <c r="GH43" i="1"/>
  <c r="GG43" i="1"/>
  <c r="GF43" i="1"/>
  <c r="GE43" i="1"/>
  <c r="GD43" i="1"/>
  <c r="GC43" i="1"/>
  <c r="GB43" i="1"/>
  <c r="GA43" i="1"/>
  <c r="FZ43" i="1"/>
  <c r="FY43" i="1"/>
  <c r="FX43" i="1"/>
  <c r="FW43" i="1"/>
  <c r="FV43" i="1"/>
  <c r="FR43" i="1"/>
  <c r="FQ43" i="1"/>
  <c r="FP43" i="1"/>
  <c r="FO43" i="1"/>
  <c r="FN43" i="1"/>
  <c r="FM43" i="1"/>
  <c r="FL43" i="1"/>
  <c r="FK43" i="1"/>
  <c r="FJ43" i="1"/>
  <c r="FI43" i="1"/>
  <c r="FH43" i="1"/>
  <c r="FG43" i="1"/>
  <c r="FF43" i="1"/>
  <c r="FE43" i="1"/>
  <c r="FD43" i="1"/>
  <c r="FC43" i="1"/>
  <c r="FB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O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EA43" i="1"/>
  <c r="DZ43" i="1"/>
  <c r="DY43" i="1"/>
  <c r="DX43" i="1"/>
  <c r="DW43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D43" i="1"/>
  <c r="CC43" i="1"/>
  <c r="CB43" i="1"/>
  <c r="CA43" i="1"/>
  <c r="BZ43" i="1"/>
  <c r="BY43" i="1"/>
  <c r="CE43" i="1" s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BV43" i="1" s="1"/>
  <c r="AT43" i="1"/>
  <c r="AS43" i="1"/>
  <c r="AR43" i="1"/>
  <c r="AQ43" i="1"/>
  <c r="AP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M43" i="1"/>
  <c r="L43" i="1"/>
  <c r="K43" i="1"/>
  <c r="J43" i="1"/>
  <c r="I43" i="1"/>
  <c r="N43" i="1" s="1"/>
  <c r="H43" i="1"/>
  <c r="E43" i="1"/>
  <c r="D43" i="1"/>
  <c r="GT42" i="1"/>
  <c r="GS42" i="1"/>
  <c r="GR42" i="1"/>
  <c r="GQ42" i="1"/>
  <c r="GP42" i="1"/>
  <c r="GO42" i="1"/>
  <c r="GN42" i="1"/>
  <c r="GM42" i="1"/>
  <c r="GL42" i="1"/>
  <c r="GK42" i="1"/>
  <c r="GJ42" i="1"/>
  <c r="GI42" i="1"/>
  <c r="GH42" i="1"/>
  <c r="GG42" i="1"/>
  <c r="GF42" i="1"/>
  <c r="GE42" i="1"/>
  <c r="GD42" i="1"/>
  <c r="GC42" i="1"/>
  <c r="GB42" i="1"/>
  <c r="GA42" i="1"/>
  <c r="FZ42" i="1"/>
  <c r="FY42" i="1"/>
  <c r="FX42" i="1"/>
  <c r="FW42" i="1"/>
  <c r="FV42" i="1"/>
  <c r="FR42" i="1"/>
  <c r="FQ42" i="1"/>
  <c r="FP42" i="1"/>
  <c r="FO42" i="1"/>
  <c r="FN42" i="1"/>
  <c r="FM42" i="1"/>
  <c r="FL42" i="1"/>
  <c r="FK42" i="1"/>
  <c r="FJ42" i="1"/>
  <c r="FI42" i="1"/>
  <c r="FH42" i="1"/>
  <c r="FG42" i="1"/>
  <c r="FF42" i="1"/>
  <c r="FE42" i="1"/>
  <c r="FD42" i="1"/>
  <c r="FC42" i="1"/>
  <c r="FB42" i="1"/>
  <c r="FA42" i="1"/>
  <c r="EZ42" i="1"/>
  <c r="EY42" i="1"/>
  <c r="EX42" i="1"/>
  <c r="EW42" i="1"/>
  <c r="EV42" i="1"/>
  <c r="EU42" i="1"/>
  <c r="ET42" i="1"/>
  <c r="ES42" i="1"/>
  <c r="ER42" i="1"/>
  <c r="EQ42" i="1"/>
  <c r="EP42" i="1"/>
  <c r="EO42" i="1"/>
  <c r="EN42" i="1"/>
  <c r="EM42" i="1"/>
  <c r="EL42" i="1"/>
  <c r="EK42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FS42" i="1" s="1"/>
  <c r="CH42" i="1"/>
  <c r="CD42" i="1"/>
  <c r="CC42" i="1"/>
  <c r="CB42" i="1"/>
  <c r="CA42" i="1"/>
  <c r="BZ42" i="1"/>
  <c r="BY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T42" i="1"/>
  <c r="AS42" i="1"/>
  <c r="AR42" i="1"/>
  <c r="AQ42" i="1"/>
  <c r="AP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M42" i="1"/>
  <c r="L42" i="1"/>
  <c r="K42" i="1"/>
  <c r="J42" i="1"/>
  <c r="I42" i="1"/>
  <c r="H42" i="1"/>
  <c r="N42" i="1" s="1"/>
  <c r="E42" i="1"/>
  <c r="D42" i="1"/>
  <c r="GT41" i="1"/>
  <c r="GS41" i="1"/>
  <c r="GS47" i="1" s="1"/>
  <c r="GR41" i="1"/>
  <c r="GQ41" i="1"/>
  <c r="GP41" i="1"/>
  <c r="GO41" i="1"/>
  <c r="GO47" i="1" s="1"/>
  <c r="GN41" i="1"/>
  <c r="GM41" i="1"/>
  <c r="GL41" i="1"/>
  <c r="GK41" i="1"/>
  <c r="GK47" i="1" s="1"/>
  <c r="GJ41" i="1"/>
  <c r="GI41" i="1"/>
  <c r="GH41" i="1"/>
  <c r="GG41" i="1"/>
  <c r="GG47" i="1" s="1"/>
  <c r="GF41" i="1"/>
  <c r="GE41" i="1"/>
  <c r="GD41" i="1"/>
  <c r="GC41" i="1"/>
  <c r="GC47" i="1" s="1"/>
  <c r="GB41" i="1"/>
  <c r="GA41" i="1"/>
  <c r="FZ41" i="1"/>
  <c r="FY41" i="1"/>
  <c r="FY47" i="1" s="1"/>
  <c r="FX41" i="1"/>
  <c r="FW41" i="1"/>
  <c r="FV41" i="1"/>
  <c r="FR41" i="1"/>
  <c r="FR47" i="1" s="1"/>
  <c r="FQ41" i="1"/>
  <c r="FP41" i="1"/>
  <c r="FO41" i="1"/>
  <c r="FN41" i="1"/>
  <c r="FN47" i="1" s="1"/>
  <c r="FM41" i="1"/>
  <c r="FL41" i="1"/>
  <c r="FK41" i="1"/>
  <c r="FJ41" i="1"/>
  <c r="FJ47" i="1" s="1"/>
  <c r="FI41" i="1"/>
  <c r="FH41" i="1"/>
  <c r="FG41" i="1"/>
  <c r="FF41" i="1"/>
  <c r="FF47" i="1" s="1"/>
  <c r="FE41" i="1"/>
  <c r="FD41" i="1"/>
  <c r="FC41" i="1"/>
  <c r="FB41" i="1"/>
  <c r="FB47" i="1" s="1"/>
  <c r="FA41" i="1"/>
  <c r="EZ41" i="1"/>
  <c r="EY41" i="1"/>
  <c r="EX41" i="1"/>
  <c r="EX47" i="1" s="1"/>
  <c r="EW41" i="1"/>
  <c r="EV41" i="1"/>
  <c r="EU41" i="1"/>
  <c r="ET41" i="1"/>
  <c r="ET47" i="1" s="1"/>
  <c r="ES41" i="1"/>
  <c r="ER41" i="1"/>
  <c r="EQ41" i="1"/>
  <c r="EP41" i="1"/>
  <c r="EP47" i="1" s="1"/>
  <c r="EO41" i="1"/>
  <c r="EN41" i="1"/>
  <c r="EM41" i="1"/>
  <c r="EL41" i="1"/>
  <c r="EL47" i="1" s="1"/>
  <c r="EK41" i="1"/>
  <c r="EJ41" i="1"/>
  <c r="EI41" i="1"/>
  <c r="EH41" i="1"/>
  <c r="EH47" i="1" s="1"/>
  <c r="EG41" i="1"/>
  <c r="EF41" i="1"/>
  <c r="EE41" i="1"/>
  <c r="ED41" i="1"/>
  <c r="ED47" i="1" s="1"/>
  <c r="EC41" i="1"/>
  <c r="EB41" i="1"/>
  <c r="EA41" i="1"/>
  <c r="DZ41" i="1"/>
  <c r="DZ47" i="1" s="1"/>
  <c r="DY41" i="1"/>
  <c r="DX41" i="1"/>
  <c r="DW41" i="1"/>
  <c r="DV41" i="1"/>
  <c r="DV47" i="1" s="1"/>
  <c r="DU41" i="1"/>
  <c r="DT41" i="1"/>
  <c r="DS41" i="1"/>
  <c r="DR41" i="1"/>
  <c r="DR47" i="1" s="1"/>
  <c r="DQ41" i="1"/>
  <c r="DP41" i="1"/>
  <c r="DO41" i="1"/>
  <c r="DN41" i="1"/>
  <c r="DN47" i="1" s="1"/>
  <c r="DM41" i="1"/>
  <c r="DL41" i="1"/>
  <c r="DK41" i="1"/>
  <c r="DJ41" i="1"/>
  <c r="DJ47" i="1" s="1"/>
  <c r="DI41" i="1"/>
  <c r="DH41" i="1"/>
  <c r="DG41" i="1"/>
  <c r="DF41" i="1"/>
  <c r="DF47" i="1" s="1"/>
  <c r="DE41" i="1"/>
  <c r="DD41" i="1"/>
  <c r="DC41" i="1"/>
  <c r="DB41" i="1"/>
  <c r="DB47" i="1" s="1"/>
  <c r="DA41" i="1"/>
  <c r="CZ41" i="1"/>
  <c r="CY41" i="1"/>
  <c r="CX41" i="1"/>
  <c r="CX47" i="1" s="1"/>
  <c r="CW41" i="1"/>
  <c r="CV41" i="1"/>
  <c r="CU41" i="1"/>
  <c r="CT41" i="1"/>
  <c r="CT47" i="1" s="1"/>
  <c r="CS41" i="1"/>
  <c r="CR41" i="1"/>
  <c r="CQ41" i="1"/>
  <c r="CP41" i="1"/>
  <c r="CP47" i="1" s="1"/>
  <c r="CO41" i="1"/>
  <c r="CN41" i="1"/>
  <c r="CM41" i="1"/>
  <c r="CL41" i="1"/>
  <c r="CL47" i="1" s="1"/>
  <c r="CK41" i="1"/>
  <c r="CJ41" i="1"/>
  <c r="CI41" i="1"/>
  <c r="CH41" i="1"/>
  <c r="CH47" i="1" s="1"/>
  <c r="CD41" i="1"/>
  <c r="CC41" i="1"/>
  <c r="CB41" i="1"/>
  <c r="CA41" i="1"/>
  <c r="CA47" i="1" s="1"/>
  <c r="BZ41" i="1"/>
  <c r="BY41" i="1"/>
  <c r="BU41" i="1"/>
  <c r="BT41" i="1"/>
  <c r="BT47" i="1" s="1"/>
  <c r="BS41" i="1"/>
  <c r="BR41" i="1"/>
  <c r="BQ41" i="1"/>
  <c r="BP41" i="1"/>
  <c r="BP47" i="1" s="1"/>
  <c r="BO41" i="1"/>
  <c r="BN41" i="1"/>
  <c r="BM41" i="1"/>
  <c r="BL41" i="1"/>
  <c r="BL47" i="1" s="1"/>
  <c r="BK41" i="1"/>
  <c r="BJ41" i="1"/>
  <c r="BI41" i="1"/>
  <c r="BH41" i="1"/>
  <c r="BH47" i="1" s="1"/>
  <c r="BG41" i="1"/>
  <c r="BF41" i="1"/>
  <c r="BE41" i="1"/>
  <c r="BD41" i="1"/>
  <c r="BD47" i="1" s="1"/>
  <c r="BC41" i="1"/>
  <c r="BB41" i="1"/>
  <c r="BA41" i="1"/>
  <c r="AZ41" i="1"/>
  <c r="AZ47" i="1" s="1"/>
  <c r="AY41" i="1"/>
  <c r="AX41" i="1"/>
  <c r="AT41" i="1"/>
  <c r="AS41" i="1"/>
  <c r="AS47" i="1" s="1"/>
  <c r="AR41" i="1"/>
  <c r="AQ41" i="1"/>
  <c r="AP41" i="1"/>
  <c r="AL41" i="1"/>
  <c r="AL47" i="1" s="1"/>
  <c r="AK41" i="1"/>
  <c r="AJ41" i="1"/>
  <c r="AI41" i="1"/>
  <c r="AH41" i="1"/>
  <c r="AH47" i="1" s="1"/>
  <c r="AG41" i="1"/>
  <c r="AF41" i="1"/>
  <c r="AE41" i="1"/>
  <c r="AD41" i="1"/>
  <c r="AD47" i="1" s="1"/>
  <c r="AC41" i="1"/>
  <c r="AB41" i="1"/>
  <c r="AA41" i="1"/>
  <c r="Z41" i="1"/>
  <c r="Z47" i="1" s="1"/>
  <c r="Y41" i="1"/>
  <c r="X41" i="1"/>
  <c r="W41" i="1"/>
  <c r="V41" i="1"/>
  <c r="V47" i="1" s="1"/>
  <c r="U41" i="1"/>
  <c r="T41" i="1"/>
  <c r="S41" i="1"/>
  <c r="R41" i="1"/>
  <c r="R47" i="1" s="1"/>
  <c r="Q41" i="1"/>
  <c r="M41" i="1"/>
  <c r="L41" i="1"/>
  <c r="K41" i="1"/>
  <c r="K47" i="1" s="1"/>
  <c r="J41" i="1"/>
  <c r="I41" i="1"/>
  <c r="H41" i="1"/>
  <c r="E41" i="1"/>
  <c r="E47" i="1" s="1"/>
  <c r="D41" i="1"/>
  <c r="GT40" i="1"/>
  <c r="GS40" i="1"/>
  <c r="GR40" i="1"/>
  <c r="GQ40" i="1"/>
  <c r="GP40" i="1"/>
  <c r="GO40" i="1"/>
  <c r="GN40" i="1"/>
  <c r="GM40" i="1"/>
  <c r="GL40" i="1"/>
  <c r="GK40" i="1"/>
  <c r="GJ40" i="1"/>
  <c r="GI40" i="1"/>
  <c r="GH40" i="1"/>
  <c r="GG40" i="1"/>
  <c r="GF40" i="1"/>
  <c r="GE40" i="1"/>
  <c r="GD40" i="1"/>
  <c r="GC40" i="1"/>
  <c r="GB40" i="1"/>
  <c r="GA40" i="1"/>
  <c r="FZ40" i="1"/>
  <c r="FY40" i="1"/>
  <c r="FX40" i="1"/>
  <c r="FW40" i="1"/>
  <c r="FV40" i="1"/>
  <c r="FR40" i="1"/>
  <c r="FQ40" i="1"/>
  <c r="FP40" i="1"/>
  <c r="FO40" i="1"/>
  <c r="FN40" i="1"/>
  <c r="FM40" i="1"/>
  <c r="FL40" i="1"/>
  <c r="FK40" i="1"/>
  <c r="FJ40" i="1"/>
  <c r="FI40" i="1"/>
  <c r="FH40" i="1"/>
  <c r="FG40" i="1"/>
  <c r="FF40" i="1"/>
  <c r="FE40" i="1"/>
  <c r="FD40" i="1"/>
  <c r="FC40" i="1"/>
  <c r="FB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O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EA40" i="1"/>
  <c r="DZ40" i="1"/>
  <c r="DY40" i="1"/>
  <c r="DX40" i="1"/>
  <c r="DW40" i="1"/>
  <c r="DV40" i="1"/>
  <c r="DU40" i="1"/>
  <c r="DT40" i="1"/>
  <c r="DS40" i="1"/>
  <c r="DR40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D40" i="1"/>
  <c r="CC40" i="1"/>
  <c r="CB40" i="1"/>
  <c r="CA40" i="1"/>
  <c r="BZ40" i="1"/>
  <c r="BY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T40" i="1"/>
  <c r="AS40" i="1"/>
  <c r="AR40" i="1"/>
  <c r="AQ40" i="1"/>
  <c r="AP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M40" i="1"/>
  <c r="L40" i="1"/>
  <c r="K40" i="1"/>
  <c r="J40" i="1"/>
  <c r="I40" i="1"/>
  <c r="GT39" i="1"/>
  <c r="GS39" i="1"/>
  <c r="GR39" i="1"/>
  <c r="GQ39" i="1"/>
  <c r="GP39" i="1"/>
  <c r="GO39" i="1"/>
  <c r="GN39" i="1"/>
  <c r="GM39" i="1"/>
  <c r="GL39" i="1"/>
  <c r="GK39" i="1"/>
  <c r="GJ39" i="1"/>
  <c r="GI39" i="1"/>
  <c r="GH39" i="1"/>
  <c r="GG39" i="1"/>
  <c r="GF39" i="1"/>
  <c r="GE39" i="1"/>
  <c r="GD39" i="1"/>
  <c r="GC39" i="1"/>
  <c r="GB39" i="1"/>
  <c r="GA39" i="1"/>
  <c r="FZ39" i="1"/>
  <c r="FY39" i="1"/>
  <c r="FX39" i="1"/>
  <c r="FW39" i="1"/>
  <c r="FV39" i="1"/>
  <c r="FR39" i="1"/>
  <c r="FQ39" i="1"/>
  <c r="FP39" i="1"/>
  <c r="FO39" i="1"/>
  <c r="FN39" i="1"/>
  <c r="FM39" i="1"/>
  <c r="FL39" i="1"/>
  <c r="FK39" i="1"/>
  <c r="FJ39" i="1"/>
  <c r="FI39" i="1"/>
  <c r="FH39" i="1"/>
  <c r="FG39" i="1"/>
  <c r="FF39" i="1"/>
  <c r="FE39" i="1"/>
  <c r="FD39" i="1"/>
  <c r="FC39" i="1"/>
  <c r="FB39" i="1"/>
  <c r="FA39" i="1"/>
  <c r="EZ39" i="1"/>
  <c r="EY39" i="1"/>
  <c r="EX39" i="1"/>
  <c r="EW39" i="1"/>
  <c r="EV39" i="1"/>
  <c r="EU39" i="1"/>
  <c r="ET39" i="1"/>
  <c r="ES39" i="1"/>
  <c r="ER39" i="1"/>
  <c r="EQ39" i="1"/>
  <c r="EP39" i="1"/>
  <c r="EO39" i="1"/>
  <c r="EN39" i="1"/>
  <c r="EM39" i="1"/>
  <c r="EL39" i="1"/>
  <c r="EK39" i="1"/>
  <c r="EJ39" i="1"/>
  <c r="EI39" i="1"/>
  <c r="EH39" i="1"/>
  <c r="EG39" i="1"/>
  <c r="EF39" i="1"/>
  <c r="EE39" i="1"/>
  <c r="ED39" i="1"/>
  <c r="EC39" i="1"/>
  <c r="EB39" i="1"/>
  <c r="EA39" i="1"/>
  <c r="DZ39" i="1"/>
  <c r="DY39" i="1"/>
  <c r="DX39" i="1"/>
  <c r="DW39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D39" i="1"/>
  <c r="CC39" i="1"/>
  <c r="CB39" i="1"/>
  <c r="CA39" i="1"/>
  <c r="BZ39" i="1"/>
  <c r="BY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T39" i="1"/>
  <c r="AS39" i="1"/>
  <c r="AR39" i="1"/>
  <c r="AQ39" i="1"/>
  <c r="AP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M39" i="1"/>
  <c r="L39" i="1"/>
  <c r="K39" i="1"/>
  <c r="J39" i="1"/>
  <c r="I39" i="1"/>
  <c r="GT37" i="1"/>
  <c r="GS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R37" i="1"/>
  <c r="FQ37" i="1"/>
  <c r="FP37" i="1"/>
  <c r="FO37" i="1"/>
  <c r="FN37" i="1"/>
  <c r="FM37" i="1"/>
  <c r="FL37" i="1"/>
  <c r="FK37" i="1"/>
  <c r="FJ37" i="1"/>
  <c r="FI37" i="1"/>
  <c r="FH37" i="1"/>
  <c r="FG37" i="1"/>
  <c r="FF37" i="1"/>
  <c r="FE37" i="1"/>
  <c r="FD37" i="1"/>
  <c r="FC37" i="1"/>
  <c r="FB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O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EA37" i="1"/>
  <c r="DZ37" i="1"/>
  <c r="DY37" i="1"/>
  <c r="DX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D37" i="1"/>
  <c r="CC37" i="1"/>
  <c r="CB37" i="1"/>
  <c r="CA37" i="1"/>
  <c r="BZ37" i="1"/>
  <c r="BY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T37" i="1"/>
  <c r="AS37" i="1"/>
  <c r="AR37" i="1"/>
  <c r="AQ37" i="1"/>
  <c r="AP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AM37" i="1" s="1"/>
  <c r="M37" i="1"/>
  <c r="L37" i="1"/>
  <c r="K37" i="1"/>
  <c r="J37" i="1"/>
  <c r="I37" i="1"/>
  <c r="H37" i="1"/>
  <c r="E37" i="1"/>
  <c r="D37" i="1"/>
  <c r="GT36" i="1"/>
  <c r="GS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GU36" i="1" s="1"/>
  <c r="FV36" i="1"/>
  <c r="FR36" i="1"/>
  <c r="FQ36" i="1"/>
  <c r="FP36" i="1"/>
  <c r="FO36" i="1"/>
  <c r="FN36" i="1"/>
  <c r="FM36" i="1"/>
  <c r="FL36" i="1"/>
  <c r="FK36" i="1"/>
  <c r="FJ36" i="1"/>
  <c r="FI36" i="1"/>
  <c r="FH36" i="1"/>
  <c r="FG36" i="1"/>
  <c r="FF36" i="1"/>
  <c r="FE36" i="1"/>
  <c r="FD36" i="1"/>
  <c r="FC36" i="1"/>
  <c r="FB36" i="1"/>
  <c r="FA36" i="1"/>
  <c r="EZ36" i="1"/>
  <c r="EY36" i="1"/>
  <c r="EX36" i="1"/>
  <c r="EW36" i="1"/>
  <c r="EV36" i="1"/>
  <c r="EU36" i="1"/>
  <c r="ET36" i="1"/>
  <c r="ES36" i="1"/>
  <c r="ER36" i="1"/>
  <c r="EQ36" i="1"/>
  <c r="EP36" i="1"/>
  <c r="EO36" i="1"/>
  <c r="EN36" i="1"/>
  <c r="EM36" i="1"/>
  <c r="EL36" i="1"/>
  <c r="EK36" i="1"/>
  <c r="EJ36" i="1"/>
  <c r="EI36" i="1"/>
  <c r="EH36" i="1"/>
  <c r="EG36" i="1"/>
  <c r="EF36" i="1"/>
  <c r="EE36" i="1"/>
  <c r="ED36" i="1"/>
  <c r="EC36" i="1"/>
  <c r="EB36" i="1"/>
  <c r="EA36" i="1"/>
  <c r="DZ36" i="1"/>
  <c r="DY36" i="1"/>
  <c r="DX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D36" i="1"/>
  <c r="CC36" i="1"/>
  <c r="CB36" i="1"/>
  <c r="CA36" i="1"/>
  <c r="BZ36" i="1"/>
  <c r="BY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BV36" i="1" s="1"/>
  <c r="AT36" i="1"/>
  <c r="AS36" i="1"/>
  <c r="AR36" i="1"/>
  <c r="AQ36" i="1"/>
  <c r="AU36" i="1" s="1"/>
  <c r="AP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M36" i="1"/>
  <c r="L36" i="1"/>
  <c r="K36" i="1"/>
  <c r="J36" i="1"/>
  <c r="I36" i="1"/>
  <c r="H36" i="1"/>
  <c r="E36" i="1"/>
  <c r="D36" i="1"/>
  <c r="GT35" i="1"/>
  <c r="GS35" i="1"/>
  <c r="GR35" i="1"/>
  <c r="GQ35" i="1"/>
  <c r="GP35" i="1"/>
  <c r="GO35" i="1"/>
  <c r="GN35" i="1"/>
  <c r="GM35" i="1"/>
  <c r="GL35" i="1"/>
  <c r="GK35" i="1"/>
  <c r="GJ35" i="1"/>
  <c r="GI35" i="1"/>
  <c r="GH35" i="1"/>
  <c r="GG35" i="1"/>
  <c r="GF35" i="1"/>
  <c r="GE35" i="1"/>
  <c r="GD35" i="1"/>
  <c r="GC35" i="1"/>
  <c r="GB35" i="1"/>
  <c r="GA35" i="1"/>
  <c r="FZ35" i="1"/>
  <c r="FY35" i="1"/>
  <c r="FX35" i="1"/>
  <c r="FW35" i="1"/>
  <c r="FV35" i="1"/>
  <c r="GU35" i="1" s="1"/>
  <c r="FR35" i="1"/>
  <c r="FQ35" i="1"/>
  <c r="FP35" i="1"/>
  <c r="FO35" i="1"/>
  <c r="FN35" i="1"/>
  <c r="FM35" i="1"/>
  <c r="FL35" i="1"/>
  <c r="FK35" i="1"/>
  <c r="FJ35" i="1"/>
  <c r="FI35" i="1"/>
  <c r="FH35" i="1"/>
  <c r="FG35" i="1"/>
  <c r="FF35" i="1"/>
  <c r="FE35" i="1"/>
  <c r="FD35" i="1"/>
  <c r="FC35" i="1"/>
  <c r="FB35" i="1"/>
  <c r="FA35" i="1"/>
  <c r="EZ35" i="1"/>
  <c r="EY35" i="1"/>
  <c r="EX35" i="1"/>
  <c r="EW35" i="1"/>
  <c r="EV35" i="1"/>
  <c r="EU35" i="1"/>
  <c r="ET35" i="1"/>
  <c r="ES35" i="1"/>
  <c r="ER35" i="1"/>
  <c r="EQ35" i="1"/>
  <c r="EP35" i="1"/>
  <c r="EO35" i="1"/>
  <c r="EN35" i="1"/>
  <c r="EM35" i="1"/>
  <c r="EL35" i="1"/>
  <c r="EK35" i="1"/>
  <c r="EJ35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DW35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D35" i="1"/>
  <c r="CC35" i="1"/>
  <c r="CB35" i="1"/>
  <c r="CA35" i="1"/>
  <c r="BZ35" i="1"/>
  <c r="BY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T35" i="1"/>
  <c r="AS35" i="1"/>
  <c r="AR35" i="1"/>
  <c r="AQ35" i="1"/>
  <c r="AP35" i="1"/>
  <c r="AU35" i="1" s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M35" i="1"/>
  <c r="L35" i="1"/>
  <c r="K35" i="1"/>
  <c r="J35" i="1"/>
  <c r="I35" i="1"/>
  <c r="H35" i="1"/>
  <c r="E35" i="1"/>
  <c r="D35" i="1"/>
  <c r="GT34" i="1"/>
  <c r="GS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R34" i="1"/>
  <c r="FQ34" i="1"/>
  <c r="FP34" i="1"/>
  <c r="FO34" i="1"/>
  <c r="FN34" i="1"/>
  <c r="FM34" i="1"/>
  <c r="FL34" i="1"/>
  <c r="FK34" i="1"/>
  <c r="FJ34" i="1"/>
  <c r="FI34" i="1"/>
  <c r="FH34" i="1"/>
  <c r="FG34" i="1"/>
  <c r="FF34" i="1"/>
  <c r="FE34" i="1"/>
  <c r="FD34" i="1"/>
  <c r="FC34" i="1"/>
  <c r="FB34" i="1"/>
  <c r="FA34" i="1"/>
  <c r="EZ34" i="1"/>
  <c r="EY34" i="1"/>
  <c r="EX34" i="1"/>
  <c r="EW34" i="1"/>
  <c r="EV34" i="1"/>
  <c r="EU34" i="1"/>
  <c r="ET34" i="1"/>
  <c r="ES34" i="1"/>
  <c r="ER34" i="1"/>
  <c r="EQ34" i="1"/>
  <c r="EP34" i="1"/>
  <c r="EO34" i="1"/>
  <c r="EN34" i="1"/>
  <c r="EM34" i="1"/>
  <c r="EL34" i="1"/>
  <c r="EK34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D34" i="1"/>
  <c r="CC34" i="1"/>
  <c r="CB34" i="1"/>
  <c r="CA34" i="1"/>
  <c r="CE34" i="1" s="1"/>
  <c r="BZ34" i="1"/>
  <c r="BY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T34" i="1"/>
  <c r="AS34" i="1"/>
  <c r="AR34" i="1"/>
  <c r="AQ34" i="1"/>
  <c r="AP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M34" i="1"/>
  <c r="L34" i="1"/>
  <c r="K34" i="1"/>
  <c r="J34" i="1"/>
  <c r="I34" i="1"/>
  <c r="H34" i="1"/>
  <c r="E34" i="1"/>
  <c r="D34" i="1"/>
  <c r="GT33" i="1"/>
  <c r="GS33" i="1"/>
  <c r="GR33" i="1"/>
  <c r="GQ33" i="1"/>
  <c r="GP33" i="1"/>
  <c r="GO33" i="1"/>
  <c r="GN33" i="1"/>
  <c r="GM33" i="1"/>
  <c r="GL33" i="1"/>
  <c r="GK33" i="1"/>
  <c r="GJ33" i="1"/>
  <c r="GI33" i="1"/>
  <c r="GH33" i="1"/>
  <c r="GG33" i="1"/>
  <c r="GF33" i="1"/>
  <c r="GE33" i="1"/>
  <c r="GD33" i="1"/>
  <c r="GC33" i="1"/>
  <c r="GB33" i="1"/>
  <c r="GA33" i="1"/>
  <c r="FZ33" i="1"/>
  <c r="FY33" i="1"/>
  <c r="FX33" i="1"/>
  <c r="FW33" i="1"/>
  <c r="FV33" i="1"/>
  <c r="FR33" i="1"/>
  <c r="FQ33" i="1"/>
  <c r="FP33" i="1"/>
  <c r="FO33" i="1"/>
  <c r="FN33" i="1"/>
  <c r="FM33" i="1"/>
  <c r="FL33" i="1"/>
  <c r="FK33" i="1"/>
  <c r="FJ33" i="1"/>
  <c r="FI33" i="1"/>
  <c r="FH33" i="1"/>
  <c r="FG33" i="1"/>
  <c r="FF33" i="1"/>
  <c r="FE33" i="1"/>
  <c r="FD33" i="1"/>
  <c r="FC33" i="1"/>
  <c r="FB33" i="1"/>
  <c r="FA33" i="1"/>
  <c r="EZ33" i="1"/>
  <c r="EY33" i="1"/>
  <c r="EX33" i="1"/>
  <c r="EW33" i="1"/>
  <c r="EV33" i="1"/>
  <c r="EU33" i="1"/>
  <c r="ET33" i="1"/>
  <c r="ES33" i="1"/>
  <c r="ER33" i="1"/>
  <c r="EQ33" i="1"/>
  <c r="EP33" i="1"/>
  <c r="EO33" i="1"/>
  <c r="EN33" i="1"/>
  <c r="EM33" i="1"/>
  <c r="EL33" i="1"/>
  <c r="EK33" i="1"/>
  <c r="EJ33" i="1"/>
  <c r="EI33" i="1"/>
  <c r="EH33" i="1"/>
  <c r="EG33" i="1"/>
  <c r="EF33" i="1"/>
  <c r="EE33" i="1"/>
  <c r="ED33" i="1"/>
  <c r="EC33" i="1"/>
  <c r="EB33" i="1"/>
  <c r="EA33" i="1"/>
  <c r="DZ33" i="1"/>
  <c r="DY33" i="1"/>
  <c r="DX33" i="1"/>
  <c r="DW33" i="1"/>
  <c r="DV33" i="1"/>
  <c r="DU33" i="1"/>
  <c r="DT33" i="1"/>
  <c r="DS33" i="1"/>
  <c r="DR33" i="1"/>
  <c r="DQ33" i="1"/>
  <c r="DP33" i="1"/>
  <c r="DO33" i="1"/>
  <c r="DN33" i="1"/>
  <c r="DM33" i="1"/>
  <c r="DL33" i="1"/>
  <c r="DK33" i="1"/>
  <c r="DJ33" i="1"/>
  <c r="DI33" i="1"/>
  <c r="DH33" i="1"/>
  <c r="DG33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D33" i="1"/>
  <c r="CC33" i="1"/>
  <c r="CB33" i="1"/>
  <c r="CA33" i="1"/>
  <c r="BZ33" i="1"/>
  <c r="BY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T33" i="1"/>
  <c r="AS33" i="1"/>
  <c r="AR33" i="1"/>
  <c r="AQ33" i="1"/>
  <c r="AP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AM33" i="1" s="1"/>
  <c r="M33" i="1"/>
  <c r="L33" i="1"/>
  <c r="K33" i="1"/>
  <c r="J33" i="1"/>
  <c r="I33" i="1"/>
  <c r="H33" i="1"/>
  <c r="E33" i="1"/>
  <c r="D33" i="1"/>
  <c r="GT32" i="1"/>
  <c r="GS32" i="1"/>
  <c r="GR32" i="1"/>
  <c r="GQ32" i="1"/>
  <c r="GP32" i="1"/>
  <c r="GO32" i="1"/>
  <c r="GN32" i="1"/>
  <c r="GM32" i="1"/>
  <c r="GL32" i="1"/>
  <c r="GK32" i="1"/>
  <c r="GJ32" i="1"/>
  <c r="GI32" i="1"/>
  <c r="GH32" i="1"/>
  <c r="GG32" i="1"/>
  <c r="GF32" i="1"/>
  <c r="GE32" i="1"/>
  <c r="GD32" i="1"/>
  <c r="GC32" i="1"/>
  <c r="GB32" i="1"/>
  <c r="GA32" i="1"/>
  <c r="FZ32" i="1"/>
  <c r="FY32" i="1"/>
  <c r="FX32" i="1"/>
  <c r="FW32" i="1"/>
  <c r="GU32" i="1" s="1"/>
  <c r="FV32" i="1"/>
  <c r="FR32" i="1"/>
  <c r="FQ32" i="1"/>
  <c r="FP32" i="1"/>
  <c r="FO32" i="1"/>
  <c r="FN32" i="1"/>
  <c r="FM32" i="1"/>
  <c r="FL32" i="1"/>
  <c r="FK32" i="1"/>
  <c r="FJ32" i="1"/>
  <c r="FI32" i="1"/>
  <c r="FH32" i="1"/>
  <c r="FG32" i="1"/>
  <c r="FF32" i="1"/>
  <c r="FE32" i="1"/>
  <c r="FD32" i="1"/>
  <c r="FC32" i="1"/>
  <c r="FB32" i="1"/>
  <c r="FA32" i="1"/>
  <c r="EZ32" i="1"/>
  <c r="EY32" i="1"/>
  <c r="EX32" i="1"/>
  <c r="EW32" i="1"/>
  <c r="EV32" i="1"/>
  <c r="EU32" i="1"/>
  <c r="ET32" i="1"/>
  <c r="ES32" i="1"/>
  <c r="ER32" i="1"/>
  <c r="EQ32" i="1"/>
  <c r="EP32" i="1"/>
  <c r="EO32" i="1"/>
  <c r="EN32" i="1"/>
  <c r="EM32" i="1"/>
  <c r="EL32" i="1"/>
  <c r="EK32" i="1"/>
  <c r="EJ32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DW32" i="1"/>
  <c r="DV32" i="1"/>
  <c r="DU32" i="1"/>
  <c r="DT32" i="1"/>
  <c r="DS32" i="1"/>
  <c r="DR32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D32" i="1"/>
  <c r="CC32" i="1"/>
  <c r="CB32" i="1"/>
  <c r="CA32" i="1"/>
  <c r="BZ32" i="1"/>
  <c r="BY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BV32" i="1" s="1"/>
  <c r="AT32" i="1"/>
  <c r="AS32" i="1"/>
  <c r="AR32" i="1"/>
  <c r="AQ32" i="1"/>
  <c r="AU32" i="1" s="1"/>
  <c r="AP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M32" i="1"/>
  <c r="L32" i="1"/>
  <c r="K32" i="1"/>
  <c r="J32" i="1"/>
  <c r="I32" i="1"/>
  <c r="H32" i="1"/>
  <c r="E32" i="1"/>
  <c r="D32" i="1"/>
  <c r="GT31" i="1"/>
  <c r="GT38" i="1" s="1"/>
  <c r="GS31" i="1"/>
  <c r="GR31" i="1"/>
  <c r="GQ31" i="1"/>
  <c r="GP31" i="1"/>
  <c r="GP38" i="1" s="1"/>
  <c r="GO31" i="1"/>
  <c r="GN31" i="1"/>
  <c r="GM31" i="1"/>
  <c r="GL31" i="1"/>
  <c r="GL38" i="1" s="1"/>
  <c r="GK31" i="1"/>
  <c r="GJ31" i="1"/>
  <c r="GI31" i="1"/>
  <c r="GH31" i="1"/>
  <c r="GH38" i="1" s="1"/>
  <c r="GG31" i="1"/>
  <c r="GF31" i="1"/>
  <c r="GE31" i="1"/>
  <c r="GD31" i="1"/>
  <c r="GD38" i="1" s="1"/>
  <c r="GC31" i="1"/>
  <c r="GB31" i="1"/>
  <c r="GA31" i="1"/>
  <c r="FZ31" i="1"/>
  <c r="FZ38" i="1" s="1"/>
  <c r="FY31" i="1"/>
  <c r="FX31" i="1"/>
  <c r="FW31" i="1"/>
  <c r="FV31" i="1"/>
  <c r="FV38" i="1" s="1"/>
  <c r="FR31" i="1"/>
  <c r="FQ31" i="1"/>
  <c r="FP31" i="1"/>
  <c r="FO31" i="1"/>
  <c r="FO38" i="1" s="1"/>
  <c r="FN31" i="1"/>
  <c r="FM31" i="1"/>
  <c r="FL31" i="1"/>
  <c r="FK31" i="1"/>
  <c r="FK38" i="1" s="1"/>
  <c r="FJ31" i="1"/>
  <c r="FI31" i="1"/>
  <c r="FH31" i="1"/>
  <c r="FG31" i="1"/>
  <c r="FG38" i="1" s="1"/>
  <c r="FF31" i="1"/>
  <c r="FE31" i="1"/>
  <c r="FD31" i="1"/>
  <c r="FC31" i="1"/>
  <c r="FC38" i="1" s="1"/>
  <c r="FB31" i="1"/>
  <c r="FA31" i="1"/>
  <c r="EZ31" i="1"/>
  <c r="EY31" i="1"/>
  <c r="EY38" i="1" s="1"/>
  <c r="EX31" i="1"/>
  <c r="EW31" i="1"/>
  <c r="EV31" i="1"/>
  <c r="EU31" i="1"/>
  <c r="EU38" i="1" s="1"/>
  <c r="ET31" i="1"/>
  <c r="ES31" i="1"/>
  <c r="ER31" i="1"/>
  <c r="EQ31" i="1"/>
  <c r="EQ38" i="1" s="1"/>
  <c r="EP31" i="1"/>
  <c r="EO31" i="1"/>
  <c r="EN31" i="1"/>
  <c r="EM31" i="1"/>
  <c r="EM38" i="1" s="1"/>
  <c r="EL31" i="1"/>
  <c r="EK31" i="1"/>
  <c r="EJ31" i="1"/>
  <c r="EI31" i="1"/>
  <c r="EI38" i="1" s="1"/>
  <c r="EH31" i="1"/>
  <c r="EG31" i="1"/>
  <c r="EF31" i="1"/>
  <c r="EE31" i="1"/>
  <c r="EE38" i="1" s="1"/>
  <c r="ED31" i="1"/>
  <c r="EC31" i="1"/>
  <c r="EB31" i="1"/>
  <c r="EA31" i="1"/>
  <c r="EA38" i="1" s="1"/>
  <c r="DZ31" i="1"/>
  <c r="DY31" i="1"/>
  <c r="DX31" i="1"/>
  <c r="DW31" i="1"/>
  <c r="DW38" i="1" s="1"/>
  <c r="DV31" i="1"/>
  <c r="DU31" i="1"/>
  <c r="DT31" i="1"/>
  <c r="DS31" i="1"/>
  <c r="DS38" i="1" s="1"/>
  <c r="DR31" i="1"/>
  <c r="DQ31" i="1"/>
  <c r="DP31" i="1"/>
  <c r="DO31" i="1"/>
  <c r="DO38" i="1" s="1"/>
  <c r="DN31" i="1"/>
  <c r="DM31" i="1"/>
  <c r="DL31" i="1"/>
  <c r="DK31" i="1"/>
  <c r="DK38" i="1" s="1"/>
  <c r="DJ31" i="1"/>
  <c r="DI31" i="1"/>
  <c r="DH31" i="1"/>
  <c r="DG31" i="1"/>
  <c r="DG38" i="1" s="1"/>
  <c r="DF31" i="1"/>
  <c r="DE31" i="1"/>
  <c r="DD31" i="1"/>
  <c r="DC31" i="1"/>
  <c r="DC38" i="1" s="1"/>
  <c r="DB31" i="1"/>
  <c r="DA31" i="1"/>
  <c r="CZ31" i="1"/>
  <c r="CY31" i="1"/>
  <c r="CY38" i="1" s="1"/>
  <c r="CX31" i="1"/>
  <c r="CW31" i="1"/>
  <c r="CV31" i="1"/>
  <c r="CU31" i="1"/>
  <c r="CU38" i="1" s="1"/>
  <c r="CT31" i="1"/>
  <c r="CS31" i="1"/>
  <c r="CR31" i="1"/>
  <c r="CQ31" i="1"/>
  <c r="CQ38" i="1" s="1"/>
  <c r="CP31" i="1"/>
  <c r="CO31" i="1"/>
  <c r="CN31" i="1"/>
  <c r="CM31" i="1"/>
  <c r="CM38" i="1" s="1"/>
  <c r="CL31" i="1"/>
  <c r="CK31" i="1"/>
  <c r="CJ31" i="1"/>
  <c r="CI31" i="1"/>
  <c r="CI38" i="1" s="1"/>
  <c r="CH31" i="1"/>
  <c r="CD31" i="1"/>
  <c r="CC31" i="1"/>
  <c r="CB31" i="1"/>
  <c r="CB38" i="1" s="1"/>
  <c r="CA31" i="1"/>
  <c r="BZ31" i="1"/>
  <c r="BY31" i="1"/>
  <c r="BU31" i="1"/>
  <c r="BU38" i="1" s="1"/>
  <c r="BT31" i="1"/>
  <c r="BS31" i="1"/>
  <c r="BR31" i="1"/>
  <c r="BQ31" i="1"/>
  <c r="BQ38" i="1" s="1"/>
  <c r="BP31" i="1"/>
  <c r="BO31" i="1"/>
  <c r="BN31" i="1"/>
  <c r="BM31" i="1"/>
  <c r="BM38" i="1" s="1"/>
  <c r="BL31" i="1"/>
  <c r="BK31" i="1"/>
  <c r="BJ31" i="1"/>
  <c r="BI31" i="1"/>
  <c r="BI38" i="1" s="1"/>
  <c r="BH31" i="1"/>
  <c r="BG31" i="1"/>
  <c r="BF31" i="1"/>
  <c r="BE31" i="1"/>
  <c r="BE38" i="1" s="1"/>
  <c r="BD31" i="1"/>
  <c r="BC31" i="1"/>
  <c r="BB31" i="1"/>
  <c r="BA31" i="1"/>
  <c r="BA38" i="1" s="1"/>
  <c r="AZ31" i="1"/>
  <c r="AY31" i="1"/>
  <c r="AX31" i="1"/>
  <c r="AT31" i="1"/>
  <c r="AT38" i="1" s="1"/>
  <c r="AS31" i="1"/>
  <c r="AR31" i="1"/>
  <c r="AQ31" i="1"/>
  <c r="AP31" i="1"/>
  <c r="AP38" i="1" s="1"/>
  <c r="AL31" i="1"/>
  <c r="AK31" i="1"/>
  <c r="AJ31" i="1"/>
  <c r="AI31" i="1"/>
  <c r="AI38" i="1" s="1"/>
  <c r="AH31" i="1"/>
  <c r="AG31" i="1"/>
  <c r="AF31" i="1"/>
  <c r="AE31" i="1"/>
  <c r="AE38" i="1" s="1"/>
  <c r="AD31" i="1"/>
  <c r="AC31" i="1"/>
  <c r="AB31" i="1"/>
  <c r="AA31" i="1"/>
  <c r="AA38" i="1" s="1"/>
  <c r="Z31" i="1"/>
  <c r="Y31" i="1"/>
  <c r="X31" i="1"/>
  <c r="W31" i="1"/>
  <c r="W38" i="1" s="1"/>
  <c r="V31" i="1"/>
  <c r="U31" i="1"/>
  <c r="T31" i="1"/>
  <c r="S31" i="1"/>
  <c r="S38" i="1" s="1"/>
  <c r="R31" i="1"/>
  <c r="Q31" i="1"/>
  <c r="M31" i="1"/>
  <c r="L31" i="1"/>
  <c r="L38" i="1" s="1"/>
  <c r="K31" i="1"/>
  <c r="J31" i="1"/>
  <c r="I31" i="1"/>
  <c r="H31" i="1"/>
  <c r="H38" i="1" s="1"/>
  <c r="E31" i="1"/>
  <c r="D31" i="1"/>
  <c r="GT30" i="1"/>
  <c r="GS30" i="1"/>
  <c r="GR30" i="1"/>
  <c r="GQ30" i="1"/>
  <c r="GP30" i="1"/>
  <c r="GO30" i="1"/>
  <c r="GN30" i="1"/>
  <c r="GM30" i="1"/>
  <c r="GL30" i="1"/>
  <c r="GK30" i="1"/>
  <c r="GJ30" i="1"/>
  <c r="GI30" i="1"/>
  <c r="GH30" i="1"/>
  <c r="GG30" i="1"/>
  <c r="GF30" i="1"/>
  <c r="GE30" i="1"/>
  <c r="GD30" i="1"/>
  <c r="GC30" i="1"/>
  <c r="GB30" i="1"/>
  <c r="GA30" i="1"/>
  <c r="FZ30" i="1"/>
  <c r="FY30" i="1"/>
  <c r="FX30" i="1"/>
  <c r="FW30" i="1"/>
  <c r="FV30" i="1"/>
  <c r="FR30" i="1"/>
  <c r="FQ30" i="1"/>
  <c r="FP30" i="1"/>
  <c r="FO30" i="1"/>
  <c r="FN30" i="1"/>
  <c r="FM30" i="1"/>
  <c r="FL30" i="1"/>
  <c r="FK30" i="1"/>
  <c r="FJ30" i="1"/>
  <c r="FI30" i="1"/>
  <c r="FH30" i="1"/>
  <c r="FG30" i="1"/>
  <c r="FF30" i="1"/>
  <c r="FE30" i="1"/>
  <c r="FD30" i="1"/>
  <c r="FC30" i="1"/>
  <c r="FB30" i="1"/>
  <c r="FA30" i="1"/>
  <c r="EZ30" i="1"/>
  <c r="EY30" i="1"/>
  <c r="EX30" i="1"/>
  <c r="EW30" i="1"/>
  <c r="EV30" i="1"/>
  <c r="EU30" i="1"/>
  <c r="ET30" i="1"/>
  <c r="ES30" i="1"/>
  <c r="ER30" i="1"/>
  <c r="EQ30" i="1"/>
  <c r="EP30" i="1"/>
  <c r="EO30" i="1"/>
  <c r="EN30" i="1"/>
  <c r="EM30" i="1"/>
  <c r="EL30" i="1"/>
  <c r="EK30" i="1"/>
  <c r="EJ30" i="1"/>
  <c r="EI30" i="1"/>
  <c r="EH30" i="1"/>
  <c r="EG30" i="1"/>
  <c r="EF30" i="1"/>
  <c r="EE30" i="1"/>
  <c r="ED30" i="1"/>
  <c r="EC30" i="1"/>
  <c r="EB30" i="1"/>
  <c r="EA30" i="1"/>
  <c r="DZ30" i="1"/>
  <c r="DY30" i="1"/>
  <c r="DX30" i="1"/>
  <c r="DW30" i="1"/>
  <c r="DV30" i="1"/>
  <c r="DU30" i="1"/>
  <c r="DT30" i="1"/>
  <c r="DS30" i="1"/>
  <c r="DR30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D30" i="1"/>
  <c r="CC30" i="1"/>
  <c r="CB30" i="1"/>
  <c r="CA30" i="1"/>
  <c r="CE30" i="1" s="1"/>
  <c r="BZ30" i="1"/>
  <c r="BY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T30" i="1"/>
  <c r="AS30" i="1"/>
  <c r="AR30" i="1"/>
  <c r="AQ30" i="1"/>
  <c r="AP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M30" i="1"/>
  <c r="L30" i="1"/>
  <c r="K30" i="1"/>
  <c r="J30" i="1"/>
  <c r="I30" i="1"/>
  <c r="GT29" i="1"/>
  <c r="GS29" i="1"/>
  <c r="GR29" i="1"/>
  <c r="GQ29" i="1"/>
  <c r="GP29" i="1"/>
  <c r="GO29" i="1"/>
  <c r="GN29" i="1"/>
  <c r="GM29" i="1"/>
  <c r="GL29" i="1"/>
  <c r="GK29" i="1"/>
  <c r="GJ29" i="1"/>
  <c r="GI29" i="1"/>
  <c r="GH29" i="1"/>
  <c r="GG29" i="1"/>
  <c r="GF29" i="1"/>
  <c r="GE29" i="1"/>
  <c r="GD29" i="1"/>
  <c r="GC29" i="1"/>
  <c r="GB29" i="1"/>
  <c r="GA29" i="1"/>
  <c r="FZ29" i="1"/>
  <c r="FY29" i="1"/>
  <c r="FX29" i="1"/>
  <c r="FW29" i="1"/>
  <c r="FV29" i="1"/>
  <c r="FR29" i="1"/>
  <c r="FQ29" i="1"/>
  <c r="FP29" i="1"/>
  <c r="FO29" i="1"/>
  <c r="FN29" i="1"/>
  <c r="FM29" i="1"/>
  <c r="FL29" i="1"/>
  <c r="FK29" i="1"/>
  <c r="FJ29" i="1"/>
  <c r="FI29" i="1"/>
  <c r="FH29" i="1"/>
  <c r="FG29" i="1"/>
  <c r="FF29" i="1"/>
  <c r="FE29" i="1"/>
  <c r="FD29" i="1"/>
  <c r="FC29" i="1"/>
  <c r="FB29" i="1"/>
  <c r="FA29" i="1"/>
  <c r="EZ29" i="1"/>
  <c r="EY29" i="1"/>
  <c r="EX29" i="1"/>
  <c r="EW29" i="1"/>
  <c r="EV29" i="1"/>
  <c r="EU29" i="1"/>
  <c r="ET29" i="1"/>
  <c r="ES29" i="1"/>
  <c r="ER29" i="1"/>
  <c r="EQ29" i="1"/>
  <c r="EP29" i="1"/>
  <c r="EO29" i="1"/>
  <c r="EN29" i="1"/>
  <c r="EM29" i="1"/>
  <c r="EL29" i="1"/>
  <c r="EK29" i="1"/>
  <c r="EJ29" i="1"/>
  <c r="EI29" i="1"/>
  <c r="EH29" i="1"/>
  <c r="EG29" i="1"/>
  <c r="EF29" i="1"/>
  <c r="EE29" i="1"/>
  <c r="ED29" i="1"/>
  <c r="EC29" i="1"/>
  <c r="EB29" i="1"/>
  <c r="EA29" i="1"/>
  <c r="DZ29" i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D29" i="1"/>
  <c r="CC29" i="1"/>
  <c r="CB29" i="1"/>
  <c r="CA29" i="1"/>
  <c r="BZ29" i="1"/>
  <c r="BY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T29" i="1"/>
  <c r="AS29" i="1"/>
  <c r="AR29" i="1"/>
  <c r="AQ29" i="1"/>
  <c r="AP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M29" i="1"/>
  <c r="L29" i="1"/>
  <c r="K29" i="1"/>
  <c r="J29" i="1"/>
  <c r="I29" i="1"/>
  <c r="GT27" i="1"/>
  <c r="GS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R27" i="1"/>
  <c r="FQ27" i="1"/>
  <c r="FP27" i="1"/>
  <c r="FO27" i="1"/>
  <c r="FN27" i="1"/>
  <c r="FM27" i="1"/>
  <c r="FL27" i="1"/>
  <c r="FK27" i="1"/>
  <c r="FJ27" i="1"/>
  <c r="FI27" i="1"/>
  <c r="FH27" i="1"/>
  <c r="FG27" i="1"/>
  <c r="FF27" i="1"/>
  <c r="FE27" i="1"/>
  <c r="FD27" i="1"/>
  <c r="FC27" i="1"/>
  <c r="FB27" i="1"/>
  <c r="FA27" i="1"/>
  <c r="EZ27" i="1"/>
  <c r="EY27" i="1"/>
  <c r="EX27" i="1"/>
  <c r="EW27" i="1"/>
  <c r="EV27" i="1"/>
  <c r="EU27" i="1"/>
  <c r="ET27" i="1"/>
  <c r="ES27" i="1"/>
  <c r="ER27" i="1"/>
  <c r="EQ27" i="1"/>
  <c r="EP27" i="1"/>
  <c r="EO27" i="1"/>
  <c r="EN27" i="1"/>
  <c r="EM27" i="1"/>
  <c r="EL27" i="1"/>
  <c r="EK27" i="1"/>
  <c r="EJ27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FS27" i="1" s="1"/>
  <c r="CD27" i="1"/>
  <c r="CC27" i="1"/>
  <c r="CB27" i="1"/>
  <c r="CA27" i="1"/>
  <c r="BZ27" i="1"/>
  <c r="BY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T27" i="1"/>
  <c r="AS27" i="1"/>
  <c r="AR27" i="1"/>
  <c r="AQ27" i="1"/>
  <c r="AP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M27" i="1"/>
  <c r="L27" i="1"/>
  <c r="K27" i="1"/>
  <c r="J27" i="1"/>
  <c r="I27" i="1"/>
  <c r="H27" i="1"/>
  <c r="E27" i="1"/>
  <c r="D27" i="1"/>
  <c r="GT26" i="1"/>
  <c r="GS26" i="1"/>
  <c r="GR26" i="1"/>
  <c r="GQ26" i="1"/>
  <c r="GP26" i="1"/>
  <c r="GO26" i="1"/>
  <c r="GN26" i="1"/>
  <c r="GM26" i="1"/>
  <c r="GL26" i="1"/>
  <c r="GK26" i="1"/>
  <c r="GJ26" i="1"/>
  <c r="GI26" i="1"/>
  <c r="GH26" i="1"/>
  <c r="GG26" i="1"/>
  <c r="GF26" i="1"/>
  <c r="GE26" i="1"/>
  <c r="GD26" i="1"/>
  <c r="GC26" i="1"/>
  <c r="GB26" i="1"/>
  <c r="GA26" i="1"/>
  <c r="FZ26" i="1"/>
  <c r="FY26" i="1"/>
  <c r="FX26" i="1"/>
  <c r="FW26" i="1"/>
  <c r="FV26" i="1"/>
  <c r="FR26" i="1"/>
  <c r="FQ26" i="1"/>
  <c r="FP26" i="1"/>
  <c r="FO26" i="1"/>
  <c r="FN26" i="1"/>
  <c r="FM26" i="1"/>
  <c r="FL26" i="1"/>
  <c r="FK26" i="1"/>
  <c r="FJ26" i="1"/>
  <c r="FI26" i="1"/>
  <c r="FH26" i="1"/>
  <c r="FG26" i="1"/>
  <c r="FF26" i="1"/>
  <c r="FE26" i="1"/>
  <c r="FD26" i="1"/>
  <c r="FC26" i="1"/>
  <c r="FB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O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DW26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D26" i="1"/>
  <c r="CC26" i="1"/>
  <c r="CB26" i="1"/>
  <c r="CA26" i="1"/>
  <c r="BZ26" i="1"/>
  <c r="BY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T26" i="1"/>
  <c r="AS26" i="1"/>
  <c r="AR26" i="1"/>
  <c r="AQ26" i="1"/>
  <c r="AP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M26" i="1"/>
  <c r="L26" i="1"/>
  <c r="K26" i="1"/>
  <c r="J26" i="1"/>
  <c r="I26" i="1"/>
  <c r="H26" i="1"/>
  <c r="E26" i="1"/>
  <c r="D26" i="1"/>
  <c r="GT25" i="1"/>
  <c r="GS25" i="1"/>
  <c r="GR25" i="1"/>
  <c r="GQ25" i="1"/>
  <c r="GP25" i="1"/>
  <c r="GO25" i="1"/>
  <c r="GN25" i="1"/>
  <c r="GM25" i="1"/>
  <c r="GL25" i="1"/>
  <c r="GK25" i="1"/>
  <c r="GJ25" i="1"/>
  <c r="GI25" i="1"/>
  <c r="GH25" i="1"/>
  <c r="GG25" i="1"/>
  <c r="GF25" i="1"/>
  <c r="GE25" i="1"/>
  <c r="GD25" i="1"/>
  <c r="GC25" i="1"/>
  <c r="GB25" i="1"/>
  <c r="GA25" i="1"/>
  <c r="FZ25" i="1"/>
  <c r="FY25" i="1"/>
  <c r="FX25" i="1"/>
  <c r="FW25" i="1"/>
  <c r="FV25" i="1"/>
  <c r="FR25" i="1"/>
  <c r="FQ25" i="1"/>
  <c r="FP25" i="1"/>
  <c r="FO25" i="1"/>
  <c r="FN25" i="1"/>
  <c r="FM25" i="1"/>
  <c r="FL25" i="1"/>
  <c r="FK25" i="1"/>
  <c r="FJ25" i="1"/>
  <c r="FI25" i="1"/>
  <c r="FH25" i="1"/>
  <c r="FG25" i="1"/>
  <c r="FF25" i="1"/>
  <c r="FE25" i="1"/>
  <c r="FD25" i="1"/>
  <c r="FC25" i="1"/>
  <c r="FB25" i="1"/>
  <c r="FA25" i="1"/>
  <c r="EZ25" i="1"/>
  <c r="EY25" i="1"/>
  <c r="EX25" i="1"/>
  <c r="EW25" i="1"/>
  <c r="EV25" i="1"/>
  <c r="EU25" i="1"/>
  <c r="ET25" i="1"/>
  <c r="ES25" i="1"/>
  <c r="ER25" i="1"/>
  <c r="EQ25" i="1"/>
  <c r="EP25" i="1"/>
  <c r="EO25" i="1"/>
  <c r="EN25" i="1"/>
  <c r="EM25" i="1"/>
  <c r="EL25" i="1"/>
  <c r="EK25" i="1"/>
  <c r="EJ25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DW25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D25" i="1"/>
  <c r="CC25" i="1"/>
  <c r="CB25" i="1"/>
  <c r="CA25" i="1"/>
  <c r="BZ25" i="1"/>
  <c r="BY25" i="1"/>
  <c r="CE25" i="1" s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BV25" i="1" s="1"/>
  <c r="AT25" i="1"/>
  <c r="AS25" i="1"/>
  <c r="AR25" i="1"/>
  <c r="AQ25" i="1"/>
  <c r="AP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M25" i="1"/>
  <c r="L25" i="1"/>
  <c r="K25" i="1"/>
  <c r="J25" i="1"/>
  <c r="I25" i="1"/>
  <c r="N25" i="1" s="1"/>
  <c r="H25" i="1"/>
  <c r="E25" i="1"/>
  <c r="D25" i="1"/>
  <c r="GT24" i="1"/>
  <c r="GS24" i="1"/>
  <c r="GR24" i="1"/>
  <c r="GQ24" i="1"/>
  <c r="GP24" i="1"/>
  <c r="GO24" i="1"/>
  <c r="GN24" i="1"/>
  <c r="GM24" i="1"/>
  <c r="GL24" i="1"/>
  <c r="GK24" i="1"/>
  <c r="GJ24" i="1"/>
  <c r="GI24" i="1"/>
  <c r="GH24" i="1"/>
  <c r="GG24" i="1"/>
  <c r="GF24" i="1"/>
  <c r="GE24" i="1"/>
  <c r="GD24" i="1"/>
  <c r="GC24" i="1"/>
  <c r="GB24" i="1"/>
  <c r="GA24" i="1"/>
  <c r="FZ24" i="1"/>
  <c r="FY24" i="1"/>
  <c r="FX24" i="1"/>
  <c r="FW24" i="1"/>
  <c r="FV24" i="1"/>
  <c r="FR24" i="1"/>
  <c r="FQ24" i="1"/>
  <c r="FP24" i="1"/>
  <c r="FO24" i="1"/>
  <c r="FN24" i="1"/>
  <c r="FM24" i="1"/>
  <c r="FL24" i="1"/>
  <c r="FK24" i="1"/>
  <c r="FJ24" i="1"/>
  <c r="FI24" i="1"/>
  <c r="FH24" i="1"/>
  <c r="FG24" i="1"/>
  <c r="FF24" i="1"/>
  <c r="FE24" i="1"/>
  <c r="FD24" i="1"/>
  <c r="FC24" i="1"/>
  <c r="FB24" i="1"/>
  <c r="FA24" i="1"/>
  <c r="EZ24" i="1"/>
  <c r="EY24" i="1"/>
  <c r="EX24" i="1"/>
  <c r="EW24" i="1"/>
  <c r="EV24" i="1"/>
  <c r="EU24" i="1"/>
  <c r="ET24" i="1"/>
  <c r="ES24" i="1"/>
  <c r="ER24" i="1"/>
  <c r="EQ24" i="1"/>
  <c r="EP24" i="1"/>
  <c r="EO24" i="1"/>
  <c r="EN24" i="1"/>
  <c r="EM24" i="1"/>
  <c r="EL24" i="1"/>
  <c r="EK24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D24" i="1"/>
  <c r="CC24" i="1"/>
  <c r="CB24" i="1"/>
  <c r="CA24" i="1"/>
  <c r="BZ24" i="1"/>
  <c r="BY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T24" i="1"/>
  <c r="AS24" i="1"/>
  <c r="AR24" i="1"/>
  <c r="AQ24" i="1"/>
  <c r="AP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AM24" i="1" s="1"/>
  <c r="R24" i="1"/>
  <c r="Q24" i="1"/>
  <c r="M24" i="1"/>
  <c r="L24" i="1"/>
  <c r="K24" i="1"/>
  <c r="J24" i="1"/>
  <c r="I24" i="1"/>
  <c r="H24" i="1"/>
  <c r="N24" i="1" s="1"/>
  <c r="E24" i="1"/>
  <c r="D24" i="1"/>
  <c r="GT23" i="1"/>
  <c r="GS23" i="1"/>
  <c r="GR23" i="1"/>
  <c r="GQ23" i="1"/>
  <c r="GP23" i="1"/>
  <c r="GO23" i="1"/>
  <c r="GN23" i="1"/>
  <c r="GM23" i="1"/>
  <c r="GL23" i="1"/>
  <c r="GK23" i="1"/>
  <c r="GJ23" i="1"/>
  <c r="GI23" i="1"/>
  <c r="GH23" i="1"/>
  <c r="GG23" i="1"/>
  <c r="GF23" i="1"/>
  <c r="GE23" i="1"/>
  <c r="GD23" i="1"/>
  <c r="GC23" i="1"/>
  <c r="GB23" i="1"/>
  <c r="GA23" i="1"/>
  <c r="FZ23" i="1"/>
  <c r="FY23" i="1"/>
  <c r="FX23" i="1"/>
  <c r="FW23" i="1"/>
  <c r="FV23" i="1"/>
  <c r="FR23" i="1"/>
  <c r="FQ23" i="1"/>
  <c r="FP23" i="1"/>
  <c r="FO23" i="1"/>
  <c r="FN23" i="1"/>
  <c r="FM23" i="1"/>
  <c r="FL23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FS23" i="1" s="1"/>
  <c r="CD23" i="1"/>
  <c r="CC23" i="1"/>
  <c r="CB23" i="1"/>
  <c r="CA23" i="1"/>
  <c r="BZ23" i="1"/>
  <c r="BY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T23" i="1"/>
  <c r="AS23" i="1"/>
  <c r="AR23" i="1"/>
  <c r="AQ23" i="1"/>
  <c r="AP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M23" i="1"/>
  <c r="L23" i="1"/>
  <c r="K23" i="1"/>
  <c r="J23" i="1"/>
  <c r="I23" i="1"/>
  <c r="H23" i="1"/>
  <c r="E23" i="1"/>
  <c r="D23" i="1"/>
  <c r="GT22" i="1"/>
  <c r="GS22" i="1"/>
  <c r="GR22" i="1"/>
  <c r="GR28" i="1" s="1"/>
  <c r="GQ22" i="1"/>
  <c r="GP22" i="1"/>
  <c r="GO22" i="1"/>
  <c r="GN22" i="1"/>
  <c r="GN28" i="1" s="1"/>
  <c r="GM22" i="1"/>
  <c r="GL22" i="1"/>
  <c r="GK22" i="1"/>
  <c r="GJ22" i="1"/>
  <c r="GJ28" i="1" s="1"/>
  <c r="GI22" i="1"/>
  <c r="GH22" i="1"/>
  <c r="GG22" i="1"/>
  <c r="GF22" i="1"/>
  <c r="GF28" i="1" s="1"/>
  <c r="GE22" i="1"/>
  <c r="GD22" i="1"/>
  <c r="GC22" i="1"/>
  <c r="GB22" i="1"/>
  <c r="GB28" i="1" s="1"/>
  <c r="GA22" i="1"/>
  <c r="FZ22" i="1"/>
  <c r="FY22" i="1"/>
  <c r="FX22" i="1"/>
  <c r="FX28" i="1" s="1"/>
  <c r="FW22" i="1"/>
  <c r="FV22" i="1"/>
  <c r="FR22" i="1"/>
  <c r="FQ22" i="1"/>
  <c r="FQ28" i="1" s="1"/>
  <c r="FP22" i="1"/>
  <c r="FO22" i="1"/>
  <c r="FN22" i="1"/>
  <c r="FM22" i="1"/>
  <c r="FM28" i="1" s="1"/>
  <c r="FL22" i="1"/>
  <c r="FK22" i="1"/>
  <c r="FJ22" i="1"/>
  <c r="FI22" i="1"/>
  <c r="FI28" i="1" s="1"/>
  <c r="FH22" i="1"/>
  <c r="FG22" i="1"/>
  <c r="FF22" i="1"/>
  <c r="FE22" i="1"/>
  <c r="FE28" i="1" s="1"/>
  <c r="FD22" i="1"/>
  <c r="FC22" i="1"/>
  <c r="FB22" i="1"/>
  <c r="FA22" i="1"/>
  <c r="FA28" i="1" s="1"/>
  <c r="EZ22" i="1"/>
  <c r="EY22" i="1"/>
  <c r="EX22" i="1"/>
  <c r="EW22" i="1"/>
  <c r="EW28" i="1" s="1"/>
  <c r="EV22" i="1"/>
  <c r="EU22" i="1"/>
  <c r="ET22" i="1"/>
  <c r="ES22" i="1"/>
  <c r="ES28" i="1" s="1"/>
  <c r="ER22" i="1"/>
  <c r="EQ22" i="1"/>
  <c r="EP22" i="1"/>
  <c r="EO22" i="1"/>
  <c r="EO28" i="1" s="1"/>
  <c r="EN22" i="1"/>
  <c r="EM22" i="1"/>
  <c r="EL22" i="1"/>
  <c r="EK22" i="1"/>
  <c r="EK28" i="1" s="1"/>
  <c r="EJ22" i="1"/>
  <c r="EI22" i="1"/>
  <c r="EH22" i="1"/>
  <c r="EG22" i="1"/>
  <c r="EG28" i="1" s="1"/>
  <c r="EF22" i="1"/>
  <c r="EE22" i="1"/>
  <c r="ED22" i="1"/>
  <c r="EC22" i="1"/>
  <c r="EC28" i="1" s="1"/>
  <c r="EB22" i="1"/>
  <c r="EA22" i="1"/>
  <c r="DZ22" i="1"/>
  <c r="DY22" i="1"/>
  <c r="DY28" i="1" s="1"/>
  <c r="DX22" i="1"/>
  <c r="DW22" i="1"/>
  <c r="DV22" i="1"/>
  <c r="DU22" i="1"/>
  <c r="DU28" i="1" s="1"/>
  <c r="DT22" i="1"/>
  <c r="DS22" i="1"/>
  <c r="DR22" i="1"/>
  <c r="DQ22" i="1"/>
  <c r="DQ28" i="1" s="1"/>
  <c r="DP22" i="1"/>
  <c r="DO22" i="1"/>
  <c r="DN22" i="1"/>
  <c r="DM22" i="1"/>
  <c r="DM28" i="1" s="1"/>
  <c r="DL22" i="1"/>
  <c r="DK22" i="1"/>
  <c r="DJ22" i="1"/>
  <c r="DI22" i="1"/>
  <c r="DI28" i="1" s="1"/>
  <c r="DH22" i="1"/>
  <c r="DG22" i="1"/>
  <c r="DF22" i="1"/>
  <c r="DE22" i="1"/>
  <c r="DE28" i="1" s="1"/>
  <c r="DD22" i="1"/>
  <c r="DC22" i="1"/>
  <c r="DB22" i="1"/>
  <c r="DA22" i="1"/>
  <c r="DA28" i="1" s="1"/>
  <c r="CZ22" i="1"/>
  <c r="CY22" i="1"/>
  <c r="CX22" i="1"/>
  <c r="CW22" i="1"/>
  <c r="CW28" i="1" s="1"/>
  <c r="CV22" i="1"/>
  <c r="CU22" i="1"/>
  <c r="CT22" i="1"/>
  <c r="CS22" i="1"/>
  <c r="CS28" i="1" s="1"/>
  <c r="CR22" i="1"/>
  <c r="CQ22" i="1"/>
  <c r="CP22" i="1"/>
  <c r="CO22" i="1"/>
  <c r="CO28" i="1" s="1"/>
  <c r="CN22" i="1"/>
  <c r="CM22" i="1"/>
  <c r="CL22" i="1"/>
  <c r="CK22" i="1"/>
  <c r="CK28" i="1" s="1"/>
  <c r="CJ22" i="1"/>
  <c r="CI22" i="1"/>
  <c r="CH22" i="1"/>
  <c r="CD22" i="1"/>
  <c r="CD28" i="1" s="1"/>
  <c r="CC22" i="1"/>
  <c r="CB22" i="1"/>
  <c r="CA22" i="1"/>
  <c r="BZ22" i="1"/>
  <c r="BZ28" i="1" s="1"/>
  <c r="BY22" i="1"/>
  <c r="BU22" i="1"/>
  <c r="BT22" i="1"/>
  <c r="BS22" i="1"/>
  <c r="BS28" i="1" s="1"/>
  <c r="BR22" i="1"/>
  <c r="BQ22" i="1"/>
  <c r="BP22" i="1"/>
  <c r="BO22" i="1"/>
  <c r="BO28" i="1" s="1"/>
  <c r="BN22" i="1"/>
  <c r="BM22" i="1"/>
  <c r="BL22" i="1"/>
  <c r="BK22" i="1"/>
  <c r="BK28" i="1" s="1"/>
  <c r="BJ22" i="1"/>
  <c r="BI22" i="1"/>
  <c r="BH22" i="1"/>
  <c r="BG22" i="1"/>
  <c r="BG28" i="1" s="1"/>
  <c r="BF22" i="1"/>
  <c r="BE22" i="1"/>
  <c r="BD22" i="1"/>
  <c r="BC22" i="1"/>
  <c r="BC28" i="1" s="1"/>
  <c r="BB22" i="1"/>
  <c r="BA22" i="1"/>
  <c r="AZ22" i="1"/>
  <c r="AY22" i="1"/>
  <c r="AY28" i="1" s="1"/>
  <c r="AX22" i="1"/>
  <c r="AT22" i="1"/>
  <c r="AS22" i="1"/>
  <c r="AR22" i="1"/>
  <c r="AR28" i="1" s="1"/>
  <c r="AQ22" i="1"/>
  <c r="AP22" i="1"/>
  <c r="AL22" i="1"/>
  <c r="AK22" i="1"/>
  <c r="AK28" i="1" s="1"/>
  <c r="AJ22" i="1"/>
  <c r="AI22" i="1"/>
  <c r="AH22" i="1"/>
  <c r="AG22" i="1"/>
  <c r="AG28" i="1" s="1"/>
  <c r="AF22" i="1"/>
  <c r="AE22" i="1"/>
  <c r="AD22" i="1"/>
  <c r="AC22" i="1"/>
  <c r="AC28" i="1" s="1"/>
  <c r="AB22" i="1"/>
  <c r="AA22" i="1"/>
  <c r="Z22" i="1"/>
  <c r="Y22" i="1"/>
  <c r="Y28" i="1" s="1"/>
  <c r="X22" i="1"/>
  <c r="W22" i="1"/>
  <c r="V22" i="1"/>
  <c r="U22" i="1"/>
  <c r="U28" i="1" s="1"/>
  <c r="T22" i="1"/>
  <c r="S22" i="1"/>
  <c r="R22" i="1"/>
  <c r="Q22" i="1"/>
  <c r="Q28" i="1" s="1"/>
  <c r="M22" i="1"/>
  <c r="L22" i="1"/>
  <c r="K22" i="1"/>
  <c r="J22" i="1"/>
  <c r="J28" i="1" s="1"/>
  <c r="I22" i="1"/>
  <c r="H22" i="1"/>
  <c r="E22" i="1"/>
  <c r="D22" i="1"/>
  <c r="D28" i="1" s="1"/>
  <c r="GT21" i="1"/>
  <c r="GS21" i="1"/>
  <c r="GR21" i="1"/>
  <c r="GQ21" i="1"/>
  <c r="GP21" i="1"/>
  <c r="GO21" i="1"/>
  <c r="GN21" i="1"/>
  <c r="GM21" i="1"/>
  <c r="GL21" i="1"/>
  <c r="GK21" i="1"/>
  <c r="GJ21" i="1"/>
  <c r="GI21" i="1"/>
  <c r="GH21" i="1"/>
  <c r="GG21" i="1"/>
  <c r="GF21" i="1"/>
  <c r="GE21" i="1"/>
  <c r="GD21" i="1"/>
  <c r="GC21" i="1"/>
  <c r="GB21" i="1"/>
  <c r="GA21" i="1"/>
  <c r="FZ21" i="1"/>
  <c r="FY21" i="1"/>
  <c r="FX21" i="1"/>
  <c r="FW21" i="1"/>
  <c r="FV21" i="1"/>
  <c r="FR21" i="1"/>
  <c r="FQ21" i="1"/>
  <c r="FP21" i="1"/>
  <c r="FO21" i="1"/>
  <c r="FN21" i="1"/>
  <c r="FM21" i="1"/>
  <c r="FL21" i="1"/>
  <c r="FK21" i="1"/>
  <c r="FJ21" i="1"/>
  <c r="FI21" i="1"/>
  <c r="FH21" i="1"/>
  <c r="FG21" i="1"/>
  <c r="FF21" i="1"/>
  <c r="FE21" i="1"/>
  <c r="FD21" i="1"/>
  <c r="FC21" i="1"/>
  <c r="FB21" i="1"/>
  <c r="FA21" i="1"/>
  <c r="EZ21" i="1"/>
  <c r="EY21" i="1"/>
  <c r="EX21" i="1"/>
  <c r="EW21" i="1"/>
  <c r="EV21" i="1"/>
  <c r="EU21" i="1"/>
  <c r="ET21" i="1"/>
  <c r="ES21" i="1"/>
  <c r="ER21" i="1"/>
  <c r="EQ21" i="1"/>
  <c r="EP21" i="1"/>
  <c r="EO21" i="1"/>
  <c r="EN21" i="1"/>
  <c r="EM21" i="1"/>
  <c r="EL21" i="1"/>
  <c r="EK21" i="1"/>
  <c r="EJ21" i="1"/>
  <c r="EI21" i="1"/>
  <c r="EH21" i="1"/>
  <c r="EG21" i="1"/>
  <c r="EF21" i="1"/>
  <c r="EE21" i="1"/>
  <c r="ED21" i="1"/>
  <c r="EC21" i="1"/>
  <c r="EB21" i="1"/>
  <c r="EA21" i="1"/>
  <c r="DZ21" i="1"/>
  <c r="DY21" i="1"/>
  <c r="DX21" i="1"/>
  <c r="DW21" i="1"/>
  <c r="DV21" i="1"/>
  <c r="DU21" i="1"/>
  <c r="DT21" i="1"/>
  <c r="DS21" i="1"/>
  <c r="DR21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D21" i="1"/>
  <c r="CC21" i="1"/>
  <c r="CB21" i="1"/>
  <c r="CA21" i="1"/>
  <c r="BZ21" i="1"/>
  <c r="BY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BV21" i="1" s="1"/>
  <c r="AT21" i="1"/>
  <c r="AS21" i="1"/>
  <c r="AR21" i="1"/>
  <c r="AQ21" i="1"/>
  <c r="AP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GT20" i="1"/>
  <c r="GS20" i="1"/>
  <c r="GR20" i="1"/>
  <c r="GQ20" i="1"/>
  <c r="GP20" i="1"/>
  <c r="GO20" i="1"/>
  <c r="GN20" i="1"/>
  <c r="GM20" i="1"/>
  <c r="GL20" i="1"/>
  <c r="GK20" i="1"/>
  <c r="GJ20" i="1"/>
  <c r="GI20" i="1"/>
  <c r="GH20" i="1"/>
  <c r="GG20" i="1"/>
  <c r="GF20" i="1"/>
  <c r="GE20" i="1"/>
  <c r="GD20" i="1"/>
  <c r="GC20" i="1"/>
  <c r="GB20" i="1"/>
  <c r="GA20" i="1"/>
  <c r="FZ20" i="1"/>
  <c r="FY20" i="1"/>
  <c r="FX20" i="1"/>
  <c r="FW20" i="1"/>
  <c r="FV20" i="1"/>
  <c r="FR20" i="1"/>
  <c r="FQ20" i="1"/>
  <c r="FP20" i="1"/>
  <c r="FO20" i="1"/>
  <c r="FN20" i="1"/>
  <c r="FM20" i="1"/>
  <c r="FL20" i="1"/>
  <c r="FK20" i="1"/>
  <c r="FJ20" i="1"/>
  <c r="FI20" i="1"/>
  <c r="FH20" i="1"/>
  <c r="FG20" i="1"/>
  <c r="FF20" i="1"/>
  <c r="FE20" i="1"/>
  <c r="FD20" i="1"/>
  <c r="FC20" i="1"/>
  <c r="FB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O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EA20" i="1"/>
  <c r="DZ20" i="1"/>
  <c r="DY20" i="1"/>
  <c r="DX20" i="1"/>
  <c r="DW20" i="1"/>
  <c r="DV20" i="1"/>
  <c r="DU20" i="1"/>
  <c r="DT20" i="1"/>
  <c r="DS20" i="1"/>
  <c r="DR20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D20" i="1"/>
  <c r="CC20" i="1"/>
  <c r="CB20" i="1"/>
  <c r="CA20" i="1"/>
  <c r="BZ20" i="1"/>
  <c r="BY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T20" i="1"/>
  <c r="AS20" i="1"/>
  <c r="AR20" i="1"/>
  <c r="AQ20" i="1"/>
  <c r="AP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GT18" i="1"/>
  <c r="GS18" i="1"/>
  <c r="GR18" i="1"/>
  <c r="GQ18" i="1"/>
  <c r="GP18" i="1"/>
  <c r="GO18" i="1"/>
  <c r="GN18" i="1"/>
  <c r="GM18" i="1"/>
  <c r="GL18" i="1"/>
  <c r="GK18" i="1"/>
  <c r="GJ18" i="1"/>
  <c r="GI18" i="1"/>
  <c r="GH18" i="1"/>
  <c r="GG18" i="1"/>
  <c r="GF18" i="1"/>
  <c r="GE18" i="1"/>
  <c r="GD18" i="1"/>
  <c r="GC18" i="1"/>
  <c r="GB18" i="1"/>
  <c r="GA18" i="1"/>
  <c r="FZ18" i="1"/>
  <c r="FY18" i="1"/>
  <c r="FX18" i="1"/>
  <c r="FW18" i="1"/>
  <c r="FV18" i="1"/>
  <c r="FR18" i="1"/>
  <c r="FQ18" i="1"/>
  <c r="FP18" i="1"/>
  <c r="FO18" i="1"/>
  <c r="FN18" i="1"/>
  <c r="FM18" i="1"/>
  <c r="FL18" i="1"/>
  <c r="FK18" i="1"/>
  <c r="FJ18" i="1"/>
  <c r="FI18" i="1"/>
  <c r="FH18" i="1"/>
  <c r="FG18" i="1"/>
  <c r="FF18" i="1"/>
  <c r="FE18" i="1"/>
  <c r="FD18" i="1"/>
  <c r="FC18" i="1"/>
  <c r="FB18" i="1"/>
  <c r="FA18" i="1"/>
  <c r="EZ18" i="1"/>
  <c r="EY18" i="1"/>
  <c r="EX18" i="1"/>
  <c r="EW18" i="1"/>
  <c r="EV18" i="1"/>
  <c r="EU18" i="1"/>
  <c r="ET18" i="1"/>
  <c r="ES18" i="1"/>
  <c r="ER18" i="1"/>
  <c r="EQ18" i="1"/>
  <c r="EP18" i="1"/>
  <c r="EO18" i="1"/>
  <c r="EN18" i="1"/>
  <c r="EM18" i="1"/>
  <c r="EL18" i="1"/>
  <c r="EK18" i="1"/>
  <c r="EJ18" i="1"/>
  <c r="EI18" i="1"/>
  <c r="EH18" i="1"/>
  <c r="EG18" i="1"/>
  <c r="EF18" i="1"/>
  <c r="EE18" i="1"/>
  <c r="ED18" i="1"/>
  <c r="EC18" i="1"/>
  <c r="EB18" i="1"/>
  <c r="EA18" i="1"/>
  <c r="DZ18" i="1"/>
  <c r="DY18" i="1"/>
  <c r="DX18" i="1"/>
  <c r="DW18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D18" i="1"/>
  <c r="CC18" i="1"/>
  <c r="CB18" i="1"/>
  <c r="CA18" i="1"/>
  <c r="CE18" i="1" s="1"/>
  <c r="BZ18" i="1"/>
  <c r="BY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T18" i="1"/>
  <c r="AS18" i="1"/>
  <c r="AR18" i="1"/>
  <c r="AQ18" i="1"/>
  <c r="AP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M18" i="1"/>
  <c r="L18" i="1"/>
  <c r="K18" i="1"/>
  <c r="J18" i="1"/>
  <c r="I18" i="1"/>
  <c r="H18" i="1"/>
  <c r="E18" i="1"/>
  <c r="D18" i="1"/>
  <c r="GT17" i="1"/>
  <c r="GS17" i="1"/>
  <c r="GR17" i="1"/>
  <c r="GR19" i="1" s="1"/>
  <c r="GQ17" i="1"/>
  <c r="GP17" i="1"/>
  <c r="GO17" i="1"/>
  <c r="GN17" i="1"/>
  <c r="GN19" i="1" s="1"/>
  <c r="GM17" i="1"/>
  <c r="GL17" i="1"/>
  <c r="GK17" i="1"/>
  <c r="GJ17" i="1"/>
  <c r="GJ19" i="1" s="1"/>
  <c r="GI17" i="1"/>
  <c r="GH17" i="1"/>
  <c r="GG17" i="1"/>
  <c r="GF17" i="1"/>
  <c r="GF19" i="1" s="1"/>
  <c r="GE17" i="1"/>
  <c r="GD17" i="1"/>
  <c r="GC17" i="1"/>
  <c r="GB17" i="1"/>
  <c r="GB19" i="1" s="1"/>
  <c r="GA17" i="1"/>
  <c r="FZ17" i="1"/>
  <c r="FY17" i="1"/>
  <c r="FX17" i="1"/>
  <c r="FX19" i="1" s="1"/>
  <c r="FW17" i="1"/>
  <c r="FV17" i="1"/>
  <c r="FR17" i="1"/>
  <c r="FQ17" i="1"/>
  <c r="FQ19" i="1" s="1"/>
  <c r="FP17" i="1"/>
  <c r="FO17" i="1"/>
  <c r="FN17" i="1"/>
  <c r="FM17" i="1"/>
  <c r="FM19" i="1" s="1"/>
  <c r="FL17" i="1"/>
  <c r="FK17" i="1"/>
  <c r="FJ17" i="1"/>
  <c r="FI17" i="1"/>
  <c r="FI19" i="1" s="1"/>
  <c r="FH17" i="1"/>
  <c r="FG17" i="1"/>
  <c r="FF17" i="1"/>
  <c r="FE17" i="1"/>
  <c r="FE19" i="1" s="1"/>
  <c r="FD17" i="1"/>
  <c r="FC17" i="1"/>
  <c r="FB17" i="1"/>
  <c r="FA17" i="1"/>
  <c r="FA19" i="1" s="1"/>
  <c r="EZ17" i="1"/>
  <c r="EY17" i="1"/>
  <c r="EX17" i="1"/>
  <c r="EW17" i="1"/>
  <c r="EW19" i="1" s="1"/>
  <c r="EV17" i="1"/>
  <c r="EU17" i="1"/>
  <c r="ET17" i="1"/>
  <c r="ES17" i="1"/>
  <c r="ES19" i="1" s="1"/>
  <c r="ER17" i="1"/>
  <c r="EQ17" i="1"/>
  <c r="EP17" i="1"/>
  <c r="EO17" i="1"/>
  <c r="EO19" i="1" s="1"/>
  <c r="EN17" i="1"/>
  <c r="EM17" i="1"/>
  <c r="EL17" i="1"/>
  <c r="EK17" i="1"/>
  <c r="EK19" i="1" s="1"/>
  <c r="EJ17" i="1"/>
  <c r="EI17" i="1"/>
  <c r="EH17" i="1"/>
  <c r="EG17" i="1"/>
  <c r="EG19" i="1" s="1"/>
  <c r="EF17" i="1"/>
  <c r="EE17" i="1"/>
  <c r="ED17" i="1"/>
  <c r="EC17" i="1"/>
  <c r="EC19" i="1" s="1"/>
  <c r="EB17" i="1"/>
  <c r="EA17" i="1"/>
  <c r="DZ17" i="1"/>
  <c r="DY17" i="1"/>
  <c r="DY19" i="1" s="1"/>
  <c r="DX17" i="1"/>
  <c r="DW17" i="1"/>
  <c r="DV17" i="1"/>
  <c r="DU17" i="1"/>
  <c r="DU19" i="1" s="1"/>
  <c r="DT17" i="1"/>
  <c r="DS17" i="1"/>
  <c r="DR17" i="1"/>
  <c r="DQ17" i="1"/>
  <c r="DQ19" i="1" s="1"/>
  <c r="DP17" i="1"/>
  <c r="DO17" i="1"/>
  <c r="DN17" i="1"/>
  <c r="DM17" i="1"/>
  <c r="DM19" i="1" s="1"/>
  <c r="DL17" i="1"/>
  <c r="DK17" i="1"/>
  <c r="DJ17" i="1"/>
  <c r="DI17" i="1"/>
  <c r="DI19" i="1" s="1"/>
  <c r="DH17" i="1"/>
  <c r="DG17" i="1"/>
  <c r="DF17" i="1"/>
  <c r="DE17" i="1"/>
  <c r="DE19" i="1" s="1"/>
  <c r="DD17" i="1"/>
  <c r="DC17" i="1"/>
  <c r="DB17" i="1"/>
  <c r="DA17" i="1"/>
  <c r="DA19" i="1" s="1"/>
  <c r="CZ17" i="1"/>
  <c r="CY17" i="1"/>
  <c r="CX17" i="1"/>
  <c r="CW17" i="1"/>
  <c r="CW19" i="1" s="1"/>
  <c r="CV17" i="1"/>
  <c r="CU17" i="1"/>
  <c r="CT17" i="1"/>
  <c r="CS17" i="1"/>
  <c r="CS19" i="1" s="1"/>
  <c r="CR17" i="1"/>
  <c r="CQ17" i="1"/>
  <c r="CP17" i="1"/>
  <c r="CO17" i="1"/>
  <c r="CO19" i="1" s="1"/>
  <c r="CN17" i="1"/>
  <c r="CM17" i="1"/>
  <c r="CL17" i="1"/>
  <c r="CK17" i="1"/>
  <c r="CK19" i="1" s="1"/>
  <c r="CJ17" i="1"/>
  <c r="CI17" i="1"/>
  <c r="CH17" i="1"/>
  <c r="CD17" i="1"/>
  <c r="CD19" i="1" s="1"/>
  <c r="CC17" i="1"/>
  <c r="CB17" i="1"/>
  <c r="CA17" i="1"/>
  <c r="BZ17" i="1"/>
  <c r="BZ19" i="1" s="1"/>
  <c r="BY17" i="1"/>
  <c r="BU17" i="1"/>
  <c r="BT17" i="1"/>
  <c r="BS17" i="1"/>
  <c r="BS19" i="1" s="1"/>
  <c r="BR17" i="1"/>
  <c r="BQ17" i="1"/>
  <c r="BP17" i="1"/>
  <c r="BO17" i="1"/>
  <c r="BO19" i="1" s="1"/>
  <c r="BN17" i="1"/>
  <c r="BM17" i="1"/>
  <c r="BL17" i="1"/>
  <c r="BK17" i="1"/>
  <c r="BK19" i="1" s="1"/>
  <c r="BJ17" i="1"/>
  <c r="BI17" i="1"/>
  <c r="BH17" i="1"/>
  <c r="BG17" i="1"/>
  <c r="BG19" i="1" s="1"/>
  <c r="BF17" i="1"/>
  <c r="BE17" i="1"/>
  <c r="BD17" i="1"/>
  <c r="BC17" i="1"/>
  <c r="BC19" i="1" s="1"/>
  <c r="BB17" i="1"/>
  <c r="BA17" i="1"/>
  <c r="AZ17" i="1"/>
  <c r="AY17" i="1"/>
  <c r="AY19" i="1" s="1"/>
  <c r="AX17" i="1"/>
  <c r="AT17" i="1"/>
  <c r="AS17" i="1"/>
  <c r="AR17" i="1"/>
  <c r="AR19" i="1" s="1"/>
  <c r="AQ17" i="1"/>
  <c r="AP17" i="1"/>
  <c r="AL17" i="1"/>
  <c r="AK17" i="1"/>
  <c r="AK19" i="1" s="1"/>
  <c r="AJ17" i="1"/>
  <c r="AI17" i="1"/>
  <c r="AH17" i="1"/>
  <c r="AG17" i="1"/>
  <c r="AG19" i="1" s="1"/>
  <c r="AF17" i="1"/>
  <c r="AE17" i="1"/>
  <c r="AD17" i="1"/>
  <c r="AC17" i="1"/>
  <c r="AC19" i="1" s="1"/>
  <c r="AB17" i="1"/>
  <c r="AA17" i="1"/>
  <c r="Z17" i="1"/>
  <c r="Y17" i="1"/>
  <c r="Y19" i="1" s="1"/>
  <c r="X17" i="1"/>
  <c r="W17" i="1"/>
  <c r="V17" i="1"/>
  <c r="U17" i="1"/>
  <c r="U19" i="1" s="1"/>
  <c r="T17" i="1"/>
  <c r="S17" i="1"/>
  <c r="R17" i="1"/>
  <c r="Q17" i="1"/>
  <c r="AM17" i="1" s="1"/>
  <c r="M17" i="1"/>
  <c r="L17" i="1"/>
  <c r="K17" i="1"/>
  <c r="J17" i="1"/>
  <c r="J19" i="1" s="1"/>
  <c r="I17" i="1"/>
  <c r="H17" i="1"/>
  <c r="E17" i="1"/>
  <c r="D17" i="1"/>
  <c r="D19" i="1" s="1"/>
  <c r="GT16" i="1"/>
  <c r="GS16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R16" i="1"/>
  <c r="FQ16" i="1"/>
  <c r="FP16" i="1"/>
  <c r="FO16" i="1"/>
  <c r="FN16" i="1"/>
  <c r="FM16" i="1"/>
  <c r="FL16" i="1"/>
  <c r="FK16" i="1"/>
  <c r="FJ16" i="1"/>
  <c r="FI16" i="1"/>
  <c r="FH16" i="1"/>
  <c r="FG16" i="1"/>
  <c r="FF16" i="1"/>
  <c r="FE16" i="1"/>
  <c r="FD16" i="1"/>
  <c r="FC16" i="1"/>
  <c r="FB16" i="1"/>
  <c r="FA16" i="1"/>
  <c r="EZ16" i="1"/>
  <c r="EY16" i="1"/>
  <c r="EX16" i="1"/>
  <c r="EW16" i="1"/>
  <c r="EV16" i="1"/>
  <c r="EU16" i="1"/>
  <c r="ET16" i="1"/>
  <c r="ES16" i="1"/>
  <c r="ER16" i="1"/>
  <c r="EQ16" i="1"/>
  <c r="EP16" i="1"/>
  <c r="EO16" i="1"/>
  <c r="EN16" i="1"/>
  <c r="EM16" i="1"/>
  <c r="EL16" i="1"/>
  <c r="EK16" i="1"/>
  <c r="EJ16" i="1"/>
  <c r="EI16" i="1"/>
  <c r="EH16" i="1"/>
  <c r="EG16" i="1"/>
  <c r="EF16" i="1"/>
  <c r="EE16" i="1"/>
  <c r="ED16" i="1"/>
  <c r="EC16" i="1"/>
  <c r="EB16" i="1"/>
  <c r="EA16" i="1"/>
  <c r="DZ16" i="1"/>
  <c r="DY16" i="1"/>
  <c r="DX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D16" i="1"/>
  <c r="CC16" i="1"/>
  <c r="CB16" i="1"/>
  <c r="CA16" i="1"/>
  <c r="BZ16" i="1"/>
  <c r="BY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BV16" i="1" s="1"/>
  <c r="AT16" i="1"/>
  <c r="AS16" i="1"/>
  <c r="AR16" i="1"/>
  <c r="AQ16" i="1"/>
  <c r="AP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GT15" i="1"/>
  <c r="GS15" i="1"/>
  <c r="GR15" i="1"/>
  <c r="GQ15" i="1"/>
  <c r="GP15" i="1"/>
  <c r="GO15" i="1"/>
  <c r="GN15" i="1"/>
  <c r="GM15" i="1"/>
  <c r="GL15" i="1"/>
  <c r="GK15" i="1"/>
  <c r="GJ15" i="1"/>
  <c r="GI15" i="1"/>
  <c r="GH15" i="1"/>
  <c r="GG15" i="1"/>
  <c r="GF15" i="1"/>
  <c r="GE15" i="1"/>
  <c r="GD15" i="1"/>
  <c r="GC15" i="1"/>
  <c r="GB15" i="1"/>
  <c r="GA15" i="1"/>
  <c r="FZ15" i="1"/>
  <c r="FY15" i="1"/>
  <c r="FX15" i="1"/>
  <c r="FW15" i="1"/>
  <c r="FV15" i="1"/>
  <c r="FR15" i="1"/>
  <c r="FQ15" i="1"/>
  <c r="FP15" i="1"/>
  <c r="FO15" i="1"/>
  <c r="FN15" i="1"/>
  <c r="FM15" i="1"/>
  <c r="FL15" i="1"/>
  <c r="FK15" i="1"/>
  <c r="FJ15" i="1"/>
  <c r="FI15" i="1"/>
  <c r="FH15" i="1"/>
  <c r="FG15" i="1"/>
  <c r="FF15" i="1"/>
  <c r="FE15" i="1"/>
  <c r="FD15" i="1"/>
  <c r="FC15" i="1"/>
  <c r="FB15" i="1"/>
  <c r="FA15" i="1"/>
  <c r="EZ15" i="1"/>
  <c r="EY15" i="1"/>
  <c r="EX15" i="1"/>
  <c r="EW15" i="1"/>
  <c r="EV15" i="1"/>
  <c r="EU15" i="1"/>
  <c r="ET15" i="1"/>
  <c r="ES15" i="1"/>
  <c r="ER15" i="1"/>
  <c r="EQ15" i="1"/>
  <c r="EP15" i="1"/>
  <c r="EO15" i="1"/>
  <c r="EN15" i="1"/>
  <c r="EM15" i="1"/>
  <c r="EL15" i="1"/>
  <c r="EK15" i="1"/>
  <c r="EJ15" i="1"/>
  <c r="EI15" i="1"/>
  <c r="EH15" i="1"/>
  <c r="EG15" i="1"/>
  <c r="EF15" i="1"/>
  <c r="EE15" i="1"/>
  <c r="ED15" i="1"/>
  <c r="EC15" i="1"/>
  <c r="EB15" i="1"/>
  <c r="EA15" i="1"/>
  <c r="DZ15" i="1"/>
  <c r="DY15" i="1"/>
  <c r="DX15" i="1"/>
  <c r="DW15" i="1"/>
  <c r="DV15" i="1"/>
  <c r="DU15" i="1"/>
  <c r="DT15" i="1"/>
  <c r="DS15" i="1"/>
  <c r="DR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D15" i="1"/>
  <c r="CC15" i="1"/>
  <c r="CB15" i="1"/>
  <c r="CA15" i="1"/>
  <c r="BZ15" i="1"/>
  <c r="BY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T15" i="1"/>
  <c r="AS15" i="1"/>
  <c r="AR15" i="1"/>
  <c r="AQ15" i="1"/>
  <c r="AP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GT13" i="1"/>
  <c r="GS13" i="1"/>
  <c r="GR13" i="1"/>
  <c r="GQ13" i="1"/>
  <c r="GP13" i="1"/>
  <c r="GO13" i="1"/>
  <c r="GN13" i="1"/>
  <c r="GM13" i="1"/>
  <c r="GL13" i="1"/>
  <c r="GK13" i="1"/>
  <c r="GJ13" i="1"/>
  <c r="GI13" i="1"/>
  <c r="GH13" i="1"/>
  <c r="GG13" i="1"/>
  <c r="GF13" i="1"/>
  <c r="GE13" i="1"/>
  <c r="GD13" i="1"/>
  <c r="GC13" i="1"/>
  <c r="GB13" i="1"/>
  <c r="GA13" i="1"/>
  <c r="FZ13" i="1"/>
  <c r="FY13" i="1"/>
  <c r="FX13" i="1"/>
  <c r="FW13" i="1"/>
  <c r="FV13" i="1"/>
  <c r="FR13" i="1"/>
  <c r="FQ13" i="1"/>
  <c r="FP13" i="1"/>
  <c r="FO13" i="1"/>
  <c r="FN13" i="1"/>
  <c r="FM13" i="1"/>
  <c r="FL13" i="1"/>
  <c r="FK13" i="1"/>
  <c r="FJ13" i="1"/>
  <c r="FI13" i="1"/>
  <c r="FH13" i="1"/>
  <c r="FG13" i="1"/>
  <c r="FF13" i="1"/>
  <c r="FE13" i="1"/>
  <c r="FD13" i="1"/>
  <c r="FC13" i="1"/>
  <c r="FB13" i="1"/>
  <c r="FA13" i="1"/>
  <c r="EZ13" i="1"/>
  <c r="EY13" i="1"/>
  <c r="EX13" i="1"/>
  <c r="EW13" i="1"/>
  <c r="EV13" i="1"/>
  <c r="EU13" i="1"/>
  <c r="ET13" i="1"/>
  <c r="ES13" i="1"/>
  <c r="ER13" i="1"/>
  <c r="EQ13" i="1"/>
  <c r="EP13" i="1"/>
  <c r="EO13" i="1"/>
  <c r="EN13" i="1"/>
  <c r="EM13" i="1"/>
  <c r="EL13" i="1"/>
  <c r="EK13" i="1"/>
  <c r="EJ13" i="1"/>
  <c r="EI13" i="1"/>
  <c r="EH13" i="1"/>
  <c r="EG13" i="1"/>
  <c r="EF13" i="1"/>
  <c r="EE13" i="1"/>
  <c r="ED13" i="1"/>
  <c r="EC13" i="1"/>
  <c r="EB13" i="1"/>
  <c r="EA13" i="1"/>
  <c r="DZ13" i="1"/>
  <c r="DY13" i="1"/>
  <c r="DX13" i="1"/>
  <c r="DW13" i="1"/>
  <c r="DV13" i="1"/>
  <c r="DU13" i="1"/>
  <c r="DT13" i="1"/>
  <c r="DS13" i="1"/>
  <c r="DR13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D13" i="1"/>
  <c r="CC13" i="1"/>
  <c r="CB13" i="1"/>
  <c r="CA13" i="1"/>
  <c r="CE13" i="1" s="1"/>
  <c r="BZ13" i="1"/>
  <c r="BY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T13" i="1"/>
  <c r="AS13" i="1"/>
  <c r="AR13" i="1"/>
  <c r="AQ13" i="1"/>
  <c r="AP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M13" i="1"/>
  <c r="L13" i="1"/>
  <c r="K13" i="1"/>
  <c r="J13" i="1"/>
  <c r="I13" i="1"/>
  <c r="H13" i="1"/>
  <c r="E13" i="1"/>
  <c r="D13" i="1"/>
  <c r="GT12" i="1"/>
  <c r="GS12" i="1"/>
  <c r="GR12" i="1"/>
  <c r="GQ12" i="1"/>
  <c r="GP12" i="1"/>
  <c r="GO12" i="1"/>
  <c r="GN12" i="1"/>
  <c r="GM12" i="1"/>
  <c r="GL12" i="1"/>
  <c r="GK12" i="1"/>
  <c r="GJ12" i="1"/>
  <c r="GI12" i="1"/>
  <c r="GH12" i="1"/>
  <c r="GG12" i="1"/>
  <c r="GF12" i="1"/>
  <c r="GE12" i="1"/>
  <c r="GD12" i="1"/>
  <c r="GC12" i="1"/>
  <c r="GB12" i="1"/>
  <c r="GA12" i="1"/>
  <c r="FZ12" i="1"/>
  <c r="FY12" i="1"/>
  <c r="FX12" i="1"/>
  <c r="FW12" i="1"/>
  <c r="FV12" i="1"/>
  <c r="FR12" i="1"/>
  <c r="FQ12" i="1"/>
  <c r="FP12" i="1"/>
  <c r="FO12" i="1"/>
  <c r="FN12" i="1"/>
  <c r="FM12" i="1"/>
  <c r="FL12" i="1"/>
  <c r="FK12" i="1"/>
  <c r="FJ12" i="1"/>
  <c r="FI12" i="1"/>
  <c r="FH12" i="1"/>
  <c r="FG12" i="1"/>
  <c r="FF12" i="1"/>
  <c r="FE12" i="1"/>
  <c r="FD12" i="1"/>
  <c r="FC12" i="1"/>
  <c r="FB12" i="1"/>
  <c r="FA12" i="1"/>
  <c r="EZ12" i="1"/>
  <c r="EY12" i="1"/>
  <c r="EX12" i="1"/>
  <c r="EW12" i="1"/>
  <c r="EV12" i="1"/>
  <c r="EU12" i="1"/>
  <c r="ET12" i="1"/>
  <c r="ES12" i="1"/>
  <c r="ER12" i="1"/>
  <c r="EQ12" i="1"/>
  <c r="EP12" i="1"/>
  <c r="EO12" i="1"/>
  <c r="EN12" i="1"/>
  <c r="EM12" i="1"/>
  <c r="EL12" i="1"/>
  <c r="EK12" i="1"/>
  <c r="EJ12" i="1"/>
  <c r="EI12" i="1"/>
  <c r="EH12" i="1"/>
  <c r="EG12" i="1"/>
  <c r="EF12" i="1"/>
  <c r="EE12" i="1"/>
  <c r="ED12" i="1"/>
  <c r="EC12" i="1"/>
  <c r="EB12" i="1"/>
  <c r="EA12" i="1"/>
  <c r="DZ12" i="1"/>
  <c r="DY12" i="1"/>
  <c r="DX12" i="1"/>
  <c r="DW12" i="1"/>
  <c r="DV12" i="1"/>
  <c r="DU12" i="1"/>
  <c r="DT12" i="1"/>
  <c r="DS12" i="1"/>
  <c r="DR12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D12" i="1"/>
  <c r="CC12" i="1"/>
  <c r="CB12" i="1"/>
  <c r="CA12" i="1"/>
  <c r="BZ12" i="1"/>
  <c r="BY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T12" i="1"/>
  <c r="AS12" i="1"/>
  <c r="AR12" i="1"/>
  <c r="AQ12" i="1"/>
  <c r="AP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AM12" i="1" s="1"/>
  <c r="M12" i="1"/>
  <c r="L12" i="1"/>
  <c r="K12" i="1"/>
  <c r="J12" i="1"/>
  <c r="I12" i="1"/>
  <c r="H12" i="1"/>
  <c r="E12" i="1"/>
  <c r="D12" i="1"/>
  <c r="GT11" i="1"/>
  <c r="GS11" i="1"/>
  <c r="GR11" i="1"/>
  <c r="GQ11" i="1"/>
  <c r="GP11" i="1"/>
  <c r="GO11" i="1"/>
  <c r="GN11" i="1"/>
  <c r="GM11" i="1"/>
  <c r="GL11" i="1"/>
  <c r="GK11" i="1"/>
  <c r="GJ11" i="1"/>
  <c r="GI11" i="1"/>
  <c r="GH11" i="1"/>
  <c r="GG11" i="1"/>
  <c r="GF11" i="1"/>
  <c r="GE11" i="1"/>
  <c r="GD11" i="1"/>
  <c r="GC11" i="1"/>
  <c r="GB11" i="1"/>
  <c r="GA11" i="1"/>
  <c r="FZ11" i="1"/>
  <c r="FY11" i="1"/>
  <c r="FX11" i="1"/>
  <c r="FW11" i="1"/>
  <c r="GU11" i="1" s="1"/>
  <c r="FV11" i="1"/>
  <c r="FR11" i="1"/>
  <c r="FQ11" i="1"/>
  <c r="FP11" i="1"/>
  <c r="FO11" i="1"/>
  <c r="FN11" i="1"/>
  <c r="FM11" i="1"/>
  <c r="FL11" i="1"/>
  <c r="FK11" i="1"/>
  <c r="FJ11" i="1"/>
  <c r="FI11" i="1"/>
  <c r="FH11" i="1"/>
  <c r="FG11" i="1"/>
  <c r="FF11" i="1"/>
  <c r="FE11" i="1"/>
  <c r="FD11" i="1"/>
  <c r="FC11" i="1"/>
  <c r="FB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O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EA11" i="1"/>
  <c r="DZ11" i="1"/>
  <c r="DY11" i="1"/>
  <c r="DX11" i="1"/>
  <c r="DW11" i="1"/>
  <c r="DV11" i="1"/>
  <c r="DU11" i="1"/>
  <c r="DT11" i="1"/>
  <c r="DS11" i="1"/>
  <c r="DR11" i="1"/>
  <c r="DQ11" i="1"/>
  <c r="DP11" i="1"/>
  <c r="DO11" i="1"/>
  <c r="DN11" i="1"/>
  <c r="DM11" i="1"/>
  <c r="DL11" i="1"/>
  <c r="DK11" i="1"/>
  <c r="DJ11" i="1"/>
  <c r="DI11" i="1"/>
  <c r="DH11" i="1"/>
  <c r="DG11" i="1"/>
  <c r="DF11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D11" i="1"/>
  <c r="CC11" i="1"/>
  <c r="CB11" i="1"/>
  <c r="CA11" i="1"/>
  <c r="BZ11" i="1"/>
  <c r="BY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BV11" i="1" s="1"/>
  <c r="AT11" i="1"/>
  <c r="AS11" i="1"/>
  <c r="AR11" i="1"/>
  <c r="AQ11" i="1"/>
  <c r="AU11" i="1" s="1"/>
  <c r="AP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M11" i="1"/>
  <c r="L11" i="1"/>
  <c r="K11" i="1"/>
  <c r="J11" i="1"/>
  <c r="I11" i="1"/>
  <c r="H11" i="1"/>
  <c r="E11" i="1"/>
  <c r="D11" i="1"/>
  <c r="GT10" i="1"/>
  <c r="GS10" i="1"/>
  <c r="GR10" i="1"/>
  <c r="GQ10" i="1"/>
  <c r="GP10" i="1"/>
  <c r="GO10" i="1"/>
  <c r="GN10" i="1"/>
  <c r="GM10" i="1"/>
  <c r="GL10" i="1"/>
  <c r="GK10" i="1"/>
  <c r="GJ10" i="1"/>
  <c r="GI10" i="1"/>
  <c r="GH10" i="1"/>
  <c r="GG10" i="1"/>
  <c r="GF10" i="1"/>
  <c r="GE10" i="1"/>
  <c r="GD10" i="1"/>
  <c r="GC10" i="1"/>
  <c r="GB10" i="1"/>
  <c r="GA10" i="1"/>
  <c r="FZ10" i="1"/>
  <c r="FY10" i="1"/>
  <c r="FX10" i="1"/>
  <c r="FW10" i="1"/>
  <c r="FV10" i="1"/>
  <c r="FR10" i="1"/>
  <c r="FQ10" i="1"/>
  <c r="FP10" i="1"/>
  <c r="FO10" i="1"/>
  <c r="FN10" i="1"/>
  <c r="FM10" i="1"/>
  <c r="FL10" i="1"/>
  <c r="FK10" i="1"/>
  <c r="FJ10" i="1"/>
  <c r="FI10" i="1"/>
  <c r="FH10" i="1"/>
  <c r="FG10" i="1"/>
  <c r="FF10" i="1"/>
  <c r="FE10" i="1"/>
  <c r="FD10" i="1"/>
  <c r="FC10" i="1"/>
  <c r="FB10" i="1"/>
  <c r="FA10" i="1"/>
  <c r="EZ10" i="1"/>
  <c r="EY10" i="1"/>
  <c r="EX10" i="1"/>
  <c r="EW10" i="1"/>
  <c r="EV10" i="1"/>
  <c r="EU10" i="1"/>
  <c r="ET10" i="1"/>
  <c r="ES10" i="1"/>
  <c r="ER10" i="1"/>
  <c r="EQ10" i="1"/>
  <c r="EP10" i="1"/>
  <c r="EO10" i="1"/>
  <c r="EN10" i="1"/>
  <c r="EM10" i="1"/>
  <c r="EL10" i="1"/>
  <c r="EK10" i="1"/>
  <c r="EJ10" i="1"/>
  <c r="EI10" i="1"/>
  <c r="EH10" i="1"/>
  <c r="EG10" i="1"/>
  <c r="EF10" i="1"/>
  <c r="EE10" i="1"/>
  <c r="ED10" i="1"/>
  <c r="EC10" i="1"/>
  <c r="EB10" i="1"/>
  <c r="EA10" i="1"/>
  <c r="DZ10" i="1"/>
  <c r="DY10" i="1"/>
  <c r="DX10" i="1"/>
  <c r="DW10" i="1"/>
  <c r="DV10" i="1"/>
  <c r="DU10" i="1"/>
  <c r="DT10" i="1"/>
  <c r="DS10" i="1"/>
  <c r="DR10" i="1"/>
  <c r="DQ10" i="1"/>
  <c r="DP10" i="1"/>
  <c r="DO10" i="1"/>
  <c r="DN10" i="1"/>
  <c r="DM10" i="1"/>
  <c r="DL10" i="1"/>
  <c r="DK10" i="1"/>
  <c r="DJ10" i="1"/>
  <c r="DI10" i="1"/>
  <c r="DH10" i="1"/>
  <c r="DG10" i="1"/>
  <c r="DF10" i="1"/>
  <c r="DE10" i="1"/>
  <c r="DD10" i="1"/>
  <c r="DC10" i="1"/>
  <c r="DB10" i="1"/>
  <c r="DA10" i="1"/>
  <c r="CZ10" i="1"/>
  <c r="CY10" i="1"/>
  <c r="CX10" i="1"/>
  <c r="CW10" i="1"/>
  <c r="CV10" i="1"/>
  <c r="CU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H10" i="1"/>
  <c r="CD10" i="1"/>
  <c r="CC10" i="1"/>
  <c r="CB10" i="1"/>
  <c r="CA10" i="1"/>
  <c r="BZ10" i="1"/>
  <c r="BY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T10" i="1"/>
  <c r="AS10" i="1"/>
  <c r="AR10" i="1"/>
  <c r="AQ10" i="1"/>
  <c r="AP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M10" i="1"/>
  <c r="L10" i="1"/>
  <c r="K10" i="1"/>
  <c r="J10" i="1"/>
  <c r="I10" i="1"/>
  <c r="H10" i="1"/>
  <c r="E10" i="1"/>
  <c r="D10" i="1"/>
  <c r="GT9" i="1"/>
  <c r="GS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R9" i="1"/>
  <c r="FR14" i="1" s="1"/>
  <c r="FQ9" i="1"/>
  <c r="FP9" i="1"/>
  <c r="FO9" i="1"/>
  <c r="FN9" i="1"/>
  <c r="FN14" i="1" s="1"/>
  <c r="FM9" i="1"/>
  <c r="FL9" i="1"/>
  <c r="FK9" i="1"/>
  <c r="FJ9" i="1"/>
  <c r="FJ14" i="1" s="1"/>
  <c r="FI9" i="1"/>
  <c r="FH9" i="1"/>
  <c r="FG9" i="1"/>
  <c r="FF9" i="1"/>
  <c r="FF14" i="1" s="1"/>
  <c r="FE9" i="1"/>
  <c r="FD9" i="1"/>
  <c r="FC9" i="1"/>
  <c r="FB9" i="1"/>
  <c r="FB14" i="1" s="1"/>
  <c r="FA9" i="1"/>
  <c r="EZ9" i="1"/>
  <c r="EY9" i="1"/>
  <c r="EX9" i="1"/>
  <c r="EX14" i="1" s="1"/>
  <c r="EW9" i="1"/>
  <c r="EV9" i="1"/>
  <c r="EU9" i="1"/>
  <c r="ET9" i="1"/>
  <c r="ET14" i="1" s="1"/>
  <c r="ES9" i="1"/>
  <c r="ER9" i="1"/>
  <c r="EQ9" i="1"/>
  <c r="EP9" i="1"/>
  <c r="EP14" i="1" s="1"/>
  <c r="EO9" i="1"/>
  <c r="EN9" i="1"/>
  <c r="EM9" i="1"/>
  <c r="EL9" i="1"/>
  <c r="EL14" i="1" s="1"/>
  <c r="EK9" i="1"/>
  <c r="EJ9" i="1"/>
  <c r="EI9" i="1"/>
  <c r="EH9" i="1"/>
  <c r="EH14" i="1" s="1"/>
  <c r="EG9" i="1"/>
  <c r="EF9" i="1"/>
  <c r="EE9" i="1"/>
  <c r="ED9" i="1"/>
  <c r="ED14" i="1" s="1"/>
  <c r="EC9" i="1"/>
  <c r="EB9" i="1"/>
  <c r="EA9" i="1"/>
  <c r="DZ9" i="1"/>
  <c r="DZ14" i="1" s="1"/>
  <c r="DY9" i="1"/>
  <c r="DX9" i="1"/>
  <c r="DW9" i="1"/>
  <c r="DV9" i="1"/>
  <c r="DV14" i="1" s="1"/>
  <c r="DU9" i="1"/>
  <c r="DT9" i="1"/>
  <c r="DS9" i="1"/>
  <c r="DR9" i="1"/>
  <c r="DR14" i="1" s="1"/>
  <c r="DQ9" i="1"/>
  <c r="DP9" i="1"/>
  <c r="DO9" i="1"/>
  <c r="DN9" i="1"/>
  <c r="DN14" i="1" s="1"/>
  <c r="DM9" i="1"/>
  <c r="DL9" i="1"/>
  <c r="DK9" i="1"/>
  <c r="DJ9" i="1"/>
  <c r="DJ14" i="1" s="1"/>
  <c r="DI9" i="1"/>
  <c r="DH9" i="1"/>
  <c r="DG9" i="1"/>
  <c r="DF9" i="1"/>
  <c r="DF14" i="1" s="1"/>
  <c r="DE9" i="1"/>
  <c r="DD9" i="1"/>
  <c r="DC9" i="1"/>
  <c r="DB9" i="1"/>
  <c r="DB14" i="1" s="1"/>
  <c r="DA9" i="1"/>
  <c r="CZ9" i="1"/>
  <c r="CY9" i="1"/>
  <c r="CX9" i="1"/>
  <c r="CX14" i="1" s="1"/>
  <c r="CW9" i="1"/>
  <c r="CV9" i="1"/>
  <c r="CU9" i="1"/>
  <c r="CT9" i="1"/>
  <c r="CT14" i="1" s="1"/>
  <c r="CS9" i="1"/>
  <c r="CR9" i="1"/>
  <c r="CQ9" i="1"/>
  <c r="CP9" i="1"/>
  <c r="CP14" i="1" s="1"/>
  <c r="CO9" i="1"/>
  <c r="CN9" i="1"/>
  <c r="CM9" i="1"/>
  <c r="CL9" i="1"/>
  <c r="CL14" i="1" s="1"/>
  <c r="CK9" i="1"/>
  <c r="CJ9" i="1"/>
  <c r="CI9" i="1"/>
  <c r="CH9" i="1"/>
  <c r="CH14" i="1" s="1"/>
  <c r="CD9" i="1"/>
  <c r="CC9" i="1"/>
  <c r="CB9" i="1"/>
  <c r="CA9" i="1"/>
  <c r="CA14" i="1" s="1"/>
  <c r="BZ9" i="1"/>
  <c r="BY9" i="1"/>
  <c r="BU9" i="1"/>
  <c r="BT9" i="1"/>
  <c r="BT14" i="1" s="1"/>
  <c r="BS9" i="1"/>
  <c r="BR9" i="1"/>
  <c r="BQ9" i="1"/>
  <c r="BP9" i="1"/>
  <c r="BP14" i="1" s="1"/>
  <c r="BO9" i="1"/>
  <c r="BN9" i="1"/>
  <c r="BM9" i="1"/>
  <c r="BL9" i="1"/>
  <c r="BL14" i="1" s="1"/>
  <c r="BK9" i="1"/>
  <c r="BJ9" i="1"/>
  <c r="BI9" i="1"/>
  <c r="BH9" i="1"/>
  <c r="BH14" i="1" s="1"/>
  <c r="BG9" i="1"/>
  <c r="BF9" i="1"/>
  <c r="BE9" i="1"/>
  <c r="BD9" i="1"/>
  <c r="BD14" i="1" s="1"/>
  <c r="BC9" i="1"/>
  <c r="BB9" i="1"/>
  <c r="BA9" i="1"/>
  <c r="AZ9" i="1"/>
  <c r="AZ14" i="1" s="1"/>
  <c r="AY9" i="1"/>
  <c r="AX9" i="1"/>
  <c r="AT9" i="1"/>
  <c r="AS9" i="1"/>
  <c r="AR9" i="1"/>
  <c r="AQ9" i="1"/>
  <c r="AP9" i="1"/>
  <c r="AL9" i="1"/>
  <c r="AL14" i="1" s="1"/>
  <c r="AK9" i="1"/>
  <c r="AJ9" i="1"/>
  <c r="AI9" i="1"/>
  <c r="AH9" i="1"/>
  <c r="AH14" i="1" s="1"/>
  <c r="AG9" i="1"/>
  <c r="AF9" i="1"/>
  <c r="AE9" i="1"/>
  <c r="AD9" i="1"/>
  <c r="AD14" i="1" s="1"/>
  <c r="AC9" i="1"/>
  <c r="AB9" i="1"/>
  <c r="AA9" i="1"/>
  <c r="Z9" i="1"/>
  <c r="Z14" i="1" s="1"/>
  <c r="Y9" i="1"/>
  <c r="X9" i="1"/>
  <c r="W9" i="1"/>
  <c r="V9" i="1"/>
  <c r="V14" i="1" s="1"/>
  <c r="U9" i="1"/>
  <c r="T9" i="1"/>
  <c r="S9" i="1"/>
  <c r="R9" i="1"/>
  <c r="R14" i="1" s="1"/>
  <c r="Q9" i="1"/>
  <c r="M9" i="1"/>
  <c r="L9" i="1"/>
  <c r="K9" i="1"/>
  <c r="K14" i="1" s="1"/>
  <c r="J9" i="1"/>
  <c r="I9" i="1"/>
  <c r="H9" i="1"/>
  <c r="E9" i="1"/>
  <c r="D9" i="1"/>
  <c r="GT5" i="1"/>
  <c r="GS5" i="1"/>
  <c r="GR5" i="1"/>
  <c r="GQ5" i="1"/>
  <c r="GP5" i="1"/>
  <c r="GO5" i="1"/>
  <c r="GN5" i="1"/>
  <c r="GM5" i="1"/>
  <c r="GL5" i="1"/>
  <c r="GK5" i="1"/>
  <c r="GJ5" i="1"/>
  <c r="GI5" i="1"/>
  <c r="GH5" i="1"/>
  <c r="GG5" i="1"/>
  <c r="GF5" i="1"/>
  <c r="GE5" i="1"/>
  <c r="GD5" i="1"/>
  <c r="GC5" i="1"/>
  <c r="GB5" i="1"/>
  <c r="GA5" i="1"/>
  <c r="FZ5" i="1"/>
  <c r="FY5" i="1"/>
  <c r="FX5" i="1"/>
  <c r="FW5" i="1"/>
  <c r="FV5" i="1"/>
  <c r="FS5" i="1"/>
  <c r="FR5" i="1"/>
  <c r="FQ5" i="1"/>
  <c r="FP5" i="1"/>
  <c r="FO5" i="1"/>
  <c r="FN5" i="1"/>
  <c r="FM5" i="1"/>
  <c r="FL5" i="1"/>
  <c r="FK5" i="1"/>
  <c r="FJ5" i="1"/>
  <c r="FI5" i="1"/>
  <c r="FH5" i="1"/>
  <c r="FG5" i="1"/>
  <c r="FF5" i="1"/>
  <c r="FE5" i="1"/>
  <c r="FD5" i="1"/>
  <c r="FC5" i="1"/>
  <c r="FB5" i="1"/>
  <c r="FA5" i="1"/>
  <c r="EZ5" i="1"/>
  <c r="EY5" i="1"/>
  <c r="EX5" i="1"/>
  <c r="EW5" i="1"/>
  <c r="EV5" i="1"/>
  <c r="EU5" i="1"/>
  <c r="ET5" i="1"/>
  <c r="ES5" i="1"/>
  <c r="ER5" i="1"/>
  <c r="EQ5" i="1"/>
  <c r="EP5" i="1"/>
  <c r="EO5" i="1"/>
  <c r="EN5" i="1"/>
  <c r="EM5" i="1"/>
  <c r="EL5" i="1"/>
  <c r="EK5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O5" i="1"/>
  <c r="DN5" i="1"/>
  <c r="DM5" i="1"/>
  <c r="DL5" i="1"/>
  <c r="DK5" i="1"/>
  <c r="DJ5" i="1"/>
  <c r="DI5" i="1"/>
  <c r="DH5" i="1"/>
  <c r="DG5" i="1"/>
  <c r="DF5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E5" i="1"/>
  <c r="CD5" i="1"/>
  <c r="CC5" i="1"/>
  <c r="CB5" i="1"/>
  <c r="CA5" i="1"/>
  <c r="BZ5" i="1"/>
  <c r="BY5" i="1"/>
  <c r="BV5" i="1"/>
  <c r="BX5" i="1" s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AZ5" i="1"/>
  <c r="AY5" i="1"/>
  <c r="AX5" i="1"/>
  <c r="AU5" i="1"/>
  <c r="AT5" i="1"/>
  <c r="AS5" i="1"/>
  <c r="AR5" i="1"/>
  <c r="AQ5" i="1"/>
  <c r="AP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M5" i="1"/>
  <c r="L5" i="1"/>
  <c r="K5" i="1"/>
  <c r="J5" i="1"/>
  <c r="I5" i="1"/>
  <c r="H5" i="1"/>
  <c r="E5" i="1"/>
  <c r="D5" i="1"/>
  <c r="GU5" i="1"/>
  <c r="N5" i="1"/>
  <c r="H59" i="1" l="1"/>
  <c r="S59" i="1"/>
  <c r="AE59" i="1"/>
  <c r="AT59" i="1"/>
  <c r="BI59" i="1"/>
  <c r="BU59" i="1"/>
  <c r="CM59" i="1"/>
  <c r="DC59" i="1"/>
  <c r="DO59" i="1"/>
  <c r="EA59" i="1"/>
  <c r="EM59" i="1"/>
  <c r="EY59" i="1"/>
  <c r="FK59" i="1"/>
  <c r="FZ59" i="1"/>
  <c r="GL59" i="1"/>
  <c r="GU55" i="1"/>
  <c r="AM56" i="1"/>
  <c r="AN56" i="1" s="1"/>
  <c r="CE57" i="1"/>
  <c r="N58" i="1"/>
  <c r="FS58" i="1"/>
  <c r="BV61" i="1"/>
  <c r="Q64" i="1"/>
  <c r="AC64" i="1"/>
  <c r="AR64" i="1"/>
  <c r="BG64" i="1"/>
  <c r="BZ64" i="1"/>
  <c r="CO64" i="1"/>
  <c r="DA64" i="1"/>
  <c r="DM64" i="1"/>
  <c r="DY64" i="1"/>
  <c r="EG64" i="1"/>
  <c r="T73" i="1"/>
  <c r="AF73" i="1"/>
  <c r="AX73" i="1"/>
  <c r="BJ73" i="1"/>
  <c r="BY73" i="1"/>
  <c r="CJ73" i="1"/>
  <c r="CZ73" i="1"/>
  <c r="DL73" i="1"/>
  <c r="DX73" i="1"/>
  <c r="EJ73" i="1"/>
  <c r="EV73" i="1"/>
  <c r="FH73" i="1"/>
  <c r="FW73" i="1"/>
  <c r="GE73" i="1"/>
  <c r="GM73" i="1"/>
  <c r="FS69" i="1"/>
  <c r="N70" i="1"/>
  <c r="H82" i="1"/>
  <c r="S82" i="1"/>
  <c r="AE82" i="1"/>
  <c r="AT82" i="1"/>
  <c r="BI82" i="1"/>
  <c r="CB82" i="1"/>
  <c r="CQ82" i="1"/>
  <c r="DC82" i="1"/>
  <c r="DO82" i="1"/>
  <c r="EA82" i="1"/>
  <c r="EM82" i="1"/>
  <c r="EY82" i="1"/>
  <c r="FK82" i="1"/>
  <c r="GD82" i="1"/>
  <c r="GL82" i="1"/>
  <c r="BV68" i="1"/>
  <c r="FS86" i="1"/>
  <c r="N87" i="1"/>
  <c r="AM87" i="1"/>
  <c r="FS87" i="1"/>
  <c r="BV88" i="1"/>
  <c r="CE88" i="1"/>
  <c r="W59" i="1"/>
  <c r="AI59" i="1"/>
  <c r="BA59" i="1"/>
  <c r="BM59" i="1"/>
  <c r="CB59" i="1"/>
  <c r="CU59" i="1"/>
  <c r="DG59" i="1"/>
  <c r="DS59" i="1"/>
  <c r="EE59" i="1"/>
  <c r="EQ59" i="1"/>
  <c r="FC59" i="1"/>
  <c r="FV59" i="1"/>
  <c r="GH59" i="1"/>
  <c r="GT59" i="1"/>
  <c r="BV60" i="1"/>
  <c r="J64" i="1"/>
  <c r="Y64" i="1"/>
  <c r="AK64" i="1"/>
  <c r="BC64" i="1"/>
  <c r="BO64" i="1"/>
  <c r="CD64" i="1"/>
  <c r="CS64" i="1"/>
  <c r="DI64" i="1"/>
  <c r="DU64" i="1"/>
  <c r="EK64" i="1"/>
  <c r="ES64" i="1"/>
  <c r="FE64" i="1"/>
  <c r="FM64" i="1"/>
  <c r="FX64" i="1"/>
  <c r="GF64" i="1"/>
  <c r="GN64" i="1"/>
  <c r="I73" i="1"/>
  <c r="AB73" i="1"/>
  <c r="AQ73" i="1"/>
  <c r="BF73" i="1"/>
  <c r="BR73" i="1"/>
  <c r="CN73" i="1"/>
  <c r="DD73" i="1"/>
  <c r="DP73" i="1"/>
  <c r="EB73" i="1"/>
  <c r="EN73" i="1"/>
  <c r="EZ73" i="1"/>
  <c r="FL73" i="1"/>
  <c r="GA73" i="1"/>
  <c r="GI73" i="1"/>
  <c r="GQ73" i="1"/>
  <c r="W82" i="1"/>
  <c r="AI82" i="1"/>
  <c r="BA82" i="1"/>
  <c r="BQ82" i="1"/>
  <c r="CI82" i="1"/>
  <c r="CU82" i="1"/>
  <c r="DG82" i="1"/>
  <c r="DW82" i="1"/>
  <c r="EI82" i="1"/>
  <c r="EU82" i="1"/>
  <c r="FG82" i="1"/>
  <c r="FZ82" i="1"/>
  <c r="GP82" i="1"/>
  <c r="AU77" i="1"/>
  <c r="GU77" i="1"/>
  <c r="CE79" i="1"/>
  <c r="N80" i="1"/>
  <c r="FS80" i="1"/>
  <c r="BV81" i="1"/>
  <c r="GU81" i="1"/>
  <c r="AV5" i="1"/>
  <c r="AW5" i="1"/>
  <c r="GU67" i="1"/>
  <c r="AM42" i="1"/>
  <c r="FS45" i="1"/>
  <c r="L59" i="1"/>
  <c r="AA59" i="1"/>
  <c r="AP59" i="1"/>
  <c r="BE59" i="1"/>
  <c r="BQ59" i="1"/>
  <c r="CI59" i="1"/>
  <c r="CQ59" i="1"/>
  <c r="CY59" i="1"/>
  <c r="DK59" i="1"/>
  <c r="DW59" i="1"/>
  <c r="EI59" i="1"/>
  <c r="EU59" i="1"/>
  <c r="FG59" i="1"/>
  <c r="FO59" i="1"/>
  <c r="GD59" i="1"/>
  <c r="GP59" i="1"/>
  <c r="AU55" i="1"/>
  <c r="CE61" i="1"/>
  <c r="D64" i="1"/>
  <c r="U64" i="1"/>
  <c r="AG64" i="1"/>
  <c r="AY64" i="1"/>
  <c r="BK64" i="1"/>
  <c r="BS64" i="1"/>
  <c r="CK64" i="1"/>
  <c r="CW64" i="1"/>
  <c r="DE64" i="1"/>
  <c r="DQ64" i="1"/>
  <c r="EC64" i="1"/>
  <c r="EO64" i="1"/>
  <c r="EW64" i="1"/>
  <c r="FA64" i="1"/>
  <c r="FI64" i="1"/>
  <c r="FQ64" i="1"/>
  <c r="GB64" i="1"/>
  <c r="GJ64" i="1"/>
  <c r="GR64" i="1"/>
  <c r="M73" i="1"/>
  <c r="X73" i="1"/>
  <c r="AJ73" i="1"/>
  <c r="BB73" i="1"/>
  <c r="BN73" i="1"/>
  <c r="CC73" i="1"/>
  <c r="CR73" i="1"/>
  <c r="CV73" i="1"/>
  <c r="DH73" i="1"/>
  <c r="DT73" i="1"/>
  <c r="EF73" i="1"/>
  <c r="ER73" i="1"/>
  <c r="FD73" i="1"/>
  <c r="FP73" i="1"/>
  <c r="AM70" i="1"/>
  <c r="FS70" i="1"/>
  <c r="BV71" i="1"/>
  <c r="CE71" i="1"/>
  <c r="CE75" i="1"/>
  <c r="L82" i="1"/>
  <c r="AA82" i="1"/>
  <c r="AP82" i="1"/>
  <c r="BE82" i="1"/>
  <c r="BM82" i="1"/>
  <c r="BU82" i="1"/>
  <c r="CM82" i="1"/>
  <c r="CY82" i="1"/>
  <c r="DK82" i="1"/>
  <c r="DS82" i="1"/>
  <c r="EE82" i="1"/>
  <c r="EQ82" i="1"/>
  <c r="FC82" i="1"/>
  <c r="FO82" i="1"/>
  <c r="FV82" i="1"/>
  <c r="GH82" i="1"/>
  <c r="GT82" i="1"/>
  <c r="BV77" i="1"/>
  <c r="AM78" i="1"/>
  <c r="AU81" i="1"/>
  <c r="CE85" i="1"/>
  <c r="AM88" i="1"/>
  <c r="FT5" i="1"/>
  <c r="FU5" i="1"/>
  <c r="BV103" i="1"/>
  <c r="CE103" i="1"/>
  <c r="D114" i="1"/>
  <c r="J114" i="1"/>
  <c r="Q114" i="1"/>
  <c r="U114" i="1"/>
  <c r="Y114" i="1"/>
  <c r="AC114" i="1"/>
  <c r="AG114" i="1"/>
  <c r="AK114" i="1"/>
  <c r="AR114" i="1"/>
  <c r="AY114" i="1"/>
  <c r="BC114" i="1"/>
  <c r="BG114" i="1"/>
  <c r="BK114" i="1"/>
  <c r="BO114" i="1"/>
  <c r="BS114" i="1"/>
  <c r="BZ114" i="1"/>
  <c r="CD114" i="1"/>
  <c r="CK114" i="1"/>
  <c r="CO114" i="1"/>
  <c r="CS114" i="1"/>
  <c r="CW114" i="1"/>
  <c r="DA114" i="1"/>
  <c r="DE114" i="1"/>
  <c r="DI114" i="1"/>
  <c r="DM114" i="1"/>
  <c r="DQ114" i="1"/>
  <c r="DU114" i="1"/>
  <c r="DY114" i="1"/>
  <c r="EC114" i="1"/>
  <c r="EG114" i="1"/>
  <c r="EK114" i="1"/>
  <c r="EO114" i="1"/>
  <c r="ES114" i="1"/>
  <c r="EW114" i="1"/>
  <c r="FA114" i="1"/>
  <c r="FE114" i="1"/>
  <c r="FI114" i="1"/>
  <c r="FM114" i="1"/>
  <c r="FQ114" i="1"/>
  <c r="FX114" i="1"/>
  <c r="GB114" i="1"/>
  <c r="GF114" i="1"/>
  <c r="GJ114" i="1"/>
  <c r="GN114" i="1"/>
  <c r="GR114" i="1"/>
  <c r="FS105" i="1"/>
  <c r="N106" i="1"/>
  <c r="AM106" i="1"/>
  <c r="FS106" i="1"/>
  <c r="BV107" i="1"/>
  <c r="CE107" i="1"/>
  <c r="FS109" i="1"/>
  <c r="N110" i="1"/>
  <c r="AM110" i="1"/>
  <c r="FS110" i="1"/>
  <c r="N111" i="1"/>
  <c r="BV111" i="1"/>
  <c r="CE111" i="1"/>
  <c r="FS113" i="1"/>
  <c r="CE116" i="1"/>
  <c r="H130" i="1"/>
  <c r="L130" i="1"/>
  <c r="S130" i="1"/>
  <c r="W130" i="1"/>
  <c r="AA130" i="1"/>
  <c r="AE130" i="1"/>
  <c r="AI130" i="1"/>
  <c r="AP130" i="1"/>
  <c r="AT130" i="1"/>
  <c r="BA130" i="1"/>
  <c r="BE130" i="1"/>
  <c r="BI130" i="1"/>
  <c r="BM130" i="1"/>
  <c r="BQ130" i="1"/>
  <c r="BU130" i="1"/>
  <c r="CB130" i="1"/>
  <c r="AU118" i="1"/>
  <c r="BV118" i="1"/>
  <c r="BX118" i="1" s="1"/>
  <c r="CE118" i="1"/>
  <c r="GU118" i="1"/>
  <c r="CE121" i="1"/>
  <c r="AN5" i="1"/>
  <c r="CF5" i="1"/>
  <c r="H14" i="1"/>
  <c r="S14" i="1"/>
  <c r="AA14" i="1"/>
  <c r="AI14" i="1"/>
  <c r="AT14" i="1"/>
  <c r="CI14" i="1"/>
  <c r="CQ14" i="1"/>
  <c r="CY14" i="1"/>
  <c r="DG14" i="1"/>
  <c r="DO14" i="1"/>
  <c r="DW14" i="1"/>
  <c r="EI14" i="1"/>
  <c r="EQ14" i="1"/>
  <c r="EY14" i="1"/>
  <c r="FG14" i="1"/>
  <c r="FO14" i="1"/>
  <c r="FZ14" i="1"/>
  <c r="GH14" i="1"/>
  <c r="GP14" i="1"/>
  <c r="BV15" i="1"/>
  <c r="E19" i="1"/>
  <c r="V19" i="1"/>
  <c r="AD19" i="1"/>
  <c r="AL19" i="1"/>
  <c r="AZ19" i="1"/>
  <c r="BH19" i="1"/>
  <c r="BP19" i="1"/>
  <c r="CA19" i="1"/>
  <c r="CL19" i="1"/>
  <c r="CX19" i="1"/>
  <c r="DF19" i="1"/>
  <c r="DN19" i="1"/>
  <c r="DV19" i="1"/>
  <c r="ED19" i="1"/>
  <c r="EL19" i="1"/>
  <c r="ET19" i="1"/>
  <c r="FB19" i="1"/>
  <c r="FJ19" i="1"/>
  <c r="FR19" i="1"/>
  <c r="GC19" i="1"/>
  <c r="GK19" i="1"/>
  <c r="GS19" i="1"/>
  <c r="FS18" i="1"/>
  <c r="BV20" i="1"/>
  <c r="CE20" i="1"/>
  <c r="E28" i="1"/>
  <c r="R28" i="1"/>
  <c r="Z28" i="1"/>
  <c r="AH28" i="1"/>
  <c r="AS28" i="1"/>
  <c r="BD28" i="1"/>
  <c r="BL28" i="1"/>
  <c r="BT28" i="1"/>
  <c r="CL28" i="1"/>
  <c r="CT28" i="1"/>
  <c r="DB28" i="1"/>
  <c r="DJ28" i="1"/>
  <c r="DR28" i="1"/>
  <c r="DZ28" i="1"/>
  <c r="EH28" i="1"/>
  <c r="EP28" i="1"/>
  <c r="EX28" i="1"/>
  <c r="FF28" i="1"/>
  <c r="FN28" i="1"/>
  <c r="GC28" i="1"/>
  <c r="GK28" i="1"/>
  <c r="GS28" i="1"/>
  <c r="AU23" i="1"/>
  <c r="GU23" i="1"/>
  <c r="AU24" i="1"/>
  <c r="GU24" i="1"/>
  <c r="AM25" i="1"/>
  <c r="AU27" i="1"/>
  <c r="GU27" i="1"/>
  <c r="I38" i="1"/>
  <c r="M38" i="1"/>
  <c r="T38" i="1"/>
  <c r="X38" i="1"/>
  <c r="AB38" i="1"/>
  <c r="AF38" i="1"/>
  <c r="AJ38" i="1"/>
  <c r="AQ38" i="1"/>
  <c r="BV31" i="1"/>
  <c r="BB38" i="1"/>
  <c r="BF38" i="1"/>
  <c r="BJ38" i="1"/>
  <c r="BN38" i="1"/>
  <c r="BR38" i="1"/>
  <c r="BY38" i="1"/>
  <c r="CC38" i="1"/>
  <c r="CJ38" i="1"/>
  <c r="CN38" i="1"/>
  <c r="CR38" i="1"/>
  <c r="CV38" i="1"/>
  <c r="CZ38" i="1"/>
  <c r="DD38" i="1"/>
  <c r="DH38" i="1"/>
  <c r="DL38" i="1"/>
  <c r="DP38" i="1"/>
  <c r="DT38" i="1"/>
  <c r="DX38" i="1"/>
  <c r="EB38" i="1"/>
  <c r="EF38" i="1"/>
  <c r="EJ38" i="1"/>
  <c r="EN38" i="1"/>
  <c r="ER38" i="1"/>
  <c r="EV38" i="1"/>
  <c r="EZ38" i="1"/>
  <c r="FD38" i="1"/>
  <c r="FH38" i="1"/>
  <c r="FL38" i="1"/>
  <c r="FP38" i="1"/>
  <c r="FW38" i="1"/>
  <c r="GA38" i="1"/>
  <c r="GE38" i="1"/>
  <c r="GI38" i="1"/>
  <c r="GM38" i="1"/>
  <c r="GQ38" i="1"/>
  <c r="FS33" i="1"/>
  <c r="N34" i="1"/>
  <c r="AM34" i="1"/>
  <c r="FS34" i="1"/>
  <c r="N35" i="1"/>
  <c r="BV35" i="1"/>
  <c r="CE35" i="1"/>
  <c r="FS37" i="1"/>
  <c r="CE40" i="1"/>
  <c r="H47" i="1"/>
  <c r="L47" i="1"/>
  <c r="S47" i="1"/>
  <c r="W47" i="1"/>
  <c r="AA47" i="1"/>
  <c r="AE47" i="1"/>
  <c r="AI47" i="1"/>
  <c r="AP47" i="1"/>
  <c r="AT47" i="1"/>
  <c r="BA47" i="1"/>
  <c r="BE47" i="1"/>
  <c r="BI47" i="1"/>
  <c r="BM47" i="1"/>
  <c r="BQ47" i="1"/>
  <c r="BU47" i="1"/>
  <c r="CB47" i="1"/>
  <c r="CI47" i="1"/>
  <c r="FS47" i="1" s="1"/>
  <c r="CM47" i="1"/>
  <c r="CQ47" i="1"/>
  <c r="CU47" i="1"/>
  <c r="CY47" i="1"/>
  <c r="DC47" i="1"/>
  <c r="DG47" i="1"/>
  <c r="DK47" i="1"/>
  <c r="DO47" i="1"/>
  <c r="DS47" i="1"/>
  <c r="DW47" i="1"/>
  <c r="EA47" i="1"/>
  <c r="EE47" i="1"/>
  <c r="EI47" i="1"/>
  <c r="EM47" i="1"/>
  <c r="EQ47" i="1"/>
  <c r="EU47" i="1"/>
  <c r="EY47" i="1"/>
  <c r="FC47" i="1"/>
  <c r="FG47" i="1"/>
  <c r="FK47" i="1"/>
  <c r="FO47" i="1"/>
  <c r="FV47" i="1"/>
  <c r="FZ47" i="1"/>
  <c r="GD47" i="1"/>
  <c r="GH47" i="1"/>
  <c r="GL47" i="1"/>
  <c r="GP47" i="1"/>
  <c r="GT47" i="1"/>
  <c r="AU42" i="1"/>
  <c r="BV42" i="1"/>
  <c r="GU42" i="1"/>
  <c r="AM43" i="1"/>
  <c r="CE44" i="1"/>
  <c r="AU45" i="1"/>
  <c r="GU45" i="1"/>
  <c r="AU46" i="1"/>
  <c r="BV46" i="1"/>
  <c r="GU46" i="1"/>
  <c r="I59" i="1"/>
  <c r="M59" i="1"/>
  <c r="T59" i="1"/>
  <c r="X59" i="1"/>
  <c r="AB59" i="1"/>
  <c r="AF59" i="1"/>
  <c r="AJ59" i="1"/>
  <c r="AQ59" i="1"/>
  <c r="AX59" i="1"/>
  <c r="BB59" i="1"/>
  <c r="BF59" i="1"/>
  <c r="BJ59" i="1"/>
  <c r="BN59" i="1"/>
  <c r="BR59" i="1"/>
  <c r="BY59" i="1"/>
  <c r="CC59" i="1"/>
  <c r="CJ59" i="1"/>
  <c r="CN59" i="1"/>
  <c r="CR59" i="1"/>
  <c r="CV59" i="1"/>
  <c r="CZ59" i="1"/>
  <c r="DD59" i="1"/>
  <c r="DH59" i="1"/>
  <c r="DL59" i="1"/>
  <c r="DP59" i="1"/>
  <c r="DT59" i="1"/>
  <c r="DX59" i="1"/>
  <c r="EB59" i="1"/>
  <c r="EF59" i="1"/>
  <c r="EJ59" i="1"/>
  <c r="EN59" i="1"/>
  <c r="ER59" i="1"/>
  <c r="EV59" i="1"/>
  <c r="EZ59" i="1"/>
  <c r="FD59" i="1"/>
  <c r="FH59" i="1"/>
  <c r="FL59" i="1"/>
  <c r="FP59" i="1"/>
  <c r="FW59" i="1"/>
  <c r="GA59" i="1"/>
  <c r="GE59" i="1"/>
  <c r="GI59" i="1"/>
  <c r="GM59" i="1"/>
  <c r="GQ59" i="1"/>
  <c r="AM51" i="1"/>
  <c r="AU53" i="1"/>
  <c r="AU54" i="1"/>
  <c r="AV54" i="1" s="1"/>
  <c r="CE54" i="1"/>
  <c r="CG54" i="1" s="1"/>
  <c r="AM104" i="1"/>
  <c r="AU105" i="1"/>
  <c r="L14" i="1"/>
  <c r="W14" i="1"/>
  <c r="AE14" i="1"/>
  <c r="AP14" i="1"/>
  <c r="CB14" i="1"/>
  <c r="CM14" i="1"/>
  <c r="CU14" i="1"/>
  <c r="DC14" i="1"/>
  <c r="DK14" i="1"/>
  <c r="DS14" i="1"/>
  <c r="EA14" i="1"/>
  <c r="EE14" i="1"/>
  <c r="EM14" i="1"/>
  <c r="EU14" i="1"/>
  <c r="FC14" i="1"/>
  <c r="FK14" i="1"/>
  <c r="FV14" i="1"/>
  <c r="GD14" i="1"/>
  <c r="GL14" i="1"/>
  <c r="GT14" i="1"/>
  <c r="CE10" i="1"/>
  <c r="FS12" i="1"/>
  <c r="N13" i="1"/>
  <c r="AM13" i="1"/>
  <c r="FS13" i="1"/>
  <c r="CE15" i="1"/>
  <c r="K19" i="1"/>
  <c r="K6" i="1" s="1"/>
  <c r="K7" i="1" s="1"/>
  <c r="R19" i="1"/>
  <c r="Z19" i="1"/>
  <c r="AH19" i="1"/>
  <c r="AS19" i="1"/>
  <c r="BD19" i="1"/>
  <c r="BL19" i="1"/>
  <c r="BT19" i="1"/>
  <c r="FS17" i="1"/>
  <c r="CP19" i="1"/>
  <c r="CT19" i="1"/>
  <c r="DB19" i="1"/>
  <c r="DJ19" i="1"/>
  <c r="DR19" i="1"/>
  <c r="DZ19" i="1"/>
  <c r="EH19" i="1"/>
  <c r="EP19" i="1"/>
  <c r="EX19" i="1"/>
  <c r="FF19" i="1"/>
  <c r="FN19" i="1"/>
  <c r="FY19" i="1"/>
  <c r="GG19" i="1"/>
  <c r="GO19" i="1"/>
  <c r="N18" i="1"/>
  <c r="AM18" i="1"/>
  <c r="K28" i="1"/>
  <c r="V28" i="1"/>
  <c r="AD28" i="1"/>
  <c r="AL28" i="1"/>
  <c r="AZ28" i="1"/>
  <c r="BH28" i="1"/>
  <c r="BP28" i="1"/>
  <c r="CA28" i="1"/>
  <c r="FS22" i="1"/>
  <c r="CP28" i="1"/>
  <c r="CX28" i="1"/>
  <c r="DF28" i="1"/>
  <c r="DN28" i="1"/>
  <c r="DV28" i="1"/>
  <c r="ED28" i="1"/>
  <c r="EL28" i="1"/>
  <c r="ET28" i="1"/>
  <c r="FB28" i="1"/>
  <c r="FJ28" i="1"/>
  <c r="FR28" i="1"/>
  <c r="FY28" i="1"/>
  <c r="GG28" i="1"/>
  <c r="GO28" i="1"/>
  <c r="BV24" i="1"/>
  <c r="CE26" i="1"/>
  <c r="AO5" i="1"/>
  <c r="CG5" i="1"/>
  <c r="T14" i="1"/>
  <c r="X14" i="1"/>
  <c r="AB14" i="1"/>
  <c r="AF14" i="1"/>
  <c r="AJ14" i="1"/>
  <c r="AQ14" i="1"/>
  <c r="BV9" i="1"/>
  <c r="BB14" i="1"/>
  <c r="BF14" i="1"/>
  <c r="BJ14" i="1"/>
  <c r="BN14" i="1"/>
  <c r="BR14" i="1"/>
  <c r="CJ14" i="1"/>
  <c r="CN14" i="1"/>
  <c r="CR14" i="1"/>
  <c r="CV14" i="1"/>
  <c r="CZ14" i="1"/>
  <c r="DD14" i="1"/>
  <c r="DH14" i="1"/>
  <c r="DL14" i="1"/>
  <c r="DP14" i="1"/>
  <c r="DT14" i="1"/>
  <c r="DX14" i="1"/>
  <c r="EB14" i="1"/>
  <c r="EF14" i="1"/>
  <c r="EJ14" i="1"/>
  <c r="EN14" i="1"/>
  <c r="ER14" i="1"/>
  <c r="EV14" i="1"/>
  <c r="EZ14" i="1"/>
  <c r="FD14" i="1"/>
  <c r="FH14" i="1"/>
  <c r="FL14" i="1"/>
  <c r="FP14" i="1"/>
  <c r="FW14" i="1"/>
  <c r="GA14" i="1"/>
  <c r="GE14" i="1"/>
  <c r="GI14" i="1"/>
  <c r="GM14" i="1"/>
  <c r="GQ14" i="1"/>
  <c r="AM10" i="1"/>
  <c r="CE11" i="1"/>
  <c r="AU12" i="1"/>
  <c r="GU12" i="1"/>
  <c r="AU13" i="1"/>
  <c r="BV13" i="1"/>
  <c r="GU13" i="1"/>
  <c r="CE16" i="1"/>
  <c r="H19" i="1"/>
  <c r="L19" i="1"/>
  <c r="S19" i="1"/>
  <c r="W19" i="1"/>
  <c r="AA19" i="1"/>
  <c r="AE19" i="1"/>
  <c r="AI19" i="1"/>
  <c r="AU17" i="1"/>
  <c r="AT19" i="1"/>
  <c r="BA19" i="1"/>
  <c r="BE19" i="1"/>
  <c r="BI19" i="1"/>
  <c r="BM19" i="1"/>
  <c r="BQ19" i="1"/>
  <c r="BU19" i="1"/>
  <c r="CB19" i="1"/>
  <c r="CI19" i="1"/>
  <c r="CM19" i="1"/>
  <c r="CQ19" i="1"/>
  <c r="CU19" i="1"/>
  <c r="CY19" i="1"/>
  <c r="DC19" i="1"/>
  <c r="DG19" i="1"/>
  <c r="DK19" i="1"/>
  <c r="DO19" i="1"/>
  <c r="DS19" i="1"/>
  <c r="DW19" i="1"/>
  <c r="EA19" i="1"/>
  <c r="EE19" i="1"/>
  <c r="EI19" i="1"/>
  <c r="EM19" i="1"/>
  <c r="EQ19" i="1"/>
  <c r="EU19" i="1"/>
  <c r="EY19" i="1"/>
  <c r="FC19" i="1"/>
  <c r="FG19" i="1"/>
  <c r="FK19" i="1"/>
  <c r="FO19" i="1"/>
  <c r="GU17" i="1"/>
  <c r="FZ19" i="1"/>
  <c r="GD19" i="1"/>
  <c r="GH19" i="1"/>
  <c r="GL19" i="1"/>
  <c r="GP19" i="1"/>
  <c r="GT19" i="1"/>
  <c r="AU18" i="1"/>
  <c r="BV18" i="1"/>
  <c r="GU18" i="1"/>
  <c r="CE21" i="1"/>
  <c r="H28" i="1"/>
  <c r="L28" i="1"/>
  <c r="S28" i="1"/>
  <c r="W28" i="1"/>
  <c r="AA28" i="1"/>
  <c r="AE28" i="1"/>
  <c r="AI28" i="1"/>
  <c r="AP28" i="1"/>
  <c r="AT28" i="1"/>
  <c r="BA28" i="1"/>
  <c r="BE28" i="1"/>
  <c r="BI28" i="1"/>
  <c r="BM28" i="1"/>
  <c r="BQ28" i="1"/>
  <c r="BU28" i="1"/>
  <c r="CB28" i="1"/>
  <c r="CI28" i="1"/>
  <c r="CM28" i="1"/>
  <c r="CQ28" i="1"/>
  <c r="CU28" i="1"/>
  <c r="CY28" i="1"/>
  <c r="DC28" i="1"/>
  <c r="DG28" i="1"/>
  <c r="DK28" i="1"/>
  <c r="DO28" i="1"/>
  <c r="DS28" i="1"/>
  <c r="DW28" i="1"/>
  <c r="EA28" i="1"/>
  <c r="EE28" i="1"/>
  <c r="EI28" i="1"/>
  <c r="EM28" i="1"/>
  <c r="EQ28" i="1"/>
  <c r="EU28" i="1"/>
  <c r="EY28" i="1"/>
  <c r="FC28" i="1"/>
  <c r="FG28" i="1"/>
  <c r="FK28" i="1"/>
  <c r="FO28" i="1"/>
  <c r="FV28" i="1"/>
  <c r="FZ28" i="1"/>
  <c r="GD28" i="1"/>
  <c r="GH28" i="1"/>
  <c r="GL28" i="1"/>
  <c r="GP28" i="1"/>
  <c r="GT28" i="1"/>
  <c r="N23" i="1"/>
  <c r="BV23" i="1"/>
  <c r="CE23" i="1"/>
  <c r="FS25" i="1"/>
  <c r="N26" i="1"/>
  <c r="AM26" i="1"/>
  <c r="FS26" i="1"/>
  <c r="N27" i="1"/>
  <c r="BV27" i="1"/>
  <c r="CE27" i="1"/>
  <c r="BV29" i="1"/>
  <c r="CE29" i="1"/>
  <c r="BV30" i="1"/>
  <c r="D38" i="1"/>
  <c r="N31" i="1"/>
  <c r="Q38" i="1"/>
  <c r="U38" i="1"/>
  <c r="Y38" i="1"/>
  <c r="AC38" i="1"/>
  <c r="AG38" i="1"/>
  <c r="AK38" i="1"/>
  <c r="AR38" i="1"/>
  <c r="AY38" i="1"/>
  <c r="BC38" i="1"/>
  <c r="BG38" i="1"/>
  <c r="BK38" i="1"/>
  <c r="BO38" i="1"/>
  <c r="BS38" i="1"/>
  <c r="BZ38" i="1"/>
  <c r="CD38" i="1"/>
  <c r="CK38" i="1"/>
  <c r="CO38" i="1"/>
  <c r="CS38" i="1"/>
  <c r="CW38" i="1"/>
  <c r="DA38" i="1"/>
  <c r="DE38" i="1"/>
  <c r="DI38" i="1"/>
  <c r="DM38" i="1"/>
  <c r="DQ38" i="1"/>
  <c r="DU38" i="1"/>
  <c r="DY38" i="1"/>
  <c r="EC38" i="1"/>
  <c r="EG38" i="1"/>
  <c r="EK38" i="1"/>
  <c r="EO38" i="1"/>
  <c r="ES38" i="1"/>
  <c r="EW38" i="1"/>
  <c r="FA38" i="1"/>
  <c r="FE38" i="1"/>
  <c r="FI38" i="1"/>
  <c r="FM38" i="1"/>
  <c r="FQ38" i="1"/>
  <c r="FX38" i="1"/>
  <c r="GB38" i="1"/>
  <c r="GF38" i="1"/>
  <c r="GJ38" i="1"/>
  <c r="GN38" i="1"/>
  <c r="GR38" i="1"/>
  <c r="CE32" i="1"/>
  <c r="AU33" i="1"/>
  <c r="GU33" i="1"/>
  <c r="AU34" i="1"/>
  <c r="BV34" i="1"/>
  <c r="GU34" i="1"/>
  <c r="AM35" i="1"/>
  <c r="CE36" i="1"/>
  <c r="AU37" i="1"/>
  <c r="GU37" i="1"/>
  <c r="N41" i="1"/>
  <c r="M47" i="1"/>
  <c r="T47" i="1"/>
  <c r="X47" i="1"/>
  <c r="AB47" i="1"/>
  <c r="AF47" i="1"/>
  <c r="AJ47" i="1"/>
  <c r="AQ47" i="1"/>
  <c r="AX47" i="1"/>
  <c r="BB47" i="1"/>
  <c r="BF47" i="1"/>
  <c r="BJ47" i="1"/>
  <c r="BN47" i="1"/>
  <c r="BR47" i="1"/>
  <c r="BY47" i="1"/>
  <c r="CC47" i="1"/>
  <c r="CJ47" i="1"/>
  <c r="CN47" i="1"/>
  <c r="CR47" i="1"/>
  <c r="CV47" i="1"/>
  <c r="CZ47" i="1"/>
  <c r="FS122" i="1"/>
  <c r="AU123" i="1"/>
  <c r="BV123" i="1"/>
  <c r="GU123" i="1"/>
  <c r="AM124" i="1"/>
  <c r="CE125" i="1"/>
  <c r="FS126" i="1"/>
  <c r="AU127" i="1"/>
  <c r="BV127" i="1"/>
  <c r="GU127" i="1"/>
  <c r="AM128" i="1"/>
  <c r="CE129" i="1"/>
  <c r="D136" i="1"/>
  <c r="AM134" i="1"/>
  <c r="AR136" i="1"/>
  <c r="FX136" i="1"/>
  <c r="GB136" i="1"/>
  <c r="GF136" i="1"/>
  <c r="GJ136" i="1"/>
  <c r="GN136" i="1"/>
  <c r="GR136" i="1"/>
  <c r="AM135" i="1"/>
  <c r="FS135" i="1"/>
  <c r="CE137" i="1"/>
  <c r="BV139" i="1"/>
  <c r="N140" i="1"/>
  <c r="CE140" i="1"/>
  <c r="FS141" i="1"/>
  <c r="AU142" i="1"/>
  <c r="GU142" i="1"/>
  <c r="BV143" i="1"/>
  <c r="CE143" i="1"/>
  <c r="CE145" i="1"/>
  <c r="FS148" i="1"/>
  <c r="AU149" i="1"/>
  <c r="GU149" i="1"/>
  <c r="BV150" i="1"/>
  <c r="CE150" i="1"/>
  <c r="N151" i="1"/>
  <c r="CE151" i="1"/>
  <c r="FS152" i="1"/>
  <c r="AU153" i="1"/>
  <c r="GU153" i="1"/>
  <c r="BV154" i="1"/>
  <c r="CE154" i="1"/>
  <c r="N155" i="1"/>
  <c r="CE155" i="1"/>
  <c r="FS156" i="1"/>
  <c r="AU157" i="1"/>
  <c r="GU157" i="1"/>
  <c r="BV158" i="1"/>
  <c r="CE158" i="1"/>
  <c r="N159" i="1"/>
  <c r="CE159" i="1"/>
  <c r="FS160" i="1"/>
  <c r="AU161" i="1"/>
  <c r="GU161" i="1"/>
  <c r="BV162" i="1"/>
  <c r="CE162" i="1"/>
  <c r="N163" i="1"/>
  <c r="CE163" i="1"/>
  <c r="FS164" i="1"/>
  <c r="AU165" i="1"/>
  <c r="GU165" i="1"/>
  <c r="BV166" i="1"/>
  <c r="CE166" i="1"/>
  <c r="N167" i="1"/>
  <c r="CE167" i="1"/>
  <c r="FS168" i="1"/>
  <c r="DH47" i="1"/>
  <c r="DP47" i="1"/>
  <c r="DX47" i="1"/>
  <c r="EF47" i="1"/>
  <c r="EN47" i="1"/>
  <c r="EV47" i="1"/>
  <c r="FD47" i="1"/>
  <c r="FL47" i="1"/>
  <c r="FW47" i="1"/>
  <c r="GA47" i="1"/>
  <c r="GE47" i="1"/>
  <c r="GI47" i="1"/>
  <c r="GM47" i="1"/>
  <c r="GQ47" i="1"/>
  <c r="FS43" i="1"/>
  <c r="FS44" i="1"/>
  <c r="CE45" i="1"/>
  <c r="BV48" i="1"/>
  <c r="BV49" i="1"/>
  <c r="CE49" i="1"/>
  <c r="D59" i="1"/>
  <c r="Q59" i="1"/>
  <c r="Y59" i="1"/>
  <c r="AG59" i="1"/>
  <c r="AY59" i="1"/>
  <c r="BG59" i="1"/>
  <c r="BO59" i="1"/>
  <c r="BZ59" i="1"/>
  <c r="CK59" i="1"/>
  <c r="CS59" i="1"/>
  <c r="DA59" i="1"/>
  <c r="DI59" i="1"/>
  <c r="DU59" i="1"/>
  <c r="EC59" i="1"/>
  <c r="EK59" i="1"/>
  <c r="ES59" i="1"/>
  <c r="FA59" i="1"/>
  <c r="FI59" i="1"/>
  <c r="FQ59" i="1"/>
  <c r="GB59" i="1"/>
  <c r="GJ59" i="1"/>
  <c r="GN59" i="1"/>
  <c r="GR59" i="1"/>
  <c r="FS51" i="1"/>
  <c r="BV53" i="1"/>
  <c r="GU53" i="1"/>
  <c r="GU54" i="1"/>
  <c r="GV54" i="1" s="1"/>
  <c r="AU58" i="1"/>
  <c r="E64" i="1"/>
  <c r="R64" i="1"/>
  <c r="Z64" i="1"/>
  <c r="AH64" i="1"/>
  <c r="AZ64" i="1"/>
  <c r="BH64" i="1"/>
  <c r="BP64" i="1"/>
  <c r="CA64" i="1"/>
  <c r="CL64" i="1"/>
  <c r="CT64" i="1"/>
  <c r="DB64" i="1"/>
  <c r="DJ64" i="1"/>
  <c r="DR64" i="1"/>
  <c r="ED64" i="1"/>
  <c r="EL64" i="1"/>
  <c r="ET64" i="1"/>
  <c r="FB64" i="1"/>
  <c r="FJ64" i="1"/>
  <c r="FR64" i="1"/>
  <c r="GG64" i="1"/>
  <c r="GO64" i="1"/>
  <c r="N63" i="1"/>
  <c r="BV65" i="1"/>
  <c r="CE65" i="1"/>
  <c r="D73" i="1"/>
  <c r="Q73" i="1"/>
  <c r="Y73" i="1"/>
  <c r="AG73" i="1"/>
  <c r="AR73" i="1"/>
  <c r="BC73" i="1"/>
  <c r="BO73" i="1"/>
  <c r="BZ73" i="1"/>
  <c r="CK73" i="1"/>
  <c r="CS73" i="1"/>
  <c r="DA73" i="1"/>
  <c r="DI73" i="1"/>
  <c r="DQ73" i="1"/>
  <c r="EC73" i="1"/>
  <c r="EK73" i="1"/>
  <c r="ES73" i="1"/>
  <c r="FA73" i="1"/>
  <c r="FI73" i="1"/>
  <c r="FQ73" i="1"/>
  <c r="GB73" i="1"/>
  <c r="GJ73" i="1"/>
  <c r="GN73" i="1"/>
  <c r="GR73" i="1"/>
  <c r="CE68" i="1"/>
  <c r="AU69" i="1"/>
  <c r="AU70" i="1"/>
  <c r="GU70" i="1"/>
  <c r="AM71" i="1"/>
  <c r="CE72" i="1"/>
  <c r="I82" i="1"/>
  <c r="M82" i="1"/>
  <c r="T82" i="1"/>
  <c r="X82" i="1"/>
  <c r="AB82" i="1"/>
  <c r="AF82" i="1"/>
  <c r="AJ82" i="1"/>
  <c r="AQ82" i="1"/>
  <c r="AX82" i="1"/>
  <c r="BB82" i="1"/>
  <c r="BF82" i="1"/>
  <c r="BJ82" i="1"/>
  <c r="BN82" i="1"/>
  <c r="BR82" i="1"/>
  <c r="CE76" i="1"/>
  <c r="CC82" i="1"/>
  <c r="CJ82" i="1"/>
  <c r="CN82" i="1"/>
  <c r="CR82" i="1"/>
  <c r="CV82" i="1"/>
  <c r="CZ82" i="1"/>
  <c r="DD82" i="1"/>
  <c r="DH82" i="1"/>
  <c r="DL82" i="1"/>
  <c r="DP82" i="1"/>
  <c r="DT82" i="1"/>
  <c r="DX82" i="1"/>
  <c r="EB82" i="1"/>
  <c r="EF82" i="1"/>
  <c r="EJ82" i="1"/>
  <c r="EN82" i="1"/>
  <c r="ER82" i="1"/>
  <c r="EV82" i="1"/>
  <c r="EZ82" i="1"/>
  <c r="FD82" i="1"/>
  <c r="FH82" i="1"/>
  <c r="FL82" i="1"/>
  <c r="FP82" i="1"/>
  <c r="FW82" i="1"/>
  <c r="GA82" i="1"/>
  <c r="GE82" i="1"/>
  <c r="GI82" i="1"/>
  <c r="GM82" i="1"/>
  <c r="GQ82" i="1"/>
  <c r="N77" i="1"/>
  <c r="AM79" i="1"/>
  <c r="FS79" i="1"/>
  <c r="AU80" i="1"/>
  <c r="BV80" i="1"/>
  <c r="CE80" i="1"/>
  <c r="GU80" i="1"/>
  <c r="N81" i="1"/>
  <c r="CE83" i="1"/>
  <c r="H90" i="1"/>
  <c r="L90" i="1"/>
  <c r="AM85" i="1"/>
  <c r="W90" i="1"/>
  <c r="AA90" i="1"/>
  <c r="AE90" i="1"/>
  <c r="AI90" i="1"/>
  <c r="AP90" i="1"/>
  <c r="AT90" i="1"/>
  <c r="BA90" i="1"/>
  <c r="BE90" i="1"/>
  <c r="BI90" i="1"/>
  <c r="BM90" i="1"/>
  <c r="BQ90" i="1"/>
  <c r="BU90" i="1"/>
  <c r="CB90" i="1"/>
  <c r="FS85" i="1"/>
  <c r="CM90" i="1"/>
  <c r="CQ90" i="1"/>
  <c r="CU90" i="1"/>
  <c r="CY90" i="1"/>
  <c r="DC90" i="1"/>
  <c r="DG90" i="1"/>
  <c r="DK90" i="1"/>
  <c r="DO90" i="1"/>
  <c r="DS90" i="1"/>
  <c r="DW90" i="1"/>
  <c r="EA90" i="1"/>
  <c r="EE90" i="1"/>
  <c r="EI90" i="1"/>
  <c r="EM90" i="1"/>
  <c r="EQ90" i="1"/>
  <c r="EU90" i="1"/>
  <c r="EY90" i="1"/>
  <c r="FC90" i="1"/>
  <c r="FG90" i="1"/>
  <c r="FK90" i="1"/>
  <c r="FO90" i="1"/>
  <c r="FV90" i="1"/>
  <c r="FZ90" i="1"/>
  <c r="GD90" i="1"/>
  <c r="GH90" i="1"/>
  <c r="GL90" i="1"/>
  <c r="GP90" i="1"/>
  <c r="GT90" i="1"/>
  <c r="BV86" i="1"/>
  <c r="CE86" i="1"/>
  <c r="FS88" i="1"/>
  <c r="N89" i="1"/>
  <c r="AM89" i="1"/>
  <c r="FS89" i="1"/>
  <c r="BV91" i="1"/>
  <c r="CE91" i="1"/>
  <c r="H97" i="1"/>
  <c r="L97" i="1"/>
  <c r="S97" i="1"/>
  <c r="W97" i="1"/>
  <c r="AA97" i="1"/>
  <c r="AE97" i="1"/>
  <c r="AI97" i="1"/>
  <c r="AP97" i="1"/>
  <c r="AT97" i="1"/>
  <c r="BA97" i="1"/>
  <c r="BE97" i="1"/>
  <c r="BI97" i="1"/>
  <c r="BM97" i="1"/>
  <c r="BQ97" i="1"/>
  <c r="BU97" i="1"/>
  <c r="CB97" i="1"/>
  <c r="CI97" i="1"/>
  <c r="CM97" i="1"/>
  <c r="CQ97" i="1"/>
  <c r="CU97" i="1"/>
  <c r="CY97" i="1"/>
  <c r="DC97" i="1"/>
  <c r="DG97" i="1"/>
  <c r="DK97" i="1"/>
  <c r="DO97" i="1"/>
  <c r="DS97" i="1"/>
  <c r="DW97" i="1"/>
  <c r="EA97" i="1"/>
  <c r="EE97" i="1"/>
  <c r="EI97" i="1"/>
  <c r="EM97" i="1"/>
  <c r="EQ97" i="1"/>
  <c r="EU97" i="1"/>
  <c r="EY97" i="1"/>
  <c r="FC97" i="1"/>
  <c r="FG97" i="1"/>
  <c r="FK97" i="1"/>
  <c r="FO97" i="1"/>
  <c r="FV97" i="1"/>
  <c r="FZ97" i="1"/>
  <c r="GD97" i="1"/>
  <c r="GH97" i="1"/>
  <c r="GL97" i="1"/>
  <c r="GP97" i="1"/>
  <c r="GT97" i="1"/>
  <c r="AU94" i="1"/>
  <c r="BV94" i="1"/>
  <c r="CE94" i="1"/>
  <c r="GU94" i="1"/>
  <c r="N95" i="1"/>
  <c r="CE100" i="1"/>
  <c r="CA101" i="1"/>
  <c r="FS102" i="1"/>
  <c r="N104" i="1"/>
  <c r="L114" i="1"/>
  <c r="S114" i="1"/>
  <c r="W114" i="1"/>
  <c r="AA114" i="1"/>
  <c r="AE114" i="1"/>
  <c r="AI114" i="1"/>
  <c r="AP114" i="1"/>
  <c r="AT114" i="1"/>
  <c r="BA114" i="1"/>
  <c r="BE114" i="1"/>
  <c r="BI114" i="1"/>
  <c r="BM114" i="1"/>
  <c r="BQ114" i="1"/>
  <c r="BU114" i="1"/>
  <c r="CB114" i="1"/>
  <c r="CI114" i="1"/>
  <c r="CM114" i="1"/>
  <c r="CQ114" i="1"/>
  <c r="CU114" i="1"/>
  <c r="CY114" i="1"/>
  <c r="DC114" i="1"/>
  <c r="DG114" i="1"/>
  <c r="DK114" i="1"/>
  <c r="DO114" i="1"/>
  <c r="DS114" i="1"/>
  <c r="DW114" i="1"/>
  <c r="EA114" i="1"/>
  <c r="EE114" i="1"/>
  <c r="EI114" i="1"/>
  <c r="EM114" i="1"/>
  <c r="EQ114" i="1"/>
  <c r="EU114" i="1"/>
  <c r="EY114" i="1"/>
  <c r="FC114" i="1"/>
  <c r="FG114" i="1"/>
  <c r="FK114" i="1"/>
  <c r="FO114" i="1"/>
  <c r="FV114" i="1"/>
  <c r="FZ114" i="1"/>
  <c r="GD114" i="1"/>
  <c r="GH114" i="1"/>
  <c r="GL114" i="1"/>
  <c r="GP114" i="1"/>
  <c r="GT114" i="1"/>
  <c r="BV105" i="1"/>
  <c r="CE105" i="1"/>
  <c r="FS107" i="1"/>
  <c r="N108" i="1"/>
  <c r="AM108" i="1"/>
  <c r="FS108" i="1"/>
  <c r="N109" i="1"/>
  <c r="BV109" i="1"/>
  <c r="CE109" i="1"/>
  <c r="FS111" i="1"/>
  <c r="N112" i="1"/>
  <c r="AM112" i="1"/>
  <c r="FS112" i="1"/>
  <c r="N113" i="1"/>
  <c r="BV113" i="1"/>
  <c r="CE113" i="1"/>
  <c r="D130" i="1"/>
  <c r="J130" i="1"/>
  <c r="Q130" i="1"/>
  <c r="U130" i="1"/>
  <c r="Y130" i="1"/>
  <c r="AC130" i="1"/>
  <c r="AG130" i="1"/>
  <c r="AK130" i="1"/>
  <c r="AR130" i="1"/>
  <c r="AY130" i="1"/>
  <c r="BC130" i="1"/>
  <c r="BG130" i="1"/>
  <c r="BK130" i="1"/>
  <c r="BO130" i="1"/>
  <c r="BS130" i="1"/>
  <c r="BZ130" i="1"/>
  <c r="CD130" i="1"/>
  <c r="CK130" i="1"/>
  <c r="CO130" i="1"/>
  <c r="CS130" i="1"/>
  <c r="CW130" i="1"/>
  <c r="DA130" i="1"/>
  <c r="DE130" i="1"/>
  <c r="DI130" i="1"/>
  <c r="DM130" i="1"/>
  <c r="DQ130" i="1"/>
  <c r="DU130" i="1"/>
  <c r="DY130" i="1"/>
  <c r="EC130" i="1"/>
  <c r="EG130" i="1"/>
  <c r="EK130" i="1"/>
  <c r="EO130" i="1"/>
  <c r="ES130" i="1"/>
  <c r="EW130" i="1"/>
  <c r="FA130" i="1"/>
  <c r="FE130" i="1"/>
  <c r="FI130" i="1"/>
  <c r="FM130" i="1"/>
  <c r="FQ130" i="1"/>
  <c r="FX130" i="1"/>
  <c r="GU130" i="1" s="1"/>
  <c r="GB130" i="1"/>
  <c r="GF130" i="1"/>
  <c r="GJ130" i="1"/>
  <c r="GN130" i="1"/>
  <c r="GR130" i="1"/>
  <c r="N119" i="1"/>
  <c r="O119" i="1" s="1"/>
  <c r="AM119" i="1"/>
  <c r="FS119" i="1"/>
  <c r="N120" i="1"/>
  <c r="AU120" i="1"/>
  <c r="AV120" i="1" s="1"/>
  <c r="CE120" i="1"/>
  <c r="CG120" i="1" s="1"/>
  <c r="AU121" i="1"/>
  <c r="GU121" i="1"/>
  <c r="AM122" i="1"/>
  <c r="CE123" i="1"/>
  <c r="FS124" i="1"/>
  <c r="AU125" i="1"/>
  <c r="BV125" i="1"/>
  <c r="GU125" i="1"/>
  <c r="AM126" i="1"/>
  <c r="CE127" i="1"/>
  <c r="FS128" i="1"/>
  <c r="AU129" i="1"/>
  <c r="BV129" i="1"/>
  <c r="GU129" i="1"/>
  <c r="E136" i="1"/>
  <c r="K136" i="1"/>
  <c r="R136" i="1"/>
  <c r="V136" i="1"/>
  <c r="Z136" i="1"/>
  <c r="AD136" i="1"/>
  <c r="AH136" i="1"/>
  <c r="AL136" i="1"/>
  <c r="AS136" i="1"/>
  <c r="CA136" i="1"/>
  <c r="CH136" i="1"/>
  <c r="CL136" i="1"/>
  <c r="CP136" i="1"/>
  <c r="DD47" i="1"/>
  <c r="DL47" i="1"/>
  <c r="DT47" i="1"/>
  <c r="EB47" i="1"/>
  <c r="EJ47" i="1"/>
  <c r="ER47" i="1"/>
  <c r="EZ47" i="1"/>
  <c r="FH47" i="1"/>
  <c r="FP47" i="1"/>
  <c r="N44" i="1"/>
  <c r="AM44" i="1"/>
  <c r="N45" i="1"/>
  <c r="BV45" i="1"/>
  <c r="J59" i="1"/>
  <c r="U59" i="1"/>
  <c r="AC59" i="1"/>
  <c r="AK59" i="1"/>
  <c r="AR59" i="1"/>
  <c r="BC59" i="1"/>
  <c r="BK59" i="1"/>
  <c r="BS59" i="1"/>
  <c r="CD59" i="1"/>
  <c r="CO59" i="1"/>
  <c r="CW59" i="1"/>
  <c r="DE59" i="1"/>
  <c r="DM59" i="1"/>
  <c r="DQ59" i="1"/>
  <c r="DY59" i="1"/>
  <c r="EG59" i="1"/>
  <c r="EO59" i="1"/>
  <c r="EW59" i="1"/>
  <c r="FE59" i="1"/>
  <c r="FM59" i="1"/>
  <c r="FX59" i="1"/>
  <c r="GF59" i="1"/>
  <c r="AM54" i="1"/>
  <c r="AN54" i="1" s="1"/>
  <c r="AM57" i="1"/>
  <c r="FS57" i="1"/>
  <c r="BV58" i="1"/>
  <c r="CE58" i="1"/>
  <c r="GU58" i="1"/>
  <c r="K64" i="1"/>
  <c r="V64" i="1"/>
  <c r="AD64" i="1"/>
  <c r="AL64" i="1"/>
  <c r="AS64" i="1"/>
  <c r="BD64" i="1"/>
  <c r="BL64" i="1"/>
  <c r="BT64" i="1"/>
  <c r="CH64" i="1"/>
  <c r="CP64" i="1"/>
  <c r="CX64" i="1"/>
  <c r="DF64" i="1"/>
  <c r="DN64" i="1"/>
  <c r="DV64" i="1"/>
  <c r="DZ64" i="1"/>
  <c r="EH64" i="1"/>
  <c r="EP64" i="1"/>
  <c r="EX64" i="1"/>
  <c r="FF64" i="1"/>
  <c r="FN64" i="1"/>
  <c r="FY64" i="1"/>
  <c r="GC64" i="1"/>
  <c r="GK64" i="1"/>
  <c r="GS64" i="1"/>
  <c r="FS63" i="1"/>
  <c r="BV66" i="1"/>
  <c r="J73" i="1"/>
  <c r="U73" i="1"/>
  <c r="AC73" i="1"/>
  <c r="AK73" i="1"/>
  <c r="AY73" i="1"/>
  <c r="BG73" i="1"/>
  <c r="BK73" i="1"/>
  <c r="BS73" i="1"/>
  <c r="CD73" i="1"/>
  <c r="CO73" i="1"/>
  <c r="CW73" i="1"/>
  <c r="DE73" i="1"/>
  <c r="DM73" i="1"/>
  <c r="DU73" i="1"/>
  <c r="DY73" i="1"/>
  <c r="EG73" i="1"/>
  <c r="EO73" i="1"/>
  <c r="EW73" i="1"/>
  <c r="FE73" i="1"/>
  <c r="FM73" i="1"/>
  <c r="FX73" i="1"/>
  <c r="GF73" i="1"/>
  <c r="GU69" i="1"/>
  <c r="BV70" i="1"/>
  <c r="N71" i="1"/>
  <c r="D14" i="1"/>
  <c r="J14" i="1"/>
  <c r="AR14" i="1"/>
  <c r="AY14" i="1"/>
  <c r="BC14" i="1"/>
  <c r="BG14" i="1"/>
  <c r="BK14" i="1"/>
  <c r="BO14" i="1"/>
  <c r="BS14" i="1"/>
  <c r="BZ14" i="1"/>
  <c r="CD14" i="1"/>
  <c r="FX14" i="1"/>
  <c r="GB14" i="1"/>
  <c r="GF14" i="1"/>
  <c r="GJ14" i="1"/>
  <c r="GN14" i="1"/>
  <c r="GR14" i="1"/>
  <c r="N11" i="1"/>
  <c r="AM11" i="1"/>
  <c r="FS11" i="1"/>
  <c r="N12" i="1"/>
  <c r="BV12" i="1"/>
  <c r="CE12" i="1"/>
  <c r="N17" i="1"/>
  <c r="M19" i="1"/>
  <c r="T19" i="1"/>
  <c r="X19" i="1"/>
  <c r="AB19" i="1"/>
  <c r="AF19" i="1"/>
  <c r="AJ19" i="1"/>
  <c r="AQ19" i="1"/>
  <c r="AX19" i="1"/>
  <c r="BB19" i="1"/>
  <c r="BF19" i="1"/>
  <c r="BJ19" i="1"/>
  <c r="BN19" i="1"/>
  <c r="BR19" i="1"/>
  <c r="CE17" i="1"/>
  <c r="CC19" i="1"/>
  <c r="CJ19" i="1"/>
  <c r="CN19" i="1"/>
  <c r="CR19" i="1"/>
  <c r="CV19" i="1"/>
  <c r="CZ19" i="1"/>
  <c r="DD19" i="1"/>
  <c r="DH19" i="1"/>
  <c r="DL19" i="1"/>
  <c r="DP19" i="1"/>
  <c r="DT19" i="1"/>
  <c r="DX19" i="1"/>
  <c r="EB19" i="1"/>
  <c r="EF19" i="1"/>
  <c r="EJ19" i="1"/>
  <c r="EN19" i="1"/>
  <c r="ER19" i="1"/>
  <c r="EV19" i="1"/>
  <c r="EZ19" i="1"/>
  <c r="FD19" i="1"/>
  <c r="FH19" i="1"/>
  <c r="FL19" i="1"/>
  <c r="FP19" i="1"/>
  <c r="FW19" i="1"/>
  <c r="GA19" i="1"/>
  <c r="GE19" i="1"/>
  <c r="GI19" i="1"/>
  <c r="GM19" i="1"/>
  <c r="GQ19" i="1"/>
  <c r="I28" i="1"/>
  <c r="M28" i="1"/>
  <c r="T28" i="1"/>
  <c r="X28" i="1"/>
  <c r="AB28" i="1"/>
  <c r="AF28" i="1"/>
  <c r="AJ28" i="1"/>
  <c r="AQ28" i="1"/>
  <c r="AX28" i="1"/>
  <c r="BB28" i="1"/>
  <c r="BF28" i="1"/>
  <c r="BJ28" i="1"/>
  <c r="BN28" i="1"/>
  <c r="BR28" i="1"/>
  <c r="BY28" i="1"/>
  <c r="CC28" i="1"/>
  <c r="CJ28" i="1"/>
  <c r="CN28" i="1"/>
  <c r="CR28" i="1"/>
  <c r="CV28" i="1"/>
  <c r="CZ28" i="1"/>
  <c r="DD28" i="1"/>
  <c r="DH28" i="1"/>
  <c r="DL28" i="1"/>
  <c r="DP28" i="1"/>
  <c r="DT28" i="1"/>
  <c r="DX28" i="1"/>
  <c r="EB28" i="1"/>
  <c r="EF28" i="1"/>
  <c r="EJ28" i="1"/>
  <c r="EN28" i="1"/>
  <c r="ER28" i="1"/>
  <c r="EV28" i="1"/>
  <c r="EZ28" i="1"/>
  <c r="FD28" i="1"/>
  <c r="FH28" i="1"/>
  <c r="FL28" i="1"/>
  <c r="FP28" i="1"/>
  <c r="FW28" i="1"/>
  <c r="GA28" i="1"/>
  <c r="GE28" i="1"/>
  <c r="GI28" i="1"/>
  <c r="GM28" i="1"/>
  <c r="GQ28" i="1"/>
  <c r="AM23" i="1"/>
  <c r="CE24" i="1"/>
  <c r="FS24" i="1"/>
  <c r="AU25" i="1"/>
  <c r="GU25" i="1"/>
  <c r="AU26" i="1"/>
  <c r="BV26" i="1"/>
  <c r="GU26" i="1"/>
  <c r="AM27" i="1"/>
  <c r="E38" i="1"/>
  <c r="K38" i="1"/>
  <c r="R38" i="1"/>
  <c r="V38" i="1"/>
  <c r="V6" i="1" s="1"/>
  <c r="V7" i="1" s="1"/>
  <c r="Z38" i="1"/>
  <c r="Z6" i="1" s="1"/>
  <c r="Z7" i="1" s="1"/>
  <c r="AD38" i="1"/>
  <c r="AD6" i="1" s="1"/>
  <c r="AD7" i="1" s="1"/>
  <c r="AH38" i="1"/>
  <c r="AH6" i="1" s="1"/>
  <c r="AH7" i="1" s="1"/>
  <c r="AL38" i="1"/>
  <c r="AL6" i="1" s="1"/>
  <c r="AL7" i="1" s="1"/>
  <c r="AS38" i="1"/>
  <c r="AZ38" i="1"/>
  <c r="BD38" i="1"/>
  <c r="BH38" i="1"/>
  <c r="BL38" i="1"/>
  <c r="BP38" i="1"/>
  <c r="BT38" i="1"/>
  <c r="CA38" i="1"/>
  <c r="CH38" i="1"/>
  <c r="CL38" i="1"/>
  <c r="CP38" i="1"/>
  <c r="CT38" i="1"/>
  <c r="CX38" i="1"/>
  <c r="DB38" i="1"/>
  <c r="DF38" i="1"/>
  <c r="DF6" i="1" s="1"/>
  <c r="DF7" i="1" s="1"/>
  <c r="DJ38" i="1"/>
  <c r="DJ6" i="1" s="1"/>
  <c r="DJ7" i="1" s="1"/>
  <c r="DN38" i="1"/>
  <c r="DN6" i="1" s="1"/>
  <c r="DN7" i="1" s="1"/>
  <c r="DR38" i="1"/>
  <c r="DR6" i="1" s="1"/>
  <c r="DR7" i="1" s="1"/>
  <c r="DV38" i="1"/>
  <c r="DV6" i="1" s="1"/>
  <c r="DV7" i="1" s="1"/>
  <c r="DZ38" i="1"/>
  <c r="DZ6" i="1" s="1"/>
  <c r="DZ7" i="1" s="1"/>
  <c r="ED38" i="1"/>
  <c r="ED6" i="1" s="1"/>
  <c r="ED7" i="1" s="1"/>
  <c r="EH38" i="1"/>
  <c r="EH6" i="1" s="1"/>
  <c r="EH7" i="1" s="1"/>
  <c r="EL38" i="1"/>
  <c r="EP38" i="1"/>
  <c r="ET38" i="1"/>
  <c r="EX38" i="1"/>
  <c r="FB38" i="1"/>
  <c r="FF38" i="1"/>
  <c r="FJ38" i="1"/>
  <c r="FN38" i="1"/>
  <c r="FR38" i="1"/>
  <c r="FY38" i="1"/>
  <c r="GC38" i="1"/>
  <c r="GG38" i="1"/>
  <c r="GK38" i="1"/>
  <c r="GO38" i="1"/>
  <c r="GS38" i="1"/>
  <c r="N32" i="1"/>
  <c r="AM32" i="1"/>
  <c r="FS32" i="1"/>
  <c r="N33" i="1"/>
  <c r="BV33" i="1"/>
  <c r="CE33" i="1"/>
  <c r="FS35" i="1"/>
  <c r="N36" i="1"/>
  <c r="AM36" i="1"/>
  <c r="FS36" i="1"/>
  <c r="N37" i="1"/>
  <c r="BV37" i="1"/>
  <c r="CE37" i="1"/>
  <c r="BV39" i="1"/>
  <c r="CE39" i="1"/>
  <c r="BV40" i="1"/>
  <c r="D47" i="1"/>
  <c r="J47" i="1"/>
  <c r="Q47" i="1"/>
  <c r="U47" i="1"/>
  <c r="Y47" i="1"/>
  <c r="AC47" i="1"/>
  <c r="AG47" i="1"/>
  <c r="AK47" i="1"/>
  <c r="AR47" i="1"/>
  <c r="AY47" i="1"/>
  <c r="BC47" i="1"/>
  <c r="BG47" i="1"/>
  <c r="BK47" i="1"/>
  <c r="BO47" i="1"/>
  <c r="BS47" i="1"/>
  <c r="BZ47" i="1"/>
  <c r="CD47" i="1"/>
  <c r="CK47" i="1"/>
  <c r="CO47" i="1"/>
  <c r="CS47" i="1"/>
  <c r="CW47" i="1"/>
  <c r="DA47" i="1"/>
  <c r="DE47" i="1"/>
  <c r="DI47" i="1"/>
  <c r="DM47" i="1"/>
  <c r="DQ47" i="1"/>
  <c r="DU47" i="1"/>
  <c r="DY47" i="1"/>
  <c r="EC47" i="1"/>
  <c r="EG47" i="1"/>
  <c r="EK47" i="1"/>
  <c r="EO47" i="1"/>
  <c r="ES47" i="1"/>
  <c r="EW47" i="1"/>
  <c r="FA47" i="1"/>
  <c r="FE47" i="1"/>
  <c r="FI47" i="1"/>
  <c r="FM47" i="1"/>
  <c r="FQ47" i="1"/>
  <c r="FX47" i="1"/>
  <c r="GB47" i="1"/>
  <c r="GF47" i="1"/>
  <c r="GJ47" i="1"/>
  <c r="GN47" i="1"/>
  <c r="GR47" i="1"/>
  <c r="CE42" i="1"/>
  <c r="AU43" i="1"/>
  <c r="GU43" i="1"/>
  <c r="AU44" i="1"/>
  <c r="BV44" i="1"/>
  <c r="GU44" i="1"/>
  <c r="AM45" i="1"/>
  <c r="CE46" i="1"/>
  <c r="CE48" i="1"/>
  <c r="E59" i="1"/>
  <c r="K59" i="1"/>
  <c r="R59" i="1"/>
  <c r="V59" i="1"/>
  <c r="Z59" i="1"/>
  <c r="AD59" i="1"/>
  <c r="AH59" i="1"/>
  <c r="AL59" i="1"/>
  <c r="AS59" i="1"/>
  <c r="AZ59" i="1"/>
  <c r="BD59" i="1"/>
  <c r="BH59" i="1"/>
  <c r="BL59" i="1"/>
  <c r="BP59" i="1"/>
  <c r="BT59" i="1"/>
  <c r="CA59" i="1"/>
  <c r="CH59" i="1"/>
  <c r="CL59" i="1"/>
  <c r="CP59" i="1"/>
  <c r="CT59" i="1"/>
  <c r="CX59" i="1"/>
  <c r="DB59" i="1"/>
  <c r="DF59" i="1"/>
  <c r="DJ59" i="1"/>
  <c r="DN59" i="1"/>
  <c r="DR59" i="1"/>
  <c r="DV59" i="1"/>
  <c r="DZ59" i="1"/>
  <c r="ED59" i="1"/>
  <c r="EH59" i="1"/>
  <c r="EL59" i="1"/>
  <c r="EP59" i="1"/>
  <c r="ET59" i="1"/>
  <c r="EX59" i="1"/>
  <c r="FB59" i="1"/>
  <c r="FF59" i="1"/>
  <c r="FJ59" i="1"/>
  <c r="FN59" i="1"/>
  <c r="FR59" i="1"/>
  <c r="FY59" i="1"/>
  <c r="GC59" i="1"/>
  <c r="GG59" i="1"/>
  <c r="GK59" i="1"/>
  <c r="GO59" i="1"/>
  <c r="GS59" i="1"/>
  <c r="N51" i="1"/>
  <c r="AU51" i="1"/>
  <c r="GU51" i="1"/>
  <c r="AU52" i="1"/>
  <c r="CE52" i="1"/>
  <c r="GU52" i="1"/>
  <c r="GV52" i="1" s="1"/>
  <c r="N53" i="1"/>
  <c r="CE55" i="1"/>
  <c r="FS56" i="1"/>
  <c r="AU57" i="1"/>
  <c r="BV57" i="1"/>
  <c r="GU57" i="1"/>
  <c r="AM58" i="1"/>
  <c r="CE60" i="1"/>
  <c r="H64" i="1"/>
  <c r="N64" i="1" s="1"/>
  <c r="L64" i="1"/>
  <c r="S64" i="1"/>
  <c r="W64" i="1"/>
  <c r="AA64" i="1"/>
  <c r="AE64" i="1"/>
  <c r="AI64" i="1"/>
  <c r="AP64" i="1"/>
  <c r="AT64" i="1"/>
  <c r="BA64" i="1"/>
  <c r="BE64" i="1"/>
  <c r="BI64" i="1"/>
  <c r="BM64" i="1"/>
  <c r="BQ64" i="1"/>
  <c r="BU64" i="1"/>
  <c r="CB64" i="1"/>
  <c r="CI64" i="1"/>
  <c r="CM64" i="1"/>
  <c r="CQ64" i="1"/>
  <c r="CU64" i="1"/>
  <c r="CY64" i="1"/>
  <c r="DC64" i="1"/>
  <c r="DG64" i="1"/>
  <c r="DK64" i="1"/>
  <c r="DO64" i="1"/>
  <c r="DS64" i="1"/>
  <c r="DW64" i="1"/>
  <c r="EA64" i="1"/>
  <c r="EE64" i="1"/>
  <c r="EI64" i="1"/>
  <c r="EM64" i="1"/>
  <c r="EQ64" i="1"/>
  <c r="EU64" i="1"/>
  <c r="EY64" i="1"/>
  <c r="FC64" i="1"/>
  <c r="FG64" i="1"/>
  <c r="FK64" i="1"/>
  <c r="FO64" i="1"/>
  <c r="FV64" i="1"/>
  <c r="FZ64" i="1"/>
  <c r="GD64" i="1"/>
  <c r="GH64" i="1"/>
  <c r="GL64" i="1"/>
  <c r="GP64" i="1"/>
  <c r="GT64" i="1"/>
  <c r="AU63" i="1"/>
  <c r="BV63" i="1"/>
  <c r="CE63" i="1"/>
  <c r="GU63" i="1"/>
  <c r="E73" i="1"/>
  <c r="K73" i="1"/>
  <c r="R73" i="1"/>
  <c r="V73" i="1"/>
  <c r="Z73" i="1"/>
  <c r="AD73" i="1"/>
  <c r="AH73" i="1"/>
  <c r="AL73" i="1"/>
  <c r="AS73" i="1"/>
  <c r="AZ73" i="1"/>
  <c r="BD73" i="1"/>
  <c r="BH73" i="1"/>
  <c r="BL73" i="1"/>
  <c r="BP73" i="1"/>
  <c r="BT73" i="1"/>
  <c r="CA73" i="1"/>
  <c r="FS67" i="1"/>
  <c r="CL73" i="1"/>
  <c r="CP73" i="1"/>
  <c r="CT73" i="1"/>
  <c r="CX73" i="1"/>
  <c r="DB73" i="1"/>
  <c r="DF73" i="1"/>
  <c r="DJ73" i="1"/>
  <c r="DN73" i="1"/>
  <c r="DR73" i="1"/>
  <c r="DV73" i="1"/>
  <c r="DZ73" i="1"/>
  <c r="ED73" i="1"/>
  <c r="EH73" i="1"/>
  <c r="EL73" i="1"/>
  <c r="EP73" i="1"/>
  <c r="ET73" i="1"/>
  <c r="EX73" i="1"/>
  <c r="FB73" i="1"/>
  <c r="FF73" i="1"/>
  <c r="FJ73" i="1"/>
  <c r="FN73" i="1"/>
  <c r="FR73" i="1"/>
  <c r="FY73" i="1"/>
  <c r="GC73" i="1"/>
  <c r="GG73" i="1"/>
  <c r="GK73" i="1"/>
  <c r="GO73" i="1"/>
  <c r="GS73" i="1"/>
  <c r="N68" i="1"/>
  <c r="AM68" i="1"/>
  <c r="FS68" i="1"/>
  <c r="BV69" i="1"/>
  <c r="CE69" i="1"/>
  <c r="FS71" i="1"/>
  <c r="N72" i="1"/>
  <c r="AM72" i="1"/>
  <c r="FS72" i="1"/>
  <c r="BV74" i="1"/>
  <c r="CE74" i="1"/>
  <c r="BV75" i="1"/>
  <c r="D82" i="1"/>
  <c r="J82" i="1"/>
  <c r="AM76" i="1"/>
  <c r="U82" i="1"/>
  <c r="Y82" i="1"/>
  <c r="AC82" i="1"/>
  <c r="AG82" i="1"/>
  <c r="AK82" i="1"/>
  <c r="AR82" i="1"/>
  <c r="AY82" i="1"/>
  <c r="BC82" i="1"/>
  <c r="BG82" i="1"/>
  <c r="BK82" i="1"/>
  <c r="BO82" i="1"/>
  <c r="BS82" i="1"/>
  <c r="BZ82" i="1"/>
  <c r="CD82" i="1"/>
  <c r="CK82" i="1"/>
  <c r="CO82" i="1"/>
  <c r="CS82" i="1"/>
  <c r="CW82" i="1"/>
  <c r="DA82" i="1"/>
  <c r="DE82" i="1"/>
  <c r="DI82" i="1"/>
  <c r="DM82" i="1"/>
  <c r="DQ82" i="1"/>
  <c r="DU82" i="1"/>
  <c r="DY82" i="1"/>
  <c r="EC82" i="1"/>
  <c r="EG82" i="1"/>
  <c r="EK82" i="1"/>
  <c r="EO82" i="1"/>
  <c r="ES82" i="1"/>
  <c r="EW82" i="1"/>
  <c r="FA82" i="1"/>
  <c r="FE82" i="1"/>
  <c r="FI82" i="1"/>
  <c r="FM82" i="1"/>
  <c r="FQ82" i="1"/>
  <c r="FX82" i="1"/>
  <c r="GB82" i="1"/>
  <c r="GF82" i="1"/>
  <c r="GJ82" i="1"/>
  <c r="GN82" i="1"/>
  <c r="GR82" i="1"/>
  <c r="CE77" i="1"/>
  <c r="N78" i="1"/>
  <c r="FS78" i="1"/>
  <c r="AU79" i="1"/>
  <c r="BV79" i="1"/>
  <c r="GU79" i="1"/>
  <c r="AM80" i="1"/>
  <c r="CE81" i="1"/>
  <c r="I90" i="1"/>
  <c r="M90" i="1"/>
  <c r="T90" i="1"/>
  <c r="X90" i="1"/>
  <c r="AB90" i="1"/>
  <c r="AF90" i="1"/>
  <c r="AJ90" i="1"/>
  <c r="AU85" i="1"/>
  <c r="BV85" i="1"/>
  <c r="BB90" i="1"/>
  <c r="BF90" i="1"/>
  <c r="BJ90" i="1"/>
  <c r="BN90" i="1"/>
  <c r="BR90" i="1"/>
  <c r="BY90" i="1"/>
  <c r="CC90" i="1"/>
  <c r="CJ90" i="1"/>
  <c r="CN90" i="1"/>
  <c r="CR90" i="1"/>
  <c r="CV90" i="1"/>
  <c r="CZ90" i="1"/>
  <c r="DD90" i="1"/>
  <c r="DH90" i="1"/>
  <c r="DL90" i="1"/>
  <c r="DP90" i="1"/>
  <c r="DT90" i="1"/>
  <c r="DX90" i="1"/>
  <c r="EB90" i="1"/>
  <c r="EF90" i="1"/>
  <c r="EJ90" i="1"/>
  <c r="EN90" i="1"/>
  <c r="ER90" i="1"/>
  <c r="EV90" i="1"/>
  <c r="EZ90" i="1"/>
  <c r="FD90" i="1"/>
  <c r="FH90" i="1"/>
  <c r="FL90" i="1"/>
  <c r="FP90" i="1"/>
  <c r="GU85" i="1"/>
  <c r="GA90" i="1"/>
  <c r="GE90" i="1"/>
  <c r="GI90" i="1"/>
  <c r="GM90" i="1"/>
  <c r="GQ90" i="1"/>
  <c r="N86" i="1"/>
  <c r="AM86" i="1"/>
  <c r="CE87" i="1"/>
  <c r="AU88" i="1"/>
  <c r="GU88" i="1"/>
  <c r="AU89" i="1"/>
  <c r="BV89" i="1"/>
  <c r="GU89" i="1"/>
  <c r="I97" i="1"/>
  <c r="M97" i="1"/>
  <c r="T97" i="1"/>
  <c r="X97" i="1"/>
  <c r="AB97" i="1"/>
  <c r="AF97" i="1"/>
  <c r="AJ97" i="1"/>
  <c r="AQ97" i="1"/>
  <c r="AX97" i="1"/>
  <c r="BB97" i="1"/>
  <c r="BF97" i="1"/>
  <c r="BJ97" i="1"/>
  <c r="BN97" i="1"/>
  <c r="BR97" i="1"/>
  <c r="BY97" i="1"/>
  <c r="CC97" i="1"/>
  <c r="CJ97" i="1"/>
  <c r="CN97" i="1"/>
  <c r="CR97" i="1"/>
  <c r="CV97" i="1"/>
  <c r="CZ97" i="1"/>
  <c r="DD97" i="1"/>
  <c r="DH97" i="1"/>
  <c r="DL97" i="1"/>
  <c r="DP97" i="1"/>
  <c r="DT97" i="1"/>
  <c r="DX97" i="1"/>
  <c r="EB97" i="1"/>
  <c r="EF97" i="1"/>
  <c r="EJ97" i="1"/>
  <c r="EN97" i="1"/>
  <c r="ER97" i="1"/>
  <c r="EV97" i="1"/>
  <c r="EZ97" i="1"/>
  <c r="FD97" i="1"/>
  <c r="FH97" i="1"/>
  <c r="FL97" i="1"/>
  <c r="FP97" i="1"/>
  <c r="FW97" i="1"/>
  <c r="GA97" i="1"/>
  <c r="GE97" i="1"/>
  <c r="GI97" i="1"/>
  <c r="GM97" i="1"/>
  <c r="GQ97" i="1"/>
  <c r="AM94" i="1"/>
  <c r="CE95" i="1"/>
  <c r="N96" i="1"/>
  <c r="FS96" i="1"/>
  <c r="BV98" i="1"/>
  <c r="CE98" i="1"/>
  <c r="N100" i="1"/>
  <c r="AM100" i="1"/>
  <c r="AU101" i="1"/>
  <c r="FS100" i="1"/>
  <c r="CI101" i="1"/>
  <c r="FS101" i="1" s="1"/>
  <c r="S101" i="1"/>
  <c r="AM101" i="1" s="1"/>
  <c r="AU169" i="1"/>
  <c r="GU169" i="1"/>
  <c r="BV170" i="1"/>
  <c r="CE170" i="1"/>
  <c r="N171" i="1"/>
  <c r="CE171" i="1"/>
  <c r="CE173" i="1"/>
  <c r="BV174" i="1"/>
  <c r="D181" i="1"/>
  <c r="J181" i="1"/>
  <c r="AM175" i="1"/>
  <c r="U181" i="1"/>
  <c r="Y181" i="1"/>
  <c r="AC181" i="1"/>
  <c r="AG181" i="1"/>
  <c r="AK181" i="1"/>
  <c r="AR181" i="1"/>
  <c r="AY181" i="1"/>
  <c r="BC181" i="1"/>
  <c r="BG181" i="1"/>
  <c r="BK181" i="1"/>
  <c r="BO181" i="1"/>
  <c r="BS181" i="1"/>
  <c r="BZ181" i="1"/>
  <c r="CD181" i="1"/>
  <c r="CK181" i="1"/>
  <c r="CO181" i="1"/>
  <c r="CS181" i="1"/>
  <c r="CW181" i="1"/>
  <c r="DA181" i="1"/>
  <c r="DE181" i="1"/>
  <c r="DI181" i="1"/>
  <c r="DM181" i="1"/>
  <c r="DQ181" i="1"/>
  <c r="DU181" i="1"/>
  <c r="DY181" i="1"/>
  <c r="EC181" i="1"/>
  <c r="EG181" i="1"/>
  <c r="EK181" i="1"/>
  <c r="EO181" i="1"/>
  <c r="ES181" i="1"/>
  <c r="EW181" i="1"/>
  <c r="FA181" i="1"/>
  <c r="FE181" i="1"/>
  <c r="FI181" i="1"/>
  <c r="FM181" i="1"/>
  <c r="FQ181" i="1"/>
  <c r="FX181" i="1"/>
  <c r="GB181" i="1"/>
  <c r="GF181" i="1"/>
  <c r="GJ181" i="1"/>
  <c r="GN181" i="1"/>
  <c r="GR181" i="1"/>
  <c r="CE176" i="1"/>
  <c r="GU177" i="1"/>
  <c r="AU178" i="1"/>
  <c r="BV178" i="1"/>
  <c r="GU178" i="1"/>
  <c r="AM179" i="1"/>
  <c r="CE180" i="1"/>
  <c r="I190" i="1"/>
  <c r="M190" i="1"/>
  <c r="T190" i="1"/>
  <c r="X190" i="1"/>
  <c r="AB190" i="1"/>
  <c r="AF190" i="1"/>
  <c r="AJ190" i="1"/>
  <c r="AQ190" i="1"/>
  <c r="AU190" i="1" s="1"/>
  <c r="AX190" i="1"/>
  <c r="BB190" i="1"/>
  <c r="BF190" i="1"/>
  <c r="BJ190" i="1"/>
  <c r="BN190" i="1"/>
  <c r="BR190" i="1"/>
  <c r="BY190" i="1"/>
  <c r="CC190" i="1"/>
  <c r="CJ190" i="1"/>
  <c r="CN190" i="1"/>
  <c r="CR190" i="1"/>
  <c r="CV190" i="1"/>
  <c r="CZ190" i="1"/>
  <c r="DD190" i="1"/>
  <c r="DH190" i="1"/>
  <c r="DL190" i="1"/>
  <c r="DP190" i="1"/>
  <c r="DT190" i="1"/>
  <c r="DX190" i="1"/>
  <c r="EB190" i="1"/>
  <c r="EF190" i="1"/>
  <c r="EJ190" i="1"/>
  <c r="EN190" i="1"/>
  <c r="ER190" i="1"/>
  <c r="EV190" i="1"/>
  <c r="EZ190" i="1"/>
  <c r="FD190" i="1"/>
  <c r="FH190" i="1"/>
  <c r="FL190" i="1"/>
  <c r="FP190" i="1"/>
  <c r="FW190" i="1"/>
  <c r="GU190" i="1" s="1"/>
  <c r="GA190" i="1"/>
  <c r="GE190" i="1"/>
  <c r="GI190" i="1"/>
  <c r="GM190" i="1"/>
  <c r="GQ190" i="1"/>
  <c r="AM185" i="1"/>
  <c r="AM186" i="1"/>
  <c r="FS186" i="1"/>
  <c r="N187" i="1"/>
  <c r="AU187" i="1"/>
  <c r="GU187" i="1"/>
  <c r="BV188" i="1"/>
  <c r="GU188" i="1"/>
  <c r="CE192" i="1"/>
  <c r="E203" i="1"/>
  <c r="K203" i="1"/>
  <c r="R203" i="1"/>
  <c r="V203" i="1"/>
  <c r="Z203" i="1"/>
  <c r="AD203" i="1"/>
  <c r="AH203" i="1"/>
  <c r="AL203" i="1"/>
  <c r="AS203" i="1"/>
  <c r="AZ203" i="1"/>
  <c r="BD203" i="1"/>
  <c r="BH203" i="1"/>
  <c r="BL203" i="1"/>
  <c r="BP203" i="1"/>
  <c r="BT203" i="1"/>
  <c r="CA203" i="1"/>
  <c r="FS193" i="1"/>
  <c r="CL203" i="1"/>
  <c r="CP203" i="1"/>
  <c r="CT203" i="1"/>
  <c r="CX203" i="1"/>
  <c r="DB203" i="1"/>
  <c r="DF203" i="1"/>
  <c r="DJ203" i="1"/>
  <c r="DN203" i="1"/>
  <c r="DR203" i="1"/>
  <c r="DV203" i="1"/>
  <c r="DZ203" i="1"/>
  <c r="ED203" i="1"/>
  <c r="EH203" i="1"/>
  <c r="EL203" i="1"/>
  <c r="EP203" i="1"/>
  <c r="ET203" i="1"/>
  <c r="EX203" i="1"/>
  <c r="FB203" i="1"/>
  <c r="FF203" i="1"/>
  <c r="FJ203" i="1"/>
  <c r="FN203" i="1"/>
  <c r="FR203" i="1"/>
  <c r="FY203" i="1"/>
  <c r="GC203" i="1"/>
  <c r="GG203" i="1"/>
  <c r="GK203" i="1"/>
  <c r="GO203" i="1"/>
  <c r="GS203" i="1"/>
  <c r="AU194" i="1"/>
  <c r="GU194" i="1"/>
  <c r="BV195" i="1"/>
  <c r="CE195" i="1"/>
  <c r="N196" i="1"/>
  <c r="CE196" i="1"/>
  <c r="FS197" i="1"/>
  <c r="AU198" i="1"/>
  <c r="GU198" i="1"/>
  <c r="BV199" i="1"/>
  <c r="CE199" i="1"/>
  <c r="N200" i="1"/>
  <c r="CE200" i="1"/>
  <c r="FS201" i="1"/>
  <c r="AU202" i="1"/>
  <c r="GU202" i="1"/>
  <c r="I219" i="1"/>
  <c r="M219" i="1"/>
  <c r="T219" i="1"/>
  <c r="X219" i="1"/>
  <c r="AB219" i="1"/>
  <c r="AF219" i="1"/>
  <c r="AJ219" i="1"/>
  <c r="AQ219" i="1"/>
  <c r="AX219" i="1"/>
  <c r="BB219" i="1"/>
  <c r="BF219" i="1"/>
  <c r="BJ219" i="1"/>
  <c r="BN219" i="1"/>
  <c r="BR219" i="1"/>
  <c r="BY219" i="1"/>
  <c r="CC219" i="1"/>
  <c r="CJ219" i="1"/>
  <c r="CN219" i="1"/>
  <c r="CR219" i="1"/>
  <c r="CV219" i="1"/>
  <c r="CZ219" i="1"/>
  <c r="DD219" i="1"/>
  <c r="DH219" i="1"/>
  <c r="DL219" i="1"/>
  <c r="DP219" i="1"/>
  <c r="DT219" i="1"/>
  <c r="DX219" i="1"/>
  <c r="EB219" i="1"/>
  <c r="EF219" i="1"/>
  <c r="EJ219" i="1"/>
  <c r="EN219" i="1"/>
  <c r="ER219" i="1"/>
  <c r="EV219" i="1"/>
  <c r="EZ219" i="1"/>
  <c r="FD219" i="1"/>
  <c r="FH219" i="1"/>
  <c r="FL219" i="1"/>
  <c r="FP219" i="1"/>
  <c r="FW219" i="1"/>
  <c r="GA219" i="1"/>
  <c r="GE219" i="1"/>
  <c r="GI219" i="1"/>
  <c r="GM219" i="1"/>
  <c r="GQ219" i="1"/>
  <c r="AM207" i="1"/>
  <c r="AM208" i="1"/>
  <c r="FS208" i="1"/>
  <c r="N209" i="1"/>
  <c r="AU209" i="1"/>
  <c r="GU209" i="1"/>
  <c r="BV210" i="1"/>
  <c r="AM211" i="1"/>
  <c r="AM212" i="1"/>
  <c r="FS212" i="1"/>
  <c r="N213" i="1"/>
  <c r="AU213" i="1"/>
  <c r="GU213" i="1"/>
  <c r="BV214" i="1"/>
  <c r="AM215" i="1"/>
  <c r="AM216" i="1"/>
  <c r="FS216" i="1"/>
  <c r="N217" i="1"/>
  <c r="AU217" i="1"/>
  <c r="GU217" i="1"/>
  <c r="BV218" i="1"/>
  <c r="E230" i="1"/>
  <c r="K230" i="1"/>
  <c r="R230" i="1"/>
  <c r="V230" i="1"/>
  <c r="Z230" i="1"/>
  <c r="AD230" i="1"/>
  <c r="AH230" i="1"/>
  <c r="AL230" i="1"/>
  <c r="AS230" i="1"/>
  <c r="AZ230" i="1"/>
  <c r="BD230" i="1"/>
  <c r="BH230" i="1"/>
  <c r="BL230" i="1"/>
  <c r="BP230" i="1"/>
  <c r="BT230" i="1"/>
  <c r="CA230" i="1"/>
  <c r="CH230" i="1"/>
  <c r="CL230" i="1"/>
  <c r="CP230" i="1"/>
  <c r="CT230" i="1"/>
  <c r="CT136" i="1"/>
  <c r="CX136" i="1"/>
  <c r="DB136" i="1"/>
  <c r="DF136" i="1"/>
  <c r="DJ136" i="1"/>
  <c r="DN136" i="1"/>
  <c r="DR136" i="1"/>
  <c r="DV136" i="1"/>
  <c r="DZ136" i="1"/>
  <c r="ED136" i="1"/>
  <c r="EH136" i="1"/>
  <c r="EL136" i="1"/>
  <c r="EP136" i="1"/>
  <c r="ET136" i="1"/>
  <c r="EX136" i="1"/>
  <c r="FB136" i="1"/>
  <c r="FF136" i="1"/>
  <c r="FJ136" i="1"/>
  <c r="FN136" i="1"/>
  <c r="FR136" i="1"/>
  <c r="FY136" i="1"/>
  <c r="GC136" i="1"/>
  <c r="GG136" i="1"/>
  <c r="GK136" i="1"/>
  <c r="GO136" i="1"/>
  <c r="GS136" i="1"/>
  <c r="N134" i="1"/>
  <c r="L136" i="1"/>
  <c r="AU134" i="1"/>
  <c r="CB136" i="1"/>
  <c r="GU134" i="1"/>
  <c r="BV135" i="1"/>
  <c r="D144" i="1"/>
  <c r="J144" i="1"/>
  <c r="Q144" i="1"/>
  <c r="U144" i="1"/>
  <c r="Y144" i="1"/>
  <c r="AC144" i="1"/>
  <c r="AG144" i="1"/>
  <c r="AK144" i="1"/>
  <c r="AR144" i="1"/>
  <c r="AY144" i="1"/>
  <c r="BC144" i="1"/>
  <c r="BG144" i="1"/>
  <c r="BK144" i="1"/>
  <c r="BO144" i="1"/>
  <c r="BS144" i="1"/>
  <c r="BZ144" i="1"/>
  <c r="CD144" i="1"/>
  <c r="CK144" i="1"/>
  <c r="CO144" i="1"/>
  <c r="CS144" i="1"/>
  <c r="CW144" i="1"/>
  <c r="DA144" i="1"/>
  <c r="DE144" i="1"/>
  <c r="DI144" i="1"/>
  <c r="DM144" i="1"/>
  <c r="DQ144" i="1"/>
  <c r="DU144" i="1"/>
  <c r="DY144" i="1"/>
  <c r="EC144" i="1"/>
  <c r="EG144" i="1"/>
  <c r="EK144" i="1"/>
  <c r="EO144" i="1"/>
  <c r="ES144" i="1"/>
  <c r="EW144" i="1"/>
  <c r="FA144" i="1"/>
  <c r="FE144" i="1"/>
  <c r="FI144" i="1"/>
  <c r="FM144" i="1"/>
  <c r="FQ144" i="1"/>
  <c r="FX144" i="1"/>
  <c r="GB144" i="1"/>
  <c r="GF144" i="1"/>
  <c r="GJ144" i="1"/>
  <c r="GN144" i="1"/>
  <c r="GR144" i="1"/>
  <c r="AM140" i="1"/>
  <c r="FS140" i="1"/>
  <c r="N141" i="1"/>
  <c r="AU141" i="1"/>
  <c r="GU141" i="1"/>
  <c r="BV142" i="1"/>
  <c r="AM143" i="1"/>
  <c r="E172" i="1"/>
  <c r="K172" i="1"/>
  <c r="R172" i="1"/>
  <c r="V172" i="1"/>
  <c r="Z172" i="1"/>
  <c r="AD172" i="1"/>
  <c r="AH172" i="1"/>
  <c r="AL172" i="1"/>
  <c r="AS172" i="1"/>
  <c r="AZ172" i="1"/>
  <c r="BD172" i="1"/>
  <c r="BH172" i="1"/>
  <c r="BL172" i="1"/>
  <c r="BP172" i="1"/>
  <c r="BT172" i="1"/>
  <c r="CA172" i="1"/>
  <c r="CH172" i="1"/>
  <c r="CL172" i="1"/>
  <c r="CP172" i="1"/>
  <c r="CT172" i="1"/>
  <c r="CX172" i="1"/>
  <c r="DB172" i="1"/>
  <c r="DF172" i="1"/>
  <c r="DJ172" i="1"/>
  <c r="DN172" i="1"/>
  <c r="DR172" i="1"/>
  <c r="DV172" i="1"/>
  <c r="DZ172" i="1"/>
  <c r="ED172" i="1"/>
  <c r="EH172" i="1"/>
  <c r="EL172" i="1"/>
  <c r="EP172" i="1"/>
  <c r="ET172" i="1"/>
  <c r="EX172" i="1"/>
  <c r="FB172" i="1"/>
  <c r="FF172" i="1"/>
  <c r="FJ172" i="1"/>
  <c r="FN172" i="1"/>
  <c r="FR172" i="1"/>
  <c r="FY172" i="1"/>
  <c r="GC172" i="1"/>
  <c r="GG172" i="1"/>
  <c r="GK172" i="1"/>
  <c r="GO172" i="1"/>
  <c r="GS172" i="1"/>
  <c r="N148" i="1"/>
  <c r="AU148" i="1"/>
  <c r="GU148" i="1"/>
  <c r="BV149" i="1"/>
  <c r="AM150" i="1"/>
  <c r="AM151" i="1"/>
  <c r="FS151" i="1"/>
  <c r="N152" i="1"/>
  <c r="AU152" i="1"/>
  <c r="GU152" i="1"/>
  <c r="BV153" i="1"/>
  <c r="AM154" i="1"/>
  <c r="AM155" i="1"/>
  <c r="FS155" i="1"/>
  <c r="N156" i="1"/>
  <c r="AU156" i="1"/>
  <c r="GU156" i="1"/>
  <c r="BV157" i="1"/>
  <c r="AM158" i="1"/>
  <c r="AM159" i="1"/>
  <c r="FS159" i="1"/>
  <c r="N160" i="1"/>
  <c r="AU160" i="1"/>
  <c r="GU160" i="1"/>
  <c r="BV161" i="1"/>
  <c r="AM162" i="1"/>
  <c r="AM163" i="1"/>
  <c r="FS163" i="1"/>
  <c r="N164" i="1"/>
  <c r="AU164" i="1"/>
  <c r="GU164" i="1"/>
  <c r="BV165" i="1"/>
  <c r="AM166" i="1"/>
  <c r="AM167" i="1"/>
  <c r="FS167" i="1"/>
  <c r="N168" i="1"/>
  <c r="AU168" i="1"/>
  <c r="GU168" i="1"/>
  <c r="BV169" i="1"/>
  <c r="AM170" i="1"/>
  <c r="AM171" i="1"/>
  <c r="FS171" i="1"/>
  <c r="E181" i="1"/>
  <c r="K181" i="1"/>
  <c r="R181" i="1"/>
  <c r="V181" i="1"/>
  <c r="Z181" i="1"/>
  <c r="AD181" i="1"/>
  <c r="AH181" i="1"/>
  <c r="AL181" i="1"/>
  <c r="AS181" i="1"/>
  <c r="AZ181" i="1"/>
  <c r="BD181" i="1"/>
  <c r="BH181" i="1"/>
  <c r="BL181" i="1"/>
  <c r="BP181" i="1"/>
  <c r="BT181" i="1"/>
  <c r="CA181" i="1"/>
  <c r="FS175" i="1"/>
  <c r="CL181" i="1"/>
  <c r="CP181" i="1"/>
  <c r="CT181" i="1"/>
  <c r="CX181" i="1"/>
  <c r="DB181" i="1"/>
  <c r="DF181" i="1"/>
  <c r="DJ181" i="1"/>
  <c r="DN181" i="1"/>
  <c r="DR181" i="1"/>
  <c r="DV181" i="1"/>
  <c r="DZ181" i="1"/>
  <c r="ED181" i="1"/>
  <c r="EH181" i="1"/>
  <c r="EL181" i="1"/>
  <c r="EP181" i="1"/>
  <c r="ET181" i="1"/>
  <c r="EX181" i="1"/>
  <c r="FB181" i="1"/>
  <c r="FF181" i="1"/>
  <c r="FJ181" i="1"/>
  <c r="FN181" i="1"/>
  <c r="FR181" i="1"/>
  <c r="FY181" i="1"/>
  <c r="GC181" i="1"/>
  <c r="GG181" i="1"/>
  <c r="GK181" i="1"/>
  <c r="GO181" i="1"/>
  <c r="GS181" i="1"/>
  <c r="N176" i="1"/>
  <c r="AM176" i="1"/>
  <c r="FS176" i="1"/>
  <c r="N177" i="1"/>
  <c r="AU177" i="1"/>
  <c r="BV177" i="1"/>
  <c r="CE177" i="1"/>
  <c r="FS179" i="1"/>
  <c r="N180" i="1"/>
  <c r="AM180" i="1"/>
  <c r="FS180" i="1"/>
  <c r="CE182" i="1"/>
  <c r="CE183" i="1"/>
  <c r="D190" i="1"/>
  <c r="J190" i="1"/>
  <c r="Q190" i="1"/>
  <c r="U190" i="1"/>
  <c r="Y190" i="1"/>
  <c r="AC190" i="1"/>
  <c r="AG190" i="1"/>
  <c r="AK190" i="1"/>
  <c r="AR190" i="1"/>
  <c r="AY190" i="1"/>
  <c r="BC190" i="1"/>
  <c r="BG190" i="1"/>
  <c r="BK190" i="1"/>
  <c r="BO190" i="1"/>
  <c r="BS190" i="1"/>
  <c r="CE184" i="1"/>
  <c r="CD190" i="1"/>
  <c r="CK190" i="1"/>
  <c r="CO190" i="1"/>
  <c r="CS190" i="1"/>
  <c r="CW190" i="1"/>
  <c r="DA190" i="1"/>
  <c r="DE190" i="1"/>
  <c r="DI190" i="1"/>
  <c r="DM190" i="1"/>
  <c r="DQ190" i="1"/>
  <c r="DU190" i="1"/>
  <c r="DY190" i="1"/>
  <c r="EC190" i="1"/>
  <c r="EG190" i="1"/>
  <c r="EK190" i="1"/>
  <c r="EO190" i="1"/>
  <c r="ES190" i="1"/>
  <c r="EW190" i="1"/>
  <c r="FA190" i="1"/>
  <c r="FE190" i="1"/>
  <c r="FI190" i="1"/>
  <c r="FM190" i="1"/>
  <c r="FQ190" i="1"/>
  <c r="FX190" i="1"/>
  <c r="GB190" i="1"/>
  <c r="GF190" i="1"/>
  <c r="GJ190" i="1"/>
  <c r="GN190" i="1"/>
  <c r="GR190" i="1"/>
  <c r="FS185" i="1"/>
  <c r="AU186" i="1"/>
  <c r="GU186" i="1"/>
  <c r="BV187" i="1"/>
  <c r="CE187" i="1"/>
  <c r="N188" i="1"/>
  <c r="CE188" i="1"/>
  <c r="N193" i="1"/>
  <c r="L203" i="1"/>
  <c r="S203" i="1"/>
  <c r="W203" i="1"/>
  <c r="AA203" i="1"/>
  <c r="AE203" i="1"/>
  <c r="AI203" i="1"/>
  <c r="AU193" i="1"/>
  <c r="AT203" i="1"/>
  <c r="BA203" i="1"/>
  <c r="BE203" i="1"/>
  <c r="BI203" i="1"/>
  <c r="BM203" i="1"/>
  <c r="BQ203" i="1"/>
  <c r="BU203" i="1"/>
  <c r="CB203" i="1"/>
  <c r="CI203" i="1"/>
  <c r="CM203" i="1"/>
  <c r="CQ203" i="1"/>
  <c r="CU203" i="1"/>
  <c r="CY203" i="1"/>
  <c r="DC203" i="1"/>
  <c r="DG203" i="1"/>
  <c r="DK203" i="1"/>
  <c r="DO203" i="1"/>
  <c r="DS203" i="1"/>
  <c r="DW203" i="1"/>
  <c r="EA203" i="1"/>
  <c r="EE203" i="1"/>
  <c r="EI203" i="1"/>
  <c r="EM203" i="1"/>
  <c r="EQ203" i="1"/>
  <c r="EU203" i="1"/>
  <c r="EY203" i="1"/>
  <c r="FC203" i="1"/>
  <c r="FG203" i="1"/>
  <c r="FK203" i="1"/>
  <c r="FO203" i="1"/>
  <c r="GU193" i="1"/>
  <c r="FZ203" i="1"/>
  <c r="GD203" i="1"/>
  <c r="GH203" i="1"/>
  <c r="GL203" i="1"/>
  <c r="GP203" i="1"/>
  <c r="GT203" i="1"/>
  <c r="BV194" i="1"/>
  <c r="AM195" i="1"/>
  <c r="AM196" i="1"/>
  <c r="FS196" i="1"/>
  <c r="N197" i="1"/>
  <c r="AU197" i="1"/>
  <c r="GU197" i="1"/>
  <c r="BV198" i="1"/>
  <c r="AM199" i="1"/>
  <c r="AM200" i="1"/>
  <c r="FS200" i="1"/>
  <c r="N201" i="1"/>
  <c r="AU201" i="1"/>
  <c r="GU201" i="1"/>
  <c r="BV202" i="1"/>
  <c r="BV92" i="1"/>
  <c r="CE92" i="1"/>
  <c r="D97" i="1"/>
  <c r="J97" i="1"/>
  <c r="Q97" i="1"/>
  <c r="U97" i="1"/>
  <c r="Y97" i="1"/>
  <c r="AC97" i="1"/>
  <c r="AG97" i="1"/>
  <c r="AK97" i="1"/>
  <c r="AR97" i="1"/>
  <c r="AY97" i="1"/>
  <c r="BC97" i="1"/>
  <c r="BG97" i="1"/>
  <c r="BK97" i="1"/>
  <c r="BO97" i="1"/>
  <c r="BS97" i="1"/>
  <c r="BZ97" i="1"/>
  <c r="CD97" i="1"/>
  <c r="CK97" i="1"/>
  <c r="CO97" i="1"/>
  <c r="CS97" i="1"/>
  <c r="CW97" i="1"/>
  <c r="DA97" i="1"/>
  <c r="DE97" i="1"/>
  <c r="DI97" i="1"/>
  <c r="DM97" i="1"/>
  <c r="DQ97" i="1"/>
  <c r="DU97" i="1"/>
  <c r="DY97" i="1"/>
  <c r="EC97" i="1"/>
  <c r="EG97" i="1"/>
  <c r="EK97" i="1"/>
  <c r="EO97" i="1"/>
  <c r="ES97" i="1"/>
  <c r="EW97" i="1"/>
  <c r="FA97" i="1"/>
  <c r="FE97" i="1"/>
  <c r="FI97" i="1"/>
  <c r="FM97" i="1"/>
  <c r="FQ97" i="1"/>
  <c r="FX97" i="1"/>
  <c r="GB97" i="1"/>
  <c r="GF97" i="1"/>
  <c r="GJ97" i="1"/>
  <c r="GN97" i="1"/>
  <c r="GR97" i="1"/>
  <c r="AM95" i="1"/>
  <c r="FS95" i="1"/>
  <c r="AU96" i="1"/>
  <c r="BV96" i="1"/>
  <c r="CE96" i="1"/>
  <c r="GU96" i="1"/>
  <c r="AU100" i="1"/>
  <c r="GU100" i="1"/>
  <c r="GW100" i="1" s="1"/>
  <c r="AM102" i="1"/>
  <c r="AU102" i="1"/>
  <c r="GU102" i="1"/>
  <c r="I114" i="1"/>
  <c r="M114" i="1"/>
  <c r="T114" i="1"/>
  <c r="X114" i="1"/>
  <c r="AB114" i="1"/>
  <c r="AF114" i="1"/>
  <c r="AJ114" i="1"/>
  <c r="AU104" i="1"/>
  <c r="AX114" i="1"/>
  <c r="BB114" i="1"/>
  <c r="BF114" i="1"/>
  <c r="BJ114" i="1"/>
  <c r="BN114" i="1"/>
  <c r="BR114" i="1"/>
  <c r="BY114" i="1"/>
  <c r="CC114" i="1"/>
  <c r="CJ114" i="1"/>
  <c r="CN114" i="1"/>
  <c r="CR114" i="1"/>
  <c r="CV114" i="1"/>
  <c r="CZ114" i="1"/>
  <c r="DD114" i="1"/>
  <c r="DH114" i="1"/>
  <c r="DL114" i="1"/>
  <c r="DP114" i="1"/>
  <c r="DT114" i="1"/>
  <c r="DX114" i="1"/>
  <c r="EB114" i="1"/>
  <c r="EF114" i="1"/>
  <c r="EJ114" i="1"/>
  <c r="EN114" i="1"/>
  <c r="ER114" i="1"/>
  <c r="EV114" i="1"/>
  <c r="EZ114" i="1"/>
  <c r="FD114" i="1"/>
  <c r="FH114" i="1"/>
  <c r="FL114" i="1"/>
  <c r="FP114" i="1"/>
  <c r="GU104" i="1"/>
  <c r="GA114" i="1"/>
  <c r="GE114" i="1"/>
  <c r="GI114" i="1"/>
  <c r="GM114" i="1"/>
  <c r="GQ114" i="1"/>
  <c r="N105" i="1"/>
  <c r="AM105" i="1"/>
  <c r="CE106" i="1"/>
  <c r="AU107" i="1"/>
  <c r="GU107" i="1"/>
  <c r="AU108" i="1"/>
  <c r="BV108" i="1"/>
  <c r="GU108" i="1"/>
  <c r="AM109" i="1"/>
  <c r="CE110" i="1"/>
  <c r="AU111" i="1"/>
  <c r="GU111" i="1"/>
  <c r="AU112" i="1"/>
  <c r="BV112" i="1"/>
  <c r="GU112" i="1"/>
  <c r="AM113" i="1"/>
  <c r="E130" i="1"/>
  <c r="K130" i="1"/>
  <c r="R130" i="1"/>
  <c r="V130" i="1"/>
  <c r="Z130" i="1"/>
  <c r="AD130" i="1"/>
  <c r="AH130" i="1"/>
  <c r="AL130" i="1"/>
  <c r="AS130" i="1"/>
  <c r="AZ130" i="1"/>
  <c r="BD130" i="1"/>
  <c r="BH130" i="1"/>
  <c r="BL130" i="1"/>
  <c r="BP130" i="1"/>
  <c r="BT130" i="1"/>
  <c r="CA130" i="1"/>
  <c r="CH130" i="1"/>
  <c r="CL130" i="1"/>
  <c r="CP130" i="1"/>
  <c r="CT130" i="1"/>
  <c r="CX130" i="1"/>
  <c r="DB130" i="1"/>
  <c r="DF130" i="1"/>
  <c r="DJ130" i="1"/>
  <c r="DN130" i="1"/>
  <c r="DR130" i="1"/>
  <c r="DV130" i="1"/>
  <c r="DZ130" i="1"/>
  <c r="ED130" i="1"/>
  <c r="EH130" i="1"/>
  <c r="EL130" i="1"/>
  <c r="EP130" i="1"/>
  <c r="ET130" i="1"/>
  <c r="EX130" i="1"/>
  <c r="FB130" i="1"/>
  <c r="FF130" i="1"/>
  <c r="FJ130" i="1"/>
  <c r="FN130" i="1"/>
  <c r="FR130" i="1"/>
  <c r="FY130" i="1"/>
  <c r="GC130" i="1"/>
  <c r="GG130" i="1"/>
  <c r="GK130" i="1"/>
  <c r="GO130" i="1"/>
  <c r="GS130" i="1"/>
  <c r="AU119" i="1"/>
  <c r="BV119" i="1"/>
  <c r="BX119" i="1" s="1"/>
  <c r="GU119" i="1"/>
  <c r="AM120" i="1"/>
  <c r="AN120" i="1" s="1"/>
  <c r="N123" i="1"/>
  <c r="AM123" i="1"/>
  <c r="FS123" i="1"/>
  <c r="N124" i="1"/>
  <c r="AU124" i="1"/>
  <c r="BV124" i="1"/>
  <c r="CE124" i="1"/>
  <c r="GU124" i="1"/>
  <c r="N127" i="1"/>
  <c r="AM127" i="1"/>
  <c r="FS127" i="1"/>
  <c r="N128" i="1"/>
  <c r="AU128" i="1"/>
  <c r="BV128" i="1"/>
  <c r="CE128" i="1"/>
  <c r="GU128" i="1"/>
  <c r="S136" i="1"/>
  <c r="W136" i="1"/>
  <c r="AA136" i="1"/>
  <c r="AE136" i="1"/>
  <c r="AI136" i="1"/>
  <c r="AP136" i="1"/>
  <c r="AT136" i="1"/>
  <c r="BA136" i="1"/>
  <c r="BE136" i="1"/>
  <c r="BI136" i="1"/>
  <c r="BM136" i="1"/>
  <c r="BQ136" i="1"/>
  <c r="BU136" i="1"/>
  <c r="CI136" i="1"/>
  <c r="CM136" i="1"/>
  <c r="CQ136" i="1"/>
  <c r="CU136" i="1"/>
  <c r="CY136" i="1"/>
  <c r="DC136" i="1"/>
  <c r="DG136" i="1"/>
  <c r="DK136" i="1"/>
  <c r="DO136" i="1"/>
  <c r="DS136" i="1"/>
  <c r="DW136" i="1"/>
  <c r="EA136" i="1"/>
  <c r="EE136" i="1"/>
  <c r="EI136" i="1"/>
  <c r="EM136" i="1"/>
  <c r="EQ136" i="1"/>
  <c r="EU136" i="1"/>
  <c r="EY136" i="1"/>
  <c r="FC136" i="1"/>
  <c r="FG136" i="1"/>
  <c r="FK136" i="1"/>
  <c r="FO136" i="1"/>
  <c r="FV136" i="1"/>
  <c r="FZ136" i="1"/>
  <c r="GD136" i="1"/>
  <c r="GH136" i="1"/>
  <c r="GL136" i="1"/>
  <c r="GP136" i="1"/>
  <c r="GT136" i="1"/>
  <c r="T136" i="1"/>
  <c r="X136" i="1"/>
  <c r="AB136" i="1"/>
  <c r="AF136" i="1"/>
  <c r="AJ136" i="1"/>
  <c r="BV134" i="1"/>
  <c r="CE134" i="1"/>
  <c r="CJ136" i="1"/>
  <c r="CN136" i="1"/>
  <c r="CR136" i="1"/>
  <c r="CV136" i="1"/>
  <c r="CZ136" i="1"/>
  <c r="DD136" i="1"/>
  <c r="DH136" i="1"/>
  <c r="DL136" i="1"/>
  <c r="DP136" i="1"/>
  <c r="DT136" i="1"/>
  <c r="DX136" i="1"/>
  <c r="EB136" i="1"/>
  <c r="EF136" i="1"/>
  <c r="EJ136" i="1"/>
  <c r="EN136" i="1"/>
  <c r="ER136" i="1"/>
  <c r="EV136" i="1"/>
  <c r="EZ136" i="1"/>
  <c r="FD136" i="1"/>
  <c r="FH136" i="1"/>
  <c r="FL136" i="1"/>
  <c r="FP136" i="1"/>
  <c r="N135" i="1"/>
  <c r="CE135" i="1"/>
  <c r="CE138" i="1"/>
  <c r="E144" i="1"/>
  <c r="K144" i="1"/>
  <c r="R144" i="1"/>
  <c r="V144" i="1"/>
  <c r="Z144" i="1"/>
  <c r="AD144" i="1"/>
  <c r="AH144" i="1"/>
  <c r="AL144" i="1"/>
  <c r="AS144" i="1"/>
  <c r="AZ144" i="1"/>
  <c r="BD144" i="1"/>
  <c r="BH144" i="1"/>
  <c r="BL144" i="1"/>
  <c r="BP144" i="1"/>
  <c r="BT144" i="1"/>
  <c r="CA144" i="1"/>
  <c r="FS139" i="1"/>
  <c r="CL144" i="1"/>
  <c r="CP144" i="1"/>
  <c r="CT144" i="1"/>
  <c r="CX144" i="1"/>
  <c r="DB144" i="1"/>
  <c r="DF144" i="1"/>
  <c r="DJ144" i="1"/>
  <c r="DN144" i="1"/>
  <c r="DR144" i="1"/>
  <c r="DV144" i="1"/>
  <c r="DZ144" i="1"/>
  <c r="ED144" i="1"/>
  <c r="EH144" i="1"/>
  <c r="EL144" i="1"/>
  <c r="EP144" i="1"/>
  <c r="ET144" i="1"/>
  <c r="EX144" i="1"/>
  <c r="FB144" i="1"/>
  <c r="FF144" i="1"/>
  <c r="FJ144" i="1"/>
  <c r="FN144" i="1"/>
  <c r="FR144" i="1"/>
  <c r="FY144" i="1"/>
  <c r="GC144" i="1"/>
  <c r="GG144" i="1"/>
  <c r="GK144" i="1"/>
  <c r="GO144" i="1"/>
  <c r="GS144" i="1"/>
  <c r="AU140" i="1"/>
  <c r="GU140" i="1"/>
  <c r="BV141" i="1"/>
  <c r="CE141" i="1"/>
  <c r="N142" i="1"/>
  <c r="CE142" i="1"/>
  <c r="FS143" i="1"/>
  <c r="H172" i="1"/>
  <c r="L172" i="1"/>
  <c r="S172" i="1"/>
  <c r="W172" i="1"/>
  <c r="AA172" i="1"/>
  <c r="AE172" i="1"/>
  <c r="AI172" i="1"/>
  <c r="AP172" i="1"/>
  <c r="AT172" i="1"/>
  <c r="BA172" i="1"/>
  <c r="BE172" i="1"/>
  <c r="BI172" i="1"/>
  <c r="BM172" i="1"/>
  <c r="BQ172" i="1"/>
  <c r="BU172" i="1"/>
  <c r="CB172" i="1"/>
  <c r="CI172" i="1"/>
  <c r="CM172" i="1"/>
  <c r="CQ172" i="1"/>
  <c r="CU172" i="1"/>
  <c r="CY172" i="1"/>
  <c r="DC172" i="1"/>
  <c r="DG172" i="1"/>
  <c r="DK172" i="1"/>
  <c r="DO172" i="1"/>
  <c r="DS172" i="1"/>
  <c r="DW172" i="1"/>
  <c r="EA172" i="1"/>
  <c r="EE172" i="1"/>
  <c r="EI172" i="1"/>
  <c r="EM172" i="1"/>
  <c r="EQ172" i="1"/>
  <c r="EU172" i="1"/>
  <c r="EY172" i="1"/>
  <c r="FC172" i="1"/>
  <c r="FG172" i="1"/>
  <c r="FK172" i="1"/>
  <c r="FO172" i="1"/>
  <c r="FV172" i="1"/>
  <c r="FZ172" i="1"/>
  <c r="GD172" i="1"/>
  <c r="GH172" i="1"/>
  <c r="GL172" i="1"/>
  <c r="GP172" i="1"/>
  <c r="GT172" i="1"/>
  <c r="BV148" i="1"/>
  <c r="CE148" i="1"/>
  <c r="N149" i="1"/>
  <c r="CE149" i="1"/>
  <c r="FS150" i="1"/>
  <c r="AU151" i="1"/>
  <c r="GU151" i="1"/>
  <c r="BV152" i="1"/>
  <c r="CE152" i="1"/>
  <c r="N153" i="1"/>
  <c r="CE153" i="1"/>
  <c r="FS154" i="1"/>
  <c r="AU155" i="1"/>
  <c r="GU155" i="1"/>
  <c r="BV156" i="1"/>
  <c r="CE156" i="1"/>
  <c r="N157" i="1"/>
  <c r="CE157" i="1"/>
  <c r="FS158" i="1"/>
  <c r="AU159" i="1"/>
  <c r="GU159" i="1"/>
  <c r="BV160" i="1"/>
  <c r="CE160" i="1"/>
  <c r="N161" i="1"/>
  <c r="CE161" i="1"/>
  <c r="FS162" i="1"/>
  <c r="AU163" i="1"/>
  <c r="GU163" i="1"/>
  <c r="BV164" i="1"/>
  <c r="CE164" i="1"/>
  <c r="N165" i="1"/>
  <c r="CE165" i="1"/>
  <c r="FS166" i="1"/>
  <c r="AU167" i="1"/>
  <c r="GU167" i="1"/>
  <c r="BV168" i="1"/>
  <c r="CE168" i="1"/>
  <c r="N169" i="1"/>
  <c r="CE169" i="1"/>
  <c r="FS170" i="1"/>
  <c r="AU171" i="1"/>
  <c r="GU171" i="1"/>
  <c r="CE174" i="1"/>
  <c r="H181" i="1"/>
  <c r="L181" i="1"/>
  <c r="S181" i="1"/>
  <c r="W181" i="1"/>
  <c r="AA181" i="1"/>
  <c r="AE181" i="1"/>
  <c r="AI181" i="1"/>
  <c r="AP181" i="1"/>
  <c r="AT181" i="1"/>
  <c r="BA181" i="1"/>
  <c r="BE181" i="1"/>
  <c r="BI181" i="1"/>
  <c r="BM181" i="1"/>
  <c r="BQ181" i="1"/>
  <c r="BU181" i="1"/>
  <c r="CB181" i="1"/>
  <c r="CI181" i="1"/>
  <c r="CM181" i="1"/>
  <c r="CQ181" i="1"/>
  <c r="CU181" i="1"/>
  <c r="CY181" i="1"/>
  <c r="DC181" i="1"/>
  <c r="DG181" i="1"/>
  <c r="DK181" i="1"/>
  <c r="DO181" i="1"/>
  <c r="DS181" i="1"/>
  <c r="DW181" i="1"/>
  <c r="EA181" i="1"/>
  <c r="EE181" i="1"/>
  <c r="EI181" i="1"/>
  <c r="EM181" i="1"/>
  <c r="EQ181" i="1"/>
  <c r="EU181" i="1"/>
  <c r="EY181" i="1"/>
  <c r="FC181" i="1"/>
  <c r="FG181" i="1"/>
  <c r="FK181" i="1"/>
  <c r="FO181" i="1"/>
  <c r="GU175" i="1"/>
  <c r="FZ181" i="1"/>
  <c r="GD181" i="1"/>
  <c r="GH181" i="1"/>
  <c r="GL181" i="1"/>
  <c r="GP181" i="1"/>
  <c r="GT181" i="1"/>
  <c r="AU176" i="1"/>
  <c r="BV176" i="1"/>
  <c r="GU176" i="1"/>
  <c r="AM177" i="1"/>
  <c r="CE178" i="1"/>
  <c r="AU180" i="1"/>
  <c r="BV180" i="1"/>
  <c r="GU180" i="1"/>
  <c r="CX230" i="1"/>
  <c r="DB230" i="1"/>
  <c r="DF230" i="1"/>
  <c r="DJ230" i="1"/>
  <c r="DN230" i="1"/>
  <c r="DR230" i="1"/>
  <c r="DV230" i="1"/>
  <c r="DZ230" i="1"/>
  <c r="ED230" i="1"/>
  <c r="EH230" i="1"/>
  <c r="EL230" i="1"/>
  <c r="EP230" i="1"/>
  <c r="ET230" i="1"/>
  <c r="EX230" i="1"/>
  <c r="FB230" i="1"/>
  <c r="FF230" i="1"/>
  <c r="FJ230" i="1"/>
  <c r="FN230" i="1"/>
  <c r="FR230" i="1"/>
  <c r="FY230" i="1"/>
  <c r="GC230" i="1"/>
  <c r="GG230" i="1"/>
  <c r="GK230" i="1"/>
  <c r="GO230" i="1"/>
  <c r="GS230" i="1"/>
  <c r="AU223" i="1"/>
  <c r="GU223" i="1"/>
  <c r="N224" i="1"/>
  <c r="BV224" i="1"/>
  <c r="CE224" i="1"/>
  <c r="AM225" i="1"/>
  <c r="CE226" i="1"/>
  <c r="FS226" i="1"/>
  <c r="AU227" i="1"/>
  <c r="GU227" i="1"/>
  <c r="BV228" i="1"/>
  <c r="CE228" i="1"/>
  <c r="AM229" i="1"/>
  <c r="E240" i="1"/>
  <c r="K240" i="1"/>
  <c r="R240" i="1"/>
  <c r="V240" i="1"/>
  <c r="Z240" i="1"/>
  <c r="AD240" i="1"/>
  <c r="AH240" i="1"/>
  <c r="AL240" i="1"/>
  <c r="AS240" i="1"/>
  <c r="AZ240" i="1"/>
  <c r="BD240" i="1"/>
  <c r="BH240" i="1"/>
  <c r="BL240" i="1"/>
  <c r="BP240" i="1"/>
  <c r="BT240" i="1"/>
  <c r="CA240" i="1"/>
  <c r="CH240" i="1"/>
  <c r="CL240" i="1"/>
  <c r="CP240" i="1"/>
  <c r="CT240" i="1"/>
  <c r="CX240" i="1"/>
  <c r="DB240" i="1"/>
  <c r="DF240" i="1"/>
  <c r="DJ240" i="1"/>
  <c r="DN240" i="1"/>
  <c r="DR240" i="1"/>
  <c r="DV240" i="1"/>
  <c r="DZ240" i="1"/>
  <c r="ED240" i="1"/>
  <c r="EH240" i="1"/>
  <c r="EL240" i="1"/>
  <c r="EP240" i="1"/>
  <c r="ET240" i="1"/>
  <c r="EX240" i="1"/>
  <c r="FB240" i="1"/>
  <c r="FF240" i="1"/>
  <c r="FJ240" i="1"/>
  <c r="FN240" i="1"/>
  <c r="FR240" i="1"/>
  <c r="FY240" i="1"/>
  <c r="GC240" i="1"/>
  <c r="GG240" i="1"/>
  <c r="GK240" i="1"/>
  <c r="GO240" i="1"/>
  <c r="GS240" i="1"/>
  <c r="AU234" i="1"/>
  <c r="GU234" i="1"/>
  <c r="AU235" i="1"/>
  <c r="BV235" i="1"/>
  <c r="GU235" i="1"/>
  <c r="AM236" i="1"/>
  <c r="CE237" i="1"/>
  <c r="AU238" i="1"/>
  <c r="GU238" i="1"/>
  <c r="AU239" i="1"/>
  <c r="BV239" i="1"/>
  <c r="GU239" i="1"/>
  <c r="BV241" i="1"/>
  <c r="BV242" i="1"/>
  <c r="CE242" i="1"/>
  <c r="D251" i="1"/>
  <c r="J251" i="1"/>
  <c r="Q251" i="1"/>
  <c r="U251" i="1"/>
  <c r="Y251" i="1"/>
  <c r="AC251" i="1"/>
  <c r="AG251" i="1"/>
  <c r="AK251" i="1"/>
  <c r="AR251" i="1"/>
  <c r="AY251" i="1"/>
  <c r="BC251" i="1"/>
  <c r="BG251" i="1"/>
  <c r="BK251" i="1"/>
  <c r="BO251" i="1"/>
  <c r="BS251" i="1"/>
  <c r="BZ251" i="1"/>
  <c r="CD251" i="1"/>
  <c r="CK251" i="1"/>
  <c r="CO251" i="1"/>
  <c r="CS251" i="1"/>
  <c r="CW251" i="1"/>
  <c r="DA251" i="1"/>
  <c r="DE251" i="1"/>
  <c r="DI251" i="1"/>
  <c r="DM251" i="1"/>
  <c r="DQ251" i="1"/>
  <c r="DU251" i="1"/>
  <c r="DY251" i="1"/>
  <c r="EC251" i="1"/>
  <c r="EG251" i="1"/>
  <c r="EK251" i="1"/>
  <c r="EO251" i="1"/>
  <c r="ES251" i="1"/>
  <c r="EW251" i="1"/>
  <c r="FA251" i="1"/>
  <c r="FE251" i="1"/>
  <c r="FI251" i="1"/>
  <c r="FM251" i="1"/>
  <c r="FQ251" i="1"/>
  <c r="FX251" i="1"/>
  <c r="GB251" i="1"/>
  <c r="GF251" i="1"/>
  <c r="GJ251" i="1"/>
  <c r="GN251" i="1"/>
  <c r="GR251" i="1"/>
  <c r="FS244" i="1"/>
  <c r="N245" i="1"/>
  <c r="AM245" i="1"/>
  <c r="FS245" i="1"/>
  <c r="N246" i="1"/>
  <c r="BV246" i="1"/>
  <c r="CE246" i="1"/>
  <c r="FS248" i="1"/>
  <c r="N249" i="1"/>
  <c r="AM249" i="1"/>
  <c r="FS249" i="1"/>
  <c r="N250" i="1"/>
  <c r="AU250" i="1"/>
  <c r="BV250" i="1"/>
  <c r="CE250" i="1"/>
  <c r="GU250" i="1"/>
  <c r="BV252" i="1"/>
  <c r="CE252" i="1"/>
  <c r="BV253" i="1"/>
  <c r="D260" i="1"/>
  <c r="J260" i="1"/>
  <c r="AM254" i="1"/>
  <c r="U260" i="1"/>
  <c r="Y260" i="1"/>
  <c r="AC260" i="1"/>
  <c r="AG260" i="1"/>
  <c r="AK260" i="1"/>
  <c r="AR260" i="1"/>
  <c r="AY260" i="1"/>
  <c r="BC260" i="1"/>
  <c r="BG260" i="1"/>
  <c r="BK260" i="1"/>
  <c r="BO260" i="1"/>
  <c r="BS260" i="1"/>
  <c r="BZ260" i="1"/>
  <c r="CD260" i="1"/>
  <c r="CK260" i="1"/>
  <c r="CO260" i="1"/>
  <c r="CS260" i="1"/>
  <c r="CW260" i="1"/>
  <c r="DA260" i="1"/>
  <c r="DE260" i="1"/>
  <c r="DI260" i="1"/>
  <c r="DM260" i="1"/>
  <c r="DQ260" i="1"/>
  <c r="DU260" i="1"/>
  <c r="DY260" i="1"/>
  <c r="EC260" i="1"/>
  <c r="EG260" i="1"/>
  <c r="EK260" i="1"/>
  <c r="EO260" i="1"/>
  <c r="ES260" i="1"/>
  <c r="EW260" i="1"/>
  <c r="FA260" i="1"/>
  <c r="FE260" i="1"/>
  <c r="FI260" i="1"/>
  <c r="FM260" i="1"/>
  <c r="FQ260" i="1"/>
  <c r="FX260" i="1"/>
  <c r="GB260" i="1"/>
  <c r="GF260" i="1"/>
  <c r="GJ260" i="1"/>
  <c r="GN260" i="1"/>
  <c r="GR260" i="1"/>
  <c r="CE255" i="1"/>
  <c r="N257" i="1"/>
  <c r="AU257" i="1"/>
  <c r="BV257" i="1"/>
  <c r="GU257" i="1"/>
  <c r="AM258" i="1"/>
  <c r="CE259" i="1"/>
  <c r="FS259" i="1"/>
  <c r="T266" i="1"/>
  <c r="X266" i="1"/>
  <c r="AB266" i="1"/>
  <c r="AF266" i="1"/>
  <c r="AJ266" i="1"/>
  <c r="AQ266" i="1"/>
  <c r="AU266" i="1" s="1"/>
  <c r="BB266" i="1"/>
  <c r="BF266" i="1"/>
  <c r="BJ266" i="1"/>
  <c r="BN266" i="1"/>
  <c r="BR266" i="1"/>
  <c r="BY266" i="1"/>
  <c r="CC266" i="1"/>
  <c r="CJ266" i="1"/>
  <c r="CN266" i="1"/>
  <c r="CR266" i="1"/>
  <c r="CV266" i="1"/>
  <c r="CZ266" i="1"/>
  <c r="DD266" i="1"/>
  <c r="DH266" i="1"/>
  <c r="DL266" i="1"/>
  <c r="DP266" i="1"/>
  <c r="DT266" i="1"/>
  <c r="DX266" i="1"/>
  <c r="EB266" i="1"/>
  <c r="EF266" i="1"/>
  <c r="EJ266" i="1"/>
  <c r="EN266" i="1"/>
  <c r="ER266" i="1"/>
  <c r="EV266" i="1"/>
  <c r="EZ266" i="1"/>
  <c r="FD266" i="1"/>
  <c r="FH266" i="1"/>
  <c r="FL266" i="1"/>
  <c r="FP266" i="1"/>
  <c r="FW266" i="1"/>
  <c r="GA266" i="1"/>
  <c r="GE266" i="1"/>
  <c r="GI266" i="1"/>
  <c r="GM266" i="1"/>
  <c r="GQ266" i="1"/>
  <c r="AM264" i="1"/>
  <c r="E287" i="1"/>
  <c r="K287" i="1"/>
  <c r="R287" i="1"/>
  <c r="V287" i="1"/>
  <c r="Z287" i="1"/>
  <c r="AD287" i="1"/>
  <c r="AH287" i="1"/>
  <c r="AL287" i="1"/>
  <c r="AS287" i="1"/>
  <c r="AZ287" i="1"/>
  <c r="BD287" i="1"/>
  <c r="BH287" i="1"/>
  <c r="BL287" i="1"/>
  <c r="BP287" i="1"/>
  <c r="BT287" i="1"/>
  <c r="CA287" i="1"/>
  <c r="BV204" i="1"/>
  <c r="BV205" i="1"/>
  <c r="CE205" i="1"/>
  <c r="D219" i="1"/>
  <c r="J219" i="1"/>
  <c r="Q219" i="1"/>
  <c r="U219" i="1"/>
  <c r="Y219" i="1"/>
  <c r="AC219" i="1"/>
  <c r="AG219" i="1"/>
  <c r="AK219" i="1"/>
  <c r="AR219" i="1"/>
  <c r="AY219" i="1"/>
  <c r="BC219" i="1"/>
  <c r="BG219" i="1"/>
  <c r="BK219" i="1"/>
  <c r="BO219" i="1"/>
  <c r="BS219" i="1"/>
  <c r="BZ219" i="1"/>
  <c r="CD219" i="1"/>
  <c r="CK219" i="1"/>
  <c r="CO219" i="1"/>
  <c r="CS219" i="1"/>
  <c r="CW219" i="1"/>
  <c r="DA219" i="1"/>
  <c r="DE219" i="1"/>
  <c r="DI219" i="1"/>
  <c r="DM219" i="1"/>
  <c r="DQ219" i="1"/>
  <c r="DU219" i="1"/>
  <c r="DY219" i="1"/>
  <c r="EC219" i="1"/>
  <c r="EG219" i="1"/>
  <c r="EK219" i="1"/>
  <c r="EO219" i="1"/>
  <c r="ES219" i="1"/>
  <c r="EW219" i="1"/>
  <c r="FA219" i="1"/>
  <c r="FE219" i="1"/>
  <c r="FI219" i="1"/>
  <c r="FM219" i="1"/>
  <c r="FQ219" i="1"/>
  <c r="FX219" i="1"/>
  <c r="GB219" i="1"/>
  <c r="GF219" i="1"/>
  <c r="GJ219" i="1"/>
  <c r="GN219" i="1"/>
  <c r="GR219" i="1"/>
  <c r="FS207" i="1"/>
  <c r="AU208" i="1"/>
  <c r="GU208" i="1"/>
  <c r="BV209" i="1"/>
  <c r="CE209" i="1"/>
  <c r="N210" i="1"/>
  <c r="CE210" i="1"/>
  <c r="FS211" i="1"/>
  <c r="AU212" i="1"/>
  <c r="GU212" i="1"/>
  <c r="BV213" i="1"/>
  <c r="CE213" i="1"/>
  <c r="N214" i="1"/>
  <c r="CE214" i="1"/>
  <c r="FS215" i="1"/>
  <c r="AU216" i="1"/>
  <c r="GU216" i="1"/>
  <c r="BV217" i="1"/>
  <c r="CE217" i="1"/>
  <c r="N218" i="1"/>
  <c r="CE218" i="1"/>
  <c r="CE220" i="1"/>
  <c r="H230" i="1"/>
  <c r="L230" i="1"/>
  <c r="S230" i="1"/>
  <c r="W230" i="1"/>
  <c r="AA230" i="1"/>
  <c r="AE230" i="1"/>
  <c r="AI230" i="1"/>
  <c r="AP230" i="1"/>
  <c r="AT230" i="1"/>
  <c r="BA230" i="1"/>
  <c r="BE230" i="1"/>
  <c r="BI230" i="1"/>
  <c r="BM230" i="1"/>
  <c r="BQ230" i="1"/>
  <c r="BU230" i="1"/>
  <c r="CB230" i="1"/>
  <c r="CI230" i="1"/>
  <c r="CM230" i="1"/>
  <c r="CQ230" i="1"/>
  <c r="CU230" i="1"/>
  <c r="CY230" i="1"/>
  <c r="DC230" i="1"/>
  <c r="DG230" i="1"/>
  <c r="DK230" i="1"/>
  <c r="DO230" i="1"/>
  <c r="DS230" i="1"/>
  <c r="DW230" i="1"/>
  <c r="EA230" i="1"/>
  <c r="EE230" i="1"/>
  <c r="EI230" i="1"/>
  <c r="EM230" i="1"/>
  <c r="EQ230" i="1"/>
  <c r="EU230" i="1"/>
  <c r="EY230" i="1"/>
  <c r="FC230" i="1"/>
  <c r="FG230" i="1"/>
  <c r="FK230" i="1"/>
  <c r="FO230" i="1"/>
  <c r="FV230" i="1"/>
  <c r="FZ230" i="1"/>
  <c r="GD230" i="1"/>
  <c r="GH230" i="1"/>
  <c r="GL230" i="1"/>
  <c r="GP230" i="1"/>
  <c r="GT230" i="1"/>
  <c r="N223" i="1"/>
  <c r="BV223" i="1"/>
  <c r="CE223" i="1"/>
  <c r="AM224" i="1"/>
  <c r="FS225" i="1"/>
  <c r="AM226" i="1"/>
  <c r="N227" i="1"/>
  <c r="BV227" i="1"/>
  <c r="CE227" i="1"/>
  <c r="N228" i="1"/>
  <c r="CE229" i="1"/>
  <c r="FS229" i="1"/>
  <c r="CE231" i="1"/>
  <c r="H240" i="1"/>
  <c r="L240" i="1"/>
  <c r="S240" i="1"/>
  <c r="W240" i="1"/>
  <c r="AA240" i="1"/>
  <c r="AE240" i="1"/>
  <c r="AI240" i="1"/>
  <c r="AP240" i="1"/>
  <c r="AT240" i="1"/>
  <c r="BA240" i="1"/>
  <c r="BE240" i="1"/>
  <c r="BI240" i="1"/>
  <c r="BM240" i="1"/>
  <c r="BQ240" i="1"/>
  <c r="BU240" i="1"/>
  <c r="CB240" i="1"/>
  <c r="CM240" i="1"/>
  <c r="CQ240" i="1"/>
  <c r="CU240" i="1"/>
  <c r="CY240" i="1"/>
  <c r="DC240" i="1"/>
  <c r="DG240" i="1"/>
  <c r="DK240" i="1"/>
  <c r="DO240" i="1"/>
  <c r="DS240" i="1"/>
  <c r="DW240" i="1"/>
  <c r="EA240" i="1"/>
  <c r="EE240" i="1"/>
  <c r="EI240" i="1"/>
  <c r="EM240" i="1"/>
  <c r="EQ240" i="1"/>
  <c r="EU240" i="1"/>
  <c r="EY240" i="1"/>
  <c r="FC240" i="1"/>
  <c r="FG240" i="1"/>
  <c r="FK240" i="1"/>
  <c r="FO240" i="1"/>
  <c r="FV240" i="1"/>
  <c r="FZ240" i="1"/>
  <c r="GD240" i="1"/>
  <c r="GH240" i="1"/>
  <c r="GL240" i="1"/>
  <c r="GP240" i="1"/>
  <c r="GT240" i="1"/>
  <c r="N234" i="1"/>
  <c r="BV234" i="1"/>
  <c r="CE234" i="1"/>
  <c r="FS236" i="1"/>
  <c r="N237" i="1"/>
  <c r="AM237" i="1"/>
  <c r="FS237" i="1"/>
  <c r="N238" i="1"/>
  <c r="BV238" i="1"/>
  <c r="CE238" i="1"/>
  <c r="E251" i="1"/>
  <c r="K251" i="1"/>
  <c r="R251" i="1"/>
  <c r="V251" i="1"/>
  <c r="Z251" i="1"/>
  <c r="AD251" i="1"/>
  <c r="AH251" i="1"/>
  <c r="AL251" i="1"/>
  <c r="AS251" i="1"/>
  <c r="AZ251" i="1"/>
  <c r="BD251" i="1"/>
  <c r="BH251" i="1"/>
  <c r="BL251" i="1"/>
  <c r="BP251" i="1"/>
  <c r="BT251" i="1"/>
  <c r="CA251" i="1"/>
  <c r="CH251" i="1"/>
  <c r="CL251" i="1"/>
  <c r="CP251" i="1"/>
  <c r="CT251" i="1"/>
  <c r="CX251" i="1"/>
  <c r="DB251" i="1"/>
  <c r="DF251" i="1"/>
  <c r="DJ251" i="1"/>
  <c r="DN251" i="1"/>
  <c r="DR251" i="1"/>
  <c r="DV251" i="1"/>
  <c r="DZ251" i="1"/>
  <c r="ED251" i="1"/>
  <c r="EH251" i="1"/>
  <c r="EL251" i="1"/>
  <c r="EP251" i="1"/>
  <c r="ET251" i="1"/>
  <c r="EX251" i="1"/>
  <c r="FB251" i="1"/>
  <c r="FF251" i="1"/>
  <c r="FJ251" i="1"/>
  <c r="FN251" i="1"/>
  <c r="FR251" i="1"/>
  <c r="FY251" i="1"/>
  <c r="GC251" i="1"/>
  <c r="GG251" i="1"/>
  <c r="GK251" i="1"/>
  <c r="GO251" i="1"/>
  <c r="GS251" i="1"/>
  <c r="AU244" i="1"/>
  <c r="GU244" i="1"/>
  <c r="AU245" i="1"/>
  <c r="BV245" i="1"/>
  <c r="GU245" i="1"/>
  <c r="AM246" i="1"/>
  <c r="CE247" i="1"/>
  <c r="AU248" i="1"/>
  <c r="GU248" i="1"/>
  <c r="AU249" i="1"/>
  <c r="BV249" i="1"/>
  <c r="GU249" i="1"/>
  <c r="AM250" i="1"/>
  <c r="E260" i="1"/>
  <c r="K260" i="1"/>
  <c r="R260" i="1"/>
  <c r="V260" i="1"/>
  <c r="Z260" i="1"/>
  <c r="AD260" i="1"/>
  <c r="AH260" i="1"/>
  <c r="AL260" i="1"/>
  <c r="AS260" i="1"/>
  <c r="AZ260" i="1"/>
  <c r="BD260" i="1"/>
  <c r="BH260" i="1"/>
  <c r="BL260" i="1"/>
  <c r="BP260" i="1"/>
  <c r="BT260" i="1"/>
  <c r="CA260" i="1"/>
  <c r="FS254" i="1"/>
  <c r="CL260" i="1"/>
  <c r="CP260" i="1"/>
  <c r="CT260" i="1"/>
  <c r="CX260" i="1"/>
  <c r="DB260" i="1"/>
  <c r="DF260" i="1"/>
  <c r="DJ260" i="1"/>
  <c r="DN260" i="1"/>
  <c r="DR260" i="1"/>
  <c r="DV260" i="1"/>
  <c r="DZ260" i="1"/>
  <c r="ED260" i="1"/>
  <c r="EH260" i="1"/>
  <c r="EL260" i="1"/>
  <c r="EP260" i="1"/>
  <c r="ET260" i="1"/>
  <c r="EX260" i="1"/>
  <c r="FB260" i="1"/>
  <c r="FF260" i="1"/>
  <c r="FJ260" i="1"/>
  <c r="FN260" i="1"/>
  <c r="FR260" i="1"/>
  <c r="FY260" i="1"/>
  <c r="GC260" i="1"/>
  <c r="GG260" i="1"/>
  <c r="GK260" i="1"/>
  <c r="GO260" i="1"/>
  <c r="GS260" i="1"/>
  <c r="AM255" i="1"/>
  <c r="FS255" i="1"/>
  <c r="E190" i="1"/>
  <c r="K190" i="1"/>
  <c r="R190" i="1"/>
  <c r="V190" i="1"/>
  <c r="Z190" i="1"/>
  <c r="AD190" i="1"/>
  <c r="AH190" i="1"/>
  <c r="AL190" i="1"/>
  <c r="AS190" i="1"/>
  <c r="AZ190" i="1"/>
  <c r="BD190" i="1"/>
  <c r="BH190" i="1"/>
  <c r="BL190" i="1"/>
  <c r="BP190" i="1"/>
  <c r="BT190" i="1"/>
  <c r="CA190" i="1"/>
  <c r="FS184" i="1"/>
  <c r="CL190" i="1"/>
  <c r="CP190" i="1"/>
  <c r="CT190" i="1"/>
  <c r="CX190" i="1"/>
  <c r="DB190" i="1"/>
  <c r="DF190" i="1"/>
  <c r="DJ190" i="1"/>
  <c r="DN190" i="1"/>
  <c r="DR190" i="1"/>
  <c r="DV190" i="1"/>
  <c r="DZ190" i="1"/>
  <c r="ED190" i="1"/>
  <c r="EH190" i="1"/>
  <c r="EL190" i="1"/>
  <c r="EP190" i="1"/>
  <c r="ET190" i="1"/>
  <c r="EX190" i="1"/>
  <c r="FB190" i="1"/>
  <c r="FF190" i="1"/>
  <c r="FJ190" i="1"/>
  <c r="FN190" i="1"/>
  <c r="FR190" i="1"/>
  <c r="FY190" i="1"/>
  <c r="GC190" i="1"/>
  <c r="GG190" i="1"/>
  <c r="GK190" i="1"/>
  <c r="GO190" i="1"/>
  <c r="GS190" i="1"/>
  <c r="N185" i="1"/>
  <c r="AU185" i="1"/>
  <c r="GU185" i="1"/>
  <c r="BV186" i="1"/>
  <c r="AM187" i="1"/>
  <c r="AM188" i="1"/>
  <c r="FS188" i="1"/>
  <c r="N189" i="1"/>
  <c r="I203" i="1"/>
  <c r="M203" i="1"/>
  <c r="T203" i="1"/>
  <c r="X203" i="1"/>
  <c r="AB203" i="1"/>
  <c r="AF203" i="1"/>
  <c r="AJ203" i="1"/>
  <c r="AQ203" i="1"/>
  <c r="AX203" i="1"/>
  <c r="BB203" i="1"/>
  <c r="BF203" i="1"/>
  <c r="BJ203" i="1"/>
  <c r="BN203" i="1"/>
  <c r="BR203" i="1"/>
  <c r="CE193" i="1"/>
  <c r="CC203" i="1"/>
  <c r="CJ203" i="1"/>
  <c r="CN203" i="1"/>
  <c r="CR203" i="1"/>
  <c r="CV203" i="1"/>
  <c r="CZ203" i="1"/>
  <c r="DD203" i="1"/>
  <c r="DH203" i="1"/>
  <c r="DL203" i="1"/>
  <c r="DP203" i="1"/>
  <c r="DT203" i="1"/>
  <c r="DX203" i="1"/>
  <c r="EB203" i="1"/>
  <c r="EF203" i="1"/>
  <c r="EJ203" i="1"/>
  <c r="EN203" i="1"/>
  <c r="ER203" i="1"/>
  <c r="EV203" i="1"/>
  <c r="EZ203" i="1"/>
  <c r="FD203" i="1"/>
  <c r="FH203" i="1"/>
  <c r="FL203" i="1"/>
  <c r="FP203" i="1"/>
  <c r="FW203" i="1"/>
  <c r="GA203" i="1"/>
  <c r="GE203" i="1"/>
  <c r="GI203" i="1"/>
  <c r="GM203" i="1"/>
  <c r="GQ203" i="1"/>
  <c r="N194" i="1"/>
  <c r="CE194" i="1"/>
  <c r="FS195" i="1"/>
  <c r="AU196" i="1"/>
  <c r="GU196" i="1"/>
  <c r="BV197" i="1"/>
  <c r="CE197" i="1"/>
  <c r="N198" i="1"/>
  <c r="CE198" i="1"/>
  <c r="FS199" i="1"/>
  <c r="AU200" i="1"/>
  <c r="GU200" i="1"/>
  <c r="BV201" i="1"/>
  <c r="CE201" i="1"/>
  <c r="N202" i="1"/>
  <c r="CE202" i="1"/>
  <c r="CE204" i="1"/>
  <c r="E219" i="1"/>
  <c r="K219" i="1"/>
  <c r="R219" i="1"/>
  <c r="V219" i="1"/>
  <c r="Z219" i="1"/>
  <c r="AD219" i="1"/>
  <c r="AH219" i="1"/>
  <c r="AL219" i="1"/>
  <c r="AS219" i="1"/>
  <c r="AZ219" i="1"/>
  <c r="BD219" i="1"/>
  <c r="BH219" i="1"/>
  <c r="BL219" i="1"/>
  <c r="BP219" i="1"/>
  <c r="BT219" i="1"/>
  <c r="CA219" i="1"/>
  <c r="CH219" i="1"/>
  <c r="CL219" i="1"/>
  <c r="CP219" i="1"/>
  <c r="CT219" i="1"/>
  <c r="CX219" i="1"/>
  <c r="DB219" i="1"/>
  <c r="DF219" i="1"/>
  <c r="DJ219" i="1"/>
  <c r="DN219" i="1"/>
  <c r="DR219" i="1"/>
  <c r="DV219" i="1"/>
  <c r="DZ219" i="1"/>
  <c r="ED219" i="1"/>
  <c r="EH219" i="1"/>
  <c r="EL219" i="1"/>
  <c r="EP219" i="1"/>
  <c r="ET219" i="1"/>
  <c r="EX219" i="1"/>
  <c r="FB219" i="1"/>
  <c r="FF219" i="1"/>
  <c r="FJ219" i="1"/>
  <c r="FN219" i="1"/>
  <c r="FR219" i="1"/>
  <c r="FY219" i="1"/>
  <c r="GC219" i="1"/>
  <c r="GG219" i="1"/>
  <c r="GK219" i="1"/>
  <c r="GO219" i="1"/>
  <c r="GS219" i="1"/>
  <c r="N207" i="1"/>
  <c r="AU207" i="1"/>
  <c r="GU207" i="1"/>
  <c r="BV208" i="1"/>
  <c r="AM209" i="1"/>
  <c r="AM210" i="1"/>
  <c r="FS210" i="1"/>
  <c r="N211" i="1"/>
  <c r="AU211" i="1"/>
  <c r="GU211" i="1"/>
  <c r="BV212" i="1"/>
  <c r="AM213" i="1"/>
  <c r="AM214" i="1"/>
  <c r="FS214" i="1"/>
  <c r="N215" i="1"/>
  <c r="AU215" i="1"/>
  <c r="GU215" i="1"/>
  <c r="BV216" i="1"/>
  <c r="AM217" i="1"/>
  <c r="AM218" i="1"/>
  <c r="FS218" i="1"/>
  <c r="I230" i="1"/>
  <c r="M230" i="1"/>
  <c r="T230" i="1"/>
  <c r="X230" i="1"/>
  <c r="AB230" i="1"/>
  <c r="AF230" i="1"/>
  <c r="AJ230" i="1"/>
  <c r="AQ230" i="1"/>
  <c r="BV222" i="1"/>
  <c r="BB230" i="1"/>
  <c r="BF230" i="1"/>
  <c r="BJ230" i="1"/>
  <c r="BN230" i="1"/>
  <c r="BR230" i="1"/>
  <c r="BY230" i="1"/>
  <c r="CC230" i="1"/>
  <c r="CJ230" i="1"/>
  <c r="CN230" i="1"/>
  <c r="CR230" i="1"/>
  <c r="CV230" i="1"/>
  <c r="CZ230" i="1"/>
  <c r="DD230" i="1"/>
  <c r="DH230" i="1"/>
  <c r="DL230" i="1"/>
  <c r="DP230" i="1"/>
  <c r="DT230" i="1"/>
  <c r="DX230" i="1"/>
  <c r="EB230" i="1"/>
  <c r="EF230" i="1"/>
  <c r="EJ230" i="1"/>
  <c r="EN230" i="1"/>
  <c r="ER230" i="1"/>
  <c r="EV230" i="1"/>
  <c r="EZ230" i="1"/>
  <c r="FD230" i="1"/>
  <c r="FH230" i="1"/>
  <c r="FL230" i="1"/>
  <c r="FP230" i="1"/>
  <c r="FW230" i="1"/>
  <c r="GA230" i="1"/>
  <c r="GE230" i="1"/>
  <c r="GI230" i="1"/>
  <c r="GM230" i="1"/>
  <c r="GQ230" i="1"/>
  <c r="AM223" i="1"/>
  <c r="FS224" i="1"/>
  <c r="AU225" i="1"/>
  <c r="GU225" i="1"/>
  <c r="AU226" i="1"/>
  <c r="BV226" i="1"/>
  <c r="GU226" i="1"/>
  <c r="AM227" i="1"/>
  <c r="FS228" i="1"/>
  <c r="N229" i="1"/>
  <c r="GU229" i="1"/>
  <c r="I240" i="1"/>
  <c r="M240" i="1"/>
  <c r="T240" i="1"/>
  <c r="X240" i="1"/>
  <c r="AB240" i="1"/>
  <c r="AF240" i="1"/>
  <c r="AJ240" i="1"/>
  <c r="AQ240" i="1"/>
  <c r="AX240" i="1"/>
  <c r="BB240" i="1"/>
  <c r="BF240" i="1"/>
  <c r="BJ240" i="1"/>
  <c r="BN240" i="1"/>
  <c r="BR240" i="1"/>
  <c r="BY240" i="1"/>
  <c r="CE240" i="1" s="1"/>
  <c r="CC240" i="1"/>
  <c r="CJ240" i="1"/>
  <c r="CN240" i="1"/>
  <c r="CR240" i="1"/>
  <c r="CV240" i="1"/>
  <c r="CZ240" i="1"/>
  <c r="DD240" i="1"/>
  <c r="DH240" i="1"/>
  <c r="DL240" i="1"/>
  <c r="DP240" i="1"/>
  <c r="DT240" i="1"/>
  <c r="DX240" i="1"/>
  <c r="EB240" i="1"/>
  <c r="EF240" i="1"/>
  <c r="EJ240" i="1"/>
  <c r="EN240" i="1"/>
  <c r="ER240" i="1"/>
  <c r="EV240" i="1"/>
  <c r="EZ240" i="1"/>
  <c r="FD240" i="1"/>
  <c r="FH240" i="1"/>
  <c r="FL240" i="1"/>
  <c r="FP240" i="1"/>
  <c r="FW240" i="1"/>
  <c r="GA240" i="1"/>
  <c r="GE240" i="1"/>
  <c r="GI240" i="1"/>
  <c r="GM240" i="1"/>
  <c r="GQ240" i="1"/>
  <c r="AM234" i="1"/>
  <c r="CE235" i="1"/>
  <c r="AU236" i="1"/>
  <c r="GU236" i="1"/>
  <c r="AU237" i="1"/>
  <c r="BV237" i="1"/>
  <c r="GU237" i="1"/>
  <c r="AM238" i="1"/>
  <c r="CE239" i="1"/>
  <c r="CE241" i="1"/>
  <c r="H251" i="1"/>
  <c r="L251" i="1"/>
  <c r="S251" i="1"/>
  <c r="W251" i="1"/>
  <c r="AA251" i="1"/>
  <c r="AE251" i="1"/>
  <c r="AI251" i="1"/>
  <c r="AP251" i="1"/>
  <c r="AT251" i="1"/>
  <c r="BA251" i="1"/>
  <c r="BE251" i="1"/>
  <c r="BI251" i="1"/>
  <c r="BM251" i="1"/>
  <c r="BQ251" i="1"/>
  <c r="BU251" i="1"/>
  <c r="CB251" i="1"/>
  <c r="CI251" i="1"/>
  <c r="CM251" i="1"/>
  <c r="CQ251" i="1"/>
  <c r="CU251" i="1"/>
  <c r="CY251" i="1"/>
  <c r="DC251" i="1"/>
  <c r="DG251" i="1"/>
  <c r="DK251" i="1"/>
  <c r="DO251" i="1"/>
  <c r="DS251" i="1"/>
  <c r="DW251" i="1"/>
  <c r="EA251" i="1"/>
  <c r="EE251" i="1"/>
  <c r="EI251" i="1"/>
  <c r="EM251" i="1"/>
  <c r="EQ251" i="1"/>
  <c r="EU251" i="1"/>
  <c r="EY251" i="1"/>
  <c r="FC251" i="1"/>
  <c r="FG251" i="1"/>
  <c r="FK251" i="1"/>
  <c r="FO251" i="1"/>
  <c r="FV251" i="1"/>
  <c r="FZ251" i="1"/>
  <c r="GD251" i="1"/>
  <c r="GH251" i="1"/>
  <c r="GL251" i="1"/>
  <c r="GP251" i="1"/>
  <c r="GT251" i="1"/>
  <c r="N244" i="1"/>
  <c r="BV244" i="1"/>
  <c r="CE244" i="1"/>
  <c r="FS246" i="1"/>
  <c r="N247" i="1"/>
  <c r="AM247" i="1"/>
  <c r="FS247" i="1"/>
  <c r="CH287" i="1"/>
  <c r="CL287" i="1"/>
  <c r="CP287" i="1"/>
  <c r="CT287" i="1"/>
  <c r="CX287" i="1"/>
  <c r="DB287" i="1"/>
  <c r="DF287" i="1"/>
  <c r="DJ287" i="1"/>
  <c r="DN287" i="1"/>
  <c r="DR287" i="1"/>
  <c r="DV287" i="1"/>
  <c r="DZ287" i="1"/>
  <c r="ED287" i="1"/>
  <c r="EH287" i="1"/>
  <c r="EL287" i="1"/>
  <c r="EP287" i="1"/>
  <c r="ET287" i="1"/>
  <c r="EX287" i="1"/>
  <c r="FB287" i="1"/>
  <c r="FF287" i="1"/>
  <c r="FJ287" i="1"/>
  <c r="FN287" i="1"/>
  <c r="FR287" i="1"/>
  <c r="FY287" i="1"/>
  <c r="GC287" i="1"/>
  <c r="GG287" i="1"/>
  <c r="GK287" i="1"/>
  <c r="GO287" i="1"/>
  <c r="GS287" i="1"/>
  <c r="AU270" i="1"/>
  <c r="GU270" i="1"/>
  <c r="AU271" i="1"/>
  <c r="BV271" i="1"/>
  <c r="GU271" i="1"/>
  <c r="AM272" i="1"/>
  <c r="CE273" i="1"/>
  <c r="AU274" i="1"/>
  <c r="GU274" i="1"/>
  <c r="AU275" i="1"/>
  <c r="BV275" i="1"/>
  <c r="GU275" i="1"/>
  <c r="AM276" i="1"/>
  <c r="CE277" i="1"/>
  <c r="AU278" i="1"/>
  <c r="GU278" i="1"/>
  <c r="AU279" i="1"/>
  <c r="BV279" i="1"/>
  <c r="GU279" i="1"/>
  <c r="AM280" i="1"/>
  <c r="CE281" i="1"/>
  <c r="AU282" i="1"/>
  <c r="GU282" i="1"/>
  <c r="AU283" i="1"/>
  <c r="BV283" i="1"/>
  <c r="GU283" i="1"/>
  <c r="AM284" i="1"/>
  <c r="AM285" i="1"/>
  <c r="CE285" i="1"/>
  <c r="FS285" i="1"/>
  <c r="AU286" i="1"/>
  <c r="GU286" i="1"/>
  <c r="I294" i="1"/>
  <c r="M294" i="1"/>
  <c r="T294" i="1"/>
  <c r="X294" i="1"/>
  <c r="AB294" i="1"/>
  <c r="AF294" i="1"/>
  <c r="AJ294" i="1"/>
  <c r="AQ294" i="1"/>
  <c r="AX294" i="1"/>
  <c r="BB294" i="1"/>
  <c r="BF294" i="1"/>
  <c r="BJ294" i="1"/>
  <c r="BN294" i="1"/>
  <c r="BR294" i="1"/>
  <c r="CE290" i="1"/>
  <c r="CC294" i="1"/>
  <c r="CJ294" i="1"/>
  <c r="CN294" i="1"/>
  <c r="CR294" i="1"/>
  <c r="CV294" i="1"/>
  <c r="CZ294" i="1"/>
  <c r="DD294" i="1"/>
  <c r="DH294" i="1"/>
  <c r="DL294" i="1"/>
  <c r="DP294" i="1"/>
  <c r="DT294" i="1"/>
  <c r="DX294" i="1"/>
  <c r="EB294" i="1"/>
  <c r="EF294" i="1"/>
  <c r="EJ294" i="1"/>
  <c r="EN294" i="1"/>
  <c r="ER294" i="1"/>
  <c r="EV294" i="1"/>
  <c r="EZ294" i="1"/>
  <c r="FD294" i="1"/>
  <c r="FH294" i="1"/>
  <c r="FL294" i="1"/>
  <c r="FP294" i="1"/>
  <c r="FW294" i="1"/>
  <c r="GA294" i="1"/>
  <c r="GE294" i="1"/>
  <c r="GI294" i="1"/>
  <c r="GM294" i="1"/>
  <c r="GQ294" i="1"/>
  <c r="CE291" i="1"/>
  <c r="FS292" i="1"/>
  <c r="N293" i="1"/>
  <c r="GU293" i="1"/>
  <c r="E304" i="1"/>
  <c r="K304" i="1"/>
  <c r="R304" i="1"/>
  <c r="V304" i="1"/>
  <c r="Z304" i="1"/>
  <c r="AD304" i="1"/>
  <c r="AH304" i="1"/>
  <c r="AL304" i="1"/>
  <c r="AS304" i="1"/>
  <c r="AZ304" i="1"/>
  <c r="BD304" i="1"/>
  <c r="BH304" i="1"/>
  <c r="BL304" i="1"/>
  <c r="BP304" i="1"/>
  <c r="BT304" i="1"/>
  <c r="CA304" i="1"/>
  <c r="FS297" i="1"/>
  <c r="CL304" i="1"/>
  <c r="CP304" i="1"/>
  <c r="CT304" i="1"/>
  <c r="CX304" i="1"/>
  <c r="DB304" i="1"/>
  <c r="DF304" i="1"/>
  <c r="DJ304" i="1"/>
  <c r="DN304" i="1"/>
  <c r="DR304" i="1"/>
  <c r="DV304" i="1"/>
  <c r="DZ304" i="1"/>
  <c r="ED304" i="1"/>
  <c r="EH304" i="1"/>
  <c r="EL304" i="1"/>
  <c r="EP304" i="1"/>
  <c r="ET304" i="1"/>
  <c r="EX304" i="1"/>
  <c r="FB304" i="1"/>
  <c r="FF304" i="1"/>
  <c r="FJ304" i="1"/>
  <c r="FN304" i="1"/>
  <c r="FR304" i="1"/>
  <c r="FY304" i="1"/>
  <c r="GC304" i="1"/>
  <c r="GG304" i="1"/>
  <c r="GK304" i="1"/>
  <c r="GO304" i="1"/>
  <c r="GS304" i="1"/>
  <c r="AM298" i="1"/>
  <c r="FS298" i="1"/>
  <c r="AU299" i="1"/>
  <c r="AV299" i="1" s="1"/>
  <c r="CE299" i="1"/>
  <c r="CG299" i="1" s="1"/>
  <c r="GU299" i="1"/>
  <c r="N300" i="1"/>
  <c r="FS301" i="1"/>
  <c r="AM302" i="1"/>
  <c r="FS302" i="1"/>
  <c r="AU303" i="1"/>
  <c r="BV303" i="1"/>
  <c r="CE303" i="1"/>
  <c r="GU303" i="1"/>
  <c r="BV305" i="1"/>
  <c r="CE305" i="1"/>
  <c r="BV306" i="1"/>
  <c r="N256" i="1"/>
  <c r="AU256" i="1"/>
  <c r="BV256" i="1"/>
  <c r="CE256" i="1"/>
  <c r="GU256" i="1"/>
  <c r="AM259" i="1"/>
  <c r="GU259" i="1"/>
  <c r="BV261" i="1"/>
  <c r="BV262" i="1"/>
  <c r="CE262" i="1"/>
  <c r="D266" i="1"/>
  <c r="J266" i="1"/>
  <c r="Q266" i="1"/>
  <c r="U266" i="1"/>
  <c r="Y266" i="1"/>
  <c r="AC266" i="1"/>
  <c r="AG266" i="1"/>
  <c r="AK266" i="1"/>
  <c r="AR266" i="1"/>
  <c r="AY266" i="1"/>
  <c r="BC266" i="1"/>
  <c r="BG266" i="1"/>
  <c r="BK266" i="1"/>
  <c r="BO266" i="1"/>
  <c r="BS266" i="1"/>
  <c r="BZ266" i="1"/>
  <c r="CD266" i="1"/>
  <c r="CK266" i="1"/>
  <c r="CO266" i="1"/>
  <c r="CS266" i="1"/>
  <c r="CW266" i="1"/>
  <c r="DA266" i="1"/>
  <c r="DE266" i="1"/>
  <c r="DI266" i="1"/>
  <c r="DM266" i="1"/>
  <c r="DQ266" i="1"/>
  <c r="DU266" i="1"/>
  <c r="DY266" i="1"/>
  <c r="EC266" i="1"/>
  <c r="EG266" i="1"/>
  <c r="EK266" i="1"/>
  <c r="EO266" i="1"/>
  <c r="ES266" i="1"/>
  <c r="EW266" i="1"/>
  <c r="FA266" i="1"/>
  <c r="FE266" i="1"/>
  <c r="FI266" i="1"/>
  <c r="FM266" i="1"/>
  <c r="FQ266" i="1"/>
  <c r="FX266" i="1"/>
  <c r="GB266" i="1"/>
  <c r="GF266" i="1"/>
  <c r="GJ266" i="1"/>
  <c r="GN266" i="1"/>
  <c r="GR266" i="1"/>
  <c r="FS264" i="1"/>
  <c r="FF266" i="1"/>
  <c r="FJ266" i="1"/>
  <c r="FN266" i="1"/>
  <c r="FR266" i="1"/>
  <c r="N265" i="1"/>
  <c r="P265" i="1" s="1"/>
  <c r="CE267" i="1"/>
  <c r="N269" i="1"/>
  <c r="L287" i="1"/>
  <c r="S287" i="1"/>
  <c r="W287" i="1"/>
  <c r="AA287" i="1"/>
  <c r="AE287" i="1"/>
  <c r="AI287" i="1"/>
  <c r="AP287" i="1"/>
  <c r="AT287" i="1"/>
  <c r="BA287" i="1"/>
  <c r="BE287" i="1"/>
  <c r="BI287" i="1"/>
  <c r="BM287" i="1"/>
  <c r="BQ287" i="1"/>
  <c r="BU287" i="1"/>
  <c r="CB287" i="1"/>
  <c r="CI287" i="1"/>
  <c r="CM287" i="1"/>
  <c r="CQ287" i="1"/>
  <c r="CU287" i="1"/>
  <c r="CY287" i="1"/>
  <c r="DC287" i="1"/>
  <c r="DG287" i="1"/>
  <c r="DK287" i="1"/>
  <c r="DO287" i="1"/>
  <c r="DS287" i="1"/>
  <c r="DW287" i="1"/>
  <c r="EA287" i="1"/>
  <c r="EE287" i="1"/>
  <c r="EI287" i="1"/>
  <c r="EM287" i="1"/>
  <c r="EQ287" i="1"/>
  <c r="EU287" i="1"/>
  <c r="EY287" i="1"/>
  <c r="FC287" i="1"/>
  <c r="FG287" i="1"/>
  <c r="FK287" i="1"/>
  <c r="FO287" i="1"/>
  <c r="FV287" i="1"/>
  <c r="FZ287" i="1"/>
  <c r="GD287" i="1"/>
  <c r="GH287" i="1"/>
  <c r="GL287" i="1"/>
  <c r="GP287" i="1"/>
  <c r="GT287" i="1"/>
  <c r="N270" i="1"/>
  <c r="BV270" i="1"/>
  <c r="CE270" i="1"/>
  <c r="FS272" i="1"/>
  <c r="N273" i="1"/>
  <c r="AM273" i="1"/>
  <c r="FS273" i="1"/>
  <c r="N274" i="1"/>
  <c r="BV274" i="1"/>
  <c r="CE274" i="1"/>
  <c r="FS276" i="1"/>
  <c r="N277" i="1"/>
  <c r="AM277" i="1"/>
  <c r="FS277" i="1"/>
  <c r="N278" i="1"/>
  <c r="BV278" i="1"/>
  <c r="CE278" i="1"/>
  <c r="FS280" i="1"/>
  <c r="N281" i="1"/>
  <c r="AM281" i="1"/>
  <c r="FS281" i="1"/>
  <c r="N282" i="1"/>
  <c r="BV282" i="1"/>
  <c r="CE282" i="1"/>
  <c r="FS284" i="1"/>
  <c r="N285" i="1"/>
  <c r="AU285" i="1"/>
  <c r="GU285" i="1"/>
  <c r="BV286" i="1"/>
  <c r="CE286" i="1"/>
  <c r="BV288" i="1"/>
  <c r="CE288" i="1"/>
  <c r="BV289" i="1"/>
  <c r="D294" i="1"/>
  <c r="J294" i="1"/>
  <c r="AM290" i="1"/>
  <c r="U294" i="1"/>
  <c r="Y294" i="1"/>
  <c r="AC294" i="1"/>
  <c r="AG294" i="1"/>
  <c r="AK294" i="1"/>
  <c r="AR294" i="1"/>
  <c r="AY294" i="1"/>
  <c r="BC294" i="1"/>
  <c r="BG294" i="1"/>
  <c r="BK294" i="1"/>
  <c r="BO294" i="1"/>
  <c r="BS294" i="1"/>
  <c r="BZ294" i="1"/>
  <c r="CD294" i="1"/>
  <c r="CK294" i="1"/>
  <c r="CO294" i="1"/>
  <c r="CS294" i="1"/>
  <c r="CW294" i="1"/>
  <c r="DA294" i="1"/>
  <c r="DE294" i="1"/>
  <c r="DI294" i="1"/>
  <c r="DM294" i="1"/>
  <c r="DQ294" i="1"/>
  <c r="DU294" i="1"/>
  <c r="DY294" i="1"/>
  <c r="EC294" i="1"/>
  <c r="EG294" i="1"/>
  <c r="EK294" i="1"/>
  <c r="EO294" i="1"/>
  <c r="ES294" i="1"/>
  <c r="EW294" i="1"/>
  <c r="FA294" i="1"/>
  <c r="FE294" i="1"/>
  <c r="FI294" i="1"/>
  <c r="FM294" i="1"/>
  <c r="FQ294" i="1"/>
  <c r="FX294" i="1"/>
  <c r="GB294" i="1"/>
  <c r="GF294" i="1"/>
  <c r="GJ294" i="1"/>
  <c r="GN294" i="1"/>
  <c r="GR294" i="1"/>
  <c r="AM291" i="1"/>
  <c r="FS291" i="1"/>
  <c r="AU292" i="1"/>
  <c r="GU292" i="1"/>
  <c r="AU293" i="1"/>
  <c r="BV293" i="1"/>
  <c r="CE296" i="1"/>
  <c r="L304" i="1"/>
  <c r="S304" i="1"/>
  <c r="W304" i="1"/>
  <c r="AA304" i="1"/>
  <c r="AE304" i="1"/>
  <c r="AI304" i="1"/>
  <c r="AP304" i="1"/>
  <c r="AT304" i="1"/>
  <c r="BA304" i="1"/>
  <c r="BE304" i="1"/>
  <c r="BI304" i="1"/>
  <c r="BM304" i="1"/>
  <c r="BQ304" i="1"/>
  <c r="BU304" i="1"/>
  <c r="CB304" i="1"/>
  <c r="FC304" i="1"/>
  <c r="FG304" i="1"/>
  <c r="FK304" i="1"/>
  <c r="FO304" i="1"/>
  <c r="GU297" i="1"/>
  <c r="GW297" i="1" s="1"/>
  <c r="FZ304" i="1"/>
  <c r="GD304" i="1"/>
  <c r="GH304" i="1"/>
  <c r="GL304" i="1"/>
  <c r="GP304" i="1"/>
  <c r="GT304" i="1"/>
  <c r="AU298" i="1"/>
  <c r="GU298" i="1"/>
  <c r="AM299" i="1"/>
  <c r="AN299" i="1" s="1"/>
  <c r="N248" i="1"/>
  <c r="BV248" i="1"/>
  <c r="CE248" i="1"/>
  <c r="FS250" i="1"/>
  <c r="CE253" i="1"/>
  <c r="H260" i="1"/>
  <c r="L260" i="1"/>
  <c r="S260" i="1"/>
  <c r="W260" i="1"/>
  <c r="AA260" i="1"/>
  <c r="AE260" i="1"/>
  <c r="AI260" i="1"/>
  <c r="AP260" i="1"/>
  <c r="AT260" i="1"/>
  <c r="BA260" i="1"/>
  <c r="BE260" i="1"/>
  <c r="BI260" i="1"/>
  <c r="BM260" i="1"/>
  <c r="BQ260" i="1"/>
  <c r="BU260" i="1"/>
  <c r="CB260" i="1"/>
  <c r="CI260" i="1"/>
  <c r="CM260" i="1"/>
  <c r="CQ260" i="1"/>
  <c r="CU260" i="1"/>
  <c r="CY260" i="1"/>
  <c r="DC260" i="1"/>
  <c r="DG260" i="1"/>
  <c r="DK260" i="1"/>
  <c r="DO260" i="1"/>
  <c r="DS260" i="1"/>
  <c r="DW260" i="1"/>
  <c r="EA260" i="1"/>
  <c r="EE260" i="1"/>
  <c r="EI260" i="1"/>
  <c r="EM260" i="1"/>
  <c r="EQ260" i="1"/>
  <c r="EU260" i="1"/>
  <c r="EY260" i="1"/>
  <c r="FC260" i="1"/>
  <c r="FG260" i="1"/>
  <c r="FK260" i="1"/>
  <c r="FO260" i="1"/>
  <c r="FV260" i="1"/>
  <c r="FZ260" i="1"/>
  <c r="GD260" i="1"/>
  <c r="GH260" i="1"/>
  <c r="GL260" i="1"/>
  <c r="GP260" i="1"/>
  <c r="GT260" i="1"/>
  <c r="N255" i="1"/>
  <c r="AU255" i="1"/>
  <c r="BV255" i="1"/>
  <c r="GU255" i="1"/>
  <c r="AM256" i="1"/>
  <c r="CE257" i="1"/>
  <c r="FS258" i="1"/>
  <c r="N259" i="1"/>
  <c r="AU259" i="1"/>
  <c r="BV259" i="1"/>
  <c r="CE261" i="1"/>
  <c r="K266" i="1"/>
  <c r="R266" i="1"/>
  <c r="V266" i="1"/>
  <c r="Z266" i="1"/>
  <c r="AD266" i="1"/>
  <c r="AH266" i="1"/>
  <c r="AL266" i="1"/>
  <c r="AS266" i="1"/>
  <c r="AZ266" i="1"/>
  <c r="BD266" i="1"/>
  <c r="BH266" i="1"/>
  <c r="BL266" i="1"/>
  <c r="BP266" i="1"/>
  <c r="BT266" i="1"/>
  <c r="CA266" i="1"/>
  <c r="DF266" i="1"/>
  <c r="DJ266" i="1"/>
  <c r="DN266" i="1"/>
  <c r="DR266" i="1"/>
  <c r="DV266" i="1"/>
  <c r="DZ266" i="1"/>
  <c r="ED266" i="1"/>
  <c r="EH266" i="1"/>
  <c r="EL266" i="1"/>
  <c r="EP266" i="1"/>
  <c r="ET266" i="1"/>
  <c r="EX266" i="1"/>
  <c r="FB266" i="1"/>
  <c r="FY266" i="1"/>
  <c r="GC266" i="1"/>
  <c r="GG266" i="1"/>
  <c r="GK266" i="1"/>
  <c r="GO266" i="1"/>
  <c r="GS266" i="1"/>
  <c r="FV266" i="1"/>
  <c r="FZ266" i="1"/>
  <c r="GD266" i="1"/>
  <c r="GH266" i="1"/>
  <c r="GL266" i="1"/>
  <c r="GP266" i="1"/>
  <c r="GT266" i="1"/>
  <c r="GU265" i="1"/>
  <c r="I287" i="1"/>
  <c r="M287" i="1"/>
  <c r="T287" i="1"/>
  <c r="X287" i="1"/>
  <c r="AB287" i="1"/>
  <c r="AF287" i="1"/>
  <c r="AJ287" i="1"/>
  <c r="AQ287" i="1"/>
  <c r="AX287" i="1"/>
  <c r="BB287" i="1"/>
  <c r="BF287" i="1"/>
  <c r="BJ287" i="1"/>
  <c r="BN287" i="1"/>
  <c r="BR287" i="1"/>
  <c r="BY287" i="1"/>
  <c r="CC287" i="1"/>
  <c r="CJ287" i="1"/>
  <c r="CN287" i="1"/>
  <c r="CR287" i="1"/>
  <c r="CV287" i="1"/>
  <c r="CZ287" i="1"/>
  <c r="DD287" i="1"/>
  <c r="DH287" i="1"/>
  <c r="DL287" i="1"/>
  <c r="DP287" i="1"/>
  <c r="DT287" i="1"/>
  <c r="DX287" i="1"/>
  <c r="EB287" i="1"/>
  <c r="EF287" i="1"/>
  <c r="EJ287" i="1"/>
  <c r="EN287" i="1"/>
  <c r="ER287" i="1"/>
  <c r="EV287" i="1"/>
  <c r="EZ287" i="1"/>
  <c r="FD287" i="1"/>
  <c r="FH287" i="1"/>
  <c r="FL287" i="1"/>
  <c r="FP287" i="1"/>
  <c r="FW287" i="1"/>
  <c r="GA287" i="1"/>
  <c r="GE287" i="1"/>
  <c r="GI287" i="1"/>
  <c r="GM287" i="1"/>
  <c r="GQ287" i="1"/>
  <c r="AM270" i="1"/>
  <c r="CE271" i="1"/>
  <c r="AU272" i="1"/>
  <c r="GU272" i="1"/>
  <c r="AU273" i="1"/>
  <c r="BV273" i="1"/>
  <c r="GU273" i="1"/>
  <c r="AM274" i="1"/>
  <c r="CE275" i="1"/>
  <c r="AU276" i="1"/>
  <c r="GU276" i="1"/>
  <c r="AU277" i="1"/>
  <c r="BV277" i="1"/>
  <c r="GU277" i="1"/>
  <c r="AM278" i="1"/>
  <c r="CE279" i="1"/>
  <c r="AU280" i="1"/>
  <c r="GU280" i="1"/>
  <c r="AU281" i="1"/>
  <c r="BV281" i="1"/>
  <c r="GU281" i="1"/>
  <c r="AM282" i="1"/>
  <c r="CE283" i="1"/>
  <c r="AU284" i="1"/>
  <c r="GU284" i="1"/>
  <c r="BV285" i="1"/>
  <c r="N286" i="1"/>
  <c r="AM286" i="1"/>
  <c r="E294" i="1"/>
  <c r="K294" i="1"/>
  <c r="R294" i="1"/>
  <c r="V294" i="1"/>
  <c r="Z294" i="1"/>
  <c r="AD294" i="1"/>
  <c r="AM300" i="1"/>
  <c r="FS300" i="1"/>
  <c r="AU301" i="1"/>
  <c r="BV301" i="1"/>
  <c r="CE301" i="1"/>
  <c r="GU301" i="1"/>
  <c r="N302" i="1"/>
  <c r="FS303" i="1"/>
  <c r="CE306" i="1"/>
  <c r="N307" i="1"/>
  <c r="AU327" i="1"/>
  <c r="GU327" i="1"/>
  <c r="I347" i="1"/>
  <c r="M347" i="1"/>
  <c r="T347" i="1"/>
  <c r="X347" i="1"/>
  <c r="AB347" i="1"/>
  <c r="AF347" i="1"/>
  <c r="AJ347" i="1"/>
  <c r="D311" i="1"/>
  <c r="J311" i="1"/>
  <c r="AM307" i="1"/>
  <c r="U311" i="1"/>
  <c r="Y311" i="1"/>
  <c r="AC311" i="1"/>
  <c r="AG311" i="1"/>
  <c r="AK311" i="1"/>
  <c r="AR311" i="1"/>
  <c r="AY311" i="1"/>
  <c r="BC311" i="1"/>
  <c r="BG311" i="1"/>
  <c r="BK311" i="1"/>
  <c r="BO311" i="1"/>
  <c r="BS311" i="1"/>
  <c r="BZ311" i="1"/>
  <c r="CD311" i="1"/>
  <c r="CK311" i="1"/>
  <c r="CO311" i="1"/>
  <c r="CS311" i="1"/>
  <c r="CW311" i="1"/>
  <c r="DA311" i="1"/>
  <c r="DE311" i="1"/>
  <c r="DI311" i="1"/>
  <c r="DM311" i="1"/>
  <c r="DQ311" i="1"/>
  <c r="DU311" i="1"/>
  <c r="DY311" i="1"/>
  <c r="EC311" i="1"/>
  <c r="EG311" i="1"/>
  <c r="EK311" i="1"/>
  <c r="EO311" i="1"/>
  <c r="ES311" i="1"/>
  <c r="EW311" i="1"/>
  <c r="FA311" i="1"/>
  <c r="FE311" i="1"/>
  <c r="FI311" i="1"/>
  <c r="FM311" i="1"/>
  <c r="FQ311" i="1"/>
  <c r="FX311" i="1"/>
  <c r="GB311" i="1"/>
  <c r="GF311" i="1"/>
  <c r="GJ311" i="1"/>
  <c r="GN311" i="1"/>
  <c r="GR311" i="1"/>
  <c r="CE308" i="1"/>
  <c r="N309" i="1"/>
  <c r="FS309" i="1"/>
  <c r="AU310" i="1"/>
  <c r="BV310" i="1"/>
  <c r="GU310" i="1"/>
  <c r="CE313" i="1"/>
  <c r="N314" i="1"/>
  <c r="L328" i="1"/>
  <c r="S328" i="1"/>
  <c r="W328" i="1"/>
  <c r="AA328" i="1"/>
  <c r="AE328" i="1"/>
  <c r="AI328" i="1"/>
  <c r="AP328" i="1"/>
  <c r="AT328" i="1"/>
  <c r="BA328" i="1"/>
  <c r="BE328" i="1"/>
  <c r="BI328" i="1"/>
  <c r="BM328" i="1"/>
  <c r="BQ328" i="1"/>
  <c r="BU328" i="1"/>
  <c r="CB328" i="1"/>
  <c r="CI328" i="1"/>
  <c r="CM328" i="1"/>
  <c r="CQ328" i="1"/>
  <c r="CU328" i="1"/>
  <c r="CY328" i="1"/>
  <c r="DC328" i="1"/>
  <c r="DG328" i="1"/>
  <c r="DK328" i="1"/>
  <c r="DO328" i="1"/>
  <c r="DS328" i="1"/>
  <c r="DW328" i="1"/>
  <c r="EA328" i="1"/>
  <c r="EE328" i="1"/>
  <c r="EI328" i="1"/>
  <c r="EM328" i="1"/>
  <c r="EQ328" i="1"/>
  <c r="EU328" i="1"/>
  <c r="EY328" i="1"/>
  <c r="FC328" i="1"/>
  <c r="FG328" i="1"/>
  <c r="FK328" i="1"/>
  <c r="FO328" i="1"/>
  <c r="FV328" i="1"/>
  <c r="FZ328" i="1"/>
  <c r="GD328" i="1"/>
  <c r="GH328" i="1"/>
  <c r="GL328" i="1"/>
  <c r="GP328" i="1"/>
  <c r="GT328" i="1"/>
  <c r="AU315" i="1"/>
  <c r="BV315" i="1"/>
  <c r="GU315" i="1"/>
  <c r="AM316" i="1"/>
  <c r="FS317" i="1"/>
  <c r="N318" i="1"/>
  <c r="FS318" i="1"/>
  <c r="BV319" i="1"/>
  <c r="CE319" i="1"/>
  <c r="FS321" i="1"/>
  <c r="N322" i="1"/>
  <c r="AM322" i="1"/>
  <c r="FS322" i="1"/>
  <c r="BV323" i="1"/>
  <c r="CE323" i="1"/>
  <c r="FS325" i="1"/>
  <c r="AH294" i="1"/>
  <c r="AL294" i="1"/>
  <c r="AS294" i="1"/>
  <c r="AZ294" i="1"/>
  <c r="BD294" i="1"/>
  <c r="BH294" i="1"/>
  <c r="BL294" i="1"/>
  <c r="BP294" i="1"/>
  <c r="BT294" i="1"/>
  <c r="CA294" i="1"/>
  <c r="FS290" i="1"/>
  <c r="CL294" i="1"/>
  <c r="CP294" i="1"/>
  <c r="CT294" i="1"/>
  <c r="CX294" i="1"/>
  <c r="DB294" i="1"/>
  <c r="DF294" i="1"/>
  <c r="DJ294" i="1"/>
  <c r="DN294" i="1"/>
  <c r="DR294" i="1"/>
  <c r="DV294" i="1"/>
  <c r="DZ294" i="1"/>
  <c r="ED294" i="1"/>
  <c r="EH294" i="1"/>
  <c r="EL294" i="1"/>
  <c r="EP294" i="1"/>
  <c r="ET294" i="1"/>
  <c r="EX294" i="1"/>
  <c r="FB294" i="1"/>
  <c r="FF294" i="1"/>
  <c r="FJ294" i="1"/>
  <c r="FN294" i="1"/>
  <c r="FR294" i="1"/>
  <c r="FY294" i="1"/>
  <c r="GC294" i="1"/>
  <c r="GG294" i="1"/>
  <c r="GK294" i="1"/>
  <c r="GO294" i="1"/>
  <c r="GS294" i="1"/>
  <c r="N291" i="1"/>
  <c r="AU291" i="1"/>
  <c r="GU291" i="1"/>
  <c r="BV292" i="1"/>
  <c r="CE292" i="1"/>
  <c r="I304" i="1"/>
  <c r="M304" i="1"/>
  <c r="T304" i="1"/>
  <c r="X304" i="1"/>
  <c r="AB304" i="1"/>
  <c r="AF304" i="1"/>
  <c r="AJ304" i="1"/>
  <c r="BB304" i="1"/>
  <c r="BF304" i="1"/>
  <c r="BJ304" i="1"/>
  <c r="BN304" i="1"/>
  <c r="BR304" i="1"/>
  <c r="CC304" i="1"/>
  <c r="CJ304" i="1"/>
  <c r="CN304" i="1"/>
  <c r="CR304" i="1"/>
  <c r="CV304" i="1"/>
  <c r="CZ304" i="1"/>
  <c r="DD304" i="1"/>
  <c r="DH304" i="1"/>
  <c r="DL304" i="1"/>
  <c r="DP304" i="1"/>
  <c r="DT304" i="1"/>
  <c r="DX304" i="1"/>
  <c r="EB304" i="1"/>
  <c r="EF304" i="1"/>
  <c r="EJ304" i="1"/>
  <c r="EN304" i="1"/>
  <c r="ER304" i="1"/>
  <c r="EV304" i="1"/>
  <c r="EZ304" i="1"/>
  <c r="FD304" i="1"/>
  <c r="FH304" i="1"/>
  <c r="FL304" i="1"/>
  <c r="FP304" i="1"/>
  <c r="CE300" i="1"/>
  <c r="N301" i="1"/>
  <c r="AU302" i="1"/>
  <c r="BV302" i="1"/>
  <c r="GU302" i="1"/>
  <c r="AM303" i="1"/>
  <c r="E311" i="1"/>
  <c r="K311" i="1"/>
  <c r="R311" i="1"/>
  <c r="V311" i="1"/>
  <c r="Z311" i="1"/>
  <c r="AD311" i="1"/>
  <c r="AH311" i="1"/>
  <c r="AL311" i="1"/>
  <c r="AS311" i="1"/>
  <c r="AZ311" i="1"/>
  <c r="BD311" i="1"/>
  <c r="BH311" i="1"/>
  <c r="BL311" i="1"/>
  <c r="BP311" i="1"/>
  <c r="BT311" i="1"/>
  <c r="CA311" i="1"/>
  <c r="CH311" i="1"/>
  <c r="CL311" i="1"/>
  <c r="CP311" i="1"/>
  <c r="CT311" i="1"/>
  <c r="CX311" i="1"/>
  <c r="DB311" i="1"/>
  <c r="DF311" i="1"/>
  <c r="DJ311" i="1"/>
  <c r="DN311" i="1"/>
  <c r="DR311" i="1"/>
  <c r="DV311" i="1"/>
  <c r="DZ311" i="1"/>
  <c r="ED311" i="1"/>
  <c r="EH311" i="1"/>
  <c r="EL311" i="1"/>
  <c r="EP311" i="1"/>
  <c r="ET311" i="1"/>
  <c r="EX311" i="1"/>
  <c r="FB311" i="1"/>
  <c r="FF311" i="1"/>
  <c r="FJ311" i="1"/>
  <c r="FN311" i="1"/>
  <c r="FR311" i="1"/>
  <c r="FY311" i="1"/>
  <c r="GC311" i="1"/>
  <c r="GG311" i="1"/>
  <c r="GK311" i="1"/>
  <c r="GO311" i="1"/>
  <c r="GS311" i="1"/>
  <c r="AM308" i="1"/>
  <c r="FS308" i="1"/>
  <c r="AU309" i="1"/>
  <c r="BV309" i="1"/>
  <c r="CE309" i="1"/>
  <c r="GU309" i="1"/>
  <c r="N310" i="1"/>
  <c r="BV312" i="1"/>
  <c r="CE312" i="1"/>
  <c r="I328" i="1"/>
  <c r="M328" i="1"/>
  <c r="T328" i="1"/>
  <c r="X328" i="1"/>
  <c r="AB328" i="1"/>
  <c r="AF328" i="1"/>
  <c r="AJ328" i="1"/>
  <c r="AQ328" i="1"/>
  <c r="AX328" i="1"/>
  <c r="BB328" i="1"/>
  <c r="BF328" i="1"/>
  <c r="BJ328" i="1"/>
  <c r="BN328" i="1"/>
  <c r="BR328" i="1"/>
  <c r="CE314" i="1"/>
  <c r="CC328" i="1"/>
  <c r="CJ328" i="1"/>
  <c r="CN328" i="1"/>
  <c r="CR328" i="1"/>
  <c r="CV328" i="1"/>
  <c r="CZ328" i="1"/>
  <c r="DD328" i="1"/>
  <c r="DH328" i="1"/>
  <c r="DL328" i="1"/>
  <c r="DP328" i="1"/>
  <c r="DT328" i="1"/>
  <c r="DX328" i="1"/>
  <c r="EB328" i="1"/>
  <c r="EF328" i="1"/>
  <c r="EJ328" i="1"/>
  <c r="AU308" i="1"/>
  <c r="BV308" i="1"/>
  <c r="GU308" i="1"/>
  <c r="AM309" i="1"/>
  <c r="CE310" i="1"/>
  <c r="BV313" i="1"/>
  <c r="AM314" i="1"/>
  <c r="AM315" i="1"/>
  <c r="CE315" i="1"/>
  <c r="FS315" i="1"/>
  <c r="N316" i="1"/>
  <c r="FS316" i="1"/>
  <c r="BV317" i="1"/>
  <c r="CE317" i="1"/>
  <c r="AM318" i="1"/>
  <c r="FS319" i="1"/>
  <c r="N320" i="1"/>
  <c r="AM320" i="1"/>
  <c r="FS320" i="1"/>
  <c r="BV321" i="1"/>
  <c r="CE321" i="1"/>
  <c r="FS323" i="1"/>
  <c r="N324" i="1"/>
  <c r="AM324" i="1"/>
  <c r="FS324" i="1"/>
  <c r="BV325" i="1"/>
  <c r="CE325" i="1"/>
  <c r="AQ347" i="1"/>
  <c r="AX347" i="1"/>
  <c r="BB347" i="1"/>
  <c r="BF347" i="1"/>
  <c r="BJ347" i="1"/>
  <c r="BN347" i="1"/>
  <c r="BR347" i="1"/>
  <c r="BY347" i="1"/>
  <c r="CC347" i="1"/>
  <c r="AM332" i="1"/>
  <c r="AN332" i="1" s="1"/>
  <c r="FS334" i="1"/>
  <c r="AM335" i="1"/>
  <c r="AU336" i="1"/>
  <c r="BV336" i="1"/>
  <c r="CE336" i="1"/>
  <c r="GU336" i="1"/>
  <c r="N337" i="1"/>
  <c r="FS338" i="1"/>
  <c r="AM339" i="1"/>
  <c r="AU340" i="1"/>
  <c r="BV340" i="1"/>
  <c r="CE340" i="1"/>
  <c r="GU340" i="1"/>
  <c r="N341" i="1"/>
  <c r="AM343" i="1"/>
  <c r="AU344" i="1"/>
  <c r="BV344" i="1"/>
  <c r="CE344" i="1"/>
  <c r="GU344" i="1"/>
  <c r="I362" i="1"/>
  <c r="M362" i="1"/>
  <c r="T362" i="1"/>
  <c r="X362" i="1"/>
  <c r="AB362" i="1"/>
  <c r="AF362" i="1"/>
  <c r="AJ362" i="1"/>
  <c r="AQ362" i="1"/>
  <c r="AU362" i="1" s="1"/>
  <c r="AX362" i="1"/>
  <c r="BB362" i="1"/>
  <c r="BF362" i="1"/>
  <c r="BJ362" i="1"/>
  <c r="BN362" i="1"/>
  <c r="BR362" i="1"/>
  <c r="BY362" i="1"/>
  <c r="CC362" i="1"/>
  <c r="CJ362" i="1"/>
  <c r="CN362" i="1"/>
  <c r="CR362" i="1"/>
  <c r="CV362" i="1"/>
  <c r="CZ362" i="1"/>
  <c r="DD362" i="1"/>
  <c r="DH362" i="1"/>
  <c r="DL362" i="1"/>
  <c r="DP362" i="1"/>
  <c r="DT362" i="1"/>
  <c r="DX362" i="1"/>
  <c r="EB362" i="1"/>
  <c r="EF362" i="1"/>
  <c r="EJ362" i="1"/>
  <c r="EN362" i="1"/>
  <c r="ER362" i="1"/>
  <c r="EV362" i="1"/>
  <c r="EZ362" i="1"/>
  <c r="FD362" i="1"/>
  <c r="FH362" i="1"/>
  <c r="FL362" i="1"/>
  <c r="FP362" i="1"/>
  <c r="FW362" i="1"/>
  <c r="GU362" i="1" s="1"/>
  <c r="GA362" i="1"/>
  <c r="GE362" i="1"/>
  <c r="GI362" i="1"/>
  <c r="GM362" i="1"/>
  <c r="GQ362" i="1"/>
  <c r="CE351" i="1"/>
  <c r="CE352" i="1"/>
  <c r="FS352" i="1"/>
  <c r="N353" i="1"/>
  <c r="N354" i="1"/>
  <c r="CE354" i="1"/>
  <c r="CG354" i="1" s="1"/>
  <c r="AU355" i="1"/>
  <c r="GU355" i="1"/>
  <c r="AM356" i="1"/>
  <c r="CE357" i="1"/>
  <c r="AU359" i="1"/>
  <c r="BV359" i="1"/>
  <c r="GU359" i="1"/>
  <c r="AM360" i="1"/>
  <c r="CE361" i="1"/>
  <c r="CE363" i="1"/>
  <c r="H374" i="1"/>
  <c r="L374" i="1"/>
  <c r="S374" i="1"/>
  <c r="W374" i="1"/>
  <c r="AA374" i="1"/>
  <c r="AE374" i="1"/>
  <c r="AI374" i="1"/>
  <c r="AP374" i="1"/>
  <c r="AT374" i="1"/>
  <c r="CB374" i="1"/>
  <c r="CI374" i="1"/>
  <c r="CM374" i="1"/>
  <c r="CQ374" i="1"/>
  <c r="CU374" i="1"/>
  <c r="CY374" i="1"/>
  <c r="DC374" i="1"/>
  <c r="DG374" i="1"/>
  <c r="DK374" i="1"/>
  <c r="DO374" i="1"/>
  <c r="DS374" i="1"/>
  <c r="DW374" i="1"/>
  <c r="EA374" i="1"/>
  <c r="EE374" i="1"/>
  <c r="EI374" i="1"/>
  <c r="EM374" i="1"/>
  <c r="EQ374" i="1"/>
  <c r="EU374" i="1"/>
  <c r="EY374" i="1"/>
  <c r="FC374" i="1"/>
  <c r="FG374" i="1"/>
  <c r="FK374" i="1"/>
  <c r="FO374" i="1"/>
  <c r="N366" i="1"/>
  <c r="AU366" i="1"/>
  <c r="BV366" i="1"/>
  <c r="CE366" i="1"/>
  <c r="GU366" i="1"/>
  <c r="N326" i="1"/>
  <c r="AM326" i="1"/>
  <c r="FS326" i="1"/>
  <c r="BV327" i="1"/>
  <c r="CE327" i="1"/>
  <c r="BV329" i="1"/>
  <c r="CE329" i="1"/>
  <c r="BV330" i="1"/>
  <c r="D347" i="1"/>
  <c r="J347" i="1"/>
  <c r="AR347" i="1"/>
  <c r="AY347" i="1"/>
  <c r="BC347" i="1"/>
  <c r="BG347" i="1"/>
  <c r="BK347" i="1"/>
  <c r="BO347" i="1"/>
  <c r="BS347" i="1"/>
  <c r="BZ347" i="1"/>
  <c r="CD347" i="1"/>
  <c r="CK347" i="1"/>
  <c r="CO347" i="1"/>
  <c r="CS347" i="1"/>
  <c r="CW347" i="1"/>
  <c r="DA347" i="1"/>
  <c r="DE347" i="1"/>
  <c r="DI347" i="1"/>
  <c r="DM347" i="1"/>
  <c r="DQ347" i="1"/>
  <c r="DU347" i="1"/>
  <c r="DY347" i="1"/>
  <c r="EC347" i="1"/>
  <c r="EG347" i="1"/>
  <c r="EK347" i="1"/>
  <c r="EO347" i="1"/>
  <c r="ES347" i="1"/>
  <c r="EW347" i="1"/>
  <c r="FA347" i="1"/>
  <c r="FE347" i="1"/>
  <c r="FI347" i="1"/>
  <c r="FM347" i="1"/>
  <c r="FQ347" i="1"/>
  <c r="FX347" i="1"/>
  <c r="GB347" i="1"/>
  <c r="GF347" i="1"/>
  <c r="GJ347" i="1"/>
  <c r="GN347" i="1"/>
  <c r="GR347" i="1"/>
  <c r="CE333" i="1"/>
  <c r="N334" i="1"/>
  <c r="AU335" i="1"/>
  <c r="BV335" i="1"/>
  <c r="GU335" i="1"/>
  <c r="AM336" i="1"/>
  <c r="CE337" i="1"/>
  <c r="FS337" i="1"/>
  <c r="N338" i="1"/>
  <c r="AU339" i="1"/>
  <c r="BV339" i="1"/>
  <c r="GU339" i="1"/>
  <c r="AM340" i="1"/>
  <c r="CE341" i="1"/>
  <c r="FS341" i="1"/>
  <c r="N342" i="1"/>
  <c r="FS342" i="1"/>
  <c r="N343" i="1"/>
  <c r="AU343" i="1"/>
  <c r="BV343" i="1"/>
  <c r="GU343" i="1"/>
  <c r="AM344" i="1"/>
  <c r="CE345" i="1"/>
  <c r="N346" i="1"/>
  <c r="FS346" i="1"/>
  <c r="BV348" i="1"/>
  <c r="CE348" i="1"/>
  <c r="BV349" i="1"/>
  <c r="D362" i="1"/>
  <c r="J362" i="1"/>
  <c r="Q362" i="1"/>
  <c r="U362" i="1"/>
  <c r="Y362" i="1"/>
  <c r="AC362" i="1"/>
  <c r="AG362" i="1"/>
  <c r="AK362" i="1"/>
  <c r="AR362" i="1"/>
  <c r="AY362" i="1"/>
  <c r="BC362" i="1"/>
  <c r="BG362" i="1"/>
  <c r="BK362" i="1"/>
  <c r="BO362" i="1"/>
  <c r="BS362" i="1"/>
  <c r="BZ362" i="1"/>
  <c r="CD362" i="1"/>
  <c r="CK362" i="1"/>
  <c r="CO362" i="1"/>
  <c r="CS362" i="1"/>
  <c r="CW362" i="1"/>
  <c r="DA362" i="1"/>
  <c r="DE362" i="1"/>
  <c r="DI362" i="1"/>
  <c r="DM362" i="1"/>
  <c r="DQ362" i="1"/>
  <c r="DU362" i="1"/>
  <c r="DY362" i="1"/>
  <c r="EC362" i="1"/>
  <c r="EG362" i="1"/>
  <c r="EK362" i="1"/>
  <c r="EO362" i="1"/>
  <c r="ES362" i="1"/>
  <c r="EW362" i="1"/>
  <c r="FA362" i="1"/>
  <c r="FE362" i="1"/>
  <c r="FI362" i="1"/>
  <c r="FM362" i="1"/>
  <c r="FQ362" i="1"/>
  <c r="FX362" i="1"/>
  <c r="GB362" i="1"/>
  <c r="GF362" i="1"/>
  <c r="GJ362" i="1"/>
  <c r="GN362" i="1"/>
  <c r="GR362" i="1"/>
  <c r="AM351" i="1"/>
  <c r="FS351" i="1"/>
  <c r="N352" i="1"/>
  <c r="AU353" i="1"/>
  <c r="BV353" i="1"/>
  <c r="CE353" i="1"/>
  <c r="GU353" i="1"/>
  <c r="AM354" i="1"/>
  <c r="AN354" i="1" s="1"/>
  <c r="FS356" i="1"/>
  <c r="N357" i="1"/>
  <c r="AM357" i="1"/>
  <c r="FS357" i="1"/>
  <c r="N358" i="1"/>
  <c r="AU358" i="1"/>
  <c r="BV358" i="1"/>
  <c r="CE358" i="1"/>
  <c r="GU358" i="1"/>
  <c r="FS360" i="1"/>
  <c r="N361" i="1"/>
  <c r="AM361" i="1"/>
  <c r="FS361" i="1"/>
  <c r="AM366" i="1"/>
  <c r="CF367" i="1"/>
  <c r="EN328" i="1"/>
  <c r="ER328" i="1"/>
  <c r="EV328" i="1"/>
  <c r="EZ328" i="1"/>
  <c r="FD328" i="1"/>
  <c r="FH328" i="1"/>
  <c r="FL328" i="1"/>
  <c r="FP328" i="1"/>
  <c r="FW328" i="1"/>
  <c r="GA328" i="1"/>
  <c r="GE328" i="1"/>
  <c r="GI328" i="1"/>
  <c r="GM328" i="1"/>
  <c r="GQ328" i="1"/>
  <c r="N315" i="1"/>
  <c r="CE316" i="1"/>
  <c r="AU317" i="1"/>
  <c r="GU317" i="1"/>
  <c r="AU318" i="1"/>
  <c r="BV318" i="1"/>
  <c r="GU318" i="1"/>
  <c r="N319" i="1"/>
  <c r="AM319" i="1"/>
  <c r="CE320" i="1"/>
  <c r="AU321" i="1"/>
  <c r="GU321" i="1"/>
  <c r="AU322" i="1"/>
  <c r="BV322" i="1"/>
  <c r="GU322" i="1"/>
  <c r="N323" i="1"/>
  <c r="AM323" i="1"/>
  <c r="CE324" i="1"/>
  <c r="AU325" i="1"/>
  <c r="GU325" i="1"/>
  <c r="AU326" i="1"/>
  <c r="BV326" i="1"/>
  <c r="GU326" i="1"/>
  <c r="N327" i="1"/>
  <c r="AM327" i="1"/>
  <c r="E347" i="1"/>
  <c r="K347" i="1"/>
  <c r="R347" i="1"/>
  <c r="V347" i="1"/>
  <c r="Z347" i="1"/>
  <c r="AD347" i="1"/>
  <c r="AH347" i="1"/>
  <c r="AL347" i="1"/>
  <c r="AS347" i="1"/>
  <c r="AZ347" i="1"/>
  <c r="BD347" i="1"/>
  <c r="BH347" i="1"/>
  <c r="BL347" i="1"/>
  <c r="BP347" i="1"/>
  <c r="BT347" i="1"/>
  <c r="CA347" i="1"/>
  <c r="CH347" i="1"/>
  <c r="CL347" i="1"/>
  <c r="CP347" i="1"/>
  <c r="CT347" i="1"/>
  <c r="CX347" i="1"/>
  <c r="DB347" i="1"/>
  <c r="DF347" i="1"/>
  <c r="DJ347" i="1"/>
  <c r="DN347" i="1"/>
  <c r="DR347" i="1"/>
  <c r="DV347" i="1"/>
  <c r="DZ347" i="1"/>
  <c r="ED347" i="1"/>
  <c r="EH347" i="1"/>
  <c r="EL347" i="1"/>
  <c r="EP347" i="1"/>
  <c r="ET347" i="1"/>
  <c r="EX347" i="1"/>
  <c r="FB347" i="1"/>
  <c r="FF347" i="1"/>
  <c r="FJ347" i="1"/>
  <c r="FN347" i="1"/>
  <c r="FR347" i="1"/>
  <c r="FY347" i="1"/>
  <c r="GC347" i="1"/>
  <c r="GG347" i="1"/>
  <c r="GK347" i="1"/>
  <c r="GO347" i="1"/>
  <c r="GS347" i="1"/>
  <c r="AM333" i="1"/>
  <c r="FS333" i="1"/>
  <c r="AU334" i="1"/>
  <c r="BV334" i="1"/>
  <c r="CE334" i="1"/>
  <c r="GU334" i="1"/>
  <c r="N335" i="1"/>
  <c r="FS336" i="1"/>
  <c r="AM337" i="1"/>
  <c r="AU338" i="1"/>
  <c r="BV338" i="1"/>
  <c r="CE338" i="1"/>
  <c r="GU338" i="1"/>
  <c r="N339" i="1"/>
  <c r="FS340" i="1"/>
  <c r="AM341" i="1"/>
  <c r="AU342" i="1"/>
  <c r="BV342" i="1"/>
  <c r="CE342" i="1"/>
  <c r="GU342" i="1"/>
  <c r="AM345" i="1"/>
  <c r="FS345" i="1"/>
  <c r="AU346" i="1"/>
  <c r="BV346" i="1"/>
  <c r="CE346" i="1"/>
  <c r="GU346" i="1"/>
  <c r="CE349" i="1"/>
  <c r="E362" i="1"/>
  <c r="K362" i="1"/>
  <c r="R362" i="1"/>
  <c r="V362" i="1"/>
  <c r="Z362" i="1"/>
  <c r="AD362" i="1"/>
  <c r="AH362" i="1"/>
  <c r="AL362" i="1"/>
  <c r="AS362" i="1"/>
  <c r="AZ362" i="1"/>
  <c r="BD362" i="1"/>
  <c r="BH362" i="1"/>
  <c r="BL362" i="1"/>
  <c r="BP362" i="1"/>
  <c r="BT362" i="1"/>
  <c r="CA362" i="1"/>
  <c r="CH362" i="1"/>
  <c r="CL362" i="1"/>
  <c r="CP362" i="1"/>
  <c r="CT362" i="1"/>
  <c r="CX362" i="1"/>
  <c r="DB362" i="1"/>
  <c r="DF362" i="1"/>
  <c r="DJ362" i="1"/>
  <c r="DN362" i="1"/>
  <c r="DR362" i="1"/>
  <c r="DV362" i="1"/>
  <c r="DZ362" i="1"/>
  <c r="ED362" i="1"/>
  <c r="EH362" i="1"/>
  <c r="EL362" i="1"/>
  <c r="EP362" i="1"/>
  <c r="ET362" i="1"/>
  <c r="EX362" i="1"/>
  <c r="FB362" i="1"/>
  <c r="FF362" i="1"/>
  <c r="FJ362" i="1"/>
  <c r="FN362" i="1"/>
  <c r="FR362" i="1"/>
  <c r="FY362" i="1"/>
  <c r="GC362" i="1"/>
  <c r="GG362" i="1"/>
  <c r="GK362" i="1"/>
  <c r="GO362" i="1"/>
  <c r="GS362" i="1"/>
  <c r="N351" i="1"/>
  <c r="AU351" i="1"/>
  <c r="GU351" i="1"/>
  <c r="AU352" i="1"/>
  <c r="BV352" i="1"/>
  <c r="GU352" i="1"/>
  <c r="AM353" i="1"/>
  <c r="CE355" i="1"/>
  <c r="AU357" i="1"/>
  <c r="BV357" i="1"/>
  <c r="GU357" i="1"/>
  <c r="AM358" i="1"/>
  <c r="CE359" i="1"/>
  <c r="AU369" i="1"/>
  <c r="GU369" i="1"/>
  <c r="BV370" i="1"/>
  <c r="N371" i="1"/>
  <c r="AM371" i="1"/>
  <c r="AM372" i="1"/>
  <c r="FS372" i="1"/>
  <c r="AU373" i="1"/>
  <c r="GU373" i="1"/>
  <c r="BV377" i="1"/>
  <c r="CE380" i="1"/>
  <c r="E388" i="1"/>
  <c r="K388" i="1"/>
  <c r="R388" i="1"/>
  <c r="V388" i="1"/>
  <c r="Z388" i="1"/>
  <c r="AD388" i="1"/>
  <c r="AH388" i="1"/>
  <c r="AL388" i="1"/>
  <c r="AS388" i="1"/>
  <c r="CA388" i="1"/>
  <c r="CL388" i="1"/>
  <c r="CP388" i="1"/>
  <c r="CT388" i="1"/>
  <c r="CX388" i="1"/>
  <c r="DB388" i="1"/>
  <c r="DF388" i="1"/>
  <c r="DJ388" i="1"/>
  <c r="DN388" i="1"/>
  <c r="DR388" i="1"/>
  <c r="DV388" i="1"/>
  <c r="DZ388" i="1"/>
  <c r="ED388" i="1"/>
  <c r="EH388" i="1"/>
  <c r="EL388" i="1"/>
  <c r="EP388" i="1"/>
  <c r="ET388" i="1"/>
  <c r="EX388" i="1"/>
  <c r="FB388" i="1"/>
  <c r="FF388" i="1"/>
  <c r="FJ388" i="1"/>
  <c r="FN388" i="1"/>
  <c r="FR388" i="1"/>
  <c r="FY388" i="1"/>
  <c r="GC388" i="1"/>
  <c r="GG388" i="1"/>
  <c r="GK388" i="1"/>
  <c r="GO388" i="1"/>
  <c r="GS388" i="1"/>
  <c r="N382" i="1"/>
  <c r="AU382" i="1"/>
  <c r="BV383" i="1"/>
  <c r="CE384" i="1"/>
  <c r="FS385" i="1"/>
  <c r="N386" i="1"/>
  <c r="AU386" i="1"/>
  <c r="GU386" i="1"/>
  <c r="BV387" i="1"/>
  <c r="CE387" i="1"/>
  <c r="BV390" i="1"/>
  <c r="D399" i="1"/>
  <c r="J399" i="1"/>
  <c r="AM391" i="1"/>
  <c r="AR399" i="1"/>
  <c r="AY399" i="1"/>
  <c r="AU361" i="1"/>
  <c r="BV361" i="1"/>
  <c r="GU361" i="1"/>
  <c r="BV363" i="1"/>
  <c r="BV364" i="1"/>
  <c r="CE364" i="1"/>
  <c r="D374" i="1"/>
  <c r="J374" i="1"/>
  <c r="AR374" i="1"/>
  <c r="AY374" i="1"/>
  <c r="BC374" i="1"/>
  <c r="BG374" i="1"/>
  <c r="BK374" i="1"/>
  <c r="BO374" i="1"/>
  <c r="BS374" i="1"/>
  <c r="BZ374" i="1"/>
  <c r="CD374" i="1"/>
  <c r="FX374" i="1"/>
  <c r="GB374" i="1"/>
  <c r="GF374" i="1"/>
  <c r="GJ374" i="1"/>
  <c r="GN374" i="1"/>
  <c r="GR374" i="1"/>
  <c r="FS366" i="1"/>
  <c r="N367" i="1"/>
  <c r="N368" i="1"/>
  <c r="AU368" i="1"/>
  <c r="AW368" i="1" s="1"/>
  <c r="GU368" i="1"/>
  <c r="GW368" i="1" s="1"/>
  <c r="BV369" i="1"/>
  <c r="CE369" i="1"/>
  <c r="CE370" i="1"/>
  <c r="FS371" i="1"/>
  <c r="N372" i="1"/>
  <c r="AU372" i="1"/>
  <c r="GU372" i="1"/>
  <c r="BV373" i="1"/>
  <c r="CE373" i="1"/>
  <c r="BV375" i="1"/>
  <c r="CE375" i="1"/>
  <c r="BV376" i="1"/>
  <c r="H388" i="1"/>
  <c r="L388" i="1"/>
  <c r="S388" i="1"/>
  <c r="W388" i="1"/>
  <c r="AA388" i="1"/>
  <c r="AE388" i="1"/>
  <c r="AI388" i="1"/>
  <c r="AT388" i="1"/>
  <c r="BA388" i="1"/>
  <c r="BE388" i="1"/>
  <c r="BI388" i="1"/>
  <c r="BM388" i="1"/>
  <c r="BQ388" i="1"/>
  <c r="BU388" i="1"/>
  <c r="CI388" i="1"/>
  <c r="CM388" i="1"/>
  <c r="CQ388" i="1"/>
  <c r="CU388" i="1"/>
  <c r="CY388" i="1"/>
  <c r="DC388" i="1"/>
  <c r="DG388" i="1"/>
  <c r="DK388" i="1"/>
  <c r="DO388" i="1"/>
  <c r="DS388" i="1"/>
  <c r="DW388" i="1"/>
  <c r="EA388" i="1"/>
  <c r="EE388" i="1"/>
  <c r="EI388" i="1"/>
  <c r="EM388" i="1"/>
  <c r="EQ388" i="1"/>
  <c r="EU388" i="1"/>
  <c r="EY388" i="1"/>
  <c r="FC388" i="1"/>
  <c r="FG388" i="1"/>
  <c r="FK388" i="1"/>
  <c r="FO388" i="1"/>
  <c r="FZ388" i="1"/>
  <c r="GD388" i="1"/>
  <c r="GH388" i="1"/>
  <c r="GL388" i="1"/>
  <c r="GP388" i="1"/>
  <c r="GT388" i="1"/>
  <c r="N383" i="1"/>
  <c r="P382" i="1"/>
  <c r="AO393" i="1"/>
  <c r="CE368" i="1"/>
  <c r="CG368" i="1" s="1"/>
  <c r="FS369" i="1"/>
  <c r="N370" i="1"/>
  <c r="AU370" i="1"/>
  <c r="GU370" i="1"/>
  <c r="BV371" i="1"/>
  <c r="CE371" i="1"/>
  <c r="CE372" i="1"/>
  <c r="FS373" i="1"/>
  <c r="AU377" i="1"/>
  <c r="GU377" i="1"/>
  <c r="BV380" i="1"/>
  <c r="J388" i="1"/>
  <c r="Q388" i="1"/>
  <c r="U388" i="1"/>
  <c r="Y388" i="1"/>
  <c r="AC388" i="1"/>
  <c r="AG388" i="1"/>
  <c r="AK388" i="1"/>
  <c r="AR388" i="1"/>
  <c r="AY388" i="1"/>
  <c r="BC388" i="1"/>
  <c r="BG388" i="1"/>
  <c r="BK388" i="1"/>
  <c r="BO388" i="1"/>
  <c r="BS388" i="1"/>
  <c r="BZ388" i="1"/>
  <c r="CD388" i="1"/>
  <c r="CK388" i="1"/>
  <c r="CO388" i="1"/>
  <c r="CS388" i="1"/>
  <c r="CW388" i="1"/>
  <c r="DA388" i="1"/>
  <c r="DE388" i="1"/>
  <c r="DI388" i="1"/>
  <c r="DM388" i="1"/>
  <c r="DQ388" i="1"/>
  <c r="DU388" i="1"/>
  <c r="DY388" i="1"/>
  <c r="EC388" i="1"/>
  <c r="EG388" i="1"/>
  <c r="EK388" i="1"/>
  <c r="EO388" i="1"/>
  <c r="ES388" i="1"/>
  <c r="EW388" i="1"/>
  <c r="FA388" i="1"/>
  <c r="FE388" i="1"/>
  <c r="FI388" i="1"/>
  <c r="FM388" i="1"/>
  <c r="FQ388" i="1"/>
  <c r="AU383" i="1"/>
  <c r="GU383" i="1"/>
  <c r="BV384" i="1"/>
  <c r="N385" i="1"/>
  <c r="AM385" i="1"/>
  <c r="AM386" i="1"/>
  <c r="FS386" i="1"/>
  <c r="AU387" i="1"/>
  <c r="GU387" i="1"/>
  <c r="BV389" i="1"/>
  <c r="CE392" i="1"/>
  <c r="BV394" i="1"/>
  <c r="N395" i="1"/>
  <c r="AM396" i="1"/>
  <c r="FS396" i="1"/>
  <c r="N397" i="1"/>
  <c r="P397" i="1" s="1"/>
  <c r="BV398" i="1"/>
  <c r="BV400" i="1"/>
  <c r="BV401" i="1"/>
  <c r="CE401" i="1"/>
  <c r="FS403" i="1"/>
  <c r="AU404" i="1"/>
  <c r="GU404" i="1"/>
  <c r="BV405" i="1"/>
  <c r="CE405" i="1"/>
  <c r="N406" i="1"/>
  <c r="CE406" i="1"/>
  <c r="CG394" i="1"/>
  <c r="BC399" i="1"/>
  <c r="BG399" i="1"/>
  <c r="BK399" i="1"/>
  <c r="BO399" i="1"/>
  <c r="BS399" i="1"/>
  <c r="BZ399" i="1"/>
  <c r="CD399" i="1"/>
  <c r="CO399" i="1"/>
  <c r="CS399" i="1"/>
  <c r="CW399" i="1"/>
  <c r="DA399" i="1"/>
  <c r="DE399" i="1"/>
  <c r="DI399" i="1"/>
  <c r="DM399" i="1"/>
  <c r="DQ399" i="1"/>
  <c r="DU399" i="1"/>
  <c r="DY399" i="1"/>
  <c r="EC399" i="1"/>
  <c r="EG399" i="1"/>
  <c r="EK399" i="1"/>
  <c r="EO399" i="1"/>
  <c r="ES399" i="1"/>
  <c r="EW399" i="1"/>
  <c r="FA399" i="1"/>
  <c r="FE399" i="1"/>
  <c r="FI399" i="1"/>
  <c r="FM399" i="1"/>
  <c r="FQ399" i="1"/>
  <c r="AM392" i="1"/>
  <c r="FS392" i="1"/>
  <c r="N393" i="1"/>
  <c r="AU393" i="1"/>
  <c r="AW393" i="1" s="1"/>
  <c r="GU393" i="1"/>
  <c r="GV393" i="1" s="1"/>
  <c r="N394" i="1"/>
  <c r="AU394" i="1"/>
  <c r="BV396" i="1"/>
  <c r="AM398" i="1"/>
  <c r="FS398" i="1"/>
  <c r="S415" i="1"/>
  <c r="W415" i="1"/>
  <c r="AA415" i="1"/>
  <c r="AE415" i="1"/>
  <c r="AI415" i="1"/>
  <c r="AP415" i="1"/>
  <c r="AT415" i="1"/>
  <c r="BA415" i="1"/>
  <c r="BE415" i="1"/>
  <c r="BI415" i="1"/>
  <c r="BM415" i="1"/>
  <c r="BQ415" i="1"/>
  <c r="BU415" i="1"/>
  <c r="CI415" i="1"/>
  <c r="CM415" i="1"/>
  <c r="CQ415" i="1"/>
  <c r="CU415" i="1"/>
  <c r="CY415" i="1"/>
  <c r="DC415" i="1"/>
  <c r="DG415" i="1"/>
  <c r="DK415" i="1"/>
  <c r="DO415" i="1"/>
  <c r="DS415" i="1"/>
  <c r="DW415" i="1"/>
  <c r="EA415" i="1"/>
  <c r="EE415" i="1"/>
  <c r="EI415" i="1"/>
  <c r="EM415" i="1"/>
  <c r="EQ415" i="1"/>
  <c r="EU415" i="1"/>
  <c r="EY415" i="1"/>
  <c r="FC415" i="1"/>
  <c r="FG415" i="1"/>
  <c r="FK415" i="1"/>
  <c r="FO415" i="1"/>
  <c r="FV415" i="1"/>
  <c r="FZ415" i="1"/>
  <c r="GD415" i="1"/>
  <c r="GH415" i="1"/>
  <c r="GL415" i="1"/>
  <c r="GP415" i="1"/>
  <c r="GT415" i="1"/>
  <c r="BV403" i="1"/>
  <c r="CE403" i="1"/>
  <c r="N404" i="1"/>
  <c r="CE404" i="1"/>
  <c r="FS405" i="1"/>
  <c r="AM384" i="1"/>
  <c r="FS384" i="1"/>
  <c r="AU385" i="1"/>
  <c r="GU385" i="1"/>
  <c r="BV386" i="1"/>
  <c r="N387" i="1"/>
  <c r="AM387" i="1"/>
  <c r="CE389" i="1"/>
  <c r="CE390" i="1"/>
  <c r="E399" i="1"/>
  <c r="K399" i="1"/>
  <c r="N399" i="1" s="1"/>
  <c r="R399" i="1"/>
  <c r="V399" i="1"/>
  <c r="Z399" i="1"/>
  <c r="AD399" i="1"/>
  <c r="AH399" i="1"/>
  <c r="AL399" i="1"/>
  <c r="AS399" i="1"/>
  <c r="AZ399" i="1"/>
  <c r="BD399" i="1"/>
  <c r="BH399" i="1"/>
  <c r="BL399" i="1"/>
  <c r="BP399" i="1"/>
  <c r="BT399" i="1"/>
  <c r="CA399" i="1"/>
  <c r="CH399" i="1"/>
  <c r="CL399" i="1"/>
  <c r="CP399" i="1"/>
  <c r="CT399" i="1"/>
  <c r="CX399" i="1"/>
  <c r="DB399" i="1"/>
  <c r="DF399" i="1"/>
  <c r="DJ399" i="1"/>
  <c r="DN399" i="1"/>
  <c r="DR399" i="1"/>
  <c r="DV399" i="1"/>
  <c r="DZ399" i="1"/>
  <c r="ED399" i="1"/>
  <c r="EH399" i="1"/>
  <c r="EL399" i="1"/>
  <c r="EP399" i="1"/>
  <c r="ET399" i="1"/>
  <c r="EX399" i="1"/>
  <c r="FB399" i="1"/>
  <c r="FF399" i="1"/>
  <c r="FJ399" i="1"/>
  <c r="FN399" i="1"/>
  <c r="FR399" i="1"/>
  <c r="FY399" i="1"/>
  <c r="GC399" i="1"/>
  <c r="GG399" i="1"/>
  <c r="GK399" i="1"/>
  <c r="GO399" i="1"/>
  <c r="GS399" i="1"/>
  <c r="N392" i="1"/>
  <c r="AU392" i="1"/>
  <c r="GU392" i="1"/>
  <c r="BV393" i="1"/>
  <c r="BV395" i="1"/>
  <c r="BW395" i="1" s="1"/>
  <c r="N396" i="1"/>
  <c r="CE396" i="1"/>
  <c r="FS397" i="1"/>
  <c r="AU398" i="1"/>
  <c r="GU398" i="1"/>
  <c r="I415" i="1"/>
  <c r="M415" i="1"/>
  <c r="AQ415" i="1"/>
  <c r="AX415" i="1"/>
  <c r="BB415" i="1"/>
  <c r="BF415" i="1"/>
  <c r="BJ415" i="1"/>
  <c r="BN415" i="1"/>
  <c r="BR415" i="1"/>
  <c r="BY415" i="1"/>
  <c r="FS407" i="1"/>
  <c r="N408" i="1"/>
  <c r="N409" i="1"/>
  <c r="AU409" i="1"/>
  <c r="BV409" i="1"/>
  <c r="GU409" i="1"/>
  <c r="AM410" i="1"/>
  <c r="CE411" i="1"/>
  <c r="FS411" i="1"/>
  <c r="N412" i="1"/>
  <c r="AU412" i="1"/>
  <c r="BV413" i="1"/>
  <c r="CE413" i="1"/>
  <c r="CE416" i="1"/>
  <c r="AM422" i="1"/>
  <c r="FS422" i="1"/>
  <c r="N423" i="1"/>
  <c r="AU423" i="1"/>
  <c r="GU423" i="1"/>
  <c r="AU424" i="1"/>
  <c r="BV424" i="1"/>
  <c r="CE424" i="1"/>
  <c r="GU427" i="1"/>
  <c r="BV428" i="1"/>
  <c r="BW428" i="1" s="1"/>
  <c r="GU428" i="1"/>
  <c r="N429" i="1"/>
  <c r="FS414" i="1"/>
  <c r="N420" i="1"/>
  <c r="CE420" i="1"/>
  <c r="FS421" i="1"/>
  <c r="AM425" i="1"/>
  <c r="CE425" i="1"/>
  <c r="FS425" i="1"/>
  <c r="N426" i="1"/>
  <c r="FS426" i="1"/>
  <c r="BV427" i="1"/>
  <c r="AM429" i="1"/>
  <c r="FS429" i="1"/>
  <c r="FS430" i="1"/>
  <c r="BV431" i="1"/>
  <c r="CE431" i="1"/>
  <c r="AU406" i="1"/>
  <c r="GU406" i="1"/>
  <c r="BV407" i="1"/>
  <c r="CE407" i="1"/>
  <c r="AM408" i="1"/>
  <c r="AM409" i="1"/>
  <c r="CE409" i="1"/>
  <c r="FS409" i="1"/>
  <c r="N410" i="1"/>
  <c r="N411" i="1"/>
  <c r="AU411" i="1"/>
  <c r="BV411" i="1"/>
  <c r="GU411" i="1"/>
  <c r="AM412" i="1"/>
  <c r="FS413" i="1"/>
  <c r="N414" i="1"/>
  <c r="AU414" i="1"/>
  <c r="GU414" i="1"/>
  <c r="P419" i="1"/>
  <c r="AM420" i="1"/>
  <c r="FS420" i="1"/>
  <c r="N421" i="1"/>
  <c r="AU421" i="1"/>
  <c r="GU421" i="1"/>
  <c r="BV422" i="1"/>
  <c r="CE423" i="1"/>
  <c r="FS424" i="1"/>
  <c r="AU425" i="1"/>
  <c r="GU425" i="1"/>
  <c r="AU426" i="1"/>
  <c r="BV426" i="1"/>
  <c r="CE426" i="1"/>
  <c r="GU426" i="1"/>
  <c r="N427" i="1"/>
  <c r="GU429" i="1"/>
  <c r="AU430" i="1"/>
  <c r="BV430" i="1"/>
  <c r="GU430" i="1"/>
  <c r="N431" i="1"/>
  <c r="AM431" i="1"/>
  <c r="CE432" i="1"/>
  <c r="FS432" i="1"/>
  <c r="CC415" i="1"/>
  <c r="FW415" i="1"/>
  <c r="GA415" i="1"/>
  <c r="GE415" i="1"/>
  <c r="GI415" i="1"/>
  <c r="GM415" i="1"/>
  <c r="GQ415" i="1"/>
  <c r="AM403" i="1"/>
  <c r="AM404" i="1"/>
  <c r="FS404" i="1"/>
  <c r="N405" i="1"/>
  <c r="AU405" i="1"/>
  <c r="GU405" i="1"/>
  <c r="BV406" i="1"/>
  <c r="N407" i="1"/>
  <c r="AM407" i="1"/>
  <c r="FS408" i="1"/>
  <c r="AU410" i="1"/>
  <c r="BV410" i="1"/>
  <c r="CE410" i="1"/>
  <c r="GU410" i="1"/>
  <c r="CE412" i="1"/>
  <c r="FS412" i="1"/>
  <c r="FT412" i="1" s="1"/>
  <c r="AU413" i="1"/>
  <c r="GU413" i="1"/>
  <c r="BV414" i="1"/>
  <c r="BV416" i="1"/>
  <c r="BV417" i="1"/>
  <c r="D433" i="1"/>
  <c r="J433" i="1"/>
  <c r="Q433" i="1"/>
  <c r="U433" i="1"/>
  <c r="Y433" i="1"/>
  <c r="AC433" i="1"/>
  <c r="AG433" i="1"/>
  <c r="AK433" i="1"/>
  <c r="AR433" i="1"/>
  <c r="AU433" i="1" s="1"/>
  <c r="AY433" i="1"/>
  <c r="BC433" i="1"/>
  <c r="BG433" i="1"/>
  <c r="BK433" i="1"/>
  <c r="BO433" i="1"/>
  <c r="BS433" i="1"/>
  <c r="BZ433" i="1"/>
  <c r="CD433" i="1"/>
  <c r="CK433" i="1"/>
  <c r="CO433" i="1"/>
  <c r="CS433" i="1"/>
  <c r="CW433" i="1"/>
  <c r="DA433" i="1"/>
  <c r="DE433" i="1"/>
  <c r="DI433" i="1"/>
  <c r="DM433" i="1"/>
  <c r="DQ433" i="1"/>
  <c r="DU433" i="1"/>
  <c r="DY433" i="1"/>
  <c r="EC433" i="1"/>
  <c r="EG433" i="1"/>
  <c r="EK433" i="1"/>
  <c r="EO433" i="1"/>
  <c r="ES433" i="1"/>
  <c r="EW433" i="1"/>
  <c r="FA433" i="1"/>
  <c r="FE433" i="1"/>
  <c r="FI433" i="1"/>
  <c r="FM433" i="1"/>
  <c r="FQ433" i="1"/>
  <c r="AU420" i="1"/>
  <c r="GU420" i="1"/>
  <c r="BV421" i="1"/>
  <c r="CE421" i="1"/>
  <c r="N422" i="1"/>
  <c r="CE422" i="1"/>
  <c r="AM423" i="1"/>
  <c r="FS423" i="1"/>
  <c r="N424" i="1"/>
  <c r="BV425" i="1"/>
  <c r="AM426" i="1"/>
  <c r="CE427" i="1"/>
  <c r="FS427" i="1"/>
  <c r="BV429" i="1"/>
  <c r="AM430" i="1"/>
  <c r="FS431" i="1"/>
  <c r="N432" i="1"/>
  <c r="AM432" i="1"/>
  <c r="P5" i="1"/>
  <c r="O5" i="1"/>
  <c r="GV5" i="1"/>
  <c r="GW5" i="1"/>
  <c r="CF10" i="1"/>
  <c r="CG10" i="1"/>
  <c r="FT12" i="1"/>
  <c r="FU12" i="1"/>
  <c r="F13" i="1"/>
  <c r="G13" i="1" s="1"/>
  <c r="P13" i="1"/>
  <c r="O13" i="1"/>
  <c r="AO13" i="1"/>
  <c r="AN13" i="1"/>
  <c r="FU13" i="1"/>
  <c r="FT13" i="1"/>
  <c r="FT17" i="1"/>
  <c r="FU17" i="1"/>
  <c r="F18" i="1"/>
  <c r="G18" i="1" s="1"/>
  <c r="P18" i="1"/>
  <c r="O18" i="1"/>
  <c r="AO18" i="1"/>
  <c r="AN18" i="1"/>
  <c r="FU18" i="1"/>
  <c r="FT18" i="1"/>
  <c r="FT22" i="1"/>
  <c r="FU22" i="1"/>
  <c r="AW23" i="1"/>
  <c r="AV23" i="1"/>
  <c r="GW23" i="1"/>
  <c r="GV23" i="1"/>
  <c r="AV24" i="1"/>
  <c r="AW24" i="1"/>
  <c r="BX24" i="1"/>
  <c r="BW24" i="1"/>
  <c r="GV24" i="1"/>
  <c r="GW24" i="1"/>
  <c r="AO25" i="1"/>
  <c r="AN25" i="1"/>
  <c r="CF26" i="1"/>
  <c r="CG26" i="1"/>
  <c r="AW27" i="1"/>
  <c r="AV27" i="1"/>
  <c r="GW27" i="1"/>
  <c r="GV27" i="1"/>
  <c r="BX31" i="1"/>
  <c r="BW31" i="1"/>
  <c r="CE38" i="1"/>
  <c r="FU33" i="1"/>
  <c r="FT33" i="1"/>
  <c r="P34" i="1"/>
  <c r="O34" i="1"/>
  <c r="F34" i="1"/>
  <c r="G34" i="1" s="1"/>
  <c r="AN34" i="1"/>
  <c r="AO34" i="1"/>
  <c r="FT34" i="1"/>
  <c r="FU34" i="1"/>
  <c r="F35" i="1"/>
  <c r="G35" i="1" s="1"/>
  <c r="P35" i="1"/>
  <c r="O35" i="1"/>
  <c r="BX35" i="1"/>
  <c r="BW35" i="1"/>
  <c r="CG35" i="1"/>
  <c r="CF35" i="1"/>
  <c r="FU37" i="1"/>
  <c r="FT37" i="1"/>
  <c r="AU47" i="1"/>
  <c r="GU47" i="1"/>
  <c r="AV42" i="1"/>
  <c r="AW42" i="1"/>
  <c r="BX42" i="1"/>
  <c r="BW42" i="1"/>
  <c r="GV42" i="1"/>
  <c r="GW42" i="1"/>
  <c r="AO43" i="1"/>
  <c r="AN43" i="1"/>
  <c r="CF44" i="1"/>
  <c r="CG44" i="1"/>
  <c r="AW45" i="1"/>
  <c r="AV45" i="1"/>
  <c r="GW45" i="1"/>
  <c r="GV45" i="1"/>
  <c r="AV46" i="1"/>
  <c r="AW46" i="1"/>
  <c r="BX46" i="1"/>
  <c r="BW46" i="1"/>
  <c r="GV46" i="1"/>
  <c r="GW46" i="1"/>
  <c r="AO51" i="1"/>
  <c r="AN51" i="1"/>
  <c r="AW53" i="1"/>
  <c r="AV53" i="1"/>
  <c r="AW55" i="1"/>
  <c r="AV55" i="1"/>
  <c r="GW55" i="1"/>
  <c r="GV55" i="1"/>
  <c r="BX9" i="1"/>
  <c r="BW9" i="1"/>
  <c r="AN10" i="1"/>
  <c r="AO10" i="1"/>
  <c r="CD6" i="1"/>
  <c r="CD7" i="1" s="1"/>
  <c r="CG11" i="1"/>
  <c r="CF11" i="1"/>
  <c r="AV12" i="1"/>
  <c r="AW12" i="1"/>
  <c r="GV12" i="1"/>
  <c r="GW12" i="1"/>
  <c r="AW13" i="1"/>
  <c r="AV13" i="1"/>
  <c r="BX13" i="1"/>
  <c r="BW13" i="1"/>
  <c r="GW13" i="1"/>
  <c r="GV13" i="1"/>
  <c r="AV17" i="1"/>
  <c r="AW17" i="1"/>
  <c r="GV17" i="1"/>
  <c r="GW17" i="1"/>
  <c r="AW18" i="1"/>
  <c r="AV18" i="1"/>
  <c r="BX18" i="1"/>
  <c r="BW18" i="1"/>
  <c r="GW18" i="1"/>
  <c r="GV18" i="1"/>
  <c r="AU28" i="1"/>
  <c r="GU28" i="1"/>
  <c r="F23" i="1"/>
  <c r="G23" i="1" s="1"/>
  <c r="P23" i="1"/>
  <c r="O23" i="1"/>
  <c r="BX23" i="1"/>
  <c r="BW23" i="1"/>
  <c r="CG23" i="1"/>
  <c r="CF23" i="1"/>
  <c r="FU25" i="1"/>
  <c r="FT25" i="1"/>
  <c r="P26" i="1"/>
  <c r="O26" i="1"/>
  <c r="F26" i="1"/>
  <c r="G26" i="1" s="1"/>
  <c r="AN26" i="1"/>
  <c r="AO26" i="1"/>
  <c r="FT26" i="1"/>
  <c r="FU26" i="1"/>
  <c r="F27" i="1"/>
  <c r="G27" i="1" s="1"/>
  <c r="P27" i="1"/>
  <c r="O27" i="1"/>
  <c r="BX27" i="1"/>
  <c r="BW27" i="1"/>
  <c r="CG27" i="1"/>
  <c r="CF27" i="1"/>
  <c r="P31" i="1"/>
  <c r="O31" i="1"/>
  <c r="AM38" i="1"/>
  <c r="CF32" i="1"/>
  <c r="CG32" i="1"/>
  <c r="AW33" i="1"/>
  <c r="AV33" i="1"/>
  <c r="GW33" i="1"/>
  <c r="GV33" i="1"/>
  <c r="AV34" i="1"/>
  <c r="AW34" i="1"/>
  <c r="BX34" i="1"/>
  <c r="BW34" i="1"/>
  <c r="GV34" i="1"/>
  <c r="GW34" i="1"/>
  <c r="AO35" i="1"/>
  <c r="AN35" i="1"/>
  <c r="CF36" i="1"/>
  <c r="CG36" i="1"/>
  <c r="AW37" i="1"/>
  <c r="AV37" i="1"/>
  <c r="GW37" i="1"/>
  <c r="GV37" i="1"/>
  <c r="P41" i="1"/>
  <c r="O41" i="1"/>
  <c r="CE47" i="1"/>
  <c r="FU43" i="1"/>
  <c r="FT43" i="1"/>
  <c r="P44" i="1"/>
  <c r="O44" i="1"/>
  <c r="F44" i="1"/>
  <c r="G44" i="1" s="1"/>
  <c r="AN44" i="1"/>
  <c r="AO44" i="1"/>
  <c r="FT44" i="1"/>
  <c r="FU44" i="1"/>
  <c r="F45" i="1"/>
  <c r="G45" i="1" s="1"/>
  <c r="P45" i="1"/>
  <c r="O45" i="1"/>
  <c r="BX45" i="1"/>
  <c r="BW45" i="1"/>
  <c r="CG45" i="1"/>
  <c r="CF45" i="1"/>
  <c r="FU51" i="1"/>
  <c r="FT51" i="1"/>
  <c r="BX53" i="1"/>
  <c r="BW53" i="1"/>
  <c r="GW53" i="1"/>
  <c r="GV53" i="1"/>
  <c r="EL6" i="1"/>
  <c r="EL7" i="1" s="1"/>
  <c r="EP6" i="1"/>
  <c r="EP7" i="1" s="1"/>
  <c r="ET6" i="1"/>
  <c r="ET7" i="1" s="1"/>
  <c r="EX6" i="1"/>
  <c r="EX7" i="1" s="1"/>
  <c r="FB6" i="1"/>
  <c r="FB7" i="1" s="1"/>
  <c r="FF6" i="1"/>
  <c r="FF7" i="1" s="1"/>
  <c r="FJ6" i="1"/>
  <c r="FJ7" i="1" s="1"/>
  <c r="FN6" i="1"/>
  <c r="FN7" i="1" s="1"/>
  <c r="FR6" i="1"/>
  <c r="FR7" i="1" s="1"/>
  <c r="F11" i="1"/>
  <c r="G11" i="1" s="1"/>
  <c r="P11" i="1"/>
  <c r="O11" i="1"/>
  <c r="AO11" i="1"/>
  <c r="AN11" i="1"/>
  <c r="FU11" i="1"/>
  <c r="FT11" i="1"/>
  <c r="P12" i="1"/>
  <c r="O12" i="1"/>
  <c r="F12" i="1"/>
  <c r="G12" i="1" s="1"/>
  <c r="BX12" i="1"/>
  <c r="BW12" i="1"/>
  <c r="CF12" i="1"/>
  <c r="CG12" i="1"/>
  <c r="P17" i="1"/>
  <c r="O17" i="1"/>
  <c r="BV19" i="1"/>
  <c r="CF17" i="1"/>
  <c r="CG17" i="1"/>
  <c r="AO23" i="1"/>
  <c r="AN23" i="1"/>
  <c r="CF24" i="1"/>
  <c r="CG24" i="1"/>
  <c r="FT24" i="1"/>
  <c r="FU24" i="1"/>
  <c r="AW25" i="1"/>
  <c r="AV25" i="1"/>
  <c r="GW25" i="1"/>
  <c r="GV25" i="1"/>
  <c r="AV26" i="1"/>
  <c r="AW26" i="1"/>
  <c r="BX26" i="1"/>
  <c r="BW26" i="1"/>
  <c r="GV26" i="1"/>
  <c r="GW26" i="1"/>
  <c r="AO27" i="1"/>
  <c r="AN27" i="1"/>
  <c r="P32" i="1"/>
  <c r="O32" i="1"/>
  <c r="F32" i="1"/>
  <c r="G32" i="1" s="1"/>
  <c r="AN32" i="1"/>
  <c r="AO32" i="1"/>
  <c r="FT32" i="1"/>
  <c r="FU32" i="1"/>
  <c r="F33" i="1"/>
  <c r="G33" i="1" s="1"/>
  <c r="P33" i="1"/>
  <c r="O33" i="1"/>
  <c r="BX33" i="1"/>
  <c r="BW33" i="1"/>
  <c r="CG33" i="1"/>
  <c r="CF33" i="1"/>
  <c r="FU35" i="1"/>
  <c r="FT35" i="1"/>
  <c r="P36" i="1"/>
  <c r="O36" i="1"/>
  <c r="F36" i="1"/>
  <c r="G36" i="1" s="1"/>
  <c r="AN36" i="1"/>
  <c r="AO36" i="1"/>
  <c r="FT36" i="1"/>
  <c r="FU36" i="1"/>
  <c r="F37" i="1"/>
  <c r="G37" i="1" s="1"/>
  <c r="P37" i="1"/>
  <c r="O37" i="1"/>
  <c r="BX37" i="1"/>
  <c r="BW37" i="1"/>
  <c r="CG37" i="1"/>
  <c r="CF37" i="1"/>
  <c r="AM47" i="1"/>
  <c r="CF42" i="1"/>
  <c r="CG42" i="1"/>
  <c r="AW43" i="1"/>
  <c r="AV43" i="1"/>
  <c r="GW43" i="1"/>
  <c r="GV43" i="1"/>
  <c r="AV44" i="1"/>
  <c r="AW44" i="1"/>
  <c r="BX44" i="1"/>
  <c r="BW44" i="1"/>
  <c r="GV44" i="1"/>
  <c r="GW44" i="1"/>
  <c r="AO45" i="1"/>
  <c r="AN45" i="1"/>
  <c r="CF46" i="1"/>
  <c r="CG46" i="1"/>
  <c r="P51" i="1"/>
  <c r="O51" i="1"/>
  <c r="F51" i="1"/>
  <c r="G51" i="1" s="1"/>
  <c r="AW51" i="1"/>
  <c r="AV51" i="1"/>
  <c r="GW51" i="1"/>
  <c r="GV51" i="1"/>
  <c r="AW52" i="1"/>
  <c r="AV52" i="1"/>
  <c r="CG52" i="1"/>
  <c r="CF52" i="1"/>
  <c r="P53" i="1"/>
  <c r="F53" i="1"/>
  <c r="G53" i="1" s="1"/>
  <c r="O53" i="1"/>
  <c r="CG55" i="1"/>
  <c r="CF55" i="1"/>
  <c r="AT6" i="1"/>
  <c r="AT7" i="1" s="1"/>
  <c r="AW11" i="1"/>
  <c r="AV11" i="1"/>
  <c r="BX11" i="1"/>
  <c r="BW11" i="1"/>
  <c r="GW11" i="1"/>
  <c r="GV11" i="1"/>
  <c r="AN12" i="1"/>
  <c r="AO12" i="1"/>
  <c r="CG13" i="1"/>
  <c r="CF13" i="1"/>
  <c r="AN17" i="1"/>
  <c r="AO17" i="1"/>
  <c r="CG18" i="1"/>
  <c r="CF18" i="1"/>
  <c r="AM28" i="1"/>
  <c r="FU23" i="1"/>
  <c r="FT23" i="1"/>
  <c r="P24" i="1"/>
  <c r="O24" i="1"/>
  <c r="F24" i="1"/>
  <c r="G24" i="1" s="1"/>
  <c r="AN24" i="1"/>
  <c r="AO24" i="1"/>
  <c r="F25" i="1"/>
  <c r="G25" i="1" s="1"/>
  <c r="P25" i="1"/>
  <c r="O25" i="1"/>
  <c r="BX25" i="1"/>
  <c r="BW25" i="1"/>
  <c r="CG25" i="1"/>
  <c r="CF25" i="1"/>
  <c r="FU27" i="1"/>
  <c r="FT27" i="1"/>
  <c r="AU38" i="1"/>
  <c r="GU38" i="1"/>
  <c r="AV32" i="1"/>
  <c r="AW32" i="1"/>
  <c r="BX32" i="1"/>
  <c r="BW32" i="1"/>
  <c r="GV32" i="1"/>
  <c r="GW32" i="1"/>
  <c r="AO33" i="1"/>
  <c r="AN33" i="1"/>
  <c r="CF34" i="1"/>
  <c r="CG34" i="1"/>
  <c r="AW35" i="1"/>
  <c r="AV35" i="1"/>
  <c r="GW35" i="1"/>
  <c r="GV35" i="1"/>
  <c r="AV36" i="1"/>
  <c r="AW36" i="1"/>
  <c r="BX36" i="1"/>
  <c r="BW36" i="1"/>
  <c r="GV36" i="1"/>
  <c r="GW36" i="1"/>
  <c r="AO37" i="1"/>
  <c r="AN37" i="1"/>
  <c r="P42" i="1"/>
  <c r="O42" i="1"/>
  <c r="F42" i="1"/>
  <c r="G42" i="1" s="1"/>
  <c r="AN42" i="1"/>
  <c r="AO42" i="1"/>
  <c r="FT42" i="1"/>
  <c r="FU42" i="1"/>
  <c r="F43" i="1"/>
  <c r="G43" i="1" s="1"/>
  <c r="P43" i="1"/>
  <c r="O43" i="1"/>
  <c r="BX43" i="1"/>
  <c r="BW43" i="1"/>
  <c r="CG43" i="1"/>
  <c r="CF43" i="1"/>
  <c r="FU45" i="1"/>
  <c r="FT45" i="1"/>
  <c r="P46" i="1"/>
  <c r="O46" i="1"/>
  <c r="F46" i="1"/>
  <c r="G46" i="1" s="1"/>
  <c r="AN46" i="1"/>
  <c r="AO46" i="1"/>
  <c r="FT46" i="1"/>
  <c r="FU46" i="1"/>
  <c r="BX51" i="1"/>
  <c r="BW51" i="1"/>
  <c r="CG51" i="1"/>
  <c r="CF51" i="1"/>
  <c r="AO52" i="1"/>
  <c r="AN52" i="1"/>
  <c r="AO53" i="1"/>
  <c r="AN53" i="1"/>
  <c r="CG53" i="1"/>
  <c r="CF53" i="1"/>
  <c r="FU53" i="1"/>
  <c r="FT53" i="1"/>
  <c r="AO55" i="1"/>
  <c r="AN55" i="1"/>
  <c r="FU55" i="1"/>
  <c r="FT55" i="1"/>
  <c r="AM9" i="1"/>
  <c r="AU9" i="1"/>
  <c r="CE9" i="1"/>
  <c r="FS9" i="1"/>
  <c r="GU9" i="1"/>
  <c r="E14" i="1"/>
  <c r="I14" i="1"/>
  <c r="M14" i="1"/>
  <c r="Q14" i="1"/>
  <c r="U14" i="1"/>
  <c r="Y14" i="1"/>
  <c r="AC14" i="1"/>
  <c r="AG14" i="1"/>
  <c r="AK14" i="1"/>
  <c r="AS14" i="1"/>
  <c r="AU14" i="1" s="1"/>
  <c r="BA14" i="1"/>
  <c r="BE14" i="1"/>
  <c r="BI14" i="1"/>
  <c r="BM14" i="1"/>
  <c r="BQ14" i="1"/>
  <c r="BU14" i="1"/>
  <c r="BY14" i="1"/>
  <c r="CE14" i="1" s="1"/>
  <c r="CC14" i="1"/>
  <c r="CK14" i="1"/>
  <c r="CO14" i="1"/>
  <c r="CS14" i="1"/>
  <c r="CW14" i="1"/>
  <c r="DA14" i="1"/>
  <c r="DE14" i="1"/>
  <c r="DI14" i="1"/>
  <c r="DM14" i="1"/>
  <c r="DQ14" i="1"/>
  <c r="DU14" i="1"/>
  <c r="DY14" i="1"/>
  <c r="EC14" i="1"/>
  <c r="EG14" i="1"/>
  <c r="EK14" i="1"/>
  <c r="EO14" i="1"/>
  <c r="ES14" i="1"/>
  <c r="EW14" i="1"/>
  <c r="FA14" i="1"/>
  <c r="FE14" i="1"/>
  <c r="FI14" i="1"/>
  <c r="FM14" i="1"/>
  <c r="FQ14" i="1"/>
  <c r="FY14" i="1"/>
  <c r="GC14" i="1"/>
  <c r="GG14" i="1"/>
  <c r="GK14" i="1"/>
  <c r="GO14" i="1"/>
  <c r="GS14" i="1"/>
  <c r="I19" i="1"/>
  <c r="N19" i="1" s="1"/>
  <c r="Q19" i="1"/>
  <c r="AM19" i="1" s="1"/>
  <c r="BY19" i="1"/>
  <c r="CE19" i="1" s="1"/>
  <c r="AM31" i="1"/>
  <c r="AU31" i="1"/>
  <c r="CE31" i="1"/>
  <c r="FS31" i="1"/>
  <c r="GU31" i="1"/>
  <c r="AM41" i="1"/>
  <c r="AU41" i="1"/>
  <c r="CE41" i="1"/>
  <c r="FS41" i="1"/>
  <c r="GU41" i="1"/>
  <c r="N59" i="1"/>
  <c r="BV52" i="1"/>
  <c r="FS52" i="1"/>
  <c r="GW52" i="1"/>
  <c r="BV54" i="1"/>
  <c r="CF54" i="1"/>
  <c r="FS54" i="1"/>
  <c r="N55" i="1"/>
  <c r="N56" i="1"/>
  <c r="AO56" i="1"/>
  <c r="CG57" i="1"/>
  <c r="CF57" i="1"/>
  <c r="P58" i="1"/>
  <c r="O58" i="1"/>
  <c r="F58" i="1"/>
  <c r="G58" i="1" s="1"/>
  <c r="FT58" i="1"/>
  <c r="FU58" i="1"/>
  <c r="AM64" i="1"/>
  <c r="BV73" i="1"/>
  <c r="CE73" i="1"/>
  <c r="FU69" i="1"/>
  <c r="FT69" i="1"/>
  <c r="O70" i="1"/>
  <c r="F70" i="1"/>
  <c r="G70" i="1" s="1"/>
  <c r="P70" i="1"/>
  <c r="AO70" i="1"/>
  <c r="AN70" i="1"/>
  <c r="FU70" i="1"/>
  <c r="FT70" i="1"/>
  <c r="BX71" i="1"/>
  <c r="BW71" i="1"/>
  <c r="CG71" i="1"/>
  <c r="CF71" i="1"/>
  <c r="N82" i="1"/>
  <c r="AU82" i="1"/>
  <c r="GU82" i="1"/>
  <c r="AW77" i="1"/>
  <c r="AV77" i="1"/>
  <c r="BX77" i="1"/>
  <c r="BW77" i="1"/>
  <c r="GW77" i="1"/>
  <c r="GV77" i="1"/>
  <c r="AN78" i="1"/>
  <c r="AO78" i="1"/>
  <c r="CG79" i="1"/>
  <c r="CF79" i="1"/>
  <c r="P80" i="1"/>
  <c r="O80" i="1"/>
  <c r="F80" i="1"/>
  <c r="G80" i="1" s="1"/>
  <c r="FT80" i="1"/>
  <c r="FU80" i="1"/>
  <c r="AW81" i="1"/>
  <c r="AV81" i="1"/>
  <c r="BX81" i="1"/>
  <c r="BW81" i="1"/>
  <c r="GW81" i="1"/>
  <c r="GV81" i="1"/>
  <c r="CG85" i="1"/>
  <c r="CF85" i="1"/>
  <c r="AW86" i="1"/>
  <c r="AV86" i="1"/>
  <c r="GW86" i="1"/>
  <c r="GV86" i="1"/>
  <c r="AW87" i="1"/>
  <c r="AV87" i="1"/>
  <c r="BW87" i="1"/>
  <c r="BX87" i="1"/>
  <c r="GW87" i="1"/>
  <c r="GV87" i="1"/>
  <c r="P88" i="1"/>
  <c r="O88" i="1"/>
  <c r="F88" i="1"/>
  <c r="G88" i="1" s="1"/>
  <c r="AO88" i="1"/>
  <c r="AN88" i="1"/>
  <c r="CG89" i="1"/>
  <c r="CF89" i="1"/>
  <c r="FS97" i="1"/>
  <c r="P94" i="1"/>
  <c r="O94" i="1"/>
  <c r="F94" i="1"/>
  <c r="G94" i="1" s="1"/>
  <c r="FT94" i="1"/>
  <c r="FU94" i="1"/>
  <c r="AW95" i="1"/>
  <c r="AV95" i="1"/>
  <c r="BX95" i="1"/>
  <c r="BW95" i="1"/>
  <c r="GW95" i="1"/>
  <c r="GV95" i="1"/>
  <c r="AN96" i="1"/>
  <c r="AO96" i="1"/>
  <c r="CE101" i="1"/>
  <c r="GU101" i="1"/>
  <c r="GW101" i="1" s="1"/>
  <c r="FU105" i="1"/>
  <c r="FT105" i="1"/>
  <c r="O106" i="1"/>
  <c r="F106" i="1"/>
  <c r="G106" i="1" s="1"/>
  <c r="P106" i="1"/>
  <c r="AO106" i="1"/>
  <c r="AN106" i="1"/>
  <c r="FU106" i="1"/>
  <c r="FT106" i="1"/>
  <c r="BX107" i="1"/>
  <c r="BW107" i="1"/>
  <c r="CG107" i="1"/>
  <c r="CF107" i="1"/>
  <c r="FU109" i="1"/>
  <c r="FT109" i="1"/>
  <c r="O110" i="1"/>
  <c r="F110" i="1"/>
  <c r="G110" i="1" s="1"/>
  <c r="P110" i="1"/>
  <c r="AO110" i="1"/>
  <c r="AN110" i="1"/>
  <c r="FU110" i="1"/>
  <c r="FT110" i="1"/>
  <c r="P111" i="1"/>
  <c r="O111" i="1"/>
  <c r="F111" i="1"/>
  <c r="G111" i="1" s="1"/>
  <c r="BX111" i="1"/>
  <c r="BW111" i="1"/>
  <c r="CG111" i="1"/>
  <c r="CF111" i="1"/>
  <c r="FU113" i="1"/>
  <c r="FT113" i="1"/>
  <c r="AV118" i="1"/>
  <c r="AW118" i="1"/>
  <c r="CF118" i="1"/>
  <c r="CG118" i="1"/>
  <c r="CG121" i="1"/>
  <c r="CF121" i="1"/>
  <c r="N10" i="1"/>
  <c r="BV10" i="1"/>
  <c r="AX14" i="1"/>
  <c r="BV14" i="1" s="1"/>
  <c r="BV17" i="1"/>
  <c r="AP19" i="1"/>
  <c r="AU19" i="1" s="1"/>
  <c r="CH19" i="1"/>
  <c r="FS19" i="1" s="1"/>
  <c r="FV19" i="1"/>
  <c r="GU19" i="1" s="1"/>
  <c r="N22" i="1"/>
  <c r="BV22" i="1"/>
  <c r="CH28" i="1"/>
  <c r="FS28" i="1" s="1"/>
  <c r="J38" i="1"/>
  <c r="N38" i="1" s="1"/>
  <c r="AX38" i="1"/>
  <c r="BV38" i="1" s="1"/>
  <c r="AM59" i="1"/>
  <c r="AO59" i="1" s="1"/>
  <c r="CE59" i="1"/>
  <c r="N54" i="1"/>
  <c r="AO54" i="1"/>
  <c r="AO57" i="1"/>
  <c r="AN57" i="1"/>
  <c r="FU57" i="1"/>
  <c r="FT57" i="1"/>
  <c r="AV58" i="1"/>
  <c r="AW58" i="1"/>
  <c r="BX58" i="1"/>
  <c r="BW58" i="1"/>
  <c r="CF58" i="1"/>
  <c r="CG58" i="1"/>
  <c r="GV58" i="1"/>
  <c r="GW58" i="1"/>
  <c r="FS64" i="1"/>
  <c r="P63" i="1"/>
  <c r="O63" i="1"/>
  <c r="F63" i="1"/>
  <c r="G63" i="1" s="1"/>
  <c r="FT63" i="1"/>
  <c r="FU63" i="1"/>
  <c r="AM73" i="1"/>
  <c r="CG68" i="1"/>
  <c r="CF68" i="1"/>
  <c r="AW69" i="1"/>
  <c r="AV69" i="1"/>
  <c r="GW69" i="1"/>
  <c r="GV69" i="1"/>
  <c r="AW70" i="1"/>
  <c r="AV70" i="1"/>
  <c r="BW70" i="1"/>
  <c r="BX70" i="1"/>
  <c r="GW70" i="1"/>
  <c r="GV70" i="1"/>
  <c r="P71" i="1"/>
  <c r="O71" i="1"/>
  <c r="F71" i="1"/>
  <c r="G71" i="1" s="1"/>
  <c r="AO71" i="1"/>
  <c r="AN71" i="1"/>
  <c r="CG72" i="1"/>
  <c r="CF72" i="1"/>
  <c r="CF76" i="1"/>
  <c r="CG76" i="1"/>
  <c r="F77" i="1"/>
  <c r="G77" i="1" s="1"/>
  <c r="P77" i="1"/>
  <c r="O77" i="1"/>
  <c r="AO79" i="1"/>
  <c r="AN79" i="1"/>
  <c r="FU79" i="1"/>
  <c r="FT79" i="1"/>
  <c r="AV80" i="1"/>
  <c r="AW80" i="1"/>
  <c r="BX80" i="1"/>
  <c r="BW80" i="1"/>
  <c r="CF80" i="1"/>
  <c r="CG80" i="1"/>
  <c r="GV80" i="1"/>
  <c r="GW80" i="1"/>
  <c r="F81" i="1"/>
  <c r="G81" i="1" s="1"/>
  <c r="P81" i="1"/>
  <c r="O81" i="1"/>
  <c r="N90" i="1"/>
  <c r="AO85" i="1"/>
  <c r="AN85" i="1"/>
  <c r="FU85" i="1"/>
  <c r="FT85" i="1"/>
  <c r="BX86" i="1"/>
  <c r="BW86" i="1"/>
  <c r="CG86" i="1"/>
  <c r="CF86" i="1"/>
  <c r="FU88" i="1"/>
  <c r="FT88" i="1"/>
  <c r="O89" i="1"/>
  <c r="F89" i="1"/>
  <c r="G89" i="1" s="1"/>
  <c r="P89" i="1"/>
  <c r="AO89" i="1"/>
  <c r="AN89" i="1"/>
  <c r="FU89" i="1"/>
  <c r="FT89" i="1"/>
  <c r="N97" i="1"/>
  <c r="AU97" i="1"/>
  <c r="GU97" i="1"/>
  <c r="AV94" i="1"/>
  <c r="AW94" i="1"/>
  <c r="BX94" i="1"/>
  <c r="BW94" i="1"/>
  <c r="CF94" i="1"/>
  <c r="CG94" i="1"/>
  <c r="GV94" i="1"/>
  <c r="GW94" i="1"/>
  <c r="F95" i="1"/>
  <c r="G95" i="1" s="1"/>
  <c r="P95" i="1"/>
  <c r="O95" i="1"/>
  <c r="CG100" i="1"/>
  <c r="CF100" i="1"/>
  <c r="AO104" i="1"/>
  <c r="AN104" i="1"/>
  <c r="CG104" i="1"/>
  <c r="CF104" i="1"/>
  <c r="FS114" i="1"/>
  <c r="AW105" i="1"/>
  <c r="AV105" i="1"/>
  <c r="GW105" i="1"/>
  <c r="GV105" i="1"/>
  <c r="AW106" i="1"/>
  <c r="AV106" i="1"/>
  <c r="BW106" i="1"/>
  <c r="BX106" i="1"/>
  <c r="GW106" i="1"/>
  <c r="GV106" i="1"/>
  <c r="P107" i="1"/>
  <c r="O107" i="1"/>
  <c r="F107" i="1"/>
  <c r="G107" i="1" s="1"/>
  <c r="AO107" i="1"/>
  <c r="AN107" i="1"/>
  <c r="CG108" i="1"/>
  <c r="CF108" i="1"/>
  <c r="AW109" i="1"/>
  <c r="AV109" i="1"/>
  <c r="GW109" i="1"/>
  <c r="GV109" i="1"/>
  <c r="AW110" i="1"/>
  <c r="AV110" i="1"/>
  <c r="BW110" i="1"/>
  <c r="BX110" i="1"/>
  <c r="GW110" i="1"/>
  <c r="GV110" i="1"/>
  <c r="AO111" i="1"/>
  <c r="AN111" i="1"/>
  <c r="CG112" i="1"/>
  <c r="CF112" i="1"/>
  <c r="AW113" i="1"/>
  <c r="AV113" i="1"/>
  <c r="GW113" i="1"/>
  <c r="GV113" i="1"/>
  <c r="AN118" i="1"/>
  <c r="AO118" i="1"/>
  <c r="CG119" i="1"/>
  <c r="CF119" i="1"/>
  <c r="AO121" i="1"/>
  <c r="AN121" i="1"/>
  <c r="FU121" i="1"/>
  <c r="FT121" i="1"/>
  <c r="BW5" i="1"/>
  <c r="AU10" i="1"/>
  <c r="FS10" i="1"/>
  <c r="GU10" i="1"/>
  <c r="AM22" i="1"/>
  <c r="AU22" i="1"/>
  <c r="CE22" i="1"/>
  <c r="GU22" i="1"/>
  <c r="I47" i="1"/>
  <c r="N47" i="1" s="1"/>
  <c r="N50" i="1"/>
  <c r="BV50" i="1"/>
  <c r="GW54" i="1"/>
  <c r="BV55" i="1"/>
  <c r="AW56" i="1"/>
  <c r="FT56" i="1"/>
  <c r="FU56" i="1"/>
  <c r="AW57" i="1"/>
  <c r="AV57" i="1"/>
  <c r="BX57" i="1"/>
  <c r="BW57" i="1"/>
  <c r="GW57" i="1"/>
  <c r="GV57" i="1"/>
  <c r="AN58" i="1"/>
  <c r="AO58" i="1"/>
  <c r="P64" i="1"/>
  <c r="O64" i="1"/>
  <c r="AV63" i="1"/>
  <c r="AW63" i="1"/>
  <c r="BX63" i="1"/>
  <c r="BW63" i="1"/>
  <c r="CF63" i="1"/>
  <c r="CG63" i="1"/>
  <c r="GV63" i="1"/>
  <c r="GW63" i="1"/>
  <c r="FU67" i="1"/>
  <c r="FT67" i="1"/>
  <c r="O68" i="1"/>
  <c r="F68" i="1"/>
  <c r="G68" i="1" s="1"/>
  <c r="P68" i="1"/>
  <c r="AO68" i="1"/>
  <c r="AN68" i="1"/>
  <c r="FU68" i="1"/>
  <c r="FT68" i="1"/>
  <c r="BX69" i="1"/>
  <c r="BW69" i="1"/>
  <c r="CG69" i="1"/>
  <c r="CF69" i="1"/>
  <c r="FU71" i="1"/>
  <c r="FT71" i="1"/>
  <c r="O72" i="1"/>
  <c r="F72" i="1"/>
  <c r="G72" i="1" s="1"/>
  <c r="P72" i="1"/>
  <c r="AO72" i="1"/>
  <c r="AN72" i="1"/>
  <c r="FU72" i="1"/>
  <c r="FT72" i="1"/>
  <c r="AN76" i="1"/>
  <c r="AO76" i="1"/>
  <c r="CG77" i="1"/>
  <c r="CF77" i="1"/>
  <c r="P78" i="1"/>
  <c r="O78" i="1"/>
  <c r="F78" i="1"/>
  <c r="G78" i="1" s="1"/>
  <c r="FT78" i="1"/>
  <c r="FU78" i="1"/>
  <c r="AW79" i="1"/>
  <c r="AV79" i="1"/>
  <c r="BX79" i="1"/>
  <c r="BW79" i="1"/>
  <c r="GW79" i="1"/>
  <c r="GV79" i="1"/>
  <c r="AN80" i="1"/>
  <c r="AO80" i="1"/>
  <c r="CG81" i="1"/>
  <c r="CF81" i="1"/>
  <c r="AW85" i="1"/>
  <c r="AV85" i="1"/>
  <c r="BW85" i="1"/>
  <c r="BX85" i="1"/>
  <c r="GW85" i="1"/>
  <c r="GV85" i="1"/>
  <c r="P86" i="1"/>
  <c r="O86" i="1"/>
  <c r="F86" i="1"/>
  <c r="G86" i="1" s="1"/>
  <c r="AO86" i="1"/>
  <c r="AN86" i="1"/>
  <c r="CG87" i="1"/>
  <c r="CF87" i="1"/>
  <c r="AW88" i="1"/>
  <c r="AV88" i="1"/>
  <c r="GW88" i="1"/>
  <c r="GV88" i="1"/>
  <c r="AW89" i="1"/>
  <c r="AV89" i="1"/>
  <c r="BW89" i="1"/>
  <c r="BX89" i="1"/>
  <c r="GW89" i="1"/>
  <c r="GV89" i="1"/>
  <c r="AN94" i="1"/>
  <c r="AO94" i="1"/>
  <c r="CG95" i="1"/>
  <c r="CF95" i="1"/>
  <c r="P96" i="1"/>
  <c r="O96" i="1"/>
  <c r="F96" i="1"/>
  <c r="G96" i="1" s="1"/>
  <c r="FT96" i="1"/>
  <c r="FU96" i="1"/>
  <c r="O100" i="1"/>
  <c r="P100" i="1"/>
  <c r="AO100" i="1"/>
  <c r="AN100" i="1"/>
  <c r="AW101" i="1"/>
  <c r="AV101" i="1"/>
  <c r="FU100" i="1"/>
  <c r="FT100" i="1"/>
  <c r="O104" i="1"/>
  <c r="P104" i="1"/>
  <c r="BX105" i="1"/>
  <c r="BW105" i="1"/>
  <c r="CG105" i="1"/>
  <c r="CF105" i="1"/>
  <c r="FU107" i="1"/>
  <c r="FT107" i="1"/>
  <c r="O108" i="1"/>
  <c r="F108" i="1"/>
  <c r="G108" i="1" s="1"/>
  <c r="P108" i="1"/>
  <c r="AO108" i="1"/>
  <c r="AN108" i="1"/>
  <c r="FU108" i="1"/>
  <c r="FT108" i="1"/>
  <c r="P109" i="1"/>
  <c r="O109" i="1"/>
  <c r="F109" i="1"/>
  <c r="G109" i="1" s="1"/>
  <c r="BX109" i="1"/>
  <c r="BW109" i="1"/>
  <c r="CG109" i="1"/>
  <c r="CF109" i="1"/>
  <c r="FU111" i="1"/>
  <c r="FT111" i="1"/>
  <c r="O112" i="1"/>
  <c r="F112" i="1"/>
  <c r="G112" i="1" s="1"/>
  <c r="P112" i="1"/>
  <c r="AO112" i="1"/>
  <c r="AN112" i="1"/>
  <c r="FU112" i="1"/>
  <c r="FT112" i="1"/>
  <c r="P113" i="1"/>
  <c r="O113" i="1"/>
  <c r="F113" i="1"/>
  <c r="G113" i="1" s="1"/>
  <c r="BX113" i="1"/>
  <c r="BW113" i="1"/>
  <c r="CG113" i="1"/>
  <c r="CF113" i="1"/>
  <c r="AO119" i="1"/>
  <c r="AN119" i="1"/>
  <c r="FU119" i="1"/>
  <c r="FT119" i="1"/>
  <c r="AW121" i="1"/>
  <c r="AV121" i="1"/>
  <c r="GW121" i="1"/>
  <c r="GV121" i="1"/>
  <c r="N9" i="1"/>
  <c r="BV41" i="1"/>
  <c r="AM50" i="1"/>
  <c r="AU50" i="1"/>
  <c r="CE50" i="1"/>
  <c r="FS50" i="1"/>
  <c r="GU50" i="1"/>
  <c r="N52" i="1"/>
  <c r="AW54" i="1"/>
  <c r="BV56" i="1"/>
  <c r="CF56" i="1"/>
  <c r="CG56" i="1"/>
  <c r="GV56" i="1"/>
  <c r="GW56" i="1"/>
  <c r="F57" i="1"/>
  <c r="G57" i="1" s="1"/>
  <c r="P57" i="1"/>
  <c r="O57" i="1"/>
  <c r="BV64" i="1"/>
  <c r="CE64" i="1"/>
  <c r="AN63" i="1"/>
  <c r="AO63" i="1"/>
  <c r="N73" i="1"/>
  <c r="AW67" i="1"/>
  <c r="AV67" i="1"/>
  <c r="GW67" i="1"/>
  <c r="GV67" i="1"/>
  <c r="AW68" i="1"/>
  <c r="AV68" i="1"/>
  <c r="BW68" i="1"/>
  <c r="BX68" i="1"/>
  <c r="GW68" i="1"/>
  <c r="GV68" i="1"/>
  <c r="P69" i="1"/>
  <c r="O69" i="1"/>
  <c r="F69" i="1"/>
  <c r="G69" i="1" s="1"/>
  <c r="AO69" i="1"/>
  <c r="AN69" i="1"/>
  <c r="CG70" i="1"/>
  <c r="CF70" i="1"/>
  <c r="AW71" i="1"/>
  <c r="AV71" i="1"/>
  <c r="GW71" i="1"/>
  <c r="GV71" i="1"/>
  <c r="AW72" i="1"/>
  <c r="AV72" i="1"/>
  <c r="BW72" i="1"/>
  <c r="BX72" i="1"/>
  <c r="GW72" i="1"/>
  <c r="GV72" i="1"/>
  <c r="FS82" i="1"/>
  <c r="AO77" i="1"/>
  <c r="AN77" i="1"/>
  <c r="FU77" i="1"/>
  <c r="FT77" i="1"/>
  <c r="AV78" i="1"/>
  <c r="AW78" i="1"/>
  <c r="BX78" i="1"/>
  <c r="BW78" i="1"/>
  <c r="CF78" i="1"/>
  <c r="CG78" i="1"/>
  <c r="GV78" i="1"/>
  <c r="GW78" i="1"/>
  <c r="F79" i="1"/>
  <c r="G79" i="1" s="1"/>
  <c r="P79" i="1"/>
  <c r="O79" i="1"/>
  <c r="AO81" i="1"/>
  <c r="AN81" i="1"/>
  <c r="FU81" i="1"/>
  <c r="FT81" i="1"/>
  <c r="FU86" i="1"/>
  <c r="FT86" i="1"/>
  <c r="O87" i="1"/>
  <c r="F87" i="1"/>
  <c r="G87" i="1" s="1"/>
  <c r="P87" i="1"/>
  <c r="AO87" i="1"/>
  <c r="AN87" i="1"/>
  <c r="FU87" i="1"/>
  <c r="FT87" i="1"/>
  <c r="BX88" i="1"/>
  <c r="BW88" i="1"/>
  <c r="CG88" i="1"/>
  <c r="CF88" i="1"/>
  <c r="AM97" i="1"/>
  <c r="AO95" i="1"/>
  <c r="AN95" i="1"/>
  <c r="FU95" i="1"/>
  <c r="FT95" i="1"/>
  <c r="AV96" i="1"/>
  <c r="AW96" i="1"/>
  <c r="BX96" i="1"/>
  <c r="BW96" i="1"/>
  <c r="CF96" i="1"/>
  <c r="CG96" i="1"/>
  <c r="GV96" i="1"/>
  <c r="GW96" i="1"/>
  <c r="AW100" i="1"/>
  <c r="AV100" i="1"/>
  <c r="BV101" i="1"/>
  <c r="AW104" i="1"/>
  <c r="AV104" i="1"/>
  <c r="BV114" i="1"/>
  <c r="GW104" i="1"/>
  <c r="GV104" i="1"/>
  <c r="P105" i="1"/>
  <c r="O105" i="1"/>
  <c r="F105" i="1"/>
  <c r="G105" i="1" s="1"/>
  <c r="AO105" i="1"/>
  <c r="AN105" i="1"/>
  <c r="CG106" i="1"/>
  <c r="CF106" i="1"/>
  <c r="AW107" i="1"/>
  <c r="AV107" i="1"/>
  <c r="GW107" i="1"/>
  <c r="GV107" i="1"/>
  <c r="AW108" i="1"/>
  <c r="AV108" i="1"/>
  <c r="BW108" i="1"/>
  <c r="BX108" i="1"/>
  <c r="GW108" i="1"/>
  <c r="GV108" i="1"/>
  <c r="AO109" i="1"/>
  <c r="AN109" i="1"/>
  <c r="CG110" i="1"/>
  <c r="CF110" i="1"/>
  <c r="AW111" i="1"/>
  <c r="AV111" i="1"/>
  <c r="GW111" i="1"/>
  <c r="GV111" i="1"/>
  <c r="AW112" i="1"/>
  <c r="AV112" i="1"/>
  <c r="BW112" i="1"/>
  <c r="BX112" i="1"/>
  <c r="GW112" i="1"/>
  <c r="GV112" i="1"/>
  <c r="AO113" i="1"/>
  <c r="AN113" i="1"/>
  <c r="AW119" i="1"/>
  <c r="AV119" i="1"/>
  <c r="GW119" i="1"/>
  <c r="GV119" i="1"/>
  <c r="AM62" i="1"/>
  <c r="AU62" i="1"/>
  <c r="CE62" i="1"/>
  <c r="FS62" i="1"/>
  <c r="GU62" i="1"/>
  <c r="N67" i="1"/>
  <c r="BV67" i="1"/>
  <c r="AP73" i="1"/>
  <c r="AU73" i="1" s="1"/>
  <c r="CH73" i="1"/>
  <c r="FS73" i="1" s="1"/>
  <c r="FV73" i="1"/>
  <c r="GU73" i="1" s="1"/>
  <c r="Q82" i="1"/>
  <c r="AM82" i="1" s="1"/>
  <c r="BY82" i="1"/>
  <c r="CE82" i="1" s="1"/>
  <c r="AX90" i="1"/>
  <c r="BV90" i="1" s="1"/>
  <c r="AM93" i="1"/>
  <c r="AU93" i="1"/>
  <c r="CE93" i="1"/>
  <c r="FS93" i="1"/>
  <c r="GU93" i="1"/>
  <c r="H114" i="1"/>
  <c r="N114" i="1" s="1"/>
  <c r="FW114" i="1"/>
  <c r="GU114" i="1" s="1"/>
  <c r="AM130" i="1"/>
  <c r="AU130" i="1"/>
  <c r="CE130" i="1"/>
  <c r="FS130" i="1"/>
  <c r="GU117" i="1"/>
  <c r="BV120" i="1"/>
  <c r="CF120" i="1"/>
  <c r="FS120" i="1"/>
  <c r="FT122" i="1"/>
  <c r="FU122" i="1"/>
  <c r="AW123" i="1"/>
  <c r="AV123" i="1"/>
  <c r="BX123" i="1"/>
  <c r="BW123" i="1"/>
  <c r="GW123" i="1"/>
  <c r="GV123" i="1"/>
  <c r="AN124" i="1"/>
  <c r="AO124" i="1"/>
  <c r="CG125" i="1"/>
  <c r="CF125" i="1"/>
  <c r="FT126" i="1"/>
  <c r="FU126" i="1"/>
  <c r="AW127" i="1"/>
  <c r="AV127" i="1"/>
  <c r="BX127" i="1"/>
  <c r="BW127" i="1"/>
  <c r="GW127" i="1"/>
  <c r="GV127" i="1"/>
  <c r="AN128" i="1"/>
  <c r="AO128" i="1"/>
  <c r="CG129" i="1"/>
  <c r="CF129" i="1"/>
  <c r="BV136" i="1"/>
  <c r="CE136" i="1"/>
  <c r="AO134" i="1"/>
  <c r="AN134" i="1"/>
  <c r="AO135" i="1"/>
  <c r="AN135" i="1"/>
  <c r="FU135" i="1"/>
  <c r="FT135" i="1"/>
  <c r="N144" i="1"/>
  <c r="AW139" i="1"/>
  <c r="AV139" i="1"/>
  <c r="GW139" i="1"/>
  <c r="GV139" i="1"/>
  <c r="BX140" i="1"/>
  <c r="BW140" i="1"/>
  <c r="AO141" i="1"/>
  <c r="AN141" i="1"/>
  <c r="AO142" i="1"/>
  <c r="AN142" i="1"/>
  <c r="FU142" i="1"/>
  <c r="FT142" i="1"/>
  <c r="O143" i="1"/>
  <c r="F143" i="1"/>
  <c r="G143" i="1" s="1"/>
  <c r="P143" i="1"/>
  <c r="AW143" i="1"/>
  <c r="AV143" i="1"/>
  <c r="GW143" i="1"/>
  <c r="GV143" i="1"/>
  <c r="BV172" i="1"/>
  <c r="CE172" i="1"/>
  <c r="AO148" i="1"/>
  <c r="AN148" i="1"/>
  <c r="AO149" i="1"/>
  <c r="AN149" i="1"/>
  <c r="FU149" i="1"/>
  <c r="FT149" i="1"/>
  <c r="O150" i="1"/>
  <c r="F150" i="1"/>
  <c r="G150" i="1" s="1"/>
  <c r="P150" i="1"/>
  <c r="AW150" i="1"/>
  <c r="AV150" i="1"/>
  <c r="GW150" i="1"/>
  <c r="GV150" i="1"/>
  <c r="BX151" i="1"/>
  <c r="BW151" i="1"/>
  <c r="AO152" i="1"/>
  <c r="AN152" i="1"/>
  <c r="AO153" i="1"/>
  <c r="AN153" i="1"/>
  <c r="FU153" i="1"/>
  <c r="FT153" i="1"/>
  <c r="O154" i="1"/>
  <c r="F154" i="1"/>
  <c r="G154" i="1" s="1"/>
  <c r="P154" i="1"/>
  <c r="AW154" i="1"/>
  <c r="AV154" i="1"/>
  <c r="GW154" i="1"/>
  <c r="GV154" i="1"/>
  <c r="BX155" i="1"/>
  <c r="BW155" i="1"/>
  <c r="AO156" i="1"/>
  <c r="AN156" i="1"/>
  <c r="AO157" i="1"/>
  <c r="AN157" i="1"/>
  <c r="FU157" i="1"/>
  <c r="FT157" i="1"/>
  <c r="O158" i="1"/>
  <c r="F158" i="1"/>
  <c r="G158" i="1" s="1"/>
  <c r="P158" i="1"/>
  <c r="AW158" i="1"/>
  <c r="AV158" i="1"/>
  <c r="GW158" i="1"/>
  <c r="GV158" i="1"/>
  <c r="BX159" i="1"/>
  <c r="BW159" i="1"/>
  <c r="AO160" i="1"/>
  <c r="AN160" i="1"/>
  <c r="AO161" i="1"/>
  <c r="AN161" i="1"/>
  <c r="FU161" i="1"/>
  <c r="FT161" i="1"/>
  <c r="O162" i="1"/>
  <c r="F162" i="1"/>
  <c r="G162" i="1" s="1"/>
  <c r="P162" i="1"/>
  <c r="AW162" i="1"/>
  <c r="AV162" i="1"/>
  <c r="GW162" i="1"/>
  <c r="GV162" i="1"/>
  <c r="BX163" i="1"/>
  <c r="BW163" i="1"/>
  <c r="AO164" i="1"/>
  <c r="AN164" i="1"/>
  <c r="AO165" i="1"/>
  <c r="AN165" i="1"/>
  <c r="FU165" i="1"/>
  <c r="FT165" i="1"/>
  <c r="O166" i="1"/>
  <c r="F166" i="1"/>
  <c r="G166" i="1" s="1"/>
  <c r="P166" i="1"/>
  <c r="AW166" i="1"/>
  <c r="AV166" i="1"/>
  <c r="GW166" i="1"/>
  <c r="GV166" i="1"/>
  <c r="BX167" i="1"/>
  <c r="BW167" i="1"/>
  <c r="AO168" i="1"/>
  <c r="AN168" i="1"/>
  <c r="AO169" i="1"/>
  <c r="AN169" i="1"/>
  <c r="FU169" i="1"/>
  <c r="FT169" i="1"/>
  <c r="O170" i="1"/>
  <c r="F170" i="1"/>
  <c r="G170" i="1" s="1"/>
  <c r="P170" i="1"/>
  <c r="AW170" i="1"/>
  <c r="AV170" i="1"/>
  <c r="GW170" i="1"/>
  <c r="GV170" i="1"/>
  <c r="BX171" i="1"/>
  <c r="BW171" i="1"/>
  <c r="P175" i="1"/>
  <c r="O175" i="1"/>
  <c r="BV181" i="1"/>
  <c r="CF175" i="1"/>
  <c r="CG175" i="1"/>
  <c r="FT177" i="1"/>
  <c r="FU177" i="1"/>
  <c r="F178" i="1"/>
  <c r="G178" i="1" s="1"/>
  <c r="P178" i="1"/>
  <c r="O178" i="1"/>
  <c r="AO178" i="1"/>
  <c r="AN178" i="1"/>
  <c r="FU178" i="1"/>
  <c r="FT178" i="1"/>
  <c r="P179" i="1"/>
  <c r="O179" i="1"/>
  <c r="F179" i="1"/>
  <c r="G179" i="1" s="1"/>
  <c r="AV179" i="1"/>
  <c r="AW179" i="1"/>
  <c r="BX179" i="1"/>
  <c r="BW179" i="1"/>
  <c r="CF179" i="1"/>
  <c r="CG179" i="1"/>
  <c r="GV179" i="1"/>
  <c r="GW179" i="1"/>
  <c r="N190" i="1"/>
  <c r="BW185" i="1"/>
  <c r="BX185" i="1"/>
  <c r="CG185" i="1"/>
  <c r="CF185" i="1"/>
  <c r="P186" i="1"/>
  <c r="O186" i="1"/>
  <c r="F186" i="1"/>
  <c r="G186" i="1" s="1"/>
  <c r="CG186" i="1"/>
  <c r="CF186" i="1"/>
  <c r="FU187" i="1"/>
  <c r="FT187" i="1"/>
  <c r="AW188" i="1"/>
  <c r="AV188" i="1"/>
  <c r="BW189" i="1"/>
  <c r="BX189" i="1"/>
  <c r="AM67" i="1"/>
  <c r="CE67" i="1"/>
  <c r="N76" i="1"/>
  <c r="BV76" i="1"/>
  <c r="S90" i="1"/>
  <c r="S6" i="1" s="1"/>
  <c r="S7" i="1" s="1"/>
  <c r="AQ90" i="1"/>
  <c r="AU90" i="1" s="1"/>
  <c r="CA90" i="1"/>
  <c r="CE90" i="1" s="1"/>
  <c r="CI90" i="1"/>
  <c r="FW90" i="1"/>
  <c r="GU90" i="1" s="1"/>
  <c r="H101" i="1"/>
  <c r="N101" i="1" s="1"/>
  <c r="CA114" i="1"/>
  <c r="CE114" i="1" s="1"/>
  <c r="BV116" i="1"/>
  <c r="N130" i="1"/>
  <c r="AU117" i="1"/>
  <c r="FS117" i="1"/>
  <c r="FS118" i="1"/>
  <c r="AO120" i="1"/>
  <c r="P122" i="1"/>
  <c r="O122" i="1"/>
  <c r="F122" i="1"/>
  <c r="G122" i="1" s="1"/>
  <c r="AV122" i="1"/>
  <c r="AW122" i="1"/>
  <c r="BX122" i="1"/>
  <c r="BW122" i="1"/>
  <c r="CF122" i="1"/>
  <c r="CG122" i="1"/>
  <c r="GV122" i="1"/>
  <c r="GW122" i="1"/>
  <c r="F125" i="1"/>
  <c r="G125" i="1" s="1"/>
  <c r="P125" i="1"/>
  <c r="O125" i="1"/>
  <c r="AO125" i="1"/>
  <c r="AN125" i="1"/>
  <c r="FU125" i="1"/>
  <c r="FT125" i="1"/>
  <c r="P126" i="1"/>
  <c r="O126" i="1"/>
  <c r="F126" i="1"/>
  <c r="G126" i="1" s="1"/>
  <c r="AV126" i="1"/>
  <c r="AW126" i="1"/>
  <c r="BX126" i="1"/>
  <c r="BW126" i="1"/>
  <c r="CF126" i="1"/>
  <c r="CG126" i="1"/>
  <c r="GV126" i="1"/>
  <c r="GW126" i="1"/>
  <c r="F129" i="1"/>
  <c r="G129" i="1" s="1"/>
  <c r="P129" i="1"/>
  <c r="O129" i="1"/>
  <c r="AO129" i="1"/>
  <c r="AN129" i="1"/>
  <c r="FU129" i="1"/>
  <c r="FT129" i="1"/>
  <c r="AM136" i="1"/>
  <c r="FU134" i="1"/>
  <c r="FT134" i="1"/>
  <c r="AW135" i="1"/>
  <c r="AV135" i="1"/>
  <c r="GW135" i="1"/>
  <c r="GV135" i="1"/>
  <c r="BW139" i="1"/>
  <c r="BX139" i="1"/>
  <c r="CE144" i="1"/>
  <c r="P140" i="1"/>
  <c r="O140" i="1"/>
  <c r="F140" i="1"/>
  <c r="G140" i="1" s="1"/>
  <c r="CG140" i="1"/>
  <c r="CF140" i="1"/>
  <c r="FU141" i="1"/>
  <c r="FT141" i="1"/>
  <c r="AW142" i="1"/>
  <c r="AV142" i="1"/>
  <c r="GW142" i="1"/>
  <c r="GV142" i="1"/>
  <c r="BW143" i="1"/>
  <c r="BX143" i="1"/>
  <c r="CG143" i="1"/>
  <c r="CF143" i="1"/>
  <c r="AM172" i="1"/>
  <c r="FU148" i="1"/>
  <c r="FT148" i="1"/>
  <c r="AW149" i="1"/>
  <c r="AV149" i="1"/>
  <c r="GW149" i="1"/>
  <c r="GV149" i="1"/>
  <c r="BW150" i="1"/>
  <c r="BX150" i="1"/>
  <c r="CG150" i="1"/>
  <c r="CF150" i="1"/>
  <c r="P151" i="1"/>
  <c r="O151" i="1"/>
  <c r="F151" i="1"/>
  <c r="G151" i="1" s="1"/>
  <c r="CG151" i="1"/>
  <c r="CF151" i="1"/>
  <c r="FU152" i="1"/>
  <c r="FT152" i="1"/>
  <c r="AW153" i="1"/>
  <c r="AV153" i="1"/>
  <c r="GW153" i="1"/>
  <c r="GV153" i="1"/>
  <c r="BW154" i="1"/>
  <c r="BX154" i="1"/>
  <c r="CG154" i="1"/>
  <c r="CF154" i="1"/>
  <c r="P155" i="1"/>
  <c r="O155" i="1"/>
  <c r="F155" i="1"/>
  <c r="G155" i="1" s="1"/>
  <c r="CG155" i="1"/>
  <c r="CF155" i="1"/>
  <c r="FU156" i="1"/>
  <c r="FT156" i="1"/>
  <c r="AW157" i="1"/>
  <c r="AV157" i="1"/>
  <c r="GW157" i="1"/>
  <c r="GV157" i="1"/>
  <c r="BW158" i="1"/>
  <c r="BX158" i="1"/>
  <c r="CG158" i="1"/>
  <c r="CF158" i="1"/>
  <c r="P159" i="1"/>
  <c r="O159" i="1"/>
  <c r="F159" i="1"/>
  <c r="G159" i="1" s="1"/>
  <c r="CG159" i="1"/>
  <c r="CF159" i="1"/>
  <c r="FU160" i="1"/>
  <c r="FT160" i="1"/>
  <c r="AW161" i="1"/>
  <c r="AV161" i="1"/>
  <c r="GW161" i="1"/>
  <c r="GV161" i="1"/>
  <c r="BW162" i="1"/>
  <c r="BX162" i="1"/>
  <c r="CG162" i="1"/>
  <c r="CF162" i="1"/>
  <c r="P163" i="1"/>
  <c r="O163" i="1"/>
  <c r="F163" i="1"/>
  <c r="G163" i="1" s="1"/>
  <c r="CG163" i="1"/>
  <c r="CF163" i="1"/>
  <c r="FU164" i="1"/>
  <c r="FT164" i="1"/>
  <c r="AW165" i="1"/>
  <c r="AV165" i="1"/>
  <c r="GW165" i="1"/>
  <c r="GV165" i="1"/>
  <c r="BW166" i="1"/>
  <c r="BX166" i="1"/>
  <c r="CG166" i="1"/>
  <c r="CF166" i="1"/>
  <c r="P167" i="1"/>
  <c r="O167" i="1"/>
  <c r="F167" i="1"/>
  <c r="G167" i="1" s="1"/>
  <c r="CG167" i="1"/>
  <c r="CF167" i="1"/>
  <c r="FU168" i="1"/>
  <c r="FT168" i="1"/>
  <c r="AW169" i="1"/>
  <c r="AV169" i="1"/>
  <c r="GW169" i="1"/>
  <c r="GV169" i="1"/>
  <c r="BW170" i="1"/>
  <c r="BX170" i="1"/>
  <c r="CG170" i="1"/>
  <c r="CF170" i="1"/>
  <c r="P171" i="1"/>
  <c r="O171" i="1"/>
  <c r="F171" i="1"/>
  <c r="G171" i="1" s="1"/>
  <c r="CG171" i="1"/>
  <c r="CF171" i="1"/>
  <c r="AN175" i="1"/>
  <c r="AO175" i="1"/>
  <c r="CG176" i="1"/>
  <c r="CF176" i="1"/>
  <c r="GV177" i="1"/>
  <c r="GW177" i="1"/>
  <c r="AW178" i="1"/>
  <c r="AV178" i="1"/>
  <c r="BX178" i="1"/>
  <c r="BW178" i="1"/>
  <c r="GW178" i="1"/>
  <c r="GV178" i="1"/>
  <c r="AN179" i="1"/>
  <c r="AO179" i="1"/>
  <c r="CG180" i="1"/>
  <c r="CF180" i="1"/>
  <c r="AO185" i="1"/>
  <c r="AN185" i="1"/>
  <c r="AO186" i="1"/>
  <c r="AN186" i="1"/>
  <c r="FU186" i="1"/>
  <c r="FT186" i="1"/>
  <c r="O187" i="1"/>
  <c r="F187" i="1"/>
  <c r="G187" i="1" s="1"/>
  <c r="P187" i="1"/>
  <c r="AW187" i="1"/>
  <c r="AV187" i="1"/>
  <c r="GW187" i="1"/>
  <c r="GV187" i="1"/>
  <c r="BX188" i="1"/>
  <c r="BW188" i="1"/>
  <c r="GW188" i="1"/>
  <c r="GV188" i="1"/>
  <c r="AU76" i="1"/>
  <c r="FS76" i="1"/>
  <c r="GU76" i="1"/>
  <c r="N85" i="1"/>
  <c r="BV100" i="1"/>
  <c r="F100" i="1" s="1"/>
  <c r="G100" i="1" s="1"/>
  <c r="BV104" i="1"/>
  <c r="R114" i="1"/>
  <c r="AM114" i="1" s="1"/>
  <c r="AQ114" i="1"/>
  <c r="AU114" i="1" s="1"/>
  <c r="BV115" i="1"/>
  <c r="AM117" i="1"/>
  <c r="CE117" i="1"/>
  <c r="N118" i="1"/>
  <c r="P120" i="1"/>
  <c r="O120" i="1"/>
  <c r="GU120" i="1"/>
  <c r="N121" i="1"/>
  <c r="BV121" i="1"/>
  <c r="AN122" i="1"/>
  <c r="AO122" i="1"/>
  <c r="CG123" i="1"/>
  <c r="CF123" i="1"/>
  <c r="FT124" i="1"/>
  <c r="FU124" i="1"/>
  <c r="AW125" i="1"/>
  <c r="AV125" i="1"/>
  <c r="BX125" i="1"/>
  <c r="BW125" i="1"/>
  <c r="GW125" i="1"/>
  <c r="GV125" i="1"/>
  <c r="AN126" i="1"/>
  <c r="AO126" i="1"/>
  <c r="CG127" i="1"/>
  <c r="CF127" i="1"/>
  <c r="FT128" i="1"/>
  <c r="FU128" i="1"/>
  <c r="AW129" i="1"/>
  <c r="AV129" i="1"/>
  <c r="BX129" i="1"/>
  <c r="BW129" i="1"/>
  <c r="GW129" i="1"/>
  <c r="GV129" i="1"/>
  <c r="O134" i="1"/>
  <c r="F134" i="1"/>
  <c r="G134" i="1" s="1"/>
  <c r="P134" i="1"/>
  <c r="AW134" i="1"/>
  <c r="AV134" i="1"/>
  <c r="GW134" i="1"/>
  <c r="GV134" i="1"/>
  <c r="BX135" i="1"/>
  <c r="BW135" i="1"/>
  <c r="AO140" i="1"/>
  <c r="AN140" i="1"/>
  <c r="FU140" i="1"/>
  <c r="FT140" i="1"/>
  <c r="O141" i="1"/>
  <c r="F141" i="1"/>
  <c r="G141" i="1" s="1"/>
  <c r="P141" i="1"/>
  <c r="AW141" i="1"/>
  <c r="AV141" i="1"/>
  <c r="GW141" i="1"/>
  <c r="GV141" i="1"/>
  <c r="BX142" i="1"/>
  <c r="BW142" i="1"/>
  <c r="AO143" i="1"/>
  <c r="AN143" i="1"/>
  <c r="O148" i="1"/>
  <c r="F148" i="1"/>
  <c r="G148" i="1" s="1"/>
  <c r="P148" i="1"/>
  <c r="AW148" i="1"/>
  <c r="AV148" i="1"/>
  <c r="GW148" i="1"/>
  <c r="GV148" i="1"/>
  <c r="BX149" i="1"/>
  <c r="BW149" i="1"/>
  <c r="AO150" i="1"/>
  <c r="AN150" i="1"/>
  <c r="AO151" i="1"/>
  <c r="AN151" i="1"/>
  <c r="FU151" i="1"/>
  <c r="FT151" i="1"/>
  <c r="O152" i="1"/>
  <c r="F152" i="1"/>
  <c r="G152" i="1" s="1"/>
  <c r="P152" i="1"/>
  <c r="AW152" i="1"/>
  <c r="AV152" i="1"/>
  <c r="GW152" i="1"/>
  <c r="GV152" i="1"/>
  <c r="BX153" i="1"/>
  <c r="BW153" i="1"/>
  <c r="AO154" i="1"/>
  <c r="AN154" i="1"/>
  <c r="AO155" i="1"/>
  <c r="AN155" i="1"/>
  <c r="FU155" i="1"/>
  <c r="FT155" i="1"/>
  <c r="O156" i="1"/>
  <c r="F156" i="1"/>
  <c r="G156" i="1" s="1"/>
  <c r="P156" i="1"/>
  <c r="AW156" i="1"/>
  <c r="AV156" i="1"/>
  <c r="GW156" i="1"/>
  <c r="GV156" i="1"/>
  <c r="BX157" i="1"/>
  <c r="BW157" i="1"/>
  <c r="AO158" i="1"/>
  <c r="AN158" i="1"/>
  <c r="AO159" i="1"/>
  <c r="AN159" i="1"/>
  <c r="FU159" i="1"/>
  <c r="FT159" i="1"/>
  <c r="O160" i="1"/>
  <c r="F160" i="1"/>
  <c r="G160" i="1" s="1"/>
  <c r="P160" i="1"/>
  <c r="AW160" i="1"/>
  <c r="AV160" i="1"/>
  <c r="GW160" i="1"/>
  <c r="GV160" i="1"/>
  <c r="BX161" i="1"/>
  <c r="BW161" i="1"/>
  <c r="AO162" i="1"/>
  <c r="AN162" i="1"/>
  <c r="AO163" i="1"/>
  <c r="AN163" i="1"/>
  <c r="FU163" i="1"/>
  <c r="FT163" i="1"/>
  <c r="O164" i="1"/>
  <c r="F164" i="1"/>
  <c r="G164" i="1" s="1"/>
  <c r="P164" i="1"/>
  <c r="AW164" i="1"/>
  <c r="AV164" i="1"/>
  <c r="GW164" i="1"/>
  <c r="GV164" i="1"/>
  <c r="BX165" i="1"/>
  <c r="BW165" i="1"/>
  <c r="AO166" i="1"/>
  <c r="AN166" i="1"/>
  <c r="AO167" i="1"/>
  <c r="AN167" i="1"/>
  <c r="FU167" i="1"/>
  <c r="FT167" i="1"/>
  <c r="O168" i="1"/>
  <c r="F168" i="1"/>
  <c r="G168" i="1" s="1"/>
  <c r="P168" i="1"/>
  <c r="AW168" i="1"/>
  <c r="AV168" i="1"/>
  <c r="GW168" i="1"/>
  <c r="GV168" i="1"/>
  <c r="BX169" i="1"/>
  <c r="BW169" i="1"/>
  <c r="AO170" i="1"/>
  <c r="AN170" i="1"/>
  <c r="AO171" i="1"/>
  <c r="AN171" i="1"/>
  <c r="FU171" i="1"/>
  <c r="FT171" i="1"/>
  <c r="FT175" i="1"/>
  <c r="FU175" i="1"/>
  <c r="F176" i="1"/>
  <c r="G176" i="1" s="1"/>
  <c r="P176" i="1"/>
  <c r="O176" i="1"/>
  <c r="AO176" i="1"/>
  <c r="AN176" i="1"/>
  <c r="FU176" i="1"/>
  <c r="FT176" i="1"/>
  <c r="P177" i="1"/>
  <c r="O177" i="1"/>
  <c r="F177" i="1"/>
  <c r="G177" i="1" s="1"/>
  <c r="AV177" i="1"/>
  <c r="AW177" i="1"/>
  <c r="BX177" i="1"/>
  <c r="BW177" i="1"/>
  <c r="CF177" i="1"/>
  <c r="CG177" i="1"/>
  <c r="FT179" i="1"/>
  <c r="FU179" i="1"/>
  <c r="F180" i="1"/>
  <c r="G180" i="1" s="1"/>
  <c r="P180" i="1"/>
  <c r="O180" i="1"/>
  <c r="AO180" i="1"/>
  <c r="AN180" i="1"/>
  <c r="FU180" i="1"/>
  <c r="FT180" i="1"/>
  <c r="AM190" i="1"/>
  <c r="CG184" i="1"/>
  <c r="CF184" i="1"/>
  <c r="FU185" i="1"/>
  <c r="FT185" i="1"/>
  <c r="AW186" i="1"/>
  <c r="AV186" i="1"/>
  <c r="GW186" i="1"/>
  <c r="GV186" i="1"/>
  <c r="BW187" i="1"/>
  <c r="BX187" i="1"/>
  <c r="CG187" i="1"/>
  <c r="CF187" i="1"/>
  <c r="P188" i="1"/>
  <c r="O188" i="1"/>
  <c r="F188" i="1"/>
  <c r="G188" i="1" s="1"/>
  <c r="CG188" i="1"/>
  <c r="CF188" i="1"/>
  <c r="N62" i="1"/>
  <c r="BV62" i="1"/>
  <c r="N93" i="1"/>
  <c r="BV93" i="1"/>
  <c r="FS104" i="1"/>
  <c r="BW117" i="1"/>
  <c r="BW118" i="1"/>
  <c r="GV118" i="1"/>
  <c r="GW118" i="1"/>
  <c r="F119" i="1"/>
  <c r="G119" i="1" s="1"/>
  <c r="P119" i="1"/>
  <c r="BW119" i="1"/>
  <c r="AW120" i="1"/>
  <c r="F123" i="1"/>
  <c r="G123" i="1" s="1"/>
  <c r="P123" i="1"/>
  <c r="O123" i="1"/>
  <c r="AO123" i="1"/>
  <c r="AN123" i="1"/>
  <c r="FU123" i="1"/>
  <c r="FT123" i="1"/>
  <c r="P124" i="1"/>
  <c r="O124" i="1"/>
  <c r="F124" i="1"/>
  <c r="G124" i="1" s="1"/>
  <c r="AV124" i="1"/>
  <c r="AW124" i="1"/>
  <c r="BX124" i="1"/>
  <c r="BW124" i="1"/>
  <c r="CF124" i="1"/>
  <c r="CG124" i="1"/>
  <c r="GV124" i="1"/>
  <c r="GW124" i="1"/>
  <c r="F127" i="1"/>
  <c r="G127" i="1" s="1"/>
  <c r="P127" i="1"/>
  <c r="O127" i="1"/>
  <c r="AO127" i="1"/>
  <c r="AN127" i="1"/>
  <c r="FU127" i="1"/>
  <c r="FT127" i="1"/>
  <c r="P128" i="1"/>
  <c r="O128" i="1"/>
  <c r="F128" i="1"/>
  <c r="G128" i="1" s="1"/>
  <c r="AV128" i="1"/>
  <c r="AW128" i="1"/>
  <c r="BX128" i="1"/>
  <c r="BW128" i="1"/>
  <c r="CF128" i="1"/>
  <c r="CG128" i="1"/>
  <c r="GV128" i="1"/>
  <c r="GW128" i="1"/>
  <c r="AU136" i="1"/>
  <c r="BW134" i="1"/>
  <c r="BX134" i="1"/>
  <c r="CG134" i="1"/>
  <c r="CF134" i="1"/>
  <c r="P135" i="1"/>
  <c r="O135" i="1"/>
  <c r="F135" i="1"/>
  <c r="G135" i="1" s="1"/>
  <c r="CG135" i="1"/>
  <c r="CF135" i="1"/>
  <c r="FU139" i="1"/>
  <c r="FT139" i="1"/>
  <c r="AW140" i="1"/>
  <c r="AV140" i="1"/>
  <c r="GW140" i="1"/>
  <c r="GV140" i="1"/>
  <c r="BW141" i="1"/>
  <c r="BX141" i="1"/>
  <c r="CG141" i="1"/>
  <c r="CF141" i="1"/>
  <c r="P142" i="1"/>
  <c r="O142" i="1"/>
  <c r="F142" i="1"/>
  <c r="G142" i="1" s="1"/>
  <c r="CG142" i="1"/>
  <c r="CF142" i="1"/>
  <c r="FU143" i="1"/>
  <c r="FT143" i="1"/>
  <c r="N172" i="1"/>
  <c r="AU172" i="1"/>
  <c r="GU172" i="1"/>
  <c r="BW148" i="1"/>
  <c r="BX148" i="1"/>
  <c r="CG148" i="1"/>
  <c r="CF148" i="1"/>
  <c r="P149" i="1"/>
  <c r="O149" i="1"/>
  <c r="F149" i="1"/>
  <c r="G149" i="1" s="1"/>
  <c r="CG149" i="1"/>
  <c r="CF149" i="1"/>
  <c r="FU150" i="1"/>
  <c r="FT150" i="1"/>
  <c r="AW151" i="1"/>
  <c r="AV151" i="1"/>
  <c r="GW151" i="1"/>
  <c r="GV151" i="1"/>
  <c r="BW152" i="1"/>
  <c r="BX152" i="1"/>
  <c r="CG152" i="1"/>
  <c r="CF152" i="1"/>
  <c r="P153" i="1"/>
  <c r="O153" i="1"/>
  <c r="F153" i="1"/>
  <c r="G153" i="1" s="1"/>
  <c r="CG153" i="1"/>
  <c r="CF153" i="1"/>
  <c r="FU154" i="1"/>
  <c r="FT154" i="1"/>
  <c r="AW155" i="1"/>
  <c r="AV155" i="1"/>
  <c r="GW155" i="1"/>
  <c r="GV155" i="1"/>
  <c r="BW156" i="1"/>
  <c r="BX156" i="1"/>
  <c r="CG156" i="1"/>
  <c r="CF156" i="1"/>
  <c r="P157" i="1"/>
  <c r="O157" i="1"/>
  <c r="F157" i="1"/>
  <c r="G157" i="1" s="1"/>
  <c r="CG157" i="1"/>
  <c r="CF157" i="1"/>
  <c r="FU158" i="1"/>
  <c r="FT158" i="1"/>
  <c r="AW159" i="1"/>
  <c r="AV159" i="1"/>
  <c r="GW159" i="1"/>
  <c r="GV159" i="1"/>
  <c r="BW160" i="1"/>
  <c r="BX160" i="1"/>
  <c r="CG160" i="1"/>
  <c r="CF160" i="1"/>
  <c r="P161" i="1"/>
  <c r="O161" i="1"/>
  <c r="F161" i="1"/>
  <c r="G161" i="1" s="1"/>
  <c r="CG161" i="1"/>
  <c r="CF161" i="1"/>
  <c r="FU162" i="1"/>
  <c r="FT162" i="1"/>
  <c r="AW163" i="1"/>
  <c r="AV163" i="1"/>
  <c r="GW163" i="1"/>
  <c r="GV163" i="1"/>
  <c r="BW164" i="1"/>
  <c r="BX164" i="1"/>
  <c r="CG164" i="1"/>
  <c r="CF164" i="1"/>
  <c r="P165" i="1"/>
  <c r="O165" i="1"/>
  <c r="F165" i="1"/>
  <c r="G165" i="1" s="1"/>
  <c r="CG165" i="1"/>
  <c r="CF165" i="1"/>
  <c r="FU166" i="1"/>
  <c r="FT166" i="1"/>
  <c r="AW167" i="1"/>
  <c r="AV167" i="1"/>
  <c r="GW167" i="1"/>
  <c r="GV167" i="1"/>
  <c r="BW168" i="1"/>
  <c r="BX168" i="1"/>
  <c r="CG168" i="1"/>
  <c r="CF168" i="1"/>
  <c r="P169" i="1"/>
  <c r="O169" i="1"/>
  <c r="F169" i="1"/>
  <c r="G169" i="1" s="1"/>
  <c r="CG169" i="1"/>
  <c r="CF169" i="1"/>
  <c r="FU170" i="1"/>
  <c r="FT170" i="1"/>
  <c r="AW171" i="1"/>
  <c r="AV171" i="1"/>
  <c r="GW171" i="1"/>
  <c r="GV171" i="1"/>
  <c r="AU181" i="1"/>
  <c r="GV175" i="1"/>
  <c r="GW175" i="1"/>
  <c r="AW176" i="1"/>
  <c r="AV176" i="1"/>
  <c r="BX176" i="1"/>
  <c r="BW176" i="1"/>
  <c r="GW176" i="1"/>
  <c r="GV176" i="1"/>
  <c r="AN177" i="1"/>
  <c r="AO177" i="1"/>
  <c r="CG178" i="1"/>
  <c r="CF178" i="1"/>
  <c r="AW180" i="1"/>
  <c r="AV180" i="1"/>
  <c r="BX180" i="1"/>
  <c r="BW180" i="1"/>
  <c r="GW180" i="1"/>
  <c r="GV180" i="1"/>
  <c r="FU184" i="1"/>
  <c r="FT184" i="1"/>
  <c r="O185" i="1"/>
  <c r="F185" i="1"/>
  <c r="G185" i="1" s="1"/>
  <c r="P185" i="1"/>
  <c r="AW185" i="1"/>
  <c r="AV185" i="1"/>
  <c r="GW185" i="1"/>
  <c r="GV185" i="1"/>
  <c r="BX186" i="1"/>
  <c r="BW186" i="1"/>
  <c r="AO187" i="1"/>
  <c r="AN187" i="1"/>
  <c r="AO188" i="1"/>
  <c r="AN188" i="1"/>
  <c r="FU188" i="1"/>
  <c r="FT188" i="1"/>
  <c r="O189" i="1"/>
  <c r="P189" i="1"/>
  <c r="N133" i="1"/>
  <c r="BV133" i="1"/>
  <c r="H136" i="1"/>
  <c r="N136" i="1" s="1"/>
  <c r="AP144" i="1"/>
  <c r="AU144" i="1" s="1"/>
  <c r="AX144" i="1"/>
  <c r="BV144" i="1" s="1"/>
  <c r="CH144" i="1"/>
  <c r="FS144" i="1" s="1"/>
  <c r="FV144" i="1"/>
  <c r="GU144" i="1" s="1"/>
  <c r="N147" i="1"/>
  <c r="BV147" i="1"/>
  <c r="I181" i="1"/>
  <c r="N181" i="1" s="1"/>
  <c r="Q181" i="1"/>
  <c r="AM181" i="1" s="1"/>
  <c r="BY181" i="1"/>
  <c r="CE181" i="1" s="1"/>
  <c r="N184" i="1"/>
  <c r="BV184" i="1"/>
  <c r="BZ190" i="1"/>
  <c r="CE190" i="1" s="1"/>
  <c r="CH190" i="1"/>
  <c r="FS190" i="1" s="1"/>
  <c r="AO193" i="1"/>
  <c r="AN193" i="1"/>
  <c r="AO194" i="1"/>
  <c r="AN194" i="1"/>
  <c r="FU194" i="1"/>
  <c r="FT194" i="1"/>
  <c r="O195" i="1"/>
  <c r="F195" i="1"/>
  <c r="G195" i="1" s="1"/>
  <c r="P195" i="1"/>
  <c r="AW195" i="1"/>
  <c r="AV195" i="1"/>
  <c r="GW195" i="1"/>
  <c r="GV195" i="1"/>
  <c r="BX196" i="1"/>
  <c r="BW196" i="1"/>
  <c r="AO197" i="1"/>
  <c r="AN197" i="1"/>
  <c r="AO198" i="1"/>
  <c r="AN198" i="1"/>
  <c r="FU198" i="1"/>
  <c r="FT198" i="1"/>
  <c r="O199" i="1"/>
  <c r="F199" i="1"/>
  <c r="G199" i="1" s="1"/>
  <c r="P199" i="1"/>
  <c r="AW199" i="1"/>
  <c r="AV199" i="1"/>
  <c r="GW199" i="1"/>
  <c r="GV199" i="1"/>
  <c r="BX200" i="1"/>
  <c r="BW200" i="1"/>
  <c r="AO201" i="1"/>
  <c r="AN201" i="1"/>
  <c r="AO202" i="1"/>
  <c r="AN202" i="1"/>
  <c r="FU202" i="1"/>
  <c r="FT202" i="1"/>
  <c r="N219" i="1"/>
  <c r="AU219" i="1"/>
  <c r="GU219" i="1"/>
  <c r="BW207" i="1"/>
  <c r="BX207" i="1"/>
  <c r="CG207" i="1"/>
  <c r="CF207" i="1"/>
  <c r="P208" i="1"/>
  <c r="O208" i="1"/>
  <c r="F208" i="1"/>
  <c r="G208" i="1" s="1"/>
  <c r="CG208" i="1"/>
  <c r="CF208" i="1"/>
  <c r="FU209" i="1"/>
  <c r="FT209" i="1"/>
  <c r="AW210" i="1"/>
  <c r="AV210" i="1"/>
  <c r="GW210" i="1"/>
  <c r="GV210" i="1"/>
  <c r="BW211" i="1"/>
  <c r="BX211" i="1"/>
  <c r="CG211" i="1"/>
  <c r="CF211" i="1"/>
  <c r="P212" i="1"/>
  <c r="O212" i="1"/>
  <c r="F212" i="1"/>
  <c r="G212" i="1" s="1"/>
  <c r="CG212" i="1"/>
  <c r="CF212" i="1"/>
  <c r="FU213" i="1"/>
  <c r="FT213" i="1"/>
  <c r="AW214" i="1"/>
  <c r="AV214" i="1"/>
  <c r="GW214" i="1"/>
  <c r="GV214" i="1"/>
  <c r="BW215" i="1"/>
  <c r="BX215" i="1"/>
  <c r="CG215" i="1"/>
  <c r="CF215" i="1"/>
  <c r="P216" i="1"/>
  <c r="O216" i="1"/>
  <c r="F216" i="1"/>
  <c r="G216" i="1" s="1"/>
  <c r="CG216" i="1"/>
  <c r="CF216" i="1"/>
  <c r="FU217" i="1"/>
  <c r="FT217" i="1"/>
  <c r="AW218" i="1"/>
  <c r="AV218" i="1"/>
  <c r="GW218" i="1"/>
  <c r="GV218" i="1"/>
  <c r="AM230" i="1"/>
  <c r="FT223" i="1"/>
  <c r="FU223" i="1"/>
  <c r="AV224" i="1"/>
  <c r="AW224" i="1"/>
  <c r="GV224" i="1"/>
  <c r="GW224" i="1"/>
  <c r="P225" i="1"/>
  <c r="O225" i="1"/>
  <c r="BX225" i="1"/>
  <c r="BW225" i="1"/>
  <c r="CF225" i="1"/>
  <c r="CG225" i="1"/>
  <c r="F226" i="1"/>
  <c r="G226" i="1" s="1"/>
  <c r="P226" i="1"/>
  <c r="O226" i="1"/>
  <c r="FT227" i="1"/>
  <c r="FU227" i="1"/>
  <c r="AO228" i="1"/>
  <c r="AN228" i="1"/>
  <c r="AW228" i="1"/>
  <c r="AV228" i="1"/>
  <c r="GW228" i="1"/>
  <c r="GV228" i="1"/>
  <c r="AV229" i="1"/>
  <c r="AW229" i="1"/>
  <c r="BX229" i="1"/>
  <c r="BW229" i="1"/>
  <c r="AX130" i="1"/>
  <c r="BV130" i="1" s="1"/>
  <c r="AM133" i="1"/>
  <c r="AU133" i="1"/>
  <c r="CE133" i="1"/>
  <c r="FS133" i="1"/>
  <c r="GU133" i="1"/>
  <c r="AM147" i="1"/>
  <c r="AU147" i="1"/>
  <c r="CE147" i="1"/>
  <c r="FS147" i="1"/>
  <c r="GU147" i="1"/>
  <c r="BV175" i="1"/>
  <c r="CH181" i="1"/>
  <c r="FS181" i="1" s="1"/>
  <c r="FV181" i="1"/>
  <c r="GU181" i="1" s="1"/>
  <c r="AM184" i="1"/>
  <c r="AU184" i="1"/>
  <c r="GU184" i="1"/>
  <c r="AM189" i="1"/>
  <c r="AU189" i="1"/>
  <c r="GU189" i="1"/>
  <c r="FU193" i="1"/>
  <c r="FT193" i="1"/>
  <c r="AW194" i="1"/>
  <c r="AV194" i="1"/>
  <c r="GW194" i="1"/>
  <c r="GV194" i="1"/>
  <c r="BW195" i="1"/>
  <c r="BX195" i="1"/>
  <c r="CG195" i="1"/>
  <c r="CF195" i="1"/>
  <c r="P196" i="1"/>
  <c r="O196" i="1"/>
  <c r="F196" i="1"/>
  <c r="G196" i="1" s="1"/>
  <c r="CG196" i="1"/>
  <c r="CF196" i="1"/>
  <c r="FU197" i="1"/>
  <c r="FT197" i="1"/>
  <c r="AW198" i="1"/>
  <c r="AV198" i="1"/>
  <c r="GW198" i="1"/>
  <c r="GV198" i="1"/>
  <c r="BW199" i="1"/>
  <c r="BX199" i="1"/>
  <c r="CG199" i="1"/>
  <c r="CF199" i="1"/>
  <c r="P200" i="1"/>
  <c r="O200" i="1"/>
  <c r="F200" i="1"/>
  <c r="G200" i="1" s="1"/>
  <c r="CG200" i="1"/>
  <c r="CF200" i="1"/>
  <c r="FU201" i="1"/>
  <c r="FT201" i="1"/>
  <c r="AW202" i="1"/>
  <c r="AV202" i="1"/>
  <c r="GW202" i="1"/>
  <c r="GV202" i="1"/>
  <c r="AO207" i="1"/>
  <c r="AN207" i="1"/>
  <c r="AO208" i="1"/>
  <c r="AN208" i="1"/>
  <c r="FU208" i="1"/>
  <c r="FT208" i="1"/>
  <c r="O209" i="1"/>
  <c r="F209" i="1"/>
  <c r="G209" i="1" s="1"/>
  <c r="P209" i="1"/>
  <c r="AW209" i="1"/>
  <c r="AV209" i="1"/>
  <c r="GW209" i="1"/>
  <c r="GV209" i="1"/>
  <c r="BX210" i="1"/>
  <c r="BW210" i="1"/>
  <c r="AO211" i="1"/>
  <c r="AN211" i="1"/>
  <c r="AO212" i="1"/>
  <c r="AN212" i="1"/>
  <c r="FU212" i="1"/>
  <c r="FT212" i="1"/>
  <c r="O213" i="1"/>
  <c r="F213" i="1"/>
  <c r="G213" i="1" s="1"/>
  <c r="P213" i="1"/>
  <c r="AW213" i="1"/>
  <c r="AV213" i="1"/>
  <c r="GW213" i="1"/>
  <c r="GV213" i="1"/>
  <c r="BX214" i="1"/>
  <c r="BW214" i="1"/>
  <c r="AO215" i="1"/>
  <c r="AN215" i="1"/>
  <c r="AO216" i="1"/>
  <c r="AN216" i="1"/>
  <c r="FU216" i="1"/>
  <c r="FT216" i="1"/>
  <c r="O217" i="1"/>
  <c r="F217" i="1"/>
  <c r="G217" i="1" s="1"/>
  <c r="P217" i="1"/>
  <c r="AW217" i="1"/>
  <c r="AV217" i="1"/>
  <c r="GW217" i="1"/>
  <c r="GV217" i="1"/>
  <c r="BX218" i="1"/>
  <c r="BW218" i="1"/>
  <c r="AV223" i="1"/>
  <c r="AW223" i="1"/>
  <c r="GV223" i="1"/>
  <c r="GW223" i="1"/>
  <c r="P224" i="1"/>
  <c r="O224" i="1"/>
  <c r="BX224" i="1"/>
  <c r="BW224" i="1"/>
  <c r="CF224" i="1"/>
  <c r="CG224" i="1"/>
  <c r="AN225" i="1"/>
  <c r="AO225" i="1"/>
  <c r="CG226" i="1"/>
  <c r="CF226" i="1"/>
  <c r="FU226" i="1"/>
  <c r="FT226" i="1"/>
  <c r="AV227" i="1"/>
  <c r="AW227" i="1"/>
  <c r="GV227" i="1"/>
  <c r="GW227" i="1"/>
  <c r="BX228" i="1"/>
  <c r="BW228" i="1"/>
  <c r="CG228" i="1"/>
  <c r="CF228" i="1"/>
  <c r="AN229" i="1"/>
  <c r="AO229" i="1"/>
  <c r="N139" i="1"/>
  <c r="AU175" i="1"/>
  <c r="CE189" i="1"/>
  <c r="FS189" i="1"/>
  <c r="O193" i="1"/>
  <c r="P193" i="1"/>
  <c r="AW193" i="1"/>
  <c r="AV193" i="1"/>
  <c r="GW193" i="1"/>
  <c r="GV193" i="1"/>
  <c r="BX194" i="1"/>
  <c r="BW194" i="1"/>
  <c r="AO195" i="1"/>
  <c r="AN195" i="1"/>
  <c r="AO196" i="1"/>
  <c r="AN196" i="1"/>
  <c r="FU196" i="1"/>
  <c r="FT196" i="1"/>
  <c r="O197" i="1"/>
  <c r="F197" i="1"/>
  <c r="G197" i="1" s="1"/>
  <c r="P197" i="1"/>
  <c r="AW197" i="1"/>
  <c r="AV197" i="1"/>
  <c r="GW197" i="1"/>
  <c r="GV197" i="1"/>
  <c r="BX198" i="1"/>
  <c r="BW198" i="1"/>
  <c r="AO199" i="1"/>
  <c r="AN199" i="1"/>
  <c r="AO200" i="1"/>
  <c r="AN200" i="1"/>
  <c r="FU200" i="1"/>
  <c r="FT200" i="1"/>
  <c r="O201" i="1"/>
  <c r="F201" i="1"/>
  <c r="G201" i="1" s="1"/>
  <c r="P201" i="1"/>
  <c r="AW201" i="1"/>
  <c r="AV201" i="1"/>
  <c r="GW201" i="1"/>
  <c r="GV201" i="1"/>
  <c r="BX202" i="1"/>
  <c r="BW202" i="1"/>
  <c r="AM219" i="1"/>
  <c r="FU207" i="1"/>
  <c r="FT207" i="1"/>
  <c r="AW208" i="1"/>
  <c r="AV208" i="1"/>
  <c r="GW208" i="1"/>
  <c r="GV208" i="1"/>
  <c r="BW209" i="1"/>
  <c r="BX209" i="1"/>
  <c r="CG209" i="1"/>
  <c r="CF209" i="1"/>
  <c r="P210" i="1"/>
  <c r="O210" i="1"/>
  <c r="F210" i="1"/>
  <c r="G210" i="1" s="1"/>
  <c r="CG210" i="1"/>
  <c r="CF210" i="1"/>
  <c r="FU211" i="1"/>
  <c r="FT211" i="1"/>
  <c r="AW212" i="1"/>
  <c r="AV212" i="1"/>
  <c r="GW212" i="1"/>
  <c r="GV212" i="1"/>
  <c r="BW213" i="1"/>
  <c r="BX213" i="1"/>
  <c r="CG213" i="1"/>
  <c r="CF213" i="1"/>
  <c r="P214" i="1"/>
  <c r="O214" i="1"/>
  <c r="F214" i="1"/>
  <c r="G214" i="1" s="1"/>
  <c r="CG214" i="1"/>
  <c r="CF214" i="1"/>
  <c r="FU215" i="1"/>
  <c r="FT215" i="1"/>
  <c r="AW216" i="1"/>
  <c r="AV216" i="1"/>
  <c r="GW216" i="1"/>
  <c r="GV216" i="1"/>
  <c r="BW217" i="1"/>
  <c r="BX217" i="1"/>
  <c r="CG217" i="1"/>
  <c r="CF217" i="1"/>
  <c r="P218" i="1"/>
  <c r="O218" i="1"/>
  <c r="F218" i="1"/>
  <c r="G218" i="1" s="1"/>
  <c r="CG218" i="1"/>
  <c r="CF218" i="1"/>
  <c r="N230" i="1"/>
  <c r="AU230" i="1"/>
  <c r="P223" i="1"/>
  <c r="O223" i="1"/>
  <c r="F223" i="1"/>
  <c r="G223" i="1" s="1"/>
  <c r="BX223" i="1"/>
  <c r="BW223" i="1"/>
  <c r="CF223" i="1"/>
  <c r="CG223" i="1"/>
  <c r="AN224" i="1"/>
  <c r="AO224" i="1"/>
  <c r="FT225" i="1"/>
  <c r="FU225" i="1"/>
  <c r="AO226" i="1"/>
  <c r="AN226" i="1"/>
  <c r="P227" i="1"/>
  <c r="O227" i="1"/>
  <c r="F227" i="1"/>
  <c r="G227" i="1" s="1"/>
  <c r="BX227" i="1"/>
  <c r="BW227" i="1"/>
  <c r="CF227" i="1"/>
  <c r="CG227" i="1"/>
  <c r="F228" i="1"/>
  <c r="G228" i="1" s="1"/>
  <c r="P228" i="1"/>
  <c r="O228" i="1"/>
  <c r="CF229" i="1"/>
  <c r="CG229" i="1"/>
  <c r="FU229" i="1"/>
  <c r="FT229" i="1"/>
  <c r="N117" i="1"/>
  <c r="AM139" i="1"/>
  <c r="CE139" i="1"/>
  <c r="BV203" i="1"/>
  <c r="CG193" i="1"/>
  <c r="CF193" i="1"/>
  <c r="P194" i="1"/>
  <c r="O194" i="1"/>
  <c r="F194" i="1"/>
  <c r="G194" i="1" s="1"/>
  <c r="CG194" i="1"/>
  <c r="CF194" i="1"/>
  <c r="FU195" i="1"/>
  <c r="FT195" i="1"/>
  <c r="AW196" i="1"/>
  <c r="AV196" i="1"/>
  <c r="GW196" i="1"/>
  <c r="GV196" i="1"/>
  <c r="BW197" i="1"/>
  <c r="BX197" i="1"/>
  <c r="CG197" i="1"/>
  <c r="CF197" i="1"/>
  <c r="P198" i="1"/>
  <c r="O198" i="1"/>
  <c r="F198" i="1"/>
  <c r="G198" i="1" s="1"/>
  <c r="CG198" i="1"/>
  <c r="CF198" i="1"/>
  <c r="FU199" i="1"/>
  <c r="FT199" i="1"/>
  <c r="AW200" i="1"/>
  <c r="AV200" i="1"/>
  <c r="GW200" i="1"/>
  <c r="GV200" i="1"/>
  <c r="BW201" i="1"/>
  <c r="BX201" i="1"/>
  <c r="CG201" i="1"/>
  <c r="CF201" i="1"/>
  <c r="P202" i="1"/>
  <c r="O202" i="1"/>
  <c r="F202" i="1"/>
  <c r="G202" i="1" s="1"/>
  <c r="CG202" i="1"/>
  <c r="CF202" i="1"/>
  <c r="FS219" i="1"/>
  <c r="O207" i="1"/>
  <c r="F207" i="1"/>
  <c r="G207" i="1" s="1"/>
  <c r="P207" i="1"/>
  <c r="AW207" i="1"/>
  <c r="AV207" i="1"/>
  <c r="GW207" i="1"/>
  <c r="GV207" i="1"/>
  <c r="BX208" i="1"/>
  <c r="BW208" i="1"/>
  <c r="AO209" i="1"/>
  <c r="AN209" i="1"/>
  <c r="AO210" i="1"/>
  <c r="AN210" i="1"/>
  <c r="FU210" i="1"/>
  <c r="FT210" i="1"/>
  <c r="O211" i="1"/>
  <c r="F211" i="1"/>
  <c r="G211" i="1" s="1"/>
  <c r="P211" i="1"/>
  <c r="AW211" i="1"/>
  <c r="AV211" i="1"/>
  <c r="GW211" i="1"/>
  <c r="GV211" i="1"/>
  <c r="BX212" i="1"/>
  <c r="BW212" i="1"/>
  <c r="AO213" i="1"/>
  <c r="AN213" i="1"/>
  <c r="AO214" i="1"/>
  <c r="AN214" i="1"/>
  <c r="FU214" i="1"/>
  <c r="FT214" i="1"/>
  <c r="O215" i="1"/>
  <c r="F215" i="1"/>
  <c r="G215" i="1" s="1"/>
  <c r="P215" i="1"/>
  <c r="AW215" i="1"/>
  <c r="AV215" i="1"/>
  <c r="GW215" i="1"/>
  <c r="GV215" i="1"/>
  <c r="BX216" i="1"/>
  <c r="BW216" i="1"/>
  <c r="AO217" i="1"/>
  <c r="AN217" i="1"/>
  <c r="AO218" i="1"/>
  <c r="AN218" i="1"/>
  <c r="FU218" i="1"/>
  <c r="FT218" i="1"/>
  <c r="BX222" i="1"/>
  <c r="BW222" i="1"/>
  <c r="CE230" i="1"/>
  <c r="AN223" i="1"/>
  <c r="AO223" i="1"/>
  <c r="FT224" i="1"/>
  <c r="FU224" i="1"/>
  <c r="AV225" i="1"/>
  <c r="AW225" i="1"/>
  <c r="GV225" i="1"/>
  <c r="GW225" i="1"/>
  <c r="AW226" i="1"/>
  <c r="AV226" i="1"/>
  <c r="BX226" i="1"/>
  <c r="BW226" i="1"/>
  <c r="GW226" i="1"/>
  <c r="GV226" i="1"/>
  <c r="AN227" i="1"/>
  <c r="AO227" i="1"/>
  <c r="FU228" i="1"/>
  <c r="FT228" i="1"/>
  <c r="P229" i="1"/>
  <c r="O229" i="1"/>
  <c r="F229" i="1"/>
  <c r="G229" i="1" s="1"/>
  <c r="GW229" i="1"/>
  <c r="GV229" i="1"/>
  <c r="H203" i="1"/>
  <c r="N203" i="1" s="1"/>
  <c r="N206" i="1"/>
  <c r="BV206" i="1"/>
  <c r="AM222" i="1"/>
  <c r="AU222" i="1"/>
  <c r="CE222" i="1"/>
  <c r="FS222" i="1"/>
  <c r="GU222" i="1"/>
  <c r="AM240" i="1"/>
  <c r="AU233" i="1"/>
  <c r="CE233" i="1"/>
  <c r="FU234" i="1"/>
  <c r="FT234" i="1"/>
  <c r="P235" i="1"/>
  <c r="O235" i="1"/>
  <c r="F235" i="1"/>
  <c r="G235" i="1" s="1"/>
  <c r="AO235" i="1"/>
  <c r="AN235" i="1"/>
  <c r="FU235" i="1"/>
  <c r="FT235" i="1"/>
  <c r="O236" i="1"/>
  <c r="F236" i="1"/>
  <c r="G236" i="1" s="1"/>
  <c r="P236" i="1"/>
  <c r="BW236" i="1"/>
  <c r="BX236" i="1"/>
  <c r="CG236" i="1"/>
  <c r="CF236" i="1"/>
  <c r="FU238" i="1"/>
  <c r="FT238" i="1"/>
  <c r="P239" i="1"/>
  <c r="O239" i="1"/>
  <c r="F239" i="1"/>
  <c r="G239" i="1" s="1"/>
  <c r="AO239" i="1"/>
  <c r="AN239" i="1"/>
  <c r="FU239" i="1"/>
  <c r="FT239" i="1"/>
  <c r="BV251" i="1"/>
  <c r="CE251" i="1"/>
  <c r="AO244" i="1"/>
  <c r="AN244" i="1"/>
  <c r="CG245" i="1"/>
  <c r="CF245" i="1"/>
  <c r="AW246" i="1"/>
  <c r="AV246" i="1"/>
  <c r="GW246" i="1"/>
  <c r="GV246" i="1"/>
  <c r="AW247" i="1"/>
  <c r="AV247" i="1"/>
  <c r="BX247" i="1"/>
  <c r="BW247" i="1"/>
  <c r="GW247" i="1"/>
  <c r="GV247" i="1"/>
  <c r="AO248" i="1"/>
  <c r="AN248" i="1"/>
  <c r="CG249" i="1"/>
  <c r="CF249" i="1"/>
  <c r="O254" i="1"/>
  <c r="P254" i="1"/>
  <c r="BV260" i="1"/>
  <c r="CG254" i="1"/>
  <c r="CF254" i="1"/>
  <c r="FU256" i="1"/>
  <c r="FT256" i="1"/>
  <c r="AO257" i="1"/>
  <c r="AN257" i="1"/>
  <c r="FU257" i="1"/>
  <c r="FT257" i="1"/>
  <c r="O258" i="1"/>
  <c r="F258" i="1"/>
  <c r="G258" i="1" s="1"/>
  <c r="P258" i="1"/>
  <c r="AW258" i="1"/>
  <c r="AV258" i="1"/>
  <c r="BW258" i="1"/>
  <c r="BX258" i="1"/>
  <c r="CG258" i="1"/>
  <c r="CF258" i="1"/>
  <c r="GW258" i="1"/>
  <c r="GV258" i="1"/>
  <c r="P264" i="1"/>
  <c r="O264" i="1"/>
  <c r="AV264" i="1"/>
  <c r="AW264" i="1"/>
  <c r="BX264" i="1"/>
  <c r="BW264" i="1"/>
  <c r="CF264" i="1"/>
  <c r="CG264" i="1"/>
  <c r="Q203" i="1"/>
  <c r="AM203" i="1" s="1"/>
  <c r="BY203" i="1"/>
  <c r="CE203" i="1" s="1"/>
  <c r="AM206" i="1"/>
  <c r="AU206" i="1"/>
  <c r="CE206" i="1"/>
  <c r="FS206" i="1"/>
  <c r="GU206" i="1"/>
  <c r="N240" i="1"/>
  <c r="BV240" i="1"/>
  <c r="AW234" i="1"/>
  <c r="AV234" i="1"/>
  <c r="GW234" i="1"/>
  <c r="GV234" i="1"/>
  <c r="AW235" i="1"/>
  <c r="AV235" i="1"/>
  <c r="BX235" i="1"/>
  <c r="BW235" i="1"/>
  <c r="GW235" i="1"/>
  <c r="GV235" i="1"/>
  <c r="AO236" i="1"/>
  <c r="AN236" i="1"/>
  <c r="CG237" i="1"/>
  <c r="CF237" i="1"/>
  <c r="AW238" i="1"/>
  <c r="AV238" i="1"/>
  <c r="GW238" i="1"/>
  <c r="GV238" i="1"/>
  <c r="AW239" i="1"/>
  <c r="AV239" i="1"/>
  <c r="BX239" i="1"/>
  <c r="BW239" i="1"/>
  <c r="GW239" i="1"/>
  <c r="GV239" i="1"/>
  <c r="FU244" i="1"/>
  <c r="FT244" i="1"/>
  <c r="P245" i="1"/>
  <c r="O245" i="1"/>
  <c r="F245" i="1"/>
  <c r="G245" i="1" s="1"/>
  <c r="AO245" i="1"/>
  <c r="AN245" i="1"/>
  <c r="FU245" i="1"/>
  <c r="FT245" i="1"/>
  <c r="O246" i="1"/>
  <c r="F246" i="1"/>
  <c r="G246" i="1" s="1"/>
  <c r="P246" i="1"/>
  <c r="BW246" i="1"/>
  <c r="BX246" i="1"/>
  <c r="CG246" i="1"/>
  <c r="CF246" i="1"/>
  <c r="FU248" i="1"/>
  <c r="FT248" i="1"/>
  <c r="P249" i="1"/>
  <c r="O249" i="1"/>
  <c r="F249" i="1"/>
  <c r="G249" i="1" s="1"/>
  <c r="AO249" i="1"/>
  <c r="AN249" i="1"/>
  <c r="FU249" i="1"/>
  <c r="FT249" i="1"/>
  <c r="O250" i="1"/>
  <c r="F250" i="1"/>
  <c r="G250" i="1" s="1"/>
  <c r="P250" i="1"/>
  <c r="AW250" i="1"/>
  <c r="AV250" i="1"/>
  <c r="BW250" i="1"/>
  <c r="BX250" i="1"/>
  <c r="CG250" i="1"/>
  <c r="CF250" i="1"/>
  <c r="GW250" i="1"/>
  <c r="GV250" i="1"/>
  <c r="AO254" i="1"/>
  <c r="AN254" i="1"/>
  <c r="CG255" i="1"/>
  <c r="CF255" i="1"/>
  <c r="P257" i="1"/>
  <c r="O257" i="1"/>
  <c r="F257" i="1"/>
  <c r="G257" i="1" s="1"/>
  <c r="AW257" i="1"/>
  <c r="AV257" i="1"/>
  <c r="BX257" i="1"/>
  <c r="BW257" i="1"/>
  <c r="GW257" i="1"/>
  <c r="GV257" i="1"/>
  <c r="AO258" i="1"/>
  <c r="AN258" i="1"/>
  <c r="CG259" i="1"/>
  <c r="CF259" i="1"/>
  <c r="FU259" i="1"/>
  <c r="FT259" i="1"/>
  <c r="AN264" i="1"/>
  <c r="AO264" i="1"/>
  <c r="BV193" i="1"/>
  <c r="AP203" i="1"/>
  <c r="AU203" i="1" s="1"/>
  <c r="CH203" i="1"/>
  <c r="FS203" i="1" s="1"/>
  <c r="FV203" i="1"/>
  <c r="GU203" i="1" s="1"/>
  <c r="AX230" i="1"/>
  <c r="BV230" i="1" s="1"/>
  <c r="AM233" i="1"/>
  <c r="CG240" i="1"/>
  <c r="CF240" i="1"/>
  <c r="CI240" i="1"/>
  <c r="FS240" i="1" s="1"/>
  <c r="FS233" i="1"/>
  <c r="GU240" i="1"/>
  <c r="O234" i="1"/>
  <c r="F234" i="1"/>
  <c r="G234" i="1" s="1"/>
  <c r="P234" i="1"/>
  <c r="BW234" i="1"/>
  <c r="BX234" i="1"/>
  <c r="CG234" i="1"/>
  <c r="CF234" i="1"/>
  <c r="FU236" i="1"/>
  <c r="FT236" i="1"/>
  <c r="P237" i="1"/>
  <c r="O237" i="1"/>
  <c r="F237" i="1"/>
  <c r="G237" i="1" s="1"/>
  <c r="AO237" i="1"/>
  <c r="AN237" i="1"/>
  <c r="FU237" i="1"/>
  <c r="FT237" i="1"/>
  <c r="O238" i="1"/>
  <c r="F238" i="1"/>
  <c r="G238" i="1" s="1"/>
  <c r="P238" i="1"/>
  <c r="BW238" i="1"/>
  <c r="BX238" i="1"/>
  <c r="CG238" i="1"/>
  <c r="CF238" i="1"/>
  <c r="FS251" i="1"/>
  <c r="AW244" i="1"/>
  <c r="AV244" i="1"/>
  <c r="GW244" i="1"/>
  <c r="GV244" i="1"/>
  <c r="AW245" i="1"/>
  <c r="AV245" i="1"/>
  <c r="BX245" i="1"/>
  <c r="BW245" i="1"/>
  <c r="GW245" i="1"/>
  <c r="GV245" i="1"/>
  <c r="AO246" i="1"/>
  <c r="AN246" i="1"/>
  <c r="CG247" i="1"/>
  <c r="CF247" i="1"/>
  <c r="AW248" i="1"/>
  <c r="AV248" i="1"/>
  <c r="GW248" i="1"/>
  <c r="GV248" i="1"/>
  <c r="AW249" i="1"/>
  <c r="AV249" i="1"/>
  <c r="BX249" i="1"/>
  <c r="BW249" i="1"/>
  <c r="GW249" i="1"/>
  <c r="GV249" i="1"/>
  <c r="AO250" i="1"/>
  <c r="AN250" i="1"/>
  <c r="FU254" i="1"/>
  <c r="FT254" i="1"/>
  <c r="AO255" i="1"/>
  <c r="AN255" i="1"/>
  <c r="FU255" i="1"/>
  <c r="FT255" i="1"/>
  <c r="O256" i="1"/>
  <c r="F256" i="1"/>
  <c r="G256" i="1" s="1"/>
  <c r="P256" i="1"/>
  <c r="AW256" i="1"/>
  <c r="AV256" i="1"/>
  <c r="BW256" i="1"/>
  <c r="BX256" i="1"/>
  <c r="CG256" i="1"/>
  <c r="CF256" i="1"/>
  <c r="GW256" i="1"/>
  <c r="GV256" i="1"/>
  <c r="AO259" i="1"/>
  <c r="AN259" i="1"/>
  <c r="GW259" i="1"/>
  <c r="GV259" i="1"/>
  <c r="FU264" i="1"/>
  <c r="FT264" i="1"/>
  <c r="N222" i="1"/>
  <c r="AU240" i="1"/>
  <c r="AO234" i="1"/>
  <c r="AN234" i="1"/>
  <c r="CG235" i="1"/>
  <c r="CF235" i="1"/>
  <c r="AW236" i="1"/>
  <c r="AV236" i="1"/>
  <c r="GW236" i="1"/>
  <c r="GV236" i="1"/>
  <c r="AW237" i="1"/>
  <c r="AV237" i="1"/>
  <c r="BX237" i="1"/>
  <c r="BW237" i="1"/>
  <c r="GW237" i="1"/>
  <c r="GV237" i="1"/>
  <c r="AO238" i="1"/>
  <c r="AN238" i="1"/>
  <c r="CG239" i="1"/>
  <c r="CF239" i="1"/>
  <c r="N251" i="1"/>
  <c r="AU251" i="1"/>
  <c r="GU251" i="1"/>
  <c r="O244" i="1"/>
  <c r="F244" i="1"/>
  <c r="G244" i="1" s="1"/>
  <c r="P244" i="1"/>
  <c r="BW244" i="1"/>
  <c r="BX244" i="1"/>
  <c r="CG244" i="1"/>
  <c r="CF244" i="1"/>
  <c r="FU246" i="1"/>
  <c r="FT246" i="1"/>
  <c r="P247" i="1"/>
  <c r="O247" i="1"/>
  <c r="F247" i="1"/>
  <c r="G247" i="1" s="1"/>
  <c r="AO247" i="1"/>
  <c r="AN247" i="1"/>
  <c r="FU247" i="1"/>
  <c r="FT247" i="1"/>
  <c r="O248" i="1"/>
  <c r="F248" i="1"/>
  <c r="G248" i="1" s="1"/>
  <c r="P248" i="1"/>
  <c r="BW248" i="1"/>
  <c r="BX248" i="1"/>
  <c r="CG248" i="1"/>
  <c r="CF248" i="1"/>
  <c r="FU250" i="1"/>
  <c r="FT250" i="1"/>
  <c r="AU260" i="1"/>
  <c r="GU260" i="1"/>
  <c r="P255" i="1"/>
  <c r="O255" i="1"/>
  <c r="F255" i="1"/>
  <c r="G255" i="1" s="1"/>
  <c r="AW255" i="1"/>
  <c r="AV255" i="1"/>
  <c r="BX255" i="1"/>
  <c r="BW255" i="1"/>
  <c r="GW255" i="1"/>
  <c r="GV255" i="1"/>
  <c r="AO256" i="1"/>
  <c r="AN256" i="1"/>
  <c r="CG257" i="1"/>
  <c r="CF257" i="1"/>
  <c r="FU258" i="1"/>
  <c r="FT258" i="1"/>
  <c r="P259" i="1"/>
  <c r="O259" i="1"/>
  <c r="F259" i="1"/>
  <c r="G259" i="1" s="1"/>
  <c r="AW259" i="1"/>
  <c r="AV259" i="1"/>
  <c r="BX259" i="1"/>
  <c r="BW259" i="1"/>
  <c r="N233" i="1"/>
  <c r="BV233" i="1"/>
  <c r="N243" i="1"/>
  <c r="BV243" i="1"/>
  <c r="AM263" i="1"/>
  <c r="AU263" i="1"/>
  <c r="AM265" i="1"/>
  <c r="AU265" i="1"/>
  <c r="AM287" i="1"/>
  <c r="FT270" i="1"/>
  <c r="FU270" i="1"/>
  <c r="F271" i="1"/>
  <c r="G271" i="1" s="1"/>
  <c r="P271" i="1"/>
  <c r="O271" i="1"/>
  <c r="AO271" i="1"/>
  <c r="AN271" i="1"/>
  <c r="FU271" i="1"/>
  <c r="FT271" i="1"/>
  <c r="P272" i="1"/>
  <c r="O272" i="1"/>
  <c r="F272" i="1"/>
  <c r="G272" i="1" s="1"/>
  <c r="BX272" i="1"/>
  <c r="BW272" i="1"/>
  <c r="CF272" i="1"/>
  <c r="CG272" i="1"/>
  <c r="FT274" i="1"/>
  <c r="FU274" i="1"/>
  <c r="F275" i="1"/>
  <c r="G275" i="1" s="1"/>
  <c r="P275" i="1"/>
  <c r="O275" i="1"/>
  <c r="AO275" i="1"/>
  <c r="AN275" i="1"/>
  <c r="FU275" i="1"/>
  <c r="FT275" i="1"/>
  <c r="P276" i="1"/>
  <c r="O276" i="1"/>
  <c r="F276" i="1"/>
  <c r="G276" i="1" s="1"/>
  <c r="BX276" i="1"/>
  <c r="BW276" i="1"/>
  <c r="CF276" i="1"/>
  <c r="CG276" i="1"/>
  <c r="FT278" i="1"/>
  <c r="FU278" i="1"/>
  <c r="F279" i="1"/>
  <c r="G279" i="1" s="1"/>
  <c r="P279" i="1"/>
  <c r="O279" i="1"/>
  <c r="AO279" i="1"/>
  <c r="AN279" i="1"/>
  <c r="FU279" i="1"/>
  <c r="FT279" i="1"/>
  <c r="P280" i="1"/>
  <c r="O280" i="1"/>
  <c r="F280" i="1"/>
  <c r="G280" i="1" s="1"/>
  <c r="BX280" i="1"/>
  <c r="BW280" i="1"/>
  <c r="CF280" i="1"/>
  <c r="CG280" i="1"/>
  <c r="FT282" i="1"/>
  <c r="FU282" i="1"/>
  <c r="F283" i="1"/>
  <c r="G283" i="1" s="1"/>
  <c r="P283" i="1"/>
  <c r="O283" i="1"/>
  <c r="AO283" i="1"/>
  <c r="AN283" i="1"/>
  <c r="FU283" i="1"/>
  <c r="FT283" i="1"/>
  <c r="P284" i="1"/>
  <c r="O284" i="1"/>
  <c r="F284" i="1"/>
  <c r="G284" i="1" s="1"/>
  <c r="BX284" i="1"/>
  <c r="BW284" i="1"/>
  <c r="CF284" i="1"/>
  <c r="CG284" i="1"/>
  <c r="FT286" i="1"/>
  <c r="FU286" i="1"/>
  <c r="N294" i="1"/>
  <c r="AV290" i="1"/>
  <c r="AW290" i="1"/>
  <c r="BX291" i="1"/>
  <c r="BW291" i="1"/>
  <c r="P292" i="1"/>
  <c r="O292" i="1"/>
  <c r="F292" i="1"/>
  <c r="G292" i="1" s="1"/>
  <c r="AN292" i="1"/>
  <c r="AO292" i="1"/>
  <c r="AO293" i="1"/>
  <c r="AN293" i="1"/>
  <c r="CG293" i="1"/>
  <c r="CF293" i="1"/>
  <c r="FU293" i="1"/>
  <c r="FT293" i="1"/>
  <c r="CG298" i="1"/>
  <c r="CF298" i="1"/>
  <c r="GU233" i="1"/>
  <c r="AM243" i="1"/>
  <c r="AU243" i="1"/>
  <c r="CE243" i="1"/>
  <c r="FS243" i="1"/>
  <c r="GU243" i="1"/>
  <c r="I260" i="1"/>
  <c r="N260" i="1" s="1"/>
  <c r="Q260" i="1"/>
  <c r="AM260" i="1" s="1"/>
  <c r="BY260" i="1"/>
  <c r="CE260" i="1" s="1"/>
  <c r="CE266" i="1"/>
  <c r="GU266" i="1"/>
  <c r="O265" i="1"/>
  <c r="BV265" i="1"/>
  <c r="FS287" i="1"/>
  <c r="AV270" i="1"/>
  <c r="AW270" i="1"/>
  <c r="GV270" i="1"/>
  <c r="GW270" i="1"/>
  <c r="AW271" i="1"/>
  <c r="AV271" i="1"/>
  <c r="BX271" i="1"/>
  <c r="BW271" i="1"/>
  <c r="GW271" i="1"/>
  <c r="GV271" i="1"/>
  <c r="AN272" i="1"/>
  <c r="AO272" i="1"/>
  <c r="CG273" i="1"/>
  <c r="CF273" i="1"/>
  <c r="AV274" i="1"/>
  <c r="AW274" i="1"/>
  <c r="GV274" i="1"/>
  <c r="GW274" i="1"/>
  <c r="AW275" i="1"/>
  <c r="AV275" i="1"/>
  <c r="BX275" i="1"/>
  <c r="BW275" i="1"/>
  <c r="GW275" i="1"/>
  <c r="GV275" i="1"/>
  <c r="AN276" i="1"/>
  <c r="AO276" i="1"/>
  <c r="CG277" i="1"/>
  <c r="CF277" i="1"/>
  <c r="AV278" i="1"/>
  <c r="AW278" i="1"/>
  <c r="GV278" i="1"/>
  <c r="GW278" i="1"/>
  <c r="AW279" i="1"/>
  <c r="AV279" i="1"/>
  <c r="BX279" i="1"/>
  <c r="BW279" i="1"/>
  <c r="GW279" i="1"/>
  <c r="GV279" i="1"/>
  <c r="AN280" i="1"/>
  <c r="AO280" i="1"/>
  <c r="CG281" i="1"/>
  <c r="CF281" i="1"/>
  <c r="AV282" i="1"/>
  <c r="AW282" i="1"/>
  <c r="GV282" i="1"/>
  <c r="GW282" i="1"/>
  <c r="AW283" i="1"/>
  <c r="AV283" i="1"/>
  <c r="BX283" i="1"/>
  <c r="BW283" i="1"/>
  <c r="GW283" i="1"/>
  <c r="GV283" i="1"/>
  <c r="AN284" i="1"/>
  <c r="AO284" i="1"/>
  <c r="AO285" i="1"/>
  <c r="AN285" i="1"/>
  <c r="CG285" i="1"/>
  <c r="CF285" i="1"/>
  <c r="FU285" i="1"/>
  <c r="FT285" i="1"/>
  <c r="AV286" i="1"/>
  <c r="AW286" i="1"/>
  <c r="GV286" i="1"/>
  <c r="GW286" i="1"/>
  <c r="BV294" i="1"/>
  <c r="CF290" i="1"/>
  <c r="CG290" i="1"/>
  <c r="CG291" i="1"/>
  <c r="CF291" i="1"/>
  <c r="FT292" i="1"/>
  <c r="FU292" i="1"/>
  <c r="F293" i="1"/>
  <c r="G293" i="1" s="1"/>
  <c r="P293" i="1"/>
  <c r="O293" i="1"/>
  <c r="GW293" i="1"/>
  <c r="GV293" i="1"/>
  <c r="AO298" i="1"/>
  <c r="AN298" i="1"/>
  <c r="FU298" i="1"/>
  <c r="FT298" i="1"/>
  <c r="BV254" i="1"/>
  <c r="CH260" i="1"/>
  <c r="FS260" i="1" s="1"/>
  <c r="E266" i="1"/>
  <c r="I266" i="1"/>
  <c r="N266" i="1" s="1"/>
  <c r="M266" i="1"/>
  <c r="AM266" i="1"/>
  <c r="CH266" i="1"/>
  <c r="CL266" i="1"/>
  <c r="CL6" i="1" s="1"/>
  <c r="CL7" i="1" s="1"/>
  <c r="CP266" i="1"/>
  <c r="CP6" i="1" s="1"/>
  <c r="CP7" i="1" s="1"/>
  <c r="CT266" i="1"/>
  <c r="CT6" i="1" s="1"/>
  <c r="CT7" i="1" s="1"/>
  <c r="CX266" i="1"/>
  <c r="CX6" i="1" s="1"/>
  <c r="CX7" i="1" s="1"/>
  <c r="DB266" i="1"/>
  <c r="DB6" i="1" s="1"/>
  <c r="DB7" i="1" s="1"/>
  <c r="GU264" i="1"/>
  <c r="F264" i="1" s="1"/>
  <c r="G264" i="1" s="1"/>
  <c r="CE265" i="1"/>
  <c r="FS265" i="1"/>
  <c r="P269" i="1"/>
  <c r="O269" i="1"/>
  <c r="P270" i="1"/>
  <c r="O270" i="1"/>
  <c r="F270" i="1"/>
  <c r="G270" i="1" s="1"/>
  <c r="BX270" i="1"/>
  <c r="BW270" i="1"/>
  <c r="CF270" i="1"/>
  <c r="CG270" i="1"/>
  <c r="FT272" i="1"/>
  <c r="FU272" i="1"/>
  <c r="F273" i="1"/>
  <c r="G273" i="1" s="1"/>
  <c r="P273" i="1"/>
  <c r="O273" i="1"/>
  <c r="AO273" i="1"/>
  <c r="AN273" i="1"/>
  <c r="FU273" i="1"/>
  <c r="FT273" i="1"/>
  <c r="P274" i="1"/>
  <c r="O274" i="1"/>
  <c r="F274" i="1"/>
  <c r="G274" i="1" s="1"/>
  <c r="BX274" i="1"/>
  <c r="BW274" i="1"/>
  <c r="CF274" i="1"/>
  <c r="CG274" i="1"/>
  <c r="FT276" i="1"/>
  <c r="FU276" i="1"/>
  <c r="F277" i="1"/>
  <c r="G277" i="1" s="1"/>
  <c r="P277" i="1"/>
  <c r="O277" i="1"/>
  <c r="AO277" i="1"/>
  <c r="AN277" i="1"/>
  <c r="FU277" i="1"/>
  <c r="FT277" i="1"/>
  <c r="P278" i="1"/>
  <c r="O278" i="1"/>
  <c r="F278" i="1"/>
  <c r="G278" i="1" s="1"/>
  <c r="BX278" i="1"/>
  <c r="BW278" i="1"/>
  <c r="CF278" i="1"/>
  <c r="CG278" i="1"/>
  <c r="FT280" i="1"/>
  <c r="FU280" i="1"/>
  <c r="F281" i="1"/>
  <c r="G281" i="1" s="1"/>
  <c r="P281" i="1"/>
  <c r="O281" i="1"/>
  <c r="AO281" i="1"/>
  <c r="AN281" i="1"/>
  <c r="FU281" i="1"/>
  <c r="FT281" i="1"/>
  <c r="P282" i="1"/>
  <c r="O282" i="1"/>
  <c r="F282" i="1"/>
  <c r="G282" i="1" s="1"/>
  <c r="BX282" i="1"/>
  <c r="BW282" i="1"/>
  <c r="CF282" i="1"/>
  <c r="CG282" i="1"/>
  <c r="FT284" i="1"/>
  <c r="FU284" i="1"/>
  <c r="F285" i="1"/>
  <c r="G285" i="1" s="1"/>
  <c r="P285" i="1"/>
  <c r="O285" i="1"/>
  <c r="AW285" i="1"/>
  <c r="AV285" i="1"/>
  <c r="GW285" i="1"/>
  <c r="GV285" i="1"/>
  <c r="BX286" i="1"/>
  <c r="BW286" i="1"/>
  <c r="CF286" i="1"/>
  <c r="CG286" i="1"/>
  <c r="AN290" i="1"/>
  <c r="AO290" i="1"/>
  <c r="AO291" i="1"/>
  <c r="AN291" i="1"/>
  <c r="FU291" i="1"/>
  <c r="FT291" i="1"/>
  <c r="AV292" i="1"/>
  <c r="AW292" i="1"/>
  <c r="GV292" i="1"/>
  <c r="GW292" i="1"/>
  <c r="AW293" i="1"/>
  <c r="AV293" i="1"/>
  <c r="BX293" i="1"/>
  <c r="BW293" i="1"/>
  <c r="AW298" i="1"/>
  <c r="AV298" i="1"/>
  <c r="GW298" i="1"/>
  <c r="GV298" i="1"/>
  <c r="AU254" i="1"/>
  <c r="F254" i="1" s="1"/>
  <c r="G254" i="1" s="1"/>
  <c r="GU254" i="1"/>
  <c r="N263" i="1"/>
  <c r="BV263" i="1"/>
  <c r="AX266" i="1"/>
  <c r="BV266" i="1" s="1"/>
  <c r="CE263" i="1"/>
  <c r="FS263" i="1"/>
  <c r="GU263" i="1"/>
  <c r="GW265" i="1"/>
  <c r="GV265" i="1"/>
  <c r="BV287" i="1"/>
  <c r="CE287" i="1"/>
  <c r="AN270" i="1"/>
  <c r="AO270" i="1"/>
  <c r="CG271" i="1"/>
  <c r="CF271" i="1"/>
  <c r="AV272" i="1"/>
  <c r="AW272" i="1"/>
  <c r="GV272" i="1"/>
  <c r="GW272" i="1"/>
  <c r="AW273" i="1"/>
  <c r="AV273" i="1"/>
  <c r="BX273" i="1"/>
  <c r="BW273" i="1"/>
  <c r="GW273" i="1"/>
  <c r="GV273" i="1"/>
  <c r="AN274" i="1"/>
  <c r="AO274" i="1"/>
  <c r="CG275" i="1"/>
  <c r="CF275" i="1"/>
  <c r="AV276" i="1"/>
  <c r="AW276" i="1"/>
  <c r="GV276" i="1"/>
  <c r="GW276" i="1"/>
  <c r="AW277" i="1"/>
  <c r="AV277" i="1"/>
  <c r="BX277" i="1"/>
  <c r="BW277" i="1"/>
  <c r="GW277" i="1"/>
  <c r="GV277" i="1"/>
  <c r="AN278" i="1"/>
  <c r="AO278" i="1"/>
  <c r="CG279" i="1"/>
  <c r="CF279" i="1"/>
  <c r="AV280" i="1"/>
  <c r="AW280" i="1"/>
  <c r="GV280" i="1"/>
  <c r="GW280" i="1"/>
  <c r="AW281" i="1"/>
  <c r="AV281" i="1"/>
  <c r="BX281" i="1"/>
  <c r="BW281" i="1"/>
  <c r="GW281" i="1"/>
  <c r="GV281" i="1"/>
  <c r="AN282" i="1"/>
  <c r="AO282" i="1"/>
  <c r="CG283" i="1"/>
  <c r="CF283" i="1"/>
  <c r="AV284" i="1"/>
  <c r="AW284" i="1"/>
  <c r="GV284" i="1"/>
  <c r="GW284" i="1"/>
  <c r="BX285" i="1"/>
  <c r="BW285" i="1"/>
  <c r="P286" i="1"/>
  <c r="O286" i="1"/>
  <c r="F286" i="1"/>
  <c r="G286" i="1" s="1"/>
  <c r="AN286" i="1"/>
  <c r="AO286" i="1"/>
  <c r="FT290" i="1"/>
  <c r="FU290" i="1"/>
  <c r="F291" i="1"/>
  <c r="G291" i="1" s="1"/>
  <c r="P291" i="1"/>
  <c r="O291" i="1"/>
  <c r="AW291" i="1"/>
  <c r="AV291" i="1"/>
  <c r="GW291" i="1"/>
  <c r="GV291" i="1"/>
  <c r="BX292" i="1"/>
  <c r="BW292" i="1"/>
  <c r="CF292" i="1"/>
  <c r="CG292" i="1"/>
  <c r="AM269" i="1"/>
  <c r="AU269" i="1"/>
  <c r="CE269" i="1"/>
  <c r="FS269" i="1"/>
  <c r="GU269" i="1"/>
  <c r="Q294" i="1"/>
  <c r="AM294" i="1" s="1"/>
  <c r="BY294" i="1"/>
  <c r="CE294" i="1" s="1"/>
  <c r="BV297" i="1"/>
  <c r="FW304" i="1"/>
  <c r="GA304" i="1"/>
  <c r="GA6" i="1" s="1"/>
  <c r="GA7" i="1" s="1"/>
  <c r="GE304" i="1"/>
  <c r="GE6" i="1" s="1"/>
  <c r="GE7" i="1" s="1"/>
  <c r="GI304" i="1"/>
  <c r="GI6" i="1" s="1"/>
  <c r="GI7" i="1" s="1"/>
  <c r="GM304" i="1"/>
  <c r="GM6" i="1" s="1"/>
  <c r="GM7" i="1" s="1"/>
  <c r="GQ304" i="1"/>
  <c r="GQ6" i="1" s="1"/>
  <c r="GQ7" i="1" s="1"/>
  <c r="BV298" i="1"/>
  <c r="AW299" i="1"/>
  <c r="FS299" i="1"/>
  <c r="AO300" i="1"/>
  <c r="AN300" i="1"/>
  <c r="FU300" i="1"/>
  <c r="FT300" i="1"/>
  <c r="AW301" i="1"/>
  <c r="AV301" i="1"/>
  <c r="BW301" i="1"/>
  <c r="BX301" i="1"/>
  <c r="CG301" i="1"/>
  <c r="CF301" i="1"/>
  <c r="GW301" i="1"/>
  <c r="GV301" i="1"/>
  <c r="P302" i="1"/>
  <c r="O302" i="1"/>
  <c r="F302" i="1"/>
  <c r="G302" i="1" s="1"/>
  <c r="FU303" i="1"/>
  <c r="FT303" i="1"/>
  <c r="O307" i="1"/>
  <c r="P307" i="1"/>
  <c r="AU311" i="1"/>
  <c r="GU311" i="1"/>
  <c r="AW308" i="1"/>
  <c r="AV308" i="1"/>
  <c r="BX308" i="1"/>
  <c r="BW308" i="1"/>
  <c r="GW308" i="1"/>
  <c r="GV308" i="1"/>
  <c r="AO309" i="1"/>
  <c r="AN309" i="1"/>
  <c r="CG310" i="1"/>
  <c r="CF310" i="1"/>
  <c r="AO314" i="1"/>
  <c r="AN314" i="1"/>
  <c r="AO315" i="1"/>
  <c r="AN315" i="1"/>
  <c r="CG315" i="1"/>
  <c r="CF315" i="1"/>
  <c r="FU315" i="1"/>
  <c r="FT315" i="1"/>
  <c r="O316" i="1"/>
  <c r="F316" i="1"/>
  <c r="G316" i="1" s="1"/>
  <c r="P316" i="1"/>
  <c r="FU316" i="1"/>
  <c r="FT316" i="1"/>
  <c r="BX317" i="1"/>
  <c r="BW317" i="1"/>
  <c r="CG317" i="1"/>
  <c r="CF317" i="1"/>
  <c r="AO318" i="1"/>
  <c r="AN318" i="1"/>
  <c r="FU319" i="1"/>
  <c r="FT319" i="1"/>
  <c r="O320" i="1"/>
  <c r="F320" i="1"/>
  <c r="G320" i="1" s="1"/>
  <c r="P320" i="1"/>
  <c r="AO320" i="1"/>
  <c r="AN320" i="1"/>
  <c r="FU320" i="1"/>
  <c r="FT320" i="1"/>
  <c r="BX321" i="1"/>
  <c r="BW321" i="1"/>
  <c r="CG321" i="1"/>
  <c r="CF321" i="1"/>
  <c r="FU323" i="1"/>
  <c r="FT323" i="1"/>
  <c r="O324" i="1"/>
  <c r="F324" i="1"/>
  <c r="G324" i="1" s="1"/>
  <c r="P324" i="1"/>
  <c r="AO324" i="1"/>
  <c r="AN324" i="1"/>
  <c r="FU324" i="1"/>
  <c r="FT324" i="1"/>
  <c r="BX325" i="1"/>
  <c r="BW325" i="1"/>
  <c r="CG325" i="1"/>
  <c r="CF325" i="1"/>
  <c r="FU327" i="1"/>
  <c r="FT327" i="1"/>
  <c r="AW333" i="1"/>
  <c r="AV333" i="1"/>
  <c r="H287" i="1"/>
  <c r="N287" i="1" s="1"/>
  <c r="N290" i="1"/>
  <c r="BV290" i="1"/>
  <c r="GU294" i="1"/>
  <c r="AP294" i="1"/>
  <c r="AU294" i="1" s="1"/>
  <c r="CH294" i="1"/>
  <c r="FS294" i="1" s="1"/>
  <c r="Q304" i="1"/>
  <c r="AM304" i="1" s="1"/>
  <c r="AM297" i="1"/>
  <c r="BY304" i="1"/>
  <c r="CE304" i="1" s="1"/>
  <c r="CE297" i="1"/>
  <c r="FT297" i="1"/>
  <c r="BV299" i="1"/>
  <c r="CF299" i="1"/>
  <c r="AW300" i="1"/>
  <c r="AV300" i="1"/>
  <c r="BX300" i="1"/>
  <c r="BW300" i="1"/>
  <c r="GW300" i="1"/>
  <c r="GV300" i="1"/>
  <c r="AO301" i="1"/>
  <c r="AN301" i="1"/>
  <c r="CG302" i="1"/>
  <c r="CF302" i="1"/>
  <c r="O303" i="1"/>
  <c r="F303" i="1"/>
  <c r="G303" i="1" s="1"/>
  <c r="P303" i="1"/>
  <c r="BV311" i="1"/>
  <c r="CG307" i="1"/>
  <c r="CF307" i="1"/>
  <c r="P308" i="1"/>
  <c r="O308" i="1"/>
  <c r="F308" i="1"/>
  <c r="G308" i="1" s="1"/>
  <c r="AO310" i="1"/>
  <c r="AN310" i="1"/>
  <c r="FU310" i="1"/>
  <c r="FT310" i="1"/>
  <c r="FS328" i="1"/>
  <c r="AW316" i="1"/>
  <c r="AV316" i="1"/>
  <c r="BW316" i="1"/>
  <c r="BX316" i="1"/>
  <c r="GW316" i="1"/>
  <c r="GV316" i="1"/>
  <c r="P317" i="1"/>
  <c r="O317" i="1"/>
  <c r="F317" i="1"/>
  <c r="G317" i="1" s="1"/>
  <c r="AO317" i="1"/>
  <c r="AN317" i="1"/>
  <c r="CG318" i="1"/>
  <c r="CF318" i="1"/>
  <c r="AW319" i="1"/>
  <c r="AV319" i="1"/>
  <c r="GW319" i="1"/>
  <c r="GV319" i="1"/>
  <c r="AW320" i="1"/>
  <c r="AV320" i="1"/>
  <c r="BW320" i="1"/>
  <c r="BX320" i="1"/>
  <c r="GW320" i="1"/>
  <c r="GV320" i="1"/>
  <c r="P321" i="1"/>
  <c r="O321" i="1"/>
  <c r="F321" i="1"/>
  <c r="G321" i="1" s="1"/>
  <c r="AO321" i="1"/>
  <c r="AN321" i="1"/>
  <c r="CG322" i="1"/>
  <c r="CF322" i="1"/>
  <c r="AW323" i="1"/>
  <c r="AV323" i="1"/>
  <c r="GW323" i="1"/>
  <c r="GV323" i="1"/>
  <c r="AW324" i="1"/>
  <c r="AV324" i="1"/>
  <c r="BW324" i="1"/>
  <c r="BX324" i="1"/>
  <c r="GW324" i="1"/>
  <c r="GV324" i="1"/>
  <c r="P325" i="1"/>
  <c r="O325" i="1"/>
  <c r="F325" i="1"/>
  <c r="G325" i="1" s="1"/>
  <c r="AO325" i="1"/>
  <c r="AN325" i="1"/>
  <c r="CG326" i="1"/>
  <c r="CF326" i="1"/>
  <c r="AW327" i="1"/>
  <c r="AV327" i="1"/>
  <c r="GW327" i="1"/>
  <c r="GV327" i="1"/>
  <c r="GU290" i="1"/>
  <c r="BV295" i="1"/>
  <c r="CE295" i="1"/>
  <c r="H304" i="1"/>
  <c r="N304" i="1" s="1"/>
  <c r="N297" i="1"/>
  <c r="AU297" i="1"/>
  <c r="CI304" i="1"/>
  <c r="CM304" i="1"/>
  <c r="CM6" i="1" s="1"/>
  <c r="CM7" i="1" s="1"/>
  <c r="CQ304" i="1"/>
  <c r="CQ6" i="1" s="1"/>
  <c r="CQ7" i="1" s="1"/>
  <c r="CU304" i="1"/>
  <c r="CU6" i="1" s="1"/>
  <c r="CU7" i="1" s="1"/>
  <c r="CY304" i="1"/>
  <c r="CY6" i="1" s="1"/>
  <c r="CY7" i="1" s="1"/>
  <c r="DC304" i="1"/>
  <c r="DC6" i="1" s="1"/>
  <c r="DC7" i="1" s="1"/>
  <c r="DG304" i="1"/>
  <c r="DG6" i="1" s="1"/>
  <c r="DG7" i="1" s="1"/>
  <c r="DK304" i="1"/>
  <c r="DK6" i="1" s="1"/>
  <c r="DK7" i="1" s="1"/>
  <c r="DO304" i="1"/>
  <c r="DO6" i="1" s="1"/>
  <c r="DO7" i="1" s="1"/>
  <c r="DS304" i="1"/>
  <c r="DS6" i="1" s="1"/>
  <c r="DS7" i="1" s="1"/>
  <c r="DW304" i="1"/>
  <c r="DW6" i="1" s="1"/>
  <c r="DW7" i="1" s="1"/>
  <c r="EA304" i="1"/>
  <c r="EA6" i="1" s="1"/>
  <c r="EA7" i="1" s="1"/>
  <c r="EE304" i="1"/>
  <c r="EE6" i="1" s="1"/>
  <c r="EE7" i="1" s="1"/>
  <c r="EI304" i="1"/>
  <c r="EI6" i="1" s="1"/>
  <c r="EI7" i="1" s="1"/>
  <c r="EM304" i="1"/>
  <c r="EM6" i="1" s="1"/>
  <c r="EM7" i="1" s="1"/>
  <c r="EQ304" i="1"/>
  <c r="EQ6" i="1" s="1"/>
  <c r="EQ7" i="1" s="1"/>
  <c r="EU304" i="1"/>
  <c r="EU6" i="1" s="1"/>
  <c r="EU7" i="1" s="1"/>
  <c r="EY304" i="1"/>
  <c r="EY6" i="1" s="1"/>
  <c r="EY7" i="1" s="1"/>
  <c r="FU297" i="1"/>
  <c r="N298" i="1"/>
  <c r="N299" i="1"/>
  <c r="AO299" i="1"/>
  <c r="GW299" i="1"/>
  <c r="GV299" i="1"/>
  <c r="P300" i="1"/>
  <c r="O300" i="1"/>
  <c r="F300" i="1"/>
  <c r="G300" i="1" s="1"/>
  <c r="FU301" i="1"/>
  <c r="FT301" i="1"/>
  <c r="AO302" i="1"/>
  <c r="AN302" i="1"/>
  <c r="FU302" i="1"/>
  <c r="FT302" i="1"/>
  <c r="AW303" i="1"/>
  <c r="AV303" i="1"/>
  <c r="BW303" i="1"/>
  <c r="BX303" i="1"/>
  <c r="CG303" i="1"/>
  <c r="CF303" i="1"/>
  <c r="GW303" i="1"/>
  <c r="GV303" i="1"/>
  <c r="AO307" i="1"/>
  <c r="AN307" i="1"/>
  <c r="CG308" i="1"/>
  <c r="CF308" i="1"/>
  <c r="O309" i="1"/>
  <c r="F309" i="1"/>
  <c r="G309" i="1" s="1"/>
  <c r="P309" i="1"/>
  <c r="FU309" i="1"/>
  <c r="FT309" i="1"/>
  <c r="AW310" i="1"/>
  <c r="AV310" i="1"/>
  <c r="BX310" i="1"/>
  <c r="BW310" i="1"/>
  <c r="GW310" i="1"/>
  <c r="GV310" i="1"/>
  <c r="O314" i="1"/>
  <c r="P314" i="1"/>
  <c r="AW315" i="1"/>
  <c r="AV315" i="1"/>
  <c r="BX315" i="1"/>
  <c r="BW315" i="1"/>
  <c r="GW315" i="1"/>
  <c r="GV315" i="1"/>
  <c r="AO316" i="1"/>
  <c r="AN316" i="1"/>
  <c r="FU317" i="1"/>
  <c r="FT317" i="1"/>
  <c r="O318" i="1"/>
  <c r="F318" i="1"/>
  <c r="G318" i="1" s="1"/>
  <c r="P318" i="1"/>
  <c r="FU318" i="1"/>
  <c r="FT318" i="1"/>
  <c r="BX319" i="1"/>
  <c r="BW319" i="1"/>
  <c r="CG319" i="1"/>
  <c r="CF319" i="1"/>
  <c r="FU321" i="1"/>
  <c r="FT321" i="1"/>
  <c r="O322" i="1"/>
  <c r="F322" i="1"/>
  <c r="G322" i="1" s="1"/>
  <c r="P322" i="1"/>
  <c r="AO322" i="1"/>
  <c r="AN322" i="1"/>
  <c r="FU322" i="1"/>
  <c r="FT322" i="1"/>
  <c r="BX323" i="1"/>
  <c r="BW323" i="1"/>
  <c r="CG323" i="1"/>
  <c r="CF323" i="1"/>
  <c r="FU325" i="1"/>
  <c r="FT325" i="1"/>
  <c r="O326" i="1"/>
  <c r="F326" i="1"/>
  <c r="G326" i="1" s="1"/>
  <c r="P326" i="1"/>
  <c r="AO326" i="1"/>
  <c r="AN326" i="1"/>
  <c r="FU326" i="1"/>
  <c r="FT326" i="1"/>
  <c r="BX327" i="1"/>
  <c r="BW327" i="1"/>
  <c r="CG327" i="1"/>
  <c r="CF327" i="1"/>
  <c r="BV269" i="1"/>
  <c r="BV296" i="1"/>
  <c r="GV297" i="1"/>
  <c r="CG300" i="1"/>
  <c r="CF300" i="1"/>
  <c r="O301" i="1"/>
  <c r="F301" i="1"/>
  <c r="G301" i="1" s="1"/>
  <c r="P301" i="1"/>
  <c r="AW302" i="1"/>
  <c r="AV302" i="1"/>
  <c r="BX302" i="1"/>
  <c r="BW302" i="1"/>
  <c r="GW302" i="1"/>
  <c r="GV302" i="1"/>
  <c r="AO303" i="1"/>
  <c r="AN303" i="1"/>
  <c r="FS311" i="1"/>
  <c r="AO308" i="1"/>
  <c r="AN308" i="1"/>
  <c r="FU308" i="1"/>
  <c r="FT308" i="1"/>
  <c r="AW309" i="1"/>
  <c r="AV309" i="1"/>
  <c r="BW309" i="1"/>
  <c r="BX309" i="1"/>
  <c r="CG309" i="1"/>
  <c r="CF309" i="1"/>
  <c r="GW309" i="1"/>
  <c r="GV309" i="1"/>
  <c r="P310" i="1"/>
  <c r="O310" i="1"/>
  <c r="F310" i="1"/>
  <c r="G310" i="1" s="1"/>
  <c r="BV328" i="1"/>
  <c r="CG314" i="1"/>
  <c r="CF314" i="1"/>
  <c r="P315" i="1"/>
  <c r="O315" i="1"/>
  <c r="F315" i="1"/>
  <c r="G315" i="1" s="1"/>
  <c r="CG316" i="1"/>
  <c r="CF316" i="1"/>
  <c r="AW317" i="1"/>
  <c r="AV317" i="1"/>
  <c r="GW317" i="1"/>
  <c r="GV317" i="1"/>
  <c r="AW318" i="1"/>
  <c r="AV318" i="1"/>
  <c r="BW318" i="1"/>
  <c r="BX318" i="1"/>
  <c r="GW318" i="1"/>
  <c r="GV318" i="1"/>
  <c r="P319" i="1"/>
  <c r="O319" i="1"/>
  <c r="F319" i="1"/>
  <c r="G319" i="1" s="1"/>
  <c r="AO319" i="1"/>
  <c r="AN319" i="1"/>
  <c r="CG320" i="1"/>
  <c r="CF320" i="1"/>
  <c r="AW321" i="1"/>
  <c r="AV321" i="1"/>
  <c r="GW321" i="1"/>
  <c r="GV321" i="1"/>
  <c r="AW322" i="1"/>
  <c r="AV322" i="1"/>
  <c r="BW322" i="1"/>
  <c r="BX322" i="1"/>
  <c r="GW322" i="1"/>
  <c r="GV322" i="1"/>
  <c r="P323" i="1"/>
  <c r="O323" i="1"/>
  <c r="F323" i="1"/>
  <c r="G323" i="1" s="1"/>
  <c r="AO323" i="1"/>
  <c r="AN323" i="1"/>
  <c r="CG324" i="1"/>
  <c r="CF324" i="1"/>
  <c r="AW325" i="1"/>
  <c r="AV325" i="1"/>
  <c r="GW325" i="1"/>
  <c r="GV325" i="1"/>
  <c r="AW326" i="1"/>
  <c r="AV326" i="1"/>
  <c r="BW326" i="1"/>
  <c r="BX326" i="1"/>
  <c r="GW326" i="1"/>
  <c r="GV326" i="1"/>
  <c r="P327" i="1"/>
  <c r="O327" i="1"/>
  <c r="F327" i="1"/>
  <c r="G327" i="1" s="1"/>
  <c r="AO327" i="1"/>
  <c r="AN327" i="1"/>
  <c r="AO333" i="1"/>
  <c r="AN333" i="1"/>
  <c r="AX304" i="1"/>
  <c r="BV304" i="1" s="1"/>
  <c r="CH304" i="1"/>
  <c r="FS304" i="1" s="1"/>
  <c r="FV304" i="1"/>
  <c r="GU304" i="1" s="1"/>
  <c r="H311" i="1"/>
  <c r="N311" i="1" s="1"/>
  <c r="H328" i="1"/>
  <c r="N328" i="1" s="1"/>
  <c r="N331" i="1"/>
  <c r="AM331" i="1"/>
  <c r="FS347" i="1"/>
  <c r="AW332" i="1"/>
  <c r="FS332" i="1"/>
  <c r="GW333" i="1"/>
  <c r="GV333" i="1"/>
  <c r="AN334" i="1"/>
  <c r="AO334" i="1"/>
  <c r="CG335" i="1"/>
  <c r="CF335" i="1"/>
  <c r="FU335" i="1"/>
  <c r="FT335" i="1"/>
  <c r="P336" i="1"/>
  <c r="O336" i="1"/>
  <c r="F336" i="1"/>
  <c r="G336" i="1" s="1"/>
  <c r="AW337" i="1"/>
  <c r="AV337" i="1"/>
  <c r="BX337" i="1"/>
  <c r="BW337" i="1"/>
  <c r="GW337" i="1"/>
  <c r="GV337" i="1"/>
  <c r="AN338" i="1"/>
  <c r="AO338" i="1"/>
  <c r="CG339" i="1"/>
  <c r="CF339" i="1"/>
  <c r="FU339" i="1"/>
  <c r="FT339" i="1"/>
  <c r="P340" i="1"/>
  <c r="O340" i="1"/>
  <c r="F340" i="1"/>
  <c r="G340" i="1" s="1"/>
  <c r="AW341" i="1"/>
  <c r="AV341" i="1"/>
  <c r="BX341" i="1"/>
  <c r="BW341" i="1"/>
  <c r="GW341" i="1"/>
  <c r="GV341" i="1"/>
  <c r="AN342" i="1"/>
  <c r="AO342" i="1"/>
  <c r="CG343" i="1"/>
  <c r="CF343" i="1"/>
  <c r="FU343" i="1"/>
  <c r="FT343" i="1"/>
  <c r="P344" i="1"/>
  <c r="O344" i="1"/>
  <c r="F344" i="1"/>
  <c r="G344" i="1" s="1"/>
  <c r="FT344" i="1"/>
  <c r="FU344" i="1"/>
  <c r="F345" i="1"/>
  <c r="G345" i="1" s="1"/>
  <c r="P345" i="1"/>
  <c r="O345" i="1"/>
  <c r="AW345" i="1"/>
  <c r="AV345" i="1"/>
  <c r="BX345" i="1"/>
  <c r="BW345" i="1"/>
  <c r="GW345" i="1"/>
  <c r="GV345" i="1"/>
  <c r="AN346" i="1"/>
  <c r="AO346" i="1"/>
  <c r="BW351" i="1"/>
  <c r="BX351" i="1"/>
  <c r="AO352" i="1"/>
  <c r="AN352" i="1"/>
  <c r="FU353" i="1"/>
  <c r="FT353" i="1"/>
  <c r="AO355" i="1"/>
  <c r="AN355" i="1"/>
  <c r="AQ304" i="1"/>
  <c r="AU304" i="1" s="1"/>
  <c r="Q311" i="1"/>
  <c r="AM311" i="1" s="1"/>
  <c r="BY311" i="1"/>
  <c r="CE311" i="1" s="1"/>
  <c r="Q328" i="1"/>
  <c r="AM328" i="1" s="1"/>
  <c r="BY328" i="1"/>
  <c r="CE328" i="1" s="1"/>
  <c r="AU347" i="1"/>
  <c r="FS331" i="1"/>
  <c r="BV332" i="1"/>
  <c r="CF332" i="1"/>
  <c r="N333" i="1"/>
  <c r="FT334" i="1"/>
  <c r="FU334" i="1"/>
  <c r="AO335" i="1"/>
  <c r="AN335" i="1"/>
  <c r="AV336" i="1"/>
  <c r="AW336" i="1"/>
  <c r="BX336" i="1"/>
  <c r="BW336" i="1"/>
  <c r="CF336" i="1"/>
  <c r="CG336" i="1"/>
  <c r="GV336" i="1"/>
  <c r="GW336" i="1"/>
  <c r="F337" i="1"/>
  <c r="G337" i="1" s="1"/>
  <c r="P337" i="1"/>
  <c r="O337" i="1"/>
  <c r="FT338" i="1"/>
  <c r="FU338" i="1"/>
  <c r="AO339" i="1"/>
  <c r="AN339" i="1"/>
  <c r="AV340" i="1"/>
  <c r="AW340" i="1"/>
  <c r="BX340" i="1"/>
  <c r="BW340" i="1"/>
  <c r="CF340" i="1"/>
  <c r="CG340" i="1"/>
  <c r="GV340" i="1"/>
  <c r="GW340" i="1"/>
  <c r="F341" i="1"/>
  <c r="G341" i="1" s="1"/>
  <c r="P341" i="1"/>
  <c r="O341" i="1"/>
  <c r="AO343" i="1"/>
  <c r="AN343" i="1"/>
  <c r="AV344" i="1"/>
  <c r="AW344" i="1"/>
  <c r="BX344" i="1"/>
  <c r="BW344" i="1"/>
  <c r="CF344" i="1"/>
  <c r="CG344" i="1"/>
  <c r="GV344" i="1"/>
  <c r="GW344" i="1"/>
  <c r="CG351" i="1"/>
  <c r="CF351" i="1"/>
  <c r="CG352" i="1"/>
  <c r="CF352" i="1"/>
  <c r="FU352" i="1"/>
  <c r="FT352" i="1"/>
  <c r="O353" i="1"/>
  <c r="F353" i="1"/>
  <c r="G353" i="1" s="1"/>
  <c r="P353" i="1"/>
  <c r="P354" i="1"/>
  <c r="O354" i="1"/>
  <c r="AW355" i="1"/>
  <c r="AV355" i="1"/>
  <c r="BV307" i="1"/>
  <c r="BV314" i="1"/>
  <c r="N347" i="1"/>
  <c r="Q347" i="1"/>
  <c r="U347" i="1"/>
  <c r="Y347" i="1"/>
  <c r="AC347" i="1"/>
  <c r="AG347" i="1"/>
  <c r="AK347" i="1"/>
  <c r="AU331" i="1"/>
  <c r="BA347" i="1"/>
  <c r="BE347" i="1"/>
  <c r="BI347" i="1"/>
  <c r="BV347" i="1" s="1"/>
  <c r="BM347" i="1"/>
  <c r="BQ347" i="1"/>
  <c r="BU347" i="1"/>
  <c r="GU347" i="1"/>
  <c r="N332" i="1"/>
  <c r="AO332" i="1"/>
  <c r="CG333" i="1"/>
  <c r="CF333" i="1"/>
  <c r="P334" i="1"/>
  <c r="O334" i="1"/>
  <c r="F334" i="1"/>
  <c r="G334" i="1" s="1"/>
  <c r="AW335" i="1"/>
  <c r="AV335" i="1"/>
  <c r="BX335" i="1"/>
  <c r="BW335" i="1"/>
  <c r="GW335" i="1"/>
  <c r="GV335" i="1"/>
  <c r="AN336" i="1"/>
  <c r="AO336" i="1"/>
  <c r="CG337" i="1"/>
  <c r="CF337" i="1"/>
  <c r="FU337" i="1"/>
  <c r="FT337" i="1"/>
  <c r="P338" i="1"/>
  <c r="O338" i="1"/>
  <c r="F338" i="1"/>
  <c r="G338" i="1" s="1"/>
  <c r="AW339" i="1"/>
  <c r="AV339" i="1"/>
  <c r="BX339" i="1"/>
  <c r="BW339" i="1"/>
  <c r="GW339" i="1"/>
  <c r="GV339" i="1"/>
  <c r="AN340" i="1"/>
  <c r="AO340" i="1"/>
  <c r="CG341" i="1"/>
  <c r="CF341" i="1"/>
  <c r="FU341" i="1"/>
  <c r="FT341" i="1"/>
  <c r="P342" i="1"/>
  <c r="O342" i="1"/>
  <c r="F342" i="1"/>
  <c r="G342" i="1" s="1"/>
  <c r="FT342" i="1"/>
  <c r="FU342" i="1"/>
  <c r="F343" i="1"/>
  <c r="G343" i="1" s="1"/>
  <c r="P343" i="1"/>
  <c r="O343" i="1"/>
  <c r="AW343" i="1"/>
  <c r="AV343" i="1"/>
  <c r="BX343" i="1"/>
  <c r="BW343" i="1"/>
  <c r="GW343" i="1"/>
  <c r="GV343" i="1"/>
  <c r="AN344" i="1"/>
  <c r="AO344" i="1"/>
  <c r="CG345" i="1"/>
  <c r="CF345" i="1"/>
  <c r="P346" i="1"/>
  <c r="O346" i="1"/>
  <c r="F346" i="1"/>
  <c r="G346" i="1" s="1"/>
  <c r="FT346" i="1"/>
  <c r="FU346" i="1"/>
  <c r="AO351" i="1"/>
  <c r="AN351" i="1"/>
  <c r="FU351" i="1"/>
  <c r="FT351" i="1"/>
  <c r="P352" i="1"/>
  <c r="O352" i="1"/>
  <c r="F352" i="1"/>
  <c r="G352" i="1" s="1"/>
  <c r="AW353" i="1"/>
  <c r="AV353" i="1"/>
  <c r="BW353" i="1"/>
  <c r="BX353" i="1"/>
  <c r="CG353" i="1"/>
  <c r="CF353" i="1"/>
  <c r="GW353" i="1"/>
  <c r="GV353" i="1"/>
  <c r="AU307" i="1"/>
  <c r="FS307" i="1"/>
  <c r="GU307" i="1"/>
  <c r="AU314" i="1"/>
  <c r="F314" i="1" s="1"/>
  <c r="G314" i="1" s="1"/>
  <c r="FS314" i="1"/>
  <c r="GU314" i="1"/>
  <c r="BV331" i="1"/>
  <c r="CE331" i="1"/>
  <c r="GU331" i="1"/>
  <c r="GU332" i="1"/>
  <c r="BV333" i="1"/>
  <c r="FU333" i="1"/>
  <c r="FT333" i="1"/>
  <c r="AV334" i="1"/>
  <c r="AW334" i="1"/>
  <c r="BX334" i="1"/>
  <c r="BW334" i="1"/>
  <c r="CF334" i="1"/>
  <c r="CG334" i="1"/>
  <c r="GV334" i="1"/>
  <c r="GW334" i="1"/>
  <c r="F335" i="1"/>
  <c r="G335" i="1" s="1"/>
  <c r="P335" i="1"/>
  <c r="O335" i="1"/>
  <c r="FT336" i="1"/>
  <c r="FU336" i="1"/>
  <c r="AO337" i="1"/>
  <c r="AN337" i="1"/>
  <c r="AV338" i="1"/>
  <c r="AW338" i="1"/>
  <c r="BX338" i="1"/>
  <c r="BW338" i="1"/>
  <c r="CF338" i="1"/>
  <c r="CG338" i="1"/>
  <c r="GV338" i="1"/>
  <c r="GW338" i="1"/>
  <c r="F339" i="1"/>
  <c r="G339" i="1" s="1"/>
  <c r="P339" i="1"/>
  <c r="O339" i="1"/>
  <c r="FT340" i="1"/>
  <c r="FU340" i="1"/>
  <c r="AO341" i="1"/>
  <c r="AN341" i="1"/>
  <c r="AV342" i="1"/>
  <c r="AW342" i="1"/>
  <c r="BX342" i="1"/>
  <c r="BW342" i="1"/>
  <c r="CF342" i="1"/>
  <c r="CG342" i="1"/>
  <c r="GV342" i="1"/>
  <c r="GW342" i="1"/>
  <c r="AO345" i="1"/>
  <c r="AN345" i="1"/>
  <c r="FU345" i="1"/>
  <c r="FT345" i="1"/>
  <c r="AV346" i="1"/>
  <c r="AW346" i="1"/>
  <c r="BX346" i="1"/>
  <c r="BW346" i="1"/>
  <c r="CF346" i="1"/>
  <c r="CG346" i="1"/>
  <c r="GV346" i="1"/>
  <c r="GW346" i="1"/>
  <c r="O351" i="1"/>
  <c r="F351" i="1"/>
  <c r="G351" i="1" s="1"/>
  <c r="P351" i="1"/>
  <c r="AW351" i="1"/>
  <c r="AV351" i="1"/>
  <c r="GW351" i="1"/>
  <c r="GV351" i="1"/>
  <c r="AW352" i="1"/>
  <c r="AV352" i="1"/>
  <c r="BX352" i="1"/>
  <c r="BW352" i="1"/>
  <c r="GW352" i="1"/>
  <c r="GV352" i="1"/>
  <c r="AO353" i="1"/>
  <c r="AN353" i="1"/>
  <c r="N350" i="1"/>
  <c r="BV350" i="1"/>
  <c r="AO354" i="1"/>
  <c r="GU354" i="1"/>
  <c r="FU355" i="1"/>
  <c r="FT355" i="1"/>
  <c r="P356" i="1"/>
  <c r="O356" i="1"/>
  <c r="F356" i="1"/>
  <c r="G356" i="1" s="1"/>
  <c r="AV356" i="1"/>
  <c r="AW356" i="1"/>
  <c r="BX356" i="1"/>
  <c r="BW356" i="1"/>
  <c r="CF356" i="1"/>
  <c r="CG356" i="1"/>
  <c r="GV356" i="1"/>
  <c r="GW356" i="1"/>
  <c r="FT358" i="1"/>
  <c r="FU358" i="1"/>
  <c r="F359" i="1"/>
  <c r="G359" i="1" s="1"/>
  <c r="P359" i="1"/>
  <c r="O359" i="1"/>
  <c r="AO359" i="1"/>
  <c r="AN359" i="1"/>
  <c r="FU359" i="1"/>
  <c r="FT359" i="1"/>
  <c r="P360" i="1"/>
  <c r="O360" i="1"/>
  <c r="F360" i="1"/>
  <c r="G360" i="1" s="1"/>
  <c r="AV360" i="1"/>
  <c r="AW360" i="1"/>
  <c r="BX360" i="1"/>
  <c r="BW360" i="1"/>
  <c r="CF360" i="1"/>
  <c r="CG360" i="1"/>
  <c r="GV360" i="1"/>
  <c r="GW360" i="1"/>
  <c r="BW367" i="1"/>
  <c r="BX367" i="1"/>
  <c r="O369" i="1"/>
  <c r="P369" i="1"/>
  <c r="F369" i="1"/>
  <c r="G369" i="1" s="1"/>
  <c r="AM350" i="1"/>
  <c r="AU350" i="1"/>
  <c r="CE350" i="1"/>
  <c r="FS350" i="1"/>
  <c r="GU350" i="1"/>
  <c r="N355" i="1"/>
  <c r="BV355" i="1"/>
  <c r="GW355" i="1"/>
  <c r="GV355" i="1"/>
  <c r="AN356" i="1"/>
  <c r="AO356" i="1"/>
  <c r="CG357" i="1"/>
  <c r="CF357" i="1"/>
  <c r="AW359" i="1"/>
  <c r="AV359" i="1"/>
  <c r="BX359" i="1"/>
  <c r="BW359" i="1"/>
  <c r="GW359" i="1"/>
  <c r="GV359" i="1"/>
  <c r="AN360" i="1"/>
  <c r="AO360" i="1"/>
  <c r="CG361" i="1"/>
  <c r="CF361" i="1"/>
  <c r="P366" i="1"/>
  <c r="O366" i="1"/>
  <c r="F366" i="1"/>
  <c r="G366" i="1" s="1"/>
  <c r="AV366" i="1"/>
  <c r="AW366" i="1"/>
  <c r="BX366" i="1"/>
  <c r="BW366" i="1"/>
  <c r="CF366" i="1"/>
  <c r="CG366" i="1"/>
  <c r="GV366" i="1"/>
  <c r="GW366" i="1"/>
  <c r="N362" i="1"/>
  <c r="AW354" i="1"/>
  <c r="FS354" i="1"/>
  <c r="FT356" i="1"/>
  <c r="FU356" i="1"/>
  <c r="F357" i="1"/>
  <c r="G357" i="1" s="1"/>
  <c r="P357" i="1"/>
  <c r="O357" i="1"/>
  <c r="AO357" i="1"/>
  <c r="AN357" i="1"/>
  <c r="FU357" i="1"/>
  <c r="FT357" i="1"/>
  <c r="P358" i="1"/>
  <c r="O358" i="1"/>
  <c r="F358" i="1"/>
  <c r="G358" i="1" s="1"/>
  <c r="AV358" i="1"/>
  <c r="AW358" i="1"/>
  <c r="BX358" i="1"/>
  <c r="BW358" i="1"/>
  <c r="CF358" i="1"/>
  <c r="CG358" i="1"/>
  <c r="GV358" i="1"/>
  <c r="GW358" i="1"/>
  <c r="FT360" i="1"/>
  <c r="FU360" i="1"/>
  <c r="F361" i="1"/>
  <c r="G361" i="1" s="1"/>
  <c r="P361" i="1"/>
  <c r="O361" i="1"/>
  <c r="AO361" i="1"/>
  <c r="AN361" i="1"/>
  <c r="FU361" i="1"/>
  <c r="FT361" i="1"/>
  <c r="AN366" i="1"/>
  <c r="AO366" i="1"/>
  <c r="AM362" i="1"/>
  <c r="CE362" i="1"/>
  <c r="BV354" i="1"/>
  <c r="F354" i="1" s="1"/>
  <c r="G354" i="1" s="1"/>
  <c r="CF354" i="1"/>
  <c r="CG355" i="1"/>
  <c r="CF355" i="1"/>
  <c r="AW357" i="1"/>
  <c r="AV357" i="1"/>
  <c r="BX357" i="1"/>
  <c r="BW357" i="1"/>
  <c r="GW357" i="1"/>
  <c r="GV357" i="1"/>
  <c r="AN358" i="1"/>
  <c r="AO358" i="1"/>
  <c r="CG359" i="1"/>
  <c r="CF359" i="1"/>
  <c r="AW361" i="1"/>
  <c r="AV361" i="1"/>
  <c r="BX361" i="1"/>
  <c r="BW361" i="1"/>
  <c r="GW361" i="1"/>
  <c r="GV361" i="1"/>
  <c r="FT366" i="1"/>
  <c r="FU366" i="1"/>
  <c r="O367" i="1"/>
  <c r="P367" i="1"/>
  <c r="O368" i="1"/>
  <c r="P368" i="1"/>
  <c r="AM365" i="1"/>
  <c r="AU365" i="1"/>
  <c r="CE365" i="1"/>
  <c r="FS365" i="1"/>
  <c r="GU365" i="1"/>
  <c r="AO369" i="1"/>
  <c r="AN369" i="1"/>
  <c r="AO370" i="1"/>
  <c r="AN370" i="1"/>
  <c r="FU370" i="1"/>
  <c r="FT370" i="1"/>
  <c r="AW371" i="1"/>
  <c r="AV371" i="1"/>
  <c r="GW371" i="1"/>
  <c r="GV371" i="1"/>
  <c r="BX372" i="1"/>
  <c r="BW372" i="1"/>
  <c r="O373" i="1"/>
  <c r="F373" i="1"/>
  <c r="G373" i="1" s="1"/>
  <c r="P373" i="1"/>
  <c r="AO373" i="1"/>
  <c r="AN373" i="1"/>
  <c r="FU377" i="1"/>
  <c r="FT377" i="1"/>
  <c r="AM367" i="1"/>
  <c r="AU367" i="1"/>
  <c r="GV367" i="1"/>
  <c r="AV368" i="1"/>
  <c r="CF368" i="1"/>
  <c r="GV368" i="1"/>
  <c r="FU369" i="1"/>
  <c r="FT369" i="1"/>
  <c r="P370" i="1"/>
  <c r="O370" i="1"/>
  <c r="F370" i="1"/>
  <c r="G370" i="1" s="1"/>
  <c r="AW370" i="1"/>
  <c r="AV370" i="1"/>
  <c r="GW370" i="1"/>
  <c r="GV370" i="1"/>
  <c r="BW371" i="1"/>
  <c r="BX371" i="1"/>
  <c r="CG371" i="1"/>
  <c r="CF371" i="1"/>
  <c r="CG372" i="1"/>
  <c r="CF372" i="1"/>
  <c r="FU373" i="1"/>
  <c r="FT373" i="1"/>
  <c r="N378" i="1"/>
  <c r="AW377" i="1"/>
  <c r="AV377" i="1"/>
  <c r="GW377" i="1"/>
  <c r="GV377" i="1"/>
  <c r="E374" i="1"/>
  <c r="I374" i="1"/>
  <c r="M374" i="1"/>
  <c r="Q374" i="1"/>
  <c r="U374" i="1"/>
  <c r="Y374" i="1"/>
  <c r="AC374" i="1"/>
  <c r="AG374" i="1"/>
  <c r="AK374" i="1"/>
  <c r="AS374" i="1"/>
  <c r="BA374" i="1"/>
  <c r="BE374" i="1"/>
  <c r="BI374" i="1"/>
  <c r="BM374" i="1"/>
  <c r="BQ374" i="1"/>
  <c r="BU374" i="1"/>
  <c r="BY374" i="1"/>
  <c r="CE374" i="1" s="1"/>
  <c r="CC374" i="1"/>
  <c r="CK374" i="1"/>
  <c r="CO374" i="1"/>
  <c r="CS374" i="1"/>
  <c r="CW374" i="1"/>
  <c r="DA374" i="1"/>
  <c r="DE374" i="1"/>
  <c r="DI374" i="1"/>
  <c r="DM374" i="1"/>
  <c r="DQ374" i="1"/>
  <c r="DU374" i="1"/>
  <c r="DY374" i="1"/>
  <c r="EC374" i="1"/>
  <c r="EG374" i="1"/>
  <c r="EK374" i="1"/>
  <c r="EO374" i="1"/>
  <c r="ES374" i="1"/>
  <c r="EW374" i="1"/>
  <c r="FA374" i="1"/>
  <c r="FE374" i="1"/>
  <c r="FI374" i="1"/>
  <c r="FM374" i="1"/>
  <c r="FQ374" i="1"/>
  <c r="FY374" i="1"/>
  <c r="GC374" i="1"/>
  <c r="GG374" i="1"/>
  <c r="GK374" i="1"/>
  <c r="GO374" i="1"/>
  <c r="GS374" i="1"/>
  <c r="FS367" i="1"/>
  <c r="AM368" i="1"/>
  <c r="BV368" i="1"/>
  <c r="FS368" i="1"/>
  <c r="AW369" i="1"/>
  <c r="AV369" i="1"/>
  <c r="GW369" i="1"/>
  <c r="GV369" i="1"/>
  <c r="BX370" i="1"/>
  <c r="BW370" i="1"/>
  <c r="O371" i="1"/>
  <c r="F371" i="1"/>
  <c r="G371" i="1" s="1"/>
  <c r="P371" i="1"/>
  <c r="AO371" i="1"/>
  <c r="AN371" i="1"/>
  <c r="AO372" i="1"/>
  <c r="AN372" i="1"/>
  <c r="FU372" i="1"/>
  <c r="FT372" i="1"/>
  <c r="AW373" i="1"/>
  <c r="AV373" i="1"/>
  <c r="GW373" i="1"/>
  <c r="GV373" i="1"/>
  <c r="BW377" i="1"/>
  <c r="BX377" i="1"/>
  <c r="CE378" i="1"/>
  <c r="BX383" i="1"/>
  <c r="BW383" i="1"/>
  <c r="N365" i="1"/>
  <c r="AU374" i="1"/>
  <c r="AX374" i="1"/>
  <c r="BB374" i="1"/>
  <c r="BB6" i="1" s="1"/>
  <c r="BB7" i="1" s="1"/>
  <c r="BF374" i="1"/>
  <c r="BF6" i="1" s="1"/>
  <c r="BF7" i="1" s="1"/>
  <c r="BJ374" i="1"/>
  <c r="BJ6" i="1" s="1"/>
  <c r="BJ7" i="1" s="1"/>
  <c r="BN374" i="1"/>
  <c r="BN6" i="1" s="1"/>
  <c r="BN7" i="1" s="1"/>
  <c r="BR374" i="1"/>
  <c r="BR6" i="1" s="1"/>
  <c r="BR7" i="1" s="1"/>
  <c r="BV365" i="1"/>
  <c r="FS374" i="1"/>
  <c r="FV374" i="1"/>
  <c r="FZ374" i="1"/>
  <c r="FZ6" i="1" s="1"/>
  <c r="FZ7" i="1" s="1"/>
  <c r="GD374" i="1"/>
  <c r="GD6" i="1" s="1"/>
  <c r="GD7" i="1" s="1"/>
  <c r="GH374" i="1"/>
  <c r="GH6" i="1" s="1"/>
  <c r="GH7" i="1" s="1"/>
  <c r="GL374" i="1"/>
  <c r="GL6" i="1" s="1"/>
  <c r="GL7" i="1" s="1"/>
  <c r="GP374" i="1"/>
  <c r="GP6" i="1" s="1"/>
  <c r="GP7" i="1" s="1"/>
  <c r="GT374" i="1"/>
  <c r="GT6" i="1" s="1"/>
  <c r="GT7" i="1" s="1"/>
  <c r="BW369" i="1"/>
  <c r="BX369" i="1"/>
  <c r="CG369" i="1"/>
  <c r="CF369" i="1"/>
  <c r="CG370" i="1"/>
  <c r="CF370" i="1"/>
  <c r="FU371" i="1"/>
  <c r="FT371" i="1"/>
  <c r="P372" i="1"/>
  <c r="O372" i="1"/>
  <c r="F372" i="1"/>
  <c r="G372" i="1" s="1"/>
  <c r="AW372" i="1"/>
  <c r="AV372" i="1"/>
  <c r="GW372" i="1"/>
  <c r="GV372" i="1"/>
  <c r="BW373" i="1"/>
  <c r="BX373" i="1"/>
  <c r="CG373" i="1"/>
  <c r="CF373" i="1"/>
  <c r="AM378" i="1"/>
  <c r="P383" i="1"/>
  <c r="O383" i="1"/>
  <c r="AP378" i="1"/>
  <c r="AU378" i="1" s="1"/>
  <c r="AX378" i="1"/>
  <c r="BV378" i="1" s="1"/>
  <c r="CH378" i="1"/>
  <c r="FS378" i="1" s="1"/>
  <c r="N381" i="1"/>
  <c r="AP388" i="1"/>
  <c r="AU388" i="1" s="1"/>
  <c r="AU381" i="1"/>
  <c r="CH388" i="1"/>
  <c r="FS388" i="1" s="1"/>
  <c r="FS381" i="1"/>
  <c r="O382" i="1"/>
  <c r="BV382" i="1"/>
  <c r="FS382" i="1"/>
  <c r="AW383" i="1"/>
  <c r="AV383" i="1"/>
  <c r="FU383" i="1"/>
  <c r="FT383" i="1"/>
  <c r="O384" i="1"/>
  <c r="F384" i="1"/>
  <c r="G384" i="1" s="1"/>
  <c r="P384" i="1"/>
  <c r="AW384" i="1"/>
  <c r="AV384" i="1"/>
  <c r="GW384" i="1"/>
  <c r="GV384" i="1"/>
  <c r="BX385" i="1"/>
  <c r="BW385" i="1"/>
  <c r="CG385" i="1"/>
  <c r="CF385" i="1"/>
  <c r="CG386" i="1"/>
  <c r="CF386" i="1"/>
  <c r="FU387" i="1"/>
  <c r="FT387" i="1"/>
  <c r="BW392" i="1"/>
  <c r="BX392" i="1"/>
  <c r="BW394" i="1"/>
  <c r="BX394" i="1"/>
  <c r="O395" i="1"/>
  <c r="P395" i="1"/>
  <c r="BW398" i="1"/>
  <c r="BX398" i="1"/>
  <c r="T388" i="1"/>
  <c r="X388" i="1"/>
  <c r="AB388" i="1"/>
  <c r="AF388" i="1"/>
  <c r="AJ388" i="1"/>
  <c r="BV381" i="1"/>
  <c r="CB388" i="1"/>
  <c r="FV388" i="1"/>
  <c r="GU381" i="1"/>
  <c r="GW383" i="1"/>
  <c r="GV383" i="1"/>
  <c r="BW384" i="1"/>
  <c r="BX384" i="1"/>
  <c r="P385" i="1"/>
  <c r="O385" i="1"/>
  <c r="F385" i="1"/>
  <c r="G385" i="1" s="1"/>
  <c r="AO385" i="1"/>
  <c r="AN385" i="1"/>
  <c r="AO386" i="1"/>
  <c r="AN386" i="1"/>
  <c r="FU386" i="1"/>
  <c r="FT386" i="1"/>
  <c r="AW387" i="1"/>
  <c r="AV387" i="1"/>
  <c r="GW387" i="1"/>
  <c r="GV387" i="1"/>
  <c r="CG392" i="1"/>
  <c r="CF392" i="1"/>
  <c r="O398" i="1"/>
  <c r="P398" i="1"/>
  <c r="F398" i="1"/>
  <c r="G398" i="1" s="1"/>
  <c r="N377" i="1"/>
  <c r="FV378" i="1"/>
  <c r="GU378" i="1" s="1"/>
  <c r="N388" i="1"/>
  <c r="CE388" i="1"/>
  <c r="AW382" i="1"/>
  <c r="CG382" i="1"/>
  <c r="GU382" i="1"/>
  <c r="AM383" i="1"/>
  <c r="CE383" i="1"/>
  <c r="CG384" i="1"/>
  <c r="CF384" i="1"/>
  <c r="FU385" i="1"/>
  <c r="FT385" i="1"/>
  <c r="O386" i="1"/>
  <c r="F386" i="1"/>
  <c r="G386" i="1" s="1"/>
  <c r="P386" i="1"/>
  <c r="AW386" i="1"/>
  <c r="AV386" i="1"/>
  <c r="GW386" i="1"/>
  <c r="GV386" i="1"/>
  <c r="BX387" i="1"/>
  <c r="BW387" i="1"/>
  <c r="CG387" i="1"/>
  <c r="CF387" i="1"/>
  <c r="AO391" i="1"/>
  <c r="AN391" i="1"/>
  <c r="AO392" i="1"/>
  <c r="AN392" i="1"/>
  <c r="FU392" i="1"/>
  <c r="FT392" i="1"/>
  <c r="O393" i="1"/>
  <c r="P393" i="1"/>
  <c r="O394" i="1"/>
  <c r="P394" i="1"/>
  <c r="BW396" i="1"/>
  <c r="BX396" i="1"/>
  <c r="AM377" i="1"/>
  <c r="CE377" i="1"/>
  <c r="D388" i="1"/>
  <c r="AZ388" i="1"/>
  <c r="BD388" i="1"/>
  <c r="BH388" i="1"/>
  <c r="BL388" i="1"/>
  <c r="BP388" i="1"/>
  <c r="BT388" i="1"/>
  <c r="FX388" i="1"/>
  <c r="GB388" i="1"/>
  <c r="GF388" i="1"/>
  <c r="GJ388" i="1"/>
  <c r="GN388" i="1"/>
  <c r="GR388" i="1"/>
  <c r="AM382" i="1"/>
  <c r="AV382" i="1"/>
  <c r="CF382" i="1"/>
  <c r="AO384" i="1"/>
  <c r="AN384" i="1"/>
  <c r="FU384" i="1"/>
  <c r="FT384" i="1"/>
  <c r="AW385" i="1"/>
  <c r="AV385" i="1"/>
  <c r="GW385" i="1"/>
  <c r="GV385" i="1"/>
  <c r="BW386" i="1"/>
  <c r="BX386" i="1"/>
  <c r="P387" i="1"/>
  <c r="O387" i="1"/>
  <c r="F387" i="1"/>
  <c r="G387" i="1" s="1"/>
  <c r="AO387" i="1"/>
  <c r="AN387" i="1"/>
  <c r="O392" i="1"/>
  <c r="F392" i="1"/>
  <c r="G392" i="1" s="1"/>
  <c r="P392" i="1"/>
  <c r="AW392" i="1"/>
  <c r="AV392" i="1"/>
  <c r="GW392" i="1"/>
  <c r="GV392" i="1"/>
  <c r="BW393" i="1"/>
  <c r="BX393" i="1"/>
  <c r="O396" i="1"/>
  <c r="P396" i="1"/>
  <c r="F396" i="1"/>
  <c r="G396" i="1" s="1"/>
  <c r="N391" i="1"/>
  <c r="AU399" i="1"/>
  <c r="BV399" i="1"/>
  <c r="BV391" i="1"/>
  <c r="GU394" i="1"/>
  <c r="AU395" i="1"/>
  <c r="GU395" i="1"/>
  <c r="AU397" i="1"/>
  <c r="GU397" i="1"/>
  <c r="FU403" i="1"/>
  <c r="FT403" i="1"/>
  <c r="AW404" i="1"/>
  <c r="AV404" i="1"/>
  <c r="GW404" i="1"/>
  <c r="GV404" i="1"/>
  <c r="BX405" i="1"/>
  <c r="BW405" i="1"/>
  <c r="CG405" i="1"/>
  <c r="CF405" i="1"/>
  <c r="O406" i="1"/>
  <c r="F406" i="1"/>
  <c r="G406" i="1" s="1"/>
  <c r="P406" i="1"/>
  <c r="CG406" i="1"/>
  <c r="CF406" i="1"/>
  <c r="FU407" i="1"/>
  <c r="FT407" i="1"/>
  <c r="O408" i="1"/>
  <c r="F408" i="1"/>
  <c r="G408" i="1" s="1"/>
  <c r="P408" i="1"/>
  <c r="P409" i="1"/>
  <c r="O409" i="1"/>
  <c r="F409" i="1"/>
  <c r="G409" i="1" s="1"/>
  <c r="AW409" i="1"/>
  <c r="AV409" i="1"/>
  <c r="BX409" i="1"/>
  <c r="BW409" i="1"/>
  <c r="GW409" i="1"/>
  <c r="GV409" i="1"/>
  <c r="AO410" i="1"/>
  <c r="AN410" i="1"/>
  <c r="CG411" i="1"/>
  <c r="CF411" i="1"/>
  <c r="FU411" i="1"/>
  <c r="FT411" i="1"/>
  <c r="O412" i="1"/>
  <c r="P412" i="1"/>
  <c r="AW412" i="1"/>
  <c r="AV412" i="1"/>
  <c r="AM381" i="1"/>
  <c r="CE381" i="1"/>
  <c r="AU391" i="1"/>
  <c r="CE391" i="1"/>
  <c r="FS391" i="1"/>
  <c r="GU391" i="1"/>
  <c r="AV393" i="1"/>
  <c r="CE393" i="1"/>
  <c r="FS393" i="1"/>
  <c r="AM394" i="1"/>
  <c r="CF394" i="1"/>
  <c r="AM395" i="1"/>
  <c r="AO396" i="1"/>
  <c r="AN396" i="1"/>
  <c r="CG396" i="1"/>
  <c r="CF396" i="1"/>
  <c r="AM397" i="1"/>
  <c r="AO398" i="1"/>
  <c r="AN398" i="1"/>
  <c r="CG398" i="1"/>
  <c r="CF398" i="1"/>
  <c r="P403" i="1"/>
  <c r="O403" i="1"/>
  <c r="F403" i="1"/>
  <c r="G403" i="1" s="1"/>
  <c r="AW403" i="1"/>
  <c r="AV403" i="1"/>
  <c r="GW403" i="1"/>
  <c r="GV403" i="1"/>
  <c r="BW404" i="1"/>
  <c r="BX404" i="1"/>
  <c r="AO405" i="1"/>
  <c r="AN405" i="1"/>
  <c r="AO406" i="1"/>
  <c r="AN406" i="1"/>
  <c r="FU406" i="1"/>
  <c r="FT406" i="1"/>
  <c r="AW407" i="1"/>
  <c r="AV407" i="1"/>
  <c r="GW407" i="1"/>
  <c r="GV407" i="1"/>
  <c r="AW408" i="1"/>
  <c r="AV408" i="1"/>
  <c r="BW408" i="1"/>
  <c r="BX408" i="1"/>
  <c r="CG408" i="1"/>
  <c r="CF408" i="1"/>
  <c r="GW408" i="1"/>
  <c r="GV408" i="1"/>
  <c r="FU410" i="1"/>
  <c r="FT410" i="1"/>
  <c r="AO411" i="1"/>
  <c r="AN411" i="1"/>
  <c r="BX412" i="1"/>
  <c r="BW412" i="1"/>
  <c r="P413" i="1"/>
  <c r="O413" i="1"/>
  <c r="DL399" i="1"/>
  <c r="DP399" i="1"/>
  <c r="DT399" i="1"/>
  <c r="DX399" i="1"/>
  <c r="EB399" i="1"/>
  <c r="EF399" i="1"/>
  <c r="EJ399" i="1"/>
  <c r="EN399" i="1"/>
  <c r="ER399" i="1"/>
  <c r="EV399" i="1"/>
  <c r="EZ399" i="1"/>
  <c r="FD399" i="1"/>
  <c r="FH399" i="1"/>
  <c r="FL399" i="1"/>
  <c r="FP399" i="1"/>
  <c r="FX399" i="1"/>
  <c r="GB399" i="1"/>
  <c r="GF399" i="1"/>
  <c r="GJ399" i="1"/>
  <c r="GN399" i="1"/>
  <c r="GR399" i="1"/>
  <c r="AN393" i="1"/>
  <c r="FS394" i="1"/>
  <c r="BX395" i="1"/>
  <c r="FU395" i="1"/>
  <c r="AW396" i="1"/>
  <c r="AV396" i="1"/>
  <c r="FU396" i="1"/>
  <c r="FT396" i="1"/>
  <c r="O397" i="1"/>
  <c r="BX397" i="1"/>
  <c r="FU397" i="1"/>
  <c r="AW398" i="1"/>
  <c r="AV398" i="1"/>
  <c r="FU398" i="1"/>
  <c r="FT398" i="1"/>
  <c r="BX403" i="1"/>
  <c r="BW403" i="1"/>
  <c r="CG403" i="1"/>
  <c r="CF403" i="1"/>
  <c r="O404" i="1"/>
  <c r="F404" i="1"/>
  <c r="G404" i="1" s="1"/>
  <c r="P404" i="1"/>
  <c r="CG404" i="1"/>
  <c r="CF404" i="1"/>
  <c r="FU405" i="1"/>
  <c r="FT405" i="1"/>
  <c r="AW406" i="1"/>
  <c r="AV406" i="1"/>
  <c r="GW406" i="1"/>
  <c r="GV406" i="1"/>
  <c r="BX407" i="1"/>
  <c r="BW407" i="1"/>
  <c r="CG407" i="1"/>
  <c r="CF407" i="1"/>
  <c r="AO408" i="1"/>
  <c r="AN408" i="1"/>
  <c r="AO409" i="1"/>
  <c r="AN409" i="1"/>
  <c r="CG409" i="1"/>
  <c r="CF409" i="1"/>
  <c r="FU409" i="1"/>
  <c r="FT409" i="1"/>
  <c r="O410" i="1"/>
  <c r="F410" i="1"/>
  <c r="G410" i="1" s="1"/>
  <c r="P410" i="1"/>
  <c r="P411" i="1"/>
  <c r="O411" i="1"/>
  <c r="F411" i="1"/>
  <c r="G411" i="1" s="1"/>
  <c r="AW411" i="1"/>
  <c r="AV411" i="1"/>
  <c r="BX411" i="1"/>
  <c r="BW411" i="1"/>
  <c r="GW411" i="1"/>
  <c r="GV411" i="1"/>
  <c r="AO412" i="1"/>
  <c r="AN412" i="1"/>
  <c r="Q399" i="1"/>
  <c r="U399" i="1"/>
  <c r="Y399" i="1"/>
  <c r="AC399" i="1"/>
  <c r="AG399" i="1"/>
  <c r="AK399" i="1"/>
  <c r="CE399" i="1"/>
  <c r="CK399" i="1"/>
  <c r="FS399" i="1" s="1"/>
  <c r="GW393" i="1"/>
  <c r="CE395" i="1"/>
  <c r="FT395" i="1"/>
  <c r="GW396" i="1"/>
  <c r="GV396" i="1"/>
  <c r="CE397" i="1"/>
  <c r="FT397" i="1"/>
  <c r="GW398" i="1"/>
  <c r="GV398" i="1"/>
  <c r="AO403" i="1"/>
  <c r="AN403" i="1"/>
  <c r="AO404" i="1"/>
  <c r="AN404" i="1"/>
  <c r="FU404" i="1"/>
  <c r="FT404" i="1"/>
  <c r="P405" i="1"/>
  <c r="O405" i="1"/>
  <c r="F405" i="1"/>
  <c r="G405" i="1" s="1"/>
  <c r="AW405" i="1"/>
  <c r="AV405" i="1"/>
  <c r="GW405" i="1"/>
  <c r="GV405" i="1"/>
  <c r="BW406" i="1"/>
  <c r="BX406" i="1"/>
  <c r="P407" i="1"/>
  <c r="O407" i="1"/>
  <c r="F407" i="1"/>
  <c r="G407" i="1" s="1"/>
  <c r="AO407" i="1"/>
  <c r="AN407" i="1"/>
  <c r="FU408" i="1"/>
  <c r="FT408" i="1"/>
  <c r="AW410" i="1"/>
  <c r="AV410" i="1"/>
  <c r="BW410" i="1"/>
  <c r="BX410" i="1"/>
  <c r="CG410" i="1"/>
  <c r="CF410" i="1"/>
  <c r="GW410" i="1"/>
  <c r="GV410" i="1"/>
  <c r="CG412" i="1"/>
  <c r="CF412" i="1"/>
  <c r="D415" i="1"/>
  <c r="H415" i="1"/>
  <c r="N415" i="1" s="1"/>
  <c r="L415" i="1"/>
  <c r="L6" i="1" s="1"/>
  <c r="L7" i="1" s="1"/>
  <c r="T415" i="1"/>
  <c r="X415" i="1"/>
  <c r="AB415" i="1"/>
  <c r="AF415" i="1"/>
  <c r="AJ415" i="1"/>
  <c r="AR415" i="1"/>
  <c r="AR6" i="1" s="1"/>
  <c r="AR7" i="1" s="1"/>
  <c r="AZ415" i="1"/>
  <c r="BD415" i="1"/>
  <c r="BH415" i="1"/>
  <c r="BL415" i="1"/>
  <c r="BP415" i="1"/>
  <c r="BT415" i="1"/>
  <c r="CB415" i="1"/>
  <c r="CJ415" i="1"/>
  <c r="CJ6" i="1" s="1"/>
  <c r="CJ7" i="1" s="1"/>
  <c r="CN415" i="1"/>
  <c r="CN6" i="1" s="1"/>
  <c r="CN7" i="1" s="1"/>
  <c r="CR415" i="1"/>
  <c r="CR6" i="1" s="1"/>
  <c r="CR7" i="1" s="1"/>
  <c r="CV415" i="1"/>
  <c r="CV6" i="1" s="1"/>
  <c r="CV7" i="1" s="1"/>
  <c r="CZ415" i="1"/>
  <c r="CZ6" i="1" s="1"/>
  <c r="CZ7" i="1" s="1"/>
  <c r="DD415" i="1"/>
  <c r="DD6" i="1" s="1"/>
  <c r="DD7" i="1" s="1"/>
  <c r="DH415" i="1"/>
  <c r="DH6" i="1" s="1"/>
  <c r="DH7" i="1" s="1"/>
  <c r="DL415" i="1"/>
  <c r="DP415" i="1"/>
  <c r="DT415" i="1"/>
  <c r="DX415" i="1"/>
  <c r="EB415" i="1"/>
  <c r="EF415" i="1"/>
  <c r="EJ415" i="1"/>
  <c r="EN415" i="1"/>
  <c r="ER415" i="1"/>
  <c r="EV415" i="1"/>
  <c r="EZ415" i="1"/>
  <c r="FD415" i="1"/>
  <c r="FH415" i="1"/>
  <c r="FL415" i="1"/>
  <c r="FP415" i="1"/>
  <c r="FX415" i="1"/>
  <c r="GU415" i="1" s="1"/>
  <c r="GB415" i="1"/>
  <c r="GF415" i="1"/>
  <c r="GJ415" i="1"/>
  <c r="GN415" i="1"/>
  <c r="GR415" i="1"/>
  <c r="BX413" i="1"/>
  <c r="BW413" i="1"/>
  <c r="CG413" i="1"/>
  <c r="CF413" i="1"/>
  <c r="CG414" i="1"/>
  <c r="CF414" i="1"/>
  <c r="BX420" i="1"/>
  <c r="BW420" i="1"/>
  <c r="AM415" i="1"/>
  <c r="CE415" i="1"/>
  <c r="GU412" i="1"/>
  <c r="F412" i="1" s="1"/>
  <c r="G412" i="1" s="1"/>
  <c r="AM413" i="1"/>
  <c r="F413" i="1" s="1"/>
  <c r="G413" i="1" s="1"/>
  <c r="AO414" i="1"/>
  <c r="AN414" i="1"/>
  <c r="FU414" i="1"/>
  <c r="FT414" i="1"/>
  <c r="P420" i="1"/>
  <c r="O420" i="1"/>
  <c r="F420" i="1"/>
  <c r="G420" i="1" s="1"/>
  <c r="N402" i="1"/>
  <c r="AU415" i="1"/>
  <c r="BV415" i="1"/>
  <c r="BV402" i="1"/>
  <c r="FU413" i="1"/>
  <c r="FT413" i="1"/>
  <c r="O414" i="1"/>
  <c r="F414" i="1"/>
  <c r="G414" i="1" s="1"/>
  <c r="P414" i="1"/>
  <c r="AW414" i="1"/>
  <c r="AV414" i="1"/>
  <c r="GW414" i="1"/>
  <c r="GV414" i="1"/>
  <c r="AM402" i="1"/>
  <c r="AU402" i="1"/>
  <c r="CE402" i="1"/>
  <c r="FS402" i="1"/>
  <c r="GU402" i="1"/>
  <c r="FU412" i="1"/>
  <c r="AW413" i="1"/>
  <c r="AV413" i="1"/>
  <c r="GW413" i="1"/>
  <c r="GV413" i="1"/>
  <c r="BW414" i="1"/>
  <c r="BX414" i="1"/>
  <c r="CE418" i="1"/>
  <c r="AW419" i="1"/>
  <c r="GU419" i="1"/>
  <c r="AO421" i="1"/>
  <c r="AN421" i="1"/>
  <c r="AN422" i="1"/>
  <c r="AO422" i="1"/>
  <c r="FT422" i="1"/>
  <c r="FU422" i="1"/>
  <c r="F423" i="1"/>
  <c r="G423" i="1" s="1"/>
  <c r="P423" i="1"/>
  <c r="O423" i="1"/>
  <c r="AW423" i="1"/>
  <c r="AV423" i="1"/>
  <c r="GW423" i="1"/>
  <c r="GV423" i="1"/>
  <c r="AV424" i="1"/>
  <c r="AW424" i="1"/>
  <c r="BX424" i="1"/>
  <c r="BW424" i="1"/>
  <c r="CF424" i="1"/>
  <c r="CG424" i="1"/>
  <c r="GV424" i="1"/>
  <c r="GW424" i="1"/>
  <c r="F425" i="1"/>
  <c r="G425" i="1" s="1"/>
  <c r="P425" i="1"/>
  <c r="O425" i="1"/>
  <c r="AN427" i="1"/>
  <c r="AO427" i="1"/>
  <c r="AV427" i="1"/>
  <c r="AW427" i="1"/>
  <c r="GV427" i="1"/>
  <c r="GW427" i="1"/>
  <c r="N418" i="1"/>
  <c r="AU418" i="1"/>
  <c r="AZ433" i="1"/>
  <c r="BD433" i="1"/>
  <c r="BV433" i="1" s="1"/>
  <c r="BH433" i="1"/>
  <c r="BL433" i="1"/>
  <c r="BP433" i="1"/>
  <c r="BT433" i="1"/>
  <c r="CB433" i="1"/>
  <c r="CE433" i="1" s="1"/>
  <c r="AM419" i="1"/>
  <c r="AV419" i="1"/>
  <c r="AN420" i="1"/>
  <c r="AO420" i="1"/>
  <c r="CF420" i="1"/>
  <c r="CG420" i="1"/>
  <c r="FU421" i="1"/>
  <c r="FT421" i="1"/>
  <c r="AV422" i="1"/>
  <c r="AW422" i="1"/>
  <c r="GV422" i="1"/>
  <c r="GW422" i="1"/>
  <c r="BX423" i="1"/>
  <c r="BW423" i="1"/>
  <c r="AN424" i="1"/>
  <c r="AO424" i="1"/>
  <c r="AO425" i="1"/>
  <c r="AN425" i="1"/>
  <c r="CG425" i="1"/>
  <c r="CF425" i="1"/>
  <c r="FU425" i="1"/>
  <c r="FT425" i="1"/>
  <c r="P426" i="1"/>
  <c r="O426" i="1"/>
  <c r="F426" i="1"/>
  <c r="G426" i="1" s="1"/>
  <c r="FT426" i="1"/>
  <c r="FU426" i="1"/>
  <c r="BX427" i="1"/>
  <c r="BW427" i="1"/>
  <c r="AM418" i="1"/>
  <c r="CH433" i="1"/>
  <c r="FS418" i="1"/>
  <c r="O419" i="1"/>
  <c r="BV419" i="1"/>
  <c r="FS419" i="1"/>
  <c r="AV420" i="1"/>
  <c r="AW420" i="1"/>
  <c r="FT420" i="1"/>
  <c r="FU420" i="1"/>
  <c r="F421" i="1"/>
  <c r="G421" i="1" s="1"/>
  <c r="P421" i="1"/>
  <c r="O421" i="1"/>
  <c r="AW421" i="1"/>
  <c r="AV421" i="1"/>
  <c r="GW421" i="1"/>
  <c r="GV421" i="1"/>
  <c r="BX422" i="1"/>
  <c r="BW422" i="1"/>
  <c r="CG423" i="1"/>
  <c r="CF423" i="1"/>
  <c r="FT424" i="1"/>
  <c r="FU424" i="1"/>
  <c r="AW425" i="1"/>
  <c r="AV425" i="1"/>
  <c r="GW425" i="1"/>
  <c r="GV425" i="1"/>
  <c r="AV426" i="1"/>
  <c r="AW426" i="1"/>
  <c r="BX426" i="1"/>
  <c r="BW426" i="1"/>
  <c r="CF426" i="1"/>
  <c r="CG426" i="1"/>
  <c r="GV426" i="1"/>
  <c r="GW426" i="1"/>
  <c r="P427" i="1"/>
  <c r="F427" i="1"/>
  <c r="G427" i="1" s="1"/>
  <c r="O427" i="1"/>
  <c r="CE417" i="1"/>
  <c r="N433" i="1"/>
  <c r="BV418" i="1"/>
  <c r="FV433" i="1"/>
  <c r="GU418" i="1"/>
  <c r="CE419" i="1"/>
  <c r="GV420" i="1"/>
  <c r="GW420" i="1"/>
  <c r="BX421" i="1"/>
  <c r="BW421" i="1"/>
  <c r="CG421" i="1"/>
  <c r="CF421" i="1"/>
  <c r="P422" i="1"/>
  <c r="O422" i="1"/>
  <c r="F422" i="1"/>
  <c r="G422" i="1" s="1"/>
  <c r="CF422" i="1"/>
  <c r="CG422" i="1"/>
  <c r="AO423" i="1"/>
  <c r="AN423" i="1"/>
  <c r="FU423" i="1"/>
  <c r="FT423" i="1"/>
  <c r="P424" i="1"/>
  <c r="O424" i="1"/>
  <c r="F424" i="1"/>
  <c r="G424" i="1" s="1"/>
  <c r="BX425" i="1"/>
  <c r="BW425" i="1"/>
  <c r="AN426" i="1"/>
  <c r="AO426" i="1"/>
  <c r="CF427" i="1"/>
  <c r="CG427" i="1"/>
  <c r="FT427" i="1"/>
  <c r="FU427" i="1"/>
  <c r="AM433" i="1"/>
  <c r="BX428" i="1"/>
  <c r="GW428" i="1"/>
  <c r="GV428" i="1"/>
  <c r="P429" i="1"/>
  <c r="O429" i="1"/>
  <c r="F429" i="1"/>
  <c r="G429" i="1" s="1"/>
  <c r="CG429" i="1"/>
  <c r="CF429" i="1"/>
  <c r="CG430" i="1"/>
  <c r="CF430" i="1"/>
  <c r="AW431" i="1"/>
  <c r="AV431" i="1"/>
  <c r="GW431" i="1"/>
  <c r="GV431" i="1"/>
  <c r="AW432" i="1"/>
  <c r="AV432" i="1"/>
  <c r="BW432" i="1"/>
  <c r="BX432" i="1"/>
  <c r="GW432" i="1"/>
  <c r="GV432" i="1"/>
  <c r="AM428" i="1"/>
  <c r="CE428" i="1"/>
  <c r="AO429" i="1"/>
  <c r="AN429" i="1"/>
  <c r="FU429" i="1"/>
  <c r="FT429" i="1"/>
  <c r="O430" i="1"/>
  <c r="F430" i="1"/>
  <c r="G430" i="1" s="1"/>
  <c r="P430" i="1"/>
  <c r="FU430" i="1"/>
  <c r="FT430" i="1"/>
  <c r="BX431" i="1"/>
  <c r="BW431" i="1"/>
  <c r="CG431" i="1"/>
  <c r="CF431" i="1"/>
  <c r="N428" i="1"/>
  <c r="AU428" i="1"/>
  <c r="FS428" i="1"/>
  <c r="AW429" i="1"/>
  <c r="AV429" i="1"/>
  <c r="GW429" i="1"/>
  <c r="GV429" i="1"/>
  <c r="AW430" i="1"/>
  <c r="AV430" i="1"/>
  <c r="BW430" i="1"/>
  <c r="BX430" i="1"/>
  <c r="GW430" i="1"/>
  <c r="GV430" i="1"/>
  <c r="P431" i="1"/>
  <c r="O431" i="1"/>
  <c r="F431" i="1"/>
  <c r="G431" i="1" s="1"/>
  <c r="AO431" i="1"/>
  <c r="AN431" i="1"/>
  <c r="CG432" i="1"/>
  <c r="CF432" i="1"/>
  <c r="FU432" i="1"/>
  <c r="FT432" i="1"/>
  <c r="EN433" i="1"/>
  <c r="ER433" i="1"/>
  <c r="EV433" i="1"/>
  <c r="EZ433" i="1"/>
  <c r="FD433" i="1"/>
  <c r="FH433" i="1"/>
  <c r="FL433" i="1"/>
  <c r="FP433" i="1"/>
  <c r="FX433" i="1"/>
  <c r="GB433" i="1"/>
  <c r="GF433" i="1"/>
  <c r="GJ433" i="1"/>
  <c r="GN433" i="1"/>
  <c r="GR433" i="1"/>
  <c r="BX429" i="1"/>
  <c r="BW429" i="1"/>
  <c r="AO430" i="1"/>
  <c r="AN430" i="1"/>
  <c r="FU431" i="1"/>
  <c r="FT431" i="1"/>
  <c r="O432" i="1"/>
  <c r="F432" i="1"/>
  <c r="G432" i="1" s="1"/>
  <c r="P432" i="1"/>
  <c r="AO432" i="1"/>
  <c r="AN432" i="1"/>
  <c r="AV433" i="1" l="1"/>
  <c r="AW433" i="1"/>
  <c r="AV362" i="1"/>
  <c r="AW362" i="1"/>
  <c r="AW190" i="1"/>
  <c r="AV190" i="1"/>
  <c r="AO101" i="1"/>
  <c r="AN101" i="1"/>
  <c r="GW362" i="1"/>
  <c r="GV362" i="1"/>
  <c r="AW266" i="1"/>
  <c r="AV266" i="1"/>
  <c r="GW190" i="1"/>
  <c r="GV190" i="1"/>
  <c r="FU101" i="1"/>
  <c r="FT101" i="1"/>
  <c r="FU47" i="1"/>
  <c r="FT47" i="1"/>
  <c r="O399" i="1"/>
  <c r="P399" i="1"/>
  <c r="GV130" i="1"/>
  <c r="GW130" i="1"/>
  <c r="FH6" i="1"/>
  <c r="FH7" i="1" s="1"/>
  <c r="ER6" i="1"/>
  <c r="ER7" i="1" s="1"/>
  <c r="EB6" i="1"/>
  <c r="EB7" i="1" s="1"/>
  <c r="DL6" i="1"/>
  <c r="DL7" i="1" s="1"/>
  <c r="GN6" i="1"/>
  <c r="GN7" i="1" s="1"/>
  <c r="FX6" i="1"/>
  <c r="FX7" i="1" s="1"/>
  <c r="BH6" i="1"/>
  <c r="BH7" i="1" s="1"/>
  <c r="X6" i="1"/>
  <c r="X7" i="1" s="1"/>
  <c r="F189" i="1"/>
  <c r="G189" i="1" s="1"/>
  <c r="F120" i="1"/>
  <c r="G120" i="1" s="1"/>
  <c r="GK6" i="1"/>
  <c r="GK7" i="1" s="1"/>
  <c r="FQ6" i="1"/>
  <c r="FQ7" i="1" s="1"/>
  <c r="FA6" i="1"/>
  <c r="FA7" i="1" s="1"/>
  <c r="EK6" i="1"/>
  <c r="EK7" i="1" s="1"/>
  <c r="DU6" i="1"/>
  <c r="DU7" i="1" s="1"/>
  <c r="DE6" i="1"/>
  <c r="DE7" i="1" s="1"/>
  <c r="CO6" i="1"/>
  <c r="CO7" i="1" s="1"/>
  <c r="BU6" i="1"/>
  <c r="BU7" i="1" s="1"/>
  <c r="BE6" i="1"/>
  <c r="BE7" i="1" s="1"/>
  <c r="AG6" i="1"/>
  <c r="AG7" i="1" s="1"/>
  <c r="FS362" i="1"/>
  <c r="AU328" i="1"/>
  <c r="GU287" i="1"/>
  <c r="FS172" i="1"/>
  <c r="FS230" i="1"/>
  <c r="BO6" i="1"/>
  <c r="BO7" i="1" s="1"/>
  <c r="AY6" i="1"/>
  <c r="AY7" i="1" s="1"/>
  <c r="FC6" i="1"/>
  <c r="FC7" i="1" s="1"/>
  <c r="AE6" i="1"/>
  <c r="AE7" i="1" s="1"/>
  <c r="BV59" i="1"/>
  <c r="FG6" i="1"/>
  <c r="FG7" i="1" s="1"/>
  <c r="AA6" i="1"/>
  <c r="AA7" i="1" s="1"/>
  <c r="GU399" i="1"/>
  <c r="FD6" i="1"/>
  <c r="FD7" i="1" s="1"/>
  <c r="EN6" i="1"/>
  <c r="EN7" i="1" s="1"/>
  <c r="DX6" i="1"/>
  <c r="DX7" i="1" s="1"/>
  <c r="GJ6" i="1"/>
  <c r="GJ7" i="1" s="1"/>
  <c r="BT6" i="1"/>
  <c r="BT7" i="1" s="1"/>
  <c r="BD6" i="1"/>
  <c r="BD7" i="1" s="1"/>
  <c r="AJ6" i="1"/>
  <c r="AJ7" i="1" s="1"/>
  <c r="T6" i="1"/>
  <c r="T7" i="1" s="1"/>
  <c r="N374" i="1"/>
  <c r="F104" i="1"/>
  <c r="G104" i="1" s="1"/>
  <c r="F41" i="1"/>
  <c r="GG6" i="1"/>
  <c r="GG7" i="1" s="1"/>
  <c r="FM6" i="1"/>
  <c r="FM7" i="1" s="1"/>
  <c r="EW6" i="1"/>
  <c r="EW7" i="1" s="1"/>
  <c r="EG6" i="1"/>
  <c r="EG7" i="1" s="1"/>
  <c r="DQ6" i="1"/>
  <c r="DQ7" i="1" s="1"/>
  <c r="DA6" i="1"/>
  <c r="DA7" i="1" s="1"/>
  <c r="CK6" i="1"/>
  <c r="CK7" i="1" s="1"/>
  <c r="BQ6" i="1"/>
  <c r="BQ7" i="1" s="1"/>
  <c r="BA6" i="1"/>
  <c r="BA7" i="1" s="1"/>
  <c r="AC6" i="1"/>
  <c r="AC7" i="1" s="1"/>
  <c r="M6" i="1"/>
  <c r="M7" i="1" s="1"/>
  <c r="GU328" i="1"/>
  <c r="GU136" i="1"/>
  <c r="BV219" i="1"/>
  <c r="BV97" i="1"/>
  <c r="AU64" i="1"/>
  <c r="CE28" i="1"/>
  <c r="BK6" i="1"/>
  <c r="BK7" i="1" s="1"/>
  <c r="W6" i="1"/>
  <c r="W7" i="1" s="1"/>
  <c r="GU59" i="1"/>
  <c r="FP6" i="1"/>
  <c r="FP7" i="1" s="1"/>
  <c r="EZ6" i="1"/>
  <c r="EZ7" i="1" s="1"/>
  <c r="EJ6" i="1"/>
  <c r="EJ7" i="1" s="1"/>
  <c r="DT6" i="1"/>
  <c r="DT7" i="1" s="1"/>
  <c r="GF6" i="1"/>
  <c r="GF7" i="1" s="1"/>
  <c r="BP6" i="1"/>
  <c r="BP7" i="1" s="1"/>
  <c r="BV388" i="1"/>
  <c r="AF6" i="1"/>
  <c r="AF7" i="1" s="1"/>
  <c r="F31" i="1"/>
  <c r="GS6" i="1"/>
  <c r="GS7" i="1" s="1"/>
  <c r="GC6" i="1"/>
  <c r="GC7" i="1" s="1"/>
  <c r="FI6" i="1"/>
  <c r="FI7" i="1" s="1"/>
  <c r="ES6" i="1"/>
  <c r="ES7" i="1" s="1"/>
  <c r="EC6" i="1"/>
  <c r="EC7" i="1" s="1"/>
  <c r="DM6" i="1"/>
  <c r="DM7" i="1" s="1"/>
  <c r="CW6" i="1"/>
  <c r="CW7" i="1" s="1"/>
  <c r="CC6" i="1"/>
  <c r="CC7" i="1" s="1"/>
  <c r="BM6" i="1"/>
  <c r="BM7" i="1" s="1"/>
  <c r="Y6" i="1"/>
  <c r="Y7" i="1" s="1"/>
  <c r="N14" i="1"/>
  <c r="GU230" i="1"/>
  <c r="AM144" i="1"/>
  <c r="GU64" i="1"/>
  <c r="FS38" i="1"/>
  <c r="BG6" i="1"/>
  <c r="BG7" i="1" s="1"/>
  <c r="FS136" i="1"/>
  <c r="BV47" i="1"/>
  <c r="AU59" i="1"/>
  <c r="FS415" i="1"/>
  <c r="FL6" i="1"/>
  <c r="FL7" i="1" s="1"/>
  <c r="EV6" i="1"/>
  <c r="EV7" i="1" s="1"/>
  <c r="EF6" i="1"/>
  <c r="EF7" i="1" s="1"/>
  <c r="DP6" i="1"/>
  <c r="DP7" i="1" s="1"/>
  <c r="GR6" i="1"/>
  <c r="GR7" i="1" s="1"/>
  <c r="GB6" i="1"/>
  <c r="GB7" i="1" s="1"/>
  <c r="BL6" i="1"/>
  <c r="BL7" i="1" s="1"/>
  <c r="D6" i="1"/>
  <c r="D7" i="1" s="1"/>
  <c r="AM388" i="1"/>
  <c r="CB6" i="1"/>
  <c r="CB7" i="1" s="1"/>
  <c r="AB6" i="1"/>
  <c r="AB7" i="1" s="1"/>
  <c r="F175" i="1"/>
  <c r="G175" i="1" s="1"/>
  <c r="CI6" i="1"/>
  <c r="CI7" i="1" s="1"/>
  <c r="AM90" i="1"/>
  <c r="GO6" i="1"/>
  <c r="GO7" i="1" s="1"/>
  <c r="GU14" i="1"/>
  <c r="FE6" i="1"/>
  <c r="FE7" i="1" s="1"/>
  <c r="EO6" i="1"/>
  <c r="EO7" i="1" s="1"/>
  <c r="DY6" i="1"/>
  <c r="DY7" i="1" s="1"/>
  <c r="DI6" i="1"/>
  <c r="DI7" i="1" s="1"/>
  <c r="CS6" i="1"/>
  <c r="CS7" i="1" s="1"/>
  <c r="BI6" i="1"/>
  <c r="BI7" i="1" s="1"/>
  <c r="AK6" i="1"/>
  <c r="AK7" i="1" s="1"/>
  <c r="U6" i="1"/>
  <c r="U7" i="1" s="1"/>
  <c r="E6" i="1"/>
  <c r="AW394" i="1"/>
  <c r="AV394" i="1"/>
  <c r="BV362" i="1"/>
  <c r="AU287" i="1"/>
  <c r="AM251" i="1"/>
  <c r="CE219" i="1"/>
  <c r="BV190" i="1"/>
  <c r="CE97" i="1"/>
  <c r="FS59" i="1"/>
  <c r="BV28" i="1"/>
  <c r="BS6" i="1"/>
  <c r="BS7" i="1" s="1"/>
  <c r="BC6" i="1"/>
  <c r="BC7" i="1" s="1"/>
  <c r="BV82" i="1"/>
  <c r="FK6" i="1"/>
  <c r="FK7" i="1" s="1"/>
  <c r="FO6" i="1"/>
  <c r="FO7" i="1" s="1"/>
  <c r="AI6" i="1"/>
  <c r="AI7" i="1" s="1"/>
  <c r="BW388" i="1"/>
  <c r="BX388" i="1"/>
  <c r="FU240" i="1"/>
  <c r="FT240" i="1"/>
  <c r="GW90" i="1"/>
  <c r="GV90" i="1"/>
  <c r="F38" i="1"/>
  <c r="G38" i="1" s="1"/>
  <c r="G31" i="1"/>
  <c r="AV14" i="1"/>
  <c r="AW14" i="1"/>
  <c r="P14" i="1"/>
  <c r="O14" i="1"/>
  <c r="AW304" i="1"/>
  <c r="AV304" i="1"/>
  <c r="O260" i="1"/>
  <c r="F260" i="1"/>
  <c r="G260" i="1" s="1"/>
  <c r="P260" i="1"/>
  <c r="CG190" i="1"/>
  <c r="CF190" i="1"/>
  <c r="AV114" i="1"/>
  <c r="AW114" i="1"/>
  <c r="GV14" i="1"/>
  <c r="GW14" i="1"/>
  <c r="FU399" i="1"/>
  <c r="FT399" i="1"/>
  <c r="P266" i="1"/>
  <c r="O266" i="1"/>
  <c r="P181" i="1"/>
  <c r="O181" i="1"/>
  <c r="F181" i="1"/>
  <c r="G181" i="1" s="1"/>
  <c r="AN114" i="1"/>
  <c r="AO114" i="1"/>
  <c r="CF114" i="1"/>
  <c r="CG114" i="1"/>
  <c r="CG90" i="1"/>
  <c r="CF90" i="1"/>
  <c r="GV114" i="1"/>
  <c r="GW114" i="1"/>
  <c r="GW399" i="1"/>
  <c r="GV399" i="1"/>
  <c r="P374" i="1"/>
  <c r="O374" i="1"/>
  <c r="AW90" i="1"/>
  <c r="AV90" i="1"/>
  <c r="P47" i="1"/>
  <c r="O47" i="1"/>
  <c r="P38" i="1"/>
  <c r="O38" i="1"/>
  <c r="F47" i="1"/>
  <c r="G47" i="1" s="1"/>
  <c r="G41" i="1"/>
  <c r="P19" i="1"/>
  <c r="O19" i="1"/>
  <c r="AW428" i="1"/>
  <c r="AV428" i="1"/>
  <c r="AN428" i="1"/>
  <c r="AO428" i="1"/>
  <c r="BX418" i="1"/>
  <c r="BW418" i="1"/>
  <c r="FU419" i="1"/>
  <c r="FT419" i="1"/>
  <c r="FT418" i="1"/>
  <c r="FU418" i="1"/>
  <c r="P418" i="1"/>
  <c r="O418" i="1"/>
  <c r="F418" i="1"/>
  <c r="G418" i="1" s="1"/>
  <c r="FU402" i="1"/>
  <c r="FT402" i="1"/>
  <c r="BX415" i="1"/>
  <c r="BW415" i="1"/>
  <c r="CG415" i="1"/>
  <c r="CF415" i="1"/>
  <c r="P415" i="1"/>
  <c r="O415" i="1"/>
  <c r="F415" i="1"/>
  <c r="G415" i="1" s="1"/>
  <c r="CG399" i="1"/>
  <c r="CF399" i="1"/>
  <c r="AO394" i="1"/>
  <c r="AN394" i="1"/>
  <c r="GW391" i="1"/>
  <c r="GV391" i="1"/>
  <c r="CG381" i="1"/>
  <c r="CF381" i="1"/>
  <c r="GW395" i="1"/>
  <c r="GV395" i="1"/>
  <c r="P391" i="1"/>
  <c r="O391" i="1"/>
  <c r="F391" i="1"/>
  <c r="G391" i="1" s="1"/>
  <c r="CG377" i="1"/>
  <c r="CF377" i="1"/>
  <c r="F394" i="1"/>
  <c r="G394" i="1" s="1"/>
  <c r="AO383" i="1"/>
  <c r="AN383" i="1"/>
  <c r="CG388" i="1"/>
  <c r="CF388" i="1"/>
  <c r="O377" i="1"/>
  <c r="F377" i="1"/>
  <c r="G377" i="1" s="1"/>
  <c r="P377" i="1"/>
  <c r="GU388" i="1"/>
  <c r="FU382" i="1"/>
  <c r="FT382" i="1"/>
  <c r="FU381" i="1"/>
  <c r="FT381" i="1"/>
  <c r="O381" i="1"/>
  <c r="P381" i="1"/>
  <c r="F381" i="1"/>
  <c r="G381" i="1" s="1"/>
  <c r="F383" i="1"/>
  <c r="G383" i="1" s="1"/>
  <c r="FU368" i="1"/>
  <c r="FT368" i="1"/>
  <c r="AW367" i="1"/>
  <c r="AV367" i="1"/>
  <c r="CG365" i="1"/>
  <c r="CF365" i="1"/>
  <c r="AN362" i="1"/>
  <c r="AO362" i="1"/>
  <c r="FT354" i="1"/>
  <c r="FU354" i="1"/>
  <c r="GW350" i="1"/>
  <c r="GV350" i="1"/>
  <c r="AO350" i="1"/>
  <c r="AN350" i="1"/>
  <c r="GW331" i="1"/>
  <c r="GV331" i="1"/>
  <c r="GW314" i="1"/>
  <c r="GV314" i="1"/>
  <c r="FU307" i="1"/>
  <c r="FT307" i="1"/>
  <c r="P347" i="1"/>
  <c r="O347" i="1"/>
  <c r="FU331" i="1"/>
  <c r="FT331" i="1"/>
  <c r="CG311" i="1"/>
  <c r="CF311" i="1"/>
  <c r="AO331" i="1"/>
  <c r="AN331" i="1"/>
  <c r="GW304" i="1"/>
  <c r="GV304" i="1"/>
  <c r="P304" i="1"/>
  <c r="O304" i="1"/>
  <c r="F304" i="1"/>
  <c r="G304" i="1" s="1"/>
  <c r="BW299" i="1"/>
  <c r="BX299" i="1"/>
  <c r="AV294" i="1"/>
  <c r="AW294" i="1"/>
  <c r="F287" i="1"/>
  <c r="G287" i="1" s="1"/>
  <c r="P287" i="1"/>
  <c r="O287" i="1"/>
  <c r="GW311" i="1"/>
  <c r="GV311" i="1"/>
  <c r="BX298" i="1"/>
  <c r="BW298" i="1"/>
  <c r="CF294" i="1"/>
  <c r="CG294" i="1"/>
  <c r="CG269" i="1"/>
  <c r="CF269" i="1"/>
  <c r="BX266" i="1"/>
  <c r="BW266" i="1"/>
  <c r="F263" i="1"/>
  <c r="G263" i="1" s="1"/>
  <c r="P263" i="1"/>
  <c r="O263" i="1"/>
  <c r="FU265" i="1"/>
  <c r="FT265" i="1"/>
  <c r="FS266" i="1"/>
  <c r="F266" i="1" s="1"/>
  <c r="G266" i="1" s="1"/>
  <c r="BW265" i="1"/>
  <c r="BX265" i="1"/>
  <c r="CG266" i="1"/>
  <c r="CF266" i="1"/>
  <c r="AW243" i="1"/>
  <c r="AV243" i="1"/>
  <c r="P294" i="1"/>
  <c r="O294" i="1"/>
  <c r="F294" i="1"/>
  <c r="G294" i="1" s="1"/>
  <c r="AW265" i="1"/>
  <c r="AV265" i="1"/>
  <c r="BX243" i="1"/>
  <c r="BW243" i="1"/>
  <c r="P251" i="1"/>
  <c r="O251" i="1"/>
  <c r="F251" i="1"/>
  <c r="G251" i="1" s="1"/>
  <c r="F222" i="1"/>
  <c r="G222" i="1" s="1"/>
  <c r="P222" i="1"/>
  <c r="O222" i="1"/>
  <c r="BW230" i="1"/>
  <c r="BX230" i="1"/>
  <c r="BW193" i="1"/>
  <c r="BX193" i="1"/>
  <c r="FU206" i="1"/>
  <c r="FT206" i="1"/>
  <c r="CG203" i="1"/>
  <c r="CF203" i="1"/>
  <c r="CG251" i="1"/>
  <c r="CF251" i="1"/>
  <c r="AW233" i="1"/>
  <c r="AV233" i="1"/>
  <c r="CG222" i="1"/>
  <c r="CF222" i="1"/>
  <c r="P206" i="1"/>
  <c r="O206" i="1"/>
  <c r="F206" i="1"/>
  <c r="G206" i="1" s="1"/>
  <c r="CG139" i="1"/>
  <c r="CF139" i="1"/>
  <c r="AV230" i="1"/>
  <c r="AW230" i="1"/>
  <c r="CG189" i="1"/>
  <c r="CF189" i="1"/>
  <c r="GW189" i="1"/>
  <c r="GV189" i="1"/>
  <c r="AW184" i="1"/>
  <c r="AV184" i="1"/>
  <c r="BX175" i="1"/>
  <c r="BW175" i="1"/>
  <c r="AW147" i="1"/>
  <c r="AV147" i="1"/>
  <c r="CG133" i="1"/>
  <c r="CF133" i="1"/>
  <c r="FU190" i="1"/>
  <c r="FT190" i="1"/>
  <c r="CF181" i="1"/>
  <c r="CG181" i="1"/>
  <c r="P147" i="1"/>
  <c r="O147" i="1"/>
  <c r="F147" i="1"/>
  <c r="G147" i="1" s="1"/>
  <c r="AW144" i="1"/>
  <c r="AV144" i="1"/>
  <c r="O172" i="1"/>
  <c r="F172" i="1"/>
  <c r="G172" i="1" s="1"/>
  <c r="P172" i="1"/>
  <c r="FU104" i="1"/>
  <c r="FT104" i="1"/>
  <c r="F62" i="1"/>
  <c r="G62" i="1" s="1"/>
  <c r="P62" i="1"/>
  <c r="O62" i="1"/>
  <c r="GV120" i="1"/>
  <c r="GW120" i="1"/>
  <c r="P118" i="1"/>
  <c r="F118" i="1"/>
  <c r="G118" i="1" s="1"/>
  <c r="O118" i="1"/>
  <c r="O85" i="1"/>
  <c r="F85" i="1"/>
  <c r="G85" i="1" s="1"/>
  <c r="P85" i="1"/>
  <c r="P130" i="1"/>
  <c r="O130" i="1"/>
  <c r="F130" i="1"/>
  <c r="G130" i="1" s="1"/>
  <c r="AO67" i="1"/>
  <c r="AN67" i="1"/>
  <c r="P190" i="1"/>
  <c r="O190" i="1"/>
  <c r="F190" i="1"/>
  <c r="G190" i="1" s="1"/>
  <c r="CF130" i="1"/>
  <c r="CG130" i="1"/>
  <c r="O114" i="1"/>
  <c r="F114" i="1"/>
  <c r="G114" i="1" s="1"/>
  <c r="P114" i="1"/>
  <c r="AW93" i="1"/>
  <c r="AV93" i="1"/>
  <c r="AN82" i="1"/>
  <c r="AO82" i="1"/>
  <c r="BX67" i="1"/>
  <c r="BW67" i="1"/>
  <c r="CG62" i="1"/>
  <c r="CF62" i="1"/>
  <c r="CG50" i="1"/>
  <c r="CF50" i="1"/>
  <c r="F9" i="1"/>
  <c r="P9" i="1"/>
  <c r="O9" i="1"/>
  <c r="GV22" i="1"/>
  <c r="GW22" i="1"/>
  <c r="GV10" i="1"/>
  <c r="GW10" i="1"/>
  <c r="Q6" i="1"/>
  <c r="Q7" i="1" s="1"/>
  <c r="AW97" i="1"/>
  <c r="AV97" i="1"/>
  <c r="CG59" i="1"/>
  <c r="CF59" i="1"/>
  <c r="FT28" i="1"/>
  <c r="FU28" i="1"/>
  <c r="FT19" i="1"/>
  <c r="FU19" i="1"/>
  <c r="BX10" i="1"/>
  <c r="BW10" i="1"/>
  <c r="P56" i="1"/>
  <c r="O56" i="1"/>
  <c r="F56" i="1"/>
  <c r="G56" i="1" s="1"/>
  <c r="BX54" i="1"/>
  <c r="BW54" i="1"/>
  <c r="F59" i="1"/>
  <c r="G59" i="1" s="1"/>
  <c r="P59" i="1"/>
  <c r="O59" i="1"/>
  <c r="AW41" i="1"/>
  <c r="AV41" i="1"/>
  <c r="CG31" i="1"/>
  <c r="CF31" i="1"/>
  <c r="AN19" i="1"/>
  <c r="AO19" i="1"/>
  <c r="AM14" i="1"/>
  <c r="GW9" i="1"/>
  <c r="GV9" i="1"/>
  <c r="AO9" i="1"/>
  <c r="AN9" i="1"/>
  <c r="GV38" i="1"/>
  <c r="GW38" i="1"/>
  <c r="FV6" i="1"/>
  <c r="FV7" i="1" s="1"/>
  <c r="AP6" i="1"/>
  <c r="AP7" i="1" s="1"/>
  <c r="AZ6" i="1"/>
  <c r="AZ7" i="1" s="1"/>
  <c r="CH6" i="1"/>
  <c r="CH7" i="1" s="1"/>
  <c r="GV28" i="1"/>
  <c r="GW28" i="1"/>
  <c r="BZ6" i="1"/>
  <c r="BZ7" i="1" s="1"/>
  <c r="J6" i="1"/>
  <c r="J7" i="1" s="1"/>
  <c r="AQ6" i="1"/>
  <c r="AQ7" i="1" s="1"/>
  <c r="AX6" i="1"/>
  <c r="AX7" i="1" s="1"/>
  <c r="O428" i="1"/>
  <c r="F428" i="1"/>
  <c r="G428" i="1" s="1"/>
  <c r="P428" i="1"/>
  <c r="CG433" i="1"/>
  <c r="CF433" i="1"/>
  <c r="CG419" i="1"/>
  <c r="CF419" i="1"/>
  <c r="BX433" i="1"/>
  <c r="BW433" i="1"/>
  <c r="BW419" i="1"/>
  <c r="BX419" i="1"/>
  <c r="FS433" i="1"/>
  <c r="CG418" i="1"/>
  <c r="CF418" i="1"/>
  <c r="CG402" i="1"/>
  <c r="CF402" i="1"/>
  <c r="GW415" i="1"/>
  <c r="GV415" i="1"/>
  <c r="AW415" i="1"/>
  <c r="AV415" i="1"/>
  <c r="AO415" i="1"/>
  <c r="AN415" i="1"/>
  <c r="CG397" i="1"/>
  <c r="CF397" i="1"/>
  <c r="CG395" i="1"/>
  <c r="CF395" i="1"/>
  <c r="AO397" i="1"/>
  <c r="AN397" i="1"/>
  <c r="FU393" i="1"/>
  <c r="FT393" i="1"/>
  <c r="FU391" i="1"/>
  <c r="FT391" i="1"/>
  <c r="AO381" i="1"/>
  <c r="AN381" i="1"/>
  <c r="AW395" i="1"/>
  <c r="AV395" i="1"/>
  <c r="BX391" i="1"/>
  <c r="BW391" i="1"/>
  <c r="AO377" i="1"/>
  <c r="AN377" i="1"/>
  <c r="GW382" i="1"/>
  <c r="GV382" i="1"/>
  <c r="AO388" i="1"/>
  <c r="AN388" i="1"/>
  <c r="BW382" i="1"/>
  <c r="BX382" i="1"/>
  <c r="FU388" i="1"/>
  <c r="FT388" i="1"/>
  <c r="FU378" i="1"/>
  <c r="FT378" i="1"/>
  <c r="GU374" i="1"/>
  <c r="BV374" i="1"/>
  <c r="BW368" i="1"/>
  <c r="BX368" i="1"/>
  <c r="CG374" i="1"/>
  <c r="CF374" i="1"/>
  <c r="AN367" i="1"/>
  <c r="AO367" i="1"/>
  <c r="AW365" i="1"/>
  <c r="AV365" i="1"/>
  <c r="FU350" i="1"/>
  <c r="FT350" i="1"/>
  <c r="BX350" i="1"/>
  <c r="BW350" i="1"/>
  <c r="CG331" i="1"/>
  <c r="CF331" i="1"/>
  <c r="CE347" i="1"/>
  <c r="FU314" i="1"/>
  <c r="FT314" i="1"/>
  <c r="AW307" i="1"/>
  <c r="AV307" i="1"/>
  <c r="P332" i="1"/>
  <c r="O332" i="1"/>
  <c r="F332" i="1"/>
  <c r="G332" i="1" s="1"/>
  <c r="AW331" i="1"/>
  <c r="AV331" i="1"/>
  <c r="BW314" i="1"/>
  <c r="BX314" i="1"/>
  <c r="F333" i="1"/>
  <c r="G333" i="1" s="1"/>
  <c r="P333" i="1"/>
  <c r="O333" i="1"/>
  <c r="AW347" i="1"/>
  <c r="AV347" i="1"/>
  <c r="AO311" i="1"/>
  <c r="AN311" i="1"/>
  <c r="FT332" i="1"/>
  <c r="FU332" i="1"/>
  <c r="P331" i="1"/>
  <c r="O331" i="1"/>
  <c r="F331" i="1"/>
  <c r="G331" i="1" s="1"/>
  <c r="FU304" i="1"/>
  <c r="FT304" i="1"/>
  <c r="BW328" i="1"/>
  <c r="BX328" i="1"/>
  <c r="FU311" i="1"/>
  <c r="FT311" i="1"/>
  <c r="BX269" i="1"/>
  <c r="BW269" i="1"/>
  <c r="O299" i="1"/>
  <c r="F299" i="1"/>
  <c r="G299" i="1" s="1"/>
  <c r="P299" i="1"/>
  <c r="BW311" i="1"/>
  <c r="BX311" i="1"/>
  <c r="AN297" i="1"/>
  <c r="AO297" i="1"/>
  <c r="GV294" i="1"/>
  <c r="GW294" i="1"/>
  <c r="AW311" i="1"/>
  <c r="AV311" i="1"/>
  <c r="AN294" i="1"/>
  <c r="AO294" i="1"/>
  <c r="AW269" i="1"/>
  <c r="AV269" i="1"/>
  <c r="CG287" i="1"/>
  <c r="CF287" i="1"/>
  <c r="GW263" i="1"/>
  <c r="GV263" i="1"/>
  <c r="BW263" i="1"/>
  <c r="BX263" i="1"/>
  <c r="GW254" i="1"/>
  <c r="GV254" i="1"/>
  <c r="CG265" i="1"/>
  <c r="CF265" i="1"/>
  <c r="AO266" i="1"/>
  <c r="AN266" i="1"/>
  <c r="FU260" i="1"/>
  <c r="FT260" i="1"/>
  <c r="F265" i="1"/>
  <c r="G265" i="1" s="1"/>
  <c r="GW243" i="1"/>
  <c r="GV243" i="1"/>
  <c r="AO243" i="1"/>
  <c r="AN243" i="1"/>
  <c r="AO265" i="1"/>
  <c r="AN265" i="1"/>
  <c r="P243" i="1"/>
  <c r="O243" i="1"/>
  <c r="F243" i="1"/>
  <c r="G243" i="1" s="1"/>
  <c r="GW203" i="1"/>
  <c r="GV203" i="1"/>
  <c r="BW240" i="1"/>
  <c r="BX240" i="1"/>
  <c r="CG206" i="1"/>
  <c r="CF206" i="1"/>
  <c r="AO203" i="1"/>
  <c r="AN203" i="1"/>
  <c r="BX251" i="1"/>
  <c r="BW251" i="1"/>
  <c r="AO240" i="1"/>
  <c r="AN240" i="1"/>
  <c r="AW222" i="1"/>
  <c r="AV222" i="1"/>
  <c r="O203" i="1"/>
  <c r="F203" i="1"/>
  <c r="G203" i="1" s="1"/>
  <c r="P203" i="1"/>
  <c r="CF230" i="1"/>
  <c r="CG230" i="1"/>
  <c r="FU219" i="1"/>
  <c r="FT219" i="1"/>
  <c r="AO139" i="1"/>
  <c r="AN139" i="1"/>
  <c r="O230" i="1"/>
  <c r="P230" i="1"/>
  <c r="F230" i="1"/>
  <c r="G230" i="1" s="1"/>
  <c r="F193" i="1"/>
  <c r="G193" i="1" s="1"/>
  <c r="AV175" i="1"/>
  <c r="AW175" i="1"/>
  <c r="AW189" i="1"/>
  <c r="AV189" i="1"/>
  <c r="AO184" i="1"/>
  <c r="AN184" i="1"/>
  <c r="GW147" i="1"/>
  <c r="GV147" i="1"/>
  <c r="AO147" i="1"/>
  <c r="AN147" i="1"/>
  <c r="AW133" i="1"/>
  <c r="AV133" i="1"/>
  <c r="GW219" i="1"/>
  <c r="GV219" i="1"/>
  <c r="AN181" i="1"/>
  <c r="AO181" i="1"/>
  <c r="GW144" i="1"/>
  <c r="GV144" i="1"/>
  <c r="O136" i="1"/>
  <c r="F136" i="1"/>
  <c r="G136" i="1" s="1"/>
  <c r="P136" i="1"/>
  <c r="AW136" i="1"/>
  <c r="AV136" i="1"/>
  <c r="BX93" i="1"/>
  <c r="BW93" i="1"/>
  <c r="CF117" i="1"/>
  <c r="CG117" i="1"/>
  <c r="GV76" i="1"/>
  <c r="GW76" i="1"/>
  <c r="FT118" i="1"/>
  <c r="FU118" i="1"/>
  <c r="BX76" i="1"/>
  <c r="BW76" i="1"/>
  <c r="CG172" i="1"/>
  <c r="CF172" i="1"/>
  <c r="CG136" i="1"/>
  <c r="CF136" i="1"/>
  <c r="BX120" i="1"/>
  <c r="BW120" i="1"/>
  <c r="AV130" i="1"/>
  <c r="AW130" i="1"/>
  <c r="GW93" i="1"/>
  <c r="GV93" i="1"/>
  <c r="AO93" i="1"/>
  <c r="AN93" i="1"/>
  <c r="GW73" i="1"/>
  <c r="GV73" i="1"/>
  <c r="P67" i="1"/>
  <c r="O67" i="1"/>
  <c r="F67" i="1"/>
  <c r="G67" i="1" s="1"/>
  <c r="AW62" i="1"/>
  <c r="AV62" i="1"/>
  <c r="AO97" i="1"/>
  <c r="AN97" i="1"/>
  <c r="F52" i="1"/>
  <c r="G52" i="1" s="1"/>
  <c r="P52" i="1"/>
  <c r="O52" i="1"/>
  <c r="AW50" i="1"/>
  <c r="AV50" i="1"/>
  <c r="BW50" i="1"/>
  <c r="BX50" i="1"/>
  <c r="CF22" i="1"/>
  <c r="CG22" i="1"/>
  <c r="FT10" i="1"/>
  <c r="FU10" i="1"/>
  <c r="FT114" i="1"/>
  <c r="FU114" i="1"/>
  <c r="F97" i="1"/>
  <c r="G97" i="1" s="1"/>
  <c r="P97" i="1"/>
  <c r="O97" i="1"/>
  <c r="P90" i="1"/>
  <c r="O90" i="1"/>
  <c r="FU64" i="1"/>
  <c r="FT64" i="1"/>
  <c r="BX22" i="1"/>
  <c r="BW22" i="1"/>
  <c r="AV19" i="1"/>
  <c r="AW19" i="1"/>
  <c r="P10" i="1"/>
  <c r="O10" i="1"/>
  <c r="F10" i="1"/>
  <c r="G10" i="1" s="1"/>
  <c r="CG101" i="1"/>
  <c r="CF101" i="1"/>
  <c r="FS90" i="1"/>
  <c r="GV82" i="1"/>
  <c r="GW82" i="1"/>
  <c r="CG73" i="1"/>
  <c r="CF73" i="1"/>
  <c r="F55" i="1"/>
  <c r="G55" i="1" s="1"/>
  <c r="P55" i="1"/>
  <c r="O55" i="1"/>
  <c r="GW41" i="1"/>
  <c r="GV41" i="1"/>
  <c r="AO41" i="1"/>
  <c r="AN41" i="1"/>
  <c r="AW31" i="1"/>
  <c r="AV31" i="1"/>
  <c r="FU9" i="1"/>
  <c r="FT9" i="1"/>
  <c r="AV38" i="1"/>
  <c r="AW38" i="1"/>
  <c r="FS14" i="1"/>
  <c r="FS6" i="1" s="1"/>
  <c r="AO47" i="1"/>
  <c r="AN47" i="1"/>
  <c r="FY6" i="1"/>
  <c r="FY7" i="1" s="1"/>
  <c r="AS6" i="1"/>
  <c r="AS7" i="1" s="1"/>
  <c r="AN38" i="1"/>
  <c r="AO38" i="1"/>
  <c r="AV28" i="1"/>
  <c r="AW28" i="1"/>
  <c r="AO433" i="1"/>
  <c r="AN433" i="1"/>
  <c r="GV418" i="1"/>
  <c r="GW418" i="1"/>
  <c r="P433" i="1"/>
  <c r="O433" i="1"/>
  <c r="AO418" i="1"/>
  <c r="AN418" i="1"/>
  <c r="AW402" i="1"/>
  <c r="AV402" i="1"/>
  <c r="FU415" i="1"/>
  <c r="FT415" i="1"/>
  <c r="O402" i="1"/>
  <c r="F402" i="1"/>
  <c r="G402" i="1" s="1"/>
  <c r="P402" i="1"/>
  <c r="AO413" i="1"/>
  <c r="AN413" i="1"/>
  <c r="AM399" i="1"/>
  <c r="F397" i="1"/>
  <c r="G397" i="1" s="1"/>
  <c r="FU394" i="1"/>
  <c r="FT394" i="1"/>
  <c r="AO395" i="1"/>
  <c r="AN395" i="1"/>
  <c r="CF393" i="1"/>
  <c r="CG393" i="1"/>
  <c r="CG391" i="1"/>
  <c r="CF391" i="1"/>
  <c r="GW397" i="1"/>
  <c r="GV397" i="1"/>
  <c r="GW394" i="1"/>
  <c r="GV394" i="1"/>
  <c r="BW399" i="1"/>
  <c r="BX399" i="1"/>
  <c r="AO382" i="1"/>
  <c r="AN382" i="1"/>
  <c r="O388" i="1"/>
  <c r="F388" i="1"/>
  <c r="G388" i="1" s="1"/>
  <c r="P388" i="1"/>
  <c r="BX381" i="1"/>
  <c r="BW381" i="1"/>
  <c r="F382" i="1"/>
  <c r="G382" i="1" s="1"/>
  <c r="AW381" i="1"/>
  <c r="AV381" i="1"/>
  <c r="BX378" i="1"/>
  <c r="BW378" i="1"/>
  <c r="FU374" i="1"/>
  <c r="FT374" i="1"/>
  <c r="AW374" i="1"/>
  <c r="AV374" i="1"/>
  <c r="CG378" i="1"/>
  <c r="CF378" i="1"/>
  <c r="AO368" i="1"/>
  <c r="AN368" i="1"/>
  <c r="AM374" i="1"/>
  <c r="P378" i="1"/>
  <c r="O378" i="1"/>
  <c r="F378" i="1"/>
  <c r="G378" i="1" s="1"/>
  <c r="GW365" i="1"/>
  <c r="GV365" i="1"/>
  <c r="AO365" i="1"/>
  <c r="AN365" i="1"/>
  <c r="BX354" i="1"/>
  <c r="BW354" i="1"/>
  <c r="P362" i="1"/>
  <c r="O362" i="1"/>
  <c r="F362" i="1"/>
  <c r="G362" i="1" s="1"/>
  <c r="BX355" i="1"/>
  <c r="BW355" i="1"/>
  <c r="CG350" i="1"/>
  <c r="CF350" i="1"/>
  <c r="P350" i="1"/>
  <c r="O350" i="1"/>
  <c r="F350" i="1"/>
  <c r="G350" i="1" s="1"/>
  <c r="BX333" i="1"/>
  <c r="BW333" i="1"/>
  <c r="BX331" i="1"/>
  <c r="BW331" i="1"/>
  <c r="AW314" i="1"/>
  <c r="AV314" i="1"/>
  <c r="GW347" i="1"/>
  <c r="GV347" i="1"/>
  <c r="BW307" i="1"/>
  <c r="BX307" i="1"/>
  <c r="CG328" i="1"/>
  <c r="CF328" i="1"/>
  <c r="O328" i="1"/>
  <c r="F328" i="1"/>
  <c r="G328" i="1" s="1"/>
  <c r="P328" i="1"/>
  <c r="BX304" i="1"/>
  <c r="BW304" i="1"/>
  <c r="P298" i="1"/>
  <c r="F298" i="1"/>
  <c r="G298" i="1" s="1"/>
  <c r="O298" i="1"/>
  <c r="AW297" i="1"/>
  <c r="AV297" i="1"/>
  <c r="CF297" i="1"/>
  <c r="CG297" i="1"/>
  <c r="AO304" i="1"/>
  <c r="AN304" i="1"/>
  <c r="BX290" i="1"/>
  <c r="BW290" i="1"/>
  <c r="FU299" i="1"/>
  <c r="FT299" i="1"/>
  <c r="GW269" i="1"/>
  <c r="GV269" i="1"/>
  <c r="AO269" i="1"/>
  <c r="AN269" i="1"/>
  <c r="BX287" i="1"/>
  <c r="BW287" i="1"/>
  <c r="FU263" i="1"/>
  <c r="FT263" i="1"/>
  <c r="AW254" i="1"/>
  <c r="AV254" i="1"/>
  <c r="GW264" i="1"/>
  <c r="GV264" i="1"/>
  <c r="BW254" i="1"/>
  <c r="BX254" i="1"/>
  <c r="BX294" i="1"/>
  <c r="BW294" i="1"/>
  <c r="CG260" i="1"/>
  <c r="CF260" i="1"/>
  <c r="FU243" i="1"/>
  <c r="FT243" i="1"/>
  <c r="GW233" i="1"/>
  <c r="GV233" i="1"/>
  <c r="AW263" i="1"/>
  <c r="AV263" i="1"/>
  <c r="BX233" i="1"/>
  <c r="BW233" i="1"/>
  <c r="GW260" i="1"/>
  <c r="GV260" i="1"/>
  <c r="GW251" i="1"/>
  <c r="GV251" i="1"/>
  <c r="FU251" i="1"/>
  <c r="FT251" i="1"/>
  <c r="GW240" i="1"/>
  <c r="GV240" i="1"/>
  <c r="FU203" i="1"/>
  <c r="FT203" i="1"/>
  <c r="O240" i="1"/>
  <c r="F240" i="1"/>
  <c r="G240" i="1" s="1"/>
  <c r="P240" i="1"/>
  <c r="AW206" i="1"/>
  <c r="AV206" i="1"/>
  <c r="BW260" i="1"/>
  <c r="BX260" i="1"/>
  <c r="GW222" i="1"/>
  <c r="GV222" i="1"/>
  <c r="AO222" i="1"/>
  <c r="AN222" i="1"/>
  <c r="F117" i="1"/>
  <c r="G117" i="1" s="1"/>
  <c r="P117" i="1"/>
  <c r="O117" i="1"/>
  <c r="O139" i="1"/>
  <c r="F139" i="1"/>
  <c r="G139" i="1" s="1"/>
  <c r="P139" i="1"/>
  <c r="AN189" i="1"/>
  <c r="AO189" i="1"/>
  <c r="GV181" i="1"/>
  <c r="GW181" i="1"/>
  <c r="FU147" i="1"/>
  <c r="FT147" i="1"/>
  <c r="GW133" i="1"/>
  <c r="GV133" i="1"/>
  <c r="AO133" i="1"/>
  <c r="AN133" i="1"/>
  <c r="AW219" i="1"/>
  <c r="AV219" i="1"/>
  <c r="BX184" i="1"/>
  <c r="BW184" i="1"/>
  <c r="FU144" i="1"/>
  <c r="FT144" i="1"/>
  <c r="BX133" i="1"/>
  <c r="BW133" i="1"/>
  <c r="AV181" i="1"/>
  <c r="AW181" i="1"/>
  <c r="GW172" i="1"/>
  <c r="GV172" i="1"/>
  <c r="F93" i="1"/>
  <c r="G93" i="1" s="1"/>
  <c r="P93" i="1"/>
  <c r="O93" i="1"/>
  <c r="AO190" i="1"/>
  <c r="AN190" i="1"/>
  <c r="BX121" i="1"/>
  <c r="BW121" i="1"/>
  <c r="AN117" i="1"/>
  <c r="AO117" i="1"/>
  <c r="BW104" i="1"/>
  <c r="BX104" i="1"/>
  <c r="FT76" i="1"/>
  <c r="FU76" i="1"/>
  <c r="AO172" i="1"/>
  <c r="AN172" i="1"/>
  <c r="CG144" i="1"/>
  <c r="CF144" i="1"/>
  <c r="FT117" i="1"/>
  <c r="FU117" i="1"/>
  <c r="P76" i="1"/>
  <c r="O76" i="1"/>
  <c r="F76" i="1"/>
  <c r="G76" i="1" s="1"/>
  <c r="BW172" i="1"/>
  <c r="BX172" i="1"/>
  <c r="P144" i="1"/>
  <c r="O144" i="1"/>
  <c r="F144" i="1"/>
  <c r="G144" i="1" s="1"/>
  <c r="BW136" i="1"/>
  <c r="BX136" i="1"/>
  <c r="GV117" i="1"/>
  <c r="GW117" i="1"/>
  <c r="AN130" i="1"/>
  <c r="AO130" i="1"/>
  <c r="FU93" i="1"/>
  <c r="FT93" i="1"/>
  <c r="BX90" i="1"/>
  <c r="BW90" i="1"/>
  <c r="FU73" i="1"/>
  <c r="FT73" i="1"/>
  <c r="GW62" i="1"/>
  <c r="GV62" i="1"/>
  <c r="AO62" i="1"/>
  <c r="AN62" i="1"/>
  <c r="BX101" i="1"/>
  <c r="BW101" i="1"/>
  <c r="CG64" i="1"/>
  <c r="CF64" i="1"/>
  <c r="GW50" i="1"/>
  <c r="GV50" i="1"/>
  <c r="AO50" i="1"/>
  <c r="AN50" i="1"/>
  <c r="O50" i="1"/>
  <c r="F50" i="1"/>
  <c r="G50" i="1" s="1"/>
  <c r="P50" i="1"/>
  <c r="AV22" i="1"/>
  <c r="AW22" i="1"/>
  <c r="AV10" i="1"/>
  <c r="AW10" i="1"/>
  <c r="BX38" i="1"/>
  <c r="BW38" i="1"/>
  <c r="P22" i="1"/>
  <c r="O22" i="1"/>
  <c r="N28" i="1"/>
  <c r="F22" i="1"/>
  <c r="BX17" i="1"/>
  <c r="BW17" i="1"/>
  <c r="AV82" i="1"/>
  <c r="AW82" i="1"/>
  <c r="BX73" i="1"/>
  <c r="BW73" i="1"/>
  <c r="FT54" i="1"/>
  <c r="FU54" i="1"/>
  <c r="FU52" i="1"/>
  <c r="FT52" i="1"/>
  <c r="FU41" i="1"/>
  <c r="FT41" i="1"/>
  <c r="GW31" i="1"/>
  <c r="GV31" i="1"/>
  <c r="AO31" i="1"/>
  <c r="AN31" i="1"/>
  <c r="CG9" i="1"/>
  <c r="CF9" i="1"/>
  <c r="CE6" i="1"/>
  <c r="CA6" i="1"/>
  <c r="CA7" i="1" s="1"/>
  <c r="BX19" i="1"/>
  <c r="BW19" i="1"/>
  <c r="R6" i="1"/>
  <c r="R7" i="1" s="1"/>
  <c r="FW6" i="1"/>
  <c r="FW7" i="1" s="1"/>
  <c r="GW47" i="1"/>
  <c r="GV47" i="1"/>
  <c r="I6" i="1"/>
  <c r="I7" i="1" s="1"/>
  <c r="H6" i="1"/>
  <c r="H7" i="1" s="1"/>
  <c r="FT428" i="1"/>
  <c r="FU428" i="1"/>
  <c r="CF428" i="1"/>
  <c r="CG428" i="1"/>
  <c r="GU433" i="1"/>
  <c r="F433" i="1" s="1"/>
  <c r="G433" i="1" s="1"/>
  <c r="F419" i="1"/>
  <c r="G419" i="1" s="1"/>
  <c r="AO419" i="1"/>
  <c r="AN419" i="1"/>
  <c r="AW418" i="1"/>
  <c r="AV418" i="1"/>
  <c r="GW419" i="1"/>
  <c r="GV419" i="1"/>
  <c r="GW402" i="1"/>
  <c r="GV402" i="1"/>
  <c r="AO402" i="1"/>
  <c r="AN402" i="1"/>
  <c r="BW402" i="1"/>
  <c r="BX402" i="1"/>
  <c r="GW412" i="1"/>
  <c r="GV412" i="1"/>
  <c r="AW391" i="1"/>
  <c r="AV391" i="1"/>
  <c r="AW397" i="1"/>
  <c r="AV397" i="1"/>
  <c r="AW399" i="1"/>
  <c r="AV399" i="1"/>
  <c r="F393" i="1"/>
  <c r="G393" i="1" s="1"/>
  <c r="CG383" i="1"/>
  <c r="CF383" i="1"/>
  <c r="GW378" i="1"/>
  <c r="GV378" i="1"/>
  <c r="GW381" i="1"/>
  <c r="GV381" i="1"/>
  <c r="F395" i="1"/>
  <c r="G395" i="1" s="1"/>
  <c r="AW388" i="1"/>
  <c r="AV388" i="1"/>
  <c r="AW378" i="1"/>
  <c r="AV378" i="1"/>
  <c r="AO378" i="1"/>
  <c r="AN378" i="1"/>
  <c r="BX365" i="1"/>
  <c r="BW365" i="1"/>
  <c r="F365" i="1"/>
  <c r="G365" i="1" s="1"/>
  <c r="P365" i="1"/>
  <c r="O365" i="1"/>
  <c r="FU367" i="1"/>
  <c r="FT367" i="1"/>
  <c r="FU365" i="1"/>
  <c r="FT365" i="1"/>
  <c r="F368" i="1"/>
  <c r="G368" i="1" s="1"/>
  <c r="F367" i="1"/>
  <c r="G367" i="1" s="1"/>
  <c r="CF362" i="1"/>
  <c r="CG362" i="1"/>
  <c r="F355" i="1"/>
  <c r="G355" i="1" s="1"/>
  <c r="P355" i="1"/>
  <c r="O355" i="1"/>
  <c r="AW350" i="1"/>
  <c r="AV350" i="1"/>
  <c r="GV354" i="1"/>
  <c r="GW354" i="1"/>
  <c r="GV332" i="1"/>
  <c r="GW332" i="1"/>
  <c r="BX347" i="1"/>
  <c r="BW347" i="1"/>
  <c r="GW307" i="1"/>
  <c r="GV307" i="1"/>
  <c r="AM347" i="1"/>
  <c r="BX332" i="1"/>
  <c r="BW332" i="1"/>
  <c r="AO328" i="1"/>
  <c r="AN328" i="1"/>
  <c r="FU347" i="1"/>
  <c r="FT347" i="1"/>
  <c r="O311" i="1"/>
  <c r="F311" i="1"/>
  <c r="G311" i="1" s="1"/>
  <c r="P311" i="1"/>
  <c r="O297" i="1"/>
  <c r="F297" i="1"/>
  <c r="G297" i="1" s="1"/>
  <c r="P297" i="1"/>
  <c r="GV290" i="1"/>
  <c r="GW290" i="1"/>
  <c r="FU328" i="1"/>
  <c r="FT328" i="1"/>
  <c r="CG304" i="1"/>
  <c r="CF304" i="1"/>
  <c r="FU294" i="1"/>
  <c r="FT294" i="1"/>
  <c r="P290" i="1"/>
  <c r="O290" i="1"/>
  <c r="F290" i="1"/>
  <c r="G290" i="1" s="1"/>
  <c r="F307" i="1"/>
  <c r="G307" i="1" s="1"/>
  <c r="BW297" i="1"/>
  <c r="BX297" i="1"/>
  <c r="FU269" i="1"/>
  <c r="FT269" i="1"/>
  <c r="CG263" i="1"/>
  <c r="CF263" i="1"/>
  <c r="F269" i="1"/>
  <c r="G269" i="1" s="1"/>
  <c r="FU287" i="1"/>
  <c r="FT287" i="1"/>
  <c r="GW266" i="1"/>
  <c r="GV266" i="1"/>
  <c r="AO260" i="1"/>
  <c r="AN260" i="1"/>
  <c r="CG243" i="1"/>
  <c r="CF243" i="1"/>
  <c r="AO287" i="1"/>
  <c r="AN287" i="1"/>
  <c r="AO263" i="1"/>
  <c r="AN263" i="1"/>
  <c r="P233" i="1"/>
  <c r="F233" i="1"/>
  <c r="G233" i="1" s="1"/>
  <c r="O233" i="1"/>
  <c r="AW260" i="1"/>
  <c r="AV260" i="1"/>
  <c r="AW251" i="1"/>
  <c r="AV251" i="1"/>
  <c r="AW240" i="1"/>
  <c r="AV240" i="1"/>
  <c r="FU233" i="1"/>
  <c r="FT233" i="1"/>
  <c r="AO233" i="1"/>
  <c r="AN233" i="1"/>
  <c r="AW203" i="1"/>
  <c r="AV203" i="1"/>
  <c r="GW206" i="1"/>
  <c r="GV206" i="1"/>
  <c r="AO206" i="1"/>
  <c r="AN206" i="1"/>
  <c r="CG233" i="1"/>
  <c r="CF233" i="1"/>
  <c r="FU222" i="1"/>
  <c r="FT222" i="1"/>
  <c r="BX206" i="1"/>
  <c r="BW206" i="1"/>
  <c r="BW203" i="1"/>
  <c r="BX203" i="1"/>
  <c r="AO219" i="1"/>
  <c r="AN219" i="1"/>
  <c r="FT189" i="1"/>
  <c r="FU189" i="1"/>
  <c r="GW184" i="1"/>
  <c r="GV184" i="1"/>
  <c r="FT181" i="1"/>
  <c r="FU181" i="1"/>
  <c r="CG147" i="1"/>
  <c r="CF147" i="1"/>
  <c r="FU133" i="1"/>
  <c r="FT133" i="1"/>
  <c r="BX130" i="1"/>
  <c r="BW130" i="1"/>
  <c r="AN230" i="1"/>
  <c r="AO230" i="1"/>
  <c r="O219" i="1"/>
  <c r="F219" i="1"/>
  <c r="G219" i="1" s="1"/>
  <c r="P219" i="1"/>
  <c r="P184" i="1"/>
  <c r="O184" i="1"/>
  <c r="F184" i="1"/>
  <c r="G184" i="1" s="1"/>
  <c r="BX147" i="1"/>
  <c r="BW147" i="1"/>
  <c r="BX144" i="1"/>
  <c r="BW144" i="1"/>
  <c r="P133" i="1"/>
  <c r="O133" i="1"/>
  <c r="F133" i="1"/>
  <c r="G133" i="1" s="1"/>
  <c r="AW172" i="1"/>
  <c r="AV172" i="1"/>
  <c r="BX62" i="1"/>
  <c r="BW62" i="1"/>
  <c r="F121" i="1"/>
  <c r="G121" i="1" s="1"/>
  <c r="P121" i="1"/>
  <c r="O121" i="1"/>
  <c r="BW100" i="1"/>
  <c r="BX100" i="1"/>
  <c r="AV76" i="1"/>
  <c r="AW76" i="1"/>
  <c r="AO136" i="1"/>
  <c r="AN136" i="1"/>
  <c r="AV117" i="1"/>
  <c r="AW117" i="1"/>
  <c r="F101" i="1"/>
  <c r="G101" i="1" s="1"/>
  <c r="P101" i="1"/>
  <c r="O101" i="1"/>
  <c r="CG67" i="1"/>
  <c r="CF67" i="1"/>
  <c r="BX181" i="1"/>
  <c r="BW181" i="1"/>
  <c r="FT120" i="1"/>
  <c r="FU120" i="1"/>
  <c r="FT130" i="1"/>
  <c r="FU130" i="1"/>
  <c r="CG93" i="1"/>
  <c r="CF93" i="1"/>
  <c r="CF82" i="1"/>
  <c r="CG82" i="1"/>
  <c r="AW73" i="1"/>
  <c r="AV73" i="1"/>
  <c r="FU62" i="1"/>
  <c r="FT62" i="1"/>
  <c r="BX114" i="1"/>
  <c r="BW114" i="1"/>
  <c r="AO90" i="1"/>
  <c r="AN90" i="1"/>
  <c r="FT82" i="1"/>
  <c r="FU82" i="1"/>
  <c r="P73" i="1"/>
  <c r="O73" i="1"/>
  <c r="F73" i="1"/>
  <c r="G73" i="1" s="1"/>
  <c r="BX64" i="1"/>
  <c r="BW64" i="1"/>
  <c r="BX56" i="1"/>
  <c r="BW56" i="1"/>
  <c r="FU50" i="1"/>
  <c r="FT50" i="1"/>
  <c r="BX41" i="1"/>
  <c r="BW41" i="1"/>
  <c r="F64" i="1"/>
  <c r="G64" i="1" s="1"/>
  <c r="BX55" i="1"/>
  <c r="BW55" i="1"/>
  <c r="AN22" i="1"/>
  <c r="AO22" i="1"/>
  <c r="BY6" i="1"/>
  <c r="BY7" i="1" s="1"/>
  <c r="GW97" i="1"/>
  <c r="GV97" i="1"/>
  <c r="AO73" i="1"/>
  <c r="AN73" i="1"/>
  <c r="P54" i="1"/>
  <c r="O54" i="1"/>
  <c r="F54" i="1"/>
  <c r="G54" i="1" s="1"/>
  <c r="GV19" i="1"/>
  <c r="GW19" i="1"/>
  <c r="BX14" i="1"/>
  <c r="BW14" i="1"/>
  <c r="FU97" i="1"/>
  <c r="FT97" i="1"/>
  <c r="P82" i="1"/>
  <c r="O82" i="1"/>
  <c r="F82" i="1"/>
  <c r="G82" i="1" s="1"/>
  <c r="AO64" i="1"/>
  <c r="AN64" i="1"/>
  <c r="BX52" i="1"/>
  <c r="BW52" i="1"/>
  <c r="CG41" i="1"/>
  <c r="CF41" i="1"/>
  <c r="FU31" i="1"/>
  <c r="FT31" i="1"/>
  <c r="CF19" i="1"/>
  <c r="CG19" i="1"/>
  <c r="CF14" i="1"/>
  <c r="CG14" i="1"/>
  <c r="AW9" i="1"/>
  <c r="AV9" i="1"/>
  <c r="AU6" i="1"/>
  <c r="AN28" i="1"/>
  <c r="AO28" i="1"/>
  <c r="F17" i="1"/>
  <c r="CG47" i="1"/>
  <c r="CF47" i="1"/>
  <c r="BV6" i="1"/>
  <c r="AW47" i="1"/>
  <c r="AV47" i="1"/>
  <c r="CF38" i="1"/>
  <c r="CG38" i="1"/>
  <c r="CG97" i="1" l="1"/>
  <c r="CF97" i="1"/>
  <c r="AW287" i="1"/>
  <c r="AV287" i="1"/>
  <c r="FU136" i="1"/>
  <c r="FT136" i="1"/>
  <c r="AO144" i="1"/>
  <c r="AN144" i="1"/>
  <c r="BW219" i="1"/>
  <c r="BX219" i="1"/>
  <c r="BW59" i="1"/>
  <c r="BX59" i="1"/>
  <c r="AW328" i="1"/>
  <c r="AV328" i="1"/>
  <c r="BX190" i="1"/>
  <c r="BW190" i="1"/>
  <c r="BX362" i="1"/>
  <c r="BW362" i="1"/>
  <c r="GV230" i="1"/>
  <c r="GW230" i="1"/>
  <c r="CF28" i="1"/>
  <c r="CG28" i="1"/>
  <c r="GV136" i="1"/>
  <c r="GW136" i="1"/>
  <c r="FU230" i="1"/>
  <c r="FT230" i="1"/>
  <c r="FT362" i="1"/>
  <c r="FU362" i="1"/>
  <c r="BW28" i="1"/>
  <c r="BX28" i="1"/>
  <c r="CG219" i="1"/>
  <c r="CF219" i="1"/>
  <c r="AW59" i="1"/>
  <c r="AV59" i="1"/>
  <c r="FT38" i="1"/>
  <c r="FU38" i="1"/>
  <c r="GV59" i="1"/>
  <c r="GW59" i="1"/>
  <c r="AW64" i="1"/>
  <c r="AV64" i="1"/>
  <c r="GW328" i="1"/>
  <c r="GV328" i="1"/>
  <c r="FU172" i="1"/>
  <c r="FT172" i="1"/>
  <c r="BX82" i="1"/>
  <c r="BW82" i="1"/>
  <c r="FU59" i="1"/>
  <c r="FT59" i="1"/>
  <c r="AO251" i="1"/>
  <c r="AN251" i="1"/>
  <c r="BX47" i="1"/>
  <c r="BW47" i="1"/>
  <c r="GW64" i="1"/>
  <c r="GV64" i="1"/>
  <c r="BX97" i="1"/>
  <c r="BW97" i="1"/>
  <c r="GV287" i="1"/>
  <c r="GW287" i="1"/>
  <c r="BV7" i="1"/>
  <c r="BX6" i="1"/>
  <c r="BW6" i="1"/>
  <c r="G22" i="1"/>
  <c r="F28" i="1"/>
  <c r="G28" i="1" s="1"/>
  <c r="AO374" i="1"/>
  <c r="AN374" i="1"/>
  <c r="AO399" i="1"/>
  <c r="AN399" i="1"/>
  <c r="F399" i="1"/>
  <c r="G399" i="1" s="1"/>
  <c r="CG347" i="1"/>
  <c r="CF347" i="1"/>
  <c r="GW374" i="1"/>
  <c r="GV374" i="1"/>
  <c r="GW388" i="1"/>
  <c r="GV388" i="1"/>
  <c r="F374" i="1"/>
  <c r="G374" i="1" s="1"/>
  <c r="AO347" i="1"/>
  <c r="AN347" i="1"/>
  <c r="CG6" i="1"/>
  <c r="CF6" i="1"/>
  <c r="CE7" i="1"/>
  <c r="P28" i="1"/>
  <c r="O28" i="1"/>
  <c r="AN14" i="1"/>
  <c r="AO14" i="1"/>
  <c r="N6" i="1"/>
  <c r="AW6" i="1"/>
  <c r="AV6" i="1"/>
  <c r="AU7" i="1"/>
  <c r="FS7" i="1"/>
  <c r="FU6" i="1"/>
  <c r="FT6" i="1"/>
  <c r="FU90" i="1"/>
  <c r="FT90" i="1"/>
  <c r="F90" i="1"/>
  <c r="G90" i="1" s="1"/>
  <c r="GU6" i="1"/>
  <c r="F14" i="1"/>
  <c r="G14" i="1" s="1"/>
  <c r="G9" i="1"/>
  <c r="G17" i="1"/>
  <c r="F19" i="1"/>
  <c r="G19" i="1" s="1"/>
  <c r="GW433" i="1"/>
  <c r="GV433" i="1"/>
  <c r="FT14" i="1"/>
  <c r="FU14" i="1"/>
  <c r="BX374" i="1"/>
  <c r="BW374" i="1"/>
  <c r="FU433" i="1"/>
  <c r="FT433" i="1"/>
  <c r="AM6" i="1"/>
  <c r="FU266" i="1"/>
  <c r="FT266" i="1"/>
  <c r="F347" i="1"/>
  <c r="G347" i="1" s="1"/>
  <c r="N7" i="1" l="1"/>
  <c r="F6" i="1"/>
  <c r="G6" i="1" s="1"/>
  <c r="P6" i="1"/>
  <c r="O6" i="1"/>
  <c r="AM7" i="1"/>
  <c r="AO6" i="1"/>
  <c r="AN6" i="1"/>
  <c r="GW6" i="1"/>
  <c r="GV6" i="1"/>
  <c r="GU7" i="1"/>
</calcChain>
</file>

<file path=xl/sharedStrings.xml><?xml version="1.0" encoding="utf-8"?>
<sst xmlns="http://schemas.openxmlformats.org/spreadsheetml/2006/main" count="1068" uniqueCount="834">
  <si>
    <t>Hide</t>
  </si>
  <si>
    <t>TOTAL REV</t>
  </si>
  <si>
    <t>(1000's)</t>
  </si>
  <si>
    <t>HIDE</t>
  </si>
  <si>
    <t>Local Support</t>
  </si>
  <si>
    <t>State General</t>
  </si>
  <si>
    <t>State Special</t>
  </si>
  <si>
    <t>Federal General</t>
  </si>
  <si>
    <t>Federal Special</t>
  </si>
  <si>
    <t>Other Financing</t>
  </si>
  <si>
    <t>FTE</t>
  </si>
  <si>
    <t>Total</t>
  </si>
  <si>
    <t>1100</t>
  </si>
  <si>
    <t>1300</t>
  </si>
  <si>
    <t>1400</t>
  </si>
  <si>
    <t>1500</t>
  </si>
  <si>
    <t>1600</t>
  </si>
  <si>
    <t>1900</t>
  </si>
  <si>
    <t>total local tax</t>
  </si>
  <si>
    <t>Local Taxes</t>
  </si>
  <si>
    <t>2100</t>
  </si>
  <si>
    <t>2131</t>
  </si>
  <si>
    <t>2145</t>
  </si>
  <si>
    <t>2171</t>
  </si>
  <si>
    <t>2173</t>
  </si>
  <si>
    <t>2186</t>
  </si>
  <si>
    <t>2188</t>
  </si>
  <si>
    <t>2200</t>
  </si>
  <si>
    <t>2231</t>
  </si>
  <si>
    <t>2245</t>
  </si>
  <si>
    <t>2288</t>
  </si>
  <si>
    <t>2289</t>
  </si>
  <si>
    <t>2298</t>
  </si>
  <si>
    <t>2300</t>
  </si>
  <si>
    <t>2400</t>
  </si>
  <si>
    <t>2500</t>
  </si>
  <si>
    <t>2600</t>
  </si>
  <si>
    <t>2700</t>
  </si>
  <si>
    <t>2800</t>
  </si>
  <si>
    <t>2900</t>
  </si>
  <si>
    <t>2910</t>
  </si>
  <si>
    <t>local</t>
  </si>
  <si>
    <t xml:space="preserve"> Non-Tax</t>
  </si>
  <si>
    <t>3100</t>
  </si>
  <si>
    <t>3121</t>
  </si>
  <si>
    <t>3300</t>
  </si>
  <si>
    <t>3600</t>
  </si>
  <si>
    <t>3900</t>
  </si>
  <si>
    <t xml:space="preserve">State </t>
  </si>
  <si>
    <t>Purpose Apport'mt</t>
  </si>
  <si>
    <t>4100</t>
  </si>
  <si>
    <t>4121</t>
  </si>
  <si>
    <t>4122</t>
  </si>
  <si>
    <t>4126</t>
  </si>
  <si>
    <t>4134</t>
  </si>
  <si>
    <t>4155</t>
  </si>
  <si>
    <t>4156</t>
  </si>
  <si>
    <t>4158</t>
  </si>
  <si>
    <t>4165</t>
  </si>
  <si>
    <t>4174</t>
  </si>
  <si>
    <t>State</t>
  </si>
  <si>
    <t>Purpose</t>
  </si>
  <si>
    <t>5200</t>
  </si>
  <si>
    <t>5300</t>
  </si>
  <si>
    <t>5329</t>
  </si>
  <si>
    <t>5400</t>
  </si>
  <si>
    <t>Federal</t>
  </si>
  <si>
    <t>6100</t>
  </si>
  <si>
    <t>6111</t>
  </si>
  <si>
    <t>6112</t>
  </si>
  <si>
    <t>6113</t>
  </si>
  <si>
    <t>6114</t>
  </si>
  <si>
    <t>6118</t>
  </si>
  <si>
    <t>6119</t>
  </si>
  <si>
    <t>6121</t>
  </si>
  <si>
    <t>6122</t>
  </si>
  <si>
    <t>6124</t>
  </si>
  <si>
    <t>6125</t>
  </si>
  <si>
    <t>6138</t>
  </si>
  <si>
    <t>6146</t>
  </si>
  <si>
    <t>6151</t>
  </si>
  <si>
    <t>6152</t>
  </si>
  <si>
    <t>6153</t>
  </si>
  <si>
    <t>6154</t>
  </si>
  <si>
    <t>6157</t>
  </si>
  <si>
    <t>6161</t>
  </si>
  <si>
    <t>6162</t>
  </si>
  <si>
    <t>6164</t>
  </si>
  <si>
    <t>6167</t>
  </si>
  <si>
    <t>6168</t>
  </si>
  <si>
    <t>6178</t>
  </si>
  <si>
    <t>6188</t>
  </si>
  <si>
    <t>6189</t>
  </si>
  <si>
    <t>6198</t>
  </si>
  <si>
    <t>6200</t>
  </si>
  <si>
    <t>6211</t>
  </si>
  <si>
    <t>6212</t>
  </si>
  <si>
    <t>6213</t>
  </si>
  <si>
    <t>6214</t>
  </si>
  <si>
    <t>6218</t>
  </si>
  <si>
    <t>6219</t>
  </si>
  <si>
    <t>6221</t>
  </si>
  <si>
    <t>6222</t>
  </si>
  <si>
    <t>6224</t>
  </si>
  <si>
    <t>6225</t>
  </si>
  <si>
    <t>6251</t>
  </si>
  <si>
    <t>6252</t>
  </si>
  <si>
    <t>6261</t>
  </si>
  <si>
    <t>6264</t>
  </si>
  <si>
    <t>6267</t>
  </si>
  <si>
    <t>6268</t>
  </si>
  <si>
    <t>6276</t>
  </si>
  <si>
    <t>6278</t>
  </si>
  <si>
    <t>6300</t>
  </si>
  <si>
    <t>6310</t>
  </si>
  <si>
    <t>6311</t>
  </si>
  <si>
    <t>6312</t>
  </si>
  <si>
    <t>6313</t>
  </si>
  <si>
    <t>6314</t>
  </si>
  <si>
    <t>6318</t>
  </si>
  <si>
    <t>6319</t>
  </si>
  <si>
    <t>6321</t>
  </si>
  <si>
    <t>6322</t>
  </si>
  <si>
    <t>6324</t>
  </si>
  <si>
    <t>6325</t>
  </si>
  <si>
    <t>6338</t>
  </si>
  <si>
    <t>6351</t>
  </si>
  <si>
    <t>6352</t>
  </si>
  <si>
    <t>6354</t>
  </si>
  <si>
    <t>6361</t>
  </si>
  <si>
    <t>6362</t>
  </si>
  <si>
    <t>6364</t>
  </si>
  <si>
    <t>6367</t>
  </si>
  <si>
    <t>6376</t>
  </si>
  <si>
    <t>6378</t>
  </si>
  <si>
    <t>6388</t>
  </si>
  <si>
    <t>6389</t>
  </si>
  <si>
    <t>6398</t>
  </si>
  <si>
    <t>6399</t>
  </si>
  <si>
    <t>6998</t>
  </si>
  <si>
    <t>7100</t>
  </si>
  <si>
    <t>7121</t>
  </si>
  <si>
    <t>7122</t>
  </si>
  <si>
    <t>7131</t>
  </si>
  <si>
    <t>7145</t>
  </si>
  <si>
    <t>7197</t>
  </si>
  <si>
    <t>7198</t>
  </si>
  <si>
    <t>7199</t>
  </si>
  <si>
    <t>7301</t>
  </si>
  <si>
    <t>8100</t>
  </si>
  <si>
    <t>8188</t>
  </si>
  <si>
    <t>8189</t>
  </si>
  <si>
    <t>8198</t>
  </si>
  <si>
    <t>8199</t>
  </si>
  <si>
    <t>8500</t>
  </si>
  <si>
    <t>9100</t>
  </si>
  <si>
    <t>9300</t>
  </si>
  <si>
    <t>9400</t>
  </si>
  <si>
    <t>9500</t>
  </si>
  <si>
    <t>9900</t>
  </si>
  <si>
    <t>OFS</t>
  </si>
  <si>
    <t xml:space="preserve"> Sources</t>
  </si>
  <si>
    <t>County</t>
  </si>
  <si>
    <t>District Name</t>
  </si>
  <si>
    <t>Enrollment</t>
  </si>
  <si>
    <t>Revenues</t>
  </si>
  <si>
    <t>test</t>
  </si>
  <si>
    <t>diff</t>
  </si>
  <si>
    <t>%</t>
  </si>
  <si>
    <t>$/Pupil</t>
  </si>
  <si>
    <t>non tax</t>
  </si>
  <si>
    <t>General</t>
  </si>
  <si>
    <t>check figure</t>
  </si>
  <si>
    <t>State Total</t>
  </si>
  <si>
    <t>Adams Co.</t>
  </si>
  <si>
    <t>01109</t>
  </si>
  <si>
    <t>Washtucna</t>
  </si>
  <si>
    <t>01122</t>
  </si>
  <si>
    <t>Benge</t>
  </si>
  <si>
    <t>01147</t>
  </si>
  <si>
    <t>Othello</t>
  </si>
  <si>
    <t>01158</t>
  </si>
  <si>
    <t>Lind</t>
  </si>
  <si>
    <t>01160</t>
  </si>
  <si>
    <t>Ritzville</t>
  </si>
  <si>
    <t>County Total</t>
  </si>
  <si>
    <t>Asotin Co.</t>
  </si>
  <si>
    <t>02250</t>
  </si>
  <si>
    <t>Clarkston</t>
  </si>
  <si>
    <t>02420</t>
  </si>
  <si>
    <t>Asotin</t>
  </si>
  <si>
    <t>Benton Co.</t>
  </si>
  <si>
    <t>03017</t>
  </si>
  <si>
    <t>Kennewick</t>
  </si>
  <si>
    <t>03050</t>
  </si>
  <si>
    <t>Paterson</t>
  </si>
  <si>
    <t>03052</t>
  </si>
  <si>
    <t>Kiona-Benton</t>
  </si>
  <si>
    <t>03053</t>
  </si>
  <si>
    <t>Finley</t>
  </si>
  <si>
    <t>03116</t>
  </si>
  <si>
    <t>Prosser</t>
  </si>
  <si>
    <t>03400</t>
  </si>
  <si>
    <t>Richland</t>
  </si>
  <si>
    <t>Chelan Co.</t>
  </si>
  <si>
    <t>04019</t>
  </si>
  <si>
    <t>Manson</t>
  </si>
  <si>
    <t>04069</t>
  </si>
  <si>
    <t>Stehekin</t>
  </si>
  <si>
    <t>04127</t>
  </si>
  <si>
    <t>Entiat</t>
  </si>
  <si>
    <t>04129</t>
  </si>
  <si>
    <t>Lake Chelan</t>
  </si>
  <si>
    <t>04222</t>
  </si>
  <si>
    <t>Cashmere</t>
  </si>
  <si>
    <t>04228</t>
  </si>
  <si>
    <t>Cascade</t>
  </si>
  <si>
    <t>04246</t>
  </si>
  <si>
    <t>Wenatchee</t>
  </si>
  <si>
    <t>Clallam Co.</t>
  </si>
  <si>
    <t>05121</t>
  </si>
  <si>
    <t>Port Angeles</t>
  </si>
  <si>
    <t>05313</t>
  </si>
  <si>
    <t>Crescent</t>
  </si>
  <si>
    <t>05323</t>
  </si>
  <si>
    <t>Sequim</t>
  </si>
  <si>
    <t>05401</t>
  </si>
  <si>
    <t>Cape Flattery</t>
  </si>
  <si>
    <t>05402</t>
  </si>
  <si>
    <t>Quillayute Valley</t>
  </si>
  <si>
    <t>05903</t>
  </si>
  <si>
    <t>Quillayute Tribal School.</t>
  </si>
  <si>
    <t>Clark Co.</t>
  </si>
  <si>
    <t>06037</t>
  </si>
  <si>
    <t>Vancouver</t>
  </si>
  <si>
    <t>06098</t>
  </si>
  <si>
    <t>Hockinson</t>
  </si>
  <si>
    <t>06101</t>
  </si>
  <si>
    <t>La Center</t>
  </si>
  <si>
    <t>06103</t>
  </si>
  <si>
    <t>Green Mountain</t>
  </si>
  <si>
    <t>06112</t>
  </si>
  <si>
    <t>Washougal</t>
  </si>
  <si>
    <t>06114</t>
  </si>
  <si>
    <t>Evergreen-Clark</t>
  </si>
  <si>
    <t>06117</t>
  </si>
  <si>
    <t>Camas</t>
  </si>
  <si>
    <t>06119</t>
  </si>
  <si>
    <t>Battle Ground</t>
  </si>
  <si>
    <t>06122</t>
  </si>
  <si>
    <t>Ridgefield</t>
  </si>
  <si>
    <t>Columbia Co.</t>
  </si>
  <si>
    <t>07002</t>
  </si>
  <si>
    <t>Dayton</t>
  </si>
  <si>
    <t>07035</t>
  </si>
  <si>
    <t>Starbuck</t>
  </si>
  <si>
    <t>Cowlitz Co.</t>
  </si>
  <si>
    <t>08122</t>
  </si>
  <si>
    <t>Longview</t>
  </si>
  <si>
    <t>08130</t>
  </si>
  <si>
    <t>Toutle Lake</t>
  </si>
  <si>
    <t>08401</t>
  </si>
  <si>
    <t>Castle Rock</t>
  </si>
  <si>
    <t>08402</t>
  </si>
  <si>
    <t>Kalama</t>
  </si>
  <si>
    <t>08404</t>
  </si>
  <si>
    <t>Woodland</t>
  </si>
  <si>
    <t>08458</t>
  </si>
  <si>
    <t>Kelso</t>
  </si>
  <si>
    <t>Douglas Co.</t>
  </si>
  <si>
    <t>09013</t>
  </si>
  <si>
    <t>Orondo</t>
  </si>
  <si>
    <t>09075</t>
  </si>
  <si>
    <t>Bridgeport</t>
  </si>
  <si>
    <t>09102</t>
  </si>
  <si>
    <t>Palisades</t>
  </si>
  <si>
    <t>09206</t>
  </si>
  <si>
    <t>Eastmont</t>
  </si>
  <si>
    <t>09207</t>
  </si>
  <si>
    <t>Mansfield</t>
  </si>
  <si>
    <t>09209</t>
  </si>
  <si>
    <t>Waterville</t>
  </si>
  <si>
    <t>Ferry Co.</t>
  </si>
  <si>
    <t>10003</t>
  </si>
  <si>
    <t>Keller</t>
  </si>
  <si>
    <t>10050</t>
  </si>
  <si>
    <t>Curlew</t>
  </si>
  <si>
    <t>10065</t>
  </si>
  <si>
    <t>Orient</t>
  </si>
  <si>
    <t>10070</t>
  </si>
  <si>
    <t>Inchelium</t>
  </si>
  <si>
    <t>10309</t>
  </si>
  <si>
    <t>Republic</t>
  </si>
  <si>
    <t>Franklin Co.</t>
  </si>
  <si>
    <t>11001</t>
  </si>
  <si>
    <t>Pasco</t>
  </si>
  <si>
    <t>11051</t>
  </si>
  <si>
    <t>North Franklin</t>
  </si>
  <si>
    <t>11054</t>
  </si>
  <si>
    <t>Star</t>
  </si>
  <si>
    <t>11056</t>
  </si>
  <si>
    <t>Kahlotus</t>
  </si>
  <si>
    <t>Garfield Co.</t>
  </si>
  <si>
    <t>12110</t>
  </si>
  <si>
    <t>Pomeroy</t>
  </si>
  <si>
    <t>Grant Co.</t>
  </si>
  <si>
    <t>13073</t>
  </si>
  <si>
    <t>Wahluke</t>
  </si>
  <si>
    <t>13144</t>
  </si>
  <si>
    <t>Quincy</t>
  </si>
  <si>
    <t>13146</t>
  </si>
  <si>
    <t>Warden</t>
  </si>
  <si>
    <t>13151</t>
  </si>
  <si>
    <t>Coulee-Hartline</t>
  </si>
  <si>
    <t>13156</t>
  </si>
  <si>
    <t>Soap Lake</t>
  </si>
  <si>
    <t>13160</t>
  </si>
  <si>
    <t>Royal</t>
  </si>
  <si>
    <t>13161</t>
  </si>
  <si>
    <t>Moses Lake</t>
  </si>
  <si>
    <t>13165</t>
  </si>
  <si>
    <t>Ephrata</t>
  </si>
  <si>
    <t>13167</t>
  </si>
  <si>
    <t>Wilson Creek</t>
  </si>
  <si>
    <t>13301</t>
  </si>
  <si>
    <t>Grand Coulee Dam</t>
  </si>
  <si>
    <t>Grays Harbor Co.</t>
  </si>
  <si>
    <t>14005</t>
  </si>
  <si>
    <t>Aberdeen</t>
  </si>
  <si>
    <t>14028</t>
  </si>
  <si>
    <t>Hoquiam</t>
  </si>
  <si>
    <t>14064</t>
  </si>
  <si>
    <t>North Beach</t>
  </si>
  <si>
    <t>14065</t>
  </si>
  <si>
    <t>McCleary</t>
  </si>
  <si>
    <t>14066</t>
  </si>
  <si>
    <t>Montesano</t>
  </si>
  <si>
    <t>14068</t>
  </si>
  <si>
    <t>Elma</t>
  </si>
  <si>
    <t>14077</t>
  </si>
  <si>
    <t>Taholah</t>
  </si>
  <si>
    <t>14097</t>
  </si>
  <si>
    <t>Lake Quinault</t>
  </si>
  <si>
    <t>14099</t>
  </si>
  <si>
    <t>Cosmopolis</t>
  </si>
  <si>
    <t>14104</t>
  </si>
  <si>
    <t>Satsop</t>
  </si>
  <si>
    <t>14117</t>
  </si>
  <si>
    <t>Wishkah Valley</t>
  </si>
  <si>
    <t>14172</t>
  </si>
  <si>
    <t>Ocosta</t>
  </si>
  <si>
    <t>14400</t>
  </si>
  <si>
    <t>Oakville</t>
  </si>
  <si>
    <t>Island Co.</t>
  </si>
  <si>
    <t>15201</t>
  </si>
  <si>
    <t>Oak Harbor</t>
  </si>
  <si>
    <t>15204</t>
  </si>
  <si>
    <t>Coupeville</t>
  </si>
  <si>
    <t>15206</t>
  </si>
  <si>
    <t>South Whidbey</t>
  </si>
  <si>
    <t>Jefferson Co.</t>
  </si>
  <si>
    <t>16020</t>
  </si>
  <si>
    <t>Queets-Clearwater</t>
  </si>
  <si>
    <t>16046</t>
  </si>
  <si>
    <t>Brinnon</t>
  </si>
  <si>
    <t>16048</t>
  </si>
  <si>
    <t>Quilcene</t>
  </si>
  <si>
    <t>16049</t>
  </si>
  <si>
    <t>Chimacum</t>
  </si>
  <si>
    <t>16050</t>
  </si>
  <si>
    <t>Port Townsend</t>
  </si>
  <si>
    <t>King Co.</t>
  </si>
  <si>
    <t>17001</t>
  </si>
  <si>
    <t>Seattle</t>
  </si>
  <si>
    <t>17210</t>
  </si>
  <si>
    <t>Federal Way</t>
  </si>
  <si>
    <t>17216</t>
  </si>
  <si>
    <t>Enumclaw</t>
  </si>
  <si>
    <t>17400</t>
  </si>
  <si>
    <t>Mercer Island</t>
  </si>
  <si>
    <t>17401</t>
  </si>
  <si>
    <t>Highline</t>
  </si>
  <si>
    <t>17402</t>
  </si>
  <si>
    <t>Vashon Island</t>
  </si>
  <si>
    <t>17403</t>
  </si>
  <si>
    <t>Renton</t>
  </si>
  <si>
    <t>17404</t>
  </si>
  <si>
    <t>Skykomish</t>
  </si>
  <si>
    <t>17405</t>
  </si>
  <si>
    <t>Bellevue</t>
  </si>
  <si>
    <t>17406</t>
  </si>
  <si>
    <t>Tukwila</t>
  </si>
  <si>
    <t>17407</t>
  </si>
  <si>
    <t>Riverview</t>
  </si>
  <si>
    <t>17408</t>
  </si>
  <si>
    <t>Auburn</t>
  </si>
  <si>
    <t>17409</t>
  </si>
  <si>
    <t>Tahoma</t>
  </si>
  <si>
    <t>17410</t>
  </si>
  <si>
    <t>Snoqualmie Valley</t>
  </si>
  <si>
    <t>17411</t>
  </si>
  <si>
    <t>Issaquah</t>
  </si>
  <si>
    <t>17412</t>
  </si>
  <si>
    <t>Shoreline</t>
  </si>
  <si>
    <t>17414</t>
  </si>
  <si>
    <t>Lake Washington</t>
  </si>
  <si>
    <t>17415</t>
  </si>
  <si>
    <t>Kent</t>
  </si>
  <si>
    <t>17417</t>
  </si>
  <si>
    <t>Northshore</t>
  </si>
  <si>
    <t>17902</t>
  </si>
  <si>
    <t>Summit Public School: Sierra Charter</t>
  </si>
  <si>
    <t>17903</t>
  </si>
  <si>
    <t>Muckleshoot Tribal School.</t>
  </si>
  <si>
    <t>17905</t>
  </si>
  <si>
    <t>Summit Public School: Atlas</t>
  </si>
  <si>
    <t>17906</t>
  </si>
  <si>
    <t>Green Dot:Excel Charter</t>
  </si>
  <si>
    <t>17908</t>
  </si>
  <si>
    <t>Rainier Prep Charter</t>
  </si>
  <si>
    <t>17910</t>
  </si>
  <si>
    <t>Green Dot:Rainier Valley</t>
  </si>
  <si>
    <t>Kitsap Co.</t>
  </si>
  <si>
    <t>18100</t>
  </si>
  <si>
    <t>Bremerton</t>
  </si>
  <si>
    <t>18303</t>
  </si>
  <si>
    <t>Bainbridge</t>
  </si>
  <si>
    <t>18400</t>
  </si>
  <si>
    <t>North Kitsap</t>
  </si>
  <si>
    <t>18401</t>
  </si>
  <si>
    <t>Central Kitsap</t>
  </si>
  <si>
    <t>18402</t>
  </si>
  <si>
    <t>South Kitsap</t>
  </si>
  <si>
    <t>18902</t>
  </si>
  <si>
    <t>Suquamish Tribal</t>
  </si>
  <si>
    <t>Kittitas Co.</t>
  </si>
  <si>
    <t>19007</t>
  </si>
  <si>
    <t>Damman</t>
  </si>
  <si>
    <t>19028</t>
  </si>
  <si>
    <t>Easton</t>
  </si>
  <si>
    <t>19400</t>
  </si>
  <si>
    <t>Thorp</t>
  </si>
  <si>
    <t>19401</t>
  </si>
  <si>
    <t>Ellensburg</t>
  </si>
  <si>
    <t>19403</t>
  </si>
  <si>
    <t>Kittitas</t>
  </si>
  <si>
    <t>19404</t>
  </si>
  <si>
    <t>Cle Elum-Roslyn</t>
  </si>
  <si>
    <t>Klickitat Co.</t>
  </si>
  <si>
    <t>20094</t>
  </si>
  <si>
    <t>Wishram</t>
  </si>
  <si>
    <t>20203</t>
  </si>
  <si>
    <t>Bickleton</t>
  </si>
  <si>
    <t>20215</t>
  </si>
  <si>
    <t>Centerville</t>
  </si>
  <si>
    <t>20400</t>
  </si>
  <si>
    <t>Trout Lake</t>
  </si>
  <si>
    <t>20401</t>
  </si>
  <si>
    <t>Glenwood</t>
  </si>
  <si>
    <t>20402</t>
  </si>
  <si>
    <t>Klickitat</t>
  </si>
  <si>
    <t>20403</t>
  </si>
  <si>
    <t>Roosevelt</t>
  </si>
  <si>
    <t>20404</t>
  </si>
  <si>
    <t>Goldendale</t>
  </si>
  <si>
    <t>20405</t>
  </si>
  <si>
    <t>White Salmon</t>
  </si>
  <si>
    <t>20406</t>
  </si>
  <si>
    <t>Lyle</t>
  </si>
  <si>
    <t>Lewis Co.</t>
  </si>
  <si>
    <t>21014</t>
  </si>
  <si>
    <t>Napavine</t>
  </si>
  <si>
    <t>21036</t>
  </si>
  <si>
    <t>Evaline</t>
  </si>
  <si>
    <t>21206</t>
  </si>
  <si>
    <t>Mossyrock</t>
  </si>
  <si>
    <t>21214</t>
  </si>
  <si>
    <t>Morton</t>
  </si>
  <si>
    <t>21226</t>
  </si>
  <si>
    <t>Adna</t>
  </si>
  <si>
    <t>21232</t>
  </si>
  <si>
    <t>Winlock</t>
  </si>
  <si>
    <t>21234</t>
  </si>
  <si>
    <t>Boistfort</t>
  </si>
  <si>
    <t>21237</t>
  </si>
  <si>
    <t>Toledo</t>
  </si>
  <si>
    <t>21300</t>
  </si>
  <si>
    <t>Onalaska</t>
  </si>
  <si>
    <t>21301</t>
  </si>
  <si>
    <t>Pe Ell</t>
  </si>
  <si>
    <t>21302</t>
  </si>
  <si>
    <t>Chehalis</t>
  </si>
  <si>
    <t>21303</t>
  </si>
  <si>
    <t>White Pass</t>
  </si>
  <si>
    <t>21401</t>
  </si>
  <si>
    <t>Centralia</t>
  </si>
  <si>
    <t>Lincoln Co.</t>
  </si>
  <si>
    <t>22008</t>
  </si>
  <si>
    <t>Sprague</t>
  </si>
  <si>
    <t>22009</t>
  </si>
  <si>
    <t>Reardan</t>
  </si>
  <si>
    <t>22017</t>
  </si>
  <si>
    <t>Almira</t>
  </si>
  <si>
    <t>22073</t>
  </si>
  <si>
    <t>Creston</t>
  </si>
  <si>
    <t>22105</t>
  </si>
  <si>
    <t>Odessa</t>
  </si>
  <si>
    <t>22200</t>
  </si>
  <si>
    <t>Wilbur</t>
  </si>
  <si>
    <t>22204</t>
  </si>
  <si>
    <t>Harrington</t>
  </si>
  <si>
    <t>22207</t>
  </si>
  <si>
    <t>Davenport</t>
  </si>
  <si>
    <t>Mason Co.</t>
  </si>
  <si>
    <t>23042</t>
  </si>
  <si>
    <t>Southside</t>
  </si>
  <si>
    <t>23054</t>
  </si>
  <si>
    <t>Grapeview</t>
  </si>
  <si>
    <t>23309</t>
  </si>
  <si>
    <t>Shelton</t>
  </si>
  <si>
    <t>23311</t>
  </si>
  <si>
    <t>Mary M. Knight</t>
  </si>
  <si>
    <t>23402</t>
  </si>
  <si>
    <t>Pioneer</t>
  </si>
  <si>
    <t>23403</t>
  </si>
  <si>
    <t>North Mason</t>
  </si>
  <si>
    <t>23404</t>
  </si>
  <si>
    <t>Hood Canal</t>
  </si>
  <si>
    <t>Okanogan Co.</t>
  </si>
  <si>
    <t>24014</t>
  </si>
  <si>
    <t>Nespelem</t>
  </si>
  <si>
    <t>24019</t>
  </si>
  <si>
    <t>Omak</t>
  </si>
  <si>
    <t>24105</t>
  </si>
  <si>
    <t>Okanogan</t>
  </si>
  <si>
    <t>24111</t>
  </si>
  <si>
    <t>Brewster</t>
  </si>
  <si>
    <t>24122</t>
  </si>
  <si>
    <t>Pateros</t>
  </si>
  <si>
    <t>24350</t>
  </si>
  <si>
    <t>Methow Valley</t>
  </si>
  <si>
    <t>24404</t>
  </si>
  <si>
    <t>Tonasket</t>
  </si>
  <si>
    <t>24410</t>
  </si>
  <si>
    <t>Oroville</t>
  </si>
  <si>
    <t>Pacific Co.</t>
  </si>
  <si>
    <t>25101</t>
  </si>
  <si>
    <t>Ocean Beach</t>
  </si>
  <si>
    <t>25116</t>
  </si>
  <si>
    <t>Raymond</t>
  </si>
  <si>
    <t>25118</t>
  </si>
  <si>
    <t>South Bend</t>
  </si>
  <si>
    <t>25155</t>
  </si>
  <si>
    <t>Naselle-Grays River</t>
  </si>
  <si>
    <t>25160</t>
  </si>
  <si>
    <t>Willapa Valley</t>
  </si>
  <si>
    <t>25200</t>
  </si>
  <si>
    <t>North River</t>
  </si>
  <si>
    <t>Pend Oreille Co.</t>
  </si>
  <si>
    <t>26056</t>
  </si>
  <si>
    <t>Newport</t>
  </si>
  <si>
    <t>26059</t>
  </si>
  <si>
    <t>Cusick</t>
  </si>
  <si>
    <t>26070</t>
  </si>
  <si>
    <t>Selkirk</t>
  </si>
  <si>
    <t>Pierce Co.</t>
  </si>
  <si>
    <t>27001</t>
  </si>
  <si>
    <t>Steilacoom</t>
  </si>
  <si>
    <t>27003</t>
  </si>
  <si>
    <t>Puyallup</t>
  </si>
  <si>
    <t>27010</t>
  </si>
  <si>
    <t>Tacoma</t>
  </si>
  <si>
    <t>27019</t>
  </si>
  <si>
    <t>Carbonado</t>
  </si>
  <si>
    <t>27083</t>
  </si>
  <si>
    <t>University Place</t>
  </si>
  <si>
    <t>27320</t>
  </si>
  <si>
    <t>Sumner</t>
  </si>
  <si>
    <t>27343</t>
  </si>
  <si>
    <t>Dieringer</t>
  </si>
  <si>
    <t>27344</t>
  </si>
  <si>
    <t>Orting</t>
  </si>
  <si>
    <t>27400</t>
  </si>
  <si>
    <t>Clover Park</t>
  </si>
  <si>
    <t>27401</t>
  </si>
  <si>
    <t>Peninsula</t>
  </si>
  <si>
    <t>27402</t>
  </si>
  <si>
    <t>Franklin Pierce</t>
  </si>
  <si>
    <t>27403</t>
  </si>
  <si>
    <t>Bethel</t>
  </si>
  <si>
    <t>27404</t>
  </si>
  <si>
    <t>Eatonville</t>
  </si>
  <si>
    <t>27416</t>
  </si>
  <si>
    <t>White River</t>
  </si>
  <si>
    <t>27417</t>
  </si>
  <si>
    <t>Fife</t>
  </si>
  <si>
    <t>27904</t>
  </si>
  <si>
    <t>Green Dot:: Destiny Charter</t>
  </si>
  <si>
    <t>27905</t>
  </si>
  <si>
    <t>27909</t>
  </si>
  <si>
    <t>Soar Academy: Charter</t>
  </si>
  <si>
    <t>San Juan Co.</t>
  </si>
  <si>
    <t>28010</t>
  </si>
  <si>
    <t>Shaw Island</t>
  </si>
  <si>
    <t>28137</t>
  </si>
  <si>
    <t>Orcas Island</t>
  </si>
  <si>
    <t>28144</t>
  </si>
  <si>
    <t>Lopez Island</t>
  </si>
  <si>
    <t>28149</t>
  </si>
  <si>
    <t>San Juan Island</t>
  </si>
  <si>
    <t>Skagit Co.</t>
  </si>
  <si>
    <t>29011</t>
  </si>
  <si>
    <t>Concrete</t>
  </si>
  <si>
    <t>29100</t>
  </si>
  <si>
    <t>Burlington-Edison</t>
  </si>
  <si>
    <t>29101</t>
  </si>
  <si>
    <t>Sedro-Woolley</t>
  </si>
  <si>
    <t>29103</t>
  </si>
  <si>
    <t>Anacortes</t>
  </si>
  <si>
    <t>29311</t>
  </si>
  <si>
    <t>La Conner</t>
  </si>
  <si>
    <t>29317</t>
  </si>
  <si>
    <t>Conway</t>
  </si>
  <si>
    <t>29320</t>
  </si>
  <si>
    <t>Mount Vernon</t>
  </si>
  <si>
    <t>Skamania Co.</t>
  </si>
  <si>
    <t>30002</t>
  </si>
  <si>
    <t>Skamania</t>
  </si>
  <si>
    <t>30029</t>
  </si>
  <si>
    <t>Mount Pleasant</t>
  </si>
  <si>
    <t>30031</t>
  </si>
  <si>
    <t>Mill A</t>
  </si>
  <si>
    <t>30303</t>
  </si>
  <si>
    <t>Stevenson-Carson</t>
  </si>
  <si>
    <t>Snohomish Co.</t>
  </si>
  <si>
    <t>31002</t>
  </si>
  <si>
    <t>Everett</t>
  </si>
  <si>
    <t>31004</t>
  </si>
  <si>
    <t>Lake Stevens</t>
  </si>
  <si>
    <t>31006</t>
  </si>
  <si>
    <t>Mukilteo</t>
  </si>
  <si>
    <t>31015</t>
  </si>
  <si>
    <t>Edmonds</t>
  </si>
  <si>
    <t>31016</t>
  </si>
  <si>
    <t>Arlington</t>
  </si>
  <si>
    <t>31025</t>
  </si>
  <si>
    <t>Marysville</t>
  </si>
  <si>
    <t>31063</t>
  </si>
  <si>
    <t>Index</t>
  </si>
  <si>
    <t>31103</t>
  </si>
  <si>
    <t>Monroe</t>
  </si>
  <si>
    <t>31201</t>
  </si>
  <si>
    <t>Snohomish</t>
  </si>
  <si>
    <t>31306</t>
  </si>
  <si>
    <t>Lakewood</t>
  </si>
  <si>
    <t>31311</t>
  </si>
  <si>
    <t>Sultan</t>
  </si>
  <si>
    <t>31330</t>
  </si>
  <si>
    <t>Darrington</t>
  </si>
  <si>
    <t>31332</t>
  </si>
  <si>
    <t>Granite Falls</t>
  </si>
  <si>
    <t>31401</t>
  </si>
  <si>
    <t>Stanwood-Camano</t>
  </si>
  <si>
    <t>Spokane Co.</t>
  </si>
  <si>
    <t>32081</t>
  </si>
  <si>
    <t>Spokane</t>
  </si>
  <si>
    <t>32123</t>
  </si>
  <si>
    <t>Orchard Prairie</t>
  </si>
  <si>
    <t>32312</t>
  </si>
  <si>
    <t>Great Northern</t>
  </si>
  <si>
    <t>32325</t>
  </si>
  <si>
    <t>Nine Mile Falls</t>
  </si>
  <si>
    <t>32326</t>
  </si>
  <si>
    <t>Medical Lake</t>
  </si>
  <si>
    <t>32354</t>
  </si>
  <si>
    <t>Mead</t>
  </si>
  <si>
    <t>32356</t>
  </si>
  <si>
    <t>Central Valley</t>
  </si>
  <si>
    <t>32358</t>
  </si>
  <si>
    <t>Freeman</t>
  </si>
  <si>
    <t>32360</t>
  </si>
  <si>
    <t>Cheney</t>
  </si>
  <si>
    <t>32361</t>
  </si>
  <si>
    <t>East Valley (Spokane)</t>
  </si>
  <si>
    <t>32362</t>
  </si>
  <si>
    <t>Liberty</t>
  </si>
  <si>
    <t>32363</t>
  </si>
  <si>
    <t>West Valley (Spokane)</t>
  </si>
  <si>
    <t>32414</t>
  </si>
  <si>
    <t>Deer Park</t>
  </si>
  <si>
    <t>32416</t>
  </si>
  <si>
    <t>Riverside</t>
  </si>
  <si>
    <t>32907</t>
  </si>
  <si>
    <t>Pride Prep Charter</t>
  </si>
  <si>
    <t>32901</t>
  </si>
  <si>
    <t>Stevens Co.</t>
  </si>
  <si>
    <t>33030</t>
  </si>
  <si>
    <t>Onion Creek</t>
  </si>
  <si>
    <t>33036</t>
  </si>
  <si>
    <t>Chewelah</t>
  </si>
  <si>
    <t>33049</t>
  </si>
  <si>
    <t>Wellpinit</t>
  </si>
  <si>
    <t>33070</t>
  </si>
  <si>
    <t>Valley</t>
  </si>
  <si>
    <t>33115</t>
  </si>
  <si>
    <t>Colville</t>
  </si>
  <si>
    <t>33183</t>
  </si>
  <si>
    <t>Loon Lake</t>
  </si>
  <si>
    <t>33202</t>
  </si>
  <si>
    <t>Summit Valley</t>
  </si>
  <si>
    <t>33205</t>
  </si>
  <si>
    <t>Evergreen (Stevens)</t>
  </si>
  <si>
    <t>33206</t>
  </si>
  <si>
    <t>Columbia (Stevens)</t>
  </si>
  <si>
    <t>33207</t>
  </si>
  <si>
    <t>Mary Walker</t>
  </si>
  <si>
    <t>33211</t>
  </si>
  <si>
    <t>Northport</t>
  </si>
  <si>
    <t>33212</t>
  </si>
  <si>
    <t>Kettle Falls</t>
  </si>
  <si>
    <t>Thurston Co.</t>
  </si>
  <si>
    <t>34002</t>
  </si>
  <si>
    <t>Yelm</t>
  </si>
  <si>
    <t>34003</t>
  </si>
  <si>
    <t>North Thurston</t>
  </si>
  <si>
    <t>34033</t>
  </si>
  <si>
    <t>Tumwater</t>
  </si>
  <si>
    <t>34111</t>
  </si>
  <si>
    <t>Olympia</t>
  </si>
  <si>
    <t>34307</t>
  </si>
  <si>
    <t>Rainier</t>
  </si>
  <si>
    <t>34324</t>
  </si>
  <si>
    <t>Griffin</t>
  </si>
  <si>
    <t>34401</t>
  </si>
  <si>
    <t>Rochester</t>
  </si>
  <si>
    <t>34402</t>
  </si>
  <si>
    <t>Tenino</t>
  </si>
  <si>
    <t>34901</t>
  </si>
  <si>
    <t>Wahkiakum Co.</t>
  </si>
  <si>
    <t>35200</t>
  </si>
  <si>
    <t>Wahkiakum</t>
  </si>
  <si>
    <t>Walla Walla Co.</t>
  </si>
  <si>
    <t>36101</t>
  </si>
  <si>
    <t>Dixie</t>
  </si>
  <si>
    <t>36140</t>
  </si>
  <si>
    <t>Walla Walla</t>
  </si>
  <si>
    <t>36250</t>
  </si>
  <si>
    <t>College Place</t>
  </si>
  <si>
    <t>36300</t>
  </si>
  <si>
    <t>Touchet</t>
  </si>
  <si>
    <t>36400</t>
  </si>
  <si>
    <t>Columbia (Walla Walla)</t>
  </si>
  <si>
    <t>36401</t>
  </si>
  <si>
    <t>Waitsburg</t>
  </si>
  <si>
    <t>36402</t>
  </si>
  <si>
    <t>Prescott</t>
  </si>
  <si>
    <t>Whatcom Co.</t>
  </si>
  <si>
    <t>37501</t>
  </si>
  <si>
    <t>Bellingham</t>
  </si>
  <si>
    <t>37502</t>
  </si>
  <si>
    <t>Ferndale</t>
  </si>
  <si>
    <t>37503</t>
  </si>
  <si>
    <t>Blaine</t>
  </si>
  <si>
    <t>37504</t>
  </si>
  <si>
    <t>Lynden</t>
  </si>
  <si>
    <t>37505</t>
  </si>
  <si>
    <t>Meridian</t>
  </si>
  <si>
    <t>37506</t>
  </si>
  <si>
    <t>Nooksack Valley</t>
  </si>
  <si>
    <t>37507</t>
  </si>
  <si>
    <t>Mount Baker</t>
  </si>
  <si>
    <t>37903</t>
  </si>
  <si>
    <t>Lummi Tribal</t>
  </si>
  <si>
    <t>Whitman Co.</t>
  </si>
  <si>
    <t>38126</t>
  </si>
  <si>
    <t>Lacrosse</t>
  </si>
  <si>
    <t>38264</t>
  </si>
  <si>
    <t>Lamont</t>
  </si>
  <si>
    <t>38265</t>
  </si>
  <si>
    <t>Tekoa</t>
  </si>
  <si>
    <t>38267</t>
  </si>
  <si>
    <t>Pullman</t>
  </si>
  <si>
    <t>38300</t>
  </si>
  <si>
    <t>Colfax</t>
  </si>
  <si>
    <t>38301</t>
  </si>
  <si>
    <t>Palouse</t>
  </si>
  <si>
    <t>38302</t>
  </si>
  <si>
    <t>Garfield</t>
  </si>
  <si>
    <t>38304</t>
  </si>
  <si>
    <t>Steptoe</t>
  </si>
  <si>
    <t>38306</t>
  </si>
  <si>
    <t>Colton</t>
  </si>
  <si>
    <t>38308</t>
  </si>
  <si>
    <t>Endicott</t>
  </si>
  <si>
    <t>38320</t>
  </si>
  <si>
    <t>Rosalia</t>
  </si>
  <si>
    <t>38322</t>
  </si>
  <si>
    <t>St. John</t>
  </si>
  <si>
    <t>38324</t>
  </si>
  <si>
    <t>Oakesdale</t>
  </si>
  <si>
    <t>Yakima Co.</t>
  </si>
  <si>
    <t>39002</t>
  </si>
  <si>
    <t>Union Gap</t>
  </si>
  <si>
    <t>39003</t>
  </si>
  <si>
    <t>Naches Valley</t>
  </si>
  <si>
    <t>39007</t>
  </si>
  <si>
    <t>Yakima</t>
  </si>
  <si>
    <t>39090</t>
  </si>
  <si>
    <t>East Valley (Yakima)</t>
  </si>
  <si>
    <t>39119</t>
  </si>
  <si>
    <t>Selah</t>
  </si>
  <si>
    <t>39120</t>
  </si>
  <si>
    <t>Mabton</t>
  </si>
  <si>
    <t>39200</t>
  </si>
  <si>
    <t>Grandview</t>
  </si>
  <si>
    <t>39201</t>
  </si>
  <si>
    <t>Sunnyside</t>
  </si>
  <si>
    <t>39202</t>
  </si>
  <si>
    <t>Toppenish</t>
  </si>
  <si>
    <t>39203</t>
  </si>
  <si>
    <t>Highland</t>
  </si>
  <si>
    <t>39204</t>
  </si>
  <si>
    <t>Granger</t>
  </si>
  <si>
    <t>39205</t>
  </si>
  <si>
    <t>Zillah</t>
  </si>
  <si>
    <t>39207</t>
  </si>
  <si>
    <t>Wapato</t>
  </si>
  <si>
    <t>39208</t>
  </si>
  <si>
    <t>West Valley (Yakima)</t>
  </si>
  <si>
    <t>39209</t>
  </si>
  <si>
    <t>Mount Adams</t>
  </si>
  <si>
    <t>Spokane International Academy</t>
  </si>
  <si>
    <t>Summit Public Schools: Olympus</t>
  </si>
  <si>
    <t>WA HE Lut Tribal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</si>
</sst>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0.0#%_);_(* \(0.0#%\);_(* &quot; &quot;_);_(@_)"/>
    <numFmt numFmtId="167" formatCode="_(* #,###.##_);_(* \(#,###.##\);_(* &quot;  &quot;_);_(@_)"/>
    <numFmt numFmtId="168" formatCode="_(* #,##0.00_);_(* \(#,##0.00\);_(* &quot; 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1"/>
      <color rgb="FFFF0000"/>
      <name val="Segoe UI"/>
      <family val="2"/>
    </font>
    <font>
      <b/>
      <sz val="11"/>
      <name val="Segoe UI"/>
      <family val="2"/>
    </font>
    <font>
      <sz val="11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0" fontId="3" fillId="0" borderId="0" applyFont="0" applyFill="0" applyBorder="0" applyAlignment="0" applyProtection="0"/>
    <xf numFmtId="0" fontId="2" fillId="0" borderId="0"/>
  </cellStyleXfs>
  <cellXfs count="137">
    <xf numFmtId="0" fontId="0" fillId="0" borderId="0" xfId="0"/>
    <xf numFmtId="3" fontId="4" fillId="0" borderId="1" xfId="0" applyNumberFormat="1" applyFont="1" applyFill="1" applyBorder="1" applyAlignment="1">
      <alignment horizontal="center"/>
    </xf>
    <xf numFmtId="0" fontId="5" fillId="2" borderId="2" xfId="0" applyNumberFormat="1" applyFont="1" applyFill="1" applyBorder="1"/>
    <xf numFmtId="3" fontId="5" fillId="0" borderId="1" xfId="0" applyNumberFormat="1" applyFont="1" applyFill="1" applyBorder="1" applyAlignment="1">
      <alignment horizontal="center"/>
    </xf>
    <xf numFmtId="164" fontId="5" fillId="0" borderId="1" xfId="1" applyNumberFormat="1" applyFont="1" applyFill="1" applyBorder="1" applyAlignment="1">
      <alignment horizontal="centerContinuous"/>
    </xf>
    <xf numFmtId="4" fontId="5" fillId="0" borderId="2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10" fontId="5" fillId="0" borderId="3" xfId="0" applyNumberFormat="1" applyFont="1" applyFill="1" applyBorder="1" applyAlignment="1">
      <alignment horizontal="center"/>
    </xf>
    <xf numFmtId="3" fontId="5" fillId="0" borderId="4" xfId="0" applyNumberFormat="1" applyFont="1" applyFill="1" applyBorder="1" applyAlignment="1">
      <alignment horizontal="center"/>
    </xf>
    <xf numFmtId="4" fontId="5" fillId="2" borderId="2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centerContinuous"/>
    </xf>
    <xf numFmtId="0" fontId="6" fillId="0" borderId="2" xfId="0" applyFont="1" applyFill="1" applyBorder="1" applyAlignment="1">
      <alignment horizontal="centerContinuous"/>
    </xf>
    <xf numFmtId="4" fontId="5" fillId="2" borderId="1" xfId="0" applyNumberFormat="1" applyFont="1" applyFill="1" applyBorder="1" applyAlignment="1">
      <alignment horizontal="center"/>
    </xf>
    <xf numFmtId="10" fontId="5" fillId="0" borderId="3" xfId="0" applyNumberFormat="1" applyFont="1" applyFill="1" applyBorder="1" applyAlignment="1">
      <alignment horizontal="centerContinuous"/>
    </xf>
    <xf numFmtId="10" fontId="5" fillId="0" borderId="4" xfId="0" applyNumberFormat="1" applyFont="1" applyFill="1" applyBorder="1" applyAlignment="1">
      <alignment horizontal="centerContinuous"/>
    </xf>
    <xf numFmtId="0" fontId="5" fillId="0" borderId="3" xfId="0" applyFont="1" applyFill="1" applyBorder="1" applyAlignment="1">
      <alignment horizontal="centerContinuous"/>
    </xf>
    <xf numFmtId="0" fontId="5" fillId="3" borderId="2" xfId="0" applyFont="1" applyFill="1" applyBorder="1" applyAlignment="1">
      <alignment horizontal="center"/>
    </xf>
    <xf numFmtId="3" fontId="5" fillId="2" borderId="1" xfId="0" applyNumberFormat="1" applyFont="1" applyFill="1" applyBorder="1" applyAlignment="1">
      <alignment horizontal="center"/>
    </xf>
    <xf numFmtId="4" fontId="6" fillId="0" borderId="2" xfId="0" applyNumberFormat="1" applyFont="1" applyFill="1" applyBorder="1" applyAlignment="1">
      <alignment horizontal="centerContinuous"/>
    </xf>
    <xf numFmtId="3" fontId="5" fillId="0" borderId="2" xfId="0" applyNumberFormat="1" applyFont="1" applyFill="1" applyBorder="1" applyAlignment="1">
      <alignment horizontal="center"/>
    </xf>
    <xf numFmtId="3" fontId="5" fillId="0" borderId="3" xfId="0" applyNumberFormat="1" applyFont="1" applyFill="1" applyBorder="1" applyAlignment="1">
      <alignment horizontal="centerContinuous"/>
    </xf>
    <xf numFmtId="43" fontId="5" fillId="0" borderId="4" xfId="1" applyFont="1" applyFill="1" applyBorder="1" applyAlignment="1">
      <alignment horizontal="centerContinuous"/>
    </xf>
    <xf numFmtId="3" fontId="5" fillId="0" borderId="0" xfId="0" applyNumberFormat="1" applyFont="1" applyFill="1" applyBorder="1" applyAlignment="1">
      <alignment horizontal="center"/>
    </xf>
    <xf numFmtId="10" fontId="5" fillId="0" borderId="0" xfId="0" applyNumberFormat="1" applyFont="1" applyFill="1" applyBorder="1" applyAlignment="1">
      <alignment horizontal="centerContinuous"/>
    </xf>
    <xf numFmtId="0" fontId="6" fillId="0" borderId="0" xfId="0" applyFont="1" applyBorder="1" applyAlignment="1">
      <alignment horizontal="centerContinuous"/>
    </xf>
    <xf numFmtId="43" fontId="6" fillId="0" borderId="0" xfId="1" applyFont="1" applyBorder="1"/>
    <xf numFmtId="0" fontId="5" fillId="0" borderId="5" xfId="0" applyNumberFormat="1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164" fontId="5" fillId="0" borderId="5" xfId="1" applyNumberFormat="1" applyFont="1" applyFill="1" applyBorder="1" applyAlignment="1">
      <alignment horizontal="center"/>
    </xf>
    <xf numFmtId="4" fontId="5" fillId="4" borderId="0" xfId="0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10" fontId="5" fillId="0" borderId="8" xfId="0" applyNumberFormat="1" applyFont="1" applyFill="1" applyBorder="1" applyAlignment="1">
      <alignment horizontal="centerContinuous"/>
    </xf>
    <xf numFmtId="10" fontId="5" fillId="0" borderId="9" xfId="0" applyNumberFormat="1" applyFont="1" applyFill="1" applyBorder="1" applyAlignment="1">
      <alignment horizontal="centerContinuous"/>
    </xf>
    <xf numFmtId="0" fontId="5" fillId="0" borderId="8" xfId="0" applyNumberFormat="1" applyFont="1" applyFill="1" applyBorder="1" applyAlignment="1">
      <alignment horizontal="centerContinuous"/>
    </xf>
    <xf numFmtId="0" fontId="6" fillId="0" borderId="9" xfId="0" applyFont="1" applyFill="1" applyBorder="1" applyAlignment="1">
      <alignment horizontal="centerContinuous"/>
    </xf>
    <xf numFmtId="10" fontId="5" fillId="0" borderId="0" xfId="0" applyNumberFormat="1" applyFont="1" applyFill="1" applyBorder="1" applyAlignment="1">
      <alignment horizontal="center"/>
    </xf>
    <xf numFmtId="4" fontId="6" fillId="0" borderId="9" xfId="0" applyNumberFormat="1" applyFont="1" applyFill="1" applyBorder="1" applyAlignment="1">
      <alignment horizontal="centerContinuous"/>
    </xf>
    <xf numFmtId="43" fontId="6" fillId="0" borderId="9" xfId="1" applyFont="1" applyBorder="1" applyAlignment="1">
      <alignment horizontal="centerContinuous"/>
    </xf>
    <xf numFmtId="0" fontId="6" fillId="0" borderId="0" xfId="0" applyFont="1" applyBorder="1"/>
    <xf numFmtId="0" fontId="5" fillId="0" borderId="10" xfId="0" applyNumberFormat="1" applyFont="1" applyFill="1" applyBorder="1" applyAlignment="1">
      <alignment horizontal="left"/>
    </xf>
    <xf numFmtId="0" fontId="5" fillId="0" borderId="11" xfId="0" applyNumberFormat="1" applyFont="1" applyFill="1" applyBorder="1" applyAlignment="1">
      <alignment horizontal="center"/>
    </xf>
    <xf numFmtId="164" fontId="5" fillId="0" borderId="10" xfId="1" applyNumberFormat="1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center"/>
    </xf>
    <xf numFmtId="3" fontId="5" fillId="4" borderId="0" xfId="0" applyNumberFormat="1" applyFont="1" applyFill="1" applyBorder="1" applyAlignment="1">
      <alignment horizontal="center"/>
    </xf>
    <xf numFmtId="10" fontId="5" fillId="0" borderId="12" xfId="0" applyNumberFormat="1" applyFont="1" applyFill="1" applyBorder="1" applyAlignment="1">
      <alignment horizontal="center"/>
    </xf>
    <xf numFmtId="10" fontId="5" fillId="0" borderId="13" xfId="0" applyNumberFormat="1" applyFont="1" applyFill="1" applyBorder="1" applyAlignment="1">
      <alignment horizontal="center"/>
    </xf>
    <xf numFmtId="43" fontId="5" fillId="4" borderId="0" xfId="1" applyFont="1" applyFill="1" applyBorder="1" applyAlignment="1">
      <alignment horizontal="center"/>
    </xf>
    <xf numFmtId="4" fontId="5" fillId="0" borderId="13" xfId="0" applyNumberFormat="1" applyFont="1" applyFill="1" applyBorder="1" applyAlignment="1">
      <alignment horizontal="center"/>
    </xf>
    <xf numFmtId="43" fontId="5" fillId="0" borderId="13" xfId="1" applyFont="1" applyFill="1" applyBorder="1" applyAlignment="1">
      <alignment horizontal="center"/>
    </xf>
    <xf numFmtId="43" fontId="5" fillId="0" borderId="5" xfId="1" applyFont="1" applyFill="1" applyBorder="1" applyAlignment="1"/>
    <xf numFmtId="43" fontId="5" fillId="0" borderId="8" xfId="1" applyFont="1" applyFill="1" applyBorder="1" applyAlignment="1">
      <alignment horizontal="center"/>
    </xf>
    <xf numFmtId="43" fontId="5" fillId="0" borderId="2" xfId="1" applyFont="1" applyFill="1" applyBorder="1" applyAlignment="1">
      <alignment horizontal="center"/>
    </xf>
    <xf numFmtId="164" fontId="5" fillId="0" borderId="2" xfId="1" applyNumberFormat="1" applyFont="1" applyFill="1" applyBorder="1" applyAlignment="1">
      <alignment horizontal="right"/>
    </xf>
    <xf numFmtId="43" fontId="6" fillId="0" borderId="0" xfId="1" applyFont="1" applyBorder="1" applyAlignment="1">
      <alignment horizontal="right"/>
    </xf>
    <xf numFmtId="43" fontId="6" fillId="0" borderId="14" xfId="0" applyNumberFormat="1" applyFont="1" applyBorder="1" applyAlignment="1">
      <alignment horizontal="right"/>
    </xf>
    <xf numFmtId="165" fontId="5" fillId="0" borderId="0" xfId="2" applyNumberFormat="1" applyFont="1" applyFill="1" applyBorder="1" applyAlignment="1">
      <alignment horizontal="right"/>
    </xf>
    <xf numFmtId="43" fontId="5" fillId="0" borderId="0" xfId="0" applyNumberFormat="1" applyFont="1" applyBorder="1" applyAlignment="1">
      <alignment horizontal="right"/>
    </xf>
    <xf numFmtId="43" fontId="6" fillId="0" borderId="15" xfId="0" applyNumberFormat="1" applyFont="1" applyBorder="1" applyAlignment="1">
      <alignment horizontal="right"/>
    </xf>
    <xf numFmtId="165" fontId="5" fillId="0" borderId="0" xfId="0" applyNumberFormat="1" applyFont="1" applyBorder="1" applyAlignment="1">
      <alignment horizontal="right"/>
    </xf>
    <xf numFmtId="4" fontId="5" fillId="0" borderId="0" xfId="0" applyNumberFormat="1" applyFont="1" applyFill="1" applyBorder="1" applyAlignment="1">
      <alignment horizontal="right"/>
    </xf>
    <xf numFmtId="43" fontId="6" fillId="0" borderId="15" xfId="0" applyNumberFormat="1" applyFont="1" applyFill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43" fontId="5" fillId="0" borderId="9" xfId="1" applyFont="1" applyBorder="1" applyAlignment="1">
      <alignment horizontal="right"/>
    </xf>
    <xf numFmtId="38" fontId="5" fillId="0" borderId="5" xfId="3" applyNumberFormat="1" applyFont="1" applyFill="1" applyBorder="1" applyAlignment="1">
      <alignment horizontal="left"/>
    </xf>
    <xf numFmtId="0" fontId="5" fillId="0" borderId="8" xfId="0" applyNumberFormat="1" applyFont="1" applyFill="1" applyBorder="1" applyAlignment="1">
      <alignment horizontal="center"/>
    </xf>
    <xf numFmtId="43" fontId="5" fillId="0" borderId="0" xfId="1" applyFont="1" applyBorder="1"/>
    <xf numFmtId="3" fontId="5" fillId="0" borderId="0" xfId="0" applyNumberFormat="1" applyFont="1" applyFill="1" applyBorder="1" applyAlignment="1">
      <alignment horizontal="right"/>
    </xf>
    <xf numFmtId="38" fontId="6" fillId="0" borderId="0" xfId="0" applyNumberFormat="1" applyFont="1" applyBorder="1" applyAlignment="1">
      <alignment horizontal="right"/>
    </xf>
    <xf numFmtId="43" fontId="6" fillId="0" borderId="0" xfId="0" applyNumberFormat="1" applyFont="1" applyBorder="1" applyAlignment="1">
      <alignment horizontal="right"/>
    </xf>
    <xf numFmtId="43" fontId="6" fillId="0" borderId="0" xfId="0" applyNumberFormat="1" applyFont="1" applyFill="1" applyBorder="1" applyAlignment="1">
      <alignment horizontal="right"/>
    </xf>
    <xf numFmtId="0" fontId="6" fillId="0" borderId="5" xfId="0" applyFont="1" applyBorder="1"/>
    <xf numFmtId="0" fontId="6" fillId="0" borderId="8" xfId="0" applyFont="1" applyFill="1" applyBorder="1"/>
    <xf numFmtId="43" fontId="6" fillId="0" borderId="0" xfId="0" applyNumberFormat="1" applyFont="1" applyBorder="1"/>
    <xf numFmtId="164" fontId="6" fillId="0" borderId="0" xfId="0" applyNumberFormat="1" applyFont="1" applyBorder="1"/>
    <xf numFmtId="0" fontId="6" fillId="0" borderId="0" xfId="0" applyFont="1" applyBorder="1" applyAlignment="1">
      <alignment horizontal="right"/>
    </xf>
    <xf numFmtId="4" fontId="6" fillId="0" borderId="0" xfId="0" applyNumberFormat="1" applyFont="1" applyFill="1" applyBorder="1" applyAlignment="1">
      <alignment horizontal="right"/>
    </xf>
    <xf numFmtId="0" fontId="6" fillId="0" borderId="9" xfId="0" applyFont="1" applyBorder="1" applyAlignment="1">
      <alignment horizontal="right"/>
    </xf>
    <xf numFmtId="0" fontId="5" fillId="0" borderId="5" xfId="0" applyNumberFormat="1" applyFont="1" applyFill="1" applyBorder="1"/>
    <xf numFmtId="0" fontId="6" fillId="0" borderId="0" xfId="0" applyNumberFormat="1" applyFont="1" applyFill="1" applyBorder="1"/>
    <xf numFmtId="3" fontId="5" fillId="0" borderId="8" xfId="0" applyNumberFormat="1" applyFont="1" applyFill="1" applyBorder="1"/>
    <xf numFmtId="0" fontId="6" fillId="0" borderId="0" xfId="0" applyNumberFormat="1" applyFont="1" applyFill="1" applyBorder="1" applyAlignment="1">
      <alignment horizontal="right"/>
    </xf>
    <xf numFmtId="10" fontId="6" fillId="0" borderId="0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166" fontId="6" fillId="0" borderId="9" xfId="0" applyNumberFormat="1" applyFont="1" applyBorder="1" applyAlignment="1">
      <alignment horizontal="right"/>
    </xf>
    <xf numFmtId="167" fontId="6" fillId="0" borderId="0" xfId="1" applyNumberFormat="1" applyFont="1" applyBorder="1"/>
    <xf numFmtId="3" fontId="6" fillId="0" borderId="0" xfId="0" applyNumberFormat="1" applyFont="1" applyFill="1" applyBorder="1"/>
    <xf numFmtId="3" fontId="6" fillId="0" borderId="8" xfId="0" applyNumberFormat="1" applyFont="1" applyFill="1" applyBorder="1"/>
    <xf numFmtId="38" fontId="6" fillId="0" borderId="0" xfId="1" applyNumberFormat="1" applyFont="1" applyBorder="1" applyAlignment="1">
      <alignment horizontal="right"/>
    </xf>
    <xf numFmtId="165" fontId="6" fillId="0" borderId="0" xfId="2" applyNumberFormat="1" applyFont="1" applyFill="1" applyBorder="1" applyAlignment="1">
      <alignment horizontal="right"/>
    </xf>
    <xf numFmtId="165" fontId="6" fillId="0" borderId="0" xfId="0" applyNumberFormat="1" applyFont="1" applyBorder="1" applyAlignment="1">
      <alignment horizontal="right"/>
    </xf>
    <xf numFmtId="165" fontId="6" fillId="0" borderId="0" xfId="1" applyNumberFormat="1" applyFont="1" applyBorder="1" applyAlignment="1">
      <alignment horizontal="right"/>
    </xf>
    <xf numFmtId="4" fontId="6" fillId="0" borderId="0" xfId="1" applyNumberFormat="1" applyFont="1" applyFill="1" applyBorder="1" applyAlignment="1">
      <alignment horizontal="right"/>
    </xf>
    <xf numFmtId="38" fontId="6" fillId="0" borderId="0" xfId="1" applyNumberFormat="1" applyFont="1" applyFill="1" applyBorder="1" applyAlignment="1">
      <alignment horizontal="right"/>
    </xf>
    <xf numFmtId="43" fontId="6" fillId="0" borderId="9" xfId="1" applyFont="1" applyBorder="1" applyAlignment="1">
      <alignment horizontal="right"/>
    </xf>
    <xf numFmtId="0" fontId="5" fillId="0" borderId="0" xfId="0" applyFont="1" applyBorder="1"/>
    <xf numFmtId="0" fontId="5" fillId="0" borderId="5" xfId="0" applyFont="1" applyBorder="1"/>
    <xf numFmtId="3" fontId="5" fillId="0" borderId="0" xfId="0" applyNumberFormat="1" applyFont="1" applyFill="1" applyBorder="1"/>
    <xf numFmtId="168" fontId="5" fillId="0" borderId="0" xfId="0" applyNumberFormat="1" applyFont="1" applyFill="1" applyBorder="1"/>
    <xf numFmtId="3" fontId="5" fillId="0" borderId="0" xfId="0" applyNumberFormat="1" applyFont="1" applyBorder="1" applyAlignment="1">
      <alignment horizontal="right"/>
    </xf>
    <xf numFmtId="43" fontId="5" fillId="0" borderId="0" xfId="1" applyFont="1" applyBorder="1" applyAlignment="1">
      <alignment horizontal="right"/>
    </xf>
    <xf numFmtId="38" fontId="5" fillId="0" borderId="0" xfId="1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0" fontId="6" fillId="0" borderId="5" xfId="0" applyFont="1" applyFill="1" applyBorder="1"/>
    <xf numFmtId="3" fontId="6" fillId="0" borderId="0" xfId="0" quotePrefix="1" applyNumberFormat="1" applyFont="1" applyFill="1" applyBorder="1"/>
    <xf numFmtId="3" fontId="5" fillId="0" borderId="5" xfId="0" applyNumberFormat="1" applyFont="1" applyFill="1" applyBorder="1"/>
    <xf numFmtId="3" fontId="6" fillId="0" borderId="5" xfId="0" applyNumberFormat="1" applyFont="1" applyFill="1" applyBorder="1"/>
    <xf numFmtId="4" fontId="6" fillId="0" borderId="0" xfId="4" applyNumberFormat="1" applyFont="1"/>
    <xf numFmtId="4" fontId="6" fillId="0" borderId="8" xfId="4" applyNumberFormat="1" applyFont="1" applyBorder="1"/>
    <xf numFmtId="43" fontId="5" fillId="0" borderId="0" xfId="0" applyNumberFormat="1" applyFont="1" applyBorder="1"/>
    <xf numFmtId="164" fontId="5" fillId="0" borderId="0" xfId="0" applyNumberFormat="1" applyFont="1" applyBorder="1"/>
    <xf numFmtId="38" fontId="5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4" fontId="5" fillId="0" borderId="0" xfId="1" applyNumberFormat="1" applyFont="1" applyFill="1" applyBorder="1" applyAlignment="1">
      <alignment horizontal="right"/>
    </xf>
    <xf numFmtId="4" fontId="6" fillId="0" borderId="0" xfId="0" applyNumberFormat="1" applyFont="1" applyBorder="1"/>
    <xf numFmtId="0" fontId="6" fillId="0" borderId="0" xfId="0" applyNumberFormat="1" applyFont="1" applyFill="1"/>
    <xf numFmtId="49" fontId="6" fillId="0" borderId="0" xfId="0" applyNumberFormat="1" applyFont="1" applyAlignment="1">
      <alignment horizontal="left"/>
    </xf>
    <xf numFmtId="49" fontId="6" fillId="0" borderId="0" xfId="0" quotePrefix="1" applyNumberFormat="1" applyFont="1" applyAlignment="1">
      <alignment horizontal="left"/>
    </xf>
    <xf numFmtId="43" fontId="6" fillId="0" borderId="0" xfId="1" applyFont="1" applyFill="1" applyBorder="1" applyAlignment="1">
      <alignment horizontal="right"/>
    </xf>
    <xf numFmtId="4" fontId="5" fillId="0" borderId="0" xfId="0" applyNumberFormat="1" applyFont="1" applyBorder="1"/>
    <xf numFmtId="164" fontId="5" fillId="0" borderId="0" xfId="1" applyNumberFormat="1" applyFont="1" applyBorder="1" applyAlignment="1">
      <alignment horizontal="right"/>
    </xf>
    <xf numFmtId="165" fontId="6" fillId="0" borderId="0" xfId="2" applyNumberFormat="1" applyFont="1" applyBorder="1" applyAlignment="1">
      <alignment horizontal="right"/>
    </xf>
    <xf numFmtId="168" fontId="6" fillId="0" borderId="0" xfId="0" applyNumberFormat="1" applyFont="1" applyFill="1" applyBorder="1"/>
    <xf numFmtId="164" fontId="5" fillId="0" borderId="0" xfId="1" applyNumberFormat="1" applyFont="1" applyBorder="1"/>
    <xf numFmtId="0" fontId="6" fillId="0" borderId="8" xfId="0" applyFont="1" applyBorder="1"/>
    <xf numFmtId="164" fontId="6" fillId="0" borderId="0" xfId="1" applyNumberFormat="1" applyFont="1" applyBorder="1"/>
    <xf numFmtId="10" fontId="6" fillId="0" borderId="0" xfId="0" applyNumberFormat="1" applyFont="1" applyFill="1" applyBorder="1"/>
    <xf numFmtId="0" fontId="6" fillId="0" borderId="0" xfId="0" applyFont="1" applyFill="1" applyBorder="1"/>
    <xf numFmtId="10" fontId="6" fillId="0" borderId="0" xfId="0" applyNumberFormat="1" applyFont="1" applyBorder="1"/>
    <xf numFmtId="4" fontId="6" fillId="0" borderId="0" xfId="0" applyNumberFormat="1" applyFont="1" applyFill="1" applyBorder="1"/>
    <xf numFmtId="0" fontId="6" fillId="0" borderId="0" xfId="0" applyFont="1"/>
    <xf numFmtId="4" fontId="6" fillId="2" borderId="0" xfId="0" applyNumberFormat="1" applyFont="1" applyFill="1" applyBorder="1"/>
    <xf numFmtId="38" fontId="5" fillId="0" borderId="0" xfId="1" applyNumberFormat="1" applyFont="1" applyFill="1" applyBorder="1" applyAlignment="1">
      <alignment horizontal="right"/>
    </xf>
    <xf numFmtId="165" fontId="5" fillId="0" borderId="0" xfId="2" applyNumberFormat="1" applyFont="1" applyBorder="1" applyAlignment="1">
      <alignment horizontal="right"/>
    </xf>
    <xf numFmtId="0" fontId="6" fillId="0" borderId="11" xfId="0" applyFont="1" applyBorder="1"/>
  </cellXfs>
  <cellStyles count="5">
    <cellStyle name="Comma" xfId="1" builtinId="3"/>
    <cellStyle name="Comma 5" xfId="3"/>
    <cellStyle name="Normal" xfId="0" builtinId="0"/>
    <cellStyle name="Normal 5" xfId="4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718/Section%203/%232%201718%20GFRev-OFS-RM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16 REV_OFS by county-print "/>
      <sheetName val="1718 REV_OFS by county PRINT)"/>
      <sheetName val="1718 REV_OFS by county"/>
      <sheetName val="1718  Exp_Rev Access"/>
      <sheetName val="1516 REV_OFS by county"/>
      <sheetName val="1314 REV_OFS by county"/>
      <sheetName val="1112 REV_OFS by county"/>
      <sheetName val="1314 Exp_Rev Access"/>
      <sheetName val="1516 REV_OFS by enroll-print "/>
      <sheetName val="1314 REV_OFS by enroll"/>
      <sheetName val="1213 REV_OFS by enroll"/>
      <sheetName val="1112 Exp_Rev Access"/>
      <sheetName val="1112 REV_OFS by enroll"/>
      <sheetName val="report comparison verify"/>
      <sheetName val="1112 enrollment_Rev_Exp by size"/>
      <sheetName val="2011-12 Enrollment"/>
      <sheetName val="1415 Exp_Rev Access"/>
      <sheetName val="1718 REV_OFS by enroll (2)"/>
      <sheetName val="1718 REV_OFS by enroll-PRINT"/>
      <sheetName val="2014-15 Enrollment"/>
      <sheetName val="2013-14 Enrollment"/>
      <sheetName val="2012-13 Enrollment"/>
      <sheetName val="1213 Exp_Rev Access"/>
      <sheetName val="1213 enrollment_Rev_Exp by size"/>
      <sheetName val="1415 enrollment_Rev_Exp by size"/>
      <sheetName val="1718 enrollment_Rev_Exp by size"/>
      <sheetName val="1314 enrollment_Rev_Exp by size"/>
    </sheetNames>
    <sheetDataSet>
      <sheetData sheetId="0"/>
      <sheetData sheetId="1"/>
      <sheetData sheetId="2"/>
      <sheetData sheetId="3">
        <row r="5">
          <cell r="F5" t="str">
            <v>Sum of SumOfAmount</v>
          </cell>
        </row>
        <row r="7">
          <cell r="F7" t="str">
            <v>01109</v>
          </cell>
          <cell r="G7">
            <v>151025.18</v>
          </cell>
          <cell r="H7">
            <v>151025.18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49848.94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576.45000000000005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8659.73</v>
          </cell>
          <cell r="AC7">
            <v>20644.43</v>
          </cell>
          <cell r="AD7">
            <v>0</v>
          </cell>
          <cell r="AE7">
            <v>8291.24</v>
          </cell>
          <cell r="AF7">
            <v>5</v>
          </cell>
          <cell r="AG7">
            <v>195</v>
          </cell>
          <cell r="AH7">
            <v>1360.06</v>
          </cell>
          <cell r="AI7">
            <v>1124.6300000000001</v>
          </cell>
          <cell r="AJ7">
            <v>8992.4</v>
          </cell>
          <cell r="AK7">
            <v>1796916.04</v>
          </cell>
          <cell r="AL7">
            <v>1572974.04</v>
          </cell>
          <cell r="AM7">
            <v>2983.96</v>
          </cell>
          <cell r="AN7">
            <v>220958.04</v>
          </cell>
          <cell r="AO7">
            <v>0</v>
          </cell>
          <cell r="AP7">
            <v>0</v>
          </cell>
          <cell r="AQ7">
            <v>212527.84</v>
          </cell>
          <cell r="AR7">
            <v>0</v>
          </cell>
          <cell r="AS7">
            <v>35475.879999999997</v>
          </cell>
          <cell r="AT7">
            <v>0</v>
          </cell>
          <cell r="AU7">
            <v>0</v>
          </cell>
          <cell r="AV7">
            <v>0</v>
          </cell>
          <cell r="AW7">
            <v>27496.91</v>
          </cell>
          <cell r="AX7">
            <v>0</v>
          </cell>
          <cell r="AY7">
            <v>25850.5</v>
          </cell>
          <cell r="AZ7">
            <v>0</v>
          </cell>
          <cell r="BA7">
            <v>0</v>
          </cell>
          <cell r="BB7">
            <v>762.73</v>
          </cell>
          <cell r="BC7">
            <v>0</v>
          </cell>
          <cell r="BD7">
            <v>925.57</v>
          </cell>
          <cell r="BE7">
            <v>122016.25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5.84</v>
          </cell>
          <cell r="BQ7">
            <v>0</v>
          </cell>
          <cell r="BR7">
            <v>0</v>
          </cell>
          <cell r="BS7">
            <v>0</v>
          </cell>
          <cell r="BT7">
            <v>5.84</v>
          </cell>
          <cell r="BU7">
            <v>0</v>
          </cell>
          <cell r="BV7">
            <v>0</v>
          </cell>
          <cell r="BW7">
            <v>74797.48</v>
          </cell>
          <cell r="BX7">
            <v>23107.09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8080.57</v>
          </cell>
          <cell r="CH7">
            <v>0</v>
          </cell>
          <cell r="CI7">
            <v>3168.36</v>
          </cell>
          <cell r="CJ7">
            <v>0</v>
          </cell>
          <cell r="CK7">
            <v>10593</v>
          </cell>
          <cell r="CL7">
            <v>5049.33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22147.58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2651.55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4570242.6400000015</v>
          </cell>
        </row>
        <row r="8">
          <cell r="F8" t="str">
            <v>01122</v>
          </cell>
          <cell r="G8">
            <v>51873.279999999999</v>
          </cell>
          <cell r="H8">
            <v>51871.61</v>
          </cell>
          <cell r="I8">
            <v>0</v>
          </cell>
          <cell r="J8">
            <v>1.67</v>
          </cell>
          <cell r="K8">
            <v>0</v>
          </cell>
          <cell r="L8">
            <v>0</v>
          </cell>
          <cell r="M8">
            <v>0</v>
          </cell>
          <cell r="N8">
            <v>5203.93</v>
          </cell>
          <cell r="O8">
            <v>50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1192</v>
          </cell>
          <cell r="AC8">
            <v>3195.5</v>
          </cell>
          <cell r="AD8">
            <v>0</v>
          </cell>
          <cell r="AE8">
            <v>159.80000000000001</v>
          </cell>
          <cell r="AF8">
            <v>0</v>
          </cell>
          <cell r="AG8">
            <v>0</v>
          </cell>
          <cell r="AH8">
            <v>0</v>
          </cell>
          <cell r="AI8">
            <v>606.63</v>
          </cell>
          <cell r="AJ8">
            <v>0</v>
          </cell>
          <cell r="AK8">
            <v>325050.18</v>
          </cell>
          <cell r="AL8">
            <v>295327.18</v>
          </cell>
          <cell r="AM8">
            <v>402.56</v>
          </cell>
          <cell r="AN8">
            <v>29320.44</v>
          </cell>
          <cell r="AO8">
            <v>0</v>
          </cell>
          <cell r="AP8">
            <v>0</v>
          </cell>
          <cell r="AQ8">
            <v>58819.56</v>
          </cell>
          <cell r="AR8">
            <v>0</v>
          </cell>
          <cell r="AS8">
            <v>6643.81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600</v>
          </cell>
          <cell r="AZ8">
            <v>0</v>
          </cell>
          <cell r="BA8">
            <v>0</v>
          </cell>
          <cell r="BB8">
            <v>359.17</v>
          </cell>
          <cell r="BC8">
            <v>0</v>
          </cell>
          <cell r="BD8">
            <v>0</v>
          </cell>
          <cell r="BE8">
            <v>51216.58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29299.759999999998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2820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26479.759999999998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940493.42000000016</v>
          </cell>
        </row>
        <row r="9">
          <cell r="F9" t="str">
            <v>01147</v>
          </cell>
          <cell r="G9">
            <v>2998092.61</v>
          </cell>
          <cell r="H9">
            <v>2995438.96</v>
          </cell>
          <cell r="I9">
            <v>0</v>
          </cell>
          <cell r="J9">
            <v>2653.65</v>
          </cell>
          <cell r="K9">
            <v>0</v>
          </cell>
          <cell r="L9">
            <v>0</v>
          </cell>
          <cell r="M9">
            <v>0</v>
          </cell>
          <cell r="N9">
            <v>551300.14</v>
          </cell>
          <cell r="O9">
            <v>11396.33</v>
          </cell>
          <cell r="P9">
            <v>0</v>
          </cell>
          <cell r="Q9">
            <v>0</v>
          </cell>
          <cell r="R9">
            <v>0</v>
          </cell>
          <cell r="S9">
            <v>275</v>
          </cell>
          <cell r="T9">
            <v>0</v>
          </cell>
          <cell r="U9">
            <v>19889.46</v>
          </cell>
          <cell r="V9">
            <v>0</v>
          </cell>
          <cell r="W9">
            <v>36611.93</v>
          </cell>
          <cell r="X9">
            <v>0</v>
          </cell>
          <cell r="Y9">
            <v>0</v>
          </cell>
          <cell r="Z9">
            <v>0</v>
          </cell>
          <cell r="AA9">
            <v>13712.24</v>
          </cell>
          <cell r="AB9">
            <v>220151.03</v>
          </cell>
          <cell r="AC9">
            <v>157022.79999999999</v>
          </cell>
          <cell r="AD9">
            <v>0</v>
          </cell>
          <cell r="AE9">
            <v>9617.27</v>
          </cell>
          <cell r="AF9">
            <v>26094.560000000001</v>
          </cell>
          <cell r="AG9">
            <v>8942</v>
          </cell>
          <cell r="AH9">
            <v>21968.75</v>
          </cell>
          <cell r="AI9">
            <v>25618.77</v>
          </cell>
          <cell r="AJ9">
            <v>0</v>
          </cell>
          <cell r="AK9">
            <v>34514906.420000002</v>
          </cell>
          <cell r="AL9">
            <v>28374633.91</v>
          </cell>
          <cell r="AM9">
            <v>993916.35</v>
          </cell>
          <cell r="AN9">
            <v>5146356.16</v>
          </cell>
          <cell r="AO9">
            <v>0</v>
          </cell>
          <cell r="AP9">
            <v>0</v>
          </cell>
          <cell r="AQ9">
            <v>10713634.859999999</v>
          </cell>
          <cell r="AR9">
            <v>648</v>
          </cell>
          <cell r="AS9">
            <v>3828591.79</v>
          </cell>
          <cell r="AT9">
            <v>409938.24</v>
          </cell>
          <cell r="AU9">
            <v>0</v>
          </cell>
          <cell r="AV9">
            <v>0</v>
          </cell>
          <cell r="AW9">
            <v>2597624.37</v>
          </cell>
          <cell r="AX9">
            <v>0</v>
          </cell>
          <cell r="AY9">
            <v>329882.2</v>
          </cell>
          <cell r="AZ9">
            <v>0</v>
          </cell>
          <cell r="BA9">
            <v>1861069.52</v>
          </cell>
          <cell r="BB9">
            <v>92429.88</v>
          </cell>
          <cell r="BC9">
            <v>0</v>
          </cell>
          <cell r="BD9">
            <v>88810.68</v>
          </cell>
          <cell r="BE9">
            <v>1491499.53</v>
          </cell>
          <cell r="BF9">
            <v>13140.65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5068578.75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764783.13</v>
          </cell>
          <cell r="CH9">
            <v>0</v>
          </cell>
          <cell r="CI9">
            <v>25779.17</v>
          </cell>
          <cell r="CJ9">
            <v>0</v>
          </cell>
          <cell r="CK9">
            <v>1171290.57</v>
          </cell>
          <cell r="CL9">
            <v>248607.17</v>
          </cell>
          <cell r="CM9">
            <v>291239.71000000002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196730.44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2107455.12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71993.5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190699.94</v>
          </cell>
          <cell r="FI9">
            <v>9790.8700000000008</v>
          </cell>
          <cell r="FJ9">
            <v>9790.8700000000008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57840.93</v>
          </cell>
          <cell r="FU9">
            <v>8480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49360.93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107828289.16000001</v>
          </cell>
        </row>
        <row r="10">
          <cell r="F10" t="str">
            <v>01158</v>
          </cell>
          <cell r="G10">
            <v>809377.54</v>
          </cell>
          <cell r="H10">
            <v>809333.37</v>
          </cell>
          <cell r="I10">
            <v>0</v>
          </cell>
          <cell r="J10">
            <v>44.17</v>
          </cell>
          <cell r="K10">
            <v>0</v>
          </cell>
          <cell r="L10">
            <v>0</v>
          </cell>
          <cell r="M10">
            <v>0</v>
          </cell>
          <cell r="N10">
            <v>41185.11</v>
          </cell>
          <cell r="O10">
            <v>208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195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13359.7</v>
          </cell>
          <cell r="AC10">
            <v>10841</v>
          </cell>
          <cell r="AD10">
            <v>0</v>
          </cell>
          <cell r="AE10">
            <v>16500</v>
          </cell>
          <cell r="AF10">
            <v>0</v>
          </cell>
          <cell r="AG10">
            <v>0</v>
          </cell>
          <cell r="AH10">
            <v>0</v>
          </cell>
          <cell r="AI10">
            <v>81.41</v>
          </cell>
          <cell r="AJ10">
            <v>0</v>
          </cell>
          <cell r="AK10">
            <v>2056346.66</v>
          </cell>
          <cell r="AL10">
            <v>1969305.21</v>
          </cell>
          <cell r="AM10">
            <v>22148.81</v>
          </cell>
          <cell r="AN10">
            <v>64892.639999999999</v>
          </cell>
          <cell r="AO10">
            <v>0</v>
          </cell>
          <cell r="AP10">
            <v>0</v>
          </cell>
          <cell r="AQ10">
            <v>1132805.72</v>
          </cell>
          <cell r="AR10">
            <v>0</v>
          </cell>
          <cell r="AS10">
            <v>186262.95</v>
          </cell>
          <cell r="AT10">
            <v>4282.08</v>
          </cell>
          <cell r="AU10">
            <v>0</v>
          </cell>
          <cell r="AV10">
            <v>0</v>
          </cell>
          <cell r="AW10">
            <v>100976.09</v>
          </cell>
          <cell r="AX10">
            <v>0</v>
          </cell>
          <cell r="AY10">
            <v>12655.3</v>
          </cell>
          <cell r="AZ10">
            <v>0</v>
          </cell>
          <cell r="BA10">
            <v>32727.58</v>
          </cell>
          <cell r="BB10">
            <v>0</v>
          </cell>
          <cell r="BC10">
            <v>0</v>
          </cell>
          <cell r="BD10">
            <v>3082.29</v>
          </cell>
          <cell r="BE10">
            <v>758230.94</v>
          </cell>
          <cell r="BF10">
            <v>34588.49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264322.55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46822</v>
          </cell>
          <cell r="CH10">
            <v>0</v>
          </cell>
          <cell r="CI10">
            <v>1815.58</v>
          </cell>
          <cell r="CJ10">
            <v>0</v>
          </cell>
          <cell r="CK10">
            <v>61432.65</v>
          </cell>
          <cell r="CL10">
            <v>10834</v>
          </cell>
          <cell r="CM10">
            <v>21585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114304.63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7528.69</v>
          </cell>
          <cell r="FI10">
            <v>8454.8799999999992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8454.8799999999992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3712.28</v>
          </cell>
          <cell r="GE10">
            <v>0</v>
          </cell>
          <cell r="GF10">
            <v>0</v>
          </cell>
          <cell r="GG10">
            <v>3712.28</v>
          </cell>
          <cell r="GH10">
            <v>0</v>
          </cell>
          <cell r="GI10">
            <v>0</v>
          </cell>
          <cell r="GJ10">
            <v>0</v>
          </cell>
          <cell r="GK10">
            <v>8632409.4800000004</v>
          </cell>
        </row>
        <row r="11">
          <cell r="F11" t="str">
            <v>01160</v>
          </cell>
          <cell r="G11">
            <v>1033548.06</v>
          </cell>
          <cell r="H11">
            <v>1033008.9</v>
          </cell>
          <cell r="I11">
            <v>0</v>
          </cell>
          <cell r="J11">
            <v>539.16</v>
          </cell>
          <cell r="K11">
            <v>0</v>
          </cell>
          <cell r="L11">
            <v>0</v>
          </cell>
          <cell r="M11">
            <v>0</v>
          </cell>
          <cell r="N11">
            <v>129596.53</v>
          </cell>
          <cell r="O11">
            <v>26419.02</v>
          </cell>
          <cell r="P11">
            <v>0</v>
          </cell>
          <cell r="Q11">
            <v>0</v>
          </cell>
          <cell r="R11">
            <v>0</v>
          </cell>
          <cell r="S11">
            <v>19010</v>
          </cell>
          <cell r="T11">
            <v>0</v>
          </cell>
          <cell r="U11">
            <v>0</v>
          </cell>
          <cell r="V11">
            <v>0</v>
          </cell>
          <cell r="W11">
            <v>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34148.25</v>
          </cell>
          <cell r="AC11">
            <v>1758.82</v>
          </cell>
          <cell r="AD11">
            <v>0</v>
          </cell>
          <cell r="AE11">
            <v>7386.29</v>
          </cell>
          <cell r="AF11">
            <v>121.11</v>
          </cell>
          <cell r="AG11">
            <v>1275.45</v>
          </cell>
          <cell r="AH11">
            <v>3351.96</v>
          </cell>
          <cell r="AI11">
            <v>26167.72</v>
          </cell>
          <cell r="AJ11">
            <v>9952.91</v>
          </cell>
          <cell r="AK11">
            <v>3131514.18</v>
          </cell>
          <cell r="AL11">
            <v>3017328.3</v>
          </cell>
          <cell r="AM11">
            <v>23516.560000000001</v>
          </cell>
          <cell r="AN11">
            <v>90669.32</v>
          </cell>
          <cell r="AO11">
            <v>0</v>
          </cell>
          <cell r="AP11">
            <v>0</v>
          </cell>
          <cell r="AQ11">
            <v>379090.11</v>
          </cell>
          <cell r="AR11">
            <v>0</v>
          </cell>
          <cell r="AS11">
            <v>181156.67</v>
          </cell>
          <cell r="AT11">
            <v>8118.75</v>
          </cell>
          <cell r="AU11">
            <v>0</v>
          </cell>
          <cell r="AV11">
            <v>0</v>
          </cell>
          <cell r="AW11">
            <v>128845.19</v>
          </cell>
          <cell r="AX11">
            <v>0</v>
          </cell>
          <cell r="AY11">
            <v>17515.96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3937.54</v>
          </cell>
          <cell r="BE11">
            <v>0</v>
          </cell>
          <cell r="BF11">
            <v>39516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265333.84000000003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69468</v>
          </cell>
          <cell r="CH11">
            <v>0</v>
          </cell>
          <cell r="CI11">
            <v>2141</v>
          </cell>
          <cell r="CJ11">
            <v>0</v>
          </cell>
          <cell r="CK11">
            <v>60410.17</v>
          </cell>
          <cell r="CL11">
            <v>26305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81413.81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15536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10059.86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9878165.4399999995</v>
          </cell>
        </row>
        <row r="12">
          <cell r="F12" t="str">
            <v>02250</v>
          </cell>
          <cell r="G12">
            <v>4844938.59</v>
          </cell>
          <cell r="H12">
            <v>4844619.32</v>
          </cell>
          <cell r="I12">
            <v>0</v>
          </cell>
          <cell r="J12">
            <v>319.27</v>
          </cell>
          <cell r="K12">
            <v>0</v>
          </cell>
          <cell r="L12">
            <v>0</v>
          </cell>
          <cell r="M12">
            <v>0</v>
          </cell>
          <cell r="N12">
            <v>738776.11</v>
          </cell>
          <cell r="O12">
            <v>7952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21508.16</v>
          </cell>
          <cell r="X12">
            <v>0</v>
          </cell>
          <cell r="Y12">
            <v>0</v>
          </cell>
          <cell r="Z12">
            <v>0</v>
          </cell>
          <cell r="AA12">
            <v>75721.88</v>
          </cell>
          <cell r="AB12">
            <v>247715.38</v>
          </cell>
          <cell r="AC12">
            <v>50314.52</v>
          </cell>
          <cell r="AD12">
            <v>0</v>
          </cell>
          <cell r="AE12">
            <v>28896.74</v>
          </cell>
          <cell r="AF12">
            <v>2839.44</v>
          </cell>
          <cell r="AG12">
            <v>122127.14</v>
          </cell>
          <cell r="AH12">
            <v>3037.16</v>
          </cell>
          <cell r="AI12">
            <v>250.53</v>
          </cell>
          <cell r="AJ12">
            <v>178413.16</v>
          </cell>
          <cell r="AK12">
            <v>20252572.010000002</v>
          </cell>
          <cell r="AL12">
            <v>17577071.719999999</v>
          </cell>
          <cell r="AM12">
            <v>512113.69</v>
          </cell>
          <cell r="AN12">
            <v>2163386.6</v>
          </cell>
          <cell r="AO12">
            <v>0</v>
          </cell>
          <cell r="AP12">
            <v>0</v>
          </cell>
          <cell r="AQ12">
            <v>5114534.3099999996</v>
          </cell>
          <cell r="AR12">
            <v>1190</v>
          </cell>
          <cell r="AS12">
            <v>2525498.3199999998</v>
          </cell>
          <cell r="AT12">
            <v>278479.89</v>
          </cell>
          <cell r="AU12">
            <v>0</v>
          </cell>
          <cell r="AV12">
            <v>0</v>
          </cell>
          <cell r="AW12">
            <v>1157987.07</v>
          </cell>
          <cell r="AX12">
            <v>0</v>
          </cell>
          <cell r="AY12">
            <v>219204.09</v>
          </cell>
          <cell r="AZ12">
            <v>0</v>
          </cell>
          <cell r="BA12">
            <v>34294.480000000003</v>
          </cell>
          <cell r="BB12">
            <v>60078.51</v>
          </cell>
          <cell r="BC12">
            <v>0</v>
          </cell>
          <cell r="BD12">
            <v>25811.06</v>
          </cell>
          <cell r="BE12">
            <v>809199.85</v>
          </cell>
          <cell r="BF12">
            <v>2500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291.04000000000002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23695.19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23695.19</v>
          </cell>
          <cell r="BV12">
            <v>0</v>
          </cell>
          <cell r="BW12">
            <v>2748634.75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623323.41</v>
          </cell>
          <cell r="CH12">
            <v>0</v>
          </cell>
          <cell r="CI12">
            <v>22949</v>
          </cell>
          <cell r="CJ12">
            <v>0</v>
          </cell>
          <cell r="CK12">
            <v>817354</v>
          </cell>
          <cell r="CL12">
            <v>130517.31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15320.52</v>
          </cell>
          <cell r="CY12">
            <v>929900.4</v>
          </cell>
          <cell r="CZ12">
            <v>0</v>
          </cell>
          <cell r="DA12">
            <v>59540.67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48867.9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100861.54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23796.959999999999</v>
          </cell>
          <cell r="FU12">
            <v>10861.66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12935.3</v>
          </cell>
          <cell r="GA12">
            <v>0</v>
          </cell>
          <cell r="GB12">
            <v>0</v>
          </cell>
          <cell r="GC12">
            <v>0</v>
          </cell>
          <cell r="GD12">
            <v>1139</v>
          </cell>
          <cell r="GE12">
            <v>0</v>
          </cell>
          <cell r="GF12">
            <v>0</v>
          </cell>
          <cell r="GG12">
            <v>1139</v>
          </cell>
          <cell r="GH12">
            <v>0</v>
          </cell>
          <cell r="GI12">
            <v>0</v>
          </cell>
          <cell r="GJ12">
            <v>0</v>
          </cell>
          <cell r="GK12">
            <v>67496173.840000004</v>
          </cell>
        </row>
        <row r="13">
          <cell r="F13" t="str">
            <v>02420</v>
          </cell>
          <cell r="G13">
            <v>1585381.82</v>
          </cell>
          <cell r="H13">
            <v>1563275.82</v>
          </cell>
          <cell r="I13">
            <v>0</v>
          </cell>
          <cell r="J13">
            <v>22106</v>
          </cell>
          <cell r="K13">
            <v>0</v>
          </cell>
          <cell r="L13">
            <v>0</v>
          </cell>
          <cell r="M13">
            <v>0</v>
          </cell>
          <cell r="N13">
            <v>156326.79999999999</v>
          </cell>
          <cell r="O13">
            <v>0</v>
          </cell>
          <cell r="P13">
            <v>0</v>
          </cell>
          <cell r="Q13">
            <v>8439.4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1299.5999999999999</v>
          </cell>
          <cell r="X13">
            <v>5978</v>
          </cell>
          <cell r="Y13">
            <v>0</v>
          </cell>
          <cell r="Z13">
            <v>0</v>
          </cell>
          <cell r="AA13">
            <v>0</v>
          </cell>
          <cell r="AB13">
            <v>79144.479999999996</v>
          </cell>
          <cell r="AC13">
            <v>16192.74</v>
          </cell>
          <cell r="AD13">
            <v>0</v>
          </cell>
          <cell r="AE13">
            <v>0</v>
          </cell>
          <cell r="AF13">
            <v>280.24</v>
          </cell>
          <cell r="AG13">
            <v>2600.25</v>
          </cell>
          <cell r="AH13">
            <v>0</v>
          </cell>
          <cell r="AI13">
            <v>42392.09</v>
          </cell>
          <cell r="AJ13">
            <v>0</v>
          </cell>
          <cell r="AK13">
            <v>5077837.75</v>
          </cell>
          <cell r="AL13">
            <v>4569533.49</v>
          </cell>
          <cell r="AM13">
            <v>83767.740000000005</v>
          </cell>
          <cell r="AN13">
            <v>424536.52</v>
          </cell>
          <cell r="AO13">
            <v>0</v>
          </cell>
          <cell r="AP13">
            <v>0</v>
          </cell>
          <cell r="AQ13">
            <v>1004055.49</v>
          </cell>
          <cell r="AR13">
            <v>0</v>
          </cell>
          <cell r="AS13">
            <v>531387.96</v>
          </cell>
          <cell r="AT13">
            <v>37598.04</v>
          </cell>
          <cell r="AU13">
            <v>0</v>
          </cell>
          <cell r="AV13">
            <v>0</v>
          </cell>
          <cell r="AW13">
            <v>106557.46</v>
          </cell>
          <cell r="AX13">
            <v>0</v>
          </cell>
          <cell r="AY13">
            <v>48278.46</v>
          </cell>
          <cell r="AZ13">
            <v>0</v>
          </cell>
          <cell r="BA13">
            <v>0</v>
          </cell>
          <cell r="BB13">
            <v>14687.9</v>
          </cell>
          <cell r="BC13">
            <v>0</v>
          </cell>
          <cell r="BD13">
            <v>5661.96</v>
          </cell>
          <cell r="BE13">
            <v>259883.71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5448.92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5448.92</v>
          </cell>
          <cell r="BV13">
            <v>0</v>
          </cell>
          <cell r="BW13">
            <v>406357.7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142631.89000000001</v>
          </cell>
          <cell r="CH13">
            <v>0</v>
          </cell>
          <cell r="CI13">
            <v>3913</v>
          </cell>
          <cell r="CJ13">
            <v>0</v>
          </cell>
          <cell r="CK13">
            <v>108979.68</v>
          </cell>
          <cell r="CL13">
            <v>26374.92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79642.81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9644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35171.4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2487.9899999999998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2487.9899999999998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16475792.940000005</v>
          </cell>
        </row>
        <row r="14">
          <cell r="F14" t="str">
            <v>03017</v>
          </cell>
          <cell r="G14">
            <v>25361569.84</v>
          </cell>
          <cell r="H14">
            <v>25361569.84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3080710.57</v>
          </cell>
          <cell r="O14">
            <v>229272.95</v>
          </cell>
          <cell r="P14">
            <v>0</v>
          </cell>
          <cell r="Q14">
            <v>0</v>
          </cell>
          <cell r="R14">
            <v>34075</v>
          </cell>
          <cell r="S14">
            <v>0</v>
          </cell>
          <cell r="T14">
            <v>21899.55</v>
          </cell>
          <cell r="U14">
            <v>46400.62</v>
          </cell>
          <cell r="V14">
            <v>0</v>
          </cell>
          <cell r="W14">
            <v>29083.56</v>
          </cell>
          <cell r="X14">
            <v>0</v>
          </cell>
          <cell r="Y14">
            <v>52589.04</v>
          </cell>
          <cell r="Z14">
            <v>0</v>
          </cell>
          <cell r="AA14">
            <v>58582.64</v>
          </cell>
          <cell r="AB14">
            <v>1199582.54</v>
          </cell>
          <cell r="AC14">
            <v>642169.21</v>
          </cell>
          <cell r="AD14">
            <v>0</v>
          </cell>
          <cell r="AE14">
            <v>130592.53</v>
          </cell>
          <cell r="AF14">
            <v>31209.24</v>
          </cell>
          <cell r="AG14">
            <v>144279.23000000001</v>
          </cell>
          <cell r="AH14">
            <v>987.72</v>
          </cell>
          <cell r="AI14">
            <v>418101.94</v>
          </cell>
          <cell r="AJ14">
            <v>41884.800000000003</v>
          </cell>
          <cell r="AK14">
            <v>146434447.71000001</v>
          </cell>
          <cell r="AL14">
            <v>126673938.04000001</v>
          </cell>
          <cell r="AM14">
            <v>4082253.71</v>
          </cell>
          <cell r="AN14">
            <v>15678255.960000001</v>
          </cell>
          <cell r="AO14">
            <v>0</v>
          </cell>
          <cell r="AP14">
            <v>0</v>
          </cell>
          <cell r="AQ14">
            <v>36849113.939999998</v>
          </cell>
          <cell r="AR14">
            <v>0</v>
          </cell>
          <cell r="AS14">
            <v>14559287.869999999</v>
          </cell>
          <cell r="AT14">
            <v>952589.65</v>
          </cell>
          <cell r="AU14">
            <v>0</v>
          </cell>
          <cell r="AV14">
            <v>0</v>
          </cell>
          <cell r="AW14">
            <v>7260580.8300000001</v>
          </cell>
          <cell r="AX14">
            <v>617268.21</v>
          </cell>
          <cell r="AY14">
            <v>1392511.18</v>
          </cell>
          <cell r="AZ14">
            <v>18830.27</v>
          </cell>
          <cell r="BA14">
            <v>3441176</v>
          </cell>
          <cell r="BB14">
            <v>422309.28</v>
          </cell>
          <cell r="BC14">
            <v>0</v>
          </cell>
          <cell r="BD14">
            <v>144948.31</v>
          </cell>
          <cell r="BE14">
            <v>5757649.2300000004</v>
          </cell>
          <cell r="BF14">
            <v>2281963.11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18181625.969999999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3413031.45</v>
          </cell>
          <cell r="CH14">
            <v>0</v>
          </cell>
          <cell r="CI14">
            <v>109285</v>
          </cell>
          <cell r="CJ14">
            <v>71954</v>
          </cell>
          <cell r="CK14">
            <v>4619244.07</v>
          </cell>
          <cell r="CL14">
            <v>852449.64</v>
          </cell>
          <cell r="CM14">
            <v>1064795.67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437667.88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523062.96</v>
          </cell>
          <cell r="CX14">
            <v>140796.82</v>
          </cell>
          <cell r="CY14">
            <v>6249525.6600000001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85131.51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148642.82999999999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466038.48</v>
          </cell>
          <cell r="FI14">
            <v>318570.61</v>
          </cell>
          <cell r="FJ14">
            <v>271055.61</v>
          </cell>
          <cell r="FK14">
            <v>0</v>
          </cell>
          <cell r="FL14">
            <v>0</v>
          </cell>
          <cell r="FM14">
            <v>25355</v>
          </cell>
          <cell r="FN14">
            <v>22160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351969.93</v>
          </cell>
          <cell r="FU14">
            <v>118116.77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20703.16</v>
          </cell>
          <cell r="GA14">
            <v>213150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461156017.13999993</v>
          </cell>
        </row>
        <row r="15">
          <cell r="F15" t="str">
            <v>03050</v>
          </cell>
          <cell r="G15">
            <v>291068.90000000002</v>
          </cell>
          <cell r="H15">
            <v>291068.90000000002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78651.360000000001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6361.83</v>
          </cell>
          <cell r="AD15">
            <v>0</v>
          </cell>
          <cell r="AE15">
            <v>0</v>
          </cell>
          <cell r="AF15">
            <v>0</v>
          </cell>
          <cell r="AG15">
            <v>12800</v>
          </cell>
          <cell r="AH15">
            <v>0</v>
          </cell>
          <cell r="AI15">
            <v>54609.02</v>
          </cell>
          <cell r="AJ15">
            <v>4880.51</v>
          </cell>
          <cell r="AK15">
            <v>945207.63</v>
          </cell>
          <cell r="AL15">
            <v>930705.88</v>
          </cell>
          <cell r="AM15">
            <v>14501.75</v>
          </cell>
          <cell r="AN15">
            <v>0</v>
          </cell>
          <cell r="AO15">
            <v>0</v>
          </cell>
          <cell r="AP15">
            <v>0</v>
          </cell>
          <cell r="AQ15">
            <v>525839</v>
          </cell>
          <cell r="AR15">
            <v>0</v>
          </cell>
          <cell r="AS15">
            <v>93226.45</v>
          </cell>
          <cell r="AT15">
            <v>0</v>
          </cell>
          <cell r="AU15">
            <v>0</v>
          </cell>
          <cell r="AV15">
            <v>0</v>
          </cell>
          <cell r="AW15">
            <v>98788.800000000003</v>
          </cell>
          <cell r="AX15">
            <v>0</v>
          </cell>
          <cell r="AY15">
            <v>10000</v>
          </cell>
          <cell r="AZ15">
            <v>0</v>
          </cell>
          <cell r="BA15">
            <v>36889.769999999997</v>
          </cell>
          <cell r="BB15">
            <v>2774.1</v>
          </cell>
          <cell r="BC15">
            <v>0</v>
          </cell>
          <cell r="BD15">
            <v>2802.56</v>
          </cell>
          <cell r="BE15">
            <v>281357.32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98602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20018</v>
          </cell>
          <cell r="CH15">
            <v>0</v>
          </cell>
          <cell r="CI15">
            <v>0</v>
          </cell>
          <cell r="CJ15">
            <v>0</v>
          </cell>
          <cell r="CK15">
            <v>12608.48</v>
          </cell>
          <cell r="CL15">
            <v>0</v>
          </cell>
          <cell r="CM15">
            <v>8261.2099999999991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3172.72</v>
          </cell>
          <cell r="CY15">
            <v>54541.59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3878737.78</v>
          </cell>
        </row>
        <row r="16">
          <cell r="F16" t="str">
            <v>03052</v>
          </cell>
          <cell r="G16">
            <v>2233468.44</v>
          </cell>
          <cell r="H16">
            <v>2218344.56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15123.88</v>
          </cell>
          <cell r="N16">
            <v>208583.82</v>
          </cell>
          <cell r="O16">
            <v>376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140</v>
          </cell>
          <cell r="U16">
            <v>0</v>
          </cell>
          <cell r="V16">
            <v>0</v>
          </cell>
          <cell r="W16">
            <v>7429.5</v>
          </cell>
          <cell r="X16">
            <v>1474</v>
          </cell>
          <cell r="Y16">
            <v>0</v>
          </cell>
          <cell r="Z16">
            <v>0</v>
          </cell>
          <cell r="AA16">
            <v>0</v>
          </cell>
          <cell r="AB16">
            <v>78197.399999999994</v>
          </cell>
          <cell r="AC16">
            <v>27876.57</v>
          </cell>
          <cell r="AD16">
            <v>0</v>
          </cell>
          <cell r="AE16">
            <v>3642.12</v>
          </cell>
          <cell r="AF16">
            <v>2137.79</v>
          </cell>
          <cell r="AG16">
            <v>26521.9</v>
          </cell>
          <cell r="AH16">
            <v>8874.1200000000008</v>
          </cell>
          <cell r="AI16">
            <v>29183.759999999998</v>
          </cell>
          <cell r="AJ16">
            <v>22730.66</v>
          </cell>
          <cell r="AK16">
            <v>11526971.34</v>
          </cell>
          <cell r="AL16">
            <v>9852217.1899999995</v>
          </cell>
          <cell r="AM16">
            <v>326087.43</v>
          </cell>
          <cell r="AN16">
            <v>1348666.72</v>
          </cell>
          <cell r="AO16">
            <v>0</v>
          </cell>
          <cell r="AP16">
            <v>0</v>
          </cell>
          <cell r="AQ16">
            <v>3882653.06</v>
          </cell>
          <cell r="AR16">
            <v>0</v>
          </cell>
          <cell r="AS16">
            <v>1288319.69</v>
          </cell>
          <cell r="AT16">
            <v>62084.29</v>
          </cell>
          <cell r="AU16">
            <v>0</v>
          </cell>
          <cell r="AV16">
            <v>0</v>
          </cell>
          <cell r="AW16">
            <v>857851.72</v>
          </cell>
          <cell r="AX16">
            <v>0</v>
          </cell>
          <cell r="AY16">
            <v>153859.09</v>
          </cell>
          <cell r="AZ16">
            <v>0</v>
          </cell>
          <cell r="BA16">
            <v>424415.82</v>
          </cell>
          <cell r="BB16">
            <v>33465.51</v>
          </cell>
          <cell r="BC16">
            <v>0</v>
          </cell>
          <cell r="BD16">
            <v>15028</v>
          </cell>
          <cell r="BE16">
            <v>660035.86</v>
          </cell>
          <cell r="BF16">
            <v>382856.05</v>
          </cell>
          <cell r="BG16">
            <v>4737.03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1681330.65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305737.53000000003</v>
          </cell>
          <cell r="CH16">
            <v>0</v>
          </cell>
          <cell r="CI16">
            <v>16207</v>
          </cell>
          <cell r="CJ16">
            <v>0</v>
          </cell>
          <cell r="CK16">
            <v>565267.31000000006</v>
          </cell>
          <cell r="CL16">
            <v>85043.74</v>
          </cell>
          <cell r="CM16">
            <v>148699.09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11282.37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6911.45</v>
          </cell>
          <cell r="CY16">
            <v>500805.53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11842.63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29534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23772.79</v>
          </cell>
          <cell r="FU16">
            <v>23772.79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4858.5</v>
          </cell>
          <cell r="GE16">
            <v>0</v>
          </cell>
          <cell r="GF16">
            <v>0</v>
          </cell>
          <cell r="GG16">
            <v>4858.5</v>
          </cell>
          <cell r="GH16">
            <v>0</v>
          </cell>
          <cell r="GI16">
            <v>0</v>
          </cell>
          <cell r="GJ16">
            <v>0</v>
          </cell>
          <cell r="GK16">
            <v>39123277.20000001</v>
          </cell>
        </row>
        <row r="17">
          <cell r="F17" t="str">
            <v>03053</v>
          </cell>
          <cell r="G17">
            <v>1891048.47</v>
          </cell>
          <cell r="H17">
            <v>1891048.47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137675.56</v>
          </cell>
          <cell r="O17">
            <v>5493.25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420</v>
          </cell>
          <cell r="U17">
            <v>0</v>
          </cell>
          <cell r="V17">
            <v>0</v>
          </cell>
          <cell r="W17">
            <v>8987.65</v>
          </cell>
          <cell r="X17">
            <v>356.5</v>
          </cell>
          <cell r="Y17">
            <v>0</v>
          </cell>
          <cell r="Z17">
            <v>0</v>
          </cell>
          <cell r="AA17">
            <v>0</v>
          </cell>
          <cell r="AB17">
            <v>73635.41</v>
          </cell>
          <cell r="AC17">
            <v>14922.11</v>
          </cell>
          <cell r="AD17">
            <v>0</v>
          </cell>
          <cell r="AE17">
            <v>8558.5</v>
          </cell>
          <cell r="AF17">
            <v>1442.33</v>
          </cell>
          <cell r="AG17">
            <v>15243.5</v>
          </cell>
          <cell r="AH17">
            <v>0</v>
          </cell>
          <cell r="AI17">
            <v>8616.31</v>
          </cell>
          <cell r="AJ17">
            <v>0</v>
          </cell>
          <cell r="AK17">
            <v>6835254.6100000003</v>
          </cell>
          <cell r="AL17">
            <v>5890600.2400000002</v>
          </cell>
          <cell r="AM17">
            <v>266860.21000000002</v>
          </cell>
          <cell r="AN17">
            <v>677794.16</v>
          </cell>
          <cell r="AO17">
            <v>0</v>
          </cell>
          <cell r="AP17">
            <v>0</v>
          </cell>
          <cell r="AQ17">
            <v>2205441.15</v>
          </cell>
          <cell r="AR17">
            <v>0</v>
          </cell>
          <cell r="AS17">
            <v>854826.84</v>
          </cell>
          <cell r="AT17">
            <v>40327.86</v>
          </cell>
          <cell r="AU17">
            <v>0</v>
          </cell>
          <cell r="AV17">
            <v>0</v>
          </cell>
          <cell r="AW17">
            <v>555812.67000000004</v>
          </cell>
          <cell r="AX17">
            <v>0</v>
          </cell>
          <cell r="AY17">
            <v>58029.22</v>
          </cell>
          <cell r="AZ17">
            <v>0</v>
          </cell>
          <cell r="BA17">
            <v>201669.55</v>
          </cell>
          <cell r="BB17">
            <v>20292.87</v>
          </cell>
          <cell r="BC17">
            <v>0</v>
          </cell>
          <cell r="BD17">
            <v>12966.21</v>
          </cell>
          <cell r="BE17">
            <v>461515.93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924329.74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220732.03</v>
          </cell>
          <cell r="CH17">
            <v>0</v>
          </cell>
          <cell r="CI17">
            <v>5034</v>
          </cell>
          <cell r="CJ17">
            <v>0</v>
          </cell>
          <cell r="CK17">
            <v>190907.47</v>
          </cell>
          <cell r="CL17">
            <v>41234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20972.639999999999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382179.35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21855.56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2395.17</v>
          </cell>
          <cell r="FF17">
            <v>0</v>
          </cell>
          <cell r="FG17">
            <v>0</v>
          </cell>
          <cell r="FH17">
            <v>39019.519999999997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6512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6512</v>
          </cell>
          <cell r="GA17">
            <v>0</v>
          </cell>
          <cell r="GB17">
            <v>0</v>
          </cell>
          <cell r="GC17">
            <v>0</v>
          </cell>
          <cell r="GD17">
            <v>382</v>
          </cell>
          <cell r="GE17">
            <v>0</v>
          </cell>
          <cell r="GF17">
            <v>0</v>
          </cell>
          <cell r="GG17">
            <v>382</v>
          </cell>
          <cell r="GH17">
            <v>0</v>
          </cell>
          <cell r="GI17">
            <v>0</v>
          </cell>
          <cell r="GJ17">
            <v>0</v>
          </cell>
          <cell r="GK17">
            <v>24001287.060000002</v>
          </cell>
        </row>
        <row r="18">
          <cell r="F18" t="str">
            <v>03116</v>
          </cell>
          <cell r="G18">
            <v>4236993.93</v>
          </cell>
          <cell r="H18">
            <v>3906366.64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330627.28999999998</v>
          </cell>
          <cell r="N18">
            <v>386387.28</v>
          </cell>
          <cell r="O18">
            <v>12267.63</v>
          </cell>
          <cell r="P18">
            <v>0</v>
          </cell>
          <cell r="Q18">
            <v>0</v>
          </cell>
          <cell r="R18">
            <v>0</v>
          </cell>
          <cell r="S18">
            <v>65699.289999999994</v>
          </cell>
          <cell r="T18">
            <v>0</v>
          </cell>
          <cell r="U18">
            <v>0</v>
          </cell>
          <cell r="V18">
            <v>0</v>
          </cell>
          <cell r="W18">
            <v>3781.25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140673.24</v>
          </cell>
          <cell r="AC18">
            <v>51847.199999999997</v>
          </cell>
          <cell r="AD18">
            <v>0</v>
          </cell>
          <cell r="AE18">
            <v>3279</v>
          </cell>
          <cell r="AF18">
            <v>1987</v>
          </cell>
          <cell r="AG18">
            <v>2830.12</v>
          </cell>
          <cell r="AH18">
            <v>0</v>
          </cell>
          <cell r="AI18">
            <v>5910.27</v>
          </cell>
          <cell r="AJ18">
            <v>98112.28</v>
          </cell>
          <cell r="AK18">
            <v>21246350.48</v>
          </cell>
          <cell r="AL18">
            <v>18318810.239999998</v>
          </cell>
          <cell r="AM18">
            <v>652776.16</v>
          </cell>
          <cell r="AN18">
            <v>2274764.08</v>
          </cell>
          <cell r="AO18">
            <v>0</v>
          </cell>
          <cell r="AP18">
            <v>0</v>
          </cell>
          <cell r="AQ18">
            <v>6479124.4400000004</v>
          </cell>
          <cell r="AR18">
            <v>0</v>
          </cell>
          <cell r="AS18">
            <v>2426239.71</v>
          </cell>
          <cell r="AT18">
            <v>100909.7</v>
          </cell>
          <cell r="AU18">
            <v>0</v>
          </cell>
          <cell r="AV18">
            <v>0</v>
          </cell>
          <cell r="AW18">
            <v>1621721.6</v>
          </cell>
          <cell r="AX18">
            <v>0</v>
          </cell>
          <cell r="AY18">
            <v>171236.21</v>
          </cell>
          <cell r="AZ18">
            <v>0</v>
          </cell>
          <cell r="BA18">
            <v>784768.21</v>
          </cell>
          <cell r="BB18">
            <v>62283.25</v>
          </cell>
          <cell r="BC18">
            <v>0</v>
          </cell>
          <cell r="BD18">
            <v>23237.59</v>
          </cell>
          <cell r="BE18">
            <v>1288728.17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2894032.26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526008.97</v>
          </cell>
          <cell r="CH18">
            <v>0</v>
          </cell>
          <cell r="CI18">
            <v>21075</v>
          </cell>
          <cell r="CJ18">
            <v>0</v>
          </cell>
          <cell r="CK18">
            <v>730725.17</v>
          </cell>
          <cell r="CL18">
            <v>151358.5</v>
          </cell>
          <cell r="CM18">
            <v>334900.84000000003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74974.38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30709.26</v>
          </cell>
          <cell r="CY18">
            <v>929131.98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1184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6469.15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87495.01</v>
          </cell>
          <cell r="FI18">
            <v>42726.52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42726.52</v>
          </cell>
          <cell r="FT18">
            <v>138865.28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138865.28</v>
          </cell>
          <cell r="GA18">
            <v>0</v>
          </cell>
          <cell r="GB18">
            <v>0</v>
          </cell>
          <cell r="GC18">
            <v>0</v>
          </cell>
          <cell r="GD18">
            <v>387000</v>
          </cell>
          <cell r="GE18">
            <v>387000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71622960.380000025</v>
          </cell>
        </row>
        <row r="19">
          <cell r="F19" t="str">
            <v>03400</v>
          </cell>
          <cell r="G19">
            <v>24912403.530000001</v>
          </cell>
          <cell r="H19">
            <v>24912403.530000001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4703412.88</v>
          </cell>
          <cell r="O19">
            <v>146194.5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70290</v>
          </cell>
          <cell r="U19">
            <v>0</v>
          </cell>
          <cell r="V19">
            <v>0</v>
          </cell>
          <cell r="W19">
            <v>6844.13</v>
          </cell>
          <cell r="X19">
            <v>1040.5</v>
          </cell>
          <cell r="Y19">
            <v>0</v>
          </cell>
          <cell r="Z19">
            <v>0</v>
          </cell>
          <cell r="AA19">
            <v>20033.16</v>
          </cell>
          <cell r="AB19">
            <v>964846.6</v>
          </cell>
          <cell r="AC19">
            <v>228186.37</v>
          </cell>
          <cell r="AD19">
            <v>0</v>
          </cell>
          <cell r="AE19">
            <v>0</v>
          </cell>
          <cell r="AF19">
            <v>19825.830000000002</v>
          </cell>
          <cell r="AG19">
            <v>151245.64000000001</v>
          </cell>
          <cell r="AH19">
            <v>-181604.94</v>
          </cell>
          <cell r="AI19">
            <v>3273373.51</v>
          </cell>
          <cell r="AJ19">
            <v>3137.58</v>
          </cell>
          <cell r="AK19">
            <v>100530358.67</v>
          </cell>
          <cell r="AL19">
            <v>91463474.519999996</v>
          </cell>
          <cell r="AM19">
            <v>2386006.15</v>
          </cell>
          <cell r="AN19">
            <v>6680878</v>
          </cell>
          <cell r="AO19">
            <v>0</v>
          </cell>
          <cell r="AP19">
            <v>0</v>
          </cell>
          <cell r="AQ19">
            <v>20830249.77</v>
          </cell>
          <cell r="AR19">
            <v>0</v>
          </cell>
          <cell r="AS19">
            <v>10359586.189999999</v>
          </cell>
          <cell r="AT19">
            <v>533404.38</v>
          </cell>
          <cell r="AU19">
            <v>0</v>
          </cell>
          <cell r="AV19">
            <v>0</v>
          </cell>
          <cell r="AW19">
            <v>3201912.9</v>
          </cell>
          <cell r="AX19">
            <v>115006.48</v>
          </cell>
          <cell r="AY19">
            <v>731745.82</v>
          </cell>
          <cell r="AZ19">
            <v>0</v>
          </cell>
          <cell r="BA19">
            <v>875333.75</v>
          </cell>
          <cell r="BB19">
            <v>307899.94</v>
          </cell>
          <cell r="BC19">
            <v>0</v>
          </cell>
          <cell r="BD19">
            <v>60089.95</v>
          </cell>
          <cell r="BE19">
            <v>3945880.36</v>
          </cell>
          <cell r="BF19">
            <v>699390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7502394.79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2291172.33</v>
          </cell>
          <cell r="CH19">
            <v>0</v>
          </cell>
          <cell r="CI19">
            <v>52946.17</v>
          </cell>
          <cell r="CJ19">
            <v>0</v>
          </cell>
          <cell r="CK19">
            <v>1501073.8</v>
          </cell>
          <cell r="CL19">
            <v>234616.74</v>
          </cell>
          <cell r="CM19">
            <v>0</v>
          </cell>
          <cell r="CN19">
            <v>0</v>
          </cell>
          <cell r="CO19">
            <v>25472.36</v>
          </cell>
          <cell r="CP19">
            <v>0</v>
          </cell>
          <cell r="CQ19">
            <v>0</v>
          </cell>
          <cell r="CR19">
            <v>21482.83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335017.65999999997</v>
          </cell>
          <cell r="CX19">
            <v>34015.39</v>
          </cell>
          <cell r="CY19">
            <v>2560268.86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246380.45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199948.2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750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750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316959139.28000003</v>
          </cell>
        </row>
        <row r="20">
          <cell r="F20" t="str">
            <v>04019</v>
          </cell>
          <cell r="G20">
            <v>1303113.6599999999</v>
          </cell>
          <cell r="H20">
            <v>1302397.29</v>
          </cell>
          <cell r="I20">
            <v>0</v>
          </cell>
          <cell r="J20">
            <v>0</v>
          </cell>
          <cell r="K20">
            <v>716.37</v>
          </cell>
          <cell r="L20">
            <v>0</v>
          </cell>
          <cell r="M20">
            <v>0</v>
          </cell>
          <cell r="N20">
            <v>286007.14</v>
          </cell>
          <cell r="O20">
            <v>3607.5</v>
          </cell>
          <cell r="P20">
            <v>0</v>
          </cell>
          <cell r="Q20">
            <v>0</v>
          </cell>
          <cell r="R20">
            <v>0</v>
          </cell>
          <cell r="S20">
            <v>13680</v>
          </cell>
          <cell r="T20">
            <v>0</v>
          </cell>
          <cell r="U20">
            <v>0</v>
          </cell>
          <cell r="V20">
            <v>0</v>
          </cell>
          <cell r="W20">
            <v>103523.32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50338.74</v>
          </cell>
          <cell r="AC20">
            <v>3307.62</v>
          </cell>
          <cell r="AD20">
            <v>0</v>
          </cell>
          <cell r="AE20">
            <v>34430.86</v>
          </cell>
          <cell r="AF20">
            <v>233</v>
          </cell>
          <cell r="AG20">
            <v>0</v>
          </cell>
          <cell r="AH20">
            <v>0</v>
          </cell>
          <cell r="AI20">
            <v>76886.100000000006</v>
          </cell>
          <cell r="AJ20">
            <v>0</v>
          </cell>
          <cell r="AK20">
            <v>4640042.47</v>
          </cell>
          <cell r="AL20">
            <v>4552143.88</v>
          </cell>
          <cell r="AM20">
            <v>87898.59</v>
          </cell>
          <cell r="AN20">
            <v>0</v>
          </cell>
          <cell r="AO20">
            <v>0</v>
          </cell>
          <cell r="AP20">
            <v>0</v>
          </cell>
          <cell r="AQ20">
            <v>2163242.38</v>
          </cell>
          <cell r="AR20">
            <v>0</v>
          </cell>
          <cell r="AS20">
            <v>526990.36</v>
          </cell>
          <cell r="AT20">
            <v>6770.22</v>
          </cell>
          <cell r="AU20">
            <v>0</v>
          </cell>
          <cell r="AV20">
            <v>0</v>
          </cell>
          <cell r="AW20">
            <v>394764.48</v>
          </cell>
          <cell r="AX20">
            <v>0</v>
          </cell>
          <cell r="AY20">
            <v>164798.22</v>
          </cell>
          <cell r="AZ20">
            <v>0</v>
          </cell>
          <cell r="BA20">
            <v>302151.61</v>
          </cell>
          <cell r="BB20">
            <v>13962.24</v>
          </cell>
          <cell r="BC20">
            <v>0</v>
          </cell>
          <cell r="BD20">
            <v>10893.77</v>
          </cell>
          <cell r="BE20">
            <v>339131.54</v>
          </cell>
          <cell r="BF20">
            <v>403779.94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28192.04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28192.04</v>
          </cell>
          <cell r="BV20">
            <v>0</v>
          </cell>
          <cell r="BW20">
            <v>915395.99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140141.88</v>
          </cell>
          <cell r="CH20">
            <v>0</v>
          </cell>
          <cell r="CI20">
            <v>4591.24</v>
          </cell>
          <cell r="CJ20">
            <v>0</v>
          </cell>
          <cell r="CK20">
            <v>221227.41</v>
          </cell>
          <cell r="CL20">
            <v>95627.06</v>
          </cell>
          <cell r="CM20">
            <v>32821.279999999999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38756.519999999997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34573.06</v>
          </cell>
          <cell r="CX20">
            <v>0</v>
          </cell>
          <cell r="CY20">
            <v>318124.84000000003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29532.7</v>
          </cell>
          <cell r="FI20">
            <v>57115.53</v>
          </cell>
          <cell r="FJ20">
            <v>17115.53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40000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18786218.419999991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8607.1200000000008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25.28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8581.84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257470.68</v>
          </cell>
          <cell r="AL21">
            <v>257470.68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6506.14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6506.14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270.2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270.2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950.95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950.95</v>
          </cell>
          <cell r="GK21">
            <v>547610.17999999982</v>
          </cell>
        </row>
        <row r="22">
          <cell r="F22" t="str">
            <v>04127</v>
          </cell>
          <cell r="G22">
            <v>676242.97</v>
          </cell>
          <cell r="H22">
            <v>670691.27</v>
          </cell>
          <cell r="I22">
            <v>0</v>
          </cell>
          <cell r="J22">
            <v>1538.65</v>
          </cell>
          <cell r="K22">
            <v>4013.05</v>
          </cell>
          <cell r="L22">
            <v>0</v>
          </cell>
          <cell r="M22">
            <v>0</v>
          </cell>
          <cell r="N22">
            <v>82956.97</v>
          </cell>
          <cell r="O22">
            <v>1905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23511.78</v>
          </cell>
          <cell r="AC22">
            <v>18434.89</v>
          </cell>
          <cell r="AD22">
            <v>0</v>
          </cell>
          <cell r="AE22">
            <v>3062.5</v>
          </cell>
          <cell r="AF22">
            <v>75</v>
          </cell>
          <cell r="AG22">
            <v>29967.57</v>
          </cell>
          <cell r="AH22">
            <v>0</v>
          </cell>
          <cell r="AI22">
            <v>0</v>
          </cell>
          <cell r="AJ22">
            <v>6000.23</v>
          </cell>
          <cell r="AK22">
            <v>3228174.01</v>
          </cell>
          <cell r="AL22">
            <v>2975868.74</v>
          </cell>
          <cell r="AM22">
            <v>18572.27</v>
          </cell>
          <cell r="AN22">
            <v>233733</v>
          </cell>
          <cell r="AO22">
            <v>0</v>
          </cell>
          <cell r="AP22">
            <v>0</v>
          </cell>
          <cell r="AQ22">
            <v>690733.77</v>
          </cell>
          <cell r="AR22">
            <v>0</v>
          </cell>
          <cell r="AS22">
            <v>222942.49</v>
          </cell>
          <cell r="AT22">
            <v>23294.99</v>
          </cell>
          <cell r="AU22">
            <v>0</v>
          </cell>
          <cell r="AV22">
            <v>0</v>
          </cell>
          <cell r="AW22">
            <v>210673.49</v>
          </cell>
          <cell r="AX22">
            <v>0</v>
          </cell>
          <cell r="AY22">
            <v>1020.46</v>
          </cell>
          <cell r="AZ22">
            <v>0</v>
          </cell>
          <cell r="BA22">
            <v>60126.400000000001</v>
          </cell>
          <cell r="BB22">
            <v>6881.07</v>
          </cell>
          <cell r="BC22">
            <v>0</v>
          </cell>
          <cell r="BD22">
            <v>2654.48</v>
          </cell>
          <cell r="BE22">
            <v>163140.39000000001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13381.11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13381.11</v>
          </cell>
          <cell r="BV22">
            <v>0</v>
          </cell>
          <cell r="BW22">
            <v>307526.17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67101.03</v>
          </cell>
          <cell r="CH22">
            <v>0</v>
          </cell>
          <cell r="CI22">
            <v>0</v>
          </cell>
          <cell r="CJ22">
            <v>0</v>
          </cell>
          <cell r="CK22">
            <v>92246.73</v>
          </cell>
          <cell r="CL22">
            <v>23318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1504.37</v>
          </cell>
          <cell r="CY22">
            <v>90575.39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19741.099999999999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13039.55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1476.45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1476.45</v>
          </cell>
          <cell r="GB22">
            <v>0</v>
          </cell>
          <cell r="GC22">
            <v>0</v>
          </cell>
          <cell r="GD22">
            <v>8414.35</v>
          </cell>
          <cell r="GE22">
            <v>0</v>
          </cell>
          <cell r="GF22">
            <v>0</v>
          </cell>
          <cell r="GG22">
            <v>8414.35</v>
          </cell>
          <cell r="GH22">
            <v>0</v>
          </cell>
          <cell r="GI22">
            <v>0</v>
          </cell>
          <cell r="GJ22">
            <v>0</v>
          </cell>
          <cell r="GK22">
            <v>10017811.6</v>
          </cell>
        </row>
        <row r="23">
          <cell r="F23" t="str">
            <v>04129</v>
          </cell>
          <cell r="G23">
            <v>3226045.23</v>
          </cell>
          <cell r="H23">
            <v>3221664.81</v>
          </cell>
          <cell r="I23">
            <v>0.99</v>
          </cell>
          <cell r="J23">
            <v>3536.89</v>
          </cell>
          <cell r="K23">
            <v>842.54</v>
          </cell>
          <cell r="L23">
            <v>0</v>
          </cell>
          <cell r="M23">
            <v>0</v>
          </cell>
          <cell r="N23">
            <v>375952.25</v>
          </cell>
          <cell r="O23">
            <v>27221.33</v>
          </cell>
          <cell r="P23">
            <v>0</v>
          </cell>
          <cell r="Q23">
            <v>580.79999999999995</v>
          </cell>
          <cell r="R23">
            <v>0</v>
          </cell>
          <cell r="S23">
            <v>415</v>
          </cell>
          <cell r="T23">
            <v>0</v>
          </cell>
          <cell r="U23">
            <v>0</v>
          </cell>
          <cell r="V23">
            <v>0</v>
          </cell>
          <cell r="W23">
            <v>45140.29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156078.16</v>
          </cell>
          <cell r="AC23">
            <v>22798.09</v>
          </cell>
          <cell r="AD23">
            <v>0</v>
          </cell>
          <cell r="AE23">
            <v>12566.31</v>
          </cell>
          <cell r="AF23">
            <v>1527.64</v>
          </cell>
          <cell r="AG23">
            <v>31152.5</v>
          </cell>
          <cell r="AH23">
            <v>50</v>
          </cell>
          <cell r="AI23">
            <v>78422.13</v>
          </cell>
          <cell r="AJ23">
            <v>0</v>
          </cell>
          <cell r="AK23">
            <v>10540216.84</v>
          </cell>
          <cell r="AL23">
            <v>10404236.92</v>
          </cell>
          <cell r="AM23">
            <v>135979.92000000001</v>
          </cell>
          <cell r="AN23">
            <v>0</v>
          </cell>
          <cell r="AO23">
            <v>0</v>
          </cell>
          <cell r="AP23">
            <v>0</v>
          </cell>
          <cell r="AQ23">
            <v>3215028.35</v>
          </cell>
          <cell r="AR23">
            <v>0</v>
          </cell>
          <cell r="AS23">
            <v>908534.92</v>
          </cell>
          <cell r="AT23">
            <v>41912.269999999997</v>
          </cell>
          <cell r="AU23">
            <v>0</v>
          </cell>
          <cell r="AV23">
            <v>0</v>
          </cell>
          <cell r="AW23">
            <v>787201.01</v>
          </cell>
          <cell r="AX23">
            <v>0</v>
          </cell>
          <cell r="AY23">
            <v>223704.11</v>
          </cell>
          <cell r="AZ23">
            <v>0</v>
          </cell>
          <cell r="BA23">
            <v>495066.58</v>
          </cell>
          <cell r="BB23">
            <v>31676.48</v>
          </cell>
          <cell r="BC23">
            <v>0</v>
          </cell>
          <cell r="BD23">
            <v>15320.85</v>
          </cell>
          <cell r="BE23">
            <v>711612.13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62604.01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62604.01</v>
          </cell>
          <cell r="BV23">
            <v>0</v>
          </cell>
          <cell r="BW23">
            <v>1549736.01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272418.18</v>
          </cell>
          <cell r="CH23">
            <v>0</v>
          </cell>
          <cell r="CI23">
            <v>10737</v>
          </cell>
          <cell r="CJ23">
            <v>0</v>
          </cell>
          <cell r="CK23">
            <v>344373.64</v>
          </cell>
          <cell r="CL23">
            <v>219919.35999999999</v>
          </cell>
          <cell r="CM23">
            <v>75142.81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58674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530445.31000000006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38025.71</v>
          </cell>
          <cell r="FI23">
            <v>257700.82</v>
          </cell>
          <cell r="FJ23">
            <v>256466.57</v>
          </cell>
          <cell r="FK23">
            <v>0</v>
          </cell>
          <cell r="FL23">
            <v>0</v>
          </cell>
          <cell r="FM23">
            <v>1234.25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644.69000000000005</v>
          </cell>
          <cell r="FU23">
            <v>644.69000000000005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38455856.399999999</v>
          </cell>
        </row>
        <row r="24">
          <cell r="F24" t="str">
            <v>04222</v>
          </cell>
          <cell r="G24">
            <v>2583942.44</v>
          </cell>
          <cell r="H24">
            <v>2582495.88</v>
          </cell>
          <cell r="I24">
            <v>0</v>
          </cell>
          <cell r="J24">
            <v>573.80999999999995</v>
          </cell>
          <cell r="K24">
            <v>872.75</v>
          </cell>
          <cell r="L24">
            <v>0</v>
          </cell>
          <cell r="M24">
            <v>0</v>
          </cell>
          <cell r="N24">
            <v>308769.23</v>
          </cell>
          <cell r="O24">
            <v>29689.5</v>
          </cell>
          <cell r="P24">
            <v>0</v>
          </cell>
          <cell r="Q24">
            <v>0</v>
          </cell>
          <cell r="R24">
            <v>0</v>
          </cell>
          <cell r="S24">
            <v>38053.25</v>
          </cell>
          <cell r="T24">
            <v>0</v>
          </cell>
          <cell r="U24">
            <v>0</v>
          </cell>
          <cell r="V24">
            <v>0</v>
          </cell>
          <cell r="W24">
            <v>1250</v>
          </cell>
          <cell r="X24">
            <v>2726.4</v>
          </cell>
          <cell r="Y24">
            <v>0</v>
          </cell>
          <cell r="Z24">
            <v>0</v>
          </cell>
          <cell r="AA24">
            <v>0</v>
          </cell>
          <cell r="AB24">
            <v>164710.41</v>
          </cell>
          <cell r="AC24">
            <v>31468.31</v>
          </cell>
          <cell r="AD24">
            <v>0</v>
          </cell>
          <cell r="AE24">
            <v>7128</v>
          </cell>
          <cell r="AF24">
            <v>2626</v>
          </cell>
          <cell r="AG24">
            <v>580</v>
          </cell>
          <cell r="AH24">
            <v>17366.099999999999</v>
          </cell>
          <cell r="AI24">
            <v>13171.26</v>
          </cell>
          <cell r="AJ24">
            <v>0</v>
          </cell>
          <cell r="AK24">
            <v>12742246.18</v>
          </cell>
          <cell r="AL24">
            <v>11363420.289999999</v>
          </cell>
          <cell r="AM24">
            <v>179152.97</v>
          </cell>
          <cell r="AN24">
            <v>1199672.92</v>
          </cell>
          <cell r="AO24">
            <v>0</v>
          </cell>
          <cell r="AP24">
            <v>0</v>
          </cell>
          <cell r="AQ24">
            <v>2565480.91</v>
          </cell>
          <cell r="AR24">
            <v>0</v>
          </cell>
          <cell r="AS24">
            <v>1264351.83</v>
          </cell>
          <cell r="AT24">
            <v>70170.78</v>
          </cell>
          <cell r="AU24">
            <v>0</v>
          </cell>
          <cell r="AV24">
            <v>0</v>
          </cell>
          <cell r="AW24">
            <v>381762.64</v>
          </cell>
          <cell r="AX24">
            <v>0</v>
          </cell>
          <cell r="AY24">
            <v>88406.59</v>
          </cell>
          <cell r="AZ24">
            <v>0</v>
          </cell>
          <cell r="BA24">
            <v>318206.28000000003</v>
          </cell>
          <cell r="BB24">
            <v>37673.410000000003</v>
          </cell>
          <cell r="BC24">
            <v>0</v>
          </cell>
          <cell r="BD24">
            <v>6926.67</v>
          </cell>
          <cell r="BE24">
            <v>397982.71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69902.52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69902.52</v>
          </cell>
          <cell r="BV24">
            <v>0</v>
          </cell>
          <cell r="BW24">
            <v>1273645.04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297487</v>
          </cell>
          <cell r="CH24">
            <v>0</v>
          </cell>
          <cell r="CI24">
            <v>10395</v>
          </cell>
          <cell r="CJ24">
            <v>0</v>
          </cell>
          <cell r="CK24">
            <v>342857.12</v>
          </cell>
          <cell r="CL24">
            <v>64693</v>
          </cell>
          <cell r="CM24">
            <v>101453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30309.31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321083.87</v>
          </cell>
          <cell r="CZ24">
            <v>0</v>
          </cell>
          <cell r="DA24">
            <v>7887.78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52095.3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45383.66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36217.42</v>
          </cell>
          <cell r="FU24">
            <v>0</v>
          </cell>
          <cell r="FV24">
            <v>0</v>
          </cell>
          <cell r="FW24">
            <v>7970.56</v>
          </cell>
          <cell r="FX24">
            <v>0</v>
          </cell>
          <cell r="FY24">
            <v>0</v>
          </cell>
          <cell r="FZ24">
            <v>27246.86</v>
          </cell>
          <cell r="GA24">
            <v>1000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39160407.480000004</v>
          </cell>
        </row>
        <row r="25">
          <cell r="F25" t="str">
            <v>04228</v>
          </cell>
          <cell r="G25">
            <v>3136469.54</v>
          </cell>
          <cell r="H25">
            <v>3132411.11</v>
          </cell>
          <cell r="I25">
            <v>0</v>
          </cell>
          <cell r="J25">
            <v>339.81</v>
          </cell>
          <cell r="K25">
            <v>3718.62</v>
          </cell>
          <cell r="L25">
            <v>0</v>
          </cell>
          <cell r="M25">
            <v>0</v>
          </cell>
          <cell r="N25">
            <v>389853.91</v>
          </cell>
          <cell r="O25">
            <v>1642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25878</v>
          </cell>
          <cell r="X25">
            <v>0</v>
          </cell>
          <cell r="Y25">
            <v>0</v>
          </cell>
          <cell r="Z25">
            <v>0</v>
          </cell>
          <cell r="AA25">
            <v>31922.25</v>
          </cell>
          <cell r="AB25">
            <v>122148.27</v>
          </cell>
          <cell r="AC25">
            <v>7866.5</v>
          </cell>
          <cell r="AD25">
            <v>0</v>
          </cell>
          <cell r="AE25">
            <v>56957.98</v>
          </cell>
          <cell r="AF25">
            <v>6030.75</v>
          </cell>
          <cell r="AG25">
            <v>4449</v>
          </cell>
          <cell r="AH25">
            <v>514.35</v>
          </cell>
          <cell r="AI25">
            <v>22344.32</v>
          </cell>
          <cell r="AJ25">
            <v>110100.49</v>
          </cell>
          <cell r="AK25">
            <v>9443609.3900000006</v>
          </cell>
          <cell r="AL25">
            <v>9268009.4600000009</v>
          </cell>
          <cell r="AM25">
            <v>175599.93</v>
          </cell>
          <cell r="AN25">
            <v>0</v>
          </cell>
          <cell r="AO25">
            <v>0</v>
          </cell>
          <cell r="AP25">
            <v>0</v>
          </cell>
          <cell r="AQ25">
            <v>2472814.2200000002</v>
          </cell>
          <cell r="AR25">
            <v>0</v>
          </cell>
          <cell r="AS25">
            <v>885006.16</v>
          </cell>
          <cell r="AT25">
            <v>51362.25</v>
          </cell>
          <cell r="AU25">
            <v>0</v>
          </cell>
          <cell r="AV25">
            <v>0</v>
          </cell>
          <cell r="AW25">
            <v>297536.23</v>
          </cell>
          <cell r="AX25">
            <v>0</v>
          </cell>
          <cell r="AY25">
            <v>178055.95</v>
          </cell>
          <cell r="AZ25">
            <v>0</v>
          </cell>
          <cell r="BA25">
            <v>235930.83</v>
          </cell>
          <cell r="BB25">
            <v>30433.97</v>
          </cell>
          <cell r="BC25">
            <v>0</v>
          </cell>
          <cell r="BD25">
            <v>8203.2199999999993</v>
          </cell>
          <cell r="BE25">
            <v>786285.61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48986.559999999998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48986.559999999998</v>
          </cell>
          <cell r="BV25">
            <v>0</v>
          </cell>
          <cell r="BW25">
            <v>1065147.8400000001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302667</v>
          </cell>
          <cell r="CH25">
            <v>0</v>
          </cell>
          <cell r="CI25">
            <v>10119</v>
          </cell>
          <cell r="CJ25">
            <v>0</v>
          </cell>
          <cell r="CK25">
            <v>333776.87</v>
          </cell>
          <cell r="CL25">
            <v>76642.899999999994</v>
          </cell>
          <cell r="CM25">
            <v>28368.03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22442.48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1216.5999999999999</v>
          </cell>
          <cell r="CX25">
            <v>0</v>
          </cell>
          <cell r="CY25">
            <v>234939.16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17872.900000000001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37102.9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678.34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678.34</v>
          </cell>
          <cell r="GB25">
            <v>0</v>
          </cell>
          <cell r="GC25">
            <v>0</v>
          </cell>
          <cell r="GD25">
            <v>193253.46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193253.46</v>
          </cell>
          <cell r="GK25">
            <v>33501626.519999992</v>
          </cell>
        </row>
        <row r="26">
          <cell r="F26" t="str">
            <v>04246</v>
          </cell>
          <cell r="G26">
            <v>12378227.039999999</v>
          </cell>
          <cell r="H26">
            <v>12370201.960000001</v>
          </cell>
          <cell r="I26">
            <v>0</v>
          </cell>
          <cell r="J26">
            <v>6484.27</v>
          </cell>
          <cell r="K26">
            <v>1540.81</v>
          </cell>
          <cell r="L26">
            <v>0</v>
          </cell>
          <cell r="M26">
            <v>0</v>
          </cell>
          <cell r="N26">
            <v>2235348.9300000002</v>
          </cell>
          <cell r="O26">
            <v>114723.09</v>
          </cell>
          <cell r="P26">
            <v>0</v>
          </cell>
          <cell r="Q26">
            <v>0</v>
          </cell>
          <cell r="R26">
            <v>2082</v>
          </cell>
          <cell r="S26">
            <v>0</v>
          </cell>
          <cell r="T26">
            <v>0</v>
          </cell>
          <cell r="U26">
            <v>0</v>
          </cell>
          <cell r="V26">
            <v>262354.27</v>
          </cell>
          <cell r="W26">
            <v>44447.06</v>
          </cell>
          <cell r="X26">
            <v>0</v>
          </cell>
          <cell r="Y26">
            <v>40279.85</v>
          </cell>
          <cell r="Z26">
            <v>0</v>
          </cell>
          <cell r="AA26">
            <v>17924.5</v>
          </cell>
          <cell r="AB26">
            <v>587066.94999999995</v>
          </cell>
          <cell r="AC26">
            <v>194709.23</v>
          </cell>
          <cell r="AD26">
            <v>0</v>
          </cell>
          <cell r="AE26">
            <v>378111.43</v>
          </cell>
          <cell r="AF26">
            <v>2339.14</v>
          </cell>
          <cell r="AG26">
            <v>125755.45</v>
          </cell>
          <cell r="AH26">
            <v>173.43</v>
          </cell>
          <cell r="AI26">
            <v>341049.33</v>
          </cell>
          <cell r="AJ26">
            <v>124333.2</v>
          </cell>
          <cell r="AK26">
            <v>59909917.82</v>
          </cell>
          <cell r="AL26">
            <v>53422506.619999997</v>
          </cell>
          <cell r="AM26">
            <v>1318887.56</v>
          </cell>
          <cell r="AN26">
            <v>5168523.6399999997</v>
          </cell>
          <cell r="AO26">
            <v>0</v>
          </cell>
          <cell r="AP26">
            <v>0</v>
          </cell>
          <cell r="AQ26">
            <v>15085095.15</v>
          </cell>
          <cell r="AR26">
            <v>30185.78</v>
          </cell>
          <cell r="AS26">
            <v>5935346.7400000002</v>
          </cell>
          <cell r="AT26">
            <v>372053.7</v>
          </cell>
          <cell r="AU26">
            <v>0</v>
          </cell>
          <cell r="AV26">
            <v>0</v>
          </cell>
          <cell r="AW26">
            <v>3081789.06</v>
          </cell>
          <cell r="AX26">
            <v>118225</v>
          </cell>
          <cell r="AY26">
            <v>1116396.42</v>
          </cell>
          <cell r="AZ26">
            <v>0</v>
          </cell>
          <cell r="BA26">
            <v>2291344.2200000002</v>
          </cell>
          <cell r="BB26">
            <v>178157.45</v>
          </cell>
          <cell r="BC26">
            <v>0</v>
          </cell>
          <cell r="BD26">
            <v>45586.2</v>
          </cell>
          <cell r="BE26">
            <v>1880082.08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35928.5</v>
          </cell>
          <cell r="BN26">
            <v>0</v>
          </cell>
          <cell r="BO26">
            <v>0</v>
          </cell>
          <cell r="BP26">
            <v>330155.58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330155.58</v>
          </cell>
          <cell r="BV26">
            <v>0</v>
          </cell>
          <cell r="BW26">
            <v>8323294.9199999999</v>
          </cell>
          <cell r="BX26">
            <v>23475.95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1499522.39</v>
          </cell>
          <cell r="CH26">
            <v>0</v>
          </cell>
          <cell r="CI26">
            <v>49091</v>
          </cell>
          <cell r="CJ26">
            <v>17181</v>
          </cell>
          <cell r="CK26">
            <v>1657725.65</v>
          </cell>
          <cell r="CL26">
            <v>1224356.49</v>
          </cell>
          <cell r="CM26">
            <v>850573.78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236811.6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182037.43</v>
          </cell>
          <cell r="CX26">
            <v>9211.34</v>
          </cell>
          <cell r="CY26">
            <v>2146733.63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102208.61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84637.73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239728.32</v>
          </cell>
          <cell r="FI26">
            <v>52436.55</v>
          </cell>
          <cell r="FJ26">
            <v>0</v>
          </cell>
          <cell r="FK26">
            <v>10345.73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42090.82</v>
          </cell>
          <cell r="FS26">
            <v>0</v>
          </cell>
          <cell r="FT26">
            <v>57689.13</v>
          </cell>
          <cell r="FU26">
            <v>0</v>
          </cell>
          <cell r="FV26">
            <v>45000</v>
          </cell>
          <cell r="FW26">
            <v>0</v>
          </cell>
          <cell r="FX26">
            <v>0</v>
          </cell>
          <cell r="FY26">
            <v>6189.09</v>
          </cell>
          <cell r="FZ26">
            <v>0</v>
          </cell>
          <cell r="GA26">
            <v>6500.04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196744330.23999995</v>
          </cell>
        </row>
        <row r="27">
          <cell r="F27" t="str">
            <v>05121</v>
          </cell>
          <cell r="G27">
            <v>8917874.5399999991</v>
          </cell>
          <cell r="H27">
            <v>8899662.4900000002</v>
          </cell>
          <cell r="I27">
            <v>85.6</v>
          </cell>
          <cell r="J27">
            <v>755.71</v>
          </cell>
          <cell r="K27">
            <v>17370.740000000002</v>
          </cell>
          <cell r="L27">
            <v>0</v>
          </cell>
          <cell r="M27">
            <v>0</v>
          </cell>
          <cell r="N27">
            <v>869108.05</v>
          </cell>
          <cell r="O27">
            <v>83199.490000000005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13676.48</v>
          </cell>
          <cell r="X27">
            <v>0</v>
          </cell>
          <cell r="Y27">
            <v>0</v>
          </cell>
          <cell r="Z27">
            <v>0</v>
          </cell>
          <cell r="AA27">
            <v>4600.8</v>
          </cell>
          <cell r="AB27">
            <v>290598.2</v>
          </cell>
          <cell r="AC27">
            <v>91109.69</v>
          </cell>
          <cell r="AD27">
            <v>0</v>
          </cell>
          <cell r="AE27">
            <v>201274.21</v>
          </cell>
          <cell r="AF27">
            <v>1320.67</v>
          </cell>
          <cell r="AG27">
            <v>22437.69</v>
          </cell>
          <cell r="AH27">
            <v>7270.66</v>
          </cell>
          <cell r="AI27">
            <v>46352.65</v>
          </cell>
          <cell r="AJ27">
            <v>107267.51</v>
          </cell>
          <cell r="AK27">
            <v>28162371.809999999</v>
          </cell>
          <cell r="AL27">
            <v>25640799.120000001</v>
          </cell>
          <cell r="AM27">
            <v>937011.84</v>
          </cell>
          <cell r="AN27">
            <v>1452835.6</v>
          </cell>
          <cell r="AO27">
            <v>131725.25</v>
          </cell>
          <cell r="AP27">
            <v>0</v>
          </cell>
          <cell r="AQ27">
            <v>7374666.0499999998</v>
          </cell>
          <cell r="AR27">
            <v>141.32</v>
          </cell>
          <cell r="AS27">
            <v>3821942.48</v>
          </cell>
          <cell r="AT27">
            <v>193658.2</v>
          </cell>
          <cell r="AU27">
            <v>0</v>
          </cell>
          <cell r="AV27">
            <v>0</v>
          </cell>
          <cell r="AW27">
            <v>1539345.14</v>
          </cell>
          <cell r="AX27">
            <v>0</v>
          </cell>
          <cell r="AY27">
            <v>143403.04</v>
          </cell>
          <cell r="AZ27">
            <v>0</v>
          </cell>
          <cell r="BA27">
            <v>65707.509999999995</v>
          </cell>
          <cell r="BB27">
            <v>86976.49</v>
          </cell>
          <cell r="BC27">
            <v>0</v>
          </cell>
          <cell r="BD27">
            <v>45403.08</v>
          </cell>
          <cell r="BE27">
            <v>1444303.05</v>
          </cell>
          <cell r="BF27">
            <v>33785.74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276977.53999999998</v>
          </cell>
          <cell r="BQ27">
            <v>0</v>
          </cell>
          <cell r="BR27">
            <v>76254.080000000002</v>
          </cell>
          <cell r="BS27">
            <v>17021.09</v>
          </cell>
          <cell r="BT27">
            <v>0</v>
          </cell>
          <cell r="BU27">
            <v>183702.37</v>
          </cell>
          <cell r="BV27">
            <v>0</v>
          </cell>
          <cell r="BW27">
            <v>4110220.06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920709.28</v>
          </cell>
          <cell r="CH27">
            <v>0</v>
          </cell>
          <cell r="CI27">
            <v>26842</v>
          </cell>
          <cell r="CJ27">
            <v>114.02</v>
          </cell>
          <cell r="CK27">
            <v>1150870.94</v>
          </cell>
          <cell r="CL27">
            <v>248194.95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32357.06</v>
          </cell>
          <cell r="CX27">
            <v>0</v>
          </cell>
          <cell r="CY27">
            <v>1102128.8700000001</v>
          </cell>
          <cell r="CZ27">
            <v>0</v>
          </cell>
          <cell r="DA27">
            <v>73965.47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72659.12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185698.82</v>
          </cell>
          <cell r="EE27">
            <v>134474.85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60640.34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101564.34</v>
          </cell>
          <cell r="FI27">
            <v>12214.62</v>
          </cell>
          <cell r="FJ27">
            <v>5100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146.19</v>
          </cell>
          <cell r="FP27">
            <v>0</v>
          </cell>
          <cell r="FQ27">
            <v>0</v>
          </cell>
          <cell r="FR27">
            <v>6968.43</v>
          </cell>
          <cell r="FS27">
            <v>0</v>
          </cell>
          <cell r="FT27">
            <v>3469.88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2509.88</v>
          </cell>
          <cell r="GA27">
            <v>960</v>
          </cell>
          <cell r="GB27">
            <v>0</v>
          </cell>
          <cell r="GC27">
            <v>0</v>
          </cell>
          <cell r="GD27">
            <v>2793.75</v>
          </cell>
          <cell r="GE27">
            <v>0</v>
          </cell>
          <cell r="GF27">
            <v>0</v>
          </cell>
          <cell r="GG27">
            <v>2793.75</v>
          </cell>
          <cell r="GH27">
            <v>0</v>
          </cell>
          <cell r="GI27">
            <v>0</v>
          </cell>
          <cell r="GJ27">
            <v>0</v>
          </cell>
          <cell r="GK27">
            <v>99459392.600000024</v>
          </cell>
        </row>
        <row r="28">
          <cell r="F28" t="str">
            <v>05313</v>
          </cell>
          <cell r="G28">
            <v>524854.21</v>
          </cell>
          <cell r="H28">
            <v>509633.1</v>
          </cell>
          <cell r="I28">
            <v>0</v>
          </cell>
          <cell r="J28">
            <v>0</v>
          </cell>
          <cell r="K28">
            <v>15221.11</v>
          </cell>
          <cell r="L28">
            <v>0</v>
          </cell>
          <cell r="M28">
            <v>0</v>
          </cell>
          <cell r="N28">
            <v>78129.039999999994</v>
          </cell>
          <cell r="O28">
            <v>218.19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3230.29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20012.150000000001</v>
          </cell>
          <cell r="AC28">
            <v>20375.11</v>
          </cell>
          <cell r="AD28">
            <v>0</v>
          </cell>
          <cell r="AE28">
            <v>22742.16</v>
          </cell>
          <cell r="AF28">
            <v>-209.7</v>
          </cell>
          <cell r="AG28">
            <v>829.8</v>
          </cell>
          <cell r="AH28">
            <v>1779.92</v>
          </cell>
          <cell r="AI28">
            <v>9151.1200000000008</v>
          </cell>
          <cell r="AJ28">
            <v>0</v>
          </cell>
          <cell r="AK28">
            <v>3060537</v>
          </cell>
          <cell r="AL28">
            <v>2920975.81</v>
          </cell>
          <cell r="AM28">
            <v>34703.550000000003</v>
          </cell>
          <cell r="AN28">
            <v>46185.16</v>
          </cell>
          <cell r="AO28">
            <v>58672.480000000003</v>
          </cell>
          <cell r="AP28">
            <v>0</v>
          </cell>
          <cell r="AQ28">
            <v>591167.61</v>
          </cell>
          <cell r="AR28">
            <v>0</v>
          </cell>
          <cell r="AS28">
            <v>231810.84</v>
          </cell>
          <cell r="AT28">
            <v>0</v>
          </cell>
          <cell r="AU28">
            <v>0</v>
          </cell>
          <cell r="AV28">
            <v>0</v>
          </cell>
          <cell r="AW28">
            <v>120974.41</v>
          </cell>
          <cell r="AX28">
            <v>0</v>
          </cell>
          <cell r="AY28">
            <v>27847.74</v>
          </cell>
          <cell r="AZ28">
            <v>0</v>
          </cell>
          <cell r="BA28">
            <v>0</v>
          </cell>
          <cell r="BB28">
            <v>7225.49</v>
          </cell>
          <cell r="BC28">
            <v>0</v>
          </cell>
          <cell r="BD28">
            <v>1814.69</v>
          </cell>
          <cell r="BE28">
            <v>76781.88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124712.56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13643.16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13643.16</v>
          </cell>
          <cell r="BV28">
            <v>0</v>
          </cell>
          <cell r="BW28">
            <v>322832.32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53613.57</v>
          </cell>
          <cell r="CH28">
            <v>0</v>
          </cell>
          <cell r="CI28">
            <v>0</v>
          </cell>
          <cell r="CJ28">
            <v>0</v>
          </cell>
          <cell r="CK28">
            <v>150108</v>
          </cell>
          <cell r="CL28">
            <v>21661.93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62224.17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22427.82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4000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8796.83</v>
          </cell>
          <cell r="FI28">
            <v>162.75</v>
          </cell>
          <cell r="FJ28">
            <v>162.75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488.55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488.55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9183629.2800000049</v>
          </cell>
        </row>
        <row r="29">
          <cell r="F29" t="str">
            <v>05323</v>
          </cell>
          <cell r="G29">
            <v>6082426.3300000001</v>
          </cell>
          <cell r="H29">
            <v>6041165.3499999996</v>
          </cell>
          <cell r="I29">
            <v>0</v>
          </cell>
          <cell r="J29">
            <v>0</v>
          </cell>
          <cell r="K29">
            <v>41260.980000000003</v>
          </cell>
          <cell r="L29">
            <v>0</v>
          </cell>
          <cell r="M29">
            <v>0</v>
          </cell>
          <cell r="N29">
            <v>657066.39</v>
          </cell>
          <cell r="O29">
            <v>70939.75</v>
          </cell>
          <cell r="P29">
            <v>0</v>
          </cell>
          <cell r="Q29">
            <v>170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26812.1</v>
          </cell>
          <cell r="X29">
            <v>27464.52</v>
          </cell>
          <cell r="Y29">
            <v>0</v>
          </cell>
          <cell r="Z29">
            <v>0</v>
          </cell>
          <cell r="AA29">
            <v>0</v>
          </cell>
          <cell r="AB29">
            <v>296120.34000000003</v>
          </cell>
          <cell r="AC29">
            <v>38491.86</v>
          </cell>
          <cell r="AD29">
            <v>0</v>
          </cell>
          <cell r="AE29">
            <v>111341.74</v>
          </cell>
          <cell r="AF29">
            <v>4455.6499999999996</v>
          </cell>
          <cell r="AG29">
            <v>31193.5</v>
          </cell>
          <cell r="AH29">
            <v>0</v>
          </cell>
          <cell r="AI29">
            <v>50076.93</v>
          </cell>
          <cell r="AJ29">
            <v>0</v>
          </cell>
          <cell r="AK29">
            <v>19901592.309999999</v>
          </cell>
          <cell r="AL29">
            <v>19082172.32</v>
          </cell>
          <cell r="AM29">
            <v>604186.18999999994</v>
          </cell>
          <cell r="AN29">
            <v>0</v>
          </cell>
          <cell r="AO29">
            <v>215233.8</v>
          </cell>
          <cell r="AP29">
            <v>0</v>
          </cell>
          <cell r="AQ29">
            <v>5112422.63</v>
          </cell>
          <cell r="AR29">
            <v>0</v>
          </cell>
          <cell r="AS29">
            <v>2697468.77</v>
          </cell>
          <cell r="AT29">
            <v>123108.09</v>
          </cell>
          <cell r="AU29">
            <v>0</v>
          </cell>
          <cell r="AV29">
            <v>0</v>
          </cell>
          <cell r="AW29">
            <v>799733.15</v>
          </cell>
          <cell r="AX29">
            <v>0</v>
          </cell>
          <cell r="AY29">
            <v>293356.03000000003</v>
          </cell>
          <cell r="AZ29">
            <v>0</v>
          </cell>
          <cell r="BA29">
            <v>73842.460000000006</v>
          </cell>
          <cell r="BB29">
            <v>64336.2</v>
          </cell>
          <cell r="BC29">
            <v>0</v>
          </cell>
          <cell r="BD29">
            <v>20287.66</v>
          </cell>
          <cell r="BE29">
            <v>1040290.27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136687.34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136687.34</v>
          </cell>
          <cell r="BV29">
            <v>0</v>
          </cell>
          <cell r="BW29">
            <v>2218650.58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506371</v>
          </cell>
          <cell r="CH29">
            <v>0</v>
          </cell>
          <cell r="CI29">
            <v>21900</v>
          </cell>
          <cell r="CJ29">
            <v>0</v>
          </cell>
          <cell r="CK29">
            <v>812514.89</v>
          </cell>
          <cell r="CL29">
            <v>126518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622507.74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8335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51107.57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69396.38</v>
          </cell>
          <cell r="FI29">
            <v>221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221</v>
          </cell>
          <cell r="FS29">
            <v>0</v>
          </cell>
          <cell r="FT29">
            <v>45626.559999999998</v>
          </cell>
          <cell r="FU29">
            <v>0</v>
          </cell>
          <cell r="FV29">
            <v>0</v>
          </cell>
          <cell r="FW29">
            <v>6111.59</v>
          </cell>
          <cell r="FX29">
            <v>0</v>
          </cell>
          <cell r="FY29">
            <v>0</v>
          </cell>
          <cell r="FZ29">
            <v>7856.97</v>
          </cell>
          <cell r="GA29">
            <v>31658</v>
          </cell>
          <cell r="GB29">
            <v>0</v>
          </cell>
          <cell r="GC29">
            <v>0</v>
          </cell>
          <cell r="GD29">
            <v>1275</v>
          </cell>
          <cell r="GE29">
            <v>0</v>
          </cell>
          <cell r="GF29">
            <v>0</v>
          </cell>
          <cell r="GG29">
            <v>1275</v>
          </cell>
          <cell r="GH29">
            <v>0</v>
          </cell>
          <cell r="GI29">
            <v>0</v>
          </cell>
          <cell r="GJ29">
            <v>0</v>
          </cell>
          <cell r="GK29">
            <v>68311936.280000001</v>
          </cell>
        </row>
        <row r="30">
          <cell r="F30" t="str">
            <v>05401</v>
          </cell>
          <cell r="G30">
            <v>354441.97</v>
          </cell>
          <cell r="H30">
            <v>251388.59</v>
          </cell>
          <cell r="I30">
            <v>0</v>
          </cell>
          <cell r="J30">
            <v>608.66999999999996</v>
          </cell>
          <cell r="K30">
            <v>102444.71</v>
          </cell>
          <cell r="L30">
            <v>0</v>
          </cell>
          <cell r="M30">
            <v>0</v>
          </cell>
          <cell r="N30">
            <v>244465.68</v>
          </cell>
          <cell r="O30">
            <v>14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5794.15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65166.5</v>
          </cell>
          <cell r="AC30">
            <v>42878.3</v>
          </cell>
          <cell r="AD30">
            <v>0</v>
          </cell>
          <cell r="AE30">
            <v>4260</v>
          </cell>
          <cell r="AF30">
            <v>415.79</v>
          </cell>
          <cell r="AG30">
            <v>50</v>
          </cell>
          <cell r="AH30">
            <v>56206.400000000001</v>
          </cell>
          <cell r="AI30">
            <v>2504.7199999999998</v>
          </cell>
          <cell r="AJ30">
            <v>67175.820000000007</v>
          </cell>
          <cell r="AK30">
            <v>5954287</v>
          </cell>
          <cell r="AL30">
            <v>4870705.09</v>
          </cell>
          <cell r="AM30">
            <v>77823.39</v>
          </cell>
          <cell r="AN30">
            <v>794999.96</v>
          </cell>
          <cell r="AO30">
            <v>210758.56</v>
          </cell>
          <cell r="AP30">
            <v>0</v>
          </cell>
          <cell r="AQ30">
            <v>970672.65</v>
          </cell>
          <cell r="AR30">
            <v>0</v>
          </cell>
          <cell r="AS30">
            <v>423329.21</v>
          </cell>
          <cell r="AT30">
            <v>10472.74</v>
          </cell>
          <cell r="AU30">
            <v>0</v>
          </cell>
          <cell r="AV30">
            <v>0</v>
          </cell>
          <cell r="AW30">
            <v>293043.34999999998</v>
          </cell>
          <cell r="AX30">
            <v>0</v>
          </cell>
          <cell r="AY30">
            <v>25478.99</v>
          </cell>
          <cell r="AZ30">
            <v>0</v>
          </cell>
          <cell r="BA30">
            <v>0</v>
          </cell>
          <cell r="BB30">
            <v>9.92</v>
          </cell>
          <cell r="BC30">
            <v>0</v>
          </cell>
          <cell r="BD30">
            <v>6692.85</v>
          </cell>
          <cell r="BE30">
            <v>211645.59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2432886.9500000002</v>
          </cell>
          <cell r="BQ30">
            <v>0</v>
          </cell>
          <cell r="BR30">
            <v>2368066.8199999998</v>
          </cell>
          <cell r="BS30">
            <v>40678.78</v>
          </cell>
          <cell r="BT30">
            <v>0</v>
          </cell>
          <cell r="BU30">
            <v>24141.35</v>
          </cell>
          <cell r="BV30">
            <v>0</v>
          </cell>
          <cell r="BW30">
            <v>687466.69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115101.27</v>
          </cell>
          <cell r="CH30">
            <v>0</v>
          </cell>
          <cell r="CI30">
            <v>0</v>
          </cell>
          <cell r="CJ30">
            <v>0</v>
          </cell>
          <cell r="CK30">
            <v>224018</v>
          </cell>
          <cell r="CL30">
            <v>59508.91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189632.92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50451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40444.67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1000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7309.92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2286.85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2286.85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21293015.580000017</v>
          </cell>
        </row>
        <row r="31">
          <cell r="F31" t="str">
            <v>05402</v>
          </cell>
          <cell r="G31">
            <v>692108.05</v>
          </cell>
          <cell r="H31">
            <v>604170.16</v>
          </cell>
          <cell r="I31">
            <v>0</v>
          </cell>
          <cell r="J31">
            <v>0</v>
          </cell>
          <cell r="K31">
            <v>87937.89</v>
          </cell>
          <cell r="L31">
            <v>0</v>
          </cell>
          <cell r="M31">
            <v>0</v>
          </cell>
          <cell r="N31">
            <v>218215.56</v>
          </cell>
          <cell r="O31">
            <v>4078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6968.18</v>
          </cell>
          <cell r="X31">
            <v>0</v>
          </cell>
          <cell r="Y31">
            <v>0</v>
          </cell>
          <cell r="Z31">
            <v>0</v>
          </cell>
          <cell r="AA31">
            <v>7586.02</v>
          </cell>
          <cell r="AB31">
            <v>75750.559999999998</v>
          </cell>
          <cell r="AC31">
            <v>45733.08</v>
          </cell>
          <cell r="AD31">
            <v>0</v>
          </cell>
          <cell r="AE31">
            <v>35223.279999999999</v>
          </cell>
          <cell r="AF31">
            <v>1279.05</v>
          </cell>
          <cell r="AG31">
            <v>240</v>
          </cell>
          <cell r="AH31">
            <v>0</v>
          </cell>
          <cell r="AI31">
            <v>4951.78</v>
          </cell>
          <cell r="AJ31">
            <v>36405.61</v>
          </cell>
          <cell r="AK31">
            <v>23973072.789999999</v>
          </cell>
          <cell r="AL31">
            <v>19827744.199999999</v>
          </cell>
          <cell r="AM31">
            <v>562407.91</v>
          </cell>
          <cell r="AN31">
            <v>3439173.6</v>
          </cell>
          <cell r="AO31">
            <v>143747.07999999999</v>
          </cell>
          <cell r="AP31">
            <v>0</v>
          </cell>
          <cell r="AQ31">
            <v>5145580.1900000004</v>
          </cell>
          <cell r="AR31">
            <v>417.64</v>
          </cell>
          <cell r="AS31">
            <v>2575801.4900000002</v>
          </cell>
          <cell r="AT31">
            <v>25548.799999999999</v>
          </cell>
          <cell r="AU31">
            <v>0</v>
          </cell>
          <cell r="AV31">
            <v>0</v>
          </cell>
          <cell r="AW31">
            <v>1353737.66</v>
          </cell>
          <cell r="AX31">
            <v>0</v>
          </cell>
          <cell r="AY31">
            <v>118130.36</v>
          </cell>
          <cell r="AZ31">
            <v>0</v>
          </cell>
          <cell r="BA31">
            <v>193738.66</v>
          </cell>
          <cell r="BB31">
            <v>65962.960000000006</v>
          </cell>
          <cell r="BC31">
            <v>0</v>
          </cell>
          <cell r="BD31">
            <v>10101.549999999999</v>
          </cell>
          <cell r="BE31">
            <v>443605.22</v>
          </cell>
          <cell r="BF31">
            <v>358535.85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52004.1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52004.1</v>
          </cell>
          <cell r="BV31">
            <v>0</v>
          </cell>
          <cell r="BW31">
            <v>1520615.7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514824.48</v>
          </cell>
          <cell r="CH31">
            <v>0</v>
          </cell>
          <cell r="CI31">
            <v>0</v>
          </cell>
          <cell r="CJ31">
            <v>0</v>
          </cell>
          <cell r="CK31">
            <v>335111.90000000002</v>
          </cell>
          <cell r="CL31">
            <v>95564.08</v>
          </cell>
          <cell r="CM31">
            <v>25604.55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24214.75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4073.17</v>
          </cell>
          <cell r="CY31">
            <v>383799.13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43432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75339.41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18652.23</v>
          </cell>
          <cell r="FI31">
            <v>44653.42</v>
          </cell>
          <cell r="FJ31">
            <v>34000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10653.42</v>
          </cell>
          <cell r="FS31">
            <v>0</v>
          </cell>
          <cell r="FT31">
            <v>81246.5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80681.490000000005</v>
          </cell>
          <cell r="FZ31">
            <v>0</v>
          </cell>
          <cell r="GA31">
            <v>565.01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63454992.619999975</v>
          </cell>
        </row>
        <row r="32">
          <cell r="F32" t="str">
            <v>05903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1461702.46</v>
          </cell>
          <cell r="AL32">
            <v>1445983.45</v>
          </cell>
          <cell r="AM32">
            <v>15719.01</v>
          </cell>
          <cell r="AN32">
            <v>0</v>
          </cell>
          <cell r="AO32">
            <v>0</v>
          </cell>
          <cell r="AP32">
            <v>0</v>
          </cell>
          <cell r="AQ32">
            <v>154900.38</v>
          </cell>
          <cell r="AR32">
            <v>0</v>
          </cell>
          <cell r="AS32">
            <v>89980.88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21000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1252.05</v>
          </cell>
          <cell r="BE32">
            <v>42667.45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59815.81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59815.81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996.71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996.71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3354830.7199999997</v>
          </cell>
        </row>
        <row r="33">
          <cell r="F33" t="str">
            <v>06037</v>
          </cell>
          <cell r="G33">
            <v>46629150.149999999</v>
          </cell>
          <cell r="H33">
            <v>46629065.670000002</v>
          </cell>
          <cell r="I33">
            <v>0</v>
          </cell>
          <cell r="J33">
            <v>0</v>
          </cell>
          <cell r="K33">
            <v>84.48</v>
          </cell>
          <cell r="L33">
            <v>0</v>
          </cell>
          <cell r="M33">
            <v>0</v>
          </cell>
          <cell r="N33">
            <v>4409089.66</v>
          </cell>
          <cell r="O33">
            <v>358858.03</v>
          </cell>
          <cell r="P33">
            <v>0</v>
          </cell>
          <cell r="Q33">
            <v>3520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1750</v>
          </cell>
          <cell r="W33">
            <v>533123.94999999995</v>
          </cell>
          <cell r="X33">
            <v>46142.76</v>
          </cell>
          <cell r="Y33">
            <v>0</v>
          </cell>
          <cell r="Z33">
            <v>0</v>
          </cell>
          <cell r="AA33">
            <v>0</v>
          </cell>
          <cell r="AB33">
            <v>1635422.96</v>
          </cell>
          <cell r="AC33">
            <v>403786.58</v>
          </cell>
          <cell r="AD33">
            <v>0</v>
          </cell>
          <cell r="AE33">
            <v>348829.45</v>
          </cell>
          <cell r="AF33">
            <v>64147.59</v>
          </cell>
          <cell r="AG33">
            <v>499451.84</v>
          </cell>
          <cell r="AH33">
            <v>77342.679999999993</v>
          </cell>
          <cell r="AI33">
            <v>347433.62</v>
          </cell>
          <cell r="AJ33">
            <v>89280.2</v>
          </cell>
          <cell r="AK33">
            <v>171251175.50999999</v>
          </cell>
          <cell r="AL33">
            <v>155685035.16999999</v>
          </cell>
          <cell r="AM33">
            <v>5097777.5</v>
          </cell>
          <cell r="AN33">
            <v>10468362.84</v>
          </cell>
          <cell r="AO33">
            <v>0</v>
          </cell>
          <cell r="AP33">
            <v>0</v>
          </cell>
          <cell r="AQ33">
            <v>44822613.020000003</v>
          </cell>
          <cell r="AR33">
            <v>4243.13</v>
          </cell>
          <cell r="AS33">
            <v>20546196.039999999</v>
          </cell>
          <cell r="AT33">
            <v>914326.56</v>
          </cell>
          <cell r="AU33">
            <v>0</v>
          </cell>
          <cell r="AV33">
            <v>0</v>
          </cell>
          <cell r="AW33">
            <v>8755180.5999999996</v>
          </cell>
          <cell r="AX33">
            <v>0</v>
          </cell>
          <cell r="AY33">
            <v>1320497.1100000001</v>
          </cell>
          <cell r="AZ33">
            <v>0</v>
          </cell>
          <cell r="BA33">
            <v>3805592.41</v>
          </cell>
          <cell r="BB33">
            <v>517869.13</v>
          </cell>
          <cell r="BC33">
            <v>0</v>
          </cell>
          <cell r="BD33">
            <v>113512.45</v>
          </cell>
          <cell r="BE33">
            <v>8845195.5899999999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528.79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528.79</v>
          </cell>
          <cell r="BV33">
            <v>0</v>
          </cell>
          <cell r="BW33">
            <v>18141639.829999998</v>
          </cell>
          <cell r="BX33">
            <v>7500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4708053</v>
          </cell>
          <cell r="CH33">
            <v>0</v>
          </cell>
          <cell r="CI33">
            <v>149660.72</v>
          </cell>
          <cell r="CJ33">
            <v>0</v>
          </cell>
          <cell r="CK33">
            <v>5187157.9400000004</v>
          </cell>
          <cell r="CL33">
            <v>882502.35</v>
          </cell>
          <cell r="CM33">
            <v>0</v>
          </cell>
          <cell r="CN33">
            <v>0</v>
          </cell>
          <cell r="CO33">
            <v>0</v>
          </cell>
          <cell r="CP33">
            <v>20000</v>
          </cell>
          <cell r="CQ33">
            <v>0</v>
          </cell>
          <cell r="CR33">
            <v>420816.15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82216.11</v>
          </cell>
          <cell r="CX33">
            <v>0</v>
          </cell>
          <cell r="CY33">
            <v>5091738.4400000004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406232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161311.67999999999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592629.22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431822.22</v>
          </cell>
          <cell r="FI33">
            <v>1212344.02</v>
          </cell>
          <cell r="FJ33">
            <v>0</v>
          </cell>
          <cell r="FK33">
            <v>1212344.02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73407.14</v>
          </cell>
          <cell r="FU33">
            <v>67016.77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5271.11</v>
          </cell>
          <cell r="GA33">
            <v>1119.26</v>
          </cell>
          <cell r="GB33">
            <v>0</v>
          </cell>
          <cell r="GC33">
            <v>0</v>
          </cell>
          <cell r="GD33">
            <v>5734337.1699999999</v>
          </cell>
          <cell r="GE33">
            <v>0</v>
          </cell>
          <cell r="GF33">
            <v>0</v>
          </cell>
          <cell r="GG33">
            <v>169449</v>
          </cell>
          <cell r="GH33">
            <v>0</v>
          </cell>
          <cell r="GI33">
            <v>1365842.17</v>
          </cell>
          <cell r="GJ33">
            <v>4199046</v>
          </cell>
          <cell r="GK33">
            <v>584548570.58000004</v>
          </cell>
        </row>
        <row r="34">
          <cell r="F34" t="str">
            <v>06098</v>
          </cell>
          <cell r="G34">
            <v>4435006.38</v>
          </cell>
          <cell r="H34">
            <v>4384561.5</v>
          </cell>
          <cell r="I34">
            <v>0</v>
          </cell>
          <cell r="J34">
            <v>0</v>
          </cell>
          <cell r="K34">
            <v>50444.88</v>
          </cell>
          <cell r="L34">
            <v>0</v>
          </cell>
          <cell r="M34">
            <v>0</v>
          </cell>
          <cell r="N34">
            <v>676820.33</v>
          </cell>
          <cell r="O34">
            <v>124013.96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37002.83</v>
          </cell>
          <cell r="X34">
            <v>0</v>
          </cell>
          <cell r="Y34">
            <v>0</v>
          </cell>
          <cell r="Z34">
            <v>0</v>
          </cell>
          <cell r="AA34">
            <v>148970.89000000001</v>
          </cell>
          <cell r="AB34">
            <v>309886.48</v>
          </cell>
          <cell r="AC34">
            <v>31838.45</v>
          </cell>
          <cell r="AD34">
            <v>0</v>
          </cell>
          <cell r="AE34">
            <v>18787.03</v>
          </cell>
          <cell r="AF34">
            <v>1447.47</v>
          </cell>
          <cell r="AG34">
            <v>0</v>
          </cell>
          <cell r="AH34">
            <v>0</v>
          </cell>
          <cell r="AI34">
            <v>3975.65</v>
          </cell>
          <cell r="AJ34">
            <v>897.57</v>
          </cell>
          <cell r="AK34">
            <v>14216067.5</v>
          </cell>
          <cell r="AL34">
            <v>13148713.689999999</v>
          </cell>
          <cell r="AM34">
            <v>254973.75</v>
          </cell>
          <cell r="AN34">
            <v>629814.15</v>
          </cell>
          <cell r="AO34">
            <v>182565.91</v>
          </cell>
          <cell r="AP34">
            <v>0</v>
          </cell>
          <cell r="AQ34">
            <v>2723462.97</v>
          </cell>
          <cell r="AR34">
            <v>0</v>
          </cell>
          <cell r="AS34">
            <v>1348554</v>
          </cell>
          <cell r="AT34">
            <v>44179.69</v>
          </cell>
          <cell r="AU34">
            <v>0</v>
          </cell>
          <cell r="AV34">
            <v>0</v>
          </cell>
          <cell r="AW34">
            <v>183685.21</v>
          </cell>
          <cell r="AX34">
            <v>0</v>
          </cell>
          <cell r="AY34">
            <v>92953.45</v>
          </cell>
          <cell r="AZ34">
            <v>0</v>
          </cell>
          <cell r="BA34">
            <v>62350.66</v>
          </cell>
          <cell r="BB34">
            <v>44113.07</v>
          </cell>
          <cell r="BC34">
            <v>0</v>
          </cell>
          <cell r="BD34">
            <v>4168.78</v>
          </cell>
          <cell r="BE34">
            <v>938970.64</v>
          </cell>
          <cell r="BF34">
            <v>0</v>
          </cell>
          <cell r="BG34">
            <v>4487.47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42.7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42.7</v>
          </cell>
          <cell r="BV34">
            <v>0</v>
          </cell>
          <cell r="BW34">
            <v>690437.52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321076</v>
          </cell>
          <cell r="CH34">
            <v>0</v>
          </cell>
          <cell r="CI34">
            <v>0</v>
          </cell>
          <cell r="CJ34">
            <v>0</v>
          </cell>
          <cell r="CK34">
            <v>120990.48</v>
          </cell>
          <cell r="CL34">
            <v>44307.79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153015.54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11218.71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39829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11092.67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11092.67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45505860.140000001</v>
          </cell>
        </row>
        <row r="35">
          <cell r="F35" t="str">
            <v>06101</v>
          </cell>
          <cell r="G35">
            <v>2805160.96</v>
          </cell>
          <cell r="H35">
            <v>2797293.79</v>
          </cell>
          <cell r="I35">
            <v>0</v>
          </cell>
          <cell r="J35">
            <v>0</v>
          </cell>
          <cell r="K35">
            <v>7867.17</v>
          </cell>
          <cell r="L35">
            <v>0</v>
          </cell>
          <cell r="M35">
            <v>0</v>
          </cell>
          <cell r="N35">
            <v>531840.97</v>
          </cell>
          <cell r="O35">
            <v>30533.52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139998.87</v>
          </cell>
          <cell r="V35">
            <v>0</v>
          </cell>
          <cell r="W35">
            <v>98368.47</v>
          </cell>
          <cell r="X35">
            <v>2725</v>
          </cell>
          <cell r="Y35">
            <v>0</v>
          </cell>
          <cell r="Z35">
            <v>0</v>
          </cell>
          <cell r="AA35">
            <v>0</v>
          </cell>
          <cell r="AB35">
            <v>176731.63</v>
          </cell>
          <cell r="AC35">
            <v>21259.06</v>
          </cell>
          <cell r="AD35">
            <v>0</v>
          </cell>
          <cell r="AE35">
            <v>16235.9</v>
          </cell>
          <cell r="AF35">
            <v>9964.07</v>
          </cell>
          <cell r="AG35">
            <v>1151.21</v>
          </cell>
          <cell r="AH35">
            <v>0</v>
          </cell>
          <cell r="AI35">
            <v>34873.24</v>
          </cell>
          <cell r="AJ35">
            <v>0</v>
          </cell>
          <cell r="AK35">
            <v>12784674.210000001</v>
          </cell>
          <cell r="AL35">
            <v>11619327.98</v>
          </cell>
          <cell r="AM35">
            <v>282843.59000000003</v>
          </cell>
          <cell r="AN35">
            <v>882502.64</v>
          </cell>
          <cell r="AO35">
            <v>0</v>
          </cell>
          <cell r="AP35">
            <v>0</v>
          </cell>
          <cell r="AQ35">
            <v>2859801.63</v>
          </cell>
          <cell r="AR35">
            <v>0</v>
          </cell>
          <cell r="AS35">
            <v>1596704.32</v>
          </cell>
          <cell r="AT35">
            <v>20996.19</v>
          </cell>
          <cell r="AU35">
            <v>0</v>
          </cell>
          <cell r="AV35">
            <v>0</v>
          </cell>
          <cell r="AW35">
            <v>207918.17</v>
          </cell>
          <cell r="AX35">
            <v>0</v>
          </cell>
          <cell r="AY35">
            <v>119108.74</v>
          </cell>
          <cell r="AZ35">
            <v>0</v>
          </cell>
          <cell r="BA35">
            <v>40627.519999999997</v>
          </cell>
          <cell r="BB35">
            <v>39857.01</v>
          </cell>
          <cell r="BC35">
            <v>0</v>
          </cell>
          <cell r="BD35">
            <v>3519.68</v>
          </cell>
          <cell r="BE35">
            <v>831070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37.14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37.14</v>
          </cell>
          <cell r="BV35">
            <v>0</v>
          </cell>
          <cell r="BW35">
            <v>669549.87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288883.28000000003</v>
          </cell>
          <cell r="CH35">
            <v>0</v>
          </cell>
          <cell r="CI35">
            <v>3537.63</v>
          </cell>
          <cell r="CJ35">
            <v>0</v>
          </cell>
          <cell r="CK35">
            <v>136691.43</v>
          </cell>
          <cell r="CL35">
            <v>15829.89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195782.18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7500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21325.46</v>
          </cell>
          <cell r="FI35">
            <v>24298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24298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39350725.56000001</v>
          </cell>
        </row>
        <row r="36">
          <cell r="F36" t="str">
            <v>06103</v>
          </cell>
          <cell r="G36">
            <v>526564.96</v>
          </cell>
          <cell r="H36">
            <v>498118.65</v>
          </cell>
          <cell r="I36">
            <v>0</v>
          </cell>
          <cell r="J36">
            <v>0</v>
          </cell>
          <cell r="K36">
            <v>28446.31</v>
          </cell>
          <cell r="L36">
            <v>0</v>
          </cell>
          <cell r="M36">
            <v>0</v>
          </cell>
          <cell r="N36">
            <v>43790.879999999997</v>
          </cell>
          <cell r="O36">
            <v>0.04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1332.98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18270.64</v>
          </cell>
          <cell r="AC36">
            <v>6870.73</v>
          </cell>
          <cell r="AD36">
            <v>0</v>
          </cell>
          <cell r="AE36">
            <v>8152.53</v>
          </cell>
          <cell r="AF36">
            <v>0</v>
          </cell>
          <cell r="AG36">
            <v>200</v>
          </cell>
          <cell r="AH36">
            <v>0</v>
          </cell>
          <cell r="AI36">
            <v>8686.7999999999993</v>
          </cell>
          <cell r="AJ36">
            <v>277.16000000000003</v>
          </cell>
          <cell r="AK36">
            <v>1155885.98</v>
          </cell>
          <cell r="AL36">
            <v>1025575.69</v>
          </cell>
          <cell r="AM36">
            <v>25078.49</v>
          </cell>
          <cell r="AN36">
            <v>24114.16</v>
          </cell>
          <cell r="AO36">
            <v>81117.64</v>
          </cell>
          <cell r="AP36">
            <v>0</v>
          </cell>
          <cell r="AQ36">
            <v>280114.78999999998</v>
          </cell>
          <cell r="AR36">
            <v>0</v>
          </cell>
          <cell r="AS36">
            <v>122837.62</v>
          </cell>
          <cell r="AT36">
            <v>884.8</v>
          </cell>
          <cell r="AU36">
            <v>0</v>
          </cell>
          <cell r="AV36">
            <v>0</v>
          </cell>
          <cell r="AW36">
            <v>30874.18</v>
          </cell>
          <cell r="AX36">
            <v>0</v>
          </cell>
          <cell r="AY36">
            <v>566.46</v>
          </cell>
          <cell r="AZ36">
            <v>0</v>
          </cell>
          <cell r="BA36">
            <v>0</v>
          </cell>
          <cell r="BB36">
            <v>3544.23</v>
          </cell>
          <cell r="BC36">
            <v>0</v>
          </cell>
          <cell r="BD36">
            <v>2934.87</v>
          </cell>
          <cell r="BE36">
            <v>118472.63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3.75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3.75</v>
          </cell>
          <cell r="BV36">
            <v>0</v>
          </cell>
          <cell r="BW36">
            <v>101371.49</v>
          </cell>
          <cell r="BX36">
            <v>38805.599999999999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15617.07</v>
          </cell>
          <cell r="CL36">
            <v>8446.9599999999991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33722.46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4779.3999999999996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20213.11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20213.11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4255889.9200000018</v>
          </cell>
        </row>
        <row r="37">
          <cell r="F37" t="str">
            <v>06112</v>
          </cell>
          <cell r="G37">
            <v>7230639.9400000004</v>
          </cell>
          <cell r="H37">
            <v>7218724.0800000001</v>
          </cell>
          <cell r="I37">
            <v>757.4</v>
          </cell>
          <cell r="J37">
            <v>0</v>
          </cell>
          <cell r="K37">
            <v>11158.46</v>
          </cell>
          <cell r="L37">
            <v>0</v>
          </cell>
          <cell r="M37">
            <v>0</v>
          </cell>
          <cell r="N37">
            <v>1113529.22</v>
          </cell>
          <cell r="O37">
            <v>29903.71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59059.98</v>
          </cell>
          <cell r="X37">
            <v>0</v>
          </cell>
          <cell r="Y37">
            <v>0</v>
          </cell>
          <cell r="Z37">
            <v>0</v>
          </cell>
          <cell r="AA37">
            <v>434572.43</v>
          </cell>
          <cell r="AB37">
            <v>310109.55</v>
          </cell>
          <cell r="AC37">
            <v>92445.67</v>
          </cell>
          <cell r="AD37">
            <v>0</v>
          </cell>
          <cell r="AE37">
            <v>49383.02</v>
          </cell>
          <cell r="AF37">
            <v>10321.33</v>
          </cell>
          <cell r="AG37">
            <v>36402.1</v>
          </cell>
          <cell r="AH37">
            <v>0</v>
          </cell>
          <cell r="AI37">
            <v>36285.919999999998</v>
          </cell>
          <cell r="AJ37">
            <v>55045.51</v>
          </cell>
          <cell r="AK37">
            <v>22626036.609999999</v>
          </cell>
          <cell r="AL37">
            <v>21044110.739999998</v>
          </cell>
          <cell r="AM37">
            <v>659597.5</v>
          </cell>
          <cell r="AN37">
            <v>908460.32</v>
          </cell>
          <cell r="AO37">
            <v>13868.05</v>
          </cell>
          <cell r="AP37">
            <v>0</v>
          </cell>
          <cell r="AQ37">
            <v>5795395.0999999996</v>
          </cell>
          <cell r="AR37">
            <v>0</v>
          </cell>
          <cell r="AS37">
            <v>3130957.83</v>
          </cell>
          <cell r="AT37">
            <v>125475.14</v>
          </cell>
          <cell r="AU37">
            <v>0</v>
          </cell>
          <cell r="AV37">
            <v>0</v>
          </cell>
          <cell r="AW37">
            <v>587000.56000000006</v>
          </cell>
          <cell r="AX37">
            <v>0</v>
          </cell>
          <cell r="AY37">
            <v>55180.97</v>
          </cell>
          <cell r="AZ37">
            <v>0</v>
          </cell>
          <cell r="BA37">
            <v>114176.66</v>
          </cell>
          <cell r="BB37">
            <v>62512.58</v>
          </cell>
          <cell r="BC37">
            <v>0</v>
          </cell>
          <cell r="BD37">
            <v>15252.22</v>
          </cell>
          <cell r="BE37">
            <v>1671021.72</v>
          </cell>
          <cell r="BF37">
            <v>25550</v>
          </cell>
          <cell r="BG37">
            <v>8267.42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71.459999999999994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71.459999999999994</v>
          </cell>
          <cell r="BV37">
            <v>0</v>
          </cell>
          <cell r="BW37">
            <v>2122901.59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879011</v>
          </cell>
          <cell r="CH37">
            <v>0</v>
          </cell>
          <cell r="CI37">
            <v>0</v>
          </cell>
          <cell r="CJ37">
            <v>0</v>
          </cell>
          <cell r="CK37">
            <v>462567.32</v>
          </cell>
          <cell r="CL37">
            <v>83974.95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7052.73</v>
          </cell>
          <cell r="CY37">
            <v>486825.68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119040.39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20668.68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63760.84</v>
          </cell>
          <cell r="FI37">
            <v>54480.71</v>
          </cell>
          <cell r="FJ37">
            <v>2651.08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5775.83</v>
          </cell>
          <cell r="FS37">
            <v>46053.8</v>
          </cell>
          <cell r="FT37">
            <v>10061.14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920</v>
          </cell>
          <cell r="GA37">
            <v>643.87</v>
          </cell>
          <cell r="GB37">
            <v>8497.27</v>
          </cell>
          <cell r="GC37">
            <v>0</v>
          </cell>
          <cell r="GD37">
            <v>4282.2</v>
          </cell>
          <cell r="GE37">
            <v>0</v>
          </cell>
          <cell r="GF37">
            <v>0</v>
          </cell>
          <cell r="GG37">
            <v>4282.2</v>
          </cell>
          <cell r="GH37">
            <v>0</v>
          </cell>
          <cell r="GI37">
            <v>0</v>
          </cell>
          <cell r="GJ37">
            <v>0</v>
          </cell>
          <cell r="GK37">
            <v>77914795.939999998</v>
          </cell>
        </row>
        <row r="38">
          <cell r="F38" t="str">
            <v>06114</v>
          </cell>
          <cell r="G38">
            <v>50477568.939999998</v>
          </cell>
          <cell r="H38">
            <v>50476533.030000001</v>
          </cell>
          <cell r="I38">
            <v>0</v>
          </cell>
          <cell r="J38">
            <v>0</v>
          </cell>
          <cell r="K38">
            <v>1035.9100000000001</v>
          </cell>
          <cell r="L38">
            <v>0</v>
          </cell>
          <cell r="M38">
            <v>0</v>
          </cell>
          <cell r="N38">
            <v>5387024.3899999997</v>
          </cell>
          <cell r="O38">
            <v>87879.29</v>
          </cell>
          <cell r="P38">
            <v>0</v>
          </cell>
          <cell r="Q38">
            <v>0</v>
          </cell>
          <cell r="R38">
            <v>48819.16</v>
          </cell>
          <cell r="S38">
            <v>101558.17</v>
          </cell>
          <cell r="T38">
            <v>32545</v>
          </cell>
          <cell r="U38">
            <v>0</v>
          </cell>
          <cell r="V38">
            <v>0</v>
          </cell>
          <cell r="W38">
            <v>589186.04</v>
          </cell>
          <cell r="X38">
            <v>11149.59</v>
          </cell>
          <cell r="Y38">
            <v>135278.34</v>
          </cell>
          <cell r="Z38">
            <v>0</v>
          </cell>
          <cell r="AA38">
            <v>426234.05</v>
          </cell>
          <cell r="AB38">
            <v>2296187.67</v>
          </cell>
          <cell r="AC38">
            <v>299853.67</v>
          </cell>
          <cell r="AD38">
            <v>0</v>
          </cell>
          <cell r="AE38">
            <v>253449.26</v>
          </cell>
          <cell r="AF38">
            <v>39555.83</v>
          </cell>
          <cell r="AG38">
            <v>152328.39000000001</v>
          </cell>
          <cell r="AH38">
            <v>56668.28</v>
          </cell>
          <cell r="AI38">
            <v>513527.1</v>
          </cell>
          <cell r="AJ38">
            <v>342804.55</v>
          </cell>
          <cell r="AK38">
            <v>201793764.09999999</v>
          </cell>
          <cell r="AL38">
            <v>179324790.71000001</v>
          </cell>
          <cell r="AM38">
            <v>4723108.1100000003</v>
          </cell>
          <cell r="AN38">
            <v>17745227.399999999</v>
          </cell>
          <cell r="AO38">
            <v>637.88</v>
          </cell>
          <cell r="AP38">
            <v>0</v>
          </cell>
          <cell r="AQ38">
            <v>53657027.170000002</v>
          </cell>
          <cell r="AR38">
            <v>2824.25</v>
          </cell>
          <cell r="AS38">
            <v>24137852.219999999</v>
          </cell>
          <cell r="AT38">
            <v>891214.18</v>
          </cell>
          <cell r="AU38">
            <v>0</v>
          </cell>
          <cell r="AV38">
            <v>0</v>
          </cell>
          <cell r="AW38">
            <v>9975353.8599999994</v>
          </cell>
          <cell r="AX38">
            <v>0</v>
          </cell>
          <cell r="AY38">
            <v>2408028.29</v>
          </cell>
          <cell r="AZ38">
            <v>0</v>
          </cell>
          <cell r="BA38">
            <v>4436049.75</v>
          </cell>
          <cell r="BB38">
            <v>602282.88</v>
          </cell>
          <cell r="BC38">
            <v>0</v>
          </cell>
          <cell r="BD38">
            <v>159507.26</v>
          </cell>
          <cell r="BE38">
            <v>10679791.859999999</v>
          </cell>
          <cell r="BF38">
            <v>364122.62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594.22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594.22</v>
          </cell>
          <cell r="BV38">
            <v>0</v>
          </cell>
          <cell r="BW38">
            <v>19139724.239999998</v>
          </cell>
          <cell r="BX38">
            <v>42421.83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4588385</v>
          </cell>
          <cell r="CH38">
            <v>0</v>
          </cell>
          <cell r="CI38">
            <v>138847.14000000001</v>
          </cell>
          <cell r="CJ38">
            <v>58603</v>
          </cell>
          <cell r="CK38">
            <v>5940708.8399999999</v>
          </cell>
          <cell r="CL38">
            <v>778090.48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644096.75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253924.98</v>
          </cell>
          <cell r="CX38">
            <v>6545.82</v>
          </cell>
          <cell r="CY38">
            <v>5732821.6799999997</v>
          </cell>
          <cell r="CZ38">
            <v>0</v>
          </cell>
          <cell r="DA38">
            <v>109876.59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22404.22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272865.61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550132.30000000005</v>
          </cell>
          <cell r="FI38">
            <v>640443.25</v>
          </cell>
          <cell r="FJ38">
            <v>671</v>
          </cell>
          <cell r="FK38">
            <v>639772.25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527412.02</v>
          </cell>
          <cell r="FU38">
            <v>111094.38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43194.34</v>
          </cell>
          <cell r="GA38">
            <v>373123.3</v>
          </cell>
          <cell r="GB38">
            <v>0</v>
          </cell>
          <cell r="GC38">
            <v>0</v>
          </cell>
          <cell r="GD38">
            <v>6558255.7300000004</v>
          </cell>
          <cell r="GE38">
            <v>0</v>
          </cell>
          <cell r="GF38">
            <v>0</v>
          </cell>
          <cell r="GG38">
            <v>4054.33</v>
          </cell>
          <cell r="GH38">
            <v>0</v>
          </cell>
          <cell r="GI38">
            <v>6554201.4000000004</v>
          </cell>
          <cell r="GJ38">
            <v>0</v>
          </cell>
          <cell r="GK38">
            <v>676363628.12000012</v>
          </cell>
        </row>
        <row r="39">
          <cell r="F39" t="str">
            <v>06117</v>
          </cell>
          <cell r="G39">
            <v>14679541.98</v>
          </cell>
          <cell r="H39">
            <v>14646878.890000001</v>
          </cell>
          <cell r="I39">
            <v>0</v>
          </cell>
          <cell r="J39">
            <v>0</v>
          </cell>
          <cell r="K39">
            <v>32663.09</v>
          </cell>
          <cell r="L39">
            <v>0</v>
          </cell>
          <cell r="M39">
            <v>0</v>
          </cell>
          <cell r="N39">
            <v>4305824.71</v>
          </cell>
          <cell r="O39">
            <v>457692.82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11375</v>
          </cell>
          <cell r="U39">
            <v>0</v>
          </cell>
          <cell r="V39">
            <v>0</v>
          </cell>
          <cell r="W39">
            <v>182674.39</v>
          </cell>
          <cell r="X39">
            <v>0</v>
          </cell>
          <cell r="Y39">
            <v>0</v>
          </cell>
          <cell r="Z39">
            <v>0</v>
          </cell>
          <cell r="AA39">
            <v>1699640.29</v>
          </cell>
          <cell r="AB39">
            <v>1113447.72</v>
          </cell>
          <cell r="AC39">
            <v>129161.04</v>
          </cell>
          <cell r="AD39">
            <v>0</v>
          </cell>
          <cell r="AE39">
            <v>125013.92</v>
          </cell>
          <cell r="AF39">
            <v>156849.21</v>
          </cell>
          <cell r="AG39">
            <v>235450.16</v>
          </cell>
          <cell r="AH39">
            <v>1653.18</v>
          </cell>
          <cell r="AI39">
            <v>117526.62</v>
          </cell>
          <cell r="AJ39">
            <v>75340.36</v>
          </cell>
          <cell r="AK39">
            <v>52643621.289999999</v>
          </cell>
          <cell r="AL39">
            <v>49070421.119999997</v>
          </cell>
          <cell r="AM39">
            <v>1198314.51</v>
          </cell>
          <cell r="AN39">
            <v>2098914.36</v>
          </cell>
          <cell r="AO39">
            <v>275971.3</v>
          </cell>
          <cell r="AP39">
            <v>0</v>
          </cell>
          <cell r="AQ39">
            <v>10584248.27</v>
          </cell>
          <cell r="AR39">
            <v>0</v>
          </cell>
          <cell r="AS39">
            <v>5697385.4100000001</v>
          </cell>
          <cell r="AT39">
            <v>185625</v>
          </cell>
          <cell r="AU39">
            <v>0</v>
          </cell>
          <cell r="AV39">
            <v>0</v>
          </cell>
          <cell r="AW39">
            <v>563124.69999999995</v>
          </cell>
          <cell r="AX39">
            <v>0</v>
          </cell>
          <cell r="AY39">
            <v>494774.92</v>
          </cell>
          <cell r="AZ39">
            <v>0</v>
          </cell>
          <cell r="BA39">
            <v>261137.43</v>
          </cell>
          <cell r="BB39">
            <v>165917.63</v>
          </cell>
          <cell r="BC39">
            <v>0</v>
          </cell>
          <cell r="BD39">
            <v>12309.09</v>
          </cell>
          <cell r="BE39">
            <v>3203974.09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160.27000000000001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160.27000000000001</v>
          </cell>
          <cell r="BV39">
            <v>0</v>
          </cell>
          <cell r="BW39">
            <v>2198734.79</v>
          </cell>
          <cell r="BX39">
            <v>1741.93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1051900.57</v>
          </cell>
          <cell r="CH39">
            <v>0</v>
          </cell>
          <cell r="CI39">
            <v>19060.150000000001</v>
          </cell>
          <cell r="CJ39">
            <v>0</v>
          </cell>
          <cell r="CK39">
            <v>350819.11</v>
          </cell>
          <cell r="CL39">
            <v>121713.87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4001.43</v>
          </cell>
          <cell r="CY39">
            <v>494811.25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55698.6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98987.88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168824262.62000003</v>
          </cell>
        </row>
        <row r="40">
          <cell r="F40" t="str">
            <v>06119</v>
          </cell>
          <cell r="G40">
            <v>29780068.850000001</v>
          </cell>
          <cell r="H40">
            <v>29456711.82</v>
          </cell>
          <cell r="I40">
            <v>0</v>
          </cell>
          <cell r="J40">
            <v>0</v>
          </cell>
          <cell r="K40">
            <v>323357.03000000003</v>
          </cell>
          <cell r="L40">
            <v>0</v>
          </cell>
          <cell r="M40">
            <v>0</v>
          </cell>
          <cell r="N40">
            <v>3310302.52</v>
          </cell>
          <cell r="O40">
            <v>5622.5</v>
          </cell>
          <cell r="P40">
            <v>0</v>
          </cell>
          <cell r="Q40">
            <v>43722</v>
          </cell>
          <cell r="R40">
            <v>0</v>
          </cell>
          <cell r="S40">
            <v>0</v>
          </cell>
          <cell r="T40">
            <v>0</v>
          </cell>
          <cell r="U40">
            <v>394180.9</v>
          </cell>
          <cell r="V40">
            <v>0</v>
          </cell>
          <cell r="W40">
            <v>328800.05</v>
          </cell>
          <cell r="X40">
            <v>82242.98</v>
          </cell>
          <cell r="Y40">
            <v>0</v>
          </cell>
          <cell r="Z40">
            <v>0</v>
          </cell>
          <cell r="AA40">
            <v>83249.149999999994</v>
          </cell>
          <cell r="AB40">
            <v>1143151.1499999999</v>
          </cell>
          <cell r="AC40">
            <v>210812.19</v>
          </cell>
          <cell r="AD40">
            <v>0</v>
          </cell>
          <cell r="AE40">
            <v>534665.46</v>
          </cell>
          <cell r="AF40">
            <v>18630.62</v>
          </cell>
          <cell r="AG40">
            <v>117449.2</v>
          </cell>
          <cell r="AH40">
            <v>72610.78</v>
          </cell>
          <cell r="AI40">
            <v>111845.63</v>
          </cell>
          <cell r="AJ40">
            <v>163319.91</v>
          </cell>
          <cell r="AK40">
            <v>99204065.849999994</v>
          </cell>
          <cell r="AL40">
            <v>89213569.170000002</v>
          </cell>
          <cell r="AM40">
            <v>2499462.71</v>
          </cell>
          <cell r="AN40">
            <v>7089479.6399999997</v>
          </cell>
          <cell r="AO40">
            <v>401554.33</v>
          </cell>
          <cell r="AP40">
            <v>0</v>
          </cell>
          <cell r="AQ40">
            <v>25133954.489999998</v>
          </cell>
          <cell r="AR40">
            <v>0</v>
          </cell>
          <cell r="AS40">
            <v>12296686.859999999</v>
          </cell>
          <cell r="AT40">
            <v>398961.79</v>
          </cell>
          <cell r="AU40">
            <v>0</v>
          </cell>
          <cell r="AV40">
            <v>0</v>
          </cell>
          <cell r="AW40">
            <v>2308191.4700000002</v>
          </cell>
          <cell r="AX40">
            <v>0</v>
          </cell>
          <cell r="AY40">
            <v>382150.51</v>
          </cell>
          <cell r="AZ40">
            <v>0</v>
          </cell>
          <cell r="BA40">
            <v>1088922.75</v>
          </cell>
          <cell r="BB40">
            <v>301023.71000000002</v>
          </cell>
          <cell r="BC40">
            <v>0</v>
          </cell>
          <cell r="BD40">
            <v>46657.74</v>
          </cell>
          <cell r="BE40">
            <v>8264552.3499999996</v>
          </cell>
          <cell r="BF40">
            <v>0</v>
          </cell>
          <cell r="BG40">
            <v>46807.31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298.14999999999998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298.14999999999998</v>
          </cell>
          <cell r="BV40">
            <v>0</v>
          </cell>
          <cell r="BW40">
            <v>7466770.5999999996</v>
          </cell>
          <cell r="BX40">
            <v>696298.72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2715197.4</v>
          </cell>
          <cell r="CH40">
            <v>0</v>
          </cell>
          <cell r="CI40">
            <v>187922.37</v>
          </cell>
          <cell r="CJ40">
            <v>0</v>
          </cell>
          <cell r="CK40">
            <v>1466140.27</v>
          </cell>
          <cell r="CL40">
            <v>238853.14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90025.63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15904.47</v>
          </cell>
          <cell r="CY40">
            <v>1623102.63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79116.67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117018.3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237191</v>
          </cell>
          <cell r="FI40">
            <v>60024.32</v>
          </cell>
          <cell r="FJ40">
            <v>3512.5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32886.9</v>
          </cell>
          <cell r="FR40">
            <v>0</v>
          </cell>
          <cell r="FS40">
            <v>23624.92</v>
          </cell>
          <cell r="FT40">
            <v>1977.91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1977.91</v>
          </cell>
          <cell r="GA40">
            <v>0</v>
          </cell>
          <cell r="GB40">
            <v>0</v>
          </cell>
          <cell r="GC40">
            <v>0</v>
          </cell>
          <cell r="GD40">
            <v>731.64</v>
          </cell>
          <cell r="GE40">
            <v>0</v>
          </cell>
          <cell r="GF40">
            <v>0</v>
          </cell>
          <cell r="GG40">
            <v>731.64</v>
          </cell>
          <cell r="GH40">
            <v>0</v>
          </cell>
          <cell r="GI40">
            <v>0</v>
          </cell>
          <cell r="GJ40">
            <v>0</v>
          </cell>
          <cell r="GK40">
            <v>329916388.66000009</v>
          </cell>
        </row>
        <row r="41">
          <cell r="F41" t="str">
            <v>06122</v>
          </cell>
          <cell r="G41">
            <v>6269617.2199999997</v>
          </cell>
          <cell r="H41">
            <v>6268215.3899999997</v>
          </cell>
          <cell r="I41">
            <v>0</v>
          </cell>
          <cell r="J41">
            <v>0</v>
          </cell>
          <cell r="K41">
            <v>1401.83</v>
          </cell>
          <cell r="L41">
            <v>0</v>
          </cell>
          <cell r="M41">
            <v>0</v>
          </cell>
          <cell r="N41">
            <v>961218.27</v>
          </cell>
          <cell r="O41">
            <v>162613.26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8818.2999999999993</v>
          </cell>
          <cell r="U41">
            <v>154476.5</v>
          </cell>
          <cell r="V41">
            <v>0</v>
          </cell>
          <cell r="W41">
            <v>60292.53</v>
          </cell>
          <cell r="X41">
            <v>0</v>
          </cell>
          <cell r="Y41">
            <v>0</v>
          </cell>
          <cell r="Z41">
            <v>0</v>
          </cell>
          <cell r="AA41">
            <v>420</v>
          </cell>
          <cell r="AB41">
            <v>338130.17</v>
          </cell>
          <cell r="AC41">
            <v>72488.77</v>
          </cell>
          <cell r="AD41">
            <v>0</v>
          </cell>
          <cell r="AE41">
            <v>117010.69</v>
          </cell>
          <cell r="AF41">
            <v>5416.03</v>
          </cell>
          <cell r="AG41">
            <v>1810</v>
          </cell>
          <cell r="AH41">
            <v>3910.52</v>
          </cell>
          <cell r="AI41">
            <v>21187.14</v>
          </cell>
          <cell r="AJ41">
            <v>14644.36</v>
          </cell>
          <cell r="AK41">
            <v>20810367.68</v>
          </cell>
          <cell r="AL41">
            <v>20301328.32</v>
          </cell>
          <cell r="AM41">
            <v>509039.35999999999</v>
          </cell>
          <cell r="AN41">
            <v>0</v>
          </cell>
          <cell r="AO41">
            <v>0</v>
          </cell>
          <cell r="AP41">
            <v>0</v>
          </cell>
          <cell r="AQ41">
            <v>4612065.4000000004</v>
          </cell>
          <cell r="AR41">
            <v>0</v>
          </cell>
          <cell r="AS41">
            <v>2363262.2799999998</v>
          </cell>
          <cell r="AT41">
            <v>85051.25</v>
          </cell>
          <cell r="AU41">
            <v>0</v>
          </cell>
          <cell r="AV41">
            <v>0</v>
          </cell>
          <cell r="AW41">
            <v>349878.57</v>
          </cell>
          <cell r="AX41">
            <v>0</v>
          </cell>
          <cell r="AY41">
            <v>119569.03</v>
          </cell>
          <cell r="AZ41">
            <v>0</v>
          </cell>
          <cell r="BA41">
            <v>114173.97</v>
          </cell>
          <cell r="BB41">
            <v>67072.3</v>
          </cell>
          <cell r="BC41">
            <v>0</v>
          </cell>
          <cell r="BD41">
            <v>6430.42</v>
          </cell>
          <cell r="BE41">
            <v>1506341</v>
          </cell>
          <cell r="BF41">
            <v>286.58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10731.33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10731.33</v>
          </cell>
          <cell r="BV41">
            <v>0</v>
          </cell>
          <cell r="BW41">
            <v>975481.9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438367.08</v>
          </cell>
          <cell r="CH41">
            <v>0</v>
          </cell>
          <cell r="CI41">
            <v>0</v>
          </cell>
          <cell r="CJ41">
            <v>0</v>
          </cell>
          <cell r="CK41">
            <v>189913.77</v>
          </cell>
          <cell r="CL41">
            <v>14439.58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10933.56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276447.67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2495.2199999999998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42885.02</v>
          </cell>
          <cell r="FI41">
            <v>19477.5</v>
          </cell>
          <cell r="FJ41">
            <v>19477.5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33326.5</v>
          </cell>
          <cell r="FU41">
            <v>0</v>
          </cell>
          <cell r="FV41">
            <v>0</v>
          </cell>
          <cell r="FW41">
            <v>33326.5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67384571.599999979</v>
          </cell>
        </row>
        <row r="42">
          <cell r="F42" t="str">
            <v>06701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</row>
        <row r="43">
          <cell r="F43" t="str">
            <v>07002</v>
          </cell>
          <cell r="G43">
            <v>1378979.95</v>
          </cell>
          <cell r="H43">
            <v>1370350.32</v>
          </cell>
          <cell r="I43">
            <v>0</v>
          </cell>
          <cell r="J43">
            <v>4302.2299999999996</v>
          </cell>
          <cell r="K43">
            <v>1628.21</v>
          </cell>
          <cell r="L43">
            <v>0</v>
          </cell>
          <cell r="M43">
            <v>2699.19</v>
          </cell>
          <cell r="N43">
            <v>190389.43</v>
          </cell>
          <cell r="O43">
            <v>2581.83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1428.4</v>
          </cell>
          <cell r="X43">
            <v>1416.78</v>
          </cell>
          <cell r="Y43">
            <v>0</v>
          </cell>
          <cell r="Z43">
            <v>0</v>
          </cell>
          <cell r="AA43">
            <v>0</v>
          </cell>
          <cell r="AB43">
            <v>43194.75</v>
          </cell>
          <cell r="AC43">
            <v>3260.46</v>
          </cell>
          <cell r="AD43">
            <v>0</v>
          </cell>
          <cell r="AE43">
            <v>99732.28</v>
          </cell>
          <cell r="AF43">
            <v>479.24</v>
          </cell>
          <cell r="AG43">
            <v>75</v>
          </cell>
          <cell r="AH43">
            <v>7886.36</v>
          </cell>
          <cell r="AI43">
            <v>29999.74</v>
          </cell>
          <cell r="AJ43">
            <v>334.59</v>
          </cell>
          <cell r="AK43">
            <v>3399001.71</v>
          </cell>
          <cell r="AL43">
            <v>3333893.17</v>
          </cell>
          <cell r="AM43">
            <v>65108.54</v>
          </cell>
          <cell r="AN43">
            <v>0</v>
          </cell>
          <cell r="AO43">
            <v>0</v>
          </cell>
          <cell r="AP43">
            <v>0</v>
          </cell>
          <cell r="AQ43">
            <v>1076552.6399999999</v>
          </cell>
          <cell r="AR43">
            <v>0</v>
          </cell>
          <cell r="AS43">
            <v>386583.71</v>
          </cell>
          <cell r="AT43">
            <v>25900.41</v>
          </cell>
          <cell r="AU43">
            <v>0</v>
          </cell>
          <cell r="AV43">
            <v>0</v>
          </cell>
          <cell r="AW43">
            <v>210666.23</v>
          </cell>
          <cell r="AX43">
            <v>0</v>
          </cell>
          <cell r="AY43">
            <v>19677.009999999998</v>
          </cell>
          <cell r="AZ43">
            <v>0</v>
          </cell>
          <cell r="BA43">
            <v>3899.01</v>
          </cell>
          <cell r="BB43">
            <v>9197.66</v>
          </cell>
          <cell r="BC43">
            <v>0</v>
          </cell>
          <cell r="BD43">
            <v>2931.32</v>
          </cell>
          <cell r="BE43">
            <v>194260.94</v>
          </cell>
          <cell r="BF43">
            <v>223436.35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64729.11</v>
          </cell>
          <cell r="BQ43">
            <v>0</v>
          </cell>
          <cell r="BR43">
            <v>0</v>
          </cell>
          <cell r="BS43">
            <v>0</v>
          </cell>
          <cell r="BT43">
            <v>79.23</v>
          </cell>
          <cell r="BU43">
            <v>64649.88</v>
          </cell>
          <cell r="BV43">
            <v>0</v>
          </cell>
          <cell r="BW43">
            <v>334918.98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10613.62</v>
          </cell>
          <cell r="CJ43">
            <v>0</v>
          </cell>
          <cell r="CK43">
            <v>140776.99</v>
          </cell>
          <cell r="CL43">
            <v>64211.34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5779.01</v>
          </cell>
          <cell r="CY43">
            <v>109475.89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4062.13</v>
          </cell>
          <cell r="FI43">
            <v>5399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5399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12899941.640000002</v>
          </cell>
        </row>
        <row r="44">
          <cell r="F44" t="str">
            <v>07035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8874.8700000000008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1692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6677.87</v>
          </cell>
          <cell r="AD44">
            <v>0</v>
          </cell>
          <cell r="AE44">
            <v>500</v>
          </cell>
          <cell r="AF44">
            <v>0</v>
          </cell>
          <cell r="AG44">
            <v>0</v>
          </cell>
          <cell r="AH44">
            <v>0</v>
          </cell>
          <cell r="AI44">
            <v>5</v>
          </cell>
          <cell r="AJ44">
            <v>0</v>
          </cell>
          <cell r="AK44">
            <v>459170.91</v>
          </cell>
          <cell r="AL44">
            <v>459170.91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89328.09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89328.09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3740.94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3740.94</v>
          </cell>
          <cell r="BV44">
            <v>0</v>
          </cell>
          <cell r="BW44">
            <v>8154.88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8154.88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1138539.3799999997</v>
          </cell>
        </row>
        <row r="45">
          <cell r="F45" t="str">
            <v>08122</v>
          </cell>
          <cell r="G45">
            <v>15504942.26</v>
          </cell>
          <cell r="H45">
            <v>15427503.83</v>
          </cell>
          <cell r="I45">
            <v>0</v>
          </cell>
          <cell r="J45">
            <v>0</v>
          </cell>
          <cell r="K45">
            <v>77438.429999999993</v>
          </cell>
          <cell r="L45">
            <v>0</v>
          </cell>
          <cell r="M45">
            <v>0</v>
          </cell>
          <cell r="N45">
            <v>963640.78</v>
          </cell>
          <cell r="O45">
            <v>103505.11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6255</v>
          </cell>
          <cell r="W45">
            <v>16282.36</v>
          </cell>
          <cell r="X45">
            <v>0</v>
          </cell>
          <cell r="Y45">
            <v>0</v>
          </cell>
          <cell r="Z45">
            <v>1804.32</v>
          </cell>
          <cell r="AA45">
            <v>23016.9</v>
          </cell>
          <cell r="AB45">
            <v>360834</v>
          </cell>
          <cell r="AC45">
            <v>161557.23000000001</v>
          </cell>
          <cell r="AD45">
            <v>0</v>
          </cell>
          <cell r="AE45">
            <v>131073.92000000001</v>
          </cell>
          <cell r="AF45">
            <v>1234.99</v>
          </cell>
          <cell r="AG45">
            <v>29544.26</v>
          </cell>
          <cell r="AH45">
            <v>12734.78</v>
          </cell>
          <cell r="AI45">
            <v>115797.91</v>
          </cell>
          <cell r="AJ45">
            <v>0</v>
          </cell>
          <cell r="AK45">
            <v>48107574.18</v>
          </cell>
          <cell r="AL45">
            <v>43357832.229999997</v>
          </cell>
          <cell r="AM45">
            <v>1609846.39</v>
          </cell>
          <cell r="AN45">
            <v>2764137.44</v>
          </cell>
          <cell r="AO45">
            <v>375758.12</v>
          </cell>
          <cell r="AP45">
            <v>0</v>
          </cell>
          <cell r="AQ45">
            <v>13903596.689999999</v>
          </cell>
          <cell r="AR45">
            <v>0</v>
          </cell>
          <cell r="AS45">
            <v>6987467.9299999997</v>
          </cell>
          <cell r="AT45">
            <v>567962.19999999995</v>
          </cell>
          <cell r="AU45">
            <v>0</v>
          </cell>
          <cell r="AV45">
            <v>0</v>
          </cell>
          <cell r="AW45">
            <v>2911726.57</v>
          </cell>
          <cell r="AX45">
            <v>0</v>
          </cell>
          <cell r="AY45">
            <v>462756.25</v>
          </cell>
          <cell r="AZ45">
            <v>0</v>
          </cell>
          <cell r="BA45">
            <v>430936.38</v>
          </cell>
          <cell r="BB45">
            <v>146034.38</v>
          </cell>
          <cell r="BC45">
            <v>0</v>
          </cell>
          <cell r="BD45">
            <v>53281.97</v>
          </cell>
          <cell r="BE45">
            <v>2295123.9900000002</v>
          </cell>
          <cell r="BF45">
            <v>1997.86</v>
          </cell>
          <cell r="BG45">
            <v>46309.16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21343.21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21343.21</v>
          </cell>
          <cell r="BV45">
            <v>0</v>
          </cell>
          <cell r="BW45">
            <v>6751452.0700000003</v>
          </cell>
          <cell r="BX45">
            <v>7500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1618955.85</v>
          </cell>
          <cell r="CH45">
            <v>0</v>
          </cell>
          <cell r="CI45">
            <v>60503.55</v>
          </cell>
          <cell r="CJ45">
            <v>0</v>
          </cell>
          <cell r="CK45">
            <v>2248553.0299999998</v>
          </cell>
          <cell r="CL45">
            <v>288387.64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62786.65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4735.96</v>
          </cell>
          <cell r="CX45">
            <v>64019.360000000001</v>
          </cell>
          <cell r="CY45">
            <v>2054394.09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33118.03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115772.91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192725</v>
          </cell>
          <cell r="FI45">
            <v>98829.73</v>
          </cell>
          <cell r="FJ45">
            <v>41640.82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28242.080000000002</v>
          </cell>
          <cell r="FR45">
            <v>28946.83</v>
          </cell>
          <cell r="FS45">
            <v>0</v>
          </cell>
          <cell r="FT45">
            <v>64833.99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64833.99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170832425.82000008</v>
          </cell>
        </row>
        <row r="46">
          <cell r="F46" t="str">
            <v>08130</v>
          </cell>
          <cell r="G46">
            <v>1115766.21</v>
          </cell>
          <cell r="H46">
            <v>910079.19</v>
          </cell>
          <cell r="I46">
            <v>0</v>
          </cell>
          <cell r="J46">
            <v>0</v>
          </cell>
          <cell r="K46">
            <v>205687.02</v>
          </cell>
          <cell r="L46">
            <v>0</v>
          </cell>
          <cell r="M46">
            <v>0</v>
          </cell>
          <cell r="N46">
            <v>165027.93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2450</v>
          </cell>
          <cell r="U46">
            <v>0</v>
          </cell>
          <cell r="V46">
            <v>0</v>
          </cell>
          <cell r="W46">
            <v>13212.59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115096.67</v>
          </cell>
          <cell r="AC46">
            <v>25358.74</v>
          </cell>
          <cell r="AD46">
            <v>0</v>
          </cell>
          <cell r="AE46">
            <v>6000</v>
          </cell>
          <cell r="AF46">
            <v>588.70000000000005</v>
          </cell>
          <cell r="AG46">
            <v>1123</v>
          </cell>
          <cell r="AH46">
            <v>0</v>
          </cell>
          <cell r="AI46">
            <v>1198.23</v>
          </cell>
          <cell r="AJ46">
            <v>0</v>
          </cell>
          <cell r="AK46">
            <v>5741368.04</v>
          </cell>
          <cell r="AL46">
            <v>5175668.82</v>
          </cell>
          <cell r="AM46">
            <v>109893.18</v>
          </cell>
          <cell r="AN46">
            <v>455806.04</v>
          </cell>
          <cell r="AO46">
            <v>0</v>
          </cell>
          <cell r="AP46">
            <v>0</v>
          </cell>
          <cell r="AQ46">
            <v>1190063.3700000001</v>
          </cell>
          <cell r="AR46">
            <v>0</v>
          </cell>
          <cell r="AS46">
            <v>546556.71</v>
          </cell>
          <cell r="AT46">
            <v>43757.22</v>
          </cell>
          <cell r="AU46">
            <v>0</v>
          </cell>
          <cell r="AV46">
            <v>0</v>
          </cell>
          <cell r="AW46">
            <v>136201.20000000001</v>
          </cell>
          <cell r="AX46">
            <v>0</v>
          </cell>
          <cell r="AY46">
            <v>25492.46</v>
          </cell>
          <cell r="AZ46">
            <v>0</v>
          </cell>
          <cell r="BA46">
            <v>0</v>
          </cell>
          <cell r="BB46">
            <v>14921.25</v>
          </cell>
          <cell r="BC46">
            <v>0</v>
          </cell>
          <cell r="BD46">
            <v>4726.18</v>
          </cell>
          <cell r="BE46">
            <v>418408.35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2229.3000000000002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2229.3000000000002</v>
          </cell>
          <cell r="BV46">
            <v>0</v>
          </cell>
          <cell r="BW46">
            <v>262641.77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1688.99</v>
          </cell>
          <cell r="CJ46">
            <v>0</v>
          </cell>
          <cell r="CK46">
            <v>60032.21</v>
          </cell>
          <cell r="CL46">
            <v>23667.96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161810.28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15442.33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218469.76000000001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218469.76000000001</v>
          </cell>
          <cell r="GB46">
            <v>0</v>
          </cell>
          <cell r="GC46">
            <v>0</v>
          </cell>
          <cell r="GD46">
            <v>1343</v>
          </cell>
          <cell r="GE46">
            <v>0</v>
          </cell>
          <cell r="GF46">
            <v>0</v>
          </cell>
          <cell r="GG46">
            <v>1343</v>
          </cell>
          <cell r="GH46">
            <v>0</v>
          </cell>
          <cell r="GI46">
            <v>0</v>
          </cell>
          <cell r="GJ46">
            <v>0</v>
          </cell>
          <cell r="GK46">
            <v>17393818.760000005</v>
          </cell>
        </row>
        <row r="47">
          <cell r="F47" t="str">
            <v>08401</v>
          </cell>
          <cell r="G47">
            <v>2013124.14</v>
          </cell>
          <cell r="H47">
            <v>1934369.52</v>
          </cell>
          <cell r="I47">
            <v>0</v>
          </cell>
          <cell r="J47">
            <v>0</v>
          </cell>
          <cell r="K47">
            <v>78754.62</v>
          </cell>
          <cell r="L47">
            <v>0</v>
          </cell>
          <cell r="M47">
            <v>0</v>
          </cell>
          <cell r="N47">
            <v>296421.34000000003</v>
          </cell>
          <cell r="O47">
            <v>25894.25</v>
          </cell>
          <cell r="P47">
            <v>0</v>
          </cell>
          <cell r="Q47">
            <v>5906.8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5346.5</v>
          </cell>
          <cell r="X47">
            <v>350</v>
          </cell>
          <cell r="Y47">
            <v>0</v>
          </cell>
          <cell r="Z47">
            <v>0</v>
          </cell>
          <cell r="AA47">
            <v>995</v>
          </cell>
          <cell r="AB47">
            <v>132517.93</v>
          </cell>
          <cell r="AC47">
            <v>45686.03</v>
          </cell>
          <cell r="AD47">
            <v>0</v>
          </cell>
          <cell r="AE47">
            <v>45671.87</v>
          </cell>
          <cell r="AF47">
            <v>3524.69</v>
          </cell>
          <cell r="AG47">
            <v>4775</v>
          </cell>
          <cell r="AH47">
            <v>0</v>
          </cell>
          <cell r="AI47">
            <v>24113.57</v>
          </cell>
          <cell r="AJ47">
            <v>1639.7</v>
          </cell>
          <cell r="AK47">
            <v>9705316.2899999991</v>
          </cell>
          <cell r="AL47">
            <v>8750944.5299999993</v>
          </cell>
          <cell r="AM47">
            <v>250126.77</v>
          </cell>
          <cell r="AN47">
            <v>703874</v>
          </cell>
          <cell r="AO47">
            <v>370.99</v>
          </cell>
          <cell r="AP47">
            <v>0</v>
          </cell>
          <cell r="AQ47">
            <v>2664994.73</v>
          </cell>
          <cell r="AR47">
            <v>2738.2</v>
          </cell>
          <cell r="AS47">
            <v>1319835.31</v>
          </cell>
          <cell r="AT47">
            <v>69607.509999999995</v>
          </cell>
          <cell r="AU47">
            <v>0</v>
          </cell>
          <cell r="AV47">
            <v>0</v>
          </cell>
          <cell r="AW47">
            <v>503388.58</v>
          </cell>
          <cell r="AX47">
            <v>0</v>
          </cell>
          <cell r="AY47">
            <v>10194.86</v>
          </cell>
          <cell r="AZ47">
            <v>0</v>
          </cell>
          <cell r="BA47">
            <v>40215.629999999997</v>
          </cell>
          <cell r="BB47">
            <v>28830.23</v>
          </cell>
          <cell r="BC47">
            <v>0</v>
          </cell>
          <cell r="BD47">
            <v>6547.07</v>
          </cell>
          <cell r="BE47">
            <v>681961</v>
          </cell>
          <cell r="BF47">
            <v>0</v>
          </cell>
          <cell r="BG47">
            <v>1676.34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4287.7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4287.7</v>
          </cell>
          <cell r="BV47">
            <v>0</v>
          </cell>
          <cell r="BW47">
            <v>1128142.9099999999</v>
          </cell>
          <cell r="BX47">
            <v>81650.63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335867</v>
          </cell>
          <cell r="CH47">
            <v>0</v>
          </cell>
          <cell r="CI47">
            <v>8506</v>
          </cell>
          <cell r="CJ47">
            <v>0</v>
          </cell>
          <cell r="CK47">
            <v>317970</v>
          </cell>
          <cell r="CL47">
            <v>52147.58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265328.51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32355.02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34318.17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31624574.219999995</v>
          </cell>
        </row>
        <row r="48">
          <cell r="F48" t="str">
            <v>08402</v>
          </cell>
          <cell r="G48">
            <v>2220762.87</v>
          </cell>
          <cell r="H48">
            <v>2109095.5699999998</v>
          </cell>
          <cell r="I48">
            <v>0</v>
          </cell>
          <cell r="J48">
            <v>0</v>
          </cell>
          <cell r="K48">
            <v>111667.3</v>
          </cell>
          <cell r="L48">
            <v>0</v>
          </cell>
          <cell r="M48">
            <v>0</v>
          </cell>
          <cell r="N48">
            <v>239593.81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6108.71</v>
          </cell>
          <cell r="X48">
            <v>953.89</v>
          </cell>
          <cell r="Y48">
            <v>0</v>
          </cell>
          <cell r="Z48">
            <v>0</v>
          </cell>
          <cell r="AA48">
            <v>0</v>
          </cell>
          <cell r="AB48">
            <v>109027.61</v>
          </cell>
          <cell r="AC48">
            <v>25788.240000000002</v>
          </cell>
          <cell r="AD48">
            <v>0</v>
          </cell>
          <cell r="AE48">
            <v>12666.75</v>
          </cell>
          <cell r="AF48">
            <v>728.04</v>
          </cell>
          <cell r="AG48">
            <v>840</v>
          </cell>
          <cell r="AH48">
            <v>380.68</v>
          </cell>
          <cell r="AI48">
            <v>83099.89</v>
          </cell>
          <cell r="AJ48">
            <v>0</v>
          </cell>
          <cell r="AK48">
            <v>7152319.4800000004</v>
          </cell>
          <cell r="AL48">
            <v>6954032.4299999997</v>
          </cell>
          <cell r="AM48">
            <v>198272.14</v>
          </cell>
          <cell r="AN48">
            <v>0</v>
          </cell>
          <cell r="AO48">
            <v>14.91</v>
          </cell>
          <cell r="AP48">
            <v>0</v>
          </cell>
          <cell r="AQ48">
            <v>1691548.5</v>
          </cell>
          <cell r="AR48">
            <v>0</v>
          </cell>
          <cell r="AS48">
            <v>990820.03</v>
          </cell>
          <cell r="AT48">
            <v>53650.85</v>
          </cell>
          <cell r="AU48">
            <v>0</v>
          </cell>
          <cell r="AV48">
            <v>0</v>
          </cell>
          <cell r="AW48">
            <v>136453.93</v>
          </cell>
          <cell r="AX48">
            <v>0</v>
          </cell>
          <cell r="AY48">
            <v>31055.84</v>
          </cell>
          <cell r="AZ48">
            <v>0</v>
          </cell>
          <cell r="BA48">
            <v>3414.39</v>
          </cell>
          <cell r="BB48">
            <v>22814.3</v>
          </cell>
          <cell r="BC48">
            <v>0</v>
          </cell>
          <cell r="BD48">
            <v>3503.16</v>
          </cell>
          <cell r="BE48">
            <v>449761</v>
          </cell>
          <cell r="BF48">
            <v>75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3213.83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3213.83</v>
          </cell>
          <cell r="BV48">
            <v>0</v>
          </cell>
          <cell r="BW48">
            <v>328034.48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5299.78</v>
          </cell>
          <cell r="CJ48">
            <v>0</v>
          </cell>
          <cell r="CK48">
            <v>129736.38</v>
          </cell>
          <cell r="CL48">
            <v>36141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142777.03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14080.29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55701.51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2285.06</v>
          </cell>
          <cell r="GB48">
            <v>53416.45</v>
          </cell>
          <cell r="GC48">
            <v>0</v>
          </cell>
          <cell r="GD48">
            <v>200</v>
          </cell>
          <cell r="GE48">
            <v>0</v>
          </cell>
          <cell r="GF48">
            <v>0</v>
          </cell>
          <cell r="GG48">
            <v>200</v>
          </cell>
          <cell r="GH48">
            <v>0</v>
          </cell>
          <cell r="GI48">
            <v>0</v>
          </cell>
          <cell r="GJ48">
            <v>0</v>
          </cell>
          <cell r="GK48">
            <v>23382748.960000001</v>
          </cell>
        </row>
        <row r="49">
          <cell r="F49" t="str">
            <v>08404</v>
          </cell>
          <cell r="G49">
            <v>4249856.3099999996</v>
          </cell>
          <cell r="H49">
            <v>4082315.3</v>
          </cell>
          <cell r="I49">
            <v>0</v>
          </cell>
          <cell r="J49">
            <v>0</v>
          </cell>
          <cell r="K49">
            <v>167541.01</v>
          </cell>
          <cell r="L49">
            <v>0</v>
          </cell>
          <cell r="M49">
            <v>0</v>
          </cell>
          <cell r="N49">
            <v>657066.72</v>
          </cell>
          <cell r="O49">
            <v>62834.51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135109.14000000001</v>
          </cell>
          <cell r="W49">
            <v>30355.21</v>
          </cell>
          <cell r="X49">
            <v>0</v>
          </cell>
          <cell r="Y49">
            <v>0</v>
          </cell>
          <cell r="Z49">
            <v>0</v>
          </cell>
          <cell r="AA49">
            <v>17036</v>
          </cell>
          <cell r="AB49">
            <v>241411.75</v>
          </cell>
          <cell r="AC49">
            <v>20389.349999999999</v>
          </cell>
          <cell r="AD49">
            <v>0</v>
          </cell>
          <cell r="AE49">
            <v>51812.29</v>
          </cell>
          <cell r="AF49">
            <v>320.32</v>
          </cell>
          <cell r="AG49">
            <v>0</v>
          </cell>
          <cell r="AH49">
            <v>0</v>
          </cell>
          <cell r="AI49">
            <v>63939.58</v>
          </cell>
          <cell r="AJ49">
            <v>33858.57</v>
          </cell>
          <cell r="AK49">
            <v>17856799.199999999</v>
          </cell>
          <cell r="AL49">
            <v>16266583.66</v>
          </cell>
          <cell r="AM49">
            <v>445507.01</v>
          </cell>
          <cell r="AN49">
            <v>1117631.92</v>
          </cell>
          <cell r="AO49">
            <v>27076.61</v>
          </cell>
          <cell r="AP49">
            <v>0</v>
          </cell>
          <cell r="AQ49">
            <v>7625728.7599999998</v>
          </cell>
          <cell r="AR49">
            <v>0</v>
          </cell>
          <cell r="AS49">
            <v>2263577.21</v>
          </cell>
          <cell r="AT49">
            <v>84750.54</v>
          </cell>
          <cell r="AU49">
            <v>0</v>
          </cell>
          <cell r="AV49">
            <v>0</v>
          </cell>
          <cell r="AW49">
            <v>561526.34</v>
          </cell>
          <cell r="AX49">
            <v>0</v>
          </cell>
          <cell r="AY49">
            <v>116814.15</v>
          </cell>
          <cell r="AZ49">
            <v>0</v>
          </cell>
          <cell r="BA49">
            <v>219319.19</v>
          </cell>
          <cell r="BB49">
            <v>54039.79</v>
          </cell>
          <cell r="BC49">
            <v>0</v>
          </cell>
          <cell r="BD49">
            <v>14651.98</v>
          </cell>
          <cell r="BE49">
            <v>4199443.45</v>
          </cell>
          <cell r="BF49">
            <v>0</v>
          </cell>
          <cell r="BG49">
            <v>178.2</v>
          </cell>
          <cell r="BH49">
            <v>0</v>
          </cell>
          <cell r="BI49">
            <v>0</v>
          </cell>
          <cell r="BJ49">
            <v>0</v>
          </cell>
          <cell r="BK49">
            <v>51274.63</v>
          </cell>
          <cell r="BL49">
            <v>0</v>
          </cell>
          <cell r="BM49">
            <v>60153.279999999999</v>
          </cell>
          <cell r="BN49">
            <v>0</v>
          </cell>
          <cell r="BO49">
            <v>0</v>
          </cell>
          <cell r="BP49">
            <v>7850.81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7850.81</v>
          </cell>
          <cell r="BV49">
            <v>0</v>
          </cell>
          <cell r="BW49">
            <v>1897857.38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534009</v>
          </cell>
          <cell r="CH49">
            <v>0</v>
          </cell>
          <cell r="CI49">
            <v>13804</v>
          </cell>
          <cell r="CJ49">
            <v>0</v>
          </cell>
          <cell r="CK49">
            <v>557046.91</v>
          </cell>
          <cell r="CL49">
            <v>129368.77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24223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14496.7</v>
          </cell>
          <cell r="CY49">
            <v>537309.72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39531.230000000003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445.51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47622.54</v>
          </cell>
          <cell r="FI49">
            <v>679273.17</v>
          </cell>
          <cell r="FJ49">
            <v>0</v>
          </cell>
          <cell r="FK49">
            <v>59524.77</v>
          </cell>
          <cell r="FL49">
            <v>0</v>
          </cell>
          <cell r="FM49">
            <v>0</v>
          </cell>
          <cell r="FN49">
            <v>0</v>
          </cell>
          <cell r="FO49">
            <v>538498.9</v>
          </cell>
          <cell r="FP49">
            <v>44010</v>
          </cell>
          <cell r="FQ49">
            <v>0</v>
          </cell>
          <cell r="FR49">
            <v>0</v>
          </cell>
          <cell r="FS49">
            <v>37239.5</v>
          </cell>
          <cell r="FT49">
            <v>84660.86</v>
          </cell>
          <cell r="FU49">
            <v>7200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45440</v>
          </cell>
          <cell r="GA49">
            <v>32020.86</v>
          </cell>
          <cell r="GB49">
            <v>0</v>
          </cell>
          <cell r="GC49">
            <v>0</v>
          </cell>
          <cell r="GD49">
            <v>400000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400000</v>
          </cell>
          <cell r="GK49">
            <v>66918186.420000009</v>
          </cell>
        </row>
        <row r="50">
          <cell r="F50" t="str">
            <v>08458</v>
          </cell>
          <cell r="G50">
            <v>7734805.8300000001</v>
          </cell>
          <cell r="H50">
            <v>7509884.3200000003</v>
          </cell>
          <cell r="I50">
            <v>0</v>
          </cell>
          <cell r="J50">
            <v>0</v>
          </cell>
          <cell r="K50">
            <v>224921.51</v>
          </cell>
          <cell r="L50">
            <v>0</v>
          </cell>
          <cell r="M50">
            <v>0</v>
          </cell>
          <cell r="N50">
            <v>888556.01</v>
          </cell>
          <cell r="O50">
            <v>20988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17945.849999999999</v>
          </cell>
          <cell r="X50">
            <v>10489.12</v>
          </cell>
          <cell r="Y50">
            <v>0</v>
          </cell>
          <cell r="Z50">
            <v>0</v>
          </cell>
          <cell r="AA50">
            <v>62510.68</v>
          </cell>
          <cell r="AB50">
            <v>419684.24</v>
          </cell>
          <cell r="AC50">
            <v>60698.89</v>
          </cell>
          <cell r="AD50">
            <v>0</v>
          </cell>
          <cell r="AE50">
            <v>50292.31</v>
          </cell>
          <cell r="AF50">
            <v>10558.08</v>
          </cell>
          <cell r="AG50">
            <v>41591.21</v>
          </cell>
          <cell r="AH50">
            <v>0</v>
          </cell>
          <cell r="AI50">
            <v>88789.83</v>
          </cell>
          <cell r="AJ50">
            <v>105007.8</v>
          </cell>
          <cell r="AK50">
            <v>39788919.810000002</v>
          </cell>
          <cell r="AL50">
            <v>34133666.219999999</v>
          </cell>
          <cell r="AM50">
            <v>1206933.69</v>
          </cell>
          <cell r="AN50">
            <v>4448262.96</v>
          </cell>
          <cell r="AO50">
            <v>56.94</v>
          </cell>
          <cell r="AP50">
            <v>0</v>
          </cell>
          <cell r="AQ50">
            <v>10271847.619999999</v>
          </cell>
          <cell r="AR50">
            <v>0</v>
          </cell>
          <cell r="AS50">
            <v>4905651.07</v>
          </cell>
          <cell r="AT50">
            <v>351528.02</v>
          </cell>
          <cell r="AU50">
            <v>0</v>
          </cell>
          <cell r="AV50">
            <v>0</v>
          </cell>
          <cell r="AW50">
            <v>2138129.33</v>
          </cell>
          <cell r="AX50">
            <v>0</v>
          </cell>
          <cell r="AY50">
            <v>321344.59999999998</v>
          </cell>
          <cell r="AZ50">
            <v>0</v>
          </cell>
          <cell r="BA50">
            <v>363898.33</v>
          </cell>
          <cell r="BB50">
            <v>113929.81</v>
          </cell>
          <cell r="BC50">
            <v>0</v>
          </cell>
          <cell r="BD50">
            <v>42425.46</v>
          </cell>
          <cell r="BE50">
            <v>2011916.75</v>
          </cell>
          <cell r="BF50">
            <v>1000</v>
          </cell>
          <cell r="BG50">
            <v>22024.25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16603.97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16603.97</v>
          </cell>
          <cell r="BV50">
            <v>0</v>
          </cell>
          <cell r="BW50">
            <v>4481817.0199999996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1141456.5900000001</v>
          </cell>
          <cell r="CH50">
            <v>0</v>
          </cell>
          <cell r="CI50">
            <v>38616</v>
          </cell>
          <cell r="CJ50">
            <v>0</v>
          </cell>
          <cell r="CK50">
            <v>1220420.6499999999</v>
          </cell>
          <cell r="CL50">
            <v>167520.78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38276.949999999997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10504.98</v>
          </cell>
          <cell r="CY50">
            <v>1554726.73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76774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1990.48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55060.66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176469.2</v>
          </cell>
          <cell r="FI50">
            <v>1622.83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1622.83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135822.09</v>
          </cell>
          <cell r="FU50">
            <v>3120.14</v>
          </cell>
          <cell r="FV50">
            <v>0</v>
          </cell>
          <cell r="FW50">
            <v>2230.08</v>
          </cell>
          <cell r="FX50">
            <v>0</v>
          </cell>
          <cell r="FY50">
            <v>0</v>
          </cell>
          <cell r="FZ50">
            <v>23267.02</v>
          </cell>
          <cell r="GA50">
            <v>107204.85</v>
          </cell>
          <cell r="GB50">
            <v>0</v>
          </cell>
          <cell r="GC50">
            <v>0</v>
          </cell>
          <cell r="GD50">
            <v>250</v>
          </cell>
          <cell r="GE50">
            <v>0</v>
          </cell>
          <cell r="GF50">
            <v>0</v>
          </cell>
          <cell r="GG50">
            <v>250</v>
          </cell>
          <cell r="GH50">
            <v>0</v>
          </cell>
          <cell r="GI50">
            <v>0</v>
          </cell>
          <cell r="GJ50">
            <v>0</v>
          </cell>
          <cell r="GK50">
            <v>126640490.35999997</v>
          </cell>
        </row>
        <row r="51">
          <cell r="F51" t="str">
            <v>09013</v>
          </cell>
          <cell r="G51">
            <v>976950.86</v>
          </cell>
          <cell r="H51">
            <v>976950.86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18200.5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2848.45</v>
          </cell>
          <cell r="AC51">
            <v>8936.67</v>
          </cell>
          <cell r="AD51">
            <v>0</v>
          </cell>
          <cell r="AE51">
            <v>0</v>
          </cell>
          <cell r="AF51">
            <v>209.75</v>
          </cell>
          <cell r="AG51">
            <v>960</v>
          </cell>
          <cell r="AH51">
            <v>0</v>
          </cell>
          <cell r="AI51">
            <v>5245.63</v>
          </cell>
          <cell r="AJ51">
            <v>0</v>
          </cell>
          <cell r="AK51">
            <v>1338539.52</v>
          </cell>
          <cell r="AL51">
            <v>1313017.94</v>
          </cell>
          <cell r="AM51">
            <v>25521.58</v>
          </cell>
          <cell r="AN51">
            <v>0</v>
          </cell>
          <cell r="AO51">
            <v>0</v>
          </cell>
          <cell r="AP51">
            <v>0</v>
          </cell>
          <cell r="AQ51">
            <v>663182.03</v>
          </cell>
          <cell r="AR51">
            <v>0</v>
          </cell>
          <cell r="AS51">
            <v>167880.2</v>
          </cell>
          <cell r="AT51">
            <v>14317.62</v>
          </cell>
          <cell r="AU51">
            <v>0</v>
          </cell>
          <cell r="AV51">
            <v>0</v>
          </cell>
          <cell r="AW51">
            <v>112130.63</v>
          </cell>
          <cell r="AX51">
            <v>0</v>
          </cell>
          <cell r="AY51">
            <v>0</v>
          </cell>
          <cell r="AZ51">
            <v>0</v>
          </cell>
          <cell r="BA51">
            <v>105068.8</v>
          </cell>
          <cell r="BB51">
            <v>3857.21</v>
          </cell>
          <cell r="BC51">
            <v>0</v>
          </cell>
          <cell r="BD51">
            <v>3835.44</v>
          </cell>
          <cell r="BE51">
            <v>256092.13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81.069999999999993</v>
          </cell>
          <cell r="BQ51">
            <v>81.069999999999993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437802.3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69956.509999999995</v>
          </cell>
          <cell r="CL51">
            <v>143458.54</v>
          </cell>
          <cell r="CM51">
            <v>33325.43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17690.86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4635.1899999999996</v>
          </cell>
          <cell r="CY51">
            <v>148612.96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18372.75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1750.06</v>
          </cell>
          <cell r="FI51">
            <v>145.38</v>
          </cell>
          <cell r="FJ51">
            <v>145.38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331501.94</v>
          </cell>
          <cell r="FU51">
            <v>76790.399999999994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254711.54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7532807.2000000011</v>
          </cell>
        </row>
        <row r="52">
          <cell r="F52" t="str">
            <v>09075</v>
          </cell>
          <cell r="G52">
            <v>278294.59999999998</v>
          </cell>
          <cell r="H52">
            <v>278294.59999999998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23109.32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5101.04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1283.5</v>
          </cell>
          <cell r="AC52">
            <v>4781.1899999999996</v>
          </cell>
          <cell r="AD52">
            <v>0</v>
          </cell>
          <cell r="AE52">
            <v>148.72999999999999</v>
          </cell>
          <cell r="AF52">
            <v>386.5</v>
          </cell>
          <cell r="AG52">
            <v>1600</v>
          </cell>
          <cell r="AH52">
            <v>4700.8599999999997</v>
          </cell>
          <cell r="AI52">
            <v>5107.5</v>
          </cell>
          <cell r="AJ52">
            <v>0</v>
          </cell>
          <cell r="AK52">
            <v>7089306.1200000001</v>
          </cell>
          <cell r="AL52">
            <v>5777949.7699999996</v>
          </cell>
          <cell r="AM52">
            <v>84875.83</v>
          </cell>
          <cell r="AN52">
            <v>1226480.52</v>
          </cell>
          <cell r="AO52">
            <v>0</v>
          </cell>
          <cell r="AP52">
            <v>0</v>
          </cell>
          <cell r="AQ52">
            <v>1943030.86</v>
          </cell>
          <cell r="AR52">
            <v>0</v>
          </cell>
          <cell r="AS52">
            <v>568303.55000000005</v>
          </cell>
          <cell r="AT52">
            <v>54012.76</v>
          </cell>
          <cell r="AU52">
            <v>0</v>
          </cell>
          <cell r="AV52">
            <v>0</v>
          </cell>
          <cell r="AW52">
            <v>554172.85</v>
          </cell>
          <cell r="AX52">
            <v>0</v>
          </cell>
          <cell r="AY52">
            <v>68091.990000000005</v>
          </cell>
          <cell r="AZ52">
            <v>0</v>
          </cell>
          <cell r="BA52">
            <v>480194.06</v>
          </cell>
          <cell r="BB52">
            <v>18238.23</v>
          </cell>
          <cell r="BC52">
            <v>0</v>
          </cell>
          <cell r="BD52">
            <v>19299.599999999999</v>
          </cell>
          <cell r="BE52">
            <v>180717.82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377.94</v>
          </cell>
          <cell r="BQ52">
            <v>377.94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1477079.49</v>
          </cell>
          <cell r="BX52">
            <v>5656.98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182774</v>
          </cell>
          <cell r="CH52">
            <v>0</v>
          </cell>
          <cell r="CI52">
            <v>0</v>
          </cell>
          <cell r="CJ52">
            <v>0</v>
          </cell>
          <cell r="CK52">
            <v>391893.45</v>
          </cell>
          <cell r="CL52">
            <v>69220.509999999995</v>
          </cell>
          <cell r="CM52">
            <v>93530.47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62460.43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111980.68</v>
          </cell>
          <cell r="CX52">
            <v>13133.37</v>
          </cell>
          <cell r="CY52">
            <v>508397.25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10720.17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27312.18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15131.81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15131.81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21652660.280000001</v>
          </cell>
        </row>
        <row r="53">
          <cell r="F53" t="str">
            <v>09102</v>
          </cell>
          <cell r="G53">
            <v>103436.9</v>
          </cell>
          <cell r="H53">
            <v>103436.9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7016.66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2386.4299999999998</v>
          </cell>
          <cell r="AD53">
            <v>0</v>
          </cell>
          <cell r="AE53">
            <v>3925.27</v>
          </cell>
          <cell r="AF53">
            <v>0</v>
          </cell>
          <cell r="AG53">
            <v>0</v>
          </cell>
          <cell r="AH53">
            <v>0</v>
          </cell>
          <cell r="AI53">
            <v>60.08</v>
          </cell>
          <cell r="AJ53">
            <v>644.88</v>
          </cell>
          <cell r="AK53">
            <v>322206.82</v>
          </cell>
          <cell r="AL53">
            <v>300519.58</v>
          </cell>
          <cell r="AM53">
            <v>868.08</v>
          </cell>
          <cell r="AN53">
            <v>20819.16</v>
          </cell>
          <cell r="AO53">
            <v>0</v>
          </cell>
          <cell r="AP53">
            <v>0</v>
          </cell>
          <cell r="AQ53">
            <v>164323.60999999999</v>
          </cell>
          <cell r="AR53">
            <v>0</v>
          </cell>
          <cell r="AS53">
            <v>22571.46</v>
          </cell>
          <cell r="AT53">
            <v>868.6</v>
          </cell>
          <cell r="AU53">
            <v>0</v>
          </cell>
          <cell r="AV53">
            <v>0</v>
          </cell>
          <cell r="AW53">
            <v>14900.54</v>
          </cell>
          <cell r="AX53">
            <v>0</v>
          </cell>
          <cell r="AY53">
            <v>0</v>
          </cell>
          <cell r="AZ53">
            <v>0</v>
          </cell>
          <cell r="BA53">
            <v>11490.33</v>
          </cell>
          <cell r="BB53">
            <v>474.1</v>
          </cell>
          <cell r="BC53">
            <v>0</v>
          </cell>
          <cell r="BD53">
            <v>2357.1</v>
          </cell>
          <cell r="BE53">
            <v>111661.48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11.66</v>
          </cell>
          <cell r="BQ53">
            <v>11.66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95489.52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8349.93</v>
          </cell>
          <cell r="CH53">
            <v>0</v>
          </cell>
          <cell r="CI53">
            <v>0</v>
          </cell>
          <cell r="CJ53">
            <v>0</v>
          </cell>
          <cell r="CK53">
            <v>48924.21</v>
          </cell>
          <cell r="CL53">
            <v>10823.1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20684.41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6707.87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1384970.3400000003</v>
          </cell>
        </row>
        <row r="54">
          <cell r="F54" t="str">
            <v>09206</v>
          </cell>
          <cell r="G54">
            <v>9422877.8200000003</v>
          </cell>
          <cell r="H54">
            <v>9422877.8200000003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1760133.63</v>
          </cell>
          <cell r="O54">
            <v>93886.15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592241.14</v>
          </cell>
          <cell r="W54">
            <v>170454.12</v>
          </cell>
          <cell r="X54">
            <v>4254</v>
          </cell>
          <cell r="Y54">
            <v>0</v>
          </cell>
          <cell r="Z54">
            <v>0</v>
          </cell>
          <cell r="AA54">
            <v>0</v>
          </cell>
          <cell r="AB54">
            <v>533246.11</v>
          </cell>
          <cell r="AC54">
            <v>187511.13</v>
          </cell>
          <cell r="AD54">
            <v>0</v>
          </cell>
          <cell r="AE54">
            <v>58187.14</v>
          </cell>
          <cell r="AF54">
            <v>7300.87</v>
          </cell>
          <cell r="AG54">
            <v>34908.49</v>
          </cell>
          <cell r="AH54">
            <v>0</v>
          </cell>
          <cell r="AI54">
            <v>78144.479999999996</v>
          </cell>
          <cell r="AJ54">
            <v>0</v>
          </cell>
          <cell r="AK54">
            <v>45733040.939999998</v>
          </cell>
          <cell r="AL54">
            <v>41859746.270000003</v>
          </cell>
          <cell r="AM54">
            <v>1013317.31</v>
          </cell>
          <cell r="AN54">
            <v>2859977.36</v>
          </cell>
          <cell r="AO54">
            <v>0</v>
          </cell>
          <cell r="AP54">
            <v>0</v>
          </cell>
          <cell r="AQ54">
            <v>11150822.48</v>
          </cell>
          <cell r="AR54">
            <v>4834.95</v>
          </cell>
          <cell r="AS54">
            <v>4615285.3499999996</v>
          </cell>
          <cell r="AT54">
            <v>240395.31</v>
          </cell>
          <cell r="AU54">
            <v>0</v>
          </cell>
          <cell r="AV54">
            <v>0</v>
          </cell>
          <cell r="AW54">
            <v>2670366.61</v>
          </cell>
          <cell r="AX54">
            <v>117101.58</v>
          </cell>
          <cell r="AY54">
            <v>428722.32</v>
          </cell>
          <cell r="AZ54">
            <v>0</v>
          </cell>
          <cell r="BA54">
            <v>1481582.15</v>
          </cell>
          <cell r="BB54">
            <v>116536.61</v>
          </cell>
          <cell r="BC54">
            <v>0</v>
          </cell>
          <cell r="BD54">
            <v>46430.37</v>
          </cell>
          <cell r="BE54">
            <v>1429310.32</v>
          </cell>
          <cell r="BF54">
            <v>256.91000000000003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2655.82</v>
          </cell>
          <cell r="BQ54">
            <v>2655.82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5561168.0599999996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1076368.83</v>
          </cell>
          <cell r="CH54">
            <v>0</v>
          </cell>
          <cell r="CI54">
            <v>43343.360000000001</v>
          </cell>
          <cell r="CJ54">
            <v>0</v>
          </cell>
          <cell r="CK54">
            <v>1245878.92</v>
          </cell>
          <cell r="CL54">
            <v>245110.74</v>
          </cell>
          <cell r="CM54">
            <v>459595.56</v>
          </cell>
          <cell r="CN54">
            <v>0</v>
          </cell>
          <cell r="CO54">
            <v>26047.35</v>
          </cell>
          <cell r="CP54">
            <v>0</v>
          </cell>
          <cell r="CQ54">
            <v>0</v>
          </cell>
          <cell r="CR54">
            <v>162820.10999999999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1937910.58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194603.75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169488.86</v>
          </cell>
          <cell r="FI54">
            <v>85343.6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85343.6</v>
          </cell>
          <cell r="FT54">
            <v>52253.45</v>
          </cell>
          <cell r="FU54">
            <v>0</v>
          </cell>
          <cell r="FV54">
            <v>0</v>
          </cell>
          <cell r="FW54">
            <v>47281.5</v>
          </cell>
          <cell r="FX54">
            <v>0</v>
          </cell>
          <cell r="FY54">
            <v>0</v>
          </cell>
          <cell r="FZ54">
            <v>0</v>
          </cell>
          <cell r="GA54">
            <v>4971.95</v>
          </cell>
          <cell r="GB54">
            <v>0</v>
          </cell>
          <cell r="GC54">
            <v>0</v>
          </cell>
          <cell r="GD54">
            <v>9728</v>
          </cell>
          <cell r="GE54">
            <v>0</v>
          </cell>
          <cell r="GF54">
            <v>0</v>
          </cell>
          <cell r="GG54">
            <v>9728</v>
          </cell>
          <cell r="GH54">
            <v>0</v>
          </cell>
          <cell r="GI54">
            <v>0</v>
          </cell>
          <cell r="GJ54">
            <v>0</v>
          </cell>
          <cell r="GK54">
            <v>147556047.60000002</v>
          </cell>
        </row>
        <row r="55">
          <cell r="F55" t="str">
            <v>09207</v>
          </cell>
          <cell r="G55">
            <v>152200.85</v>
          </cell>
          <cell r="H55">
            <v>152200.85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37253.919999999998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1000</v>
          </cell>
          <cell r="T55">
            <v>0</v>
          </cell>
          <cell r="U55">
            <v>0</v>
          </cell>
          <cell r="V55">
            <v>0</v>
          </cell>
          <cell r="W55">
            <v>79.3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13533.96</v>
          </cell>
          <cell r="AC55">
            <v>9385.8700000000008</v>
          </cell>
          <cell r="AD55">
            <v>0</v>
          </cell>
          <cell r="AE55">
            <v>8848.7999999999993</v>
          </cell>
          <cell r="AF55">
            <v>75.989999999999995</v>
          </cell>
          <cell r="AG55">
            <v>0</v>
          </cell>
          <cell r="AH55">
            <v>0</v>
          </cell>
          <cell r="AI55">
            <v>4330</v>
          </cell>
          <cell r="AJ55">
            <v>0</v>
          </cell>
          <cell r="AK55">
            <v>1736224.65</v>
          </cell>
          <cell r="AL55">
            <v>1533597.44</v>
          </cell>
          <cell r="AM55">
            <v>13871.65</v>
          </cell>
          <cell r="AN55">
            <v>188755.56</v>
          </cell>
          <cell r="AO55">
            <v>0</v>
          </cell>
          <cell r="AP55">
            <v>0</v>
          </cell>
          <cell r="AQ55">
            <v>333925.03999999998</v>
          </cell>
          <cell r="AR55">
            <v>0</v>
          </cell>
          <cell r="AS55">
            <v>87155.43</v>
          </cell>
          <cell r="AT55">
            <v>0</v>
          </cell>
          <cell r="AU55">
            <v>0</v>
          </cell>
          <cell r="AV55">
            <v>0</v>
          </cell>
          <cell r="AW55">
            <v>56422.95</v>
          </cell>
          <cell r="AX55">
            <v>0</v>
          </cell>
          <cell r="AY55">
            <v>1418.81</v>
          </cell>
          <cell r="AZ55">
            <v>0</v>
          </cell>
          <cell r="BA55">
            <v>7730.26</v>
          </cell>
          <cell r="BB55">
            <v>0</v>
          </cell>
          <cell r="BC55">
            <v>0</v>
          </cell>
          <cell r="BD55">
            <v>1378.2</v>
          </cell>
          <cell r="BE55">
            <v>105473.83</v>
          </cell>
          <cell r="BF55">
            <v>74345.56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107018.8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26498.66</v>
          </cell>
          <cell r="CH55">
            <v>0</v>
          </cell>
          <cell r="CI55">
            <v>0</v>
          </cell>
          <cell r="CJ55">
            <v>0</v>
          </cell>
          <cell r="CK55">
            <v>16534.36</v>
          </cell>
          <cell r="CL55">
            <v>14663.58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43643.73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5678.47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1000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1000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4735246.5199999996</v>
          </cell>
        </row>
        <row r="56">
          <cell r="F56" t="str">
            <v>09209</v>
          </cell>
          <cell r="G56">
            <v>798236.99</v>
          </cell>
          <cell r="H56">
            <v>798236.99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68910.25</v>
          </cell>
          <cell r="O56">
            <v>4549.3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1213</v>
          </cell>
          <cell r="Y56">
            <v>0</v>
          </cell>
          <cell r="Z56">
            <v>0</v>
          </cell>
          <cell r="AA56">
            <v>500.77</v>
          </cell>
          <cell r="AB56">
            <v>32478.54</v>
          </cell>
          <cell r="AC56">
            <v>6311.68</v>
          </cell>
          <cell r="AD56">
            <v>0</v>
          </cell>
          <cell r="AE56">
            <v>19800.349999999999</v>
          </cell>
          <cell r="AF56">
            <v>0</v>
          </cell>
          <cell r="AG56">
            <v>0</v>
          </cell>
          <cell r="AH56">
            <v>0</v>
          </cell>
          <cell r="AI56">
            <v>4056.61</v>
          </cell>
          <cell r="AJ56">
            <v>0</v>
          </cell>
          <cell r="AK56">
            <v>2711524.26</v>
          </cell>
          <cell r="AL56">
            <v>2452793.2400000002</v>
          </cell>
          <cell r="AM56">
            <v>64492.14</v>
          </cell>
          <cell r="AN56">
            <v>194238.88</v>
          </cell>
          <cell r="AO56">
            <v>0</v>
          </cell>
          <cell r="AP56">
            <v>0</v>
          </cell>
          <cell r="AQ56">
            <v>612500.68999999994</v>
          </cell>
          <cell r="AR56">
            <v>0</v>
          </cell>
          <cell r="AS56">
            <v>320480.21999999997</v>
          </cell>
          <cell r="AT56">
            <v>5389.22</v>
          </cell>
          <cell r="AU56">
            <v>0</v>
          </cell>
          <cell r="AV56">
            <v>0</v>
          </cell>
          <cell r="AW56">
            <v>99348.160000000003</v>
          </cell>
          <cell r="AX56">
            <v>0</v>
          </cell>
          <cell r="AY56">
            <v>5958.84</v>
          </cell>
          <cell r="AZ56">
            <v>0</v>
          </cell>
          <cell r="BA56">
            <v>23097.88</v>
          </cell>
          <cell r="BB56">
            <v>6091.75</v>
          </cell>
          <cell r="BC56">
            <v>0</v>
          </cell>
          <cell r="BD56">
            <v>3132.34</v>
          </cell>
          <cell r="BE56">
            <v>149002.28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109.85</v>
          </cell>
          <cell r="BQ56">
            <v>109.85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229261.26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3348.49</v>
          </cell>
          <cell r="CJ56">
            <v>0</v>
          </cell>
          <cell r="CK56">
            <v>105847.94</v>
          </cell>
          <cell r="CL56">
            <v>26033.83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85977.77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8053.23</v>
          </cell>
          <cell r="FI56">
            <v>98112.66</v>
          </cell>
          <cell r="FJ56">
            <v>32532.16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65580.5</v>
          </cell>
          <cell r="FT56">
            <v>46398</v>
          </cell>
          <cell r="FU56">
            <v>270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46128</v>
          </cell>
          <cell r="GB56">
            <v>0</v>
          </cell>
          <cell r="GC56">
            <v>0</v>
          </cell>
          <cell r="GD56">
            <v>541</v>
          </cell>
          <cell r="GE56">
            <v>0</v>
          </cell>
          <cell r="GF56">
            <v>0</v>
          </cell>
          <cell r="GG56">
            <v>541</v>
          </cell>
          <cell r="GH56">
            <v>0</v>
          </cell>
          <cell r="GI56">
            <v>0</v>
          </cell>
          <cell r="GJ56">
            <v>0</v>
          </cell>
          <cell r="GK56">
            <v>9131189.9199999981</v>
          </cell>
        </row>
        <row r="57">
          <cell r="F57" t="str">
            <v>10003</v>
          </cell>
          <cell r="G57">
            <v>18530.830000000002</v>
          </cell>
          <cell r="H57">
            <v>17726.849999999999</v>
          </cell>
          <cell r="I57">
            <v>0</v>
          </cell>
          <cell r="J57">
            <v>84.46</v>
          </cell>
          <cell r="K57">
            <v>719.52</v>
          </cell>
          <cell r="L57">
            <v>0</v>
          </cell>
          <cell r="M57">
            <v>0</v>
          </cell>
          <cell r="N57">
            <v>22667.03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220.26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119</v>
          </cell>
          <cell r="AC57">
            <v>4840.41</v>
          </cell>
          <cell r="AD57">
            <v>0</v>
          </cell>
          <cell r="AE57">
            <v>0</v>
          </cell>
          <cell r="AF57">
            <v>0</v>
          </cell>
          <cell r="AG57">
            <v>12300</v>
          </cell>
          <cell r="AH57">
            <v>0</v>
          </cell>
          <cell r="AI57">
            <v>3466.26</v>
          </cell>
          <cell r="AJ57">
            <v>1721.1</v>
          </cell>
          <cell r="AK57">
            <v>434112.5</v>
          </cell>
          <cell r="AL57">
            <v>337215.18</v>
          </cell>
          <cell r="AM57">
            <v>502.36</v>
          </cell>
          <cell r="AN57">
            <v>96394.96</v>
          </cell>
          <cell r="AO57">
            <v>0</v>
          </cell>
          <cell r="AP57">
            <v>0</v>
          </cell>
          <cell r="AQ57">
            <v>125530.22</v>
          </cell>
          <cell r="AR57">
            <v>0</v>
          </cell>
          <cell r="AS57">
            <v>8614.57</v>
          </cell>
          <cell r="AT57">
            <v>0</v>
          </cell>
          <cell r="AU57">
            <v>0</v>
          </cell>
          <cell r="AV57">
            <v>0</v>
          </cell>
          <cell r="AW57">
            <v>16492.099999999999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622.28</v>
          </cell>
          <cell r="BE57">
            <v>99801.27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378668.42</v>
          </cell>
          <cell r="BQ57">
            <v>0</v>
          </cell>
          <cell r="BR57">
            <v>362547.42</v>
          </cell>
          <cell r="BS57">
            <v>3280</v>
          </cell>
          <cell r="BT57">
            <v>0</v>
          </cell>
          <cell r="BU57">
            <v>12841</v>
          </cell>
          <cell r="BV57">
            <v>0</v>
          </cell>
          <cell r="BW57">
            <v>103815.6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9223</v>
          </cell>
          <cell r="CH57">
            <v>0</v>
          </cell>
          <cell r="CI57">
            <v>0</v>
          </cell>
          <cell r="CJ57">
            <v>0</v>
          </cell>
          <cell r="CK57">
            <v>65762.73</v>
          </cell>
          <cell r="CL57">
            <v>523.29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22306.240000000002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1395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2700</v>
          </cell>
          <cell r="EY57">
            <v>0</v>
          </cell>
          <cell r="EZ57">
            <v>1405.95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499.39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1280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1280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2169209.2000000007</v>
          </cell>
        </row>
        <row r="58">
          <cell r="F58" t="str">
            <v>10050</v>
          </cell>
          <cell r="G58">
            <v>201574.02</v>
          </cell>
          <cell r="H58">
            <v>193557.67</v>
          </cell>
          <cell r="I58">
            <v>0.69</v>
          </cell>
          <cell r="J58">
            <v>947.65</v>
          </cell>
          <cell r="K58">
            <v>7068.01</v>
          </cell>
          <cell r="L58">
            <v>0</v>
          </cell>
          <cell r="M58">
            <v>0</v>
          </cell>
          <cell r="N58">
            <v>40169.379999999997</v>
          </cell>
          <cell r="O58">
            <v>304</v>
          </cell>
          <cell r="P58">
            <v>0</v>
          </cell>
          <cell r="Q58">
            <v>95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47.25</v>
          </cell>
          <cell r="X58">
            <v>260</v>
          </cell>
          <cell r="Y58">
            <v>0</v>
          </cell>
          <cell r="Z58">
            <v>0</v>
          </cell>
          <cell r="AA58">
            <v>0</v>
          </cell>
          <cell r="AB58">
            <v>26752.799999999999</v>
          </cell>
          <cell r="AC58">
            <v>4288.17</v>
          </cell>
          <cell r="AD58">
            <v>0</v>
          </cell>
          <cell r="AE58">
            <v>3575.16</v>
          </cell>
          <cell r="AF58">
            <v>0</v>
          </cell>
          <cell r="AG58">
            <v>4845</v>
          </cell>
          <cell r="AH58">
            <v>0</v>
          </cell>
          <cell r="AI58">
            <v>2</v>
          </cell>
          <cell r="AJ58">
            <v>0</v>
          </cell>
          <cell r="AK58">
            <v>2361741.11</v>
          </cell>
          <cell r="AL58">
            <v>2123172.77</v>
          </cell>
          <cell r="AM58">
            <v>13954.03</v>
          </cell>
          <cell r="AN58">
            <v>224585.68</v>
          </cell>
          <cell r="AO58">
            <v>28.63</v>
          </cell>
          <cell r="AP58">
            <v>0</v>
          </cell>
          <cell r="AQ58">
            <v>323707.25</v>
          </cell>
          <cell r="AR58">
            <v>0</v>
          </cell>
          <cell r="AS58">
            <v>129104.62</v>
          </cell>
          <cell r="AT58">
            <v>0</v>
          </cell>
          <cell r="AU58">
            <v>0</v>
          </cell>
          <cell r="AV58">
            <v>0</v>
          </cell>
          <cell r="AW58">
            <v>87974.77</v>
          </cell>
          <cell r="AX58">
            <v>0</v>
          </cell>
          <cell r="AY58">
            <v>900.45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2006.04</v>
          </cell>
          <cell r="BE58">
            <v>100175.03999999999</v>
          </cell>
          <cell r="BF58">
            <v>3546.33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78421.83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78421.83</v>
          </cell>
          <cell r="BV58">
            <v>0</v>
          </cell>
          <cell r="BW58">
            <v>112019.05</v>
          </cell>
          <cell r="BX58">
            <v>0</v>
          </cell>
          <cell r="BY58">
            <v>0</v>
          </cell>
          <cell r="BZ58">
            <v>0</v>
          </cell>
          <cell r="CA58">
            <v>2781.45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16857.900000000001</v>
          </cell>
          <cell r="CH58">
            <v>0</v>
          </cell>
          <cell r="CI58">
            <v>0</v>
          </cell>
          <cell r="CJ58">
            <v>0</v>
          </cell>
          <cell r="CK58">
            <v>18829.400000000001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64522.73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9027.57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6235265.2800000012</v>
          </cell>
        </row>
        <row r="59">
          <cell r="F59" t="str">
            <v>10065</v>
          </cell>
          <cell r="G59">
            <v>59275.88</v>
          </cell>
          <cell r="H59">
            <v>54542.74</v>
          </cell>
          <cell r="I59">
            <v>0</v>
          </cell>
          <cell r="J59">
            <v>93.17</v>
          </cell>
          <cell r="K59">
            <v>4639.97</v>
          </cell>
          <cell r="L59">
            <v>0</v>
          </cell>
          <cell r="M59">
            <v>0</v>
          </cell>
          <cell r="N59">
            <v>42190.81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484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2342.9</v>
          </cell>
          <cell r="AC59">
            <v>3276.29</v>
          </cell>
          <cell r="AD59">
            <v>0</v>
          </cell>
          <cell r="AE59">
            <v>1933.54</v>
          </cell>
          <cell r="AF59">
            <v>0</v>
          </cell>
          <cell r="AG59">
            <v>5850</v>
          </cell>
          <cell r="AH59">
            <v>22009.1</v>
          </cell>
          <cell r="AI59">
            <v>3036.68</v>
          </cell>
          <cell r="AJ59">
            <v>3258.3</v>
          </cell>
          <cell r="AK59">
            <v>654713.35</v>
          </cell>
          <cell r="AL59">
            <v>635566.93000000005</v>
          </cell>
          <cell r="AM59">
            <v>6099.66</v>
          </cell>
          <cell r="AN59">
            <v>13046.76</v>
          </cell>
          <cell r="AO59">
            <v>0</v>
          </cell>
          <cell r="AP59">
            <v>0</v>
          </cell>
          <cell r="AQ59">
            <v>353817.59</v>
          </cell>
          <cell r="AR59">
            <v>0</v>
          </cell>
          <cell r="AS59">
            <v>62420.36</v>
          </cell>
          <cell r="AT59">
            <v>0</v>
          </cell>
          <cell r="AU59">
            <v>0</v>
          </cell>
          <cell r="AV59">
            <v>0</v>
          </cell>
          <cell r="AW59">
            <v>14613.8</v>
          </cell>
          <cell r="AX59">
            <v>0</v>
          </cell>
          <cell r="AY59">
            <v>13012.28</v>
          </cell>
          <cell r="AZ59">
            <v>0</v>
          </cell>
          <cell r="BA59">
            <v>0</v>
          </cell>
          <cell r="BB59">
            <v>1687.8</v>
          </cell>
          <cell r="BC59">
            <v>0</v>
          </cell>
          <cell r="BD59">
            <v>1513.65</v>
          </cell>
          <cell r="BE59">
            <v>260569.7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18802.89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18802.89</v>
          </cell>
          <cell r="BV59">
            <v>0</v>
          </cell>
          <cell r="BW59">
            <v>109012.72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15496.3</v>
          </cell>
          <cell r="CH59">
            <v>0</v>
          </cell>
          <cell r="CI59">
            <v>0</v>
          </cell>
          <cell r="CJ59">
            <v>0</v>
          </cell>
          <cell r="CK59">
            <v>46238</v>
          </cell>
          <cell r="CL59">
            <v>5312.59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20296.09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20700.419999999998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969.32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1200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1200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2478026.48</v>
          </cell>
        </row>
        <row r="60">
          <cell r="F60" t="str">
            <v>10070</v>
          </cell>
          <cell r="G60">
            <v>103632.14</v>
          </cell>
          <cell r="H60">
            <v>101424.69</v>
          </cell>
          <cell r="I60">
            <v>0</v>
          </cell>
          <cell r="J60">
            <v>470.36</v>
          </cell>
          <cell r="K60">
            <v>1737.09</v>
          </cell>
          <cell r="L60">
            <v>0</v>
          </cell>
          <cell r="M60">
            <v>0</v>
          </cell>
          <cell r="N60">
            <v>77384.05</v>
          </cell>
          <cell r="O60">
            <v>5678.24</v>
          </cell>
          <cell r="P60">
            <v>0</v>
          </cell>
          <cell r="Q60">
            <v>0</v>
          </cell>
          <cell r="R60">
            <v>0</v>
          </cell>
          <cell r="S60">
            <v>5287.5</v>
          </cell>
          <cell r="T60">
            <v>0</v>
          </cell>
          <cell r="U60">
            <v>0</v>
          </cell>
          <cell r="V60">
            <v>0</v>
          </cell>
          <cell r="W60">
            <v>416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14392.48</v>
          </cell>
          <cell r="AC60">
            <v>22330.67</v>
          </cell>
          <cell r="AD60">
            <v>0</v>
          </cell>
          <cell r="AE60">
            <v>95.81</v>
          </cell>
          <cell r="AF60">
            <v>2674.36</v>
          </cell>
          <cell r="AG60">
            <v>17701</v>
          </cell>
          <cell r="AH60">
            <v>212.75</v>
          </cell>
          <cell r="AI60">
            <v>2282.63</v>
          </cell>
          <cell r="AJ60">
            <v>6312.61</v>
          </cell>
          <cell r="AK60">
            <v>2562767.29</v>
          </cell>
          <cell r="AL60">
            <v>2160506.06</v>
          </cell>
          <cell r="AM60">
            <v>25400.23</v>
          </cell>
          <cell r="AN60">
            <v>376861</v>
          </cell>
          <cell r="AO60">
            <v>0</v>
          </cell>
          <cell r="AP60">
            <v>0</v>
          </cell>
          <cell r="AQ60">
            <v>332845.73</v>
          </cell>
          <cell r="AR60">
            <v>0</v>
          </cell>
          <cell r="AS60">
            <v>170413.41</v>
          </cell>
          <cell r="AT60">
            <v>0</v>
          </cell>
          <cell r="AU60">
            <v>0</v>
          </cell>
          <cell r="AV60">
            <v>0</v>
          </cell>
          <cell r="AW60">
            <v>134429.23000000001</v>
          </cell>
          <cell r="AX60">
            <v>0</v>
          </cell>
          <cell r="AY60">
            <v>13475.78</v>
          </cell>
          <cell r="AZ60">
            <v>0</v>
          </cell>
          <cell r="BA60">
            <v>0</v>
          </cell>
          <cell r="BB60">
            <v>4608.45</v>
          </cell>
          <cell r="BC60">
            <v>0</v>
          </cell>
          <cell r="BD60">
            <v>2754.43</v>
          </cell>
          <cell r="BE60">
            <v>0</v>
          </cell>
          <cell r="BF60">
            <v>3625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3539.43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1216686.99</v>
          </cell>
          <cell r="BQ60">
            <v>0</v>
          </cell>
          <cell r="BR60">
            <v>1103192.8400000001</v>
          </cell>
          <cell r="BS60">
            <v>11720.05</v>
          </cell>
          <cell r="BT60">
            <v>0</v>
          </cell>
          <cell r="BU60">
            <v>101774.1</v>
          </cell>
          <cell r="BV60">
            <v>0</v>
          </cell>
          <cell r="BW60">
            <v>419791.78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55079</v>
          </cell>
          <cell r="CH60">
            <v>0</v>
          </cell>
          <cell r="CI60">
            <v>0</v>
          </cell>
          <cell r="CJ60">
            <v>0</v>
          </cell>
          <cell r="CK60">
            <v>84040.65</v>
          </cell>
          <cell r="CL60">
            <v>22650.81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98428.51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89592.639999999999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12117.95</v>
          </cell>
          <cell r="DW60">
            <v>47381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10501.22</v>
          </cell>
          <cell r="FI60">
            <v>5798.1</v>
          </cell>
          <cell r="FJ60">
            <v>843.53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4954.57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5347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5347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9448506.160000002</v>
          </cell>
        </row>
        <row r="61">
          <cell r="F61" t="str">
            <v>10309</v>
          </cell>
          <cell r="G61">
            <v>502669.68</v>
          </cell>
          <cell r="H61">
            <v>492932.75</v>
          </cell>
          <cell r="I61">
            <v>1.48</v>
          </cell>
          <cell r="J61">
            <v>2388.64</v>
          </cell>
          <cell r="K61">
            <v>7346.81</v>
          </cell>
          <cell r="L61">
            <v>0</v>
          </cell>
          <cell r="M61">
            <v>0</v>
          </cell>
          <cell r="N61">
            <v>114981.69</v>
          </cell>
          <cell r="O61">
            <v>1058.75</v>
          </cell>
          <cell r="P61">
            <v>0</v>
          </cell>
          <cell r="Q61">
            <v>0</v>
          </cell>
          <cell r="R61">
            <v>0</v>
          </cell>
          <cell r="S61">
            <v>8000</v>
          </cell>
          <cell r="T61">
            <v>0</v>
          </cell>
          <cell r="U61">
            <v>0</v>
          </cell>
          <cell r="V61">
            <v>0</v>
          </cell>
          <cell r="W61">
            <v>146.75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33437.760000000002</v>
          </cell>
          <cell r="AC61">
            <v>6893.33</v>
          </cell>
          <cell r="AD61">
            <v>0</v>
          </cell>
          <cell r="AE61">
            <v>55757</v>
          </cell>
          <cell r="AF61">
            <v>1081.1500000000001</v>
          </cell>
          <cell r="AG61">
            <v>3175</v>
          </cell>
          <cell r="AH61">
            <v>0</v>
          </cell>
          <cell r="AI61">
            <v>0</v>
          </cell>
          <cell r="AJ61">
            <v>5431.95</v>
          </cell>
          <cell r="AK61">
            <v>3312093.35</v>
          </cell>
          <cell r="AL61">
            <v>3046559.14</v>
          </cell>
          <cell r="AM61">
            <v>62266.97</v>
          </cell>
          <cell r="AN61">
            <v>203219.84</v>
          </cell>
          <cell r="AO61">
            <v>47.4</v>
          </cell>
          <cell r="AP61">
            <v>0</v>
          </cell>
          <cell r="AQ61">
            <v>688387.76</v>
          </cell>
          <cell r="AR61">
            <v>250</v>
          </cell>
          <cell r="AS61">
            <v>256209.52</v>
          </cell>
          <cell r="AT61">
            <v>2648.4</v>
          </cell>
          <cell r="AU61">
            <v>0</v>
          </cell>
          <cell r="AV61">
            <v>0</v>
          </cell>
          <cell r="AW61">
            <v>176932.17</v>
          </cell>
          <cell r="AX61">
            <v>0</v>
          </cell>
          <cell r="AY61">
            <v>14923.36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5045.22</v>
          </cell>
          <cell r="BE61">
            <v>229197.09</v>
          </cell>
          <cell r="BF61">
            <v>3182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277335.87</v>
          </cell>
          <cell r="BQ61">
            <v>0</v>
          </cell>
          <cell r="BR61">
            <v>106844.06</v>
          </cell>
          <cell r="BS61">
            <v>0</v>
          </cell>
          <cell r="BT61">
            <v>0</v>
          </cell>
          <cell r="BU61">
            <v>170491.81</v>
          </cell>
          <cell r="BV61">
            <v>0</v>
          </cell>
          <cell r="BW61">
            <v>368768.35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64473.36</v>
          </cell>
          <cell r="CH61">
            <v>0</v>
          </cell>
          <cell r="CI61">
            <v>0</v>
          </cell>
          <cell r="CJ61">
            <v>0</v>
          </cell>
          <cell r="CK61">
            <v>103379.26</v>
          </cell>
          <cell r="CL61">
            <v>54199.12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136057.71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10658.9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10528473.4</v>
          </cell>
        </row>
        <row r="62">
          <cell r="F62" t="str">
            <v>11001</v>
          </cell>
          <cell r="G62">
            <v>24479072.48</v>
          </cell>
          <cell r="H62">
            <v>24466235.48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12837</v>
          </cell>
          <cell r="N62">
            <v>2015796.46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33220.89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930371.93</v>
          </cell>
          <cell r="AC62">
            <v>339687.52</v>
          </cell>
          <cell r="AD62">
            <v>0</v>
          </cell>
          <cell r="AE62">
            <v>0</v>
          </cell>
          <cell r="AF62">
            <v>12480.53</v>
          </cell>
          <cell r="AG62">
            <v>57052.4</v>
          </cell>
          <cell r="AH62">
            <v>0</v>
          </cell>
          <cell r="AI62">
            <v>642983.18999999994</v>
          </cell>
          <cell r="AJ62">
            <v>0</v>
          </cell>
          <cell r="AK62">
            <v>139862513.52000001</v>
          </cell>
          <cell r="AL62">
            <v>117022124.12</v>
          </cell>
          <cell r="AM62">
            <v>4190455.32</v>
          </cell>
          <cell r="AN62">
            <v>18649934.079999998</v>
          </cell>
          <cell r="AO62">
            <v>0</v>
          </cell>
          <cell r="AP62">
            <v>0</v>
          </cell>
          <cell r="AQ62">
            <v>40486736.789999999</v>
          </cell>
          <cell r="AR62">
            <v>0</v>
          </cell>
          <cell r="AS62">
            <v>15224976.310000001</v>
          </cell>
          <cell r="AT62">
            <v>799532.14</v>
          </cell>
          <cell r="AU62">
            <v>0</v>
          </cell>
          <cell r="AV62">
            <v>0</v>
          </cell>
          <cell r="AW62">
            <v>9394740.6799999997</v>
          </cell>
          <cell r="AX62">
            <v>0</v>
          </cell>
          <cell r="AY62">
            <v>1618687.1</v>
          </cell>
          <cell r="AZ62">
            <v>0</v>
          </cell>
          <cell r="BA62">
            <v>7264804.6299999999</v>
          </cell>
          <cell r="BB62">
            <v>386774.97</v>
          </cell>
          <cell r="BC62">
            <v>0</v>
          </cell>
          <cell r="BD62">
            <v>181741.6</v>
          </cell>
          <cell r="BE62">
            <v>5615479.3600000003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18049700.18</v>
          </cell>
          <cell r="BX62">
            <v>9624.1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3033897.61</v>
          </cell>
          <cell r="CH62">
            <v>0</v>
          </cell>
          <cell r="CI62">
            <v>133408.79</v>
          </cell>
          <cell r="CJ62">
            <v>0</v>
          </cell>
          <cell r="CK62">
            <v>4570338.88</v>
          </cell>
          <cell r="CL62">
            <v>629256.49</v>
          </cell>
          <cell r="CM62">
            <v>40185.08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966462.7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118486.45</v>
          </cell>
          <cell r="CY62">
            <v>7832168.2199999997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213569.73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95721.95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406580.18</v>
          </cell>
          <cell r="FI62">
            <v>1284185.8600000001</v>
          </cell>
          <cell r="FJ62">
            <v>686752.37</v>
          </cell>
          <cell r="FK62">
            <v>597433.49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91123.75</v>
          </cell>
          <cell r="FU62">
            <v>38848.75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45115</v>
          </cell>
          <cell r="GA62">
            <v>7160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452538258.08000016</v>
          </cell>
        </row>
        <row r="63">
          <cell r="F63" t="str">
            <v>11051</v>
          </cell>
          <cell r="G63">
            <v>2203205.42</v>
          </cell>
          <cell r="H63">
            <v>2203205.42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329371.07</v>
          </cell>
          <cell r="O63">
            <v>23803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9598.48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95750</v>
          </cell>
          <cell r="AC63">
            <v>33315.5</v>
          </cell>
          <cell r="AD63">
            <v>0</v>
          </cell>
          <cell r="AE63">
            <v>3666.21</v>
          </cell>
          <cell r="AF63">
            <v>1878.05</v>
          </cell>
          <cell r="AG63">
            <v>3460</v>
          </cell>
          <cell r="AH63">
            <v>0</v>
          </cell>
          <cell r="AI63">
            <v>113850.9</v>
          </cell>
          <cell r="AJ63">
            <v>44048.93</v>
          </cell>
          <cell r="AK63">
            <v>16030449.630000001</v>
          </cell>
          <cell r="AL63">
            <v>13794471.1</v>
          </cell>
          <cell r="AM63">
            <v>380839.45</v>
          </cell>
          <cell r="AN63">
            <v>1855139.08</v>
          </cell>
          <cell r="AO63">
            <v>0</v>
          </cell>
          <cell r="AP63">
            <v>0</v>
          </cell>
          <cell r="AQ63">
            <v>5459888.9699999997</v>
          </cell>
          <cell r="AR63">
            <v>0</v>
          </cell>
          <cell r="AS63">
            <v>1932797.79</v>
          </cell>
          <cell r="AT63">
            <v>82903.820000000007</v>
          </cell>
          <cell r="AU63">
            <v>0</v>
          </cell>
          <cell r="AV63">
            <v>0</v>
          </cell>
          <cell r="AW63">
            <v>1192022.51</v>
          </cell>
          <cell r="AX63">
            <v>0</v>
          </cell>
          <cell r="AY63">
            <v>112265.03</v>
          </cell>
          <cell r="AZ63">
            <v>0</v>
          </cell>
          <cell r="BA63">
            <v>798849.64</v>
          </cell>
          <cell r="BB63">
            <v>24451.72</v>
          </cell>
          <cell r="BC63">
            <v>0</v>
          </cell>
          <cell r="BD63">
            <v>27064.880000000001</v>
          </cell>
          <cell r="BE63">
            <v>1274187.44</v>
          </cell>
          <cell r="BF63">
            <v>15346.14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236043.28</v>
          </cell>
          <cell r="BQ63">
            <v>236043.28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2791836.69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412850</v>
          </cell>
          <cell r="CH63">
            <v>0</v>
          </cell>
          <cell r="CI63">
            <v>21542</v>
          </cell>
          <cell r="CJ63">
            <v>0</v>
          </cell>
          <cell r="CK63">
            <v>738633.73</v>
          </cell>
          <cell r="CL63">
            <v>175866.02</v>
          </cell>
          <cell r="CM63">
            <v>258742.24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119780.58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782.13</v>
          </cell>
          <cell r="CY63">
            <v>955781.07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33133.71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74725.210000000006</v>
          </cell>
          <cell r="FI63">
            <v>937.5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937.5</v>
          </cell>
          <cell r="FT63">
            <v>1279.6500000000001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1279.6500000000001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54106024.420000002</v>
          </cell>
        </row>
        <row r="64">
          <cell r="F64" t="str">
            <v>11054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7060.87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4652.82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2408.0500000000002</v>
          </cell>
          <cell r="AJ64">
            <v>0</v>
          </cell>
          <cell r="AK64">
            <v>241837.2</v>
          </cell>
          <cell r="AL64">
            <v>232039.2</v>
          </cell>
          <cell r="AM64">
            <v>9798</v>
          </cell>
          <cell r="AN64">
            <v>0</v>
          </cell>
          <cell r="AO64">
            <v>0</v>
          </cell>
          <cell r="AP64">
            <v>0</v>
          </cell>
          <cell r="AQ64">
            <v>96282.27</v>
          </cell>
          <cell r="AR64">
            <v>0</v>
          </cell>
          <cell r="AS64">
            <v>1706.66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94575.61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6038.4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3499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2539.4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702437.4800000001</v>
          </cell>
        </row>
        <row r="65">
          <cell r="F65" t="str">
            <v>11056</v>
          </cell>
          <cell r="G65">
            <v>75087.600000000006</v>
          </cell>
          <cell r="H65">
            <v>75087.600000000006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12704.36</v>
          </cell>
          <cell r="O65">
            <v>40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1049.25</v>
          </cell>
          <cell r="X65">
            <v>0</v>
          </cell>
          <cell r="Y65">
            <v>0</v>
          </cell>
          <cell r="Z65">
            <v>0</v>
          </cell>
          <cell r="AA65">
            <v>894.9</v>
          </cell>
          <cell r="AB65">
            <v>9233.65</v>
          </cell>
          <cell r="AC65">
            <v>0</v>
          </cell>
          <cell r="AD65">
            <v>0</v>
          </cell>
          <cell r="AE65">
            <v>0</v>
          </cell>
          <cell r="AF65">
            <v>19.96</v>
          </cell>
          <cell r="AG65">
            <v>575</v>
          </cell>
          <cell r="AH65">
            <v>0</v>
          </cell>
          <cell r="AI65">
            <v>0</v>
          </cell>
          <cell r="AJ65">
            <v>891.6</v>
          </cell>
          <cell r="AK65">
            <v>1608137.59</v>
          </cell>
          <cell r="AL65">
            <v>1496457.03</v>
          </cell>
          <cell r="AM65">
            <v>4680.97</v>
          </cell>
          <cell r="AN65">
            <v>106979.56</v>
          </cell>
          <cell r="AO65">
            <v>0</v>
          </cell>
          <cell r="AP65">
            <v>20.03</v>
          </cell>
          <cell r="AQ65">
            <v>143175.16</v>
          </cell>
          <cell r="AR65">
            <v>0</v>
          </cell>
          <cell r="AS65">
            <v>41009.980000000003</v>
          </cell>
          <cell r="AT65">
            <v>0</v>
          </cell>
          <cell r="AU65">
            <v>0</v>
          </cell>
          <cell r="AV65">
            <v>0</v>
          </cell>
          <cell r="AW65">
            <v>10093.99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780.49</v>
          </cell>
          <cell r="BE65">
            <v>91290.7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152.27000000000001</v>
          </cell>
          <cell r="BQ65">
            <v>152.27000000000001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70188.41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23286.74</v>
          </cell>
          <cell r="CL65">
            <v>5083.74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23907.16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13374.23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4536.54</v>
          </cell>
          <cell r="FI65">
            <v>825.5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825.5</v>
          </cell>
          <cell r="FT65">
            <v>24679.03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24679.03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3869899.8400000012</v>
          </cell>
        </row>
        <row r="66">
          <cell r="F66" t="str">
            <v>12110</v>
          </cell>
          <cell r="G66">
            <v>1083458.93</v>
          </cell>
          <cell r="H66">
            <v>1082905.43</v>
          </cell>
          <cell r="I66">
            <v>0</v>
          </cell>
          <cell r="J66">
            <v>0</v>
          </cell>
          <cell r="K66">
            <v>226.27</v>
          </cell>
          <cell r="L66">
            <v>0</v>
          </cell>
          <cell r="M66">
            <v>327.23</v>
          </cell>
          <cell r="N66">
            <v>140840.76999999999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6310</v>
          </cell>
          <cell r="T66">
            <v>0</v>
          </cell>
          <cell r="U66">
            <v>0</v>
          </cell>
          <cell r="V66">
            <v>0</v>
          </cell>
          <cell r="W66">
            <v>32.51</v>
          </cell>
          <cell r="X66">
            <v>0</v>
          </cell>
          <cell r="Y66">
            <v>0</v>
          </cell>
          <cell r="Z66">
            <v>0</v>
          </cell>
          <cell r="AA66">
            <v>12805.89</v>
          </cell>
          <cell r="AB66">
            <v>47960.9</v>
          </cell>
          <cell r="AC66">
            <v>7641.9</v>
          </cell>
          <cell r="AD66">
            <v>0</v>
          </cell>
          <cell r="AE66">
            <v>14711</v>
          </cell>
          <cell r="AF66">
            <v>1347.64</v>
          </cell>
          <cell r="AG66">
            <v>3770</v>
          </cell>
          <cell r="AH66">
            <v>21573.62</v>
          </cell>
          <cell r="AI66">
            <v>16512.04</v>
          </cell>
          <cell r="AJ66">
            <v>8175.27</v>
          </cell>
          <cell r="AK66">
            <v>2928072.21</v>
          </cell>
          <cell r="AL66">
            <v>2865047.64</v>
          </cell>
          <cell r="AM66">
            <v>63024.57</v>
          </cell>
          <cell r="AN66">
            <v>0</v>
          </cell>
          <cell r="AO66">
            <v>0</v>
          </cell>
          <cell r="AP66">
            <v>0</v>
          </cell>
          <cell r="AQ66">
            <v>796243.24</v>
          </cell>
          <cell r="AR66">
            <v>805</v>
          </cell>
          <cell r="AS66">
            <v>321448.21000000002</v>
          </cell>
          <cell r="AT66">
            <v>39256.44</v>
          </cell>
          <cell r="AU66">
            <v>0</v>
          </cell>
          <cell r="AV66">
            <v>0</v>
          </cell>
          <cell r="AW66">
            <v>120217.01</v>
          </cell>
          <cell r="AX66">
            <v>0</v>
          </cell>
          <cell r="AY66">
            <v>2902.91</v>
          </cell>
          <cell r="AZ66">
            <v>0</v>
          </cell>
          <cell r="BA66">
            <v>7421.51</v>
          </cell>
          <cell r="BB66">
            <v>7611.81</v>
          </cell>
          <cell r="BC66">
            <v>0</v>
          </cell>
          <cell r="BD66">
            <v>28439.8</v>
          </cell>
          <cell r="BE66">
            <v>268140.55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47305.83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47305.83</v>
          </cell>
          <cell r="BV66">
            <v>0</v>
          </cell>
          <cell r="BW66">
            <v>320963.88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70527</v>
          </cell>
          <cell r="CH66">
            <v>0</v>
          </cell>
          <cell r="CI66">
            <v>15204</v>
          </cell>
          <cell r="CJ66">
            <v>0</v>
          </cell>
          <cell r="CK66">
            <v>75081</v>
          </cell>
          <cell r="CL66">
            <v>49953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96392.01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13806.87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1310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1310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10636389.720000003</v>
          </cell>
        </row>
        <row r="67">
          <cell r="F67" t="str">
            <v>13073</v>
          </cell>
          <cell r="G67">
            <v>1737308.86</v>
          </cell>
          <cell r="H67">
            <v>1737308.86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338663.12</v>
          </cell>
          <cell r="O67">
            <v>48047.5</v>
          </cell>
          <cell r="P67">
            <v>0</v>
          </cell>
          <cell r="Q67">
            <v>335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80076.52</v>
          </cell>
          <cell r="X67">
            <v>4501.03</v>
          </cell>
          <cell r="Y67">
            <v>0</v>
          </cell>
          <cell r="Z67">
            <v>0</v>
          </cell>
          <cell r="AA67">
            <v>10656</v>
          </cell>
          <cell r="AB67">
            <v>16001.06</v>
          </cell>
          <cell r="AC67">
            <v>72704.59</v>
          </cell>
          <cell r="AD67">
            <v>0</v>
          </cell>
          <cell r="AE67">
            <v>13510</v>
          </cell>
          <cell r="AF67">
            <v>3433.93</v>
          </cell>
          <cell r="AG67">
            <v>21834.18</v>
          </cell>
          <cell r="AH67">
            <v>6000</v>
          </cell>
          <cell r="AI67">
            <v>23846.44</v>
          </cell>
          <cell r="AJ67">
            <v>37716.870000000003</v>
          </cell>
          <cell r="AK67">
            <v>18581322.329999998</v>
          </cell>
          <cell r="AL67">
            <v>14834059.560000001</v>
          </cell>
          <cell r="AM67">
            <v>599081.43999999994</v>
          </cell>
          <cell r="AN67">
            <v>3148181.33</v>
          </cell>
          <cell r="AO67">
            <v>0</v>
          </cell>
          <cell r="AP67">
            <v>0</v>
          </cell>
          <cell r="AQ67">
            <v>6809902.8499999996</v>
          </cell>
          <cell r="AR67">
            <v>142485.44</v>
          </cell>
          <cell r="AS67">
            <v>1887658.41</v>
          </cell>
          <cell r="AT67">
            <v>90062.62</v>
          </cell>
          <cell r="AU67">
            <v>0</v>
          </cell>
          <cell r="AV67">
            <v>0</v>
          </cell>
          <cell r="AW67">
            <v>1303018</v>
          </cell>
          <cell r="AX67">
            <v>0</v>
          </cell>
          <cell r="AY67">
            <v>136531.95000000001</v>
          </cell>
          <cell r="AZ67">
            <v>0</v>
          </cell>
          <cell r="BA67">
            <v>1487579.98</v>
          </cell>
          <cell r="BB67">
            <v>48409.78</v>
          </cell>
          <cell r="BC67">
            <v>0</v>
          </cell>
          <cell r="BD67">
            <v>32724.65</v>
          </cell>
          <cell r="BE67">
            <v>1003470.97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677961.05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706207.07</v>
          </cell>
          <cell r="BQ67">
            <v>20095.41</v>
          </cell>
          <cell r="BR67">
            <v>0</v>
          </cell>
          <cell r="BS67">
            <v>0</v>
          </cell>
          <cell r="BT67">
            <v>686111.66</v>
          </cell>
          <cell r="BU67">
            <v>0</v>
          </cell>
          <cell r="BV67">
            <v>0</v>
          </cell>
          <cell r="BW67">
            <v>3499186.07</v>
          </cell>
          <cell r="BX67">
            <v>38526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274324.19</v>
          </cell>
          <cell r="CH67">
            <v>0</v>
          </cell>
          <cell r="CI67">
            <v>18152.93</v>
          </cell>
          <cell r="CJ67">
            <v>0</v>
          </cell>
          <cell r="CK67">
            <v>584502.34</v>
          </cell>
          <cell r="CL67">
            <v>51012.56</v>
          </cell>
          <cell r="CM67">
            <v>564279.68999999994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139222.06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63491.040000000001</v>
          </cell>
          <cell r="CY67">
            <v>1477029.4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233242.39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55403.47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63345180.599999979</v>
          </cell>
        </row>
        <row r="68">
          <cell r="F68" t="str">
            <v>13144</v>
          </cell>
          <cell r="G68">
            <v>8014885.3899999997</v>
          </cell>
          <cell r="H68">
            <v>8014885.3899999997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382350.3</v>
          </cell>
          <cell r="O68">
            <v>5341.5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48014.91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140317.31</v>
          </cell>
          <cell r="AC68">
            <v>155696.54</v>
          </cell>
          <cell r="AD68">
            <v>0</v>
          </cell>
          <cell r="AE68">
            <v>12090.22</v>
          </cell>
          <cell r="AF68">
            <v>1529.53</v>
          </cell>
          <cell r="AG68">
            <v>10676</v>
          </cell>
          <cell r="AH68">
            <v>8684.2900000000009</v>
          </cell>
          <cell r="AI68">
            <v>0</v>
          </cell>
          <cell r="AJ68">
            <v>0</v>
          </cell>
          <cell r="AK68">
            <v>20340649.440000001</v>
          </cell>
          <cell r="AL68">
            <v>19727417.510000002</v>
          </cell>
          <cell r="AM68">
            <v>613231.93000000005</v>
          </cell>
          <cell r="AN68">
            <v>0</v>
          </cell>
          <cell r="AO68">
            <v>0</v>
          </cell>
          <cell r="AP68">
            <v>0</v>
          </cell>
          <cell r="AQ68">
            <v>7505988.0099999998</v>
          </cell>
          <cell r="AR68">
            <v>0</v>
          </cell>
          <cell r="AS68">
            <v>2633661.04</v>
          </cell>
          <cell r="AT68">
            <v>87639.61</v>
          </cell>
          <cell r="AU68">
            <v>0</v>
          </cell>
          <cell r="AV68">
            <v>0</v>
          </cell>
          <cell r="AW68">
            <v>1833754.86</v>
          </cell>
          <cell r="AX68">
            <v>0</v>
          </cell>
          <cell r="AY68">
            <v>157818.62</v>
          </cell>
          <cell r="AZ68">
            <v>0</v>
          </cell>
          <cell r="BA68">
            <v>1285968.95</v>
          </cell>
          <cell r="BB68">
            <v>63968.52</v>
          </cell>
          <cell r="BC68">
            <v>0</v>
          </cell>
          <cell r="BD68">
            <v>33596.19</v>
          </cell>
          <cell r="BE68">
            <v>1409580.22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4351.34</v>
          </cell>
          <cell r="BQ68">
            <v>4351.34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3595975.84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594419.67000000004</v>
          </cell>
          <cell r="CH68">
            <v>0</v>
          </cell>
          <cell r="CI68">
            <v>26131</v>
          </cell>
          <cell r="CJ68">
            <v>0</v>
          </cell>
          <cell r="CK68">
            <v>840082.66</v>
          </cell>
          <cell r="CL68">
            <v>149910.71</v>
          </cell>
          <cell r="CM68">
            <v>274648.69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165436.14000000001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35753.78</v>
          </cell>
          <cell r="CX68">
            <v>48418.36</v>
          </cell>
          <cell r="CY68">
            <v>1330743.1200000001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130431.71</v>
          </cell>
          <cell r="FI68">
            <v>1987.98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1987.98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79692376.600000009</v>
          </cell>
        </row>
        <row r="69">
          <cell r="F69" t="str">
            <v>13146</v>
          </cell>
          <cell r="G69">
            <v>1422431.67</v>
          </cell>
          <cell r="H69">
            <v>1422375.69</v>
          </cell>
          <cell r="I69">
            <v>0</v>
          </cell>
          <cell r="J69">
            <v>55.98</v>
          </cell>
          <cell r="K69">
            <v>0</v>
          </cell>
          <cell r="L69">
            <v>0</v>
          </cell>
          <cell r="M69">
            <v>0</v>
          </cell>
          <cell r="N69">
            <v>132424.38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6400</v>
          </cell>
          <cell r="T69">
            <v>0</v>
          </cell>
          <cell r="U69">
            <v>0</v>
          </cell>
          <cell r="V69">
            <v>0</v>
          </cell>
          <cell r="W69">
            <v>3531.95</v>
          </cell>
          <cell r="X69">
            <v>0</v>
          </cell>
          <cell r="Y69">
            <v>0</v>
          </cell>
          <cell r="Z69">
            <v>0</v>
          </cell>
          <cell r="AA69">
            <v>14470.08</v>
          </cell>
          <cell r="AB69">
            <v>10668.33</v>
          </cell>
          <cell r="AC69">
            <v>41226.449999999997</v>
          </cell>
          <cell r="AD69">
            <v>0</v>
          </cell>
          <cell r="AE69">
            <v>13626.18</v>
          </cell>
          <cell r="AF69">
            <v>1093.21</v>
          </cell>
          <cell r="AG69">
            <v>2882.5</v>
          </cell>
          <cell r="AH69">
            <v>0</v>
          </cell>
          <cell r="AI69">
            <v>38525.68</v>
          </cell>
          <cell r="AJ69">
            <v>0</v>
          </cell>
          <cell r="AK69">
            <v>7240832.0099999998</v>
          </cell>
          <cell r="AL69">
            <v>6216610.4299999997</v>
          </cell>
          <cell r="AM69">
            <v>235962.3</v>
          </cell>
          <cell r="AN69">
            <v>788259.28</v>
          </cell>
          <cell r="AO69">
            <v>0</v>
          </cell>
          <cell r="AP69">
            <v>0</v>
          </cell>
          <cell r="AQ69">
            <v>2223071.2000000002</v>
          </cell>
          <cell r="AR69">
            <v>0</v>
          </cell>
          <cell r="AS69">
            <v>877867.24</v>
          </cell>
          <cell r="AT69">
            <v>2492.27</v>
          </cell>
          <cell r="AU69">
            <v>0</v>
          </cell>
          <cell r="AV69">
            <v>0</v>
          </cell>
          <cell r="AW69">
            <v>569693.98</v>
          </cell>
          <cell r="AX69">
            <v>0</v>
          </cell>
          <cell r="AY69">
            <v>35782.33</v>
          </cell>
          <cell r="AZ69">
            <v>0</v>
          </cell>
          <cell r="BA69">
            <v>356672.77</v>
          </cell>
          <cell r="BB69">
            <v>18439.54</v>
          </cell>
          <cell r="BC69">
            <v>0</v>
          </cell>
          <cell r="BD69">
            <v>8603.19</v>
          </cell>
          <cell r="BE69">
            <v>353519.88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1034.3800000000001</v>
          </cell>
          <cell r="BQ69">
            <v>1034.3800000000001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1582010.31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227200.76</v>
          </cell>
          <cell r="CH69">
            <v>0</v>
          </cell>
          <cell r="CI69">
            <v>8771</v>
          </cell>
          <cell r="CJ69">
            <v>0</v>
          </cell>
          <cell r="CK69">
            <v>374067.39</v>
          </cell>
          <cell r="CL69">
            <v>64078.35</v>
          </cell>
          <cell r="CM69">
            <v>193488.78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44515.839999999997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10981.9</v>
          </cell>
          <cell r="CY69">
            <v>562501.66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48228.26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48176.37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3925</v>
          </cell>
          <cell r="FU69">
            <v>2925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1000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25211457.899999999</v>
          </cell>
        </row>
        <row r="70">
          <cell r="F70" t="str">
            <v>13151</v>
          </cell>
          <cell r="G70">
            <v>537993.37</v>
          </cell>
          <cell r="H70">
            <v>537993.37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86064.89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5035</v>
          </cell>
          <cell r="T70">
            <v>0</v>
          </cell>
          <cell r="U70">
            <v>0</v>
          </cell>
          <cell r="V70">
            <v>0</v>
          </cell>
          <cell r="W70">
            <v>6056.42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42584.89</v>
          </cell>
          <cell r="AC70">
            <v>31981.58</v>
          </cell>
          <cell r="AD70">
            <v>0</v>
          </cell>
          <cell r="AE70">
            <v>0</v>
          </cell>
          <cell r="AF70">
            <v>407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2135773.88</v>
          </cell>
          <cell r="AL70">
            <v>2063653.71</v>
          </cell>
          <cell r="AM70">
            <v>23846.33</v>
          </cell>
          <cell r="AN70">
            <v>48273.84</v>
          </cell>
          <cell r="AO70">
            <v>0</v>
          </cell>
          <cell r="AP70">
            <v>0</v>
          </cell>
          <cell r="AQ70">
            <v>419672.24</v>
          </cell>
          <cell r="AR70">
            <v>0</v>
          </cell>
          <cell r="AS70">
            <v>127691.66</v>
          </cell>
          <cell r="AT70">
            <v>0</v>
          </cell>
          <cell r="AU70">
            <v>0</v>
          </cell>
          <cell r="AV70">
            <v>0</v>
          </cell>
          <cell r="AW70">
            <v>36369.949999999997</v>
          </cell>
          <cell r="AX70">
            <v>0</v>
          </cell>
          <cell r="AY70">
            <v>1361.95</v>
          </cell>
          <cell r="AZ70">
            <v>0</v>
          </cell>
          <cell r="BA70">
            <v>0</v>
          </cell>
          <cell r="BB70">
            <v>4439.16</v>
          </cell>
          <cell r="BC70">
            <v>0</v>
          </cell>
          <cell r="BD70">
            <v>2000.54</v>
          </cell>
          <cell r="BE70">
            <v>247808.98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173981.54</v>
          </cell>
          <cell r="BX70">
            <v>420.11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38857</v>
          </cell>
          <cell r="CH70">
            <v>0</v>
          </cell>
          <cell r="CI70">
            <v>0</v>
          </cell>
          <cell r="CJ70">
            <v>0</v>
          </cell>
          <cell r="CK70">
            <v>52065.24</v>
          </cell>
          <cell r="CL70">
            <v>29018.48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46168.82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7451.89</v>
          </cell>
          <cell r="FI70">
            <v>54028.17</v>
          </cell>
          <cell r="FJ70">
            <v>50028.33</v>
          </cell>
          <cell r="FK70">
            <v>3999.84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549.5</v>
          </cell>
          <cell r="GE70">
            <v>0</v>
          </cell>
          <cell r="GF70">
            <v>0</v>
          </cell>
          <cell r="GG70">
            <v>549.5</v>
          </cell>
          <cell r="GH70">
            <v>0</v>
          </cell>
          <cell r="GI70">
            <v>0</v>
          </cell>
          <cell r="GJ70">
            <v>0</v>
          </cell>
          <cell r="GK70">
            <v>6816127.1800000016</v>
          </cell>
        </row>
        <row r="71">
          <cell r="F71" t="str">
            <v>13156</v>
          </cell>
          <cell r="G71">
            <v>830365.49</v>
          </cell>
          <cell r="H71">
            <v>830365.49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101092.62</v>
          </cell>
          <cell r="O71">
            <v>5450</v>
          </cell>
          <cell r="P71">
            <v>0</v>
          </cell>
          <cell r="Q71">
            <v>0</v>
          </cell>
          <cell r="R71">
            <v>0</v>
          </cell>
          <cell r="S71">
            <v>5220</v>
          </cell>
          <cell r="T71">
            <v>0</v>
          </cell>
          <cell r="U71">
            <v>0</v>
          </cell>
          <cell r="V71">
            <v>0</v>
          </cell>
          <cell r="W71">
            <v>330.05</v>
          </cell>
          <cell r="X71">
            <v>50</v>
          </cell>
          <cell r="Y71">
            <v>0</v>
          </cell>
          <cell r="Z71">
            <v>0</v>
          </cell>
          <cell r="AA71">
            <v>0</v>
          </cell>
          <cell r="AB71">
            <v>2459</v>
          </cell>
          <cell r="AC71">
            <v>12993.8</v>
          </cell>
          <cell r="AD71">
            <v>0</v>
          </cell>
          <cell r="AE71">
            <v>13975</v>
          </cell>
          <cell r="AF71">
            <v>95.76</v>
          </cell>
          <cell r="AG71">
            <v>2500</v>
          </cell>
          <cell r="AH71">
            <v>47514.35</v>
          </cell>
          <cell r="AI71">
            <v>10504.66</v>
          </cell>
          <cell r="AJ71">
            <v>0</v>
          </cell>
          <cell r="AK71">
            <v>4098782.75</v>
          </cell>
          <cell r="AL71">
            <v>3455640.38</v>
          </cell>
          <cell r="AM71">
            <v>65292.93</v>
          </cell>
          <cell r="AN71">
            <v>577849.43999999994</v>
          </cell>
          <cell r="AO71">
            <v>0</v>
          </cell>
          <cell r="AP71">
            <v>0</v>
          </cell>
          <cell r="AQ71">
            <v>1386844.08</v>
          </cell>
          <cell r="AR71">
            <v>0</v>
          </cell>
          <cell r="AS71">
            <v>496518.77</v>
          </cell>
          <cell r="AT71">
            <v>27012.52</v>
          </cell>
          <cell r="AU71">
            <v>0</v>
          </cell>
          <cell r="AV71">
            <v>0</v>
          </cell>
          <cell r="AW71">
            <v>287776.23</v>
          </cell>
          <cell r="AX71">
            <v>0</v>
          </cell>
          <cell r="AY71">
            <v>169655.03</v>
          </cell>
          <cell r="AZ71">
            <v>0</v>
          </cell>
          <cell r="BA71">
            <v>101287.13</v>
          </cell>
          <cell r="BB71">
            <v>9962.7900000000009</v>
          </cell>
          <cell r="BC71">
            <v>0</v>
          </cell>
          <cell r="BD71">
            <v>6746.64</v>
          </cell>
          <cell r="BE71">
            <v>287884.96999999997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28.7</v>
          </cell>
          <cell r="BQ71">
            <v>28.7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736156.69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101249</v>
          </cell>
          <cell r="CH71">
            <v>0</v>
          </cell>
          <cell r="CI71">
            <v>0</v>
          </cell>
          <cell r="CJ71">
            <v>0</v>
          </cell>
          <cell r="CK71">
            <v>278860.03000000003</v>
          </cell>
          <cell r="CL71">
            <v>31399.46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10922.72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286615.92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27109.56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17871.22</v>
          </cell>
          <cell r="FU71">
            <v>0</v>
          </cell>
          <cell r="FV71">
            <v>0</v>
          </cell>
          <cell r="FW71">
            <v>13121.22</v>
          </cell>
          <cell r="FX71">
            <v>0</v>
          </cell>
          <cell r="FY71">
            <v>0</v>
          </cell>
          <cell r="FZ71">
            <v>4750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14342283.100000001</v>
          </cell>
        </row>
        <row r="72">
          <cell r="F72" t="str">
            <v>13160</v>
          </cell>
          <cell r="G72">
            <v>1376156.53</v>
          </cell>
          <cell r="H72">
            <v>1376156.53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350658.15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9820.6</v>
          </cell>
          <cell r="AC72">
            <v>61688.76</v>
          </cell>
          <cell r="AD72">
            <v>0</v>
          </cell>
          <cell r="AE72">
            <v>232955.97</v>
          </cell>
          <cell r="AF72">
            <v>0</v>
          </cell>
          <cell r="AG72">
            <v>3125</v>
          </cell>
          <cell r="AH72">
            <v>0</v>
          </cell>
          <cell r="AI72">
            <v>38803.75</v>
          </cell>
          <cell r="AJ72">
            <v>4264.07</v>
          </cell>
          <cell r="AK72">
            <v>13367060.26</v>
          </cell>
          <cell r="AL72">
            <v>11458231.810000001</v>
          </cell>
          <cell r="AM72">
            <v>293248.77</v>
          </cell>
          <cell r="AN72">
            <v>1615579.68</v>
          </cell>
          <cell r="AO72">
            <v>0</v>
          </cell>
          <cell r="AP72">
            <v>0</v>
          </cell>
          <cell r="AQ72">
            <v>3960030.17</v>
          </cell>
          <cell r="AR72">
            <v>0</v>
          </cell>
          <cell r="AS72">
            <v>1096671.25</v>
          </cell>
          <cell r="AT72">
            <v>10808.68</v>
          </cell>
          <cell r="AU72">
            <v>0</v>
          </cell>
          <cell r="AV72">
            <v>0</v>
          </cell>
          <cell r="AW72">
            <v>997121.96</v>
          </cell>
          <cell r="AX72">
            <v>0</v>
          </cell>
          <cell r="AY72">
            <v>67731.23</v>
          </cell>
          <cell r="AZ72">
            <v>0</v>
          </cell>
          <cell r="BA72">
            <v>812967.37</v>
          </cell>
          <cell r="BB72">
            <v>37355.93</v>
          </cell>
          <cell r="BC72">
            <v>0</v>
          </cell>
          <cell r="BD72">
            <v>12577.44</v>
          </cell>
          <cell r="BE72">
            <v>924796.31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5824.71</v>
          </cell>
          <cell r="BQ72">
            <v>5824.71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2230701.69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316154</v>
          </cell>
          <cell r="CH72">
            <v>0</v>
          </cell>
          <cell r="CI72">
            <v>14166</v>
          </cell>
          <cell r="CJ72">
            <v>0</v>
          </cell>
          <cell r="CK72">
            <v>484038</v>
          </cell>
          <cell r="CL72">
            <v>113493.4</v>
          </cell>
          <cell r="CM72">
            <v>136637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123388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786622.35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202824.45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7737.85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45640.639999999999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42580863.019999996</v>
          </cell>
        </row>
        <row r="73">
          <cell r="F73" t="str">
            <v>13161</v>
          </cell>
          <cell r="G73">
            <v>17896180.59</v>
          </cell>
          <cell r="H73">
            <v>17896180.59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1356873.63</v>
          </cell>
          <cell r="O73">
            <v>13834.25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2280</v>
          </cell>
          <cell r="U73">
            <v>38035.379999999997</v>
          </cell>
          <cell r="V73">
            <v>97979.54</v>
          </cell>
          <cell r="W73">
            <v>9165.25</v>
          </cell>
          <cell r="X73">
            <v>39985.97</v>
          </cell>
          <cell r="Y73">
            <v>27877.63</v>
          </cell>
          <cell r="Z73">
            <v>0</v>
          </cell>
          <cell r="AA73">
            <v>0</v>
          </cell>
          <cell r="AB73">
            <v>713230.43</v>
          </cell>
          <cell r="AC73">
            <v>236242.8</v>
          </cell>
          <cell r="AD73">
            <v>0</v>
          </cell>
          <cell r="AE73">
            <v>99481.83</v>
          </cell>
          <cell r="AF73">
            <v>-180</v>
          </cell>
          <cell r="AG73">
            <v>70899.33</v>
          </cell>
          <cell r="AH73">
            <v>0</v>
          </cell>
          <cell r="AI73">
            <v>8041.22</v>
          </cell>
          <cell r="AJ73">
            <v>0</v>
          </cell>
          <cell r="AK73">
            <v>67593865.150000006</v>
          </cell>
          <cell r="AL73">
            <v>59509973.090000004</v>
          </cell>
          <cell r="AM73">
            <v>1629742.5</v>
          </cell>
          <cell r="AN73">
            <v>6454149.5599999996</v>
          </cell>
          <cell r="AO73">
            <v>0</v>
          </cell>
          <cell r="AP73">
            <v>0</v>
          </cell>
          <cell r="AQ73">
            <v>18147153.969999999</v>
          </cell>
          <cell r="AR73">
            <v>0</v>
          </cell>
          <cell r="AS73">
            <v>7501196.6600000001</v>
          </cell>
          <cell r="AT73">
            <v>270854.90999999997</v>
          </cell>
          <cell r="AU73">
            <v>0</v>
          </cell>
          <cell r="AV73">
            <v>0</v>
          </cell>
          <cell r="AW73">
            <v>4417271.3600000003</v>
          </cell>
          <cell r="AX73">
            <v>0</v>
          </cell>
          <cell r="AY73">
            <v>1012881.04</v>
          </cell>
          <cell r="AZ73">
            <v>0</v>
          </cell>
          <cell r="BA73">
            <v>1421649.9</v>
          </cell>
          <cell r="BB73">
            <v>198293.03</v>
          </cell>
          <cell r="BC73">
            <v>0</v>
          </cell>
          <cell r="BD73">
            <v>74975.48</v>
          </cell>
          <cell r="BE73">
            <v>3233030.47</v>
          </cell>
          <cell r="BF73">
            <v>0</v>
          </cell>
          <cell r="BG73">
            <v>17001.12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6037.25</v>
          </cell>
          <cell r="BQ73">
            <v>6037.25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7268362.3799999999</v>
          </cell>
          <cell r="BX73">
            <v>28682.48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1579860.34</v>
          </cell>
          <cell r="CH73">
            <v>0</v>
          </cell>
          <cell r="CI73">
            <v>50927.39</v>
          </cell>
          <cell r="CJ73">
            <v>35727</v>
          </cell>
          <cell r="CK73">
            <v>1813148.3</v>
          </cell>
          <cell r="CL73">
            <v>291402.3</v>
          </cell>
          <cell r="CM73">
            <v>202146.75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131752.15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2808333.66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43772.13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282609.88</v>
          </cell>
          <cell r="FI73">
            <v>88017.08</v>
          </cell>
          <cell r="FJ73">
            <v>88017.08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107889.37</v>
          </cell>
          <cell r="FU73">
            <v>97245.63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10643.74</v>
          </cell>
          <cell r="GA73">
            <v>0</v>
          </cell>
          <cell r="GB73">
            <v>0</v>
          </cell>
          <cell r="GC73">
            <v>0</v>
          </cell>
          <cell r="GD73">
            <v>53065.59</v>
          </cell>
          <cell r="GE73">
            <v>0</v>
          </cell>
          <cell r="GF73">
            <v>0</v>
          </cell>
          <cell r="GG73">
            <v>693.11</v>
          </cell>
          <cell r="GH73">
            <v>52372.480000000003</v>
          </cell>
          <cell r="GI73">
            <v>0</v>
          </cell>
          <cell r="GJ73">
            <v>0</v>
          </cell>
          <cell r="GK73">
            <v>225034890.02000004</v>
          </cell>
        </row>
        <row r="74">
          <cell r="F74" t="str">
            <v>13165</v>
          </cell>
          <cell r="G74">
            <v>3943521.1</v>
          </cell>
          <cell r="H74">
            <v>3943521.1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427534.93</v>
          </cell>
          <cell r="O74">
            <v>16109</v>
          </cell>
          <cell r="P74">
            <v>0</v>
          </cell>
          <cell r="Q74">
            <v>3531</v>
          </cell>
          <cell r="R74">
            <v>0</v>
          </cell>
          <cell r="S74">
            <v>26300.5</v>
          </cell>
          <cell r="T74">
            <v>0</v>
          </cell>
          <cell r="U74">
            <v>0</v>
          </cell>
          <cell r="V74">
            <v>0</v>
          </cell>
          <cell r="W74">
            <v>7393.16</v>
          </cell>
          <cell r="X74">
            <v>551</v>
          </cell>
          <cell r="Y74">
            <v>0</v>
          </cell>
          <cell r="Z74">
            <v>0</v>
          </cell>
          <cell r="AA74">
            <v>2109.09</v>
          </cell>
          <cell r="AB74">
            <v>184974.72</v>
          </cell>
          <cell r="AC74">
            <v>118474.3</v>
          </cell>
          <cell r="AD74">
            <v>0</v>
          </cell>
          <cell r="AE74">
            <v>47114.080000000002</v>
          </cell>
          <cell r="AF74">
            <v>2278.4899999999998</v>
          </cell>
          <cell r="AG74">
            <v>200</v>
          </cell>
          <cell r="AH74">
            <v>0</v>
          </cell>
          <cell r="AI74">
            <v>3619.51</v>
          </cell>
          <cell r="AJ74">
            <v>14880.08</v>
          </cell>
          <cell r="AK74">
            <v>20465292.149999999</v>
          </cell>
          <cell r="AL74">
            <v>17615326.510000002</v>
          </cell>
          <cell r="AM74">
            <v>423386.52</v>
          </cell>
          <cell r="AN74">
            <v>2426579.12</v>
          </cell>
          <cell r="AO74">
            <v>0</v>
          </cell>
          <cell r="AP74">
            <v>0</v>
          </cell>
          <cell r="AQ74">
            <v>4857134.83</v>
          </cell>
          <cell r="AR74">
            <v>0</v>
          </cell>
          <cell r="AS74">
            <v>1973397.45</v>
          </cell>
          <cell r="AT74">
            <v>37879</v>
          </cell>
          <cell r="AU74">
            <v>0</v>
          </cell>
          <cell r="AV74">
            <v>0</v>
          </cell>
          <cell r="AW74">
            <v>1123247.07</v>
          </cell>
          <cell r="AX74">
            <v>50726.9</v>
          </cell>
          <cell r="AY74">
            <v>106032.76</v>
          </cell>
          <cell r="AZ74">
            <v>0</v>
          </cell>
          <cell r="BA74">
            <v>364129.46</v>
          </cell>
          <cell r="BB74">
            <v>59246.77</v>
          </cell>
          <cell r="BC74">
            <v>0</v>
          </cell>
          <cell r="BD74">
            <v>19738.009999999998</v>
          </cell>
          <cell r="BE74">
            <v>1122737.4099999999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142.5</v>
          </cell>
          <cell r="BQ74">
            <v>142.5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2111645.9300000002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489159.11</v>
          </cell>
          <cell r="CH74">
            <v>0</v>
          </cell>
          <cell r="CI74">
            <v>15630</v>
          </cell>
          <cell r="CJ74">
            <v>0</v>
          </cell>
          <cell r="CK74">
            <v>581681.93000000005</v>
          </cell>
          <cell r="CL74">
            <v>158216.91</v>
          </cell>
          <cell r="CM74">
            <v>57269.34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42032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27739.11</v>
          </cell>
          <cell r="CY74">
            <v>656653.35</v>
          </cell>
          <cell r="CZ74">
            <v>0</v>
          </cell>
          <cell r="DA74">
            <v>4732.0600000000004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78532.12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31119.63</v>
          </cell>
          <cell r="FU74">
            <v>1271.9000000000001</v>
          </cell>
          <cell r="FV74">
            <v>0</v>
          </cell>
          <cell r="FW74">
            <v>12456.85</v>
          </cell>
          <cell r="FX74">
            <v>17390.88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355</v>
          </cell>
          <cell r="GE74">
            <v>0</v>
          </cell>
          <cell r="GF74">
            <v>0</v>
          </cell>
          <cell r="GG74">
            <v>355</v>
          </cell>
          <cell r="GH74">
            <v>0</v>
          </cell>
          <cell r="GI74">
            <v>0</v>
          </cell>
          <cell r="GJ74">
            <v>0</v>
          </cell>
          <cell r="GK74">
            <v>63673492.140000001</v>
          </cell>
        </row>
        <row r="75">
          <cell r="F75" t="str">
            <v>13167</v>
          </cell>
          <cell r="G75">
            <v>262939.36</v>
          </cell>
          <cell r="H75">
            <v>262939.36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47800.73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2675</v>
          </cell>
          <cell r="T75">
            <v>0</v>
          </cell>
          <cell r="U75">
            <v>0</v>
          </cell>
          <cell r="V75">
            <v>0</v>
          </cell>
          <cell r="W75">
            <v>683.01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21101.57</v>
          </cell>
          <cell r="AC75">
            <v>0</v>
          </cell>
          <cell r="AD75">
            <v>0</v>
          </cell>
          <cell r="AE75">
            <v>22065</v>
          </cell>
          <cell r="AF75">
            <v>8.9499999999999993</v>
          </cell>
          <cell r="AG75">
            <v>1155</v>
          </cell>
          <cell r="AH75">
            <v>0</v>
          </cell>
          <cell r="AI75">
            <v>112.2</v>
          </cell>
          <cell r="AJ75">
            <v>0</v>
          </cell>
          <cell r="AK75">
            <v>2016658.37</v>
          </cell>
          <cell r="AL75">
            <v>1749244.87</v>
          </cell>
          <cell r="AM75">
            <v>7459.18</v>
          </cell>
          <cell r="AN75">
            <v>259954.32</v>
          </cell>
          <cell r="AO75">
            <v>0</v>
          </cell>
          <cell r="AP75">
            <v>0</v>
          </cell>
          <cell r="AQ75">
            <v>438234.85</v>
          </cell>
          <cell r="AR75">
            <v>79.8</v>
          </cell>
          <cell r="AS75">
            <v>69022.55</v>
          </cell>
          <cell r="AT75">
            <v>2760.42</v>
          </cell>
          <cell r="AU75">
            <v>0</v>
          </cell>
          <cell r="AV75">
            <v>0</v>
          </cell>
          <cell r="AW75">
            <v>72513.91</v>
          </cell>
          <cell r="AX75">
            <v>0</v>
          </cell>
          <cell r="AY75">
            <v>9602.65</v>
          </cell>
          <cell r="AZ75">
            <v>0</v>
          </cell>
          <cell r="BA75">
            <v>8474.61</v>
          </cell>
          <cell r="BB75">
            <v>2394.73</v>
          </cell>
          <cell r="BC75">
            <v>0</v>
          </cell>
          <cell r="BD75">
            <v>1969.3</v>
          </cell>
          <cell r="BE75">
            <v>271416.88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172837.8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27141.45</v>
          </cell>
          <cell r="CH75">
            <v>0</v>
          </cell>
          <cell r="CI75">
            <v>8969.65</v>
          </cell>
          <cell r="CJ75">
            <v>0</v>
          </cell>
          <cell r="CK75">
            <v>33739.760000000002</v>
          </cell>
          <cell r="CL75">
            <v>36670.79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57911.51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8404.64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59887.43</v>
          </cell>
          <cell r="FU75">
            <v>59887.43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5996717.0799999991</v>
          </cell>
        </row>
        <row r="76">
          <cell r="F76" t="str">
            <v>13301</v>
          </cell>
          <cell r="G76">
            <v>1131893.75</v>
          </cell>
          <cell r="H76">
            <v>1131877.5900000001</v>
          </cell>
          <cell r="I76">
            <v>0</v>
          </cell>
          <cell r="J76">
            <v>0</v>
          </cell>
          <cell r="K76">
            <v>16.16</v>
          </cell>
          <cell r="L76">
            <v>0</v>
          </cell>
          <cell r="M76">
            <v>0</v>
          </cell>
          <cell r="N76">
            <v>199271.87</v>
          </cell>
          <cell r="O76">
            <v>9211.51</v>
          </cell>
          <cell r="P76">
            <v>0</v>
          </cell>
          <cell r="Q76">
            <v>0</v>
          </cell>
          <cell r="R76">
            <v>0</v>
          </cell>
          <cell r="S76">
            <v>27100</v>
          </cell>
          <cell r="T76">
            <v>300</v>
          </cell>
          <cell r="U76">
            <v>0</v>
          </cell>
          <cell r="V76">
            <v>0</v>
          </cell>
          <cell r="W76">
            <v>10173.5</v>
          </cell>
          <cell r="X76">
            <v>0</v>
          </cell>
          <cell r="Y76">
            <v>0</v>
          </cell>
          <cell r="Z76">
            <v>0</v>
          </cell>
          <cell r="AA76">
            <v>9511.67</v>
          </cell>
          <cell r="AB76">
            <v>90417.87</v>
          </cell>
          <cell r="AC76">
            <v>14056.39</v>
          </cell>
          <cell r="AD76">
            <v>0</v>
          </cell>
          <cell r="AE76">
            <v>8930.4</v>
          </cell>
          <cell r="AF76">
            <v>6010.55</v>
          </cell>
          <cell r="AG76">
            <v>6195.5</v>
          </cell>
          <cell r="AH76">
            <v>552.41</v>
          </cell>
          <cell r="AI76">
            <v>8871.8700000000008</v>
          </cell>
          <cell r="AJ76">
            <v>7940.2</v>
          </cell>
          <cell r="AK76">
            <v>5598397.0899999999</v>
          </cell>
          <cell r="AL76">
            <v>4804970.21</v>
          </cell>
          <cell r="AM76">
            <v>115455.12</v>
          </cell>
          <cell r="AN76">
            <v>677971.76</v>
          </cell>
          <cell r="AO76">
            <v>0</v>
          </cell>
          <cell r="AP76">
            <v>0</v>
          </cell>
          <cell r="AQ76">
            <v>1624947.72</v>
          </cell>
          <cell r="AR76">
            <v>0</v>
          </cell>
          <cell r="AS76">
            <v>660419.68000000005</v>
          </cell>
          <cell r="AT76">
            <v>36285.089999999997</v>
          </cell>
          <cell r="AU76">
            <v>0</v>
          </cell>
          <cell r="AV76">
            <v>0</v>
          </cell>
          <cell r="AW76">
            <v>392121.52</v>
          </cell>
          <cell r="AX76">
            <v>0</v>
          </cell>
          <cell r="AY76">
            <v>55867</v>
          </cell>
          <cell r="AZ76">
            <v>0</v>
          </cell>
          <cell r="BA76">
            <v>0</v>
          </cell>
          <cell r="BB76">
            <v>15172.69</v>
          </cell>
          <cell r="BC76">
            <v>0</v>
          </cell>
          <cell r="BD76">
            <v>6369.8</v>
          </cell>
          <cell r="BE76">
            <v>458711.94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1061833.18</v>
          </cell>
          <cell r="BQ76">
            <v>905.34</v>
          </cell>
          <cell r="BR76">
            <v>1039222.08</v>
          </cell>
          <cell r="BS76">
            <v>21697.18</v>
          </cell>
          <cell r="BT76">
            <v>0</v>
          </cell>
          <cell r="BU76">
            <v>8.58</v>
          </cell>
          <cell r="BV76">
            <v>0</v>
          </cell>
          <cell r="BW76">
            <v>1075683.71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168717</v>
          </cell>
          <cell r="CH76">
            <v>0</v>
          </cell>
          <cell r="CI76">
            <v>6773.85</v>
          </cell>
          <cell r="CJ76">
            <v>0</v>
          </cell>
          <cell r="CK76">
            <v>154261.9</v>
          </cell>
          <cell r="CL76">
            <v>301121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4901.4399999999996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5508.81</v>
          </cell>
          <cell r="CY76">
            <v>276925.38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19361.509999999998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21156.2</v>
          </cell>
          <cell r="DW76">
            <v>90015.69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2471.1799999999998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24469.75</v>
          </cell>
          <cell r="FI76">
            <v>9350</v>
          </cell>
          <cell r="FJ76">
            <v>3400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5950</v>
          </cell>
          <cell r="FS76">
            <v>0</v>
          </cell>
          <cell r="FT76">
            <v>12737.58</v>
          </cell>
          <cell r="FU76">
            <v>4450</v>
          </cell>
          <cell r="FV76">
            <v>0</v>
          </cell>
          <cell r="FW76">
            <v>0</v>
          </cell>
          <cell r="FX76">
            <v>0</v>
          </cell>
          <cell r="FY76">
            <v>7200</v>
          </cell>
          <cell r="FZ76">
            <v>1087.58</v>
          </cell>
          <cell r="GA76">
            <v>0</v>
          </cell>
          <cell r="GB76">
            <v>0</v>
          </cell>
          <cell r="GC76">
            <v>0</v>
          </cell>
          <cell r="GD76">
            <v>100</v>
          </cell>
          <cell r="GE76">
            <v>0</v>
          </cell>
          <cell r="GF76">
            <v>0</v>
          </cell>
          <cell r="GG76">
            <v>100</v>
          </cell>
          <cell r="GH76">
            <v>0</v>
          </cell>
          <cell r="GI76">
            <v>0</v>
          </cell>
          <cell r="GJ76">
            <v>0</v>
          </cell>
          <cell r="GK76">
            <v>21428429.799999993</v>
          </cell>
        </row>
        <row r="77">
          <cell r="F77" t="str">
            <v>14005</v>
          </cell>
          <cell r="G77">
            <v>5261860.6100000003</v>
          </cell>
          <cell r="H77">
            <v>5175118.33</v>
          </cell>
          <cell r="I77">
            <v>47007.21</v>
          </cell>
          <cell r="J77">
            <v>3084.03</v>
          </cell>
          <cell r="K77">
            <v>36651.040000000001</v>
          </cell>
          <cell r="L77">
            <v>0</v>
          </cell>
          <cell r="M77">
            <v>0</v>
          </cell>
          <cell r="N77">
            <v>504449.44</v>
          </cell>
          <cell r="O77">
            <v>17567</v>
          </cell>
          <cell r="P77">
            <v>0</v>
          </cell>
          <cell r="Q77">
            <v>570.65</v>
          </cell>
          <cell r="R77">
            <v>3280</v>
          </cell>
          <cell r="S77">
            <v>0</v>
          </cell>
          <cell r="T77">
            <v>0</v>
          </cell>
          <cell r="U77">
            <v>0</v>
          </cell>
          <cell r="V77">
            <v>8086.6</v>
          </cell>
          <cell r="W77">
            <v>25426.42</v>
          </cell>
          <cell r="X77">
            <v>95724.44</v>
          </cell>
          <cell r="Y77">
            <v>180</v>
          </cell>
          <cell r="Z77">
            <v>3896</v>
          </cell>
          <cell r="AA77">
            <v>26813.33</v>
          </cell>
          <cell r="AB77">
            <v>25013.96</v>
          </cell>
          <cell r="AC77">
            <v>18676.740000000002</v>
          </cell>
          <cell r="AD77">
            <v>0</v>
          </cell>
          <cell r="AE77">
            <v>193410.42</v>
          </cell>
          <cell r="AF77">
            <v>7674.34</v>
          </cell>
          <cell r="AG77">
            <v>0</v>
          </cell>
          <cell r="AH77">
            <v>64940.63</v>
          </cell>
          <cell r="AI77">
            <v>12989.39</v>
          </cell>
          <cell r="AJ77">
            <v>199.52</v>
          </cell>
          <cell r="AK77">
            <v>27606829.989999998</v>
          </cell>
          <cell r="AL77">
            <v>23284096.309999999</v>
          </cell>
          <cell r="AM77">
            <v>736509.72</v>
          </cell>
          <cell r="AN77">
            <v>3586223.96</v>
          </cell>
          <cell r="AO77">
            <v>0</v>
          </cell>
          <cell r="AP77">
            <v>0</v>
          </cell>
          <cell r="AQ77">
            <v>9433280.7400000002</v>
          </cell>
          <cell r="AR77">
            <v>0</v>
          </cell>
          <cell r="AS77">
            <v>3591919.24</v>
          </cell>
          <cell r="AT77">
            <v>183841.25</v>
          </cell>
          <cell r="AU77">
            <v>0</v>
          </cell>
          <cell r="AV77">
            <v>0</v>
          </cell>
          <cell r="AW77">
            <v>1835961.89</v>
          </cell>
          <cell r="AX77">
            <v>256332.81</v>
          </cell>
          <cell r="AY77">
            <v>369085.85</v>
          </cell>
          <cell r="AZ77">
            <v>0</v>
          </cell>
          <cell r="BA77">
            <v>484239.33</v>
          </cell>
          <cell r="BB77">
            <v>77476.149999999994</v>
          </cell>
          <cell r="BC77">
            <v>0</v>
          </cell>
          <cell r="BD77">
            <v>27868.67</v>
          </cell>
          <cell r="BE77">
            <v>1004885.83</v>
          </cell>
          <cell r="BF77">
            <v>5000</v>
          </cell>
          <cell r="BG77">
            <v>551.72</v>
          </cell>
          <cell r="BH77">
            <v>0</v>
          </cell>
          <cell r="BI77">
            <v>0</v>
          </cell>
          <cell r="BJ77">
            <v>0</v>
          </cell>
          <cell r="BK77">
            <v>1596118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51587.040000000001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51587.040000000001</v>
          </cell>
          <cell r="BV77">
            <v>0</v>
          </cell>
          <cell r="BW77">
            <v>5179257.22</v>
          </cell>
          <cell r="BX77">
            <v>7500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858516.57</v>
          </cell>
          <cell r="CH77">
            <v>0</v>
          </cell>
          <cell r="CI77">
            <v>30413</v>
          </cell>
          <cell r="CJ77">
            <v>0</v>
          </cell>
          <cell r="CK77">
            <v>1237041.07</v>
          </cell>
          <cell r="CL77">
            <v>818467.41</v>
          </cell>
          <cell r="CM77">
            <v>77653.570000000007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55707.56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96092.42</v>
          </cell>
          <cell r="CY77">
            <v>1608665.73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22999.66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156501.72</v>
          </cell>
          <cell r="EE77">
            <v>49360.87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1379.29</v>
          </cell>
          <cell r="EM77">
            <v>0</v>
          </cell>
          <cell r="EN77">
            <v>0</v>
          </cell>
          <cell r="EO77">
            <v>0</v>
          </cell>
          <cell r="EP77">
            <v>10028.24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148930.10999999999</v>
          </cell>
          <cell r="FI77">
            <v>200092.94</v>
          </cell>
          <cell r="FJ77">
            <v>4490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22114</v>
          </cell>
          <cell r="FQ77">
            <v>859.5</v>
          </cell>
          <cell r="FR77">
            <v>0</v>
          </cell>
          <cell r="FS77">
            <v>172629.44</v>
          </cell>
          <cell r="FT77">
            <v>78265.179999999993</v>
          </cell>
          <cell r="FU77">
            <v>0</v>
          </cell>
          <cell r="FV77">
            <v>66471.19</v>
          </cell>
          <cell r="FW77">
            <v>0</v>
          </cell>
          <cell r="FX77">
            <v>0</v>
          </cell>
          <cell r="FY77">
            <v>0</v>
          </cell>
          <cell r="FZ77">
            <v>11793.99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96631246.319999993</v>
          </cell>
        </row>
        <row r="78">
          <cell r="F78" t="str">
            <v>14028</v>
          </cell>
          <cell r="G78">
            <v>3055546.66</v>
          </cell>
          <cell r="H78">
            <v>2838750.79</v>
          </cell>
          <cell r="I78">
            <v>10515.47</v>
          </cell>
          <cell r="J78">
            <v>27.21</v>
          </cell>
          <cell r="K78">
            <v>160659.43</v>
          </cell>
          <cell r="L78">
            <v>44124.480000000003</v>
          </cell>
          <cell r="M78">
            <v>1469.28</v>
          </cell>
          <cell r="N78">
            <v>312203.37</v>
          </cell>
          <cell r="O78">
            <v>26691.55</v>
          </cell>
          <cell r="P78">
            <v>0</v>
          </cell>
          <cell r="Q78">
            <v>1586.56</v>
          </cell>
          <cell r="R78">
            <v>0</v>
          </cell>
          <cell r="S78">
            <v>0</v>
          </cell>
          <cell r="T78">
            <v>1200</v>
          </cell>
          <cell r="U78">
            <v>0</v>
          </cell>
          <cell r="V78">
            <v>0</v>
          </cell>
          <cell r="W78">
            <v>48885.84</v>
          </cell>
          <cell r="X78">
            <v>394</v>
          </cell>
          <cell r="Y78">
            <v>0</v>
          </cell>
          <cell r="Z78">
            <v>0</v>
          </cell>
          <cell r="AA78">
            <v>0</v>
          </cell>
          <cell r="AB78">
            <v>36813.910000000003</v>
          </cell>
          <cell r="AC78">
            <v>39917.050000000003</v>
          </cell>
          <cell r="AD78">
            <v>0</v>
          </cell>
          <cell r="AE78">
            <v>12834.91</v>
          </cell>
          <cell r="AF78">
            <v>305.16000000000003</v>
          </cell>
          <cell r="AG78">
            <v>89928.8</v>
          </cell>
          <cell r="AH78">
            <v>29001.97</v>
          </cell>
          <cell r="AI78">
            <v>24643.62</v>
          </cell>
          <cell r="AJ78">
            <v>0</v>
          </cell>
          <cell r="AK78">
            <v>13374316.859999999</v>
          </cell>
          <cell r="AL78">
            <v>11252242.039999999</v>
          </cell>
          <cell r="AM78">
            <v>345938.46</v>
          </cell>
          <cell r="AN78">
            <v>1776136.36</v>
          </cell>
          <cell r="AO78">
            <v>0</v>
          </cell>
          <cell r="AP78">
            <v>0</v>
          </cell>
          <cell r="AQ78">
            <v>3551840.45</v>
          </cell>
          <cell r="AR78">
            <v>0</v>
          </cell>
          <cell r="AS78">
            <v>1604719.72</v>
          </cell>
          <cell r="AT78">
            <v>61808.55</v>
          </cell>
          <cell r="AU78">
            <v>0</v>
          </cell>
          <cell r="AV78">
            <v>0</v>
          </cell>
          <cell r="AW78">
            <v>860753.33</v>
          </cell>
          <cell r="AX78">
            <v>0</v>
          </cell>
          <cell r="AY78">
            <v>108271.63</v>
          </cell>
          <cell r="AZ78">
            <v>0</v>
          </cell>
          <cell r="BA78">
            <v>87622.37</v>
          </cell>
          <cell r="BB78">
            <v>31183.35</v>
          </cell>
          <cell r="BC78">
            <v>0</v>
          </cell>
          <cell r="BD78">
            <v>35381.03</v>
          </cell>
          <cell r="BE78">
            <v>760120.1</v>
          </cell>
          <cell r="BF78">
            <v>1980.37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26707.73</v>
          </cell>
          <cell r="BQ78">
            <v>0</v>
          </cell>
          <cell r="BR78">
            <v>0</v>
          </cell>
          <cell r="BS78">
            <v>0</v>
          </cell>
          <cell r="BT78">
            <v>1414.03</v>
          </cell>
          <cell r="BU78">
            <v>25293.7</v>
          </cell>
          <cell r="BV78">
            <v>0</v>
          </cell>
          <cell r="BW78">
            <v>2308414.5299999998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400544</v>
          </cell>
          <cell r="CH78">
            <v>0</v>
          </cell>
          <cell r="CI78">
            <v>16249</v>
          </cell>
          <cell r="CJ78">
            <v>0</v>
          </cell>
          <cell r="CK78">
            <v>780390.41</v>
          </cell>
          <cell r="CL78">
            <v>118992.58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1558.12</v>
          </cell>
          <cell r="CX78">
            <v>38733.449999999997</v>
          </cell>
          <cell r="CY78">
            <v>839720.15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7658.33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104568.49</v>
          </cell>
          <cell r="FI78">
            <v>571600.77</v>
          </cell>
          <cell r="FJ78">
            <v>0</v>
          </cell>
          <cell r="FK78">
            <v>11563.17</v>
          </cell>
          <cell r="FL78">
            <v>0</v>
          </cell>
          <cell r="FM78">
            <v>0</v>
          </cell>
          <cell r="FN78">
            <v>0</v>
          </cell>
          <cell r="FO78">
            <v>560037.6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114555</v>
          </cell>
          <cell r="FU78">
            <v>106400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460</v>
          </cell>
          <cell r="GA78">
            <v>7695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46630370.739999995</v>
          </cell>
        </row>
        <row r="79">
          <cell r="F79" t="str">
            <v>14064</v>
          </cell>
          <cell r="G79">
            <v>1974952.15</v>
          </cell>
          <cell r="H79">
            <v>1942038.58</v>
          </cell>
          <cell r="I79">
            <v>5475.64</v>
          </cell>
          <cell r="J79">
            <v>1080.05</v>
          </cell>
          <cell r="K79">
            <v>9947.56</v>
          </cell>
          <cell r="L79">
            <v>16410.32</v>
          </cell>
          <cell r="M79">
            <v>0</v>
          </cell>
          <cell r="N79">
            <v>119684.58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831.43</v>
          </cell>
          <cell r="X79">
            <v>0</v>
          </cell>
          <cell r="Y79">
            <v>0</v>
          </cell>
          <cell r="Z79">
            <v>0</v>
          </cell>
          <cell r="AA79">
            <v>32.159999999999997</v>
          </cell>
          <cell r="AB79">
            <v>38982.480000000003</v>
          </cell>
          <cell r="AC79">
            <v>0</v>
          </cell>
          <cell r="AD79">
            <v>0</v>
          </cell>
          <cell r="AE79">
            <v>63554.01</v>
          </cell>
          <cell r="AF79">
            <v>965.54</v>
          </cell>
          <cell r="AG79">
            <v>495.91</v>
          </cell>
          <cell r="AH79">
            <v>9121.5300000000007</v>
          </cell>
          <cell r="AI79">
            <v>3999.97</v>
          </cell>
          <cell r="AJ79">
            <v>1701.55</v>
          </cell>
          <cell r="AK79">
            <v>5007170.3099999996</v>
          </cell>
          <cell r="AL79">
            <v>4832897.3899999997</v>
          </cell>
          <cell r="AM79">
            <v>174272.92</v>
          </cell>
          <cell r="AN79">
            <v>0</v>
          </cell>
          <cell r="AO79">
            <v>0</v>
          </cell>
          <cell r="AP79">
            <v>0</v>
          </cell>
          <cell r="AQ79">
            <v>1603996.91</v>
          </cell>
          <cell r="AR79">
            <v>0</v>
          </cell>
          <cell r="AS79">
            <v>649115.22</v>
          </cell>
          <cell r="AT79">
            <v>10433.450000000001</v>
          </cell>
          <cell r="AU79">
            <v>0</v>
          </cell>
          <cell r="AV79">
            <v>0</v>
          </cell>
          <cell r="AW79">
            <v>373557.03</v>
          </cell>
          <cell r="AX79">
            <v>0</v>
          </cell>
          <cell r="AY79">
            <v>15261.1</v>
          </cell>
          <cell r="AZ79">
            <v>0</v>
          </cell>
          <cell r="BA79">
            <v>10397.81</v>
          </cell>
          <cell r="BB79">
            <v>14617.08</v>
          </cell>
          <cell r="BC79">
            <v>0</v>
          </cell>
          <cell r="BD79">
            <v>7055.88</v>
          </cell>
          <cell r="BE79">
            <v>523559.34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10473.530000000001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10473.530000000001</v>
          </cell>
          <cell r="BV79">
            <v>0</v>
          </cell>
          <cell r="BW79">
            <v>697246.04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134236.01</v>
          </cell>
          <cell r="CH79">
            <v>0</v>
          </cell>
          <cell r="CI79">
            <v>4078.46</v>
          </cell>
          <cell r="CJ79">
            <v>0</v>
          </cell>
          <cell r="CK79">
            <v>198675.75</v>
          </cell>
          <cell r="CL79">
            <v>47336.78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252640.89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30955.22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29322.93</v>
          </cell>
          <cell r="FI79">
            <v>45466.62</v>
          </cell>
          <cell r="FJ79">
            <v>45466.62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62952.66</v>
          </cell>
          <cell r="FU79">
            <v>62952.66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19043885.600000005</v>
          </cell>
        </row>
        <row r="80">
          <cell r="F80" t="str">
            <v>14065</v>
          </cell>
          <cell r="G80">
            <v>731351.11</v>
          </cell>
          <cell r="H80">
            <v>721546.04</v>
          </cell>
          <cell r="I80">
            <v>0</v>
          </cell>
          <cell r="J80">
            <v>0</v>
          </cell>
          <cell r="K80">
            <v>9805.07</v>
          </cell>
          <cell r="L80">
            <v>0</v>
          </cell>
          <cell r="M80">
            <v>0</v>
          </cell>
          <cell r="N80">
            <v>48863.26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8259.5</v>
          </cell>
          <cell r="W80">
            <v>81.88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4661.9799999999996</v>
          </cell>
          <cell r="AC80">
            <v>3770.51</v>
          </cell>
          <cell r="AD80">
            <v>0</v>
          </cell>
          <cell r="AE80">
            <v>19727.61</v>
          </cell>
          <cell r="AF80">
            <v>98.71</v>
          </cell>
          <cell r="AG80">
            <v>2600</v>
          </cell>
          <cell r="AH80">
            <v>0</v>
          </cell>
          <cell r="AI80">
            <v>5276.6</v>
          </cell>
          <cell r="AJ80">
            <v>4386.47</v>
          </cell>
          <cell r="AK80">
            <v>2656057.4700000002</v>
          </cell>
          <cell r="AL80">
            <v>2192953.39</v>
          </cell>
          <cell r="AM80">
            <v>55790.21</v>
          </cell>
          <cell r="AN80">
            <v>406335.68</v>
          </cell>
          <cell r="AO80">
            <v>978.19</v>
          </cell>
          <cell r="AP80">
            <v>0</v>
          </cell>
          <cell r="AQ80">
            <v>822840.39</v>
          </cell>
          <cell r="AR80">
            <v>0</v>
          </cell>
          <cell r="AS80">
            <v>351298.55</v>
          </cell>
          <cell r="AT80">
            <v>27614.720000000001</v>
          </cell>
          <cell r="AU80">
            <v>0</v>
          </cell>
          <cell r="AV80">
            <v>0</v>
          </cell>
          <cell r="AW80">
            <v>178469.9</v>
          </cell>
          <cell r="AX80">
            <v>0</v>
          </cell>
          <cell r="AY80">
            <v>37661.72</v>
          </cell>
          <cell r="AZ80">
            <v>0</v>
          </cell>
          <cell r="BA80">
            <v>0</v>
          </cell>
          <cell r="BB80">
            <v>4437.18</v>
          </cell>
          <cell r="BC80">
            <v>0</v>
          </cell>
          <cell r="BD80">
            <v>2100.04</v>
          </cell>
          <cell r="BE80">
            <v>191689.53</v>
          </cell>
          <cell r="BF80">
            <v>0</v>
          </cell>
          <cell r="BG80">
            <v>468.75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29100</v>
          </cell>
          <cell r="BN80">
            <v>0</v>
          </cell>
          <cell r="BO80">
            <v>0</v>
          </cell>
          <cell r="BP80">
            <v>3866.36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3866.36</v>
          </cell>
          <cell r="BV80">
            <v>0</v>
          </cell>
          <cell r="BW80">
            <v>423825.07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63599</v>
          </cell>
          <cell r="CH80">
            <v>0</v>
          </cell>
          <cell r="CI80">
            <v>0</v>
          </cell>
          <cell r="CJ80">
            <v>0</v>
          </cell>
          <cell r="CK80">
            <v>169513.2</v>
          </cell>
          <cell r="CL80">
            <v>36366.879999999997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5915.89</v>
          </cell>
          <cell r="CY80">
            <v>126309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3113.25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1171.8900000000001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17835.96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9373607.3200000003</v>
          </cell>
        </row>
        <row r="81">
          <cell r="F81" t="str">
            <v>14066</v>
          </cell>
          <cell r="G81">
            <v>2339457.9500000002</v>
          </cell>
          <cell r="H81">
            <v>2244476.7000000002</v>
          </cell>
          <cell r="I81">
            <v>222.99</v>
          </cell>
          <cell r="J81">
            <v>977.04</v>
          </cell>
          <cell r="K81">
            <v>93419.78</v>
          </cell>
          <cell r="L81">
            <v>361.44</v>
          </cell>
          <cell r="M81">
            <v>0</v>
          </cell>
          <cell r="N81">
            <v>384369.15</v>
          </cell>
          <cell r="O81">
            <v>13587.52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11402.35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172690.73</v>
          </cell>
          <cell r="AC81">
            <v>30522.99</v>
          </cell>
          <cell r="AD81">
            <v>0</v>
          </cell>
          <cell r="AE81">
            <v>123602.72</v>
          </cell>
          <cell r="AF81">
            <v>1892.08</v>
          </cell>
          <cell r="AG81">
            <v>2125</v>
          </cell>
          <cell r="AH81">
            <v>0</v>
          </cell>
          <cell r="AI81">
            <v>6839.08</v>
          </cell>
          <cell r="AJ81">
            <v>21706.68</v>
          </cell>
          <cell r="AK81">
            <v>11049815.01</v>
          </cell>
          <cell r="AL81">
            <v>9619743.1300000008</v>
          </cell>
          <cell r="AM81">
            <v>268307.03999999998</v>
          </cell>
          <cell r="AN81">
            <v>1161764.8400000001</v>
          </cell>
          <cell r="AO81">
            <v>0</v>
          </cell>
          <cell r="AP81">
            <v>0</v>
          </cell>
          <cell r="AQ81">
            <v>2228445.87</v>
          </cell>
          <cell r="AR81">
            <v>0</v>
          </cell>
          <cell r="AS81">
            <v>1243974.3500000001</v>
          </cell>
          <cell r="AT81">
            <v>34669.35</v>
          </cell>
          <cell r="AU81">
            <v>0</v>
          </cell>
          <cell r="AV81">
            <v>0</v>
          </cell>
          <cell r="AW81">
            <v>281225.84999999998</v>
          </cell>
          <cell r="AX81">
            <v>0</v>
          </cell>
          <cell r="AY81">
            <v>53504.07</v>
          </cell>
          <cell r="AZ81">
            <v>0</v>
          </cell>
          <cell r="BA81">
            <v>28099.74</v>
          </cell>
          <cell r="BB81">
            <v>32806.910000000003</v>
          </cell>
          <cell r="BC81">
            <v>0</v>
          </cell>
          <cell r="BD81">
            <v>5457.95</v>
          </cell>
          <cell r="BE81">
            <v>548707.65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20688.400000000001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20688.400000000001</v>
          </cell>
          <cell r="BV81">
            <v>0</v>
          </cell>
          <cell r="BW81">
            <v>888462.71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259004.37</v>
          </cell>
          <cell r="CH81">
            <v>0</v>
          </cell>
          <cell r="CI81">
            <v>6975</v>
          </cell>
          <cell r="CJ81">
            <v>0</v>
          </cell>
          <cell r="CK81">
            <v>274776</v>
          </cell>
          <cell r="CL81">
            <v>56533.7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229441.86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23457.81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38273.97</v>
          </cell>
          <cell r="FI81">
            <v>104054.55</v>
          </cell>
          <cell r="FJ81">
            <v>16830</v>
          </cell>
          <cell r="FK81">
            <v>87224.55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447.12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447.12</v>
          </cell>
          <cell r="GA81">
            <v>0</v>
          </cell>
          <cell r="GB81">
            <v>0</v>
          </cell>
          <cell r="GC81">
            <v>0</v>
          </cell>
          <cell r="GD81">
            <v>2966.8</v>
          </cell>
          <cell r="GE81">
            <v>0</v>
          </cell>
          <cell r="GF81">
            <v>0</v>
          </cell>
          <cell r="GG81">
            <v>2966.8</v>
          </cell>
          <cell r="GH81">
            <v>0</v>
          </cell>
          <cell r="GI81">
            <v>0</v>
          </cell>
          <cell r="GJ81">
            <v>0</v>
          </cell>
          <cell r="GK81">
            <v>34037415.11999999</v>
          </cell>
        </row>
        <row r="82">
          <cell r="F82" t="str">
            <v>14068</v>
          </cell>
          <cell r="G82">
            <v>3126074.66</v>
          </cell>
          <cell r="H82">
            <v>3052967.23</v>
          </cell>
          <cell r="I82">
            <v>0</v>
          </cell>
          <cell r="J82">
            <v>0</v>
          </cell>
          <cell r="K82">
            <v>73107.429999999993</v>
          </cell>
          <cell r="L82">
            <v>0</v>
          </cell>
          <cell r="M82">
            <v>0</v>
          </cell>
          <cell r="N82">
            <v>281969.53999999998</v>
          </cell>
          <cell r="O82">
            <v>47183.519999999997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56546.57</v>
          </cell>
          <cell r="X82">
            <v>0</v>
          </cell>
          <cell r="Y82">
            <v>0</v>
          </cell>
          <cell r="Z82">
            <v>0</v>
          </cell>
          <cell r="AA82">
            <v>4085.39</v>
          </cell>
          <cell r="AB82">
            <v>16781.5</v>
          </cell>
          <cell r="AC82">
            <v>72155.56</v>
          </cell>
          <cell r="AD82">
            <v>0</v>
          </cell>
          <cell r="AE82">
            <v>34506.94</v>
          </cell>
          <cell r="AF82">
            <v>0</v>
          </cell>
          <cell r="AG82">
            <v>27319.48</v>
          </cell>
          <cell r="AH82">
            <v>0</v>
          </cell>
          <cell r="AI82">
            <v>23390.58</v>
          </cell>
          <cell r="AJ82">
            <v>0</v>
          </cell>
          <cell r="AK82">
            <v>11811507.369999999</v>
          </cell>
          <cell r="AL82">
            <v>10152287.58</v>
          </cell>
          <cell r="AM82">
            <v>460725.77</v>
          </cell>
          <cell r="AN82">
            <v>996272.84</v>
          </cell>
          <cell r="AO82">
            <v>202221.18</v>
          </cell>
          <cell r="AP82">
            <v>0</v>
          </cell>
          <cell r="AQ82">
            <v>3576982.29</v>
          </cell>
          <cell r="AR82">
            <v>0</v>
          </cell>
          <cell r="AS82">
            <v>1592989.46</v>
          </cell>
          <cell r="AT82">
            <v>29078.51</v>
          </cell>
          <cell r="AU82">
            <v>0</v>
          </cell>
          <cell r="AV82">
            <v>0</v>
          </cell>
          <cell r="AW82">
            <v>817854.79</v>
          </cell>
          <cell r="AX82">
            <v>0</v>
          </cell>
          <cell r="AY82">
            <v>71941.399999999994</v>
          </cell>
          <cell r="AZ82">
            <v>0</v>
          </cell>
          <cell r="BA82">
            <v>156075.73000000001</v>
          </cell>
          <cell r="BB82">
            <v>30273.39</v>
          </cell>
          <cell r="BC82">
            <v>0</v>
          </cell>
          <cell r="BD82">
            <v>9436.1299999999992</v>
          </cell>
          <cell r="BE82">
            <v>807818.21</v>
          </cell>
          <cell r="BF82">
            <v>2855.97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58658.7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21608.04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21608.04</v>
          </cell>
          <cell r="BV82">
            <v>0</v>
          </cell>
          <cell r="BW82">
            <v>1616010.47</v>
          </cell>
          <cell r="BX82">
            <v>6160.57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373060.87</v>
          </cell>
          <cell r="CH82">
            <v>0</v>
          </cell>
          <cell r="CI82">
            <v>15150</v>
          </cell>
          <cell r="CJ82">
            <v>0</v>
          </cell>
          <cell r="CK82">
            <v>361901.54</v>
          </cell>
          <cell r="CL82">
            <v>104681.99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8838.41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584499.54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96829.34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8080.13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56808.08</v>
          </cell>
          <cell r="FI82">
            <v>228760.71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15310.5</v>
          </cell>
          <cell r="FR82">
            <v>0</v>
          </cell>
          <cell r="FS82">
            <v>213450.21</v>
          </cell>
          <cell r="FT82">
            <v>59000</v>
          </cell>
          <cell r="FU82">
            <v>59000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41443826.159999996</v>
          </cell>
        </row>
        <row r="83">
          <cell r="F83" t="str">
            <v>14077</v>
          </cell>
          <cell r="G83">
            <v>158248.66</v>
          </cell>
          <cell r="H83">
            <v>127670.6</v>
          </cell>
          <cell r="I83">
            <v>0</v>
          </cell>
          <cell r="J83">
            <v>0</v>
          </cell>
          <cell r="K83">
            <v>30578.06</v>
          </cell>
          <cell r="L83">
            <v>0</v>
          </cell>
          <cell r="M83">
            <v>0</v>
          </cell>
          <cell r="N83">
            <v>106176.29</v>
          </cell>
          <cell r="O83">
            <v>500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3488.24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6742.03</v>
          </cell>
          <cell r="AC83">
            <v>11660.4</v>
          </cell>
          <cell r="AD83">
            <v>0</v>
          </cell>
          <cell r="AE83">
            <v>36514.080000000002</v>
          </cell>
          <cell r="AF83">
            <v>1500</v>
          </cell>
          <cell r="AG83">
            <v>1085.05</v>
          </cell>
          <cell r="AH83">
            <v>0</v>
          </cell>
          <cell r="AI83">
            <v>40811.769999999997</v>
          </cell>
          <cell r="AJ83">
            <v>3874.72</v>
          </cell>
          <cell r="AK83">
            <v>2188195.0299999998</v>
          </cell>
          <cell r="AL83">
            <v>1752115.05</v>
          </cell>
          <cell r="AM83">
            <v>18535.82</v>
          </cell>
          <cell r="AN83">
            <v>417544.16</v>
          </cell>
          <cell r="AO83">
            <v>0</v>
          </cell>
          <cell r="AP83">
            <v>0</v>
          </cell>
          <cell r="AQ83">
            <v>348558.85</v>
          </cell>
          <cell r="AR83">
            <v>2462.42</v>
          </cell>
          <cell r="AS83">
            <v>159296</v>
          </cell>
          <cell r="AT83">
            <v>0</v>
          </cell>
          <cell r="AU83">
            <v>0</v>
          </cell>
          <cell r="AV83">
            <v>0</v>
          </cell>
          <cell r="AW83">
            <v>69864.97</v>
          </cell>
          <cell r="AX83">
            <v>0</v>
          </cell>
          <cell r="AY83">
            <v>34523.279999999999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1740.44</v>
          </cell>
          <cell r="BE83">
            <v>80671.740000000005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1100872.8999999999</v>
          </cell>
          <cell r="BQ83">
            <v>0</v>
          </cell>
          <cell r="BR83">
            <v>1046363.36</v>
          </cell>
          <cell r="BS83">
            <v>51280.79</v>
          </cell>
          <cell r="BT83">
            <v>574.69000000000005</v>
          </cell>
          <cell r="BU83">
            <v>2654.06</v>
          </cell>
          <cell r="BV83">
            <v>0</v>
          </cell>
          <cell r="BW83">
            <v>658515.66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60907</v>
          </cell>
          <cell r="CH83">
            <v>0</v>
          </cell>
          <cell r="CI83">
            <v>0</v>
          </cell>
          <cell r="CJ83">
            <v>0</v>
          </cell>
          <cell r="CK83">
            <v>415389.75</v>
          </cell>
          <cell r="CL83">
            <v>38954.559999999998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71321.09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9441.7999999999993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60584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1917.46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18883.599999999999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18883.599999999999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9158901.9800000023</v>
          </cell>
        </row>
        <row r="84">
          <cell r="F84" t="str">
            <v>14097</v>
          </cell>
          <cell r="G84">
            <v>572482.78</v>
          </cell>
          <cell r="H84">
            <v>403873.27</v>
          </cell>
          <cell r="I84">
            <v>0</v>
          </cell>
          <cell r="J84">
            <v>5032.2299999999996</v>
          </cell>
          <cell r="K84">
            <v>150175.48000000001</v>
          </cell>
          <cell r="L84">
            <v>13401.8</v>
          </cell>
          <cell r="M84">
            <v>0</v>
          </cell>
          <cell r="N84">
            <v>54259.01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5805.22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4209.45</v>
          </cell>
          <cell r="AC84">
            <v>6980.36</v>
          </cell>
          <cell r="AD84">
            <v>0</v>
          </cell>
          <cell r="AE84">
            <v>18263.189999999999</v>
          </cell>
          <cell r="AF84">
            <v>70.16</v>
          </cell>
          <cell r="AG84">
            <v>280</v>
          </cell>
          <cell r="AH84">
            <v>0</v>
          </cell>
          <cell r="AI84">
            <v>18650.63</v>
          </cell>
          <cell r="AJ84">
            <v>0</v>
          </cell>
          <cell r="AK84">
            <v>2173882.12</v>
          </cell>
          <cell r="AL84">
            <v>1920332.73</v>
          </cell>
          <cell r="AM84">
            <v>32102.63</v>
          </cell>
          <cell r="AN84">
            <v>221446.76</v>
          </cell>
          <cell r="AO84">
            <v>0</v>
          </cell>
          <cell r="AP84">
            <v>0</v>
          </cell>
          <cell r="AQ84">
            <v>706801.88</v>
          </cell>
          <cell r="AR84">
            <v>0</v>
          </cell>
          <cell r="AS84">
            <v>172890.7</v>
          </cell>
          <cell r="AT84">
            <v>884.8</v>
          </cell>
          <cell r="AU84">
            <v>0</v>
          </cell>
          <cell r="AV84">
            <v>0</v>
          </cell>
          <cell r="AW84">
            <v>111281.79</v>
          </cell>
          <cell r="AX84">
            <v>0</v>
          </cell>
          <cell r="AY84">
            <v>48810.99</v>
          </cell>
          <cell r="AZ84">
            <v>0</v>
          </cell>
          <cell r="BA84">
            <v>17700.759999999998</v>
          </cell>
          <cell r="BB84">
            <v>0</v>
          </cell>
          <cell r="BC84">
            <v>0</v>
          </cell>
          <cell r="BD84">
            <v>3123.54</v>
          </cell>
          <cell r="BE84">
            <v>207773.46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144335.84</v>
          </cell>
          <cell r="BN84">
            <v>0</v>
          </cell>
          <cell r="BO84">
            <v>0</v>
          </cell>
          <cell r="BP84">
            <v>83738.17</v>
          </cell>
          <cell r="BQ84">
            <v>0</v>
          </cell>
          <cell r="BR84">
            <v>81190.05</v>
          </cell>
          <cell r="BS84">
            <v>0</v>
          </cell>
          <cell r="BT84">
            <v>0</v>
          </cell>
          <cell r="BU84">
            <v>2548.12</v>
          </cell>
          <cell r="BV84">
            <v>0</v>
          </cell>
          <cell r="BW84">
            <v>334690.57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11612.3</v>
          </cell>
          <cell r="CJ84">
            <v>0</v>
          </cell>
          <cell r="CK84">
            <v>44461.49</v>
          </cell>
          <cell r="CL84">
            <v>23660.36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6795.04</v>
          </cell>
          <cell r="CY84">
            <v>120401.14</v>
          </cell>
          <cell r="CZ84">
            <v>0</v>
          </cell>
          <cell r="DA84">
            <v>88503.43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9871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2870.5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16233.52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10281.790000000001</v>
          </cell>
          <cell r="FI84">
            <v>30392.1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30392.1</v>
          </cell>
          <cell r="FT84">
            <v>28486.6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4814.46</v>
          </cell>
          <cell r="GB84">
            <v>23672.14</v>
          </cell>
          <cell r="GC84">
            <v>0</v>
          </cell>
          <cell r="GD84">
            <v>200</v>
          </cell>
          <cell r="GE84">
            <v>0</v>
          </cell>
          <cell r="GF84">
            <v>0</v>
          </cell>
          <cell r="GG84">
            <v>200</v>
          </cell>
          <cell r="GH84">
            <v>0</v>
          </cell>
          <cell r="GI84">
            <v>0</v>
          </cell>
          <cell r="GJ84">
            <v>0</v>
          </cell>
          <cell r="GK84">
            <v>7969866.4599999972</v>
          </cell>
        </row>
        <row r="85">
          <cell r="F85" t="str">
            <v>14099</v>
          </cell>
          <cell r="G85">
            <v>856224.8</v>
          </cell>
          <cell r="H85">
            <v>808513.46</v>
          </cell>
          <cell r="I85">
            <v>0</v>
          </cell>
          <cell r="J85">
            <v>6848.66</v>
          </cell>
          <cell r="K85">
            <v>40862.68</v>
          </cell>
          <cell r="L85">
            <v>0</v>
          </cell>
          <cell r="M85">
            <v>0</v>
          </cell>
          <cell r="N85">
            <v>43913.45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4364</v>
          </cell>
          <cell r="X85">
            <v>0</v>
          </cell>
          <cell r="Y85">
            <v>0</v>
          </cell>
          <cell r="Z85">
            <v>1250</v>
          </cell>
          <cell r="AA85">
            <v>0</v>
          </cell>
          <cell r="AB85">
            <v>20736.36</v>
          </cell>
          <cell r="AC85">
            <v>7532.22</v>
          </cell>
          <cell r="AD85">
            <v>0</v>
          </cell>
          <cell r="AE85">
            <v>3162.58</v>
          </cell>
          <cell r="AF85">
            <v>11.99</v>
          </cell>
          <cell r="AG85">
            <v>2554</v>
          </cell>
          <cell r="AH85">
            <v>0</v>
          </cell>
          <cell r="AI85">
            <v>415.4</v>
          </cell>
          <cell r="AJ85">
            <v>3886.9</v>
          </cell>
          <cell r="AK85">
            <v>1366645.19</v>
          </cell>
          <cell r="AL85">
            <v>1183385.28</v>
          </cell>
          <cell r="AM85">
            <v>24564.43</v>
          </cell>
          <cell r="AN85">
            <v>158695.48000000001</v>
          </cell>
          <cell r="AO85">
            <v>0</v>
          </cell>
          <cell r="AP85">
            <v>0</v>
          </cell>
          <cell r="AQ85">
            <v>316761.65999999997</v>
          </cell>
          <cell r="AR85">
            <v>0</v>
          </cell>
          <cell r="AS85">
            <v>160232.07</v>
          </cell>
          <cell r="AT85">
            <v>11339.54</v>
          </cell>
          <cell r="AU85">
            <v>0</v>
          </cell>
          <cell r="AV85">
            <v>0</v>
          </cell>
          <cell r="AW85">
            <v>77508.31</v>
          </cell>
          <cell r="AX85">
            <v>0</v>
          </cell>
          <cell r="AY85">
            <v>14318.27</v>
          </cell>
          <cell r="AZ85">
            <v>0</v>
          </cell>
          <cell r="BA85">
            <v>1727.84</v>
          </cell>
          <cell r="BB85">
            <v>3583.72</v>
          </cell>
          <cell r="BC85">
            <v>0</v>
          </cell>
          <cell r="BD85">
            <v>1695.94</v>
          </cell>
          <cell r="BE85">
            <v>46355.97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14020.43</v>
          </cell>
          <cell r="BQ85">
            <v>11734.22</v>
          </cell>
          <cell r="BR85">
            <v>0</v>
          </cell>
          <cell r="BS85">
            <v>0</v>
          </cell>
          <cell r="BT85">
            <v>0</v>
          </cell>
          <cell r="BU85">
            <v>2286.21</v>
          </cell>
          <cell r="BV85">
            <v>0</v>
          </cell>
          <cell r="BW85">
            <v>165319.67999999999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37947.1</v>
          </cell>
          <cell r="CH85">
            <v>0</v>
          </cell>
          <cell r="CI85">
            <v>0</v>
          </cell>
          <cell r="CJ85">
            <v>0</v>
          </cell>
          <cell r="CK85">
            <v>65467.77</v>
          </cell>
          <cell r="CL85">
            <v>20623.07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41281.74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22961.759999999998</v>
          </cell>
          <cell r="FU85">
            <v>0</v>
          </cell>
          <cell r="FV85">
            <v>17961.759999999998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5000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5571693.9399999976</v>
          </cell>
        </row>
        <row r="86">
          <cell r="F86" t="str">
            <v>14104</v>
          </cell>
          <cell r="G86">
            <v>79963.490000000005</v>
          </cell>
          <cell r="H86">
            <v>78621.33</v>
          </cell>
          <cell r="I86">
            <v>0</v>
          </cell>
          <cell r="J86">
            <v>0</v>
          </cell>
          <cell r="K86">
            <v>1342.16</v>
          </cell>
          <cell r="L86">
            <v>0</v>
          </cell>
          <cell r="M86">
            <v>0</v>
          </cell>
          <cell r="N86">
            <v>15000.18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5434</v>
          </cell>
          <cell r="AC86">
            <v>7033.32</v>
          </cell>
          <cell r="AD86">
            <v>0</v>
          </cell>
          <cell r="AE86">
            <v>932.86</v>
          </cell>
          <cell r="AF86">
            <v>0</v>
          </cell>
          <cell r="AG86">
            <v>0</v>
          </cell>
          <cell r="AH86">
            <v>0</v>
          </cell>
          <cell r="AI86">
            <v>1600</v>
          </cell>
          <cell r="AJ86">
            <v>0</v>
          </cell>
          <cell r="AK86">
            <v>726910.79</v>
          </cell>
          <cell r="AL86">
            <v>608517.06000000006</v>
          </cell>
          <cell r="AM86">
            <v>6469.01</v>
          </cell>
          <cell r="AN86">
            <v>111924.72</v>
          </cell>
          <cell r="AO86">
            <v>0</v>
          </cell>
          <cell r="AP86">
            <v>0</v>
          </cell>
          <cell r="AQ86">
            <v>88047.43</v>
          </cell>
          <cell r="AR86">
            <v>0</v>
          </cell>
          <cell r="AS86">
            <v>71357.33</v>
          </cell>
          <cell r="AT86">
            <v>0</v>
          </cell>
          <cell r="AU86">
            <v>0</v>
          </cell>
          <cell r="AV86">
            <v>0</v>
          </cell>
          <cell r="AW86">
            <v>16246.86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434.44</v>
          </cell>
          <cell r="BE86">
            <v>8.8000000000000007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1050.1400000000001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1050.1400000000001</v>
          </cell>
          <cell r="BV86">
            <v>0</v>
          </cell>
          <cell r="BW86">
            <v>58417.5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14272.87</v>
          </cell>
          <cell r="CH86">
            <v>0</v>
          </cell>
          <cell r="CI86">
            <v>0</v>
          </cell>
          <cell r="CJ86">
            <v>0</v>
          </cell>
          <cell r="CK86">
            <v>11057.86</v>
          </cell>
          <cell r="CL86">
            <v>16656.48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16430.29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1938779.06</v>
          </cell>
        </row>
        <row r="87">
          <cell r="F87" t="str">
            <v>14117</v>
          </cell>
          <cell r="G87">
            <v>2423834.36</v>
          </cell>
          <cell r="H87">
            <v>387582.11</v>
          </cell>
          <cell r="I87">
            <v>0</v>
          </cell>
          <cell r="J87">
            <v>0</v>
          </cell>
          <cell r="K87">
            <v>77171.600000000006</v>
          </cell>
          <cell r="L87">
            <v>1959080.65</v>
          </cell>
          <cell r="M87">
            <v>0</v>
          </cell>
          <cell r="N87">
            <v>73155.399999999994</v>
          </cell>
          <cell r="O87">
            <v>0</v>
          </cell>
          <cell r="P87">
            <v>0</v>
          </cell>
          <cell r="Q87">
            <v>620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10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21111.73</v>
          </cell>
          <cell r="AC87">
            <v>12957.73</v>
          </cell>
          <cell r="AD87">
            <v>0</v>
          </cell>
          <cell r="AE87">
            <v>11817.13</v>
          </cell>
          <cell r="AF87">
            <v>10</v>
          </cell>
          <cell r="AG87">
            <v>0</v>
          </cell>
          <cell r="AH87">
            <v>25435.72</v>
          </cell>
          <cell r="AI87">
            <v>1072.31</v>
          </cell>
          <cell r="AJ87">
            <v>120.78</v>
          </cell>
          <cell r="AK87">
            <v>1756509.56</v>
          </cell>
          <cell r="AL87">
            <v>1498753.35</v>
          </cell>
          <cell r="AM87">
            <v>34563.93</v>
          </cell>
          <cell r="AN87">
            <v>223192.28</v>
          </cell>
          <cell r="AO87">
            <v>0</v>
          </cell>
          <cell r="AP87">
            <v>0</v>
          </cell>
          <cell r="AQ87">
            <v>275813.76000000001</v>
          </cell>
          <cell r="AR87">
            <v>0</v>
          </cell>
          <cell r="AS87">
            <v>117201.48</v>
          </cell>
          <cell r="AT87">
            <v>0</v>
          </cell>
          <cell r="AU87">
            <v>0</v>
          </cell>
          <cell r="AV87">
            <v>0</v>
          </cell>
          <cell r="AW87">
            <v>76488.42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3047.93</v>
          </cell>
          <cell r="BC87">
            <v>0</v>
          </cell>
          <cell r="BD87">
            <v>1950.73</v>
          </cell>
          <cell r="BE87">
            <v>77125.2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2315.5500000000002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2315.5500000000002</v>
          </cell>
          <cell r="BV87">
            <v>0</v>
          </cell>
          <cell r="BW87">
            <v>109394.61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30228.03</v>
          </cell>
          <cell r="CH87">
            <v>0</v>
          </cell>
          <cell r="CI87">
            <v>0</v>
          </cell>
          <cell r="CJ87">
            <v>0</v>
          </cell>
          <cell r="CK87">
            <v>19914.59</v>
          </cell>
          <cell r="CL87">
            <v>3029.66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7361.28</v>
          </cell>
          <cell r="CX87">
            <v>0</v>
          </cell>
          <cell r="CY87">
            <v>44062.239999999998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37.89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4760.92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8040</v>
          </cell>
          <cell r="FU87">
            <v>0</v>
          </cell>
          <cell r="FV87">
            <v>0</v>
          </cell>
          <cell r="FW87">
            <v>7000</v>
          </cell>
          <cell r="FX87">
            <v>0</v>
          </cell>
          <cell r="FY87">
            <v>0</v>
          </cell>
          <cell r="FZ87">
            <v>460</v>
          </cell>
          <cell r="GA87">
            <v>580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9298126.4799999986</v>
          </cell>
        </row>
        <row r="88">
          <cell r="F88" t="str">
            <v>14172</v>
          </cell>
          <cell r="G88">
            <v>2350263.81</v>
          </cell>
          <cell r="H88">
            <v>1948811.64</v>
          </cell>
          <cell r="I88">
            <v>0</v>
          </cell>
          <cell r="J88">
            <v>12492.03</v>
          </cell>
          <cell r="K88">
            <v>35346.980000000003</v>
          </cell>
          <cell r="L88">
            <v>353613.16</v>
          </cell>
          <cell r="M88">
            <v>0</v>
          </cell>
          <cell r="N88">
            <v>72517.25</v>
          </cell>
          <cell r="O88">
            <v>451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26386.17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2759.65</v>
          </cell>
          <cell r="AC88">
            <v>14010.11</v>
          </cell>
          <cell r="AD88">
            <v>0</v>
          </cell>
          <cell r="AE88">
            <v>23711.5</v>
          </cell>
          <cell r="AF88">
            <v>837.6</v>
          </cell>
          <cell r="AG88">
            <v>0</v>
          </cell>
          <cell r="AH88">
            <v>0</v>
          </cell>
          <cell r="AI88">
            <v>4361.22</v>
          </cell>
          <cell r="AJ88">
            <v>0</v>
          </cell>
          <cell r="AK88">
            <v>4265052.33</v>
          </cell>
          <cell r="AL88">
            <v>4125887.32</v>
          </cell>
          <cell r="AM88">
            <v>106049.33</v>
          </cell>
          <cell r="AN88">
            <v>33115.68</v>
          </cell>
          <cell r="AO88">
            <v>0</v>
          </cell>
          <cell r="AP88">
            <v>0</v>
          </cell>
          <cell r="AQ88">
            <v>1597485.67</v>
          </cell>
          <cell r="AR88">
            <v>0</v>
          </cell>
          <cell r="AS88">
            <v>571239.52</v>
          </cell>
          <cell r="AT88">
            <v>15090.5</v>
          </cell>
          <cell r="AU88">
            <v>0</v>
          </cell>
          <cell r="AV88">
            <v>0</v>
          </cell>
          <cell r="AW88">
            <v>357596.59</v>
          </cell>
          <cell r="AX88">
            <v>0</v>
          </cell>
          <cell r="AY88">
            <v>103308.6</v>
          </cell>
          <cell r="AZ88">
            <v>0</v>
          </cell>
          <cell r="BA88">
            <v>60164.34</v>
          </cell>
          <cell r="BB88">
            <v>8048.35</v>
          </cell>
          <cell r="BC88">
            <v>0</v>
          </cell>
          <cell r="BD88">
            <v>4023.65</v>
          </cell>
          <cell r="BE88">
            <v>409914.12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68100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31614.26</v>
          </cell>
          <cell r="BQ88">
            <v>0</v>
          </cell>
          <cell r="BR88">
            <v>21369.93</v>
          </cell>
          <cell r="BS88">
            <v>1747.51</v>
          </cell>
          <cell r="BT88">
            <v>0</v>
          </cell>
          <cell r="BU88">
            <v>8496.82</v>
          </cell>
          <cell r="BV88">
            <v>0</v>
          </cell>
          <cell r="BW88">
            <v>1290168.96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216452.96</v>
          </cell>
          <cell r="CH88">
            <v>0</v>
          </cell>
          <cell r="CI88">
            <v>3356.09</v>
          </cell>
          <cell r="CJ88">
            <v>0</v>
          </cell>
          <cell r="CK88">
            <v>350402.22</v>
          </cell>
          <cell r="CL88">
            <v>308235.09999999998</v>
          </cell>
          <cell r="CM88">
            <v>20598.599999999999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35755.07</v>
          </cell>
          <cell r="CX88">
            <v>8255.92</v>
          </cell>
          <cell r="CY88">
            <v>271617.07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23552.47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9506.92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6289.52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3997.05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32149.97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5000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5000</v>
          </cell>
          <cell r="GB88">
            <v>0</v>
          </cell>
          <cell r="GC88">
            <v>0</v>
          </cell>
          <cell r="GD88">
            <v>1051.5</v>
          </cell>
          <cell r="GE88">
            <v>0</v>
          </cell>
          <cell r="GF88">
            <v>0</v>
          </cell>
          <cell r="GG88">
            <v>1051.5</v>
          </cell>
          <cell r="GH88">
            <v>0</v>
          </cell>
          <cell r="GI88">
            <v>0</v>
          </cell>
          <cell r="GJ88">
            <v>0</v>
          </cell>
          <cell r="GK88">
            <v>19226307.560000002</v>
          </cell>
        </row>
        <row r="89">
          <cell r="F89" t="str">
            <v>14400</v>
          </cell>
          <cell r="G89">
            <v>383947.66</v>
          </cell>
          <cell r="H89">
            <v>350500.24</v>
          </cell>
          <cell r="I89">
            <v>0</v>
          </cell>
          <cell r="J89">
            <v>0</v>
          </cell>
          <cell r="K89">
            <v>33447.42</v>
          </cell>
          <cell r="L89">
            <v>0</v>
          </cell>
          <cell r="M89">
            <v>0</v>
          </cell>
          <cell r="N89">
            <v>93547.62</v>
          </cell>
          <cell r="O89">
            <v>340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691.55</v>
          </cell>
          <cell r="AC89">
            <v>1624.6</v>
          </cell>
          <cell r="AD89">
            <v>0</v>
          </cell>
          <cell r="AE89">
            <v>17215</v>
          </cell>
          <cell r="AF89">
            <v>27.75</v>
          </cell>
          <cell r="AG89">
            <v>0</v>
          </cell>
          <cell r="AH89">
            <v>41600</v>
          </cell>
          <cell r="AI89">
            <v>18293.86</v>
          </cell>
          <cell r="AJ89">
            <v>13754.86</v>
          </cell>
          <cell r="AK89">
            <v>2649975.9700000002</v>
          </cell>
          <cell r="AL89">
            <v>2316406.4900000002</v>
          </cell>
          <cell r="AM89">
            <v>63259.34</v>
          </cell>
          <cell r="AN89">
            <v>239740.52</v>
          </cell>
          <cell r="AO89">
            <v>30569.62</v>
          </cell>
          <cell r="AP89">
            <v>0</v>
          </cell>
          <cell r="AQ89">
            <v>537614.44999999995</v>
          </cell>
          <cell r="AR89">
            <v>0</v>
          </cell>
          <cell r="AS89">
            <v>265958.32</v>
          </cell>
          <cell r="AT89">
            <v>13435.44</v>
          </cell>
          <cell r="AU89">
            <v>0</v>
          </cell>
          <cell r="AV89">
            <v>0</v>
          </cell>
          <cell r="AW89">
            <v>105516.51</v>
          </cell>
          <cell r="AX89">
            <v>0</v>
          </cell>
          <cell r="AY89">
            <v>15638.06</v>
          </cell>
          <cell r="AZ89">
            <v>0</v>
          </cell>
          <cell r="BA89">
            <v>0</v>
          </cell>
          <cell r="BB89">
            <v>4994.58</v>
          </cell>
          <cell r="BC89">
            <v>0</v>
          </cell>
          <cell r="BD89">
            <v>7344.42</v>
          </cell>
          <cell r="BE89">
            <v>124727.12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160486.51</v>
          </cell>
          <cell r="BQ89">
            <v>0</v>
          </cell>
          <cell r="BR89">
            <v>147043.5</v>
          </cell>
          <cell r="BS89">
            <v>9918.75</v>
          </cell>
          <cell r="BT89">
            <v>0</v>
          </cell>
          <cell r="BU89">
            <v>3524.26</v>
          </cell>
          <cell r="BV89">
            <v>0</v>
          </cell>
          <cell r="BW89">
            <v>350989.07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53219</v>
          </cell>
          <cell r="CH89">
            <v>0</v>
          </cell>
          <cell r="CI89">
            <v>11436</v>
          </cell>
          <cell r="CJ89">
            <v>0</v>
          </cell>
          <cell r="CK89">
            <v>91371</v>
          </cell>
          <cell r="CL89">
            <v>43035.7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1071.1500000000001</v>
          </cell>
          <cell r="CY89">
            <v>130455.39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9293.3700000000008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711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10396.459999999999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8353122.5600000005</v>
          </cell>
        </row>
        <row r="90">
          <cell r="F90" t="str">
            <v>15201</v>
          </cell>
          <cell r="G90">
            <v>8846592.4800000004</v>
          </cell>
          <cell r="H90">
            <v>8796891.3699999992</v>
          </cell>
          <cell r="I90">
            <v>0</v>
          </cell>
          <cell r="J90">
            <v>0</v>
          </cell>
          <cell r="K90">
            <v>3449.08</v>
          </cell>
          <cell r="L90">
            <v>0</v>
          </cell>
          <cell r="M90">
            <v>46252.03</v>
          </cell>
          <cell r="N90">
            <v>1434804.64</v>
          </cell>
          <cell r="O90">
            <v>72842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12028.59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842500.62</v>
          </cell>
          <cell r="AC90">
            <v>50670.66</v>
          </cell>
          <cell r="AD90">
            <v>0</v>
          </cell>
          <cell r="AE90">
            <v>59107.59</v>
          </cell>
          <cell r="AF90">
            <v>6973.63</v>
          </cell>
          <cell r="AG90">
            <v>51838.02</v>
          </cell>
          <cell r="AH90">
            <v>44466.12</v>
          </cell>
          <cell r="AI90">
            <v>294377.40999999997</v>
          </cell>
          <cell r="AJ90">
            <v>0</v>
          </cell>
          <cell r="AK90">
            <v>43800981.149999999</v>
          </cell>
          <cell r="AL90">
            <v>38951393.479999997</v>
          </cell>
          <cell r="AM90">
            <v>1650340.31</v>
          </cell>
          <cell r="AN90">
            <v>3199247.36</v>
          </cell>
          <cell r="AO90">
            <v>0</v>
          </cell>
          <cell r="AP90">
            <v>0</v>
          </cell>
          <cell r="AQ90">
            <v>10816056.130000001</v>
          </cell>
          <cell r="AR90">
            <v>2714.05</v>
          </cell>
          <cell r="AS90">
            <v>6293485.8300000001</v>
          </cell>
          <cell r="AT90">
            <v>457867.22</v>
          </cell>
          <cell r="AU90">
            <v>0</v>
          </cell>
          <cell r="AV90">
            <v>0</v>
          </cell>
          <cell r="AW90">
            <v>1394748.78</v>
          </cell>
          <cell r="AX90">
            <v>0</v>
          </cell>
          <cell r="AY90">
            <v>237950.79</v>
          </cell>
          <cell r="AZ90">
            <v>0</v>
          </cell>
          <cell r="BA90">
            <v>299750.98</v>
          </cell>
          <cell r="BB90">
            <v>131291.17000000001</v>
          </cell>
          <cell r="BC90">
            <v>0</v>
          </cell>
          <cell r="BD90">
            <v>41877.49</v>
          </cell>
          <cell r="BE90">
            <v>1956369.82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4917863.01</v>
          </cell>
          <cell r="BQ90">
            <v>410341.41</v>
          </cell>
          <cell r="BR90">
            <v>4278335.29</v>
          </cell>
          <cell r="BS90">
            <v>229186.31</v>
          </cell>
          <cell r="BT90">
            <v>0</v>
          </cell>
          <cell r="BU90">
            <v>0</v>
          </cell>
          <cell r="BV90">
            <v>0</v>
          </cell>
          <cell r="BW90">
            <v>3824557.69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1164201.8799999999</v>
          </cell>
          <cell r="CH90">
            <v>0</v>
          </cell>
          <cell r="CI90">
            <v>28608.5</v>
          </cell>
          <cell r="CJ90">
            <v>0</v>
          </cell>
          <cell r="CK90">
            <v>880869</v>
          </cell>
          <cell r="CL90">
            <v>166418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37909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1183911.47</v>
          </cell>
          <cell r="CZ90">
            <v>0</v>
          </cell>
          <cell r="DA90">
            <v>76171.47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59602.239999999998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36800.75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54000</v>
          </cell>
          <cell r="FH90">
            <v>136065.38</v>
          </cell>
          <cell r="FI90">
            <v>89572.78</v>
          </cell>
          <cell r="FJ90">
            <v>0</v>
          </cell>
          <cell r="FK90">
            <v>43622.33</v>
          </cell>
          <cell r="FL90">
            <v>0</v>
          </cell>
          <cell r="FM90">
            <v>0</v>
          </cell>
          <cell r="FN90">
            <v>0</v>
          </cell>
          <cell r="FO90">
            <v>39000.449999999997</v>
          </cell>
          <cell r="FP90">
            <v>6950</v>
          </cell>
          <cell r="FQ90">
            <v>0</v>
          </cell>
          <cell r="FR90">
            <v>0</v>
          </cell>
          <cell r="FS90">
            <v>0</v>
          </cell>
          <cell r="FT90">
            <v>127762.64</v>
          </cell>
          <cell r="FU90">
            <v>6907.79</v>
          </cell>
          <cell r="FV90">
            <v>0</v>
          </cell>
          <cell r="FW90">
            <v>116997.69</v>
          </cell>
          <cell r="FX90">
            <v>0</v>
          </cell>
          <cell r="FY90">
            <v>0</v>
          </cell>
          <cell r="FZ90">
            <v>847.16</v>
          </cell>
          <cell r="GA90">
            <v>3010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147716381.03999996</v>
          </cell>
        </row>
        <row r="91">
          <cell r="F91" t="str">
            <v>15204</v>
          </cell>
          <cell r="G91">
            <v>2239271.94</v>
          </cell>
          <cell r="H91">
            <v>2226291.02</v>
          </cell>
          <cell r="I91">
            <v>532.21</v>
          </cell>
          <cell r="J91">
            <v>0</v>
          </cell>
          <cell r="K91">
            <v>3717.81</v>
          </cell>
          <cell r="L91">
            <v>0</v>
          </cell>
          <cell r="M91">
            <v>8730.9</v>
          </cell>
          <cell r="N91">
            <v>205114.5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22014.1</v>
          </cell>
          <cell r="X91">
            <v>1239</v>
          </cell>
          <cell r="Y91">
            <v>0</v>
          </cell>
          <cell r="Z91">
            <v>0</v>
          </cell>
          <cell r="AA91">
            <v>0</v>
          </cell>
          <cell r="AB91">
            <v>132080.23000000001</v>
          </cell>
          <cell r="AC91">
            <v>0</v>
          </cell>
          <cell r="AD91">
            <v>0</v>
          </cell>
          <cell r="AE91">
            <v>17376.689999999999</v>
          </cell>
          <cell r="AF91">
            <v>992.14</v>
          </cell>
          <cell r="AG91">
            <v>12463.83</v>
          </cell>
          <cell r="AH91">
            <v>0</v>
          </cell>
          <cell r="AI91">
            <v>18948.509999999998</v>
          </cell>
          <cell r="AJ91">
            <v>0</v>
          </cell>
          <cell r="AK91">
            <v>6883775.7300000004</v>
          </cell>
          <cell r="AL91">
            <v>6664567.4900000002</v>
          </cell>
          <cell r="AM91">
            <v>219208.24</v>
          </cell>
          <cell r="AN91">
            <v>0</v>
          </cell>
          <cell r="AO91">
            <v>0</v>
          </cell>
          <cell r="AP91">
            <v>0</v>
          </cell>
          <cell r="AQ91">
            <v>1694622.96</v>
          </cell>
          <cell r="AR91">
            <v>0</v>
          </cell>
          <cell r="AS91">
            <v>925670.04</v>
          </cell>
          <cell r="AT91">
            <v>36418.04</v>
          </cell>
          <cell r="AU91">
            <v>0</v>
          </cell>
          <cell r="AV91">
            <v>0</v>
          </cell>
          <cell r="AW91">
            <v>173193.77</v>
          </cell>
          <cell r="AX91">
            <v>119819.07</v>
          </cell>
          <cell r="AY91">
            <v>31303.67</v>
          </cell>
          <cell r="AZ91">
            <v>0</v>
          </cell>
          <cell r="BA91">
            <v>21758.7</v>
          </cell>
          <cell r="BB91">
            <v>9721.11</v>
          </cell>
          <cell r="BC91">
            <v>0</v>
          </cell>
          <cell r="BD91">
            <v>1102</v>
          </cell>
          <cell r="BE91">
            <v>375636.56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55202.3</v>
          </cell>
          <cell r="BQ91">
            <v>0</v>
          </cell>
          <cell r="BR91">
            <v>55202.3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627897.18999999994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183597</v>
          </cell>
          <cell r="CH91">
            <v>0</v>
          </cell>
          <cell r="CI91">
            <v>1588.83</v>
          </cell>
          <cell r="CJ91">
            <v>0</v>
          </cell>
          <cell r="CK91">
            <v>264328</v>
          </cell>
          <cell r="CL91">
            <v>52089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102892.97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23401.39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200000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200000</v>
          </cell>
          <cell r="GK91">
            <v>23811769.239999998</v>
          </cell>
        </row>
        <row r="92">
          <cell r="F92" t="str">
            <v>15206</v>
          </cell>
          <cell r="G92">
            <v>4119359.74</v>
          </cell>
          <cell r="H92">
            <v>4097899.82</v>
          </cell>
          <cell r="I92">
            <v>29.92</v>
          </cell>
          <cell r="J92">
            <v>0</v>
          </cell>
          <cell r="K92">
            <v>8352.5300000000007</v>
          </cell>
          <cell r="L92">
            <v>0</v>
          </cell>
          <cell r="M92">
            <v>13077.47</v>
          </cell>
          <cell r="N92">
            <v>716690.63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43435</v>
          </cell>
          <cell r="T92">
            <v>0</v>
          </cell>
          <cell r="U92">
            <v>0</v>
          </cell>
          <cell r="V92">
            <v>0</v>
          </cell>
          <cell r="W92">
            <v>48523.1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141234.92000000001</v>
          </cell>
          <cell r="AC92">
            <v>10076.620000000001</v>
          </cell>
          <cell r="AD92">
            <v>0</v>
          </cell>
          <cell r="AE92">
            <v>164695.01</v>
          </cell>
          <cell r="AF92">
            <v>129.25</v>
          </cell>
          <cell r="AG92">
            <v>267617.51</v>
          </cell>
          <cell r="AH92">
            <v>24805.7</v>
          </cell>
          <cell r="AI92">
            <v>16173.52</v>
          </cell>
          <cell r="AJ92">
            <v>0</v>
          </cell>
          <cell r="AK92">
            <v>9648219.8200000003</v>
          </cell>
          <cell r="AL92">
            <v>9278701.1699999999</v>
          </cell>
          <cell r="AM92">
            <v>369518.65</v>
          </cell>
          <cell r="AN92">
            <v>0</v>
          </cell>
          <cell r="AO92">
            <v>0</v>
          </cell>
          <cell r="AP92">
            <v>0</v>
          </cell>
          <cell r="AQ92">
            <v>2456259.06</v>
          </cell>
          <cell r="AR92">
            <v>0</v>
          </cell>
          <cell r="AS92">
            <v>1316287.06</v>
          </cell>
          <cell r="AT92">
            <v>67571.08</v>
          </cell>
          <cell r="AU92">
            <v>0</v>
          </cell>
          <cell r="AV92">
            <v>0</v>
          </cell>
          <cell r="AW92">
            <v>207423.05</v>
          </cell>
          <cell r="AX92">
            <v>0</v>
          </cell>
          <cell r="AY92">
            <v>69628.13</v>
          </cell>
          <cell r="AZ92">
            <v>0</v>
          </cell>
          <cell r="BA92">
            <v>12309.38</v>
          </cell>
          <cell r="BB92">
            <v>32706.41</v>
          </cell>
          <cell r="BC92">
            <v>0</v>
          </cell>
          <cell r="BD92">
            <v>3898.93</v>
          </cell>
          <cell r="BE92">
            <v>746435.02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733625.14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354124</v>
          </cell>
          <cell r="CH92">
            <v>0</v>
          </cell>
          <cell r="CI92">
            <v>0</v>
          </cell>
          <cell r="CJ92">
            <v>0</v>
          </cell>
          <cell r="CK92">
            <v>168331</v>
          </cell>
          <cell r="CL92">
            <v>45759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137069.23000000001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28341.91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33001.519999999997</v>
          </cell>
          <cell r="FU92">
            <v>0</v>
          </cell>
          <cell r="FV92">
            <v>0</v>
          </cell>
          <cell r="FW92">
            <v>33001.519999999997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35414311.819999993</v>
          </cell>
        </row>
        <row r="93">
          <cell r="F93" t="str">
            <v>16020</v>
          </cell>
          <cell r="G93">
            <v>78866.28</v>
          </cell>
          <cell r="H93">
            <v>18835.11</v>
          </cell>
          <cell r="I93">
            <v>0</v>
          </cell>
          <cell r="J93">
            <v>0</v>
          </cell>
          <cell r="K93">
            <v>55767.95</v>
          </cell>
          <cell r="L93">
            <v>0</v>
          </cell>
          <cell r="M93">
            <v>4263.22</v>
          </cell>
          <cell r="N93">
            <v>221808.77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182640.89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768.08</v>
          </cell>
          <cell r="AD93">
            <v>0</v>
          </cell>
          <cell r="AE93">
            <v>6961.18</v>
          </cell>
          <cell r="AF93">
            <v>0</v>
          </cell>
          <cell r="AG93">
            <v>3500</v>
          </cell>
          <cell r="AH93">
            <v>0</v>
          </cell>
          <cell r="AI93">
            <v>27938.62</v>
          </cell>
          <cell r="AJ93">
            <v>0</v>
          </cell>
          <cell r="AK93">
            <v>454732.01</v>
          </cell>
          <cell r="AL93">
            <v>404759.59</v>
          </cell>
          <cell r="AM93">
            <v>1447.18</v>
          </cell>
          <cell r="AN93">
            <v>48525.24</v>
          </cell>
          <cell r="AO93">
            <v>0</v>
          </cell>
          <cell r="AP93">
            <v>0</v>
          </cell>
          <cell r="AQ93">
            <v>78857.47</v>
          </cell>
          <cell r="AR93">
            <v>0</v>
          </cell>
          <cell r="AS93">
            <v>19080.38</v>
          </cell>
          <cell r="AT93">
            <v>0</v>
          </cell>
          <cell r="AU93">
            <v>0</v>
          </cell>
          <cell r="AV93">
            <v>0</v>
          </cell>
          <cell r="AW93">
            <v>21482.41</v>
          </cell>
          <cell r="AX93">
            <v>0</v>
          </cell>
          <cell r="AY93">
            <v>723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395.08</v>
          </cell>
          <cell r="BE93">
            <v>37176.6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220274.79</v>
          </cell>
          <cell r="BQ93">
            <v>0</v>
          </cell>
          <cell r="BR93">
            <v>206891.35</v>
          </cell>
          <cell r="BS93">
            <v>10168</v>
          </cell>
          <cell r="BT93">
            <v>0</v>
          </cell>
          <cell r="BU93">
            <v>3215.44</v>
          </cell>
          <cell r="BV93">
            <v>0</v>
          </cell>
          <cell r="BW93">
            <v>63118.87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6865</v>
          </cell>
          <cell r="CH93">
            <v>0</v>
          </cell>
          <cell r="CI93">
            <v>0</v>
          </cell>
          <cell r="CJ93">
            <v>0</v>
          </cell>
          <cell r="CK93">
            <v>25646</v>
          </cell>
          <cell r="CL93">
            <v>3540.11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12859.76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14208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2235316.38</v>
          </cell>
        </row>
        <row r="94">
          <cell r="F94" t="str">
            <v>16046</v>
          </cell>
          <cell r="G94">
            <v>308023.28999999998</v>
          </cell>
          <cell r="H94">
            <v>298389.07</v>
          </cell>
          <cell r="I94">
            <v>0</v>
          </cell>
          <cell r="J94">
            <v>0</v>
          </cell>
          <cell r="K94">
            <v>9634.2199999999993</v>
          </cell>
          <cell r="L94">
            <v>0</v>
          </cell>
          <cell r="M94">
            <v>0</v>
          </cell>
          <cell r="N94">
            <v>14952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4583.8</v>
          </cell>
          <cell r="AC94">
            <v>4295.46</v>
          </cell>
          <cell r="AD94">
            <v>0</v>
          </cell>
          <cell r="AE94">
            <v>1461.19</v>
          </cell>
          <cell r="AF94">
            <v>0</v>
          </cell>
          <cell r="AG94">
            <v>0</v>
          </cell>
          <cell r="AH94">
            <v>0</v>
          </cell>
          <cell r="AI94">
            <v>4611.55</v>
          </cell>
          <cell r="AJ94">
            <v>0</v>
          </cell>
          <cell r="AK94">
            <v>535912.99</v>
          </cell>
          <cell r="AL94">
            <v>530488.51</v>
          </cell>
          <cell r="AM94">
            <v>5403.49</v>
          </cell>
          <cell r="AN94">
            <v>0</v>
          </cell>
          <cell r="AO94">
            <v>20.99</v>
          </cell>
          <cell r="AP94">
            <v>0</v>
          </cell>
          <cell r="AQ94">
            <v>196203.2</v>
          </cell>
          <cell r="AR94">
            <v>0</v>
          </cell>
          <cell r="AS94">
            <v>66829.84</v>
          </cell>
          <cell r="AT94">
            <v>6093.43</v>
          </cell>
          <cell r="AU94">
            <v>0</v>
          </cell>
          <cell r="AV94">
            <v>0</v>
          </cell>
          <cell r="AW94">
            <v>33847.79</v>
          </cell>
          <cell r="AX94">
            <v>0</v>
          </cell>
          <cell r="AY94">
            <v>1302.48</v>
          </cell>
          <cell r="AZ94">
            <v>0</v>
          </cell>
          <cell r="BA94">
            <v>0</v>
          </cell>
          <cell r="BB94">
            <v>1446.49</v>
          </cell>
          <cell r="BC94">
            <v>0</v>
          </cell>
          <cell r="BD94">
            <v>1356.26</v>
          </cell>
          <cell r="BE94">
            <v>85326.91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11338.67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11338.67</v>
          </cell>
          <cell r="BV94">
            <v>0</v>
          </cell>
          <cell r="BW94">
            <v>132733.60999999999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18850</v>
          </cell>
          <cell r="CH94">
            <v>0</v>
          </cell>
          <cell r="CI94">
            <v>0</v>
          </cell>
          <cell r="CJ94">
            <v>0</v>
          </cell>
          <cell r="CK94">
            <v>39568.9</v>
          </cell>
          <cell r="CL94">
            <v>13281.59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43987.74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11526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5519.38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2398327.5199999996</v>
          </cell>
        </row>
        <row r="95">
          <cell r="F95" t="str">
            <v>16048</v>
          </cell>
          <cell r="G95">
            <v>570307.55000000005</v>
          </cell>
          <cell r="H95">
            <v>526929.65</v>
          </cell>
          <cell r="I95">
            <v>0</v>
          </cell>
          <cell r="J95">
            <v>0</v>
          </cell>
          <cell r="K95">
            <v>14658.74</v>
          </cell>
          <cell r="L95">
            <v>0</v>
          </cell>
          <cell r="M95">
            <v>28719.16</v>
          </cell>
          <cell r="N95">
            <v>56989.59</v>
          </cell>
          <cell r="O95">
            <v>700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2068.0300000000002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26591.17</v>
          </cell>
          <cell r="AC95">
            <v>12687.84</v>
          </cell>
          <cell r="AD95">
            <v>0</v>
          </cell>
          <cell r="AE95">
            <v>11902.99</v>
          </cell>
          <cell r="AF95">
            <v>692.44</v>
          </cell>
          <cell r="AG95">
            <v>207.59</v>
          </cell>
          <cell r="AH95">
            <v>0</v>
          </cell>
          <cell r="AI95">
            <v>326.91000000000003</v>
          </cell>
          <cell r="AJ95">
            <v>1812.62</v>
          </cell>
          <cell r="AK95">
            <v>5164306.38</v>
          </cell>
          <cell r="AL95">
            <v>4663304.26</v>
          </cell>
          <cell r="AM95">
            <v>43500.94</v>
          </cell>
          <cell r="AN95">
            <v>320543.12</v>
          </cell>
          <cell r="AO95">
            <v>136958.06</v>
          </cell>
          <cell r="AP95">
            <v>0</v>
          </cell>
          <cell r="AQ95">
            <v>825566.86</v>
          </cell>
          <cell r="AR95">
            <v>0</v>
          </cell>
          <cell r="AS95">
            <v>344054.21</v>
          </cell>
          <cell r="AT95">
            <v>0</v>
          </cell>
          <cell r="AU95">
            <v>0</v>
          </cell>
          <cell r="AV95">
            <v>0</v>
          </cell>
          <cell r="AW95">
            <v>143018.56</v>
          </cell>
          <cell r="AX95">
            <v>0</v>
          </cell>
          <cell r="AY95">
            <v>46465.120000000003</v>
          </cell>
          <cell r="AZ95">
            <v>0</v>
          </cell>
          <cell r="BA95">
            <v>0</v>
          </cell>
          <cell r="BB95">
            <v>13505.2</v>
          </cell>
          <cell r="BC95">
            <v>0</v>
          </cell>
          <cell r="BD95">
            <v>1955.43</v>
          </cell>
          <cell r="BE95">
            <v>276568.34000000003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38246.85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38246.85</v>
          </cell>
          <cell r="BV95">
            <v>0</v>
          </cell>
          <cell r="BW95">
            <v>218272.08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66974.84</v>
          </cell>
          <cell r="CH95">
            <v>0</v>
          </cell>
          <cell r="CI95">
            <v>11756</v>
          </cell>
          <cell r="CJ95">
            <v>0</v>
          </cell>
          <cell r="CK95">
            <v>39874.85</v>
          </cell>
          <cell r="CL95">
            <v>36264.35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54168.02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9234.02</v>
          </cell>
          <cell r="FI95">
            <v>19017.75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19017.75</v>
          </cell>
          <cell r="FT95">
            <v>4846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4846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13795106.119999995</v>
          </cell>
        </row>
        <row r="96">
          <cell r="F96" t="str">
            <v>16049</v>
          </cell>
          <cell r="G96">
            <v>3316568.42</v>
          </cell>
          <cell r="H96">
            <v>3301638.71</v>
          </cell>
          <cell r="I96">
            <v>0</v>
          </cell>
          <cell r="J96">
            <v>0</v>
          </cell>
          <cell r="K96">
            <v>11560.91</v>
          </cell>
          <cell r="L96">
            <v>0</v>
          </cell>
          <cell r="M96">
            <v>3368.8</v>
          </cell>
          <cell r="N96">
            <v>221689.53</v>
          </cell>
          <cell r="O96">
            <v>52639.81</v>
          </cell>
          <cell r="P96">
            <v>0</v>
          </cell>
          <cell r="Q96">
            <v>4107</v>
          </cell>
          <cell r="R96">
            <v>0</v>
          </cell>
          <cell r="S96">
            <v>650</v>
          </cell>
          <cell r="T96">
            <v>4495</v>
          </cell>
          <cell r="U96">
            <v>0</v>
          </cell>
          <cell r="V96">
            <v>0</v>
          </cell>
          <cell r="W96">
            <v>0</v>
          </cell>
          <cell r="X96">
            <v>1619</v>
          </cell>
          <cell r="Y96">
            <v>0</v>
          </cell>
          <cell r="Z96">
            <v>0</v>
          </cell>
          <cell r="AA96">
            <v>8882.2999999999993</v>
          </cell>
          <cell r="AB96">
            <v>67860.37</v>
          </cell>
          <cell r="AC96">
            <v>26066.98</v>
          </cell>
          <cell r="AD96">
            <v>0</v>
          </cell>
          <cell r="AE96">
            <v>18433.150000000001</v>
          </cell>
          <cell r="AF96">
            <v>1580.19</v>
          </cell>
          <cell r="AG96">
            <v>8625.2199999999993</v>
          </cell>
          <cell r="AH96">
            <v>0</v>
          </cell>
          <cell r="AI96">
            <v>11258.05</v>
          </cell>
          <cell r="AJ96">
            <v>15472.46</v>
          </cell>
          <cell r="AK96">
            <v>6470554.8099999996</v>
          </cell>
          <cell r="AL96">
            <v>6282089.3399999999</v>
          </cell>
          <cell r="AM96">
            <v>181555.14</v>
          </cell>
          <cell r="AN96">
            <v>0</v>
          </cell>
          <cell r="AO96">
            <v>6910.33</v>
          </cell>
          <cell r="AP96">
            <v>0</v>
          </cell>
          <cell r="AQ96">
            <v>2171083.8199999998</v>
          </cell>
          <cell r="AR96">
            <v>0</v>
          </cell>
          <cell r="AS96">
            <v>913874.3</v>
          </cell>
          <cell r="AT96">
            <v>30463.94</v>
          </cell>
          <cell r="AU96">
            <v>0</v>
          </cell>
          <cell r="AV96">
            <v>0</v>
          </cell>
          <cell r="AW96">
            <v>400074.02</v>
          </cell>
          <cell r="AX96">
            <v>0</v>
          </cell>
          <cell r="AY96">
            <v>62938.94</v>
          </cell>
          <cell r="AZ96">
            <v>0</v>
          </cell>
          <cell r="BA96">
            <v>10222.879999999999</v>
          </cell>
          <cell r="BB96">
            <v>20769.830000000002</v>
          </cell>
          <cell r="BC96">
            <v>0</v>
          </cell>
          <cell r="BD96">
            <v>5834.84</v>
          </cell>
          <cell r="BE96">
            <v>726905.07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155698.54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155698.54</v>
          </cell>
          <cell r="BV96">
            <v>0</v>
          </cell>
          <cell r="BW96">
            <v>795327.98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249080</v>
          </cell>
          <cell r="CH96">
            <v>0</v>
          </cell>
          <cell r="CI96">
            <v>6657.61</v>
          </cell>
          <cell r="CJ96">
            <v>0</v>
          </cell>
          <cell r="CK96">
            <v>212467</v>
          </cell>
          <cell r="CL96">
            <v>56510.89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196100.29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660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53554.81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20297.38</v>
          </cell>
          <cell r="FI96">
            <v>288116.56</v>
          </cell>
          <cell r="FJ96">
            <v>57720.71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3003.58</v>
          </cell>
          <cell r="FQ96">
            <v>0</v>
          </cell>
          <cell r="FR96">
            <v>213541.27</v>
          </cell>
          <cell r="FS96">
            <v>13851</v>
          </cell>
          <cell r="FT96">
            <v>1961.27</v>
          </cell>
          <cell r="FU96">
            <v>1961.27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26842001.859999992</v>
          </cell>
        </row>
        <row r="97">
          <cell r="F97" t="str">
            <v>16050</v>
          </cell>
          <cell r="G97">
            <v>3680541.23</v>
          </cell>
          <cell r="H97">
            <v>3676349.25</v>
          </cell>
          <cell r="I97">
            <v>0</v>
          </cell>
          <cell r="J97">
            <v>0</v>
          </cell>
          <cell r="K97">
            <v>4191.9799999999996</v>
          </cell>
          <cell r="L97">
            <v>0</v>
          </cell>
          <cell r="M97">
            <v>0</v>
          </cell>
          <cell r="N97">
            <v>372822.37</v>
          </cell>
          <cell r="O97">
            <v>17286.759999999998</v>
          </cell>
          <cell r="P97">
            <v>0</v>
          </cell>
          <cell r="Q97">
            <v>2195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16045.59</v>
          </cell>
          <cell r="X97">
            <v>0</v>
          </cell>
          <cell r="Y97">
            <v>0</v>
          </cell>
          <cell r="Z97">
            <v>0</v>
          </cell>
          <cell r="AA97">
            <v>4204.92</v>
          </cell>
          <cell r="AB97">
            <v>111539.97</v>
          </cell>
          <cell r="AC97">
            <v>14666.34</v>
          </cell>
          <cell r="AD97">
            <v>0</v>
          </cell>
          <cell r="AE97">
            <v>137967.79</v>
          </cell>
          <cell r="AF97">
            <v>1625.48</v>
          </cell>
          <cell r="AG97">
            <v>24845.84</v>
          </cell>
          <cell r="AH97">
            <v>1599.85</v>
          </cell>
          <cell r="AI97">
            <v>13860.71</v>
          </cell>
          <cell r="AJ97">
            <v>26984.12</v>
          </cell>
          <cell r="AK97">
            <v>8069991.8399999999</v>
          </cell>
          <cell r="AL97">
            <v>7830714.75</v>
          </cell>
          <cell r="AM97">
            <v>239258.84</v>
          </cell>
          <cell r="AN97">
            <v>0</v>
          </cell>
          <cell r="AO97">
            <v>18.25</v>
          </cell>
          <cell r="AP97">
            <v>0</v>
          </cell>
          <cell r="AQ97">
            <v>2446192.5699999998</v>
          </cell>
          <cell r="AR97">
            <v>0</v>
          </cell>
          <cell r="AS97">
            <v>1184428.32</v>
          </cell>
          <cell r="AT97">
            <v>68275.210000000006</v>
          </cell>
          <cell r="AU97">
            <v>0</v>
          </cell>
          <cell r="AV97">
            <v>0</v>
          </cell>
          <cell r="AW97">
            <v>477138.49</v>
          </cell>
          <cell r="AX97">
            <v>0</v>
          </cell>
          <cell r="AY97">
            <v>78078.19</v>
          </cell>
          <cell r="AZ97">
            <v>0</v>
          </cell>
          <cell r="BA97">
            <v>43886.23</v>
          </cell>
          <cell r="BB97">
            <v>25586.38</v>
          </cell>
          <cell r="BC97">
            <v>0</v>
          </cell>
          <cell r="BD97">
            <v>6450.51</v>
          </cell>
          <cell r="BE97">
            <v>532722.24</v>
          </cell>
          <cell r="BF97">
            <v>29627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188348.83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188348.83</v>
          </cell>
          <cell r="BV97">
            <v>0</v>
          </cell>
          <cell r="BW97">
            <v>1276691.33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287249</v>
          </cell>
          <cell r="CH97">
            <v>0</v>
          </cell>
          <cell r="CI97">
            <v>54206.33</v>
          </cell>
          <cell r="CJ97">
            <v>0</v>
          </cell>
          <cell r="CK97">
            <v>474269.81</v>
          </cell>
          <cell r="CL97">
            <v>98605.53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225263.01</v>
          </cell>
          <cell r="CZ97">
            <v>0</v>
          </cell>
          <cell r="DA97">
            <v>35431.19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16766.25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56049.53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28850.68</v>
          </cell>
          <cell r="FI97">
            <v>44747.38</v>
          </cell>
          <cell r="FJ97">
            <v>44747.38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815.6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815.6</v>
          </cell>
          <cell r="GA97">
            <v>0</v>
          </cell>
          <cell r="GB97">
            <v>0</v>
          </cell>
          <cell r="GC97">
            <v>0</v>
          </cell>
          <cell r="GD97">
            <v>157702.57999999999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157702.57999999999</v>
          </cell>
          <cell r="GK97">
            <v>32475707.459999997</v>
          </cell>
        </row>
        <row r="98">
          <cell r="F98" t="str">
            <v>17001</v>
          </cell>
          <cell r="G98">
            <v>217595361.31999999</v>
          </cell>
          <cell r="H98">
            <v>217595346.03999999</v>
          </cell>
          <cell r="I98">
            <v>15.15</v>
          </cell>
          <cell r="J98">
            <v>0</v>
          </cell>
          <cell r="K98">
            <v>0.13</v>
          </cell>
          <cell r="L98">
            <v>0</v>
          </cell>
          <cell r="M98">
            <v>0</v>
          </cell>
          <cell r="N98">
            <v>28997649.66</v>
          </cell>
          <cell r="O98">
            <v>1575707.29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4125.59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3564448.25</v>
          </cell>
          <cell r="AC98">
            <v>2069191.37</v>
          </cell>
          <cell r="AD98">
            <v>0</v>
          </cell>
          <cell r="AE98">
            <v>7659859.2400000002</v>
          </cell>
          <cell r="AF98">
            <v>62555.57</v>
          </cell>
          <cell r="AG98">
            <v>3336237.7</v>
          </cell>
          <cell r="AH98">
            <v>23704.87</v>
          </cell>
          <cell r="AI98">
            <v>10558478.15</v>
          </cell>
          <cell r="AJ98">
            <v>143341.63</v>
          </cell>
          <cell r="AK98">
            <v>380727942.56999999</v>
          </cell>
          <cell r="AL98">
            <v>369581210.57999998</v>
          </cell>
          <cell r="AM98">
            <v>11146731.99</v>
          </cell>
          <cell r="AN98">
            <v>0</v>
          </cell>
          <cell r="AO98">
            <v>0</v>
          </cell>
          <cell r="AP98">
            <v>0</v>
          </cell>
          <cell r="AQ98">
            <v>120814693.64</v>
          </cell>
          <cell r="AR98">
            <v>-45657</v>
          </cell>
          <cell r="AS98">
            <v>52285636.710000001</v>
          </cell>
          <cell r="AT98">
            <v>4096186.68</v>
          </cell>
          <cell r="AU98">
            <v>0</v>
          </cell>
          <cell r="AV98">
            <v>0</v>
          </cell>
          <cell r="AW98">
            <v>13507349.550000001</v>
          </cell>
          <cell r="AX98">
            <v>1026892.08</v>
          </cell>
          <cell r="AY98">
            <v>4908778.7699999996</v>
          </cell>
          <cell r="AZ98">
            <v>0</v>
          </cell>
          <cell r="BA98">
            <v>8061405.21</v>
          </cell>
          <cell r="BB98">
            <v>1203691.57</v>
          </cell>
          <cell r="BC98">
            <v>56341.85</v>
          </cell>
          <cell r="BD98">
            <v>239145.62</v>
          </cell>
          <cell r="BE98">
            <v>35198525.640000001</v>
          </cell>
          <cell r="BF98">
            <v>72544.800000000003</v>
          </cell>
          <cell r="BG98">
            <v>51614.98</v>
          </cell>
          <cell r="BH98">
            <v>0</v>
          </cell>
          <cell r="BI98">
            <v>0</v>
          </cell>
          <cell r="BJ98">
            <v>0</v>
          </cell>
          <cell r="BK98">
            <v>152237.18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39192.160000000003</v>
          </cell>
          <cell r="BQ98">
            <v>0</v>
          </cell>
          <cell r="BR98">
            <v>3212.2</v>
          </cell>
          <cell r="BS98">
            <v>0</v>
          </cell>
          <cell r="BT98">
            <v>0</v>
          </cell>
          <cell r="BU98">
            <v>35979.96</v>
          </cell>
          <cell r="BV98">
            <v>0</v>
          </cell>
          <cell r="BW98">
            <v>43473542.170000002</v>
          </cell>
          <cell r="BX98">
            <v>5489.18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11921845.48</v>
          </cell>
          <cell r="CH98">
            <v>0</v>
          </cell>
          <cell r="CI98">
            <v>315053.8</v>
          </cell>
          <cell r="CJ98">
            <v>13243.11</v>
          </cell>
          <cell r="CK98">
            <v>11083922.960000001</v>
          </cell>
          <cell r="CL98">
            <v>1416052.75</v>
          </cell>
          <cell r="CM98">
            <v>102899.85</v>
          </cell>
          <cell r="CN98">
            <v>0</v>
          </cell>
          <cell r="CO98">
            <v>362553.86</v>
          </cell>
          <cell r="CP98">
            <v>0</v>
          </cell>
          <cell r="CQ98">
            <v>521649.32</v>
          </cell>
          <cell r="CR98">
            <v>910281.27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222806.85</v>
          </cell>
          <cell r="CX98">
            <v>0</v>
          </cell>
          <cell r="CY98">
            <v>8664200.1699999999</v>
          </cell>
          <cell r="CZ98">
            <v>0</v>
          </cell>
          <cell r="DA98">
            <v>150102.24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4745888.1399999997</v>
          </cell>
          <cell r="DT98">
            <v>0</v>
          </cell>
          <cell r="DU98">
            <v>0</v>
          </cell>
          <cell r="DV98">
            <v>0</v>
          </cell>
          <cell r="DW98">
            <v>112547.28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955086.02</v>
          </cell>
          <cell r="EE98">
            <v>104149.28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129037.5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596517.09</v>
          </cell>
          <cell r="FF98">
            <v>0</v>
          </cell>
          <cell r="FG98">
            <v>0</v>
          </cell>
          <cell r="FH98">
            <v>1140216.02</v>
          </cell>
          <cell r="FI98">
            <v>65115.46</v>
          </cell>
          <cell r="FJ98">
            <v>32634.21</v>
          </cell>
          <cell r="FK98">
            <v>34070.25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-1589</v>
          </cell>
          <cell r="FS98">
            <v>0</v>
          </cell>
          <cell r="FT98">
            <v>28834711.219999999</v>
          </cell>
          <cell r="FU98">
            <v>23217493.02</v>
          </cell>
          <cell r="FV98">
            <v>0</v>
          </cell>
          <cell r="FW98">
            <v>0</v>
          </cell>
          <cell r="FX98">
            <v>0</v>
          </cell>
          <cell r="FY98">
            <v>3272635.61</v>
          </cell>
          <cell r="FZ98">
            <v>2344582.59</v>
          </cell>
          <cell r="GA98">
            <v>0</v>
          </cell>
          <cell r="GB98">
            <v>0</v>
          </cell>
          <cell r="GC98">
            <v>0</v>
          </cell>
          <cell r="GD98">
            <v>16735396.82</v>
          </cell>
          <cell r="GE98">
            <v>0</v>
          </cell>
          <cell r="GF98">
            <v>109133.83</v>
          </cell>
          <cell r="GG98">
            <v>47874.22</v>
          </cell>
          <cell r="GH98">
            <v>0</v>
          </cell>
          <cell r="GI98">
            <v>0</v>
          </cell>
          <cell r="GJ98">
            <v>16578388.77</v>
          </cell>
          <cell r="GK98">
            <v>1674567210.0399995</v>
          </cell>
        </row>
        <row r="99">
          <cell r="F99" t="str">
            <v>17210</v>
          </cell>
          <cell r="G99">
            <v>52488684.229999997</v>
          </cell>
          <cell r="H99">
            <v>52487001.140000001</v>
          </cell>
          <cell r="I99">
            <v>1589.5</v>
          </cell>
          <cell r="J99">
            <v>0</v>
          </cell>
          <cell r="K99">
            <v>93.59</v>
          </cell>
          <cell r="L99">
            <v>0</v>
          </cell>
          <cell r="M99">
            <v>0</v>
          </cell>
          <cell r="N99">
            <v>3341867.07</v>
          </cell>
          <cell r="O99">
            <v>93466.1</v>
          </cell>
          <cell r="P99">
            <v>0</v>
          </cell>
          <cell r="Q99">
            <v>0</v>
          </cell>
          <cell r="R99">
            <v>0</v>
          </cell>
          <cell r="S99">
            <v>238800</v>
          </cell>
          <cell r="T99">
            <v>34645</v>
          </cell>
          <cell r="U99">
            <v>0</v>
          </cell>
          <cell r="V99">
            <v>339636</v>
          </cell>
          <cell r="W99">
            <v>175263.26</v>
          </cell>
          <cell r="X99">
            <v>28023.98</v>
          </cell>
          <cell r="Y99">
            <v>0</v>
          </cell>
          <cell r="Z99">
            <v>0</v>
          </cell>
          <cell r="AA99">
            <v>153602.26999999999</v>
          </cell>
          <cell r="AB99">
            <v>1355079.73</v>
          </cell>
          <cell r="AC99">
            <v>304836.3</v>
          </cell>
          <cell r="AD99">
            <v>0</v>
          </cell>
          <cell r="AE99">
            <v>156015.66</v>
          </cell>
          <cell r="AF99">
            <v>20919.150000000001</v>
          </cell>
          <cell r="AG99">
            <v>85327.5</v>
          </cell>
          <cell r="AH99">
            <v>24392.400000000001</v>
          </cell>
          <cell r="AI99">
            <v>299455.32</v>
          </cell>
          <cell r="AJ99">
            <v>32404.400000000001</v>
          </cell>
          <cell r="AK99">
            <v>166686639.5</v>
          </cell>
          <cell r="AL99">
            <v>147443424.78</v>
          </cell>
          <cell r="AM99">
            <v>5546737.5999999996</v>
          </cell>
          <cell r="AN99">
            <v>13696477.119999999</v>
          </cell>
          <cell r="AO99">
            <v>0</v>
          </cell>
          <cell r="AP99">
            <v>0</v>
          </cell>
          <cell r="AQ99">
            <v>53717392.710000001</v>
          </cell>
          <cell r="AR99">
            <v>1269.31</v>
          </cell>
          <cell r="AS99">
            <v>21218478.219999999</v>
          </cell>
          <cell r="AT99">
            <v>1073865.74</v>
          </cell>
          <cell r="AU99">
            <v>0</v>
          </cell>
          <cell r="AV99">
            <v>0</v>
          </cell>
          <cell r="AW99">
            <v>11015835.4</v>
          </cell>
          <cell r="AX99">
            <v>0</v>
          </cell>
          <cell r="AY99">
            <v>2514918.33</v>
          </cell>
          <cell r="AZ99">
            <v>0</v>
          </cell>
          <cell r="BA99">
            <v>5695599.79</v>
          </cell>
          <cell r="BB99">
            <v>491013.16</v>
          </cell>
          <cell r="BC99">
            <v>0</v>
          </cell>
          <cell r="BD99">
            <v>158120.25</v>
          </cell>
          <cell r="BE99">
            <v>9343513.1099999994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2204779.4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8249.7000000000007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8249.7000000000007</v>
          </cell>
          <cell r="BV99">
            <v>0</v>
          </cell>
          <cell r="BW99">
            <v>21252459.920000002</v>
          </cell>
          <cell r="BX99">
            <v>3300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4956009.12</v>
          </cell>
          <cell r="CH99">
            <v>0</v>
          </cell>
          <cell r="CI99">
            <v>147012.43</v>
          </cell>
          <cell r="CJ99">
            <v>0</v>
          </cell>
          <cell r="CK99">
            <v>5530916.7800000003</v>
          </cell>
          <cell r="CL99">
            <v>714225.03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359209.72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74938.59</v>
          </cell>
          <cell r="CY99">
            <v>7078210.3799999999</v>
          </cell>
          <cell r="CZ99">
            <v>0</v>
          </cell>
          <cell r="DA99">
            <v>162715.91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81001.100000000006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318152.11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25559.01</v>
          </cell>
          <cell r="EK99">
            <v>0</v>
          </cell>
          <cell r="EL99">
            <v>198534.22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20675.7</v>
          </cell>
          <cell r="ET99">
            <v>0</v>
          </cell>
          <cell r="EU99">
            <v>0</v>
          </cell>
          <cell r="EV99">
            <v>0</v>
          </cell>
          <cell r="EW99">
            <v>807375.12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2417.3200000000002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772207.38</v>
          </cell>
          <cell r="FI99">
            <v>750261.9</v>
          </cell>
          <cell r="FJ99">
            <v>0</v>
          </cell>
          <cell r="FK99">
            <v>743869.22</v>
          </cell>
          <cell r="FL99">
            <v>0</v>
          </cell>
          <cell r="FM99">
            <v>0</v>
          </cell>
          <cell r="FN99">
            <v>0</v>
          </cell>
          <cell r="FO99">
            <v>518.78</v>
          </cell>
          <cell r="FP99">
            <v>0</v>
          </cell>
          <cell r="FQ99">
            <v>0</v>
          </cell>
          <cell r="FR99">
            <v>5873.9</v>
          </cell>
          <cell r="FS99">
            <v>0</v>
          </cell>
          <cell r="FT99">
            <v>1182553.1499999999</v>
          </cell>
          <cell r="FU99">
            <v>157911</v>
          </cell>
          <cell r="FV99">
            <v>0</v>
          </cell>
          <cell r="FW99">
            <v>344166.5</v>
          </cell>
          <cell r="FX99">
            <v>289881.93</v>
          </cell>
          <cell r="FY99">
            <v>0</v>
          </cell>
          <cell r="FZ99">
            <v>288726.96000000002</v>
          </cell>
          <cell r="GA99">
            <v>101866.76</v>
          </cell>
          <cell r="GB99">
            <v>0</v>
          </cell>
          <cell r="GC99">
            <v>0</v>
          </cell>
          <cell r="GD99">
            <v>2071.16</v>
          </cell>
          <cell r="GE99">
            <v>0</v>
          </cell>
          <cell r="GF99">
            <v>0</v>
          </cell>
          <cell r="GG99">
            <v>2071.16</v>
          </cell>
          <cell r="GH99">
            <v>0</v>
          </cell>
          <cell r="GI99">
            <v>0</v>
          </cell>
          <cell r="GJ99">
            <v>0</v>
          </cell>
          <cell r="GK99">
            <v>598860358.67999995</v>
          </cell>
        </row>
        <row r="100">
          <cell r="F100" t="str">
            <v>17216</v>
          </cell>
          <cell r="G100">
            <v>10720182.92</v>
          </cell>
          <cell r="H100">
            <v>10520686.23</v>
          </cell>
          <cell r="I100">
            <v>553.66999999999996</v>
          </cell>
          <cell r="J100">
            <v>6604.89</v>
          </cell>
          <cell r="K100">
            <v>192338.13</v>
          </cell>
          <cell r="L100">
            <v>0</v>
          </cell>
          <cell r="M100">
            <v>0</v>
          </cell>
          <cell r="N100">
            <v>1416067.73</v>
          </cell>
          <cell r="O100">
            <v>6135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177277.47</v>
          </cell>
          <cell r="X100">
            <v>24037.96</v>
          </cell>
          <cell r="Y100">
            <v>0</v>
          </cell>
          <cell r="Z100">
            <v>0</v>
          </cell>
          <cell r="AA100">
            <v>5341.06</v>
          </cell>
          <cell r="AB100">
            <v>614460.24</v>
          </cell>
          <cell r="AC100">
            <v>94299.17</v>
          </cell>
          <cell r="AD100">
            <v>0</v>
          </cell>
          <cell r="AE100">
            <v>222483.95</v>
          </cell>
          <cell r="AF100">
            <v>10395.129999999999</v>
          </cell>
          <cell r="AG100">
            <v>107272.27</v>
          </cell>
          <cell r="AH100">
            <v>16883.240000000002</v>
          </cell>
          <cell r="AI100">
            <v>135241.19</v>
          </cell>
          <cell r="AJ100">
            <v>2241.0500000000002</v>
          </cell>
          <cell r="AK100">
            <v>29824818.82</v>
          </cell>
          <cell r="AL100">
            <v>27883566.699999999</v>
          </cell>
          <cell r="AM100">
            <v>1063753.19</v>
          </cell>
          <cell r="AN100">
            <v>876207.84</v>
          </cell>
          <cell r="AO100">
            <v>1291.0899999999999</v>
          </cell>
          <cell r="AP100">
            <v>0</v>
          </cell>
          <cell r="AQ100">
            <v>8328753.3700000001</v>
          </cell>
          <cell r="AR100">
            <v>360</v>
          </cell>
          <cell r="AS100">
            <v>4170657.15</v>
          </cell>
          <cell r="AT100">
            <v>237530.44</v>
          </cell>
          <cell r="AU100">
            <v>0</v>
          </cell>
          <cell r="AV100">
            <v>0</v>
          </cell>
          <cell r="AW100">
            <v>665408.17000000004</v>
          </cell>
          <cell r="AX100">
            <v>0</v>
          </cell>
          <cell r="AY100">
            <v>838553.78</v>
          </cell>
          <cell r="AZ100">
            <v>0</v>
          </cell>
          <cell r="BA100">
            <v>307981.28000000003</v>
          </cell>
          <cell r="BB100">
            <v>96064.79</v>
          </cell>
          <cell r="BC100">
            <v>0</v>
          </cell>
          <cell r="BD100">
            <v>17818.900000000001</v>
          </cell>
          <cell r="BE100">
            <v>1981052.59</v>
          </cell>
          <cell r="BF100">
            <v>0</v>
          </cell>
          <cell r="BG100">
            <v>10570.1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2756.17</v>
          </cell>
          <cell r="BP100">
            <v>2664.09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2664.09</v>
          </cell>
          <cell r="BV100">
            <v>0</v>
          </cell>
          <cell r="BW100">
            <v>2407094.4900000002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977189.28</v>
          </cell>
          <cell r="CH100">
            <v>0</v>
          </cell>
          <cell r="CI100">
            <v>22770.73</v>
          </cell>
          <cell r="CJ100">
            <v>0</v>
          </cell>
          <cell r="CK100">
            <v>430922.35</v>
          </cell>
          <cell r="CL100">
            <v>107442.52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39294.19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4602.5600000000004</v>
          </cell>
          <cell r="CY100">
            <v>661447.9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16671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26425.279999999999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120328.68</v>
          </cell>
          <cell r="FI100">
            <v>119236.38</v>
          </cell>
          <cell r="FJ100">
            <v>45594.17</v>
          </cell>
          <cell r="FK100">
            <v>5196.4399999999996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68445.77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9858.85</v>
          </cell>
          <cell r="GE100">
            <v>0</v>
          </cell>
          <cell r="GF100">
            <v>0</v>
          </cell>
          <cell r="GG100">
            <v>9858.85</v>
          </cell>
          <cell r="GH100">
            <v>0</v>
          </cell>
          <cell r="GI100">
            <v>0</v>
          </cell>
          <cell r="GJ100">
            <v>0</v>
          </cell>
          <cell r="GK100">
            <v>105657353.30000001</v>
          </cell>
        </row>
        <row r="101">
          <cell r="F101" t="str">
            <v>17400</v>
          </cell>
          <cell r="G101">
            <v>15831900.76</v>
          </cell>
          <cell r="H101">
            <v>15831900.76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5223641.4000000004</v>
          </cell>
          <cell r="O101">
            <v>579957.05000000005</v>
          </cell>
          <cell r="P101">
            <v>0</v>
          </cell>
          <cell r="Q101">
            <v>9365</v>
          </cell>
          <cell r="R101">
            <v>0</v>
          </cell>
          <cell r="S101">
            <v>0</v>
          </cell>
          <cell r="T101">
            <v>82973.600000000006</v>
          </cell>
          <cell r="U101">
            <v>0</v>
          </cell>
          <cell r="V101">
            <v>0</v>
          </cell>
          <cell r="W101">
            <v>2523.88</v>
          </cell>
          <cell r="X101">
            <v>20</v>
          </cell>
          <cell r="Y101">
            <v>0</v>
          </cell>
          <cell r="Z101">
            <v>0</v>
          </cell>
          <cell r="AA101">
            <v>61622.2</v>
          </cell>
          <cell r="AB101">
            <v>1555778.93</v>
          </cell>
          <cell r="AC101">
            <v>206039.81</v>
          </cell>
          <cell r="AD101">
            <v>0</v>
          </cell>
          <cell r="AE101">
            <v>2520796.34</v>
          </cell>
          <cell r="AF101">
            <v>31522.41</v>
          </cell>
          <cell r="AG101">
            <v>152101.25</v>
          </cell>
          <cell r="AH101">
            <v>10555.03</v>
          </cell>
          <cell r="AI101">
            <v>10218.5</v>
          </cell>
          <cell r="AJ101">
            <v>167.4</v>
          </cell>
          <cell r="AK101">
            <v>30788086.91</v>
          </cell>
          <cell r="AL101">
            <v>30189579.32</v>
          </cell>
          <cell r="AM101">
            <v>598507.59</v>
          </cell>
          <cell r="AN101">
            <v>0</v>
          </cell>
          <cell r="AO101">
            <v>0</v>
          </cell>
          <cell r="AP101">
            <v>0</v>
          </cell>
          <cell r="AQ101">
            <v>5899536.3499999996</v>
          </cell>
          <cell r="AR101">
            <v>0</v>
          </cell>
          <cell r="AS101">
            <v>3066933.78</v>
          </cell>
          <cell r="AT101">
            <v>131701.04999999999</v>
          </cell>
          <cell r="AU101">
            <v>0</v>
          </cell>
          <cell r="AV101">
            <v>0</v>
          </cell>
          <cell r="AW101">
            <v>71796.81</v>
          </cell>
          <cell r="AX101">
            <v>0</v>
          </cell>
          <cell r="AY101">
            <v>304802.01</v>
          </cell>
          <cell r="AZ101">
            <v>0</v>
          </cell>
          <cell r="BA101">
            <v>241217.83</v>
          </cell>
          <cell r="BB101">
            <v>101360.23</v>
          </cell>
          <cell r="BC101">
            <v>0</v>
          </cell>
          <cell r="BD101">
            <v>199.6</v>
          </cell>
          <cell r="BE101">
            <v>1981345.04</v>
          </cell>
          <cell r="BF101">
            <v>180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2982.84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2982.84</v>
          </cell>
          <cell r="BV101">
            <v>0</v>
          </cell>
          <cell r="BW101">
            <v>1527682.14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1081717.94</v>
          </cell>
          <cell r="CH101">
            <v>0</v>
          </cell>
          <cell r="CI101">
            <v>10466.31</v>
          </cell>
          <cell r="CJ101">
            <v>0</v>
          </cell>
          <cell r="CK101">
            <v>192476.75</v>
          </cell>
          <cell r="CL101">
            <v>94274.09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19385.849999999999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75699.22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5113.7700000000004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48548.21</v>
          </cell>
          <cell r="FI101">
            <v>15813.75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15813.75</v>
          </cell>
          <cell r="FS101">
            <v>0</v>
          </cell>
          <cell r="FT101">
            <v>186543.78</v>
          </cell>
          <cell r="FU101">
            <v>51444.35</v>
          </cell>
          <cell r="FV101">
            <v>0</v>
          </cell>
          <cell r="FW101">
            <v>133668.54</v>
          </cell>
          <cell r="FX101">
            <v>0</v>
          </cell>
          <cell r="FY101">
            <v>0</v>
          </cell>
          <cell r="FZ101">
            <v>0</v>
          </cell>
          <cell r="GA101">
            <v>1430.89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118952375.86000001</v>
          </cell>
        </row>
        <row r="102">
          <cell r="F102" t="str">
            <v>17401</v>
          </cell>
          <cell r="G102">
            <v>59276925.990000002</v>
          </cell>
          <cell r="H102">
            <v>59276318.979999997</v>
          </cell>
          <cell r="I102">
            <v>591.4</v>
          </cell>
          <cell r="J102">
            <v>15</v>
          </cell>
          <cell r="K102">
            <v>0.61</v>
          </cell>
          <cell r="L102">
            <v>0</v>
          </cell>
          <cell r="M102">
            <v>0</v>
          </cell>
          <cell r="N102">
            <v>4930053.62</v>
          </cell>
          <cell r="O102">
            <v>711319.15</v>
          </cell>
          <cell r="P102">
            <v>0</v>
          </cell>
          <cell r="Q102">
            <v>0</v>
          </cell>
          <cell r="R102">
            <v>28508</v>
          </cell>
          <cell r="S102">
            <v>0</v>
          </cell>
          <cell r="T102">
            <v>15056</v>
          </cell>
          <cell r="U102">
            <v>0</v>
          </cell>
          <cell r="V102">
            <v>137.5</v>
          </cell>
          <cell r="W102">
            <v>554835.71</v>
          </cell>
          <cell r="X102">
            <v>0</v>
          </cell>
          <cell r="Y102">
            <v>67645.48</v>
          </cell>
          <cell r="Z102">
            <v>0</v>
          </cell>
          <cell r="AA102">
            <v>109633.11</v>
          </cell>
          <cell r="AB102">
            <v>859566.61</v>
          </cell>
          <cell r="AC102">
            <v>335495.14</v>
          </cell>
          <cell r="AD102">
            <v>0</v>
          </cell>
          <cell r="AE102">
            <v>380583.88</v>
          </cell>
          <cell r="AF102">
            <v>26745.279999999999</v>
          </cell>
          <cell r="AG102">
            <v>842386.41</v>
          </cell>
          <cell r="AH102">
            <v>8587.82</v>
          </cell>
          <cell r="AI102">
            <v>674060.95</v>
          </cell>
          <cell r="AJ102">
            <v>315492.58</v>
          </cell>
          <cell r="AK102">
            <v>135889028.41</v>
          </cell>
          <cell r="AL102">
            <v>127316641.78</v>
          </cell>
          <cell r="AM102">
            <v>4535947.1900000004</v>
          </cell>
          <cell r="AN102">
            <v>4036439.44</v>
          </cell>
          <cell r="AO102">
            <v>0</v>
          </cell>
          <cell r="AP102">
            <v>0</v>
          </cell>
          <cell r="AQ102">
            <v>46626999.759999998</v>
          </cell>
          <cell r="AR102">
            <v>0</v>
          </cell>
          <cell r="AS102">
            <v>18496913.149999999</v>
          </cell>
          <cell r="AT102">
            <v>1309280.8799999999</v>
          </cell>
          <cell r="AU102">
            <v>0</v>
          </cell>
          <cell r="AV102">
            <v>0</v>
          </cell>
          <cell r="AW102">
            <v>10092985.279999999</v>
          </cell>
          <cell r="AX102">
            <v>0</v>
          </cell>
          <cell r="AY102">
            <v>2184803.6800000002</v>
          </cell>
          <cell r="AZ102">
            <v>0</v>
          </cell>
          <cell r="BA102">
            <v>6354663.4699999997</v>
          </cell>
          <cell r="BB102">
            <v>432718.06</v>
          </cell>
          <cell r="BC102">
            <v>0</v>
          </cell>
          <cell r="BD102">
            <v>198282.14</v>
          </cell>
          <cell r="BE102">
            <v>6179164.5700000003</v>
          </cell>
          <cell r="BF102">
            <v>1363460.7</v>
          </cell>
          <cell r="BG102">
            <v>14727.83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12693.02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12693.02</v>
          </cell>
          <cell r="BV102">
            <v>0</v>
          </cell>
          <cell r="BW102">
            <v>23185894.329999998</v>
          </cell>
          <cell r="BX102">
            <v>255.19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4540150.82</v>
          </cell>
          <cell r="CH102">
            <v>0</v>
          </cell>
          <cell r="CI102">
            <v>104207.31</v>
          </cell>
          <cell r="CJ102">
            <v>62881</v>
          </cell>
          <cell r="CK102">
            <v>6319154.8799999999</v>
          </cell>
          <cell r="CL102">
            <v>859680.35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719933.52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103192.91</v>
          </cell>
          <cell r="CX102">
            <v>141943.60999999999</v>
          </cell>
          <cell r="CY102">
            <v>7531898.6500000004</v>
          </cell>
          <cell r="CZ102">
            <v>0</v>
          </cell>
          <cell r="DA102">
            <v>1164589.3899999999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101757.37</v>
          </cell>
          <cell r="DX102">
            <v>0</v>
          </cell>
          <cell r="DY102">
            <v>0</v>
          </cell>
          <cell r="DZ102">
            <v>0</v>
          </cell>
          <cell r="EA102">
            <v>5500</v>
          </cell>
          <cell r="EB102">
            <v>0</v>
          </cell>
          <cell r="EC102">
            <v>0</v>
          </cell>
          <cell r="ED102">
            <v>57063.8</v>
          </cell>
          <cell r="EE102">
            <v>94367.88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110524.69</v>
          </cell>
          <cell r="EK102">
            <v>0</v>
          </cell>
          <cell r="EL102">
            <v>37120.339999999997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425218.81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20680.689999999999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785773.12</v>
          </cell>
          <cell r="FI102">
            <v>1039993.27</v>
          </cell>
          <cell r="FJ102">
            <v>10817.5</v>
          </cell>
          <cell r="FK102">
            <v>632450.6</v>
          </cell>
          <cell r="FL102">
            <v>0</v>
          </cell>
          <cell r="FM102">
            <v>0</v>
          </cell>
          <cell r="FN102">
            <v>10675</v>
          </cell>
          <cell r="FO102">
            <v>0</v>
          </cell>
          <cell r="FP102">
            <v>0</v>
          </cell>
          <cell r="FQ102">
            <v>0</v>
          </cell>
          <cell r="FR102">
            <v>378019.67</v>
          </cell>
          <cell r="FS102">
            <v>8030.5</v>
          </cell>
          <cell r="FT102">
            <v>1210379.3899999999</v>
          </cell>
          <cell r="FU102">
            <v>388361.19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696777.19</v>
          </cell>
          <cell r="GA102">
            <v>125241.01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544343935.57999992</v>
          </cell>
        </row>
        <row r="103">
          <cell r="F103" t="str">
            <v>17402</v>
          </cell>
          <cell r="G103">
            <v>4283437.13</v>
          </cell>
          <cell r="H103">
            <v>4283007.5999999996</v>
          </cell>
          <cell r="I103">
            <v>0</v>
          </cell>
          <cell r="J103">
            <v>0</v>
          </cell>
          <cell r="K103">
            <v>429.53</v>
          </cell>
          <cell r="L103">
            <v>0</v>
          </cell>
          <cell r="M103">
            <v>0</v>
          </cell>
          <cell r="N103">
            <v>975543.03</v>
          </cell>
          <cell r="O103">
            <v>141776.9</v>
          </cell>
          <cell r="P103">
            <v>0</v>
          </cell>
          <cell r="Q103">
            <v>0</v>
          </cell>
          <cell r="R103">
            <v>0</v>
          </cell>
          <cell r="S103">
            <v>35695</v>
          </cell>
          <cell r="T103">
            <v>1650</v>
          </cell>
          <cell r="U103">
            <v>0</v>
          </cell>
          <cell r="V103">
            <v>0</v>
          </cell>
          <cell r="W103">
            <v>20320.23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442936.85</v>
          </cell>
          <cell r="AC103">
            <v>16205.97</v>
          </cell>
          <cell r="AD103">
            <v>0</v>
          </cell>
          <cell r="AE103">
            <v>223595.31</v>
          </cell>
          <cell r="AF103">
            <v>2166.15</v>
          </cell>
          <cell r="AG103">
            <v>5460</v>
          </cell>
          <cell r="AH103">
            <v>24632.880000000001</v>
          </cell>
          <cell r="AI103">
            <v>61103.74</v>
          </cell>
          <cell r="AJ103">
            <v>0</v>
          </cell>
          <cell r="AK103">
            <v>10861207.08</v>
          </cell>
          <cell r="AL103">
            <v>10642086.42</v>
          </cell>
          <cell r="AM103">
            <v>219120.66</v>
          </cell>
          <cell r="AN103">
            <v>0</v>
          </cell>
          <cell r="AO103">
            <v>0</v>
          </cell>
          <cell r="AP103">
            <v>0</v>
          </cell>
          <cell r="AQ103">
            <v>2670679.0699999998</v>
          </cell>
          <cell r="AR103">
            <v>0</v>
          </cell>
          <cell r="AS103">
            <v>1282159.6499999999</v>
          </cell>
          <cell r="AT103">
            <v>14158.17</v>
          </cell>
          <cell r="AU103">
            <v>0</v>
          </cell>
          <cell r="AV103">
            <v>0</v>
          </cell>
          <cell r="AW103">
            <v>181722.42</v>
          </cell>
          <cell r="AX103">
            <v>0</v>
          </cell>
          <cell r="AY103">
            <v>63942.81</v>
          </cell>
          <cell r="AZ103">
            <v>0</v>
          </cell>
          <cell r="BA103">
            <v>95887.1</v>
          </cell>
          <cell r="BB103">
            <v>35843.629999999997</v>
          </cell>
          <cell r="BC103">
            <v>0</v>
          </cell>
          <cell r="BD103">
            <v>5184.6000000000004</v>
          </cell>
          <cell r="BE103">
            <v>810861.69</v>
          </cell>
          <cell r="BF103">
            <v>19999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160920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1037.8599999999999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1037.8599999999999</v>
          </cell>
          <cell r="BV103">
            <v>0</v>
          </cell>
          <cell r="BW103">
            <v>707801.9</v>
          </cell>
          <cell r="BX103">
            <v>2991.94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288613</v>
          </cell>
          <cell r="CH103">
            <v>0</v>
          </cell>
          <cell r="CI103">
            <v>6545</v>
          </cell>
          <cell r="CJ103">
            <v>0</v>
          </cell>
          <cell r="CK103">
            <v>171921.72</v>
          </cell>
          <cell r="CL103">
            <v>39006.44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13400.57</v>
          </cell>
          <cell r="CX103">
            <v>0</v>
          </cell>
          <cell r="CY103">
            <v>168647.32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16675.91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50000</v>
          </cell>
          <cell r="FU103">
            <v>50000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1644189.54</v>
          </cell>
          <cell r="GE103">
            <v>0</v>
          </cell>
          <cell r="GF103">
            <v>0</v>
          </cell>
          <cell r="GG103">
            <v>965.96</v>
          </cell>
          <cell r="GH103">
            <v>0</v>
          </cell>
          <cell r="GI103">
            <v>0</v>
          </cell>
          <cell r="GJ103">
            <v>1643223.58</v>
          </cell>
          <cell r="GK103">
            <v>42387791.219999991</v>
          </cell>
        </row>
        <row r="104">
          <cell r="F104" t="str">
            <v>17403</v>
          </cell>
          <cell r="G104">
            <v>49743925.630000003</v>
          </cell>
          <cell r="H104">
            <v>49743908.380000003</v>
          </cell>
          <cell r="I104">
            <v>17.25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4640328.76</v>
          </cell>
          <cell r="O104">
            <v>993706.27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512467.84</v>
          </cell>
          <cell r="X104">
            <v>0</v>
          </cell>
          <cell r="Y104">
            <v>0</v>
          </cell>
          <cell r="Z104">
            <v>0</v>
          </cell>
          <cell r="AA104">
            <v>221053.1</v>
          </cell>
          <cell r="AB104">
            <v>1276893.6200000001</v>
          </cell>
          <cell r="AC104">
            <v>319731.8</v>
          </cell>
          <cell r="AD104">
            <v>0</v>
          </cell>
          <cell r="AE104">
            <v>163567.04000000001</v>
          </cell>
          <cell r="AF104">
            <v>52440.56</v>
          </cell>
          <cell r="AG104">
            <v>744343.25</v>
          </cell>
          <cell r="AH104">
            <v>0</v>
          </cell>
          <cell r="AI104">
            <v>250543.15</v>
          </cell>
          <cell r="AJ104">
            <v>105582.13</v>
          </cell>
          <cell r="AK104">
            <v>108254827.81999999</v>
          </cell>
          <cell r="AL104">
            <v>103766042.29000001</v>
          </cell>
          <cell r="AM104">
            <v>4488785.53</v>
          </cell>
          <cell r="AN104">
            <v>0</v>
          </cell>
          <cell r="AO104">
            <v>0</v>
          </cell>
          <cell r="AP104">
            <v>0</v>
          </cell>
          <cell r="AQ104">
            <v>33324187.68</v>
          </cell>
          <cell r="AR104">
            <v>0</v>
          </cell>
          <cell r="AS104">
            <v>15455638.49</v>
          </cell>
          <cell r="AT104">
            <v>1091961.83</v>
          </cell>
          <cell r="AU104">
            <v>0</v>
          </cell>
          <cell r="AV104">
            <v>0</v>
          </cell>
          <cell r="AW104">
            <v>6017490.5899999999</v>
          </cell>
          <cell r="AX104">
            <v>0</v>
          </cell>
          <cell r="AY104">
            <v>1336545.97</v>
          </cell>
          <cell r="AZ104">
            <v>0</v>
          </cell>
          <cell r="BA104">
            <v>3101743.53</v>
          </cell>
          <cell r="BB104">
            <v>346164.14</v>
          </cell>
          <cell r="BC104">
            <v>0</v>
          </cell>
          <cell r="BD104">
            <v>115570.94</v>
          </cell>
          <cell r="BE104">
            <v>5415145.5099999998</v>
          </cell>
          <cell r="BF104">
            <v>443329.07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597.61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5851.13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5851.13</v>
          </cell>
          <cell r="BV104">
            <v>0</v>
          </cell>
          <cell r="BW104">
            <v>13944486.800000001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3271319</v>
          </cell>
          <cell r="CH104">
            <v>0</v>
          </cell>
          <cell r="CI104">
            <v>105784</v>
          </cell>
          <cell r="CJ104">
            <v>0</v>
          </cell>
          <cell r="CK104">
            <v>3333367.41</v>
          </cell>
          <cell r="CL104">
            <v>577778.56000000006</v>
          </cell>
          <cell r="CM104">
            <v>0</v>
          </cell>
          <cell r="CN104">
            <v>0</v>
          </cell>
          <cell r="CO104">
            <v>0</v>
          </cell>
          <cell r="CP104">
            <v>1126364.3400000001</v>
          </cell>
          <cell r="CQ104">
            <v>0</v>
          </cell>
          <cell r="CR104">
            <v>342135.15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35341.99</v>
          </cell>
          <cell r="CX104">
            <v>92954.46</v>
          </cell>
          <cell r="CY104">
            <v>3937622.06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12875</v>
          </cell>
          <cell r="DQ104">
            <v>0</v>
          </cell>
          <cell r="DR104">
            <v>0</v>
          </cell>
          <cell r="DS104">
            <v>0</v>
          </cell>
          <cell r="DT104">
            <v>20401.48</v>
          </cell>
          <cell r="DU104">
            <v>0</v>
          </cell>
          <cell r="DV104">
            <v>0</v>
          </cell>
          <cell r="DW104">
            <v>62048.57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347239.03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155683.38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22401.58</v>
          </cell>
          <cell r="FG104">
            <v>0</v>
          </cell>
          <cell r="FH104">
            <v>501170.79</v>
          </cell>
          <cell r="FI104">
            <v>891259.44</v>
          </cell>
          <cell r="FJ104">
            <v>0</v>
          </cell>
          <cell r="FK104">
            <v>499796.19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2775</v>
          </cell>
          <cell r="FQ104">
            <v>0</v>
          </cell>
          <cell r="FR104">
            <v>388688.25</v>
          </cell>
          <cell r="FS104">
            <v>0</v>
          </cell>
          <cell r="FT104">
            <v>1336729.49</v>
          </cell>
          <cell r="FU104">
            <v>35060</v>
          </cell>
          <cell r="FV104">
            <v>0</v>
          </cell>
          <cell r="FW104">
            <v>77179.789999999994</v>
          </cell>
          <cell r="FX104">
            <v>0</v>
          </cell>
          <cell r="FY104">
            <v>0</v>
          </cell>
          <cell r="FZ104">
            <v>1224489.7</v>
          </cell>
          <cell r="GA104">
            <v>0</v>
          </cell>
          <cell r="GB104">
            <v>0</v>
          </cell>
          <cell r="GC104">
            <v>0</v>
          </cell>
          <cell r="GD104">
            <v>2585220.0299999998</v>
          </cell>
          <cell r="GE104">
            <v>0</v>
          </cell>
          <cell r="GF104">
            <v>0</v>
          </cell>
          <cell r="GG104">
            <v>6557.98</v>
          </cell>
          <cell r="GH104">
            <v>0</v>
          </cell>
          <cell r="GI104">
            <v>0</v>
          </cell>
          <cell r="GJ104">
            <v>2578662.0499999998</v>
          </cell>
          <cell r="GK104">
            <v>429453633.55999994</v>
          </cell>
        </row>
        <row r="105">
          <cell r="F105" t="str">
            <v>17404</v>
          </cell>
          <cell r="G105">
            <v>353138.46</v>
          </cell>
          <cell r="H105">
            <v>335310.26</v>
          </cell>
          <cell r="I105">
            <v>0</v>
          </cell>
          <cell r="J105">
            <v>0</v>
          </cell>
          <cell r="K105">
            <v>17828.2</v>
          </cell>
          <cell r="L105">
            <v>0</v>
          </cell>
          <cell r="M105">
            <v>0</v>
          </cell>
          <cell r="N105">
            <v>31395.14</v>
          </cell>
          <cell r="O105">
            <v>1755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1732.45</v>
          </cell>
          <cell r="AC105">
            <v>14448.39</v>
          </cell>
          <cell r="AD105">
            <v>0</v>
          </cell>
          <cell r="AE105">
            <v>3172.12</v>
          </cell>
          <cell r="AF105">
            <v>55.98</v>
          </cell>
          <cell r="AG105">
            <v>265</v>
          </cell>
          <cell r="AH105">
            <v>548.20000000000005</v>
          </cell>
          <cell r="AI105">
            <v>9418</v>
          </cell>
          <cell r="AJ105">
            <v>0</v>
          </cell>
          <cell r="AK105">
            <v>1511294.35</v>
          </cell>
          <cell r="AL105">
            <v>1475403.67</v>
          </cell>
          <cell r="AM105">
            <v>15642.44</v>
          </cell>
          <cell r="AN105">
            <v>18769.439999999999</v>
          </cell>
          <cell r="AO105">
            <v>0</v>
          </cell>
          <cell r="AP105">
            <v>1478.8</v>
          </cell>
          <cell r="AQ105">
            <v>167864.12</v>
          </cell>
          <cell r="AR105">
            <v>0</v>
          </cell>
          <cell r="AS105">
            <v>38333.279999999999</v>
          </cell>
          <cell r="AT105">
            <v>0</v>
          </cell>
          <cell r="AU105">
            <v>0</v>
          </cell>
          <cell r="AV105">
            <v>0</v>
          </cell>
          <cell r="AW105">
            <v>30070.5</v>
          </cell>
          <cell r="AX105">
            <v>0</v>
          </cell>
          <cell r="AY105">
            <v>54.94</v>
          </cell>
          <cell r="AZ105">
            <v>0</v>
          </cell>
          <cell r="BA105">
            <v>0</v>
          </cell>
          <cell r="BB105">
            <v>1057.75</v>
          </cell>
          <cell r="BC105">
            <v>0</v>
          </cell>
          <cell r="BD105">
            <v>949.28</v>
          </cell>
          <cell r="BE105">
            <v>97398.37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35.72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35.72</v>
          </cell>
          <cell r="BV105">
            <v>0</v>
          </cell>
          <cell r="BW105">
            <v>125046.18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41363.279999999999</v>
          </cell>
          <cell r="CH105">
            <v>0</v>
          </cell>
          <cell r="CI105">
            <v>0</v>
          </cell>
          <cell r="CJ105">
            <v>0</v>
          </cell>
          <cell r="CK105">
            <v>31566.91</v>
          </cell>
          <cell r="CL105">
            <v>13662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4064.98</v>
          </cell>
          <cell r="CX105">
            <v>0</v>
          </cell>
          <cell r="CY105">
            <v>32348.13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2040.88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57272.45</v>
          </cell>
          <cell r="FU105">
            <v>9999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47273.45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4492092.8400000008</v>
          </cell>
        </row>
        <row r="106">
          <cell r="F106" t="str">
            <v>17405</v>
          </cell>
          <cell r="G106">
            <v>64766913.100000001</v>
          </cell>
          <cell r="H106">
            <v>64766913.100000001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24439984.789999999</v>
          </cell>
          <cell r="O106">
            <v>2762712.79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559849.81999999995</v>
          </cell>
          <cell r="U106">
            <v>0</v>
          </cell>
          <cell r="V106">
            <v>10409850.5</v>
          </cell>
          <cell r="W106">
            <v>599620.78</v>
          </cell>
          <cell r="X106">
            <v>175214.29</v>
          </cell>
          <cell r="Y106">
            <v>0</v>
          </cell>
          <cell r="Z106">
            <v>0</v>
          </cell>
          <cell r="AA106">
            <v>680310.39</v>
          </cell>
          <cell r="AB106">
            <v>4213823.01</v>
          </cell>
          <cell r="AC106">
            <v>395625.21</v>
          </cell>
          <cell r="AD106">
            <v>0</v>
          </cell>
          <cell r="AE106">
            <v>2704540.74</v>
          </cell>
          <cell r="AF106">
            <v>127062.27</v>
          </cell>
          <cell r="AG106">
            <v>1297049.6100000001</v>
          </cell>
          <cell r="AH106">
            <v>61828.45</v>
          </cell>
          <cell r="AI106">
            <v>298491.21000000002</v>
          </cell>
          <cell r="AJ106">
            <v>154005.72</v>
          </cell>
          <cell r="AK106">
            <v>142805471.63999999</v>
          </cell>
          <cell r="AL106">
            <v>139789178.16999999</v>
          </cell>
          <cell r="AM106">
            <v>3016293.47</v>
          </cell>
          <cell r="AN106">
            <v>0</v>
          </cell>
          <cell r="AO106">
            <v>0</v>
          </cell>
          <cell r="AP106">
            <v>0</v>
          </cell>
          <cell r="AQ106">
            <v>33621768.359999999</v>
          </cell>
          <cell r="AR106">
            <v>0</v>
          </cell>
          <cell r="AS106">
            <v>14173514.800000001</v>
          </cell>
          <cell r="AT106">
            <v>1202428.06</v>
          </cell>
          <cell r="AU106">
            <v>0</v>
          </cell>
          <cell r="AV106">
            <v>0</v>
          </cell>
          <cell r="AW106">
            <v>1983241.92</v>
          </cell>
          <cell r="AX106">
            <v>0</v>
          </cell>
          <cell r="AY106">
            <v>2657265.17</v>
          </cell>
          <cell r="AZ106">
            <v>0</v>
          </cell>
          <cell r="BA106">
            <v>3817001.48</v>
          </cell>
          <cell r="BB106">
            <v>459736.86</v>
          </cell>
          <cell r="BC106">
            <v>0</v>
          </cell>
          <cell r="BD106">
            <v>56342.3</v>
          </cell>
          <cell r="BE106">
            <v>7896751.79</v>
          </cell>
          <cell r="BF106">
            <v>920364.48</v>
          </cell>
          <cell r="BG106">
            <v>14852.97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440268.53</v>
          </cell>
          <cell r="BN106">
            <v>0</v>
          </cell>
          <cell r="BO106">
            <v>0</v>
          </cell>
          <cell r="BP106">
            <v>13616.66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13616.66</v>
          </cell>
          <cell r="BV106">
            <v>0</v>
          </cell>
          <cell r="BW106">
            <v>9232323.8900000006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4414254.75</v>
          </cell>
          <cell r="CH106">
            <v>0</v>
          </cell>
          <cell r="CI106">
            <v>65835</v>
          </cell>
          <cell r="CJ106">
            <v>0</v>
          </cell>
          <cell r="CK106">
            <v>1446099.02</v>
          </cell>
          <cell r="CL106">
            <v>373113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373676.21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9763.7199999999993</v>
          </cell>
          <cell r="CX106">
            <v>78682.17</v>
          </cell>
          <cell r="CY106">
            <v>1896215.82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6507.51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26878.38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541298.31000000006</v>
          </cell>
          <cell r="FI106">
            <v>1193542.51</v>
          </cell>
          <cell r="FJ106">
            <v>1110151</v>
          </cell>
          <cell r="FK106">
            <v>6221.12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77170.39</v>
          </cell>
          <cell r="FS106">
            <v>0</v>
          </cell>
          <cell r="FT106">
            <v>438254.63</v>
          </cell>
          <cell r="FU106">
            <v>241539.92</v>
          </cell>
          <cell r="FV106">
            <v>171136.32</v>
          </cell>
          <cell r="FW106">
            <v>0</v>
          </cell>
          <cell r="FX106">
            <v>0</v>
          </cell>
          <cell r="FY106">
            <v>0</v>
          </cell>
          <cell r="FZ106">
            <v>19178.39</v>
          </cell>
          <cell r="GA106">
            <v>6400</v>
          </cell>
          <cell r="GB106">
            <v>0</v>
          </cell>
          <cell r="GC106">
            <v>0</v>
          </cell>
          <cell r="GD106">
            <v>14266062.050000001</v>
          </cell>
          <cell r="GE106">
            <v>0</v>
          </cell>
          <cell r="GF106">
            <v>0</v>
          </cell>
          <cell r="GG106">
            <v>91732.05</v>
          </cell>
          <cell r="GH106">
            <v>0</v>
          </cell>
          <cell r="GI106">
            <v>0</v>
          </cell>
          <cell r="GJ106">
            <v>14174330</v>
          </cell>
          <cell r="GK106">
            <v>581555875.25999999</v>
          </cell>
        </row>
        <row r="107">
          <cell r="F107" t="str">
            <v>17406</v>
          </cell>
          <cell r="G107">
            <v>11995675.390000001</v>
          </cell>
          <cell r="H107">
            <v>11994404.369999999</v>
          </cell>
          <cell r="I107">
            <v>1271.02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549713.68000000005</v>
          </cell>
          <cell r="O107">
            <v>9421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40591.67</v>
          </cell>
          <cell r="X107">
            <v>0</v>
          </cell>
          <cell r="Y107">
            <v>0</v>
          </cell>
          <cell r="Z107">
            <v>0</v>
          </cell>
          <cell r="AA107">
            <v>4814.01</v>
          </cell>
          <cell r="AB107">
            <v>173402.42</v>
          </cell>
          <cell r="AC107">
            <v>45592.75</v>
          </cell>
          <cell r="AD107">
            <v>0</v>
          </cell>
          <cell r="AE107">
            <v>32987.32</v>
          </cell>
          <cell r="AF107">
            <v>3087.59</v>
          </cell>
          <cell r="AG107">
            <v>116928.5</v>
          </cell>
          <cell r="AH107">
            <v>22337.05</v>
          </cell>
          <cell r="AI107">
            <v>100551.37</v>
          </cell>
          <cell r="AJ107">
            <v>0</v>
          </cell>
          <cell r="AK107">
            <v>19698097.449999999</v>
          </cell>
          <cell r="AL107">
            <v>19223760.120000001</v>
          </cell>
          <cell r="AM107">
            <v>474337.33</v>
          </cell>
          <cell r="AN107">
            <v>0</v>
          </cell>
          <cell r="AO107">
            <v>0</v>
          </cell>
          <cell r="AP107">
            <v>0</v>
          </cell>
          <cell r="AQ107">
            <v>7287548.1399999997</v>
          </cell>
          <cell r="AR107">
            <v>975.58</v>
          </cell>
          <cell r="AS107">
            <v>2215782.6800000002</v>
          </cell>
          <cell r="AT107">
            <v>139843.85</v>
          </cell>
          <cell r="AU107">
            <v>0</v>
          </cell>
          <cell r="AV107">
            <v>0</v>
          </cell>
          <cell r="AW107">
            <v>1727915.13</v>
          </cell>
          <cell r="AX107">
            <v>0</v>
          </cell>
          <cell r="AY107">
            <v>552679.43999999994</v>
          </cell>
          <cell r="AZ107">
            <v>0</v>
          </cell>
          <cell r="BA107">
            <v>1303283.1599999999</v>
          </cell>
          <cell r="BB107">
            <v>63176.05</v>
          </cell>
          <cell r="BC107">
            <v>0</v>
          </cell>
          <cell r="BD107">
            <v>59351.9</v>
          </cell>
          <cell r="BE107">
            <v>775589.67</v>
          </cell>
          <cell r="BF107">
            <v>15027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433923.68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1948.13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1948.13</v>
          </cell>
          <cell r="BV107">
            <v>0</v>
          </cell>
          <cell r="BW107">
            <v>4755059.3600000003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621346</v>
          </cell>
          <cell r="CH107">
            <v>0</v>
          </cell>
          <cell r="CI107">
            <v>23001</v>
          </cell>
          <cell r="CJ107">
            <v>0</v>
          </cell>
          <cell r="CK107">
            <v>1684537.16</v>
          </cell>
          <cell r="CL107">
            <v>265131.31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147675.76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5505.37</v>
          </cell>
          <cell r="CX107">
            <v>0</v>
          </cell>
          <cell r="CY107">
            <v>1451010.13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60199.3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14003.89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295134.68</v>
          </cell>
          <cell r="EX107">
            <v>0</v>
          </cell>
          <cell r="EY107">
            <v>50000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137514.76</v>
          </cell>
          <cell r="FI107">
            <v>99924.17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99924.17</v>
          </cell>
          <cell r="FS107">
            <v>0</v>
          </cell>
          <cell r="FT107">
            <v>931.11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931.11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88777794.860000014</v>
          </cell>
        </row>
        <row r="108">
          <cell r="F108" t="str">
            <v>17407</v>
          </cell>
          <cell r="G108">
            <v>8871542.5899999999</v>
          </cell>
          <cell r="H108">
            <v>8835761.4100000001</v>
          </cell>
          <cell r="I108">
            <v>0</v>
          </cell>
          <cell r="J108">
            <v>0</v>
          </cell>
          <cell r="K108">
            <v>35781.18</v>
          </cell>
          <cell r="L108">
            <v>0</v>
          </cell>
          <cell r="M108">
            <v>0</v>
          </cell>
          <cell r="N108">
            <v>2536190.4900000002</v>
          </cell>
          <cell r="O108">
            <v>72084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4040</v>
          </cell>
          <cell r="U108">
            <v>0</v>
          </cell>
          <cell r="V108">
            <v>502142.12</v>
          </cell>
          <cell r="W108">
            <v>660228.97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699139.7</v>
          </cell>
          <cell r="AC108">
            <v>86680.69</v>
          </cell>
          <cell r="AD108">
            <v>0</v>
          </cell>
          <cell r="AE108">
            <v>306192.76</v>
          </cell>
          <cell r="AF108">
            <v>3229.21</v>
          </cell>
          <cell r="AG108">
            <v>171232.67</v>
          </cell>
          <cell r="AH108">
            <v>0</v>
          </cell>
          <cell r="AI108">
            <v>31220.37</v>
          </cell>
          <cell r="AJ108">
            <v>0</v>
          </cell>
          <cell r="AK108">
            <v>23143396.609999999</v>
          </cell>
          <cell r="AL108">
            <v>22581844.640000001</v>
          </cell>
          <cell r="AM108">
            <v>453415.92</v>
          </cell>
          <cell r="AN108">
            <v>0</v>
          </cell>
          <cell r="AO108">
            <v>108136.05</v>
          </cell>
          <cell r="AP108">
            <v>0</v>
          </cell>
          <cell r="AQ108">
            <v>5150102.47</v>
          </cell>
          <cell r="AR108">
            <v>0</v>
          </cell>
          <cell r="AS108">
            <v>2305551.92</v>
          </cell>
          <cell r="AT108">
            <v>283999.65000000002</v>
          </cell>
          <cell r="AU108">
            <v>0</v>
          </cell>
          <cell r="AV108">
            <v>0</v>
          </cell>
          <cell r="AW108">
            <v>253016.91</v>
          </cell>
          <cell r="AX108">
            <v>0</v>
          </cell>
          <cell r="AY108">
            <v>132609.34</v>
          </cell>
          <cell r="AZ108">
            <v>0</v>
          </cell>
          <cell r="BA108">
            <v>190580.06</v>
          </cell>
          <cell r="BB108">
            <v>75034.759999999995</v>
          </cell>
          <cell r="BC108">
            <v>0</v>
          </cell>
          <cell r="BD108">
            <v>5256.79</v>
          </cell>
          <cell r="BE108">
            <v>1904053.04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2210.79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2210.79</v>
          </cell>
          <cell r="BV108">
            <v>0</v>
          </cell>
          <cell r="BW108">
            <v>1171705.19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560758</v>
          </cell>
          <cell r="CH108">
            <v>0</v>
          </cell>
          <cell r="CI108">
            <v>13675</v>
          </cell>
          <cell r="CJ108">
            <v>0</v>
          </cell>
          <cell r="CK108">
            <v>251910.52</v>
          </cell>
          <cell r="CL108">
            <v>36740.43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6086.63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238277.55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64257.06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81750296.280000046</v>
          </cell>
        </row>
        <row r="109">
          <cell r="F109" t="str">
            <v>17408</v>
          </cell>
          <cell r="G109">
            <v>41514136.039999999</v>
          </cell>
          <cell r="H109">
            <v>41513001.490000002</v>
          </cell>
          <cell r="I109">
            <v>0</v>
          </cell>
          <cell r="J109">
            <v>0</v>
          </cell>
          <cell r="K109">
            <v>1134.55</v>
          </cell>
          <cell r="L109">
            <v>0</v>
          </cell>
          <cell r="M109">
            <v>0</v>
          </cell>
          <cell r="N109">
            <v>4916774.66</v>
          </cell>
          <cell r="O109">
            <v>183136.57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8002</v>
          </cell>
          <cell r="U109">
            <v>0</v>
          </cell>
          <cell r="V109">
            <v>0</v>
          </cell>
          <cell r="W109">
            <v>290909</v>
          </cell>
          <cell r="X109">
            <v>79403.990000000005</v>
          </cell>
          <cell r="Y109">
            <v>0</v>
          </cell>
          <cell r="Z109">
            <v>0</v>
          </cell>
          <cell r="AA109">
            <v>270294.5</v>
          </cell>
          <cell r="AB109">
            <v>1928304.06</v>
          </cell>
          <cell r="AC109">
            <v>347408.26</v>
          </cell>
          <cell r="AD109">
            <v>0</v>
          </cell>
          <cell r="AE109">
            <v>701181.7</v>
          </cell>
          <cell r="AF109">
            <v>114326.11</v>
          </cell>
          <cell r="AG109">
            <v>320980.64</v>
          </cell>
          <cell r="AH109">
            <v>9776.33</v>
          </cell>
          <cell r="AI109">
            <v>276784.65999999997</v>
          </cell>
          <cell r="AJ109">
            <v>386266.84</v>
          </cell>
          <cell r="AK109">
            <v>123448990.81</v>
          </cell>
          <cell r="AL109">
            <v>112961918.33</v>
          </cell>
          <cell r="AM109">
            <v>3372316.28</v>
          </cell>
          <cell r="AN109">
            <v>7114756.2000000002</v>
          </cell>
          <cell r="AO109">
            <v>0</v>
          </cell>
          <cell r="AP109">
            <v>0</v>
          </cell>
          <cell r="AQ109">
            <v>34162744.380000003</v>
          </cell>
          <cell r="AR109">
            <v>470</v>
          </cell>
          <cell r="AS109">
            <v>13690896.67</v>
          </cell>
          <cell r="AT109">
            <v>800725.6</v>
          </cell>
          <cell r="AU109">
            <v>0</v>
          </cell>
          <cell r="AV109">
            <v>0</v>
          </cell>
          <cell r="AW109">
            <v>6325760.9299999997</v>
          </cell>
          <cell r="AX109">
            <v>0</v>
          </cell>
          <cell r="AY109">
            <v>869335.51</v>
          </cell>
          <cell r="AZ109">
            <v>0</v>
          </cell>
          <cell r="BA109">
            <v>3845860.12</v>
          </cell>
          <cell r="BB109">
            <v>360179.65</v>
          </cell>
          <cell r="BC109">
            <v>0</v>
          </cell>
          <cell r="BD109">
            <v>181502.31</v>
          </cell>
          <cell r="BE109">
            <v>7350581.25</v>
          </cell>
          <cell r="BF109">
            <v>2390.12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735042.22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57457.34</v>
          </cell>
          <cell r="BQ109">
            <v>0</v>
          </cell>
          <cell r="BR109">
            <v>51294.87</v>
          </cell>
          <cell r="BS109">
            <v>0</v>
          </cell>
          <cell r="BT109">
            <v>0</v>
          </cell>
          <cell r="BU109">
            <v>6162.47</v>
          </cell>
          <cell r="BV109">
            <v>0</v>
          </cell>
          <cell r="BW109">
            <v>15376963.67</v>
          </cell>
          <cell r="BX109">
            <v>493947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2767004.15</v>
          </cell>
          <cell r="CH109">
            <v>0</v>
          </cell>
          <cell r="CI109">
            <v>109826</v>
          </cell>
          <cell r="CJ109">
            <v>0</v>
          </cell>
          <cell r="CK109">
            <v>3751545.65</v>
          </cell>
          <cell r="CL109">
            <v>588841.38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467688.62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173807.1</v>
          </cell>
          <cell r="CY109">
            <v>5141355.17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28650.74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233835.53</v>
          </cell>
          <cell r="EE109">
            <v>229913.41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199895.91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598045.64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592607.37</v>
          </cell>
          <cell r="FI109">
            <v>613868.86</v>
          </cell>
          <cell r="FJ109">
            <v>83427.42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530441.43999999994</v>
          </cell>
          <cell r="FT109">
            <v>192676.78</v>
          </cell>
          <cell r="FU109">
            <v>192676.78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56774.91</v>
          </cell>
          <cell r="GE109">
            <v>0</v>
          </cell>
          <cell r="GF109">
            <v>0</v>
          </cell>
          <cell r="GG109">
            <v>56774.91</v>
          </cell>
          <cell r="GH109">
            <v>0</v>
          </cell>
          <cell r="GI109">
            <v>0</v>
          </cell>
          <cell r="GJ109">
            <v>0</v>
          </cell>
          <cell r="GK109">
            <v>440680774.90000004</v>
          </cell>
        </row>
        <row r="110">
          <cell r="F110" t="str">
            <v>17409</v>
          </cell>
          <cell r="G110">
            <v>18057824.460000001</v>
          </cell>
          <cell r="H110">
            <v>18034302.620000001</v>
          </cell>
          <cell r="I110">
            <v>0</v>
          </cell>
          <cell r="J110">
            <v>470.65</v>
          </cell>
          <cell r="K110">
            <v>23051.19</v>
          </cell>
          <cell r="L110">
            <v>0</v>
          </cell>
          <cell r="M110">
            <v>0</v>
          </cell>
          <cell r="N110">
            <v>3870777.16</v>
          </cell>
          <cell r="O110">
            <v>231506.15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9700</v>
          </cell>
          <cell r="U110">
            <v>0</v>
          </cell>
          <cell r="V110">
            <v>1478750.43</v>
          </cell>
          <cell r="W110">
            <v>153530.47</v>
          </cell>
          <cell r="X110">
            <v>0</v>
          </cell>
          <cell r="Y110">
            <v>0</v>
          </cell>
          <cell r="Z110">
            <v>0</v>
          </cell>
          <cell r="AA110">
            <v>187.94</v>
          </cell>
          <cell r="AB110">
            <v>944653.21</v>
          </cell>
          <cell r="AC110">
            <v>337517.88</v>
          </cell>
          <cell r="AD110">
            <v>0</v>
          </cell>
          <cell r="AE110">
            <v>199314.98</v>
          </cell>
          <cell r="AF110">
            <v>12371.72</v>
          </cell>
          <cell r="AG110">
            <v>130495.85</v>
          </cell>
          <cell r="AH110">
            <v>17536.95</v>
          </cell>
          <cell r="AI110">
            <v>336131.58</v>
          </cell>
          <cell r="AJ110">
            <v>19080</v>
          </cell>
          <cell r="AK110">
            <v>62162787.270000003</v>
          </cell>
          <cell r="AL110">
            <v>58697237.479999997</v>
          </cell>
          <cell r="AM110">
            <v>1622322.74</v>
          </cell>
          <cell r="AN110">
            <v>1832174.96</v>
          </cell>
          <cell r="AO110">
            <v>10752.09</v>
          </cell>
          <cell r="AP110">
            <v>300</v>
          </cell>
          <cell r="AQ110">
            <v>14039617.9</v>
          </cell>
          <cell r="AR110">
            <v>156</v>
          </cell>
          <cell r="AS110">
            <v>7742804.8300000001</v>
          </cell>
          <cell r="AT110">
            <v>484900.2</v>
          </cell>
          <cell r="AU110">
            <v>0</v>
          </cell>
          <cell r="AV110">
            <v>0</v>
          </cell>
          <cell r="AW110">
            <v>540635.54</v>
          </cell>
          <cell r="AX110">
            <v>0</v>
          </cell>
          <cell r="AY110">
            <v>485358.85</v>
          </cell>
          <cell r="AZ110">
            <v>0</v>
          </cell>
          <cell r="BA110">
            <v>262715.71999999997</v>
          </cell>
          <cell r="BB110">
            <v>199780.37</v>
          </cell>
          <cell r="BC110">
            <v>0</v>
          </cell>
          <cell r="BD110">
            <v>11286.32</v>
          </cell>
          <cell r="BE110">
            <v>4222889.3600000003</v>
          </cell>
          <cell r="BF110">
            <v>84901.119999999995</v>
          </cell>
          <cell r="BG110">
            <v>4189.59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3156.29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3156.29</v>
          </cell>
          <cell r="BV110">
            <v>0</v>
          </cell>
          <cell r="BW110">
            <v>3307182.55</v>
          </cell>
          <cell r="BX110">
            <v>5481.54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2240520.3199999998</v>
          </cell>
          <cell r="CH110">
            <v>0</v>
          </cell>
          <cell r="CI110">
            <v>0</v>
          </cell>
          <cell r="CJ110">
            <v>0</v>
          </cell>
          <cell r="CK110">
            <v>314477.96999999997</v>
          </cell>
          <cell r="CL110">
            <v>103224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26908.53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462792.34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10473.959999999999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4875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138428.89000000001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19998</v>
          </cell>
          <cell r="FU110">
            <v>19998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202922687.25999999</v>
          </cell>
        </row>
        <row r="111">
          <cell r="F111" t="str">
            <v>17410</v>
          </cell>
          <cell r="G111">
            <v>17948302.219999999</v>
          </cell>
          <cell r="H111">
            <v>17820873.460000001</v>
          </cell>
          <cell r="I111">
            <v>0</v>
          </cell>
          <cell r="J111">
            <v>48763.6</v>
          </cell>
          <cell r="K111">
            <v>78665.16</v>
          </cell>
          <cell r="L111">
            <v>0</v>
          </cell>
          <cell r="M111">
            <v>0</v>
          </cell>
          <cell r="N111">
            <v>2851432.82</v>
          </cell>
          <cell r="O111">
            <v>337916.5</v>
          </cell>
          <cell r="P111">
            <v>0</v>
          </cell>
          <cell r="Q111">
            <v>0</v>
          </cell>
          <cell r="R111">
            <v>0</v>
          </cell>
          <cell r="S111">
            <v>57120</v>
          </cell>
          <cell r="T111">
            <v>36100</v>
          </cell>
          <cell r="U111">
            <v>0</v>
          </cell>
          <cell r="V111">
            <v>0</v>
          </cell>
          <cell r="W111">
            <v>220548.79</v>
          </cell>
          <cell r="X111">
            <v>18437.5</v>
          </cell>
          <cell r="Y111">
            <v>0</v>
          </cell>
          <cell r="Z111">
            <v>38153</v>
          </cell>
          <cell r="AA111">
            <v>269975.71999999997</v>
          </cell>
          <cell r="AB111">
            <v>972264.56</v>
          </cell>
          <cell r="AC111">
            <v>145882.99</v>
          </cell>
          <cell r="AD111">
            <v>0</v>
          </cell>
          <cell r="AE111">
            <v>377356.23</v>
          </cell>
          <cell r="AF111">
            <v>9317.4699999999993</v>
          </cell>
          <cell r="AG111">
            <v>186658.93</v>
          </cell>
          <cell r="AH111">
            <v>25455.9</v>
          </cell>
          <cell r="AI111">
            <v>156245.23000000001</v>
          </cell>
          <cell r="AJ111">
            <v>0</v>
          </cell>
          <cell r="AK111">
            <v>48078536.619999997</v>
          </cell>
          <cell r="AL111">
            <v>46890177.340000004</v>
          </cell>
          <cell r="AM111">
            <v>1184396.58</v>
          </cell>
          <cell r="AN111">
            <v>0</v>
          </cell>
          <cell r="AO111">
            <v>3962.7</v>
          </cell>
          <cell r="AP111">
            <v>0</v>
          </cell>
          <cell r="AQ111">
            <v>10254771.49</v>
          </cell>
          <cell r="AR111">
            <v>0</v>
          </cell>
          <cell r="AS111">
            <v>5250502.46</v>
          </cell>
          <cell r="AT111">
            <v>601191.12</v>
          </cell>
          <cell r="AU111">
            <v>0</v>
          </cell>
          <cell r="AV111">
            <v>0</v>
          </cell>
          <cell r="AW111">
            <v>350351.81</v>
          </cell>
          <cell r="AX111">
            <v>0</v>
          </cell>
          <cell r="AY111">
            <v>411348.09</v>
          </cell>
          <cell r="AZ111">
            <v>0</v>
          </cell>
          <cell r="BA111">
            <v>231539.59</v>
          </cell>
          <cell r="BB111">
            <v>154682.89000000001</v>
          </cell>
          <cell r="BC111">
            <v>0</v>
          </cell>
          <cell r="BD111">
            <v>5107.03</v>
          </cell>
          <cell r="BE111">
            <v>3250048.5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4548.5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4548.5</v>
          </cell>
          <cell r="BV111">
            <v>0</v>
          </cell>
          <cell r="BW111">
            <v>2187062.52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1337226.04</v>
          </cell>
          <cell r="CH111">
            <v>0</v>
          </cell>
          <cell r="CI111">
            <v>22544.35</v>
          </cell>
          <cell r="CJ111">
            <v>0</v>
          </cell>
          <cell r="CK111">
            <v>297402.38</v>
          </cell>
          <cell r="CL111">
            <v>109235.83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35644.39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288858.46999999997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26819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1170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68162.06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918245.39</v>
          </cell>
          <cell r="GE111">
            <v>0</v>
          </cell>
          <cell r="GF111">
            <v>0</v>
          </cell>
          <cell r="GG111">
            <v>11273.51</v>
          </cell>
          <cell r="GH111">
            <v>0</v>
          </cell>
          <cell r="GI111">
            <v>0</v>
          </cell>
          <cell r="GJ111">
            <v>906971.88</v>
          </cell>
          <cell r="GK111">
            <v>164485799.11999997</v>
          </cell>
        </row>
        <row r="112">
          <cell r="F112" t="str">
            <v>17411</v>
          </cell>
          <cell r="G112">
            <v>51367839.25</v>
          </cell>
          <cell r="H112">
            <v>51323334.200000003</v>
          </cell>
          <cell r="I112">
            <v>3.72</v>
          </cell>
          <cell r="J112">
            <v>36426.21</v>
          </cell>
          <cell r="K112">
            <v>8075.12</v>
          </cell>
          <cell r="L112">
            <v>0</v>
          </cell>
          <cell r="M112">
            <v>0</v>
          </cell>
          <cell r="N112">
            <v>27466363.350000001</v>
          </cell>
          <cell r="O112">
            <v>1230190.1499999999</v>
          </cell>
          <cell r="P112">
            <v>0</v>
          </cell>
          <cell r="Q112">
            <v>0</v>
          </cell>
          <cell r="R112">
            <v>0</v>
          </cell>
          <cell r="S112">
            <v>111204</v>
          </cell>
          <cell r="T112">
            <v>0</v>
          </cell>
          <cell r="U112">
            <v>0</v>
          </cell>
          <cell r="V112">
            <v>10295725.33</v>
          </cell>
          <cell r="W112">
            <v>1623114.07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4500599.7</v>
          </cell>
          <cell r="AC112">
            <v>520847.19</v>
          </cell>
          <cell r="AD112">
            <v>0</v>
          </cell>
          <cell r="AE112">
            <v>1459601.53</v>
          </cell>
          <cell r="AF112">
            <v>40103.550000000003</v>
          </cell>
          <cell r="AG112">
            <v>455848.38</v>
          </cell>
          <cell r="AH112">
            <v>313054.82</v>
          </cell>
          <cell r="AI112">
            <v>6900026.21</v>
          </cell>
          <cell r="AJ112">
            <v>16048.42</v>
          </cell>
          <cell r="AK112">
            <v>140931113.86000001</v>
          </cell>
          <cell r="AL112">
            <v>138146124.97999999</v>
          </cell>
          <cell r="AM112">
            <v>2613282.48</v>
          </cell>
          <cell r="AN112">
            <v>0</v>
          </cell>
          <cell r="AO112">
            <v>171706.4</v>
          </cell>
          <cell r="AP112">
            <v>0</v>
          </cell>
          <cell r="AQ112">
            <v>26264090.489999998</v>
          </cell>
          <cell r="AR112">
            <v>0</v>
          </cell>
          <cell r="AS112">
            <v>11143027.539999999</v>
          </cell>
          <cell r="AT112">
            <v>1040388.2</v>
          </cell>
          <cell r="AU112">
            <v>0</v>
          </cell>
          <cell r="AV112">
            <v>0</v>
          </cell>
          <cell r="AW112">
            <v>823477.82</v>
          </cell>
          <cell r="AX112">
            <v>1537714.97</v>
          </cell>
          <cell r="AY112">
            <v>1313186.73</v>
          </cell>
          <cell r="AZ112">
            <v>0</v>
          </cell>
          <cell r="BA112">
            <v>1760084.54</v>
          </cell>
          <cell r="BB112">
            <v>454229.33</v>
          </cell>
          <cell r="BC112">
            <v>0</v>
          </cell>
          <cell r="BD112">
            <v>4226.3999999999996</v>
          </cell>
          <cell r="BE112">
            <v>8146437.5899999999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41317.370000000003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7700.23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7700.23</v>
          </cell>
          <cell r="BV112">
            <v>0</v>
          </cell>
          <cell r="BW112">
            <v>6201179.1200000001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3936089</v>
          </cell>
          <cell r="CH112">
            <v>0</v>
          </cell>
          <cell r="CI112">
            <v>56588</v>
          </cell>
          <cell r="CJ112">
            <v>0</v>
          </cell>
          <cell r="CK112">
            <v>398050.07</v>
          </cell>
          <cell r="CL112">
            <v>242678</v>
          </cell>
          <cell r="CM112">
            <v>0</v>
          </cell>
          <cell r="CN112">
            <v>0</v>
          </cell>
          <cell r="CO112">
            <v>343782.40000000002</v>
          </cell>
          <cell r="CP112">
            <v>0</v>
          </cell>
          <cell r="CQ112">
            <v>0</v>
          </cell>
          <cell r="CR112">
            <v>173581.97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693043.1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68968.08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33839.83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254558.67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295865.74</v>
          </cell>
          <cell r="FU112">
            <v>290835.74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5030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505068304.08000004</v>
          </cell>
        </row>
        <row r="113">
          <cell r="F113" t="str">
            <v>17412</v>
          </cell>
          <cell r="G113">
            <v>25581141.93</v>
          </cell>
          <cell r="H113">
            <v>25581141.890000001</v>
          </cell>
          <cell r="I113">
            <v>0</v>
          </cell>
          <cell r="J113">
            <v>0</v>
          </cell>
          <cell r="K113">
            <v>0.04</v>
          </cell>
          <cell r="L113">
            <v>0</v>
          </cell>
          <cell r="M113">
            <v>0</v>
          </cell>
          <cell r="N113">
            <v>8164881.0800000001</v>
          </cell>
          <cell r="O113">
            <v>485308.97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62567.5</v>
          </cell>
          <cell r="U113">
            <v>0</v>
          </cell>
          <cell r="V113">
            <v>4192321.52</v>
          </cell>
          <cell r="W113">
            <v>204063.51</v>
          </cell>
          <cell r="X113">
            <v>0</v>
          </cell>
          <cell r="Y113">
            <v>0</v>
          </cell>
          <cell r="Z113">
            <v>0</v>
          </cell>
          <cell r="AA113">
            <v>427122.42</v>
          </cell>
          <cell r="AB113">
            <v>1154193.96</v>
          </cell>
          <cell r="AC113">
            <v>291314.2</v>
          </cell>
          <cell r="AD113">
            <v>0</v>
          </cell>
          <cell r="AE113">
            <v>409380.62</v>
          </cell>
          <cell r="AF113">
            <v>11836.44</v>
          </cell>
          <cell r="AG113">
            <v>407352.48</v>
          </cell>
          <cell r="AH113">
            <v>345011.84</v>
          </cell>
          <cell r="AI113">
            <v>174407.62</v>
          </cell>
          <cell r="AJ113">
            <v>0</v>
          </cell>
          <cell r="AK113">
            <v>68043646.819999993</v>
          </cell>
          <cell r="AL113">
            <v>66130095.530000001</v>
          </cell>
          <cell r="AM113">
            <v>1913551.29</v>
          </cell>
          <cell r="AN113">
            <v>0</v>
          </cell>
          <cell r="AO113">
            <v>0</v>
          </cell>
          <cell r="AP113">
            <v>0</v>
          </cell>
          <cell r="AQ113">
            <v>15627447.83</v>
          </cell>
          <cell r="AR113">
            <v>0</v>
          </cell>
          <cell r="AS113">
            <v>7983277.9100000001</v>
          </cell>
          <cell r="AT113">
            <v>720718.41</v>
          </cell>
          <cell r="AU113">
            <v>156210.57999999999</v>
          </cell>
          <cell r="AV113">
            <v>0</v>
          </cell>
          <cell r="AW113">
            <v>1286086.05</v>
          </cell>
          <cell r="AX113">
            <v>0</v>
          </cell>
          <cell r="AY113">
            <v>599472.72</v>
          </cell>
          <cell r="AZ113">
            <v>0</v>
          </cell>
          <cell r="BA113">
            <v>993524.6</v>
          </cell>
          <cell r="BB113">
            <v>221434.76</v>
          </cell>
          <cell r="BC113">
            <v>0</v>
          </cell>
          <cell r="BD113">
            <v>41786.97</v>
          </cell>
          <cell r="BE113">
            <v>3313260.46</v>
          </cell>
          <cell r="BF113">
            <v>9003</v>
          </cell>
          <cell r="BG113">
            <v>11909.8</v>
          </cell>
          <cell r="BH113">
            <v>0</v>
          </cell>
          <cell r="BI113">
            <v>290762.57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6393.01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6393.01</v>
          </cell>
          <cell r="BV113">
            <v>0</v>
          </cell>
          <cell r="BW113">
            <v>5788398.9400000004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2301192.75</v>
          </cell>
          <cell r="CH113">
            <v>0</v>
          </cell>
          <cell r="CI113">
            <v>40439</v>
          </cell>
          <cell r="CJ113">
            <v>0</v>
          </cell>
          <cell r="CK113">
            <v>839564.77</v>
          </cell>
          <cell r="CL113">
            <v>194548.88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98995.37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27688.560000000001</v>
          </cell>
          <cell r="CY113">
            <v>1186191.17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29732.87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903564.57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166481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18245.009999999998</v>
          </cell>
          <cell r="FU113">
            <v>11190.93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3754.08</v>
          </cell>
          <cell r="GA113">
            <v>3300</v>
          </cell>
          <cell r="GB113">
            <v>0</v>
          </cell>
          <cell r="GC113">
            <v>0</v>
          </cell>
          <cell r="GD113">
            <v>994803.45</v>
          </cell>
          <cell r="GE113">
            <v>0</v>
          </cell>
          <cell r="GF113">
            <v>0</v>
          </cell>
          <cell r="GG113">
            <v>1157.73</v>
          </cell>
          <cell r="GH113">
            <v>0</v>
          </cell>
          <cell r="GI113">
            <v>0</v>
          </cell>
          <cell r="GJ113">
            <v>993645.72</v>
          </cell>
          <cell r="GK113">
            <v>248449916.13999996</v>
          </cell>
        </row>
        <row r="114">
          <cell r="F114" t="str">
            <v>17414</v>
          </cell>
          <cell r="G114">
            <v>67769990.730000004</v>
          </cell>
          <cell r="H114">
            <v>67769759.920000002</v>
          </cell>
          <cell r="I114">
            <v>0</v>
          </cell>
          <cell r="J114">
            <v>0</v>
          </cell>
          <cell r="K114">
            <v>230.81</v>
          </cell>
          <cell r="L114">
            <v>0</v>
          </cell>
          <cell r="M114">
            <v>0</v>
          </cell>
          <cell r="N114">
            <v>16516901.970000001</v>
          </cell>
          <cell r="O114">
            <v>2098857.48</v>
          </cell>
          <cell r="P114">
            <v>0</v>
          </cell>
          <cell r="Q114">
            <v>0</v>
          </cell>
          <cell r="R114">
            <v>71463</v>
          </cell>
          <cell r="S114">
            <v>0</v>
          </cell>
          <cell r="T114">
            <v>210233.01</v>
          </cell>
          <cell r="U114">
            <v>0</v>
          </cell>
          <cell r="V114">
            <v>1286835.43</v>
          </cell>
          <cell r="W114">
            <v>1466507.95</v>
          </cell>
          <cell r="X114">
            <v>93486.27</v>
          </cell>
          <cell r="Y114">
            <v>0</v>
          </cell>
          <cell r="Z114">
            <v>0</v>
          </cell>
          <cell r="AA114">
            <v>524153.19</v>
          </cell>
          <cell r="AB114">
            <v>6484265.9699999997</v>
          </cell>
          <cell r="AC114">
            <v>898839.05</v>
          </cell>
          <cell r="AD114">
            <v>0</v>
          </cell>
          <cell r="AE114">
            <v>1963063.39</v>
          </cell>
          <cell r="AF114">
            <v>168538.56</v>
          </cell>
          <cell r="AG114">
            <v>815116.27</v>
          </cell>
          <cell r="AH114">
            <v>13414.21</v>
          </cell>
          <cell r="AI114">
            <v>422038.13</v>
          </cell>
          <cell r="AJ114">
            <v>90.06</v>
          </cell>
          <cell r="AK114">
            <v>203011852.91999999</v>
          </cell>
          <cell r="AL114">
            <v>198282313.53999999</v>
          </cell>
          <cell r="AM114">
            <v>4729539.38</v>
          </cell>
          <cell r="AN114">
            <v>0</v>
          </cell>
          <cell r="AO114">
            <v>0</v>
          </cell>
          <cell r="AP114">
            <v>0</v>
          </cell>
          <cell r="AQ114">
            <v>42005207.090000004</v>
          </cell>
          <cell r="AR114">
            <v>0</v>
          </cell>
          <cell r="AS114">
            <v>22736458.789999999</v>
          </cell>
          <cell r="AT114">
            <v>2155977.09</v>
          </cell>
          <cell r="AU114">
            <v>0</v>
          </cell>
          <cell r="AV114">
            <v>0</v>
          </cell>
          <cell r="AW114">
            <v>1711024.33</v>
          </cell>
          <cell r="AX114">
            <v>0</v>
          </cell>
          <cell r="AY114">
            <v>1665221.54</v>
          </cell>
          <cell r="AZ114">
            <v>0</v>
          </cell>
          <cell r="BA114">
            <v>3810734.45</v>
          </cell>
          <cell r="BB114">
            <v>641929.74</v>
          </cell>
          <cell r="BC114">
            <v>0</v>
          </cell>
          <cell r="BD114">
            <v>31169.97</v>
          </cell>
          <cell r="BE114">
            <v>9240950.8800000008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11740.3</v>
          </cell>
          <cell r="BN114">
            <v>0</v>
          </cell>
          <cell r="BO114">
            <v>0</v>
          </cell>
          <cell r="BP114">
            <v>11209.11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11209.11</v>
          </cell>
          <cell r="BV114">
            <v>0</v>
          </cell>
          <cell r="BW114">
            <v>11942625.35</v>
          </cell>
          <cell r="BX114">
            <v>7500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7077856</v>
          </cell>
          <cell r="CH114">
            <v>0</v>
          </cell>
          <cell r="CI114">
            <v>88693</v>
          </cell>
          <cell r="CJ114">
            <v>25410</v>
          </cell>
          <cell r="CK114">
            <v>986888.05</v>
          </cell>
          <cell r="CL114">
            <v>374296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346067.51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1797069.75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588650.01</v>
          </cell>
          <cell r="DT114">
            <v>0</v>
          </cell>
          <cell r="DU114">
            <v>0</v>
          </cell>
          <cell r="DV114">
            <v>0</v>
          </cell>
          <cell r="DW114">
            <v>58787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69941.23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521466.8</v>
          </cell>
          <cell r="FI114">
            <v>8340</v>
          </cell>
          <cell r="FJ114">
            <v>8340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124354.02</v>
          </cell>
          <cell r="FU114">
            <v>124354.02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9140025.4800000004</v>
          </cell>
          <cell r="GE114">
            <v>0</v>
          </cell>
          <cell r="GF114">
            <v>0</v>
          </cell>
          <cell r="GG114">
            <v>9262.93</v>
          </cell>
          <cell r="GH114">
            <v>321257.09000000003</v>
          </cell>
          <cell r="GI114">
            <v>0</v>
          </cell>
          <cell r="GJ114">
            <v>8809505.4600000009</v>
          </cell>
          <cell r="GK114">
            <v>701061013.34000003</v>
          </cell>
        </row>
        <row r="115">
          <cell r="F115" t="str">
            <v>17415</v>
          </cell>
          <cell r="G115">
            <v>69068771.930000007</v>
          </cell>
          <cell r="H115">
            <v>69067129.670000002</v>
          </cell>
          <cell r="I115">
            <v>436</v>
          </cell>
          <cell r="J115">
            <v>0</v>
          </cell>
          <cell r="K115">
            <v>1206.26</v>
          </cell>
          <cell r="L115">
            <v>0</v>
          </cell>
          <cell r="M115">
            <v>0</v>
          </cell>
          <cell r="N115">
            <v>5660567.0199999996</v>
          </cell>
          <cell r="O115">
            <v>233030.59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1115</v>
          </cell>
          <cell r="V115">
            <v>136839</v>
          </cell>
          <cell r="W115">
            <v>327169.39</v>
          </cell>
          <cell r="X115">
            <v>133333.04999999999</v>
          </cell>
          <cell r="Y115">
            <v>0</v>
          </cell>
          <cell r="Z115">
            <v>0</v>
          </cell>
          <cell r="AA115">
            <v>91920.95</v>
          </cell>
          <cell r="AB115">
            <v>2731338.21</v>
          </cell>
          <cell r="AC115">
            <v>160617.56</v>
          </cell>
          <cell r="AD115">
            <v>0</v>
          </cell>
          <cell r="AE115">
            <v>205611.42</v>
          </cell>
          <cell r="AF115">
            <v>34046.870000000003</v>
          </cell>
          <cell r="AG115">
            <v>634269.52</v>
          </cell>
          <cell r="AH115">
            <v>122239.09</v>
          </cell>
          <cell r="AI115">
            <v>528593.68999999994</v>
          </cell>
          <cell r="AJ115">
            <v>320442.68</v>
          </cell>
          <cell r="AK115">
            <v>194061202.13</v>
          </cell>
          <cell r="AL115">
            <v>182609706.74000001</v>
          </cell>
          <cell r="AM115">
            <v>4888285.43</v>
          </cell>
          <cell r="AN115">
            <v>6563209.96</v>
          </cell>
          <cell r="AO115">
            <v>0</v>
          </cell>
          <cell r="AP115">
            <v>0</v>
          </cell>
          <cell r="AQ115">
            <v>52246098.810000002</v>
          </cell>
          <cell r="AR115">
            <v>4811.3</v>
          </cell>
          <cell r="AS115">
            <v>20037672.039999999</v>
          </cell>
          <cell r="AT115">
            <v>1528994.27</v>
          </cell>
          <cell r="AU115">
            <v>0</v>
          </cell>
          <cell r="AV115">
            <v>0</v>
          </cell>
          <cell r="AW115">
            <v>9415832.5299999993</v>
          </cell>
          <cell r="AX115">
            <v>0</v>
          </cell>
          <cell r="AY115">
            <v>2179509.7799999998</v>
          </cell>
          <cell r="AZ115">
            <v>93541.64</v>
          </cell>
          <cell r="BA115">
            <v>6925417.1399999997</v>
          </cell>
          <cell r="BB115">
            <v>603474.16</v>
          </cell>
          <cell r="BC115">
            <v>0</v>
          </cell>
          <cell r="BD115">
            <v>174566.3</v>
          </cell>
          <cell r="BE115">
            <v>11282279.65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17850.34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17850.34</v>
          </cell>
          <cell r="BV115">
            <v>0</v>
          </cell>
          <cell r="BW115">
            <v>22523947.27</v>
          </cell>
          <cell r="BX115">
            <v>80000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5761250.3600000003</v>
          </cell>
          <cell r="CH115">
            <v>0</v>
          </cell>
          <cell r="CI115">
            <v>173141</v>
          </cell>
          <cell r="CJ115">
            <v>0</v>
          </cell>
          <cell r="CK115">
            <v>5965493.7300000004</v>
          </cell>
          <cell r="CL115">
            <v>747749.46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878413.35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67870.63</v>
          </cell>
          <cell r="CX115">
            <v>157105.12</v>
          </cell>
          <cell r="CY115">
            <v>7346277.9800000004</v>
          </cell>
          <cell r="CZ115">
            <v>0</v>
          </cell>
          <cell r="DA115">
            <v>91018.25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73753.22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120410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57189.88</v>
          </cell>
          <cell r="EK115">
            <v>0</v>
          </cell>
          <cell r="EL115">
            <v>27671.88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976602.41</v>
          </cell>
          <cell r="FI115">
            <v>30608.93</v>
          </cell>
          <cell r="FJ115">
            <v>30608.93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558299.97</v>
          </cell>
          <cell r="FU115">
            <v>73360.72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265022.44</v>
          </cell>
          <cell r="GA115">
            <v>219916.81</v>
          </cell>
          <cell r="GB115">
            <v>0</v>
          </cell>
          <cell r="GC115">
            <v>0</v>
          </cell>
          <cell r="GD115">
            <v>3640879.41</v>
          </cell>
          <cell r="GE115">
            <v>0</v>
          </cell>
          <cell r="GF115">
            <v>0</v>
          </cell>
          <cell r="GG115">
            <v>2361.08</v>
          </cell>
          <cell r="GH115">
            <v>0</v>
          </cell>
          <cell r="GI115">
            <v>0</v>
          </cell>
          <cell r="GJ115">
            <v>3638518.33</v>
          </cell>
          <cell r="GK115">
            <v>695616451.61999989</v>
          </cell>
        </row>
        <row r="116">
          <cell r="F116" t="str">
            <v>17417</v>
          </cell>
          <cell r="G116">
            <v>50837871.299999997</v>
          </cell>
          <cell r="H116">
            <v>50836160.810000002</v>
          </cell>
          <cell r="I116">
            <v>1239.08</v>
          </cell>
          <cell r="J116">
            <v>0</v>
          </cell>
          <cell r="K116">
            <v>471.41</v>
          </cell>
          <cell r="L116">
            <v>0</v>
          </cell>
          <cell r="M116">
            <v>0</v>
          </cell>
          <cell r="N116">
            <v>11259441.640000001</v>
          </cell>
          <cell r="O116">
            <v>1579718.29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142510</v>
          </cell>
          <cell r="U116">
            <v>0</v>
          </cell>
          <cell r="V116">
            <v>0</v>
          </cell>
          <cell r="W116">
            <v>1182369.67</v>
          </cell>
          <cell r="X116">
            <v>225010.28</v>
          </cell>
          <cell r="Y116">
            <v>0</v>
          </cell>
          <cell r="Z116">
            <v>0</v>
          </cell>
          <cell r="AA116">
            <v>98133.82</v>
          </cell>
          <cell r="AB116">
            <v>4883935.68</v>
          </cell>
          <cell r="AC116">
            <v>949060.88</v>
          </cell>
          <cell r="AD116">
            <v>0</v>
          </cell>
          <cell r="AE116">
            <v>733209.06</v>
          </cell>
          <cell r="AF116">
            <v>38301.79</v>
          </cell>
          <cell r="AG116">
            <v>1134024.98</v>
          </cell>
          <cell r="AH116">
            <v>63468.9</v>
          </cell>
          <cell r="AI116">
            <v>229698.29</v>
          </cell>
          <cell r="AJ116">
            <v>0</v>
          </cell>
          <cell r="AK116">
            <v>158139222.99000001</v>
          </cell>
          <cell r="AL116">
            <v>153770598.19</v>
          </cell>
          <cell r="AM116">
            <v>4368624.8</v>
          </cell>
          <cell r="AN116">
            <v>0</v>
          </cell>
          <cell r="AO116">
            <v>0</v>
          </cell>
          <cell r="AP116">
            <v>0</v>
          </cell>
          <cell r="AQ116">
            <v>36970040.390000001</v>
          </cell>
          <cell r="AR116">
            <v>742.48</v>
          </cell>
          <cell r="AS116">
            <v>20317835.550000001</v>
          </cell>
          <cell r="AT116">
            <v>1715004.46</v>
          </cell>
          <cell r="AU116">
            <v>0</v>
          </cell>
          <cell r="AV116">
            <v>0</v>
          </cell>
          <cell r="AW116">
            <v>1666540.87</v>
          </cell>
          <cell r="AX116">
            <v>100833.95</v>
          </cell>
          <cell r="AY116">
            <v>1403739.54</v>
          </cell>
          <cell r="AZ116">
            <v>0</v>
          </cell>
          <cell r="BA116">
            <v>2388877.12</v>
          </cell>
          <cell r="BB116">
            <v>522243.95</v>
          </cell>
          <cell r="BC116">
            <v>0</v>
          </cell>
          <cell r="BD116">
            <v>40516.160000000003</v>
          </cell>
          <cell r="BE116">
            <v>8764714.0700000003</v>
          </cell>
          <cell r="BF116">
            <v>0</v>
          </cell>
          <cell r="BG116">
            <v>48992.24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1495535.47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8355.4500000000007</v>
          </cell>
          <cell r="BV116">
            <v>1487180.02</v>
          </cell>
          <cell r="BW116">
            <v>9492773.6600000001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5458835</v>
          </cell>
          <cell r="CH116">
            <v>0</v>
          </cell>
          <cell r="CI116">
            <v>65572.03</v>
          </cell>
          <cell r="CJ116">
            <v>0</v>
          </cell>
          <cell r="CK116">
            <v>658985.54</v>
          </cell>
          <cell r="CL116">
            <v>329557.86</v>
          </cell>
          <cell r="CM116">
            <v>0</v>
          </cell>
          <cell r="CN116">
            <v>0</v>
          </cell>
          <cell r="CO116">
            <v>21596.07</v>
          </cell>
          <cell r="CP116">
            <v>0</v>
          </cell>
          <cell r="CQ116">
            <v>0</v>
          </cell>
          <cell r="CR116">
            <v>222845.85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7214.77</v>
          </cell>
          <cell r="CY116">
            <v>1654026.36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122480.16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437309.38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514350.64</v>
          </cell>
          <cell r="FI116">
            <v>319845.83</v>
          </cell>
          <cell r="FJ116">
            <v>315075.96000000002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4769.87</v>
          </cell>
          <cell r="FQ116">
            <v>0</v>
          </cell>
          <cell r="FR116">
            <v>0</v>
          </cell>
          <cell r="FS116">
            <v>0</v>
          </cell>
          <cell r="FT116">
            <v>531798.55000000005</v>
          </cell>
          <cell r="FU116">
            <v>85818.87</v>
          </cell>
          <cell r="FV116">
            <v>0</v>
          </cell>
          <cell r="FW116">
            <v>268860.84999999998</v>
          </cell>
          <cell r="FX116">
            <v>0</v>
          </cell>
          <cell r="FY116">
            <v>2740.4</v>
          </cell>
          <cell r="FZ116">
            <v>151968.43</v>
          </cell>
          <cell r="GA116">
            <v>22410</v>
          </cell>
          <cell r="GB116">
            <v>0</v>
          </cell>
          <cell r="GC116">
            <v>0</v>
          </cell>
          <cell r="GD116">
            <v>3728483.86</v>
          </cell>
          <cell r="GE116">
            <v>0</v>
          </cell>
          <cell r="GF116">
            <v>0</v>
          </cell>
          <cell r="GG116">
            <v>6925</v>
          </cell>
          <cell r="GH116">
            <v>0</v>
          </cell>
          <cell r="GI116">
            <v>0</v>
          </cell>
          <cell r="GJ116">
            <v>3721558.86</v>
          </cell>
          <cell r="GK116">
            <v>545550027.38</v>
          </cell>
        </row>
        <row r="117">
          <cell r="F117" t="str">
            <v>17902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35255.269999999997</v>
          </cell>
          <cell r="O117">
            <v>10153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22363.95</v>
          </cell>
          <cell r="AC117">
            <v>0</v>
          </cell>
          <cell r="AD117">
            <v>0</v>
          </cell>
          <cell r="AE117">
            <v>2738.32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1979941.31</v>
          </cell>
          <cell r="AL117">
            <v>1943353.09</v>
          </cell>
          <cell r="AM117">
            <v>36588.22</v>
          </cell>
          <cell r="AN117">
            <v>0</v>
          </cell>
          <cell r="AO117">
            <v>0</v>
          </cell>
          <cell r="AP117">
            <v>0</v>
          </cell>
          <cell r="AQ117">
            <v>548466.85</v>
          </cell>
          <cell r="AR117">
            <v>0</v>
          </cell>
          <cell r="AS117">
            <v>247901.56</v>
          </cell>
          <cell r="AT117">
            <v>0</v>
          </cell>
          <cell r="AU117">
            <v>0</v>
          </cell>
          <cell r="AV117">
            <v>0</v>
          </cell>
          <cell r="AW117">
            <v>38245.83</v>
          </cell>
          <cell r="AX117">
            <v>0</v>
          </cell>
          <cell r="AY117">
            <v>0</v>
          </cell>
          <cell r="AZ117">
            <v>0</v>
          </cell>
          <cell r="BA117">
            <v>32250.55</v>
          </cell>
          <cell r="BB117">
            <v>6758.62</v>
          </cell>
          <cell r="BC117">
            <v>0</v>
          </cell>
          <cell r="BD117">
            <v>1041.9100000000001</v>
          </cell>
          <cell r="BE117">
            <v>192353.7</v>
          </cell>
          <cell r="BF117">
            <v>29914.68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168787.53</v>
          </cell>
          <cell r="BX117">
            <v>48198.67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33468</v>
          </cell>
          <cell r="CH117">
            <v>0</v>
          </cell>
          <cell r="CI117">
            <v>0</v>
          </cell>
          <cell r="CJ117">
            <v>0</v>
          </cell>
          <cell r="CK117">
            <v>53354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33766.86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1525000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1525000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8514901.9200000018</v>
          </cell>
        </row>
        <row r="118">
          <cell r="F118" t="str">
            <v>17903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3834239.09</v>
          </cell>
          <cell r="AL118">
            <v>3834239.09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590637.15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289496.34999999998</v>
          </cell>
          <cell r="AX118">
            <v>0</v>
          </cell>
          <cell r="AY118">
            <v>12648.64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288492.15999999997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57462.879999999997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57462.879999999997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8964678.2400000021</v>
          </cell>
        </row>
        <row r="119">
          <cell r="F119" t="str">
            <v>17905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18427.330000000002</v>
          </cell>
          <cell r="O119">
            <v>930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15212.33</v>
          </cell>
          <cell r="AC119">
            <v>0</v>
          </cell>
          <cell r="AD119">
            <v>0</v>
          </cell>
          <cell r="AE119">
            <v>2285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1766221.34</v>
          </cell>
          <cell r="AL119">
            <v>1722043.09</v>
          </cell>
          <cell r="AM119">
            <v>44178.25</v>
          </cell>
          <cell r="AN119">
            <v>0</v>
          </cell>
          <cell r="AO119">
            <v>0</v>
          </cell>
          <cell r="AP119">
            <v>0</v>
          </cell>
          <cell r="AQ119">
            <v>408291.01</v>
          </cell>
          <cell r="AR119">
            <v>0</v>
          </cell>
          <cell r="AS119">
            <v>126326.23</v>
          </cell>
          <cell r="AT119">
            <v>0</v>
          </cell>
          <cell r="AU119">
            <v>0</v>
          </cell>
          <cell r="AV119">
            <v>0</v>
          </cell>
          <cell r="AW119">
            <v>32918.47</v>
          </cell>
          <cell r="AX119">
            <v>0</v>
          </cell>
          <cell r="AY119">
            <v>0</v>
          </cell>
          <cell r="AZ119">
            <v>0</v>
          </cell>
          <cell r="BA119">
            <v>17908.349999999999</v>
          </cell>
          <cell r="BB119">
            <v>3896.15</v>
          </cell>
          <cell r="BC119">
            <v>0</v>
          </cell>
          <cell r="BD119">
            <v>1440.88</v>
          </cell>
          <cell r="BE119">
            <v>225800.93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153682.81</v>
          </cell>
          <cell r="BX119">
            <v>33096.04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34243.99</v>
          </cell>
          <cell r="CH119">
            <v>0</v>
          </cell>
          <cell r="CI119">
            <v>0</v>
          </cell>
          <cell r="CJ119">
            <v>0</v>
          </cell>
          <cell r="CK119">
            <v>50915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35427.78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1550000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1550000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7793244.9799999995</v>
          </cell>
        </row>
        <row r="120">
          <cell r="F120" t="str">
            <v>17906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1251019.27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14808.08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9735.0499999999993</v>
          </cell>
          <cell r="AC120">
            <v>0</v>
          </cell>
          <cell r="AD120">
            <v>0</v>
          </cell>
          <cell r="AE120">
            <v>1224382.18</v>
          </cell>
          <cell r="AF120">
            <v>0</v>
          </cell>
          <cell r="AG120">
            <v>0</v>
          </cell>
          <cell r="AH120">
            <v>0</v>
          </cell>
          <cell r="AI120">
            <v>2093.96</v>
          </cell>
          <cell r="AJ120">
            <v>0</v>
          </cell>
          <cell r="AK120">
            <v>1807426.36</v>
          </cell>
          <cell r="AL120">
            <v>1782123.35</v>
          </cell>
          <cell r="AM120">
            <v>25303.01</v>
          </cell>
          <cell r="AN120">
            <v>0</v>
          </cell>
          <cell r="AO120">
            <v>0</v>
          </cell>
          <cell r="AP120">
            <v>0</v>
          </cell>
          <cell r="AQ120">
            <v>285327.69</v>
          </cell>
          <cell r="AR120">
            <v>0</v>
          </cell>
          <cell r="AS120">
            <v>136746.23000000001</v>
          </cell>
          <cell r="AT120">
            <v>0</v>
          </cell>
          <cell r="AU120">
            <v>0</v>
          </cell>
          <cell r="AV120">
            <v>0</v>
          </cell>
          <cell r="AW120">
            <v>36019.480000000003</v>
          </cell>
          <cell r="AX120">
            <v>0</v>
          </cell>
          <cell r="AY120">
            <v>6506.14</v>
          </cell>
          <cell r="AZ120">
            <v>0</v>
          </cell>
          <cell r="BA120">
            <v>33801.06</v>
          </cell>
          <cell r="BB120">
            <v>3737.11</v>
          </cell>
          <cell r="BC120">
            <v>0</v>
          </cell>
          <cell r="BD120">
            <v>732.26</v>
          </cell>
          <cell r="BE120">
            <v>67785.41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311232.49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35391</v>
          </cell>
          <cell r="CH120">
            <v>0</v>
          </cell>
          <cell r="CI120">
            <v>0</v>
          </cell>
          <cell r="CJ120">
            <v>0</v>
          </cell>
          <cell r="CK120">
            <v>52387</v>
          </cell>
          <cell r="CL120">
            <v>15424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15584.7</v>
          </cell>
          <cell r="CX120">
            <v>0</v>
          </cell>
          <cell r="CY120">
            <v>31698.11</v>
          </cell>
          <cell r="CZ120">
            <v>0</v>
          </cell>
          <cell r="DA120">
            <v>160747.68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7310011.620000001</v>
          </cell>
        </row>
        <row r="121">
          <cell r="F121" t="str">
            <v>17908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828730.97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1293.18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10965.47</v>
          </cell>
          <cell r="AC121">
            <v>63.48</v>
          </cell>
          <cell r="AD121">
            <v>0</v>
          </cell>
          <cell r="AE121">
            <v>815565.67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843.17</v>
          </cell>
          <cell r="AK121">
            <v>2028592.52</v>
          </cell>
          <cell r="AL121">
            <v>2010410.14</v>
          </cell>
          <cell r="AM121">
            <v>18182.38</v>
          </cell>
          <cell r="AN121">
            <v>0</v>
          </cell>
          <cell r="AO121">
            <v>0</v>
          </cell>
          <cell r="AP121">
            <v>0</v>
          </cell>
          <cell r="AQ121">
            <v>696260.89</v>
          </cell>
          <cell r="AR121">
            <v>0</v>
          </cell>
          <cell r="AS121">
            <v>193179.37</v>
          </cell>
          <cell r="AT121">
            <v>0</v>
          </cell>
          <cell r="AU121">
            <v>0</v>
          </cell>
          <cell r="AV121">
            <v>0</v>
          </cell>
          <cell r="AW121">
            <v>152086.48000000001</v>
          </cell>
          <cell r="AX121">
            <v>0</v>
          </cell>
          <cell r="AY121">
            <v>20237.82</v>
          </cell>
          <cell r="AZ121">
            <v>0</v>
          </cell>
          <cell r="BA121">
            <v>125779.62</v>
          </cell>
          <cell r="BB121">
            <v>0</v>
          </cell>
          <cell r="BC121">
            <v>0</v>
          </cell>
          <cell r="BD121">
            <v>3608.83</v>
          </cell>
          <cell r="BE121">
            <v>201368.77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103693.15</v>
          </cell>
          <cell r="BQ121">
            <v>103693.15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266658.08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41287</v>
          </cell>
          <cell r="CH121">
            <v>0</v>
          </cell>
          <cell r="CI121">
            <v>0</v>
          </cell>
          <cell r="CJ121">
            <v>0</v>
          </cell>
          <cell r="CK121">
            <v>77394</v>
          </cell>
          <cell r="CL121">
            <v>20547.88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127429.2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7847871.2200000007</v>
          </cell>
        </row>
        <row r="122">
          <cell r="F122" t="str">
            <v>17910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1590586.16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3983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2102.9</v>
          </cell>
          <cell r="AC122">
            <v>0</v>
          </cell>
          <cell r="AD122">
            <v>0</v>
          </cell>
          <cell r="AE122">
            <v>1584500.26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981727.77</v>
          </cell>
          <cell r="AL122">
            <v>953914.24</v>
          </cell>
          <cell r="AM122">
            <v>27813.53</v>
          </cell>
          <cell r="AN122">
            <v>0</v>
          </cell>
          <cell r="AO122">
            <v>0</v>
          </cell>
          <cell r="AP122">
            <v>0</v>
          </cell>
          <cell r="AQ122">
            <v>302950.25</v>
          </cell>
          <cell r="AR122">
            <v>0</v>
          </cell>
          <cell r="AS122">
            <v>136194.76</v>
          </cell>
          <cell r="AT122">
            <v>0</v>
          </cell>
          <cell r="AU122">
            <v>0</v>
          </cell>
          <cell r="AV122">
            <v>0</v>
          </cell>
          <cell r="AW122">
            <v>27750.1</v>
          </cell>
          <cell r="AX122">
            <v>0</v>
          </cell>
          <cell r="AY122">
            <v>0</v>
          </cell>
          <cell r="AZ122">
            <v>0</v>
          </cell>
          <cell r="BA122">
            <v>7907.58</v>
          </cell>
          <cell r="BB122">
            <v>3419.07</v>
          </cell>
          <cell r="BC122">
            <v>0</v>
          </cell>
          <cell r="BD122">
            <v>955.18</v>
          </cell>
          <cell r="BE122">
            <v>126723.56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485197.78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30730.94</v>
          </cell>
          <cell r="CH122">
            <v>0</v>
          </cell>
          <cell r="CI122">
            <v>0</v>
          </cell>
          <cell r="CJ122">
            <v>0</v>
          </cell>
          <cell r="CK122">
            <v>30127</v>
          </cell>
          <cell r="CL122">
            <v>14684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38571.57</v>
          </cell>
          <cell r="CZ122">
            <v>0</v>
          </cell>
          <cell r="DA122">
            <v>371084.27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6720923.9199999999</v>
          </cell>
        </row>
        <row r="123">
          <cell r="F123" t="str">
            <v>18100</v>
          </cell>
          <cell r="G123">
            <v>11877127.050000001</v>
          </cell>
          <cell r="H123">
            <v>11868327.35</v>
          </cell>
          <cell r="I123">
            <v>7839.55</v>
          </cell>
          <cell r="J123">
            <v>0</v>
          </cell>
          <cell r="K123">
            <v>960.15</v>
          </cell>
          <cell r="L123">
            <v>0</v>
          </cell>
          <cell r="M123">
            <v>0</v>
          </cell>
          <cell r="N123">
            <v>1292891.51</v>
          </cell>
          <cell r="O123">
            <v>58023.59</v>
          </cell>
          <cell r="P123">
            <v>0</v>
          </cell>
          <cell r="Q123">
            <v>0</v>
          </cell>
          <cell r="R123">
            <v>213153.5</v>
          </cell>
          <cell r="S123">
            <v>0</v>
          </cell>
          <cell r="T123">
            <v>4870</v>
          </cell>
          <cell r="U123">
            <v>0</v>
          </cell>
          <cell r="V123">
            <v>0</v>
          </cell>
          <cell r="W123">
            <v>6782.34</v>
          </cell>
          <cell r="X123">
            <v>432.65</v>
          </cell>
          <cell r="Y123">
            <v>33644.14</v>
          </cell>
          <cell r="Z123">
            <v>0</v>
          </cell>
          <cell r="AA123">
            <v>126172.34</v>
          </cell>
          <cell r="AB123">
            <v>406473.64</v>
          </cell>
          <cell r="AC123">
            <v>165306.18</v>
          </cell>
          <cell r="AD123">
            <v>1255.1600000000001</v>
          </cell>
          <cell r="AE123">
            <v>32606.97</v>
          </cell>
          <cell r="AF123">
            <v>6307.87</v>
          </cell>
          <cell r="AG123">
            <v>93928.53</v>
          </cell>
          <cell r="AH123">
            <v>0</v>
          </cell>
          <cell r="AI123">
            <v>143934.6</v>
          </cell>
          <cell r="AJ123">
            <v>0</v>
          </cell>
          <cell r="AK123">
            <v>38146279.340000004</v>
          </cell>
          <cell r="AL123">
            <v>34566643.079999998</v>
          </cell>
          <cell r="AM123">
            <v>1136198.3</v>
          </cell>
          <cell r="AN123">
            <v>2443437.96</v>
          </cell>
          <cell r="AO123">
            <v>0</v>
          </cell>
          <cell r="AP123">
            <v>0</v>
          </cell>
          <cell r="AQ123">
            <v>12256215.83</v>
          </cell>
          <cell r="AR123">
            <v>0</v>
          </cell>
          <cell r="AS123">
            <v>5031040.49</v>
          </cell>
          <cell r="AT123">
            <v>633141.51</v>
          </cell>
          <cell r="AU123">
            <v>0</v>
          </cell>
          <cell r="AV123">
            <v>0</v>
          </cell>
          <cell r="AW123">
            <v>2523754.6</v>
          </cell>
          <cell r="AX123">
            <v>0</v>
          </cell>
          <cell r="AY123">
            <v>645983.89</v>
          </cell>
          <cell r="AZ123">
            <v>0</v>
          </cell>
          <cell r="BA123">
            <v>382077.13</v>
          </cell>
          <cell r="BB123">
            <v>112405.12</v>
          </cell>
          <cell r="BC123">
            <v>0</v>
          </cell>
          <cell r="BD123">
            <v>46067.94</v>
          </cell>
          <cell r="BE123">
            <v>1851662.94</v>
          </cell>
          <cell r="BF123">
            <v>1024170.14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5912.07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563387.36</v>
          </cell>
          <cell r="BQ123">
            <v>0</v>
          </cell>
          <cell r="BR123">
            <v>444243.85</v>
          </cell>
          <cell r="BS123">
            <v>26986</v>
          </cell>
          <cell r="BT123">
            <v>92157.51</v>
          </cell>
          <cell r="BU123">
            <v>0</v>
          </cell>
          <cell r="BV123">
            <v>0</v>
          </cell>
          <cell r="BW123">
            <v>4932113.92</v>
          </cell>
          <cell r="BX123">
            <v>3358.61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1130078.31</v>
          </cell>
          <cell r="CH123">
            <v>0</v>
          </cell>
          <cell r="CI123">
            <v>36200</v>
          </cell>
          <cell r="CJ123">
            <v>20013</v>
          </cell>
          <cell r="CK123">
            <v>1111249.6399999999</v>
          </cell>
          <cell r="CL123">
            <v>229490.83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14499.36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1750553.38</v>
          </cell>
          <cell r="CZ123">
            <v>0</v>
          </cell>
          <cell r="DA123">
            <v>62251.94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13961.61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355660.24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204797</v>
          </cell>
          <cell r="FI123">
            <v>15485</v>
          </cell>
          <cell r="FJ123">
            <v>125</v>
          </cell>
          <cell r="FK123">
            <v>0</v>
          </cell>
          <cell r="FL123">
            <v>0</v>
          </cell>
          <cell r="FM123">
            <v>0</v>
          </cell>
          <cell r="FN123">
            <v>15360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32389.09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32389.09</v>
          </cell>
          <cell r="GA123">
            <v>0</v>
          </cell>
          <cell r="GB123">
            <v>0</v>
          </cell>
          <cell r="GC123">
            <v>0</v>
          </cell>
          <cell r="GD123">
            <v>2705</v>
          </cell>
          <cell r="GE123">
            <v>0</v>
          </cell>
          <cell r="GF123">
            <v>0</v>
          </cell>
          <cell r="GG123">
            <v>2705</v>
          </cell>
          <cell r="GH123">
            <v>0</v>
          </cell>
          <cell r="GI123">
            <v>0</v>
          </cell>
          <cell r="GJ123">
            <v>0</v>
          </cell>
          <cell r="GK123">
            <v>138237188.20000002</v>
          </cell>
        </row>
        <row r="124">
          <cell r="F124" t="str">
            <v>18303</v>
          </cell>
          <cell r="G124">
            <v>10139328.42</v>
          </cell>
          <cell r="H124">
            <v>10138019.689999999</v>
          </cell>
          <cell r="I124">
            <v>0</v>
          </cell>
          <cell r="J124">
            <v>0</v>
          </cell>
          <cell r="K124">
            <v>1308.73</v>
          </cell>
          <cell r="L124">
            <v>0</v>
          </cell>
          <cell r="M124">
            <v>0</v>
          </cell>
          <cell r="N124">
            <v>2789787.4</v>
          </cell>
          <cell r="O124">
            <v>410242.05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50765.45</v>
          </cell>
          <cell r="X124">
            <v>34536.5</v>
          </cell>
          <cell r="Y124">
            <v>0</v>
          </cell>
          <cell r="Z124">
            <v>0</v>
          </cell>
          <cell r="AA124">
            <v>42870.75</v>
          </cell>
          <cell r="AB124">
            <v>810019.18</v>
          </cell>
          <cell r="AC124">
            <v>40913.24</v>
          </cell>
          <cell r="AD124">
            <v>0</v>
          </cell>
          <cell r="AE124">
            <v>959099.82</v>
          </cell>
          <cell r="AF124">
            <v>14086.07</v>
          </cell>
          <cell r="AG124">
            <v>259487.56</v>
          </cell>
          <cell r="AH124">
            <v>12239.86</v>
          </cell>
          <cell r="AI124">
            <v>155526.92000000001</v>
          </cell>
          <cell r="AJ124">
            <v>0</v>
          </cell>
          <cell r="AK124">
            <v>27234501.969999999</v>
          </cell>
          <cell r="AL124">
            <v>26676180.890000001</v>
          </cell>
          <cell r="AM124">
            <v>558321.07999999996</v>
          </cell>
          <cell r="AN124">
            <v>0</v>
          </cell>
          <cell r="AO124">
            <v>0</v>
          </cell>
          <cell r="AP124">
            <v>0</v>
          </cell>
          <cell r="AQ124">
            <v>5504574.5599999996</v>
          </cell>
          <cell r="AR124">
            <v>0</v>
          </cell>
          <cell r="AS124">
            <v>3368329.27</v>
          </cell>
          <cell r="AT124">
            <v>72535.78</v>
          </cell>
          <cell r="AU124">
            <v>0</v>
          </cell>
          <cell r="AV124">
            <v>0</v>
          </cell>
          <cell r="AW124">
            <v>154912.07999999999</v>
          </cell>
          <cell r="AX124">
            <v>0</v>
          </cell>
          <cell r="AY124">
            <v>262099.71</v>
          </cell>
          <cell r="AZ124">
            <v>0</v>
          </cell>
          <cell r="BA124">
            <v>62754.81</v>
          </cell>
          <cell r="BB124">
            <v>91097.37</v>
          </cell>
          <cell r="BC124">
            <v>0</v>
          </cell>
          <cell r="BD124">
            <v>1077.6600000000001</v>
          </cell>
          <cell r="BE124">
            <v>1491126.38</v>
          </cell>
          <cell r="BF124">
            <v>0</v>
          </cell>
          <cell r="BG124">
            <v>641.5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1435743.47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850725</v>
          </cell>
          <cell r="CH124">
            <v>0</v>
          </cell>
          <cell r="CI124">
            <v>14008</v>
          </cell>
          <cell r="CJ124">
            <v>0</v>
          </cell>
          <cell r="CK124">
            <v>213562</v>
          </cell>
          <cell r="CL124">
            <v>117262.59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141202.5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10529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88454.38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429297.85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429297.85</v>
          </cell>
          <cell r="GK124">
            <v>95066467.339999974</v>
          </cell>
        </row>
        <row r="125">
          <cell r="F125" t="str">
            <v>18400</v>
          </cell>
          <cell r="G125">
            <v>17824614.300000001</v>
          </cell>
          <cell r="H125">
            <v>17816486.920000002</v>
          </cell>
          <cell r="I125">
            <v>0</v>
          </cell>
          <cell r="J125">
            <v>0</v>
          </cell>
          <cell r="K125">
            <v>8127.38</v>
          </cell>
          <cell r="L125">
            <v>0</v>
          </cell>
          <cell r="M125">
            <v>0</v>
          </cell>
          <cell r="N125">
            <v>1923267.88</v>
          </cell>
          <cell r="O125">
            <v>129986.01</v>
          </cell>
          <cell r="P125">
            <v>0</v>
          </cell>
          <cell r="Q125">
            <v>20</v>
          </cell>
          <cell r="R125">
            <v>0</v>
          </cell>
          <cell r="S125">
            <v>0</v>
          </cell>
          <cell r="T125">
            <v>0</v>
          </cell>
          <cell r="U125">
            <v>64304</v>
          </cell>
          <cell r="V125">
            <v>0</v>
          </cell>
          <cell r="W125">
            <v>44636.46</v>
          </cell>
          <cell r="X125">
            <v>47785.07</v>
          </cell>
          <cell r="Y125">
            <v>0</v>
          </cell>
          <cell r="Z125">
            <v>0</v>
          </cell>
          <cell r="AA125">
            <v>222524.16</v>
          </cell>
          <cell r="AB125">
            <v>754926.98</v>
          </cell>
          <cell r="AC125">
            <v>139396.97</v>
          </cell>
          <cell r="AD125">
            <v>0</v>
          </cell>
          <cell r="AE125">
            <v>208169.23</v>
          </cell>
          <cell r="AF125">
            <v>12453.38</v>
          </cell>
          <cell r="AG125">
            <v>171644.76</v>
          </cell>
          <cell r="AH125">
            <v>8854.9500000000007</v>
          </cell>
          <cell r="AI125">
            <v>32052.84</v>
          </cell>
          <cell r="AJ125">
            <v>86513.07</v>
          </cell>
          <cell r="AK125">
            <v>41861227.68</v>
          </cell>
          <cell r="AL125">
            <v>40864257.609999999</v>
          </cell>
          <cell r="AM125">
            <v>996970.07</v>
          </cell>
          <cell r="AN125">
            <v>0</v>
          </cell>
          <cell r="AO125">
            <v>0</v>
          </cell>
          <cell r="AP125">
            <v>0</v>
          </cell>
          <cell r="AQ125">
            <v>10910514.619999999</v>
          </cell>
          <cell r="AR125">
            <v>18752.75</v>
          </cell>
          <cell r="AS125">
            <v>5909743.8399999999</v>
          </cell>
          <cell r="AT125">
            <v>430366.03</v>
          </cell>
          <cell r="AU125">
            <v>0</v>
          </cell>
          <cell r="AV125">
            <v>0</v>
          </cell>
          <cell r="AW125">
            <v>1168604.51</v>
          </cell>
          <cell r="AX125">
            <v>0</v>
          </cell>
          <cell r="AY125">
            <v>266608.07</v>
          </cell>
          <cell r="AZ125">
            <v>0</v>
          </cell>
          <cell r="BA125">
            <v>285350.11</v>
          </cell>
          <cell r="BB125">
            <v>138065.64000000001</v>
          </cell>
          <cell r="BC125">
            <v>0</v>
          </cell>
          <cell r="BD125">
            <v>33466.44</v>
          </cell>
          <cell r="BE125">
            <v>2659444.42</v>
          </cell>
          <cell r="BF125">
            <v>0</v>
          </cell>
          <cell r="BG125">
            <v>112.81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1295870.73</v>
          </cell>
          <cell r="BQ125">
            <v>91245.61</v>
          </cell>
          <cell r="BR125">
            <v>1051471.02</v>
          </cell>
          <cell r="BS125">
            <v>153154.1</v>
          </cell>
          <cell r="BT125">
            <v>0</v>
          </cell>
          <cell r="BU125">
            <v>0</v>
          </cell>
          <cell r="BV125">
            <v>0</v>
          </cell>
          <cell r="BW125">
            <v>3494535.7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1239560</v>
          </cell>
          <cell r="CH125">
            <v>0</v>
          </cell>
          <cell r="CI125">
            <v>26988.3</v>
          </cell>
          <cell r="CJ125">
            <v>0</v>
          </cell>
          <cell r="CK125">
            <v>582532.21</v>
          </cell>
          <cell r="CL125">
            <v>98298.35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25418.93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942686.63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137418.03</v>
          </cell>
          <cell r="DU125">
            <v>0</v>
          </cell>
          <cell r="DV125">
            <v>0</v>
          </cell>
          <cell r="DW125">
            <v>106167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160828.20000000001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282.02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174356.03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1850.3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1850.3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154623762.41999999</v>
          </cell>
        </row>
        <row r="126">
          <cell r="F126" t="str">
            <v>18401</v>
          </cell>
          <cell r="G126">
            <v>22896236.359999999</v>
          </cell>
          <cell r="H126">
            <v>22844720.260000002</v>
          </cell>
          <cell r="I126">
            <v>113.35</v>
          </cell>
          <cell r="J126">
            <v>29251.82</v>
          </cell>
          <cell r="K126">
            <v>22150.93</v>
          </cell>
          <cell r="L126">
            <v>0</v>
          </cell>
          <cell r="M126">
            <v>0</v>
          </cell>
          <cell r="N126">
            <v>3059463</v>
          </cell>
          <cell r="O126">
            <v>215809.67</v>
          </cell>
          <cell r="P126">
            <v>0</v>
          </cell>
          <cell r="Q126">
            <v>25517</v>
          </cell>
          <cell r="R126">
            <v>0</v>
          </cell>
          <cell r="S126">
            <v>0</v>
          </cell>
          <cell r="T126">
            <v>60405</v>
          </cell>
          <cell r="U126">
            <v>124768</v>
          </cell>
          <cell r="V126">
            <v>0</v>
          </cell>
          <cell r="W126">
            <v>64773.86</v>
          </cell>
          <cell r="X126">
            <v>68677.759999999995</v>
          </cell>
          <cell r="Y126">
            <v>0</v>
          </cell>
          <cell r="Z126">
            <v>0</v>
          </cell>
          <cell r="AA126">
            <v>427472.76</v>
          </cell>
          <cell r="AB126">
            <v>1318715.3799999999</v>
          </cell>
          <cell r="AC126">
            <v>211873.92000000001</v>
          </cell>
          <cell r="AD126">
            <v>0</v>
          </cell>
          <cell r="AE126">
            <v>215709.11</v>
          </cell>
          <cell r="AF126">
            <v>45016.93</v>
          </cell>
          <cell r="AG126">
            <v>205044.37</v>
          </cell>
          <cell r="AH126">
            <v>0</v>
          </cell>
          <cell r="AI126">
            <v>18857.759999999998</v>
          </cell>
          <cell r="AJ126">
            <v>56821.48</v>
          </cell>
          <cell r="AK126">
            <v>85507215.719999999</v>
          </cell>
          <cell r="AL126">
            <v>76658356.760000005</v>
          </cell>
          <cell r="AM126">
            <v>3210540.73</v>
          </cell>
          <cell r="AN126">
            <v>5393582.3200000003</v>
          </cell>
          <cell r="AO126">
            <v>244735.91</v>
          </cell>
          <cell r="AP126">
            <v>0</v>
          </cell>
          <cell r="AQ126">
            <v>21245404.539999999</v>
          </cell>
          <cell r="AR126">
            <v>0</v>
          </cell>
          <cell r="AS126">
            <v>12251478.220000001</v>
          </cell>
          <cell r="AT126">
            <v>1054141.6200000001</v>
          </cell>
          <cell r="AU126">
            <v>0</v>
          </cell>
          <cell r="AV126">
            <v>0</v>
          </cell>
          <cell r="AW126">
            <v>1909303.62</v>
          </cell>
          <cell r="AX126">
            <v>0</v>
          </cell>
          <cell r="AY126">
            <v>680237.34</v>
          </cell>
          <cell r="AZ126">
            <v>0</v>
          </cell>
          <cell r="BA126">
            <v>450677.14</v>
          </cell>
          <cell r="BB126">
            <v>264692.94</v>
          </cell>
          <cell r="BC126">
            <v>0</v>
          </cell>
          <cell r="BD126">
            <v>60532.23</v>
          </cell>
          <cell r="BE126">
            <v>4570921.43</v>
          </cell>
          <cell r="BF126">
            <v>3420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4289525.1399999997</v>
          </cell>
          <cell r="BQ126">
            <v>0</v>
          </cell>
          <cell r="BR126">
            <v>3704503.36</v>
          </cell>
          <cell r="BS126">
            <v>585021.78</v>
          </cell>
          <cell r="BT126">
            <v>0</v>
          </cell>
          <cell r="BU126">
            <v>0</v>
          </cell>
          <cell r="BV126">
            <v>0</v>
          </cell>
          <cell r="BW126">
            <v>7483691.1500000004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2397380</v>
          </cell>
          <cell r="CH126">
            <v>0</v>
          </cell>
          <cell r="CI126">
            <v>53788</v>
          </cell>
          <cell r="CJ126">
            <v>0</v>
          </cell>
          <cell r="CK126">
            <v>990773.02</v>
          </cell>
          <cell r="CL126">
            <v>387165.22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36571.269999999997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1831116.67</v>
          </cell>
          <cell r="CZ126">
            <v>0</v>
          </cell>
          <cell r="DA126">
            <v>1308124.3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48697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103608.17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420.42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326047.08</v>
          </cell>
          <cell r="FI126">
            <v>242657.49</v>
          </cell>
          <cell r="FJ126">
            <v>0</v>
          </cell>
          <cell r="FK126">
            <v>62953.25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179704.24</v>
          </cell>
          <cell r="FS126">
            <v>0</v>
          </cell>
          <cell r="FT126">
            <v>1190.4100000000001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1190.4100000000001</v>
          </cell>
          <cell r="GA126">
            <v>0</v>
          </cell>
          <cell r="GB126">
            <v>0</v>
          </cell>
          <cell r="GC126">
            <v>0</v>
          </cell>
          <cell r="GD126">
            <v>30098.97</v>
          </cell>
          <cell r="GE126">
            <v>0</v>
          </cell>
          <cell r="GF126">
            <v>0</v>
          </cell>
          <cell r="GG126">
            <v>30098.97</v>
          </cell>
          <cell r="GH126">
            <v>0</v>
          </cell>
          <cell r="GI126">
            <v>0</v>
          </cell>
          <cell r="GJ126">
            <v>0</v>
          </cell>
          <cell r="GK126">
            <v>289510965.56000006</v>
          </cell>
        </row>
        <row r="127">
          <cell r="F127" t="str">
            <v>18402</v>
          </cell>
          <cell r="G127">
            <v>23507324.390000001</v>
          </cell>
          <cell r="H127">
            <v>23486197.760000002</v>
          </cell>
          <cell r="I127">
            <v>3844.64</v>
          </cell>
          <cell r="J127">
            <v>0</v>
          </cell>
          <cell r="K127">
            <v>17281.990000000002</v>
          </cell>
          <cell r="L127">
            <v>0</v>
          </cell>
          <cell r="M127">
            <v>0</v>
          </cell>
          <cell r="N127">
            <v>3143836.83</v>
          </cell>
          <cell r="O127">
            <v>316752.89</v>
          </cell>
          <cell r="P127">
            <v>0</v>
          </cell>
          <cell r="Q127">
            <v>88334.26</v>
          </cell>
          <cell r="R127">
            <v>0</v>
          </cell>
          <cell r="S127">
            <v>0</v>
          </cell>
          <cell r="T127">
            <v>27655</v>
          </cell>
          <cell r="U127">
            <v>0</v>
          </cell>
          <cell r="V127">
            <v>0</v>
          </cell>
          <cell r="W127">
            <v>33944.36</v>
          </cell>
          <cell r="X127">
            <v>123629.98</v>
          </cell>
          <cell r="Y127">
            <v>0</v>
          </cell>
          <cell r="Z127">
            <v>0</v>
          </cell>
          <cell r="AA127">
            <v>233131.87</v>
          </cell>
          <cell r="AB127">
            <v>1388194.42</v>
          </cell>
          <cell r="AC127">
            <v>250868.87</v>
          </cell>
          <cell r="AD127">
            <v>0</v>
          </cell>
          <cell r="AE127">
            <v>220116.38</v>
          </cell>
          <cell r="AF127">
            <v>24232.01</v>
          </cell>
          <cell r="AG127">
            <v>112149.58</v>
          </cell>
          <cell r="AH127">
            <v>14244.19</v>
          </cell>
          <cell r="AI127">
            <v>66166.880000000005</v>
          </cell>
          <cell r="AJ127">
            <v>244416.14</v>
          </cell>
          <cell r="AK127">
            <v>72269734.680000007</v>
          </cell>
          <cell r="AL127">
            <v>66774774.18</v>
          </cell>
          <cell r="AM127">
            <v>2197454.46</v>
          </cell>
          <cell r="AN127">
            <v>3297506.04</v>
          </cell>
          <cell r="AO127">
            <v>0</v>
          </cell>
          <cell r="AP127">
            <v>0</v>
          </cell>
          <cell r="AQ127">
            <v>19486214.809999999</v>
          </cell>
          <cell r="AR127">
            <v>0</v>
          </cell>
          <cell r="AS127">
            <v>10202368.82</v>
          </cell>
          <cell r="AT127">
            <v>764547.2</v>
          </cell>
          <cell r="AU127">
            <v>0</v>
          </cell>
          <cell r="AV127">
            <v>0</v>
          </cell>
          <cell r="AW127">
            <v>2232549.64</v>
          </cell>
          <cell r="AX127">
            <v>0</v>
          </cell>
          <cell r="AY127">
            <v>468499.68</v>
          </cell>
          <cell r="AZ127">
            <v>0</v>
          </cell>
          <cell r="BA127">
            <v>189183.55</v>
          </cell>
          <cell r="BB127">
            <v>230772.26</v>
          </cell>
          <cell r="BC127">
            <v>0</v>
          </cell>
          <cell r="BD127">
            <v>57454.86</v>
          </cell>
          <cell r="BE127">
            <v>5340838.8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478181.6</v>
          </cell>
          <cell r="BQ127">
            <v>0</v>
          </cell>
          <cell r="BR127">
            <v>420269.05</v>
          </cell>
          <cell r="BS127">
            <v>57912.55</v>
          </cell>
          <cell r="BT127">
            <v>0</v>
          </cell>
          <cell r="BU127">
            <v>0</v>
          </cell>
          <cell r="BV127">
            <v>0</v>
          </cell>
          <cell r="BW127">
            <v>6709317</v>
          </cell>
          <cell r="BX127">
            <v>5257.18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2082248.71</v>
          </cell>
          <cell r="CH127">
            <v>0</v>
          </cell>
          <cell r="CI127">
            <v>67267.47</v>
          </cell>
          <cell r="CJ127">
            <v>0</v>
          </cell>
          <cell r="CK127">
            <v>1696070.89</v>
          </cell>
          <cell r="CL127">
            <v>164144.95000000001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17141.7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31642.81</v>
          </cell>
          <cell r="CY127">
            <v>1977875.88</v>
          </cell>
          <cell r="CZ127">
            <v>0</v>
          </cell>
          <cell r="DA127">
            <v>82195.38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22790.22</v>
          </cell>
          <cell r="DT127">
            <v>0</v>
          </cell>
          <cell r="DU127">
            <v>0</v>
          </cell>
          <cell r="DV127">
            <v>0</v>
          </cell>
          <cell r="DW127">
            <v>37894.959999999999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30827.22</v>
          </cell>
          <cell r="EE127">
            <v>113012.5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44591.31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336355.82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6389.09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6389.09</v>
          </cell>
          <cell r="GA127">
            <v>0</v>
          </cell>
          <cell r="GB127">
            <v>0</v>
          </cell>
          <cell r="GC127">
            <v>0</v>
          </cell>
          <cell r="GD127">
            <v>7573.92</v>
          </cell>
          <cell r="GE127">
            <v>0</v>
          </cell>
          <cell r="GF127">
            <v>0</v>
          </cell>
          <cell r="GG127">
            <v>7573.92</v>
          </cell>
          <cell r="GH127">
            <v>0</v>
          </cell>
          <cell r="GI127">
            <v>0</v>
          </cell>
          <cell r="GJ127">
            <v>0</v>
          </cell>
          <cell r="GK127">
            <v>251217144.63999999</v>
          </cell>
        </row>
        <row r="128">
          <cell r="F128" t="str">
            <v>18902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1367533.28</v>
          </cell>
          <cell r="AL128">
            <v>1352234.51</v>
          </cell>
          <cell r="AM128">
            <v>15298.77</v>
          </cell>
          <cell r="AN128">
            <v>0</v>
          </cell>
          <cell r="AO128">
            <v>0</v>
          </cell>
          <cell r="AP128">
            <v>0</v>
          </cell>
          <cell r="AQ128">
            <v>115668.01</v>
          </cell>
          <cell r="AR128">
            <v>0</v>
          </cell>
          <cell r="AS128">
            <v>50438.15</v>
          </cell>
          <cell r="AT128">
            <v>0</v>
          </cell>
          <cell r="AU128">
            <v>0</v>
          </cell>
          <cell r="AV128">
            <v>0</v>
          </cell>
          <cell r="AW128">
            <v>31407.82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33822.04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126832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94451</v>
          </cell>
          <cell r="CH128">
            <v>0</v>
          </cell>
          <cell r="CI128">
            <v>0</v>
          </cell>
          <cell r="CJ128">
            <v>0</v>
          </cell>
          <cell r="CK128">
            <v>22234</v>
          </cell>
          <cell r="CL128">
            <v>10147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3220066.5799999996</v>
          </cell>
        </row>
        <row r="129">
          <cell r="F129" t="str">
            <v>19007</v>
          </cell>
          <cell r="G129">
            <v>276301.7</v>
          </cell>
          <cell r="H129">
            <v>276281.94</v>
          </cell>
          <cell r="I129">
            <v>0</v>
          </cell>
          <cell r="J129">
            <v>0</v>
          </cell>
          <cell r="K129">
            <v>19.760000000000002</v>
          </cell>
          <cell r="L129">
            <v>0</v>
          </cell>
          <cell r="M129">
            <v>0</v>
          </cell>
          <cell r="N129">
            <v>6783.3</v>
          </cell>
          <cell r="O129">
            <v>283.8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5188.8500000000004</v>
          </cell>
          <cell r="AD129">
            <v>0</v>
          </cell>
          <cell r="AE129">
            <v>150.65</v>
          </cell>
          <cell r="AF129">
            <v>0</v>
          </cell>
          <cell r="AG129">
            <v>200</v>
          </cell>
          <cell r="AH129">
            <v>0</v>
          </cell>
          <cell r="AI129">
            <v>960</v>
          </cell>
          <cell r="AJ129">
            <v>0</v>
          </cell>
          <cell r="AK129">
            <v>307402.44</v>
          </cell>
          <cell r="AL129">
            <v>288255.61</v>
          </cell>
          <cell r="AM129">
            <v>1966.55</v>
          </cell>
          <cell r="AN129">
            <v>0</v>
          </cell>
          <cell r="AO129">
            <v>0</v>
          </cell>
          <cell r="AP129">
            <v>17180.28</v>
          </cell>
          <cell r="AQ129">
            <v>27951.200000000001</v>
          </cell>
          <cell r="AR129">
            <v>0</v>
          </cell>
          <cell r="AS129">
            <v>21445.06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6506.14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6119.07</v>
          </cell>
          <cell r="BQ129">
            <v>5.53</v>
          </cell>
          <cell r="BR129">
            <v>0</v>
          </cell>
          <cell r="BS129">
            <v>0</v>
          </cell>
          <cell r="BT129">
            <v>4389.1099999999997</v>
          </cell>
          <cell r="BU129">
            <v>1724.43</v>
          </cell>
          <cell r="BV129">
            <v>0</v>
          </cell>
          <cell r="BW129">
            <v>5072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5072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1259259.4200000004</v>
          </cell>
        </row>
        <row r="130">
          <cell r="F130" t="str">
            <v>19028</v>
          </cell>
          <cell r="G130">
            <v>518769.06</v>
          </cell>
          <cell r="H130">
            <v>506332.34</v>
          </cell>
          <cell r="I130">
            <v>0</v>
          </cell>
          <cell r="J130">
            <v>7972.72</v>
          </cell>
          <cell r="K130">
            <v>4464</v>
          </cell>
          <cell r="L130">
            <v>0</v>
          </cell>
          <cell r="M130">
            <v>0</v>
          </cell>
          <cell r="N130">
            <v>44412.4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395.81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17928.03</v>
          </cell>
          <cell r="AC130">
            <v>8179.12</v>
          </cell>
          <cell r="AD130">
            <v>0</v>
          </cell>
          <cell r="AE130">
            <v>1000</v>
          </cell>
          <cell r="AF130">
            <v>200</v>
          </cell>
          <cell r="AG130">
            <v>450</v>
          </cell>
          <cell r="AH130">
            <v>0</v>
          </cell>
          <cell r="AI130">
            <v>16259.44</v>
          </cell>
          <cell r="AJ130">
            <v>0</v>
          </cell>
          <cell r="AK130">
            <v>1699070.58</v>
          </cell>
          <cell r="AL130">
            <v>1684119.39</v>
          </cell>
          <cell r="AM130">
            <v>14951.19</v>
          </cell>
          <cell r="AN130">
            <v>0</v>
          </cell>
          <cell r="AO130">
            <v>0</v>
          </cell>
          <cell r="AP130">
            <v>0</v>
          </cell>
          <cell r="AQ130">
            <v>284869.73</v>
          </cell>
          <cell r="AR130">
            <v>0</v>
          </cell>
          <cell r="AS130">
            <v>96349.47</v>
          </cell>
          <cell r="AT130">
            <v>0</v>
          </cell>
          <cell r="AU130">
            <v>0</v>
          </cell>
          <cell r="AV130">
            <v>0</v>
          </cell>
          <cell r="AW130">
            <v>68757.19</v>
          </cell>
          <cell r="AX130">
            <v>0</v>
          </cell>
          <cell r="AY130">
            <v>14723.72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1473.67</v>
          </cell>
          <cell r="BE130">
            <v>95266.18</v>
          </cell>
          <cell r="BF130">
            <v>130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8169.5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5737.18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5737.18</v>
          </cell>
          <cell r="BV130">
            <v>0</v>
          </cell>
          <cell r="BW130">
            <v>94764.18</v>
          </cell>
          <cell r="BX130">
            <v>1039.26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20129.349999999999</v>
          </cell>
          <cell r="CH130">
            <v>0</v>
          </cell>
          <cell r="CI130">
            <v>0</v>
          </cell>
          <cell r="CJ130">
            <v>0</v>
          </cell>
          <cell r="CK130">
            <v>11510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40215.85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13979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4583.88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3306.84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6833.8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6833.8</v>
          </cell>
          <cell r="GK130">
            <v>5308913.8599999975</v>
          </cell>
        </row>
        <row r="131">
          <cell r="F131" t="str">
            <v>19400</v>
          </cell>
          <cell r="G131">
            <v>697183.23</v>
          </cell>
          <cell r="H131">
            <v>693982.15</v>
          </cell>
          <cell r="I131">
            <v>0</v>
          </cell>
          <cell r="J131">
            <v>0</v>
          </cell>
          <cell r="K131">
            <v>3201.08</v>
          </cell>
          <cell r="L131">
            <v>0</v>
          </cell>
          <cell r="M131">
            <v>0</v>
          </cell>
          <cell r="N131">
            <v>137193.62</v>
          </cell>
          <cell r="O131">
            <v>17447.75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4500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19682.86</v>
          </cell>
          <cell r="AC131">
            <v>6696</v>
          </cell>
          <cell r="AD131">
            <v>0</v>
          </cell>
          <cell r="AE131">
            <v>4779.75</v>
          </cell>
          <cell r="AF131">
            <v>243.85</v>
          </cell>
          <cell r="AG131">
            <v>0</v>
          </cell>
          <cell r="AH131">
            <v>7598.15</v>
          </cell>
          <cell r="AI131">
            <v>76245.259999999995</v>
          </cell>
          <cell r="AJ131">
            <v>0</v>
          </cell>
          <cell r="AK131">
            <v>2025158.16</v>
          </cell>
          <cell r="AL131">
            <v>2004150.13</v>
          </cell>
          <cell r="AM131">
            <v>21008.03</v>
          </cell>
          <cell r="AN131">
            <v>0</v>
          </cell>
          <cell r="AO131">
            <v>0</v>
          </cell>
          <cell r="AP131">
            <v>0</v>
          </cell>
          <cell r="AQ131">
            <v>347535.75</v>
          </cell>
          <cell r="AR131">
            <v>0</v>
          </cell>
          <cell r="AS131">
            <v>160299.21</v>
          </cell>
          <cell r="AT131">
            <v>4384.17</v>
          </cell>
          <cell r="AU131">
            <v>0</v>
          </cell>
          <cell r="AV131">
            <v>0</v>
          </cell>
          <cell r="AW131">
            <v>32500.98</v>
          </cell>
          <cell r="AX131">
            <v>0</v>
          </cell>
          <cell r="AY131">
            <v>16665.36</v>
          </cell>
          <cell r="AZ131">
            <v>0</v>
          </cell>
          <cell r="BA131">
            <v>0</v>
          </cell>
          <cell r="BB131">
            <v>2361.79</v>
          </cell>
          <cell r="BC131">
            <v>0</v>
          </cell>
          <cell r="BD131">
            <v>1248.26</v>
          </cell>
          <cell r="BE131">
            <v>130075.98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8904.11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8904.11</v>
          </cell>
          <cell r="BV131">
            <v>0</v>
          </cell>
          <cell r="BW131">
            <v>141073.94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7816.94</v>
          </cell>
          <cell r="CF131">
            <v>0</v>
          </cell>
          <cell r="CG131">
            <v>42516.57</v>
          </cell>
          <cell r="CH131">
            <v>0</v>
          </cell>
          <cell r="CI131">
            <v>0</v>
          </cell>
          <cell r="CJ131">
            <v>0</v>
          </cell>
          <cell r="CK131">
            <v>43475.81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43560.63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3703.99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6714097.6200000029</v>
          </cell>
        </row>
        <row r="132">
          <cell r="F132" t="str">
            <v>19401</v>
          </cell>
          <cell r="G132">
            <v>7392084.04</v>
          </cell>
          <cell r="H132">
            <v>7258953.8200000003</v>
          </cell>
          <cell r="I132">
            <v>0</v>
          </cell>
          <cell r="J132">
            <v>103435.65</v>
          </cell>
          <cell r="K132">
            <v>29694.57</v>
          </cell>
          <cell r="L132">
            <v>0</v>
          </cell>
          <cell r="M132">
            <v>0</v>
          </cell>
          <cell r="N132">
            <v>636627.30000000005</v>
          </cell>
          <cell r="O132">
            <v>975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24391.9</v>
          </cell>
          <cell r="V132">
            <v>0</v>
          </cell>
          <cell r="W132">
            <v>0</v>
          </cell>
          <cell r="X132">
            <v>7752.14</v>
          </cell>
          <cell r="Y132">
            <v>0</v>
          </cell>
          <cell r="Z132">
            <v>0</v>
          </cell>
          <cell r="AA132">
            <v>24187.62</v>
          </cell>
          <cell r="AB132">
            <v>321955.96999999997</v>
          </cell>
          <cell r="AC132">
            <v>94907.09</v>
          </cell>
          <cell r="AD132">
            <v>0</v>
          </cell>
          <cell r="AE132">
            <v>73460.12</v>
          </cell>
          <cell r="AF132">
            <v>6093.38</v>
          </cell>
          <cell r="AG132">
            <v>0</v>
          </cell>
          <cell r="AH132">
            <v>1412.94</v>
          </cell>
          <cell r="AI132">
            <v>79697.100000000006</v>
          </cell>
          <cell r="AJ132">
            <v>1794.04</v>
          </cell>
          <cell r="AK132">
            <v>24039465.579999998</v>
          </cell>
          <cell r="AL132">
            <v>22480155.789999999</v>
          </cell>
          <cell r="AM132">
            <v>685112.03</v>
          </cell>
          <cell r="AN132">
            <v>874197.76</v>
          </cell>
          <cell r="AO132">
            <v>0</v>
          </cell>
          <cell r="AP132">
            <v>0</v>
          </cell>
          <cell r="AQ132">
            <v>6391150.4400000004</v>
          </cell>
          <cell r="AR132">
            <v>0</v>
          </cell>
          <cell r="AS132">
            <v>3139281.12</v>
          </cell>
          <cell r="AT132">
            <v>336425.92</v>
          </cell>
          <cell r="AU132">
            <v>0</v>
          </cell>
          <cell r="AV132">
            <v>0</v>
          </cell>
          <cell r="AW132">
            <v>787568.17</v>
          </cell>
          <cell r="AX132">
            <v>0</v>
          </cell>
          <cell r="AY132">
            <v>147573.06</v>
          </cell>
          <cell r="AZ132">
            <v>0</v>
          </cell>
          <cell r="BA132">
            <v>314338.87</v>
          </cell>
          <cell r="BB132">
            <v>76323.759999999995</v>
          </cell>
          <cell r="BC132">
            <v>0</v>
          </cell>
          <cell r="BD132">
            <v>19221.009999999998</v>
          </cell>
          <cell r="BE132">
            <v>1552928.68</v>
          </cell>
          <cell r="BF132">
            <v>13934</v>
          </cell>
          <cell r="BG132">
            <v>3555.85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172580.46</v>
          </cell>
          <cell r="BQ132">
            <v>526.44000000000005</v>
          </cell>
          <cell r="BR132">
            <v>0</v>
          </cell>
          <cell r="BS132">
            <v>0</v>
          </cell>
          <cell r="BT132">
            <v>0</v>
          </cell>
          <cell r="BU132">
            <v>172054.02</v>
          </cell>
          <cell r="BV132">
            <v>0</v>
          </cell>
          <cell r="BW132">
            <v>2230949.5299999998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626789.57999999996</v>
          </cell>
          <cell r="CH132">
            <v>0</v>
          </cell>
          <cell r="CI132">
            <v>21330</v>
          </cell>
          <cell r="CJ132">
            <v>0</v>
          </cell>
          <cell r="CK132">
            <v>672173.26</v>
          </cell>
          <cell r="CL132">
            <v>111593.31</v>
          </cell>
          <cell r="CM132">
            <v>20412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29982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588968.82999999996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66458.92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8892.02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84349.61</v>
          </cell>
          <cell r="FI132">
            <v>157930.54</v>
          </cell>
          <cell r="FJ132">
            <v>0</v>
          </cell>
          <cell r="FK132">
            <v>68576.77</v>
          </cell>
          <cell r="FL132">
            <v>0</v>
          </cell>
          <cell r="FM132">
            <v>0</v>
          </cell>
          <cell r="FN132">
            <v>0</v>
          </cell>
          <cell r="FO132">
            <v>7876.77</v>
          </cell>
          <cell r="FP132">
            <v>0</v>
          </cell>
          <cell r="FQ132">
            <v>0</v>
          </cell>
          <cell r="FR132">
            <v>0</v>
          </cell>
          <cell r="FS132">
            <v>81477</v>
          </cell>
          <cell r="FT132">
            <v>40051.03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40051.03</v>
          </cell>
          <cell r="GA132">
            <v>0</v>
          </cell>
          <cell r="GB132">
            <v>0</v>
          </cell>
          <cell r="GC132">
            <v>0</v>
          </cell>
          <cell r="GD132">
            <v>6133.75</v>
          </cell>
          <cell r="GE132">
            <v>0</v>
          </cell>
          <cell r="GF132">
            <v>0</v>
          </cell>
          <cell r="GG132">
            <v>6133.75</v>
          </cell>
          <cell r="GH132">
            <v>0</v>
          </cell>
          <cell r="GI132">
            <v>0</v>
          </cell>
          <cell r="GJ132">
            <v>0</v>
          </cell>
          <cell r="GK132">
            <v>82133945.340000018</v>
          </cell>
        </row>
        <row r="133">
          <cell r="F133" t="str">
            <v>19403</v>
          </cell>
          <cell r="G133">
            <v>1653018.09</v>
          </cell>
          <cell r="H133">
            <v>1580540.56</v>
          </cell>
          <cell r="I133">
            <v>0</v>
          </cell>
          <cell r="J133">
            <v>68063.789999999994</v>
          </cell>
          <cell r="K133">
            <v>4413.74</v>
          </cell>
          <cell r="L133">
            <v>0</v>
          </cell>
          <cell r="M133">
            <v>0</v>
          </cell>
          <cell r="N133">
            <v>174597.12</v>
          </cell>
          <cell r="O133">
            <v>2767.33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55482.84</v>
          </cell>
          <cell r="AC133">
            <v>13220.01</v>
          </cell>
          <cell r="AD133">
            <v>0</v>
          </cell>
          <cell r="AE133">
            <v>1000</v>
          </cell>
          <cell r="AF133">
            <v>821.01</v>
          </cell>
          <cell r="AG133">
            <v>1760</v>
          </cell>
          <cell r="AH133">
            <v>185.64</v>
          </cell>
          <cell r="AI133">
            <v>10501.85</v>
          </cell>
          <cell r="AJ133">
            <v>88858.44</v>
          </cell>
          <cell r="AK133">
            <v>4898754.45</v>
          </cell>
          <cell r="AL133">
            <v>4790079.8899999997</v>
          </cell>
          <cell r="AM133">
            <v>108674.56</v>
          </cell>
          <cell r="AN133">
            <v>0</v>
          </cell>
          <cell r="AO133">
            <v>0</v>
          </cell>
          <cell r="AP133">
            <v>0</v>
          </cell>
          <cell r="AQ133">
            <v>1423509.51</v>
          </cell>
          <cell r="AR133">
            <v>0</v>
          </cell>
          <cell r="AS133">
            <v>668349.82999999996</v>
          </cell>
          <cell r="AT133">
            <v>49023.28</v>
          </cell>
          <cell r="AU133">
            <v>0</v>
          </cell>
          <cell r="AV133">
            <v>0</v>
          </cell>
          <cell r="AW133">
            <v>172672.91</v>
          </cell>
          <cell r="AX133">
            <v>117901.69</v>
          </cell>
          <cell r="AY133">
            <v>19646.599999999999</v>
          </cell>
          <cell r="AZ133">
            <v>0</v>
          </cell>
          <cell r="BA133">
            <v>52619.07</v>
          </cell>
          <cell r="BB133">
            <v>11950.56</v>
          </cell>
          <cell r="BC133">
            <v>0</v>
          </cell>
          <cell r="BD133">
            <v>3766.09</v>
          </cell>
          <cell r="BE133">
            <v>327579.48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34739.29</v>
          </cell>
          <cell r="BQ133">
            <v>100.4</v>
          </cell>
          <cell r="BR133">
            <v>0</v>
          </cell>
          <cell r="BS133">
            <v>0</v>
          </cell>
          <cell r="BT133">
            <v>0</v>
          </cell>
          <cell r="BU133">
            <v>34638.89</v>
          </cell>
          <cell r="BV133">
            <v>0</v>
          </cell>
          <cell r="BW133">
            <v>329788.76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123559.14</v>
          </cell>
          <cell r="CH133">
            <v>0</v>
          </cell>
          <cell r="CI133">
            <v>0</v>
          </cell>
          <cell r="CJ133">
            <v>0</v>
          </cell>
          <cell r="CK133">
            <v>46148.54</v>
          </cell>
          <cell r="CL133">
            <v>0</v>
          </cell>
          <cell r="CM133">
            <v>0</v>
          </cell>
          <cell r="CN133">
            <v>0</v>
          </cell>
          <cell r="CO133">
            <v>14315.65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125668.06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20097.37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5188.29</v>
          </cell>
          <cell r="FU133">
            <v>4688.84</v>
          </cell>
          <cell r="FV133">
            <v>0</v>
          </cell>
          <cell r="FW133">
            <v>0</v>
          </cell>
          <cell r="FX133">
            <v>0</v>
          </cell>
          <cell r="FY133">
            <v>499.45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17039191.019999996</v>
          </cell>
        </row>
        <row r="134">
          <cell r="F134" t="str">
            <v>19404</v>
          </cell>
          <cell r="G134">
            <v>2183003.38</v>
          </cell>
          <cell r="H134">
            <v>2180168.6</v>
          </cell>
          <cell r="I134">
            <v>0</v>
          </cell>
          <cell r="J134">
            <v>0</v>
          </cell>
          <cell r="K134">
            <v>2834.78</v>
          </cell>
          <cell r="L134">
            <v>0</v>
          </cell>
          <cell r="M134">
            <v>0</v>
          </cell>
          <cell r="N134">
            <v>287505.11</v>
          </cell>
          <cell r="O134">
            <v>20201</v>
          </cell>
          <cell r="P134">
            <v>0</v>
          </cell>
          <cell r="Q134">
            <v>2336.34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5608.87</v>
          </cell>
          <cell r="X134">
            <v>132.5</v>
          </cell>
          <cell r="Y134">
            <v>0</v>
          </cell>
          <cell r="Z134">
            <v>0</v>
          </cell>
          <cell r="AA134">
            <v>0</v>
          </cell>
          <cell r="AB134">
            <v>99972.34</v>
          </cell>
          <cell r="AC134">
            <v>31255.23</v>
          </cell>
          <cell r="AD134">
            <v>0</v>
          </cell>
          <cell r="AE134">
            <v>55834.53</v>
          </cell>
          <cell r="AF134">
            <v>1180.29</v>
          </cell>
          <cell r="AG134">
            <v>42481.599999999999</v>
          </cell>
          <cell r="AH134">
            <v>4026.97</v>
          </cell>
          <cell r="AI134">
            <v>8056.46</v>
          </cell>
          <cell r="AJ134">
            <v>16418.98</v>
          </cell>
          <cell r="AK134">
            <v>6177612.8300000001</v>
          </cell>
          <cell r="AL134">
            <v>6027564.21</v>
          </cell>
          <cell r="AM134">
            <v>150048.62</v>
          </cell>
          <cell r="AN134">
            <v>0</v>
          </cell>
          <cell r="AO134">
            <v>0</v>
          </cell>
          <cell r="AP134">
            <v>0</v>
          </cell>
          <cell r="AQ134">
            <v>1542750.65</v>
          </cell>
          <cell r="AR134">
            <v>99.88</v>
          </cell>
          <cell r="AS134">
            <v>828168.5</v>
          </cell>
          <cell r="AT134">
            <v>51398.13</v>
          </cell>
          <cell r="AU134">
            <v>0</v>
          </cell>
          <cell r="AV134">
            <v>0</v>
          </cell>
          <cell r="AW134">
            <v>159811.73000000001</v>
          </cell>
          <cell r="AX134">
            <v>0</v>
          </cell>
          <cell r="AY134">
            <v>30847.33</v>
          </cell>
          <cell r="AZ134">
            <v>0</v>
          </cell>
          <cell r="BA134">
            <v>17448.73</v>
          </cell>
          <cell r="BB134">
            <v>0</v>
          </cell>
          <cell r="BC134">
            <v>0</v>
          </cell>
          <cell r="BD134">
            <v>3908.5</v>
          </cell>
          <cell r="BE134">
            <v>444185.67</v>
          </cell>
          <cell r="BF134">
            <v>0</v>
          </cell>
          <cell r="BG134">
            <v>6882.18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189437.31</v>
          </cell>
          <cell r="BQ134">
            <v>142.05000000000001</v>
          </cell>
          <cell r="BR134">
            <v>0</v>
          </cell>
          <cell r="BS134">
            <v>0</v>
          </cell>
          <cell r="BT134">
            <v>142025.15</v>
          </cell>
          <cell r="BU134">
            <v>47270.11</v>
          </cell>
          <cell r="BV134">
            <v>0</v>
          </cell>
          <cell r="BW134">
            <v>779742.19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206139.62</v>
          </cell>
          <cell r="CH134">
            <v>0</v>
          </cell>
          <cell r="CI134">
            <v>6423</v>
          </cell>
          <cell r="CJ134">
            <v>0</v>
          </cell>
          <cell r="CK134">
            <v>271565.90999999997</v>
          </cell>
          <cell r="CL134">
            <v>80731.149999999994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145281.01999999999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45000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17205.47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7396.02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22320102.939999998</v>
          </cell>
        </row>
        <row r="135">
          <cell r="F135" t="str">
            <v>20094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10671.14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3085.9</v>
          </cell>
          <cell r="AC135">
            <v>1255.17</v>
          </cell>
          <cell r="AD135">
            <v>0</v>
          </cell>
          <cell r="AE135">
            <v>1500</v>
          </cell>
          <cell r="AF135">
            <v>5</v>
          </cell>
          <cell r="AG135">
            <v>0</v>
          </cell>
          <cell r="AH135">
            <v>0</v>
          </cell>
          <cell r="AI135">
            <v>0</v>
          </cell>
          <cell r="AJ135">
            <v>4825.07</v>
          </cell>
          <cell r="AK135">
            <v>1626326.56</v>
          </cell>
          <cell r="AL135">
            <v>1615207.27</v>
          </cell>
          <cell r="AM135">
            <v>11119.29</v>
          </cell>
          <cell r="AN135">
            <v>0</v>
          </cell>
          <cell r="AO135">
            <v>0</v>
          </cell>
          <cell r="AP135">
            <v>0</v>
          </cell>
          <cell r="AQ135">
            <v>173944.8</v>
          </cell>
          <cell r="AR135">
            <v>0</v>
          </cell>
          <cell r="AS135">
            <v>63470.81</v>
          </cell>
          <cell r="AT135">
            <v>0</v>
          </cell>
          <cell r="AU135">
            <v>0</v>
          </cell>
          <cell r="AV135">
            <v>0</v>
          </cell>
          <cell r="AW135">
            <v>60136.66</v>
          </cell>
          <cell r="AX135">
            <v>0</v>
          </cell>
          <cell r="AY135">
            <v>2178.71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888.76</v>
          </cell>
          <cell r="BE135">
            <v>45269.86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2000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426.64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426.64</v>
          </cell>
          <cell r="BV135">
            <v>0</v>
          </cell>
          <cell r="BW135">
            <v>131446.14000000001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59945.98</v>
          </cell>
          <cell r="CL135">
            <v>24265.83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40284.519999999997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912.42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6037.39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27846.03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27846.03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3941322.62</v>
          </cell>
        </row>
        <row r="136">
          <cell r="F136" t="str">
            <v>20203</v>
          </cell>
          <cell r="G136">
            <v>159503.93</v>
          </cell>
          <cell r="H136">
            <v>159463.24</v>
          </cell>
          <cell r="I136">
            <v>0</v>
          </cell>
          <cell r="J136">
            <v>40.69</v>
          </cell>
          <cell r="K136">
            <v>0</v>
          </cell>
          <cell r="L136">
            <v>0</v>
          </cell>
          <cell r="M136">
            <v>0</v>
          </cell>
          <cell r="N136">
            <v>44274.78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24053.200000000001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9139.8799999999992</v>
          </cell>
          <cell r="AD136">
            <v>0</v>
          </cell>
          <cell r="AE136">
            <v>0</v>
          </cell>
          <cell r="AF136">
            <v>0</v>
          </cell>
          <cell r="AG136">
            <v>8800</v>
          </cell>
          <cell r="AH136">
            <v>0</v>
          </cell>
          <cell r="AI136">
            <v>2281.6999999999998</v>
          </cell>
          <cell r="AJ136">
            <v>0</v>
          </cell>
          <cell r="AK136">
            <v>1757160.19</v>
          </cell>
          <cell r="AL136">
            <v>1741469.57</v>
          </cell>
          <cell r="AM136">
            <v>15690.62</v>
          </cell>
          <cell r="AN136">
            <v>0</v>
          </cell>
          <cell r="AO136">
            <v>0</v>
          </cell>
          <cell r="AP136">
            <v>0</v>
          </cell>
          <cell r="AQ136">
            <v>248906.63</v>
          </cell>
          <cell r="AR136">
            <v>0</v>
          </cell>
          <cell r="AS136">
            <v>69704.66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200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179001.97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760.54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760.54</v>
          </cell>
          <cell r="BV136">
            <v>0</v>
          </cell>
          <cell r="BW136">
            <v>61136</v>
          </cell>
          <cell r="BX136">
            <v>13198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16707</v>
          </cell>
          <cell r="CH136">
            <v>0</v>
          </cell>
          <cell r="CI136">
            <v>0</v>
          </cell>
          <cell r="CJ136">
            <v>0</v>
          </cell>
          <cell r="CK136">
            <v>18974</v>
          </cell>
          <cell r="CL136">
            <v>12257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4543484.1399999997</v>
          </cell>
        </row>
        <row r="137">
          <cell r="F137" t="str">
            <v>20215</v>
          </cell>
          <cell r="G137">
            <v>390688.39</v>
          </cell>
          <cell r="H137">
            <v>390077.23</v>
          </cell>
          <cell r="I137">
            <v>0</v>
          </cell>
          <cell r="J137">
            <v>611.16</v>
          </cell>
          <cell r="K137">
            <v>0</v>
          </cell>
          <cell r="L137">
            <v>0</v>
          </cell>
          <cell r="M137">
            <v>0</v>
          </cell>
          <cell r="N137">
            <v>36925.9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16449.34</v>
          </cell>
          <cell r="AC137">
            <v>5082.17</v>
          </cell>
          <cell r="AD137">
            <v>0</v>
          </cell>
          <cell r="AE137">
            <v>11375.99</v>
          </cell>
          <cell r="AF137">
            <v>0</v>
          </cell>
          <cell r="AG137">
            <v>0</v>
          </cell>
          <cell r="AH137">
            <v>0</v>
          </cell>
          <cell r="AI137">
            <v>2890.59</v>
          </cell>
          <cell r="AJ137">
            <v>1127.81</v>
          </cell>
          <cell r="AK137">
            <v>757424.03</v>
          </cell>
          <cell r="AL137">
            <v>745977.06</v>
          </cell>
          <cell r="AM137">
            <v>11446.97</v>
          </cell>
          <cell r="AN137">
            <v>0</v>
          </cell>
          <cell r="AO137">
            <v>0</v>
          </cell>
          <cell r="AP137">
            <v>0</v>
          </cell>
          <cell r="AQ137">
            <v>179391.41</v>
          </cell>
          <cell r="AR137">
            <v>0</v>
          </cell>
          <cell r="AS137">
            <v>60329.35</v>
          </cell>
          <cell r="AT137">
            <v>2654.39</v>
          </cell>
          <cell r="AU137">
            <v>0</v>
          </cell>
          <cell r="AV137">
            <v>0</v>
          </cell>
          <cell r="AW137">
            <v>14334.71</v>
          </cell>
          <cell r="AX137">
            <v>0</v>
          </cell>
          <cell r="AY137">
            <v>200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727.91</v>
          </cell>
          <cell r="BE137">
            <v>101145.05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581.84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581.84</v>
          </cell>
          <cell r="BV137">
            <v>0</v>
          </cell>
          <cell r="BW137">
            <v>82998.64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28442.45</v>
          </cell>
          <cell r="CL137">
            <v>28609.9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22098.74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3847.55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17967.349999999999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17967.349999999999</v>
          </cell>
          <cell r="GB137">
            <v>0</v>
          </cell>
          <cell r="GC137">
            <v>0</v>
          </cell>
          <cell r="GD137">
            <v>152</v>
          </cell>
          <cell r="GE137">
            <v>0</v>
          </cell>
          <cell r="GF137">
            <v>0</v>
          </cell>
          <cell r="GG137">
            <v>152</v>
          </cell>
          <cell r="GH137">
            <v>0</v>
          </cell>
          <cell r="GI137">
            <v>0</v>
          </cell>
          <cell r="GJ137">
            <v>0</v>
          </cell>
          <cell r="GK137">
            <v>2932259.1200000006</v>
          </cell>
        </row>
        <row r="138">
          <cell r="F138" t="str">
            <v>20400</v>
          </cell>
          <cell r="G138">
            <v>404488.08</v>
          </cell>
          <cell r="H138">
            <v>404488.08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203647.4</v>
          </cell>
          <cell r="O138">
            <v>13183</v>
          </cell>
          <cell r="P138">
            <v>0</v>
          </cell>
          <cell r="Q138">
            <v>0</v>
          </cell>
          <cell r="R138">
            <v>0</v>
          </cell>
          <cell r="S138">
            <v>6800</v>
          </cell>
          <cell r="T138">
            <v>0</v>
          </cell>
          <cell r="U138">
            <v>0</v>
          </cell>
          <cell r="V138">
            <v>0</v>
          </cell>
          <cell r="W138">
            <v>2637.7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75621.45</v>
          </cell>
          <cell r="AC138">
            <v>6915.12</v>
          </cell>
          <cell r="AD138">
            <v>0</v>
          </cell>
          <cell r="AE138">
            <v>94997.52</v>
          </cell>
          <cell r="AF138">
            <v>633.95000000000005</v>
          </cell>
          <cell r="AG138">
            <v>2065</v>
          </cell>
          <cell r="AH138">
            <v>0</v>
          </cell>
          <cell r="AI138">
            <v>793.66</v>
          </cell>
          <cell r="AJ138">
            <v>0</v>
          </cell>
          <cell r="AK138">
            <v>2544755.9500000002</v>
          </cell>
          <cell r="AL138">
            <v>2320718.06</v>
          </cell>
          <cell r="AM138">
            <v>35871.089999999997</v>
          </cell>
          <cell r="AN138">
            <v>188166.8</v>
          </cell>
          <cell r="AO138">
            <v>0</v>
          </cell>
          <cell r="AP138">
            <v>0</v>
          </cell>
          <cell r="AQ138">
            <v>292231.58</v>
          </cell>
          <cell r="AR138">
            <v>0</v>
          </cell>
          <cell r="AS138">
            <v>176529.64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15789.06</v>
          </cell>
          <cell r="AZ138">
            <v>0</v>
          </cell>
          <cell r="BA138">
            <v>0</v>
          </cell>
          <cell r="BB138">
            <v>5419.86</v>
          </cell>
          <cell r="BC138">
            <v>0</v>
          </cell>
          <cell r="BD138">
            <v>0</v>
          </cell>
          <cell r="BE138">
            <v>94493.02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1482.43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1482.43</v>
          </cell>
          <cell r="BV138">
            <v>0</v>
          </cell>
          <cell r="BW138">
            <v>93258.47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54259.05</v>
          </cell>
          <cell r="CL138">
            <v>38999.42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9981.9599999999991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9981.9599999999991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7099691.7399999984</v>
          </cell>
        </row>
        <row r="139">
          <cell r="F139" t="str">
            <v>20401</v>
          </cell>
          <cell r="G139">
            <v>86227.68</v>
          </cell>
          <cell r="H139">
            <v>85367.66</v>
          </cell>
          <cell r="I139">
            <v>0</v>
          </cell>
          <cell r="J139">
            <v>860.02</v>
          </cell>
          <cell r="K139">
            <v>0</v>
          </cell>
          <cell r="L139">
            <v>0</v>
          </cell>
          <cell r="M139">
            <v>0</v>
          </cell>
          <cell r="N139">
            <v>34364.04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1680.84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22734.1</v>
          </cell>
          <cell r="AC139">
            <v>6588.84</v>
          </cell>
          <cell r="AD139">
            <v>0</v>
          </cell>
          <cell r="AE139">
            <v>100</v>
          </cell>
          <cell r="AF139">
            <v>80.44</v>
          </cell>
          <cell r="AG139">
            <v>10</v>
          </cell>
          <cell r="AH139">
            <v>0</v>
          </cell>
          <cell r="AI139">
            <v>1274.47</v>
          </cell>
          <cell r="AJ139">
            <v>1895.35</v>
          </cell>
          <cell r="AK139">
            <v>1838230.69</v>
          </cell>
          <cell r="AL139">
            <v>1606089.49</v>
          </cell>
          <cell r="AM139">
            <v>9835.4</v>
          </cell>
          <cell r="AN139">
            <v>222305.8</v>
          </cell>
          <cell r="AO139">
            <v>0</v>
          </cell>
          <cell r="AP139">
            <v>0</v>
          </cell>
          <cell r="AQ139">
            <v>156601.60999999999</v>
          </cell>
          <cell r="AR139">
            <v>0</v>
          </cell>
          <cell r="AS139">
            <v>55063.89</v>
          </cell>
          <cell r="AT139">
            <v>3539.19</v>
          </cell>
          <cell r="AU139">
            <v>0</v>
          </cell>
          <cell r="AV139">
            <v>0</v>
          </cell>
          <cell r="AW139">
            <v>25618.09</v>
          </cell>
          <cell r="AX139">
            <v>0</v>
          </cell>
          <cell r="AY139">
            <v>200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581.91999999999996</v>
          </cell>
          <cell r="BE139">
            <v>71598.52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3389.15</v>
          </cell>
          <cell r="BQ139">
            <v>0</v>
          </cell>
          <cell r="BR139">
            <v>2966.09</v>
          </cell>
          <cell r="BS139">
            <v>0</v>
          </cell>
          <cell r="BT139">
            <v>0</v>
          </cell>
          <cell r="BU139">
            <v>423.06</v>
          </cell>
          <cell r="BV139">
            <v>0</v>
          </cell>
          <cell r="BW139">
            <v>48372.73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11424.97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22639.16</v>
          </cell>
          <cell r="CZ139">
            <v>0</v>
          </cell>
          <cell r="DA139">
            <v>14308.6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4334371.7999999989</v>
          </cell>
        </row>
        <row r="140">
          <cell r="F140" t="str">
            <v>20402</v>
          </cell>
          <cell r="G140">
            <v>91415.35</v>
          </cell>
          <cell r="H140">
            <v>88397.62</v>
          </cell>
          <cell r="I140">
            <v>0</v>
          </cell>
          <cell r="J140">
            <v>3017.73</v>
          </cell>
          <cell r="K140">
            <v>0</v>
          </cell>
          <cell r="L140">
            <v>0</v>
          </cell>
          <cell r="M140">
            <v>0</v>
          </cell>
          <cell r="N140">
            <v>28804.25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1733.1</v>
          </cell>
          <cell r="X140">
            <v>0</v>
          </cell>
          <cell r="Y140">
            <v>0</v>
          </cell>
          <cell r="Z140">
            <v>0</v>
          </cell>
          <cell r="AA140">
            <v>123.89</v>
          </cell>
          <cell r="AB140">
            <v>2458.5500000000002</v>
          </cell>
          <cell r="AC140">
            <v>17381.89</v>
          </cell>
          <cell r="AD140">
            <v>0</v>
          </cell>
          <cell r="AE140">
            <v>2039</v>
          </cell>
          <cell r="AF140">
            <v>0</v>
          </cell>
          <cell r="AG140">
            <v>389</v>
          </cell>
          <cell r="AH140">
            <v>0</v>
          </cell>
          <cell r="AI140">
            <v>1325.34</v>
          </cell>
          <cell r="AJ140">
            <v>3353.48</v>
          </cell>
          <cell r="AK140">
            <v>1846576.22</v>
          </cell>
          <cell r="AL140">
            <v>1581334.79</v>
          </cell>
          <cell r="AM140">
            <v>9046.9500000000007</v>
          </cell>
          <cell r="AN140">
            <v>256194.48</v>
          </cell>
          <cell r="AO140">
            <v>0</v>
          </cell>
          <cell r="AP140">
            <v>0</v>
          </cell>
          <cell r="AQ140">
            <v>221267.84</v>
          </cell>
          <cell r="AR140">
            <v>0</v>
          </cell>
          <cell r="AS140">
            <v>66575.14</v>
          </cell>
          <cell r="AT140">
            <v>4504.42</v>
          </cell>
          <cell r="AU140">
            <v>0</v>
          </cell>
          <cell r="AV140">
            <v>0</v>
          </cell>
          <cell r="AW140">
            <v>42063.73</v>
          </cell>
          <cell r="AX140">
            <v>0</v>
          </cell>
          <cell r="AY140">
            <v>1088.8499999999999</v>
          </cell>
          <cell r="AZ140">
            <v>0</v>
          </cell>
          <cell r="BA140">
            <v>0</v>
          </cell>
          <cell r="BB140">
            <v>1662.61</v>
          </cell>
          <cell r="BC140">
            <v>0</v>
          </cell>
          <cell r="BD140">
            <v>1030.96</v>
          </cell>
          <cell r="BE140">
            <v>104342.13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419.47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419.47</v>
          </cell>
          <cell r="BV140">
            <v>0</v>
          </cell>
          <cell r="BW140">
            <v>165758.35999999999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35634</v>
          </cell>
          <cell r="CL140">
            <v>14228.34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32679.439999999999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12853.52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67621.399999999994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2741.66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2937.15</v>
          </cell>
          <cell r="FU140">
            <v>2193.4899999999998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743.66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4714357.2800000012</v>
          </cell>
        </row>
        <row r="141">
          <cell r="F141" t="str">
            <v>20403</v>
          </cell>
          <cell r="G141">
            <v>63583.94</v>
          </cell>
          <cell r="H141">
            <v>63583.94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1643.53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400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1208.33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35.200000000000003</v>
          </cell>
          <cell r="AJ141">
            <v>0</v>
          </cell>
          <cell r="AK141">
            <v>305710.33</v>
          </cell>
          <cell r="AL141">
            <v>304916.03999999998</v>
          </cell>
          <cell r="AM141">
            <v>794.29</v>
          </cell>
          <cell r="AN141">
            <v>0</v>
          </cell>
          <cell r="AO141">
            <v>0</v>
          </cell>
          <cell r="AP141">
            <v>0</v>
          </cell>
          <cell r="AQ141">
            <v>106604.97</v>
          </cell>
          <cell r="AR141">
            <v>0</v>
          </cell>
          <cell r="AS141">
            <v>4153.79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4923</v>
          </cell>
          <cell r="AZ141">
            <v>0</v>
          </cell>
          <cell r="BA141">
            <v>12248.06</v>
          </cell>
          <cell r="BB141">
            <v>0</v>
          </cell>
          <cell r="BC141">
            <v>0</v>
          </cell>
          <cell r="BD141">
            <v>0</v>
          </cell>
          <cell r="BE141">
            <v>85280.12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154.58000000000001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154.58000000000001</v>
          </cell>
          <cell r="BV141">
            <v>0</v>
          </cell>
          <cell r="BW141">
            <v>17403.02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17403.02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15858.39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15858.39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1021917.5200000001</v>
          </cell>
        </row>
        <row r="142">
          <cell r="F142" t="str">
            <v>20404</v>
          </cell>
          <cell r="G142">
            <v>2767751.62</v>
          </cell>
          <cell r="H142">
            <v>2755317.02</v>
          </cell>
          <cell r="I142">
            <v>0</v>
          </cell>
          <cell r="J142">
            <v>12434.6</v>
          </cell>
          <cell r="K142">
            <v>0</v>
          </cell>
          <cell r="L142">
            <v>0</v>
          </cell>
          <cell r="M142">
            <v>0</v>
          </cell>
          <cell r="N142">
            <v>184404.57</v>
          </cell>
          <cell r="O142">
            <v>1428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12227.59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75497.679999999993</v>
          </cell>
          <cell r="AC142">
            <v>18811.53</v>
          </cell>
          <cell r="AD142">
            <v>0</v>
          </cell>
          <cell r="AE142">
            <v>50890.65</v>
          </cell>
          <cell r="AF142">
            <v>1756.97</v>
          </cell>
          <cell r="AG142">
            <v>7490</v>
          </cell>
          <cell r="AH142">
            <v>6078.55</v>
          </cell>
          <cell r="AI142">
            <v>10223.6</v>
          </cell>
          <cell r="AJ142">
            <v>0</v>
          </cell>
          <cell r="AK142">
            <v>6727079.5800000001</v>
          </cell>
          <cell r="AL142">
            <v>6584997.46</v>
          </cell>
          <cell r="AM142">
            <v>142082.12</v>
          </cell>
          <cell r="AN142">
            <v>0</v>
          </cell>
          <cell r="AO142">
            <v>0</v>
          </cell>
          <cell r="AP142">
            <v>0</v>
          </cell>
          <cell r="AQ142">
            <v>1969066.26</v>
          </cell>
          <cell r="AR142">
            <v>810</v>
          </cell>
          <cell r="AS142">
            <v>778623.92</v>
          </cell>
          <cell r="AT142">
            <v>30404.83</v>
          </cell>
          <cell r="AU142">
            <v>0</v>
          </cell>
          <cell r="AV142">
            <v>0</v>
          </cell>
          <cell r="AW142">
            <v>486736.63</v>
          </cell>
          <cell r="AX142">
            <v>0</v>
          </cell>
          <cell r="AY142">
            <v>147126.6</v>
          </cell>
          <cell r="AZ142">
            <v>0</v>
          </cell>
          <cell r="BA142">
            <v>36854.300000000003</v>
          </cell>
          <cell r="BB142">
            <v>21580.78</v>
          </cell>
          <cell r="BC142">
            <v>0</v>
          </cell>
          <cell r="BD142">
            <v>18275.669999999998</v>
          </cell>
          <cell r="BE142">
            <v>441012.87</v>
          </cell>
          <cell r="BF142">
            <v>7640.66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5936.54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5936.54</v>
          </cell>
          <cell r="BV142">
            <v>0</v>
          </cell>
          <cell r="BW142">
            <v>959475.42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28865.34</v>
          </cell>
          <cell r="CJ142">
            <v>0</v>
          </cell>
          <cell r="CK142">
            <v>320055.11</v>
          </cell>
          <cell r="CL142">
            <v>92518.69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253256.6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230749.49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34030.19</v>
          </cell>
          <cell r="FI142">
            <v>99297.85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1038.8499999999999</v>
          </cell>
          <cell r="FS142">
            <v>98259</v>
          </cell>
          <cell r="FT142">
            <v>606612.37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606612.37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26639248.420000017</v>
          </cell>
        </row>
        <row r="143">
          <cell r="F143" t="str">
            <v>20405</v>
          </cell>
          <cell r="G143">
            <v>2699656.22</v>
          </cell>
          <cell r="H143">
            <v>2699637.17</v>
          </cell>
          <cell r="I143">
            <v>0</v>
          </cell>
          <cell r="J143">
            <v>19.05</v>
          </cell>
          <cell r="K143">
            <v>0</v>
          </cell>
          <cell r="L143">
            <v>0</v>
          </cell>
          <cell r="M143">
            <v>0</v>
          </cell>
          <cell r="N143">
            <v>457499.61</v>
          </cell>
          <cell r="O143">
            <v>30314.46</v>
          </cell>
          <cell r="P143">
            <v>0</v>
          </cell>
          <cell r="Q143">
            <v>10019.5</v>
          </cell>
          <cell r="R143">
            <v>0</v>
          </cell>
          <cell r="S143">
            <v>16000</v>
          </cell>
          <cell r="T143">
            <v>0</v>
          </cell>
          <cell r="U143">
            <v>0</v>
          </cell>
          <cell r="V143">
            <v>39022</v>
          </cell>
          <cell r="W143">
            <v>43584.56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79531.929999999993</v>
          </cell>
          <cell r="AC143">
            <v>27497.8</v>
          </cell>
          <cell r="AD143">
            <v>0</v>
          </cell>
          <cell r="AE143">
            <v>8589.2800000000007</v>
          </cell>
          <cell r="AF143">
            <v>8601.94</v>
          </cell>
          <cell r="AG143">
            <v>101995.1</v>
          </cell>
          <cell r="AH143">
            <v>37721.160000000003</v>
          </cell>
          <cell r="AI143">
            <v>54621.88</v>
          </cell>
          <cell r="AJ143">
            <v>0</v>
          </cell>
          <cell r="AK143">
            <v>9510488.5999999996</v>
          </cell>
          <cell r="AL143">
            <v>8903033.9499999993</v>
          </cell>
          <cell r="AM143">
            <v>248927.73</v>
          </cell>
          <cell r="AN143">
            <v>358526.92</v>
          </cell>
          <cell r="AO143">
            <v>0</v>
          </cell>
          <cell r="AP143">
            <v>0</v>
          </cell>
          <cell r="AQ143">
            <v>2681646.4300000002</v>
          </cell>
          <cell r="AR143">
            <v>0</v>
          </cell>
          <cell r="AS143">
            <v>1370023.87</v>
          </cell>
          <cell r="AT143">
            <v>99177.66</v>
          </cell>
          <cell r="AU143">
            <v>0</v>
          </cell>
          <cell r="AV143">
            <v>0</v>
          </cell>
          <cell r="AW143">
            <v>311667.13</v>
          </cell>
          <cell r="AX143">
            <v>0</v>
          </cell>
          <cell r="AY143">
            <v>73667.710000000006</v>
          </cell>
          <cell r="AZ143">
            <v>0</v>
          </cell>
          <cell r="BA143">
            <v>253364.68</v>
          </cell>
          <cell r="BB143">
            <v>30434.95</v>
          </cell>
          <cell r="BC143">
            <v>0</v>
          </cell>
          <cell r="BD143">
            <v>5164.41</v>
          </cell>
          <cell r="BE143">
            <v>538146.02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7744.77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7744.77</v>
          </cell>
          <cell r="BV143">
            <v>0</v>
          </cell>
          <cell r="BW143">
            <v>912685.72</v>
          </cell>
          <cell r="BX143">
            <v>3200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207966.45</v>
          </cell>
          <cell r="CL143">
            <v>409333.61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27544.51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216470.43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18197.599999999999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29973.119999999999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109799.69</v>
          </cell>
          <cell r="FU143">
            <v>15600</v>
          </cell>
          <cell r="FV143">
            <v>0</v>
          </cell>
          <cell r="FW143">
            <v>40449</v>
          </cell>
          <cell r="FX143">
            <v>0</v>
          </cell>
          <cell r="FY143">
            <v>0</v>
          </cell>
          <cell r="FZ143">
            <v>0</v>
          </cell>
          <cell r="GA143">
            <v>53750.69</v>
          </cell>
          <cell r="GB143">
            <v>0</v>
          </cell>
          <cell r="GC143">
            <v>0</v>
          </cell>
          <cell r="GD143">
            <v>2611.2600000000002</v>
          </cell>
          <cell r="GE143">
            <v>0</v>
          </cell>
          <cell r="GF143">
            <v>0</v>
          </cell>
          <cell r="GG143">
            <v>2611.2600000000002</v>
          </cell>
          <cell r="GH143">
            <v>0</v>
          </cell>
          <cell r="GI143">
            <v>0</v>
          </cell>
          <cell r="GJ143">
            <v>0</v>
          </cell>
          <cell r="GK143">
            <v>32764264.600000009</v>
          </cell>
        </row>
        <row r="144">
          <cell r="F144" t="str">
            <v>20406</v>
          </cell>
          <cell r="G144">
            <v>900949.03</v>
          </cell>
          <cell r="H144">
            <v>899768.51</v>
          </cell>
          <cell r="I144">
            <v>0</v>
          </cell>
          <cell r="J144">
            <v>1180.52</v>
          </cell>
          <cell r="K144">
            <v>0</v>
          </cell>
          <cell r="L144">
            <v>0</v>
          </cell>
          <cell r="M144">
            <v>0</v>
          </cell>
          <cell r="N144">
            <v>87554.82</v>
          </cell>
          <cell r="O144">
            <v>27551.71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4078.6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1293.6500000000001</v>
          </cell>
          <cell r="AD144">
            <v>0</v>
          </cell>
          <cell r="AE144">
            <v>13790.48</v>
          </cell>
          <cell r="AF144">
            <v>71</v>
          </cell>
          <cell r="AG144">
            <v>420</v>
          </cell>
          <cell r="AH144">
            <v>0</v>
          </cell>
          <cell r="AI144">
            <v>4100</v>
          </cell>
          <cell r="AJ144">
            <v>36249.379999999997</v>
          </cell>
          <cell r="AK144">
            <v>2297255.56</v>
          </cell>
          <cell r="AL144">
            <v>2229559.3199999998</v>
          </cell>
          <cell r="AM144">
            <v>38022.080000000002</v>
          </cell>
          <cell r="AN144">
            <v>29674.16</v>
          </cell>
          <cell r="AO144">
            <v>0</v>
          </cell>
          <cell r="AP144">
            <v>0</v>
          </cell>
          <cell r="AQ144">
            <v>489113.65</v>
          </cell>
          <cell r="AR144">
            <v>128.75</v>
          </cell>
          <cell r="AS144">
            <v>199933.69</v>
          </cell>
          <cell r="AT144">
            <v>15202.74</v>
          </cell>
          <cell r="AU144">
            <v>0</v>
          </cell>
          <cell r="AV144">
            <v>0</v>
          </cell>
          <cell r="AW144">
            <v>106448.94</v>
          </cell>
          <cell r="AX144">
            <v>0</v>
          </cell>
          <cell r="AY144">
            <v>40357.74</v>
          </cell>
          <cell r="AZ144">
            <v>0</v>
          </cell>
          <cell r="BA144">
            <v>13685.48</v>
          </cell>
          <cell r="BB144">
            <v>0</v>
          </cell>
          <cell r="BC144">
            <v>0</v>
          </cell>
          <cell r="BD144">
            <v>8581.42</v>
          </cell>
          <cell r="BE144">
            <v>104774.89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1502.54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1502.54</v>
          </cell>
          <cell r="BV144">
            <v>0</v>
          </cell>
          <cell r="BW144">
            <v>334183.32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197060.66</v>
          </cell>
          <cell r="CL144">
            <v>12548.89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110289.49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14284.28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6713.27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6713.27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8234544.3800000018</v>
          </cell>
        </row>
        <row r="145">
          <cell r="F145" t="str">
            <v>21014</v>
          </cell>
          <cell r="G145">
            <v>940022.83</v>
          </cell>
          <cell r="H145">
            <v>936170.28</v>
          </cell>
          <cell r="I145">
            <v>0</v>
          </cell>
          <cell r="J145">
            <v>0</v>
          </cell>
          <cell r="K145">
            <v>3852.55</v>
          </cell>
          <cell r="L145">
            <v>0</v>
          </cell>
          <cell r="M145">
            <v>0</v>
          </cell>
          <cell r="N145">
            <v>107655.27</v>
          </cell>
          <cell r="O145">
            <v>3393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585</v>
          </cell>
          <cell r="X145">
            <v>438.42</v>
          </cell>
          <cell r="Y145">
            <v>0</v>
          </cell>
          <cell r="Z145">
            <v>0</v>
          </cell>
          <cell r="AA145">
            <v>0</v>
          </cell>
          <cell r="AB145">
            <v>54573.93</v>
          </cell>
          <cell r="AC145">
            <v>16616.310000000001</v>
          </cell>
          <cell r="AD145">
            <v>0</v>
          </cell>
          <cell r="AE145">
            <v>10888.95</v>
          </cell>
          <cell r="AF145">
            <v>759.66</v>
          </cell>
          <cell r="AG145">
            <v>0</v>
          </cell>
          <cell r="AH145">
            <v>0</v>
          </cell>
          <cell r="AI145">
            <v>9400.82</v>
          </cell>
          <cell r="AJ145">
            <v>10999.18</v>
          </cell>
          <cell r="AK145">
            <v>6615641.5999999996</v>
          </cell>
          <cell r="AL145">
            <v>5813879.4800000004</v>
          </cell>
          <cell r="AM145">
            <v>143947.79</v>
          </cell>
          <cell r="AN145">
            <v>657744.92000000004</v>
          </cell>
          <cell r="AO145">
            <v>69.41</v>
          </cell>
          <cell r="AP145">
            <v>0</v>
          </cell>
          <cell r="AQ145">
            <v>1702952.06</v>
          </cell>
          <cell r="AR145">
            <v>0</v>
          </cell>
          <cell r="AS145">
            <v>911650.97</v>
          </cell>
          <cell r="AT145">
            <v>33072.17</v>
          </cell>
          <cell r="AU145">
            <v>0</v>
          </cell>
          <cell r="AV145">
            <v>0</v>
          </cell>
          <cell r="AW145">
            <v>293037.92</v>
          </cell>
          <cell r="AX145">
            <v>0</v>
          </cell>
          <cell r="AY145">
            <v>47112.6</v>
          </cell>
          <cell r="AZ145">
            <v>0</v>
          </cell>
          <cell r="BA145">
            <v>32401.17</v>
          </cell>
          <cell r="BB145">
            <v>18925.259999999998</v>
          </cell>
          <cell r="BC145">
            <v>0</v>
          </cell>
          <cell r="BD145">
            <v>5546.48</v>
          </cell>
          <cell r="BE145">
            <v>360797.99</v>
          </cell>
          <cell r="BF145">
            <v>0</v>
          </cell>
          <cell r="BG145">
            <v>407.5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56356.46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56356.46</v>
          </cell>
          <cell r="BV145">
            <v>0</v>
          </cell>
          <cell r="BW145">
            <v>514435.73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196190.09</v>
          </cell>
          <cell r="CH145">
            <v>0</v>
          </cell>
          <cell r="CI145">
            <v>3589</v>
          </cell>
          <cell r="CJ145">
            <v>0</v>
          </cell>
          <cell r="CK145">
            <v>96626.35</v>
          </cell>
          <cell r="CL145">
            <v>28459.51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175005.85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1018.76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13546.17</v>
          </cell>
          <cell r="FI145">
            <v>56909.36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20905.5</v>
          </cell>
          <cell r="FS145">
            <v>36003.86</v>
          </cell>
          <cell r="FT145">
            <v>19034.46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706.5</v>
          </cell>
          <cell r="FZ145">
            <v>0</v>
          </cell>
          <cell r="GA145">
            <v>18327.96</v>
          </cell>
          <cell r="GB145">
            <v>0</v>
          </cell>
          <cell r="GC145">
            <v>0</v>
          </cell>
          <cell r="GD145">
            <v>248.03</v>
          </cell>
          <cell r="GE145">
            <v>0</v>
          </cell>
          <cell r="GF145">
            <v>0</v>
          </cell>
          <cell r="GG145">
            <v>248.03</v>
          </cell>
          <cell r="GH145">
            <v>0</v>
          </cell>
          <cell r="GI145">
            <v>0</v>
          </cell>
          <cell r="GJ145">
            <v>0</v>
          </cell>
          <cell r="GK145">
            <v>20026511.600000016</v>
          </cell>
        </row>
        <row r="146">
          <cell r="F146" t="str">
            <v>21036</v>
          </cell>
          <cell r="G146">
            <v>239347.45</v>
          </cell>
          <cell r="H146">
            <v>238386.77</v>
          </cell>
          <cell r="I146">
            <v>0</v>
          </cell>
          <cell r="J146">
            <v>0</v>
          </cell>
          <cell r="K146">
            <v>960.68</v>
          </cell>
          <cell r="L146">
            <v>0</v>
          </cell>
          <cell r="M146">
            <v>0</v>
          </cell>
          <cell r="N146">
            <v>9593.33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4073</v>
          </cell>
          <cell r="AC146">
            <v>4984.33</v>
          </cell>
          <cell r="AD146">
            <v>0</v>
          </cell>
          <cell r="AE146">
            <v>500</v>
          </cell>
          <cell r="AF146">
            <v>36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440451.17</v>
          </cell>
          <cell r="AL146">
            <v>428365.98</v>
          </cell>
          <cell r="AM146">
            <v>12085.19</v>
          </cell>
          <cell r="AN146">
            <v>0</v>
          </cell>
          <cell r="AO146">
            <v>0</v>
          </cell>
          <cell r="AP146">
            <v>0</v>
          </cell>
          <cell r="AQ146">
            <v>106352.43</v>
          </cell>
          <cell r="AR146">
            <v>0</v>
          </cell>
          <cell r="AS146">
            <v>53159.07</v>
          </cell>
          <cell r="AT146">
            <v>0</v>
          </cell>
          <cell r="AU146">
            <v>0</v>
          </cell>
          <cell r="AV146">
            <v>0</v>
          </cell>
          <cell r="AW146">
            <v>22680.31</v>
          </cell>
          <cell r="AX146">
            <v>0</v>
          </cell>
          <cell r="AY146">
            <v>6506.14</v>
          </cell>
          <cell r="AZ146">
            <v>0</v>
          </cell>
          <cell r="BA146">
            <v>3776.73</v>
          </cell>
          <cell r="BB146">
            <v>526.39</v>
          </cell>
          <cell r="BC146">
            <v>0</v>
          </cell>
          <cell r="BD146">
            <v>0</v>
          </cell>
          <cell r="BE146">
            <v>19703.79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4046.74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4046.74</v>
          </cell>
          <cell r="BV146">
            <v>0</v>
          </cell>
          <cell r="BW146">
            <v>61363.51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7315</v>
          </cell>
          <cell r="CH146">
            <v>0</v>
          </cell>
          <cell r="CI146">
            <v>0</v>
          </cell>
          <cell r="CJ146">
            <v>0</v>
          </cell>
          <cell r="CK146">
            <v>27951.7</v>
          </cell>
          <cell r="CL146">
            <v>26075.57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21.24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8196.74</v>
          </cell>
          <cell r="FJ146">
            <v>8196.74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1738702.7399999998</v>
          </cell>
        </row>
        <row r="147">
          <cell r="F147" t="str">
            <v>21206</v>
          </cell>
          <cell r="G147">
            <v>927177.33</v>
          </cell>
          <cell r="H147">
            <v>831524.09</v>
          </cell>
          <cell r="I147">
            <v>0</v>
          </cell>
          <cell r="J147">
            <v>0</v>
          </cell>
          <cell r="K147">
            <v>95653.24</v>
          </cell>
          <cell r="L147">
            <v>0</v>
          </cell>
          <cell r="M147">
            <v>0</v>
          </cell>
          <cell r="N147">
            <v>188926.19</v>
          </cell>
          <cell r="O147">
            <v>3886.63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1619</v>
          </cell>
          <cell r="X147">
            <v>0</v>
          </cell>
          <cell r="Y147">
            <v>0</v>
          </cell>
          <cell r="Z147">
            <v>0</v>
          </cell>
          <cell r="AA147">
            <v>1158.8499999999999</v>
          </cell>
          <cell r="AB147">
            <v>48085.97</v>
          </cell>
          <cell r="AC147">
            <v>29288.7</v>
          </cell>
          <cell r="AD147">
            <v>0</v>
          </cell>
          <cell r="AE147">
            <v>2767.75</v>
          </cell>
          <cell r="AF147">
            <v>71581.399999999994</v>
          </cell>
          <cell r="AG147">
            <v>2731.62</v>
          </cell>
          <cell r="AH147">
            <v>0</v>
          </cell>
          <cell r="AI147">
            <v>27806.27</v>
          </cell>
          <cell r="AJ147">
            <v>0</v>
          </cell>
          <cell r="AK147">
            <v>4374165.3099999996</v>
          </cell>
          <cell r="AL147">
            <v>3934312.84</v>
          </cell>
          <cell r="AM147">
            <v>189474.16</v>
          </cell>
          <cell r="AN147">
            <v>241977.68</v>
          </cell>
          <cell r="AO147">
            <v>8400.6299999999992</v>
          </cell>
          <cell r="AP147">
            <v>0</v>
          </cell>
          <cell r="AQ147">
            <v>1301426.53</v>
          </cell>
          <cell r="AR147">
            <v>0</v>
          </cell>
          <cell r="AS147">
            <v>499790.52</v>
          </cell>
          <cell r="AT147">
            <v>46329.95</v>
          </cell>
          <cell r="AU147">
            <v>0</v>
          </cell>
          <cell r="AV147">
            <v>0</v>
          </cell>
          <cell r="AW147">
            <v>284387.86</v>
          </cell>
          <cell r="AX147">
            <v>0</v>
          </cell>
          <cell r="AY147">
            <v>29165.94</v>
          </cell>
          <cell r="AZ147">
            <v>0</v>
          </cell>
          <cell r="BA147">
            <v>74758.960000000006</v>
          </cell>
          <cell r="BB147">
            <v>11873.08</v>
          </cell>
          <cell r="BC147">
            <v>0</v>
          </cell>
          <cell r="BD147">
            <v>3722.03</v>
          </cell>
          <cell r="BE147">
            <v>351314.69</v>
          </cell>
          <cell r="BF147">
            <v>0</v>
          </cell>
          <cell r="BG147">
            <v>83.5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35565.980000000003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35565.980000000003</v>
          </cell>
          <cell r="BV147">
            <v>0</v>
          </cell>
          <cell r="BW147">
            <v>557224.37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119272</v>
          </cell>
          <cell r="CH147">
            <v>0</v>
          </cell>
          <cell r="CI147">
            <v>4573</v>
          </cell>
          <cell r="CJ147">
            <v>0</v>
          </cell>
          <cell r="CK147">
            <v>153587.71</v>
          </cell>
          <cell r="CL147">
            <v>32378.85</v>
          </cell>
          <cell r="CM147">
            <v>30497.71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8822.98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7538.22</v>
          </cell>
          <cell r="CY147">
            <v>170610.95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208.77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14031.6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15702.58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4566</v>
          </cell>
          <cell r="FU147">
            <v>4566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14778103.419999998</v>
          </cell>
        </row>
        <row r="148">
          <cell r="F148" t="str">
            <v>21214</v>
          </cell>
          <cell r="G148">
            <v>792235.39</v>
          </cell>
          <cell r="H148">
            <v>669687.63</v>
          </cell>
          <cell r="I148">
            <v>0</v>
          </cell>
          <cell r="J148">
            <v>0</v>
          </cell>
          <cell r="K148">
            <v>122547.76</v>
          </cell>
          <cell r="L148">
            <v>0</v>
          </cell>
          <cell r="M148">
            <v>0</v>
          </cell>
          <cell r="N148">
            <v>63421.59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1874.51</v>
          </cell>
          <cell r="X148">
            <v>0</v>
          </cell>
          <cell r="Y148">
            <v>0</v>
          </cell>
          <cell r="Z148">
            <v>0</v>
          </cell>
          <cell r="AA148">
            <v>440.05</v>
          </cell>
          <cell r="AB148">
            <v>16391.419999999998</v>
          </cell>
          <cell r="AC148">
            <v>11342.89</v>
          </cell>
          <cell r="AD148">
            <v>0</v>
          </cell>
          <cell r="AE148">
            <v>3709.68</v>
          </cell>
          <cell r="AF148">
            <v>326.92</v>
          </cell>
          <cell r="AG148">
            <v>0</v>
          </cell>
          <cell r="AH148">
            <v>0</v>
          </cell>
          <cell r="AI148">
            <v>2074.9499999999998</v>
          </cell>
          <cell r="AJ148">
            <v>27261.17</v>
          </cell>
          <cell r="AK148">
            <v>2643188.1</v>
          </cell>
          <cell r="AL148">
            <v>2430247.7799999998</v>
          </cell>
          <cell r="AM148">
            <v>50886.63</v>
          </cell>
          <cell r="AN148">
            <v>72611.679999999993</v>
          </cell>
          <cell r="AO148">
            <v>89442.01</v>
          </cell>
          <cell r="AP148">
            <v>0</v>
          </cell>
          <cell r="AQ148">
            <v>745784.75</v>
          </cell>
          <cell r="AR148">
            <v>0</v>
          </cell>
          <cell r="AS148">
            <v>306528.56</v>
          </cell>
          <cell r="AT148">
            <v>40260.269999999997</v>
          </cell>
          <cell r="AU148">
            <v>0</v>
          </cell>
          <cell r="AV148">
            <v>0</v>
          </cell>
          <cell r="AW148">
            <v>166359.93</v>
          </cell>
          <cell r="AX148">
            <v>0</v>
          </cell>
          <cell r="AY148">
            <v>6.66</v>
          </cell>
          <cell r="AZ148">
            <v>0</v>
          </cell>
          <cell r="BA148">
            <v>0</v>
          </cell>
          <cell r="BB148">
            <v>6281.82</v>
          </cell>
          <cell r="BC148">
            <v>0</v>
          </cell>
          <cell r="BD148">
            <v>2159.37</v>
          </cell>
          <cell r="BE148">
            <v>223417.39</v>
          </cell>
          <cell r="BF148">
            <v>120</v>
          </cell>
          <cell r="BG148">
            <v>650.75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20309.759999999998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20309.759999999998</v>
          </cell>
          <cell r="BV148">
            <v>0</v>
          </cell>
          <cell r="BW148">
            <v>352748.02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93038</v>
          </cell>
          <cell r="CH148">
            <v>0</v>
          </cell>
          <cell r="CI148">
            <v>2417.1</v>
          </cell>
          <cell r="CJ148">
            <v>0</v>
          </cell>
          <cell r="CK148">
            <v>128693.65</v>
          </cell>
          <cell r="CL148">
            <v>28006.51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82533.259999999995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17732.14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327.36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4153.08</v>
          </cell>
          <cell r="FJ148">
            <v>4153.08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5000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5000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9253681.3799999971</v>
          </cell>
        </row>
        <row r="149">
          <cell r="F149" t="str">
            <v>21226</v>
          </cell>
          <cell r="G149">
            <v>713395.37</v>
          </cell>
          <cell r="H149">
            <v>690348.4</v>
          </cell>
          <cell r="I149">
            <v>0</v>
          </cell>
          <cell r="J149">
            <v>0</v>
          </cell>
          <cell r="K149">
            <v>23046.97</v>
          </cell>
          <cell r="L149">
            <v>0</v>
          </cell>
          <cell r="M149">
            <v>0</v>
          </cell>
          <cell r="N149">
            <v>185364.42</v>
          </cell>
          <cell r="O149">
            <v>30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3719.25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123820.98</v>
          </cell>
          <cell r="AC149">
            <v>19839.96</v>
          </cell>
          <cell r="AD149">
            <v>0</v>
          </cell>
          <cell r="AE149">
            <v>0</v>
          </cell>
          <cell r="AF149">
            <v>1696.66</v>
          </cell>
          <cell r="AG149">
            <v>27214</v>
          </cell>
          <cell r="AH149">
            <v>0</v>
          </cell>
          <cell r="AI149">
            <v>1510.74</v>
          </cell>
          <cell r="AJ149">
            <v>7532.83</v>
          </cell>
          <cell r="AK149">
            <v>5278793.46</v>
          </cell>
          <cell r="AL149">
            <v>4774490.17</v>
          </cell>
          <cell r="AM149">
            <v>78850.63</v>
          </cell>
          <cell r="AN149">
            <v>377380.88</v>
          </cell>
          <cell r="AO149">
            <v>48071.78</v>
          </cell>
          <cell r="AP149">
            <v>0</v>
          </cell>
          <cell r="AQ149">
            <v>950957.91</v>
          </cell>
          <cell r="AR149">
            <v>0</v>
          </cell>
          <cell r="AS149">
            <v>445647.78</v>
          </cell>
          <cell r="AT149">
            <v>-420.92</v>
          </cell>
          <cell r="AU149">
            <v>0</v>
          </cell>
          <cell r="AV149">
            <v>0</v>
          </cell>
          <cell r="AW149">
            <v>96814.83</v>
          </cell>
          <cell r="AX149">
            <v>0</v>
          </cell>
          <cell r="AY149">
            <v>28269.8</v>
          </cell>
          <cell r="AZ149">
            <v>0</v>
          </cell>
          <cell r="BA149">
            <v>0</v>
          </cell>
          <cell r="BB149">
            <v>15483.72</v>
          </cell>
          <cell r="BC149">
            <v>0</v>
          </cell>
          <cell r="BD149">
            <v>4207.9799999999996</v>
          </cell>
          <cell r="BE149">
            <v>360954.72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42942.91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42942.91</v>
          </cell>
          <cell r="BV149">
            <v>0</v>
          </cell>
          <cell r="BW149">
            <v>487649.93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118686</v>
          </cell>
          <cell r="CH149">
            <v>0</v>
          </cell>
          <cell r="CI149">
            <v>5257</v>
          </cell>
          <cell r="CJ149">
            <v>0</v>
          </cell>
          <cell r="CK149">
            <v>156241</v>
          </cell>
          <cell r="CL149">
            <v>37388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108198.12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41096.07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1605.77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19177.97</v>
          </cell>
          <cell r="FI149">
            <v>17325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17325</v>
          </cell>
          <cell r="FT149">
            <v>21824</v>
          </cell>
          <cell r="FU149">
            <v>21824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15396506.000000004</v>
          </cell>
        </row>
        <row r="150">
          <cell r="F150" t="str">
            <v>21232</v>
          </cell>
          <cell r="G150">
            <v>803872.73</v>
          </cell>
          <cell r="H150">
            <v>788576.35</v>
          </cell>
          <cell r="I150">
            <v>0</v>
          </cell>
          <cell r="J150">
            <v>0</v>
          </cell>
          <cell r="K150">
            <v>15296.38</v>
          </cell>
          <cell r="L150">
            <v>0</v>
          </cell>
          <cell r="M150">
            <v>0</v>
          </cell>
          <cell r="N150">
            <v>57997.74</v>
          </cell>
          <cell r="O150">
            <v>14137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1338.83</v>
          </cell>
          <cell r="X150">
            <v>541.79999999999995</v>
          </cell>
          <cell r="Y150">
            <v>0</v>
          </cell>
          <cell r="Z150">
            <v>0</v>
          </cell>
          <cell r="AA150">
            <v>0</v>
          </cell>
          <cell r="AB150">
            <v>7441.92</v>
          </cell>
          <cell r="AC150">
            <v>12967.45</v>
          </cell>
          <cell r="AD150">
            <v>0</v>
          </cell>
          <cell r="AE150">
            <v>0</v>
          </cell>
          <cell r="AF150">
            <v>933.54</v>
          </cell>
          <cell r="AG150">
            <v>0</v>
          </cell>
          <cell r="AH150">
            <v>0</v>
          </cell>
          <cell r="AI150">
            <v>20637.2</v>
          </cell>
          <cell r="AJ150">
            <v>0</v>
          </cell>
          <cell r="AK150">
            <v>5950389.3300000001</v>
          </cell>
          <cell r="AL150">
            <v>5010808.72</v>
          </cell>
          <cell r="AM150">
            <v>259999.65</v>
          </cell>
          <cell r="AN150">
            <v>679580.96</v>
          </cell>
          <cell r="AO150">
            <v>0</v>
          </cell>
          <cell r="AP150">
            <v>0</v>
          </cell>
          <cell r="AQ150">
            <v>1816319.57</v>
          </cell>
          <cell r="AR150">
            <v>0</v>
          </cell>
          <cell r="AS150">
            <v>768880.68</v>
          </cell>
          <cell r="AT150">
            <v>64869.82</v>
          </cell>
          <cell r="AU150">
            <v>0</v>
          </cell>
          <cell r="AV150">
            <v>0</v>
          </cell>
          <cell r="AW150">
            <v>431567.53</v>
          </cell>
          <cell r="AX150">
            <v>0</v>
          </cell>
          <cell r="AY150">
            <v>7347.75</v>
          </cell>
          <cell r="AZ150">
            <v>0</v>
          </cell>
          <cell r="BA150">
            <v>88404.99</v>
          </cell>
          <cell r="BB150">
            <v>15047.86</v>
          </cell>
          <cell r="BC150">
            <v>0</v>
          </cell>
          <cell r="BD150">
            <v>7145.83</v>
          </cell>
          <cell r="BE150">
            <v>426567.36</v>
          </cell>
          <cell r="BF150">
            <v>0</v>
          </cell>
          <cell r="BG150">
            <v>6487.75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47470.38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47470.38</v>
          </cell>
          <cell r="BV150">
            <v>0</v>
          </cell>
          <cell r="BW150">
            <v>1027681.23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246710.96</v>
          </cell>
          <cell r="CH150">
            <v>0</v>
          </cell>
          <cell r="CI150">
            <v>10630.8</v>
          </cell>
          <cell r="CJ150">
            <v>0</v>
          </cell>
          <cell r="CK150">
            <v>262393.62</v>
          </cell>
          <cell r="CL150">
            <v>54940.05</v>
          </cell>
          <cell r="CM150">
            <v>65273.4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1734.34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5692.91</v>
          </cell>
          <cell r="CY150">
            <v>363750.66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16554.490000000002</v>
          </cell>
          <cell r="FI150">
            <v>17649.990000000002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17649.990000000002</v>
          </cell>
          <cell r="FT150">
            <v>124433.58</v>
          </cell>
          <cell r="FU150">
            <v>123893.58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540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19691629.099999987</v>
          </cell>
        </row>
        <row r="151">
          <cell r="F151" t="str">
            <v>21234</v>
          </cell>
          <cell r="G151">
            <v>242260.84</v>
          </cell>
          <cell r="H151">
            <v>184702.62</v>
          </cell>
          <cell r="I151">
            <v>0</v>
          </cell>
          <cell r="J151">
            <v>0</v>
          </cell>
          <cell r="K151">
            <v>57558.22</v>
          </cell>
          <cell r="L151">
            <v>0</v>
          </cell>
          <cell r="M151">
            <v>0</v>
          </cell>
          <cell r="N151">
            <v>74151.360000000001</v>
          </cell>
          <cell r="O151">
            <v>17335.099999999999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4591.09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15915.75</v>
          </cell>
          <cell r="AC151">
            <v>2398.46</v>
          </cell>
          <cell r="AD151">
            <v>0</v>
          </cell>
          <cell r="AE151">
            <v>0</v>
          </cell>
          <cell r="AF151">
            <v>0</v>
          </cell>
          <cell r="AG151">
            <v>635</v>
          </cell>
          <cell r="AH151">
            <v>0</v>
          </cell>
          <cell r="AI151">
            <v>33275.96</v>
          </cell>
          <cell r="AJ151">
            <v>0</v>
          </cell>
          <cell r="AK151">
            <v>650231.85</v>
          </cell>
          <cell r="AL151">
            <v>593277.99</v>
          </cell>
          <cell r="AM151">
            <v>21252.86</v>
          </cell>
          <cell r="AN151">
            <v>35701</v>
          </cell>
          <cell r="AO151">
            <v>0</v>
          </cell>
          <cell r="AP151">
            <v>0</v>
          </cell>
          <cell r="AQ151">
            <v>343801.75</v>
          </cell>
          <cell r="AR151">
            <v>0</v>
          </cell>
          <cell r="AS151">
            <v>127352.22</v>
          </cell>
          <cell r="AT151">
            <v>2514.39</v>
          </cell>
          <cell r="AU151">
            <v>0</v>
          </cell>
          <cell r="AV151">
            <v>0</v>
          </cell>
          <cell r="AW151">
            <v>44061.61</v>
          </cell>
          <cell r="AX151">
            <v>0</v>
          </cell>
          <cell r="AY151">
            <v>2035.58</v>
          </cell>
          <cell r="AZ151">
            <v>0</v>
          </cell>
          <cell r="BA151">
            <v>582.6</v>
          </cell>
          <cell r="BB151">
            <v>1697.29</v>
          </cell>
          <cell r="BC151">
            <v>0</v>
          </cell>
          <cell r="BD151">
            <v>2372.41</v>
          </cell>
          <cell r="BE151">
            <v>144685.65</v>
          </cell>
          <cell r="BF151">
            <v>18500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6049.88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6049.88</v>
          </cell>
          <cell r="BV151">
            <v>0</v>
          </cell>
          <cell r="BW151">
            <v>174937.03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79233</v>
          </cell>
          <cell r="CH151">
            <v>0</v>
          </cell>
          <cell r="CI151">
            <v>0</v>
          </cell>
          <cell r="CJ151">
            <v>0</v>
          </cell>
          <cell r="CK151">
            <v>31146.46</v>
          </cell>
          <cell r="CL151">
            <v>21649.439999999999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36701.19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6206.94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2982865.4199999995</v>
          </cell>
        </row>
        <row r="152">
          <cell r="F152" t="str">
            <v>21237</v>
          </cell>
          <cell r="G152">
            <v>1109131.3600000001</v>
          </cell>
          <cell r="H152">
            <v>994791.68</v>
          </cell>
          <cell r="I152">
            <v>0</v>
          </cell>
          <cell r="J152">
            <v>0</v>
          </cell>
          <cell r="K152">
            <v>114339.68</v>
          </cell>
          <cell r="L152">
            <v>0</v>
          </cell>
          <cell r="M152">
            <v>0</v>
          </cell>
          <cell r="N152">
            <v>262684.90999999997</v>
          </cell>
          <cell r="O152">
            <v>15160</v>
          </cell>
          <cell r="P152">
            <v>0</v>
          </cell>
          <cell r="Q152">
            <v>0</v>
          </cell>
          <cell r="R152">
            <v>0</v>
          </cell>
          <cell r="S152">
            <v>19050</v>
          </cell>
          <cell r="T152">
            <v>0</v>
          </cell>
          <cell r="U152">
            <v>0</v>
          </cell>
          <cell r="V152">
            <v>0</v>
          </cell>
          <cell r="W152">
            <v>1805.5</v>
          </cell>
          <cell r="X152">
            <v>0</v>
          </cell>
          <cell r="Y152">
            <v>0</v>
          </cell>
          <cell r="Z152">
            <v>0</v>
          </cell>
          <cell r="AA152">
            <v>8043.22</v>
          </cell>
          <cell r="AB152">
            <v>60902.38</v>
          </cell>
          <cell r="AC152">
            <v>13537.92</v>
          </cell>
          <cell r="AD152">
            <v>0</v>
          </cell>
          <cell r="AE152">
            <v>14544.56</v>
          </cell>
          <cell r="AF152">
            <v>879.87</v>
          </cell>
          <cell r="AG152">
            <v>12150</v>
          </cell>
          <cell r="AH152">
            <v>0</v>
          </cell>
          <cell r="AI152">
            <v>13248.62</v>
          </cell>
          <cell r="AJ152">
            <v>103362.84</v>
          </cell>
          <cell r="AK152">
            <v>6200447.3399999999</v>
          </cell>
          <cell r="AL152">
            <v>5534491.1600000001</v>
          </cell>
          <cell r="AM152">
            <v>208284.9</v>
          </cell>
          <cell r="AN152">
            <v>457671.28</v>
          </cell>
          <cell r="AO152">
            <v>0</v>
          </cell>
          <cell r="AP152">
            <v>0</v>
          </cell>
          <cell r="AQ152">
            <v>1638757.53</v>
          </cell>
          <cell r="AR152">
            <v>0</v>
          </cell>
          <cell r="AS152">
            <v>789866.02</v>
          </cell>
          <cell r="AT152">
            <v>20360.77</v>
          </cell>
          <cell r="AU152">
            <v>0</v>
          </cell>
          <cell r="AV152">
            <v>0</v>
          </cell>
          <cell r="AW152">
            <v>324182.67</v>
          </cell>
          <cell r="AX152">
            <v>0</v>
          </cell>
          <cell r="AY152">
            <v>43610.71</v>
          </cell>
          <cell r="AZ152">
            <v>0</v>
          </cell>
          <cell r="BA152">
            <v>5496.93</v>
          </cell>
          <cell r="BB152">
            <v>17985.64</v>
          </cell>
          <cell r="BC152">
            <v>0</v>
          </cell>
          <cell r="BD152">
            <v>3929.92</v>
          </cell>
          <cell r="BE152">
            <v>433324.87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53520.26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53520.26</v>
          </cell>
          <cell r="BV152">
            <v>0</v>
          </cell>
          <cell r="BW152">
            <v>554509.25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182466</v>
          </cell>
          <cell r="CH152">
            <v>0</v>
          </cell>
          <cell r="CI152">
            <v>3986</v>
          </cell>
          <cell r="CJ152">
            <v>0</v>
          </cell>
          <cell r="CK152">
            <v>126000</v>
          </cell>
          <cell r="CL152">
            <v>42779.02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174138.71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6469.29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18670.23</v>
          </cell>
          <cell r="FI152">
            <v>385065.61</v>
          </cell>
          <cell r="FJ152">
            <v>0</v>
          </cell>
          <cell r="FK152">
            <v>385065.61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20408232.520000007</v>
          </cell>
        </row>
        <row r="153">
          <cell r="F153" t="str">
            <v>21300</v>
          </cell>
          <cell r="G153">
            <v>1089704.1399999999</v>
          </cell>
          <cell r="H153">
            <v>979191.37</v>
          </cell>
          <cell r="I153">
            <v>0</v>
          </cell>
          <cell r="J153">
            <v>0</v>
          </cell>
          <cell r="K153">
            <v>110512.77</v>
          </cell>
          <cell r="L153">
            <v>0</v>
          </cell>
          <cell r="M153">
            <v>0</v>
          </cell>
          <cell r="N153">
            <v>184492.04</v>
          </cell>
          <cell r="O153">
            <v>17217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623.29</v>
          </cell>
          <cell r="X153">
            <v>0</v>
          </cell>
          <cell r="Y153">
            <v>0</v>
          </cell>
          <cell r="Z153">
            <v>0</v>
          </cell>
          <cell r="AA153">
            <v>10481.209999999999</v>
          </cell>
          <cell r="AB153">
            <v>77884.75</v>
          </cell>
          <cell r="AC153">
            <v>15978.57</v>
          </cell>
          <cell r="AD153">
            <v>0</v>
          </cell>
          <cell r="AE153">
            <v>26099</v>
          </cell>
          <cell r="AF153">
            <v>532.70000000000005</v>
          </cell>
          <cell r="AG153">
            <v>3775</v>
          </cell>
          <cell r="AH153">
            <v>6301.9</v>
          </cell>
          <cell r="AI153">
            <v>25598.62</v>
          </cell>
          <cell r="AJ153">
            <v>0</v>
          </cell>
          <cell r="AK153">
            <v>6496522.5599999996</v>
          </cell>
          <cell r="AL153">
            <v>5790546.1500000004</v>
          </cell>
          <cell r="AM153">
            <v>149127.60999999999</v>
          </cell>
          <cell r="AN153">
            <v>556848.80000000005</v>
          </cell>
          <cell r="AO153">
            <v>0</v>
          </cell>
          <cell r="AP153">
            <v>0</v>
          </cell>
          <cell r="AQ153">
            <v>1814769.63</v>
          </cell>
          <cell r="AR153">
            <v>0</v>
          </cell>
          <cell r="AS153">
            <v>723141.05</v>
          </cell>
          <cell r="AT153">
            <v>45540.52</v>
          </cell>
          <cell r="AU153">
            <v>0</v>
          </cell>
          <cell r="AV153">
            <v>0</v>
          </cell>
          <cell r="AW153">
            <v>392976.24</v>
          </cell>
          <cell r="AX153">
            <v>0</v>
          </cell>
          <cell r="AY153">
            <v>25997</v>
          </cell>
          <cell r="AZ153">
            <v>0</v>
          </cell>
          <cell r="BA153">
            <v>36641.800000000003</v>
          </cell>
          <cell r="BB153">
            <v>10052.120000000001</v>
          </cell>
          <cell r="BC153">
            <v>0</v>
          </cell>
          <cell r="BD153">
            <v>9525.49</v>
          </cell>
          <cell r="BE153">
            <v>507597.22</v>
          </cell>
          <cell r="BF153">
            <v>0</v>
          </cell>
          <cell r="BG153">
            <v>63.2</v>
          </cell>
          <cell r="BH153">
            <v>0</v>
          </cell>
          <cell r="BI153">
            <v>0</v>
          </cell>
          <cell r="BJ153">
            <v>0</v>
          </cell>
          <cell r="BK153">
            <v>63234.99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54975.69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54975.69</v>
          </cell>
          <cell r="BV153">
            <v>0</v>
          </cell>
          <cell r="BW153">
            <v>640400.52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174937.87</v>
          </cell>
          <cell r="CH153">
            <v>0</v>
          </cell>
          <cell r="CI153">
            <v>4700.08</v>
          </cell>
          <cell r="CJ153">
            <v>0</v>
          </cell>
          <cell r="CK153">
            <v>111842.51</v>
          </cell>
          <cell r="CL153">
            <v>43142.06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1370.16</v>
          </cell>
          <cell r="CX153">
            <v>5091.54</v>
          </cell>
          <cell r="CY153">
            <v>268474.99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158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30683.31</v>
          </cell>
          <cell r="FI153">
            <v>101676.22</v>
          </cell>
          <cell r="FJ153">
            <v>0</v>
          </cell>
          <cell r="FK153">
            <v>101676.22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20765081.59999999</v>
          </cell>
        </row>
        <row r="154">
          <cell r="F154" t="str">
            <v>21301</v>
          </cell>
          <cell r="G154">
            <v>489255.34</v>
          </cell>
          <cell r="H154">
            <v>288092.31</v>
          </cell>
          <cell r="I154">
            <v>0</v>
          </cell>
          <cell r="J154">
            <v>0</v>
          </cell>
          <cell r="K154">
            <v>201163.03</v>
          </cell>
          <cell r="L154">
            <v>0</v>
          </cell>
          <cell r="M154">
            <v>0</v>
          </cell>
          <cell r="N154">
            <v>92513.24</v>
          </cell>
          <cell r="O154">
            <v>10283.75</v>
          </cell>
          <cell r="P154">
            <v>0</v>
          </cell>
          <cell r="Q154">
            <v>0</v>
          </cell>
          <cell r="R154">
            <v>0</v>
          </cell>
          <cell r="S154">
            <v>5740</v>
          </cell>
          <cell r="T154">
            <v>0</v>
          </cell>
          <cell r="U154">
            <v>0</v>
          </cell>
          <cell r="V154">
            <v>0</v>
          </cell>
          <cell r="W154">
            <v>578.4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34160.5</v>
          </cell>
          <cell r="AC154">
            <v>14178.24</v>
          </cell>
          <cell r="AD154">
            <v>0</v>
          </cell>
          <cell r="AE154">
            <v>0</v>
          </cell>
          <cell r="AF154">
            <v>66.400000000000006</v>
          </cell>
          <cell r="AG154">
            <v>0</v>
          </cell>
          <cell r="AH154">
            <v>1136.8900000000001</v>
          </cell>
          <cell r="AI154">
            <v>292.68</v>
          </cell>
          <cell r="AJ154">
            <v>26076.38</v>
          </cell>
          <cell r="AK154">
            <v>3794921.41</v>
          </cell>
          <cell r="AL154">
            <v>2589073.0299999998</v>
          </cell>
          <cell r="AM154">
            <v>49819.42</v>
          </cell>
          <cell r="AN154">
            <v>265235.71999999997</v>
          </cell>
          <cell r="AO154">
            <v>890793.24</v>
          </cell>
          <cell r="AP154">
            <v>0</v>
          </cell>
          <cell r="AQ154">
            <v>655846.77</v>
          </cell>
          <cell r="AR154">
            <v>0</v>
          </cell>
          <cell r="AS154">
            <v>277930.39</v>
          </cell>
          <cell r="AT154">
            <v>16414.189999999999</v>
          </cell>
          <cell r="AU154">
            <v>0</v>
          </cell>
          <cell r="AV154">
            <v>0</v>
          </cell>
          <cell r="AW154">
            <v>157806.20000000001</v>
          </cell>
          <cell r="AX154">
            <v>0</v>
          </cell>
          <cell r="AY154">
            <v>3000</v>
          </cell>
          <cell r="AZ154">
            <v>0</v>
          </cell>
          <cell r="BA154">
            <v>0</v>
          </cell>
          <cell r="BB154">
            <v>6453.7</v>
          </cell>
          <cell r="BC154">
            <v>0</v>
          </cell>
          <cell r="BD154">
            <v>3844.72</v>
          </cell>
          <cell r="BE154">
            <v>190397.57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17049.34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17049.34</v>
          </cell>
          <cell r="BV154">
            <v>0</v>
          </cell>
          <cell r="BW154">
            <v>301493.14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57481</v>
          </cell>
          <cell r="CH154">
            <v>0</v>
          </cell>
          <cell r="CI154">
            <v>1887</v>
          </cell>
          <cell r="CJ154">
            <v>0</v>
          </cell>
          <cell r="CK154">
            <v>53196</v>
          </cell>
          <cell r="CL154">
            <v>44379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100329.27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1749.47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29400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13071.4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22208.41</v>
          </cell>
          <cell r="FU154">
            <v>22208.41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10746575.299999999</v>
          </cell>
        </row>
        <row r="155">
          <cell r="F155" t="str">
            <v>21302</v>
          </cell>
          <cell r="G155">
            <v>4849171.8499999996</v>
          </cell>
          <cell r="H155">
            <v>4819301.2</v>
          </cell>
          <cell r="I155">
            <v>0</v>
          </cell>
          <cell r="J155">
            <v>0</v>
          </cell>
          <cell r="K155">
            <v>29870.65</v>
          </cell>
          <cell r="L155">
            <v>0</v>
          </cell>
          <cell r="M155">
            <v>0</v>
          </cell>
          <cell r="N155">
            <v>723126.92</v>
          </cell>
          <cell r="O155">
            <v>40381.49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14482.38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191102.64</v>
          </cell>
          <cell r="AC155">
            <v>75855.490000000005</v>
          </cell>
          <cell r="AD155">
            <v>0</v>
          </cell>
          <cell r="AE155">
            <v>36553.64</v>
          </cell>
          <cell r="AF155">
            <v>7616.16</v>
          </cell>
          <cell r="AG155">
            <v>54828.15</v>
          </cell>
          <cell r="AH155">
            <v>186426.38</v>
          </cell>
          <cell r="AI155">
            <v>115880.59</v>
          </cell>
          <cell r="AJ155">
            <v>0</v>
          </cell>
          <cell r="AK155">
            <v>21510103.57</v>
          </cell>
          <cell r="AL155">
            <v>19153371.079999998</v>
          </cell>
          <cell r="AM155">
            <v>658852.85</v>
          </cell>
          <cell r="AN155">
            <v>1697879.64</v>
          </cell>
          <cell r="AO155">
            <v>0</v>
          </cell>
          <cell r="AP155">
            <v>0</v>
          </cell>
          <cell r="AQ155">
            <v>7837976.8600000003</v>
          </cell>
          <cell r="AR155">
            <v>0</v>
          </cell>
          <cell r="AS155">
            <v>2548291.34</v>
          </cell>
          <cell r="AT155">
            <v>56884.63</v>
          </cell>
          <cell r="AU155">
            <v>0</v>
          </cell>
          <cell r="AV155">
            <v>0</v>
          </cell>
          <cell r="AW155">
            <v>993207.07</v>
          </cell>
          <cell r="AX155">
            <v>2771124.76</v>
          </cell>
          <cell r="AY155">
            <v>157353.51</v>
          </cell>
          <cell r="AZ155">
            <v>10294.700000000001</v>
          </cell>
          <cell r="BA155">
            <v>204788.51</v>
          </cell>
          <cell r="BB155">
            <v>64687.03</v>
          </cell>
          <cell r="BC155">
            <v>0</v>
          </cell>
          <cell r="BD155">
            <v>19128.48</v>
          </cell>
          <cell r="BE155">
            <v>1012216.83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193791.5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193791.5</v>
          </cell>
          <cell r="BV155">
            <v>0</v>
          </cell>
          <cell r="BW155">
            <v>2468326.56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505875.92</v>
          </cell>
          <cell r="CH155">
            <v>0</v>
          </cell>
          <cell r="CI155">
            <v>33408.61</v>
          </cell>
          <cell r="CJ155">
            <v>0</v>
          </cell>
          <cell r="CK155">
            <v>431396.06</v>
          </cell>
          <cell r="CL155">
            <v>154068.20000000001</v>
          </cell>
          <cell r="CM155">
            <v>10418.950000000001</v>
          </cell>
          <cell r="CN155">
            <v>0</v>
          </cell>
          <cell r="CO155">
            <v>516823.82</v>
          </cell>
          <cell r="CP155">
            <v>0</v>
          </cell>
          <cell r="CQ155">
            <v>0</v>
          </cell>
          <cell r="CR155">
            <v>33185.17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4805.0600000000004</v>
          </cell>
          <cell r="CY155">
            <v>618170.55000000005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3250</v>
          </cell>
          <cell r="EE155">
            <v>10346.16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40134.04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37466.57</v>
          </cell>
          <cell r="FH155">
            <v>68977.45</v>
          </cell>
          <cell r="FI155">
            <v>389115.51</v>
          </cell>
          <cell r="FJ155">
            <v>39272.67</v>
          </cell>
          <cell r="FK155">
            <v>312394.03999999998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37448.800000000003</v>
          </cell>
          <cell r="FT155">
            <v>349138.35</v>
          </cell>
          <cell r="FU155">
            <v>-338.65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325177</v>
          </cell>
          <cell r="GA155">
            <v>24300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76641502.240000039</v>
          </cell>
        </row>
        <row r="156">
          <cell r="F156" t="str">
            <v>21303</v>
          </cell>
          <cell r="G156">
            <v>1062416.08</v>
          </cell>
          <cell r="H156">
            <v>845598.76</v>
          </cell>
          <cell r="I156">
            <v>0</v>
          </cell>
          <cell r="J156">
            <v>222.96</v>
          </cell>
          <cell r="K156">
            <v>216594.36</v>
          </cell>
          <cell r="L156">
            <v>0</v>
          </cell>
          <cell r="M156">
            <v>0</v>
          </cell>
          <cell r="N156">
            <v>185917.12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4906</v>
          </cell>
          <cell r="T156">
            <v>0</v>
          </cell>
          <cell r="U156">
            <v>0</v>
          </cell>
          <cell r="V156">
            <v>0</v>
          </cell>
          <cell r="W156">
            <v>3277.5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28111.99</v>
          </cell>
          <cell r="AC156">
            <v>9672.99</v>
          </cell>
          <cell r="AD156">
            <v>0</v>
          </cell>
          <cell r="AE156">
            <v>0</v>
          </cell>
          <cell r="AF156">
            <v>89.25</v>
          </cell>
          <cell r="AG156">
            <v>150</v>
          </cell>
          <cell r="AH156">
            <v>0</v>
          </cell>
          <cell r="AI156">
            <v>139709.39000000001</v>
          </cell>
          <cell r="AJ156">
            <v>0</v>
          </cell>
          <cell r="AK156">
            <v>3219968.01</v>
          </cell>
          <cell r="AL156">
            <v>3148894.61</v>
          </cell>
          <cell r="AM156">
            <v>71073.399999999994</v>
          </cell>
          <cell r="AN156">
            <v>0</v>
          </cell>
          <cell r="AO156">
            <v>0</v>
          </cell>
          <cell r="AP156">
            <v>0</v>
          </cell>
          <cell r="AQ156">
            <v>1054125.04</v>
          </cell>
          <cell r="AR156">
            <v>0</v>
          </cell>
          <cell r="AS156">
            <v>377084.75</v>
          </cell>
          <cell r="AT156">
            <v>8784.57</v>
          </cell>
          <cell r="AU156">
            <v>0</v>
          </cell>
          <cell r="AV156">
            <v>0</v>
          </cell>
          <cell r="AW156">
            <v>241291.26</v>
          </cell>
          <cell r="AX156">
            <v>0</v>
          </cell>
          <cell r="AY156">
            <v>50747.72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2790.7</v>
          </cell>
          <cell r="BE156">
            <v>373426.04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28095.55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28095.55</v>
          </cell>
          <cell r="BV156">
            <v>0</v>
          </cell>
          <cell r="BW156">
            <v>447254.07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135590</v>
          </cell>
          <cell r="CH156">
            <v>0</v>
          </cell>
          <cell r="CI156">
            <v>6430.21</v>
          </cell>
          <cell r="CJ156">
            <v>0</v>
          </cell>
          <cell r="CK156">
            <v>117735.47</v>
          </cell>
          <cell r="CL156">
            <v>11895.85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106742.39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45810.62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23049.53</v>
          </cell>
          <cell r="FI156">
            <v>10149.16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10149.16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118283.92</v>
          </cell>
          <cell r="FU156">
            <v>115783.29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2500.63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12252417.900000002</v>
          </cell>
        </row>
        <row r="157">
          <cell r="F157" t="str">
            <v>21401</v>
          </cell>
          <cell r="G157">
            <v>5651927.6399999997</v>
          </cell>
          <cell r="H157">
            <v>5598570.9900000002</v>
          </cell>
          <cell r="I157">
            <v>0</v>
          </cell>
          <cell r="J157">
            <v>0</v>
          </cell>
          <cell r="K157">
            <v>53356.65</v>
          </cell>
          <cell r="L157">
            <v>0</v>
          </cell>
          <cell r="M157">
            <v>0</v>
          </cell>
          <cell r="N157">
            <v>1006476.72</v>
          </cell>
          <cell r="O157">
            <v>89702.29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115928.32000000001</v>
          </cell>
          <cell r="X157">
            <v>0</v>
          </cell>
          <cell r="Y157">
            <v>0</v>
          </cell>
          <cell r="Z157">
            <v>0</v>
          </cell>
          <cell r="AA157">
            <v>28333.19</v>
          </cell>
          <cell r="AB157">
            <v>0</v>
          </cell>
          <cell r="AC157">
            <v>98381.47</v>
          </cell>
          <cell r="AD157">
            <v>0</v>
          </cell>
          <cell r="AE157">
            <v>44102.080000000002</v>
          </cell>
          <cell r="AF157">
            <v>3611.3</v>
          </cell>
          <cell r="AG157">
            <v>41618.61</v>
          </cell>
          <cell r="AH157">
            <v>139050.85999999999</v>
          </cell>
          <cell r="AI157">
            <v>445748.6</v>
          </cell>
          <cell r="AJ157">
            <v>0</v>
          </cell>
          <cell r="AK157">
            <v>27723783.280000001</v>
          </cell>
          <cell r="AL157">
            <v>23559067.5</v>
          </cell>
          <cell r="AM157">
            <v>994822.96</v>
          </cell>
          <cell r="AN157">
            <v>2702566.68</v>
          </cell>
          <cell r="AO157">
            <v>467326.14</v>
          </cell>
          <cell r="AP157">
            <v>0</v>
          </cell>
          <cell r="AQ157">
            <v>8399815.0800000001</v>
          </cell>
          <cell r="AR157">
            <v>0</v>
          </cell>
          <cell r="AS157">
            <v>3472245.03</v>
          </cell>
          <cell r="AT157">
            <v>356574.97</v>
          </cell>
          <cell r="AU157">
            <v>0</v>
          </cell>
          <cell r="AV157">
            <v>0</v>
          </cell>
          <cell r="AW157">
            <v>2114456.71</v>
          </cell>
          <cell r="AX157">
            <v>0</v>
          </cell>
          <cell r="AY157">
            <v>326390.55</v>
          </cell>
          <cell r="AZ157">
            <v>0</v>
          </cell>
          <cell r="BA157">
            <v>489289.15</v>
          </cell>
          <cell r="BB157">
            <v>79084.639999999999</v>
          </cell>
          <cell r="BC157">
            <v>0</v>
          </cell>
          <cell r="BD157">
            <v>27369.13</v>
          </cell>
          <cell r="BE157">
            <v>1494231.77</v>
          </cell>
          <cell r="BF157">
            <v>0</v>
          </cell>
          <cell r="BG157">
            <v>16425.759999999998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23747.37</v>
          </cell>
          <cell r="BN157">
            <v>0</v>
          </cell>
          <cell r="BO157">
            <v>0</v>
          </cell>
          <cell r="BP157">
            <v>239191.75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239191.75</v>
          </cell>
          <cell r="BV157">
            <v>0</v>
          </cell>
          <cell r="BW157">
            <v>4204810.3899999997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808060.19</v>
          </cell>
          <cell r="CH157">
            <v>0</v>
          </cell>
          <cell r="CI157">
            <v>31399</v>
          </cell>
          <cell r="CJ157">
            <v>0</v>
          </cell>
          <cell r="CK157">
            <v>1194947.74</v>
          </cell>
          <cell r="CL157">
            <v>280826</v>
          </cell>
          <cell r="CM157">
            <v>70278.38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57674.46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28299.4</v>
          </cell>
          <cell r="CX157">
            <v>12977.23</v>
          </cell>
          <cell r="CY157">
            <v>1469918.88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85025.13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28224.41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137179.57</v>
          </cell>
          <cell r="FI157">
            <v>706047.87</v>
          </cell>
          <cell r="FJ157">
            <v>465082</v>
          </cell>
          <cell r="FK157">
            <v>76925</v>
          </cell>
          <cell r="FL157">
            <v>135452.97</v>
          </cell>
          <cell r="FM157">
            <v>0</v>
          </cell>
          <cell r="FN157">
            <v>0</v>
          </cell>
          <cell r="FO157">
            <v>26012.880000000001</v>
          </cell>
          <cell r="FP157">
            <v>2575.02</v>
          </cell>
          <cell r="FQ157">
            <v>0</v>
          </cell>
          <cell r="FR157">
            <v>0</v>
          </cell>
          <cell r="FS157">
            <v>0</v>
          </cell>
          <cell r="FT157">
            <v>112999.09</v>
          </cell>
          <cell r="FU157">
            <v>73154.02</v>
          </cell>
          <cell r="FV157">
            <v>0</v>
          </cell>
          <cell r="FW157">
            <v>38245.07</v>
          </cell>
          <cell r="FX157">
            <v>0</v>
          </cell>
          <cell r="FY157">
            <v>0</v>
          </cell>
          <cell r="FZ157">
            <v>0</v>
          </cell>
          <cell r="GA157">
            <v>1600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96090103.639999956</v>
          </cell>
        </row>
        <row r="158">
          <cell r="F158" t="str">
            <v>22008</v>
          </cell>
          <cell r="G158">
            <v>300487.61</v>
          </cell>
          <cell r="H158">
            <v>300487.61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31036.37</v>
          </cell>
          <cell r="O158">
            <v>110.2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8732.7999999999993</v>
          </cell>
          <cell r="AC158">
            <v>9379.02</v>
          </cell>
          <cell r="AD158">
            <v>0</v>
          </cell>
          <cell r="AE158">
            <v>2000</v>
          </cell>
          <cell r="AF158">
            <v>0</v>
          </cell>
          <cell r="AG158">
            <v>0</v>
          </cell>
          <cell r="AH158">
            <v>0</v>
          </cell>
          <cell r="AI158">
            <v>8327.0400000000009</v>
          </cell>
          <cell r="AJ158">
            <v>2487.31</v>
          </cell>
          <cell r="AK158">
            <v>1521420.28</v>
          </cell>
          <cell r="AL158">
            <v>1438466.41</v>
          </cell>
          <cell r="AM158">
            <v>15155.99</v>
          </cell>
          <cell r="AN158">
            <v>67797.88</v>
          </cell>
          <cell r="AO158">
            <v>0</v>
          </cell>
          <cell r="AP158">
            <v>0</v>
          </cell>
          <cell r="AQ158">
            <v>214208.92</v>
          </cell>
          <cell r="AR158">
            <v>0</v>
          </cell>
          <cell r="AS158">
            <v>64219.26</v>
          </cell>
          <cell r="AT158">
            <v>5816.24</v>
          </cell>
          <cell r="AU158">
            <v>0</v>
          </cell>
          <cell r="AV158">
            <v>0</v>
          </cell>
          <cell r="AW158">
            <v>31432.15</v>
          </cell>
          <cell r="AX158">
            <v>0</v>
          </cell>
          <cell r="AY158">
            <v>1729.83</v>
          </cell>
          <cell r="AZ158">
            <v>0</v>
          </cell>
          <cell r="BA158">
            <v>0</v>
          </cell>
          <cell r="BB158">
            <v>1699.32</v>
          </cell>
          <cell r="BC158">
            <v>0</v>
          </cell>
          <cell r="BD158">
            <v>975.76</v>
          </cell>
          <cell r="BE158">
            <v>106554.36</v>
          </cell>
          <cell r="BF158">
            <v>1782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122926.58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19225</v>
          </cell>
          <cell r="CH158">
            <v>0</v>
          </cell>
          <cell r="CI158">
            <v>12393</v>
          </cell>
          <cell r="CJ158">
            <v>0</v>
          </cell>
          <cell r="CK158">
            <v>23999</v>
          </cell>
          <cell r="CL158">
            <v>30917.66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30063.71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6328.21</v>
          </cell>
          <cell r="FI158">
            <v>12192.25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288</v>
          </cell>
          <cell r="FQ158">
            <v>0</v>
          </cell>
          <cell r="FR158">
            <v>11904.25</v>
          </cell>
          <cell r="FS158">
            <v>0</v>
          </cell>
          <cell r="FT158">
            <v>27678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27678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4459900.0199999996</v>
          </cell>
        </row>
        <row r="159">
          <cell r="F159" t="str">
            <v>22009</v>
          </cell>
          <cell r="G159">
            <v>1387478.34</v>
          </cell>
          <cell r="H159">
            <v>1386738.04</v>
          </cell>
          <cell r="I159">
            <v>0</v>
          </cell>
          <cell r="J159">
            <v>217</v>
          </cell>
          <cell r="K159">
            <v>523.29999999999995</v>
          </cell>
          <cell r="L159">
            <v>0</v>
          </cell>
          <cell r="M159">
            <v>0</v>
          </cell>
          <cell r="N159">
            <v>106406.97</v>
          </cell>
          <cell r="O159">
            <v>15228.69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4667.38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55336.44</v>
          </cell>
          <cell r="AC159">
            <v>15521.27</v>
          </cell>
          <cell r="AD159">
            <v>0</v>
          </cell>
          <cell r="AE159">
            <v>5535.86</v>
          </cell>
          <cell r="AF159">
            <v>5304.17</v>
          </cell>
          <cell r="AG159">
            <v>390</v>
          </cell>
          <cell r="AH159">
            <v>1040.5999999999999</v>
          </cell>
          <cell r="AI159">
            <v>1857.08</v>
          </cell>
          <cell r="AJ159">
            <v>1525.48</v>
          </cell>
          <cell r="AK159">
            <v>4861923.08</v>
          </cell>
          <cell r="AL159">
            <v>4570511.57</v>
          </cell>
          <cell r="AM159">
            <v>98299.39</v>
          </cell>
          <cell r="AN159">
            <v>193112.12</v>
          </cell>
          <cell r="AO159">
            <v>0</v>
          </cell>
          <cell r="AP159">
            <v>0</v>
          </cell>
          <cell r="AQ159">
            <v>1292632.1299999999</v>
          </cell>
          <cell r="AR159">
            <v>0</v>
          </cell>
          <cell r="AS159">
            <v>462188.58</v>
          </cell>
          <cell r="AT159">
            <v>8059.15</v>
          </cell>
          <cell r="AU159">
            <v>0</v>
          </cell>
          <cell r="AV159">
            <v>0</v>
          </cell>
          <cell r="AW159">
            <v>112517.57</v>
          </cell>
          <cell r="AX159">
            <v>0</v>
          </cell>
          <cell r="AY159">
            <v>16336.54</v>
          </cell>
          <cell r="AZ159">
            <v>0</v>
          </cell>
          <cell r="BA159">
            <v>9634.58</v>
          </cell>
          <cell r="BB159">
            <v>0</v>
          </cell>
          <cell r="BC159">
            <v>0</v>
          </cell>
          <cell r="BD159">
            <v>5620.17</v>
          </cell>
          <cell r="BE159">
            <v>668497.49</v>
          </cell>
          <cell r="BF159">
            <v>8301.4599999999991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1476.59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541752.65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131125.09</v>
          </cell>
          <cell r="CH159">
            <v>0</v>
          </cell>
          <cell r="CI159">
            <v>5889.86</v>
          </cell>
          <cell r="CJ159">
            <v>0</v>
          </cell>
          <cell r="CK159">
            <v>134682</v>
          </cell>
          <cell r="CL159">
            <v>30486.38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136400.82999999999</v>
          </cell>
          <cell r="CZ159">
            <v>0</v>
          </cell>
          <cell r="DA159">
            <v>490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73933.34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7979.41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2429.2600000000002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18336.48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38430.03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38430.03</v>
          </cell>
          <cell r="GA159">
            <v>0</v>
          </cell>
          <cell r="GB159">
            <v>0</v>
          </cell>
          <cell r="GC159">
            <v>0</v>
          </cell>
          <cell r="GD159">
            <v>40.68</v>
          </cell>
          <cell r="GE159">
            <v>0</v>
          </cell>
          <cell r="GF159">
            <v>0</v>
          </cell>
          <cell r="GG159">
            <v>40.68</v>
          </cell>
          <cell r="GH159">
            <v>0</v>
          </cell>
          <cell r="GI159">
            <v>0</v>
          </cell>
          <cell r="GJ159">
            <v>0</v>
          </cell>
          <cell r="GK159">
            <v>16457327.76</v>
          </cell>
        </row>
        <row r="160">
          <cell r="F160" t="str">
            <v>22017</v>
          </cell>
          <cell r="G160">
            <v>207058.08</v>
          </cell>
          <cell r="H160">
            <v>207058.08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57781.41</v>
          </cell>
          <cell r="O160">
            <v>1667</v>
          </cell>
          <cell r="P160">
            <v>0</v>
          </cell>
          <cell r="Q160">
            <v>0</v>
          </cell>
          <cell r="R160">
            <v>0</v>
          </cell>
          <cell r="S160">
            <v>1140</v>
          </cell>
          <cell r="T160">
            <v>0</v>
          </cell>
          <cell r="U160">
            <v>0</v>
          </cell>
          <cell r="V160">
            <v>0</v>
          </cell>
          <cell r="W160">
            <v>44.5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26896.26</v>
          </cell>
          <cell r="AC160">
            <v>9691.65</v>
          </cell>
          <cell r="AD160">
            <v>217.01</v>
          </cell>
          <cell r="AE160">
            <v>16623.5</v>
          </cell>
          <cell r="AF160">
            <v>93</v>
          </cell>
          <cell r="AG160">
            <v>0</v>
          </cell>
          <cell r="AH160">
            <v>0</v>
          </cell>
          <cell r="AI160">
            <v>1408.49</v>
          </cell>
          <cell r="AJ160">
            <v>0</v>
          </cell>
          <cell r="AK160">
            <v>1804816.27</v>
          </cell>
          <cell r="AL160">
            <v>1604225.04</v>
          </cell>
          <cell r="AM160">
            <v>2998.99</v>
          </cell>
          <cell r="AN160">
            <v>197592.24</v>
          </cell>
          <cell r="AO160">
            <v>0</v>
          </cell>
          <cell r="AP160">
            <v>0</v>
          </cell>
          <cell r="AQ160">
            <v>235503.26</v>
          </cell>
          <cell r="AR160">
            <v>0</v>
          </cell>
          <cell r="AS160">
            <v>49431.41</v>
          </cell>
          <cell r="AT160">
            <v>10269.4</v>
          </cell>
          <cell r="AU160">
            <v>0</v>
          </cell>
          <cell r="AV160">
            <v>0</v>
          </cell>
          <cell r="AW160">
            <v>15123.73</v>
          </cell>
          <cell r="AX160">
            <v>0</v>
          </cell>
          <cell r="AY160">
            <v>3908</v>
          </cell>
          <cell r="AZ160">
            <v>0</v>
          </cell>
          <cell r="BA160">
            <v>0</v>
          </cell>
          <cell r="BB160">
            <v>1921.8</v>
          </cell>
          <cell r="BC160">
            <v>0</v>
          </cell>
          <cell r="BD160">
            <v>1108.71</v>
          </cell>
          <cell r="BE160">
            <v>153740.21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81432.259999999995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20743</v>
          </cell>
          <cell r="CH160">
            <v>0</v>
          </cell>
          <cell r="CI160">
            <v>0</v>
          </cell>
          <cell r="CJ160">
            <v>0</v>
          </cell>
          <cell r="CK160">
            <v>19314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25785.83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11719.75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3869.68</v>
          </cell>
          <cell r="FI160">
            <v>5699.77</v>
          </cell>
          <cell r="FJ160">
            <v>0</v>
          </cell>
          <cell r="FK160">
            <v>5699.77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4784582.0999999996</v>
          </cell>
        </row>
        <row r="161">
          <cell r="F161" t="str">
            <v>22073</v>
          </cell>
          <cell r="G161">
            <v>549147.64</v>
          </cell>
          <cell r="H161">
            <v>546008.94999999995</v>
          </cell>
          <cell r="I161">
            <v>0</v>
          </cell>
          <cell r="J161">
            <v>3138.69</v>
          </cell>
          <cell r="K161">
            <v>0</v>
          </cell>
          <cell r="L161">
            <v>0</v>
          </cell>
          <cell r="M161">
            <v>0</v>
          </cell>
          <cell r="N161">
            <v>21776.94</v>
          </cell>
          <cell r="O161">
            <v>720</v>
          </cell>
          <cell r="P161">
            <v>0</v>
          </cell>
          <cell r="Q161">
            <v>0</v>
          </cell>
          <cell r="R161">
            <v>0</v>
          </cell>
          <cell r="S161">
            <v>300</v>
          </cell>
          <cell r="T161">
            <v>0</v>
          </cell>
          <cell r="U161">
            <v>0</v>
          </cell>
          <cell r="V161">
            <v>0</v>
          </cell>
          <cell r="W161">
            <v>138.71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17289.77</v>
          </cell>
          <cell r="AC161">
            <v>3170.46</v>
          </cell>
          <cell r="AD161">
            <v>0</v>
          </cell>
          <cell r="AE161">
            <v>100</v>
          </cell>
          <cell r="AF161">
            <v>58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1582458.42</v>
          </cell>
          <cell r="AL161">
            <v>1565927.48</v>
          </cell>
          <cell r="AM161">
            <v>16530.939999999999</v>
          </cell>
          <cell r="AN161">
            <v>0</v>
          </cell>
          <cell r="AO161">
            <v>0</v>
          </cell>
          <cell r="AP161">
            <v>0</v>
          </cell>
          <cell r="AQ161">
            <v>261653.12</v>
          </cell>
          <cell r="AR161">
            <v>0</v>
          </cell>
          <cell r="AS161">
            <v>89586.42</v>
          </cell>
          <cell r="AT161">
            <v>0</v>
          </cell>
          <cell r="AU161">
            <v>0</v>
          </cell>
          <cell r="AV161">
            <v>0</v>
          </cell>
          <cell r="AW161">
            <v>18173.5</v>
          </cell>
          <cell r="AX161">
            <v>0</v>
          </cell>
          <cell r="AY161">
            <v>6823.93</v>
          </cell>
          <cell r="AZ161">
            <v>0</v>
          </cell>
          <cell r="BA161">
            <v>0</v>
          </cell>
          <cell r="BB161">
            <v>1095.67</v>
          </cell>
          <cell r="BC161">
            <v>0</v>
          </cell>
          <cell r="BD161">
            <v>310.89</v>
          </cell>
          <cell r="BE161">
            <v>145662.71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74854.12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17670</v>
          </cell>
          <cell r="CH161">
            <v>0</v>
          </cell>
          <cell r="CI161">
            <v>0</v>
          </cell>
          <cell r="CJ161">
            <v>0</v>
          </cell>
          <cell r="CK161">
            <v>12858</v>
          </cell>
          <cell r="CL161">
            <v>1773.48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22483.72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16395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3673.92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380.35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380.35</v>
          </cell>
          <cell r="GA161">
            <v>0</v>
          </cell>
          <cell r="GB161">
            <v>0</v>
          </cell>
          <cell r="GC161">
            <v>0</v>
          </cell>
          <cell r="GD161">
            <v>850</v>
          </cell>
          <cell r="GE161">
            <v>0</v>
          </cell>
          <cell r="GF161">
            <v>0</v>
          </cell>
          <cell r="GG161">
            <v>850</v>
          </cell>
          <cell r="GH161">
            <v>0</v>
          </cell>
          <cell r="GI161">
            <v>0</v>
          </cell>
          <cell r="GJ161">
            <v>0</v>
          </cell>
          <cell r="GK161">
            <v>4982241.1799999988</v>
          </cell>
        </row>
        <row r="162">
          <cell r="F162" t="str">
            <v>22105</v>
          </cell>
          <cell r="G162">
            <v>708464.69</v>
          </cell>
          <cell r="H162">
            <v>708464.69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90583.08</v>
          </cell>
          <cell r="O162">
            <v>8490.75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322.7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29375.75</v>
          </cell>
          <cell r="AC162">
            <v>15690.33</v>
          </cell>
          <cell r="AD162">
            <v>0</v>
          </cell>
          <cell r="AE162">
            <v>26577</v>
          </cell>
          <cell r="AF162">
            <v>187.33</v>
          </cell>
          <cell r="AG162">
            <v>2257.5</v>
          </cell>
          <cell r="AH162">
            <v>0</v>
          </cell>
          <cell r="AI162">
            <v>4608.75</v>
          </cell>
          <cell r="AJ162">
            <v>3072.97</v>
          </cell>
          <cell r="AK162">
            <v>2618731.2400000002</v>
          </cell>
          <cell r="AL162">
            <v>2445231.36</v>
          </cell>
          <cell r="AM162">
            <v>45985.24</v>
          </cell>
          <cell r="AN162">
            <v>127514.64</v>
          </cell>
          <cell r="AO162">
            <v>0</v>
          </cell>
          <cell r="AP162">
            <v>0</v>
          </cell>
          <cell r="AQ162">
            <v>580977.28</v>
          </cell>
          <cell r="AR162">
            <v>0</v>
          </cell>
          <cell r="AS162">
            <v>199261.85</v>
          </cell>
          <cell r="AT162">
            <v>4680.99</v>
          </cell>
          <cell r="AU162">
            <v>0</v>
          </cell>
          <cell r="AV162">
            <v>0</v>
          </cell>
          <cell r="AW162">
            <v>93294.3</v>
          </cell>
          <cell r="AX162">
            <v>0</v>
          </cell>
          <cell r="AY162">
            <v>33.29</v>
          </cell>
          <cell r="AZ162">
            <v>0</v>
          </cell>
          <cell r="BA162">
            <v>0</v>
          </cell>
          <cell r="BB162">
            <v>3402.8</v>
          </cell>
          <cell r="BC162">
            <v>0</v>
          </cell>
          <cell r="BD162">
            <v>2061.73</v>
          </cell>
          <cell r="BE162">
            <v>278242.32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221286.43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50845.3</v>
          </cell>
          <cell r="CH162">
            <v>0</v>
          </cell>
          <cell r="CI162">
            <v>0</v>
          </cell>
          <cell r="CJ162">
            <v>0</v>
          </cell>
          <cell r="CK162">
            <v>59495.83</v>
          </cell>
          <cell r="CL162">
            <v>18750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5391.28</v>
          </cell>
          <cell r="CY162">
            <v>63445.43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15122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8236.59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250</v>
          </cell>
          <cell r="GE162">
            <v>0</v>
          </cell>
          <cell r="GF162">
            <v>0</v>
          </cell>
          <cell r="GG162">
            <v>250</v>
          </cell>
          <cell r="GH162">
            <v>0</v>
          </cell>
          <cell r="GI162">
            <v>0</v>
          </cell>
          <cell r="GJ162">
            <v>0</v>
          </cell>
          <cell r="GK162">
            <v>8440585.4400000013</v>
          </cell>
        </row>
        <row r="163">
          <cell r="F163" t="str">
            <v>22200</v>
          </cell>
          <cell r="G163">
            <v>713782.38</v>
          </cell>
          <cell r="H163">
            <v>713782.38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70854.710000000006</v>
          </cell>
          <cell r="O163">
            <v>2454.0500000000002</v>
          </cell>
          <cell r="P163">
            <v>0</v>
          </cell>
          <cell r="Q163">
            <v>0</v>
          </cell>
          <cell r="R163">
            <v>0</v>
          </cell>
          <cell r="S163">
            <v>8750</v>
          </cell>
          <cell r="T163">
            <v>0</v>
          </cell>
          <cell r="U163">
            <v>0</v>
          </cell>
          <cell r="V163">
            <v>0</v>
          </cell>
          <cell r="W163">
            <v>10180.64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21539.63</v>
          </cell>
          <cell r="AC163">
            <v>4734.6099999999997</v>
          </cell>
          <cell r="AD163">
            <v>0</v>
          </cell>
          <cell r="AE163">
            <v>18186</v>
          </cell>
          <cell r="AF163">
            <v>0</v>
          </cell>
          <cell r="AG163">
            <v>0</v>
          </cell>
          <cell r="AH163">
            <v>0</v>
          </cell>
          <cell r="AI163">
            <v>3077.7</v>
          </cell>
          <cell r="AJ163">
            <v>1932.08</v>
          </cell>
          <cell r="AK163">
            <v>2647990.6800000002</v>
          </cell>
          <cell r="AL163">
            <v>2382264</v>
          </cell>
          <cell r="AM163">
            <v>57332.44</v>
          </cell>
          <cell r="AN163">
            <v>208394.23999999999</v>
          </cell>
          <cell r="AO163">
            <v>0</v>
          </cell>
          <cell r="AP163">
            <v>0</v>
          </cell>
          <cell r="AQ163">
            <v>618441.81999999995</v>
          </cell>
          <cell r="AR163">
            <v>0</v>
          </cell>
          <cell r="AS163">
            <v>227469.76</v>
          </cell>
          <cell r="AT163">
            <v>0</v>
          </cell>
          <cell r="AU163">
            <v>0</v>
          </cell>
          <cell r="AV163">
            <v>0</v>
          </cell>
          <cell r="AW163">
            <v>51513.98</v>
          </cell>
          <cell r="AX163">
            <v>0</v>
          </cell>
          <cell r="AY163">
            <v>39936.44</v>
          </cell>
          <cell r="AZ163">
            <v>0</v>
          </cell>
          <cell r="BA163">
            <v>0</v>
          </cell>
          <cell r="BB163">
            <v>4630.8500000000004</v>
          </cell>
          <cell r="BC163">
            <v>0</v>
          </cell>
          <cell r="BD163">
            <v>2497.9499999999998</v>
          </cell>
          <cell r="BE163">
            <v>292392.84000000003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93926.9</v>
          </cell>
          <cell r="BQ163">
            <v>0</v>
          </cell>
          <cell r="BR163">
            <v>93926.9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143361.41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52610</v>
          </cell>
          <cell r="CH163">
            <v>0</v>
          </cell>
          <cell r="CI163">
            <v>0</v>
          </cell>
          <cell r="CJ163">
            <v>0</v>
          </cell>
          <cell r="CK163">
            <v>23061.05</v>
          </cell>
          <cell r="CL163">
            <v>10502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50093.34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162.75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6932.27</v>
          </cell>
          <cell r="FI163">
            <v>1405.14</v>
          </cell>
          <cell r="FJ163">
            <v>1405.14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8579526.0800000038</v>
          </cell>
        </row>
        <row r="164">
          <cell r="F164" t="str">
            <v>22204</v>
          </cell>
          <cell r="G164">
            <v>557417.54</v>
          </cell>
          <cell r="H164">
            <v>556530.26</v>
          </cell>
          <cell r="I164">
            <v>0</v>
          </cell>
          <cell r="J164">
            <v>887.28</v>
          </cell>
          <cell r="K164">
            <v>0</v>
          </cell>
          <cell r="L164">
            <v>0</v>
          </cell>
          <cell r="M164">
            <v>0</v>
          </cell>
          <cell r="N164">
            <v>25743.88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4360.7700000000004</v>
          </cell>
          <cell r="T164">
            <v>0</v>
          </cell>
          <cell r="U164">
            <v>0</v>
          </cell>
          <cell r="V164">
            <v>0</v>
          </cell>
          <cell r="W164">
            <v>9464.48</v>
          </cell>
          <cell r="X164">
            <v>0</v>
          </cell>
          <cell r="Y164">
            <v>0</v>
          </cell>
          <cell r="Z164">
            <v>0</v>
          </cell>
          <cell r="AA164">
            <v>550</v>
          </cell>
          <cell r="AB164">
            <v>2052.25</v>
          </cell>
          <cell r="AC164">
            <v>3696.41</v>
          </cell>
          <cell r="AD164">
            <v>0</v>
          </cell>
          <cell r="AE164">
            <v>3200</v>
          </cell>
          <cell r="AF164">
            <v>164.99</v>
          </cell>
          <cell r="AG164">
            <v>150</v>
          </cell>
          <cell r="AH164">
            <v>0</v>
          </cell>
          <cell r="AI164">
            <v>1939.69</v>
          </cell>
          <cell r="AJ164">
            <v>165.29</v>
          </cell>
          <cell r="AK164">
            <v>1909030.09</v>
          </cell>
          <cell r="AL164">
            <v>1765768.25</v>
          </cell>
          <cell r="AM164">
            <v>14650.52</v>
          </cell>
          <cell r="AN164">
            <v>128611.32</v>
          </cell>
          <cell r="AO164">
            <v>0</v>
          </cell>
          <cell r="AP164">
            <v>0</v>
          </cell>
          <cell r="AQ164">
            <v>345080.21</v>
          </cell>
          <cell r="AR164">
            <v>0</v>
          </cell>
          <cell r="AS164">
            <v>131377.37</v>
          </cell>
          <cell r="AT164">
            <v>0</v>
          </cell>
          <cell r="AU164">
            <v>0</v>
          </cell>
          <cell r="AV164">
            <v>0</v>
          </cell>
          <cell r="AW164">
            <v>364.86</v>
          </cell>
          <cell r="AX164">
            <v>0</v>
          </cell>
          <cell r="AY164">
            <v>3141.15</v>
          </cell>
          <cell r="AZ164">
            <v>0</v>
          </cell>
          <cell r="BA164">
            <v>0</v>
          </cell>
          <cell r="BB164">
            <v>1830.24</v>
          </cell>
          <cell r="BC164">
            <v>0</v>
          </cell>
          <cell r="BD164">
            <v>1558.87</v>
          </cell>
          <cell r="BE164">
            <v>192045.72</v>
          </cell>
          <cell r="BF164">
            <v>14662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100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156783.16</v>
          </cell>
          <cell r="BX164">
            <v>15688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23633</v>
          </cell>
          <cell r="CH164">
            <v>0</v>
          </cell>
          <cell r="CI164">
            <v>0</v>
          </cell>
          <cell r="CJ164">
            <v>0</v>
          </cell>
          <cell r="CK164">
            <v>21574.22</v>
          </cell>
          <cell r="CL164">
            <v>13597.7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6870.14</v>
          </cell>
          <cell r="CY164">
            <v>72655.77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2764.33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36059.800000000003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36059.800000000003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6060229.3599999994</v>
          </cell>
        </row>
        <row r="165">
          <cell r="F165" t="str">
            <v>22207</v>
          </cell>
          <cell r="G165">
            <v>1091009.51</v>
          </cell>
          <cell r="H165">
            <v>1091009.51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202825.67</v>
          </cell>
          <cell r="O165">
            <v>19729</v>
          </cell>
          <cell r="P165">
            <v>0</v>
          </cell>
          <cell r="Q165">
            <v>0</v>
          </cell>
          <cell r="R165">
            <v>0</v>
          </cell>
          <cell r="S165">
            <v>14600</v>
          </cell>
          <cell r="T165">
            <v>0</v>
          </cell>
          <cell r="U165">
            <v>0</v>
          </cell>
          <cell r="V165">
            <v>0</v>
          </cell>
          <cell r="W165">
            <v>1297.57</v>
          </cell>
          <cell r="X165">
            <v>4798.33</v>
          </cell>
          <cell r="Y165">
            <v>0</v>
          </cell>
          <cell r="Z165">
            <v>0</v>
          </cell>
          <cell r="AA165">
            <v>0</v>
          </cell>
          <cell r="AB165">
            <v>69720.89</v>
          </cell>
          <cell r="AC165">
            <v>3518.89</v>
          </cell>
          <cell r="AD165">
            <v>0</v>
          </cell>
          <cell r="AE165">
            <v>38268.239999999998</v>
          </cell>
          <cell r="AF165">
            <v>255.51</v>
          </cell>
          <cell r="AG165">
            <v>0</v>
          </cell>
          <cell r="AH165">
            <v>1412.98</v>
          </cell>
          <cell r="AI165">
            <v>42961.84</v>
          </cell>
          <cell r="AJ165">
            <v>6262.42</v>
          </cell>
          <cell r="AK165">
            <v>5037236.05</v>
          </cell>
          <cell r="AL165">
            <v>4377768.6900000004</v>
          </cell>
          <cell r="AM165">
            <v>105266.36</v>
          </cell>
          <cell r="AN165">
            <v>554201</v>
          </cell>
          <cell r="AO165">
            <v>0</v>
          </cell>
          <cell r="AP165">
            <v>0</v>
          </cell>
          <cell r="AQ165">
            <v>1298571.32</v>
          </cell>
          <cell r="AR165">
            <v>0</v>
          </cell>
          <cell r="AS165">
            <v>527791.34</v>
          </cell>
          <cell r="AT165">
            <v>31624.92</v>
          </cell>
          <cell r="AU165">
            <v>0</v>
          </cell>
          <cell r="AV165">
            <v>0</v>
          </cell>
          <cell r="AW165">
            <v>320027.33</v>
          </cell>
          <cell r="AX165">
            <v>0</v>
          </cell>
          <cell r="AY165">
            <v>62619.44</v>
          </cell>
          <cell r="AZ165">
            <v>0</v>
          </cell>
          <cell r="BA165">
            <v>0</v>
          </cell>
          <cell r="BB165">
            <v>13568.05</v>
          </cell>
          <cell r="BC165">
            <v>0</v>
          </cell>
          <cell r="BD165">
            <v>5436.55</v>
          </cell>
          <cell r="BE165">
            <v>333469.08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4034.61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522028.99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102242.94</v>
          </cell>
          <cell r="CH165">
            <v>0</v>
          </cell>
          <cell r="CI165">
            <v>6710.7</v>
          </cell>
          <cell r="CJ165">
            <v>0</v>
          </cell>
          <cell r="CK165">
            <v>109067.78</v>
          </cell>
          <cell r="CL165">
            <v>31585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148060.13</v>
          </cell>
          <cell r="CZ165">
            <v>0</v>
          </cell>
          <cell r="DA165">
            <v>1600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36184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61507.03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4000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21071.41</v>
          </cell>
          <cell r="FI165">
            <v>49779.38</v>
          </cell>
          <cell r="FJ165">
            <v>49779.38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1500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1500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16405901.840000002</v>
          </cell>
        </row>
        <row r="166">
          <cell r="F166" t="str">
            <v>23042</v>
          </cell>
          <cell r="G166">
            <v>707963.49</v>
          </cell>
          <cell r="H166">
            <v>706145.18</v>
          </cell>
          <cell r="I166">
            <v>0</v>
          </cell>
          <cell r="J166">
            <v>0</v>
          </cell>
          <cell r="K166">
            <v>1818.31</v>
          </cell>
          <cell r="L166">
            <v>0</v>
          </cell>
          <cell r="M166">
            <v>0</v>
          </cell>
          <cell r="N166">
            <v>24449.33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474.75</v>
          </cell>
          <cell r="AB166">
            <v>15341.95</v>
          </cell>
          <cell r="AC166">
            <v>5515.92</v>
          </cell>
          <cell r="AD166">
            <v>0</v>
          </cell>
          <cell r="AE166">
            <v>1861.64</v>
          </cell>
          <cell r="AF166">
            <v>0</v>
          </cell>
          <cell r="AG166">
            <v>0</v>
          </cell>
          <cell r="AH166">
            <v>0</v>
          </cell>
          <cell r="AI166">
            <v>1255.07</v>
          </cell>
          <cell r="AJ166">
            <v>0</v>
          </cell>
          <cell r="AK166">
            <v>1714365.28</v>
          </cell>
          <cell r="AL166">
            <v>1509631.06</v>
          </cell>
          <cell r="AM166">
            <v>34224.620000000003</v>
          </cell>
          <cell r="AN166">
            <v>170509.6</v>
          </cell>
          <cell r="AO166">
            <v>0</v>
          </cell>
          <cell r="AP166">
            <v>0</v>
          </cell>
          <cell r="AQ166">
            <v>356644.41</v>
          </cell>
          <cell r="AR166">
            <v>0</v>
          </cell>
          <cell r="AS166">
            <v>191438.42</v>
          </cell>
          <cell r="AT166">
            <v>23753.89</v>
          </cell>
          <cell r="AU166">
            <v>0</v>
          </cell>
          <cell r="AV166">
            <v>0</v>
          </cell>
          <cell r="AW166">
            <v>42445.54</v>
          </cell>
          <cell r="AX166">
            <v>0</v>
          </cell>
          <cell r="AY166">
            <v>9846.92</v>
          </cell>
          <cell r="AZ166">
            <v>0</v>
          </cell>
          <cell r="BA166">
            <v>0</v>
          </cell>
          <cell r="BB166">
            <v>2601.81</v>
          </cell>
          <cell r="BC166">
            <v>0</v>
          </cell>
          <cell r="BD166">
            <v>8847.82</v>
          </cell>
          <cell r="BE166">
            <v>77710.009999999995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3897.27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3897.27</v>
          </cell>
          <cell r="BV166">
            <v>0</v>
          </cell>
          <cell r="BW166">
            <v>220574.88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44696.28</v>
          </cell>
          <cell r="CH166">
            <v>0</v>
          </cell>
          <cell r="CI166">
            <v>0</v>
          </cell>
          <cell r="CJ166">
            <v>0</v>
          </cell>
          <cell r="CK166">
            <v>82255</v>
          </cell>
          <cell r="CL166">
            <v>42952.73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35576.589999999997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9711.65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5382.63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1000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1000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6057789.3199999994</v>
          </cell>
        </row>
        <row r="167">
          <cell r="F167" t="str">
            <v>23054</v>
          </cell>
          <cell r="G167">
            <v>707161.91</v>
          </cell>
          <cell r="H167">
            <v>704968.94</v>
          </cell>
          <cell r="I167">
            <v>0</v>
          </cell>
          <cell r="J167">
            <v>0</v>
          </cell>
          <cell r="K167">
            <v>2192.9699999999998</v>
          </cell>
          <cell r="L167">
            <v>0</v>
          </cell>
          <cell r="M167">
            <v>0</v>
          </cell>
          <cell r="N167">
            <v>42055.91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2261.41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22506.33</v>
          </cell>
          <cell r="AC167">
            <v>5759.2</v>
          </cell>
          <cell r="AD167">
            <v>0</v>
          </cell>
          <cell r="AE167">
            <v>11478</v>
          </cell>
          <cell r="AF167">
            <v>0</v>
          </cell>
          <cell r="AG167">
            <v>0</v>
          </cell>
          <cell r="AH167">
            <v>0</v>
          </cell>
          <cell r="AI167">
            <v>50.97</v>
          </cell>
          <cell r="AJ167">
            <v>0</v>
          </cell>
          <cell r="AK167">
            <v>1547457.23</v>
          </cell>
          <cell r="AL167">
            <v>1531124.77</v>
          </cell>
          <cell r="AM167">
            <v>16332.46</v>
          </cell>
          <cell r="AN167">
            <v>0</v>
          </cell>
          <cell r="AO167">
            <v>0</v>
          </cell>
          <cell r="AP167">
            <v>0</v>
          </cell>
          <cell r="AQ167">
            <v>337071.93</v>
          </cell>
          <cell r="AR167">
            <v>0</v>
          </cell>
          <cell r="AS167">
            <v>147821.56</v>
          </cell>
          <cell r="AT167">
            <v>12492.89</v>
          </cell>
          <cell r="AU167">
            <v>0</v>
          </cell>
          <cell r="AV167">
            <v>0</v>
          </cell>
          <cell r="AW167">
            <v>51075.88</v>
          </cell>
          <cell r="AX167">
            <v>0</v>
          </cell>
          <cell r="AY167">
            <v>3007.83</v>
          </cell>
          <cell r="AZ167">
            <v>0</v>
          </cell>
          <cell r="BA167">
            <v>0</v>
          </cell>
          <cell r="BB167">
            <v>4865.43</v>
          </cell>
          <cell r="BC167">
            <v>0</v>
          </cell>
          <cell r="BD167">
            <v>2123.1999999999998</v>
          </cell>
          <cell r="BE167">
            <v>115685.14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3951.65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3951.65</v>
          </cell>
          <cell r="BV167">
            <v>0</v>
          </cell>
          <cell r="BW167">
            <v>203590.47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30864.27</v>
          </cell>
          <cell r="CH167">
            <v>0</v>
          </cell>
          <cell r="CI167">
            <v>0</v>
          </cell>
          <cell r="CJ167">
            <v>0</v>
          </cell>
          <cell r="CK167">
            <v>48747.35</v>
          </cell>
          <cell r="CL167">
            <v>14247.58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59736.43</v>
          </cell>
          <cell r="CZ167">
            <v>0</v>
          </cell>
          <cell r="DA167">
            <v>43099.43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1113.4000000000001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5782.01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5682578.1999999983</v>
          </cell>
        </row>
        <row r="168">
          <cell r="F168" t="str">
            <v>23309</v>
          </cell>
          <cell r="G168">
            <v>7305551.3799999999</v>
          </cell>
          <cell r="H168">
            <v>7234972.4400000004</v>
          </cell>
          <cell r="I168">
            <v>0</v>
          </cell>
          <cell r="J168">
            <v>1924.88</v>
          </cell>
          <cell r="K168">
            <v>68654.06</v>
          </cell>
          <cell r="L168">
            <v>0</v>
          </cell>
          <cell r="M168">
            <v>0</v>
          </cell>
          <cell r="N168">
            <v>650694.88</v>
          </cell>
          <cell r="O168">
            <v>6896.68</v>
          </cell>
          <cell r="P168">
            <v>0</v>
          </cell>
          <cell r="Q168">
            <v>0</v>
          </cell>
          <cell r="R168">
            <v>0</v>
          </cell>
          <cell r="S168">
            <v>437</v>
          </cell>
          <cell r="T168">
            <v>2515</v>
          </cell>
          <cell r="U168">
            <v>0</v>
          </cell>
          <cell r="V168">
            <v>0</v>
          </cell>
          <cell r="W168">
            <v>40022.230000000003</v>
          </cell>
          <cell r="X168">
            <v>0</v>
          </cell>
          <cell r="Y168">
            <v>0</v>
          </cell>
          <cell r="Z168">
            <v>0</v>
          </cell>
          <cell r="AA168">
            <v>65794.42</v>
          </cell>
          <cell r="AB168">
            <v>220419.05</v>
          </cell>
          <cell r="AC168">
            <v>72135.759999999995</v>
          </cell>
          <cell r="AD168">
            <v>0</v>
          </cell>
          <cell r="AE168">
            <v>95191.71</v>
          </cell>
          <cell r="AF168">
            <v>21173.97</v>
          </cell>
          <cell r="AG168">
            <v>68636.2</v>
          </cell>
          <cell r="AH168">
            <v>0</v>
          </cell>
          <cell r="AI168">
            <v>57472.86</v>
          </cell>
          <cell r="AJ168">
            <v>0</v>
          </cell>
          <cell r="AK168">
            <v>33960487.43</v>
          </cell>
          <cell r="AL168">
            <v>29477386.579999998</v>
          </cell>
          <cell r="AM168">
            <v>870500.81</v>
          </cell>
          <cell r="AN168">
            <v>3612600.04</v>
          </cell>
          <cell r="AO168">
            <v>0</v>
          </cell>
          <cell r="AP168">
            <v>0</v>
          </cell>
          <cell r="AQ168">
            <v>11129495.390000001</v>
          </cell>
          <cell r="AR168">
            <v>1183.25</v>
          </cell>
          <cell r="AS168">
            <v>4701152.99</v>
          </cell>
          <cell r="AT168">
            <v>186291.41</v>
          </cell>
          <cell r="AU168">
            <v>0</v>
          </cell>
          <cell r="AV168">
            <v>0</v>
          </cell>
          <cell r="AW168">
            <v>2460604.64</v>
          </cell>
          <cell r="AX168">
            <v>113328.34</v>
          </cell>
          <cell r="AY168">
            <v>417538.21</v>
          </cell>
          <cell r="AZ168">
            <v>0</v>
          </cell>
          <cell r="BA168">
            <v>791077.65</v>
          </cell>
          <cell r="BB168">
            <v>98082.68</v>
          </cell>
          <cell r="BC168">
            <v>0</v>
          </cell>
          <cell r="BD168">
            <v>29727.45</v>
          </cell>
          <cell r="BE168">
            <v>2315700.4700000002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14808.3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76861.919999999998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76861.919999999998</v>
          </cell>
          <cell r="BV168">
            <v>0</v>
          </cell>
          <cell r="BW168">
            <v>4811008.7300000004</v>
          </cell>
          <cell r="BX168">
            <v>430447.7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882774.89</v>
          </cell>
          <cell r="CH168">
            <v>0</v>
          </cell>
          <cell r="CI168">
            <v>46409.96</v>
          </cell>
          <cell r="CJ168">
            <v>0</v>
          </cell>
          <cell r="CK168">
            <v>1118427.52</v>
          </cell>
          <cell r="CL168">
            <v>276953.40000000002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66668.009999999995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1426127.85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71729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351703.65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139766.75</v>
          </cell>
          <cell r="FI168">
            <v>1591807.94</v>
          </cell>
          <cell r="FJ168">
            <v>0</v>
          </cell>
          <cell r="FK168">
            <v>202981.8</v>
          </cell>
          <cell r="FL168">
            <v>0</v>
          </cell>
          <cell r="FM168">
            <v>0</v>
          </cell>
          <cell r="FN168">
            <v>0</v>
          </cell>
          <cell r="FO168">
            <v>239116.4</v>
          </cell>
          <cell r="FP168">
            <v>0</v>
          </cell>
          <cell r="FQ168">
            <v>25047.4</v>
          </cell>
          <cell r="FR168">
            <v>12118.5</v>
          </cell>
          <cell r="FS168">
            <v>1112543.8400000001</v>
          </cell>
          <cell r="FT168">
            <v>805.07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805.07</v>
          </cell>
          <cell r="GB168">
            <v>0</v>
          </cell>
          <cell r="GC168">
            <v>0</v>
          </cell>
          <cell r="GD168">
            <v>1638.6</v>
          </cell>
          <cell r="GE168">
            <v>0</v>
          </cell>
          <cell r="GF168">
            <v>0</v>
          </cell>
          <cell r="GG168">
            <v>1638.6</v>
          </cell>
          <cell r="GH168">
            <v>0</v>
          </cell>
          <cell r="GI168">
            <v>0</v>
          </cell>
          <cell r="GJ168">
            <v>0</v>
          </cell>
          <cell r="GK168">
            <v>119056702.68000001</v>
          </cell>
        </row>
        <row r="169">
          <cell r="F169" t="str">
            <v>23311</v>
          </cell>
          <cell r="G169">
            <v>684991.45</v>
          </cell>
          <cell r="H169">
            <v>576776.57999999996</v>
          </cell>
          <cell r="I169">
            <v>0</v>
          </cell>
          <cell r="J169">
            <v>0</v>
          </cell>
          <cell r="K169">
            <v>108214.87</v>
          </cell>
          <cell r="L169">
            <v>0</v>
          </cell>
          <cell r="M169">
            <v>0</v>
          </cell>
          <cell r="N169">
            <v>58785.41</v>
          </cell>
          <cell r="O169">
            <v>991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281.35000000000002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5095.5</v>
          </cell>
          <cell r="AC169">
            <v>23710</v>
          </cell>
          <cell r="AD169">
            <v>0</v>
          </cell>
          <cell r="AE169">
            <v>18675.62</v>
          </cell>
          <cell r="AF169">
            <v>35</v>
          </cell>
          <cell r="AG169">
            <v>0</v>
          </cell>
          <cell r="AH169">
            <v>0</v>
          </cell>
          <cell r="AI169">
            <v>2771.5</v>
          </cell>
          <cell r="AJ169">
            <v>7225.44</v>
          </cell>
          <cell r="AK169">
            <v>8058264.6299999999</v>
          </cell>
          <cell r="AL169">
            <v>7351065.5999999996</v>
          </cell>
          <cell r="AM169">
            <v>160217.47</v>
          </cell>
          <cell r="AN169">
            <v>546981.56000000006</v>
          </cell>
          <cell r="AO169">
            <v>0</v>
          </cell>
          <cell r="AP169">
            <v>0</v>
          </cell>
          <cell r="AQ169">
            <v>1298869.6000000001</v>
          </cell>
          <cell r="AR169">
            <v>0</v>
          </cell>
          <cell r="AS169">
            <v>904751.59</v>
          </cell>
          <cell r="AT169">
            <v>4698.2299999999996</v>
          </cell>
          <cell r="AU169">
            <v>0</v>
          </cell>
          <cell r="AV169">
            <v>0</v>
          </cell>
          <cell r="AW169">
            <v>136690.68</v>
          </cell>
          <cell r="AX169">
            <v>0</v>
          </cell>
          <cell r="AY169">
            <v>13279.73</v>
          </cell>
          <cell r="AZ169">
            <v>0</v>
          </cell>
          <cell r="BA169">
            <v>0</v>
          </cell>
          <cell r="BB169">
            <v>22789.71</v>
          </cell>
          <cell r="BC169">
            <v>0</v>
          </cell>
          <cell r="BD169">
            <v>2246.0300000000002</v>
          </cell>
          <cell r="BE169">
            <v>212459.9</v>
          </cell>
          <cell r="BF169">
            <v>1953.73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3244.7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3244.7</v>
          </cell>
          <cell r="BV169">
            <v>0</v>
          </cell>
          <cell r="BW169">
            <v>242754.43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61611.79</v>
          </cell>
          <cell r="CH169">
            <v>0</v>
          </cell>
          <cell r="CI169">
            <v>1906.64</v>
          </cell>
          <cell r="CJ169">
            <v>0</v>
          </cell>
          <cell r="CK169">
            <v>65321.06</v>
          </cell>
          <cell r="CL169">
            <v>8625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80839.12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17993.64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6457.18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1797.43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1797.43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20697415.299999997</v>
          </cell>
        </row>
        <row r="170">
          <cell r="F170" t="str">
            <v>23402</v>
          </cell>
          <cell r="G170">
            <v>2781619.8</v>
          </cell>
          <cell r="H170">
            <v>2771871.33</v>
          </cell>
          <cell r="I170">
            <v>0</v>
          </cell>
          <cell r="J170">
            <v>0</v>
          </cell>
          <cell r="K170">
            <v>9748.4699999999993</v>
          </cell>
          <cell r="L170">
            <v>0</v>
          </cell>
          <cell r="M170">
            <v>0</v>
          </cell>
          <cell r="N170">
            <v>160064.75</v>
          </cell>
          <cell r="O170">
            <v>5425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647</v>
          </cell>
          <cell r="X170">
            <v>0</v>
          </cell>
          <cell r="Y170">
            <v>0</v>
          </cell>
          <cell r="Z170">
            <v>0</v>
          </cell>
          <cell r="AA170">
            <v>1704.15</v>
          </cell>
          <cell r="AB170">
            <v>52197.52</v>
          </cell>
          <cell r="AC170">
            <v>45437.57</v>
          </cell>
          <cell r="AD170">
            <v>0</v>
          </cell>
          <cell r="AE170">
            <v>32871.980000000003</v>
          </cell>
          <cell r="AF170">
            <v>700.19</v>
          </cell>
          <cell r="AG170">
            <v>0</v>
          </cell>
          <cell r="AH170">
            <v>0</v>
          </cell>
          <cell r="AI170">
            <v>26.1</v>
          </cell>
          <cell r="AJ170">
            <v>21055.24</v>
          </cell>
          <cell r="AK170">
            <v>5156518.82</v>
          </cell>
          <cell r="AL170">
            <v>5069598.74</v>
          </cell>
          <cell r="AM170">
            <v>86920.08</v>
          </cell>
          <cell r="AN170">
            <v>0</v>
          </cell>
          <cell r="AO170">
            <v>0</v>
          </cell>
          <cell r="AP170">
            <v>0</v>
          </cell>
          <cell r="AQ170">
            <v>1812563.29</v>
          </cell>
          <cell r="AR170">
            <v>23671.47</v>
          </cell>
          <cell r="AS170">
            <v>691948.54</v>
          </cell>
          <cell r="AT170">
            <v>85417.75</v>
          </cell>
          <cell r="AU170">
            <v>0</v>
          </cell>
          <cell r="AV170">
            <v>0</v>
          </cell>
          <cell r="AW170">
            <v>395473.91</v>
          </cell>
          <cell r="AX170">
            <v>0</v>
          </cell>
          <cell r="AY170">
            <v>6506.14</v>
          </cell>
          <cell r="AZ170">
            <v>0</v>
          </cell>
          <cell r="BA170">
            <v>16271.52</v>
          </cell>
          <cell r="BB170">
            <v>16307.42</v>
          </cell>
          <cell r="BC170">
            <v>0</v>
          </cell>
          <cell r="BD170">
            <v>7643.03</v>
          </cell>
          <cell r="BE170">
            <v>569087.56999999995</v>
          </cell>
          <cell r="BF170">
            <v>0</v>
          </cell>
          <cell r="BG170">
            <v>235.94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13668.9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13668.9</v>
          </cell>
          <cell r="BV170">
            <v>0</v>
          </cell>
          <cell r="BW170">
            <v>921897.76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206671.29</v>
          </cell>
          <cell r="CH170">
            <v>0</v>
          </cell>
          <cell r="CI170">
            <v>0</v>
          </cell>
          <cell r="CJ170">
            <v>0</v>
          </cell>
          <cell r="CK170">
            <v>355948.01</v>
          </cell>
          <cell r="CL170">
            <v>39643.29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269045.78999999998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20731.82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970.76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28886.799999999999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175</v>
          </cell>
          <cell r="GE170">
            <v>0</v>
          </cell>
          <cell r="GF170">
            <v>0</v>
          </cell>
          <cell r="GG170">
            <v>175</v>
          </cell>
          <cell r="GH170">
            <v>0</v>
          </cell>
          <cell r="GI170">
            <v>0</v>
          </cell>
          <cell r="GJ170">
            <v>0</v>
          </cell>
          <cell r="GK170">
            <v>21693016.640000004</v>
          </cell>
        </row>
        <row r="171">
          <cell r="F171" t="str">
            <v>23403</v>
          </cell>
          <cell r="G171">
            <v>4624647.7300000004</v>
          </cell>
          <cell r="H171">
            <v>4597246.95</v>
          </cell>
          <cell r="I171">
            <v>0</v>
          </cell>
          <cell r="J171">
            <v>60.33</v>
          </cell>
          <cell r="K171">
            <v>27340.45</v>
          </cell>
          <cell r="L171">
            <v>0</v>
          </cell>
          <cell r="M171">
            <v>0</v>
          </cell>
          <cell r="N171">
            <v>390018</v>
          </cell>
          <cell r="O171">
            <v>6271.03</v>
          </cell>
          <cell r="P171">
            <v>0</v>
          </cell>
          <cell r="Q171">
            <v>6332</v>
          </cell>
          <cell r="R171">
            <v>0</v>
          </cell>
          <cell r="S171">
            <v>4585</v>
          </cell>
          <cell r="T171">
            <v>0</v>
          </cell>
          <cell r="U171">
            <v>0</v>
          </cell>
          <cell r="V171">
            <v>0</v>
          </cell>
          <cell r="W171">
            <v>38119.699999999997</v>
          </cell>
          <cell r="X171">
            <v>0</v>
          </cell>
          <cell r="Y171">
            <v>0</v>
          </cell>
          <cell r="Z171">
            <v>0</v>
          </cell>
          <cell r="AA171">
            <v>37333.440000000002</v>
          </cell>
          <cell r="AB171">
            <v>120786.62</v>
          </cell>
          <cell r="AC171">
            <v>32043.45</v>
          </cell>
          <cell r="AD171">
            <v>0</v>
          </cell>
          <cell r="AE171">
            <v>28641.439999999999</v>
          </cell>
          <cell r="AF171">
            <v>3313.88</v>
          </cell>
          <cell r="AG171">
            <v>36831.83</v>
          </cell>
          <cell r="AH171">
            <v>24939.93</v>
          </cell>
          <cell r="AI171">
            <v>28663.040000000001</v>
          </cell>
          <cell r="AJ171">
            <v>22156.639999999999</v>
          </cell>
          <cell r="AK171">
            <v>16393033.210000001</v>
          </cell>
          <cell r="AL171">
            <v>14619158.289999999</v>
          </cell>
          <cell r="AM171">
            <v>439003.34</v>
          </cell>
          <cell r="AN171">
            <v>95561.279999999999</v>
          </cell>
          <cell r="AO171">
            <v>1239310.3</v>
          </cell>
          <cell r="AP171">
            <v>0</v>
          </cell>
          <cell r="AQ171">
            <v>5108948.55</v>
          </cell>
          <cell r="AR171">
            <v>0</v>
          </cell>
          <cell r="AS171">
            <v>2037215.98</v>
          </cell>
          <cell r="AT171">
            <v>129522.44</v>
          </cell>
          <cell r="AU171">
            <v>0</v>
          </cell>
          <cell r="AV171">
            <v>0</v>
          </cell>
          <cell r="AW171">
            <v>906758.1</v>
          </cell>
          <cell r="AX171">
            <v>0</v>
          </cell>
          <cell r="AY171">
            <v>111464.24</v>
          </cell>
          <cell r="AZ171">
            <v>0</v>
          </cell>
          <cell r="BA171">
            <v>306068.18</v>
          </cell>
          <cell r="BB171">
            <v>48395.31</v>
          </cell>
          <cell r="BC171">
            <v>0</v>
          </cell>
          <cell r="BD171">
            <v>31769.73</v>
          </cell>
          <cell r="BE171">
            <v>1529701.4</v>
          </cell>
          <cell r="BF171">
            <v>0</v>
          </cell>
          <cell r="BG171">
            <v>8053.17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109664.58</v>
          </cell>
          <cell r="BQ171">
            <v>0</v>
          </cell>
          <cell r="BR171">
            <v>68284.42</v>
          </cell>
          <cell r="BS171">
            <v>3045</v>
          </cell>
          <cell r="BT171">
            <v>0</v>
          </cell>
          <cell r="BU171">
            <v>38335.160000000003</v>
          </cell>
          <cell r="BV171">
            <v>0</v>
          </cell>
          <cell r="BW171">
            <v>2035550.08</v>
          </cell>
          <cell r="BX171">
            <v>3200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460339</v>
          </cell>
          <cell r="CH171">
            <v>0</v>
          </cell>
          <cell r="CI171">
            <v>16079</v>
          </cell>
          <cell r="CJ171">
            <v>0</v>
          </cell>
          <cell r="CK171">
            <v>535794.36</v>
          </cell>
          <cell r="CL171">
            <v>112604.09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24770.28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786371.44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20133.07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3810.87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72447.97</v>
          </cell>
          <cell r="FI171">
            <v>161155.84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161155.84</v>
          </cell>
          <cell r="FT171">
            <v>3420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900</v>
          </cell>
          <cell r="GA171">
            <v>2520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57652875.979999989</v>
          </cell>
        </row>
        <row r="172">
          <cell r="F172" t="str">
            <v>23404</v>
          </cell>
          <cell r="G172">
            <v>1757956.38</v>
          </cell>
          <cell r="H172">
            <v>1678969.12</v>
          </cell>
          <cell r="I172">
            <v>0</v>
          </cell>
          <cell r="J172">
            <v>4056.14</v>
          </cell>
          <cell r="K172">
            <v>74931.12</v>
          </cell>
          <cell r="L172">
            <v>0</v>
          </cell>
          <cell r="M172">
            <v>0</v>
          </cell>
          <cell r="N172">
            <v>55470.09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2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7000.5</v>
          </cell>
          <cell r="AC172">
            <v>20920.169999999998</v>
          </cell>
          <cell r="AD172">
            <v>0</v>
          </cell>
          <cell r="AE172">
            <v>19926</v>
          </cell>
          <cell r="AF172">
            <v>242.04</v>
          </cell>
          <cell r="AG172">
            <v>0</v>
          </cell>
          <cell r="AH172">
            <v>161</v>
          </cell>
          <cell r="AI172">
            <v>7218.38</v>
          </cell>
          <cell r="AJ172">
            <v>0</v>
          </cell>
          <cell r="AK172">
            <v>2415558.11</v>
          </cell>
          <cell r="AL172">
            <v>2024445.1</v>
          </cell>
          <cell r="AM172">
            <v>50880.959999999999</v>
          </cell>
          <cell r="AN172">
            <v>0</v>
          </cell>
          <cell r="AO172">
            <v>340232.05</v>
          </cell>
          <cell r="AP172">
            <v>0</v>
          </cell>
          <cell r="AQ172">
            <v>1106693.26</v>
          </cell>
          <cell r="AR172">
            <v>0</v>
          </cell>
          <cell r="AS172">
            <v>330355.61</v>
          </cell>
          <cell r="AT172">
            <v>7688.86</v>
          </cell>
          <cell r="AU172">
            <v>0</v>
          </cell>
          <cell r="AV172">
            <v>0</v>
          </cell>
          <cell r="AW172">
            <v>190758.84</v>
          </cell>
          <cell r="AX172">
            <v>0</v>
          </cell>
          <cell r="AY172">
            <v>12648.64</v>
          </cell>
          <cell r="AZ172">
            <v>0</v>
          </cell>
          <cell r="BA172">
            <v>0</v>
          </cell>
          <cell r="BB172">
            <v>6562.48</v>
          </cell>
          <cell r="BC172">
            <v>0</v>
          </cell>
          <cell r="BD172">
            <v>3655.12</v>
          </cell>
          <cell r="BE172">
            <v>555023.71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414228.49</v>
          </cell>
          <cell r="BQ172">
            <v>0</v>
          </cell>
          <cell r="BR172">
            <v>397998.76</v>
          </cell>
          <cell r="BS172">
            <v>10791.69</v>
          </cell>
          <cell r="BT172">
            <v>0</v>
          </cell>
          <cell r="BU172">
            <v>5438.04</v>
          </cell>
          <cell r="BV172">
            <v>0</v>
          </cell>
          <cell r="BW172">
            <v>740153.34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155953.03</v>
          </cell>
          <cell r="CH172">
            <v>0</v>
          </cell>
          <cell r="CI172">
            <v>0</v>
          </cell>
          <cell r="CJ172">
            <v>0</v>
          </cell>
          <cell r="CK172">
            <v>284392.76</v>
          </cell>
          <cell r="CL172">
            <v>32577.01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196949.09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24915.13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26103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3408.38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15854.94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6590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6590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12993299.339999998</v>
          </cell>
        </row>
        <row r="173">
          <cell r="F173" t="str">
            <v>24014</v>
          </cell>
          <cell r="G173">
            <v>35711.919999999998</v>
          </cell>
          <cell r="H173">
            <v>35646.69</v>
          </cell>
          <cell r="I173">
            <v>1.7</v>
          </cell>
          <cell r="J173">
            <v>0</v>
          </cell>
          <cell r="K173">
            <v>63.53</v>
          </cell>
          <cell r="L173">
            <v>0</v>
          </cell>
          <cell r="M173">
            <v>0</v>
          </cell>
          <cell r="N173">
            <v>26363.33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3734.65</v>
          </cell>
          <cell r="AC173">
            <v>10633.15</v>
          </cell>
          <cell r="AD173">
            <v>0</v>
          </cell>
          <cell r="AE173">
            <v>85.01</v>
          </cell>
          <cell r="AF173">
            <v>6</v>
          </cell>
          <cell r="AG173">
            <v>1700</v>
          </cell>
          <cell r="AH173">
            <v>0</v>
          </cell>
          <cell r="AI173">
            <v>2211.71</v>
          </cell>
          <cell r="AJ173">
            <v>7992.81</v>
          </cell>
          <cell r="AK173">
            <v>1408282.69</v>
          </cell>
          <cell r="AL173">
            <v>997197.18</v>
          </cell>
          <cell r="AM173">
            <v>22344.42</v>
          </cell>
          <cell r="AN173">
            <v>388354.16</v>
          </cell>
          <cell r="AO173">
            <v>386.93</v>
          </cell>
          <cell r="AP173">
            <v>0</v>
          </cell>
          <cell r="AQ173">
            <v>481380.67</v>
          </cell>
          <cell r="AR173">
            <v>0</v>
          </cell>
          <cell r="AS173">
            <v>141147.37</v>
          </cell>
          <cell r="AT173">
            <v>13407.6</v>
          </cell>
          <cell r="AU173">
            <v>0</v>
          </cell>
          <cell r="AV173">
            <v>0</v>
          </cell>
          <cell r="AW173">
            <v>86003.57</v>
          </cell>
          <cell r="AX173">
            <v>0</v>
          </cell>
          <cell r="AY173">
            <v>36898.959999999999</v>
          </cell>
          <cell r="AZ173">
            <v>0</v>
          </cell>
          <cell r="BA173">
            <v>0</v>
          </cell>
          <cell r="BB173">
            <v>13.82</v>
          </cell>
          <cell r="BC173">
            <v>0</v>
          </cell>
          <cell r="BD173">
            <v>2674.38</v>
          </cell>
          <cell r="BE173">
            <v>201234.97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1564615.6</v>
          </cell>
          <cell r="BQ173">
            <v>0</v>
          </cell>
          <cell r="BR173">
            <v>1510745.57</v>
          </cell>
          <cell r="BS173">
            <v>38602.5</v>
          </cell>
          <cell r="BT173">
            <v>0</v>
          </cell>
          <cell r="BU173">
            <v>15267.53</v>
          </cell>
          <cell r="BV173">
            <v>0</v>
          </cell>
          <cell r="BW173">
            <v>443814.45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51028.58</v>
          </cell>
          <cell r="CH173">
            <v>0</v>
          </cell>
          <cell r="CI173">
            <v>0</v>
          </cell>
          <cell r="CJ173">
            <v>0</v>
          </cell>
          <cell r="CK173">
            <v>208455.47</v>
          </cell>
          <cell r="CL173">
            <v>11951.57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6264.14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2567.9299999999998</v>
          </cell>
          <cell r="CY173">
            <v>100701.11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7460.27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38847.67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8703.5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7834.21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7920337.3200000003</v>
          </cell>
        </row>
        <row r="174">
          <cell r="F174" t="str">
            <v>24019</v>
          </cell>
          <cell r="G174">
            <v>2161170.96</v>
          </cell>
          <cell r="H174">
            <v>2156319.0499999998</v>
          </cell>
          <cell r="I174">
            <v>196.38</v>
          </cell>
          <cell r="J174">
            <v>0</v>
          </cell>
          <cell r="K174">
            <v>4655.53</v>
          </cell>
          <cell r="L174">
            <v>0</v>
          </cell>
          <cell r="M174">
            <v>0</v>
          </cell>
          <cell r="N174">
            <v>220963.03</v>
          </cell>
          <cell r="O174">
            <v>5864</v>
          </cell>
          <cell r="P174">
            <v>0</v>
          </cell>
          <cell r="Q174">
            <v>273.68</v>
          </cell>
          <cell r="R174">
            <v>0</v>
          </cell>
          <cell r="S174">
            <v>0</v>
          </cell>
          <cell r="T174">
            <v>1725</v>
          </cell>
          <cell r="U174">
            <v>0</v>
          </cell>
          <cell r="V174">
            <v>0</v>
          </cell>
          <cell r="W174">
            <v>30930.83</v>
          </cell>
          <cell r="X174">
            <v>1578.42</v>
          </cell>
          <cell r="Y174">
            <v>0</v>
          </cell>
          <cell r="Z174">
            <v>0</v>
          </cell>
          <cell r="AA174">
            <v>0</v>
          </cell>
          <cell r="AB174">
            <v>8421.58</v>
          </cell>
          <cell r="AC174">
            <v>130189.09</v>
          </cell>
          <cell r="AD174">
            <v>0</v>
          </cell>
          <cell r="AE174">
            <v>15376.77</v>
          </cell>
          <cell r="AF174">
            <v>8472.11</v>
          </cell>
          <cell r="AG174">
            <v>14525.45</v>
          </cell>
          <cell r="AH174">
            <v>0</v>
          </cell>
          <cell r="AI174">
            <v>3606.1</v>
          </cell>
          <cell r="AJ174">
            <v>0</v>
          </cell>
          <cell r="AK174">
            <v>40907592.32</v>
          </cell>
          <cell r="AL174">
            <v>33634243.280000001</v>
          </cell>
          <cell r="AM174">
            <v>854580.13</v>
          </cell>
          <cell r="AN174">
            <v>6390410.7599999998</v>
          </cell>
          <cell r="AO174">
            <v>23334.15</v>
          </cell>
          <cell r="AP174">
            <v>5024</v>
          </cell>
          <cell r="AQ174">
            <v>7873594.54</v>
          </cell>
          <cell r="AR174">
            <v>0</v>
          </cell>
          <cell r="AS174">
            <v>4660336.59</v>
          </cell>
          <cell r="AT174">
            <v>180998.67</v>
          </cell>
          <cell r="AU174">
            <v>0</v>
          </cell>
          <cell r="AV174">
            <v>0</v>
          </cell>
          <cell r="AW174">
            <v>1271500.52</v>
          </cell>
          <cell r="AX174">
            <v>0</v>
          </cell>
          <cell r="AY174">
            <v>221395.83</v>
          </cell>
          <cell r="AZ174">
            <v>0</v>
          </cell>
          <cell r="BA174">
            <v>220031.88</v>
          </cell>
          <cell r="BB174">
            <v>70729.22</v>
          </cell>
          <cell r="BC174">
            <v>0</v>
          </cell>
          <cell r="BD174">
            <v>12334.31</v>
          </cell>
          <cell r="BE174">
            <v>788191.83</v>
          </cell>
          <cell r="BF174">
            <v>0</v>
          </cell>
          <cell r="BG174">
            <v>4996.01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443079.67999999999</v>
          </cell>
          <cell r="BN174">
            <v>0</v>
          </cell>
          <cell r="BO174">
            <v>0</v>
          </cell>
          <cell r="BP174">
            <v>335597.53</v>
          </cell>
          <cell r="BQ174">
            <v>0</v>
          </cell>
          <cell r="BR174">
            <v>105144.13</v>
          </cell>
          <cell r="BS174">
            <v>38862.89</v>
          </cell>
          <cell r="BT174">
            <v>0</v>
          </cell>
          <cell r="BU174">
            <v>191590.51</v>
          </cell>
          <cell r="BV174">
            <v>0</v>
          </cell>
          <cell r="BW174">
            <v>3084034.07</v>
          </cell>
          <cell r="BX174">
            <v>12129.88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1033584.27</v>
          </cell>
          <cell r="CH174">
            <v>0</v>
          </cell>
          <cell r="CI174">
            <v>14324</v>
          </cell>
          <cell r="CJ174">
            <v>0</v>
          </cell>
          <cell r="CK174">
            <v>534054.37</v>
          </cell>
          <cell r="CL174">
            <v>586754.89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28006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702021.42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100935.27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11739.88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20486.7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39997.39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109165904.90000001</v>
          </cell>
        </row>
        <row r="175">
          <cell r="F175" t="str">
            <v>24105</v>
          </cell>
          <cell r="G175">
            <v>924427.5</v>
          </cell>
          <cell r="H175">
            <v>922299.87</v>
          </cell>
          <cell r="I175">
            <v>107.48</v>
          </cell>
          <cell r="J175">
            <v>0</v>
          </cell>
          <cell r="K175">
            <v>2020.15</v>
          </cell>
          <cell r="L175">
            <v>0</v>
          </cell>
          <cell r="M175">
            <v>0</v>
          </cell>
          <cell r="N175">
            <v>196623</v>
          </cell>
          <cell r="O175">
            <v>2275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12574.2</v>
          </cell>
          <cell r="X175">
            <v>1987.22</v>
          </cell>
          <cell r="Y175">
            <v>0</v>
          </cell>
          <cell r="Z175">
            <v>0</v>
          </cell>
          <cell r="AA175">
            <v>0</v>
          </cell>
          <cell r="AB175">
            <v>69286.820000000007</v>
          </cell>
          <cell r="AC175">
            <v>31029.73</v>
          </cell>
          <cell r="AD175">
            <v>0</v>
          </cell>
          <cell r="AE175">
            <v>17272.5</v>
          </cell>
          <cell r="AF175">
            <v>762.1</v>
          </cell>
          <cell r="AG175">
            <v>87.75</v>
          </cell>
          <cell r="AH175">
            <v>0</v>
          </cell>
          <cell r="AI175">
            <v>27488.34</v>
          </cell>
          <cell r="AJ175">
            <v>33859.339999999997</v>
          </cell>
          <cell r="AK175">
            <v>9177689.7100000009</v>
          </cell>
          <cell r="AL175">
            <v>7658881.6200000001</v>
          </cell>
          <cell r="AM175">
            <v>205099.56</v>
          </cell>
          <cell r="AN175">
            <v>1303728.3999999999</v>
          </cell>
          <cell r="AO175">
            <v>9980.1299999999992</v>
          </cell>
          <cell r="AP175">
            <v>0</v>
          </cell>
          <cell r="AQ175">
            <v>2253487.89</v>
          </cell>
          <cell r="AR175">
            <v>0</v>
          </cell>
          <cell r="AS175">
            <v>886905.91</v>
          </cell>
          <cell r="AT175">
            <v>83578.22</v>
          </cell>
          <cell r="AU175">
            <v>0</v>
          </cell>
          <cell r="AV175">
            <v>0</v>
          </cell>
          <cell r="AW175">
            <v>521592.77</v>
          </cell>
          <cell r="AX175">
            <v>111561.36</v>
          </cell>
          <cell r="AY175">
            <v>39932.5</v>
          </cell>
          <cell r="AZ175">
            <v>0</v>
          </cell>
          <cell r="BA175">
            <v>130214.64</v>
          </cell>
          <cell r="BB175">
            <v>23815.52</v>
          </cell>
          <cell r="BC175">
            <v>0</v>
          </cell>
          <cell r="BD175">
            <v>7393.67</v>
          </cell>
          <cell r="BE175">
            <v>448493.3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295327.06</v>
          </cell>
          <cell r="BQ175">
            <v>0</v>
          </cell>
          <cell r="BR175">
            <v>174772.4</v>
          </cell>
          <cell r="BS175">
            <v>0</v>
          </cell>
          <cell r="BT175">
            <v>0</v>
          </cell>
          <cell r="BU175">
            <v>120554.66</v>
          </cell>
          <cell r="BV175">
            <v>0</v>
          </cell>
          <cell r="BW175">
            <v>1001615.26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218603.83</v>
          </cell>
          <cell r="CH175">
            <v>0</v>
          </cell>
          <cell r="CI175">
            <v>9270.82</v>
          </cell>
          <cell r="CJ175">
            <v>0</v>
          </cell>
          <cell r="CK175">
            <v>370789.51</v>
          </cell>
          <cell r="CL175">
            <v>72902.03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9032.84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277155.5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23985.86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19874.87</v>
          </cell>
          <cell r="FI175">
            <v>1200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1200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10942.51</v>
          </cell>
          <cell r="FU175">
            <v>0</v>
          </cell>
          <cell r="FV175">
            <v>0</v>
          </cell>
          <cell r="FW175">
            <v>740</v>
          </cell>
          <cell r="FX175">
            <v>0</v>
          </cell>
          <cell r="FY175">
            <v>0</v>
          </cell>
          <cell r="FZ175">
            <v>0</v>
          </cell>
          <cell r="GA175">
            <v>10202.51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27722625.860000003</v>
          </cell>
        </row>
        <row r="176">
          <cell r="F176" t="str">
            <v>24111</v>
          </cell>
          <cell r="G176">
            <v>1098144.8899999999</v>
          </cell>
          <cell r="H176">
            <v>1097291.07</v>
          </cell>
          <cell r="I176">
            <v>107.31</v>
          </cell>
          <cell r="J176">
            <v>0</v>
          </cell>
          <cell r="K176">
            <v>746.51</v>
          </cell>
          <cell r="L176">
            <v>0</v>
          </cell>
          <cell r="M176">
            <v>0</v>
          </cell>
          <cell r="N176">
            <v>113527.77</v>
          </cell>
          <cell r="O176">
            <v>978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3577.36</v>
          </cell>
          <cell r="X176">
            <v>12356.3</v>
          </cell>
          <cell r="Y176">
            <v>0</v>
          </cell>
          <cell r="Z176">
            <v>0</v>
          </cell>
          <cell r="AA176">
            <v>0</v>
          </cell>
          <cell r="AB176">
            <v>2172.5</v>
          </cell>
          <cell r="AC176">
            <v>39554.18</v>
          </cell>
          <cell r="AD176">
            <v>0</v>
          </cell>
          <cell r="AE176">
            <v>1916</v>
          </cell>
          <cell r="AF176">
            <v>551.41</v>
          </cell>
          <cell r="AG176">
            <v>4644</v>
          </cell>
          <cell r="AH176">
            <v>0</v>
          </cell>
          <cell r="AI176">
            <v>47778.02</v>
          </cell>
          <cell r="AJ176">
            <v>0</v>
          </cell>
          <cell r="AK176">
            <v>7761136.7800000003</v>
          </cell>
          <cell r="AL176">
            <v>6610804.8700000001</v>
          </cell>
          <cell r="AM176">
            <v>138115.63</v>
          </cell>
          <cell r="AN176">
            <v>1002407.8</v>
          </cell>
          <cell r="AO176">
            <v>9808.48</v>
          </cell>
          <cell r="AP176">
            <v>0</v>
          </cell>
          <cell r="AQ176">
            <v>2293750.9</v>
          </cell>
          <cell r="AR176">
            <v>0</v>
          </cell>
          <cell r="AS176">
            <v>755352.43</v>
          </cell>
          <cell r="AT176">
            <v>127999.56</v>
          </cell>
          <cell r="AU176">
            <v>0</v>
          </cell>
          <cell r="AV176">
            <v>0</v>
          </cell>
          <cell r="AW176">
            <v>639579.4</v>
          </cell>
          <cell r="AX176">
            <v>0</v>
          </cell>
          <cell r="AY176">
            <v>35258.620000000003</v>
          </cell>
          <cell r="AZ176">
            <v>0</v>
          </cell>
          <cell r="BA176">
            <v>537893.89</v>
          </cell>
          <cell r="BB176">
            <v>21252.25</v>
          </cell>
          <cell r="BC176">
            <v>0</v>
          </cell>
          <cell r="BD176">
            <v>4179.1099999999997</v>
          </cell>
          <cell r="BE176">
            <v>172235.64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107187.09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107187.09</v>
          </cell>
          <cell r="BV176">
            <v>0</v>
          </cell>
          <cell r="BW176">
            <v>1725239.66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203513</v>
          </cell>
          <cell r="CH176">
            <v>0</v>
          </cell>
          <cell r="CI176">
            <v>9044.6200000000008</v>
          </cell>
          <cell r="CJ176">
            <v>0</v>
          </cell>
          <cell r="CK176">
            <v>799712.46</v>
          </cell>
          <cell r="CL176">
            <v>59686.239999999998</v>
          </cell>
          <cell r="CM176">
            <v>145831.89000000001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66296.73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392225.12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5504.54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13949.6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540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28935.46</v>
          </cell>
          <cell r="FI176">
            <v>6860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6860</v>
          </cell>
          <cell r="FS176">
            <v>0</v>
          </cell>
          <cell r="FT176">
            <v>23834.42</v>
          </cell>
          <cell r="FU176">
            <v>0</v>
          </cell>
          <cell r="FV176">
            <v>0</v>
          </cell>
          <cell r="FW176">
            <v>0</v>
          </cell>
          <cell r="FX176">
            <v>19989.87</v>
          </cell>
          <cell r="FY176">
            <v>0</v>
          </cell>
          <cell r="FZ176">
            <v>3844.55</v>
          </cell>
          <cell r="GA176">
            <v>0</v>
          </cell>
          <cell r="GB176">
            <v>0</v>
          </cell>
          <cell r="GC176">
            <v>0</v>
          </cell>
          <cell r="GD176">
            <v>251.89</v>
          </cell>
          <cell r="GE176">
            <v>0</v>
          </cell>
          <cell r="GF176">
            <v>0</v>
          </cell>
          <cell r="GG176">
            <v>251.89</v>
          </cell>
          <cell r="GH176">
            <v>0</v>
          </cell>
          <cell r="GI176">
            <v>0</v>
          </cell>
          <cell r="GJ176">
            <v>0</v>
          </cell>
          <cell r="GK176">
            <v>26259866.800000004</v>
          </cell>
        </row>
        <row r="177">
          <cell r="F177" t="str">
            <v>24122</v>
          </cell>
          <cell r="G177">
            <v>668410.6</v>
          </cell>
          <cell r="H177">
            <v>666416.63</v>
          </cell>
          <cell r="I177">
            <v>57.43</v>
          </cell>
          <cell r="J177">
            <v>0</v>
          </cell>
          <cell r="K177">
            <v>1936.54</v>
          </cell>
          <cell r="L177">
            <v>0</v>
          </cell>
          <cell r="M177">
            <v>0</v>
          </cell>
          <cell r="N177">
            <v>106475.61</v>
          </cell>
          <cell r="O177">
            <v>18581.580000000002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7.55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33096.86</v>
          </cell>
          <cell r="AC177">
            <v>6730.4</v>
          </cell>
          <cell r="AD177">
            <v>0</v>
          </cell>
          <cell r="AE177">
            <v>4503.3100000000004</v>
          </cell>
          <cell r="AF177">
            <v>0</v>
          </cell>
          <cell r="AG177">
            <v>0</v>
          </cell>
          <cell r="AH177">
            <v>0</v>
          </cell>
          <cell r="AI177">
            <v>43555.91</v>
          </cell>
          <cell r="AJ177">
            <v>0</v>
          </cell>
          <cell r="AK177">
            <v>3075794.48</v>
          </cell>
          <cell r="AL177">
            <v>2743230.29</v>
          </cell>
          <cell r="AM177">
            <v>50209.51</v>
          </cell>
          <cell r="AN177">
            <v>275547.88</v>
          </cell>
          <cell r="AO177">
            <v>6806.8</v>
          </cell>
          <cell r="AP177">
            <v>0</v>
          </cell>
          <cell r="AQ177">
            <v>782605.18</v>
          </cell>
          <cell r="AR177">
            <v>0</v>
          </cell>
          <cell r="AS177">
            <v>279307.3</v>
          </cell>
          <cell r="AT177">
            <v>13951.88</v>
          </cell>
          <cell r="AU177">
            <v>0</v>
          </cell>
          <cell r="AV177">
            <v>0</v>
          </cell>
          <cell r="AW177">
            <v>175384.39</v>
          </cell>
          <cell r="AX177">
            <v>0</v>
          </cell>
          <cell r="AY177">
            <v>60229.09</v>
          </cell>
          <cell r="AZ177">
            <v>0</v>
          </cell>
          <cell r="BA177">
            <v>47618.27</v>
          </cell>
          <cell r="BB177">
            <v>7099.63</v>
          </cell>
          <cell r="BC177">
            <v>0</v>
          </cell>
          <cell r="BD177">
            <v>4400.37</v>
          </cell>
          <cell r="BE177">
            <v>194614.25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33961.769999999997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33961.769999999997</v>
          </cell>
          <cell r="BV177">
            <v>0</v>
          </cell>
          <cell r="BW177">
            <v>496340.91</v>
          </cell>
          <cell r="BX177">
            <v>79145.259999999995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53653</v>
          </cell>
          <cell r="CH177">
            <v>0</v>
          </cell>
          <cell r="CI177">
            <v>12345</v>
          </cell>
          <cell r="CJ177">
            <v>0</v>
          </cell>
          <cell r="CK177">
            <v>128367.09</v>
          </cell>
          <cell r="CL177">
            <v>44759.82</v>
          </cell>
          <cell r="CM177">
            <v>16170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3200</v>
          </cell>
          <cell r="CV177">
            <v>0</v>
          </cell>
          <cell r="CW177">
            <v>0</v>
          </cell>
          <cell r="CX177">
            <v>0</v>
          </cell>
          <cell r="CY177">
            <v>142800.28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15900.46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10327177.100000001</v>
          </cell>
        </row>
        <row r="178">
          <cell r="F178" t="str">
            <v>24350</v>
          </cell>
          <cell r="G178">
            <v>1837158.53</v>
          </cell>
          <cell r="H178">
            <v>1832867.35</v>
          </cell>
          <cell r="I178">
            <v>200.59</v>
          </cell>
          <cell r="J178">
            <v>0</v>
          </cell>
          <cell r="K178">
            <v>4090.59</v>
          </cell>
          <cell r="L178">
            <v>0</v>
          </cell>
          <cell r="M178">
            <v>0</v>
          </cell>
          <cell r="N178">
            <v>271933.01</v>
          </cell>
          <cell r="O178">
            <v>15736</v>
          </cell>
          <cell r="P178">
            <v>0</v>
          </cell>
          <cell r="Q178">
            <v>0</v>
          </cell>
          <cell r="R178">
            <v>0</v>
          </cell>
          <cell r="S178">
            <v>23080</v>
          </cell>
          <cell r="T178">
            <v>0</v>
          </cell>
          <cell r="U178">
            <v>0</v>
          </cell>
          <cell r="V178">
            <v>0</v>
          </cell>
          <cell r="W178">
            <v>10475.540000000001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110650.97</v>
          </cell>
          <cell r="AC178">
            <v>1974.18</v>
          </cell>
          <cell r="AD178">
            <v>0</v>
          </cell>
          <cell r="AE178">
            <v>84590.85</v>
          </cell>
          <cell r="AF178">
            <v>1081.5</v>
          </cell>
          <cell r="AG178">
            <v>16152.85</v>
          </cell>
          <cell r="AH178">
            <v>2259.9</v>
          </cell>
          <cell r="AI178">
            <v>5931.22</v>
          </cell>
          <cell r="AJ178">
            <v>0</v>
          </cell>
          <cell r="AK178">
            <v>4899073.57</v>
          </cell>
          <cell r="AL178">
            <v>4768807.1100000003</v>
          </cell>
          <cell r="AM178">
            <v>110365.69</v>
          </cell>
          <cell r="AN178">
            <v>0</v>
          </cell>
          <cell r="AO178">
            <v>19900.77</v>
          </cell>
          <cell r="AP178">
            <v>0</v>
          </cell>
          <cell r="AQ178">
            <v>1309746.6599999999</v>
          </cell>
          <cell r="AR178">
            <v>0</v>
          </cell>
          <cell r="AS178">
            <v>519343.14</v>
          </cell>
          <cell r="AT178">
            <v>50916.03</v>
          </cell>
          <cell r="AU178">
            <v>0</v>
          </cell>
          <cell r="AV178">
            <v>0</v>
          </cell>
          <cell r="AW178">
            <v>131115.48000000001</v>
          </cell>
          <cell r="AX178">
            <v>0</v>
          </cell>
          <cell r="AY178">
            <v>49118.02</v>
          </cell>
          <cell r="AZ178">
            <v>0</v>
          </cell>
          <cell r="BA178">
            <v>14498.65</v>
          </cell>
          <cell r="BB178">
            <v>14790.47</v>
          </cell>
          <cell r="BC178">
            <v>0</v>
          </cell>
          <cell r="BD178">
            <v>3350.32</v>
          </cell>
          <cell r="BE178">
            <v>526614.55000000005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71288.05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71288.05</v>
          </cell>
          <cell r="BV178">
            <v>0</v>
          </cell>
          <cell r="BW178">
            <v>426832.08</v>
          </cell>
          <cell r="BX178">
            <v>4551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5751</v>
          </cell>
          <cell r="CJ178">
            <v>0</v>
          </cell>
          <cell r="CK178">
            <v>203113</v>
          </cell>
          <cell r="CL178">
            <v>40172.68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9508.14</v>
          </cell>
          <cell r="CY178">
            <v>116678.22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25409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21649.040000000001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193000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193000</v>
          </cell>
          <cell r="GA178">
            <v>0</v>
          </cell>
          <cell r="GB178">
            <v>0</v>
          </cell>
          <cell r="GC178">
            <v>0</v>
          </cell>
          <cell r="GD178">
            <v>464</v>
          </cell>
          <cell r="GE178">
            <v>0</v>
          </cell>
          <cell r="GF178">
            <v>0</v>
          </cell>
          <cell r="GG178">
            <v>464</v>
          </cell>
          <cell r="GH178">
            <v>0</v>
          </cell>
          <cell r="GI178">
            <v>0</v>
          </cell>
          <cell r="GJ178">
            <v>0</v>
          </cell>
          <cell r="GK178">
            <v>18018991.800000001</v>
          </cell>
        </row>
        <row r="179">
          <cell r="F179" t="str">
            <v>24404</v>
          </cell>
          <cell r="G179">
            <v>1697309.64</v>
          </cell>
          <cell r="H179">
            <v>1681869.41</v>
          </cell>
          <cell r="I179">
            <v>128.22</v>
          </cell>
          <cell r="J179">
            <v>0</v>
          </cell>
          <cell r="K179">
            <v>15312.01</v>
          </cell>
          <cell r="L179">
            <v>0</v>
          </cell>
          <cell r="M179">
            <v>0</v>
          </cell>
          <cell r="N179">
            <v>370051.16</v>
          </cell>
          <cell r="O179">
            <v>0</v>
          </cell>
          <cell r="P179">
            <v>0</v>
          </cell>
          <cell r="Q179">
            <v>75</v>
          </cell>
          <cell r="R179">
            <v>0</v>
          </cell>
          <cell r="S179">
            <v>29745</v>
          </cell>
          <cell r="T179">
            <v>0</v>
          </cell>
          <cell r="U179">
            <v>0</v>
          </cell>
          <cell r="V179">
            <v>0</v>
          </cell>
          <cell r="W179">
            <v>12225.12</v>
          </cell>
          <cell r="X179">
            <v>0</v>
          </cell>
          <cell r="Y179">
            <v>0</v>
          </cell>
          <cell r="Z179">
            <v>0</v>
          </cell>
          <cell r="AA179">
            <v>45641.22</v>
          </cell>
          <cell r="AB179">
            <v>64029.16</v>
          </cell>
          <cell r="AC179">
            <v>22781.52</v>
          </cell>
          <cell r="AD179">
            <v>0</v>
          </cell>
          <cell r="AE179">
            <v>801.88</v>
          </cell>
          <cell r="AF179">
            <v>798</v>
          </cell>
          <cell r="AG179">
            <v>300</v>
          </cell>
          <cell r="AH179">
            <v>50228.31</v>
          </cell>
          <cell r="AI179">
            <v>95603.59</v>
          </cell>
          <cell r="AJ179">
            <v>47822.36</v>
          </cell>
          <cell r="AK179">
            <v>8853937.4900000002</v>
          </cell>
          <cell r="AL179">
            <v>7620044.8600000003</v>
          </cell>
          <cell r="AM179">
            <v>177533.11</v>
          </cell>
          <cell r="AN179">
            <v>1038133.6</v>
          </cell>
          <cell r="AO179">
            <v>18225.919999999998</v>
          </cell>
          <cell r="AP179">
            <v>0</v>
          </cell>
          <cell r="AQ179">
            <v>2534312.52</v>
          </cell>
          <cell r="AR179">
            <v>0</v>
          </cell>
          <cell r="AS179">
            <v>824742.61</v>
          </cell>
          <cell r="AT179">
            <v>101673.03</v>
          </cell>
          <cell r="AU179">
            <v>0</v>
          </cell>
          <cell r="AV179">
            <v>0</v>
          </cell>
          <cell r="AW179">
            <v>642731.84</v>
          </cell>
          <cell r="AX179">
            <v>0</v>
          </cell>
          <cell r="AY179">
            <v>50204.32</v>
          </cell>
          <cell r="AZ179">
            <v>0</v>
          </cell>
          <cell r="BA179">
            <v>207139.82</v>
          </cell>
          <cell r="BB179">
            <v>25261.93</v>
          </cell>
          <cell r="BC179">
            <v>0</v>
          </cell>
          <cell r="BD179">
            <v>10105.870000000001</v>
          </cell>
          <cell r="BE179">
            <v>672453.1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126219.48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126219.48</v>
          </cell>
          <cell r="BV179">
            <v>0</v>
          </cell>
          <cell r="BW179">
            <v>1153307.31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238755.92</v>
          </cell>
          <cell r="CH179">
            <v>0</v>
          </cell>
          <cell r="CI179">
            <v>6809.66</v>
          </cell>
          <cell r="CJ179">
            <v>0</v>
          </cell>
          <cell r="CK179">
            <v>262098.59</v>
          </cell>
          <cell r="CL179">
            <v>67409.27</v>
          </cell>
          <cell r="CM179">
            <v>122699.28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7448.12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405812.58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5053.04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37220.85</v>
          </cell>
          <cell r="FI179">
            <v>21708.07</v>
          </cell>
          <cell r="FJ179">
            <v>0</v>
          </cell>
          <cell r="FK179">
            <v>21708.07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26962.55</v>
          </cell>
          <cell r="FU179">
            <v>0</v>
          </cell>
          <cell r="FV179">
            <v>0</v>
          </cell>
          <cell r="FW179">
            <v>14062.55</v>
          </cell>
          <cell r="FX179">
            <v>0</v>
          </cell>
          <cell r="FY179">
            <v>0</v>
          </cell>
          <cell r="FZ179">
            <v>12900</v>
          </cell>
          <cell r="GA179">
            <v>0</v>
          </cell>
          <cell r="GB179">
            <v>0</v>
          </cell>
          <cell r="GC179">
            <v>0</v>
          </cell>
          <cell r="GD179">
            <v>2510</v>
          </cell>
          <cell r="GE179">
            <v>0</v>
          </cell>
          <cell r="GF179">
            <v>0</v>
          </cell>
          <cell r="GG179">
            <v>2510</v>
          </cell>
          <cell r="GH179">
            <v>0</v>
          </cell>
          <cell r="GI179">
            <v>0</v>
          </cell>
          <cell r="GJ179">
            <v>0</v>
          </cell>
          <cell r="GK179">
            <v>29572636.440000009</v>
          </cell>
        </row>
        <row r="180">
          <cell r="F180" t="str">
            <v>24410</v>
          </cell>
          <cell r="G180">
            <v>1504921.49</v>
          </cell>
          <cell r="H180">
            <v>1502531.28</v>
          </cell>
          <cell r="I180">
            <v>197.67</v>
          </cell>
          <cell r="J180">
            <v>0</v>
          </cell>
          <cell r="K180">
            <v>2192.54</v>
          </cell>
          <cell r="L180">
            <v>0</v>
          </cell>
          <cell r="M180">
            <v>0</v>
          </cell>
          <cell r="N180">
            <v>110145.58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10800</v>
          </cell>
          <cell r="T180">
            <v>0</v>
          </cell>
          <cell r="U180">
            <v>0</v>
          </cell>
          <cell r="V180">
            <v>0</v>
          </cell>
          <cell r="W180">
            <v>691.31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32641.040000000001</v>
          </cell>
          <cell r="AC180">
            <v>15995.05</v>
          </cell>
          <cell r="AD180">
            <v>0</v>
          </cell>
          <cell r="AE180">
            <v>0</v>
          </cell>
          <cell r="AF180">
            <v>360.98</v>
          </cell>
          <cell r="AG180">
            <v>20</v>
          </cell>
          <cell r="AH180">
            <v>0</v>
          </cell>
          <cell r="AI180">
            <v>49637.2</v>
          </cell>
          <cell r="AJ180">
            <v>0</v>
          </cell>
          <cell r="AK180">
            <v>4503048.54</v>
          </cell>
          <cell r="AL180">
            <v>4339620.6500000004</v>
          </cell>
          <cell r="AM180">
            <v>83365.64</v>
          </cell>
          <cell r="AN180">
            <v>63800.639999999999</v>
          </cell>
          <cell r="AO180">
            <v>16261.61</v>
          </cell>
          <cell r="AP180">
            <v>0</v>
          </cell>
          <cell r="AQ180">
            <v>1182928.22</v>
          </cell>
          <cell r="AR180">
            <v>0</v>
          </cell>
          <cell r="AS180">
            <v>489636.77</v>
          </cell>
          <cell r="AT180">
            <v>22466.25</v>
          </cell>
          <cell r="AU180">
            <v>0</v>
          </cell>
          <cell r="AV180">
            <v>0</v>
          </cell>
          <cell r="AW180">
            <v>319534.62</v>
          </cell>
          <cell r="AX180">
            <v>0</v>
          </cell>
          <cell r="AY180">
            <v>24353.02</v>
          </cell>
          <cell r="AZ180">
            <v>0</v>
          </cell>
          <cell r="BA180">
            <v>107554.12</v>
          </cell>
          <cell r="BB180">
            <v>0</v>
          </cell>
          <cell r="BC180">
            <v>0</v>
          </cell>
          <cell r="BD180">
            <v>6183.58</v>
          </cell>
          <cell r="BE180">
            <v>213199.86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65883.34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65883.34</v>
          </cell>
          <cell r="BV180">
            <v>0</v>
          </cell>
          <cell r="BW180">
            <v>835472.23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98255.06</v>
          </cell>
          <cell r="CH180">
            <v>0</v>
          </cell>
          <cell r="CI180">
            <v>8672</v>
          </cell>
          <cell r="CJ180">
            <v>0</v>
          </cell>
          <cell r="CK180">
            <v>376060.88</v>
          </cell>
          <cell r="CL180">
            <v>39157.75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12331.78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224304.29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40113.279999999999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13690.59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22886.6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170073.46</v>
          </cell>
          <cell r="FU180">
            <v>170073.46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16744945.719999999</v>
          </cell>
        </row>
        <row r="181">
          <cell r="F181" t="str">
            <v>25101</v>
          </cell>
          <cell r="G181">
            <v>3247593.47</v>
          </cell>
          <cell r="H181">
            <v>3220156.6</v>
          </cell>
          <cell r="I181">
            <v>0</v>
          </cell>
          <cell r="J181">
            <v>1268.5899999999999</v>
          </cell>
          <cell r="K181">
            <v>26168.28</v>
          </cell>
          <cell r="L181">
            <v>0</v>
          </cell>
          <cell r="M181">
            <v>0</v>
          </cell>
          <cell r="N181">
            <v>314837.46999999997</v>
          </cell>
          <cell r="O181">
            <v>1305</v>
          </cell>
          <cell r="P181">
            <v>0</v>
          </cell>
          <cell r="Q181">
            <v>3954.46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605</v>
          </cell>
          <cell r="X181">
            <v>4811.34</v>
          </cell>
          <cell r="Y181">
            <v>0</v>
          </cell>
          <cell r="Z181">
            <v>0</v>
          </cell>
          <cell r="AA181">
            <v>23045.48</v>
          </cell>
          <cell r="AB181">
            <v>94328.98</v>
          </cell>
          <cell r="AC181">
            <v>14563.93</v>
          </cell>
          <cell r="AD181">
            <v>0</v>
          </cell>
          <cell r="AE181">
            <v>115845.98</v>
          </cell>
          <cell r="AF181">
            <v>155.76</v>
          </cell>
          <cell r="AG181">
            <v>5309</v>
          </cell>
          <cell r="AH181">
            <v>0</v>
          </cell>
          <cell r="AI181">
            <v>14857.64</v>
          </cell>
          <cell r="AJ181">
            <v>36054.9</v>
          </cell>
          <cell r="AK181">
            <v>7066637.46</v>
          </cell>
          <cell r="AL181">
            <v>6810229.3099999996</v>
          </cell>
          <cell r="AM181">
            <v>256408.15</v>
          </cell>
          <cell r="AN181">
            <v>0</v>
          </cell>
          <cell r="AO181">
            <v>0</v>
          </cell>
          <cell r="AP181">
            <v>0</v>
          </cell>
          <cell r="AQ181">
            <v>2971827.61</v>
          </cell>
          <cell r="AR181">
            <v>0</v>
          </cell>
          <cell r="AS181">
            <v>1426768.72</v>
          </cell>
          <cell r="AT181">
            <v>38448.44</v>
          </cell>
          <cell r="AU181">
            <v>0</v>
          </cell>
          <cell r="AV181">
            <v>0</v>
          </cell>
          <cell r="AW181">
            <v>559692</v>
          </cell>
          <cell r="AX181">
            <v>0</v>
          </cell>
          <cell r="AY181">
            <v>91448.93</v>
          </cell>
          <cell r="AZ181">
            <v>0</v>
          </cell>
          <cell r="BA181">
            <v>56549.29</v>
          </cell>
          <cell r="BB181">
            <v>20693.16</v>
          </cell>
          <cell r="BC181">
            <v>0</v>
          </cell>
          <cell r="BD181">
            <v>12110.57</v>
          </cell>
          <cell r="BE181">
            <v>756224.8</v>
          </cell>
          <cell r="BF181">
            <v>9891.7000000000007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12308.07</v>
          </cell>
          <cell r="BQ181">
            <v>0</v>
          </cell>
          <cell r="BR181">
            <v>0</v>
          </cell>
          <cell r="BS181">
            <v>0</v>
          </cell>
          <cell r="BT181">
            <v>12308.07</v>
          </cell>
          <cell r="BU181">
            <v>0</v>
          </cell>
          <cell r="BV181">
            <v>0</v>
          </cell>
          <cell r="BW181">
            <v>1293470.06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6874</v>
          </cell>
          <cell r="CJ181">
            <v>0</v>
          </cell>
          <cell r="CK181">
            <v>254416.74</v>
          </cell>
          <cell r="CL181">
            <v>359192.65</v>
          </cell>
          <cell r="CM181">
            <v>50352.58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54832.71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62286.89</v>
          </cell>
          <cell r="CX181">
            <v>27768.18</v>
          </cell>
          <cell r="CY181">
            <v>410281.44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30785.82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36679.050000000003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185637.22</v>
          </cell>
          <cell r="FU181">
            <v>0</v>
          </cell>
          <cell r="FV181">
            <v>0</v>
          </cell>
          <cell r="FW181">
            <v>25568</v>
          </cell>
          <cell r="FX181">
            <v>0</v>
          </cell>
          <cell r="FY181">
            <v>0</v>
          </cell>
          <cell r="FZ181">
            <v>57935.19</v>
          </cell>
          <cell r="GA181">
            <v>44088.14</v>
          </cell>
          <cell r="GB181">
            <v>58045.89</v>
          </cell>
          <cell r="GC181">
            <v>0</v>
          </cell>
          <cell r="GD181">
            <v>453243.78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453243.78</v>
          </cell>
          <cell r="GK181">
            <v>31091110.279999997</v>
          </cell>
        </row>
        <row r="182">
          <cell r="F182" t="str">
            <v>25116</v>
          </cell>
          <cell r="G182">
            <v>855052.99</v>
          </cell>
          <cell r="H182">
            <v>778117.49</v>
          </cell>
          <cell r="I182">
            <v>0</v>
          </cell>
          <cell r="J182">
            <v>0</v>
          </cell>
          <cell r="K182">
            <v>76935.5</v>
          </cell>
          <cell r="L182">
            <v>0</v>
          </cell>
          <cell r="M182">
            <v>0</v>
          </cell>
          <cell r="N182">
            <v>164042.19</v>
          </cell>
          <cell r="O182">
            <v>9483.2199999999993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1805.5</v>
          </cell>
          <cell r="AC182">
            <v>22631.31</v>
          </cell>
          <cell r="AD182">
            <v>0</v>
          </cell>
          <cell r="AE182">
            <v>96795.5</v>
          </cell>
          <cell r="AF182">
            <v>307.97000000000003</v>
          </cell>
          <cell r="AG182">
            <v>0</v>
          </cell>
          <cell r="AH182">
            <v>0</v>
          </cell>
          <cell r="AI182">
            <v>33018.69</v>
          </cell>
          <cell r="AJ182">
            <v>0</v>
          </cell>
          <cell r="AK182">
            <v>5058353.2699999996</v>
          </cell>
          <cell r="AL182">
            <v>4239592.21</v>
          </cell>
          <cell r="AM182">
            <v>125396.06</v>
          </cell>
          <cell r="AN182">
            <v>693365</v>
          </cell>
          <cell r="AO182">
            <v>0</v>
          </cell>
          <cell r="AP182">
            <v>0</v>
          </cell>
          <cell r="AQ182">
            <v>1462039.07</v>
          </cell>
          <cell r="AR182">
            <v>0</v>
          </cell>
          <cell r="AS182">
            <v>498914.75</v>
          </cell>
          <cell r="AT182">
            <v>0</v>
          </cell>
          <cell r="AU182">
            <v>0</v>
          </cell>
          <cell r="AV182">
            <v>0</v>
          </cell>
          <cell r="AW182">
            <v>287546.67</v>
          </cell>
          <cell r="AX182">
            <v>0</v>
          </cell>
          <cell r="AY182">
            <v>57863.46</v>
          </cell>
          <cell r="AZ182">
            <v>0</v>
          </cell>
          <cell r="BA182">
            <v>94438.71</v>
          </cell>
          <cell r="BB182">
            <v>2158.37</v>
          </cell>
          <cell r="BC182">
            <v>0</v>
          </cell>
          <cell r="BD182">
            <v>4409.18</v>
          </cell>
          <cell r="BE182">
            <v>364984.31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151723.62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694572.58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146955</v>
          </cell>
          <cell r="CH182">
            <v>0</v>
          </cell>
          <cell r="CI182">
            <v>19213.349999999999</v>
          </cell>
          <cell r="CJ182">
            <v>0</v>
          </cell>
          <cell r="CK182">
            <v>201216</v>
          </cell>
          <cell r="CL182">
            <v>34314.68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264869.05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6223.93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21780.57</v>
          </cell>
          <cell r="FI182">
            <v>10593.45</v>
          </cell>
          <cell r="FJ182">
            <v>10593.45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90249.52</v>
          </cell>
          <cell r="FU182">
            <v>90249.52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16669806.139999999</v>
          </cell>
        </row>
        <row r="183">
          <cell r="F183" t="str">
            <v>25118</v>
          </cell>
          <cell r="G183">
            <v>700850.92</v>
          </cell>
          <cell r="H183">
            <v>650337.25</v>
          </cell>
          <cell r="I183">
            <v>0</v>
          </cell>
          <cell r="J183">
            <v>8254.82</v>
          </cell>
          <cell r="K183">
            <v>42258.85</v>
          </cell>
          <cell r="L183">
            <v>0</v>
          </cell>
          <cell r="M183">
            <v>0</v>
          </cell>
          <cell r="N183">
            <v>89162.63</v>
          </cell>
          <cell r="O183">
            <v>14467.25</v>
          </cell>
          <cell r="P183">
            <v>0</v>
          </cell>
          <cell r="Q183">
            <v>0</v>
          </cell>
          <cell r="R183">
            <v>0</v>
          </cell>
          <cell r="S183">
            <v>9190</v>
          </cell>
          <cell r="T183">
            <v>0</v>
          </cell>
          <cell r="U183">
            <v>0</v>
          </cell>
          <cell r="V183">
            <v>0</v>
          </cell>
          <cell r="W183">
            <v>3068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6065.7</v>
          </cell>
          <cell r="AC183">
            <v>18289.39</v>
          </cell>
          <cell r="AD183">
            <v>0</v>
          </cell>
          <cell r="AE183">
            <v>6617.33</v>
          </cell>
          <cell r="AF183">
            <v>1021.31</v>
          </cell>
          <cell r="AG183">
            <v>30000</v>
          </cell>
          <cell r="AH183">
            <v>0</v>
          </cell>
          <cell r="AI183">
            <v>0</v>
          </cell>
          <cell r="AJ183">
            <v>443.65</v>
          </cell>
          <cell r="AK183">
            <v>5174909.22</v>
          </cell>
          <cell r="AL183">
            <v>4261152.18</v>
          </cell>
          <cell r="AM183">
            <v>125012.68</v>
          </cell>
          <cell r="AN183">
            <v>788744.36</v>
          </cell>
          <cell r="AO183">
            <v>0</v>
          </cell>
          <cell r="AP183">
            <v>0</v>
          </cell>
          <cell r="AQ183">
            <v>2467119.2999999998</v>
          </cell>
          <cell r="AR183">
            <v>0</v>
          </cell>
          <cell r="AS183">
            <v>537451.04</v>
          </cell>
          <cell r="AT183">
            <v>189838.65</v>
          </cell>
          <cell r="AU183">
            <v>0</v>
          </cell>
          <cell r="AV183">
            <v>0</v>
          </cell>
          <cell r="AW183">
            <v>346542.62</v>
          </cell>
          <cell r="AX183">
            <v>0</v>
          </cell>
          <cell r="AY183">
            <v>3878.01</v>
          </cell>
          <cell r="AZ183">
            <v>0</v>
          </cell>
          <cell r="BA183">
            <v>124638.8</v>
          </cell>
          <cell r="BB183">
            <v>0</v>
          </cell>
          <cell r="BC183">
            <v>0</v>
          </cell>
          <cell r="BD183">
            <v>4550.8500000000004</v>
          </cell>
          <cell r="BE183">
            <v>349933.19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910286.14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730916.97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119946</v>
          </cell>
          <cell r="CH183">
            <v>0</v>
          </cell>
          <cell r="CI183">
            <v>3953</v>
          </cell>
          <cell r="CJ183">
            <v>0</v>
          </cell>
          <cell r="CK183">
            <v>209513</v>
          </cell>
          <cell r="CL183">
            <v>32301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14078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44753.48</v>
          </cell>
          <cell r="CX183">
            <v>0</v>
          </cell>
          <cell r="CY183">
            <v>239865.74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18248.52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10090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7848.83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30319.4</v>
          </cell>
          <cell r="FI183">
            <v>1080</v>
          </cell>
          <cell r="FJ183">
            <v>1080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80663.7</v>
          </cell>
          <cell r="FU183">
            <v>45515.55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35148.15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18489405.479999989</v>
          </cell>
        </row>
        <row r="184">
          <cell r="F184" t="str">
            <v>25155</v>
          </cell>
          <cell r="G184">
            <v>693564.78</v>
          </cell>
          <cell r="H184">
            <v>577214.87</v>
          </cell>
          <cell r="I184">
            <v>0</v>
          </cell>
          <cell r="J184">
            <v>5483.09</v>
          </cell>
          <cell r="K184">
            <v>110866.82</v>
          </cell>
          <cell r="L184">
            <v>0</v>
          </cell>
          <cell r="M184">
            <v>0</v>
          </cell>
          <cell r="N184">
            <v>69555.210000000006</v>
          </cell>
          <cell r="O184">
            <v>718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3939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44977.26</v>
          </cell>
          <cell r="AC184">
            <v>15458.44</v>
          </cell>
          <cell r="AD184">
            <v>0</v>
          </cell>
          <cell r="AE184">
            <v>1252.3</v>
          </cell>
          <cell r="AF184">
            <v>719.98</v>
          </cell>
          <cell r="AG184">
            <v>50</v>
          </cell>
          <cell r="AH184">
            <v>0</v>
          </cell>
          <cell r="AI184">
            <v>44.6</v>
          </cell>
          <cell r="AJ184">
            <v>2395.63</v>
          </cell>
          <cell r="AK184">
            <v>3393969.3</v>
          </cell>
          <cell r="AL184">
            <v>3029538.19</v>
          </cell>
          <cell r="AM184">
            <v>60850.17</v>
          </cell>
          <cell r="AN184">
            <v>302866.48</v>
          </cell>
          <cell r="AO184">
            <v>714.46</v>
          </cell>
          <cell r="AP184">
            <v>0</v>
          </cell>
          <cell r="AQ184">
            <v>1891704.16</v>
          </cell>
          <cell r="AR184">
            <v>0</v>
          </cell>
          <cell r="AS184">
            <v>296392.45</v>
          </cell>
          <cell r="AT184">
            <v>8928.4</v>
          </cell>
          <cell r="AU184">
            <v>0</v>
          </cell>
          <cell r="AV184">
            <v>0</v>
          </cell>
          <cell r="AW184">
            <v>160723.10999999999</v>
          </cell>
          <cell r="AX184">
            <v>1122309.3600000001</v>
          </cell>
          <cell r="AY184">
            <v>22081.24</v>
          </cell>
          <cell r="AZ184">
            <v>0</v>
          </cell>
          <cell r="BA184">
            <v>33794.58</v>
          </cell>
          <cell r="BB184">
            <v>8150.9</v>
          </cell>
          <cell r="BC184">
            <v>0</v>
          </cell>
          <cell r="BD184">
            <v>2961.58</v>
          </cell>
          <cell r="BE184">
            <v>236362.54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31338.400000000001</v>
          </cell>
          <cell r="BQ184">
            <v>31338.400000000001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577768.69999999995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19707.23</v>
          </cell>
          <cell r="CH184">
            <v>0</v>
          </cell>
          <cell r="CI184">
            <v>55383.43</v>
          </cell>
          <cell r="CJ184">
            <v>0</v>
          </cell>
          <cell r="CK184">
            <v>76085.11</v>
          </cell>
          <cell r="CL184">
            <v>19916.36</v>
          </cell>
          <cell r="CM184">
            <v>17852</v>
          </cell>
          <cell r="CN184">
            <v>0</v>
          </cell>
          <cell r="CO184">
            <v>183959.08</v>
          </cell>
          <cell r="CP184">
            <v>0</v>
          </cell>
          <cell r="CQ184">
            <v>0</v>
          </cell>
          <cell r="CR184">
            <v>1055.72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100472.87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90962.78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12374.12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6123.14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6123.14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13328047.379999995</v>
          </cell>
        </row>
        <row r="185">
          <cell r="F185" t="str">
            <v>25160</v>
          </cell>
          <cell r="G185">
            <v>708418.07</v>
          </cell>
          <cell r="H185">
            <v>581070.91</v>
          </cell>
          <cell r="I185">
            <v>0</v>
          </cell>
          <cell r="J185">
            <v>0</v>
          </cell>
          <cell r="K185">
            <v>127347.16</v>
          </cell>
          <cell r="L185">
            <v>0</v>
          </cell>
          <cell r="M185">
            <v>0</v>
          </cell>
          <cell r="N185">
            <v>138494.45000000001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33673.54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75128.61</v>
          </cell>
          <cell r="AC185">
            <v>22783.41</v>
          </cell>
          <cell r="AD185">
            <v>0</v>
          </cell>
          <cell r="AE185">
            <v>2000</v>
          </cell>
          <cell r="AF185">
            <v>286.99</v>
          </cell>
          <cell r="AG185">
            <v>756.25</v>
          </cell>
          <cell r="AH185">
            <v>0</v>
          </cell>
          <cell r="AI185">
            <v>0</v>
          </cell>
          <cell r="AJ185">
            <v>3865.65</v>
          </cell>
          <cell r="AK185">
            <v>3711757.16</v>
          </cell>
          <cell r="AL185">
            <v>3004892.51</v>
          </cell>
          <cell r="AM185">
            <v>56374.82</v>
          </cell>
          <cell r="AN185">
            <v>268618.23999999999</v>
          </cell>
          <cell r="AO185">
            <v>381871.59</v>
          </cell>
          <cell r="AP185">
            <v>0</v>
          </cell>
          <cell r="AQ185">
            <v>932074.42</v>
          </cell>
          <cell r="AR185">
            <v>0</v>
          </cell>
          <cell r="AS185">
            <v>291056.03000000003</v>
          </cell>
          <cell r="AT185">
            <v>869.5</v>
          </cell>
          <cell r="AU185">
            <v>0</v>
          </cell>
          <cell r="AV185">
            <v>0</v>
          </cell>
          <cell r="AW185">
            <v>78980.28</v>
          </cell>
          <cell r="AX185">
            <v>0</v>
          </cell>
          <cell r="AY185">
            <v>19296.95</v>
          </cell>
          <cell r="AZ185">
            <v>0</v>
          </cell>
          <cell r="BA185">
            <v>9886.39</v>
          </cell>
          <cell r="BB185">
            <v>8159.45</v>
          </cell>
          <cell r="BC185">
            <v>0</v>
          </cell>
          <cell r="BD185">
            <v>4722.04</v>
          </cell>
          <cell r="BE185">
            <v>431329.21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87774.57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274355.8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44362.89</v>
          </cell>
          <cell r="CH185">
            <v>0</v>
          </cell>
          <cell r="CI185">
            <v>3562.36</v>
          </cell>
          <cell r="CJ185">
            <v>0</v>
          </cell>
          <cell r="CK185">
            <v>75312.25</v>
          </cell>
          <cell r="CL185">
            <v>905.68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119960.57</v>
          </cell>
          <cell r="CZ185">
            <v>0</v>
          </cell>
          <cell r="DA185">
            <v>13620.81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16631.240000000002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96094.399999999994</v>
          </cell>
          <cell r="FU185">
            <v>96094.399999999994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11722388.600000001</v>
          </cell>
        </row>
        <row r="186">
          <cell r="F186" t="str">
            <v>25200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16926.599999999999</v>
          </cell>
          <cell r="O186">
            <v>1011.55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969.75</v>
          </cell>
          <cell r="AC186">
            <v>4964.6000000000004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9980.7000000000007</v>
          </cell>
          <cell r="AJ186">
            <v>0</v>
          </cell>
          <cell r="AK186">
            <v>1512866.26</v>
          </cell>
          <cell r="AL186">
            <v>1506455.65</v>
          </cell>
          <cell r="AM186">
            <v>6410.61</v>
          </cell>
          <cell r="AN186">
            <v>0</v>
          </cell>
          <cell r="AO186">
            <v>0</v>
          </cell>
          <cell r="AP186">
            <v>0</v>
          </cell>
          <cell r="AQ186">
            <v>211904.75</v>
          </cell>
          <cell r="AR186">
            <v>0</v>
          </cell>
          <cell r="AS186">
            <v>56073.58</v>
          </cell>
          <cell r="AT186">
            <v>0</v>
          </cell>
          <cell r="AU186">
            <v>0</v>
          </cell>
          <cell r="AV186">
            <v>0</v>
          </cell>
          <cell r="AW186">
            <v>19583.490000000002</v>
          </cell>
          <cell r="AX186">
            <v>0</v>
          </cell>
          <cell r="AY186">
            <v>12648.64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885</v>
          </cell>
          <cell r="BE186">
            <v>122714.04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70373.53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7018.32</v>
          </cell>
          <cell r="CH186">
            <v>0</v>
          </cell>
          <cell r="CI186">
            <v>0</v>
          </cell>
          <cell r="CJ186">
            <v>0</v>
          </cell>
          <cell r="CK186">
            <v>21201.77</v>
          </cell>
          <cell r="CL186">
            <v>1088.5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36220.68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4844.26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4750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4750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3633642.28</v>
          </cell>
        </row>
        <row r="187">
          <cell r="F187" t="str">
            <v>26056</v>
          </cell>
          <cell r="G187">
            <v>1732609.99</v>
          </cell>
          <cell r="H187">
            <v>1719444.86</v>
          </cell>
          <cell r="I187">
            <v>0</v>
          </cell>
          <cell r="J187">
            <v>0</v>
          </cell>
          <cell r="K187">
            <v>13165.13</v>
          </cell>
          <cell r="L187">
            <v>0</v>
          </cell>
          <cell r="M187">
            <v>0</v>
          </cell>
          <cell r="N187">
            <v>159307.53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87700.85</v>
          </cell>
          <cell r="AC187">
            <v>22895</v>
          </cell>
          <cell r="AD187">
            <v>0</v>
          </cell>
          <cell r="AE187">
            <v>9298.5499999999993</v>
          </cell>
          <cell r="AF187">
            <v>0</v>
          </cell>
          <cell r="AG187">
            <v>5450</v>
          </cell>
          <cell r="AH187">
            <v>0</v>
          </cell>
          <cell r="AI187">
            <v>33963.129999999997</v>
          </cell>
          <cell r="AJ187">
            <v>0</v>
          </cell>
          <cell r="AK187">
            <v>8420395.1899999995</v>
          </cell>
          <cell r="AL187">
            <v>7597221.2300000004</v>
          </cell>
          <cell r="AM187">
            <v>249439.44</v>
          </cell>
          <cell r="AN187">
            <v>573734.52</v>
          </cell>
          <cell r="AO187">
            <v>0</v>
          </cell>
          <cell r="AP187">
            <v>0</v>
          </cell>
          <cell r="AQ187">
            <v>2553502.1800000002</v>
          </cell>
          <cell r="AR187">
            <v>0</v>
          </cell>
          <cell r="AS187">
            <v>1084075.1599999999</v>
          </cell>
          <cell r="AT187">
            <v>28284.02</v>
          </cell>
          <cell r="AU187">
            <v>0</v>
          </cell>
          <cell r="AV187">
            <v>0</v>
          </cell>
          <cell r="AW187">
            <v>598837.35</v>
          </cell>
          <cell r="AX187">
            <v>0</v>
          </cell>
          <cell r="AY187">
            <v>46735.07</v>
          </cell>
          <cell r="AZ187">
            <v>0</v>
          </cell>
          <cell r="BA187">
            <v>0</v>
          </cell>
          <cell r="BB187">
            <v>25753.88</v>
          </cell>
          <cell r="BC187">
            <v>0</v>
          </cell>
          <cell r="BD187">
            <v>15211.33</v>
          </cell>
          <cell r="BE187">
            <v>754605.37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244453.38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244453.38</v>
          </cell>
          <cell r="BV187">
            <v>0</v>
          </cell>
          <cell r="BW187">
            <v>1687030.27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320808</v>
          </cell>
          <cell r="CH187">
            <v>0</v>
          </cell>
          <cell r="CI187">
            <v>0</v>
          </cell>
          <cell r="CJ187">
            <v>0</v>
          </cell>
          <cell r="CK187">
            <v>513902</v>
          </cell>
          <cell r="CL187">
            <v>342150.66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8520.2900000000009</v>
          </cell>
          <cell r="CY187">
            <v>420544.03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35988.019999999997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45117.27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13287.39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13287.39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29621171.859999999</v>
          </cell>
        </row>
        <row r="188">
          <cell r="F188" t="str">
            <v>26059</v>
          </cell>
          <cell r="G188">
            <v>410469.73</v>
          </cell>
          <cell r="H188">
            <v>391999.45</v>
          </cell>
          <cell r="I188">
            <v>0</v>
          </cell>
          <cell r="J188">
            <v>0</v>
          </cell>
          <cell r="K188">
            <v>18470.28</v>
          </cell>
          <cell r="L188">
            <v>0</v>
          </cell>
          <cell r="M188">
            <v>0</v>
          </cell>
          <cell r="N188">
            <v>77298.509999999995</v>
          </cell>
          <cell r="O188">
            <v>0</v>
          </cell>
          <cell r="P188">
            <v>0</v>
          </cell>
          <cell r="Q188">
            <v>987.85</v>
          </cell>
          <cell r="R188">
            <v>0</v>
          </cell>
          <cell r="S188">
            <v>2340</v>
          </cell>
          <cell r="T188">
            <v>0</v>
          </cell>
          <cell r="U188">
            <v>0</v>
          </cell>
          <cell r="V188">
            <v>0</v>
          </cell>
          <cell r="W188">
            <v>-2.95</v>
          </cell>
          <cell r="X188">
            <v>181</v>
          </cell>
          <cell r="Y188">
            <v>0</v>
          </cell>
          <cell r="Z188">
            <v>0</v>
          </cell>
          <cell r="AA188">
            <v>0</v>
          </cell>
          <cell r="AB188">
            <v>24730.26</v>
          </cell>
          <cell r="AC188">
            <v>15233.17</v>
          </cell>
          <cell r="AD188">
            <v>0</v>
          </cell>
          <cell r="AE188">
            <v>3655.89</v>
          </cell>
          <cell r="AF188">
            <v>294.63</v>
          </cell>
          <cell r="AG188">
            <v>0</v>
          </cell>
          <cell r="AH188">
            <v>0</v>
          </cell>
          <cell r="AI188">
            <v>28706.9</v>
          </cell>
          <cell r="AJ188">
            <v>1171.76</v>
          </cell>
          <cell r="AK188">
            <v>2424417.06</v>
          </cell>
          <cell r="AL188">
            <v>2337442.62</v>
          </cell>
          <cell r="AM188">
            <v>50443.08</v>
          </cell>
          <cell r="AN188">
            <v>36531.360000000001</v>
          </cell>
          <cell r="AO188">
            <v>0</v>
          </cell>
          <cell r="AP188">
            <v>0</v>
          </cell>
          <cell r="AQ188">
            <v>572163.68000000005</v>
          </cell>
          <cell r="AR188">
            <v>0</v>
          </cell>
          <cell r="AS188">
            <v>227056.07</v>
          </cell>
          <cell r="AT188">
            <v>4481.67</v>
          </cell>
          <cell r="AU188">
            <v>0</v>
          </cell>
          <cell r="AV188">
            <v>0</v>
          </cell>
          <cell r="AW188">
            <v>134379.87</v>
          </cell>
          <cell r="AX188">
            <v>0</v>
          </cell>
          <cell r="AY188">
            <v>5528.83</v>
          </cell>
          <cell r="AZ188">
            <v>0</v>
          </cell>
          <cell r="BA188">
            <v>0</v>
          </cell>
          <cell r="BB188">
            <v>3554.29</v>
          </cell>
          <cell r="BC188">
            <v>0</v>
          </cell>
          <cell r="BD188">
            <v>1494.28</v>
          </cell>
          <cell r="BE188">
            <v>191856.67</v>
          </cell>
          <cell r="BF188">
            <v>3492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320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226077.18</v>
          </cell>
          <cell r="BQ188">
            <v>0</v>
          </cell>
          <cell r="BR188">
            <v>163383.32999999999</v>
          </cell>
          <cell r="BS188">
            <v>8543.26</v>
          </cell>
          <cell r="BT188">
            <v>0</v>
          </cell>
          <cell r="BU188">
            <v>54150.59</v>
          </cell>
          <cell r="BV188">
            <v>0</v>
          </cell>
          <cell r="BW188">
            <v>295028.21999999997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59898.58</v>
          </cell>
          <cell r="CH188">
            <v>0</v>
          </cell>
          <cell r="CI188">
            <v>0</v>
          </cell>
          <cell r="CJ188">
            <v>0</v>
          </cell>
          <cell r="CK188">
            <v>124957.57</v>
          </cell>
          <cell r="CL188">
            <v>9705.75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67172.160000000003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5572.78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16999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2628.69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8093.69</v>
          </cell>
          <cell r="FI188">
            <v>240.9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240.9</v>
          </cell>
          <cell r="FS188">
            <v>0</v>
          </cell>
          <cell r="FT188">
            <v>4776.1000000000004</v>
          </cell>
          <cell r="FU188">
            <v>1255.0999999999999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3521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8020942.7600000016</v>
          </cell>
        </row>
        <row r="189">
          <cell r="F189" t="str">
            <v>26070</v>
          </cell>
          <cell r="G189">
            <v>555946.31999999995</v>
          </cell>
          <cell r="H189">
            <v>527696.13</v>
          </cell>
          <cell r="I189">
            <v>0</v>
          </cell>
          <cell r="J189">
            <v>0</v>
          </cell>
          <cell r="K189">
            <v>28250.19</v>
          </cell>
          <cell r="L189">
            <v>0</v>
          </cell>
          <cell r="M189">
            <v>0</v>
          </cell>
          <cell r="N189">
            <v>85824.37</v>
          </cell>
          <cell r="O189">
            <v>2225</v>
          </cell>
          <cell r="P189">
            <v>0</v>
          </cell>
          <cell r="Q189">
            <v>0</v>
          </cell>
          <cell r="R189">
            <v>0</v>
          </cell>
          <cell r="S189">
            <v>5100</v>
          </cell>
          <cell r="T189">
            <v>0</v>
          </cell>
          <cell r="U189">
            <v>0</v>
          </cell>
          <cell r="V189">
            <v>0</v>
          </cell>
          <cell r="W189">
            <v>542.5</v>
          </cell>
          <cell r="X189">
            <v>356.53</v>
          </cell>
          <cell r="Y189">
            <v>0</v>
          </cell>
          <cell r="Z189">
            <v>0</v>
          </cell>
          <cell r="AA189">
            <v>14542</v>
          </cell>
          <cell r="AB189">
            <v>17516.599999999999</v>
          </cell>
          <cell r="AC189">
            <v>8678.3700000000008</v>
          </cell>
          <cell r="AD189">
            <v>106</v>
          </cell>
          <cell r="AE189">
            <v>1923.56</v>
          </cell>
          <cell r="AF189">
            <v>0</v>
          </cell>
          <cell r="AG189">
            <v>0</v>
          </cell>
          <cell r="AH189">
            <v>0</v>
          </cell>
          <cell r="AI189">
            <v>29.51</v>
          </cell>
          <cell r="AJ189">
            <v>34804.300000000003</v>
          </cell>
          <cell r="AK189">
            <v>2448512.65</v>
          </cell>
          <cell r="AL189">
            <v>2247731.11</v>
          </cell>
          <cell r="AM189">
            <v>78680.94</v>
          </cell>
          <cell r="AN189">
            <v>122100.6</v>
          </cell>
          <cell r="AO189">
            <v>0</v>
          </cell>
          <cell r="AP189">
            <v>0</v>
          </cell>
          <cell r="AQ189">
            <v>697780.61</v>
          </cell>
          <cell r="AR189">
            <v>0</v>
          </cell>
          <cell r="AS189">
            <v>252581.7</v>
          </cell>
          <cell r="AT189">
            <v>982.62</v>
          </cell>
          <cell r="AU189">
            <v>0</v>
          </cell>
          <cell r="AV189">
            <v>0</v>
          </cell>
          <cell r="AW189">
            <v>81722.8</v>
          </cell>
          <cell r="AX189">
            <v>0</v>
          </cell>
          <cell r="AY189">
            <v>13165.44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1420.33</v>
          </cell>
          <cell r="BE189">
            <v>327142.71999999997</v>
          </cell>
          <cell r="BF189">
            <v>11265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9500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52843.01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52843.01</v>
          </cell>
          <cell r="BV189">
            <v>0</v>
          </cell>
          <cell r="BW189">
            <v>394474.37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77561.69</v>
          </cell>
          <cell r="CH189">
            <v>0</v>
          </cell>
          <cell r="CI189">
            <v>0</v>
          </cell>
          <cell r="CJ189">
            <v>0</v>
          </cell>
          <cell r="CK189">
            <v>90654.61</v>
          </cell>
          <cell r="CL189">
            <v>42059.25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64105.86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11797.91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97875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10420.049999999999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8470762.6600000039</v>
          </cell>
        </row>
        <row r="190">
          <cell r="F190" t="str">
            <v>27001</v>
          </cell>
          <cell r="G190">
            <v>7443253.7999999998</v>
          </cell>
          <cell r="H190">
            <v>7441300.4199999999</v>
          </cell>
          <cell r="I190">
            <v>0</v>
          </cell>
          <cell r="J190">
            <v>0</v>
          </cell>
          <cell r="K190">
            <v>1953.38</v>
          </cell>
          <cell r="L190">
            <v>0</v>
          </cell>
          <cell r="M190">
            <v>0</v>
          </cell>
          <cell r="N190">
            <v>949801.98</v>
          </cell>
          <cell r="O190">
            <v>58864.639999999999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2840.8</v>
          </cell>
          <cell r="X190">
            <v>10</v>
          </cell>
          <cell r="Y190">
            <v>0</v>
          </cell>
          <cell r="Z190">
            <v>0</v>
          </cell>
          <cell r="AA190">
            <v>182</v>
          </cell>
          <cell r="AB190">
            <v>522544.55</v>
          </cell>
          <cell r="AC190">
            <v>48516.25</v>
          </cell>
          <cell r="AD190">
            <v>0</v>
          </cell>
          <cell r="AE190">
            <v>15605.7</v>
          </cell>
          <cell r="AF190">
            <v>4821.01</v>
          </cell>
          <cell r="AG190">
            <v>86431.5</v>
          </cell>
          <cell r="AH190">
            <v>0</v>
          </cell>
          <cell r="AI190">
            <v>35490.269999999997</v>
          </cell>
          <cell r="AJ190">
            <v>174495.26</v>
          </cell>
          <cell r="AK190">
            <v>22657787.219999999</v>
          </cell>
          <cell r="AL190">
            <v>22062953.57</v>
          </cell>
          <cell r="AM190">
            <v>575248.54</v>
          </cell>
          <cell r="AN190">
            <v>19585.11</v>
          </cell>
          <cell r="AO190">
            <v>0</v>
          </cell>
          <cell r="AP190">
            <v>0</v>
          </cell>
          <cell r="AQ190">
            <v>4960403.72</v>
          </cell>
          <cell r="AR190">
            <v>9191.1299999999992</v>
          </cell>
          <cell r="AS190">
            <v>2732482.84</v>
          </cell>
          <cell r="AT190">
            <v>216969.54</v>
          </cell>
          <cell r="AU190">
            <v>0</v>
          </cell>
          <cell r="AV190">
            <v>0</v>
          </cell>
          <cell r="AW190">
            <v>358084.34</v>
          </cell>
          <cell r="AX190">
            <v>0</v>
          </cell>
          <cell r="AY190">
            <v>190341.07</v>
          </cell>
          <cell r="AZ190">
            <v>0</v>
          </cell>
          <cell r="BA190">
            <v>102876.2</v>
          </cell>
          <cell r="BB190">
            <v>73212.22</v>
          </cell>
          <cell r="BC190">
            <v>0</v>
          </cell>
          <cell r="BD190">
            <v>11272.67</v>
          </cell>
          <cell r="BE190">
            <v>1257407.25</v>
          </cell>
          <cell r="BF190">
            <v>2420</v>
          </cell>
          <cell r="BG190">
            <v>6146.46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416626.19</v>
          </cell>
          <cell r="BQ190">
            <v>0</v>
          </cell>
          <cell r="BR190">
            <v>372747</v>
          </cell>
          <cell r="BS190">
            <v>41521.08</v>
          </cell>
          <cell r="BT190">
            <v>0</v>
          </cell>
          <cell r="BU190">
            <v>2358.11</v>
          </cell>
          <cell r="BV190">
            <v>0</v>
          </cell>
          <cell r="BW190">
            <v>2272482.5499999998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534184.47</v>
          </cell>
          <cell r="CH190">
            <v>0</v>
          </cell>
          <cell r="CI190">
            <v>14946</v>
          </cell>
          <cell r="CJ190">
            <v>0</v>
          </cell>
          <cell r="CK190">
            <v>366286</v>
          </cell>
          <cell r="CL190">
            <v>85559</v>
          </cell>
          <cell r="CM190">
            <v>0</v>
          </cell>
          <cell r="CN190">
            <v>0</v>
          </cell>
          <cell r="CO190">
            <v>0</v>
          </cell>
          <cell r="CP190">
            <v>3000</v>
          </cell>
          <cell r="CQ190">
            <v>275448.90999999997</v>
          </cell>
          <cell r="CR190">
            <v>13070.6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396473.86</v>
          </cell>
          <cell r="CZ190">
            <v>0</v>
          </cell>
          <cell r="DA190">
            <v>462381.75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4205</v>
          </cell>
          <cell r="EE190">
            <v>13060.12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15366.25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88500.59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820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820</v>
          </cell>
          <cell r="GA190">
            <v>0</v>
          </cell>
          <cell r="GB190">
            <v>0</v>
          </cell>
          <cell r="GC190">
            <v>0</v>
          </cell>
          <cell r="GD190">
            <v>5328.18</v>
          </cell>
          <cell r="GE190">
            <v>0</v>
          </cell>
          <cell r="GF190">
            <v>0</v>
          </cell>
          <cell r="GG190">
            <v>5328.18</v>
          </cell>
          <cell r="GH190">
            <v>0</v>
          </cell>
          <cell r="GI190">
            <v>0</v>
          </cell>
          <cell r="GJ190">
            <v>0</v>
          </cell>
          <cell r="GK190">
            <v>77413007.280000001</v>
          </cell>
        </row>
        <row r="191">
          <cell r="F191" t="str">
            <v>27003</v>
          </cell>
          <cell r="G191">
            <v>53189695.659999996</v>
          </cell>
          <cell r="H191">
            <v>53187353.939999998</v>
          </cell>
          <cell r="I191">
            <v>0</v>
          </cell>
          <cell r="J191">
            <v>0</v>
          </cell>
          <cell r="K191">
            <v>2341.7199999999998</v>
          </cell>
          <cell r="L191">
            <v>0</v>
          </cell>
          <cell r="M191">
            <v>0</v>
          </cell>
          <cell r="N191">
            <v>7394477.96</v>
          </cell>
          <cell r="O191">
            <v>211835.78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723023.5</v>
          </cell>
          <cell r="X191">
            <v>1332.48</v>
          </cell>
          <cell r="Y191">
            <v>0</v>
          </cell>
          <cell r="Z191">
            <v>0</v>
          </cell>
          <cell r="AA191">
            <v>298846.08000000002</v>
          </cell>
          <cell r="AB191">
            <v>2604007.06</v>
          </cell>
          <cell r="AC191">
            <v>824275.14</v>
          </cell>
          <cell r="AD191">
            <v>0</v>
          </cell>
          <cell r="AE191">
            <v>305803.93</v>
          </cell>
          <cell r="AF191">
            <v>79081.7</v>
          </cell>
          <cell r="AG191">
            <v>420475.94</v>
          </cell>
          <cell r="AH191">
            <v>1742083.52</v>
          </cell>
          <cell r="AI191">
            <v>0</v>
          </cell>
          <cell r="AJ191">
            <v>183712.83</v>
          </cell>
          <cell r="AK191">
            <v>175243820.27000001</v>
          </cell>
          <cell r="AL191">
            <v>159928622.13</v>
          </cell>
          <cell r="AM191">
            <v>4691079.62</v>
          </cell>
          <cell r="AN191">
            <v>10624118.52</v>
          </cell>
          <cell r="AO191">
            <v>0</v>
          </cell>
          <cell r="AP191">
            <v>0</v>
          </cell>
          <cell r="AQ191">
            <v>36120065.140000001</v>
          </cell>
          <cell r="AR191">
            <v>0</v>
          </cell>
          <cell r="AS191">
            <v>19481042.109999999</v>
          </cell>
          <cell r="AT191">
            <v>1066938.24</v>
          </cell>
          <cell r="AU191">
            <v>0</v>
          </cell>
          <cell r="AV191">
            <v>0</v>
          </cell>
          <cell r="AW191">
            <v>4674249.21</v>
          </cell>
          <cell r="AX191">
            <v>0</v>
          </cell>
          <cell r="AY191">
            <v>1137949.08</v>
          </cell>
          <cell r="AZ191">
            <v>0</v>
          </cell>
          <cell r="BA191">
            <v>1645226.57</v>
          </cell>
          <cell r="BB191">
            <v>541558.41</v>
          </cell>
          <cell r="BC191">
            <v>0</v>
          </cell>
          <cell r="BD191">
            <v>52362.73</v>
          </cell>
          <cell r="BE191">
            <v>7520738.79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49814.47</v>
          </cell>
          <cell r="BQ191">
            <v>0</v>
          </cell>
          <cell r="BR191">
            <v>9399.15</v>
          </cell>
          <cell r="BS191">
            <v>23470.52</v>
          </cell>
          <cell r="BT191">
            <v>0</v>
          </cell>
          <cell r="BU191">
            <v>16944.8</v>
          </cell>
          <cell r="BV191">
            <v>0</v>
          </cell>
          <cell r="BW191">
            <v>11474774.57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4357990.8899999997</v>
          </cell>
          <cell r="CH191">
            <v>0</v>
          </cell>
          <cell r="CI191">
            <v>137926</v>
          </cell>
          <cell r="CJ191">
            <v>0</v>
          </cell>
          <cell r="CK191">
            <v>2630651.54</v>
          </cell>
          <cell r="CL191">
            <v>510321.53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150572.43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2827157.42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4560</v>
          </cell>
          <cell r="DW191">
            <v>67780</v>
          </cell>
          <cell r="DX191">
            <v>0</v>
          </cell>
          <cell r="DY191">
            <v>69407.23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2602.38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195985.7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519819.45</v>
          </cell>
          <cell r="FI191">
            <v>1190643.9099999999</v>
          </cell>
          <cell r="FJ191">
            <v>0</v>
          </cell>
          <cell r="FK191">
            <v>1190643.9099999999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71744.3</v>
          </cell>
          <cell r="FU191">
            <v>4248.76</v>
          </cell>
          <cell r="FV191">
            <v>0</v>
          </cell>
          <cell r="FW191">
            <v>0</v>
          </cell>
          <cell r="FX191">
            <v>34096.269999999997</v>
          </cell>
          <cell r="FY191">
            <v>0</v>
          </cell>
          <cell r="FZ191">
            <v>8419.58</v>
          </cell>
          <cell r="GA191">
            <v>24979.69</v>
          </cell>
          <cell r="GB191">
            <v>0</v>
          </cell>
          <cell r="GC191">
            <v>0</v>
          </cell>
          <cell r="GD191">
            <v>45561.07</v>
          </cell>
          <cell r="GE191">
            <v>0</v>
          </cell>
          <cell r="GF191">
            <v>0</v>
          </cell>
          <cell r="GG191">
            <v>45561.07</v>
          </cell>
          <cell r="GH191">
            <v>0</v>
          </cell>
          <cell r="GI191">
            <v>0</v>
          </cell>
          <cell r="GJ191">
            <v>0</v>
          </cell>
          <cell r="GK191">
            <v>569561194.69999993</v>
          </cell>
        </row>
        <row r="192">
          <cell r="F192" t="str">
            <v>27010</v>
          </cell>
          <cell r="G192">
            <v>86090079.090000004</v>
          </cell>
          <cell r="H192">
            <v>86090079.090000004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7916659.1500000004</v>
          </cell>
          <cell r="O192">
            <v>1110513.68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556413.47</v>
          </cell>
          <cell r="X192">
            <v>37255.03</v>
          </cell>
          <cell r="Y192">
            <v>0</v>
          </cell>
          <cell r="Z192">
            <v>0</v>
          </cell>
          <cell r="AA192">
            <v>0</v>
          </cell>
          <cell r="AB192">
            <v>1896448.63</v>
          </cell>
          <cell r="AC192">
            <v>418417.74</v>
          </cell>
          <cell r="AD192">
            <v>0</v>
          </cell>
          <cell r="AE192">
            <v>431005.22</v>
          </cell>
          <cell r="AF192">
            <v>68727.61</v>
          </cell>
          <cell r="AG192">
            <v>752182.99</v>
          </cell>
          <cell r="AH192">
            <v>139850.9</v>
          </cell>
          <cell r="AI192">
            <v>2440763.5299999998</v>
          </cell>
          <cell r="AJ192">
            <v>65080.35</v>
          </cell>
          <cell r="AK192">
            <v>213096715.30000001</v>
          </cell>
          <cell r="AL192">
            <v>194827788.25</v>
          </cell>
          <cell r="AM192">
            <v>7219952.6900000004</v>
          </cell>
          <cell r="AN192">
            <v>11048734.359999999</v>
          </cell>
          <cell r="AO192">
            <v>0</v>
          </cell>
          <cell r="AP192">
            <v>240</v>
          </cell>
          <cell r="AQ192">
            <v>65357367.460000001</v>
          </cell>
          <cell r="AR192">
            <v>174444.56</v>
          </cell>
          <cell r="AS192">
            <v>29582184.879999999</v>
          </cell>
          <cell r="AT192">
            <v>1675471.72</v>
          </cell>
          <cell r="AU192">
            <v>0</v>
          </cell>
          <cell r="AV192">
            <v>0</v>
          </cell>
          <cell r="AW192">
            <v>12950440.84</v>
          </cell>
          <cell r="AX192">
            <v>439821.07</v>
          </cell>
          <cell r="AY192">
            <v>3407775.73</v>
          </cell>
          <cell r="AZ192">
            <v>76901.87</v>
          </cell>
          <cell r="BA192">
            <v>3890506.45</v>
          </cell>
          <cell r="BB192">
            <v>649568.43999999994</v>
          </cell>
          <cell r="BC192">
            <v>0</v>
          </cell>
          <cell r="BD192">
            <v>236315.47</v>
          </cell>
          <cell r="BE192">
            <v>12273936.43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330926.40999999997</v>
          </cell>
          <cell r="BQ192">
            <v>309798.77</v>
          </cell>
          <cell r="BR192">
            <v>0</v>
          </cell>
          <cell r="BS192">
            <v>0</v>
          </cell>
          <cell r="BT192">
            <v>0</v>
          </cell>
          <cell r="BU192">
            <v>21127.64</v>
          </cell>
          <cell r="BV192">
            <v>0</v>
          </cell>
          <cell r="BW192">
            <v>38083827.950000003</v>
          </cell>
          <cell r="BX192">
            <v>16733.86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7009596.6399999997</v>
          </cell>
          <cell r="CH192">
            <v>0</v>
          </cell>
          <cell r="CI192">
            <v>262546.59999999998</v>
          </cell>
          <cell r="CJ192">
            <v>0</v>
          </cell>
          <cell r="CK192">
            <v>12461697.27</v>
          </cell>
          <cell r="CL192">
            <v>1573183.65</v>
          </cell>
          <cell r="CM192">
            <v>0</v>
          </cell>
          <cell r="CN192">
            <v>0</v>
          </cell>
          <cell r="CO192">
            <v>111797.95</v>
          </cell>
          <cell r="CP192">
            <v>0</v>
          </cell>
          <cell r="CQ192">
            <v>0</v>
          </cell>
          <cell r="CR192">
            <v>548486.43000000005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24913.89</v>
          </cell>
          <cell r="CX192">
            <v>115217.2</v>
          </cell>
          <cell r="CY192">
            <v>8969579.5800000001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5823203.9800000004</v>
          </cell>
          <cell r="DT192">
            <v>0</v>
          </cell>
          <cell r="DU192">
            <v>0</v>
          </cell>
          <cell r="DV192">
            <v>0</v>
          </cell>
          <cell r="DW192">
            <v>175120.04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119316.76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872434.1</v>
          </cell>
          <cell r="FI192">
            <v>1598705.91</v>
          </cell>
          <cell r="FJ192">
            <v>0</v>
          </cell>
          <cell r="FK192">
            <v>1598705.91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2489947.4</v>
          </cell>
          <cell r="FU192">
            <v>215559.83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901488.37</v>
          </cell>
          <cell r="GA192">
            <v>1372899.2</v>
          </cell>
          <cell r="GB192">
            <v>0</v>
          </cell>
          <cell r="GC192">
            <v>0</v>
          </cell>
          <cell r="GD192">
            <v>1773981.93</v>
          </cell>
          <cell r="GE192">
            <v>0</v>
          </cell>
          <cell r="GF192">
            <v>0</v>
          </cell>
          <cell r="GG192">
            <v>43852.53</v>
          </cell>
          <cell r="GH192">
            <v>0</v>
          </cell>
          <cell r="GI192">
            <v>0</v>
          </cell>
          <cell r="GJ192">
            <v>1730129.4</v>
          </cell>
          <cell r="GK192">
            <v>833476421.20000029</v>
          </cell>
        </row>
        <row r="193">
          <cell r="F193" t="str">
            <v>27019</v>
          </cell>
          <cell r="G193">
            <v>589504.59</v>
          </cell>
          <cell r="H193">
            <v>502993.34</v>
          </cell>
          <cell r="I193">
            <v>0</v>
          </cell>
          <cell r="J193">
            <v>0</v>
          </cell>
          <cell r="K193">
            <v>86511.25</v>
          </cell>
          <cell r="L193">
            <v>0</v>
          </cell>
          <cell r="M193">
            <v>0</v>
          </cell>
          <cell r="N193">
            <v>69417.67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9472.7199999999993</v>
          </cell>
          <cell r="AC193">
            <v>10873.08</v>
          </cell>
          <cell r="AD193">
            <v>544.99</v>
          </cell>
          <cell r="AE193">
            <v>28480.19</v>
          </cell>
          <cell r="AF193">
            <v>7</v>
          </cell>
          <cell r="AG193">
            <v>444</v>
          </cell>
          <cell r="AH193">
            <v>14936.16</v>
          </cell>
          <cell r="AI193">
            <v>4659.53</v>
          </cell>
          <cell r="AJ193">
            <v>0</v>
          </cell>
          <cell r="AK193">
            <v>1583451.7</v>
          </cell>
          <cell r="AL193">
            <v>1385913.27</v>
          </cell>
          <cell r="AM193">
            <v>16484.71</v>
          </cell>
          <cell r="AN193">
            <v>181053.72</v>
          </cell>
          <cell r="AO193">
            <v>0</v>
          </cell>
          <cell r="AP193">
            <v>0</v>
          </cell>
          <cell r="AQ193">
            <v>302616.75</v>
          </cell>
          <cell r="AR193">
            <v>0</v>
          </cell>
          <cell r="AS193">
            <v>184271.38</v>
          </cell>
          <cell r="AT193">
            <v>0</v>
          </cell>
          <cell r="AU193">
            <v>0</v>
          </cell>
          <cell r="AV193">
            <v>0</v>
          </cell>
          <cell r="AW193">
            <v>27029.3</v>
          </cell>
          <cell r="AX193">
            <v>0</v>
          </cell>
          <cell r="AY193">
            <v>3607</v>
          </cell>
          <cell r="AZ193">
            <v>0</v>
          </cell>
          <cell r="BA193">
            <v>0</v>
          </cell>
          <cell r="BB193">
            <v>4267.34</v>
          </cell>
          <cell r="BC193">
            <v>0</v>
          </cell>
          <cell r="BD193">
            <v>619.58000000000004</v>
          </cell>
          <cell r="BE193">
            <v>82822.149999999994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131.9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131.9</v>
          </cell>
          <cell r="BV193">
            <v>0</v>
          </cell>
          <cell r="BW193">
            <v>154547.65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36955</v>
          </cell>
          <cell r="CH193">
            <v>0</v>
          </cell>
          <cell r="CI193">
            <v>0</v>
          </cell>
          <cell r="CJ193">
            <v>0</v>
          </cell>
          <cell r="CK193">
            <v>28150</v>
          </cell>
          <cell r="CL193">
            <v>15411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29424.65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44607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3607.05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3607.05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5406554.620000001</v>
          </cell>
        </row>
        <row r="194">
          <cell r="F194" t="str">
            <v>27083</v>
          </cell>
          <cell r="G194">
            <v>12080828.75</v>
          </cell>
          <cell r="H194">
            <v>12080818.1</v>
          </cell>
          <cell r="I194">
            <v>0</v>
          </cell>
          <cell r="J194">
            <v>0</v>
          </cell>
          <cell r="K194">
            <v>10.65</v>
          </cell>
          <cell r="L194">
            <v>0</v>
          </cell>
          <cell r="M194">
            <v>0</v>
          </cell>
          <cell r="N194">
            <v>1999295.99</v>
          </cell>
          <cell r="O194">
            <v>222487.3</v>
          </cell>
          <cell r="P194">
            <v>0</v>
          </cell>
          <cell r="Q194">
            <v>0</v>
          </cell>
          <cell r="R194">
            <v>0</v>
          </cell>
          <cell r="S194">
            <v>31825</v>
          </cell>
          <cell r="T194">
            <v>27396</v>
          </cell>
          <cell r="U194">
            <v>45852.1</v>
          </cell>
          <cell r="V194">
            <v>0</v>
          </cell>
          <cell r="W194">
            <v>48798.5</v>
          </cell>
          <cell r="X194">
            <v>40</v>
          </cell>
          <cell r="Y194">
            <v>0</v>
          </cell>
          <cell r="Z194">
            <v>0</v>
          </cell>
          <cell r="AA194">
            <v>299529.65999999997</v>
          </cell>
          <cell r="AB194">
            <v>889240.5</v>
          </cell>
          <cell r="AC194">
            <v>126498.58</v>
          </cell>
          <cell r="AD194">
            <v>0</v>
          </cell>
          <cell r="AE194">
            <v>44693.27</v>
          </cell>
          <cell r="AF194">
            <v>14693.69</v>
          </cell>
          <cell r="AG194">
            <v>123806.23</v>
          </cell>
          <cell r="AH194">
            <v>4308.53</v>
          </cell>
          <cell r="AI194">
            <v>31789.74</v>
          </cell>
          <cell r="AJ194">
            <v>88336.89</v>
          </cell>
          <cell r="AK194">
            <v>42930677.789999999</v>
          </cell>
          <cell r="AL194">
            <v>38615249.240000002</v>
          </cell>
          <cell r="AM194">
            <v>1193736.8700000001</v>
          </cell>
          <cell r="AN194">
            <v>3121691.68</v>
          </cell>
          <cell r="AO194">
            <v>0</v>
          </cell>
          <cell r="AP194">
            <v>0</v>
          </cell>
          <cell r="AQ194">
            <v>8147881.1299999999</v>
          </cell>
          <cell r="AR194">
            <v>0</v>
          </cell>
          <cell r="AS194">
            <v>4114937.49</v>
          </cell>
          <cell r="AT194">
            <v>156332.16</v>
          </cell>
          <cell r="AU194">
            <v>0</v>
          </cell>
          <cell r="AV194">
            <v>0</v>
          </cell>
          <cell r="AW194">
            <v>1134507.79</v>
          </cell>
          <cell r="AX194">
            <v>0</v>
          </cell>
          <cell r="AY194">
            <v>207764.9</v>
          </cell>
          <cell r="AZ194">
            <v>0</v>
          </cell>
          <cell r="BA194">
            <v>394454.3</v>
          </cell>
          <cell r="BB194">
            <v>132986.22</v>
          </cell>
          <cell r="BC194">
            <v>0</v>
          </cell>
          <cell r="BD194">
            <v>34556.36</v>
          </cell>
          <cell r="BE194">
            <v>1958651.95</v>
          </cell>
          <cell r="BF194">
            <v>1946.06</v>
          </cell>
          <cell r="BG194">
            <v>5143.8999999999996</v>
          </cell>
          <cell r="BH194">
            <v>0</v>
          </cell>
          <cell r="BI194">
            <v>0</v>
          </cell>
          <cell r="BJ194">
            <v>0</v>
          </cell>
          <cell r="BK194">
            <v>6600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11107.45</v>
          </cell>
          <cell r="BQ194">
            <v>0</v>
          </cell>
          <cell r="BR194">
            <v>1034.17</v>
          </cell>
          <cell r="BS194">
            <v>5983.06</v>
          </cell>
          <cell r="BT194">
            <v>0</v>
          </cell>
          <cell r="BU194">
            <v>4090.22</v>
          </cell>
          <cell r="BV194">
            <v>0</v>
          </cell>
          <cell r="BW194">
            <v>3578120.23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1240730</v>
          </cell>
          <cell r="CH194">
            <v>0</v>
          </cell>
          <cell r="CI194">
            <v>28813</v>
          </cell>
          <cell r="CJ194">
            <v>0</v>
          </cell>
          <cell r="CK194">
            <v>744425</v>
          </cell>
          <cell r="CL194">
            <v>161836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25272.1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1116159.25</v>
          </cell>
          <cell r="CZ194">
            <v>0</v>
          </cell>
          <cell r="DA194">
            <v>85610.66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12859.86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3780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158634.35999999999</v>
          </cell>
          <cell r="FI194">
            <v>26049.14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26049.14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5307.04</v>
          </cell>
          <cell r="GE194">
            <v>0</v>
          </cell>
          <cell r="GF194">
            <v>0</v>
          </cell>
          <cell r="GG194">
            <v>5307.04</v>
          </cell>
          <cell r="GH194">
            <v>0</v>
          </cell>
          <cell r="GI194">
            <v>0</v>
          </cell>
          <cell r="GJ194">
            <v>0</v>
          </cell>
          <cell r="GK194">
            <v>137558535.03999999</v>
          </cell>
        </row>
        <row r="195">
          <cell r="F195" t="str">
            <v>27320</v>
          </cell>
          <cell r="G195">
            <v>22453565.960000001</v>
          </cell>
          <cell r="H195">
            <v>22449710.870000001</v>
          </cell>
          <cell r="I195">
            <v>0</v>
          </cell>
          <cell r="J195">
            <v>0</v>
          </cell>
          <cell r="K195">
            <v>3855.09</v>
          </cell>
          <cell r="L195">
            <v>0</v>
          </cell>
          <cell r="M195">
            <v>0</v>
          </cell>
          <cell r="N195">
            <v>4799496.5999999996</v>
          </cell>
          <cell r="O195">
            <v>218336.24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1079129.93</v>
          </cell>
          <cell r="W195">
            <v>470422.51</v>
          </cell>
          <cell r="X195">
            <v>19219.45</v>
          </cell>
          <cell r="Y195">
            <v>0</v>
          </cell>
          <cell r="Z195">
            <v>0</v>
          </cell>
          <cell r="AA195">
            <v>192166.42</v>
          </cell>
          <cell r="AB195">
            <v>1528206.88</v>
          </cell>
          <cell r="AC195">
            <v>55006.82</v>
          </cell>
          <cell r="AD195">
            <v>0</v>
          </cell>
          <cell r="AE195">
            <v>104828.11</v>
          </cell>
          <cell r="AF195">
            <v>36991.879999999997</v>
          </cell>
          <cell r="AG195">
            <v>509269.75</v>
          </cell>
          <cell r="AH195">
            <v>145417.5</v>
          </cell>
          <cell r="AI195">
            <v>180549.98</v>
          </cell>
          <cell r="AJ195">
            <v>259951.13</v>
          </cell>
          <cell r="AK195">
            <v>69006917.890000001</v>
          </cell>
          <cell r="AL195">
            <v>65067040.609999999</v>
          </cell>
          <cell r="AM195">
            <v>1724518.84</v>
          </cell>
          <cell r="AN195">
            <v>2215358.44</v>
          </cell>
          <cell r="AO195">
            <v>0</v>
          </cell>
          <cell r="AP195">
            <v>0</v>
          </cell>
          <cell r="AQ195">
            <v>15232895.24</v>
          </cell>
          <cell r="AR195">
            <v>0</v>
          </cell>
          <cell r="AS195">
            <v>8025525.9199999999</v>
          </cell>
          <cell r="AT195">
            <v>351869.13</v>
          </cell>
          <cell r="AU195">
            <v>0</v>
          </cell>
          <cell r="AV195">
            <v>0</v>
          </cell>
          <cell r="AW195">
            <v>1752895.93</v>
          </cell>
          <cell r="AX195">
            <v>0</v>
          </cell>
          <cell r="AY195">
            <v>837871.86</v>
          </cell>
          <cell r="AZ195">
            <v>0</v>
          </cell>
          <cell r="BA195">
            <v>460817.78</v>
          </cell>
          <cell r="BB195">
            <v>218824.04</v>
          </cell>
          <cell r="BC195">
            <v>0</v>
          </cell>
          <cell r="BD195">
            <v>47891.839999999997</v>
          </cell>
          <cell r="BE195">
            <v>3534394.14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2804.6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6997.56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6997.56</v>
          </cell>
          <cell r="BV195">
            <v>0</v>
          </cell>
          <cell r="BW195">
            <v>5131893.7699999996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1644063.06</v>
          </cell>
          <cell r="CH195">
            <v>0</v>
          </cell>
          <cell r="CI195">
            <v>41320</v>
          </cell>
          <cell r="CJ195">
            <v>0</v>
          </cell>
          <cell r="CK195">
            <v>802838.23</v>
          </cell>
          <cell r="CL195">
            <v>652316.75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47834.43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11294.66</v>
          </cell>
          <cell r="CX195">
            <v>22459.22</v>
          </cell>
          <cell r="CY195">
            <v>1548581.42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5000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87367.57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268818.43</v>
          </cell>
          <cell r="FI195">
            <v>953974.64</v>
          </cell>
          <cell r="FJ195">
            <v>0</v>
          </cell>
          <cell r="FK195">
            <v>128623.03999999999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825351.6</v>
          </cell>
          <cell r="FT195">
            <v>195443.92</v>
          </cell>
          <cell r="FU195">
            <v>0</v>
          </cell>
          <cell r="FV195">
            <v>0</v>
          </cell>
          <cell r="FW195">
            <v>5654.81</v>
          </cell>
          <cell r="FX195">
            <v>0</v>
          </cell>
          <cell r="FY195">
            <v>0</v>
          </cell>
          <cell r="FZ195">
            <v>142181.1</v>
          </cell>
          <cell r="GA195">
            <v>47608.01</v>
          </cell>
          <cell r="GB195">
            <v>0</v>
          </cell>
          <cell r="GC195">
            <v>0</v>
          </cell>
          <cell r="GD195">
            <v>678195.42</v>
          </cell>
          <cell r="GE195">
            <v>0</v>
          </cell>
          <cell r="GF195">
            <v>0</v>
          </cell>
          <cell r="GG195">
            <v>3769.81</v>
          </cell>
          <cell r="GH195">
            <v>0</v>
          </cell>
          <cell r="GI195">
            <v>0</v>
          </cell>
          <cell r="GJ195">
            <v>674425.61</v>
          </cell>
          <cell r="GK195">
            <v>236918761.99999994</v>
          </cell>
        </row>
        <row r="196">
          <cell r="F196" t="str">
            <v>27343</v>
          </cell>
          <cell r="G196">
            <v>6678011.0999999996</v>
          </cell>
          <cell r="H196">
            <v>6677150.8399999999</v>
          </cell>
          <cell r="I196">
            <v>0</v>
          </cell>
          <cell r="J196">
            <v>0</v>
          </cell>
          <cell r="K196">
            <v>860.26</v>
          </cell>
          <cell r="L196">
            <v>0</v>
          </cell>
          <cell r="M196">
            <v>0</v>
          </cell>
          <cell r="N196">
            <v>524712.81000000006</v>
          </cell>
          <cell r="O196">
            <v>99805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86724.17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183700.35</v>
          </cell>
          <cell r="AC196">
            <v>16193.02</v>
          </cell>
          <cell r="AD196">
            <v>0</v>
          </cell>
          <cell r="AE196">
            <v>29229.279999999999</v>
          </cell>
          <cell r="AF196">
            <v>2107.17</v>
          </cell>
          <cell r="AG196">
            <v>61766.5</v>
          </cell>
          <cell r="AH196">
            <v>0</v>
          </cell>
          <cell r="AI196">
            <v>20644.919999999998</v>
          </cell>
          <cell r="AJ196">
            <v>24542.400000000001</v>
          </cell>
          <cell r="AK196">
            <v>10936096.18</v>
          </cell>
          <cell r="AL196">
            <v>10626253.720000001</v>
          </cell>
          <cell r="AM196">
            <v>275640.3</v>
          </cell>
          <cell r="AN196">
            <v>34202.160000000003</v>
          </cell>
          <cell r="AO196">
            <v>0</v>
          </cell>
          <cell r="AP196">
            <v>0</v>
          </cell>
          <cell r="AQ196">
            <v>2758091.28</v>
          </cell>
          <cell r="AR196">
            <v>0</v>
          </cell>
          <cell r="AS196">
            <v>1415809.51</v>
          </cell>
          <cell r="AT196">
            <v>41659.68</v>
          </cell>
          <cell r="AU196">
            <v>0</v>
          </cell>
          <cell r="AV196">
            <v>0</v>
          </cell>
          <cell r="AW196">
            <v>88763.33</v>
          </cell>
          <cell r="AX196">
            <v>0</v>
          </cell>
          <cell r="AY196">
            <v>130638.88</v>
          </cell>
          <cell r="AZ196">
            <v>0</v>
          </cell>
          <cell r="BA196">
            <v>82379.47</v>
          </cell>
          <cell r="BB196">
            <v>35966.660000000003</v>
          </cell>
          <cell r="BC196">
            <v>0</v>
          </cell>
          <cell r="BD196">
            <v>1466.71</v>
          </cell>
          <cell r="BE196">
            <v>953560.04</v>
          </cell>
          <cell r="BF196">
            <v>7847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1097.83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1097.83</v>
          </cell>
          <cell r="BV196">
            <v>0</v>
          </cell>
          <cell r="BW196">
            <v>461513.69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201745</v>
          </cell>
          <cell r="CH196">
            <v>0</v>
          </cell>
          <cell r="CI196">
            <v>0</v>
          </cell>
          <cell r="CJ196">
            <v>0</v>
          </cell>
          <cell r="CK196">
            <v>127583.13</v>
          </cell>
          <cell r="CL196">
            <v>14258.74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89026.559999999998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1999.21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26901.05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100506.11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100506.11</v>
          </cell>
          <cell r="GB196">
            <v>0</v>
          </cell>
          <cell r="GC196">
            <v>0</v>
          </cell>
          <cell r="GD196">
            <v>849922.84</v>
          </cell>
          <cell r="GE196">
            <v>0</v>
          </cell>
          <cell r="GF196">
            <v>0</v>
          </cell>
          <cell r="GG196">
            <v>447.51</v>
          </cell>
          <cell r="GH196">
            <v>0</v>
          </cell>
          <cell r="GI196">
            <v>0</v>
          </cell>
          <cell r="GJ196">
            <v>849475.33</v>
          </cell>
          <cell r="GK196">
            <v>44619903.679999985</v>
          </cell>
        </row>
        <row r="197">
          <cell r="F197" t="str">
            <v>27344</v>
          </cell>
          <cell r="G197">
            <v>4405975.7699999996</v>
          </cell>
          <cell r="H197">
            <v>4390843.91</v>
          </cell>
          <cell r="I197">
            <v>0</v>
          </cell>
          <cell r="J197">
            <v>0</v>
          </cell>
          <cell r="K197">
            <v>15131.86</v>
          </cell>
          <cell r="L197">
            <v>0</v>
          </cell>
          <cell r="M197">
            <v>0</v>
          </cell>
          <cell r="N197">
            <v>894913.54</v>
          </cell>
          <cell r="O197">
            <v>29716.46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13270.7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274676.19</v>
          </cell>
          <cell r="AC197">
            <v>39062.78</v>
          </cell>
          <cell r="AD197">
            <v>0</v>
          </cell>
          <cell r="AE197">
            <v>41345.61</v>
          </cell>
          <cell r="AF197">
            <v>5055.92</v>
          </cell>
          <cell r="AG197">
            <v>80858.66</v>
          </cell>
          <cell r="AH197">
            <v>328353.40000000002</v>
          </cell>
          <cell r="AI197">
            <v>78610.02</v>
          </cell>
          <cell r="AJ197">
            <v>3963.8</v>
          </cell>
          <cell r="AK197">
            <v>19903944.379999999</v>
          </cell>
          <cell r="AL197">
            <v>17649059.68</v>
          </cell>
          <cell r="AM197">
            <v>550535.66</v>
          </cell>
          <cell r="AN197">
            <v>1704349.04</v>
          </cell>
          <cell r="AO197">
            <v>0</v>
          </cell>
          <cell r="AP197">
            <v>0</v>
          </cell>
          <cell r="AQ197">
            <v>4782570.0199999996</v>
          </cell>
          <cell r="AR197">
            <v>0</v>
          </cell>
          <cell r="AS197">
            <v>2691403.35</v>
          </cell>
          <cell r="AT197">
            <v>73984.149999999994</v>
          </cell>
          <cell r="AU197">
            <v>0</v>
          </cell>
          <cell r="AV197">
            <v>0</v>
          </cell>
          <cell r="AW197">
            <v>439192.22</v>
          </cell>
          <cell r="AX197">
            <v>0</v>
          </cell>
          <cell r="AY197">
            <v>86381.62</v>
          </cell>
          <cell r="AZ197">
            <v>0</v>
          </cell>
          <cell r="BA197">
            <v>44349.5</v>
          </cell>
          <cell r="BB197">
            <v>58395.05</v>
          </cell>
          <cell r="BC197">
            <v>0</v>
          </cell>
          <cell r="BD197">
            <v>9456.24</v>
          </cell>
          <cell r="BE197">
            <v>1361912.62</v>
          </cell>
          <cell r="BF197">
            <v>2309.29</v>
          </cell>
          <cell r="BG197">
            <v>15185.98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1960.92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1960.92</v>
          </cell>
          <cell r="BV197">
            <v>0</v>
          </cell>
          <cell r="BW197">
            <v>1782968.63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703136.31</v>
          </cell>
          <cell r="CH197">
            <v>0</v>
          </cell>
          <cell r="CI197">
            <v>16516</v>
          </cell>
          <cell r="CJ197">
            <v>0</v>
          </cell>
          <cell r="CK197">
            <v>516750.2</v>
          </cell>
          <cell r="CL197">
            <v>78533.91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341730.46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37965.019999999997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41803.230000000003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46533.5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67167.09</v>
          </cell>
          <cell r="FU197">
            <v>0</v>
          </cell>
          <cell r="FV197">
            <v>0</v>
          </cell>
          <cell r="FW197">
            <v>24772</v>
          </cell>
          <cell r="FX197">
            <v>0</v>
          </cell>
          <cell r="FY197">
            <v>0</v>
          </cell>
          <cell r="FZ197">
            <v>42395.09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63679000.699999996</v>
          </cell>
        </row>
        <row r="198">
          <cell r="F198" t="str">
            <v>27400</v>
          </cell>
          <cell r="G198">
            <v>23686408.140000001</v>
          </cell>
          <cell r="H198">
            <v>23686368.48</v>
          </cell>
          <cell r="I198">
            <v>0</v>
          </cell>
          <cell r="J198">
            <v>0</v>
          </cell>
          <cell r="K198">
            <v>39.659999999999997</v>
          </cell>
          <cell r="L198">
            <v>0</v>
          </cell>
          <cell r="M198">
            <v>0</v>
          </cell>
          <cell r="N198">
            <v>1595004.74</v>
          </cell>
          <cell r="O198">
            <v>30397.78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900</v>
          </cell>
          <cell r="U198">
            <v>0</v>
          </cell>
          <cell r="V198">
            <v>0</v>
          </cell>
          <cell r="W198">
            <v>61520.53</v>
          </cell>
          <cell r="X198">
            <v>85</v>
          </cell>
          <cell r="Y198">
            <v>0</v>
          </cell>
          <cell r="Z198">
            <v>0</v>
          </cell>
          <cell r="AA198">
            <v>74635.789999999994</v>
          </cell>
          <cell r="AB198">
            <v>790923.8</v>
          </cell>
          <cell r="AC198">
            <v>120735.86</v>
          </cell>
          <cell r="AD198">
            <v>0</v>
          </cell>
          <cell r="AE198">
            <v>87913.35</v>
          </cell>
          <cell r="AF198">
            <v>14989.26</v>
          </cell>
          <cell r="AG198">
            <v>55402.47</v>
          </cell>
          <cell r="AH198">
            <v>41998</v>
          </cell>
          <cell r="AI198">
            <v>304977.84000000003</v>
          </cell>
          <cell r="AJ198">
            <v>10525.06</v>
          </cell>
          <cell r="AK198">
            <v>101175916.13</v>
          </cell>
          <cell r="AL198">
            <v>85389631.650000006</v>
          </cell>
          <cell r="AM198">
            <v>3632204.2</v>
          </cell>
          <cell r="AN198">
            <v>12154080.279999999</v>
          </cell>
          <cell r="AO198">
            <v>0</v>
          </cell>
          <cell r="AP198">
            <v>0</v>
          </cell>
          <cell r="AQ198">
            <v>33967423.240000002</v>
          </cell>
          <cell r="AR198">
            <v>0</v>
          </cell>
          <cell r="AS198">
            <v>13439103.41</v>
          </cell>
          <cell r="AT198">
            <v>1276244.78</v>
          </cell>
          <cell r="AU198">
            <v>1331078.6499999999</v>
          </cell>
          <cell r="AV198">
            <v>0</v>
          </cell>
          <cell r="AW198">
            <v>6354235.46</v>
          </cell>
          <cell r="AX198">
            <v>87665.53</v>
          </cell>
          <cell r="AY198">
            <v>1567116.02</v>
          </cell>
          <cell r="AZ198">
            <v>0</v>
          </cell>
          <cell r="BA198">
            <v>1878572.24</v>
          </cell>
          <cell r="BB198">
            <v>281243.52000000002</v>
          </cell>
          <cell r="BC198">
            <v>0</v>
          </cell>
          <cell r="BD198">
            <v>200222.84</v>
          </cell>
          <cell r="BE198">
            <v>5562595.6500000004</v>
          </cell>
          <cell r="BF198">
            <v>1973468.44</v>
          </cell>
          <cell r="BG198">
            <v>15876.7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1992224.62</v>
          </cell>
          <cell r="BQ198">
            <v>0</v>
          </cell>
          <cell r="BR198">
            <v>1155170.99</v>
          </cell>
          <cell r="BS198">
            <v>827536.82</v>
          </cell>
          <cell r="BT198">
            <v>0</v>
          </cell>
          <cell r="BU198">
            <v>9516.81</v>
          </cell>
          <cell r="BV198">
            <v>0</v>
          </cell>
          <cell r="BW198">
            <v>15703467.460000001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2882274</v>
          </cell>
          <cell r="CH198">
            <v>0</v>
          </cell>
          <cell r="CI198">
            <v>159057.20000000001</v>
          </cell>
          <cell r="CJ198">
            <v>0</v>
          </cell>
          <cell r="CK198">
            <v>4119133.54</v>
          </cell>
          <cell r="CL198">
            <v>605310.82999999996</v>
          </cell>
          <cell r="CM198">
            <v>0</v>
          </cell>
          <cell r="CN198">
            <v>0</v>
          </cell>
          <cell r="CO198">
            <v>10440.76</v>
          </cell>
          <cell r="CP198">
            <v>0</v>
          </cell>
          <cell r="CQ198">
            <v>0</v>
          </cell>
          <cell r="CR198">
            <v>250046.58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158710.59</v>
          </cell>
          <cell r="CX198">
            <v>21443.85</v>
          </cell>
          <cell r="CY198">
            <v>5111723.21</v>
          </cell>
          <cell r="CZ198">
            <v>0</v>
          </cell>
          <cell r="DA198">
            <v>572475.78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10833.77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220334.59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39691.800000000003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994540.29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547450.67000000004</v>
          </cell>
          <cell r="FI198">
            <v>172980.27</v>
          </cell>
          <cell r="FJ198">
            <v>0</v>
          </cell>
          <cell r="FK198">
            <v>161691.71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11288.56</v>
          </cell>
          <cell r="FQ198">
            <v>0</v>
          </cell>
          <cell r="FR198">
            <v>0</v>
          </cell>
          <cell r="FS198">
            <v>0</v>
          </cell>
          <cell r="FT198">
            <v>3487.63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3487.63</v>
          </cell>
          <cell r="GA198">
            <v>0</v>
          </cell>
          <cell r="GB198">
            <v>0</v>
          </cell>
          <cell r="GC198">
            <v>0</v>
          </cell>
          <cell r="GD198">
            <v>94732.45</v>
          </cell>
          <cell r="GE198">
            <v>0</v>
          </cell>
          <cell r="GF198">
            <v>0</v>
          </cell>
          <cell r="GG198">
            <v>94732.45</v>
          </cell>
          <cell r="GH198">
            <v>0</v>
          </cell>
          <cell r="GI198">
            <v>0</v>
          </cell>
          <cell r="GJ198">
            <v>0</v>
          </cell>
          <cell r="GK198">
            <v>356783289.35999966</v>
          </cell>
        </row>
        <row r="199">
          <cell r="F199" t="str">
            <v>27401</v>
          </cell>
          <cell r="G199">
            <v>24533719.489999998</v>
          </cell>
          <cell r="H199">
            <v>24520260.390000001</v>
          </cell>
          <cell r="I199">
            <v>0</v>
          </cell>
          <cell r="J199">
            <v>0</v>
          </cell>
          <cell r="K199">
            <v>13459.1</v>
          </cell>
          <cell r="L199">
            <v>0</v>
          </cell>
          <cell r="M199">
            <v>0</v>
          </cell>
          <cell r="N199">
            <v>3513136.21</v>
          </cell>
          <cell r="O199">
            <v>346967.09</v>
          </cell>
          <cell r="P199">
            <v>0</v>
          </cell>
          <cell r="Q199">
            <v>0</v>
          </cell>
          <cell r="R199">
            <v>0</v>
          </cell>
          <cell r="S199">
            <v>73554</v>
          </cell>
          <cell r="T199">
            <v>15625</v>
          </cell>
          <cell r="U199">
            <v>0</v>
          </cell>
          <cell r="V199">
            <v>0</v>
          </cell>
          <cell r="W199">
            <v>334217.96000000002</v>
          </cell>
          <cell r="X199">
            <v>0</v>
          </cell>
          <cell r="Y199">
            <v>0</v>
          </cell>
          <cell r="Z199">
            <v>0</v>
          </cell>
          <cell r="AA199">
            <v>137180.6</v>
          </cell>
          <cell r="AB199">
            <v>1250518.3700000001</v>
          </cell>
          <cell r="AC199">
            <v>177445.06</v>
          </cell>
          <cell r="AD199">
            <v>0</v>
          </cell>
          <cell r="AE199">
            <v>345340.59</v>
          </cell>
          <cell r="AF199">
            <v>11472.54</v>
          </cell>
          <cell r="AG199">
            <v>324613.75</v>
          </cell>
          <cell r="AH199">
            <v>111580.63</v>
          </cell>
          <cell r="AI199">
            <v>291989.8</v>
          </cell>
          <cell r="AJ199">
            <v>92630.82</v>
          </cell>
          <cell r="AK199">
            <v>63655074.340000004</v>
          </cell>
          <cell r="AL199">
            <v>61892720.509999998</v>
          </cell>
          <cell r="AM199">
            <v>1762353.83</v>
          </cell>
          <cell r="AN199">
            <v>0</v>
          </cell>
          <cell r="AO199">
            <v>0</v>
          </cell>
          <cell r="AP199">
            <v>0</v>
          </cell>
          <cell r="AQ199">
            <v>17141013.920000002</v>
          </cell>
          <cell r="AR199">
            <v>0</v>
          </cell>
          <cell r="AS199">
            <v>8655946.1500000004</v>
          </cell>
          <cell r="AT199">
            <v>402044.62</v>
          </cell>
          <cell r="AU199">
            <v>0</v>
          </cell>
          <cell r="AV199">
            <v>0</v>
          </cell>
          <cell r="AW199">
            <v>1268322.71</v>
          </cell>
          <cell r="AX199">
            <v>0</v>
          </cell>
          <cell r="AY199">
            <v>685725.18</v>
          </cell>
          <cell r="AZ199">
            <v>0</v>
          </cell>
          <cell r="BA199">
            <v>225517.69</v>
          </cell>
          <cell r="BB199">
            <v>210365.16</v>
          </cell>
          <cell r="BC199">
            <v>0</v>
          </cell>
          <cell r="BD199">
            <v>31723.56</v>
          </cell>
          <cell r="BE199">
            <v>5195377.09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465991.76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6582.94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6582.94</v>
          </cell>
          <cell r="BV199">
            <v>0</v>
          </cell>
          <cell r="BW199">
            <v>3969028.38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1847058.96</v>
          </cell>
          <cell r="CH199">
            <v>0</v>
          </cell>
          <cell r="CI199">
            <v>34817.82</v>
          </cell>
          <cell r="CJ199">
            <v>0</v>
          </cell>
          <cell r="CK199">
            <v>654290.94999999995</v>
          </cell>
          <cell r="CL199">
            <v>172115.93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14846.88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994894.18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30345.85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42127.95</v>
          </cell>
          <cell r="FF199">
            <v>0</v>
          </cell>
          <cell r="FG199">
            <v>0</v>
          </cell>
          <cell r="FH199">
            <v>178529.86</v>
          </cell>
          <cell r="FI199">
            <v>51247.67</v>
          </cell>
          <cell r="FJ199">
            <v>0</v>
          </cell>
          <cell r="FK199">
            <v>0</v>
          </cell>
          <cell r="FL199">
            <v>0</v>
          </cell>
          <cell r="FM199">
            <v>40205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11042.67</v>
          </cell>
          <cell r="FS199">
            <v>0</v>
          </cell>
          <cell r="FT199">
            <v>23825.07</v>
          </cell>
          <cell r="FU199">
            <v>10930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6551.32</v>
          </cell>
          <cell r="GA199">
            <v>6343.75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225787256.03999996</v>
          </cell>
        </row>
        <row r="200">
          <cell r="F200" t="str">
            <v>27402</v>
          </cell>
          <cell r="G200">
            <v>18387430.23</v>
          </cell>
          <cell r="H200">
            <v>18387255.68</v>
          </cell>
          <cell r="I200">
            <v>0</v>
          </cell>
          <cell r="J200">
            <v>0</v>
          </cell>
          <cell r="K200">
            <v>174.55</v>
          </cell>
          <cell r="L200">
            <v>0</v>
          </cell>
          <cell r="M200">
            <v>0</v>
          </cell>
          <cell r="N200">
            <v>1995410.06</v>
          </cell>
          <cell r="O200">
            <v>3471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960</v>
          </cell>
          <cell r="U200">
            <v>0</v>
          </cell>
          <cell r="V200">
            <v>0</v>
          </cell>
          <cell r="W200">
            <v>75268.95</v>
          </cell>
          <cell r="X200">
            <v>0</v>
          </cell>
          <cell r="Y200">
            <v>0</v>
          </cell>
          <cell r="Z200">
            <v>0</v>
          </cell>
          <cell r="AA200">
            <v>32372.94</v>
          </cell>
          <cell r="AB200">
            <v>267893.15000000002</v>
          </cell>
          <cell r="AC200">
            <v>298481.94</v>
          </cell>
          <cell r="AD200">
            <v>0</v>
          </cell>
          <cell r="AE200">
            <v>8568.66</v>
          </cell>
          <cell r="AF200">
            <v>7697.98</v>
          </cell>
          <cell r="AG200">
            <v>2488.6999999999998</v>
          </cell>
          <cell r="AH200">
            <v>1023971.25</v>
          </cell>
          <cell r="AI200">
            <v>274235.49</v>
          </cell>
          <cell r="AJ200">
            <v>0</v>
          </cell>
          <cell r="AK200">
            <v>60257551.810000002</v>
          </cell>
          <cell r="AL200">
            <v>51556105.409999996</v>
          </cell>
          <cell r="AM200">
            <v>1896444.48</v>
          </cell>
          <cell r="AN200">
            <v>6805001.9199999999</v>
          </cell>
          <cell r="AO200">
            <v>0</v>
          </cell>
          <cell r="AP200">
            <v>0</v>
          </cell>
          <cell r="AQ200">
            <v>19961385.899999999</v>
          </cell>
          <cell r="AR200">
            <v>0</v>
          </cell>
          <cell r="AS200">
            <v>7757264.4699999997</v>
          </cell>
          <cell r="AT200">
            <v>473840.64000000001</v>
          </cell>
          <cell r="AU200">
            <v>0</v>
          </cell>
          <cell r="AV200">
            <v>0</v>
          </cell>
          <cell r="AW200">
            <v>4639100</v>
          </cell>
          <cell r="AX200">
            <v>0</v>
          </cell>
          <cell r="AY200">
            <v>1083749.3500000001</v>
          </cell>
          <cell r="AZ200">
            <v>0</v>
          </cell>
          <cell r="BA200">
            <v>988376.31</v>
          </cell>
          <cell r="BB200">
            <v>170003.65</v>
          </cell>
          <cell r="BC200">
            <v>0</v>
          </cell>
          <cell r="BD200">
            <v>85520.33</v>
          </cell>
          <cell r="BE200">
            <v>4215087.16</v>
          </cell>
          <cell r="BF200">
            <v>548443.99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60402.22</v>
          </cell>
          <cell r="BQ200">
            <v>54583.95</v>
          </cell>
          <cell r="BR200">
            <v>0</v>
          </cell>
          <cell r="BS200">
            <v>0</v>
          </cell>
          <cell r="BT200">
            <v>0</v>
          </cell>
          <cell r="BU200">
            <v>5818.27</v>
          </cell>
          <cell r="BV200">
            <v>0</v>
          </cell>
          <cell r="BW200">
            <v>9572219.1799999997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1649200.52</v>
          </cell>
          <cell r="CH200">
            <v>0</v>
          </cell>
          <cell r="CI200">
            <v>72848.95</v>
          </cell>
          <cell r="CJ200">
            <v>0</v>
          </cell>
          <cell r="CK200">
            <v>1577242.97</v>
          </cell>
          <cell r="CL200">
            <v>412589.1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100375.86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34678.99</v>
          </cell>
          <cell r="CY200">
            <v>3916414.18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772988.94</v>
          </cell>
          <cell r="DT200">
            <v>0</v>
          </cell>
          <cell r="DU200">
            <v>0</v>
          </cell>
          <cell r="DV200">
            <v>0</v>
          </cell>
          <cell r="DW200">
            <v>162077.89000000001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187233.2</v>
          </cell>
          <cell r="EE200">
            <v>140234.25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183475.91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20282.5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342575.92</v>
          </cell>
          <cell r="FI200">
            <v>878.4</v>
          </cell>
          <cell r="FJ200">
            <v>878.4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2422.06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2422.06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220475399.71999997</v>
          </cell>
        </row>
        <row r="201">
          <cell r="F201" t="str">
            <v>27403</v>
          </cell>
          <cell r="G201">
            <v>44937610.590000004</v>
          </cell>
          <cell r="H201">
            <v>44907494.990000002</v>
          </cell>
          <cell r="I201">
            <v>0</v>
          </cell>
          <cell r="J201">
            <v>0</v>
          </cell>
          <cell r="K201">
            <v>30115.599999999999</v>
          </cell>
          <cell r="L201">
            <v>0</v>
          </cell>
          <cell r="M201">
            <v>0</v>
          </cell>
          <cell r="N201">
            <v>5099621.17</v>
          </cell>
          <cell r="O201">
            <v>670294.25</v>
          </cell>
          <cell r="P201">
            <v>0</v>
          </cell>
          <cell r="Q201">
            <v>532</v>
          </cell>
          <cell r="R201">
            <v>47933.5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278986.06</v>
          </cell>
          <cell r="X201">
            <v>2031.5</v>
          </cell>
          <cell r="Y201">
            <v>33804.51</v>
          </cell>
          <cell r="Z201">
            <v>0</v>
          </cell>
          <cell r="AA201">
            <v>131927.98000000001</v>
          </cell>
          <cell r="AB201">
            <v>2025687.05</v>
          </cell>
          <cell r="AC201">
            <v>852058.83</v>
          </cell>
          <cell r="AD201">
            <v>0</v>
          </cell>
          <cell r="AE201">
            <v>175357.45</v>
          </cell>
          <cell r="AF201">
            <v>50810.42</v>
          </cell>
          <cell r="AG201">
            <v>78063.17</v>
          </cell>
          <cell r="AH201">
            <v>34016.14</v>
          </cell>
          <cell r="AI201">
            <v>629609.38</v>
          </cell>
          <cell r="AJ201">
            <v>88508.93</v>
          </cell>
          <cell r="AK201">
            <v>150546062.75</v>
          </cell>
          <cell r="AL201">
            <v>132292027.84</v>
          </cell>
          <cell r="AM201">
            <v>5132026.1100000003</v>
          </cell>
          <cell r="AN201">
            <v>13122008.800000001</v>
          </cell>
          <cell r="AO201">
            <v>0</v>
          </cell>
          <cell r="AP201">
            <v>0</v>
          </cell>
          <cell r="AQ201">
            <v>42632636.219999999</v>
          </cell>
          <cell r="AR201">
            <v>0</v>
          </cell>
          <cell r="AS201">
            <v>17991313.850000001</v>
          </cell>
          <cell r="AT201">
            <v>1205635.28</v>
          </cell>
          <cell r="AU201">
            <v>0</v>
          </cell>
          <cell r="AV201">
            <v>0</v>
          </cell>
          <cell r="AW201">
            <v>6974664.4100000001</v>
          </cell>
          <cell r="AX201">
            <v>0</v>
          </cell>
          <cell r="AY201">
            <v>1324406.23</v>
          </cell>
          <cell r="AZ201">
            <v>0</v>
          </cell>
          <cell r="BA201">
            <v>1047415.95</v>
          </cell>
          <cell r="BB201">
            <v>439944.11</v>
          </cell>
          <cell r="BC201">
            <v>0</v>
          </cell>
          <cell r="BD201">
            <v>149060.68</v>
          </cell>
          <cell r="BE201">
            <v>12321673.77</v>
          </cell>
          <cell r="BF201">
            <v>1150178.5</v>
          </cell>
          <cell r="BG201">
            <v>23696.41</v>
          </cell>
          <cell r="BH201">
            <v>0</v>
          </cell>
          <cell r="BI201">
            <v>0</v>
          </cell>
          <cell r="BJ201">
            <v>0</v>
          </cell>
          <cell r="BK201">
            <v>4647.03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165508.6</v>
          </cell>
          <cell r="BQ201">
            <v>0</v>
          </cell>
          <cell r="BR201">
            <v>93533.43</v>
          </cell>
          <cell r="BS201">
            <v>57501.82</v>
          </cell>
          <cell r="BT201">
            <v>0</v>
          </cell>
          <cell r="BU201">
            <v>14473.35</v>
          </cell>
          <cell r="BV201">
            <v>0</v>
          </cell>
          <cell r="BW201">
            <v>14594635.15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3922101.92</v>
          </cell>
          <cell r="CH201">
            <v>0</v>
          </cell>
          <cell r="CI201">
            <v>94805.119999999995</v>
          </cell>
          <cell r="CJ201">
            <v>29326</v>
          </cell>
          <cell r="CK201">
            <v>3638215.05</v>
          </cell>
          <cell r="CL201">
            <v>627406.72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97905</v>
          </cell>
          <cell r="CS201">
            <v>0</v>
          </cell>
          <cell r="CT201">
            <v>46064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4799873.4000000004</v>
          </cell>
          <cell r="CZ201">
            <v>0</v>
          </cell>
          <cell r="DA201">
            <v>253655.34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1500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92666.82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257409.36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3967.57</v>
          </cell>
          <cell r="FD201">
            <v>0</v>
          </cell>
          <cell r="FE201">
            <v>68305.899999999994</v>
          </cell>
          <cell r="FF201">
            <v>0</v>
          </cell>
          <cell r="FG201">
            <v>0</v>
          </cell>
          <cell r="FH201">
            <v>661432.94999999995</v>
          </cell>
          <cell r="FI201">
            <v>211353.41</v>
          </cell>
          <cell r="FJ201">
            <v>0</v>
          </cell>
          <cell r="FK201">
            <v>111897.48</v>
          </cell>
          <cell r="FL201">
            <v>0</v>
          </cell>
          <cell r="FM201">
            <v>0</v>
          </cell>
          <cell r="FN201">
            <v>99455.93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56652.5</v>
          </cell>
          <cell r="FU201">
            <v>22944</v>
          </cell>
          <cell r="FV201">
            <v>0</v>
          </cell>
          <cell r="FW201">
            <v>370.99</v>
          </cell>
          <cell r="FX201">
            <v>16830</v>
          </cell>
          <cell r="FY201">
            <v>0</v>
          </cell>
          <cell r="FZ201">
            <v>5046.12</v>
          </cell>
          <cell r="GA201">
            <v>11461.39</v>
          </cell>
          <cell r="GB201">
            <v>0</v>
          </cell>
          <cell r="GC201">
            <v>0</v>
          </cell>
          <cell r="GD201">
            <v>666066.68999999994</v>
          </cell>
          <cell r="GE201">
            <v>0</v>
          </cell>
          <cell r="GF201">
            <v>0</v>
          </cell>
          <cell r="GG201">
            <v>1449.2</v>
          </cell>
          <cell r="GH201">
            <v>0</v>
          </cell>
          <cell r="GI201">
            <v>0</v>
          </cell>
          <cell r="GJ201">
            <v>664617.49</v>
          </cell>
          <cell r="GK201">
            <v>517820294.16000009</v>
          </cell>
        </row>
        <row r="202">
          <cell r="F202" t="str">
            <v>27404</v>
          </cell>
          <cell r="G202">
            <v>4932663.12</v>
          </cell>
          <cell r="H202">
            <v>4745972.08</v>
          </cell>
          <cell r="I202">
            <v>0</v>
          </cell>
          <cell r="J202">
            <v>3500</v>
          </cell>
          <cell r="K202">
            <v>182406.89</v>
          </cell>
          <cell r="L202">
            <v>0</v>
          </cell>
          <cell r="M202">
            <v>784.15</v>
          </cell>
          <cell r="N202">
            <v>914511.74</v>
          </cell>
          <cell r="O202">
            <v>18912.71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12519.81</v>
          </cell>
          <cell r="X202">
            <v>0</v>
          </cell>
          <cell r="Y202">
            <v>0</v>
          </cell>
          <cell r="Z202">
            <v>0</v>
          </cell>
          <cell r="AA202">
            <v>19299.41</v>
          </cell>
          <cell r="AB202">
            <v>235800.8</v>
          </cell>
          <cell r="AC202">
            <v>13246.19</v>
          </cell>
          <cell r="AD202">
            <v>0</v>
          </cell>
          <cell r="AE202">
            <v>13343.18</v>
          </cell>
          <cell r="AF202">
            <v>3385.52</v>
          </cell>
          <cell r="AG202">
            <v>25771.5</v>
          </cell>
          <cell r="AH202">
            <v>771.2</v>
          </cell>
          <cell r="AI202">
            <v>360294.62</v>
          </cell>
          <cell r="AJ202">
            <v>211166.8</v>
          </cell>
          <cell r="AK202">
            <v>13827883.689999999</v>
          </cell>
          <cell r="AL202">
            <v>12507143.58</v>
          </cell>
          <cell r="AM202">
            <v>318708.06</v>
          </cell>
          <cell r="AN202">
            <v>734911.36</v>
          </cell>
          <cell r="AO202">
            <v>54110.7</v>
          </cell>
          <cell r="AP202">
            <v>213009.99</v>
          </cell>
          <cell r="AQ202">
            <v>3453500.14</v>
          </cell>
          <cell r="AR202">
            <v>0</v>
          </cell>
          <cell r="AS202">
            <v>1626016.29</v>
          </cell>
          <cell r="AT202">
            <v>61950.17</v>
          </cell>
          <cell r="AU202">
            <v>0</v>
          </cell>
          <cell r="AV202">
            <v>0</v>
          </cell>
          <cell r="AW202">
            <v>459928.58</v>
          </cell>
          <cell r="AX202">
            <v>0</v>
          </cell>
          <cell r="AY202">
            <v>118286.61</v>
          </cell>
          <cell r="AZ202">
            <v>0</v>
          </cell>
          <cell r="BA202">
            <v>7993.19</v>
          </cell>
          <cell r="BB202">
            <v>42296.95</v>
          </cell>
          <cell r="BC202">
            <v>0</v>
          </cell>
          <cell r="BD202">
            <v>17724.689999999999</v>
          </cell>
          <cell r="BE202">
            <v>1114690.78</v>
          </cell>
          <cell r="BF202">
            <v>0</v>
          </cell>
          <cell r="BG202">
            <v>4612.88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1376.53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1376.53</v>
          </cell>
          <cell r="BV202">
            <v>0</v>
          </cell>
          <cell r="BW202">
            <v>1364637.04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523071.23</v>
          </cell>
          <cell r="CH202">
            <v>0</v>
          </cell>
          <cell r="CI202">
            <v>7885.79</v>
          </cell>
          <cell r="CJ202">
            <v>0</v>
          </cell>
          <cell r="CK202">
            <v>262987</v>
          </cell>
          <cell r="CL202">
            <v>48564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385517.08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9650.23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10976.05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69501.95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46483.71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48989144.520000003</v>
          </cell>
        </row>
        <row r="203">
          <cell r="F203" t="str">
            <v>27416</v>
          </cell>
          <cell r="G203">
            <v>9504057.7599999998</v>
          </cell>
          <cell r="H203">
            <v>9334536.8699999992</v>
          </cell>
          <cell r="I203">
            <v>0</v>
          </cell>
          <cell r="J203">
            <v>0</v>
          </cell>
          <cell r="K203">
            <v>169520.89</v>
          </cell>
          <cell r="L203">
            <v>0</v>
          </cell>
          <cell r="M203">
            <v>0</v>
          </cell>
          <cell r="N203">
            <v>1811665.87</v>
          </cell>
          <cell r="O203">
            <v>62868.800000000003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3550</v>
          </cell>
          <cell r="U203">
            <v>0</v>
          </cell>
          <cell r="V203">
            <v>72930.48</v>
          </cell>
          <cell r="W203">
            <v>138901.88</v>
          </cell>
          <cell r="X203">
            <v>0</v>
          </cell>
          <cell r="Y203">
            <v>0</v>
          </cell>
          <cell r="Z203">
            <v>0</v>
          </cell>
          <cell r="AA203">
            <v>463977.25</v>
          </cell>
          <cell r="AB203">
            <v>566775.52</v>
          </cell>
          <cell r="AC203">
            <v>172033.98</v>
          </cell>
          <cell r="AD203">
            <v>0</v>
          </cell>
          <cell r="AE203">
            <v>60317.65</v>
          </cell>
          <cell r="AF203">
            <v>5903.26</v>
          </cell>
          <cell r="AG203">
            <v>39711.599999999999</v>
          </cell>
          <cell r="AH203">
            <v>21111.84</v>
          </cell>
          <cell r="AI203">
            <v>48641.36</v>
          </cell>
          <cell r="AJ203">
            <v>154942.25</v>
          </cell>
          <cell r="AK203">
            <v>27878619.940000001</v>
          </cell>
          <cell r="AL203">
            <v>26052633.5</v>
          </cell>
          <cell r="AM203">
            <v>816718.84</v>
          </cell>
          <cell r="AN203">
            <v>1009267.6</v>
          </cell>
          <cell r="AO203">
            <v>0</v>
          </cell>
          <cell r="AP203">
            <v>0</v>
          </cell>
          <cell r="AQ203">
            <v>6953623.2400000002</v>
          </cell>
          <cell r="AR203">
            <v>0</v>
          </cell>
          <cell r="AS203">
            <v>3582779.31</v>
          </cell>
          <cell r="AT203">
            <v>118327.83</v>
          </cell>
          <cell r="AU203">
            <v>157181.19</v>
          </cell>
          <cell r="AV203">
            <v>0</v>
          </cell>
          <cell r="AW203">
            <v>538122.29</v>
          </cell>
          <cell r="AX203">
            <v>0</v>
          </cell>
          <cell r="AY203">
            <v>222278.25</v>
          </cell>
          <cell r="AZ203">
            <v>0</v>
          </cell>
          <cell r="BA203">
            <v>125705.25</v>
          </cell>
          <cell r="BB203">
            <v>79867.350000000006</v>
          </cell>
          <cell r="BC203">
            <v>0</v>
          </cell>
          <cell r="BD203">
            <v>21775.57</v>
          </cell>
          <cell r="BE203">
            <v>2037586.2</v>
          </cell>
          <cell r="BF203">
            <v>0</v>
          </cell>
          <cell r="BG203">
            <v>0</v>
          </cell>
          <cell r="BH203">
            <v>0</v>
          </cell>
          <cell r="BI203">
            <v>70000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2784.14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2784.14</v>
          </cell>
          <cell r="BV203">
            <v>0</v>
          </cell>
          <cell r="BW203">
            <v>2033501.59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764186.29</v>
          </cell>
          <cell r="CH203">
            <v>0</v>
          </cell>
          <cell r="CI203">
            <v>21281</v>
          </cell>
          <cell r="CJ203">
            <v>0</v>
          </cell>
          <cell r="CK203">
            <v>417416.11</v>
          </cell>
          <cell r="CL203">
            <v>112310.24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15785.47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8003.04</v>
          </cell>
          <cell r="CY203">
            <v>568215.61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37948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15365.28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72990.55</v>
          </cell>
          <cell r="FI203">
            <v>270636.51</v>
          </cell>
          <cell r="FJ203">
            <v>0</v>
          </cell>
          <cell r="FK203">
            <v>61458.12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29152.89</v>
          </cell>
          <cell r="FR203">
            <v>35674</v>
          </cell>
          <cell r="FS203">
            <v>144351.5</v>
          </cell>
          <cell r="FT203">
            <v>60576.75</v>
          </cell>
          <cell r="FU203">
            <v>0</v>
          </cell>
          <cell r="FV203">
            <v>0</v>
          </cell>
          <cell r="FW203">
            <v>2248.41</v>
          </cell>
          <cell r="FX203">
            <v>0</v>
          </cell>
          <cell r="FY203">
            <v>0</v>
          </cell>
          <cell r="FZ203">
            <v>39668.78</v>
          </cell>
          <cell r="GA203">
            <v>18659.560000000001</v>
          </cell>
          <cell r="GB203">
            <v>0</v>
          </cell>
          <cell r="GC203">
            <v>0</v>
          </cell>
          <cell r="GD203">
            <v>12565.54</v>
          </cell>
          <cell r="GE203">
            <v>0</v>
          </cell>
          <cell r="GF203">
            <v>0</v>
          </cell>
          <cell r="GG203">
            <v>12565.54</v>
          </cell>
          <cell r="GH203">
            <v>0</v>
          </cell>
          <cell r="GI203">
            <v>0</v>
          </cell>
          <cell r="GJ203">
            <v>0</v>
          </cell>
          <cell r="GK203">
            <v>97056062.680000022</v>
          </cell>
        </row>
        <row r="204">
          <cell r="F204" t="str">
            <v>27417</v>
          </cell>
          <cell r="G204">
            <v>9413957.75</v>
          </cell>
          <cell r="H204">
            <v>9413942.9199999999</v>
          </cell>
          <cell r="I204">
            <v>0</v>
          </cell>
          <cell r="J204">
            <v>0</v>
          </cell>
          <cell r="K204">
            <v>14.83</v>
          </cell>
          <cell r="L204">
            <v>0</v>
          </cell>
          <cell r="M204">
            <v>0</v>
          </cell>
          <cell r="N204">
            <v>853547.21</v>
          </cell>
          <cell r="O204">
            <v>7947</v>
          </cell>
          <cell r="P204">
            <v>0</v>
          </cell>
          <cell r="Q204">
            <v>0</v>
          </cell>
          <cell r="R204">
            <v>0</v>
          </cell>
          <cell r="S204">
            <v>27000</v>
          </cell>
          <cell r="T204">
            <v>0</v>
          </cell>
          <cell r="U204">
            <v>0</v>
          </cell>
          <cell r="V204">
            <v>0</v>
          </cell>
          <cell r="W204">
            <v>18281.849999999999</v>
          </cell>
          <cell r="X204">
            <v>10516.51</v>
          </cell>
          <cell r="Y204">
            <v>0</v>
          </cell>
          <cell r="Z204">
            <v>0</v>
          </cell>
          <cell r="AA204">
            <v>17754.48</v>
          </cell>
          <cell r="AB204">
            <v>410184.54</v>
          </cell>
          <cell r="AC204">
            <v>118832.28</v>
          </cell>
          <cell r="AD204">
            <v>0</v>
          </cell>
          <cell r="AE204">
            <v>30728.84</v>
          </cell>
          <cell r="AF204">
            <v>3757.27</v>
          </cell>
          <cell r="AG204">
            <v>54670.68</v>
          </cell>
          <cell r="AH204">
            <v>3343.27</v>
          </cell>
          <cell r="AI204">
            <v>75750.87</v>
          </cell>
          <cell r="AJ204">
            <v>74779.62</v>
          </cell>
          <cell r="AK204">
            <v>26354940.969999999</v>
          </cell>
          <cell r="AL204">
            <v>25929675.760000002</v>
          </cell>
          <cell r="AM204">
            <v>422653.77</v>
          </cell>
          <cell r="AN204">
            <v>2611.44</v>
          </cell>
          <cell r="AO204">
            <v>0</v>
          </cell>
          <cell r="AP204">
            <v>0</v>
          </cell>
          <cell r="AQ204">
            <v>6544509.6500000004</v>
          </cell>
          <cell r="AR204">
            <v>0</v>
          </cell>
          <cell r="AS204">
            <v>2807906.92</v>
          </cell>
          <cell r="AT204">
            <v>140434.45000000001</v>
          </cell>
          <cell r="AU204">
            <v>0</v>
          </cell>
          <cell r="AV204">
            <v>0</v>
          </cell>
          <cell r="AW204">
            <v>921148.12</v>
          </cell>
          <cell r="AX204">
            <v>0</v>
          </cell>
          <cell r="AY204">
            <v>134412.46</v>
          </cell>
          <cell r="AZ204">
            <v>0</v>
          </cell>
          <cell r="BA204">
            <v>590101.38</v>
          </cell>
          <cell r="BB204">
            <v>7363.72</v>
          </cell>
          <cell r="BC204">
            <v>0</v>
          </cell>
          <cell r="BD204">
            <v>22956.26</v>
          </cell>
          <cell r="BE204">
            <v>1920186.34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2790.35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2790.35</v>
          </cell>
          <cell r="BV204">
            <v>0</v>
          </cell>
          <cell r="BW204">
            <v>2408194.71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736045</v>
          </cell>
          <cell r="CH204">
            <v>0</v>
          </cell>
          <cell r="CI204">
            <v>21551</v>
          </cell>
          <cell r="CJ204">
            <v>0</v>
          </cell>
          <cell r="CK204">
            <v>607805.52</v>
          </cell>
          <cell r="CL204">
            <v>64182.49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46546.55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786905.93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6699</v>
          </cell>
          <cell r="DW204">
            <v>19641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39405.85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79412.37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3831.71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2346.85</v>
          </cell>
          <cell r="GA204">
            <v>1484.86</v>
          </cell>
          <cell r="GB204">
            <v>0</v>
          </cell>
          <cell r="GC204">
            <v>0</v>
          </cell>
          <cell r="GD204">
            <v>511667.06</v>
          </cell>
          <cell r="GE204">
            <v>0</v>
          </cell>
          <cell r="GF204">
            <v>0</v>
          </cell>
          <cell r="GG204">
            <v>8208.6299999999992</v>
          </cell>
          <cell r="GH204">
            <v>0</v>
          </cell>
          <cell r="GI204">
            <v>0</v>
          </cell>
          <cell r="GJ204">
            <v>503458.43</v>
          </cell>
          <cell r="GK204">
            <v>92186878.819999978</v>
          </cell>
        </row>
        <row r="205">
          <cell r="F205" t="str">
            <v>27904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2449422.73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2005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4357.8500000000004</v>
          </cell>
          <cell r="AC205">
            <v>0</v>
          </cell>
          <cell r="AD205">
            <v>0</v>
          </cell>
          <cell r="AE205">
            <v>2443059.88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1518752.66</v>
          </cell>
          <cell r="AL205">
            <v>1464614.3</v>
          </cell>
          <cell r="AM205">
            <v>54138.36</v>
          </cell>
          <cell r="AN205">
            <v>0</v>
          </cell>
          <cell r="AO205">
            <v>0</v>
          </cell>
          <cell r="AP205">
            <v>0</v>
          </cell>
          <cell r="AQ205">
            <v>651482.14</v>
          </cell>
          <cell r="AR205">
            <v>0</v>
          </cell>
          <cell r="AS205">
            <v>230931.8</v>
          </cell>
          <cell r="AT205">
            <v>0</v>
          </cell>
          <cell r="AU205">
            <v>0</v>
          </cell>
          <cell r="AV205">
            <v>0</v>
          </cell>
          <cell r="AW205">
            <v>158805.47</v>
          </cell>
          <cell r="AX205">
            <v>0</v>
          </cell>
          <cell r="AY205">
            <v>0</v>
          </cell>
          <cell r="AZ205">
            <v>0</v>
          </cell>
          <cell r="BA205">
            <v>23969.03</v>
          </cell>
          <cell r="BB205">
            <v>5849.49</v>
          </cell>
          <cell r="BC205">
            <v>0</v>
          </cell>
          <cell r="BD205">
            <v>2023.55</v>
          </cell>
          <cell r="BE205">
            <v>229902.8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304444.69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66740.87</v>
          </cell>
          <cell r="CH205">
            <v>0</v>
          </cell>
          <cell r="CI205">
            <v>0</v>
          </cell>
          <cell r="CJ205">
            <v>0</v>
          </cell>
          <cell r="CK205">
            <v>123236</v>
          </cell>
          <cell r="CL205">
            <v>26683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71872.509999999995</v>
          </cell>
          <cell r="CZ205">
            <v>0</v>
          </cell>
          <cell r="DA205">
            <v>15912.31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9848204.4400000013</v>
          </cell>
        </row>
        <row r="206">
          <cell r="F206" t="str">
            <v>27905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4486.05</v>
          </cell>
          <cell r="O206">
            <v>502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3984.05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1441714.79</v>
          </cell>
          <cell r="AL206">
            <v>1414160.64</v>
          </cell>
          <cell r="AM206">
            <v>27554.15</v>
          </cell>
          <cell r="AN206">
            <v>0</v>
          </cell>
          <cell r="AO206">
            <v>0</v>
          </cell>
          <cell r="AP206">
            <v>0</v>
          </cell>
          <cell r="AQ206">
            <v>305467.43</v>
          </cell>
          <cell r="AR206">
            <v>0</v>
          </cell>
          <cell r="AS206">
            <v>129767.81</v>
          </cell>
          <cell r="AT206">
            <v>0</v>
          </cell>
          <cell r="AU206">
            <v>0</v>
          </cell>
          <cell r="AV206">
            <v>0</v>
          </cell>
          <cell r="AW206">
            <v>62289.05</v>
          </cell>
          <cell r="AX206">
            <v>0</v>
          </cell>
          <cell r="AY206">
            <v>0</v>
          </cell>
          <cell r="AZ206">
            <v>0</v>
          </cell>
          <cell r="BA206">
            <v>14874.66</v>
          </cell>
          <cell r="BB206">
            <v>3557.12</v>
          </cell>
          <cell r="BC206">
            <v>0</v>
          </cell>
          <cell r="BD206">
            <v>326.29000000000002</v>
          </cell>
          <cell r="BE206">
            <v>89975.01</v>
          </cell>
          <cell r="BF206">
            <v>4677.49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233949.01</v>
          </cell>
          <cell r="BX206">
            <v>121956.49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28205</v>
          </cell>
          <cell r="CH206">
            <v>0</v>
          </cell>
          <cell r="CI206">
            <v>0</v>
          </cell>
          <cell r="CJ206">
            <v>0</v>
          </cell>
          <cell r="CK206">
            <v>58239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25548.52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1290000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1290000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6551234.5600000005</v>
          </cell>
        </row>
        <row r="207">
          <cell r="F207" t="str">
            <v>27909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787522.23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3004.63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145.25</v>
          </cell>
          <cell r="AC207">
            <v>0</v>
          </cell>
          <cell r="AD207">
            <v>0</v>
          </cell>
          <cell r="AE207">
            <v>777325.97</v>
          </cell>
          <cell r="AF207">
            <v>0</v>
          </cell>
          <cell r="AG207">
            <v>0</v>
          </cell>
          <cell r="AH207">
            <v>0</v>
          </cell>
          <cell r="AI207">
            <v>1348.38</v>
          </cell>
          <cell r="AJ207">
            <v>5698</v>
          </cell>
          <cell r="AK207">
            <v>1393072.66</v>
          </cell>
          <cell r="AL207">
            <v>1353618.4</v>
          </cell>
          <cell r="AM207">
            <v>39454.26</v>
          </cell>
          <cell r="AN207">
            <v>0</v>
          </cell>
          <cell r="AO207">
            <v>0</v>
          </cell>
          <cell r="AP207">
            <v>0</v>
          </cell>
          <cell r="AQ207">
            <v>357632.72</v>
          </cell>
          <cell r="AR207">
            <v>0</v>
          </cell>
          <cell r="AS207">
            <v>165405.29999999999</v>
          </cell>
          <cell r="AT207">
            <v>0</v>
          </cell>
          <cell r="AU207">
            <v>0</v>
          </cell>
          <cell r="AV207">
            <v>0</v>
          </cell>
          <cell r="AW207">
            <v>79521.31</v>
          </cell>
          <cell r="AX207">
            <v>0</v>
          </cell>
          <cell r="AY207">
            <v>0</v>
          </cell>
          <cell r="AZ207">
            <v>0</v>
          </cell>
          <cell r="BA207">
            <v>8169.52</v>
          </cell>
          <cell r="BB207">
            <v>3557.12</v>
          </cell>
          <cell r="BC207">
            <v>0</v>
          </cell>
          <cell r="BD207">
            <v>12958.98</v>
          </cell>
          <cell r="BE207">
            <v>88020.49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205703.19</v>
          </cell>
          <cell r="BX207">
            <v>16317.16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26640</v>
          </cell>
          <cell r="CH207">
            <v>0</v>
          </cell>
          <cell r="CI207">
            <v>0</v>
          </cell>
          <cell r="CJ207">
            <v>0</v>
          </cell>
          <cell r="CK207">
            <v>58199</v>
          </cell>
          <cell r="CL207">
            <v>16747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87800.03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5487861.5999999996</v>
          </cell>
        </row>
        <row r="208">
          <cell r="F208" t="str">
            <v>28010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10854.54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4397.88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6456.66</v>
          </cell>
          <cell r="AJ208">
            <v>0</v>
          </cell>
          <cell r="AK208">
            <v>274418.76</v>
          </cell>
          <cell r="AL208">
            <v>273877.84000000003</v>
          </cell>
          <cell r="AM208">
            <v>540.91999999999996</v>
          </cell>
          <cell r="AN208">
            <v>0</v>
          </cell>
          <cell r="AO208">
            <v>0</v>
          </cell>
          <cell r="AP208">
            <v>0</v>
          </cell>
          <cell r="AQ208">
            <v>4134.96</v>
          </cell>
          <cell r="AR208">
            <v>0</v>
          </cell>
          <cell r="AS208">
            <v>3928.23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206.73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22814.07</v>
          </cell>
          <cell r="BQ208">
            <v>22814.07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624444.65999999992</v>
          </cell>
        </row>
        <row r="209">
          <cell r="F209" t="str">
            <v>28137</v>
          </cell>
          <cell r="G209">
            <v>2093560.14</v>
          </cell>
          <cell r="H209">
            <v>2087859.4</v>
          </cell>
          <cell r="I209">
            <v>0</v>
          </cell>
          <cell r="J209">
            <v>3999.55</v>
          </cell>
          <cell r="K209">
            <v>1701.19</v>
          </cell>
          <cell r="L209">
            <v>0</v>
          </cell>
          <cell r="M209">
            <v>0</v>
          </cell>
          <cell r="N209">
            <v>430217.01</v>
          </cell>
          <cell r="O209">
            <v>36953.58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11052.53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89025.52</v>
          </cell>
          <cell r="AC209">
            <v>18746.849999999999</v>
          </cell>
          <cell r="AD209">
            <v>0</v>
          </cell>
          <cell r="AE209">
            <v>220833.36</v>
          </cell>
          <cell r="AF209">
            <v>320</v>
          </cell>
          <cell r="AG209">
            <v>28512.880000000001</v>
          </cell>
          <cell r="AH209">
            <v>0</v>
          </cell>
          <cell r="AI209">
            <v>18314.46</v>
          </cell>
          <cell r="AJ209">
            <v>6457.83</v>
          </cell>
          <cell r="AK209">
            <v>5714472.3300000001</v>
          </cell>
          <cell r="AL209">
            <v>5620116.3700000001</v>
          </cell>
          <cell r="AM209">
            <v>94355.96</v>
          </cell>
          <cell r="AN209">
            <v>0</v>
          </cell>
          <cell r="AO209">
            <v>0</v>
          </cell>
          <cell r="AP209">
            <v>0</v>
          </cell>
          <cell r="AQ209">
            <v>1062165.68</v>
          </cell>
          <cell r="AR209">
            <v>0</v>
          </cell>
          <cell r="AS209">
            <v>647975.56999999995</v>
          </cell>
          <cell r="AT209">
            <v>28149.69</v>
          </cell>
          <cell r="AU209">
            <v>0</v>
          </cell>
          <cell r="AV209">
            <v>0</v>
          </cell>
          <cell r="AW209">
            <v>109421.74</v>
          </cell>
          <cell r="AX209">
            <v>0</v>
          </cell>
          <cell r="AY209">
            <v>18104.68</v>
          </cell>
          <cell r="AZ209">
            <v>0</v>
          </cell>
          <cell r="BA209">
            <v>52590.67</v>
          </cell>
          <cell r="BB209">
            <v>17790.169999999998</v>
          </cell>
          <cell r="BC209">
            <v>0</v>
          </cell>
          <cell r="BD209">
            <v>4221.43</v>
          </cell>
          <cell r="BE209">
            <v>183911.73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463388.61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149331</v>
          </cell>
          <cell r="CH209">
            <v>0</v>
          </cell>
          <cell r="CI209">
            <v>4295</v>
          </cell>
          <cell r="CJ209">
            <v>0</v>
          </cell>
          <cell r="CK209">
            <v>133296</v>
          </cell>
          <cell r="CL209">
            <v>29445.17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105998.87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19293.89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5424.93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16303.75</v>
          </cell>
          <cell r="FI209">
            <v>103384.52</v>
          </cell>
          <cell r="FJ209">
            <v>28300.31</v>
          </cell>
          <cell r="FK209">
            <v>75084.210000000006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62859.78</v>
          </cell>
          <cell r="FU209">
            <v>59391.78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3468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19860096.140000008</v>
          </cell>
        </row>
        <row r="210">
          <cell r="F210" t="str">
            <v>28144</v>
          </cell>
          <cell r="G210">
            <v>945647.88</v>
          </cell>
          <cell r="H210">
            <v>945441.82</v>
          </cell>
          <cell r="I210">
            <v>0</v>
          </cell>
          <cell r="J210">
            <v>0</v>
          </cell>
          <cell r="K210">
            <v>206.06</v>
          </cell>
          <cell r="L210">
            <v>0</v>
          </cell>
          <cell r="M210">
            <v>0</v>
          </cell>
          <cell r="N210">
            <v>272064.28999999998</v>
          </cell>
          <cell r="O210">
            <v>409</v>
          </cell>
          <cell r="P210">
            <v>0</v>
          </cell>
          <cell r="Q210">
            <v>910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126.25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49336.52</v>
          </cell>
          <cell r="AC210">
            <v>11889.84</v>
          </cell>
          <cell r="AD210">
            <v>0</v>
          </cell>
          <cell r="AE210">
            <v>75057.58</v>
          </cell>
          <cell r="AF210">
            <v>0</v>
          </cell>
          <cell r="AG210">
            <v>3615</v>
          </cell>
          <cell r="AH210">
            <v>72544.45</v>
          </cell>
          <cell r="AI210">
            <v>58175.65</v>
          </cell>
          <cell r="AJ210">
            <v>0</v>
          </cell>
          <cell r="AK210">
            <v>2691579.82</v>
          </cell>
          <cell r="AL210">
            <v>2664462.38</v>
          </cell>
          <cell r="AM210">
            <v>27117.439999999999</v>
          </cell>
          <cell r="AN210">
            <v>0</v>
          </cell>
          <cell r="AO210">
            <v>0</v>
          </cell>
          <cell r="AP210">
            <v>0</v>
          </cell>
          <cell r="AQ210">
            <v>557196.84</v>
          </cell>
          <cell r="AR210">
            <v>0</v>
          </cell>
          <cell r="AS210">
            <v>256180.6</v>
          </cell>
          <cell r="AT210">
            <v>2748.89</v>
          </cell>
          <cell r="AU210">
            <v>0</v>
          </cell>
          <cell r="AV210">
            <v>0</v>
          </cell>
          <cell r="AW210">
            <v>77047.5</v>
          </cell>
          <cell r="AX210">
            <v>0</v>
          </cell>
          <cell r="AY210">
            <v>13038.92</v>
          </cell>
          <cell r="AZ210">
            <v>0</v>
          </cell>
          <cell r="BA210">
            <v>33605.9</v>
          </cell>
          <cell r="BB210">
            <v>5584.81</v>
          </cell>
          <cell r="BC210">
            <v>0</v>
          </cell>
          <cell r="BD210">
            <v>1590.03</v>
          </cell>
          <cell r="BE210">
            <v>167400.19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281443.15999999997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60480.160000000003</v>
          </cell>
          <cell r="CH210">
            <v>0</v>
          </cell>
          <cell r="CI210">
            <v>0</v>
          </cell>
          <cell r="CJ210">
            <v>0</v>
          </cell>
          <cell r="CK210">
            <v>98184.91</v>
          </cell>
          <cell r="CL210">
            <v>21273.59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50729.04</v>
          </cell>
          <cell r="CZ210">
            <v>0</v>
          </cell>
          <cell r="DA210">
            <v>20840.61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29934.85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28268.15</v>
          </cell>
          <cell r="FU210">
            <v>28268.15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575.22</v>
          </cell>
          <cell r="GE210">
            <v>0</v>
          </cell>
          <cell r="GF210">
            <v>0</v>
          </cell>
          <cell r="GG210">
            <v>204.99</v>
          </cell>
          <cell r="GH210">
            <v>0</v>
          </cell>
          <cell r="GI210">
            <v>0</v>
          </cell>
          <cell r="GJ210">
            <v>370.23</v>
          </cell>
          <cell r="GK210">
            <v>9553550.7200000007</v>
          </cell>
        </row>
        <row r="211">
          <cell r="F211" t="str">
            <v>28149</v>
          </cell>
          <cell r="G211">
            <v>2268383.81</v>
          </cell>
          <cell r="H211">
            <v>2266597.48</v>
          </cell>
          <cell r="I211">
            <v>0</v>
          </cell>
          <cell r="J211">
            <v>1057.3699999999999</v>
          </cell>
          <cell r="K211">
            <v>728.96</v>
          </cell>
          <cell r="L211">
            <v>0</v>
          </cell>
          <cell r="M211">
            <v>0</v>
          </cell>
          <cell r="N211">
            <v>636069.93000000005</v>
          </cell>
          <cell r="O211">
            <v>89974.26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521</v>
          </cell>
          <cell r="U211">
            <v>0</v>
          </cell>
          <cell r="V211">
            <v>0</v>
          </cell>
          <cell r="W211">
            <v>330.02</v>
          </cell>
          <cell r="X211">
            <v>0</v>
          </cell>
          <cell r="Y211">
            <v>0</v>
          </cell>
          <cell r="Z211">
            <v>0</v>
          </cell>
          <cell r="AA211">
            <v>19976.75</v>
          </cell>
          <cell r="AB211">
            <v>180022.52</v>
          </cell>
          <cell r="AC211">
            <v>5854.59</v>
          </cell>
          <cell r="AD211">
            <v>0</v>
          </cell>
          <cell r="AE211">
            <v>260589.82</v>
          </cell>
          <cell r="AF211">
            <v>1650.19</v>
          </cell>
          <cell r="AG211">
            <v>2644.86</v>
          </cell>
          <cell r="AH211">
            <v>2944.07</v>
          </cell>
          <cell r="AI211">
            <v>47878.58</v>
          </cell>
          <cell r="AJ211">
            <v>23683.27</v>
          </cell>
          <cell r="AK211">
            <v>5443278.29</v>
          </cell>
          <cell r="AL211">
            <v>5313366.05</v>
          </cell>
          <cell r="AM211">
            <v>129912.24</v>
          </cell>
          <cell r="AN211">
            <v>0</v>
          </cell>
          <cell r="AO211">
            <v>0</v>
          </cell>
          <cell r="AP211">
            <v>0</v>
          </cell>
          <cell r="AQ211">
            <v>1361491.01</v>
          </cell>
          <cell r="AR211">
            <v>0</v>
          </cell>
          <cell r="AS211">
            <v>693718.01</v>
          </cell>
          <cell r="AT211">
            <v>39352.47</v>
          </cell>
          <cell r="AU211">
            <v>0</v>
          </cell>
          <cell r="AV211">
            <v>0</v>
          </cell>
          <cell r="AW211">
            <v>176720.82</v>
          </cell>
          <cell r="AX211">
            <v>0</v>
          </cell>
          <cell r="AY211">
            <v>33944.230000000003</v>
          </cell>
          <cell r="AZ211">
            <v>0</v>
          </cell>
          <cell r="BA211">
            <v>43821.760000000002</v>
          </cell>
          <cell r="BB211">
            <v>17720.400000000001</v>
          </cell>
          <cell r="BC211">
            <v>0</v>
          </cell>
          <cell r="BD211">
            <v>4172.87</v>
          </cell>
          <cell r="BE211">
            <v>333683.94</v>
          </cell>
          <cell r="BF211">
            <v>0</v>
          </cell>
          <cell r="BG211">
            <v>6700.51</v>
          </cell>
          <cell r="BH211">
            <v>0</v>
          </cell>
          <cell r="BI211">
            <v>0</v>
          </cell>
          <cell r="BJ211">
            <v>0</v>
          </cell>
          <cell r="BK211">
            <v>11656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458781.32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176674.59</v>
          </cell>
          <cell r="CH211">
            <v>0</v>
          </cell>
          <cell r="CI211">
            <v>4567</v>
          </cell>
          <cell r="CJ211">
            <v>0</v>
          </cell>
          <cell r="CK211">
            <v>91492</v>
          </cell>
          <cell r="CL211">
            <v>18954.2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304.60000000000002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127237.86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16751.29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22799.78</v>
          </cell>
          <cell r="FI211">
            <v>11553.5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11553.5</v>
          </cell>
          <cell r="FT211">
            <v>420863.04</v>
          </cell>
          <cell r="FU211">
            <v>409605.63</v>
          </cell>
          <cell r="FV211">
            <v>0</v>
          </cell>
          <cell r="FW211">
            <v>11257.41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524757.57999999996</v>
          </cell>
          <cell r="GE211">
            <v>0</v>
          </cell>
          <cell r="GF211">
            <v>0</v>
          </cell>
          <cell r="GG211">
            <v>152</v>
          </cell>
          <cell r="GH211">
            <v>0</v>
          </cell>
          <cell r="GI211">
            <v>0</v>
          </cell>
          <cell r="GJ211">
            <v>524605.57999999996</v>
          </cell>
          <cell r="GK211">
            <v>22250356.960000001</v>
          </cell>
        </row>
        <row r="212">
          <cell r="F212" t="str">
            <v>29011</v>
          </cell>
          <cell r="G212">
            <v>1835203.7</v>
          </cell>
          <cell r="H212">
            <v>1673526.28</v>
          </cell>
          <cell r="I212">
            <v>0</v>
          </cell>
          <cell r="J212">
            <v>8005.95</v>
          </cell>
          <cell r="K212">
            <v>153671.47</v>
          </cell>
          <cell r="L212">
            <v>0</v>
          </cell>
          <cell r="M212">
            <v>0</v>
          </cell>
          <cell r="N212">
            <v>170536.17</v>
          </cell>
          <cell r="O212">
            <v>17661.75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28067.42</v>
          </cell>
          <cell r="X212">
            <v>0</v>
          </cell>
          <cell r="Y212">
            <v>0</v>
          </cell>
          <cell r="Z212">
            <v>0</v>
          </cell>
          <cell r="AA212">
            <v>10880.19</v>
          </cell>
          <cell r="AB212">
            <v>41601.919999999998</v>
          </cell>
          <cell r="AC212">
            <v>33688.26</v>
          </cell>
          <cell r="AD212">
            <v>0</v>
          </cell>
          <cell r="AE212">
            <v>3313.4</v>
          </cell>
          <cell r="AF212">
            <v>320.04000000000002</v>
          </cell>
          <cell r="AG212">
            <v>1624.63</v>
          </cell>
          <cell r="AH212">
            <v>22857.37</v>
          </cell>
          <cell r="AI212">
            <v>1420.5</v>
          </cell>
          <cell r="AJ212">
            <v>9100.69</v>
          </cell>
          <cell r="AK212">
            <v>4313240.1399999997</v>
          </cell>
          <cell r="AL212">
            <v>3982116.96</v>
          </cell>
          <cell r="AM212">
            <v>106608.05</v>
          </cell>
          <cell r="AN212">
            <v>41526</v>
          </cell>
          <cell r="AO212">
            <v>182989.13</v>
          </cell>
          <cell r="AP212">
            <v>0</v>
          </cell>
          <cell r="AQ212">
            <v>1540812.89</v>
          </cell>
          <cell r="AR212">
            <v>0</v>
          </cell>
          <cell r="AS212">
            <v>600265.29</v>
          </cell>
          <cell r="AT212">
            <v>29975.3</v>
          </cell>
          <cell r="AU212">
            <v>0</v>
          </cell>
          <cell r="AV212">
            <v>0</v>
          </cell>
          <cell r="AW212">
            <v>315188.62</v>
          </cell>
          <cell r="AX212">
            <v>0</v>
          </cell>
          <cell r="AY212">
            <v>59774.74</v>
          </cell>
          <cell r="AZ212">
            <v>0</v>
          </cell>
          <cell r="BA212">
            <v>0</v>
          </cell>
          <cell r="BB212">
            <v>11906.05</v>
          </cell>
          <cell r="BC212">
            <v>0</v>
          </cell>
          <cell r="BD212">
            <v>5264.98</v>
          </cell>
          <cell r="BE212">
            <v>518437.91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6303.34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6303.34</v>
          </cell>
          <cell r="BV212">
            <v>0</v>
          </cell>
          <cell r="BW212">
            <v>653627.81999999995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154269.25</v>
          </cell>
          <cell r="CH212">
            <v>0</v>
          </cell>
          <cell r="CI212">
            <v>5170.3500000000004</v>
          </cell>
          <cell r="CJ212">
            <v>0</v>
          </cell>
          <cell r="CK212">
            <v>185691.51999999999</v>
          </cell>
          <cell r="CL212">
            <v>37307.06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4836.1099999999997</v>
          </cell>
          <cell r="CY212">
            <v>208919.64</v>
          </cell>
          <cell r="CZ212">
            <v>0</v>
          </cell>
          <cell r="DA212">
            <v>10798.59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13989.7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4608.46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28037.14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14822.37</v>
          </cell>
          <cell r="FU212">
            <v>1943.43</v>
          </cell>
          <cell r="FV212">
            <v>0</v>
          </cell>
          <cell r="FW212">
            <v>0</v>
          </cell>
          <cell r="FX212">
            <v>2450.94</v>
          </cell>
          <cell r="FY212">
            <v>0</v>
          </cell>
          <cell r="FZ212">
            <v>0</v>
          </cell>
          <cell r="GA212">
            <v>10428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17069092.860000007</v>
          </cell>
        </row>
        <row r="213">
          <cell r="F213" t="str">
            <v>29100</v>
          </cell>
          <cell r="G213">
            <v>10937914.76</v>
          </cell>
          <cell r="H213">
            <v>10930353.58</v>
          </cell>
          <cell r="I213">
            <v>0</v>
          </cell>
          <cell r="J213">
            <v>0</v>
          </cell>
          <cell r="K213">
            <v>7561.18</v>
          </cell>
          <cell r="L213">
            <v>0</v>
          </cell>
          <cell r="M213">
            <v>0</v>
          </cell>
          <cell r="N213">
            <v>910637.4</v>
          </cell>
          <cell r="O213">
            <v>80862.53</v>
          </cell>
          <cell r="P213">
            <v>0</v>
          </cell>
          <cell r="Q213">
            <v>40846.129999999997</v>
          </cell>
          <cell r="R213">
            <v>0</v>
          </cell>
          <cell r="S213">
            <v>395</v>
          </cell>
          <cell r="T213">
            <v>0</v>
          </cell>
          <cell r="U213">
            <v>0</v>
          </cell>
          <cell r="V213">
            <v>0</v>
          </cell>
          <cell r="W213">
            <v>3058.48</v>
          </cell>
          <cell r="X213">
            <v>161</v>
          </cell>
          <cell r="Y213">
            <v>0</v>
          </cell>
          <cell r="Z213">
            <v>0</v>
          </cell>
          <cell r="AA213">
            <v>23705.9</v>
          </cell>
          <cell r="AB213">
            <v>316771.17</v>
          </cell>
          <cell r="AC213">
            <v>58525.7</v>
          </cell>
          <cell r="AD213">
            <v>0</v>
          </cell>
          <cell r="AE213">
            <v>50228.58</v>
          </cell>
          <cell r="AF213">
            <v>3728.8</v>
          </cell>
          <cell r="AG213">
            <v>9724.5</v>
          </cell>
          <cell r="AH213">
            <v>15396.83</v>
          </cell>
          <cell r="AI213">
            <v>254817.35</v>
          </cell>
          <cell r="AJ213">
            <v>52415.43</v>
          </cell>
          <cell r="AK213">
            <v>25596904.989999998</v>
          </cell>
          <cell r="AL213">
            <v>23896282.219999999</v>
          </cell>
          <cell r="AM213">
            <v>714585.32</v>
          </cell>
          <cell r="AN213">
            <v>727826.32</v>
          </cell>
          <cell r="AO213">
            <v>258211.13</v>
          </cell>
          <cell r="AP213">
            <v>0</v>
          </cell>
          <cell r="AQ213">
            <v>8253388.6699999999</v>
          </cell>
          <cell r="AR213">
            <v>3539.82</v>
          </cell>
          <cell r="AS213">
            <v>3527044.96</v>
          </cell>
          <cell r="AT213">
            <v>70980.740000000005</v>
          </cell>
          <cell r="AU213">
            <v>0</v>
          </cell>
          <cell r="AV213">
            <v>0</v>
          </cell>
          <cell r="AW213">
            <v>1324294.55</v>
          </cell>
          <cell r="AX213">
            <v>0</v>
          </cell>
          <cell r="AY213">
            <v>399562.12</v>
          </cell>
          <cell r="AZ213">
            <v>0</v>
          </cell>
          <cell r="BA213">
            <v>885165.24</v>
          </cell>
          <cell r="BB213">
            <v>81225.95</v>
          </cell>
          <cell r="BC213">
            <v>0</v>
          </cell>
          <cell r="BD213">
            <v>23723.65</v>
          </cell>
          <cell r="BE213">
            <v>1937851.64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42851.199999999997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42851.199999999997</v>
          </cell>
          <cell r="BV213">
            <v>0</v>
          </cell>
          <cell r="BW213">
            <v>3915040.2</v>
          </cell>
          <cell r="BX213">
            <v>2620.91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777348.98</v>
          </cell>
          <cell r="CH213">
            <v>0</v>
          </cell>
          <cell r="CI213">
            <v>32775.58</v>
          </cell>
          <cell r="CJ213">
            <v>0</v>
          </cell>
          <cell r="CK213">
            <v>938788.06</v>
          </cell>
          <cell r="CL213">
            <v>594795.49</v>
          </cell>
          <cell r="CM213">
            <v>148111.32999999999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109936.07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26037.86</v>
          </cell>
          <cell r="CX213">
            <v>27555.35</v>
          </cell>
          <cell r="CY213">
            <v>858772.68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143810.85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138345.21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116141.83</v>
          </cell>
          <cell r="FI213">
            <v>26471.97</v>
          </cell>
          <cell r="FJ213">
            <v>0</v>
          </cell>
          <cell r="FK213">
            <v>23700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2771.97</v>
          </cell>
          <cell r="FR213">
            <v>0</v>
          </cell>
          <cell r="FS213">
            <v>0</v>
          </cell>
          <cell r="FT213">
            <v>9875.84</v>
          </cell>
          <cell r="FU213">
            <v>3932.32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5943.52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99386170.059999943</v>
          </cell>
        </row>
        <row r="214">
          <cell r="F214" t="str">
            <v>29101</v>
          </cell>
          <cell r="G214">
            <v>10250225.279999999</v>
          </cell>
          <cell r="H214">
            <v>10137394.779999999</v>
          </cell>
          <cell r="I214">
            <v>0</v>
          </cell>
          <cell r="J214">
            <v>0</v>
          </cell>
          <cell r="K214">
            <v>112830.5</v>
          </cell>
          <cell r="L214">
            <v>0</v>
          </cell>
          <cell r="M214">
            <v>0</v>
          </cell>
          <cell r="N214">
            <v>1733595.7</v>
          </cell>
          <cell r="O214">
            <v>144837.5</v>
          </cell>
          <cell r="P214">
            <v>0</v>
          </cell>
          <cell r="Q214">
            <v>28513.040000000001</v>
          </cell>
          <cell r="R214">
            <v>0</v>
          </cell>
          <cell r="S214">
            <v>80574.460000000006</v>
          </cell>
          <cell r="T214">
            <v>0</v>
          </cell>
          <cell r="U214">
            <v>0</v>
          </cell>
          <cell r="V214">
            <v>0</v>
          </cell>
          <cell r="W214">
            <v>26050.95</v>
          </cell>
          <cell r="X214">
            <v>4734.88</v>
          </cell>
          <cell r="Y214">
            <v>0</v>
          </cell>
          <cell r="Z214">
            <v>0</v>
          </cell>
          <cell r="AA214">
            <v>20513.29</v>
          </cell>
          <cell r="AB214">
            <v>526371.80000000005</v>
          </cell>
          <cell r="AC214">
            <v>112086.26</v>
          </cell>
          <cell r="AD214">
            <v>0</v>
          </cell>
          <cell r="AE214">
            <v>328456.71000000002</v>
          </cell>
          <cell r="AF214">
            <v>19389.27</v>
          </cell>
          <cell r="AG214">
            <v>33656.75</v>
          </cell>
          <cell r="AH214">
            <v>30630.61</v>
          </cell>
          <cell r="AI214">
            <v>207060.22</v>
          </cell>
          <cell r="AJ214">
            <v>170719.96</v>
          </cell>
          <cell r="AK214">
            <v>36463073.299999997</v>
          </cell>
          <cell r="AL214">
            <v>29557484.010000002</v>
          </cell>
          <cell r="AM214">
            <v>1113863.23</v>
          </cell>
          <cell r="AN214">
            <v>2454530.52</v>
          </cell>
          <cell r="AO214">
            <v>3337195.54</v>
          </cell>
          <cell r="AP214">
            <v>0</v>
          </cell>
          <cell r="AQ214">
            <v>10058634.98</v>
          </cell>
          <cell r="AR214">
            <v>0</v>
          </cell>
          <cell r="AS214">
            <v>4834280.37</v>
          </cell>
          <cell r="AT214">
            <v>215356.77</v>
          </cell>
          <cell r="AU214">
            <v>0</v>
          </cell>
          <cell r="AV214">
            <v>0</v>
          </cell>
          <cell r="AW214">
            <v>1694493.46</v>
          </cell>
          <cell r="AX214">
            <v>0</v>
          </cell>
          <cell r="AY214">
            <v>329895.09999999998</v>
          </cell>
          <cell r="AZ214">
            <v>0</v>
          </cell>
          <cell r="BA214">
            <v>390191.22</v>
          </cell>
          <cell r="BB214">
            <v>99328.83</v>
          </cell>
          <cell r="BC214">
            <v>0</v>
          </cell>
          <cell r="BD214">
            <v>35440.720000000001</v>
          </cell>
          <cell r="BE214">
            <v>2418929.89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40718.620000000003</v>
          </cell>
          <cell r="BP214">
            <v>51483.75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51483.75</v>
          </cell>
          <cell r="BV214">
            <v>0</v>
          </cell>
          <cell r="BW214">
            <v>3418155.44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919231.58</v>
          </cell>
          <cell r="CH214">
            <v>0</v>
          </cell>
          <cell r="CI214">
            <v>26814.23</v>
          </cell>
          <cell r="CJ214">
            <v>0</v>
          </cell>
          <cell r="CK214">
            <v>795422.58</v>
          </cell>
          <cell r="CL214">
            <v>117885.51</v>
          </cell>
          <cell r="CM214">
            <v>64222.92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46309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15598.79</v>
          </cell>
          <cell r="CY214">
            <v>1202837.3400000001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97434.1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132399.39000000001</v>
          </cell>
          <cell r="FI214">
            <v>83289.55</v>
          </cell>
          <cell r="FJ214">
            <v>0</v>
          </cell>
          <cell r="FK214">
            <v>63556.46</v>
          </cell>
          <cell r="FL214">
            <v>0</v>
          </cell>
          <cell r="FM214">
            <v>10954.43</v>
          </cell>
          <cell r="FN214">
            <v>0</v>
          </cell>
          <cell r="FO214">
            <v>0</v>
          </cell>
          <cell r="FP214">
            <v>0</v>
          </cell>
          <cell r="FQ214">
            <v>8778.66</v>
          </cell>
          <cell r="FR214">
            <v>0</v>
          </cell>
          <cell r="FS214">
            <v>0</v>
          </cell>
          <cell r="FT214">
            <v>36595.49</v>
          </cell>
          <cell r="FU214">
            <v>1638.42</v>
          </cell>
          <cell r="FV214">
            <v>0</v>
          </cell>
          <cell r="FW214">
            <v>34957.07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124190106.97999999</v>
          </cell>
        </row>
        <row r="215">
          <cell r="F215" t="str">
            <v>29103</v>
          </cell>
          <cell r="G215">
            <v>8342578.3300000001</v>
          </cell>
          <cell r="H215">
            <v>8299486.7199999997</v>
          </cell>
          <cell r="I215">
            <v>0</v>
          </cell>
          <cell r="J215">
            <v>42774.26</v>
          </cell>
          <cell r="K215">
            <v>317.35000000000002</v>
          </cell>
          <cell r="L215">
            <v>0</v>
          </cell>
          <cell r="M215">
            <v>0</v>
          </cell>
          <cell r="N215">
            <v>1042361.02</v>
          </cell>
          <cell r="O215">
            <v>218186.19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20</v>
          </cell>
          <cell r="U215">
            <v>0</v>
          </cell>
          <cell r="V215">
            <v>0</v>
          </cell>
          <cell r="W215">
            <v>52019.24</v>
          </cell>
          <cell r="X215">
            <v>0</v>
          </cell>
          <cell r="Y215">
            <v>0</v>
          </cell>
          <cell r="Z215">
            <v>0</v>
          </cell>
          <cell r="AA215">
            <v>5725.49</v>
          </cell>
          <cell r="AB215">
            <v>390094.56</v>
          </cell>
          <cell r="AC215">
            <v>50610.61</v>
          </cell>
          <cell r="AD215">
            <v>0</v>
          </cell>
          <cell r="AE215">
            <v>237840.5</v>
          </cell>
          <cell r="AF215">
            <v>7005.1</v>
          </cell>
          <cell r="AG215">
            <v>56451.5</v>
          </cell>
          <cell r="AH215">
            <v>1243.95</v>
          </cell>
          <cell r="AI215">
            <v>4239.83</v>
          </cell>
          <cell r="AJ215">
            <v>18924.05</v>
          </cell>
          <cell r="AK215">
            <v>19346818.309999999</v>
          </cell>
          <cell r="AL215">
            <v>18920037.940000001</v>
          </cell>
          <cell r="AM215">
            <v>426780.37</v>
          </cell>
          <cell r="AN215">
            <v>0</v>
          </cell>
          <cell r="AO215">
            <v>0</v>
          </cell>
          <cell r="AP215">
            <v>0</v>
          </cell>
          <cell r="AQ215">
            <v>3948068.54</v>
          </cell>
          <cell r="AR215">
            <v>0</v>
          </cell>
          <cell r="AS215">
            <v>2142510.3199999998</v>
          </cell>
          <cell r="AT215">
            <v>176881.66</v>
          </cell>
          <cell r="AU215">
            <v>0</v>
          </cell>
          <cell r="AV215">
            <v>0</v>
          </cell>
          <cell r="AW215">
            <v>412847.03</v>
          </cell>
          <cell r="AX215">
            <v>0</v>
          </cell>
          <cell r="AY215">
            <v>138752.71</v>
          </cell>
          <cell r="AZ215">
            <v>0</v>
          </cell>
          <cell r="BA215">
            <v>79866.490000000005</v>
          </cell>
          <cell r="BB215">
            <v>63993.03</v>
          </cell>
          <cell r="BC215">
            <v>0</v>
          </cell>
          <cell r="BD215">
            <v>8806.23</v>
          </cell>
          <cell r="BE215">
            <v>924411.07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32647.7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32647.7</v>
          </cell>
          <cell r="BV215">
            <v>0</v>
          </cell>
          <cell r="BW215">
            <v>1417397.36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530140.18999999994</v>
          </cell>
          <cell r="CH215">
            <v>0</v>
          </cell>
          <cell r="CI215">
            <v>0</v>
          </cell>
          <cell r="CJ215">
            <v>0</v>
          </cell>
          <cell r="CK215">
            <v>283436.95</v>
          </cell>
          <cell r="CL215">
            <v>141654.03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334795.82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70232.72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57137.65</v>
          </cell>
          <cell r="FI215">
            <v>4764.46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4764.46</v>
          </cell>
          <cell r="FS215">
            <v>0</v>
          </cell>
          <cell r="FT215">
            <v>39690.36</v>
          </cell>
          <cell r="FU215">
            <v>25713.34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1847.02</v>
          </cell>
          <cell r="GA215">
            <v>12130</v>
          </cell>
          <cell r="GB215">
            <v>0</v>
          </cell>
          <cell r="GC215">
            <v>0</v>
          </cell>
          <cell r="GD215">
            <v>1423454.53</v>
          </cell>
          <cell r="GE215">
            <v>0</v>
          </cell>
          <cell r="GF215">
            <v>0</v>
          </cell>
          <cell r="GG215">
            <v>135</v>
          </cell>
          <cell r="GH215">
            <v>0</v>
          </cell>
          <cell r="GI215">
            <v>0</v>
          </cell>
          <cell r="GJ215">
            <v>1423319.53</v>
          </cell>
          <cell r="GK215">
            <v>71195561.219999984</v>
          </cell>
        </row>
        <row r="216">
          <cell r="F216" t="str">
            <v>29311</v>
          </cell>
          <cell r="G216">
            <v>1142041.52</v>
          </cell>
          <cell r="H216">
            <v>1141716.23</v>
          </cell>
          <cell r="I216">
            <v>0</v>
          </cell>
          <cell r="J216">
            <v>0</v>
          </cell>
          <cell r="K216">
            <v>325.29000000000002</v>
          </cell>
          <cell r="L216">
            <v>0</v>
          </cell>
          <cell r="M216">
            <v>0</v>
          </cell>
          <cell r="N216">
            <v>1068509.3899999999</v>
          </cell>
          <cell r="O216">
            <v>68752</v>
          </cell>
          <cell r="P216">
            <v>0</v>
          </cell>
          <cell r="Q216">
            <v>0</v>
          </cell>
          <cell r="R216">
            <v>0</v>
          </cell>
          <cell r="S216">
            <v>21432.31</v>
          </cell>
          <cell r="T216">
            <v>0</v>
          </cell>
          <cell r="U216">
            <v>0</v>
          </cell>
          <cell r="V216">
            <v>0</v>
          </cell>
          <cell r="W216">
            <v>8703.7000000000007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71723.3</v>
          </cell>
          <cell r="AC216">
            <v>20142.669999999998</v>
          </cell>
          <cell r="AD216">
            <v>0</v>
          </cell>
          <cell r="AE216">
            <v>495760.61</v>
          </cell>
          <cell r="AF216">
            <v>1407.56</v>
          </cell>
          <cell r="AG216">
            <v>44081.75</v>
          </cell>
          <cell r="AH216">
            <v>0</v>
          </cell>
          <cell r="AI216">
            <v>336505.49</v>
          </cell>
          <cell r="AJ216">
            <v>0</v>
          </cell>
          <cell r="AK216">
            <v>4630789.6399999997</v>
          </cell>
          <cell r="AL216">
            <v>4318363.46</v>
          </cell>
          <cell r="AM216">
            <v>123806.02</v>
          </cell>
          <cell r="AN216">
            <v>188620.16</v>
          </cell>
          <cell r="AO216">
            <v>0</v>
          </cell>
          <cell r="AP216">
            <v>0</v>
          </cell>
          <cell r="AQ216">
            <v>1397639.07</v>
          </cell>
          <cell r="AR216">
            <v>0</v>
          </cell>
          <cell r="AS216">
            <v>597574.26</v>
          </cell>
          <cell r="AT216">
            <v>14262.55</v>
          </cell>
          <cell r="AU216">
            <v>0</v>
          </cell>
          <cell r="AV216">
            <v>0</v>
          </cell>
          <cell r="AW216">
            <v>222666.59</v>
          </cell>
          <cell r="AX216">
            <v>0</v>
          </cell>
          <cell r="AY216">
            <v>18929.38</v>
          </cell>
          <cell r="AZ216">
            <v>0</v>
          </cell>
          <cell r="BA216">
            <v>11196.7</v>
          </cell>
          <cell r="BB216">
            <v>13656.27</v>
          </cell>
          <cell r="BC216">
            <v>0</v>
          </cell>
          <cell r="BD216">
            <v>3046.21</v>
          </cell>
          <cell r="BE216">
            <v>401307.11</v>
          </cell>
          <cell r="BF216">
            <v>115000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1891248.78</v>
          </cell>
          <cell r="BQ216">
            <v>0</v>
          </cell>
          <cell r="BR216">
            <v>1854197.12</v>
          </cell>
          <cell r="BS216">
            <v>29985</v>
          </cell>
          <cell r="BT216">
            <v>0</v>
          </cell>
          <cell r="BU216">
            <v>7066.66</v>
          </cell>
          <cell r="BV216">
            <v>0</v>
          </cell>
          <cell r="BW216">
            <v>587784.65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128633.14</v>
          </cell>
          <cell r="CH216">
            <v>0</v>
          </cell>
          <cell r="CI216">
            <v>0</v>
          </cell>
          <cell r="CJ216">
            <v>0</v>
          </cell>
          <cell r="CK216">
            <v>155972</v>
          </cell>
          <cell r="CL216">
            <v>29890.400000000001</v>
          </cell>
          <cell r="CM216">
            <v>35465.629999999997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6692.58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156066.21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36695.269999999997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5993.93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13898.43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18477.060000000001</v>
          </cell>
          <cell r="FI216">
            <v>23359.03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940.13</v>
          </cell>
          <cell r="FS216">
            <v>22418.9</v>
          </cell>
          <cell r="FT216">
            <v>127825.38</v>
          </cell>
          <cell r="FU216">
            <v>115956.24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1941.14</v>
          </cell>
          <cell r="GA216">
            <v>9928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21738394.919999991</v>
          </cell>
        </row>
        <row r="217">
          <cell r="F217" t="str">
            <v>29317</v>
          </cell>
          <cell r="G217">
            <v>1473049.31</v>
          </cell>
          <cell r="H217">
            <v>1466070.14</v>
          </cell>
          <cell r="I217">
            <v>0</v>
          </cell>
          <cell r="J217">
            <v>0</v>
          </cell>
          <cell r="K217">
            <v>6979.17</v>
          </cell>
          <cell r="L217">
            <v>0</v>
          </cell>
          <cell r="M217">
            <v>0</v>
          </cell>
          <cell r="N217">
            <v>165577.78</v>
          </cell>
          <cell r="O217">
            <v>66852.47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9.6999999999999993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43828.77</v>
          </cell>
          <cell r="AC217">
            <v>22062.74</v>
          </cell>
          <cell r="AD217">
            <v>0</v>
          </cell>
          <cell r="AE217">
            <v>17423.07</v>
          </cell>
          <cell r="AF217">
            <v>350.91</v>
          </cell>
          <cell r="AG217">
            <v>0</v>
          </cell>
          <cell r="AH217">
            <v>1312.76</v>
          </cell>
          <cell r="AI217">
            <v>13737.36</v>
          </cell>
          <cell r="AJ217">
            <v>0</v>
          </cell>
          <cell r="AK217">
            <v>3492808.14</v>
          </cell>
          <cell r="AL217">
            <v>3129944.83</v>
          </cell>
          <cell r="AM217">
            <v>60731.98</v>
          </cell>
          <cell r="AN217">
            <v>83007.520000000004</v>
          </cell>
          <cell r="AO217">
            <v>219123.81</v>
          </cell>
          <cell r="AP217">
            <v>0</v>
          </cell>
          <cell r="AQ217">
            <v>688048.7</v>
          </cell>
          <cell r="AR217">
            <v>0</v>
          </cell>
          <cell r="AS217">
            <v>368805.65</v>
          </cell>
          <cell r="AT217">
            <v>9333.83</v>
          </cell>
          <cell r="AU217">
            <v>0</v>
          </cell>
          <cell r="AV217">
            <v>0</v>
          </cell>
          <cell r="AW217">
            <v>52798.35</v>
          </cell>
          <cell r="AX217">
            <v>0</v>
          </cell>
          <cell r="AY217">
            <v>30462.560000000001</v>
          </cell>
          <cell r="AZ217">
            <v>0</v>
          </cell>
          <cell r="BA217">
            <v>26344.94</v>
          </cell>
          <cell r="BB217">
            <v>10443.129999999999</v>
          </cell>
          <cell r="BC217">
            <v>0</v>
          </cell>
          <cell r="BD217">
            <v>1160.49</v>
          </cell>
          <cell r="BE217">
            <v>185109.75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3590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5435.9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5435.9</v>
          </cell>
          <cell r="BV217">
            <v>0</v>
          </cell>
          <cell r="BW217">
            <v>256100.4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65742</v>
          </cell>
          <cell r="CH217">
            <v>0</v>
          </cell>
          <cell r="CI217">
            <v>0</v>
          </cell>
          <cell r="CJ217">
            <v>0</v>
          </cell>
          <cell r="CK217">
            <v>47045</v>
          </cell>
          <cell r="CL217">
            <v>21143</v>
          </cell>
          <cell r="CM217">
            <v>13754.28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40299.71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37588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20935.310000000001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9593.1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0</v>
          </cell>
          <cell r="FR217">
            <v>0</v>
          </cell>
          <cell r="FS217">
            <v>0</v>
          </cell>
          <cell r="FT217">
            <v>1860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1860</v>
          </cell>
          <cell r="GB217">
            <v>0</v>
          </cell>
          <cell r="GC217">
            <v>0</v>
          </cell>
          <cell r="GD217">
            <v>92847.61</v>
          </cell>
          <cell r="GE217">
            <v>0</v>
          </cell>
          <cell r="GF217">
            <v>0</v>
          </cell>
          <cell r="GG217">
            <v>30</v>
          </cell>
          <cell r="GH217">
            <v>0</v>
          </cell>
          <cell r="GI217">
            <v>0</v>
          </cell>
          <cell r="GJ217">
            <v>92817.61</v>
          </cell>
          <cell r="GK217">
            <v>12351455.680000002</v>
          </cell>
        </row>
        <row r="218">
          <cell r="F218" t="str">
            <v>29320</v>
          </cell>
          <cell r="G218">
            <v>14859549.390000001</v>
          </cell>
          <cell r="H218">
            <v>14859092.92</v>
          </cell>
          <cell r="I218">
            <v>0</v>
          </cell>
          <cell r="J218">
            <v>0</v>
          </cell>
          <cell r="K218">
            <v>456.47</v>
          </cell>
          <cell r="L218">
            <v>0</v>
          </cell>
          <cell r="M218">
            <v>0</v>
          </cell>
          <cell r="N218">
            <v>2042678.93</v>
          </cell>
          <cell r="O218">
            <v>302918.78999999998</v>
          </cell>
          <cell r="P218">
            <v>0</v>
          </cell>
          <cell r="Q218">
            <v>3657.5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75271.14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460305.12</v>
          </cell>
          <cell r="AC218">
            <v>158977.28</v>
          </cell>
          <cell r="AD218">
            <v>0</v>
          </cell>
          <cell r="AE218">
            <v>105906.4</v>
          </cell>
          <cell r="AF218">
            <v>14894.57</v>
          </cell>
          <cell r="AG218">
            <v>133614.12</v>
          </cell>
          <cell r="AH218">
            <v>38104.75</v>
          </cell>
          <cell r="AI218">
            <v>618143.42000000004</v>
          </cell>
          <cell r="AJ218">
            <v>130885.84</v>
          </cell>
          <cell r="AK218">
            <v>52742468.859999999</v>
          </cell>
          <cell r="AL218">
            <v>46320261.170000002</v>
          </cell>
          <cell r="AM218">
            <v>1502376.29</v>
          </cell>
          <cell r="AN218">
            <v>4919831.4000000004</v>
          </cell>
          <cell r="AO218">
            <v>0</v>
          </cell>
          <cell r="AP218">
            <v>0</v>
          </cell>
          <cell r="AQ218">
            <v>16117533.76</v>
          </cell>
          <cell r="AR218">
            <v>263870.40999999997</v>
          </cell>
          <cell r="AS218">
            <v>6596094.2599999998</v>
          </cell>
          <cell r="AT218">
            <v>237509.12</v>
          </cell>
          <cell r="AU218">
            <v>0</v>
          </cell>
          <cell r="AV218">
            <v>0</v>
          </cell>
          <cell r="AW218">
            <v>3529402.29</v>
          </cell>
          <cell r="AX218">
            <v>0</v>
          </cell>
          <cell r="AY218">
            <v>1039572.69</v>
          </cell>
          <cell r="AZ218">
            <v>0</v>
          </cell>
          <cell r="BA218">
            <v>1928677.63</v>
          </cell>
          <cell r="BB218">
            <v>153477.09</v>
          </cell>
          <cell r="BC218">
            <v>0</v>
          </cell>
          <cell r="BD218">
            <v>55907.57</v>
          </cell>
          <cell r="BE218">
            <v>2297301.25</v>
          </cell>
          <cell r="BF218">
            <v>15721.45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81330.320000000007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81330.320000000007</v>
          </cell>
          <cell r="BV218">
            <v>0</v>
          </cell>
          <cell r="BW218">
            <v>7491675.46</v>
          </cell>
          <cell r="BX218">
            <v>553945.36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1437248</v>
          </cell>
          <cell r="CH218">
            <v>0</v>
          </cell>
          <cell r="CI218">
            <v>50478</v>
          </cell>
          <cell r="CJ218">
            <v>27746.59</v>
          </cell>
          <cell r="CK218">
            <v>1721920.2</v>
          </cell>
          <cell r="CL218">
            <v>270327.95</v>
          </cell>
          <cell r="CM218">
            <v>599097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220477.65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55403.47</v>
          </cell>
          <cell r="CX218">
            <v>69916.67</v>
          </cell>
          <cell r="CY218">
            <v>2128330.42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169607.08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187177.07</v>
          </cell>
          <cell r="FI218">
            <v>283279.12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P218">
            <v>0</v>
          </cell>
          <cell r="FQ218">
            <v>0</v>
          </cell>
          <cell r="FR218">
            <v>0</v>
          </cell>
          <cell r="FS218">
            <v>283279.12</v>
          </cell>
          <cell r="FT218">
            <v>134381.73000000001</v>
          </cell>
          <cell r="FU218">
            <v>4380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130001.73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187505795.13999993</v>
          </cell>
        </row>
        <row r="219">
          <cell r="F219" t="str">
            <v>30002</v>
          </cell>
          <cell r="G219">
            <v>177371.16</v>
          </cell>
          <cell r="H219">
            <v>150930.91</v>
          </cell>
          <cell r="I219">
            <v>0</v>
          </cell>
          <cell r="J219">
            <v>8369.9500000000007</v>
          </cell>
          <cell r="K219">
            <v>18070.3</v>
          </cell>
          <cell r="L219">
            <v>0</v>
          </cell>
          <cell r="M219">
            <v>0</v>
          </cell>
          <cell r="N219">
            <v>38448.93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721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16150.94</v>
          </cell>
          <cell r="AC219">
            <v>2063.83</v>
          </cell>
          <cell r="AD219">
            <v>0</v>
          </cell>
          <cell r="AE219">
            <v>0</v>
          </cell>
          <cell r="AF219">
            <v>25</v>
          </cell>
          <cell r="AG219">
            <v>0</v>
          </cell>
          <cell r="AH219">
            <v>0</v>
          </cell>
          <cell r="AI219">
            <v>17911.84</v>
          </cell>
          <cell r="AJ219">
            <v>1576.32</v>
          </cell>
          <cell r="AK219">
            <v>682469.11</v>
          </cell>
          <cell r="AL219">
            <v>665939.51</v>
          </cell>
          <cell r="AM219">
            <v>16529.599999999999</v>
          </cell>
          <cell r="AN219">
            <v>0</v>
          </cell>
          <cell r="AO219">
            <v>0</v>
          </cell>
          <cell r="AP219">
            <v>0</v>
          </cell>
          <cell r="AQ219">
            <v>178954.12</v>
          </cell>
          <cell r="AR219">
            <v>0</v>
          </cell>
          <cell r="AS219">
            <v>83491.42</v>
          </cell>
          <cell r="AT219">
            <v>0</v>
          </cell>
          <cell r="AU219">
            <v>0</v>
          </cell>
          <cell r="AV219">
            <v>0</v>
          </cell>
          <cell r="AW219">
            <v>18959.38</v>
          </cell>
          <cell r="AX219">
            <v>0</v>
          </cell>
          <cell r="AY219">
            <v>2973.32</v>
          </cell>
          <cell r="AZ219">
            <v>0</v>
          </cell>
          <cell r="BA219">
            <v>0</v>
          </cell>
          <cell r="BB219">
            <v>1880.89</v>
          </cell>
          <cell r="BC219">
            <v>0</v>
          </cell>
          <cell r="BD219">
            <v>10814.37</v>
          </cell>
          <cell r="BE219">
            <v>60834.74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122536.1</v>
          </cell>
          <cell r="BQ219">
            <v>0</v>
          </cell>
          <cell r="BR219">
            <v>0</v>
          </cell>
          <cell r="BS219">
            <v>0</v>
          </cell>
          <cell r="BT219">
            <v>905.8</v>
          </cell>
          <cell r="BU219">
            <v>121630.3</v>
          </cell>
          <cell r="BV219">
            <v>0</v>
          </cell>
          <cell r="BW219">
            <v>90901.23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20371.82</v>
          </cell>
          <cell r="CL219">
            <v>11925.54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37674.44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15227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5702.43</v>
          </cell>
          <cell r="FI219">
            <v>14012.04</v>
          </cell>
          <cell r="FJ219">
            <v>14012.04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2609385.38</v>
          </cell>
        </row>
        <row r="220">
          <cell r="F220" t="str">
            <v>30029</v>
          </cell>
          <cell r="G220">
            <v>152417.95000000001</v>
          </cell>
          <cell r="H220">
            <v>152261.59</v>
          </cell>
          <cell r="I220">
            <v>0</v>
          </cell>
          <cell r="J220">
            <v>0</v>
          </cell>
          <cell r="K220">
            <v>156.36000000000001</v>
          </cell>
          <cell r="L220">
            <v>0</v>
          </cell>
          <cell r="M220">
            <v>0</v>
          </cell>
          <cell r="N220">
            <v>34373.69</v>
          </cell>
          <cell r="O220">
            <v>3518.15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505.2</v>
          </cell>
          <cell r="AC220">
            <v>1238.3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29112.04</v>
          </cell>
          <cell r="AI220">
            <v>0</v>
          </cell>
          <cell r="AJ220">
            <v>0</v>
          </cell>
          <cell r="AK220">
            <v>559689.89</v>
          </cell>
          <cell r="AL220">
            <v>521201.65</v>
          </cell>
          <cell r="AM220">
            <v>6970.96</v>
          </cell>
          <cell r="AN220">
            <v>31517.279999999999</v>
          </cell>
          <cell r="AO220">
            <v>0</v>
          </cell>
          <cell r="AP220">
            <v>0</v>
          </cell>
          <cell r="AQ220">
            <v>154469.54999999999</v>
          </cell>
          <cell r="AR220">
            <v>2128.31</v>
          </cell>
          <cell r="AS220">
            <v>44735.4</v>
          </cell>
          <cell r="AT220">
            <v>6274.01</v>
          </cell>
          <cell r="AU220">
            <v>0</v>
          </cell>
          <cell r="AV220">
            <v>0</v>
          </cell>
          <cell r="AW220">
            <v>4890.01</v>
          </cell>
          <cell r="AX220">
            <v>0</v>
          </cell>
          <cell r="AY220">
            <v>6506.14</v>
          </cell>
          <cell r="AZ220">
            <v>0</v>
          </cell>
          <cell r="BA220">
            <v>0</v>
          </cell>
          <cell r="BB220">
            <v>1257.43</v>
          </cell>
          <cell r="BC220">
            <v>0</v>
          </cell>
          <cell r="BD220">
            <v>0</v>
          </cell>
          <cell r="BE220">
            <v>88678.25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90873.22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90873.22</v>
          </cell>
          <cell r="BV220">
            <v>0</v>
          </cell>
          <cell r="BW220">
            <v>17879.54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465.01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17414.53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0</v>
          </cell>
          <cell r="FR220">
            <v>0</v>
          </cell>
          <cell r="FS220">
            <v>0</v>
          </cell>
          <cell r="FT220">
            <v>21857.79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21857.79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2063123.26</v>
          </cell>
        </row>
        <row r="221">
          <cell r="F221" t="str">
            <v>30031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9761.48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550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2966.64</v>
          </cell>
          <cell r="AC221">
            <v>1651.06</v>
          </cell>
          <cell r="AD221">
            <v>0</v>
          </cell>
          <cell r="AE221">
            <v>2140</v>
          </cell>
          <cell r="AF221">
            <v>0</v>
          </cell>
          <cell r="AG221">
            <v>5</v>
          </cell>
          <cell r="AH221">
            <v>0</v>
          </cell>
          <cell r="AI221">
            <v>1200.18</v>
          </cell>
          <cell r="AJ221">
            <v>1248.5999999999999</v>
          </cell>
          <cell r="AK221">
            <v>1429376.22</v>
          </cell>
          <cell r="AL221">
            <v>1423865.55</v>
          </cell>
          <cell r="AM221">
            <v>5510.67</v>
          </cell>
          <cell r="AN221">
            <v>0</v>
          </cell>
          <cell r="AO221">
            <v>0</v>
          </cell>
          <cell r="AP221">
            <v>0</v>
          </cell>
          <cell r="AQ221">
            <v>139866.97</v>
          </cell>
          <cell r="AR221">
            <v>0</v>
          </cell>
          <cell r="AS221">
            <v>43429.75</v>
          </cell>
          <cell r="AT221">
            <v>8046.88</v>
          </cell>
          <cell r="AU221">
            <v>0</v>
          </cell>
          <cell r="AV221">
            <v>0</v>
          </cell>
          <cell r="AW221">
            <v>5093.92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583.61</v>
          </cell>
          <cell r="BE221">
            <v>82712.81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37747.339999999997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37747.339999999997</v>
          </cell>
          <cell r="BV221">
            <v>0</v>
          </cell>
          <cell r="BW221">
            <v>32831.49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14844.07</v>
          </cell>
          <cell r="CL221">
            <v>5860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12127.42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0</v>
          </cell>
          <cell r="FR221">
            <v>0</v>
          </cell>
          <cell r="FS221">
            <v>0</v>
          </cell>
          <cell r="FT221">
            <v>3288.24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3288.24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3305743.48</v>
          </cell>
        </row>
        <row r="222">
          <cell r="F222" t="str">
            <v>30303</v>
          </cell>
          <cell r="G222">
            <v>1498143.14</v>
          </cell>
          <cell r="H222">
            <v>1426418.82</v>
          </cell>
          <cell r="I222">
            <v>0</v>
          </cell>
          <cell r="J222">
            <v>0</v>
          </cell>
          <cell r="K222">
            <v>71724.320000000007</v>
          </cell>
          <cell r="L222">
            <v>0</v>
          </cell>
          <cell r="M222">
            <v>0</v>
          </cell>
          <cell r="N222">
            <v>368424.91</v>
          </cell>
          <cell r="O222">
            <v>75432.33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8125.05</v>
          </cell>
          <cell r="X222">
            <v>0</v>
          </cell>
          <cell r="Y222">
            <v>0</v>
          </cell>
          <cell r="Z222">
            <v>0</v>
          </cell>
          <cell r="AA222">
            <v>7679.76</v>
          </cell>
          <cell r="AB222">
            <v>174828.24</v>
          </cell>
          <cell r="AC222">
            <v>7429.8</v>
          </cell>
          <cell r="AD222">
            <v>0</v>
          </cell>
          <cell r="AE222">
            <v>4270.4799999999996</v>
          </cell>
          <cell r="AF222">
            <v>883.53</v>
          </cell>
          <cell r="AG222">
            <v>75465.66</v>
          </cell>
          <cell r="AH222">
            <v>0</v>
          </cell>
          <cell r="AI222">
            <v>3876.17</v>
          </cell>
          <cell r="AJ222">
            <v>10433.89</v>
          </cell>
          <cell r="AK222">
            <v>6328161.8700000001</v>
          </cell>
          <cell r="AL222">
            <v>6024593.9699999997</v>
          </cell>
          <cell r="AM222">
            <v>187989.98</v>
          </cell>
          <cell r="AN222">
            <v>115577.92</v>
          </cell>
          <cell r="AO222">
            <v>0</v>
          </cell>
          <cell r="AP222">
            <v>0</v>
          </cell>
          <cell r="AQ222">
            <v>2040540.42</v>
          </cell>
          <cell r="AR222">
            <v>0</v>
          </cell>
          <cell r="AS222">
            <v>990367.69</v>
          </cell>
          <cell r="AT222">
            <v>64348.85</v>
          </cell>
          <cell r="AU222">
            <v>0</v>
          </cell>
          <cell r="AV222">
            <v>0</v>
          </cell>
          <cell r="AW222">
            <v>289589.87</v>
          </cell>
          <cell r="AX222">
            <v>0</v>
          </cell>
          <cell r="AY222">
            <v>50903.29</v>
          </cell>
          <cell r="AZ222">
            <v>0</v>
          </cell>
          <cell r="BA222">
            <v>26593.5</v>
          </cell>
          <cell r="BB222">
            <v>19168.009999999998</v>
          </cell>
          <cell r="BC222">
            <v>0</v>
          </cell>
          <cell r="BD222">
            <v>6718.11</v>
          </cell>
          <cell r="BE222">
            <v>592851.1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1236374.47</v>
          </cell>
          <cell r="BQ222">
            <v>0</v>
          </cell>
          <cell r="BR222">
            <v>0</v>
          </cell>
          <cell r="BS222">
            <v>0</v>
          </cell>
          <cell r="BT222">
            <v>205.14</v>
          </cell>
          <cell r="BU222">
            <v>1236169.33</v>
          </cell>
          <cell r="BV222">
            <v>0</v>
          </cell>
          <cell r="BW222">
            <v>748138.27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7486.13</v>
          </cell>
          <cell r="CJ222">
            <v>0</v>
          </cell>
          <cell r="CK222">
            <v>317988.81</v>
          </cell>
          <cell r="CL222">
            <v>29793.86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232343.19</v>
          </cell>
          <cell r="CZ222">
            <v>0</v>
          </cell>
          <cell r="DA222">
            <v>12752.96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112975.18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34798.14</v>
          </cell>
          <cell r="FI222">
            <v>38359.54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8683.1200000000008</v>
          </cell>
          <cell r="FR222">
            <v>0</v>
          </cell>
          <cell r="FS222">
            <v>29676.42</v>
          </cell>
          <cell r="FT222">
            <v>450808.75</v>
          </cell>
          <cell r="FU222">
            <v>17515.419999999998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433293.33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25417902.740000006</v>
          </cell>
        </row>
        <row r="223">
          <cell r="F223" t="str">
            <v>31002</v>
          </cell>
          <cell r="G223">
            <v>51498857.490000002</v>
          </cell>
          <cell r="H223">
            <v>51463164.200000003</v>
          </cell>
          <cell r="I223">
            <v>0</v>
          </cell>
          <cell r="J223">
            <v>35688.870000000003</v>
          </cell>
          <cell r="K223">
            <v>4.42</v>
          </cell>
          <cell r="L223">
            <v>0</v>
          </cell>
          <cell r="M223">
            <v>0</v>
          </cell>
          <cell r="N223">
            <v>6376646.1200000001</v>
          </cell>
          <cell r="O223">
            <v>698262.27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80366.460000000006</v>
          </cell>
          <cell r="U223">
            <v>0</v>
          </cell>
          <cell r="V223">
            <v>0</v>
          </cell>
          <cell r="W223">
            <v>173826.37</v>
          </cell>
          <cell r="X223">
            <v>0</v>
          </cell>
          <cell r="Y223">
            <v>0</v>
          </cell>
          <cell r="Z223">
            <v>0</v>
          </cell>
          <cell r="AA223">
            <v>28562.35</v>
          </cell>
          <cell r="AB223">
            <v>2527292.12</v>
          </cell>
          <cell r="AC223">
            <v>431976.33</v>
          </cell>
          <cell r="AD223">
            <v>0</v>
          </cell>
          <cell r="AE223">
            <v>699918.77</v>
          </cell>
          <cell r="AF223">
            <v>61883.41</v>
          </cell>
          <cell r="AG223">
            <v>574233.04</v>
          </cell>
          <cell r="AH223">
            <v>57146.86</v>
          </cell>
          <cell r="AI223">
            <v>546990.38</v>
          </cell>
          <cell r="AJ223">
            <v>496187.76</v>
          </cell>
          <cell r="AK223">
            <v>151931749.63999999</v>
          </cell>
          <cell r="AL223">
            <v>142708883.16999999</v>
          </cell>
          <cell r="AM223">
            <v>5035235.07</v>
          </cell>
          <cell r="AN223">
            <v>4187631.4</v>
          </cell>
          <cell r="AO223">
            <v>0</v>
          </cell>
          <cell r="AP223">
            <v>0</v>
          </cell>
          <cell r="AQ223">
            <v>44053674.130000003</v>
          </cell>
          <cell r="AR223">
            <v>4357.92</v>
          </cell>
          <cell r="AS223">
            <v>19328188.859999999</v>
          </cell>
          <cell r="AT223">
            <v>1482888.19</v>
          </cell>
          <cell r="AU223">
            <v>0</v>
          </cell>
          <cell r="AV223">
            <v>0</v>
          </cell>
          <cell r="AW223">
            <v>5818859.2199999997</v>
          </cell>
          <cell r="AX223">
            <v>0</v>
          </cell>
          <cell r="AY223">
            <v>1829985.26</v>
          </cell>
          <cell r="AZ223">
            <v>0</v>
          </cell>
          <cell r="BA223">
            <v>3833035.79</v>
          </cell>
          <cell r="BB223">
            <v>488381.61</v>
          </cell>
          <cell r="BC223">
            <v>0</v>
          </cell>
          <cell r="BD223">
            <v>132147.97</v>
          </cell>
          <cell r="BE223">
            <v>11086089.58</v>
          </cell>
          <cell r="BF223">
            <v>49739.73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55523.01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55523.01</v>
          </cell>
          <cell r="BV223">
            <v>0</v>
          </cell>
          <cell r="BW223">
            <v>14837634.99</v>
          </cell>
          <cell r="BX223">
            <v>3109.05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4471655</v>
          </cell>
          <cell r="CH223">
            <v>0</v>
          </cell>
          <cell r="CI223">
            <v>115199</v>
          </cell>
          <cell r="CJ223">
            <v>0</v>
          </cell>
          <cell r="CK223">
            <v>3917128.85</v>
          </cell>
          <cell r="CL223">
            <v>603008.15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260907.29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87829.77</v>
          </cell>
          <cell r="CX223">
            <v>148701.23000000001</v>
          </cell>
          <cell r="CY223">
            <v>4420177.07</v>
          </cell>
          <cell r="CZ223">
            <v>0</v>
          </cell>
          <cell r="DA223">
            <v>70955.839999999997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137312.39000000001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601651.35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2336791.52</v>
          </cell>
          <cell r="FU223">
            <v>2185213.84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142275.21</v>
          </cell>
          <cell r="GA223">
            <v>9302.4699999999993</v>
          </cell>
          <cell r="GB223">
            <v>0</v>
          </cell>
          <cell r="GC223">
            <v>0</v>
          </cell>
          <cell r="GD223">
            <v>2255742.2999999998</v>
          </cell>
          <cell r="GE223">
            <v>0</v>
          </cell>
          <cell r="GF223">
            <v>0</v>
          </cell>
          <cell r="GG223">
            <v>15742.3</v>
          </cell>
          <cell r="GH223">
            <v>0</v>
          </cell>
          <cell r="GI223">
            <v>0</v>
          </cell>
          <cell r="GJ223">
            <v>2240000</v>
          </cell>
          <cell r="GK223">
            <v>546693238.4000001</v>
          </cell>
        </row>
        <row r="224">
          <cell r="F224" t="str">
            <v>31004</v>
          </cell>
          <cell r="G224">
            <v>13170745.300000001</v>
          </cell>
          <cell r="H224">
            <v>13170561.58</v>
          </cell>
          <cell r="I224">
            <v>0</v>
          </cell>
          <cell r="J224">
            <v>0</v>
          </cell>
          <cell r="K224">
            <v>183.72</v>
          </cell>
          <cell r="L224">
            <v>0</v>
          </cell>
          <cell r="M224">
            <v>0</v>
          </cell>
          <cell r="N224">
            <v>2275050.85</v>
          </cell>
          <cell r="O224">
            <v>20008</v>
          </cell>
          <cell r="P224">
            <v>0</v>
          </cell>
          <cell r="Q224">
            <v>0</v>
          </cell>
          <cell r="R224">
            <v>0</v>
          </cell>
          <cell r="S224">
            <v>134447.5</v>
          </cell>
          <cell r="T224">
            <v>6130</v>
          </cell>
          <cell r="U224">
            <v>119486.08</v>
          </cell>
          <cell r="V224">
            <v>0</v>
          </cell>
          <cell r="W224">
            <v>100410.75</v>
          </cell>
          <cell r="X224">
            <v>0</v>
          </cell>
          <cell r="Y224">
            <v>0</v>
          </cell>
          <cell r="Z224">
            <v>0</v>
          </cell>
          <cell r="AA224">
            <v>13103.26</v>
          </cell>
          <cell r="AB224">
            <v>1267346.0900000001</v>
          </cell>
          <cell r="AC224">
            <v>127223.03</v>
          </cell>
          <cell r="AD224">
            <v>0</v>
          </cell>
          <cell r="AE224">
            <v>112103.52</v>
          </cell>
          <cell r="AF224">
            <v>8379.25</v>
          </cell>
          <cell r="AG224">
            <v>163182</v>
          </cell>
          <cell r="AH224">
            <v>138146.01</v>
          </cell>
          <cell r="AI224">
            <v>60940.05</v>
          </cell>
          <cell r="AJ224">
            <v>4145.3100000000004</v>
          </cell>
          <cell r="AK224">
            <v>66478169.75</v>
          </cell>
          <cell r="AL224">
            <v>59210037.700000003</v>
          </cell>
          <cell r="AM224">
            <v>2326035.69</v>
          </cell>
          <cell r="AN224">
            <v>4942096.3600000003</v>
          </cell>
          <cell r="AO224">
            <v>0</v>
          </cell>
          <cell r="AP224">
            <v>0</v>
          </cell>
          <cell r="AQ224">
            <v>16723140.26</v>
          </cell>
          <cell r="AR224">
            <v>0</v>
          </cell>
          <cell r="AS224">
            <v>9011666.3499999996</v>
          </cell>
          <cell r="AT224">
            <v>727499.85</v>
          </cell>
          <cell r="AU224">
            <v>0</v>
          </cell>
          <cell r="AV224">
            <v>0</v>
          </cell>
          <cell r="AW224">
            <v>1233480.07</v>
          </cell>
          <cell r="AX224">
            <v>0</v>
          </cell>
          <cell r="AY224">
            <v>338866.23</v>
          </cell>
          <cell r="AZ224">
            <v>0</v>
          </cell>
          <cell r="BA224">
            <v>490882.46</v>
          </cell>
          <cell r="BB224">
            <v>200737.78</v>
          </cell>
          <cell r="BC224">
            <v>0</v>
          </cell>
          <cell r="BD224">
            <v>28517.7</v>
          </cell>
          <cell r="BE224">
            <v>4118756.27</v>
          </cell>
          <cell r="BF224">
            <v>550018.68999999994</v>
          </cell>
          <cell r="BG224">
            <v>22714.86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23997.62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23997.62</v>
          </cell>
          <cell r="BV224">
            <v>0</v>
          </cell>
          <cell r="BW224">
            <v>3794253.02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1435012.64</v>
          </cell>
          <cell r="CH224">
            <v>0</v>
          </cell>
          <cell r="CI224">
            <v>32310</v>
          </cell>
          <cell r="CJ224">
            <v>0</v>
          </cell>
          <cell r="CK224">
            <v>676224.47</v>
          </cell>
          <cell r="CL224">
            <v>169853.17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60121.4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6982.05</v>
          </cell>
          <cell r="CY224">
            <v>1126002.8999999999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1946.78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56787.13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229012.48000000001</v>
          </cell>
          <cell r="FI224">
            <v>1252217.53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20418.990000000002</v>
          </cell>
          <cell r="FP224">
            <v>0</v>
          </cell>
          <cell r="FQ224">
            <v>0</v>
          </cell>
          <cell r="FR224">
            <v>1231798.54</v>
          </cell>
          <cell r="FS224">
            <v>0</v>
          </cell>
          <cell r="FT224">
            <v>813.39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813.39</v>
          </cell>
          <cell r="GA224">
            <v>0</v>
          </cell>
          <cell r="GB224">
            <v>0</v>
          </cell>
          <cell r="GC224">
            <v>0</v>
          </cell>
          <cell r="GD224">
            <v>14098.12</v>
          </cell>
          <cell r="GE224">
            <v>0</v>
          </cell>
          <cell r="GF224">
            <v>0</v>
          </cell>
          <cell r="GG224">
            <v>14098.12</v>
          </cell>
          <cell r="GH224">
            <v>0</v>
          </cell>
          <cell r="GI224">
            <v>0</v>
          </cell>
          <cell r="GJ224">
            <v>0</v>
          </cell>
          <cell r="GK224">
            <v>207464971.67999998</v>
          </cell>
        </row>
        <row r="225">
          <cell r="F225" t="str">
            <v>31006</v>
          </cell>
          <cell r="G225">
            <v>43532596.219999999</v>
          </cell>
          <cell r="H225">
            <v>43529771.659999996</v>
          </cell>
          <cell r="I225">
            <v>0</v>
          </cell>
          <cell r="J225">
            <v>2824.56</v>
          </cell>
          <cell r="K225">
            <v>0</v>
          </cell>
          <cell r="L225">
            <v>0</v>
          </cell>
          <cell r="M225">
            <v>0</v>
          </cell>
          <cell r="N225">
            <v>4275849.05</v>
          </cell>
          <cell r="O225">
            <v>120829.23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230608.99</v>
          </cell>
          <cell r="X225">
            <v>0</v>
          </cell>
          <cell r="Y225">
            <v>0</v>
          </cell>
          <cell r="Z225">
            <v>0</v>
          </cell>
          <cell r="AA225">
            <v>151.5</v>
          </cell>
          <cell r="AB225">
            <v>1563851.03</v>
          </cell>
          <cell r="AC225">
            <v>368683.75</v>
          </cell>
          <cell r="AD225">
            <v>0</v>
          </cell>
          <cell r="AE225">
            <v>111125.65</v>
          </cell>
          <cell r="AF225">
            <v>46482.25</v>
          </cell>
          <cell r="AG225">
            <v>399894.47</v>
          </cell>
          <cell r="AH225">
            <v>973723.46</v>
          </cell>
          <cell r="AI225">
            <v>244204.53</v>
          </cell>
          <cell r="AJ225">
            <v>216294.19</v>
          </cell>
          <cell r="AK225">
            <v>111642473.87</v>
          </cell>
          <cell r="AL225">
            <v>107701639.97</v>
          </cell>
          <cell r="AM225">
            <v>3940833.9</v>
          </cell>
          <cell r="AN225">
            <v>0</v>
          </cell>
          <cell r="AO225">
            <v>0</v>
          </cell>
          <cell r="AP225">
            <v>0</v>
          </cell>
          <cell r="AQ225">
            <v>36153231.100000001</v>
          </cell>
          <cell r="AR225">
            <v>0</v>
          </cell>
          <cell r="AS225">
            <v>15035427.1</v>
          </cell>
          <cell r="AT225">
            <v>1037161.98</v>
          </cell>
          <cell r="AU225">
            <v>0</v>
          </cell>
          <cell r="AV225">
            <v>0</v>
          </cell>
          <cell r="AW225">
            <v>5819715.5199999996</v>
          </cell>
          <cell r="AX225">
            <v>0</v>
          </cell>
          <cell r="AY225">
            <v>1252613.42</v>
          </cell>
          <cell r="AZ225">
            <v>0</v>
          </cell>
          <cell r="BA225">
            <v>4081046.76</v>
          </cell>
          <cell r="BB225">
            <v>364010.78</v>
          </cell>
          <cell r="BC225">
            <v>0</v>
          </cell>
          <cell r="BD225">
            <v>110934.74</v>
          </cell>
          <cell r="BE225">
            <v>7227291.0899999999</v>
          </cell>
          <cell r="BF225">
            <v>1225029.71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43360.94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43360.94</v>
          </cell>
          <cell r="BV225">
            <v>0</v>
          </cell>
          <cell r="BW225">
            <v>11550726.189999999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3087246.08</v>
          </cell>
          <cell r="CH225">
            <v>0</v>
          </cell>
          <cell r="CI225">
            <v>85353</v>
          </cell>
          <cell r="CJ225">
            <v>55482.06</v>
          </cell>
          <cell r="CK225">
            <v>3105966.07</v>
          </cell>
          <cell r="CL225">
            <v>381957.68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450251.59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52702.71</v>
          </cell>
          <cell r="CX225">
            <v>95980.54</v>
          </cell>
          <cell r="CY225">
            <v>3761481.83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474304.63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12391.26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12391.26</v>
          </cell>
          <cell r="GA225">
            <v>0</v>
          </cell>
          <cell r="GB225">
            <v>0</v>
          </cell>
          <cell r="GC225">
            <v>0</v>
          </cell>
          <cell r="GD225">
            <v>9037.86</v>
          </cell>
          <cell r="GE225">
            <v>0</v>
          </cell>
          <cell r="GF225">
            <v>0</v>
          </cell>
          <cell r="GG225">
            <v>9037.86</v>
          </cell>
          <cell r="GH225">
            <v>0</v>
          </cell>
          <cell r="GI225">
            <v>0</v>
          </cell>
          <cell r="GJ225">
            <v>0</v>
          </cell>
          <cell r="GK225">
            <v>414439332.9799999</v>
          </cell>
        </row>
        <row r="226">
          <cell r="F226" t="str">
            <v>31015</v>
          </cell>
          <cell r="G226">
            <v>63072346.310000002</v>
          </cell>
          <cell r="H226">
            <v>63072346.310000002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5755165.3399999999</v>
          </cell>
          <cell r="O226">
            <v>94310.18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108240.5</v>
          </cell>
          <cell r="U226">
            <v>0</v>
          </cell>
          <cell r="V226">
            <v>209720.15</v>
          </cell>
          <cell r="W226">
            <v>1111497.3</v>
          </cell>
          <cell r="X226">
            <v>27241.87</v>
          </cell>
          <cell r="Y226">
            <v>0</v>
          </cell>
          <cell r="Z226">
            <v>0</v>
          </cell>
          <cell r="AA226">
            <v>17055.27</v>
          </cell>
          <cell r="AB226">
            <v>1556180.15</v>
          </cell>
          <cell r="AC226">
            <v>521940.29</v>
          </cell>
          <cell r="AD226">
            <v>0</v>
          </cell>
          <cell r="AE226">
            <v>886443.67</v>
          </cell>
          <cell r="AF226">
            <v>49075.57</v>
          </cell>
          <cell r="AG226">
            <v>545978.34</v>
          </cell>
          <cell r="AH226">
            <v>176920.78</v>
          </cell>
          <cell r="AI226">
            <v>450561.27</v>
          </cell>
          <cell r="AJ226">
            <v>0</v>
          </cell>
          <cell r="AK226">
            <v>145831847.15000001</v>
          </cell>
          <cell r="AL226">
            <v>140316985.47</v>
          </cell>
          <cell r="AM226">
            <v>5514861.6799999997</v>
          </cell>
          <cell r="AN226">
            <v>0</v>
          </cell>
          <cell r="AO226">
            <v>0</v>
          </cell>
          <cell r="AP226">
            <v>0</v>
          </cell>
          <cell r="AQ226">
            <v>43536428.310000002</v>
          </cell>
          <cell r="AR226">
            <v>6750.71</v>
          </cell>
          <cell r="AS226">
            <v>20128540.170000002</v>
          </cell>
          <cell r="AT226">
            <v>1596582.67</v>
          </cell>
          <cell r="AU226">
            <v>0</v>
          </cell>
          <cell r="AV226">
            <v>0</v>
          </cell>
          <cell r="AW226">
            <v>4756187.1900000004</v>
          </cell>
          <cell r="AX226">
            <v>0</v>
          </cell>
          <cell r="AY226">
            <v>1252214.77</v>
          </cell>
          <cell r="AZ226">
            <v>0</v>
          </cell>
          <cell r="BA226">
            <v>3628443.29</v>
          </cell>
          <cell r="BB226">
            <v>479224.56</v>
          </cell>
          <cell r="BC226">
            <v>0</v>
          </cell>
          <cell r="BD226">
            <v>96297.53</v>
          </cell>
          <cell r="BE226">
            <v>11591546.630000001</v>
          </cell>
          <cell r="BF226">
            <v>640.79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55854.1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55854.1</v>
          </cell>
          <cell r="BV226">
            <v>0</v>
          </cell>
          <cell r="BW226">
            <v>12243782.84</v>
          </cell>
          <cell r="BX226">
            <v>3756.6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4273028</v>
          </cell>
          <cell r="CH226">
            <v>0</v>
          </cell>
          <cell r="CI226">
            <v>113259</v>
          </cell>
          <cell r="CJ226">
            <v>0</v>
          </cell>
          <cell r="CK226">
            <v>3336679.17</v>
          </cell>
          <cell r="CL226">
            <v>466031.64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197912.36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2956502.61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44968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295400.37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556245.09</v>
          </cell>
          <cell r="FI226">
            <v>2398278.27</v>
          </cell>
          <cell r="FJ226">
            <v>0</v>
          </cell>
          <cell r="FK226">
            <v>2398278.27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0</v>
          </cell>
          <cell r="FR226">
            <v>0</v>
          </cell>
          <cell r="FS226">
            <v>0</v>
          </cell>
          <cell r="FT226">
            <v>1485033.5</v>
          </cell>
          <cell r="FU226">
            <v>1342368.2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132232.70000000001</v>
          </cell>
          <cell r="GA226">
            <v>10432.6</v>
          </cell>
          <cell r="GB226">
            <v>0</v>
          </cell>
          <cell r="GC226">
            <v>0</v>
          </cell>
          <cell r="GD226">
            <v>1698177.86</v>
          </cell>
          <cell r="GE226">
            <v>0</v>
          </cell>
          <cell r="GF226">
            <v>0</v>
          </cell>
          <cell r="GG226">
            <v>33926.019999999997</v>
          </cell>
          <cell r="GH226">
            <v>6169.12</v>
          </cell>
          <cell r="GI226">
            <v>0</v>
          </cell>
          <cell r="GJ226">
            <v>1658082.72</v>
          </cell>
          <cell r="GK226">
            <v>552153827.36000037</v>
          </cell>
        </row>
        <row r="227">
          <cell r="F227" t="str">
            <v>31016</v>
          </cell>
          <cell r="G227">
            <v>13626697.18</v>
          </cell>
          <cell r="H227">
            <v>13600760.380000001</v>
          </cell>
          <cell r="I227">
            <v>0</v>
          </cell>
          <cell r="J227">
            <v>0</v>
          </cell>
          <cell r="K227">
            <v>25936.799999999999</v>
          </cell>
          <cell r="L227">
            <v>0</v>
          </cell>
          <cell r="M227">
            <v>0</v>
          </cell>
          <cell r="N227">
            <v>1604094.32</v>
          </cell>
          <cell r="O227">
            <v>22333.31</v>
          </cell>
          <cell r="P227">
            <v>0</v>
          </cell>
          <cell r="Q227">
            <v>0</v>
          </cell>
          <cell r="R227">
            <v>0</v>
          </cell>
          <cell r="S227">
            <v>76454</v>
          </cell>
          <cell r="T227">
            <v>0</v>
          </cell>
          <cell r="U227">
            <v>0</v>
          </cell>
          <cell r="V227">
            <v>0</v>
          </cell>
          <cell r="W227">
            <v>113401.95</v>
          </cell>
          <cell r="X227">
            <v>470</v>
          </cell>
          <cell r="Y227">
            <v>0</v>
          </cell>
          <cell r="Z227">
            <v>0</v>
          </cell>
          <cell r="AA227">
            <v>93507.83</v>
          </cell>
          <cell r="AB227">
            <v>749247.06</v>
          </cell>
          <cell r="AC227">
            <v>147178.35</v>
          </cell>
          <cell r="AD227">
            <v>0</v>
          </cell>
          <cell r="AE227">
            <v>139137.48000000001</v>
          </cell>
          <cell r="AF227">
            <v>9383.24</v>
          </cell>
          <cell r="AG227">
            <v>86568.79</v>
          </cell>
          <cell r="AH227">
            <v>8006.09</v>
          </cell>
          <cell r="AI227">
            <v>151505.45000000001</v>
          </cell>
          <cell r="AJ227">
            <v>6900.77</v>
          </cell>
          <cell r="AK227">
            <v>41772657.079999998</v>
          </cell>
          <cell r="AL227">
            <v>37786457.710000001</v>
          </cell>
          <cell r="AM227">
            <v>1478408.28</v>
          </cell>
          <cell r="AN227">
            <v>2067985.6</v>
          </cell>
          <cell r="AO227">
            <v>439805.49</v>
          </cell>
          <cell r="AP227">
            <v>0</v>
          </cell>
          <cell r="AQ227">
            <v>10601687.98</v>
          </cell>
          <cell r="AR227">
            <v>282</v>
          </cell>
          <cell r="AS227">
            <v>5280834.88</v>
          </cell>
          <cell r="AT227">
            <v>239248.2</v>
          </cell>
          <cell r="AU227">
            <v>0</v>
          </cell>
          <cell r="AV227">
            <v>0</v>
          </cell>
          <cell r="AW227">
            <v>945782.52</v>
          </cell>
          <cell r="AX227">
            <v>0</v>
          </cell>
          <cell r="AY227">
            <v>256634.2</v>
          </cell>
          <cell r="AZ227">
            <v>0</v>
          </cell>
          <cell r="BA227">
            <v>323322.06</v>
          </cell>
          <cell r="BB227">
            <v>130713.18</v>
          </cell>
          <cell r="BC227">
            <v>0</v>
          </cell>
          <cell r="BD227">
            <v>25798.18</v>
          </cell>
          <cell r="BE227">
            <v>2844039.4</v>
          </cell>
          <cell r="BF227">
            <v>5533.47</v>
          </cell>
          <cell r="BG227">
            <v>28649.89</v>
          </cell>
          <cell r="BH227">
            <v>0</v>
          </cell>
          <cell r="BI227">
            <v>0</v>
          </cell>
          <cell r="BJ227">
            <v>0</v>
          </cell>
          <cell r="BK227">
            <v>520850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15201.95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15201.95</v>
          </cell>
          <cell r="BV227">
            <v>0</v>
          </cell>
          <cell r="BW227">
            <v>3022309.84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1134533.3999999999</v>
          </cell>
          <cell r="CH227">
            <v>0</v>
          </cell>
          <cell r="CI227">
            <v>23081</v>
          </cell>
          <cell r="CJ227">
            <v>0</v>
          </cell>
          <cell r="CK227">
            <v>619931.19999999995</v>
          </cell>
          <cell r="CL227">
            <v>99484.7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23362.26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890092.24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42651.31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71624.639999999999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117549.09</v>
          </cell>
          <cell r="FI227">
            <v>25327.5</v>
          </cell>
          <cell r="FJ227">
            <v>0</v>
          </cell>
          <cell r="FK227">
            <v>25327.5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0</v>
          </cell>
          <cell r="FR227">
            <v>0</v>
          </cell>
          <cell r="FS227">
            <v>0</v>
          </cell>
          <cell r="FT227">
            <v>40805.980000000003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40805.980000000003</v>
          </cell>
          <cell r="GA227">
            <v>0</v>
          </cell>
          <cell r="GB227">
            <v>0</v>
          </cell>
          <cell r="GC227">
            <v>0</v>
          </cell>
          <cell r="GD227">
            <v>4111.96</v>
          </cell>
          <cell r="GE227">
            <v>0</v>
          </cell>
          <cell r="GF227">
            <v>0</v>
          </cell>
          <cell r="GG227">
            <v>4111.96</v>
          </cell>
          <cell r="GH227">
            <v>0</v>
          </cell>
          <cell r="GI227">
            <v>0</v>
          </cell>
          <cell r="GJ227">
            <v>0</v>
          </cell>
          <cell r="GK227">
            <v>141425787.57999992</v>
          </cell>
        </row>
        <row r="228">
          <cell r="F228" t="str">
            <v>31025</v>
          </cell>
          <cell r="G228">
            <v>28069467.510000002</v>
          </cell>
          <cell r="H228">
            <v>28067612.350000001</v>
          </cell>
          <cell r="I228">
            <v>0</v>
          </cell>
          <cell r="J228">
            <v>0</v>
          </cell>
          <cell r="K228">
            <v>1855.16</v>
          </cell>
          <cell r="L228">
            <v>0</v>
          </cell>
          <cell r="M228">
            <v>0</v>
          </cell>
          <cell r="N228">
            <v>3580854.03</v>
          </cell>
          <cell r="O228">
            <v>323128.21000000002</v>
          </cell>
          <cell r="P228">
            <v>0</v>
          </cell>
          <cell r="Q228">
            <v>8952.76</v>
          </cell>
          <cell r="R228">
            <v>0</v>
          </cell>
          <cell r="S228">
            <v>0</v>
          </cell>
          <cell r="T228">
            <v>1975</v>
          </cell>
          <cell r="U228">
            <v>0</v>
          </cell>
          <cell r="V228">
            <v>0</v>
          </cell>
          <cell r="W228">
            <v>130354.13</v>
          </cell>
          <cell r="X228">
            <v>7529.5</v>
          </cell>
          <cell r="Y228">
            <v>0</v>
          </cell>
          <cell r="Z228">
            <v>0</v>
          </cell>
          <cell r="AA228">
            <v>173265</v>
          </cell>
          <cell r="AB228">
            <v>961495.45</v>
          </cell>
          <cell r="AC228">
            <v>271565.11</v>
          </cell>
          <cell r="AD228">
            <v>0</v>
          </cell>
          <cell r="AE228">
            <v>194970.53</v>
          </cell>
          <cell r="AF228">
            <v>24116.75</v>
          </cell>
          <cell r="AG228">
            <v>216164.53</v>
          </cell>
          <cell r="AH228">
            <v>174515.67</v>
          </cell>
          <cell r="AI228">
            <v>784477.12</v>
          </cell>
          <cell r="AJ228">
            <v>308344.27</v>
          </cell>
          <cell r="AK228">
            <v>83915894.109999999</v>
          </cell>
          <cell r="AL228">
            <v>74445110.879999995</v>
          </cell>
          <cell r="AM228">
            <v>2792049.91</v>
          </cell>
          <cell r="AN228">
            <v>6678733.3200000003</v>
          </cell>
          <cell r="AO228">
            <v>0</v>
          </cell>
          <cell r="AP228">
            <v>0</v>
          </cell>
          <cell r="AQ228">
            <v>25413677.920000002</v>
          </cell>
          <cell r="AR228">
            <v>-32225.66</v>
          </cell>
          <cell r="AS228">
            <v>11452633.02</v>
          </cell>
          <cell r="AT228">
            <v>882455.86</v>
          </cell>
          <cell r="AU228">
            <v>0</v>
          </cell>
          <cell r="AV228">
            <v>0</v>
          </cell>
          <cell r="AW228">
            <v>3741082.97</v>
          </cell>
          <cell r="AX228">
            <v>0</v>
          </cell>
          <cell r="AY228">
            <v>1412871.46</v>
          </cell>
          <cell r="AZ228">
            <v>0</v>
          </cell>
          <cell r="BA228">
            <v>1124785.1499999999</v>
          </cell>
          <cell r="BB228">
            <v>245226.94</v>
          </cell>
          <cell r="BC228">
            <v>0</v>
          </cell>
          <cell r="BD228">
            <v>57419.06</v>
          </cell>
          <cell r="BE228">
            <v>6482606.4699999997</v>
          </cell>
          <cell r="BF228">
            <v>30326.26</v>
          </cell>
          <cell r="BG228">
            <v>16496.39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639769.80000000005</v>
          </cell>
          <cell r="BQ228">
            <v>0</v>
          </cell>
          <cell r="BR228">
            <v>501320.67</v>
          </cell>
          <cell r="BS228">
            <v>108813.19</v>
          </cell>
          <cell r="BT228">
            <v>0</v>
          </cell>
          <cell r="BU228">
            <v>29635.94</v>
          </cell>
          <cell r="BV228">
            <v>0</v>
          </cell>
          <cell r="BW228">
            <v>8668281.0299999993</v>
          </cell>
          <cell r="BX228">
            <v>573572.71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2293313.27</v>
          </cell>
          <cell r="CH228">
            <v>0</v>
          </cell>
          <cell r="CI228">
            <v>74066.509999999995</v>
          </cell>
          <cell r="CJ228">
            <v>0</v>
          </cell>
          <cell r="CK228">
            <v>1478646.69</v>
          </cell>
          <cell r="CL228">
            <v>328878.52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44814.03</v>
          </cell>
          <cell r="CR228">
            <v>222310.72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49390.19</v>
          </cell>
          <cell r="CX228">
            <v>0</v>
          </cell>
          <cell r="CY228">
            <v>2513007.75</v>
          </cell>
          <cell r="CZ228">
            <v>0</v>
          </cell>
          <cell r="DA228">
            <v>256863.18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81081.97</v>
          </cell>
          <cell r="DW228">
            <v>239345.72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150635.21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60320.959999999999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302033.59999999998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2645298.5099999998</v>
          </cell>
          <cell r="FU228">
            <v>2643545.7200000002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1752.79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305866485.81999999</v>
          </cell>
        </row>
        <row r="229">
          <cell r="F229" t="str">
            <v>31063</v>
          </cell>
          <cell r="G229">
            <v>193304.75</v>
          </cell>
          <cell r="H229">
            <v>175645.65</v>
          </cell>
          <cell r="I229">
            <v>0</v>
          </cell>
          <cell r="J229">
            <v>0</v>
          </cell>
          <cell r="K229">
            <v>17659.099999999999</v>
          </cell>
          <cell r="L229">
            <v>0</v>
          </cell>
          <cell r="M229">
            <v>0</v>
          </cell>
          <cell r="N229">
            <v>13948.5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358.82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1737.25</v>
          </cell>
          <cell r="AC229">
            <v>5608.83</v>
          </cell>
          <cell r="AD229">
            <v>0</v>
          </cell>
          <cell r="AE229">
            <v>5811.15</v>
          </cell>
          <cell r="AF229">
            <v>0</v>
          </cell>
          <cell r="AG229">
            <v>432.45</v>
          </cell>
          <cell r="AH229">
            <v>0</v>
          </cell>
          <cell r="AI229">
            <v>0</v>
          </cell>
          <cell r="AJ229">
            <v>0</v>
          </cell>
          <cell r="AK229">
            <v>505134.25</v>
          </cell>
          <cell r="AL229">
            <v>439942.56</v>
          </cell>
          <cell r="AM229">
            <v>2254.94</v>
          </cell>
          <cell r="AN229">
            <v>0</v>
          </cell>
          <cell r="AO229">
            <v>62936.75</v>
          </cell>
          <cell r="AP229">
            <v>0</v>
          </cell>
          <cell r="AQ229">
            <v>136368.07999999999</v>
          </cell>
          <cell r="AR229">
            <v>0</v>
          </cell>
          <cell r="AS229">
            <v>39137.129999999997</v>
          </cell>
          <cell r="AT229">
            <v>0</v>
          </cell>
          <cell r="AU229">
            <v>0</v>
          </cell>
          <cell r="AV229">
            <v>0</v>
          </cell>
          <cell r="AW229">
            <v>5186.29</v>
          </cell>
          <cell r="AX229">
            <v>0</v>
          </cell>
          <cell r="AY229">
            <v>9104.11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264.83999999999997</v>
          </cell>
          <cell r="BE229">
            <v>82675.710000000006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90.19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90.19</v>
          </cell>
          <cell r="BV229">
            <v>0</v>
          </cell>
          <cell r="BW229">
            <v>38056.93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9385</v>
          </cell>
          <cell r="CH229">
            <v>0</v>
          </cell>
          <cell r="CI229">
            <v>0</v>
          </cell>
          <cell r="CJ229">
            <v>0</v>
          </cell>
          <cell r="CK229">
            <v>1167</v>
          </cell>
          <cell r="CL229">
            <v>10699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4878.05</v>
          </cell>
          <cell r="CZ229">
            <v>0</v>
          </cell>
          <cell r="DA229">
            <v>11239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688.88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1773805.4</v>
          </cell>
        </row>
        <row r="230">
          <cell r="F230" t="str">
            <v>31103</v>
          </cell>
          <cell r="G230">
            <v>17325887.84</v>
          </cell>
          <cell r="H230">
            <v>17319862.100000001</v>
          </cell>
          <cell r="I230">
            <v>0</v>
          </cell>
          <cell r="J230">
            <v>0</v>
          </cell>
          <cell r="K230">
            <v>6025.74</v>
          </cell>
          <cell r="L230">
            <v>0</v>
          </cell>
          <cell r="M230">
            <v>0</v>
          </cell>
          <cell r="N230">
            <v>1546392.67</v>
          </cell>
          <cell r="O230">
            <v>122160.12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5215</v>
          </cell>
          <cell r="U230">
            <v>490.5</v>
          </cell>
          <cell r="V230">
            <v>0</v>
          </cell>
          <cell r="W230">
            <v>64299.72</v>
          </cell>
          <cell r="X230">
            <v>13846.5</v>
          </cell>
          <cell r="Y230">
            <v>0</v>
          </cell>
          <cell r="Z230">
            <v>0</v>
          </cell>
          <cell r="AA230">
            <v>0</v>
          </cell>
          <cell r="AB230">
            <v>530943.67000000004</v>
          </cell>
          <cell r="AC230">
            <v>134594.38</v>
          </cell>
          <cell r="AD230">
            <v>0</v>
          </cell>
          <cell r="AE230">
            <v>124856.8</v>
          </cell>
          <cell r="AF230">
            <v>14521.35</v>
          </cell>
          <cell r="AG230">
            <v>124859.47</v>
          </cell>
          <cell r="AH230">
            <v>1106.42</v>
          </cell>
          <cell r="AI230">
            <v>409498.74</v>
          </cell>
          <cell r="AJ230">
            <v>0</v>
          </cell>
          <cell r="AK230">
            <v>47741972.619999997</v>
          </cell>
          <cell r="AL230">
            <v>45291228.009999998</v>
          </cell>
          <cell r="AM230">
            <v>1166223.4099999999</v>
          </cell>
          <cell r="AN230">
            <v>1281677.96</v>
          </cell>
          <cell r="AO230">
            <v>2843.24</v>
          </cell>
          <cell r="AP230">
            <v>0</v>
          </cell>
          <cell r="AQ230">
            <v>10582466.9</v>
          </cell>
          <cell r="AR230">
            <v>93676.13</v>
          </cell>
          <cell r="AS230">
            <v>5193865.45</v>
          </cell>
          <cell r="AT230">
            <v>336335.44</v>
          </cell>
          <cell r="AU230">
            <v>0</v>
          </cell>
          <cell r="AV230">
            <v>0</v>
          </cell>
          <cell r="AW230">
            <v>1009825.91</v>
          </cell>
          <cell r="AX230">
            <v>0</v>
          </cell>
          <cell r="AY230">
            <v>332341.73</v>
          </cell>
          <cell r="AZ230">
            <v>0</v>
          </cell>
          <cell r="BA230">
            <v>738212.78</v>
          </cell>
          <cell r="BB230">
            <v>152358.03</v>
          </cell>
          <cell r="BC230">
            <v>0</v>
          </cell>
          <cell r="BD230">
            <v>23963.99</v>
          </cell>
          <cell r="BE230">
            <v>2701060.25</v>
          </cell>
          <cell r="BF230">
            <v>827.19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18359.349999999999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18359.349999999999</v>
          </cell>
          <cell r="BV230">
            <v>0</v>
          </cell>
          <cell r="BW230">
            <v>3044933.34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1177490</v>
          </cell>
          <cell r="CH230">
            <v>0</v>
          </cell>
          <cell r="CI230">
            <v>29643</v>
          </cell>
          <cell r="CJ230">
            <v>0</v>
          </cell>
          <cell r="CK230">
            <v>559389.97</v>
          </cell>
          <cell r="CL230">
            <v>147480.06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67693.09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871023.67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21939.84</v>
          </cell>
          <cell r="DX230">
            <v>85867.73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84405.98</v>
          </cell>
          <cell r="FI230">
            <v>4509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0</v>
          </cell>
          <cell r="FR230">
            <v>0</v>
          </cell>
          <cell r="FS230">
            <v>4509</v>
          </cell>
          <cell r="FT230">
            <v>204768.68</v>
          </cell>
          <cell r="FU230">
            <v>0</v>
          </cell>
          <cell r="FV230">
            <v>0</v>
          </cell>
          <cell r="FW230">
            <v>201451.04</v>
          </cell>
          <cell r="FX230">
            <v>0</v>
          </cell>
          <cell r="FY230">
            <v>0</v>
          </cell>
          <cell r="FZ230">
            <v>899.06</v>
          </cell>
          <cell r="GA230">
            <v>2418.58</v>
          </cell>
          <cell r="GB230">
            <v>0</v>
          </cell>
          <cell r="GC230">
            <v>0</v>
          </cell>
          <cell r="GD230">
            <v>5756.85</v>
          </cell>
          <cell r="GE230">
            <v>0</v>
          </cell>
          <cell r="GF230">
            <v>0</v>
          </cell>
          <cell r="GG230">
            <v>5756.85</v>
          </cell>
          <cell r="GH230">
            <v>0</v>
          </cell>
          <cell r="GI230">
            <v>0</v>
          </cell>
          <cell r="GJ230">
            <v>0</v>
          </cell>
          <cell r="GK230">
            <v>160950094.49999994</v>
          </cell>
        </row>
        <row r="231">
          <cell r="F231" t="str">
            <v>31201</v>
          </cell>
          <cell r="G231">
            <v>26619167.739999998</v>
          </cell>
          <cell r="H231">
            <v>26609959.379999999</v>
          </cell>
          <cell r="I231">
            <v>0</v>
          </cell>
          <cell r="J231">
            <v>0</v>
          </cell>
          <cell r="K231">
            <v>9208.36</v>
          </cell>
          <cell r="L231">
            <v>0</v>
          </cell>
          <cell r="M231">
            <v>0</v>
          </cell>
          <cell r="N231">
            <v>5441712.4900000002</v>
          </cell>
          <cell r="O231">
            <v>20970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57144.93</v>
          </cell>
          <cell r="U231">
            <v>8701.7999999999993</v>
          </cell>
          <cell r="V231">
            <v>0</v>
          </cell>
          <cell r="W231">
            <v>213047.51</v>
          </cell>
          <cell r="X231">
            <v>51627.5</v>
          </cell>
          <cell r="Y231">
            <v>0</v>
          </cell>
          <cell r="Z231">
            <v>0</v>
          </cell>
          <cell r="AA231">
            <v>1998967.19</v>
          </cell>
          <cell r="AB231">
            <v>1430715.98</v>
          </cell>
          <cell r="AC231">
            <v>136975.79999999999</v>
          </cell>
          <cell r="AD231">
            <v>0</v>
          </cell>
          <cell r="AE231">
            <v>379656.88</v>
          </cell>
          <cell r="AF231">
            <v>15969.02</v>
          </cell>
          <cell r="AG231">
            <v>832284.56</v>
          </cell>
          <cell r="AH231">
            <v>0</v>
          </cell>
          <cell r="AI231">
            <v>295651.32</v>
          </cell>
          <cell r="AJ231">
            <v>0</v>
          </cell>
          <cell r="AK231">
            <v>72308191.150000006</v>
          </cell>
          <cell r="AL231">
            <v>67623893.319999993</v>
          </cell>
          <cell r="AM231">
            <v>1936997.98</v>
          </cell>
          <cell r="AN231">
            <v>2336033.04</v>
          </cell>
          <cell r="AO231">
            <v>411266.81</v>
          </cell>
          <cell r="AP231">
            <v>0</v>
          </cell>
          <cell r="AQ231">
            <v>16621316.76</v>
          </cell>
          <cell r="AR231">
            <v>0</v>
          </cell>
          <cell r="AS231">
            <v>9208648.0099999998</v>
          </cell>
          <cell r="AT231">
            <v>430608.52</v>
          </cell>
          <cell r="AU231">
            <v>0</v>
          </cell>
          <cell r="AV231">
            <v>0</v>
          </cell>
          <cell r="AW231">
            <v>1032164.57</v>
          </cell>
          <cell r="AX231">
            <v>0</v>
          </cell>
          <cell r="AY231">
            <v>361032.92</v>
          </cell>
          <cell r="AZ231">
            <v>0</v>
          </cell>
          <cell r="BA231">
            <v>501985.98</v>
          </cell>
          <cell r="BB231">
            <v>230100.65</v>
          </cell>
          <cell r="BC231">
            <v>0</v>
          </cell>
          <cell r="BD231">
            <v>20926.53</v>
          </cell>
          <cell r="BE231">
            <v>4833851.03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1998.55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27557.78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27557.78</v>
          </cell>
          <cell r="BV231">
            <v>0</v>
          </cell>
          <cell r="BW231">
            <v>4098152.86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1994519</v>
          </cell>
          <cell r="CH231">
            <v>0</v>
          </cell>
          <cell r="CI231">
            <v>33466</v>
          </cell>
          <cell r="CJ231">
            <v>0</v>
          </cell>
          <cell r="CK231">
            <v>646903.51</v>
          </cell>
          <cell r="CL231">
            <v>168513.34</v>
          </cell>
          <cell r="CM231">
            <v>21884.86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49701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941052.06</v>
          </cell>
          <cell r="CZ231">
            <v>0</v>
          </cell>
          <cell r="DA231">
            <v>75818.23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42344.800000000003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123950.06</v>
          </cell>
          <cell r="FI231">
            <v>169544.49</v>
          </cell>
          <cell r="FJ231">
            <v>20320</v>
          </cell>
          <cell r="FK231">
            <v>149224.49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398733.98</v>
          </cell>
          <cell r="FU231">
            <v>394306.9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3990</v>
          </cell>
          <cell r="GA231">
            <v>437.08</v>
          </cell>
          <cell r="GB231">
            <v>0</v>
          </cell>
          <cell r="GC231">
            <v>0</v>
          </cell>
          <cell r="GD231">
            <v>3719626.52</v>
          </cell>
          <cell r="GE231">
            <v>0</v>
          </cell>
          <cell r="GF231">
            <v>0</v>
          </cell>
          <cell r="GG231">
            <v>13912.7</v>
          </cell>
          <cell r="GH231">
            <v>0</v>
          </cell>
          <cell r="GI231">
            <v>0</v>
          </cell>
          <cell r="GJ231">
            <v>3705713.82</v>
          </cell>
          <cell r="GK231">
            <v>258808007.54000002</v>
          </cell>
        </row>
        <row r="232">
          <cell r="F232" t="str">
            <v>31306</v>
          </cell>
          <cell r="G232">
            <v>6482312.4299999997</v>
          </cell>
          <cell r="H232">
            <v>6481359.8899999997</v>
          </cell>
          <cell r="I232">
            <v>0</v>
          </cell>
          <cell r="J232">
            <v>0</v>
          </cell>
          <cell r="K232">
            <v>952.54</v>
          </cell>
          <cell r="L232">
            <v>0</v>
          </cell>
          <cell r="M232">
            <v>0</v>
          </cell>
          <cell r="N232">
            <v>629157.27</v>
          </cell>
          <cell r="O232">
            <v>15023.13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17290.099999999999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232048</v>
          </cell>
          <cell r="AC232">
            <v>27619.75</v>
          </cell>
          <cell r="AD232">
            <v>0</v>
          </cell>
          <cell r="AE232">
            <v>650.02</v>
          </cell>
          <cell r="AF232">
            <v>3746.42</v>
          </cell>
          <cell r="AG232">
            <v>4257</v>
          </cell>
          <cell r="AH232">
            <v>40651.5</v>
          </cell>
          <cell r="AI232">
            <v>287871.34999999998</v>
          </cell>
          <cell r="AJ232">
            <v>0</v>
          </cell>
          <cell r="AK232">
            <v>16739867.619999999</v>
          </cell>
          <cell r="AL232">
            <v>15855012.810000001</v>
          </cell>
          <cell r="AM232">
            <v>660330.53</v>
          </cell>
          <cell r="AN232">
            <v>224524.28</v>
          </cell>
          <cell r="AO232">
            <v>0</v>
          </cell>
          <cell r="AP232">
            <v>0</v>
          </cell>
          <cell r="AQ232">
            <v>4926790.4000000004</v>
          </cell>
          <cell r="AR232">
            <v>0</v>
          </cell>
          <cell r="AS232">
            <v>2367204.16</v>
          </cell>
          <cell r="AT232">
            <v>127400.02</v>
          </cell>
          <cell r="AU232">
            <v>0</v>
          </cell>
          <cell r="AV232">
            <v>0</v>
          </cell>
          <cell r="AW232">
            <v>513052.84</v>
          </cell>
          <cell r="AX232">
            <v>0</v>
          </cell>
          <cell r="AY232">
            <v>62842.78</v>
          </cell>
          <cell r="AZ232">
            <v>0</v>
          </cell>
          <cell r="BA232">
            <v>181799.58</v>
          </cell>
          <cell r="BB232">
            <v>54076.77</v>
          </cell>
          <cell r="BC232">
            <v>0</v>
          </cell>
          <cell r="BD232">
            <v>9757.01</v>
          </cell>
          <cell r="BE232">
            <v>1610657.24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6651.99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6651.99</v>
          </cell>
          <cell r="BV232">
            <v>0</v>
          </cell>
          <cell r="BW232">
            <v>1197708.58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406416.73</v>
          </cell>
          <cell r="CH232">
            <v>0</v>
          </cell>
          <cell r="CI232">
            <v>9361.64</v>
          </cell>
          <cell r="CJ232">
            <v>0</v>
          </cell>
          <cell r="CK232">
            <v>231993.12</v>
          </cell>
          <cell r="CL232">
            <v>67774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18263.7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374251.54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34544.660000000003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55103.19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0</v>
          </cell>
          <cell r="FR232">
            <v>0</v>
          </cell>
          <cell r="FS232">
            <v>0</v>
          </cell>
          <cell r="FT232">
            <v>209300</v>
          </cell>
          <cell r="FU232">
            <v>209300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60383576.580000006</v>
          </cell>
        </row>
        <row r="233">
          <cell r="F233" t="str">
            <v>31311</v>
          </cell>
          <cell r="G233">
            <v>4978602.3099999996</v>
          </cell>
          <cell r="H233">
            <v>4831518.87</v>
          </cell>
          <cell r="I233">
            <v>0</v>
          </cell>
          <cell r="J233">
            <v>0</v>
          </cell>
          <cell r="K233">
            <v>147083.44</v>
          </cell>
          <cell r="L233">
            <v>0</v>
          </cell>
          <cell r="M233">
            <v>0</v>
          </cell>
          <cell r="N233">
            <v>321307.44</v>
          </cell>
          <cell r="O233">
            <v>1205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17841.990000000002</v>
          </cell>
          <cell r="X233">
            <v>0</v>
          </cell>
          <cell r="Y233">
            <v>0</v>
          </cell>
          <cell r="Z233">
            <v>0</v>
          </cell>
          <cell r="AA233">
            <v>376.51</v>
          </cell>
          <cell r="AB233">
            <v>230323.36</v>
          </cell>
          <cell r="AC233">
            <v>26781.32</v>
          </cell>
          <cell r="AD233">
            <v>0</v>
          </cell>
          <cell r="AE233">
            <v>3273.52</v>
          </cell>
          <cell r="AF233">
            <v>4473.6400000000003</v>
          </cell>
          <cell r="AG233">
            <v>15087.1</v>
          </cell>
          <cell r="AH233">
            <v>35</v>
          </cell>
          <cell r="AI233">
            <v>0</v>
          </cell>
          <cell r="AJ233">
            <v>21910</v>
          </cell>
          <cell r="AK233">
            <v>16380945.26</v>
          </cell>
          <cell r="AL233">
            <v>13082893.75</v>
          </cell>
          <cell r="AM233">
            <v>640578.32999999996</v>
          </cell>
          <cell r="AN233">
            <v>1124122</v>
          </cell>
          <cell r="AO233">
            <v>1533351.18</v>
          </cell>
          <cell r="AP233">
            <v>0</v>
          </cell>
          <cell r="AQ233">
            <v>4542521.03</v>
          </cell>
          <cell r="AR233">
            <v>0</v>
          </cell>
          <cell r="AS233">
            <v>2031943.37</v>
          </cell>
          <cell r="AT233">
            <v>121047.31</v>
          </cell>
          <cell r="AU233">
            <v>0</v>
          </cell>
          <cell r="AV233">
            <v>0</v>
          </cell>
          <cell r="AW233">
            <v>841297.78</v>
          </cell>
          <cell r="AX233">
            <v>0</v>
          </cell>
          <cell r="AY233">
            <v>56708.54</v>
          </cell>
          <cell r="AZ233">
            <v>0</v>
          </cell>
          <cell r="BA233">
            <v>215859.3</v>
          </cell>
          <cell r="BB233">
            <v>44822.47</v>
          </cell>
          <cell r="BC233">
            <v>0</v>
          </cell>
          <cell r="BD233">
            <v>19489.12</v>
          </cell>
          <cell r="BE233">
            <v>1211353.1399999999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5362.53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5362.53</v>
          </cell>
          <cell r="BV233">
            <v>0</v>
          </cell>
          <cell r="BW233">
            <v>1497644.94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461887.3</v>
          </cell>
          <cell r="CH233">
            <v>0</v>
          </cell>
          <cell r="CI233">
            <v>7939.85</v>
          </cell>
          <cell r="CJ233">
            <v>0</v>
          </cell>
          <cell r="CK233">
            <v>266324.65999999997</v>
          </cell>
          <cell r="CL233">
            <v>32814.39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32425.32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68869.84</v>
          </cell>
          <cell r="CX233">
            <v>0</v>
          </cell>
          <cell r="CY233">
            <v>572580.5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54803.08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55452767.019999988</v>
          </cell>
        </row>
        <row r="234">
          <cell r="F234" t="str">
            <v>31330</v>
          </cell>
          <cell r="G234">
            <v>1268290.6100000001</v>
          </cell>
          <cell r="H234">
            <v>1150249.21</v>
          </cell>
          <cell r="I234">
            <v>0</v>
          </cell>
          <cell r="J234">
            <v>0</v>
          </cell>
          <cell r="K234">
            <v>118041.4</v>
          </cell>
          <cell r="L234">
            <v>0</v>
          </cell>
          <cell r="M234">
            <v>0</v>
          </cell>
          <cell r="N234">
            <v>1310524.6399999999</v>
          </cell>
          <cell r="O234">
            <v>4418.12</v>
          </cell>
          <cell r="P234">
            <v>0</v>
          </cell>
          <cell r="Q234">
            <v>0</v>
          </cell>
          <cell r="R234">
            <v>0</v>
          </cell>
          <cell r="S234">
            <v>7566.05</v>
          </cell>
          <cell r="T234">
            <v>0</v>
          </cell>
          <cell r="U234">
            <v>0</v>
          </cell>
          <cell r="V234">
            <v>0</v>
          </cell>
          <cell r="W234">
            <v>3359.41</v>
          </cell>
          <cell r="X234">
            <v>368.31</v>
          </cell>
          <cell r="Y234">
            <v>0</v>
          </cell>
          <cell r="Z234">
            <v>0</v>
          </cell>
          <cell r="AA234">
            <v>3743.03</v>
          </cell>
          <cell r="AB234">
            <v>22365.82</v>
          </cell>
          <cell r="AC234">
            <v>21716.03</v>
          </cell>
          <cell r="AD234">
            <v>0</v>
          </cell>
          <cell r="AE234">
            <v>78763.61</v>
          </cell>
          <cell r="AF234">
            <v>2912.57</v>
          </cell>
          <cell r="AG234">
            <v>1200</v>
          </cell>
          <cell r="AH234">
            <v>1145866.25</v>
          </cell>
          <cell r="AI234">
            <v>14389.42</v>
          </cell>
          <cell r="AJ234">
            <v>3856.02</v>
          </cell>
          <cell r="AK234">
            <v>3834703.74</v>
          </cell>
          <cell r="AL234">
            <v>3222186.91</v>
          </cell>
          <cell r="AM234">
            <v>95938.95</v>
          </cell>
          <cell r="AN234">
            <v>267934.28000000003</v>
          </cell>
          <cell r="AO234">
            <v>248643.6</v>
          </cell>
          <cell r="AP234">
            <v>0</v>
          </cell>
          <cell r="AQ234">
            <v>1033745.22</v>
          </cell>
          <cell r="AR234">
            <v>133500</v>
          </cell>
          <cell r="AS234">
            <v>409466.44</v>
          </cell>
          <cell r="AT234">
            <v>16067.53</v>
          </cell>
          <cell r="AU234">
            <v>0</v>
          </cell>
          <cell r="AV234">
            <v>0</v>
          </cell>
          <cell r="AW234">
            <v>208826.56</v>
          </cell>
          <cell r="AX234">
            <v>0</v>
          </cell>
          <cell r="AY234">
            <v>6215.41</v>
          </cell>
          <cell r="AZ234">
            <v>0</v>
          </cell>
          <cell r="BA234">
            <v>0</v>
          </cell>
          <cell r="BB234">
            <v>3679.91</v>
          </cell>
          <cell r="BC234">
            <v>0</v>
          </cell>
          <cell r="BD234">
            <v>2356.0500000000002</v>
          </cell>
          <cell r="BE234">
            <v>253633.32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1133.31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1133.31</v>
          </cell>
          <cell r="BV234">
            <v>0</v>
          </cell>
          <cell r="BW234">
            <v>499914.46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91912</v>
          </cell>
          <cell r="CH234">
            <v>0</v>
          </cell>
          <cell r="CI234">
            <v>12659</v>
          </cell>
          <cell r="CJ234">
            <v>0</v>
          </cell>
          <cell r="CK234">
            <v>215311.3</v>
          </cell>
          <cell r="CL234">
            <v>29433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88429.21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31069.75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18168.62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12931.58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3418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480</v>
          </cell>
          <cell r="GA234">
            <v>2938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15903459.960000001</v>
          </cell>
        </row>
        <row r="235">
          <cell r="F235" t="str">
            <v>31332</v>
          </cell>
          <cell r="G235">
            <v>4441093.49</v>
          </cell>
          <cell r="H235">
            <v>4384262.13</v>
          </cell>
          <cell r="I235">
            <v>0</v>
          </cell>
          <cell r="J235">
            <v>0</v>
          </cell>
          <cell r="K235">
            <v>56831.360000000001</v>
          </cell>
          <cell r="L235">
            <v>0</v>
          </cell>
          <cell r="M235">
            <v>0</v>
          </cell>
          <cell r="N235">
            <v>504488.57</v>
          </cell>
          <cell r="O235">
            <v>7175.31</v>
          </cell>
          <cell r="P235">
            <v>0</v>
          </cell>
          <cell r="Q235">
            <v>0</v>
          </cell>
          <cell r="R235">
            <v>0</v>
          </cell>
          <cell r="S235">
            <v>27930</v>
          </cell>
          <cell r="T235">
            <v>5425</v>
          </cell>
          <cell r="U235">
            <v>0</v>
          </cell>
          <cell r="V235">
            <v>0</v>
          </cell>
          <cell r="W235">
            <v>2751.84</v>
          </cell>
          <cell r="X235">
            <v>105</v>
          </cell>
          <cell r="Y235">
            <v>0</v>
          </cell>
          <cell r="Z235">
            <v>0</v>
          </cell>
          <cell r="AA235">
            <v>14250.89</v>
          </cell>
          <cell r="AB235">
            <v>185585.81</v>
          </cell>
          <cell r="AC235">
            <v>13604.52</v>
          </cell>
          <cell r="AD235">
            <v>0</v>
          </cell>
          <cell r="AE235">
            <v>45591.15</v>
          </cell>
          <cell r="AF235">
            <v>6140.43</v>
          </cell>
          <cell r="AG235">
            <v>11607.76</v>
          </cell>
          <cell r="AH235">
            <v>0</v>
          </cell>
          <cell r="AI235">
            <v>184320.86</v>
          </cell>
          <cell r="AJ235">
            <v>0</v>
          </cell>
          <cell r="AK235">
            <v>14640784.77</v>
          </cell>
          <cell r="AL235">
            <v>12937450.42</v>
          </cell>
          <cell r="AM235">
            <v>679556.78</v>
          </cell>
          <cell r="AN235">
            <v>891911.12</v>
          </cell>
          <cell r="AO235">
            <v>131866.45000000001</v>
          </cell>
          <cell r="AP235">
            <v>0</v>
          </cell>
          <cell r="AQ235">
            <v>4849880.5999999996</v>
          </cell>
          <cell r="AR235">
            <v>0</v>
          </cell>
          <cell r="AS235">
            <v>2423699.2999999998</v>
          </cell>
          <cell r="AT235">
            <v>115783.25</v>
          </cell>
          <cell r="AU235">
            <v>0</v>
          </cell>
          <cell r="AV235">
            <v>0</v>
          </cell>
          <cell r="AW235">
            <v>618725.04</v>
          </cell>
          <cell r="AX235">
            <v>0</v>
          </cell>
          <cell r="AY235">
            <v>85925.71</v>
          </cell>
          <cell r="AZ235">
            <v>0</v>
          </cell>
          <cell r="BA235">
            <v>68151.009999999995</v>
          </cell>
          <cell r="BB235">
            <v>44872.12</v>
          </cell>
          <cell r="BC235">
            <v>0</v>
          </cell>
          <cell r="BD235">
            <v>12449.83</v>
          </cell>
          <cell r="BE235">
            <v>1197874.3400000001</v>
          </cell>
          <cell r="BF235">
            <v>282400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5292.72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5292.72</v>
          </cell>
          <cell r="BV235">
            <v>0</v>
          </cell>
          <cell r="BW235">
            <v>1283248.48</v>
          </cell>
          <cell r="BX235">
            <v>12100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552077.54</v>
          </cell>
          <cell r="CH235">
            <v>0</v>
          </cell>
          <cell r="CI235">
            <v>10064.41</v>
          </cell>
          <cell r="CJ235">
            <v>0</v>
          </cell>
          <cell r="CK235">
            <v>205991.3</v>
          </cell>
          <cell r="CL235">
            <v>31458.18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408029.91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63527.14</v>
          </cell>
          <cell r="FI235">
            <v>-2726.77</v>
          </cell>
          <cell r="FJ235">
            <v>0</v>
          </cell>
          <cell r="FK235">
            <v>-2726.77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262156.17</v>
          </cell>
          <cell r="FU235">
            <v>211183.63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50972.54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51968436.05999998</v>
          </cell>
        </row>
        <row r="236">
          <cell r="F236" t="str">
            <v>31401</v>
          </cell>
          <cell r="G236">
            <v>12409110.279999999</v>
          </cell>
          <cell r="H236">
            <v>12400408.779999999</v>
          </cell>
          <cell r="I236">
            <v>0</v>
          </cell>
          <cell r="J236">
            <v>0</v>
          </cell>
          <cell r="K236">
            <v>8701.5</v>
          </cell>
          <cell r="L236">
            <v>0</v>
          </cell>
          <cell r="M236">
            <v>0</v>
          </cell>
          <cell r="N236">
            <v>1065016.6100000001</v>
          </cell>
          <cell r="O236">
            <v>5300</v>
          </cell>
          <cell r="P236">
            <v>0</v>
          </cell>
          <cell r="Q236">
            <v>0</v>
          </cell>
          <cell r="R236">
            <v>0</v>
          </cell>
          <cell r="S236">
            <v>89155</v>
          </cell>
          <cell r="T236">
            <v>0</v>
          </cell>
          <cell r="U236">
            <v>0</v>
          </cell>
          <cell r="V236">
            <v>0</v>
          </cell>
          <cell r="W236">
            <v>56507.95</v>
          </cell>
          <cell r="X236">
            <v>34064.51</v>
          </cell>
          <cell r="Y236">
            <v>0</v>
          </cell>
          <cell r="Z236">
            <v>0</v>
          </cell>
          <cell r="AA236">
            <v>29153.94</v>
          </cell>
          <cell r="AB236">
            <v>562926.30000000005</v>
          </cell>
          <cell r="AC236">
            <v>56804.55</v>
          </cell>
          <cell r="AD236">
            <v>0</v>
          </cell>
          <cell r="AE236">
            <v>75854.55</v>
          </cell>
          <cell r="AF236">
            <v>9381.8799999999992</v>
          </cell>
          <cell r="AG236">
            <v>27145.25</v>
          </cell>
          <cell r="AH236">
            <v>26970.95</v>
          </cell>
          <cell r="AI236">
            <v>75131.75</v>
          </cell>
          <cell r="AJ236">
            <v>16619.98</v>
          </cell>
          <cell r="AK236">
            <v>32733242.210000001</v>
          </cell>
          <cell r="AL236">
            <v>31503454.940000001</v>
          </cell>
          <cell r="AM236">
            <v>1229787.27</v>
          </cell>
          <cell r="AN236">
            <v>0</v>
          </cell>
          <cell r="AO236">
            <v>0</v>
          </cell>
          <cell r="AP236">
            <v>0</v>
          </cell>
          <cell r="AQ236">
            <v>8498967.6099999994</v>
          </cell>
          <cell r="AR236">
            <v>0</v>
          </cell>
          <cell r="AS236">
            <v>4742868.8</v>
          </cell>
          <cell r="AT236">
            <v>185055.65</v>
          </cell>
          <cell r="AU236">
            <v>0</v>
          </cell>
          <cell r="AV236">
            <v>0</v>
          </cell>
          <cell r="AW236">
            <v>687100.11</v>
          </cell>
          <cell r="AX236">
            <v>0</v>
          </cell>
          <cell r="AY236">
            <v>168077.57</v>
          </cell>
          <cell r="AZ236">
            <v>0</v>
          </cell>
          <cell r="BA236">
            <v>162200.35999999999</v>
          </cell>
          <cell r="BB236">
            <v>109504.48</v>
          </cell>
          <cell r="BC236">
            <v>0</v>
          </cell>
          <cell r="BD236">
            <v>16359.66</v>
          </cell>
          <cell r="BE236">
            <v>2427800.98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12451.78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12451.78</v>
          </cell>
          <cell r="BV236">
            <v>0</v>
          </cell>
          <cell r="BW236">
            <v>2153927.63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901303.51</v>
          </cell>
          <cell r="CH236">
            <v>0</v>
          </cell>
          <cell r="CI236">
            <v>22139.15</v>
          </cell>
          <cell r="CJ236">
            <v>0</v>
          </cell>
          <cell r="CK236">
            <v>443184.72</v>
          </cell>
          <cell r="CL236">
            <v>114550</v>
          </cell>
          <cell r="CM236">
            <v>829.61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16697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563941.59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91282.05</v>
          </cell>
          <cell r="FI236">
            <v>19519.240000000002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2170.8000000000002</v>
          </cell>
          <cell r="FS236">
            <v>17348.439999999999</v>
          </cell>
          <cell r="FT236">
            <v>242736.63</v>
          </cell>
          <cell r="FU236">
            <v>192661.23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50075.4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114269943.98</v>
          </cell>
        </row>
        <row r="237">
          <cell r="F237" t="str">
            <v>32081</v>
          </cell>
          <cell r="G237">
            <v>68129088.719999999</v>
          </cell>
          <cell r="H237">
            <v>68128811.810000002</v>
          </cell>
          <cell r="I237">
            <v>0</v>
          </cell>
          <cell r="J237">
            <v>0</v>
          </cell>
          <cell r="K237">
            <v>276.91000000000003</v>
          </cell>
          <cell r="L237">
            <v>0</v>
          </cell>
          <cell r="M237">
            <v>0</v>
          </cell>
          <cell r="N237">
            <v>8365863.1399999997</v>
          </cell>
          <cell r="O237">
            <v>257744.69</v>
          </cell>
          <cell r="P237">
            <v>0</v>
          </cell>
          <cell r="Q237">
            <v>3921</v>
          </cell>
          <cell r="R237">
            <v>12814.71</v>
          </cell>
          <cell r="S237">
            <v>0</v>
          </cell>
          <cell r="T237">
            <v>262064.22</v>
          </cell>
          <cell r="U237">
            <v>0</v>
          </cell>
          <cell r="V237">
            <v>2091921.34</v>
          </cell>
          <cell r="W237">
            <v>921771.21</v>
          </cell>
          <cell r="X237">
            <v>45590.17</v>
          </cell>
          <cell r="Y237">
            <v>42794.95</v>
          </cell>
          <cell r="Z237">
            <v>0</v>
          </cell>
          <cell r="AA237">
            <v>110949.06</v>
          </cell>
          <cell r="AB237">
            <v>2534169.1800000002</v>
          </cell>
          <cell r="AC237">
            <v>567981.22</v>
          </cell>
          <cell r="AD237">
            <v>0</v>
          </cell>
          <cell r="AE237">
            <v>524397.25</v>
          </cell>
          <cell r="AF237">
            <v>94943.77</v>
          </cell>
          <cell r="AG237">
            <v>572459.9</v>
          </cell>
          <cell r="AH237">
            <v>16106.88</v>
          </cell>
          <cell r="AI237">
            <v>306233.59000000003</v>
          </cell>
          <cell r="AJ237">
            <v>0</v>
          </cell>
          <cell r="AK237">
            <v>233392921.62</v>
          </cell>
          <cell r="AL237">
            <v>204395282.15000001</v>
          </cell>
          <cell r="AM237">
            <v>8044970.1900000004</v>
          </cell>
          <cell r="AN237">
            <v>20952669.280000001</v>
          </cell>
          <cell r="AO237">
            <v>0</v>
          </cell>
          <cell r="AP237">
            <v>0</v>
          </cell>
          <cell r="AQ237">
            <v>66745504.780000001</v>
          </cell>
          <cell r="AR237">
            <v>248827.11</v>
          </cell>
          <cell r="AS237">
            <v>29733850.609999999</v>
          </cell>
          <cell r="AT237">
            <v>3235833.15</v>
          </cell>
          <cell r="AU237">
            <v>0</v>
          </cell>
          <cell r="AV237">
            <v>0</v>
          </cell>
          <cell r="AW237">
            <v>12469349.43</v>
          </cell>
          <cell r="AX237">
            <v>0</v>
          </cell>
          <cell r="AY237">
            <v>4635569.21</v>
          </cell>
          <cell r="AZ237">
            <v>0</v>
          </cell>
          <cell r="BA237">
            <v>2377084.7999999998</v>
          </cell>
          <cell r="BB237">
            <v>691592.86</v>
          </cell>
          <cell r="BC237">
            <v>0</v>
          </cell>
          <cell r="BD237">
            <v>333043.15999999997</v>
          </cell>
          <cell r="BE237">
            <v>11496222.279999999</v>
          </cell>
          <cell r="BF237">
            <v>657408.96</v>
          </cell>
          <cell r="BG237">
            <v>96279.73</v>
          </cell>
          <cell r="BH237">
            <v>0</v>
          </cell>
          <cell r="BI237">
            <v>0</v>
          </cell>
          <cell r="BJ237">
            <v>0</v>
          </cell>
          <cell r="BK237">
            <v>11673.79</v>
          </cell>
          <cell r="BL237">
            <v>0</v>
          </cell>
          <cell r="BM237">
            <v>758769.69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37274234.270000003</v>
          </cell>
          <cell r="BX237">
            <v>56241.25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18089.13</v>
          </cell>
          <cell r="CF237">
            <v>0</v>
          </cell>
          <cell r="CG237">
            <v>6441893.3600000003</v>
          </cell>
          <cell r="CH237">
            <v>0</v>
          </cell>
          <cell r="CI237">
            <v>247566</v>
          </cell>
          <cell r="CJ237">
            <v>65695</v>
          </cell>
          <cell r="CK237">
            <v>10330515.01</v>
          </cell>
          <cell r="CL237">
            <v>1489009.94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237563.56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63135.23</v>
          </cell>
          <cell r="CX237">
            <v>361869.43</v>
          </cell>
          <cell r="CY237">
            <v>10717901.34</v>
          </cell>
          <cell r="CZ237">
            <v>0</v>
          </cell>
          <cell r="DA237">
            <v>67658.62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198106.45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1034375.59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240699.29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649.16999999999996</v>
          </cell>
          <cell r="FE237">
            <v>4488069.18</v>
          </cell>
          <cell r="FF237">
            <v>0</v>
          </cell>
          <cell r="FG237">
            <v>0</v>
          </cell>
          <cell r="FH237">
            <v>1215196.72</v>
          </cell>
          <cell r="FI237">
            <v>894910.31</v>
          </cell>
          <cell r="FJ237">
            <v>695999.59</v>
          </cell>
          <cell r="FK237">
            <v>143747.4</v>
          </cell>
          <cell r="FL237">
            <v>0</v>
          </cell>
          <cell r="FM237">
            <v>20515</v>
          </cell>
          <cell r="FN237">
            <v>0</v>
          </cell>
          <cell r="FO237">
            <v>0</v>
          </cell>
          <cell r="FP237">
            <v>29986.32</v>
          </cell>
          <cell r="FQ237">
            <v>0</v>
          </cell>
          <cell r="FR237">
            <v>0</v>
          </cell>
          <cell r="FS237">
            <v>4662</v>
          </cell>
          <cell r="FT237">
            <v>732457.26</v>
          </cell>
          <cell r="FU237">
            <v>7797.23</v>
          </cell>
          <cell r="FV237">
            <v>0</v>
          </cell>
          <cell r="FW237">
            <v>6644.78</v>
          </cell>
          <cell r="FX237">
            <v>0</v>
          </cell>
          <cell r="FY237">
            <v>0</v>
          </cell>
          <cell r="FZ237">
            <v>718015.25</v>
          </cell>
          <cell r="GA237">
            <v>0</v>
          </cell>
          <cell r="GB237">
            <v>0</v>
          </cell>
          <cell r="GC237">
            <v>0</v>
          </cell>
          <cell r="GD237">
            <v>18366.599999999999</v>
          </cell>
          <cell r="GE237">
            <v>0</v>
          </cell>
          <cell r="GF237">
            <v>0</v>
          </cell>
          <cell r="GG237">
            <v>18366.599999999999</v>
          </cell>
          <cell r="GH237">
            <v>0</v>
          </cell>
          <cell r="GI237">
            <v>0</v>
          </cell>
          <cell r="GJ237">
            <v>0</v>
          </cell>
          <cell r="GK237">
            <v>831106693.39999998</v>
          </cell>
        </row>
        <row r="238">
          <cell r="F238" t="str">
            <v>32123</v>
          </cell>
          <cell r="G238">
            <v>107697.07</v>
          </cell>
          <cell r="H238">
            <v>107685.11</v>
          </cell>
          <cell r="I238">
            <v>0</v>
          </cell>
          <cell r="J238">
            <v>0</v>
          </cell>
          <cell r="K238">
            <v>11.96</v>
          </cell>
          <cell r="L238">
            <v>0</v>
          </cell>
          <cell r="M238">
            <v>0</v>
          </cell>
          <cell r="N238">
            <v>8373.56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802.39</v>
          </cell>
          <cell r="AC238">
            <v>3879.94</v>
          </cell>
          <cell r="AD238">
            <v>0</v>
          </cell>
          <cell r="AE238">
            <v>3605.93</v>
          </cell>
          <cell r="AF238">
            <v>0</v>
          </cell>
          <cell r="AG238">
            <v>0</v>
          </cell>
          <cell r="AH238">
            <v>0</v>
          </cell>
          <cell r="AI238">
            <v>85.3</v>
          </cell>
          <cell r="AJ238">
            <v>0</v>
          </cell>
          <cell r="AK238">
            <v>633474.82999999996</v>
          </cell>
          <cell r="AL238">
            <v>596592.92000000004</v>
          </cell>
          <cell r="AM238">
            <v>4276.59</v>
          </cell>
          <cell r="AN238">
            <v>32605.32</v>
          </cell>
          <cell r="AO238">
            <v>0</v>
          </cell>
          <cell r="AP238">
            <v>0</v>
          </cell>
          <cell r="AQ238">
            <v>101659.51</v>
          </cell>
          <cell r="AR238">
            <v>0</v>
          </cell>
          <cell r="AS238">
            <v>61340.52</v>
          </cell>
          <cell r="AT238">
            <v>14290.04</v>
          </cell>
          <cell r="AU238">
            <v>0</v>
          </cell>
          <cell r="AV238">
            <v>0</v>
          </cell>
          <cell r="AW238">
            <v>1737.01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24291.94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84145.84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41232.75</v>
          </cell>
          <cell r="CH238">
            <v>0</v>
          </cell>
          <cell r="CI238">
            <v>0</v>
          </cell>
          <cell r="CJ238">
            <v>0</v>
          </cell>
          <cell r="CK238">
            <v>28057</v>
          </cell>
          <cell r="CL238">
            <v>4744.87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792.22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9319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1870701.6200000003</v>
          </cell>
        </row>
        <row r="239">
          <cell r="F239" t="str">
            <v>32312</v>
          </cell>
          <cell r="G239">
            <v>199662.65</v>
          </cell>
          <cell r="H239">
            <v>199611.74</v>
          </cell>
          <cell r="I239">
            <v>0</v>
          </cell>
          <cell r="J239">
            <v>0</v>
          </cell>
          <cell r="K239">
            <v>50.91</v>
          </cell>
          <cell r="L239">
            <v>0</v>
          </cell>
          <cell r="M239">
            <v>0</v>
          </cell>
          <cell r="N239">
            <v>6698.16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3798.16</v>
          </cell>
          <cell r="AD239">
            <v>0</v>
          </cell>
          <cell r="AE239">
            <v>2900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451150.81</v>
          </cell>
          <cell r="AL239">
            <v>446666.88</v>
          </cell>
          <cell r="AM239">
            <v>4483.93</v>
          </cell>
          <cell r="AN239">
            <v>0</v>
          </cell>
          <cell r="AO239">
            <v>0</v>
          </cell>
          <cell r="AP239">
            <v>0</v>
          </cell>
          <cell r="AQ239">
            <v>146206.69</v>
          </cell>
          <cell r="AR239">
            <v>0</v>
          </cell>
          <cell r="AS239">
            <v>47211.16</v>
          </cell>
          <cell r="AT239">
            <v>7970.98</v>
          </cell>
          <cell r="AU239">
            <v>0</v>
          </cell>
          <cell r="AV239">
            <v>0</v>
          </cell>
          <cell r="AW239">
            <v>4781.6000000000004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84022.95</v>
          </cell>
          <cell r="BF239">
            <v>2220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47264.43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7856.34</v>
          </cell>
          <cell r="CH239">
            <v>0</v>
          </cell>
          <cell r="CI239">
            <v>0</v>
          </cell>
          <cell r="CJ239">
            <v>0</v>
          </cell>
          <cell r="CK239">
            <v>22692.09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16716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1701965.48</v>
          </cell>
        </row>
        <row r="240">
          <cell r="F240" t="str">
            <v>32325</v>
          </cell>
          <cell r="G240">
            <v>2954042.83</v>
          </cell>
          <cell r="H240">
            <v>2953747.72</v>
          </cell>
          <cell r="I240">
            <v>0</v>
          </cell>
          <cell r="J240">
            <v>0</v>
          </cell>
          <cell r="K240">
            <v>295.11</v>
          </cell>
          <cell r="L240">
            <v>0</v>
          </cell>
          <cell r="M240">
            <v>0</v>
          </cell>
          <cell r="N240">
            <v>380275.77</v>
          </cell>
          <cell r="O240">
            <v>58387.5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10749.35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205417.51</v>
          </cell>
          <cell r="AC240">
            <v>24566.02</v>
          </cell>
          <cell r="AD240">
            <v>0</v>
          </cell>
          <cell r="AE240">
            <v>6200</v>
          </cell>
          <cell r="AF240">
            <v>3451.28</v>
          </cell>
          <cell r="AG240">
            <v>5600</v>
          </cell>
          <cell r="AH240">
            <v>0</v>
          </cell>
          <cell r="AI240">
            <v>29553.09</v>
          </cell>
          <cell r="AJ240">
            <v>36351.019999999997</v>
          </cell>
          <cell r="AK240">
            <v>10833032.279999999</v>
          </cell>
          <cell r="AL240">
            <v>9850761.3800000008</v>
          </cell>
          <cell r="AM240">
            <v>279476.78000000003</v>
          </cell>
          <cell r="AN240">
            <v>702794.12</v>
          </cell>
          <cell r="AO240">
            <v>0</v>
          </cell>
          <cell r="AP240">
            <v>0</v>
          </cell>
          <cell r="AQ240">
            <v>2700782.07</v>
          </cell>
          <cell r="AR240">
            <v>0</v>
          </cell>
          <cell r="AS240">
            <v>1432763.54</v>
          </cell>
          <cell r="AT240">
            <v>24701.9</v>
          </cell>
          <cell r="AU240">
            <v>0</v>
          </cell>
          <cell r="AV240">
            <v>0</v>
          </cell>
          <cell r="AW240">
            <v>218500.28</v>
          </cell>
          <cell r="AX240">
            <v>0</v>
          </cell>
          <cell r="AY240">
            <v>78623.92</v>
          </cell>
          <cell r="AZ240">
            <v>0</v>
          </cell>
          <cell r="BA240">
            <v>0</v>
          </cell>
          <cell r="BB240">
            <v>30777.17</v>
          </cell>
          <cell r="BC240">
            <v>0</v>
          </cell>
          <cell r="BD240">
            <v>4820.78</v>
          </cell>
          <cell r="BE240">
            <v>908674.28</v>
          </cell>
          <cell r="BF240">
            <v>1920.2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983980.93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286724</v>
          </cell>
          <cell r="CH240">
            <v>0</v>
          </cell>
          <cell r="CI240">
            <v>11410.91</v>
          </cell>
          <cell r="CJ240">
            <v>0</v>
          </cell>
          <cell r="CK240">
            <v>395712.04</v>
          </cell>
          <cell r="CL240">
            <v>70974.31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174985.97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44173.7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P240">
            <v>0</v>
          </cell>
          <cell r="FQ240">
            <v>0</v>
          </cell>
          <cell r="FR240">
            <v>0</v>
          </cell>
          <cell r="FS240">
            <v>0</v>
          </cell>
          <cell r="FT240">
            <v>33094.57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33094.57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35770416.900000006</v>
          </cell>
        </row>
        <row r="241">
          <cell r="F241" t="str">
            <v>32326</v>
          </cell>
          <cell r="G241">
            <v>1193199.45</v>
          </cell>
          <cell r="H241">
            <v>1192352.0900000001</v>
          </cell>
          <cell r="I241">
            <v>0</v>
          </cell>
          <cell r="J241">
            <v>0</v>
          </cell>
          <cell r="K241">
            <v>847.36</v>
          </cell>
          <cell r="L241">
            <v>0</v>
          </cell>
          <cell r="M241">
            <v>0</v>
          </cell>
          <cell r="N241">
            <v>389233.42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3754.59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270718.87</v>
          </cell>
          <cell r="AC241">
            <v>27373.87</v>
          </cell>
          <cell r="AD241">
            <v>0</v>
          </cell>
          <cell r="AE241">
            <v>59556.94</v>
          </cell>
          <cell r="AF241">
            <v>43.7</v>
          </cell>
          <cell r="AG241">
            <v>3386.16</v>
          </cell>
          <cell r="AH241">
            <v>0</v>
          </cell>
          <cell r="AI241">
            <v>0</v>
          </cell>
          <cell r="AJ241">
            <v>24399.29</v>
          </cell>
          <cell r="AK241">
            <v>14825996.279999999</v>
          </cell>
          <cell r="AL241">
            <v>12575262.57</v>
          </cell>
          <cell r="AM241">
            <v>359309.11</v>
          </cell>
          <cell r="AN241">
            <v>1891424.6</v>
          </cell>
          <cell r="AO241">
            <v>0</v>
          </cell>
          <cell r="AP241">
            <v>0</v>
          </cell>
          <cell r="AQ241">
            <v>3383628.8</v>
          </cell>
          <cell r="AR241">
            <v>0</v>
          </cell>
          <cell r="AS241">
            <v>1538830.18</v>
          </cell>
          <cell r="AT241">
            <v>138323.73000000001</v>
          </cell>
          <cell r="AU241">
            <v>0</v>
          </cell>
          <cell r="AV241">
            <v>0</v>
          </cell>
          <cell r="AW241">
            <v>466039.83</v>
          </cell>
          <cell r="AX241">
            <v>0</v>
          </cell>
          <cell r="AY241">
            <v>114219.5</v>
          </cell>
          <cell r="AZ241">
            <v>0</v>
          </cell>
          <cell r="BA241">
            <v>13043.6</v>
          </cell>
          <cell r="BB241">
            <v>41518.54</v>
          </cell>
          <cell r="BC241">
            <v>0</v>
          </cell>
          <cell r="BD241">
            <v>14741.48</v>
          </cell>
          <cell r="BE241">
            <v>1042161.94</v>
          </cell>
          <cell r="BF241">
            <v>750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14000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1541190.27</v>
          </cell>
          <cell r="BQ241">
            <v>0</v>
          </cell>
          <cell r="BR241">
            <v>1483405.52</v>
          </cell>
          <cell r="BS241">
            <v>57784.75</v>
          </cell>
          <cell r="BT241">
            <v>0</v>
          </cell>
          <cell r="BU241">
            <v>0</v>
          </cell>
          <cell r="BV241">
            <v>0</v>
          </cell>
          <cell r="BW241">
            <v>1625451.4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382373</v>
          </cell>
          <cell r="CH241">
            <v>0</v>
          </cell>
          <cell r="CI241">
            <v>13624.46</v>
          </cell>
          <cell r="CJ241">
            <v>0</v>
          </cell>
          <cell r="CK241">
            <v>199191.25</v>
          </cell>
          <cell r="CL241">
            <v>51545.279999999999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2612.5300000000002</v>
          </cell>
          <cell r="CY241">
            <v>350338.09</v>
          </cell>
          <cell r="CZ241">
            <v>0</v>
          </cell>
          <cell r="DA241">
            <v>60090.62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470961.32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26002.03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68712.820000000007</v>
          </cell>
          <cell r="FI241">
            <v>31540.94</v>
          </cell>
          <cell r="FJ241">
            <v>0</v>
          </cell>
          <cell r="FK241">
            <v>31540.94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480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480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45981441.119999997</v>
          </cell>
        </row>
        <row r="242">
          <cell r="F242" t="str">
            <v>32354</v>
          </cell>
          <cell r="G242">
            <v>20760506</v>
          </cell>
          <cell r="H242">
            <v>20755915.82</v>
          </cell>
          <cell r="I242">
            <v>0</v>
          </cell>
          <cell r="J242">
            <v>0</v>
          </cell>
          <cell r="K242">
            <v>4590.18</v>
          </cell>
          <cell r="L242">
            <v>0</v>
          </cell>
          <cell r="M242">
            <v>0</v>
          </cell>
          <cell r="N242">
            <v>2773215.08</v>
          </cell>
          <cell r="O242">
            <v>252954.57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48795.46</v>
          </cell>
          <cell r="U242">
            <v>14915</v>
          </cell>
          <cell r="V242">
            <v>0</v>
          </cell>
          <cell r="W242">
            <v>85824.9</v>
          </cell>
          <cell r="X242">
            <v>25015</v>
          </cell>
          <cell r="Y242">
            <v>0</v>
          </cell>
          <cell r="Z242">
            <v>0</v>
          </cell>
          <cell r="AA242">
            <v>186658.28</v>
          </cell>
          <cell r="AB242">
            <v>1556668.98</v>
          </cell>
          <cell r="AC242">
            <v>178107.82</v>
          </cell>
          <cell r="AD242">
            <v>0</v>
          </cell>
          <cell r="AE242">
            <v>221975.03</v>
          </cell>
          <cell r="AF242">
            <v>13219.46</v>
          </cell>
          <cell r="AG242">
            <v>42298.61</v>
          </cell>
          <cell r="AH242">
            <v>2290.9899999999998</v>
          </cell>
          <cell r="AI242">
            <v>45847.74</v>
          </cell>
          <cell r="AJ242">
            <v>98643.24</v>
          </cell>
          <cell r="AK242">
            <v>78731908.840000004</v>
          </cell>
          <cell r="AL242">
            <v>69997396.260000005</v>
          </cell>
          <cell r="AM242">
            <v>2490703.52</v>
          </cell>
          <cell r="AN242">
            <v>6224085.4400000004</v>
          </cell>
          <cell r="AO242">
            <v>0</v>
          </cell>
          <cell r="AP242">
            <v>19723.62</v>
          </cell>
          <cell r="AQ242">
            <v>17156963.02</v>
          </cell>
          <cell r="AR242">
            <v>0</v>
          </cell>
          <cell r="AS242">
            <v>9021934.0899999999</v>
          </cell>
          <cell r="AT242">
            <v>707442.63</v>
          </cell>
          <cell r="AU242">
            <v>0</v>
          </cell>
          <cell r="AV242">
            <v>0</v>
          </cell>
          <cell r="AW242">
            <v>1704876.74</v>
          </cell>
          <cell r="AX242">
            <v>0</v>
          </cell>
          <cell r="AY242">
            <v>466502.51</v>
          </cell>
          <cell r="AZ242">
            <v>0</v>
          </cell>
          <cell r="BA242">
            <v>442555.67</v>
          </cell>
          <cell r="BB242">
            <v>242482.7</v>
          </cell>
          <cell r="BC242">
            <v>0</v>
          </cell>
          <cell r="BD242">
            <v>48601.63</v>
          </cell>
          <cell r="BE242">
            <v>4500538</v>
          </cell>
          <cell r="BF242">
            <v>22029.05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5161990.0599999996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1730397</v>
          </cell>
          <cell r="CH242">
            <v>0</v>
          </cell>
          <cell r="CI242">
            <v>44041</v>
          </cell>
          <cell r="CJ242">
            <v>0</v>
          </cell>
          <cell r="CK242">
            <v>1155524.83</v>
          </cell>
          <cell r="CL242">
            <v>246974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53690.36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1670587.95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4000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256774.92</v>
          </cell>
          <cell r="FI242">
            <v>69009.45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69009.45</v>
          </cell>
          <cell r="FT242">
            <v>15721.2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4261.8500000000004</v>
          </cell>
          <cell r="GA242">
            <v>11459.35</v>
          </cell>
          <cell r="GB242">
            <v>0</v>
          </cell>
          <cell r="GC242">
            <v>0</v>
          </cell>
          <cell r="GD242">
            <v>83182.05</v>
          </cell>
          <cell r="GE242">
            <v>0</v>
          </cell>
          <cell r="GF242">
            <v>0</v>
          </cell>
          <cell r="GG242">
            <v>83182.05</v>
          </cell>
          <cell r="GH242">
            <v>0</v>
          </cell>
          <cell r="GI242">
            <v>0</v>
          </cell>
          <cell r="GJ242">
            <v>0</v>
          </cell>
          <cell r="GK242">
            <v>249504991.39999998</v>
          </cell>
        </row>
        <row r="243">
          <cell r="F243" t="str">
            <v>32356</v>
          </cell>
          <cell r="G243">
            <v>25758600.420000002</v>
          </cell>
          <cell r="H243">
            <v>25757670.140000001</v>
          </cell>
          <cell r="I243">
            <v>0</v>
          </cell>
          <cell r="J243">
            <v>0</v>
          </cell>
          <cell r="K243">
            <v>930.28</v>
          </cell>
          <cell r="L243">
            <v>0</v>
          </cell>
          <cell r="M243">
            <v>0</v>
          </cell>
          <cell r="N243">
            <v>3100592.15</v>
          </cell>
          <cell r="O243">
            <v>227428.44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17349.990000000002</v>
          </cell>
          <cell r="U243">
            <v>0</v>
          </cell>
          <cell r="V243">
            <v>399228.82</v>
          </cell>
          <cell r="W243">
            <v>63158.28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1354664.76</v>
          </cell>
          <cell r="AC243">
            <v>243340.89</v>
          </cell>
          <cell r="AD243">
            <v>0</v>
          </cell>
          <cell r="AE243">
            <v>192054.22</v>
          </cell>
          <cell r="AF243">
            <v>20900.47</v>
          </cell>
          <cell r="AG243">
            <v>224408.11</v>
          </cell>
          <cell r="AH243">
            <v>1609.77</v>
          </cell>
          <cell r="AI243">
            <v>70970.73</v>
          </cell>
          <cell r="AJ243">
            <v>285477.67</v>
          </cell>
          <cell r="AK243">
            <v>105134996.63</v>
          </cell>
          <cell r="AL243">
            <v>92769384.439999998</v>
          </cell>
          <cell r="AM243">
            <v>3867561.67</v>
          </cell>
          <cell r="AN243">
            <v>8498050.5199999996</v>
          </cell>
          <cell r="AO243">
            <v>0</v>
          </cell>
          <cell r="AP243">
            <v>0</v>
          </cell>
          <cell r="AQ243">
            <v>27326856.850000001</v>
          </cell>
          <cell r="AR243">
            <v>0</v>
          </cell>
          <cell r="AS243">
            <v>13063510.67</v>
          </cell>
          <cell r="AT243">
            <v>1447232.3</v>
          </cell>
          <cell r="AU243">
            <v>0</v>
          </cell>
          <cell r="AV243">
            <v>0</v>
          </cell>
          <cell r="AW243">
            <v>3547701.56</v>
          </cell>
          <cell r="AX243">
            <v>0</v>
          </cell>
          <cell r="AY243">
            <v>952105.25</v>
          </cell>
          <cell r="AZ243">
            <v>0</v>
          </cell>
          <cell r="BA243">
            <v>634418.06999999995</v>
          </cell>
          <cell r="BB243">
            <v>318017.96000000002</v>
          </cell>
          <cell r="BC243">
            <v>0</v>
          </cell>
          <cell r="BD243">
            <v>73156.75</v>
          </cell>
          <cell r="BE243">
            <v>4739871.45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2550842.84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8937669.1999999993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2418105</v>
          </cell>
          <cell r="CH243">
            <v>0</v>
          </cell>
          <cell r="CI243">
            <v>76594</v>
          </cell>
          <cell r="CJ243">
            <v>0</v>
          </cell>
          <cell r="CK243">
            <v>2478315.94</v>
          </cell>
          <cell r="CL243">
            <v>371640.62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74807.820000000007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173422.82</v>
          </cell>
          <cell r="CX243">
            <v>11322.95</v>
          </cell>
          <cell r="CY243">
            <v>2664613.39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1500</v>
          </cell>
          <cell r="EC243">
            <v>0</v>
          </cell>
          <cell r="ED243">
            <v>2000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267816.06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397530.6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0</v>
          </cell>
          <cell r="FR243">
            <v>0</v>
          </cell>
          <cell r="FS243">
            <v>0</v>
          </cell>
          <cell r="FT243">
            <v>61346.54</v>
          </cell>
          <cell r="FU243">
            <v>2659.66</v>
          </cell>
          <cell r="FV243">
            <v>0</v>
          </cell>
          <cell r="FW243">
            <v>0</v>
          </cell>
          <cell r="FX243">
            <v>30000</v>
          </cell>
          <cell r="FY243">
            <v>0</v>
          </cell>
          <cell r="FZ243">
            <v>15528.92</v>
          </cell>
          <cell r="GA243">
            <v>13157.96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340640123.57999998</v>
          </cell>
        </row>
        <row r="244">
          <cell r="F244" t="str">
            <v>32358</v>
          </cell>
          <cell r="G244">
            <v>1611434.31</v>
          </cell>
          <cell r="H244">
            <v>1608968.97</v>
          </cell>
          <cell r="I244">
            <v>0</v>
          </cell>
          <cell r="J244">
            <v>0</v>
          </cell>
          <cell r="K244">
            <v>2465.34</v>
          </cell>
          <cell r="L244">
            <v>0</v>
          </cell>
          <cell r="M244">
            <v>0</v>
          </cell>
          <cell r="N244">
            <v>405086.42</v>
          </cell>
          <cell r="O244">
            <v>11190.2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47191</v>
          </cell>
          <cell r="W244">
            <v>1160.57</v>
          </cell>
          <cell r="X244">
            <v>2840.25</v>
          </cell>
          <cell r="Y244">
            <v>0</v>
          </cell>
          <cell r="Z244">
            <v>16000.1</v>
          </cell>
          <cell r="AA244">
            <v>0</v>
          </cell>
          <cell r="AB244">
            <v>167049.70000000001</v>
          </cell>
          <cell r="AC244">
            <v>9020.42</v>
          </cell>
          <cell r="AD244">
            <v>0</v>
          </cell>
          <cell r="AE244">
            <v>131698.85</v>
          </cell>
          <cell r="AF244">
            <v>66.040000000000006</v>
          </cell>
          <cell r="AG244">
            <v>2410</v>
          </cell>
          <cell r="AH244">
            <v>0</v>
          </cell>
          <cell r="AI244">
            <v>16459.29</v>
          </cell>
          <cell r="AJ244">
            <v>0</v>
          </cell>
          <cell r="AK244">
            <v>6792062.7300000004</v>
          </cell>
          <cell r="AL244">
            <v>6246085.6600000001</v>
          </cell>
          <cell r="AM244">
            <v>125521.91</v>
          </cell>
          <cell r="AN244">
            <v>420455.16</v>
          </cell>
          <cell r="AO244">
            <v>0</v>
          </cell>
          <cell r="AP244">
            <v>0</v>
          </cell>
          <cell r="AQ244">
            <v>1390470.2</v>
          </cell>
          <cell r="AR244">
            <v>0</v>
          </cell>
          <cell r="AS244">
            <v>640569.09</v>
          </cell>
          <cell r="AT244">
            <v>0</v>
          </cell>
          <cell r="AU244">
            <v>0</v>
          </cell>
          <cell r="AV244">
            <v>0</v>
          </cell>
          <cell r="AW244">
            <v>99367.19</v>
          </cell>
          <cell r="AX244">
            <v>0</v>
          </cell>
          <cell r="AY244">
            <v>47280.88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5514.08</v>
          </cell>
          <cell r="BE244">
            <v>597738.96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369246.77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120742.18</v>
          </cell>
          <cell r="CH244">
            <v>0</v>
          </cell>
          <cell r="CI244">
            <v>13001.82</v>
          </cell>
          <cell r="CJ244">
            <v>0</v>
          </cell>
          <cell r="CK244">
            <v>54321.66</v>
          </cell>
          <cell r="CL244">
            <v>27245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125371.34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28564.77</v>
          </cell>
          <cell r="FI244">
            <v>69470</v>
          </cell>
          <cell r="FJ244">
            <v>69470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2617.14</v>
          </cell>
          <cell r="FU244">
            <v>1845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772.14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21280775.140000001</v>
          </cell>
        </row>
        <row r="245">
          <cell r="F245" t="str">
            <v>32360</v>
          </cell>
          <cell r="G245">
            <v>9486977.0600000005</v>
          </cell>
          <cell r="H245">
            <v>9485817.1799999997</v>
          </cell>
          <cell r="I245">
            <v>0</v>
          </cell>
          <cell r="J245">
            <v>0</v>
          </cell>
          <cell r="K245">
            <v>1159.8800000000001</v>
          </cell>
          <cell r="L245">
            <v>0</v>
          </cell>
          <cell r="M245">
            <v>0</v>
          </cell>
          <cell r="N245">
            <v>891755.43</v>
          </cell>
          <cell r="O245">
            <v>116269.75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16201.79</v>
          </cell>
          <cell r="X245">
            <v>0</v>
          </cell>
          <cell r="Y245">
            <v>0</v>
          </cell>
          <cell r="Z245">
            <v>0</v>
          </cell>
          <cell r="AA245">
            <v>35695.410000000003</v>
          </cell>
          <cell r="AB245">
            <v>432979.66</v>
          </cell>
          <cell r="AC245">
            <v>82166.03</v>
          </cell>
          <cell r="AD245">
            <v>0</v>
          </cell>
          <cell r="AE245">
            <v>17880.46</v>
          </cell>
          <cell r="AF245">
            <v>6284.07</v>
          </cell>
          <cell r="AG245">
            <v>16961.7</v>
          </cell>
          <cell r="AH245">
            <v>433.21</v>
          </cell>
          <cell r="AI245">
            <v>161556.79</v>
          </cell>
          <cell r="AJ245">
            <v>5326.56</v>
          </cell>
          <cell r="AK245">
            <v>34357837.859999999</v>
          </cell>
          <cell r="AL245">
            <v>31164416.329999998</v>
          </cell>
          <cell r="AM245">
            <v>1243142.4099999999</v>
          </cell>
          <cell r="AN245">
            <v>1950279.12</v>
          </cell>
          <cell r="AO245">
            <v>0</v>
          </cell>
          <cell r="AP245">
            <v>0</v>
          </cell>
          <cell r="AQ245">
            <v>9554343.3800000008</v>
          </cell>
          <cell r="AR245">
            <v>0</v>
          </cell>
          <cell r="AS245">
            <v>4666196.8099999996</v>
          </cell>
          <cell r="AT245">
            <v>569054.91</v>
          </cell>
          <cell r="AU245">
            <v>0</v>
          </cell>
          <cell r="AV245">
            <v>0</v>
          </cell>
          <cell r="AW245">
            <v>1381632.89</v>
          </cell>
          <cell r="AX245">
            <v>0</v>
          </cell>
          <cell r="AY245">
            <v>393497.53</v>
          </cell>
          <cell r="AZ245">
            <v>0</v>
          </cell>
          <cell r="BA245">
            <v>180488.11</v>
          </cell>
          <cell r="BB245">
            <v>104630.88</v>
          </cell>
          <cell r="BC245">
            <v>0</v>
          </cell>
          <cell r="BD245">
            <v>36390.54</v>
          </cell>
          <cell r="BE245">
            <v>2222451.71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13115.85</v>
          </cell>
          <cell r="BQ245">
            <v>0</v>
          </cell>
          <cell r="BR245">
            <v>0</v>
          </cell>
          <cell r="BS245">
            <v>0</v>
          </cell>
          <cell r="BT245">
            <v>13115.85</v>
          </cell>
          <cell r="BU245">
            <v>0</v>
          </cell>
          <cell r="BV245">
            <v>0</v>
          </cell>
          <cell r="BW245">
            <v>3390543.87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767912.87</v>
          </cell>
          <cell r="CH245">
            <v>0</v>
          </cell>
          <cell r="CI245">
            <v>27430</v>
          </cell>
          <cell r="CJ245">
            <v>0</v>
          </cell>
          <cell r="CK245">
            <v>916396</v>
          </cell>
          <cell r="CL245">
            <v>470375.12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66354.58</v>
          </cell>
          <cell r="CY245">
            <v>1007998.18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134077.12</v>
          </cell>
          <cell r="FI245">
            <v>25916.720000000001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0</v>
          </cell>
          <cell r="FS245">
            <v>25916.720000000001</v>
          </cell>
          <cell r="FT245">
            <v>6259.99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859.99</v>
          </cell>
          <cell r="GA245">
            <v>5400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115453500.31999999</v>
          </cell>
        </row>
        <row r="246">
          <cell r="F246" t="str">
            <v>32361</v>
          </cell>
          <cell r="G246">
            <v>11415453.140000001</v>
          </cell>
          <cell r="H246">
            <v>11409696.57</v>
          </cell>
          <cell r="I246">
            <v>0</v>
          </cell>
          <cell r="J246">
            <v>0</v>
          </cell>
          <cell r="K246">
            <v>5756.57</v>
          </cell>
          <cell r="L246">
            <v>0</v>
          </cell>
          <cell r="M246">
            <v>0</v>
          </cell>
          <cell r="N246">
            <v>709232.32</v>
          </cell>
          <cell r="O246">
            <v>25524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5283.16</v>
          </cell>
          <cell r="X246">
            <v>0</v>
          </cell>
          <cell r="Y246">
            <v>0</v>
          </cell>
          <cell r="Z246">
            <v>0</v>
          </cell>
          <cell r="AA246">
            <v>12046.99</v>
          </cell>
          <cell r="AB246">
            <v>362779.49</v>
          </cell>
          <cell r="AC246">
            <v>79219.429999999993</v>
          </cell>
          <cell r="AD246">
            <v>0</v>
          </cell>
          <cell r="AE246">
            <v>45183.99</v>
          </cell>
          <cell r="AF246">
            <v>5060.1499999999996</v>
          </cell>
          <cell r="AG246">
            <v>21313.4</v>
          </cell>
          <cell r="AH246">
            <v>0</v>
          </cell>
          <cell r="AI246">
            <v>53946.65</v>
          </cell>
          <cell r="AJ246">
            <v>98875.06</v>
          </cell>
          <cell r="AK246">
            <v>32123942.68</v>
          </cell>
          <cell r="AL246">
            <v>28820275.379999999</v>
          </cell>
          <cell r="AM246">
            <v>1105422.6499999999</v>
          </cell>
          <cell r="AN246">
            <v>2190806.16</v>
          </cell>
          <cell r="AO246">
            <v>7438.49</v>
          </cell>
          <cell r="AP246">
            <v>0</v>
          </cell>
          <cell r="AQ246">
            <v>10013707.470000001</v>
          </cell>
          <cell r="AR246">
            <v>0</v>
          </cell>
          <cell r="AS246">
            <v>4238544.42</v>
          </cell>
          <cell r="AT246">
            <v>301330.19</v>
          </cell>
          <cell r="AU246">
            <v>0</v>
          </cell>
          <cell r="AV246">
            <v>0</v>
          </cell>
          <cell r="AW246">
            <v>1713683.65</v>
          </cell>
          <cell r="AX246">
            <v>0</v>
          </cell>
          <cell r="AY246">
            <v>350888.2</v>
          </cell>
          <cell r="AZ246">
            <v>0</v>
          </cell>
          <cell r="BA246">
            <v>152738.01</v>
          </cell>
          <cell r="BB246">
            <v>99400.83</v>
          </cell>
          <cell r="BC246">
            <v>0</v>
          </cell>
          <cell r="BD246">
            <v>33214.410000000003</v>
          </cell>
          <cell r="BE246">
            <v>1995035.62</v>
          </cell>
          <cell r="BF246">
            <v>1128872.1399999999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3913124.26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827601.82</v>
          </cell>
          <cell r="CH246">
            <v>0</v>
          </cell>
          <cell r="CI246">
            <v>31656</v>
          </cell>
          <cell r="CJ246">
            <v>0</v>
          </cell>
          <cell r="CK246">
            <v>1330136.03</v>
          </cell>
          <cell r="CL246">
            <v>197129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8023.02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15827.76</v>
          </cell>
          <cell r="CX246">
            <v>31926.87</v>
          </cell>
          <cell r="CY246">
            <v>1195155.31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126769.27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148899.18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0</v>
          </cell>
          <cell r="FT246">
            <v>2219.0100000000002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2219.0100000000002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116355357.76000002</v>
          </cell>
        </row>
        <row r="247">
          <cell r="F247" t="str">
            <v>32362</v>
          </cell>
          <cell r="G247">
            <v>1566577.22</v>
          </cell>
          <cell r="H247">
            <v>1565686.01</v>
          </cell>
          <cell r="I247">
            <v>0</v>
          </cell>
          <cell r="J247">
            <v>0</v>
          </cell>
          <cell r="K247">
            <v>891.21</v>
          </cell>
          <cell r="L247">
            <v>0</v>
          </cell>
          <cell r="M247">
            <v>0</v>
          </cell>
          <cell r="N247">
            <v>145059.14000000001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3200.4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90127.71</v>
          </cell>
          <cell r="AC247">
            <v>11453.95</v>
          </cell>
          <cell r="AD247">
            <v>0</v>
          </cell>
          <cell r="AE247">
            <v>5700</v>
          </cell>
          <cell r="AF247">
            <v>535.20000000000005</v>
          </cell>
          <cell r="AG247">
            <v>0</v>
          </cell>
          <cell r="AH247">
            <v>29542.75</v>
          </cell>
          <cell r="AI247">
            <v>3198.65</v>
          </cell>
          <cell r="AJ247">
            <v>1300.48</v>
          </cell>
          <cell r="AK247">
            <v>3975255.24</v>
          </cell>
          <cell r="AL247">
            <v>3929583.68</v>
          </cell>
          <cell r="AM247">
            <v>45671.56</v>
          </cell>
          <cell r="AN247">
            <v>0</v>
          </cell>
          <cell r="AO247">
            <v>0</v>
          </cell>
          <cell r="AP247">
            <v>0</v>
          </cell>
          <cell r="AQ247">
            <v>1039994.26</v>
          </cell>
          <cell r="AR247">
            <v>0</v>
          </cell>
          <cell r="AS247">
            <v>352273.84</v>
          </cell>
          <cell r="AT247">
            <v>63419.77</v>
          </cell>
          <cell r="AU247">
            <v>0</v>
          </cell>
          <cell r="AV247">
            <v>0</v>
          </cell>
          <cell r="AW247">
            <v>83394.89</v>
          </cell>
          <cell r="AX247">
            <v>0</v>
          </cell>
          <cell r="AY247">
            <v>21025.599999999999</v>
          </cell>
          <cell r="AZ247">
            <v>0</v>
          </cell>
          <cell r="BA247">
            <v>7297.94</v>
          </cell>
          <cell r="BB247">
            <v>11589.78</v>
          </cell>
          <cell r="BC247">
            <v>0</v>
          </cell>
          <cell r="BD247">
            <v>4435.95</v>
          </cell>
          <cell r="BE247">
            <v>490160.49</v>
          </cell>
          <cell r="BF247">
            <v>5396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1000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372006.28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125278.61</v>
          </cell>
          <cell r="CH247">
            <v>0</v>
          </cell>
          <cell r="CI247">
            <v>3508</v>
          </cell>
          <cell r="CJ247">
            <v>0</v>
          </cell>
          <cell r="CK247">
            <v>68109.59</v>
          </cell>
          <cell r="CL247">
            <v>25868.36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111500.49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21845.18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15896.05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14197784.279999997</v>
          </cell>
        </row>
        <row r="248">
          <cell r="F248" t="str">
            <v>32363</v>
          </cell>
          <cell r="G248">
            <v>8537328.4100000001</v>
          </cell>
          <cell r="H248">
            <v>8537190.8100000005</v>
          </cell>
          <cell r="I248">
            <v>0</v>
          </cell>
          <cell r="J248">
            <v>0</v>
          </cell>
          <cell r="K248">
            <v>137.6</v>
          </cell>
          <cell r="L248">
            <v>0</v>
          </cell>
          <cell r="M248">
            <v>0</v>
          </cell>
          <cell r="N248">
            <v>788784.08</v>
          </cell>
          <cell r="O248">
            <v>52807.16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4180.0600000000004</v>
          </cell>
          <cell r="Y248">
            <v>0</v>
          </cell>
          <cell r="Z248">
            <v>0</v>
          </cell>
          <cell r="AA248">
            <v>10322.36</v>
          </cell>
          <cell r="AB248">
            <v>357478.13</v>
          </cell>
          <cell r="AC248">
            <v>57209.55</v>
          </cell>
          <cell r="AD248">
            <v>0</v>
          </cell>
          <cell r="AE248">
            <v>2750</v>
          </cell>
          <cell r="AF248">
            <v>4228.1099999999997</v>
          </cell>
          <cell r="AG248">
            <v>83489.42</v>
          </cell>
          <cell r="AH248">
            <v>13248.68</v>
          </cell>
          <cell r="AI248">
            <v>193233.06</v>
          </cell>
          <cell r="AJ248">
            <v>9837.5499999999993</v>
          </cell>
          <cell r="AK248">
            <v>28370566.84</v>
          </cell>
          <cell r="AL248">
            <v>25405201.68</v>
          </cell>
          <cell r="AM248">
            <v>550355.34</v>
          </cell>
          <cell r="AN248">
            <v>2414390.4</v>
          </cell>
          <cell r="AO248">
            <v>619.41999999999996</v>
          </cell>
          <cell r="AP248">
            <v>0</v>
          </cell>
          <cell r="AQ248">
            <v>7081679.3399999999</v>
          </cell>
          <cell r="AR248">
            <v>615</v>
          </cell>
          <cell r="AS248">
            <v>3381684.79</v>
          </cell>
          <cell r="AT248">
            <v>324499.02</v>
          </cell>
          <cell r="AU248">
            <v>0</v>
          </cell>
          <cell r="AV248">
            <v>0</v>
          </cell>
          <cell r="AW248">
            <v>1473348.7</v>
          </cell>
          <cell r="AX248">
            <v>0</v>
          </cell>
          <cell r="AY248">
            <v>239998</v>
          </cell>
          <cell r="AZ248">
            <v>0</v>
          </cell>
          <cell r="BA248">
            <v>142124.25</v>
          </cell>
          <cell r="BB248">
            <v>85032.21</v>
          </cell>
          <cell r="BC248">
            <v>0</v>
          </cell>
          <cell r="BD248">
            <v>20204.63</v>
          </cell>
          <cell r="BE248">
            <v>1390672.74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23500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2603056.66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723193</v>
          </cell>
          <cell r="CH248">
            <v>0</v>
          </cell>
          <cell r="CI248">
            <v>20276</v>
          </cell>
          <cell r="CJ248">
            <v>0</v>
          </cell>
          <cell r="CK248">
            <v>587862.72</v>
          </cell>
          <cell r="CL248">
            <v>119876.65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9469.2999999999993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27101.439999999999</v>
          </cell>
          <cell r="CX248">
            <v>19897.240000000002</v>
          </cell>
          <cell r="CY248">
            <v>822564.36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137976.92000000001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56157.08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7535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71146.95</v>
          </cell>
          <cell r="FI248">
            <v>259277.62</v>
          </cell>
          <cell r="FJ248">
            <v>907.2</v>
          </cell>
          <cell r="FK248">
            <v>223839.12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34531.300000000003</v>
          </cell>
          <cell r="FT248">
            <v>506574.79</v>
          </cell>
          <cell r="FU248">
            <v>481500.79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25074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96294535.480000019</v>
          </cell>
        </row>
        <row r="249">
          <cell r="F249" t="str">
            <v>32414</v>
          </cell>
          <cell r="G249">
            <v>2216347.44</v>
          </cell>
          <cell r="H249">
            <v>2215853.1800000002</v>
          </cell>
          <cell r="I249">
            <v>0</v>
          </cell>
          <cell r="J249">
            <v>0</v>
          </cell>
          <cell r="K249">
            <v>494.26</v>
          </cell>
          <cell r="L249">
            <v>0</v>
          </cell>
          <cell r="M249">
            <v>0</v>
          </cell>
          <cell r="N249">
            <v>334487.87</v>
          </cell>
          <cell r="O249">
            <v>15503.74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42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128784.88</v>
          </cell>
          <cell r="AC249">
            <v>34055.96</v>
          </cell>
          <cell r="AD249">
            <v>0</v>
          </cell>
          <cell r="AE249">
            <v>0</v>
          </cell>
          <cell r="AF249">
            <v>245</v>
          </cell>
          <cell r="AG249">
            <v>22859.66</v>
          </cell>
          <cell r="AH249">
            <v>3675.64</v>
          </cell>
          <cell r="AI249">
            <v>117197.72</v>
          </cell>
          <cell r="AJ249">
            <v>12123.27</v>
          </cell>
          <cell r="AK249">
            <v>19109968.870000001</v>
          </cell>
          <cell r="AL249">
            <v>16384940.800000001</v>
          </cell>
          <cell r="AM249">
            <v>455476.39</v>
          </cell>
          <cell r="AN249">
            <v>2269551.6800000002</v>
          </cell>
          <cell r="AO249">
            <v>0</v>
          </cell>
          <cell r="AP249">
            <v>0</v>
          </cell>
          <cell r="AQ249">
            <v>4297061.38</v>
          </cell>
          <cell r="AR249">
            <v>0</v>
          </cell>
          <cell r="AS249">
            <v>1943471.15</v>
          </cell>
          <cell r="AT249">
            <v>50085.22</v>
          </cell>
          <cell r="AU249">
            <v>0</v>
          </cell>
          <cell r="AV249">
            <v>0</v>
          </cell>
          <cell r="AW249">
            <v>906647.16</v>
          </cell>
          <cell r="AX249">
            <v>0</v>
          </cell>
          <cell r="AY249">
            <v>101611.27</v>
          </cell>
          <cell r="AZ249">
            <v>0</v>
          </cell>
          <cell r="BA249">
            <v>19269.55</v>
          </cell>
          <cell r="BB249">
            <v>56010.32</v>
          </cell>
          <cell r="BC249">
            <v>0</v>
          </cell>
          <cell r="BD249">
            <v>22649.42</v>
          </cell>
          <cell r="BE249">
            <v>1196357.29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960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1850275.7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516712.97</v>
          </cell>
          <cell r="CH249">
            <v>0</v>
          </cell>
          <cell r="CI249">
            <v>15505</v>
          </cell>
          <cell r="CJ249">
            <v>0</v>
          </cell>
          <cell r="CK249">
            <v>617400.13</v>
          </cell>
          <cell r="CL249">
            <v>70223.44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16108.48</v>
          </cell>
          <cell r="CY249">
            <v>564477.1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49848.58</v>
          </cell>
          <cell r="FI249">
            <v>43517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0</v>
          </cell>
          <cell r="FR249">
            <v>0</v>
          </cell>
          <cell r="FS249">
            <v>43517</v>
          </cell>
          <cell r="FT249">
            <v>408933</v>
          </cell>
          <cell r="FU249">
            <v>407433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1500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56521182.520000003</v>
          </cell>
        </row>
        <row r="250">
          <cell r="F250" t="str">
            <v>32416</v>
          </cell>
          <cell r="G250">
            <v>2883224.34</v>
          </cell>
          <cell r="H250">
            <v>2875660.94</v>
          </cell>
          <cell r="I250">
            <v>0</v>
          </cell>
          <cell r="J250">
            <v>0</v>
          </cell>
          <cell r="K250">
            <v>7563.4</v>
          </cell>
          <cell r="L250">
            <v>0</v>
          </cell>
          <cell r="M250">
            <v>0</v>
          </cell>
          <cell r="N250">
            <v>408646.08</v>
          </cell>
          <cell r="O250">
            <v>22509.5</v>
          </cell>
          <cell r="P250">
            <v>0</v>
          </cell>
          <cell r="Q250">
            <v>3795.82</v>
          </cell>
          <cell r="R250">
            <v>0</v>
          </cell>
          <cell r="S250">
            <v>0</v>
          </cell>
          <cell r="T250">
            <v>620</v>
          </cell>
          <cell r="U250">
            <v>0</v>
          </cell>
          <cell r="V250">
            <v>0</v>
          </cell>
          <cell r="W250">
            <v>3150.63</v>
          </cell>
          <cell r="X250">
            <v>155635.23000000001</v>
          </cell>
          <cell r="Y250">
            <v>0</v>
          </cell>
          <cell r="Z250">
            <v>0</v>
          </cell>
          <cell r="AA250">
            <v>0</v>
          </cell>
          <cell r="AB250">
            <v>118826.37</v>
          </cell>
          <cell r="AC250">
            <v>25050.17</v>
          </cell>
          <cell r="AD250">
            <v>0</v>
          </cell>
          <cell r="AE250">
            <v>6738.28</v>
          </cell>
          <cell r="AF250">
            <v>1575.09</v>
          </cell>
          <cell r="AG250">
            <v>19858.810000000001</v>
          </cell>
          <cell r="AH250">
            <v>4190.82</v>
          </cell>
          <cell r="AI250">
            <v>37972.01</v>
          </cell>
          <cell r="AJ250">
            <v>8723.35</v>
          </cell>
          <cell r="AK250">
            <v>10617799.08</v>
          </cell>
          <cell r="AL250">
            <v>9323855.6500000004</v>
          </cell>
          <cell r="AM250">
            <v>394557.47</v>
          </cell>
          <cell r="AN250">
            <v>899385.96</v>
          </cell>
          <cell r="AO250">
            <v>0</v>
          </cell>
          <cell r="AP250">
            <v>0</v>
          </cell>
          <cell r="AQ250">
            <v>3550388.13</v>
          </cell>
          <cell r="AR250">
            <v>0</v>
          </cell>
          <cell r="AS250">
            <v>1354938.49</v>
          </cell>
          <cell r="AT250">
            <v>138561.76</v>
          </cell>
          <cell r="AU250">
            <v>0</v>
          </cell>
          <cell r="AV250">
            <v>0</v>
          </cell>
          <cell r="AW250">
            <v>611326.93000000005</v>
          </cell>
          <cell r="AX250">
            <v>0</v>
          </cell>
          <cell r="AY250">
            <v>120550.14</v>
          </cell>
          <cell r="AZ250">
            <v>0</v>
          </cell>
          <cell r="BA250">
            <v>13942</v>
          </cell>
          <cell r="BB250">
            <v>31992.1</v>
          </cell>
          <cell r="BC250">
            <v>0</v>
          </cell>
          <cell r="BD250">
            <v>13776.88</v>
          </cell>
          <cell r="BE250">
            <v>1259840.71</v>
          </cell>
          <cell r="BF250">
            <v>120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5339.12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1350633.57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367100</v>
          </cell>
          <cell r="CH250">
            <v>0</v>
          </cell>
          <cell r="CI250">
            <v>0</v>
          </cell>
          <cell r="CJ250">
            <v>0</v>
          </cell>
          <cell r="CK250">
            <v>466905.99</v>
          </cell>
          <cell r="CL250">
            <v>82934.67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4004.09</v>
          </cell>
          <cell r="CY250">
            <v>390442.29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39246.53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388380.7</v>
          </cell>
          <cell r="FU250">
            <v>2975</v>
          </cell>
          <cell r="FV250">
            <v>0</v>
          </cell>
          <cell r="FW250">
            <v>375464.88</v>
          </cell>
          <cell r="FX250">
            <v>0</v>
          </cell>
          <cell r="FY250">
            <v>0</v>
          </cell>
          <cell r="FZ250">
            <v>1533.24</v>
          </cell>
          <cell r="GA250">
            <v>8407.58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38398143.800000012</v>
          </cell>
        </row>
        <row r="251">
          <cell r="F251" t="str">
            <v>32901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899900.85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452.37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67050.31</v>
          </cell>
          <cell r="AC251">
            <v>0</v>
          </cell>
          <cell r="AD251">
            <v>0</v>
          </cell>
          <cell r="AE251">
            <v>802453.96</v>
          </cell>
          <cell r="AF251">
            <v>1535</v>
          </cell>
          <cell r="AG251">
            <v>0</v>
          </cell>
          <cell r="AH251">
            <v>0</v>
          </cell>
          <cell r="AI251">
            <v>28409.21</v>
          </cell>
          <cell r="AJ251">
            <v>0</v>
          </cell>
          <cell r="AK251">
            <v>2858023.4</v>
          </cell>
          <cell r="AL251">
            <v>2822860.29</v>
          </cell>
          <cell r="AM251">
            <v>35163.11</v>
          </cell>
          <cell r="AN251">
            <v>0</v>
          </cell>
          <cell r="AO251">
            <v>0</v>
          </cell>
          <cell r="AP251">
            <v>0</v>
          </cell>
          <cell r="AQ251">
            <v>563209.66</v>
          </cell>
          <cell r="AR251">
            <v>0</v>
          </cell>
          <cell r="AS251">
            <v>260306.09</v>
          </cell>
          <cell r="AT251">
            <v>0</v>
          </cell>
          <cell r="AU251">
            <v>0</v>
          </cell>
          <cell r="AV251">
            <v>0</v>
          </cell>
          <cell r="AW251">
            <v>52648.11</v>
          </cell>
          <cell r="AX251">
            <v>0</v>
          </cell>
          <cell r="AY251">
            <v>13012.28</v>
          </cell>
          <cell r="AZ251">
            <v>0</v>
          </cell>
          <cell r="BA251">
            <v>2491.85</v>
          </cell>
          <cell r="BB251">
            <v>2588.65</v>
          </cell>
          <cell r="BC251">
            <v>0</v>
          </cell>
          <cell r="BD251">
            <v>5058.54</v>
          </cell>
          <cell r="BE251">
            <v>226663.33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440.81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480205.33</v>
          </cell>
          <cell r="BX251">
            <v>212628.13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65126.01</v>
          </cell>
          <cell r="CH251">
            <v>0</v>
          </cell>
          <cell r="CI251">
            <v>0</v>
          </cell>
          <cell r="CJ251">
            <v>0</v>
          </cell>
          <cell r="CK251">
            <v>65873.740000000005</v>
          </cell>
          <cell r="CL251">
            <v>18864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114345.26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3368.19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9602678.4799999986</v>
          </cell>
        </row>
        <row r="252">
          <cell r="F252" t="str">
            <v>32907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951556.17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178.16</v>
          </cell>
          <cell r="U252">
            <v>0</v>
          </cell>
          <cell r="V252">
            <v>0</v>
          </cell>
          <cell r="W252">
            <v>37318.92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36912.86</v>
          </cell>
          <cell r="AC252">
            <v>2794.63</v>
          </cell>
          <cell r="AD252">
            <v>0</v>
          </cell>
          <cell r="AE252">
            <v>850699.72</v>
          </cell>
          <cell r="AF252">
            <v>9342.69</v>
          </cell>
          <cell r="AG252">
            <v>0</v>
          </cell>
          <cell r="AH252">
            <v>0</v>
          </cell>
          <cell r="AI252">
            <v>4881.54</v>
          </cell>
          <cell r="AJ252">
            <v>9427.65</v>
          </cell>
          <cell r="AK252">
            <v>2839019</v>
          </cell>
          <cell r="AL252">
            <v>2797341.61</v>
          </cell>
          <cell r="AM252">
            <v>41677.39</v>
          </cell>
          <cell r="AN252">
            <v>0</v>
          </cell>
          <cell r="AO252">
            <v>0</v>
          </cell>
          <cell r="AP252">
            <v>0</v>
          </cell>
          <cell r="AQ252">
            <v>710205.06</v>
          </cell>
          <cell r="AR252">
            <v>0</v>
          </cell>
          <cell r="AS252">
            <v>251969.03</v>
          </cell>
          <cell r="AT252">
            <v>0</v>
          </cell>
          <cell r="AU252">
            <v>0</v>
          </cell>
          <cell r="AV252">
            <v>0</v>
          </cell>
          <cell r="AW252">
            <v>118175.3</v>
          </cell>
          <cell r="AX252">
            <v>0</v>
          </cell>
          <cell r="AY252">
            <v>388.93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3199.62</v>
          </cell>
          <cell r="BE252">
            <v>336472.18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324087.56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53643.78</v>
          </cell>
          <cell r="CH252">
            <v>0</v>
          </cell>
          <cell r="CI252">
            <v>0</v>
          </cell>
          <cell r="CJ252">
            <v>0</v>
          </cell>
          <cell r="CK252">
            <v>81962.740000000005</v>
          </cell>
          <cell r="CL252">
            <v>8379.85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128425.87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51675.32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400000</v>
          </cell>
          <cell r="GE252">
            <v>400000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10449735.579999996</v>
          </cell>
        </row>
        <row r="253">
          <cell r="F253" t="str">
            <v>33030</v>
          </cell>
          <cell r="G253">
            <v>60621.26</v>
          </cell>
          <cell r="H253">
            <v>53082.53</v>
          </cell>
          <cell r="I253">
            <v>0</v>
          </cell>
          <cell r="J253">
            <v>0</v>
          </cell>
          <cell r="K253">
            <v>7538.73</v>
          </cell>
          <cell r="L253">
            <v>0</v>
          </cell>
          <cell r="M253">
            <v>0</v>
          </cell>
          <cell r="N253">
            <v>11126.78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125.4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4274.05</v>
          </cell>
          <cell r="AC253">
            <v>2779.83</v>
          </cell>
          <cell r="AD253">
            <v>0</v>
          </cell>
          <cell r="AE253">
            <v>222</v>
          </cell>
          <cell r="AF253">
            <v>0</v>
          </cell>
          <cell r="AG253">
            <v>0</v>
          </cell>
          <cell r="AH253">
            <v>0</v>
          </cell>
          <cell r="AI253">
            <v>979.37</v>
          </cell>
          <cell r="AJ253">
            <v>2746.13</v>
          </cell>
          <cell r="AK253">
            <v>576245.06999999995</v>
          </cell>
          <cell r="AL253">
            <v>473486.49</v>
          </cell>
          <cell r="AM253">
            <v>2993.14</v>
          </cell>
          <cell r="AN253">
            <v>99765.440000000002</v>
          </cell>
          <cell r="AO253">
            <v>0</v>
          </cell>
          <cell r="AP253">
            <v>0</v>
          </cell>
          <cell r="AQ253">
            <v>183316</v>
          </cell>
          <cell r="AR253">
            <v>0</v>
          </cell>
          <cell r="AS253">
            <v>29563.75</v>
          </cell>
          <cell r="AT253">
            <v>0</v>
          </cell>
          <cell r="AU253">
            <v>0</v>
          </cell>
          <cell r="AV253">
            <v>0</v>
          </cell>
          <cell r="AW253">
            <v>29929.8</v>
          </cell>
          <cell r="AX253">
            <v>0</v>
          </cell>
          <cell r="AY253">
            <v>21711.32</v>
          </cell>
          <cell r="AZ253">
            <v>0</v>
          </cell>
          <cell r="BA253">
            <v>0</v>
          </cell>
          <cell r="BB253">
            <v>361.69</v>
          </cell>
          <cell r="BC253">
            <v>0</v>
          </cell>
          <cell r="BD253">
            <v>2812.3</v>
          </cell>
          <cell r="BE253">
            <v>98937.14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948.66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948.66</v>
          </cell>
          <cell r="BV253">
            <v>0</v>
          </cell>
          <cell r="BW253">
            <v>113290.48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8134.05</v>
          </cell>
          <cell r="CH253">
            <v>0</v>
          </cell>
          <cell r="CI253">
            <v>0</v>
          </cell>
          <cell r="CJ253">
            <v>0</v>
          </cell>
          <cell r="CK253">
            <v>39785</v>
          </cell>
          <cell r="CL253">
            <v>39597.870000000003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23114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2659.56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0</v>
          </cell>
          <cell r="FR253">
            <v>0</v>
          </cell>
          <cell r="FS253">
            <v>0</v>
          </cell>
          <cell r="FT253">
            <v>130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130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1891356.4999999998</v>
          </cell>
        </row>
        <row r="254">
          <cell r="F254" t="str">
            <v>33036</v>
          </cell>
          <cell r="G254">
            <v>1004882.65</v>
          </cell>
          <cell r="H254">
            <v>972403.63</v>
          </cell>
          <cell r="I254">
            <v>0</v>
          </cell>
          <cell r="J254">
            <v>0</v>
          </cell>
          <cell r="K254">
            <v>32479.02</v>
          </cell>
          <cell r="L254">
            <v>0</v>
          </cell>
          <cell r="M254">
            <v>0</v>
          </cell>
          <cell r="N254">
            <v>141466.64000000001</v>
          </cell>
          <cell r="O254">
            <v>4263</v>
          </cell>
          <cell r="P254">
            <v>0</v>
          </cell>
          <cell r="Q254">
            <v>34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697</v>
          </cell>
          <cell r="X254">
            <v>0</v>
          </cell>
          <cell r="Y254">
            <v>0</v>
          </cell>
          <cell r="Z254">
            <v>0</v>
          </cell>
          <cell r="AA254">
            <v>9</v>
          </cell>
          <cell r="AB254">
            <v>49137.23</v>
          </cell>
          <cell r="AC254">
            <v>9535.48</v>
          </cell>
          <cell r="AD254">
            <v>0</v>
          </cell>
          <cell r="AE254">
            <v>2750</v>
          </cell>
          <cell r="AF254">
            <v>1724.22</v>
          </cell>
          <cell r="AG254">
            <v>1365</v>
          </cell>
          <cell r="AH254">
            <v>0</v>
          </cell>
          <cell r="AI254">
            <v>68751.789999999994</v>
          </cell>
          <cell r="AJ254">
            <v>3199.92</v>
          </cell>
          <cell r="AK254">
            <v>5963169.0800000001</v>
          </cell>
          <cell r="AL254">
            <v>5325919.96</v>
          </cell>
          <cell r="AM254">
            <v>151353.12</v>
          </cell>
          <cell r="AN254">
            <v>485896</v>
          </cell>
          <cell r="AO254">
            <v>0</v>
          </cell>
          <cell r="AP254">
            <v>0</v>
          </cell>
          <cell r="AQ254">
            <v>1698040.07</v>
          </cell>
          <cell r="AR254">
            <v>0</v>
          </cell>
          <cell r="AS254">
            <v>660503.1</v>
          </cell>
          <cell r="AT254">
            <v>0</v>
          </cell>
          <cell r="AU254">
            <v>0</v>
          </cell>
          <cell r="AV254">
            <v>0</v>
          </cell>
          <cell r="AW254">
            <v>439617.45</v>
          </cell>
          <cell r="AX254">
            <v>0</v>
          </cell>
          <cell r="AY254">
            <v>84016.88</v>
          </cell>
          <cell r="AZ254">
            <v>0</v>
          </cell>
          <cell r="BA254">
            <v>0</v>
          </cell>
          <cell r="BB254">
            <v>18481.900000000001</v>
          </cell>
          <cell r="BC254">
            <v>0</v>
          </cell>
          <cell r="BD254">
            <v>4840.3</v>
          </cell>
          <cell r="BE254">
            <v>490580.44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22792.400000000001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22792.400000000001</v>
          </cell>
          <cell r="BV254">
            <v>0</v>
          </cell>
          <cell r="BW254">
            <v>890126.41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183785</v>
          </cell>
          <cell r="CH254">
            <v>0</v>
          </cell>
          <cell r="CI254">
            <v>11897</v>
          </cell>
          <cell r="CJ254">
            <v>0</v>
          </cell>
          <cell r="CK254">
            <v>393284.47</v>
          </cell>
          <cell r="CL254">
            <v>77166.820000000007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2754.35</v>
          </cell>
          <cell r="CY254">
            <v>186266.9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9696.23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25275.64</v>
          </cell>
          <cell r="FI254">
            <v>74996.649999999994</v>
          </cell>
          <cell r="FJ254">
            <v>0</v>
          </cell>
          <cell r="FK254">
            <v>2398.0100000000002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1977.28</v>
          </cell>
          <cell r="FS254">
            <v>70621.36</v>
          </cell>
          <cell r="FT254">
            <v>2493.2600000000002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2493.2600000000002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19595934.32</v>
          </cell>
        </row>
        <row r="255">
          <cell r="F255" t="str">
            <v>33049</v>
          </cell>
          <cell r="G255">
            <v>34671.760000000002</v>
          </cell>
          <cell r="H255">
            <v>34352.300000000003</v>
          </cell>
          <cell r="I255">
            <v>0</v>
          </cell>
          <cell r="J255">
            <v>0</v>
          </cell>
          <cell r="K255">
            <v>319.45999999999998</v>
          </cell>
          <cell r="L255">
            <v>0</v>
          </cell>
          <cell r="M255">
            <v>0</v>
          </cell>
          <cell r="N255">
            <v>133323.67000000001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9764.77</v>
          </cell>
          <cell r="AC255">
            <v>37392.17</v>
          </cell>
          <cell r="AD255">
            <v>0</v>
          </cell>
          <cell r="AE255">
            <v>369.92</v>
          </cell>
          <cell r="AF255">
            <v>0</v>
          </cell>
          <cell r="AG255">
            <v>44750</v>
          </cell>
          <cell r="AH255">
            <v>0</v>
          </cell>
          <cell r="AI255">
            <v>0</v>
          </cell>
          <cell r="AJ255">
            <v>41046.81</v>
          </cell>
          <cell r="AK255">
            <v>3761472.25</v>
          </cell>
          <cell r="AL255">
            <v>3172098.47</v>
          </cell>
          <cell r="AM255">
            <v>82896.58</v>
          </cell>
          <cell r="AN255">
            <v>506477.2</v>
          </cell>
          <cell r="AO255">
            <v>0</v>
          </cell>
          <cell r="AP255">
            <v>0</v>
          </cell>
          <cell r="AQ255">
            <v>1147463.6100000001</v>
          </cell>
          <cell r="AR255">
            <v>0</v>
          </cell>
          <cell r="AS255">
            <v>388571.12</v>
          </cell>
          <cell r="AT255">
            <v>6421.97</v>
          </cell>
          <cell r="AU255">
            <v>0</v>
          </cell>
          <cell r="AV255">
            <v>0</v>
          </cell>
          <cell r="AW255">
            <v>246307.39</v>
          </cell>
          <cell r="AX255">
            <v>0</v>
          </cell>
          <cell r="AY255">
            <v>236800.23</v>
          </cell>
          <cell r="AZ255">
            <v>0</v>
          </cell>
          <cell r="BA255">
            <v>0</v>
          </cell>
          <cell r="BB255">
            <v>6256.59</v>
          </cell>
          <cell r="BC255">
            <v>0</v>
          </cell>
          <cell r="BD255">
            <v>5131.79</v>
          </cell>
          <cell r="BE255">
            <v>257974.52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2374817.17</v>
          </cell>
          <cell r="BQ255">
            <v>0</v>
          </cell>
          <cell r="BR255">
            <v>2341151.46</v>
          </cell>
          <cell r="BS255">
            <v>22955</v>
          </cell>
          <cell r="BT255">
            <v>0</v>
          </cell>
          <cell r="BU255">
            <v>10710.71</v>
          </cell>
          <cell r="BV255">
            <v>0</v>
          </cell>
          <cell r="BW255">
            <v>925422.46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89347.98</v>
          </cell>
          <cell r="CH255">
            <v>0</v>
          </cell>
          <cell r="CI255">
            <v>0</v>
          </cell>
          <cell r="CJ255">
            <v>0</v>
          </cell>
          <cell r="CK255">
            <v>123084.82</v>
          </cell>
          <cell r="CL255">
            <v>51706.69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15798.3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234887.48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67047.33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269854.01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56597.75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17098.099999999999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0</v>
          </cell>
          <cell r="FT255">
            <v>5448.87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5448.87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16765239.580000002</v>
          </cell>
        </row>
        <row r="256">
          <cell r="F256" t="str">
            <v>33070</v>
          </cell>
          <cell r="G256">
            <v>153683.53</v>
          </cell>
          <cell r="H256">
            <v>146182.89000000001</v>
          </cell>
          <cell r="I256">
            <v>0</v>
          </cell>
          <cell r="J256">
            <v>0</v>
          </cell>
          <cell r="K256">
            <v>7500.64</v>
          </cell>
          <cell r="L256">
            <v>0</v>
          </cell>
          <cell r="M256">
            <v>0</v>
          </cell>
          <cell r="N256">
            <v>147193.41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91519.96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17240.66</v>
          </cell>
          <cell r="AC256">
            <v>1385.02</v>
          </cell>
          <cell r="AD256">
            <v>0</v>
          </cell>
          <cell r="AE256">
            <v>3796.6</v>
          </cell>
          <cell r="AF256">
            <v>1344.5</v>
          </cell>
          <cell r="AG256">
            <v>19260</v>
          </cell>
          <cell r="AH256">
            <v>0</v>
          </cell>
          <cell r="AI256">
            <v>3886.74</v>
          </cell>
          <cell r="AJ256">
            <v>8759.93</v>
          </cell>
          <cell r="AK256">
            <v>6003467.9800000004</v>
          </cell>
          <cell r="AL256">
            <v>5176030.8499999996</v>
          </cell>
          <cell r="AM256">
            <v>90486.89</v>
          </cell>
          <cell r="AN256">
            <v>736950.24</v>
          </cell>
          <cell r="AO256">
            <v>0</v>
          </cell>
          <cell r="AP256">
            <v>0</v>
          </cell>
          <cell r="AQ256">
            <v>1663781.37</v>
          </cell>
          <cell r="AR256">
            <v>0</v>
          </cell>
          <cell r="AS256">
            <v>599191.81000000006</v>
          </cell>
          <cell r="AT256">
            <v>0</v>
          </cell>
          <cell r="AU256">
            <v>0</v>
          </cell>
          <cell r="AV256">
            <v>0</v>
          </cell>
          <cell r="AW256">
            <v>154366.68</v>
          </cell>
          <cell r="AX256">
            <v>0</v>
          </cell>
          <cell r="AY256">
            <v>529.66999999999996</v>
          </cell>
          <cell r="AZ256">
            <v>0</v>
          </cell>
          <cell r="BA256">
            <v>0</v>
          </cell>
          <cell r="BB256">
            <v>7180.54</v>
          </cell>
          <cell r="BC256">
            <v>0</v>
          </cell>
          <cell r="BD256">
            <v>2801.33</v>
          </cell>
          <cell r="BE256">
            <v>692746.25</v>
          </cell>
          <cell r="BF256">
            <v>5012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153305</v>
          </cell>
          <cell r="BL256">
            <v>0</v>
          </cell>
          <cell r="BM256">
            <v>48648.09</v>
          </cell>
          <cell r="BN256">
            <v>0</v>
          </cell>
          <cell r="BO256">
            <v>0</v>
          </cell>
          <cell r="BP256">
            <v>8801.76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8801.76</v>
          </cell>
          <cell r="BV256">
            <v>0</v>
          </cell>
          <cell r="BW256">
            <v>375984.48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114069</v>
          </cell>
          <cell r="CH256">
            <v>0</v>
          </cell>
          <cell r="CI256">
            <v>0</v>
          </cell>
          <cell r="CJ256">
            <v>0</v>
          </cell>
          <cell r="CK256">
            <v>85432</v>
          </cell>
          <cell r="CL256">
            <v>35113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28202.09</v>
          </cell>
          <cell r="CX256">
            <v>0</v>
          </cell>
          <cell r="CY256">
            <v>102801.84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10366.549999999999</v>
          </cell>
          <cell r="FI256">
            <v>1072790.6599999999</v>
          </cell>
          <cell r="FJ256">
            <v>1057719.3899999999</v>
          </cell>
          <cell r="FK256">
            <v>6978.23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8093.04</v>
          </cell>
          <cell r="FS256">
            <v>0</v>
          </cell>
          <cell r="FT256">
            <v>295578.5</v>
          </cell>
          <cell r="FU256">
            <v>0</v>
          </cell>
          <cell r="FV256">
            <v>0</v>
          </cell>
          <cell r="FW256">
            <v>295578.5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19442563.379999999</v>
          </cell>
        </row>
        <row r="257">
          <cell r="F257" t="str">
            <v>33115</v>
          </cell>
          <cell r="G257">
            <v>2698773.96</v>
          </cell>
          <cell r="H257">
            <v>2628452.63</v>
          </cell>
          <cell r="I257">
            <v>0</v>
          </cell>
          <cell r="J257">
            <v>0</v>
          </cell>
          <cell r="K257">
            <v>70321.33</v>
          </cell>
          <cell r="L257">
            <v>0</v>
          </cell>
          <cell r="M257">
            <v>0</v>
          </cell>
          <cell r="N257">
            <v>283863.96000000002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81983.45</v>
          </cell>
          <cell r="AC257">
            <v>13090.8</v>
          </cell>
          <cell r="AD257">
            <v>0</v>
          </cell>
          <cell r="AE257">
            <v>2995</v>
          </cell>
          <cell r="AF257">
            <v>307.82</v>
          </cell>
          <cell r="AG257">
            <v>16950</v>
          </cell>
          <cell r="AH257">
            <v>10484.81</v>
          </cell>
          <cell r="AI257">
            <v>158052.07999999999</v>
          </cell>
          <cell r="AJ257">
            <v>0</v>
          </cell>
          <cell r="AK257">
            <v>13666942.039999999</v>
          </cell>
          <cell r="AL257">
            <v>11973261.279999999</v>
          </cell>
          <cell r="AM257">
            <v>410814.6</v>
          </cell>
          <cell r="AN257">
            <v>1259293.76</v>
          </cell>
          <cell r="AO257">
            <v>23572.400000000001</v>
          </cell>
          <cell r="AP257">
            <v>0</v>
          </cell>
          <cell r="AQ257">
            <v>4235204.78</v>
          </cell>
          <cell r="AR257">
            <v>0</v>
          </cell>
          <cell r="AS257">
            <v>1959446.9</v>
          </cell>
          <cell r="AT257">
            <v>62918.53</v>
          </cell>
          <cell r="AU257">
            <v>0</v>
          </cell>
          <cell r="AV257">
            <v>0</v>
          </cell>
          <cell r="AW257">
            <v>756192.87</v>
          </cell>
          <cell r="AX257">
            <v>0</v>
          </cell>
          <cell r="AY257">
            <v>74758.33</v>
          </cell>
          <cell r="AZ257">
            <v>0</v>
          </cell>
          <cell r="BA257">
            <v>24822.65</v>
          </cell>
          <cell r="BB257">
            <v>41175.230000000003</v>
          </cell>
          <cell r="BC257">
            <v>0</v>
          </cell>
          <cell r="BD257">
            <v>12850.44</v>
          </cell>
          <cell r="BE257">
            <v>1303039.83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52688.13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52688.13</v>
          </cell>
          <cell r="BV257">
            <v>0</v>
          </cell>
          <cell r="BW257">
            <v>1693981.03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434528.8</v>
          </cell>
          <cell r="CH257">
            <v>0</v>
          </cell>
          <cell r="CI257">
            <v>16909</v>
          </cell>
          <cell r="CJ257">
            <v>0</v>
          </cell>
          <cell r="CK257">
            <v>653646.96</v>
          </cell>
          <cell r="CL257">
            <v>132345.70000000001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390958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15244.22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50348.35</v>
          </cell>
          <cell r="FI257">
            <v>10327.25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0</v>
          </cell>
          <cell r="FR257">
            <v>0</v>
          </cell>
          <cell r="FS257">
            <v>10327.25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45283562.29999999</v>
          </cell>
        </row>
        <row r="258">
          <cell r="F258" t="str">
            <v>33183</v>
          </cell>
          <cell r="G258">
            <v>255237.22</v>
          </cell>
          <cell r="H258">
            <v>253043.89</v>
          </cell>
          <cell r="I258">
            <v>0</v>
          </cell>
          <cell r="J258">
            <v>0</v>
          </cell>
          <cell r="K258">
            <v>2193.33</v>
          </cell>
          <cell r="L258">
            <v>0</v>
          </cell>
          <cell r="M258">
            <v>0</v>
          </cell>
          <cell r="N258">
            <v>33848.86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4178.75</v>
          </cell>
          <cell r="AC258">
            <v>5866.96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23803.15</v>
          </cell>
          <cell r="AJ258">
            <v>0</v>
          </cell>
          <cell r="AK258">
            <v>1509053.95</v>
          </cell>
          <cell r="AL258">
            <v>1491603.33</v>
          </cell>
          <cell r="AM258">
            <v>17450.62</v>
          </cell>
          <cell r="AN258">
            <v>0</v>
          </cell>
          <cell r="AO258">
            <v>0</v>
          </cell>
          <cell r="AP258">
            <v>0</v>
          </cell>
          <cell r="AQ258">
            <v>203143.57</v>
          </cell>
          <cell r="AR258">
            <v>0</v>
          </cell>
          <cell r="AS258">
            <v>110706.14</v>
          </cell>
          <cell r="AT258">
            <v>7181.45</v>
          </cell>
          <cell r="AU258">
            <v>0</v>
          </cell>
          <cell r="AV258">
            <v>0</v>
          </cell>
          <cell r="AW258">
            <v>78637.27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4644.26</v>
          </cell>
          <cell r="BC258">
            <v>0</v>
          </cell>
          <cell r="BD258">
            <v>1974.45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3840.56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3840.56</v>
          </cell>
          <cell r="BV258">
            <v>0</v>
          </cell>
          <cell r="BW258">
            <v>216364.84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53213</v>
          </cell>
          <cell r="CH258">
            <v>0</v>
          </cell>
          <cell r="CI258">
            <v>0</v>
          </cell>
          <cell r="CJ258">
            <v>0</v>
          </cell>
          <cell r="CK258">
            <v>41114</v>
          </cell>
          <cell r="CL258">
            <v>17465.41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99148.89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5423.54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4442978</v>
          </cell>
        </row>
        <row r="259">
          <cell r="F259" t="str">
            <v>33202</v>
          </cell>
          <cell r="G259">
            <v>81756.429999999993</v>
          </cell>
          <cell r="H259">
            <v>75858.41</v>
          </cell>
          <cell r="I259">
            <v>0</v>
          </cell>
          <cell r="J259">
            <v>0</v>
          </cell>
          <cell r="K259">
            <v>5898.02</v>
          </cell>
          <cell r="L259">
            <v>0</v>
          </cell>
          <cell r="M259">
            <v>0</v>
          </cell>
          <cell r="N259">
            <v>12575.1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10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7460.8</v>
          </cell>
          <cell r="AC259">
            <v>3269.2</v>
          </cell>
          <cell r="AD259">
            <v>0</v>
          </cell>
          <cell r="AE259">
            <v>1680</v>
          </cell>
          <cell r="AF259">
            <v>0</v>
          </cell>
          <cell r="AG259">
            <v>0</v>
          </cell>
          <cell r="AH259">
            <v>0</v>
          </cell>
          <cell r="AI259">
            <v>155.1</v>
          </cell>
          <cell r="AJ259">
            <v>0</v>
          </cell>
          <cell r="AK259">
            <v>718584.54</v>
          </cell>
          <cell r="AL259">
            <v>641980.99</v>
          </cell>
          <cell r="AM259">
            <v>3556.91</v>
          </cell>
          <cell r="AN259">
            <v>73046.64</v>
          </cell>
          <cell r="AO259">
            <v>0</v>
          </cell>
          <cell r="AP259">
            <v>0</v>
          </cell>
          <cell r="AQ259">
            <v>169373.28</v>
          </cell>
          <cell r="AR259">
            <v>0</v>
          </cell>
          <cell r="AS259">
            <v>57432.59</v>
          </cell>
          <cell r="AT259">
            <v>0</v>
          </cell>
          <cell r="AU259">
            <v>0</v>
          </cell>
          <cell r="AV259">
            <v>0</v>
          </cell>
          <cell r="AW259">
            <v>38048.870000000003</v>
          </cell>
          <cell r="AX259">
            <v>0</v>
          </cell>
          <cell r="AY259">
            <v>1257.82</v>
          </cell>
          <cell r="AZ259">
            <v>0</v>
          </cell>
          <cell r="BA259">
            <v>0</v>
          </cell>
          <cell r="BB259">
            <v>1594.43</v>
          </cell>
          <cell r="BC259">
            <v>0</v>
          </cell>
          <cell r="BD259">
            <v>1560.98</v>
          </cell>
          <cell r="BE259">
            <v>66892.59</v>
          </cell>
          <cell r="BF259">
            <v>2586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2335.85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2335.85</v>
          </cell>
          <cell r="BV259">
            <v>0</v>
          </cell>
          <cell r="BW259">
            <v>136502.06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12255.64</v>
          </cell>
          <cell r="CH259">
            <v>0</v>
          </cell>
          <cell r="CI259">
            <v>0</v>
          </cell>
          <cell r="CJ259">
            <v>0</v>
          </cell>
          <cell r="CK259">
            <v>44740.77</v>
          </cell>
          <cell r="CL259">
            <v>32509.13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42767.7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4228.82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0</v>
          </cell>
          <cell r="FR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2242254.5200000005</v>
          </cell>
        </row>
        <row r="260">
          <cell r="F260" t="str">
            <v>33205</v>
          </cell>
          <cell r="G260">
            <v>29398.45</v>
          </cell>
          <cell r="H260">
            <v>28271.81</v>
          </cell>
          <cell r="I260">
            <v>0</v>
          </cell>
          <cell r="J260">
            <v>0</v>
          </cell>
          <cell r="K260">
            <v>1126.6400000000001</v>
          </cell>
          <cell r="L260">
            <v>0</v>
          </cell>
          <cell r="M260">
            <v>0</v>
          </cell>
          <cell r="N260">
            <v>11302.83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55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4780.97</v>
          </cell>
          <cell r="AC260">
            <v>3418.86</v>
          </cell>
          <cell r="AD260">
            <v>0</v>
          </cell>
          <cell r="AE260">
            <v>2505</v>
          </cell>
          <cell r="AF260">
            <v>0</v>
          </cell>
          <cell r="AG260">
            <v>0</v>
          </cell>
          <cell r="AH260">
            <v>0</v>
          </cell>
          <cell r="AI260">
            <v>543</v>
          </cell>
          <cell r="AJ260">
            <v>0</v>
          </cell>
          <cell r="AK260">
            <v>352556.66</v>
          </cell>
          <cell r="AL260">
            <v>340366.27</v>
          </cell>
          <cell r="AM260">
            <v>1032.27</v>
          </cell>
          <cell r="AN260">
            <v>11158.12</v>
          </cell>
          <cell r="AO260">
            <v>0</v>
          </cell>
          <cell r="AP260">
            <v>0</v>
          </cell>
          <cell r="AQ260">
            <v>105241.65</v>
          </cell>
          <cell r="AR260">
            <v>0</v>
          </cell>
          <cell r="AS260">
            <v>14422.76</v>
          </cell>
          <cell r="AT260">
            <v>0</v>
          </cell>
          <cell r="AU260">
            <v>0</v>
          </cell>
          <cell r="AV260">
            <v>0</v>
          </cell>
          <cell r="AW260">
            <v>17535.810000000001</v>
          </cell>
          <cell r="AX260">
            <v>0</v>
          </cell>
          <cell r="AY260">
            <v>436.56</v>
          </cell>
          <cell r="AZ260">
            <v>0</v>
          </cell>
          <cell r="BA260">
            <v>0</v>
          </cell>
          <cell r="BB260">
            <v>808.1</v>
          </cell>
          <cell r="BC260">
            <v>0</v>
          </cell>
          <cell r="BD260">
            <v>728.67</v>
          </cell>
          <cell r="BE260">
            <v>71309.75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1009.87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1009.87</v>
          </cell>
          <cell r="BV260">
            <v>0</v>
          </cell>
          <cell r="BW260">
            <v>108240.49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7755.36</v>
          </cell>
          <cell r="CH260">
            <v>0</v>
          </cell>
          <cell r="CI260">
            <v>0</v>
          </cell>
          <cell r="CJ260">
            <v>0</v>
          </cell>
          <cell r="CK260">
            <v>38270.120000000003</v>
          </cell>
          <cell r="CL260">
            <v>7974.95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17875.919999999998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34977.31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1386.83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1215499.9000000004</v>
          </cell>
        </row>
        <row r="261">
          <cell r="F261" t="str">
            <v>33206</v>
          </cell>
          <cell r="G261">
            <v>127492.44</v>
          </cell>
          <cell r="H261">
            <v>118507.54</v>
          </cell>
          <cell r="I261">
            <v>0</v>
          </cell>
          <cell r="J261">
            <v>0</v>
          </cell>
          <cell r="K261">
            <v>8984.9</v>
          </cell>
          <cell r="L261">
            <v>0</v>
          </cell>
          <cell r="M261">
            <v>0</v>
          </cell>
          <cell r="N261">
            <v>25280.91</v>
          </cell>
          <cell r="O261">
            <v>279.33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527.63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15884.4</v>
          </cell>
          <cell r="AC261">
            <v>2180.11</v>
          </cell>
          <cell r="AD261">
            <v>0</v>
          </cell>
          <cell r="AE261">
            <v>1175.23</v>
          </cell>
          <cell r="AF261">
            <v>102.05</v>
          </cell>
          <cell r="AG261">
            <v>3600</v>
          </cell>
          <cell r="AH261">
            <v>0</v>
          </cell>
          <cell r="AI261">
            <v>0</v>
          </cell>
          <cell r="AJ261">
            <v>1532.16</v>
          </cell>
          <cell r="AK261">
            <v>1964124.23</v>
          </cell>
          <cell r="AL261">
            <v>1768577.71</v>
          </cell>
          <cell r="AM261">
            <v>17771.509999999998</v>
          </cell>
          <cell r="AN261">
            <v>177775.01</v>
          </cell>
          <cell r="AO261">
            <v>0</v>
          </cell>
          <cell r="AP261">
            <v>0</v>
          </cell>
          <cell r="AQ261">
            <v>549625.48</v>
          </cell>
          <cell r="AR261">
            <v>0</v>
          </cell>
          <cell r="AS261">
            <v>127059.15</v>
          </cell>
          <cell r="AT261">
            <v>0</v>
          </cell>
          <cell r="AU261">
            <v>0</v>
          </cell>
          <cell r="AV261">
            <v>0</v>
          </cell>
          <cell r="AW261">
            <v>96565.759999999995</v>
          </cell>
          <cell r="AX261">
            <v>0</v>
          </cell>
          <cell r="AY261">
            <v>64174.33</v>
          </cell>
          <cell r="AZ261">
            <v>0</v>
          </cell>
          <cell r="BA261">
            <v>0</v>
          </cell>
          <cell r="BB261">
            <v>1633.32</v>
          </cell>
          <cell r="BC261">
            <v>0</v>
          </cell>
          <cell r="BD261">
            <v>4785.07</v>
          </cell>
          <cell r="BE261">
            <v>240345.85</v>
          </cell>
          <cell r="BF261">
            <v>13062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2000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94983.52</v>
          </cell>
          <cell r="BQ261">
            <v>0</v>
          </cell>
          <cell r="BR261">
            <v>84342.02</v>
          </cell>
          <cell r="BS261">
            <v>6638.75</v>
          </cell>
          <cell r="BT261">
            <v>0</v>
          </cell>
          <cell r="BU261">
            <v>4002.75</v>
          </cell>
          <cell r="BV261">
            <v>0</v>
          </cell>
          <cell r="BW261">
            <v>248961.85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41736</v>
          </cell>
          <cell r="CH261">
            <v>0</v>
          </cell>
          <cell r="CI261">
            <v>8040.17</v>
          </cell>
          <cell r="CJ261">
            <v>0</v>
          </cell>
          <cell r="CK261">
            <v>83009.81</v>
          </cell>
          <cell r="CL261">
            <v>21960.400000000001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63507.21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12071.6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12723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5913.66</v>
          </cell>
          <cell r="FI261">
            <v>36675.300000000003</v>
          </cell>
          <cell r="FJ261">
            <v>31722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0</v>
          </cell>
          <cell r="FR261">
            <v>1340.3</v>
          </cell>
          <cell r="FS261">
            <v>3613</v>
          </cell>
          <cell r="FT261">
            <v>3919.84</v>
          </cell>
          <cell r="FU261">
            <v>720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3199.84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6102127.1399999969</v>
          </cell>
        </row>
        <row r="262">
          <cell r="F262" t="str">
            <v>33207</v>
          </cell>
          <cell r="G262">
            <v>261015.54</v>
          </cell>
          <cell r="H262">
            <v>246869.28</v>
          </cell>
          <cell r="I262">
            <v>0</v>
          </cell>
          <cell r="J262">
            <v>0</v>
          </cell>
          <cell r="K262">
            <v>14146.26</v>
          </cell>
          <cell r="L262">
            <v>0</v>
          </cell>
          <cell r="M262">
            <v>0</v>
          </cell>
          <cell r="N262">
            <v>64437.78</v>
          </cell>
          <cell r="O262">
            <v>26646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10583.4</v>
          </cell>
          <cell r="AC262">
            <v>6575.96</v>
          </cell>
          <cell r="AD262">
            <v>0</v>
          </cell>
          <cell r="AE262">
            <v>220</v>
          </cell>
          <cell r="AF262">
            <v>271.08999999999997</v>
          </cell>
          <cell r="AG262">
            <v>75</v>
          </cell>
          <cell r="AH262">
            <v>0</v>
          </cell>
          <cell r="AI262">
            <v>5355.2</v>
          </cell>
          <cell r="AJ262">
            <v>14711.13</v>
          </cell>
          <cell r="AK262">
            <v>4638996.47</v>
          </cell>
          <cell r="AL262">
            <v>3819067.63</v>
          </cell>
          <cell r="AM262">
            <v>95426</v>
          </cell>
          <cell r="AN262">
            <v>724502.84</v>
          </cell>
          <cell r="AO262">
            <v>0</v>
          </cell>
          <cell r="AP262">
            <v>0</v>
          </cell>
          <cell r="AQ262">
            <v>1281221.2</v>
          </cell>
          <cell r="AR262">
            <v>0</v>
          </cell>
          <cell r="AS262">
            <v>466187.56</v>
          </cell>
          <cell r="AT262">
            <v>0</v>
          </cell>
          <cell r="AU262">
            <v>0</v>
          </cell>
          <cell r="AV262">
            <v>0</v>
          </cell>
          <cell r="AW262">
            <v>352345.17</v>
          </cell>
          <cell r="AX262">
            <v>0</v>
          </cell>
          <cell r="AY262">
            <v>46030</v>
          </cell>
          <cell r="AZ262">
            <v>0</v>
          </cell>
          <cell r="BA262">
            <v>3453.7</v>
          </cell>
          <cell r="BB262">
            <v>0</v>
          </cell>
          <cell r="BC262">
            <v>0</v>
          </cell>
          <cell r="BD262">
            <v>5539.2</v>
          </cell>
          <cell r="BE262">
            <v>398221.57</v>
          </cell>
          <cell r="BF262">
            <v>8444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1000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35702.870000000003</v>
          </cell>
          <cell r="BQ262">
            <v>0</v>
          </cell>
          <cell r="BR262">
            <v>21009</v>
          </cell>
          <cell r="BS262">
            <v>0</v>
          </cell>
          <cell r="BT262">
            <v>0</v>
          </cell>
          <cell r="BU262">
            <v>14693.87</v>
          </cell>
          <cell r="BV262">
            <v>0</v>
          </cell>
          <cell r="BW262">
            <v>765545.16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216965.31</v>
          </cell>
          <cell r="CH262">
            <v>0</v>
          </cell>
          <cell r="CI262">
            <v>0</v>
          </cell>
          <cell r="CJ262">
            <v>0</v>
          </cell>
          <cell r="CK262">
            <v>213997.04</v>
          </cell>
          <cell r="CL262">
            <v>24113.81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13469.01</v>
          </cell>
          <cell r="CY262">
            <v>250707.59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6999.08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39293.32</v>
          </cell>
          <cell r="FI262">
            <v>24074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0</v>
          </cell>
          <cell r="FR262">
            <v>0</v>
          </cell>
          <cell r="FS262">
            <v>24074</v>
          </cell>
          <cell r="FT262">
            <v>6559.68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6559.68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14155105.399999995</v>
          </cell>
        </row>
        <row r="263">
          <cell r="F263" t="str">
            <v>33211</v>
          </cell>
          <cell r="G263">
            <v>299112.45</v>
          </cell>
          <cell r="H263">
            <v>270050.19</v>
          </cell>
          <cell r="I263">
            <v>0</v>
          </cell>
          <cell r="J263">
            <v>0</v>
          </cell>
          <cell r="K263">
            <v>29062.26</v>
          </cell>
          <cell r="L263">
            <v>0</v>
          </cell>
          <cell r="M263">
            <v>0</v>
          </cell>
          <cell r="N263">
            <v>73932.02</v>
          </cell>
          <cell r="O263">
            <v>1563.81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4752.79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16192.46</v>
          </cell>
          <cell r="AC263">
            <v>3614.13</v>
          </cell>
          <cell r="AD263">
            <v>0</v>
          </cell>
          <cell r="AE263">
            <v>36857.82</v>
          </cell>
          <cell r="AF263">
            <v>469.76</v>
          </cell>
          <cell r="AG263">
            <v>0</v>
          </cell>
          <cell r="AH263">
            <v>6684.89</v>
          </cell>
          <cell r="AI263">
            <v>0</v>
          </cell>
          <cell r="AJ263">
            <v>3796.36</v>
          </cell>
          <cell r="AK263">
            <v>2399843.42</v>
          </cell>
          <cell r="AL263">
            <v>2226768.25</v>
          </cell>
          <cell r="AM263">
            <v>23530.73</v>
          </cell>
          <cell r="AN263">
            <v>149544.44</v>
          </cell>
          <cell r="AO263">
            <v>0</v>
          </cell>
          <cell r="AP263">
            <v>0</v>
          </cell>
          <cell r="AQ263">
            <v>630643.42000000004</v>
          </cell>
          <cell r="AR263">
            <v>2586</v>
          </cell>
          <cell r="AS263">
            <v>179848.22</v>
          </cell>
          <cell r="AT263">
            <v>0</v>
          </cell>
          <cell r="AU263">
            <v>0</v>
          </cell>
          <cell r="AV263">
            <v>0</v>
          </cell>
          <cell r="AW263">
            <v>127727.7</v>
          </cell>
          <cell r="AX263">
            <v>0</v>
          </cell>
          <cell r="AY263">
            <v>98048.52</v>
          </cell>
          <cell r="AZ263">
            <v>0</v>
          </cell>
          <cell r="BA263">
            <v>0</v>
          </cell>
          <cell r="BB263">
            <v>3192.85</v>
          </cell>
          <cell r="BC263">
            <v>0</v>
          </cell>
          <cell r="BD263">
            <v>8272.8700000000008</v>
          </cell>
          <cell r="BE263">
            <v>190717.26</v>
          </cell>
          <cell r="BF263">
            <v>20250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5197.45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5197.45</v>
          </cell>
          <cell r="BV263">
            <v>0</v>
          </cell>
          <cell r="BW263">
            <v>263890.81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39840</v>
          </cell>
          <cell r="CH263">
            <v>0</v>
          </cell>
          <cell r="CI263">
            <v>0</v>
          </cell>
          <cell r="CJ263">
            <v>0</v>
          </cell>
          <cell r="CK263">
            <v>98366.6</v>
          </cell>
          <cell r="CL263">
            <v>24100.89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77257.56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15959.33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8366.43</v>
          </cell>
          <cell r="FI263">
            <v>730.26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0</v>
          </cell>
          <cell r="FR263">
            <v>0</v>
          </cell>
          <cell r="FS263">
            <v>730.26</v>
          </cell>
          <cell r="FT263">
            <v>25017.3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20389.3</v>
          </cell>
          <cell r="GA263">
            <v>4628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7396734.259999997</v>
          </cell>
        </row>
        <row r="264">
          <cell r="F264" t="str">
            <v>33212</v>
          </cell>
          <cell r="G264">
            <v>1456652.49</v>
          </cell>
          <cell r="H264">
            <v>1442100.23</v>
          </cell>
          <cell r="I264">
            <v>0</v>
          </cell>
          <cell r="J264">
            <v>0</v>
          </cell>
          <cell r="K264">
            <v>14552.26</v>
          </cell>
          <cell r="L264">
            <v>0</v>
          </cell>
          <cell r="M264">
            <v>0</v>
          </cell>
          <cell r="N264">
            <v>436406.05</v>
          </cell>
          <cell r="O264">
            <v>14112.92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2592.56</v>
          </cell>
          <cell r="X264">
            <v>4256.28</v>
          </cell>
          <cell r="Y264">
            <v>0</v>
          </cell>
          <cell r="Z264">
            <v>0</v>
          </cell>
          <cell r="AA264">
            <v>0</v>
          </cell>
          <cell r="AB264">
            <v>71422.899999999994</v>
          </cell>
          <cell r="AC264">
            <v>12907.42</v>
          </cell>
          <cell r="AD264">
            <v>0</v>
          </cell>
          <cell r="AE264">
            <v>16245.44</v>
          </cell>
          <cell r="AF264">
            <v>1461.42</v>
          </cell>
          <cell r="AG264">
            <v>3249.23</v>
          </cell>
          <cell r="AH264">
            <v>228936.32000000001</v>
          </cell>
          <cell r="AI264">
            <v>80519.360000000001</v>
          </cell>
          <cell r="AJ264">
            <v>702.2</v>
          </cell>
          <cell r="AK264">
            <v>7390267.5</v>
          </cell>
          <cell r="AL264">
            <v>6576540.5</v>
          </cell>
          <cell r="AM264">
            <v>198369.72</v>
          </cell>
          <cell r="AN264">
            <v>615357.28</v>
          </cell>
          <cell r="AO264">
            <v>0</v>
          </cell>
          <cell r="AP264">
            <v>0</v>
          </cell>
          <cell r="AQ264">
            <v>2184214.66</v>
          </cell>
          <cell r="AR264">
            <v>0</v>
          </cell>
          <cell r="AS264">
            <v>890129.78</v>
          </cell>
          <cell r="AT264">
            <v>0</v>
          </cell>
          <cell r="AU264">
            <v>0</v>
          </cell>
          <cell r="AV264">
            <v>0</v>
          </cell>
          <cell r="AW264">
            <v>413535.3</v>
          </cell>
          <cell r="AX264">
            <v>0</v>
          </cell>
          <cell r="AY264">
            <v>125801.66</v>
          </cell>
          <cell r="AZ264">
            <v>0</v>
          </cell>
          <cell r="BA264">
            <v>0</v>
          </cell>
          <cell r="BB264">
            <v>22500.34</v>
          </cell>
          <cell r="BC264">
            <v>0</v>
          </cell>
          <cell r="BD264">
            <v>8325.8700000000008</v>
          </cell>
          <cell r="BE264">
            <v>717014.71</v>
          </cell>
          <cell r="BF264">
            <v>6907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23057.71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23057.71</v>
          </cell>
          <cell r="BV264">
            <v>0</v>
          </cell>
          <cell r="BW264">
            <v>817192.5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181492.4</v>
          </cell>
          <cell r="CH264">
            <v>0</v>
          </cell>
          <cell r="CI264">
            <v>570.89</v>
          </cell>
          <cell r="CJ264">
            <v>0</v>
          </cell>
          <cell r="CK264">
            <v>223195.97</v>
          </cell>
          <cell r="CL264">
            <v>43616.37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281615.56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48307.35</v>
          </cell>
          <cell r="EE264">
            <v>12279.06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26114.9</v>
          </cell>
          <cell r="FI264">
            <v>9940.57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9940.57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24635462.960000001</v>
          </cell>
        </row>
        <row r="265">
          <cell r="F265" t="str">
            <v>34002</v>
          </cell>
          <cell r="G265">
            <v>11040631.17</v>
          </cell>
          <cell r="H265">
            <v>10912161.9</v>
          </cell>
          <cell r="I265">
            <v>0</v>
          </cell>
          <cell r="J265">
            <v>1351.79</v>
          </cell>
          <cell r="K265">
            <v>127117.48</v>
          </cell>
          <cell r="L265">
            <v>0</v>
          </cell>
          <cell r="M265">
            <v>0</v>
          </cell>
          <cell r="N265">
            <v>1212347.24</v>
          </cell>
          <cell r="O265">
            <v>53291.37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200</v>
          </cell>
          <cell r="U265">
            <v>0</v>
          </cell>
          <cell r="V265">
            <v>0</v>
          </cell>
          <cell r="W265">
            <v>175565.65</v>
          </cell>
          <cell r="X265">
            <v>2947.3</v>
          </cell>
          <cell r="Y265">
            <v>0</v>
          </cell>
          <cell r="Z265">
            <v>0</v>
          </cell>
          <cell r="AA265">
            <v>0</v>
          </cell>
          <cell r="AB265">
            <v>675407.75</v>
          </cell>
          <cell r="AC265">
            <v>120410.82</v>
          </cell>
          <cell r="AD265">
            <v>0</v>
          </cell>
          <cell r="AE265">
            <v>145789.21</v>
          </cell>
          <cell r="AF265">
            <v>5497.31</v>
          </cell>
          <cell r="AG265">
            <v>2290</v>
          </cell>
          <cell r="AH265">
            <v>794.76</v>
          </cell>
          <cell r="AI265">
            <v>30153.07</v>
          </cell>
          <cell r="AJ265">
            <v>0</v>
          </cell>
          <cell r="AK265">
            <v>43116543.75</v>
          </cell>
          <cell r="AL265">
            <v>37961571.810000002</v>
          </cell>
          <cell r="AM265">
            <v>1135592.82</v>
          </cell>
          <cell r="AN265">
            <v>4019379.12</v>
          </cell>
          <cell r="AO265">
            <v>0</v>
          </cell>
          <cell r="AP265">
            <v>0</v>
          </cell>
          <cell r="AQ265">
            <v>10253642.640000001</v>
          </cell>
          <cell r="AR265">
            <v>0</v>
          </cell>
          <cell r="AS265">
            <v>4958297.34</v>
          </cell>
          <cell r="AT265">
            <v>211260.14</v>
          </cell>
          <cell r="AU265">
            <v>0</v>
          </cell>
          <cell r="AV265">
            <v>0</v>
          </cell>
          <cell r="AW265">
            <v>1360979.23</v>
          </cell>
          <cell r="AX265">
            <v>0</v>
          </cell>
          <cell r="AY265">
            <v>291162.58</v>
          </cell>
          <cell r="AZ265">
            <v>0</v>
          </cell>
          <cell r="BA265">
            <v>168190.46</v>
          </cell>
          <cell r="BB265">
            <v>124772.66</v>
          </cell>
          <cell r="BC265">
            <v>0</v>
          </cell>
          <cell r="BD265">
            <v>41226.75</v>
          </cell>
          <cell r="BE265">
            <v>3097753.48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57885.1</v>
          </cell>
          <cell r="BQ265">
            <v>0</v>
          </cell>
          <cell r="BR265">
            <v>46406.34</v>
          </cell>
          <cell r="BS265">
            <v>11401.43</v>
          </cell>
          <cell r="BT265">
            <v>0</v>
          </cell>
          <cell r="BU265">
            <v>77.33</v>
          </cell>
          <cell r="BV265">
            <v>0</v>
          </cell>
          <cell r="BW265">
            <v>4634134.26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1069137</v>
          </cell>
          <cell r="CH265">
            <v>0</v>
          </cell>
          <cell r="CI265">
            <v>39471</v>
          </cell>
          <cell r="CJ265">
            <v>0</v>
          </cell>
          <cell r="CK265">
            <v>1184864.79</v>
          </cell>
          <cell r="CL265">
            <v>194575.07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1294398.8999999999</v>
          </cell>
          <cell r="CZ265">
            <v>0</v>
          </cell>
          <cell r="DA265">
            <v>656879.91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32903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200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17885.32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143819.26999999999</v>
          </cell>
          <cell r="FI265">
            <v>79223.28</v>
          </cell>
          <cell r="FJ265">
            <v>0</v>
          </cell>
          <cell r="FK265">
            <v>70600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0</v>
          </cell>
          <cell r="FR265">
            <v>8623.2800000000007</v>
          </cell>
          <cell r="FS265">
            <v>0</v>
          </cell>
          <cell r="FT265">
            <v>43654.84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10000</v>
          </cell>
          <cell r="GA265">
            <v>33654.839999999997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140876124.56</v>
          </cell>
        </row>
        <row r="266">
          <cell r="F266" t="str">
            <v>34003</v>
          </cell>
          <cell r="G266">
            <v>38130404.079999998</v>
          </cell>
          <cell r="H266">
            <v>38121940.549999997</v>
          </cell>
          <cell r="I266">
            <v>0</v>
          </cell>
          <cell r="J266">
            <v>4211.58</v>
          </cell>
          <cell r="K266">
            <v>4251.95</v>
          </cell>
          <cell r="L266">
            <v>0</v>
          </cell>
          <cell r="M266">
            <v>0</v>
          </cell>
          <cell r="N266">
            <v>4387337.6100000003</v>
          </cell>
          <cell r="O266">
            <v>163514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19990</v>
          </cell>
          <cell r="U266">
            <v>0</v>
          </cell>
          <cell r="V266">
            <v>1002.78</v>
          </cell>
          <cell r="W266">
            <v>726930.59</v>
          </cell>
          <cell r="X266">
            <v>11132</v>
          </cell>
          <cell r="Y266">
            <v>0</v>
          </cell>
          <cell r="Z266">
            <v>0</v>
          </cell>
          <cell r="AA266">
            <v>59432.06</v>
          </cell>
          <cell r="AB266">
            <v>1889733.62</v>
          </cell>
          <cell r="AC266">
            <v>259347.12</v>
          </cell>
          <cell r="AD266">
            <v>0</v>
          </cell>
          <cell r="AE266">
            <v>198117.97</v>
          </cell>
          <cell r="AF266">
            <v>26639.41</v>
          </cell>
          <cell r="AG266">
            <v>522647.69</v>
          </cell>
          <cell r="AH266">
            <v>14631.46</v>
          </cell>
          <cell r="AI266">
            <v>161022.48000000001</v>
          </cell>
          <cell r="AJ266">
            <v>333196.43</v>
          </cell>
          <cell r="AK266">
            <v>110223606.86</v>
          </cell>
          <cell r="AL266">
            <v>101699207.91</v>
          </cell>
          <cell r="AM266">
            <v>2892179.79</v>
          </cell>
          <cell r="AN266">
            <v>5632219.1600000001</v>
          </cell>
          <cell r="AO266">
            <v>0</v>
          </cell>
          <cell r="AP266">
            <v>0</v>
          </cell>
          <cell r="AQ266">
            <v>27055655.100000001</v>
          </cell>
          <cell r="AR266">
            <v>15082.36</v>
          </cell>
          <cell r="AS266">
            <v>13456829.130000001</v>
          </cell>
          <cell r="AT266">
            <v>899817.96</v>
          </cell>
          <cell r="AU266">
            <v>0</v>
          </cell>
          <cell r="AV266">
            <v>0</v>
          </cell>
          <cell r="AW266">
            <v>4022852.83</v>
          </cell>
          <cell r="AX266">
            <v>0</v>
          </cell>
          <cell r="AY266">
            <v>946993.87</v>
          </cell>
          <cell r="AZ266">
            <v>0</v>
          </cell>
          <cell r="BA266">
            <v>994246.52</v>
          </cell>
          <cell r="BB266">
            <v>340693.37</v>
          </cell>
          <cell r="BC266">
            <v>0</v>
          </cell>
          <cell r="BD266">
            <v>91762.59</v>
          </cell>
          <cell r="BE266">
            <v>6253348.8200000003</v>
          </cell>
          <cell r="BF266">
            <v>272.76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33754.89</v>
          </cell>
          <cell r="BN266">
            <v>0</v>
          </cell>
          <cell r="BO266">
            <v>0</v>
          </cell>
          <cell r="BP266">
            <v>198579.18</v>
          </cell>
          <cell r="BQ266">
            <v>0</v>
          </cell>
          <cell r="BR266">
            <v>148520.1</v>
          </cell>
          <cell r="BS266">
            <v>49857.36</v>
          </cell>
          <cell r="BT266">
            <v>0</v>
          </cell>
          <cell r="BU266">
            <v>201.72</v>
          </cell>
          <cell r="BV266">
            <v>0</v>
          </cell>
          <cell r="BW266">
            <v>10240587.029999999</v>
          </cell>
          <cell r="BX266">
            <v>1977.35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2844265.45</v>
          </cell>
          <cell r="CH266">
            <v>0</v>
          </cell>
          <cell r="CI266">
            <v>87164</v>
          </cell>
          <cell r="CJ266">
            <v>0</v>
          </cell>
          <cell r="CK266">
            <v>2608472.16</v>
          </cell>
          <cell r="CL266">
            <v>473845.25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107469.96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5201.3599999999997</v>
          </cell>
          <cell r="CX266">
            <v>69673.5</v>
          </cell>
          <cell r="CY266">
            <v>3206765.45</v>
          </cell>
          <cell r="CZ266">
            <v>0</v>
          </cell>
          <cell r="DA266">
            <v>7981.1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50013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7545.27</v>
          </cell>
          <cell r="EE266">
            <v>215832.97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70866.37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483513.84</v>
          </cell>
          <cell r="FI266">
            <v>10626.13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3583.35</v>
          </cell>
          <cell r="FP266">
            <v>0</v>
          </cell>
          <cell r="FQ266">
            <v>0</v>
          </cell>
          <cell r="FR266">
            <v>7042.78</v>
          </cell>
          <cell r="FS266">
            <v>0</v>
          </cell>
          <cell r="FT266">
            <v>342814.18</v>
          </cell>
          <cell r="FU266">
            <v>70746.960000000006</v>
          </cell>
          <cell r="FV266">
            <v>200</v>
          </cell>
          <cell r="FW266">
            <v>74917.62</v>
          </cell>
          <cell r="FX266">
            <v>0</v>
          </cell>
          <cell r="FY266">
            <v>9760.4</v>
          </cell>
          <cell r="FZ266">
            <v>11612.55</v>
          </cell>
          <cell r="GA266">
            <v>175576.65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381179220.33999997</v>
          </cell>
        </row>
        <row r="267">
          <cell r="F267" t="str">
            <v>34033</v>
          </cell>
          <cell r="G267">
            <v>15666675.970000001</v>
          </cell>
          <cell r="H267">
            <v>15625044.539999999</v>
          </cell>
          <cell r="I267">
            <v>0</v>
          </cell>
          <cell r="J267">
            <v>1597.08</v>
          </cell>
          <cell r="K267">
            <v>40034.35</v>
          </cell>
          <cell r="L267">
            <v>0</v>
          </cell>
          <cell r="M267">
            <v>0</v>
          </cell>
          <cell r="N267">
            <v>2431004.08</v>
          </cell>
          <cell r="O267">
            <v>196266.66</v>
          </cell>
          <cell r="P267">
            <v>0</v>
          </cell>
          <cell r="Q267">
            <v>7145</v>
          </cell>
          <cell r="R267">
            <v>3317</v>
          </cell>
          <cell r="S267">
            <v>0</v>
          </cell>
          <cell r="T267">
            <v>9300</v>
          </cell>
          <cell r="U267">
            <v>0</v>
          </cell>
          <cell r="V267">
            <v>0</v>
          </cell>
          <cell r="W267">
            <v>92953.03</v>
          </cell>
          <cell r="X267">
            <v>38025.81</v>
          </cell>
          <cell r="Y267">
            <v>106861</v>
          </cell>
          <cell r="Z267">
            <v>0</v>
          </cell>
          <cell r="AA267">
            <v>0</v>
          </cell>
          <cell r="AB267">
            <v>970733.49</v>
          </cell>
          <cell r="AC267">
            <v>132116.91</v>
          </cell>
          <cell r="AD267">
            <v>0</v>
          </cell>
          <cell r="AE267">
            <v>201804.1</v>
          </cell>
          <cell r="AF267">
            <v>11543.55</v>
          </cell>
          <cell r="AG267">
            <v>210476.26</v>
          </cell>
          <cell r="AH267">
            <v>0</v>
          </cell>
          <cell r="AI267">
            <v>447651.01</v>
          </cell>
          <cell r="AJ267">
            <v>2810.26</v>
          </cell>
          <cell r="AK267">
            <v>52668339.240000002</v>
          </cell>
          <cell r="AL267">
            <v>48990215.130000003</v>
          </cell>
          <cell r="AM267">
            <v>1435977.29</v>
          </cell>
          <cell r="AN267">
            <v>2221057</v>
          </cell>
          <cell r="AO267">
            <v>21089.82</v>
          </cell>
          <cell r="AP267">
            <v>0</v>
          </cell>
          <cell r="AQ267">
            <v>11226730.289999999</v>
          </cell>
          <cell r="AR267">
            <v>0</v>
          </cell>
          <cell r="AS267">
            <v>5730647.6600000001</v>
          </cell>
          <cell r="AT267">
            <v>289638.81</v>
          </cell>
          <cell r="AU267">
            <v>0</v>
          </cell>
          <cell r="AV267">
            <v>0</v>
          </cell>
          <cell r="AW267">
            <v>1084670.8999999999</v>
          </cell>
          <cell r="AX267">
            <v>182826.52</v>
          </cell>
          <cell r="AY267">
            <v>359156.39</v>
          </cell>
          <cell r="AZ267">
            <v>0</v>
          </cell>
          <cell r="BA267">
            <v>184121.86</v>
          </cell>
          <cell r="BB267">
            <v>164488.93</v>
          </cell>
          <cell r="BC267">
            <v>0</v>
          </cell>
          <cell r="BD267">
            <v>24431.72</v>
          </cell>
          <cell r="BE267">
            <v>3206747.5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94.92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94.92</v>
          </cell>
          <cell r="BV267">
            <v>0</v>
          </cell>
          <cell r="BW267">
            <v>3650345.64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1290426.1599999999</v>
          </cell>
          <cell r="CH267">
            <v>0</v>
          </cell>
          <cell r="CI267">
            <v>24848</v>
          </cell>
          <cell r="CJ267">
            <v>49419.57</v>
          </cell>
          <cell r="CK267">
            <v>922909.54</v>
          </cell>
          <cell r="CL267">
            <v>144616.15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13738.86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976909.72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71065.399999999994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156412.24</v>
          </cell>
          <cell r="FI267">
            <v>34372.65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0</v>
          </cell>
          <cell r="FR267">
            <v>0</v>
          </cell>
          <cell r="FS267">
            <v>34372.65</v>
          </cell>
          <cell r="FT267">
            <v>671.49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671.49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171356468.56</v>
          </cell>
        </row>
        <row r="268">
          <cell r="F268" t="str">
            <v>34111</v>
          </cell>
          <cell r="G268">
            <v>25961596.710000001</v>
          </cell>
          <cell r="H268">
            <v>25917963.800000001</v>
          </cell>
          <cell r="I268">
            <v>562.96</v>
          </cell>
          <cell r="J268">
            <v>16703.580000000002</v>
          </cell>
          <cell r="K268">
            <v>26366.37</v>
          </cell>
          <cell r="L268">
            <v>0</v>
          </cell>
          <cell r="M268">
            <v>0</v>
          </cell>
          <cell r="N268">
            <v>3830468.89</v>
          </cell>
          <cell r="O268">
            <v>513690.72</v>
          </cell>
          <cell r="P268">
            <v>0</v>
          </cell>
          <cell r="Q268">
            <v>43927.5</v>
          </cell>
          <cell r="R268">
            <v>0</v>
          </cell>
          <cell r="S268">
            <v>133985.93</v>
          </cell>
          <cell r="T268">
            <v>8400</v>
          </cell>
          <cell r="U268">
            <v>0</v>
          </cell>
          <cell r="V268">
            <v>0</v>
          </cell>
          <cell r="W268">
            <v>256676.44</v>
          </cell>
          <cell r="X268">
            <v>2141.87</v>
          </cell>
          <cell r="Y268">
            <v>0</v>
          </cell>
          <cell r="Z268">
            <v>0</v>
          </cell>
          <cell r="AA268">
            <v>85159.02</v>
          </cell>
          <cell r="AB268">
            <v>1251850.22</v>
          </cell>
          <cell r="AC268">
            <v>110814.88</v>
          </cell>
          <cell r="AD268">
            <v>0</v>
          </cell>
          <cell r="AE268">
            <v>150398.10999999999</v>
          </cell>
          <cell r="AF268">
            <v>21288.720000000001</v>
          </cell>
          <cell r="AG268">
            <v>373120.04</v>
          </cell>
          <cell r="AH268">
            <v>0</v>
          </cell>
          <cell r="AI268">
            <v>879015.44</v>
          </cell>
          <cell r="AJ268">
            <v>0</v>
          </cell>
          <cell r="AK268">
            <v>72077234.700000003</v>
          </cell>
          <cell r="AL268">
            <v>67733882.879999995</v>
          </cell>
          <cell r="AM268">
            <v>2442008.37</v>
          </cell>
          <cell r="AN268">
            <v>1185652.3600000001</v>
          </cell>
          <cell r="AO268">
            <v>686749.27</v>
          </cell>
          <cell r="AP268">
            <v>28941.82</v>
          </cell>
          <cell r="AQ268">
            <v>17189540.550000001</v>
          </cell>
          <cell r="AR268">
            <v>0</v>
          </cell>
          <cell r="AS268">
            <v>10318445.039999999</v>
          </cell>
          <cell r="AT268">
            <v>497646.89</v>
          </cell>
          <cell r="AU268">
            <v>0</v>
          </cell>
          <cell r="AV268">
            <v>0</v>
          </cell>
          <cell r="AW268">
            <v>1724318.84</v>
          </cell>
          <cell r="AX268">
            <v>121011.83</v>
          </cell>
          <cell r="AY268">
            <v>636101.56000000006</v>
          </cell>
          <cell r="AZ268">
            <v>0</v>
          </cell>
          <cell r="BA268">
            <v>358041.45</v>
          </cell>
          <cell r="BB268">
            <v>232888.53</v>
          </cell>
          <cell r="BC268">
            <v>0</v>
          </cell>
          <cell r="BD268">
            <v>35306.089999999997</v>
          </cell>
          <cell r="BE268">
            <v>3245999.4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19780.919999999998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132.33000000000001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132.33000000000001</v>
          </cell>
          <cell r="BV268">
            <v>0</v>
          </cell>
          <cell r="BW268">
            <v>5184906.83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1934885.38</v>
          </cell>
          <cell r="CH268">
            <v>0</v>
          </cell>
          <cell r="CI268">
            <v>48157</v>
          </cell>
          <cell r="CJ268">
            <v>0</v>
          </cell>
          <cell r="CK268">
            <v>1192212.3799999999</v>
          </cell>
          <cell r="CL268">
            <v>240277</v>
          </cell>
          <cell r="CM268">
            <v>0</v>
          </cell>
          <cell r="CN268">
            <v>0</v>
          </cell>
          <cell r="CO268">
            <v>25037</v>
          </cell>
          <cell r="CP268">
            <v>0</v>
          </cell>
          <cell r="CQ268">
            <v>0</v>
          </cell>
          <cell r="CR268">
            <v>33352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14344</v>
          </cell>
          <cell r="CX268">
            <v>0</v>
          </cell>
          <cell r="CY268">
            <v>1285144.56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114183.02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38054.019999999997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259260.47</v>
          </cell>
          <cell r="FI268">
            <v>650743.93999999994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0</v>
          </cell>
          <cell r="FR268">
            <v>0</v>
          </cell>
          <cell r="FS268">
            <v>650743.93999999994</v>
          </cell>
          <cell r="FT268">
            <v>125576.61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125576.61</v>
          </cell>
          <cell r="GA268">
            <v>0</v>
          </cell>
          <cell r="GB268">
            <v>0</v>
          </cell>
          <cell r="GC268">
            <v>0</v>
          </cell>
          <cell r="GD268">
            <v>503430.97</v>
          </cell>
          <cell r="GE268">
            <v>0</v>
          </cell>
          <cell r="GF268">
            <v>0</v>
          </cell>
          <cell r="GG268">
            <v>13388.5</v>
          </cell>
          <cell r="GH268">
            <v>0</v>
          </cell>
          <cell r="GI268">
            <v>0</v>
          </cell>
          <cell r="GJ268">
            <v>490042.47</v>
          </cell>
          <cell r="GK268">
            <v>251047263.06000009</v>
          </cell>
        </row>
        <row r="269">
          <cell r="F269" t="str">
            <v>34307</v>
          </cell>
          <cell r="G269">
            <v>1678186.88</v>
          </cell>
          <cell r="H269">
            <v>1649818.05</v>
          </cell>
          <cell r="I269">
            <v>0</v>
          </cell>
          <cell r="J269">
            <v>0</v>
          </cell>
          <cell r="K269">
            <v>28368.83</v>
          </cell>
          <cell r="L269">
            <v>0</v>
          </cell>
          <cell r="M269">
            <v>0</v>
          </cell>
          <cell r="N269">
            <v>241311.04</v>
          </cell>
          <cell r="O269">
            <v>50008.13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33.86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112743.36</v>
          </cell>
          <cell r="AC269">
            <v>23019.69</v>
          </cell>
          <cell r="AD269">
            <v>0</v>
          </cell>
          <cell r="AE269">
            <v>19329.48</v>
          </cell>
          <cell r="AF269">
            <v>939.57</v>
          </cell>
          <cell r="AG269">
            <v>0</v>
          </cell>
          <cell r="AH269">
            <v>0</v>
          </cell>
          <cell r="AI269">
            <v>25413.79</v>
          </cell>
          <cell r="AJ269">
            <v>9823.16</v>
          </cell>
          <cell r="AK269">
            <v>6702349.0700000003</v>
          </cell>
          <cell r="AL269">
            <v>6044161.3899999997</v>
          </cell>
          <cell r="AM269">
            <v>150752.6</v>
          </cell>
          <cell r="AN269">
            <v>507435.08</v>
          </cell>
          <cell r="AO269">
            <v>0</v>
          </cell>
          <cell r="AP269">
            <v>0</v>
          </cell>
          <cell r="AQ269">
            <v>1583615.11</v>
          </cell>
          <cell r="AR269">
            <v>2409</v>
          </cell>
          <cell r="AS269">
            <v>816834.05</v>
          </cell>
          <cell r="AT269">
            <v>25749.33</v>
          </cell>
          <cell r="AU269">
            <v>0</v>
          </cell>
          <cell r="AV269">
            <v>0</v>
          </cell>
          <cell r="AW269">
            <v>329131.02</v>
          </cell>
          <cell r="AX269">
            <v>0</v>
          </cell>
          <cell r="AY269">
            <v>15104.93</v>
          </cell>
          <cell r="AZ269">
            <v>0</v>
          </cell>
          <cell r="BA269">
            <v>0</v>
          </cell>
          <cell r="BB269">
            <v>11549.98</v>
          </cell>
          <cell r="BC269">
            <v>0</v>
          </cell>
          <cell r="BD269">
            <v>6630.64</v>
          </cell>
          <cell r="BE269">
            <v>376206.16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11.7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11.7</v>
          </cell>
          <cell r="BV269">
            <v>0</v>
          </cell>
          <cell r="BW269">
            <v>610068.46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177086.19</v>
          </cell>
          <cell r="CH269">
            <v>0</v>
          </cell>
          <cell r="CI269">
            <v>4849</v>
          </cell>
          <cell r="CJ269">
            <v>0</v>
          </cell>
          <cell r="CK269">
            <v>150237.72</v>
          </cell>
          <cell r="CL269">
            <v>23813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226885.45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473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26724.1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P269">
            <v>0</v>
          </cell>
          <cell r="FQ269">
            <v>0</v>
          </cell>
          <cell r="FR269">
            <v>0</v>
          </cell>
          <cell r="FS269">
            <v>0</v>
          </cell>
          <cell r="FT269">
            <v>7444.61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7444.61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21645973.739999998</v>
          </cell>
        </row>
        <row r="270">
          <cell r="F270" t="str">
            <v>34324</v>
          </cell>
          <cell r="G270">
            <v>2294266.5299999998</v>
          </cell>
          <cell r="H270">
            <v>2282711.25</v>
          </cell>
          <cell r="I270">
            <v>0</v>
          </cell>
          <cell r="J270">
            <v>1116.04</v>
          </cell>
          <cell r="K270">
            <v>10439.24</v>
          </cell>
          <cell r="L270">
            <v>0</v>
          </cell>
          <cell r="M270">
            <v>0</v>
          </cell>
          <cell r="N270">
            <v>235594.41</v>
          </cell>
          <cell r="O270">
            <v>37039.919999999998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1887</v>
          </cell>
          <cell r="X270">
            <v>0</v>
          </cell>
          <cell r="Y270">
            <v>0</v>
          </cell>
          <cell r="Z270">
            <v>0</v>
          </cell>
          <cell r="AA270">
            <v>3521.6</v>
          </cell>
          <cell r="AB270">
            <v>120504.13</v>
          </cell>
          <cell r="AC270">
            <v>34365.19</v>
          </cell>
          <cell r="AD270">
            <v>0</v>
          </cell>
          <cell r="AE270">
            <v>25800.12</v>
          </cell>
          <cell r="AF270">
            <v>758.65</v>
          </cell>
          <cell r="AG270">
            <v>0</v>
          </cell>
          <cell r="AH270">
            <v>0</v>
          </cell>
          <cell r="AI270">
            <v>11717.8</v>
          </cell>
          <cell r="AJ270">
            <v>0</v>
          </cell>
          <cell r="AK270">
            <v>4617938.87</v>
          </cell>
          <cell r="AL270">
            <v>4478617.01</v>
          </cell>
          <cell r="AM270">
            <v>139122.32999999999</v>
          </cell>
          <cell r="AN270">
            <v>0</v>
          </cell>
          <cell r="AO270">
            <v>199.53</v>
          </cell>
          <cell r="AP270">
            <v>0</v>
          </cell>
          <cell r="AQ270">
            <v>1519537.79</v>
          </cell>
          <cell r="AR270">
            <v>0</v>
          </cell>
          <cell r="AS270">
            <v>754522.87</v>
          </cell>
          <cell r="AT270">
            <v>38893.18</v>
          </cell>
          <cell r="AU270">
            <v>0</v>
          </cell>
          <cell r="AV270">
            <v>0</v>
          </cell>
          <cell r="AW270">
            <v>56662.67</v>
          </cell>
          <cell r="AX270">
            <v>0</v>
          </cell>
          <cell r="AY270">
            <v>29928.240000000002</v>
          </cell>
          <cell r="AZ270">
            <v>0</v>
          </cell>
          <cell r="BA270">
            <v>9587.57</v>
          </cell>
          <cell r="BB270">
            <v>15216.87</v>
          </cell>
          <cell r="BC270">
            <v>0</v>
          </cell>
          <cell r="BD270">
            <v>268.39999999999998</v>
          </cell>
          <cell r="BE270">
            <v>614457.99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8.7899999999999991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8.7899999999999991</v>
          </cell>
          <cell r="BV270">
            <v>0</v>
          </cell>
          <cell r="BW270">
            <v>365902.4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120293.48</v>
          </cell>
          <cell r="CH270">
            <v>0</v>
          </cell>
          <cell r="CI270">
            <v>0</v>
          </cell>
          <cell r="CJ270">
            <v>0</v>
          </cell>
          <cell r="CK270">
            <v>124178.75</v>
          </cell>
          <cell r="CL270">
            <v>29517.43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54528.98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21475.24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15908.52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3225.12</v>
          </cell>
          <cell r="FU270">
            <v>1157.8599999999999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2067.2600000000002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18072947.819999997</v>
          </cell>
        </row>
        <row r="271">
          <cell r="F271" t="str">
            <v>34401</v>
          </cell>
          <cell r="G271">
            <v>4001288.33</v>
          </cell>
          <cell r="H271">
            <v>3932126.19</v>
          </cell>
          <cell r="I271">
            <v>0</v>
          </cell>
          <cell r="J271">
            <v>1873.88</v>
          </cell>
          <cell r="K271">
            <v>67288.259999999995</v>
          </cell>
          <cell r="L271">
            <v>0</v>
          </cell>
          <cell r="M271">
            <v>0</v>
          </cell>
          <cell r="N271">
            <v>428333.33</v>
          </cell>
          <cell r="O271">
            <v>5394.04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3435</v>
          </cell>
          <cell r="U271">
            <v>0</v>
          </cell>
          <cell r="V271">
            <v>0</v>
          </cell>
          <cell r="W271">
            <v>11542.92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295413.09000000003</v>
          </cell>
          <cell r="AC271">
            <v>45981.27</v>
          </cell>
          <cell r="AD271">
            <v>0</v>
          </cell>
          <cell r="AE271">
            <v>11260</v>
          </cell>
          <cell r="AF271">
            <v>2327.2199999999998</v>
          </cell>
          <cell r="AG271">
            <v>25396</v>
          </cell>
          <cell r="AH271">
            <v>0</v>
          </cell>
          <cell r="AI271">
            <v>27583.79</v>
          </cell>
          <cell r="AJ271">
            <v>0</v>
          </cell>
          <cell r="AK271">
            <v>18046500.640000001</v>
          </cell>
          <cell r="AL271">
            <v>15043862.050000001</v>
          </cell>
          <cell r="AM271">
            <v>687766.98</v>
          </cell>
          <cell r="AN271">
            <v>1932658.16</v>
          </cell>
          <cell r="AO271">
            <v>382213.45</v>
          </cell>
          <cell r="AP271">
            <v>0</v>
          </cell>
          <cell r="AQ271">
            <v>5208360.3</v>
          </cell>
          <cell r="AR271">
            <v>0</v>
          </cell>
          <cell r="AS271">
            <v>2209905.64</v>
          </cell>
          <cell r="AT271">
            <v>122864.74</v>
          </cell>
          <cell r="AU271">
            <v>0</v>
          </cell>
          <cell r="AV271">
            <v>0</v>
          </cell>
          <cell r="AW271">
            <v>961990.84</v>
          </cell>
          <cell r="AX271">
            <v>0</v>
          </cell>
          <cell r="AY271">
            <v>39381.03</v>
          </cell>
          <cell r="AZ271">
            <v>0</v>
          </cell>
          <cell r="BA271">
            <v>175144.68</v>
          </cell>
          <cell r="BB271">
            <v>51353.919999999998</v>
          </cell>
          <cell r="BC271">
            <v>0</v>
          </cell>
          <cell r="BD271">
            <v>17049.259999999998</v>
          </cell>
          <cell r="BE271">
            <v>1630670.19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30.74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30.74</v>
          </cell>
          <cell r="BV271">
            <v>0</v>
          </cell>
          <cell r="BW271">
            <v>1869408.39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519016.47</v>
          </cell>
          <cell r="CH271">
            <v>0</v>
          </cell>
          <cell r="CI271">
            <v>10488.54</v>
          </cell>
          <cell r="CJ271">
            <v>0</v>
          </cell>
          <cell r="CK271">
            <v>467668.92</v>
          </cell>
          <cell r="CL271">
            <v>94847.83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48763.67</v>
          </cell>
          <cell r="CR271">
            <v>18586.37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612728.66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21794.54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75513.39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42691.08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42691.08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59193225.61999999</v>
          </cell>
        </row>
        <row r="272">
          <cell r="F272" t="str">
            <v>34402</v>
          </cell>
          <cell r="G272">
            <v>2995794.59</v>
          </cell>
          <cell r="H272">
            <v>2943448.64</v>
          </cell>
          <cell r="I272">
            <v>0</v>
          </cell>
          <cell r="J272">
            <v>223.45</v>
          </cell>
          <cell r="K272">
            <v>52122.5</v>
          </cell>
          <cell r="L272">
            <v>0</v>
          </cell>
          <cell r="M272">
            <v>0</v>
          </cell>
          <cell r="N272">
            <v>318095.95</v>
          </cell>
          <cell r="O272">
            <v>68650.759999999995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8231</v>
          </cell>
          <cell r="AB272">
            <v>131776.64000000001</v>
          </cell>
          <cell r="AC272">
            <v>8098.63</v>
          </cell>
          <cell r="AD272">
            <v>0</v>
          </cell>
          <cell r="AE272">
            <v>66520.09</v>
          </cell>
          <cell r="AF272">
            <v>1241</v>
          </cell>
          <cell r="AG272">
            <v>12985</v>
          </cell>
          <cell r="AH272">
            <v>15874.33</v>
          </cell>
          <cell r="AI272">
            <v>4718.5</v>
          </cell>
          <cell r="AJ272">
            <v>0</v>
          </cell>
          <cell r="AK272">
            <v>9084218.8100000005</v>
          </cell>
          <cell r="AL272">
            <v>8409018.1400000006</v>
          </cell>
          <cell r="AM272">
            <v>232817.2</v>
          </cell>
          <cell r="AN272">
            <v>423913.64</v>
          </cell>
          <cell r="AO272">
            <v>18469.830000000002</v>
          </cell>
          <cell r="AP272">
            <v>0</v>
          </cell>
          <cell r="AQ272">
            <v>2581314.0699999998</v>
          </cell>
          <cell r="AR272">
            <v>0</v>
          </cell>
          <cell r="AS272">
            <v>1116291.05</v>
          </cell>
          <cell r="AT272">
            <v>47502.75</v>
          </cell>
          <cell r="AU272">
            <v>0</v>
          </cell>
          <cell r="AV272">
            <v>0</v>
          </cell>
          <cell r="AW272">
            <v>431809.92</v>
          </cell>
          <cell r="AX272">
            <v>0</v>
          </cell>
          <cell r="AY272">
            <v>17399.560000000001</v>
          </cell>
          <cell r="AZ272">
            <v>0</v>
          </cell>
          <cell r="BA272">
            <v>23107.62</v>
          </cell>
          <cell r="BB272">
            <v>27654.48</v>
          </cell>
          <cell r="BC272">
            <v>0</v>
          </cell>
          <cell r="BD272">
            <v>15562.91</v>
          </cell>
          <cell r="BE272">
            <v>901985.78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16.78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16.78</v>
          </cell>
          <cell r="BV272">
            <v>0</v>
          </cell>
          <cell r="BW272">
            <v>1087004.04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282718.09000000003</v>
          </cell>
          <cell r="CH272">
            <v>0</v>
          </cell>
          <cell r="CI272">
            <v>9804</v>
          </cell>
          <cell r="CJ272">
            <v>0</v>
          </cell>
          <cell r="CK272">
            <v>333368.39</v>
          </cell>
          <cell r="CL272">
            <v>43638.6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318730.05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46022.38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33184.300000000003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19538.23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0</v>
          </cell>
          <cell r="FR272">
            <v>0</v>
          </cell>
          <cell r="FS272">
            <v>0</v>
          </cell>
          <cell r="FT272">
            <v>2500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2500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32137888.480000008</v>
          </cell>
        </row>
        <row r="273">
          <cell r="F273" t="str">
            <v>34901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990485.65</v>
          </cell>
          <cell r="AL273">
            <v>990485.65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213572.96</v>
          </cell>
          <cell r="AR273">
            <v>14113.37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87664.15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111795.44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0</v>
          </cell>
          <cell r="FR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2408117.2200000002</v>
          </cell>
        </row>
        <row r="274">
          <cell r="F274" t="str">
            <v>35200</v>
          </cell>
          <cell r="G274">
            <v>989976.27</v>
          </cell>
          <cell r="H274">
            <v>890183.31</v>
          </cell>
          <cell r="I274">
            <v>0</v>
          </cell>
          <cell r="J274">
            <v>99.42</v>
          </cell>
          <cell r="K274">
            <v>99693.54</v>
          </cell>
          <cell r="L274">
            <v>0</v>
          </cell>
          <cell r="M274">
            <v>0</v>
          </cell>
          <cell r="N274">
            <v>73589.81</v>
          </cell>
          <cell r="O274">
            <v>15835</v>
          </cell>
          <cell r="P274">
            <v>0</v>
          </cell>
          <cell r="Q274">
            <v>0</v>
          </cell>
          <cell r="R274">
            <v>0</v>
          </cell>
          <cell r="S274">
            <v>8585</v>
          </cell>
          <cell r="T274">
            <v>0</v>
          </cell>
          <cell r="U274">
            <v>0</v>
          </cell>
          <cell r="V274">
            <v>0</v>
          </cell>
          <cell r="W274">
            <v>4144.3999999999996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23321.47</v>
          </cell>
          <cell r="AC274">
            <v>13537.5</v>
          </cell>
          <cell r="AD274">
            <v>1694.71</v>
          </cell>
          <cell r="AE274">
            <v>1822.5</v>
          </cell>
          <cell r="AF274">
            <v>1034.04</v>
          </cell>
          <cell r="AG274">
            <v>0</v>
          </cell>
          <cell r="AH274">
            <v>0</v>
          </cell>
          <cell r="AI274">
            <v>3615.19</v>
          </cell>
          <cell r="AJ274">
            <v>0</v>
          </cell>
          <cell r="AK274">
            <v>4081910.51</v>
          </cell>
          <cell r="AL274">
            <v>3722634.33</v>
          </cell>
          <cell r="AM274">
            <v>132201.98000000001</v>
          </cell>
          <cell r="AN274">
            <v>226749.2</v>
          </cell>
          <cell r="AO274">
            <v>0</v>
          </cell>
          <cell r="AP274">
            <v>325</v>
          </cell>
          <cell r="AQ274">
            <v>1262745.7</v>
          </cell>
          <cell r="AR274">
            <v>0</v>
          </cell>
          <cell r="AS274">
            <v>621156.68999999994</v>
          </cell>
          <cell r="AT274">
            <v>28635.24</v>
          </cell>
          <cell r="AU274">
            <v>0</v>
          </cell>
          <cell r="AV274">
            <v>0</v>
          </cell>
          <cell r="AW274">
            <v>239798.58</v>
          </cell>
          <cell r="AX274">
            <v>0</v>
          </cell>
          <cell r="AY274">
            <v>43187.43</v>
          </cell>
          <cell r="AZ274">
            <v>0</v>
          </cell>
          <cell r="BA274">
            <v>31148.86</v>
          </cell>
          <cell r="BB274">
            <v>8655.17</v>
          </cell>
          <cell r="BC274">
            <v>0</v>
          </cell>
          <cell r="BD274">
            <v>4908.4399999999996</v>
          </cell>
          <cell r="BE274">
            <v>285255.28999999998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5547.55</v>
          </cell>
          <cell r="BQ274">
            <v>0</v>
          </cell>
          <cell r="BR274">
            <v>0</v>
          </cell>
          <cell r="BS274">
            <v>0</v>
          </cell>
          <cell r="BT274">
            <v>5547.55</v>
          </cell>
          <cell r="BU274">
            <v>0</v>
          </cell>
          <cell r="BV274">
            <v>0</v>
          </cell>
          <cell r="BW274">
            <v>453971.19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3436</v>
          </cell>
          <cell r="CJ274">
            <v>0</v>
          </cell>
          <cell r="CK274">
            <v>125555.63</v>
          </cell>
          <cell r="CL274">
            <v>93384.24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138512.5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57999.839999999997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9007.84</v>
          </cell>
          <cell r="FC274">
            <v>11172.92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14902.22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45754.96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1500</v>
          </cell>
          <cell r="GA274">
            <v>44254.96</v>
          </cell>
          <cell r="GB274">
            <v>0</v>
          </cell>
          <cell r="GC274">
            <v>0</v>
          </cell>
          <cell r="GD274">
            <v>200</v>
          </cell>
          <cell r="GE274">
            <v>0</v>
          </cell>
          <cell r="GF274">
            <v>0</v>
          </cell>
          <cell r="GG274">
            <v>200</v>
          </cell>
          <cell r="GH274">
            <v>0</v>
          </cell>
          <cell r="GI274">
            <v>0</v>
          </cell>
          <cell r="GJ274">
            <v>0</v>
          </cell>
          <cell r="GK274">
            <v>13827391.98</v>
          </cell>
        </row>
        <row r="275">
          <cell r="F275" t="str">
            <v>36101</v>
          </cell>
          <cell r="G275">
            <v>233126.23</v>
          </cell>
          <cell r="H275">
            <v>233028.19</v>
          </cell>
          <cell r="I275">
            <v>0</v>
          </cell>
          <cell r="J275">
            <v>0</v>
          </cell>
          <cell r="K275">
            <v>98.04</v>
          </cell>
          <cell r="L275">
            <v>0</v>
          </cell>
          <cell r="M275">
            <v>0</v>
          </cell>
          <cell r="N275">
            <v>12250.85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1077.68</v>
          </cell>
          <cell r="AC275">
            <v>3514.01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7659.16</v>
          </cell>
          <cell r="AJ275">
            <v>0</v>
          </cell>
          <cell r="AK275">
            <v>268012.24</v>
          </cell>
          <cell r="AL275">
            <v>263143.59999999998</v>
          </cell>
          <cell r="AM275">
            <v>4868.6400000000003</v>
          </cell>
          <cell r="AN275">
            <v>0</v>
          </cell>
          <cell r="AO275">
            <v>0</v>
          </cell>
          <cell r="AP275">
            <v>0</v>
          </cell>
          <cell r="AQ275">
            <v>129637.27</v>
          </cell>
          <cell r="AR275">
            <v>0</v>
          </cell>
          <cell r="AS275">
            <v>26999.67</v>
          </cell>
          <cell r="AT275">
            <v>0</v>
          </cell>
          <cell r="AU275">
            <v>0</v>
          </cell>
          <cell r="AV275">
            <v>0</v>
          </cell>
          <cell r="AW275">
            <v>11405.91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249.9</v>
          </cell>
          <cell r="BE275">
            <v>90981.79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2.87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2.87</v>
          </cell>
          <cell r="BV275">
            <v>0</v>
          </cell>
          <cell r="BW275">
            <v>62821.57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32818.22</v>
          </cell>
          <cell r="CL275">
            <v>12864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8552.31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6157.45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2429.59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599.77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599.77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1412901.6</v>
          </cell>
        </row>
        <row r="276">
          <cell r="F276" t="str">
            <v>36140</v>
          </cell>
          <cell r="G276">
            <v>11304695.550000001</v>
          </cell>
          <cell r="H276">
            <v>11304560.67</v>
          </cell>
          <cell r="I276">
            <v>0</v>
          </cell>
          <cell r="J276">
            <v>0</v>
          </cell>
          <cell r="K276">
            <v>134.88</v>
          </cell>
          <cell r="L276">
            <v>0</v>
          </cell>
          <cell r="M276">
            <v>0</v>
          </cell>
          <cell r="N276">
            <v>1134610.07</v>
          </cell>
          <cell r="O276">
            <v>6496.5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83378.720000000001</v>
          </cell>
          <cell r="X276">
            <v>29877.75</v>
          </cell>
          <cell r="Y276">
            <v>15437.63</v>
          </cell>
          <cell r="Z276">
            <v>0</v>
          </cell>
          <cell r="AA276">
            <v>66278.86</v>
          </cell>
          <cell r="AB276">
            <v>459673.21</v>
          </cell>
          <cell r="AC276">
            <v>104743.58</v>
          </cell>
          <cell r="AD276">
            <v>0</v>
          </cell>
          <cell r="AE276">
            <v>211092.51</v>
          </cell>
          <cell r="AF276">
            <v>10750.85</v>
          </cell>
          <cell r="AG276">
            <v>25195.9</v>
          </cell>
          <cell r="AH276">
            <v>9184.85</v>
          </cell>
          <cell r="AI276">
            <v>78929.3</v>
          </cell>
          <cell r="AJ276">
            <v>33570.410000000003</v>
          </cell>
          <cell r="AK276">
            <v>45177384.130000003</v>
          </cell>
          <cell r="AL276">
            <v>38816154.409999996</v>
          </cell>
          <cell r="AM276">
            <v>1741170.57</v>
          </cell>
          <cell r="AN276">
            <v>4577319.4000000004</v>
          </cell>
          <cell r="AO276">
            <v>0</v>
          </cell>
          <cell r="AP276">
            <v>42739.75</v>
          </cell>
          <cell r="AQ276">
            <v>11849734.58</v>
          </cell>
          <cell r="AR276">
            <v>131591.88</v>
          </cell>
          <cell r="AS276">
            <v>5361014.37</v>
          </cell>
          <cell r="AT276">
            <v>313125.05</v>
          </cell>
          <cell r="AU276">
            <v>0</v>
          </cell>
          <cell r="AV276">
            <v>0</v>
          </cell>
          <cell r="AW276">
            <v>2428333.96</v>
          </cell>
          <cell r="AX276">
            <v>0</v>
          </cell>
          <cell r="AY276">
            <v>332323.28000000003</v>
          </cell>
          <cell r="AZ276">
            <v>0</v>
          </cell>
          <cell r="BA276">
            <v>980689.44</v>
          </cell>
          <cell r="BB276">
            <v>134614.49</v>
          </cell>
          <cell r="BC276">
            <v>0</v>
          </cell>
          <cell r="BD276">
            <v>41030.720000000001</v>
          </cell>
          <cell r="BE276">
            <v>1410343.78</v>
          </cell>
          <cell r="BF276">
            <v>716667.61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68367.570000000007</v>
          </cell>
          <cell r="BQ276">
            <v>67412.679999999993</v>
          </cell>
          <cell r="BR276">
            <v>0</v>
          </cell>
          <cell r="BS276">
            <v>0</v>
          </cell>
          <cell r="BT276">
            <v>0</v>
          </cell>
          <cell r="BU276">
            <v>954.89</v>
          </cell>
          <cell r="BV276">
            <v>0</v>
          </cell>
          <cell r="BW276">
            <v>6914414.75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1198498.05</v>
          </cell>
          <cell r="CH276">
            <v>0</v>
          </cell>
          <cell r="CI276">
            <v>50016.7</v>
          </cell>
          <cell r="CJ276">
            <v>0</v>
          </cell>
          <cell r="CK276">
            <v>1157738.3899999999</v>
          </cell>
          <cell r="CL276">
            <v>1223059.6499999999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99597.18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46986.82</v>
          </cell>
          <cell r="CX276">
            <v>0</v>
          </cell>
          <cell r="CY276">
            <v>1646014.73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1083649.06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26777.37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155177.66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226899.14</v>
          </cell>
          <cell r="FI276">
            <v>134934.76999999999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32647</v>
          </cell>
          <cell r="FP276">
            <v>0</v>
          </cell>
          <cell r="FQ276">
            <v>0</v>
          </cell>
          <cell r="FR276">
            <v>0</v>
          </cell>
          <cell r="FS276">
            <v>102287.77</v>
          </cell>
          <cell r="FT276">
            <v>18759.59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18759.59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153205802.02000001</v>
          </cell>
        </row>
        <row r="277">
          <cell r="F277" t="str">
            <v>36250</v>
          </cell>
          <cell r="G277">
            <v>3000589.25</v>
          </cell>
          <cell r="H277">
            <v>3000352.8</v>
          </cell>
          <cell r="I277">
            <v>236.45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245725.31</v>
          </cell>
          <cell r="O277">
            <v>27578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11325.66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9369.4599999999991</v>
          </cell>
          <cell r="AC277">
            <v>45165.75</v>
          </cell>
          <cell r="AD277">
            <v>0</v>
          </cell>
          <cell r="AE277">
            <v>5500</v>
          </cell>
          <cell r="AF277">
            <v>814.67</v>
          </cell>
          <cell r="AG277">
            <v>14376.27</v>
          </cell>
          <cell r="AH277">
            <v>0</v>
          </cell>
          <cell r="AI277">
            <v>131595.5</v>
          </cell>
          <cell r="AJ277">
            <v>0</v>
          </cell>
          <cell r="AK277">
            <v>10359545.23</v>
          </cell>
          <cell r="AL277">
            <v>9607420.4100000001</v>
          </cell>
          <cell r="AM277">
            <v>275864.78000000003</v>
          </cell>
          <cell r="AN277">
            <v>476260.04</v>
          </cell>
          <cell r="AO277">
            <v>0</v>
          </cell>
          <cell r="AP277">
            <v>0</v>
          </cell>
          <cell r="AQ277">
            <v>2612959.29</v>
          </cell>
          <cell r="AR277">
            <v>0</v>
          </cell>
          <cell r="AS277">
            <v>1027434.51</v>
          </cell>
          <cell r="AT277">
            <v>158481.76999999999</v>
          </cell>
          <cell r="AU277">
            <v>0</v>
          </cell>
          <cell r="AV277">
            <v>0</v>
          </cell>
          <cell r="AW277">
            <v>612503.66</v>
          </cell>
          <cell r="AX277">
            <v>0</v>
          </cell>
          <cell r="AY277">
            <v>72167.16</v>
          </cell>
          <cell r="AZ277">
            <v>0</v>
          </cell>
          <cell r="BA277">
            <v>346632.88</v>
          </cell>
          <cell r="BB277">
            <v>31658</v>
          </cell>
          <cell r="BC277">
            <v>0</v>
          </cell>
          <cell r="BD277">
            <v>11226.68</v>
          </cell>
          <cell r="BE277">
            <v>352854.63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1484578.59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305989.11</v>
          </cell>
          <cell r="CH277">
            <v>0</v>
          </cell>
          <cell r="CI277">
            <v>15591.09</v>
          </cell>
          <cell r="CJ277">
            <v>0</v>
          </cell>
          <cell r="CK277">
            <v>541817.64</v>
          </cell>
          <cell r="CL277">
            <v>68350.81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31640.34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465029.8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157.22999999999999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56002.57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P277">
            <v>0</v>
          </cell>
          <cell r="FQ277">
            <v>0</v>
          </cell>
          <cell r="FR277">
            <v>0</v>
          </cell>
          <cell r="FS277">
            <v>0</v>
          </cell>
          <cell r="FT277">
            <v>37497.33</v>
          </cell>
          <cell r="FU277">
            <v>31647.33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5850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35481790</v>
          </cell>
        </row>
        <row r="278">
          <cell r="F278" t="str">
            <v>36300</v>
          </cell>
          <cell r="G278">
            <v>701377.63</v>
          </cell>
          <cell r="H278">
            <v>701344.75</v>
          </cell>
          <cell r="I278">
            <v>32.880000000000003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47025.14</v>
          </cell>
          <cell r="O278">
            <v>166.95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1383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29526.61</v>
          </cell>
          <cell r="AC278">
            <v>5486.62</v>
          </cell>
          <cell r="AD278">
            <v>0</v>
          </cell>
          <cell r="AE278">
            <v>4744</v>
          </cell>
          <cell r="AF278">
            <v>0</v>
          </cell>
          <cell r="AG278">
            <v>2500</v>
          </cell>
          <cell r="AH278">
            <v>0</v>
          </cell>
          <cell r="AI278">
            <v>1173.56</v>
          </cell>
          <cell r="AJ278">
            <v>2044.4</v>
          </cell>
          <cell r="AK278">
            <v>2420059.2200000002</v>
          </cell>
          <cell r="AL278">
            <v>2236937.7999999998</v>
          </cell>
          <cell r="AM278">
            <v>20861.53</v>
          </cell>
          <cell r="AN278">
            <v>162259.89000000001</v>
          </cell>
          <cell r="AO278">
            <v>0</v>
          </cell>
          <cell r="AP278">
            <v>0</v>
          </cell>
          <cell r="AQ278">
            <v>482889.95</v>
          </cell>
          <cell r="AR278">
            <v>0</v>
          </cell>
          <cell r="AS278">
            <v>159554.16</v>
          </cell>
          <cell r="AT278">
            <v>10529.8</v>
          </cell>
          <cell r="AU278">
            <v>0</v>
          </cell>
          <cell r="AV278">
            <v>0</v>
          </cell>
          <cell r="AW278">
            <v>107039.9</v>
          </cell>
          <cell r="AX278">
            <v>0</v>
          </cell>
          <cell r="AY278">
            <v>50942.720000000001</v>
          </cell>
          <cell r="AZ278">
            <v>0</v>
          </cell>
          <cell r="BA278">
            <v>41033.99</v>
          </cell>
          <cell r="BB278">
            <v>3831.75</v>
          </cell>
          <cell r="BC278">
            <v>0</v>
          </cell>
          <cell r="BD278">
            <v>2041.11</v>
          </cell>
          <cell r="BE278">
            <v>107916.52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168758.28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34977.019999999997</v>
          </cell>
          <cell r="CH278">
            <v>0</v>
          </cell>
          <cell r="CI278">
            <v>0</v>
          </cell>
          <cell r="CJ278">
            <v>0</v>
          </cell>
          <cell r="CK278">
            <v>35851.49</v>
          </cell>
          <cell r="CL278">
            <v>20502.39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67566.83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9860.5499999999993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42900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42900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7726020.4399999995</v>
          </cell>
        </row>
        <row r="279">
          <cell r="F279" t="str">
            <v>36400</v>
          </cell>
          <cell r="G279">
            <v>2314174.3199999998</v>
          </cell>
          <cell r="H279">
            <v>2314174.3199999998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388067.35</v>
          </cell>
          <cell r="O279">
            <v>3352.5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816.19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77965.39</v>
          </cell>
          <cell r="AC279">
            <v>15912.27</v>
          </cell>
          <cell r="AD279">
            <v>0</v>
          </cell>
          <cell r="AE279">
            <v>17317</v>
          </cell>
          <cell r="AF279">
            <v>678.04</v>
          </cell>
          <cell r="AG279">
            <v>50936.76</v>
          </cell>
          <cell r="AH279">
            <v>2175.42</v>
          </cell>
          <cell r="AI279">
            <v>218913.78</v>
          </cell>
          <cell r="AJ279">
            <v>0</v>
          </cell>
          <cell r="AK279">
            <v>5847506.8799999999</v>
          </cell>
          <cell r="AL279">
            <v>5458926.8200000003</v>
          </cell>
          <cell r="AM279">
            <v>191703.54</v>
          </cell>
          <cell r="AN279">
            <v>196876.52</v>
          </cell>
          <cell r="AO279">
            <v>0</v>
          </cell>
          <cell r="AP279">
            <v>0</v>
          </cell>
          <cell r="AQ279">
            <v>1672273.27</v>
          </cell>
          <cell r="AR279">
            <v>0</v>
          </cell>
          <cell r="AS279">
            <v>780917.98</v>
          </cell>
          <cell r="AT279">
            <v>14622.37</v>
          </cell>
          <cell r="AU279">
            <v>0</v>
          </cell>
          <cell r="AV279">
            <v>0</v>
          </cell>
          <cell r="AW279">
            <v>332483.32</v>
          </cell>
          <cell r="AX279">
            <v>0</v>
          </cell>
          <cell r="AY279">
            <v>5692.48</v>
          </cell>
          <cell r="AZ279">
            <v>0</v>
          </cell>
          <cell r="BA279">
            <v>141835.57999999999</v>
          </cell>
          <cell r="BB279">
            <v>17689.330000000002</v>
          </cell>
          <cell r="BC279">
            <v>0</v>
          </cell>
          <cell r="BD279">
            <v>4200.5600000000004</v>
          </cell>
          <cell r="BE279">
            <v>374831.65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122.15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122.15</v>
          </cell>
          <cell r="BV279">
            <v>0</v>
          </cell>
          <cell r="BW279">
            <v>644367.56000000006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164052.15</v>
          </cell>
          <cell r="CH279">
            <v>0</v>
          </cell>
          <cell r="CI279">
            <v>5032</v>
          </cell>
          <cell r="CJ279">
            <v>0</v>
          </cell>
          <cell r="CK279">
            <v>161612.49</v>
          </cell>
          <cell r="CL279">
            <v>18868.62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9848.2900000000009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57373.51</v>
          </cell>
          <cell r="CX279">
            <v>0</v>
          </cell>
          <cell r="CY279">
            <v>195932.85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10299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1200</v>
          </cell>
          <cell r="FG279">
            <v>0</v>
          </cell>
          <cell r="FH279">
            <v>20148.650000000001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0</v>
          </cell>
          <cell r="FT279">
            <v>66991.72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66991.72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21867006.499999985</v>
          </cell>
        </row>
        <row r="280">
          <cell r="F280" t="str">
            <v>36401</v>
          </cell>
          <cell r="G280">
            <v>567257.16</v>
          </cell>
          <cell r="H280">
            <v>566943.4</v>
          </cell>
          <cell r="I280">
            <v>0</v>
          </cell>
          <cell r="J280">
            <v>0</v>
          </cell>
          <cell r="K280">
            <v>313.76</v>
          </cell>
          <cell r="L280">
            <v>0</v>
          </cell>
          <cell r="M280">
            <v>0</v>
          </cell>
          <cell r="N280">
            <v>97768.02</v>
          </cell>
          <cell r="O280">
            <v>157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18461.240000000002</v>
          </cell>
          <cell r="W280">
            <v>168.05</v>
          </cell>
          <cell r="X280">
            <v>388.35</v>
          </cell>
          <cell r="Y280">
            <v>0</v>
          </cell>
          <cell r="Z280">
            <v>0</v>
          </cell>
          <cell r="AA280">
            <v>4765.74</v>
          </cell>
          <cell r="AB280">
            <v>37479.050000000003</v>
          </cell>
          <cell r="AC280">
            <v>8583.59</v>
          </cell>
          <cell r="AD280">
            <v>0</v>
          </cell>
          <cell r="AE280">
            <v>3232.87</v>
          </cell>
          <cell r="AF280">
            <v>9.73</v>
          </cell>
          <cell r="AG280">
            <v>600</v>
          </cell>
          <cell r="AH280">
            <v>7446.74</v>
          </cell>
          <cell r="AI280">
            <v>16475.66</v>
          </cell>
          <cell r="AJ280">
            <v>0</v>
          </cell>
          <cell r="AK280">
            <v>2930822.72</v>
          </cell>
          <cell r="AL280">
            <v>2615326.08</v>
          </cell>
          <cell r="AM280">
            <v>54672.4</v>
          </cell>
          <cell r="AN280">
            <v>260824.24</v>
          </cell>
          <cell r="AO280">
            <v>0</v>
          </cell>
          <cell r="AP280">
            <v>0</v>
          </cell>
          <cell r="AQ280">
            <v>571292.11</v>
          </cell>
          <cell r="AR280">
            <v>0</v>
          </cell>
          <cell r="AS280">
            <v>263994.59999999998</v>
          </cell>
          <cell r="AT280">
            <v>0</v>
          </cell>
          <cell r="AU280">
            <v>0</v>
          </cell>
          <cell r="AV280">
            <v>0</v>
          </cell>
          <cell r="AW280">
            <v>119653.16</v>
          </cell>
          <cell r="AX280">
            <v>0</v>
          </cell>
          <cell r="AY280">
            <v>7160.82</v>
          </cell>
          <cell r="AZ280">
            <v>0</v>
          </cell>
          <cell r="BA280">
            <v>8786.9</v>
          </cell>
          <cell r="BB280">
            <v>4633.3</v>
          </cell>
          <cell r="BC280">
            <v>0</v>
          </cell>
          <cell r="BD280">
            <v>3526.47</v>
          </cell>
          <cell r="BE280">
            <v>125150.86</v>
          </cell>
          <cell r="BF280">
            <v>38386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45.54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45.54</v>
          </cell>
          <cell r="BV280">
            <v>0</v>
          </cell>
          <cell r="BW280">
            <v>294645.31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61045.96</v>
          </cell>
          <cell r="CH280">
            <v>0</v>
          </cell>
          <cell r="CI280">
            <v>476.02</v>
          </cell>
          <cell r="CJ280">
            <v>0</v>
          </cell>
          <cell r="CK280">
            <v>65807.98</v>
          </cell>
          <cell r="CL280">
            <v>50463.38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4794.84</v>
          </cell>
          <cell r="CY280">
            <v>104624.18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7432.95</v>
          </cell>
          <cell r="FI280">
            <v>36116.300000000003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P280">
            <v>0</v>
          </cell>
          <cell r="FQ280">
            <v>0</v>
          </cell>
          <cell r="FR280">
            <v>0</v>
          </cell>
          <cell r="FS280">
            <v>36116.300000000003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8995894.320000004</v>
          </cell>
        </row>
        <row r="281">
          <cell r="F281" t="str">
            <v>36402</v>
          </cell>
          <cell r="G281">
            <v>668039.78</v>
          </cell>
          <cell r="H281">
            <v>668039.78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42287.4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13384.58</v>
          </cell>
          <cell r="X281">
            <v>0</v>
          </cell>
          <cell r="Y281">
            <v>0</v>
          </cell>
          <cell r="Z281">
            <v>0</v>
          </cell>
          <cell r="AA281">
            <v>810.59</v>
          </cell>
          <cell r="AB281">
            <v>3166.9</v>
          </cell>
          <cell r="AC281">
            <v>15432.04</v>
          </cell>
          <cell r="AD281">
            <v>0</v>
          </cell>
          <cell r="AE281">
            <v>0</v>
          </cell>
          <cell r="AF281">
            <v>567.71</v>
          </cell>
          <cell r="AG281">
            <v>0</v>
          </cell>
          <cell r="AH281">
            <v>0</v>
          </cell>
          <cell r="AI281">
            <v>4132.05</v>
          </cell>
          <cell r="AJ281">
            <v>4793.53</v>
          </cell>
          <cell r="AK281">
            <v>2462713.5</v>
          </cell>
          <cell r="AL281">
            <v>2379223.65</v>
          </cell>
          <cell r="AM281">
            <v>34326.25</v>
          </cell>
          <cell r="AN281">
            <v>43313.599999999999</v>
          </cell>
          <cell r="AO281">
            <v>0</v>
          </cell>
          <cell r="AP281">
            <v>5850</v>
          </cell>
          <cell r="AQ281">
            <v>820190.34</v>
          </cell>
          <cell r="AR281">
            <v>0</v>
          </cell>
          <cell r="AS281">
            <v>160351.43</v>
          </cell>
          <cell r="AT281">
            <v>26754.61</v>
          </cell>
          <cell r="AU281">
            <v>0</v>
          </cell>
          <cell r="AV281">
            <v>0</v>
          </cell>
          <cell r="AW281">
            <v>178416.84</v>
          </cell>
          <cell r="AX281">
            <v>0</v>
          </cell>
          <cell r="AY281">
            <v>48871.58</v>
          </cell>
          <cell r="AZ281">
            <v>0</v>
          </cell>
          <cell r="BA281">
            <v>112496.91</v>
          </cell>
          <cell r="BB281">
            <v>0</v>
          </cell>
          <cell r="BC281">
            <v>0</v>
          </cell>
          <cell r="BD281">
            <v>4174.1000000000004</v>
          </cell>
          <cell r="BE281">
            <v>289124.87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30433.68</v>
          </cell>
          <cell r="BQ281">
            <v>30391.41</v>
          </cell>
          <cell r="BR281">
            <v>0</v>
          </cell>
          <cell r="BS281">
            <v>0</v>
          </cell>
          <cell r="BT281">
            <v>0</v>
          </cell>
          <cell r="BU281">
            <v>42.27</v>
          </cell>
          <cell r="BV281">
            <v>0</v>
          </cell>
          <cell r="BW281">
            <v>388745.74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58782.97</v>
          </cell>
          <cell r="CH281">
            <v>0</v>
          </cell>
          <cell r="CI281">
            <v>6706.84</v>
          </cell>
          <cell r="CJ281">
            <v>0</v>
          </cell>
          <cell r="CK281">
            <v>84371.5</v>
          </cell>
          <cell r="CL281">
            <v>21952.85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12204.02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180409.14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13764.51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10553.91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0</v>
          </cell>
          <cell r="FR281">
            <v>0</v>
          </cell>
          <cell r="FS281">
            <v>0</v>
          </cell>
          <cell r="FT281">
            <v>2210.35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2210.35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8829241.5799999982</v>
          </cell>
        </row>
        <row r="282">
          <cell r="F282" t="str">
            <v>37501</v>
          </cell>
          <cell r="G282">
            <v>33367216.600000001</v>
          </cell>
          <cell r="H282">
            <v>33360469.719999999</v>
          </cell>
          <cell r="I282">
            <v>0</v>
          </cell>
          <cell r="J282">
            <v>0</v>
          </cell>
          <cell r="K282">
            <v>6746.88</v>
          </cell>
          <cell r="L282">
            <v>0</v>
          </cell>
          <cell r="M282">
            <v>0</v>
          </cell>
          <cell r="N282">
            <v>2377383.73</v>
          </cell>
          <cell r="O282">
            <v>149168.92000000001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27755</v>
          </cell>
          <cell r="W282">
            <v>15376.75</v>
          </cell>
          <cell r="X282">
            <v>0</v>
          </cell>
          <cell r="Y282">
            <v>0</v>
          </cell>
          <cell r="Z282">
            <v>0</v>
          </cell>
          <cell r="AA282">
            <v>4376.5</v>
          </cell>
          <cell r="AB282">
            <v>942976.85</v>
          </cell>
          <cell r="AC282">
            <v>148734.24</v>
          </cell>
          <cell r="AD282">
            <v>0</v>
          </cell>
          <cell r="AE282">
            <v>193852.98</v>
          </cell>
          <cell r="AF282">
            <v>13678.68</v>
          </cell>
          <cell r="AG282">
            <v>152907.20000000001</v>
          </cell>
          <cell r="AH282">
            <v>0</v>
          </cell>
          <cell r="AI282">
            <v>728556.61</v>
          </cell>
          <cell r="AJ282">
            <v>0</v>
          </cell>
          <cell r="AK282">
            <v>80859475.390000001</v>
          </cell>
          <cell r="AL282">
            <v>78502708.260000005</v>
          </cell>
          <cell r="AM282">
            <v>2352769.4500000002</v>
          </cell>
          <cell r="AN282">
            <v>0</v>
          </cell>
          <cell r="AO282">
            <v>3997.68</v>
          </cell>
          <cell r="AP282">
            <v>0</v>
          </cell>
          <cell r="AQ282">
            <v>21748508.440000001</v>
          </cell>
          <cell r="AR282">
            <v>0</v>
          </cell>
          <cell r="AS282">
            <v>11268162.050000001</v>
          </cell>
          <cell r="AT282">
            <v>910619.3</v>
          </cell>
          <cell r="AU282">
            <v>0</v>
          </cell>
          <cell r="AV282">
            <v>0</v>
          </cell>
          <cell r="AW282">
            <v>2800706.12</v>
          </cell>
          <cell r="AX282">
            <v>0</v>
          </cell>
          <cell r="AY282">
            <v>1368516.03</v>
          </cell>
          <cell r="AZ282">
            <v>0</v>
          </cell>
          <cell r="BA282">
            <v>1049913.1599999999</v>
          </cell>
          <cell r="BB282">
            <v>265572.92</v>
          </cell>
          <cell r="BC282">
            <v>0</v>
          </cell>
          <cell r="BD282">
            <v>81184.899999999994</v>
          </cell>
          <cell r="BE282">
            <v>3723180.15</v>
          </cell>
          <cell r="BF282">
            <v>100542.04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180111.77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169464.9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169464.9</v>
          </cell>
          <cell r="BV282">
            <v>0</v>
          </cell>
          <cell r="BW282">
            <v>8191419.0700000003</v>
          </cell>
          <cell r="BX282">
            <v>30238.87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2264457</v>
          </cell>
          <cell r="CH282">
            <v>0</v>
          </cell>
          <cell r="CI282">
            <v>64007</v>
          </cell>
          <cell r="CJ282">
            <v>0</v>
          </cell>
          <cell r="CK282">
            <v>2130318.79</v>
          </cell>
          <cell r="CL282">
            <v>773703.11</v>
          </cell>
          <cell r="CM282">
            <v>13547.29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76619.929999999993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42868.18</v>
          </cell>
          <cell r="CY282">
            <v>2345795.61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120653.37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329209.92</v>
          </cell>
          <cell r="FI282">
            <v>47292.57</v>
          </cell>
          <cell r="FJ282">
            <v>0</v>
          </cell>
          <cell r="FK282">
            <v>47292.57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423980.6</v>
          </cell>
          <cell r="FU282">
            <v>149365.35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274615.25</v>
          </cell>
          <cell r="GA282">
            <v>0</v>
          </cell>
          <cell r="GB282">
            <v>0</v>
          </cell>
          <cell r="GC282">
            <v>0</v>
          </cell>
          <cell r="GD282">
            <v>1332809.1499999999</v>
          </cell>
          <cell r="GE282">
            <v>0</v>
          </cell>
          <cell r="GF282">
            <v>0</v>
          </cell>
          <cell r="GG282">
            <v>60894.46</v>
          </cell>
          <cell r="GH282">
            <v>0</v>
          </cell>
          <cell r="GI282">
            <v>0</v>
          </cell>
          <cell r="GJ282">
            <v>1271914.69</v>
          </cell>
          <cell r="GK282">
            <v>297035100.90000004</v>
          </cell>
        </row>
        <row r="283">
          <cell r="F283" t="str">
            <v>37502</v>
          </cell>
          <cell r="G283">
            <v>15398077.68</v>
          </cell>
          <cell r="H283">
            <v>15396393.960000001</v>
          </cell>
          <cell r="I283">
            <v>0</v>
          </cell>
          <cell r="J283">
            <v>0</v>
          </cell>
          <cell r="K283">
            <v>1683.72</v>
          </cell>
          <cell r="L283">
            <v>0</v>
          </cell>
          <cell r="M283">
            <v>0</v>
          </cell>
          <cell r="N283">
            <v>965630.31</v>
          </cell>
          <cell r="O283">
            <v>26931</v>
          </cell>
          <cell r="P283">
            <v>0</v>
          </cell>
          <cell r="Q283">
            <v>0</v>
          </cell>
          <cell r="R283">
            <v>0</v>
          </cell>
          <cell r="S283">
            <v>102988</v>
          </cell>
          <cell r="T283">
            <v>0</v>
          </cell>
          <cell r="U283">
            <v>0</v>
          </cell>
          <cell r="V283">
            <v>0</v>
          </cell>
          <cell r="W283">
            <v>29246.05</v>
          </cell>
          <cell r="X283">
            <v>19388.07</v>
          </cell>
          <cell r="Y283">
            <v>0</v>
          </cell>
          <cell r="Z283">
            <v>0</v>
          </cell>
          <cell r="AA283">
            <v>42837.25</v>
          </cell>
          <cell r="AB283">
            <v>410575.15</v>
          </cell>
          <cell r="AC283">
            <v>144440.62</v>
          </cell>
          <cell r="AD283">
            <v>0</v>
          </cell>
          <cell r="AE283">
            <v>61557.79</v>
          </cell>
          <cell r="AF283">
            <v>14404.09</v>
          </cell>
          <cell r="AG283">
            <v>49769.11</v>
          </cell>
          <cell r="AH283">
            <v>0</v>
          </cell>
          <cell r="AI283">
            <v>63493.18</v>
          </cell>
          <cell r="AJ283">
            <v>0</v>
          </cell>
          <cell r="AK283">
            <v>34619029.140000001</v>
          </cell>
          <cell r="AL283">
            <v>32372330.16</v>
          </cell>
          <cell r="AM283">
            <v>1201065.42</v>
          </cell>
          <cell r="AN283">
            <v>1045633.56</v>
          </cell>
          <cell r="AO283">
            <v>0</v>
          </cell>
          <cell r="AP283">
            <v>0</v>
          </cell>
          <cell r="AQ283">
            <v>10382901.02</v>
          </cell>
          <cell r="AR283">
            <v>7922.23</v>
          </cell>
          <cell r="AS283">
            <v>5017776.07</v>
          </cell>
          <cell r="AT283">
            <v>598141.56999999995</v>
          </cell>
          <cell r="AU283">
            <v>0</v>
          </cell>
          <cell r="AV283">
            <v>0</v>
          </cell>
          <cell r="AW283">
            <v>1508307.78</v>
          </cell>
          <cell r="AX283">
            <v>0</v>
          </cell>
          <cell r="AY283">
            <v>281645.96999999997</v>
          </cell>
          <cell r="AZ283">
            <v>0</v>
          </cell>
          <cell r="BA283">
            <v>415939.23</v>
          </cell>
          <cell r="BB283">
            <v>110989.58</v>
          </cell>
          <cell r="BC283">
            <v>0</v>
          </cell>
          <cell r="BD283">
            <v>28288.14</v>
          </cell>
          <cell r="BE283">
            <v>2413890.4500000002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505015.59</v>
          </cell>
          <cell r="BQ283">
            <v>0</v>
          </cell>
          <cell r="BR283">
            <v>321302.28000000003</v>
          </cell>
          <cell r="BS283">
            <v>114070.99</v>
          </cell>
          <cell r="BT283">
            <v>0</v>
          </cell>
          <cell r="BU283">
            <v>69642.320000000007</v>
          </cell>
          <cell r="BV283">
            <v>0</v>
          </cell>
          <cell r="BW283">
            <v>3758478.93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1003028.85</v>
          </cell>
          <cell r="CH283">
            <v>0</v>
          </cell>
          <cell r="CI283">
            <v>34017</v>
          </cell>
          <cell r="CJ283">
            <v>0</v>
          </cell>
          <cell r="CK283">
            <v>1226719.96</v>
          </cell>
          <cell r="CL283">
            <v>222274.26</v>
          </cell>
          <cell r="CM283">
            <v>59016.14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923480.64</v>
          </cell>
          <cell r="CZ283">
            <v>0</v>
          </cell>
          <cell r="DA283">
            <v>33835.19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117546.63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138560.26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93538.58</v>
          </cell>
          <cell r="FU283">
            <v>93538.58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2402.15</v>
          </cell>
          <cell r="GE283">
            <v>0</v>
          </cell>
          <cell r="GF283">
            <v>0</v>
          </cell>
          <cell r="GG283">
            <v>2402.15</v>
          </cell>
          <cell r="GH283">
            <v>0</v>
          </cell>
          <cell r="GI283">
            <v>0</v>
          </cell>
          <cell r="GJ283">
            <v>0</v>
          </cell>
          <cell r="GK283">
            <v>131450146.80000001</v>
          </cell>
        </row>
        <row r="284">
          <cell r="F284" t="str">
            <v>37503</v>
          </cell>
          <cell r="G284">
            <v>6764191.46</v>
          </cell>
          <cell r="H284">
            <v>6763866.4699999997</v>
          </cell>
          <cell r="I284">
            <v>0</v>
          </cell>
          <cell r="J284">
            <v>0</v>
          </cell>
          <cell r="K284">
            <v>324.99</v>
          </cell>
          <cell r="L284">
            <v>0</v>
          </cell>
          <cell r="M284">
            <v>0</v>
          </cell>
          <cell r="N284">
            <v>470224.81</v>
          </cell>
          <cell r="O284">
            <v>84033.5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1500</v>
          </cell>
          <cell r="U284">
            <v>0</v>
          </cell>
          <cell r="V284">
            <v>0</v>
          </cell>
          <cell r="W284">
            <v>6033.75</v>
          </cell>
          <cell r="X284">
            <v>0</v>
          </cell>
          <cell r="Y284">
            <v>0</v>
          </cell>
          <cell r="Z284">
            <v>0</v>
          </cell>
          <cell r="AA284">
            <v>15658.08</v>
          </cell>
          <cell r="AB284">
            <v>260352.47</v>
          </cell>
          <cell r="AC284">
            <v>30511.360000000001</v>
          </cell>
          <cell r="AD284">
            <v>0</v>
          </cell>
          <cell r="AE284">
            <v>14168.25</v>
          </cell>
          <cell r="AF284">
            <v>1123.8399999999999</v>
          </cell>
          <cell r="AG284">
            <v>21131.32</v>
          </cell>
          <cell r="AH284">
            <v>0</v>
          </cell>
          <cell r="AI284">
            <v>29740.95</v>
          </cell>
          <cell r="AJ284">
            <v>5971.29</v>
          </cell>
          <cell r="AK284">
            <v>15659441.359999999</v>
          </cell>
          <cell r="AL284">
            <v>15231395.49</v>
          </cell>
          <cell r="AM284">
            <v>428045.87</v>
          </cell>
          <cell r="AN284">
            <v>0</v>
          </cell>
          <cell r="AO284">
            <v>0</v>
          </cell>
          <cell r="AP284">
            <v>0</v>
          </cell>
          <cell r="AQ284">
            <v>4646152.53</v>
          </cell>
          <cell r="AR284">
            <v>0</v>
          </cell>
          <cell r="AS284">
            <v>2377684.56</v>
          </cell>
          <cell r="AT284">
            <v>194849.12</v>
          </cell>
          <cell r="AU284">
            <v>0</v>
          </cell>
          <cell r="AV284">
            <v>0</v>
          </cell>
          <cell r="AW284">
            <v>629788.02</v>
          </cell>
          <cell r="AX284">
            <v>0</v>
          </cell>
          <cell r="AY284">
            <v>122577.21</v>
          </cell>
          <cell r="AZ284">
            <v>0</v>
          </cell>
          <cell r="BA284">
            <v>120273.26</v>
          </cell>
          <cell r="BB284">
            <v>51114.400000000001</v>
          </cell>
          <cell r="BC284">
            <v>0</v>
          </cell>
          <cell r="BD284">
            <v>17840.23</v>
          </cell>
          <cell r="BE284">
            <v>1132025.73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32581.82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32581.82</v>
          </cell>
          <cell r="BV284">
            <v>0</v>
          </cell>
          <cell r="BW284">
            <v>1628826.04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427090.66</v>
          </cell>
          <cell r="CH284">
            <v>0</v>
          </cell>
          <cell r="CI284">
            <v>6532.06</v>
          </cell>
          <cell r="CJ284">
            <v>0</v>
          </cell>
          <cell r="CK284">
            <v>397990.96</v>
          </cell>
          <cell r="CL284">
            <v>76748.149999999994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10575.69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556926.93000000005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84445.77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6778.94</v>
          </cell>
          <cell r="EQ284">
            <v>0</v>
          </cell>
          <cell r="ER284">
            <v>3816.85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57920.03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0</v>
          </cell>
          <cell r="FR284">
            <v>0</v>
          </cell>
          <cell r="FS284">
            <v>0</v>
          </cell>
          <cell r="FT284">
            <v>214594.67</v>
          </cell>
          <cell r="FU284">
            <v>93470.09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121124.58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58832025.379999995</v>
          </cell>
        </row>
        <row r="285">
          <cell r="F285" t="str">
            <v>37504</v>
          </cell>
          <cell r="G285">
            <v>6020333.2400000002</v>
          </cell>
          <cell r="H285">
            <v>6019948.21</v>
          </cell>
          <cell r="I285">
            <v>0</v>
          </cell>
          <cell r="J285">
            <v>0</v>
          </cell>
          <cell r="K285">
            <v>385.03</v>
          </cell>
          <cell r="L285">
            <v>0</v>
          </cell>
          <cell r="M285">
            <v>0</v>
          </cell>
          <cell r="N285">
            <v>595580.94999999995</v>
          </cell>
          <cell r="O285">
            <v>39546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11602.43</v>
          </cell>
          <cell r="X285">
            <v>833.83</v>
          </cell>
          <cell r="Y285">
            <v>0</v>
          </cell>
          <cell r="Z285">
            <v>0</v>
          </cell>
          <cell r="AA285">
            <v>19307.52</v>
          </cell>
          <cell r="AB285">
            <v>314771.25</v>
          </cell>
          <cell r="AC285">
            <v>43087.78</v>
          </cell>
          <cell r="AD285">
            <v>0</v>
          </cell>
          <cell r="AE285">
            <v>141203.13</v>
          </cell>
          <cell r="AF285">
            <v>1869.55</v>
          </cell>
          <cell r="AG285">
            <v>10420</v>
          </cell>
          <cell r="AH285">
            <v>0</v>
          </cell>
          <cell r="AI285">
            <v>7288.46</v>
          </cell>
          <cell r="AJ285">
            <v>5651</v>
          </cell>
          <cell r="AK285">
            <v>23386880.809999999</v>
          </cell>
          <cell r="AL285">
            <v>21818573.09</v>
          </cell>
          <cell r="AM285">
            <v>619295.96</v>
          </cell>
          <cell r="AN285">
            <v>949011.76</v>
          </cell>
          <cell r="AO285">
            <v>0</v>
          </cell>
          <cell r="AP285">
            <v>0</v>
          </cell>
          <cell r="AQ285">
            <v>6219708.7699999996</v>
          </cell>
          <cell r="AR285">
            <v>0</v>
          </cell>
          <cell r="AS285">
            <v>3529603.15</v>
          </cell>
          <cell r="AT285">
            <v>238446.59</v>
          </cell>
          <cell r="AU285">
            <v>0</v>
          </cell>
          <cell r="AV285">
            <v>0</v>
          </cell>
          <cell r="AW285">
            <v>683051.44</v>
          </cell>
          <cell r="AX285">
            <v>0</v>
          </cell>
          <cell r="AY285">
            <v>130458.39</v>
          </cell>
          <cell r="AZ285">
            <v>0</v>
          </cell>
          <cell r="BA285">
            <v>412395.27</v>
          </cell>
          <cell r="BB285">
            <v>72658.320000000007</v>
          </cell>
          <cell r="BC285">
            <v>0</v>
          </cell>
          <cell r="BD285">
            <v>15921.02</v>
          </cell>
          <cell r="BE285">
            <v>1116872.83</v>
          </cell>
          <cell r="BF285">
            <v>0</v>
          </cell>
          <cell r="BG285">
            <v>20301.759999999998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47266.8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47266.8</v>
          </cell>
          <cell r="BV285">
            <v>0</v>
          </cell>
          <cell r="BW285">
            <v>1977385.13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852736.2</v>
          </cell>
          <cell r="CH285">
            <v>0</v>
          </cell>
          <cell r="CI285">
            <v>15912.86</v>
          </cell>
          <cell r="CJ285">
            <v>0</v>
          </cell>
          <cell r="CK285">
            <v>312364.63</v>
          </cell>
          <cell r="CL285">
            <v>52433.599999999999</v>
          </cell>
          <cell r="CM285">
            <v>51941.02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39128.6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522291.38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50754.27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4100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75722.570000000007</v>
          </cell>
          <cell r="FI285">
            <v>6490.61</v>
          </cell>
          <cell r="FJ285">
            <v>6490.61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P285">
            <v>0</v>
          </cell>
          <cell r="FQ285">
            <v>0</v>
          </cell>
          <cell r="FR285">
            <v>0</v>
          </cell>
          <cell r="FS285">
            <v>0</v>
          </cell>
          <cell r="FT285">
            <v>92500</v>
          </cell>
          <cell r="FU285">
            <v>92500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7319.65</v>
          </cell>
          <cell r="GE285">
            <v>0</v>
          </cell>
          <cell r="GF285">
            <v>0</v>
          </cell>
          <cell r="GG285">
            <v>7319.65</v>
          </cell>
          <cell r="GH285">
            <v>0</v>
          </cell>
          <cell r="GI285">
            <v>0</v>
          </cell>
          <cell r="GJ285">
            <v>0</v>
          </cell>
          <cell r="GK285">
            <v>76706931.919999957</v>
          </cell>
        </row>
        <row r="286">
          <cell r="F286" t="str">
            <v>37505</v>
          </cell>
          <cell r="G286">
            <v>4176176.72</v>
          </cell>
          <cell r="H286">
            <v>4175879.47</v>
          </cell>
          <cell r="I286">
            <v>0</v>
          </cell>
          <cell r="J286">
            <v>0</v>
          </cell>
          <cell r="K286">
            <v>297.25</v>
          </cell>
          <cell r="L286">
            <v>0</v>
          </cell>
          <cell r="M286">
            <v>0</v>
          </cell>
          <cell r="N286">
            <v>303684.84000000003</v>
          </cell>
          <cell r="O286">
            <v>672.55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1870</v>
          </cell>
          <cell r="U286">
            <v>0</v>
          </cell>
          <cell r="V286">
            <v>0</v>
          </cell>
          <cell r="W286">
            <v>7960.36</v>
          </cell>
          <cell r="X286">
            <v>5828</v>
          </cell>
          <cell r="Y286">
            <v>0</v>
          </cell>
          <cell r="Z286">
            <v>0</v>
          </cell>
          <cell r="AA286">
            <v>0</v>
          </cell>
          <cell r="AB286">
            <v>142517.38</v>
          </cell>
          <cell r="AC286">
            <v>27097.41</v>
          </cell>
          <cell r="AD286">
            <v>0</v>
          </cell>
          <cell r="AE286">
            <v>21318.17</v>
          </cell>
          <cell r="AF286">
            <v>2233.5</v>
          </cell>
          <cell r="AG286">
            <v>24624.84</v>
          </cell>
          <cell r="AH286">
            <v>5669.16</v>
          </cell>
          <cell r="AI286">
            <v>55892.74</v>
          </cell>
          <cell r="AJ286">
            <v>8000.73</v>
          </cell>
          <cell r="AK286">
            <v>12696097.449999999</v>
          </cell>
          <cell r="AL286">
            <v>11788637.529999999</v>
          </cell>
          <cell r="AM286">
            <v>280840.40000000002</v>
          </cell>
          <cell r="AN286">
            <v>626619.52</v>
          </cell>
          <cell r="AO286">
            <v>0</v>
          </cell>
          <cell r="AP286">
            <v>0</v>
          </cell>
          <cell r="AQ286">
            <v>3009216.61</v>
          </cell>
          <cell r="AR286">
            <v>0</v>
          </cell>
          <cell r="AS286">
            <v>1339085.73</v>
          </cell>
          <cell r="AT286">
            <v>91015.17</v>
          </cell>
          <cell r="AU286">
            <v>0</v>
          </cell>
          <cell r="AV286">
            <v>0</v>
          </cell>
          <cell r="AW286">
            <v>381565.77</v>
          </cell>
          <cell r="AX286">
            <v>0</v>
          </cell>
          <cell r="AY286">
            <v>57676.32</v>
          </cell>
          <cell r="AZ286">
            <v>0</v>
          </cell>
          <cell r="BA286">
            <v>190437.38</v>
          </cell>
          <cell r="BB286">
            <v>39439.69</v>
          </cell>
          <cell r="BC286">
            <v>0</v>
          </cell>
          <cell r="BD286">
            <v>9794.77</v>
          </cell>
          <cell r="BE286">
            <v>900201.78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24074.34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24074.34</v>
          </cell>
          <cell r="BV286">
            <v>0</v>
          </cell>
          <cell r="BW286">
            <v>1064143.6200000001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303280</v>
          </cell>
          <cell r="CH286">
            <v>0</v>
          </cell>
          <cell r="CI286">
            <v>8458</v>
          </cell>
          <cell r="CJ286">
            <v>0</v>
          </cell>
          <cell r="CK286">
            <v>289911.12</v>
          </cell>
          <cell r="CL286">
            <v>56848.04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28984.5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333276.19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43385.77</v>
          </cell>
          <cell r="FI286">
            <v>339.61</v>
          </cell>
          <cell r="FJ286">
            <v>339.61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P286">
            <v>0</v>
          </cell>
          <cell r="FQ286">
            <v>0</v>
          </cell>
          <cell r="FR286">
            <v>0</v>
          </cell>
          <cell r="FS286">
            <v>0</v>
          </cell>
          <cell r="FT286">
            <v>90217.26</v>
          </cell>
          <cell r="FU286">
            <v>90000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217.26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42727900.900000006</v>
          </cell>
        </row>
        <row r="287">
          <cell r="F287" t="str">
            <v>37506</v>
          </cell>
          <cell r="G287">
            <v>3847240.61</v>
          </cell>
          <cell r="H287">
            <v>3836571.11</v>
          </cell>
          <cell r="I287">
            <v>0</v>
          </cell>
          <cell r="J287">
            <v>0</v>
          </cell>
          <cell r="K287">
            <v>10669.5</v>
          </cell>
          <cell r="L287">
            <v>0</v>
          </cell>
          <cell r="M287">
            <v>0</v>
          </cell>
          <cell r="N287">
            <v>392855.32</v>
          </cell>
          <cell r="O287">
            <v>3952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23669.23</v>
          </cell>
          <cell r="X287">
            <v>3912.52</v>
          </cell>
          <cell r="Y287">
            <v>0</v>
          </cell>
          <cell r="Z287">
            <v>0</v>
          </cell>
          <cell r="AA287">
            <v>20889.509999999998</v>
          </cell>
          <cell r="AB287">
            <v>140683.12</v>
          </cell>
          <cell r="AC287">
            <v>25933.77</v>
          </cell>
          <cell r="AD287">
            <v>0</v>
          </cell>
          <cell r="AE287">
            <v>16884.13</v>
          </cell>
          <cell r="AF287">
            <v>1534.66</v>
          </cell>
          <cell r="AG287">
            <v>3330</v>
          </cell>
          <cell r="AH287">
            <v>64118.9</v>
          </cell>
          <cell r="AI287">
            <v>16544.05</v>
          </cell>
          <cell r="AJ287">
            <v>71403.429999999993</v>
          </cell>
          <cell r="AK287">
            <v>13411088.359999999</v>
          </cell>
          <cell r="AL287">
            <v>11823344.869999999</v>
          </cell>
          <cell r="AM287">
            <v>451342.77</v>
          </cell>
          <cell r="AN287">
            <v>1136442.72</v>
          </cell>
          <cell r="AO287">
            <v>-42</v>
          </cell>
          <cell r="AP287">
            <v>0</v>
          </cell>
          <cell r="AQ287">
            <v>4061657.82</v>
          </cell>
          <cell r="AR287">
            <v>0</v>
          </cell>
          <cell r="AS287">
            <v>1735730.72</v>
          </cell>
          <cell r="AT287">
            <v>167929.63</v>
          </cell>
          <cell r="AU287">
            <v>0</v>
          </cell>
          <cell r="AV287">
            <v>0</v>
          </cell>
          <cell r="AW287">
            <v>666269.64</v>
          </cell>
          <cell r="AX287">
            <v>0</v>
          </cell>
          <cell r="AY287">
            <v>154295.72</v>
          </cell>
          <cell r="AZ287">
            <v>0</v>
          </cell>
          <cell r="BA287">
            <v>298924.81</v>
          </cell>
          <cell r="BB287">
            <v>39099.120000000003</v>
          </cell>
          <cell r="BC287">
            <v>0</v>
          </cell>
          <cell r="BD287">
            <v>20492.68</v>
          </cell>
          <cell r="BE287">
            <v>967981.23</v>
          </cell>
          <cell r="BF287">
            <v>0</v>
          </cell>
          <cell r="BG287">
            <v>10914.53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19.739999999999998</v>
          </cell>
          <cell r="BN287">
            <v>0</v>
          </cell>
          <cell r="BO287">
            <v>0</v>
          </cell>
          <cell r="BP287">
            <v>90615.34</v>
          </cell>
          <cell r="BQ287">
            <v>0</v>
          </cell>
          <cell r="BR287">
            <v>30892.53</v>
          </cell>
          <cell r="BS287">
            <v>33196.29</v>
          </cell>
          <cell r="BT287">
            <v>0</v>
          </cell>
          <cell r="BU287">
            <v>26526.52</v>
          </cell>
          <cell r="BV287">
            <v>0</v>
          </cell>
          <cell r="BW287">
            <v>1566448.41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350535</v>
          </cell>
          <cell r="CH287">
            <v>0</v>
          </cell>
          <cell r="CI287">
            <v>11187</v>
          </cell>
          <cell r="CJ287">
            <v>0</v>
          </cell>
          <cell r="CK287">
            <v>261422.93</v>
          </cell>
          <cell r="CL287">
            <v>67230.259999999995</v>
          </cell>
          <cell r="CM287">
            <v>75456.36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34626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24727.67</v>
          </cell>
          <cell r="CY287">
            <v>616954.73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24129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27240.82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3900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69038.64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0</v>
          </cell>
          <cell r="FR287">
            <v>0</v>
          </cell>
          <cell r="FS287">
            <v>0</v>
          </cell>
          <cell r="FT287">
            <v>502732.68</v>
          </cell>
          <cell r="FU287">
            <v>0</v>
          </cell>
          <cell r="FV287">
            <v>0</v>
          </cell>
          <cell r="FW287">
            <v>499792.16</v>
          </cell>
          <cell r="FX287">
            <v>0</v>
          </cell>
          <cell r="FY287">
            <v>0</v>
          </cell>
          <cell r="FZ287">
            <v>0</v>
          </cell>
          <cell r="GA287">
            <v>2940.52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47745277.079999998</v>
          </cell>
        </row>
        <row r="288">
          <cell r="F288" t="str">
            <v>37507</v>
          </cell>
          <cell r="G288">
            <v>5735463.75</v>
          </cell>
          <cell r="H288">
            <v>5618719.7300000004</v>
          </cell>
          <cell r="I288">
            <v>10.17</v>
          </cell>
          <cell r="J288">
            <v>0</v>
          </cell>
          <cell r="K288">
            <v>116733.85</v>
          </cell>
          <cell r="L288">
            <v>0</v>
          </cell>
          <cell r="M288">
            <v>0</v>
          </cell>
          <cell r="N288">
            <v>373521.55</v>
          </cell>
          <cell r="O288">
            <v>20494</v>
          </cell>
          <cell r="P288">
            <v>0</v>
          </cell>
          <cell r="Q288">
            <v>213.65</v>
          </cell>
          <cell r="R288">
            <v>0</v>
          </cell>
          <cell r="S288">
            <v>0</v>
          </cell>
          <cell r="T288">
            <v>2867</v>
          </cell>
          <cell r="U288">
            <v>0</v>
          </cell>
          <cell r="V288">
            <v>0</v>
          </cell>
          <cell r="W288">
            <v>0</v>
          </cell>
          <cell r="X288">
            <v>23789.08</v>
          </cell>
          <cell r="Y288">
            <v>0</v>
          </cell>
          <cell r="Z288">
            <v>0</v>
          </cell>
          <cell r="AA288">
            <v>0</v>
          </cell>
          <cell r="AB288">
            <v>180575.1</v>
          </cell>
          <cell r="AC288">
            <v>32958.51</v>
          </cell>
          <cell r="AD288">
            <v>0</v>
          </cell>
          <cell r="AE288">
            <v>39908.67</v>
          </cell>
          <cell r="AF288">
            <v>1374.04</v>
          </cell>
          <cell r="AG288">
            <v>4506.25</v>
          </cell>
          <cell r="AH288">
            <v>0</v>
          </cell>
          <cell r="AI288">
            <v>38214.71</v>
          </cell>
          <cell r="AJ288">
            <v>28620.54</v>
          </cell>
          <cell r="AK288">
            <v>14176845.26</v>
          </cell>
          <cell r="AL288">
            <v>12148458.859999999</v>
          </cell>
          <cell r="AM288">
            <v>457478.84</v>
          </cell>
          <cell r="AN288">
            <v>261273.88</v>
          </cell>
          <cell r="AO288">
            <v>1309633.68</v>
          </cell>
          <cell r="AP288">
            <v>0</v>
          </cell>
          <cell r="AQ288">
            <v>4562296.66</v>
          </cell>
          <cell r="AR288">
            <v>0</v>
          </cell>
          <cell r="AS288">
            <v>1870016.22</v>
          </cell>
          <cell r="AT288">
            <v>89902.01</v>
          </cell>
          <cell r="AU288">
            <v>0</v>
          </cell>
          <cell r="AV288">
            <v>0</v>
          </cell>
          <cell r="AW288">
            <v>728002.01</v>
          </cell>
          <cell r="AX288">
            <v>0</v>
          </cell>
          <cell r="AY288">
            <v>253173.04</v>
          </cell>
          <cell r="AZ288">
            <v>0</v>
          </cell>
          <cell r="BA288">
            <v>115310.57</v>
          </cell>
          <cell r="BB288">
            <v>19523.11</v>
          </cell>
          <cell r="BC288">
            <v>0</v>
          </cell>
          <cell r="BD288">
            <v>20279.14</v>
          </cell>
          <cell r="BE288">
            <v>1466090.56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142279.65</v>
          </cell>
          <cell r="BQ288">
            <v>0</v>
          </cell>
          <cell r="BR288">
            <v>115139.56</v>
          </cell>
          <cell r="BS288">
            <v>0</v>
          </cell>
          <cell r="BT288">
            <v>0</v>
          </cell>
          <cell r="BU288">
            <v>27140.09</v>
          </cell>
          <cell r="BV288">
            <v>0</v>
          </cell>
          <cell r="BW288">
            <v>1932385.39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386704.89</v>
          </cell>
          <cell r="CH288">
            <v>0</v>
          </cell>
          <cell r="CI288">
            <v>24226.83</v>
          </cell>
          <cell r="CJ288">
            <v>0</v>
          </cell>
          <cell r="CK288">
            <v>657193</v>
          </cell>
          <cell r="CL288">
            <v>69624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11250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64208.58</v>
          </cell>
          <cell r="CX288">
            <v>21299.7</v>
          </cell>
          <cell r="CY288">
            <v>548577.41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8197.7199999999993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70434.28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70668.98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P288">
            <v>0</v>
          </cell>
          <cell r="FQ288">
            <v>0</v>
          </cell>
          <cell r="FR288">
            <v>0</v>
          </cell>
          <cell r="FS288">
            <v>0</v>
          </cell>
          <cell r="FT288">
            <v>86207.9</v>
          </cell>
          <cell r="FU288">
            <v>86207.9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182319.24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182319.24</v>
          </cell>
          <cell r="GK288">
            <v>54382638.799999997</v>
          </cell>
        </row>
        <row r="289">
          <cell r="F289" t="str">
            <v>37903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2590360.54</v>
          </cell>
          <cell r="AL289">
            <v>2413200.7599999998</v>
          </cell>
          <cell r="AM289">
            <v>177159.78</v>
          </cell>
          <cell r="AN289">
            <v>0</v>
          </cell>
          <cell r="AO289">
            <v>0</v>
          </cell>
          <cell r="AP289">
            <v>0</v>
          </cell>
          <cell r="AQ289">
            <v>1051535.46</v>
          </cell>
          <cell r="AR289">
            <v>0</v>
          </cell>
          <cell r="AS289">
            <v>500287.57</v>
          </cell>
          <cell r="AT289">
            <v>151019.34</v>
          </cell>
          <cell r="AU289">
            <v>0</v>
          </cell>
          <cell r="AV289">
            <v>0</v>
          </cell>
          <cell r="AW289">
            <v>178292.17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4153.28</v>
          </cell>
          <cell r="BE289">
            <v>217783.1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277527.40999999997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95531.83</v>
          </cell>
          <cell r="CX289">
            <v>0</v>
          </cell>
          <cell r="CY289">
            <v>181995.58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P289">
            <v>0</v>
          </cell>
          <cell r="FQ289">
            <v>0</v>
          </cell>
          <cell r="FR289">
            <v>0</v>
          </cell>
          <cell r="FS289">
            <v>0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7838846.8200000003</v>
          </cell>
        </row>
        <row r="290">
          <cell r="F290" t="str">
            <v>38126</v>
          </cell>
          <cell r="G290">
            <v>560167</v>
          </cell>
          <cell r="H290">
            <v>560167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127232.76</v>
          </cell>
          <cell r="O290">
            <v>1020</v>
          </cell>
          <cell r="P290">
            <v>0</v>
          </cell>
          <cell r="Q290">
            <v>0</v>
          </cell>
          <cell r="R290">
            <v>0</v>
          </cell>
          <cell r="S290">
            <v>5600</v>
          </cell>
          <cell r="T290">
            <v>0</v>
          </cell>
          <cell r="U290">
            <v>0</v>
          </cell>
          <cell r="V290">
            <v>0</v>
          </cell>
          <cell r="W290">
            <v>22219.69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21609.85</v>
          </cell>
          <cell r="AC290">
            <v>9220.93</v>
          </cell>
          <cell r="AD290">
            <v>0</v>
          </cell>
          <cell r="AE290">
            <v>900</v>
          </cell>
          <cell r="AF290">
            <v>71.5</v>
          </cell>
          <cell r="AG290">
            <v>3900</v>
          </cell>
          <cell r="AH290">
            <v>0</v>
          </cell>
          <cell r="AI290">
            <v>58356.37</v>
          </cell>
          <cell r="AJ290">
            <v>4334.42</v>
          </cell>
          <cell r="AK290">
            <v>1580941.44</v>
          </cell>
          <cell r="AL290">
            <v>1566369.4</v>
          </cell>
          <cell r="AM290">
            <v>14572.04</v>
          </cell>
          <cell r="AN290">
            <v>0</v>
          </cell>
          <cell r="AO290">
            <v>0</v>
          </cell>
          <cell r="AP290">
            <v>0</v>
          </cell>
          <cell r="AQ290">
            <v>237213.66</v>
          </cell>
          <cell r="AR290">
            <v>0</v>
          </cell>
          <cell r="AS290">
            <v>48252.32</v>
          </cell>
          <cell r="AT290">
            <v>0</v>
          </cell>
          <cell r="AU290">
            <v>0</v>
          </cell>
          <cell r="AV290">
            <v>0</v>
          </cell>
          <cell r="AW290">
            <v>6594.85</v>
          </cell>
          <cell r="AX290">
            <v>0</v>
          </cell>
          <cell r="AY290">
            <v>6506.14</v>
          </cell>
          <cell r="AZ290">
            <v>0</v>
          </cell>
          <cell r="BA290">
            <v>0</v>
          </cell>
          <cell r="BB290">
            <v>1052.72</v>
          </cell>
          <cell r="BC290">
            <v>0</v>
          </cell>
          <cell r="BD290">
            <v>0</v>
          </cell>
          <cell r="BE290">
            <v>174807.63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49546.5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19211.66</v>
          </cell>
          <cell r="CH290">
            <v>0</v>
          </cell>
          <cell r="CI290">
            <v>0</v>
          </cell>
          <cell r="CJ290">
            <v>0</v>
          </cell>
          <cell r="CK290">
            <v>16285.36</v>
          </cell>
          <cell r="CL290">
            <v>6381.01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7668.47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5110202.7199999988</v>
          </cell>
        </row>
        <row r="291">
          <cell r="F291" t="str">
            <v>38264</v>
          </cell>
          <cell r="G291">
            <v>163899.07</v>
          </cell>
          <cell r="H291">
            <v>163899.07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8291.25</v>
          </cell>
          <cell r="O291">
            <v>300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286.13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6339.1</v>
          </cell>
          <cell r="AC291">
            <v>1128.56</v>
          </cell>
          <cell r="AD291">
            <v>0</v>
          </cell>
          <cell r="AE291">
            <v>0</v>
          </cell>
          <cell r="AF291">
            <v>35</v>
          </cell>
          <cell r="AG291">
            <v>0</v>
          </cell>
          <cell r="AH291">
            <v>0</v>
          </cell>
          <cell r="AI291">
            <v>202.46</v>
          </cell>
          <cell r="AJ291">
            <v>0</v>
          </cell>
          <cell r="AK291">
            <v>548903.76</v>
          </cell>
          <cell r="AL291">
            <v>463562.06</v>
          </cell>
          <cell r="AM291">
            <v>7479.74</v>
          </cell>
          <cell r="AN291">
            <v>77861.960000000006</v>
          </cell>
          <cell r="AO291">
            <v>0</v>
          </cell>
          <cell r="AP291">
            <v>0</v>
          </cell>
          <cell r="AQ291">
            <v>98665.87</v>
          </cell>
          <cell r="AR291">
            <v>0</v>
          </cell>
          <cell r="AS291">
            <v>30192.41</v>
          </cell>
          <cell r="AT291">
            <v>0</v>
          </cell>
          <cell r="AU291">
            <v>0</v>
          </cell>
          <cell r="AV291">
            <v>0</v>
          </cell>
          <cell r="AW291">
            <v>16485.29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876.03</v>
          </cell>
          <cell r="BC291">
            <v>0</v>
          </cell>
          <cell r="BD291">
            <v>231.01</v>
          </cell>
          <cell r="BE291">
            <v>50756.13</v>
          </cell>
          <cell r="BF291">
            <v>125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43329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4802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17333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17683.29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3510.71</v>
          </cell>
          <cell r="FI291">
            <v>46.97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P291">
            <v>46.97</v>
          </cell>
          <cell r="FQ291">
            <v>0</v>
          </cell>
          <cell r="FR291">
            <v>0</v>
          </cell>
          <cell r="FS291">
            <v>0</v>
          </cell>
          <cell r="FT291">
            <v>1319.27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1319.27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1728910.3799999997</v>
          </cell>
        </row>
        <row r="292">
          <cell r="F292" t="str">
            <v>38265</v>
          </cell>
          <cell r="G292">
            <v>360388.5</v>
          </cell>
          <cell r="H292">
            <v>360388.5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87315.55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10200</v>
          </cell>
          <cell r="W292">
            <v>477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26699.759999999998</v>
          </cell>
          <cell r="AC292">
            <v>7749.36</v>
          </cell>
          <cell r="AD292">
            <v>0</v>
          </cell>
          <cell r="AE292">
            <v>30000</v>
          </cell>
          <cell r="AF292">
            <v>10</v>
          </cell>
          <cell r="AG292">
            <v>40</v>
          </cell>
          <cell r="AH292">
            <v>0</v>
          </cell>
          <cell r="AI292">
            <v>8279.84</v>
          </cell>
          <cell r="AJ292">
            <v>3859.59</v>
          </cell>
          <cell r="AK292">
            <v>2538120.63</v>
          </cell>
          <cell r="AL292">
            <v>2173237.5699999998</v>
          </cell>
          <cell r="AM292">
            <v>44975.94</v>
          </cell>
          <cell r="AN292">
            <v>319907.12</v>
          </cell>
          <cell r="AO292">
            <v>0</v>
          </cell>
          <cell r="AP292">
            <v>0</v>
          </cell>
          <cell r="AQ292">
            <v>554167.98</v>
          </cell>
          <cell r="AR292">
            <v>0</v>
          </cell>
          <cell r="AS292">
            <v>221536.12</v>
          </cell>
          <cell r="AT292">
            <v>11264.13</v>
          </cell>
          <cell r="AU292">
            <v>0</v>
          </cell>
          <cell r="AV292">
            <v>0</v>
          </cell>
          <cell r="AW292">
            <v>73150.570000000007</v>
          </cell>
          <cell r="AX292">
            <v>0</v>
          </cell>
          <cell r="AY292">
            <v>89498.51</v>
          </cell>
          <cell r="AZ292">
            <v>0</v>
          </cell>
          <cell r="BA292">
            <v>2934.38</v>
          </cell>
          <cell r="BB292">
            <v>4598.04</v>
          </cell>
          <cell r="BC292">
            <v>35500</v>
          </cell>
          <cell r="BD292">
            <v>1618.24</v>
          </cell>
          <cell r="BE292">
            <v>114067.99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204106.58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33347</v>
          </cell>
          <cell r="CH292">
            <v>0</v>
          </cell>
          <cell r="CI292">
            <v>684</v>
          </cell>
          <cell r="CJ292">
            <v>0</v>
          </cell>
          <cell r="CK292">
            <v>16156</v>
          </cell>
          <cell r="CL292">
            <v>13619.84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102177.49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19633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10469.48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8019.77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7488198.4800000004</v>
          </cell>
        </row>
        <row r="293">
          <cell r="F293" t="str">
            <v>38267</v>
          </cell>
          <cell r="G293">
            <v>5348117.91</v>
          </cell>
          <cell r="H293">
            <v>5348117.91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749229.33</v>
          </cell>
          <cell r="O293">
            <v>48363.5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1325</v>
          </cell>
          <cell r="U293">
            <v>0</v>
          </cell>
          <cell r="V293">
            <v>0</v>
          </cell>
          <cell r="W293">
            <v>170</v>
          </cell>
          <cell r="X293">
            <v>5414.06</v>
          </cell>
          <cell r="Y293">
            <v>0</v>
          </cell>
          <cell r="Z293">
            <v>0</v>
          </cell>
          <cell r="AA293">
            <v>7935.22</v>
          </cell>
          <cell r="AB293">
            <v>396716.89</v>
          </cell>
          <cell r="AC293">
            <v>90357.9</v>
          </cell>
          <cell r="AD293">
            <v>0</v>
          </cell>
          <cell r="AE293">
            <v>95308.09</v>
          </cell>
          <cell r="AF293">
            <v>6530.5</v>
          </cell>
          <cell r="AG293">
            <v>49607.75</v>
          </cell>
          <cell r="AH293">
            <v>2281.23</v>
          </cell>
          <cell r="AI293">
            <v>18722.84</v>
          </cell>
          <cell r="AJ293">
            <v>26496.35</v>
          </cell>
          <cell r="AK293">
            <v>20119669.539999999</v>
          </cell>
          <cell r="AL293">
            <v>19372365.390000001</v>
          </cell>
          <cell r="AM293">
            <v>368081.59</v>
          </cell>
          <cell r="AN293">
            <v>379222.56</v>
          </cell>
          <cell r="AO293">
            <v>0</v>
          </cell>
          <cell r="AP293">
            <v>0</v>
          </cell>
          <cell r="AQ293">
            <v>4271041.88</v>
          </cell>
          <cell r="AR293">
            <v>375</v>
          </cell>
          <cell r="AS293">
            <v>2084411.69</v>
          </cell>
          <cell r="AT293">
            <v>213882.2</v>
          </cell>
          <cell r="AU293">
            <v>0</v>
          </cell>
          <cell r="AV293">
            <v>0</v>
          </cell>
          <cell r="AW293">
            <v>444658.01</v>
          </cell>
          <cell r="AX293">
            <v>0</v>
          </cell>
          <cell r="AY293">
            <v>159151.32999999999</v>
          </cell>
          <cell r="AZ293">
            <v>0</v>
          </cell>
          <cell r="BA293">
            <v>211102.09</v>
          </cell>
          <cell r="BB293">
            <v>63644.39</v>
          </cell>
          <cell r="BC293">
            <v>0</v>
          </cell>
          <cell r="BD293">
            <v>14946.2</v>
          </cell>
          <cell r="BE293">
            <v>1025630.58</v>
          </cell>
          <cell r="BF293">
            <v>270</v>
          </cell>
          <cell r="BG293">
            <v>18104.72</v>
          </cell>
          <cell r="BH293">
            <v>0</v>
          </cell>
          <cell r="BI293">
            <v>0</v>
          </cell>
          <cell r="BJ293">
            <v>0</v>
          </cell>
          <cell r="BK293">
            <v>34865.67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1577011.99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497458.47</v>
          </cell>
          <cell r="CH293">
            <v>0</v>
          </cell>
          <cell r="CI293">
            <v>15855</v>
          </cell>
          <cell r="CJ293">
            <v>0</v>
          </cell>
          <cell r="CK293">
            <v>354479.3</v>
          </cell>
          <cell r="CL293">
            <v>80708.12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25358.880000000001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485971.37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45263.9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71916.95</v>
          </cell>
          <cell r="FI293">
            <v>38735.620000000003</v>
          </cell>
          <cell r="FJ293">
            <v>0</v>
          </cell>
          <cell r="FK293">
            <v>38735.620000000003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36552.01</v>
          </cell>
          <cell r="FU293">
            <v>0</v>
          </cell>
          <cell r="FV293">
            <v>0</v>
          </cell>
          <cell r="FW293">
            <v>0</v>
          </cell>
          <cell r="FX293">
            <v>12564.5</v>
          </cell>
          <cell r="FY293">
            <v>0</v>
          </cell>
          <cell r="FZ293">
            <v>23987.51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64280716.560000002</v>
          </cell>
        </row>
        <row r="294">
          <cell r="F294" t="str">
            <v>38300</v>
          </cell>
          <cell r="G294">
            <v>1299382.55</v>
          </cell>
          <cell r="H294">
            <v>1299382.55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249655.23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19250</v>
          </cell>
          <cell r="T294">
            <v>0</v>
          </cell>
          <cell r="U294">
            <v>0</v>
          </cell>
          <cell r="V294">
            <v>0</v>
          </cell>
          <cell r="W294">
            <v>7000.95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143153.92000000001</v>
          </cell>
          <cell r="AC294">
            <v>17629.62</v>
          </cell>
          <cell r="AD294">
            <v>0</v>
          </cell>
          <cell r="AE294">
            <v>44887.519999999997</v>
          </cell>
          <cell r="AF294">
            <v>364.44</v>
          </cell>
          <cell r="AG294">
            <v>1050</v>
          </cell>
          <cell r="AH294">
            <v>0</v>
          </cell>
          <cell r="AI294">
            <v>16318.78</v>
          </cell>
          <cell r="AJ294">
            <v>0</v>
          </cell>
          <cell r="AK294">
            <v>4588850.1900000004</v>
          </cell>
          <cell r="AL294">
            <v>4282442.55</v>
          </cell>
          <cell r="AM294">
            <v>104013.12</v>
          </cell>
          <cell r="AN294">
            <v>202394.52</v>
          </cell>
          <cell r="AO294">
            <v>0</v>
          </cell>
          <cell r="AP294">
            <v>0</v>
          </cell>
          <cell r="AQ294">
            <v>1113671.69</v>
          </cell>
          <cell r="AR294">
            <v>0</v>
          </cell>
          <cell r="AS294">
            <v>506234.24</v>
          </cell>
          <cell r="AT294">
            <v>21521.78</v>
          </cell>
          <cell r="AU294">
            <v>0</v>
          </cell>
          <cell r="AV294">
            <v>0</v>
          </cell>
          <cell r="AW294">
            <v>100362.43</v>
          </cell>
          <cell r="AX294">
            <v>0</v>
          </cell>
          <cell r="AY294">
            <v>26194.69</v>
          </cell>
          <cell r="AZ294">
            <v>0</v>
          </cell>
          <cell r="BA294">
            <v>0</v>
          </cell>
          <cell r="BB294">
            <v>13392.42</v>
          </cell>
          <cell r="BC294">
            <v>0</v>
          </cell>
          <cell r="BD294">
            <v>3725.25</v>
          </cell>
          <cell r="BE294">
            <v>437027.88</v>
          </cell>
          <cell r="BF294">
            <v>5109</v>
          </cell>
          <cell r="BG294">
            <v>0</v>
          </cell>
          <cell r="BH294">
            <v>0</v>
          </cell>
          <cell r="BI294">
            <v>104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437680.63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124128.12</v>
          </cell>
          <cell r="CH294">
            <v>0</v>
          </cell>
          <cell r="CI294">
            <v>9736.89</v>
          </cell>
          <cell r="CJ294">
            <v>0</v>
          </cell>
          <cell r="CK294">
            <v>138307.46</v>
          </cell>
          <cell r="CL294">
            <v>20015.900000000001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103798.36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28840.67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12853.23</v>
          </cell>
          <cell r="FI294">
            <v>12375.4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P294">
            <v>0</v>
          </cell>
          <cell r="FQ294">
            <v>0</v>
          </cell>
          <cell r="FR294">
            <v>0</v>
          </cell>
          <cell r="FS294">
            <v>12375.4</v>
          </cell>
          <cell r="FT294">
            <v>0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15403231.380000001</v>
          </cell>
        </row>
        <row r="295">
          <cell r="F295" t="str">
            <v>38301</v>
          </cell>
          <cell r="G295">
            <v>496195.53</v>
          </cell>
          <cell r="H295">
            <v>496195.53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73695.929999999993</v>
          </cell>
          <cell r="O295">
            <v>3514.3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1014.22</v>
          </cell>
          <cell r="X295">
            <v>0</v>
          </cell>
          <cell r="Y295">
            <v>0</v>
          </cell>
          <cell r="Z295">
            <v>0</v>
          </cell>
          <cell r="AA295">
            <v>13654.88</v>
          </cell>
          <cell r="AB295">
            <v>22571.73</v>
          </cell>
          <cell r="AC295">
            <v>7168.31</v>
          </cell>
          <cell r="AD295">
            <v>0</v>
          </cell>
          <cell r="AE295">
            <v>16631.48</v>
          </cell>
          <cell r="AF295">
            <v>35</v>
          </cell>
          <cell r="AG295">
            <v>0</v>
          </cell>
          <cell r="AH295">
            <v>2335.7399999999998</v>
          </cell>
          <cell r="AI295">
            <v>3856.43</v>
          </cell>
          <cell r="AJ295">
            <v>2913.84</v>
          </cell>
          <cell r="AK295">
            <v>2198092.4700000002</v>
          </cell>
          <cell r="AL295">
            <v>2006124.44</v>
          </cell>
          <cell r="AM295">
            <v>19814.39</v>
          </cell>
          <cell r="AN295">
            <v>172153.64</v>
          </cell>
          <cell r="AO295">
            <v>0</v>
          </cell>
          <cell r="AP295">
            <v>0</v>
          </cell>
          <cell r="AQ295">
            <v>223066.39</v>
          </cell>
          <cell r="AR295">
            <v>0</v>
          </cell>
          <cell r="AS295">
            <v>172458.06</v>
          </cell>
          <cell r="AT295">
            <v>0</v>
          </cell>
          <cell r="AU295">
            <v>0</v>
          </cell>
          <cell r="AV295">
            <v>0</v>
          </cell>
          <cell r="AW295">
            <v>29915.48</v>
          </cell>
          <cell r="AX295">
            <v>0</v>
          </cell>
          <cell r="AY295">
            <v>1690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1207.8499999999999</v>
          </cell>
          <cell r="BE295">
            <v>0</v>
          </cell>
          <cell r="BF295">
            <v>17795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160020.26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43477</v>
          </cell>
          <cell r="CH295">
            <v>0</v>
          </cell>
          <cell r="CI295">
            <v>1706</v>
          </cell>
          <cell r="CJ295">
            <v>0</v>
          </cell>
          <cell r="CK295">
            <v>49373</v>
          </cell>
          <cell r="CL295">
            <v>18622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31732.799999999999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15109.46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16411.41</v>
          </cell>
          <cell r="FJ295">
            <v>16411.41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P295">
            <v>0</v>
          </cell>
          <cell r="FQ295">
            <v>0</v>
          </cell>
          <cell r="FR295">
            <v>0</v>
          </cell>
          <cell r="FS295">
            <v>0</v>
          </cell>
          <cell r="FT295">
            <v>4120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4120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6343203.9799999986</v>
          </cell>
        </row>
        <row r="296">
          <cell r="F296" t="str">
            <v>38302</v>
          </cell>
          <cell r="G296">
            <v>269310.12</v>
          </cell>
          <cell r="H296">
            <v>269310.12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65772.37</v>
          </cell>
          <cell r="O296">
            <v>1864.29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2078.98</v>
          </cell>
          <cell r="X296">
            <v>0</v>
          </cell>
          <cell r="Y296">
            <v>0</v>
          </cell>
          <cell r="Z296">
            <v>0</v>
          </cell>
          <cell r="AA296">
            <v>10407.280000000001</v>
          </cell>
          <cell r="AB296">
            <v>17589.54</v>
          </cell>
          <cell r="AC296">
            <v>10504.01</v>
          </cell>
          <cell r="AD296">
            <v>0</v>
          </cell>
          <cell r="AE296">
            <v>11180.76</v>
          </cell>
          <cell r="AF296">
            <v>148.52000000000001</v>
          </cell>
          <cell r="AG296">
            <v>445</v>
          </cell>
          <cell r="AH296">
            <v>0</v>
          </cell>
          <cell r="AI296">
            <v>4861.9799999999996</v>
          </cell>
          <cell r="AJ296">
            <v>6692.01</v>
          </cell>
          <cell r="AK296">
            <v>1857019.32</v>
          </cell>
          <cell r="AL296">
            <v>1629839.64</v>
          </cell>
          <cell r="AM296">
            <v>22368.52</v>
          </cell>
          <cell r="AN296">
            <v>204811.16</v>
          </cell>
          <cell r="AO296">
            <v>0</v>
          </cell>
          <cell r="AP296">
            <v>0</v>
          </cell>
          <cell r="AQ296">
            <v>440291.72</v>
          </cell>
          <cell r="AR296">
            <v>0</v>
          </cell>
          <cell r="AS296">
            <v>116683.68</v>
          </cell>
          <cell r="AT296">
            <v>0</v>
          </cell>
          <cell r="AU296">
            <v>0</v>
          </cell>
          <cell r="AV296">
            <v>0</v>
          </cell>
          <cell r="AW296">
            <v>22308.720000000001</v>
          </cell>
          <cell r="AX296">
            <v>0</v>
          </cell>
          <cell r="AY296">
            <v>9000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1124.6400000000001</v>
          </cell>
          <cell r="BE296">
            <v>255624.68</v>
          </cell>
          <cell r="BF296">
            <v>35550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139481.69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30546</v>
          </cell>
          <cell r="CH296">
            <v>0</v>
          </cell>
          <cell r="CI296">
            <v>0</v>
          </cell>
          <cell r="CJ296">
            <v>0</v>
          </cell>
          <cell r="CK296">
            <v>49993.58</v>
          </cell>
          <cell r="CL296">
            <v>6577.77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30585.86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16273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5505.48</v>
          </cell>
          <cell r="FI296">
            <v>35092.76</v>
          </cell>
          <cell r="FJ296">
            <v>35092.76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5613935.959999999</v>
          </cell>
        </row>
        <row r="297">
          <cell r="F297" t="str">
            <v>38304</v>
          </cell>
          <cell r="G297">
            <v>107747.85</v>
          </cell>
          <cell r="H297">
            <v>107747.85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37183.75</v>
          </cell>
          <cell r="O297">
            <v>165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20592.7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291</v>
          </cell>
          <cell r="AB297">
            <v>0</v>
          </cell>
          <cell r="AC297">
            <v>2770.85</v>
          </cell>
          <cell r="AD297">
            <v>0</v>
          </cell>
          <cell r="AE297">
            <v>10000</v>
          </cell>
          <cell r="AF297">
            <v>0</v>
          </cell>
          <cell r="AG297">
            <v>0</v>
          </cell>
          <cell r="AH297">
            <v>0</v>
          </cell>
          <cell r="AI297">
            <v>3364.2</v>
          </cell>
          <cell r="AJ297">
            <v>0</v>
          </cell>
          <cell r="AK297">
            <v>495512.71</v>
          </cell>
          <cell r="AL297">
            <v>462889.68</v>
          </cell>
          <cell r="AM297">
            <v>2353.0300000000002</v>
          </cell>
          <cell r="AN297">
            <v>30270</v>
          </cell>
          <cell r="AO297">
            <v>0</v>
          </cell>
          <cell r="AP297">
            <v>0</v>
          </cell>
          <cell r="AQ297">
            <v>126846.35</v>
          </cell>
          <cell r="AR297">
            <v>0</v>
          </cell>
          <cell r="AS297">
            <v>44580.36</v>
          </cell>
          <cell r="AT297">
            <v>5633.77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979.96</v>
          </cell>
          <cell r="BC297">
            <v>0</v>
          </cell>
          <cell r="BD297">
            <v>0</v>
          </cell>
          <cell r="BE297">
            <v>75172.259999999995</v>
          </cell>
          <cell r="BF297">
            <v>480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38688.5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8100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30588.5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P297">
            <v>0</v>
          </cell>
          <cell r="FQ297">
            <v>0</v>
          </cell>
          <cell r="FR297">
            <v>0</v>
          </cell>
          <cell r="FS297">
            <v>0</v>
          </cell>
          <cell r="FT297">
            <v>0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1611958.3200000003</v>
          </cell>
        </row>
        <row r="298">
          <cell r="F298" t="str">
            <v>38306</v>
          </cell>
          <cell r="G298">
            <v>516766.83</v>
          </cell>
          <cell r="H298">
            <v>516766.83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206490.54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149229.95000000001</v>
          </cell>
          <cell r="W298">
            <v>140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19689.02</v>
          </cell>
          <cell r="AC298">
            <v>13203</v>
          </cell>
          <cell r="AD298">
            <v>343.1</v>
          </cell>
          <cell r="AE298">
            <v>17216.02</v>
          </cell>
          <cell r="AF298">
            <v>45</v>
          </cell>
          <cell r="AG298">
            <v>795</v>
          </cell>
          <cell r="AH298">
            <v>0</v>
          </cell>
          <cell r="AI298">
            <v>4036.2</v>
          </cell>
          <cell r="AJ298">
            <v>1793.25</v>
          </cell>
          <cell r="AK298">
            <v>2079605.35</v>
          </cell>
          <cell r="AL298">
            <v>1948872.24</v>
          </cell>
          <cell r="AM298">
            <v>15431.15</v>
          </cell>
          <cell r="AN298">
            <v>115301.96</v>
          </cell>
          <cell r="AO298">
            <v>0</v>
          </cell>
          <cell r="AP298">
            <v>0</v>
          </cell>
          <cell r="AQ298">
            <v>368584.14</v>
          </cell>
          <cell r="AR298">
            <v>0</v>
          </cell>
          <cell r="AS298">
            <v>188438.38</v>
          </cell>
          <cell r="AT298">
            <v>12344.93</v>
          </cell>
          <cell r="AU298">
            <v>0</v>
          </cell>
          <cell r="AV298">
            <v>0</v>
          </cell>
          <cell r="AW298">
            <v>16819.27</v>
          </cell>
          <cell r="AX298">
            <v>0</v>
          </cell>
          <cell r="AY298">
            <v>19671.580000000002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1010</v>
          </cell>
          <cell r="BE298">
            <v>128799.98</v>
          </cell>
          <cell r="BF298">
            <v>1500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21478</v>
          </cell>
          <cell r="BQ298">
            <v>21478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113957.98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34187</v>
          </cell>
          <cell r="CH298">
            <v>0</v>
          </cell>
          <cell r="CI298">
            <v>16296</v>
          </cell>
          <cell r="CJ298">
            <v>0</v>
          </cell>
          <cell r="CK298">
            <v>29373</v>
          </cell>
          <cell r="CL298">
            <v>8027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23408.9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2666.08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P298">
            <v>0</v>
          </cell>
          <cell r="FQ298">
            <v>0</v>
          </cell>
          <cell r="FR298">
            <v>0</v>
          </cell>
          <cell r="FS298">
            <v>0</v>
          </cell>
          <cell r="FT298">
            <v>125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125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1711</v>
          </cell>
          <cell r="GE298">
            <v>0</v>
          </cell>
          <cell r="GF298">
            <v>0</v>
          </cell>
          <cell r="GG298">
            <v>1711</v>
          </cell>
          <cell r="GH298">
            <v>0</v>
          </cell>
          <cell r="GI298">
            <v>0</v>
          </cell>
          <cell r="GJ298">
            <v>0</v>
          </cell>
          <cell r="GK298">
            <v>6617437.6800000006</v>
          </cell>
        </row>
        <row r="299">
          <cell r="F299" t="str">
            <v>38308</v>
          </cell>
          <cell r="G299">
            <v>315737.59999999998</v>
          </cell>
          <cell r="H299">
            <v>315737.59999999998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34119.74</v>
          </cell>
          <cell r="O299">
            <v>6147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16801.5</v>
          </cell>
          <cell r="AC299">
            <v>9532.26</v>
          </cell>
          <cell r="AD299">
            <v>0</v>
          </cell>
          <cell r="AE299">
            <v>600</v>
          </cell>
          <cell r="AF299">
            <v>15.64</v>
          </cell>
          <cell r="AG299">
            <v>0</v>
          </cell>
          <cell r="AH299">
            <v>0</v>
          </cell>
          <cell r="AI299">
            <v>0</v>
          </cell>
          <cell r="AJ299">
            <v>1023.34</v>
          </cell>
          <cell r="AK299">
            <v>1693825.69</v>
          </cell>
          <cell r="AL299">
            <v>1559294.75</v>
          </cell>
          <cell r="AM299">
            <v>4783.18</v>
          </cell>
          <cell r="AN299">
            <v>129747.76</v>
          </cell>
          <cell r="AO299">
            <v>0</v>
          </cell>
          <cell r="AP299">
            <v>0</v>
          </cell>
          <cell r="AQ299">
            <v>284669.02</v>
          </cell>
          <cell r="AR299">
            <v>0</v>
          </cell>
          <cell r="AS299">
            <v>31739.38</v>
          </cell>
          <cell r="AT299">
            <v>8014.09</v>
          </cell>
          <cell r="AU299">
            <v>0</v>
          </cell>
          <cell r="AV299">
            <v>0</v>
          </cell>
          <cell r="AW299">
            <v>26782.959999999999</v>
          </cell>
          <cell r="AX299">
            <v>0</v>
          </cell>
          <cell r="AY299">
            <v>2140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44.4</v>
          </cell>
          <cell r="BE299">
            <v>215948.19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84076.08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16798.27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2496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33085.26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25786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5910.55</v>
          </cell>
          <cell r="FI299">
            <v>6690.25</v>
          </cell>
          <cell r="FJ299">
            <v>6690.25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P299">
            <v>0</v>
          </cell>
          <cell r="FQ299">
            <v>0</v>
          </cell>
          <cell r="FR299">
            <v>0</v>
          </cell>
          <cell r="FS299">
            <v>0</v>
          </cell>
          <cell r="FT299">
            <v>26300</v>
          </cell>
          <cell r="FU299">
            <v>26300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151</v>
          </cell>
          <cell r="GE299">
            <v>0</v>
          </cell>
          <cell r="GF299">
            <v>0</v>
          </cell>
          <cell r="GG299">
            <v>151</v>
          </cell>
          <cell r="GH299">
            <v>0</v>
          </cell>
          <cell r="GI299">
            <v>0</v>
          </cell>
          <cell r="GJ299">
            <v>0</v>
          </cell>
          <cell r="GK299">
            <v>4891138.76</v>
          </cell>
        </row>
        <row r="300">
          <cell r="F300" t="str">
            <v>38320</v>
          </cell>
          <cell r="G300">
            <v>602300.15</v>
          </cell>
          <cell r="H300">
            <v>602300.15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102256.93</v>
          </cell>
          <cell r="O300">
            <v>10840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155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24927.47</v>
          </cell>
          <cell r="AC300">
            <v>6757.19</v>
          </cell>
          <cell r="AD300">
            <v>0</v>
          </cell>
          <cell r="AE300">
            <v>5520</v>
          </cell>
          <cell r="AF300">
            <v>46</v>
          </cell>
          <cell r="AG300">
            <v>600</v>
          </cell>
          <cell r="AH300">
            <v>53.8</v>
          </cell>
          <cell r="AI300">
            <v>49296.59</v>
          </cell>
          <cell r="AJ300">
            <v>4060.88</v>
          </cell>
          <cell r="AK300">
            <v>2182937.0699999998</v>
          </cell>
          <cell r="AL300">
            <v>2007553.43</v>
          </cell>
          <cell r="AM300">
            <v>28924.48</v>
          </cell>
          <cell r="AN300">
            <v>146459.16</v>
          </cell>
          <cell r="AO300">
            <v>0</v>
          </cell>
          <cell r="AP300">
            <v>0</v>
          </cell>
          <cell r="AQ300">
            <v>557795.68000000005</v>
          </cell>
          <cell r="AR300">
            <v>46700</v>
          </cell>
          <cell r="AS300">
            <v>156005.54999999999</v>
          </cell>
          <cell r="AT300">
            <v>16226.89</v>
          </cell>
          <cell r="AU300">
            <v>0</v>
          </cell>
          <cell r="AV300">
            <v>0</v>
          </cell>
          <cell r="AW300">
            <v>99898.17</v>
          </cell>
          <cell r="AX300">
            <v>0</v>
          </cell>
          <cell r="AY300">
            <v>32886.46</v>
          </cell>
          <cell r="AZ300">
            <v>0</v>
          </cell>
          <cell r="BA300">
            <v>0</v>
          </cell>
          <cell r="BB300">
            <v>3548.42</v>
          </cell>
          <cell r="BC300">
            <v>0</v>
          </cell>
          <cell r="BD300">
            <v>2857.92</v>
          </cell>
          <cell r="BE300">
            <v>187208.27</v>
          </cell>
          <cell r="BF300">
            <v>12464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235811.16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37809.14</v>
          </cell>
          <cell r="CH300">
            <v>0</v>
          </cell>
          <cell r="CI300">
            <v>0</v>
          </cell>
          <cell r="CJ300">
            <v>0</v>
          </cell>
          <cell r="CK300">
            <v>45410.3</v>
          </cell>
          <cell r="CL300">
            <v>14709.31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70543.08</v>
          </cell>
          <cell r="CZ300">
            <v>0</v>
          </cell>
          <cell r="DA300">
            <v>50237.21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8465.31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8636.81</v>
          </cell>
          <cell r="FI300">
            <v>23989.24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P300">
            <v>23989.24</v>
          </cell>
          <cell r="FQ300">
            <v>0</v>
          </cell>
          <cell r="FR300">
            <v>0</v>
          </cell>
          <cell r="FS300">
            <v>0</v>
          </cell>
          <cell r="FT300">
            <v>0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7410180.4599999972</v>
          </cell>
        </row>
        <row r="301">
          <cell r="F301" t="str">
            <v>38322</v>
          </cell>
          <cell r="G301">
            <v>491011.97</v>
          </cell>
          <cell r="H301">
            <v>491011.97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63522.36</v>
          </cell>
          <cell r="O301">
            <v>4798.1000000000004</v>
          </cell>
          <cell r="P301">
            <v>0</v>
          </cell>
          <cell r="Q301">
            <v>0</v>
          </cell>
          <cell r="R301">
            <v>0</v>
          </cell>
          <cell r="S301">
            <v>4685.55</v>
          </cell>
          <cell r="T301">
            <v>0</v>
          </cell>
          <cell r="U301">
            <v>0</v>
          </cell>
          <cell r="V301">
            <v>0</v>
          </cell>
          <cell r="W301">
            <v>1525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33835.599999999999</v>
          </cell>
          <cell r="AC301">
            <v>9221.3799999999992</v>
          </cell>
          <cell r="AD301">
            <v>0</v>
          </cell>
          <cell r="AE301">
            <v>8504</v>
          </cell>
          <cell r="AF301">
            <v>4</v>
          </cell>
          <cell r="AG301">
            <v>0</v>
          </cell>
          <cell r="AH301">
            <v>0</v>
          </cell>
          <cell r="AI301">
            <v>102.85</v>
          </cell>
          <cell r="AJ301">
            <v>845.88</v>
          </cell>
          <cell r="AK301">
            <v>1885392.07</v>
          </cell>
          <cell r="AL301">
            <v>1851048.9</v>
          </cell>
          <cell r="AM301">
            <v>10110.85</v>
          </cell>
          <cell r="AN301">
            <v>24232.32</v>
          </cell>
          <cell r="AO301">
            <v>0</v>
          </cell>
          <cell r="AP301">
            <v>0</v>
          </cell>
          <cell r="AQ301">
            <v>470028.89</v>
          </cell>
          <cell r="AR301">
            <v>0</v>
          </cell>
          <cell r="AS301">
            <v>106211.67</v>
          </cell>
          <cell r="AT301">
            <v>1783.75</v>
          </cell>
          <cell r="AU301">
            <v>0</v>
          </cell>
          <cell r="AV301">
            <v>0</v>
          </cell>
          <cell r="AW301">
            <v>33095.19</v>
          </cell>
          <cell r="AX301">
            <v>0</v>
          </cell>
          <cell r="AY301">
            <v>0</v>
          </cell>
          <cell r="AZ301">
            <v>0</v>
          </cell>
          <cell r="BA301">
            <v>1925.29</v>
          </cell>
          <cell r="BB301">
            <v>3554.37</v>
          </cell>
          <cell r="BC301">
            <v>0</v>
          </cell>
          <cell r="BD301">
            <v>370</v>
          </cell>
          <cell r="BE301">
            <v>323088.62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112535.67999999999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31654</v>
          </cell>
          <cell r="CH301">
            <v>0</v>
          </cell>
          <cell r="CI301">
            <v>0</v>
          </cell>
          <cell r="CJ301">
            <v>0</v>
          </cell>
          <cell r="CK301">
            <v>27205</v>
          </cell>
          <cell r="CL301">
            <v>4985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26018.639999999999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21345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1328.04</v>
          </cell>
          <cell r="FI301">
            <v>40086.85</v>
          </cell>
          <cell r="FJ301">
            <v>24335.35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P301">
            <v>0</v>
          </cell>
          <cell r="FQ301">
            <v>0</v>
          </cell>
          <cell r="FR301">
            <v>0</v>
          </cell>
          <cell r="FS301">
            <v>15751.5</v>
          </cell>
          <cell r="FT301">
            <v>0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94</v>
          </cell>
          <cell r="GE301">
            <v>0</v>
          </cell>
          <cell r="GF301">
            <v>0</v>
          </cell>
          <cell r="GG301">
            <v>94</v>
          </cell>
          <cell r="GH301">
            <v>0</v>
          </cell>
          <cell r="GI301">
            <v>0</v>
          </cell>
          <cell r="GJ301">
            <v>0</v>
          </cell>
          <cell r="GK301">
            <v>6125343.6399999987</v>
          </cell>
        </row>
        <row r="302">
          <cell r="F302" t="str">
            <v>38324</v>
          </cell>
          <cell r="G302">
            <v>665996.57999999996</v>
          </cell>
          <cell r="H302">
            <v>665996.57999999996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63783.05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4050</v>
          </cell>
          <cell r="T302">
            <v>0</v>
          </cell>
          <cell r="U302">
            <v>0</v>
          </cell>
          <cell r="V302">
            <v>23400.5</v>
          </cell>
          <cell r="W302">
            <v>2381.77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23478.87</v>
          </cell>
          <cell r="AC302">
            <v>3197</v>
          </cell>
          <cell r="AD302">
            <v>1231.4000000000001</v>
          </cell>
          <cell r="AE302">
            <v>3440.86</v>
          </cell>
          <cell r="AF302">
            <v>397.75</v>
          </cell>
          <cell r="AG302">
            <v>0</v>
          </cell>
          <cell r="AH302">
            <v>989.18</v>
          </cell>
          <cell r="AI302">
            <v>0</v>
          </cell>
          <cell r="AJ302">
            <v>1215.72</v>
          </cell>
          <cell r="AK302">
            <v>1695313.41</v>
          </cell>
          <cell r="AL302">
            <v>1651382.45</v>
          </cell>
          <cell r="AM302">
            <v>8182.96</v>
          </cell>
          <cell r="AN302">
            <v>35748</v>
          </cell>
          <cell r="AO302">
            <v>0</v>
          </cell>
          <cell r="AP302">
            <v>0</v>
          </cell>
          <cell r="AQ302">
            <v>502696.1</v>
          </cell>
          <cell r="AR302">
            <v>0</v>
          </cell>
          <cell r="AS302">
            <v>103476.56</v>
          </cell>
          <cell r="AT302">
            <v>35696.089999999997</v>
          </cell>
          <cell r="AU302">
            <v>0</v>
          </cell>
          <cell r="AV302">
            <v>0</v>
          </cell>
          <cell r="AW302">
            <v>20654.87</v>
          </cell>
          <cell r="AX302">
            <v>0</v>
          </cell>
          <cell r="AY302">
            <v>16038.92</v>
          </cell>
          <cell r="AZ302">
            <v>0</v>
          </cell>
          <cell r="BA302">
            <v>0</v>
          </cell>
          <cell r="BB302">
            <v>1444.14</v>
          </cell>
          <cell r="BC302">
            <v>0</v>
          </cell>
          <cell r="BD302">
            <v>0</v>
          </cell>
          <cell r="BE302">
            <v>325385.52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72375.88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23376</v>
          </cell>
          <cell r="CH302">
            <v>0</v>
          </cell>
          <cell r="CI302">
            <v>6142</v>
          </cell>
          <cell r="CJ302">
            <v>0</v>
          </cell>
          <cell r="CK302">
            <v>15674</v>
          </cell>
          <cell r="CL302">
            <v>8797.75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18386.13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P302">
            <v>0</v>
          </cell>
          <cell r="FQ302">
            <v>0</v>
          </cell>
          <cell r="FR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6000330.0399999991</v>
          </cell>
        </row>
        <row r="303">
          <cell r="F303" t="str">
            <v>39002</v>
          </cell>
          <cell r="G303">
            <v>940372.8</v>
          </cell>
          <cell r="H303">
            <v>940372.8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138270.98000000001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21947.5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20610.150000000001</v>
          </cell>
          <cell r="AC303">
            <v>36408.22</v>
          </cell>
          <cell r="AD303">
            <v>0</v>
          </cell>
          <cell r="AE303">
            <v>0</v>
          </cell>
          <cell r="AF303">
            <v>1314.15</v>
          </cell>
          <cell r="AG303">
            <v>0</v>
          </cell>
          <cell r="AH303">
            <v>0</v>
          </cell>
          <cell r="AI303">
            <v>32627.41</v>
          </cell>
          <cell r="AJ303">
            <v>25363.55</v>
          </cell>
          <cell r="AK303">
            <v>4722733.24</v>
          </cell>
          <cell r="AL303">
            <v>4034115.24</v>
          </cell>
          <cell r="AM303">
            <v>78884.679999999993</v>
          </cell>
          <cell r="AN303">
            <v>609733.31999999995</v>
          </cell>
          <cell r="AO303">
            <v>0</v>
          </cell>
          <cell r="AP303">
            <v>0</v>
          </cell>
          <cell r="AQ303">
            <v>1295937.1100000001</v>
          </cell>
          <cell r="AR303">
            <v>0</v>
          </cell>
          <cell r="AS303">
            <v>482959.03</v>
          </cell>
          <cell r="AT303">
            <v>67057.7</v>
          </cell>
          <cell r="AU303">
            <v>0</v>
          </cell>
          <cell r="AV303">
            <v>0</v>
          </cell>
          <cell r="AW303">
            <v>374205.89</v>
          </cell>
          <cell r="AX303">
            <v>0</v>
          </cell>
          <cell r="AY303">
            <v>27564.41</v>
          </cell>
          <cell r="AZ303">
            <v>0</v>
          </cell>
          <cell r="BA303">
            <v>206765.61</v>
          </cell>
          <cell r="BB303">
            <v>6774.1</v>
          </cell>
          <cell r="BC303">
            <v>0</v>
          </cell>
          <cell r="BD303">
            <v>8007.59</v>
          </cell>
          <cell r="BE303">
            <v>122602.78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6023.66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6023.66</v>
          </cell>
          <cell r="BV303">
            <v>0</v>
          </cell>
          <cell r="BW303">
            <v>1059737.8500000001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138500.51999999999</v>
          </cell>
          <cell r="CH303">
            <v>0</v>
          </cell>
          <cell r="CI303">
            <v>0</v>
          </cell>
          <cell r="CJ303">
            <v>0</v>
          </cell>
          <cell r="CK303">
            <v>307817.40000000002</v>
          </cell>
          <cell r="CL303">
            <v>63138.41</v>
          </cell>
          <cell r="CM303">
            <v>23442.17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27242.42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11242.58</v>
          </cell>
          <cell r="CY303">
            <v>447919.08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1964.77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16881.29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21589.21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P303">
            <v>0</v>
          </cell>
          <cell r="FQ303">
            <v>0</v>
          </cell>
          <cell r="FR303">
            <v>0</v>
          </cell>
          <cell r="FS303">
            <v>0</v>
          </cell>
          <cell r="FT303">
            <v>0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16326151.279999997</v>
          </cell>
        </row>
        <row r="304">
          <cell r="F304" t="str">
            <v>39003</v>
          </cell>
          <cell r="G304">
            <v>3070790.49</v>
          </cell>
          <cell r="H304">
            <v>3001960.23</v>
          </cell>
          <cell r="I304">
            <v>0</v>
          </cell>
          <cell r="J304">
            <v>63318.76</v>
          </cell>
          <cell r="K304">
            <v>2462.33</v>
          </cell>
          <cell r="L304">
            <v>0</v>
          </cell>
          <cell r="M304">
            <v>3049.17</v>
          </cell>
          <cell r="N304">
            <v>220767.38</v>
          </cell>
          <cell r="O304">
            <v>2493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2150</v>
          </cell>
          <cell r="U304">
            <v>0</v>
          </cell>
          <cell r="V304">
            <v>0</v>
          </cell>
          <cell r="W304">
            <v>10590.41</v>
          </cell>
          <cell r="X304">
            <v>2764.1</v>
          </cell>
          <cell r="Y304">
            <v>0</v>
          </cell>
          <cell r="Z304">
            <v>0</v>
          </cell>
          <cell r="AA304">
            <v>0</v>
          </cell>
          <cell r="AB304">
            <v>146355.42000000001</v>
          </cell>
          <cell r="AC304">
            <v>15295.35</v>
          </cell>
          <cell r="AD304">
            <v>0</v>
          </cell>
          <cell r="AE304">
            <v>12610</v>
          </cell>
          <cell r="AF304">
            <v>4252.21</v>
          </cell>
          <cell r="AG304">
            <v>10859.98</v>
          </cell>
          <cell r="AH304">
            <v>0</v>
          </cell>
          <cell r="AI304">
            <v>13396.91</v>
          </cell>
          <cell r="AJ304">
            <v>0</v>
          </cell>
          <cell r="AK304">
            <v>9565933.7200000007</v>
          </cell>
          <cell r="AL304">
            <v>8706310.6899999995</v>
          </cell>
          <cell r="AM304">
            <v>206173.83</v>
          </cell>
          <cell r="AN304">
            <v>653449.19999999995</v>
          </cell>
          <cell r="AO304">
            <v>0</v>
          </cell>
          <cell r="AP304">
            <v>0</v>
          </cell>
          <cell r="AQ304">
            <v>2591889.7999999998</v>
          </cell>
          <cell r="AR304">
            <v>0</v>
          </cell>
          <cell r="AS304">
            <v>1029318.77</v>
          </cell>
          <cell r="AT304">
            <v>74731.490000000005</v>
          </cell>
          <cell r="AU304">
            <v>0</v>
          </cell>
          <cell r="AV304">
            <v>0</v>
          </cell>
          <cell r="AW304">
            <v>431043.25</v>
          </cell>
          <cell r="AX304">
            <v>0</v>
          </cell>
          <cell r="AY304">
            <v>45783.02</v>
          </cell>
          <cell r="AZ304">
            <v>0</v>
          </cell>
          <cell r="BA304">
            <v>120162.73</v>
          </cell>
          <cell r="BB304">
            <v>29123.3</v>
          </cell>
          <cell r="BC304">
            <v>0</v>
          </cell>
          <cell r="BD304">
            <v>9664.6299999999992</v>
          </cell>
          <cell r="BE304">
            <v>841662.61</v>
          </cell>
          <cell r="BF304">
            <v>120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10280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12754.92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12754.92</v>
          </cell>
          <cell r="BV304">
            <v>0</v>
          </cell>
          <cell r="BW304">
            <v>1148704.02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266255</v>
          </cell>
          <cell r="CH304">
            <v>0</v>
          </cell>
          <cell r="CI304">
            <v>9776</v>
          </cell>
          <cell r="CJ304">
            <v>0</v>
          </cell>
          <cell r="CK304">
            <v>439695.27</v>
          </cell>
          <cell r="CL304">
            <v>72850.990000000005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323480.05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1288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35358.71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P304">
            <v>0</v>
          </cell>
          <cell r="FQ304">
            <v>0</v>
          </cell>
          <cell r="FR304">
            <v>0</v>
          </cell>
          <cell r="FS304">
            <v>0</v>
          </cell>
          <cell r="FT304">
            <v>0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33221680.659999996</v>
          </cell>
        </row>
        <row r="305">
          <cell r="F305" t="str">
            <v>39007</v>
          </cell>
          <cell r="G305">
            <v>13950627.07</v>
          </cell>
          <cell r="H305">
            <v>13950627.07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1635403.17</v>
          </cell>
          <cell r="O305">
            <v>64176.21</v>
          </cell>
          <cell r="P305">
            <v>0</v>
          </cell>
          <cell r="Q305">
            <v>0</v>
          </cell>
          <cell r="R305">
            <v>51747.63</v>
          </cell>
          <cell r="S305">
            <v>0</v>
          </cell>
          <cell r="T305">
            <v>0</v>
          </cell>
          <cell r="U305">
            <v>0</v>
          </cell>
          <cell r="V305">
            <v>1205</v>
          </cell>
          <cell r="W305">
            <v>24715.08</v>
          </cell>
          <cell r="X305">
            <v>124</v>
          </cell>
          <cell r="Y305">
            <v>0</v>
          </cell>
          <cell r="Z305">
            <v>0</v>
          </cell>
          <cell r="AA305">
            <v>0</v>
          </cell>
          <cell r="AB305">
            <v>59802.93</v>
          </cell>
          <cell r="AC305">
            <v>360388.93</v>
          </cell>
          <cell r="AD305">
            <v>0</v>
          </cell>
          <cell r="AE305">
            <v>277074.62</v>
          </cell>
          <cell r="AF305">
            <v>26851.279999999999</v>
          </cell>
          <cell r="AG305">
            <v>23166.5</v>
          </cell>
          <cell r="AH305">
            <v>42201.53</v>
          </cell>
          <cell r="AI305">
            <v>435065.77</v>
          </cell>
          <cell r="AJ305">
            <v>268883.69</v>
          </cell>
          <cell r="AK305">
            <v>133793422.91</v>
          </cell>
          <cell r="AL305">
            <v>110850782.17</v>
          </cell>
          <cell r="AM305">
            <v>3754365.7</v>
          </cell>
          <cell r="AN305">
            <v>19188275.039999999</v>
          </cell>
          <cell r="AO305">
            <v>0</v>
          </cell>
          <cell r="AP305">
            <v>0</v>
          </cell>
          <cell r="AQ305">
            <v>38507604.710000001</v>
          </cell>
          <cell r="AR305">
            <v>0</v>
          </cell>
          <cell r="AS305">
            <v>14132906.640000001</v>
          </cell>
          <cell r="AT305">
            <v>1243069.1599999999</v>
          </cell>
          <cell r="AU305">
            <v>0</v>
          </cell>
          <cell r="AV305">
            <v>0</v>
          </cell>
          <cell r="AW305">
            <v>9765200.5</v>
          </cell>
          <cell r="AX305">
            <v>468771.66</v>
          </cell>
          <cell r="AY305">
            <v>2387166.17</v>
          </cell>
          <cell r="AZ305">
            <v>0</v>
          </cell>
          <cell r="BA305">
            <v>6229394.0800000001</v>
          </cell>
          <cell r="BB305">
            <v>277852.71000000002</v>
          </cell>
          <cell r="BC305">
            <v>0</v>
          </cell>
          <cell r="BD305">
            <v>139971.01999999999</v>
          </cell>
          <cell r="BE305">
            <v>3201222.1</v>
          </cell>
          <cell r="BF305">
            <v>589635.77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72414.899999999994</v>
          </cell>
          <cell r="BN305">
            <v>0</v>
          </cell>
          <cell r="BO305">
            <v>0</v>
          </cell>
          <cell r="BP305">
            <v>166113.93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166113.93</v>
          </cell>
          <cell r="BV305">
            <v>0</v>
          </cell>
          <cell r="BW305">
            <v>25555945.84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3453405.45</v>
          </cell>
          <cell r="CH305">
            <v>0</v>
          </cell>
          <cell r="CI305">
            <v>78681.17</v>
          </cell>
          <cell r="CJ305">
            <v>67508.740000000005</v>
          </cell>
          <cell r="CK305">
            <v>7752102.46</v>
          </cell>
          <cell r="CL305">
            <v>1202295.58</v>
          </cell>
          <cell r="CM305">
            <v>1606263.86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833811.72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51368.08</v>
          </cell>
          <cell r="CX305">
            <v>156276.34</v>
          </cell>
          <cell r="CY305">
            <v>9212189.4199999999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56006.12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452254.04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633782.86</v>
          </cell>
          <cell r="FI305">
            <v>436140.65</v>
          </cell>
          <cell r="FJ305">
            <v>192593.15</v>
          </cell>
          <cell r="FK305">
            <v>0</v>
          </cell>
          <cell r="FL305">
            <v>0</v>
          </cell>
          <cell r="FM305">
            <v>0</v>
          </cell>
          <cell r="FN305">
            <v>93700</v>
          </cell>
          <cell r="FO305">
            <v>0</v>
          </cell>
          <cell r="FP305">
            <v>0</v>
          </cell>
          <cell r="FQ305">
            <v>0</v>
          </cell>
          <cell r="FR305">
            <v>0</v>
          </cell>
          <cell r="FS305">
            <v>149847.5</v>
          </cell>
          <cell r="FT305">
            <v>4739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4739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428099994.55999994</v>
          </cell>
        </row>
        <row r="306">
          <cell r="F306" t="str">
            <v>39090</v>
          </cell>
          <cell r="G306">
            <v>4699730.8099999996</v>
          </cell>
          <cell r="H306">
            <v>4699730.8099999996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583328.64</v>
          </cell>
          <cell r="O306">
            <v>23565.5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750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331157.96999999997</v>
          </cell>
          <cell r="AC306">
            <v>70902.429999999993</v>
          </cell>
          <cell r="AD306">
            <v>0</v>
          </cell>
          <cell r="AE306">
            <v>84927.29</v>
          </cell>
          <cell r="AF306">
            <v>7025.39</v>
          </cell>
          <cell r="AG306">
            <v>11899.3</v>
          </cell>
          <cell r="AH306">
            <v>0</v>
          </cell>
          <cell r="AI306">
            <v>30742.3</v>
          </cell>
          <cell r="AJ306">
            <v>22358.46</v>
          </cell>
          <cell r="AK306">
            <v>24990797.100000001</v>
          </cell>
          <cell r="AL306">
            <v>21689418.940000001</v>
          </cell>
          <cell r="AM306">
            <v>732546.44</v>
          </cell>
          <cell r="AN306">
            <v>2568831.7200000002</v>
          </cell>
          <cell r="AO306">
            <v>0</v>
          </cell>
          <cell r="AP306">
            <v>0</v>
          </cell>
          <cell r="AQ306">
            <v>6546554.96</v>
          </cell>
          <cell r="AR306">
            <v>0</v>
          </cell>
          <cell r="AS306">
            <v>2661901.04</v>
          </cell>
          <cell r="AT306">
            <v>177307.46</v>
          </cell>
          <cell r="AU306">
            <v>0</v>
          </cell>
          <cell r="AV306">
            <v>0</v>
          </cell>
          <cell r="AW306">
            <v>1667017.06</v>
          </cell>
          <cell r="AX306">
            <v>0</v>
          </cell>
          <cell r="AY306">
            <v>71086.83</v>
          </cell>
          <cell r="AZ306">
            <v>0</v>
          </cell>
          <cell r="BA306">
            <v>457935.77</v>
          </cell>
          <cell r="BB306">
            <v>47945.21</v>
          </cell>
          <cell r="BC306">
            <v>0</v>
          </cell>
          <cell r="BD306">
            <v>20568.310000000001</v>
          </cell>
          <cell r="BE306">
            <v>1442793.28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31992.45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31992.45</v>
          </cell>
          <cell r="BV306">
            <v>0</v>
          </cell>
          <cell r="BW306">
            <v>2602865.7200000002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600392</v>
          </cell>
          <cell r="CH306">
            <v>0</v>
          </cell>
          <cell r="CI306">
            <v>14106.66</v>
          </cell>
          <cell r="CJ306">
            <v>0</v>
          </cell>
          <cell r="CK306">
            <v>437847</v>
          </cell>
          <cell r="CL306">
            <v>79981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63648.17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875599.25</v>
          </cell>
          <cell r="CZ306">
            <v>0</v>
          </cell>
          <cell r="DA306">
            <v>64306.75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  <cell r="EU306">
            <v>0</v>
          </cell>
          <cell r="EV306">
            <v>0</v>
          </cell>
          <cell r="EW306">
            <v>0</v>
          </cell>
          <cell r="EX306">
            <v>0</v>
          </cell>
          <cell r="EY306">
            <v>0</v>
          </cell>
          <cell r="EZ306">
            <v>0</v>
          </cell>
          <cell r="FA306">
            <v>0</v>
          </cell>
          <cell r="FB306">
            <v>346846.19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120138.7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0</v>
          </cell>
          <cell r="FT306">
            <v>11457.21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11457.21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78933453.779999971</v>
          </cell>
        </row>
        <row r="307">
          <cell r="F307" t="str">
            <v>39119</v>
          </cell>
          <cell r="G307">
            <v>5631802.8200000003</v>
          </cell>
          <cell r="H307">
            <v>5567468.6900000004</v>
          </cell>
          <cell r="I307">
            <v>0</v>
          </cell>
          <cell r="J307">
            <v>16596.52</v>
          </cell>
          <cell r="K307">
            <v>0</v>
          </cell>
          <cell r="L307">
            <v>0</v>
          </cell>
          <cell r="M307">
            <v>47737.61</v>
          </cell>
          <cell r="N307">
            <v>866901.58</v>
          </cell>
          <cell r="O307">
            <v>81913.899999999994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32070</v>
          </cell>
          <cell r="V307">
            <v>0</v>
          </cell>
          <cell r="W307">
            <v>4237.78</v>
          </cell>
          <cell r="X307">
            <v>0</v>
          </cell>
          <cell r="Y307">
            <v>0</v>
          </cell>
          <cell r="Z307">
            <v>0</v>
          </cell>
          <cell r="AA307">
            <v>12615.5</v>
          </cell>
          <cell r="AB307">
            <v>420033.57</v>
          </cell>
          <cell r="AC307">
            <v>91838.13</v>
          </cell>
          <cell r="AD307">
            <v>0</v>
          </cell>
          <cell r="AE307">
            <v>11354.43</v>
          </cell>
          <cell r="AF307">
            <v>9524.51</v>
          </cell>
          <cell r="AG307">
            <v>8541.8799999999992</v>
          </cell>
          <cell r="AH307">
            <v>5285</v>
          </cell>
          <cell r="AI307">
            <v>158140.06</v>
          </cell>
          <cell r="AJ307">
            <v>31346.82</v>
          </cell>
          <cell r="AK307">
            <v>28411925.280000001</v>
          </cell>
          <cell r="AL307">
            <v>24564892.879999999</v>
          </cell>
          <cell r="AM307">
            <v>907355.48</v>
          </cell>
          <cell r="AN307">
            <v>2939676.92</v>
          </cell>
          <cell r="AO307">
            <v>0</v>
          </cell>
          <cell r="AP307">
            <v>0</v>
          </cell>
          <cell r="AQ307">
            <v>7266285.79</v>
          </cell>
          <cell r="AR307">
            <v>978.81</v>
          </cell>
          <cell r="AS307">
            <v>3137966.03</v>
          </cell>
          <cell r="AT307">
            <v>144683.07999999999</v>
          </cell>
          <cell r="AU307">
            <v>139915.81</v>
          </cell>
          <cell r="AV307">
            <v>0</v>
          </cell>
          <cell r="AW307">
            <v>1424731.97</v>
          </cell>
          <cell r="AX307">
            <v>0</v>
          </cell>
          <cell r="AY307">
            <v>145364.48000000001</v>
          </cell>
          <cell r="AZ307">
            <v>0</v>
          </cell>
          <cell r="BA307">
            <v>380108.01</v>
          </cell>
          <cell r="BB307">
            <v>82085.210000000006</v>
          </cell>
          <cell r="BC307">
            <v>0</v>
          </cell>
          <cell r="BD307">
            <v>25830.13</v>
          </cell>
          <cell r="BE307">
            <v>1297437.26</v>
          </cell>
          <cell r="BF307">
            <v>487185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36858.879999999997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36858.879999999997</v>
          </cell>
          <cell r="BV307">
            <v>0</v>
          </cell>
          <cell r="BW307">
            <v>2677390.69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727666.23</v>
          </cell>
          <cell r="CH307">
            <v>0</v>
          </cell>
          <cell r="CI307">
            <v>10536.74</v>
          </cell>
          <cell r="CJ307">
            <v>0</v>
          </cell>
          <cell r="CK307">
            <v>718203.78</v>
          </cell>
          <cell r="CL307">
            <v>131562.5</v>
          </cell>
          <cell r="CM307">
            <v>8146.97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29942.03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9618.1299999999992</v>
          </cell>
          <cell r="CY307">
            <v>906979.42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134734.89000000001</v>
          </cell>
          <cell r="FI307">
            <v>91643.6</v>
          </cell>
          <cell r="FJ307">
            <v>0</v>
          </cell>
          <cell r="FK307">
            <v>91643.6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P307">
            <v>0</v>
          </cell>
          <cell r="FQ307">
            <v>0</v>
          </cell>
          <cell r="FR307">
            <v>0</v>
          </cell>
          <cell r="FS307">
            <v>0</v>
          </cell>
          <cell r="FT307">
            <v>101621.71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67951</v>
          </cell>
          <cell r="GA307">
            <v>33670.71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90168860.699999973</v>
          </cell>
        </row>
        <row r="308">
          <cell r="F308" t="str">
            <v>39120</v>
          </cell>
          <cell r="G308">
            <v>319251.28000000003</v>
          </cell>
          <cell r="H308">
            <v>317945.43</v>
          </cell>
          <cell r="I308">
            <v>0</v>
          </cell>
          <cell r="J308">
            <v>1305.8499999999999</v>
          </cell>
          <cell r="K308">
            <v>0</v>
          </cell>
          <cell r="L308">
            <v>0</v>
          </cell>
          <cell r="M308">
            <v>0</v>
          </cell>
          <cell r="N308">
            <v>205461.14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527.96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6780.67</v>
          </cell>
          <cell r="AC308">
            <v>25012.14</v>
          </cell>
          <cell r="AD308">
            <v>0</v>
          </cell>
          <cell r="AE308">
            <v>28866.959999999999</v>
          </cell>
          <cell r="AF308">
            <v>1402.81</v>
          </cell>
          <cell r="AG308">
            <v>3304</v>
          </cell>
          <cell r="AH308">
            <v>0</v>
          </cell>
          <cell r="AI308">
            <v>73045.2</v>
          </cell>
          <cell r="AJ308">
            <v>66521.399999999994</v>
          </cell>
          <cell r="AK308">
            <v>7380103.0199999996</v>
          </cell>
          <cell r="AL308">
            <v>5975995.9100000001</v>
          </cell>
          <cell r="AM308">
            <v>111895.99</v>
          </cell>
          <cell r="AN308">
            <v>1292211.1200000001</v>
          </cell>
          <cell r="AO308">
            <v>0</v>
          </cell>
          <cell r="AP308">
            <v>0</v>
          </cell>
          <cell r="AQ308">
            <v>1973550.9</v>
          </cell>
          <cell r="AR308">
            <v>0</v>
          </cell>
          <cell r="AS308">
            <v>644553.02</v>
          </cell>
          <cell r="AT308">
            <v>46235.59</v>
          </cell>
          <cell r="AU308">
            <v>0</v>
          </cell>
          <cell r="AV308">
            <v>0</v>
          </cell>
          <cell r="AW308">
            <v>566236.14</v>
          </cell>
          <cell r="AX308">
            <v>0</v>
          </cell>
          <cell r="AY308">
            <v>83994.48</v>
          </cell>
          <cell r="AZ308">
            <v>0</v>
          </cell>
          <cell r="BA308">
            <v>448529.65</v>
          </cell>
          <cell r="BB308">
            <v>0</v>
          </cell>
          <cell r="BC308">
            <v>0</v>
          </cell>
          <cell r="BD308">
            <v>11295.66</v>
          </cell>
          <cell r="BE308">
            <v>172706.36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8766.06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8766.06</v>
          </cell>
          <cell r="BV308">
            <v>0</v>
          </cell>
          <cell r="BW308">
            <v>1418866.65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200948</v>
          </cell>
          <cell r="CH308">
            <v>0</v>
          </cell>
          <cell r="CI308">
            <v>9277</v>
          </cell>
          <cell r="CJ308">
            <v>0</v>
          </cell>
          <cell r="CK308">
            <v>357414.52</v>
          </cell>
          <cell r="CL308">
            <v>57024.75</v>
          </cell>
          <cell r="CM308">
            <v>139664.32999999999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33095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18437.02</v>
          </cell>
          <cell r="CY308">
            <v>568651.74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320.04000000000002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34034.25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P308">
            <v>0</v>
          </cell>
          <cell r="FQ308">
            <v>0</v>
          </cell>
          <cell r="FR308">
            <v>0</v>
          </cell>
          <cell r="FS308">
            <v>0</v>
          </cell>
          <cell r="FT308">
            <v>2843.92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2843.92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22617685.93999999</v>
          </cell>
        </row>
        <row r="309">
          <cell r="F309" t="str">
            <v>39200</v>
          </cell>
          <cell r="G309">
            <v>1518710.45</v>
          </cell>
          <cell r="H309">
            <v>1388075.04</v>
          </cell>
          <cell r="I309">
            <v>0</v>
          </cell>
          <cell r="J309">
            <v>230.02</v>
          </cell>
          <cell r="K309">
            <v>0</v>
          </cell>
          <cell r="L309">
            <v>0</v>
          </cell>
          <cell r="M309">
            <v>130405.39</v>
          </cell>
          <cell r="N309">
            <v>618438.9</v>
          </cell>
          <cell r="O309">
            <v>580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6730.5</v>
          </cell>
          <cell r="X309">
            <v>52556.37</v>
          </cell>
          <cell r="Y309">
            <v>0</v>
          </cell>
          <cell r="Z309">
            <v>0</v>
          </cell>
          <cell r="AA309">
            <v>1527.6</v>
          </cell>
          <cell r="AB309">
            <v>19782.77</v>
          </cell>
          <cell r="AC309">
            <v>127324.18</v>
          </cell>
          <cell r="AD309">
            <v>0</v>
          </cell>
          <cell r="AE309">
            <v>119744.23</v>
          </cell>
          <cell r="AF309">
            <v>4040.62</v>
          </cell>
          <cell r="AG309">
            <v>17022</v>
          </cell>
          <cell r="AH309">
            <v>5387.28</v>
          </cell>
          <cell r="AI309">
            <v>127905.31</v>
          </cell>
          <cell r="AJ309">
            <v>135838.04</v>
          </cell>
          <cell r="AK309">
            <v>29829826.789999999</v>
          </cell>
          <cell r="AL309">
            <v>24259331.280000001</v>
          </cell>
          <cell r="AM309">
            <v>757418.35</v>
          </cell>
          <cell r="AN309">
            <v>4813077.16</v>
          </cell>
          <cell r="AO309">
            <v>0</v>
          </cell>
          <cell r="AP309">
            <v>0</v>
          </cell>
          <cell r="AQ309">
            <v>8767406</v>
          </cell>
          <cell r="AR309">
            <v>0</v>
          </cell>
          <cell r="AS309">
            <v>3189138.61</v>
          </cell>
          <cell r="AT309">
            <v>215218.63</v>
          </cell>
          <cell r="AU309">
            <v>0</v>
          </cell>
          <cell r="AV309">
            <v>0</v>
          </cell>
          <cell r="AW309">
            <v>2308020.75</v>
          </cell>
          <cell r="AX309">
            <v>0</v>
          </cell>
          <cell r="AY309">
            <v>447593.47</v>
          </cell>
          <cell r="AZ309">
            <v>0</v>
          </cell>
          <cell r="BA309">
            <v>1511347.08</v>
          </cell>
          <cell r="BB309">
            <v>79135.55</v>
          </cell>
          <cell r="BC309">
            <v>0</v>
          </cell>
          <cell r="BD309">
            <v>31573.83</v>
          </cell>
          <cell r="BE309">
            <v>985378.08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37263.79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37263.79</v>
          </cell>
          <cell r="BV309">
            <v>0</v>
          </cell>
          <cell r="BW309">
            <v>5387659.6200000001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728714.07</v>
          </cell>
          <cell r="CH309">
            <v>0</v>
          </cell>
          <cell r="CI309">
            <v>24020.44</v>
          </cell>
          <cell r="CJ309">
            <v>0</v>
          </cell>
          <cell r="CK309">
            <v>1227225.7</v>
          </cell>
          <cell r="CL309">
            <v>207230.61</v>
          </cell>
          <cell r="CM309">
            <v>352394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182109.82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77576.17</v>
          </cell>
          <cell r="CY309">
            <v>2046583.13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343023.2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198782.48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P309">
            <v>0</v>
          </cell>
          <cell r="FQ309">
            <v>0</v>
          </cell>
          <cell r="FR309">
            <v>0</v>
          </cell>
          <cell r="FS309">
            <v>0</v>
          </cell>
          <cell r="FT309">
            <v>9813.6200000000008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9453.6200000000008</v>
          </cell>
          <cell r="GA309">
            <v>360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92338238.340000004</v>
          </cell>
        </row>
        <row r="310">
          <cell r="F310" t="str">
            <v>39201</v>
          </cell>
          <cell r="G310">
            <v>2567089.9500000002</v>
          </cell>
          <cell r="H310">
            <v>2562577.54</v>
          </cell>
          <cell r="I310">
            <v>0</v>
          </cell>
          <cell r="J310">
            <v>4512.41</v>
          </cell>
          <cell r="K310">
            <v>0</v>
          </cell>
          <cell r="L310">
            <v>0</v>
          </cell>
          <cell r="M310">
            <v>0</v>
          </cell>
          <cell r="N310">
            <v>519596.41</v>
          </cell>
          <cell r="O310">
            <v>18461</v>
          </cell>
          <cell r="P310">
            <v>0</v>
          </cell>
          <cell r="Q310">
            <v>0</v>
          </cell>
          <cell r="R310">
            <v>0</v>
          </cell>
          <cell r="S310">
            <v>34750</v>
          </cell>
          <cell r="T310">
            <v>0</v>
          </cell>
          <cell r="U310">
            <v>0</v>
          </cell>
          <cell r="V310">
            <v>0</v>
          </cell>
          <cell r="W310">
            <v>10935.04</v>
          </cell>
          <cell r="X310">
            <v>20912.060000000001</v>
          </cell>
          <cell r="Y310">
            <v>0</v>
          </cell>
          <cell r="Z310">
            <v>0</v>
          </cell>
          <cell r="AA310">
            <v>444.5</v>
          </cell>
          <cell r="AB310">
            <v>64737.42</v>
          </cell>
          <cell r="AC310">
            <v>216855.98</v>
          </cell>
          <cell r="AD310">
            <v>0</v>
          </cell>
          <cell r="AE310">
            <v>33690.53</v>
          </cell>
          <cell r="AF310">
            <v>8158.29</v>
          </cell>
          <cell r="AG310">
            <v>59597</v>
          </cell>
          <cell r="AH310">
            <v>8561.86</v>
          </cell>
          <cell r="AI310">
            <v>12764.65</v>
          </cell>
          <cell r="AJ310">
            <v>29728.080000000002</v>
          </cell>
          <cell r="AK310">
            <v>55875066.020000003</v>
          </cell>
          <cell r="AL310">
            <v>44513092.57</v>
          </cell>
          <cell r="AM310">
            <v>1668253.37</v>
          </cell>
          <cell r="AN310">
            <v>9693720.0800000001</v>
          </cell>
          <cell r="AO310">
            <v>0</v>
          </cell>
          <cell r="AP310">
            <v>0</v>
          </cell>
          <cell r="AQ310">
            <v>16435700.539999999</v>
          </cell>
          <cell r="AR310">
            <v>0</v>
          </cell>
          <cell r="AS310">
            <v>6164923.5599999996</v>
          </cell>
          <cell r="AT310">
            <v>282480.77</v>
          </cell>
          <cell r="AU310">
            <v>0</v>
          </cell>
          <cell r="AV310">
            <v>0</v>
          </cell>
          <cell r="AW310">
            <v>4301747.28</v>
          </cell>
          <cell r="AX310">
            <v>0</v>
          </cell>
          <cell r="AY310">
            <v>347791.96</v>
          </cell>
          <cell r="AZ310">
            <v>0</v>
          </cell>
          <cell r="BA310">
            <v>2676006.83</v>
          </cell>
          <cell r="BB310">
            <v>149829.79</v>
          </cell>
          <cell r="BC310">
            <v>0</v>
          </cell>
          <cell r="BD310">
            <v>74336.600000000006</v>
          </cell>
          <cell r="BE310">
            <v>2380692.2599999998</v>
          </cell>
          <cell r="BF310">
            <v>57891.49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72705.070000000007</v>
          </cell>
          <cell r="BQ310">
            <v>0</v>
          </cell>
          <cell r="BR310">
            <v>4259.9799999999996</v>
          </cell>
          <cell r="BS310">
            <v>0</v>
          </cell>
          <cell r="BT310">
            <v>0</v>
          </cell>
          <cell r="BU310">
            <v>68445.09</v>
          </cell>
          <cell r="BV310">
            <v>0</v>
          </cell>
          <cell r="BW310">
            <v>13730606.34</v>
          </cell>
          <cell r="BX310">
            <v>51385.27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1411496.15</v>
          </cell>
          <cell r="CH310">
            <v>0</v>
          </cell>
          <cell r="CI310">
            <v>50976.83</v>
          </cell>
          <cell r="CJ310">
            <v>0</v>
          </cell>
          <cell r="CK310">
            <v>2681640.23</v>
          </cell>
          <cell r="CL310">
            <v>347302.63</v>
          </cell>
          <cell r="CM310">
            <v>3118651.48</v>
          </cell>
          <cell r="CN310">
            <v>0</v>
          </cell>
          <cell r="CO310">
            <v>0</v>
          </cell>
          <cell r="CP310">
            <v>35637.230000000003</v>
          </cell>
          <cell r="CQ310">
            <v>0</v>
          </cell>
          <cell r="CR310">
            <v>369540.66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70268.78</v>
          </cell>
          <cell r="CY310">
            <v>4085816.84</v>
          </cell>
          <cell r="CZ310">
            <v>0</v>
          </cell>
          <cell r="DA310">
            <v>146882.53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37820.550000000003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1023161.12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31200.59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268825.45</v>
          </cell>
          <cell r="FI310">
            <v>144916.98000000001</v>
          </cell>
          <cell r="FJ310">
            <v>0</v>
          </cell>
          <cell r="FK310">
            <v>132594.74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P310">
            <v>0</v>
          </cell>
          <cell r="FQ310">
            <v>0</v>
          </cell>
          <cell r="FR310">
            <v>12322.24</v>
          </cell>
          <cell r="FS310">
            <v>0</v>
          </cell>
          <cell r="FT310">
            <v>95730.27</v>
          </cell>
          <cell r="FU310">
            <v>25161.279999999999</v>
          </cell>
          <cell r="FV310">
            <v>0</v>
          </cell>
          <cell r="FW310">
            <v>28373.1</v>
          </cell>
          <cell r="FX310">
            <v>0</v>
          </cell>
          <cell r="FY310">
            <v>39765.89</v>
          </cell>
          <cell r="FZ310">
            <v>0</v>
          </cell>
          <cell r="GA310">
            <v>2430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178882823.16000003</v>
          </cell>
        </row>
        <row r="311">
          <cell r="F311" t="str">
            <v>39202</v>
          </cell>
          <cell r="G311">
            <v>1262935.24</v>
          </cell>
          <cell r="H311">
            <v>1262935.24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556397.52</v>
          </cell>
          <cell r="O311">
            <v>890</v>
          </cell>
          <cell r="P311">
            <v>0</v>
          </cell>
          <cell r="Q311">
            <v>0</v>
          </cell>
          <cell r="R311">
            <v>0</v>
          </cell>
          <cell r="S311">
            <v>30900</v>
          </cell>
          <cell r="T311">
            <v>0</v>
          </cell>
          <cell r="U311">
            <v>0</v>
          </cell>
          <cell r="V311">
            <v>0</v>
          </cell>
          <cell r="W311">
            <v>101958.19</v>
          </cell>
          <cell r="X311">
            <v>0</v>
          </cell>
          <cell r="Y311">
            <v>0</v>
          </cell>
          <cell r="Z311">
            <v>0</v>
          </cell>
          <cell r="AA311">
            <v>11618.6</v>
          </cell>
          <cell r="AB311">
            <v>33186.89</v>
          </cell>
          <cell r="AC311">
            <v>70616.84</v>
          </cell>
          <cell r="AD311">
            <v>0</v>
          </cell>
          <cell r="AE311">
            <v>41751.800000000003</v>
          </cell>
          <cell r="AF311">
            <v>2335.13</v>
          </cell>
          <cell r="AG311">
            <v>8251.59</v>
          </cell>
          <cell r="AH311">
            <v>72165.34</v>
          </cell>
          <cell r="AI311">
            <v>142111.74</v>
          </cell>
          <cell r="AJ311">
            <v>40611.4</v>
          </cell>
          <cell r="AK311">
            <v>34998073.700000003</v>
          </cell>
          <cell r="AL311">
            <v>28286199.02</v>
          </cell>
          <cell r="AM311">
            <v>598570.84</v>
          </cell>
          <cell r="AN311">
            <v>6113303.8399999999</v>
          </cell>
          <cell r="AO311">
            <v>0</v>
          </cell>
          <cell r="AP311">
            <v>0</v>
          </cell>
          <cell r="AQ311">
            <v>9918591.4900000002</v>
          </cell>
          <cell r="AR311">
            <v>0</v>
          </cell>
          <cell r="AS311">
            <v>3432367.31</v>
          </cell>
          <cell r="AT311">
            <v>269247.11</v>
          </cell>
          <cell r="AU311">
            <v>0</v>
          </cell>
          <cell r="AV311">
            <v>0</v>
          </cell>
          <cell r="AW311">
            <v>2419707.77</v>
          </cell>
          <cell r="AX311">
            <v>0</v>
          </cell>
          <cell r="AY311">
            <v>725352.81</v>
          </cell>
          <cell r="AZ311">
            <v>0</v>
          </cell>
          <cell r="BA311">
            <v>1740480.62</v>
          </cell>
          <cell r="BB311">
            <v>91084.31</v>
          </cell>
          <cell r="BC311">
            <v>0</v>
          </cell>
          <cell r="BD311">
            <v>48197.08</v>
          </cell>
          <cell r="BE311">
            <v>1175402.99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16751.490000000002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72395.710000000006</v>
          </cell>
          <cell r="BQ311">
            <v>0</v>
          </cell>
          <cell r="BR311">
            <v>0</v>
          </cell>
          <cell r="BS311">
            <v>33483.71</v>
          </cell>
          <cell r="BT311">
            <v>0</v>
          </cell>
          <cell r="BU311">
            <v>38912</v>
          </cell>
          <cell r="BV311">
            <v>0</v>
          </cell>
          <cell r="BW311">
            <v>7392760.5099999998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772038.17</v>
          </cell>
          <cell r="CH311">
            <v>0</v>
          </cell>
          <cell r="CI311">
            <v>73110.42</v>
          </cell>
          <cell r="CJ311">
            <v>0</v>
          </cell>
          <cell r="CK311">
            <v>2238840.31</v>
          </cell>
          <cell r="CL311">
            <v>108707.64</v>
          </cell>
          <cell r="CM311">
            <v>447647.66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178048.1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2532774.31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112674</v>
          </cell>
          <cell r="DX311">
            <v>0</v>
          </cell>
          <cell r="DY311">
            <v>33239.01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627542.62</v>
          </cell>
          <cell r="EE311">
            <v>55166.55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0</v>
          </cell>
          <cell r="EU311">
            <v>0</v>
          </cell>
          <cell r="EV311">
            <v>0</v>
          </cell>
          <cell r="EW311">
            <v>0</v>
          </cell>
          <cell r="EX311">
            <v>0</v>
          </cell>
          <cell r="EY311">
            <v>0</v>
          </cell>
          <cell r="EZ311">
            <v>18479.84</v>
          </cell>
          <cell r="FA311">
            <v>0</v>
          </cell>
          <cell r="FB311">
            <v>0</v>
          </cell>
          <cell r="FC311">
            <v>0</v>
          </cell>
          <cell r="FD311">
            <v>0</v>
          </cell>
          <cell r="FE311">
            <v>0</v>
          </cell>
          <cell r="FF311">
            <v>0</v>
          </cell>
          <cell r="FG311">
            <v>0</v>
          </cell>
          <cell r="FH311">
            <v>194491.88</v>
          </cell>
          <cell r="FI311">
            <v>0</v>
          </cell>
          <cell r="FJ311">
            <v>0</v>
          </cell>
          <cell r="FK311">
            <v>0</v>
          </cell>
          <cell r="FL311">
            <v>0</v>
          </cell>
          <cell r="FM311">
            <v>0</v>
          </cell>
          <cell r="FN311">
            <v>0</v>
          </cell>
          <cell r="FO311">
            <v>0</v>
          </cell>
          <cell r="FP311">
            <v>0</v>
          </cell>
          <cell r="FQ311">
            <v>0</v>
          </cell>
          <cell r="FR311">
            <v>0</v>
          </cell>
          <cell r="FS311">
            <v>0</v>
          </cell>
          <cell r="FT311">
            <v>100953.5</v>
          </cell>
          <cell r="FU311">
            <v>0</v>
          </cell>
          <cell r="FV311">
            <v>0</v>
          </cell>
          <cell r="FW311">
            <v>0</v>
          </cell>
          <cell r="FX311">
            <v>0</v>
          </cell>
          <cell r="FY311">
            <v>0</v>
          </cell>
          <cell r="FZ311">
            <v>0</v>
          </cell>
          <cell r="GA311">
            <v>100953.5</v>
          </cell>
          <cell r="GB311">
            <v>0</v>
          </cell>
          <cell r="GC311">
            <v>0</v>
          </cell>
          <cell r="GD311">
            <v>0</v>
          </cell>
          <cell r="GE311">
            <v>0</v>
          </cell>
          <cell r="GF311">
            <v>0</v>
          </cell>
          <cell r="GG311">
            <v>0</v>
          </cell>
          <cell r="GH311">
            <v>0</v>
          </cell>
          <cell r="GI311">
            <v>0</v>
          </cell>
          <cell r="GJ311">
            <v>0</v>
          </cell>
          <cell r="GK311">
            <v>108604215.33999999</v>
          </cell>
        </row>
        <row r="312">
          <cell r="F312" t="str">
            <v>39203</v>
          </cell>
          <cell r="G312">
            <v>1448765.91</v>
          </cell>
          <cell r="H312">
            <v>1441154.51</v>
          </cell>
          <cell r="I312">
            <v>0</v>
          </cell>
          <cell r="J312">
            <v>7184.68</v>
          </cell>
          <cell r="K312">
            <v>426.72</v>
          </cell>
          <cell r="L312">
            <v>0</v>
          </cell>
          <cell r="M312">
            <v>0</v>
          </cell>
          <cell r="N312">
            <v>190363.37</v>
          </cell>
          <cell r="O312">
            <v>80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2081.4899999999998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68665.539999999994</v>
          </cell>
          <cell r="AC312">
            <v>20651.7</v>
          </cell>
          <cell r="AD312">
            <v>0</v>
          </cell>
          <cell r="AE312">
            <v>5250</v>
          </cell>
          <cell r="AF312">
            <v>940.28</v>
          </cell>
          <cell r="AG312">
            <v>3205</v>
          </cell>
          <cell r="AH312">
            <v>19430.689999999999</v>
          </cell>
          <cell r="AI312">
            <v>31215.19</v>
          </cell>
          <cell r="AJ312">
            <v>38843.480000000003</v>
          </cell>
          <cell r="AK312">
            <v>8936359.3000000007</v>
          </cell>
          <cell r="AL312">
            <v>7435250.6399999997</v>
          </cell>
          <cell r="AM312">
            <v>316011.34000000003</v>
          </cell>
          <cell r="AN312">
            <v>1185097.32</v>
          </cell>
          <cell r="AO312">
            <v>0</v>
          </cell>
          <cell r="AP312">
            <v>0</v>
          </cell>
          <cell r="AQ312">
            <v>3004351.36</v>
          </cell>
          <cell r="AR312">
            <v>0</v>
          </cell>
          <cell r="AS312">
            <v>968008.84</v>
          </cell>
          <cell r="AT312">
            <v>59756.47</v>
          </cell>
          <cell r="AU312">
            <v>0</v>
          </cell>
          <cell r="AV312">
            <v>0</v>
          </cell>
          <cell r="AW312">
            <v>688870.85</v>
          </cell>
          <cell r="AX312">
            <v>0</v>
          </cell>
          <cell r="AY312">
            <v>142824.84</v>
          </cell>
          <cell r="AZ312">
            <v>0</v>
          </cell>
          <cell r="BA312">
            <v>454217.05</v>
          </cell>
          <cell r="BB312">
            <v>25218.44</v>
          </cell>
          <cell r="BC312">
            <v>0</v>
          </cell>
          <cell r="BD312">
            <v>12533.24</v>
          </cell>
          <cell r="BE312">
            <v>652921.63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11528.52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11528.52</v>
          </cell>
          <cell r="BV312">
            <v>0</v>
          </cell>
          <cell r="BW312">
            <v>1527078.1</v>
          </cell>
          <cell r="BX312">
            <v>2719.09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244242.98</v>
          </cell>
          <cell r="CH312">
            <v>0</v>
          </cell>
          <cell r="CI312">
            <v>7487.51</v>
          </cell>
          <cell r="CJ312">
            <v>0</v>
          </cell>
          <cell r="CK312">
            <v>403011.63</v>
          </cell>
          <cell r="CL312">
            <v>84533.07</v>
          </cell>
          <cell r="CM312">
            <v>116889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23483.96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552994.09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34205.82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  <cell r="FD312">
            <v>0</v>
          </cell>
          <cell r="FE312">
            <v>0</v>
          </cell>
          <cell r="FF312">
            <v>0</v>
          </cell>
          <cell r="FG312">
            <v>0</v>
          </cell>
          <cell r="FH312">
            <v>57510.95</v>
          </cell>
          <cell r="FI312">
            <v>0</v>
          </cell>
          <cell r="FJ312">
            <v>0</v>
          </cell>
          <cell r="FK312">
            <v>0</v>
          </cell>
          <cell r="FL312">
            <v>0</v>
          </cell>
          <cell r="FM312">
            <v>0</v>
          </cell>
          <cell r="FN312">
            <v>0</v>
          </cell>
          <cell r="FO312">
            <v>0</v>
          </cell>
          <cell r="FP312">
            <v>0</v>
          </cell>
          <cell r="FQ312">
            <v>0</v>
          </cell>
          <cell r="FR312">
            <v>0</v>
          </cell>
          <cell r="FS312">
            <v>0</v>
          </cell>
          <cell r="FT312">
            <v>32438</v>
          </cell>
          <cell r="FU312">
            <v>0</v>
          </cell>
          <cell r="FV312">
            <v>0</v>
          </cell>
          <cell r="FW312">
            <v>0</v>
          </cell>
          <cell r="FX312">
            <v>0</v>
          </cell>
          <cell r="FY312">
            <v>0</v>
          </cell>
          <cell r="FZ312">
            <v>32438</v>
          </cell>
          <cell r="GA312">
            <v>0</v>
          </cell>
          <cell r="GB312">
            <v>0</v>
          </cell>
          <cell r="GC312">
            <v>0</v>
          </cell>
          <cell r="GD312">
            <v>0</v>
          </cell>
          <cell r="GE312">
            <v>0</v>
          </cell>
          <cell r="GF312">
            <v>0</v>
          </cell>
          <cell r="GG312">
            <v>0</v>
          </cell>
          <cell r="GH312">
            <v>0</v>
          </cell>
          <cell r="GI312">
            <v>0</v>
          </cell>
          <cell r="GJ312">
            <v>0</v>
          </cell>
          <cell r="GK312">
            <v>30301769.120000001</v>
          </cell>
        </row>
        <row r="313">
          <cell r="F313" t="str">
            <v>39204</v>
          </cell>
          <cell r="G313">
            <v>634598.24</v>
          </cell>
          <cell r="H313">
            <v>634549.28</v>
          </cell>
          <cell r="I313">
            <v>48.96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105194.33</v>
          </cell>
          <cell r="O313">
            <v>7730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158.91999999999999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12751.1</v>
          </cell>
          <cell r="AC313">
            <v>28009.599999999999</v>
          </cell>
          <cell r="AD313">
            <v>0</v>
          </cell>
          <cell r="AE313">
            <v>6728.76</v>
          </cell>
          <cell r="AF313">
            <v>0</v>
          </cell>
          <cell r="AG313">
            <v>1425</v>
          </cell>
          <cell r="AH313">
            <v>0</v>
          </cell>
          <cell r="AI313">
            <v>48390.95</v>
          </cell>
          <cell r="AJ313">
            <v>0</v>
          </cell>
          <cell r="AK313">
            <v>12136030.52</v>
          </cell>
          <cell r="AL313">
            <v>9973947.0399999991</v>
          </cell>
          <cell r="AM313">
            <v>0</v>
          </cell>
          <cell r="AN313">
            <v>2162083.48</v>
          </cell>
          <cell r="AO313">
            <v>0</v>
          </cell>
          <cell r="AP313">
            <v>0</v>
          </cell>
          <cell r="AQ313">
            <v>4108847.06</v>
          </cell>
          <cell r="AR313">
            <v>930</v>
          </cell>
          <cell r="AS313">
            <v>1282329.48</v>
          </cell>
          <cell r="AT313">
            <v>81747.83</v>
          </cell>
          <cell r="AU313">
            <v>0</v>
          </cell>
          <cell r="AV313">
            <v>0</v>
          </cell>
          <cell r="AW313">
            <v>957085.91</v>
          </cell>
          <cell r="AX313">
            <v>0</v>
          </cell>
          <cell r="AY313">
            <v>91471.14</v>
          </cell>
          <cell r="AZ313">
            <v>0</v>
          </cell>
          <cell r="BA313">
            <v>626825.68999999994</v>
          </cell>
          <cell r="BB313">
            <v>8856.8700000000008</v>
          </cell>
          <cell r="BC313">
            <v>0</v>
          </cell>
          <cell r="BD313">
            <v>17223.97</v>
          </cell>
          <cell r="BE313">
            <v>451780.17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590596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68805.7</v>
          </cell>
          <cell r="BQ313">
            <v>0</v>
          </cell>
          <cell r="BR313">
            <v>41313.410000000003</v>
          </cell>
          <cell r="BS313">
            <v>12797.63</v>
          </cell>
          <cell r="BT313">
            <v>0</v>
          </cell>
          <cell r="BU313">
            <v>14694.66</v>
          </cell>
          <cell r="BV313">
            <v>0</v>
          </cell>
          <cell r="BW313">
            <v>2993423.04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307725</v>
          </cell>
          <cell r="CH313">
            <v>0</v>
          </cell>
          <cell r="CI313">
            <v>4090.01</v>
          </cell>
          <cell r="CJ313">
            <v>0</v>
          </cell>
          <cell r="CK313">
            <v>974344.88</v>
          </cell>
          <cell r="CL313">
            <v>131630.39000000001</v>
          </cell>
          <cell r="CM313">
            <v>201955.26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115986.7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940000.67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19860.66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157519.87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249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82421.2</v>
          </cell>
          <cell r="FC313">
            <v>0</v>
          </cell>
          <cell r="FD313">
            <v>0</v>
          </cell>
          <cell r="FE313">
            <v>0</v>
          </cell>
          <cell r="FF313">
            <v>0</v>
          </cell>
          <cell r="FG313">
            <v>0</v>
          </cell>
          <cell r="FH313">
            <v>57639.4</v>
          </cell>
          <cell r="FI313">
            <v>0</v>
          </cell>
          <cell r="FJ313">
            <v>0</v>
          </cell>
          <cell r="FK313">
            <v>0</v>
          </cell>
          <cell r="FL313">
            <v>0</v>
          </cell>
          <cell r="FM313">
            <v>0</v>
          </cell>
          <cell r="FN313">
            <v>0</v>
          </cell>
          <cell r="FO313">
            <v>0</v>
          </cell>
          <cell r="FP313">
            <v>0</v>
          </cell>
          <cell r="FQ313">
            <v>0</v>
          </cell>
          <cell r="FR313">
            <v>0</v>
          </cell>
          <cell r="FS313">
            <v>0</v>
          </cell>
          <cell r="FT313">
            <v>75098.98</v>
          </cell>
          <cell r="FU313">
            <v>425</v>
          </cell>
          <cell r="FV313">
            <v>0</v>
          </cell>
          <cell r="FW313">
            <v>0</v>
          </cell>
          <cell r="FX313">
            <v>0</v>
          </cell>
          <cell r="FY313">
            <v>0</v>
          </cell>
          <cell r="FZ313">
            <v>66855.58</v>
          </cell>
          <cell r="GA313">
            <v>7818.4</v>
          </cell>
          <cell r="GB313">
            <v>0</v>
          </cell>
          <cell r="GC313">
            <v>0</v>
          </cell>
          <cell r="GD313">
            <v>0</v>
          </cell>
          <cell r="GE313">
            <v>0</v>
          </cell>
          <cell r="GF313">
            <v>0</v>
          </cell>
          <cell r="GG313">
            <v>0</v>
          </cell>
          <cell r="GH313">
            <v>0</v>
          </cell>
          <cell r="GI313">
            <v>0</v>
          </cell>
          <cell r="GJ313">
            <v>0</v>
          </cell>
          <cell r="GK313">
            <v>40243995.739999987</v>
          </cell>
        </row>
        <row r="314">
          <cell r="F314" t="str">
            <v>39205</v>
          </cell>
          <cell r="G314">
            <v>772646.05</v>
          </cell>
          <cell r="H314">
            <v>772593.13</v>
          </cell>
          <cell r="I314">
            <v>0</v>
          </cell>
          <cell r="J314">
            <v>52.92</v>
          </cell>
          <cell r="K314">
            <v>0</v>
          </cell>
          <cell r="L314">
            <v>0</v>
          </cell>
          <cell r="M314">
            <v>0</v>
          </cell>
          <cell r="N314">
            <v>336498.44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23740</v>
          </cell>
          <cell r="T314">
            <v>0</v>
          </cell>
          <cell r="U314">
            <v>0</v>
          </cell>
          <cell r="V314">
            <v>0</v>
          </cell>
          <cell r="W314">
            <v>1492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145753.70000000001</v>
          </cell>
          <cell r="AC314">
            <v>47072.14</v>
          </cell>
          <cell r="AD314">
            <v>0</v>
          </cell>
          <cell r="AE314">
            <v>34651.65</v>
          </cell>
          <cell r="AF314">
            <v>574.25</v>
          </cell>
          <cell r="AG314">
            <v>3625</v>
          </cell>
          <cell r="AH314">
            <v>953.3</v>
          </cell>
          <cell r="AI314">
            <v>36889.18</v>
          </cell>
          <cell r="AJ314">
            <v>41747.22</v>
          </cell>
          <cell r="AK314">
            <v>10632845.25</v>
          </cell>
          <cell r="AL314">
            <v>9077285.6099999994</v>
          </cell>
          <cell r="AM314">
            <v>175463.28</v>
          </cell>
          <cell r="AN314">
            <v>1380096.36</v>
          </cell>
          <cell r="AO314">
            <v>0</v>
          </cell>
          <cell r="AP314">
            <v>0</v>
          </cell>
          <cell r="AQ314">
            <v>2319039.5</v>
          </cell>
          <cell r="AR314">
            <v>0</v>
          </cell>
          <cell r="AS314">
            <v>829268.05</v>
          </cell>
          <cell r="AT314">
            <v>51703.31</v>
          </cell>
          <cell r="AU314">
            <v>0</v>
          </cell>
          <cell r="AV314">
            <v>0</v>
          </cell>
          <cell r="AW314">
            <v>720009.05</v>
          </cell>
          <cell r="AX314">
            <v>0</v>
          </cell>
          <cell r="AY314">
            <v>69013.5</v>
          </cell>
          <cell r="AZ314">
            <v>0</v>
          </cell>
          <cell r="BA314">
            <v>202215.43</v>
          </cell>
          <cell r="BB314">
            <v>30555.9</v>
          </cell>
          <cell r="BC314">
            <v>0</v>
          </cell>
          <cell r="BD314">
            <v>31522.09</v>
          </cell>
          <cell r="BE314">
            <v>384752.17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13098.34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13098.34</v>
          </cell>
          <cell r="BV314">
            <v>0</v>
          </cell>
          <cell r="BW314">
            <v>1322458.1100000001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232005</v>
          </cell>
          <cell r="CH314">
            <v>0</v>
          </cell>
          <cell r="CI314">
            <v>6946</v>
          </cell>
          <cell r="CJ314">
            <v>0</v>
          </cell>
          <cell r="CK314">
            <v>341251.46</v>
          </cell>
          <cell r="CL314">
            <v>49675</v>
          </cell>
          <cell r="CM314">
            <v>41985.53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35285.69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406271.59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153119.96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FH314">
            <v>55917.88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0</v>
          </cell>
          <cell r="FR314">
            <v>0</v>
          </cell>
          <cell r="FS314">
            <v>0</v>
          </cell>
          <cell r="FT314">
            <v>0</v>
          </cell>
          <cell r="FU314">
            <v>0</v>
          </cell>
          <cell r="FV314">
            <v>0</v>
          </cell>
          <cell r="FW314">
            <v>0</v>
          </cell>
          <cell r="FX314">
            <v>0</v>
          </cell>
          <cell r="FY314">
            <v>0</v>
          </cell>
          <cell r="FZ314">
            <v>0</v>
          </cell>
          <cell r="GA314">
            <v>0</v>
          </cell>
          <cell r="GB314">
            <v>0</v>
          </cell>
          <cell r="GC314">
            <v>0</v>
          </cell>
          <cell r="GD314">
            <v>0</v>
          </cell>
          <cell r="GE314">
            <v>0</v>
          </cell>
          <cell r="GF314">
            <v>0</v>
          </cell>
          <cell r="GG314">
            <v>0</v>
          </cell>
          <cell r="GH314">
            <v>0</v>
          </cell>
          <cell r="GI314">
            <v>0</v>
          </cell>
          <cell r="GJ314">
            <v>0</v>
          </cell>
          <cell r="GK314">
            <v>30793171.380000003</v>
          </cell>
        </row>
        <row r="315">
          <cell r="F315" t="str">
            <v>39207</v>
          </cell>
          <cell r="G315">
            <v>1112045.92</v>
          </cell>
          <cell r="H315">
            <v>1111764.23</v>
          </cell>
          <cell r="I315">
            <v>0</v>
          </cell>
          <cell r="J315">
            <v>281.69</v>
          </cell>
          <cell r="K315">
            <v>0</v>
          </cell>
          <cell r="L315">
            <v>0</v>
          </cell>
          <cell r="M315">
            <v>0</v>
          </cell>
          <cell r="N315">
            <v>151465.54999999999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1739.33</v>
          </cell>
          <cell r="X315">
            <v>1871</v>
          </cell>
          <cell r="Y315">
            <v>0</v>
          </cell>
          <cell r="Z315">
            <v>0</v>
          </cell>
          <cell r="AA315">
            <v>0</v>
          </cell>
          <cell r="AB315">
            <v>19022.990000000002</v>
          </cell>
          <cell r="AC315">
            <v>0</v>
          </cell>
          <cell r="AD315">
            <v>0</v>
          </cell>
          <cell r="AE315">
            <v>4311.54</v>
          </cell>
          <cell r="AF315">
            <v>3313.18</v>
          </cell>
          <cell r="AG315">
            <v>426.75</v>
          </cell>
          <cell r="AH315">
            <v>0</v>
          </cell>
          <cell r="AI315">
            <v>6323</v>
          </cell>
          <cell r="AJ315">
            <v>114457.76</v>
          </cell>
          <cell r="AK315">
            <v>27640441.640000001</v>
          </cell>
          <cell r="AL315">
            <v>22230286.850000001</v>
          </cell>
          <cell r="AM315">
            <v>570534.31000000006</v>
          </cell>
          <cell r="AN315">
            <v>4839620.4800000004</v>
          </cell>
          <cell r="AO315">
            <v>0</v>
          </cell>
          <cell r="AP315">
            <v>0</v>
          </cell>
          <cell r="AQ315">
            <v>7889209.1699999999</v>
          </cell>
          <cell r="AR315">
            <v>112080.8</v>
          </cell>
          <cell r="AS315">
            <v>2482295</v>
          </cell>
          <cell r="AT315">
            <v>222048.92</v>
          </cell>
          <cell r="AU315">
            <v>0</v>
          </cell>
          <cell r="AV315">
            <v>0</v>
          </cell>
          <cell r="AW315">
            <v>2059823.83</v>
          </cell>
          <cell r="AX315">
            <v>0</v>
          </cell>
          <cell r="AY315">
            <v>216206.46</v>
          </cell>
          <cell r="AZ315">
            <v>0</v>
          </cell>
          <cell r="BA315">
            <v>1297950.8700000001</v>
          </cell>
          <cell r="BB315">
            <v>57578.25</v>
          </cell>
          <cell r="BC315">
            <v>0</v>
          </cell>
          <cell r="BD315">
            <v>38215.31</v>
          </cell>
          <cell r="BE315">
            <v>1403009.73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2206979.04</v>
          </cell>
          <cell r="BQ315">
            <v>0</v>
          </cell>
          <cell r="BR315">
            <v>2048091.91</v>
          </cell>
          <cell r="BS315">
            <v>124503.88</v>
          </cell>
          <cell r="BT315">
            <v>0</v>
          </cell>
          <cell r="BU315">
            <v>34383.25</v>
          </cell>
          <cell r="BV315">
            <v>0</v>
          </cell>
          <cell r="BW315">
            <v>6593807.7599999998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615047.65</v>
          </cell>
          <cell r="CH315">
            <v>0</v>
          </cell>
          <cell r="CI315">
            <v>32759.62</v>
          </cell>
          <cell r="CJ315">
            <v>0</v>
          </cell>
          <cell r="CK315">
            <v>1855845.34</v>
          </cell>
          <cell r="CL315">
            <v>348543.3</v>
          </cell>
          <cell r="CM315">
            <v>617348.26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233794.64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34197.17</v>
          </cell>
          <cell r="CY315">
            <v>2189752.35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26114.720000000001</v>
          </cell>
          <cell r="DW315">
            <v>159511.89000000001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229464.41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  <cell r="ET315">
            <v>0</v>
          </cell>
          <cell r="EU315">
            <v>0</v>
          </cell>
          <cell r="EV315">
            <v>0</v>
          </cell>
          <cell r="EW315">
            <v>0</v>
          </cell>
          <cell r="EX315">
            <v>0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137136.01</v>
          </cell>
          <cell r="FD315">
            <v>0</v>
          </cell>
          <cell r="FE315">
            <v>0</v>
          </cell>
          <cell r="FF315">
            <v>0</v>
          </cell>
          <cell r="FG315">
            <v>0</v>
          </cell>
          <cell r="FH315">
            <v>114292.4</v>
          </cell>
          <cell r="FI315">
            <v>0</v>
          </cell>
          <cell r="FJ315">
            <v>0</v>
          </cell>
          <cell r="FK315">
            <v>0</v>
          </cell>
          <cell r="FL315">
            <v>0</v>
          </cell>
          <cell r="FM315">
            <v>0</v>
          </cell>
          <cell r="FN315">
            <v>0</v>
          </cell>
          <cell r="FO315">
            <v>0</v>
          </cell>
          <cell r="FP315">
            <v>0</v>
          </cell>
          <cell r="FQ315">
            <v>0</v>
          </cell>
          <cell r="FR315">
            <v>0</v>
          </cell>
          <cell r="FS315">
            <v>0</v>
          </cell>
          <cell r="FT315">
            <v>107671.56</v>
          </cell>
          <cell r="FU315">
            <v>0</v>
          </cell>
          <cell r="FV315">
            <v>0</v>
          </cell>
          <cell r="FW315">
            <v>0</v>
          </cell>
          <cell r="FX315">
            <v>49792.6</v>
          </cell>
          <cell r="FY315">
            <v>11611.08</v>
          </cell>
          <cell r="FZ315">
            <v>46267.88</v>
          </cell>
          <cell r="GA315">
            <v>0</v>
          </cell>
          <cell r="GB315">
            <v>0</v>
          </cell>
          <cell r="GC315">
            <v>0</v>
          </cell>
          <cell r="GD315">
            <v>0</v>
          </cell>
          <cell r="GE315">
            <v>0</v>
          </cell>
          <cell r="GF315">
            <v>0</v>
          </cell>
          <cell r="GG315">
            <v>0</v>
          </cell>
          <cell r="GH315">
            <v>0</v>
          </cell>
          <cell r="GI315">
            <v>0</v>
          </cell>
          <cell r="GJ315">
            <v>0</v>
          </cell>
          <cell r="GK315">
            <v>91403241.280000031</v>
          </cell>
        </row>
        <row r="316">
          <cell r="F316" t="str">
            <v>39208</v>
          </cell>
          <cell r="G316">
            <v>6900738.7999999998</v>
          </cell>
          <cell r="H316">
            <v>6898637.3799999999</v>
          </cell>
          <cell r="I316">
            <v>0</v>
          </cell>
          <cell r="J316">
            <v>1122.01</v>
          </cell>
          <cell r="K316">
            <v>979.41</v>
          </cell>
          <cell r="L316">
            <v>0</v>
          </cell>
          <cell r="M316">
            <v>0</v>
          </cell>
          <cell r="N316">
            <v>1464989.72</v>
          </cell>
          <cell r="O316">
            <v>155035.54999999999</v>
          </cell>
          <cell r="P316">
            <v>1340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45169.63</v>
          </cell>
          <cell r="X316">
            <v>0</v>
          </cell>
          <cell r="Y316">
            <v>0</v>
          </cell>
          <cell r="Z316">
            <v>30261.5</v>
          </cell>
          <cell r="AA316">
            <v>74031.399999999994</v>
          </cell>
          <cell r="AB316">
            <v>686188.74</v>
          </cell>
          <cell r="AC316">
            <v>186057.32</v>
          </cell>
          <cell r="AD316">
            <v>0</v>
          </cell>
          <cell r="AE316">
            <v>69224.89</v>
          </cell>
          <cell r="AF316">
            <v>24173.45</v>
          </cell>
          <cell r="AG316">
            <v>112564.91</v>
          </cell>
          <cell r="AH316">
            <v>0</v>
          </cell>
          <cell r="AI316">
            <v>39340.42</v>
          </cell>
          <cell r="AJ316">
            <v>41601.910000000003</v>
          </cell>
          <cell r="AK316">
            <v>40961902.700000003</v>
          </cell>
          <cell r="AL316">
            <v>36522288.990000002</v>
          </cell>
          <cell r="AM316">
            <v>1040441.43</v>
          </cell>
          <cell r="AN316">
            <v>3399172.28</v>
          </cell>
          <cell r="AO316">
            <v>0</v>
          </cell>
          <cell r="AP316">
            <v>0</v>
          </cell>
          <cell r="AQ316">
            <v>9296121.9700000007</v>
          </cell>
          <cell r="AR316">
            <v>0</v>
          </cell>
          <cell r="AS316">
            <v>4994418.03</v>
          </cell>
          <cell r="AT316">
            <v>220454.59</v>
          </cell>
          <cell r="AU316">
            <v>0</v>
          </cell>
          <cell r="AV316">
            <v>0</v>
          </cell>
          <cell r="AW316">
            <v>1419573.07</v>
          </cell>
          <cell r="AX316">
            <v>0</v>
          </cell>
          <cell r="AY316">
            <v>231381.99</v>
          </cell>
          <cell r="AZ316">
            <v>0</v>
          </cell>
          <cell r="BA316">
            <v>479902.48</v>
          </cell>
          <cell r="BB316">
            <v>122802.96</v>
          </cell>
          <cell r="BC316">
            <v>0</v>
          </cell>
          <cell r="BD316">
            <v>32409.99</v>
          </cell>
          <cell r="BE316">
            <v>1720713.41</v>
          </cell>
          <cell r="BF316">
            <v>68066.53</v>
          </cell>
          <cell r="BG316">
            <v>6398.92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52787.42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52787.42</v>
          </cell>
          <cell r="BV316">
            <v>0</v>
          </cell>
          <cell r="BW316">
            <v>3207515.65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902089.43</v>
          </cell>
          <cell r="CH316">
            <v>0</v>
          </cell>
          <cell r="CI316">
            <v>23415</v>
          </cell>
          <cell r="CJ316">
            <v>0</v>
          </cell>
          <cell r="CK316">
            <v>581486</v>
          </cell>
          <cell r="CL316">
            <v>140534</v>
          </cell>
          <cell r="CM316">
            <v>33052.47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60927.18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1190622.83</v>
          </cell>
          <cell r="CZ316">
            <v>0</v>
          </cell>
          <cell r="DA316">
            <v>75743.69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15997.32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0</v>
          </cell>
          <cell r="FG316">
            <v>0</v>
          </cell>
          <cell r="FH316">
            <v>183647.73</v>
          </cell>
          <cell r="FI316">
            <v>1098.74</v>
          </cell>
          <cell r="FJ316">
            <v>669.5</v>
          </cell>
          <cell r="FK316">
            <v>0</v>
          </cell>
          <cell r="FL316">
            <v>0</v>
          </cell>
          <cell r="FM316">
            <v>0</v>
          </cell>
          <cell r="FN316">
            <v>0</v>
          </cell>
          <cell r="FO316">
            <v>0</v>
          </cell>
          <cell r="FP316">
            <v>0</v>
          </cell>
          <cell r="FQ316">
            <v>0</v>
          </cell>
          <cell r="FR316">
            <v>429.24</v>
          </cell>
          <cell r="FS316">
            <v>0</v>
          </cell>
          <cell r="FT316">
            <v>2398.6999999999998</v>
          </cell>
          <cell r="FU316">
            <v>0</v>
          </cell>
          <cell r="FV316">
            <v>0</v>
          </cell>
          <cell r="FW316">
            <v>0</v>
          </cell>
          <cell r="FX316">
            <v>0</v>
          </cell>
          <cell r="FY316">
            <v>364.87</v>
          </cell>
          <cell r="FZ316">
            <v>473.83</v>
          </cell>
          <cell r="GA316">
            <v>1560</v>
          </cell>
          <cell r="GB316">
            <v>0</v>
          </cell>
          <cell r="GC316">
            <v>0</v>
          </cell>
          <cell r="GD316">
            <v>18000</v>
          </cell>
          <cell r="GE316">
            <v>0</v>
          </cell>
          <cell r="GF316">
            <v>0</v>
          </cell>
          <cell r="GG316">
            <v>18000</v>
          </cell>
          <cell r="GH316">
            <v>0</v>
          </cell>
          <cell r="GI316">
            <v>0</v>
          </cell>
          <cell r="GJ316">
            <v>0</v>
          </cell>
          <cell r="GK316">
            <v>123811107.40000002</v>
          </cell>
        </row>
        <row r="317">
          <cell r="F317" t="str">
            <v>39209</v>
          </cell>
          <cell r="G317">
            <v>164131.37</v>
          </cell>
          <cell r="H317">
            <v>159351.46</v>
          </cell>
          <cell r="I317">
            <v>0</v>
          </cell>
          <cell r="J317">
            <v>3600.8</v>
          </cell>
          <cell r="K317">
            <v>1179.1099999999999</v>
          </cell>
          <cell r="L317">
            <v>0</v>
          </cell>
          <cell r="M317">
            <v>0</v>
          </cell>
          <cell r="N317">
            <v>149445.03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29365.24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11186.67</v>
          </cell>
          <cell r="AC317">
            <v>41578.33</v>
          </cell>
          <cell r="AD317">
            <v>0</v>
          </cell>
          <cell r="AE317">
            <v>0</v>
          </cell>
          <cell r="AF317">
            <v>805.68</v>
          </cell>
          <cell r="AG317">
            <v>14164.35</v>
          </cell>
          <cell r="AH317">
            <v>0</v>
          </cell>
          <cell r="AI317">
            <v>8888.01</v>
          </cell>
          <cell r="AJ317">
            <v>43456.75</v>
          </cell>
          <cell r="AK317">
            <v>7036792.9299999997</v>
          </cell>
          <cell r="AL317">
            <v>6191663.3300000001</v>
          </cell>
          <cell r="AM317">
            <v>0</v>
          </cell>
          <cell r="AN317">
            <v>845129.6</v>
          </cell>
          <cell r="AO317">
            <v>0</v>
          </cell>
          <cell r="AP317">
            <v>0</v>
          </cell>
          <cell r="AQ317">
            <v>2465932.1</v>
          </cell>
          <cell r="AR317">
            <v>0</v>
          </cell>
          <cell r="AS317">
            <v>832060.11</v>
          </cell>
          <cell r="AT317">
            <v>26541.84</v>
          </cell>
          <cell r="AU317">
            <v>0</v>
          </cell>
          <cell r="AV317">
            <v>0</v>
          </cell>
          <cell r="AW317">
            <v>596189.94999999995</v>
          </cell>
          <cell r="AX317">
            <v>0</v>
          </cell>
          <cell r="AY317">
            <v>114940.5</v>
          </cell>
          <cell r="AZ317">
            <v>0</v>
          </cell>
          <cell r="BA317">
            <v>164530.13</v>
          </cell>
          <cell r="BB317">
            <v>13073.16</v>
          </cell>
          <cell r="BC317">
            <v>0</v>
          </cell>
          <cell r="BD317">
            <v>9214.25</v>
          </cell>
          <cell r="BE317">
            <v>709382.16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2585342.06</v>
          </cell>
          <cell r="BQ317">
            <v>0</v>
          </cell>
          <cell r="BR317">
            <v>2498119.48</v>
          </cell>
          <cell r="BS317">
            <v>77770</v>
          </cell>
          <cell r="BT317">
            <v>0</v>
          </cell>
          <cell r="BU317">
            <v>9452.58</v>
          </cell>
          <cell r="BV317">
            <v>0</v>
          </cell>
          <cell r="BW317">
            <v>1709182.35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188095.01</v>
          </cell>
          <cell r="CH317">
            <v>0</v>
          </cell>
          <cell r="CI317">
            <v>9606.19</v>
          </cell>
          <cell r="CJ317">
            <v>0</v>
          </cell>
          <cell r="CK317">
            <v>615838.24</v>
          </cell>
          <cell r="CL317">
            <v>113520.5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63954.82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523869.57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142664.97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  <cell r="ET317">
            <v>0</v>
          </cell>
          <cell r="EU317">
            <v>0</v>
          </cell>
          <cell r="EV317">
            <v>0</v>
          </cell>
          <cell r="EW317">
            <v>0</v>
          </cell>
          <cell r="EX317">
            <v>0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0</v>
          </cell>
          <cell r="FD317">
            <v>0</v>
          </cell>
          <cell r="FE317">
            <v>0</v>
          </cell>
          <cell r="FF317">
            <v>0</v>
          </cell>
          <cell r="FG317">
            <v>0</v>
          </cell>
          <cell r="FH317">
            <v>51633.05</v>
          </cell>
          <cell r="FI317">
            <v>0</v>
          </cell>
          <cell r="FJ317">
            <v>0</v>
          </cell>
          <cell r="FK317">
            <v>0</v>
          </cell>
          <cell r="FL317">
            <v>0</v>
          </cell>
          <cell r="FM317">
            <v>0</v>
          </cell>
          <cell r="FN317">
            <v>0</v>
          </cell>
          <cell r="FO317">
            <v>0</v>
          </cell>
          <cell r="FP317">
            <v>0</v>
          </cell>
          <cell r="FQ317">
            <v>0</v>
          </cell>
          <cell r="FR317">
            <v>0</v>
          </cell>
          <cell r="FS317">
            <v>0</v>
          </cell>
          <cell r="FT317">
            <v>212265.32</v>
          </cell>
          <cell r="FU317">
            <v>196067.1</v>
          </cell>
          <cell r="FV317">
            <v>0</v>
          </cell>
          <cell r="FW317">
            <v>0</v>
          </cell>
          <cell r="FX317">
            <v>0</v>
          </cell>
          <cell r="FY317">
            <v>0</v>
          </cell>
          <cell r="FZ317">
            <v>16198.22</v>
          </cell>
          <cell r="GA317">
            <v>0</v>
          </cell>
          <cell r="GB317">
            <v>0</v>
          </cell>
          <cell r="GC317">
            <v>0</v>
          </cell>
          <cell r="GD317">
            <v>0</v>
          </cell>
          <cell r="GE317">
            <v>0</v>
          </cell>
          <cell r="GF317">
            <v>0</v>
          </cell>
          <cell r="GG317">
            <v>0</v>
          </cell>
          <cell r="GH317">
            <v>0</v>
          </cell>
          <cell r="GI317">
            <v>0</v>
          </cell>
          <cell r="GJ317">
            <v>0</v>
          </cell>
          <cell r="GK317">
            <v>28646182.319999997</v>
          </cell>
        </row>
        <row r="318">
          <cell r="F318" t="str">
            <v>Grand Total</v>
          </cell>
          <cell r="G318">
            <v>2525166055.8199997</v>
          </cell>
          <cell r="H318">
            <v>2514548512.3400016</v>
          </cell>
          <cell r="I318">
            <v>84032.13</v>
          </cell>
          <cell r="J318">
            <v>653670.34000000032</v>
          </cell>
          <cell r="K318">
            <v>6843377.3900000006</v>
          </cell>
          <cell r="L318">
            <v>2386991.85</v>
          </cell>
          <cell r="M318">
            <v>649471.7699999999</v>
          </cell>
          <cell r="N318">
            <v>376785515.77000022</v>
          </cell>
          <cell r="O318">
            <v>26302562.130000006</v>
          </cell>
          <cell r="P318">
            <v>1340</v>
          </cell>
          <cell r="Q318">
            <v>365042.69999999995</v>
          </cell>
          <cell r="R318">
            <v>517193.50000000006</v>
          </cell>
          <cell r="S318">
            <v>1924714.28</v>
          </cell>
          <cell r="T318">
            <v>2114223.4999999995</v>
          </cell>
          <cell r="U318">
            <v>1229076.1100000003</v>
          </cell>
          <cell r="V318">
            <v>34058731.370000005</v>
          </cell>
          <cell r="W318">
            <v>20324288.399999984</v>
          </cell>
          <cell r="X318">
            <v>2101326.9600000009</v>
          </cell>
          <cell r="Y318">
            <v>556392.56999999995</v>
          </cell>
          <cell r="Z318">
            <v>91364.92</v>
          </cell>
          <cell r="AA318">
            <v>12401850.999999998</v>
          </cell>
          <cell r="AB318">
            <v>111143317.31999999</v>
          </cell>
          <cell r="AC318">
            <v>25186523.790000018</v>
          </cell>
          <cell r="AD318">
            <v>5392.3700000000008</v>
          </cell>
          <cell r="AE318">
            <v>46463819.989999987</v>
          </cell>
          <cell r="AF318">
            <v>2528380.2799999989</v>
          </cell>
          <cell r="AG318">
            <v>23854335.179999992</v>
          </cell>
          <cell r="AH318">
            <v>9301214.4800000023</v>
          </cell>
          <cell r="AI318">
            <v>46870698.830000013</v>
          </cell>
          <cell r="AJ318">
            <v>9443726.089999998</v>
          </cell>
          <cell r="AK318">
            <v>8208229598.9999962</v>
          </cell>
          <cell r="AL318">
            <v>7495580916.0100021</v>
          </cell>
          <cell r="AM318">
            <v>232850172.26999998</v>
          </cell>
          <cell r="AN318">
            <v>463518988.88999999</v>
          </cell>
          <cell r="AO318">
            <v>15944688.539999997</v>
          </cell>
          <cell r="AP318">
            <v>334833.28999999998</v>
          </cell>
          <cell r="AQ318">
            <v>2203816778.3800011</v>
          </cell>
          <cell r="AR318">
            <v>1447520.6400000004</v>
          </cell>
          <cell r="AS318">
            <v>987927419.49999893</v>
          </cell>
          <cell r="AT318">
            <v>65517011.460000031</v>
          </cell>
          <cell r="AU318">
            <v>1784386.23</v>
          </cell>
          <cell r="AV318">
            <v>0</v>
          </cell>
          <cell r="AW318">
            <v>343419370.19999987</v>
          </cell>
          <cell r="AX318">
            <v>9596243.1699999999</v>
          </cell>
          <cell r="AY318">
            <v>86296245.609999955</v>
          </cell>
          <cell r="AZ318">
            <v>199568.47999999998</v>
          </cell>
          <cell r="BA318">
            <v>153049322.37000003</v>
          </cell>
          <cell r="BB318">
            <v>24094531.110000018</v>
          </cell>
          <cell r="BC318">
            <v>91841.85</v>
          </cell>
          <cell r="BD318">
            <v>7038375.0699999994</v>
          </cell>
          <cell r="BE318">
            <v>488929824.27999961</v>
          </cell>
          <cell r="BF318">
            <v>19060231.789999999</v>
          </cell>
          <cell r="BG318">
            <v>655185.84000000008</v>
          </cell>
          <cell r="BH318">
            <v>0</v>
          </cell>
          <cell r="BI318">
            <v>360866.57</v>
          </cell>
          <cell r="BJ318">
            <v>41317.370000000003</v>
          </cell>
          <cell r="BK318">
            <v>9611238.4000000004</v>
          </cell>
          <cell r="BL318">
            <v>0</v>
          </cell>
          <cell r="BM318">
            <v>4652803.6499999994</v>
          </cell>
          <cell r="BN318">
            <v>0</v>
          </cell>
          <cell r="BO318">
            <v>43474.79</v>
          </cell>
          <cell r="BP318">
            <v>46880777.850000024</v>
          </cell>
          <cell r="BQ318">
            <v>1433457.6099999999</v>
          </cell>
          <cell r="BR318">
            <v>32256095.149999999</v>
          </cell>
          <cell r="BS318">
            <v>2958889.51</v>
          </cell>
          <cell r="BT318">
            <v>958839.63</v>
          </cell>
          <cell r="BU318">
            <v>7786315.9299999978</v>
          </cell>
          <cell r="BV318">
            <v>1487180.02</v>
          </cell>
          <cell r="BW318">
            <v>888752025.75000024</v>
          </cell>
          <cell r="BX318">
            <v>3929848.5399999996</v>
          </cell>
          <cell r="BY318">
            <v>0</v>
          </cell>
          <cell r="BZ318">
            <v>0</v>
          </cell>
          <cell r="CA318">
            <v>2781.45</v>
          </cell>
          <cell r="CB318">
            <v>0</v>
          </cell>
          <cell r="CC318">
            <v>0</v>
          </cell>
          <cell r="CD318">
            <v>0</v>
          </cell>
          <cell r="CE318">
            <v>25906.07</v>
          </cell>
          <cell r="CF318">
            <v>0</v>
          </cell>
          <cell r="CG318">
            <v>224088679.57999995</v>
          </cell>
          <cell r="CH318">
            <v>0</v>
          </cell>
          <cell r="CI318">
            <v>6615461.3200000003</v>
          </cell>
          <cell r="CJ318">
            <v>600304.09</v>
          </cell>
          <cell r="CK318">
            <v>220441847.06999999</v>
          </cell>
          <cell r="CL318">
            <v>44476688.599999972</v>
          </cell>
          <cell r="CM318">
            <v>13838999.640000001</v>
          </cell>
          <cell r="CN318">
            <v>0</v>
          </cell>
          <cell r="CO318">
            <v>1641826.3</v>
          </cell>
          <cell r="CP318">
            <v>1185001.57</v>
          </cell>
          <cell r="CQ318">
            <v>890675.93</v>
          </cell>
          <cell r="CR318">
            <v>16567812.679999996</v>
          </cell>
          <cell r="CS318">
            <v>0</v>
          </cell>
          <cell r="CT318">
            <v>46064</v>
          </cell>
          <cell r="CU318">
            <v>3200</v>
          </cell>
          <cell r="CV318">
            <v>0</v>
          </cell>
          <cell r="CW318">
            <v>3491111.78</v>
          </cell>
          <cell r="CX318">
            <v>3354043.0900000003</v>
          </cell>
          <cell r="CY318">
            <v>258991338.21000007</v>
          </cell>
          <cell r="CZ318">
            <v>0</v>
          </cell>
          <cell r="DA318">
            <v>7105184.6000000006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1024067.6900000002</v>
          </cell>
          <cell r="DP318">
            <v>12875</v>
          </cell>
          <cell r="DQ318">
            <v>0</v>
          </cell>
          <cell r="DR318">
            <v>0</v>
          </cell>
          <cell r="DS318">
            <v>13037170.35</v>
          </cell>
          <cell r="DT318">
            <v>157819.51</v>
          </cell>
          <cell r="DU318">
            <v>0</v>
          </cell>
          <cell r="DV318">
            <v>152642.26</v>
          </cell>
          <cell r="DW318">
            <v>3350034.3000000007</v>
          </cell>
          <cell r="DX318">
            <v>616431.29</v>
          </cell>
          <cell r="DY318">
            <v>396687.83</v>
          </cell>
          <cell r="DZ318">
            <v>0</v>
          </cell>
          <cell r="EA318">
            <v>124540.39</v>
          </cell>
          <cell r="EB318">
            <v>24489.7</v>
          </cell>
          <cell r="EC318">
            <v>0</v>
          </cell>
          <cell r="ED318">
            <v>10679908.639999995</v>
          </cell>
          <cell r="EE318">
            <v>2250756.6799999997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207277.47000000003</v>
          </cell>
          <cell r="EK318">
            <v>0</v>
          </cell>
          <cell r="EL318">
            <v>7140944.3099999987</v>
          </cell>
          <cell r="EM318">
            <v>0</v>
          </cell>
          <cell r="EN318">
            <v>2495.2199999999998</v>
          </cell>
          <cell r="EO318">
            <v>0</v>
          </cell>
          <cell r="EP318">
            <v>16807.18</v>
          </cell>
          <cell r="EQ318">
            <v>0</v>
          </cell>
          <cell r="ER318">
            <v>28006.85</v>
          </cell>
          <cell r="ES318">
            <v>959093.24999999988</v>
          </cell>
          <cell r="ET318">
            <v>3997.05</v>
          </cell>
          <cell r="EU318">
            <v>0</v>
          </cell>
          <cell r="EV318">
            <v>0</v>
          </cell>
          <cell r="EW318">
            <v>4751808.72</v>
          </cell>
          <cell r="EX318">
            <v>72201.95</v>
          </cell>
          <cell r="EY318">
            <v>81169.590000000026</v>
          </cell>
          <cell r="EZ318">
            <v>49075.990000000005</v>
          </cell>
          <cell r="FA318">
            <v>60584</v>
          </cell>
          <cell r="FB318">
            <v>494872.98000000004</v>
          </cell>
          <cell r="FC318">
            <v>222185.13</v>
          </cell>
          <cell r="FD318">
            <v>649.16999999999996</v>
          </cell>
          <cell r="FE318">
            <v>5197415.29</v>
          </cell>
          <cell r="FF318">
            <v>23601.58</v>
          </cell>
          <cell r="FG318">
            <v>91466.57</v>
          </cell>
          <cell r="FH318">
            <v>30224175.290000003</v>
          </cell>
          <cell r="FI318">
            <v>29476144.659999996</v>
          </cell>
          <cell r="FJ318">
            <v>6110906.0100000007</v>
          </cell>
          <cell r="FK318">
            <v>12600249.059999999</v>
          </cell>
          <cell r="FL318">
            <v>135452.97</v>
          </cell>
          <cell r="FM318">
            <v>98263.679999999993</v>
          </cell>
          <cell r="FN318">
            <v>241350.93</v>
          </cell>
          <cell r="FO318">
            <v>1534238.7499999995</v>
          </cell>
          <cell r="FP318">
            <v>151796.56</v>
          </cell>
          <cell r="FQ318">
            <v>151733.02000000002</v>
          </cell>
          <cell r="FR318">
            <v>2943463.1899999985</v>
          </cell>
          <cell r="FS318">
            <v>5508690.4900000012</v>
          </cell>
          <cell r="FT318">
            <v>63421659.270000026</v>
          </cell>
          <cell r="FU318">
            <v>36568147.549999997</v>
          </cell>
          <cell r="FV318">
            <v>300769.27</v>
          </cell>
          <cell r="FW318">
            <v>2783920.5800000005</v>
          </cell>
          <cell r="FX318">
            <v>472996.99</v>
          </cell>
          <cell r="FY318">
            <v>3512590.92</v>
          </cell>
          <cell r="FZ318">
            <v>14165893.799999999</v>
          </cell>
          <cell r="GA318">
            <v>5467585.2699999977</v>
          </cell>
          <cell r="GB318">
            <v>149754.89000000001</v>
          </cell>
          <cell r="GC318">
            <v>0</v>
          </cell>
          <cell r="GD318">
            <v>85338028.920000017</v>
          </cell>
          <cell r="GE318">
            <v>787000</v>
          </cell>
          <cell r="GF318">
            <v>109133.83</v>
          </cell>
          <cell r="GG318">
            <v>1045627.61</v>
          </cell>
          <cell r="GH318">
            <v>379798.69</v>
          </cell>
          <cell r="GI318">
            <v>7920043.5700000003</v>
          </cell>
          <cell r="GJ318">
            <v>75096425.219999984</v>
          </cell>
          <cell r="GK318">
            <v>28855733170.840027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C5">
            <v>1112719.2299999995</v>
          </cell>
          <cell r="E5">
            <v>14427866585.420002</v>
          </cell>
        </row>
        <row r="7">
          <cell r="A7" t="str">
            <v>17001</v>
          </cell>
          <cell r="B7" t="str">
            <v>Seattle</v>
          </cell>
          <cell r="C7">
            <v>54622.71</v>
          </cell>
          <cell r="D7">
            <v>816683370.97000003</v>
          </cell>
          <cell r="E7">
            <v>837283605.01999998</v>
          </cell>
          <cell r="F7">
            <v>53554.22</v>
          </cell>
          <cell r="G7">
            <v>1068.49</v>
          </cell>
        </row>
        <row r="8">
          <cell r="A8" t="str">
            <v>32081</v>
          </cell>
          <cell r="B8" t="str">
            <v>Spokane</v>
          </cell>
          <cell r="C8">
            <v>30748.670000000002</v>
          </cell>
          <cell r="D8">
            <v>412815661.91000003</v>
          </cell>
          <cell r="E8">
            <v>415553346.69999999</v>
          </cell>
          <cell r="F8">
            <v>30020.560000000001</v>
          </cell>
          <cell r="G8">
            <v>728.1099999999999</v>
          </cell>
        </row>
        <row r="9">
          <cell r="A9" t="str">
            <v>17414</v>
          </cell>
          <cell r="B9" t="str">
            <v>Lake Washington</v>
          </cell>
          <cell r="C9">
            <v>30314.63</v>
          </cell>
          <cell r="D9">
            <v>355527165.82999998</v>
          </cell>
          <cell r="E9">
            <v>350530506.67000002</v>
          </cell>
          <cell r="F9">
            <v>29754.41</v>
          </cell>
          <cell r="G9">
            <v>560.22</v>
          </cell>
        </row>
        <row r="10">
          <cell r="A10" t="str">
            <v>27010</v>
          </cell>
          <cell r="B10" t="str">
            <v>Tacoma</v>
          </cell>
          <cell r="C10">
            <v>28963.97</v>
          </cell>
          <cell r="D10">
            <v>417805266.13</v>
          </cell>
          <cell r="E10">
            <v>416738210.60000002</v>
          </cell>
          <cell r="F10">
            <v>28335.120000000003</v>
          </cell>
          <cell r="G10">
            <v>628.85</v>
          </cell>
        </row>
        <row r="11">
          <cell r="A11" t="str">
            <v>17415</v>
          </cell>
          <cell r="B11" t="str">
            <v>Kent</v>
          </cell>
          <cell r="C11">
            <v>27752.68</v>
          </cell>
          <cell r="D11">
            <v>342170819.62</v>
          </cell>
          <cell r="E11">
            <v>347808225.81</v>
          </cell>
          <cell r="F11">
            <v>27271.1</v>
          </cell>
          <cell r="G11">
            <v>481.58000000000004</v>
          </cell>
        </row>
        <row r="12">
          <cell r="A12" t="str">
            <v>06114</v>
          </cell>
          <cell r="B12" t="str">
            <v>Evergreen (Clark)</v>
          </cell>
          <cell r="C12">
            <v>26256.27</v>
          </cell>
          <cell r="D12">
            <v>339644899.27999997</v>
          </cell>
          <cell r="E12">
            <v>338181814.06</v>
          </cell>
          <cell r="F12">
            <v>25929.83</v>
          </cell>
          <cell r="G12">
            <v>326.44</v>
          </cell>
        </row>
        <row r="13">
          <cell r="A13" t="str">
            <v>27003</v>
          </cell>
          <cell r="B13" t="str">
            <v>Puyallup</v>
          </cell>
          <cell r="C13">
            <v>23627.96</v>
          </cell>
          <cell r="D13">
            <v>284854327.10000002</v>
          </cell>
          <cell r="E13">
            <v>284780597.35000002</v>
          </cell>
          <cell r="F13">
            <v>23188.739999999998</v>
          </cell>
          <cell r="G13">
            <v>439.22</v>
          </cell>
        </row>
        <row r="14">
          <cell r="A14" t="str">
            <v>06037</v>
          </cell>
          <cell r="B14" t="str">
            <v>Vancouver</v>
          </cell>
          <cell r="C14">
            <v>23525.600000000006</v>
          </cell>
          <cell r="D14">
            <v>293750725.88</v>
          </cell>
          <cell r="E14">
            <v>292274285.29000002</v>
          </cell>
          <cell r="F14">
            <v>23136.380000000005</v>
          </cell>
          <cell r="G14">
            <v>389.21999999999997</v>
          </cell>
        </row>
        <row r="15">
          <cell r="A15" t="str">
            <v>17210</v>
          </cell>
          <cell r="B15" t="str">
            <v>Federal Way</v>
          </cell>
          <cell r="C15">
            <v>22839.479999999996</v>
          </cell>
          <cell r="D15">
            <v>305628283.10000002</v>
          </cell>
          <cell r="E15">
            <v>299430179.33999997</v>
          </cell>
          <cell r="F15">
            <v>22434.039999999997</v>
          </cell>
          <cell r="G15">
            <v>405.44</v>
          </cell>
        </row>
        <row r="16">
          <cell r="A16" t="str">
            <v>17417</v>
          </cell>
          <cell r="B16" t="str">
            <v>Northshore</v>
          </cell>
          <cell r="C16">
            <v>22600.620000000003</v>
          </cell>
          <cell r="D16">
            <v>277183095.81</v>
          </cell>
          <cell r="E16">
            <v>272775013.69</v>
          </cell>
          <cell r="F16">
            <v>22108.83</v>
          </cell>
          <cell r="G16">
            <v>491.79</v>
          </cell>
        </row>
        <row r="17">
          <cell r="A17" t="str">
            <v>31015</v>
          </cell>
          <cell r="B17" t="str">
            <v>Edmonds</v>
          </cell>
          <cell r="C17">
            <v>21046.039999999997</v>
          </cell>
          <cell r="D17">
            <v>279955284.61000001</v>
          </cell>
          <cell r="E17">
            <v>276076913.68000001</v>
          </cell>
          <cell r="F17">
            <v>20556.039999999997</v>
          </cell>
          <cell r="G17">
            <v>490</v>
          </cell>
        </row>
        <row r="18">
          <cell r="A18" t="str">
            <v>17411</v>
          </cell>
          <cell r="B18" t="str">
            <v>Issaquah</v>
          </cell>
          <cell r="C18">
            <v>20914.23</v>
          </cell>
          <cell r="D18">
            <v>245650861.22999999</v>
          </cell>
          <cell r="E18">
            <v>252534152.03999999</v>
          </cell>
          <cell r="F18">
            <v>20522.12</v>
          </cell>
          <cell r="G18">
            <v>392.11</v>
          </cell>
        </row>
        <row r="19">
          <cell r="A19" t="str">
            <v>17405</v>
          </cell>
          <cell r="B19" t="str">
            <v>Bellevue</v>
          </cell>
          <cell r="C19">
            <v>20791.590000000004</v>
          </cell>
          <cell r="D19">
            <v>283943865.35000002</v>
          </cell>
          <cell r="E19">
            <v>290777937.63</v>
          </cell>
          <cell r="F19">
            <v>20474.140000000003</v>
          </cell>
          <cell r="G19">
            <v>317.45</v>
          </cell>
        </row>
        <row r="20">
          <cell r="A20" t="str">
            <v>31002</v>
          </cell>
          <cell r="B20" t="str">
            <v>Everett</v>
          </cell>
          <cell r="C20">
            <v>20284.590000000004</v>
          </cell>
          <cell r="D20">
            <v>272774595.41000003</v>
          </cell>
          <cell r="E20">
            <v>273346619.19999999</v>
          </cell>
          <cell r="F20">
            <v>19927.480000000003</v>
          </cell>
          <cell r="G20">
            <v>357.11</v>
          </cell>
        </row>
        <row r="21">
          <cell r="A21" t="str">
            <v>27403</v>
          </cell>
          <cell r="B21" t="str">
            <v>Bethel</v>
          </cell>
          <cell r="C21">
            <v>20072.989999999994</v>
          </cell>
          <cell r="D21">
            <v>242937469.72999999</v>
          </cell>
          <cell r="E21">
            <v>258910147.08000001</v>
          </cell>
          <cell r="F21">
            <v>19687.649999999994</v>
          </cell>
          <cell r="G21">
            <v>385.34</v>
          </cell>
        </row>
        <row r="22">
          <cell r="A22"/>
          <cell r="B22">
            <v>15</v>
          </cell>
          <cell r="C22">
            <v>394362.02999999997</v>
          </cell>
          <cell r="D22">
            <v>5171325691.9599991</v>
          </cell>
          <cell r="E22">
            <v>5207001554.1599998</v>
          </cell>
          <cell r="F22">
            <v>386900.65999999992</v>
          </cell>
          <cell r="G22">
            <v>7461.369999999999</v>
          </cell>
        </row>
        <row r="23">
          <cell r="A23" t="str">
            <v>10,000–19,999</v>
          </cell>
          <cell r="C23"/>
          <cell r="D23"/>
          <cell r="E23"/>
          <cell r="F23"/>
          <cell r="G23"/>
        </row>
        <row r="24">
          <cell r="A24" t="str">
            <v>17401</v>
          </cell>
          <cell r="B24" t="str">
            <v>Highline</v>
          </cell>
          <cell r="C24">
            <v>19587.480000000003</v>
          </cell>
          <cell r="D24">
            <v>269187696.92000002</v>
          </cell>
          <cell r="E24">
            <v>272171967.79000002</v>
          </cell>
          <cell r="F24">
            <v>19196.260000000002</v>
          </cell>
          <cell r="G24">
            <v>391.22</v>
          </cell>
        </row>
        <row r="25">
          <cell r="A25" t="str">
            <v>03017</v>
          </cell>
          <cell r="B25" t="str">
            <v>Kennewick</v>
          </cell>
          <cell r="C25">
            <v>19003.05</v>
          </cell>
          <cell r="D25">
            <v>223237973.19</v>
          </cell>
          <cell r="E25">
            <v>230578008.56999999</v>
          </cell>
          <cell r="F25">
            <v>18628.23</v>
          </cell>
          <cell r="G25">
            <v>374.82</v>
          </cell>
        </row>
        <row r="26">
          <cell r="A26" t="str">
            <v>11001</v>
          </cell>
          <cell r="B26" t="str">
            <v>Pasco</v>
          </cell>
          <cell r="C26">
            <v>18139.41</v>
          </cell>
          <cell r="D26">
            <v>226680986.61000001</v>
          </cell>
          <cell r="E26">
            <v>226269129.03999999</v>
          </cell>
          <cell r="F26">
            <v>17852.3</v>
          </cell>
          <cell r="G26">
            <v>287.11</v>
          </cell>
        </row>
        <row r="27">
          <cell r="A27" t="str">
            <v>17408</v>
          </cell>
          <cell r="B27" t="str">
            <v>Auburn</v>
          </cell>
          <cell r="C27">
            <v>16721.53</v>
          </cell>
          <cell r="D27">
            <v>215358325.28</v>
          </cell>
          <cell r="E27">
            <v>220340387.44999999</v>
          </cell>
          <cell r="F27">
            <v>16419.199999999997</v>
          </cell>
          <cell r="G27">
            <v>302.33</v>
          </cell>
        </row>
        <row r="28">
          <cell r="A28" t="str">
            <v>39007</v>
          </cell>
          <cell r="B28" t="str">
            <v>Yakima</v>
          </cell>
          <cell r="C28">
            <v>16589.509999999998</v>
          </cell>
          <cell r="D28">
            <v>218975841.5</v>
          </cell>
          <cell r="E28">
            <v>214049997.28</v>
          </cell>
          <cell r="F28">
            <v>16163.769999999997</v>
          </cell>
          <cell r="G28">
            <v>425.74</v>
          </cell>
        </row>
        <row r="29">
          <cell r="A29" t="str">
            <v>17403</v>
          </cell>
          <cell r="B29" t="str">
            <v>Renton</v>
          </cell>
          <cell r="C29">
            <v>15985.61</v>
          </cell>
          <cell r="D29">
            <v>214714221.38</v>
          </cell>
          <cell r="E29">
            <v>214726816.78</v>
          </cell>
          <cell r="F29">
            <v>15577.5</v>
          </cell>
          <cell r="G29">
            <v>408.11</v>
          </cell>
        </row>
        <row r="30">
          <cell r="A30" t="str">
            <v>31006</v>
          </cell>
          <cell r="B30" t="str">
            <v>Mukilteo</v>
          </cell>
          <cell r="C30">
            <v>15979.890000000003</v>
          </cell>
          <cell r="D30">
            <v>207367372.31999999</v>
          </cell>
          <cell r="E30">
            <v>207219666.49000001</v>
          </cell>
          <cell r="F30">
            <v>15663.780000000002</v>
          </cell>
          <cell r="G30">
            <v>316.11</v>
          </cell>
        </row>
        <row r="31">
          <cell r="A31" t="str">
            <v>34003</v>
          </cell>
          <cell r="B31" t="str">
            <v>North Thurston</v>
          </cell>
          <cell r="C31">
            <v>15111.509999999998</v>
          </cell>
          <cell r="D31">
            <v>191493993.72</v>
          </cell>
          <cell r="E31">
            <v>190589610.16999999</v>
          </cell>
          <cell r="F31">
            <v>14803.949999999999</v>
          </cell>
          <cell r="G31">
            <v>307.56</v>
          </cell>
        </row>
        <row r="32">
          <cell r="A32" t="str">
            <v>32356</v>
          </cell>
          <cell r="B32" t="str">
            <v>Central Valley</v>
          </cell>
          <cell r="C32">
            <v>14070.039999999999</v>
          </cell>
          <cell r="D32">
            <v>171038197.22</v>
          </cell>
          <cell r="E32">
            <v>170320061.78999999</v>
          </cell>
          <cell r="F32">
            <v>13744.81</v>
          </cell>
          <cell r="G32">
            <v>325.23</v>
          </cell>
        </row>
        <row r="33">
          <cell r="A33" t="str">
            <v>03400</v>
          </cell>
          <cell r="B33" t="str">
            <v>Richland</v>
          </cell>
          <cell r="C33">
            <v>13692.800000000001</v>
          </cell>
          <cell r="D33">
            <v>157874264.22999999</v>
          </cell>
          <cell r="E33">
            <v>158479569.63999999</v>
          </cell>
          <cell r="F33">
            <v>13438.970000000001</v>
          </cell>
          <cell r="G33">
            <v>253.83</v>
          </cell>
        </row>
        <row r="34">
          <cell r="A34" t="str">
            <v>06119</v>
          </cell>
          <cell r="B34" t="str">
            <v>Battle Ground</v>
          </cell>
          <cell r="C34">
            <v>13377.86</v>
          </cell>
          <cell r="D34">
            <v>157257088.40000001</v>
          </cell>
          <cell r="E34">
            <v>164958194.33000001</v>
          </cell>
          <cell r="F34">
            <v>13208.09</v>
          </cell>
          <cell r="G34">
            <v>169.76999999999998</v>
          </cell>
        </row>
        <row r="35">
          <cell r="A35" t="str">
            <v>27400</v>
          </cell>
          <cell r="B35" t="str">
            <v>Clover Park</v>
          </cell>
          <cell r="C35">
            <v>13183.909999999996</v>
          </cell>
          <cell r="D35">
            <v>179215449.56</v>
          </cell>
          <cell r="E35">
            <v>178391644.68000001</v>
          </cell>
          <cell r="F35">
            <v>12709.929999999997</v>
          </cell>
          <cell r="G35">
            <v>473.97999999999996</v>
          </cell>
        </row>
        <row r="36">
          <cell r="A36" t="str">
            <v>37501</v>
          </cell>
          <cell r="B36" t="str">
            <v>Bellingham</v>
          </cell>
          <cell r="C36">
            <v>11669.430000000004</v>
          </cell>
          <cell r="D36">
            <v>148578244.74000001</v>
          </cell>
          <cell r="E36">
            <v>148517550.44999999</v>
          </cell>
          <cell r="F36">
            <v>11441.650000000003</v>
          </cell>
          <cell r="G36">
            <v>227.78</v>
          </cell>
        </row>
        <row r="37">
          <cell r="A37" t="str">
            <v>18401</v>
          </cell>
          <cell r="B37" t="str">
            <v>Central Kitsap</v>
          </cell>
          <cell r="C37">
            <v>11498.960000000001</v>
          </cell>
          <cell r="D37">
            <v>143260705.22999999</v>
          </cell>
          <cell r="E37">
            <v>144755482.78</v>
          </cell>
          <cell r="F37">
            <v>11201.52</v>
          </cell>
          <cell r="G37">
            <v>297.44</v>
          </cell>
        </row>
        <row r="38">
          <cell r="A38" t="str">
            <v>31025</v>
          </cell>
          <cell r="B38" t="str">
            <v>Marysville</v>
          </cell>
          <cell r="C38">
            <v>10985.390000000001</v>
          </cell>
          <cell r="D38">
            <v>149098247.46000001</v>
          </cell>
          <cell r="E38">
            <v>152933242.91</v>
          </cell>
          <cell r="F38">
            <v>10721.730000000001</v>
          </cell>
          <cell r="G38">
            <v>263.66000000000003</v>
          </cell>
        </row>
        <row r="39">
          <cell r="A39" t="str">
            <v>32354</v>
          </cell>
          <cell r="B39" t="str">
            <v>Mead</v>
          </cell>
          <cell r="C39">
            <v>10406</v>
          </cell>
          <cell r="D39">
            <v>126313602.98</v>
          </cell>
          <cell r="E39">
            <v>124752495.7</v>
          </cell>
          <cell r="F39">
            <v>10224.89</v>
          </cell>
          <cell r="G39">
            <v>181.11</v>
          </cell>
        </row>
        <row r="40">
          <cell r="A40" t="str">
            <v>34111</v>
          </cell>
          <cell r="B40" t="str">
            <v>Olympia</v>
          </cell>
          <cell r="C40">
            <v>10107.790000000003</v>
          </cell>
          <cell r="D40">
            <v>123512992.45</v>
          </cell>
          <cell r="E40">
            <v>125523631.53</v>
          </cell>
          <cell r="F40">
            <v>9901.1900000000023</v>
          </cell>
          <cell r="G40">
            <v>206.6</v>
          </cell>
        </row>
        <row r="41">
          <cell r="A41" t="str">
            <v>31201</v>
          </cell>
          <cell r="B41" t="str">
            <v>Snohomish</v>
          </cell>
          <cell r="C41">
            <v>10028.099999999999</v>
          </cell>
          <cell r="D41">
            <v>128702392.36</v>
          </cell>
          <cell r="E41">
            <v>129404003.77</v>
          </cell>
          <cell r="F41">
            <v>9889.5399999999991</v>
          </cell>
          <cell r="G41">
            <v>138.56</v>
          </cell>
        </row>
        <row r="42">
          <cell r="A42" t="str">
            <v>18402</v>
          </cell>
          <cell r="B42" t="str">
            <v>South Kitsap</v>
          </cell>
          <cell r="C42">
            <v>10024.519999999999</v>
          </cell>
          <cell r="D42">
            <v>124620963.63</v>
          </cell>
          <cell r="E42">
            <v>125608572.31999999</v>
          </cell>
          <cell r="F42">
            <v>9770.9699999999993</v>
          </cell>
          <cell r="G42">
            <v>253.55</v>
          </cell>
        </row>
        <row r="43">
          <cell r="A43"/>
          <cell r="B43">
            <v>19</v>
          </cell>
          <cell r="C43">
            <v>266162.79000000004</v>
          </cell>
          <cell r="D43">
            <v>3376488559.1799998</v>
          </cell>
          <cell r="E43">
            <v>3399590033.4699998</v>
          </cell>
          <cell r="F43">
            <v>260558.28000000003</v>
          </cell>
          <cell r="G43">
            <v>5604.51</v>
          </cell>
        </row>
        <row r="44">
          <cell r="A44" t="str">
            <v>5,000–9,999</v>
          </cell>
          <cell r="C44"/>
          <cell r="D44"/>
          <cell r="E44"/>
          <cell r="F44"/>
          <cell r="G44"/>
        </row>
        <row r="45">
          <cell r="A45" t="str">
            <v>17412</v>
          </cell>
          <cell r="B45" t="str">
            <v>Shoreline</v>
          </cell>
          <cell r="C45">
            <v>9814.0299999999988</v>
          </cell>
          <cell r="D45">
            <v>126848268.53</v>
          </cell>
          <cell r="E45">
            <v>124224958.06999999</v>
          </cell>
          <cell r="F45">
            <v>9622.9</v>
          </cell>
          <cell r="G45">
            <v>191.13</v>
          </cell>
        </row>
        <row r="46">
          <cell r="A46" t="str">
            <v>27320</v>
          </cell>
          <cell r="B46" t="str">
            <v>Sumner</v>
          </cell>
          <cell r="C46">
            <v>9668.19</v>
          </cell>
          <cell r="D46">
            <v>120935742.20999999</v>
          </cell>
          <cell r="E46">
            <v>118459381</v>
          </cell>
          <cell r="F46">
            <v>9518.630000000001</v>
          </cell>
          <cell r="G46">
            <v>149.56</v>
          </cell>
        </row>
        <row r="47">
          <cell r="A47" t="str">
            <v>27401</v>
          </cell>
          <cell r="B47" t="str">
            <v>Peninsula</v>
          </cell>
          <cell r="C47">
            <v>9209.3000000000011</v>
          </cell>
          <cell r="D47">
            <v>114025237.59</v>
          </cell>
          <cell r="E47">
            <v>112893628.02</v>
          </cell>
          <cell r="F47">
            <v>9003.630000000001</v>
          </cell>
          <cell r="G47">
            <v>205.67000000000002</v>
          </cell>
        </row>
        <row r="48">
          <cell r="A48" t="str">
            <v>31004</v>
          </cell>
          <cell r="B48" t="str">
            <v>Lake Stevens</v>
          </cell>
          <cell r="C48">
            <v>8872.7300000000014</v>
          </cell>
          <cell r="D48">
            <v>105966786.41</v>
          </cell>
          <cell r="E48">
            <v>103732485.84</v>
          </cell>
          <cell r="F48">
            <v>8646.7300000000014</v>
          </cell>
          <cell r="G48">
            <v>226</v>
          </cell>
        </row>
        <row r="49">
          <cell r="A49" t="str">
            <v>13161</v>
          </cell>
          <cell r="B49" t="str">
            <v>Moses Lake</v>
          </cell>
          <cell r="C49">
            <v>8774.6099999999969</v>
          </cell>
          <cell r="D49">
            <v>112416364.47</v>
          </cell>
          <cell r="E49">
            <v>112517445.01000001</v>
          </cell>
          <cell r="F49">
            <v>8616.6099999999969</v>
          </cell>
          <cell r="G49">
            <v>158</v>
          </cell>
        </row>
        <row r="50">
          <cell r="A50" t="str">
            <v>17409</v>
          </cell>
          <cell r="B50" t="str">
            <v>Tahoma</v>
          </cell>
          <cell r="C50">
            <v>8572.3499999999985</v>
          </cell>
          <cell r="D50">
            <v>96451634.799999997</v>
          </cell>
          <cell r="E50">
            <v>101461343.63</v>
          </cell>
          <cell r="F50">
            <v>8416.4599999999991</v>
          </cell>
          <cell r="G50">
            <v>155.88999999999999</v>
          </cell>
        </row>
        <row r="51">
          <cell r="A51" t="str">
            <v>27402</v>
          </cell>
          <cell r="B51" t="str">
            <v>Franklin Pierce</v>
          </cell>
          <cell r="C51">
            <v>7968.8700000000008</v>
          </cell>
          <cell r="D51">
            <v>110185648.38</v>
          </cell>
          <cell r="E51">
            <v>110237699.86</v>
          </cell>
          <cell r="F51">
            <v>7774.6400000000012</v>
          </cell>
          <cell r="G51">
            <v>194.23</v>
          </cell>
        </row>
        <row r="52">
          <cell r="A52" t="str">
            <v>04246</v>
          </cell>
          <cell r="B52" t="str">
            <v>Wenatchee</v>
          </cell>
          <cell r="C52">
            <v>7870.19</v>
          </cell>
          <cell r="D52">
            <v>100503877.56</v>
          </cell>
          <cell r="E52">
            <v>98372165.120000005</v>
          </cell>
          <cell r="F52">
            <v>7740.86</v>
          </cell>
          <cell r="G52">
            <v>129.32999999999998</v>
          </cell>
        </row>
        <row r="53">
          <cell r="A53" t="str">
            <v>34033</v>
          </cell>
          <cell r="B53" t="str">
            <v>Tumwater</v>
          </cell>
          <cell r="C53">
            <v>7171.55</v>
          </cell>
          <cell r="D53">
            <v>84399795.709999993</v>
          </cell>
          <cell r="E53">
            <v>85678234.280000001</v>
          </cell>
          <cell r="F53">
            <v>7050.89</v>
          </cell>
          <cell r="G53">
            <v>120.66</v>
          </cell>
        </row>
        <row r="54">
          <cell r="A54" t="str">
            <v>06117</v>
          </cell>
          <cell r="B54" t="str">
            <v>Camas</v>
          </cell>
          <cell r="C54">
            <v>7151.4599999999991</v>
          </cell>
          <cell r="D54">
            <v>84021369.060000002</v>
          </cell>
          <cell r="E54">
            <v>84412131.310000002</v>
          </cell>
          <cell r="F54">
            <v>7070.2399999999989</v>
          </cell>
          <cell r="G54">
            <v>81.22</v>
          </cell>
        </row>
        <row r="55">
          <cell r="A55" t="str">
            <v>17410</v>
          </cell>
          <cell r="B55" t="str">
            <v>Snoqualmie Valley</v>
          </cell>
          <cell r="C55">
            <v>7133.9800000000005</v>
          </cell>
          <cell r="D55">
            <v>81403131.629999995</v>
          </cell>
          <cell r="E55">
            <v>82242899.560000002</v>
          </cell>
          <cell r="F55">
            <v>6993.09</v>
          </cell>
          <cell r="G55">
            <v>140.88999999999999</v>
          </cell>
        </row>
        <row r="56">
          <cell r="A56" t="str">
            <v>29320</v>
          </cell>
          <cell r="B56" t="str">
            <v>Mt Vernon</v>
          </cell>
          <cell r="C56">
            <v>6965.4400000000005</v>
          </cell>
          <cell r="D56">
            <v>93674527.930000007</v>
          </cell>
          <cell r="E56">
            <v>93752897.569999993</v>
          </cell>
          <cell r="F56">
            <v>6830.4400000000005</v>
          </cell>
          <cell r="G56">
            <v>135</v>
          </cell>
        </row>
        <row r="57">
          <cell r="A57" t="str">
            <v>39201</v>
          </cell>
          <cell r="B57" t="str">
            <v>Sunnyside</v>
          </cell>
          <cell r="C57">
            <v>6835.329999999999</v>
          </cell>
          <cell r="D57">
            <v>86255324.840000004</v>
          </cell>
          <cell r="E57">
            <v>89441411.579999998</v>
          </cell>
          <cell r="F57">
            <v>6731.5499999999993</v>
          </cell>
          <cell r="G57">
            <v>103.78</v>
          </cell>
        </row>
        <row r="58">
          <cell r="A58" t="str">
            <v>31103</v>
          </cell>
          <cell r="B58" t="str">
            <v>Monroe</v>
          </cell>
          <cell r="C58">
            <v>6829.65</v>
          </cell>
          <cell r="D58">
            <v>78965942.75</v>
          </cell>
          <cell r="E58">
            <v>80475047.25</v>
          </cell>
          <cell r="F58">
            <v>6712.65</v>
          </cell>
          <cell r="G58">
            <v>117</v>
          </cell>
        </row>
        <row r="59">
          <cell r="A59" t="str">
            <v>08122</v>
          </cell>
          <cell r="B59" t="str">
            <v>Longview</v>
          </cell>
          <cell r="C59">
            <v>6681.7999999999993</v>
          </cell>
          <cell r="D59">
            <v>85493912.810000002</v>
          </cell>
          <cell r="E59">
            <v>85416212.909999996</v>
          </cell>
          <cell r="F59">
            <v>6474.69</v>
          </cell>
          <cell r="G59">
            <v>207.11</v>
          </cell>
        </row>
        <row r="60">
          <cell r="A60" t="str">
            <v>09206</v>
          </cell>
          <cell r="B60" t="str">
            <v>Eastmont</v>
          </cell>
          <cell r="C60">
            <v>6181.23</v>
          </cell>
          <cell r="D60">
            <v>71600559.25</v>
          </cell>
          <cell r="E60">
            <v>73778023.799999997</v>
          </cell>
          <cell r="F60">
            <v>6089.0999999999995</v>
          </cell>
          <cell r="G60">
            <v>92.13</v>
          </cell>
        </row>
        <row r="61">
          <cell r="A61" t="str">
            <v>15201</v>
          </cell>
          <cell r="B61" t="str">
            <v>Oak Harbor</v>
          </cell>
          <cell r="C61">
            <v>5995.31</v>
          </cell>
          <cell r="D61">
            <v>72962776.739999995</v>
          </cell>
          <cell r="E61">
            <v>73858190.519999996</v>
          </cell>
          <cell r="F61">
            <v>5797.42</v>
          </cell>
          <cell r="G61">
            <v>197.89</v>
          </cell>
        </row>
        <row r="62">
          <cell r="A62" t="str">
            <v>18400</v>
          </cell>
          <cell r="B62" t="str">
            <v>North Kitsap</v>
          </cell>
          <cell r="C62">
            <v>5992.0499999999993</v>
          </cell>
          <cell r="D62">
            <v>77160418.430000007</v>
          </cell>
          <cell r="E62">
            <v>77311881.209999993</v>
          </cell>
          <cell r="F62">
            <v>5854.94</v>
          </cell>
          <cell r="G62">
            <v>137.11000000000001</v>
          </cell>
        </row>
        <row r="63">
          <cell r="A63" t="str">
            <v>36140</v>
          </cell>
          <cell r="B63" t="str">
            <v>Walla Walla</v>
          </cell>
          <cell r="C63">
            <v>5816.23</v>
          </cell>
          <cell r="D63">
            <v>75010174.109999999</v>
          </cell>
          <cell r="E63">
            <v>76602901.010000005</v>
          </cell>
          <cell r="F63">
            <v>5722.3399999999992</v>
          </cell>
          <cell r="G63">
            <v>93.89</v>
          </cell>
        </row>
        <row r="64">
          <cell r="A64" t="str">
            <v>34002</v>
          </cell>
          <cell r="B64" t="str">
            <v>Yelm</v>
          </cell>
          <cell r="C64">
            <v>5756.3099999999995</v>
          </cell>
          <cell r="D64">
            <v>67415793.079999998</v>
          </cell>
          <cell r="E64">
            <v>70438062.280000001</v>
          </cell>
          <cell r="F64">
            <v>5652.86</v>
          </cell>
          <cell r="G64">
            <v>103.45</v>
          </cell>
        </row>
        <row r="65">
          <cell r="A65" t="str">
            <v>27083</v>
          </cell>
          <cell r="B65" t="str">
            <v>University Place</v>
          </cell>
          <cell r="C65">
            <v>5683.2999999999984</v>
          </cell>
          <cell r="D65">
            <v>68139208.890000001</v>
          </cell>
          <cell r="E65">
            <v>68779267.519999996</v>
          </cell>
          <cell r="F65">
            <v>5598.8599999999988</v>
          </cell>
          <cell r="G65">
            <v>84.44</v>
          </cell>
        </row>
        <row r="66">
          <cell r="A66" t="str">
            <v>31016</v>
          </cell>
          <cell r="B66" t="str">
            <v>Arlington</v>
          </cell>
          <cell r="C66">
            <v>5571.6799999999985</v>
          </cell>
          <cell r="D66">
            <v>67807157.829999998</v>
          </cell>
          <cell r="E66">
            <v>70712893.790000007</v>
          </cell>
          <cell r="F66">
            <v>5468.0199999999986</v>
          </cell>
          <cell r="G66">
            <v>103.66</v>
          </cell>
        </row>
        <row r="67">
          <cell r="A67" t="str">
            <v>39208</v>
          </cell>
          <cell r="B67" t="str">
            <v>West Valley (Yak)</v>
          </cell>
          <cell r="C67">
            <v>5376.3400000000011</v>
          </cell>
          <cell r="D67">
            <v>59394314.560000002</v>
          </cell>
          <cell r="E67">
            <v>61905553.700000003</v>
          </cell>
          <cell r="F67">
            <v>5277.670000000001</v>
          </cell>
          <cell r="G67">
            <v>98.67</v>
          </cell>
        </row>
        <row r="68">
          <cell r="A68" t="str">
            <v>18100</v>
          </cell>
          <cell r="B68" t="str">
            <v>Bremerton</v>
          </cell>
          <cell r="C68">
            <v>5255.11</v>
          </cell>
          <cell r="D68">
            <v>68831483</v>
          </cell>
          <cell r="E68">
            <v>69118594.099999994</v>
          </cell>
          <cell r="F68">
            <v>5083.2199999999993</v>
          </cell>
          <cell r="G68">
            <v>171.89</v>
          </cell>
        </row>
        <row r="69">
          <cell r="A69" t="str">
            <v>08458</v>
          </cell>
          <cell r="B69" t="str">
            <v>Kelso</v>
          </cell>
          <cell r="C69">
            <v>5180.9300000000012</v>
          </cell>
          <cell r="D69">
            <v>62357470.530000001</v>
          </cell>
          <cell r="E69">
            <v>63320245.18</v>
          </cell>
          <cell r="F69">
            <v>5088.1600000000008</v>
          </cell>
          <cell r="G69">
            <v>92.77</v>
          </cell>
        </row>
        <row r="70">
          <cell r="A70" t="str">
            <v>24019</v>
          </cell>
          <cell r="B70" t="str">
            <v>Omak</v>
          </cell>
          <cell r="C70">
            <v>5107.8599999999997</v>
          </cell>
          <cell r="D70">
            <v>51535224.920000002</v>
          </cell>
          <cell r="E70">
            <v>54582952.450000003</v>
          </cell>
          <cell r="F70">
            <v>5040.9699999999993</v>
          </cell>
          <cell r="G70">
            <v>66.89</v>
          </cell>
        </row>
        <row r="71">
          <cell r="A71"/>
          <cell r="B71">
            <v>26</v>
          </cell>
          <cell r="C71">
            <v>181435.82999999993</v>
          </cell>
          <cell r="D71">
            <v>2223762146.02</v>
          </cell>
          <cell r="E71">
            <v>2243726506.5699992</v>
          </cell>
          <cell r="F71">
            <v>177877.56999999998</v>
          </cell>
          <cell r="G71">
            <v>3558.2599999999993</v>
          </cell>
        </row>
        <row r="72">
          <cell r="A72" t="str">
            <v>3,000–4,999</v>
          </cell>
          <cell r="C72"/>
          <cell r="D72"/>
          <cell r="E72"/>
          <cell r="F72"/>
          <cell r="G72"/>
        </row>
        <row r="73">
          <cell r="A73" t="str">
            <v>32360</v>
          </cell>
          <cell r="B73" t="str">
            <v>Cheney</v>
          </cell>
          <cell r="C73">
            <v>4825.0399999999991</v>
          </cell>
          <cell r="D73">
            <v>57855551.770000003</v>
          </cell>
          <cell r="E73">
            <v>57726750.159999996</v>
          </cell>
          <cell r="F73">
            <v>4675.8099999999995</v>
          </cell>
          <cell r="G73">
            <v>149.23000000000002</v>
          </cell>
        </row>
        <row r="74">
          <cell r="A74" t="str">
            <v>37502</v>
          </cell>
          <cell r="B74" t="str">
            <v>Ferndale</v>
          </cell>
          <cell r="C74">
            <v>4803.43</v>
          </cell>
          <cell r="D74">
            <v>63535927.789999999</v>
          </cell>
          <cell r="E74">
            <v>65725073.399999999</v>
          </cell>
          <cell r="F74">
            <v>4680.3200000000006</v>
          </cell>
          <cell r="G74">
            <v>123.11</v>
          </cell>
        </row>
        <row r="75">
          <cell r="A75" t="str">
            <v>31401</v>
          </cell>
          <cell r="B75" t="str">
            <v>Stanwood</v>
          </cell>
          <cell r="C75">
            <v>4606.26</v>
          </cell>
          <cell r="D75">
            <v>57194213.159999996</v>
          </cell>
          <cell r="E75">
            <v>57134971.990000002</v>
          </cell>
          <cell r="F75">
            <v>4521.71</v>
          </cell>
          <cell r="G75">
            <v>84.55</v>
          </cell>
        </row>
        <row r="76">
          <cell r="A76" t="str">
            <v>17400</v>
          </cell>
          <cell r="B76" t="str">
            <v>Mercer Island</v>
          </cell>
          <cell r="C76">
            <v>4506.29</v>
          </cell>
          <cell r="D76">
            <v>60069260.780000001</v>
          </cell>
          <cell r="E76">
            <v>59476187.93</v>
          </cell>
          <cell r="F76">
            <v>4451.95</v>
          </cell>
          <cell r="G76">
            <v>54.34</v>
          </cell>
        </row>
        <row r="77">
          <cell r="A77" t="str">
            <v>23309</v>
          </cell>
          <cell r="B77" t="str">
            <v>Shelton</v>
          </cell>
          <cell r="C77">
            <v>4493.8700000000008</v>
          </cell>
          <cell r="D77">
            <v>60502085.490000002</v>
          </cell>
          <cell r="E77">
            <v>59528351.340000004</v>
          </cell>
          <cell r="F77">
            <v>4351.8300000000008</v>
          </cell>
          <cell r="G77">
            <v>142.04000000000002</v>
          </cell>
        </row>
        <row r="78">
          <cell r="A78" t="str">
            <v>29101</v>
          </cell>
          <cell r="B78" t="str">
            <v>Sedro Woolley</v>
          </cell>
          <cell r="C78">
            <v>4473.5599999999995</v>
          </cell>
          <cell r="D78">
            <v>60954396.770000003</v>
          </cell>
          <cell r="E78">
            <v>62095053.490000002</v>
          </cell>
          <cell r="F78">
            <v>4381.2299999999996</v>
          </cell>
          <cell r="G78">
            <v>92.33</v>
          </cell>
        </row>
        <row r="79">
          <cell r="A79" t="str">
            <v>01147</v>
          </cell>
          <cell r="B79" t="str">
            <v>Othello</v>
          </cell>
          <cell r="C79">
            <v>4461.8</v>
          </cell>
          <cell r="D79">
            <v>53135394.630000003</v>
          </cell>
          <cell r="E79">
            <v>53914144.579999998</v>
          </cell>
          <cell r="F79">
            <v>4349.8</v>
          </cell>
          <cell r="G79">
            <v>112</v>
          </cell>
        </row>
        <row r="80">
          <cell r="A80" t="str">
            <v>39202</v>
          </cell>
          <cell r="B80" t="str">
            <v>Toppenish</v>
          </cell>
          <cell r="C80">
            <v>4268.41</v>
          </cell>
          <cell r="D80">
            <v>52922454.630000003</v>
          </cell>
          <cell r="E80">
            <v>54302107.670000002</v>
          </cell>
          <cell r="F80">
            <v>4202.3</v>
          </cell>
          <cell r="G80">
            <v>66.11</v>
          </cell>
        </row>
        <row r="81">
          <cell r="A81" t="str">
            <v>32361</v>
          </cell>
          <cell r="B81" t="str">
            <v>East Valley (Spok</v>
          </cell>
          <cell r="C81">
            <v>4225.29</v>
          </cell>
          <cell r="D81">
            <v>56107967.469999999</v>
          </cell>
          <cell r="E81">
            <v>58177678.880000003</v>
          </cell>
          <cell r="F81">
            <v>4135.62</v>
          </cell>
          <cell r="G81">
            <v>89.67</v>
          </cell>
        </row>
        <row r="82">
          <cell r="A82" t="str">
            <v>17216</v>
          </cell>
          <cell r="B82" t="str">
            <v>Enumclaw</v>
          </cell>
          <cell r="C82">
            <v>4098.57</v>
          </cell>
          <cell r="D82">
            <v>52801173.25</v>
          </cell>
          <cell r="E82">
            <v>52828676.649999999</v>
          </cell>
          <cell r="F82">
            <v>4025.1299999999997</v>
          </cell>
          <cell r="G82">
            <v>73.44</v>
          </cell>
        </row>
        <row r="83">
          <cell r="A83" t="str">
            <v>18303</v>
          </cell>
          <cell r="B83" t="str">
            <v>Bainbridge</v>
          </cell>
          <cell r="C83">
            <v>3880.7200000000003</v>
          </cell>
          <cell r="D83">
            <v>46954312.840000004</v>
          </cell>
          <cell r="E83">
            <v>47533233.670000002</v>
          </cell>
          <cell r="F83">
            <v>3834.3900000000003</v>
          </cell>
          <cell r="G83">
            <v>46.33</v>
          </cell>
        </row>
        <row r="84">
          <cell r="A84" t="str">
            <v>27416</v>
          </cell>
          <cell r="B84" t="str">
            <v>White River</v>
          </cell>
          <cell r="C84">
            <v>3848.3900000000003</v>
          </cell>
          <cell r="D84">
            <v>45557517.869999997</v>
          </cell>
          <cell r="E84">
            <v>48528031.340000004</v>
          </cell>
          <cell r="F84">
            <v>3785.1000000000004</v>
          </cell>
          <cell r="G84">
            <v>63.290000000000006</v>
          </cell>
        </row>
        <row r="85">
          <cell r="A85" t="str">
            <v>27417</v>
          </cell>
          <cell r="B85" t="str">
            <v>Fife</v>
          </cell>
          <cell r="C85">
            <v>3819.3999999999996</v>
          </cell>
          <cell r="D85">
            <v>44932387.979999997</v>
          </cell>
          <cell r="E85">
            <v>46093439.409999996</v>
          </cell>
          <cell r="F85">
            <v>3753.3999999999996</v>
          </cell>
          <cell r="G85">
            <v>66</v>
          </cell>
        </row>
        <row r="86">
          <cell r="A86" t="str">
            <v>32363</v>
          </cell>
          <cell r="B86" t="str">
            <v>West Valley (Spok</v>
          </cell>
          <cell r="C86">
            <v>3818.2700000000004</v>
          </cell>
          <cell r="D86">
            <v>46745358.82</v>
          </cell>
          <cell r="E86">
            <v>48147267.740000002</v>
          </cell>
          <cell r="F86">
            <v>3727.4900000000002</v>
          </cell>
          <cell r="G86">
            <v>90.78</v>
          </cell>
        </row>
        <row r="87">
          <cell r="A87" t="str">
            <v>05121</v>
          </cell>
          <cell r="B87" t="str">
            <v>Port Angeles</v>
          </cell>
          <cell r="C87">
            <v>3811.2099999999996</v>
          </cell>
          <cell r="D87">
            <v>50138429.549999997</v>
          </cell>
          <cell r="E87">
            <v>49729696.299999997</v>
          </cell>
          <cell r="F87">
            <v>3739.7599999999998</v>
          </cell>
          <cell r="G87">
            <v>71.45</v>
          </cell>
        </row>
        <row r="88">
          <cell r="A88" t="str">
            <v>39200</v>
          </cell>
          <cell r="B88" t="str">
            <v>Grandview</v>
          </cell>
          <cell r="C88">
            <v>3737.0200000000009</v>
          </cell>
          <cell r="D88">
            <v>43262006.299999997</v>
          </cell>
          <cell r="E88">
            <v>46169119.170000002</v>
          </cell>
          <cell r="F88">
            <v>3675.0200000000009</v>
          </cell>
          <cell r="G88">
            <v>62</v>
          </cell>
        </row>
        <row r="89">
          <cell r="A89" t="str">
            <v>39119</v>
          </cell>
          <cell r="B89" t="str">
            <v>Selah</v>
          </cell>
          <cell r="C89">
            <v>3697.1300000000006</v>
          </cell>
          <cell r="D89">
            <v>42253491.299999997</v>
          </cell>
          <cell r="E89">
            <v>45084430.350000001</v>
          </cell>
          <cell r="F89">
            <v>3651.7100000000005</v>
          </cell>
          <cell r="G89">
            <v>45.42</v>
          </cell>
        </row>
        <row r="90">
          <cell r="A90" t="str">
            <v>21401</v>
          </cell>
          <cell r="B90" t="str">
            <v>Centralia</v>
          </cell>
          <cell r="C90">
            <v>3590.81</v>
          </cell>
          <cell r="D90">
            <v>47344739.299999997</v>
          </cell>
          <cell r="E90">
            <v>48045051.82</v>
          </cell>
          <cell r="F90">
            <v>3508.92</v>
          </cell>
          <cell r="G90">
            <v>81.89</v>
          </cell>
        </row>
        <row r="91">
          <cell r="A91" t="str">
            <v>29100</v>
          </cell>
          <cell r="B91" t="str">
            <v>Burlington Edison</v>
          </cell>
          <cell r="C91">
            <v>3589.2499999999995</v>
          </cell>
          <cell r="D91">
            <v>50268800.100000001</v>
          </cell>
          <cell r="E91">
            <v>49693085.030000001</v>
          </cell>
          <cell r="F91">
            <v>3532.7999999999997</v>
          </cell>
          <cell r="G91">
            <v>56.45</v>
          </cell>
        </row>
        <row r="92">
          <cell r="A92" t="str">
            <v>14005</v>
          </cell>
          <cell r="B92" t="str">
            <v>Aberdeen</v>
          </cell>
          <cell r="C92">
            <v>3490.3700000000003</v>
          </cell>
          <cell r="D92">
            <v>47060086.340000004</v>
          </cell>
          <cell r="E92">
            <v>48315623.159999996</v>
          </cell>
          <cell r="F92">
            <v>3374.84</v>
          </cell>
          <cell r="G92">
            <v>115.53</v>
          </cell>
        </row>
        <row r="93">
          <cell r="A93" t="str">
            <v>39207</v>
          </cell>
          <cell r="B93" t="str">
            <v>Wapato</v>
          </cell>
          <cell r="C93">
            <v>3403.1</v>
          </cell>
          <cell r="D93">
            <v>43072534.509999998</v>
          </cell>
          <cell r="E93">
            <v>45701620.640000001</v>
          </cell>
          <cell r="F93">
            <v>3343.65</v>
          </cell>
          <cell r="G93">
            <v>59.45</v>
          </cell>
        </row>
        <row r="94">
          <cell r="A94" t="str">
            <v>17407</v>
          </cell>
          <cell r="B94" t="str">
            <v>Riverview</v>
          </cell>
          <cell r="C94">
            <v>3399.1700000000005</v>
          </cell>
          <cell r="D94">
            <v>40632892.549999997</v>
          </cell>
          <cell r="E94">
            <v>40875148.140000001</v>
          </cell>
          <cell r="F94">
            <v>3324.6100000000006</v>
          </cell>
          <cell r="G94">
            <v>74.56</v>
          </cell>
        </row>
        <row r="95">
          <cell r="A95" t="str">
            <v>19401</v>
          </cell>
          <cell r="B95" t="str">
            <v>Ellensburg</v>
          </cell>
          <cell r="C95">
            <v>3378.25</v>
          </cell>
          <cell r="D95">
            <v>38911419.229999997</v>
          </cell>
          <cell r="E95">
            <v>41066972.670000002</v>
          </cell>
          <cell r="F95">
            <v>3280.47</v>
          </cell>
          <cell r="G95">
            <v>97.78</v>
          </cell>
        </row>
        <row r="96">
          <cell r="A96" t="str">
            <v>27001</v>
          </cell>
          <cell r="B96" t="str">
            <v>Steilacoom Hist.</v>
          </cell>
          <cell r="C96">
            <v>3294.6100000000006</v>
          </cell>
          <cell r="D96">
            <v>38068487.329999998</v>
          </cell>
          <cell r="E96">
            <v>38706503.640000001</v>
          </cell>
          <cell r="F96">
            <v>3220.8300000000004</v>
          </cell>
          <cell r="G96">
            <v>73.78</v>
          </cell>
        </row>
        <row r="97">
          <cell r="A97" t="str">
            <v>37504</v>
          </cell>
          <cell r="B97" t="str">
            <v>Lynden</v>
          </cell>
          <cell r="C97">
            <v>3293.46</v>
          </cell>
          <cell r="D97">
            <v>38652421.979999997</v>
          </cell>
          <cell r="E97">
            <v>38353465.960000001</v>
          </cell>
          <cell r="F97">
            <v>3190.13</v>
          </cell>
          <cell r="G97">
            <v>103.33</v>
          </cell>
        </row>
        <row r="98">
          <cell r="A98" t="str">
            <v>39090</v>
          </cell>
          <cell r="B98" t="str">
            <v>East Valley (Yak)</v>
          </cell>
          <cell r="C98">
            <v>3233.8199999999997</v>
          </cell>
          <cell r="D98">
            <v>38413564.130000003</v>
          </cell>
          <cell r="E98">
            <v>39466726.890000001</v>
          </cell>
          <cell r="F98">
            <v>3176.3799999999997</v>
          </cell>
          <cell r="G98">
            <v>57.44</v>
          </cell>
        </row>
        <row r="99">
          <cell r="A99" t="str">
            <v>06112</v>
          </cell>
          <cell r="B99" t="str">
            <v>Washougal</v>
          </cell>
          <cell r="C99">
            <v>3208.58</v>
          </cell>
          <cell r="D99">
            <v>38259126.799999997</v>
          </cell>
          <cell r="E99">
            <v>38957397.969999999</v>
          </cell>
          <cell r="F99">
            <v>3150.7999999999997</v>
          </cell>
          <cell r="G99">
            <v>57.78</v>
          </cell>
        </row>
        <row r="100">
          <cell r="A100" t="str">
            <v>05402</v>
          </cell>
          <cell r="B100" t="str">
            <v>Quillayute Valley</v>
          </cell>
          <cell r="C100">
            <v>3092.64</v>
          </cell>
          <cell r="D100">
            <v>31106974.59</v>
          </cell>
          <cell r="E100">
            <v>31727496.309999999</v>
          </cell>
          <cell r="F100">
            <v>3077.7599999999998</v>
          </cell>
          <cell r="G100">
            <v>14.879999999999999</v>
          </cell>
        </row>
        <row r="101">
          <cell r="A101" t="str">
            <v>21302</v>
          </cell>
          <cell r="B101" t="str">
            <v>Chehalis</v>
          </cell>
          <cell r="C101">
            <v>3041.9800000000005</v>
          </cell>
          <cell r="D101">
            <v>38863827.649999999</v>
          </cell>
          <cell r="E101">
            <v>38320751.119999997</v>
          </cell>
          <cell r="F101">
            <v>2821.9100000000003</v>
          </cell>
          <cell r="G101">
            <v>220.07</v>
          </cell>
        </row>
        <row r="102">
          <cell r="A102" t="str">
            <v>06122</v>
          </cell>
          <cell r="B102" t="str">
            <v>Ridgefield</v>
          </cell>
          <cell r="C102">
            <v>3018.2999999999997</v>
          </cell>
          <cell r="D102">
            <v>31716795.390000001</v>
          </cell>
          <cell r="E102">
            <v>33692285.799999997</v>
          </cell>
          <cell r="F102">
            <v>2982.2999999999997</v>
          </cell>
          <cell r="G102">
            <v>36</v>
          </cell>
        </row>
        <row r="103">
          <cell r="A103"/>
          <cell r="B103">
            <v>30</v>
          </cell>
          <cell r="C103">
            <v>114409</v>
          </cell>
          <cell r="D103">
            <v>1417293600.3000002</v>
          </cell>
          <cell r="E103">
            <v>1445116343.2200003</v>
          </cell>
          <cell r="F103">
            <v>111927.97000000002</v>
          </cell>
          <cell r="G103">
            <v>2481.0300000000007</v>
          </cell>
        </row>
        <row r="104">
          <cell r="A104" t="str">
            <v>2,000–2,999</v>
          </cell>
          <cell r="C104"/>
          <cell r="D104"/>
          <cell r="E104"/>
          <cell r="F104"/>
          <cell r="G104"/>
        </row>
        <row r="105">
          <cell r="A105" t="str">
            <v>13144</v>
          </cell>
          <cell r="B105" t="str">
            <v>Quincy</v>
          </cell>
          <cell r="C105">
            <v>2998.3799999999997</v>
          </cell>
          <cell r="D105">
            <v>40316910.189999998</v>
          </cell>
          <cell r="E105">
            <v>39846188.299999997</v>
          </cell>
          <cell r="F105">
            <v>2951.49</v>
          </cell>
          <cell r="G105">
            <v>46.89</v>
          </cell>
        </row>
        <row r="106">
          <cell r="A106" t="str">
            <v>38267</v>
          </cell>
          <cell r="B106" t="str">
            <v>Pullman</v>
          </cell>
          <cell r="C106">
            <v>2923.5899999999997</v>
          </cell>
          <cell r="D106">
            <v>29917998.079999998</v>
          </cell>
          <cell r="E106">
            <v>32140358.280000001</v>
          </cell>
          <cell r="F106">
            <v>2851.0399999999995</v>
          </cell>
          <cell r="G106">
            <v>72.55</v>
          </cell>
        </row>
        <row r="107">
          <cell r="A107" t="str">
            <v>17406</v>
          </cell>
          <cell r="B107" t="str">
            <v>Tukwila</v>
          </cell>
          <cell r="C107">
            <v>2907.65</v>
          </cell>
          <cell r="D107">
            <v>44566759.130000003</v>
          </cell>
          <cell r="E107">
            <v>44388897.43</v>
          </cell>
          <cell r="F107">
            <v>2852.31</v>
          </cell>
          <cell r="G107">
            <v>55.34</v>
          </cell>
        </row>
        <row r="108">
          <cell r="A108" t="str">
            <v>05323</v>
          </cell>
          <cell r="B108" t="str">
            <v>Sequim</v>
          </cell>
          <cell r="C108">
            <v>2834.2300000000005</v>
          </cell>
          <cell r="D108">
            <v>33700496.259999998</v>
          </cell>
          <cell r="E108">
            <v>34155968.140000001</v>
          </cell>
          <cell r="F108">
            <v>2786.6800000000003</v>
          </cell>
          <cell r="G108">
            <v>47.55</v>
          </cell>
        </row>
        <row r="109">
          <cell r="A109" t="str">
            <v>29103</v>
          </cell>
          <cell r="B109" t="str">
            <v>Anacortes</v>
          </cell>
          <cell r="C109">
            <v>2779.5500000000006</v>
          </cell>
          <cell r="D109">
            <v>37144004.619999997</v>
          </cell>
          <cell r="E109">
            <v>35597780.609999999</v>
          </cell>
          <cell r="F109">
            <v>2717.6600000000008</v>
          </cell>
          <cell r="G109">
            <v>61.89</v>
          </cell>
        </row>
        <row r="110">
          <cell r="A110" t="str">
            <v>03116</v>
          </cell>
          <cell r="B110" t="str">
            <v>Prosser</v>
          </cell>
          <cell r="C110">
            <v>2706.93</v>
          </cell>
          <cell r="D110">
            <v>35721931.969999999</v>
          </cell>
          <cell r="E110">
            <v>35811480.189999998</v>
          </cell>
          <cell r="F110">
            <v>2662.27</v>
          </cell>
          <cell r="G110">
            <v>44.66</v>
          </cell>
        </row>
        <row r="111">
          <cell r="A111" t="str">
            <v>27344</v>
          </cell>
          <cell r="B111" t="str">
            <v>Orting</v>
          </cell>
          <cell r="C111">
            <v>2686.38</v>
          </cell>
          <cell r="D111">
            <v>31208429.449999999</v>
          </cell>
          <cell r="E111">
            <v>31839500.350000001</v>
          </cell>
          <cell r="F111">
            <v>2641.27</v>
          </cell>
          <cell r="G111">
            <v>45.11</v>
          </cell>
        </row>
        <row r="112">
          <cell r="A112" t="str">
            <v>02250</v>
          </cell>
          <cell r="B112" t="str">
            <v>Clarkston</v>
          </cell>
          <cell r="C112">
            <v>2647.71</v>
          </cell>
          <cell r="D112">
            <v>33779486.229999997</v>
          </cell>
          <cell r="E112">
            <v>33748086.920000002</v>
          </cell>
          <cell r="F112">
            <v>2579.8200000000002</v>
          </cell>
          <cell r="G112">
            <v>67.89</v>
          </cell>
        </row>
        <row r="113">
          <cell r="A113" t="str">
            <v>13165</v>
          </cell>
          <cell r="B113" t="str">
            <v>Ephrata</v>
          </cell>
          <cell r="C113">
            <v>2572.04</v>
          </cell>
          <cell r="D113">
            <v>31840363.34</v>
          </cell>
          <cell r="E113">
            <v>31836746.07</v>
          </cell>
          <cell r="F113">
            <v>2530.5700000000002</v>
          </cell>
          <cell r="G113">
            <v>41.47</v>
          </cell>
        </row>
        <row r="114">
          <cell r="A114" t="str">
            <v>32414</v>
          </cell>
          <cell r="B114" t="str">
            <v>Deer Park</v>
          </cell>
          <cell r="C114">
            <v>2463.9900000000007</v>
          </cell>
          <cell r="D114">
            <v>27425155.66</v>
          </cell>
          <cell r="E114">
            <v>28260591.260000002</v>
          </cell>
          <cell r="F114">
            <v>2431.7700000000009</v>
          </cell>
          <cell r="G114">
            <v>32.22</v>
          </cell>
        </row>
        <row r="115">
          <cell r="A115" t="str">
            <v>08404</v>
          </cell>
          <cell r="B115" t="str">
            <v>Woodland</v>
          </cell>
          <cell r="C115">
            <v>2451.1799999999998</v>
          </cell>
          <cell r="D115">
            <v>33484152.57</v>
          </cell>
          <cell r="E115">
            <v>33459093.210000001</v>
          </cell>
          <cell r="F115">
            <v>2419.0699999999997</v>
          </cell>
          <cell r="G115">
            <v>32.11</v>
          </cell>
        </row>
        <row r="116">
          <cell r="A116" t="str">
            <v>31306</v>
          </cell>
          <cell r="B116" t="str">
            <v>Lakewood</v>
          </cell>
          <cell r="C116">
            <v>2439.1900000000005</v>
          </cell>
          <cell r="D116">
            <v>30178682.399999999</v>
          </cell>
          <cell r="E116">
            <v>30191788.289999999</v>
          </cell>
          <cell r="F116">
            <v>2394.7500000000005</v>
          </cell>
          <cell r="G116">
            <v>44.44</v>
          </cell>
        </row>
        <row r="117">
          <cell r="A117" t="str">
            <v>13073</v>
          </cell>
          <cell r="B117" t="str">
            <v>Wahluke</v>
          </cell>
          <cell r="C117">
            <v>2417.69</v>
          </cell>
          <cell r="D117">
            <v>31494364.649999999</v>
          </cell>
          <cell r="E117">
            <v>31672590.300000001</v>
          </cell>
          <cell r="F117">
            <v>2372.69</v>
          </cell>
          <cell r="G117">
            <v>45</v>
          </cell>
        </row>
        <row r="118">
          <cell r="A118" t="str">
            <v>34401</v>
          </cell>
          <cell r="B118" t="str">
            <v>Rochester</v>
          </cell>
          <cell r="C118">
            <v>2301.5700000000002</v>
          </cell>
          <cell r="D118">
            <v>29687142.329999998</v>
          </cell>
          <cell r="E118">
            <v>29596612.809999999</v>
          </cell>
          <cell r="F118">
            <v>2264.2400000000002</v>
          </cell>
          <cell r="G118">
            <v>37.33</v>
          </cell>
        </row>
        <row r="119">
          <cell r="A119" t="str">
            <v>37503</v>
          </cell>
          <cell r="B119" t="str">
            <v>Blaine</v>
          </cell>
          <cell r="C119">
            <v>2255.0399999999995</v>
          </cell>
          <cell r="D119">
            <v>30148979.309999999</v>
          </cell>
          <cell r="E119">
            <v>29416012.690000001</v>
          </cell>
          <cell r="F119">
            <v>2188.8199999999997</v>
          </cell>
          <cell r="G119">
            <v>66.22</v>
          </cell>
        </row>
        <row r="120">
          <cell r="A120" t="str">
            <v>23403</v>
          </cell>
          <cell r="B120" t="str">
            <v>North Mason</v>
          </cell>
          <cell r="C120">
            <v>2242.52</v>
          </cell>
          <cell r="D120">
            <v>28318796.699999999</v>
          </cell>
          <cell r="E120">
            <v>28826437.989999998</v>
          </cell>
          <cell r="F120">
            <v>2190.63</v>
          </cell>
          <cell r="G120">
            <v>51.89</v>
          </cell>
        </row>
        <row r="121">
          <cell r="A121" t="str">
            <v>11051</v>
          </cell>
          <cell r="B121" t="str">
            <v>North Franklin</v>
          </cell>
          <cell r="C121">
            <v>2160.6500000000005</v>
          </cell>
          <cell r="D121">
            <v>26185002.629999999</v>
          </cell>
          <cell r="E121">
            <v>27053012.210000001</v>
          </cell>
          <cell r="F121">
            <v>2115.8700000000003</v>
          </cell>
          <cell r="G121">
            <v>44.78</v>
          </cell>
        </row>
        <row r="122">
          <cell r="A122" t="str">
            <v>31311</v>
          </cell>
          <cell r="B122" t="str">
            <v>Sultan</v>
          </cell>
          <cell r="C122">
            <v>2004.7200000000003</v>
          </cell>
          <cell r="D122">
            <v>26923194.870000001</v>
          </cell>
          <cell r="E122">
            <v>27726383.510000002</v>
          </cell>
          <cell r="F122">
            <v>1958.8300000000002</v>
          </cell>
          <cell r="G122">
            <v>45.89</v>
          </cell>
        </row>
        <row r="123">
          <cell r="A123"/>
          <cell r="B123">
            <v>18</v>
          </cell>
          <cell r="C123">
            <v>45793.01</v>
          </cell>
          <cell r="D123">
            <v>582041850.38999999</v>
          </cell>
          <cell r="E123">
            <v>585567528.55999994</v>
          </cell>
          <cell r="F123">
            <v>44909.78</v>
          </cell>
          <cell r="G123">
            <v>883.23000000000013</v>
          </cell>
        </row>
        <row r="124">
          <cell r="A124" t="str">
            <v>1,000–1,999</v>
          </cell>
          <cell r="D124"/>
          <cell r="E124"/>
        </row>
        <row r="125">
          <cell r="A125" t="str">
            <v>31332</v>
          </cell>
          <cell r="B125" t="str">
            <v>Granite Falls</v>
          </cell>
          <cell r="C125">
            <v>1995.62</v>
          </cell>
          <cell r="D125">
            <v>26456772.09</v>
          </cell>
          <cell r="E125">
            <v>25984218.030000001</v>
          </cell>
          <cell r="F125">
            <v>1954.5</v>
          </cell>
          <cell r="G125">
            <v>41.12</v>
          </cell>
        </row>
        <row r="126">
          <cell r="A126" t="str">
            <v>06098</v>
          </cell>
          <cell r="B126" t="str">
            <v>Hockinson</v>
          </cell>
          <cell r="C126">
            <v>1953.73</v>
          </cell>
          <cell r="D126">
            <v>22730585.550000001</v>
          </cell>
          <cell r="E126">
            <v>22752930.07</v>
          </cell>
          <cell r="F126">
            <v>1930.5</v>
          </cell>
          <cell r="G126">
            <v>23.23</v>
          </cell>
        </row>
        <row r="127">
          <cell r="A127" t="str">
            <v>27404</v>
          </cell>
          <cell r="B127" t="str">
            <v>Eatonville</v>
          </cell>
          <cell r="C127">
            <v>1894.4399999999998</v>
          </cell>
          <cell r="D127">
            <v>23735842.329999998</v>
          </cell>
          <cell r="E127">
            <v>24494572.260000002</v>
          </cell>
          <cell r="F127">
            <v>1865.6599999999999</v>
          </cell>
          <cell r="G127">
            <v>28.78</v>
          </cell>
        </row>
        <row r="128">
          <cell r="A128" t="str">
            <v>32326</v>
          </cell>
          <cell r="B128" t="str">
            <v>Medical Lake</v>
          </cell>
          <cell r="C128">
            <v>1887.1799999999998</v>
          </cell>
          <cell r="D128">
            <v>22436206.850000001</v>
          </cell>
          <cell r="E128">
            <v>22990720.559999999</v>
          </cell>
          <cell r="F128">
            <v>1849.1799999999998</v>
          </cell>
          <cell r="G128">
            <v>38</v>
          </cell>
        </row>
        <row r="129">
          <cell r="A129" t="str">
            <v>37507</v>
          </cell>
          <cell r="B129" t="str">
            <v>Mount Baker</v>
          </cell>
          <cell r="C129">
            <v>1849.45</v>
          </cell>
          <cell r="D129">
            <v>25949181.59</v>
          </cell>
          <cell r="E129">
            <v>27191319.399999999</v>
          </cell>
          <cell r="F129">
            <v>1811.3400000000001</v>
          </cell>
          <cell r="G129">
            <v>38.11</v>
          </cell>
        </row>
        <row r="130">
          <cell r="A130" t="str">
            <v>33115</v>
          </cell>
          <cell r="B130" t="str">
            <v>Colville</v>
          </cell>
          <cell r="C130">
            <v>1815.3200000000002</v>
          </cell>
          <cell r="D130">
            <v>22839192.620000001</v>
          </cell>
          <cell r="E130">
            <v>22641781.149999999</v>
          </cell>
          <cell r="F130">
            <v>1758.65</v>
          </cell>
          <cell r="G130">
            <v>56.67</v>
          </cell>
        </row>
        <row r="131">
          <cell r="A131" t="str">
            <v>37506</v>
          </cell>
          <cell r="B131" t="str">
            <v>Nooksack Valley</v>
          </cell>
          <cell r="C131">
            <v>1791.1399999999999</v>
          </cell>
          <cell r="D131">
            <v>24211492.25</v>
          </cell>
          <cell r="E131">
            <v>23872638.539999999</v>
          </cell>
          <cell r="F131">
            <v>1744.4699999999998</v>
          </cell>
          <cell r="G131">
            <v>46.67</v>
          </cell>
        </row>
        <row r="132">
          <cell r="A132" t="str">
            <v>37505</v>
          </cell>
          <cell r="B132" t="str">
            <v>Meridian</v>
          </cell>
          <cell r="C132">
            <v>1783.0499999999997</v>
          </cell>
          <cell r="D132">
            <v>20863965.989999998</v>
          </cell>
          <cell r="E132">
            <v>21363950.449999999</v>
          </cell>
          <cell r="F132">
            <v>1751.4899999999998</v>
          </cell>
          <cell r="G132">
            <v>31.560000000000002</v>
          </cell>
        </row>
        <row r="133">
          <cell r="A133" t="str">
            <v>13160</v>
          </cell>
          <cell r="B133" t="str">
            <v>Royal</v>
          </cell>
          <cell r="C133">
            <v>1745.1700000000003</v>
          </cell>
          <cell r="D133">
            <v>20982402.100000001</v>
          </cell>
          <cell r="E133">
            <v>21290431.510000002</v>
          </cell>
          <cell r="F133">
            <v>1728.6100000000004</v>
          </cell>
          <cell r="G133">
            <v>16.559999999999999</v>
          </cell>
        </row>
        <row r="134">
          <cell r="A134" t="str">
            <v>06101</v>
          </cell>
          <cell r="B134" t="str">
            <v>Lacenter</v>
          </cell>
          <cell r="C134">
            <v>1685.86</v>
          </cell>
          <cell r="D134">
            <v>19485016.600000001</v>
          </cell>
          <cell r="E134">
            <v>19675362.780000001</v>
          </cell>
          <cell r="F134">
            <v>1666.52</v>
          </cell>
          <cell r="G134">
            <v>19.34</v>
          </cell>
        </row>
        <row r="135">
          <cell r="A135" t="str">
            <v>14028</v>
          </cell>
          <cell r="B135" t="str">
            <v>Hoquiam</v>
          </cell>
          <cell r="C135">
            <v>1684.89</v>
          </cell>
          <cell r="D135">
            <v>21895618.739999998</v>
          </cell>
          <cell r="E135">
            <v>23315185.370000001</v>
          </cell>
          <cell r="F135">
            <v>1657</v>
          </cell>
          <cell r="G135">
            <v>27.89</v>
          </cell>
        </row>
        <row r="136">
          <cell r="A136" t="str">
            <v>04222</v>
          </cell>
          <cell r="B136" t="str">
            <v>Cashmere</v>
          </cell>
          <cell r="C136">
            <v>1609.3000000000002</v>
          </cell>
          <cell r="D136">
            <v>19108245.84</v>
          </cell>
          <cell r="E136">
            <v>19580203.739999998</v>
          </cell>
          <cell r="F136">
            <v>1586.1800000000003</v>
          </cell>
          <cell r="G136">
            <v>23.12</v>
          </cell>
        </row>
        <row r="137">
          <cell r="A137" t="str">
            <v>17402</v>
          </cell>
          <cell r="B137" t="str">
            <v>Vashon Island</v>
          </cell>
          <cell r="C137">
            <v>1587.39</v>
          </cell>
          <cell r="D137">
            <v>21095848.469999999</v>
          </cell>
          <cell r="E137">
            <v>21193895.609999999</v>
          </cell>
          <cell r="F137">
            <v>1566.6100000000001</v>
          </cell>
          <cell r="G137">
            <v>20.78</v>
          </cell>
        </row>
        <row r="138">
          <cell r="A138" t="str">
            <v>14068</v>
          </cell>
          <cell r="B138" t="str">
            <v>Elma</v>
          </cell>
          <cell r="C138">
            <v>1494.01</v>
          </cell>
          <cell r="D138">
            <v>19415358.579999998</v>
          </cell>
          <cell r="E138">
            <v>20721913.079999998</v>
          </cell>
          <cell r="F138">
            <v>1454.56</v>
          </cell>
          <cell r="G138">
            <v>39.450000000000003</v>
          </cell>
        </row>
        <row r="139">
          <cell r="A139" t="str">
            <v>27343</v>
          </cell>
          <cell r="B139" t="str">
            <v>Dieringer</v>
          </cell>
          <cell r="C139">
            <v>1492.75</v>
          </cell>
          <cell r="D139">
            <v>21684663.48</v>
          </cell>
          <cell r="E139">
            <v>22309951.84</v>
          </cell>
          <cell r="F139">
            <v>1462.64</v>
          </cell>
          <cell r="G139">
            <v>30.11</v>
          </cell>
        </row>
        <row r="140">
          <cell r="A140" t="str">
            <v>36250</v>
          </cell>
          <cell r="B140" t="str">
            <v>College Place</v>
          </cell>
          <cell r="C140">
            <v>1455.8600000000001</v>
          </cell>
          <cell r="D140">
            <v>17346584.350000001</v>
          </cell>
          <cell r="E140">
            <v>17740895</v>
          </cell>
          <cell r="F140">
            <v>1425.19</v>
          </cell>
          <cell r="G140">
            <v>30.67</v>
          </cell>
        </row>
        <row r="141">
          <cell r="A141" t="str">
            <v>39204</v>
          </cell>
          <cell r="B141" t="str">
            <v>Granger</v>
          </cell>
          <cell r="C141">
            <v>1455.32</v>
          </cell>
          <cell r="D141">
            <v>20007828.079999998</v>
          </cell>
          <cell r="E141">
            <v>20121997.870000001</v>
          </cell>
          <cell r="F141">
            <v>1428.4299999999998</v>
          </cell>
          <cell r="G141">
            <v>26.89</v>
          </cell>
        </row>
        <row r="142">
          <cell r="A142" t="str">
            <v>03052</v>
          </cell>
          <cell r="B142" t="str">
            <v>Kiona Benton</v>
          </cell>
          <cell r="C142">
            <v>1434.4500000000003</v>
          </cell>
          <cell r="D142">
            <v>19449653.539999999</v>
          </cell>
          <cell r="E142">
            <v>19561638.600000001</v>
          </cell>
          <cell r="F142">
            <v>1413.5600000000002</v>
          </cell>
          <cell r="G142">
            <v>20.89</v>
          </cell>
        </row>
        <row r="143">
          <cell r="A143" t="str">
            <v>32325</v>
          </cell>
          <cell r="B143" t="str">
            <v>Nine Mile Falls</v>
          </cell>
          <cell r="C143">
            <v>1427.65</v>
          </cell>
          <cell r="D143">
            <v>17740518.420000002</v>
          </cell>
          <cell r="E143">
            <v>17885208.449999999</v>
          </cell>
          <cell r="F143">
            <v>1405.8700000000001</v>
          </cell>
          <cell r="G143">
            <v>21.78</v>
          </cell>
        </row>
        <row r="144">
          <cell r="A144" t="str">
            <v>04129</v>
          </cell>
          <cell r="B144" t="str">
            <v>Lake Chelan</v>
          </cell>
          <cell r="C144">
            <v>1420.9700000000003</v>
          </cell>
          <cell r="D144">
            <v>18546127.129999999</v>
          </cell>
          <cell r="E144">
            <v>19227928.199999999</v>
          </cell>
          <cell r="F144">
            <v>1408.3100000000002</v>
          </cell>
          <cell r="G144">
            <v>12.66</v>
          </cell>
        </row>
        <row r="145">
          <cell r="A145" t="str">
            <v>32416</v>
          </cell>
          <cell r="B145" t="str">
            <v>Riverside</v>
          </cell>
          <cell r="C145">
            <v>1412.5299999999997</v>
          </cell>
          <cell r="D145">
            <v>19373310.760000002</v>
          </cell>
          <cell r="E145">
            <v>19199071.899999999</v>
          </cell>
          <cell r="F145">
            <v>1375.9799999999998</v>
          </cell>
          <cell r="G145">
            <v>36.549999999999997</v>
          </cell>
        </row>
        <row r="146">
          <cell r="A146" t="str">
            <v>14066</v>
          </cell>
          <cell r="B146" t="str">
            <v>Montesano</v>
          </cell>
          <cell r="C146">
            <v>1398.0900000000004</v>
          </cell>
          <cell r="D146">
            <v>16419994.66</v>
          </cell>
          <cell r="E146">
            <v>17018707.559999999</v>
          </cell>
          <cell r="F146">
            <v>1371.6500000000003</v>
          </cell>
          <cell r="G146">
            <v>26.439999999999998</v>
          </cell>
        </row>
        <row r="147">
          <cell r="A147" t="str">
            <v>15206</v>
          </cell>
          <cell r="B147" t="str">
            <v>South Whidbey</v>
          </cell>
          <cell r="C147">
            <v>1357.4599999999998</v>
          </cell>
          <cell r="D147">
            <v>18184590.75</v>
          </cell>
          <cell r="E147">
            <v>17707155.91</v>
          </cell>
          <cell r="F147">
            <v>1340.35</v>
          </cell>
          <cell r="G147">
            <v>17.11</v>
          </cell>
        </row>
        <row r="148">
          <cell r="A148" t="str">
            <v>04228</v>
          </cell>
          <cell r="B148" t="str">
            <v>Cascade</v>
          </cell>
          <cell r="C148">
            <v>1346.7599999999998</v>
          </cell>
          <cell r="D148">
            <v>16845706.899999999</v>
          </cell>
          <cell r="E148">
            <v>16750813.26</v>
          </cell>
          <cell r="F148">
            <v>1328.3199999999997</v>
          </cell>
          <cell r="G148">
            <v>18.440000000000001</v>
          </cell>
        </row>
        <row r="149">
          <cell r="A149" t="str">
            <v>08401</v>
          </cell>
          <cell r="B149" t="str">
            <v>Castle Rock</v>
          </cell>
          <cell r="C149">
            <v>1343.4100000000003</v>
          </cell>
          <cell r="D149">
            <v>15869143.17</v>
          </cell>
          <cell r="E149">
            <v>15812287.109999999</v>
          </cell>
          <cell r="F149">
            <v>1321.1900000000003</v>
          </cell>
          <cell r="G149">
            <v>22.22</v>
          </cell>
        </row>
        <row r="150">
          <cell r="A150" t="str">
            <v>39205</v>
          </cell>
          <cell r="B150" t="str">
            <v>Zillah</v>
          </cell>
          <cell r="C150">
            <v>1301.44</v>
          </cell>
          <cell r="D150">
            <v>15328179.34</v>
          </cell>
          <cell r="E150">
            <v>15396585.689999999</v>
          </cell>
          <cell r="F150">
            <v>1288.8900000000001</v>
          </cell>
          <cell r="G150">
            <v>12.55</v>
          </cell>
        </row>
        <row r="151">
          <cell r="A151" t="str">
            <v>39003</v>
          </cell>
          <cell r="B151" t="str">
            <v>Naches Valley</v>
          </cell>
          <cell r="C151">
            <v>1300.97</v>
          </cell>
          <cell r="D151">
            <v>16340053.58</v>
          </cell>
          <cell r="E151">
            <v>16610840.33</v>
          </cell>
          <cell r="F151">
            <v>1276.42</v>
          </cell>
          <cell r="G151">
            <v>24.55</v>
          </cell>
        </row>
        <row r="152">
          <cell r="A152" t="str">
            <v>20405</v>
          </cell>
          <cell r="B152" t="str">
            <v>White Salmon</v>
          </cell>
          <cell r="C152">
            <v>1272.47</v>
          </cell>
          <cell r="D152">
            <v>16160906.43</v>
          </cell>
          <cell r="E152">
            <v>16382132.300000001</v>
          </cell>
          <cell r="F152">
            <v>1272.47</v>
          </cell>
          <cell r="G152">
            <v>0</v>
          </cell>
        </row>
        <row r="153">
          <cell r="A153" t="str">
            <v>34402</v>
          </cell>
          <cell r="B153" t="str">
            <v>Tenino</v>
          </cell>
          <cell r="C153">
            <v>1261.6000000000001</v>
          </cell>
          <cell r="D153">
            <v>15699126.439999999</v>
          </cell>
          <cell r="E153">
            <v>16068944.24</v>
          </cell>
          <cell r="F153">
            <v>1238.71</v>
          </cell>
          <cell r="G153">
            <v>22.89</v>
          </cell>
        </row>
        <row r="154">
          <cell r="A154" t="str">
            <v>16050</v>
          </cell>
          <cell r="B154" t="str">
            <v>Port Townsend</v>
          </cell>
          <cell r="C154">
            <v>1163.4999999999998</v>
          </cell>
          <cell r="D154">
            <v>15807864.41</v>
          </cell>
          <cell r="E154">
            <v>16237853.73</v>
          </cell>
          <cell r="F154">
            <v>1141.3899999999999</v>
          </cell>
          <cell r="G154">
            <v>22.11</v>
          </cell>
        </row>
        <row r="155">
          <cell r="A155" t="str">
            <v>24404</v>
          </cell>
          <cell r="B155" t="str">
            <v>Tonasket</v>
          </cell>
          <cell r="C155">
            <v>1154.22</v>
          </cell>
          <cell r="D155">
            <v>14601981.48</v>
          </cell>
          <cell r="E155">
            <v>14786318.220000001</v>
          </cell>
          <cell r="F155">
            <v>1135.22</v>
          </cell>
          <cell r="G155">
            <v>19</v>
          </cell>
        </row>
        <row r="156">
          <cell r="A156" t="str">
            <v>26056</v>
          </cell>
          <cell r="B156" t="str">
            <v>Newport</v>
          </cell>
          <cell r="C156">
            <v>1146.19</v>
          </cell>
          <cell r="D156">
            <v>14054858.289999999</v>
          </cell>
          <cell r="E156">
            <v>14810585.93</v>
          </cell>
          <cell r="F156">
            <v>1127.75</v>
          </cell>
          <cell r="G156">
            <v>18.440000000000001</v>
          </cell>
        </row>
        <row r="157">
          <cell r="A157" t="str">
            <v>24105</v>
          </cell>
          <cell r="B157" t="str">
            <v>Okanogan</v>
          </cell>
          <cell r="C157">
            <v>1140.6100000000001</v>
          </cell>
          <cell r="D157">
            <v>13498448.59</v>
          </cell>
          <cell r="E157">
            <v>13861312.93</v>
          </cell>
          <cell r="F157">
            <v>1110.48</v>
          </cell>
          <cell r="G157">
            <v>30.13</v>
          </cell>
        </row>
        <row r="158">
          <cell r="A158" t="str">
            <v>39203</v>
          </cell>
          <cell r="B158" t="str">
            <v>Highland</v>
          </cell>
          <cell r="C158">
            <v>1140.3799999999999</v>
          </cell>
          <cell r="D158">
            <v>14765948.48</v>
          </cell>
          <cell r="E158">
            <v>15150884.560000001</v>
          </cell>
          <cell r="F158">
            <v>1120.9299999999998</v>
          </cell>
          <cell r="G158">
            <v>19.45</v>
          </cell>
        </row>
        <row r="159">
          <cell r="A159" t="str">
            <v>23311</v>
          </cell>
          <cell r="B159" t="str">
            <v>Mary M Knight</v>
          </cell>
          <cell r="C159">
            <v>1132.8899999999996</v>
          </cell>
          <cell r="D159">
            <v>10241517.039999999</v>
          </cell>
          <cell r="E159">
            <v>10348707.65</v>
          </cell>
          <cell r="F159">
            <v>1129.7699999999998</v>
          </cell>
          <cell r="G159">
            <v>3.12</v>
          </cell>
        </row>
        <row r="160">
          <cell r="A160" t="str">
            <v>25101</v>
          </cell>
          <cell r="B160" t="str">
            <v>Ocean Beach</v>
          </cell>
          <cell r="C160">
            <v>1025.1499999999999</v>
          </cell>
          <cell r="D160">
            <v>15252118.560000001</v>
          </cell>
          <cell r="E160">
            <v>15545555.140000001</v>
          </cell>
          <cell r="F160">
            <v>1025.1499999999999</v>
          </cell>
          <cell r="G160">
            <v>0</v>
          </cell>
        </row>
        <row r="161">
          <cell r="A161" t="str">
            <v>08402</v>
          </cell>
          <cell r="B161" t="str">
            <v>Kalama</v>
          </cell>
          <cell r="C161">
            <v>1019.3300000000002</v>
          </cell>
          <cell r="D161">
            <v>10829238.310000001</v>
          </cell>
          <cell r="E161">
            <v>11691374.48</v>
          </cell>
          <cell r="F161">
            <v>1019.3300000000002</v>
          </cell>
          <cell r="G161">
            <v>0</v>
          </cell>
        </row>
        <row r="162">
          <cell r="A162"/>
          <cell r="B162">
            <v>37</v>
          </cell>
          <cell r="C162">
            <v>54380.55000000001</v>
          </cell>
          <cell r="D162">
            <v>685254091.78999984</v>
          </cell>
          <cell r="E162">
            <v>697295873.44999981</v>
          </cell>
          <cell r="F162">
            <v>53493.270000000004</v>
          </cell>
          <cell r="G162">
            <v>887.28000000000009</v>
          </cell>
        </row>
        <row r="163">
          <cell r="A163" t="str">
            <v>500–999</v>
          </cell>
          <cell r="C163"/>
          <cell r="D163"/>
          <cell r="E163"/>
          <cell r="F163"/>
          <cell r="G163"/>
        </row>
        <row r="164">
          <cell r="A164" t="str">
            <v>15204</v>
          </cell>
          <cell r="B164" t="str">
            <v>Coupeville</v>
          </cell>
          <cell r="C164">
            <v>998.8599999999999</v>
          </cell>
          <cell r="D164">
            <v>12331893.77</v>
          </cell>
          <cell r="E164">
            <v>11905884.619999999</v>
          </cell>
          <cell r="F164">
            <v>983.16999999999985</v>
          </cell>
          <cell r="G164">
            <v>15.690000000000001</v>
          </cell>
        </row>
        <row r="165">
          <cell r="A165" t="str">
            <v>24111</v>
          </cell>
          <cell r="B165" t="str">
            <v>Brewster</v>
          </cell>
          <cell r="C165">
            <v>986.62000000000012</v>
          </cell>
          <cell r="D165">
            <v>12060808.140000001</v>
          </cell>
          <cell r="E165">
            <v>13129933.4</v>
          </cell>
          <cell r="F165">
            <v>953.07000000000016</v>
          </cell>
          <cell r="G165">
            <v>33.549999999999997</v>
          </cell>
        </row>
        <row r="166">
          <cell r="A166" t="str">
            <v>13146</v>
          </cell>
          <cell r="B166" t="str">
            <v>Warden</v>
          </cell>
          <cell r="C166">
            <v>972.79999999999984</v>
          </cell>
          <cell r="D166">
            <v>12231089.5</v>
          </cell>
          <cell r="E166">
            <v>12605728.949999999</v>
          </cell>
          <cell r="F166">
            <v>961.13999999999987</v>
          </cell>
          <cell r="G166">
            <v>11.66</v>
          </cell>
        </row>
        <row r="167">
          <cell r="A167" t="str">
            <v>33212</v>
          </cell>
          <cell r="B167" t="str">
            <v>Kettle Falls</v>
          </cell>
          <cell r="C167">
            <v>969.58999999999992</v>
          </cell>
          <cell r="D167">
            <v>11828533.550000001</v>
          </cell>
          <cell r="E167">
            <v>12317731.48</v>
          </cell>
          <cell r="F167">
            <v>961.81</v>
          </cell>
          <cell r="G167">
            <v>7.78</v>
          </cell>
        </row>
        <row r="168">
          <cell r="A168" t="str">
            <v>20404</v>
          </cell>
          <cell r="B168" t="str">
            <v>Goldendale</v>
          </cell>
          <cell r="C168">
            <v>959.79</v>
          </cell>
          <cell r="D168">
            <v>13221813.23</v>
          </cell>
          <cell r="E168">
            <v>13319624.210000001</v>
          </cell>
          <cell r="F168">
            <v>959.79</v>
          </cell>
          <cell r="G168">
            <v>0</v>
          </cell>
        </row>
        <row r="169">
          <cell r="A169" t="str">
            <v>16049</v>
          </cell>
          <cell r="B169" t="str">
            <v>Chimacum</v>
          </cell>
          <cell r="C169">
            <v>950.86999999999989</v>
          </cell>
          <cell r="D169">
            <v>13203123.119999999</v>
          </cell>
          <cell r="E169">
            <v>13421000.93</v>
          </cell>
          <cell r="F169">
            <v>938.64999999999986</v>
          </cell>
          <cell r="G169">
            <v>12.219999999999999</v>
          </cell>
        </row>
        <row r="170">
          <cell r="A170" t="str">
            <v>19404</v>
          </cell>
          <cell r="B170" t="str">
            <v>Cle Elum-Roslyn</v>
          </cell>
          <cell r="C170">
            <v>920.41</v>
          </cell>
          <cell r="D170">
            <v>11110545.130000001</v>
          </cell>
          <cell r="E170">
            <v>11160051.470000001</v>
          </cell>
          <cell r="F170">
            <v>902.52</v>
          </cell>
          <cell r="G170">
            <v>17.89</v>
          </cell>
        </row>
        <row r="171">
          <cell r="A171" t="str">
            <v>39209</v>
          </cell>
          <cell r="B171" t="str">
            <v>Mount Adams</v>
          </cell>
          <cell r="C171">
            <v>915.95999999999992</v>
          </cell>
          <cell r="D171">
            <v>14972841.119999999</v>
          </cell>
          <cell r="E171">
            <v>14323091.16</v>
          </cell>
          <cell r="F171">
            <v>902.41</v>
          </cell>
          <cell r="G171">
            <v>13.55</v>
          </cell>
        </row>
        <row r="172">
          <cell r="A172" t="str">
            <v>32358</v>
          </cell>
          <cell r="B172" t="str">
            <v>Freeman</v>
          </cell>
          <cell r="C172">
            <v>902.85000000000014</v>
          </cell>
          <cell r="D172">
            <v>10499860.470000001</v>
          </cell>
          <cell r="E172">
            <v>10640387.57</v>
          </cell>
          <cell r="F172">
            <v>895.63000000000011</v>
          </cell>
          <cell r="G172">
            <v>7.22</v>
          </cell>
        </row>
        <row r="173">
          <cell r="A173" t="str">
            <v>39120</v>
          </cell>
          <cell r="B173" t="str">
            <v>Mabton</v>
          </cell>
          <cell r="C173">
            <v>884.71</v>
          </cell>
          <cell r="D173">
            <v>11894886.470000001</v>
          </cell>
          <cell r="E173">
            <v>11308842.970000001</v>
          </cell>
          <cell r="F173">
            <v>869.82</v>
          </cell>
          <cell r="G173">
            <v>14.89</v>
          </cell>
        </row>
        <row r="174">
          <cell r="A174" t="str">
            <v>30303</v>
          </cell>
          <cell r="B174" t="str">
            <v>Stevenson-Carson</v>
          </cell>
          <cell r="C174">
            <v>882.69999999999993</v>
          </cell>
          <cell r="D174">
            <v>12096499.949999999</v>
          </cell>
          <cell r="E174">
            <v>12708951.369999999</v>
          </cell>
          <cell r="F174">
            <v>882.69999999999993</v>
          </cell>
          <cell r="G174">
            <v>0</v>
          </cell>
        </row>
        <row r="175">
          <cell r="A175" t="str">
            <v>03053</v>
          </cell>
          <cell r="B175" t="str">
            <v>Finley</v>
          </cell>
          <cell r="C175">
            <v>881.44000000000017</v>
          </cell>
          <cell r="D175">
            <v>12222920.609999999</v>
          </cell>
          <cell r="E175">
            <v>12000643.529999999</v>
          </cell>
          <cell r="F175">
            <v>866.6600000000002</v>
          </cell>
          <cell r="G175">
            <v>14.78</v>
          </cell>
        </row>
        <row r="176">
          <cell r="A176" t="str">
            <v>34307</v>
          </cell>
          <cell r="B176" t="str">
            <v>Rainier</v>
          </cell>
          <cell r="C176">
            <v>870.4</v>
          </cell>
          <cell r="D176">
            <v>9962750.6099999994</v>
          </cell>
          <cell r="E176">
            <v>10822986.869999999</v>
          </cell>
          <cell r="F176">
            <v>855.74</v>
          </cell>
          <cell r="G176">
            <v>14.66</v>
          </cell>
        </row>
        <row r="177">
          <cell r="A177" t="str">
            <v>09075</v>
          </cell>
          <cell r="B177" t="str">
            <v>Bridgeport</v>
          </cell>
          <cell r="C177">
            <v>862.62</v>
          </cell>
          <cell r="D177">
            <v>10802374.32</v>
          </cell>
          <cell r="E177">
            <v>10826330.140000001</v>
          </cell>
          <cell r="F177">
            <v>846.51</v>
          </cell>
          <cell r="G177">
            <v>16.11</v>
          </cell>
        </row>
        <row r="178">
          <cell r="A178" t="str">
            <v>21300</v>
          </cell>
          <cell r="B178" t="str">
            <v>Onalaska</v>
          </cell>
          <cell r="C178">
            <v>841.94000000000028</v>
          </cell>
          <cell r="D178">
            <v>10075955.26</v>
          </cell>
          <cell r="E178">
            <v>10382540.800000001</v>
          </cell>
          <cell r="F178">
            <v>828.83000000000027</v>
          </cell>
          <cell r="G178">
            <v>13.11</v>
          </cell>
        </row>
        <row r="179">
          <cell r="A179" t="str">
            <v>21014</v>
          </cell>
          <cell r="B179" t="str">
            <v>Napavine</v>
          </cell>
          <cell r="C179">
            <v>838.89</v>
          </cell>
          <cell r="D179">
            <v>9609496.2300000004</v>
          </cell>
          <cell r="E179">
            <v>10013255.800000001</v>
          </cell>
          <cell r="F179">
            <v>823.44999999999993</v>
          </cell>
          <cell r="G179">
            <v>15.440000000000001</v>
          </cell>
        </row>
        <row r="180">
          <cell r="A180" t="str">
            <v>21237</v>
          </cell>
          <cell r="B180" t="str">
            <v>Toledo</v>
          </cell>
          <cell r="C180">
            <v>813.06000000000006</v>
          </cell>
          <cell r="D180">
            <v>9686455.2599999998</v>
          </cell>
          <cell r="E180">
            <v>10204116.26</v>
          </cell>
          <cell r="F180">
            <v>800.61</v>
          </cell>
          <cell r="G180">
            <v>12.450000000000001</v>
          </cell>
        </row>
        <row r="181">
          <cell r="A181" t="str">
            <v>33036</v>
          </cell>
          <cell r="B181" t="str">
            <v>Chewelah</v>
          </cell>
          <cell r="C181">
            <v>782.28000000000009</v>
          </cell>
          <cell r="D181">
            <v>9826097.8800000008</v>
          </cell>
          <cell r="E181">
            <v>9797967.1600000001</v>
          </cell>
          <cell r="F181">
            <v>776.84</v>
          </cell>
          <cell r="G181">
            <v>5.44</v>
          </cell>
        </row>
        <row r="182">
          <cell r="A182" t="str">
            <v>23402</v>
          </cell>
          <cell r="B182" t="str">
            <v>Pioneer</v>
          </cell>
          <cell r="C182">
            <v>777.28</v>
          </cell>
          <cell r="D182">
            <v>10830926.029999999</v>
          </cell>
          <cell r="E182">
            <v>10846508.32</v>
          </cell>
          <cell r="F182">
            <v>746.82999999999993</v>
          </cell>
          <cell r="G182">
            <v>30.450000000000003</v>
          </cell>
        </row>
        <row r="183">
          <cell r="A183" t="str">
            <v>28137</v>
          </cell>
          <cell r="B183" t="str">
            <v>Orcas</v>
          </cell>
          <cell r="C183">
            <v>772.33999999999992</v>
          </cell>
          <cell r="D183">
            <v>9601156.3599999994</v>
          </cell>
          <cell r="E183">
            <v>9930048.0700000003</v>
          </cell>
          <cell r="F183">
            <v>761.67</v>
          </cell>
          <cell r="G183">
            <v>10.67</v>
          </cell>
        </row>
        <row r="184">
          <cell r="A184" t="str">
            <v>28149</v>
          </cell>
          <cell r="B184" t="str">
            <v>San Juan</v>
          </cell>
          <cell r="C184">
            <v>770.92000000000007</v>
          </cell>
          <cell r="D184">
            <v>11179420.5</v>
          </cell>
          <cell r="E184">
            <v>11125178.48</v>
          </cell>
          <cell r="F184">
            <v>762.92000000000007</v>
          </cell>
          <cell r="G184">
            <v>8</v>
          </cell>
        </row>
        <row r="185">
          <cell r="A185" t="str">
            <v>36400</v>
          </cell>
          <cell r="B185" t="str">
            <v>Columbia (Walla)</v>
          </cell>
          <cell r="C185">
            <v>761.96</v>
          </cell>
          <cell r="D185">
            <v>10254083.460000001</v>
          </cell>
          <cell r="E185">
            <v>10933503.25</v>
          </cell>
          <cell r="F185">
            <v>747.85</v>
          </cell>
          <cell r="G185">
            <v>14.11</v>
          </cell>
        </row>
        <row r="186">
          <cell r="A186" t="str">
            <v>13301</v>
          </cell>
          <cell r="B186" t="str">
            <v>Grand Coulee Dam</v>
          </cell>
          <cell r="C186">
            <v>723.2299999999999</v>
          </cell>
          <cell r="D186">
            <v>10241654.34</v>
          </cell>
          <cell r="E186">
            <v>10714214.9</v>
          </cell>
          <cell r="F186">
            <v>711.67</v>
          </cell>
          <cell r="G186">
            <v>11.56</v>
          </cell>
        </row>
        <row r="187">
          <cell r="A187" t="str">
            <v>21232</v>
          </cell>
          <cell r="B187" t="str">
            <v>Winlock</v>
          </cell>
          <cell r="C187">
            <v>721.52</v>
          </cell>
          <cell r="D187">
            <v>9409800.25</v>
          </cell>
          <cell r="E187">
            <v>9845814.5500000007</v>
          </cell>
          <cell r="F187">
            <v>703.85</v>
          </cell>
          <cell r="G187">
            <v>17.670000000000002</v>
          </cell>
        </row>
        <row r="188">
          <cell r="A188" t="str">
            <v>33070</v>
          </cell>
          <cell r="B188" t="str">
            <v>Valley</v>
          </cell>
          <cell r="C188">
            <v>706.1400000000001</v>
          </cell>
          <cell r="D188">
            <v>9949606.6999999993</v>
          </cell>
          <cell r="E188">
            <v>9721281.6899999995</v>
          </cell>
          <cell r="F188">
            <v>698.92000000000007</v>
          </cell>
          <cell r="G188">
            <v>7.22</v>
          </cell>
        </row>
        <row r="189">
          <cell r="A189" t="str">
            <v>19403</v>
          </cell>
          <cell r="B189" t="str">
            <v>Kittitas</v>
          </cell>
          <cell r="C189">
            <v>696.07999999999993</v>
          </cell>
          <cell r="D189">
            <v>8279740.8200000003</v>
          </cell>
          <cell r="E189">
            <v>8519595.5099999998</v>
          </cell>
          <cell r="F189">
            <v>669.20999999999992</v>
          </cell>
          <cell r="G189">
            <v>26.87</v>
          </cell>
        </row>
        <row r="190">
          <cell r="A190" t="str">
            <v>14064</v>
          </cell>
          <cell r="B190" t="str">
            <v>North Beach</v>
          </cell>
          <cell r="C190">
            <v>691.64</v>
          </cell>
          <cell r="D190">
            <v>8997384.6699999999</v>
          </cell>
          <cell r="E190">
            <v>9521942.8000000007</v>
          </cell>
          <cell r="F190">
            <v>682.19999999999993</v>
          </cell>
          <cell r="G190">
            <v>9.44</v>
          </cell>
        </row>
        <row r="191">
          <cell r="A191" t="str">
            <v>08130</v>
          </cell>
          <cell r="B191" t="str">
            <v>Toutle Lake</v>
          </cell>
          <cell r="C191">
            <v>683.70999999999992</v>
          </cell>
          <cell r="D191">
            <v>8502932.8900000006</v>
          </cell>
          <cell r="E191">
            <v>8696909.3800000008</v>
          </cell>
          <cell r="F191">
            <v>683.70999999999992</v>
          </cell>
          <cell r="G191">
            <v>0</v>
          </cell>
        </row>
        <row r="192">
          <cell r="A192" t="str">
            <v>34324</v>
          </cell>
          <cell r="B192" t="str">
            <v>Griffin</v>
          </cell>
          <cell r="C192">
            <v>661.11</v>
          </cell>
          <cell r="D192">
            <v>8921602.7699999996</v>
          </cell>
          <cell r="E192">
            <v>9036473.9100000001</v>
          </cell>
          <cell r="F192">
            <v>637.88</v>
          </cell>
          <cell r="G192">
            <v>23.229999999999997</v>
          </cell>
        </row>
        <row r="193">
          <cell r="A193" t="str">
            <v>21226</v>
          </cell>
          <cell r="B193" t="str">
            <v>Adna</v>
          </cell>
          <cell r="C193">
            <v>649.6400000000001</v>
          </cell>
          <cell r="D193">
            <v>7445448.5700000003</v>
          </cell>
          <cell r="E193">
            <v>7698253</v>
          </cell>
          <cell r="F193">
            <v>644.53000000000009</v>
          </cell>
          <cell r="G193">
            <v>5.1100000000000003</v>
          </cell>
        </row>
        <row r="194">
          <cell r="A194" t="str">
            <v>24350</v>
          </cell>
          <cell r="B194" t="str">
            <v>Methow Valley</v>
          </cell>
          <cell r="C194">
            <v>643.04</v>
          </cell>
          <cell r="D194">
            <v>8754834.2300000004</v>
          </cell>
          <cell r="E194">
            <v>9009495.9000000004</v>
          </cell>
          <cell r="F194">
            <v>643.04</v>
          </cell>
          <cell r="G194">
            <v>0</v>
          </cell>
        </row>
        <row r="195">
          <cell r="A195" t="str">
            <v>02420</v>
          </cell>
          <cell r="B195" t="str">
            <v>Asotin-Anatone</v>
          </cell>
          <cell r="C195">
            <v>632.7399999999999</v>
          </cell>
          <cell r="D195">
            <v>8018059.0899999999</v>
          </cell>
          <cell r="E195">
            <v>8237896.4699999997</v>
          </cell>
          <cell r="F195">
            <v>620.7399999999999</v>
          </cell>
          <cell r="G195">
            <v>12</v>
          </cell>
        </row>
        <row r="196">
          <cell r="A196" t="str">
            <v>04019</v>
          </cell>
          <cell r="B196" t="str">
            <v>Manson</v>
          </cell>
          <cell r="C196">
            <v>627.33000000000004</v>
          </cell>
          <cell r="D196">
            <v>9411514.6600000001</v>
          </cell>
          <cell r="E196">
            <v>9393109.2100000009</v>
          </cell>
          <cell r="F196">
            <v>622.45000000000005</v>
          </cell>
          <cell r="G196">
            <v>4.88</v>
          </cell>
        </row>
        <row r="197">
          <cell r="A197" t="str">
            <v>25118</v>
          </cell>
          <cell r="B197" t="str">
            <v>South Bend</v>
          </cell>
          <cell r="C197">
            <v>627.28000000000009</v>
          </cell>
          <cell r="D197">
            <v>8993705.6400000006</v>
          </cell>
          <cell r="E197">
            <v>9244702.7400000002</v>
          </cell>
          <cell r="F197">
            <v>593.83000000000004</v>
          </cell>
          <cell r="G197">
            <v>33.450000000000003</v>
          </cell>
        </row>
        <row r="198">
          <cell r="A198" t="str">
            <v>16048</v>
          </cell>
          <cell r="B198" t="str">
            <v>Quilcene</v>
          </cell>
          <cell r="C198">
            <v>619.55000000000007</v>
          </cell>
          <cell r="D198">
            <v>6830625.7599999998</v>
          </cell>
          <cell r="E198">
            <v>6897553.0599999996</v>
          </cell>
          <cell r="F198">
            <v>618.44000000000005</v>
          </cell>
          <cell r="G198">
            <v>1.1100000000000001</v>
          </cell>
        </row>
        <row r="199">
          <cell r="A199" t="str">
            <v>39002</v>
          </cell>
          <cell r="B199" t="str">
            <v>Union Gap</v>
          </cell>
          <cell r="C199">
            <v>613.91</v>
          </cell>
          <cell r="D199">
            <v>7765240.25</v>
          </cell>
          <cell r="E199">
            <v>8163075.6399999997</v>
          </cell>
          <cell r="F199">
            <v>595.14</v>
          </cell>
          <cell r="G199">
            <v>18.77</v>
          </cell>
        </row>
        <row r="200">
          <cell r="A200" t="str">
            <v>22009</v>
          </cell>
          <cell r="B200" t="str">
            <v>Reardan</v>
          </cell>
          <cell r="C200">
            <v>608.82000000000005</v>
          </cell>
          <cell r="D200">
            <v>7427991.5</v>
          </cell>
          <cell r="E200">
            <v>8228663.8799999999</v>
          </cell>
          <cell r="F200">
            <v>597.82000000000005</v>
          </cell>
          <cell r="G200">
            <v>11</v>
          </cell>
        </row>
        <row r="201">
          <cell r="A201" t="str">
            <v>24410</v>
          </cell>
          <cell r="B201" t="str">
            <v>Oroville</v>
          </cell>
          <cell r="C201">
            <v>604.46</v>
          </cell>
          <cell r="D201">
            <v>7974983.4500000002</v>
          </cell>
          <cell r="E201">
            <v>8372472.8600000003</v>
          </cell>
          <cell r="F201">
            <v>593.13</v>
          </cell>
          <cell r="G201">
            <v>11.33</v>
          </cell>
        </row>
        <row r="202">
          <cell r="A202" t="str">
            <v>29311</v>
          </cell>
          <cell r="B202" t="str">
            <v>La Conner</v>
          </cell>
          <cell r="C202">
            <v>596.37999999999988</v>
          </cell>
          <cell r="D202">
            <v>11254914.85</v>
          </cell>
          <cell r="E202">
            <v>10869197.460000001</v>
          </cell>
          <cell r="F202">
            <v>591.15999999999985</v>
          </cell>
          <cell r="G202">
            <v>5.22</v>
          </cell>
        </row>
        <row r="203">
          <cell r="A203" t="str">
            <v>22207</v>
          </cell>
          <cell r="B203" t="str">
            <v>Davenport</v>
          </cell>
          <cell r="C203">
            <v>590.54</v>
          </cell>
          <cell r="D203">
            <v>7987757.6900000004</v>
          </cell>
          <cell r="E203">
            <v>8202950.9199999999</v>
          </cell>
          <cell r="F203">
            <v>580.08999999999992</v>
          </cell>
          <cell r="G203">
            <v>10.45</v>
          </cell>
        </row>
        <row r="204">
          <cell r="A204" t="str">
            <v>14172</v>
          </cell>
          <cell r="B204" t="str">
            <v>Ocosta</v>
          </cell>
          <cell r="C204">
            <v>590</v>
          </cell>
          <cell r="D204">
            <v>8919846.8900000006</v>
          </cell>
          <cell r="E204">
            <v>9613153.7799999993</v>
          </cell>
          <cell r="F204">
            <v>580.33000000000004</v>
          </cell>
          <cell r="G204">
            <v>9.67</v>
          </cell>
        </row>
        <row r="205">
          <cell r="A205" t="str">
            <v>25116</v>
          </cell>
          <cell r="B205" t="str">
            <v>Raymond</v>
          </cell>
          <cell r="C205">
            <v>589.04</v>
          </cell>
          <cell r="D205">
            <v>7968612.5599999996</v>
          </cell>
          <cell r="E205">
            <v>8334903.0700000003</v>
          </cell>
          <cell r="F205">
            <v>584.59999999999991</v>
          </cell>
          <cell r="G205">
            <v>4.4400000000000004</v>
          </cell>
        </row>
        <row r="206">
          <cell r="A206" t="str">
            <v>38300</v>
          </cell>
          <cell r="B206" t="str">
            <v>Colfax</v>
          </cell>
          <cell r="C206">
            <v>583.80999999999995</v>
          </cell>
          <cell r="D206">
            <v>7433296.9500000002</v>
          </cell>
          <cell r="E206">
            <v>7701615.6900000004</v>
          </cell>
          <cell r="F206">
            <v>578.14</v>
          </cell>
          <cell r="G206">
            <v>5.67</v>
          </cell>
        </row>
        <row r="207">
          <cell r="A207" t="str">
            <v>21206</v>
          </cell>
          <cell r="B207" t="str">
            <v>Mossyrock</v>
          </cell>
          <cell r="C207">
            <v>533.7700000000001</v>
          </cell>
          <cell r="D207">
            <v>6996923.7800000003</v>
          </cell>
          <cell r="E207">
            <v>7389051.71</v>
          </cell>
          <cell r="F207">
            <v>522.55000000000007</v>
          </cell>
          <cell r="G207">
            <v>11.22</v>
          </cell>
        </row>
        <row r="208">
          <cell r="A208" t="str">
            <v>29011</v>
          </cell>
          <cell r="B208" t="str">
            <v>Concrete</v>
          </cell>
          <cell r="C208">
            <v>525.21999999999991</v>
          </cell>
          <cell r="D208">
            <v>8465336.1999999993</v>
          </cell>
          <cell r="E208">
            <v>8534546.4299999997</v>
          </cell>
          <cell r="F208">
            <v>513.21999999999991</v>
          </cell>
          <cell r="G208">
            <v>12</v>
          </cell>
        </row>
        <row r="209">
          <cell r="A209" t="str">
            <v>32362</v>
          </cell>
          <cell r="B209" t="str">
            <v>Liberty</v>
          </cell>
          <cell r="C209">
            <v>516.04999999999995</v>
          </cell>
          <cell r="D209">
            <v>6895564.0999999996</v>
          </cell>
          <cell r="E209">
            <v>7098892.1399999997</v>
          </cell>
          <cell r="F209">
            <v>501.27</v>
          </cell>
          <cell r="G209">
            <v>14.78</v>
          </cell>
        </row>
        <row r="210">
          <cell r="A210" t="str">
            <v>13156</v>
          </cell>
          <cell r="B210" t="str">
            <v>Soap Lake</v>
          </cell>
          <cell r="C210">
            <v>504.88999999999993</v>
          </cell>
          <cell r="D210">
            <v>7102057.1299999999</v>
          </cell>
          <cell r="E210">
            <v>7171141.5499999998</v>
          </cell>
          <cell r="F210">
            <v>487.21999999999991</v>
          </cell>
          <cell r="G210">
            <v>17.670000000000002</v>
          </cell>
        </row>
        <row r="211">
          <cell r="A211"/>
          <cell r="B211">
            <v>47</v>
          </cell>
          <cell r="C211">
            <v>34858.19</v>
          </cell>
          <cell r="D211">
            <v>459452966.70999992</v>
          </cell>
          <cell r="E211">
            <v>469941215.05999994</v>
          </cell>
          <cell r="F211">
            <v>34283.759999999995</v>
          </cell>
          <cell r="G211">
            <v>574.43000000000006</v>
          </cell>
        </row>
        <row r="212">
          <cell r="A212" t="str">
            <v>100–499</v>
          </cell>
          <cell r="C212"/>
          <cell r="D212"/>
          <cell r="E212"/>
          <cell r="F212"/>
          <cell r="G212"/>
        </row>
        <row r="213">
          <cell r="A213" t="str">
            <v>33207</v>
          </cell>
          <cell r="B213" t="str">
            <v>Mary Walker</v>
          </cell>
          <cell r="C213">
            <v>499.90999999999997</v>
          </cell>
          <cell r="D213">
            <v>7898197.5300000003</v>
          </cell>
          <cell r="E213">
            <v>7077552.7000000002</v>
          </cell>
          <cell r="F213">
            <v>497.58</v>
          </cell>
          <cell r="G213">
            <v>2.33</v>
          </cell>
        </row>
        <row r="214">
          <cell r="A214" t="str">
            <v>05401</v>
          </cell>
          <cell r="B214" t="str">
            <v>Cape Flattery</v>
          </cell>
          <cell r="C214">
            <v>499.54</v>
          </cell>
          <cell r="D214">
            <v>9628570.1799999997</v>
          </cell>
          <cell r="E214">
            <v>10646507.789999999</v>
          </cell>
          <cell r="F214">
            <v>487.21000000000004</v>
          </cell>
          <cell r="G214">
            <v>12.33</v>
          </cell>
        </row>
        <row r="215">
          <cell r="A215" t="str">
            <v>17903</v>
          </cell>
          <cell r="B215" t="str">
            <v>Muckleshoot Tribal</v>
          </cell>
          <cell r="C215">
            <v>490.18</v>
          </cell>
          <cell r="D215">
            <v>4482339.12</v>
          </cell>
          <cell r="E215">
            <v>4482339.12</v>
          </cell>
          <cell r="F215">
            <v>490.18</v>
          </cell>
          <cell r="G215">
            <v>0</v>
          </cell>
        </row>
        <row r="216">
          <cell r="A216" t="str">
            <v>35200</v>
          </cell>
          <cell r="B216" t="str">
            <v>Wahkiakum</v>
          </cell>
          <cell r="C216">
            <v>483.31</v>
          </cell>
          <cell r="D216">
            <v>7065043.5999999996</v>
          </cell>
          <cell r="E216">
            <v>6913695.9900000002</v>
          </cell>
          <cell r="F216">
            <v>483.31</v>
          </cell>
          <cell r="G216">
            <v>0</v>
          </cell>
        </row>
        <row r="217">
          <cell r="A217" t="str">
            <v>29317</v>
          </cell>
          <cell r="B217" t="str">
            <v>Conway</v>
          </cell>
          <cell r="C217">
            <v>443.44000000000005</v>
          </cell>
          <cell r="D217">
            <v>5845318.3300000001</v>
          </cell>
          <cell r="E217">
            <v>6175727.8399999999</v>
          </cell>
          <cell r="F217">
            <v>437.44000000000005</v>
          </cell>
          <cell r="G217">
            <v>6</v>
          </cell>
        </row>
        <row r="218">
          <cell r="A218" t="str">
            <v>25155</v>
          </cell>
          <cell r="B218" t="str">
            <v>Naselle Grays Riv</v>
          </cell>
          <cell r="C218">
            <v>439.1099999999999</v>
          </cell>
          <cell r="D218">
            <v>6192890.5499999998</v>
          </cell>
          <cell r="E218">
            <v>6664023.6900000004</v>
          </cell>
          <cell r="F218">
            <v>357.46999999999991</v>
          </cell>
          <cell r="G218">
            <v>81.64</v>
          </cell>
        </row>
        <row r="219">
          <cell r="A219" t="str">
            <v>33049</v>
          </cell>
          <cell r="B219" t="str">
            <v>Wellpinit</v>
          </cell>
          <cell r="C219">
            <v>405.42</v>
          </cell>
          <cell r="D219">
            <v>8513351.8399999999</v>
          </cell>
          <cell r="E219">
            <v>8382619.79</v>
          </cell>
          <cell r="F219">
            <v>401.2</v>
          </cell>
          <cell r="G219">
            <v>4.22</v>
          </cell>
        </row>
        <row r="220">
          <cell r="A220" t="str">
            <v>21303</v>
          </cell>
          <cell r="B220" t="str">
            <v>White Pass</v>
          </cell>
          <cell r="C220">
            <v>403.85999999999996</v>
          </cell>
          <cell r="D220">
            <v>5989069.3600000003</v>
          </cell>
          <cell r="E220">
            <v>6126208.9500000002</v>
          </cell>
          <cell r="F220">
            <v>398.53</v>
          </cell>
          <cell r="G220">
            <v>5.33</v>
          </cell>
        </row>
        <row r="221">
          <cell r="A221" t="str">
            <v>31330</v>
          </cell>
          <cell r="B221" t="str">
            <v>Darrington</v>
          </cell>
          <cell r="C221">
            <v>403.53</v>
          </cell>
          <cell r="D221">
            <v>7753788.9500000002</v>
          </cell>
          <cell r="E221">
            <v>7951729.9800000004</v>
          </cell>
          <cell r="F221">
            <v>394.41999999999996</v>
          </cell>
          <cell r="G221">
            <v>9.11</v>
          </cell>
        </row>
        <row r="222">
          <cell r="A222" t="str">
            <v>32901</v>
          </cell>
          <cell r="B222" t="str">
            <v>Spokane Int'l Charter</v>
          </cell>
          <cell r="C222">
            <v>400.04999999999995</v>
          </cell>
          <cell r="D222">
            <v>5256854.2</v>
          </cell>
          <cell r="E222">
            <v>4801339.24</v>
          </cell>
          <cell r="F222">
            <v>400.04999999999995</v>
          </cell>
          <cell r="G222">
            <v>0</v>
          </cell>
        </row>
        <row r="223">
          <cell r="A223" t="str">
            <v>07002</v>
          </cell>
          <cell r="B223" t="str">
            <v>Dayton</v>
          </cell>
          <cell r="C223">
            <v>399.73999999999995</v>
          </cell>
          <cell r="D223">
            <v>6417898.8399999999</v>
          </cell>
          <cell r="E223">
            <v>6449970.8200000003</v>
          </cell>
          <cell r="F223">
            <v>399.73999999999995</v>
          </cell>
          <cell r="G223">
            <v>0</v>
          </cell>
        </row>
        <row r="224">
          <cell r="A224" t="str">
            <v>32907</v>
          </cell>
          <cell r="B224" t="str">
            <v>Pride Prep Charter</v>
          </cell>
          <cell r="C224">
            <v>395.95000000000005</v>
          </cell>
          <cell r="D224">
            <v>5290972.6900000004</v>
          </cell>
          <cell r="E224">
            <v>5224867.79</v>
          </cell>
          <cell r="F224">
            <v>395.95000000000005</v>
          </cell>
          <cell r="G224">
            <v>0</v>
          </cell>
        </row>
        <row r="225">
          <cell r="A225" t="str">
            <v>37903</v>
          </cell>
          <cell r="B225" t="str">
            <v>Lummi Tribal</v>
          </cell>
          <cell r="C225">
            <v>367.75999999999993</v>
          </cell>
          <cell r="D225">
            <v>3919423.41</v>
          </cell>
          <cell r="E225">
            <v>3919423.41</v>
          </cell>
          <cell r="F225">
            <v>315.20999999999992</v>
          </cell>
          <cell r="G225">
            <v>52.55</v>
          </cell>
        </row>
        <row r="226">
          <cell r="A226" t="str">
            <v>10309</v>
          </cell>
          <cell r="B226" t="str">
            <v>Republic</v>
          </cell>
          <cell r="C226">
            <v>362.22999999999996</v>
          </cell>
          <cell r="D226">
            <v>5350582.58</v>
          </cell>
          <cell r="E226">
            <v>5264236.7</v>
          </cell>
          <cell r="F226">
            <v>359.9</v>
          </cell>
          <cell r="G226">
            <v>2.33</v>
          </cell>
        </row>
        <row r="227">
          <cell r="A227" t="str">
            <v>25160</v>
          </cell>
          <cell r="B227" t="str">
            <v>Willapa Valley</v>
          </cell>
          <cell r="C227">
            <v>359.36</v>
          </cell>
          <cell r="D227">
            <v>5206297.8899999997</v>
          </cell>
          <cell r="E227">
            <v>5861194.2999999998</v>
          </cell>
          <cell r="F227">
            <v>356.81</v>
          </cell>
          <cell r="G227">
            <v>2.5499999999999998</v>
          </cell>
        </row>
        <row r="228">
          <cell r="A228" t="str">
            <v>01160</v>
          </cell>
          <cell r="B228" t="str">
            <v>Ritzville</v>
          </cell>
          <cell r="C228">
            <v>358.28000000000003</v>
          </cell>
          <cell r="D228">
            <v>4872473.24</v>
          </cell>
          <cell r="E228">
            <v>4939082.72</v>
          </cell>
          <cell r="F228">
            <v>355.95000000000005</v>
          </cell>
          <cell r="G228">
            <v>2.33</v>
          </cell>
        </row>
        <row r="229">
          <cell r="A229" t="str">
            <v>05313</v>
          </cell>
          <cell r="B229" t="str">
            <v>Crescent</v>
          </cell>
          <cell r="C229">
            <v>338.23999999999995</v>
          </cell>
          <cell r="D229">
            <v>4240965.93</v>
          </cell>
          <cell r="E229">
            <v>4591814.6399999997</v>
          </cell>
          <cell r="F229">
            <v>337.90999999999997</v>
          </cell>
          <cell r="G229">
            <v>0.33</v>
          </cell>
        </row>
        <row r="230">
          <cell r="A230" t="str">
            <v>12110</v>
          </cell>
          <cell r="B230" t="str">
            <v>Pomeroy</v>
          </cell>
          <cell r="C230">
            <v>329.87000000000006</v>
          </cell>
          <cell r="D230">
            <v>4872470.29</v>
          </cell>
          <cell r="E230">
            <v>5318194.8600000003</v>
          </cell>
          <cell r="F230">
            <v>320.20000000000005</v>
          </cell>
          <cell r="G230">
            <v>9.67</v>
          </cell>
        </row>
        <row r="231">
          <cell r="A231" t="str">
            <v>17908</v>
          </cell>
          <cell r="B231" t="str">
            <v>Rainier Prep Charter</v>
          </cell>
          <cell r="C231">
            <v>327.9</v>
          </cell>
          <cell r="D231">
            <v>3340116.49</v>
          </cell>
          <cell r="E231">
            <v>3923935.61</v>
          </cell>
          <cell r="F231">
            <v>327.9</v>
          </cell>
          <cell r="G231">
            <v>0</v>
          </cell>
        </row>
        <row r="232">
          <cell r="A232" t="str">
            <v>14065</v>
          </cell>
          <cell r="B232" t="str">
            <v>Mc Cleary</v>
          </cell>
          <cell r="C232">
            <v>320.65999999999997</v>
          </cell>
          <cell r="D232">
            <v>4654095.55</v>
          </cell>
          <cell r="E232">
            <v>4686803.66</v>
          </cell>
          <cell r="F232">
            <v>311.77</v>
          </cell>
          <cell r="G232">
            <v>8.89</v>
          </cell>
        </row>
        <row r="233">
          <cell r="A233" t="str">
            <v>24122</v>
          </cell>
          <cell r="B233" t="str">
            <v>Pateros</v>
          </cell>
          <cell r="C233">
            <v>319.83</v>
          </cell>
          <cell r="D233">
            <v>5001389.25</v>
          </cell>
          <cell r="E233">
            <v>5163588.55</v>
          </cell>
          <cell r="F233">
            <v>316.94</v>
          </cell>
          <cell r="G233">
            <v>2.89</v>
          </cell>
        </row>
        <row r="234">
          <cell r="A234" t="str">
            <v>21214</v>
          </cell>
          <cell r="B234" t="str">
            <v>Morton</v>
          </cell>
          <cell r="C234">
            <v>314.74</v>
          </cell>
          <cell r="D234">
            <v>4776274.5999999996</v>
          </cell>
          <cell r="E234">
            <v>4626840.6900000004</v>
          </cell>
          <cell r="F234">
            <v>302.74</v>
          </cell>
          <cell r="G234">
            <v>12</v>
          </cell>
        </row>
        <row r="235">
          <cell r="A235" t="str">
            <v>04127</v>
          </cell>
          <cell r="B235" t="str">
            <v>Entiat</v>
          </cell>
          <cell r="C235">
            <v>313.3</v>
          </cell>
          <cell r="D235">
            <v>4918366.13</v>
          </cell>
          <cell r="E235">
            <v>5008905.8</v>
          </cell>
          <cell r="F235">
            <v>305.07</v>
          </cell>
          <cell r="G235">
            <v>8.23</v>
          </cell>
        </row>
        <row r="236">
          <cell r="A236" t="str">
            <v>23404</v>
          </cell>
          <cell r="B236" t="str">
            <v>Hood Canal</v>
          </cell>
          <cell r="C236">
            <v>311.38</v>
          </cell>
          <cell r="D236">
            <v>6205358.8899999997</v>
          </cell>
          <cell r="E236">
            <v>6496649.6699999999</v>
          </cell>
          <cell r="F236">
            <v>301.60000000000002</v>
          </cell>
          <cell r="G236">
            <v>9.7800000000000011</v>
          </cell>
        </row>
        <row r="237">
          <cell r="A237" t="str">
            <v>17902</v>
          </cell>
          <cell r="B237" t="str">
            <v>Summit Sierra Charter</v>
          </cell>
          <cell r="C237">
            <v>295.58</v>
          </cell>
          <cell r="D237">
            <v>4184177.6</v>
          </cell>
          <cell r="E237">
            <v>4257450.96</v>
          </cell>
          <cell r="F237">
            <v>295.58</v>
          </cell>
          <cell r="G237">
            <v>0</v>
          </cell>
        </row>
        <row r="238">
          <cell r="A238" t="str">
            <v>09209</v>
          </cell>
          <cell r="B238" t="str">
            <v>Waterville</v>
          </cell>
          <cell r="C238">
            <v>280.64999999999998</v>
          </cell>
          <cell r="D238">
            <v>4435522.18</v>
          </cell>
          <cell r="E238">
            <v>4565594.96</v>
          </cell>
          <cell r="F238">
            <v>280.64999999999998</v>
          </cell>
          <cell r="G238">
            <v>0</v>
          </cell>
        </row>
        <row r="239">
          <cell r="A239" t="str">
            <v>36401</v>
          </cell>
          <cell r="B239" t="str">
            <v>Waitsburg</v>
          </cell>
          <cell r="C239">
            <v>278.93</v>
          </cell>
          <cell r="D239">
            <v>4305926.6900000004</v>
          </cell>
          <cell r="E239">
            <v>4497947.16</v>
          </cell>
          <cell r="F239">
            <v>277.70999999999998</v>
          </cell>
          <cell r="G239">
            <v>1.22</v>
          </cell>
        </row>
        <row r="240">
          <cell r="A240" t="str">
            <v>22200</v>
          </cell>
          <cell r="B240" t="str">
            <v>Wilbur</v>
          </cell>
          <cell r="C240">
            <v>259.51</v>
          </cell>
          <cell r="D240">
            <v>4150297.53</v>
          </cell>
          <cell r="E240">
            <v>4289763.04</v>
          </cell>
          <cell r="F240">
            <v>259.51</v>
          </cell>
          <cell r="G240">
            <v>0</v>
          </cell>
        </row>
        <row r="241">
          <cell r="A241" t="str">
            <v>21301</v>
          </cell>
          <cell r="B241" t="str">
            <v>Pe Ell</v>
          </cell>
          <cell r="C241">
            <v>258.98999999999995</v>
          </cell>
          <cell r="D241">
            <v>4402075.8099999996</v>
          </cell>
          <cell r="E241">
            <v>5373287.6500000004</v>
          </cell>
          <cell r="F241">
            <v>254.65999999999994</v>
          </cell>
          <cell r="G241">
            <v>4.33</v>
          </cell>
        </row>
        <row r="242">
          <cell r="A242" t="str">
            <v>36402</v>
          </cell>
          <cell r="B242" t="str">
            <v>Prescott</v>
          </cell>
          <cell r="C242">
            <v>256.07</v>
          </cell>
          <cell r="D242">
            <v>4303384.4400000004</v>
          </cell>
          <cell r="E242">
            <v>4414620.79</v>
          </cell>
          <cell r="F242">
            <v>250.17999999999998</v>
          </cell>
          <cell r="G242">
            <v>5.8900000000000006</v>
          </cell>
        </row>
        <row r="243">
          <cell r="A243" t="str">
            <v>27904</v>
          </cell>
          <cell r="B243" t="str">
            <v>Green Dot Charter</v>
          </cell>
          <cell r="C243">
            <v>254.7</v>
          </cell>
          <cell r="D243">
            <v>4924102.22</v>
          </cell>
          <cell r="E243">
            <v>4924102.22</v>
          </cell>
          <cell r="F243">
            <v>254.7</v>
          </cell>
          <cell r="G243">
            <v>0</v>
          </cell>
        </row>
        <row r="244">
          <cell r="A244" t="str">
            <v>26070</v>
          </cell>
          <cell r="B244" t="str">
            <v>Selkirk</v>
          </cell>
          <cell r="C244">
            <v>251.51999999999998</v>
          </cell>
          <cell r="D244">
            <v>4316707.66</v>
          </cell>
          <cell r="E244">
            <v>4235381.33</v>
          </cell>
          <cell r="F244">
            <v>243.07999999999998</v>
          </cell>
          <cell r="G244">
            <v>8.44</v>
          </cell>
        </row>
        <row r="245">
          <cell r="A245" t="str">
            <v>22105</v>
          </cell>
          <cell r="B245" t="str">
            <v>Odessa</v>
          </cell>
          <cell r="C245">
            <v>247.67000000000002</v>
          </cell>
          <cell r="D245">
            <v>3963861.63</v>
          </cell>
          <cell r="E245">
            <v>4220292.72</v>
          </cell>
          <cell r="F245">
            <v>245.78000000000003</v>
          </cell>
          <cell r="G245">
            <v>1.8900000000000001</v>
          </cell>
        </row>
        <row r="246">
          <cell r="A246" t="str">
            <v>26059</v>
          </cell>
          <cell r="B246" t="str">
            <v>Cusick</v>
          </cell>
          <cell r="C246">
            <v>247.21</v>
          </cell>
          <cell r="D246">
            <v>4011443.47</v>
          </cell>
          <cell r="E246">
            <v>4010471.38</v>
          </cell>
          <cell r="F246">
            <v>244.98000000000002</v>
          </cell>
          <cell r="G246">
            <v>2.23</v>
          </cell>
        </row>
        <row r="247">
          <cell r="A247" t="str">
            <v>28144</v>
          </cell>
          <cell r="B247" t="str">
            <v>Lopez</v>
          </cell>
          <cell r="C247">
            <v>245.61000000000004</v>
          </cell>
          <cell r="D247">
            <v>4546352.53</v>
          </cell>
          <cell r="E247">
            <v>4776775.3600000003</v>
          </cell>
          <cell r="F247">
            <v>243.17000000000004</v>
          </cell>
          <cell r="G247">
            <v>2.44</v>
          </cell>
        </row>
        <row r="248">
          <cell r="A248" t="str">
            <v>20406</v>
          </cell>
          <cell r="B248" t="str">
            <v>Lyle</v>
          </cell>
          <cell r="C248">
            <v>243.89000000000001</v>
          </cell>
          <cell r="D248">
            <v>4192248.77</v>
          </cell>
          <cell r="E248">
            <v>4117272.19</v>
          </cell>
          <cell r="F248">
            <v>243.89000000000001</v>
          </cell>
          <cell r="G248">
            <v>0</v>
          </cell>
        </row>
        <row r="249">
          <cell r="A249" t="str">
            <v>14400</v>
          </cell>
          <cell r="B249" t="str">
            <v>Oakville</v>
          </cell>
          <cell r="C249">
            <v>241.17000000000002</v>
          </cell>
          <cell r="D249">
            <v>3702578.77</v>
          </cell>
          <cell r="E249">
            <v>4176561.28</v>
          </cell>
          <cell r="F249">
            <v>233.17000000000002</v>
          </cell>
          <cell r="G249">
            <v>8</v>
          </cell>
        </row>
        <row r="250">
          <cell r="A250" t="str">
            <v>20400</v>
          </cell>
          <cell r="B250" t="str">
            <v>Trout Lake</v>
          </cell>
          <cell r="C250">
            <v>240.68</v>
          </cell>
          <cell r="D250">
            <v>3339074.93</v>
          </cell>
          <cell r="E250">
            <v>3549845.87</v>
          </cell>
          <cell r="F250">
            <v>240.68</v>
          </cell>
          <cell r="G250">
            <v>0</v>
          </cell>
        </row>
        <row r="251">
          <cell r="A251" t="str">
            <v>33211</v>
          </cell>
          <cell r="B251" t="str">
            <v>Northport</v>
          </cell>
          <cell r="C251">
            <v>235.04</v>
          </cell>
          <cell r="D251">
            <v>3836070.05</v>
          </cell>
          <cell r="E251">
            <v>3698367.13</v>
          </cell>
          <cell r="F251">
            <v>231.82</v>
          </cell>
          <cell r="G251">
            <v>3.22</v>
          </cell>
        </row>
        <row r="252">
          <cell r="A252" t="str">
            <v>23054</v>
          </cell>
          <cell r="B252" t="str">
            <v>Grapeview</v>
          </cell>
          <cell r="C252">
            <v>220.67</v>
          </cell>
          <cell r="D252">
            <v>2726257.52</v>
          </cell>
          <cell r="E252">
            <v>2841289.1</v>
          </cell>
          <cell r="F252">
            <v>218</v>
          </cell>
          <cell r="G252">
            <v>2.67</v>
          </cell>
        </row>
        <row r="253">
          <cell r="A253" t="str">
            <v>10070</v>
          </cell>
          <cell r="B253" t="str">
            <v>Inchelium</v>
          </cell>
          <cell r="C253">
            <v>219.73000000000002</v>
          </cell>
          <cell r="D253">
            <v>4555466.75</v>
          </cell>
          <cell r="E253">
            <v>4724253.08</v>
          </cell>
          <cell r="F253">
            <v>218.07000000000002</v>
          </cell>
          <cell r="G253">
            <v>1.66</v>
          </cell>
        </row>
        <row r="254">
          <cell r="A254" t="str">
            <v>23042</v>
          </cell>
          <cell r="B254" t="str">
            <v>Southside</v>
          </cell>
          <cell r="C254">
            <v>215.5</v>
          </cell>
          <cell r="D254">
            <v>2737992.94</v>
          </cell>
          <cell r="E254">
            <v>3028894.66</v>
          </cell>
          <cell r="F254">
            <v>215.5</v>
          </cell>
          <cell r="G254">
            <v>0</v>
          </cell>
        </row>
        <row r="255">
          <cell r="A255" t="str">
            <v>33183</v>
          </cell>
          <cell r="B255" t="str">
            <v>Loon Lake</v>
          </cell>
          <cell r="C255">
            <v>214.85999999999999</v>
          </cell>
          <cell r="D255">
            <v>2115959.66</v>
          </cell>
          <cell r="E255">
            <v>2221489</v>
          </cell>
          <cell r="F255">
            <v>213.97</v>
          </cell>
          <cell r="G255">
            <v>0.89</v>
          </cell>
        </row>
        <row r="256">
          <cell r="A256" t="str">
            <v>10050</v>
          </cell>
          <cell r="B256" t="str">
            <v>Curlew</v>
          </cell>
          <cell r="C256">
            <v>211.88</v>
          </cell>
          <cell r="D256">
            <v>2930098.72</v>
          </cell>
          <cell r="E256">
            <v>3117632.64</v>
          </cell>
          <cell r="F256">
            <v>211.1</v>
          </cell>
          <cell r="G256">
            <v>0.78</v>
          </cell>
        </row>
        <row r="257">
          <cell r="A257" t="str">
            <v>36300</v>
          </cell>
          <cell r="B257" t="str">
            <v>Touchet</v>
          </cell>
          <cell r="C257">
            <v>206.20999999999998</v>
          </cell>
          <cell r="D257">
            <v>3786570.08</v>
          </cell>
          <cell r="E257">
            <v>3863010.22</v>
          </cell>
          <cell r="F257">
            <v>201.32</v>
          </cell>
          <cell r="G257">
            <v>4.8900000000000006</v>
          </cell>
        </row>
        <row r="258">
          <cell r="A258" t="str">
            <v>13151</v>
          </cell>
          <cell r="B258" t="str">
            <v>Coulee/Hartline</v>
          </cell>
          <cell r="C258">
            <v>201.57</v>
          </cell>
          <cell r="D258">
            <v>3139493.11</v>
          </cell>
          <cell r="E258">
            <v>3408063.59</v>
          </cell>
          <cell r="F258">
            <v>199.35</v>
          </cell>
          <cell r="G258">
            <v>2.2200000000000002</v>
          </cell>
        </row>
        <row r="259">
          <cell r="A259" t="str">
            <v>01158</v>
          </cell>
          <cell r="B259" t="str">
            <v>Lind</v>
          </cell>
          <cell r="C259">
            <v>198.87</v>
          </cell>
          <cell r="D259">
            <v>4229894.91</v>
          </cell>
          <cell r="E259">
            <v>4316204.74</v>
          </cell>
          <cell r="F259">
            <v>193.53</v>
          </cell>
          <cell r="G259">
            <v>5.34</v>
          </cell>
        </row>
        <row r="260">
          <cell r="A260" t="str">
            <v>38265</v>
          </cell>
          <cell r="B260" t="str">
            <v>Tekoa</v>
          </cell>
          <cell r="C260">
            <v>198.70999999999995</v>
          </cell>
          <cell r="D260">
            <v>3556733.96</v>
          </cell>
          <cell r="E260">
            <v>3744099.24</v>
          </cell>
          <cell r="F260">
            <v>192.15999999999994</v>
          </cell>
          <cell r="G260">
            <v>6.55</v>
          </cell>
        </row>
        <row r="261">
          <cell r="A261" t="str">
            <v>38301</v>
          </cell>
          <cell r="B261" t="str">
            <v>Palouse</v>
          </cell>
          <cell r="C261">
            <v>185.42999999999998</v>
          </cell>
          <cell r="D261">
            <v>3195178.28</v>
          </cell>
          <cell r="E261">
            <v>3171601.99</v>
          </cell>
          <cell r="F261">
            <v>182.64999999999998</v>
          </cell>
          <cell r="G261">
            <v>2.78</v>
          </cell>
        </row>
        <row r="262">
          <cell r="A262" t="str">
            <v>09013</v>
          </cell>
          <cell r="B262" t="str">
            <v>Orondo</v>
          </cell>
          <cell r="C262">
            <v>177.1</v>
          </cell>
          <cell r="D262">
            <v>3503931.33</v>
          </cell>
          <cell r="E262">
            <v>3766403.6</v>
          </cell>
          <cell r="F262">
            <v>177.1</v>
          </cell>
          <cell r="G262">
            <v>0</v>
          </cell>
        </row>
        <row r="263">
          <cell r="A263" t="str">
            <v>27019</v>
          </cell>
          <cell r="B263" t="str">
            <v>Carbonado</v>
          </cell>
          <cell r="C263">
            <v>176.4</v>
          </cell>
          <cell r="D263">
            <v>2539926.98</v>
          </cell>
          <cell r="E263">
            <v>2703277.31</v>
          </cell>
          <cell r="F263">
            <v>175.4</v>
          </cell>
          <cell r="G263">
            <v>1</v>
          </cell>
        </row>
        <row r="264">
          <cell r="A264" t="str">
            <v>19400</v>
          </cell>
          <cell r="B264" t="str">
            <v>Thorp</v>
          </cell>
          <cell r="C264">
            <v>176.34999999999997</v>
          </cell>
          <cell r="D264">
            <v>3372488.91</v>
          </cell>
          <cell r="E264">
            <v>3357048.81</v>
          </cell>
          <cell r="F264">
            <v>172.67999999999998</v>
          </cell>
          <cell r="G264">
            <v>3.67</v>
          </cell>
        </row>
        <row r="265">
          <cell r="A265" t="str">
            <v>38320</v>
          </cell>
          <cell r="B265" t="str">
            <v>Rosalia</v>
          </cell>
          <cell r="C265">
            <v>173.34000000000003</v>
          </cell>
          <cell r="D265">
            <v>3551293.98</v>
          </cell>
          <cell r="E265">
            <v>3705090.23</v>
          </cell>
          <cell r="F265">
            <v>171.01000000000002</v>
          </cell>
          <cell r="G265">
            <v>2.33</v>
          </cell>
        </row>
        <row r="266">
          <cell r="A266" t="str">
            <v>14097</v>
          </cell>
          <cell r="B266" t="str">
            <v>Quinault</v>
          </cell>
          <cell r="C266">
            <v>171.39999999999998</v>
          </cell>
          <cell r="D266">
            <v>3805378.09</v>
          </cell>
          <cell r="E266">
            <v>3984933.23</v>
          </cell>
          <cell r="F266">
            <v>171.39999999999998</v>
          </cell>
          <cell r="G266">
            <v>0</v>
          </cell>
        </row>
        <row r="267">
          <cell r="A267" t="str">
            <v>17905</v>
          </cell>
          <cell r="B267" t="str">
            <v>Summit Atlas Charter</v>
          </cell>
          <cell r="C267">
            <v>168.3</v>
          </cell>
          <cell r="D267">
            <v>3846773.68</v>
          </cell>
          <cell r="E267">
            <v>3896622.49</v>
          </cell>
          <cell r="F267">
            <v>168.3</v>
          </cell>
          <cell r="G267">
            <v>0</v>
          </cell>
        </row>
        <row r="268">
          <cell r="A268" t="str">
            <v>14077</v>
          </cell>
          <cell r="B268" t="str">
            <v>Taholah</v>
          </cell>
          <cell r="C268">
            <v>167.17000000000002</v>
          </cell>
          <cell r="D268">
            <v>4605339.4800000004</v>
          </cell>
          <cell r="E268">
            <v>4579450.99</v>
          </cell>
          <cell r="F268">
            <v>166.17000000000002</v>
          </cell>
          <cell r="G268">
            <v>1</v>
          </cell>
        </row>
        <row r="269">
          <cell r="A269" t="str">
            <v>17906</v>
          </cell>
          <cell r="B269" t="str">
            <v>Excel Charter</v>
          </cell>
          <cell r="C269">
            <v>164</v>
          </cell>
          <cell r="D269">
            <v>3655005.81</v>
          </cell>
          <cell r="E269">
            <v>3655005.81</v>
          </cell>
          <cell r="F269">
            <v>164</v>
          </cell>
          <cell r="G269">
            <v>0</v>
          </cell>
        </row>
        <row r="270">
          <cell r="A270" t="str">
            <v>27909</v>
          </cell>
          <cell r="B270" t="str">
            <v>SOAR Charter</v>
          </cell>
          <cell r="C270">
            <v>158</v>
          </cell>
          <cell r="D270">
            <v>2802852.8</v>
          </cell>
          <cell r="E270">
            <v>2743930.8</v>
          </cell>
          <cell r="F270">
            <v>158</v>
          </cell>
          <cell r="G270">
            <v>0</v>
          </cell>
        </row>
        <row r="271">
          <cell r="A271" t="str">
            <v>38306</v>
          </cell>
          <cell r="B271" t="str">
            <v>Colton</v>
          </cell>
          <cell r="C271">
            <v>157.14000000000001</v>
          </cell>
          <cell r="D271">
            <v>3100780</v>
          </cell>
          <cell r="E271">
            <v>3308718.84</v>
          </cell>
          <cell r="F271">
            <v>149.14000000000001</v>
          </cell>
          <cell r="G271">
            <v>8</v>
          </cell>
        </row>
        <row r="272">
          <cell r="A272" t="str">
            <v>06103</v>
          </cell>
          <cell r="B272" t="str">
            <v>Green Mountain</v>
          </cell>
          <cell r="C272">
            <v>157.00000000000003</v>
          </cell>
          <cell r="D272">
            <v>1921143.4</v>
          </cell>
          <cell r="E272">
            <v>2127944.96</v>
          </cell>
          <cell r="F272">
            <v>157.00000000000003</v>
          </cell>
          <cell r="G272">
            <v>0</v>
          </cell>
        </row>
        <row r="273">
          <cell r="A273" t="str">
            <v>38322</v>
          </cell>
          <cell r="B273" t="str">
            <v>St John</v>
          </cell>
          <cell r="C273">
            <v>156.79999999999998</v>
          </cell>
          <cell r="D273">
            <v>3025295.28</v>
          </cell>
          <cell r="E273">
            <v>3062671.82</v>
          </cell>
          <cell r="F273">
            <v>155.57999999999998</v>
          </cell>
          <cell r="G273">
            <v>1.22</v>
          </cell>
        </row>
        <row r="274">
          <cell r="A274" t="str">
            <v>27905</v>
          </cell>
          <cell r="B274" t="str">
            <v>Summit Olympus Charter</v>
          </cell>
          <cell r="C274">
            <v>156.42000000000002</v>
          </cell>
          <cell r="D274">
            <v>3173614.88</v>
          </cell>
          <cell r="E274">
            <v>3275617.28</v>
          </cell>
          <cell r="F274">
            <v>156.42000000000002</v>
          </cell>
          <cell r="G274">
            <v>0</v>
          </cell>
        </row>
        <row r="275">
          <cell r="A275" t="str">
            <v>14099</v>
          </cell>
          <cell r="B275" t="str">
            <v>Cosmopolis</v>
          </cell>
          <cell r="C275">
            <v>151.57999999999998</v>
          </cell>
          <cell r="D275">
            <v>2502772.4700000002</v>
          </cell>
          <cell r="E275">
            <v>2785846.97</v>
          </cell>
          <cell r="F275">
            <v>148.13999999999999</v>
          </cell>
          <cell r="G275">
            <v>3.44</v>
          </cell>
        </row>
        <row r="276">
          <cell r="A276" t="str">
            <v>14117</v>
          </cell>
          <cell r="B276" t="str">
            <v>Wishkah Valley</v>
          </cell>
          <cell r="C276">
            <v>146.29</v>
          </cell>
          <cell r="D276">
            <v>3255613.56</v>
          </cell>
          <cell r="E276">
            <v>4649063.24</v>
          </cell>
          <cell r="F276">
            <v>146.29</v>
          </cell>
          <cell r="G276">
            <v>0</v>
          </cell>
        </row>
        <row r="277">
          <cell r="A277" t="str">
            <v>13167</v>
          </cell>
          <cell r="B277" t="str">
            <v>Wilson Creek</v>
          </cell>
          <cell r="C277">
            <v>140.36000000000004</v>
          </cell>
          <cell r="D277">
            <v>3062609.96</v>
          </cell>
          <cell r="E277">
            <v>2998358.54</v>
          </cell>
          <cell r="F277">
            <v>140.36000000000004</v>
          </cell>
          <cell r="G277">
            <v>0</v>
          </cell>
        </row>
        <row r="278">
          <cell r="A278" t="str">
            <v>24014</v>
          </cell>
          <cell r="B278" t="str">
            <v>Nespelem</v>
          </cell>
          <cell r="C278">
            <v>137.47999999999999</v>
          </cell>
          <cell r="D278">
            <v>3676866.77</v>
          </cell>
          <cell r="E278">
            <v>3960168.66</v>
          </cell>
          <cell r="F278">
            <v>132.69999999999999</v>
          </cell>
          <cell r="G278">
            <v>4.7799999999999994</v>
          </cell>
        </row>
        <row r="279">
          <cell r="A279" t="str">
            <v>33206</v>
          </cell>
          <cell r="B279" t="str">
            <v>Columbia (Stev)</v>
          </cell>
          <cell r="C279">
            <v>137</v>
          </cell>
          <cell r="D279">
            <v>3261098.19</v>
          </cell>
          <cell r="E279">
            <v>3051063.57</v>
          </cell>
          <cell r="F279">
            <v>136.56</v>
          </cell>
          <cell r="G279">
            <v>0.44</v>
          </cell>
        </row>
        <row r="280">
          <cell r="A280" t="str">
            <v>34901</v>
          </cell>
          <cell r="B280" t="str">
            <v>Wa He Lut Tribal</v>
          </cell>
          <cell r="C280">
            <v>132.19999999999999</v>
          </cell>
          <cell r="D280">
            <v>1042222.56</v>
          </cell>
          <cell r="E280">
            <v>1204058.6100000001</v>
          </cell>
          <cell r="F280">
            <v>132.19999999999999</v>
          </cell>
          <cell r="G280">
            <v>0</v>
          </cell>
        </row>
        <row r="281">
          <cell r="A281" t="str">
            <v>22204</v>
          </cell>
          <cell r="B281" t="str">
            <v>Harrington</v>
          </cell>
          <cell r="C281">
            <v>130.21</v>
          </cell>
          <cell r="D281">
            <v>3040263.21</v>
          </cell>
          <cell r="E281">
            <v>3030114.68</v>
          </cell>
          <cell r="F281">
            <v>128.1</v>
          </cell>
          <cell r="G281">
            <v>2.11</v>
          </cell>
        </row>
        <row r="282">
          <cell r="A282" t="str">
            <v>03050</v>
          </cell>
          <cell r="B282" t="str">
            <v>Paterson</v>
          </cell>
          <cell r="C282">
            <v>125.5</v>
          </cell>
          <cell r="D282">
            <v>1817809.83</v>
          </cell>
          <cell r="E282">
            <v>1939368.89</v>
          </cell>
          <cell r="F282">
            <v>123.5</v>
          </cell>
          <cell r="G282">
            <v>2</v>
          </cell>
        </row>
        <row r="283">
          <cell r="A283" t="str">
            <v>20203</v>
          </cell>
          <cell r="B283" t="str">
            <v>Bickleton</v>
          </cell>
          <cell r="C283">
            <v>118.60000000000001</v>
          </cell>
          <cell r="D283">
            <v>2153893.35</v>
          </cell>
          <cell r="E283">
            <v>2271742.0699999998</v>
          </cell>
          <cell r="F283">
            <v>118.60000000000001</v>
          </cell>
          <cell r="G283">
            <v>0</v>
          </cell>
        </row>
        <row r="284">
          <cell r="A284" t="str">
            <v>38324</v>
          </cell>
          <cell r="B284" t="str">
            <v>Oakesdale</v>
          </cell>
          <cell r="C284">
            <v>118.24</v>
          </cell>
          <cell r="D284">
            <v>2931071.53</v>
          </cell>
          <cell r="E284">
            <v>3000165.02</v>
          </cell>
          <cell r="F284">
            <v>113.8</v>
          </cell>
          <cell r="G284">
            <v>4.4399999999999995</v>
          </cell>
        </row>
        <row r="285">
          <cell r="A285" t="str">
            <v>38302</v>
          </cell>
          <cell r="B285" t="str">
            <v>Garfield</v>
          </cell>
          <cell r="C285">
            <v>115.69999999999999</v>
          </cell>
          <cell r="D285">
            <v>2673003.27</v>
          </cell>
          <cell r="E285">
            <v>2806967.98</v>
          </cell>
          <cell r="F285">
            <v>112.25999999999999</v>
          </cell>
          <cell r="G285">
            <v>3.44</v>
          </cell>
        </row>
        <row r="286">
          <cell r="A286" t="str">
            <v>19028</v>
          </cell>
          <cell r="B286" t="str">
            <v>Easton</v>
          </cell>
          <cell r="C286">
            <v>107.94</v>
          </cell>
          <cell r="D286">
            <v>2745029.03</v>
          </cell>
          <cell r="E286">
            <v>2654456.9300000002</v>
          </cell>
          <cell r="F286">
            <v>107.94</v>
          </cell>
          <cell r="G286">
            <v>0</v>
          </cell>
        </row>
        <row r="287">
          <cell r="A287" t="str">
            <v>17910</v>
          </cell>
          <cell r="B287" t="str">
            <v>Green Dot Seattle Charter</v>
          </cell>
          <cell r="C287">
            <v>104.9</v>
          </cell>
          <cell r="D287">
            <v>3360461.96</v>
          </cell>
          <cell r="E287">
            <v>3360461.96</v>
          </cell>
          <cell r="F287">
            <v>104.9</v>
          </cell>
          <cell r="G287">
            <v>0</v>
          </cell>
        </row>
        <row r="288">
          <cell r="A288"/>
          <cell r="B288">
            <v>75</v>
          </cell>
          <cell r="C288">
            <v>19023.659999999996</v>
          </cell>
          <cell r="D288">
            <v>311706119.95999986</v>
          </cell>
          <cell r="E288">
            <v>322120079.89999998</v>
          </cell>
          <cell r="F288">
            <v>18687.839999999997</v>
          </cell>
          <cell r="G288">
            <v>335.82</v>
          </cell>
        </row>
        <row r="289">
          <cell r="A289" t="str">
            <v>Under 100</v>
          </cell>
          <cell r="B289"/>
          <cell r="C289"/>
          <cell r="D289"/>
          <cell r="E289"/>
          <cell r="F289"/>
          <cell r="G289"/>
        </row>
        <row r="290">
          <cell r="A290" t="str">
            <v>09207</v>
          </cell>
          <cell r="B290" t="str">
            <v>Mansfield</v>
          </cell>
          <cell r="C290">
            <v>91.6</v>
          </cell>
          <cell r="D290">
            <v>2255332.15</v>
          </cell>
          <cell r="E290">
            <v>2367623.2599999998</v>
          </cell>
          <cell r="F290">
            <v>90.6</v>
          </cell>
          <cell r="G290">
            <v>1</v>
          </cell>
        </row>
        <row r="291">
          <cell r="A291" t="str">
            <v>38308</v>
          </cell>
          <cell r="B291" t="str">
            <v>Endicott</v>
          </cell>
          <cell r="C291">
            <v>91.230000000000018</v>
          </cell>
          <cell r="D291">
            <v>2446285.71</v>
          </cell>
          <cell r="E291">
            <v>2445569.38</v>
          </cell>
          <cell r="F291">
            <v>89.230000000000018</v>
          </cell>
          <cell r="G291">
            <v>2</v>
          </cell>
        </row>
        <row r="292">
          <cell r="A292" t="str">
            <v>21234</v>
          </cell>
          <cell r="B292" t="str">
            <v>Boistfort</v>
          </cell>
          <cell r="C292">
            <v>90.879999999999981</v>
          </cell>
          <cell r="D292">
            <v>1524648.99</v>
          </cell>
          <cell r="E292">
            <v>1491432.71</v>
          </cell>
          <cell r="F292">
            <v>86.549999999999983</v>
          </cell>
          <cell r="G292">
            <v>4.33</v>
          </cell>
        </row>
        <row r="293">
          <cell r="A293" t="str">
            <v>20215</v>
          </cell>
          <cell r="B293" t="str">
            <v>Centerville</v>
          </cell>
          <cell r="C293">
            <v>90.62</v>
          </cell>
          <cell r="D293">
            <v>1463251.62</v>
          </cell>
          <cell r="E293">
            <v>1466129.56</v>
          </cell>
          <cell r="F293">
            <v>90.62</v>
          </cell>
          <cell r="G293">
            <v>0</v>
          </cell>
        </row>
        <row r="294">
          <cell r="A294" t="str">
            <v>22073</v>
          </cell>
          <cell r="B294" t="str">
            <v>Creston</v>
          </cell>
          <cell r="C294">
            <v>88.61</v>
          </cell>
          <cell r="D294">
            <v>2396454.9700000002</v>
          </cell>
          <cell r="E294">
            <v>2491120.59</v>
          </cell>
          <cell r="F294">
            <v>86.83</v>
          </cell>
          <cell r="G294">
            <v>1.78</v>
          </cell>
        </row>
        <row r="295">
          <cell r="A295" t="str">
            <v>30002</v>
          </cell>
          <cell r="B295" t="str">
            <v>Skamania</v>
          </cell>
          <cell r="C295">
            <v>86.5</v>
          </cell>
          <cell r="D295">
            <v>1258293.27</v>
          </cell>
          <cell r="E295">
            <v>1304692.69</v>
          </cell>
          <cell r="F295">
            <v>86.5</v>
          </cell>
          <cell r="G295">
            <v>0</v>
          </cell>
        </row>
        <row r="296">
          <cell r="A296" t="str">
            <v>22017</v>
          </cell>
          <cell r="B296" t="str">
            <v>Almira</v>
          </cell>
          <cell r="C296">
            <v>82.92</v>
          </cell>
          <cell r="D296">
            <v>2236011.5</v>
          </cell>
          <cell r="E296">
            <v>2392291.0499999998</v>
          </cell>
          <cell r="F296">
            <v>78.7</v>
          </cell>
          <cell r="G296">
            <v>4.22</v>
          </cell>
        </row>
        <row r="297">
          <cell r="A297" t="str">
            <v>33202</v>
          </cell>
          <cell r="B297" t="str">
            <v>Summit Valley</v>
          </cell>
          <cell r="C297">
            <v>78.81</v>
          </cell>
          <cell r="D297">
            <v>945539.04</v>
          </cell>
          <cell r="E297">
            <v>1121127.26</v>
          </cell>
          <cell r="F297">
            <v>78.03</v>
          </cell>
          <cell r="G297">
            <v>0.78</v>
          </cell>
        </row>
        <row r="298">
          <cell r="A298" t="str">
            <v>05903</v>
          </cell>
          <cell r="B298" t="str">
            <v>Quileute Tribal</v>
          </cell>
          <cell r="C298">
            <v>78.7</v>
          </cell>
          <cell r="D298">
            <v>822802.56</v>
          </cell>
          <cell r="E298">
            <v>1677415.36</v>
          </cell>
          <cell r="F298">
            <v>78.7</v>
          </cell>
          <cell r="G298">
            <v>0</v>
          </cell>
        </row>
        <row r="299">
          <cell r="A299" t="str">
            <v>20401</v>
          </cell>
          <cell r="B299" t="str">
            <v>Glenwood</v>
          </cell>
          <cell r="C299">
            <v>76.12</v>
          </cell>
          <cell r="D299">
            <v>2098951.34</v>
          </cell>
          <cell r="E299">
            <v>2167185.9</v>
          </cell>
          <cell r="F299">
            <v>76.12</v>
          </cell>
          <cell r="G299">
            <v>0</v>
          </cell>
        </row>
        <row r="300">
          <cell r="A300" t="str">
            <v>22008</v>
          </cell>
          <cell r="B300" t="str">
            <v>Sprague</v>
          </cell>
          <cell r="C300">
            <v>72.160000000000011</v>
          </cell>
          <cell r="D300">
            <v>2037040.87</v>
          </cell>
          <cell r="E300">
            <v>2229950.0099999998</v>
          </cell>
          <cell r="F300">
            <v>71.38000000000001</v>
          </cell>
          <cell r="G300">
            <v>0.78</v>
          </cell>
        </row>
        <row r="301">
          <cell r="A301" t="str">
            <v>16046</v>
          </cell>
          <cell r="B301" t="str">
            <v>Brinnon</v>
          </cell>
          <cell r="C301">
            <v>71.180000000000007</v>
          </cell>
          <cell r="D301">
            <v>1168975.8500000001</v>
          </cell>
          <cell r="E301">
            <v>1199163.76</v>
          </cell>
          <cell r="F301">
            <v>69.400000000000006</v>
          </cell>
          <cell r="G301">
            <v>1.78</v>
          </cell>
        </row>
        <row r="302">
          <cell r="A302" t="str">
            <v>20402</v>
          </cell>
          <cell r="B302" t="str">
            <v>Klickitat</v>
          </cell>
          <cell r="C302">
            <v>71.17</v>
          </cell>
          <cell r="D302">
            <v>2314886.2400000002</v>
          </cell>
          <cell r="E302">
            <v>2357178.64</v>
          </cell>
          <cell r="F302">
            <v>71.17</v>
          </cell>
          <cell r="G302">
            <v>0</v>
          </cell>
        </row>
        <row r="303">
          <cell r="A303" t="str">
            <v>32123</v>
          </cell>
          <cell r="B303" t="str">
            <v>Orchard Prairie</v>
          </cell>
          <cell r="C303">
            <v>71.040000000000006</v>
          </cell>
          <cell r="D303">
            <v>963952.47</v>
          </cell>
          <cell r="E303">
            <v>935350.81</v>
          </cell>
          <cell r="F303">
            <v>68.7</v>
          </cell>
          <cell r="G303">
            <v>2.34</v>
          </cell>
        </row>
        <row r="304">
          <cell r="A304" t="str">
            <v>18902</v>
          </cell>
          <cell r="B304" t="str">
            <v>Suquamish Tribal</v>
          </cell>
          <cell r="C304">
            <v>70.97</v>
          </cell>
          <cell r="D304">
            <v>1500546.78</v>
          </cell>
          <cell r="E304">
            <v>1610033.29</v>
          </cell>
          <cell r="F304">
            <v>70.97</v>
          </cell>
          <cell r="G304">
            <v>0</v>
          </cell>
        </row>
        <row r="305">
          <cell r="A305" t="str">
            <v>25200</v>
          </cell>
          <cell r="B305" t="str">
            <v>North River</v>
          </cell>
          <cell r="C305">
            <v>70.400000000000006</v>
          </cell>
          <cell r="D305">
            <v>1848927.37</v>
          </cell>
          <cell r="E305">
            <v>1816821.14</v>
          </cell>
          <cell r="F305">
            <v>70.400000000000006</v>
          </cell>
          <cell r="G305">
            <v>0</v>
          </cell>
        </row>
        <row r="306">
          <cell r="A306" t="str">
            <v>10065</v>
          </cell>
          <cell r="B306" t="str">
            <v>Orient</v>
          </cell>
          <cell r="C306">
            <v>70.28</v>
          </cell>
          <cell r="D306">
            <v>1178632.93</v>
          </cell>
          <cell r="E306">
            <v>1239013.24</v>
          </cell>
          <cell r="F306">
            <v>70.28</v>
          </cell>
          <cell r="G306">
            <v>0</v>
          </cell>
        </row>
        <row r="307">
          <cell r="A307" t="str">
            <v>14104</v>
          </cell>
          <cell r="B307" t="str">
            <v>Satsop</v>
          </cell>
          <cell r="C307">
            <v>67.16</v>
          </cell>
          <cell r="D307">
            <v>774279.23</v>
          </cell>
          <cell r="E307">
            <v>969389.53</v>
          </cell>
          <cell r="F307">
            <v>66.599999999999994</v>
          </cell>
          <cell r="G307">
            <v>0.56000000000000005</v>
          </cell>
        </row>
        <row r="308">
          <cell r="A308" t="str">
            <v>20094</v>
          </cell>
          <cell r="B308" t="str">
            <v>Wishram</v>
          </cell>
          <cell r="C308">
            <v>66.38</v>
          </cell>
          <cell r="D308">
            <v>1901974.71</v>
          </cell>
          <cell r="E308">
            <v>1970661.31</v>
          </cell>
          <cell r="F308">
            <v>66.38</v>
          </cell>
          <cell r="G308">
            <v>0</v>
          </cell>
        </row>
        <row r="309">
          <cell r="A309" t="str">
            <v>30029</v>
          </cell>
          <cell r="B309" t="str">
            <v>Mount Pleasant</v>
          </cell>
          <cell r="C309">
            <v>63.5</v>
          </cell>
          <cell r="D309">
            <v>843206.68</v>
          </cell>
          <cell r="E309">
            <v>1031561.63</v>
          </cell>
          <cell r="F309">
            <v>63.5</v>
          </cell>
          <cell r="G309">
            <v>0</v>
          </cell>
        </row>
        <row r="310">
          <cell r="A310" t="str">
            <v>38126</v>
          </cell>
          <cell r="B310" t="str">
            <v>Lacrosse Joint</v>
          </cell>
          <cell r="C310">
            <v>63.3</v>
          </cell>
          <cell r="D310">
            <v>2445743.73</v>
          </cell>
          <cell r="E310">
            <v>2555101.36</v>
          </cell>
          <cell r="F310">
            <v>62.629999999999995</v>
          </cell>
          <cell r="G310">
            <v>0.67</v>
          </cell>
        </row>
        <row r="311">
          <cell r="A311" t="str">
            <v>21036</v>
          </cell>
          <cell r="B311" t="str">
            <v>Evaline</v>
          </cell>
          <cell r="C311">
            <v>56.8</v>
          </cell>
          <cell r="D311">
            <v>750759.49</v>
          </cell>
          <cell r="E311">
            <v>869351.37</v>
          </cell>
          <cell r="F311">
            <v>56.8</v>
          </cell>
          <cell r="G311">
            <v>0</v>
          </cell>
        </row>
        <row r="312">
          <cell r="A312" t="str">
            <v>32312</v>
          </cell>
          <cell r="B312" t="str">
            <v>Great Northern</v>
          </cell>
          <cell r="C312">
            <v>54.4</v>
          </cell>
          <cell r="D312">
            <v>748350.7</v>
          </cell>
          <cell r="E312">
            <v>850982.74</v>
          </cell>
          <cell r="F312">
            <v>53.4</v>
          </cell>
          <cell r="G312">
            <v>1</v>
          </cell>
        </row>
        <row r="313">
          <cell r="A313" t="str">
            <v>01109</v>
          </cell>
          <cell r="B313" t="str">
            <v>Washtucna</v>
          </cell>
          <cell r="C313">
            <v>48.86</v>
          </cell>
          <cell r="D313">
            <v>2112893.04</v>
          </cell>
          <cell r="E313">
            <v>2285121.3199999998</v>
          </cell>
          <cell r="F313">
            <v>47.64</v>
          </cell>
          <cell r="G313">
            <v>1.22</v>
          </cell>
        </row>
        <row r="314">
          <cell r="A314" t="str">
            <v>17404</v>
          </cell>
          <cell r="B314" t="str">
            <v>Skykomish</v>
          </cell>
          <cell r="C314">
            <v>48.530000000000008</v>
          </cell>
          <cell r="D314">
            <v>2261609.02</v>
          </cell>
          <cell r="E314">
            <v>2246046.42</v>
          </cell>
          <cell r="F314">
            <v>47.970000000000006</v>
          </cell>
          <cell r="G314">
            <v>0.56000000000000005</v>
          </cell>
        </row>
        <row r="315">
          <cell r="A315" t="str">
            <v>11056</v>
          </cell>
          <cell r="B315" t="str">
            <v>Kahlotus</v>
          </cell>
          <cell r="C315">
            <v>44.600000000000009</v>
          </cell>
          <cell r="D315">
            <v>2133765.67</v>
          </cell>
          <cell r="E315">
            <v>1934949.92</v>
          </cell>
          <cell r="F315">
            <v>44.600000000000009</v>
          </cell>
          <cell r="G315">
            <v>0</v>
          </cell>
        </row>
        <row r="316">
          <cell r="A316" t="str">
            <v>38304</v>
          </cell>
          <cell r="B316" t="str">
            <v>Steptoe</v>
          </cell>
          <cell r="C316">
            <v>43.870000000000005</v>
          </cell>
          <cell r="D316">
            <v>780047.78</v>
          </cell>
          <cell r="E316">
            <v>805979.16</v>
          </cell>
          <cell r="F316">
            <v>42.2</v>
          </cell>
          <cell r="G316">
            <v>1.67</v>
          </cell>
        </row>
        <row r="317">
          <cell r="A317" t="str">
            <v>38264</v>
          </cell>
          <cell r="B317" t="str">
            <v>Lamont</v>
          </cell>
          <cell r="C317">
            <v>38.6</v>
          </cell>
          <cell r="D317">
            <v>871677.02</v>
          </cell>
          <cell r="E317">
            <v>864455.19</v>
          </cell>
          <cell r="F317">
            <v>38.6</v>
          </cell>
          <cell r="G317">
            <v>0</v>
          </cell>
        </row>
        <row r="318">
          <cell r="A318" t="str">
            <v>33205</v>
          </cell>
          <cell r="B318" t="str">
            <v>Evergreen (Stev)</v>
          </cell>
          <cell r="C318">
            <v>35.5</v>
          </cell>
          <cell r="D318">
            <v>539175.68000000005</v>
          </cell>
          <cell r="E318">
            <v>607749.94999999995</v>
          </cell>
          <cell r="F318">
            <v>35.5</v>
          </cell>
          <cell r="G318">
            <v>0</v>
          </cell>
        </row>
        <row r="319">
          <cell r="A319" t="str">
            <v>31063</v>
          </cell>
          <cell r="B319" t="str">
            <v>Index</v>
          </cell>
          <cell r="C319">
            <v>34.299999999999997</v>
          </cell>
          <cell r="D319">
            <v>852206.73</v>
          </cell>
          <cell r="E319">
            <v>886902.7</v>
          </cell>
          <cell r="F319">
            <v>33.299999999999997</v>
          </cell>
          <cell r="G319">
            <v>1</v>
          </cell>
        </row>
        <row r="320">
          <cell r="A320" t="str">
            <v>19007</v>
          </cell>
          <cell r="B320" t="str">
            <v>Damman</v>
          </cell>
          <cell r="C320">
            <v>33.9</v>
          </cell>
          <cell r="D320">
            <v>519886.16</v>
          </cell>
          <cell r="E320">
            <v>629629.71</v>
          </cell>
          <cell r="F320">
            <v>32.9</v>
          </cell>
          <cell r="G320">
            <v>1</v>
          </cell>
        </row>
        <row r="321">
          <cell r="A321" t="str">
            <v>33030</v>
          </cell>
          <cell r="B321" t="str">
            <v>Onion Creek</v>
          </cell>
          <cell r="C321">
            <v>30.1</v>
          </cell>
          <cell r="D321">
            <v>952466.37</v>
          </cell>
          <cell r="E321">
            <v>945678.25</v>
          </cell>
          <cell r="F321">
            <v>30.1</v>
          </cell>
          <cell r="G321">
            <v>0</v>
          </cell>
        </row>
        <row r="322">
          <cell r="A322" t="str">
            <v>30031</v>
          </cell>
          <cell r="B322" t="str">
            <v>Mill A</v>
          </cell>
          <cell r="C322">
            <v>29.779999999999998</v>
          </cell>
          <cell r="D322">
            <v>1493759.92</v>
          </cell>
          <cell r="E322">
            <v>1652871.74</v>
          </cell>
          <cell r="F322">
            <v>29.779999999999998</v>
          </cell>
          <cell r="G322">
            <v>0</v>
          </cell>
        </row>
        <row r="323">
          <cell r="A323" t="str">
            <v>10003</v>
          </cell>
          <cell r="B323" t="str">
            <v>Keller</v>
          </cell>
          <cell r="C323">
            <v>28.3</v>
          </cell>
          <cell r="D323">
            <v>1149775.47</v>
          </cell>
          <cell r="E323">
            <v>1084604.6000000001</v>
          </cell>
          <cell r="F323">
            <v>28.3</v>
          </cell>
          <cell r="G323">
            <v>0</v>
          </cell>
        </row>
        <row r="324">
          <cell r="A324" t="str">
            <v>07035</v>
          </cell>
          <cell r="B324" t="str">
            <v>Starbuck</v>
          </cell>
          <cell r="C324">
            <v>26.4</v>
          </cell>
          <cell r="D324">
            <v>582233.75</v>
          </cell>
          <cell r="E324">
            <v>569269.68999999994</v>
          </cell>
          <cell r="F324">
            <v>26.4</v>
          </cell>
          <cell r="G324">
            <v>0</v>
          </cell>
        </row>
        <row r="325">
          <cell r="A325" t="str">
            <v>09102</v>
          </cell>
          <cell r="B325" t="str">
            <v>Palisades</v>
          </cell>
          <cell r="C325">
            <v>25.5</v>
          </cell>
          <cell r="D325">
            <v>713167.47</v>
          </cell>
          <cell r="E325">
            <v>692485.17</v>
          </cell>
          <cell r="F325">
            <v>24.5</v>
          </cell>
          <cell r="G325">
            <v>1</v>
          </cell>
        </row>
        <row r="326">
          <cell r="A326" t="str">
            <v>20403</v>
          </cell>
          <cell r="B326" t="str">
            <v>Roosevelt</v>
          </cell>
          <cell r="C326">
            <v>24.5</v>
          </cell>
          <cell r="D326">
            <v>485630.79</v>
          </cell>
          <cell r="E326">
            <v>510958.76</v>
          </cell>
          <cell r="F326">
            <v>24.5</v>
          </cell>
          <cell r="G326">
            <v>0</v>
          </cell>
        </row>
        <row r="327">
          <cell r="A327" t="str">
            <v>16020</v>
          </cell>
          <cell r="B327" t="str">
            <v>Queets-Clearwater</v>
          </cell>
          <cell r="C327">
            <v>18.7</v>
          </cell>
          <cell r="D327">
            <v>949826.27</v>
          </cell>
          <cell r="E327">
            <v>1117658.19</v>
          </cell>
          <cell r="F327">
            <v>18.7</v>
          </cell>
          <cell r="G327">
            <v>0</v>
          </cell>
        </row>
        <row r="328">
          <cell r="A328" t="str">
            <v>36101</v>
          </cell>
          <cell r="B328" t="str">
            <v>Dixie</v>
          </cell>
          <cell r="C328">
            <v>17.399999999999999</v>
          </cell>
          <cell r="D328">
            <v>696109.29</v>
          </cell>
          <cell r="E328">
            <v>706450.8</v>
          </cell>
          <cell r="F328">
            <v>17.399999999999999</v>
          </cell>
          <cell r="G328">
            <v>0</v>
          </cell>
        </row>
        <row r="329">
          <cell r="A329" t="str">
            <v>01122</v>
          </cell>
          <cell r="B329" t="str">
            <v>Benge</v>
          </cell>
          <cell r="C329">
            <v>13.600000000000001</v>
          </cell>
          <cell r="D329">
            <v>393529.09</v>
          </cell>
          <cell r="E329">
            <v>470246.71</v>
          </cell>
          <cell r="F329">
            <v>13.600000000000001</v>
          </cell>
          <cell r="G329">
            <v>0</v>
          </cell>
        </row>
        <row r="330">
          <cell r="A330" t="str">
            <v>28010</v>
          </cell>
          <cell r="B330" t="str">
            <v>Shaw</v>
          </cell>
          <cell r="C330">
            <v>11.4</v>
          </cell>
          <cell r="D330">
            <v>298600.27</v>
          </cell>
          <cell r="E330">
            <v>312222.33</v>
          </cell>
          <cell r="F330">
            <v>11.4</v>
          </cell>
          <cell r="G330">
            <v>0</v>
          </cell>
        </row>
        <row r="331">
          <cell r="A331" t="str">
            <v>11054</v>
          </cell>
          <cell r="B331" t="str">
            <v>Star</v>
          </cell>
          <cell r="C331">
            <v>10.199999999999999</v>
          </cell>
          <cell r="D331">
            <v>380921.22</v>
          </cell>
          <cell r="E331">
            <v>351218.74</v>
          </cell>
          <cell r="F331">
            <v>10.199999999999999</v>
          </cell>
          <cell r="G331">
            <v>0</v>
          </cell>
        </row>
        <row r="332">
          <cell r="A332" t="str">
            <v>04069</v>
          </cell>
          <cell r="B332" t="str">
            <v>Stehekin</v>
          </cell>
          <cell r="C332">
            <v>5.4</v>
          </cell>
          <cell r="D332">
            <v>216699.97</v>
          </cell>
          <cell r="E332">
            <v>273805.09000000003</v>
          </cell>
          <cell r="F332">
            <v>5.4</v>
          </cell>
          <cell r="G332">
            <v>0</v>
          </cell>
        </row>
        <row r="333">
          <cell r="B333">
            <v>43</v>
          </cell>
          <cell r="C333">
            <v>2294.17</v>
          </cell>
          <cell r="D333">
            <v>54308829.180000007</v>
          </cell>
          <cell r="E333">
            <v>57507451.030000001</v>
          </cell>
          <cell r="F333">
            <v>2266.4800000000005</v>
          </cell>
          <cell r="G333">
            <v>27.689999999999998</v>
          </cell>
        </row>
        <row r="334">
          <cell r="C334"/>
          <cell r="D334"/>
          <cell r="E334"/>
          <cell r="F334"/>
          <cell r="G334"/>
        </row>
        <row r="335">
          <cell r="C335"/>
          <cell r="D335"/>
          <cell r="E335"/>
          <cell r="F335"/>
          <cell r="G335"/>
        </row>
        <row r="336">
          <cell r="C336"/>
          <cell r="D336"/>
          <cell r="E336"/>
          <cell r="F336"/>
          <cell r="G336"/>
        </row>
        <row r="337">
          <cell r="C337"/>
          <cell r="D337"/>
          <cell r="E337"/>
          <cell r="F337"/>
          <cell r="G337"/>
        </row>
        <row r="338">
          <cell r="C338"/>
          <cell r="D338"/>
          <cell r="E338"/>
          <cell r="F338"/>
          <cell r="G338"/>
        </row>
        <row r="339">
          <cell r="A339"/>
          <cell r="B339"/>
          <cell r="C339"/>
          <cell r="D339"/>
          <cell r="E339"/>
          <cell r="F339"/>
          <cell r="G339"/>
        </row>
        <row r="340">
          <cell r="C340"/>
          <cell r="D340"/>
          <cell r="E340"/>
          <cell r="F340"/>
          <cell r="G340"/>
        </row>
        <row r="341">
          <cell r="C341"/>
          <cell r="D341"/>
          <cell r="E341"/>
          <cell r="F341"/>
          <cell r="G341"/>
        </row>
        <row r="342">
          <cell r="C342"/>
          <cell r="D342"/>
          <cell r="E342"/>
          <cell r="F342"/>
          <cell r="G342"/>
        </row>
        <row r="343">
          <cell r="C343"/>
          <cell r="D343"/>
          <cell r="E343"/>
          <cell r="F343"/>
          <cell r="G343"/>
        </row>
        <row r="344">
          <cell r="C344"/>
          <cell r="D344"/>
          <cell r="E344"/>
          <cell r="F344"/>
          <cell r="G344"/>
        </row>
        <row r="345">
          <cell r="C345"/>
          <cell r="D345"/>
          <cell r="E345"/>
          <cell r="F345"/>
          <cell r="G345"/>
        </row>
        <row r="346">
          <cell r="C346"/>
          <cell r="D346"/>
          <cell r="E346"/>
          <cell r="F346"/>
          <cell r="G346"/>
        </row>
        <row r="347">
          <cell r="C347"/>
          <cell r="D347"/>
          <cell r="E347"/>
          <cell r="F347"/>
          <cell r="G347"/>
        </row>
        <row r="348">
          <cell r="C348"/>
          <cell r="D348"/>
          <cell r="E348"/>
          <cell r="F348"/>
          <cell r="G348"/>
        </row>
        <row r="349">
          <cell r="C349"/>
          <cell r="D349"/>
          <cell r="E349"/>
          <cell r="F349"/>
          <cell r="G349"/>
        </row>
        <row r="350">
          <cell r="C350"/>
          <cell r="D350"/>
          <cell r="E350"/>
          <cell r="F350"/>
          <cell r="G350"/>
        </row>
        <row r="351">
          <cell r="C351"/>
          <cell r="D351"/>
          <cell r="E351"/>
          <cell r="F351"/>
          <cell r="G351"/>
        </row>
        <row r="352">
          <cell r="C352"/>
          <cell r="D352"/>
          <cell r="E352"/>
          <cell r="F352"/>
          <cell r="G352"/>
        </row>
        <row r="353">
          <cell r="C353"/>
          <cell r="D353"/>
          <cell r="E353"/>
          <cell r="F353"/>
          <cell r="G353"/>
        </row>
        <row r="354">
          <cell r="C354"/>
          <cell r="D354"/>
          <cell r="E354"/>
          <cell r="F354"/>
          <cell r="G354"/>
        </row>
        <row r="355">
          <cell r="C355"/>
          <cell r="D355"/>
          <cell r="E355"/>
          <cell r="F355"/>
          <cell r="G355"/>
        </row>
        <row r="356">
          <cell r="C356"/>
          <cell r="D356"/>
          <cell r="E356"/>
          <cell r="F356"/>
          <cell r="G356"/>
        </row>
        <row r="357">
          <cell r="C357"/>
          <cell r="D357"/>
          <cell r="E357"/>
          <cell r="F357"/>
          <cell r="G357"/>
        </row>
        <row r="358">
          <cell r="C358"/>
          <cell r="D358"/>
          <cell r="E358"/>
          <cell r="F358"/>
          <cell r="G358"/>
        </row>
        <row r="359">
          <cell r="C359"/>
          <cell r="D359"/>
          <cell r="E359"/>
          <cell r="F359"/>
          <cell r="G359"/>
        </row>
        <row r="360">
          <cell r="C360"/>
          <cell r="D360"/>
          <cell r="E360"/>
          <cell r="F360"/>
          <cell r="G360"/>
        </row>
        <row r="361">
          <cell r="C361"/>
          <cell r="D361"/>
          <cell r="E361"/>
          <cell r="F361"/>
          <cell r="G361"/>
        </row>
        <row r="362">
          <cell r="C362"/>
          <cell r="D362"/>
          <cell r="E362"/>
          <cell r="F362"/>
          <cell r="G362"/>
        </row>
        <row r="363">
          <cell r="C363"/>
          <cell r="D363"/>
          <cell r="E363"/>
          <cell r="F363"/>
          <cell r="G363"/>
        </row>
        <row r="364">
          <cell r="C364"/>
          <cell r="D364"/>
          <cell r="E364"/>
          <cell r="F364"/>
          <cell r="G364"/>
        </row>
        <row r="365">
          <cell r="C365"/>
          <cell r="D365"/>
          <cell r="E365"/>
          <cell r="F365"/>
          <cell r="G365"/>
        </row>
        <row r="366">
          <cell r="C366"/>
          <cell r="D366"/>
          <cell r="E366"/>
          <cell r="F366"/>
          <cell r="G366"/>
        </row>
        <row r="367">
          <cell r="C367"/>
          <cell r="D367"/>
          <cell r="E367"/>
          <cell r="F367"/>
          <cell r="G367"/>
        </row>
        <row r="368">
          <cell r="C368"/>
          <cell r="D368"/>
          <cell r="E368"/>
          <cell r="F368"/>
          <cell r="G368"/>
        </row>
        <row r="369">
          <cell r="C369"/>
          <cell r="D369"/>
          <cell r="E369"/>
          <cell r="F369"/>
          <cell r="G369"/>
        </row>
        <row r="370">
          <cell r="C370"/>
          <cell r="D370"/>
          <cell r="E370"/>
          <cell r="F370"/>
          <cell r="G370"/>
        </row>
        <row r="371">
          <cell r="C371"/>
          <cell r="D371"/>
          <cell r="E371"/>
          <cell r="F371"/>
          <cell r="G371"/>
        </row>
        <row r="372">
          <cell r="C372"/>
          <cell r="D372"/>
          <cell r="E372"/>
          <cell r="F372"/>
          <cell r="G372"/>
        </row>
        <row r="373">
          <cell r="C373"/>
          <cell r="D373"/>
          <cell r="E373"/>
          <cell r="F373"/>
          <cell r="G373"/>
        </row>
        <row r="374">
          <cell r="C374"/>
          <cell r="D374"/>
          <cell r="E374"/>
          <cell r="F374"/>
          <cell r="G374"/>
        </row>
        <row r="375">
          <cell r="C375"/>
          <cell r="D375"/>
          <cell r="E375"/>
          <cell r="F375"/>
          <cell r="G375"/>
        </row>
        <row r="376">
          <cell r="C376"/>
          <cell r="D376"/>
          <cell r="E376"/>
          <cell r="F376"/>
          <cell r="G376"/>
        </row>
        <row r="377">
          <cell r="C377"/>
          <cell r="D377"/>
          <cell r="E377"/>
          <cell r="F377"/>
          <cell r="G377"/>
        </row>
        <row r="378">
          <cell r="C378"/>
          <cell r="D378"/>
          <cell r="E378"/>
          <cell r="F378"/>
          <cell r="G378"/>
        </row>
        <row r="379">
          <cell r="C379"/>
          <cell r="D379"/>
          <cell r="E379"/>
          <cell r="F379"/>
          <cell r="G379"/>
        </row>
        <row r="380">
          <cell r="C380"/>
          <cell r="D380"/>
          <cell r="E380"/>
          <cell r="F380"/>
          <cell r="G380"/>
        </row>
        <row r="381">
          <cell r="C381"/>
          <cell r="D381"/>
          <cell r="E381"/>
          <cell r="F381"/>
          <cell r="G381"/>
        </row>
        <row r="382">
          <cell r="C382"/>
          <cell r="D382"/>
          <cell r="E382"/>
          <cell r="F382"/>
          <cell r="G382"/>
        </row>
        <row r="383">
          <cell r="C383"/>
          <cell r="D383"/>
          <cell r="E383"/>
          <cell r="F383"/>
          <cell r="G383"/>
        </row>
        <row r="384">
          <cell r="C384"/>
          <cell r="D384"/>
          <cell r="E384"/>
          <cell r="F384"/>
          <cell r="G384"/>
        </row>
        <row r="385">
          <cell r="C385"/>
          <cell r="D385"/>
          <cell r="E385"/>
          <cell r="F385"/>
          <cell r="G385"/>
        </row>
        <row r="386">
          <cell r="C386"/>
          <cell r="D386"/>
          <cell r="E386"/>
          <cell r="F386"/>
          <cell r="G386"/>
        </row>
        <row r="387">
          <cell r="C387"/>
          <cell r="D387"/>
          <cell r="E387"/>
          <cell r="F387"/>
          <cell r="G387"/>
        </row>
        <row r="388">
          <cell r="C388"/>
          <cell r="D388"/>
          <cell r="E388"/>
          <cell r="F388"/>
          <cell r="G388"/>
        </row>
        <row r="389">
          <cell r="C389"/>
          <cell r="D389"/>
          <cell r="E389"/>
          <cell r="F389"/>
          <cell r="G389"/>
        </row>
        <row r="390">
          <cell r="C390"/>
          <cell r="D390"/>
          <cell r="E390"/>
          <cell r="F390"/>
          <cell r="G390"/>
        </row>
        <row r="391">
          <cell r="C391"/>
          <cell r="D391"/>
          <cell r="E391"/>
          <cell r="F391"/>
          <cell r="G391"/>
        </row>
        <row r="392">
          <cell r="C392"/>
          <cell r="D392"/>
          <cell r="E392"/>
          <cell r="F392"/>
          <cell r="G392"/>
        </row>
        <row r="393">
          <cell r="C393"/>
          <cell r="D393"/>
          <cell r="E393"/>
          <cell r="F393"/>
          <cell r="G393"/>
        </row>
        <row r="394">
          <cell r="C394"/>
          <cell r="D394"/>
          <cell r="E394"/>
          <cell r="F394"/>
          <cell r="G394"/>
        </row>
        <row r="395">
          <cell r="C395"/>
          <cell r="D395"/>
          <cell r="E395"/>
          <cell r="F395"/>
          <cell r="G395"/>
        </row>
        <row r="396">
          <cell r="C396"/>
          <cell r="D396"/>
          <cell r="E396"/>
          <cell r="F396"/>
          <cell r="G396"/>
        </row>
        <row r="397">
          <cell r="C397"/>
          <cell r="D397"/>
          <cell r="E397"/>
          <cell r="F397"/>
          <cell r="G397"/>
        </row>
        <row r="398">
          <cell r="C398"/>
          <cell r="D398"/>
          <cell r="E398"/>
          <cell r="F398"/>
          <cell r="G398"/>
        </row>
        <row r="399">
          <cell r="C399"/>
          <cell r="D399"/>
          <cell r="E399"/>
          <cell r="F399"/>
          <cell r="G399"/>
        </row>
        <row r="400">
          <cell r="C400"/>
          <cell r="D400"/>
          <cell r="E400"/>
          <cell r="F400"/>
          <cell r="G400"/>
        </row>
        <row r="401">
          <cell r="C401"/>
          <cell r="D401"/>
          <cell r="E401"/>
          <cell r="F401"/>
          <cell r="G401"/>
        </row>
        <row r="402">
          <cell r="C402"/>
          <cell r="D402"/>
          <cell r="E402"/>
          <cell r="F402"/>
          <cell r="G402"/>
        </row>
        <row r="403">
          <cell r="C403"/>
          <cell r="D403"/>
          <cell r="E403"/>
          <cell r="F403"/>
          <cell r="G403"/>
        </row>
        <row r="404">
          <cell r="C404"/>
          <cell r="D404"/>
          <cell r="E404"/>
          <cell r="F404"/>
          <cell r="G404"/>
        </row>
        <row r="405">
          <cell r="C405"/>
          <cell r="D405"/>
          <cell r="E405"/>
          <cell r="F405"/>
          <cell r="G405"/>
        </row>
        <row r="406">
          <cell r="C406"/>
          <cell r="D406"/>
          <cell r="E406"/>
          <cell r="F406"/>
          <cell r="G406"/>
        </row>
        <row r="407">
          <cell r="C407"/>
          <cell r="D407"/>
          <cell r="E407"/>
          <cell r="F407"/>
          <cell r="G407"/>
        </row>
        <row r="408">
          <cell r="C408"/>
          <cell r="D408"/>
          <cell r="E408"/>
          <cell r="F408"/>
          <cell r="G408"/>
        </row>
        <row r="409">
          <cell r="C409"/>
          <cell r="D409"/>
          <cell r="E409"/>
          <cell r="F409"/>
          <cell r="G409"/>
        </row>
        <row r="410">
          <cell r="C410"/>
          <cell r="D410"/>
          <cell r="E410"/>
          <cell r="F410"/>
          <cell r="G410"/>
        </row>
        <row r="411">
          <cell r="C411"/>
          <cell r="D411"/>
          <cell r="E411"/>
          <cell r="F411"/>
          <cell r="G411"/>
        </row>
        <row r="412">
          <cell r="C412"/>
          <cell r="D412"/>
          <cell r="E412"/>
          <cell r="F412"/>
          <cell r="G412"/>
        </row>
        <row r="413">
          <cell r="C413"/>
          <cell r="D413"/>
          <cell r="E413"/>
          <cell r="F413"/>
          <cell r="G413"/>
        </row>
        <row r="414">
          <cell r="C414"/>
          <cell r="D414"/>
          <cell r="E414"/>
          <cell r="F414"/>
          <cell r="G414"/>
        </row>
        <row r="415">
          <cell r="C415"/>
          <cell r="D415"/>
          <cell r="E415"/>
          <cell r="F415"/>
          <cell r="G415"/>
        </row>
        <row r="416">
          <cell r="C416"/>
          <cell r="D416"/>
          <cell r="E416"/>
          <cell r="F416"/>
          <cell r="G416"/>
        </row>
        <row r="417">
          <cell r="C417"/>
          <cell r="D417"/>
          <cell r="E417"/>
          <cell r="F417"/>
          <cell r="G417"/>
        </row>
        <row r="418">
          <cell r="C418"/>
          <cell r="D418"/>
          <cell r="E418"/>
          <cell r="F418"/>
          <cell r="G418"/>
        </row>
        <row r="419">
          <cell r="C419"/>
          <cell r="D419"/>
          <cell r="E419"/>
          <cell r="F419"/>
          <cell r="G419"/>
        </row>
        <row r="420">
          <cell r="C420"/>
          <cell r="D420"/>
          <cell r="E420"/>
          <cell r="F420"/>
          <cell r="G420"/>
        </row>
        <row r="421">
          <cell r="C421"/>
          <cell r="D421"/>
          <cell r="E421"/>
          <cell r="F421"/>
          <cell r="G421"/>
        </row>
        <row r="422">
          <cell r="C422"/>
          <cell r="D422"/>
          <cell r="E422"/>
          <cell r="F422"/>
          <cell r="G422"/>
        </row>
        <row r="423">
          <cell r="C423"/>
          <cell r="D423"/>
          <cell r="E423"/>
          <cell r="F423"/>
          <cell r="G423"/>
        </row>
        <row r="424">
          <cell r="C424"/>
          <cell r="D424"/>
          <cell r="E424"/>
          <cell r="F424"/>
          <cell r="G424"/>
        </row>
        <row r="425">
          <cell r="C425"/>
          <cell r="D425"/>
          <cell r="E425"/>
          <cell r="F425"/>
          <cell r="G425"/>
        </row>
        <row r="426">
          <cell r="C426"/>
          <cell r="D426"/>
          <cell r="E426"/>
          <cell r="F426"/>
          <cell r="G426"/>
        </row>
        <row r="427">
          <cell r="C427"/>
          <cell r="D427"/>
          <cell r="E427"/>
          <cell r="F427"/>
          <cell r="G427"/>
        </row>
        <row r="428">
          <cell r="C428"/>
          <cell r="D428"/>
          <cell r="E428"/>
          <cell r="F428"/>
          <cell r="G428"/>
        </row>
        <row r="429">
          <cell r="C429"/>
          <cell r="D429"/>
          <cell r="E429"/>
          <cell r="F429"/>
          <cell r="G429"/>
        </row>
        <row r="430">
          <cell r="C430"/>
          <cell r="D430"/>
          <cell r="E430"/>
          <cell r="F430"/>
          <cell r="G430"/>
        </row>
        <row r="431">
          <cell r="C431"/>
          <cell r="D431"/>
          <cell r="E431"/>
          <cell r="F431"/>
          <cell r="G431"/>
        </row>
        <row r="432">
          <cell r="C432"/>
          <cell r="D432"/>
          <cell r="E432"/>
          <cell r="F432"/>
          <cell r="G432"/>
        </row>
        <row r="433">
          <cell r="C433"/>
          <cell r="D433"/>
          <cell r="E433"/>
          <cell r="F433"/>
          <cell r="G433"/>
        </row>
        <row r="434">
          <cell r="C434"/>
          <cell r="D434"/>
          <cell r="E434"/>
          <cell r="F434"/>
          <cell r="G434"/>
        </row>
        <row r="435">
          <cell r="C435"/>
          <cell r="D435"/>
          <cell r="E435"/>
          <cell r="F435"/>
          <cell r="G435"/>
        </row>
        <row r="436">
          <cell r="C436"/>
          <cell r="D436"/>
          <cell r="E436"/>
          <cell r="F436"/>
          <cell r="G436"/>
        </row>
        <row r="437">
          <cell r="C437"/>
          <cell r="D437"/>
          <cell r="E437"/>
          <cell r="F437"/>
          <cell r="G437"/>
        </row>
        <row r="438">
          <cell r="C438"/>
          <cell r="D438"/>
          <cell r="E438"/>
          <cell r="F438"/>
          <cell r="G438"/>
        </row>
        <row r="439">
          <cell r="C439"/>
          <cell r="D439"/>
          <cell r="E439"/>
          <cell r="F439"/>
          <cell r="G439"/>
        </row>
        <row r="440">
          <cell r="C440"/>
          <cell r="D440"/>
          <cell r="E440"/>
          <cell r="F440"/>
          <cell r="G440"/>
        </row>
        <row r="441">
          <cell r="C441"/>
          <cell r="D441"/>
          <cell r="E441"/>
          <cell r="F441"/>
          <cell r="G441"/>
        </row>
        <row r="442">
          <cell r="C442"/>
          <cell r="D442"/>
          <cell r="E442"/>
          <cell r="F442"/>
          <cell r="G442"/>
        </row>
        <row r="443">
          <cell r="C443"/>
          <cell r="D443"/>
          <cell r="E443"/>
          <cell r="F443"/>
          <cell r="G443"/>
        </row>
        <row r="444">
          <cell r="C444"/>
          <cell r="D444"/>
          <cell r="E444"/>
          <cell r="F444"/>
          <cell r="G444"/>
        </row>
        <row r="445">
          <cell r="C445"/>
          <cell r="D445"/>
          <cell r="E445"/>
          <cell r="F445"/>
          <cell r="G445"/>
        </row>
        <row r="446">
          <cell r="C446"/>
          <cell r="D446"/>
          <cell r="E446"/>
          <cell r="F446"/>
          <cell r="G446"/>
        </row>
        <row r="447">
          <cell r="C447"/>
          <cell r="D447"/>
          <cell r="E447"/>
          <cell r="F447"/>
          <cell r="G447"/>
        </row>
        <row r="448">
          <cell r="C448"/>
          <cell r="D448"/>
          <cell r="E448"/>
          <cell r="F448"/>
          <cell r="G448"/>
        </row>
        <row r="449">
          <cell r="C449"/>
          <cell r="D449"/>
          <cell r="E449"/>
          <cell r="F449"/>
          <cell r="G449"/>
        </row>
        <row r="450">
          <cell r="C450"/>
          <cell r="D450"/>
          <cell r="E450"/>
          <cell r="F450"/>
          <cell r="G450"/>
        </row>
        <row r="451">
          <cell r="C451"/>
          <cell r="D451"/>
          <cell r="E451"/>
          <cell r="F451"/>
          <cell r="G451"/>
        </row>
        <row r="452">
          <cell r="C452"/>
          <cell r="D452"/>
          <cell r="E452"/>
          <cell r="F452"/>
          <cell r="G452"/>
        </row>
        <row r="453">
          <cell r="C453"/>
          <cell r="D453"/>
          <cell r="E453"/>
          <cell r="F453"/>
          <cell r="G453"/>
        </row>
        <row r="454">
          <cell r="C454"/>
          <cell r="D454"/>
          <cell r="E454"/>
          <cell r="F454"/>
          <cell r="G454"/>
        </row>
        <row r="455">
          <cell r="C455"/>
          <cell r="D455"/>
          <cell r="E455"/>
          <cell r="F455"/>
          <cell r="G455"/>
        </row>
        <row r="456">
          <cell r="C456"/>
          <cell r="D456"/>
          <cell r="E456"/>
          <cell r="F456"/>
          <cell r="G456"/>
        </row>
        <row r="457">
          <cell r="C457"/>
          <cell r="D457"/>
          <cell r="E457"/>
          <cell r="F457"/>
          <cell r="G457"/>
        </row>
        <row r="458">
          <cell r="C458"/>
          <cell r="D458"/>
          <cell r="E458"/>
          <cell r="F458"/>
          <cell r="G458"/>
        </row>
        <row r="459">
          <cell r="C459"/>
          <cell r="D459"/>
          <cell r="E459"/>
          <cell r="F459"/>
          <cell r="G459"/>
        </row>
        <row r="460">
          <cell r="C460"/>
          <cell r="D460"/>
          <cell r="E460"/>
          <cell r="F460"/>
          <cell r="G460"/>
        </row>
        <row r="461">
          <cell r="C461"/>
          <cell r="D461"/>
          <cell r="E461"/>
          <cell r="F461"/>
          <cell r="G461"/>
        </row>
        <row r="462">
          <cell r="C462"/>
          <cell r="D462"/>
          <cell r="E462"/>
          <cell r="F462"/>
          <cell r="G462"/>
        </row>
        <row r="463">
          <cell r="C463"/>
          <cell r="D463"/>
          <cell r="E463"/>
          <cell r="F463"/>
          <cell r="G463"/>
        </row>
        <row r="464">
          <cell r="C464"/>
          <cell r="D464"/>
          <cell r="E464"/>
          <cell r="F464"/>
          <cell r="G464"/>
        </row>
        <row r="465">
          <cell r="C465"/>
          <cell r="D465"/>
          <cell r="E465"/>
          <cell r="F465"/>
          <cell r="G465"/>
        </row>
        <row r="466">
          <cell r="C466"/>
          <cell r="D466"/>
          <cell r="E466"/>
          <cell r="F466"/>
          <cell r="G466"/>
        </row>
        <row r="467">
          <cell r="C467"/>
          <cell r="D467"/>
          <cell r="E467"/>
          <cell r="F467"/>
          <cell r="G467"/>
        </row>
        <row r="468">
          <cell r="C468"/>
          <cell r="D468"/>
          <cell r="E468"/>
          <cell r="F468"/>
          <cell r="G468"/>
        </row>
        <row r="469">
          <cell r="C469"/>
          <cell r="D469"/>
          <cell r="E469"/>
          <cell r="F469"/>
          <cell r="G469"/>
        </row>
        <row r="470">
          <cell r="C470"/>
          <cell r="D470"/>
          <cell r="E470"/>
          <cell r="F470"/>
          <cell r="G470"/>
        </row>
        <row r="471">
          <cell r="C471"/>
          <cell r="D471"/>
          <cell r="E471"/>
          <cell r="F471"/>
          <cell r="G471"/>
        </row>
        <row r="472">
          <cell r="C472"/>
          <cell r="D472"/>
          <cell r="E472"/>
          <cell r="F472"/>
          <cell r="G472"/>
        </row>
        <row r="473">
          <cell r="C473"/>
          <cell r="D473"/>
          <cell r="E473"/>
          <cell r="F473"/>
          <cell r="G473"/>
        </row>
        <row r="474">
          <cell r="C474"/>
          <cell r="D474"/>
          <cell r="E474"/>
          <cell r="F474"/>
          <cell r="G474"/>
        </row>
        <row r="475">
          <cell r="C475"/>
          <cell r="D475"/>
          <cell r="E475"/>
          <cell r="F475"/>
          <cell r="G475"/>
        </row>
        <row r="476">
          <cell r="C476"/>
          <cell r="D476"/>
          <cell r="E476"/>
          <cell r="F476"/>
          <cell r="G476"/>
        </row>
        <row r="477">
          <cell r="C477"/>
          <cell r="D477"/>
          <cell r="E477"/>
          <cell r="F477"/>
          <cell r="G477"/>
        </row>
        <row r="478">
          <cell r="C478"/>
          <cell r="D478"/>
          <cell r="E478"/>
          <cell r="F478"/>
          <cell r="G478"/>
        </row>
        <row r="479">
          <cell r="C479"/>
          <cell r="D479"/>
          <cell r="E479"/>
          <cell r="F479"/>
          <cell r="G479"/>
        </row>
        <row r="480">
          <cell r="C480"/>
          <cell r="D480"/>
          <cell r="E480"/>
          <cell r="F480"/>
          <cell r="G480"/>
        </row>
        <row r="481">
          <cell r="C481"/>
          <cell r="D481"/>
          <cell r="E481"/>
          <cell r="F481"/>
          <cell r="G481"/>
        </row>
        <row r="482">
          <cell r="C482"/>
          <cell r="D482"/>
          <cell r="E482"/>
          <cell r="F482"/>
          <cell r="G482"/>
        </row>
        <row r="483">
          <cell r="C483"/>
          <cell r="D483"/>
          <cell r="E483"/>
          <cell r="F483"/>
          <cell r="G483"/>
        </row>
        <row r="484">
          <cell r="C484"/>
          <cell r="D484"/>
          <cell r="E484"/>
          <cell r="F484"/>
          <cell r="G484"/>
        </row>
        <row r="485">
          <cell r="C485"/>
          <cell r="D485"/>
          <cell r="E485"/>
          <cell r="F485"/>
          <cell r="G485"/>
        </row>
        <row r="486">
          <cell r="C486"/>
          <cell r="D486"/>
          <cell r="E486"/>
          <cell r="F486"/>
          <cell r="G486"/>
        </row>
        <row r="487">
          <cell r="C487"/>
          <cell r="D487"/>
          <cell r="E487"/>
          <cell r="F487"/>
          <cell r="G487"/>
        </row>
        <row r="488">
          <cell r="C488"/>
          <cell r="D488"/>
          <cell r="E488"/>
          <cell r="F488"/>
          <cell r="G488"/>
        </row>
        <row r="489">
          <cell r="C489"/>
          <cell r="D489"/>
          <cell r="E489"/>
          <cell r="F489"/>
          <cell r="G489"/>
        </row>
        <row r="490">
          <cell r="C490"/>
          <cell r="D490"/>
          <cell r="E490"/>
          <cell r="F490"/>
          <cell r="G490"/>
        </row>
        <row r="491">
          <cell r="C491"/>
          <cell r="D491"/>
          <cell r="E491"/>
          <cell r="F491"/>
          <cell r="G491"/>
        </row>
        <row r="492">
          <cell r="C492"/>
          <cell r="D492"/>
          <cell r="E492"/>
          <cell r="F492"/>
          <cell r="G492"/>
        </row>
        <row r="493">
          <cell r="C493"/>
          <cell r="D493"/>
          <cell r="E493"/>
          <cell r="F493"/>
          <cell r="G493"/>
        </row>
        <row r="494">
          <cell r="C494"/>
          <cell r="D494"/>
          <cell r="E494"/>
          <cell r="F494"/>
          <cell r="G494"/>
        </row>
        <row r="495">
          <cell r="C495"/>
          <cell r="D495"/>
          <cell r="E495"/>
          <cell r="F495"/>
          <cell r="G495"/>
        </row>
        <row r="496">
          <cell r="C496"/>
          <cell r="D496"/>
          <cell r="E496"/>
          <cell r="F496"/>
          <cell r="G496"/>
        </row>
        <row r="497">
          <cell r="C497"/>
          <cell r="D497"/>
          <cell r="E497"/>
          <cell r="F497"/>
          <cell r="G497"/>
        </row>
        <row r="498">
          <cell r="C498"/>
          <cell r="D498"/>
          <cell r="E498"/>
          <cell r="F498"/>
          <cell r="G498"/>
        </row>
        <row r="499">
          <cell r="C499"/>
          <cell r="D499"/>
          <cell r="E499"/>
          <cell r="F499"/>
          <cell r="G499"/>
        </row>
        <row r="500">
          <cell r="C500"/>
          <cell r="D500"/>
          <cell r="E500"/>
          <cell r="F500"/>
          <cell r="G500"/>
        </row>
        <row r="501">
          <cell r="C501"/>
          <cell r="D501"/>
          <cell r="E501"/>
          <cell r="F501"/>
          <cell r="G501"/>
        </row>
        <row r="502">
          <cell r="C502"/>
          <cell r="D502"/>
          <cell r="E502"/>
          <cell r="F502"/>
          <cell r="G502"/>
        </row>
        <row r="503">
          <cell r="C503"/>
          <cell r="D503"/>
          <cell r="E503"/>
          <cell r="F503"/>
          <cell r="G503"/>
        </row>
        <row r="504">
          <cell r="C504"/>
          <cell r="D504"/>
          <cell r="E504"/>
          <cell r="F504"/>
          <cell r="G504"/>
        </row>
        <row r="505">
          <cell r="C505"/>
          <cell r="D505"/>
          <cell r="E505"/>
          <cell r="F505"/>
          <cell r="G505"/>
        </row>
        <row r="506">
          <cell r="C506"/>
          <cell r="D506"/>
          <cell r="E506"/>
          <cell r="F506"/>
          <cell r="G506"/>
        </row>
        <row r="507">
          <cell r="C507"/>
          <cell r="D507"/>
          <cell r="E507"/>
          <cell r="F507"/>
          <cell r="G507"/>
        </row>
        <row r="508">
          <cell r="C508"/>
          <cell r="D508"/>
          <cell r="E508"/>
          <cell r="F508"/>
          <cell r="G508"/>
        </row>
        <row r="509">
          <cell r="C509"/>
          <cell r="D509"/>
          <cell r="E509"/>
          <cell r="F509"/>
          <cell r="G509"/>
        </row>
        <row r="510">
          <cell r="C510"/>
          <cell r="D510"/>
          <cell r="E510"/>
          <cell r="F510"/>
          <cell r="G510"/>
        </row>
        <row r="511">
          <cell r="C511"/>
          <cell r="D511"/>
          <cell r="E511"/>
          <cell r="F511"/>
          <cell r="G511"/>
        </row>
        <row r="512">
          <cell r="C512"/>
          <cell r="D512"/>
          <cell r="E512"/>
          <cell r="F512"/>
          <cell r="G512"/>
        </row>
        <row r="513">
          <cell r="C513"/>
          <cell r="D513"/>
          <cell r="E513"/>
          <cell r="F513"/>
          <cell r="G513"/>
        </row>
        <row r="514">
          <cell r="C514"/>
          <cell r="D514"/>
          <cell r="E514"/>
          <cell r="F514"/>
          <cell r="G514"/>
        </row>
        <row r="515">
          <cell r="C515"/>
          <cell r="D515"/>
          <cell r="E515"/>
          <cell r="F515"/>
          <cell r="G515"/>
        </row>
        <row r="516">
          <cell r="C516"/>
          <cell r="D516"/>
          <cell r="E516"/>
          <cell r="F516"/>
          <cell r="G516"/>
        </row>
        <row r="517">
          <cell r="C517"/>
          <cell r="D517"/>
          <cell r="E517"/>
          <cell r="F517"/>
          <cell r="G517"/>
        </row>
        <row r="518">
          <cell r="C518"/>
          <cell r="D518"/>
          <cell r="E518"/>
          <cell r="F518"/>
          <cell r="G518"/>
        </row>
        <row r="519">
          <cell r="C519"/>
          <cell r="D519"/>
          <cell r="E519"/>
          <cell r="F519"/>
          <cell r="G519"/>
        </row>
        <row r="520">
          <cell r="C520"/>
          <cell r="D520"/>
          <cell r="E520"/>
          <cell r="F520"/>
          <cell r="G520"/>
        </row>
        <row r="521">
          <cell r="C521"/>
          <cell r="D521"/>
          <cell r="E521"/>
          <cell r="F521"/>
          <cell r="G521"/>
        </row>
        <row r="522">
          <cell r="C522"/>
          <cell r="D522"/>
          <cell r="E522"/>
          <cell r="F522"/>
          <cell r="G522"/>
        </row>
        <row r="523">
          <cell r="C523"/>
          <cell r="D523"/>
          <cell r="E523"/>
          <cell r="F523"/>
          <cell r="G523"/>
        </row>
        <row r="524">
          <cell r="C524"/>
          <cell r="D524"/>
          <cell r="E524"/>
          <cell r="F524"/>
          <cell r="G524"/>
        </row>
        <row r="525">
          <cell r="C525"/>
          <cell r="D525"/>
          <cell r="E525"/>
          <cell r="F525"/>
          <cell r="G525"/>
        </row>
        <row r="526">
          <cell r="C526"/>
          <cell r="D526"/>
          <cell r="E526"/>
          <cell r="F526"/>
          <cell r="G526"/>
        </row>
        <row r="527">
          <cell r="C527"/>
          <cell r="D527"/>
          <cell r="E527"/>
          <cell r="F527"/>
          <cell r="G527"/>
        </row>
        <row r="528">
          <cell r="C528"/>
          <cell r="D528"/>
          <cell r="E528"/>
          <cell r="F528"/>
          <cell r="G528"/>
        </row>
        <row r="529">
          <cell r="C529"/>
          <cell r="D529"/>
          <cell r="E529"/>
          <cell r="F529"/>
          <cell r="G529"/>
        </row>
        <row r="530">
          <cell r="C530"/>
          <cell r="D530"/>
          <cell r="E530"/>
          <cell r="F530"/>
          <cell r="G530"/>
        </row>
        <row r="531">
          <cell r="C531"/>
          <cell r="D531"/>
          <cell r="E531"/>
          <cell r="F531"/>
          <cell r="G531"/>
        </row>
        <row r="532">
          <cell r="C532"/>
          <cell r="D532"/>
          <cell r="E532"/>
          <cell r="F532"/>
          <cell r="G532"/>
        </row>
        <row r="533">
          <cell r="C533"/>
          <cell r="D533"/>
          <cell r="E533"/>
          <cell r="F533"/>
          <cell r="G533"/>
        </row>
        <row r="534">
          <cell r="C534"/>
          <cell r="D534"/>
          <cell r="E534"/>
          <cell r="F534"/>
          <cell r="G534"/>
        </row>
        <row r="535">
          <cell r="C535"/>
          <cell r="D535"/>
          <cell r="E535"/>
          <cell r="F535"/>
          <cell r="G535"/>
        </row>
        <row r="536">
          <cell r="C536"/>
          <cell r="D536"/>
          <cell r="E536"/>
          <cell r="F536"/>
          <cell r="G536"/>
        </row>
        <row r="537">
          <cell r="C537"/>
          <cell r="D537"/>
          <cell r="E537"/>
          <cell r="F537"/>
          <cell r="G537"/>
        </row>
        <row r="538">
          <cell r="C538"/>
          <cell r="D538"/>
          <cell r="E538"/>
          <cell r="F538"/>
          <cell r="G538"/>
        </row>
        <row r="539">
          <cell r="C539"/>
          <cell r="D539"/>
          <cell r="E539"/>
          <cell r="F539"/>
          <cell r="G539"/>
        </row>
        <row r="540">
          <cell r="C540"/>
          <cell r="D540"/>
          <cell r="E540"/>
          <cell r="F540"/>
          <cell r="G540"/>
        </row>
        <row r="541">
          <cell r="C541"/>
          <cell r="D541"/>
          <cell r="E541"/>
          <cell r="F541"/>
          <cell r="G541"/>
        </row>
        <row r="542">
          <cell r="C542"/>
          <cell r="D542"/>
          <cell r="E542"/>
          <cell r="F542"/>
          <cell r="G542"/>
        </row>
        <row r="543">
          <cell r="C543"/>
          <cell r="D543"/>
          <cell r="E543"/>
          <cell r="F543"/>
          <cell r="G543"/>
        </row>
        <row r="544">
          <cell r="C544"/>
          <cell r="D544"/>
          <cell r="E544"/>
          <cell r="F544"/>
          <cell r="G544"/>
        </row>
        <row r="545">
          <cell r="C545"/>
          <cell r="D545"/>
          <cell r="E545"/>
          <cell r="F545"/>
          <cell r="G545"/>
        </row>
        <row r="546">
          <cell r="C546"/>
          <cell r="D546"/>
          <cell r="E546"/>
          <cell r="F546"/>
          <cell r="G546"/>
        </row>
        <row r="547">
          <cell r="C547"/>
          <cell r="D547"/>
          <cell r="E547"/>
          <cell r="F547"/>
          <cell r="G547"/>
        </row>
        <row r="548">
          <cell r="C548"/>
          <cell r="D548"/>
          <cell r="E548"/>
          <cell r="F548"/>
          <cell r="G548"/>
        </row>
        <row r="549">
          <cell r="C549"/>
          <cell r="D549"/>
          <cell r="E549"/>
          <cell r="F549"/>
          <cell r="G549"/>
        </row>
        <row r="550">
          <cell r="C550"/>
          <cell r="D550"/>
          <cell r="E550"/>
          <cell r="F550"/>
          <cell r="G550"/>
        </row>
        <row r="551">
          <cell r="C551"/>
          <cell r="D551"/>
          <cell r="E551"/>
          <cell r="F551"/>
          <cell r="G551"/>
        </row>
        <row r="552">
          <cell r="C552"/>
          <cell r="D552"/>
          <cell r="E552"/>
          <cell r="F552"/>
          <cell r="G552"/>
        </row>
        <row r="553">
          <cell r="C553"/>
          <cell r="D553"/>
          <cell r="E553"/>
          <cell r="F553"/>
          <cell r="G553"/>
        </row>
        <row r="554">
          <cell r="C554"/>
          <cell r="D554"/>
          <cell r="E554"/>
          <cell r="F554"/>
          <cell r="G554"/>
        </row>
        <row r="555">
          <cell r="C555"/>
          <cell r="D555"/>
          <cell r="E555"/>
          <cell r="F555"/>
          <cell r="G555"/>
        </row>
        <row r="556">
          <cell r="C556"/>
          <cell r="D556"/>
          <cell r="E556"/>
          <cell r="F556"/>
          <cell r="G556"/>
        </row>
        <row r="557">
          <cell r="C557"/>
          <cell r="D557"/>
          <cell r="E557"/>
          <cell r="F557"/>
          <cell r="G557"/>
        </row>
        <row r="558">
          <cell r="C558"/>
          <cell r="D558"/>
          <cell r="E558"/>
          <cell r="F558"/>
          <cell r="G558"/>
        </row>
        <row r="559">
          <cell r="C559"/>
          <cell r="D559"/>
          <cell r="E559"/>
          <cell r="F559"/>
          <cell r="G559"/>
        </row>
        <row r="560">
          <cell r="C560"/>
          <cell r="D560"/>
          <cell r="E560"/>
          <cell r="F560"/>
          <cell r="G560"/>
        </row>
        <row r="561">
          <cell r="C561"/>
          <cell r="D561"/>
          <cell r="E561"/>
          <cell r="F561"/>
          <cell r="G561"/>
        </row>
        <row r="562">
          <cell r="C562"/>
          <cell r="D562"/>
          <cell r="E562"/>
          <cell r="F562"/>
          <cell r="G562"/>
        </row>
        <row r="563">
          <cell r="C563"/>
          <cell r="D563"/>
          <cell r="E563"/>
          <cell r="F563"/>
          <cell r="G563"/>
        </row>
        <row r="564">
          <cell r="C564"/>
          <cell r="D564"/>
          <cell r="E564"/>
          <cell r="F564"/>
          <cell r="G564"/>
        </row>
        <row r="565">
          <cell r="C565"/>
          <cell r="D565"/>
          <cell r="E565"/>
          <cell r="F565"/>
          <cell r="G565"/>
        </row>
        <row r="566">
          <cell r="C566"/>
          <cell r="D566"/>
          <cell r="E566"/>
          <cell r="F566"/>
          <cell r="G566"/>
        </row>
        <row r="567">
          <cell r="C567"/>
          <cell r="D567"/>
          <cell r="E567"/>
          <cell r="F567"/>
          <cell r="G567"/>
        </row>
        <row r="568">
          <cell r="C568"/>
          <cell r="D568"/>
          <cell r="E568"/>
          <cell r="F568"/>
          <cell r="G568"/>
        </row>
        <row r="569">
          <cell r="C569"/>
          <cell r="D569"/>
          <cell r="E569"/>
          <cell r="F569"/>
          <cell r="G569"/>
        </row>
        <row r="570">
          <cell r="C570"/>
          <cell r="D570"/>
          <cell r="E570"/>
          <cell r="F570"/>
          <cell r="G570"/>
        </row>
        <row r="571">
          <cell r="C571"/>
          <cell r="D571"/>
          <cell r="E571"/>
          <cell r="F571"/>
          <cell r="G571"/>
        </row>
        <row r="572">
          <cell r="C572"/>
          <cell r="D572"/>
          <cell r="E572"/>
          <cell r="F572"/>
          <cell r="G572"/>
        </row>
        <row r="573">
          <cell r="C573"/>
          <cell r="D573"/>
          <cell r="E573"/>
          <cell r="F573"/>
          <cell r="G573"/>
        </row>
        <row r="574">
          <cell r="C574"/>
          <cell r="D574"/>
          <cell r="E574"/>
          <cell r="F574"/>
          <cell r="G574"/>
        </row>
        <row r="575">
          <cell r="C575"/>
          <cell r="D575"/>
          <cell r="E575"/>
          <cell r="F575"/>
          <cell r="G575"/>
        </row>
        <row r="576">
          <cell r="C576"/>
          <cell r="D576"/>
          <cell r="E576"/>
          <cell r="F576"/>
          <cell r="G576"/>
        </row>
        <row r="577">
          <cell r="C577"/>
          <cell r="D577"/>
          <cell r="E577"/>
          <cell r="F577"/>
          <cell r="G577"/>
        </row>
        <row r="578">
          <cell r="C578"/>
          <cell r="D578"/>
          <cell r="E578"/>
          <cell r="F578"/>
          <cell r="G578"/>
        </row>
        <row r="579">
          <cell r="C579"/>
          <cell r="D579"/>
          <cell r="E579"/>
          <cell r="F579"/>
          <cell r="G579"/>
        </row>
        <row r="580">
          <cell r="C580"/>
          <cell r="D580"/>
          <cell r="E580"/>
          <cell r="F580"/>
          <cell r="G580"/>
        </row>
        <row r="581">
          <cell r="C581"/>
          <cell r="D581"/>
          <cell r="E581"/>
          <cell r="F581"/>
          <cell r="G581"/>
        </row>
        <row r="582">
          <cell r="C582"/>
          <cell r="D582"/>
          <cell r="E582"/>
          <cell r="F582"/>
          <cell r="G582"/>
        </row>
        <row r="583">
          <cell r="C583"/>
          <cell r="D583"/>
          <cell r="E583"/>
          <cell r="F583"/>
          <cell r="G583"/>
        </row>
        <row r="584">
          <cell r="C584"/>
          <cell r="D584"/>
          <cell r="E584"/>
          <cell r="F584"/>
          <cell r="G584"/>
        </row>
        <row r="585">
          <cell r="C585"/>
          <cell r="D585"/>
          <cell r="E585"/>
          <cell r="F585"/>
          <cell r="G585"/>
        </row>
        <row r="586">
          <cell r="C586"/>
          <cell r="D586"/>
          <cell r="E586"/>
          <cell r="F586"/>
          <cell r="G586"/>
        </row>
        <row r="587">
          <cell r="C587"/>
          <cell r="D587"/>
          <cell r="E587"/>
          <cell r="F587"/>
          <cell r="G587"/>
        </row>
        <row r="588">
          <cell r="C588"/>
          <cell r="D588"/>
          <cell r="E588"/>
          <cell r="F588"/>
          <cell r="G588"/>
        </row>
        <row r="589">
          <cell r="C589"/>
          <cell r="D589"/>
          <cell r="E589"/>
          <cell r="F589"/>
          <cell r="G589"/>
        </row>
        <row r="590">
          <cell r="C590"/>
          <cell r="D590"/>
          <cell r="E590"/>
          <cell r="F590"/>
          <cell r="G590"/>
        </row>
        <row r="591">
          <cell r="C591"/>
          <cell r="D591"/>
          <cell r="E591"/>
          <cell r="F591"/>
          <cell r="G591"/>
        </row>
        <row r="592">
          <cell r="C592"/>
          <cell r="D592"/>
          <cell r="E592"/>
          <cell r="F592"/>
          <cell r="G592"/>
        </row>
        <row r="593">
          <cell r="C593"/>
          <cell r="D593"/>
          <cell r="E593"/>
          <cell r="F593"/>
          <cell r="G593"/>
        </row>
        <row r="594">
          <cell r="C594"/>
          <cell r="D594"/>
          <cell r="E594"/>
          <cell r="F594"/>
          <cell r="G594"/>
        </row>
        <row r="595">
          <cell r="C595"/>
          <cell r="D595"/>
          <cell r="E595"/>
          <cell r="F595"/>
          <cell r="G595"/>
        </row>
        <row r="596">
          <cell r="C596"/>
          <cell r="D596"/>
          <cell r="E596"/>
          <cell r="F596"/>
          <cell r="G596"/>
        </row>
        <row r="597">
          <cell r="C597"/>
          <cell r="D597"/>
          <cell r="E597"/>
          <cell r="F597"/>
          <cell r="G597"/>
        </row>
        <row r="598">
          <cell r="C598"/>
          <cell r="D598"/>
          <cell r="E598"/>
          <cell r="F598"/>
          <cell r="G598"/>
        </row>
        <row r="599">
          <cell r="C599"/>
          <cell r="D599"/>
          <cell r="E599"/>
          <cell r="F599"/>
          <cell r="G599"/>
        </row>
        <row r="600">
          <cell r="C600"/>
          <cell r="D600"/>
          <cell r="E600"/>
          <cell r="F600"/>
          <cell r="G600"/>
        </row>
        <row r="601">
          <cell r="C601"/>
          <cell r="D601"/>
          <cell r="E601"/>
          <cell r="F601"/>
          <cell r="G601"/>
        </row>
        <row r="602">
          <cell r="C602"/>
          <cell r="D602"/>
          <cell r="E602"/>
          <cell r="F602"/>
          <cell r="G602"/>
        </row>
        <row r="603">
          <cell r="C603"/>
          <cell r="D603"/>
          <cell r="E603"/>
          <cell r="F603"/>
          <cell r="G603"/>
        </row>
        <row r="604">
          <cell r="C604"/>
          <cell r="D604"/>
          <cell r="E604"/>
          <cell r="F604"/>
          <cell r="G604"/>
        </row>
        <row r="605">
          <cell r="C605"/>
          <cell r="D605"/>
          <cell r="E605"/>
          <cell r="F605"/>
          <cell r="G605"/>
        </row>
        <row r="606">
          <cell r="C606"/>
          <cell r="D606"/>
          <cell r="E606"/>
          <cell r="F606"/>
          <cell r="G606"/>
        </row>
        <row r="607">
          <cell r="C607"/>
          <cell r="D607"/>
          <cell r="E607"/>
          <cell r="F607"/>
          <cell r="G607"/>
        </row>
        <row r="608">
          <cell r="C608"/>
          <cell r="D608"/>
          <cell r="E608"/>
          <cell r="F608"/>
          <cell r="G608"/>
        </row>
        <row r="609">
          <cell r="C609"/>
          <cell r="D609"/>
          <cell r="E609"/>
          <cell r="F609"/>
          <cell r="G609"/>
        </row>
        <row r="610">
          <cell r="C610"/>
          <cell r="D610"/>
          <cell r="E610"/>
          <cell r="F610"/>
          <cell r="G610"/>
        </row>
        <row r="611">
          <cell r="C611"/>
          <cell r="D611"/>
          <cell r="E611"/>
          <cell r="F611"/>
          <cell r="G611"/>
        </row>
        <row r="612">
          <cell r="C612"/>
          <cell r="D612"/>
          <cell r="E612"/>
          <cell r="F612"/>
          <cell r="G612"/>
        </row>
        <row r="613">
          <cell r="C613"/>
          <cell r="D613"/>
          <cell r="E613"/>
          <cell r="F613"/>
          <cell r="G613"/>
        </row>
        <row r="614">
          <cell r="C614"/>
          <cell r="D614"/>
          <cell r="E614"/>
          <cell r="F614"/>
          <cell r="G614"/>
        </row>
        <row r="615">
          <cell r="C615"/>
          <cell r="D615"/>
          <cell r="E615"/>
          <cell r="F615"/>
          <cell r="G615"/>
        </row>
        <row r="616">
          <cell r="C616"/>
          <cell r="D616"/>
          <cell r="E616"/>
          <cell r="F616"/>
          <cell r="G616"/>
        </row>
        <row r="617">
          <cell r="C617"/>
          <cell r="D617"/>
          <cell r="E617"/>
          <cell r="F617"/>
          <cell r="G617"/>
        </row>
        <row r="618">
          <cell r="C618"/>
          <cell r="D618"/>
          <cell r="E618"/>
          <cell r="F618"/>
          <cell r="G618"/>
        </row>
        <row r="619">
          <cell r="C619"/>
          <cell r="D619"/>
          <cell r="E619"/>
          <cell r="F619"/>
          <cell r="G619"/>
        </row>
        <row r="620">
          <cell r="C620"/>
          <cell r="D620"/>
          <cell r="E620"/>
          <cell r="F620"/>
          <cell r="G620"/>
        </row>
        <row r="621">
          <cell r="C621"/>
          <cell r="D621"/>
          <cell r="E621"/>
          <cell r="F621"/>
          <cell r="G621"/>
        </row>
        <row r="622">
          <cell r="C622"/>
          <cell r="D622"/>
          <cell r="E622"/>
          <cell r="F622"/>
          <cell r="G622"/>
        </row>
        <row r="623">
          <cell r="C623"/>
          <cell r="D623"/>
          <cell r="E623"/>
          <cell r="F623"/>
          <cell r="G623"/>
        </row>
        <row r="624">
          <cell r="C624"/>
          <cell r="D624"/>
          <cell r="E624"/>
          <cell r="F624"/>
          <cell r="G624"/>
        </row>
        <row r="625">
          <cell r="C625"/>
          <cell r="D625"/>
          <cell r="E625"/>
          <cell r="F625"/>
          <cell r="G625"/>
        </row>
        <row r="626">
          <cell r="C626"/>
          <cell r="D626"/>
          <cell r="E626"/>
          <cell r="F626"/>
          <cell r="G626"/>
        </row>
        <row r="627">
          <cell r="C627"/>
          <cell r="D627"/>
          <cell r="E627"/>
          <cell r="F627"/>
          <cell r="G627"/>
        </row>
        <row r="628">
          <cell r="C628"/>
          <cell r="D628"/>
          <cell r="E628"/>
          <cell r="F628"/>
          <cell r="G628"/>
        </row>
        <row r="629">
          <cell r="C629"/>
          <cell r="D629"/>
          <cell r="E629"/>
          <cell r="F629"/>
          <cell r="G629"/>
        </row>
        <row r="630">
          <cell r="C630"/>
          <cell r="D630"/>
          <cell r="E630"/>
          <cell r="F630"/>
          <cell r="G630"/>
        </row>
        <row r="631">
          <cell r="C631"/>
          <cell r="D631"/>
          <cell r="E631"/>
          <cell r="F631"/>
          <cell r="G631"/>
        </row>
        <row r="632">
          <cell r="C632"/>
          <cell r="D632"/>
          <cell r="E632"/>
          <cell r="F632"/>
          <cell r="G632"/>
        </row>
        <row r="633">
          <cell r="C633"/>
          <cell r="D633"/>
          <cell r="E633"/>
          <cell r="F633"/>
          <cell r="G633"/>
        </row>
        <row r="634">
          <cell r="C634"/>
          <cell r="D634"/>
          <cell r="E634"/>
          <cell r="F634"/>
          <cell r="G634"/>
        </row>
        <row r="635">
          <cell r="C635"/>
          <cell r="D635"/>
          <cell r="E635"/>
          <cell r="F635"/>
          <cell r="G635"/>
        </row>
        <row r="636">
          <cell r="C636"/>
          <cell r="D636"/>
          <cell r="E636"/>
          <cell r="F636"/>
          <cell r="G636"/>
        </row>
        <row r="637">
          <cell r="C637"/>
          <cell r="D637"/>
          <cell r="E637"/>
          <cell r="F637"/>
          <cell r="G637"/>
        </row>
        <row r="638">
          <cell r="C638"/>
          <cell r="D638"/>
          <cell r="E638"/>
          <cell r="F638"/>
          <cell r="G638"/>
        </row>
        <row r="639">
          <cell r="C639"/>
          <cell r="D639"/>
          <cell r="E639"/>
          <cell r="F639"/>
          <cell r="G639"/>
        </row>
        <row r="640">
          <cell r="C640"/>
          <cell r="D640"/>
          <cell r="E640"/>
          <cell r="F640"/>
          <cell r="G640"/>
        </row>
        <row r="641">
          <cell r="C641"/>
          <cell r="D641"/>
          <cell r="E641"/>
          <cell r="F641"/>
          <cell r="G641"/>
        </row>
        <row r="642">
          <cell r="C642"/>
          <cell r="D642"/>
          <cell r="E642"/>
          <cell r="F642"/>
          <cell r="G642"/>
        </row>
        <row r="643">
          <cell r="C643"/>
          <cell r="D643"/>
          <cell r="E643"/>
          <cell r="F643"/>
          <cell r="G643"/>
        </row>
        <row r="644">
          <cell r="C644"/>
          <cell r="D644"/>
          <cell r="E644"/>
          <cell r="F644"/>
          <cell r="G644"/>
        </row>
        <row r="645">
          <cell r="C645"/>
          <cell r="D645"/>
          <cell r="E645"/>
          <cell r="F645"/>
          <cell r="G645"/>
        </row>
        <row r="646">
          <cell r="C646"/>
          <cell r="D646"/>
          <cell r="E646"/>
          <cell r="F646"/>
          <cell r="G646"/>
        </row>
        <row r="647">
          <cell r="C647"/>
          <cell r="D647"/>
          <cell r="E647"/>
          <cell r="F647"/>
          <cell r="G647"/>
        </row>
        <row r="648">
          <cell r="C648"/>
          <cell r="D648"/>
          <cell r="E648"/>
          <cell r="F648"/>
          <cell r="G648"/>
        </row>
        <row r="649">
          <cell r="C649"/>
          <cell r="D649"/>
          <cell r="E649"/>
          <cell r="F649"/>
          <cell r="G649"/>
        </row>
        <row r="650">
          <cell r="C650"/>
          <cell r="D650"/>
          <cell r="E650"/>
          <cell r="F650"/>
          <cell r="G650"/>
        </row>
        <row r="651">
          <cell r="C651"/>
          <cell r="D651"/>
          <cell r="E651"/>
          <cell r="F651"/>
          <cell r="G651"/>
        </row>
        <row r="652">
          <cell r="C652"/>
          <cell r="D652"/>
          <cell r="E652"/>
          <cell r="F652"/>
          <cell r="G652"/>
        </row>
        <row r="653">
          <cell r="C653"/>
          <cell r="D653"/>
          <cell r="E653"/>
          <cell r="F653"/>
          <cell r="G653"/>
        </row>
        <row r="654">
          <cell r="C654"/>
          <cell r="D654"/>
          <cell r="E654"/>
          <cell r="F654"/>
          <cell r="G654"/>
        </row>
        <row r="655">
          <cell r="C655"/>
          <cell r="D655"/>
          <cell r="E655"/>
          <cell r="F655"/>
          <cell r="G655"/>
        </row>
        <row r="656">
          <cell r="C656"/>
          <cell r="D656"/>
          <cell r="E656"/>
          <cell r="F656"/>
          <cell r="G656"/>
        </row>
        <row r="657">
          <cell r="C657"/>
          <cell r="D657"/>
          <cell r="E657"/>
          <cell r="F657"/>
          <cell r="G657"/>
        </row>
        <row r="658">
          <cell r="C658"/>
          <cell r="D658"/>
          <cell r="E658"/>
          <cell r="F658"/>
          <cell r="G658"/>
        </row>
        <row r="659">
          <cell r="C659"/>
          <cell r="D659"/>
          <cell r="E659"/>
          <cell r="F659"/>
          <cell r="G659"/>
        </row>
        <row r="660">
          <cell r="C660"/>
          <cell r="D660"/>
          <cell r="E660"/>
          <cell r="F660"/>
          <cell r="G660"/>
        </row>
        <row r="661">
          <cell r="C661"/>
          <cell r="D661"/>
          <cell r="E661"/>
          <cell r="F661"/>
          <cell r="G661"/>
        </row>
        <row r="662">
          <cell r="C662"/>
          <cell r="D662"/>
          <cell r="E662"/>
          <cell r="F662"/>
          <cell r="G662"/>
        </row>
        <row r="663">
          <cell r="C663"/>
          <cell r="D663"/>
          <cell r="E663"/>
          <cell r="F663"/>
          <cell r="G663"/>
        </row>
        <row r="664">
          <cell r="C664"/>
          <cell r="D664"/>
          <cell r="E664"/>
          <cell r="F664"/>
          <cell r="G664"/>
        </row>
        <row r="665">
          <cell r="C665"/>
          <cell r="D665"/>
          <cell r="E665"/>
          <cell r="F665"/>
          <cell r="G665"/>
        </row>
        <row r="666">
          <cell r="C666"/>
          <cell r="D666"/>
          <cell r="E666"/>
          <cell r="F666"/>
          <cell r="G666"/>
        </row>
        <row r="667">
          <cell r="C667"/>
          <cell r="D667"/>
          <cell r="E667"/>
          <cell r="F667"/>
          <cell r="G667"/>
        </row>
        <row r="668">
          <cell r="C668"/>
          <cell r="D668"/>
          <cell r="E668"/>
          <cell r="F668"/>
          <cell r="G668"/>
        </row>
        <row r="669">
          <cell r="C669"/>
          <cell r="D669"/>
          <cell r="E669"/>
          <cell r="F669"/>
          <cell r="G669"/>
        </row>
        <row r="670">
          <cell r="C670"/>
          <cell r="D670"/>
          <cell r="E670"/>
          <cell r="F670"/>
          <cell r="G670"/>
        </row>
        <row r="671">
          <cell r="C671"/>
          <cell r="D671"/>
          <cell r="E671"/>
          <cell r="F671"/>
          <cell r="G671"/>
        </row>
        <row r="672">
          <cell r="C672"/>
          <cell r="D672"/>
          <cell r="E672"/>
          <cell r="F672"/>
          <cell r="G672"/>
        </row>
        <row r="673">
          <cell r="C673"/>
          <cell r="D673"/>
          <cell r="E673"/>
          <cell r="F673"/>
          <cell r="G673"/>
        </row>
        <row r="674">
          <cell r="C674"/>
          <cell r="D674"/>
          <cell r="E674"/>
          <cell r="F674"/>
          <cell r="G674"/>
        </row>
        <row r="675">
          <cell r="C675"/>
          <cell r="D675"/>
          <cell r="E675"/>
          <cell r="F675"/>
          <cell r="G675"/>
        </row>
        <row r="676">
          <cell r="C676"/>
          <cell r="D676"/>
          <cell r="E676"/>
          <cell r="F676"/>
          <cell r="G676"/>
        </row>
        <row r="677">
          <cell r="C677"/>
          <cell r="D677"/>
          <cell r="E677"/>
          <cell r="F677"/>
          <cell r="G677"/>
        </row>
        <row r="678">
          <cell r="C678"/>
          <cell r="D678"/>
          <cell r="E678"/>
          <cell r="F678"/>
          <cell r="G678"/>
        </row>
        <row r="679">
          <cell r="C679"/>
          <cell r="D679"/>
          <cell r="E679"/>
          <cell r="F679"/>
          <cell r="G679"/>
        </row>
        <row r="680">
          <cell r="C680"/>
          <cell r="D680"/>
          <cell r="E680"/>
          <cell r="F680"/>
          <cell r="G680"/>
        </row>
        <row r="681">
          <cell r="C681"/>
          <cell r="D681"/>
          <cell r="E681"/>
          <cell r="F681"/>
          <cell r="G681"/>
        </row>
        <row r="682">
          <cell r="C682"/>
          <cell r="D682"/>
          <cell r="E682"/>
          <cell r="F682"/>
          <cell r="G682"/>
        </row>
        <row r="683">
          <cell r="C683"/>
          <cell r="D683"/>
          <cell r="E683"/>
          <cell r="F683"/>
          <cell r="G683"/>
        </row>
        <row r="684">
          <cell r="C684"/>
          <cell r="D684"/>
          <cell r="E684"/>
          <cell r="F684"/>
          <cell r="G684"/>
        </row>
        <row r="685">
          <cell r="C685"/>
          <cell r="D685"/>
          <cell r="E685"/>
          <cell r="F685"/>
          <cell r="G685"/>
        </row>
        <row r="686">
          <cell r="C686"/>
          <cell r="D686"/>
          <cell r="E686"/>
          <cell r="F686"/>
          <cell r="G686"/>
        </row>
        <row r="687">
          <cell r="C687"/>
          <cell r="D687"/>
          <cell r="E687"/>
          <cell r="F687"/>
          <cell r="G687"/>
        </row>
        <row r="688">
          <cell r="C688"/>
          <cell r="D688"/>
          <cell r="E688"/>
          <cell r="F688"/>
          <cell r="G688"/>
        </row>
        <row r="689">
          <cell r="C689"/>
          <cell r="D689"/>
          <cell r="E689"/>
          <cell r="F689"/>
          <cell r="G689"/>
        </row>
        <row r="690">
          <cell r="C690"/>
          <cell r="D690"/>
          <cell r="E690"/>
          <cell r="F690"/>
          <cell r="G690"/>
        </row>
        <row r="691">
          <cell r="C691"/>
          <cell r="D691"/>
          <cell r="E691"/>
          <cell r="F691"/>
          <cell r="G691"/>
        </row>
        <row r="692">
          <cell r="C692"/>
          <cell r="D692"/>
          <cell r="E692"/>
          <cell r="F692"/>
          <cell r="G692"/>
        </row>
        <row r="693">
          <cell r="C693"/>
          <cell r="D693"/>
          <cell r="E693"/>
          <cell r="F693"/>
          <cell r="G693"/>
        </row>
        <row r="694">
          <cell r="C694"/>
          <cell r="D694"/>
          <cell r="E694"/>
          <cell r="F694"/>
          <cell r="G694"/>
        </row>
        <row r="695">
          <cell r="C695"/>
          <cell r="D695"/>
          <cell r="E695"/>
          <cell r="F695"/>
          <cell r="G695"/>
        </row>
        <row r="696">
          <cell r="C696"/>
          <cell r="D696"/>
          <cell r="E696"/>
          <cell r="F696"/>
          <cell r="G696"/>
        </row>
        <row r="697">
          <cell r="C697"/>
          <cell r="D697"/>
          <cell r="E697"/>
          <cell r="F697"/>
          <cell r="G697"/>
        </row>
        <row r="698">
          <cell r="C698"/>
          <cell r="D698"/>
          <cell r="E698"/>
          <cell r="F698"/>
          <cell r="G698"/>
        </row>
        <row r="699">
          <cell r="C699"/>
          <cell r="D699"/>
          <cell r="E699"/>
          <cell r="F699"/>
          <cell r="G699"/>
        </row>
        <row r="700">
          <cell r="C700"/>
          <cell r="D700"/>
          <cell r="E700"/>
          <cell r="F700"/>
          <cell r="G700"/>
        </row>
        <row r="701">
          <cell r="C701"/>
          <cell r="D701"/>
          <cell r="E701"/>
          <cell r="F701"/>
          <cell r="G701"/>
        </row>
        <row r="702">
          <cell r="C702"/>
          <cell r="D702"/>
          <cell r="E702"/>
          <cell r="F702"/>
          <cell r="G702"/>
        </row>
        <row r="703">
          <cell r="C703"/>
          <cell r="D703"/>
          <cell r="E703"/>
          <cell r="F703"/>
          <cell r="G703"/>
        </row>
        <row r="704">
          <cell r="C704"/>
          <cell r="D704"/>
          <cell r="E704"/>
          <cell r="F704"/>
          <cell r="G704"/>
        </row>
        <row r="705">
          <cell r="C705"/>
          <cell r="D705"/>
          <cell r="E705"/>
          <cell r="F705"/>
          <cell r="G705"/>
        </row>
        <row r="706">
          <cell r="C706"/>
          <cell r="D706"/>
          <cell r="E706"/>
          <cell r="F706"/>
          <cell r="G706"/>
        </row>
        <row r="707">
          <cell r="C707"/>
          <cell r="D707"/>
          <cell r="E707"/>
          <cell r="F707"/>
          <cell r="G707"/>
        </row>
        <row r="708">
          <cell r="C708"/>
          <cell r="D708"/>
          <cell r="E708"/>
          <cell r="F708"/>
          <cell r="G708"/>
        </row>
        <row r="709">
          <cell r="C709"/>
          <cell r="D709"/>
          <cell r="E709"/>
          <cell r="F709"/>
          <cell r="G709"/>
        </row>
        <row r="710">
          <cell r="C710"/>
          <cell r="D710"/>
          <cell r="E710"/>
          <cell r="F710"/>
          <cell r="G710"/>
        </row>
        <row r="711">
          <cell r="C711"/>
          <cell r="D711"/>
          <cell r="E711"/>
          <cell r="F711"/>
          <cell r="G711"/>
        </row>
        <row r="712">
          <cell r="C712"/>
          <cell r="D712"/>
          <cell r="E712"/>
          <cell r="F712"/>
          <cell r="G712"/>
        </row>
        <row r="713">
          <cell r="C713"/>
          <cell r="D713"/>
          <cell r="E713"/>
          <cell r="F713"/>
          <cell r="G713"/>
        </row>
        <row r="714">
          <cell r="C714"/>
          <cell r="D714"/>
          <cell r="E714"/>
          <cell r="F714"/>
          <cell r="G714"/>
        </row>
        <row r="715">
          <cell r="C715"/>
          <cell r="D715"/>
          <cell r="E715"/>
          <cell r="F715"/>
          <cell r="G715"/>
        </row>
        <row r="716">
          <cell r="C716"/>
          <cell r="D716"/>
          <cell r="E716"/>
          <cell r="F716"/>
          <cell r="G716"/>
        </row>
        <row r="717">
          <cell r="C717"/>
          <cell r="D717"/>
          <cell r="E717"/>
          <cell r="F717"/>
          <cell r="G717"/>
        </row>
        <row r="718">
          <cell r="C718"/>
          <cell r="D718"/>
          <cell r="E718"/>
          <cell r="F718"/>
          <cell r="G718"/>
        </row>
        <row r="719">
          <cell r="C719"/>
          <cell r="D719"/>
          <cell r="E719"/>
          <cell r="F719"/>
          <cell r="G719"/>
        </row>
        <row r="720">
          <cell r="C720"/>
          <cell r="D720"/>
          <cell r="E720"/>
          <cell r="F720"/>
          <cell r="G720"/>
        </row>
        <row r="721">
          <cell r="C721"/>
          <cell r="D721"/>
          <cell r="E721"/>
          <cell r="F721"/>
          <cell r="G721"/>
        </row>
        <row r="722">
          <cell r="C722"/>
          <cell r="D722"/>
          <cell r="E722"/>
          <cell r="F722"/>
          <cell r="G722"/>
        </row>
        <row r="723">
          <cell r="C723"/>
          <cell r="D723"/>
          <cell r="E723"/>
          <cell r="F723"/>
          <cell r="G723"/>
        </row>
        <row r="724">
          <cell r="C724"/>
          <cell r="D724"/>
          <cell r="E724"/>
          <cell r="F724"/>
          <cell r="G724"/>
        </row>
        <row r="725">
          <cell r="C725"/>
          <cell r="D725"/>
          <cell r="E725"/>
          <cell r="F725"/>
          <cell r="G725"/>
        </row>
        <row r="726">
          <cell r="C726"/>
          <cell r="D726"/>
          <cell r="E726"/>
          <cell r="F726"/>
          <cell r="G726"/>
        </row>
        <row r="727">
          <cell r="C727"/>
          <cell r="D727"/>
          <cell r="E727"/>
          <cell r="F727"/>
          <cell r="G727"/>
        </row>
        <row r="728">
          <cell r="C728"/>
          <cell r="D728"/>
          <cell r="E728"/>
          <cell r="F728"/>
          <cell r="G728"/>
        </row>
        <row r="729">
          <cell r="C729"/>
          <cell r="D729"/>
          <cell r="E729"/>
          <cell r="F729"/>
          <cell r="G729"/>
        </row>
        <row r="730">
          <cell r="C730"/>
          <cell r="D730"/>
          <cell r="E730"/>
          <cell r="F730"/>
          <cell r="G730"/>
        </row>
        <row r="731">
          <cell r="C731"/>
          <cell r="D731"/>
          <cell r="E731"/>
          <cell r="F731"/>
          <cell r="G731"/>
        </row>
        <row r="732">
          <cell r="C732"/>
          <cell r="D732"/>
          <cell r="E732"/>
          <cell r="F732"/>
          <cell r="G732"/>
        </row>
        <row r="733">
          <cell r="C733"/>
          <cell r="D733"/>
          <cell r="E733"/>
          <cell r="F733"/>
          <cell r="G733"/>
        </row>
        <row r="734">
          <cell r="C734"/>
          <cell r="D734"/>
          <cell r="E734"/>
          <cell r="F734"/>
          <cell r="G734"/>
        </row>
        <row r="735">
          <cell r="C735"/>
          <cell r="D735"/>
          <cell r="E735"/>
          <cell r="F735"/>
          <cell r="G735"/>
        </row>
        <row r="736">
          <cell r="C736"/>
          <cell r="D736"/>
          <cell r="E736"/>
          <cell r="F736"/>
          <cell r="G736"/>
        </row>
        <row r="737">
          <cell r="C737"/>
          <cell r="D737"/>
          <cell r="E737"/>
          <cell r="F737"/>
          <cell r="G737"/>
        </row>
        <row r="738">
          <cell r="C738"/>
          <cell r="D738"/>
          <cell r="E738"/>
          <cell r="F738"/>
          <cell r="G738"/>
        </row>
        <row r="739">
          <cell r="C739"/>
          <cell r="D739"/>
          <cell r="E739"/>
          <cell r="F739"/>
          <cell r="G739"/>
        </row>
        <row r="740">
          <cell r="C740"/>
          <cell r="D740"/>
          <cell r="E740"/>
          <cell r="F740"/>
          <cell r="G740"/>
        </row>
        <row r="741">
          <cell r="C741"/>
          <cell r="D741"/>
          <cell r="E741"/>
          <cell r="F741"/>
          <cell r="G741"/>
        </row>
        <row r="742">
          <cell r="C742"/>
          <cell r="D742"/>
          <cell r="E742"/>
          <cell r="F742"/>
          <cell r="G742"/>
        </row>
        <row r="743">
          <cell r="C743"/>
          <cell r="D743"/>
          <cell r="E743"/>
          <cell r="F743"/>
          <cell r="G743"/>
        </row>
        <row r="744">
          <cell r="C744"/>
          <cell r="D744"/>
          <cell r="E744"/>
          <cell r="F744"/>
          <cell r="G744"/>
        </row>
        <row r="745">
          <cell r="C745"/>
          <cell r="D745"/>
          <cell r="E745"/>
          <cell r="F745"/>
          <cell r="G745"/>
        </row>
        <row r="746">
          <cell r="C746"/>
          <cell r="D746"/>
          <cell r="E746"/>
          <cell r="F746"/>
          <cell r="G746"/>
        </row>
        <row r="747">
          <cell r="C747"/>
          <cell r="D747"/>
          <cell r="E747"/>
          <cell r="F747"/>
          <cell r="G747"/>
        </row>
        <row r="748">
          <cell r="C748"/>
          <cell r="D748"/>
          <cell r="E748"/>
          <cell r="F748"/>
          <cell r="G748"/>
        </row>
        <row r="749">
          <cell r="C749"/>
          <cell r="D749"/>
          <cell r="E749"/>
          <cell r="F749"/>
          <cell r="G749"/>
        </row>
        <row r="750">
          <cell r="C750"/>
          <cell r="D750"/>
          <cell r="E750"/>
          <cell r="F750"/>
          <cell r="G750"/>
        </row>
        <row r="751">
          <cell r="C751"/>
          <cell r="D751"/>
          <cell r="E751"/>
          <cell r="F751"/>
          <cell r="G751"/>
        </row>
        <row r="752">
          <cell r="C752"/>
          <cell r="D752"/>
          <cell r="E752"/>
        </row>
        <row r="753">
          <cell r="C753"/>
          <cell r="D753"/>
          <cell r="E753"/>
        </row>
      </sheetData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N950"/>
  <sheetViews>
    <sheetView tabSelected="1" topLeftCell="A358" zoomScaleNormal="100" workbookViewId="0">
      <selection activeCell="C367" sqref="C367"/>
    </sheetView>
  </sheetViews>
  <sheetFormatPr defaultColWidth="10.28515625" defaultRowHeight="16.5" x14ac:dyDescent="0.3"/>
  <cols>
    <col min="1" max="1" width="14.85546875" style="126" bestFit="1" customWidth="1"/>
    <col min="2" max="2" width="6" style="41" hidden="1" customWidth="1"/>
    <col min="3" max="3" width="33.42578125" style="41" customWidth="1"/>
    <col min="4" max="4" width="12.85546875" style="41" hidden="1" customWidth="1"/>
    <col min="5" max="5" width="19.140625" style="127" bestFit="1" customWidth="1"/>
    <col min="6" max="6" width="16" style="41" hidden="1" customWidth="1"/>
    <col min="7" max="7" width="15.140625" style="41" hidden="1" customWidth="1"/>
    <col min="8" max="8" width="17.28515625" style="41" hidden="1" customWidth="1"/>
    <col min="9" max="9" width="16.5703125" style="41" hidden="1" customWidth="1"/>
    <col min="10" max="10" width="11.85546875" style="41" hidden="1" customWidth="1"/>
    <col min="11" max="12" width="13.5703125" style="41" hidden="1" customWidth="1"/>
    <col min="13" max="13" width="12.85546875" style="41" hidden="1" customWidth="1"/>
    <col min="14" max="14" width="16.5703125" style="41" hidden="1" customWidth="1"/>
    <col min="15" max="15" width="8.85546875" style="128" bestFit="1" customWidth="1"/>
    <col min="16" max="16" width="11.85546875" style="41" bestFit="1" customWidth="1"/>
    <col min="17" max="17" width="14.5703125" style="41" hidden="1" customWidth="1"/>
    <col min="18" max="18" width="15" style="41" hidden="1" customWidth="1"/>
    <col min="19" max="19" width="14" style="41" hidden="1" customWidth="1"/>
    <col min="20" max="20" width="11.85546875" style="41" hidden="1" customWidth="1"/>
    <col min="21" max="21" width="12.85546875" style="41" hidden="1" customWidth="1"/>
    <col min="22" max="22" width="13.5703125" style="41" hidden="1" customWidth="1"/>
    <col min="23" max="23" width="12.85546875" style="41" hidden="1" customWidth="1"/>
    <col min="24" max="25" width="14.5703125" style="41" hidden="1" customWidth="1"/>
    <col min="26" max="27" width="14" style="41" hidden="1" customWidth="1"/>
    <col min="28" max="28" width="12.85546875" style="41" hidden="1" customWidth="1"/>
    <col min="29" max="29" width="14" style="41" hidden="1" customWidth="1"/>
    <col min="30" max="30" width="15" style="41" hidden="1" customWidth="1"/>
    <col min="31" max="31" width="14.5703125" style="41" hidden="1" customWidth="1"/>
    <col min="32" max="32" width="10.28515625" style="41" hidden="1" customWidth="1"/>
    <col min="33" max="33" width="14.5703125" style="41" hidden="1" customWidth="1"/>
    <col min="34" max="34" width="13.5703125" style="41" hidden="1" customWidth="1"/>
    <col min="35" max="35" width="14.5703125" style="41" hidden="1" customWidth="1"/>
    <col min="36" max="36" width="13.5703125" style="41" hidden="1" customWidth="1"/>
    <col min="37" max="37" width="14.5703125" style="41" hidden="1" customWidth="1"/>
    <col min="38" max="38" width="14" style="41" hidden="1" customWidth="1"/>
    <col min="39" max="39" width="15" style="129" hidden="1" customWidth="1"/>
    <col min="40" max="40" width="7.85546875" style="130" bestFit="1" customWidth="1"/>
    <col min="41" max="41" width="11.28515625" style="41" bestFit="1" customWidth="1"/>
    <col min="42" max="42" width="17.28515625" style="41" hidden="1" customWidth="1"/>
    <col min="43" max="44" width="15.5703125" style="41" hidden="1" customWidth="1"/>
    <col min="45" max="45" width="14" style="41" hidden="1" customWidth="1"/>
    <col min="46" max="46" width="11.85546875" style="41" hidden="1" customWidth="1"/>
    <col min="47" max="47" width="17.28515625" style="41" hidden="1" customWidth="1"/>
    <col min="48" max="48" width="8.85546875" style="41" bestFit="1" customWidth="1"/>
    <col min="49" max="49" width="13.7109375" style="41" bestFit="1" customWidth="1"/>
    <col min="50" max="50" width="15" style="41" hidden="1" customWidth="1"/>
    <col min="51" max="51" width="15.5703125" style="41" hidden="1" customWidth="1"/>
    <col min="52" max="52" width="14.5703125" style="41" hidden="1" customWidth="1"/>
    <col min="53" max="53" width="16.5703125" style="41" hidden="1" customWidth="1"/>
    <col min="54" max="54" width="11.28515625" style="41" hidden="1" customWidth="1"/>
    <col min="55" max="55" width="15.5703125" style="41" hidden="1" customWidth="1"/>
    <col min="56" max="56" width="13.5703125" style="41" hidden="1" customWidth="1"/>
    <col min="57" max="57" width="14.5703125" style="41" hidden="1" customWidth="1"/>
    <col min="58" max="58" width="11.85546875" style="41" hidden="1" customWidth="1"/>
    <col min="59" max="59" width="15" style="41" hidden="1" customWidth="1"/>
    <col min="60" max="60" width="14.5703125" style="41" hidden="1" customWidth="1"/>
    <col min="61" max="61" width="14" style="41" hidden="1" customWidth="1"/>
    <col min="62" max="62" width="13.5703125" style="41" hidden="1" customWidth="1"/>
    <col min="63" max="63" width="15.5703125" style="41" hidden="1" customWidth="1"/>
    <col min="64" max="64" width="14" style="41" hidden="1" customWidth="1"/>
    <col min="65" max="65" width="11.85546875" style="41" hidden="1" customWidth="1"/>
    <col min="66" max="66" width="12.85546875" style="41" hidden="1" customWidth="1"/>
    <col min="67" max="67" width="15" style="41" hidden="1" customWidth="1"/>
    <col min="68" max="68" width="14" style="41" hidden="1" customWidth="1"/>
    <col min="69" max="69" width="13.5703125" style="41" hidden="1" customWidth="1"/>
    <col min="70" max="70" width="5" style="41" hidden="1" customWidth="1"/>
    <col min="71" max="71" width="13.5703125" style="41" hidden="1" customWidth="1"/>
    <col min="72" max="72" width="10.28515625" style="41" hidden="1" customWidth="1"/>
    <col min="73" max="73" width="11.85546875" style="41" hidden="1" customWidth="1"/>
    <col min="74" max="74" width="17.28515625" style="41" hidden="1" customWidth="1"/>
    <col min="75" max="75" width="8.85546875" style="41" bestFit="1" customWidth="1"/>
    <col min="76" max="76" width="12.5703125" style="130" bestFit="1" customWidth="1"/>
    <col min="77" max="77" width="13.5703125" style="41" hidden="1" customWidth="1"/>
    <col min="78" max="78" width="14.5703125" style="41" hidden="1" customWidth="1"/>
    <col min="79" max="79" width="13.5703125" style="41" hidden="1" customWidth="1"/>
    <col min="80" max="80" width="11.85546875" style="41" hidden="1" customWidth="1"/>
    <col min="81" max="81" width="14" style="41" hidden="1" customWidth="1"/>
    <col min="82" max="82" width="13.5703125" style="41" hidden="1" customWidth="1"/>
    <col min="83" max="83" width="14.5703125" style="41" hidden="1" customWidth="1"/>
    <col min="84" max="84" width="8" style="41" bestFit="1" customWidth="1"/>
    <col min="85" max="85" width="10.140625" style="131" bestFit="1" customWidth="1"/>
    <col min="86" max="86" width="14" style="41" hidden="1" customWidth="1"/>
    <col min="87" max="87" width="12.85546875" style="41" hidden="1" customWidth="1"/>
    <col min="88" max="88" width="10.28515625" style="41" hidden="1" customWidth="1"/>
    <col min="89" max="89" width="12.85546875" style="41" hidden="1" customWidth="1"/>
    <col min="90" max="90" width="11.28515625" style="41" hidden="1" customWidth="1"/>
    <col min="91" max="91" width="15" style="41" hidden="1" customWidth="1"/>
    <col min="92" max="92" width="12.85546875" style="41" hidden="1" customWidth="1"/>
    <col min="93" max="93" width="10.85546875" style="41" hidden="1" customWidth="1"/>
    <col min="94" max="94" width="5" style="41" hidden="1" customWidth="1"/>
    <col min="95" max="95" width="15.5703125" style="41" hidden="1" customWidth="1"/>
    <col min="96" max="96" width="5" style="41" hidden="1" customWidth="1"/>
    <col min="97" max="97" width="13.5703125" style="41" hidden="1" customWidth="1"/>
    <col min="98" max="98" width="11.85546875" style="41" hidden="1" customWidth="1"/>
    <col min="99" max="99" width="15.5703125" style="41" hidden="1" customWidth="1"/>
    <col min="100" max="100" width="14.5703125" style="41" hidden="1" customWidth="1"/>
    <col min="101" max="101" width="15" style="41" hidden="1" customWidth="1"/>
    <col min="102" max="102" width="5" style="41" hidden="1" customWidth="1"/>
    <col min="103" max="104" width="12.85546875" style="41" hidden="1" customWidth="1"/>
    <col min="105" max="105" width="15" style="41" hidden="1" customWidth="1"/>
    <col min="106" max="106" width="14" style="41" hidden="1" customWidth="1"/>
    <col min="107" max="107" width="12.85546875" style="41" hidden="1" customWidth="1"/>
    <col min="108" max="108" width="10.85546875" style="41" hidden="1" customWidth="1"/>
    <col min="109" max="110" width="11.28515625" style="41" hidden="1" customWidth="1"/>
    <col min="111" max="111" width="13.5703125" style="41" hidden="1" customWidth="1"/>
    <col min="112" max="112" width="12.85546875" style="41" hidden="1" customWidth="1"/>
    <col min="113" max="113" width="15.5703125" style="41" hidden="1" customWidth="1"/>
    <col min="114" max="114" width="10.28515625" style="41" hidden="1" customWidth="1"/>
    <col min="115" max="115" width="13.5703125" style="41" hidden="1" customWidth="1"/>
    <col min="116" max="116" width="5" style="41" hidden="1" customWidth="1"/>
    <col min="117" max="118" width="12.85546875" style="41" hidden="1" customWidth="1"/>
    <col min="119" max="119" width="15" style="41" hidden="1" customWidth="1"/>
    <col min="120" max="120" width="5" style="41" hidden="1" customWidth="1"/>
    <col min="121" max="121" width="12.85546875" style="41" hidden="1" customWidth="1"/>
    <col min="122" max="128" width="5" style="41" hidden="1" customWidth="1"/>
    <col min="129" max="129" width="13.5703125" style="41" hidden="1" customWidth="1"/>
    <col min="130" max="130" width="10.85546875" style="41" hidden="1" customWidth="1"/>
    <col min="131" max="132" width="5" style="41" hidden="1" customWidth="1"/>
    <col min="133" max="133" width="14.5703125" style="41" hidden="1" customWidth="1"/>
    <col min="134" max="134" width="11.85546875" style="41" hidden="1" customWidth="1"/>
    <col min="135" max="135" width="11.28515625" style="41" hidden="1" customWidth="1"/>
    <col min="136" max="136" width="11.85546875" style="41" hidden="1" customWidth="1"/>
    <col min="137" max="137" width="13.5703125" style="41" hidden="1" customWidth="1"/>
    <col min="138" max="138" width="11.85546875" style="41" hidden="1" customWidth="1"/>
    <col min="139" max="139" width="12.85546875" style="41" hidden="1" customWidth="1"/>
    <col min="140" max="140" width="10.28515625" style="41" hidden="1" customWidth="1"/>
    <col min="141" max="141" width="11.85546875" style="41" hidden="1" customWidth="1"/>
    <col min="142" max="142" width="10.85546875" style="41" hidden="1" customWidth="1"/>
    <col min="143" max="143" width="12.85546875" style="41" hidden="1" customWidth="1"/>
    <col min="144" max="144" width="14.5703125" style="41" hidden="1" customWidth="1"/>
    <col min="145" max="145" width="13.5703125" style="41" hidden="1" customWidth="1"/>
    <col min="146" max="146" width="5" style="41" hidden="1" customWidth="1"/>
    <col min="147" max="148" width="10.28515625" style="41" hidden="1" customWidth="1"/>
    <col min="149" max="149" width="5" style="41" hidden="1" customWidth="1"/>
    <col min="150" max="151" width="12.85546875" style="41" hidden="1" customWidth="1"/>
    <col min="152" max="152" width="13.5703125" style="41" hidden="1" customWidth="1"/>
    <col min="153" max="153" width="5" style="41" hidden="1" customWidth="1"/>
    <col min="154" max="154" width="9.85546875" style="41" hidden="1" customWidth="1"/>
    <col min="155" max="155" width="5" style="41" hidden="1" customWidth="1"/>
    <col min="156" max="156" width="10.28515625" style="41" hidden="1" customWidth="1"/>
    <col min="157" max="157" width="5" style="41" hidden="1" customWidth="1"/>
    <col min="158" max="158" width="12.85546875" style="41" hidden="1" customWidth="1"/>
    <col min="159" max="159" width="11.85546875" style="41" hidden="1" customWidth="1"/>
    <col min="160" max="160" width="9.85546875" style="41" hidden="1" customWidth="1"/>
    <col min="161" max="161" width="5" style="41" hidden="1" customWidth="1"/>
    <col min="162" max="162" width="9.28515625" style="41" hidden="1" customWidth="1"/>
    <col min="163" max="163" width="13.5703125" style="41" hidden="1" customWidth="1"/>
    <col min="164" max="164" width="10.85546875" style="41" hidden="1" customWidth="1"/>
    <col min="165" max="165" width="11.28515625" style="41" hidden="1" customWidth="1"/>
    <col min="166" max="167" width="10.85546875" style="41" hidden="1" customWidth="1"/>
    <col min="168" max="168" width="11.85546875" style="41" hidden="1" customWidth="1"/>
    <col min="169" max="169" width="12.85546875" style="41" hidden="1" customWidth="1"/>
    <col min="170" max="170" width="10.28515625" style="41" hidden="1" customWidth="1"/>
    <col min="171" max="171" width="13.5703125" style="41" hidden="1" customWidth="1"/>
    <col min="172" max="173" width="10.85546875" style="41" hidden="1" customWidth="1"/>
    <col min="174" max="174" width="14.5703125" style="41" hidden="1" customWidth="1"/>
    <col min="175" max="175" width="15.5703125" style="41" hidden="1" customWidth="1"/>
    <col min="176" max="176" width="7.85546875" style="41" bestFit="1" customWidth="1"/>
    <col min="177" max="177" width="12.5703125" style="131" bestFit="1" customWidth="1"/>
    <col min="178" max="178" width="13.5703125" style="129" hidden="1" customWidth="1"/>
    <col min="179" max="179" width="14" style="41" hidden="1" customWidth="1"/>
    <col min="180" max="180" width="12.85546875" style="41" hidden="1" customWidth="1"/>
    <col min="181" max="181" width="11.28515625" style="41" hidden="1" customWidth="1"/>
    <col min="182" max="182" width="11.85546875" style="41" hidden="1" customWidth="1"/>
    <col min="183" max="184" width="14" style="41" hidden="1" customWidth="1"/>
    <col min="185" max="185" width="12.85546875" style="41" hidden="1" customWidth="1"/>
    <col min="186" max="187" width="13.5703125" style="41" hidden="1" customWidth="1"/>
    <col min="188" max="188" width="14.5703125" style="41" hidden="1" customWidth="1"/>
    <col min="189" max="189" width="11.85546875" style="41" hidden="1" customWidth="1"/>
    <col min="190" max="190" width="13.5703125" style="41" hidden="1" customWidth="1"/>
    <col min="191" max="191" width="11.85546875" style="41" hidden="1" customWidth="1"/>
    <col min="192" max="192" width="13.5703125" style="41" hidden="1" customWidth="1"/>
    <col min="193" max="193" width="14" style="41" hidden="1" customWidth="1"/>
    <col min="194" max="194" width="13.5703125" style="41" hidden="1" customWidth="1"/>
    <col min="195" max="195" width="14" style="41" hidden="1" customWidth="1"/>
    <col min="196" max="199" width="12.85546875" style="41" hidden="1" customWidth="1"/>
    <col min="200" max="200" width="11.85546875" style="41" hidden="1" customWidth="1"/>
    <col min="201" max="201" width="13.5703125" style="130" hidden="1" customWidth="1"/>
    <col min="202" max="202" width="14.5703125" style="41" hidden="1" customWidth="1"/>
    <col min="203" max="203" width="15.5703125" style="41" hidden="1" customWidth="1"/>
    <col min="204" max="204" width="8" style="41" bestFit="1" customWidth="1"/>
    <col min="205" max="205" width="11.140625" style="41" bestFit="1" customWidth="1"/>
    <col min="206" max="16384" width="10.28515625" style="41"/>
  </cols>
  <sheetData>
    <row r="1" spans="1:222" x14ac:dyDescent="0.3">
      <c r="A1" s="136"/>
    </row>
    <row r="2" spans="1:222" s="23" customFormat="1" x14ac:dyDescent="0.3">
      <c r="A2" s="1"/>
      <c r="B2" s="2" t="s">
        <v>0</v>
      </c>
      <c r="C2" s="3"/>
      <c r="D2" s="2" t="s">
        <v>0</v>
      </c>
      <c r="E2" s="4"/>
      <c r="F2" s="5" t="s">
        <v>1</v>
      </c>
      <c r="G2" s="5"/>
      <c r="H2" s="6">
        <v>3</v>
      </c>
      <c r="I2" s="6">
        <v>4</v>
      </c>
      <c r="J2" s="6">
        <v>5</v>
      </c>
      <c r="K2" s="6">
        <v>6</v>
      </c>
      <c r="L2" s="6">
        <v>7</v>
      </c>
      <c r="M2" s="6">
        <v>8</v>
      </c>
      <c r="N2" s="7" t="s">
        <v>2</v>
      </c>
      <c r="O2" s="8"/>
      <c r="P2" s="9"/>
      <c r="Q2" s="6">
        <v>10</v>
      </c>
      <c r="R2" s="6">
        <v>11</v>
      </c>
      <c r="S2" s="6">
        <v>12</v>
      </c>
      <c r="T2" s="6">
        <v>13</v>
      </c>
      <c r="U2" s="6">
        <v>14</v>
      </c>
      <c r="V2" s="6">
        <v>15</v>
      </c>
      <c r="W2" s="6">
        <v>16</v>
      </c>
      <c r="X2" s="6">
        <v>17</v>
      </c>
      <c r="Y2" s="6">
        <v>18</v>
      </c>
      <c r="Z2" s="6">
        <v>19</v>
      </c>
      <c r="AA2" s="6">
        <v>20</v>
      </c>
      <c r="AB2" s="6">
        <v>21</v>
      </c>
      <c r="AC2" s="6">
        <v>22</v>
      </c>
      <c r="AD2" s="6">
        <v>23</v>
      </c>
      <c r="AE2" s="6">
        <v>24</v>
      </c>
      <c r="AF2" s="6">
        <v>25</v>
      </c>
      <c r="AG2" s="6">
        <v>26</v>
      </c>
      <c r="AH2" s="6">
        <v>27</v>
      </c>
      <c r="AI2" s="6">
        <v>28</v>
      </c>
      <c r="AJ2" s="6">
        <v>29</v>
      </c>
      <c r="AK2" s="6">
        <v>30</v>
      </c>
      <c r="AL2" s="6">
        <v>31</v>
      </c>
      <c r="AM2" s="10" t="s">
        <v>3</v>
      </c>
      <c r="AN2" s="11" t="s">
        <v>4</v>
      </c>
      <c r="AO2" s="12"/>
      <c r="AP2" s="6">
        <v>33</v>
      </c>
      <c r="AQ2" s="6">
        <v>34</v>
      </c>
      <c r="AR2" s="6">
        <v>35</v>
      </c>
      <c r="AS2" s="6">
        <v>36</v>
      </c>
      <c r="AT2" s="6">
        <v>37</v>
      </c>
      <c r="AU2" s="13" t="s">
        <v>3</v>
      </c>
      <c r="AV2" s="14" t="s">
        <v>5</v>
      </c>
      <c r="AW2" s="15"/>
      <c r="AX2" s="6">
        <v>39</v>
      </c>
      <c r="AY2" s="6">
        <v>40</v>
      </c>
      <c r="AZ2" s="6">
        <v>41</v>
      </c>
      <c r="BA2" s="6">
        <v>42</v>
      </c>
      <c r="BB2" s="6">
        <v>43</v>
      </c>
      <c r="BC2" s="6">
        <v>44</v>
      </c>
      <c r="BD2" s="6">
        <v>45</v>
      </c>
      <c r="BE2" s="6">
        <v>46</v>
      </c>
      <c r="BF2" s="6">
        <v>47</v>
      </c>
      <c r="BG2" s="6">
        <v>48</v>
      </c>
      <c r="BH2" s="6">
        <v>49</v>
      </c>
      <c r="BI2" s="6">
        <v>50</v>
      </c>
      <c r="BJ2" s="6">
        <v>51</v>
      </c>
      <c r="BK2" s="6">
        <v>52</v>
      </c>
      <c r="BL2" s="6">
        <v>53</v>
      </c>
      <c r="BM2" s="6">
        <v>54</v>
      </c>
      <c r="BN2" s="6">
        <v>55</v>
      </c>
      <c r="BO2" s="6">
        <v>56</v>
      </c>
      <c r="BP2" s="6">
        <v>57</v>
      </c>
      <c r="BQ2" s="6">
        <v>58</v>
      </c>
      <c r="BR2" s="6">
        <v>59</v>
      </c>
      <c r="BS2" s="6">
        <v>60</v>
      </c>
      <c r="BT2" s="6">
        <v>61</v>
      </c>
      <c r="BU2" s="6">
        <v>62</v>
      </c>
      <c r="BV2" s="16" t="s">
        <v>6</v>
      </c>
      <c r="BW2" s="14" t="s">
        <v>6</v>
      </c>
      <c r="BX2" s="12"/>
      <c r="BY2" s="17">
        <v>64</v>
      </c>
      <c r="BZ2" s="6">
        <v>65</v>
      </c>
      <c r="CA2" s="6">
        <v>66</v>
      </c>
      <c r="CB2" s="6">
        <v>67</v>
      </c>
      <c r="CC2" s="6">
        <v>68</v>
      </c>
      <c r="CD2" s="6">
        <v>69</v>
      </c>
      <c r="CE2" s="18" t="s">
        <v>3</v>
      </c>
      <c r="CF2" s="14" t="s">
        <v>7</v>
      </c>
      <c r="CG2" s="19"/>
      <c r="CH2" s="6">
        <v>71</v>
      </c>
      <c r="CI2" s="6">
        <v>72</v>
      </c>
      <c r="CJ2" s="6">
        <v>73</v>
      </c>
      <c r="CK2" s="6">
        <v>74</v>
      </c>
      <c r="CL2" s="6">
        <v>75</v>
      </c>
      <c r="CM2" s="6">
        <v>76</v>
      </c>
      <c r="CN2" s="6">
        <v>77</v>
      </c>
      <c r="CO2" s="6">
        <v>78</v>
      </c>
      <c r="CP2" s="6">
        <v>79</v>
      </c>
      <c r="CQ2" s="6">
        <v>80</v>
      </c>
      <c r="CR2" s="6">
        <v>81</v>
      </c>
      <c r="CS2" s="6">
        <v>82</v>
      </c>
      <c r="CT2" s="6">
        <v>83</v>
      </c>
      <c r="CU2" s="6">
        <v>84</v>
      </c>
      <c r="CV2" s="6">
        <v>85</v>
      </c>
      <c r="CW2" s="6">
        <v>86</v>
      </c>
      <c r="CX2" s="6">
        <v>87</v>
      </c>
      <c r="CY2" s="6">
        <v>88</v>
      </c>
      <c r="CZ2" s="6">
        <v>89</v>
      </c>
      <c r="DA2" s="6">
        <v>90</v>
      </c>
      <c r="DB2" s="6">
        <v>91</v>
      </c>
      <c r="DC2" s="6">
        <v>92</v>
      </c>
      <c r="DD2" s="6">
        <v>93</v>
      </c>
      <c r="DE2" s="6">
        <v>94</v>
      </c>
      <c r="DF2" s="6">
        <v>95</v>
      </c>
      <c r="DG2" s="6">
        <v>96</v>
      </c>
      <c r="DH2" s="6">
        <v>97</v>
      </c>
      <c r="DI2" s="6">
        <v>98</v>
      </c>
      <c r="DJ2" s="6">
        <v>99</v>
      </c>
      <c r="DK2" s="6">
        <v>100</v>
      </c>
      <c r="DL2" s="6">
        <v>101</v>
      </c>
      <c r="DM2" s="6">
        <v>102</v>
      </c>
      <c r="DN2" s="6">
        <v>103</v>
      </c>
      <c r="DO2" s="6">
        <v>104</v>
      </c>
      <c r="DP2" s="6">
        <v>105</v>
      </c>
      <c r="DQ2" s="6">
        <v>106</v>
      </c>
      <c r="DR2" s="6">
        <v>107</v>
      </c>
      <c r="DS2" s="6">
        <v>108</v>
      </c>
      <c r="DT2" s="6">
        <v>109</v>
      </c>
      <c r="DU2" s="6">
        <v>110</v>
      </c>
      <c r="DV2" s="6">
        <v>111</v>
      </c>
      <c r="DW2" s="6">
        <v>112</v>
      </c>
      <c r="DX2" s="6">
        <v>113</v>
      </c>
      <c r="DY2" s="6">
        <v>114</v>
      </c>
      <c r="DZ2" s="6">
        <v>115</v>
      </c>
      <c r="EA2" s="6">
        <v>116</v>
      </c>
      <c r="EB2" s="6">
        <v>117</v>
      </c>
      <c r="EC2" s="6">
        <v>118</v>
      </c>
      <c r="ED2" s="6">
        <v>119</v>
      </c>
      <c r="EE2" s="6">
        <v>120</v>
      </c>
      <c r="EF2" s="6">
        <v>121</v>
      </c>
      <c r="EG2" s="6">
        <v>122</v>
      </c>
      <c r="EH2" s="6">
        <v>123</v>
      </c>
      <c r="EI2" s="6">
        <v>124</v>
      </c>
      <c r="EJ2" s="6">
        <v>125</v>
      </c>
      <c r="EK2" s="6">
        <v>126</v>
      </c>
      <c r="EL2" s="6">
        <v>127</v>
      </c>
      <c r="EM2" s="6">
        <v>128</v>
      </c>
      <c r="EN2" s="6">
        <v>129</v>
      </c>
      <c r="EO2" s="6">
        <v>130</v>
      </c>
      <c r="EP2" s="6">
        <v>131</v>
      </c>
      <c r="EQ2" s="6">
        <v>132</v>
      </c>
      <c r="ER2" s="6">
        <v>133</v>
      </c>
      <c r="ES2" s="6">
        <v>134</v>
      </c>
      <c r="ET2" s="6">
        <v>135</v>
      </c>
      <c r="EU2" s="6">
        <v>136</v>
      </c>
      <c r="EV2" s="6">
        <v>137</v>
      </c>
      <c r="EW2" s="6">
        <v>138</v>
      </c>
      <c r="EX2" s="6">
        <v>139</v>
      </c>
      <c r="EY2" s="6">
        <v>140</v>
      </c>
      <c r="EZ2" s="6">
        <v>141</v>
      </c>
      <c r="FA2" s="6">
        <v>142</v>
      </c>
      <c r="FB2" s="6">
        <v>143</v>
      </c>
      <c r="FC2" s="6">
        <v>144</v>
      </c>
      <c r="FD2" s="6">
        <v>145</v>
      </c>
      <c r="FE2" s="6">
        <v>146</v>
      </c>
      <c r="FF2" s="6">
        <v>147</v>
      </c>
      <c r="FG2" s="6">
        <v>148</v>
      </c>
      <c r="FH2" s="6">
        <v>149</v>
      </c>
      <c r="FI2" s="6">
        <v>150</v>
      </c>
      <c r="FJ2" s="6">
        <v>151</v>
      </c>
      <c r="FK2" s="6">
        <v>152</v>
      </c>
      <c r="FL2" s="6">
        <v>153</v>
      </c>
      <c r="FM2" s="6">
        <v>154</v>
      </c>
      <c r="FN2" s="6">
        <v>155</v>
      </c>
      <c r="FO2" s="6">
        <v>156</v>
      </c>
      <c r="FP2" s="6">
        <v>157</v>
      </c>
      <c r="FQ2" s="6">
        <v>158</v>
      </c>
      <c r="FR2" s="6">
        <v>159</v>
      </c>
      <c r="FS2" s="20"/>
      <c r="FT2" s="16" t="s">
        <v>8</v>
      </c>
      <c r="FU2" s="19"/>
      <c r="FV2" s="6">
        <v>161</v>
      </c>
      <c r="FW2" s="6">
        <v>162</v>
      </c>
      <c r="FX2" s="6">
        <v>163</v>
      </c>
      <c r="FY2" s="6">
        <v>164</v>
      </c>
      <c r="FZ2" s="6">
        <v>165</v>
      </c>
      <c r="GA2" s="6">
        <v>166</v>
      </c>
      <c r="GB2" s="6">
        <v>167</v>
      </c>
      <c r="GC2" s="6">
        <v>168</v>
      </c>
      <c r="GD2" s="6">
        <v>169</v>
      </c>
      <c r="GE2" s="6">
        <v>170</v>
      </c>
      <c r="GF2" s="6">
        <v>172</v>
      </c>
      <c r="GG2" s="6">
        <v>173</v>
      </c>
      <c r="GH2" s="6">
        <v>174</v>
      </c>
      <c r="GI2" s="6">
        <v>175</v>
      </c>
      <c r="GJ2" s="6">
        <v>176</v>
      </c>
      <c r="GK2" s="6">
        <v>177</v>
      </c>
      <c r="GL2" s="6">
        <v>178</v>
      </c>
      <c r="GM2" s="6">
        <v>179</v>
      </c>
      <c r="GN2" s="6">
        <v>180</v>
      </c>
      <c r="GO2" s="6">
        <v>182</v>
      </c>
      <c r="GP2" s="6">
        <v>183</v>
      </c>
      <c r="GQ2" s="6">
        <v>184</v>
      </c>
      <c r="GR2" s="6">
        <v>185</v>
      </c>
      <c r="GS2" s="6">
        <v>186</v>
      </c>
      <c r="GT2" s="6">
        <v>187</v>
      </c>
      <c r="GU2" s="20"/>
      <c r="GV2" s="21" t="s">
        <v>9</v>
      </c>
      <c r="GW2" s="22"/>
      <c r="HB2" s="24"/>
      <c r="HC2" s="25"/>
      <c r="HE2" s="26"/>
      <c r="HF2" s="26"/>
      <c r="HG2" s="26"/>
      <c r="HH2" s="26"/>
      <c r="HI2" s="26"/>
      <c r="HJ2" s="26"/>
      <c r="HK2" s="26"/>
      <c r="HL2" s="26"/>
      <c r="HM2" s="26"/>
      <c r="HN2" s="26"/>
    </row>
    <row r="3" spans="1:222" s="28" customFormat="1" x14ac:dyDescent="0.3">
      <c r="A3" s="27"/>
      <c r="C3" s="27"/>
      <c r="D3" s="29" t="s">
        <v>10</v>
      </c>
      <c r="E3" s="30" t="s">
        <v>11</v>
      </c>
      <c r="F3" s="31" t="s">
        <v>3</v>
      </c>
      <c r="G3" s="31" t="s">
        <v>3</v>
      </c>
      <c r="H3" s="32" t="s">
        <v>12</v>
      </c>
      <c r="I3" s="33" t="s">
        <v>13</v>
      </c>
      <c r="J3" s="33" t="s">
        <v>14</v>
      </c>
      <c r="K3" s="33" t="s">
        <v>15</v>
      </c>
      <c r="L3" s="33" t="s">
        <v>16</v>
      </c>
      <c r="M3" s="33" t="s">
        <v>17</v>
      </c>
      <c r="N3" s="28" t="s">
        <v>18</v>
      </c>
      <c r="O3" s="34" t="s">
        <v>19</v>
      </c>
      <c r="P3" s="35"/>
      <c r="Q3" s="33" t="s">
        <v>20</v>
      </c>
      <c r="R3" s="33">
        <v>2122</v>
      </c>
      <c r="S3" s="33" t="s">
        <v>21</v>
      </c>
      <c r="T3" s="33" t="s">
        <v>22</v>
      </c>
      <c r="U3" s="33" t="s">
        <v>23</v>
      </c>
      <c r="V3" s="33" t="s">
        <v>24</v>
      </c>
      <c r="W3" s="33" t="s">
        <v>25</v>
      </c>
      <c r="X3" s="33" t="s">
        <v>26</v>
      </c>
      <c r="Y3" s="33" t="s">
        <v>27</v>
      </c>
      <c r="Z3" s="33" t="s">
        <v>28</v>
      </c>
      <c r="AA3" s="33" t="s">
        <v>29</v>
      </c>
      <c r="AB3" s="33" t="s">
        <v>30</v>
      </c>
      <c r="AC3" s="33" t="s">
        <v>31</v>
      </c>
      <c r="AD3" s="33" t="s">
        <v>32</v>
      </c>
      <c r="AE3" s="33" t="s">
        <v>33</v>
      </c>
      <c r="AF3" s="33" t="s">
        <v>34</v>
      </c>
      <c r="AG3" s="33" t="s">
        <v>35</v>
      </c>
      <c r="AH3" s="33" t="s">
        <v>36</v>
      </c>
      <c r="AI3" s="33" t="s">
        <v>37</v>
      </c>
      <c r="AJ3" s="33" t="s">
        <v>38</v>
      </c>
      <c r="AK3" s="33" t="s">
        <v>39</v>
      </c>
      <c r="AL3" s="33" t="s">
        <v>40</v>
      </c>
      <c r="AM3" s="28" t="s">
        <v>41</v>
      </c>
      <c r="AN3" s="34" t="s">
        <v>42</v>
      </c>
      <c r="AO3" s="35"/>
      <c r="AP3" s="33" t="s">
        <v>43</v>
      </c>
      <c r="AQ3" s="33" t="s">
        <v>44</v>
      </c>
      <c r="AR3" s="33" t="s">
        <v>45</v>
      </c>
      <c r="AS3" s="33" t="s">
        <v>46</v>
      </c>
      <c r="AT3" s="33" t="s">
        <v>47</v>
      </c>
      <c r="AU3" s="28" t="s">
        <v>48</v>
      </c>
      <c r="AV3" s="36" t="s">
        <v>49</v>
      </c>
      <c r="AW3" s="35"/>
      <c r="AX3" s="33" t="s">
        <v>50</v>
      </c>
      <c r="AY3" s="33" t="s">
        <v>51</v>
      </c>
      <c r="AZ3" s="33" t="s">
        <v>52</v>
      </c>
      <c r="BA3" s="33" t="s">
        <v>53</v>
      </c>
      <c r="BB3" s="33" t="s">
        <v>54</v>
      </c>
      <c r="BC3" s="33" t="s">
        <v>55</v>
      </c>
      <c r="BD3" s="33" t="s">
        <v>56</v>
      </c>
      <c r="BE3" s="33" t="s">
        <v>57</v>
      </c>
      <c r="BF3" s="33">
        <v>4159</v>
      </c>
      <c r="BG3" s="33" t="s">
        <v>58</v>
      </c>
      <c r="BH3" s="33" t="s">
        <v>59</v>
      </c>
      <c r="BI3" s="33">
        <v>4188</v>
      </c>
      <c r="BJ3" s="33">
        <v>4198</v>
      </c>
      <c r="BK3" s="33">
        <v>4199</v>
      </c>
      <c r="BL3" s="33">
        <v>4300</v>
      </c>
      <c r="BM3" s="33">
        <v>4321</v>
      </c>
      <c r="BN3" s="33">
        <v>4322</v>
      </c>
      <c r="BO3" s="33">
        <v>4326</v>
      </c>
      <c r="BP3" s="33">
        <v>4356</v>
      </c>
      <c r="BQ3" s="33">
        <v>4358</v>
      </c>
      <c r="BR3" s="33">
        <v>4365</v>
      </c>
      <c r="BS3" s="33">
        <v>4388</v>
      </c>
      <c r="BT3" s="33">
        <v>4398</v>
      </c>
      <c r="BU3" s="33">
        <v>4399</v>
      </c>
      <c r="BV3" s="23" t="s">
        <v>60</v>
      </c>
      <c r="BW3" s="34" t="s">
        <v>61</v>
      </c>
      <c r="BX3" s="37"/>
      <c r="BY3" s="33" t="s">
        <v>62</v>
      </c>
      <c r="BZ3" s="33" t="s">
        <v>63</v>
      </c>
      <c r="CA3" s="33" t="s">
        <v>64</v>
      </c>
      <c r="CB3" s="33" t="s">
        <v>65</v>
      </c>
      <c r="CC3" s="33">
        <v>5500</v>
      </c>
      <c r="CD3" s="33">
        <v>5600</v>
      </c>
      <c r="CE3" s="38" t="s">
        <v>66</v>
      </c>
      <c r="CF3" s="34" t="s">
        <v>61</v>
      </c>
      <c r="CG3" s="39"/>
      <c r="CH3" s="33" t="s">
        <v>67</v>
      </c>
      <c r="CI3" s="33" t="s">
        <v>68</v>
      </c>
      <c r="CJ3" s="33" t="s">
        <v>69</v>
      </c>
      <c r="CK3" s="33" t="s">
        <v>70</v>
      </c>
      <c r="CL3" s="33" t="s">
        <v>71</v>
      </c>
      <c r="CM3" s="33" t="s">
        <v>72</v>
      </c>
      <c r="CN3" s="33" t="s">
        <v>73</v>
      </c>
      <c r="CO3" s="33" t="s">
        <v>74</v>
      </c>
      <c r="CP3" s="33" t="s">
        <v>75</v>
      </c>
      <c r="CQ3" s="33" t="s">
        <v>76</v>
      </c>
      <c r="CR3" s="33" t="s">
        <v>77</v>
      </c>
      <c r="CS3" s="33" t="s">
        <v>78</v>
      </c>
      <c r="CT3" s="33" t="s">
        <v>79</v>
      </c>
      <c r="CU3" s="33" t="s">
        <v>80</v>
      </c>
      <c r="CV3" s="33" t="s">
        <v>81</v>
      </c>
      <c r="CW3" s="33" t="s">
        <v>82</v>
      </c>
      <c r="CX3" s="33" t="s">
        <v>83</v>
      </c>
      <c r="CY3" s="33" t="s">
        <v>84</v>
      </c>
      <c r="CZ3" s="33" t="s">
        <v>85</v>
      </c>
      <c r="DA3" s="33" t="s">
        <v>86</v>
      </c>
      <c r="DB3" s="33" t="s">
        <v>87</v>
      </c>
      <c r="DC3" s="33" t="s">
        <v>88</v>
      </c>
      <c r="DD3" s="33" t="s">
        <v>89</v>
      </c>
      <c r="DE3" s="33">
        <v>6176</v>
      </c>
      <c r="DF3" s="33" t="s">
        <v>90</v>
      </c>
      <c r="DG3" s="33" t="s">
        <v>91</v>
      </c>
      <c r="DH3" s="33" t="s">
        <v>92</v>
      </c>
      <c r="DI3" s="33" t="s">
        <v>93</v>
      </c>
      <c r="DJ3" s="33">
        <v>6199</v>
      </c>
      <c r="DK3" s="33" t="s">
        <v>94</v>
      </c>
      <c r="DL3" s="33" t="s">
        <v>95</v>
      </c>
      <c r="DM3" s="33" t="s">
        <v>96</v>
      </c>
      <c r="DN3" s="33" t="s">
        <v>97</v>
      </c>
      <c r="DO3" s="33" t="s">
        <v>98</v>
      </c>
      <c r="DP3" s="33" t="s">
        <v>99</v>
      </c>
      <c r="DQ3" s="33" t="s">
        <v>100</v>
      </c>
      <c r="DR3" s="33" t="s">
        <v>101</v>
      </c>
      <c r="DS3" s="33" t="s">
        <v>102</v>
      </c>
      <c r="DT3" s="33" t="s">
        <v>103</v>
      </c>
      <c r="DU3" s="33" t="s">
        <v>104</v>
      </c>
      <c r="DV3" s="33">
        <v>6238</v>
      </c>
      <c r="DW3" s="33">
        <v>6246</v>
      </c>
      <c r="DX3" s="33" t="s">
        <v>105</v>
      </c>
      <c r="DY3" s="33" t="s">
        <v>106</v>
      </c>
      <c r="DZ3" s="33">
        <v>6253</v>
      </c>
      <c r="EA3" s="33">
        <v>6254</v>
      </c>
      <c r="EB3" s="33">
        <v>6257</v>
      </c>
      <c r="EC3" s="33" t="s">
        <v>107</v>
      </c>
      <c r="ED3" s="33">
        <v>6262</v>
      </c>
      <c r="EE3" s="33" t="s">
        <v>108</v>
      </c>
      <c r="EF3" s="33" t="s">
        <v>109</v>
      </c>
      <c r="EG3" s="33" t="s">
        <v>110</v>
      </c>
      <c r="EH3" s="33" t="s">
        <v>111</v>
      </c>
      <c r="EI3" s="33" t="s">
        <v>112</v>
      </c>
      <c r="EJ3" s="33">
        <v>6288</v>
      </c>
      <c r="EK3" s="33">
        <v>6289</v>
      </c>
      <c r="EL3" s="33">
        <v>6298</v>
      </c>
      <c r="EM3" s="33">
        <v>6299</v>
      </c>
      <c r="EN3" s="33" t="s">
        <v>113</v>
      </c>
      <c r="EO3" s="33" t="s">
        <v>114</v>
      </c>
      <c r="EP3" s="33" t="s">
        <v>115</v>
      </c>
      <c r="EQ3" s="33" t="s">
        <v>116</v>
      </c>
      <c r="ER3" s="33" t="s">
        <v>117</v>
      </c>
      <c r="ES3" s="33" t="s">
        <v>118</v>
      </c>
      <c r="ET3" s="33" t="s">
        <v>119</v>
      </c>
      <c r="EU3" s="33" t="s">
        <v>120</v>
      </c>
      <c r="EV3" s="33" t="s">
        <v>121</v>
      </c>
      <c r="EW3" s="33" t="s">
        <v>122</v>
      </c>
      <c r="EX3" s="33" t="s">
        <v>123</v>
      </c>
      <c r="EY3" s="33" t="s">
        <v>124</v>
      </c>
      <c r="EZ3" s="33" t="s">
        <v>125</v>
      </c>
      <c r="FA3" s="33">
        <v>6346</v>
      </c>
      <c r="FB3" s="33" t="s">
        <v>126</v>
      </c>
      <c r="FC3" s="33" t="s">
        <v>127</v>
      </c>
      <c r="FD3" s="33">
        <v>6353</v>
      </c>
      <c r="FE3" s="33" t="s">
        <v>128</v>
      </c>
      <c r="FF3" s="33">
        <v>6357</v>
      </c>
      <c r="FG3" s="33" t="s">
        <v>129</v>
      </c>
      <c r="FH3" s="33" t="s">
        <v>130</v>
      </c>
      <c r="FI3" s="33" t="s">
        <v>131</v>
      </c>
      <c r="FJ3" s="33" t="s">
        <v>132</v>
      </c>
      <c r="FK3" s="33">
        <v>6368</v>
      </c>
      <c r="FL3" s="33" t="s">
        <v>133</v>
      </c>
      <c r="FM3" s="33" t="s">
        <v>134</v>
      </c>
      <c r="FN3" s="33" t="s">
        <v>135</v>
      </c>
      <c r="FO3" s="33" t="s">
        <v>136</v>
      </c>
      <c r="FP3" s="33" t="s">
        <v>137</v>
      </c>
      <c r="FQ3" s="33" t="s">
        <v>138</v>
      </c>
      <c r="FR3" s="33" t="s">
        <v>139</v>
      </c>
      <c r="FS3" s="38" t="s">
        <v>66</v>
      </c>
      <c r="FT3" s="34" t="s">
        <v>61</v>
      </c>
      <c r="FU3" s="39"/>
      <c r="FV3" s="33" t="s">
        <v>140</v>
      </c>
      <c r="FW3" s="33" t="s">
        <v>141</v>
      </c>
      <c r="FX3" s="33" t="s">
        <v>142</v>
      </c>
      <c r="FY3" s="33" t="s">
        <v>143</v>
      </c>
      <c r="FZ3" s="33" t="s">
        <v>144</v>
      </c>
      <c r="GA3" s="33">
        <v>7189</v>
      </c>
      <c r="GB3" s="33" t="s">
        <v>145</v>
      </c>
      <c r="GC3" s="33" t="s">
        <v>146</v>
      </c>
      <c r="GD3" s="33" t="s">
        <v>147</v>
      </c>
      <c r="GE3" s="33" t="s">
        <v>148</v>
      </c>
      <c r="GF3" s="33" t="s">
        <v>149</v>
      </c>
      <c r="GG3" s="33" t="s">
        <v>150</v>
      </c>
      <c r="GH3" s="33" t="s">
        <v>151</v>
      </c>
      <c r="GI3" s="33" t="s">
        <v>152</v>
      </c>
      <c r="GJ3" s="33" t="s">
        <v>153</v>
      </c>
      <c r="GK3" s="33">
        <v>8200</v>
      </c>
      <c r="GL3" s="33" t="s">
        <v>154</v>
      </c>
      <c r="GM3" s="33">
        <v>8521</v>
      </c>
      <c r="GN3" s="33">
        <v>8522</v>
      </c>
      <c r="GO3" s="33" t="s">
        <v>155</v>
      </c>
      <c r="GP3" s="33">
        <v>9200</v>
      </c>
      <c r="GQ3" s="33" t="s">
        <v>156</v>
      </c>
      <c r="GR3" s="33" t="s">
        <v>157</v>
      </c>
      <c r="GS3" s="33" t="s">
        <v>158</v>
      </c>
      <c r="GT3" s="33" t="s">
        <v>159</v>
      </c>
      <c r="GU3" s="28" t="s">
        <v>160</v>
      </c>
      <c r="GV3" s="34" t="s">
        <v>161</v>
      </c>
      <c r="GW3" s="40"/>
      <c r="HE3" s="41"/>
      <c r="HF3" s="41"/>
      <c r="HG3" s="41"/>
      <c r="HH3" s="41"/>
      <c r="HI3" s="41"/>
      <c r="HJ3" s="41"/>
      <c r="HK3" s="41"/>
      <c r="HL3" s="41"/>
      <c r="HM3" s="41"/>
      <c r="HN3" s="41"/>
    </row>
    <row r="4" spans="1:222" s="28" customFormat="1" x14ac:dyDescent="0.3">
      <c r="A4" s="42" t="s">
        <v>162</v>
      </c>
      <c r="B4" s="43"/>
      <c r="C4" s="42" t="s">
        <v>163</v>
      </c>
      <c r="D4" s="29" t="s">
        <v>164</v>
      </c>
      <c r="E4" s="44" t="s">
        <v>165</v>
      </c>
      <c r="F4" s="45" t="s">
        <v>166</v>
      </c>
      <c r="G4" s="45" t="s">
        <v>167</v>
      </c>
      <c r="H4" s="46" t="s">
        <v>3</v>
      </c>
      <c r="I4" s="31" t="s">
        <v>3</v>
      </c>
      <c r="J4" s="31" t="s">
        <v>3</v>
      </c>
      <c r="K4" s="31" t="s">
        <v>3</v>
      </c>
      <c r="L4" s="31" t="s">
        <v>3</v>
      </c>
      <c r="M4" s="31" t="s">
        <v>3</v>
      </c>
      <c r="N4" s="31"/>
      <c r="O4" s="47" t="s">
        <v>168</v>
      </c>
      <c r="P4" s="48" t="s">
        <v>169</v>
      </c>
      <c r="Q4" s="31" t="s">
        <v>3</v>
      </c>
      <c r="R4" s="31" t="s">
        <v>3</v>
      </c>
      <c r="S4" s="31" t="s">
        <v>3</v>
      </c>
      <c r="T4" s="31" t="s">
        <v>3</v>
      </c>
      <c r="U4" s="31" t="s">
        <v>3</v>
      </c>
      <c r="V4" s="31" t="s">
        <v>3</v>
      </c>
      <c r="W4" s="31" t="s">
        <v>3</v>
      </c>
      <c r="X4" s="31" t="s">
        <v>3</v>
      </c>
      <c r="Y4" s="31" t="s">
        <v>3</v>
      </c>
      <c r="Z4" s="31" t="s">
        <v>3</v>
      </c>
      <c r="AA4" s="31" t="s">
        <v>3</v>
      </c>
      <c r="AB4" s="31" t="s">
        <v>3</v>
      </c>
      <c r="AC4" s="31" t="s">
        <v>3</v>
      </c>
      <c r="AD4" s="31" t="s">
        <v>3</v>
      </c>
      <c r="AE4" s="31" t="s">
        <v>3</v>
      </c>
      <c r="AF4" s="31" t="s">
        <v>3</v>
      </c>
      <c r="AG4" s="31" t="s">
        <v>3</v>
      </c>
      <c r="AH4" s="31" t="s">
        <v>3</v>
      </c>
      <c r="AI4" s="31" t="s">
        <v>3</v>
      </c>
      <c r="AJ4" s="31" t="s">
        <v>3</v>
      </c>
      <c r="AK4" s="31" t="s">
        <v>3</v>
      </c>
      <c r="AL4" s="31" t="s">
        <v>3</v>
      </c>
      <c r="AM4" s="45" t="s">
        <v>170</v>
      </c>
      <c r="AN4" s="47" t="s">
        <v>168</v>
      </c>
      <c r="AO4" s="48" t="s">
        <v>169</v>
      </c>
      <c r="AP4" s="31" t="s">
        <v>3</v>
      </c>
      <c r="AQ4" s="31" t="s">
        <v>3</v>
      </c>
      <c r="AR4" s="31" t="s">
        <v>3</v>
      </c>
      <c r="AS4" s="31" t="s">
        <v>3</v>
      </c>
      <c r="AT4" s="31" t="s">
        <v>3</v>
      </c>
      <c r="AU4" s="45" t="s">
        <v>171</v>
      </c>
      <c r="AV4" s="47" t="s">
        <v>168</v>
      </c>
      <c r="AW4" s="48" t="s">
        <v>169</v>
      </c>
      <c r="AX4" s="31" t="s">
        <v>3</v>
      </c>
      <c r="AY4" s="31" t="s">
        <v>3</v>
      </c>
      <c r="AZ4" s="31" t="s">
        <v>3</v>
      </c>
      <c r="BA4" s="31" t="s">
        <v>3</v>
      </c>
      <c r="BB4" s="31" t="s">
        <v>3</v>
      </c>
      <c r="BC4" s="31" t="s">
        <v>3</v>
      </c>
      <c r="BD4" s="31" t="s">
        <v>3</v>
      </c>
      <c r="BE4" s="31" t="s">
        <v>3</v>
      </c>
      <c r="BF4" s="31"/>
      <c r="BG4" s="31" t="s">
        <v>3</v>
      </c>
      <c r="BH4" s="31" t="s">
        <v>3</v>
      </c>
      <c r="BI4" s="31" t="s">
        <v>3</v>
      </c>
      <c r="BJ4" s="31" t="s">
        <v>3</v>
      </c>
      <c r="BK4" s="31" t="s">
        <v>3</v>
      </c>
      <c r="BL4" s="31" t="s">
        <v>3</v>
      </c>
      <c r="BM4" s="31" t="s">
        <v>3</v>
      </c>
      <c r="BN4" s="31" t="s">
        <v>3</v>
      </c>
      <c r="BO4" s="31" t="s">
        <v>3</v>
      </c>
      <c r="BP4" s="31" t="s">
        <v>3</v>
      </c>
      <c r="BQ4" s="31" t="s">
        <v>3</v>
      </c>
      <c r="BR4" s="31" t="s">
        <v>3</v>
      </c>
      <c r="BS4" s="31" t="s">
        <v>3</v>
      </c>
      <c r="BT4" s="31" t="s">
        <v>3</v>
      </c>
      <c r="BU4" s="31" t="s">
        <v>3</v>
      </c>
      <c r="BV4" s="49" t="s">
        <v>3</v>
      </c>
      <c r="BW4" s="47" t="s">
        <v>168</v>
      </c>
      <c r="BX4" s="48" t="s">
        <v>169</v>
      </c>
      <c r="BY4" s="31" t="s">
        <v>3</v>
      </c>
      <c r="BZ4" s="31" t="s">
        <v>3</v>
      </c>
      <c r="CA4" s="31" t="s">
        <v>3</v>
      </c>
      <c r="CB4" s="31" t="s">
        <v>3</v>
      </c>
      <c r="CC4" s="31" t="s">
        <v>3</v>
      </c>
      <c r="CD4" s="31" t="s">
        <v>3</v>
      </c>
      <c r="CE4" s="38" t="s">
        <v>171</v>
      </c>
      <c r="CF4" s="47" t="s">
        <v>168</v>
      </c>
      <c r="CG4" s="50" t="s">
        <v>169</v>
      </c>
      <c r="CH4" s="31" t="s">
        <v>3</v>
      </c>
      <c r="CI4" s="31" t="s">
        <v>3</v>
      </c>
      <c r="CJ4" s="31" t="s">
        <v>3</v>
      </c>
      <c r="CK4" s="31" t="s">
        <v>3</v>
      </c>
      <c r="CL4" s="31" t="s">
        <v>3</v>
      </c>
      <c r="CM4" s="31" t="s">
        <v>3</v>
      </c>
      <c r="CN4" s="31" t="s">
        <v>3</v>
      </c>
      <c r="CO4" s="31" t="s">
        <v>3</v>
      </c>
      <c r="CP4" s="31" t="s">
        <v>3</v>
      </c>
      <c r="CQ4" s="31" t="s">
        <v>3</v>
      </c>
      <c r="CR4" s="31" t="s">
        <v>3</v>
      </c>
      <c r="CS4" s="31" t="s">
        <v>3</v>
      </c>
      <c r="CT4" s="31" t="s">
        <v>3</v>
      </c>
      <c r="CU4" s="31" t="s">
        <v>3</v>
      </c>
      <c r="CV4" s="31" t="s">
        <v>3</v>
      </c>
      <c r="CW4" s="31" t="s">
        <v>3</v>
      </c>
      <c r="CX4" s="31" t="s">
        <v>3</v>
      </c>
      <c r="CY4" s="31" t="s">
        <v>3</v>
      </c>
      <c r="CZ4" s="31" t="s">
        <v>3</v>
      </c>
      <c r="DA4" s="31" t="s">
        <v>3</v>
      </c>
      <c r="DB4" s="31" t="s">
        <v>3</v>
      </c>
      <c r="DC4" s="31" t="s">
        <v>3</v>
      </c>
      <c r="DD4" s="31" t="s">
        <v>3</v>
      </c>
      <c r="DE4" s="31"/>
      <c r="DF4" s="31"/>
      <c r="DG4" s="31" t="s">
        <v>3</v>
      </c>
      <c r="DH4" s="31" t="s">
        <v>3</v>
      </c>
      <c r="DI4" s="31" t="s">
        <v>3</v>
      </c>
      <c r="DJ4" s="31" t="s">
        <v>3</v>
      </c>
      <c r="DK4" s="31" t="s">
        <v>3</v>
      </c>
      <c r="DL4" s="31" t="s">
        <v>3</v>
      </c>
      <c r="DM4" s="31" t="s">
        <v>3</v>
      </c>
      <c r="DN4" s="31" t="s">
        <v>3</v>
      </c>
      <c r="DO4" s="31" t="s">
        <v>3</v>
      </c>
      <c r="DP4" s="31" t="s">
        <v>3</v>
      </c>
      <c r="DQ4" s="31" t="s">
        <v>3</v>
      </c>
      <c r="DR4" s="31" t="s">
        <v>3</v>
      </c>
      <c r="DS4" s="31" t="s">
        <v>3</v>
      </c>
      <c r="DT4" s="31" t="s">
        <v>3</v>
      </c>
      <c r="DU4" s="31" t="s">
        <v>3</v>
      </c>
      <c r="DV4" s="31" t="s">
        <v>3</v>
      </c>
      <c r="DW4" s="31" t="s">
        <v>3</v>
      </c>
      <c r="DX4" s="31" t="s">
        <v>3</v>
      </c>
      <c r="DY4" s="31" t="s">
        <v>3</v>
      </c>
      <c r="DZ4" s="31" t="s">
        <v>3</v>
      </c>
      <c r="EA4" s="31" t="s">
        <v>3</v>
      </c>
      <c r="EB4" s="31" t="s">
        <v>3</v>
      </c>
      <c r="EC4" s="31" t="s">
        <v>3</v>
      </c>
      <c r="ED4" s="31"/>
      <c r="EE4" s="31"/>
      <c r="EF4" s="31" t="s">
        <v>3</v>
      </c>
      <c r="EG4" s="31" t="s">
        <v>3</v>
      </c>
      <c r="EH4" s="31"/>
      <c r="EI4" s="31" t="s">
        <v>3</v>
      </c>
      <c r="EJ4" s="31" t="s">
        <v>3</v>
      </c>
      <c r="EK4" s="31" t="s">
        <v>3</v>
      </c>
      <c r="EL4" s="31" t="s">
        <v>3</v>
      </c>
      <c r="EM4" s="31" t="s">
        <v>3</v>
      </c>
      <c r="EN4" s="31" t="s">
        <v>3</v>
      </c>
      <c r="EO4" s="31" t="s">
        <v>3</v>
      </c>
      <c r="EP4" s="31" t="s">
        <v>3</v>
      </c>
      <c r="EQ4" s="31" t="s">
        <v>3</v>
      </c>
      <c r="ER4" s="31" t="s">
        <v>3</v>
      </c>
      <c r="ES4" s="31" t="s">
        <v>3</v>
      </c>
      <c r="ET4" s="31" t="s">
        <v>3</v>
      </c>
      <c r="EU4" s="31" t="s">
        <v>3</v>
      </c>
      <c r="EV4" s="31" t="s">
        <v>3</v>
      </c>
      <c r="EW4" s="31" t="s">
        <v>3</v>
      </c>
      <c r="EX4" s="31" t="s">
        <v>3</v>
      </c>
      <c r="EY4" s="31" t="s">
        <v>3</v>
      </c>
      <c r="EZ4" s="31" t="s">
        <v>3</v>
      </c>
      <c r="FA4" s="31" t="s">
        <v>3</v>
      </c>
      <c r="FB4" s="31" t="s">
        <v>3</v>
      </c>
      <c r="FC4" s="31" t="s">
        <v>3</v>
      </c>
      <c r="FD4" s="31" t="s">
        <v>3</v>
      </c>
      <c r="FE4" s="31" t="s">
        <v>3</v>
      </c>
      <c r="FF4" s="31" t="s">
        <v>3</v>
      </c>
      <c r="FG4" s="31" t="s">
        <v>3</v>
      </c>
      <c r="FH4" s="31" t="s">
        <v>3</v>
      </c>
      <c r="FI4" s="31" t="s">
        <v>3</v>
      </c>
      <c r="FJ4" s="31" t="s">
        <v>3</v>
      </c>
      <c r="FK4" s="31" t="s">
        <v>3</v>
      </c>
      <c r="FL4" s="31" t="s">
        <v>3</v>
      </c>
      <c r="FM4" s="31" t="s">
        <v>3</v>
      </c>
      <c r="FN4" s="31" t="s">
        <v>3</v>
      </c>
      <c r="FO4" s="31" t="s">
        <v>3</v>
      </c>
      <c r="FP4" s="31" t="s">
        <v>3</v>
      </c>
      <c r="FQ4" s="31" t="s">
        <v>3</v>
      </c>
      <c r="FR4" s="31" t="s">
        <v>3</v>
      </c>
      <c r="FS4" s="49" t="s">
        <v>3</v>
      </c>
      <c r="FT4" s="47" t="s">
        <v>168</v>
      </c>
      <c r="FU4" s="50" t="s">
        <v>169</v>
      </c>
      <c r="FV4" s="45" t="s">
        <v>3</v>
      </c>
      <c r="FW4" s="31" t="s">
        <v>3</v>
      </c>
      <c r="FX4" s="31" t="s">
        <v>3</v>
      </c>
      <c r="FY4" s="31" t="s">
        <v>3</v>
      </c>
      <c r="FZ4" s="31" t="s">
        <v>3</v>
      </c>
      <c r="GA4" s="31" t="s">
        <v>3</v>
      </c>
      <c r="GB4" s="31" t="s">
        <v>3</v>
      </c>
      <c r="GC4" s="31" t="s">
        <v>3</v>
      </c>
      <c r="GD4" s="31" t="s">
        <v>3</v>
      </c>
      <c r="GE4" s="31" t="s">
        <v>3</v>
      </c>
      <c r="GF4" s="31" t="s">
        <v>3</v>
      </c>
      <c r="GG4" s="31" t="s">
        <v>3</v>
      </c>
      <c r="GH4" s="31" t="s">
        <v>3</v>
      </c>
      <c r="GI4" s="31" t="s">
        <v>3</v>
      </c>
      <c r="GJ4" s="31" t="s">
        <v>3</v>
      </c>
      <c r="GK4" s="31" t="s">
        <v>3</v>
      </c>
      <c r="GL4" s="31" t="s">
        <v>3</v>
      </c>
      <c r="GM4" s="31" t="s">
        <v>3</v>
      </c>
      <c r="GN4" s="31" t="s">
        <v>3</v>
      </c>
      <c r="GO4" s="31" t="s">
        <v>3</v>
      </c>
      <c r="GP4" s="31" t="s">
        <v>3</v>
      </c>
      <c r="GQ4" s="31" t="s">
        <v>3</v>
      </c>
      <c r="GR4" s="31" t="s">
        <v>3</v>
      </c>
      <c r="GS4" s="31" t="s">
        <v>3</v>
      </c>
      <c r="GT4" s="31" t="s">
        <v>3</v>
      </c>
      <c r="GU4" s="31" t="s">
        <v>3</v>
      </c>
      <c r="GV4" s="47" t="s">
        <v>168</v>
      </c>
      <c r="GW4" s="51" t="s">
        <v>169</v>
      </c>
      <c r="HE4" s="41"/>
      <c r="HF4" s="41"/>
      <c r="HG4" s="41"/>
      <c r="HH4" s="41"/>
      <c r="HI4" s="41"/>
      <c r="HJ4" s="41"/>
      <c r="HK4" s="41"/>
      <c r="HL4" s="41"/>
      <c r="HM4" s="41"/>
      <c r="HN4" s="41"/>
    </row>
    <row r="5" spans="1:222" s="26" customFormat="1" hidden="1" x14ac:dyDescent="0.3">
      <c r="A5" s="52"/>
      <c r="C5" s="53"/>
      <c r="D5" s="54">
        <f>'[1]1718 enrollment_Rev_Exp by size'!C5</f>
        <v>1112719.2299999995</v>
      </c>
      <c r="E5" s="55">
        <f>'[1]1718 enrollment_Rev_Exp by size'!E5</f>
        <v>14427866585.420002</v>
      </c>
      <c r="F5" s="56"/>
      <c r="G5" s="56" t="s">
        <v>172</v>
      </c>
      <c r="H5" s="57">
        <f>'[1]1718  Exp_Rev Access'!H318</f>
        <v>2514548512.3400016</v>
      </c>
      <c r="I5" s="57">
        <f>'[1]1718  Exp_Rev Access'!I318</f>
        <v>84032.13</v>
      </c>
      <c r="J5" s="57">
        <f>'[1]1718  Exp_Rev Access'!J318</f>
        <v>653670.34000000032</v>
      </c>
      <c r="K5" s="57">
        <f>'[1]1718  Exp_Rev Access'!K318</f>
        <v>6843377.3900000006</v>
      </c>
      <c r="L5" s="57">
        <f>'[1]1718  Exp_Rev Access'!L318</f>
        <v>2386991.85</v>
      </c>
      <c r="M5" s="57">
        <f>'[1]1718  Exp_Rev Access'!M318</f>
        <v>649471.7699999999</v>
      </c>
      <c r="N5" s="56" t="e">
        <f>GETPIVOTDATA("SumOfAmount",'[1]1718  Exp_Rev Access'!$F$5,"Revenue",1000)</f>
        <v>#REF!</v>
      </c>
      <c r="O5" s="58" t="e">
        <f>N5/E5</f>
        <v>#REF!</v>
      </c>
      <c r="P5" s="59" t="e">
        <f>N5/D5</f>
        <v>#REF!</v>
      </c>
      <c r="Q5" s="60">
        <f>'[1]1718  Exp_Rev Access'!O318</f>
        <v>26302562.130000006</v>
      </c>
      <c r="R5" s="60">
        <f>'[1]1718  Exp_Rev Access'!P318</f>
        <v>1340</v>
      </c>
      <c r="S5" s="60">
        <f>'[1]1718  Exp_Rev Access'!Q318</f>
        <v>365042.69999999995</v>
      </c>
      <c r="T5" s="60">
        <f>'[1]1718  Exp_Rev Access'!R318</f>
        <v>517193.50000000006</v>
      </c>
      <c r="U5" s="60">
        <f>'[1]1718  Exp_Rev Access'!S318</f>
        <v>1924714.28</v>
      </c>
      <c r="V5" s="60">
        <f>'[1]1718  Exp_Rev Access'!T318</f>
        <v>2114223.4999999995</v>
      </c>
      <c r="W5" s="60">
        <f>'[1]1718  Exp_Rev Access'!U318</f>
        <v>1229076.1100000003</v>
      </c>
      <c r="X5" s="60">
        <f>'[1]1718  Exp_Rev Access'!V318</f>
        <v>34058731.370000005</v>
      </c>
      <c r="Y5" s="60">
        <f>'[1]1718  Exp_Rev Access'!W318</f>
        <v>20324288.399999984</v>
      </c>
      <c r="Z5" s="60">
        <f>'[1]1718  Exp_Rev Access'!X318</f>
        <v>2101326.9600000009</v>
      </c>
      <c r="AA5" s="60">
        <f>'[1]1718  Exp_Rev Access'!Y318</f>
        <v>556392.56999999995</v>
      </c>
      <c r="AB5" s="60">
        <f>'[1]1718  Exp_Rev Access'!Z318</f>
        <v>91364.92</v>
      </c>
      <c r="AC5" s="60">
        <f>'[1]1718  Exp_Rev Access'!AA318</f>
        <v>12401850.999999998</v>
      </c>
      <c r="AD5" s="60">
        <f>'[1]1718  Exp_Rev Access'!AB318</f>
        <v>111143317.31999999</v>
      </c>
      <c r="AE5" s="60">
        <f>'[1]1718  Exp_Rev Access'!AC318</f>
        <v>25186523.790000018</v>
      </c>
      <c r="AF5" s="60">
        <f>'[1]1718  Exp_Rev Access'!AD318</f>
        <v>5392.3700000000008</v>
      </c>
      <c r="AG5" s="60">
        <f>'[1]1718  Exp_Rev Access'!AE318</f>
        <v>46463819.989999987</v>
      </c>
      <c r="AH5" s="60">
        <f>'[1]1718  Exp_Rev Access'!AF318</f>
        <v>2528380.2799999989</v>
      </c>
      <c r="AI5" s="60">
        <f>'[1]1718  Exp_Rev Access'!AG318</f>
        <v>23854335.179999992</v>
      </c>
      <c r="AJ5" s="60">
        <f>'[1]1718  Exp_Rev Access'!AH318</f>
        <v>9301214.4800000023</v>
      </c>
      <c r="AK5" s="60">
        <f>'[1]1718  Exp_Rev Access'!AI318</f>
        <v>46870698.830000013</v>
      </c>
      <c r="AL5" s="60">
        <f>'[1]1718  Exp_Rev Access'!AJ318</f>
        <v>9443726.089999998</v>
      </c>
      <c r="AM5" s="60">
        <f>'[1]1718  Exp_Rev Access'!N318</f>
        <v>376785515.77000022</v>
      </c>
      <c r="AN5" s="61">
        <f>AM5/E5</f>
        <v>2.6115123364861072E-2</v>
      </c>
      <c r="AO5" s="59">
        <f>AM5/D5</f>
        <v>338.6168816099281</v>
      </c>
      <c r="AP5" s="60">
        <f>'[1]1718  Exp_Rev Access'!AL318</f>
        <v>7495580916.0100021</v>
      </c>
      <c r="AQ5" s="60">
        <f>'[1]1718  Exp_Rev Access'!AM318</f>
        <v>232850172.26999998</v>
      </c>
      <c r="AR5" s="60">
        <f>'[1]1718  Exp_Rev Access'!AN318</f>
        <v>463518988.88999999</v>
      </c>
      <c r="AS5" s="60">
        <f>'[1]1718  Exp_Rev Access'!AO318</f>
        <v>15944688.539999997</v>
      </c>
      <c r="AT5" s="60">
        <f>'[1]1718  Exp_Rev Access'!AP318</f>
        <v>334833.28999999998</v>
      </c>
      <c r="AU5" s="60">
        <f>'[1]1718  Exp_Rev Access'!AK318</f>
        <v>8208229598.9999962</v>
      </c>
      <c r="AV5" s="61">
        <f>AU5/E5</f>
        <v>0.56891499172128301</v>
      </c>
      <c r="AW5" s="59">
        <f>AU5/D5</f>
        <v>7376.7302457781734</v>
      </c>
      <c r="AX5" s="60">
        <f>'[1]1718  Exp_Rev Access'!AR318</f>
        <v>1447520.6400000004</v>
      </c>
      <c r="AY5" s="60">
        <f>'[1]1718  Exp_Rev Access'!AS318</f>
        <v>987927419.49999893</v>
      </c>
      <c r="AZ5" s="60">
        <f>'[1]1718  Exp_Rev Access'!AT318</f>
        <v>65517011.460000031</v>
      </c>
      <c r="BA5" s="60">
        <f>'[1]1718  Exp_Rev Access'!AU318</f>
        <v>1784386.23</v>
      </c>
      <c r="BB5" s="60">
        <f>'[1]1718  Exp_Rev Access'!AV318</f>
        <v>0</v>
      </c>
      <c r="BC5" s="60">
        <f>'[1]1718  Exp_Rev Access'!AW318</f>
        <v>343419370.19999987</v>
      </c>
      <c r="BD5" s="60">
        <f>'[1]1718  Exp_Rev Access'!AX318</f>
        <v>9596243.1699999999</v>
      </c>
      <c r="BE5" s="60">
        <f>'[1]1718  Exp_Rev Access'!AY318</f>
        <v>86296245.609999955</v>
      </c>
      <c r="BF5" s="60">
        <f>'[1]1718  Exp_Rev Access'!AZ318</f>
        <v>199568.47999999998</v>
      </c>
      <c r="BG5" s="60">
        <f>'[1]1718  Exp_Rev Access'!BA318</f>
        <v>153049322.37000003</v>
      </c>
      <c r="BH5" s="60">
        <f>'[1]1718  Exp_Rev Access'!BB318</f>
        <v>24094531.110000018</v>
      </c>
      <c r="BI5" s="60">
        <f>'[1]1718  Exp_Rev Access'!BC318</f>
        <v>91841.85</v>
      </c>
      <c r="BJ5" s="60">
        <f>'[1]1718  Exp_Rev Access'!BD318</f>
        <v>7038375.0699999994</v>
      </c>
      <c r="BK5" s="60">
        <f>'[1]1718  Exp_Rev Access'!BE318</f>
        <v>488929824.27999961</v>
      </c>
      <c r="BL5" s="60">
        <f>'[1]1718  Exp_Rev Access'!BF318</f>
        <v>19060231.789999999</v>
      </c>
      <c r="BM5" s="60">
        <f>'[1]1718  Exp_Rev Access'!BG318</f>
        <v>655185.84000000008</v>
      </c>
      <c r="BN5" s="60">
        <f>'[1]1718  Exp_Rev Access'!BH318</f>
        <v>0</v>
      </c>
      <c r="BO5" s="60">
        <f>'[1]1718  Exp_Rev Access'!BI318</f>
        <v>360866.57</v>
      </c>
      <c r="BP5" s="60">
        <f>'[1]1718  Exp_Rev Access'!BJ318</f>
        <v>41317.370000000003</v>
      </c>
      <c r="BQ5" s="60">
        <f>'[1]1718  Exp_Rev Access'!BK318</f>
        <v>9611238.4000000004</v>
      </c>
      <c r="BR5" s="60">
        <f>'[1]1718  Exp_Rev Access'!BL318</f>
        <v>0</v>
      </c>
      <c r="BS5" s="60">
        <f>'[1]1718  Exp_Rev Access'!BM318</f>
        <v>4652803.6499999994</v>
      </c>
      <c r="BT5" s="60">
        <f>'[1]1718  Exp_Rev Access'!BN318</f>
        <v>0</v>
      </c>
      <c r="BU5" s="60">
        <f>'[1]1718  Exp_Rev Access'!BO318</f>
        <v>43474.79</v>
      </c>
      <c r="BV5" s="60">
        <f>'[1]1718  Exp_Rev Access'!AQ318</f>
        <v>2203816778.3800011</v>
      </c>
      <c r="BW5" s="61">
        <f>BV5/E5</f>
        <v>0.15274723850073965</v>
      </c>
      <c r="BX5" s="59">
        <f>SUM(BV5/D5)</f>
        <v>1980.5686097291605</v>
      </c>
      <c r="BY5" s="60">
        <f>'[1]1718  Exp_Rev Access'!BQ318</f>
        <v>1433457.6099999999</v>
      </c>
      <c r="BZ5" s="60">
        <f>'[1]1718  Exp_Rev Access'!BR318</f>
        <v>32256095.149999999</v>
      </c>
      <c r="CA5" s="60">
        <f>'[1]1718  Exp_Rev Access'!BS318</f>
        <v>2958889.51</v>
      </c>
      <c r="CB5" s="60">
        <f>'[1]1718  Exp_Rev Access'!BT318</f>
        <v>958839.63</v>
      </c>
      <c r="CC5" s="60">
        <f>'[1]1718  Exp_Rev Access'!BU318</f>
        <v>7786315.9299999978</v>
      </c>
      <c r="CD5" s="60">
        <f>'[1]1718  Exp_Rev Access'!BV318</f>
        <v>1487180.02</v>
      </c>
      <c r="CE5" s="60">
        <f>'[1]1718  Exp_Rev Access'!BP318</f>
        <v>46880777.850000024</v>
      </c>
      <c r="CF5" s="61">
        <f>CE5/E5</f>
        <v>3.2493215523198091E-3</v>
      </c>
      <c r="CG5" s="62">
        <f>CE5/D5</f>
        <v>42.131722528063115</v>
      </c>
      <c r="CH5" s="60">
        <f>'[1]1718  Exp_Rev Access'!BX318</f>
        <v>3929848.5399999996</v>
      </c>
      <c r="CI5" s="60">
        <f>'[1]1718  Exp_Rev Access'!BY318</f>
        <v>0</v>
      </c>
      <c r="CJ5" s="60">
        <f>'[1]1718  Exp_Rev Access'!BZ318</f>
        <v>0</v>
      </c>
      <c r="CK5" s="60">
        <f>'[1]1718  Exp_Rev Access'!CA318</f>
        <v>2781.45</v>
      </c>
      <c r="CL5" s="60">
        <f>'[1]1718  Exp_Rev Access'!CB318</f>
        <v>0</v>
      </c>
      <c r="CM5" s="60">
        <f>'[1]1718  Exp_Rev Access'!CC318</f>
        <v>0</v>
      </c>
      <c r="CN5" s="60">
        <f>'[1]1718  Exp_Rev Access'!CD318</f>
        <v>0</v>
      </c>
      <c r="CO5" s="60">
        <f>'[1]1718  Exp_Rev Access'!CE318</f>
        <v>25906.07</v>
      </c>
      <c r="CP5" s="60">
        <f>'[1]1718  Exp_Rev Access'!CF318</f>
        <v>0</v>
      </c>
      <c r="CQ5" s="60">
        <f>'[1]1718  Exp_Rev Access'!CG318</f>
        <v>224088679.57999995</v>
      </c>
      <c r="CR5" s="60">
        <f>'[1]1718  Exp_Rev Access'!CH318</f>
        <v>0</v>
      </c>
      <c r="CS5" s="60">
        <f>'[1]1718  Exp_Rev Access'!CI318</f>
        <v>6615461.3200000003</v>
      </c>
      <c r="CT5" s="60">
        <f>'[1]1718  Exp_Rev Access'!CJ318</f>
        <v>600304.09</v>
      </c>
      <c r="CU5" s="60">
        <f>'[1]1718  Exp_Rev Access'!CK318</f>
        <v>220441847.06999999</v>
      </c>
      <c r="CV5" s="60">
        <f>'[1]1718  Exp_Rev Access'!CL318</f>
        <v>44476688.599999972</v>
      </c>
      <c r="CW5" s="60">
        <f>'[1]1718  Exp_Rev Access'!CM318</f>
        <v>13838999.640000001</v>
      </c>
      <c r="CX5" s="60">
        <f>'[1]1718  Exp_Rev Access'!CN318</f>
        <v>0</v>
      </c>
      <c r="CY5" s="60">
        <f>'[1]1718  Exp_Rev Access'!CO318</f>
        <v>1641826.3</v>
      </c>
      <c r="CZ5" s="60">
        <f>'[1]1718  Exp_Rev Access'!CP318</f>
        <v>1185001.57</v>
      </c>
      <c r="DA5" s="60">
        <f>'[1]1718  Exp_Rev Access'!CQ318</f>
        <v>890675.93</v>
      </c>
      <c r="DB5" s="60">
        <f>'[1]1718  Exp_Rev Access'!CR318</f>
        <v>16567812.679999996</v>
      </c>
      <c r="DC5" s="60">
        <f>'[1]1718  Exp_Rev Access'!CS318</f>
        <v>0</v>
      </c>
      <c r="DD5" s="60">
        <f>'[1]1718  Exp_Rev Access'!CT318</f>
        <v>46064</v>
      </c>
      <c r="DE5" s="60">
        <f>'[1]1718  Exp_Rev Access'!CU318</f>
        <v>3200</v>
      </c>
      <c r="DF5" s="60">
        <f>'[1]1718  Exp_Rev Access'!CV318</f>
        <v>0</v>
      </c>
      <c r="DG5" s="60">
        <f>'[1]1718  Exp_Rev Access'!CW318</f>
        <v>3491111.78</v>
      </c>
      <c r="DH5" s="60">
        <f>'[1]1718  Exp_Rev Access'!CX318</f>
        <v>3354043.0900000003</v>
      </c>
      <c r="DI5" s="60">
        <f>'[1]1718  Exp_Rev Access'!CY318</f>
        <v>258991338.21000007</v>
      </c>
      <c r="DJ5" s="60">
        <f>'[1]1718  Exp_Rev Access'!CZ318</f>
        <v>0</v>
      </c>
      <c r="DK5" s="60">
        <f>'[1]1718  Exp_Rev Access'!DA318</f>
        <v>7105184.6000000006</v>
      </c>
      <c r="DL5" s="60">
        <f>'[1]1718  Exp_Rev Access'!DB318</f>
        <v>0</v>
      </c>
      <c r="DM5" s="60">
        <f>'[1]1718  Exp_Rev Access'!DC318</f>
        <v>0</v>
      </c>
      <c r="DN5" s="60">
        <f>'[1]1718  Exp_Rev Access'!DD318</f>
        <v>0</v>
      </c>
      <c r="DO5" s="60">
        <f>'[1]1718  Exp_Rev Access'!DE318</f>
        <v>0</v>
      </c>
      <c r="DP5" s="60">
        <f>'[1]1718  Exp_Rev Access'!DF318</f>
        <v>0</v>
      </c>
      <c r="DQ5" s="60">
        <f>'[1]1718  Exp_Rev Access'!DG318</f>
        <v>0</v>
      </c>
      <c r="DR5" s="60">
        <f>'[1]1718  Exp_Rev Access'!DH318</f>
        <v>0</v>
      </c>
      <c r="DS5" s="60">
        <f>'[1]1718  Exp_Rev Access'!DI318</f>
        <v>0</v>
      </c>
      <c r="DT5" s="60">
        <f>'[1]1718  Exp_Rev Access'!DJ318</f>
        <v>0</v>
      </c>
      <c r="DU5" s="60">
        <f>'[1]1718  Exp_Rev Access'!DK318</f>
        <v>0</v>
      </c>
      <c r="DV5" s="60">
        <f>'[1]1718  Exp_Rev Access'!DL318</f>
        <v>0</v>
      </c>
      <c r="DW5" s="60">
        <f>'[1]1718  Exp_Rev Access'!DM318</f>
        <v>0</v>
      </c>
      <c r="DX5" s="60">
        <f>'[1]1718  Exp_Rev Access'!DN318</f>
        <v>0</v>
      </c>
      <c r="DY5" s="60">
        <f>'[1]1718  Exp_Rev Access'!DO318</f>
        <v>1024067.6900000002</v>
      </c>
      <c r="DZ5" s="60">
        <f>'[1]1718  Exp_Rev Access'!DP318</f>
        <v>12875</v>
      </c>
      <c r="EA5" s="60">
        <f>'[1]1718  Exp_Rev Access'!DQ318</f>
        <v>0</v>
      </c>
      <c r="EB5" s="60">
        <f>'[1]1718  Exp_Rev Access'!DR318</f>
        <v>0</v>
      </c>
      <c r="EC5" s="60">
        <f>'[1]1718  Exp_Rev Access'!DS318</f>
        <v>13037170.35</v>
      </c>
      <c r="ED5" s="60">
        <f>'[1]1718  Exp_Rev Access'!DT318</f>
        <v>157819.51</v>
      </c>
      <c r="EE5" s="60">
        <f>'[1]1718  Exp_Rev Access'!DU318</f>
        <v>0</v>
      </c>
      <c r="EF5" s="60">
        <f>'[1]1718  Exp_Rev Access'!DV318</f>
        <v>152642.26</v>
      </c>
      <c r="EG5" s="60">
        <f>'[1]1718  Exp_Rev Access'!DW318</f>
        <v>3350034.3000000007</v>
      </c>
      <c r="EH5" s="60">
        <f>'[1]1718  Exp_Rev Access'!DX318</f>
        <v>616431.29</v>
      </c>
      <c r="EI5" s="60">
        <f>'[1]1718  Exp_Rev Access'!DY318</f>
        <v>396687.83</v>
      </c>
      <c r="EJ5" s="60">
        <f>'[1]1718  Exp_Rev Access'!DZ318</f>
        <v>0</v>
      </c>
      <c r="EK5" s="60">
        <f>'[1]1718  Exp_Rev Access'!EA318</f>
        <v>124540.39</v>
      </c>
      <c r="EL5" s="60">
        <f>'[1]1718  Exp_Rev Access'!EB318</f>
        <v>24489.7</v>
      </c>
      <c r="EM5" s="60">
        <f>'[1]1718  Exp_Rev Access'!EC318</f>
        <v>0</v>
      </c>
      <c r="EN5" s="60">
        <f>'[1]1718  Exp_Rev Access'!ED318</f>
        <v>10679908.639999995</v>
      </c>
      <c r="EO5" s="60">
        <f>'[1]1718  Exp_Rev Access'!EE318</f>
        <v>2250756.6799999997</v>
      </c>
      <c r="EP5" s="60">
        <f>'[1]1718  Exp_Rev Access'!EF318</f>
        <v>0</v>
      </c>
      <c r="EQ5" s="60">
        <f>'[1]1718  Exp_Rev Access'!EG318</f>
        <v>0</v>
      </c>
      <c r="ER5" s="60">
        <f>'[1]1718  Exp_Rev Access'!EH318</f>
        <v>0</v>
      </c>
      <c r="ES5" s="60">
        <f>'[1]1718  Exp_Rev Access'!EI318</f>
        <v>0</v>
      </c>
      <c r="ET5" s="60">
        <f>'[1]1718  Exp_Rev Access'!EJ318</f>
        <v>207277.47000000003</v>
      </c>
      <c r="EU5" s="60">
        <f>'[1]1718  Exp_Rev Access'!EK318</f>
        <v>0</v>
      </c>
      <c r="EV5" s="60">
        <f>'[1]1718  Exp_Rev Access'!EL318</f>
        <v>7140944.3099999987</v>
      </c>
      <c r="EW5" s="60">
        <f>'[1]1718  Exp_Rev Access'!EM318</f>
        <v>0</v>
      </c>
      <c r="EX5" s="60">
        <f>'[1]1718  Exp_Rev Access'!EN318</f>
        <v>2495.2199999999998</v>
      </c>
      <c r="EY5" s="60">
        <f>'[1]1718  Exp_Rev Access'!EO318</f>
        <v>0</v>
      </c>
      <c r="EZ5" s="60">
        <f>'[1]1718  Exp_Rev Access'!EP318</f>
        <v>16807.18</v>
      </c>
      <c r="FA5" s="60">
        <f>'[1]1718  Exp_Rev Access'!EQ318</f>
        <v>0</v>
      </c>
      <c r="FB5" s="60">
        <f>'[1]1718  Exp_Rev Access'!ER318</f>
        <v>28006.85</v>
      </c>
      <c r="FC5" s="60">
        <f>'[1]1718  Exp_Rev Access'!ES318</f>
        <v>959093.24999999988</v>
      </c>
      <c r="FD5" s="60">
        <f>'[1]1718  Exp_Rev Access'!ET318</f>
        <v>3997.05</v>
      </c>
      <c r="FE5" s="60">
        <f>'[1]1718  Exp_Rev Access'!EU318</f>
        <v>0</v>
      </c>
      <c r="FF5" s="60">
        <f>'[1]1718  Exp_Rev Access'!EV318</f>
        <v>0</v>
      </c>
      <c r="FG5" s="60">
        <f>'[1]1718  Exp_Rev Access'!EW318</f>
        <v>4751808.72</v>
      </c>
      <c r="FH5" s="60">
        <f>'[1]1718  Exp_Rev Access'!EX318</f>
        <v>72201.95</v>
      </c>
      <c r="FI5" s="60">
        <f>'[1]1718  Exp_Rev Access'!EY318</f>
        <v>81169.590000000026</v>
      </c>
      <c r="FJ5" s="60">
        <f>'[1]1718  Exp_Rev Access'!EZ318</f>
        <v>49075.990000000005</v>
      </c>
      <c r="FK5" s="60">
        <f>'[1]1718  Exp_Rev Access'!FA318</f>
        <v>60584</v>
      </c>
      <c r="FL5" s="60">
        <f>'[1]1718  Exp_Rev Access'!FB318</f>
        <v>494872.98000000004</v>
      </c>
      <c r="FM5" s="60">
        <f>'[1]1718  Exp_Rev Access'!FC318</f>
        <v>222185.13</v>
      </c>
      <c r="FN5" s="60">
        <f>'[1]1718  Exp_Rev Access'!FD318</f>
        <v>649.16999999999996</v>
      </c>
      <c r="FO5" s="60">
        <f>'[1]1718  Exp_Rev Access'!FE318</f>
        <v>5197415.29</v>
      </c>
      <c r="FP5" s="60">
        <f>'[1]1718  Exp_Rev Access'!FF318</f>
        <v>23601.58</v>
      </c>
      <c r="FQ5" s="60">
        <f>'[1]1718  Exp_Rev Access'!FG318</f>
        <v>91466.57</v>
      </c>
      <c r="FR5" s="60">
        <f>'[1]1718  Exp_Rev Access'!FH318</f>
        <v>30224175.290000003</v>
      </c>
      <c r="FS5" s="60">
        <f>'[1]1718  Exp_Rev Access'!BW318</f>
        <v>888752025.75000024</v>
      </c>
      <c r="FT5" s="61">
        <f>FS5/E5</f>
        <v>6.1599684228306043E-2</v>
      </c>
      <c r="FU5" s="62">
        <f>FS5/D5</f>
        <v>798.72082892824687</v>
      </c>
      <c r="FV5" s="63">
        <f>'[1]1718  Exp_Rev Access'!FJ318</f>
        <v>6110906.0100000007</v>
      </c>
      <c r="FW5" s="63">
        <f>'[1]1718  Exp_Rev Access'!FK318</f>
        <v>12600249.059999999</v>
      </c>
      <c r="FX5" s="63">
        <f>'[1]1718  Exp_Rev Access'!FL318</f>
        <v>135452.97</v>
      </c>
      <c r="FY5" s="63">
        <f>'[1]1718  Exp_Rev Access'!FM318</f>
        <v>98263.679999999993</v>
      </c>
      <c r="FZ5" s="63">
        <f>'[1]1718  Exp_Rev Access'!FN318</f>
        <v>241350.93</v>
      </c>
      <c r="GA5" s="63">
        <f>'[1]1718  Exp_Rev Access'!FO318</f>
        <v>1534238.7499999995</v>
      </c>
      <c r="GB5" s="63">
        <f>'[1]1718  Exp_Rev Access'!FP318</f>
        <v>151796.56</v>
      </c>
      <c r="GC5" s="63">
        <f>'[1]1718  Exp_Rev Access'!FQ318</f>
        <v>151733.02000000002</v>
      </c>
      <c r="GD5" s="63">
        <f>'[1]1718  Exp_Rev Access'!FR318</f>
        <v>2943463.1899999985</v>
      </c>
      <c r="GE5" s="63">
        <f>'[1]1718  Exp_Rev Access'!FS318</f>
        <v>5508690.4900000012</v>
      </c>
      <c r="GF5" s="60">
        <f>'[1]1718  Exp_Rev Access'!FU318</f>
        <v>36568147.549999997</v>
      </c>
      <c r="GG5" s="60">
        <f>'[1]1718  Exp_Rev Access'!FV318</f>
        <v>300769.27</v>
      </c>
      <c r="GH5" s="60">
        <f>'[1]1718  Exp_Rev Access'!FW318</f>
        <v>2783920.5800000005</v>
      </c>
      <c r="GI5" s="60">
        <f>'[1]1718  Exp_Rev Access'!FX318</f>
        <v>472996.99</v>
      </c>
      <c r="GJ5" s="60">
        <f>'[1]1718  Exp_Rev Access'!FY318</f>
        <v>3512590.92</v>
      </c>
      <c r="GK5" s="60">
        <f>'[1]1718  Exp_Rev Access'!FZ318</f>
        <v>14165893.799999999</v>
      </c>
      <c r="GL5" s="60">
        <f>'[1]1718  Exp_Rev Access'!GA318</f>
        <v>5467585.2699999977</v>
      </c>
      <c r="GM5" s="60">
        <f>'[1]1718  Exp_Rev Access'!GB318</f>
        <v>149754.89000000001</v>
      </c>
      <c r="GN5" s="60">
        <f>'[1]1718  Exp_Rev Access'!GC318</f>
        <v>0</v>
      </c>
      <c r="GO5" s="60">
        <f>'[1]1718  Exp_Rev Access'!GE318</f>
        <v>787000</v>
      </c>
      <c r="GP5" s="60">
        <f>'[1]1718  Exp_Rev Access'!GF318</f>
        <v>109133.83</v>
      </c>
      <c r="GQ5" s="60">
        <f>'[1]1718  Exp_Rev Access'!GG318</f>
        <v>1045627.61</v>
      </c>
      <c r="GR5" s="60">
        <f>'[1]1718  Exp_Rev Access'!GH318</f>
        <v>379798.69</v>
      </c>
      <c r="GS5" s="60">
        <f>'[1]1718  Exp_Rev Access'!GI318</f>
        <v>7920043.5700000003</v>
      </c>
      <c r="GT5" s="60">
        <f>'[1]1718  Exp_Rev Access'!GJ318</f>
        <v>75096425.219999984</v>
      </c>
      <c r="GU5" s="60" t="e">
        <f>GETPIVOTDATA("SumOfAmount",'[1]1718  Exp_Rev Access'!$F$5,"Revenue",7000)+GETPIVOTDATA("SumOfAmount",'[1]1718  Exp_Rev Access'!$F$5,"Revenue",8000)+GETPIVOTDATA("SumOfAmount",'[1]1718  Exp_Rev Access'!$F$5,"Revenue",9000)</f>
        <v>#REF!</v>
      </c>
      <c r="GV5" s="64" t="e">
        <f>GU5/E5</f>
        <v>#REF!</v>
      </c>
      <c r="GW5" s="65" t="e">
        <f>GU5/D5</f>
        <v>#REF!</v>
      </c>
      <c r="HE5" s="41"/>
      <c r="HF5" s="41"/>
      <c r="HG5" s="41"/>
      <c r="HH5" s="41"/>
      <c r="HI5" s="41"/>
      <c r="HJ5" s="41"/>
      <c r="HK5" s="41"/>
      <c r="HL5" s="41"/>
      <c r="HM5" s="41"/>
      <c r="HN5" s="41"/>
    </row>
    <row r="6" spans="1:222" x14ac:dyDescent="0.3">
      <c r="A6" s="66" t="s">
        <v>173</v>
      </c>
      <c r="B6" s="28"/>
      <c r="C6" s="67"/>
      <c r="D6" s="68">
        <f>SUM(D9:D433)/2</f>
        <v>1112719.2299999995</v>
      </c>
      <c r="E6" s="69">
        <f>SUM(E9:E433)/2</f>
        <v>14427866585.420008</v>
      </c>
      <c r="F6" s="70">
        <f>N6+AM6+AU6+BV6+CE6+FS6+GU6</f>
        <v>14427866585.420002</v>
      </c>
      <c r="G6" s="70">
        <f>F6-E6</f>
        <v>0</v>
      </c>
      <c r="H6" s="71">
        <f t="shared" ref="H6:N6" si="0">SUM(H9:H433)/2</f>
        <v>2514548512.3400002</v>
      </c>
      <c r="I6" s="71">
        <f t="shared" si="0"/>
        <v>84032.130000000019</v>
      </c>
      <c r="J6" s="71">
        <f t="shared" si="0"/>
        <v>653670.33999999973</v>
      </c>
      <c r="K6" s="71">
        <f t="shared" si="0"/>
        <v>6843377.3899999997</v>
      </c>
      <c r="L6" s="71">
        <f t="shared" si="0"/>
        <v>2386991.85</v>
      </c>
      <c r="M6" s="71">
        <f t="shared" si="0"/>
        <v>649471.77</v>
      </c>
      <c r="N6" s="71">
        <f t="shared" si="0"/>
        <v>2525166055.8199997</v>
      </c>
      <c r="O6" s="58">
        <f>N6/E6</f>
        <v>0.17502005863928566</v>
      </c>
      <c r="P6" s="59">
        <f>N6/D6</f>
        <v>2269.364982413399</v>
      </c>
      <c r="Q6" s="71">
        <f t="shared" ref="Q6:AM6" si="1">SUM(Q9:Q433)/2</f>
        <v>26302562.129999992</v>
      </c>
      <c r="R6" s="71">
        <f t="shared" si="1"/>
        <v>1340</v>
      </c>
      <c r="S6" s="71">
        <f t="shared" si="1"/>
        <v>365042.7</v>
      </c>
      <c r="T6" s="71">
        <f t="shared" si="1"/>
        <v>517193.5</v>
      </c>
      <c r="U6" s="71">
        <f t="shared" si="1"/>
        <v>1924714.2799999998</v>
      </c>
      <c r="V6" s="71">
        <f t="shared" si="1"/>
        <v>2114223.5000000005</v>
      </c>
      <c r="W6" s="71">
        <f t="shared" si="1"/>
        <v>1229076.1099999999</v>
      </c>
      <c r="X6" s="71">
        <f t="shared" si="1"/>
        <v>34058731.36999999</v>
      </c>
      <c r="Y6" s="71">
        <f t="shared" si="1"/>
        <v>20324288.399999995</v>
      </c>
      <c r="Z6" s="71">
        <f t="shared" si="1"/>
        <v>2101326.9599999995</v>
      </c>
      <c r="AA6" s="71">
        <f t="shared" si="1"/>
        <v>556392.56999999983</v>
      </c>
      <c r="AB6" s="71">
        <f t="shared" si="1"/>
        <v>91364.920000000013</v>
      </c>
      <c r="AC6" s="71">
        <f t="shared" si="1"/>
        <v>12401851.000000002</v>
      </c>
      <c r="AD6" s="71">
        <f t="shared" si="1"/>
        <v>111143317.32000004</v>
      </c>
      <c r="AE6" s="71">
        <f t="shared" si="1"/>
        <v>25186523.790000007</v>
      </c>
      <c r="AF6" s="71">
        <f t="shared" si="1"/>
        <v>5392.37</v>
      </c>
      <c r="AG6" s="71">
        <f t="shared" si="1"/>
        <v>46463819.99000001</v>
      </c>
      <c r="AH6" s="71">
        <f t="shared" si="1"/>
        <v>2528380.2799999984</v>
      </c>
      <c r="AI6" s="71">
        <f t="shared" si="1"/>
        <v>23854335.179999996</v>
      </c>
      <c r="AJ6" s="71">
        <f t="shared" si="1"/>
        <v>9301214.4799999967</v>
      </c>
      <c r="AK6" s="71">
        <f t="shared" si="1"/>
        <v>46870698.83000005</v>
      </c>
      <c r="AL6" s="71">
        <f t="shared" si="1"/>
        <v>9443726.0900000017</v>
      </c>
      <c r="AM6" s="71">
        <f t="shared" si="1"/>
        <v>376785515.76999962</v>
      </c>
      <c r="AN6" s="61">
        <f>AM6/E6</f>
        <v>2.611512336486102E-2</v>
      </c>
      <c r="AO6" s="59">
        <f>AM6/D6</f>
        <v>338.61688160992759</v>
      </c>
      <c r="AP6" s="71">
        <f t="shared" ref="AP6:AU6" si="2">SUM(AP9:AP433)/2</f>
        <v>7495580916.0099888</v>
      </c>
      <c r="AQ6" s="71">
        <f t="shared" si="2"/>
        <v>232850172.26999992</v>
      </c>
      <c r="AR6" s="71">
        <f t="shared" si="2"/>
        <v>463518988.89000022</v>
      </c>
      <c r="AS6" s="71">
        <f t="shared" si="2"/>
        <v>15944688.539999995</v>
      </c>
      <c r="AT6" s="71">
        <f t="shared" si="2"/>
        <v>334833.28999999992</v>
      </c>
      <c r="AU6" s="71">
        <f t="shared" si="2"/>
        <v>8208229599</v>
      </c>
      <c r="AV6" s="61">
        <f>AU6/E6</f>
        <v>0.56891499172128301</v>
      </c>
      <c r="AW6" s="59">
        <f>AU6/D6</f>
        <v>7376.730245778177</v>
      </c>
      <c r="AX6" s="71">
        <f t="shared" ref="AX6:BV6" si="3">SUM(AX9:AX433)/2</f>
        <v>1447520.6399999997</v>
      </c>
      <c r="AY6" s="71">
        <f t="shared" si="3"/>
        <v>987927419.49999952</v>
      </c>
      <c r="AZ6" s="71">
        <f t="shared" si="3"/>
        <v>65517011.459999993</v>
      </c>
      <c r="BA6" s="71">
        <f t="shared" si="3"/>
        <v>1784386.23</v>
      </c>
      <c r="BB6" s="71">
        <f t="shared" si="3"/>
        <v>0</v>
      </c>
      <c r="BC6" s="71">
        <f t="shared" si="3"/>
        <v>343419370.19999987</v>
      </c>
      <c r="BD6" s="71">
        <f t="shared" si="3"/>
        <v>9596243.1699999999</v>
      </c>
      <c r="BE6" s="71">
        <f t="shared" si="3"/>
        <v>86296245.609999925</v>
      </c>
      <c r="BF6" s="71">
        <f t="shared" si="3"/>
        <v>199568.48</v>
      </c>
      <c r="BG6" s="71">
        <f t="shared" si="3"/>
        <v>153049322.37</v>
      </c>
      <c r="BH6" s="71">
        <f t="shared" si="3"/>
        <v>24094531.109999985</v>
      </c>
      <c r="BI6" s="71">
        <f t="shared" si="3"/>
        <v>91841.85</v>
      </c>
      <c r="BJ6" s="71">
        <f t="shared" si="3"/>
        <v>7038375.0700000003</v>
      </c>
      <c r="BK6" s="71">
        <f t="shared" si="3"/>
        <v>488929824.28000033</v>
      </c>
      <c r="BL6" s="71">
        <f t="shared" si="3"/>
        <v>19060231.789999999</v>
      </c>
      <c r="BM6" s="71">
        <f t="shared" si="3"/>
        <v>655185.83999999985</v>
      </c>
      <c r="BN6" s="71">
        <f t="shared" si="3"/>
        <v>0</v>
      </c>
      <c r="BO6" s="71">
        <f t="shared" si="3"/>
        <v>360866.57</v>
      </c>
      <c r="BP6" s="71">
        <f t="shared" si="3"/>
        <v>41317.370000000003</v>
      </c>
      <c r="BQ6" s="71">
        <f t="shared" si="3"/>
        <v>9611238.4000000004</v>
      </c>
      <c r="BR6" s="71">
        <f t="shared" si="3"/>
        <v>0</v>
      </c>
      <c r="BS6" s="71">
        <f t="shared" si="3"/>
        <v>4652803.6500000013</v>
      </c>
      <c r="BT6" s="71">
        <f t="shared" si="3"/>
        <v>0</v>
      </c>
      <c r="BU6" s="71">
        <f t="shared" si="3"/>
        <v>43474.790000000008</v>
      </c>
      <c r="BV6" s="71">
        <f t="shared" si="3"/>
        <v>2203816778.3800006</v>
      </c>
      <c r="BW6" s="61">
        <f>BV6/E6</f>
        <v>0.15274723850073954</v>
      </c>
      <c r="BX6" s="59">
        <f>SUM(BV6/D6)</f>
        <v>1980.56860972916</v>
      </c>
      <c r="BY6" s="71">
        <f t="shared" ref="BY6:CE6" si="4">SUM(BY9:BY433)/2</f>
        <v>1433457.6099999999</v>
      </c>
      <c r="BZ6" s="71">
        <f t="shared" si="4"/>
        <v>32256095.150000002</v>
      </c>
      <c r="CA6" s="71">
        <f t="shared" si="4"/>
        <v>2958889.5100000002</v>
      </c>
      <c r="CB6" s="71">
        <f t="shared" si="4"/>
        <v>958839.63000000012</v>
      </c>
      <c r="CC6" s="71">
        <f t="shared" si="4"/>
        <v>7786315.9299999969</v>
      </c>
      <c r="CD6" s="71">
        <f t="shared" si="4"/>
        <v>1487180.02</v>
      </c>
      <c r="CE6" s="71">
        <f t="shared" si="4"/>
        <v>46880777.850000016</v>
      </c>
      <c r="CF6" s="61">
        <f>CE6/E6</f>
        <v>3.2493215523198074E-3</v>
      </c>
      <c r="CG6" s="62">
        <f>CE6/D6</f>
        <v>42.131722528063108</v>
      </c>
      <c r="CH6" s="71">
        <f t="shared" ref="CH6:ES6" si="5">SUM(CH9:CH433)/2</f>
        <v>3929848.5399999991</v>
      </c>
      <c r="CI6" s="71">
        <f t="shared" si="5"/>
        <v>0</v>
      </c>
      <c r="CJ6" s="71">
        <f t="shared" si="5"/>
        <v>0</v>
      </c>
      <c r="CK6" s="71">
        <f t="shared" si="5"/>
        <v>2781.45</v>
      </c>
      <c r="CL6" s="71">
        <f t="shared" si="5"/>
        <v>0</v>
      </c>
      <c r="CM6" s="71">
        <f t="shared" si="5"/>
        <v>0</v>
      </c>
      <c r="CN6" s="71">
        <f t="shared" si="5"/>
        <v>0</v>
      </c>
      <c r="CO6" s="71">
        <f t="shared" si="5"/>
        <v>25906.07</v>
      </c>
      <c r="CP6" s="71">
        <f t="shared" si="5"/>
        <v>0</v>
      </c>
      <c r="CQ6" s="71">
        <f t="shared" si="5"/>
        <v>224088679.5800001</v>
      </c>
      <c r="CR6" s="71">
        <f t="shared" si="5"/>
        <v>0</v>
      </c>
      <c r="CS6" s="71">
        <f t="shared" si="5"/>
        <v>6615461.3200000003</v>
      </c>
      <c r="CT6" s="71">
        <f t="shared" si="5"/>
        <v>600304.09</v>
      </c>
      <c r="CU6" s="71">
        <f t="shared" si="5"/>
        <v>220441847.07000005</v>
      </c>
      <c r="CV6" s="71">
        <f t="shared" si="5"/>
        <v>44476688.600000031</v>
      </c>
      <c r="CW6" s="71">
        <f t="shared" si="5"/>
        <v>13838999.640000001</v>
      </c>
      <c r="CX6" s="71">
        <f t="shared" si="5"/>
        <v>0</v>
      </c>
      <c r="CY6" s="71">
        <f t="shared" si="5"/>
        <v>1641826.2999999998</v>
      </c>
      <c r="CZ6" s="71">
        <f t="shared" si="5"/>
        <v>1185001.57</v>
      </c>
      <c r="DA6" s="71">
        <f t="shared" si="5"/>
        <v>890675.92999999993</v>
      </c>
      <c r="DB6" s="71">
        <f t="shared" si="5"/>
        <v>16567812.680000005</v>
      </c>
      <c r="DC6" s="71">
        <f t="shared" si="5"/>
        <v>0</v>
      </c>
      <c r="DD6" s="71">
        <f t="shared" si="5"/>
        <v>46064</v>
      </c>
      <c r="DE6" s="71">
        <f t="shared" si="5"/>
        <v>3200</v>
      </c>
      <c r="DF6" s="71">
        <f t="shared" si="5"/>
        <v>0</v>
      </c>
      <c r="DG6" s="71">
        <f t="shared" si="5"/>
        <v>3491111.7800000007</v>
      </c>
      <c r="DH6" s="71">
        <f t="shared" si="5"/>
        <v>3354043.0900000008</v>
      </c>
      <c r="DI6" s="71">
        <f t="shared" si="5"/>
        <v>258991338.21000004</v>
      </c>
      <c r="DJ6" s="71">
        <f t="shared" si="5"/>
        <v>0</v>
      </c>
      <c r="DK6" s="71">
        <f t="shared" si="5"/>
        <v>7105184.5999999978</v>
      </c>
      <c r="DL6" s="71">
        <f t="shared" si="5"/>
        <v>0</v>
      </c>
      <c r="DM6" s="71">
        <f t="shared" si="5"/>
        <v>0</v>
      </c>
      <c r="DN6" s="71">
        <f t="shared" si="5"/>
        <v>0</v>
      </c>
      <c r="DO6" s="71">
        <f t="shared" si="5"/>
        <v>0</v>
      </c>
      <c r="DP6" s="71">
        <f t="shared" si="5"/>
        <v>0</v>
      </c>
      <c r="DQ6" s="71">
        <f t="shared" si="5"/>
        <v>0</v>
      </c>
      <c r="DR6" s="71">
        <f t="shared" si="5"/>
        <v>0</v>
      </c>
      <c r="DS6" s="71">
        <f t="shared" si="5"/>
        <v>0</v>
      </c>
      <c r="DT6" s="71">
        <f t="shared" si="5"/>
        <v>0</v>
      </c>
      <c r="DU6" s="71">
        <f t="shared" si="5"/>
        <v>0</v>
      </c>
      <c r="DV6" s="71">
        <f t="shared" si="5"/>
        <v>0</v>
      </c>
      <c r="DW6" s="71">
        <f t="shared" si="5"/>
        <v>0</v>
      </c>
      <c r="DX6" s="71">
        <f t="shared" si="5"/>
        <v>0</v>
      </c>
      <c r="DY6" s="71">
        <f t="shared" si="5"/>
        <v>1024067.69</v>
      </c>
      <c r="DZ6" s="71">
        <f t="shared" si="5"/>
        <v>12875</v>
      </c>
      <c r="EA6" s="71">
        <f t="shared" si="5"/>
        <v>0</v>
      </c>
      <c r="EB6" s="71">
        <f t="shared" si="5"/>
        <v>0</v>
      </c>
      <c r="EC6" s="71">
        <f t="shared" si="5"/>
        <v>13037170.349999998</v>
      </c>
      <c r="ED6" s="71">
        <f t="shared" si="5"/>
        <v>157819.51</v>
      </c>
      <c r="EE6" s="71">
        <f t="shared" si="5"/>
        <v>0</v>
      </c>
      <c r="EF6" s="71">
        <f t="shared" si="5"/>
        <v>152642.26</v>
      </c>
      <c r="EG6" s="71">
        <f t="shared" si="5"/>
        <v>3350034.2999999993</v>
      </c>
      <c r="EH6" s="71">
        <f t="shared" si="5"/>
        <v>616431.29</v>
      </c>
      <c r="EI6" s="71">
        <f t="shared" si="5"/>
        <v>396687.83000000007</v>
      </c>
      <c r="EJ6" s="71">
        <f t="shared" si="5"/>
        <v>0</v>
      </c>
      <c r="EK6" s="71">
        <f t="shared" si="5"/>
        <v>124540.39</v>
      </c>
      <c r="EL6" s="71">
        <f t="shared" si="5"/>
        <v>24489.7</v>
      </c>
      <c r="EM6" s="71">
        <f t="shared" si="5"/>
        <v>0</v>
      </c>
      <c r="EN6" s="71">
        <f t="shared" si="5"/>
        <v>10679908.639999997</v>
      </c>
      <c r="EO6" s="71">
        <f t="shared" si="5"/>
        <v>2250756.6799999997</v>
      </c>
      <c r="EP6" s="71">
        <f t="shared" si="5"/>
        <v>0</v>
      </c>
      <c r="EQ6" s="71">
        <f t="shared" si="5"/>
        <v>0</v>
      </c>
      <c r="ER6" s="71">
        <f t="shared" si="5"/>
        <v>0</v>
      </c>
      <c r="ES6" s="71">
        <f t="shared" si="5"/>
        <v>0</v>
      </c>
      <c r="ET6" s="71">
        <f t="shared" ref="ET6:FS6" si="6">SUM(ET9:ET433)/2</f>
        <v>207277.47000000003</v>
      </c>
      <c r="EU6" s="71">
        <f t="shared" si="6"/>
        <v>0</v>
      </c>
      <c r="EV6" s="71">
        <f t="shared" si="6"/>
        <v>7140944.3099999977</v>
      </c>
      <c r="EW6" s="71">
        <f t="shared" si="6"/>
        <v>0</v>
      </c>
      <c r="EX6" s="71">
        <f t="shared" si="6"/>
        <v>2495.2199999999998</v>
      </c>
      <c r="EY6" s="71">
        <f t="shared" si="6"/>
        <v>0</v>
      </c>
      <c r="EZ6" s="71">
        <f t="shared" si="6"/>
        <v>16807.18</v>
      </c>
      <c r="FA6" s="71">
        <f t="shared" si="6"/>
        <v>0</v>
      </c>
      <c r="FB6" s="71">
        <f t="shared" si="6"/>
        <v>28006.85</v>
      </c>
      <c r="FC6" s="71">
        <f t="shared" si="6"/>
        <v>959093.25</v>
      </c>
      <c r="FD6" s="71">
        <f t="shared" si="6"/>
        <v>3997.05</v>
      </c>
      <c r="FE6" s="71">
        <f t="shared" si="6"/>
        <v>0</v>
      </c>
      <c r="FF6" s="71">
        <f t="shared" si="6"/>
        <v>0</v>
      </c>
      <c r="FG6" s="71">
        <f t="shared" si="6"/>
        <v>4751808.72</v>
      </c>
      <c r="FH6" s="71">
        <f t="shared" si="6"/>
        <v>72201.95</v>
      </c>
      <c r="FI6" s="71">
        <f t="shared" si="6"/>
        <v>81169.589999999982</v>
      </c>
      <c r="FJ6" s="71">
        <f t="shared" si="6"/>
        <v>49075.99</v>
      </c>
      <c r="FK6" s="71">
        <f t="shared" si="6"/>
        <v>60584</v>
      </c>
      <c r="FL6" s="71">
        <f t="shared" si="6"/>
        <v>494872.98</v>
      </c>
      <c r="FM6" s="71">
        <f t="shared" si="6"/>
        <v>222185.13000000003</v>
      </c>
      <c r="FN6" s="71">
        <f t="shared" si="6"/>
        <v>649.16999999999996</v>
      </c>
      <c r="FO6" s="71">
        <f t="shared" si="6"/>
        <v>5197415.2899999991</v>
      </c>
      <c r="FP6" s="71">
        <f t="shared" si="6"/>
        <v>23601.58</v>
      </c>
      <c r="FQ6" s="71">
        <f t="shared" si="6"/>
        <v>91466.57</v>
      </c>
      <c r="FR6" s="71">
        <f t="shared" si="6"/>
        <v>30224175.290000021</v>
      </c>
      <c r="FS6" s="71">
        <f t="shared" si="6"/>
        <v>888752025.74999976</v>
      </c>
      <c r="FT6" s="61">
        <f>FS6/E6</f>
        <v>6.1599684228305987E-2</v>
      </c>
      <c r="FU6" s="62">
        <f>FS6/D6</f>
        <v>798.72082892824653</v>
      </c>
      <c r="FV6" s="72">
        <f t="shared" ref="FV6:GU6" si="7">SUM(FV9:FV433)/2</f>
        <v>6110906.0099999998</v>
      </c>
      <c r="FW6" s="71">
        <f t="shared" si="7"/>
        <v>12600249.060000001</v>
      </c>
      <c r="FX6" s="71">
        <f t="shared" si="7"/>
        <v>135452.97</v>
      </c>
      <c r="FY6" s="71">
        <f t="shared" si="7"/>
        <v>98263.679999999993</v>
      </c>
      <c r="FZ6" s="71">
        <f t="shared" si="7"/>
        <v>241350.93</v>
      </c>
      <c r="GA6" s="71">
        <f t="shared" si="7"/>
        <v>1534238.7500000005</v>
      </c>
      <c r="GB6" s="71">
        <f t="shared" si="7"/>
        <v>151796.56</v>
      </c>
      <c r="GC6" s="71">
        <f t="shared" si="7"/>
        <v>151733.01999999999</v>
      </c>
      <c r="GD6" s="71">
        <f t="shared" si="7"/>
        <v>2943463.1900000009</v>
      </c>
      <c r="GE6" s="71">
        <f t="shared" si="7"/>
        <v>5508690.4900000002</v>
      </c>
      <c r="GF6" s="71">
        <f t="shared" si="7"/>
        <v>36568147.550000012</v>
      </c>
      <c r="GG6" s="71">
        <f t="shared" si="7"/>
        <v>300769.27</v>
      </c>
      <c r="GH6" s="71">
        <f t="shared" si="7"/>
        <v>2783920.58</v>
      </c>
      <c r="GI6" s="71">
        <f t="shared" si="7"/>
        <v>472996.98999999993</v>
      </c>
      <c r="GJ6" s="71">
        <f t="shared" si="7"/>
        <v>3512590.9199999995</v>
      </c>
      <c r="GK6" s="71">
        <f t="shared" si="7"/>
        <v>14165893.800000004</v>
      </c>
      <c r="GL6" s="71">
        <f t="shared" si="7"/>
        <v>5467585.2700000023</v>
      </c>
      <c r="GM6" s="71">
        <f t="shared" si="7"/>
        <v>149754.89000000001</v>
      </c>
      <c r="GN6" s="71">
        <f t="shared" si="7"/>
        <v>0</v>
      </c>
      <c r="GO6" s="71">
        <f t="shared" si="7"/>
        <v>787000</v>
      </c>
      <c r="GP6" s="71">
        <f t="shared" si="7"/>
        <v>109133.83</v>
      </c>
      <c r="GQ6" s="71">
        <f t="shared" si="7"/>
        <v>1045627.6100000002</v>
      </c>
      <c r="GR6" s="71">
        <f t="shared" si="7"/>
        <v>379798.69000000006</v>
      </c>
      <c r="GS6" s="71">
        <f t="shared" si="7"/>
        <v>7920043.5700000003</v>
      </c>
      <c r="GT6" s="71">
        <f t="shared" si="7"/>
        <v>75096425.219999999</v>
      </c>
      <c r="GU6" s="71">
        <f t="shared" si="7"/>
        <v>178235832.85000014</v>
      </c>
      <c r="GV6" s="64">
        <f>GU6/E6</f>
        <v>1.2353581993204407E-2</v>
      </c>
      <c r="GW6" s="65">
        <f>GU6/D6</f>
        <v>160.18041932285129</v>
      </c>
    </row>
    <row r="7" spans="1:222" x14ac:dyDescent="0.3">
      <c r="A7" s="73"/>
      <c r="C7" s="74"/>
      <c r="D7" s="75">
        <f>D5-D6</f>
        <v>0</v>
      </c>
      <c r="E7" s="76"/>
      <c r="F7" s="77"/>
      <c r="G7" s="77"/>
      <c r="H7" s="71">
        <f>H6-H5</f>
        <v>0</v>
      </c>
      <c r="I7" s="71">
        <f t="shared" ref="I7:N7" si="8">I6-I5</f>
        <v>0</v>
      </c>
      <c r="J7" s="71">
        <f t="shared" si="8"/>
        <v>0</v>
      </c>
      <c r="K7" s="71">
        <f t="shared" si="8"/>
        <v>0</v>
      </c>
      <c r="L7" s="71">
        <f t="shared" si="8"/>
        <v>0</v>
      </c>
      <c r="M7" s="71">
        <f t="shared" si="8"/>
        <v>0</v>
      </c>
      <c r="N7" s="71" t="e">
        <f t="shared" si="8"/>
        <v>#REF!</v>
      </c>
      <c r="O7" s="77"/>
      <c r="P7" s="77"/>
      <c r="Q7" s="71">
        <f t="shared" ref="Q7:AM7" si="9">Q6-Q5</f>
        <v>0</v>
      </c>
      <c r="R7" s="71">
        <f>R6-R5</f>
        <v>0</v>
      </c>
      <c r="S7" s="71">
        <f t="shared" si="9"/>
        <v>0</v>
      </c>
      <c r="T7" s="71">
        <f t="shared" si="9"/>
        <v>0</v>
      </c>
      <c r="U7" s="71">
        <f>U6-U5</f>
        <v>0</v>
      </c>
      <c r="V7" s="71">
        <f t="shared" si="9"/>
        <v>0</v>
      </c>
      <c r="W7" s="71">
        <f t="shared" si="9"/>
        <v>0</v>
      </c>
      <c r="X7" s="71">
        <f t="shared" si="9"/>
        <v>0</v>
      </c>
      <c r="Y7" s="71">
        <f>Y6-Y5</f>
        <v>0</v>
      </c>
      <c r="Z7" s="71">
        <f t="shared" si="9"/>
        <v>0</v>
      </c>
      <c r="AA7" s="71">
        <f t="shared" si="9"/>
        <v>0</v>
      </c>
      <c r="AB7" s="71">
        <f t="shared" si="9"/>
        <v>0</v>
      </c>
      <c r="AC7" s="71">
        <f t="shared" si="9"/>
        <v>0</v>
      </c>
      <c r="AD7" s="71">
        <f t="shared" si="9"/>
        <v>0</v>
      </c>
      <c r="AE7" s="71">
        <f t="shared" si="9"/>
        <v>0</v>
      </c>
      <c r="AF7" s="71">
        <f t="shared" si="9"/>
        <v>0</v>
      </c>
      <c r="AG7" s="71">
        <f t="shared" si="9"/>
        <v>0</v>
      </c>
      <c r="AH7" s="71">
        <f t="shared" si="9"/>
        <v>0</v>
      </c>
      <c r="AI7" s="71">
        <f t="shared" si="9"/>
        <v>0</v>
      </c>
      <c r="AJ7" s="71">
        <f t="shared" si="9"/>
        <v>0</v>
      </c>
      <c r="AK7" s="71">
        <f t="shared" si="9"/>
        <v>0</v>
      </c>
      <c r="AL7" s="71">
        <f t="shared" si="9"/>
        <v>0</v>
      </c>
      <c r="AM7" s="71">
        <f t="shared" si="9"/>
        <v>-5.9604644775390625E-7</v>
      </c>
      <c r="AN7" s="77"/>
      <c r="AO7" s="77"/>
      <c r="AP7" s="71">
        <f t="shared" ref="AP7:AU7" si="10">AP6-AP5</f>
        <v>-1.33514404296875E-5</v>
      </c>
      <c r="AQ7" s="71">
        <f t="shared" si="10"/>
        <v>0</v>
      </c>
      <c r="AR7" s="71">
        <f t="shared" si="10"/>
        <v>0</v>
      </c>
      <c r="AS7" s="71">
        <f t="shared" si="10"/>
        <v>0</v>
      </c>
      <c r="AT7" s="71">
        <f t="shared" si="10"/>
        <v>0</v>
      </c>
      <c r="AU7" s="71">
        <f t="shared" si="10"/>
        <v>0</v>
      </c>
      <c r="AV7" s="77"/>
      <c r="AW7" s="77"/>
      <c r="AX7" s="71">
        <f t="shared" ref="AX7:BV7" si="11">AX6-AX5</f>
        <v>0</v>
      </c>
      <c r="AY7" s="71">
        <f t="shared" si="11"/>
        <v>0</v>
      </c>
      <c r="AZ7" s="71">
        <f t="shared" si="11"/>
        <v>0</v>
      </c>
      <c r="BA7" s="71">
        <f t="shared" si="11"/>
        <v>0</v>
      </c>
      <c r="BB7" s="71">
        <f t="shared" si="11"/>
        <v>0</v>
      </c>
      <c r="BC7" s="71">
        <f t="shared" si="11"/>
        <v>0</v>
      </c>
      <c r="BD7" s="71">
        <f t="shared" si="11"/>
        <v>0</v>
      </c>
      <c r="BE7" s="71">
        <f t="shared" si="11"/>
        <v>0</v>
      </c>
      <c r="BF7" s="71">
        <f t="shared" si="11"/>
        <v>0</v>
      </c>
      <c r="BG7" s="71">
        <f t="shared" si="11"/>
        <v>0</v>
      </c>
      <c r="BH7" s="71">
        <f t="shared" si="11"/>
        <v>-3.3527612686157227E-8</v>
      </c>
      <c r="BI7" s="71">
        <f t="shared" si="11"/>
        <v>0</v>
      </c>
      <c r="BJ7" s="71">
        <f t="shared" si="11"/>
        <v>0</v>
      </c>
      <c r="BK7" s="71">
        <f t="shared" si="11"/>
        <v>7.152557373046875E-7</v>
      </c>
      <c r="BL7" s="71">
        <f t="shared" si="11"/>
        <v>0</v>
      </c>
      <c r="BM7" s="71">
        <f t="shared" si="11"/>
        <v>0</v>
      </c>
      <c r="BN7" s="71">
        <f t="shared" si="11"/>
        <v>0</v>
      </c>
      <c r="BO7" s="71">
        <f t="shared" si="11"/>
        <v>0</v>
      </c>
      <c r="BP7" s="71">
        <f t="shared" si="11"/>
        <v>0</v>
      </c>
      <c r="BQ7" s="71">
        <f>BQ6-BQ5</f>
        <v>0</v>
      </c>
      <c r="BR7" s="71">
        <f t="shared" si="11"/>
        <v>0</v>
      </c>
      <c r="BS7" s="71">
        <f t="shared" si="11"/>
        <v>0</v>
      </c>
      <c r="BT7" s="71">
        <f t="shared" si="11"/>
        <v>0</v>
      </c>
      <c r="BU7" s="71">
        <f>BU6-BU5</f>
        <v>0</v>
      </c>
      <c r="BV7" s="71">
        <f t="shared" si="11"/>
        <v>0</v>
      </c>
      <c r="BW7" s="77"/>
      <c r="BX7" s="77"/>
      <c r="BY7" s="71">
        <f t="shared" ref="BY7:CE7" si="12">BY6-BY5</f>
        <v>0</v>
      </c>
      <c r="BZ7" s="71">
        <f t="shared" si="12"/>
        <v>0</v>
      </c>
      <c r="CA7" s="71">
        <f t="shared" si="12"/>
        <v>0</v>
      </c>
      <c r="CB7" s="71">
        <f t="shared" si="12"/>
        <v>0</v>
      </c>
      <c r="CC7" s="71">
        <f t="shared" si="12"/>
        <v>0</v>
      </c>
      <c r="CD7" s="71">
        <f t="shared" si="12"/>
        <v>0</v>
      </c>
      <c r="CE7" s="71">
        <f t="shared" si="12"/>
        <v>0</v>
      </c>
      <c r="CF7" s="77"/>
      <c r="CG7" s="78"/>
      <c r="CH7" s="71">
        <f t="shared" ref="CH7:ES7" si="13">CH6-CH5</f>
        <v>0</v>
      </c>
      <c r="CI7" s="71">
        <f t="shared" si="13"/>
        <v>0</v>
      </c>
      <c r="CJ7" s="71">
        <f t="shared" si="13"/>
        <v>0</v>
      </c>
      <c r="CK7" s="71">
        <f t="shared" si="13"/>
        <v>0</v>
      </c>
      <c r="CL7" s="71">
        <f t="shared" si="13"/>
        <v>0</v>
      </c>
      <c r="CM7" s="71">
        <f t="shared" si="13"/>
        <v>0</v>
      </c>
      <c r="CN7" s="71">
        <f t="shared" si="13"/>
        <v>0</v>
      </c>
      <c r="CO7" s="71">
        <f t="shared" si="13"/>
        <v>0</v>
      </c>
      <c r="CP7" s="71">
        <f t="shared" si="13"/>
        <v>0</v>
      </c>
      <c r="CQ7" s="71">
        <f t="shared" si="13"/>
        <v>0</v>
      </c>
      <c r="CR7" s="71">
        <f t="shared" si="13"/>
        <v>0</v>
      </c>
      <c r="CS7" s="71">
        <f t="shared" si="13"/>
        <v>0</v>
      </c>
      <c r="CT7" s="71">
        <f t="shared" si="13"/>
        <v>0</v>
      </c>
      <c r="CU7" s="71">
        <f t="shared" si="13"/>
        <v>0</v>
      </c>
      <c r="CV7" s="71">
        <f t="shared" si="13"/>
        <v>5.9604644775390625E-8</v>
      </c>
      <c r="CW7" s="71">
        <f t="shared" si="13"/>
        <v>0</v>
      </c>
      <c r="CX7" s="71">
        <f t="shared" si="13"/>
        <v>0</v>
      </c>
      <c r="CY7" s="71">
        <f t="shared" si="13"/>
        <v>0</v>
      </c>
      <c r="CZ7" s="71">
        <f t="shared" si="13"/>
        <v>0</v>
      </c>
      <c r="DA7" s="71">
        <f t="shared" si="13"/>
        <v>0</v>
      </c>
      <c r="DB7" s="71">
        <f t="shared" si="13"/>
        <v>0</v>
      </c>
      <c r="DC7" s="71">
        <f t="shared" si="13"/>
        <v>0</v>
      </c>
      <c r="DD7" s="71">
        <f t="shared" si="13"/>
        <v>0</v>
      </c>
      <c r="DE7" s="71">
        <f t="shared" si="13"/>
        <v>0</v>
      </c>
      <c r="DF7" s="71">
        <f t="shared" si="13"/>
        <v>0</v>
      </c>
      <c r="DG7" s="71">
        <f t="shared" si="13"/>
        <v>0</v>
      </c>
      <c r="DH7" s="71">
        <f t="shared" si="13"/>
        <v>0</v>
      </c>
      <c r="DI7" s="71">
        <f t="shared" si="13"/>
        <v>0</v>
      </c>
      <c r="DJ7" s="71">
        <f t="shared" si="13"/>
        <v>0</v>
      </c>
      <c r="DK7" s="71">
        <f t="shared" si="13"/>
        <v>0</v>
      </c>
      <c r="DL7" s="71">
        <f t="shared" si="13"/>
        <v>0</v>
      </c>
      <c r="DM7" s="71">
        <f t="shared" si="13"/>
        <v>0</v>
      </c>
      <c r="DN7" s="71">
        <f t="shared" si="13"/>
        <v>0</v>
      </c>
      <c r="DO7" s="71">
        <f t="shared" si="13"/>
        <v>0</v>
      </c>
      <c r="DP7" s="71">
        <f t="shared" si="13"/>
        <v>0</v>
      </c>
      <c r="DQ7" s="71">
        <f t="shared" si="13"/>
        <v>0</v>
      </c>
      <c r="DR7" s="71">
        <f t="shared" si="13"/>
        <v>0</v>
      </c>
      <c r="DS7" s="71">
        <f t="shared" si="13"/>
        <v>0</v>
      </c>
      <c r="DT7" s="71">
        <f t="shared" si="13"/>
        <v>0</v>
      </c>
      <c r="DU7" s="71">
        <f t="shared" si="13"/>
        <v>0</v>
      </c>
      <c r="DV7" s="71">
        <f t="shared" si="13"/>
        <v>0</v>
      </c>
      <c r="DW7" s="71">
        <f t="shared" si="13"/>
        <v>0</v>
      </c>
      <c r="DX7" s="71">
        <f t="shared" si="13"/>
        <v>0</v>
      </c>
      <c r="DY7" s="71">
        <f t="shared" si="13"/>
        <v>0</v>
      </c>
      <c r="DZ7" s="71">
        <f t="shared" si="13"/>
        <v>0</v>
      </c>
      <c r="EA7" s="71">
        <f t="shared" si="13"/>
        <v>0</v>
      </c>
      <c r="EB7" s="71">
        <f t="shared" si="13"/>
        <v>0</v>
      </c>
      <c r="EC7" s="71">
        <f t="shared" si="13"/>
        <v>0</v>
      </c>
      <c r="ED7" s="71">
        <f t="shared" si="13"/>
        <v>0</v>
      </c>
      <c r="EE7" s="71">
        <f t="shared" si="13"/>
        <v>0</v>
      </c>
      <c r="EF7" s="71">
        <f t="shared" si="13"/>
        <v>0</v>
      </c>
      <c r="EG7" s="71">
        <f t="shared" si="13"/>
        <v>0</v>
      </c>
      <c r="EH7" s="71">
        <f t="shared" si="13"/>
        <v>0</v>
      </c>
      <c r="EI7" s="71">
        <f t="shared" si="13"/>
        <v>0</v>
      </c>
      <c r="EJ7" s="71">
        <f t="shared" si="13"/>
        <v>0</v>
      </c>
      <c r="EK7" s="71">
        <f t="shared" si="13"/>
        <v>0</v>
      </c>
      <c r="EL7" s="71">
        <f t="shared" si="13"/>
        <v>0</v>
      </c>
      <c r="EM7" s="71">
        <f t="shared" si="13"/>
        <v>0</v>
      </c>
      <c r="EN7" s="71">
        <f t="shared" si="13"/>
        <v>0</v>
      </c>
      <c r="EO7" s="71">
        <f t="shared" si="13"/>
        <v>0</v>
      </c>
      <c r="EP7" s="71">
        <f t="shared" si="13"/>
        <v>0</v>
      </c>
      <c r="EQ7" s="71">
        <f t="shared" si="13"/>
        <v>0</v>
      </c>
      <c r="ER7" s="71">
        <f t="shared" si="13"/>
        <v>0</v>
      </c>
      <c r="ES7" s="71">
        <f t="shared" si="13"/>
        <v>0</v>
      </c>
      <c r="ET7" s="71">
        <f t="shared" ref="ET7:FR7" si="14">ET6-ET5</f>
        <v>0</v>
      </c>
      <c r="EU7" s="71">
        <f t="shared" si="14"/>
        <v>0</v>
      </c>
      <c r="EV7" s="71">
        <f t="shared" si="14"/>
        <v>0</v>
      </c>
      <c r="EW7" s="71">
        <f t="shared" si="14"/>
        <v>0</v>
      </c>
      <c r="EX7" s="71">
        <f t="shared" si="14"/>
        <v>0</v>
      </c>
      <c r="EY7" s="71">
        <f t="shared" si="14"/>
        <v>0</v>
      </c>
      <c r="EZ7" s="71">
        <f t="shared" si="14"/>
        <v>0</v>
      </c>
      <c r="FA7" s="71">
        <f t="shared" si="14"/>
        <v>0</v>
      </c>
      <c r="FB7" s="71">
        <f t="shared" si="14"/>
        <v>0</v>
      </c>
      <c r="FC7" s="71">
        <f t="shared" si="14"/>
        <v>0</v>
      </c>
      <c r="FD7" s="71">
        <f t="shared" si="14"/>
        <v>0</v>
      </c>
      <c r="FE7" s="71">
        <f t="shared" si="14"/>
        <v>0</v>
      </c>
      <c r="FF7" s="71">
        <f t="shared" si="14"/>
        <v>0</v>
      </c>
      <c r="FG7" s="71">
        <f t="shared" si="14"/>
        <v>0</v>
      </c>
      <c r="FH7" s="71">
        <f t="shared" si="14"/>
        <v>0</v>
      </c>
      <c r="FI7" s="71">
        <f t="shared" si="14"/>
        <v>0</v>
      </c>
      <c r="FJ7" s="71">
        <f t="shared" si="14"/>
        <v>0</v>
      </c>
      <c r="FK7" s="71">
        <f t="shared" si="14"/>
        <v>0</v>
      </c>
      <c r="FL7" s="71">
        <f t="shared" si="14"/>
        <v>0</v>
      </c>
      <c r="FM7" s="71">
        <f t="shared" si="14"/>
        <v>0</v>
      </c>
      <c r="FN7" s="71">
        <f t="shared" si="14"/>
        <v>0</v>
      </c>
      <c r="FO7" s="71">
        <f t="shared" si="14"/>
        <v>0</v>
      </c>
      <c r="FP7" s="71">
        <f t="shared" si="14"/>
        <v>0</v>
      </c>
      <c r="FQ7" s="71">
        <f t="shared" si="14"/>
        <v>0</v>
      </c>
      <c r="FR7" s="71">
        <f t="shared" si="14"/>
        <v>0</v>
      </c>
      <c r="FS7" s="71">
        <f>FS6-FS5</f>
        <v>0</v>
      </c>
      <c r="FT7" s="77"/>
      <c r="FU7" s="78"/>
      <c r="FV7" s="72">
        <f t="shared" ref="FV7:GU7" si="15">FV6-FV5</f>
        <v>0</v>
      </c>
      <c r="FW7" s="71">
        <f t="shared" si="15"/>
        <v>0</v>
      </c>
      <c r="FX7" s="71">
        <f t="shared" si="15"/>
        <v>0</v>
      </c>
      <c r="FY7" s="71">
        <f t="shared" si="15"/>
        <v>0</v>
      </c>
      <c r="FZ7" s="71">
        <f t="shared" si="15"/>
        <v>0</v>
      </c>
      <c r="GA7" s="71">
        <f>GA6-GA5</f>
        <v>0</v>
      </c>
      <c r="GB7" s="71">
        <f t="shared" si="15"/>
        <v>0</v>
      </c>
      <c r="GC7" s="71">
        <f t="shared" si="15"/>
        <v>0</v>
      </c>
      <c r="GD7" s="71">
        <f t="shared" si="15"/>
        <v>0</v>
      </c>
      <c r="GE7" s="71">
        <f t="shared" si="15"/>
        <v>0</v>
      </c>
      <c r="GF7" s="71">
        <f t="shared" si="15"/>
        <v>0</v>
      </c>
      <c r="GG7" s="71">
        <f t="shared" si="15"/>
        <v>0</v>
      </c>
      <c r="GH7" s="71">
        <f t="shared" si="15"/>
        <v>0</v>
      </c>
      <c r="GI7" s="71">
        <f t="shared" si="15"/>
        <v>0</v>
      </c>
      <c r="GJ7" s="71">
        <f t="shared" si="15"/>
        <v>0</v>
      </c>
      <c r="GK7" s="71">
        <f t="shared" si="15"/>
        <v>0</v>
      </c>
      <c r="GL7" s="71">
        <f t="shared" si="15"/>
        <v>0</v>
      </c>
      <c r="GM7" s="71">
        <f t="shared" si="15"/>
        <v>0</v>
      </c>
      <c r="GN7" s="71">
        <f t="shared" si="15"/>
        <v>0</v>
      </c>
      <c r="GO7" s="71">
        <f t="shared" si="15"/>
        <v>0</v>
      </c>
      <c r="GP7" s="71">
        <f t="shared" si="15"/>
        <v>0</v>
      </c>
      <c r="GQ7" s="71">
        <f t="shared" si="15"/>
        <v>0</v>
      </c>
      <c r="GR7" s="71">
        <f t="shared" si="15"/>
        <v>0</v>
      </c>
      <c r="GS7" s="71">
        <f>GS6-GS5</f>
        <v>0</v>
      </c>
      <c r="GT7" s="71">
        <f t="shared" si="15"/>
        <v>0</v>
      </c>
      <c r="GU7" s="71" t="e">
        <f t="shared" si="15"/>
        <v>#REF!</v>
      </c>
      <c r="GV7" s="77"/>
      <c r="GW7" s="79"/>
    </row>
    <row r="8" spans="1:222" x14ac:dyDescent="0.3">
      <c r="A8" s="80" t="s">
        <v>174</v>
      </c>
      <c r="B8" s="81"/>
      <c r="C8" s="82"/>
      <c r="E8" s="77"/>
      <c r="F8" s="77"/>
      <c r="G8" s="77"/>
      <c r="H8" s="77"/>
      <c r="I8" s="83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84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8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8"/>
      <c r="FV8" s="85"/>
      <c r="FW8" s="77"/>
      <c r="FX8" s="77"/>
      <c r="FY8" s="77"/>
      <c r="FZ8" s="77"/>
      <c r="GA8" s="77"/>
      <c r="GB8" s="77"/>
      <c r="GC8" s="77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86"/>
      <c r="GX8" s="87"/>
    </row>
    <row r="9" spans="1:222" x14ac:dyDescent="0.3">
      <c r="A9" s="73"/>
      <c r="B9" s="88" t="s">
        <v>175</v>
      </c>
      <c r="C9" s="89" t="s">
        <v>176</v>
      </c>
      <c r="D9" s="75">
        <f>IF(ISNA(VLOOKUP($B9,'[1]1718 enrollment_Rev_Exp by size'!$A$7:H350,3,FALSE)),"",VLOOKUP($B9,'[1]1718 enrollment_Rev_Exp by size'!$A$7:$G$350,3,FALSE))</f>
        <v>48.86</v>
      </c>
      <c r="E9" s="76">
        <f>IF(ISNA(VLOOKUP($B9,'[1]1718 enrollment_Rev_Exp by size'!$A$7:I350,5,FALSE)),"",VLOOKUP($B9,'[1]1718 enrollment_Rev_Exp by size'!$A$7:$G$350,5,FALSE))</f>
        <v>2285121.3199999998</v>
      </c>
      <c r="F9" s="70">
        <f>N9+AM9+AU9+BV9+CE9+FS9+GU9</f>
        <v>2285121.3199999998</v>
      </c>
      <c r="G9" s="70">
        <f>F9-E9</f>
        <v>0</v>
      </c>
      <c r="H9" s="90">
        <f>IF(ISNA(VLOOKUP($B9,'[1]1718  Exp_Rev Access'!$F$7:$GK$318,3,FALSE)),"",VLOOKUP($B9,'[1]1718  Exp_Rev Access'!$F$7:$GK$318,3,FALSE))</f>
        <v>151025.18</v>
      </c>
      <c r="I9" s="90">
        <f>IF(ISNA(VLOOKUP($B9,'[1]1718  Exp_Rev Access'!$F$7:$GK$318,4,FALSE)),"",VLOOKUP($B9,'[1]1718  Exp_Rev Access'!$F$7:$GK$318,4,FALSE))</f>
        <v>0</v>
      </c>
      <c r="J9" s="90">
        <f>IF(ISNA(VLOOKUP($B9,'[1]1718  Exp_Rev Access'!$F$7:$GK$318,5,FALSE)),"",VLOOKUP($B9,'[1]1718  Exp_Rev Access'!$F$7:$GK$318,5,FALSE))</f>
        <v>0</v>
      </c>
      <c r="K9" s="90">
        <f>IF(ISNA(VLOOKUP($B9,'[1]1718  Exp_Rev Access'!$F$7:$GK$318,6,FALSE)),"-",VLOOKUP($B9,'[1]1718  Exp_Rev Access'!$F$7:$GK$318,6,FALSE))</f>
        <v>0</v>
      </c>
      <c r="L9" s="90">
        <f>IF(ISNA(VLOOKUP($B9,'[1]1718  Exp_Rev Access'!$F$7:$GK$318,7,FALSE)),"",VLOOKUP($B9,'[1]1718  Exp_Rev Access'!$F$7:$GK$318,7,FALSE))</f>
        <v>0</v>
      </c>
      <c r="M9" s="90">
        <f>IF(ISNA(VLOOKUP($B9,'[1]1718  Exp_Rev Access'!$F$7:$GK$318,8,FALSE)),"",VLOOKUP($B9,'[1]1718  Exp_Rev Access'!$F$7:$GK$318,8,FALSE))</f>
        <v>0</v>
      </c>
      <c r="N9" s="56">
        <f t="shared" ref="N9:N14" si="16">SUM(H9:M9)</f>
        <v>151025.18</v>
      </c>
      <c r="O9" s="91">
        <f t="shared" ref="O9:O14" si="17">N9/E9</f>
        <v>6.6090661654673116E-2</v>
      </c>
      <c r="P9" s="56">
        <f t="shared" ref="P9:P14" si="18">N9/D9</f>
        <v>3090.977896029472</v>
      </c>
      <c r="Q9" s="90">
        <f>IF(ISNA(VLOOKUP($B9,'[1]1718  Exp_Rev Access'!$F$7:$GK$318,10,FALSE)),"",VLOOKUP($B9,'[1]1718  Exp_Rev Access'!$F$7:$GK$318,10,FALSE))</f>
        <v>0</v>
      </c>
      <c r="R9" s="90">
        <f>IF(ISNA(VLOOKUP($B9,'[1]1718  Exp_Rev Access'!$F$7:$GK$318,11,FALSE)),"",VLOOKUP($B9,'[1]1718  Exp_Rev Access'!$F$7:$GK$318,11,FALSE))</f>
        <v>0</v>
      </c>
      <c r="S9" s="90">
        <f>IF(ISNA(VLOOKUP($B9,'[1]1718  Exp_Rev Access'!$F$7:$GK$318,12,FALSE)),"",VLOOKUP($B9,'[1]1718  Exp_Rev Access'!$F$7:$GK$318,12,FALSE))</f>
        <v>0</v>
      </c>
      <c r="T9" s="90">
        <f>IF(ISNA(VLOOKUP($B9,'[1]1718  Exp_Rev Access'!$F$7:$GK$318,13,FALSE)),"",VLOOKUP($B9,'[1]1718  Exp_Rev Access'!$F$7:$GK$318,13,FALSE))</f>
        <v>0</v>
      </c>
      <c r="U9" s="90">
        <f>IF(ISNA(VLOOKUP($B9,'[1]1718  Exp_Rev Access'!$F$7:$GK$318,14,FALSE)),"",VLOOKUP($B9,'[1]1718  Exp_Rev Access'!$F$7:$GK$318,14,FALSE))</f>
        <v>0</v>
      </c>
      <c r="V9" s="90">
        <f>IF(ISNA(VLOOKUP($B9,'[1]1718  Exp_Rev Access'!$F$7:$GK$318,15,FALSE)),"",VLOOKUP($B9,'[1]1718  Exp_Rev Access'!$F$7:$GK$318,15,FALSE))</f>
        <v>0</v>
      </c>
      <c r="W9" s="90">
        <f>IF(ISNA(VLOOKUP($B9,'[1]1718  Exp_Rev Access'!$F$7:$GK$318,16,FALSE)),"",VLOOKUP($B9,'[1]1718  Exp_Rev Access'!$F$7:$GK$318,16,FALSE))</f>
        <v>0</v>
      </c>
      <c r="X9" s="90">
        <f>IF(ISNA(VLOOKUP($B9,'[1]1718  Exp_Rev Access'!$F$7:$GK$318,17,FALSE)),"",VLOOKUP($B9,'[1]1718  Exp_Rev Access'!$F$7:$GK$318,17,FALSE))</f>
        <v>0</v>
      </c>
      <c r="Y9" s="90">
        <f>IF(ISNA(VLOOKUP($B9,'[1]1718  Exp_Rev Access'!$F$7:$GK$318,18,FALSE)),"",VLOOKUP($B9,'[1]1718  Exp_Rev Access'!$F$7:$GK$318,18,FALSE))</f>
        <v>576.45000000000005</v>
      </c>
      <c r="Z9" s="90">
        <f>IF(ISNA(VLOOKUP($B9,'[1]1718  Exp_Rev Access'!$F$7:$GK$318,19,FALSE)),"",VLOOKUP($B9,'[1]1718  Exp_Rev Access'!$F$7:$GK$318,19,FALSE))</f>
        <v>0</v>
      </c>
      <c r="AA9" s="90">
        <f>IF(ISNA(VLOOKUP($B9,'[1]1718  Exp_Rev Access'!$F$7:$GK$318,20,FALSE)),"",VLOOKUP($B9,'[1]1718  Exp_Rev Access'!$F$7:$GK$318,20,FALSE))</f>
        <v>0</v>
      </c>
      <c r="AB9" s="90">
        <f>IF(ISNA(VLOOKUP($B9,'[1]1718  Exp_Rev Access'!$F$7:$GK$318,21,FALSE)),"",VLOOKUP($B9,'[1]1718  Exp_Rev Access'!$F$7:$GK$318,21,FALSE))</f>
        <v>0</v>
      </c>
      <c r="AC9" s="90">
        <f>IF(ISNA(VLOOKUP($B9,'[1]1718  Exp_Rev Access'!$F$7:$GK$318,22,FALSE)),"",VLOOKUP($B9,'[1]1718  Exp_Rev Access'!$F$7:$GK$318,22,FALSE))</f>
        <v>0</v>
      </c>
      <c r="AD9" s="90">
        <f>IF(ISNA(VLOOKUP($B9,'[1]1718  Exp_Rev Access'!$F$7:$GK$318,23,FALSE)),"",VLOOKUP($B9,'[1]1718  Exp_Rev Access'!$F$7:$GK$318,23,FALSE))</f>
        <v>8659.73</v>
      </c>
      <c r="AE9" s="90">
        <f>IF(ISNA(VLOOKUP($B9,'[1]1718  Exp_Rev Access'!$F$7:$GK$318,24,FALSE)),"",VLOOKUP($B9,'[1]1718  Exp_Rev Access'!$F$7:$GK$318,24,FALSE))</f>
        <v>20644.43</v>
      </c>
      <c r="AF9" s="90">
        <f>IF(ISNA(VLOOKUP($B9,'[1]1718  Exp_Rev Access'!$F$7:$GK$318,25,FALSE)),"",VLOOKUP($B9,'[1]1718  Exp_Rev Access'!$F$7:$GK$318,25,FALSE))</f>
        <v>0</v>
      </c>
      <c r="AG9" s="90">
        <f>IF(ISNA(VLOOKUP($B9,'[1]1718  Exp_Rev Access'!$F$7:$GK$318,26,FALSE)),"",VLOOKUP($B9,'[1]1718  Exp_Rev Access'!$F$7:$GK$318,26,FALSE))</f>
        <v>8291.24</v>
      </c>
      <c r="AH9" s="90">
        <f>IF(ISNA(VLOOKUP($B9,'[1]1718  Exp_Rev Access'!$F$7:$GK$318,27,FALSE)),"",VLOOKUP($B9,'[1]1718  Exp_Rev Access'!$F$7:$GK$318,27,FALSE))</f>
        <v>5</v>
      </c>
      <c r="AI9" s="90">
        <f>IF(ISNA(VLOOKUP($B9,'[1]1718  Exp_Rev Access'!$F$7:$GK$318,28,FALSE)),"",VLOOKUP($B9,'[1]1718  Exp_Rev Access'!$F$7:$GK$318,28,FALSE))</f>
        <v>195</v>
      </c>
      <c r="AJ9" s="90">
        <f>IF(ISNA(VLOOKUP($B9,'[1]1718  Exp_Rev Access'!$F$7:$GK$318,29,FALSE)),"",VLOOKUP($B9,'[1]1718  Exp_Rev Access'!$F$7:$GK$318,29,FALSE))</f>
        <v>1360.06</v>
      </c>
      <c r="AK9" s="90">
        <f>IF(ISNA(VLOOKUP($B9,'[1]1718  Exp_Rev Access'!$F$7:$GK$318,30,FALSE)),"",VLOOKUP($B9,'[1]1718  Exp_Rev Access'!$F$7:$GK$318,30,FALSE))</f>
        <v>1124.6300000000001</v>
      </c>
      <c r="AL9" s="90">
        <f>IF(ISNA(VLOOKUP($B9,'[1]1718  Exp_Rev Access'!$F$7:$GK$318,31,FALSE)),"",VLOOKUP($B9,'[1]1718  Exp_Rev Access'!$F$7:$GK$318,31,FALSE))</f>
        <v>8992.4</v>
      </c>
      <c r="AM9" s="56">
        <f>SUM(Q9:AL9)</f>
        <v>49848.939999999995</v>
      </c>
      <c r="AN9" s="92">
        <f t="shared" ref="AN9:AN14" si="19">AM9/E9</f>
        <v>2.1814570440400072E-2</v>
      </c>
      <c r="AO9" s="71">
        <f t="shared" ref="AO9:AO14" si="20">AM9/D9</f>
        <v>1020.2402783462954</v>
      </c>
      <c r="AP9" s="90">
        <f>IF(ISNA(VLOOKUP($B9,'[1]1718  Exp_Rev Access'!$F$7:$GK$318,33,FALSE)),"",VLOOKUP($B9,'[1]1718  Exp_Rev Access'!$F$7:$GK$318,33,FALSE))</f>
        <v>1572974.04</v>
      </c>
      <c r="AQ9" s="90">
        <f>IF(ISNA(VLOOKUP($B9,'[1]1718  Exp_Rev Access'!$F$7:$GK$318,34,FALSE)),"",VLOOKUP($B9,'[1]1718  Exp_Rev Access'!$F$7:$GK$318,34,FALSE))</f>
        <v>2983.96</v>
      </c>
      <c r="AR9" s="90">
        <f>IF(ISNA(VLOOKUP($B9,'[1]1718  Exp_Rev Access'!$F$7:$GK$318,35,FALSE)),"",VLOOKUP($B9,'[1]1718  Exp_Rev Access'!$F$7:$GK$318,35,FALSE))</f>
        <v>220958.04</v>
      </c>
      <c r="AS9" s="90">
        <f>IF(ISNA(VLOOKUP($B9,'[1]1718  Exp_Rev Access'!$F$7:$GK$318,36,FALSE)),"",VLOOKUP($B9,'[1]1718  Exp_Rev Access'!$F$7:$GK$318,36,FALSE))</f>
        <v>0</v>
      </c>
      <c r="AT9" s="90">
        <f>IF(ISNA(VLOOKUP($B9,'[1]1718  Exp_Rev Access'!$F$7:$GK$318,37,FALSE)),"",VLOOKUP($B9,'[1]1718  Exp_Rev Access'!$F$7:$GK$318,37,FALSE))</f>
        <v>0</v>
      </c>
      <c r="AU9" s="56">
        <f>SUM(AP9:AT9)</f>
        <v>1796916.04</v>
      </c>
      <c r="AV9" s="93">
        <f t="shared" ref="AV9:AV14" si="21">AU9/E9</f>
        <v>0.78635476561918394</v>
      </c>
      <c r="AW9" s="56">
        <f t="shared" ref="AW9:AW14" si="22">AU9/D9</f>
        <v>36776.832582889889</v>
      </c>
      <c r="AX9" s="90">
        <f>IF(ISNA(VLOOKUP($B9,'[1]1718  Exp_Rev Access'!$F$7:$GK$318,39,FALSE)),"",VLOOKUP($B9,'[1]1718  Exp_Rev Access'!$F$7:$GK$318,39,FALSE))</f>
        <v>0</v>
      </c>
      <c r="AY9" s="90">
        <f>IF(ISNA(VLOOKUP($B9,'[1]1718  Exp_Rev Access'!$F$7:$GK$318,40,FALSE)),"",VLOOKUP($B9,'[1]1718  Exp_Rev Access'!$F$7:$GK$318,40,FALSE))</f>
        <v>35475.879999999997</v>
      </c>
      <c r="AZ9" s="90">
        <f>IF(ISNA(VLOOKUP($B9,'[1]1718  Exp_Rev Access'!$F$7:$GK$318,41,FALSE)),"",VLOOKUP($B9,'[1]1718  Exp_Rev Access'!$F$7:$GK$318,41,FALSE))</f>
        <v>0</v>
      </c>
      <c r="BA9" s="90">
        <f>IF(ISNA(VLOOKUP($B9,'[1]1718  Exp_Rev Access'!$F$7:$GK$318,42,FALSE)),"",VLOOKUP($B9,'[1]1718  Exp_Rev Access'!$F$7:$GK$318,42,FALSE))</f>
        <v>0</v>
      </c>
      <c r="BB9" s="90">
        <f>IF(ISNA(VLOOKUP($B9,'[1]1718  Exp_Rev Access'!$F$7:$GK$318,43,FALSE)),"",VLOOKUP($B9,'[1]1718  Exp_Rev Access'!$F$7:$GK$318,43,FALSE))</f>
        <v>0</v>
      </c>
      <c r="BC9" s="90">
        <f>IF(ISNA(VLOOKUP($B9,'[1]1718  Exp_Rev Access'!$F$7:$GK$318,44,FALSE)),"",VLOOKUP($B9,'[1]1718  Exp_Rev Access'!$F$7:$GK$318,44,FALSE))</f>
        <v>27496.91</v>
      </c>
      <c r="BD9" s="90">
        <f>IF(ISNA(VLOOKUP($B9,'[1]1718  Exp_Rev Access'!$F$7:$GK$318,45,FALSE)),"",VLOOKUP($B9,'[1]1718  Exp_Rev Access'!$F$7:$GK$318,45,FALSE))</f>
        <v>0</v>
      </c>
      <c r="BE9" s="90">
        <f>IF(ISNA(VLOOKUP($B9,'[1]1718  Exp_Rev Access'!$F$7:$GK$318,46,FALSE)),"",VLOOKUP($B9,'[1]1718  Exp_Rev Access'!$F$7:$GK$318,46,FALSE))</f>
        <v>25850.5</v>
      </c>
      <c r="BF9" s="90">
        <f>IF(ISNA(VLOOKUP($B9,'[1]1718  Exp_Rev Access'!$F$7:$GK$318,47,FALSE)),"",VLOOKUP($B9,'[1]1718  Exp_Rev Access'!$F$7:$GK$318,47,FALSE))</f>
        <v>0</v>
      </c>
      <c r="BG9" s="90">
        <f>IF(ISNA(VLOOKUP($B9,'[1]1718  Exp_Rev Access'!$F$7:$GK$318,48,FALSE)),"",VLOOKUP($B9,'[1]1718  Exp_Rev Access'!$F$7:$GK$318,48,FALSE))</f>
        <v>0</v>
      </c>
      <c r="BH9" s="90">
        <f>IF(ISNA(VLOOKUP($B9,'[1]1718  Exp_Rev Access'!$F$7:$GK$318,49,FALSE)),"",VLOOKUP($B9,'[1]1718  Exp_Rev Access'!$F$7:$GK$318,49,FALSE))</f>
        <v>762.73</v>
      </c>
      <c r="BI9" s="90">
        <f>IF(ISNA(VLOOKUP($B9,'[1]1718  Exp_Rev Access'!$F$7:$GK$318,50,FALSE)),"",VLOOKUP($B9,'[1]1718  Exp_Rev Access'!$F$7:$GK$318,50,FALSE))</f>
        <v>0</v>
      </c>
      <c r="BJ9" s="90">
        <f>IF(ISNA(VLOOKUP($B9,'[1]1718  Exp_Rev Access'!$F$7:$GK$318,51,FALSE)),"",VLOOKUP($B9,'[1]1718  Exp_Rev Access'!$F$7:$GK$318,51,FALSE))</f>
        <v>925.57</v>
      </c>
      <c r="BK9" s="90">
        <f>IF(ISNA(VLOOKUP($B9,'[1]1718  Exp_Rev Access'!$F$7:$GK$318,52,FALSE)),"",VLOOKUP($B9,'[1]1718  Exp_Rev Access'!$F$7:$GK$318,52,FALSE))</f>
        <v>122016.25</v>
      </c>
      <c r="BL9" s="90">
        <f>IF(ISNA(VLOOKUP($B9,'[1]1718  Exp_Rev Access'!$F$7:$GK$318,53,FALSE)),"",VLOOKUP($B9,'[1]1718  Exp_Rev Access'!$F$7:$GK$318,53,FALSE))</f>
        <v>0</v>
      </c>
      <c r="BM9" s="90">
        <f>IF(ISNA(VLOOKUP($B9,'[1]1718  Exp_Rev Access'!$F$7:$GK$318,54,FALSE)),"",VLOOKUP($B9,'[1]1718  Exp_Rev Access'!$F$7:$GK$318,54,FALSE))</f>
        <v>0</v>
      </c>
      <c r="BN9" s="90">
        <f>IF(ISNA(VLOOKUP($B9,'[1]1718  Exp_Rev Access'!$F$7:$GK$318,55,FALSE)),"",VLOOKUP($B9,'[1]1718  Exp_Rev Access'!$F$7:$GK$318,55,FALSE))</f>
        <v>0</v>
      </c>
      <c r="BO9" s="90">
        <f>IF(ISNA(VLOOKUP($B9,'[1]1718  Exp_Rev Access'!$F$7:$GK$318,56,FALSE)),"",VLOOKUP($B9,'[1]1718  Exp_Rev Access'!$F$7:$GK$318,56,FALSE))</f>
        <v>0</v>
      </c>
      <c r="BP9" s="90">
        <f>IF(ISNA(VLOOKUP($B9,'[1]1718  Exp_Rev Access'!$F$7:$GK$318,57,FALSE)),"",VLOOKUP($B9,'[1]1718  Exp_Rev Access'!$F$7:$GK$318,57,FALSE))</f>
        <v>0</v>
      </c>
      <c r="BQ9" s="90">
        <f>IF(ISNA(VLOOKUP($B9,'[1]1718  Exp_Rev Access'!$F$7:$GK$318,58,FALSE)),"",VLOOKUP($B9,'[1]1718  Exp_Rev Access'!$F$7:$GK$318,58,FALSE))</f>
        <v>0</v>
      </c>
      <c r="BR9" s="90">
        <f>IF(ISNA(VLOOKUP($B9,'[1]1718  Exp_Rev Access'!$F$7:$GK$318,59,FALSE)),"",VLOOKUP($B9,'[1]1718  Exp_Rev Access'!$F$7:$GK$318,59,FALSE))</f>
        <v>0</v>
      </c>
      <c r="BS9" s="90">
        <f>IF(ISNA(VLOOKUP($B9,'[1]1718  Exp_Rev Access'!$F$7:$GK$318,60,FALSE)),"",VLOOKUP($B9,'[1]1718  Exp_Rev Access'!$F$7:$GK$318,60,FALSE))</f>
        <v>0</v>
      </c>
      <c r="BT9" s="90">
        <f>IF(ISNA(VLOOKUP($B9,'[1]1718  Exp_Rev Access'!$F$7:$GK$318,61,FALSE)),"",VLOOKUP($B9,'[1]1718  Exp_Rev Access'!$F$7:$GK$318,61,FALSE))</f>
        <v>0</v>
      </c>
      <c r="BU9" s="90">
        <f>IF(ISNA(VLOOKUP($B9,'[1]1718  Exp_Rev Access'!$F$7:$GK$318,62,FALSE)),"",VLOOKUP($B9,'[1]1718  Exp_Rev Access'!$F$7:$GK$318,62,FALSE))</f>
        <v>0</v>
      </c>
      <c r="BV9" s="56">
        <f>SUM(AX9:BU9)</f>
        <v>212527.84</v>
      </c>
      <c r="BW9" s="92">
        <f t="shared" ref="BW9:BW14" si="23">BV9/E9</f>
        <v>9.3005057604556421E-2</v>
      </c>
      <c r="BX9" s="71">
        <f t="shared" ref="BX9:BX14" si="24">BV9/D9</f>
        <v>4349.7306590257876</v>
      </c>
      <c r="BY9" s="90">
        <f>IF(ISNA(VLOOKUP($B9,'[1]1718  Exp_Rev Access'!$F$7:$GK$318,64,FALSE)),"",VLOOKUP($B9,'[1]1718  Exp_Rev Access'!$F$7:$GK$318,64,FALSE))</f>
        <v>0</v>
      </c>
      <c r="BZ9" s="90">
        <f>IF(ISNA(VLOOKUP($B9,'[1]1718  Exp_Rev Access'!$F$7:$GK$318,65,FALSE)),"",VLOOKUP($B9,'[1]1718  Exp_Rev Access'!$F$7:$GK$318,65,FALSE))</f>
        <v>0</v>
      </c>
      <c r="CA9" s="90">
        <f>IF(ISNA(VLOOKUP($B9,'[1]1718  Exp_Rev Access'!$F$7:$GK$318,66,FALSE)),"",VLOOKUP($B9,'[1]1718  Exp_Rev Access'!$F$7:$GK$318,66,FALSE))</f>
        <v>0</v>
      </c>
      <c r="CB9" s="90">
        <f>IF(ISNA(VLOOKUP($B9,'[1]1718  Exp_Rev Access'!$F$7:$GK$318,67,FALSE)),"",VLOOKUP($B9,'[1]1718  Exp_Rev Access'!$F$7:$GK$318,67,FALSE))</f>
        <v>5.84</v>
      </c>
      <c r="CC9" s="90">
        <f>IF(ISNA(VLOOKUP($B9,'[1]1718  Exp_Rev Access'!$F$7:$GK$318,68,FALSE)),"",VLOOKUP($B9,'[1]1718  Exp_Rev Access'!$F$7:$GK$318,68,FALSE))</f>
        <v>0</v>
      </c>
      <c r="CD9" s="90">
        <f>IF(ISNA(VLOOKUP($B9,'[1]1718  Exp_Rev Access'!$F$7:$GK$318,69,FALSE)),"",VLOOKUP($B9,'[1]1718  Exp_Rev Access'!$F$7:$GK$318,69,FALSE))</f>
        <v>0</v>
      </c>
      <c r="CE9" s="56">
        <f>SUM(BY9:CD9)</f>
        <v>5.84</v>
      </c>
      <c r="CF9" s="92">
        <f t="shared" ref="CF9:CF72" si="25">CE9/E9</f>
        <v>2.5556629964837053E-6</v>
      </c>
      <c r="CG9" s="78">
        <f t="shared" ref="CG9:CG14" si="26">CE9/D9</f>
        <v>0.11952517396643471</v>
      </c>
      <c r="CH9" s="90">
        <f>IF(ISNA(VLOOKUP($B9,'[1]1718  Exp_Rev Access'!$F$7:$GK$318,$CH$2,FALSE)),"",VLOOKUP($B9,'[1]1718  Exp_Rev Access'!$F$7:$GK$318,$CH$2,FALSE))</f>
        <v>23107.09</v>
      </c>
      <c r="CI9" s="90">
        <f>IF(ISNA(VLOOKUP($B9,'[1]1718  Exp_Rev Access'!$F$7:$GK$318,$CI$2,FALSE)),"",VLOOKUP($B9,'[1]1718  Exp_Rev Access'!$F$7:$GK$318,$CI$2,FALSE))</f>
        <v>0</v>
      </c>
      <c r="CJ9" s="90">
        <f>IF(ISNA(VLOOKUP($B9,'[1]1718  Exp_Rev Access'!$F$7:$GK$318,$CJ$2,FALSE)),"",VLOOKUP($B9,'[1]1718  Exp_Rev Access'!$F$7:$GK$318,$CJ$2,FALSE))</f>
        <v>0</v>
      </c>
      <c r="CK9" s="90">
        <f>IF(ISNA(VLOOKUP($B9,'[1]1718  Exp_Rev Access'!$F$7:$GK$318,$CK$2,FALSE)),"",VLOOKUP($B9,'[1]1718  Exp_Rev Access'!$F$7:$GK$318,$CK$2,FALSE))</f>
        <v>0</v>
      </c>
      <c r="CL9" s="90">
        <f>IF(ISNA(VLOOKUP($B9,'[1]1718  Exp_Rev Access'!$F$7:$GK$318,$CL$2,FALSE)),"",VLOOKUP($B9,'[1]1718  Exp_Rev Access'!$F$7:$GK$318,$CL$2,FALSE))</f>
        <v>0</v>
      </c>
      <c r="CM9" s="90">
        <f>IF(ISNA(VLOOKUP($B9,'[1]1718  Exp_Rev Access'!$F$7:$GK$318,$CM$2,FALSE)),"",VLOOKUP($B9,'[1]1718  Exp_Rev Access'!$F$7:$GK$318,$CM$2,FALSE))</f>
        <v>0</v>
      </c>
      <c r="CN9" s="90">
        <f>IF(ISNA(VLOOKUP($B9,'[1]1718  Exp_Rev Access'!$F$7:$GK$318,$CN$2,FALSE)),"",VLOOKUP($B9,'[1]1718  Exp_Rev Access'!$F$7:$GK$318,$CN$2,FALSE))</f>
        <v>0</v>
      </c>
      <c r="CO9" s="90">
        <f>IF(ISNA(VLOOKUP($B9,'[1]1718  Exp_Rev Access'!$F$7:$GK$318,$CO$2,FALSE)),"",VLOOKUP($B9,'[1]1718  Exp_Rev Access'!$F$7:$GK$318,$CO$2,FALSE))</f>
        <v>0</v>
      </c>
      <c r="CP9" s="90">
        <f>IF(ISNA(VLOOKUP($B9,'[1]1718  Exp_Rev Access'!$F$7:$GK$318,$CP$2,FALSE)),"",VLOOKUP($B9,'[1]1718  Exp_Rev Access'!$F$7:$GK$318,$CP$2,FALSE))</f>
        <v>0</v>
      </c>
      <c r="CQ9" s="90">
        <f>IF(ISNA(VLOOKUP($B9,'[1]1718  Exp_Rev Access'!$F$7:$GK$318,$CQ$2,FALSE)),"",VLOOKUP($B9,'[1]1718  Exp_Rev Access'!$F$7:$GK$318,$CQ$2,FALSE))</f>
        <v>8080.57</v>
      </c>
      <c r="CR9" s="90">
        <f>IF(ISNA(VLOOKUP($B9,'[1]1718  Exp_Rev Access'!$F$7:$GK$318,$CR$2,FALSE)),"",VLOOKUP($B9,'[1]1718  Exp_Rev Access'!$F$7:$GK$318,$CR$2,FALSE))</f>
        <v>0</v>
      </c>
      <c r="CS9" s="90">
        <f>IF(ISNA(VLOOKUP($B9,'[1]1718  Exp_Rev Access'!$F$7:$GK$318,$CS$2,FALSE)),"",VLOOKUP($B9,'[1]1718  Exp_Rev Access'!$F$7:$GK$318,$CS$2,FALSE))</f>
        <v>3168.36</v>
      </c>
      <c r="CT9" s="90">
        <f>IF(ISNA(VLOOKUP($B9,'[1]1718  Exp_Rev Access'!$F$7:$GK$318,$CT$2,FALSE)),"",VLOOKUP($B9,'[1]1718  Exp_Rev Access'!$F$7:$GK$318,$CT$2,FALSE))</f>
        <v>0</v>
      </c>
      <c r="CU9" s="90">
        <f>IF(ISNA(VLOOKUP($B9,'[1]1718  Exp_Rev Access'!$F$7:$GK$318,$CU$2,FALSE)),"",VLOOKUP($B9,'[1]1718  Exp_Rev Access'!$F$7:$GK$318,$CU$2,FALSE))</f>
        <v>10593</v>
      </c>
      <c r="CV9" s="90">
        <f>IF(ISNA(VLOOKUP($B9,'[1]1718  Exp_Rev Access'!$F$7:$GK$318,$CV$2,FALSE)),"",VLOOKUP($B9,'[1]1718  Exp_Rev Access'!$F$7:$GK$318,$CV$2,FALSE))</f>
        <v>5049.33</v>
      </c>
      <c r="CW9" s="90">
        <f>IF(ISNA(VLOOKUP($B9,'[1]1718  Exp_Rev Access'!$F$7:$GK$318,$CW$2,FALSE)),"",VLOOKUP($B9,'[1]1718  Exp_Rev Access'!$F$7:$GK$318,$CW$2,FALSE))</f>
        <v>0</v>
      </c>
      <c r="CX9" s="90">
        <f>IF(ISNA(VLOOKUP($B9,'[1]1718  Exp_Rev Access'!$F$7:$GK$318,$CX$2,FALSE)),"",VLOOKUP($B9,'[1]1718  Exp_Rev Access'!$F$7:$GK$318,$CX$2,FALSE))</f>
        <v>0</v>
      </c>
      <c r="CY9" s="90">
        <f>IF(ISNA(VLOOKUP($B9,'[1]1718  Exp_Rev Access'!$F$7:$GK$318,$CY$2,FALSE)),"",VLOOKUP($B9,'[1]1718  Exp_Rev Access'!$F$7:$GK$318,$CY$2,FALSE))</f>
        <v>0</v>
      </c>
      <c r="CZ9" s="90">
        <f>IF(ISNA(VLOOKUP($B9,'[1]1718  Exp_Rev Access'!$F$7:$GK$318,$CZ$2,FALSE)),"",VLOOKUP($B9,'[1]1718  Exp_Rev Access'!$F$7:$GK$318,$CZ$2,FALSE))</f>
        <v>0</v>
      </c>
      <c r="DA9" s="90">
        <f>IF(ISNA(VLOOKUP($B9,'[1]1718  Exp_Rev Access'!$F$7:$GK$318,$DA$2,FALSE)),"",VLOOKUP($B9,'[1]1718  Exp_Rev Access'!$F$7:$GK$318,$DA$2,FALSE))</f>
        <v>0</v>
      </c>
      <c r="DB9" s="90">
        <f>IF(ISNA(VLOOKUP($B9,'[1]1718  Exp_Rev Access'!$F$7:$GK$318,$DB$2,FALSE)),"",VLOOKUP($B9,'[1]1718  Exp_Rev Access'!$F$7:$GK$318,$DB$2,FALSE))</f>
        <v>0</v>
      </c>
      <c r="DC9" s="90">
        <f>IF(ISNA(VLOOKUP($B9,'[1]1718  Exp_Rev Access'!$F$7:$GK$318,$DC$2,FALSE)),"",VLOOKUP($B9,'[1]1718  Exp_Rev Access'!$F$7:$GK$318,$DC$2,FALSE))</f>
        <v>0</v>
      </c>
      <c r="DD9" s="90">
        <f>IF(ISNA(VLOOKUP($B9,'[1]1718  Exp_Rev Access'!$F$7:$GK$318,$DD$2,FALSE)),"",VLOOKUP($B9,'[1]1718  Exp_Rev Access'!$F$7:$GK$318,$DD$2,FALSE))</f>
        <v>0</v>
      </c>
      <c r="DE9" s="90">
        <f>IF(ISNA(VLOOKUP($B9,'[1]1718  Exp_Rev Access'!$F$7:$GK$318,$DE$2,FALSE)),"",VLOOKUP($B9,'[1]1718  Exp_Rev Access'!$F$7:$GK$318,$DE$2,FALSE))</f>
        <v>0</v>
      </c>
      <c r="DF9" s="90">
        <f>IF(ISNA(VLOOKUP($B9,'[1]1718  Exp_Rev Access'!$F$7:$GK$318,$DF$2,FALSE)),"",VLOOKUP($B9,'[1]1718  Exp_Rev Access'!$F$7:$GK$318,$DF$2,FALSE))</f>
        <v>0</v>
      </c>
      <c r="DG9" s="90">
        <f>IF(ISNA(VLOOKUP($B9,'[1]1718  Exp_Rev Access'!$F$7:$GK$318,$DG$2,FALSE)),"",VLOOKUP($B9,'[1]1718  Exp_Rev Access'!$F$7:$GK$318,$DG$2,FALSE))</f>
        <v>0</v>
      </c>
      <c r="DH9" s="90">
        <f>IF(ISNA(VLOOKUP($B9,'[1]1718  Exp_Rev Access'!$F$7:$GK$318,$DH$2,FALSE)),"",VLOOKUP($B9,'[1]1718  Exp_Rev Access'!$F$7:$GK$318,$DH$2,FALSE))</f>
        <v>0</v>
      </c>
      <c r="DI9" s="90">
        <f>IF(ISNA(VLOOKUP($B9,'[1]1718  Exp_Rev Access'!$F$7:$GK$318,$DI$2,FALSE)),"",VLOOKUP($B9,'[1]1718  Exp_Rev Access'!$F$7:$GK$318,$DI$2,FALSE))</f>
        <v>22147.58</v>
      </c>
      <c r="DJ9" s="90">
        <f>IF(ISNA(VLOOKUP($B9,'[1]1718  Exp_Rev Access'!$F$7:$GK$318,$DJ$2,FALSE)),"",VLOOKUP($B9,'[1]1718  Exp_Rev Access'!$F$7:$GK$318,$DJ$2,FALSE))</f>
        <v>0</v>
      </c>
      <c r="DK9" s="90">
        <f>IF(ISNA(VLOOKUP($B9,'[1]1718  Exp_Rev Access'!$F$7:$GK$318,$DK$2,FALSE)),"",VLOOKUP($B9,'[1]1718  Exp_Rev Access'!$F$7:$GK$318,$DK$2,FALSE))</f>
        <v>0</v>
      </c>
      <c r="DL9" s="90">
        <f>IF(ISNA(VLOOKUP($B9,'[1]1718  Exp_Rev Access'!$F$7:$GK$318,$DL$2,FALSE)),"",VLOOKUP($B9,'[1]1718  Exp_Rev Access'!$F$7:$GK$318,$DL$2,FALSE))</f>
        <v>0</v>
      </c>
      <c r="DM9" s="90">
        <f>IF(ISNA(VLOOKUP($B9,'[1]1718  Exp_Rev Access'!$F$7:$GK$318,$DM$2,FALSE)),"",VLOOKUP($B9,'[1]1718  Exp_Rev Access'!$F$7:$GK$318,$DM$2,FALSE))</f>
        <v>0</v>
      </c>
      <c r="DN9" s="90">
        <f>IF(ISNA(VLOOKUP($B9,'[1]1718  Exp_Rev Access'!$F$7:$GK$318,$DN$2,FALSE)),"",VLOOKUP($B9,'[1]1718  Exp_Rev Access'!$F$7:$GK$318,$DN$2,FALSE))</f>
        <v>0</v>
      </c>
      <c r="DO9" s="90">
        <f>IF(ISNA(VLOOKUP($B9,'[1]1718  Exp_Rev Access'!$F$7:$GK$318,$DO$2,FALSE)),"",VLOOKUP($B9,'[1]1718  Exp_Rev Access'!$F$7:$GK$318,$DO$2,FALSE))</f>
        <v>0</v>
      </c>
      <c r="DP9" s="90">
        <f>IF(ISNA(VLOOKUP($B9,'[1]1718  Exp_Rev Access'!$F$7:$GK$318,$DP$2,FALSE)),"",VLOOKUP($B9,'[1]1718  Exp_Rev Access'!$F$7:$GK$318,$DP$2,FALSE))</f>
        <v>0</v>
      </c>
      <c r="DQ9" s="90">
        <f>IF(ISNA(VLOOKUP($B9,'[1]1718  Exp_Rev Access'!$F$7:$GK$318,$DQ$2,FALSE)),"",VLOOKUP($B9,'[1]1718  Exp_Rev Access'!$F$7:$GK$318,$DQ$2,FALSE))</f>
        <v>0</v>
      </c>
      <c r="DR9" s="90">
        <f>IF(ISNA(VLOOKUP($B9,'[1]1718  Exp_Rev Access'!$F$7:$GK$318,$DR$2,FALSE)),"",VLOOKUP($B9,'[1]1718  Exp_Rev Access'!$F$7:$GK$318,$DR$2,FALSE))</f>
        <v>0</v>
      </c>
      <c r="DS9" s="90">
        <f>IF(ISNA(VLOOKUP($B9,'[1]1718  Exp_Rev Access'!$F$7:$GK$318,$DS$2,FALSE)),"",VLOOKUP($B9,'[1]1718  Exp_Rev Access'!$F$7:$GK$318,$DS$2,FALSE))</f>
        <v>0</v>
      </c>
      <c r="DT9" s="90">
        <f>IF(ISNA(VLOOKUP($B9,'[1]1718  Exp_Rev Access'!$F$7:$GK$318,$DT$2,FALSE)),"",VLOOKUP($B9,'[1]1718  Exp_Rev Access'!$F$7:$GK$318,$DT$2,FALSE))</f>
        <v>0</v>
      </c>
      <c r="DU9" s="90">
        <f>IF(ISNA(VLOOKUP($B9,'[1]1718  Exp_Rev Access'!$F$7:$GK$318,$DU$2,FALSE)),"",VLOOKUP($B9,'[1]1718  Exp_Rev Access'!$F$7:$GK$318,$DU$2,FALSE))</f>
        <v>0</v>
      </c>
      <c r="DV9" s="90">
        <f>IF(ISNA(VLOOKUP($B9,'[1]1718  Exp_Rev Access'!$F$7:$GK$318,$DV$2,FALSE)),"",VLOOKUP($B9,'[1]1718  Exp_Rev Access'!$F$7:$GK$318,$DV$2,FALSE))</f>
        <v>0</v>
      </c>
      <c r="DW9" s="90">
        <f>IF(ISNA(VLOOKUP($B9,'[1]1718  Exp_Rev Access'!$F$7:$GK$318,$DW$2,FALSE)),"",VLOOKUP($B9,'[1]1718  Exp_Rev Access'!$F$7:$GK$318,$DW$2,FALSE))</f>
        <v>0</v>
      </c>
      <c r="DX9" s="90">
        <f>IF(ISNA(VLOOKUP($B9,'[1]1718  Exp_Rev Access'!$F$7:$GK$318,$DX$2,FALSE)),"",VLOOKUP($B9,'[1]1718  Exp_Rev Access'!$F$7:$GK$318,$DX$2,FALSE))</f>
        <v>0</v>
      </c>
      <c r="DY9" s="90">
        <f>IF(ISNA(VLOOKUP($B9,'[1]1718  Exp_Rev Access'!$F$7:$GK$318,$DY$2,FALSE)),"",VLOOKUP($B9,'[1]1718  Exp_Rev Access'!$F$7:$GK$318,$DY$2,FALSE))</f>
        <v>0</v>
      </c>
      <c r="DZ9" s="90">
        <f>IF(ISNA(VLOOKUP($B9,'[1]1718  Exp_Rev Access'!$F$7:$GK$318,$DZ$2,FALSE)),"",VLOOKUP($B9,'[1]1718  Exp_Rev Access'!$F$7:$GK$318,$DZ$2,FALSE))</f>
        <v>0</v>
      </c>
      <c r="EA9" s="90">
        <f>IF(ISNA(VLOOKUP($B9,'[1]1718  Exp_Rev Access'!$F$7:$GK$318,$EA$2,FALSE)),"",VLOOKUP($B9,'[1]1718  Exp_Rev Access'!$F$7:$GK$318,$EA$2,FALSE))</f>
        <v>0</v>
      </c>
      <c r="EB9" s="90">
        <f>IF(ISNA(VLOOKUP($B9,'[1]1718  Exp_Rev Access'!$F$7:$GK$318,$EB$2,FALSE)),"",VLOOKUP($B9,'[1]1718  Exp_Rev Access'!$F$7:$GK$318,$EB$2,FALSE))</f>
        <v>0</v>
      </c>
      <c r="EC9" s="90">
        <f>IF(ISNA(VLOOKUP($B9,'[1]1718  Exp_Rev Access'!$F$7:$GK$318,$EC$2,FALSE)),"",VLOOKUP($B9,'[1]1718  Exp_Rev Access'!$F$7:$GK$318,$EC$2,FALSE))</f>
        <v>0</v>
      </c>
      <c r="ED9" s="90">
        <f>IF(ISNA(VLOOKUP($B9,'[1]1718  Exp_Rev Access'!$F$7:$GK$318,$ED$2,FALSE)),"",VLOOKUP($B9,'[1]1718  Exp_Rev Access'!$F$7:$GK$318,$ED$2,FALSE))</f>
        <v>0</v>
      </c>
      <c r="EE9" s="90">
        <f>IF(ISNA(VLOOKUP($B9,'[1]1718  Exp_Rev Access'!$F$7:$GK$318,$EE$2,FALSE)),"",VLOOKUP($B9,'[1]1718  Exp_Rev Access'!$F$7:$GK$318,$EE$2,FALSE))</f>
        <v>0</v>
      </c>
      <c r="EF9" s="90">
        <f>IF(ISNA(VLOOKUP($B9,'[1]1718  Exp_Rev Access'!$F$7:$GK$318,$EF$2,FALSE)),"",VLOOKUP($B9,'[1]1718  Exp_Rev Access'!$F$7:$GK$318,$EF$2,FALSE))</f>
        <v>0</v>
      </c>
      <c r="EG9" s="90">
        <f>IF(ISNA(VLOOKUP($B9,'[1]1718  Exp_Rev Access'!$F$7:$GK$318,$EG$2,FALSE)),"",VLOOKUP($B9,'[1]1718  Exp_Rev Access'!$F$7:$GK$318,$EG$2,FALSE))</f>
        <v>0</v>
      </c>
      <c r="EH9" s="90">
        <f>IF(ISNA(VLOOKUP($B9,'[1]1718  Exp_Rev Access'!$F$7:$GK$318,$EH$2,FALSE)),"",VLOOKUP($B9,'[1]1718  Exp_Rev Access'!$F$7:$GK$318,$EH$2,FALSE))</f>
        <v>0</v>
      </c>
      <c r="EI9" s="90">
        <f>IF(ISNA(VLOOKUP($B9,'[1]1718  Exp_Rev Access'!$F$7:$GK$318,$EI$2,FALSE)),"",VLOOKUP($B9,'[1]1718  Exp_Rev Access'!$F$7:$GK$318,$EI$2,FALSE))</f>
        <v>0</v>
      </c>
      <c r="EJ9" s="90">
        <f>IF(ISNA(VLOOKUP($B9,'[1]1718  Exp_Rev Access'!$F$7:$GK$318,$EJ$2,FALSE)),"",VLOOKUP($B9,'[1]1718  Exp_Rev Access'!$F$7:$GK$318,$EJ$2,FALSE))</f>
        <v>0</v>
      </c>
      <c r="EK9" s="90">
        <f>IF(ISNA(VLOOKUP($B9,'[1]1718  Exp_Rev Access'!$F$7:$GK$318,$EK$2,FALSE)),"",VLOOKUP($B9,'[1]1718  Exp_Rev Access'!$F$7:$GK$318,$EK$2,FALSE))</f>
        <v>0</v>
      </c>
      <c r="EL9" s="90">
        <f>IF(ISNA(VLOOKUP($B9,'[1]1718  Exp_Rev Access'!$F$7:$GK$318,$EL$2,FALSE)),"",VLOOKUP($B9,'[1]1718  Exp_Rev Access'!$F$7:$GK$318,$EL$2,FALSE))</f>
        <v>0</v>
      </c>
      <c r="EM9" s="90">
        <f>IF(ISNA(VLOOKUP($B9,'[1]1718  Exp_Rev Access'!$F$7:$GK$318,$EM$2,FALSE)),"",VLOOKUP($B9,'[1]1718  Exp_Rev Access'!$F$7:$GK$318,$EM$2,FALSE))</f>
        <v>0</v>
      </c>
      <c r="EN9" s="90">
        <f>IF(ISNA(VLOOKUP($B9,'[1]1718  Exp_Rev Access'!$F$7:$GK$318,$EN$2,FALSE)),"",VLOOKUP($B9,'[1]1718  Exp_Rev Access'!$F$7:$GK$318,$EN$2,FALSE))</f>
        <v>0</v>
      </c>
      <c r="EO9" s="90">
        <f>IF(ISNA(VLOOKUP($B9,'[1]1718  Exp_Rev Access'!$F$7:$GK$318,$EO$2,FALSE)),"",VLOOKUP($B9,'[1]1718  Exp_Rev Access'!$F$7:$GK$318,$EO$2,FALSE))</f>
        <v>0</v>
      </c>
      <c r="EP9" s="90">
        <f>IF(ISNA(VLOOKUP($B9,'[1]1718  Exp_Rev Access'!$F$7:$GK$318,$EP$2,FALSE)),"",VLOOKUP($B9,'[1]1718  Exp_Rev Access'!$F$7:$GK$318,$EP$2,FALSE))</f>
        <v>0</v>
      </c>
      <c r="EQ9" s="90">
        <f>IF(ISNA(VLOOKUP($B9,'[1]1718  Exp_Rev Access'!$F$7:$GK$318,$EQ$2,FALSE)),"",VLOOKUP($B9,'[1]1718  Exp_Rev Access'!$F$7:$GK$318,$EQ$2,FALSE))</f>
        <v>0</v>
      </c>
      <c r="ER9" s="90">
        <f>IF(ISNA(VLOOKUP($B9,'[1]1718  Exp_Rev Access'!$F$7:$GK$318,$ER$2,FALSE)),"",VLOOKUP($B9,'[1]1718  Exp_Rev Access'!$F$7:$GK$318,$ER$2,FALSE))</f>
        <v>0</v>
      </c>
      <c r="ES9" s="90">
        <f>IF(ISNA(VLOOKUP($B9,'[1]1718  Exp_Rev Access'!$F$7:$GK$318,$ES$2,FALSE)),"",VLOOKUP($B9,'[1]1718  Exp_Rev Access'!$F$7:$GK$318,$ES$2,FALSE))</f>
        <v>0</v>
      </c>
      <c r="ET9" s="90">
        <f>IF(ISNA(VLOOKUP($B9,'[1]1718  Exp_Rev Access'!$F$7:$GK$318,$ET$2,FALSE)),"",VLOOKUP($B9,'[1]1718  Exp_Rev Access'!$F$7:$GK$318,$ET$2,FALSE))</f>
        <v>0</v>
      </c>
      <c r="EU9" s="90">
        <f>IF(ISNA(VLOOKUP($B9,'[1]1718  Exp_Rev Access'!$F$7:$GK$318,$EU$2,FALSE)),"",VLOOKUP($B9,'[1]1718  Exp_Rev Access'!$F$7:$GK$318,$EU$2,FALSE))</f>
        <v>0</v>
      </c>
      <c r="EV9" s="90">
        <f>IF(ISNA(VLOOKUP($B9,'[1]1718  Exp_Rev Access'!$F$7:$GK$318,$EV$2,FALSE)),"",VLOOKUP($B9,'[1]1718  Exp_Rev Access'!$F$7:$GK$318,$EV$2,FALSE))</f>
        <v>0</v>
      </c>
      <c r="EW9" s="90">
        <f>IF(ISNA(VLOOKUP($B9,'[1]1718  Exp_Rev Access'!$F$7:$GK$318,$EW$2,FALSE)),"",VLOOKUP($B9,'[1]1718  Exp_Rev Access'!$F$7:$GK$318,$EW$2,FALSE))</f>
        <v>0</v>
      </c>
      <c r="EX9" s="90">
        <f>IF(ISNA(VLOOKUP($B9,'[1]1718  Exp_Rev Access'!$F$7:$GK$318,$EX$2,FALSE)),"",VLOOKUP($B9,'[1]1718  Exp_Rev Access'!$F$7:$GK$318,$EX$2,FALSE))</f>
        <v>0</v>
      </c>
      <c r="EY9" s="90">
        <f>IF(ISNA(VLOOKUP($B9,'[1]1718  Exp_Rev Access'!$F$7:$GK$318,$EY$2,FALSE)),"",VLOOKUP($B9,'[1]1718  Exp_Rev Access'!$F$7:$GK$318,$EY$2,FALSE))</f>
        <v>0</v>
      </c>
      <c r="EZ9" s="90">
        <f>IF(ISNA(VLOOKUP($B9,'[1]1718  Exp_Rev Access'!$F$7:$GK$318,$EZ$2,FALSE)),"",VLOOKUP($B9,'[1]1718  Exp_Rev Access'!$F$7:$GK$318,$EZ$2,FALSE))</f>
        <v>0</v>
      </c>
      <c r="FA9" s="90">
        <f>IF(ISNA(VLOOKUP($B9,'[1]1718  Exp_Rev Access'!$F$7:$GK$318,$FA$2,FALSE)),"",VLOOKUP($B9,'[1]1718  Exp_Rev Access'!$F$7:$GK$318,$FA$2,FALSE))</f>
        <v>0</v>
      </c>
      <c r="FB9" s="90">
        <f>IF(ISNA(VLOOKUP($B9,'[1]1718  Exp_Rev Access'!$F$7:$GK$318,$FB$2,FALSE)),"",VLOOKUP($B9,'[1]1718  Exp_Rev Access'!$F$7:$GK$318,$FB$2,FALSE))</f>
        <v>0</v>
      </c>
      <c r="FC9" s="90">
        <f>IF(ISNA(VLOOKUP($B9,'[1]1718  Exp_Rev Access'!$F$7:$GK$318,$FC$2,FALSE)),"",VLOOKUP($B9,'[1]1718  Exp_Rev Access'!$F$7:$GK$318,$FC$2,FALSE))</f>
        <v>0</v>
      </c>
      <c r="FD9" s="90">
        <f>IF(ISNA(VLOOKUP($B9,'[1]1718  Exp_Rev Access'!$F$7:$GK$318,$FD$2,FALSE)),"",VLOOKUP($B9,'[1]1718  Exp_Rev Access'!$F$7:$GK$318,$FD$2,FALSE))</f>
        <v>0</v>
      </c>
      <c r="FE9" s="90">
        <f>IF(ISNA(VLOOKUP($B9,'[1]1718  Exp_Rev Access'!$F$7:$GK$318,$FE$2,FALSE)),"",VLOOKUP($B9,'[1]1718  Exp_Rev Access'!$F$7:$GK$318,$FE$2,FALSE))</f>
        <v>0</v>
      </c>
      <c r="FF9" s="90">
        <f>IF(ISNA(VLOOKUP($B9,'[1]1718  Exp_Rev Access'!$F$7:$GK$318,$FF$2,FALSE)),"",VLOOKUP($B9,'[1]1718  Exp_Rev Access'!$F$7:$GK$318,$FF$2,FALSE))</f>
        <v>0</v>
      </c>
      <c r="FG9" s="90">
        <f>IF(ISNA(VLOOKUP($B9,'[1]1718  Exp_Rev Access'!$F$7:$GK$318,$FG$2,FALSE)),"",VLOOKUP($B9,'[1]1718  Exp_Rev Access'!$F$7:$GK$318,$FG$2,FALSE))</f>
        <v>0</v>
      </c>
      <c r="FH9" s="90">
        <f>IF(ISNA(VLOOKUP($B9,'[1]1718  Exp_Rev Access'!$F$7:$GK$318,$FH$2,FALSE)),"",VLOOKUP($B9,'[1]1718  Exp_Rev Access'!$F$7:$GK$318,$FH$2,FALSE))</f>
        <v>0</v>
      </c>
      <c r="FI9" s="90">
        <f>IF(ISNA(VLOOKUP($B9,'[1]1718  Exp_Rev Access'!$F$7:$GK$318,$FI$2,FALSE)),"",VLOOKUP($B9,'[1]1718  Exp_Rev Access'!$F$7:$GK$318,$FI$2,FALSE))</f>
        <v>0</v>
      </c>
      <c r="FJ9" s="90">
        <f>IF(ISNA(VLOOKUP($B9,'[1]1718  Exp_Rev Access'!$F$7:$GK$318,$FJ$2,FALSE)),"",VLOOKUP($B9,'[1]1718  Exp_Rev Access'!$F$7:$GK$318,$FJ$2,FALSE))</f>
        <v>0</v>
      </c>
      <c r="FK9" s="90">
        <f>IF(ISNA(VLOOKUP($B9,'[1]1718  Exp_Rev Access'!$F$7:$GK$318,$FK$2,FALSE)),"",VLOOKUP($B9,'[1]1718  Exp_Rev Access'!$F$7:$GK$318,$FK$2,FALSE))</f>
        <v>0</v>
      </c>
      <c r="FL9" s="90">
        <f>IF(ISNA(VLOOKUP($B9,'[1]1718  Exp_Rev Access'!$F$7:$GK$318,$FL$2,FALSE)),"",VLOOKUP($B9,'[1]1718  Exp_Rev Access'!$F$7:$GK$318,$FL$2,FALSE))</f>
        <v>0</v>
      </c>
      <c r="FM9" s="90">
        <f>IF(ISNA(VLOOKUP($B9,'[1]1718  Exp_Rev Access'!$F$7:$GK$318,$FM$2,FALSE)),"",VLOOKUP($B9,'[1]1718  Exp_Rev Access'!$F$7:$GK$318,$FM$2,FALSE))</f>
        <v>0</v>
      </c>
      <c r="FN9" s="90">
        <f>IF(ISNA(VLOOKUP($B9,'[1]1718  Exp_Rev Access'!$F$7:$GK$318,$FN$2,FALSE)),"",VLOOKUP($B9,'[1]1718  Exp_Rev Access'!$F$7:$GK$318,$FN$2,FALSE))</f>
        <v>0</v>
      </c>
      <c r="FO9" s="90">
        <f>IF(ISNA(VLOOKUP($B9,'[1]1718  Exp_Rev Access'!$F$7:$GK$318,$FO$2,FALSE)),"",VLOOKUP($B9,'[1]1718  Exp_Rev Access'!$F$7:$GK$318,$FO$2,FALSE))</f>
        <v>0</v>
      </c>
      <c r="FP9" s="90">
        <f>IF(ISNA(VLOOKUP($B9,'[1]1718  Exp_Rev Access'!$F$7:$GK$318,$FP$2,FALSE)),"",VLOOKUP($B9,'[1]1718  Exp_Rev Access'!$F$7:$GK$318,$FP$2,FALSE))</f>
        <v>0</v>
      </c>
      <c r="FQ9" s="90">
        <f>IF(ISNA(VLOOKUP($B9,'[1]1718  Exp_Rev Access'!$F$7:$GK$318,$FQ$2,FALSE)),"",VLOOKUP($B9,'[1]1718  Exp_Rev Access'!$F$7:$GK$318,$FQ$2,FALSE))</f>
        <v>0</v>
      </c>
      <c r="FR9" s="90">
        <f>IF(ISNA(VLOOKUP($B9,'[1]1718  Exp_Rev Access'!$F$7:$GK$318,$FR$2,FALSE)),"",VLOOKUP($B9,'[1]1718  Exp_Rev Access'!$F$7:$GK$318,$FR$2,FALSE))</f>
        <v>2651.55</v>
      </c>
      <c r="FS9" s="56">
        <f>SUM(CH9:FR9)</f>
        <v>74797.48</v>
      </c>
      <c r="FT9" s="92">
        <f t="shared" ref="FT9:FT14" si="27">FS9/E9</f>
        <v>3.2732389018190075E-2</v>
      </c>
      <c r="FU9" s="94">
        <f t="shared" ref="FU9:FU14" si="28">FS9/D9</f>
        <v>1530.8530495292673</v>
      </c>
      <c r="FV9" s="95">
        <f>IF(ISNA(VLOOKUP($B9,'[1]1718  Exp_Rev Access'!$F$7:$GK$318,$FV$2,FALSE)),"",VLOOKUP($B9,'[1]1718  Exp_Rev Access'!$F$7:$GK$318,$FV$2,FALSE))</f>
        <v>0</v>
      </c>
      <c r="FW9" s="95">
        <f>IF(ISNA(VLOOKUP($B9,'[1]1718  Exp_Rev Access'!$F$7:$GK$318,$FW$2,FALSE)),"",VLOOKUP($B9,'[1]1718  Exp_Rev Access'!$F$7:$GK$318,$FW$2,FALSE))</f>
        <v>0</v>
      </c>
      <c r="FX9" s="95">
        <f>IF(ISNA(VLOOKUP($B9,'[1]1718  Exp_Rev Access'!$F$7:$GK$318,$FX$2,FALSE)),"",VLOOKUP($B9,'[1]1718  Exp_Rev Access'!$F$7:$GK$318,$FX$2,FALSE))</f>
        <v>0</v>
      </c>
      <c r="FY9" s="95">
        <f>IF(ISNA(VLOOKUP($B9,'[1]1718  Exp_Rev Access'!$F$7:$GK$318,$FY$2,FALSE)),"",VLOOKUP($B9,'[1]1718  Exp_Rev Access'!$F$7:$GK$318,$FY$2,FALSE))</f>
        <v>0</v>
      </c>
      <c r="FZ9" s="95">
        <f>IF(ISNA(VLOOKUP($B9,'[1]1718  Exp_Rev Access'!$F$7:$GK$318,$FZ$2,FALSE)),"",VLOOKUP($B9,'[1]1718  Exp_Rev Access'!$F$7:$GK$318,$FZ$2,FALSE))</f>
        <v>0</v>
      </c>
      <c r="GA9" s="95">
        <f>IF(ISNA(VLOOKUP($B9,'[1]1718  Exp_Rev Access'!$F$7:$GK$318,$GA$2,FALSE)),"",VLOOKUP($B9,'[1]1718  Exp_Rev Access'!$F$7:$GK$318,$GA$2,FALSE))</f>
        <v>0</v>
      </c>
      <c r="GB9" s="95">
        <f>IF(ISNA(VLOOKUP($B9,'[1]1718  Exp_Rev Access'!$F$7:$GK$318,$GB$2,FALSE)),"",VLOOKUP($B9,'[1]1718  Exp_Rev Access'!$F$7:$GK$318,$GB$2,FALSE))</f>
        <v>0</v>
      </c>
      <c r="GC9" s="95">
        <f>IF(ISNA(VLOOKUP($B9,'[1]1718  Exp_Rev Access'!$F$7:$GK$318,$GC$2,FALSE)),"",VLOOKUP($B9,'[1]1718  Exp_Rev Access'!$F$7:$GK$318,$GC$2,FALSE))</f>
        <v>0</v>
      </c>
      <c r="GD9" s="95">
        <f>IF(ISNA(VLOOKUP($B9,'[1]1718  Exp_Rev Access'!$F$7:$GK$318,$GD$2,FALSE)),"",VLOOKUP($B9,'[1]1718  Exp_Rev Access'!$F$7:$GK$318,$GD$2,FALSE))</f>
        <v>0</v>
      </c>
      <c r="GE9" s="95">
        <f>IF(ISNA(VLOOKUP($B9,'[1]1718  Exp_Rev Access'!$F$7:$GK$318,$GE$2,FALSE)),"",VLOOKUP($B9,'[1]1718  Exp_Rev Access'!$F$7:$GK$318,$GE$2,FALSE))</f>
        <v>0</v>
      </c>
      <c r="GF9" s="95">
        <f>IF(ISNA(VLOOKUP($B9,'[1]1718  Exp_Rev Access'!$F$7:$GK$318,$GF$2,FALSE)),"",VLOOKUP($B9,'[1]1718  Exp_Rev Access'!$F$7:$GK$318,$GF$2,FALSE))</f>
        <v>0</v>
      </c>
      <c r="GG9" s="95">
        <f>IF(ISNA(VLOOKUP($B9,'[1]1718  Exp_Rev Access'!$F$7:$GK$318,$GG$2,FALSE)),"",VLOOKUP($B9,'[1]1718  Exp_Rev Access'!$F$7:$GK$318,$GG$2,FALSE))</f>
        <v>0</v>
      </c>
      <c r="GH9" s="95">
        <f>IF(ISNA(VLOOKUP($B9,'[1]1718  Exp_Rev Access'!$F$7:$GK$318,$GH$2,FALSE)),"",VLOOKUP($B9,'[1]1718  Exp_Rev Access'!$F$7:$GK$318,$GH$2,FALSE))</f>
        <v>0</v>
      </c>
      <c r="GI9" s="95">
        <f>IF(ISNA(VLOOKUP($B9,'[1]1718  Exp_Rev Access'!$F$7:$GK$318,$GI$2,FALSE)),"",VLOOKUP($B9,'[1]1718  Exp_Rev Access'!$F$7:$GK$318,$GI$2,FALSE))</f>
        <v>0</v>
      </c>
      <c r="GJ9" s="95">
        <f>IF(ISNA(VLOOKUP($B9,'[1]1718  Exp_Rev Access'!$F$7:$GK$318,$GJ$2,FALSE)),"",VLOOKUP($B9,'[1]1718  Exp_Rev Access'!$F$7:$GK$318,$GJ$2,FALSE))</f>
        <v>0</v>
      </c>
      <c r="GK9" s="95">
        <f>IF(ISNA(VLOOKUP($B9,'[1]1718  Exp_Rev Access'!$F$7:$GK$318,$GK$2,FALSE)),"",VLOOKUP($B9,'[1]1718  Exp_Rev Access'!$F$7:$GK$318,$GK$2,FALSE))</f>
        <v>0</v>
      </c>
      <c r="GL9" s="95">
        <f>IF(ISNA(VLOOKUP($B9,'[1]1718  Exp_Rev Access'!$F$7:$GK$318,$GL$2,FALSE)),"",VLOOKUP($B9,'[1]1718  Exp_Rev Access'!$F$7:$GK$318,$GL$2,FALSE))</f>
        <v>0</v>
      </c>
      <c r="GM9" s="95">
        <f>IF(ISNA(VLOOKUP($B9,'[1]1718  Exp_Rev Access'!$F$7:$GK$318,$GM$2,FALSE)),"",VLOOKUP($B9,'[1]1718  Exp_Rev Access'!$F$7:$GK$318,$GM$2,FALSE))</f>
        <v>0</v>
      </c>
      <c r="GN9" s="95">
        <f>IF(ISNA(VLOOKUP($B9,'[1]1718  Exp_Rev Access'!$F$7:$GK$318,$GN$2,FALSE)),"",VLOOKUP($B9,'[1]1718  Exp_Rev Access'!$F$7:$GK$318,$GN$2,FALSE))</f>
        <v>0</v>
      </c>
      <c r="GO9" s="95">
        <f>IF(ISNA(VLOOKUP($B9,'[1]1718  Exp_Rev Access'!$F$7:$GK$318,$GO$2,FALSE)),"",VLOOKUP($B9,'[1]1718  Exp_Rev Access'!$F$7:$GK$318,$GO$2,FALSE))</f>
        <v>0</v>
      </c>
      <c r="GP9" s="95">
        <f>IF(ISNA(VLOOKUP($B9,'[1]1718  Exp_Rev Access'!$F$7:$GK$318,$GP$2,FALSE)),"",VLOOKUP($B9,'[1]1718  Exp_Rev Access'!$F$7:$GK$318,$GP$2,FALSE))</f>
        <v>0</v>
      </c>
      <c r="GQ9" s="95">
        <f>IF(ISNA(VLOOKUP($B9,'[1]1718  Exp_Rev Access'!$F$7:$GK$318,$GQ$2,FALSE)),"",VLOOKUP($B9,'[1]1718  Exp_Rev Access'!$F$7:$GK$318,$GQ$2,FALSE))</f>
        <v>0</v>
      </c>
      <c r="GR9" s="95">
        <f>IF(ISNA(VLOOKUP($B9,'[1]1718  Exp_Rev Access'!$F$7:$GK$318,$GR$2,FALSE)),"",VLOOKUP($B9,'[1]1718  Exp_Rev Access'!$F$7:$GK$318,$GR$2,FALSE))</f>
        <v>0</v>
      </c>
      <c r="GS9" s="95">
        <f>IF(ISNA(VLOOKUP($B9,'[1]1718  Exp_Rev Access'!$F$7:$GK$318,$GS$2,FALSE)),"",VLOOKUP($B9,'[1]1718  Exp_Rev Access'!$F$7:$GK$318,$GS$2,FALSE))</f>
        <v>0</v>
      </c>
      <c r="GT9" s="95">
        <f>IF(ISNA(VLOOKUP($B9,'[1]1718  Exp_Rev Access'!$F$7:$GK$318,$GT$2,FALSE)),"",VLOOKUP($B9,'[1]1718  Exp_Rev Access'!$F$7:$GK$318,$GT$2,FALSE))</f>
        <v>0</v>
      </c>
      <c r="GU9" s="56">
        <f t="shared" ref="GU9:GU14" si="29">SUM(FV9:GT9)</f>
        <v>0</v>
      </c>
      <c r="GV9" s="92">
        <f t="shared" ref="GV9:GV14" si="30">GU9/E9</f>
        <v>0</v>
      </c>
      <c r="GW9" s="96">
        <f t="shared" ref="GW9:GW14" si="31">GU9/D9</f>
        <v>0</v>
      </c>
      <c r="HE9" s="97"/>
      <c r="HF9" s="97"/>
      <c r="HG9" s="97"/>
      <c r="HH9" s="97"/>
      <c r="HI9" s="97"/>
      <c r="HJ9" s="97"/>
      <c r="HK9" s="97"/>
      <c r="HL9" s="97"/>
      <c r="HM9" s="97"/>
      <c r="HN9" s="97"/>
    </row>
    <row r="10" spans="1:222" x14ac:dyDescent="0.3">
      <c r="A10" s="73"/>
      <c r="B10" s="88" t="s">
        <v>177</v>
      </c>
      <c r="C10" s="74" t="s">
        <v>178</v>
      </c>
      <c r="D10" s="75">
        <f>IF(ISNA(VLOOKUP($B10,'[1]1718 enrollment_Rev_Exp by size'!$A$7:H351,3,FALSE)),"",VLOOKUP($B10,'[1]1718 enrollment_Rev_Exp by size'!$A$7:$G$350,3,FALSE))</f>
        <v>13.600000000000001</v>
      </c>
      <c r="E10" s="76">
        <f>IF(ISNA(VLOOKUP($B10,'[1]1718 enrollment_Rev_Exp by size'!$A$7:I351,5,FALSE)),"",VLOOKUP($B10,'[1]1718 enrollment_Rev_Exp by size'!$A$7:$G$350,5,FALSE))</f>
        <v>470246.71</v>
      </c>
      <c r="F10" s="70">
        <f>N10+AM10+AU10+BV10+CE10+FS10+GU10</f>
        <v>470246.71</v>
      </c>
      <c r="G10" s="70">
        <f t="shared" ref="G10:G14" si="32">F10-E10</f>
        <v>0</v>
      </c>
      <c r="H10" s="90">
        <f>IF(ISNA(VLOOKUP($B10,'[1]1718  Exp_Rev Access'!$F$7:$GK$318,3,FALSE)),"",VLOOKUP($B10,'[1]1718  Exp_Rev Access'!$F$7:$GK$318,3,FALSE))</f>
        <v>51871.61</v>
      </c>
      <c r="I10" s="90">
        <f>IF(ISNA(VLOOKUP($B10,'[1]1718  Exp_Rev Access'!$F$7:$GK$318,4,FALSE)),"",VLOOKUP($B10,'[1]1718  Exp_Rev Access'!$F$7:$GK$318,4,FALSE))</f>
        <v>0</v>
      </c>
      <c r="J10" s="90">
        <f>IF(ISNA(VLOOKUP($B10,'[1]1718  Exp_Rev Access'!$F$7:$GK$318,5,FALSE)),"",VLOOKUP($B10,'[1]1718  Exp_Rev Access'!$F$7:$GK$318,5,FALSE))</f>
        <v>1.67</v>
      </c>
      <c r="K10" s="90">
        <f>IF(ISNA(VLOOKUP($B10,'[1]1718  Exp_Rev Access'!$F$7:$GK$318,6,FALSE)),"-",VLOOKUP($B10,'[1]1718  Exp_Rev Access'!$F$7:$GK$318,6,FALSE))</f>
        <v>0</v>
      </c>
      <c r="L10" s="90">
        <f>IF(ISNA(VLOOKUP($B10,'[1]1718  Exp_Rev Access'!$F$7:$GK$318,7,FALSE)),"",VLOOKUP($B10,'[1]1718  Exp_Rev Access'!$F$7:$GK$318,7,FALSE))</f>
        <v>0</v>
      </c>
      <c r="M10" s="90">
        <f>IF(ISNA(VLOOKUP($B10,'[1]1718  Exp_Rev Access'!$F$7:$GK$318,8,FALSE)),"",VLOOKUP($B10,'[1]1718  Exp_Rev Access'!$F$7:$GK$318,8,FALSE))</f>
        <v>0</v>
      </c>
      <c r="N10" s="56">
        <f t="shared" si="16"/>
        <v>51873.279999999999</v>
      </c>
      <c r="O10" s="91">
        <f t="shared" si="17"/>
        <v>0.11031077708124741</v>
      </c>
      <c r="P10" s="56">
        <f t="shared" si="18"/>
        <v>3814.2117647058817</v>
      </c>
      <c r="Q10" s="90">
        <f>IF(ISNA(VLOOKUP($B10,'[1]1718  Exp_Rev Access'!$F$7:$GK$318,10,FALSE)),"",VLOOKUP($B10,'[1]1718  Exp_Rev Access'!$F$7:$GK$318,10,FALSE))</f>
        <v>50</v>
      </c>
      <c r="R10" s="90">
        <f>IF(ISNA(VLOOKUP($B10,'[1]1718  Exp_Rev Access'!$F$7:$GK$318,11,FALSE)),"",VLOOKUP($B10,'[1]1718  Exp_Rev Access'!$F$7:$GK$318,11,FALSE))</f>
        <v>0</v>
      </c>
      <c r="S10" s="90">
        <f>IF(ISNA(VLOOKUP($B10,'[1]1718  Exp_Rev Access'!$F$7:$GK$318,12,FALSE)),"",VLOOKUP($B10,'[1]1718  Exp_Rev Access'!$F$7:$GK$318,12,FALSE))</f>
        <v>0</v>
      </c>
      <c r="T10" s="90">
        <f>IF(ISNA(VLOOKUP($B10,'[1]1718  Exp_Rev Access'!$F$7:$GK$318,13,FALSE)),"",VLOOKUP($B10,'[1]1718  Exp_Rev Access'!$F$7:$GK$318,13,FALSE))</f>
        <v>0</v>
      </c>
      <c r="U10" s="90">
        <f>IF(ISNA(VLOOKUP($B10,'[1]1718  Exp_Rev Access'!$F$7:$GK$318,14,FALSE)),"",VLOOKUP($B10,'[1]1718  Exp_Rev Access'!$F$7:$GK$318,14,FALSE))</f>
        <v>0</v>
      </c>
      <c r="V10" s="90">
        <f>IF(ISNA(VLOOKUP($B10,'[1]1718  Exp_Rev Access'!$F$7:$GK$318,15,FALSE)),"",VLOOKUP($B10,'[1]1718  Exp_Rev Access'!$F$7:$GK$318,15,FALSE))</f>
        <v>0</v>
      </c>
      <c r="W10" s="90">
        <f>IF(ISNA(VLOOKUP($B10,'[1]1718  Exp_Rev Access'!$F$7:$GK$318,16,FALSE)),"",VLOOKUP($B10,'[1]1718  Exp_Rev Access'!$F$7:$GK$318,16,FALSE))</f>
        <v>0</v>
      </c>
      <c r="X10" s="90">
        <f>IF(ISNA(VLOOKUP($B10,'[1]1718  Exp_Rev Access'!$F$7:$GK$318,17,FALSE)),"",VLOOKUP($B10,'[1]1718  Exp_Rev Access'!$F$7:$GK$318,17,FALSE))</f>
        <v>0</v>
      </c>
      <c r="Y10" s="90">
        <f>IF(ISNA(VLOOKUP($B10,'[1]1718  Exp_Rev Access'!$F$7:$GK$318,18,FALSE)),"",VLOOKUP($B10,'[1]1718  Exp_Rev Access'!$F$7:$GK$318,18,FALSE))</f>
        <v>0</v>
      </c>
      <c r="Z10" s="90">
        <f>IF(ISNA(VLOOKUP($B10,'[1]1718  Exp_Rev Access'!$F$7:$GK$318,19,FALSE)),"",VLOOKUP($B10,'[1]1718  Exp_Rev Access'!$F$7:$GK$318,19,FALSE))</f>
        <v>0</v>
      </c>
      <c r="AA10" s="90">
        <f>IF(ISNA(VLOOKUP($B10,'[1]1718  Exp_Rev Access'!$F$7:$GK$318,20,FALSE)),"",VLOOKUP($B10,'[1]1718  Exp_Rev Access'!$F$7:$GK$318,20,FALSE))</f>
        <v>0</v>
      </c>
      <c r="AB10" s="90">
        <f>IF(ISNA(VLOOKUP($B10,'[1]1718  Exp_Rev Access'!$F$7:$GK$318,21,FALSE)),"",VLOOKUP($B10,'[1]1718  Exp_Rev Access'!$F$7:$GK$318,21,FALSE))</f>
        <v>0</v>
      </c>
      <c r="AC10" s="90">
        <f>IF(ISNA(VLOOKUP($B10,'[1]1718  Exp_Rev Access'!$F$7:$GK$318,22,FALSE)),"",VLOOKUP($B10,'[1]1718  Exp_Rev Access'!$F$7:$GK$318,22,FALSE))</f>
        <v>0</v>
      </c>
      <c r="AD10" s="90">
        <f>IF(ISNA(VLOOKUP($B10,'[1]1718  Exp_Rev Access'!$F$7:$GK$318,23,FALSE)),"",VLOOKUP($B10,'[1]1718  Exp_Rev Access'!$F$7:$GK$318,23,FALSE))</f>
        <v>1192</v>
      </c>
      <c r="AE10" s="90">
        <f>IF(ISNA(VLOOKUP($B10,'[1]1718  Exp_Rev Access'!$F$7:$GK$318,24,FALSE)),"",VLOOKUP($B10,'[1]1718  Exp_Rev Access'!$F$7:$GK$318,24,FALSE))</f>
        <v>3195.5</v>
      </c>
      <c r="AF10" s="90">
        <f>IF(ISNA(VLOOKUP($B10,'[1]1718  Exp_Rev Access'!$F$7:$GK$318,25,FALSE)),"",VLOOKUP($B10,'[1]1718  Exp_Rev Access'!$F$7:$GK$318,25,FALSE))</f>
        <v>0</v>
      </c>
      <c r="AG10" s="90">
        <f>IF(ISNA(VLOOKUP($B10,'[1]1718  Exp_Rev Access'!$F$7:$GK$318,26,FALSE)),"",VLOOKUP($B10,'[1]1718  Exp_Rev Access'!$F$7:$GK$318,26,FALSE))</f>
        <v>159.80000000000001</v>
      </c>
      <c r="AH10" s="90">
        <f>IF(ISNA(VLOOKUP($B10,'[1]1718  Exp_Rev Access'!$F$7:$GK$318,27,FALSE)),"",VLOOKUP($B10,'[1]1718  Exp_Rev Access'!$F$7:$GK$318,27,FALSE))</f>
        <v>0</v>
      </c>
      <c r="AI10" s="90">
        <f>IF(ISNA(VLOOKUP($B10,'[1]1718  Exp_Rev Access'!$F$7:$GK$318,28,FALSE)),"",VLOOKUP($B10,'[1]1718  Exp_Rev Access'!$F$7:$GK$318,28,FALSE))</f>
        <v>0</v>
      </c>
      <c r="AJ10" s="90">
        <f>IF(ISNA(VLOOKUP($B10,'[1]1718  Exp_Rev Access'!$F$7:$GK$318,29,FALSE)),"",VLOOKUP($B10,'[1]1718  Exp_Rev Access'!$F$7:$GK$318,29,FALSE))</f>
        <v>0</v>
      </c>
      <c r="AK10" s="90">
        <f>IF(ISNA(VLOOKUP($B10,'[1]1718  Exp_Rev Access'!$F$7:$GK$318,30,FALSE)),"",VLOOKUP($B10,'[1]1718  Exp_Rev Access'!$F$7:$GK$318,30,FALSE))</f>
        <v>606.63</v>
      </c>
      <c r="AL10" s="90">
        <f>IF(ISNA(VLOOKUP($B10,'[1]1718  Exp_Rev Access'!$F$7:$GK$318,31,FALSE)),"",VLOOKUP($B10,'[1]1718  Exp_Rev Access'!$F$7:$GK$318,31,FALSE))</f>
        <v>0</v>
      </c>
      <c r="AM10" s="56">
        <f t="shared" ref="AM10:AM14" si="33">SUM(Q10:AL10)</f>
        <v>5203.93</v>
      </c>
      <c r="AN10" s="92">
        <f t="shared" si="19"/>
        <v>1.1066382580326824E-2</v>
      </c>
      <c r="AO10" s="71">
        <f t="shared" si="20"/>
        <v>382.64191176470587</v>
      </c>
      <c r="AP10" s="90">
        <f>IF(ISNA(VLOOKUP($B10,'[1]1718  Exp_Rev Access'!$F$7:$GK$318,33,FALSE)),"",VLOOKUP($B10,'[1]1718  Exp_Rev Access'!$F$7:$GK$318,33,FALSE))</f>
        <v>295327.18</v>
      </c>
      <c r="AQ10" s="90">
        <f>IF(ISNA(VLOOKUP($B10,'[1]1718  Exp_Rev Access'!$F$7:$GK$318,34,FALSE)),"",VLOOKUP($B10,'[1]1718  Exp_Rev Access'!$F$7:$GK$318,34,FALSE))</f>
        <v>402.56</v>
      </c>
      <c r="AR10" s="90">
        <f>IF(ISNA(VLOOKUP($B10,'[1]1718  Exp_Rev Access'!$F$7:$GK$318,35,FALSE)),"",VLOOKUP($B10,'[1]1718  Exp_Rev Access'!$F$7:$GK$318,35,FALSE))</f>
        <v>29320.44</v>
      </c>
      <c r="AS10" s="90">
        <f>IF(ISNA(VLOOKUP($B10,'[1]1718  Exp_Rev Access'!$F$7:$GK$318,36,FALSE)),"",VLOOKUP($B10,'[1]1718  Exp_Rev Access'!$F$7:$GK$318,36,FALSE))</f>
        <v>0</v>
      </c>
      <c r="AT10" s="90">
        <f>IF(ISNA(VLOOKUP($B10,'[1]1718  Exp_Rev Access'!$F$7:$GK$318,37,FALSE)),"",VLOOKUP($B10,'[1]1718  Exp_Rev Access'!$F$7:$GK$318,37,FALSE))</f>
        <v>0</v>
      </c>
      <c r="AU10" s="56">
        <f t="shared" ref="AU10:AU14" si="34">SUM(AP10:AT10)</f>
        <v>325050.18</v>
      </c>
      <c r="AV10" s="93">
        <f t="shared" si="21"/>
        <v>0.69123328901120851</v>
      </c>
      <c r="AW10" s="56">
        <f t="shared" si="22"/>
        <v>23900.748529411761</v>
      </c>
      <c r="AX10" s="90">
        <f>IF(ISNA(VLOOKUP($B10,'[1]1718  Exp_Rev Access'!$F$7:$GK$318,39,FALSE)),"",VLOOKUP($B10,'[1]1718  Exp_Rev Access'!$F$7:$GK$318,39,FALSE))</f>
        <v>0</v>
      </c>
      <c r="AY10" s="90">
        <f>IF(ISNA(VLOOKUP($B10,'[1]1718  Exp_Rev Access'!$F$7:$GK$318,40,FALSE)),"",VLOOKUP($B10,'[1]1718  Exp_Rev Access'!$F$7:$GK$318,40,FALSE))</f>
        <v>6643.81</v>
      </c>
      <c r="AZ10" s="90">
        <f>IF(ISNA(VLOOKUP($B10,'[1]1718  Exp_Rev Access'!$F$7:$GK$318,41,FALSE)),"",VLOOKUP($B10,'[1]1718  Exp_Rev Access'!$F$7:$GK$318,41,FALSE))</f>
        <v>0</v>
      </c>
      <c r="BA10" s="90">
        <f>IF(ISNA(VLOOKUP($B10,'[1]1718  Exp_Rev Access'!$F$7:$GK$318,42,FALSE)),"",VLOOKUP($B10,'[1]1718  Exp_Rev Access'!$F$7:$GK$318,42,FALSE))</f>
        <v>0</v>
      </c>
      <c r="BB10" s="90">
        <f>IF(ISNA(VLOOKUP($B10,'[1]1718  Exp_Rev Access'!$F$7:$GK$318,43,FALSE)),"",VLOOKUP($B10,'[1]1718  Exp_Rev Access'!$F$7:$GK$318,43,FALSE))</f>
        <v>0</v>
      </c>
      <c r="BC10" s="90">
        <f>IF(ISNA(VLOOKUP($B10,'[1]1718  Exp_Rev Access'!$F$7:$GK$318,44,FALSE)),"",VLOOKUP($B10,'[1]1718  Exp_Rev Access'!$F$7:$GK$318,44,FALSE))</f>
        <v>0</v>
      </c>
      <c r="BD10" s="90">
        <f>IF(ISNA(VLOOKUP($B10,'[1]1718  Exp_Rev Access'!$F$7:$GK$318,45,FALSE)),"",VLOOKUP($B10,'[1]1718  Exp_Rev Access'!$F$7:$GK$318,45,FALSE))</f>
        <v>0</v>
      </c>
      <c r="BE10" s="90">
        <f>IF(ISNA(VLOOKUP($B10,'[1]1718  Exp_Rev Access'!$F$7:$GK$318,46,FALSE)),"",VLOOKUP($B10,'[1]1718  Exp_Rev Access'!$F$7:$GK$318,46,FALSE))</f>
        <v>600</v>
      </c>
      <c r="BF10" s="90">
        <f>IF(ISNA(VLOOKUP($B10,'[1]1718  Exp_Rev Access'!$F$7:$GK$318,47,FALSE)),"",VLOOKUP($B10,'[1]1718  Exp_Rev Access'!$F$7:$GK$318,47,FALSE))</f>
        <v>0</v>
      </c>
      <c r="BG10" s="90">
        <f>IF(ISNA(VLOOKUP($B10,'[1]1718  Exp_Rev Access'!$F$7:$GK$318,48,FALSE)),"",VLOOKUP($B10,'[1]1718  Exp_Rev Access'!$F$7:$GK$318,48,FALSE))</f>
        <v>0</v>
      </c>
      <c r="BH10" s="90">
        <f>IF(ISNA(VLOOKUP($B10,'[1]1718  Exp_Rev Access'!$F$7:$GK$318,49,FALSE)),"",VLOOKUP($B10,'[1]1718  Exp_Rev Access'!$F$7:$GK$318,49,FALSE))</f>
        <v>359.17</v>
      </c>
      <c r="BI10" s="90">
        <f>IF(ISNA(VLOOKUP($B10,'[1]1718  Exp_Rev Access'!$F$7:$GK$318,50,FALSE)),"",VLOOKUP($B10,'[1]1718  Exp_Rev Access'!$F$7:$GK$318,50,FALSE))</f>
        <v>0</v>
      </c>
      <c r="BJ10" s="90">
        <f>IF(ISNA(VLOOKUP($B10,'[1]1718  Exp_Rev Access'!$F$7:$GK$318,51,FALSE)),"",VLOOKUP($B10,'[1]1718  Exp_Rev Access'!$F$7:$GK$318,51,FALSE))</f>
        <v>0</v>
      </c>
      <c r="BK10" s="90">
        <f>IF(ISNA(VLOOKUP($B10,'[1]1718  Exp_Rev Access'!$F$7:$GK$318,52,FALSE)),"",VLOOKUP($B10,'[1]1718  Exp_Rev Access'!$F$7:$GK$318,52,FALSE))</f>
        <v>51216.58</v>
      </c>
      <c r="BL10" s="90">
        <f>IF(ISNA(VLOOKUP($B10,'[1]1718  Exp_Rev Access'!$F$7:$GK$318,53,FALSE)),"",VLOOKUP($B10,'[1]1718  Exp_Rev Access'!$F$7:$GK$318,53,FALSE))</f>
        <v>0</v>
      </c>
      <c r="BM10" s="90">
        <f>IF(ISNA(VLOOKUP($B10,'[1]1718  Exp_Rev Access'!$F$7:$GK$318,54,FALSE)),"",VLOOKUP($B10,'[1]1718  Exp_Rev Access'!$F$7:$GK$318,54,FALSE))</f>
        <v>0</v>
      </c>
      <c r="BN10" s="90">
        <f>IF(ISNA(VLOOKUP($B10,'[1]1718  Exp_Rev Access'!$F$7:$GK$318,55,FALSE)),"",VLOOKUP($B10,'[1]1718  Exp_Rev Access'!$F$7:$GK$318,55,FALSE))</f>
        <v>0</v>
      </c>
      <c r="BO10" s="90">
        <f>IF(ISNA(VLOOKUP($B10,'[1]1718  Exp_Rev Access'!$F$7:$GK$318,56,FALSE)),"",VLOOKUP($B10,'[1]1718  Exp_Rev Access'!$F$7:$GK$318,56,FALSE))</f>
        <v>0</v>
      </c>
      <c r="BP10" s="90">
        <f>IF(ISNA(VLOOKUP($B10,'[1]1718  Exp_Rev Access'!$F$7:$GK$318,57,FALSE)),"",VLOOKUP($B10,'[1]1718  Exp_Rev Access'!$F$7:$GK$318,57,FALSE))</f>
        <v>0</v>
      </c>
      <c r="BQ10" s="90">
        <f>IF(ISNA(VLOOKUP($B10,'[1]1718  Exp_Rev Access'!$F$7:$GK$318,58,FALSE)),"",VLOOKUP($B10,'[1]1718  Exp_Rev Access'!$F$7:$GK$318,58,FALSE))</f>
        <v>0</v>
      </c>
      <c r="BR10" s="90">
        <f>IF(ISNA(VLOOKUP($B10,'[1]1718  Exp_Rev Access'!$F$7:$GK$318,59,FALSE)),"",VLOOKUP($B10,'[1]1718  Exp_Rev Access'!$F$7:$GK$318,59,FALSE))</f>
        <v>0</v>
      </c>
      <c r="BS10" s="90">
        <f>IF(ISNA(VLOOKUP($B10,'[1]1718  Exp_Rev Access'!$F$7:$GK$318,60,FALSE)),"",VLOOKUP($B10,'[1]1718  Exp_Rev Access'!$F$7:$GK$318,60,FALSE))</f>
        <v>0</v>
      </c>
      <c r="BT10" s="90">
        <f>IF(ISNA(VLOOKUP($B10,'[1]1718  Exp_Rev Access'!$F$7:$GK$318,61,FALSE)),"",VLOOKUP($B10,'[1]1718  Exp_Rev Access'!$F$7:$GK$318,61,FALSE))</f>
        <v>0</v>
      </c>
      <c r="BU10" s="90">
        <f>IF(ISNA(VLOOKUP($B10,'[1]1718  Exp_Rev Access'!$F$7:$GK$318,62,FALSE)),"",VLOOKUP($B10,'[1]1718  Exp_Rev Access'!$F$7:$GK$318,62,FALSE))</f>
        <v>0</v>
      </c>
      <c r="BV10" s="56">
        <f t="shared" ref="BV10:BV73" si="35">SUM(AX10:BU10)</f>
        <v>58819.560000000005</v>
      </c>
      <c r="BW10" s="92">
        <f t="shared" si="23"/>
        <v>0.12508234241553759</v>
      </c>
      <c r="BX10" s="71">
        <f t="shared" si="24"/>
        <v>4324.9676470588238</v>
      </c>
      <c r="BY10" s="90">
        <f>IF(ISNA(VLOOKUP($B10,'[1]1718  Exp_Rev Access'!$F$7:$GK$318,64,FALSE)),"",VLOOKUP($B10,'[1]1718  Exp_Rev Access'!$F$7:$GK$318,64,FALSE))</f>
        <v>0</v>
      </c>
      <c r="BZ10" s="90">
        <f>IF(ISNA(VLOOKUP($B10,'[1]1718  Exp_Rev Access'!$F$7:$GK$318,65,FALSE)),"",VLOOKUP($B10,'[1]1718  Exp_Rev Access'!$F$7:$GK$318,65,FALSE))</f>
        <v>0</v>
      </c>
      <c r="CA10" s="90">
        <f>IF(ISNA(VLOOKUP($B10,'[1]1718  Exp_Rev Access'!$F$7:$GK$318,66,FALSE)),"",VLOOKUP($B10,'[1]1718  Exp_Rev Access'!$F$7:$GK$318,66,FALSE))</f>
        <v>0</v>
      </c>
      <c r="CB10" s="90">
        <f>IF(ISNA(VLOOKUP($B10,'[1]1718  Exp_Rev Access'!$F$7:$GK$318,67,FALSE)),"",VLOOKUP($B10,'[1]1718  Exp_Rev Access'!$F$7:$GK$318,67,FALSE))</f>
        <v>0</v>
      </c>
      <c r="CC10" s="90">
        <f>IF(ISNA(VLOOKUP($B10,'[1]1718  Exp_Rev Access'!$F$7:$GK$318,68,FALSE)),"",VLOOKUP($B10,'[1]1718  Exp_Rev Access'!$F$7:$GK$318,68,FALSE))</f>
        <v>0</v>
      </c>
      <c r="CD10" s="90">
        <f>IF(ISNA(VLOOKUP($B10,'[1]1718  Exp_Rev Access'!$F$7:$GK$318,69,FALSE)),"",VLOOKUP($B10,'[1]1718  Exp_Rev Access'!$F$7:$GK$318,69,FALSE))</f>
        <v>0</v>
      </c>
      <c r="CE10" s="56">
        <f t="shared" ref="CE10:CE73" si="36">SUM(BY10:CD10)</f>
        <v>0</v>
      </c>
      <c r="CF10" s="92">
        <f t="shared" si="25"/>
        <v>0</v>
      </c>
      <c r="CG10" s="78">
        <f t="shared" si="26"/>
        <v>0</v>
      </c>
      <c r="CH10" s="90">
        <f>IF(ISNA(VLOOKUP($B10,'[1]1718  Exp_Rev Access'!$F$7:$GK$318,$CH$2,FALSE)),"",VLOOKUP($B10,'[1]1718  Exp_Rev Access'!$F$7:$GK$318,$CH$2,FALSE))</f>
        <v>0</v>
      </c>
      <c r="CI10" s="90">
        <f>IF(ISNA(VLOOKUP($B10,'[1]1718  Exp_Rev Access'!$F$7:$GK$318,$CI$2,FALSE)),"",VLOOKUP($B10,'[1]1718  Exp_Rev Access'!$F$7:$GK$318,$CI$2,FALSE))</f>
        <v>0</v>
      </c>
      <c r="CJ10" s="90">
        <f>IF(ISNA(VLOOKUP($B10,'[1]1718  Exp_Rev Access'!$F$7:$GK$318,$CJ$2,FALSE)),"",VLOOKUP($B10,'[1]1718  Exp_Rev Access'!$F$7:$GK$318,$CJ$2,FALSE))</f>
        <v>0</v>
      </c>
      <c r="CK10" s="90">
        <f>IF(ISNA(VLOOKUP($B10,'[1]1718  Exp_Rev Access'!$F$7:$GK$318,$CK$2,FALSE)),"",VLOOKUP($B10,'[1]1718  Exp_Rev Access'!$F$7:$GK$318,$CK$2,FALSE))</f>
        <v>0</v>
      </c>
      <c r="CL10" s="90">
        <f>IF(ISNA(VLOOKUP($B10,'[1]1718  Exp_Rev Access'!$F$7:$GK$318,$CL$2,FALSE)),"",VLOOKUP($B10,'[1]1718  Exp_Rev Access'!$F$7:$GK$318,$CL$2,FALSE))</f>
        <v>0</v>
      </c>
      <c r="CM10" s="90">
        <f>IF(ISNA(VLOOKUP($B10,'[1]1718  Exp_Rev Access'!$F$7:$GK$318,$CM$2,FALSE)),"",VLOOKUP($B10,'[1]1718  Exp_Rev Access'!$F$7:$GK$318,$CM$2,FALSE))</f>
        <v>0</v>
      </c>
      <c r="CN10" s="90">
        <f>IF(ISNA(VLOOKUP($B10,'[1]1718  Exp_Rev Access'!$F$7:$GK$318,$CN$2,FALSE)),"",VLOOKUP($B10,'[1]1718  Exp_Rev Access'!$F$7:$GK$318,$CN$2,FALSE))</f>
        <v>0</v>
      </c>
      <c r="CO10" s="90">
        <f>IF(ISNA(VLOOKUP($B10,'[1]1718  Exp_Rev Access'!$F$7:$GK$318,$CO$2,FALSE)),"",VLOOKUP($B10,'[1]1718  Exp_Rev Access'!$F$7:$GK$318,$CO$2,FALSE))</f>
        <v>0</v>
      </c>
      <c r="CP10" s="90">
        <f>IF(ISNA(VLOOKUP($B10,'[1]1718  Exp_Rev Access'!$F$7:$GK$318,$CP$2,FALSE)),"",VLOOKUP($B10,'[1]1718  Exp_Rev Access'!$F$7:$GK$318,$CP$2,FALSE))</f>
        <v>0</v>
      </c>
      <c r="CQ10" s="90">
        <f>IF(ISNA(VLOOKUP($B10,'[1]1718  Exp_Rev Access'!$F$7:$GK$318,$CQ$2,FALSE)),"",VLOOKUP($B10,'[1]1718  Exp_Rev Access'!$F$7:$GK$318,$CQ$2,FALSE))</f>
        <v>2820</v>
      </c>
      <c r="CR10" s="90">
        <f>IF(ISNA(VLOOKUP($B10,'[1]1718  Exp_Rev Access'!$F$7:$GK$318,$CR$2,FALSE)),"",VLOOKUP($B10,'[1]1718  Exp_Rev Access'!$F$7:$GK$318,$CR$2,FALSE))</f>
        <v>0</v>
      </c>
      <c r="CS10" s="90">
        <f>IF(ISNA(VLOOKUP($B10,'[1]1718  Exp_Rev Access'!$F$7:$GK$318,$CS$2,FALSE)),"",VLOOKUP($B10,'[1]1718  Exp_Rev Access'!$F$7:$GK$318,$CS$2,FALSE))</f>
        <v>0</v>
      </c>
      <c r="CT10" s="90">
        <f>IF(ISNA(VLOOKUP($B10,'[1]1718  Exp_Rev Access'!$F$7:$GK$318,$CT$2,FALSE)),"",VLOOKUP($B10,'[1]1718  Exp_Rev Access'!$F$7:$GK$318,$CT$2,FALSE))</f>
        <v>0</v>
      </c>
      <c r="CU10" s="90">
        <f>IF(ISNA(VLOOKUP($B10,'[1]1718  Exp_Rev Access'!$F$7:$GK$318,$CU$2,FALSE)),"",VLOOKUP($B10,'[1]1718  Exp_Rev Access'!$F$7:$GK$318,$CU$2,FALSE))</f>
        <v>0</v>
      </c>
      <c r="CV10" s="90">
        <f>IF(ISNA(VLOOKUP($B10,'[1]1718  Exp_Rev Access'!$F$7:$GK$318,$CV$2,FALSE)),"",VLOOKUP($B10,'[1]1718  Exp_Rev Access'!$F$7:$GK$318,$CV$2,FALSE))</f>
        <v>0</v>
      </c>
      <c r="CW10" s="90">
        <f>IF(ISNA(VLOOKUP($B10,'[1]1718  Exp_Rev Access'!$F$7:$GK$318,$CW$2,FALSE)),"",VLOOKUP($B10,'[1]1718  Exp_Rev Access'!$F$7:$GK$318,$CW$2,FALSE))</f>
        <v>0</v>
      </c>
      <c r="CX10" s="90">
        <f>IF(ISNA(VLOOKUP($B10,'[1]1718  Exp_Rev Access'!$F$7:$GK$318,$CX$2,FALSE)),"",VLOOKUP($B10,'[1]1718  Exp_Rev Access'!$F$7:$GK$318,$CX$2,FALSE))</f>
        <v>0</v>
      </c>
      <c r="CY10" s="90">
        <f>IF(ISNA(VLOOKUP($B10,'[1]1718  Exp_Rev Access'!$F$7:$GK$318,$CY$2,FALSE)),"",VLOOKUP($B10,'[1]1718  Exp_Rev Access'!$F$7:$GK$318,$CY$2,FALSE))</f>
        <v>0</v>
      </c>
      <c r="CZ10" s="90">
        <f>IF(ISNA(VLOOKUP($B10,'[1]1718  Exp_Rev Access'!$F$7:$GK$318,$CZ$2,FALSE)),"",VLOOKUP($B10,'[1]1718  Exp_Rev Access'!$F$7:$GK$318,$CZ$2,FALSE))</f>
        <v>0</v>
      </c>
      <c r="DA10" s="90">
        <f>IF(ISNA(VLOOKUP($B10,'[1]1718  Exp_Rev Access'!$F$7:$GK$318,$DA$2,FALSE)),"",VLOOKUP($B10,'[1]1718  Exp_Rev Access'!$F$7:$GK$318,$DA$2,FALSE))</f>
        <v>0</v>
      </c>
      <c r="DB10" s="90">
        <f>IF(ISNA(VLOOKUP($B10,'[1]1718  Exp_Rev Access'!$F$7:$GK$318,$DB$2,FALSE)),"",VLOOKUP($B10,'[1]1718  Exp_Rev Access'!$F$7:$GK$318,$DB$2,FALSE))</f>
        <v>0</v>
      </c>
      <c r="DC10" s="90">
        <f>IF(ISNA(VLOOKUP($B10,'[1]1718  Exp_Rev Access'!$F$7:$GK$318,$DC$2,FALSE)),"",VLOOKUP($B10,'[1]1718  Exp_Rev Access'!$F$7:$GK$318,$DC$2,FALSE))</f>
        <v>0</v>
      </c>
      <c r="DD10" s="90">
        <f>IF(ISNA(VLOOKUP($B10,'[1]1718  Exp_Rev Access'!$F$7:$GK$318,$DD$2,FALSE)),"",VLOOKUP($B10,'[1]1718  Exp_Rev Access'!$F$7:$GK$318,$DD$2,FALSE))</f>
        <v>0</v>
      </c>
      <c r="DE10" s="90">
        <f>IF(ISNA(VLOOKUP($B10,'[1]1718  Exp_Rev Access'!$F$7:$GK$318,$DE$2,FALSE)),"",VLOOKUP($B10,'[1]1718  Exp_Rev Access'!$F$7:$GK$318,$DE$2,FALSE))</f>
        <v>0</v>
      </c>
      <c r="DF10" s="90">
        <f>IF(ISNA(VLOOKUP($B10,'[1]1718  Exp_Rev Access'!$F$7:$GK$318,$DF$2,FALSE)),"",VLOOKUP($B10,'[1]1718  Exp_Rev Access'!$F$7:$GK$318,$DF$2,FALSE))</f>
        <v>0</v>
      </c>
      <c r="DG10" s="90">
        <f>IF(ISNA(VLOOKUP($B10,'[1]1718  Exp_Rev Access'!$F$7:$GK$318,$DG$2,FALSE)),"",VLOOKUP($B10,'[1]1718  Exp_Rev Access'!$F$7:$GK$318,$DG$2,FALSE))</f>
        <v>0</v>
      </c>
      <c r="DH10" s="90">
        <f>IF(ISNA(VLOOKUP($B10,'[1]1718  Exp_Rev Access'!$F$7:$GK$318,$DH$2,FALSE)),"",VLOOKUP($B10,'[1]1718  Exp_Rev Access'!$F$7:$GK$318,$DH$2,FALSE))</f>
        <v>0</v>
      </c>
      <c r="DI10" s="90">
        <f>IF(ISNA(VLOOKUP($B10,'[1]1718  Exp_Rev Access'!$F$7:$GK$318,$DI$2,FALSE)),"",VLOOKUP($B10,'[1]1718  Exp_Rev Access'!$F$7:$GK$318,$DI$2,FALSE))</f>
        <v>0</v>
      </c>
      <c r="DJ10" s="90">
        <f>IF(ISNA(VLOOKUP($B10,'[1]1718  Exp_Rev Access'!$F$7:$GK$318,$DJ$2,FALSE)),"",VLOOKUP($B10,'[1]1718  Exp_Rev Access'!$F$7:$GK$318,$DJ$2,FALSE))</f>
        <v>0</v>
      </c>
      <c r="DK10" s="90">
        <f>IF(ISNA(VLOOKUP($B10,'[1]1718  Exp_Rev Access'!$F$7:$GK$318,$DK$2,FALSE)),"",VLOOKUP($B10,'[1]1718  Exp_Rev Access'!$F$7:$GK$318,$DK$2,FALSE))</f>
        <v>0</v>
      </c>
      <c r="DL10" s="90">
        <f>IF(ISNA(VLOOKUP($B10,'[1]1718  Exp_Rev Access'!$F$7:$GK$318,$DL$2,FALSE)),"",VLOOKUP($B10,'[1]1718  Exp_Rev Access'!$F$7:$GK$318,$DL$2,FALSE))</f>
        <v>0</v>
      </c>
      <c r="DM10" s="90">
        <f>IF(ISNA(VLOOKUP($B10,'[1]1718  Exp_Rev Access'!$F$7:$GK$318,$DM$2,FALSE)),"",VLOOKUP($B10,'[1]1718  Exp_Rev Access'!$F$7:$GK$318,$DM$2,FALSE))</f>
        <v>0</v>
      </c>
      <c r="DN10" s="90">
        <f>IF(ISNA(VLOOKUP($B10,'[1]1718  Exp_Rev Access'!$F$7:$GK$318,$DN$2,FALSE)),"",VLOOKUP($B10,'[1]1718  Exp_Rev Access'!$F$7:$GK$318,$DN$2,FALSE))</f>
        <v>0</v>
      </c>
      <c r="DO10" s="90">
        <f>IF(ISNA(VLOOKUP($B10,'[1]1718  Exp_Rev Access'!$F$7:$GK$318,$DO$2,FALSE)),"",VLOOKUP($B10,'[1]1718  Exp_Rev Access'!$F$7:$GK$318,$DO$2,FALSE))</f>
        <v>0</v>
      </c>
      <c r="DP10" s="90">
        <f>IF(ISNA(VLOOKUP($B10,'[1]1718  Exp_Rev Access'!$F$7:$GK$318,$DP$2,FALSE)),"",VLOOKUP($B10,'[1]1718  Exp_Rev Access'!$F$7:$GK$318,$DP$2,FALSE))</f>
        <v>0</v>
      </c>
      <c r="DQ10" s="90">
        <f>IF(ISNA(VLOOKUP($B10,'[1]1718  Exp_Rev Access'!$F$7:$GK$318,$DQ$2,FALSE)),"",VLOOKUP($B10,'[1]1718  Exp_Rev Access'!$F$7:$GK$318,$DQ$2,FALSE))</f>
        <v>0</v>
      </c>
      <c r="DR10" s="90">
        <f>IF(ISNA(VLOOKUP($B10,'[1]1718  Exp_Rev Access'!$F$7:$GK$318,$DR$2,FALSE)),"",VLOOKUP($B10,'[1]1718  Exp_Rev Access'!$F$7:$GK$318,$DR$2,FALSE))</f>
        <v>0</v>
      </c>
      <c r="DS10" s="90">
        <f>IF(ISNA(VLOOKUP($B10,'[1]1718  Exp_Rev Access'!$F$7:$GK$318,$DS$2,FALSE)),"",VLOOKUP($B10,'[1]1718  Exp_Rev Access'!$F$7:$GK$318,$DS$2,FALSE))</f>
        <v>0</v>
      </c>
      <c r="DT10" s="90">
        <f>IF(ISNA(VLOOKUP($B10,'[1]1718  Exp_Rev Access'!$F$7:$GK$318,$DT$2,FALSE)),"",VLOOKUP($B10,'[1]1718  Exp_Rev Access'!$F$7:$GK$318,$DT$2,FALSE))</f>
        <v>0</v>
      </c>
      <c r="DU10" s="90">
        <f>IF(ISNA(VLOOKUP($B10,'[1]1718  Exp_Rev Access'!$F$7:$GK$318,$DU$2,FALSE)),"",VLOOKUP($B10,'[1]1718  Exp_Rev Access'!$F$7:$GK$318,$DU$2,FALSE))</f>
        <v>0</v>
      </c>
      <c r="DV10" s="90">
        <f>IF(ISNA(VLOOKUP($B10,'[1]1718  Exp_Rev Access'!$F$7:$GK$318,$DV$2,FALSE)),"",VLOOKUP($B10,'[1]1718  Exp_Rev Access'!$F$7:$GK$318,$DV$2,FALSE))</f>
        <v>0</v>
      </c>
      <c r="DW10" s="90">
        <f>IF(ISNA(VLOOKUP($B10,'[1]1718  Exp_Rev Access'!$F$7:$GK$318,$DW$2,FALSE)),"",VLOOKUP($B10,'[1]1718  Exp_Rev Access'!$F$7:$GK$318,$DW$2,FALSE))</f>
        <v>0</v>
      </c>
      <c r="DX10" s="90">
        <f>IF(ISNA(VLOOKUP($B10,'[1]1718  Exp_Rev Access'!$F$7:$GK$318,$DX$2,FALSE)),"",VLOOKUP($B10,'[1]1718  Exp_Rev Access'!$F$7:$GK$318,$DX$2,FALSE))</f>
        <v>0</v>
      </c>
      <c r="DY10" s="90">
        <f>IF(ISNA(VLOOKUP($B10,'[1]1718  Exp_Rev Access'!$F$7:$GK$318,$DY$2,FALSE)),"",VLOOKUP($B10,'[1]1718  Exp_Rev Access'!$F$7:$GK$318,$DY$2,FALSE))</f>
        <v>26479.759999999998</v>
      </c>
      <c r="DZ10" s="90">
        <f>IF(ISNA(VLOOKUP($B10,'[1]1718  Exp_Rev Access'!$F$7:$GK$318,$DZ$2,FALSE)),"",VLOOKUP($B10,'[1]1718  Exp_Rev Access'!$F$7:$GK$318,$DZ$2,FALSE))</f>
        <v>0</v>
      </c>
      <c r="EA10" s="90">
        <f>IF(ISNA(VLOOKUP($B10,'[1]1718  Exp_Rev Access'!$F$7:$GK$318,$EA$2,FALSE)),"",VLOOKUP($B10,'[1]1718  Exp_Rev Access'!$F$7:$GK$318,$EA$2,FALSE))</f>
        <v>0</v>
      </c>
      <c r="EB10" s="90">
        <f>IF(ISNA(VLOOKUP($B10,'[1]1718  Exp_Rev Access'!$F$7:$GK$318,$EB$2,FALSE)),"",VLOOKUP($B10,'[1]1718  Exp_Rev Access'!$F$7:$GK$318,$EB$2,FALSE))</f>
        <v>0</v>
      </c>
      <c r="EC10" s="90">
        <f>IF(ISNA(VLOOKUP($B10,'[1]1718  Exp_Rev Access'!$F$7:$GK$318,$EC$2,FALSE)),"",VLOOKUP($B10,'[1]1718  Exp_Rev Access'!$F$7:$GK$318,$EC$2,FALSE))</f>
        <v>0</v>
      </c>
      <c r="ED10" s="90">
        <f>IF(ISNA(VLOOKUP($B10,'[1]1718  Exp_Rev Access'!$F$7:$GK$318,$ED$2,FALSE)),"",VLOOKUP($B10,'[1]1718  Exp_Rev Access'!$F$7:$GK$318,$ED$2,FALSE))</f>
        <v>0</v>
      </c>
      <c r="EE10" s="90">
        <f>IF(ISNA(VLOOKUP($B10,'[1]1718  Exp_Rev Access'!$F$7:$GK$318,$EE$2,FALSE)),"",VLOOKUP($B10,'[1]1718  Exp_Rev Access'!$F$7:$GK$318,$EE$2,FALSE))</f>
        <v>0</v>
      </c>
      <c r="EF10" s="90">
        <f>IF(ISNA(VLOOKUP($B10,'[1]1718  Exp_Rev Access'!$F$7:$GK$318,$EF$2,FALSE)),"",VLOOKUP($B10,'[1]1718  Exp_Rev Access'!$F$7:$GK$318,$EF$2,FALSE))</f>
        <v>0</v>
      </c>
      <c r="EG10" s="90">
        <f>IF(ISNA(VLOOKUP($B10,'[1]1718  Exp_Rev Access'!$F$7:$GK$318,$EG$2,FALSE)),"",VLOOKUP($B10,'[1]1718  Exp_Rev Access'!$F$7:$GK$318,$EG$2,FALSE))</f>
        <v>0</v>
      </c>
      <c r="EH10" s="90">
        <f>IF(ISNA(VLOOKUP($B10,'[1]1718  Exp_Rev Access'!$F$7:$GK$318,$EH$2,FALSE)),"",VLOOKUP($B10,'[1]1718  Exp_Rev Access'!$F$7:$GK$318,$EH$2,FALSE))</f>
        <v>0</v>
      </c>
      <c r="EI10" s="90">
        <f>IF(ISNA(VLOOKUP($B10,'[1]1718  Exp_Rev Access'!$F$7:$GK$318,$EI$2,FALSE)),"",VLOOKUP($B10,'[1]1718  Exp_Rev Access'!$F$7:$GK$318,$EI$2,FALSE))</f>
        <v>0</v>
      </c>
      <c r="EJ10" s="90">
        <f>IF(ISNA(VLOOKUP($B10,'[1]1718  Exp_Rev Access'!$F$7:$GK$318,$EJ$2,FALSE)),"",VLOOKUP($B10,'[1]1718  Exp_Rev Access'!$F$7:$GK$318,$EJ$2,FALSE))</f>
        <v>0</v>
      </c>
      <c r="EK10" s="90">
        <f>IF(ISNA(VLOOKUP($B10,'[1]1718  Exp_Rev Access'!$F$7:$GK$318,$EK$2,FALSE)),"",VLOOKUP($B10,'[1]1718  Exp_Rev Access'!$F$7:$GK$318,$EK$2,FALSE))</f>
        <v>0</v>
      </c>
      <c r="EL10" s="90">
        <f>IF(ISNA(VLOOKUP($B10,'[1]1718  Exp_Rev Access'!$F$7:$GK$318,$EL$2,FALSE)),"",VLOOKUP($B10,'[1]1718  Exp_Rev Access'!$F$7:$GK$318,$EL$2,FALSE))</f>
        <v>0</v>
      </c>
      <c r="EM10" s="90">
        <f>IF(ISNA(VLOOKUP($B10,'[1]1718  Exp_Rev Access'!$F$7:$GK$318,$EM$2,FALSE)),"",VLOOKUP($B10,'[1]1718  Exp_Rev Access'!$F$7:$GK$318,$EM$2,FALSE))</f>
        <v>0</v>
      </c>
      <c r="EN10" s="90">
        <f>IF(ISNA(VLOOKUP($B10,'[1]1718  Exp_Rev Access'!$F$7:$GK$318,$EN$2,FALSE)),"",VLOOKUP($B10,'[1]1718  Exp_Rev Access'!$F$7:$GK$318,$EN$2,FALSE))</f>
        <v>0</v>
      </c>
      <c r="EO10" s="90">
        <f>IF(ISNA(VLOOKUP($B10,'[1]1718  Exp_Rev Access'!$F$7:$GK$318,$EO$2,FALSE)),"",VLOOKUP($B10,'[1]1718  Exp_Rev Access'!$F$7:$GK$318,$EO$2,FALSE))</f>
        <v>0</v>
      </c>
      <c r="EP10" s="90">
        <f>IF(ISNA(VLOOKUP($B10,'[1]1718  Exp_Rev Access'!$F$7:$GK$318,$EP$2,FALSE)),"",VLOOKUP($B10,'[1]1718  Exp_Rev Access'!$F$7:$GK$318,$EP$2,FALSE))</f>
        <v>0</v>
      </c>
      <c r="EQ10" s="90">
        <f>IF(ISNA(VLOOKUP($B10,'[1]1718  Exp_Rev Access'!$F$7:$GK$318,$EQ$2,FALSE)),"",VLOOKUP($B10,'[1]1718  Exp_Rev Access'!$F$7:$GK$318,$EQ$2,FALSE))</f>
        <v>0</v>
      </c>
      <c r="ER10" s="90">
        <f>IF(ISNA(VLOOKUP($B10,'[1]1718  Exp_Rev Access'!$F$7:$GK$318,$ER$2,FALSE)),"",VLOOKUP($B10,'[1]1718  Exp_Rev Access'!$F$7:$GK$318,$ER$2,FALSE))</f>
        <v>0</v>
      </c>
      <c r="ES10" s="90">
        <f>IF(ISNA(VLOOKUP($B10,'[1]1718  Exp_Rev Access'!$F$7:$GK$318,$ES$2,FALSE)),"",VLOOKUP($B10,'[1]1718  Exp_Rev Access'!$F$7:$GK$318,$ES$2,FALSE))</f>
        <v>0</v>
      </c>
      <c r="ET10" s="90">
        <f>IF(ISNA(VLOOKUP($B10,'[1]1718  Exp_Rev Access'!$F$7:$GK$318,$ET$2,FALSE)),"",VLOOKUP($B10,'[1]1718  Exp_Rev Access'!$F$7:$GK$318,$ET$2,FALSE))</f>
        <v>0</v>
      </c>
      <c r="EU10" s="90">
        <f>IF(ISNA(VLOOKUP($B10,'[1]1718  Exp_Rev Access'!$F$7:$GK$318,$EU$2,FALSE)),"",VLOOKUP($B10,'[1]1718  Exp_Rev Access'!$F$7:$GK$318,$EU$2,FALSE))</f>
        <v>0</v>
      </c>
      <c r="EV10" s="90">
        <f>IF(ISNA(VLOOKUP($B10,'[1]1718  Exp_Rev Access'!$F$7:$GK$318,$EV$2,FALSE)),"",VLOOKUP($B10,'[1]1718  Exp_Rev Access'!$F$7:$GK$318,$EV$2,FALSE))</f>
        <v>0</v>
      </c>
      <c r="EW10" s="90">
        <f>IF(ISNA(VLOOKUP($B10,'[1]1718  Exp_Rev Access'!$F$7:$GK$318,$EW$2,FALSE)),"",VLOOKUP($B10,'[1]1718  Exp_Rev Access'!$F$7:$GK$318,$EW$2,FALSE))</f>
        <v>0</v>
      </c>
      <c r="EX10" s="90">
        <f>IF(ISNA(VLOOKUP($B10,'[1]1718  Exp_Rev Access'!$F$7:$GK$318,$EX$2,FALSE)),"",VLOOKUP($B10,'[1]1718  Exp_Rev Access'!$F$7:$GK$318,$EX$2,FALSE))</f>
        <v>0</v>
      </c>
      <c r="EY10" s="90">
        <f>IF(ISNA(VLOOKUP($B10,'[1]1718  Exp_Rev Access'!$F$7:$GK$318,$EY$2,FALSE)),"",VLOOKUP($B10,'[1]1718  Exp_Rev Access'!$F$7:$GK$318,$EY$2,FALSE))</f>
        <v>0</v>
      </c>
      <c r="EZ10" s="90">
        <f>IF(ISNA(VLOOKUP($B10,'[1]1718  Exp_Rev Access'!$F$7:$GK$318,$EZ$2,FALSE)),"",VLOOKUP($B10,'[1]1718  Exp_Rev Access'!$F$7:$GK$318,$EZ$2,FALSE))</f>
        <v>0</v>
      </c>
      <c r="FA10" s="90">
        <f>IF(ISNA(VLOOKUP($B10,'[1]1718  Exp_Rev Access'!$F$7:$GK$318,$FA$2,FALSE)),"",VLOOKUP($B10,'[1]1718  Exp_Rev Access'!$F$7:$GK$318,$FA$2,FALSE))</f>
        <v>0</v>
      </c>
      <c r="FB10" s="90">
        <f>IF(ISNA(VLOOKUP($B10,'[1]1718  Exp_Rev Access'!$F$7:$GK$318,$FB$2,FALSE)),"",VLOOKUP($B10,'[1]1718  Exp_Rev Access'!$F$7:$GK$318,$FB$2,FALSE))</f>
        <v>0</v>
      </c>
      <c r="FC10" s="90">
        <f>IF(ISNA(VLOOKUP($B10,'[1]1718  Exp_Rev Access'!$F$7:$GK$318,$FC$2,FALSE)),"",VLOOKUP($B10,'[1]1718  Exp_Rev Access'!$F$7:$GK$318,$FC$2,FALSE))</f>
        <v>0</v>
      </c>
      <c r="FD10" s="90">
        <f>IF(ISNA(VLOOKUP($B10,'[1]1718  Exp_Rev Access'!$F$7:$GK$318,$FD$2,FALSE)),"",VLOOKUP($B10,'[1]1718  Exp_Rev Access'!$F$7:$GK$318,$FD$2,FALSE))</f>
        <v>0</v>
      </c>
      <c r="FE10" s="90">
        <f>IF(ISNA(VLOOKUP($B10,'[1]1718  Exp_Rev Access'!$F$7:$GK$318,$FE$2,FALSE)),"",VLOOKUP($B10,'[1]1718  Exp_Rev Access'!$F$7:$GK$318,$FE$2,FALSE))</f>
        <v>0</v>
      </c>
      <c r="FF10" s="90">
        <f>IF(ISNA(VLOOKUP($B10,'[1]1718  Exp_Rev Access'!$F$7:$GK$318,$FF$2,FALSE)),"",VLOOKUP($B10,'[1]1718  Exp_Rev Access'!$F$7:$GK$318,$FF$2,FALSE))</f>
        <v>0</v>
      </c>
      <c r="FG10" s="90">
        <f>IF(ISNA(VLOOKUP($B10,'[1]1718  Exp_Rev Access'!$F$7:$GK$318,$FG$2,FALSE)),"",VLOOKUP($B10,'[1]1718  Exp_Rev Access'!$F$7:$GK$318,$FG$2,FALSE))</f>
        <v>0</v>
      </c>
      <c r="FH10" s="90">
        <f>IF(ISNA(VLOOKUP($B10,'[1]1718  Exp_Rev Access'!$F$7:$GK$318,$FH$2,FALSE)),"",VLOOKUP($B10,'[1]1718  Exp_Rev Access'!$F$7:$GK$318,$FH$2,FALSE))</f>
        <v>0</v>
      </c>
      <c r="FI10" s="90">
        <f>IF(ISNA(VLOOKUP($B10,'[1]1718  Exp_Rev Access'!$F$7:$GK$318,$FI$2,FALSE)),"",VLOOKUP($B10,'[1]1718  Exp_Rev Access'!$F$7:$GK$318,$FI$2,FALSE))</f>
        <v>0</v>
      </c>
      <c r="FJ10" s="90">
        <f>IF(ISNA(VLOOKUP($B10,'[1]1718  Exp_Rev Access'!$F$7:$GK$318,$FJ$2,FALSE)),"",VLOOKUP($B10,'[1]1718  Exp_Rev Access'!$F$7:$GK$318,$FJ$2,FALSE))</f>
        <v>0</v>
      </c>
      <c r="FK10" s="90">
        <f>IF(ISNA(VLOOKUP($B10,'[1]1718  Exp_Rev Access'!$F$7:$GK$318,$FK$2,FALSE)),"",VLOOKUP($B10,'[1]1718  Exp_Rev Access'!$F$7:$GK$318,$FK$2,FALSE))</f>
        <v>0</v>
      </c>
      <c r="FL10" s="90">
        <f>IF(ISNA(VLOOKUP($B10,'[1]1718  Exp_Rev Access'!$F$7:$GK$318,$FL$2,FALSE)),"",VLOOKUP($B10,'[1]1718  Exp_Rev Access'!$F$7:$GK$318,$FL$2,FALSE))</f>
        <v>0</v>
      </c>
      <c r="FM10" s="90">
        <f>IF(ISNA(VLOOKUP($B10,'[1]1718  Exp_Rev Access'!$F$7:$GK$318,$FM$2,FALSE)),"",VLOOKUP($B10,'[1]1718  Exp_Rev Access'!$F$7:$GK$318,$FM$2,FALSE))</f>
        <v>0</v>
      </c>
      <c r="FN10" s="90">
        <f>IF(ISNA(VLOOKUP($B10,'[1]1718  Exp_Rev Access'!$F$7:$GK$318,$FN$2,FALSE)),"",VLOOKUP($B10,'[1]1718  Exp_Rev Access'!$F$7:$GK$318,$FN$2,FALSE))</f>
        <v>0</v>
      </c>
      <c r="FO10" s="90">
        <f>IF(ISNA(VLOOKUP($B10,'[1]1718  Exp_Rev Access'!$F$7:$GK$318,$FO$2,FALSE)),"",VLOOKUP($B10,'[1]1718  Exp_Rev Access'!$F$7:$GK$318,$FO$2,FALSE))</f>
        <v>0</v>
      </c>
      <c r="FP10" s="90">
        <f>IF(ISNA(VLOOKUP($B10,'[1]1718  Exp_Rev Access'!$F$7:$GK$318,$FP$2,FALSE)),"",VLOOKUP($B10,'[1]1718  Exp_Rev Access'!$F$7:$GK$318,$FP$2,FALSE))</f>
        <v>0</v>
      </c>
      <c r="FQ10" s="90">
        <f>IF(ISNA(VLOOKUP($B10,'[1]1718  Exp_Rev Access'!$F$7:$GK$318,$FQ$2,FALSE)),"",VLOOKUP($B10,'[1]1718  Exp_Rev Access'!$F$7:$GK$318,$FQ$2,FALSE))</f>
        <v>0</v>
      </c>
      <c r="FR10" s="90">
        <f>IF(ISNA(VLOOKUP($B10,'[1]1718  Exp_Rev Access'!$F$7:$GK$318,$FR$2,FALSE)),"",VLOOKUP($B10,'[1]1718  Exp_Rev Access'!$F$7:$GK$318,$FR$2,FALSE))</f>
        <v>0</v>
      </c>
      <c r="FS10" s="56">
        <f t="shared" ref="FS10:FS14" si="37">SUM(CH10:FR10)</f>
        <v>29299.759999999998</v>
      </c>
      <c r="FT10" s="92">
        <f t="shared" si="27"/>
        <v>6.2307208911679568E-2</v>
      </c>
      <c r="FU10" s="94">
        <f t="shared" si="28"/>
        <v>2154.3941176470585</v>
      </c>
      <c r="FV10" s="95">
        <f>IF(ISNA(VLOOKUP($B10,'[1]1718  Exp_Rev Access'!$F$7:$GK$318,$FV$2,FALSE)),"",VLOOKUP($B10,'[1]1718  Exp_Rev Access'!$F$7:$GK$318,$FV$2,FALSE))</f>
        <v>0</v>
      </c>
      <c r="FW10" s="95">
        <f>IF(ISNA(VLOOKUP($B10,'[1]1718  Exp_Rev Access'!$F$7:$GK$318,$FW$2,FALSE)),"",VLOOKUP($B10,'[1]1718  Exp_Rev Access'!$F$7:$GK$318,$FW$2,FALSE))</f>
        <v>0</v>
      </c>
      <c r="FX10" s="95">
        <f>IF(ISNA(VLOOKUP($B10,'[1]1718  Exp_Rev Access'!$F$7:$GK$318,$FX$2,FALSE)),"",VLOOKUP($B10,'[1]1718  Exp_Rev Access'!$F$7:$GK$318,$FX$2,FALSE))</f>
        <v>0</v>
      </c>
      <c r="FY10" s="95">
        <f>IF(ISNA(VLOOKUP($B10,'[1]1718  Exp_Rev Access'!$F$7:$GK$318,$FY$2,FALSE)),"",VLOOKUP($B10,'[1]1718  Exp_Rev Access'!$F$7:$GK$318,$FY$2,FALSE))</f>
        <v>0</v>
      </c>
      <c r="FZ10" s="95">
        <f>IF(ISNA(VLOOKUP($B10,'[1]1718  Exp_Rev Access'!$F$7:$GK$318,$FZ$2,FALSE)),"",VLOOKUP($B10,'[1]1718  Exp_Rev Access'!$F$7:$GK$318,$FZ$2,FALSE))</f>
        <v>0</v>
      </c>
      <c r="GA10" s="95">
        <f>IF(ISNA(VLOOKUP($B10,'[1]1718  Exp_Rev Access'!$F$7:$GK$318,$GA$2,FALSE)),"",VLOOKUP($B10,'[1]1718  Exp_Rev Access'!$F$7:$GK$318,$GA$2,FALSE))</f>
        <v>0</v>
      </c>
      <c r="GB10" s="95">
        <f>IF(ISNA(VLOOKUP($B10,'[1]1718  Exp_Rev Access'!$F$7:$GK$318,$GB$2,FALSE)),"",VLOOKUP($B10,'[1]1718  Exp_Rev Access'!$F$7:$GK$318,$GB$2,FALSE))</f>
        <v>0</v>
      </c>
      <c r="GC10" s="95">
        <f>IF(ISNA(VLOOKUP($B10,'[1]1718  Exp_Rev Access'!$F$7:$GK$318,$GC$2,FALSE)),"",VLOOKUP($B10,'[1]1718  Exp_Rev Access'!$F$7:$GK$318,$GC$2,FALSE))</f>
        <v>0</v>
      </c>
      <c r="GD10" s="95">
        <f>IF(ISNA(VLOOKUP($B10,'[1]1718  Exp_Rev Access'!$F$7:$GK$318,$GD$2,FALSE)),"",VLOOKUP($B10,'[1]1718  Exp_Rev Access'!$F$7:$GK$318,$GD$2,FALSE))</f>
        <v>0</v>
      </c>
      <c r="GE10" s="95">
        <f>IF(ISNA(VLOOKUP($B10,'[1]1718  Exp_Rev Access'!$F$7:$GK$318,$GE$2,FALSE)),"",VLOOKUP($B10,'[1]1718  Exp_Rev Access'!$F$7:$GK$318,$GE$2,FALSE))</f>
        <v>0</v>
      </c>
      <c r="GF10" s="95">
        <f>IF(ISNA(VLOOKUP($B10,'[1]1718  Exp_Rev Access'!$F$7:$GK$318,$GF$2,FALSE)),"",VLOOKUP($B10,'[1]1718  Exp_Rev Access'!$F$7:$GK$318,$GF$2,FALSE))</f>
        <v>0</v>
      </c>
      <c r="GG10" s="95">
        <f>IF(ISNA(VLOOKUP($B10,'[1]1718  Exp_Rev Access'!$F$7:$GK$318,$GG$2,FALSE)),"",VLOOKUP($B10,'[1]1718  Exp_Rev Access'!$F$7:$GK$318,$GG$2,FALSE))</f>
        <v>0</v>
      </c>
      <c r="GH10" s="95">
        <f>IF(ISNA(VLOOKUP($B10,'[1]1718  Exp_Rev Access'!$F$7:$GK$318,$GH$2,FALSE)),"",VLOOKUP($B10,'[1]1718  Exp_Rev Access'!$F$7:$GK$318,$GH$2,FALSE))</f>
        <v>0</v>
      </c>
      <c r="GI10" s="95">
        <f>IF(ISNA(VLOOKUP($B10,'[1]1718  Exp_Rev Access'!$F$7:$GK$318,$GI$2,FALSE)),"",VLOOKUP($B10,'[1]1718  Exp_Rev Access'!$F$7:$GK$318,$GI$2,FALSE))</f>
        <v>0</v>
      </c>
      <c r="GJ10" s="95">
        <f>IF(ISNA(VLOOKUP($B10,'[1]1718  Exp_Rev Access'!$F$7:$GK$318,$GJ$2,FALSE)),"",VLOOKUP($B10,'[1]1718  Exp_Rev Access'!$F$7:$GK$318,$GJ$2,FALSE))</f>
        <v>0</v>
      </c>
      <c r="GK10" s="95">
        <f>IF(ISNA(VLOOKUP($B10,'[1]1718  Exp_Rev Access'!$F$7:$GK$318,$GK$2,FALSE)),"",VLOOKUP($B10,'[1]1718  Exp_Rev Access'!$F$7:$GK$318,$GK$2,FALSE))</f>
        <v>0</v>
      </c>
      <c r="GL10" s="95">
        <f>IF(ISNA(VLOOKUP($B10,'[1]1718  Exp_Rev Access'!$F$7:$GK$318,$GL$2,FALSE)),"",VLOOKUP($B10,'[1]1718  Exp_Rev Access'!$F$7:$GK$318,$GL$2,FALSE))</f>
        <v>0</v>
      </c>
      <c r="GM10" s="95">
        <f>IF(ISNA(VLOOKUP($B10,'[1]1718  Exp_Rev Access'!$F$7:$GK$318,$GM$2,FALSE)),"",VLOOKUP($B10,'[1]1718  Exp_Rev Access'!$F$7:$GK$318,$GM$2,FALSE))</f>
        <v>0</v>
      </c>
      <c r="GN10" s="95">
        <f>IF(ISNA(VLOOKUP($B10,'[1]1718  Exp_Rev Access'!$F$7:$GK$318,$GN$2,FALSE)),"",VLOOKUP($B10,'[1]1718  Exp_Rev Access'!$F$7:$GK$318,$GN$2,FALSE))</f>
        <v>0</v>
      </c>
      <c r="GO10" s="95">
        <f>IF(ISNA(VLOOKUP($B10,'[1]1718  Exp_Rev Access'!$F$7:$GK$318,$GO$2,FALSE)),"",VLOOKUP($B10,'[1]1718  Exp_Rev Access'!$F$7:$GK$318,$GO$2,FALSE))</f>
        <v>0</v>
      </c>
      <c r="GP10" s="95">
        <f>IF(ISNA(VLOOKUP($B10,'[1]1718  Exp_Rev Access'!$F$7:$GK$318,$GP$2,FALSE)),"",VLOOKUP($B10,'[1]1718  Exp_Rev Access'!$F$7:$GK$318,$GP$2,FALSE))</f>
        <v>0</v>
      </c>
      <c r="GQ10" s="95">
        <f>IF(ISNA(VLOOKUP($B10,'[1]1718  Exp_Rev Access'!$F$7:$GK$318,$GQ$2,FALSE)),"",VLOOKUP($B10,'[1]1718  Exp_Rev Access'!$F$7:$GK$318,$GQ$2,FALSE))</f>
        <v>0</v>
      </c>
      <c r="GR10" s="95">
        <f>IF(ISNA(VLOOKUP($B10,'[1]1718  Exp_Rev Access'!$F$7:$GK$318,$GR$2,FALSE)),"",VLOOKUP($B10,'[1]1718  Exp_Rev Access'!$F$7:$GK$318,$GR$2,FALSE))</f>
        <v>0</v>
      </c>
      <c r="GS10" s="95">
        <f>IF(ISNA(VLOOKUP($B10,'[1]1718  Exp_Rev Access'!$F$7:$GK$318,$GS$2,FALSE)),"",VLOOKUP($B10,'[1]1718  Exp_Rev Access'!$F$7:$GK$318,$GS$2,FALSE))</f>
        <v>0</v>
      </c>
      <c r="GT10" s="95">
        <f>IF(ISNA(VLOOKUP($B10,'[1]1718  Exp_Rev Access'!$F$7:$GK$318,$GT$2,FALSE)),"",VLOOKUP($B10,'[1]1718  Exp_Rev Access'!$F$7:$GK$318,$GT$2,FALSE))</f>
        <v>0</v>
      </c>
      <c r="GU10" s="56">
        <f t="shared" si="29"/>
        <v>0</v>
      </c>
      <c r="GV10" s="92">
        <f t="shared" si="30"/>
        <v>0</v>
      </c>
      <c r="GW10" s="96">
        <f t="shared" si="31"/>
        <v>0</v>
      </c>
    </row>
    <row r="11" spans="1:222" x14ac:dyDescent="0.3">
      <c r="A11" s="73"/>
      <c r="B11" s="88" t="s">
        <v>179</v>
      </c>
      <c r="C11" s="89" t="s">
        <v>180</v>
      </c>
      <c r="D11" s="75">
        <f>IF(ISNA(VLOOKUP($B11,'[1]1718 enrollment_Rev_Exp by size'!$A$7:H352,3,FALSE)),"",VLOOKUP($B11,'[1]1718 enrollment_Rev_Exp by size'!$A$7:$G$350,3,FALSE))</f>
        <v>4461.8</v>
      </c>
      <c r="E11" s="76">
        <f>IF(ISNA(VLOOKUP($B11,'[1]1718 enrollment_Rev_Exp by size'!$A$7:I352,5,FALSE)),"",VLOOKUP($B11,'[1]1718 enrollment_Rev_Exp by size'!$A$7:$G$350,5,FALSE))</f>
        <v>53914144.579999998</v>
      </c>
      <c r="F11" s="70">
        <f>N11+AM11+AU11+BV11+CE11+FS11+GU11</f>
        <v>53914144.579999998</v>
      </c>
      <c r="G11" s="70">
        <f t="shared" si="32"/>
        <v>0</v>
      </c>
      <c r="H11" s="90">
        <f>IF(ISNA(VLOOKUP($B11,'[1]1718  Exp_Rev Access'!$F$7:$GK$318,3,FALSE)),"",VLOOKUP($B11,'[1]1718  Exp_Rev Access'!$F$7:$GK$318,3,FALSE))</f>
        <v>2995438.96</v>
      </c>
      <c r="I11" s="90">
        <f>IF(ISNA(VLOOKUP($B11,'[1]1718  Exp_Rev Access'!$F$7:$GK$318,4,FALSE)),"",VLOOKUP($B11,'[1]1718  Exp_Rev Access'!$F$7:$GK$318,4,FALSE))</f>
        <v>0</v>
      </c>
      <c r="J11" s="90">
        <f>IF(ISNA(VLOOKUP($B11,'[1]1718  Exp_Rev Access'!$F$7:$GK$318,5,FALSE)),"",VLOOKUP($B11,'[1]1718  Exp_Rev Access'!$F$7:$GK$318,5,FALSE))</f>
        <v>2653.65</v>
      </c>
      <c r="K11" s="90">
        <f>IF(ISNA(VLOOKUP($B11,'[1]1718  Exp_Rev Access'!$F$7:$GK$318,6,FALSE)),"-",VLOOKUP($B11,'[1]1718  Exp_Rev Access'!$F$7:$GK$318,6,FALSE))</f>
        <v>0</v>
      </c>
      <c r="L11" s="90">
        <f>IF(ISNA(VLOOKUP($B11,'[1]1718  Exp_Rev Access'!$F$7:$GK$318,7,FALSE)),"",VLOOKUP($B11,'[1]1718  Exp_Rev Access'!$F$7:$GK$318,7,FALSE))</f>
        <v>0</v>
      </c>
      <c r="M11" s="90">
        <f>IF(ISNA(VLOOKUP($B11,'[1]1718  Exp_Rev Access'!$F$7:$GK$318,8,FALSE)),"",VLOOKUP($B11,'[1]1718  Exp_Rev Access'!$F$7:$GK$318,8,FALSE))</f>
        <v>0</v>
      </c>
      <c r="N11" s="56">
        <f t="shared" si="16"/>
        <v>2998092.61</v>
      </c>
      <c r="O11" s="91">
        <f t="shared" si="17"/>
        <v>5.5608646550096112E-2</v>
      </c>
      <c r="P11" s="56">
        <f t="shared" si="18"/>
        <v>671.94688466538162</v>
      </c>
      <c r="Q11" s="90">
        <f>IF(ISNA(VLOOKUP($B11,'[1]1718  Exp_Rev Access'!$F$7:$GK$318,10,FALSE)),"",VLOOKUP($B11,'[1]1718  Exp_Rev Access'!$F$7:$GK$318,10,FALSE))</f>
        <v>11396.33</v>
      </c>
      <c r="R11" s="90">
        <f>IF(ISNA(VLOOKUP($B11,'[1]1718  Exp_Rev Access'!$F$7:$GK$318,11,FALSE)),"",VLOOKUP($B11,'[1]1718  Exp_Rev Access'!$F$7:$GK$318,11,FALSE))</f>
        <v>0</v>
      </c>
      <c r="S11" s="90">
        <f>IF(ISNA(VLOOKUP($B11,'[1]1718  Exp_Rev Access'!$F$7:$GK$318,12,FALSE)),"",VLOOKUP($B11,'[1]1718  Exp_Rev Access'!$F$7:$GK$318,12,FALSE))</f>
        <v>0</v>
      </c>
      <c r="T11" s="90">
        <f>IF(ISNA(VLOOKUP($B11,'[1]1718  Exp_Rev Access'!$F$7:$GK$318,13,FALSE)),"",VLOOKUP($B11,'[1]1718  Exp_Rev Access'!$F$7:$GK$318,13,FALSE))</f>
        <v>0</v>
      </c>
      <c r="U11" s="90">
        <f>IF(ISNA(VLOOKUP($B11,'[1]1718  Exp_Rev Access'!$F$7:$GK$318,14,FALSE)),"",VLOOKUP($B11,'[1]1718  Exp_Rev Access'!$F$7:$GK$318,14,FALSE))</f>
        <v>275</v>
      </c>
      <c r="V11" s="90">
        <f>IF(ISNA(VLOOKUP($B11,'[1]1718  Exp_Rev Access'!$F$7:$GK$318,15,FALSE)),"",VLOOKUP($B11,'[1]1718  Exp_Rev Access'!$F$7:$GK$318,15,FALSE))</f>
        <v>0</v>
      </c>
      <c r="W11" s="90">
        <f>IF(ISNA(VLOOKUP($B11,'[1]1718  Exp_Rev Access'!$F$7:$GK$318,16,FALSE)),"",VLOOKUP($B11,'[1]1718  Exp_Rev Access'!$F$7:$GK$318,16,FALSE))</f>
        <v>19889.46</v>
      </c>
      <c r="X11" s="90">
        <f>IF(ISNA(VLOOKUP($B11,'[1]1718  Exp_Rev Access'!$F$7:$GK$318,17,FALSE)),"",VLOOKUP($B11,'[1]1718  Exp_Rev Access'!$F$7:$GK$318,17,FALSE))</f>
        <v>0</v>
      </c>
      <c r="Y11" s="90">
        <f>IF(ISNA(VLOOKUP($B11,'[1]1718  Exp_Rev Access'!$F$7:$GK$318,18,FALSE)),"",VLOOKUP($B11,'[1]1718  Exp_Rev Access'!$F$7:$GK$318,18,FALSE))</f>
        <v>36611.93</v>
      </c>
      <c r="Z11" s="90">
        <f>IF(ISNA(VLOOKUP($B11,'[1]1718  Exp_Rev Access'!$F$7:$GK$318,19,FALSE)),"",VLOOKUP($B11,'[1]1718  Exp_Rev Access'!$F$7:$GK$318,19,FALSE))</f>
        <v>0</v>
      </c>
      <c r="AA11" s="90">
        <f>IF(ISNA(VLOOKUP($B11,'[1]1718  Exp_Rev Access'!$F$7:$GK$318,20,FALSE)),"",VLOOKUP($B11,'[1]1718  Exp_Rev Access'!$F$7:$GK$318,20,FALSE))</f>
        <v>0</v>
      </c>
      <c r="AB11" s="90">
        <f>IF(ISNA(VLOOKUP($B11,'[1]1718  Exp_Rev Access'!$F$7:$GK$318,21,FALSE)),"",VLOOKUP($B11,'[1]1718  Exp_Rev Access'!$F$7:$GK$318,21,FALSE))</f>
        <v>0</v>
      </c>
      <c r="AC11" s="90">
        <f>IF(ISNA(VLOOKUP($B11,'[1]1718  Exp_Rev Access'!$F$7:$GK$318,22,FALSE)),"",VLOOKUP($B11,'[1]1718  Exp_Rev Access'!$F$7:$GK$318,22,FALSE))</f>
        <v>13712.24</v>
      </c>
      <c r="AD11" s="90">
        <f>IF(ISNA(VLOOKUP($B11,'[1]1718  Exp_Rev Access'!$F$7:$GK$318,23,FALSE)),"",VLOOKUP($B11,'[1]1718  Exp_Rev Access'!$F$7:$GK$318,23,FALSE))</f>
        <v>220151.03</v>
      </c>
      <c r="AE11" s="90">
        <f>IF(ISNA(VLOOKUP($B11,'[1]1718  Exp_Rev Access'!$F$7:$GK$318,24,FALSE)),"",VLOOKUP($B11,'[1]1718  Exp_Rev Access'!$F$7:$GK$318,24,FALSE))</f>
        <v>157022.79999999999</v>
      </c>
      <c r="AF11" s="90">
        <f>IF(ISNA(VLOOKUP($B11,'[1]1718  Exp_Rev Access'!$F$7:$GK$318,25,FALSE)),"",VLOOKUP($B11,'[1]1718  Exp_Rev Access'!$F$7:$GK$318,25,FALSE))</f>
        <v>0</v>
      </c>
      <c r="AG11" s="90">
        <f>IF(ISNA(VLOOKUP($B11,'[1]1718  Exp_Rev Access'!$F$7:$GK$318,26,FALSE)),"",VLOOKUP($B11,'[1]1718  Exp_Rev Access'!$F$7:$GK$318,26,FALSE))</f>
        <v>9617.27</v>
      </c>
      <c r="AH11" s="90">
        <f>IF(ISNA(VLOOKUP($B11,'[1]1718  Exp_Rev Access'!$F$7:$GK$318,27,FALSE)),"",VLOOKUP($B11,'[1]1718  Exp_Rev Access'!$F$7:$GK$318,27,FALSE))</f>
        <v>26094.560000000001</v>
      </c>
      <c r="AI11" s="90">
        <f>IF(ISNA(VLOOKUP($B11,'[1]1718  Exp_Rev Access'!$F$7:$GK$318,28,FALSE)),"",VLOOKUP($B11,'[1]1718  Exp_Rev Access'!$F$7:$GK$318,28,FALSE))</f>
        <v>8942</v>
      </c>
      <c r="AJ11" s="90">
        <f>IF(ISNA(VLOOKUP($B11,'[1]1718  Exp_Rev Access'!$F$7:$GK$318,29,FALSE)),"",VLOOKUP($B11,'[1]1718  Exp_Rev Access'!$F$7:$GK$318,29,FALSE))</f>
        <v>21968.75</v>
      </c>
      <c r="AK11" s="90">
        <f>IF(ISNA(VLOOKUP($B11,'[1]1718  Exp_Rev Access'!$F$7:$GK$318,30,FALSE)),"",VLOOKUP($B11,'[1]1718  Exp_Rev Access'!$F$7:$GK$318,30,FALSE))</f>
        <v>25618.77</v>
      </c>
      <c r="AL11" s="90">
        <f>IF(ISNA(VLOOKUP($B11,'[1]1718  Exp_Rev Access'!$F$7:$GK$318,31,FALSE)),"",VLOOKUP($B11,'[1]1718  Exp_Rev Access'!$F$7:$GK$318,31,FALSE))</f>
        <v>0</v>
      </c>
      <c r="AM11" s="56">
        <f t="shared" si="33"/>
        <v>551300.14</v>
      </c>
      <c r="AN11" s="92">
        <f t="shared" si="19"/>
        <v>1.0225519560677783E-2</v>
      </c>
      <c r="AO11" s="71">
        <f t="shared" si="20"/>
        <v>123.56002958447263</v>
      </c>
      <c r="AP11" s="90">
        <f>IF(ISNA(VLOOKUP($B11,'[1]1718  Exp_Rev Access'!$F$7:$GK$318,33,FALSE)),"",VLOOKUP($B11,'[1]1718  Exp_Rev Access'!$F$7:$GK$318,33,FALSE))</f>
        <v>28374633.91</v>
      </c>
      <c r="AQ11" s="90">
        <f>IF(ISNA(VLOOKUP($B11,'[1]1718  Exp_Rev Access'!$F$7:$GK$318,34,FALSE)),"",VLOOKUP($B11,'[1]1718  Exp_Rev Access'!$F$7:$GK$318,34,FALSE))</f>
        <v>993916.35</v>
      </c>
      <c r="AR11" s="90">
        <f>IF(ISNA(VLOOKUP($B11,'[1]1718  Exp_Rev Access'!$F$7:$GK$318,35,FALSE)),"",VLOOKUP($B11,'[1]1718  Exp_Rev Access'!$F$7:$GK$318,35,FALSE))</f>
        <v>5146356.16</v>
      </c>
      <c r="AS11" s="90">
        <f>IF(ISNA(VLOOKUP($B11,'[1]1718  Exp_Rev Access'!$F$7:$GK$318,36,FALSE)),"",VLOOKUP($B11,'[1]1718  Exp_Rev Access'!$F$7:$GK$318,36,FALSE))</f>
        <v>0</v>
      </c>
      <c r="AT11" s="90">
        <f>IF(ISNA(VLOOKUP($B11,'[1]1718  Exp_Rev Access'!$F$7:$GK$318,37,FALSE)),"",VLOOKUP($B11,'[1]1718  Exp_Rev Access'!$F$7:$GK$318,37,FALSE))</f>
        <v>0</v>
      </c>
      <c r="AU11" s="56">
        <f t="shared" si="34"/>
        <v>34514906.420000002</v>
      </c>
      <c r="AV11" s="93">
        <f t="shared" si="21"/>
        <v>0.64018277001103818</v>
      </c>
      <c r="AW11" s="56">
        <f t="shared" si="22"/>
        <v>7735.6462459097229</v>
      </c>
      <c r="AX11" s="90">
        <f>IF(ISNA(VLOOKUP($B11,'[1]1718  Exp_Rev Access'!$F$7:$GK$318,39,FALSE)),"",VLOOKUP($B11,'[1]1718  Exp_Rev Access'!$F$7:$GK$318,39,FALSE))</f>
        <v>648</v>
      </c>
      <c r="AY11" s="90">
        <f>IF(ISNA(VLOOKUP($B11,'[1]1718  Exp_Rev Access'!$F$7:$GK$318,40,FALSE)),"",VLOOKUP($B11,'[1]1718  Exp_Rev Access'!$F$7:$GK$318,40,FALSE))</f>
        <v>3828591.79</v>
      </c>
      <c r="AZ11" s="90">
        <f>IF(ISNA(VLOOKUP($B11,'[1]1718  Exp_Rev Access'!$F$7:$GK$318,41,FALSE)),"",VLOOKUP($B11,'[1]1718  Exp_Rev Access'!$F$7:$GK$318,41,FALSE))</f>
        <v>409938.24</v>
      </c>
      <c r="BA11" s="90">
        <f>IF(ISNA(VLOOKUP($B11,'[1]1718  Exp_Rev Access'!$F$7:$GK$318,42,FALSE)),"",VLOOKUP($B11,'[1]1718  Exp_Rev Access'!$F$7:$GK$318,42,FALSE))</f>
        <v>0</v>
      </c>
      <c r="BB11" s="90">
        <f>IF(ISNA(VLOOKUP($B11,'[1]1718  Exp_Rev Access'!$F$7:$GK$318,43,FALSE)),"",VLOOKUP($B11,'[1]1718  Exp_Rev Access'!$F$7:$GK$318,43,FALSE))</f>
        <v>0</v>
      </c>
      <c r="BC11" s="90">
        <f>IF(ISNA(VLOOKUP($B11,'[1]1718  Exp_Rev Access'!$F$7:$GK$318,44,FALSE)),"",VLOOKUP($B11,'[1]1718  Exp_Rev Access'!$F$7:$GK$318,44,FALSE))</f>
        <v>2597624.37</v>
      </c>
      <c r="BD11" s="90">
        <f>IF(ISNA(VLOOKUP($B11,'[1]1718  Exp_Rev Access'!$F$7:$GK$318,45,FALSE)),"",VLOOKUP($B11,'[1]1718  Exp_Rev Access'!$F$7:$GK$318,45,FALSE))</f>
        <v>0</v>
      </c>
      <c r="BE11" s="90">
        <f>IF(ISNA(VLOOKUP($B11,'[1]1718  Exp_Rev Access'!$F$7:$GK$318,46,FALSE)),"",VLOOKUP($B11,'[1]1718  Exp_Rev Access'!$F$7:$GK$318,46,FALSE))</f>
        <v>329882.2</v>
      </c>
      <c r="BF11" s="90">
        <f>IF(ISNA(VLOOKUP($B11,'[1]1718  Exp_Rev Access'!$F$7:$GK$318,47,FALSE)),"",VLOOKUP($B11,'[1]1718  Exp_Rev Access'!$F$7:$GK$318,47,FALSE))</f>
        <v>0</v>
      </c>
      <c r="BG11" s="90">
        <f>IF(ISNA(VLOOKUP($B11,'[1]1718  Exp_Rev Access'!$F$7:$GK$318,48,FALSE)),"",VLOOKUP($B11,'[1]1718  Exp_Rev Access'!$F$7:$GK$318,48,FALSE))</f>
        <v>1861069.52</v>
      </c>
      <c r="BH11" s="90">
        <f>IF(ISNA(VLOOKUP($B11,'[1]1718  Exp_Rev Access'!$F$7:$GK$318,49,FALSE)),"",VLOOKUP($B11,'[1]1718  Exp_Rev Access'!$F$7:$GK$318,49,FALSE))</f>
        <v>92429.88</v>
      </c>
      <c r="BI11" s="90">
        <f>IF(ISNA(VLOOKUP($B11,'[1]1718  Exp_Rev Access'!$F$7:$GK$318,50,FALSE)),"",VLOOKUP($B11,'[1]1718  Exp_Rev Access'!$F$7:$GK$318,50,FALSE))</f>
        <v>0</v>
      </c>
      <c r="BJ11" s="90">
        <f>IF(ISNA(VLOOKUP($B11,'[1]1718  Exp_Rev Access'!$F$7:$GK$318,51,FALSE)),"",VLOOKUP($B11,'[1]1718  Exp_Rev Access'!$F$7:$GK$318,51,FALSE))</f>
        <v>88810.68</v>
      </c>
      <c r="BK11" s="90">
        <f>IF(ISNA(VLOOKUP($B11,'[1]1718  Exp_Rev Access'!$F$7:$GK$318,52,FALSE)),"",VLOOKUP($B11,'[1]1718  Exp_Rev Access'!$F$7:$GK$318,52,FALSE))</f>
        <v>1491499.53</v>
      </c>
      <c r="BL11" s="90">
        <f>IF(ISNA(VLOOKUP($B11,'[1]1718  Exp_Rev Access'!$F$7:$GK$318,53,FALSE)),"",VLOOKUP($B11,'[1]1718  Exp_Rev Access'!$F$7:$GK$318,53,FALSE))</f>
        <v>13140.65</v>
      </c>
      <c r="BM11" s="90">
        <f>IF(ISNA(VLOOKUP($B11,'[1]1718  Exp_Rev Access'!$F$7:$GK$318,54,FALSE)),"",VLOOKUP($B11,'[1]1718  Exp_Rev Access'!$F$7:$GK$318,54,FALSE))</f>
        <v>0</v>
      </c>
      <c r="BN11" s="90">
        <f>IF(ISNA(VLOOKUP($B11,'[1]1718  Exp_Rev Access'!$F$7:$GK$318,55,FALSE)),"",VLOOKUP($B11,'[1]1718  Exp_Rev Access'!$F$7:$GK$318,55,FALSE))</f>
        <v>0</v>
      </c>
      <c r="BO11" s="90">
        <f>IF(ISNA(VLOOKUP($B11,'[1]1718  Exp_Rev Access'!$F$7:$GK$318,56,FALSE)),"",VLOOKUP($B11,'[1]1718  Exp_Rev Access'!$F$7:$GK$318,56,FALSE))</f>
        <v>0</v>
      </c>
      <c r="BP11" s="90">
        <f>IF(ISNA(VLOOKUP($B11,'[1]1718  Exp_Rev Access'!$F$7:$GK$318,57,FALSE)),"",VLOOKUP($B11,'[1]1718  Exp_Rev Access'!$F$7:$GK$318,57,FALSE))</f>
        <v>0</v>
      </c>
      <c r="BQ11" s="90">
        <f>IF(ISNA(VLOOKUP($B11,'[1]1718  Exp_Rev Access'!$F$7:$GK$318,58,FALSE)),"",VLOOKUP($B11,'[1]1718  Exp_Rev Access'!$F$7:$GK$318,58,FALSE))</f>
        <v>0</v>
      </c>
      <c r="BR11" s="90">
        <f>IF(ISNA(VLOOKUP($B11,'[1]1718  Exp_Rev Access'!$F$7:$GK$318,59,FALSE)),"",VLOOKUP($B11,'[1]1718  Exp_Rev Access'!$F$7:$GK$318,59,FALSE))</f>
        <v>0</v>
      </c>
      <c r="BS11" s="90">
        <f>IF(ISNA(VLOOKUP($B11,'[1]1718  Exp_Rev Access'!$F$7:$GK$318,60,FALSE)),"",VLOOKUP($B11,'[1]1718  Exp_Rev Access'!$F$7:$GK$318,60,FALSE))</f>
        <v>0</v>
      </c>
      <c r="BT11" s="90">
        <f>IF(ISNA(VLOOKUP($B11,'[1]1718  Exp_Rev Access'!$F$7:$GK$318,61,FALSE)),"",VLOOKUP($B11,'[1]1718  Exp_Rev Access'!$F$7:$GK$318,61,FALSE))</f>
        <v>0</v>
      </c>
      <c r="BU11" s="90">
        <f>IF(ISNA(VLOOKUP($B11,'[1]1718  Exp_Rev Access'!$F$7:$GK$318,62,FALSE)),"",VLOOKUP($B11,'[1]1718  Exp_Rev Access'!$F$7:$GK$318,62,FALSE))</f>
        <v>0</v>
      </c>
      <c r="BV11" s="56">
        <f t="shared" si="35"/>
        <v>10713634.860000001</v>
      </c>
      <c r="BW11" s="92">
        <f t="shared" si="23"/>
        <v>0.19871658807648659</v>
      </c>
      <c r="BX11" s="71">
        <f t="shared" si="24"/>
        <v>2401.1911918956475</v>
      </c>
      <c r="BY11" s="90">
        <f>IF(ISNA(VLOOKUP($B11,'[1]1718  Exp_Rev Access'!$F$7:$GK$318,64,FALSE)),"",VLOOKUP($B11,'[1]1718  Exp_Rev Access'!$F$7:$GK$318,64,FALSE))</f>
        <v>0</v>
      </c>
      <c r="BZ11" s="90">
        <f>IF(ISNA(VLOOKUP($B11,'[1]1718  Exp_Rev Access'!$F$7:$GK$318,65,FALSE)),"",VLOOKUP($B11,'[1]1718  Exp_Rev Access'!$F$7:$GK$318,65,FALSE))</f>
        <v>0</v>
      </c>
      <c r="CA11" s="90">
        <f>IF(ISNA(VLOOKUP($B11,'[1]1718  Exp_Rev Access'!$F$7:$GK$318,66,FALSE)),"",VLOOKUP($B11,'[1]1718  Exp_Rev Access'!$F$7:$GK$318,66,FALSE))</f>
        <v>0</v>
      </c>
      <c r="CB11" s="90">
        <f>IF(ISNA(VLOOKUP($B11,'[1]1718  Exp_Rev Access'!$F$7:$GK$318,67,FALSE)),"",VLOOKUP($B11,'[1]1718  Exp_Rev Access'!$F$7:$GK$318,67,FALSE))</f>
        <v>0</v>
      </c>
      <c r="CC11" s="90">
        <f>IF(ISNA(VLOOKUP($B11,'[1]1718  Exp_Rev Access'!$F$7:$GK$318,68,FALSE)),"",VLOOKUP($B11,'[1]1718  Exp_Rev Access'!$F$7:$GK$318,68,FALSE))</f>
        <v>0</v>
      </c>
      <c r="CD11" s="90">
        <f>IF(ISNA(VLOOKUP($B11,'[1]1718  Exp_Rev Access'!$F$7:$GK$318,69,FALSE)),"",VLOOKUP($B11,'[1]1718  Exp_Rev Access'!$F$7:$GK$318,69,FALSE))</f>
        <v>0</v>
      </c>
      <c r="CE11" s="56">
        <f t="shared" si="36"/>
        <v>0</v>
      </c>
      <c r="CF11" s="92">
        <f t="shared" si="25"/>
        <v>0</v>
      </c>
      <c r="CG11" s="78">
        <f t="shared" si="26"/>
        <v>0</v>
      </c>
      <c r="CH11" s="90">
        <f>IF(ISNA(VLOOKUP($B11,'[1]1718  Exp_Rev Access'!$F$7:$GK$318,$CH$2,FALSE)),"",VLOOKUP($B11,'[1]1718  Exp_Rev Access'!$F$7:$GK$318,$CH$2,FALSE))</f>
        <v>0</v>
      </c>
      <c r="CI11" s="90">
        <f>IF(ISNA(VLOOKUP($B11,'[1]1718  Exp_Rev Access'!$F$7:$GK$318,$CI$2,FALSE)),"",VLOOKUP($B11,'[1]1718  Exp_Rev Access'!$F$7:$GK$318,$CI$2,FALSE))</f>
        <v>0</v>
      </c>
      <c r="CJ11" s="90">
        <f>IF(ISNA(VLOOKUP($B11,'[1]1718  Exp_Rev Access'!$F$7:$GK$318,$CJ$2,FALSE)),"",VLOOKUP($B11,'[1]1718  Exp_Rev Access'!$F$7:$GK$318,$CJ$2,FALSE))</f>
        <v>0</v>
      </c>
      <c r="CK11" s="90">
        <f>IF(ISNA(VLOOKUP($B11,'[1]1718  Exp_Rev Access'!$F$7:$GK$318,$CK$2,FALSE)),"",VLOOKUP($B11,'[1]1718  Exp_Rev Access'!$F$7:$GK$318,$CK$2,FALSE))</f>
        <v>0</v>
      </c>
      <c r="CL11" s="90">
        <f>IF(ISNA(VLOOKUP($B11,'[1]1718  Exp_Rev Access'!$F$7:$GK$318,$CL$2,FALSE)),"",VLOOKUP($B11,'[1]1718  Exp_Rev Access'!$F$7:$GK$318,$CL$2,FALSE))</f>
        <v>0</v>
      </c>
      <c r="CM11" s="90">
        <f>IF(ISNA(VLOOKUP($B11,'[1]1718  Exp_Rev Access'!$F$7:$GK$318,$CM$2,FALSE)),"",VLOOKUP($B11,'[1]1718  Exp_Rev Access'!$F$7:$GK$318,$CM$2,FALSE))</f>
        <v>0</v>
      </c>
      <c r="CN11" s="90">
        <f>IF(ISNA(VLOOKUP($B11,'[1]1718  Exp_Rev Access'!$F$7:$GK$318,$CN$2,FALSE)),"",VLOOKUP($B11,'[1]1718  Exp_Rev Access'!$F$7:$GK$318,$CN$2,FALSE))</f>
        <v>0</v>
      </c>
      <c r="CO11" s="90">
        <f>IF(ISNA(VLOOKUP($B11,'[1]1718  Exp_Rev Access'!$F$7:$GK$318,$CO$2,FALSE)),"",VLOOKUP($B11,'[1]1718  Exp_Rev Access'!$F$7:$GK$318,$CO$2,FALSE))</f>
        <v>0</v>
      </c>
      <c r="CP11" s="90">
        <f>IF(ISNA(VLOOKUP($B11,'[1]1718  Exp_Rev Access'!$F$7:$GK$318,$CP$2,FALSE)),"",VLOOKUP($B11,'[1]1718  Exp_Rev Access'!$F$7:$GK$318,$CP$2,FALSE))</f>
        <v>0</v>
      </c>
      <c r="CQ11" s="90">
        <f>IF(ISNA(VLOOKUP($B11,'[1]1718  Exp_Rev Access'!$F$7:$GK$318,$CQ$2,FALSE)),"",VLOOKUP($B11,'[1]1718  Exp_Rev Access'!$F$7:$GK$318,$CQ$2,FALSE))</f>
        <v>764783.13</v>
      </c>
      <c r="CR11" s="90">
        <f>IF(ISNA(VLOOKUP($B11,'[1]1718  Exp_Rev Access'!$F$7:$GK$318,$CR$2,FALSE)),"",VLOOKUP($B11,'[1]1718  Exp_Rev Access'!$F$7:$GK$318,$CR$2,FALSE))</f>
        <v>0</v>
      </c>
      <c r="CS11" s="90">
        <f>IF(ISNA(VLOOKUP($B11,'[1]1718  Exp_Rev Access'!$F$7:$GK$318,$CS$2,FALSE)),"",VLOOKUP($B11,'[1]1718  Exp_Rev Access'!$F$7:$GK$318,$CS$2,FALSE))</f>
        <v>25779.17</v>
      </c>
      <c r="CT11" s="90">
        <f>IF(ISNA(VLOOKUP($B11,'[1]1718  Exp_Rev Access'!$F$7:$GK$318,$CT$2,FALSE)),"",VLOOKUP($B11,'[1]1718  Exp_Rev Access'!$F$7:$GK$318,$CT$2,FALSE))</f>
        <v>0</v>
      </c>
      <c r="CU11" s="90">
        <f>IF(ISNA(VLOOKUP($B11,'[1]1718  Exp_Rev Access'!$F$7:$GK$318,$CU$2,FALSE)),"",VLOOKUP($B11,'[1]1718  Exp_Rev Access'!$F$7:$GK$318,$CU$2,FALSE))</f>
        <v>1171290.57</v>
      </c>
      <c r="CV11" s="90">
        <f>IF(ISNA(VLOOKUP($B11,'[1]1718  Exp_Rev Access'!$F$7:$GK$318,$CV$2,FALSE)),"",VLOOKUP($B11,'[1]1718  Exp_Rev Access'!$F$7:$GK$318,$CV$2,FALSE))</f>
        <v>248607.17</v>
      </c>
      <c r="CW11" s="90">
        <f>IF(ISNA(VLOOKUP($B11,'[1]1718  Exp_Rev Access'!$F$7:$GK$318,$CW$2,FALSE)),"",VLOOKUP($B11,'[1]1718  Exp_Rev Access'!$F$7:$GK$318,$CW$2,FALSE))</f>
        <v>291239.71000000002</v>
      </c>
      <c r="CX11" s="90">
        <f>IF(ISNA(VLOOKUP($B11,'[1]1718  Exp_Rev Access'!$F$7:$GK$318,$CX$2,FALSE)),"",VLOOKUP($B11,'[1]1718  Exp_Rev Access'!$F$7:$GK$318,$CX$2,FALSE))</f>
        <v>0</v>
      </c>
      <c r="CY11" s="90">
        <f>IF(ISNA(VLOOKUP($B11,'[1]1718  Exp_Rev Access'!$F$7:$GK$318,$CY$2,FALSE)),"",VLOOKUP($B11,'[1]1718  Exp_Rev Access'!$F$7:$GK$318,$CY$2,FALSE))</f>
        <v>0</v>
      </c>
      <c r="CZ11" s="90">
        <f>IF(ISNA(VLOOKUP($B11,'[1]1718  Exp_Rev Access'!$F$7:$GK$318,$CZ$2,FALSE)),"",VLOOKUP($B11,'[1]1718  Exp_Rev Access'!$F$7:$GK$318,$CZ$2,FALSE))</f>
        <v>0</v>
      </c>
      <c r="DA11" s="90">
        <f>IF(ISNA(VLOOKUP($B11,'[1]1718  Exp_Rev Access'!$F$7:$GK$318,$DA$2,FALSE)),"",VLOOKUP($B11,'[1]1718  Exp_Rev Access'!$F$7:$GK$318,$DA$2,FALSE))</f>
        <v>0</v>
      </c>
      <c r="DB11" s="90">
        <f>IF(ISNA(VLOOKUP($B11,'[1]1718  Exp_Rev Access'!$F$7:$GK$318,$DB$2,FALSE)),"",VLOOKUP($B11,'[1]1718  Exp_Rev Access'!$F$7:$GK$318,$DB$2,FALSE))</f>
        <v>196730.44</v>
      </c>
      <c r="DC11" s="90">
        <f>IF(ISNA(VLOOKUP($B11,'[1]1718  Exp_Rev Access'!$F$7:$GK$318,$DC$2,FALSE)),"",VLOOKUP($B11,'[1]1718  Exp_Rev Access'!$F$7:$GK$318,$DC$2,FALSE))</f>
        <v>0</v>
      </c>
      <c r="DD11" s="90">
        <f>IF(ISNA(VLOOKUP($B11,'[1]1718  Exp_Rev Access'!$F$7:$GK$318,$DD$2,FALSE)),"",VLOOKUP($B11,'[1]1718  Exp_Rev Access'!$F$7:$GK$318,$DD$2,FALSE))</f>
        <v>0</v>
      </c>
      <c r="DE11" s="90">
        <f>IF(ISNA(VLOOKUP($B11,'[1]1718  Exp_Rev Access'!$F$7:$GK$318,$DE$2,FALSE)),"",VLOOKUP($B11,'[1]1718  Exp_Rev Access'!$F$7:$GK$318,$DE$2,FALSE))</f>
        <v>0</v>
      </c>
      <c r="DF11" s="90">
        <f>IF(ISNA(VLOOKUP($B11,'[1]1718  Exp_Rev Access'!$F$7:$GK$318,$DF$2,FALSE)),"",VLOOKUP($B11,'[1]1718  Exp_Rev Access'!$F$7:$GK$318,$DF$2,FALSE))</f>
        <v>0</v>
      </c>
      <c r="DG11" s="90">
        <f>IF(ISNA(VLOOKUP($B11,'[1]1718  Exp_Rev Access'!$F$7:$GK$318,$DG$2,FALSE)),"",VLOOKUP($B11,'[1]1718  Exp_Rev Access'!$F$7:$GK$318,$DG$2,FALSE))</f>
        <v>0</v>
      </c>
      <c r="DH11" s="90">
        <f>IF(ISNA(VLOOKUP($B11,'[1]1718  Exp_Rev Access'!$F$7:$GK$318,$DH$2,FALSE)),"",VLOOKUP($B11,'[1]1718  Exp_Rev Access'!$F$7:$GK$318,$DH$2,FALSE))</f>
        <v>0</v>
      </c>
      <c r="DI11" s="90">
        <f>IF(ISNA(VLOOKUP($B11,'[1]1718  Exp_Rev Access'!$F$7:$GK$318,$DI$2,FALSE)),"",VLOOKUP($B11,'[1]1718  Exp_Rev Access'!$F$7:$GK$318,$DI$2,FALSE))</f>
        <v>2107455.12</v>
      </c>
      <c r="DJ11" s="90">
        <f>IF(ISNA(VLOOKUP($B11,'[1]1718  Exp_Rev Access'!$F$7:$GK$318,$DJ$2,FALSE)),"",VLOOKUP($B11,'[1]1718  Exp_Rev Access'!$F$7:$GK$318,$DJ$2,FALSE))</f>
        <v>0</v>
      </c>
      <c r="DK11" s="90">
        <f>IF(ISNA(VLOOKUP($B11,'[1]1718  Exp_Rev Access'!$F$7:$GK$318,$DK$2,FALSE)),"",VLOOKUP($B11,'[1]1718  Exp_Rev Access'!$F$7:$GK$318,$DK$2,FALSE))</f>
        <v>0</v>
      </c>
      <c r="DL11" s="90">
        <f>IF(ISNA(VLOOKUP($B11,'[1]1718  Exp_Rev Access'!$F$7:$GK$318,$DL$2,FALSE)),"",VLOOKUP($B11,'[1]1718  Exp_Rev Access'!$F$7:$GK$318,$DL$2,FALSE))</f>
        <v>0</v>
      </c>
      <c r="DM11" s="90">
        <f>IF(ISNA(VLOOKUP($B11,'[1]1718  Exp_Rev Access'!$F$7:$GK$318,$DM$2,FALSE)),"",VLOOKUP($B11,'[1]1718  Exp_Rev Access'!$F$7:$GK$318,$DM$2,FALSE))</f>
        <v>0</v>
      </c>
      <c r="DN11" s="90">
        <f>IF(ISNA(VLOOKUP($B11,'[1]1718  Exp_Rev Access'!$F$7:$GK$318,$DN$2,FALSE)),"",VLOOKUP($B11,'[1]1718  Exp_Rev Access'!$F$7:$GK$318,$DN$2,FALSE))</f>
        <v>0</v>
      </c>
      <c r="DO11" s="90">
        <f>IF(ISNA(VLOOKUP($B11,'[1]1718  Exp_Rev Access'!$F$7:$GK$318,$DO$2,FALSE)),"",VLOOKUP($B11,'[1]1718  Exp_Rev Access'!$F$7:$GK$318,$DO$2,FALSE))</f>
        <v>0</v>
      </c>
      <c r="DP11" s="90">
        <f>IF(ISNA(VLOOKUP($B11,'[1]1718  Exp_Rev Access'!$F$7:$GK$318,$DP$2,FALSE)),"",VLOOKUP($B11,'[1]1718  Exp_Rev Access'!$F$7:$GK$318,$DP$2,FALSE))</f>
        <v>0</v>
      </c>
      <c r="DQ11" s="90">
        <f>IF(ISNA(VLOOKUP($B11,'[1]1718  Exp_Rev Access'!$F$7:$GK$318,$DQ$2,FALSE)),"",VLOOKUP($B11,'[1]1718  Exp_Rev Access'!$F$7:$GK$318,$DQ$2,FALSE))</f>
        <v>0</v>
      </c>
      <c r="DR11" s="90">
        <f>IF(ISNA(VLOOKUP($B11,'[1]1718  Exp_Rev Access'!$F$7:$GK$318,$DR$2,FALSE)),"",VLOOKUP($B11,'[1]1718  Exp_Rev Access'!$F$7:$GK$318,$DR$2,FALSE))</f>
        <v>0</v>
      </c>
      <c r="DS11" s="90">
        <f>IF(ISNA(VLOOKUP($B11,'[1]1718  Exp_Rev Access'!$F$7:$GK$318,$DS$2,FALSE)),"",VLOOKUP($B11,'[1]1718  Exp_Rev Access'!$F$7:$GK$318,$DS$2,FALSE))</f>
        <v>0</v>
      </c>
      <c r="DT11" s="90">
        <f>IF(ISNA(VLOOKUP($B11,'[1]1718  Exp_Rev Access'!$F$7:$GK$318,$DT$2,FALSE)),"",VLOOKUP($B11,'[1]1718  Exp_Rev Access'!$F$7:$GK$318,$DT$2,FALSE))</f>
        <v>0</v>
      </c>
      <c r="DU11" s="90">
        <f>IF(ISNA(VLOOKUP($B11,'[1]1718  Exp_Rev Access'!$F$7:$GK$318,$DU$2,FALSE)),"",VLOOKUP($B11,'[1]1718  Exp_Rev Access'!$F$7:$GK$318,$DU$2,FALSE))</f>
        <v>0</v>
      </c>
      <c r="DV11" s="90">
        <f>IF(ISNA(VLOOKUP($B11,'[1]1718  Exp_Rev Access'!$F$7:$GK$318,$DV$2,FALSE)),"",VLOOKUP($B11,'[1]1718  Exp_Rev Access'!$F$7:$GK$318,$DV$2,FALSE))</f>
        <v>0</v>
      </c>
      <c r="DW11" s="90">
        <f>IF(ISNA(VLOOKUP($B11,'[1]1718  Exp_Rev Access'!$F$7:$GK$318,$DW$2,FALSE)),"",VLOOKUP($B11,'[1]1718  Exp_Rev Access'!$F$7:$GK$318,$DW$2,FALSE))</f>
        <v>0</v>
      </c>
      <c r="DX11" s="90">
        <f>IF(ISNA(VLOOKUP($B11,'[1]1718  Exp_Rev Access'!$F$7:$GK$318,$DX$2,FALSE)),"",VLOOKUP($B11,'[1]1718  Exp_Rev Access'!$F$7:$GK$318,$DX$2,FALSE))</f>
        <v>0</v>
      </c>
      <c r="DY11" s="90">
        <f>IF(ISNA(VLOOKUP($B11,'[1]1718  Exp_Rev Access'!$F$7:$GK$318,$DY$2,FALSE)),"",VLOOKUP($B11,'[1]1718  Exp_Rev Access'!$F$7:$GK$318,$DY$2,FALSE))</f>
        <v>0</v>
      </c>
      <c r="DZ11" s="90">
        <f>IF(ISNA(VLOOKUP($B11,'[1]1718  Exp_Rev Access'!$F$7:$GK$318,$DZ$2,FALSE)),"",VLOOKUP($B11,'[1]1718  Exp_Rev Access'!$F$7:$GK$318,$DZ$2,FALSE))</f>
        <v>0</v>
      </c>
      <c r="EA11" s="90">
        <f>IF(ISNA(VLOOKUP($B11,'[1]1718  Exp_Rev Access'!$F$7:$GK$318,$EA$2,FALSE)),"",VLOOKUP($B11,'[1]1718  Exp_Rev Access'!$F$7:$GK$318,$EA$2,FALSE))</f>
        <v>0</v>
      </c>
      <c r="EB11" s="90">
        <f>IF(ISNA(VLOOKUP($B11,'[1]1718  Exp_Rev Access'!$F$7:$GK$318,$EB$2,FALSE)),"",VLOOKUP($B11,'[1]1718  Exp_Rev Access'!$F$7:$GK$318,$EB$2,FALSE))</f>
        <v>0</v>
      </c>
      <c r="EC11" s="90">
        <f>IF(ISNA(VLOOKUP($B11,'[1]1718  Exp_Rev Access'!$F$7:$GK$318,$EC$2,FALSE)),"",VLOOKUP($B11,'[1]1718  Exp_Rev Access'!$F$7:$GK$318,$EC$2,FALSE))</f>
        <v>0</v>
      </c>
      <c r="ED11" s="90">
        <f>IF(ISNA(VLOOKUP($B11,'[1]1718  Exp_Rev Access'!$F$7:$GK$318,$ED$2,FALSE)),"",VLOOKUP($B11,'[1]1718  Exp_Rev Access'!$F$7:$GK$318,$ED$2,FALSE))</f>
        <v>0</v>
      </c>
      <c r="EE11" s="90">
        <f>IF(ISNA(VLOOKUP($B11,'[1]1718  Exp_Rev Access'!$F$7:$GK$318,$EE$2,FALSE)),"",VLOOKUP($B11,'[1]1718  Exp_Rev Access'!$F$7:$GK$318,$EE$2,FALSE))</f>
        <v>0</v>
      </c>
      <c r="EF11" s="90">
        <f>IF(ISNA(VLOOKUP($B11,'[1]1718  Exp_Rev Access'!$F$7:$GK$318,$EF$2,FALSE)),"",VLOOKUP($B11,'[1]1718  Exp_Rev Access'!$F$7:$GK$318,$EF$2,FALSE))</f>
        <v>0</v>
      </c>
      <c r="EG11" s="90">
        <f>IF(ISNA(VLOOKUP($B11,'[1]1718  Exp_Rev Access'!$F$7:$GK$318,$EG$2,FALSE)),"",VLOOKUP($B11,'[1]1718  Exp_Rev Access'!$F$7:$GK$318,$EG$2,FALSE))</f>
        <v>0</v>
      </c>
      <c r="EH11" s="90">
        <f>IF(ISNA(VLOOKUP($B11,'[1]1718  Exp_Rev Access'!$F$7:$GK$318,$EH$2,FALSE)),"",VLOOKUP($B11,'[1]1718  Exp_Rev Access'!$F$7:$GK$318,$EH$2,FALSE))</f>
        <v>0</v>
      </c>
      <c r="EI11" s="90">
        <f>IF(ISNA(VLOOKUP($B11,'[1]1718  Exp_Rev Access'!$F$7:$GK$318,$EI$2,FALSE)),"",VLOOKUP($B11,'[1]1718  Exp_Rev Access'!$F$7:$GK$318,$EI$2,FALSE))</f>
        <v>0</v>
      </c>
      <c r="EJ11" s="90">
        <f>IF(ISNA(VLOOKUP($B11,'[1]1718  Exp_Rev Access'!$F$7:$GK$318,$EJ$2,FALSE)),"",VLOOKUP($B11,'[1]1718  Exp_Rev Access'!$F$7:$GK$318,$EJ$2,FALSE))</f>
        <v>0</v>
      </c>
      <c r="EK11" s="90">
        <f>IF(ISNA(VLOOKUP($B11,'[1]1718  Exp_Rev Access'!$F$7:$GK$318,$EK$2,FALSE)),"",VLOOKUP($B11,'[1]1718  Exp_Rev Access'!$F$7:$GK$318,$EK$2,FALSE))</f>
        <v>0</v>
      </c>
      <c r="EL11" s="90">
        <f>IF(ISNA(VLOOKUP($B11,'[1]1718  Exp_Rev Access'!$F$7:$GK$318,$EL$2,FALSE)),"",VLOOKUP($B11,'[1]1718  Exp_Rev Access'!$F$7:$GK$318,$EL$2,FALSE))</f>
        <v>0</v>
      </c>
      <c r="EM11" s="90">
        <f>IF(ISNA(VLOOKUP($B11,'[1]1718  Exp_Rev Access'!$F$7:$GK$318,$EM$2,FALSE)),"",VLOOKUP($B11,'[1]1718  Exp_Rev Access'!$F$7:$GK$318,$EM$2,FALSE))</f>
        <v>0</v>
      </c>
      <c r="EN11" s="90">
        <f>IF(ISNA(VLOOKUP($B11,'[1]1718  Exp_Rev Access'!$F$7:$GK$318,$EN$2,FALSE)),"",VLOOKUP($B11,'[1]1718  Exp_Rev Access'!$F$7:$GK$318,$EN$2,FALSE))</f>
        <v>0</v>
      </c>
      <c r="EO11" s="90">
        <f>IF(ISNA(VLOOKUP($B11,'[1]1718  Exp_Rev Access'!$F$7:$GK$318,$EO$2,FALSE)),"",VLOOKUP($B11,'[1]1718  Exp_Rev Access'!$F$7:$GK$318,$EO$2,FALSE))</f>
        <v>0</v>
      </c>
      <c r="EP11" s="90">
        <f>IF(ISNA(VLOOKUP($B11,'[1]1718  Exp_Rev Access'!$F$7:$GK$318,$EP$2,FALSE)),"",VLOOKUP($B11,'[1]1718  Exp_Rev Access'!$F$7:$GK$318,$EP$2,FALSE))</f>
        <v>0</v>
      </c>
      <c r="EQ11" s="90">
        <f>IF(ISNA(VLOOKUP($B11,'[1]1718  Exp_Rev Access'!$F$7:$GK$318,$EQ$2,FALSE)),"",VLOOKUP($B11,'[1]1718  Exp_Rev Access'!$F$7:$GK$318,$EQ$2,FALSE))</f>
        <v>0</v>
      </c>
      <c r="ER11" s="90">
        <f>IF(ISNA(VLOOKUP($B11,'[1]1718  Exp_Rev Access'!$F$7:$GK$318,$ER$2,FALSE)),"",VLOOKUP($B11,'[1]1718  Exp_Rev Access'!$F$7:$GK$318,$ER$2,FALSE))</f>
        <v>0</v>
      </c>
      <c r="ES11" s="90">
        <f>IF(ISNA(VLOOKUP($B11,'[1]1718  Exp_Rev Access'!$F$7:$GK$318,$ES$2,FALSE)),"",VLOOKUP($B11,'[1]1718  Exp_Rev Access'!$F$7:$GK$318,$ES$2,FALSE))</f>
        <v>0</v>
      </c>
      <c r="ET11" s="90">
        <f>IF(ISNA(VLOOKUP($B11,'[1]1718  Exp_Rev Access'!$F$7:$GK$318,$ET$2,FALSE)),"",VLOOKUP($B11,'[1]1718  Exp_Rev Access'!$F$7:$GK$318,$ET$2,FALSE))</f>
        <v>0</v>
      </c>
      <c r="EU11" s="90">
        <f>IF(ISNA(VLOOKUP($B11,'[1]1718  Exp_Rev Access'!$F$7:$GK$318,$EU$2,FALSE)),"",VLOOKUP($B11,'[1]1718  Exp_Rev Access'!$F$7:$GK$318,$EU$2,FALSE))</f>
        <v>0</v>
      </c>
      <c r="EV11" s="90">
        <f>IF(ISNA(VLOOKUP($B11,'[1]1718  Exp_Rev Access'!$F$7:$GK$318,$EV$2,FALSE)),"",VLOOKUP($B11,'[1]1718  Exp_Rev Access'!$F$7:$GK$318,$EV$2,FALSE))</f>
        <v>71993.5</v>
      </c>
      <c r="EW11" s="90">
        <f>IF(ISNA(VLOOKUP($B11,'[1]1718  Exp_Rev Access'!$F$7:$GK$318,$EW$2,FALSE)),"",VLOOKUP($B11,'[1]1718  Exp_Rev Access'!$F$7:$GK$318,$EW$2,FALSE))</f>
        <v>0</v>
      </c>
      <c r="EX11" s="90">
        <f>IF(ISNA(VLOOKUP($B11,'[1]1718  Exp_Rev Access'!$F$7:$GK$318,$EX$2,FALSE)),"",VLOOKUP($B11,'[1]1718  Exp_Rev Access'!$F$7:$GK$318,$EX$2,FALSE))</f>
        <v>0</v>
      </c>
      <c r="EY11" s="90">
        <f>IF(ISNA(VLOOKUP($B11,'[1]1718  Exp_Rev Access'!$F$7:$GK$318,$EY$2,FALSE)),"",VLOOKUP($B11,'[1]1718  Exp_Rev Access'!$F$7:$GK$318,$EY$2,FALSE))</f>
        <v>0</v>
      </c>
      <c r="EZ11" s="90">
        <f>IF(ISNA(VLOOKUP($B11,'[1]1718  Exp_Rev Access'!$F$7:$GK$318,$EZ$2,FALSE)),"",VLOOKUP($B11,'[1]1718  Exp_Rev Access'!$F$7:$GK$318,$EZ$2,FALSE))</f>
        <v>0</v>
      </c>
      <c r="FA11" s="90">
        <f>IF(ISNA(VLOOKUP($B11,'[1]1718  Exp_Rev Access'!$F$7:$GK$318,$FA$2,FALSE)),"",VLOOKUP($B11,'[1]1718  Exp_Rev Access'!$F$7:$GK$318,$FA$2,FALSE))</f>
        <v>0</v>
      </c>
      <c r="FB11" s="90">
        <f>IF(ISNA(VLOOKUP($B11,'[1]1718  Exp_Rev Access'!$F$7:$GK$318,$FB$2,FALSE)),"",VLOOKUP($B11,'[1]1718  Exp_Rev Access'!$F$7:$GK$318,$FB$2,FALSE))</f>
        <v>0</v>
      </c>
      <c r="FC11" s="90">
        <f>IF(ISNA(VLOOKUP($B11,'[1]1718  Exp_Rev Access'!$F$7:$GK$318,$FC$2,FALSE)),"",VLOOKUP($B11,'[1]1718  Exp_Rev Access'!$F$7:$GK$318,$FC$2,FALSE))</f>
        <v>0</v>
      </c>
      <c r="FD11" s="90">
        <f>IF(ISNA(VLOOKUP($B11,'[1]1718  Exp_Rev Access'!$F$7:$GK$318,$FD$2,FALSE)),"",VLOOKUP($B11,'[1]1718  Exp_Rev Access'!$F$7:$GK$318,$FD$2,FALSE))</f>
        <v>0</v>
      </c>
      <c r="FE11" s="90">
        <f>IF(ISNA(VLOOKUP($B11,'[1]1718  Exp_Rev Access'!$F$7:$GK$318,$FE$2,FALSE)),"",VLOOKUP($B11,'[1]1718  Exp_Rev Access'!$F$7:$GK$318,$FE$2,FALSE))</f>
        <v>0</v>
      </c>
      <c r="FF11" s="90">
        <f>IF(ISNA(VLOOKUP($B11,'[1]1718  Exp_Rev Access'!$F$7:$GK$318,$FF$2,FALSE)),"",VLOOKUP($B11,'[1]1718  Exp_Rev Access'!$F$7:$GK$318,$FF$2,FALSE))</f>
        <v>0</v>
      </c>
      <c r="FG11" s="90">
        <f>IF(ISNA(VLOOKUP($B11,'[1]1718  Exp_Rev Access'!$F$7:$GK$318,$FG$2,FALSE)),"",VLOOKUP($B11,'[1]1718  Exp_Rev Access'!$F$7:$GK$318,$FG$2,FALSE))</f>
        <v>0</v>
      </c>
      <c r="FH11" s="90">
        <f>IF(ISNA(VLOOKUP($B11,'[1]1718  Exp_Rev Access'!$F$7:$GK$318,$FH$2,FALSE)),"",VLOOKUP($B11,'[1]1718  Exp_Rev Access'!$F$7:$GK$318,$FH$2,FALSE))</f>
        <v>0</v>
      </c>
      <c r="FI11" s="90">
        <f>IF(ISNA(VLOOKUP($B11,'[1]1718  Exp_Rev Access'!$F$7:$GK$318,$FI$2,FALSE)),"",VLOOKUP($B11,'[1]1718  Exp_Rev Access'!$F$7:$GK$318,$FI$2,FALSE))</f>
        <v>0</v>
      </c>
      <c r="FJ11" s="90">
        <f>IF(ISNA(VLOOKUP($B11,'[1]1718  Exp_Rev Access'!$F$7:$GK$318,$FJ$2,FALSE)),"",VLOOKUP($B11,'[1]1718  Exp_Rev Access'!$F$7:$GK$318,$FJ$2,FALSE))</f>
        <v>0</v>
      </c>
      <c r="FK11" s="90">
        <f>IF(ISNA(VLOOKUP($B11,'[1]1718  Exp_Rev Access'!$F$7:$GK$318,$FK$2,FALSE)),"",VLOOKUP($B11,'[1]1718  Exp_Rev Access'!$F$7:$GK$318,$FK$2,FALSE))</f>
        <v>0</v>
      </c>
      <c r="FL11" s="90">
        <f>IF(ISNA(VLOOKUP($B11,'[1]1718  Exp_Rev Access'!$F$7:$GK$318,$FL$2,FALSE)),"",VLOOKUP($B11,'[1]1718  Exp_Rev Access'!$F$7:$GK$318,$FL$2,FALSE))</f>
        <v>0</v>
      </c>
      <c r="FM11" s="90">
        <f>IF(ISNA(VLOOKUP($B11,'[1]1718  Exp_Rev Access'!$F$7:$GK$318,$FM$2,FALSE)),"",VLOOKUP($B11,'[1]1718  Exp_Rev Access'!$F$7:$GK$318,$FM$2,FALSE))</f>
        <v>0</v>
      </c>
      <c r="FN11" s="90">
        <f>IF(ISNA(VLOOKUP($B11,'[1]1718  Exp_Rev Access'!$F$7:$GK$318,$FN$2,FALSE)),"",VLOOKUP($B11,'[1]1718  Exp_Rev Access'!$F$7:$GK$318,$FN$2,FALSE))</f>
        <v>0</v>
      </c>
      <c r="FO11" s="90">
        <f>IF(ISNA(VLOOKUP($B11,'[1]1718  Exp_Rev Access'!$F$7:$GK$318,$FO$2,FALSE)),"",VLOOKUP($B11,'[1]1718  Exp_Rev Access'!$F$7:$GK$318,$FO$2,FALSE))</f>
        <v>0</v>
      </c>
      <c r="FP11" s="90">
        <f>IF(ISNA(VLOOKUP($B11,'[1]1718  Exp_Rev Access'!$F$7:$GK$318,$FP$2,FALSE)),"",VLOOKUP($B11,'[1]1718  Exp_Rev Access'!$F$7:$GK$318,$FP$2,FALSE))</f>
        <v>0</v>
      </c>
      <c r="FQ11" s="90">
        <f>IF(ISNA(VLOOKUP($B11,'[1]1718  Exp_Rev Access'!$F$7:$GK$318,$FQ$2,FALSE)),"",VLOOKUP($B11,'[1]1718  Exp_Rev Access'!$F$7:$GK$318,$FQ$2,FALSE))</f>
        <v>0</v>
      </c>
      <c r="FR11" s="90">
        <f>IF(ISNA(VLOOKUP($B11,'[1]1718  Exp_Rev Access'!$F$7:$GK$318,$FR$2,FALSE)),"",VLOOKUP($B11,'[1]1718  Exp_Rev Access'!$F$7:$GK$318,$FR$2,FALSE))</f>
        <v>190699.94</v>
      </c>
      <c r="FS11" s="56">
        <f t="shared" si="37"/>
        <v>5068578.7500000009</v>
      </c>
      <c r="FT11" s="92">
        <f t="shared" si="27"/>
        <v>9.4012040615409145E-2</v>
      </c>
      <c r="FU11" s="94">
        <f t="shared" si="28"/>
        <v>1135.9941615491507</v>
      </c>
      <c r="FV11" s="95">
        <f>IF(ISNA(VLOOKUP($B11,'[1]1718  Exp_Rev Access'!$F$7:$GK$318,$FV$2,FALSE)),"",VLOOKUP($B11,'[1]1718  Exp_Rev Access'!$F$7:$GK$318,$FV$2,FALSE))</f>
        <v>9790.8700000000008</v>
      </c>
      <c r="FW11" s="95">
        <f>IF(ISNA(VLOOKUP($B11,'[1]1718  Exp_Rev Access'!$F$7:$GK$318,$FW$2,FALSE)),"",VLOOKUP($B11,'[1]1718  Exp_Rev Access'!$F$7:$GK$318,$FW$2,FALSE))</f>
        <v>0</v>
      </c>
      <c r="FX11" s="95">
        <f>IF(ISNA(VLOOKUP($B11,'[1]1718  Exp_Rev Access'!$F$7:$GK$318,$FX$2,FALSE)),"",VLOOKUP($B11,'[1]1718  Exp_Rev Access'!$F$7:$GK$318,$FX$2,FALSE))</f>
        <v>0</v>
      </c>
      <c r="FY11" s="95">
        <f>IF(ISNA(VLOOKUP($B11,'[1]1718  Exp_Rev Access'!$F$7:$GK$318,$FY$2,FALSE)),"",VLOOKUP($B11,'[1]1718  Exp_Rev Access'!$F$7:$GK$318,$FY$2,FALSE))</f>
        <v>0</v>
      </c>
      <c r="FZ11" s="95">
        <f>IF(ISNA(VLOOKUP($B11,'[1]1718  Exp_Rev Access'!$F$7:$GK$318,$FZ$2,FALSE)),"",VLOOKUP($B11,'[1]1718  Exp_Rev Access'!$F$7:$GK$318,$FZ$2,FALSE))</f>
        <v>0</v>
      </c>
      <c r="GA11" s="95">
        <f>IF(ISNA(VLOOKUP($B11,'[1]1718  Exp_Rev Access'!$F$7:$GK$318,$GA$2,FALSE)),"",VLOOKUP($B11,'[1]1718  Exp_Rev Access'!$F$7:$GK$318,$GA$2,FALSE))</f>
        <v>0</v>
      </c>
      <c r="GB11" s="95">
        <f>IF(ISNA(VLOOKUP($B11,'[1]1718  Exp_Rev Access'!$F$7:$GK$318,$GB$2,FALSE)),"",VLOOKUP($B11,'[1]1718  Exp_Rev Access'!$F$7:$GK$318,$GB$2,FALSE))</f>
        <v>0</v>
      </c>
      <c r="GC11" s="95">
        <f>IF(ISNA(VLOOKUP($B11,'[1]1718  Exp_Rev Access'!$F$7:$GK$318,$GC$2,FALSE)),"",VLOOKUP($B11,'[1]1718  Exp_Rev Access'!$F$7:$GK$318,$GC$2,FALSE))</f>
        <v>0</v>
      </c>
      <c r="GD11" s="95">
        <f>IF(ISNA(VLOOKUP($B11,'[1]1718  Exp_Rev Access'!$F$7:$GK$318,$GD$2,FALSE)),"",VLOOKUP($B11,'[1]1718  Exp_Rev Access'!$F$7:$GK$318,$GD$2,FALSE))</f>
        <v>0</v>
      </c>
      <c r="GE11" s="95">
        <f>IF(ISNA(VLOOKUP($B11,'[1]1718  Exp_Rev Access'!$F$7:$GK$318,$GE$2,FALSE)),"",VLOOKUP($B11,'[1]1718  Exp_Rev Access'!$F$7:$GK$318,$GE$2,FALSE))</f>
        <v>0</v>
      </c>
      <c r="GF11" s="95">
        <f>IF(ISNA(VLOOKUP($B11,'[1]1718  Exp_Rev Access'!$F$7:$GK$318,$GF$2,FALSE)),"",VLOOKUP($B11,'[1]1718  Exp_Rev Access'!$F$7:$GK$318,$GF$2,FALSE))</f>
        <v>8480</v>
      </c>
      <c r="GG11" s="95">
        <f>IF(ISNA(VLOOKUP($B11,'[1]1718  Exp_Rev Access'!$F$7:$GK$318,$GG$2,FALSE)),"",VLOOKUP($B11,'[1]1718  Exp_Rev Access'!$F$7:$GK$318,$GG$2,FALSE))</f>
        <v>0</v>
      </c>
      <c r="GH11" s="95">
        <f>IF(ISNA(VLOOKUP($B11,'[1]1718  Exp_Rev Access'!$F$7:$GK$318,$GH$2,FALSE)),"",VLOOKUP($B11,'[1]1718  Exp_Rev Access'!$F$7:$GK$318,$GH$2,FALSE))</f>
        <v>0</v>
      </c>
      <c r="GI11" s="95">
        <f>IF(ISNA(VLOOKUP($B11,'[1]1718  Exp_Rev Access'!$F$7:$GK$318,$GI$2,FALSE)),"",VLOOKUP($B11,'[1]1718  Exp_Rev Access'!$F$7:$GK$318,$GI$2,FALSE))</f>
        <v>0</v>
      </c>
      <c r="GJ11" s="95">
        <f>IF(ISNA(VLOOKUP($B11,'[1]1718  Exp_Rev Access'!$F$7:$GK$318,$GJ$2,FALSE)),"",VLOOKUP($B11,'[1]1718  Exp_Rev Access'!$F$7:$GK$318,$GJ$2,FALSE))</f>
        <v>0</v>
      </c>
      <c r="GK11" s="95">
        <f>IF(ISNA(VLOOKUP($B11,'[1]1718  Exp_Rev Access'!$F$7:$GK$318,$GK$2,FALSE)),"",VLOOKUP($B11,'[1]1718  Exp_Rev Access'!$F$7:$GK$318,$GK$2,FALSE))</f>
        <v>49360.93</v>
      </c>
      <c r="GL11" s="95">
        <f>IF(ISNA(VLOOKUP($B11,'[1]1718  Exp_Rev Access'!$F$7:$GK$318,$GL$2,FALSE)),"",VLOOKUP($B11,'[1]1718  Exp_Rev Access'!$F$7:$GK$318,$GL$2,FALSE))</f>
        <v>0</v>
      </c>
      <c r="GM11" s="95">
        <f>IF(ISNA(VLOOKUP($B11,'[1]1718  Exp_Rev Access'!$F$7:$GK$318,$GM$2,FALSE)),"",VLOOKUP($B11,'[1]1718  Exp_Rev Access'!$F$7:$GK$318,$GM$2,FALSE))</f>
        <v>0</v>
      </c>
      <c r="GN11" s="95">
        <f>IF(ISNA(VLOOKUP($B11,'[1]1718  Exp_Rev Access'!$F$7:$GK$318,$GN$2,FALSE)),"",VLOOKUP($B11,'[1]1718  Exp_Rev Access'!$F$7:$GK$318,$GN$2,FALSE))</f>
        <v>0</v>
      </c>
      <c r="GO11" s="95">
        <f>IF(ISNA(VLOOKUP($B11,'[1]1718  Exp_Rev Access'!$F$7:$GK$318,$GO$2,FALSE)),"",VLOOKUP($B11,'[1]1718  Exp_Rev Access'!$F$7:$GK$318,$GO$2,FALSE))</f>
        <v>0</v>
      </c>
      <c r="GP11" s="95">
        <f>IF(ISNA(VLOOKUP($B11,'[1]1718  Exp_Rev Access'!$F$7:$GK$318,$GP$2,FALSE)),"",VLOOKUP($B11,'[1]1718  Exp_Rev Access'!$F$7:$GK$318,$GP$2,FALSE))</f>
        <v>0</v>
      </c>
      <c r="GQ11" s="95">
        <f>IF(ISNA(VLOOKUP($B11,'[1]1718  Exp_Rev Access'!$F$7:$GK$318,$GQ$2,FALSE)),"",VLOOKUP($B11,'[1]1718  Exp_Rev Access'!$F$7:$GK$318,$GQ$2,FALSE))</f>
        <v>0</v>
      </c>
      <c r="GR11" s="95">
        <f>IF(ISNA(VLOOKUP($B11,'[1]1718  Exp_Rev Access'!$F$7:$GK$318,$GR$2,FALSE)),"",VLOOKUP($B11,'[1]1718  Exp_Rev Access'!$F$7:$GK$318,$GR$2,FALSE))</f>
        <v>0</v>
      </c>
      <c r="GS11" s="95">
        <f>IF(ISNA(VLOOKUP($B11,'[1]1718  Exp_Rev Access'!$F$7:$GK$318,$GS$2,FALSE)),"",VLOOKUP($B11,'[1]1718  Exp_Rev Access'!$F$7:$GK$318,$GS$2,FALSE))</f>
        <v>0</v>
      </c>
      <c r="GT11" s="95">
        <f>IF(ISNA(VLOOKUP($B11,'[1]1718  Exp_Rev Access'!$F$7:$GK$318,$GT$2,FALSE)),"",VLOOKUP($B11,'[1]1718  Exp_Rev Access'!$F$7:$GK$318,$GT$2,FALSE))</f>
        <v>0</v>
      </c>
      <c r="GU11" s="56">
        <f t="shared" si="29"/>
        <v>67631.8</v>
      </c>
      <c r="GV11" s="92">
        <f t="shared" si="30"/>
        <v>1.2544351862922576E-3</v>
      </c>
      <c r="GW11" s="96">
        <f t="shared" si="31"/>
        <v>15.157963153884083</v>
      </c>
    </row>
    <row r="12" spans="1:222" s="97" customFormat="1" x14ac:dyDescent="0.3">
      <c r="A12" s="73"/>
      <c r="B12" s="88" t="s">
        <v>181</v>
      </c>
      <c r="C12" s="89" t="s">
        <v>182</v>
      </c>
      <c r="D12" s="75">
        <f>IF(ISNA(VLOOKUP($B12,'[1]1718 enrollment_Rev_Exp by size'!$A$7:H353,3,FALSE)),"",VLOOKUP($B12,'[1]1718 enrollment_Rev_Exp by size'!$A$7:$G$350,3,FALSE))</f>
        <v>198.87</v>
      </c>
      <c r="E12" s="76">
        <f>IF(ISNA(VLOOKUP($B12,'[1]1718 enrollment_Rev_Exp by size'!$A$7:I353,5,FALSE)),"",VLOOKUP($B12,'[1]1718 enrollment_Rev_Exp by size'!$A$7:$G$350,5,FALSE))</f>
        <v>4316204.74</v>
      </c>
      <c r="F12" s="70">
        <f>N12+AM12+AU12+BV12+CE12+FS12+GU12</f>
        <v>4316204.74</v>
      </c>
      <c r="G12" s="70">
        <f t="shared" si="32"/>
        <v>0</v>
      </c>
      <c r="H12" s="90">
        <f>IF(ISNA(VLOOKUP($B12,'[1]1718  Exp_Rev Access'!$F$7:$GK$318,3,FALSE)),"",VLOOKUP($B12,'[1]1718  Exp_Rev Access'!$F$7:$GK$318,3,FALSE))</f>
        <v>809333.37</v>
      </c>
      <c r="I12" s="90">
        <f>IF(ISNA(VLOOKUP($B12,'[1]1718  Exp_Rev Access'!$F$7:$GK$318,4,FALSE)),"",VLOOKUP($B12,'[1]1718  Exp_Rev Access'!$F$7:$GK$318,4,FALSE))</f>
        <v>0</v>
      </c>
      <c r="J12" s="90">
        <f>IF(ISNA(VLOOKUP($B12,'[1]1718  Exp_Rev Access'!$F$7:$GK$318,5,FALSE)),"",VLOOKUP($B12,'[1]1718  Exp_Rev Access'!$F$7:$GK$318,5,FALSE))</f>
        <v>44.17</v>
      </c>
      <c r="K12" s="90">
        <f>IF(ISNA(VLOOKUP($B12,'[1]1718  Exp_Rev Access'!$F$7:$GK$318,6,FALSE)),"-",VLOOKUP($B12,'[1]1718  Exp_Rev Access'!$F$7:$GK$318,6,FALSE))</f>
        <v>0</v>
      </c>
      <c r="L12" s="90">
        <f>IF(ISNA(VLOOKUP($B12,'[1]1718  Exp_Rev Access'!$F$7:$GK$318,7,FALSE)),"",VLOOKUP($B12,'[1]1718  Exp_Rev Access'!$F$7:$GK$318,7,FALSE))</f>
        <v>0</v>
      </c>
      <c r="M12" s="90">
        <f>IF(ISNA(VLOOKUP($B12,'[1]1718  Exp_Rev Access'!$F$7:$GK$318,8,FALSE)),"",VLOOKUP($B12,'[1]1718  Exp_Rev Access'!$F$7:$GK$318,8,FALSE))</f>
        <v>0</v>
      </c>
      <c r="N12" s="56">
        <f t="shared" si="16"/>
        <v>809377.54</v>
      </c>
      <c r="O12" s="91">
        <f t="shared" si="17"/>
        <v>0.18752065500952117</v>
      </c>
      <c r="P12" s="56">
        <f t="shared" si="18"/>
        <v>4069.8825363302662</v>
      </c>
      <c r="Q12" s="90">
        <f>IF(ISNA(VLOOKUP($B12,'[1]1718  Exp_Rev Access'!$F$7:$GK$318,10,FALSE)),"",VLOOKUP($B12,'[1]1718  Exp_Rev Access'!$F$7:$GK$318,10,FALSE))</f>
        <v>208</v>
      </c>
      <c r="R12" s="90">
        <f>IF(ISNA(VLOOKUP($B12,'[1]1718  Exp_Rev Access'!$F$7:$GK$318,11,FALSE)),"",VLOOKUP($B12,'[1]1718  Exp_Rev Access'!$F$7:$GK$318,11,FALSE))</f>
        <v>0</v>
      </c>
      <c r="S12" s="90">
        <f>IF(ISNA(VLOOKUP($B12,'[1]1718  Exp_Rev Access'!$F$7:$GK$318,12,FALSE)),"",VLOOKUP($B12,'[1]1718  Exp_Rev Access'!$F$7:$GK$318,12,FALSE))</f>
        <v>0</v>
      </c>
      <c r="T12" s="90">
        <f>IF(ISNA(VLOOKUP($B12,'[1]1718  Exp_Rev Access'!$F$7:$GK$318,13,FALSE)),"",VLOOKUP($B12,'[1]1718  Exp_Rev Access'!$F$7:$GK$318,13,FALSE))</f>
        <v>0</v>
      </c>
      <c r="U12" s="90">
        <f>IF(ISNA(VLOOKUP($B12,'[1]1718  Exp_Rev Access'!$F$7:$GK$318,14,FALSE)),"",VLOOKUP($B12,'[1]1718  Exp_Rev Access'!$F$7:$GK$318,14,FALSE))</f>
        <v>0</v>
      </c>
      <c r="V12" s="90">
        <f>IF(ISNA(VLOOKUP($B12,'[1]1718  Exp_Rev Access'!$F$7:$GK$318,15,FALSE)),"",VLOOKUP($B12,'[1]1718  Exp_Rev Access'!$F$7:$GK$318,15,FALSE))</f>
        <v>0</v>
      </c>
      <c r="W12" s="90">
        <f>IF(ISNA(VLOOKUP($B12,'[1]1718  Exp_Rev Access'!$F$7:$GK$318,16,FALSE)),"",VLOOKUP($B12,'[1]1718  Exp_Rev Access'!$F$7:$GK$318,16,FALSE))</f>
        <v>0</v>
      </c>
      <c r="X12" s="90">
        <f>IF(ISNA(VLOOKUP($B12,'[1]1718  Exp_Rev Access'!$F$7:$GK$318,17,FALSE)),"",VLOOKUP($B12,'[1]1718  Exp_Rev Access'!$F$7:$GK$318,17,FALSE))</f>
        <v>0</v>
      </c>
      <c r="Y12" s="90">
        <f>IF(ISNA(VLOOKUP($B12,'[1]1718  Exp_Rev Access'!$F$7:$GK$318,18,FALSE)),"",VLOOKUP($B12,'[1]1718  Exp_Rev Access'!$F$7:$GK$318,18,FALSE))</f>
        <v>195</v>
      </c>
      <c r="Z12" s="90">
        <f>IF(ISNA(VLOOKUP($B12,'[1]1718  Exp_Rev Access'!$F$7:$GK$318,19,FALSE)),"",VLOOKUP($B12,'[1]1718  Exp_Rev Access'!$F$7:$GK$318,19,FALSE))</f>
        <v>0</v>
      </c>
      <c r="AA12" s="90">
        <f>IF(ISNA(VLOOKUP($B12,'[1]1718  Exp_Rev Access'!$F$7:$GK$318,20,FALSE)),"",VLOOKUP($B12,'[1]1718  Exp_Rev Access'!$F$7:$GK$318,20,FALSE))</f>
        <v>0</v>
      </c>
      <c r="AB12" s="90">
        <f>IF(ISNA(VLOOKUP($B12,'[1]1718  Exp_Rev Access'!$F$7:$GK$318,21,FALSE)),"",VLOOKUP($B12,'[1]1718  Exp_Rev Access'!$F$7:$GK$318,21,FALSE))</f>
        <v>0</v>
      </c>
      <c r="AC12" s="90">
        <f>IF(ISNA(VLOOKUP($B12,'[1]1718  Exp_Rev Access'!$F$7:$GK$318,22,FALSE)),"",VLOOKUP($B12,'[1]1718  Exp_Rev Access'!$F$7:$GK$318,22,FALSE))</f>
        <v>0</v>
      </c>
      <c r="AD12" s="90">
        <f>IF(ISNA(VLOOKUP($B12,'[1]1718  Exp_Rev Access'!$F$7:$GK$318,23,FALSE)),"",VLOOKUP($B12,'[1]1718  Exp_Rev Access'!$F$7:$GK$318,23,FALSE))</f>
        <v>13359.7</v>
      </c>
      <c r="AE12" s="90">
        <f>IF(ISNA(VLOOKUP($B12,'[1]1718  Exp_Rev Access'!$F$7:$GK$318,24,FALSE)),"",VLOOKUP($B12,'[1]1718  Exp_Rev Access'!$F$7:$GK$318,24,FALSE))</f>
        <v>10841</v>
      </c>
      <c r="AF12" s="90">
        <f>IF(ISNA(VLOOKUP($B12,'[1]1718  Exp_Rev Access'!$F$7:$GK$318,25,FALSE)),"",VLOOKUP($B12,'[1]1718  Exp_Rev Access'!$F$7:$GK$318,25,FALSE))</f>
        <v>0</v>
      </c>
      <c r="AG12" s="90">
        <f>IF(ISNA(VLOOKUP($B12,'[1]1718  Exp_Rev Access'!$F$7:$GK$318,26,FALSE)),"",VLOOKUP($B12,'[1]1718  Exp_Rev Access'!$F$7:$GK$318,26,FALSE))</f>
        <v>16500</v>
      </c>
      <c r="AH12" s="90">
        <f>IF(ISNA(VLOOKUP($B12,'[1]1718  Exp_Rev Access'!$F$7:$GK$318,27,FALSE)),"",VLOOKUP($B12,'[1]1718  Exp_Rev Access'!$F$7:$GK$318,27,FALSE))</f>
        <v>0</v>
      </c>
      <c r="AI12" s="90">
        <f>IF(ISNA(VLOOKUP($B12,'[1]1718  Exp_Rev Access'!$F$7:$GK$318,28,FALSE)),"",VLOOKUP($B12,'[1]1718  Exp_Rev Access'!$F$7:$GK$318,28,FALSE))</f>
        <v>0</v>
      </c>
      <c r="AJ12" s="90">
        <f>IF(ISNA(VLOOKUP($B12,'[1]1718  Exp_Rev Access'!$F$7:$GK$318,29,FALSE)),"",VLOOKUP($B12,'[1]1718  Exp_Rev Access'!$F$7:$GK$318,29,FALSE))</f>
        <v>0</v>
      </c>
      <c r="AK12" s="90">
        <f>IF(ISNA(VLOOKUP($B12,'[1]1718  Exp_Rev Access'!$F$7:$GK$318,30,FALSE)),"",VLOOKUP($B12,'[1]1718  Exp_Rev Access'!$F$7:$GK$318,30,FALSE))</f>
        <v>81.41</v>
      </c>
      <c r="AL12" s="90">
        <f>IF(ISNA(VLOOKUP($B12,'[1]1718  Exp_Rev Access'!$F$7:$GK$318,31,FALSE)),"",VLOOKUP($B12,'[1]1718  Exp_Rev Access'!$F$7:$GK$318,31,FALSE))</f>
        <v>0</v>
      </c>
      <c r="AM12" s="56">
        <f t="shared" si="33"/>
        <v>41185.11</v>
      </c>
      <c r="AN12" s="92">
        <f t="shared" si="19"/>
        <v>9.5419732104737916E-3</v>
      </c>
      <c r="AO12" s="71">
        <f t="shared" si="20"/>
        <v>207.09564036807964</v>
      </c>
      <c r="AP12" s="90">
        <f>IF(ISNA(VLOOKUP($B12,'[1]1718  Exp_Rev Access'!$F$7:$GK$318,33,FALSE)),"",VLOOKUP($B12,'[1]1718  Exp_Rev Access'!$F$7:$GK$318,33,FALSE))</f>
        <v>1969305.21</v>
      </c>
      <c r="AQ12" s="90">
        <f>IF(ISNA(VLOOKUP($B12,'[1]1718  Exp_Rev Access'!$F$7:$GK$318,34,FALSE)),"",VLOOKUP($B12,'[1]1718  Exp_Rev Access'!$F$7:$GK$318,34,FALSE))</f>
        <v>22148.81</v>
      </c>
      <c r="AR12" s="90">
        <f>IF(ISNA(VLOOKUP($B12,'[1]1718  Exp_Rev Access'!$F$7:$GK$318,35,FALSE)),"",VLOOKUP($B12,'[1]1718  Exp_Rev Access'!$F$7:$GK$318,35,FALSE))</f>
        <v>64892.639999999999</v>
      </c>
      <c r="AS12" s="90">
        <f>IF(ISNA(VLOOKUP($B12,'[1]1718  Exp_Rev Access'!$F$7:$GK$318,36,FALSE)),"",VLOOKUP($B12,'[1]1718  Exp_Rev Access'!$F$7:$GK$318,36,FALSE))</f>
        <v>0</v>
      </c>
      <c r="AT12" s="90">
        <f>IF(ISNA(VLOOKUP($B12,'[1]1718  Exp_Rev Access'!$F$7:$GK$318,37,FALSE)),"",VLOOKUP($B12,'[1]1718  Exp_Rev Access'!$F$7:$GK$318,37,FALSE))</f>
        <v>0</v>
      </c>
      <c r="AU12" s="56">
        <f t="shared" si="34"/>
        <v>2056346.66</v>
      </c>
      <c r="AV12" s="93">
        <f t="shared" si="21"/>
        <v>0.47642472585765239</v>
      </c>
      <c r="AW12" s="56">
        <f t="shared" si="22"/>
        <v>10340.155176748629</v>
      </c>
      <c r="AX12" s="90">
        <f>IF(ISNA(VLOOKUP($B12,'[1]1718  Exp_Rev Access'!$F$7:$GK$318,39,FALSE)),"",VLOOKUP($B12,'[1]1718  Exp_Rev Access'!$F$7:$GK$318,39,FALSE))</f>
        <v>0</v>
      </c>
      <c r="AY12" s="90">
        <f>IF(ISNA(VLOOKUP($B12,'[1]1718  Exp_Rev Access'!$F$7:$GK$318,40,FALSE)),"",VLOOKUP($B12,'[1]1718  Exp_Rev Access'!$F$7:$GK$318,40,FALSE))</f>
        <v>186262.95</v>
      </c>
      <c r="AZ12" s="90">
        <f>IF(ISNA(VLOOKUP($B12,'[1]1718  Exp_Rev Access'!$F$7:$GK$318,41,FALSE)),"",VLOOKUP($B12,'[1]1718  Exp_Rev Access'!$F$7:$GK$318,41,FALSE))</f>
        <v>4282.08</v>
      </c>
      <c r="BA12" s="90">
        <f>IF(ISNA(VLOOKUP($B12,'[1]1718  Exp_Rev Access'!$F$7:$GK$318,42,FALSE)),"",VLOOKUP($B12,'[1]1718  Exp_Rev Access'!$F$7:$GK$318,42,FALSE))</f>
        <v>0</v>
      </c>
      <c r="BB12" s="90">
        <f>IF(ISNA(VLOOKUP($B12,'[1]1718  Exp_Rev Access'!$F$7:$GK$318,43,FALSE)),"",VLOOKUP($B12,'[1]1718  Exp_Rev Access'!$F$7:$GK$318,43,FALSE))</f>
        <v>0</v>
      </c>
      <c r="BC12" s="90">
        <f>IF(ISNA(VLOOKUP($B12,'[1]1718  Exp_Rev Access'!$F$7:$GK$318,44,FALSE)),"",VLOOKUP($B12,'[1]1718  Exp_Rev Access'!$F$7:$GK$318,44,FALSE))</f>
        <v>100976.09</v>
      </c>
      <c r="BD12" s="90">
        <f>IF(ISNA(VLOOKUP($B12,'[1]1718  Exp_Rev Access'!$F$7:$GK$318,45,FALSE)),"",VLOOKUP($B12,'[1]1718  Exp_Rev Access'!$F$7:$GK$318,45,FALSE))</f>
        <v>0</v>
      </c>
      <c r="BE12" s="90">
        <f>IF(ISNA(VLOOKUP($B12,'[1]1718  Exp_Rev Access'!$F$7:$GK$318,46,FALSE)),"",VLOOKUP($B12,'[1]1718  Exp_Rev Access'!$F$7:$GK$318,46,FALSE))</f>
        <v>12655.3</v>
      </c>
      <c r="BF12" s="90">
        <f>IF(ISNA(VLOOKUP($B12,'[1]1718  Exp_Rev Access'!$F$7:$GK$318,47,FALSE)),"",VLOOKUP($B12,'[1]1718  Exp_Rev Access'!$F$7:$GK$318,47,FALSE))</f>
        <v>0</v>
      </c>
      <c r="BG12" s="90">
        <f>IF(ISNA(VLOOKUP($B12,'[1]1718  Exp_Rev Access'!$F$7:$GK$318,48,FALSE)),"",VLOOKUP($B12,'[1]1718  Exp_Rev Access'!$F$7:$GK$318,48,FALSE))</f>
        <v>32727.58</v>
      </c>
      <c r="BH12" s="90">
        <f>IF(ISNA(VLOOKUP($B12,'[1]1718  Exp_Rev Access'!$F$7:$GK$318,49,FALSE)),"",VLOOKUP($B12,'[1]1718  Exp_Rev Access'!$F$7:$GK$318,49,FALSE))</f>
        <v>0</v>
      </c>
      <c r="BI12" s="90">
        <f>IF(ISNA(VLOOKUP($B12,'[1]1718  Exp_Rev Access'!$F$7:$GK$318,50,FALSE)),"",VLOOKUP($B12,'[1]1718  Exp_Rev Access'!$F$7:$GK$318,50,FALSE))</f>
        <v>0</v>
      </c>
      <c r="BJ12" s="90">
        <f>IF(ISNA(VLOOKUP($B12,'[1]1718  Exp_Rev Access'!$F$7:$GK$318,51,FALSE)),"",VLOOKUP($B12,'[1]1718  Exp_Rev Access'!$F$7:$GK$318,51,FALSE))</f>
        <v>3082.29</v>
      </c>
      <c r="BK12" s="90">
        <f>IF(ISNA(VLOOKUP($B12,'[1]1718  Exp_Rev Access'!$F$7:$GK$318,52,FALSE)),"",VLOOKUP($B12,'[1]1718  Exp_Rev Access'!$F$7:$GK$318,52,FALSE))</f>
        <v>758230.94</v>
      </c>
      <c r="BL12" s="90">
        <f>IF(ISNA(VLOOKUP($B12,'[1]1718  Exp_Rev Access'!$F$7:$GK$318,53,FALSE)),"",VLOOKUP($B12,'[1]1718  Exp_Rev Access'!$F$7:$GK$318,53,FALSE))</f>
        <v>34588.49</v>
      </c>
      <c r="BM12" s="90">
        <f>IF(ISNA(VLOOKUP($B12,'[1]1718  Exp_Rev Access'!$F$7:$GK$318,54,FALSE)),"",VLOOKUP($B12,'[1]1718  Exp_Rev Access'!$F$7:$GK$318,54,FALSE))</f>
        <v>0</v>
      </c>
      <c r="BN12" s="90">
        <f>IF(ISNA(VLOOKUP($B12,'[1]1718  Exp_Rev Access'!$F$7:$GK$318,55,FALSE)),"",VLOOKUP($B12,'[1]1718  Exp_Rev Access'!$F$7:$GK$318,55,FALSE))</f>
        <v>0</v>
      </c>
      <c r="BO12" s="90">
        <f>IF(ISNA(VLOOKUP($B12,'[1]1718  Exp_Rev Access'!$F$7:$GK$318,56,FALSE)),"",VLOOKUP($B12,'[1]1718  Exp_Rev Access'!$F$7:$GK$318,56,FALSE))</f>
        <v>0</v>
      </c>
      <c r="BP12" s="90">
        <f>IF(ISNA(VLOOKUP($B12,'[1]1718  Exp_Rev Access'!$F$7:$GK$318,57,FALSE)),"",VLOOKUP($B12,'[1]1718  Exp_Rev Access'!$F$7:$GK$318,57,FALSE))</f>
        <v>0</v>
      </c>
      <c r="BQ12" s="90">
        <f>IF(ISNA(VLOOKUP($B12,'[1]1718  Exp_Rev Access'!$F$7:$GK$318,58,FALSE)),"",VLOOKUP($B12,'[1]1718  Exp_Rev Access'!$F$7:$GK$318,58,FALSE))</f>
        <v>0</v>
      </c>
      <c r="BR12" s="90">
        <f>IF(ISNA(VLOOKUP($B12,'[1]1718  Exp_Rev Access'!$F$7:$GK$318,59,FALSE)),"",VLOOKUP($B12,'[1]1718  Exp_Rev Access'!$F$7:$GK$318,59,FALSE))</f>
        <v>0</v>
      </c>
      <c r="BS12" s="90">
        <f>IF(ISNA(VLOOKUP($B12,'[1]1718  Exp_Rev Access'!$F$7:$GK$318,60,FALSE)),"",VLOOKUP($B12,'[1]1718  Exp_Rev Access'!$F$7:$GK$318,60,FALSE))</f>
        <v>0</v>
      </c>
      <c r="BT12" s="90">
        <f>IF(ISNA(VLOOKUP($B12,'[1]1718  Exp_Rev Access'!$F$7:$GK$318,61,FALSE)),"",VLOOKUP($B12,'[1]1718  Exp_Rev Access'!$F$7:$GK$318,61,FALSE))</f>
        <v>0</v>
      </c>
      <c r="BU12" s="90">
        <f>IF(ISNA(VLOOKUP($B12,'[1]1718  Exp_Rev Access'!$F$7:$GK$318,62,FALSE)),"",VLOOKUP($B12,'[1]1718  Exp_Rev Access'!$F$7:$GK$318,62,FALSE))</f>
        <v>0</v>
      </c>
      <c r="BV12" s="56">
        <f t="shared" si="35"/>
        <v>1132805.72</v>
      </c>
      <c r="BW12" s="92">
        <f t="shared" si="23"/>
        <v>0.26245412074683</v>
      </c>
      <c r="BX12" s="71">
        <f t="shared" si="24"/>
        <v>5696.2121989239195</v>
      </c>
      <c r="BY12" s="90">
        <f>IF(ISNA(VLOOKUP($B12,'[1]1718  Exp_Rev Access'!$F$7:$GK$318,64,FALSE)),"",VLOOKUP($B12,'[1]1718  Exp_Rev Access'!$F$7:$GK$318,64,FALSE))</f>
        <v>0</v>
      </c>
      <c r="BZ12" s="90">
        <f>IF(ISNA(VLOOKUP($B12,'[1]1718  Exp_Rev Access'!$F$7:$GK$318,65,FALSE)),"",VLOOKUP($B12,'[1]1718  Exp_Rev Access'!$F$7:$GK$318,65,FALSE))</f>
        <v>0</v>
      </c>
      <c r="CA12" s="90">
        <f>IF(ISNA(VLOOKUP($B12,'[1]1718  Exp_Rev Access'!$F$7:$GK$318,66,FALSE)),"",VLOOKUP($B12,'[1]1718  Exp_Rev Access'!$F$7:$GK$318,66,FALSE))</f>
        <v>0</v>
      </c>
      <c r="CB12" s="90">
        <f>IF(ISNA(VLOOKUP($B12,'[1]1718  Exp_Rev Access'!$F$7:$GK$318,67,FALSE)),"",VLOOKUP($B12,'[1]1718  Exp_Rev Access'!$F$7:$GK$318,67,FALSE))</f>
        <v>0</v>
      </c>
      <c r="CC12" s="90">
        <f>IF(ISNA(VLOOKUP($B12,'[1]1718  Exp_Rev Access'!$F$7:$GK$318,68,FALSE)),"",VLOOKUP($B12,'[1]1718  Exp_Rev Access'!$F$7:$GK$318,68,FALSE))</f>
        <v>0</v>
      </c>
      <c r="CD12" s="90">
        <f>IF(ISNA(VLOOKUP($B12,'[1]1718  Exp_Rev Access'!$F$7:$GK$318,69,FALSE)),"",VLOOKUP($B12,'[1]1718  Exp_Rev Access'!$F$7:$GK$318,69,FALSE))</f>
        <v>0</v>
      </c>
      <c r="CE12" s="56">
        <f t="shared" si="36"/>
        <v>0</v>
      </c>
      <c r="CF12" s="92">
        <f t="shared" si="25"/>
        <v>0</v>
      </c>
      <c r="CG12" s="78">
        <f t="shared" si="26"/>
        <v>0</v>
      </c>
      <c r="CH12" s="90">
        <f>IF(ISNA(VLOOKUP($B12,'[1]1718  Exp_Rev Access'!$F$7:$GK$318,$CH$2,FALSE)),"",VLOOKUP($B12,'[1]1718  Exp_Rev Access'!$F$7:$GK$318,$CH$2,FALSE))</f>
        <v>0</v>
      </c>
      <c r="CI12" s="90">
        <f>IF(ISNA(VLOOKUP($B12,'[1]1718  Exp_Rev Access'!$F$7:$GK$318,$CI$2,FALSE)),"",VLOOKUP($B12,'[1]1718  Exp_Rev Access'!$F$7:$GK$318,$CI$2,FALSE))</f>
        <v>0</v>
      </c>
      <c r="CJ12" s="90">
        <f>IF(ISNA(VLOOKUP($B12,'[1]1718  Exp_Rev Access'!$F$7:$GK$318,$CJ$2,FALSE)),"",VLOOKUP($B12,'[1]1718  Exp_Rev Access'!$F$7:$GK$318,$CJ$2,FALSE))</f>
        <v>0</v>
      </c>
      <c r="CK12" s="90">
        <f>IF(ISNA(VLOOKUP($B12,'[1]1718  Exp_Rev Access'!$F$7:$GK$318,$CK$2,FALSE)),"",VLOOKUP($B12,'[1]1718  Exp_Rev Access'!$F$7:$GK$318,$CK$2,FALSE))</f>
        <v>0</v>
      </c>
      <c r="CL12" s="90">
        <f>IF(ISNA(VLOOKUP($B12,'[1]1718  Exp_Rev Access'!$F$7:$GK$318,$CL$2,FALSE)),"",VLOOKUP($B12,'[1]1718  Exp_Rev Access'!$F$7:$GK$318,$CL$2,FALSE))</f>
        <v>0</v>
      </c>
      <c r="CM12" s="90">
        <f>IF(ISNA(VLOOKUP($B12,'[1]1718  Exp_Rev Access'!$F$7:$GK$318,$CM$2,FALSE)),"",VLOOKUP($B12,'[1]1718  Exp_Rev Access'!$F$7:$GK$318,$CM$2,FALSE))</f>
        <v>0</v>
      </c>
      <c r="CN12" s="90">
        <f>IF(ISNA(VLOOKUP($B12,'[1]1718  Exp_Rev Access'!$F$7:$GK$318,$CN$2,FALSE)),"",VLOOKUP($B12,'[1]1718  Exp_Rev Access'!$F$7:$GK$318,$CN$2,FALSE))</f>
        <v>0</v>
      </c>
      <c r="CO12" s="90">
        <f>IF(ISNA(VLOOKUP($B12,'[1]1718  Exp_Rev Access'!$F$7:$GK$318,$CO$2,FALSE)),"",VLOOKUP($B12,'[1]1718  Exp_Rev Access'!$F$7:$GK$318,$CO$2,FALSE))</f>
        <v>0</v>
      </c>
      <c r="CP12" s="90">
        <f>IF(ISNA(VLOOKUP($B12,'[1]1718  Exp_Rev Access'!$F$7:$GK$318,$CP$2,FALSE)),"",VLOOKUP($B12,'[1]1718  Exp_Rev Access'!$F$7:$GK$318,$CP$2,FALSE))</f>
        <v>0</v>
      </c>
      <c r="CQ12" s="90">
        <f>IF(ISNA(VLOOKUP($B12,'[1]1718  Exp_Rev Access'!$F$7:$GK$318,$CQ$2,FALSE)),"",VLOOKUP($B12,'[1]1718  Exp_Rev Access'!$F$7:$GK$318,$CQ$2,FALSE))</f>
        <v>46822</v>
      </c>
      <c r="CR12" s="90">
        <f>IF(ISNA(VLOOKUP($B12,'[1]1718  Exp_Rev Access'!$F$7:$GK$318,$CR$2,FALSE)),"",VLOOKUP($B12,'[1]1718  Exp_Rev Access'!$F$7:$GK$318,$CR$2,FALSE))</f>
        <v>0</v>
      </c>
      <c r="CS12" s="90">
        <f>IF(ISNA(VLOOKUP($B12,'[1]1718  Exp_Rev Access'!$F$7:$GK$318,$CS$2,FALSE)),"",VLOOKUP($B12,'[1]1718  Exp_Rev Access'!$F$7:$GK$318,$CS$2,FALSE))</f>
        <v>1815.58</v>
      </c>
      <c r="CT12" s="90">
        <f>IF(ISNA(VLOOKUP($B12,'[1]1718  Exp_Rev Access'!$F$7:$GK$318,$CT$2,FALSE)),"",VLOOKUP($B12,'[1]1718  Exp_Rev Access'!$F$7:$GK$318,$CT$2,FALSE))</f>
        <v>0</v>
      </c>
      <c r="CU12" s="90">
        <f>IF(ISNA(VLOOKUP($B12,'[1]1718  Exp_Rev Access'!$F$7:$GK$318,$CU$2,FALSE)),"",VLOOKUP($B12,'[1]1718  Exp_Rev Access'!$F$7:$GK$318,$CU$2,FALSE))</f>
        <v>61432.65</v>
      </c>
      <c r="CV12" s="90">
        <f>IF(ISNA(VLOOKUP($B12,'[1]1718  Exp_Rev Access'!$F$7:$GK$318,$CV$2,FALSE)),"",VLOOKUP($B12,'[1]1718  Exp_Rev Access'!$F$7:$GK$318,$CV$2,FALSE))</f>
        <v>10834</v>
      </c>
      <c r="CW12" s="90">
        <f>IF(ISNA(VLOOKUP($B12,'[1]1718  Exp_Rev Access'!$F$7:$GK$318,$CW$2,FALSE)),"",VLOOKUP($B12,'[1]1718  Exp_Rev Access'!$F$7:$GK$318,$CW$2,FALSE))</f>
        <v>21585</v>
      </c>
      <c r="CX12" s="90">
        <f>IF(ISNA(VLOOKUP($B12,'[1]1718  Exp_Rev Access'!$F$7:$GK$318,$CX$2,FALSE)),"",VLOOKUP($B12,'[1]1718  Exp_Rev Access'!$F$7:$GK$318,$CX$2,FALSE))</f>
        <v>0</v>
      </c>
      <c r="CY12" s="90">
        <f>IF(ISNA(VLOOKUP($B12,'[1]1718  Exp_Rev Access'!$F$7:$GK$318,$CY$2,FALSE)),"",VLOOKUP($B12,'[1]1718  Exp_Rev Access'!$F$7:$GK$318,$CY$2,FALSE))</f>
        <v>0</v>
      </c>
      <c r="CZ12" s="90">
        <f>IF(ISNA(VLOOKUP($B12,'[1]1718  Exp_Rev Access'!$F$7:$GK$318,$CZ$2,FALSE)),"",VLOOKUP($B12,'[1]1718  Exp_Rev Access'!$F$7:$GK$318,$CZ$2,FALSE))</f>
        <v>0</v>
      </c>
      <c r="DA12" s="90">
        <f>IF(ISNA(VLOOKUP($B12,'[1]1718  Exp_Rev Access'!$F$7:$GK$318,$DA$2,FALSE)),"",VLOOKUP($B12,'[1]1718  Exp_Rev Access'!$F$7:$GK$318,$DA$2,FALSE))</f>
        <v>0</v>
      </c>
      <c r="DB12" s="90">
        <f>IF(ISNA(VLOOKUP($B12,'[1]1718  Exp_Rev Access'!$F$7:$GK$318,$DB$2,FALSE)),"",VLOOKUP($B12,'[1]1718  Exp_Rev Access'!$F$7:$GK$318,$DB$2,FALSE))</f>
        <v>0</v>
      </c>
      <c r="DC12" s="90">
        <f>IF(ISNA(VLOOKUP($B12,'[1]1718  Exp_Rev Access'!$F$7:$GK$318,$DC$2,FALSE)),"",VLOOKUP($B12,'[1]1718  Exp_Rev Access'!$F$7:$GK$318,$DC$2,FALSE))</f>
        <v>0</v>
      </c>
      <c r="DD12" s="90">
        <f>IF(ISNA(VLOOKUP($B12,'[1]1718  Exp_Rev Access'!$F$7:$GK$318,$DD$2,FALSE)),"",VLOOKUP($B12,'[1]1718  Exp_Rev Access'!$F$7:$GK$318,$DD$2,FALSE))</f>
        <v>0</v>
      </c>
      <c r="DE12" s="90">
        <f>IF(ISNA(VLOOKUP($B12,'[1]1718  Exp_Rev Access'!$F$7:$GK$318,$DE$2,FALSE)),"",VLOOKUP($B12,'[1]1718  Exp_Rev Access'!$F$7:$GK$318,$DE$2,FALSE))</f>
        <v>0</v>
      </c>
      <c r="DF12" s="90">
        <f>IF(ISNA(VLOOKUP($B12,'[1]1718  Exp_Rev Access'!$F$7:$GK$318,$DF$2,FALSE)),"",VLOOKUP($B12,'[1]1718  Exp_Rev Access'!$F$7:$GK$318,$DF$2,FALSE))</f>
        <v>0</v>
      </c>
      <c r="DG12" s="90">
        <f>IF(ISNA(VLOOKUP($B12,'[1]1718  Exp_Rev Access'!$F$7:$GK$318,$DG$2,FALSE)),"",VLOOKUP($B12,'[1]1718  Exp_Rev Access'!$F$7:$GK$318,$DG$2,FALSE))</f>
        <v>0</v>
      </c>
      <c r="DH12" s="90">
        <f>IF(ISNA(VLOOKUP($B12,'[1]1718  Exp_Rev Access'!$F$7:$GK$318,$DH$2,FALSE)),"",VLOOKUP($B12,'[1]1718  Exp_Rev Access'!$F$7:$GK$318,$DH$2,FALSE))</f>
        <v>0</v>
      </c>
      <c r="DI12" s="90">
        <f>IF(ISNA(VLOOKUP($B12,'[1]1718  Exp_Rev Access'!$F$7:$GK$318,$DI$2,FALSE)),"",VLOOKUP($B12,'[1]1718  Exp_Rev Access'!$F$7:$GK$318,$DI$2,FALSE))</f>
        <v>114304.63</v>
      </c>
      <c r="DJ12" s="90">
        <f>IF(ISNA(VLOOKUP($B12,'[1]1718  Exp_Rev Access'!$F$7:$GK$318,$DJ$2,FALSE)),"",VLOOKUP($B12,'[1]1718  Exp_Rev Access'!$F$7:$GK$318,$DJ$2,FALSE))</f>
        <v>0</v>
      </c>
      <c r="DK12" s="90">
        <f>IF(ISNA(VLOOKUP($B12,'[1]1718  Exp_Rev Access'!$F$7:$GK$318,$DK$2,FALSE)),"",VLOOKUP($B12,'[1]1718  Exp_Rev Access'!$F$7:$GK$318,$DK$2,FALSE))</f>
        <v>0</v>
      </c>
      <c r="DL12" s="90">
        <f>IF(ISNA(VLOOKUP($B12,'[1]1718  Exp_Rev Access'!$F$7:$GK$318,$DL$2,FALSE)),"",VLOOKUP($B12,'[1]1718  Exp_Rev Access'!$F$7:$GK$318,$DL$2,FALSE))</f>
        <v>0</v>
      </c>
      <c r="DM12" s="90">
        <f>IF(ISNA(VLOOKUP($B12,'[1]1718  Exp_Rev Access'!$F$7:$GK$318,$DM$2,FALSE)),"",VLOOKUP($B12,'[1]1718  Exp_Rev Access'!$F$7:$GK$318,$DM$2,FALSE))</f>
        <v>0</v>
      </c>
      <c r="DN12" s="90">
        <f>IF(ISNA(VLOOKUP($B12,'[1]1718  Exp_Rev Access'!$F$7:$GK$318,$DN$2,FALSE)),"",VLOOKUP($B12,'[1]1718  Exp_Rev Access'!$F$7:$GK$318,$DN$2,FALSE))</f>
        <v>0</v>
      </c>
      <c r="DO12" s="90">
        <f>IF(ISNA(VLOOKUP($B12,'[1]1718  Exp_Rev Access'!$F$7:$GK$318,$DO$2,FALSE)),"",VLOOKUP($B12,'[1]1718  Exp_Rev Access'!$F$7:$GK$318,$DO$2,FALSE))</f>
        <v>0</v>
      </c>
      <c r="DP12" s="90">
        <f>IF(ISNA(VLOOKUP($B12,'[1]1718  Exp_Rev Access'!$F$7:$GK$318,$DP$2,FALSE)),"",VLOOKUP($B12,'[1]1718  Exp_Rev Access'!$F$7:$GK$318,$DP$2,FALSE))</f>
        <v>0</v>
      </c>
      <c r="DQ12" s="90">
        <f>IF(ISNA(VLOOKUP($B12,'[1]1718  Exp_Rev Access'!$F$7:$GK$318,$DQ$2,FALSE)),"",VLOOKUP($B12,'[1]1718  Exp_Rev Access'!$F$7:$GK$318,$DQ$2,FALSE))</f>
        <v>0</v>
      </c>
      <c r="DR12" s="90">
        <f>IF(ISNA(VLOOKUP($B12,'[1]1718  Exp_Rev Access'!$F$7:$GK$318,$DR$2,FALSE)),"",VLOOKUP($B12,'[1]1718  Exp_Rev Access'!$F$7:$GK$318,$DR$2,FALSE))</f>
        <v>0</v>
      </c>
      <c r="DS12" s="90">
        <f>IF(ISNA(VLOOKUP($B12,'[1]1718  Exp_Rev Access'!$F$7:$GK$318,$DS$2,FALSE)),"",VLOOKUP($B12,'[1]1718  Exp_Rev Access'!$F$7:$GK$318,$DS$2,FALSE))</f>
        <v>0</v>
      </c>
      <c r="DT12" s="90">
        <f>IF(ISNA(VLOOKUP($B12,'[1]1718  Exp_Rev Access'!$F$7:$GK$318,$DT$2,FALSE)),"",VLOOKUP($B12,'[1]1718  Exp_Rev Access'!$F$7:$GK$318,$DT$2,FALSE))</f>
        <v>0</v>
      </c>
      <c r="DU12" s="90">
        <f>IF(ISNA(VLOOKUP($B12,'[1]1718  Exp_Rev Access'!$F$7:$GK$318,$DU$2,FALSE)),"",VLOOKUP($B12,'[1]1718  Exp_Rev Access'!$F$7:$GK$318,$DU$2,FALSE))</f>
        <v>0</v>
      </c>
      <c r="DV12" s="90">
        <f>IF(ISNA(VLOOKUP($B12,'[1]1718  Exp_Rev Access'!$F$7:$GK$318,$DV$2,FALSE)),"",VLOOKUP($B12,'[1]1718  Exp_Rev Access'!$F$7:$GK$318,$DV$2,FALSE))</f>
        <v>0</v>
      </c>
      <c r="DW12" s="90">
        <f>IF(ISNA(VLOOKUP($B12,'[1]1718  Exp_Rev Access'!$F$7:$GK$318,$DW$2,FALSE)),"",VLOOKUP($B12,'[1]1718  Exp_Rev Access'!$F$7:$GK$318,$DW$2,FALSE))</f>
        <v>0</v>
      </c>
      <c r="DX12" s="90">
        <f>IF(ISNA(VLOOKUP($B12,'[1]1718  Exp_Rev Access'!$F$7:$GK$318,$DX$2,FALSE)),"",VLOOKUP($B12,'[1]1718  Exp_Rev Access'!$F$7:$GK$318,$DX$2,FALSE))</f>
        <v>0</v>
      </c>
      <c r="DY12" s="90">
        <f>IF(ISNA(VLOOKUP($B12,'[1]1718  Exp_Rev Access'!$F$7:$GK$318,$DY$2,FALSE)),"",VLOOKUP($B12,'[1]1718  Exp_Rev Access'!$F$7:$GK$318,$DY$2,FALSE))</f>
        <v>0</v>
      </c>
      <c r="DZ12" s="90">
        <f>IF(ISNA(VLOOKUP($B12,'[1]1718  Exp_Rev Access'!$F$7:$GK$318,$DZ$2,FALSE)),"",VLOOKUP($B12,'[1]1718  Exp_Rev Access'!$F$7:$GK$318,$DZ$2,FALSE))</f>
        <v>0</v>
      </c>
      <c r="EA12" s="90">
        <f>IF(ISNA(VLOOKUP($B12,'[1]1718  Exp_Rev Access'!$F$7:$GK$318,$EA$2,FALSE)),"",VLOOKUP($B12,'[1]1718  Exp_Rev Access'!$F$7:$GK$318,$EA$2,FALSE))</f>
        <v>0</v>
      </c>
      <c r="EB12" s="90">
        <f>IF(ISNA(VLOOKUP($B12,'[1]1718  Exp_Rev Access'!$F$7:$GK$318,$EB$2,FALSE)),"",VLOOKUP($B12,'[1]1718  Exp_Rev Access'!$F$7:$GK$318,$EB$2,FALSE))</f>
        <v>0</v>
      </c>
      <c r="EC12" s="90">
        <f>IF(ISNA(VLOOKUP($B12,'[1]1718  Exp_Rev Access'!$F$7:$GK$318,$EC$2,FALSE)),"",VLOOKUP($B12,'[1]1718  Exp_Rev Access'!$F$7:$GK$318,$EC$2,FALSE))</f>
        <v>0</v>
      </c>
      <c r="ED12" s="90">
        <f>IF(ISNA(VLOOKUP($B12,'[1]1718  Exp_Rev Access'!$F$7:$GK$318,$ED$2,FALSE)),"",VLOOKUP($B12,'[1]1718  Exp_Rev Access'!$F$7:$GK$318,$ED$2,FALSE))</f>
        <v>0</v>
      </c>
      <c r="EE12" s="90">
        <f>IF(ISNA(VLOOKUP($B12,'[1]1718  Exp_Rev Access'!$F$7:$GK$318,$EE$2,FALSE)),"",VLOOKUP($B12,'[1]1718  Exp_Rev Access'!$F$7:$GK$318,$EE$2,FALSE))</f>
        <v>0</v>
      </c>
      <c r="EF12" s="90">
        <f>IF(ISNA(VLOOKUP($B12,'[1]1718  Exp_Rev Access'!$F$7:$GK$318,$EF$2,FALSE)),"",VLOOKUP($B12,'[1]1718  Exp_Rev Access'!$F$7:$GK$318,$EF$2,FALSE))</f>
        <v>0</v>
      </c>
      <c r="EG12" s="90">
        <f>IF(ISNA(VLOOKUP($B12,'[1]1718  Exp_Rev Access'!$F$7:$GK$318,$EG$2,FALSE)),"",VLOOKUP($B12,'[1]1718  Exp_Rev Access'!$F$7:$GK$318,$EG$2,FALSE))</f>
        <v>0</v>
      </c>
      <c r="EH12" s="90">
        <f>IF(ISNA(VLOOKUP($B12,'[1]1718  Exp_Rev Access'!$F$7:$GK$318,$EH$2,FALSE)),"",VLOOKUP($B12,'[1]1718  Exp_Rev Access'!$F$7:$GK$318,$EH$2,FALSE))</f>
        <v>0</v>
      </c>
      <c r="EI12" s="90">
        <f>IF(ISNA(VLOOKUP($B12,'[1]1718  Exp_Rev Access'!$F$7:$GK$318,$EI$2,FALSE)),"",VLOOKUP($B12,'[1]1718  Exp_Rev Access'!$F$7:$GK$318,$EI$2,FALSE))</f>
        <v>0</v>
      </c>
      <c r="EJ12" s="90">
        <f>IF(ISNA(VLOOKUP($B12,'[1]1718  Exp_Rev Access'!$F$7:$GK$318,$EJ$2,FALSE)),"",VLOOKUP($B12,'[1]1718  Exp_Rev Access'!$F$7:$GK$318,$EJ$2,FALSE))</f>
        <v>0</v>
      </c>
      <c r="EK12" s="90">
        <f>IF(ISNA(VLOOKUP($B12,'[1]1718  Exp_Rev Access'!$F$7:$GK$318,$EK$2,FALSE)),"",VLOOKUP($B12,'[1]1718  Exp_Rev Access'!$F$7:$GK$318,$EK$2,FALSE))</f>
        <v>0</v>
      </c>
      <c r="EL12" s="90">
        <f>IF(ISNA(VLOOKUP($B12,'[1]1718  Exp_Rev Access'!$F$7:$GK$318,$EL$2,FALSE)),"",VLOOKUP($B12,'[1]1718  Exp_Rev Access'!$F$7:$GK$318,$EL$2,FALSE))</f>
        <v>0</v>
      </c>
      <c r="EM12" s="90">
        <f>IF(ISNA(VLOOKUP($B12,'[1]1718  Exp_Rev Access'!$F$7:$GK$318,$EM$2,FALSE)),"",VLOOKUP($B12,'[1]1718  Exp_Rev Access'!$F$7:$GK$318,$EM$2,FALSE))</f>
        <v>0</v>
      </c>
      <c r="EN12" s="90">
        <f>IF(ISNA(VLOOKUP($B12,'[1]1718  Exp_Rev Access'!$F$7:$GK$318,$EN$2,FALSE)),"",VLOOKUP($B12,'[1]1718  Exp_Rev Access'!$F$7:$GK$318,$EN$2,FALSE))</f>
        <v>0</v>
      </c>
      <c r="EO12" s="90">
        <f>IF(ISNA(VLOOKUP($B12,'[1]1718  Exp_Rev Access'!$F$7:$GK$318,$EO$2,FALSE)),"",VLOOKUP($B12,'[1]1718  Exp_Rev Access'!$F$7:$GK$318,$EO$2,FALSE))</f>
        <v>0</v>
      </c>
      <c r="EP12" s="90">
        <f>IF(ISNA(VLOOKUP($B12,'[1]1718  Exp_Rev Access'!$F$7:$GK$318,$EP$2,FALSE)),"",VLOOKUP($B12,'[1]1718  Exp_Rev Access'!$F$7:$GK$318,$EP$2,FALSE))</f>
        <v>0</v>
      </c>
      <c r="EQ12" s="90">
        <f>IF(ISNA(VLOOKUP($B12,'[1]1718  Exp_Rev Access'!$F$7:$GK$318,$EQ$2,FALSE)),"",VLOOKUP($B12,'[1]1718  Exp_Rev Access'!$F$7:$GK$318,$EQ$2,FALSE))</f>
        <v>0</v>
      </c>
      <c r="ER12" s="90">
        <f>IF(ISNA(VLOOKUP($B12,'[1]1718  Exp_Rev Access'!$F$7:$GK$318,$ER$2,FALSE)),"",VLOOKUP($B12,'[1]1718  Exp_Rev Access'!$F$7:$GK$318,$ER$2,FALSE))</f>
        <v>0</v>
      </c>
      <c r="ES12" s="90">
        <f>IF(ISNA(VLOOKUP($B12,'[1]1718  Exp_Rev Access'!$F$7:$GK$318,$ES$2,FALSE)),"",VLOOKUP($B12,'[1]1718  Exp_Rev Access'!$F$7:$GK$318,$ES$2,FALSE))</f>
        <v>0</v>
      </c>
      <c r="ET12" s="90">
        <f>IF(ISNA(VLOOKUP($B12,'[1]1718  Exp_Rev Access'!$F$7:$GK$318,$ET$2,FALSE)),"",VLOOKUP($B12,'[1]1718  Exp_Rev Access'!$F$7:$GK$318,$ET$2,FALSE))</f>
        <v>0</v>
      </c>
      <c r="EU12" s="90">
        <f>IF(ISNA(VLOOKUP($B12,'[1]1718  Exp_Rev Access'!$F$7:$GK$318,$EU$2,FALSE)),"",VLOOKUP($B12,'[1]1718  Exp_Rev Access'!$F$7:$GK$318,$EU$2,FALSE))</f>
        <v>0</v>
      </c>
      <c r="EV12" s="90">
        <f>IF(ISNA(VLOOKUP($B12,'[1]1718  Exp_Rev Access'!$F$7:$GK$318,$EV$2,FALSE)),"",VLOOKUP($B12,'[1]1718  Exp_Rev Access'!$F$7:$GK$318,$EV$2,FALSE))</f>
        <v>0</v>
      </c>
      <c r="EW12" s="90">
        <f>IF(ISNA(VLOOKUP($B12,'[1]1718  Exp_Rev Access'!$F$7:$GK$318,$EW$2,FALSE)),"",VLOOKUP($B12,'[1]1718  Exp_Rev Access'!$F$7:$GK$318,$EW$2,FALSE))</f>
        <v>0</v>
      </c>
      <c r="EX12" s="90">
        <f>IF(ISNA(VLOOKUP($B12,'[1]1718  Exp_Rev Access'!$F$7:$GK$318,$EX$2,FALSE)),"",VLOOKUP($B12,'[1]1718  Exp_Rev Access'!$F$7:$GK$318,$EX$2,FALSE))</f>
        <v>0</v>
      </c>
      <c r="EY12" s="90">
        <f>IF(ISNA(VLOOKUP($B12,'[1]1718  Exp_Rev Access'!$F$7:$GK$318,$EY$2,FALSE)),"",VLOOKUP($B12,'[1]1718  Exp_Rev Access'!$F$7:$GK$318,$EY$2,FALSE))</f>
        <v>0</v>
      </c>
      <c r="EZ12" s="90">
        <f>IF(ISNA(VLOOKUP($B12,'[1]1718  Exp_Rev Access'!$F$7:$GK$318,$EZ$2,FALSE)),"",VLOOKUP($B12,'[1]1718  Exp_Rev Access'!$F$7:$GK$318,$EZ$2,FALSE))</f>
        <v>0</v>
      </c>
      <c r="FA12" s="90">
        <f>IF(ISNA(VLOOKUP($B12,'[1]1718  Exp_Rev Access'!$F$7:$GK$318,$FA$2,FALSE)),"",VLOOKUP($B12,'[1]1718  Exp_Rev Access'!$F$7:$GK$318,$FA$2,FALSE))</f>
        <v>0</v>
      </c>
      <c r="FB12" s="90">
        <f>IF(ISNA(VLOOKUP($B12,'[1]1718  Exp_Rev Access'!$F$7:$GK$318,$FB$2,FALSE)),"",VLOOKUP($B12,'[1]1718  Exp_Rev Access'!$F$7:$GK$318,$FB$2,FALSE))</f>
        <v>0</v>
      </c>
      <c r="FC12" s="90">
        <f>IF(ISNA(VLOOKUP($B12,'[1]1718  Exp_Rev Access'!$F$7:$GK$318,$FC$2,FALSE)),"",VLOOKUP($B12,'[1]1718  Exp_Rev Access'!$F$7:$GK$318,$FC$2,FALSE))</f>
        <v>0</v>
      </c>
      <c r="FD12" s="90">
        <f>IF(ISNA(VLOOKUP($B12,'[1]1718  Exp_Rev Access'!$F$7:$GK$318,$FD$2,FALSE)),"",VLOOKUP($B12,'[1]1718  Exp_Rev Access'!$F$7:$GK$318,$FD$2,FALSE))</f>
        <v>0</v>
      </c>
      <c r="FE12" s="90">
        <f>IF(ISNA(VLOOKUP($B12,'[1]1718  Exp_Rev Access'!$F$7:$GK$318,$FE$2,FALSE)),"",VLOOKUP($B12,'[1]1718  Exp_Rev Access'!$F$7:$GK$318,$FE$2,FALSE))</f>
        <v>0</v>
      </c>
      <c r="FF12" s="90">
        <f>IF(ISNA(VLOOKUP($B12,'[1]1718  Exp_Rev Access'!$F$7:$GK$318,$FF$2,FALSE)),"",VLOOKUP($B12,'[1]1718  Exp_Rev Access'!$F$7:$GK$318,$FF$2,FALSE))</f>
        <v>0</v>
      </c>
      <c r="FG12" s="90">
        <f>IF(ISNA(VLOOKUP($B12,'[1]1718  Exp_Rev Access'!$F$7:$GK$318,$FG$2,FALSE)),"",VLOOKUP($B12,'[1]1718  Exp_Rev Access'!$F$7:$GK$318,$FG$2,FALSE))</f>
        <v>0</v>
      </c>
      <c r="FH12" s="90">
        <f>IF(ISNA(VLOOKUP($B12,'[1]1718  Exp_Rev Access'!$F$7:$GK$318,$FH$2,FALSE)),"",VLOOKUP($B12,'[1]1718  Exp_Rev Access'!$F$7:$GK$318,$FH$2,FALSE))</f>
        <v>0</v>
      </c>
      <c r="FI12" s="90">
        <f>IF(ISNA(VLOOKUP($B12,'[1]1718  Exp_Rev Access'!$F$7:$GK$318,$FI$2,FALSE)),"",VLOOKUP($B12,'[1]1718  Exp_Rev Access'!$F$7:$GK$318,$FI$2,FALSE))</f>
        <v>0</v>
      </c>
      <c r="FJ12" s="90">
        <f>IF(ISNA(VLOOKUP($B12,'[1]1718  Exp_Rev Access'!$F$7:$GK$318,$FJ$2,FALSE)),"",VLOOKUP($B12,'[1]1718  Exp_Rev Access'!$F$7:$GK$318,$FJ$2,FALSE))</f>
        <v>0</v>
      </c>
      <c r="FK12" s="90">
        <f>IF(ISNA(VLOOKUP($B12,'[1]1718  Exp_Rev Access'!$F$7:$GK$318,$FK$2,FALSE)),"",VLOOKUP($B12,'[1]1718  Exp_Rev Access'!$F$7:$GK$318,$FK$2,FALSE))</f>
        <v>0</v>
      </c>
      <c r="FL12" s="90">
        <f>IF(ISNA(VLOOKUP($B12,'[1]1718  Exp_Rev Access'!$F$7:$GK$318,$FL$2,FALSE)),"",VLOOKUP($B12,'[1]1718  Exp_Rev Access'!$F$7:$GK$318,$FL$2,FALSE))</f>
        <v>0</v>
      </c>
      <c r="FM12" s="90">
        <f>IF(ISNA(VLOOKUP($B12,'[1]1718  Exp_Rev Access'!$F$7:$GK$318,$FM$2,FALSE)),"",VLOOKUP($B12,'[1]1718  Exp_Rev Access'!$F$7:$GK$318,$FM$2,FALSE))</f>
        <v>0</v>
      </c>
      <c r="FN12" s="90">
        <f>IF(ISNA(VLOOKUP($B12,'[1]1718  Exp_Rev Access'!$F$7:$GK$318,$FN$2,FALSE)),"",VLOOKUP($B12,'[1]1718  Exp_Rev Access'!$F$7:$GK$318,$FN$2,FALSE))</f>
        <v>0</v>
      </c>
      <c r="FO12" s="90">
        <f>IF(ISNA(VLOOKUP($B12,'[1]1718  Exp_Rev Access'!$F$7:$GK$318,$FO$2,FALSE)),"",VLOOKUP($B12,'[1]1718  Exp_Rev Access'!$F$7:$GK$318,$FO$2,FALSE))</f>
        <v>0</v>
      </c>
      <c r="FP12" s="90">
        <f>IF(ISNA(VLOOKUP($B12,'[1]1718  Exp_Rev Access'!$F$7:$GK$318,$FP$2,FALSE)),"",VLOOKUP($B12,'[1]1718  Exp_Rev Access'!$F$7:$GK$318,$FP$2,FALSE))</f>
        <v>0</v>
      </c>
      <c r="FQ12" s="90">
        <f>IF(ISNA(VLOOKUP($B12,'[1]1718  Exp_Rev Access'!$F$7:$GK$318,$FQ$2,FALSE)),"",VLOOKUP($B12,'[1]1718  Exp_Rev Access'!$F$7:$GK$318,$FQ$2,FALSE))</f>
        <v>0</v>
      </c>
      <c r="FR12" s="90">
        <f>IF(ISNA(VLOOKUP($B12,'[1]1718  Exp_Rev Access'!$F$7:$GK$318,$FR$2,FALSE)),"",VLOOKUP($B12,'[1]1718  Exp_Rev Access'!$F$7:$GK$318,$FR$2,FALSE))</f>
        <v>7528.69</v>
      </c>
      <c r="FS12" s="56">
        <f t="shared" si="37"/>
        <v>264322.55</v>
      </c>
      <c r="FT12" s="92">
        <f t="shared" si="27"/>
        <v>6.1239576415459844E-2</v>
      </c>
      <c r="FU12" s="94">
        <f t="shared" si="28"/>
        <v>1329.1222909438325</v>
      </c>
      <c r="FV12" s="95">
        <f>IF(ISNA(VLOOKUP($B12,'[1]1718  Exp_Rev Access'!$F$7:$GK$318,$FV$2,FALSE)),"",VLOOKUP($B12,'[1]1718  Exp_Rev Access'!$F$7:$GK$318,$FV$2,FALSE))</f>
        <v>0</v>
      </c>
      <c r="FW12" s="95">
        <f>IF(ISNA(VLOOKUP($B12,'[1]1718  Exp_Rev Access'!$F$7:$GK$318,$FW$2,FALSE)),"",VLOOKUP($B12,'[1]1718  Exp_Rev Access'!$F$7:$GK$318,$FW$2,FALSE))</f>
        <v>0</v>
      </c>
      <c r="FX12" s="95">
        <f>IF(ISNA(VLOOKUP($B12,'[1]1718  Exp_Rev Access'!$F$7:$GK$318,$FX$2,FALSE)),"",VLOOKUP($B12,'[1]1718  Exp_Rev Access'!$F$7:$GK$318,$FX$2,FALSE))</f>
        <v>0</v>
      </c>
      <c r="FY12" s="95">
        <f>IF(ISNA(VLOOKUP($B12,'[1]1718  Exp_Rev Access'!$F$7:$GK$318,$FY$2,FALSE)),"",VLOOKUP($B12,'[1]1718  Exp_Rev Access'!$F$7:$GK$318,$FY$2,FALSE))</f>
        <v>0</v>
      </c>
      <c r="FZ12" s="95">
        <f>IF(ISNA(VLOOKUP($B12,'[1]1718  Exp_Rev Access'!$F$7:$GK$318,$FZ$2,FALSE)),"",VLOOKUP($B12,'[1]1718  Exp_Rev Access'!$F$7:$GK$318,$FZ$2,FALSE))</f>
        <v>0</v>
      </c>
      <c r="GA12" s="95">
        <f>IF(ISNA(VLOOKUP($B12,'[1]1718  Exp_Rev Access'!$F$7:$GK$318,$GA$2,FALSE)),"",VLOOKUP($B12,'[1]1718  Exp_Rev Access'!$F$7:$GK$318,$GA$2,FALSE))</f>
        <v>8454.8799999999992</v>
      </c>
      <c r="GB12" s="95">
        <f>IF(ISNA(VLOOKUP($B12,'[1]1718  Exp_Rev Access'!$F$7:$GK$318,$GB$2,FALSE)),"",VLOOKUP($B12,'[1]1718  Exp_Rev Access'!$F$7:$GK$318,$GB$2,FALSE))</f>
        <v>0</v>
      </c>
      <c r="GC12" s="95">
        <f>IF(ISNA(VLOOKUP($B12,'[1]1718  Exp_Rev Access'!$F$7:$GK$318,$GC$2,FALSE)),"",VLOOKUP($B12,'[1]1718  Exp_Rev Access'!$F$7:$GK$318,$GC$2,FALSE))</f>
        <v>0</v>
      </c>
      <c r="GD12" s="95">
        <f>IF(ISNA(VLOOKUP($B12,'[1]1718  Exp_Rev Access'!$F$7:$GK$318,$GD$2,FALSE)),"",VLOOKUP($B12,'[1]1718  Exp_Rev Access'!$F$7:$GK$318,$GD$2,FALSE))</f>
        <v>0</v>
      </c>
      <c r="GE12" s="95">
        <f>IF(ISNA(VLOOKUP($B12,'[1]1718  Exp_Rev Access'!$F$7:$GK$318,$GE$2,FALSE)),"",VLOOKUP($B12,'[1]1718  Exp_Rev Access'!$F$7:$GK$318,$GE$2,FALSE))</f>
        <v>0</v>
      </c>
      <c r="GF12" s="95">
        <f>IF(ISNA(VLOOKUP($B12,'[1]1718  Exp_Rev Access'!$F$7:$GK$318,$GF$2,FALSE)),"",VLOOKUP($B12,'[1]1718  Exp_Rev Access'!$F$7:$GK$318,$GF$2,FALSE))</f>
        <v>0</v>
      </c>
      <c r="GG12" s="95">
        <f>IF(ISNA(VLOOKUP($B12,'[1]1718  Exp_Rev Access'!$F$7:$GK$318,$GG$2,FALSE)),"",VLOOKUP($B12,'[1]1718  Exp_Rev Access'!$F$7:$GK$318,$GG$2,FALSE))</f>
        <v>0</v>
      </c>
      <c r="GH12" s="95">
        <f>IF(ISNA(VLOOKUP($B12,'[1]1718  Exp_Rev Access'!$F$7:$GK$318,$GH$2,FALSE)),"",VLOOKUP($B12,'[1]1718  Exp_Rev Access'!$F$7:$GK$318,$GH$2,FALSE))</f>
        <v>0</v>
      </c>
      <c r="GI12" s="95">
        <f>IF(ISNA(VLOOKUP($B12,'[1]1718  Exp_Rev Access'!$F$7:$GK$318,$GI$2,FALSE)),"",VLOOKUP($B12,'[1]1718  Exp_Rev Access'!$F$7:$GK$318,$GI$2,FALSE))</f>
        <v>0</v>
      </c>
      <c r="GJ12" s="95">
        <f>IF(ISNA(VLOOKUP($B12,'[1]1718  Exp_Rev Access'!$F$7:$GK$318,$GJ$2,FALSE)),"",VLOOKUP($B12,'[1]1718  Exp_Rev Access'!$F$7:$GK$318,$GJ$2,FALSE))</f>
        <v>0</v>
      </c>
      <c r="GK12" s="95">
        <f>IF(ISNA(VLOOKUP($B12,'[1]1718  Exp_Rev Access'!$F$7:$GK$318,$GK$2,FALSE)),"",VLOOKUP($B12,'[1]1718  Exp_Rev Access'!$F$7:$GK$318,$GK$2,FALSE))</f>
        <v>0</v>
      </c>
      <c r="GL12" s="95">
        <f>IF(ISNA(VLOOKUP($B12,'[1]1718  Exp_Rev Access'!$F$7:$GK$318,$GL$2,FALSE)),"",VLOOKUP($B12,'[1]1718  Exp_Rev Access'!$F$7:$GK$318,$GL$2,FALSE))</f>
        <v>0</v>
      </c>
      <c r="GM12" s="95">
        <f>IF(ISNA(VLOOKUP($B12,'[1]1718  Exp_Rev Access'!$F$7:$GK$318,$GM$2,FALSE)),"",VLOOKUP($B12,'[1]1718  Exp_Rev Access'!$F$7:$GK$318,$GM$2,FALSE))</f>
        <v>0</v>
      </c>
      <c r="GN12" s="95">
        <f>IF(ISNA(VLOOKUP($B12,'[1]1718  Exp_Rev Access'!$F$7:$GK$318,$GN$2,FALSE)),"",VLOOKUP($B12,'[1]1718  Exp_Rev Access'!$F$7:$GK$318,$GN$2,FALSE))</f>
        <v>0</v>
      </c>
      <c r="GO12" s="95">
        <f>IF(ISNA(VLOOKUP($B12,'[1]1718  Exp_Rev Access'!$F$7:$GK$318,$GO$2,FALSE)),"",VLOOKUP($B12,'[1]1718  Exp_Rev Access'!$F$7:$GK$318,$GO$2,FALSE))</f>
        <v>0</v>
      </c>
      <c r="GP12" s="95">
        <f>IF(ISNA(VLOOKUP($B12,'[1]1718  Exp_Rev Access'!$F$7:$GK$318,$GP$2,FALSE)),"",VLOOKUP($B12,'[1]1718  Exp_Rev Access'!$F$7:$GK$318,$GP$2,FALSE))</f>
        <v>0</v>
      </c>
      <c r="GQ12" s="95">
        <f>IF(ISNA(VLOOKUP($B12,'[1]1718  Exp_Rev Access'!$F$7:$GK$318,$GQ$2,FALSE)),"",VLOOKUP($B12,'[1]1718  Exp_Rev Access'!$F$7:$GK$318,$GQ$2,FALSE))</f>
        <v>3712.28</v>
      </c>
      <c r="GR12" s="95">
        <f>IF(ISNA(VLOOKUP($B12,'[1]1718  Exp_Rev Access'!$F$7:$GK$318,$GR$2,FALSE)),"",VLOOKUP($B12,'[1]1718  Exp_Rev Access'!$F$7:$GK$318,$GR$2,FALSE))</f>
        <v>0</v>
      </c>
      <c r="GS12" s="95">
        <f>IF(ISNA(VLOOKUP($B12,'[1]1718  Exp_Rev Access'!$F$7:$GK$318,$GS$2,FALSE)),"",VLOOKUP($B12,'[1]1718  Exp_Rev Access'!$F$7:$GK$318,$GS$2,FALSE))</f>
        <v>0</v>
      </c>
      <c r="GT12" s="95">
        <f>IF(ISNA(VLOOKUP($B12,'[1]1718  Exp_Rev Access'!$F$7:$GK$318,$GT$2,FALSE)),"",VLOOKUP($B12,'[1]1718  Exp_Rev Access'!$F$7:$GK$318,$GT$2,FALSE))</f>
        <v>0</v>
      </c>
      <c r="GU12" s="56">
        <f t="shared" si="29"/>
        <v>12167.16</v>
      </c>
      <c r="GV12" s="92">
        <f t="shared" si="30"/>
        <v>2.8189487600627579E-3</v>
      </c>
      <c r="GW12" s="96">
        <f t="shared" si="31"/>
        <v>61.181475335646397</v>
      </c>
      <c r="HE12" s="41"/>
      <c r="HF12" s="41"/>
      <c r="HG12" s="41"/>
      <c r="HH12" s="41"/>
      <c r="HI12" s="41"/>
      <c r="HJ12" s="41"/>
      <c r="HK12" s="41"/>
      <c r="HL12" s="41"/>
      <c r="HM12" s="41"/>
      <c r="HN12" s="41"/>
    </row>
    <row r="13" spans="1:222" x14ac:dyDescent="0.3">
      <c r="A13" s="73"/>
      <c r="B13" s="88" t="s">
        <v>183</v>
      </c>
      <c r="C13" s="89" t="s">
        <v>184</v>
      </c>
      <c r="D13" s="75">
        <f>IF(ISNA(VLOOKUP($B13,'[1]1718 enrollment_Rev_Exp by size'!$A$7:H354,3,FALSE)),"",VLOOKUP($B13,'[1]1718 enrollment_Rev_Exp by size'!$A$7:$G$350,3,FALSE))</f>
        <v>358.28000000000003</v>
      </c>
      <c r="E13" s="76">
        <f>IF(ISNA(VLOOKUP($B13,'[1]1718 enrollment_Rev_Exp by size'!$A$7:I354,5,FALSE)),"",VLOOKUP($B13,'[1]1718 enrollment_Rev_Exp by size'!$A$7:$G$350,5,FALSE))</f>
        <v>4939082.72</v>
      </c>
      <c r="F13" s="70">
        <f>N13+AM13+AU13+BV13+CE13+FS13+GU13</f>
        <v>4939082.72</v>
      </c>
      <c r="G13" s="70">
        <f t="shared" si="32"/>
        <v>0</v>
      </c>
      <c r="H13" s="90">
        <f>IF(ISNA(VLOOKUP($B13,'[1]1718  Exp_Rev Access'!$F$7:$GK$318,3,FALSE)),"",VLOOKUP($B13,'[1]1718  Exp_Rev Access'!$F$7:$GK$318,3,FALSE))</f>
        <v>1033008.9</v>
      </c>
      <c r="I13" s="90">
        <f>IF(ISNA(VLOOKUP($B13,'[1]1718  Exp_Rev Access'!$F$7:$GK$318,4,FALSE)),"",VLOOKUP($B13,'[1]1718  Exp_Rev Access'!$F$7:$GK$318,4,FALSE))</f>
        <v>0</v>
      </c>
      <c r="J13" s="90">
        <f>IF(ISNA(VLOOKUP($B13,'[1]1718  Exp_Rev Access'!$F$7:$GK$318,5,FALSE)),"",VLOOKUP($B13,'[1]1718  Exp_Rev Access'!$F$7:$GK$318,5,FALSE))</f>
        <v>539.16</v>
      </c>
      <c r="K13" s="90">
        <f>IF(ISNA(VLOOKUP($B13,'[1]1718  Exp_Rev Access'!$F$7:$GK$318,6,FALSE)),"-",VLOOKUP($B13,'[1]1718  Exp_Rev Access'!$F$7:$GK$318,6,FALSE))</f>
        <v>0</v>
      </c>
      <c r="L13" s="90">
        <f>IF(ISNA(VLOOKUP($B13,'[1]1718  Exp_Rev Access'!$F$7:$GK$318,7,FALSE)),"",VLOOKUP($B13,'[1]1718  Exp_Rev Access'!$F$7:$GK$318,7,FALSE))</f>
        <v>0</v>
      </c>
      <c r="M13" s="90">
        <f>IF(ISNA(VLOOKUP($B13,'[1]1718  Exp_Rev Access'!$F$7:$GK$318,8,FALSE)),"",VLOOKUP($B13,'[1]1718  Exp_Rev Access'!$F$7:$GK$318,8,FALSE))</f>
        <v>0</v>
      </c>
      <c r="N13" s="56">
        <f t="shared" si="16"/>
        <v>1033548.06</v>
      </c>
      <c r="O13" s="91">
        <f t="shared" si="17"/>
        <v>0.20925911117358248</v>
      </c>
      <c r="P13" s="56">
        <f t="shared" si="18"/>
        <v>2884.7495255107738</v>
      </c>
      <c r="Q13" s="90">
        <f>IF(ISNA(VLOOKUP($B13,'[1]1718  Exp_Rev Access'!$F$7:$GK$318,10,FALSE)),"",VLOOKUP($B13,'[1]1718  Exp_Rev Access'!$F$7:$GK$318,10,FALSE))</f>
        <v>26419.02</v>
      </c>
      <c r="R13" s="90">
        <f>IF(ISNA(VLOOKUP($B13,'[1]1718  Exp_Rev Access'!$F$7:$GK$318,11,FALSE)),"",VLOOKUP($B13,'[1]1718  Exp_Rev Access'!$F$7:$GK$318,11,FALSE))</f>
        <v>0</v>
      </c>
      <c r="S13" s="90">
        <f>IF(ISNA(VLOOKUP($B13,'[1]1718  Exp_Rev Access'!$F$7:$GK$318,12,FALSE)),"",VLOOKUP($B13,'[1]1718  Exp_Rev Access'!$F$7:$GK$318,12,FALSE))</f>
        <v>0</v>
      </c>
      <c r="T13" s="90">
        <f>IF(ISNA(VLOOKUP($B13,'[1]1718  Exp_Rev Access'!$F$7:$GK$318,13,FALSE)),"",VLOOKUP($B13,'[1]1718  Exp_Rev Access'!$F$7:$GK$318,13,FALSE))</f>
        <v>0</v>
      </c>
      <c r="U13" s="90">
        <f>IF(ISNA(VLOOKUP($B13,'[1]1718  Exp_Rev Access'!$F$7:$GK$318,14,FALSE)),"",VLOOKUP($B13,'[1]1718  Exp_Rev Access'!$F$7:$GK$318,14,FALSE))</f>
        <v>19010</v>
      </c>
      <c r="V13" s="90">
        <f>IF(ISNA(VLOOKUP($B13,'[1]1718  Exp_Rev Access'!$F$7:$GK$318,15,FALSE)),"",VLOOKUP($B13,'[1]1718  Exp_Rev Access'!$F$7:$GK$318,15,FALSE))</f>
        <v>0</v>
      </c>
      <c r="W13" s="90">
        <f>IF(ISNA(VLOOKUP($B13,'[1]1718  Exp_Rev Access'!$F$7:$GK$318,16,FALSE)),"",VLOOKUP($B13,'[1]1718  Exp_Rev Access'!$F$7:$GK$318,16,FALSE))</f>
        <v>0</v>
      </c>
      <c r="X13" s="90">
        <f>IF(ISNA(VLOOKUP($B13,'[1]1718  Exp_Rev Access'!$F$7:$GK$318,17,FALSE)),"",VLOOKUP($B13,'[1]1718  Exp_Rev Access'!$F$7:$GK$318,17,FALSE))</f>
        <v>0</v>
      </c>
      <c r="Y13" s="90">
        <f>IF(ISNA(VLOOKUP($B13,'[1]1718  Exp_Rev Access'!$F$7:$GK$318,18,FALSE)),"",VLOOKUP($B13,'[1]1718  Exp_Rev Access'!$F$7:$GK$318,18,FALSE))</f>
        <v>5</v>
      </c>
      <c r="Z13" s="90">
        <f>IF(ISNA(VLOOKUP($B13,'[1]1718  Exp_Rev Access'!$F$7:$GK$318,19,FALSE)),"",VLOOKUP($B13,'[1]1718  Exp_Rev Access'!$F$7:$GK$318,19,FALSE))</f>
        <v>0</v>
      </c>
      <c r="AA13" s="90">
        <f>IF(ISNA(VLOOKUP($B13,'[1]1718  Exp_Rev Access'!$F$7:$GK$318,20,FALSE)),"",VLOOKUP($B13,'[1]1718  Exp_Rev Access'!$F$7:$GK$318,20,FALSE))</f>
        <v>0</v>
      </c>
      <c r="AB13" s="90">
        <f>IF(ISNA(VLOOKUP($B13,'[1]1718  Exp_Rev Access'!$F$7:$GK$318,21,FALSE)),"",VLOOKUP($B13,'[1]1718  Exp_Rev Access'!$F$7:$GK$318,21,FALSE))</f>
        <v>0</v>
      </c>
      <c r="AC13" s="90">
        <f>IF(ISNA(VLOOKUP($B13,'[1]1718  Exp_Rev Access'!$F$7:$GK$318,22,FALSE)),"",VLOOKUP($B13,'[1]1718  Exp_Rev Access'!$F$7:$GK$318,22,FALSE))</f>
        <v>0</v>
      </c>
      <c r="AD13" s="90">
        <f>IF(ISNA(VLOOKUP($B13,'[1]1718  Exp_Rev Access'!$F$7:$GK$318,23,FALSE)),"",VLOOKUP($B13,'[1]1718  Exp_Rev Access'!$F$7:$GK$318,23,FALSE))</f>
        <v>34148.25</v>
      </c>
      <c r="AE13" s="90">
        <f>IF(ISNA(VLOOKUP($B13,'[1]1718  Exp_Rev Access'!$F$7:$GK$318,24,FALSE)),"",VLOOKUP($B13,'[1]1718  Exp_Rev Access'!$F$7:$GK$318,24,FALSE))</f>
        <v>1758.82</v>
      </c>
      <c r="AF13" s="90">
        <f>IF(ISNA(VLOOKUP($B13,'[1]1718  Exp_Rev Access'!$F$7:$GK$318,25,FALSE)),"",VLOOKUP($B13,'[1]1718  Exp_Rev Access'!$F$7:$GK$318,25,FALSE))</f>
        <v>0</v>
      </c>
      <c r="AG13" s="90">
        <f>IF(ISNA(VLOOKUP($B13,'[1]1718  Exp_Rev Access'!$F$7:$GK$318,26,FALSE)),"",VLOOKUP($B13,'[1]1718  Exp_Rev Access'!$F$7:$GK$318,26,FALSE))</f>
        <v>7386.29</v>
      </c>
      <c r="AH13" s="90">
        <f>IF(ISNA(VLOOKUP($B13,'[1]1718  Exp_Rev Access'!$F$7:$GK$318,27,FALSE)),"",VLOOKUP($B13,'[1]1718  Exp_Rev Access'!$F$7:$GK$318,27,FALSE))</f>
        <v>121.11</v>
      </c>
      <c r="AI13" s="90">
        <f>IF(ISNA(VLOOKUP($B13,'[1]1718  Exp_Rev Access'!$F$7:$GK$318,28,FALSE)),"",VLOOKUP($B13,'[1]1718  Exp_Rev Access'!$F$7:$GK$318,28,FALSE))</f>
        <v>1275.45</v>
      </c>
      <c r="AJ13" s="90">
        <f>IF(ISNA(VLOOKUP($B13,'[1]1718  Exp_Rev Access'!$F$7:$GK$318,29,FALSE)),"",VLOOKUP($B13,'[1]1718  Exp_Rev Access'!$F$7:$GK$318,29,FALSE))</f>
        <v>3351.96</v>
      </c>
      <c r="AK13" s="90">
        <f>IF(ISNA(VLOOKUP($B13,'[1]1718  Exp_Rev Access'!$F$7:$GK$318,30,FALSE)),"",VLOOKUP($B13,'[1]1718  Exp_Rev Access'!$F$7:$GK$318,30,FALSE))</f>
        <v>26167.72</v>
      </c>
      <c r="AL13" s="90">
        <f>IF(ISNA(VLOOKUP($B13,'[1]1718  Exp_Rev Access'!$F$7:$GK$318,31,FALSE)),"",VLOOKUP($B13,'[1]1718  Exp_Rev Access'!$F$7:$GK$318,31,FALSE))</f>
        <v>9952.91</v>
      </c>
      <c r="AM13" s="56">
        <f t="shared" si="33"/>
        <v>129596.53000000001</v>
      </c>
      <c r="AN13" s="92">
        <f t="shared" si="19"/>
        <v>2.6238987550303676E-2</v>
      </c>
      <c r="AO13" s="71">
        <f t="shared" si="20"/>
        <v>361.71857206654016</v>
      </c>
      <c r="AP13" s="90">
        <f>IF(ISNA(VLOOKUP($B13,'[1]1718  Exp_Rev Access'!$F$7:$GK$318,33,FALSE)),"",VLOOKUP($B13,'[1]1718  Exp_Rev Access'!$F$7:$GK$318,33,FALSE))</f>
        <v>3017328.3</v>
      </c>
      <c r="AQ13" s="90">
        <f>IF(ISNA(VLOOKUP($B13,'[1]1718  Exp_Rev Access'!$F$7:$GK$318,34,FALSE)),"",VLOOKUP($B13,'[1]1718  Exp_Rev Access'!$F$7:$GK$318,34,FALSE))</f>
        <v>23516.560000000001</v>
      </c>
      <c r="AR13" s="90">
        <f>IF(ISNA(VLOOKUP($B13,'[1]1718  Exp_Rev Access'!$F$7:$GK$318,35,FALSE)),"",VLOOKUP($B13,'[1]1718  Exp_Rev Access'!$F$7:$GK$318,35,FALSE))</f>
        <v>90669.32</v>
      </c>
      <c r="AS13" s="90">
        <f>IF(ISNA(VLOOKUP($B13,'[1]1718  Exp_Rev Access'!$F$7:$GK$318,36,FALSE)),"",VLOOKUP($B13,'[1]1718  Exp_Rev Access'!$F$7:$GK$318,36,FALSE))</f>
        <v>0</v>
      </c>
      <c r="AT13" s="90">
        <f>IF(ISNA(VLOOKUP($B13,'[1]1718  Exp_Rev Access'!$F$7:$GK$318,37,FALSE)),"",VLOOKUP($B13,'[1]1718  Exp_Rev Access'!$F$7:$GK$318,37,FALSE))</f>
        <v>0</v>
      </c>
      <c r="AU13" s="56">
        <f t="shared" si="34"/>
        <v>3131514.1799999997</v>
      </c>
      <c r="AV13" s="93">
        <f t="shared" si="21"/>
        <v>0.63402748192887115</v>
      </c>
      <c r="AW13" s="56">
        <f t="shared" si="22"/>
        <v>8740.4102378028347</v>
      </c>
      <c r="AX13" s="90">
        <f>IF(ISNA(VLOOKUP($B13,'[1]1718  Exp_Rev Access'!$F$7:$GK$318,39,FALSE)),"",VLOOKUP($B13,'[1]1718  Exp_Rev Access'!$F$7:$GK$318,39,FALSE))</f>
        <v>0</v>
      </c>
      <c r="AY13" s="90">
        <f>IF(ISNA(VLOOKUP($B13,'[1]1718  Exp_Rev Access'!$F$7:$GK$318,40,FALSE)),"",VLOOKUP($B13,'[1]1718  Exp_Rev Access'!$F$7:$GK$318,40,FALSE))</f>
        <v>181156.67</v>
      </c>
      <c r="AZ13" s="90">
        <f>IF(ISNA(VLOOKUP($B13,'[1]1718  Exp_Rev Access'!$F$7:$GK$318,41,FALSE)),"",VLOOKUP($B13,'[1]1718  Exp_Rev Access'!$F$7:$GK$318,41,FALSE))</f>
        <v>8118.75</v>
      </c>
      <c r="BA13" s="90">
        <f>IF(ISNA(VLOOKUP($B13,'[1]1718  Exp_Rev Access'!$F$7:$GK$318,42,FALSE)),"",VLOOKUP($B13,'[1]1718  Exp_Rev Access'!$F$7:$GK$318,42,FALSE))</f>
        <v>0</v>
      </c>
      <c r="BB13" s="90">
        <f>IF(ISNA(VLOOKUP($B13,'[1]1718  Exp_Rev Access'!$F$7:$GK$318,43,FALSE)),"",VLOOKUP($B13,'[1]1718  Exp_Rev Access'!$F$7:$GK$318,43,FALSE))</f>
        <v>0</v>
      </c>
      <c r="BC13" s="90">
        <f>IF(ISNA(VLOOKUP($B13,'[1]1718  Exp_Rev Access'!$F$7:$GK$318,44,FALSE)),"",VLOOKUP($B13,'[1]1718  Exp_Rev Access'!$F$7:$GK$318,44,FALSE))</f>
        <v>128845.19</v>
      </c>
      <c r="BD13" s="90">
        <f>IF(ISNA(VLOOKUP($B13,'[1]1718  Exp_Rev Access'!$F$7:$GK$318,45,FALSE)),"",VLOOKUP($B13,'[1]1718  Exp_Rev Access'!$F$7:$GK$318,45,FALSE))</f>
        <v>0</v>
      </c>
      <c r="BE13" s="90">
        <f>IF(ISNA(VLOOKUP($B13,'[1]1718  Exp_Rev Access'!$F$7:$GK$318,46,FALSE)),"",VLOOKUP($B13,'[1]1718  Exp_Rev Access'!$F$7:$GK$318,46,FALSE))</f>
        <v>17515.96</v>
      </c>
      <c r="BF13" s="90">
        <f>IF(ISNA(VLOOKUP($B13,'[1]1718  Exp_Rev Access'!$F$7:$GK$318,47,FALSE)),"",VLOOKUP($B13,'[1]1718  Exp_Rev Access'!$F$7:$GK$318,47,FALSE))</f>
        <v>0</v>
      </c>
      <c r="BG13" s="90">
        <f>IF(ISNA(VLOOKUP($B13,'[1]1718  Exp_Rev Access'!$F$7:$GK$318,48,FALSE)),"",VLOOKUP($B13,'[1]1718  Exp_Rev Access'!$F$7:$GK$318,48,FALSE))</f>
        <v>0</v>
      </c>
      <c r="BH13" s="90">
        <f>IF(ISNA(VLOOKUP($B13,'[1]1718  Exp_Rev Access'!$F$7:$GK$318,49,FALSE)),"",VLOOKUP($B13,'[1]1718  Exp_Rev Access'!$F$7:$GK$318,49,FALSE))</f>
        <v>0</v>
      </c>
      <c r="BI13" s="90">
        <f>IF(ISNA(VLOOKUP($B13,'[1]1718  Exp_Rev Access'!$F$7:$GK$318,50,FALSE)),"",VLOOKUP($B13,'[1]1718  Exp_Rev Access'!$F$7:$GK$318,50,FALSE))</f>
        <v>0</v>
      </c>
      <c r="BJ13" s="90">
        <f>IF(ISNA(VLOOKUP($B13,'[1]1718  Exp_Rev Access'!$F$7:$GK$318,51,FALSE)),"",VLOOKUP($B13,'[1]1718  Exp_Rev Access'!$F$7:$GK$318,51,FALSE))</f>
        <v>3937.54</v>
      </c>
      <c r="BK13" s="90">
        <f>IF(ISNA(VLOOKUP($B13,'[1]1718  Exp_Rev Access'!$F$7:$GK$318,52,FALSE)),"",VLOOKUP($B13,'[1]1718  Exp_Rev Access'!$F$7:$GK$318,52,FALSE))</f>
        <v>0</v>
      </c>
      <c r="BL13" s="90">
        <f>IF(ISNA(VLOOKUP($B13,'[1]1718  Exp_Rev Access'!$F$7:$GK$318,53,FALSE)),"",VLOOKUP($B13,'[1]1718  Exp_Rev Access'!$F$7:$GK$318,53,FALSE))</f>
        <v>39516</v>
      </c>
      <c r="BM13" s="90">
        <f>IF(ISNA(VLOOKUP($B13,'[1]1718  Exp_Rev Access'!$F$7:$GK$318,54,FALSE)),"",VLOOKUP($B13,'[1]1718  Exp_Rev Access'!$F$7:$GK$318,54,FALSE))</f>
        <v>0</v>
      </c>
      <c r="BN13" s="90">
        <f>IF(ISNA(VLOOKUP($B13,'[1]1718  Exp_Rev Access'!$F$7:$GK$318,55,FALSE)),"",VLOOKUP($B13,'[1]1718  Exp_Rev Access'!$F$7:$GK$318,55,FALSE))</f>
        <v>0</v>
      </c>
      <c r="BO13" s="90">
        <f>IF(ISNA(VLOOKUP($B13,'[1]1718  Exp_Rev Access'!$F$7:$GK$318,56,FALSE)),"",VLOOKUP($B13,'[1]1718  Exp_Rev Access'!$F$7:$GK$318,56,FALSE))</f>
        <v>0</v>
      </c>
      <c r="BP13" s="90">
        <f>IF(ISNA(VLOOKUP($B13,'[1]1718  Exp_Rev Access'!$F$7:$GK$318,57,FALSE)),"",VLOOKUP($B13,'[1]1718  Exp_Rev Access'!$F$7:$GK$318,57,FALSE))</f>
        <v>0</v>
      </c>
      <c r="BQ13" s="90">
        <f>IF(ISNA(VLOOKUP($B13,'[1]1718  Exp_Rev Access'!$F$7:$GK$318,58,FALSE)),"",VLOOKUP($B13,'[1]1718  Exp_Rev Access'!$F$7:$GK$318,58,FALSE))</f>
        <v>0</v>
      </c>
      <c r="BR13" s="90">
        <f>IF(ISNA(VLOOKUP($B13,'[1]1718  Exp_Rev Access'!$F$7:$GK$318,59,FALSE)),"",VLOOKUP($B13,'[1]1718  Exp_Rev Access'!$F$7:$GK$318,59,FALSE))</f>
        <v>0</v>
      </c>
      <c r="BS13" s="90">
        <f>IF(ISNA(VLOOKUP($B13,'[1]1718  Exp_Rev Access'!$F$7:$GK$318,60,FALSE)),"",VLOOKUP($B13,'[1]1718  Exp_Rev Access'!$F$7:$GK$318,60,FALSE))</f>
        <v>0</v>
      </c>
      <c r="BT13" s="90">
        <f>IF(ISNA(VLOOKUP($B13,'[1]1718  Exp_Rev Access'!$F$7:$GK$318,61,FALSE)),"",VLOOKUP($B13,'[1]1718  Exp_Rev Access'!$F$7:$GK$318,61,FALSE))</f>
        <v>0</v>
      </c>
      <c r="BU13" s="90">
        <f>IF(ISNA(VLOOKUP($B13,'[1]1718  Exp_Rev Access'!$F$7:$GK$318,62,FALSE)),"",VLOOKUP($B13,'[1]1718  Exp_Rev Access'!$F$7:$GK$318,62,FALSE))</f>
        <v>0</v>
      </c>
      <c r="BV13" s="56">
        <f t="shared" si="35"/>
        <v>379090.11</v>
      </c>
      <c r="BW13" s="92">
        <f t="shared" si="23"/>
        <v>7.6753140510268672E-2</v>
      </c>
      <c r="BX13" s="71">
        <f t="shared" si="24"/>
        <v>1058.0833705481746</v>
      </c>
      <c r="BY13" s="90">
        <f>IF(ISNA(VLOOKUP($B13,'[1]1718  Exp_Rev Access'!$F$7:$GK$318,64,FALSE)),"",VLOOKUP($B13,'[1]1718  Exp_Rev Access'!$F$7:$GK$318,64,FALSE))</f>
        <v>0</v>
      </c>
      <c r="BZ13" s="90">
        <f>IF(ISNA(VLOOKUP($B13,'[1]1718  Exp_Rev Access'!$F$7:$GK$318,65,FALSE)),"",VLOOKUP($B13,'[1]1718  Exp_Rev Access'!$F$7:$GK$318,65,FALSE))</f>
        <v>0</v>
      </c>
      <c r="CA13" s="90">
        <f>IF(ISNA(VLOOKUP($B13,'[1]1718  Exp_Rev Access'!$F$7:$GK$318,66,FALSE)),"",VLOOKUP($B13,'[1]1718  Exp_Rev Access'!$F$7:$GK$318,66,FALSE))</f>
        <v>0</v>
      </c>
      <c r="CB13" s="90">
        <f>IF(ISNA(VLOOKUP($B13,'[1]1718  Exp_Rev Access'!$F$7:$GK$318,67,FALSE)),"",VLOOKUP($B13,'[1]1718  Exp_Rev Access'!$F$7:$GK$318,67,FALSE))</f>
        <v>0</v>
      </c>
      <c r="CC13" s="90">
        <f>IF(ISNA(VLOOKUP($B13,'[1]1718  Exp_Rev Access'!$F$7:$GK$318,68,FALSE)),"",VLOOKUP($B13,'[1]1718  Exp_Rev Access'!$F$7:$GK$318,68,FALSE))</f>
        <v>0</v>
      </c>
      <c r="CD13" s="90">
        <f>IF(ISNA(VLOOKUP($B13,'[1]1718  Exp_Rev Access'!$F$7:$GK$318,69,FALSE)),"",VLOOKUP($B13,'[1]1718  Exp_Rev Access'!$F$7:$GK$318,69,FALSE))</f>
        <v>0</v>
      </c>
      <c r="CE13" s="56">
        <f t="shared" si="36"/>
        <v>0</v>
      </c>
      <c r="CF13" s="92">
        <f t="shared" si="25"/>
        <v>0</v>
      </c>
      <c r="CG13" s="78">
        <f t="shared" si="26"/>
        <v>0</v>
      </c>
      <c r="CH13" s="90">
        <f>IF(ISNA(VLOOKUP($B13,'[1]1718  Exp_Rev Access'!$F$7:$GK$318,$CH$2,FALSE)),"",VLOOKUP($B13,'[1]1718  Exp_Rev Access'!$F$7:$GK$318,$CH$2,FALSE))</f>
        <v>0</v>
      </c>
      <c r="CI13" s="90">
        <f>IF(ISNA(VLOOKUP($B13,'[1]1718  Exp_Rev Access'!$F$7:$GK$318,$CI$2,FALSE)),"",VLOOKUP($B13,'[1]1718  Exp_Rev Access'!$F$7:$GK$318,$CI$2,FALSE))</f>
        <v>0</v>
      </c>
      <c r="CJ13" s="90">
        <f>IF(ISNA(VLOOKUP($B13,'[1]1718  Exp_Rev Access'!$F$7:$GK$318,$CJ$2,FALSE)),"",VLOOKUP($B13,'[1]1718  Exp_Rev Access'!$F$7:$GK$318,$CJ$2,FALSE))</f>
        <v>0</v>
      </c>
      <c r="CK13" s="90">
        <f>IF(ISNA(VLOOKUP($B13,'[1]1718  Exp_Rev Access'!$F$7:$GK$318,$CK$2,FALSE)),"",VLOOKUP($B13,'[1]1718  Exp_Rev Access'!$F$7:$GK$318,$CK$2,FALSE))</f>
        <v>0</v>
      </c>
      <c r="CL13" s="90">
        <f>IF(ISNA(VLOOKUP($B13,'[1]1718  Exp_Rev Access'!$F$7:$GK$318,$CL$2,FALSE)),"",VLOOKUP($B13,'[1]1718  Exp_Rev Access'!$F$7:$GK$318,$CL$2,FALSE))</f>
        <v>0</v>
      </c>
      <c r="CM13" s="90">
        <f>IF(ISNA(VLOOKUP($B13,'[1]1718  Exp_Rev Access'!$F$7:$GK$318,$CM$2,FALSE)),"",VLOOKUP($B13,'[1]1718  Exp_Rev Access'!$F$7:$GK$318,$CM$2,FALSE))</f>
        <v>0</v>
      </c>
      <c r="CN13" s="90">
        <f>IF(ISNA(VLOOKUP($B13,'[1]1718  Exp_Rev Access'!$F$7:$GK$318,$CN$2,FALSE)),"",VLOOKUP($B13,'[1]1718  Exp_Rev Access'!$F$7:$GK$318,$CN$2,FALSE))</f>
        <v>0</v>
      </c>
      <c r="CO13" s="90">
        <f>IF(ISNA(VLOOKUP($B13,'[1]1718  Exp_Rev Access'!$F$7:$GK$318,$CO$2,FALSE)),"",VLOOKUP($B13,'[1]1718  Exp_Rev Access'!$F$7:$GK$318,$CO$2,FALSE))</f>
        <v>0</v>
      </c>
      <c r="CP13" s="90">
        <f>IF(ISNA(VLOOKUP($B13,'[1]1718  Exp_Rev Access'!$F$7:$GK$318,$CP$2,FALSE)),"",VLOOKUP($B13,'[1]1718  Exp_Rev Access'!$F$7:$GK$318,$CP$2,FALSE))</f>
        <v>0</v>
      </c>
      <c r="CQ13" s="90">
        <f>IF(ISNA(VLOOKUP($B13,'[1]1718  Exp_Rev Access'!$F$7:$GK$318,$CQ$2,FALSE)),"",VLOOKUP($B13,'[1]1718  Exp_Rev Access'!$F$7:$GK$318,$CQ$2,FALSE))</f>
        <v>69468</v>
      </c>
      <c r="CR13" s="90">
        <f>IF(ISNA(VLOOKUP($B13,'[1]1718  Exp_Rev Access'!$F$7:$GK$318,$CR$2,FALSE)),"",VLOOKUP($B13,'[1]1718  Exp_Rev Access'!$F$7:$GK$318,$CR$2,FALSE))</f>
        <v>0</v>
      </c>
      <c r="CS13" s="90">
        <f>IF(ISNA(VLOOKUP($B13,'[1]1718  Exp_Rev Access'!$F$7:$GK$318,$CS$2,FALSE)),"",VLOOKUP($B13,'[1]1718  Exp_Rev Access'!$F$7:$GK$318,$CS$2,FALSE))</f>
        <v>2141</v>
      </c>
      <c r="CT13" s="90">
        <f>IF(ISNA(VLOOKUP($B13,'[1]1718  Exp_Rev Access'!$F$7:$GK$318,$CT$2,FALSE)),"",VLOOKUP($B13,'[1]1718  Exp_Rev Access'!$F$7:$GK$318,$CT$2,FALSE))</f>
        <v>0</v>
      </c>
      <c r="CU13" s="90">
        <f>IF(ISNA(VLOOKUP($B13,'[1]1718  Exp_Rev Access'!$F$7:$GK$318,$CU$2,FALSE)),"",VLOOKUP($B13,'[1]1718  Exp_Rev Access'!$F$7:$GK$318,$CU$2,FALSE))</f>
        <v>60410.17</v>
      </c>
      <c r="CV13" s="90">
        <f>IF(ISNA(VLOOKUP($B13,'[1]1718  Exp_Rev Access'!$F$7:$GK$318,$CV$2,FALSE)),"",VLOOKUP($B13,'[1]1718  Exp_Rev Access'!$F$7:$GK$318,$CV$2,FALSE))</f>
        <v>26305</v>
      </c>
      <c r="CW13" s="90">
        <f>IF(ISNA(VLOOKUP($B13,'[1]1718  Exp_Rev Access'!$F$7:$GK$318,$CW$2,FALSE)),"",VLOOKUP($B13,'[1]1718  Exp_Rev Access'!$F$7:$GK$318,$CW$2,FALSE))</f>
        <v>0</v>
      </c>
      <c r="CX13" s="90">
        <f>IF(ISNA(VLOOKUP($B13,'[1]1718  Exp_Rev Access'!$F$7:$GK$318,$CX$2,FALSE)),"",VLOOKUP($B13,'[1]1718  Exp_Rev Access'!$F$7:$GK$318,$CX$2,FALSE))</f>
        <v>0</v>
      </c>
      <c r="CY13" s="90">
        <f>IF(ISNA(VLOOKUP($B13,'[1]1718  Exp_Rev Access'!$F$7:$GK$318,$CY$2,FALSE)),"",VLOOKUP($B13,'[1]1718  Exp_Rev Access'!$F$7:$GK$318,$CY$2,FALSE))</f>
        <v>0</v>
      </c>
      <c r="CZ13" s="90">
        <f>IF(ISNA(VLOOKUP($B13,'[1]1718  Exp_Rev Access'!$F$7:$GK$318,$CZ$2,FALSE)),"",VLOOKUP($B13,'[1]1718  Exp_Rev Access'!$F$7:$GK$318,$CZ$2,FALSE))</f>
        <v>0</v>
      </c>
      <c r="DA13" s="90">
        <f>IF(ISNA(VLOOKUP($B13,'[1]1718  Exp_Rev Access'!$F$7:$GK$318,$DA$2,FALSE)),"",VLOOKUP($B13,'[1]1718  Exp_Rev Access'!$F$7:$GK$318,$DA$2,FALSE))</f>
        <v>0</v>
      </c>
      <c r="DB13" s="90">
        <f>IF(ISNA(VLOOKUP($B13,'[1]1718  Exp_Rev Access'!$F$7:$GK$318,$DB$2,FALSE)),"",VLOOKUP($B13,'[1]1718  Exp_Rev Access'!$F$7:$GK$318,$DB$2,FALSE))</f>
        <v>0</v>
      </c>
      <c r="DC13" s="90">
        <f>IF(ISNA(VLOOKUP($B13,'[1]1718  Exp_Rev Access'!$F$7:$GK$318,$DC$2,FALSE)),"",VLOOKUP($B13,'[1]1718  Exp_Rev Access'!$F$7:$GK$318,$DC$2,FALSE))</f>
        <v>0</v>
      </c>
      <c r="DD13" s="90">
        <f>IF(ISNA(VLOOKUP($B13,'[1]1718  Exp_Rev Access'!$F$7:$GK$318,$DD$2,FALSE)),"",VLOOKUP($B13,'[1]1718  Exp_Rev Access'!$F$7:$GK$318,$DD$2,FALSE))</f>
        <v>0</v>
      </c>
      <c r="DE13" s="90">
        <f>IF(ISNA(VLOOKUP($B13,'[1]1718  Exp_Rev Access'!$F$7:$GK$318,$DE$2,FALSE)),"",VLOOKUP($B13,'[1]1718  Exp_Rev Access'!$F$7:$GK$318,$DE$2,FALSE))</f>
        <v>0</v>
      </c>
      <c r="DF13" s="90">
        <f>IF(ISNA(VLOOKUP($B13,'[1]1718  Exp_Rev Access'!$F$7:$GK$318,$DF$2,FALSE)),"",VLOOKUP($B13,'[1]1718  Exp_Rev Access'!$F$7:$GK$318,$DF$2,FALSE))</f>
        <v>0</v>
      </c>
      <c r="DG13" s="90">
        <f>IF(ISNA(VLOOKUP($B13,'[1]1718  Exp_Rev Access'!$F$7:$GK$318,$DG$2,FALSE)),"",VLOOKUP($B13,'[1]1718  Exp_Rev Access'!$F$7:$GK$318,$DG$2,FALSE))</f>
        <v>0</v>
      </c>
      <c r="DH13" s="90">
        <f>IF(ISNA(VLOOKUP($B13,'[1]1718  Exp_Rev Access'!$F$7:$GK$318,$DH$2,FALSE)),"",VLOOKUP($B13,'[1]1718  Exp_Rev Access'!$F$7:$GK$318,$DH$2,FALSE))</f>
        <v>0</v>
      </c>
      <c r="DI13" s="90">
        <f>IF(ISNA(VLOOKUP($B13,'[1]1718  Exp_Rev Access'!$F$7:$GK$318,$DI$2,FALSE)),"",VLOOKUP($B13,'[1]1718  Exp_Rev Access'!$F$7:$GK$318,$DI$2,FALSE))</f>
        <v>81413.81</v>
      </c>
      <c r="DJ13" s="90">
        <f>IF(ISNA(VLOOKUP($B13,'[1]1718  Exp_Rev Access'!$F$7:$GK$318,$DJ$2,FALSE)),"",VLOOKUP($B13,'[1]1718  Exp_Rev Access'!$F$7:$GK$318,$DJ$2,FALSE))</f>
        <v>0</v>
      </c>
      <c r="DK13" s="90">
        <f>IF(ISNA(VLOOKUP($B13,'[1]1718  Exp_Rev Access'!$F$7:$GK$318,$DK$2,FALSE)),"",VLOOKUP($B13,'[1]1718  Exp_Rev Access'!$F$7:$GK$318,$DK$2,FALSE))</f>
        <v>0</v>
      </c>
      <c r="DL13" s="90">
        <f>IF(ISNA(VLOOKUP($B13,'[1]1718  Exp_Rev Access'!$F$7:$GK$318,$DL$2,FALSE)),"",VLOOKUP($B13,'[1]1718  Exp_Rev Access'!$F$7:$GK$318,$DL$2,FALSE))</f>
        <v>0</v>
      </c>
      <c r="DM13" s="90">
        <f>IF(ISNA(VLOOKUP($B13,'[1]1718  Exp_Rev Access'!$F$7:$GK$318,$DM$2,FALSE)),"",VLOOKUP($B13,'[1]1718  Exp_Rev Access'!$F$7:$GK$318,$DM$2,FALSE))</f>
        <v>0</v>
      </c>
      <c r="DN13" s="90">
        <f>IF(ISNA(VLOOKUP($B13,'[1]1718  Exp_Rev Access'!$F$7:$GK$318,$DN$2,FALSE)),"",VLOOKUP($B13,'[1]1718  Exp_Rev Access'!$F$7:$GK$318,$DN$2,FALSE))</f>
        <v>0</v>
      </c>
      <c r="DO13" s="90">
        <f>IF(ISNA(VLOOKUP($B13,'[1]1718  Exp_Rev Access'!$F$7:$GK$318,$DO$2,FALSE)),"",VLOOKUP($B13,'[1]1718  Exp_Rev Access'!$F$7:$GK$318,$DO$2,FALSE))</f>
        <v>0</v>
      </c>
      <c r="DP13" s="90">
        <f>IF(ISNA(VLOOKUP($B13,'[1]1718  Exp_Rev Access'!$F$7:$GK$318,$DP$2,FALSE)),"",VLOOKUP($B13,'[1]1718  Exp_Rev Access'!$F$7:$GK$318,$DP$2,FALSE))</f>
        <v>0</v>
      </c>
      <c r="DQ13" s="90">
        <f>IF(ISNA(VLOOKUP($B13,'[1]1718  Exp_Rev Access'!$F$7:$GK$318,$DQ$2,FALSE)),"",VLOOKUP($B13,'[1]1718  Exp_Rev Access'!$F$7:$GK$318,$DQ$2,FALSE))</f>
        <v>0</v>
      </c>
      <c r="DR13" s="90">
        <f>IF(ISNA(VLOOKUP($B13,'[1]1718  Exp_Rev Access'!$F$7:$GK$318,$DR$2,FALSE)),"",VLOOKUP($B13,'[1]1718  Exp_Rev Access'!$F$7:$GK$318,$DR$2,FALSE))</f>
        <v>0</v>
      </c>
      <c r="DS13" s="90">
        <f>IF(ISNA(VLOOKUP($B13,'[1]1718  Exp_Rev Access'!$F$7:$GK$318,$DS$2,FALSE)),"",VLOOKUP($B13,'[1]1718  Exp_Rev Access'!$F$7:$GK$318,$DS$2,FALSE))</f>
        <v>0</v>
      </c>
      <c r="DT13" s="90">
        <f>IF(ISNA(VLOOKUP($B13,'[1]1718  Exp_Rev Access'!$F$7:$GK$318,$DT$2,FALSE)),"",VLOOKUP($B13,'[1]1718  Exp_Rev Access'!$F$7:$GK$318,$DT$2,FALSE))</f>
        <v>0</v>
      </c>
      <c r="DU13" s="90">
        <f>IF(ISNA(VLOOKUP($B13,'[1]1718  Exp_Rev Access'!$F$7:$GK$318,$DU$2,FALSE)),"",VLOOKUP($B13,'[1]1718  Exp_Rev Access'!$F$7:$GK$318,$DU$2,FALSE))</f>
        <v>0</v>
      </c>
      <c r="DV13" s="90">
        <f>IF(ISNA(VLOOKUP($B13,'[1]1718  Exp_Rev Access'!$F$7:$GK$318,$DV$2,FALSE)),"",VLOOKUP($B13,'[1]1718  Exp_Rev Access'!$F$7:$GK$318,$DV$2,FALSE))</f>
        <v>0</v>
      </c>
      <c r="DW13" s="90">
        <f>IF(ISNA(VLOOKUP($B13,'[1]1718  Exp_Rev Access'!$F$7:$GK$318,$DW$2,FALSE)),"",VLOOKUP($B13,'[1]1718  Exp_Rev Access'!$F$7:$GK$318,$DW$2,FALSE))</f>
        <v>0</v>
      </c>
      <c r="DX13" s="90">
        <f>IF(ISNA(VLOOKUP($B13,'[1]1718  Exp_Rev Access'!$F$7:$GK$318,$DX$2,FALSE)),"",VLOOKUP($B13,'[1]1718  Exp_Rev Access'!$F$7:$GK$318,$DX$2,FALSE))</f>
        <v>0</v>
      </c>
      <c r="DY13" s="90">
        <f>IF(ISNA(VLOOKUP($B13,'[1]1718  Exp_Rev Access'!$F$7:$GK$318,$DY$2,FALSE)),"",VLOOKUP($B13,'[1]1718  Exp_Rev Access'!$F$7:$GK$318,$DY$2,FALSE))</f>
        <v>15536</v>
      </c>
      <c r="DZ13" s="90">
        <f>IF(ISNA(VLOOKUP($B13,'[1]1718  Exp_Rev Access'!$F$7:$GK$318,$DZ$2,FALSE)),"",VLOOKUP($B13,'[1]1718  Exp_Rev Access'!$F$7:$GK$318,$DZ$2,FALSE))</f>
        <v>0</v>
      </c>
      <c r="EA13" s="90">
        <f>IF(ISNA(VLOOKUP($B13,'[1]1718  Exp_Rev Access'!$F$7:$GK$318,$EA$2,FALSE)),"",VLOOKUP($B13,'[1]1718  Exp_Rev Access'!$F$7:$GK$318,$EA$2,FALSE))</f>
        <v>0</v>
      </c>
      <c r="EB13" s="90">
        <f>IF(ISNA(VLOOKUP($B13,'[1]1718  Exp_Rev Access'!$F$7:$GK$318,$EB$2,FALSE)),"",VLOOKUP($B13,'[1]1718  Exp_Rev Access'!$F$7:$GK$318,$EB$2,FALSE))</f>
        <v>0</v>
      </c>
      <c r="EC13" s="90">
        <f>IF(ISNA(VLOOKUP($B13,'[1]1718  Exp_Rev Access'!$F$7:$GK$318,$EC$2,FALSE)),"",VLOOKUP($B13,'[1]1718  Exp_Rev Access'!$F$7:$GK$318,$EC$2,FALSE))</f>
        <v>0</v>
      </c>
      <c r="ED13" s="90">
        <f>IF(ISNA(VLOOKUP($B13,'[1]1718  Exp_Rev Access'!$F$7:$GK$318,$ED$2,FALSE)),"",VLOOKUP($B13,'[1]1718  Exp_Rev Access'!$F$7:$GK$318,$ED$2,FALSE))</f>
        <v>0</v>
      </c>
      <c r="EE13" s="90">
        <f>IF(ISNA(VLOOKUP($B13,'[1]1718  Exp_Rev Access'!$F$7:$GK$318,$EE$2,FALSE)),"",VLOOKUP($B13,'[1]1718  Exp_Rev Access'!$F$7:$GK$318,$EE$2,FALSE))</f>
        <v>0</v>
      </c>
      <c r="EF13" s="90">
        <f>IF(ISNA(VLOOKUP($B13,'[1]1718  Exp_Rev Access'!$F$7:$GK$318,$EF$2,FALSE)),"",VLOOKUP($B13,'[1]1718  Exp_Rev Access'!$F$7:$GK$318,$EF$2,FALSE))</f>
        <v>0</v>
      </c>
      <c r="EG13" s="90">
        <f>IF(ISNA(VLOOKUP($B13,'[1]1718  Exp_Rev Access'!$F$7:$GK$318,$EG$2,FALSE)),"",VLOOKUP($B13,'[1]1718  Exp_Rev Access'!$F$7:$GK$318,$EG$2,FALSE))</f>
        <v>0</v>
      </c>
      <c r="EH13" s="90">
        <f>IF(ISNA(VLOOKUP($B13,'[1]1718  Exp_Rev Access'!$F$7:$GK$318,$EH$2,FALSE)),"",VLOOKUP($B13,'[1]1718  Exp_Rev Access'!$F$7:$GK$318,$EH$2,FALSE))</f>
        <v>0</v>
      </c>
      <c r="EI13" s="90">
        <f>IF(ISNA(VLOOKUP($B13,'[1]1718  Exp_Rev Access'!$F$7:$GK$318,$EI$2,FALSE)),"",VLOOKUP($B13,'[1]1718  Exp_Rev Access'!$F$7:$GK$318,$EI$2,FALSE))</f>
        <v>0</v>
      </c>
      <c r="EJ13" s="90">
        <f>IF(ISNA(VLOOKUP($B13,'[1]1718  Exp_Rev Access'!$F$7:$GK$318,$EJ$2,FALSE)),"",VLOOKUP($B13,'[1]1718  Exp_Rev Access'!$F$7:$GK$318,$EJ$2,FALSE))</f>
        <v>0</v>
      </c>
      <c r="EK13" s="90">
        <f>IF(ISNA(VLOOKUP($B13,'[1]1718  Exp_Rev Access'!$F$7:$GK$318,$EK$2,FALSE)),"",VLOOKUP($B13,'[1]1718  Exp_Rev Access'!$F$7:$GK$318,$EK$2,FALSE))</f>
        <v>0</v>
      </c>
      <c r="EL13" s="90">
        <f>IF(ISNA(VLOOKUP($B13,'[1]1718  Exp_Rev Access'!$F$7:$GK$318,$EL$2,FALSE)),"",VLOOKUP($B13,'[1]1718  Exp_Rev Access'!$F$7:$GK$318,$EL$2,FALSE))</f>
        <v>0</v>
      </c>
      <c r="EM13" s="90">
        <f>IF(ISNA(VLOOKUP($B13,'[1]1718  Exp_Rev Access'!$F$7:$GK$318,$EM$2,FALSE)),"",VLOOKUP($B13,'[1]1718  Exp_Rev Access'!$F$7:$GK$318,$EM$2,FALSE))</f>
        <v>0</v>
      </c>
      <c r="EN13" s="90">
        <f>IF(ISNA(VLOOKUP($B13,'[1]1718  Exp_Rev Access'!$F$7:$GK$318,$EN$2,FALSE)),"",VLOOKUP($B13,'[1]1718  Exp_Rev Access'!$F$7:$GK$318,$EN$2,FALSE))</f>
        <v>0</v>
      </c>
      <c r="EO13" s="90">
        <f>IF(ISNA(VLOOKUP($B13,'[1]1718  Exp_Rev Access'!$F$7:$GK$318,$EO$2,FALSE)),"",VLOOKUP($B13,'[1]1718  Exp_Rev Access'!$F$7:$GK$318,$EO$2,FALSE))</f>
        <v>0</v>
      </c>
      <c r="EP13" s="90">
        <f>IF(ISNA(VLOOKUP($B13,'[1]1718  Exp_Rev Access'!$F$7:$GK$318,$EP$2,FALSE)),"",VLOOKUP($B13,'[1]1718  Exp_Rev Access'!$F$7:$GK$318,$EP$2,FALSE))</f>
        <v>0</v>
      </c>
      <c r="EQ13" s="90">
        <f>IF(ISNA(VLOOKUP($B13,'[1]1718  Exp_Rev Access'!$F$7:$GK$318,$EQ$2,FALSE)),"",VLOOKUP($B13,'[1]1718  Exp_Rev Access'!$F$7:$GK$318,$EQ$2,FALSE))</f>
        <v>0</v>
      </c>
      <c r="ER13" s="90">
        <f>IF(ISNA(VLOOKUP($B13,'[1]1718  Exp_Rev Access'!$F$7:$GK$318,$ER$2,FALSE)),"",VLOOKUP($B13,'[1]1718  Exp_Rev Access'!$F$7:$GK$318,$ER$2,FALSE))</f>
        <v>0</v>
      </c>
      <c r="ES13" s="90">
        <f>IF(ISNA(VLOOKUP($B13,'[1]1718  Exp_Rev Access'!$F$7:$GK$318,$ES$2,FALSE)),"",VLOOKUP($B13,'[1]1718  Exp_Rev Access'!$F$7:$GK$318,$ES$2,FALSE))</f>
        <v>0</v>
      </c>
      <c r="ET13" s="90">
        <f>IF(ISNA(VLOOKUP($B13,'[1]1718  Exp_Rev Access'!$F$7:$GK$318,$ET$2,FALSE)),"",VLOOKUP($B13,'[1]1718  Exp_Rev Access'!$F$7:$GK$318,$ET$2,FALSE))</f>
        <v>0</v>
      </c>
      <c r="EU13" s="90">
        <f>IF(ISNA(VLOOKUP($B13,'[1]1718  Exp_Rev Access'!$F$7:$GK$318,$EU$2,FALSE)),"",VLOOKUP($B13,'[1]1718  Exp_Rev Access'!$F$7:$GK$318,$EU$2,FALSE))</f>
        <v>0</v>
      </c>
      <c r="EV13" s="90">
        <f>IF(ISNA(VLOOKUP($B13,'[1]1718  Exp_Rev Access'!$F$7:$GK$318,$EV$2,FALSE)),"",VLOOKUP($B13,'[1]1718  Exp_Rev Access'!$F$7:$GK$318,$EV$2,FALSE))</f>
        <v>0</v>
      </c>
      <c r="EW13" s="90">
        <f>IF(ISNA(VLOOKUP($B13,'[1]1718  Exp_Rev Access'!$F$7:$GK$318,$EW$2,FALSE)),"",VLOOKUP($B13,'[1]1718  Exp_Rev Access'!$F$7:$GK$318,$EW$2,FALSE))</f>
        <v>0</v>
      </c>
      <c r="EX13" s="90">
        <f>IF(ISNA(VLOOKUP($B13,'[1]1718  Exp_Rev Access'!$F$7:$GK$318,$EX$2,FALSE)),"",VLOOKUP($B13,'[1]1718  Exp_Rev Access'!$F$7:$GK$318,$EX$2,FALSE))</f>
        <v>0</v>
      </c>
      <c r="EY13" s="90">
        <f>IF(ISNA(VLOOKUP($B13,'[1]1718  Exp_Rev Access'!$F$7:$GK$318,$EY$2,FALSE)),"",VLOOKUP($B13,'[1]1718  Exp_Rev Access'!$F$7:$GK$318,$EY$2,FALSE))</f>
        <v>0</v>
      </c>
      <c r="EZ13" s="90">
        <f>IF(ISNA(VLOOKUP($B13,'[1]1718  Exp_Rev Access'!$F$7:$GK$318,$EZ$2,FALSE)),"",VLOOKUP($B13,'[1]1718  Exp_Rev Access'!$F$7:$GK$318,$EZ$2,FALSE))</f>
        <v>0</v>
      </c>
      <c r="FA13" s="90">
        <f>IF(ISNA(VLOOKUP($B13,'[1]1718  Exp_Rev Access'!$F$7:$GK$318,$FA$2,FALSE)),"",VLOOKUP($B13,'[1]1718  Exp_Rev Access'!$F$7:$GK$318,$FA$2,FALSE))</f>
        <v>0</v>
      </c>
      <c r="FB13" s="90">
        <f>IF(ISNA(VLOOKUP($B13,'[1]1718  Exp_Rev Access'!$F$7:$GK$318,$FB$2,FALSE)),"",VLOOKUP($B13,'[1]1718  Exp_Rev Access'!$F$7:$GK$318,$FB$2,FALSE))</f>
        <v>0</v>
      </c>
      <c r="FC13" s="90">
        <f>IF(ISNA(VLOOKUP($B13,'[1]1718  Exp_Rev Access'!$F$7:$GK$318,$FC$2,FALSE)),"",VLOOKUP($B13,'[1]1718  Exp_Rev Access'!$F$7:$GK$318,$FC$2,FALSE))</f>
        <v>0</v>
      </c>
      <c r="FD13" s="90">
        <f>IF(ISNA(VLOOKUP($B13,'[1]1718  Exp_Rev Access'!$F$7:$GK$318,$FD$2,FALSE)),"",VLOOKUP($B13,'[1]1718  Exp_Rev Access'!$F$7:$GK$318,$FD$2,FALSE))</f>
        <v>0</v>
      </c>
      <c r="FE13" s="90">
        <f>IF(ISNA(VLOOKUP($B13,'[1]1718  Exp_Rev Access'!$F$7:$GK$318,$FE$2,FALSE)),"",VLOOKUP($B13,'[1]1718  Exp_Rev Access'!$F$7:$GK$318,$FE$2,FALSE))</f>
        <v>0</v>
      </c>
      <c r="FF13" s="90">
        <f>IF(ISNA(VLOOKUP($B13,'[1]1718  Exp_Rev Access'!$F$7:$GK$318,$FF$2,FALSE)),"",VLOOKUP($B13,'[1]1718  Exp_Rev Access'!$F$7:$GK$318,$FF$2,FALSE))</f>
        <v>0</v>
      </c>
      <c r="FG13" s="90">
        <f>IF(ISNA(VLOOKUP($B13,'[1]1718  Exp_Rev Access'!$F$7:$GK$318,$FG$2,FALSE)),"",VLOOKUP($B13,'[1]1718  Exp_Rev Access'!$F$7:$GK$318,$FG$2,FALSE))</f>
        <v>0</v>
      </c>
      <c r="FH13" s="90">
        <f>IF(ISNA(VLOOKUP($B13,'[1]1718  Exp_Rev Access'!$F$7:$GK$318,$FH$2,FALSE)),"",VLOOKUP($B13,'[1]1718  Exp_Rev Access'!$F$7:$GK$318,$FH$2,FALSE))</f>
        <v>0</v>
      </c>
      <c r="FI13" s="90">
        <f>IF(ISNA(VLOOKUP($B13,'[1]1718  Exp_Rev Access'!$F$7:$GK$318,$FI$2,FALSE)),"",VLOOKUP($B13,'[1]1718  Exp_Rev Access'!$F$7:$GK$318,$FI$2,FALSE))</f>
        <v>0</v>
      </c>
      <c r="FJ13" s="90">
        <f>IF(ISNA(VLOOKUP($B13,'[1]1718  Exp_Rev Access'!$F$7:$GK$318,$FJ$2,FALSE)),"",VLOOKUP($B13,'[1]1718  Exp_Rev Access'!$F$7:$GK$318,$FJ$2,FALSE))</f>
        <v>0</v>
      </c>
      <c r="FK13" s="90">
        <f>IF(ISNA(VLOOKUP($B13,'[1]1718  Exp_Rev Access'!$F$7:$GK$318,$FK$2,FALSE)),"",VLOOKUP($B13,'[1]1718  Exp_Rev Access'!$F$7:$GK$318,$FK$2,FALSE))</f>
        <v>0</v>
      </c>
      <c r="FL13" s="90">
        <f>IF(ISNA(VLOOKUP($B13,'[1]1718  Exp_Rev Access'!$F$7:$GK$318,$FL$2,FALSE)),"",VLOOKUP($B13,'[1]1718  Exp_Rev Access'!$F$7:$GK$318,$FL$2,FALSE))</f>
        <v>0</v>
      </c>
      <c r="FM13" s="90">
        <f>IF(ISNA(VLOOKUP($B13,'[1]1718  Exp_Rev Access'!$F$7:$GK$318,$FM$2,FALSE)),"",VLOOKUP($B13,'[1]1718  Exp_Rev Access'!$F$7:$GK$318,$FM$2,FALSE))</f>
        <v>0</v>
      </c>
      <c r="FN13" s="90">
        <f>IF(ISNA(VLOOKUP($B13,'[1]1718  Exp_Rev Access'!$F$7:$GK$318,$FN$2,FALSE)),"",VLOOKUP($B13,'[1]1718  Exp_Rev Access'!$F$7:$GK$318,$FN$2,FALSE))</f>
        <v>0</v>
      </c>
      <c r="FO13" s="90">
        <f>IF(ISNA(VLOOKUP($B13,'[1]1718  Exp_Rev Access'!$F$7:$GK$318,$FO$2,FALSE)),"",VLOOKUP($B13,'[1]1718  Exp_Rev Access'!$F$7:$GK$318,$FO$2,FALSE))</f>
        <v>0</v>
      </c>
      <c r="FP13" s="90">
        <f>IF(ISNA(VLOOKUP($B13,'[1]1718  Exp_Rev Access'!$F$7:$GK$318,$FP$2,FALSE)),"",VLOOKUP($B13,'[1]1718  Exp_Rev Access'!$F$7:$GK$318,$FP$2,FALSE))</f>
        <v>0</v>
      </c>
      <c r="FQ13" s="90">
        <f>IF(ISNA(VLOOKUP($B13,'[1]1718  Exp_Rev Access'!$F$7:$GK$318,$FQ$2,FALSE)),"",VLOOKUP($B13,'[1]1718  Exp_Rev Access'!$F$7:$GK$318,$FQ$2,FALSE))</f>
        <v>0</v>
      </c>
      <c r="FR13" s="90">
        <f>IF(ISNA(VLOOKUP($B13,'[1]1718  Exp_Rev Access'!$F$7:$GK$318,$FR$2,FALSE)),"",VLOOKUP($B13,'[1]1718  Exp_Rev Access'!$F$7:$GK$318,$FR$2,FALSE))</f>
        <v>10059.86</v>
      </c>
      <c r="FS13" s="56">
        <f t="shared" si="37"/>
        <v>265333.83999999997</v>
      </c>
      <c r="FT13" s="92">
        <f t="shared" si="27"/>
        <v>5.3721278836974001E-2</v>
      </c>
      <c r="FU13" s="94">
        <f t="shared" si="28"/>
        <v>740.57675561013718</v>
      </c>
      <c r="FV13" s="95">
        <f>IF(ISNA(VLOOKUP($B13,'[1]1718  Exp_Rev Access'!$F$7:$GK$318,$FV$2,FALSE)),"",VLOOKUP($B13,'[1]1718  Exp_Rev Access'!$F$7:$GK$318,$FV$2,FALSE))</f>
        <v>0</v>
      </c>
      <c r="FW13" s="95">
        <f>IF(ISNA(VLOOKUP($B13,'[1]1718  Exp_Rev Access'!$F$7:$GK$318,$FW$2,FALSE)),"",VLOOKUP($B13,'[1]1718  Exp_Rev Access'!$F$7:$GK$318,$FW$2,FALSE))</f>
        <v>0</v>
      </c>
      <c r="FX13" s="95">
        <f>IF(ISNA(VLOOKUP($B13,'[1]1718  Exp_Rev Access'!$F$7:$GK$318,$FX$2,FALSE)),"",VLOOKUP($B13,'[1]1718  Exp_Rev Access'!$F$7:$GK$318,$FX$2,FALSE))</f>
        <v>0</v>
      </c>
      <c r="FY13" s="95">
        <f>IF(ISNA(VLOOKUP($B13,'[1]1718  Exp_Rev Access'!$F$7:$GK$318,$FY$2,FALSE)),"",VLOOKUP($B13,'[1]1718  Exp_Rev Access'!$F$7:$GK$318,$FY$2,FALSE))</f>
        <v>0</v>
      </c>
      <c r="FZ13" s="95">
        <f>IF(ISNA(VLOOKUP($B13,'[1]1718  Exp_Rev Access'!$F$7:$GK$318,$FZ$2,FALSE)),"",VLOOKUP($B13,'[1]1718  Exp_Rev Access'!$F$7:$GK$318,$FZ$2,FALSE))</f>
        <v>0</v>
      </c>
      <c r="GA13" s="95">
        <f>IF(ISNA(VLOOKUP($B13,'[1]1718  Exp_Rev Access'!$F$7:$GK$318,$GA$2,FALSE)),"",VLOOKUP($B13,'[1]1718  Exp_Rev Access'!$F$7:$GK$318,$GA$2,FALSE))</f>
        <v>0</v>
      </c>
      <c r="GB13" s="95">
        <f>IF(ISNA(VLOOKUP($B13,'[1]1718  Exp_Rev Access'!$F$7:$GK$318,$GB$2,FALSE)),"",VLOOKUP($B13,'[1]1718  Exp_Rev Access'!$F$7:$GK$318,$GB$2,FALSE))</f>
        <v>0</v>
      </c>
      <c r="GC13" s="95">
        <f>IF(ISNA(VLOOKUP($B13,'[1]1718  Exp_Rev Access'!$F$7:$GK$318,$GC$2,FALSE)),"",VLOOKUP($B13,'[1]1718  Exp_Rev Access'!$F$7:$GK$318,$GC$2,FALSE))</f>
        <v>0</v>
      </c>
      <c r="GD13" s="95">
        <f>IF(ISNA(VLOOKUP($B13,'[1]1718  Exp_Rev Access'!$F$7:$GK$318,$GD$2,FALSE)),"",VLOOKUP($B13,'[1]1718  Exp_Rev Access'!$F$7:$GK$318,$GD$2,FALSE))</f>
        <v>0</v>
      </c>
      <c r="GE13" s="95">
        <f>IF(ISNA(VLOOKUP($B13,'[1]1718  Exp_Rev Access'!$F$7:$GK$318,$GE$2,FALSE)),"",VLOOKUP($B13,'[1]1718  Exp_Rev Access'!$F$7:$GK$318,$GE$2,FALSE))</f>
        <v>0</v>
      </c>
      <c r="GF13" s="95">
        <f>IF(ISNA(VLOOKUP($B13,'[1]1718  Exp_Rev Access'!$F$7:$GK$318,$GF$2,FALSE)),"",VLOOKUP($B13,'[1]1718  Exp_Rev Access'!$F$7:$GK$318,$GF$2,FALSE))</f>
        <v>0</v>
      </c>
      <c r="GG13" s="95">
        <f>IF(ISNA(VLOOKUP($B13,'[1]1718  Exp_Rev Access'!$F$7:$GK$318,$GG$2,FALSE)),"",VLOOKUP($B13,'[1]1718  Exp_Rev Access'!$F$7:$GK$318,$GG$2,FALSE))</f>
        <v>0</v>
      </c>
      <c r="GH13" s="95">
        <f>IF(ISNA(VLOOKUP($B13,'[1]1718  Exp_Rev Access'!$F$7:$GK$318,$GH$2,FALSE)),"",VLOOKUP($B13,'[1]1718  Exp_Rev Access'!$F$7:$GK$318,$GH$2,FALSE))</f>
        <v>0</v>
      </c>
      <c r="GI13" s="95">
        <f>IF(ISNA(VLOOKUP($B13,'[1]1718  Exp_Rev Access'!$F$7:$GK$318,$GI$2,FALSE)),"",VLOOKUP($B13,'[1]1718  Exp_Rev Access'!$F$7:$GK$318,$GI$2,FALSE))</f>
        <v>0</v>
      </c>
      <c r="GJ13" s="95">
        <f>IF(ISNA(VLOOKUP($B13,'[1]1718  Exp_Rev Access'!$F$7:$GK$318,$GJ$2,FALSE)),"",VLOOKUP($B13,'[1]1718  Exp_Rev Access'!$F$7:$GK$318,$GJ$2,FALSE))</f>
        <v>0</v>
      </c>
      <c r="GK13" s="95">
        <f>IF(ISNA(VLOOKUP($B13,'[1]1718  Exp_Rev Access'!$F$7:$GK$318,$GK$2,FALSE)),"",VLOOKUP($B13,'[1]1718  Exp_Rev Access'!$F$7:$GK$318,$GK$2,FALSE))</f>
        <v>0</v>
      </c>
      <c r="GL13" s="95">
        <f>IF(ISNA(VLOOKUP($B13,'[1]1718  Exp_Rev Access'!$F$7:$GK$318,$GL$2,FALSE)),"",VLOOKUP($B13,'[1]1718  Exp_Rev Access'!$F$7:$GK$318,$GL$2,FALSE))</f>
        <v>0</v>
      </c>
      <c r="GM13" s="95">
        <f>IF(ISNA(VLOOKUP($B13,'[1]1718  Exp_Rev Access'!$F$7:$GK$318,$GM$2,FALSE)),"",VLOOKUP($B13,'[1]1718  Exp_Rev Access'!$F$7:$GK$318,$GM$2,FALSE))</f>
        <v>0</v>
      </c>
      <c r="GN13" s="95">
        <f>IF(ISNA(VLOOKUP($B13,'[1]1718  Exp_Rev Access'!$F$7:$GK$318,$GN$2,FALSE)),"",VLOOKUP($B13,'[1]1718  Exp_Rev Access'!$F$7:$GK$318,$GN$2,FALSE))</f>
        <v>0</v>
      </c>
      <c r="GO13" s="95">
        <f>IF(ISNA(VLOOKUP($B13,'[1]1718  Exp_Rev Access'!$F$7:$GK$318,$GO$2,FALSE)),"",VLOOKUP($B13,'[1]1718  Exp_Rev Access'!$F$7:$GK$318,$GO$2,FALSE))</f>
        <v>0</v>
      </c>
      <c r="GP13" s="95">
        <f>IF(ISNA(VLOOKUP($B13,'[1]1718  Exp_Rev Access'!$F$7:$GK$318,$GP$2,FALSE)),"",VLOOKUP($B13,'[1]1718  Exp_Rev Access'!$F$7:$GK$318,$GP$2,FALSE))</f>
        <v>0</v>
      </c>
      <c r="GQ13" s="95">
        <f>IF(ISNA(VLOOKUP($B13,'[1]1718  Exp_Rev Access'!$F$7:$GK$318,$GQ$2,FALSE)),"",VLOOKUP($B13,'[1]1718  Exp_Rev Access'!$F$7:$GK$318,$GQ$2,FALSE))</f>
        <v>0</v>
      </c>
      <c r="GR13" s="95">
        <f>IF(ISNA(VLOOKUP($B13,'[1]1718  Exp_Rev Access'!$F$7:$GK$318,$GR$2,FALSE)),"",VLOOKUP($B13,'[1]1718  Exp_Rev Access'!$F$7:$GK$318,$GR$2,FALSE))</f>
        <v>0</v>
      </c>
      <c r="GS13" s="95">
        <f>IF(ISNA(VLOOKUP($B13,'[1]1718  Exp_Rev Access'!$F$7:$GK$318,$GS$2,FALSE)),"",VLOOKUP($B13,'[1]1718  Exp_Rev Access'!$F$7:$GK$318,$GS$2,FALSE))</f>
        <v>0</v>
      </c>
      <c r="GT13" s="95">
        <f>IF(ISNA(VLOOKUP($B13,'[1]1718  Exp_Rev Access'!$F$7:$GK$318,$GT$2,FALSE)),"",VLOOKUP($B13,'[1]1718  Exp_Rev Access'!$F$7:$GK$318,$GT$2,FALSE))</f>
        <v>0</v>
      </c>
      <c r="GU13" s="56">
        <f t="shared" si="29"/>
        <v>0</v>
      </c>
      <c r="GV13" s="92">
        <f t="shared" si="30"/>
        <v>0</v>
      </c>
      <c r="GW13" s="96">
        <f t="shared" si="31"/>
        <v>0</v>
      </c>
    </row>
    <row r="14" spans="1:222" s="97" customFormat="1" x14ac:dyDescent="0.3">
      <c r="A14" s="98"/>
      <c r="B14" s="99"/>
      <c r="C14" s="82" t="s">
        <v>185</v>
      </c>
      <c r="D14" s="100">
        <f>SUM(D9:D13)</f>
        <v>5081.41</v>
      </c>
      <c r="E14" s="101">
        <f>SUM(E9:E13)</f>
        <v>65924800.07</v>
      </c>
      <c r="F14" s="102">
        <f>SUM(F9:F13)</f>
        <v>65924800.07</v>
      </c>
      <c r="G14" s="59">
        <f t="shared" si="32"/>
        <v>0</v>
      </c>
      <c r="H14" s="102">
        <f>SUM(H9:H13)</f>
        <v>5040678.0200000005</v>
      </c>
      <c r="I14" s="102">
        <f t="shared" ref="I14:M14" si="38">SUM(I9:I13)</f>
        <v>0</v>
      </c>
      <c r="J14" s="102">
        <f t="shared" si="38"/>
        <v>3238.65</v>
      </c>
      <c r="K14" s="102">
        <f t="shared" si="38"/>
        <v>0</v>
      </c>
      <c r="L14" s="102">
        <f t="shared" si="38"/>
        <v>0</v>
      </c>
      <c r="M14" s="102">
        <f t="shared" si="38"/>
        <v>0</v>
      </c>
      <c r="N14" s="102">
        <f t="shared" si="16"/>
        <v>5043916.6700000009</v>
      </c>
      <c r="O14" s="58">
        <f t="shared" si="17"/>
        <v>7.651015497421744E-2</v>
      </c>
      <c r="P14" s="102">
        <f t="shared" si="18"/>
        <v>992.62147120582688</v>
      </c>
      <c r="Q14" s="103">
        <f>SUM(Q9:Q13)</f>
        <v>38073.35</v>
      </c>
      <c r="R14" s="103">
        <f t="shared" ref="R14:AL14" si="39">SUM(R9:R13)</f>
        <v>0</v>
      </c>
      <c r="S14" s="103">
        <f t="shared" si="39"/>
        <v>0</v>
      </c>
      <c r="T14" s="103">
        <f t="shared" si="39"/>
        <v>0</v>
      </c>
      <c r="U14" s="103">
        <f t="shared" si="39"/>
        <v>19285</v>
      </c>
      <c r="V14" s="103">
        <f t="shared" si="39"/>
        <v>0</v>
      </c>
      <c r="W14" s="103">
        <f t="shared" si="39"/>
        <v>19889.46</v>
      </c>
      <c r="X14" s="103">
        <f t="shared" si="39"/>
        <v>0</v>
      </c>
      <c r="Y14" s="103">
        <f t="shared" si="39"/>
        <v>37388.379999999997</v>
      </c>
      <c r="Z14" s="103">
        <f t="shared" si="39"/>
        <v>0</v>
      </c>
      <c r="AA14" s="103">
        <f t="shared" si="39"/>
        <v>0</v>
      </c>
      <c r="AB14" s="103">
        <f t="shared" si="39"/>
        <v>0</v>
      </c>
      <c r="AC14" s="103">
        <f t="shared" si="39"/>
        <v>13712.24</v>
      </c>
      <c r="AD14" s="103">
        <f t="shared" si="39"/>
        <v>277510.71000000002</v>
      </c>
      <c r="AE14" s="103">
        <f t="shared" si="39"/>
        <v>193462.55</v>
      </c>
      <c r="AF14" s="103">
        <f t="shared" si="39"/>
        <v>0</v>
      </c>
      <c r="AG14" s="103">
        <f t="shared" si="39"/>
        <v>41954.6</v>
      </c>
      <c r="AH14" s="103">
        <f t="shared" si="39"/>
        <v>26220.670000000002</v>
      </c>
      <c r="AI14" s="103">
        <f t="shared" si="39"/>
        <v>10412.450000000001</v>
      </c>
      <c r="AJ14" s="103">
        <f t="shared" si="39"/>
        <v>26680.77</v>
      </c>
      <c r="AK14" s="103">
        <f t="shared" si="39"/>
        <v>53599.16</v>
      </c>
      <c r="AL14" s="103">
        <f t="shared" si="39"/>
        <v>18945.309999999998</v>
      </c>
      <c r="AM14" s="102">
        <f t="shared" si="33"/>
        <v>777134.64999999991</v>
      </c>
      <c r="AN14" s="61">
        <f t="shared" si="19"/>
        <v>1.1788198814024858E-2</v>
      </c>
      <c r="AO14" s="59">
        <f t="shared" si="20"/>
        <v>152.93681281376624</v>
      </c>
      <c r="AP14" s="103">
        <f>SUM(AP9:AP13)</f>
        <v>35229568.640000001</v>
      </c>
      <c r="AQ14" s="103">
        <f t="shared" ref="AQ14:AT14" si="40">SUM(AQ9:AQ13)</f>
        <v>1042968.2400000001</v>
      </c>
      <c r="AR14" s="103">
        <f t="shared" si="40"/>
        <v>5552196.6000000006</v>
      </c>
      <c r="AS14" s="103">
        <f t="shared" si="40"/>
        <v>0</v>
      </c>
      <c r="AT14" s="103">
        <f t="shared" si="40"/>
        <v>0</v>
      </c>
      <c r="AU14" s="102">
        <f t="shared" si="34"/>
        <v>41824733.480000004</v>
      </c>
      <c r="AV14" s="64">
        <f t="shared" si="21"/>
        <v>0.63443094913583109</v>
      </c>
      <c r="AW14" s="102">
        <f t="shared" si="22"/>
        <v>8230.9306826254924</v>
      </c>
      <c r="AX14" s="103">
        <f>SUM(AX9:AX13)</f>
        <v>648</v>
      </c>
      <c r="AY14" s="103">
        <f t="shared" ref="AY14:BU14" si="41">SUM(AY9:AY13)</f>
        <v>4238131.1000000006</v>
      </c>
      <c r="AZ14" s="103">
        <f t="shared" si="41"/>
        <v>422339.07</v>
      </c>
      <c r="BA14" s="103">
        <f t="shared" si="41"/>
        <v>0</v>
      </c>
      <c r="BB14" s="103">
        <f t="shared" si="41"/>
        <v>0</v>
      </c>
      <c r="BC14" s="103">
        <f t="shared" si="41"/>
        <v>2854942.56</v>
      </c>
      <c r="BD14" s="103">
        <f t="shared" si="41"/>
        <v>0</v>
      </c>
      <c r="BE14" s="103">
        <f t="shared" si="41"/>
        <v>386503.96</v>
      </c>
      <c r="BF14" s="103">
        <f t="shared" si="41"/>
        <v>0</v>
      </c>
      <c r="BG14" s="103">
        <f t="shared" si="41"/>
        <v>1893797.1</v>
      </c>
      <c r="BH14" s="103">
        <f t="shared" si="41"/>
        <v>93551.78</v>
      </c>
      <c r="BI14" s="103">
        <f t="shared" si="41"/>
        <v>0</v>
      </c>
      <c r="BJ14" s="103">
        <f t="shared" si="41"/>
        <v>96756.079999999987</v>
      </c>
      <c r="BK14" s="103">
        <f t="shared" si="41"/>
        <v>2422963.2999999998</v>
      </c>
      <c r="BL14" s="103">
        <f t="shared" si="41"/>
        <v>87245.14</v>
      </c>
      <c r="BM14" s="103">
        <f t="shared" si="41"/>
        <v>0</v>
      </c>
      <c r="BN14" s="103">
        <f t="shared" si="41"/>
        <v>0</v>
      </c>
      <c r="BO14" s="103">
        <f t="shared" si="41"/>
        <v>0</v>
      </c>
      <c r="BP14" s="103">
        <f t="shared" si="41"/>
        <v>0</v>
      </c>
      <c r="BQ14" s="103">
        <f t="shared" si="41"/>
        <v>0</v>
      </c>
      <c r="BR14" s="103">
        <f t="shared" si="41"/>
        <v>0</v>
      </c>
      <c r="BS14" s="103">
        <f t="shared" si="41"/>
        <v>0</v>
      </c>
      <c r="BT14" s="103">
        <f t="shared" si="41"/>
        <v>0</v>
      </c>
      <c r="BU14" s="103">
        <f t="shared" si="41"/>
        <v>0</v>
      </c>
      <c r="BV14" s="102">
        <f t="shared" si="35"/>
        <v>12496878.09</v>
      </c>
      <c r="BW14" s="61">
        <f t="shared" si="23"/>
        <v>0.18956262403117818</v>
      </c>
      <c r="BX14" s="59">
        <f t="shared" si="24"/>
        <v>2459.3327619696111</v>
      </c>
      <c r="BY14" s="90">
        <f>SUM(BY9:BY13)</f>
        <v>0</v>
      </c>
      <c r="BZ14" s="90">
        <f t="shared" ref="BZ14:CD14" si="42">SUM(BZ9:BZ13)</f>
        <v>0</v>
      </c>
      <c r="CA14" s="90">
        <f t="shared" si="42"/>
        <v>0</v>
      </c>
      <c r="CB14" s="90">
        <f t="shared" si="42"/>
        <v>5.84</v>
      </c>
      <c r="CC14" s="90">
        <f t="shared" si="42"/>
        <v>0</v>
      </c>
      <c r="CD14" s="90">
        <f t="shared" si="42"/>
        <v>0</v>
      </c>
      <c r="CE14" s="56">
        <f t="shared" si="36"/>
        <v>5.84</v>
      </c>
      <c r="CF14" s="61">
        <f t="shared" si="25"/>
        <v>8.8585782494584669E-8</v>
      </c>
      <c r="CG14" s="62">
        <f t="shared" si="26"/>
        <v>1.1492873041144091E-3</v>
      </c>
      <c r="CH14" s="103">
        <f>SUM(CH9:CH13)</f>
        <v>23107.09</v>
      </c>
      <c r="CI14" s="103">
        <f t="shared" ref="CI14:ET14" si="43">SUM(CI9:CI13)</f>
        <v>0</v>
      </c>
      <c r="CJ14" s="103">
        <f t="shared" si="43"/>
        <v>0</v>
      </c>
      <c r="CK14" s="103">
        <f t="shared" si="43"/>
        <v>0</v>
      </c>
      <c r="CL14" s="103">
        <f t="shared" si="43"/>
        <v>0</v>
      </c>
      <c r="CM14" s="103">
        <f t="shared" si="43"/>
        <v>0</v>
      </c>
      <c r="CN14" s="103">
        <f t="shared" si="43"/>
        <v>0</v>
      </c>
      <c r="CO14" s="103">
        <f t="shared" si="43"/>
        <v>0</v>
      </c>
      <c r="CP14" s="103">
        <f t="shared" si="43"/>
        <v>0</v>
      </c>
      <c r="CQ14" s="103">
        <f t="shared" si="43"/>
        <v>891973.7</v>
      </c>
      <c r="CR14" s="103">
        <f t="shared" si="43"/>
        <v>0</v>
      </c>
      <c r="CS14" s="103">
        <f t="shared" si="43"/>
        <v>32904.11</v>
      </c>
      <c r="CT14" s="103">
        <f t="shared" si="43"/>
        <v>0</v>
      </c>
      <c r="CU14" s="103">
        <f t="shared" si="43"/>
        <v>1303726.3899999999</v>
      </c>
      <c r="CV14" s="103">
        <f t="shared" si="43"/>
        <v>290795.5</v>
      </c>
      <c r="CW14" s="103">
        <f t="shared" si="43"/>
        <v>312824.71000000002</v>
      </c>
      <c r="CX14" s="103">
        <f t="shared" si="43"/>
        <v>0</v>
      </c>
      <c r="CY14" s="103">
        <f t="shared" si="43"/>
        <v>0</v>
      </c>
      <c r="CZ14" s="103">
        <f t="shared" si="43"/>
        <v>0</v>
      </c>
      <c r="DA14" s="103">
        <f t="shared" si="43"/>
        <v>0</v>
      </c>
      <c r="DB14" s="103">
        <f t="shared" si="43"/>
        <v>196730.44</v>
      </c>
      <c r="DC14" s="103">
        <f t="shared" si="43"/>
        <v>0</v>
      </c>
      <c r="DD14" s="103">
        <f t="shared" si="43"/>
        <v>0</v>
      </c>
      <c r="DE14" s="103">
        <f t="shared" si="43"/>
        <v>0</v>
      </c>
      <c r="DF14" s="103">
        <f t="shared" si="43"/>
        <v>0</v>
      </c>
      <c r="DG14" s="103">
        <f t="shared" si="43"/>
        <v>0</v>
      </c>
      <c r="DH14" s="103">
        <f t="shared" si="43"/>
        <v>0</v>
      </c>
      <c r="DI14" s="103">
        <f t="shared" si="43"/>
        <v>2325321.14</v>
      </c>
      <c r="DJ14" s="103">
        <f t="shared" si="43"/>
        <v>0</v>
      </c>
      <c r="DK14" s="103">
        <f t="shared" si="43"/>
        <v>0</v>
      </c>
      <c r="DL14" s="103">
        <f t="shared" si="43"/>
        <v>0</v>
      </c>
      <c r="DM14" s="103">
        <f t="shared" si="43"/>
        <v>0</v>
      </c>
      <c r="DN14" s="103">
        <f t="shared" si="43"/>
        <v>0</v>
      </c>
      <c r="DO14" s="103">
        <f t="shared" si="43"/>
        <v>0</v>
      </c>
      <c r="DP14" s="103">
        <f t="shared" si="43"/>
        <v>0</v>
      </c>
      <c r="DQ14" s="103">
        <f t="shared" si="43"/>
        <v>0</v>
      </c>
      <c r="DR14" s="103">
        <f t="shared" si="43"/>
        <v>0</v>
      </c>
      <c r="DS14" s="103">
        <f t="shared" si="43"/>
        <v>0</v>
      </c>
      <c r="DT14" s="103">
        <f t="shared" si="43"/>
        <v>0</v>
      </c>
      <c r="DU14" s="103">
        <f t="shared" si="43"/>
        <v>0</v>
      </c>
      <c r="DV14" s="103">
        <f t="shared" si="43"/>
        <v>0</v>
      </c>
      <c r="DW14" s="103">
        <f t="shared" si="43"/>
        <v>0</v>
      </c>
      <c r="DX14" s="103">
        <f t="shared" si="43"/>
        <v>0</v>
      </c>
      <c r="DY14" s="103">
        <f t="shared" si="43"/>
        <v>42015.759999999995</v>
      </c>
      <c r="DZ14" s="103">
        <f t="shared" si="43"/>
        <v>0</v>
      </c>
      <c r="EA14" s="103">
        <f t="shared" si="43"/>
        <v>0</v>
      </c>
      <c r="EB14" s="103">
        <f t="shared" si="43"/>
        <v>0</v>
      </c>
      <c r="EC14" s="103">
        <f t="shared" si="43"/>
        <v>0</v>
      </c>
      <c r="ED14" s="103">
        <f t="shared" si="43"/>
        <v>0</v>
      </c>
      <c r="EE14" s="103">
        <f t="shared" si="43"/>
        <v>0</v>
      </c>
      <c r="EF14" s="103">
        <f t="shared" si="43"/>
        <v>0</v>
      </c>
      <c r="EG14" s="103">
        <f t="shared" si="43"/>
        <v>0</v>
      </c>
      <c r="EH14" s="103">
        <f t="shared" si="43"/>
        <v>0</v>
      </c>
      <c r="EI14" s="103">
        <f t="shared" si="43"/>
        <v>0</v>
      </c>
      <c r="EJ14" s="103">
        <f t="shared" si="43"/>
        <v>0</v>
      </c>
      <c r="EK14" s="103">
        <f t="shared" si="43"/>
        <v>0</v>
      </c>
      <c r="EL14" s="103">
        <f t="shared" si="43"/>
        <v>0</v>
      </c>
      <c r="EM14" s="103">
        <f t="shared" si="43"/>
        <v>0</v>
      </c>
      <c r="EN14" s="103">
        <f t="shared" si="43"/>
        <v>0</v>
      </c>
      <c r="EO14" s="103">
        <f t="shared" si="43"/>
        <v>0</v>
      </c>
      <c r="EP14" s="103">
        <f t="shared" si="43"/>
        <v>0</v>
      </c>
      <c r="EQ14" s="103">
        <f t="shared" si="43"/>
        <v>0</v>
      </c>
      <c r="ER14" s="103">
        <f t="shared" si="43"/>
        <v>0</v>
      </c>
      <c r="ES14" s="103">
        <f t="shared" si="43"/>
        <v>0</v>
      </c>
      <c r="ET14" s="103">
        <f t="shared" si="43"/>
        <v>0</v>
      </c>
      <c r="EU14" s="103">
        <f t="shared" ref="EU14:FR14" si="44">SUM(EU9:EU13)</f>
        <v>0</v>
      </c>
      <c r="EV14" s="103">
        <f t="shared" si="44"/>
        <v>71993.5</v>
      </c>
      <c r="EW14" s="103">
        <f t="shared" si="44"/>
        <v>0</v>
      </c>
      <c r="EX14" s="103">
        <f t="shared" si="44"/>
        <v>0</v>
      </c>
      <c r="EY14" s="103">
        <f t="shared" si="44"/>
        <v>0</v>
      </c>
      <c r="EZ14" s="103">
        <f t="shared" si="44"/>
        <v>0</v>
      </c>
      <c r="FA14" s="103">
        <f t="shared" si="44"/>
        <v>0</v>
      </c>
      <c r="FB14" s="103">
        <f t="shared" si="44"/>
        <v>0</v>
      </c>
      <c r="FC14" s="103">
        <f t="shared" si="44"/>
        <v>0</v>
      </c>
      <c r="FD14" s="103">
        <f t="shared" si="44"/>
        <v>0</v>
      </c>
      <c r="FE14" s="103">
        <f t="shared" si="44"/>
        <v>0</v>
      </c>
      <c r="FF14" s="103">
        <f t="shared" si="44"/>
        <v>0</v>
      </c>
      <c r="FG14" s="103">
        <f t="shared" si="44"/>
        <v>0</v>
      </c>
      <c r="FH14" s="103">
        <f t="shared" si="44"/>
        <v>0</v>
      </c>
      <c r="FI14" s="103">
        <f t="shared" si="44"/>
        <v>0</v>
      </c>
      <c r="FJ14" s="103">
        <f t="shared" si="44"/>
        <v>0</v>
      </c>
      <c r="FK14" s="103">
        <f t="shared" si="44"/>
        <v>0</v>
      </c>
      <c r="FL14" s="103">
        <f t="shared" si="44"/>
        <v>0</v>
      </c>
      <c r="FM14" s="103">
        <f t="shared" si="44"/>
        <v>0</v>
      </c>
      <c r="FN14" s="103">
        <f t="shared" si="44"/>
        <v>0</v>
      </c>
      <c r="FO14" s="103">
        <f t="shared" si="44"/>
        <v>0</v>
      </c>
      <c r="FP14" s="103">
        <f t="shared" si="44"/>
        <v>0</v>
      </c>
      <c r="FQ14" s="103">
        <f t="shared" si="44"/>
        <v>0</v>
      </c>
      <c r="FR14" s="103">
        <f t="shared" si="44"/>
        <v>210940.03999999998</v>
      </c>
      <c r="FS14" s="102">
        <f t="shared" si="37"/>
        <v>5702332.3799999999</v>
      </c>
      <c r="FT14" s="61">
        <f t="shared" si="27"/>
        <v>8.6497530124401936E-2</v>
      </c>
      <c r="FU14" s="115">
        <f t="shared" si="28"/>
        <v>1122.1948986600175</v>
      </c>
      <c r="FV14" s="134">
        <f>SUM(FV9:FV13)</f>
        <v>9790.8700000000008</v>
      </c>
      <c r="FW14" s="134">
        <f t="shared" ref="FW14:GT14" si="45">SUM(FW9:FW13)</f>
        <v>0</v>
      </c>
      <c r="FX14" s="134">
        <f t="shared" si="45"/>
        <v>0</v>
      </c>
      <c r="FY14" s="134">
        <f t="shared" si="45"/>
        <v>0</v>
      </c>
      <c r="FZ14" s="134">
        <f t="shared" si="45"/>
        <v>0</v>
      </c>
      <c r="GA14" s="134">
        <f t="shared" si="45"/>
        <v>8454.8799999999992</v>
      </c>
      <c r="GB14" s="134">
        <f t="shared" si="45"/>
        <v>0</v>
      </c>
      <c r="GC14" s="134">
        <f t="shared" si="45"/>
        <v>0</v>
      </c>
      <c r="GD14" s="134">
        <f t="shared" si="45"/>
        <v>0</v>
      </c>
      <c r="GE14" s="134">
        <f t="shared" si="45"/>
        <v>0</v>
      </c>
      <c r="GF14" s="134">
        <f t="shared" si="45"/>
        <v>8480</v>
      </c>
      <c r="GG14" s="134">
        <f t="shared" si="45"/>
        <v>0</v>
      </c>
      <c r="GH14" s="134">
        <f t="shared" si="45"/>
        <v>0</v>
      </c>
      <c r="GI14" s="134">
        <f t="shared" si="45"/>
        <v>0</v>
      </c>
      <c r="GJ14" s="134">
        <f t="shared" si="45"/>
        <v>0</v>
      </c>
      <c r="GK14" s="134">
        <f t="shared" si="45"/>
        <v>49360.93</v>
      </c>
      <c r="GL14" s="134">
        <f t="shared" si="45"/>
        <v>0</v>
      </c>
      <c r="GM14" s="134">
        <f t="shared" si="45"/>
        <v>0</v>
      </c>
      <c r="GN14" s="134">
        <f t="shared" si="45"/>
        <v>0</v>
      </c>
      <c r="GO14" s="134">
        <f t="shared" si="45"/>
        <v>0</v>
      </c>
      <c r="GP14" s="134">
        <f t="shared" si="45"/>
        <v>0</v>
      </c>
      <c r="GQ14" s="134">
        <f t="shared" si="45"/>
        <v>3712.28</v>
      </c>
      <c r="GR14" s="134">
        <f t="shared" si="45"/>
        <v>0</v>
      </c>
      <c r="GS14" s="134">
        <f t="shared" si="45"/>
        <v>0</v>
      </c>
      <c r="GT14" s="134">
        <f t="shared" si="45"/>
        <v>0</v>
      </c>
      <c r="GU14" s="102">
        <f t="shared" si="29"/>
        <v>79798.959999999992</v>
      </c>
      <c r="GV14" s="61">
        <f t="shared" si="30"/>
        <v>1.2104543345640515E-3</v>
      </c>
      <c r="GW14" s="65">
        <f t="shared" si="31"/>
        <v>15.70409787834479</v>
      </c>
    </row>
    <row r="15" spans="1:222" x14ac:dyDescent="0.3">
      <c r="A15" s="73"/>
      <c r="B15" s="99"/>
      <c r="C15" s="82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90" t="str">
        <f>IF(ISNA(VLOOKUP($B15,'[1]1718  Exp_Rev Access'!$F$7:$GK$318,10,FALSE)),"",VLOOKUP($B15,'[1]1718  Exp_Rev Access'!$F$7:$GK$318,10,FALSE))</f>
        <v/>
      </c>
      <c r="R15" s="90" t="str">
        <f>IF(ISNA(VLOOKUP($B15,'[1]1718  Exp_Rev Access'!$F$7:$GK$318,11,FALSE)),"",VLOOKUP($B15,'[1]1718  Exp_Rev Access'!$F$7:$GK$318,11,FALSE))</f>
        <v/>
      </c>
      <c r="S15" s="90" t="str">
        <f>IF(ISNA(VLOOKUP($B15,'[1]1718  Exp_Rev Access'!$F$7:$GK$318,12,FALSE)),"",VLOOKUP($B15,'[1]1718  Exp_Rev Access'!$F$7:$GK$318,12,FALSE))</f>
        <v/>
      </c>
      <c r="T15" s="90" t="str">
        <f>IF(ISNA(VLOOKUP($B15,'[1]1718  Exp_Rev Access'!$F$7:$GK$318,13,FALSE)),"",VLOOKUP($B15,'[1]1718  Exp_Rev Access'!$F$7:$GK$318,13,FALSE))</f>
        <v/>
      </c>
      <c r="U15" s="90" t="str">
        <f>IF(ISNA(VLOOKUP($B15,'[1]1718  Exp_Rev Access'!$F$7:$GK$318,14,FALSE)),"",VLOOKUP($B15,'[1]1718  Exp_Rev Access'!$F$7:$GK$318,14,FALSE))</f>
        <v/>
      </c>
      <c r="V15" s="90" t="str">
        <f>IF(ISNA(VLOOKUP($B15,'[1]1718  Exp_Rev Access'!$F$7:$GK$318,15,FALSE)),"",VLOOKUP($B15,'[1]1718  Exp_Rev Access'!$F$7:$GK$318,15,FALSE))</f>
        <v/>
      </c>
      <c r="W15" s="90" t="str">
        <f>IF(ISNA(VLOOKUP($B15,'[1]1718  Exp_Rev Access'!$F$7:$GK$318,16,FALSE)),"",VLOOKUP($B15,'[1]1718  Exp_Rev Access'!$F$7:$GK$318,16,FALSE))</f>
        <v/>
      </c>
      <c r="X15" s="90" t="str">
        <f>IF(ISNA(VLOOKUP($B15,'[1]1718  Exp_Rev Access'!$F$7:$GK$318,17,FALSE)),"",VLOOKUP($B15,'[1]1718  Exp_Rev Access'!$F$7:$GK$318,17,FALSE))</f>
        <v/>
      </c>
      <c r="Y15" s="90" t="str">
        <f>IF(ISNA(VLOOKUP($B15,'[1]1718  Exp_Rev Access'!$F$7:$GK$318,18,FALSE)),"",VLOOKUP($B15,'[1]1718  Exp_Rev Access'!$F$7:$GK$318,18,FALSE))</f>
        <v/>
      </c>
      <c r="Z15" s="90" t="str">
        <f>IF(ISNA(VLOOKUP($B15,'[1]1718  Exp_Rev Access'!$F$7:$GK$318,19,FALSE)),"",VLOOKUP($B15,'[1]1718  Exp_Rev Access'!$F$7:$GK$318,19,FALSE))</f>
        <v/>
      </c>
      <c r="AA15" s="90" t="str">
        <f>IF(ISNA(VLOOKUP($B15,'[1]1718  Exp_Rev Access'!$F$7:$GK$318,20,FALSE)),"",VLOOKUP($B15,'[1]1718  Exp_Rev Access'!$F$7:$GK$318,20,FALSE))</f>
        <v/>
      </c>
      <c r="AB15" s="90" t="str">
        <f>IF(ISNA(VLOOKUP($B15,'[1]1718  Exp_Rev Access'!$F$7:$GK$318,21,FALSE)),"",VLOOKUP($B15,'[1]1718  Exp_Rev Access'!$F$7:$GK$318,21,FALSE))</f>
        <v/>
      </c>
      <c r="AC15" s="90" t="str">
        <f>IF(ISNA(VLOOKUP($B15,'[1]1718  Exp_Rev Access'!$F$7:$GK$318,22,FALSE)),"",VLOOKUP($B15,'[1]1718  Exp_Rev Access'!$F$7:$GK$318,22,FALSE))</f>
        <v/>
      </c>
      <c r="AD15" s="90" t="str">
        <f>IF(ISNA(VLOOKUP($B15,'[1]1718  Exp_Rev Access'!$F$7:$GK$318,23,FALSE)),"",VLOOKUP($B15,'[1]1718  Exp_Rev Access'!$F$7:$GK$318,23,FALSE))</f>
        <v/>
      </c>
      <c r="AE15" s="90" t="str">
        <f>IF(ISNA(VLOOKUP($B15,'[1]1718  Exp_Rev Access'!$F$7:$GK$318,24,FALSE)),"",VLOOKUP($B15,'[1]1718  Exp_Rev Access'!$F$7:$GK$318,24,FALSE))</f>
        <v/>
      </c>
      <c r="AF15" s="90" t="str">
        <f>IF(ISNA(VLOOKUP($B15,'[1]1718  Exp_Rev Access'!$F$7:$GK$318,25,FALSE)),"",VLOOKUP($B15,'[1]1718  Exp_Rev Access'!$F$7:$GK$318,25,FALSE))</f>
        <v/>
      </c>
      <c r="AG15" s="90" t="str">
        <f>IF(ISNA(VLOOKUP($B15,'[1]1718  Exp_Rev Access'!$F$7:$GK$318,26,FALSE)),"",VLOOKUP($B15,'[1]1718  Exp_Rev Access'!$F$7:$GK$318,26,FALSE))</f>
        <v/>
      </c>
      <c r="AH15" s="90" t="str">
        <f>IF(ISNA(VLOOKUP($B15,'[1]1718  Exp_Rev Access'!$F$7:$GK$318,27,FALSE)),"",VLOOKUP($B15,'[1]1718  Exp_Rev Access'!$F$7:$GK$318,27,FALSE))</f>
        <v/>
      </c>
      <c r="AI15" s="90" t="str">
        <f>IF(ISNA(VLOOKUP($B15,'[1]1718  Exp_Rev Access'!$F$7:$GK$318,28,FALSE)),"",VLOOKUP($B15,'[1]1718  Exp_Rev Access'!$F$7:$GK$318,28,FALSE))</f>
        <v/>
      </c>
      <c r="AJ15" s="90" t="str">
        <f>IF(ISNA(VLOOKUP($B15,'[1]1718  Exp_Rev Access'!$F$7:$GK$318,29,FALSE)),"",VLOOKUP($B15,'[1]1718  Exp_Rev Access'!$F$7:$GK$318,29,FALSE))</f>
        <v/>
      </c>
      <c r="AK15" s="90" t="str">
        <f>IF(ISNA(VLOOKUP($B15,'[1]1718  Exp_Rev Access'!$F$7:$GK$318,30,FALSE)),"",VLOOKUP($B15,'[1]1718  Exp_Rev Access'!$F$7:$GK$318,30,FALSE))</f>
        <v/>
      </c>
      <c r="AL15" s="90" t="str">
        <f>IF(ISNA(VLOOKUP($B15,'[1]1718  Exp_Rev Access'!$F$7:$GK$318,31,FALSE)),"",VLOOKUP($B15,'[1]1718  Exp_Rev Access'!$F$7:$GK$318,31,FALSE))</f>
        <v/>
      </c>
      <c r="AM15" s="77"/>
      <c r="AN15" s="77"/>
      <c r="AO15" s="77"/>
      <c r="AP15" s="90" t="str">
        <f>IF(ISNA(VLOOKUP($B15,'[1]1718  Exp_Rev Access'!$F$7:$GK$318,33,FALSE)),"",VLOOKUP($B15,'[1]1718  Exp_Rev Access'!$F$7:$GK$318,33,FALSE))</f>
        <v/>
      </c>
      <c r="AQ15" s="90" t="str">
        <f>IF(ISNA(VLOOKUP($B15,'[1]1718  Exp_Rev Access'!$F$7:$GK$318,34,FALSE)),"",VLOOKUP($B15,'[1]1718  Exp_Rev Access'!$F$7:$GK$318,34,FALSE))</f>
        <v/>
      </c>
      <c r="AR15" s="90" t="str">
        <f>IF(ISNA(VLOOKUP($B15,'[1]1718  Exp_Rev Access'!$F$7:$GK$318,35,FALSE)),"",VLOOKUP($B15,'[1]1718  Exp_Rev Access'!$F$7:$GK$318,35,FALSE))</f>
        <v/>
      </c>
      <c r="AS15" s="90" t="str">
        <f>IF(ISNA(VLOOKUP($B15,'[1]1718  Exp_Rev Access'!$F$7:$GK$318,36,FALSE)),"",VLOOKUP($B15,'[1]1718  Exp_Rev Access'!$F$7:$GK$318,36,FALSE))</f>
        <v/>
      </c>
      <c r="AT15" s="90" t="str">
        <f>IF(ISNA(VLOOKUP($B15,'[1]1718  Exp_Rev Access'!$F$7:$GK$318,37,FALSE)),"",VLOOKUP($B15,'[1]1718  Exp_Rev Access'!$F$7:$GK$318,37,FALSE))</f>
        <v/>
      </c>
      <c r="AU15" s="77"/>
      <c r="AV15" s="77"/>
      <c r="AW15" s="77"/>
      <c r="AX15" s="90" t="str">
        <f>IF(ISNA(VLOOKUP($B15,'[1]1718  Exp_Rev Access'!$F$7:$GK$318,39,FALSE)),"",VLOOKUP($B15,'[1]1718  Exp_Rev Access'!$F$7:$GK$318,39,FALSE))</f>
        <v/>
      </c>
      <c r="AY15" s="90" t="str">
        <f>IF(ISNA(VLOOKUP($B15,'[1]1718  Exp_Rev Access'!$F$7:$GK$318,40,FALSE)),"",VLOOKUP($B15,'[1]1718  Exp_Rev Access'!$F$7:$GK$318,40,FALSE))</f>
        <v/>
      </c>
      <c r="AZ15" s="90" t="str">
        <f>IF(ISNA(VLOOKUP($B15,'[1]1718  Exp_Rev Access'!$F$7:$GK$318,41,FALSE)),"",VLOOKUP($B15,'[1]1718  Exp_Rev Access'!$F$7:$GK$318,41,FALSE))</f>
        <v/>
      </c>
      <c r="BA15" s="90" t="str">
        <f>IF(ISNA(VLOOKUP($B15,'[1]1718  Exp_Rev Access'!$F$7:$GK$318,42,FALSE)),"",VLOOKUP($B15,'[1]1718  Exp_Rev Access'!$F$7:$GK$318,42,FALSE))</f>
        <v/>
      </c>
      <c r="BB15" s="90" t="str">
        <f>IF(ISNA(VLOOKUP($B15,'[1]1718  Exp_Rev Access'!$F$7:$GK$318,43,FALSE)),"",VLOOKUP($B15,'[1]1718  Exp_Rev Access'!$F$7:$GK$318,43,FALSE))</f>
        <v/>
      </c>
      <c r="BC15" s="90" t="str">
        <f>IF(ISNA(VLOOKUP($B15,'[1]1718  Exp_Rev Access'!$F$7:$GK$318,44,FALSE)),"",VLOOKUP($B15,'[1]1718  Exp_Rev Access'!$F$7:$GK$318,44,FALSE))</f>
        <v/>
      </c>
      <c r="BD15" s="90" t="str">
        <f>IF(ISNA(VLOOKUP($B15,'[1]1718  Exp_Rev Access'!$F$7:$GK$318,45,FALSE)),"",VLOOKUP($B15,'[1]1718  Exp_Rev Access'!$F$7:$GK$318,45,FALSE))</f>
        <v/>
      </c>
      <c r="BE15" s="90" t="str">
        <f>IF(ISNA(VLOOKUP($B15,'[1]1718  Exp_Rev Access'!$F$7:$GK$318,46,FALSE)),"",VLOOKUP($B15,'[1]1718  Exp_Rev Access'!$F$7:$GK$318,46,FALSE))</f>
        <v/>
      </c>
      <c r="BF15" s="90" t="str">
        <f>IF(ISNA(VLOOKUP($B15,'[1]1718  Exp_Rev Access'!$F$7:$GK$318,47,FALSE)),"",VLOOKUP($B15,'[1]1718  Exp_Rev Access'!$F$7:$GK$318,47,FALSE))</f>
        <v/>
      </c>
      <c r="BG15" s="90" t="str">
        <f>IF(ISNA(VLOOKUP($B15,'[1]1718  Exp_Rev Access'!$F$7:$GK$318,48,FALSE)),"",VLOOKUP($B15,'[1]1718  Exp_Rev Access'!$F$7:$GK$318,48,FALSE))</f>
        <v/>
      </c>
      <c r="BH15" s="90" t="str">
        <f>IF(ISNA(VLOOKUP($B15,'[1]1718  Exp_Rev Access'!$F$7:$GK$318,49,FALSE)),"",VLOOKUP($B15,'[1]1718  Exp_Rev Access'!$F$7:$GK$318,49,FALSE))</f>
        <v/>
      </c>
      <c r="BI15" s="90" t="str">
        <f>IF(ISNA(VLOOKUP($B15,'[1]1718  Exp_Rev Access'!$F$7:$GK$318,50,FALSE)),"",VLOOKUP($B15,'[1]1718  Exp_Rev Access'!$F$7:$GK$318,50,FALSE))</f>
        <v/>
      </c>
      <c r="BJ15" s="90" t="str">
        <f>IF(ISNA(VLOOKUP($B15,'[1]1718  Exp_Rev Access'!$F$7:$GK$318,51,FALSE)),"",VLOOKUP($B15,'[1]1718  Exp_Rev Access'!$F$7:$GK$318,51,FALSE))</f>
        <v/>
      </c>
      <c r="BK15" s="90" t="str">
        <f>IF(ISNA(VLOOKUP($B15,'[1]1718  Exp_Rev Access'!$F$7:$GK$318,52,FALSE)),"",VLOOKUP($B15,'[1]1718  Exp_Rev Access'!$F$7:$GK$318,52,FALSE))</f>
        <v/>
      </c>
      <c r="BL15" s="90" t="str">
        <f>IF(ISNA(VLOOKUP($B15,'[1]1718  Exp_Rev Access'!$F$7:$GK$318,53,FALSE)),"",VLOOKUP($B15,'[1]1718  Exp_Rev Access'!$F$7:$GK$318,53,FALSE))</f>
        <v/>
      </c>
      <c r="BM15" s="90" t="str">
        <f>IF(ISNA(VLOOKUP($B15,'[1]1718  Exp_Rev Access'!$F$7:$GK$318,54,FALSE)),"",VLOOKUP($B15,'[1]1718  Exp_Rev Access'!$F$7:$GK$318,54,FALSE))</f>
        <v/>
      </c>
      <c r="BN15" s="90" t="str">
        <f>IF(ISNA(VLOOKUP($B15,'[1]1718  Exp_Rev Access'!$F$7:$GK$318,55,FALSE)),"",VLOOKUP($B15,'[1]1718  Exp_Rev Access'!$F$7:$GK$318,55,FALSE))</f>
        <v/>
      </c>
      <c r="BO15" s="90" t="str">
        <f>IF(ISNA(VLOOKUP($B15,'[1]1718  Exp_Rev Access'!$F$7:$GK$318,56,FALSE)),"",VLOOKUP($B15,'[1]1718  Exp_Rev Access'!$F$7:$GK$318,56,FALSE))</f>
        <v/>
      </c>
      <c r="BP15" s="90" t="str">
        <f>IF(ISNA(VLOOKUP($B15,'[1]1718  Exp_Rev Access'!$F$7:$GK$318,57,FALSE)),"",VLOOKUP($B15,'[1]1718  Exp_Rev Access'!$F$7:$GK$318,57,FALSE))</f>
        <v/>
      </c>
      <c r="BQ15" s="90" t="str">
        <f>IF(ISNA(VLOOKUP($B15,'[1]1718  Exp_Rev Access'!$F$7:$GK$318,58,FALSE)),"",VLOOKUP($B15,'[1]1718  Exp_Rev Access'!$F$7:$GK$318,58,FALSE))</f>
        <v/>
      </c>
      <c r="BR15" s="90" t="str">
        <f>IF(ISNA(VLOOKUP($B15,'[1]1718  Exp_Rev Access'!$F$7:$GK$318,59,FALSE)),"",VLOOKUP($B15,'[1]1718  Exp_Rev Access'!$F$7:$GK$318,59,FALSE))</f>
        <v/>
      </c>
      <c r="BS15" s="90" t="str">
        <f>IF(ISNA(VLOOKUP($B15,'[1]1718  Exp_Rev Access'!$F$7:$GK$318,60,FALSE)),"",VLOOKUP($B15,'[1]1718  Exp_Rev Access'!$F$7:$GK$318,60,FALSE))</f>
        <v/>
      </c>
      <c r="BT15" s="90" t="str">
        <f>IF(ISNA(VLOOKUP($B15,'[1]1718  Exp_Rev Access'!$F$7:$GK$318,61,FALSE)),"",VLOOKUP($B15,'[1]1718  Exp_Rev Access'!$F$7:$GK$318,61,FALSE))</f>
        <v/>
      </c>
      <c r="BU15" s="90" t="str">
        <f>IF(ISNA(VLOOKUP($B15,'[1]1718  Exp_Rev Access'!$F$7:$GK$318,62,FALSE)),"",VLOOKUP($B15,'[1]1718  Exp_Rev Access'!$F$7:$GK$318,62,FALSE))</f>
        <v/>
      </c>
      <c r="BV15" s="56">
        <f t="shared" si="35"/>
        <v>0</v>
      </c>
      <c r="BW15" s="77"/>
      <c r="BX15" s="77"/>
      <c r="BY15" s="90" t="str">
        <f>IF(ISNA(VLOOKUP($B15,'[1]1718  Exp_Rev Access'!$F$7:$GK$318,64,FALSE)),"",VLOOKUP($B15,'[1]1718  Exp_Rev Access'!$F$7:$GK$318,64,FALSE))</f>
        <v/>
      </c>
      <c r="BZ15" s="90" t="str">
        <f>IF(ISNA(VLOOKUP($B15,'[1]1718  Exp_Rev Access'!$F$7:$GK$318,65,FALSE)),"",VLOOKUP($B15,'[1]1718  Exp_Rev Access'!$F$7:$GK$318,65,FALSE))</f>
        <v/>
      </c>
      <c r="CA15" s="90" t="str">
        <f>IF(ISNA(VLOOKUP($B15,'[1]1718  Exp_Rev Access'!$F$7:$GK$318,66,FALSE)),"",VLOOKUP($B15,'[1]1718  Exp_Rev Access'!$F$7:$GK$318,66,FALSE))</f>
        <v/>
      </c>
      <c r="CB15" s="90" t="str">
        <f>IF(ISNA(VLOOKUP($B15,'[1]1718  Exp_Rev Access'!$F$7:$GK$318,67,FALSE)),"",VLOOKUP($B15,'[1]1718  Exp_Rev Access'!$F$7:$GK$318,67,FALSE))</f>
        <v/>
      </c>
      <c r="CC15" s="90" t="str">
        <f>IF(ISNA(VLOOKUP($B15,'[1]1718  Exp_Rev Access'!$F$7:$GK$318,68,FALSE)),"",VLOOKUP($B15,'[1]1718  Exp_Rev Access'!$F$7:$GK$318,68,FALSE))</f>
        <v/>
      </c>
      <c r="CD15" s="90" t="str">
        <f>IF(ISNA(VLOOKUP($B15,'[1]1718  Exp_Rev Access'!$F$7:$GK$318,69,FALSE)),"",VLOOKUP($B15,'[1]1718  Exp_Rev Access'!$F$7:$GK$318,69,FALSE))</f>
        <v/>
      </c>
      <c r="CE15" s="56">
        <f t="shared" si="36"/>
        <v>0</v>
      </c>
      <c r="CF15" s="92"/>
      <c r="CG15" s="78"/>
      <c r="CH15" s="90" t="str">
        <f>IF(ISNA(VLOOKUP($B15,'[1]1718  Exp_Rev Access'!$F$7:$GK$318,$CH$2,FALSE)),"",VLOOKUP($B15,'[1]1718  Exp_Rev Access'!$F$7:$GK$318,$CH$2,FALSE))</f>
        <v/>
      </c>
      <c r="CI15" s="90" t="str">
        <f>IF(ISNA(VLOOKUP($B15,'[1]1718  Exp_Rev Access'!$F$7:$GK$318,$CI$2,FALSE)),"",VLOOKUP($B15,'[1]1718  Exp_Rev Access'!$F$7:$GK$318,$CI$2,FALSE))</f>
        <v/>
      </c>
      <c r="CJ15" s="90" t="str">
        <f>IF(ISNA(VLOOKUP($B15,'[1]1718  Exp_Rev Access'!$F$7:$GK$318,$CJ$2,FALSE)),"",VLOOKUP($B15,'[1]1718  Exp_Rev Access'!$F$7:$GK$318,$CJ$2,FALSE))</f>
        <v/>
      </c>
      <c r="CK15" s="90" t="str">
        <f>IF(ISNA(VLOOKUP($B15,'[1]1718  Exp_Rev Access'!$F$7:$GK$318,$CK$2,FALSE)),"",VLOOKUP($B15,'[1]1718  Exp_Rev Access'!$F$7:$GK$318,$CK$2,FALSE))</f>
        <v/>
      </c>
      <c r="CL15" s="90" t="str">
        <f>IF(ISNA(VLOOKUP($B15,'[1]1718  Exp_Rev Access'!$F$7:$GK$318,$CL$2,FALSE)),"",VLOOKUP($B15,'[1]1718  Exp_Rev Access'!$F$7:$GK$318,$CL$2,FALSE))</f>
        <v/>
      </c>
      <c r="CM15" s="90" t="str">
        <f>IF(ISNA(VLOOKUP($B15,'[1]1718  Exp_Rev Access'!$F$7:$GK$318,$CM$2,FALSE)),"",VLOOKUP($B15,'[1]1718  Exp_Rev Access'!$F$7:$GK$318,$CM$2,FALSE))</f>
        <v/>
      </c>
      <c r="CN15" s="90" t="str">
        <f>IF(ISNA(VLOOKUP($B15,'[1]1718  Exp_Rev Access'!$F$7:$GK$318,$CN$2,FALSE)),"",VLOOKUP($B15,'[1]1718  Exp_Rev Access'!$F$7:$GK$318,$CN$2,FALSE))</f>
        <v/>
      </c>
      <c r="CO15" s="90" t="str">
        <f>IF(ISNA(VLOOKUP($B15,'[1]1718  Exp_Rev Access'!$F$7:$GK$318,$CO$2,FALSE)),"",VLOOKUP($B15,'[1]1718  Exp_Rev Access'!$F$7:$GK$318,$CO$2,FALSE))</f>
        <v/>
      </c>
      <c r="CP15" s="90" t="str">
        <f>IF(ISNA(VLOOKUP($B15,'[1]1718  Exp_Rev Access'!$F$7:$GK$318,$CP$2,FALSE)),"",VLOOKUP($B15,'[1]1718  Exp_Rev Access'!$F$7:$GK$318,$CP$2,FALSE))</f>
        <v/>
      </c>
      <c r="CQ15" s="90" t="str">
        <f>IF(ISNA(VLOOKUP($B15,'[1]1718  Exp_Rev Access'!$F$7:$GK$318,$CQ$2,FALSE)),"",VLOOKUP($B15,'[1]1718  Exp_Rev Access'!$F$7:$GK$318,$CQ$2,FALSE))</f>
        <v/>
      </c>
      <c r="CR15" s="90" t="str">
        <f>IF(ISNA(VLOOKUP($B15,'[1]1718  Exp_Rev Access'!$F$7:$GK$318,$CR$2,FALSE)),"",VLOOKUP($B15,'[1]1718  Exp_Rev Access'!$F$7:$GK$318,$CR$2,FALSE))</f>
        <v/>
      </c>
      <c r="CS15" s="90" t="str">
        <f>IF(ISNA(VLOOKUP($B15,'[1]1718  Exp_Rev Access'!$F$7:$GK$318,$CS$2,FALSE)),"",VLOOKUP($B15,'[1]1718  Exp_Rev Access'!$F$7:$GK$318,$CS$2,FALSE))</f>
        <v/>
      </c>
      <c r="CT15" s="90" t="str">
        <f>IF(ISNA(VLOOKUP($B15,'[1]1718  Exp_Rev Access'!$F$7:$GK$318,$CT$2,FALSE)),"",VLOOKUP($B15,'[1]1718  Exp_Rev Access'!$F$7:$GK$318,$CT$2,FALSE))</f>
        <v/>
      </c>
      <c r="CU15" s="90" t="str">
        <f>IF(ISNA(VLOOKUP($B15,'[1]1718  Exp_Rev Access'!$F$7:$GK$318,$CU$2,FALSE)),"",VLOOKUP($B15,'[1]1718  Exp_Rev Access'!$F$7:$GK$318,$CU$2,FALSE))</f>
        <v/>
      </c>
      <c r="CV15" s="90" t="str">
        <f>IF(ISNA(VLOOKUP($B15,'[1]1718  Exp_Rev Access'!$F$7:$GK$318,$CV$2,FALSE)),"",VLOOKUP($B15,'[1]1718  Exp_Rev Access'!$F$7:$GK$318,$CV$2,FALSE))</f>
        <v/>
      </c>
      <c r="CW15" s="90" t="str">
        <f>IF(ISNA(VLOOKUP($B15,'[1]1718  Exp_Rev Access'!$F$7:$GK$318,$CW$2,FALSE)),"",VLOOKUP($B15,'[1]1718  Exp_Rev Access'!$F$7:$GK$318,$CW$2,FALSE))</f>
        <v/>
      </c>
      <c r="CX15" s="90" t="str">
        <f>IF(ISNA(VLOOKUP($B15,'[1]1718  Exp_Rev Access'!$F$7:$GK$318,$CX$2,FALSE)),"",VLOOKUP($B15,'[1]1718  Exp_Rev Access'!$F$7:$GK$318,$CX$2,FALSE))</f>
        <v/>
      </c>
      <c r="CY15" s="90" t="str">
        <f>IF(ISNA(VLOOKUP($B15,'[1]1718  Exp_Rev Access'!$F$7:$GK$318,$CY$2,FALSE)),"",VLOOKUP($B15,'[1]1718  Exp_Rev Access'!$F$7:$GK$318,$CY$2,FALSE))</f>
        <v/>
      </c>
      <c r="CZ15" s="90" t="str">
        <f>IF(ISNA(VLOOKUP($B15,'[1]1718  Exp_Rev Access'!$F$7:$GK$318,$CZ$2,FALSE)),"",VLOOKUP($B15,'[1]1718  Exp_Rev Access'!$F$7:$GK$318,$CZ$2,FALSE))</f>
        <v/>
      </c>
      <c r="DA15" s="90" t="str">
        <f>IF(ISNA(VLOOKUP($B15,'[1]1718  Exp_Rev Access'!$F$7:$GK$318,$DA$2,FALSE)),"",VLOOKUP($B15,'[1]1718  Exp_Rev Access'!$F$7:$GK$318,$DA$2,FALSE))</f>
        <v/>
      </c>
      <c r="DB15" s="90" t="str">
        <f>IF(ISNA(VLOOKUP($B15,'[1]1718  Exp_Rev Access'!$F$7:$GK$318,$DB$2,FALSE)),"",VLOOKUP($B15,'[1]1718  Exp_Rev Access'!$F$7:$GK$318,$DB$2,FALSE))</f>
        <v/>
      </c>
      <c r="DC15" s="90" t="str">
        <f>IF(ISNA(VLOOKUP($B15,'[1]1718  Exp_Rev Access'!$F$7:$GK$318,$DC$2,FALSE)),"",VLOOKUP($B15,'[1]1718  Exp_Rev Access'!$F$7:$GK$318,$DC$2,FALSE))</f>
        <v/>
      </c>
      <c r="DD15" s="90" t="str">
        <f>IF(ISNA(VLOOKUP($B15,'[1]1718  Exp_Rev Access'!$F$7:$GK$318,$DD$2,FALSE)),"",VLOOKUP($B15,'[1]1718  Exp_Rev Access'!$F$7:$GK$318,$DD$2,FALSE))</f>
        <v/>
      </c>
      <c r="DE15" s="90" t="str">
        <f>IF(ISNA(VLOOKUP($B15,'[1]1718  Exp_Rev Access'!$F$7:$GK$318,$DE$2,FALSE)),"",VLOOKUP($B15,'[1]1718  Exp_Rev Access'!$F$7:$GK$318,$DE$2,FALSE))</f>
        <v/>
      </c>
      <c r="DF15" s="90" t="str">
        <f>IF(ISNA(VLOOKUP($B15,'[1]1718  Exp_Rev Access'!$F$7:$GK$318,$DF$2,FALSE)),"",VLOOKUP($B15,'[1]1718  Exp_Rev Access'!$F$7:$GK$318,$DF$2,FALSE))</f>
        <v/>
      </c>
      <c r="DG15" s="90" t="str">
        <f>IF(ISNA(VLOOKUP($B15,'[1]1718  Exp_Rev Access'!$F$7:$GK$318,$DG$2,FALSE)),"",VLOOKUP($B15,'[1]1718  Exp_Rev Access'!$F$7:$GK$318,$DG$2,FALSE))</f>
        <v/>
      </c>
      <c r="DH15" s="90" t="str">
        <f>IF(ISNA(VLOOKUP($B15,'[1]1718  Exp_Rev Access'!$F$7:$GK$318,$DH$2,FALSE)),"",VLOOKUP($B15,'[1]1718  Exp_Rev Access'!$F$7:$GK$318,$DH$2,FALSE))</f>
        <v/>
      </c>
      <c r="DI15" s="90" t="str">
        <f>IF(ISNA(VLOOKUP($B15,'[1]1718  Exp_Rev Access'!$F$7:$GK$318,$DI$2,FALSE)),"",VLOOKUP($B15,'[1]1718  Exp_Rev Access'!$F$7:$GK$318,$DI$2,FALSE))</f>
        <v/>
      </c>
      <c r="DJ15" s="90" t="str">
        <f>IF(ISNA(VLOOKUP($B15,'[1]1718  Exp_Rev Access'!$F$7:$GK$318,$DJ$2,FALSE)),"",VLOOKUP($B15,'[1]1718  Exp_Rev Access'!$F$7:$GK$318,$DJ$2,FALSE))</f>
        <v/>
      </c>
      <c r="DK15" s="90" t="str">
        <f>IF(ISNA(VLOOKUP($B15,'[1]1718  Exp_Rev Access'!$F$7:$GK$318,$DK$2,FALSE)),"",VLOOKUP($B15,'[1]1718  Exp_Rev Access'!$F$7:$GK$318,$DK$2,FALSE))</f>
        <v/>
      </c>
      <c r="DL15" s="90" t="str">
        <f>IF(ISNA(VLOOKUP($B15,'[1]1718  Exp_Rev Access'!$F$7:$GK$318,$DL$2,FALSE)),"",VLOOKUP($B15,'[1]1718  Exp_Rev Access'!$F$7:$GK$318,$DL$2,FALSE))</f>
        <v/>
      </c>
      <c r="DM15" s="90" t="str">
        <f>IF(ISNA(VLOOKUP($B15,'[1]1718  Exp_Rev Access'!$F$7:$GK$318,$DM$2,FALSE)),"",VLOOKUP($B15,'[1]1718  Exp_Rev Access'!$F$7:$GK$318,$DM$2,FALSE))</f>
        <v/>
      </c>
      <c r="DN15" s="90" t="str">
        <f>IF(ISNA(VLOOKUP($B15,'[1]1718  Exp_Rev Access'!$F$7:$GK$318,$DN$2,FALSE)),"",VLOOKUP($B15,'[1]1718  Exp_Rev Access'!$F$7:$GK$318,$DN$2,FALSE))</f>
        <v/>
      </c>
      <c r="DO15" s="90" t="str">
        <f>IF(ISNA(VLOOKUP($B15,'[1]1718  Exp_Rev Access'!$F$7:$GK$318,$DO$2,FALSE)),"",VLOOKUP($B15,'[1]1718  Exp_Rev Access'!$F$7:$GK$318,$DO$2,FALSE))</f>
        <v/>
      </c>
      <c r="DP15" s="90" t="str">
        <f>IF(ISNA(VLOOKUP($B15,'[1]1718  Exp_Rev Access'!$F$7:$GK$318,$DP$2,FALSE)),"",VLOOKUP($B15,'[1]1718  Exp_Rev Access'!$F$7:$GK$318,$DP$2,FALSE))</f>
        <v/>
      </c>
      <c r="DQ15" s="90" t="str">
        <f>IF(ISNA(VLOOKUP($B15,'[1]1718  Exp_Rev Access'!$F$7:$GK$318,$DQ$2,FALSE)),"",VLOOKUP($B15,'[1]1718  Exp_Rev Access'!$F$7:$GK$318,$DQ$2,FALSE))</f>
        <v/>
      </c>
      <c r="DR15" s="90" t="str">
        <f>IF(ISNA(VLOOKUP($B15,'[1]1718  Exp_Rev Access'!$F$7:$GK$318,$DR$2,FALSE)),"",VLOOKUP($B15,'[1]1718  Exp_Rev Access'!$F$7:$GK$318,$DR$2,FALSE))</f>
        <v/>
      </c>
      <c r="DS15" s="90" t="str">
        <f>IF(ISNA(VLOOKUP($B15,'[1]1718  Exp_Rev Access'!$F$7:$GK$318,$DS$2,FALSE)),"",VLOOKUP($B15,'[1]1718  Exp_Rev Access'!$F$7:$GK$318,$DS$2,FALSE))</f>
        <v/>
      </c>
      <c r="DT15" s="90" t="str">
        <f>IF(ISNA(VLOOKUP($B15,'[1]1718  Exp_Rev Access'!$F$7:$GK$318,$DT$2,FALSE)),"",VLOOKUP($B15,'[1]1718  Exp_Rev Access'!$F$7:$GK$318,$DT$2,FALSE))</f>
        <v/>
      </c>
      <c r="DU15" s="90" t="str">
        <f>IF(ISNA(VLOOKUP($B15,'[1]1718  Exp_Rev Access'!$F$7:$GK$318,$DU$2,FALSE)),"",VLOOKUP($B15,'[1]1718  Exp_Rev Access'!$F$7:$GK$318,$DU$2,FALSE))</f>
        <v/>
      </c>
      <c r="DV15" s="90" t="str">
        <f>IF(ISNA(VLOOKUP($B15,'[1]1718  Exp_Rev Access'!$F$7:$GK$318,$DV$2,FALSE)),"",VLOOKUP($B15,'[1]1718  Exp_Rev Access'!$F$7:$GK$318,$DV$2,FALSE))</f>
        <v/>
      </c>
      <c r="DW15" s="90" t="str">
        <f>IF(ISNA(VLOOKUP($B15,'[1]1718  Exp_Rev Access'!$F$7:$GK$318,$DW$2,FALSE)),"",VLOOKUP($B15,'[1]1718  Exp_Rev Access'!$F$7:$GK$318,$DW$2,FALSE))</f>
        <v/>
      </c>
      <c r="DX15" s="90" t="str">
        <f>IF(ISNA(VLOOKUP($B15,'[1]1718  Exp_Rev Access'!$F$7:$GK$318,$DX$2,FALSE)),"",VLOOKUP($B15,'[1]1718  Exp_Rev Access'!$F$7:$GK$318,$DX$2,FALSE))</f>
        <v/>
      </c>
      <c r="DY15" s="90" t="str">
        <f>IF(ISNA(VLOOKUP($B15,'[1]1718  Exp_Rev Access'!$F$7:$GK$318,$DY$2,FALSE)),"",VLOOKUP($B15,'[1]1718  Exp_Rev Access'!$F$7:$GK$318,$DY$2,FALSE))</f>
        <v/>
      </c>
      <c r="DZ15" s="90" t="str">
        <f>IF(ISNA(VLOOKUP($B15,'[1]1718  Exp_Rev Access'!$F$7:$GK$318,$DZ$2,FALSE)),"",VLOOKUP($B15,'[1]1718  Exp_Rev Access'!$F$7:$GK$318,$DZ$2,FALSE))</f>
        <v/>
      </c>
      <c r="EA15" s="90" t="str">
        <f>IF(ISNA(VLOOKUP($B15,'[1]1718  Exp_Rev Access'!$F$7:$GK$318,$EA$2,FALSE)),"",VLOOKUP($B15,'[1]1718  Exp_Rev Access'!$F$7:$GK$318,$EA$2,FALSE))</f>
        <v/>
      </c>
      <c r="EB15" s="90" t="str">
        <f>IF(ISNA(VLOOKUP($B15,'[1]1718  Exp_Rev Access'!$F$7:$GK$318,$EB$2,FALSE)),"",VLOOKUP($B15,'[1]1718  Exp_Rev Access'!$F$7:$GK$318,$EB$2,FALSE))</f>
        <v/>
      </c>
      <c r="EC15" s="90" t="str">
        <f>IF(ISNA(VLOOKUP($B15,'[1]1718  Exp_Rev Access'!$F$7:$GK$318,$EC$2,FALSE)),"",VLOOKUP($B15,'[1]1718  Exp_Rev Access'!$F$7:$GK$318,$EC$2,FALSE))</f>
        <v/>
      </c>
      <c r="ED15" s="90" t="str">
        <f>IF(ISNA(VLOOKUP($B15,'[1]1718  Exp_Rev Access'!$F$7:$GK$318,$ED$2,FALSE)),"",VLOOKUP($B15,'[1]1718  Exp_Rev Access'!$F$7:$GK$318,$ED$2,FALSE))</f>
        <v/>
      </c>
      <c r="EE15" s="90" t="str">
        <f>IF(ISNA(VLOOKUP($B15,'[1]1718  Exp_Rev Access'!$F$7:$GK$318,$EE$2,FALSE)),"",VLOOKUP($B15,'[1]1718  Exp_Rev Access'!$F$7:$GK$318,$EE$2,FALSE))</f>
        <v/>
      </c>
      <c r="EF15" s="90" t="str">
        <f>IF(ISNA(VLOOKUP($B15,'[1]1718  Exp_Rev Access'!$F$7:$GK$318,$EF$2,FALSE)),"",VLOOKUP($B15,'[1]1718  Exp_Rev Access'!$F$7:$GK$318,$EF$2,FALSE))</f>
        <v/>
      </c>
      <c r="EG15" s="90" t="str">
        <f>IF(ISNA(VLOOKUP($B15,'[1]1718  Exp_Rev Access'!$F$7:$GK$318,$EG$2,FALSE)),"",VLOOKUP($B15,'[1]1718  Exp_Rev Access'!$F$7:$GK$318,$EG$2,FALSE))</f>
        <v/>
      </c>
      <c r="EH15" s="90" t="str">
        <f>IF(ISNA(VLOOKUP($B15,'[1]1718  Exp_Rev Access'!$F$7:$GK$318,$EH$2,FALSE)),"",VLOOKUP($B15,'[1]1718  Exp_Rev Access'!$F$7:$GK$318,$EH$2,FALSE))</f>
        <v/>
      </c>
      <c r="EI15" s="90" t="str">
        <f>IF(ISNA(VLOOKUP($B15,'[1]1718  Exp_Rev Access'!$F$7:$GK$318,$EI$2,FALSE)),"",VLOOKUP($B15,'[1]1718  Exp_Rev Access'!$F$7:$GK$318,$EI$2,FALSE))</f>
        <v/>
      </c>
      <c r="EJ15" s="90" t="str">
        <f>IF(ISNA(VLOOKUP($B15,'[1]1718  Exp_Rev Access'!$F$7:$GK$318,$EJ$2,FALSE)),"",VLOOKUP($B15,'[1]1718  Exp_Rev Access'!$F$7:$GK$318,$EJ$2,FALSE))</f>
        <v/>
      </c>
      <c r="EK15" s="90" t="str">
        <f>IF(ISNA(VLOOKUP($B15,'[1]1718  Exp_Rev Access'!$F$7:$GK$318,$EK$2,FALSE)),"",VLOOKUP($B15,'[1]1718  Exp_Rev Access'!$F$7:$GK$318,$EK$2,FALSE))</f>
        <v/>
      </c>
      <c r="EL15" s="90" t="str">
        <f>IF(ISNA(VLOOKUP($B15,'[1]1718  Exp_Rev Access'!$F$7:$GK$318,$EL$2,FALSE)),"",VLOOKUP($B15,'[1]1718  Exp_Rev Access'!$F$7:$GK$318,$EL$2,FALSE))</f>
        <v/>
      </c>
      <c r="EM15" s="90" t="str">
        <f>IF(ISNA(VLOOKUP($B15,'[1]1718  Exp_Rev Access'!$F$7:$GK$318,$EM$2,FALSE)),"",VLOOKUP($B15,'[1]1718  Exp_Rev Access'!$F$7:$GK$318,$EM$2,FALSE))</f>
        <v/>
      </c>
      <c r="EN15" s="90" t="str">
        <f>IF(ISNA(VLOOKUP($B15,'[1]1718  Exp_Rev Access'!$F$7:$GK$318,$EN$2,FALSE)),"",VLOOKUP($B15,'[1]1718  Exp_Rev Access'!$F$7:$GK$318,$EN$2,FALSE))</f>
        <v/>
      </c>
      <c r="EO15" s="90" t="str">
        <f>IF(ISNA(VLOOKUP($B15,'[1]1718  Exp_Rev Access'!$F$7:$GK$318,$EO$2,FALSE)),"",VLOOKUP($B15,'[1]1718  Exp_Rev Access'!$F$7:$GK$318,$EO$2,FALSE))</f>
        <v/>
      </c>
      <c r="EP15" s="90" t="str">
        <f>IF(ISNA(VLOOKUP($B15,'[1]1718  Exp_Rev Access'!$F$7:$GK$318,$EP$2,FALSE)),"",VLOOKUP($B15,'[1]1718  Exp_Rev Access'!$F$7:$GK$318,$EP$2,FALSE))</f>
        <v/>
      </c>
      <c r="EQ15" s="90" t="str">
        <f>IF(ISNA(VLOOKUP($B15,'[1]1718  Exp_Rev Access'!$F$7:$GK$318,$EQ$2,FALSE)),"",VLOOKUP($B15,'[1]1718  Exp_Rev Access'!$F$7:$GK$318,$EQ$2,FALSE))</f>
        <v/>
      </c>
      <c r="ER15" s="90" t="str">
        <f>IF(ISNA(VLOOKUP($B15,'[1]1718  Exp_Rev Access'!$F$7:$GK$318,$ER$2,FALSE)),"",VLOOKUP($B15,'[1]1718  Exp_Rev Access'!$F$7:$GK$318,$ER$2,FALSE))</f>
        <v/>
      </c>
      <c r="ES15" s="90" t="str">
        <f>IF(ISNA(VLOOKUP($B15,'[1]1718  Exp_Rev Access'!$F$7:$GK$318,$ES$2,FALSE)),"",VLOOKUP($B15,'[1]1718  Exp_Rev Access'!$F$7:$GK$318,$ES$2,FALSE))</f>
        <v/>
      </c>
      <c r="ET15" s="90" t="str">
        <f>IF(ISNA(VLOOKUP($B15,'[1]1718  Exp_Rev Access'!$F$7:$GK$318,$ET$2,FALSE)),"",VLOOKUP($B15,'[1]1718  Exp_Rev Access'!$F$7:$GK$318,$ET$2,FALSE))</f>
        <v/>
      </c>
      <c r="EU15" s="90" t="str">
        <f>IF(ISNA(VLOOKUP($B15,'[1]1718  Exp_Rev Access'!$F$7:$GK$318,$EU$2,FALSE)),"",VLOOKUP($B15,'[1]1718  Exp_Rev Access'!$F$7:$GK$318,$EU$2,FALSE))</f>
        <v/>
      </c>
      <c r="EV15" s="90" t="str">
        <f>IF(ISNA(VLOOKUP($B15,'[1]1718  Exp_Rev Access'!$F$7:$GK$318,$EV$2,FALSE)),"",VLOOKUP($B15,'[1]1718  Exp_Rev Access'!$F$7:$GK$318,$EV$2,FALSE))</f>
        <v/>
      </c>
      <c r="EW15" s="90" t="str">
        <f>IF(ISNA(VLOOKUP($B15,'[1]1718  Exp_Rev Access'!$F$7:$GK$318,$EW$2,FALSE)),"",VLOOKUP($B15,'[1]1718  Exp_Rev Access'!$F$7:$GK$318,$EW$2,FALSE))</f>
        <v/>
      </c>
      <c r="EX15" s="90" t="str">
        <f>IF(ISNA(VLOOKUP($B15,'[1]1718  Exp_Rev Access'!$F$7:$GK$318,$EX$2,FALSE)),"",VLOOKUP($B15,'[1]1718  Exp_Rev Access'!$F$7:$GK$318,$EX$2,FALSE))</f>
        <v/>
      </c>
      <c r="EY15" s="90" t="str">
        <f>IF(ISNA(VLOOKUP($B15,'[1]1718  Exp_Rev Access'!$F$7:$GK$318,$EY$2,FALSE)),"",VLOOKUP($B15,'[1]1718  Exp_Rev Access'!$F$7:$GK$318,$EY$2,FALSE))</f>
        <v/>
      </c>
      <c r="EZ15" s="90" t="str">
        <f>IF(ISNA(VLOOKUP($B15,'[1]1718  Exp_Rev Access'!$F$7:$GK$318,$EZ$2,FALSE)),"",VLOOKUP($B15,'[1]1718  Exp_Rev Access'!$F$7:$GK$318,$EZ$2,FALSE))</f>
        <v/>
      </c>
      <c r="FA15" s="90" t="str">
        <f>IF(ISNA(VLOOKUP($B15,'[1]1718  Exp_Rev Access'!$F$7:$GK$318,$FA$2,FALSE)),"",VLOOKUP($B15,'[1]1718  Exp_Rev Access'!$F$7:$GK$318,$FA$2,FALSE))</f>
        <v/>
      </c>
      <c r="FB15" s="90" t="str">
        <f>IF(ISNA(VLOOKUP($B15,'[1]1718  Exp_Rev Access'!$F$7:$GK$318,$FB$2,FALSE)),"",VLOOKUP($B15,'[1]1718  Exp_Rev Access'!$F$7:$GK$318,$FB$2,FALSE))</f>
        <v/>
      </c>
      <c r="FC15" s="90" t="str">
        <f>IF(ISNA(VLOOKUP($B15,'[1]1718  Exp_Rev Access'!$F$7:$GK$318,$FC$2,FALSE)),"",VLOOKUP($B15,'[1]1718  Exp_Rev Access'!$F$7:$GK$318,$FC$2,FALSE))</f>
        <v/>
      </c>
      <c r="FD15" s="90" t="str">
        <f>IF(ISNA(VLOOKUP($B15,'[1]1718  Exp_Rev Access'!$F$7:$GK$318,$FD$2,FALSE)),"",VLOOKUP($B15,'[1]1718  Exp_Rev Access'!$F$7:$GK$318,$FD$2,FALSE))</f>
        <v/>
      </c>
      <c r="FE15" s="90" t="str">
        <f>IF(ISNA(VLOOKUP($B15,'[1]1718  Exp_Rev Access'!$F$7:$GK$318,$FE$2,FALSE)),"",VLOOKUP($B15,'[1]1718  Exp_Rev Access'!$F$7:$GK$318,$FE$2,FALSE))</f>
        <v/>
      </c>
      <c r="FF15" s="90" t="str">
        <f>IF(ISNA(VLOOKUP($B15,'[1]1718  Exp_Rev Access'!$F$7:$GK$318,$FF$2,FALSE)),"",VLOOKUP($B15,'[1]1718  Exp_Rev Access'!$F$7:$GK$318,$FF$2,FALSE))</f>
        <v/>
      </c>
      <c r="FG15" s="90" t="str">
        <f>IF(ISNA(VLOOKUP($B15,'[1]1718  Exp_Rev Access'!$F$7:$GK$318,$FG$2,FALSE)),"",VLOOKUP($B15,'[1]1718  Exp_Rev Access'!$F$7:$GK$318,$FG$2,FALSE))</f>
        <v/>
      </c>
      <c r="FH15" s="90" t="str">
        <f>IF(ISNA(VLOOKUP($B15,'[1]1718  Exp_Rev Access'!$F$7:$GK$318,$FH$2,FALSE)),"",VLOOKUP($B15,'[1]1718  Exp_Rev Access'!$F$7:$GK$318,$FH$2,FALSE))</f>
        <v/>
      </c>
      <c r="FI15" s="90" t="str">
        <f>IF(ISNA(VLOOKUP($B15,'[1]1718  Exp_Rev Access'!$F$7:$GK$318,$FI$2,FALSE)),"",VLOOKUP($B15,'[1]1718  Exp_Rev Access'!$F$7:$GK$318,$FI$2,FALSE))</f>
        <v/>
      </c>
      <c r="FJ15" s="90" t="str">
        <f>IF(ISNA(VLOOKUP($B15,'[1]1718  Exp_Rev Access'!$F$7:$GK$318,$FJ$2,FALSE)),"",VLOOKUP($B15,'[1]1718  Exp_Rev Access'!$F$7:$GK$318,$FJ$2,FALSE))</f>
        <v/>
      </c>
      <c r="FK15" s="90" t="str">
        <f>IF(ISNA(VLOOKUP($B15,'[1]1718  Exp_Rev Access'!$F$7:$GK$318,$FK$2,FALSE)),"",VLOOKUP($B15,'[1]1718  Exp_Rev Access'!$F$7:$GK$318,$FK$2,FALSE))</f>
        <v/>
      </c>
      <c r="FL15" s="90" t="str">
        <f>IF(ISNA(VLOOKUP($B15,'[1]1718  Exp_Rev Access'!$F$7:$GK$318,$FL$2,FALSE)),"",VLOOKUP($B15,'[1]1718  Exp_Rev Access'!$F$7:$GK$318,$FL$2,FALSE))</f>
        <v/>
      </c>
      <c r="FM15" s="90" t="str">
        <f>IF(ISNA(VLOOKUP($B15,'[1]1718  Exp_Rev Access'!$F$7:$GK$318,$FM$2,FALSE)),"",VLOOKUP($B15,'[1]1718  Exp_Rev Access'!$F$7:$GK$318,$FM$2,FALSE))</f>
        <v/>
      </c>
      <c r="FN15" s="90" t="str">
        <f>IF(ISNA(VLOOKUP($B15,'[1]1718  Exp_Rev Access'!$F$7:$GK$318,$FN$2,FALSE)),"",VLOOKUP($B15,'[1]1718  Exp_Rev Access'!$F$7:$GK$318,$FN$2,FALSE))</f>
        <v/>
      </c>
      <c r="FO15" s="90" t="str">
        <f>IF(ISNA(VLOOKUP($B15,'[1]1718  Exp_Rev Access'!$F$7:$GK$318,$FO$2,FALSE)),"",VLOOKUP($B15,'[1]1718  Exp_Rev Access'!$F$7:$GK$318,$FO$2,FALSE))</f>
        <v/>
      </c>
      <c r="FP15" s="90" t="str">
        <f>IF(ISNA(VLOOKUP($B15,'[1]1718  Exp_Rev Access'!$F$7:$GK$318,$FP$2,FALSE)),"",VLOOKUP($B15,'[1]1718  Exp_Rev Access'!$F$7:$GK$318,$FP$2,FALSE))</f>
        <v/>
      </c>
      <c r="FQ15" s="90" t="str">
        <f>IF(ISNA(VLOOKUP($B15,'[1]1718  Exp_Rev Access'!$F$7:$GK$318,$FQ$2,FALSE)),"",VLOOKUP($B15,'[1]1718  Exp_Rev Access'!$F$7:$GK$318,$FQ$2,FALSE))</f>
        <v/>
      </c>
      <c r="FR15" s="90" t="str">
        <f>IF(ISNA(VLOOKUP($B15,'[1]1718  Exp_Rev Access'!$F$7:$GK$318,$FR$2,FALSE)),"",VLOOKUP($B15,'[1]1718  Exp_Rev Access'!$F$7:$GK$318,$FR$2,FALSE))</f>
        <v/>
      </c>
      <c r="FS15" s="77"/>
      <c r="FT15" s="77"/>
      <c r="FU15" s="78"/>
      <c r="FV15" s="95" t="str">
        <f>IF(ISNA(VLOOKUP($B15,'[1]1718  Exp_Rev Access'!$F$7:$GK$318,$FV$2,FALSE)),"",VLOOKUP($B15,'[1]1718  Exp_Rev Access'!$F$7:$GK$318,$FV$2,FALSE))</f>
        <v/>
      </c>
      <c r="FW15" s="95" t="str">
        <f>IF(ISNA(VLOOKUP($B15,'[1]1718  Exp_Rev Access'!$F$7:$GK$318,$FW$2,FALSE)),"",VLOOKUP($B15,'[1]1718  Exp_Rev Access'!$F$7:$GK$318,$FW$2,FALSE))</f>
        <v/>
      </c>
      <c r="FX15" s="95" t="str">
        <f>IF(ISNA(VLOOKUP($B15,'[1]1718  Exp_Rev Access'!$F$7:$GK$318,$FX$2,FALSE)),"",VLOOKUP($B15,'[1]1718  Exp_Rev Access'!$F$7:$GK$318,$FX$2,FALSE))</f>
        <v/>
      </c>
      <c r="FY15" s="95" t="str">
        <f>IF(ISNA(VLOOKUP($B15,'[1]1718  Exp_Rev Access'!$F$7:$GK$318,$FY$2,FALSE)),"",VLOOKUP($B15,'[1]1718  Exp_Rev Access'!$F$7:$GK$318,$FY$2,FALSE))</f>
        <v/>
      </c>
      <c r="FZ15" s="95" t="str">
        <f>IF(ISNA(VLOOKUP($B15,'[1]1718  Exp_Rev Access'!$F$7:$GK$318,$FZ$2,FALSE)),"",VLOOKUP($B15,'[1]1718  Exp_Rev Access'!$F$7:$GK$318,$FZ$2,FALSE))</f>
        <v/>
      </c>
      <c r="GA15" s="95" t="str">
        <f>IF(ISNA(VLOOKUP($B15,'[1]1718  Exp_Rev Access'!$F$7:$GK$318,$GA$2,FALSE)),"",VLOOKUP($B15,'[1]1718  Exp_Rev Access'!$F$7:$GK$318,$GA$2,FALSE))</f>
        <v/>
      </c>
      <c r="GB15" s="95" t="str">
        <f>IF(ISNA(VLOOKUP($B15,'[1]1718  Exp_Rev Access'!$F$7:$GK$318,$GB$2,FALSE)),"",VLOOKUP($B15,'[1]1718  Exp_Rev Access'!$F$7:$GK$318,$GB$2,FALSE))</f>
        <v/>
      </c>
      <c r="GC15" s="95" t="str">
        <f>IF(ISNA(VLOOKUP($B15,'[1]1718  Exp_Rev Access'!$F$7:$GK$318,$GC$2,FALSE)),"",VLOOKUP($B15,'[1]1718  Exp_Rev Access'!$F$7:$GK$318,$GC$2,FALSE))</f>
        <v/>
      </c>
      <c r="GD15" s="95" t="str">
        <f>IF(ISNA(VLOOKUP($B15,'[1]1718  Exp_Rev Access'!$F$7:$GK$318,$GD$2,FALSE)),"",VLOOKUP($B15,'[1]1718  Exp_Rev Access'!$F$7:$GK$318,$GD$2,FALSE))</f>
        <v/>
      </c>
      <c r="GE15" s="95" t="str">
        <f>IF(ISNA(VLOOKUP($B15,'[1]1718  Exp_Rev Access'!$F$7:$GK$318,$GE$2,FALSE)),"",VLOOKUP($B15,'[1]1718  Exp_Rev Access'!$F$7:$GK$318,$GE$2,FALSE))</f>
        <v/>
      </c>
      <c r="GF15" s="95" t="str">
        <f>IF(ISNA(VLOOKUP($B15,'[1]1718  Exp_Rev Access'!$F$7:$GK$318,$GF$2,FALSE)),"",VLOOKUP($B15,'[1]1718  Exp_Rev Access'!$F$7:$GK$318,$GF$2,FALSE))</f>
        <v/>
      </c>
      <c r="GG15" s="95" t="str">
        <f>IF(ISNA(VLOOKUP($B15,'[1]1718  Exp_Rev Access'!$F$7:$GK$318,$GG$2,FALSE)),"",VLOOKUP($B15,'[1]1718  Exp_Rev Access'!$F$7:$GK$318,$GG$2,FALSE))</f>
        <v/>
      </c>
      <c r="GH15" s="95" t="str">
        <f>IF(ISNA(VLOOKUP($B15,'[1]1718  Exp_Rev Access'!$F$7:$GK$318,$GH$2,FALSE)),"",VLOOKUP($B15,'[1]1718  Exp_Rev Access'!$F$7:$GK$318,$GH$2,FALSE))</f>
        <v/>
      </c>
      <c r="GI15" s="95" t="str">
        <f>IF(ISNA(VLOOKUP($B15,'[1]1718  Exp_Rev Access'!$F$7:$GK$318,$GI$2,FALSE)),"",VLOOKUP($B15,'[1]1718  Exp_Rev Access'!$F$7:$GK$318,$GI$2,FALSE))</f>
        <v/>
      </c>
      <c r="GJ15" s="95" t="str">
        <f>IF(ISNA(VLOOKUP($B15,'[1]1718  Exp_Rev Access'!$F$7:$GK$318,$GJ$2,FALSE)),"",VLOOKUP($B15,'[1]1718  Exp_Rev Access'!$F$7:$GK$318,$GJ$2,FALSE))</f>
        <v/>
      </c>
      <c r="GK15" s="95" t="str">
        <f>IF(ISNA(VLOOKUP($B15,'[1]1718  Exp_Rev Access'!$F$7:$GK$318,$GK$2,FALSE)),"",VLOOKUP($B15,'[1]1718  Exp_Rev Access'!$F$7:$GK$318,$GK$2,FALSE))</f>
        <v/>
      </c>
      <c r="GL15" s="95" t="str">
        <f>IF(ISNA(VLOOKUP($B15,'[1]1718  Exp_Rev Access'!$F$7:$GK$318,$GL$2,FALSE)),"",VLOOKUP($B15,'[1]1718  Exp_Rev Access'!$F$7:$GK$318,$GL$2,FALSE))</f>
        <v/>
      </c>
      <c r="GM15" s="95" t="str">
        <f>IF(ISNA(VLOOKUP($B15,'[1]1718  Exp_Rev Access'!$F$7:$GK$318,$GM$2,FALSE)),"",VLOOKUP($B15,'[1]1718  Exp_Rev Access'!$F$7:$GK$318,$GM$2,FALSE))</f>
        <v/>
      </c>
      <c r="GN15" s="95" t="str">
        <f>IF(ISNA(VLOOKUP($B15,'[1]1718  Exp_Rev Access'!$F$7:$GK$318,$GN$2,FALSE)),"",VLOOKUP($B15,'[1]1718  Exp_Rev Access'!$F$7:$GK$318,$GN$2,FALSE))</f>
        <v/>
      </c>
      <c r="GO15" s="95" t="str">
        <f>IF(ISNA(VLOOKUP($B15,'[1]1718  Exp_Rev Access'!$F$7:$GK$318,$GO$2,FALSE)),"",VLOOKUP($B15,'[1]1718  Exp_Rev Access'!$F$7:$GK$318,$GO$2,FALSE))</f>
        <v/>
      </c>
      <c r="GP15" s="95" t="str">
        <f>IF(ISNA(VLOOKUP($B15,'[1]1718  Exp_Rev Access'!$F$7:$GK$318,$GP$2,FALSE)),"",VLOOKUP($B15,'[1]1718  Exp_Rev Access'!$F$7:$GK$318,$GP$2,FALSE))</f>
        <v/>
      </c>
      <c r="GQ15" s="95" t="str">
        <f>IF(ISNA(VLOOKUP($B15,'[1]1718  Exp_Rev Access'!$F$7:$GK$318,$GQ$2,FALSE)),"",VLOOKUP($B15,'[1]1718  Exp_Rev Access'!$F$7:$GK$318,$GQ$2,FALSE))</f>
        <v/>
      </c>
      <c r="GR15" s="95" t="str">
        <f>IF(ISNA(VLOOKUP($B15,'[1]1718  Exp_Rev Access'!$F$7:$GK$318,$GR$2,FALSE)),"",VLOOKUP($B15,'[1]1718  Exp_Rev Access'!$F$7:$GK$318,$GR$2,FALSE))</f>
        <v/>
      </c>
      <c r="GS15" s="95" t="str">
        <f>IF(ISNA(VLOOKUP($B15,'[1]1718  Exp_Rev Access'!$F$7:$GK$318,$GS$2,FALSE)),"",VLOOKUP($B15,'[1]1718  Exp_Rev Access'!$F$7:$GK$318,$GS$2,FALSE))</f>
        <v/>
      </c>
      <c r="GT15" s="95" t="str">
        <f>IF(ISNA(VLOOKUP($B15,'[1]1718  Exp_Rev Access'!$F$7:$GK$318,$GT$2,FALSE)),"",VLOOKUP($B15,'[1]1718  Exp_Rev Access'!$F$7:$GK$318,$GT$2,FALSE))</f>
        <v/>
      </c>
      <c r="GU15" s="77"/>
      <c r="GV15" s="77"/>
      <c r="GW15" s="96"/>
    </row>
    <row r="16" spans="1:222" x14ac:dyDescent="0.3">
      <c r="A16" s="98" t="s">
        <v>186</v>
      </c>
      <c r="B16" s="99"/>
      <c r="C16" s="82"/>
      <c r="E16" s="104"/>
      <c r="F16" s="77"/>
      <c r="G16" s="77"/>
      <c r="H16" s="77"/>
      <c r="I16" s="77"/>
      <c r="J16" s="77"/>
      <c r="K16" s="77"/>
      <c r="L16" s="77"/>
      <c r="M16" s="77"/>
      <c r="N16" s="71"/>
      <c r="O16" s="92"/>
      <c r="P16" s="104"/>
      <c r="Q16" s="90" t="str">
        <f>IF(ISNA(VLOOKUP($B16,'[1]1718  Exp_Rev Access'!$F$7:$GK$318,10,FALSE)),"",VLOOKUP($B16,'[1]1718  Exp_Rev Access'!$F$7:$GK$318,10,FALSE))</f>
        <v/>
      </c>
      <c r="R16" s="90" t="str">
        <f>IF(ISNA(VLOOKUP($B16,'[1]1718  Exp_Rev Access'!$F$7:$GK$318,11,FALSE)),"",VLOOKUP($B16,'[1]1718  Exp_Rev Access'!$F$7:$GK$318,11,FALSE))</f>
        <v/>
      </c>
      <c r="S16" s="90" t="str">
        <f>IF(ISNA(VLOOKUP($B16,'[1]1718  Exp_Rev Access'!$F$7:$GK$318,12,FALSE)),"",VLOOKUP($B16,'[1]1718  Exp_Rev Access'!$F$7:$GK$318,12,FALSE))</f>
        <v/>
      </c>
      <c r="T16" s="90" t="str">
        <f>IF(ISNA(VLOOKUP($B16,'[1]1718  Exp_Rev Access'!$F$7:$GK$318,13,FALSE)),"",VLOOKUP($B16,'[1]1718  Exp_Rev Access'!$F$7:$GK$318,13,FALSE))</f>
        <v/>
      </c>
      <c r="U16" s="90" t="str">
        <f>IF(ISNA(VLOOKUP($B16,'[1]1718  Exp_Rev Access'!$F$7:$GK$318,14,FALSE)),"",VLOOKUP($B16,'[1]1718  Exp_Rev Access'!$F$7:$GK$318,14,FALSE))</f>
        <v/>
      </c>
      <c r="V16" s="90" t="str">
        <f>IF(ISNA(VLOOKUP($B16,'[1]1718  Exp_Rev Access'!$F$7:$GK$318,15,FALSE)),"",VLOOKUP($B16,'[1]1718  Exp_Rev Access'!$F$7:$GK$318,15,FALSE))</f>
        <v/>
      </c>
      <c r="W16" s="90" t="str">
        <f>IF(ISNA(VLOOKUP($B16,'[1]1718  Exp_Rev Access'!$F$7:$GK$318,16,FALSE)),"",VLOOKUP($B16,'[1]1718  Exp_Rev Access'!$F$7:$GK$318,16,FALSE))</f>
        <v/>
      </c>
      <c r="X16" s="90" t="str">
        <f>IF(ISNA(VLOOKUP($B16,'[1]1718  Exp_Rev Access'!$F$7:$GK$318,17,FALSE)),"",VLOOKUP($B16,'[1]1718  Exp_Rev Access'!$F$7:$GK$318,17,FALSE))</f>
        <v/>
      </c>
      <c r="Y16" s="90" t="str">
        <f>IF(ISNA(VLOOKUP($B16,'[1]1718  Exp_Rev Access'!$F$7:$GK$318,18,FALSE)),"",VLOOKUP($B16,'[1]1718  Exp_Rev Access'!$F$7:$GK$318,18,FALSE))</f>
        <v/>
      </c>
      <c r="Z16" s="90" t="str">
        <f>IF(ISNA(VLOOKUP($B16,'[1]1718  Exp_Rev Access'!$F$7:$GK$318,19,FALSE)),"",VLOOKUP($B16,'[1]1718  Exp_Rev Access'!$F$7:$GK$318,19,FALSE))</f>
        <v/>
      </c>
      <c r="AA16" s="90" t="str">
        <f>IF(ISNA(VLOOKUP($B16,'[1]1718  Exp_Rev Access'!$F$7:$GK$318,20,FALSE)),"",VLOOKUP($B16,'[1]1718  Exp_Rev Access'!$F$7:$GK$318,20,FALSE))</f>
        <v/>
      </c>
      <c r="AB16" s="90" t="str">
        <f>IF(ISNA(VLOOKUP($B16,'[1]1718  Exp_Rev Access'!$F$7:$GK$318,21,FALSE)),"",VLOOKUP($B16,'[1]1718  Exp_Rev Access'!$F$7:$GK$318,21,FALSE))</f>
        <v/>
      </c>
      <c r="AC16" s="90" t="str">
        <f>IF(ISNA(VLOOKUP($B16,'[1]1718  Exp_Rev Access'!$F$7:$GK$318,22,FALSE)),"",VLOOKUP($B16,'[1]1718  Exp_Rev Access'!$F$7:$GK$318,22,FALSE))</f>
        <v/>
      </c>
      <c r="AD16" s="90" t="str">
        <f>IF(ISNA(VLOOKUP($B16,'[1]1718  Exp_Rev Access'!$F$7:$GK$318,23,FALSE)),"",VLOOKUP($B16,'[1]1718  Exp_Rev Access'!$F$7:$GK$318,23,FALSE))</f>
        <v/>
      </c>
      <c r="AE16" s="90" t="str">
        <f>IF(ISNA(VLOOKUP($B16,'[1]1718  Exp_Rev Access'!$F$7:$GK$318,24,FALSE)),"",VLOOKUP($B16,'[1]1718  Exp_Rev Access'!$F$7:$GK$318,24,FALSE))</f>
        <v/>
      </c>
      <c r="AF16" s="90" t="str">
        <f>IF(ISNA(VLOOKUP($B16,'[1]1718  Exp_Rev Access'!$F$7:$GK$318,25,FALSE)),"",VLOOKUP($B16,'[1]1718  Exp_Rev Access'!$F$7:$GK$318,25,FALSE))</f>
        <v/>
      </c>
      <c r="AG16" s="90" t="str">
        <f>IF(ISNA(VLOOKUP($B16,'[1]1718  Exp_Rev Access'!$F$7:$GK$318,26,FALSE)),"",VLOOKUP($B16,'[1]1718  Exp_Rev Access'!$F$7:$GK$318,26,FALSE))</f>
        <v/>
      </c>
      <c r="AH16" s="90" t="str">
        <f>IF(ISNA(VLOOKUP($B16,'[1]1718  Exp_Rev Access'!$F$7:$GK$318,27,FALSE)),"",VLOOKUP($B16,'[1]1718  Exp_Rev Access'!$F$7:$GK$318,27,FALSE))</f>
        <v/>
      </c>
      <c r="AI16" s="90" t="str">
        <f>IF(ISNA(VLOOKUP($B16,'[1]1718  Exp_Rev Access'!$F$7:$GK$318,28,FALSE)),"",VLOOKUP($B16,'[1]1718  Exp_Rev Access'!$F$7:$GK$318,28,FALSE))</f>
        <v/>
      </c>
      <c r="AJ16" s="90" t="str">
        <f>IF(ISNA(VLOOKUP($B16,'[1]1718  Exp_Rev Access'!$F$7:$GK$318,29,FALSE)),"",VLOOKUP($B16,'[1]1718  Exp_Rev Access'!$F$7:$GK$318,29,FALSE))</f>
        <v/>
      </c>
      <c r="AK16" s="90" t="str">
        <f>IF(ISNA(VLOOKUP($B16,'[1]1718  Exp_Rev Access'!$F$7:$GK$318,30,FALSE)),"",VLOOKUP($B16,'[1]1718  Exp_Rev Access'!$F$7:$GK$318,30,FALSE))</f>
        <v/>
      </c>
      <c r="AL16" s="90" t="str">
        <f>IF(ISNA(VLOOKUP($B16,'[1]1718  Exp_Rev Access'!$F$7:$GK$318,31,FALSE)),"",VLOOKUP($B16,'[1]1718  Exp_Rev Access'!$F$7:$GK$318,31,FALSE))</f>
        <v/>
      </c>
      <c r="AM16" s="77"/>
      <c r="AN16" s="77"/>
      <c r="AO16" s="77"/>
      <c r="AP16" s="90" t="str">
        <f>IF(ISNA(VLOOKUP($B16,'[1]1718  Exp_Rev Access'!$F$7:$GK$318,33,FALSE)),"",VLOOKUP($B16,'[1]1718  Exp_Rev Access'!$F$7:$GK$318,33,FALSE))</f>
        <v/>
      </c>
      <c r="AQ16" s="90" t="str">
        <f>IF(ISNA(VLOOKUP($B16,'[1]1718  Exp_Rev Access'!$F$7:$GK$318,34,FALSE)),"",VLOOKUP($B16,'[1]1718  Exp_Rev Access'!$F$7:$GK$318,34,FALSE))</f>
        <v/>
      </c>
      <c r="AR16" s="90" t="str">
        <f>IF(ISNA(VLOOKUP($B16,'[1]1718  Exp_Rev Access'!$F$7:$GK$318,35,FALSE)),"",VLOOKUP($B16,'[1]1718  Exp_Rev Access'!$F$7:$GK$318,35,FALSE))</f>
        <v/>
      </c>
      <c r="AS16" s="90" t="str">
        <f>IF(ISNA(VLOOKUP($B16,'[1]1718  Exp_Rev Access'!$F$7:$GK$318,36,FALSE)),"",VLOOKUP($B16,'[1]1718  Exp_Rev Access'!$F$7:$GK$318,36,FALSE))</f>
        <v/>
      </c>
      <c r="AT16" s="90" t="str">
        <f>IF(ISNA(VLOOKUP($B16,'[1]1718  Exp_Rev Access'!$F$7:$GK$318,37,FALSE)),"",VLOOKUP($B16,'[1]1718  Exp_Rev Access'!$F$7:$GK$318,37,FALSE))</f>
        <v/>
      </c>
      <c r="AU16" s="77"/>
      <c r="AV16" s="77"/>
      <c r="AW16" s="77"/>
      <c r="AX16" s="90" t="str">
        <f>IF(ISNA(VLOOKUP($B16,'[1]1718  Exp_Rev Access'!$F$7:$GK$318,39,FALSE)),"",VLOOKUP($B16,'[1]1718  Exp_Rev Access'!$F$7:$GK$318,39,FALSE))</f>
        <v/>
      </c>
      <c r="AY16" s="90" t="str">
        <f>IF(ISNA(VLOOKUP($B16,'[1]1718  Exp_Rev Access'!$F$7:$GK$318,40,FALSE)),"",VLOOKUP($B16,'[1]1718  Exp_Rev Access'!$F$7:$GK$318,40,FALSE))</f>
        <v/>
      </c>
      <c r="AZ16" s="90" t="str">
        <f>IF(ISNA(VLOOKUP($B16,'[1]1718  Exp_Rev Access'!$F$7:$GK$318,41,FALSE)),"",VLOOKUP($B16,'[1]1718  Exp_Rev Access'!$F$7:$GK$318,41,FALSE))</f>
        <v/>
      </c>
      <c r="BA16" s="90" t="str">
        <f>IF(ISNA(VLOOKUP($B16,'[1]1718  Exp_Rev Access'!$F$7:$GK$318,42,FALSE)),"",VLOOKUP($B16,'[1]1718  Exp_Rev Access'!$F$7:$GK$318,42,FALSE))</f>
        <v/>
      </c>
      <c r="BB16" s="90" t="str">
        <f>IF(ISNA(VLOOKUP($B16,'[1]1718  Exp_Rev Access'!$F$7:$GK$318,43,FALSE)),"",VLOOKUP($B16,'[1]1718  Exp_Rev Access'!$F$7:$GK$318,43,FALSE))</f>
        <v/>
      </c>
      <c r="BC16" s="90" t="str">
        <f>IF(ISNA(VLOOKUP($B16,'[1]1718  Exp_Rev Access'!$F$7:$GK$318,44,FALSE)),"",VLOOKUP($B16,'[1]1718  Exp_Rev Access'!$F$7:$GK$318,44,FALSE))</f>
        <v/>
      </c>
      <c r="BD16" s="90" t="str">
        <f>IF(ISNA(VLOOKUP($B16,'[1]1718  Exp_Rev Access'!$F$7:$GK$318,45,FALSE)),"",VLOOKUP($B16,'[1]1718  Exp_Rev Access'!$F$7:$GK$318,45,FALSE))</f>
        <v/>
      </c>
      <c r="BE16" s="90" t="str">
        <f>IF(ISNA(VLOOKUP($B16,'[1]1718  Exp_Rev Access'!$F$7:$GK$318,46,FALSE)),"",VLOOKUP($B16,'[1]1718  Exp_Rev Access'!$F$7:$GK$318,46,FALSE))</f>
        <v/>
      </c>
      <c r="BF16" s="90" t="str">
        <f>IF(ISNA(VLOOKUP($B16,'[1]1718  Exp_Rev Access'!$F$7:$GK$318,47,FALSE)),"",VLOOKUP($B16,'[1]1718  Exp_Rev Access'!$F$7:$GK$318,47,FALSE))</f>
        <v/>
      </c>
      <c r="BG16" s="90" t="str">
        <f>IF(ISNA(VLOOKUP($B16,'[1]1718  Exp_Rev Access'!$F$7:$GK$318,48,FALSE)),"",VLOOKUP($B16,'[1]1718  Exp_Rev Access'!$F$7:$GK$318,48,FALSE))</f>
        <v/>
      </c>
      <c r="BH16" s="90" t="str">
        <f>IF(ISNA(VLOOKUP($B16,'[1]1718  Exp_Rev Access'!$F$7:$GK$318,49,FALSE)),"",VLOOKUP($B16,'[1]1718  Exp_Rev Access'!$F$7:$GK$318,49,FALSE))</f>
        <v/>
      </c>
      <c r="BI16" s="90" t="str">
        <f>IF(ISNA(VLOOKUP($B16,'[1]1718  Exp_Rev Access'!$F$7:$GK$318,50,FALSE)),"",VLOOKUP($B16,'[1]1718  Exp_Rev Access'!$F$7:$GK$318,50,FALSE))</f>
        <v/>
      </c>
      <c r="BJ16" s="90" t="str">
        <f>IF(ISNA(VLOOKUP($B16,'[1]1718  Exp_Rev Access'!$F$7:$GK$318,51,FALSE)),"",VLOOKUP($B16,'[1]1718  Exp_Rev Access'!$F$7:$GK$318,51,FALSE))</f>
        <v/>
      </c>
      <c r="BK16" s="90" t="str">
        <f>IF(ISNA(VLOOKUP($B16,'[1]1718  Exp_Rev Access'!$F$7:$GK$318,52,FALSE)),"",VLOOKUP($B16,'[1]1718  Exp_Rev Access'!$F$7:$GK$318,52,FALSE))</f>
        <v/>
      </c>
      <c r="BL16" s="90" t="str">
        <f>IF(ISNA(VLOOKUP($B16,'[1]1718  Exp_Rev Access'!$F$7:$GK$318,53,FALSE)),"",VLOOKUP($B16,'[1]1718  Exp_Rev Access'!$F$7:$GK$318,53,FALSE))</f>
        <v/>
      </c>
      <c r="BM16" s="90" t="str">
        <f>IF(ISNA(VLOOKUP($B16,'[1]1718  Exp_Rev Access'!$F$7:$GK$318,54,FALSE)),"",VLOOKUP($B16,'[1]1718  Exp_Rev Access'!$F$7:$GK$318,54,FALSE))</f>
        <v/>
      </c>
      <c r="BN16" s="90" t="str">
        <f>IF(ISNA(VLOOKUP($B16,'[1]1718  Exp_Rev Access'!$F$7:$GK$318,55,FALSE)),"",VLOOKUP($B16,'[1]1718  Exp_Rev Access'!$F$7:$GK$318,55,FALSE))</f>
        <v/>
      </c>
      <c r="BO16" s="90" t="str">
        <f>IF(ISNA(VLOOKUP($B16,'[1]1718  Exp_Rev Access'!$F$7:$GK$318,56,FALSE)),"",VLOOKUP($B16,'[1]1718  Exp_Rev Access'!$F$7:$GK$318,56,FALSE))</f>
        <v/>
      </c>
      <c r="BP16" s="90" t="str">
        <f>IF(ISNA(VLOOKUP($B16,'[1]1718  Exp_Rev Access'!$F$7:$GK$318,57,FALSE)),"",VLOOKUP($B16,'[1]1718  Exp_Rev Access'!$F$7:$GK$318,57,FALSE))</f>
        <v/>
      </c>
      <c r="BQ16" s="90" t="str">
        <f>IF(ISNA(VLOOKUP($B16,'[1]1718  Exp_Rev Access'!$F$7:$GK$318,58,FALSE)),"",VLOOKUP($B16,'[1]1718  Exp_Rev Access'!$F$7:$GK$318,58,FALSE))</f>
        <v/>
      </c>
      <c r="BR16" s="90" t="str">
        <f>IF(ISNA(VLOOKUP($B16,'[1]1718  Exp_Rev Access'!$F$7:$GK$318,59,FALSE)),"",VLOOKUP($B16,'[1]1718  Exp_Rev Access'!$F$7:$GK$318,59,FALSE))</f>
        <v/>
      </c>
      <c r="BS16" s="90" t="str">
        <f>IF(ISNA(VLOOKUP($B16,'[1]1718  Exp_Rev Access'!$F$7:$GK$318,60,FALSE)),"",VLOOKUP($B16,'[1]1718  Exp_Rev Access'!$F$7:$GK$318,60,FALSE))</f>
        <v/>
      </c>
      <c r="BT16" s="90" t="str">
        <f>IF(ISNA(VLOOKUP($B16,'[1]1718  Exp_Rev Access'!$F$7:$GK$318,61,FALSE)),"",VLOOKUP($B16,'[1]1718  Exp_Rev Access'!$F$7:$GK$318,61,FALSE))</f>
        <v/>
      </c>
      <c r="BU16" s="90" t="str">
        <f>IF(ISNA(VLOOKUP($B16,'[1]1718  Exp_Rev Access'!$F$7:$GK$318,62,FALSE)),"",VLOOKUP($B16,'[1]1718  Exp_Rev Access'!$F$7:$GK$318,62,FALSE))</f>
        <v/>
      </c>
      <c r="BV16" s="56">
        <f t="shared" si="35"/>
        <v>0</v>
      </c>
      <c r="BW16" s="77"/>
      <c r="BX16" s="77"/>
      <c r="BY16" s="90" t="str">
        <f>IF(ISNA(VLOOKUP($B16,'[1]1718  Exp_Rev Access'!$F$7:$GK$318,64,FALSE)),"",VLOOKUP($B16,'[1]1718  Exp_Rev Access'!$F$7:$GK$318,64,FALSE))</f>
        <v/>
      </c>
      <c r="BZ16" s="90" t="str">
        <f>IF(ISNA(VLOOKUP($B16,'[1]1718  Exp_Rev Access'!$F$7:$GK$318,65,FALSE)),"",VLOOKUP($B16,'[1]1718  Exp_Rev Access'!$F$7:$GK$318,65,FALSE))</f>
        <v/>
      </c>
      <c r="CA16" s="90" t="str">
        <f>IF(ISNA(VLOOKUP($B16,'[1]1718  Exp_Rev Access'!$F$7:$GK$318,66,FALSE)),"",VLOOKUP($B16,'[1]1718  Exp_Rev Access'!$F$7:$GK$318,66,FALSE))</f>
        <v/>
      </c>
      <c r="CB16" s="90" t="str">
        <f>IF(ISNA(VLOOKUP($B16,'[1]1718  Exp_Rev Access'!$F$7:$GK$318,67,FALSE)),"",VLOOKUP($B16,'[1]1718  Exp_Rev Access'!$F$7:$GK$318,67,FALSE))</f>
        <v/>
      </c>
      <c r="CC16" s="90" t="str">
        <f>IF(ISNA(VLOOKUP($B16,'[1]1718  Exp_Rev Access'!$F$7:$GK$318,68,FALSE)),"",VLOOKUP($B16,'[1]1718  Exp_Rev Access'!$F$7:$GK$318,68,FALSE))</f>
        <v/>
      </c>
      <c r="CD16" s="90" t="str">
        <f>IF(ISNA(VLOOKUP($B16,'[1]1718  Exp_Rev Access'!$F$7:$GK$318,69,FALSE)),"",VLOOKUP($B16,'[1]1718  Exp_Rev Access'!$F$7:$GK$318,69,FALSE))</f>
        <v/>
      </c>
      <c r="CE16" s="56">
        <f t="shared" si="36"/>
        <v>0</v>
      </c>
      <c r="CF16" s="92"/>
      <c r="CG16" s="78"/>
      <c r="CH16" s="90" t="str">
        <f>IF(ISNA(VLOOKUP($B16,'[1]1718  Exp_Rev Access'!$F$7:$GK$318,$CH$2,FALSE)),"",VLOOKUP($B16,'[1]1718  Exp_Rev Access'!$F$7:$GK$318,$CH$2,FALSE))</f>
        <v/>
      </c>
      <c r="CI16" s="90" t="str">
        <f>IF(ISNA(VLOOKUP($B16,'[1]1718  Exp_Rev Access'!$F$7:$GK$318,$CI$2,FALSE)),"",VLOOKUP($B16,'[1]1718  Exp_Rev Access'!$F$7:$GK$318,$CI$2,FALSE))</f>
        <v/>
      </c>
      <c r="CJ16" s="90" t="str">
        <f>IF(ISNA(VLOOKUP($B16,'[1]1718  Exp_Rev Access'!$F$7:$GK$318,$CJ$2,FALSE)),"",VLOOKUP($B16,'[1]1718  Exp_Rev Access'!$F$7:$GK$318,$CJ$2,FALSE))</f>
        <v/>
      </c>
      <c r="CK16" s="90" t="str">
        <f>IF(ISNA(VLOOKUP($B16,'[1]1718  Exp_Rev Access'!$F$7:$GK$318,$CK$2,FALSE)),"",VLOOKUP($B16,'[1]1718  Exp_Rev Access'!$F$7:$GK$318,$CK$2,FALSE))</f>
        <v/>
      </c>
      <c r="CL16" s="90" t="str">
        <f>IF(ISNA(VLOOKUP($B16,'[1]1718  Exp_Rev Access'!$F$7:$GK$318,$CL$2,FALSE)),"",VLOOKUP($B16,'[1]1718  Exp_Rev Access'!$F$7:$GK$318,$CL$2,FALSE))</f>
        <v/>
      </c>
      <c r="CM16" s="90" t="str">
        <f>IF(ISNA(VLOOKUP($B16,'[1]1718  Exp_Rev Access'!$F$7:$GK$318,$CM$2,FALSE)),"",VLOOKUP($B16,'[1]1718  Exp_Rev Access'!$F$7:$GK$318,$CM$2,FALSE))</f>
        <v/>
      </c>
      <c r="CN16" s="90" t="str">
        <f>IF(ISNA(VLOOKUP($B16,'[1]1718  Exp_Rev Access'!$F$7:$GK$318,$CN$2,FALSE)),"",VLOOKUP($B16,'[1]1718  Exp_Rev Access'!$F$7:$GK$318,$CN$2,FALSE))</f>
        <v/>
      </c>
      <c r="CO16" s="90" t="str">
        <f>IF(ISNA(VLOOKUP($B16,'[1]1718  Exp_Rev Access'!$F$7:$GK$318,$CO$2,FALSE)),"",VLOOKUP($B16,'[1]1718  Exp_Rev Access'!$F$7:$GK$318,$CO$2,FALSE))</f>
        <v/>
      </c>
      <c r="CP16" s="90" t="str">
        <f>IF(ISNA(VLOOKUP($B16,'[1]1718  Exp_Rev Access'!$F$7:$GK$318,$CP$2,FALSE)),"",VLOOKUP($B16,'[1]1718  Exp_Rev Access'!$F$7:$GK$318,$CP$2,FALSE))</f>
        <v/>
      </c>
      <c r="CQ16" s="90" t="str">
        <f>IF(ISNA(VLOOKUP($B16,'[1]1718  Exp_Rev Access'!$F$7:$GK$318,$CQ$2,FALSE)),"",VLOOKUP($B16,'[1]1718  Exp_Rev Access'!$F$7:$GK$318,$CQ$2,FALSE))</f>
        <v/>
      </c>
      <c r="CR16" s="90" t="str">
        <f>IF(ISNA(VLOOKUP($B16,'[1]1718  Exp_Rev Access'!$F$7:$GK$318,$CR$2,FALSE)),"",VLOOKUP($B16,'[1]1718  Exp_Rev Access'!$F$7:$GK$318,$CR$2,FALSE))</f>
        <v/>
      </c>
      <c r="CS16" s="90" t="str">
        <f>IF(ISNA(VLOOKUP($B16,'[1]1718  Exp_Rev Access'!$F$7:$GK$318,$CS$2,FALSE)),"",VLOOKUP($B16,'[1]1718  Exp_Rev Access'!$F$7:$GK$318,$CS$2,FALSE))</f>
        <v/>
      </c>
      <c r="CT16" s="90" t="str">
        <f>IF(ISNA(VLOOKUP($B16,'[1]1718  Exp_Rev Access'!$F$7:$GK$318,$CT$2,FALSE)),"",VLOOKUP($B16,'[1]1718  Exp_Rev Access'!$F$7:$GK$318,$CT$2,FALSE))</f>
        <v/>
      </c>
      <c r="CU16" s="90" t="str">
        <f>IF(ISNA(VLOOKUP($B16,'[1]1718  Exp_Rev Access'!$F$7:$GK$318,$CU$2,FALSE)),"",VLOOKUP($B16,'[1]1718  Exp_Rev Access'!$F$7:$GK$318,$CU$2,FALSE))</f>
        <v/>
      </c>
      <c r="CV16" s="90" t="str">
        <f>IF(ISNA(VLOOKUP($B16,'[1]1718  Exp_Rev Access'!$F$7:$GK$318,$CV$2,FALSE)),"",VLOOKUP($B16,'[1]1718  Exp_Rev Access'!$F$7:$GK$318,$CV$2,FALSE))</f>
        <v/>
      </c>
      <c r="CW16" s="90" t="str">
        <f>IF(ISNA(VLOOKUP($B16,'[1]1718  Exp_Rev Access'!$F$7:$GK$318,$CW$2,FALSE)),"",VLOOKUP($B16,'[1]1718  Exp_Rev Access'!$F$7:$GK$318,$CW$2,FALSE))</f>
        <v/>
      </c>
      <c r="CX16" s="90" t="str">
        <f>IF(ISNA(VLOOKUP($B16,'[1]1718  Exp_Rev Access'!$F$7:$GK$318,$CX$2,FALSE)),"",VLOOKUP($B16,'[1]1718  Exp_Rev Access'!$F$7:$GK$318,$CX$2,FALSE))</f>
        <v/>
      </c>
      <c r="CY16" s="90" t="str">
        <f>IF(ISNA(VLOOKUP($B16,'[1]1718  Exp_Rev Access'!$F$7:$GK$318,$CY$2,FALSE)),"",VLOOKUP($B16,'[1]1718  Exp_Rev Access'!$F$7:$GK$318,$CY$2,FALSE))</f>
        <v/>
      </c>
      <c r="CZ16" s="90" t="str">
        <f>IF(ISNA(VLOOKUP($B16,'[1]1718  Exp_Rev Access'!$F$7:$GK$318,$CZ$2,FALSE)),"",VLOOKUP($B16,'[1]1718  Exp_Rev Access'!$F$7:$GK$318,$CZ$2,FALSE))</f>
        <v/>
      </c>
      <c r="DA16" s="90" t="str">
        <f>IF(ISNA(VLOOKUP($B16,'[1]1718  Exp_Rev Access'!$F$7:$GK$318,$DA$2,FALSE)),"",VLOOKUP($B16,'[1]1718  Exp_Rev Access'!$F$7:$GK$318,$DA$2,FALSE))</f>
        <v/>
      </c>
      <c r="DB16" s="90" t="str">
        <f>IF(ISNA(VLOOKUP($B16,'[1]1718  Exp_Rev Access'!$F$7:$GK$318,$DB$2,FALSE)),"",VLOOKUP($B16,'[1]1718  Exp_Rev Access'!$F$7:$GK$318,$DB$2,FALSE))</f>
        <v/>
      </c>
      <c r="DC16" s="90" t="str">
        <f>IF(ISNA(VLOOKUP($B16,'[1]1718  Exp_Rev Access'!$F$7:$GK$318,$DC$2,FALSE)),"",VLOOKUP($B16,'[1]1718  Exp_Rev Access'!$F$7:$GK$318,$DC$2,FALSE))</f>
        <v/>
      </c>
      <c r="DD16" s="90" t="str">
        <f>IF(ISNA(VLOOKUP($B16,'[1]1718  Exp_Rev Access'!$F$7:$GK$318,$DD$2,FALSE)),"",VLOOKUP($B16,'[1]1718  Exp_Rev Access'!$F$7:$GK$318,$DD$2,FALSE))</f>
        <v/>
      </c>
      <c r="DE16" s="90" t="str">
        <f>IF(ISNA(VLOOKUP($B16,'[1]1718  Exp_Rev Access'!$F$7:$GK$318,$DE$2,FALSE)),"",VLOOKUP($B16,'[1]1718  Exp_Rev Access'!$F$7:$GK$318,$DE$2,FALSE))</f>
        <v/>
      </c>
      <c r="DF16" s="90" t="str">
        <f>IF(ISNA(VLOOKUP($B16,'[1]1718  Exp_Rev Access'!$F$7:$GK$318,$DF$2,FALSE)),"",VLOOKUP($B16,'[1]1718  Exp_Rev Access'!$F$7:$GK$318,$DF$2,FALSE))</f>
        <v/>
      </c>
      <c r="DG16" s="90" t="str">
        <f>IF(ISNA(VLOOKUP($B16,'[1]1718  Exp_Rev Access'!$F$7:$GK$318,$DG$2,FALSE)),"",VLOOKUP($B16,'[1]1718  Exp_Rev Access'!$F$7:$GK$318,$DG$2,FALSE))</f>
        <v/>
      </c>
      <c r="DH16" s="90" t="str">
        <f>IF(ISNA(VLOOKUP($B16,'[1]1718  Exp_Rev Access'!$F$7:$GK$318,$DH$2,FALSE)),"",VLOOKUP($B16,'[1]1718  Exp_Rev Access'!$F$7:$GK$318,$DH$2,FALSE))</f>
        <v/>
      </c>
      <c r="DI16" s="90" t="str">
        <f>IF(ISNA(VLOOKUP($B16,'[1]1718  Exp_Rev Access'!$F$7:$GK$318,$DI$2,FALSE)),"",VLOOKUP($B16,'[1]1718  Exp_Rev Access'!$F$7:$GK$318,$DI$2,FALSE))</f>
        <v/>
      </c>
      <c r="DJ16" s="90" t="str">
        <f>IF(ISNA(VLOOKUP($B16,'[1]1718  Exp_Rev Access'!$F$7:$GK$318,$DJ$2,FALSE)),"",VLOOKUP($B16,'[1]1718  Exp_Rev Access'!$F$7:$GK$318,$DJ$2,FALSE))</f>
        <v/>
      </c>
      <c r="DK16" s="90" t="str">
        <f>IF(ISNA(VLOOKUP($B16,'[1]1718  Exp_Rev Access'!$F$7:$GK$318,$DK$2,FALSE)),"",VLOOKUP($B16,'[1]1718  Exp_Rev Access'!$F$7:$GK$318,$DK$2,FALSE))</f>
        <v/>
      </c>
      <c r="DL16" s="90" t="str">
        <f>IF(ISNA(VLOOKUP($B16,'[1]1718  Exp_Rev Access'!$F$7:$GK$318,$DL$2,FALSE)),"",VLOOKUP($B16,'[1]1718  Exp_Rev Access'!$F$7:$GK$318,$DL$2,FALSE))</f>
        <v/>
      </c>
      <c r="DM16" s="90" t="str">
        <f>IF(ISNA(VLOOKUP($B16,'[1]1718  Exp_Rev Access'!$F$7:$GK$318,$DM$2,FALSE)),"",VLOOKUP($B16,'[1]1718  Exp_Rev Access'!$F$7:$GK$318,$DM$2,FALSE))</f>
        <v/>
      </c>
      <c r="DN16" s="90" t="str">
        <f>IF(ISNA(VLOOKUP($B16,'[1]1718  Exp_Rev Access'!$F$7:$GK$318,$DN$2,FALSE)),"",VLOOKUP($B16,'[1]1718  Exp_Rev Access'!$F$7:$GK$318,$DN$2,FALSE))</f>
        <v/>
      </c>
      <c r="DO16" s="90" t="str">
        <f>IF(ISNA(VLOOKUP($B16,'[1]1718  Exp_Rev Access'!$F$7:$GK$318,$DO$2,FALSE)),"",VLOOKUP($B16,'[1]1718  Exp_Rev Access'!$F$7:$GK$318,$DO$2,FALSE))</f>
        <v/>
      </c>
      <c r="DP16" s="90" t="str">
        <f>IF(ISNA(VLOOKUP($B16,'[1]1718  Exp_Rev Access'!$F$7:$GK$318,$DP$2,FALSE)),"",VLOOKUP($B16,'[1]1718  Exp_Rev Access'!$F$7:$GK$318,$DP$2,FALSE))</f>
        <v/>
      </c>
      <c r="DQ16" s="90" t="str">
        <f>IF(ISNA(VLOOKUP($B16,'[1]1718  Exp_Rev Access'!$F$7:$GK$318,$DQ$2,FALSE)),"",VLOOKUP($B16,'[1]1718  Exp_Rev Access'!$F$7:$GK$318,$DQ$2,FALSE))</f>
        <v/>
      </c>
      <c r="DR16" s="90" t="str">
        <f>IF(ISNA(VLOOKUP($B16,'[1]1718  Exp_Rev Access'!$F$7:$GK$318,$DR$2,FALSE)),"",VLOOKUP($B16,'[1]1718  Exp_Rev Access'!$F$7:$GK$318,$DR$2,FALSE))</f>
        <v/>
      </c>
      <c r="DS16" s="90" t="str">
        <f>IF(ISNA(VLOOKUP($B16,'[1]1718  Exp_Rev Access'!$F$7:$GK$318,$DS$2,FALSE)),"",VLOOKUP($B16,'[1]1718  Exp_Rev Access'!$F$7:$GK$318,$DS$2,FALSE))</f>
        <v/>
      </c>
      <c r="DT16" s="90" t="str">
        <f>IF(ISNA(VLOOKUP($B16,'[1]1718  Exp_Rev Access'!$F$7:$GK$318,$DT$2,FALSE)),"",VLOOKUP($B16,'[1]1718  Exp_Rev Access'!$F$7:$GK$318,$DT$2,FALSE))</f>
        <v/>
      </c>
      <c r="DU16" s="90" t="str">
        <f>IF(ISNA(VLOOKUP($B16,'[1]1718  Exp_Rev Access'!$F$7:$GK$318,$DU$2,FALSE)),"",VLOOKUP($B16,'[1]1718  Exp_Rev Access'!$F$7:$GK$318,$DU$2,FALSE))</f>
        <v/>
      </c>
      <c r="DV16" s="90" t="str">
        <f>IF(ISNA(VLOOKUP($B16,'[1]1718  Exp_Rev Access'!$F$7:$GK$318,$DV$2,FALSE)),"",VLOOKUP($B16,'[1]1718  Exp_Rev Access'!$F$7:$GK$318,$DV$2,FALSE))</f>
        <v/>
      </c>
      <c r="DW16" s="90" t="str">
        <f>IF(ISNA(VLOOKUP($B16,'[1]1718  Exp_Rev Access'!$F$7:$GK$318,$DW$2,FALSE)),"",VLOOKUP($B16,'[1]1718  Exp_Rev Access'!$F$7:$GK$318,$DW$2,FALSE))</f>
        <v/>
      </c>
      <c r="DX16" s="90" t="str">
        <f>IF(ISNA(VLOOKUP($B16,'[1]1718  Exp_Rev Access'!$F$7:$GK$318,$DX$2,FALSE)),"",VLOOKUP($B16,'[1]1718  Exp_Rev Access'!$F$7:$GK$318,$DX$2,FALSE))</f>
        <v/>
      </c>
      <c r="DY16" s="90" t="str">
        <f>IF(ISNA(VLOOKUP($B16,'[1]1718  Exp_Rev Access'!$F$7:$GK$318,$DY$2,FALSE)),"",VLOOKUP($B16,'[1]1718  Exp_Rev Access'!$F$7:$GK$318,$DY$2,FALSE))</f>
        <v/>
      </c>
      <c r="DZ16" s="90" t="str">
        <f>IF(ISNA(VLOOKUP($B16,'[1]1718  Exp_Rev Access'!$F$7:$GK$318,$DZ$2,FALSE)),"",VLOOKUP($B16,'[1]1718  Exp_Rev Access'!$F$7:$GK$318,$DZ$2,FALSE))</f>
        <v/>
      </c>
      <c r="EA16" s="90" t="str">
        <f>IF(ISNA(VLOOKUP($B16,'[1]1718  Exp_Rev Access'!$F$7:$GK$318,$EA$2,FALSE)),"",VLOOKUP($B16,'[1]1718  Exp_Rev Access'!$F$7:$GK$318,$EA$2,FALSE))</f>
        <v/>
      </c>
      <c r="EB16" s="90" t="str">
        <f>IF(ISNA(VLOOKUP($B16,'[1]1718  Exp_Rev Access'!$F$7:$GK$318,$EB$2,FALSE)),"",VLOOKUP($B16,'[1]1718  Exp_Rev Access'!$F$7:$GK$318,$EB$2,FALSE))</f>
        <v/>
      </c>
      <c r="EC16" s="90" t="str">
        <f>IF(ISNA(VLOOKUP($B16,'[1]1718  Exp_Rev Access'!$F$7:$GK$318,$EC$2,FALSE)),"",VLOOKUP($B16,'[1]1718  Exp_Rev Access'!$F$7:$GK$318,$EC$2,FALSE))</f>
        <v/>
      </c>
      <c r="ED16" s="90" t="str">
        <f>IF(ISNA(VLOOKUP($B16,'[1]1718  Exp_Rev Access'!$F$7:$GK$318,$ED$2,FALSE)),"",VLOOKUP($B16,'[1]1718  Exp_Rev Access'!$F$7:$GK$318,$ED$2,FALSE))</f>
        <v/>
      </c>
      <c r="EE16" s="90" t="str">
        <f>IF(ISNA(VLOOKUP($B16,'[1]1718  Exp_Rev Access'!$F$7:$GK$318,$EE$2,FALSE)),"",VLOOKUP($B16,'[1]1718  Exp_Rev Access'!$F$7:$GK$318,$EE$2,FALSE))</f>
        <v/>
      </c>
      <c r="EF16" s="90" t="str">
        <f>IF(ISNA(VLOOKUP($B16,'[1]1718  Exp_Rev Access'!$F$7:$GK$318,$EF$2,FALSE)),"",VLOOKUP($B16,'[1]1718  Exp_Rev Access'!$F$7:$GK$318,$EF$2,FALSE))</f>
        <v/>
      </c>
      <c r="EG16" s="90" t="str">
        <f>IF(ISNA(VLOOKUP($B16,'[1]1718  Exp_Rev Access'!$F$7:$GK$318,$EG$2,FALSE)),"",VLOOKUP($B16,'[1]1718  Exp_Rev Access'!$F$7:$GK$318,$EG$2,FALSE))</f>
        <v/>
      </c>
      <c r="EH16" s="90" t="str">
        <f>IF(ISNA(VLOOKUP($B16,'[1]1718  Exp_Rev Access'!$F$7:$GK$318,$EH$2,FALSE)),"",VLOOKUP($B16,'[1]1718  Exp_Rev Access'!$F$7:$GK$318,$EH$2,FALSE))</f>
        <v/>
      </c>
      <c r="EI16" s="90" t="str">
        <f>IF(ISNA(VLOOKUP($B16,'[1]1718  Exp_Rev Access'!$F$7:$GK$318,$EI$2,FALSE)),"",VLOOKUP($B16,'[1]1718  Exp_Rev Access'!$F$7:$GK$318,$EI$2,FALSE))</f>
        <v/>
      </c>
      <c r="EJ16" s="90" t="str">
        <f>IF(ISNA(VLOOKUP($B16,'[1]1718  Exp_Rev Access'!$F$7:$GK$318,$EJ$2,FALSE)),"",VLOOKUP($B16,'[1]1718  Exp_Rev Access'!$F$7:$GK$318,$EJ$2,FALSE))</f>
        <v/>
      </c>
      <c r="EK16" s="90" t="str">
        <f>IF(ISNA(VLOOKUP($B16,'[1]1718  Exp_Rev Access'!$F$7:$GK$318,$EK$2,FALSE)),"",VLOOKUP($B16,'[1]1718  Exp_Rev Access'!$F$7:$GK$318,$EK$2,FALSE))</f>
        <v/>
      </c>
      <c r="EL16" s="90" t="str">
        <f>IF(ISNA(VLOOKUP($B16,'[1]1718  Exp_Rev Access'!$F$7:$GK$318,$EL$2,FALSE)),"",VLOOKUP($B16,'[1]1718  Exp_Rev Access'!$F$7:$GK$318,$EL$2,FALSE))</f>
        <v/>
      </c>
      <c r="EM16" s="90" t="str">
        <f>IF(ISNA(VLOOKUP($B16,'[1]1718  Exp_Rev Access'!$F$7:$GK$318,$EM$2,FALSE)),"",VLOOKUP($B16,'[1]1718  Exp_Rev Access'!$F$7:$GK$318,$EM$2,FALSE))</f>
        <v/>
      </c>
      <c r="EN16" s="90" t="str">
        <f>IF(ISNA(VLOOKUP($B16,'[1]1718  Exp_Rev Access'!$F$7:$GK$318,$EN$2,FALSE)),"",VLOOKUP($B16,'[1]1718  Exp_Rev Access'!$F$7:$GK$318,$EN$2,FALSE))</f>
        <v/>
      </c>
      <c r="EO16" s="90" t="str">
        <f>IF(ISNA(VLOOKUP($B16,'[1]1718  Exp_Rev Access'!$F$7:$GK$318,$EO$2,FALSE)),"",VLOOKUP($B16,'[1]1718  Exp_Rev Access'!$F$7:$GK$318,$EO$2,FALSE))</f>
        <v/>
      </c>
      <c r="EP16" s="90" t="str">
        <f>IF(ISNA(VLOOKUP($B16,'[1]1718  Exp_Rev Access'!$F$7:$GK$318,$EP$2,FALSE)),"",VLOOKUP($B16,'[1]1718  Exp_Rev Access'!$F$7:$GK$318,$EP$2,FALSE))</f>
        <v/>
      </c>
      <c r="EQ16" s="90" t="str">
        <f>IF(ISNA(VLOOKUP($B16,'[1]1718  Exp_Rev Access'!$F$7:$GK$318,$EQ$2,FALSE)),"",VLOOKUP($B16,'[1]1718  Exp_Rev Access'!$F$7:$GK$318,$EQ$2,FALSE))</f>
        <v/>
      </c>
      <c r="ER16" s="90" t="str">
        <f>IF(ISNA(VLOOKUP($B16,'[1]1718  Exp_Rev Access'!$F$7:$GK$318,$ER$2,FALSE)),"",VLOOKUP($B16,'[1]1718  Exp_Rev Access'!$F$7:$GK$318,$ER$2,FALSE))</f>
        <v/>
      </c>
      <c r="ES16" s="90" t="str">
        <f>IF(ISNA(VLOOKUP($B16,'[1]1718  Exp_Rev Access'!$F$7:$GK$318,$ES$2,FALSE)),"",VLOOKUP($B16,'[1]1718  Exp_Rev Access'!$F$7:$GK$318,$ES$2,FALSE))</f>
        <v/>
      </c>
      <c r="ET16" s="90" t="str">
        <f>IF(ISNA(VLOOKUP($B16,'[1]1718  Exp_Rev Access'!$F$7:$GK$318,$ET$2,FALSE)),"",VLOOKUP($B16,'[1]1718  Exp_Rev Access'!$F$7:$GK$318,$ET$2,FALSE))</f>
        <v/>
      </c>
      <c r="EU16" s="90" t="str">
        <f>IF(ISNA(VLOOKUP($B16,'[1]1718  Exp_Rev Access'!$F$7:$GK$318,$EU$2,FALSE)),"",VLOOKUP($B16,'[1]1718  Exp_Rev Access'!$F$7:$GK$318,$EU$2,FALSE))</f>
        <v/>
      </c>
      <c r="EV16" s="90" t="str">
        <f>IF(ISNA(VLOOKUP($B16,'[1]1718  Exp_Rev Access'!$F$7:$GK$318,$EV$2,FALSE)),"",VLOOKUP($B16,'[1]1718  Exp_Rev Access'!$F$7:$GK$318,$EV$2,FALSE))</f>
        <v/>
      </c>
      <c r="EW16" s="90" t="str">
        <f>IF(ISNA(VLOOKUP($B16,'[1]1718  Exp_Rev Access'!$F$7:$GK$318,$EW$2,FALSE)),"",VLOOKUP($B16,'[1]1718  Exp_Rev Access'!$F$7:$GK$318,$EW$2,FALSE))</f>
        <v/>
      </c>
      <c r="EX16" s="90" t="str">
        <f>IF(ISNA(VLOOKUP($B16,'[1]1718  Exp_Rev Access'!$F$7:$GK$318,$EX$2,FALSE)),"",VLOOKUP($B16,'[1]1718  Exp_Rev Access'!$F$7:$GK$318,$EX$2,FALSE))</f>
        <v/>
      </c>
      <c r="EY16" s="90" t="str">
        <f>IF(ISNA(VLOOKUP($B16,'[1]1718  Exp_Rev Access'!$F$7:$GK$318,$EY$2,FALSE)),"",VLOOKUP($B16,'[1]1718  Exp_Rev Access'!$F$7:$GK$318,$EY$2,FALSE))</f>
        <v/>
      </c>
      <c r="EZ16" s="90" t="str">
        <f>IF(ISNA(VLOOKUP($B16,'[1]1718  Exp_Rev Access'!$F$7:$GK$318,$EZ$2,FALSE)),"",VLOOKUP($B16,'[1]1718  Exp_Rev Access'!$F$7:$GK$318,$EZ$2,FALSE))</f>
        <v/>
      </c>
      <c r="FA16" s="90" t="str">
        <f>IF(ISNA(VLOOKUP($B16,'[1]1718  Exp_Rev Access'!$F$7:$GK$318,$FA$2,FALSE)),"",VLOOKUP($B16,'[1]1718  Exp_Rev Access'!$F$7:$GK$318,$FA$2,FALSE))</f>
        <v/>
      </c>
      <c r="FB16" s="90" t="str">
        <f>IF(ISNA(VLOOKUP($B16,'[1]1718  Exp_Rev Access'!$F$7:$GK$318,$FB$2,FALSE)),"",VLOOKUP($B16,'[1]1718  Exp_Rev Access'!$F$7:$GK$318,$FB$2,FALSE))</f>
        <v/>
      </c>
      <c r="FC16" s="90" t="str">
        <f>IF(ISNA(VLOOKUP($B16,'[1]1718  Exp_Rev Access'!$F$7:$GK$318,$FC$2,FALSE)),"",VLOOKUP($B16,'[1]1718  Exp_Rev Access'!$F$7:$GK$318,$FC$2,FALSE))</f>
        <v/>
      </c>
      <c r="FD16" s="90" t="str">
        <f>IF(ISNA(VLOOKUP($B16,'[1]1718  Exp_Rev Access'!$F$7:$GK$318,$FD$2,FALSE)),"",VLOOKUP($B16,'[1]1718  Exp_Rev Access'!$F$7:$GK$318,$FD$2,FALSE))</f>
        <v/>
      </c>
      <c r="FE16" s="90" t="str">
        <f>IF(ISNA(VLOOKUP($B16,'[1]1718  Exp_Rev Access'!$F$7:$GK$318,$FE$2,FALSE)),"",VLOOKUP($B16,'[1]1718  Exp_Rev Access'!$F$7:$GK$318,$FE$2,FALSE))</f>
        <v/>
      </c>
      <c r="FF16" s="90" t="str">
        <f>IF(ISNA(VLOOKUP($B16,'[1]1718  Exp_Rev Access'!$F$7:$GK$318,$FF$2,FALSE)),"",VLOOKUP($B16,'[1]1718  Exp_Rev Access'!$F$7:$GK$318,$FF$2,FALSE))</f>
        <v/>
      </c>
      <c r="FG16" s="90" t="str">
        <f>IF(ISNA(VLOOKUP($B16,'[1]1718  Exp_Rev Access'!$F$7:$GK$318,$FG$2,FALSE)),"",VLOOKUP($B16,'[1]1718  Exp_Rev Access'!$F$7:$GK$318,$FG$2,FALSE))</f>
        <v/>
      </c>
      <c r="FH16" s="90" t="str">
        <f>IF(ISNA(VLOOKUP($B16,'[1]1718  Exp_Rev Access'!$F$7:$GK$318,$FH$2,FALSE)),"",VLOOKUP($B16,'[1]1718  Exp_Rev Access'!$F$7:$GK$318,$FH$2,FALSE))</f>
        <v/>
      </c>
      <c r="FI16" s="90" t="str">
        <f>IF(ISNA(VLOOKUP($B16,'[1]1718  Exp_Rev Access'!$F$7:$GK$318,$FI$2,FALSE)),"",VLOOKUP($B16,'[1]1718  Exp_Rev Access'!$F$7:$GK$318,$FI$2,FALSE))</f>
        <v/>
      </c>
      <c r="FJ16" s="90" t="str">
        <f>IF(ISNA(VLOOKUP($B16,'[1]1718  Exp_Rev Access'!$F$7:$GK$318,$FJ$2,FALSE)),"",VLOOKUP($B16,'[1]1718  Exp_Rev Access'!$F$7:$GK$318,$FJ$2,FALSE))</f>
        <v/>
      </c>
      <c r="FK16" s="90" t="str">
        <f>IF(ISNA(VLOOKUP($B16,'[1]1718  Exp_Rev Access'!$F$7:$GK$318,$FK$2,FALSE)),"",VLOOKUP($B16,'[1]1718  Exp_Rev Access'!$F$7:$GK$318,$FK$2,FALSE))</f>
        <v/>
      </c>
      <c r="FL16" s="90" t="str">
        <f>IF(ISNA(VLOOKUP($B16,'[1]1718  Exp_Rev Access'!$F$7:$GK$318,$FL$2,FALSE)),"",VLOOKUP($B16,'[1]1718  Exp_Rev Access'!$F$7:$GK$318,$FL$2,FALSE))</f>
        <v/>
      </c>
      <c r="FM16" s="90" t="str">
        <f>IF(ISNA(VLOOKUP($B16,'[1]1718  Exp_Rev Access'!$F$7:$GK$318,$FM$2,FALSE)),"",VLOOKUP($B16,'[1]1718  Exp_Rev Access'!$F$7:$GK$318,$FM$2,FALSE))</f>
        <v/>
      </c>
      <c r="FN16" s="90" t="str">
        <f>IF(ISNA(VLOOKUP($B16,'[1]1718  Exp_Rev Access'!$F$7:$GK$318,$FN$2,FALSE)),"",VLOOKUP($B16,'[1]1718  Exp_Rev Access'!$F$7:$GK$318,$FN$2,FALSE))</f>
        <v/>
      </c>
      <c r="FO16" s="90" t="str">
        <f>IF(ISNA(VLOOKUP($B16,'[1]1718  Exp_Rev Access'!$F$7:$GK$318,$FO$2,FALSE)),"",VLOOKUP($B16,'[1]1718  Exp_Rev Access'!$F$7:$GK$318,$FO$2,FALSE))</f>
        <v/>
      </c>
      <c r="FP16" s="90" t="str">
        <f>IF(ISNA(VLOOKUP($B16,'[1]1718  Exp_Rev Access'!$F$7:$GK$318,$FP$2,FALSE)),"",VLOOKUP($B16,'[1]1718  Exp_Rev Access'!$F$7:$GK$318,$FP$2,FALSE))</f>
        <v/>
      </c>
      <c r="FQ16" s="90" t="str">
        <f>IF(ISNA(VLOOKUP($B16,'[1]1718  Exp_Rev Access'!$F$7:$GK$318,$FQ$2,FALSE)),"",VLOOKUP($B16,'[1]1718  Exp_Rev Access'!$F$7:$GK$318,$FQ$2,FALSE))</f>
        <v/>
      </c>
      <c r="FR16" s="90" t="str">
        <f>IF(ISNA(VLOOKUP($B16,'[1]1718  Exp_Rev Access'!$F$7:$GK$318,$FR$2,FALSE)),"",VLOOKUP($B16,'[1]1718  Exp_Rev Access'!$F$7:$GK$318,$FR$2,FALSE))</f>
        <v/>
      </c>
      <c r="FS16" s="77"/>
      <c r="FT16" s="77"/>
      <c r="FU16" s="78"/>
      <c r="FV16" s="95" t="str">
        <f>IF(ISNA(VLOOKUP($B16,'[1]1718  Exp_Rev Access'!$F$7:$GK$318,$FV$2,FALSE)),"",VLOOKUP($B16,'[1]1718  Exp_Rev Access'!$F$7:$GK$318,$FV$2,FALSE))</f>
        <v/>
      </c>
      <c r="FW16" s="95" t="str">
        <f>IF(ISNA(VLOOKUP($B16,'[1]1718  Exp_Rev Access'!$F$7:$GK$318,$FW$2,FALSE)),"",VLOOKUP($B16,'[1]1718  Exp_Rev Access'!$F$7:$GK$318,$FW$2,FALSE))</f>
        <v/>
      </c>
      <c r="FX16" s="95" t="str">
        <f>IF(ISNA(VLOOKUP($B16,'[1]1718  Exp_Rev Access'!$F$7:$GK$318,$FX$2,FALSE)),"",VLOOKUP($B16,'[1]1718  Exp_Rev Access'!$F$7:$GK$318,$FX$2,FALSE))</f>
        <v/>
      </c>
      <c r="FY16" s="95" t="str">
        <f>IF(ISNA(VLOOKUP($B16,'[1]1718  Exp_Rev Access'!$F$7:$GK$318,$FY$2,FALSE)),"",VLOOKUP($B16,'[1]1718  Exp_Rev Access'!$F$7:$GK$318,$FY$2,FALSE))</f>
        <v/>
      </c>
      <c r="FZ16" s="95" t="str">
        <f>IF(ISNA(VLOOKUP($B16,'[1]1718  Exp_Rev Access'!$F$7:$GK$318,$FZ$2,FALSE)),"",VLOOKUP($B16,'[1]1718  Exp_Rev Access'!$F$7:$GK$318,$FZ$2,FALSE))</f>
        <v/>
      </c>
      <c r="GA16" s="95" t="str">
        <f>IF(ISNA(VLOOKUP($B16,'[1]1718  Exp_Rev Access'!$F$7:$GK$318,$GA$2,FALSE)),"",VLOOKUP($B16,'[1]1718  Exp_Rev Access'!$F$7:$GK$318,$GA$2,FALSE))</f>
        <v/>
      </c>
      <c r="GB16" s="95" t="str">
        <f>IF(ISNA(VLOOKUP($B16,'[1]1718  Exp_Rev Access'!$F$7:$GK$318,$GB$2,FALSE)),"",VLOOKUP($B16,'[1]1718  Exp_Rev Access'!$F$7:$GK$318,$GB$2,FALSE))</f>
        <v/>
      </c>
      <c r="GC16" s="95" t="str">
        <f>IF(ISNA(VLOOKUP($B16,'[1]1718  Exp_Rev Access'!$F$7:$GK$318,$GC$2,FALSE)),"",VLOOKUP($B16,'[1]1718  Exp_Rev Access'!$F$7:$GK$318,$GC$2,FALSE))</f>
        <v/>
      </c>
      <c r="GD16" s="95" t="str">
        <f>IF(ISNA(VLOOKUP($B16,'[1]1718  Exp_Rev Access'!$F$7:$GK$318,$GD$2,FALSE)),"",VLOOKUP($B16,'[1]1718  Exp_Rev Access'!$F$7:$GK$318,$GD$2,FALSE))</f>
        <v/>
      </c>
      <c r="GE16" s="95" t="str">
        <f>IF(ISNA(VLOOKUP($B16,'[1]1718  Exp_Rev Access'!$F$7:$GK$318,$GE$2,FALSE)),"",VLOOKUP($B16,'[1]1718  Exp_Rev Access'!$F$7:$GK$318,$GE$2,FALSE))</f>
        <v/>
      </c>
      <c r="GF16" s="95" t="str">
        <f>IF(ISNA(VLOOKUP($B16,'[1]1718  Exp_Rev Access'!$F$7:$GK$318,$GF$2,FALSE)),"",VLOOKUP($B16,'[1]1718  Exp_Rev Access'!$F$7:$GK$318,$GF$2,FALSE))</f>
        <v/>
      </c>
      <c r="GG16" s="95" t="str">
        <f>IF(ISNA(VLOOKUP($B16,'[1]1718  Exp_Rev Access'!$F$7:$GK$318,$GG$2,FALSE)),"",VLOOKUP($B16,'[1]1718  Exp_Rev Access'!$F$7:$GK$318,$GG$2,FALSE))</f>
        <v/>
      </c>
      <c r="GH16" s="95" t="str">
        <f>IF(ISNA(VLOOKUP($B16,'[1]1718  Exp_Rev Access'!$F$7:$GK$318,$GH$2,FALSE)),"",VLOOKUP($B16,'[1]1718  Exp_Rev Access'!$F$7:$GK$318,$GH$2,FALSE))</f>
        <v/>
      </c>
      <c r="GI16" s="95" t="str">
        <f>IF(ISNA(VLOOKUP($B16,'[1]1718  Exp_Rev Access'!$F$7:$GK$318,$GI$2,FALSE)),"",VLOOKUP($B16,'[1]1718  Exp_Rev Access'!$F$7:$GK$318,$GI$2,FALSE))</f>
        <v/>
      </c>
      <c r="GJ16" s="95" t="str">
        <f>IF(ISNA(VLOOKUP($B16,'[1]1718  Exp_Rev Access'!$F$7:$GK$318,$GJ$2,FALSE)),"",VLOOKUP($B16,'[1]1718  Exp_Rev Access'!$F$7:$GK$318,$GJ$2,FALSE))</f>
        <v/>
      </c>
      <c r="GK16" s="95" t="str">
        <f>IF(ISNA(VLOOKUP($B16,'[1]1718  Exp_Rev Access'!$F$7:$GK$318,$GK$2,FALSE)),"",VLOOKUP($B16,'[1]1718  Exp_Rev Access'!$F$7:$GK$318,$GK$2,FALSE))</f>
        <v/>
      </c>
      <c r="GL16" s="95" t="str">
        <f>IF(ISNA(VLOOKUP($B16,'[1]1718  Exp_Rev Access'!$F$7:$GK$318,$GL$2,FALSE)),"",VLOOKUP($B16,'[1]1718  Exp_Rev Access'!$F$7:$GK$318,$GL$2,FALSE))</f>
        <v/>
      </c>
      <c r="GM16" s="95" t="str">
        <f>IF(ISNA(VLOOKUP($B16,'[1]1718  Exp_Rev Access'!$F$7:$GK$318,$GM$2,FALSE)),"",VLOOKUP($B16,'[1]1718  Exp_Rev Access'!$F$7:$GK$318,$GM$2,FALSE))</f>
        <v/>
      </c>
      <c r="GN16" s="95" t="str">
        <f>IF(ISNA(VLOOKUP($B16,'[1]1718  Exp_Rev Access'!$F$7:$GK$318,$GN$2,FALSE)),"",VLOOKUP($B16,'[1]1718  Exp_Rev Access'!$F$7:$GK$318,$GN$2,FALSE))</f>
        <v/>
      </c>
      <c r="GO16" s="95" t="str">
        <f>IF(ISNA(VLOOKUP($B16,'[1]1718  Exp_Rev Access'!$F$7:$GK$318,$GO$2,FALSE)),"",VLOOKUP($B16,'[1]1718  Exp_Rev Access'!$F$7:$GK$318,$GO$2,FALSE))</f>
        <v/>
      </c>
      <c r="GP16" s="95" t="str">
        <f>IF(ISNA(VLOOKUP($B16,'[1]1718  Exp_Rev Access'!$F$7:$GK$318,$GP$2,FALSE)),"",VLOOKUP($B16,'[1]1718  Exp_Rev Access'!$F$7:$GK$318,$GP$2,FALSE))</f>
        <v/>
      </c>
      <c r="GQ16" s="95" t="str">
        <f>IF(ISNA(VLOOKUP($B16,'[1]1718  Exp_Rev Access'!$F$7:$GK$318,$GQ$2,FALSE)),"",VLOOKUP($B16,'[1]1718  Exp_Rev Access'!$F$7:$GK$318,$GQ$2,FALSE))</f>
        <v/>
      </c>
      <c r="GR16" s="95" t="str">
        <f>IF(ISNA(VLOOKUP($B16,'[1]1718  Exp_Rev Access'!$F$7:$GK$318,$GR$2,FALSE)),"",VLOOKUP($B16,'[1]1718  Exp_Rev Access'!$F$7:$GK$318,$GR$2,FALSE))</f>
        <v/>
      </c>
      <c r="GS16" s="95" t="str">
        <f>IF(ISNA(VLOOKUP($B16,'[1]1718  Exp_Rev Access'!$F$7:$GK$318,$GS$2,FALSE)),"",VLOOKUP($B16,'[1]1718  Exp_Rev Access'!$F$7:$GK$318,$GS$2,FALSE))</f>
        <v/>
      </c>
      <c r="GT16" s="95" t="str">
        <f>IF(ISNA(VLOOKUP($B16,'[1]1718  Exp_Rev Access'!$F$7:$GK$318,$GT$2,FALSE)),"",VLOOKUP($B16,'[1]1718  Exp_Rev Access'!$F$7:$GK$318,$GT$2,FALSE))</f>
        <v/>
      </c>
      <c r="GU16" s="77"/>
      <c r="GV16" s="77"/>
      <c r="GW16" s="96"/>
    </row>
    <row r="17" spans="1:222" s="97" customFormat="1" x14ac:dyDescent="0.3">
      <c r="A17" s="73"/>
      <c r="B17" s="88" t="s">
        <v>187</v>
      </c>
      <c r="C17" s="89" t="s">
        <v>188</v>
      </c>
      <c r="D17" s="75">
        <f>IF(ISNA(VLOOKUP($B17,'[1]1718 enrollment_Rev_Exp by size'!$A$7:H358,3,FALSE)),"",VLOOKUP($B17,'[1]1718 enrollment_Rev_Exp by size'!$A$7:$G$350,3,FALSE))</f>
        <v>2647.71</v>
      </c>
      <c r="E17" s="76">
        <f>IF(ISNA(VLOOKUP($B17,'[1]1718 enrollment_Rev_Exp by size'!$A$7:I358,5,FALSE)),"",VLOOKUP($B17,'[1]1718 enrollment_Rev_Exp by size'!$A$7:$G$350,5,FALSE))</f>
        <v>33748086.920000002</v>
      </c>
      <c r="F17" s="70">
        <f>N17+AM17+AU17+BV17+CE17+FS17+GU17</f>
        <v>33748086.920000002</v>
      </c>
      <c r="G17" s="70">
        <f>F17-E17</f>
        <v>0</v>
      </c>
      <c r="H17" s="90">
        <f>IF(ISNA(VLOOKUP($B17,'[1]1718  Exp_Rev Access'!$F$7:$GK$318,3,FALSE)),"",VLOOKUP($B17,'[1]1718  Exp_Rev Access'!$F$7:$GK$318,3,FALSE))</f>
        <v>4844619.32</v>
      </c>
      <c r="I17" s="90">
        <f>IF(ISNA(VLOOKUP($B17,'[1]1718  Exp_Rev Access'!$F$7:$GK$318,4,FALSE)),"",VLOOKUP($B17,'[1]1718  Exp_Rev Access'!$F$7:$GK$318,4,FALSE))</f>
        <v>0</v>
      </c>
      <c r="J17" s="90">
        <f>IF(ISNA(VLOOKUP($B17,'[1]1718  Exp_Rev Access'!$F$7:$GK$318,5,FALSE)),"",VLOOKUP($B17,'[1]1718  Exp_Rev Access'!$F$7:$GK$318,5,FALSE))</f>
        <v>319.27</v>
      </c>
      <c r="K17" s="90">
        <f>IF(ISNA(VLOOKUP($B17,'[1]1718  Exp_Rev Access'!$F$7:$GK$318,6,FALSE)),"-",VLOOKUP($B17,'[1]1718  Exp_Rev Access'!$F$7:$GK$318,6,FALSE))</f>
        <v>0</v>
      </c>
      <c r="L17" s="90">
        <f>IF(ISNA(VLOOKUP($B17,'[1]1718  Exp_Rev Access'!$F$7:$GK$318,7,FALSE)),"",VLOOKUP($B17,'[1]1718  Exp_Rev Access'!$F$7:$GK$318,7,FALSE))</f>
        <v>0</v>
      </c>
      <c r="M17" s="90">
        <f>IF(ISNA(VLOOKUP($B17,'[1]1718  Exp_Rev Access'!$F$7:$GK$318,8,FALSE)),"",VLOOKUP($B17,'[1]1718  Exp_Rev Access'!$F$7:$GK$318,8,FALSE))</f>
        <v>0</v>
      </c>
      <c r="N17" s="56">
        <f>SUM(H17:M17)</f>
        <v>4844938.59</v>
      </c>
      <c r="O17" s="91">
        <f>N17/E17</f>
        <v>0.14356187363997697</v>
      </c>
      <c r="P17" s="56">
        <f>N17/D17</f>
        <v>1829.8599884428429</v>
      </c>
      <c r="Q17" s="90">
        <f>IF(ISNA(VLOOKUP($B17,'[1]1718  Exp_Rev Access'!$F$7:$GK$318,10,FALSE)),"",VLOOKUP($B17,'[1]1718  Exp_Rev Access'!$F$7:$GK$318,10,FALSE))</f>
        <v>7952</v>
      </c>
      <c r="R17" s="90">
        <f>IF(ISNA(VLOOKUP($B17,'[1]1718  Exp_Rev Access'!$F$7:$GK$318,11,FALSE)),"",VLOOKUP($B17,'[1]1718  Exp_Rev Access'!$F$7:$GK$318,11,FALSE))</f>
        <v>0</v>
      </c>
      <c r="S17" s="90">
        <f>IF(ISNA(VLOOKUP($B17,'[1]1718  Exp_Rev Access'!$F$7:$GK$318,12,FALSE)),"",VLOOKUP($B17,'[1]1718  Exp_Rev Access'!$F$7:$GK$318,12,FALSE))</f>
        <v>0</v>
      </c>
      <c r="T17" s="90">
        <f>IF(ISNA(VLOOKUP($B17,'[1]1718  Exp_Rev Access'!$F$7:$GK$318,13,FALSE)),"",VLOOKUP($B17,'[1]1718  Exp_Rev Access'!$F$7:$GK$318,13,FALSE))</f>
        <v>0</v>
      </c>
      <c r="U17" s="90">
        <f>IF(ISNA(VLOOKUP($B17,'[1]1718  Exp_Rev Access'!$F$7:$GK$318,14,FALSE)),"",VLOOKUP($B17,'[1]1718  Exp_Rev Access'!$F$7:$GK$318,14,FALSE))</f>
        <v>0</v>
      </c>
      <c r="V17" s="90">
        <f>IF(ISNA(VLOOKUP($B17,'[1]1718  Exp_Rev Access'!$F$7:$GK$318,15,FALSE)),"",VLOOKUP($B17,'[1]1718  Exp_Rev Access'!$F$7:$GK$318,15,FALSE))</f>
        <v>0</v>
      </c>
      <c r="W17" s="90">
        <f>IF(ISNA(VLOOKUP($B17,'[1]1718  Exp_Rev Access'!$F$7:$GK$318,16,FALSE)),"",VLOOKUP($B17,'[1]1718  Exp_Rev Access'!$F$7:$GK$318,16,FALSE))</f>
        <v>0</v>
      </c>
      <c r="X17" s="90">
        <f>IF(ISNA(VLOOKUP($B17,'[1]1718  Exp_Rev Access'!$F$7:$GK$318,17,FALSE)),"",VLOOKUP($B17,'[1]1718  Exp_Rev Access'!$F$7:$GK$318,17,FALSE))</f>
        <v>0</v>
      </c>
      <c r="Y17" s="90">
        <f>IF(ISNA(VLOOKUP($B17,'[1]1718  Exp_Rev Access'!$F$7:$GK$318,18,FALSE)),"",VLOOKUP($B17,'[1]1718  Exp_Rev Access'!$F$7:$GK$318,18,FALSE))</f>
        <v>21508.16</v>
      </c>
      <c r="Z17" s="90">
        <f>IF(ISNA(VLOOKUP($B17,'[1]1718  Exp_Rev Access'!$F$7:$GK$318,19,FALSE)),"",VLOOKUP($B17,'[1]1718  Exp_Rev Access'!$F$7:$GK$318,19,FALSE))</f>
        <v>0</v>
      </c>
      <c r="AA17" s="90">
        <f>IF(ISNA(VLOOKUP($B17,'[1]1718  Exp_Rev Access'!$F$7:$GK$318,20,FALSE)),"",VLOOKUP($B17,'[1]1718  Exp_Rev Access'!$F$7:$GK$318,20,FALSE))</f>
        <v>0</v>
      </c>
      <c r="AB17" s="90">
        <f>IF(ISNA(VLOOKUP($B17,'[1]1718  Exp_Rev Access'!$F$7:$GK$318,21,FALSE)),"",VLOOKUP($B17,'[1]1718  Exp_Rev Access'!$F$7:$GK$318,21,FALSE))</f>
        <v>0</v>
      </c>
      <c r="AC17" s="90">
        <f>IF(ISNA(VLOOKUP($B17,'[1]1718  Exp_Rev Access'!$F$7:$GK$318,22,FALSE)),"",VLOOKUP($B17,'[1]1718  Exp_Rev Access'!$F$7:$GK$318,22,FALSE))</f>
        <v>75721.88</v>
      </c>
      <c r="AD17" s="90">
        <f>IF(ISNA(VLOOKUP($B17,'[1]1718  Exp_Rev Access'!$F$7:$GK$318,23,FALSE)),"",VLOOKUP($B17,'[1]1718  Exp_Rev Access'!$F$7:$GK$318,23,FALSE))</f>
        <v>247715.38</v>
      </c>
      <c r="AE17" s="90">
        <f>IF(ISNA(VLOOKUP($B17,'[1]1718  Exp_Rev Access'!$F$7:$GK$318,24,FALSE)),"",VLOOKUP($B17,'[1]1718  Exp_Rev Access'!$F$7:$GK$318,24,FALSE))</f>
        <v>50314.52</v>
      </c>
      <c r="AF17" s="90">
        <f>IF(ISNA(VLOOKUP($B17,'[1]1718  Exp_Rev Access'!$F$7:$GK$318,25,FALSE)),"",VLOOKUP($B17,'[1]1718  Exp_Rev Access'!$F$7:$GK$318,25,FALSE))</f>
        <v>0</v>
      </c>
      <c r="AG17" s="90">
        <f>IF(ISNA(VLOOKUP($B17,'[1]1718  Exp_Rev Access'!$F$7:$GK$318,26,FALSE)),"",VLOOKUP($B17,'[1]1718  Exp_Rev Access'!$F$7:$GK$318,26,FALSE))</f>
        <v>28896.74</v>
      </c>
      <c r="AH17" s="90">
        <f>IF(ISNA(VLOOKUP($B17,'[1]1718  Exp_Rev Access'!$F$7:$GK$318,27,FALSE)),"",VLOOKUP($B17,'[1]1718  Exp_Rev Access'!$F$7:$GK$318,27,FALSE))</f>
        <v>2839.44</v>
      </c>
      <c r="AI17" s="90">
        <f>IF(ISNA(VLOOKUP($B17,'[1]1718  Exp_Rev Access'!$F$7:$GK$318,28,FALSE)),"",VLOOKUP($B17,'[1]1718  Exp_Rev Access'!$F$7:$GK$318,28,FALSE))</f>
        <v>122127.14</v>
      </c>
      <c r="AJ17" s="90">
        <f>IF(ISNA(VLOOKUP($B17,'[1]1718  Exp_Rev Access'!$F$7:$GK$318,29,FALSE)),"",VLOOKUP($B17,'[1]1718  Exp_Rev Access'!$F$7:$GK$318,29,FALSE))</f>
        <v>3037.16</v>
      </c>
      <c r="AK17" s="90">
        <f>IF(ISNA(VLOOKUP($B17,'[1]1718  Exp_Rev Access'!$F$7:$GK$318,30,FALSE)),"",VLOOKUP($B17,'[1]1718  Exp_Rev Access'!$F$7:$GK$318,30,FALSE))</f>
        <v>250.53</v>
      </c>
      <c r="AL17" s="90">
        <f>IF(ISNA(VLOOKUP($B17,'[1]1718  Exp_Rev Access'!$F$7:$GK$318,31,FALSE)),"",VLOOKUP($B17,'[1]1718  Exp_Rev Access'!$F$7:$GK$318,31,FALSE))</f>
        <v>178413.16</v>
      </c>
      <c r="AM17" s="56">
        <f>SUM(Q17:AL17)</f>
        <v>738776.1100000001</v>
      </c>
      <c r="AN17" s="92">
        <f>AM17/E17</f>
        <v>2.1890903379242571E-2</v>
      </c>
      <c r="AO17" s="71">
        <f>AM17/D17</f>
        <v>279.02455707007192</v>
      </c>
      <c r="AP17" s="90">
        <f>IF(ISNA(VLOOKUP($B17,'[1]1718  Exp_Rev Access'!$F$7:$GK$318,33,FALSE)),"",VLOOKUP($B17,'[1]1718  Exp_Rev Access'!$F$7:$GK$318,33,FALSE))</f>
        <v>17577071.719999999</v>
      </c>
      <c r="AQ17" s="90">
        <f>IF(ISNA(VLOOKUP($B17,'[1]1718  Exp_Rev Access'!$F$7:$GK$318,34,FALSE)),"",VLOOKUP($B17,'[1]1718  Exp_Rev Access'!$F$7:$GK$318,34,FALSE))</f>
        <v>512113.69</v>
      </c>
      <c r="AR17" s="90">
        <f>IF(ISNA(VLOOKUP($B17,'[1]1718  Exp_Rev Access'!$F$7:$GK$318,35,FALSE)),"",VLOOKUP($B17,'[1]1718  Exp_Rev Access'!$F$7:$GK$318,35,FALSE))</f>
        <v>2163386.6</v>
      </c>
      <c r="AS17" s="90">
        <f>IF(ISNA(VLOOKUP($B17,'[1]1718  Exp_Rev Access'!$F$7:$GK$318,36,FALSE)),"",VLOOKUP($B17,'[1]1718  Exp_Rev Access'!$F$7:$GK$318,36,FALSE))</f>
        <v>0</v>
      </c>
      <c r="AT17" s="90">
        <f>IF(ISNA(VLOOKUP($B17,'[1]1718  Exp_Rev Access'!$F$7:$GK$318,37,FALSE)),"",VLOOKUP($B17,'[1]1718  Exp_Rev Access'!$F$7:$GK$318,37,FALSE))</f>
        <v>0</v>
      </c>
      <c r="AU17" s="56">
        <f>SUM(AP17:AT17)</f>
        <v>20252572.010000002</v>
      </c>
      <c r="AV17" s="93">
        <f>AU17/E17</f>
        <v>0.60011022426275062</v>
      </c>
      <c r="AW17" s="56">
        <f>AU17/D17</f>
        <v>7649.0899720890884</v>
      </c>
      <c r="AX17" s="90">
        <f>IF(ISNA(VLOOKUP($B17,'[1]1718  Exp_Rev Access'!$F$7:$GK$318,39,FALSE)),"",VLOOKUP($B17,'[1]1718  Exp_Rev Access'!$F$7:$GK$318,39,FALSE))</f>
        <v>1190</v>
      </c>
      <c r="AY17" s="90">
        <f>IF(ISNA(VLOOKUP($B17,'[1]1718  Exp_Rev Access'!$F$7:$GK$318,40,FALSE)),"",VLOOKUP($B17,'[1]1718  Exp_Rev Access'!$F$7:$GK$318,40,FALSE))</f>
        <v>2525498.3199999998</v>
      </c>
      <c r="AZ17" s="90">
        <f>IF(ISNA(VLOOKUP($B17,'[1]1718  Exp_Rev Access'!$F$7:$GK$318,41,FALSE)),"",VLOOKUP($B17,'[1]1718  Exp_Rev Access'!$F$7:$GK$318,41,FALSE))</f>
        <v>278479.89</v>
      </c>
      <c r="BA17" s="90">
        <f>IF(ISNA(VLOOKUP($B17,'[1]1718  Exp_Rev Access'!$F$7:$GK$318,42,FALSE)),"",VLOOKUP($B17,'[1]1718  Exp_Rev Access'!$F$7:$GK$318,42,FALSE))</f>
        <v>0</v>
      </c>
      <c r="BB17" s="90">
        <f>IF(ISNA(VLOOKUP($B17,'[1]1718  Exp_Rev Access'!$F$7:$GK$318,43,FALSE)),"",VLOOKUP($B17,'[1]1718  Exp_Rev Access'!$F$7:$GK$318,43,FALSE))</f>
        <v>0</v>
      </c>
      <c r="BC17" s="90">
        <f>IF(ISNA(VLOOKUP($B17,'[1]1718  Exp_Rev Access'!$F$7:$GK$318,44,FALSE)),"",VLOOKUP($B17,'[1]1718  Exp_Rev Access'!$F$7:$GK$318,44,FALSE))</f>
        <v>1157987.07</v>
      </c>
      <c r="BD17" s="90">
        <f>IF(ISNA(VLOOKUP($B17,'[1]1718  Exp_Rev Access'!$F$7:$GK$318,45,FALSE)),"",VLOOKUP($B17,'[1]1718  Exp_Rev Access'!$F$7:$GK$318,45,FALSE))</f>
        <v>0</v>
      </c>
      <c r="BE17" s="90">
        <f>IF(ISNA(VLOOKUP($B17,'[1]1718  Exp_Rev Access'!$F$7:$GK$318,46,FALSE)),"",VLOOKUP($B17,'[1]1718  Exp_Rev Access'!$F$7:$GK$318,46,FALSE))</f>
        <v>219204.09</v>
      </c>
      <c r="BF17" s="90">
        <f>IF(ISNA(VLOOKUP($B17,'[1]1718  Exp_Rev Access'!$F$7:$GK$318,47,FALSE)),"",VLOOKUP($B17,'[1]1718  Exp_Rev Access'!$F$7:$GK$318,47,FALSE))</f>
        <v>0</v>
      </c>
      <c r="BG17" s="90">
        <f>IF(ISNA(VLOOKUP($B17,'[1]1718  Exp_Rev Access'!$F$7:$GK$318,48,FALSE)),"",VLOOKUP($B17,'[1]1718  Exp_Rev Access'!$F$7:$GK$318,48,FALSE))</f>
        <v>34294.480000000003</v>
      </c>
      <c r="BH17" s="90">
        <f>IF(ISNA(VLOOKUP($B17,'[1]1718  Exp_Rev Access'!$F$7:$GK$318,49,FALSE)),"",VLOOKUP($B17,'[1]1718  Exp_Rev Access'!$F$7:$GK$318,49,FALSE))</f>
        <v>60078.51</v>
      </c>
      <c r="BI17" s="90">
        <f>IF(ISNA(VLOOKUP($B17,'[1]1718  Exp_Rev Access'!$F$7:$GK$318,50,FALSE)),"",VLOOKUP($B17,'[1]1718  Exp_Rev Access'!$F$7:$GK$318,50,FALSE))</f>
        <v>0</v>
      </c>
      <c r="BJ17" s="90">
        <f>IF(ISNA(VLOOKUP($B17,'[1]1718  Exp_Rev Access'!$F$7:$GK$318,51,FALSE)),"",VLOOKUP($B17,'[1]1718  Exp_Rev Access'!$F$7:$GK$318,51,FALSE))</f>
        <v>25811.06</v>
      </c>
      <c r="BK17" s="90">
        <f>IF(ISNA(VLOOKUP($B17,'[1]1718  Exp_Rev Access'!$F$7:$GK$318,52,FALSE)),"",VLOOKUP($B17,'[1]1718  Exp_Rev Access'!$F$7:$GK$318,52,FALSE))</f>
        <v>809199.85</v>
      </c>
      <c r="BL17" s="90">
        <f>IF(ISNA(VLOOKUP($B17,'[1]1718  Exp_Rev Access'!$F$7:$GK$318,53,FALSE)),"",VLOOKUP($B17,'[1]1718  Exp_Rev Access'!$F$7:$GK$318,53,FALSE))</f>
        <v>2500</v>
      </c>
      <c r="BM17" s="90">
        <f>IF(ISNA(VLOOKUP($B17,'[1]1718  Exp_Rev Access'!$F$7:$GK$318,54,FALSE)),"",VLOOKUP($B17,'[1]1718  Exp_Rev Access'!$F$7:$GK$318,54,FALSE))</f>
        <v>0</v>
      </c>
      <c r="BN17" s="90">
        <f>IF(ISNA(VLOOKUP($B17,'[1]1718  Exp_Rev Access'!$F$7:$GK$318,55,FALSE)),"",VLOOKUP($B17,'[1]1718  Exp_Rev Access'!$F$7:$GK$318,55,FALSE))</f>
        <v>0</v>
      </c>
      <c r="BO17" s="90">
        <f>IF(ISNA(VLOOKUP($B17,'[1]1718  Exp_Rev Access'!$F$7:$GK$318,56,FALSE)),"",VLOOKUP($B17,'[1]1718  Exp_Rev Access'!$F$7:$GK$318,56,FALSE))</f>
        <v>0</v>
      </c>
      <c r="BP17" s="90">
        <f>IF(ISNA(VLOOKUP($B17,'[1]1718  Exp_Rev Access'!$F$7:$GK$318,57,FALSE)),"",VLOOKUP($B17,'[1]1718  Exp_Rev Access'!$F$7:$GK$318,57,FALSE))</f>
        <v>0</v>
      </c>
      <c r="BQ17" s="90">
        <f>IF(ISNA(VLOOKUP($B17,'[1]1718  Exp_Rev Access'!$F$7:$GK$318,58,FALSE)),"",VLOOKUP($B17,'[1]1718  Exp_Rev Access'!$F$7:$GK$318,58,FALSE))</f>
        <v>291.04000000000002</v>
      </c>
      <c r="BR17" s="90">
        <f>IF(ISNA(VLOOKUP($B17,'[1]1718  Exp_Rev Access'!$F$7:$GK$318,59,FALSE)),"",VLOOKUP($B17,'[1]1718  Exp_Rev Access'!$F$7:$GK$318,59,FALSE))</f>
        <v>0</v>
      </c>
      <c r="BS17" s="90">
        <f>IF(ISNA(VLOOKUP($B17,'[1]1718  Exp_Rev Access'!$F$7:$GK$318,60,FALSE)),"",VLOOKUP($B17,'[1]1718  Exp_Rev Access'!$F$7:$GK$318,60,FALSE))</f>
        <v>0</v>
      </c>
      <c r="BT17" s="90">
        <f>IF(ISNA(VLOOKUP($B17,'[1]1718  Exp_Rev Access'!$F$7:$GK$318,61,FALSE)),"",VLOOKUP($B17,'[1]1718  Exp_Rev Access'!$F$7:$GK$318,61,FALSE))</f>
        <v>0</v>
      </c>
      <c r="BU17" s="90">
        <f>IF(ISNA(VLOOKUP($B17,'[1]1718  Exp_Rev Access'!$F$7:$GK$318,62,FALSE)),"",VLOOKUP($B17,'[1]1718  Exp_Rev Access'!$F$7:$GK$318,62,FALSE))</f>
        <v>0</v>
      </c>
      <c r="BV17" s="56">
        <f t="shared" si="35"/>
        <v>5114534.3099999996</v>
      </c>
      <c r="BW17" s="92">
        <f>BV17/E17</f>
        <v>0.15155034779079557</v>
      </c>
      <c r="BX17" s="71">
        <f>BV17/D17</f>
        <v>1931.6822121758046</v>
      </c>
      <c r="BY17" s="90">
        <f>IF(ISNA(VLOOKUP($B17,'[1]1718  Exp_Rev Access'!$F$7:$GK$318,64,FALSE)),"",VLOOKUP($B17,'[1]1718  Exp_Rev Access'!$F$7:$GK$318,64,FALSE))</f>
        <v>0</v>
      </c>
      <c r="BZ17" s="90">
        <f>IF(ISNA(VLOOKUP($B17,'[1]1718  Exp_Rev Access'!$F$7:$GK$318,65,FALSE)),"",VLOOKUP($B17,'[1]1718  Exp_Rev Access'!$F$7:$GK$318,65,FALSE))</f>
        <v>0</v>
      </c>
      <c r="CA17" s="90">
        <f>IF(ISNA(VLOOKUP($B17,'[1]1718  Exp_Rev Access'!$F$7:$GK$318,66,FALSE)),"",VLOOKUP($B17,'[1]1718  Exp_Rev Access'!$F$7:$GK$318,66,FALSE))</f>
        <v>0</v>
      </c>
      <c r="CB17" s="90">
        <f>IF(ISNA(VLOOKUP($B17,'[1]1718  Exp_Rev Access'!$F$7:$GK$318,67,FALSE)),"",VLOOKUP($B17,'[1]1718  Exp_Rev Access'!$F$7:$GK$318,67,FALSE))</f>
        <v>0</v>
      </c>
      <c r="CC17" s="90">
        <f>IF(ISNA(VLOOKUP($B17,'[1]1718  Exp_Rev Access'!$F$7:$GK$318,68,FALSE)),"",VLOOKUP($B17,'[1]1718  Exp_Rev Access'!$F$7:$GK$318,68,FALSE))</f>
        <v>23695.19</v>
      </c>
      <c r="CD17" s="90">
        <f>IF(ISNA(VLOOKUP($B17,'[1]1718  Exp_Rev Access'!$F$7:$GK$318,69,FALSE)),"",VLOOKUP($B17,'[1]1718  Exp_Rev Access'!$F$7:$GK$318,69,FALSE))</f>
        <v>0</v>
      </c>
      <c r="CE17" s="56">
        <f t="shared" si="36"/>
        <v>23695.19</v>
      </c>
      <c r="CF17" s="92">
        <f t="shared" si="25"/>
        <v>7.02119502541568E-4</v>
      </c>
      <c r="CG17" s="78">
        <f t="shared" ref="CG17:CG73" si="46">CE17/D17</f>
        <v>8.9493146908082828</v>
      </c>
      <c r="CH17" s="90">
        <f>IF(ISNA(VLOOKUP($B17,'[1]1718  Exp_Rev Access'!$F$7:$GK$318,$CH$2,FALSE)),"",VLOOKUP($B17,'[1]1718  Exp_Rev Access'!$F$7:$GK$318,$CH$2,FALSE))</f>
        <v>0</v>
      </c>
      <c r="CI17" s="90">
        <f>IF(ISNA(VLOOKUP($B17,'[1]1718  Exp_Rev Access'!$F$7:$GK$318,$CI$2,FALSE)),"",VLOOKUP($B17,'[1]1718  Exp_Rev Access'!$F$7:$GK$318,$CI$2,FALSE))</f>
        <v>0</v>
      </c>
      <c r="CJ17" s="90">
        <f>IF(ISNA(VLOOKUP($B17,'[1]1718  Exp_Rev Access'!$F$7:$GK$318,$CJ$2,FALSE)),"",VLOOKUP($B17,'[1]1718  Exp_Rev Access'!$F$7:$GK$318,$CJ$2,FALSE))</f>
        <v>0</v>
      </c>
      <c r="CK17" s="90">
        <f>IF(ISNA(VLOOKUP($B17,'[1]1718  Exp_Rev Access'!$F$7:$GK$318,$CK$2,FALSE)),"",VLOOKUP($B17,'[1]1718  Exp_Rev Access'!$F$7:$GK$318,$CK$2,FALSE))</f>
        <v>0</v>
      </c>
      <c r="CL17" s="90">
        <f>IF(ISNA(VLOOKUP($B17,'[1]1718  Exp_Rev Access'!$F$7:$GK$318,$CL$2,FALSE)),"",VLOOKUP($B17,'[1]1718  Exp_Rev Access'!$F$7:$GK$318,$CL$2,FALSE))</f>
        <v>0</v>
      </c>
      <c r="CM17" s="90">
        <f>IF(ISNA(VLOOKUP($B17,'[1]1718  Exp_Rev Access'!$F$7:$GK$318,$CM$2,FALSE)),"",VLOOKUP($B17,'[1]1718  Exp_Rev Access'!$F$7:$GK$318,$CM$2,FALSE))</f>
        <v>0</v>
      </c>
      <c r="CN17" s="90">
        <f>IF(ISNA(VLOOKUP($B17,'[1]1718  Exp_Rev Access'!$F$7:$GK$318,$CN$2,FALSE)),"",VLOOKUP($B17,'[1]1718  Exp_Rev Access'!$F$7:$GK$318,$CN$2,FALSE))</f>
        <v>0</v>
      </c>
      <c r="CO17" s="90">
        <f>IF(ISNA(VLOOKUP($B17,'[1]1718  Exp_Rev Access'!$F$7:$GK$318,$CO$2,FALSE)),"",VLOOKUP($B17,'[1]1718  Exp_Rev Access'!$F$7:$GK$318,$CO$2,FALSE))</f>
        <v>0</v>
      </c>
      <c r="CP17" s="90">
        <f>IF(ISNA(VLOOKUP($B17,'[1]1718  Exp_Rev Access'!$F$7:$GK$318,$CP$2,FALSE)),"",VLOOKUP($B17,'[1]1718  Exp_Rev Access'!$F$7:$GK$318,$CP$2,FALSE))</f>
        <v>0</v>
      </c>
      <c r="CQ17" s="90">
        <f>IF(ISNA(VLOOKUP($B17,'[1]1718  Exp_Rev Access'!$F$7:$GK$318,$CQ$2,FALSE)),"",VLOOKUP($B17,'[1]1718  Exp_Rev Access'!$F$7:$GK$318,$CQ$2,FALSE))</f>
        <v>623323.41</v>
      </c>
      <c r="CR17" s="90">
        <f>IF(ISNA(VLOOKUP($B17,'[1]1718  Exp_Rev Access'!$F$7:$GK$318,$CR$2,FALSE)),"",VLOOKUP($B17,'[1]1718  Exp_Rev Access'!$F$7:$GK$318,$CR$2,FALSE))</f>
        <v>0</v>
      </c>
      <c r="CS17" s="90">
        <f>IF(ISNA(VLOOKUP($B17,'[1]1718  Exp_Rev Access'!$F$7:$GK$318,$CS$2,FALSE)),"",VLOOKUP($B17,'[1]1718  Exp_Rev Access'!$F$7:$GK$318,$CS$2,FALSE))</f>
        <v>22949</v>
      </c>
      <c r="CT17" s="90">
        <f>IF(ISNA(VLOOKUP($B17,'[1]1718  Exp_Rev Access'!$F$7:$GK$318,$CT$2,FALSE)),"",VLOOKUP($B17,'[1]1718  Exp_Rev Access'!$F$7:$GK$318,$CT$2,FALSE))</f>
        <v>0</v>
      </c>
      <c r="CU17" s="90">
        <f>IF(ISNA(VLOOKUP($B17,'[1]1718  Exp_Rev Access'!$F$7:$GK$318,$CU$2,FALSE)),"",VLOOKUP($B17,'[1]1718  Exp_Rev Access'!$F$7:$GK$318,$CU$2,FALSE))</f>
        <v>817354</v>
      </c>
      <c r="CV17" s="90">
        <f>IF(ISNA(VLOOKUP($B17,'[1]1718  Exp_Rev Access'!$F$7:$GK$318,$CV$2,FALSE)),"",VLOOKUP($B17,'[1]1718  Exp_Rev Access'!$F$7:$GK$318,$CV$2,FALSE))</f>
        <v>130517.31</v>
      </c>
      <c r="CW17" s="90">
        <f>IF(ISNA(VLOOKUP($B17,'[1]1718  Exp_Rev Access'!$F$7:$GK$318,$CW$2,FALSE)),"",VLOOKUP($B17,'[1]1718  Exp_Rev Access'!$F$7:$GK$318,$CW$2,FALSE))</f>
        <v>0</v>
      </c>
      <c r="CX17" s="90">
        <f>IF(ISNA(VLOOKUP($B17,'[1]1718  Exp_Rev Access'!$F$7:$GK$318,$CX$2,FALSE)),"",VLOOKUP($B17,'[1]1718  Exp_Rev Access'!$F$7:$GK$318,$CX$2,FALSE))</f>
        <v>0</v>
      </c>
      <c r="CY17" s="90">
        <f>IF(ISNA(VLOOKUP($B17,'[1]1718  Exp_Rev Access'!$F$7:$GK$318,$CY$2,FALSE)),"",VLOOKUP($B17,'[1]1718  Exp_Rev Access'!$F$7:$GK$318,$CY$2,FALSE))</f>
        <v>0</v>
      </c>
      <c r="CZ17" s="90">
        <f>IF(ISNA(VLOOKUP($B17,'[1]1718  Exp_Rev Access'!$F$7:$GK$318,$CZ$2,FALSE)),"",VLOOKUP($B17,'[1]1718  Exp_Rev Access'!$F$7:$GK$318,$CZ$2,FALSE))</f>
        <v>0</v>
      </c>
      <c r="DA17" s="90">
        <f>IF(ISNA(VLOOKUP($B17,'[1]1718  Exp_Rev Access'!$F$7:$GK$318,$DA$2,FALSE)),"",VLOOKUP($B17,'[1]1718  Exp_Rev Access'!$F$7:$GK$318,$DA$2,FALSE))</f>
        <v>0</v>
      </c>
      <c r="DB17" s="90">
        <f>IF(ISNA(VLOOKUP($B17,'[1]1718  Exp_Rev Access'!$F$7:$GK$318,$DB$2,FALSE)),"",VLOOKUP($B17,'[1]1718  Exp_Rev Access'!$F$7:$GK$318,$DB$2,FALSE))</f>
        <v>0</v>
      </c>
      <c r="DC17" s="90">
        <f>IF(ISNA(VLOOKUP($B17,'[1]1718  Exp_Rev Access'!$F$7:$GK$318,$DC$2,FALSE)),"",VLOOKUP($B17,'[1]1718  Exp_Rev Access'!$F$7:$GK$318,$DC$2,FALSE))</f>
        <v>0</v>
      </c>
      <c r="DD17" s="90">
        <f>IF(ISNA(VLOOKUP($B17,'[1]1718  Exp_Rev Access'!$F$7:$GK$318,$DD$2,FALSE)),"",VLOOKUP($B17,'[1]1718  Exp_Rev Access'!$F$7:$GK$318,$DD$2,FALSE))</f>
        <v>0</v>
      </c>
      <c r="DE17" s="90">
        <f>IF(ISNA(VLOOKUP($B17,'[1]1718  Exp_Rev Access'!$F$7:$GK$318,$DE$2,FALSE)),"",VLOOKUP($B17,'[1]1718  Exp_Rev Access'!$F$7:$GK$318,$DE$2,FALSE))</f>
        <v>0</v>
      </c>
      <c r="DF17" s="90">
        <f>IF(ISNA(VLOOKUP($B17,'[1]1718  Exp_Rev Access'!$F$7:$GK$318,$DF$2,FALSE)),"",VLOOKUP($B17,'[1]1718  Exp_Rev Access'!$F$7:$GK$318,$DF$2,FALSE))</f>
        <v>0</v>
      </c>
      <c r="DG17" s="90">
        <f>IF(ISNA(VLOOKUP($B17,'[1]1718  Exp_Rev Access'!$F$7:$GK$318,$DG$2,FALSE)),"",VLOOKUP($B17,'[1]1718  Exp_Rev Access'!$F$7:$GK$318,$DG$2,FALSE))</f>
        <v>0</v>
      </c>
      <c r="DH17" s="90">
        <f>IF(ISNA(VLOOKUP($B17,'[1]1718  Exp_Rev Access'!$F$7:$GK$318,$DH$2,FALSE)),"",VLOOKUP($B17,'[1]1718  Exp_Rev Access'!$F$7:$GK$318,$DH$2,FALSE))</f>
        <v>15320.52</v>
      </c>
      <c r="DI17" s="90">
        <f>IF(ISNA(VLOOKUP($B17,'[1]1718  Exp_Rev Access'!$F$7:$GK$318,$DI$2,FALSE)),"",VLOOKUP($B17,'[1]1718  Exp_Rev Access'!$F$7:$GK$318,$DI$2,FALSE))</f>
        <v>929900.4</v>
      </c>
      <c r="DJ17" s="90">
        <f>IF(ISNA(VLOOKUP($B17,'[1]1718  Exp_Rev Access'!$F$7:$GK$318,$DJ$2,FALSE)),"",VLOOKUP($B17,'[1]1718  Exp_Rev Access'!$F$7:$GK$318,$DJ$2,FALSE))</f>
        <v>0</v>
      </c>
      <c r="DK17" s="90">
        <f>IF(ISNA(VLOOKUP($B17,'[1]1718  Exp_Rev Access'!$F$7:$GK$318,$DK$2,FALSE)),"",VLOOKUP($B17,'[1]1718  Exp_Rev Access'!$F$7:$GK$318,$DK$2,FALSE))</f>
        <v>59540.67</v>
      </c>
      <c r="DL17" s="90">
        <f>IF(ISNA(VLOOKUP($B17,'[1]1718  Exp_Rev Access'!$F$7:$GK$318,$DL$2,FALSE)),"",VLOOKUP($B17,'[1]1718  Exp_Rev Access'!$F$7:$GK$318,$DL$2,FALSE))</f>
        <v>0</v>
      </c>
      <c r="DM17" s="90">
        <f>IF(ISNA(VLOOKUP($B17,'[1]1718  Exp_Rev Access'!$F$7:$GK$318,$DM$2,FALSE)),"",VLOOKUP($B17,'[1]1718  Exp_Rev Access'!$F$7:$GK$318,$DM$2,FALSE))</f>
        <v>0</v>
      </c>
      <c r="DN17" s="90">
        <f>IF(ISNA(VLOOKUP($B17,'[1]1718  Exp_Rev Access'!$F$7:$GK$318,$DN$2,FALSE)),"",VLOOKUP($B17,'[1]1718  Exp_Rev Access'!$F$7:$GK$318,$DN$2,FALSE))</f>
        <v>0</v>
      </c>
      <c r="DO17" s="90">
        <f>IF(ISNA(VLOOKUP($B17,'[1]1718  Exp_Rev Access'!$F$7:$GK$318,$DO$2,FALSE)),"",VLOOKUP($B17,'[1]1718  Exp_Rev Access'!$F$7:$GK$318,$DO$2,FALSE))</f>
        <v>0</v>
      </c>
      <c r="DP17" s="90">
        <f>IF(ISNA(VLOOKUP($B17,'[1]1718  Exp_Rev Access'!$F$7:$GK$318,$DP$2,FALSE)),"",VLOOKUP($B17,'[1]1718  Exp_Rev Access'!$F$7:$GK$318,$DP$2,FALSE))</f>
        <v>0</v>
      </c>
      <c r="DQ17" s="90">
        <f>IF(ISNA(VLOOKUP($B17,'[1]1718  Exp_Rev Access'!$F$7:$GK$318,$DQ$2,FALSE)),"",VLOOKUP($B17,'[1]1718  Exp_Rev Access'!$F$7:$GK$318,$DQ$2,FALSE))</f>
        <v>0</v>
      </c>
      <c r="DR17" s="90">
        <f>IF(ISNA(VLOOKUP($B17,'[1]1718  Exp_Rev Access'!$F$7:$GK$318,$DR$2,FALSE)),"",VLOOKUP($B17,'[1]1718  Exp_Rev Access'!$F$7:$GK$318,$DR$2,FALSE))</f>
        <v>0</v>
      </c>
      <c r="DS17" s="90">
        <f>IF(ISNA(VLOOKUP($B17,'[1]1718  Exp_Rev Access'!$F$7:$GK$318,$DS$2,FALSE)),"",VLOOKUP($B17,'[1]1718  Exp_Rev Access'!$F$7:$GK$318,$DS$2,FALSE))</f>
        <v>0</v>
      </c>
      <c r="DT17" s="90">
        <f>IF(ISNA(VLOOKUP($B17,'[1]1718  Exp_Rev Access'!$F$7:$GK$318,$DT$2,FALSE)),"",VLOOKUP($B17,'[1]1718  Exp_Rev Access'!$F$7:$GK$318,$DT$2,FALSE))</f>
        <v>0</v>
      </c>
      <c r="DU17" s="90">
        <f>IF(ISNA(VLOOKUP($B17,'[1]1718  Exp_Rev Access'!$F$7:$GK$318,$DU$2,FALSE)),"",VLOOKUP($B17,'[1]1718  Exp_Rev Access'!$F$7:$GK$318,$DU$2,FALSE))</f>
        <v>0</v>
      </c>
      <c r="DV17" s="90">
        <f>IF(ISNA(VLOOKUP($B17,'[1]1718  Exp_Rev Access'!$F$7:$GK$318,$DV$2,FALSE)),"",VLOOKUP($B17,'[1]1718  Exp_Rev Access'!$F$7:$GK$318,$DV$2,FALSE))</f>
        <v>0</v>
      </c>
      <c r="DW17" s="90">
        <f>IF(ISNA(VLOOKUP($B17,'[1]1718  Exp_Rev Access'!$F$7:$GK$318,$DW$2,FALSE)),"",VLOOKUP($B17,'[1]1718  Exp_Rev Access'!$F$7:$GK$318,$DW$2,FALSE))</f>
        <v>0</v>
      </c>
      <c r="DX17" s="90">
        <f>IF(ISNA(VLOOKUP($B17,'[1]1718  Exp_Rev Access'!$F$7:$GK$318,$DX$2,FALSE)),"",VLOOKUP($B17,'[1]1718  Exp_Rev Access'!$F$7:$GK$318,$DX$2,FALSE))</f>
        <v>0</v>
      </c>
      <c r="DY17" s="90">
        <f>IF(ISNA(VLOOKUP($B17,'[1]1718  Exp_Rev Access'!$F$7:$GK$318,$DY$2,FALSE)),"",VLOOKUP($B17,'[1]1718  Exp_Rev Access'!$F$7:$GK$318,$DY$2,FALSE))</f>
        <v>0</v>
      </c>
      <c r="DZ17" s="90">
        <f>IF(ISNA(VLOOKUP($B17,'[1]1718  Exp_Rev Access'!$F$7:$GK$318,$DZ$2,FALSE)),"",VLOOKUP($B17,'[1]1718  Exp_Rev Access'!$F$7:$GK$318,$DZ$2,FALSE))</f>
        <v>0</v>
      </c>
      <c r="EA17" s="90">
        <f>IF(ISNA(VLOOKUP($B17,'[1]1718  Exp_Rev Access'!$F$7:$GK$318,$EA$2,FALSE)),"",VLOOKUP($B17,'[1]1718  Exp_Rev Access'!$F$7:$GK$318,$EA$2,FALSE))</f>
        <v>0</v>
      </c>
      <c r="EB17" s="90">
        <f>IF(ISNA(VLOOKUP($B17,'[1]1718  Exp_Rev Access'!$F$7:$GK$318,$EB$2,FALSE)),"",VLOOKUP($B17,'[1]1718  Exp_Rev Access'!$F$7:$GK$318,$EB$2,FALSE))</f>
        <v>0</v>
      </c>
      <c r="EC17" s="90">
        <f>IF(ISNA(VLOOKUP($B17,'[1]1718  Exp_Rev Access'!$F$7:$GK$318,$EC$2,FALSE)),"",VLOOKUP($B17,'[1]1718  Exp_Rev Access'!$F$7:$GK$318,$EC$2,FALSE))</f>
        <v>0</v>
      </c>
      <c r="ED17" s="90">
        <f>IF(ISNA(VLOOKUP($B17,'[1]1718  Exp_Rev Access'!$F$7:$GK$318,$ED$2,FALSE)),"",VLOOKUP($B17,'[1]1718  Exp_Rev Access'!$F$7:$GK$318,$ED$2,FALSE))</f>
        <v>0</v>
      </c>
      <c r="EE17" s="90">
        <f>IF(ISNA(VLOOKUP($B17,'[1]1718  Exp_Rev Access'!$F$7:$GK$318,$EE$2,FALSE)),"",VLOOKUP($B17,'[1]1718  Exp_Rev Access'!$F$7:$GK$318,$EE$2,FALSE))</f>
        <v>0</v>
      </c>
      <c r="EF17" s="90">
        <f>IF(ISNA(VLOOKUP($B17,'[1]1718  Exp_Rev Access'!$F$7:$GK$318,$EF$2,FALSE)),"",VLOOKUP($B17,'[1]1718  Exp_Rev Access'!$F$7:$GK$318,$EF$2,FALSE))</f>
        <v>0</v>
      </c>
      <c r="EG17" s="90">
        <f>IF(ISNA(VLOOKUP($B17,'[1]1718  Exp_Rev Access'!$F$7:$GK$318,$EG$2,FALSE)),"",VLOOKUP($B17,'[1]1718  Exp_Rev Access'!$F$7:$GK$318,$EG$2,FALSE))</f>
        <v>0</v>
      </c>
      <c r="EH17" s="90">
        <f>IF(ISNA(VLOOKUP($B17,'[1]1718  Exp_Rev Access'!$F$7:$GK$318,$EH$2,FALSE)),"",VLOOKUP($B17,'[1]1718  Exp_Rev Access'!$F$7:$GK$318,$EH$2,FALSE))</f>
        <v>0</v>
      </c>
      <c r="EI17" s="90">
        <f>IF(ISNA(VLOOKUP($B17,'[1]1718  Exp_Rev Access'!$F$7:$GK$318,$EI$2,FALSE)),"",VLOOKUP($B17,'[1]1718  Exp_Rev Access'!$F$7:$GK$318,$EI$2,FALSE))</f>
        <v>0</v>
      </c>
      <c r="EJ17" s="90">
        <f>IF(ISNA(VLOOKUP($B17,'[1]1718  Exp_Rev Access'!$F$7:$GK$318,$EJ$2,FALSE)),"",VLOOKUP($B17,'[1]1718  Exp_Rev Access'!$F$7:$GK$318,$EJ$2,FALSE))</f>
        <v>0</v>
      </c>
      <c r="EK17" s="90">
        <f>IF(ISNA(VLOOKUP($B17,'[1]1718  Exp_Rev Access'!$F$7:$GK$318,$EK$2,FALSE)),"",VLOOKUP($B17,'[1]1718  Exp_Rev Access'!$F$7:$GK$318,$EK$2,FALSE))</f>
        <v>0</v>
      </c>
      <c r="EL17" s="90">
        <f>IF(ISNA(VLOOKUP($B17,'[1]1718  Exp_Rev Access'!$F$7:$GK$318,$EL$2,FALSE)),"",VLOOKUP($B17,'[1]1718  Exp_Rev Access'!$F$7:$GK$318,$EL$2,FALSE))</f>
        <v>0</v>
      </c>
      <c r="EM17" s="90">
        <f>IF(ISNA(VLOOKUP($B17,'[1]1718  Exp_Rev Access'!$F$7:$GK$318,$EM$2,FALSE)),"",VLOOKUP($B17,'[1]1718  Exp_Rev Access'!$F$7:$GK$318,$EM$2,FALSE))</f>
        <v>0</v>
      </c>
      <c r="EN17" s="90">
        <f>IF(ISNA(VLOOKUP($B17,'[1]1718  Exp_Rev Access'!$F$7:$GK$318,$EN$2,FALSE)),"",VLOOKUP($B17,'[1]1718  Exp_Rev Access'!$F$7:$GK$318,$EN$2,FALSE))</f>
        <v>0</v>
      </c>
      <c r="EO17" s="90">
        <f>IF(ISNA(VLOOKUP($B17,'[1]1718  Exp_Rev Access'!$F$7:$GK$318,$EO$2,FALSE)),"",VLOOKUP($B17,'[1]1718  Exp_Rev Access'!$F$7:$GK$318,$EO$2,FALSE))</f>
        <v>0</v>
      </c>
      <c r="EP17" s="90">
        <f>IF(ISNA(VLOOKUP($B17,'[1]1718  Exp_Rev Access'!$F$7:$GK$318,$EP$2,FALSE)),"",VLOOKUP($B17,'[1]1718  Exp_Rev Access'!$F$7:$GK$318,$EP$2,FALSE))</f>
        <v>0</v>
      </c>
      <c r="EQ17" s="90">
        <f>IF(ISNA(VLOOKUP($B17,'[1]1718  Exp_Rev Access'!$F$7:$GK$318,$EQ$2,FALSE)),"",VLOOKUP($B17,'[1]1718  Exp_Rev Access'!$F$7:$GK$318,$EQ$2,FALSE))</f>
        <v>0</v>
      </c>
      <c r="ER17" s="90">
        <f>IF(ISNA(VLOOKUP($B17,'[1]1718  Exp_Rev Access'!$F$7:$GK$318,$ER$2,FALSE)),"",VLOOKUP($B17,'[1]1718  Exp_Rev Access'!$F$7:$GK$318,$ER$2,FALSE))</f>
        <v>0</v>
      </c>
      <c r="ES17" s="90">
        <f>IF(ISNA(VLOOKUP($B17,'[1]1718  Exp_Rev Access'!$F$7:$GK$318,$ES$2,FALSE)),"",VLOOKUP($B17,'[1]1718  Exp_Rev Access'!$F$7:$GK$318,$ES$2,FALSE))</f>
        <v>0</v>
      </c>
      <c r="ET17" s="90">
        <f>IF(ISNA(VLOOKUP($B17,'[1]1718  Exp_Rev Access'!$F$7:$GK$318,$ET$2,FALSE)),"",VLOOKUP($B17,'[1]1718  Exp_Rev Access'!$F$7:$GK$318,$ET$2,FALSE))</f>
        <v>0</v>
      </c>
      <c r="EU17" s="90">
        <f>IF(ISNA(VLOOKUP($B17,'[1]1718  Exp_Rev Access'!$F$7:$GK$318,$EU$2,FALSE)),"",VLOOKUP($B17,'[1]1718  Exp_Rev Access'!$F$7:$GK$318,$EU$2,FALSE))</f>
        <v>0</v>
      </c>
      <c r="EV17" s="90">
        <f>IF(ISNA(VLOOKUP($B17,'[1]1718  Exp_Rev Access'!$F$7:$GK$318,$EV$2,FALSE)),"",VLOOKUP($B17,'[1]1718  Exp_Rev Access'!$F$7:$GK$318,$EV$2,FALSE))</f>
        <v>48867.9</v>
      </c>
      <c r="EW17" s="90">
        <f>IF(ISNA(VLOOKUP($B17,'[1]1718  Exp_Rev Access'!$F$7:$GK$318,$EW$2,FALSE)),"",VLOOKUP($B17,'[1]1718  Exp_Rev Access'!$F$7:$GK$318,$EW$2,FALSE))</f>
        <v>0</v>
      </c>
      <c r="EX17" s="90">
        <f>IF(ISNA(VLOOKUP($B17,'[1]1718  Exp_Rev Access'!$F$7:$GK$318,$EX$2,FALSE)),"",VLOOKUP($B17,'[1]1718  Exp_Rev Access'!$F$7:$GK$318,$EX$2,FALSE))</f>
        <v>0</v>
      </c>
      <c r="EY17" s="90">
        <f>IF(ISNA(VLOOKUP($B17,'[1]1718  Exp_Rev Access'!$F$7:$GK$318,$EY$2,FALSE)),"",VLOOKUP($B17,'[1]1718  Exp_Rev Access'!$F$7:$GK$318,$EY$2,FALSE))</f>
        <v>0</v>
      </c>
      <c r="EZ17" s="90">
        <f>IF(ISNA(VLOOKUP($B17,'[1]1718  Exp_Rev Access'!$F$7:$GK$318,$EZ$2,FALSE)),"",VLOOKUP($B17,'[1]1718  Exp_Rev Access'!$F$7:$GK$318,$EZ$2,FALSE))</f>
        <v>0</v>
      </c>
      <c r="FA17" s="90">
        <f>IF(ISNA(VLOOKUP($B17,'[1]1718  Exp_Rev Access'!$F$7:$GK$318,$FA$2,FALSE)),"",VLOOKUP($B17,'[1]1718  Exp_Rev Access'!$F$7:$GK$318,$FA$2,FALSE))</f>
        <v>0</v>
      </c>
      <c r="FB17" s="90">
        <f>IF(ISNA(VLOOKUP($B17,'[1]1718  Exp_Rev Access'!$F$7:$GK$318,$FB$2,FALSE)),"",VLOOKUP($B17,'[1]1718  Exp_Rev Access'!$F$7:$GK$318,$FB$2,FALSE))</f>
        <v>0</v>
      </c>
      <c r="FC17" s="90">
        <f>IF(ISNA(VLOOKUP($B17,'[1]1718  Exp_Rev Access'!$F$7:$GK$318,$FC$2,FALSE)),"",VLOOKUP($B17,'[1]1718  Exp_Rev Access'!$F$7:$GK$318,$FC$2,FALSE))</f>
        <v>0</v>
      </c>
      <c r="FD17" s="90">
        <f>IF(ISNA(VLOOKUP($B17,'[1]1718  Exp_Rev Access'!$F$7:$GK$318,$FD$2,FALSE)),"",VLOOKUP($B17,'[1]1718  Exp_Rev Access'!$F$7:$GK$318,$FD$2,FALSE))</f>
        <v>0</v>
      </c>
      <c r="FE17" s="90">
        <f>IF(ISNA(VLOOKUP($B17,'[1]1718  Exp_Rev Access'!$F$7:$GK$318,$FE$2,FALSE)),"",VLOOKUP($B17,'[1]1718  Exp_Rev Access'!$F$7:$GK$318,$FE$2,FALSE))</f>
        <v>0</v>
      </c>
      <c r="FF17" s="90">
        <f>IF(ISNA(VLOOKUP($B17,'[1]1718  Exp_Rev Access'!$F$7:$GK$318,$FF$2,FALSE)),"",VLOOKUP($B17,'[1]1718  Exp_Rev Access'!$F$7:$GK$318,$FF$2,FALSE))</f>
        <v>0</v>
      </c>
      <c r="FG17" s="90">
        <f>IF(ISNA(VLOOKUP($B17,'[1]1718  Exp_Rev Access'!$F$7:$GK$318,$FG$2,FALSE)),"",VLOOKUP($B17,'[1]1718  Exp_Rev Access'!$F$7:$GK$318,$FG$2,FALSE))</f>
        <v>0</v>
      </c>
      <c r="FH17" s="90">
        <f>IF(ISNA(VLOOKUP($B17,'[1]1718  Exp_Rev Access'!$F$7:$GK$318,$FH$2,FALSE)),"",VLOOKUP($B17,'[1]1718  Exp_Rev Access'!$F$7:$GK$318,$FH$2,FALSE))</f>
        <v>0</v>
      </c>
      <c r="FI17" s="90">
        <f>IF(ISNA(VLOOKUP($B17,'[1]1718  Exp_Rev Access'!$F$7:$GK$318,$FI$2,FALSE)),"",VLOOKUP($B17,'[1]1718  Exp_Rev Access'!$F$7:$GK$318,$FI$2,FALSE))</f>
        <v>0</v>
      </c>
      <c r="FJ17" s="90">
        <f>IF(ISNA(VLOOKUP($B17,'[1]1718  Exp_Rev Access'!$F$7:$GK$318,$FJ$2,FALSE)),"",VLOOKUP($B17,'[1]1718  Exp_Rev Access'!$F$7:$GK$318,$FJ$2,FALSE))</f>
        <v>0</v>
      </c>
      <c r="FK17" s="90">
        <f>IF(ISNA(VLOOKUP($B17,'[1]1718  Exp_Rev Access'!$F$7:$GK$318,$FK$2,FALSE)),"",VLOOKUP($B17,'[1]1718  Exp_Rev Access'!$F$7:$GK$318,$FK$2,FALSE))</f>
        <v>0</v>
      </c>
      <c r="FL17" s="90">
        <f>IF(ISNA(VLOOKUP($B17,'[1]1718  Exp_Rev Access'!$F$7:$GK$318,$FL$2,FALSE)),"",VLOOKUP($B17,'[1]1718  Exp_Rev Access'!$F$7:$GK$318,$FL$2,FALSE))</f>
        <v>0</v>
      </c>
      <c r="FM17" s="90">
        <f>IF(ISNA(VLOOKUP($B17,'[1]1718  Exp_Rev Access'!$F$7:$GK$318,$FM$2,FALSE)),"",VLOOKUP($B17,'[1]1718  Exp_Rev Access'!$F$7:$GK$318,$FM$2,FALSE))</f>
        <v>0</v>
      </c>
      <c r="FN17" s="90">
        <f>IF(ISNA(VLOOKUP($B17,'[1]1718  Exp_Rev Access'!$F$7:$GK$318,$FN$2,FALSE)),"",VLOOKUP($B17,'[1]1718  Exp_Rev Access'!$F$7:$GK$318,$FN$2,FALSE))</f>
        <v>0</v>
      </c>
      <c r="FO17" s="90">
        <f>IF(ISNA(VLOOKUP($B17,'[1]1718  Exp_Rev Access'!$F$7:$GK$318,$FO$2,FALSE)),"",VLOOKUP($B17,'[1]1718  Exp_Rev Access'!$F$7:$GK$318,$FO$2,FALSE))</f>
        <v>0</v>
      </c>
      <c r="FP17" s="90">
        <f>IF(ISNA(VLOOKUP($B17,'[1]1718  Exp_Rev Access'!$F$7:$GK$318,$FP$2,FALSE)),"",VLOOKUP($B17,'[1]1718  Exp_Rev Access'!$F$7:$GK$318,$FP$2,FALSE))</f>
        <v>0</v>
      </c>
      <c r="FQ17" s="90">
        <f>IF(ISNA(VLOOKUP($B17,'[1]1718  Exp_Rev Access'!$F$7:$GK$318,$FQ$2,FALSE)),"",VLOOKUP($B17,'[1]1718  Exp_Rev Access'!$F$7:$GK$318,$FQ$2,FALSE))</f>
        <v>0</v>
      </c>
      <c r="FR17" s="90">
        <f>IF(ISNA(VLOOKUP($B17,'[1]1718  Exp_Rev Access'!$F$7:$GK$318,$FR$2,FALSE)),"",VLOOKUP($B17,'[1]1718  Exp_Rev Access'!$F$7:$GK$318,$FR$2,FALSE))</f>
        <v>100861.54</v>
      </c>
      <c r="FS17" s="56">
        <f>SUM(CH17:FR17)</f>
        <v>2748634.75</v>
      </c>
      <c r="FT17" s="92">
        <f>FS17/E17</f>
        <v>8.1445646282577486E-2</v>
      </c>
      <c r="FU17" s="94">
        <f>FS17/D17</f>
        <v>1038.1177508110782</v>
      </c>
      <c r="FV17" s="95">
        <f>IF(ISNA(VLOOKUP($B17,'[1]1718  Exp_Rev Access'!$F$7:$GK$318,$FV$2,FALSE)),"",VLOOKUP($B17,'[1]1718  Exp_Rev Access'!$F$7:$GK$318,$FV$2,FALSE))</f>
        <v>0</v>
      </c>
      <c r="FW17" s="95">
        <f>IF(ISNA(VLOOKUP($B17,'[1]1718  Exp_Rev Access'!$F$7:$GK$318,$FW$2,FALSE)),"",VLOOKUP($B17,'[1]1718  Exp_Rev Access'!$F$7:$GK$318,$FW$2,FALSE))</f>
        <v>0</v>
      </c>
      <c r="FX17" s="95">
        <f>IF(ISNA(VLOOKUP($B17,'[1]1718  Exp_Rev Access'!$F$7:$GK$318,$FX$2,FALSE)),"",VLOOKUP($B17,'[1]1718  Exp_Rev Access'!$F$7:$GK$318,$FX$2,FALSE))</f>
        <v>0</v>
      </c>
      <c r="FY17" s="95">
        <f>IF(ISNA(VLOOKUP($B17,'[1]1718  Exp_Rev Access'!$F$7:$GK$318,$FY$2,FALSE)),"",VLOOKUP($B17,'[1]1718  Exp_Rev Access'!$F$7:$GK$318,$FY$2,FALSE))</f>
        <v>0</v>
      </c>
      <c r="FZ17" s="95">
        <f>IF(ISNA(VLOOKUP($B17,'[1]1718  Exp_Rev Access'!$F$7:$GK$318,$FZ$2,FALSE)),"",VLOOKUP($B17,'[1]1718  Exp_Rev Access'!$F$7:$GK$318,$FZ$2,FALSE))</f>
        <v>0</v>
      </c>
      <c r="GA17" s="95">
        <f>IF(ISNA(VLOOKUP($B17,'[1]1718  Exp_Rev Access'!$F$7:$GK$318,$GA$2,FALSE)),"",VLOOKUP($B17,'[1]1718  Exp_Rev Access'!$F$7:$GK$318,$GA$2,FALSE))</f>
        <v>0</v>
      </c>
      <c r="GB17" s="95">
        <f>IF(ISNA(VLOOKUP($B17,'[1]1718  Exp_Rev Access'!$F$7:$GK$318,$GB$2,FALSE)),"",VLOOKUP($B17,'[1]1718  Exp_Rev Access'!$F$7:$GK$318,$GB$2,FALSE))</f>
        <v>0</v>
      </c>
      <c r="GC17" s="95">
        <f>IF(ISNA(VLOOKUP($B17,'[1]1718  Exp_Rev Access'!$F$7:$GK$318,$GC$2,FALSE)),"",VLOOKUP($B17,'[1]1718  Exp_Rev Access'!$F$7:$GK$318,$GC$2,FALSE))</f>
        <v>0</v>
      </c>
      <c r="GD17" s="95">
        <f>IF(ISNA(VLOOKUP($B17,'[1]1718  Exp_Rev Access'!$F$7:$GK$318,$GD$2,FALSE)),"",VLOOKUP($B17,'[1]1718  Exp_Rev Access'!$F$7:$GK$318,$GD$2,FALSE))</f>
        <v>0</v>
      </c>
      <c r="GE17" s="95">
        <f>IF(ISNA(VLOOKUP($B17,'[1]1718  Exp_Rev Access'!$F$7:$GK$318,$GE$2,FALSE)),"",VLOOKUP($B17,'[1]1718  Exp_Rev Access'!$F$7:$GK$318,$GE$2,FALSE))</f>
        <v>0</v>
      </c>
      <c r="GF17" s="95">
        <f>IF(ISNA(VLOOKUP($B17,'[1]1718  Exp_Rev Access'!$F$7:$GK$318,$GF$2,FALSE)),"",VLOOKUP($B17,'[1]1718  Exp_Rev Access'!$F$7:$GK$318,$GF$2,FALSE))</f>
        <v>10861.66</v>
      </c>
      <c r="GG17" s="95">
        <f>IF(ISNA(VLOOKUP($B17,'[1]1718  Exp_Rev Access'!$F$7:$GK$318,$GG$2,FALSE)),"",VLOOKUP($B17,'[1]1718  Exp_Rev Access'!$F$7:$GK$318,$GG$2,FALSE))</f>
        <v>0</v>
      </c>
      <c r="GH17" s="95">
        <f>IF(ISNA(VLOOKUP($B17,'[1]1718  Exp_Rev Access'!$F$7:$GK$318,$GH$2,FALSE)),"",VLOOKUP($B17,'[1]1718  Exp_Rev Access'!$F$7:$GK$318,$GH$2,FALSE))</f>
        <v>0</v>
      </c>
      <c r="GI17" s="95">
        <f>IF(ISNA(VLOOKUP($B17,'[1]1718  Exp_Rev Access'!$F$7:$GK$318,$GI$2,FALSE)),"",VLOOKUP($B17,'[1]1718  Exp_Rev Access'!$F$7:$GK$318,$GI$2,FALSE))</f>
        <v>0</v>
      </c>
      <c r="GJ17" s="95">
        <f>IF(ISNA(VLOOKUP($B17,'[1]1718  Exp_Rev Access'!$F$7:$GK$318,$GJ$2,FALSE)),"",VLOOKUP($B17,'[1]1718  Exp_Rev Access'!$F$7:$GK$318,$GJ$2,FALSE))</f>
        <v>0</v>
      </c>
      <c r="GK17" s="95">
        <f>IF(ISNA(VLOOKUP($B17,'[1]1718  Exp_Rev Access'!$F$7:$GK$318,$GK$2,FALSE)),"",VLOOKUP($B17,'[1]1718  Exp_Rev Access'!$F$7:$GK$318,$GK$2,FALSE))</f>
        <v>12935.3</v>
      </c>
      <c r="GL17" s="95">
        <f>IF(ISNA(VLOOKUP($B17,'[1]1718  Exp_Rev Access'!$F$7:$GK$318,$GL$2,FALSE)),"",VLOOKUP($B17,'[1]1718  Exp_Rev Access'!$F$7:$GK$318,$GL$2,FALSE))</f>
        <v>0</v>
      </c>
      <c r="GM17" s="95">
        <f>IF(ISNA(VLOOKUP($B17,'[1]1718  Exp_Rev Access'!$F$7:$GK$318,$GM$2,FALSE)),"",VLOOKUP($B17,'[1]1718  Exp_Rev Access'!$F$7:$GK$318,$GM$2,FALSE))</f>
        <v>0</v>
      </c>
      <c r="GN17" s="95">
        <f>IF(ISNA(VLOOKUP($B17,'[1]1718  Exp_Rev Access'!$F$7:$GK$318,$GN$2,FALSE)),"",VLOOKUP($B17,'[1]1718  Exp_Rev Access'!$F$7:$GK$318,$GN$2,FALSE))</f>
        <v>0</v>
      </c>
      <c r="GO17" s="95">
        <f>IF(ISNA(VLOOKUP($B17,'[1]1718  Exp_Rev Access'!$F$7:$GK$318,$GO$2,FALSE)),"",VLOOKUP($B17,'[1]1718  Exp_Rev Access'!$F$7:$GK$318,$GO$2,FALSE))</f>
        <v>0</v>
      </c>
      <c r="GP17" s="95">
        <f>IF(ISNA(VLOOKUP($B17,'[1]1718  Exp_Rev Access'!$F$7:$GK$318,$GP$2,FALSE)),"",VLOOKUP($B17,'[1]1718  Exp_Rev Access'!$F$7:$GK$318,$GP$2,FALSE))</f>
        <v>0</v>
      </c>
      <c r="GQ17" s="95">
        <f>IF(ISNA(VLOOKUP($B17,'[1]1718  Exp_Rev Access'!$F$7:$GK$318,$GQ$2,FALSE)),"",VLOOKUP($B17,'[1]1718  Exp_Rev Access'!$F$7:$GK$318,$GQ$2,FALSE))</f>
        <v>1139</v>
      </c>
      <c r="GR17" s="95">
        <f>IF(ISNA(VLOOKUP($B17,'[1]1718  Exp_Rev Access'!$F$7:$GK$318,$GR$2,FALSE)),"",VLOOKUP($B17,'[1]1718  Exp_Rev Access'!$F$7:$GK$318,$GR$2,FALSE))</f>
        <v>0</v>
      </c>
      <c r="GS17" s="95">
        <f>IF(ISNA(VLOOKUP($B17,'[1]1718  Exp_Rev Access'!$F$7:$GK$318,$GS$2,FALSE)),"",VLOOKUP($B17,'[1]1718  Exp_Rev Access'!$F$7:$GK$318,$GS$2,FALSE))</f>
        <v>0</v>
      </c>
      <c r="GT17" s="95">
        <f>IF(ISNA(VLOOKUP($B17,'[1]1718  Exp_Rev Access'!$F$7:$GK$318,$GT$2,FALSE)),"",VLOOKUP($B17,'[1]1718  Exp_Rev Access'!$F$7:$GK$318,$GT$2,FALSE))</f>
        <v>0</v>
      </c>
      <c r="GU17" s="56">
        <f>SUM(FV17:GT17)</f>
        <v>24935.96</v>
      </c>
      <c r="GV17" s="92">
        <f>GU17/E17</f>
        <v>7.3888514211519038E-4</v>
      </c>
      <c r="GW17" s="96">
        <f>GU17/D17</f>
        <v>9.4179347436086278</v>
      </c>
      <c r="HE17" s="41"/>
      <c r="HF17" s="41"/>
      <c r="HG17" s="41"/>
      <c r="HH17" s="41"/>
      <c r="HI17" s="41"/>
      <c r="HJ17" s="41"/>
      <c r="HK17" s="41"/>
      <c r="HL17" s="41"/>
      <c r="HM17" s="41"/>
      <c r="HN17" s="41"/>
    </row>
    <row r="18" spans="1:222" x14ac:dyDescent="0.3">
      <c r="A18" s="73"/>
      <c r="B18" s="88" t="s">
        <v>189</v>
      </c>
      <c r="C18" s="89" t="s">
        <v>190</v>
      </c>
      <c r="D18" s="75">
        <f>IF(ISNA(VLOOKUP($B18,'[1]1718 enrollment_Rev_Exp by size'!$A$7:H359,3,FALSE)),"",VLOOKUP($B18,'[1]1718 enrollment_Rev_Exp by size'!$A$7:$G$350,3,FALSE))</f>
        <v>632.7399999999999</v>
      </c>
      <c r="E18" s="76">
        <f>IF(ISNA(VLOOKUP($B18,'[1]1718 enrollment_Rev_Exp by size'!$A$7:I359,5,FALSE)),"",VLOOKUP($B18,'[1]1718 enrollment_Rev_Exp by size'!$A$7:$G$350,5,FALSE))</f>
        <v>8237896.4699999997</v>
      </c>
      <c r="F18" s="70">
        <f>N18+AM18+AU18+BV18+CE18+FS18+GU18</f>
        <v>8237896.4700000007</v>
      </c>
      <c r="G18" s="70">
        <f>F18-E18</f>
        <v>0</v>
      </c>
      <c r="H18" s="90">
        <f>IF(ISNA(VLOOKUP($B18,'[1]1718  Exp_Rev Access'!$F$7:$GK$318,3,FALSE)),"",VLOOKUP($B18,'[1]1718  Exp_Rev Access'!$F$7:$GK$318,3,FALSE))</f>
        <v>1563275.82</v>
      </c>
      <c r="I18" s="90">
        <f>IF(ISNA(VLOOKUP($B18,'[1]1718  Exp_Rev Access'!$F$7:$GK$318,4,FALSE)),"",VLOOKUP($B18,'[1]1718  Exp_Rev Access'!$F$7:$GK$318,4,FALSE))</f>
        <v>0</v>
      </c>
      <c r="J18" s="90">
        <f>IF(ISNA(VLOOKUP($B18,'[1]1718  Exp_Rev Access'!$F$7:$GK$318,5,FALSE)),"",VLOOKUP($B18,'[1]1718  Exp_Rev Access'!$F$7:$GK$318,5,FALSE))</f>
        <v>22106</v>
      </c>
      <c r="K18" s="90">
        <f>IF(ISNA(VLOOKUP($B18,'[1]1718  Exp_Rev Access'!$F$7:$GK$318,6,FALSE)),"-",VLOOKUP($B18,'[1]1718  Exp_Rev Access'!$F$7:$GK$318,6,FALSE))</f>
        <v>0</v>
      </c>
      <c r="L18" s="90">
        <f>IF(ISNA(VLOOKUP($B18,'[1]1718  Exp_Rev Access'!$F$7:$GK$318,7,FALSE)),"",VLOOKUP($B18,'[1]1718  Exp_Rev Access'!$F$7:$GK$318,7,FALSE))</f>
        <v>0</v>
      </c>
      <c r="M18" s="90">
        <f>IF(ISNA(VLOOKUP($B18,'[1]1718  Exp_Rev Access'!$F$7:$GK$318,8,FALSE)),"",VLOOKUP($B18,'[1]1718  Exp_Rev Access'!$F$7:$GK$318,8,FALSE))</f>
        <v>0</v>
      </c>
      <c r="N18" s="56">
        <f t="shared" ref="N18:N19" si="47">SUM(H18:M18)</f>
        <v>1585381.82</v>
      </c>
      <c r="O18" s="91">
        <f t="shared" ref="O18:O19" si="48">N18/E18</f>
        <v>0.19244983543717686</v>
      </c>
      <c r="P18" s="56">
        <f t="shared" ref="P18:P19" si="49">N18/D18</f>
        <v>2505.5817871479603</v>
      </c>
      <c r="Q18" s="90">
        <f>IF(ISNA(VLOOKUP($B18,'[1]1718  Exp_Rev Access'!$F$7:$GK$318,10,FALSE)),"",VLOOKUP($B18,'[1]1718  Exp_Rev Access'!$F$7:$GK$318,10,FALSE))</f>
        <v>0</v>
      </c>
      <c r="R18" s="90">
        <f>IF(ISNA(VLOOKUP($B18,'[1]1718  Exp_Rev Access'!$F$7:$GK$318,11,FALSE)),"",VLOOKUP($B18,'[1]1718  Exp_Rev Access'!$F$7:$GK$318,11,FALSE))</f>
        <v>0</v>
      </c>
      <c r="S18" s="90">
        <f>IF(ISNA(VLOOKUP($B18,'[1]1718  Exp_Rev Access'!$F$7:$GK$318,12,FALSE)),"",VLOOKUP($B18,'[1]1718  Exp_Rev Access'!$F$7:$GK$318,12,FALSE))</f>
        <v>8439.4</v>
      </c>
      <c r="T18" s="90">
        <f>IF(ISNA(VLOOKUP($B18,'[1]1718  Exp_Rev Access'!$F$7:$GK$318,13,FALSE)),"",VLOOKUP($B18,'[1]1718  Exp_Rev Access'!$F$7:$GK$318,13,FALSE))</f>
        <v>0</v>
      </c>
      <c r="U18" s="90">
        <f>IF(ISNA(VLOOKUP($B18,'[1]1718  Exp_Rev Access'!$F$7:$GK$318,14,FALSE)),"",VLOOKUP($B18,'[1]1718  Exp_Rev Access'!$F$7:$GK$318,14,FALSE))</f>
        <v>0</v>
      </c>
      <c r="V18" s="90">
        <f>IF(ISNA(VLOOKUP($B18,'[1]1718  Exp_Rev Access'!$F$7:$GK$318,15,FALSE)),"",VLOOKUP($B18,'[1]1718  Exp_Rev Access'!$F$7:$GK$318,15,FALSE))</f>
        <v>0</v>
      </c>
      <c r="W18" s="90">
        <f>IF(ISNA(VLOOKUP($B18,'[1]1718  Exp_Rev Access'!$F$7:$GK$318,16,FALSE)),"",VLOOKUP($B18,'[1]1718  Exp_Rev Access'!$F$7:$GK$318,16,FALSE))</f>
        <v>0</v>
      </c>
      <c r="X18" s="90">
        <f>IF(ISNA(VLOOKUP($B18,'[1]1718  Exp_Rev Access'!$F$7:$GK$318,17,FALSE)),"",VLOOKUP($B18,'[1]1718  Exp_Rev Access'!$F$7:$GK$318,17,FALSE))</f>
        <v>0</v>
      </c>
      <c r="Y18" s="90">
        <f>IF(ISNA(VLOOKUP($B18,'[1]1718  Exp_Rev Access'!$F$7:$GK$318,18,FALSE)),"",VLOOKUP($B18,'[1]1718  Exp_Rev Access'!$F$7:$GK$318,18,FALSE))</f>
        <v>1299.5999999999999</v>
      </c>
      <c r="Z18" s="90">
        <f>IF(ISNA(VLOOKUP($B18,'[1]1718  Exp_Rev Access'!$F$7:$GK$318,19,FALSE)),"",VLOOKUP($B18,'[1]1718  Exp_Rev Access'!$F$7:$GK$318,19,FALSE))</f>
        <v>5978</v>
      </c>
      <c r="AA18" s="90">
        <f>IF(ISNA(VLOOKUP($B18,'[1]1718  Exp_Rev Access'!$F$7:$GK$318,20,FALSE)),"",VLOOKUP($B18,'[1]1718  Exp_Rev Access'!$F$7:$GK$318,20,FALSE))</f>
        <v>0</v>
      </c>
      <c r="AB18" s="90">
        <f>IF(ISNA(VLOOKUP($B18,'[1]1718  Exp_Rev Access'!$F$7:$GK$318,21,FALSE)),"",VLOOKUP($B18,'[1]1718  Exp_Rev Access'!$F$7:$GK$318,21,FALSE))</f>
        <v>0</v>
      </c>
      <c r="AC18" s="90">
        <f>IF(ISNA(VLOOKUP($B18,'[1]1718  Exp_Rev Access'!$F$7:$GK$318,22,FALSE)),"",VLOOKUP($B18,'[1]1718  Exp_Rev Access'!$F$7:$GK$318,22,FALSE))</f>
        <v>0</v>
      </c>
      <c r="AD18" s="90">
        <f>IF(ISNA(VLOOKUP($B18,'[1]1718  Exp_Rev Access'!$F$7:$GK$318,23,FALSE)),"",VLOOKUP($B18,'[1]1718  Exp_Rev Access'!$F$7:$GK$318,23,FALSE))</f>
        <v>79144.479999999996</v>
      </c>
      <c r="AE18" s="90">
        <f>IF(ISNA(VLOOKUP($B18,'[1]1718  Exp_Rev Access'!$F$7:$GK$318,24,FALSE)),"",VLOOKUP($B18,'[1]1718  Exp_Rev Access'!$F$7:$GK$318,24,FALSE))</f>
        <v>16192.74</v>
      </c>
      <c r="AF18" s="90">
        <f>IF(ISNA(VLOOKUP($B18,'[1]1718  Exp_Rev Access'!$F$7:$GK$318,25,FALSE)),"",VLOOKUP($B18,'[1]1718  Exp_Rev Access'!$F$7:$GK$318,25,FALSE))</f>
        <v>0</v>
      </c>
      <c r="AG18" s="90">
        <f>IF(ISNA(VLOOKUP($B18,'[1]1718  Exp_Rev Access'!$F$7:$GK$318,26,FALSE)),"",VLOOKUP($B18,'[1]1718  Exp_Rev Access'!$F$7:$GK$318,26,FALSE))</f>
        <v>0</v>
      </c>
      <c r="AH18" s="90">
        <f>IF(ISNA(VLOOKUP($B18,'[1]1718  Exp_Rev Access'!$F$7:$GK$318,27,FALSE)),"",VLOOKUP($B18,'[1]1718  Exp_Rev Access'!$F$7:$GK$318,27,FALSE))</f>
        <v>280.24</v>
      </c>
      <c r="AI18" s="90">
        <f>IF(ISNA(VLOOKUP($B18,'[1]1718  Exp_Rev Access'!$F$7:$GK$318,28,FALSE)),"",VLOOKUP($B18,'[1]1718  Exp_Rev Access'!$F$7:$GK$318,28,FALSE))</f>
        <v>2600.25</v>
      </c>
      <c r="AJ18" s="90">
        <f>IF(ISNA(VLOOKUP($B18,'[1]1718  Exp_Rev Access'!$F$7:$GK$318,29,FALSE)),"",VLOOKUP($B18,'[1]1718  Exp_Rev Access'!$F$7:$GK$318,29,FALSE))</f>
        <v>0</v>
      </c>
      <c r="AK18" s="90">
        <f>IF(ISNA(VLOOKUP($B18,'[1]1718  Exp_Rev Access'!$F$7:$GK$318,30,FALSE)),"",VLOOKUP($B18,'[1]1718  Exp_Rev Access'!$F$7:$GK$318,30,FALSE))</f>
        <v>42392.09</v>
      </c>
      <c r="AL18" s="90">
        <f>IF(ISNA(VLOOKUP($B18,'[1]1718  Exp_Rev Access'!$F$7:$GK$318,31,FALSE)),"",VLOOKUP($B18,'[1]1718  Exp_Rev Access'!$F$7:$GK$318,31,FALSE))</f>
        <v>0</v>
      </c>
      <c r="AM18" s="56">
        <f t="shared" ref="AM18:AM19" si="50">SUM(Q18:AL18)</f>
        <v>156326.79999999999</v>
      </c>
      <c r="AN18" s="92">
        <f t="shared" ref="AN18:AN19" si="51">AM18/E18</f>
        <v>1.8976543413636759E-2</v>
      </c>
      <c r="AO18" s="71">
        <f t="shared" ref="AO18:AO19" si="52">AM18/D18</f>
        <v>247.06324872775551</v>
      </c>
      <c r="AP18" s="90">
        <f>IF(ISNA(VLOOKUP($B18,'[1]1718  Exp_Rev Access'!$F$7:$GK$318,33,FALSE)),"",VLOOKUP($B18,'[1]1718  Exp_Rev Access'!$F$7:$GK$318,33,FALSE))</f>
        <v>4569533.49</v>
      </c>
      <c r="AQ18" s="90">
        <f>IF(ISNA(VLOOKUP($B18,'[1]1718  Exp_Rev Access'!$F$7:$GK$318,34,FALSE)),"",VLOOKUP($B18,'[1]1718  Exp_Rev Access'!$F$7:$GK$318,34,FALSE))</f>
        <v>83767.740000000005</v>
      </c>
      <c r="AR18" s="90">
        <f>IF(ISNA(VLOOKUP($B18,'[1]1718  Exp_Rev Access'!$F$7:$GK$318,35,FALSE)),"",VLOOKUP($B18,'[1]1718  Exp_Rev Access'!$F$7:$GK$318,35,FALSE))</f>
        <v>424536.52</v>
      </c>
      <c r="AS18" s="90">
        <f>IF(ISNA(VLOOKUP($B18,'[1]1718  Exp_Rev Access'!$F$7:$GK$318,36,FALSE)),"",VLOOKUP($B18,'[1]1718  Exp_Rev Access'!$F$7:$GK$318,36,FALSE))</f>
        <v>0</v>
      </c>
      <c r="AT18" s="90">
        <f>IF(ISNA(VLOOKUP($B18,'[1]1718  Exp_Rev Access'!$F$7:$GK$318,37,FALSE)),"",VLOOKUP($B18,'[1]1718  Exp_Rev Access'!$F$7:$GK$318,37,FALSE))</f>
        <v>0</v>
      </c>
      <c r="AU18" s="56">
        <f t="shared" ref="AU18:AU19" si="53">SUM(AP18:AT18)</f>
        <v>5077837.75</v>
      </c>
      <c r="AV18" s="93">
        <f t="shared" ref="AV18:AV19" si="54">AU18/E18</f>
        <v>0.6163998016352833</v>
      </c>
      <c r="AW18" s="56">
        <f t="shared" ref="AW18:AW19" si="55">AU18/D18</f>
        <v>8025.1568574770063</v>
      </c>
      <c r="AX18" s="90">
        <f>IF(ISNA(VLOOKUP($B18,'[1]1718  Exp_Rev Access'!$F$7:$GK$318,39,FALSE)),"",VLOOKUP($B18,'[1]1718  Exp_Rev Access'!$F$7:$GK$318,39,FALSE))</f>
        <v>0</v>
      </c>
      <c r="AY18" s="90">
        <f>IF(ISNA(VLOOKUP($B18,'[1]1718  Exp_Rev Access'!$F$7:$GK$318,40,FALSE)),"",VLOOKUP($B18,'[1]1718  Exp_Rev Access'!$F$7:$GK$318,40,FALSE))</f>
        <v>531387.96</v>
      </c>
      <c r="AZ18" s="90">
        <f>IF(ISNA(VLOOKUP($B18,'[1]1718  Exp_Rev Access'!$F$7:$GK$318,41,FALSE)),"",VLOOKUP($B18,'[1]1718  Exp_Rev Access'!$F$7:$GK$318,41,FALSE))</f>
        <v>37598.04</v>
      </c>
      <c r="BA18" s="90">
        <f>IF(ISNA(VLOOKUP($B18,'[1]1718  Exp_Rev Access'!$F$7:$GK$318,42,FALSE)),"",VLOOKUP($B18,'[1]1718  Exp_Rev Access'!$F$7:$GK$318,42,FALSE))</f>
        <v>0</v>
      </c>
      <c r="BB18" s="90">
        <f>IF(ISNA(VLOOKUP($B18,'[1]1718  Exp_Rev Access'!$F$7:$GK$318,43,FALSE)),"",VLOOKUP($B18,'[1]1718  Exp_Rev Access'!$F$7:$GK$318,43,FALSE))</f>
        <v>0</v>
      </c>
      <c r="BC18" s="90">
        <f>IF(ISNA(VLOOKUP($B18,'[1]1718  Exp_Rev Access'!$F$7:$GK$318,44,FALSE)),"",VLOOKUP($B18,'[1]1718  Exp_Rev Access'!$F$7:$GK$318,44,FALSE))</f>
        <v>106557.46</v>
      </c>
      <c r="BD18" s="90">
        <f>IF(ISNA(VLOOKUP($B18,'[1]1718  Exp_Rev Access'!$F$7:$GK$318,45,FALSE)),"",VLOOKUP($B18,'[1]1718  Exp_Rev Access'!$F$7:$GK$318,45,FALSE))</f>
        <v>0</v>
      </c>
      <c r="BE18" s="90">
        <f>IF(ISNA(VLOOKUP($B18,'[1]1718  Exp_Rev Access'!$F$7:$GK$318,46,FALSE)),"",VLOOKUP($B18,'[1]1718  Exp_Rev Access'!$F$7:$GK$318,46,FALSE))</f>
        <v>48278.46</v>
      </c>
      <c r="BF18" s="90">
        <f>IF(ISNA(VLOOKUP($B18,'[1]1718  Exp_Rev Access'!$F$7:$GK$318,47,FALSE)),"",VLOOKUP($B18,'[1]1718  Exp_Rev Access'!$F$7:$GK$318,47,FALSE))</f>
        <v>0</v>
      </c>
      <c r="BG18" s="90">
        <f>IF(ISNA(VLOOKUP($B18,'[1]1718  Exp_Rev Access'!$F$7:$GK$318,48,FALSE)),"",VLOOKUP($B18,'[1]1718  Exp_Rev Access'!$F$7:$GK$318,48,FALSE))</f>
        <v>0</v>
      </c>
      <c r="BH18" s="90">
        <f>IF(ISNA(VLOOKUP($B18,'[1]1718  Exp_Rev Access'!$F$7:$GK$318,49,FALSE)),"",VLOOKUP($B18,'[1]1718  Exp_Rev Access'!$F$7:$GK$318,49,FALSE))</f>
        <v>14687.9</v>
      </c>
      <c r="BI18" s="90">
        <f>IF(ISNA(VLOOKUP($B18,'[1]1718  Exp_Rev Access'!$F$7:$GK$318,50,FALSE)),"",VLOOKUP($B18,'[1]1718  Exp_Rev Access'!$F$7:$GK$318,50,FALSE))</f>
        <v>0</v>
      </c>
      <c r="BJ18" s="90">
        <f>IF(ISNA(VLOOKUP($B18,'[1]1718  Exp_Rev Access'!$F$7:$GK$318,51,FALSE)),"",VLOOKUP($B18,'[1]1718  Exp_Rev Access'!$F$7:$GK$318,51,FALSE))</f>
        <v>5661.96</v>
      </c>
      <c r="BK18" s="90">
        <f>IF(ISNA(VLOOKUP($B18,'[1]1718  Exp_Rev Access'!$F$7:$GK$318,52,FALSE)),"",VLOOKUP($B18,'[1]1718  Exp_Rev Access'!$F$7:$GK$318,52,FALSE))</f>
        <v>259883.71</v>
      </c>
      <c r="BL18" s="90">
        <f>IF(ISNA(VLOOKUP($B18,'[1]1718  Exp_Rev Access'!$F$7:$GK$318,53,FALSE)),"",VLOOKUP($B18,'[1]1718  Exp_Rev Access'!$F$7:$GK$318,53,FALSE))</f>
        <v>0</v>
      </c>
      <c r="BM18" s="90">
        <f>IF(ISNA(VLOOKUP($B18,'[1]1718  Exp_Rev Access'!$F$7:$GK$318,54,FALSE)),"",VLOOKUP($B18,'[1]1718  Exp_Rev Access'!$F$7:$GK$318,54,FALSE))</f>
        <v>0</v>
      </c>
      <c r="BN18" s="90">
        <f>IF(ISNA(VLOOKUP($B18,'[1]1718  Exp_Rev Access'!$F$7:$GK$318,55,FALSE)),"",VLOOKUP($B18,'[1]1718  Exp_Rev Access'!$F$7:$GK$318,55,FALSE))</f>
        <v>0</v>
      </c>
      <c r="BO18" s="90">
        <f>IF(ISNA(VLOOKUP($B18,'[1]1718  Exp_Rev Access'!$F$7:$GK$318,56,FALSE)),"",VLOOKUP($B18,'[1]1718  Exp_Rev Access'!$F$7:$GK$318,56,FALSE))</f>
        <v>0</v>
      </c>
      <c r="BP18" s="90">
        <f>IF(ISNA(VLOOKUP($B18,'[1]1718  Exp_Rev Access'!$F$7:$GK$318,57,FALSE)),"",VLOOKUP($B18,'[1]1718  Exp_Rev Access'!$F$7:$GK$318,57,FALSE))</f>
        <v>0</v>
      </c>
      <c r="BQ18" s="90">
        <f>IF(ISNA(VLOOKUP($B18,'[1]1718  Exp_Rev Access'!$F$7:$GK$318,58,FALSE)),"",VLOOKUP($B18,'[1]1718  Exp_Rev Access'!$F$7:$GK$318,58,FALSE))</f>
        <v>0</v>
      </c>
      <c r="BR18" s="90">
        <f>IF(ISNA(VLOOKUP($B18,'[1]1718  Exp_Rev Access'!$F$7:$GK$318,59,FALSE)),"",VLOOKUP($B18,'[1]1718  Exp_Rev Access'!$F$7:$GK$318,59,FALSE))</f>
        <v>0</v>
      </c>
      <c r="BS18" s="90">
        <f>IF(ISNA(VLOOKUP($B18,'[1]1718  Exp_Rev Access'!$F$7:$GK$318,60,FALSE)),"",VLOOKUP($B18,'[1]1718  Exp_Rev Access'!$F$7:$GK$318,60,FALSE))</f>
        <v>0</v>
      </c>
      <c r="BT18" s="90">
        <f>IF(ISNA(VLOOKUP($B18,'[1]1718  Exp_Rev Access'!$F$7:$GK$318,61,FALSE)),"",VLOOKUP($B18,'[1]1718  Exp_Rev Access'!$F$7:$GK$318,61,FALSE))</f>
        <v>0</v>
      </c>
      <c r="BU18" s="90">
        <f>IF(ISNA(VLOOKUP($B18,'[1]1718  Exp_Rev Access'!$F$7:$GK$318,62,FALSE)),"",VLOOKUP($B18,'[1]1718  Exp_Rev Access'!$F$7:$GK$318,62,FALSE))</f>
        <v>0</v>
      </c>
      <c r="BV18" s="56">
        <f t="shared" si="35"/>
        <v>1004055.4899999999</v>
      </c>
      <c r="BW18" s="92">
        <f>BV18/E18</f>
        <v>0.12188250892160093</v>
      </c>
      <c r="BX18" s="71">
        <f>BV18/D18</f>
        <v>1586.8373897651484</v>
      </c>
      <c r="BY18" s="90">
        <f>IF(ISNA(VLOOKUP($B18,'[1]1718  Exp_Rev Access'!$F$7:$GK$318,64,FALSE)),"",VLOOKUP($B18,'[1]1718  Exp_Rev Access'!$F$7:$GK$318,64,FALSE))</f>
        <v>0</v>
      </c>
      <c r="BZ18" s="90">
        <f>IF(ISNA(VLOOKUP($B18,'[1]1718  Exp_Rev Access'!$F$7:$GK$318,65,FALSE)),"",VLOOKUP($B18,'[1]1718  Exp_Rev Access'!$F$7:$GK$318,65,FALSE))</f>
        <v>0</v>
      </c>
      <c r="CA18" s="90">
        <f>IF(ISNA(VLOOKUP($B18,'[1]1718  Exp_Rev Access'!$F$7:$GK$318,66,FALSE)),"",VLOOKUP($B18,'[1]1718  Exp_Rev Access'!$F$7:$GK$318,66,FALSE))</f>
        <v>0</v>
      </c>
      <c r="CB18" s="90">
        <f>IF(ISNA(VLOOKUP($B18,'[1]1718  Exp_Rev Access'!$F$7:$GK$318,67,FALSE)),"",VLOOKUP($B18,'[1]1718  Exp_Rev Access'!$F$7:$GK$318,67,FALSE))</f>
        <v>0</v>
      </c>
      <c r="CC18" s="90">
        <f>IF(ISNA(VLOOKUP($B18,'[1]1718  Exp_Rev Access'!$F$7:$GK$318,68,FALSE)),"",VLOOKUP($B18,'[1]1718  Exp_Rev Access'!$F$7:$GK$318,68,FALSE))</f>
        <v>5448.92</v>
      </c>
      <c r="CD18" s="90">
        <f>IF(ISNA(VLOOKUP($B18,'[1]1718  Exp_Rev Access'!$F$7:$GK$318,69,FALSE)),"",VLOOKUP($B18,'[1]1718  Exp_Rev Access'!$F$7:$GK$318,69,FALSE))</f>
        <v>0</v>
      </c>
      <c r="CE18" s="56">
        <f t="shared" si="36"/>
        <v>5448.92</v>
      </c>
      <c r="CF18" s="92">
        <f t="shared" si="25"/>
        <v>6.6144555468053857E-4</v>
      </c>
      <c r="CG18" s="78">
        <f t="shared" si="46"/>
        <v>8.6116256282201231</v>
      </c>
      <c r="CH18" s="90">
        <f>IF(ISNA(VLOOKUP($B18,'[1]1718  Exp_Rev Access'!$F$7:$GK$318,$CH$2,FALSE)),"",VLOOKUP($B18,'[1]1718  Exp_Rev Access'!$F$7:$GK$318,$CH$2,FALSE))</f>
        <v>0</v>
      </c>
      <c r="CI18" s="90">
        <f>IF(ISNA(VLOOKUP($B18,'[1]1718  Exp_Rev Access'!$F$7:$GK$318,$CI$2,FALSE)),"",VLOOKUP($B18,'[1]1718  Exp_Rev Access'!$F$7:$GK$318,$CI$2,FALSE))</f>
        <v>0</v>
      </c>
      <c r="CJ18" s="90">
        <f>IF(ISNA(VLOOKUP($B18,'[1]1718  Exp_Rev Access'!$F$7:$GK$318,$CJ$2,FALSE)),"",VLOOKUP($B18,'[1]1718  Exp_Rev Access'!$F$7:$GK$318,$CJ$2,FALSE))</f>
        <v>0</v>
      </c>
      <c r="CK18" s="90">
        <f>IF(ISNA(VLOOKUP($B18,'[1]1718  Exp_Rev Access'!$F$7:$GK$318,$CK$2,FALSE)),"",VLOOKUP($B18,'[1]1718  Exp_Rev Access'!$F$7:$GK$318,$CK$2,FALSE))</f>
        <v>0</v>
      </c>
      <c r="CL18" s="90">
        <f>IF(ISNA(VLOOKUP($B18,'[1]1718  Exp_Rev Access'!$F$7:$GK$318,$CL$2,FALSE)),"",VLOOKUP($B18,'[1]1718  Exp_Rev Access'!$F$7:$GK$318,$CL$2,FALSE))</f>
        <v>0</v>
      </c>
      <c r="CM18" s="90">
        <f>IF(ISNA(VLOOKUP($B18,'[1]1718  Exp_Rev Access'!$F$7:$GK$318,$CM$2,FALSE)),"",VLOOKUP($B18,'[1]1718  Exp_Rev Access'!$F$7:$GK$318,$CM$2,FALSE))</f>
        <v>0</v>
      </c>
      <c r="CN18" s="90">
        <f>IF(ISNA(VLOOKUP($B18,'[1]1718  Exp_Rev Access'!$F$7:$GK$318,$CN$2,FALSE)),"",VLOOKUP($B18,'[1]1718  Exp_Rev Access'!$F$7:$GK$318,$CN$2,FALSE))</f>
        <v>0</v>
      </c>
      <c r="CO18" s="90">
        <f>IF(ISNA(VLOOKUP($B18,'[1]1718  Exp_Rev Access'!$F$7:$GK$318,$CO$2,FALSE)),"",VLOOKUP($B18,'[1]1718  Exp_Rev Access'!$F$7:$GK$318,$CO$2,FALSE))</f>
        <v>0</v>
      </c>
      <c r="CP18" s="90">
        <f>IF(ISNA(VLOOKUP($B18,'[1]1718  Exp_Rev Access'!$F$7:$GK$318,$CP$2,FALSE)),"",VLOOKUP($B18,'[1]1718  Exp_Rev Access'!$F$7:$GK$318,$CP$2,FALSE))</f>
        <v>0</v>
      </c>
      <c r="CQ18" s="90">
        <f>IF(ISNA(VLOOKUP($B18,'[1]1718  Exp_Rev Access'!$F$7:$GK$318,$CQ$2,FALSE)),"",VLOOKUP($B18,'[1]1718  Exp_Rev Access'!$F$7:$GK$318,$CQ$2,FALSE))</f>
        <v>142631.89000000001</v>
      </c>
      <c r="CR18" s="90">
        <f>IF(ISNA(VLOOKUP($B18,'[1]1718  Exp_Rev Access'!$F$7:$GK$318,$CR$2,FALSE)),"",VLOOKUP($B18,'[1]1718  Exp_Rev Access'!$F$7:$GK$318,$CR$2,FALSE))</f>
        <v>0</v>
      </c>
      <c r="CS18" s="90">
        <f>IF(ISNA(VLOOKUP($B18,'[1]1718  Exp_Rev Access'!$F$7:$GK$318,$CS$2,FALSE)),"",VLOOKUP($B18,'[1]1718  Exp_Rev Access'!$F$7:$GK$318,$CS$2,FALSE))</f>
        <v>3913</v>
      </c>
      <c r="CT18" s="90">
        <f>IF(ISNA(VLOOKUP($B18,'[1]1718  Exp_Rev Access'!$F$7:$GK$318,$CT$2,FALSE)),"",VLOOKUP($B18,'[1]1718  Exp_Rev Access'!$F$7:$GK$318,$CT$2,FALSE))</f>
        <v>0</v>
      </c>
      <c r="CU18" s="90">
        <f>IF(ISNA(VLOOKUP($B18,'[1]1718  Exp_Rev Access'!$F$7:$GK$318,$CU$2,FALSE)),"",VLOOKUP($B18,'[1]1718  Exp_Rev Access'!$F$7:$GK$318,$CU$2,FALSE))</f>
        <v>108979.68</v>
      </c>
      <c r="CV18" s="90">
        <f>IF(ISNA(VLOOKUP($B18,'[1]1718  Exp_Rev Access'!$F$7:$GK$318,$CV$2,FALSE)),"",VLOOKUP($B18,'[1]1718  Exp_Rev Access'!$F$7:$GK$318,$CV$2,FALSE))</f>
        <v>26374.92</v>
      </c>
      <c r="CW18" s="90">
        <f>IF(ISNA(VLOOKUP($B18,'[1]1718  Exp_Rev Access'!$F$7:$GK$318,$CW$2,FALSE)),"",VLOOKUP($B18,'[1]1718  Exp_Rev Access'!$F$7:$GK$318,$CW$2,FALSE))</f>
        <v>0</v>
      </c>
      <c r="CX18" s="90">
        <f>IF(ISNA(VLOOKUP($B18,'[1]1718  Exp_Rev Access'!$F$7:$GK$318,$CX$2,FALSE)),"",VLOOKUP($B18,'[1]1718  Exp_Rev Access'!$F$7:$GK$318,$CX$2,FALSE))</f>
        <v>0</v>
      </c>
      <c r="CY18" s="90">
        <f>IF(ISNA(VLOOKUP($B18,'[1]1718  Exp_Rev Access'!$F$7:$GK$318,$CY$2,FALSE)),"",VLOOKUP($B18,'[1]1718  Exp_Rev Access'!$F$7:$GK$318,$CY$2,FALSE))</f>
        <v>0</v>
      </c>
      <c r="CZ18" s="90">
        <f>IF(ISNA(VLOOKUP($B18,'[1]1718  Exp_Rev Access'!$F$7:$GK$318,$CZ$2,FALSE)),"",VLOOKUP($B18,'[1]1718  Exp_Rev Access'!$F$7:$GK$318,$CZ$2,FALSE))</f>
        <v>0</v>
      </c>
      <c r="DA18" s="90">
        <f>IF(ISNA(VLOOKUP($B18,'[1]1718  Exp_Rev Access'!$F$7:$GK$318,$DA$2,FALSE)),"",VLOOKUP($B18,'[1]1718  Exp_Rev Access'!$F$7:$GK$318,$DA$2,FALSE))</f>
        <v>0</v>
      </c>
      <c r="DB18" s="90">
        <f>IF(ISNA(VLOOKUP($B18,'[1]1718  Exp_Rev Access'!$F$7:$GK$318,$DB$2,FALSE)),"",VLOOKUP($B18,'[1]1718  Exp_Rev Access'!$F$7:$GK$318,$DB$2,FALSE))</f>
        <v>0</v>
      </c>
      <c r="DC18" s="90">
        <f>IF(ISNA(VLOOKUP($B18,'[1]1718  Exp_Rev Access'!$F$7:$GK$318,$DC$2,FALSE)),"",VLOOKUP($B18,'[1]1718  Exp_Rev Access'!$F$7:$GK$318,$DC$2,FALSE))</f>
        <v>0</v>
      </c>
      <c r="DD18" s="90">
        <f>IF(ISNA(VLOOKUP($B18,'[1]1718  Exp_Rev Access'!$F$7:$GK$318,$DD$2,FALSE)),"",VLOOKUP($B18,'[1]1718  Exp_Rev Access'!$F$7:$GK$318,$DD$2,FALSE))</f>
        <v>0</v>
      </c>
      <c r="DE18" s="90">
        <f>IF(ISNA(VLOOKUP($B18,'[1]1718  Exp_Rev Access'!$F$7:$GK$318,$DE$2,FALSE)),"",VLOOKUP($B18,'[1]1718  Exp_Rev Access'!$F$7:$GK$318,$DE$2,FALSE))</f>
        <v>0</v>
      </c>
      <c r="DF18" s="90">
        <f>IF(ISNA(VLOOKUP($B18,'[1]1718  Exp_Rev Access'!$F$7:$GK$318,$DF$2,FALSE)),"",VLOOKUP($B18,'[1]1718  Exp_Rev Access'!$F$7:$GK$318,$DF$2,FALSE))</f>
        <v>0</v>
      </c>
      <c r="DG18" s="90">
        <f>IF(ISNA(VLOOKUP($B18,'[1]1718  Exp_Rev Access'!$F$7:$GK$318,$DG$2,FALSE)),"",VLOOKUP($B18,'[1]1718  Exp_Rev Access'!$F$7:$GK$318,$DG$2,FALSE))</f>
        <v>0</v>
      </c>
      <c r="DH18" s="90">
        <f>IF(ISNA(VLOOKUP($B18,'[1]1718  Exp_Rev Access'!$F$7:$GK$318,$DH$2,FALSE)),"",VLOOKUP($B18,'[1]1718  Exp_Rev Access'!$F$7:$GK$318,$DH$2,FALSE))</f>
        <v>0</v>
      </c>
      <c r="DI18" s="90">
        <f>IF(ISNA(VLOOKUP($B18,'[1]1718  Exp_Rev Access'!$F$7:$GK$318,$DI$2,FALSE)),"",VLOOKUP($B18,'[1]1718  Exp_Rev Access'!$F$7:$GK$318,$DI$2,FALSE))</f>
        <v>79642.81</v>
      </c>
      <c r="DJ18" s="90">
        <f>IF(ISNA(VLOOKUP($B18,'[1]1718  Exp_Rev Access'!$F$7:$GK$318,$DJ$2,FALSE)),"",VLOOKUP($B18,'[1]1718  Exp_Rev Access'!$F$7:$GK$318,$DJ$2,FALSE))</f>
        <v>0</v>
      </c>
      <c r="DK18" s="90">
        <f>IF(ISNA(VLOOKUP($B18,'[1]1718  Exp_Rev Access'!$F$7:$GK$318,$DK$2,FALSE)),"",VLOOKUP($B18,'[1]1718  Exp_Rev Access'!$F$7:$GK$318,$DK$2,FALSE))</f>
        <v>0</v>
      </c>
      <c r="DL18" s="90">
        <f>IF(ISNA(VLOOKUP($B18,'[1]1718  Exp_Rev Access'!$F$7:$GK$318,$DL$2,FALSE)),"",VLOOKUP($B18,'[1]1718  Exp_Rev Access'!$F$7:$GK$318,$DL$2,FALSE))</f>
        <v>0</v>
      </c>
      <c r="DM18" s="90">
        <f>IF(ISNA(VLOOKUP($B18,'[1]1718  Exp_Rev Access'!$F$7:$GK$318,$DM$2,FALSE)),"",VLOOKUP($B18,'[1]1718  Exp_Rev Access'!$F$7:$GK$318,$DM$2,FALSE))</f>
        <v>0</v>
      </c>
      <c r="DN18" s="90">
        <f>IF(ISNA(VLOOKUP($B18,'[1]1718  Exp_Rev Access'!$F$7:$GK$318,$DN$2,FALSE)),"",VLOOKUP($B18,'[1]1718  Exp_Rev Access'!$F$7:$GK$318,$DN$2,FALSE))</f>
        <v>0</v>
      </c>
      <c r="DO18" s="90">
        <f>IF(ISNA(VLOOKUP($B18,'[1]1718  Exp_Rev Access'!$F$7:$GK$318,$DO$2,FALSE)),"",VLOOKUP($B18,'[1]1718  Exp_Rev Access'!$F$7:$GK$318,$DO$2,FALSE))</f>
        <v>0</v>
      </c>
      <c r="DP18" s="90">
        <f>IF(ISNA(VLOOKUP($B18,'[1]1718  Exp_Rev Access'!$F$7:$GK$318,$DP$2,FALSE)),"",VLOOKUP($B18,'[1]1718  Exp_Rev Access'!$F$7:$GK$318,$DP$2,FALSE))</f>
        <v>0</v>
      </c>
      <c r="DQ18" s="90">
        <f>IF(ISNA(VLOOKUP($B18,'[1]1718  Exp_Rev Access'!$F$7:$GK$318,$DQ$2,FALSE)),"",VLOOKUP($B18,'[1]1718  Exp_Rev Access'!$F$7:$GK$318,$DQ$2,FALSE))</f>
        <v>0</v>
      </c>
      <c r="DR18" s="90">
        <f>IF(ISNA(VLOOKUP($B18,'[1]1718  Exp_Rev Access'!$F$7:$GK$318,$DR$2,FALSE)),"",VLOOKUP($B18,'[1]1718  Exp_Rev Access'!$F$7:$GK$318,$DR$2,FALSE))</f>
        <v>0</v>
      </c>
      <c r="DS18" s="90">
        <f>IF(ISNA(VLOOKUP($B18,'[1]1718  Exp_Rev Access'!$F$7:$GK$318,$DS$2,FALSE)),"",VLOOKUP($B18,'[1]1718  Exp_Rev Access'!$F$7:$GK$318,$DS$2,FALSE))</f>
        <v>0</v>
      </c>
      <c r="DT18" s="90">
        <f>IF(ISNA(VLOOKUP($B18,'[1]1718  Exp_Rev Access'!$F$7:$GK$318,$DT$2,FALSE)),"",VLOOKUP($B18,'[1]1718  Exp_Rev Access'!$F$7:$GK$318,$DT$2,FALSE))</f>
        <v>0</v>
      </c>
      <c r="DU18" s="90">
        <f>IF(ISNA(VLOOKUP($B18,'[1]1718  Exp_Rev Access'!$F$7:$GK$318,$DU$2,FALSE)),"",VLOOKUP($B18,'[1]1718  Exp_Rev Access'!$F$7:$GK$318,$DU$2,FALSE))</f>
        <v>0</v>
      </c>
      <c r="DV18" s="90">
        <f>IF(ISNA(VLOOKUP($B18,'[1]1718  Exp_Rev Access'!$F$7:$GK$318,$DV$2,FALSE)),"",VLOOKUP($B18,'[1]1718  Exp_Rev Access'!$F$7:$GK$318,$DV$2,FALSE))</f>
        <v>0</v>
      </c>
      <c r="DW18" s="90">
        <f>IF(ISNA(VLOOKUP($B18,'[1]1718  Exp_Rev Access'!$F$7:$GK$318,$DW$2,FALSE)),"",VLOOKUP($B18,'[1]1718  Exp_Rev Access'!$F$7:$GK$318,$DW$2,FALSE))</f>
        <v>0</v>
      </c>
      <c r="DX18" s="90">
        <f>IF(ISNA(VLOOKUP($B18,'[1]1718  Exp_Rev Access'!$F$7:$GK$318,$DX$2,FALSE)),"",VLOOKUP($B18,'[1]1718  Exp_Rev Access'!$F$7:$GK$318,$DX$2,FALSE))</f>
        <v>0</v>
      </c>
      <c r="DY18" s="90">
        <f>IF(ISNA(VLOOKUP($B18,'[1]1718  Exp_Rev Access'!$F$7:$GK$318,$DY$2,FALSE)),"",VLOOKUP($B18,'[1]1718  Exp_Rev Access'!$F$7:$GK$318,$DY$2,FALSE))</f>
        <v>0</v>
      </c>
      <c r="DZ18" s="90">
        <f>IF(ISNA(VLOOKUP($B18,'[1]1718  Exp_Rev Access'!$F$7:$GK$318,$DZ$2,FALSE)),"",VLOOKUP($B18,'[1]1718  Exp_Rev Access'!$F$7:$GK$318,$DZ$2,FALSE))</f>
        <v>0</v>
      </c>
      <c r="EA18" s="90">
        <f>IF(ISNA(VLOOKUP($B18,'[1]1718  Exp_Rev Access'!$F$7:$GK$318,$EA$2,FALSE)),"",VLOOKUP($B18,'[1]1718  Exp_Rev Access'!$F$7:$GK$318,$EA$2,FALSE))</f>
        <v>0</v>
      </c>
      <c r="EB18" s="90">
        <f>IF(ISNA(VLOOKUP($B18,'[1]1718  Exp_Rev Access'!$F$7:$GK$318,$EB$2,FALSE)),"",VLOOKUP($B18,'[1]1718  Exp_Rev Access'!$F$7:$GK$318,$EB$2,FALSE))</f>
        <v>0</v>
      </c>
      <c r="EC18" s="90">
        <f>IF(ISNA(VLOOKUP($B18,'[1]1718  Exp_Rev Access'!$F$7:$GK$318,$EC$2,FALSE)),"",VLOOKUP($B18,'[1]1718  Exp_Rev Access'!$F$7:$GK$318,$EC$2,FALSE))</f>
        <v>0</v>
      </c>
      <c r="ED18" s="90">
        <f>IF(ISNA(VLOOKUP($B18,'[1]1718  Exp_Rev Access'!$F$7:$GK$318,$ED$2,FALSE)),"",VLOOKUP($B18,'[1]1718  Exp_Rev Access'!$F$7:$GK$318,$ED$2,FALSE))</f>
        <v>0</v>
      </c>
      <c r="EE18" s="90">
        <f>IF(ISNA(VLOOKUP($B18,'[1]1718  Exp_Rev Access'!$F$7:$GK$318,$EE$2,FALSE)),"",VLOOKUP($B18,'[1]1718  Exp_Rev Access'!$F$7:$GK$318,$EE$2,FALSE))</f>
        <v>0</v>
      </c>
      <c r="EF18" s="90">
        <f>IF(ISNA(VLOOKUP($B18,'[1]1718  Exp_Rev Access'!$F$7:$GK$318,$EF$2,FALSE)),"",VLOOKUP($B18,'[1]1718  Exp_Rev Access'!$F$7:$GK$318,$EF$2,FALSE))</f>
        <v>0</v>
      </c>
      <c r="EG18" s="90">
        <f>IF(ISNA(VLOOKUP($B18,'[1]1718  Exp_Rev Access'!$F$7:$GK$318,$EG$2,FALSE)),"",VLOOKUP($B18,'[1]1718  Exp_Rev Access'!$F$7:$GK$318,$EG$2,FALSE))</f>
        <v>0</v>
      </c>
      <c r="EH18" s="90">
        <f>IF(ISNA(VLOOKUP($B18,'[1]1718  Exp_Rev Access'!$F$7:$GK$318,$EH$2,FALSE)),"",VLOOKUP($B18,'[1]1718  Exp_Rev Access'!$F$7:$GK$318,$EH$2,FALSE))</f>
        <v>0</v>
      </c>
      <c r="EI18" s="90">
        <f>IF(ISNA(VLOOKUP($B18,'[1]1718  Exp_Rev Access'!$F$7:$GK$318,$EI$2,FALSE)),"",VLOOKUP($B18,'[1]1718  Exp_Rev Access'!$F$7:$GK$318,$EI$2,FALSE))</f>
        <v>0</v>
      </c>
      <c r="EJ18" s="90">
        <f>IF(ISNA(VLOOKUP($B18,'[1]1718  Exp_Rev Access'!$F$7:$GK$318,$EJ$2,FALSE)),"",VLOOKUP($B18,'[1]1718  Exp_Rev Access'!$F$7:$GK$318,$EJ$2,FALSE))</f>
        <v>0</v>
      </c>
      <c r="EK18" s="90">
        <f>IF(ISNA(VLOOKUP($B18,'[1]1718  Exp_Rev Access'!$F$7:$GK$318,$EK$2,FALSE)),"",VLOOKUP($B18,'[1]1718  Exp_Rev Access'!$F$7:$GK$318,$EK$2,FALSE))</f>
        <v>0</v>
      </c>
      <c r="EL18" s="90">
        <f>IF(ISNA(VLOOKUP($B18,'[1]1718  Exp_Rev Access'!$F$7:$GK$318,$EL$2,FALSE)),"",VLOOKUP($B18,'[1]1718  Exp_Rev Access'!$F$7:$GK$318,$EL$2,FALSE))</f>
        <v>0</v>
      </c>
      <c r="EM18" s="90">
        <f>IF(ISNA(VLOOKUP($B18,'[1]1718  Exp_Rev Access'!$F$7:$GK$318,$EM$2,FALSE)),"",VLOOKUP($B18,'[1]1718  Exp_Rev Access'!$F$7:$GK$318,$EM$2,FALSE))</f>
        <v>0</v>
      </c>
      <c r="EN18" s="90">
        <f>IF(ISNA(VLOOKUP($B18,'[1]1718  Exp_Rev Access'!$F$7:$GK$318,$EN$2,FALSE)),"",VLOOKUP($B18,'[1]1718  Exp_Rev Access'!$F$7:$GK$318,$EN$2,FALSE))</f>
        <v>0</v>
      </c>
      <c r="EO18" s="90">
        <f>IF(ISNA(VLOOKUP($B18,'[1]1718  Exp_Rev Access'!$F$7:$GK$318,$EO$2,FALSE)),"",VLOOKUP($B18,'[1]1718  Exp_Rev Access'!$F$7:$GK$318,$EO$2,FALSE))</f>
        <v>9644</v>
      </c>
      <c r="EP18" s="90">
        <f>IF(ISNA(VLOOKUP($B18,'[1]1718  Exp_Rev Access'!$F$7:$GK$318,$EP$2,FALSE)),"",VLOOKUP($B18,'[1]1718  Exp_Rev Access'!$F$7:$GK$318,$EP$2,FALSE))</f>
        <v>0</v>
      </c>
      <c r="EQ18" s="90">
        <f>IF(ISNA(VLOOKUP($B18,'[1]1718  Exp_Rev Access'!$F$7:$GK$318,$EQ$2,FALSE)),"",VLOOKUP($B18,'[1]1718  Exp_Rev Access'!$F$7:$GK$318,$EQ$2,FALSE))</f>
        <v>0</v>
      </c>
      <c r="ER18" s="90">
        <f>IF(ISNA(VLOOKUP($B18,'[1]1718  Exp_Rev Access'!$F$7:$GK$318,$ER$2,FALSE)),"",VLOOKUP($B18,'[1]1718  Exp_Rev Access'!$F$7:$GK$318,$ER$2,FALSE))</f>
        <v>0</v>
      </c>
      <c r="ES18" s="90">
        <f>IF(ISNA(VLOOKUP($B18,'[1]1718  Exp_Rev Access'!$F$7:$GK$318,$ES$2,FALSE)),"",VLOOKUP($B18,'[1]1718  Exp_Rev Access'!$F$7:$GK$318,$ES$2,FALSE))</f>
        <v>0</v>
      </c>
      <c r="ET18" s="90">
        <f>IF(ISNA(VLOOKUP($B18,'[1]1718  Exp_Rev Access'!$F$7:$GK$318,$ET$2,FALSE)),"",VLOOKUP($B18,'[1]1718  Exp_Rev Access'!$F$7:$GK$318,$ET$2,FALSE))</f>
        <v>0</v>
      </c>
      <c r="EU18" s="90">
        <f>IF(ISNA(VLOOKUP($B18,'[1]1718  Exp_Rev Access'!$F$7:$GK$318,$EU$2,FALSE)),"",VLOOKUP($B18,'[1]1718  Exp_Rev Access'!$F$7:$GK$318,$EU$2,FALSE))</f>
        <v>0</v>
      </c>
      <c r="EV18" s="90">
        <f>IF(ISNA(VLOOKUP($B18,'[1]1718  Exp_Rev Access'!$F$7:$GK$318,$EV$2,FALSE)),"",VLOOKUP($B18,'[1]1718  Exp_Rev Access'!$F$7:$GK$318,$EV$2,FALSE))</f>
        <v>35171.4</v>
      </c>
      <c r="EW18" s="90">
        <f>IF(ISNA(VLOOKUP($B18,'[1]1718  Exp_Rev Access'!$F$7:$GK$318,$EW$2,FALSE)),"",VLOOKUP($B18,'[1]1718  Exp_Rev Access'!$F$7:$GK$318,$EW$2,FALSE))</f>
        <v>0</v>
      </c>
      <c r="EX18" s="90">
        <f>IF(ISNA(VLOOKUP($B18,'[1]1718  Exp_Rev Access'!$F$7:$GK$318,$EX$2,FALSE)),"",VLOOKUP($B18,'[1]1718  Exp_Rev Access'!$F$7:$GK$318,$EX$2,FALSE))</f>
        <v>0</v>
      </c>
      <c r="EY18" s="90">
        <f>IF(ISNA(VLOOKUP($B18,'[1]1718  Exp_Rev Access'!$F$7:$GK$318,$EY$2,FALSE)),"",VLOOKUP($B18,'[1]1718  Exp_Rev Access'!$F$7:$GK$318,$EY$2,FALSE))</f>
        <v>0</v>
      </c>
      <c r="EZ18" s="90">
        <f>IF(ISNA(VLOOKUP($B18,'[1]1718  Exp_Rev Access'!$F$7:$GK$318,$EZ$2,FALSE)),"",VLOOKUP($B18,'[1]1718  Exp_Rev Access'!$F$7:$GK$318,$EZ$2,FALSE))</f>
        <v>0</v>
      </c>
      <c r="FA18" s="90">
        <f>IF(ISNA(VLOOKUP($B18,'[1]1718  Exp_Rev Access'!$F$7:$GK$318,$FA$2,FALSE)),"",VLOOKUP($B18,'[1]1718  Exp_Rev Access'!$F$7:$GK$318,$FA$2,FALSE))</f>
        <v>0</v>
      </c>
      <c r="FB18" s="90">
        <f>IF(ISNA(VLOOKUP($B18,'[1]1718  Exp_Rev Access'!$F$7:$GK$318,$FB$2,FALSE)),"",VLOOKUP($B18,'[1]1718  Exp_Rev Access'!$F$7:$GK$318,$FB$2,FALSE))</f>
        <v>0</v>
      </c>
      <c r="FC18" s="90">
        <f>IF(ISNA(VLOOKUP($B18,'[1]1718  Exp_Rev Access'!$F$7:$GK$318,$FC$2,FALSE)),"",VLOOKUP($B18,'[1]1718  Exp_Rev Access'!$F$7:$GK$318,$FC$2,FALSE))</f>
        <v>0</v>
      </c>
      <c r="FD18" s="90">
        <f>IF(ISNA(VLOOKUP($B18,'[1]1718  Exp_Rev Access'!$F$7:$GK$318,$FD$2,FALSE)),"",VLOOKUP($B18,'[1]1718  Exp_Rev Access'!$F$7:$GK$318,$FD$2,FALSE))</f>
        <v>0</v>
      </c>
      <c r="FE18" s="90">
        <f>IF(ISNA(VLOOKUP($B18,'[1]1718  Exp_Rev Access'!$F$7:$GK$318,$FE$2,FALSE)),"",VLOOKUP($B18,'[1]1718  Exp_Rev Access'!$F$7:$GK$318,$FE$2,FALSE))</f>
        <v>0</v>
      </c>
      <c r="FF18" s="90">
        <f>IF(ISNA(VLOOKUP($B18,'[1]1718  Exp_Rev Access'!$F$7:$GK$318,$FF$2,FALSE)),"",VLOOKUP($B18,'[1]1718  Exp_Rev Access'!$F$7:$GK$318,$FF$2,FALSE))</f>
        <v>0</v>
      </c>
      <c r="FG18" s="90">
        <f>IF(ISNA(VLOOKUP($B18,'[1]1718  Exp_Rev Access'!$F$7:$GK$318,$FG$2,FALSE)),"",VLOOKUP($B18,'[1]1718  Exp_Rev Access'!$F$7:$GK$318,$FG$2,FALSE))</f>
        <v>0</v>
      </c>
      <c r="FH18" s="90">
        <f>IF(ISNA(VLOOKUP($B18,'[1]1718  Exp_Rev Access'!$F$7:$GK$318,$FH$2,FALSE)),"",VLOOKUP($B18,'[1]1718  Exp_Rev Access'!$F$7:$GK$318,$FH$2,FALSE))</f>
        <v>0</v>
      </c>
      <c r="FI18" s="90">
        <f>IF(ISNA(VLOOKUP($B18,'[1]1718  Exp_Rev Access'!$F$7:$GK$318,$FI$2,FALSE)),"",VLOOKUP($B18,'[1]1718  Exp_Rev Access'!$F$7:$GK$318,$FI$2,FALSE))</f>
        <v>0</v>
      </c>
      <c r="FJ18" s="90">
        <f>IF(ISNA(VLOOKUP($B18,'[1]1718  Exp_Rev Access'!$F$7:$GK$318,$FJ$2,FALSE)),"",VLOOKUP($B18,'[1]1718  Exp_Rev Access'!$F$7:$GK$318,$FJ$2,FALSE))</f>
        <v>0</v>
      </c>
      <c r="FK18" s="90">
        <f>IF(ISNA(VLOOKUP($B18,'[1]1718  Exp_Rev Access'!$F$7:$GK$318,$FK$2,FALSE)),"",VLOOKUP($B18,'[1]1718  Exp_Rev Access'!$F$7:$GK$318,$FK$2,FALSE))</f>
        <v>0</v>
      </c>
      <c r="FL18" s="90">
        <f>IF(ISNA(VLOOKUP($B18,'[1]1718  Exp_Rev Access'!$F$7:$GK$318,$FL$2,FALSE)),"",VLOOKUP($B18,'[1]1718  Exp_Rev Access'!$F$7:$GK$318,$FL$2,FALSE))</f>
        <v>0</v>
      </c>
      <c r="FM18" s="90">
        <f>IF(ISNA(VLOOKUP($B18,'[1]1718  Exp_Rev Access'!$F$7:$GK$318,$FM$2,FALSE)),"",VLOOKUP($B18,'[1]1718  Exp_Rev Access'!$F$7:$GK$318,$FM$2,FALSE))</f>
        <v>0</v>
      </c>
      <c r="FN18" s="90">
        <f>IF(ISNA(VLOOKUP($B18,'[1]1718  Exp_Rev Access'!$F$7:$GK$318,$FN$2,FALSE)),"",VLOOKUP($B18,'[1]1718  Exp_Rev Access'!$F$7:$GK$318,$FN$2,FALSE))</f>
        <v>0</v>
      </c>
      <c r="FO18" s="90">
        <f>IF(ISNA(VLOOKUP($B18,'[1]1718  Exp_Rev Access'!$F$7:$GK$318,$FO$2,FALSE)),"",VLOOKUP($B18,'[1]1718  Exp_Rev Access'!$F$7:$GK$318,$FO$2,FALSE))</f>
        <v>0</v>
      </c>
      <c r="FP18" s="90">
        <f>IF(ISNA(VLOOKUP($B18,'[1]1718  Exp_Rev Access'!$F$7:$GK$318,$FP$2,FALSE)),"",VLOOKUP($B18,'[1]1718  Exp_Rev Access'!$F$7:$GK$318,$FP$2,FALSE))</f>
        <v>0</v>
      </c>
      <c r="FQ18" s="90">
        <f>IF(ISNA(VLOOKUP($B18,'[1]1718  Exp_Rev Access'!$F$7:$GK$318,$FQ$2,FALSE)),"",VLOOKUP($B18,'[1]1718  Exp_Rev Access'!$F$7:$GK$318,$FQ$2,FALSE))</f>
        <v>0</v>
      </c>
      <c r="FR18" s="90">
        <f>IF(ISNA(VLOOKUP($B18,'[1]1718  Exp_Rev Access'!$F$7:$GK$318,$FR$2,FALSE)),"",VLOOKUP($B18,'[1]1718  Exp_Rev Access'!$F$7:$GK$318,$FR$2,FALSE))</f>
        <v>0</v>
      </c>
      <c r="FS18" s="56">
        <f t="shared" ref="FS18:FS19" si="56">SUM(CH18:FR18)</f>
        <v>406357.7</v>
      </c>
      <c r="FT18" s="92">
        <f t="shared" ref="FT18:FT19" si="57">FS18/E18</f>
        <v>4.9327847403743838E-2</v>
      </c>
      <c r="FU18" s="94">
        <f t="shared" ref="FU18:FU19" si="58">FS18/D18</f>
        <v>642.21907892657339</v>
      </c>
      <c r="FV18" s="95">
        <f>IF(ISNA(VLOOKUP($B18,'[1]1718  Exp_Rev Access'!$F$7:$GK$318,$FV$2,FALSE)),"",VLOOKUP($B18,'[1]1718  Exp_Rev Access'!$F$7:$GK$318,$FV$2,FALSE))</f>
        <v>0</v>
      </c>
      <c r="FW18" s="95">
        <f>IF(ISNA(VLOOKUP($B18,'[1]1718  Exp_Rev Access'!$F$7:$GK$318,$FW$2,FALSE)),"",VLOOKUP($B18,'[1]1718  Exp_Rev Access'!$F$7:$GK$318,$FW$2,FALSE))</f>
        <v>0</v>
      </c>
      <c r="FX18" s="95">
        <f>IF(ISNA(VLOOKUP($B18,'[1]1718  Exp_Rev Access'!$F$7:$GK$318,$FX$2,FALSE)),"",VLOOKUP($B18,'[1]1718  Exp_Rev Access'!$F$7:$GK$318,$FX$2,FALSE))</f>
        <v>0</v>
      </c>
      <c r="FY18" s="95">
        <f>IF(ISNA(VLOOKUP($B18,'[1]1718  Exp_Rev Access'!$F$7:$GK$318,$FY$2,FALSE)),"",VLOOKUP($B18,'[1]1718  Exp_Rev Access'!$F$7:$GK$318,$FY$2,FALSE))</f>
        <v>0</v>
      </c>
      <c r="FZ18" s="95">
        <f>IF(ISNA(VLOOKUP($B18,'[1]1718  Exp_Rev Access'!$F$7:$GK$318,$FZ$2,FALSE)),"",VLOOKUP($B18,'[1]1718  Exp_Rev Access'!$F$7:$GK$318,$FZ$2,FALSE))</f>
        <v>0</v>
      </c>
      <c r="GA18" s="95">
        <f>IF(ISNA(VLOOKUP($B18,'[1]1718  Exp_Rev Access'!$F$7:$GK$318,$GA$2,FALSE)),"",VLOOKUP($B18,'[1]1718  Exp_Rev Access'!$F$7:$GK$318,$GA$2,FALSE))</f>
        <v>0</v>
      </c>
      <c r="GB18" s="95">
        <f>IF(ISNA(VLOOKUP($B18,'[1]1718  Exp_Rev Access'!$F$7:$GK$318,$GB$2,FALSE)),"",VLOOKUP($B18,'[1]1718  Exp_Rev Access'!$F$7:$GK$318,$GB$2,FALSE))</f>
        <v>0</v>
      </c>
      <c r="GC18" s="95">
        <f>IF(ISNA(VLOOKUP($B18,'[1]1718  Exp_Rev Access'!$F$7:$GK$318,$GC$2,FALSE)),"",VLOOKUP($B18,'[1]1718  Exp_Rev Access'!$F$7:$GK$318,$GC$2,FALSE))</f>
        <v>0</v>
      </c>
      <c r="GD18" s="95">
        <f>IF(ISNA(VLOOKUP($B18,'[1]1718  Exp_Rev Access'!$F$7:$GK$318,$GD$2,FALSE)),"",VLOOKUP($B18,'[1]1718  Exp_Rev Access'!$F$7:$GK$318,$GD$2,FALSE))</f>
        <v>0</v>
      </c>
      <c r="GE18" s="95">
        <f>IF(ISNA(VLOOKUP($B18,'[1]1718  Exp_Rev Access'!$F$7:$GK$318,$GE$2,FALSE)),"",VLOOKUP($B18,'[1]1718  Exp_Rev Access'!$F$7:$GK$318,$GE$2,FALSE))</f>
        <v>0</v>
      </c>
      <c r="GF18" s="95">
        <f>IF(ISNA(VLOOKUP($B18,'[1]1718  Exp_Rev Access'!$F$7:$GK$318,$GF$2,FALSE)),"",VLOOKUP($B18,'[1]1718  Exp_Rev Access'!$F$7:$GK$318,$GF$2,FALSE))</f>
        <v>0</v>
      </c>
      <c r="GG18" s="95">
        <f>IF(ISNA(VLOOKUP($B18,'[1]1718  Exp_Rev Access'!$F$7:$GK$318,$GG$2,FALSE)),"",VLOOKUP($B18,'[1]1718  Exp_Rev Access'!$F$7:$GK$318,$GG$2,FALSE))</f>
        <v>0</v>
      </c>
      <c r="GH18" s="95">
        <f>IF(ISNA(VLOOKUP($B18,'[1]1718  Exp_Rev Access'!$F$7:$GK$318,$GH$2,FALSE)),"",VLOOKUP($B18,'[1]1718  Exp_Rev Access'!$F$7:$GK$318,$GH$2,FALSE))</f>
        <v>0</v>
      </c>
      <c r="GI18" s="95">
        <f>IF(ISNA(VLOOKUP($B18,'[1]1718  Exp_Rev Access'!$F$7:$GK$318,$GI$2,FALSE)),"",VLOOKUP($B18,'[1]1718  Exp_Rev Access'!$F$7:$GK$318,$GI$2,FALSE))</f>
        <v>0</v>
      </c>
      <c r="GJ18" s="95">
        <f>IF(ISNA(VLOOKUP($B18,'[1]1718  Exp_Rev Access'!$F$7:$GK$318,$GJ$2,FALSE)),"",VLOOKUP($B18,'[1]1718  Exp_Rev Access'!$F$7:$GK$318,$GJ$2,FALSE))</f>
        <v>0</v>
      </c>
      <c r="GK18" s="95">
        <f>IF(ISNA(VLOOKUP($B18,'[1]1718  Exp_Rev Access'!$F$7:$GK$318,$GK$2,FALSE)),"",VLOOKUP($B18,'[1]1718  Exp_Rev Access'!$F$7:$GK$318,$GK$2,FALSE))</f>
        <v>2487.9899999999998</v>
      </c>
      <c r="GL18" s="95">
        <f>IF(ISNA(VLOOKUP($B18,'[1]1718  Exp_Rev Access'!$F$7:$GK$318,$GL$2,FALSE)),"",VLOOKUP($B18,'[1]1718  Exp_Rev Access'!$F$7:$GK$318,$GL$2,FALSE))</f>
        <v>0</v>
      </c>
      <c r="GM18" s="95">
        <f>IF(ISNA(VLOOKUP($B18,'[1]1718  Exp_Rev Access'!$F$7:$GK$318,$GM$2,FALSE)),"",VLOOKUP($B18,'[1]1718  Exp_Rev Access'!$F$7:$GK$318,$GM$2,FALSE))</f>
        <v>0</v>
      </c>
      <c r="GN18" s="95">
        <f>IF(ISNA(VLOOKUP($B18,'[1]1718  Exp_Rev Access'!$F$7:$GK$318,$GN$2,FALSE)),"",VLOOKUP($B18,'[1]1718  Exp_Rev Access'!$F$7:$GK$318,$GN$2,FALSE))</f>
        <v>0</v>
      </c>
      <c r="GO18" s="95">
        <f>IF(ISNA(VLOOKUP($B18,'[1]1718  Exp_Rev Access'!$F$7:$GK$318,$GO$2,FALSE)),"",VLOOKUP($B18,'[1]1718  Exp_Rev Access'!$F$7:$GK$318,$GO$2,FALSE))</f>
        <v>0</v>
      </c>
      <c r="GP18" s="95">
        <f>IF(ISNA(VLOOKUP($B18,'[1]1718  Exp_Rev Access'!$F$7:$GK$318,$GP$2,FALSE)),"",VLOOKUP($B18,'[1]1718  Exp_Rev Access'!$F$7:$GK$318,$GP$2,FALSE))</f>
        <v>0</v>
      </c>
      <c r="GQ18" s="95">
        <f>IF(ISNA(VLOOKUP($B18,'[1]1718  Exp_Rev Access'!$F$7:$GK$318,$GQ$2,FALSE)),"",VLOOKUP($B18,'[1]1718  Exp_Rev Access'!$F$7:$GK$318,$GQ$2,FALSE))</f>
        <v>0</v>
      </c>
      <c r="GR18" s="95">
        <f>IF(ISNA(VLOOKUP($B18,'[1]1718  Exp_Rev Access'!$F$7:$GK$318,$GR$2,FALSE)),"",VLOOKUP($B18,'[1]1718  Exp_Rev Access'!$F$7:$GK$318,$GR$2,FALSE))</f>
        <v>0</v>
      </c>
      <c r="GS18" s="95">
        <f>IF(ISNA(VLOOKUP($B18,'[1]1718  Exp_Rev Access'!$F$7:$GK$318,$GS$2,FALSE)),"",VLOOKUP($B18,'[1]1718  Exp_Rev Access'!$F$7:$GK$318,$GS$2,FALSE))</f>
        <v>0</v>
      </c>
      <c r="GT18" s="95">
        <f>IF(ISNA(VLOOKUP($B18,'[1]1718  Exp_Rev Access'!$F$7:$GK$318,$GT$2,FALSE)),"",VLOOKUP($B18,'[1]1718  Exp_Rev Access'!$F$7:$GK$318,$GT$2,FALSE))</f>
        <v>0</v>
      </c>
      <c r="GU18" s="56">
        <f t="shared" ref="GU18:GU19" si="59">SUM(FV18:GT18)</f>
        <v>2487.9899999999998</v>
      </c>
      <c r="GV18" s="92">
        <f t="shared" ref="GV18:GV19" si="60">GU18/E18</f>
        <v>3.0201763387783869E-4</v>
      </c>
      <c r="GW18" s="96">
        <f t="shared" ref="GW18:GW19" si="61">GU18/D18</f>
        <v>3.9320890097038279</v>
      </c>
    </row>
    <row r="19" spans="1:222" s="97" customFormat="1" x14ac:dyDescent="0.3">
      <c r="A19" s="98"/>
      <c r="B19" s="99"/>
      <c r="C19" s="82" t="s">
        <v>185</v>
      </c>
      <c r="D19" s="100">
        <f>SUM(D17:D18)</f>
        <v>3280.45</v>
      </c>
      <c r="E19" s="101">
        <f>SUM(E17:E18)</f>
        <v>41985983.390000001</v>
      </c>
      <c r="F19" s="102">
        <f>SUM(F17:F18)</f>
        <v>41985983.390000001</v>
      </c>
      <c r="G19" s="59">
        <f>F19-E19</f>
        <v>0</v>
      </c>
      <c r="H19" s="102">
        <f>SUM(H17:H18)</f>
        <v>6407895.1400000006</v>
      </c>
      <c r="I19" s="102">
        <f t="shared" ref="I19:M19" si="62">SUM(I17:I18)</f>
        <v>0</v>
      </c>
      <c r="J19" s="102">
        <f t="shared" si="62"/>
        <v>22425.27</v>
      </c>
      <c r="K19" s="102">
        <f t="shared" si="62"/>
        <v>0</v>
      </c>
      <c r="L19" s="102">
        <f t="shared" si="62"/>
        <v>0</v>
      </c>
      <c r="M19" s="102">
        <f t="shared" si="62"/>
        <v>0</v>
      </c>
      <c r="N19" s="102">
        <f t="shared" si="47"/>
        <v>6430320.4100000001</v>
      </c>
      <c r="O19" s="58">
        <f t="shared" si="48"/>
        <v>0.1531539787997806</v>
      </c>
      <c r="P19" s="102">
        <f t="shared" si="49"/>
        <v>1960.1946104955114</v>
      </c>
      <c r="Q19" s="103">
        <f>SUM(Q17:Q18)</f>
        <v>7952</v>
      </c>
      <c r="R19" s="103">
        <f t="shared" ref="R19:AL19" si="63">SUM(R17:R18)</f>
        <v>0</v>
      </c>
      <c r="S19" s="103">
        <f t="shared" si="63"/>
        <v>8439.4</v>
      </c>
      <c r="T19" s="103">
        <f t="shared" si="63"/>
        <v>0</v>
      </c>
      <c r="U19" s="103">
        <f t="shared" si="63"/>
        <v>0</v>
      </c>
      <c r="V19" s="103">
        <f t="shared" si="63"/>
        <v>0</v>
      </c>
      <c r="W19" s="103">
        <f t="shared" si="63"/>
        <v>0</v>
      </c>
      <c r="X19" s="103">
        <f t="shared" si="63"/>
        <v>0</v>
      </c>
      <c r="Y19" s="103">
        <f t="shared" si="63"/>
        <v>22807.759999999998</v>
      </c>
      <c r="Z19" s="103">
        <f t="shared" si="63"/>
        <v>5978</v>
      </c>
      <c r="AA19" s="103">
        <f t="shared" si="63"/>
        <v>0</v>
      </c>
      <c r="AB19" s="103">
        <f t="shared" si="63"/>
        <v>0</v>
      </c>
      <c r="AC19" s="103">
        <f t="shared" si="63"/>
        <v>75721.88</v>
      </c>
      <c r="AD19" s="103">
        <f t="shared" si="63"/>
        <v>326859.86</v>
      </c>
      <c r="AE19" s="103">
        <f t="shared" si="63"/>
        <v>66507.259999999995</v>
      </c>
      <c r="AF19" s="103">
        <f t="shared" si="63"/>
        <v>0</v>
      </c>
      <c r="AG19" s="103">
        <f t="shared" si="63"/>
        <v>28896.74</v>
      </c>
      <c r="AH19" s="103">
        <f t="shared" si="63"/>
        <v>3119.6800000000003</v>
      </c>
      <c r="AI19" s="103">
        <f t="shared" si="63"/>
        <v>124727.39</v>
      </c>
      <c r="AJ19" s="103">
        <f t="shared" si="63"/>
        <v>3037.16</v>
      </c>
      <c r="AK19" s="103">
        <f t="shared" si="63"/>
        <v>42642.619999999995</v>
      </c>
      <c r="AL19" s="103">
        <f t="shared" si="63"/>
        <v>178413.16</v>
      </c>
      <c r="AM19" s="102">
        <f t="shared" si="50"/>
        <v>895102.91000000015</v>
      </c>
      <c r="AN19" s="61">
        <f t="shared" si="51"/>
        <v>2.1319088841758344E-2</v>
      </c>
      <c r="AO19" s="59">
        <f t="shared" si="52"/>
        <v>272.85979362587454</v>
      </c>
      <c r="AP19" s="103">
        <f>SUM(AP17:AP18)</f>
        <v>22146605.210000001</v>
      </c>
      <c r="AQ19" s="103">
        <f t="shared" ref="AQ19:AT19" si="64">SUM(AQ17:AQ18)</f>
        <v>595881.43000000005</v>
      </c>
      <c r="AR19" s="103">
        <f t="shared" si="64"/>
        <v>2587923.12</v>
      </c>
      <c r="AS19" s="103">
        <f t="shared" si="64"/>
        <v>0</v>
      </c>
      <c r="AT19" s="103">
        <f t="shared" si="64"/>
        <v>0</v>
      </c>
      <c r="AU19" s="102">
        <f t="shared" si="53"/>
        <v>25330409.760000002</v>
      </c>
      <c r="AV19" s="64">
        <f t="shared" si="54"/>
        <v>0.60330633499066888</v>
      </c>
      <c r="AW19" s="102">
        <f t="shared" si="55"/>
        <v>7721.6265329451762</v>
      </c>
      <c r="AX19" s="103">
        <f>SUM(AX17:AX18)</f>
        <v>1190</v>
      </c>
      <c r="AY19" s="103">
        <f t="shared" ref="AY19:BU19" si="65">SUM(AY17:AY18)</f>
        <v>3056886.28</v>
      </c>
      <c r="AZ19" s="103">
        <f t="shared" si="65"/>
        <v>316077.93</v>
      </c>
      <c r="BA19" s="103">
        <f t="shared" si="65"/>
        <v>0</v>
      </c>
      <c r="BB19" s="103">
        <f t="shared" si="65"/>
        <v>0</v>
      </c>
      <c r="BC19" s="103">
        <f t="shared" si="65"/>
        <v>1264544.53</v>
      </c>
      <c r="BD19" s="103">
        <f t="shared" si="65"/>
        <v>0</v>
      </c>
      <c r="BE19" s="103">
        <f t="shared" si="65"/>
        <v>267482.55</v>
      </c>
      <c r="BF19" s="103">
        <f t="shared" si="65"/>
        <v>0</v>
      </c>
      <c r="BG19" s="103">
        <f t="shared" si="65"/>
        <v>34294.480000000003</v>
      </c>
      <c r="BH19" s="103">
        <f t="shared" si="65"/>
        <v>74766.41</v>
      </c>
      <c r="BI19" s="103">
        <f t="shared" si="65"/>
        <v>0</v>
      </c>
      <c r="BJ19" s="103">
        <f t="shared" si="65"/>
        <v>31473.02</v>
      </c>
      <c r="BK19" s="103">
        <f t="shared" si="65"/>
        <v>1069083.56</v>
      </c>
      <c r="BL19" s="103">
        <f t="shared" si="65"/>
        <v>2500</v>
      </c>
      <c r="BM19" s="103">
        <f t="shared" si="65"/>
        <v>0</v>
      </c>
      <c r="BN19" s="103">
        <f t="shared" si="65"/>
        <v>0</v>
      </c>
      <c r="BO19" s="103">
        <f t="shared" si="65"/>
        <v>0</v>
      </c>
      <c r="BP19" s="103">
        <f t="shared" si="65"/>
        <v>0</v>
      </c>
      <c r="BQ19" s="103">
        <f t="shared" si="65"/>
        <v>291.04000000000002</v>
      </c>
      <c r="BR19" s="103">
        <f t="shared" si="65"/>
        <v>0</v>
      </c>
      <c r="BS19" s="103">
        <f t="shared" si="65"/>
        <v>0</v>
      </c>
      <c r="BT19" s="103">
        <f t="shared" si="65"/>
        <v>0</v>
      </c>
      <c r="BU19" s="103">
        <f t="shared" si="65"/>
        <v>0</v>
      </c>
      <c r="BV19" s="102">
        <f t="shared" si="35"/>
        <v>6118589.7999999998</v>
      </c>
      <c r="BW19" s="61">
        <f>BV19/E19</f>
        <v>0.14572934360416323</v>
      </c>
      <c r="BX19" s="59">
        <f>BV19/D19</f>
        <v>1865.1678275846302</v>
      </c>
      <c r="BY19" s="90">
        <f>SUM(BY17:BY18)</f>
        <v>0</v>
      </c>
      <c r="BZ19" s="90">
        <f t="shared" ref="BZ19:CD19" si="66">SUM(BZ17:BZ18)</f>
        <v>0</v>
      </c>
      <c r="CA19" s="90">
        <f t="shared" si="66"/>
        <v>0</v>
      </c>
      <c r="CB19" s="90">
        <f t="shared" si="66"/>
        <v>0</v>
      </c>
      <c r="CC19" s="90">
        <f t="shared" si="66"/>
        <v>29144.11</v>
      </c>
      <c r="CD19" s="90">
        <f t="shared" si="66"/>
        <v>0</v>
      </c>
      <c r="CE19" s="56">
        <f t="shared" si="36"/>
        <v>29144.11</v>
      </c>
      <c r="CF19" s="61">
        <f t="shared" si="25"/>
        <v>6.9413903514622434E-4</v>
      </c>
      <c r="CG19" s="62">
        <f t="shared" si="46"/>
        <v>8.884180524013475</v>
      </c>
      <c r="CH19" s="103">
        <f>SUM(CH17:CH18)</f>
        <v>0</v>
      </c>
      <c r="CI19" s="103">
        <f t="shared" ref="CI19:ET19" si="67">SUM(CI17:CI18)</f>
        <v>0</v>
      </c>
      <c r="CJ19" s="103">
        <f t="shared" si="67"/>
        <v>0</v>
      </c>
      <c r="CK19" s="103">
        <f t="shared" si="67"/>
        <v>0</v>
      </c>
      <c r="CL19" s="103">
        <f t="shared" si="67"/>
        <v>0</v>
      </c>
      <c r="CM19" s="103">
        <f t="shared" si="67"/>
        <v>0</v>
      </c>
      <c r="CN19" s="103">
        <f t="shared" si="67"/>
        <v>0</v>
      </c>
      <c r="CO19" s="103">
        <f t="shared" si="67"/>
        <v>0</v>
      </c>
      <c r="CP19" s="103">
        <f t="shared" si="67"/>
        <v>0</v>
      </c>
      <c r="CQ19" s="103">
        <f t="shared" si="67"/>
        <v>765955.3</v>
      </c>
      <c r="CR19" s="103">
        <f t="shared" si="67"/>
        <v>0</v>
      </c>
      <c r="CS19" s="103">
        <f t="shared" si="67"/>
        <v>26862</v>
      </c>
      <c r="CT19" s="103">
        <f t="shared" si="67"/>
        <v>0</v>
      </c>
      <c r="CU19" s="103">
        <f t="shared" si="67"/>
        <v>926333.67999999993</v>
      </c>
      <c r="CV19" s="103">
        <f t="shared" si="67"/>
        <v>156892.22999999998</v>
      </c>
      <c r="CW19" s="103">
        <f t="shared" si="67"/>
        <v>0</v>
      </c>
      <c r="CX19" s="103">
        <f t="shared" si="67"/>
        <v>0</v>
      </c>
      <c r="CY19" s="103">
        <f t="shared" si="67"/>
        <v>0</v>
      </c>
      <c r="CZ19" s="103">
        <f t="shared" si="67"/>
        <v>0</v>
      </c>
      <c r="DA19" s="103">
        <f t="shared" si="67"/>
        <v>0</v>
      </c>
      <c r="DB19" s="103">
        <f t="shared" si="67"/>
        <v>0</v>
      </c>
      <c r="DC19" s="103">
        <f t="shared" si="67"/>
        <v>0</v>
      </c>
      <c r="DD19" s="103">
        <f t="shared" si="67"/>
        <v>0</v>
      </c>
      <c r="DE19" s="103">
        <f t="shared" si="67"/>
        <v>0</v>
      </c>
      <c r="DF19" s="103">
        <f t="shared" si="67"/>
        <v>0</v>
      </c>
      <c r="DG19" s="103">
        <f t="shared" si="67"/>
        <v>0</v>
      </c>
      <c r="DH19" s="103">
        <f t="shared" si="67"/>
        <v>15320.52</v>
      </c>
      <c r="DI19" s="103">
        <f t="shared" si="67"/>
        <v>1009543.21</v>
      </c>
      <c r="DJ19" s="103">
        <f t="shared" si="67"/>
        <v>0</v>
      </c>
      <c r="DK19" s="103">
        <f t="shared" si="67"/>
        <v>59540.67</v>
      </c>
      <c r="DL19" s="103">
        <f t="shared" si="67"/>
        <v>0</v>
      </c>
      <c r="DM19" s="103">
        <f t="shared" si="67"/>
        <v>0</v>
      </c>
      <c r="DN19" s="103">
        <f t="shared" si="67"/>
        <v>0</v>
      </c>
      <c r="DO19" s="103">
        <f t="shared" si="67"/>
        <v>0</v>
      </c>
      <c r="DP19" s="103">
        <f t="shared" si="67"/>
        <v>0</v>
      </c>
      <c r="DQ19" s="103">
        <f t="shared" si="67"/>
        <v>0</v>
      </c>
      <c r="DR19" s="103">
        <f t="shared" si="67"/>
        <v>0</v>
      </c>
      <c r="DS19" s="103">
        <f t="shared" si="67"/>
        <v>0</v>
      </c>
      <c r="DT19" s="103">
        <f t="shared" si="67"/>
        <v>0</v>
      </c>
      <c r="DU19" s="103">
        <f t="shared" si="67"/>
        <v>0</v>
      </c>
      <c r="DV19" s="103">
        <f t="shared" si="67"/>
        <v>0</v>
      </c>
      <c r="DW19" s="103">
        <f t="shared" si="67"/>
        <v>0</v>
      </c>
      <c r="DX19" s="103">
        <f t="shared" si="67"/>
        <v>0</v>
      </c>
      <c r="DY19" s="103">
        <f t="shared" si="67"/>
        <v>0</v>
      </c>
      <c r="DZ19" s="103">
        <f t="shared" si="67"/>
        <v>0</v>
      </c>
      <c r="EA19" s="103">
        <f t="shared" si="67"/>
        <v>0</v>
      </c>
      <c r="EB19" s="103">
        <f t="shared" si="67"/>
        <v>0</v>
      </c>
      <c r="EC19" s="103">
        <f t="shared" si="67"/>
        <v>0</v>
      </c>
      <c r="ED19" s="103">
        <f t="shared" si="67"/>
        <v>0</v>
      </c>
      <c r="EE19" s="103">
        <f t="shared" si="67"/>
        <v>0</v>
      </c>
      <c r="EF19" s="103">
        <f t="shared" si="67"/>
        <v>0</v>
      </c>
      <c r="EG19" s="103">
        <f t="shared" si="67"/>
        <v>0</v>
      </c>
      <c r="EH19" s="103">
        <f t="shared" si="67"/>
        <v>0</v>
      </c>
      <c r="EI19" s="103">
        <f t="shared" si="67"/>
        <v>0</v>
      </c>
      <c r="EJ19" s="103">
        <f t="shared" si="67"/>
        <v>0</v>
      </c>
      <c r="EK19" s="103">
        <f t="shared" si="67"/>
        <v>0</v>
      </c>
      <c r="EL19" s="103">
        <f t="shared" si="67"/>
        <v>0</v>
      </c>
      <c r="EM19" s="103">
        <f t="shared" si="67"/>
        <v>0</v>
      </c>
      <c r="EN19" s="103">
        <f t="shared" si="67"/>
        <v>0</v>
      </c>
      <c r="EO19" s="103">
        <f t="shared" si="67"/>
        <v>9644</v>
      </c>
      <c r="EP19" s="103">
        <f t="shared" si="67"/>
        <v>0</v>
      </c>
      <c r="EQ19" s="103">
        <f t="shared" si="67"/>
        <v>0</v>
      </c>
      <c r="ER19" s="103">
        <f t="shared" si="67"/>
        <v>0</v>
      </c>
      <c r="ES19" s="103">
        <f t="shared" si="67"/>
        <v>0</v>
      </c>
      <c r="ET19" s="103">
        <f t="shared" si="67"/>
        <v>0</v>
      </c>
      <c r="EU19" s="103">
        <f t="shared" ref="EU19:FR19" si="68">SUM(EU17:EU18)</f>
        <v>0</v>
      </c>
      <c r="EV19" s="103">
        <f t="shared" si="68"/>
        <v>84039.3</v>
      </c>
      <c r="EW19" s="103">
        <f t="shared" si="68"/>
        <v>0</v>
      </c>
      <c r="EX19" s="103">
        <f t="shared" si="68"/>
        <v>0</v>
      </c>
      <c r="EY19" s="103">
        <f t="shared" si="68"/>
        <v>0</v>
      </c>
      <c r="EZ19" s="103">
        <f t="shared" si="68"/>
        <v>0</v>
      </c>
      <c r="FA19" s="103">
        <f t="shared" si="68"/>
        <v>0</v>
      </c>
      <c r="FB19" s="103">
        <f t="shared" si="68"/>
        <v>0</v>
      </c>
      <c r="FC19" s="103">
        <f t="shared" si="68"/>
        <v>0</v>
      </c>
      <c r="FD19" s="103">
        <f t="shared" si="68"/>
        <v>0</v>
      </c>
      <c r="FE19" s="103">
        <f t="shared" si="68"/>
        <v>0</v>
      </c>
      <c r="FF19" s="103">
        <f t="shared" si="68"/>
        <v>0</v>
      </c>
      <c r="FG19" s="103">
        <f t="shared" si="68"/>
        <v>0</v>
      </c>
      <c r="FH19" s="103">
        <f t="shared" si="68"/>
        <v>0</v>
      </c>
      <c r="FI19" s="103">
        <f t="shared" si="68"/>
        <v>0</v>
      </c>
      <c r="FJ19" s="103">
        <f t="shared" si="68"/>
        <v>0</v>
      </c>
      <c r="FK19" s="103">
        <f t="shared" si="68"/>
        <v>0</v>
      </c>
      <c r="FL19" s="103">
        <f t="shared" si="68"/>
        <v>0</v>
      </c>
      <c r="FM19" s="103">
        <f t="shared" si="68"/>
        <v>0</v>
      </c>
      <c r="FN19" s="103">
        <f t="shared" si="68"/>
        <v>0</v>
      </c>
      <c r="FO19" s="103">
        <f t="shared" si="68"/>
        <v>0</v>
      </c>
      <c r="FP19" s="103">
        <f t="shared" si="68"/>
        <v>0</v>
      </c>
      <c r="FQ19" s="103">
        <f t="shared" si="68"/>
        <v>0</v>
      </c>
      <c r="FR19" s="103">
        <f t="shared" si="68"/>
        <v>100861.54</v>
      </c>
      <c r="FS19" s="102">
        <f t="shared" si="56"/>
        <v>3154992.4499999997</v>
      </c>
      <c r="FT19" s="61">
        <f t="shared" si="57"/>
        <v>7.5143945556636393E-2</v>
      </c>
      <c r="FU19" s="115">
        <f t="shared" si="58"/>
        <v>961.75599384230816</v>
      </c>
      <c r="FV19" s="134">
        <f>SUM(FV17:FV18)</f>
        <v>0</v>
      </c>
      <c r="FW19" s="134">
        <f t="shared" ref="FW19:GT19" si="69">SUM(FW17:FW18)</f>
        <v>0</v>
      </c>
      <c r="FX19" s="134">
        <f t="shared" si="69"/>
        <v>0</v>
      </c>
      <c r="FY19" s="134">
        <f t="shared" si="69"/>
        <v>0</v>
      </c>
      <c r="FZ19" s="134">
        <f t="shared" si="69"/>
        <v>0</v>
      </c>
      <c r="GA19" s="134">
        <f t="shared" si="69"/>
        <v>0</v>
      </c>
      <c r="GB19" s="134">
        <f t="shared" si="69"/>
        <v>0</v>
      </c>
      <c r="GC19" s="134">
        <f t="shared" si="69"/>
        <v>0</v>
      </c>
      <c r="GD19" s="134">
        <f t="shared" si="69"/>
        <v>0</v>
      </c>
      <c r="GE19" s="134">
        <f t="shared" si="69"/>
        <v>0</v>
      </c>
      <c r="GF19" s="134">
        <f t="shared" si="69"/>
        <v>10861.66</v>
      </c>
      <c r="GG19" s="134">
        <f t="shared" si="69"/>
        <v>0</v>
      </c>
      <c r="GH19" s="134">
        <f t="shared" si="69"/>
        <v>0</v>
      </c>
      <c r="GI19" s="134">
        <f t="shared" si="69"/>
        <v>0</v>
      </c>
      <c r="GJ19" s="134">
        <f t="shared" si="69"/>
        <v>0</v>
      </c>
      <c r="GK19" s="134">
        <f t="shared" si="69"/>
        <v>15423.289999999999</v>
      </c>
      <c r="GL19" s="134">
        <f t="shared" si="69"/>
        <v>0</v>
      </c>
      <c r="GM19" s="134">
        <f t="shared" si="69"/>
        <v>0</v>
      </c>
      <c r="GN19" s="134">
        <f t="shared" si="69"/>
        <v>0</v>
      </c>
      <c r="GO19" s="134">
        <f t="shared" si="69"/>
        <v>0</v>
      </c>
      <c r="GP19" s="134">
        <f t="shared" si="69"/>
        <v>0</v>
      </c>
      <c r="GQ19" s="134">
        <f t="shared" si="69"/>
        <v>1139</v>
      </c>
      <c r="GR19" s="134">
        <f t="shared" si="69"/>
        <v>0</v>
      </c>
      <c r="GS19" s="134">
        <f t="shared" si="69"/>
        <v>0</v>
      </c>
      <c r="GT19" s="134">
        <f t="shared" si="69"/>
        <v>0</v>
      </c>
      <c r="GU19" s="102">
        <f t="shared" si="59"/>
        <v>27423.949999999997</v>
      </c>
      <c r="GV19" s="61">
        <f t="shared" si="60"/>
        <v>6.5316917184632829E-4</v>
      </c>
      <c r="GW19" s="65">
        <f t="shared" si="61"/>
        <v>8.359813440229237</v>
      </c>
    </row>
    <row r="20" spans="1:222" x14ac:dyDescent="0.3">
      <c r="A20" s="73"/>
      <c r="B20" s="99"/>
      <c r="C20" s="82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90" t="str">
        <f>IF(ISNA(VLOOKUP($B20,'[1]1718  Exp_Rev Access'!$F$7:$GK$318,10,FALSE)),"",VLOOKUP($B20,'[1]1718  Exp_Rev Access'!$F$7:$GK$318,10,FALSE))</f>
        <v/>
      </c>
      <c r="R20" s="90" t="str">
        <f>IF(ISNA(VLOOKUP($B20,'[1]1718  Exp_Rev Access'!$F$7:$GK$318,11,FALSE)),"",VLOOKUP($B20,'[1]1718  Exp_Rev Access'!$F$7:$GK$318,11,FALSE))</f>
        <v/>
      </c>
      <c r="S20" s="90" t="str">
        <f>IF(ISNA(VLOOKUP($B20,'[1]1718  Exp_Rev Access'!$F$7:$GK$318,12,FALSE)),"",VLOOKUP($B20,'[1]1718  Exp_Rev Access'!$F$7:$GK$318,12,FALSE))</f>
        <v/>
      </c>
      <c r="T20" s="90" t="str">
        <f>IF(ISNA(VLOOKUP($B20,'[1]1718  Exp_Rev Access'!$F$7:$GK$318,13,FALSE)),"",VLOOKUP($B20,'[1]1718  Exp_Rev Access'!$F$7:$GK$318,13,FALSE))</f>
        <v/>
      </c>
      <c r="U20" s="90" t="str">
        <f>IF(ISNA(VLOOKUP($B20,'[1]1718  Exp_Rev Access'!$F$7:$GK$318,14,FALSE)),"",VLOOKUP($B20,'[1]1718  Exp_Rev Access'!$F$7:$GK$318,14,FALSE))</f>
        <v/>
      </c>
      <c r="V20" s="90" t="str">
        <f>IF(ISNA(VLOOKUP($B20,'[1]1718  Exp_Rev Access'!$F$7:$GK$318,15,FALSE)),"",VLOOKUP($B20,'[1]1718  Exp_Rev Access'!$F$7:$GK$318,15,FALSE))</f>
        <v/>
      </c>
      <c r="W20" s="90" t="str">
        <f>IF(ISNA(VLOOKUP($B20,'[1]1718  Exp_Rev Access'!$F$7:$GK$318,16,FALSE)),"",VLOOKUP($B20,'[1]1718  Exp_Rev Access'!$F$7:$GK$318,16,FALSE))</f>
        <v/>
      </c>
      <c r="X20" s="90" t="str">
        <f>IF(ISNA(VLOOKUP($B20,'[1]1718  Exp_Rev Access'!$F$7:$GK$318,17,FALSE)),"",VLOOKUP($B20,'[1]1718  Exp_Rev Access'!$F$7:$GK$318,17,FALSE))</f>
        <v/>
      </c>
      <c r="Y20" s="90" t="str">
        <f>IF(ISNA(VLOOKUP($B20,'[1]1718  Exp_Rev Access'!$F$7:$GK$318,18,FALSE)),"",VLOOKUP($B20,'[1]1718  Exp_Rev Access'!$F$7:$GK$318,18,FALSE))</f>
        <v/>
      </c>
      <c r="Z20" s="90" t="str">
        <f>IF(ISNA(VLOOKUP($B20,'[1]1718  Exp_Rev Access'!$F$7:$GK$318,19,FALSE)),"",VLOOKUP($B20,'[1]1718  Exp_Rev Access'!$F$7:$GK$318,19,FALSE))</f>
        <v/>
      </c>
      <c r="AA20" s="90" t="str">
        <f>IF(ISNA(VLOOKUP($B20,'[1]1718  Exp_Rev Access'!$F$7:$GK$318,20,FALSE)),"",VLOOKUP($B20,'[1]1718  Exp_Rev Access'!$F$7:$GK$318,20,FALSE))</f>
        <v/>
      </c>
      <c r="AB20" s="90" t="str">
        <f>IF(ISNA(VLOOKUP($B20,'[1]1718  Exp_Rev Access'!$F$7:$GK$318,21,FALSE)),"",VLOOKUP($B20,'[1]1718  Exp_Rev Access'!$F$7:$GK$318,21,FALSE))</f>
        <v/>
      </c>
      <c r="AC20" s="90" t="str">
        <f>IF(ISNA(VLOOKUP($B20,'[1]1718  Exp_Rev Access'!$F$7:$GK$318,22,FALSE)),"",VLOOKUP($B20,'[1]1718  Exp_Rev Access'!$F$7:$GK$318,22,FALSE))</f>
        <v/>
      </c>
      <c r="AD20" s="90" t="str">
        <f>IF(ISNA(VLOOKUP($B20,'[1]1718  Exp_Rev Access'!$F$7:$GK$318,23,FALSE)),"",VLOOKUP($B20,'[1]1718  Exp_Rev Access'!$F$7:$GK$318,23,FALSE))</f>
        <v/>
      </c>
      <c r="AE20" s="90" t="str">
        <f>IF(ISNA(VLOOKUP($B20,'[1]1718  Exp_Rev Access'!$F$7:$GK$318,24,FALSE)),"",VLOOKUP($B20,'[1]1718  Exp_Rev Access'!$F$7:$GK$318,24,FALSE))</f>
        <v/>
      </c>
      <c r="AF20" s="90" t="str">
        <f>IF(ISNA(VLOOKUP($B20,'[1]1718  Exp_Rev Access'!$F$7:$GK$318,25,FALSE)),"",VLOOKUP($B20,'[1]1718  Exp_Rev Access'!$F$7:$GK$318,25,FALSE))</f>
        <v/>
      </c>
      <c r="AG20" s="90" t="str">
        <f>IF(ISNA(VLOOKUP($B20,'[1]1718  Exp_Rev Access'!$F$7:$GK$318,26,FALSE)),"",VLOOKUP($B20,'[1]1718  Exp_Rev Access'!$F$7:$GK$318,26,FALSE))</f>
        <v/>
      </c>
      <c r="AH20" s="90" t="str">
        <f>IF(ISNA(VLOOKUP($B20,'[1]1718  Exp_Rev Access'!$F$7:$GK$318,27,FALSE)),"",VLOOKUP($B20,'[1]1718  Exp_Rev Access'!$F$7:$GK$318,27,FALSE))</f>
        <v/>
      </c>
      <c r="AI20" s="90" t="str">
        <f>IF(ISNA(VLOOKUP($B20,'[1]1718  Exp_Rev Access'!$F$7:$GK$318,28,FALSE)),"",VLOOKUP($B20,'[1]1718  Exp_Rev Access'!$F$7:$GK$318,28,FALSE))</f>
        <v/>
      </c>
      <c r="AJ20" s="90" t="str">
        <f>IF(ISNA(VLOOKUP($B20,'[1]1718  Exp_Rev Access'!$F$7:$GK$318,29,FALSE)),"",VLOOKUP($B20,'[1]1718  Exp_Rev Access'!$F$7:$GK$318,29,FALSE))</f>
        <v/>
      </c>
      <c r="AK20" s="90" t="str">
        <f>IF(ISNA(VLOOKUP($B20,'[1]1718  Exp_Rev Access'!$F$7:$GK$318,30,FALSE)),"",VLOOKUP($B20,'[1]1718  Exp_Rev Access'!$F$7:$GK$318,30,FALSE))</f>
        <v/>
      </c>
      <c r="AL20" s="90" t="str">
        <f>IF(ISNA(VLOOKUP($B20,'[1]1718  Exp_Rev Access'!$F$7:$GK$318,31,FALSE)),"",VLOOKUP($B20,'[1]1718  Exp_Rev Access'!$F$7:$GK$318,31,FALSE))</f>
        <v/>
      </c>
      <c r="AM20" s="77"/>
      <c r="AN20" s="77"/>
      <c r="AO20" s="77"/>
      <c r="AP20" s="90" t="str">
        <f>IF(ISNA(VLOOKUP($B20,'[1]1718  Exp_Rev Access'!$F$7:$GK$318,33,FALSE)),"",VLOOKUP($B20,'[1]1718  Exp_Rev Access'!$F$7:$GK$318,33,FALSE))</f>
        <v/>
      </c>
      <c r="AQ20" s="90" t="str">
        <f>IF(ISNA(VLOOKUP($B20,'[1]1718  Exp_Rev Access'!$F$7:$GK$318,34,FALSE)),"",VLOOKUP($B20,'[1]1718  Exp_Rev Access'!$F$7:$GK$318,34,FALSE))</f>
        <v/>
      </c>
      <c r="AR20" s="90" t="str">
        <f>IF(ISNA(VLOOKUP($B20,'[1]1718  Exp_Rev Access'!$F$7:$GK$318,35,FALSE)),"",VLOOKUP($B20,'[1]1718  Exp_Rev Access'!$F$7:$GK$318,35,FALSE))</f>
        <v/>
      </c>
      <c r="AS20" s="90" t="str">
        <f>IF(ISNA(VLOOKUP($B20,'[1]1718  Exp_Rev Access'!$F$7:$GK$318,36,FALSE)),"",VLOOKUP($B20,'[1]1718  Exp_Rev Access'!$F$7:$GK$318,36,FALSE))</f>
        <v/>
      </c>
      <c r="AT20" s="90" t="str">
        <f>IF(ISNA(VLOOKUP($B20,'[1]1718  Exp_Rev Access'!$F$7:$GK$318,37,FALSE)),"",VLOOKUP($B20,'[1]1718  Exp_Rev Access'!$F$7:$GK$318,37,FALSE))</f>
        <v/>
      </c>
      <c r="AU20" s="77"/>
      <c r="AV20" s="77"/>
      <c r="AW20" s="77"/>
      <c r="AX20" s="90" t="str">
        <f>IF(ISNA(VLOOKUP($B20,'[1]1718  Exp_Rev Access'!$F$7:$GK$318,39,FALSE)),"",VLOOKUP($B20,'[1]1718  Exp_Rev Access'!$F$7:$GK$318,39,FALSE))</f>
        <v/>
      </c>
      <c r="AY20" s="90" t="str">
        <f>IF(ISNA(VLOOKUP($B20,'[1]1718  Exp_Rev Access'!$F$7:$GK$318,40,FALSE)),"",VLOOKUP($B20,'[1]1718  Exp_Rev Access'!$F$7:$GK$318,40,FALSE))</f>
        <v/>
      </c>
      <c r="AZ20" s="90" t="str">
        <f>IF(ISNA(VLOOKUP($B20,'[1]1718  Exp_Rev Access'!$F$7:$GK$318,41,FALSE)),"",VLOOKUP($B20,'[1]1718  Exp_Rev Access'!$F$7:$GK$318,41,FALSE))</f>
        <v/>
      </c>
      <c r="BA20" s="90" t="str">
        <f>IF(ISNA(VLOOKUP($B20,'[1]1718  Exp_Rev Access'!$F$7:$GK$318,42,FALSE)),"",VLOOKUP($B20,'[1]1718  Exp_Rev Access'!$F$7:$GK$318,42,FALSE))</f>
        <v/>
      </c>
      <c r="BB20" s="90" t="str">
        <f>IF(ISNA(VLOOKUP($B20,'[1]1718  Exp_Rev Access'!$F$7:$GK$318,43,FALSE)),"",VLOOKUP($B20,'[1]1718  Exp_Rev Access'!$F$7:$GK$318,43,FALSE))</f>
        <v/>
      </c>
      <c r="BC20" s="90" t="str">
        <f>IF(ISNA(VLOOKUP($B20,'[1]1718  Exp_Rev Access'!$F$7:$GK$318,44,FALSE)),"",VLOOKUP($B20,'[1]1718  Exp_Rev Access'!$F$7:$GK$318,44,FALSE))</f>
        <v/>
      </c>
      <c r="BD20" s="90" t="str">
        <f>IF(ISNA(VLOOKUP($B20,'[1]1718  Exp_Rev Access'!$F$7:$GK$318,45,FALSE)),"",VLOOKUP($B20,'[1]1718  Exp_Rev Access'!$F$7:$GK$318,45,FALSE))</f>
        <v/>
      </c>
      <c r="BE20" s="90" t="str">
        <f>IF(ISNA(VLOOKUP($B20,'[1]1718  Exp_Rev Access'!$F$7:$GK$318,46,FALSE)),"",VLOOKUP($B20,'[1]1718  Exp_Rev Access'!$F$7:$GK$318,46,FALSE))</f>
        <v/>
      </c>
      <c r="BF20" s="90" t="str">
        <f>IF(ISNA(VLOOKUP($B20,'[1]1718  Exp_Rev Access'!$F$7:$GK$318,47,FALSE)),"",VLOOKUP($B20,'[1]1718  Exp_Rev Access'!$F$7:$GK$318,47,FALSE))</f>
        <v/>
      </c>
      <c r="BG20" s="90" t="str">
        <f>IF(ISNA(VLOOKUP($B20,'[1]1718  Exp_Rev Access'!$F$7:$GK$318,48,FALSE)),"",VLOOKUP($B20,'[1]1718  Exp_Rev Access'!$F$7:$GK$318,48,FALSE))</f>
        <v/>
      </c>
      <c r="BH20" s="90" t="str">
        <f>IF(ISNA(VLOOKUP($B20,'[1]1718  Exp_Rev Access'!$F$7:$GK$318,49,FALSE)),"",VLOOKUP($B20,'[1]1718  Exp_Rev Access'!$F$7:$GK$318,49,FALSE))</f>
        <v/>
      </c>
      <c r="BI20" s="90" t="str">
        <f>IF(ISNA(VLOOKUP($B20,'[1]1718  Exp_Rev Access'!$F$7:$GK$318,50,FALSE)),"",VLOOKUP($B20,'[1]1718  Exp_Rev Access'!$F$7:$GK$318,50,FALSE))</f>
        <v/>
      </c>
      <c r="BJ20" s="90" t="str">
        <f>IF(ISNA(VLOOKUP($B20,'[1]1718  Exp_Rev Access'!$F$7:$GK$318,51,FALSE)),"",VLOOKUP($B20,'[1]1718  Exp_Rev Access'!$F$7:$GK$318,51,FALSE))</f>
        <v/>
      </c>
      <c r="BK20" s="90" t="str">
        <f>IF(ISNA(VLOOKUP($B20,'[1]1718  Exp_Rev Access'!$F$7:$GK$318,52,FALSE)),"",VLOOKUP($B20,'[1]1718  Exp_Rev Access'!$F$7:$GK$318,52,FALSE))</f>
        <v/>
      </c>
      <c r="BL20" s="90" t="str">
        <f>IF(ISNA(VLOOKUP($B20,'[1]1718  Exp_Rev Access'!$F$7:$GK$318,53,FALSE)),"",VLOOKUP($B20,'[1]1718  Exp_Rev Access'!$F$7:$GK$318,53,FALSE))</f>
        <v/>
      </c>
      <c r="BM20" s="90" t="str">
        <f>IF(ISNA(VLOOKUP($B20,'[1]1718  Exp_Rev Access'!$F$7:$GK$318,54,FALSE)),"",VLOOKUP($B20,'[1]1718  Exp_Rev Access'!$F$7:$GK$318,54,FALSE))</f>
        <v/>
      </c>
      <c r="BN20" s="90" t="str">
        <f>IF(ISNA(VLOOKUP($B20,'[1]1718  Exp_Rev Access'!$F$7:$GK$318,55,FALSE)),"",VLOOKUP($B20,'[1]1718  Exp_Rev Access'!$F$7:$GK$318,55,FALSE))</f>
        <v/>
      </c>
      <c r="BO20" s="90" t="str">
        <f>IF(ISNA(VLOOKUP($B20,'[1]1718  Exp_Rev Access'!$F$7:$GK$318,56,FALSE)),"",VLOOKUP($B20,'[1]1718  Exp_Rev Access'!$F$7:$GK$318,56,FALSE))</f>
        <v/>
      </c>
      <c r="BP20" s="90" t="str">
        <f>IF(ISNA(VLOOKUP($B20,'[1]1718  Exp_Rev Access'!$F$7:$GK$318,57,FALSE)),"",VLOOKUP($B20,'[1]1718  Exp_Rev Access'!$F$7:$GK$318,57,FALSE))</f>
        <v/>
      </c>
      <c r="BQ20" s="90" t="str">
        <f>IF(ISNA(VLOOKUP($B20,'[1]1718  Exp_Rev Access'!$F$7:$GK$318,58,FALSE)),"",VLOOKUP($B20,'[1]1718  Exp_Rev Access'!$F$7:$GK$318,58,FALSE))</f>
        <v/>
      </c>
      <c r="BR20" s="90" t="str">
        <f>IF(ISNA(VLOOKUP($B20,'[1]1718  Exp_Rev Access'!$F$7:$GK$318,59,FALSE)),"",VLOOKUP($B20,'[1]1718  Exp_Rev Access'!$F$7:$GK$318,59,FALSE))</f>
        <v/>
      </c>
      <c r="BS20" s="90" t="str">
        <f>IF(ISNA(VLOOKUP($B20,'[1]1718  Exp_Rev Access'!$F$7:$GK$318,60,FALSE)),"",VLOOKUP($B20,'[1]1718  Exp_Rev Access'!$F$7:$GK$318,60,FALSE))</f>
        <v/>
      </c>
      <c r="BT20" s="90" t="str">
        <f>IF(ISNA(VLOOKUP($B20,'[1]1718  Exp_Rev Access'!$F$7:$GK$318,61,FALSE)),"",VLOOKUP($B20,'[1]1718  Exp_Rev Access'!$F$7:$GK$318,61,FALSE))</f>
        <v/>
      </c>
      <c r="BU20" s="90" t="str">
        <f>IF(ISNA(VLOOKUP($B20,'[1]1718  Exp_Rev Access'!$F$7:$GK$318,62,FALSE)),"",VLOOKUP($B20,'[1]1718  Exp_Rev Access'!$F$7:$GK$318,62,FALSE))</f>
        <v/>
      </c>
      <c r="BV20" s="56">
        <f t="shared" si="35"/>
        <v>0</v>
      </c>
      <c r="BW20" s="77"/>
      <c r="BX20" s="77"/>
      <c r="BY20" s="90" t="str">
        <f>IF(ISNA(VLOOKUP($B20,'[1]1718  Exp_Rev Access'!$F$7:$GK$318,64,FALSE)),"",VLOOKUP($B20,'[1]1718  Exp_Rev Access'!$F$7:$GK$318,64,FALSE))</f>
        <v/>
      </c>
      <c r="BZ20" s="90" t="str">
        <f>IF(ISNA(VLOOKUP($B20,'[1]1718  Exp_Rev Access'!$F$7:$GK$318,65,FALSE)),"",VLOOKUP($B20,'[1]1718  Exp_Rev Access'!$F$7:$GK$318,65,FALSE))</f>
        <v/>
      </c>
      <c r="CA20" s="90" t="str">
        <f>IF(ISNA(VLOOKUP($B20,'[1]1718  Exp_Rev Access'!$F$7:$GK$318,66,FALSE)),"",VLOOKUP($B20,'[1]1718  Exp_Rev Access'!$F$7:$GK$318,66,FALSE))</f>
        <v/>
      </c>
      <c r="CB20" s="90" t="str">
        <f>IF(ISNA(VLOOKUP($B20,'[1]1718  Exp_Rev Access'!$F$7:$GK$318,67,FALSE)),"",VLOOKUP($B20,'[1]1718  Exp_Rev Access'!$F$7:$GK$318,67,FALSE))</f>
        <v/>
      </c>
      <c r="CC20" s="90" t="str">
        <f>IF(ISNA(VLOOKUP($B20,'[1]1718  Exp_Rev Access'!$F$7:$GK$318,68,FALSE)),"",VLOOKUP($B20,'[1]1718  Exp_Rev Access'!$F$7:$GK$318,68,FALSE))</f>
        <v/>
      </c>
      <c r="CD20" s="90" t="str">
        <f>IF(ISNA(VLOOKUP($B20,'[1]1718  Exp_Rev Access'!$F$7:$GK$318,69,FALSE)),"",VLOOKUP($B20,'[1]1718  Exp_Rev Access'!$F$7:$GK$318,69,FALSE))</f>
        <v/>
      </c>
      <c r="CE20" s="56">
        <f t="shared" si="36"/>
        <v>0</v>
      </c>
      <c r="CF20" s="92"/>
      <c r="CG20" s="78"/>
      <c r="CH20" s="90" t="str">
        <f>IF(ISNA(VLOOKUP($B20,'[1]1718  Exp_Rev Access'!$F$7:$GK$318,$CH$2,FALSE)),"",VLOOKUP($B20,'[1]1718  Exp_Rev Access'!$F$7:$GK$318,$CH$2,FALSE))</f>
        <v/>
      </c>
      <c r="CI20" s="90" t="str">
        <f>IF(ISNA(VLOOKUP($B20,'[1]1718  Exp_Rev Access'!$F$7:$GK$318,$CI$2,FALSE)),"",VLOOKUP($B20,'[1]1718  Exp_Rev Access'!$F$7:$GK$318,$CI$2,FALSE))</f>
        <v/>
      </c>
      <c r="CJ20" s="90" t="str">
        <f>IF(ISNA(VLOOKUP($B20,'[1]1718  Exp_Rev Access'!$F$7:$GK$318,$CJ$2,FALSE)),"",VLOOKUP($B20,'[1]1718  Exp_Rev Access'!$F$7:$GK$318,$CJ$2,FALSE))</f>
        <v/>
      </c>
      <c r="CK20" s="90" t="str">
        <f>IF(ISNA(VLOOKUP($B20,'[1]1718  Exp_Rev Access'!$F$7:$GK$318,$CK$2,FALSE)),"",VLOOKUP($B20,'[1]1718  Exp_Rev Access'!$F$7:$GK$318,$CK$2,FALSE))</f>
        <v/>
      </c>
      <c r="CL20" s="90" t="str">
        <f>IF(ISNA(VLOOKUP($B20,'[1]1718  Exp_Rev Access'!$F$7:$GK$318,$CL$2,FALSE)),"",VLOOKUP($B20,'[1]1718  Exp_Rev Access'!$F$7:$GK$318,$CL$2,FALSE))</f>
        <v/>
      </c>
      <c r="CM20" s="90" t="str">
        <f>IF(ISNA(VLOOKUP($B20,'[1]1718  Exp_Rev Access'!$F$7:$GK$318,$CM$2,FALSE)),"",VLOOKUP($B20,'[1]1718  Exp_Rev Access'!$F$7:$GK$318,$CM$2,FALSE))</f>
        <v/>
      </c>
      <c r="CN20" s="90" t="str">
        <f>IF(ISNA(VLOOKUP($B20,'[1]1718  Exp_Rev Access'!$F$7:$GK$318,$CN$2,FALSE)),"",VLOOKUP($B20,'[1]1718  Exp_Rev Access'!$F$7:$GK$318,$CN$2,FALSE))</f>
        <v/>
      </c>
      <c r="CO20" s="90" t="str">
        <f>IF(ISNA(VLOOKUP($B20,'[1]1718  Exp_Rev Access'!$F$7:$GK$318,$CO$2,FALSE)),"",VLOOKUP($B20,'[1]1718  Exp_Rev Access'!$F$7:$GK$318,$CO$2,FALSE))</f>
        <v/>
      </c>
      <c r="CP20" s="90" t="str">
        <f>IF(ISNA(VLOOKUP($B20,'[1]1718  Exp_Rev Access'!$F$7:$GK$318,$CP$2,FALSE)),"",VLOOKUP($B20,'[1]1718  Exp_Rev Access'!$F$7:$GK$318,$CP$2,FALSE))</f>
        <v/>
      </c>
      <c r="CQ20" s="90" t="str">
        <f>IF(ISNA(VLOOKUP($B20,'[1]1718  Exp_Rev Access'!$F$7:$GK$318,$CQ$2,FALSE)),"",VLOOKUP($B20,'[1]1718  Exp_Rev Access'!$F$7:$GK$318,$CQ$2,FALSE))</f>
        <v/>
      </c>
      <c r="CR20" s="90" t="str">
        <f>IF(ISNA(VLOOKUP($B20,'[1]1718  Exp_Rev Access'!$F$7:$GK$318,$CR$2,FALSE)),"",VLOOKUP($B20,'[1]1718  Exp_Rev Access'!$F$7:$GK$318,$CR$2,FALSE))</f>
        <v/>
      </c>
      <c r="CS20" s="90" t="str">
        <f>IF(ISNA(VLOOKUP($B20,'[1]1718  Exp_Rev Access'!$F$7:$GK$318,$CS$2,FALSE)),"",VLOOKUP($B20,'[1]1718  Exp_Rev Access'!$F$7:$GK$318,$CS$2,FALSE))</f>
        <v/>
      </c>
      <c r="CT20" s="90" t="str">
        <f>IF(ISNA(VLOOKUP($B20,'[1]1718  Exp_Rev Access'!$F$7:$GK$318,$CT$2,FALSE)),"",VLOOKUP($B20,'[1]1718  Exp_Rev Access'!$F$7:$GK$318,$CT$2,FALSE))</f>
        <v/>
      </c>
      <c r="CU20" s="90" t="str">
        <f>IF(ISNA(VLOOKUP($B20,'[1]1718  Exp_Rev Access'!$F$7:$GK$318,$CU$2,FALSE)),"",VLOOKUP($B20,'[1]1718  Exp_Rev Access'!$F$7:$GK$318,$CU$2,FALSE))</f>
        <v/>
      </c>
      <c r="CV20" s="90" t="str">
        <f>IF(ISNA(VLOOKUP($B20,'[1]1718  Exp_Rev Access'!$F$7:$GK$318,$CV$2,FALSE)),"",VLOOKUP($B20,'[1]1718  Exp_Rev Access'!$F$7:$GK$318,$CV$2,FALSE))</f>
        <v/>
      </c>
      <c r="CW20" s="90" t="str">
        <f>IF(ISNA(VLOOKUP($B20,'[1]1718  Exp_Rev Access'!$F$7:$GK$318,$CW$2,FALSE)),"",VLOOKUP($B20,'[1]1718  Exp_Rev Access'!$F$7:$GK$318,$CW$2,FALSE))</f>
        <v/>
      </c>
      <c r="CX20" s="90" t="str">
        <f>IF(ISNA(VLOOKUP($B20,'[1]1718  Exp_Rev Access'!$F$7:$GK$318,$CX$2,FALSE)),"",VLOOKUP($B20,'[1]1718  Exp_Rev Access'!$F$7:$GK$318,$CX$2,FALSE))</f>
        <v/>
      </c>
      <c r="CY20" s="90" t="str">
        <f>IF(ISNA(VLOOKUP($B20,'[1]1718  Exp_Rev Access'!$F$7:$GK$318,$CY$2,FALSE)),"",VLOOKUP($B20,'[1]1718  Exp_Rev Access'!$F$7:$GK$318,$CY$2,FALSE))</f>
        <v/>
      </c>
      <c r="CZ20" s="90" t="str">
        <f>IF(ISNA(VLOOKUP($B20,'[1]1718  Exp_Rev Access'!$F$7:$GK$318,$CZ$2,FALSE)),"",VLOOKUP($B20,'[1]1718  Exp_Rev Access'!$F$7:$GK$318,$CZ$2,FALSE))</f>
        <v/>
      </c>
      <c r="DA20" s="90" t="str">
        <f>IF(ISNA(VLOOKUP($B20,'[1]1718  Exp_Rev Access'!$F$7:$GK$318,$DA$2,FALSE)),"",VLOOKUP($B20,'[1]1718  Exp_Rev Access'!$F$7:$GK$318,$DA$2,FALSE))</f>
        <v/>
      </c>
      <c r="DB20" s="90" t="str">
        <f>IF(ISNA(VLOOKUP($B20,'[1]1718  Exp_Rev Access'!$F$7:$GK$318,$DB$2,FALSE)),"",VLOOKUP($B20,'[1]1718  Exp_Rev Access'!$F$7:$GK$318,$DB$2,FALSE))</f>
        <v/>
      </c>
      <c r="DC20" s="90" t="str">
        <f>IF(ISNA(VLOOKUP($B20,'[1]1718  Exp_Rev Access'!$F$7:$GK$318,$DC$2,FALSE)),"",VLOOKUP($B20,'[1]1718  Exp_Rev Access'!$F$7:$GK$318,$DC$2,FALSE))</f>
        <v/>
      </c>
      <c r="DD20" s="90" t="str">
        <f>IF(ISNA(VLOOKUP($B20,'[1]1718  Exp_Rev Access'!$F$7:$GK$318,$DD$2,FALSE)),"",VLOOKUP($B20,'[1]1718  Exp_Rev Access'!$F$7:$GK$318,$DD$2,FALSE))</f>
        <v/>
      </c>
      <c r="DE20" s="90" t="str">
        <f>IF(ISNA(VLOOKUP($B20,'[1]1718  Exp_Rev Access'!$F$7:$GK$318,$DE$2,FALSE)),"",VLOOKUP($B20,'[1]1718  Exp_Rev Access'!$F$7:$GK$318,$DE$2,FALSE))</f>
        <v/>
      </c>
      <c r="DF20" s="90" t="str">
        <f>IF(ISNA(VLOOKUP($B20,'[1]1718  Exp_Rev Access'!$F$7:$GK$318,$DF$2,FALSE)),"",VLOOKUP($B20,'[1]1718  Exp_Rev Access'!$F$7:$GK$318,$DF$2,FALSE))</f>
        <v/>
      </c>
      <c r="DG20" s="90" t="str">
        <f>IF(ISNA(VLOOKUP($B20,'[1]1718  Exp_Rev Access'!$F$7:$GK$318,$DG$2,FALSE)),"",VLOOKUP($B20,'[1]1718  Exp_Rev Access'!$F$7:$GK$318,$DG$2,FALSE))</f>
        <v/>
      </c>
      <c r="DH20" s="90" t="str">
        <f>IF(ISNA(VLOOKUP($B20,'[1]1718  Exp_Rev Access'!$F$7:$GK$318,$DH$2,FALSE)),"",VLOOKUP($B20,'[1]1718  Exp_Rev Access'!$F$7:$GK$318,$DH$2,FALSE))</f>
        <v/>
      </c>
      <c r="DI20" s="90" t="str">
        <f>IF(ISNA(VLOOKUP($B20,'[1]1718  Exp_Rev Access'!$F$7:$GK$318,$DI$2,FALSE)),"",VLOOKUP($B20,'[1]1718  Exp_Rev Access'!$F$7:$GK$318,$DI$2,FALSE))</f>
        <v/>
      </c>
      <c r="DJ20" s="90" t="str">
        <f>IF(ISNA(VLOOKUP($B20,'[1]1718  Exp_Rev Access'!$F$7:$GK$318,$DJ$2,FALSE)),"",VLOOKUP($B20,'[1]1718  Exp_Rev Access'!$F$7:$GK$318,$DJ$2,FALSE))</f>
        <v/>
      </c>
      <c r="DK20" s="90" t="str">
        <f>IF(ISNA(VLOOKUP($B20,'[1]1718  Exp_Rev Access'!$F$7:$GK$318,$DK$2,FALSE)),"",VLOOKUP($B20,'[1]1718  Exp_Rev Access'!$F$7:$GK$318,$DK$2,FALSE))</f>
        <v/>
      </c>
      <c r="DL20" s="90" t="str">
        <f>IF(ISNA(VLOOKUP($B20,'[1]1718  Exp_Rev Access'!$F$7:$GK$318,$DL$2,FALSE)),"",VLOOKUP($B20,'[1]1718  Exp_Rev Access'!$F$7:$GK$318,$DL$2,FALSE))</f>
        <v/>
      </c>
      <c r="DM20" s="90" t="str">
        <f>IF(ISNA(VLOOKUP($B20,'[1]1718  Exp_Rev Access'!$F$7:$GK$318,$DM$2,FALSE)),"",VLOOKUP($B20,'[1]1718  Exp_Rev Access'!$F$7:$GK$318,$DM$2,FALSE))</f>
        <v/>
      </c>
      <c r="DN20" s="90" t="str">
        <f>IF(ISNA(VLOOKUP($B20,'[1]1718  Exp_Rev Access'!$F$7:$GK$318,$DN$2,FALSE)),"",VLOOKUP($B20,'[1]1718  Exp_Rev Access'!$F$7:$GK$318,$DN$2,FALSE))</f>
        <v/>
      </c>
      <c r="DO20" s="90" t="str">
        <f>IF(ISNA(VLOOKUP($B20,'[1]1718  Exp_Rev Access'!$F$7:$GK$318,$DO$2,FALSE)),"",VLOOKUP($B20,'[1]1718  Exp_Rev Access'!$F$7:$GK$318,$DO$2,FALSE))</f>
        <v/>
      </c>
      <c r="DP20" s="90" t="str">
        <f>IF(ISNA(VLOOKUP($B20,'[1]1718  Exp_Rev Access'!$F$7:$GK$318,$DP$2,FALSE)),"",VLOOKUP($B20,'[1]1718  Exp_Rev Access'!$F$7:$GK$318,$DP$2,FALSE))</f>
        <v/>
      </c>
      <c r="DQ20" s="90" t="str">
        <f>IF(ISNA(VLOOKUP($B20,'[1]1718  Exp_Rev Access'!$F$7:$GK$318,$DQ$2,FALSE)),"",VLOOKUP($B20,'[1]1718  Exp_Rev Access'!$F$7:$GK$318,$DQ$2,FALSE))</f>
        <v/>
      </c>
      <c r="DR20" s="90" t="str">
        <f>IF(ISNA(VLOOKUP($B20,'[1]1718  Exp_Rev Access'!$F$7:$GK$318,$DR$2,FALSE)),"",VLOOKUP($B20,'[1]1718  Exp_Rev Access'!$F$7:$GK$318,$DR$2,FALSE))</f>
        <v/>
      </c>
      <c r="DS20" s="90" t="str">
        <f>IF(ISNA(VLOOKUP($B20,'[1]1718  Exp_Rev Access'!$F$7:$GK$318,$DS$2,FALSE)),"",VLOOKUP($B20,'[1]1718  Exp_Rev Access'!$F$7:$GK$318,$DS$2,FALSE))</f>
        <v/>
      </c>
      <c r="DT20" s="90" t="str">
        <f>IF(ISNA(VLOOKUP($B20,'[1]1718  Exp_Rev Access'!$F$7:$GK$318,$DT$2,FALSE)),"",VLOOKUP($B20,'[1]1718  Exp_Rev Access'!$F$7:$GK$318,$DT$2,FALSE))</f>
        <v/>
      </c>
      <c r="DU20" s="90" t="str">
        <f>IF(ISNA(VLOOKUP($B20,'[1]1718  Exp_Rev Access'!$F$7:$GK$318,$DU$2,FALSE)),"",VLOOKUP($B20,'[1]1718  Exp_Rev Access'!$F$7:$GK$318,$DU$2,FALSE))</f>
        <v/>
      </c>
      <c r="DV20" s="90" t="str">
        <f>IF(ISNA(VLOOKUP($B20,'[1]1718  Exp_Rev Access'!$F$7:$GK$318,$DV$2,FALSE)),"",VLOOKUP($B20,'[1]1718  Exp_Rev Access'!$F$7:$GK$318,$DV$2,FALSE))</f>
        <v/>
      </c>
      <c r="DW20" s="90" t="str">
        <f>IF(ISNA(VLOOKUP($B20,'[1]1718  Exp_Rev Access'!$F$7:$GK$318,$DW$2,FALSE)),"",VLOOKUP($B20,'[1]1718  Exp_Rev Access'!$F$7:$GK$318,$DW$2,FALSE))</f>
        <v/>
      </c>
      <c r="DX20" s="90" t="str">
        <f>IF(ISNA(VLOOKUP($B20,'[1]1718  Exp_Rev Access'!$F$7:$GK$318,$DX$2,FALSE)),"",VLOOKUP($B20,'[1]1718  Exp_Rev Access'!$F$7:$GK$318,$DX$2,FALSE))</f>
        <v/>
      </c>
      <c r="DY20" s="90" t="str">
        <f>IF(ISNA(VLOOKUP($B20,'[1]1718  Exp_Rev Access'!$F$7:$GK$318,$DY$2,FALSE)),"",VLOOKUP($B20,'[1]1718  Exp_Rev Access'!$F$7:$GK$318,$DY$2,FALSE))</f>
        <v/>
      </c>
      <c r="DZ20" s="90" t="str">
        <f>IF(ISNA(VLOOKUP($B20,'[1]1718  Exp_Rev Access'!$F$7:$GK$318,$DZ$2,FALSE)),"",VLOOKUP($B20,'[1]1718  Exp_Rev Access'!$F$7:$GK$318,$DZ$2,FALSE))</f>
        <v/>
      </c>
      <c r="EA20" s="90" t="str">
        <f>IF(ISNA(VLOOKUP($B20,'[1]1718  Exp_Rev Access'!$F$7:$GK$318,$EA$2,FALSE)),"",VLOOKUP($B20,'[1]1718  Exp_Rev Access'!$F$7:$GK$318,$EA$2,FALSE))</f>
        <v/>
      </c>
      <c r="EB20" s="90" t="str">
        <f>IF(ISNA(VLOOKUP($B20,'[1]1718  Exp_Rev Access'!$F$7:$GK$318,$EB$2,FALSE)),"",VLOOKUP($B20,'[1]1718  Exp_Rev Access'!$F$7:$GK$318,$EB$2,FALSE))</f>
        <v/>
      </c>
      <c r="EC20" s="90" t="str">
        <f>IF(ISNA(VLOOKUP($B20,'[1]1718  Exp_Rev Access'!$F$7:$GK$318,$EC$2,FALSE)),"",VLOOKUP($B20,'[1]1718  Exp_Rev Access'!$F$7:$GK$318,$EC$2,FALSE))</f>
        <v/>
      </c>
      <c r="ED20" s="90" t="str">
        <f>IF(ISNA(VLOOKUP($B20,'[1]1718  Exp_Rev Access'!$F$7:$GK$318,$ED$2,FALSE)),"",VLOOKUP($B20,'[1]1718  Exp_Rev Access'!$F$7:$GK$318,$ED$2,FALSE))</f>
        <v/>
      </c>
      <c r="EE20" s="90" t="str">
        <f>IF(ISNA(VLOOKUP($B20,'[1]1718  Exp_Rev Access'!$F$7:$GK$318,$EE$2,FALSE)),"",VLOOKUP($B20,'[1]1718  Exp_Rev Access'!$F$7:$GK$318,$EE$2,FALSE))</f>
        <v/>
      </c>
      <c r="EF20" s="90" t="str">
        <f>IF(ISNA(VLOOKUP($B20,'[1]1718  Exp_Rev Access'!$F$7:$GK$318,$EF$2,FALSE)),"",VLOOKUP($B20,'[1]1718  Exp_Rev Access'!$F$7:$GK$318,$EF$2,FALSE))</f>
        <v/>
      </c>
      <c r="EG20" s="90" t="str">
        <f>IF(ISNA(VLOOKUP($B20,'[1]1718  Exp_Rev Access'!$F$7:$GK$318,$EG$2,FALSE)),"",VLOOKUP($B20,'[1]1718  Exp_Rev Access'!$F$7:$GK$318,$EG$2,FALSE))</f>
        <v/>
      </c>
      <c r="EH20" s="90" t="str">
        <f>IF(ISNA(VLOOKUP($B20,'[1]1718  Exp_Rev Access'!$F$7:$GK$318,$EH$2,FALSE)),"",VLOOKUP($B20,'[1]1718  Exp_Rev Access'!$F$7:$GK$318,$EH$2,FALSE))</f>
        <v/>
      </c>
      <c r="EI20" s="90" t="str">
        <f>IF(ISNA(VLOOKUP($B20,'[1]1718  Exp_Rev Access'!$F$7:$GK$318,$EI$2,FALSE)),"",VLOOKUP($B20,'[1]1718  Exp_Rev Access'!$F$7:$GK$318,$EI$2,FALSE))</f>
        <v/>
      </c>
      <c r="EJ20" s="90" t="str">
        <f>IF(ISNA(VLOOKUP($B20,'[1]1718  Exp_Rev Access'!$F$7:$GK$318,$EJ$2,FALSE)),"",VLOOKUP($B20,'[1]1718  Exp_Rev Access'!$F$7:$GK$318,$EJ$2,FALSE))</f>
        <v/>
      </c>
      <c r="EK20" s="90" t="str">
        <f>IF(ISNA(VLOOKUP($B20,'[1]1718  Exp_Rev Access'!$F$7:$GK$318,$EK$2,FALSE)),"",VLOOKUP($B20,'[1]1718  Exp_Rev Access'!$F$7:$GK$318,$EK$2,FALSE))</f>
        <v/>
      </c>
      <c r="EL20" s="90" t="str">
        <f>IF(ISNA(VLOOKUP($B20,'[1]1718  Exp_Rev Access'!$F$7:$GK$318,$EL$2,FALSE)),"",VLOOKUP($B20,'[1]1718  Exp_Rev Access'!$F$7:$GK$318,$EL$2,FALSE))</f>
        <v/>
      </c>
      <c r="EM20" s="90" t="str">
        <f>IF(ISNA(VLOOKUP($B20,'[1]1718  Exp_Rev Access'!$F$7:$GK$318,$EM$2,FALSE)),"",VLOOKUP($B20,'[1]1718  Exp_Rev Access'!$F$7:$GK$318,$EM$2,FALSE))</f>
        <v/>
      </c>
      <c r="EN20" s="90" t="str">
        <f>IF(ISNA(VLOOKUP($B20,'[1]1718  Exp_Rev Access'!$F$7:$GK$318,$EN$2,FALSE)),"",VLOOKUP($B20,'[1]1718  Exp_Rev Access'!$F$7:$GK$318,$EN$2,FALSE))</f>
        <v/>
      </c>
      <c r="EO20" s="90" t="str">
        <f>IF(ISNA(VLOOKUP($B20,'[1]1718  Exp_Rev Access'!$F$7:$GK$318,$EO$2,FALSE)),"",VLOOKUP($B20,'[1]1718  Exp_Rev Access'!$F$7:$GK$318,$EO$2,FALSE))</f>
        <v/>
      </c>
      <c r="EP20" s="90" t="str">
        <f>IF(ISNA(VLOOKUP($B20,'[1]1718  Exp_Rev Access'!$F$7:$GK$318,$EP$2,FALSE)),"",VLOOKUP($B20,'[1]1718  Exp_Rev Access'!$F$7:$GK$318,$EP$2,FALSE))</f>
        <v/>
      </c>
      <c r="EQ20" s="90" t="str">
        <f>IF(ISNA(VLOOKUP($B20,'[1]1718  Exp_Rev Access'!$F$7:$GK$318,$EQ$2,FALSE)),"",VLOOKUP($B20,'[1]1718  Exp_Rev Access'!$F$7:$GK$318,$EQ$2,FALSE))</f>
        <v/>
      </c>
      <c r="ER20" s="90" t="str">
        <f>IF(ISNA(VLOOKUP($B20,'[1]1718  Exp_Rev Access'!$F$7:$GK$318,$ER$2,FALSE)),"",VLOOKUP($B20,'[1]1718  Exp_Rev Access'!$F$7:$GK$318,$ER$2,FALSE))</f>
        <v/>
      </c>
      <c r="ES20" s="90" t="str">
        <f>IF(ISNA(VLOOKUP($B20,'[1]1718  Exp_Rev Access'!$F$7:$GK$318,$ES$2,FALSE)),"",VLOOKUP($B20,'[1]1718  Exp_Rev Access'!$F$7:$GK$318,$ES$2,FALSE))</f>
        <v/>
      </c>
      <c r="ET20" s="90" t="str">
        <f>IF(ISNA(VLOOKUP($B20,'[1]1718  Exp_Rev Access'!$F$7:$GK$318,$ET$2,FALSE)),"",VLOOKUP($B20,'[1]1718  Exp_Rev Access'!$F$7:$GK$318,$ET$2,FALSE))</f>
        <v/>
      </c>
      <c r="EU20" s="90" t="str">
        <f>IF(ISNA(VLOOKUP($B20,'[1]1718  Exp_Rev Access'!$F$7:$GK$318,$EU$2,FALSE)),"",VLOOKUP($B20,'[1]1718  Exp_Rev Access'!$F$7:$GK$318,$EU$2,FALSE))</f>
        <v/>
      </c>
      <c r="EV20" s="90" t="str">
        <f>IF(ISNA(VLOOKUP($B20,'[1]1718  Exp_Rev Access'!$F$7:$GK$318,$EV$2,FALSE)),"",VLOOKUP($B20,'[1]1718  Exp_Rev Access'!$F$7:$GK$318,$EV$2,FALSE))</f>
        <v/>
      </c>
      <c r="EW20" s="90" t="str">
        <f>IF(ISNA(VLOOKUP($B20,'[1]1718  Exp_Rev Access'!$F$7:$GK$318,$EW$2,FALSE)),"",VLOOKUP($B20,'[1]1718  Exp_Rev Access'!$F$7:$GK$318,$EW$2,FALSE))</f>
        <v/>
      </c>
      <c r="EX20" s="90" t="str">
        <f>IF(ISNA(VLOOKUP($B20,'[1]1718  Exp_Rev Access'!$F$7:$GK$318,$EX$2,FALSE)),"",VLOOKUP($B20,'[1]1718  Exp_Rev Access'!$F$7:$GK$318,$EX$2,FALSE))</f>
        <v/>
      </c>
      <c r="EY20" s="90" t="str">
        <f>IF(ISNA(VLOOKUP($B20,'[1]1718  Exp_Rev Access'!$F$7:$GK$318,$EY$2,FALSE)),"",VLOOKUP($B20,'[1]1718  Exp_Rev Access'!$F$7:$GK$318,$EY$2,FALSE))</f>
        <v/>
      </c>
      <c r="EZ20" s="90" t="str">
        <f>IF(ISNA(VLOOKUP($B20,'[1]1718  Exp_Rev Access'!$F$7:$GK$318,$EZ$2,FALSE)),"",VLOOKUP($B20,'[1]1718  Exp_Rev Access'!$F$7:$GK$318,$EZ$2,FALSE))</f>
        <v/>
      </c>
      <c r="FA20" s="90" t="str">
        <f>IF(ISNA(VLOOKUP($B20,'[1]1718  Exp_Rev Access'!$F$7:$GK$318,$FA$2,FALSE)),"",VLOOKUP($B20,'[1]1718  Exp_Rev Access'!$F$7:$GK$318,$FA$2,FALSE))</f>
        <v/>
      </c>
      <c r="FB20" s="90" t="str">
        <f>IF(ISNA(VLOOKUP($B20,'[1]1718  Exp_Rev Access'!$F$7:$GK$318,$FB$2,FALSE)),"",VLOOKUP($B20,'[1]1718  Exp_Rev Access'!$F$7:$GK$318,$FB$2,FALSE))</f>
        <v/>
      </c>
      <c r="FC20" s="90" t="str">
        <f>IF(ISNA(VLOOKUP($B20,'[1]1718  Exp_Rev Access'!$F$7:$GK$318,$FC$2,FALSE)),"",VLOOKUP($B20,'[1]1718  Exp_Rev Access'!$F$7:$GK$318,$FC$2,FALSE))</f>
        <v/>
      </c>
      <c r="FD20" s="90" t="str">
        <f>IF(ISNA(VLOOKUP($B20,'[1]1718  Exp_Rev Access'!$F$7:$GK$318,$FD$2,FALSE)),"",VLOOKUP($B20,'[1]1718  Exp_Rev Access'!$F$7:$GK$318,$FD$2,FALSE))</f>
        <v/>
      </c>
      <c r="FE20" s="90" t="str">
        <f>IF(ISNA(VLOOKUP($B20,'[1]1718  Exp_Rev Access'!$F$7:$GK$318,$FE$2,FALSE)),"",VLOOKUP($B20,'[1]1718  Exp_Rev Access'!$F$7:$GK$318,$FE$2,FALSE))</f>
        <v/>
      </c>
      <c r="FF20" s="90" t="str">
        <f>IF(ISNA(VLOOKUP($B20,'[1]1718  Exp_Rev Access'!$F$7:$GK$318,$FF$2,FALSE)),"",VLOOKUP($B20,'[1]1718  Exp_Rev Access'!$F$7:$GK$318,$FF$2,FALSE))</f>
        <v/>
      </c>
      <c r="FG20" s="90" t="str">
        <f>IF(ISNA(VLOOKUP($B20,'[1]1718  Exp_Rev Access'!$F$7:$GK$318,$FG$2,FALSE)),"",VLOOKUP($B20,'[1]1718  Exp_Rev Access'!$F$7:$GK$318,$FG$2,FALSE))</f>
        <v/>
      </c>
      <c r="FH20" s="90" t="str">
        <f>IF(ISNA(VLOOKUP($B20,'[1]1718  Exp_Rev Access'!$F$7:$GK$318,$FH$2,FALSE)),"",VLOOKUP($B20,'[1]1718  Exp_Rev Access'!$F$7:$GK$318,$FH$2,FALSE))</f>
        <v/>
      </c>
      <c r="FI20" s="90" t="str">
        <f>IF(ISNA(VLOOKUP($B20,'[1]1718  Exp_Rev Access'!$F$7:$GK$318,$FI$2,FALSE)),"",VLOOKUP($B20,'[1]1718  Exp_Rev Access'!$F$7:$GK$318,$FI$2,FALSE))</f>
        <v/>
      </c>
      <c r="FJ20" s="90" t="str">
        <f>IF(ISNA(VLOOKUP($B20,'[1]1718  Exp_Rev Access'!$F$7:$GK$318,$FJ$2,FALSE)),"",VLOOKUP($B20,'[1]1718  Exp_Rev Access'!$F$7:$GK$318,$FJ$2,FALSE))</f>
        <v/>
      </c>
      <c r="FK20" s="90" t="str">
        <f>IF(ISNA(VLOOKUP($B20,'[1]1718  Exp_Rev Access'!$F$7:$GK$318,$FK$2,FALSE)),"",VLOOKUP($B20,'[1]1718  Exp_Rev Access'!$F$7:$GK$318,$FK$2,FALSE))</f>
        <v/>
      </c>
      <c r="FL20" s="90" t="str">
        <f>IF(ISNA(VLOOKUP($B20,'[1]1718  Exp_Rev Access'!$F$7:$GK$318,$FL$2,FALSE)),"",VLOOKUP($B20,'[1]1718  Exp_Rev Access'!$F$7:$GK$318,$FL$2,FALSE))</f>
        <v/>
      </c>
      <c r="FM20" s="90" t="str">
        <f>IF(ISNA(VLOOKUP($B20,'[1]1718  Exp_Rev Access'!$F$7:$GK$318,$FM$2,FALSE)),"",VLOOKUP($B20,'[1]1718  Exp_Rev Access'!$F$7:$GK$318,$FM$2,FALSE))</f>
        <v/>
      </c>
      <c r="FN20" s="90" t="str">
        <f>IF(ISNA(VLOOKUP($B20,'[1]1718  Exp_Rev Access'!$F$7:$GK$318,$FN$2,FALSE)),"",VLOOKUP($B20,'[1]1718  Exp_Rev Access'!$F$7:$GK$318,$FN$2,FALSE))</f>
        <v/>
      </c>
      <c r="FO20" s="90" t="str">
        <f>IF(ISNA(VLOOKUP($B20,'[1]1718  Exp_Rev Access'!$F$7:$GK$318,$FO$2,FALSE)),"",VLOOKUP($B20,'[1]1718  Exp_Rev Access'!$F$7:$GK$318,$FO$2,FALSE))</f>
        <v/>
      </c>
      <c r="FP20" s="90" t="str">
        <f>IF(ISNA(VLOOKUP($B20,'[1]1718  Exp_Rev Access'!$F$7:$GK$318,$FP$2,FALSE)),"",VLOOKUP($B20,'[1]1718  Exp_Rev Access'!$F$7:$GK$318,$FP$2,FALSE))</f>
        <v/>
      </c>
      <c r="FQ20" s="90" t="str">
        <f>IF(ISNA(VLOOKUP($B20,'[1]1718  Exp_Rev Access'!$F$7:$GK$318,$FQ$2,FALSE)),"",VLOOKUP($B20,'[1]1718  Exp_Rev Access'!$F$7:$GK$318,$FQ$2,FALSE))</f>
        <v/>
      </c>
      <c r="FR20" s="90" t="str">
        <f>IF(ISNA(VLOOKUP($B20,'[1]1718  Exp_Rev Access'!$F$7:$GK$318,$FR$2,FALSE)),"",VLOOKUP($B20,'[1]1718  Exp_Rev Access'!$F$7:$GK$318,$FR$2,FALSE))</f>
        <v/>
      </c>
      <c r="FS20" s="77"/>
      <c r="FT20" s="77"/>
      <c r="FU20" s="78"/>
      <c r="FV20" s="95" t="str">
        <f>IF(ISNA(VLOOKUP($B20,'[1]1718  Exp_Rev Access'!$F$7:$GK$318,$FV$2,FALSE)),"",VLOOKUP($B20,'[1]1718  Exp_Rev Access'!$F$7:$GK$318,$FV$2,FALSE))</f>
        <v/>
      </c>
      <c r="FW20" s="95" t="str">
        <f>IF(ISNA(VLOOKUP($B20,'[1]1718  Exp_Rev Access'!$F$7:$GK$318,$FW$2,FALSE)),"",VLOOKUP($B20,'[1]1718  Exp_Rev Access'!$F$7:$GK$318,$FW$2,FALSE))</f>
        <v/>
      </c>
      <c r="FX20" s="95" t="str">
        <f>IF(ISNA(VLOOKUP($B20,'[1]1718  Exp_Rev Access'!$F$7:$GK$318,$FX$2,FALSE)),"",VLOOKUP($B20,'[1]1718  Exp_Rev Access'!$F$7:$GK$318,$FX$2,FALSE))</f>
        <v/>
      </c>
      <c r="FY20" s="95" t="str">
        <f>IF(ISNA(VLOOKUP($B20,'[1]1718  Exp_Rev Access'!$F$7:$GK$318,$FY$2,FALSE)),"",VLOOKUP($B20,'[1]1718  Exp_Rev Access'!$F$7:$GK$318,$FY$2,FALSE))</f>
        <v/>
      </c>
      <c r="FZ20" s="95" t="str">
        <f>IF(ISNA(VLOOKUP($B20,'[1]1718  Exp_Rev Access'!$F$7:$GK$318,$FZ$2,FALSE)),"",VLOOKUP($B20,'[1]1718  Exp_Rev Access'!$F$7:$GK$318,$FZ$2,FALSE))</f>
        <v/>
      </c>
      <c r="GA20" s="95" t="str">
        <f>IF(ISNA(VLOOKUP($B20,'[1]1718  Exp_Rev Access'!$F$7:$GK$318,$GA$2,FALSE)),"",VLOOKUP($B20,'[1]1718  Exp_Rev Access'!$F$7:$GK$318,$GA$2,FALSE))</f>
        <v/>
      </c>
      <c r="GB20" s="95" t="str">
        <f>IF(ISNA(VLOOKUP($B20,'[1]1718  Exp_Rev Access'!$F$7:$GK$318,$GB$2,FALSE)),"",VLOOKUP($B20,'[1]1718  Exp_Rev Access'!$F$7:$GK$318,$GB$2,FALSE))</f>
        <v/>
      </c>
      <c r="GC20" s="95" t="str">
        <f>IF(ISNA(VLOOKUP($B20,'[1]1718  Exp_Rev Access'!$F$7:$GK$318,$GC$2,FALSE)),"",VLOOKUP($B20,'[1]1718  Exp_Rev Access'!$F$7:$GK$318,$GC$2,FALSE))</f>
        <v/>
      </c>
      <c r="GD20" s="95" t="str">
        <f>IF(ISNA(VLOOKUP($B20,'[1]1718  Exp_Rev Access'!$F$7:$GK$318,$GD$2,FALSE)),"",VLOOKUP($B20,'[1]1718  Exp_Rev Access'!$F$7:$GK$318,$GD$2,FALSE))</f>
        <v/>
      </c>
      <c r="GE20" s="95" t="str">
        <f>IF(ISNA(VLOOKUP($B20,'[1]1718  Exp_Rev Access'!$F$7:$GK$318,$GE$2,FALSE)),"",VLOOKUP($B20,'[1]1718  Exp_Rev Access'!$F$7:$GK$318,$GE$2,FALSE))</f>
        <v/>
      </c>
      <c r="GF20" s="95" t="str">
        <f>IF(ISNA(VLOOKUP($B20,'[1]1718  Exp_Rev Access'!$F$7:$GK$318,$GF$2,FALSE)),"",VLOOKUP($B20,'[1]1718  Exp_Rev Access'!$F$7:$GK$318,$GF$2,FALSE))</f>
        <v/>
      </c>
      <c r="GG20" s="95" t="str">
        <f>IF(ISNA(VLOOKUP($B20,'[1]1718  Exp_Rev Access'!$F$7:$GK$318,$GG$2,FALSE)),"",VLOOKUP($B20,'[1]1718  Exp_Rev Access'!$F$7:$GK$318,$GG$2,FALSE))</f>
        <v/>
      </c>
      <c r="GH20" s="95" t="str">
        <f>IF(ISNA(VLOOKUP($B20,'[1]1718  Exp_Rev Access'!$F$7:$GK$318,$GH$2,FALSE)),"",VLOOKUP($B20,'[1]1718  Exp_Rev Access'!$F$7:$GK$318,$GH$2,FALSE))</f>
        <v/>
      </c>
      <c r="GI20" s="95" t="str">
        <f>IF(ISNA(VLOOKUP($B20,'[1]1718  Exp_Rev Access'!$F$7:$GK$318,$GI$2,FALSE)),"",VLOOKUP($B20,'[1]1718  Exp_Rev Access'!$F$7:$GK$318,$GI$2,FALSE))</f>
        <v/>
      </c>
      <c r="GJ20" s="95" t="str">
        <f>IF(ISNA(VLOOKUP($B20,'[1]1718  Exp_Rev Access'!$F$7:$GK$318,$GJ$2,FALSE)),"",VLOOKUP($B20,'[1]1718  Exp_Rev Access'!$F$7:$GK$318,$GJ$2,FALSE))</f>
        <v/>
      </c>
      <c r="GK20" s="95" t="str">
        <f>IF(ISNA(VLOOKUP($B20,'[1]1718  Exp_Rev Access'!$F$7:$GK$318,$GK$2,FALSE)),"",VLOOKUP($B20,'[1]1718  Exp_Rev Access'!$F$7:$GK$318,$GK$2,FALSE))</f>
        <v/>
      </c>
      <c r="GL20" s="95" t="str">
        <f>IF(ISNA(VLOOKUP($B20,'[1]1718  Exp_Rev Access'!$F$7:$GK$318,$GL$2,FALSE)),"",VLOOKUP($B20,'[1]1718  Exp_Rev Access'!$F$7:$GK$318,$GL$2,FALSE))</f>
        <v/>
      </c>
      <c r="GM20" s="95" t="str">
        <f>IF(ISNA(VLOOKUP($B20,'[1]1718  Exp_Rev Access'!$F$7:$GK$318,$GM$2,FALSE)),"",VLOOKUP($B20,'[1]1718  Exp_Rev Access'!$F$7:$GK$318,$GM$2,FALSE))</f>
        <v/>
      </c>
      <c r="GN20" s="95" t="str">
        <f>IF(ISNA(VLOOKUP($B20,'[1]1718  Exp_Rev Access'!$F$7:$GK$318,$GN$2,FALSE)),"",VLOOKUP($B20,'[1]1718  Exp_Rev Access'!$F$7:$GK$318,$GN$2,FALSE))</f>
        <v/>
      </c>
      <c r="GO20" s="95" t="str">
        <f>IF(ISNA(VLOOKUP($B20,'[1]1718  Exp_Rev Access'!$F$7:$GK$318,$GO$2,FALSE)),"",VLOOKUP($B20,'[1]1718  Exp_Rev Access'!$F$7:$GK$318,$GO$2,FALSE))</f>
        <v/>
      </c>
      <c r="GP20" s="95" t="str">
        <f>IF(ISNA(VLOOKUP($B20,'[1]1718  Exp_Rev Access'!$F$7:$GK$318,$GP$2,FALSE)),"",VLOOKUP($B20,'[1]1718  Exp_Rev Access'!$F$7:$GK$318,$GP$2,FALSE))</f>
        <v/>
      </c>
      <c r="GQ20" s="95" t="str">
        <f>IF(ISNA(VLOOKUP($B20,'[1]1718  Exp_Rev Access'!$F$7:$GK$318,$GQ$2,FALSE)),"",VLOOKUP($B20,'[1]1718  Exp_Rev Access'!$F$7:$GK$318,$GQ$2,FALSE))</f>
        <v/>
      </c>
      <c r="GR20" s="95" t="str">
        <f>IF(ISNA(VLOOKUP($B20,'[1]1718  Exp_Rev Access'!$F$7:$GK$318,$GR$2,FALSE)),"",VLOOKUP($B20,'[1]1718  Exp_Rev Access'!$F$7:$GK$318,$GR$2,FALSE))</f>
        <v/>
      </c>
      <c r="GS20" s="95" t="str">
        <f>IF(ISNA(VLOOKUP($B20,'[1]1718  Exp_Rev Access'!$F$7:$GK$318,$GS$2,FALSE)),"",VLOOKUP($B20,'[1]1718  Exp_Rev Access'!$F$7:$GK$318,$GS$2,FALSE))</f>
        <v/>
      </c>
      <c r="GT20" s="95" t="str">
        <f>IF(ISNA(VLOOKUP($B20,'[1]1718  Exp_Rev Access'!$F$7:$GK$318,$GT$2,FALSE)),"",VLOOKUP($B20,'[1]1718  Exp_Rev Access'!$F$7:$GK$318,$GT$2,FALSE))</f>
        <v/>
      </c>
      <c r="GU20" s="77"/>
      <c r="GV20" s="77"/>
      <c r="GW20" s="96"/>
    </row>
    <row r="21" spans="1:222" x14ac:dyDescent="0.3">
      <c r="A21" s="98" t="s">
        <v>191</v>
      </c>
      <c r="B21" s="99"/>
      <c r="C21" s="82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90" t="str">
        <f>IF(ISNA(VLOOKUP($B21,'[1]1718  Exp_Rev Access'!$F$7:$GK$318,10,FALSE)),"",VLOOKUP($B21,'[1]1718  Exp_Rev Access'!$F$7:$GK$318,10,FALSE))</f>
        <v/>
      </c>
      <c r="R21" s="90" t="str">
        <f>IF(ISNA(VLOOKUP($B21,'[1]1718  Exp_Rev Access'!$F$7:$GK$318,11,FALSE)),"",VLOOKUP($B21,'[1]1718  Exp_Rev Access'!$F$7:$GK$318,11,FALSE))</f>
        <v/>
      </c>
      <c r="S21" s="90" t="str">
        <f>IF(ISNA(VLOOKUP($B21,'[1]1718  Exp_Rev Access'!$F$7:$GK$318,12,FALSE)),"",VLOOKUP($B21,'[1]1718  Exp_Rev Access'!$F$7:$GK$318,12,FALSE))</f>
        <v/>
      </c>
      <c r="T21" s="90" t="str">
        <f>IF(ISNA(VLOOKUP($B21,'[1]1718  Exp_Rev Access'!$F$7:$GK$318,13,FALSE)),"",VLOOKUP($B21,'[1]1718  Exp_Rev Access'!$F$7:$GK$318,13,FALSE))</f>
        <v/>
      </c>
      <c r="U21" s="90" t="str">
        <f>IF(ISNA(VLOOKUP($B21,'[1]1718  Exp_Rev Access'!$F$7:$GK$318,14,FALSE)),"",VLOOKUP($B21,'[1]1718  Exp_Rev Access'!$F$7:$GK$318,14,FALSE))</f>
        <v/>
      </c>
      <c r="V21" s="90" t="str">
        <f>IF(ISNA(VLOOKUP($B21,'[1]1718  Exp_Rev Access'!$F$7:$GK$318,15,FALSE)),"",VLOOKUP($B21,'[1]1718  Exp_Rev Access'!$F$7:$GK$318,15,FALSE))</f>
        <v/>
      </c>
      <c r="W21" s="90" t="str">
        <f>IF(ISNA(VLOOKUP($B21,'[1]1718  Exp_Rev Access'!$F$7:$GK$318,16,FALSE)),"",VLOOKUP($B21,'[1]1718  Exp_Rev Access'!$F$7:$GK$318,16,FALSE))</f>
        <v/>
      </c>
      <c r="X21" s="90" t="str">
        <f>IF(ISNA(VLOOKUP($B21,'[1]1718  Exp_Rev Access'!$F$7:$GK$318,17,FALSE)),"",VLOOKUP($B21,'[1]1718  Exp_Rev Access'!$F$7:$GK$318,17,FALSE))</f>
        <v/>
      </c>
      <c r="Y21" s="90" t="str">
        <f>IF(ISNA(VLOOKUP($B21,'[1]1718  Exp_Rev Access'!$F$7:$GK$318,18,FALSE)),"",VLOOKUP($B21,'[1]1718  Exp_Rev Access'!$F$7:$GK$318,18,FALSE))</f>
        <v/>
      </c>
      <c r="Z21" s="90" t="str">
        <f>IF(ISNA(VLOOKUP($B21,'[1]1718  Exp_Rev Access'!$F$7:$GK$318,19,FALSE)),"",VLOOKUP($B21,'[1]1718  Exp_Rev Access'!$F$7:$GK$318,19,FALSE))</f>
        <v/>
      </c>
      <c r="AA21" s="90" t="str">
        <f>IF(ISNA(VLOOKUP($B21,'[1]1718  Exp_Rev Access'!$F$7:$GK$318,20,FALSE)),"",VLOOKUP($B21,'[1]1718  Exp_Rev Access'!$F$7:$GK$318,20,FALSE))</f>
        <v/>
      </c>
      <c r="AB21" s="90" t="str">
        <f>IF(ISNA(VLOOKUP($B21,'[1]1718  Exp_Rev Access'!$F$7:$GK$318,21,FALSE)),"",VLOOKUP($B21,'[1]1718  Exp_Rev Access'!$F$7:$GK$318,21,FALSE))</f>
        <v/>
      </c>
      <c r="AC21" s="90" t="str">
        <f>IF(ISNA(VLOOKUP($B21,'[1]1718  Exp_Rev Access'!$F$7:$GK$318,22,FALSE)),"",VLOOKUP($B21,'[1]1718  Exp_Rev Access'!$F$7:$GK$318,22,FALSE))</f>
        <v/>
      </c>
      <c r="AD21" s="90" t="str">
        <f>IF(ISNA(VLOOKUP($B21,'[1]1718  Exp_Rev Access'!$F$7:$GK$318,23,FALSE)),"",VLOOKUP($B21,'[1]1718  Exp_Rev Access'!$F$7:$GK$318,23,FALSE))</f>
        <v/>
      </c>
      <c r="AE21" s="90" t="str">
        <f>IF(ISNA(VLOOKUP($B21,'[1]1718  Exp_Rev Access'!$F$7:$GK$318,24,FALSE)),"",VLOOKUP($B21,'[1]1718  Exp_Rev Access'!$F$7:$GK$318,24,FALSE))</f>
        <v/>
      </c>
      <c r="AF21" s="90" t="str">
        <f>IF(ISNA(VLOOKUP($B21,'[1]1718  Exp_Rev Access'!$F$7:$GK$318,25,FALSE)),"",VLOOKUP($B21,'[1]1718  Exp_Rev Access'!$F$7:$GK$318,25,FALSE))</f>
        <v/>
      </c>
      <c r="AG21" s="90" t="str">
        <f>IF(ISNA(VLOOKUP($B21,'[1]1718  Exp_Rev Access'!$F$7:$GK$318,26,FALSE)),"",VLOOKUP($B21,'[1]1718  Exp_Rev Access'!$F$7:$GK$318,26,FALSE))</f>
        <v/>
      </c>
      <c r="AH21" s="90" t="str">
        <f>IF(ISNA(VLOOKUP($B21,'[1]1718  Exp_Rev Access'!$F$7:$GK$318,27,FALSE)),"",VLOOKUP($B21,'[1]1718  Exp_Rev Access'!$F$7:$GK$318,27,FALSE))</f>
        <v/>
      </c>
      <c r="AI21" s="90" t="str">
        <f>IF(ISNA(VLOOKUP($B21,'[1]1718  Exp_Rev Access'!$F$7:$GK$318,28,FALSE)),"",VLOOKUP($B21,'[1]1718  Exp_Rev Access'!$F$7:$GK$318,28,FALSE))</f>
        <v/>
      </c>
      <c r="AJ21" s="90" t="str">
        <f>IF(ISNA(VLOOKUP($B21,'[1]1718  Exp_Rev Access'!$F$7:$GK$318,29,FALSE)),"",VLOOKUP($B21,'[1]1718  Exp_Rev Access'!$F$7:$GK$318,29,FALSE))</f>
        <v/>
      </c>
      <c r="AK21" s="90" t="str">
        <f>IF(ISNA(VLOOKUP($B21,'[1]1718  Exp_Rev Access'!$F$7:$GK$318,30,FALSE)),"",VLOOKUP($B21,'[1]1718  Exp_Rev Access'!$F$7:$GK$318,30,FALSE))</f>
        <v/>
      </c>
      <c r="AL21" s="90" t="str">
        <f>IF(ISNA(VLOOKUP($B21,'[1]1718  Exp_Rev Access'!$F$7:$GK$318,31,FALSE)),"",VLOOKUP($B21,'[1]1718  Exp_Rev Access'!$F$7:$GK$318,31,FALSE))</f>
        <v/>
      </c>
      <c r="AM21" s="77"/>
      <c r="AN21" s="77"/>
      <c r="AO21" s="77"/>
      <c r="AP21" s="90" t="str">
        <f>IF(ISNA(VLOOKUP($B21,'[1]1718  Exp_Rev Access'!$F$7:$GK$318,33,FALSE)),"",VLOOKUP($B21,'[1]1718  Exp_Rev Access'!$F$7:$GK$318,33,FALSE))</f>
        <v/>
      </c>
      <c r="AQ21" s="90" t="str">
        <f>IF(ISNA(VLOOKUP($B21,'[1]1718  Exp_Rev Access'!$F$7:$GK$318,34,FALSE)),"",VLOOKUP($B21,'[1]1718  Exp_Rev Access'!$F$7:$GK$318,34,FALSE))</f>
        <v/>
      </c>
      <c r="AR21" s="90" t="str">
        <f>IF(ISNA(VLOOKUP($B21,'[1]1718  Exp_Rev Access'!$F$7:$GK$318,35,FALSE)),"",VLOOKUP($B21,'[1]1718  Exp_Rev Access'!$F$7:$GK$318,35,FALSE))</f>
        <v/>
      </c>
      <c r="AS21" s="90" t="str">
        <f>IF(ISNA(VLOOKUP($B21,'[1]1718  Exp_Rev Access'!$F$7:$GK$318,36,FALSE)),"",VLOOKUP($B21,'[1]1718  Exp_Rev Access'!$F$7:$GK$318,36,FALSE))</f>
        <v/>
      </c>
      <c r="AT21" s="90" t="str">
        <f>IF(ISNA(VLOOKUP($B21,'[1]1718  Exp_Rev Access'!$F$7:$GK$318,37,FALSE)),"",VLOOKUP($B21,'[1]1718  Exp_Rev Access'!$F$7:$GK$318,37,FALSE))</f>
        <v/>
      </c>
      <c r="AU21" s="77"/>
      <c r="AV21" s="77"/>
      <c r="AW21" s="77"/>
      <c r="AX21" s="90" t="str">
        <f>IF(ISNA(VLOOKUP($B21,'[1]1718  Exp_Rev Access'!$F$7:$GK$318,39,FALSE)),"",VLOOKUP($B21,'[1]1718  Exp_Rev Access'!$F$7:$GK$318,39,FALSE))</f>
        <v/>
      </c>
      <c r="AY21" s="90" t="str">
        <f>IF(ISNA(VLOOKUP($B21,'[1]1718  Exp_Rev Access'!$F$7:$GK$318,40,FALSE)),"",VLOOKUP($B21,'[1]1718  Exp_Rev Access'!$F$7:$GK$318,40,FALSE))</f>
        <v/>
      </c>
      <c r="AZ21" s="90" t="str">
        <f>IF(ISNA(VLOOKUP($B21,'[1]1718  Exp_Rev Access'!$F$7:$GK$318,41,FALSE)),"",VLOOKUP($B21,'[1]1718  Exp_Rev Access'!$F$7:$GK$318,41,FALSE))</f>
        <v/>
      </c>
      <c r="BA21" s="90" t="str">
        <f>IF(ISNA(VLOOKUP($B21,'[1]1718  Exp_Rev Access'!$F$7:$GK$318,42,FALSE)),"",VLOOKUP($B21,'[1]1718  Exp_Rev Access'!$F$7:$GK$318,42,FALSE))</f>
        <v/>
      </c>
      <c r="BB21" s="90" t="str">
        <f>IF(ISNA(VLOOKUP($B21,'[1]1718  Exp_Rev Access'!$F$7:$GK$318,43,FALSE)),"",VLOOKUP($B21,'[1]1718  Exp_Rev Access'!$F$7:$GK$318,43,FALSE))</f>
        <v/>
      </c>
      <c r="BC21" s="90" t="str">
        <f>IF(ISNA(VLOOKUP($B21,'[1]1718  Exp_Rev Access'!$F$7:$GK$318,44,FALSE)),"",VLOOKUP($B21,'[1]1718  Exp_Rev Access'!$F$7:$GK$318,44,FALSE))</f>
        <v/>
      </c>
      <c r="BD21" s="90" t="str">
        <f>IF(ISNA(VLOOKUP($B21,'[1]1718  Exp_Rev Access'!$F$7:$GK$318,45,FALSE)),"",VLOOKUP($B21,'[1]1718  Exp_Rev Access'!$F$7:$GK$318,45,FALSE))</f>
        <v/>
      </c>
      <c r="BE21" s="90" t="str">
        <f>IF(ISNA(VLOOKUP($B21,'[1]1718  Exp_Rev Access'!$F$7:$GK$318,46,FALSE)),"",VLOOKUP($B21,'[1]1718  Exp_Rev Access'!$F$7:$GK$318,46,FALSE))</f>
        <v/>
      </c>
      <c r="BF21" s="90" t="str">
        <f>IF(ISNA(VLOOKUP($B21,'[1]1718  Exp_Rev Access'!$F$7:$GK$318,47,FALSE)),"",VLOOKUP($B21,'[1]1718  Exp_Rev Access'!$F$7:$GK$318,47,FALSE))</f>
        <v/>
      </c>
      <c r="BG21" s="90" t="str">
        <f>IF(ISNA(VLOOKUP($B21,'[1]1718  Exp_Rev Access'!$F$7:$GK$318,48,FALSE)),"",VLOOKUP($B21,'[1]1718  Exp_Rev Access'!$F$7:$GK$318,48,FALSE))</f>
        <v/>
      </c>
      <c r="BH21" s="90" t="str">
        <f>IF(ISNA(VLOOKUP($B21,'[1]1718  Exp_Rev Access'!$F$7:$GK$318,49,FALSE)),"",VLOOKUP($B21,'[1]1718  Exp_Rev Access'!$F$7:$GK$318,49,FALSE))</f>
        <v/>
      </c>
      <c r="BI21" s="90" t="str">
        <f>IF(ISNA(VLOOKUP($B21,'[1]1718  Exp_Rev Access'!$F$7:$GK$318,50,FALSE)),"",VLOOKUP($B21,'[1]1718  Exp_Rev Access'!$F$7:$GK$318,50,FALSE))</f>
        <v/>
      </c>
      <c r="BJ21" s="90" t="str">
        <f>IF(ISNA(VLOOKUP($B21,'[1]1718  Exp_Rev Access'!$F$7:$GK$318,51,FALSE)),"",VLOOKUP($B21,'[1]1718  Exp_Rev Access'!$F$7:$GK$318,51,FALSE))</f>
        <v/>
      </c>
      <c r="BK21" s="90" t="str">
        <f>IF(ISNA(VLOOKUP($B21,'[1]1718  Exp_Rev Access'!$F$7:$GK$318,52,FALSE)),"",VLOOKUP($B21,'[1]1718  Exp_Rev Access'!$F$7:$GK$318,52,FALSE))</f>
        <v/>
      </c>
      <c r="BL21" s="90" t="str">
        <f>IF(ISNA(VLOOKUP($B21,'[1]1718  Exp_Rev Access'!$F$7:$GK$318,53,FALSE)),"",VLOOKUP($B21,'[1]1718  Exp_Rev Access'!$F$7:$GK$318,53,FALSE))</f>
        <v/>
      </c>
      <c r="BM21" s="90" t="str">
        <f>IF(ISNA(VLOOKUP($B21,'[1]1718  Exp_Rev Access'!$F$7:$GK$318,54,FALSE)),"",VLOOKUP($B21,'[1]1718  Exp_Rev Access'!$F$7:$GK$318,54,FALSE))</f>
        <v/>
      </c>
      <c r="BN21" s="90" t="str">
        <f>IF(ISNA(VLOOKUP($B21,'[1]1718  Exp_Rev Access'!$F$7:$GK$318,55,FALSE)),"",VLOOKUP($B21,'[1]1718  Exp_Rev Access'!$F$7:$GK$318,55,FALSE))</f>
        <v/>
      </c>
      <c r="BO21" s="90" t="str">
        <f>IF(ISNA(VLOOKUP($B21,'[1]1718  Exp_Rev Access'!$F$7:$GK$318,56,FALSE)),"",VLOOKUP($B21,'[1]1718  Exp_Rev Access'!$F$7:$GK$318,56,FALSE))</f>
        <v/>
      </c>
      <c r="BP21" s="90" t="str">
        <f>IF(ISNA(VLOOKUP($B21,'[1]1718  Exp_Rev Access'!$F$7:$GK$318,57,FALSE)),"",VLOOKUP($B21,'[1]1718  Exp_Rev Access'!$F$7:$GK$318,57,FALSE))</f>
        <v/>
      </c>
      <c r="BQ21" s="90" t="str">
        <f>IF(ISNA(VLOOKUP($B21,'[1]1718  Exp_Rev Access'!$F$7:$GK$318,58,FALSE)),"",VLOOKUP($B21,'[1]1718  Exp_Rev Access'!$F$7:$GK$318,58,FALSE))</f>
        <v/>
      </c>
      <c r="BR21" s="90" t="str">
        <f>IF(ISNA(VLOOKUP($B21,'[1]1718  Exp_Rev Access'!$F$7:$GK$318,59,FALSE)),"",VLOOKUP($B21,'[1]1718  Exp_Rev Access'!$F$7:$GK$318,59,FALSE))</f>
        <v/>
      </c>
      <c r="BS21" s="90" t="str">
        <f>IF(ISNA(VLOOKUP($B21,'[1]1718  Exp_Rev Access'!$F$7:$GK$318,60,FALSE)),"",VLOOKUP($B21,'[1]1718  Exp_Rev Access'!$F$7:$GK$318,60,FALSE))</f>
        <v/>
      </c>
      <c r="BT21" s="90" t="str">
        <f>IF(ISNA(VLOOKUP($B21,'[1]1718  Exp_Rev Access'!$F$7:$GK$318,61,FALSE)),"",VLOOKUP($B21,'[1]1718  Exp_Rev Access'!$F$7:$GK$318,61,FALSE))</f>
        <v/>
      </c>
      <c r="BU21" s="90" t="str">
        <f>IF(ISNA(VLOOKUP($B21,'[1]1718  Exp_Rev Access'!$F$7:$GK$318,62,FALSE)),"",VLOOKUP($B21,'[1]1718  Exp_Rev Access'!$F$7:$GK$318,62,FALSE))</f>
        <v/>
      </c>
      <c r="BV21" s="56">
        <f t="shared" si="35"/>
        <v>0</v>
      </c>
      <c r="BW21" s="77"/>
      <c r="BX21" s="77"/>
      <c r="BY21" s="90" t="str">
        <f>IF(ISNA(VLOOKUP($B21,'[1]1718  Exp_Rev Access'!$F$7:$GK$318,64,FALSE)),"",VLOOKUP($B21,'[1]1718  Exp_Rev Access'!$F$7:$GK$318,64,FALSE))</f>
        <v/>
      </c>
      <c r="BZ21" s="90" t="str">
        <f>IF(ISNA(VLOOKUP($B21,'[1]1718  Exp_Rev Access'!$F$7:$GK$318,65,FALSE)),"",VLOOKUP($B21,'[1]1718  Exp_Rev Access'!$F$7:$GK$318,65,FALSE))</f>
        <v/>
      </c>
      <c r="CA21" s="90" t="str">
        <f>IF(ISNA(VLOOKUP($B21,'[1]1718  Exp_Rev Access'!$F$7:$GK$318,66,FALSE)),"",VLOOKUP($B21,'[1]1718  Exp_Rev Access'!$F$7:$GK$318,66,FALSE))</f>
        <v/>
      </c>
      <c r="CB21" s="90" t="str">
        <f>IF(ISNA(VLOOKUP($B21,'[1]1718  Exp_Rev Access'!$F$7:$GK$318,67,FALSE)),"",VLOOKUP($B21,'[1]1718  Exp_Rev Access'!$F$7:$GK$318,67,FALSE))</f>
        <v/>
      </c>
      <c r="CC21" s="90" t="str">
        <f>IF(ISNA(VLOOKUP($B21,'[1]1718  Exp_Rev Access'!$F$7:$GK$318,68,FALSE)),"",VLOOKUP($B21,'[1]1718  Exp_Rev Access'!$F$7:$GK$318,68,FALSE))</f>
        <v/>
      </c>
      <c r="CD21" s="90" t="str">
        <f>IF(ISNA(VLOOKUP($B21,'[1]1718  Exp_Rev Access'!$F$7:$GK$318,69,FALSE)),"",VLOOKUP($B21,'[1]1718  Exp_Rev Access'!$F$7:$GK$318,69,FALSE))</f>
        <v/>
      </c>
      <c r="CE21" s="56">
        <f t="shared" si="36"/>
        <v>0</v>
      </c>
      <c r="CF21" s="92"/>
      <c r="CG21" s="78"/>
      <c r="CH21" s="90" t="str">
        <f>IF(ISNA(VLOOKUP($B21,'[1]1718  Exp_Rev Access'!$F$7:$GK$318,$CH$2,FALSE)),"",VLOOKUP($B21,'[1]1718  Exp_Rev Access'!$F$7:$GK$318,$CH$2,FALSE))</f>
        <v/>
      </c>
      <c r="CI21" s="90" t="str">
        <f>IF(ISNA(VLOOKUP($B21,'[1]1718  Exp_Rev Access'!$F$7:$GK$318,$CI$2,FALSE)),"",VLOOKUP($B21,'[1]1718  Exp_Rev Access'!$F$7:$GK$318,$CI$2,FALSE))</f>
        <v/>
      </c>
      <c r="CJ21" s="90" t="str">
        <f>IF(ISNA(VLOOKUP($B21,'[1]1718  Exp_Rev Access'!$F$7:$GK$318,$CJ$2,FALSE)),"",VLOOKUP($B21,'[1]1718  Exp_Rev Access'!$F$7:$GK$318,$CJ$2,FALSE))</f>
        <v/>
      </c>
      <c r="CK21" s="90" t="str">
        <f>IF(ISNA(VLOOKUP($B21,'[1]1718  Exp_Rev Access'!$F$7:$GK$318,$CK$2,FALSE)),"",VLOOKUP($B21,'[1]1718  Exp_Rev Access'!$F$7:$GK$318,$CK$2,FALSE))</f>
        <v/>
      </c>
      <c r="CL21" s="90" t="str">
        <f>IF(ISNA(VLOOKUP($B21,'[1]1718  Exp_Rev Access'!$F$7:$GK$318,$CL$2,FALSE)),"",VLOOKUP($B21,'[1]1718  Exp_Rev Access'!$F$7:$GK$318,$CL$2,FALSE))</f>
        <v/>
      </c>
      <c r="CM21" s="90" t="str">
        <f>IF(ISNA(VLOOKUP($B21,'[1]1718  Exp_Rev Access'!$F$7:$GK$318,$CM$2,FALSE)),"",VLOOKUP($B21,'[1]1718  Exp_Rev Access'!$F$7:$GK$318,$CM$2,FALSE))</f>
        <v/>
      </c>
      <c r="CN21" s="90" t="str">
        <f>IF(ISNA(VLOOKUP($B21,'[1]1718  Exp_Rev Access'!$F$7:$GK$318,$CN$2,FALSE)),"",VLOOKUP($B21,'[1]1718  Exp_Rev Access'!$F$7:$GK$318,$CN$2,FALSE))</f>
        <v/>
      </c>
      <c r="CO21" s="90" t="str">
        <f>IF(ISNA(VLOOKUP($B21,'[1]1718  Exp_Rev Access'!$F$7:$GK$318,$CO$2,FALSE)),"",VLOOKUP($B21,'[1]1718  Exp_Rev Access'!$F$7:$GK$318,$CO$2,FALSE))</f>
        <v/>
      </c>
      <c r="CP21" s="90" t="str">
        <f>IF(ISNA(VLOOKUP($B21,'[1]1718  Exp_Rev Access'!$F$7:$GK$318,$CP$2,FALSE)),"",VLOOKUP($B21,'[1]1718  Exp_Rev Access'!$F$7:$GK$318,$CP$2,FALSE))</f>
        <v/>
      </c>
      <c r="CQ21" s="90" t="str">
        <f>IF(ISNA(VLOOKUP($B21,'[1]1718  Exp_Rev Access'!$F$7:$GK$318,$CQ$2,FALSE)),"",VLOOKUP($B21,'[1]1718  Exp_Rev Access'!$F$7:$GK$318,$CQ$2,FALSE))</f>
        <v/>
      </c>
      <c r="CR21" s="90" t="str">
        <f>IF(ISNA(VLOOKUP($B21,'[1]1718  Exp_Rev Access'!$F$7:$GK$318,$CR$2,FALSE)),"",VLOOKUP($B21,'[1]1718  Exp_Rev Access'!$F$7:$GK$318,$CR$2,FALSE))</f>
        <v/>
      </c>
      <c r="CS21" s="90" t="str">
        <f>IF(ISNA(VLOOKUP($B21,'[1]1718  Exp_Rev Access'!$F$7:$GK$318,$CS$2,FALSE)),"",VLOOKUP($B21,'[1]1718  Exp_Rev Access'!$F$7:$GK$318,$CS$2,FALSE))</f>
        <v/>
      </c>
      <c r="CT21" s="90" t="str">
        <f>IF(ISNA(VLOOKUP($B21,'[1]1718  Exp_Rev Access'!$F$7:$GK$318,$CT$2,FALSE)),"",VLOOKUP($B21,'[1]1718  Exp_Rev Access'!$F$7:$GK$318,$CT$2,FALSE))</f>
        <v/>
      </c>
      <c r="CU21" s="90" t="str">
        <f>IF(ISNA(VLOOKUP($B21,'[1]1718  Exp_Rev Access'!$F$7:$GK$318,$CU$2,FALSE)),"",VLOOKUP($B21,'[1]1718  Exp_Rev Access'!$F$7:$GK$318,$CU$2,FALSE))</f>
        <v/>
      </c>
      <c r="CV21" s="90" t="str">
        <f>IF(ISNA(VLOOKUP($B21,'[1]1718  Exp_Rev Access'!$F$7:$GK$318,$CV$2,FALSE)),"",VLOOKUP($B21,'[1]1718  Exp_Rev Access'!$F$7:$GK$318,$CV$2,FALSE))</f>
        <v/>
      </c>
      <c r="CW21" s="90" t="str">
        <f>IF(ISNA(VLOOKUP($B21,'[1]1718  Exp_Rev Access'!$F$7:$GK$318,$CW$2,FALSE)),"",VLOOKUP($B21,'[1]1718  Exp_Rev Access'!$F$7:$GK$318,$CW$2,FALSE))</f>
        <v/>
      </c>
      <c r="CX21" s="90" t="str">
        <f>IF(ISNA(VLOOKUP($B21,'[1]1718  Exp_Rev Access'!$F$7:$GK$318,$CX$2,FALSE)),"",VLOOKUP($B21,'[1]1718  Exp_Rev Access'!$F$7:$GK$318,$CX$2,FALSE))</f>
        <v/>
      </c>
      <c r="CY21" s="90" t="str">
        <f>IF(ISNA(VLOOKUP($B21,'[1]1718  Exp_Rev Access'!$F$7:$GK$318,$CY$2,FALSE)),"",VLOOKUP($B21,'[1]1718  Exp_Rev Access'!$F$7:$GK$318,$CY$2,FALSE))</f>
        <v/>
      </c>
      <c r="CZ21" s="90" t="str">
        <f>IF(ISNA(VLOOKUP($B21,'[1]1718  Exp_Rev Access'!$F$7:$GK$318,$CZ$2,FALSE)),"",VLOOKUP($B21,'[1]1718  Exp_Rev Access'!$F$7:$GK$318,$CZ$2,FALSE))</f>
        <v/>
      </c>
      <c r="DA21" s="90" t="str">
        <f>IF(ISNA(VLOOKUP($B21,'[1]1718  Exp_Rev Access'!$F$7:$GK$318,$DA$2,FALSE)),"",VLOOKUP($B21,'[1]1718  Exp_Rev Access'!$F$7:$GK$318,$DA$2,FALSE))</f>
        <v/>
      </c>
      <c r="DB21" s="90" t="str">
        <f>IF(ISNA(VLOOKUP($B21,'[1]1718  Exp_Rev Access'!$F$7:$GK$318,$DB$2,FALSE)),"",VLOOKUP($B21,'[1]1718  Exp_Rev Access'!$F$7:$GK$318,$DB$2,FALSE))</f>
        <v/>
      </c>
      <c r="DC21" s="90" t="str">
        <f>IF(ISNA(VLOOKUP($B21,'[1]1718  Exp_Rev Access'!$F$7:$GK$318,$DC$2,FALSE)),"",VLOOKUP($B21,'[1]1718  Exp_Rev Access'!$F$7:$GK$318,$DC$2,FALSE))</f>
        <v/>
      </c>
      <c r="DD21" s="90" t="str">
        <f>IF(ISNA(VLOOKUP($B21,'[1]1718  Exp_Rev Access'!$F$7:$GK$318,$DD$2,FALSE)),"",VLOOKUP($B21,'[1]1718  Exp_Rev Access'!$F$7:$GK$318,$DD$2,FALSE))</f>
        <v/>
      </c>
      <c r="DE21" s="90" t="str">
        <f>IF(ISNA(VLOOKUP($B21,'[1]1718  Exp_Rev Access'!$F$7:$GK$318,$DE$2,FALSE)),"",VLOOKUP($B21,'[1]1718  Exp_Rev Access'!$F$7:$GK$318,$DE$2,FALSE))</f>
        <v/>
      </c>
      <c r="DF21" s="90" t="str">
        <f>IF(ISNA(VLOOKUP($B21,'[1]1718  Exp_Rev Access'!$F$7:$GK$318,$DF$2,FALSE)),"",VLOOKUP($B21,'[1]1718  Exp_Rev Access'!$F$7:$GK$318,$DF$2,FALSE))</f>
        <v/>
      </c>
      <c r="DG21" s="90" t="str">
        <f>IF(ISNA(VLOOKUP($B21,'[1]1718  Exp_Rev Access'!$F$7:$GK$318,$DG$2,FALSE)),"",VLOOKUP($B21,'[1]1718  Exp_Rev Access'!$F$7:$GK$318,$DG$2,FALSE))</f>
        <v/>
      </c>
      <c r="DH21" s="90" t="str">
        <f>IF(ISNA(VLOOKUP($B21,'[1]1718  Exp_Rev Access'!$F$7:$GK$318,$DH$2,FALSE)),"",VLOOKUP($B21,'[1]1718  Exp_Rev Access'!$F$7:$GK$318,$DH$2,FALSE))</f>
        <v/>
      </c>
      <c r="DI21" s="90" t="str">
        <f>IF(ISNA(VLOOKUP($B21,'[1]1718  Exp_Rev Access'!$F$7:$GK$318,$DI$2,FALSE)),"",VLOOKUP($B21,'[1]1718  Exp_Rev Access'!$F$7:$GK$318,$DI$2,FALSE))</f>
        <v/>
      </c>
      <c r="DJ21" s="90" t="str">
        <f>IF(ISNA(VLOOKUP($B21,'[1]1718  Exp_Rev Access'!$F$7:$GK$318,$DJ$2,FALSE)),"",VLOOKUP($B21,'[1]1718  Exp_Rev Access'!$F$7:$GK$318,$DJ$2,FALSE))</f>
        <v/>
      </c>
      <c r="DK21" s="90" t="str">
        <f>IF(ISNA(VLOOKUP($B21,'[1]1718  Exp_Rev Access'!$F$7:$GK$318,$DK$2,FALSE)),"",VLOOKUP($B21,'[1]1718  Exp_Rev Access'!$F$7:$GK$318,$DK$2,FALSE))</f>
        <v/>
      </c>
      <c r="DL21" s="90" t="str">
        <f>IF(ISNA(VLOOKUP($B21,'[1]1718  Exp_Rev Access'!$F$7:$GK$318,$DL$2,FALSE)),"",VLOOKUP($B21,'[1]1718  Exp_Rev Access'!$F$7:$GK$318,$DL$2,FALSE))</f>
        <v/>
      </c>
      <c r="DM21" s="90" t="str">
        <f>IF(ISNA(VLOOKUP($B21,'[1]1718  Exp_Rev Access'!$F$7:$GK$318,$DM$2,FALSE)),"",VLOOKUP($B21,'[1]1718  Exp_Rev Access'!$F$7:$GK$318,$DM$2,FALSE))</f>
        <v/>
      </c>
      <c r="DN21" s="90" t="str">
        <f>IF(ISNA(VLOOKUP($B21,'[1]1718  Exp_Rev Access'!$F$7:$GK$318,$DN$2,FALSE)),"",VLOOKUP($B21,'[1]1718  Exp_Rev Access'!$F$7:$GK$318,$DN$2,FALSE))</f>
        <v/>
      </c>
      <c r="DO21" s="90" t="str">
        <f>IF(ISNA(VLOOKUP($B21,'[1]1718  Exp_Rev Access'!$F$7:$GK$318,$DO$2,FALSE)),"",VLOOKUP($B21,'[1]1718  Exp_Rev Access'!$F$7:$GK$318,$DO$2,FALSE))</f>
        <v/>
      </c>
      <c r="DP21" s="90" t="str">
        <f>IF(ISNA(VLOOKUP($B21,'[1]1718  Exp_Rev Access'!$F$7:$GK$318,$DP$2,FALSE)),"",VLOOKUP($B21,'[1]1718  Exp_Rev Access'!$F$7:$GK$318,$DP$2,FALSE))</f>
        <v/>
      </c>
      <c r="DQ21" s="90" t="str">
        <f>IF(ISNA(VLOOKUP($B21,'[1]1718  Exp_Rev Access'!$F$7:$GK$318,$DQ$2,FALSE)),"",VLOOKUP($B21,'[1]1718  Exp_Rev Access'!$F$7:$GK$318,$DQ$2,FALSE))</f>
        <v/>
      </c>
      <c r="DR21" s="90" t="str">
        <f>IF(ISNA(VLOOKUP($B21,'[1]1718  Exp_Rev Access'!$F$7:$GK$318,$DR$2,FALSE)),"",VLOOKUP($B21,'[1]1718  Exp_Rev Access'!$F$7:$GK$318,$DR$2,FALSE))</f>
        <v/>
      </c>
      <c r="DS21" s="90" t="str">
        <f>IF(ISNA(VLOOKUP($B21,'[1]1718  Exp_Rev Access'!$F$7:$GK$318,$DS$2,FALSE)),"",VLOOKUP($B21,'[1]1718  Exp_Rev Access'!$F$7:$GK$318,$DS$2,FALSE))</f>
        <v/>
      </c>
      <c r="DT21" s="90" t="str">
        <f>IF(ISNA(VLOOKUP($B21,'[1]1718  Exp_Rev Access'!$F$7:$GK$318,$DT$2,FALSE)),"",VLOOKUP($B21,'[1]1718  Exp_Rev Access'!$F$7:$GK$318,$DT$2,FALSE))</f>
        <v/>
      </c>
      <c r="DU21" s="90" t="str">
        <f>IF(ISNA(VLOOKUP($B21,'[1]1718  Exp_Rev Access'!$F$7:$GK$318,$DU$2,FALSE)),"",VLOOKUP($B21,'[1]1718  Exp_Rev Access'!$F$7:$GK$318,$DU$2,FALSE))</f>
        <v/>
      </c>
      <c r="DV21" s="90" t="str">
        <f>IF(ISNA(VLOOKUP($B21,'[1]1718  Exp_Rev Access'!$F$7:$GK$318,$DV$2,FALSE)),"",VLOOKUP($B21,'[1]1718  Exp_Rev Access'!$F$7:$GK$318,$DV$2,FALSE))</f>
        <v/>
      </c>
      <c r="DW21" s="90" t="str">
        <f>IF(ISNA(VLOOKUP($B21,'[1]1718  Exp_Rev Access'!$F$7:$GK$318,$DW$2,FALSE)),"",VLOOKUP($B21,'[1]1718  Exp_Rev Access'!$F$7:$GK$318,$DW$2,FALSE))</f>
        <v/>
      </c>
      <c r="DX21" s="90" t="str">
        <f>IF(ISNA(VLOOKUP($B21,'[1]1718  Exp_Rev Access'!$F$7:$GK$318,$DX$2,FALSE)),"",VLOOKUP($B21,'[1]1718  Exp_Rev Access'!$F$7:$GK$318,$DX$2,FALSE))</f>
        <v/>
      </c>
      <c r="DY21" s="90" t="str">
        <f>IF(ISNA(VLOOKUP($B21,'[1]1718  Exp_Rev Access'!$F$7:$GK$318,$DY$2,FALSE)),"",VLOOKUP($B21,'[1]1718  Exp_Rev Access'!$F$7:$GK$318,$DY$2,FALSE))</f>
        <v/>
      </c>
      <c r="DZ21" s="90" t="str">
        <f>IF(ISNA(VLOOKUP($B21,'[1]1718  Exp_Rev Access'!$F$7:$GK$318,$DZ$2,FALSE)),"",VLOOKUP($B21,'[1]1718  Exp_Rev Access'!$F$7:$GK$318,$DZ$2,FALSE))</f>
        <v/>
      </c>
      <c r="EA21" s="90" t="str">
        <f>IF(ISNA(VLOOKUP($B21,'[1]1718  Exp_Rev Access'!$F$7:$GK$318,$EA$2,FALSE)),"",VLOOKUP($B21,'[1]1718  Exp_Rev Access'!$F$7:$GK$318,$EA$2,FALSE))</f>
        <v/>
      </c>
      <c r="EB21" s="90" t="str">
        <f>IF(ISNA(VLOOKUP($B21,'[1]1718  Exp_Rev Access'!$F$7:$GK$318,$EB$2,FALSE)),"",VLOOKUP($B21,'[1]1718  Exp_Rev Access'!$F$7:$GK$318,$EB$2,FALSE))</f>
        <v/>
      </c>
      <c r="EC21" s="90" t="str">
        <f>IF(ISNA(VLOOKUP($B21,'[1]1718  Exp_Rev Access'!$F$7:$GK$318,$EC$2,FALSE)),"",VLOOKUP($B21,'[1]1718  Exp_Rev Access'!$F$7:$GK$318,$EC$2,FALSE))</f>
        <v/>
      </c>
      <c r="ED21" s="90" t="str">
        <f>IF(ISNA(VLOOKUP($B21,'[1]1718  Exp_Rev Access'!$F$7:$GK$318,$ED$2,FALSE)),"",VLOOKUP($B21,'[1]1718  Exp_Rev Access'!$F$7:$GK$318,$ED$2,FALSE))</f>
        <v/>
      </c>
      <c r="EE21" s="90" t="str">
        <f>IF(ISNA(VLOOKUP($B21,'[1]1718  Exp_Rev Access'!$F$7:$GK$318,$EE$2,FALSE)),"",VLOOKUP($B21,'[1]1718  Exp_Rev Access'!$F$7:$GK$318,$EE$2,FALSE))</f>
        <v/>
      </c>
      <c r="EF21" s="90" t="str">
        <f>IF(ISNA(VLOOKUP($B21,'[1]1718  Exp_Rev Access'!$F$7:$GK$318,$EF$2,FALSE)),"",VLOOKUP($B21,'[1]1718  Exp_Rev Access'!$F$7:$GK$318,$EF$2,FALSE))</f>
        <v/>
      </c>
      <c r="EG21" s="90" t="str">
        <f>IF(ISNA(VLOOKUP($B21,'[1]1718  Exp_Rev Access'!$F$7:$GK$318,$EG$2,FALSE)),"",VLOOKUP($B21,'[1]1718  Exp_Rev Access'!$F$7:$GK$318,$EG$2,FALSE))</f>
        <v/>
      </c>
      <c r="EH21" s="90" t="str">
        <f>IF(ISNA(VLOOKUP($B21,'[1]1718  Exp_Rev Access'!$F$7:$GK$318,$EH$2,FALSE)),"",VLOOKUP($B21,'[1]1718  Exp_Rev Access'!$F$7:$GK$318,$EH$2,FALSE))</f>
        <v/>
      </c>
      <c r="EI21" s="90" t="str">
        <f>IF(ISNA(VLOOKUP($B21,'[1]1718  Exp_Rev Access'!$F$7:$GK$318,$EI$2,FALSE)),"",VLOOKUP($B21,'[1]1718  Exp_Rev Access'!$F$7:$GK$318,$EI$2,FALSE))</f>
        <v/>
      </c>
      <c r="EJ21" s="90" t="str">
        <f>IF(ISNA(VLOOKUP($B21,'[1]1718  Exp_Rev Access'!$F$7:$GK$318,$EJ$2,FALSE)),"",VLOOKUP($B21,'[1]1718  Exp_Rev Access'!$F$7:$GK$318,$EJ$2,FALSE))</f>
        <v/>
      </c>
      <c r="EK21" s="90" t="str">
        <f>IF(ISNA(VLOOKUP($B21,'[1]1718  Exp_Rev Access'!$F$7:$GK$318,$EK$2,FALSE)),"",VLOOKUP($B21,'[1]1718  Exp_Rev Access'!$F$7:$GK$318,$EK$2,FALSE))</f>
        <v/>
      </c>
      <c r="EL21" s="90" t="str">
        <f>IF(ISNA(VLOOKUP($B21,'[1]1718  Exp_Rev Access'!$F$7:$GK$318,$EL$2,FALSE)),"",VLOOKUP($B21,'[1]1718  Exp_Rev Access'!$F$7:$GK$318,$EL$2,FALSE))</f>
        <v/>
      </c>
      <c r="EM21" s="90" t="str">
        <f>IF(ISNA(VLOOKUP($B21,'[1]1718  Exp_Rev Access'!$F$7:$GK$318,$EM$2,FALSE)),"",VLOOKUP($B21,'[1]1718  Exp_Rev Access'!$F$7:$GK$318,$EM$2,FALSE))</f>
        <v/>
      </c>
      <c r="EN21" s="90" t="str">
        <f>IF(ISNA(VLOOKUP($B21,'[1]1718  Exp_Rev Access'!$F$7:$GK$318,$EN$2,FALSE)),"",VLOOKUP($B21,'[1]1718  Exp_Rev Access'!$F$7:$GK$318,$EN$2,FALSE))</f>
        <v/>
      </c>
      <c r="EO21" s="90" t="str">
        <f>IF(ISNA(VLOOKUP($B21,'[1]1718  Exp_Rev Access'!$F$7:$GK$318,$EO$2,FALSE)),"",VLOOKUP($B21,'[1]1718  Exp_Rev Access'!$F$7:$GK$318,$EO$2,FALSE))</f>
        <v/>
      </c>
      <c r="EP21" s="90" t="str">
        <f>IF(ISNA(VLOOKUP($B21,'[1]1718  Exp_Rev Access'!$F$7:$GK$318,$EP$2,FALSE)),"",VLOOKUP($B21,'[1]1718  Exp_Rev Access'!$F$7:$GK$318,$EP$2,FALSE))</f>
        <v/>
      </c>
      <c r="EQ21" s="90" t="str">
        <f>IF(ISNA(VLOOKUP($B21,'[1]1718  Exp_Rev Access'!$F$7:$GK$318,$EQ$2,FALSE)),"",VLOOKUP($B21,'[1]1718  Exp_Rev Access'!$F$7:$GK$318,$EQ$2,FALSE))</f>
        <v/>
      </c>
      <c r="ER21" s="90" t="str">
        <f>IF(ISNA(VLOOKUP($B21,'[1]1718  Exp_Rev Access'!$F$7:$GK$318,$ER$2,FALSE)),"",VLOOKUP($B21,'[1]1718  Exp_Rev Access'!$F$7:$GK$318,$ER$2,FALSE))</f>
        <v/>
      </c>
      <c r="ES21" s="90" t="str">
        <f>IF(ISNA(VLOOKUP($B21,'[1]1718  Exp_Rev Access'!$F$7:$GK$318,$ES$2,FALSE)),"",VLOOKUP($B21,'[1]1718  Exp_Rev Access'!$F$7:$GK$318,$ES$2,FALSE))</f>
        <v/>
      </c>
      <c r="ET21" s="90" t="str">
        <f>IF(ISNA(VLOOKUP($B21,'[1]1718  Exp_Rev Access'!$F$7:$GK$318,$ET$2,FALSE)),"",VLOOKUP($B21,'[1]1718  Exp_Rev Access'!$F$7:$GK$318,$ET$2,FALSE))</f>
        <v/>
      </c>
      <c r="EU21" s="90" t="str">
        <f>IF(ISNA(VLOOKUP($B21,'[1]1718  Exp_Rev Access'!$F$7:$GK$318,$EU$2,FALSE)),"",VLOOKUP($B21,'[1]1718  Exp_Rev Access'!$F$7:$GK$318,$EU$2,FALSE))</f>
        <v/>
      </c>
      <c r="EV21" s="90" t="str">
        <f>IF(ISNA(VLOOKUP($B21,'[1]1718  Exp_Rev Access'!$F$7:$GK$318,$EV$2,FALSE)),"",VLOOKUP($B21,'[1]1718  Exp_Rev Access'!$F$7:$GK$318,$EV$2,FALSE))</f>
        <v/>
      </c>
      <c r="EW21" s="90" t="str">
        <f>IF(ISNA(VLOOKUP($B21,'[1]1718  Exp_Rev Access'!$F$7:$GK$318,$EW$2,FALSE)),"",VLOOKUP($B21,'[1]1718  Exp_Rev Access'!$F$7:$GK$318,$EW$2,FALSE))</f>
        <v/>
      </c>
      <c r="EX21" s="90" t="str">
        <f>IF(ISNA(VLOOKUP($B21,'[1]1718  Exp_Rev Access'!$F$7:$GK$318,$EX$2,FALSE)),"",VLOOKUP($B21,'[1]1718  Exp_Rev Access'!$F$7:$GK$318,$EX$2,FALSE))</f>
        <v/>
      </c>
      <c r="EY21" s="90" t="str">
        <f>IF(ISNA(VLOOKUP($B21,'[1]1718  Exp_Rev Access'!$F$7:$GK$318,$EY$2,FALSE)),"",VLOOKUP($B21,'[1]1718  Exp_Rev Access'!$F$7:$GK$318,$EY$2,FALSE))</f>
        <v/>
      </c>
      <c r="EZ21" s="90" t="str">
        <f>IF(ISNA(VLOOKUP($B21,'[1]1718  Exp_Rev Access'!$F$7:$GK$318,$EZ$2,FALSE)),"",VLOOKUP($B21,'[1]1718  Exp_Rev Access'!$F$7:$GK$318,$EZ$2,FALSE))</f>
        <v/>
      </c>
      <c r="FA21" s="90" t="str">
        <f>IF(ISNA(VLOOKUP($B21,'[1]1718  Exp_Rev Access'!$F$7:$GK$318,$FA$2,FALSE)),"",VLOOKUP($B21,'[1]1718  Exp_Rev Access'!$F$7:$GK$318,$FA$2,FALSE))</f>
        <v/>
      </c>
      <c r="FB21" s="90" t="str">
        <f>IF(ISNA(VLOOKUP($B21,'[1]1718  Exp_Rev Access'!$F$7:$GK$318,$FB$2,FALSE)),"",VLOOKUP($B21,'[1]1718  Exp_Rev Access'!$F$7:$GK$318,$FB$2,FALSE))</f>
        <v/>
      </c>
      <c r="FC21" s="90" t="str">
        <f>IF(ISNA(VLOOKUP($B21,'[1]1718  Exp_Rev Access'!$F$7:$GK$318,$FC$2,FALSE)),"",VLOOKUP($B21,'[1]1718  Exp_Rev Access'!$F$7:$GK$318,$FC$2,FALSE))</f>
        <v/>
      </c>
      <c r="FD21" s="90" t="str">
        <f>IF(ISNA(VLOOKUP($B21,'[1]1718  Exp_Rev Access'!$F$7:$GK$318,$FD$2,FALSE)),"",VLOOKUP($B21,'[1]1718  Exp_Rev Access'!$F$7:$GK$318,$FD$2,FALSE))</f>
        <v/>
      </c>
      <c r="FE21" s="90" t="str">
        <f>IF(ISNA(VLOOKUP($B21,'[1]1718  Exp_Rev Access'!$F$7:$GK$318,$FE$2,FALSE)),"",VLOOKUP($B21,'[1]1718  Exp_Rev Access'!$F$7:$GK$318,$FE$2,FALSE))</f>
        <v/>
      </c>
      <c r="FF21" s="90" t="str">
        <f>IF(ISNA(VLOOKUP($B21,'[1]1718  Exp_Rev Access'!$F$7:$GK$318,$FF$2,FALSE)),"",VLOOKUP($B21,'[1]1718  Exp_Rev Access'!$F$7:$GK$318,$FF$2,FALSE))</f>
        <v/>
      </c>
      <c r="FG21" s="90" t="str">
        <f>IF(ISNA(VLOOKUP($B21,'[1]1718  Exp_Rev Access'!$F$7:$GK$318,$FG$2,FALSE)),"",VLOOKUP($B21,'[1]1718  Exp_Rev Access'!$F$7:$GK$318,$FG$2,FALSE))</f>
        <v/>
      </c>
      <c r="FH21" s="90" t="str">
        <f>IF(ISNA(VLOOKUP($B21,'[1]1718  Exp_Rev Access'!$F$7:$GK$318,$FH$2,FALSE)),"",VLOOKUP($B21,'[1]1718  Exp_Rev Access'!$F$7:$GK$318,$FH$2,FALSE))</f>
        <v/>
      </c>
      <c r="FI21" s="90" t="str">
        <f>IF(ISNA(VLOOKUP($B21,'[1]1718  Exp_Rev Access'!$F$7:$GK$318,$FI$2,FALSE)),"",VLOOKUP($B21,'[1]1718  Exp_Rev Access'!$F$7:$GK$318,$FI$2,FALSE))</f>
        <v/>
      </c>
      <c r="FJ21" s="90" t="str">
        <f>IF(ISNA(VLOOKUP($B21,'[1]1718  Exp_Rev Access'!$F$7:$GK$318,$FJ$2,FALSE)),"",VLOOKUP($B21,'[1]1718  Exp_Rev Access'!$F$7:$GK$318,$FJ$2,FALSE))</f>
        <v/>
      </c>
      <c r="FK21" s="90" t="str">
        <f>IF(ISNA(VLOOKUP($B21,'[1]1718  Exp_Rev Access'!$F$7:$GK$318,$FK$2,FALSE)),"",VLOOKUP($B21,'[1]1718  Exp_Rev Access'!$F$7:$GK$318,$FK$2,FALSE))</f>
        <v/>
      </c>
      <c r="FL21" s="90" t="str">
        <f>IF(ISNA(VLOOKUP($B21,'[1]1718  Exp_Rev Access'!$F$7:$GK$318,$FL$2,FALSE)),"",VLOOKUP($B21,'[1]1718  Exp_Rev Access'!$F$7:$GK$318,$FL$2,FALSE))</f>
        <v/>
      </c>
      <c r="FM21" s="90" t="str">
        <f>IF(ISNA(VLOOKUP($B21,'[1]1718  Exp_Rev Access'!$F$7:$GK$318,$FM$2,FALSE)),"",VLOOKUP($B21,'[1]1718  Exp_Rev Access'!$F$7:$GK$318,$FM$2,FALSE))</f>
        <v/>
      </c>
      <c r="FN21" s="90" t="str">
        <f>IF(ISNA(VLOOKUP($B21,'[1]1718  Exp_Rev Access'!$F$7:$GK$318,$FN$2,FALSE)),"",VLOOKUP($B21,'[1]1718  Exp_Rev Access'!$F$7:$GK$318,$FN$2,FALSE))</f>
        <v/>
      </c>
      <c r="FO21" s="90" t="str">
        <f>IF(ISNA(VLOOKUP($B21,'[1]1718  Exp_Rev Access'!$F$7:$GK$318,$FO$2,FALSE)),"",VLOOKUP($B21,'[1]1718  Exp_Rev Access'!$F$7:$GK$318,$FO$2,FALSE))</f>
        <v/>
      </c>
      <c r="FP21" s="90" t="str">
        <f>IF(ISNA(VLOOKUP($B21,'[1]1718  Exp_Rev Access'!$F$7:$GK$318,$FP$2,FALSE)),"",VLOOKUP($B21,'[1]1718  Exp_Rev Access'!$F$7:$GK$318,$FP$2,FALSE))</f>
        <v/>
      </c>
      <c r="FQ21" s="90" t="str">
        <f>IF(ISNA(VLOOKUP($B21,'[1]1718  Exp_Rev Access'!$F$7:$GK$318,$FQ$2,FALSE)),"",VLOOKUP($B21,'[1]1718  Exp_Rev Access'!$F$7:$GK$318,$FQ$2,FALSE))</f>
        <v/>
      </c>
      <c r="FR21" s="90" t="str">
        <f>IF(ISNA(VLOOKUP($B21,'[1]1718  Exp_Rev Access'!$F$7:$GK$318,$FR$2,FALSE)),"",VLOOKUP($B21,'[1]1718  Exp_Rev Access'!$F$7:$GK$318,$FR$2,FALSE))</f>
        <v/>
      </c>
      <c r="FS21" s="77"/>
      <c r="FT21" s="77"/>
      <c r="FU21" s="78"/>
      <c r="FV21" s="95" t="str">
        <f>IF(ISNA(VLOOKUP($B21,'[1]1718  Exp_Rev Access'!$F$7:$GK$318,$FV$2,FALSE)),"",VLOOKUP($B21,'[1]1718  Exp_Rev Access'!$F$7:$GK$318,$FV$2,FALSE))</f>
        <v/>
      </c>
      <c r="FW21" s="95" t="str">
        <f>IF(ISNA(VLOOKUP($B21,'[1]1718  Exp_Rev Access'!$F$7:$GK$318,$FW$2,FALSE)),"",VLOOKUP($B21,'[1]1718  Exp_Rev Access'!$F$7:$GK$318,$FW$2,FALSE))</f>
        <v/>
      </c>
      <c r="FX21" s="95" t="str">
        <f>IF(ISNA(VLOOKUP($B21,'[1]1718  Exp_Rev Access'!$F$7:$GK$318,$FX$2,FALSE)),"",VLOOKUP($B21,'[1]1718  Exp_Rev Access'!$F$7:$GK$318,$FX$2,FALSE))</f>
        <v/>
      </c>
      <c r="FY21" s="95" t="str">
        <f>IF(ISNA(VLOOKUP($B21,'[1]1718  Exp_Rev Access'!$F$7:$GK$318,$FY$2,FALSE)),"",VLOOKUP($B21,'[1]1718  Exp_Rev Access'!$F$7:$GK$318,$FY$2,FALSE))</f>
        <v/>
      </c>
      <c r="FZ21" s="95" t="str">
        <f>IF(ISNA(VLOOKUP($B21,'[1]1718  Exp_Rev Access'!$F$7:$GK$318,$FZ$2,FALSE)),"",VLOOKUP($B21,'[1]1718  Exp_Rev Access'!$F$7:$GK$318,$FZ$2,FALSE))</f>
        <v/>
      </c>
      <c r="GA21" s="95" t="str">
        <f>IF(ISNA(VLOOKUP($B21,'[1]1718  Exp_Rev Access'!$F$7:$GK$318,$GA$2,FALSE)),"",VLOOKUP($B21,'[1]1718  Exp_Rev Access'!$F$7:$GK$318,$GA$2,FALSE))</f>
        <v/>
      </c>
      <c r="GB21" s="95" t="str">
        <f>IF(ISNA(VLOOKUP($B21,'[1]1718  Exp_Rev Access'!$F$7:$GK$318,$GB$2,FALSE)),"",VLOOKUP($B21,'[1]1718  Exp_Rev Access'!$F$7:$GK$318,$GB$2,FALSE))</f>
        <v/>
      </c>
      <c r="GC21" s="95" t="str">
        <f>IF(ISNA(VLOOKUP($B21,'[1]1718  Exp_Rev Access'!$F$7:$GK$318,$GC$2,FALSE)),"",VLOOKUP($B21,'[1]1718  Exp_Rev Access'!$F$7:$GK$318,$GC$2,FALSE))</f>
        <v/>
      </c>
      <c r="GD21" s="95" t="str">
        <f>IF(ISNA(VLOOKUP($B21,'[1]1718  Exp_Rev Access'!$F$7:$GK$318,$GD$2,FALSE)),"",VLOOKUP($B21,'[1]1718  Exp_Rev Access'!$F$7:$GK$318,$GD$2,FALSE))</f>
        <v/>
      </c>
      <c r="GE21" s="95" t="str">
        <f>IF(ISNA(VLOOKUP($B21,'[1]1718  Exp_Rev Access'!$F$7:$GK$318,$GE$2,FALSE)),"",VLOOKUP($B21,'[1]1718  Exp_Rev Access'!$F$7:$GK$318,$GE$2,FALSE))</f>
        <v/>
      </c>
      <c r="GF21" s="95" t="str">
        <f>IF(ISNA(VLOOKUP($B21,'[1]1718  Exp_Rev Access'!$F$7:$GK$318,$GF$2,FALSE)),"",VLOOKUP($B21,'[1]1718  Exp_Rev Access'!$F$7:$GK$318,$GF$2,FALSE))</f>
        <v/>
      </c>
      <c r="GG21" s="95" t="str">
        <f>IF(ISNA(VLOOKUP($B21,'[1]1718  Exp_Rev Access'!$F$7:$GK$318,$GG$2,FALSE)),"",VLOOKUP($B21,'[1]1718  Exp_Rev Access'!$F$7:$GK$318,$GG$2,FALSE))</f>
        <v/>
      </c>
      <c r="GH21" s="95" t="str">
        <f>IF(ISNA(VLOOKUP($B21,'[1]1718  Exp_Rev Access'!$F$7:$GK$318,$GH$2,FALSE)),"",VLOOKUP($B21,'[1]1718  Exp_Rev Access'!$F$7:$GK$318,$GH$2,FALSE))</f>
        <v/>
      </c>
      <c r="GI21" s="95" t="str">
        <f>IF(ISNA(VLOOKUP($B21,'[1]1718  Exp_Rev Access'!$F$7:$GK$318,$GI$2,FALSE)),"",VLOOKUP($B21,'[1]1718  Exp_Rev Access'!$F$7:$GK$318,$GI$2,FALSE))</f>
        <v/>
      </c>
      <c r="GJ21" s="95" t="str">
        <f>IF(ISNA(VLOOKUP($B21,'[1]1718  Exp_Rev Access'!$F$7:$GK$318,$GJ$2,FALSE)),"",VLOOKUP($B21,'[1]1718  Exp_Rev Access'!$F$7:$GK$318,$GJ$2,FALSE))</f>
        <v/>
      </c>
      <c r="GK21" s="95" t="str">
        <f>IF(ISNA(VLOOKUP($B21,'[1]1718  Exp_Rev Access'!$F$7:$GK$318,$GK$2,FALSE)),"",VLOOKUP($B21,'[1]1718  Exp_Rev Access'!$F$7:$GK$318,$GK$2,FALSE))</f>
        <v/>
      </c>
      <c r="GL21" s="95" t="str">
        <f>IF(ISNA(VLOOKUP($B21,'[1]1718  Exp_Rev Access'!$F$7:$GK$318,$GL$2,FALSE)),"",VLOOKUP($B21,'[1]1718  Exp_Rev Access'!$F$7:$GK$318,$GL$2,FALSE))</f>
        <v/>
      </c>
      <c r="GM21" s="95" t="str">
        <f>IF(ISNA(VLOOKUP($B21,'[1]1718  Exp_Rev Access'!$F$7:$GK$318,$GM$2,FALSE)),"",VLOOKUP($B21,'[1]1718  Exp_Rev Access'!$F$7:$GK$318,$GM$2,FALSE))</f>
        <v/>
      </c>
      <c r="GN21" s="95" t="str">
        <f>IF(ISNA(VLOOKUP($B21,'[1]1718  Exp_Rev Access'!$F$7:$GK$318,$GN$2,FALSE)),"",VLOOKUP($B21,'[1]1718  Exp_Rev Access'!$F$7:$GK$318,$GN$2,FALSE))</f>
        <v/>
      </c>
      <c r="GO21" s="95" t="str">
        <f>IF(ISNA(VLOOKUP($B21,'[1]1718  Exp_Rev Access'!$F$7:$GK$318,$GO$2,FALSE)),"",VLOOKUP($B21,'[1]1718  Exp_Rev Access'!$F$7:$GK$318,$GO$2,FALSE))</f>
        <v/>
      </c>
      <c r="GP21" s="95" t="str">
        <f>IF(ISNA(VLOOKUP($B21,'[1]1718  Exp_Rev Access'!$F$7:$GK$318,$GP$2,FALSE)),"",VLOOKUP($B21,'[1]1718  Exp_Rev Access'!$F$7:$GK$318,$GP$2,FALSE))</f>
        <v/>
      </c>
      <c r="GQ21" s="95" t="str">
        <f>IF(ISNA(VLOOKUP($B21,'[1]1718  Exp_Rev Access'!$F$7:$GK$318,$GQ$2,FALSE)),"",VLOOKUP($B21,'[1]1718  Exp_Rev Access'!$F$7:$GK$318,$GQ$2,FALSE))</f>
        <v/>
      </c>
      <c r="GR21" s="95" t="str">
        <f>IF(ISNA(VLOOKUP($B21,'[1]1718  Exp_Rev Access'!$F$7:$GK$318,$GR$2,FALSE)),"",VLOOKUP($B21,'[1]1718  Exp_Rev Access'!$F$7:$GK$318,$GR$2,FALSE))</f>
        <v/>
      </c>
      <c r="GS21" s="95" t="str">
        <f>IF(ISNA(VLOOKUP($B21,'[1]1718  Exp_Rev Access'!$F$7:$GK$318,$GS$2,FALSE)),"",VLOOKUP($B21,'[1]1718  Exp_Rev Access'!$F$7:$GK$318,$GS$2,FALSE))</f>
        <v/>
      </c>
      <c r="GT21" s="95" t="str">
        <f>IF(ISNA(VLOOKUP($B21,'[1]1718  Exp_Rev Access'!$F$7:$GK$318,$GT$2,FALSE)),"",VLOOKUP($B21,'[1]1718  Exp_Rev Access'!$F$7:$GK$318,$GT$2,FALSE))</f>
        <v/>
      </c>
      <c r="GU21" s="77"/>
      <c r="GV21" s="77"/>
      <c r="GW21" s="96"/>
    </row>
    <row r="22" spans="1:222" x14ac:dyDescent="0.3">
      <c r="A22" s="73"/>
      <c r="B22" s="88" t="s">
        <v>192</v>
      </c>
      <c r="C22" s="89" t="s">
        <v>193</v>
      </c>
      <c r="D22" s="75">
        <f>IF(ISNA(VLOOKUP($B22,'[1]1718 enrollment_Rev_Exp by size'!$A$7:H363,3,FALSE)),"",VLOOKUP($B22,'[1]1718 enrollment_Rev_Exp by size'!$A$7:$G$363,3,FALSE))</f>
        <v>19003.05</v>
      </c>
      <c r="E22" s="76">
        <f>IF(ISNA(VLOOKUP($B22,'[1]1718 enrollment_Rev_Exp by size'!$A$7:I363,5,FALSE)),"",VLOOKUP($B22,'[1]1718 enrollment_Rev_Exp by size'!$A$7:$G$350,5,FALSE))</f>
        <v>230578008.56999999</v>
      </c>
      <c r="F22" s="70">
        <f t="shared" ref="F22:F27" si="70">N22+AM22+AU22+BV22+CE22+FS22+GU22</f>
        <v>230578008.56999999</v>
      </c>
      <c r="G22" s="70">
        <f t="shared" ref="G22:G27" si="71">F22-E22</f>
        <v>0</v>
      </c>
      <c r="H22" s="90">
        <f>IF(ISNA(VLOOKUP($B22,'[1]1718  Exp_Rev Access'!$F$7:$GK$318,3,FALSE)),"",VLOOKUP($B22,'[1]1718  Exp_Rev Access'!$F$7:$GK$318,3,FALSE))</f>
        <v>25361569.84</v>
      </c>
      <c r="I22" s="90">
        <f>IF(ISNA(VLOOKUP($B22,'[1]1718  Exp_Rev Access'!$F$7:$GK$318,4,FALSE)),"",VLOOKUP($B22,'[1]1718  Exp_Rev Access'!$F$7:$GK$318,4,FALSE))</f>
        <v>0</v>
      </c>
      <c r="J22" s="90">
        <f>IF(ISNA(VLOOKUP($B22,'[1]1718  Exp_Rev Access'!$F$7:$GK$318,5,FALSE)),"",VLOOKUP($B22,'[1]1718  Exp_Rev Access'!$F$7:$GK$318,5,FALSE))</f>
        <v>0</v>
      </c>
      <c r="K22" s="90">
        <f>IF(ISNA(VLOOKUP($B22,'[1]1718  Exp_Rev Access'!$F$7:$GK$318,6,FALSE)),"-",VLOOKUP($B22,'[1]1718  Exp_Rev Access'!$F$7:$GK$318,6,FALSE))</f>
        <v>0</v>
      </c>
      <c r="L22" s="90">
        <f>IF(ISNA(VLOOKUP($B22,'[1]1718  Exp_Rev Access'!$F$7:$GK$318,7,FALSE)),"",VLOOKUP($B22,'[1]1718  Exp_Rev Access'!$F$7:$GK$318,7,FALSE))</f>
        <v>0</v>
      </c>
      <c r="M22" s="90">
        <f>IF(ISNA(VLOOKUP($B22,'[1]1718  Exp_Rev Access'!$F$7:$GK$318,8,FALSE)),"",VLOOKUP($B22,'[1]1718  Exp_Rev Access'!$F$7:$GK$318,8,FALSE))</f>
        <v>0</v>
      </c>
      <c r="N22" s="56">
        <f t="shared" ref="N22:N27" si="72">SUM(H22:M22)</f>
        <v>25361569.84</v>
      </c>
      <c r="O22" s="91">
        <f t="shared" ref="O22:O27" si="73">N22/E22</f>
        <v>0.10999127799432187</v>
      </c>
      <c r="P22" s="56">
        <f t="shared" ref="P22:P27" si="74">N22/D22</f>
        <v>1334.6052260031943</v>
      </c>
      <c r="Q22" s="90">
        <f>IF(ISNA(VLOOKUP($B22,'[1]1718  Exp_Rev Access'!$F$7:$GK$318,10,FALSE)),"",VLOOKUP($B22,'[1]1718  Exp_Rev Access'!$F$7:$GK$318,10,FALSE))</f>
        <v>229272.95</v>
      </c>
      <c r="R22" s="90">
        <f>IF(ISNA(VLOOKUP($B22,'[1]1718  Exp_Rev Access'!$F$7:$GK$318,11,FALSE)),"",VLOOKUP($B22,'[1]1718  Exp_Rev Access'!$F$7:$GK$318,11,FALSE))</f>
        <v>0</v>
      </c>
      <c r="S22" s="90">
        <f>IF(ISNA(VLOOKUP($B22,'[1]1718  Exp_Rev Access'!$F$7:$GK$318,12,FALSE)),"",VLOOKUP($B22,'[1]1718  Exp_Rev Access'!$F$7:$GK$318,12,FALSE))</f>
        <v>0</v>
      </c>
      <c r="T22" s="90">
        <f>IF(ISNA(VLOOKUP($B22,'[1]1718  Exp_Rev Access'!$F$7:$GK$318,13,FALSE)),"",VLOOKUP($B22,'[1]1718  Exp_Rev Access'!$F$7:$GK$318,13,FALSE))</f>
        <v>34075</v>
      </c>
      <c r="U22" s="90">
        <f>IF(ISNA(VLOOKUP($B22,'[1]1718  Exp_Rev Access'!$F$7:$GK$318,14,FALSE)),"",VLOOKUP($B22,'[1]1718  Exp_Rev Access'!$F$7:$GK$318,14,FALSE))</f>
        <v>0</v>
      </c>
      <c r="V22" s="90">
        <f>IF(ISNA(VLOOKUP($B22,'[1]1718  Exp_Rev Access'!$F$7:$GK$318,15,FALSE)),"",VLOOKUP($B22,'[1]1718  Exp_Rev Access'!$F$7:$GK$318,15,FALSE))</f>
        <v>21899.55</v>
      </c>
      <c r="W22" s="90">
        <f>IF(ISNA(VLOOKUP($B22,'[1]1718  Exp_Rev Access'!$F$7:$GK$318,16,FALSE)),"",VLOOKUP($B22,'[1]1718  Exp_Rev Access'!$F$7:$GK$318,16,FALSE))</f>
        <v>46400.62</v>
      </c>
      <c r="X22" s="90">
        <f>IF(ISNA(VLOOKUP($B22,'[1]1718  Exp_Rev Access'!$F$7:$GK$318,17,FALSE)),"",VLOOKUP($B22,'[1]1718  Exp_Rev Access'!$F$7:$GK$318,17,FALSE))</f>
        <v>0</v>
      </c>
      <c r="Y22" s="90">
        <f>IF(ISNA(VLOOKUP($B22,'[1]1718  Exp_Rev Access'!$F$7:$GK$318,18,FALSE)),"",VLOOKUP($B22,'[1]1718  Exp_Rev Access'!$F$7:$GK$318,18,FALSE))</f>
        <v>29083.56</v>
      </c>
      <c r="Z22" s="90">
        <f>IF(ISNA(VLOOKUP($B22,'[1]1718  Exp_Rev Access'!$F$7:$GK$318,19,FALSE)),"",VLOOKUP($B22,'[1]1718  Exp_Rev Access'!$F$7:$GK$318,19,FALSE))</f>
        <v>0</v>
      </c>
      <c r="AA22" s="90">
        <f>IF(ISNA(VLOOKUP($B22,'[1]1718  Exp_Rev Access'!$F$7:$GK$318,20,FALSE)),"",VLOOKUP($B22,'[1]1718  Exp_Rev Access'!$F$7:$GK$318,20,FALSE))</f>
        <v>52589.04</v>
      </c>
      <c r="AB22" s="90">
        <f>IF(ISNA(VLOOKUP($B22,'[1]1718  Exp_Rev Access'!$F$7:$GK$318,21,FALSE)),"",VLOOKUP($B22,'[1]1718  Exp_Rev Access'!$F$7:$GK$318,21,FALSE))</f>
        <v>0</v>
      </c>
      <c r="AC22" s="90">
        <f>IF(ISNA(VLOOKUP($B22,'[1]1718  Exp_Rev Access'!$F$7:$GK$318,22,FALSE)),"",VLOOKUP($B22,'[1]1718  Exp_Rev Access'!$F$7:$GK$318,22,FALSE))</f>
        <v>58582.64</v>
      </c>
      <c r="AD22" s="90">
        <f>IF(ISNA(VLOOKUP($B22,'[1]1718  Exp_Rev Access'!$F$7:$GK$318,23,FALSE)),"",VLOOKUP($B22,'[1]1718  Exp_Rev Access'!$F$7:$GK$318,23,FALSE))</f>
        <v>1199582.54</v>
      </c>
      <c r="AE22" s="90">
        <f>IF(ISNA(VLOOKUP($B22,'[1]1718  Exp_Rev Access'!$F$7:$GK$318,24,FALSE)),"",VLOOKUP($B22,'[1]1718  Exp_Rev Access'!$F$7:$GK$318,24,FALSE))</f>
        <v>642169.21</v>
      </c>
      <c r="AF22" s="90">
        <f>IF(ISNA(VLOOKUP($B22,'[1]1718  Exp_Rev Access'!$F$7:$GK$318,25,FALSE)),"",VLOOKUP($B22,'[1]1718  Exp_Rev Access'!$F$7:$GK$318,25,FALSE))</f>
        <v>0</v>
      </c>
      <c r="AG22" s="90">
        <f>IF(ISNA(VLOOKUP($B22,'[1]1718  Exp_Rev Access'!$F$7:$GK$318,26,FALSE)),"",VLOOKUP($B22,'[1]1718  Exp_Rev Access'!$F$7:$GK$318,26,FALSE))</f>
        <v>130592.53</v>
      </c>
      <c r="AH22" s="90">
        <f>IF(ISNA(VLOOKUP($B22,'[1]1718  Exp_Rev Access'!$F$7:$GK$318,27,FALSE)),"",VLOOKUP($B22,'[1]1718  Exp_Rev Access'!$F$7:$GK$318,27,FALSE))</f>
        <v>31209.24</v>
      </c>
      <c r="AI22" s="90">
        <f>IF(ISNA(VLOOKUP($B22,'[1]1718  Exp_Rev Access'!$F$7:$GK$318,28,FALSE)),"",VLOOKUP($B22,'[1]1718  Exp_Rev Access'!$F$7:$GK$318,28,FALSE))</f>
        <v>144279.23000000001</v>
      </c>
      <c r="AJ22" s="90">
        <f>IF(ISNA(VLOOKUP($B22,'[1]1718  Exp_Rev Access'!$F$7:$GK$318,29,FALSE)),"",VLOOKUP($B22,'[1]1718  Exp_Rev Access'!$F$7:$GK$318,29,FALSE))</f>
        <v>987.72</v>
      </c>
      <c r="AK22" s="90">
        <f>IF(ISNA(VLOOKUP($B22,'[1]1718  Exp_Rev Access'!$F$7:$GK$318,30,FALSE)),"",VLOOKUP($B22,'[1]1718  Exp_Rev Access'!$F$7:$GK$318,30,FALSE))</f>
        <v>418101.94</v>
      </c>
      <c r="AL22" s="90">
        <f>IF(ISNA(VLOOKUP($B22,'[1]1718  Exp_Rev Access'!$F$7:$GK$318,31,FALSE)),"",VLOOKUP($B22,'[1]1718  Exp_Rev Access'!$F$7:$GK$318,31,FALSE))</f>
        <v>41884.800000000003</v>
      </c>
      <c r="AM22" s="56">
        <f t="shared" ref="AM22:AM28" si="75">SUM(Q22:AL22)</f>
        <v>3080710.57</v>
      </c>
      <c r="AN22" s="92">
        <f t="shared" ref="AN22:AN28" si="76">AM22/E22</f>
        <v>1.3360816970820279E-2</v>
      </c>
      <c r="AO22" s="71">
        <f t="shared" ref="AO22:AO28" si="77">AM22/D22</f>
        <v>162.1166375923865</v>
      </c>
      <c r="AP22" s="90">
        <f>IF(ISNA(VLOOKUP($B22,'[1]1718  Exp_Rev Access'!$F$7:$GK$318,33,FALSE)),"",VLOOKUP($B22,'[1]1718  Exp_Rev Access'!$F$7:$GK$318,33,FALSE))</f>
        <v>126673938.04000001</v>
      </c>
      <c r="AQ22" s="90">
        <f>IF(ISNA(VLOOKUP($B22,'[1]1718  Exp_Rev Access'!$F$7:$GK$318,34,FALSE)),"",VLOOKUP($B22,'[1]1718  Exp_Rev Access'!$F$7:$GK$318,34,FALSE))</f>
        <v>4082253.71</v>
      </c>
      <c r="AR22" s="90">
        <f>IF(ISNA(VLOOKUP($B22,'[1]1718  Exp_Rev Access'!$F$7:$GK$318,35,FALSE)),"",VLOOKUP($B22,'[1]1718  Exp_Rev Access'!$F$7:$GK$318,35,FALSE))</f>
        <v>15678255.960000001</v>
      </c>
      <c r="AS22" s="90">
        <f>IF(ISNA(VLOOKUP($B22,'[1]1718  Exp_Rev Access'!$F$7:$GK$318,36,FALSE)),"",VLOOKUP($B22,'[1]1718  Exp_Rev Access'!$F$7:$GK$318,36,FALSE))</f>
        <v>0</v>
      </c>
      <c r="AT22" s="90">
        <f>IF(ISNA(VLOOKUP($B22,'[1]1718  Exp_Rev Access'!$F$7:$GK$318,37,FALSE)),"",VLOOKUP($B22,'[1]1718  Exp_Rev Access'!$F$7:$GK$318,37,FALSE))</f>
        <v>0</v>
      </c>
      <c r="AU22" s="56">
        <f t="shared" ref="AU22:AU28" si="78">SUM(AP22:AT22)</f>
        <v>146434447.71000001</v>
      </c>
      <c r="AV22" s="93">
        <f t="shared" ref="AV22:AV28" si="79">AU22/E22</f>
        <v>0.63507551573611898</v>
      </c>
      <c r="AW22" s="56">
        <f t="shared" ref="AW22:AW28" si="80">AU22/D22</f>
        <v>7705.8392052854679</v>
      </c>
      <c r="AX22" s="90">
        <f>IF(ISNA(VLOOKUP($B22,'[1]1718  Exp_Rev Access'!$F$7:$GK$318,39,FALSE)),"",VLOOKUP($B22,'[1]1718  Exp_Rev Access'!$F$7:$GK$318,39,FALSE))</f>
        <v>0</v>
      </c>
      <c r="AY22" s="90">
        <f>IF(ISNA(VLOOKUP($B22,'[1]1718  Exp_Rev Access'!$F$7:$GK$318,40,FALSE)),"",VLOOKUP($B22,'[1]1718  Exp_Rev Access'!$F$7:$GK$318,40,FALSE))</f>
        <v>14559287.869999999</v>
      </c>
      <c r="AZ22" s="90">
        <f>IF(ISNA(VLOOKUP($B22,'[1]1718  Exp_Rev Access'!$F$7:$GK$318,41,FALSE)),"",VLOOKUP($B22,'[1]1718  Exp_Rev Access'!$F$7:$GK$318,41,FALSE))</f>
        <v>952589.65</v>
      </c>
      <c r="BA22" s="90">
        <f>IF(ISNA(VLOOKUP($B22,'[1]1718  Exp_Rev Access'!$F$7:$GK$318,42,FALSE)),"",VLOOKUP($B22,'[1]1718  Exp_Rev Access'!$F$7:$GK$318,42,FALSE))</f>
        <v>0</v>
      </c>
      <c r="BB22" s="90">
        <f>IF(ISNA(VLOOKUP($B22,'[1]1718  Exp_Rev Access'!$F$7:$GK$318,43,FALSE)),"",VLOOKUP($B22,'[1]1718  Exp_Rev Access'!$F$7:$GK$318,43,FALSE))</f>
        <v>0</v>
      </c>
      <c r="BC22" s="90">
        <f>IF(ISNA(VLOOKUP($B22,'[1]1718  Exp_Rev Access'!$F$7:$GK$318,44,FALSE)),"",VLOOKUP($B22,'[1]1718  Exp_Rev Access'!$F$7:$GK$318,44,FALSE))</f>
        <v>7260580.8300000001</v>
      </c>
      <c r="BD22" s="90">
        <f>IF(ISNA(VLOOKUP($B22,'[1]1718  Exp_Rev Access'!$F$7:$GK$318,45,FALSE)),"",VLOOKUP($B22,'[1]1718  Exp_Rev Access'!$F$7:$GK$318,45,FALSE))</f>
        <v>617268.21</v>
      </c>
      <c r="BE22" s="90">
        <f>IF(ISNA(VLOOKUP($B22,'[1]1718  Exp_Rev Access'!$F$7:$GK$318,46,FALSE)),"",VLOOKUP($B22,'[1]1718  Exp_Rev Access'!$F$7:$GK$318,46,FALSE))</f>
        <v>1392511.18</v>
      </c>
      <c r="BF22" s="90">
        <f>IF(ISNA(VLOOKUP($B22,'[1]1718  Exp_Rev Access'!$F$7:$GK$318,47,FALSE)),"",VLOOKUP($B22,'[1]1718  Exp_Rev Access'!$F$7:$GK$318,47,FALSE))</f>
        <v>18830.27</v>
      </c>
      <c r="BG22" s="90">
        <f>IF(ISNA(VLOOKUP($B22,'[1]1718  Exp_Rev Access'!$F$7:$GK$318,48,FALSE)),"",VLOOKUP($B22,'[1]1718  Exp_Rev Access'!$F$7:$GK$318,48,FALSE))</f>
        <v>3441176</v>
      </c>
      <c r="BH22" s="90">
        <f>IF(ISNA(VLOOKUP($B22,'[1]1718  Exp_Rev Access'!$F$7:$GK$318,49,FALSE)),"",VLOOKUP($B22,'[1]1718  Exp_Rev Access'!$F$7:$GK$318,49,FALSE))</f>
        <v>422309.28</v>
      </c>
      <c r="BI22" s="90">
        <f>IF(ISNA(VLOOKUP($B22,'[1]1718  Exp_Rev Access'!$F$7:$GK$318,50,FALSE)),"",VLOOKUP($B22,'[1]1718  Exp_Rev Access'!$F$7:$GK$318,50,FALSE))</f>
        <v>0</v>
      </c>
      <c r="BJ22" s="90">
        <f>IF(ISNA(VLOOKUP($B22,'[1]1718  Exp_Rev Access'!$F$7:$GK$318,51,FALSE)),"",VLOOKUP($B22,'[1]1718  Exp_Rev Access'!$F$7:$GK$318,51,FALSE))</f>
        <v>144948.31</v>
      </c>
      <c r="BK22" s="90">
        <f>IF(ISNA(VLOOKUP($B22,'[1]1718  Exp_Rev Access'!$F$7:$GK$318,52,FALSE)),"",VLOOKUP($B22,'[1]1718  Exp_Rev Access'!$F$7:$GK$318,52,FALSE))</f>
        <v>5757649.2300000004</v>
      </c>
      <c r="BL22" s="90">
        <f>IF(ISNA(VLOOKUP($B22,'[1]1718  Exp_Rev Access'!$F$7:$GK$318,53,FALSE)),"",VLOOKUP($B22,'[1]1718  Exp_Rev Access'!$F$7:$GK$318,53,FALSE))</f>
        <v>2281963.11</v>
      </c>
      <c r="BM22" s="90">
        <f>IF(ISNA(VLOOKUP($B22,'[1]1718  Exp_Rev Access'!$F$7:$GK$318,54,FALSE)),"",VLOOKUP($B22,'[1]1718  Exp_Rev Access'!$F$7:$GK$318,54,FALSE))</f>
        <v>0</v>
      </c>
      <c r="BN22" s="90">
        <f>IF(ISNA(VLOOKUP($B22,'[1]1718  Exp_Rev Access'!$F$7:$GK$318,55,FALSE)),"",VLOOKUP($B22,'[1]1718  Exp_Rev Access'!$F$7:$GK$318,55,FALSE))</f>
        <v>0</v>
      </c>
      <c r="BO22" s="90">
        <f>IF(ISNA(VLOOKUP($B22,'[1]1718  Exp_Rev Access'!$F$7:$GK$318,56,FALSE)),"",VLOOKUP($B22,'[1]1718  Exp_Rev Access'!$F$7:$GK$318,56,FALSE))</f>
        <v>0</v>
      </c>
      <c r="BP22" s="90">
        <f>IF(ISNA(VLOOKUP($B22,'[1]1718  Exp_Rev Access'!$F$7:$GK$318,57,FALSE)),"",VLOOKUP($B22,'[1]1718  Exp_Rev Access'!$F$7:$GK$318,57,FALSE))</f>
        <v>0</v>
      </c>
      <c r="BQ22" s="90">
        <f>IF(ISNA(VLOOKUP($B22,'[1]1718  Exp_Rev Access'!$F$7:$GK$318,58,FALSE)),"",VLOOKUP($B22,'[1]1718  Exp_Rev Access'!$F$7:$GK$318,58,FALSE))</f>
        <v>0</v>
      </c>
      <c r="BR22" s="90">
        <f>IF(ISNA(VLOOKUP($B22,'[1]1718  Exp_Rev Access'!$F$7:$GK$318,59,FALSE)),"",VLOOKUP($B22,'[1]1718  Exp_Rev Access'!$F$7:$GK$318,59,FALSE))</f>
        <v>0</v>
      </c>
      <c r="BS22" s="90">
        <f>IF(ISNA(VLOOKUP($B22,'[1]1718  Exp_Rev Access'!$F$7:$GK$318,60,FALSE)),"",VLOOKUP($B22,'[1]1718  Exp_Rev Access'!$F$7:$GK$318,60,FALSE))</f>
        <v>0</v>
      </c>
      <c r="BT22" s="90">
        <f>IF(ISNA(VLOOKUP($B22,'[1]1718  Exp_Rev Access'!$F$7:$GK$318,61,FALSE)),"",VLOOKUP($B22,'[1]1718  Exp_Rev Access'!$F$7:$GK$318,61,FALSE))</f>
        <v>0</v>
      </c>
      <c r="BU22" s="90">
        <f>IF(ISNA(VLOOKUP($B22,'[1]1718  Exp_Rev Access'!$F$7:$GK$318,62,FALSE)),"",VLOOKUP($B22,'[1]1718  Exp_Rev Access'!$F$7:$GK$318,62,FALSE))</f>
        <v>0</v>
      </c>
      <c r="BV22" s="56">
        <f t="shared" si="35"/>
        <v>36849113.939999998</v>
      </c>
      <c r="BW22" s="92">
        <f t="shared" ref="BW22:BW28" si="81">BV22/E22</f>
        <v>0.15981191861501035</v>
      </c>
      <c r="BX22" s="71">
        <f t="shared" ref="BX22:BX28" si="82">BV22/D22</f>
        <v>1939.1157703631784</v>
      </c>
      <c r="BY22" s="90">
        <f>IF(ISNA(VLOOKUP($B22,'[1]1718  Exp_Rev Access'!$F$7:$GK$318,64,FALSE)),"",VLOOKUP($B22,'[1]1718  Exp_Rev Access'!$F$7:$GK$318,64,FALSE))</f>
        <v>0</v>
      </c>
      <c r="BZ22" s="90">
        <f>IF(ISNA(VLOOKUP($B22,'[1]1718  Exp_Rev Access'!$F$7:$GK$318,65,FALSE)),"",VLOOKUP($B22,'[1]1718  Exp_Rev Access'!$F$7:$GK$318,65,FALSE))</f>
        <v>0</v>
      </c>
      <c r="CA22" s="90">
        <f>IF(ISNA(VLOOKUP($B22,'[1]1718  Exp_Rev Access'!$F$7:$GK$318,66,FALSE)),"",VLOOKUP($B22,'[1]1718  Exp_Rev Access'!$F$7:$GK$318,66,FALSE))</f>
        <v>0</v>
      </c>
      <c r="CB22" s="90">
        <f>IF(ISNA(VLOOKUP($B22,'[1]1718  Exp_Rev Access'!$F$7:$GK$318,67,FALSE)),"",VLOOKUP($B22,'[1]1718  Exp_Rev Access'!$F$7:$GK$318,67,FALSE))</f>
        <v>0</v>
      </c>
      <c r="CC22" s="90">
        <f>IF(ISNA(VLOOKUP($B22,'[1]1718  Exp_Rev Access'!$F$7:$GK$318,68,FALSE)),"",VLOOKUP($B22,'[1]1718  Exp_Rev Access'!$F$7:$GK$318,68,FALSE))</f>
        <v>0</v>
      </c>
      <c r="CD22" s="90">
        <f>IF(ISNA(VLOOKUP($B22,'[1]1718  Exp_Rev Access'!$F$7:$GK$318,69,FALSE)),"",VLOOKUP($B22,'[1]1718  Exp_Rev Access'!$F$7:$GK$318,69,FALSE))</f>
        <v>0</v>
      </c>
      <c r="CE22" s="56">
        <f t="shared" si="36"/>
        <v>0</v>
      </c>
      <c r="CF22" s="92">
        <f t="shared" si="25"/>
        <v>0</v>
      </c>
      <c r="CG22" s="78">
        <f t="shared" si="46"/>
        <v>0</v>
      </c>
      <c r="CH22" s="90">
        <f>IF(ISNA(VLOOKUP($B22,'[1]1718  Exp_Rev Access'!$F$7:$GK$318,$CH$2,FALSE)),"",VLOOKUP($B22,'[1]1718  Exp_Rev Access'!$F$7:$GK$318,$CH$2,FALSE))</f>
        <v>0</v>
      </c>
      <c r="CI22" s="90">
        <f>IF(ISNA(VLOOKUP($B22,'[1]1718  Exp_Rev Access'!$F$7:$GK$318,$CI$2,FALSE)),"",VLOOKUP($B22,'[1]1718  Exp_Rev Access'!$F$7:$GK$318,$CI$2,FALSE))</f>
        <v>0</v>
      </c>
      <c r="CJ22" s="90">
        <f>IF(ISNA(VLOOKUP($B22,'[1]1718  Exp_Rev Access'!$F$7:$GK$318,$CJ$2,FALSE)),"",VLOOKUP($B22,'[1]1718  Exp_Rev Access'!$F$7:$GK$318,$CJ$2,FALSE))</f>
        <v>0</v>
      </c>
      <c r="CK22" s="90">
        <f>IF(ISNA(VLOOKUP($B22,'[1]1718  Exp_Rev Access'!$F$7:$GK$318,$CK$2,FALSE)),"",VLOOKUP($B22,'[1]1718  Exp_Rev Access'!$F$7:$GK$318,$CK$2,FALSE))</f>
        <v>0</v>
      </c>
      <c r="CL22" s="90">
        <f>IF(ISNA(VLOOKUP($B22,'[1]1718  Exp_Rev Access'!$F$7:$GK$318,$CL$2,FALSE)),"",VLOOKUP($B22,'[1]1718  Exp_Rev Access'!$F$7:$GK$318,$CL$2,FALSE))</f>
        <v>0</v>
      </c>
      <c r="CM22" s="90">
        <f>IF(ISNA(VLOOKUP($B22,'[1]1718  Exp_Rev Access'!$F$7:$GK$318,$CM$2,FALSE)),"",VLOOKUP($B22,'[1]1718  Exp_Rev Access'!$F$7:$GK$318,$CM$2,FALSE))</f>
        <v>0</v>
      </c>
      <c r="CN22" s="90">
        <f>IF(ISNA(VLOOKUP($B22,'[1]1718  Exp_Rev Access'!$F$7:$GK$318,$CN$2,FALSE)),"",VLOOKUP($B22,'[1]1718  Exp_Rev Access'!$F$7:$GK$318,$CN$2,FALSE))</f>
        <v>0</v>
      </c>
      <c r="CO22" s="90">
        <f>IF(ISNA(VLOOKUP($B22,'[1]1718  Exp_Rev Access'!$F$7:$GK$318,$CO$2,FALSE)),"",VLOOKUP($B22,'[1]1718  Exp_Rev Access'!$F$7:$GK$318,$CO$2,FALSE))</f>
        <v>0</v>
      </c>
      <c r="CP22" s="90">
        <f>IF(ISNA(VLOOKUP($B22,'[1]1718  Exp_Rev Access'!$F$7:$GK$318,$CP$2,FALSE)),"",VLOOKUP($B22,'[1]1718  Exp_Rev Access'!$F$7:$GK$318,$CP$2,FALSE))</f>
        <v>0</v>
      </c>
      <c r="CQ22" s="90">
        <f>IF(ISNA(VLOOKUP($B22,'[1]1718  Exp_Rev Access'!$F$7:$GK$318,$CQ$2,FALSE)),"",VLOOKUP($B22,'[1]1718  Exp_Rev Access'!$F$7:$GK$318,$CQ$2,FALSE))</f>
        <v>3413031.45</v>
      </c>
      <c r="CR22" s="90">
        <f>IF(ISNA(VLOOKUP($B22,'[1]1718  Exp_Rev Access'!$F$7:$GK$318,$CR$2,FALSE)),"",VLOOKUP($B22,'[1]1718  Exp_Rev Access'!$F$7:$GK$318,$CR$2,FALSE))</f>
        <v>0</v>
      </c>
      <c r="CS22" s="90">
        <f>IF(ISNA(VLOOKUP($B22,'[1]1718  Exp_Rev Access'!$F$7:$GK$318,$CS$2,FALSE)),"",VLOOKUP($B22,'[1]1718  Exp_Rev Access'!$F$7:$GK$318,$CS$2,FALSE))</f>
        <v>109285</v>
      </c>
      <c r="CT22" s="90">
        <f>IF(ISNA(VLOOKUP($B22,'[1]1718  Exp_Rev Access'!$F$7:$GK$318,$CT$2,FALSE)),"",VLOOKUP($B22,'[1]1718  Exp_Rev Access'!$F$7:$GK$318,$CT$2,FALSE))</f>
        <v>71954</v>
      </c>
      <c r="CU22" s="90">
        <f>IF(ISNA(VLOOKUP($B22,'[1]1718  Exp_Rev Access'!$F$7:$GK$318,$CU$2,FALSE)),"",VLOOKUP($B22,'[1]1718  Exp_Rev Access'!$F$7:$GK$318,$CU$2,FALSE))</f>
        <v>4619244.07</v>
      </c>
      <c r="CV22" s="90">
        <f>IF(ISNA(VLOOKUP($B22,'[1]1718  Exp_Rev Access'!$F$7:$GK$318,$CV$2,FALSE)),"",VLOOKUP($B22,'[1]1718  Exp_Rev Access'!$F$7:$GK$318,$CV$2,FALSE))</f>
        <v>852449.64</v>
      </c>
      <c r="CW22" s="90">
        <f>IF(ISNA(VLOOKUP($B22,'[1]1718  Exp_Rev Access'!$F$7:$GK$318,$CW$2,FALSE)),"",VLOOKUP($B22,'[1]1718  Exp_Rev Access'!$F$7:$GK$318,$CW$2,FALSE))</f>
        <v>1064795.67</v>
      </c>
      <c r="CX22" s="90">
        <f>IF(ISNA(VLOOKUP($B22,'[1]1718  Exp_Rev Access'!$F$7:$GK$318,$CX$2,FALSE)),"",VLOOKUP($B22,'[1]1718  Exp_Rev Access'!$F$7:$GK$318,$CX$2,FALSE))</f>
        <v>0</v>
      </c>
      <c r="CY22" s="90">
        <f>IF(ISNA(VLOOKUP($B22,'[1]1718  Exp_Rev Access'!$F$7:$GK$318,$CY$2,FALSE)),"",VLOOKUP($B22,'[1]1718  Exp_Rev Access'!$F$7:$GK$318,$CY$2,FALSE))</f>
        <v>0</v>
      </c>
      <c r="CZ22" s="90">
        <f>IF(ISNA(VLOOKUP($B22,'[1]1718  Exp_Rev Access'!$F$7:$GK$318,$CZ$2,FALSE)),"",VLOOKUP($B22,'[1]1718  Exp_Rev Access'!$F$7:$GK$318,$CZ$2,FALSE))</f>
        <v>0</v>
      </c>
      <c r="DA22" s="90">
        <f>IF(ISNA(VLOOKUP($B22,'[1]1718  Exp_Rev Access'!$F$7:$GK$318,$DA$2,FALSE)),"",VLOOKUP($B22,'[1]1718  Exp_Rev Access'!$F$7:$GK$318,$DA$2,FALSE))</f>
        <v>0</v>
      </c>
      <c r="DB22" s="90">
        <f>IF(ISNA(VLOOKUP($B22,'[1]1718  Exp_Rev Access'!$F$7:$GK$318,$DB$2,FALSE)),"",VLOOKUP($B22,'[1]1718  Exp_Rev Access'!$F$7:$GK$318,$DB$2,FALSE))</f>
        <v>437667.88</v>
      </c>
      <c r="DC22" s="90">
        <f>IF(ISNA(VLOOKUP($B22,'[1]1718  Exp_Rev Access'!$F$7:$GK$318,$DC$2,FALSE)),"",VLOOKUP($B22,'[1]1718  Exp_Rev Access'!$F$7:$GK$318,$DC$2,FALSE))</f>
        <v>0</v>
      </c>
      <c r="DD22" s="90">
        <f>IF(ISNA(VLOOKUP($B22,'[1]1718  Exp_Rev Access'!$F$7:$GK$318,$DD$2,FALSE)),"",VLOOKUP($B22,'[1]1718  Exp_Rev Access'!$F$7:$GK$318,$DD$2,FALSE))</f>
        <v>0</v>
      </c>
      <c r="DE22" s="90">
        <f>IF(ISNA(VLOOKUP($B22,'[1]1718  Exp_Rev Access'!$F$7:$GK$318,$DE$2,FALSE)),"",VLOOKUP($B22,'[1]1718  Exp_Rev Access'!$F$7:$GK$318,$DE$2,FALSE))</f>
        <v>0</v>
      </c>
      <c r="DF22" s="90">
        <f>IF(ISNA(VLOOKUP($B22,'[1]1718  Exp_Rev Access'!$F$7:$GK$318,$DF$2,FALSE)),"",VLOOKUP($B22,'[1]1718  Exp_Rev Access'!$F$7:$GK$318,$DF$2,FALSE))</f>
        <v>0</v>
      </c>
      <c r="DG22" s="90">
        <f>IF(ISNA(VLOOKUP($B22,'[1]1718  Exp_Rev Access'!$F$7:$GK$318,$DG$2,FALSE)),"",VLOOKUP($B22,'[1]1718  Exp_Rev Access'!$F$7:$GK$318,$DG$2,FALSE))</f>
        <v>523062.96</v>
      </c>
      <c r="DH22" s="90">
        <f>IF(ISNA(VLOOKUP($B22,'[1]1718  Exp_Rev Access'!$F$7:$GK$318,$DH$2,FALSE)),"",VLOOKUP($B22,'[1]1718  Exp_Rev Access'!$F$7:$GK$318,$DH$2,FALSE))</f>
        <v>140796.82</v>
      </c>
      <c r="DI22" s="90">
        <f>IF(ISNA(VLOOKUP($B22,'[1]1718  Exp_Rev Access'!$F$7:$GK$318,$DI$2,FALSE)),"",VLOOKUP($B22,'[1]1718  Exp_Rev Access'!$F$7:$GK$318,$DI$2,FALSE))</f>
        <v>6249525.6600000001</v>
      </c>
      <c r="DJ22" s="90">
        <f>IF(ISNA(VLOOKUP($B22,'[1]1718  Exp_Rev Access'!$F$7:$GK$318,$DJ$2,FALSE)),"",VLOOKUP($B22,'[1]1718  Exp_Rev Access'!$F$7:$GK$318,$DJ$2,FALSE))</f>
        <v>0</v>
      </c>
      <c r="DK22" s="90">
        <f>IF(ISNA(VLOOKUP($B22,'[1]1718  Exp_Rev Access'!$F$7:$GK$318,$DK$2,FALSE)),"",VLOOKUP($B22,'[1]1718  Exp_Rev Access'!$F$7:$GK$318,$DK$2,FALSE))</f>
        <v>0</v>
      </c>
      <c r="DL22" s="90">
        <f>IF(ISNA(VLOOKUP($B22,'[1]1718  Exp_Rev Access'!$F$7:$GK$318,$DL$2,FALSE)),"",VLOOKUP($B22,'[1]1718  Exp_Rev Access'!$F$7:$GK$318,$DL$2,FALSE))</f>
        <v>0</v>
      </c>
      <c r="DM22" s="90">
        <f>IF(ISNA(VLOOKUP($B22,'[1]1718  Exp_Rev Access'!$F$7:$GK$318,$DM$2,FALSE)),"",VLOOKUP($B22,'[1]1718  Exp_Rev Access'!$F$7:$GK$318,$DM$2,FALSE))</f>
        <v>0</v>
      </c>
      <c r="DN22" s="90">
        <f>IF(ISNA(VLOOKUP($B22,'[1]1718  Exp_Rev Access'!$F$7:$GK$318,$DN$2,FALSE)),"",VLOOKUP($B22,'[1]1718  Exp_Rev Access'!$F$7:$GK$318,$DN$2,FALSE))</f>
        <v>0</v>
      </c>
      <c r="DO22" s="90">
        <f>IF(ISNA(VLOOKUP($B22,'[1]1718  Exp_Rev Access'!$F$7:$GK$318,$DO$2,FALSE)),"",VLOOKUP($B22,'[1]1718  Exp_Rev Access'!$F$7:$GK$318,$DO$2,FALSE))</f>
        <v>0</v>
      </c>
      <c r="DP22" s="90">
        <f>IF(ISNA(VLOOKUP($B22,'[1]1718  Exp_Rev Access'!$F$7:$GK$318,$DP$2,FALSE)),"",VLOOKUP($B22,'[1]1718  Exp_Rev Access'!$F$7:$GK$318,$DP$2,FALSE))</f>
        <v>0</v>
      </c>
      <c r="DQ22" s="90">
        <f>IF(ISNA(VLOOKUP($B22,'[1]1718  Exp_Rev Access'!$F$7:$GK$318,$DQ$2,FALSE)),"",VLOOKUP($B22,'[1]1718  Exp_Rev Access'!$F$7:$GK$318,$DQ$2,FALSE))</f>
        <v>0</v>
      </c>
      <c r="DR22" s="90">
        <f>IF(ISNA(VLOOKUP($B22,'[1]1718  Exp_Rev Access'!$F$7:$GK$318,$DR$2,FALSE)),"",VLOOKUP($B22,'[1]1718  Exp_Rev Access'!$F$7:$GK$318,$DR$2,FALSE))</f>
        <v>0</v>
      </c>
      <c r="DS22" s="90">
        <f>IF(ISNA(VLOOKUP($B22,'[1]1718  Exp_Rev Access'!$F$7:$GK$318,$DS$2,FALSE)),"",VLOOKUP($B22,'[1]1718  Exp_Rev Access'!$F$7:$GK$318,$DS$2,FALSE))</f>
        <v>0</v>
      </c>
      <c r="DT22" s="90">
        <f>IF(ISNA(VLOOKUP($B22,'[1]1718  Exp_Rev Access'!$F$7:$GK$318,$DT$2,FALSE)),"",VLOOKUP($B22,'[1]1718  Exp_Rev Access'!$F$7:$GK$318,$DT$2,FALSE))</f>
        <v>0</v>
      </c>
      <c r="DU22" s="90">
        <f>IF(ISNA(VLOOKUP($B22,'[1]1718  Exp_Rev Access'!$F$7:$GK$318,$DU$2,FALSE)),"",VLOOKUP($B22,'[1]1718  Exp_Rev Access'!$F$7:$GK$318,$DU$2,FALSE))</f>
        <v>0</v>
      </c>
      <c r="DV22" s="90">
        <f>IF(ISNA(VLOOKUP($B22,'[1]1718  Exp_Rev Access'!$F$7:$GK$318,$DV$2,FALSE)),"",VLOOKUP($B22,'[1]1718  Exp_Rev Access'!$F$7:$GK$318,$DV$2,FALSE))</f>
        <v>0</v>
      </c>
      <c r="DW22" s="90">
        <f>IF(ISNA(VLOOKUP($B22,'[1]1718  Exp_Rev Access'!$F$7:$GK$318,$DW$2,FALSE)),"",VLOOKUP($B22,'[1]1718  Exp_Rev Access'!$F$7:$GK$318,$DW$2,FALSE))</f>
        <v>0</v>
      </c>
      <c r="DX22" s="90">
        <f>IF(ISNA(VLOOKUP($B22,'[1]1718  Exp_Rev Access'!$F$7:$GK$318,$DX$2,FALSE)),"",VLOOKUP($B22,'[1]1718  Exp_Rev Access'!$F$7:$GK$318,$DX$2,FALSE))</f>
        <v>0</v>
      </c>
      <c r="DY22" s="90">
        <f>IF(ISNA(VLOOKUP($B22,'[1]1718  Exp_Rev Access'!$F$7:$GK$318,$DY$2,FALSE)),"",VLOOKUP($B22,'[1]1718  Exp_Rev Access'!$F$7:$GK$318,$DY$2,FALSE))</f>
        <v>0</v>
      </c>
      <c r="DZ22" s="90">
        <f>IF(ISNA(VLOOKUP($B22,'[1]1718  Exp_Rev Access'!$F$7:$GK$318,$DZ$2,FALSE)),"",VLOOKUP($B22,'[1]1718  Exp_Rev Access'!$F$7:$GK$318,$DZ$2,FALSE))</f>
        <v>0</v>
      </c>
      <c r="EA22" s="90">
        <f>IF(ISNA(VLOOKUP($B22,'[1]1718  Exp_Rev Access'!$F$7:$GK$318,$EA$2,FALSE)),"",VLOOKUP($B22,'[1]1718  Exp_Rev Access'!$F$7:$GK$318,$EA$2,FALSE))</f>
        <v>0</v>
      </c>
      <c r="EB22" s="90">
        <f>IF(ISNA(VLOOKUP($B22,'[1]1718  Exp_Rev Access'!$F$7:$GK$318,$EB$2,FALSE)),"",VLOOKUP($B22,'[1]1718  Exp_Rev Access'!$F$7:$GK$318,$EB$2,FALSE))</f>
        <v>0</v>
      </c>
      <c r="EC22" s="90">
        <f>IF(ISNA(VLOOKUP($B22,'[1]1718  Exp_Rev Access'!$F$7:$GK$318,$EC$2,FALSE)),"",VLOOKUP($B22,'[1]1718  Exp_Rev Access'!$F$7:$GK$318,$EC$2,FALSE))</f>
        <v>0</v>
      </c>
      <c r="ED22" s="90">
        <f>IF(ISNA(VLOOKUP($B22,'[1]1718  Exp_Rev Access'!$F$7:$GK$318,$ED$2,FALSE)),"",VLOOKUP($B22,'[1]1718  Exp_Rev Access'!$F$7:$GK$318,$ED$2,FALSE))</f>
        <v>0</v>
      </c>
      <c r="EE22" s="90">
        <f>IF(ISNA(VLOOKUP($B22,'[1]1718  Exp_Rev Access'!$F$7:$GK$318,$EE$2,FALSE)),"",VLOOKUP($B22,'[1]1718  Exp_Rev Access'!$F$7:$GK$318,$EE$2,FALSE))</f>
        <v>0</v>
      </c>
      <c r="EF22" s="90">
        <f>IF(ISNA(VLOOKUP($B22,'[1]1718  Exp_Rev Access'!$F$7:$GK$318,$EF$2,FALSE)),"",VLOOKUP($B22,'[1]1718  Exp_Rev Access'!$F$7:$GK$318,$EF$2,FALSE))</f>
        <v>0</v>
      </c>
      <c r="EG22" s="90">
        <f>IF(ISNA(VLOOKUP($B22,'[1]1718  Exp_Rev Access'!$F$7:$GK$318,$EG$2,FALSE)),"",VLOOKUP($B22,'[1]1718  Exp_Rev Access'!$F$7:$GK$318,$EG$2,FALSE))</f>
        <v>0</v>
      </c>
      <c r="EH22" s="90">
        <f>IF(ISNA(VLOOKUP($B22,'[1]1718  Exp_Rev Access'!$F$7:$GK$318,$EH$2,FALSE)),"",VLOOKUP($B22,'[1]1718  Exp_Rev Access'!$F$7:$GK$318,$EH$2,FALSE))</f>
        <v>0</v>
      </c>
      <c r="EI22" s="90">
        <f>IF(ISNA(VLOOKUP($B22,'[1]1718  Exp_Rev Access'!$F$7:$GK$318,$EI$2,FALSE)),"",VLOOKUP($B22,'[1]1718  Exp_Rev Access'!$F$7:$GK$318,$EI$2,FALSE))</f>
        <v>0</v>
      </c>
      <c r="EJ22" s="90">
        <f>IF(ISNA(VLOOKUP($B22,'[1]1718  Exp_Rev Access'!$F$7:$GK$318,$EJ$2,FALSE)),"",VLOOKUP($B22,'[1]1718  Exp_Rev Access'!$F$7:$GK$318,$EJ$2,FALSE))</f>
        <v>0</v>
      </c>
      <c r="EK22" s="90">
        <f>IF(ISNA(VLOOKUP($B22,'[1]1718  Exp_Rev Access'!$F$7:$GK$318,$EK$2,FALSE)),"",VLOOKUP($B22,'[1]1718  Exp_Rev Access'!$F$7:$GK$318,$EK$2,FALSE))</f>
        <v>0</v>
      </c>
      <c r="EL22" s="90">
        <f>IF(ISNA(VLOOKUP($B22,'[1]1718  Exp_Rev Access'!$F$7:$GK$318,$EL$2,FALSE)),"",VLOOKUP($B22,'[1]1718  Exp_Rev Access'!$F$7:$GK$318,$EL$2,FALSE))</f>
        <v>0</v>
      </c>
      <c r="EM22" s="90">
        <f>IF(ISNA(VLOOKUP($B22,'[1]1718  Exp_Rev Access'!$F$7:$GK$318,$EM$2,FALSE)),"",VLOOKUP($B22,'[1]1718  Exp_Rev Access'!$F$7:$GK$318,$EM$2,FALSE))</f>
        <v>0</v>
      </c>
      <c r="EN22" s="90">
        <f>IF(ISNA(VLOOKUP($B22,'[1]1718  Exp_Rev Access'!$F$7:$GK$318,$EN$2,FALSE)),"",VLOOKUP($B22,'[1]1718  Exp_Rev Access'!$F$7:$GK$318,$EN$2,FALSE))</f>
        <v>85131.51</v>
      </c>
      <c r="EO22" s="90">
        <f>IF(ISNA(VLOOKUP($B22,'[1]1718  Exp_Rev Access'!$F$7:$GK$318,$EO$2,FALSE)),"",VLOOKUP($B22,'[1]1718  Exp_Rev Access'!$F$7:$GK$318,$EO$2,FALSE))</f>
        <v>0</v>
      </c>
      <c r="EP22" s="90">
        <f>IF(ISNA(VLOOKUP($B22,'[1]1718  Exp_Rev Access'!$F$7:$GK$318,$EP$2,FALSE)),"",VLOOKUP($B22,'[1]1718  Exp_Rev Access'!$F$7:$GK$318,$EP$2,FALSE))</f>
        <v>0</v>
      </c>
      <c r="EQ22" s="90">
        <f>IF(ISNA(VLOOKUP($B22,'[1]1718  Exp_Rev Access'!$F$7:$GK$318,$EQ$2,FALSE)),"",VLOOKUP($B22,'[1]1718  Exp_Rev Access'!$F$7:$GK$318,$EQ$2,FALSE))</f>
        <v>0</v>
      </c>
      <c r="ER22" s="90">
        <f>IF(ISNA(VLOOKUP($B22,'[1]1718  Exp_Rev Access'!$F$7:$GK$318,$ER$2,FALSE)),"",VLOOKUP($B22,'[1]1718  Exp_Rev Access'!$F$7:$GK$318,$ER$2,FALSE))</f>
        <v>0</v>
      </c>
      <c r="ES22" s="90">
        <f>IF(ISNA(VLOOKUP($B22,'[1]1718  Exp_Rev Access'!$F$7:$GK$318,$ES$2,FALSE)),"",VLOOKUP($B22,'[1]1718  Exp_Rev Access'!$F$7:$GK$318,$ES$2,FALSE))</f>
        <v>0</v>
      </c>
      <c r="ET22" s="90">
        <f>IF(ISNA(VLOOKUP($B22,'[1]1718  Exp_Rev Access'!$F$7:$GK$318,$ET$2,FALSE)),"",VLOOKUP($B22,'[1]1718  Exp_Rev Access'!$F$7:$GK$318,$ET$2,FALSE))</f>
        <v>0</v>
      </c>
      <c r="EU22" s="90">
        <f>IF(ISNA(VLOOKUP($B22,'[1]1718  Exp_Rev Access'!$F$7:$GK$318,$EU$2,FALSE)),"",VLOOKUP($B22,'[1]1718  Exp_Rev Access'!$F$7:$GK$318,$EU$2,FALSE))</f>
        <v>0</v>
      </c>
      <c r="EV22" s="90">
        <f>IF(ISNA(VLOOKUP($B22,'[1]1718  Exp_Rev Access'!$F$7:$GK$318,$EV$2,FALSE)),"",VLOOKUP($B22,'[1]1718  Exp_Rev Access'!$F$7:$GK$318,$EV$2,FALSE))</f>
        <v>148642.82999999999</v>
      </c>
      <c r="EW22" s="90">
        <f>IF(ISNA(VLOOKUP($B22,'[1]1718  Exp_Rev Access'!$F$7:$GK$318,$EW$2,FALSE)),"",VLOOKUP($B22,'[1]1718  Exp_Rev Access'!$F$7:$GK$318,$EW$2,FALSE))</f>
        <v>0</v>
      </c>
      <c r="EX22" s="90">
        <f>IF(ISNA(VLOOKUP($B22,'[1]1718  Exp_Rev Access'!$F$7:$GK$318,$EX$2,FALSE)),"",VLOOKUP($B22,'[1]1718  Exp_Rev Access'!$F$7:$GK$318,$EX$2,FALSE))</f>
        <v>0</v>
      </c>
      <c r="EY22" s="90">
        <f>IF(ISNA(VLOOKUP($B22,'[1]1718  Exp_Rev Access'!$F$7:$GK$318,$EY$2,FALSE)),"",VLOOKUP($B22,'[1]1718  Exp_Rev Access'!$F$7:$GK$318,$EY$2,FALSE))</f>
        <v>0</v>
      </c>
      <c r="EZ22" s="90">
        <f>IF(ISNA(VLOOKUP($B22,'[1]1718  Exp_Rev Access'!$F$7:$GK$318,$EZ$2,FALSE)),"",VLOOKUP($B22,'[1]1718  Exp_Rev Access'!$F$7:$GK$318,$EZ$2,FALSE))</f>
        <v>0</v>
      </c>
      <c r="FA22" s="90">
        <f>IF(ISNA(VLOOKUP($B22,'[1]1718  Exp_Rev Access'!$F$7:$GK$318,$FA$2,FALSE)),"",VLOOKUP($B22,'[1]1718  Exp_Rev Access'!$F$7:$GK$318,$FA$2,FALSE))</f>
        <v>0</v>
      </c>
      <c r="FB22" s="90">
        <f>IF(ISNA(VLOOKUP($B22,'[1]1718  Exp_Rev Access'!$F$7:$GK$318,$FB$2,FALSE)),"",VLOOKUP($B22,'[1]1718  Exp_Rev Access'!$F$7:$GK$318,$FB$2,FALSE))</f>
        <v>0</v>
      </c>
      <c r="FC22" s="90">
        <f>IF(ISNA(VLOOKUP($B22,'[1]1718  Exp_Rev Access'!$F$7:$GK$318,$FC$2,FALSE)),"",VLOOKUP($B22,'[1]1718  Exp_Rev Access'!$F$7:$GK$318,$FC$2,FALSE))</f>
        <v>0</v>
      </c>
      <c r="FD22" s="90">
        <f>IF(ISNA(VLOOKUP($B22,'[1]1718  Exp_Rev Access'!$F$7:$GK$318,$FD$2,FALSE)),"",VLOOKUP($B22,'[1]1718  Exp_Rev Access'!$F$7:$GK$318,$FD$2,FALSE))</f>
        <v>0</v>
      </c>
      <c r="FE22" s="90">
        <f>IF(ISNA(VLOOKUP($B22,'[1]1718  Exp_Rev Access'!$F$7:$GK$318,$FE$2,FALSE)),"",VLOOKUP($B22,'[1]1718  Exp_Rev Access'!$F$7:$GK$318,$FE$2,FALSE))</f>
        <v>0</v>
      </c>
      <c r="FF22" s="90">
        <f>IF(ISNA(VLOOKUP($B22,'[1]1718  Exp_Rev Access'!$F$7:$GK$318,$FF$2,FALSE)),"",VLOOKUP($B22,'[1]1718  Exp_Rev Access'!$F$7:$GK$318,$FF$2,FALSE))</f>
        <v>0</v>
      </c>
      <c r="FG22" s="90">
        <f>IF(ISNA(VLOOKUP($B22,'[1]1718  Exp_Rev Access'!$F$7:$GK$318,$FG$2,FALSE)),"",VLOOKUP($B22,'[1]1718  Exp_Rev Access'!$F$7:$GK$318,$FG$2,FALSE))</f>
        <v>0</v>
      </c>
      <c r="FH22" s="90">
        <f>IF(ISNA(VLOOKUP($B22,'[1]1718  Exp_Rev Access'!$F$7:$GK$318,$FH$2,FALSE)),"",VLOOKUP($B22,'[1]1718  Exp_Rev Access'!$F$7:$GK$318,$FH$2,FALSE))</f>
        <v>0</v>
      </c>
      <c r="FI22" s="90">
        <f>IF(ISNA(VLOOKUP($B22,'[1]1718  Exp_Rev Access'!$F$7:$GK$318,$FI$2,FALSE)),"",VLOOKUP($B22,'[1]1718  Exp_Rev Access'!$F$7:$GK$318,$FI$2,FALSE))</f>
        <v>0</v>
      </c>
      <c r="FJ22" s="90">
        <f>IF(ISNA(VLOOKUP($B22,'[1]1718  Exp_Rev Access'!$F$7:$GK$318,$FJ$2,FALSE)),"",VLOOKUP($B22,'[1]1718  Exp_Rev Access'!$F$7:$GK$318,$FJ$2,FALSE))</f>
        <v>0</v>
      </c>
      <c r="FK22" s="90">
        <f>IF(ISNA(VLOOKUP($B22,'[1]1718  Exp_Rev Access'!$F$7:$GK$318,$FK$2,FALSE)),"",VLOOKUP($B22,'[1]1718  Exp_Rev Access'!$F$7:$GK$318,$FK$2,FALSE))</f>
        <v>0</v>
      </c>
      <c r="FL22" s="90">
        <f>IF(ISNA(VLOOKUP($B22,'[1]1718  Exp_Rev Access'!$F$7:$GK$318,$FL$2,FALSE)),"",VLOOKUP($B22,'[1]1718  Exp_Rev Access'!$F$7:$GK$318,$FL$2,FALSE))</f>
        <v>0</v>
      </c>
      <c r="FM22" s="90">
        <f>IF(ISNA(VLOOKUP($B22,'[1]1718  Exp_Rev Access'!$F$7:$GK$318,$FM$2,FALSE)),"",VLOOKUP($B22,'[1]1718  Exp_Rev Access'!$F$7:$GK$318,$FM$2,FALSE))</f>
        <v>0</v>
      </c>
      <c r="FN22" s="90">
        <f>IF(ISNA(VLOOKUP($B22,'[1]1718  Exp_Rev Access'!$F$7:$GK$318,$FN$2,FALSE)),"",VLOOKUP($B22,'[1]1718  Exp_Rev Access'!$F$7:$GK$318,$FN$2,FALSE))</f>
        <v>0</v>
      </c>
      <c r="FO22" s="90">
        <f>IF(ISNA(VLOOKUP($B22,'[1]1718  Exp_Rev Access'!$F$7:$GK$318,$FO$2,FALSE)),"",VLOOKUP($B22,'[1]1718  Exp_Rev Access'!$F$7:$GK$318,$FO$2,FALSE))</f>
        <v>0</v>
      </c>
      <c r="FP22" s="90">
        <f>IF(ISNA(VLOOKUP($B22,'[1]1718  Exp_Rev Access'!$F$7:$GK$318,$FP$2,FALSE)),"",VLOOKUP($B22,'[1]1718  Exp_Rev Access'!$F$7:$GK$318,$FP$2,FALSE))</f>
        <v>0</v>
      </c>
      <c r="FQ22" s="90">
        <f>IF(ISNA(VLOOKUP($B22,'[1]1718  Exp_Rev Access'!$F$7:$GK$318,$FQ$2,FALSE)),"",VLOOKUP($B22,'[1]1718  Exp_Rev Access'!$F$7:$GK$318,$FQ$2,FALSE))</f>
        <v>0</v>
      </c>
      <c r="FR22" s="90">
        <f>IF(ISNA(VLOOKUP($B22,'[1]1718  Exp_Rev Access'!$F$7:$GK$318,$FR$2,FALSE)),"",VLOOKUP($B22,'[1]1718  Exp_Rev Access'!$F$7:$GK$318,$FR$2,FALSE))</f>
        <v>466038.48</v>
      </c>
      <c r="FS22" s="56">
        <f t="shared" ref="FS22:FS28" si="83">SUM(CH22:FR22)</f>
        <v>18181625.970000003</v>
      </c>
      <c r="FT22" s="92">
        <f t="shared" ref="FT22:FT28" si="84">FS22/E22</f>
        <v>7.8852385284958068E-2</v>
      </c>
      <c r="FU22" s="94">
        <f t="shared" ref="FU22:FU28" si="85">FS22/D22</f>
        <v>956.77409521103209</v>
      </c>
      <c r="FV22" s="95">
        <f>IF(ISNA(VLOOKUP($B22,'[1]1718  Exp_Rev Access'!$F$7:$GK$318,$FV$2,FALSE)),"",VLOOKUP($B22,'[1]1718  Exp_Rev Access'!$F$7:$GK$318,$FV$2,FALSE))</f>
        <v>271055.61</v>
      </c>
      <c r="FW22" s="95">
        <f>IF(ISNA(VLOOKUP($B22,'[1]1718  Exp_Rev Access'!$F$7:$GK$318,$FW$2,FALSE)),"",VLOOKUP($B22,'[1]1718  Exp_Rev Access'!$F$7:$GK$318,$FW$2,FALSE))</f>
        <v>0</v>
      </c>
      <c r="FX22" s="95">
        <f>IF(ISNA(VLOOKUP($B22,'[1]1718  Exp_Rev Access'!$F$7:$GK$318,$FX$2,FALSE)),"",VLOOKUP($B22,'[1]1718  Exp_Rev Access'!$F$7:$GK$318,$FX$2,FALSE))</f>
        <v>0</v>
      </c>
      <c r="FY22" s="95">
        <f>IF(ISNA(VLOOKUP($B22,'[1]1718  Exp_Rev Access'!$F$7:$GK$318,$FY$2,FALSE)),"",VLOOKUP($B22,'[1]1718  Exp_Rev Access'!$F$7:$GK$318,$FY$2,FALSE))</f>
        <v>25355</v>
      </c>
      <c r="FZ22" s="95">
        <f>IF(ISNA(VLOOKUP($B22,'[1]1718  Exp_Rev Access'!$F$7:$GK$318,$FZ$2,FALSE)),"",VLOOKUP($B22,'[1]1718  Exp_Rev Access'!$F$7:$GK$318,$FZ$2,FALSE))</f>
        <v>22160</v>
      </c>
      <c r="GA22" s="95">
        <f>IF(ISNA(VLOOKUP($B22,'[1]1718  Exp_Rev Access'!$F$7:$GK$318,$GA$2,FALSE)),"",VLOOKUP($B22,'[1]1718  Exp_Rev Access'!$F$7:$GK$318,$GA$2,FALSE))</f>
        <v>0</v>
      </c>
      <c r="GB22" s="95">
        <f>IF(ISNA(VLOOKUP($B22,'[1]1718  Exp_Rev Access'!$F$7:$GK$318,$GB$2,FALSE)),"",VLOOKUP($B22,'[1]1718  Exp_Rev Access'!$F$7:$GK$318,$GB$2,FALSE))</f>
        <v>0</v>
      </c>
      <c r="GC22" s="95">
        <f>IF(ISNA(VLOOKUP($B22,'[1]1718  Exp_Rev Access'!$F$7:$GK$318,$GC$2,FALSE)),"",VLOOKUP($B22,'[1]1718  Exp_Rev Access'!$F$7:$GK$318,$GC$2,FALSE))</f>
        <v>0</v>
      </c>
      <c r="GD22" s="95">
        <f>IF(ISNA(VLOOKUP($B22,'[1]1718  Exp_Rev Access'!$F$7:$GK$318,$GD$2,FALSE)),"",VLOOKUP($B22,'[1]1718  Exp_Rev Access'!$F$7:$GK$318,$GD$2,FALSE))</f>
        <v>0</v>
      </c>
      <c r="GE22" s="95">
        <f>IF(ISNA(VLOOKUP($B22,'[1]1718  Exp_Rev Access'!$F$7:$GK$318,$GE$2,FALSE)),"",VLOOKUP($B22,'[1]1718  Exp_Rev Access'!$F$7:$GK$318,$GE$2,FALSE))</f>
        <v>0</v>
      </c>
      <c r="GF22" s="95">
        <f>IF(ISNA(VLOOKUP($B22,'[1]1718  Exp_Rev Access'!$F$7:$GK$318,$GF$2,FALSE)),"",VLOOKUP($B22,'[1]1718  Exp_Rev Access'!$F$7:$GK$318,$GF$2,FALSE))</f>
        <v>118116.77</v>
      </c>
      <c r="GG22" s="95">
        <f>IF(ISNA(VLOOKUP($B22,'[1]1718  Exp_Rev Access'!$F$7:$GK$318,$GG$2,FALSE)),"",VLOOKUP($B22,'[1]1718  Exp_Rev Access'!$F$7:$GK$318,$GG$2,FALSE))</f>
        <v>0</v>
      </c>
      <c r="GH22" s="95">
        <f>IF(ISNA(VLOOKUP($B22,'[1]1718  Exp_Rev Access'!$F$7:$GK$318,$GH$2,FALSE)),"",VLOOKUP($B22,'[1]1718  Exp_Rev Access'!$F$7:$GK$318,$GH$2,FALSE))</f>
        <v>0</v>
      </c>
      <c r="GI22" s="95">
        <f>IF(ISNA(VLOOKUP($B22,'[1]1718  Exp_Rev Access'!$F$7:$GK$318,$GI$2,FALSE)),"",VLOOKUP($B22,'[1]1718  Exp_Rev Access'!$F$7:$GK$318,$GI$2,FALSE))</f>
        <v>0</v>
      </c>
      <c r="GJ22" s="95">
        <f>IF(ISNA(VLOOKUP($B22,'[1]1718  Exp_Rev Access'!$F$7:$GK$318,$GJ$2,FALSE)),"",VLOOKUP($B22,'[1]1718  Exp_Rev Access'!$F$7:$GK$318,$GJ$2,FALSE))</f>
        <v>0</v>
      </c>
      <c r="GK22" s="95">
        <f>IF(ISNA(VLOOKUP($B22,'[1]1718  Exp_Rev Access'!$F$7:$GK$318,$GK$2,FALSE)),"",VLOOKUP($B22,'[1]1718  Exp_Rev Access'!$F$7:$GK$318,$GK$2,FALSE))</f>
        <v>20703.16</v>
      </c>
      <c r="GL22" s="95">
        <f>IF(ISNA(VLOOKUP($B22,'[1]1718  Exp_Rev Access'!$F$7:$GK$318,$GL$2,FALSE)),"",VLOOKUP($B22,'[1]1718  Exp_Rev Access'!$F$7:$GK$318,$GL$2,FALSE))</f>
        <v>213150</v>
      </c>
      <c r="GM22" s="95">
        <f>IF(ISNA(VLOOKUP($B22,'[1]1718  Exp_Rev Access'!$F$7:$GK$318,$GM$2,FALSE)),"",VLOOKUP($B22,'[1]1718  Exp_Rev Access'!$F$7:$GK$318,$GM$2,FALSE))</f>
        <v>0</v>
      </c>
      <c r="GN22" s="95">
        <f>IF(ISNA(VLOOKUP($B22,'[1]1718  Exp_Rev Access'!$F$7:$GK$318,$GN$2,FALSE)),"",VLOOKUP($B22,'[1]1718  Exp_Rev Access'!$F$7:$GK$318,$GN$2,FALSE))</f>
        <v>0</v>
      </c>
      <c r="GO22" s="95">
        <f>IF(ISNA(VLOOKUP($B22,'[1]1718  Exp_Rev Access'!$F$7:$GK$318,$GO$2,FALSE)),"",VLOOKUP($B22,'[1]1718  Exp_Rev Access'!$F$7:$GK$318,$GO$2,FALSE))</f>
        <v>0</v>
      </c>
      <c r="GP22" s="95">
        <f>IF(ISNA(VLOOKUP($B22,'[1]1718  Exp_Rev Access'!$F$7:$GK$318,$GP$2,FALSE)),"",VLOOKUP($B22,'[1]1718  Exp_Rev Access'!$F$7:$GK$318,$GP$2,FALSE))</f>
        <v>0</v>
      </c>
      <c r="GQ22" s="95">
        <f>IF(ISNA(VLOOKUP($B22,'[1]1718  Exp_Rev Access'!$F$7:$GK$318,$GQ$2,FALSE)),"",VLOOKUP($B22,'[1]1718  Exp_Rev Access'!$F$7:$GK$318,$GQ$2,FALSE))</f>
        <v>0</v>
      </c>
      <c r="GR22" s="95">
        <f>IF(ISNA(VLOOKUP($B22,'[1]1718  Exp_Rev Access'!$F$7:$GK$318,$GR$2,FALSE)),"",VLOOKUP($B22,'[1]1718  Exp_Rev Access'!$F$7:$GK$318,$GR$2,FALSE))</f>
        <v>0</v>
      </c>
      <c r="GS22" s="95">
        <f>IF(ISNA(VLOOKUP($B22,'[1]1718  Exp_Rev Access'!$F$7:$GK$318,$GS$2,FALSE)),"",VLOOKUP($B22,'[1]1718  Exp_Rev Access'!$F$7:$GK$318,$GS$2,FALSE))</f>
        <v>0</v>
      </c>
      <c r="GT22" s="95">
        <f>IF(ISNA(VLOOKUP($B22,'[1]1718  Exp_Rev Access'!$F$7:$GK$318,$GT$2,FALSE)),"",VLOOKUP($B22,'[1]1718  Exp_Rev Access'!$F$7:$GK$318,$GT$2,FALSE))</f>
        <v>0</v>
      </c>
      <c r="GU22" s="56">
        <f t="shared" ref="GU22:GU28" si="86">SUM(FV22:GT22)</f>
        <v>670540.54</v>
      </c>
      <c r="GV22" s="92">
        <f>GU22/E22</f>
        <v>2.9080853987705165E-3</v>
      </c>
      <c r="GW22" s="96">
        <f t="shared" ref="GW22:GW28" si="87">GU22/D22</f>
        <v>35.28594304598473</v>
      </c>
    </row>
    <row r="23" spans="1:222" x14ac:dyDescent="0.3">
      <c r="A23" s="73"/>
      <c r="B23" s="88" t="s">
        <v>194</v>
      </c>
      <c r="C23" s="89" t="s">
        <v>195</v>
      </c>
      <c r="D23" s="75">
        <f>IF(ISNA(VLOOKUP($B23,'[1]1718 enrollment_Rev_Exp by size'!$A$7:H364,3,FALSE)),"",VLOOKUP($B23,'[1]1718 enrollment_Rev_Exp by size'!$A$7:$G$363,3,FALSE))</f>
        <v>125.5</v>
      </c>
      <c r="E23" s="76">
        <f>IF(ISNA(VLOOKUP($B23,'[1]1718 enrollment_Rev_Exp by size'!$A$7:I364,5,FALSE)),"",VLOOKUP($B23,'[1]1718 enrollment_Rev_Exp by size'!$A$7:$G$350,5,FALSE))</f>
        <v>1939368.89</v>
      </c>
      <c r="F23" s="70">
        <f t="shared" si="70"/>
        <v>1939368.8900000001</v>
      </c>
      <c r="G23" s="70">
        <f t="shared" si="71"/>
        <v>0</v>
      </c>
      <c r="H23" s="90">
        <f>IF(ISNA(VLOOKUP($B23,'[1]1718  Exp_Rev Access'!$F$7:$GK$318,3,FALSE)),"",VLOOKUP($B23,'[1]1718  Exp_Rev Access'!$F$7:$GK$318,3,FALSE))</f>
        <v>291068.90000000002</v>
      </c>
      <c r="I23" s="90">
        <f>IF(ISNA(VLOOKUP($B23,'[1]1718  Exp_Rev Access'!$F$7:$GK$318,4,FALSE)),"",VLOOKUP($B23,'[1]1718  Exp_Rev Access'!$F$7:$GK$318,4,FALSE))</f>
        <v>0</v>
      </c>
      <c r="J23" s="90">
        <f>IF(ISNA(VLOOKUP($B23,'[1]1718  Exp_Rev Access'!$F$7:$GK$318,5,FALSE)),"",VLOOKUP($B23,'[1]1718  Exp_Rev Access'!$F$7:$GK$318,5,FALSE))</f>
        <v>0</v>
      </c>
      <c r="K23" s="90">
        <f>IF(ISNA(VLOOKUP($B23,'[1]1718  Exp_Rev Access'!$F$7:$GK$318,6,FALSE)),"-",VLOOKUP($B23,'[1]1718  Exp_Rev Access'!$F$7:$GK$318,6,FALSE))</f>
        <v>0</v>
      </c>
      <c r="L23" s="90">
        <f>IF(ISNA(VLOOKUP($B23,'[1]1718  Exp_Rev Access'!$F$7:$GK$318,7,FALSE)),"",VLOOKUP($B23,'[1]1718  Exp_Rev Access'!$F$7:$GK$318,7,FALSE))</f>
        <v>0</v>
      </c>
      <c r="M23" s="90">
        <f>IF(ISNA(VLOOKUP($B23,'[1]1718  Exp_Rev Access'!$F$7:$GK$318,8,FALSE)),"",VLOOKUP($B23,'[1]1718  Exp_Rev Access'!$F$7:$GK$318,8,FALSE))</f>
        <v>0</v>
      </c>
      <c r="N23" s="56">
        <f t="shared" si="72"/>
        <v>291068.90000000002</v>
      </c>
      <c r="O23" s="91">
        <f t="shared" si="73"/>
        <v>0.15008434006590671</v>
      </c>
      <c r="P23" s="56">
        <f t="shared" si="74"/>
        <v>2319.2741035856575</v>
      </c>
      <c r="Q23" s="90">
        <f>IF(ISNA(VLOOKUP($B23,'[1]1718  Exp_Rev Access'!$F$7:$GK$318,10,FALSE)),"",VLOOKUP($B23,'[1]1718  Exp_Rev Access'!$F$7:$GK$318,10,FALSE))</f>
        <v>0</v>
      </c>
      <c r="R23" s="90">
        <f>IF(ISNA(VLOOKUP($B23,'[1]1718  Exp_Rev Access'!$F$7:$GK$318,11,FALSE)),"",VLOOKUP($B23,'[1]1718  Exp_Rev Access'!$F$7:$GK$318,11,FALSE))</f>
        <v>0</v>
      </c>
      <c r="S23" s="90">
        <f>IF(ISNA(VLOOKUP($B23,'[1]1718  Exp_Rev Access'!$F$7:$GK$318,12,FALSE)),"",VLOOKUP($B23,'[1]1718  Exp_Rev Access'!$F$7:$GK$318,12,FALSE))</f>
        <v>0</v>
      </c>
      <c r="T23" s="90">
        <f>IF(ISNA(VLOOKUP($B23,'[1]1718  Exp_Rev Access'!$F$7:$GK$318,13,FALSE)),"",VLOOKUP($B23,'[1]1718  Exp_Rev Access'!$F$7:$GK$318,13,FALSE))</f>
        <v>0</v>
      </c>
      <c r="U23" s="90">
        <f>IF(ISNA(VLOOKUP($B23,'[1]1718  Exp_Rev Access'!$F$7:$GK$318,14,FALSE)),"",VLOOKUP($B23,'[1]1718  Exp_Rev Access'!$F$7:$GK$318,14,FALSE))</f>
        <v>0</v>
      </c>
      <c r="V23" s="90">
        <f>IF(ISNA(VLOOKUP($B23,'[1]1718  Exp_Rev Access'!$F$7:$GK$318,15,FALSE)),"",VLOOKUP($B23,'[1]1718  Exp_Rev Access'!$F$7:$GK$318,15,FALSE))</f>
        <v>0</v>
      </c>
      <c r="W23" s="90">
        <f>IF(ISNA(VLOOKUP($B23,'[1]1718  Exp_Rev Access'!$F$7:$GK$318,16,FALSE)),"",VLOOKUP($B23,'[1]1718  Exp_Rev Access'!$F$7:$GK$318,16,FALSE))</f>
        <v>0</v>
      </c>
      <c r="X23" s="90">
        <f>IF(ISNA(VLOOKUP($B23,'[1]1718  Exp_Rev Access'!$F$7:$GK$318,17,FALSE)),"",VLOOKUP($B23,'[1]1718  Exp_Rev Access'!$F$7:$GK$318,17,FALSE))</f>
        <v>0</v>
      </c>
      <c r="Y23" s="90">
        <f>IF(ISNA(VLOOKUP($B23,'[1]1718  Exp_Rev Access'!$F$7:$GK$318,18,FALSE)),"",VLOOKUP($B23,'[1]1718  Exp_Rev Access'!$F$7:$GK$318,18,FALSE))</f>
        <v>0</v>
      </c>
      <c r="Z23" s="90">
        <f>IF(ISNA(VLOOKUP($B23,'[1]1718  Exp_Rev Access'!$F$7:$GK$318,19,FALSE)),"",VLOOKUP($B23,'[1]1718  Exp_Rev Access'!$F$7:$GK$318,19,FALSE))</f>
        <v>0</v>
      </c>
      <c r="AA23" s="90">
        <f>IF(ISNA(VLOOKUP($B23,'[1]1718  Exp_Rev Access'!$F$7:$GK$318,20,FALSE)),"",VLOOKUP($B23,'[1]1718  Exp_Rev Access'!$F$7:$GK$318,20,FALSE))</f>
        <v>0</v>
      </c>
      <c r="AB23" s="90">
        <f>IF(ISNA(VLOOKUP($B23,'[1]1718  Exp_Rev Access'!$F$7:$GK$318,21,FALSE)),"",VLOOKUP($B23,'[1]1718  Exp_Rev Access'!$F$7:$GK$318,21,FALSE))</f>
        <v>0</v>
      </c>
      <c r="AC23" s="90">
        <f>IF(ISNA(VLOOKUP($B23,'[1]1718  Exp_Rev Access'!$F$7:$GK$318,22,FALSE)),"",VLOOKUP($B23,'[1]1718  Exp_Rev Access'!$F$7:$GK$318,22,FALSE))</f>
        <v>0</v>
      </c>
      <c r="AD23" s="90">
        <f>IF(ISNA(VLOOKUP($B23,'[1]1718  Exp_Rev Access'!$F$7:$GK$318,23,FALSE)),"",VLOOKUP($B23,'[1]1718  Exp_Rev Access'!$F$7:$GK$318,23,FALSE))</f>
        <v>0</v>
      </c>
      <c r="AE23" s="90">
        <f>IF(ISNA(VLOOKUP($B23,'[1]1718  Exp_Rev Access'!$F$7:$GK$318,24,FALSE)),"",VLOOKUP($B23,'[1]1718  Exp_Rev Access'!$F$7:$GK$318,24,FALSE))</f>
        <v>6361.83</v>
      </c>
      <c r="AF23" s="90">
        <f>IF(ISNA(VLOOKUP($B23,'[1]1718  Exp_Rev Access'!$F$7:$GK$318,25,FALSE)),"",VLOOKUP($B23,'[1]1718  Exp_Rev Access'!$F$7:$GK$318,25,FALSE))</f>
        <v>0</v>
      </c>
      <c r="AG23" s="90">
        <f>IF(ISNA(VLOOKUP($B23,'[1]1718  Exp_Rev Access'!$F$7:$GK$318,26,FALSE)),"",VLOOKUP($B23,'[1]1718  Exp_Rev Access'!$F$7:$GK$318,26,FALSE))</f>
        <v>0</v>
      </c>
      <c r="AH23" s="90">
        <f>IF(ISNA(VLOOKUP($B23,'[1]1718  Exp_Rev Access'!$F$7:$GK$318,27,FALSE)),"",VLOOKUP($B23,'[1]1718  Exp_Rev Access'!$F$7:$GK$318,27,FALSE))</f>
        <v>0</v>
      </c>
      <c r="AI23" s="90">
        <f>IF(ISNA(VLOOKUP($B23,'[1]1718  Exp_Rev Access'!$F$7:$GK$318,28,FALSE)),"",VLOOKUP($B23,'[1]1718  Exp_Rev Access'!$F$7:$GK$318,28,FALSE))</f>
        <v>12800</v>
      </c>
      <c r="AJ23" s="90">
        <f>IF(ISNA(VLOOKUP($B23,'[1]1718  Exp_Rev Access'!$F$7:$GK$318,29,FALSE)),"",VLOOKUP($B23,'[1]1718  Exp_Rev Access'!$F$7:$GK$318,29,FALSE))</f>
        <v>0</v>
      </c>
      <c r="AK23" s="90">
        <f>IF(ISNA(VLOOKUP($B23,'[1]1718  Exp_Rev Access'!$F$7:$GK$318,30,FALSE)),"",VLOOKUP($B23,'[1]1718  Exp_Rev Access'!$F$7:$GK$318,30,FALSE))</f>
        <v>54609.02</v>
      </c>
      <c r="AL23" s="90">
        <f>IF(ISNA(VLOOKUP($B23,'[1]1718  Exp_Rev Access'!$F$7:$GK$318,31,FALSE)),"",VLOOKUP($B23,'[1]1718  Exp_Rev Access'!$F$7:$GK$318,31,FALSE))</f>
        <v>4880.51</v>
      </c>
      <c r="AM23" s="56">
        <f t="shared" si="75"/>
        <v>78651.360000000001</v>
      </c>
      <c r="AN23" s="92">
        <f t="shared" si="76"/>
        <v>4.0555131313878098E-2</v>
      </c>
      <c r="AO23" s="71">
        <f t="shared" si="77"/>
        <v>626.70406374501988</v>
      </c>
      <c r="AP23" s="90">
        <f>IF(ISNA(VLOOKUP($B23,'[1]1718  Exp_Rev Access'!$F$7:$GK$318,33,FALSE)),"",VLOOKUP($B23,'[1]1718  Exp_Rev Access'!$F$7:$GK$318,33,FALSE))</f>
        <v>930705.88</v>
      </c>
      <c r="AQ23" s="90">
        <f>IF(ISNA(VLOOKUP($B23,'[1]1718  Exp_Rev Access'!$F$7:$GK$318,34,FALSE)),"",VLOOKUP($B23,'[1]1718  Exp_Rev Access'!$F$7:$GK$318,34,FALSE))</f>
        <v>14501.75</v>
      </c>
      <c r="AR23" s="90">
        <f>IF(ISNA(VLOOKUP($B23,'[1]1718  Exp_Rev Access'!$F$7:$GK$318,35,FALSE)),"",VLOOKUP($B23,'[1]1718  Exp_Rev Access'!$F$7:$GK$318,35,FALSE))</f>
        <v>0</v>
      </c>
      <c r="AS23" s="90">
        <f>IF(ISNA(VLOOKUP($B23,'[1]1718  Exp_Rev Access'!$F$7:$GK$318,36,FALSE)),"",VLOOKUP($B23,'[1]1718  Exp_Rev Access'!$F$7:$GK$318,36,FALSE))</f>
        <v>0</v>
      </c>
      <c r="AT23" s="90">
        <f>IF(ISNA(VLOOKUP($B23,'[1]1718  Exp_Rev Access'!$F$7:$GK$318,37,FALSE)),"",VLOOKUP($B23,'[1]1718  Exp_Rev Access'!$F$7:$GK$318,37,FALSE))</f>
        <v>0</v>
      </c>
      <c r="AU23" s="56">
        <f t="shared" si="78"/>
        <v>945207.63</v>
      </c>
      <c r="AV23" s="93">
        <f t="shared" si="79"/>
        <v>0.48737897925133783</v>
      </c>
      <c r="AW23" s="56">
        <f t="shared" si="80"/>
        <v>7531.5349003984065</v>
      </c>
      <c r="AX23" s="90">
        <f>IF(ISNA(VLOOKUP($B23,'[1]1718  Exp_Rev Access'!$F$7:$GK$318,39,FALSE)),"",VLOOKUP($B23,'[1]1718  Exp_Rev Access'!$F$7:$GK$318,39,FALSE))</f>
        <v>0</v>
      </c>
      <c r="AY23" s="90">
        <f>IF(ISNA(VLOOKUP($B23,'[1]1718  Exp_Rev Access'!$F$7:$GK$318,40,FALSE)),"",VLOOKUP($B23,'[1]1718  Exp_Rev Access'!$F$7:$GK$318,40,FALSE))</f>
        <v>93226.45</v>
      </c>
      <c r="AZ23" s="90">
        <f>IF(ISNA(VLOOKUP($B23,'[1]1718  Exp_Rev Access'!$F$7:$GK$318,41,FALSE)),"",VLOOKUP($B23,'[1]1718  Exp_Rev Access'!$F$7:$GK$318,41,FALSE))</f>
        <v>0</v>
      </c>
      <c r="BA23" s="90">
        <f>IF(ISNA(VLOOKUP($B23,'[1]1718  Exp_Rev Access'!$F$7:$GK$318,42,FALSE)),"",VLOOKUP($B23,'[1]1718  Exp_Rev Access'!$F$7:$GK$318,42,FALSE))</f>
        <v>0</v>
      </c>
      <c r="BB23" s="90">
        <f>IF(ISNA(VLOOKUP($B23,'[1]1718  Exp_Rev Access'!$F$7:$GK$318,43,FALSE)),"",VLOOKUP($B23,'[1]1718  Exp_Rev Access'!$F$7:$GK$318,43,FALSE))</f>
        <v>0</v>
      </c>
      <c r="BC23" s="90">
        <f>IF(ISNA(VLOOKUP($B23,'[1]1718  Exp_Rev Access'!$F$7:$GK$318,44,FALSE)),"",VLOOKUP($B23,'[1]1718  Exp_Rev Access'!$F$7:$GK$318,44,FALSE))</f>
        <v>98788.800000000003</v>
      </c>
      <c r="BD23" s="90">
        <f>IF(ISNA(VLOOKUP($B23,'[1]1718  Exp_Rev Access'!$F$7:$GK$318,45,FALSE)),"",VLOOKUP($B23,'[1]1718  Exp_Rev Access'!$F$7:$GK$318,45,FALSE))</f>
        <v>0</v>
      </c>
      <c r="BE23" s="90">
        <f>IF(ISNA(VLOOKUP($B23,'[1]1718  Exp_Rev Access'!$F$7:$GK$318,46,FALSE)),"",VLOOKUP($B23,'[1]1718  Exp_Rev Access'!$F$7:$GK$318,46,FALSE))</f>
        <v>10000</v>
      </c>
      <c r="BF23" s="90">
        <f>IF(ISNA(VLOOKUP($B23,'[1]1718  Exp_Rev Access'!$F$7:$GK$318,47,FALSE)),"",VLOOKUP($B23,'[1]1718  Exp_Rev Access'!$F$7:$GK$318,47,FALSE))</f>
        <v>0</v>
      </c>
      <c r="BG23" s="90">
        <f>IF(ISNA(VLOOKUP($B23,'[1]1718  Exp_Rev Access'!$F$7:$GK$318,48,FALSE)),"",VLOOKUP($B23,'[1]1718  Exp_Rev Access'!$F$7:$GK$318,48,FALSE))</f>
        <v>36889.769999999997</v>
      </c>
      <c r="BH23" s="90">
        <f>IF(ISNA(VLOOKUP($B23,'[1]1718  Exp_Rev Access'!$F$7:$GK$318,49,FALSE)),"",VLOOKUP($B23,'[1]1718  Exp_Rev Access'!$F$7:$GK$318,49,FALSE))</f>
        <v>2774.1</v>
      </c>
      <c r="BI23" s="90">
        <f>IF(ISNA(VLOOKUP($B23,'[1]1718  Exp_Rev Access'!$F$7:$GK$318,50,FALSE)),"",VLOOKUP($B23,'[1]1718  Exp_Rev Access'!$F$7:$GK$318,50,FALSE))</f>
        <v>0</v>
      </c>
      <c r="BJ23" s="90">
        <f>IF(ISNA(VLOOKUP($B23,'[1]1718  Exp_Rev Access'!$F$7:$GK$318,51,FALSE)),"",VLOOKUP($B23,'[1]1718  Exp_Rev Access'!$F$7:$GK$318,51,FALSE))</f>
        <v>2802.56</v>
      </c>
      <c r="BK23" s="90">
        <f>IF(ISNA(VLOOKUP($B23,'[1]1718  Exp_Rev Access'!$F$7:$GK$318,52,FALSE)),"",VLOOKUP($B23,'[1]1718  Exp_Rev Access'!$F$7:$GK$318,52,FALSE))</f>
        <v>281357.32</v>
      </c>
      <c r="BL23" s="90">
        <f>IF(ISNA(VLOOKUP($B23,'[1]1718  Exp_Rev Access'!$F$7:$GK$318,53,FALSE)),"",VLOOKUP($B23,'[1]1718  Exp_Rev Access'!$F$7:$GK$318,53,FALSE))</f>
        <v>0</v>
      </c>
      <c r="BM23" s="90">
        <f>IF(ISNA(VLOOKUP($B23,'[1]1718  Exp_Rev Access'!$F$7:$GK$318,54,FALSE)),"",VLOOKUP($B23,'[1]1718  Exp_Rev Access'!$F$7:$GK$318,54,FALSE))</f>
        <v>0</v>
      </c>
      <c r="BN23" s="90">
        <f>IF(ISNA(VLOOKUP($B23,'[1]1718  Exp_Rev Access'!$F$7:$GK$318,55,FALSE)),"",VLOOKUP($B23,'[1]1718  Exp_Rev Access'!$F$7:$GK$318,55,FALSE))</f>
        <v>0</v>
      </c>
      <c r="BO23" s="90">
        <f>IF(ISNA(VLOOKUP($B23,'[1]1718  Exp_Rev Access'!$F$7:$GK$318,56,FALSE)),"",VLOOKUP($B23,'[1]1718  Exp_Rev Access'!$F$7:$GK$318,56,FALSE))</f>
        <v>0</v>
      </c>
      <c r="BP23" s="90">
        <f>IF(ISNA(VLOOKUP($B23,'[1]1718  Exp_Rev Access'!$F$7:$GK$318,57,FALSE)),"",VLOOKUP($B23,'[1]1718  Exp_Rev Access'!$F$7:$GK$318,57,FALSE))</f>
        <v>0</v>
      </c>
      <c r="BQ23" s="90">
        <f>IF(ISNA(VLOOKUP($B23,'[1]1718  Exp_Rev Access'!$F$7:$GK$318,58,FALSE)),"",VLOOKUP($B23,'[1]1718  Exp_Rev Access'!$F$7:$GK$318,58,FALSE))</f>
        <v>0</v>
      </c>
      <c r="BR23" s="90">
        <f>IF(ISNA(VLOOKUP($B23,'[1]1718  Exp_Rev Access'!$F$7:$GK$318,59,FALSE)),"",VLOOKUP($B23,'[1]1718  Exp_Rev Access'!$F$7:$GK$318,59,FALSE))</f>
        <v>0</v>
      </c>
      <c r="BS23" s="90">
        <f>IF(ISNA(VLOOKUP($B23,'[1]1718  Exp_Rev Access'!$F$7:$GK$318,60,FALSE)),"",VLOOKUP($B23,'[1]1718  Exp_Rev Access'!$F$7:$GK$318,60,FALSE))</f>
        <v>0</v>
      </c>
      <c r="BT23" s="90">
        <f>IF(ISNA(VLOOKUP($B23,'[1]1718  Exp_Rev Access'!$F$7:$GK$318,61,FALSE)),"",VLOOKUP($B23,'[1]1718  Exp_Rev Access'!$F$7:$GK$318,61,FALSE))</f>
        <v>0</v>
      </c>
      <c r="BU23" s="90">
        <f>IF(ISNA(VLOOKUP($B23,'[1]1718  Exp_Rev Access'!$F$7:$GK$318,62,FALSE)),"",VLOOKUP($B23,'[1]1718  Exp_Rev Access'!$F$7:$GK$318,62,FALSE))</f>
        <v>0</v>
      </c>
      <c r="BV23" s="56">
        <f t="shared" si="35"/>
        <v>525839</v>
      </c>
      <c r="BW23" s="92">
        <f t="shared" si="81"/>
        <v>0.27113923643479709</v>
      </c>
      <c r="BX23" s="71">
        <f t="shared" si="82"/>
        <v>4189.9521912350601</v>
      </c>
      <c r="BY23" s="90">
        <f>IF(ISNA(VLOOKUP($B23,'[1]1718  Exp_Rev Access'!$F$7:$GK$318,64,FALSE)),"",VLOOKUP($B23,'[1]1718  Exp_Rev Access'!$F$7:$GK$318,64,FALSE))</f>
        <v>0</v>
      </c>
      <c r="BZ23" s="90">
        <f>IF(ISNA(VLOOKUP($B23,'[1]1718  Exp_Rev Access'!$F$7:$GK$318,65,FALSE)),"",VLOOKUP($B23,'[1]1718  Exp_Rev Access'!$F$7:$GK$318,65,FALSE))</f>
        <v>0</v>
      </c>
      <c r="CA23" s="90">
        <f>IF(ISNA(VLOOKUP($B23,'[1]1718  Exp_Rev Access'!$F$7:$GK$318,66,FALSE)),"",VLOOKUP($B23,'[1]1718  Exp_Rev Access'!$F$7:$GK$318,66,FALSE))</f>
        <v>0</v>
      </c>
      <c r="CB23" s="90">
        <f>IF(ISNA(VLOOKUP($B23,'[1]1718  Exp_Rev Access'!$F$7:$GK$318,67,FALSE)),"",VLOOKUP($B23,'[1]1718  Exp_Rev Access'!$F$7:$GK$318,67,FALSE))</f>
        <v>0</v>
      </c>
      <c r="CC23" s="90">
        <f>IF(ISNA(VLOOKUP($B23,'[1]1718  Exp_Rev Access'!$F$7:$GK$318,68,FALSE)),"",VLOOKUP($B23,'[1]1718  Exp_Rev Access'!$F$7:$GK$318,68,FALSE))</f>
        <v>0</v>
      </c>
      <c r="CD23" s="90">
        <f>IF(ISNA(VLOOKUP($B23,'[1]1718  Exp_Rev Access'!$F$7:$GK$318,69,FALSE)),"",VLOOKUP($B23,'[1]1718  Exp_Rev Access'!$F$7:$GK$318,69,FALSE))</f>
        <v>0</v>
      </c>
      <c r="CE23" s="56">
        <f t="shared" si="36"/>
        <v>0</v>
      </c>
      <c r="CF23" s="92">
        <f t="shared" si="25"/>
        <v>0</v>
      </c>
      <c r="CG23" s="78">
        <f t="shared" si="46"/>
        <v>0</v>
      </c>
      <c r="CH23" s="90">
        <f>IF(ISNA(VLOOKUP($B23,'[1]1718  Exp_Rev Access'!$F$7:$GK$318,$CH$2,FALSE)),"",VLOOKUP($B23,'[1]1718  Exp_Rev Access'!$F$7:$GK$318,$CH$2,FALSE))</f>
        <v>0</v>
      </c>
      <c r="CI23" s="90">
        <f>IF(ISNA(VLOOKUP($B23,'[1]1718  Exp_Rev Access'!$F$7:$GK$318,$CI$2,FALSE)),"",VLOOKUP($B23,'[1]1718  Exp_Rev Access'!$F$7:$GK$318,$CI$2,FALSE))</f>
        <v>0</v>
      </c>
      <c r="CJ23" s="90">
        <f>IF(ISNA(VLOOKUP($B23,'[1]1718  Exp_Rev Access'!$F$7:$GK$318,$CJ$2,FALSE)),"",VLOOKUP($B23,'[1]1718  Exp_Rev Access'!$F$7:$GK$318,$CJ$2,FALSE))</f>
        <v>0</v>
      </c>
      <c r="CK23" s="90">
        <f>IF(ISNA(VLOOKUP($B23,'[1]1718  Exp_Rev Access'!$F$7:$GK$318,$CK$2,FALSE)),"",VLOOKUP($B23,'[1]1718  Exp_Rev Access'!$F$7:$GK$318,$CK$2,FALSE))</f>
        <v>0</v>
      </c>
      <c r="CL23" s="90">
        <f>IF(ISNA(VLOOKUP($B23,'[1]1718  Exp_Rev Access'!$F$7:$GK$318,$CL$2,FALSE)),"",VLOOKUP($B23,'[1]1718  Exp_Rev Access'!$F$7:$GK$318,$CL$2,FALSE))</f>
        <v>0</v>
      </c>
      <c r="CM23" s="90">
        <f>IF(ISNA(VLOOKUP($B23,'[1]1718  Exp_Rev Access'!$F$7:$GK$318,$CM$2,FALSE)),"",VLOOKUP($B23,'[1]1718  Exp_Rev Access'!$F$7:$GK$318,$CM$2,FALSE))</f>
        <v>0</v>
      </c>
      <c r="CN23" s="90">
        <f>IF(ISNA(VLOOKUP($B23,'[1]1718  Exp_Rev Access'!$F$7:$GK$318,$CN$2,FALSE)),"",VLOOKUP($B23,'[1]1718  Exp_Rev Access'!$F$7:$GK$318,$CN$2,FALSE))</f>
        <v>0</v>
      </c>
      <c r="CO23" s="90">
        <f>IF(ISNA(VLOOKUP($B23,'[1]1718  Exp_Rev Access'!$F$7:$GK$318,$CO$2,FALSE)),"",VLOOKUP($B23,'[1]1718  Exp_Rev Access'!$F$7:$GK$318,$CO$2,FALSE))</f>
        <v>0</v>
      </c>
      <c r="CP23" s="90">
        <f>IF(ISNA(VLOOKUP($B23,'[1]1718  Exp_Rev Access'!$F$7:$GK$318,$CP$2,FALSE)),"",VLOOKUP($B23,'[1]1718  Exp_Rev Access'!$F$7:$GK$318,$CP$2,FALSE))</f>
        <v>0</v>
      </c>
      <c r="CQ23" s="90">
        <f>IF(ISNA(VLOOKUP($B23,'[1]1718  Exp_Rev Access'!$F$7:$GK$318,$CQ$2,FALSE)),"",VLOOKUP($B23,'[1]1718  Exp_Rev Access'!$F$7:$GK$318,$CQ$2,FALSE))</f>
        <v>20018</v>
      </c>
      <c r="CR23" s="90">
        <f>IF(ISNA(VLOOKUP($B23,'[1]1718  Exp_Rev Access'!$F$7:$GK$318,$CR$2,FALSE)),"",VLOOKUP($B23,'[1]1718  Exp_Rev Access'!$F$7:$GK$318,$CR$2,FALSE))</f>
        <v>0</v>
      </c>
      <c r="CS23" s="90">
        <f>IF(ISNA(VLOOKUP($B23,'[1]1718  Exp_Rev Access'!$F$7:$GK$318,$CS$2,FALSE)),"",VLOOKUP($B23,'[1]1718  Exp_Rev Access'!$F$7:$GK$318,$CS$2,FALSE))</f>
        <v>0</v>
      </c>
      <c r="CT23" s="90">
        <f>IF(ISNA(VLOOKUP($B23,'[1]1718  Exp_Rev Access'!$F$7:$GK$318,$CT$2,FALSE)),"",VLOOKUP($B23,'[1]1718  Exp_Rev Access'!$F$7:$GK$318,$CT$2,FALSE))</f>
        <v>0</v>
      </c>
      <c r="CU23" s="90">
        <f>IF(ISNA(VLOOKUP($B23,'[1]1718  Exp_Rev Access'!$F$7:$GK$318,$CU$2,FALSE)),"",VLOOKUP($B23,'[1]1718  Exp_Rev Access'!$F$7:$GK$318,$CU$2,FALSE))</f>
        <v>12608.48</v>
      </c>
      <c r="CV23" s="90">
        <f>IF(ISNA(VLOOKUP($B23,'[1]1718  Exp_Rev Access'!$F$7:$GK$318,$CV$2,FALSE)),"",VLOOKUP($B23,'[1]1718  Exp_Rev Access'!$F$7:$GK$318,$CV$2,FALSE))</f>
        <v>0</v>
      </c>
      <c r="CW23" s="90">
        <f>IF(ISNA(VLOOKUP($B23,'[1]1718  Exp_Rev Access'!$F$7:$GK$318,$CW$2,FALSE)),"",VLOOKUP($B23,'[1]1718  Exp_Rev Access'!$F$7:$GK$318,$CW$2,FALSE))</f>
        <v>8261.2099999999991</v>
      </c>
      <c r="CX23" s="90">
        <f>IF(ISNA(VLOOKUP($B23,'[1]1718  Exp_Rev Access'!$F$7:$GK$318,$CX$2,FALSE)),"",VLOOKUP($B23,'[1]1718  Exp_Rev Access'!$F$7:$GK$318,$CX$2,FALSE))</f>
        <v>0</v>
      </c>
      <c r="CY23" s="90">
        <f>IF(ISNA(VLOOKUP($B23,'[1]1718  Exp_Rev Access'!$F$7:$GK$318,$CY$2,FALSE)),"",VLOOKUP($B23,'[1]1718  Exp_Rev Access'!$F$7:$GK$318,$CY$2,FALSE))</f>
        <v>0</v>
      </c>
      <c r="CZ23" s="90">
        <f>IF(ISNA(VLOOKUP($B23,'[1]1718  Exp_Rev Access'!$F$7:$GK$318,$CZ$2,FALSE)),"",VLOOKUP($B23,'[1]1718  Exp_Rev Access'!$F$7:$GK$318,$CZ$2,FALSE))</f>
        <v>0</v>
      </c>
      <c r="DA23" s="90">
        <f>IF(ISNA(VLOOKUP($B23,'[1]1718  Exp_Rev Access'!$F$7:$GK$318,$DA$2,FALSE)),"",VLOOKUP($B23,'[1]1718  Exp_Rev Access'!$F$7:$GK$318,$DA$2,FALSE))</f>
        <v>0</v>
      </c>
      <c r="DB23" s="90">
        <f>IF(ISNA(VLOOKUP($B23,'[1]1718  Exp_Rev Access'!$F$7:$GK$318,$DB$2,FALSE)),"",VLOOKUP($B23,'[1]1718  Exp_Rev Access'!$F$7:$GK$318,$DB$2,FALSE))</f>
        <v>0</v>
      </c>
      <c r="DC23" s="90">
        <f>IF(ISNA(VLOOKUP($B23,'[1]1718  Exp_Rev Access'!$F$7:$GK$318,$DC$2,FALSE)),"",VLOOKUP($B23,'[1]1718  Exp_Rev Access'!$F$7:$GK$318,$DC$2,FALSE))</f>
        <v>0</v>
      </c>
      <c r="DD23" s="90">
        <f>IF(ISNA(VLOOKUP($B23,'[1]1718  Exp_Rev Access'!$F$7:$GK$318,$DD$2,FALSE)),"",VLOOKUP($B23,'[1]1718  Exp_Rev Access'!$F$7:$GK$318,$DD$2,FALSE))</f>
        <v>0</v>
      </c>
      <c r="DE23" s="90">
        <f>IF(ISNA(VLOOKUP($B23,'[1]1718  Exp_Rev Access'!$F$7:$GK$318,$DE$2,FALSE)),"",VLOOKUP($B23,'[1]1718  Exp_Rev Access'!$F$7:$GK$318,$DE$2,FALSE))</f>
        <v>0</v>
      </c>
      <c r="DF23" s="90">
        <f>IF(ISNA(VLOOKUP($B23,'[1]1718  Exp_Rev Access'!$F$7:$GK$318,$DF$2,FALSE)),"",VLOOKUP($B23,'[1]1718  Exp_Rev Access'!$F$7:$GK$318,$DF$2,FALSE))</f>
        <v>0</v>
      </c>
      <c r="DG23" s="90">
        <f>IF(ISNA(VLOOKUP($B23,'[1]1718  Exp_Rev Access'!$F$7:$GK$318,$DG$2,FALSE)),"",VLOOKUP($B23,'[1]1718  Exp_Rev Access'!$F$7:$GK$318,$DG$2,FALSE))</f>
        <v>0</v>
      </c>
      <c r="DH23" s="90">
        <f>IF(ISNA(VLOOKUP($B23,'[1]1718  Exp_Rev Access'!$F$7:$GK$318,$DH$2,FALSE)),"",VLOOKUP($B23,'[1]1718  Exp_Rev Access'!$F$7:$GK$318,$DH$2,FALSE))</f>
        <v>3172.72</v>
      </c>
      <c r="DI23" s="90">
        <f>IF(ISNA(VLOOKUP($B23,'[1]1718  Exp_Rev Access'!$F$7:$GK$318,$DI$2,FALSE)),"",VLOOKUP($B23,'[1]1718  Exp_Rev Access'!$F$7:$GK$318,$DI$2,FALSE))</f>
        <v>54541.59</v>
      </c>
      <c r="DJ23" s="90">
        <f>IF(ISNA(VLOOKUP($B23,'[1]1718  Exp_Rev Access'!$F$7:$GK$318,$DJ$2,FALSE)),"",VLOOKUP($B23,'[1]1718  Exp_Rev Access'!$F$7:$GK$318,$DJ$2,FALSE))</f>
        <v>0</v>
      </c>
      <c r="DK23" s="90">
        <f>IF(ISNA(VLOOKUP($B23,'[1]1718  Exp_Rev Access'!$F$7:$GK$318,$DK$2,FALSE)),"",VLOOKUP($B23,'[1]1718  Exp_Rev Access'!$F$7:$GK$318,$DK$2,FALSE))</f>
        <v>0</v>
      </c>
      <c r="DL23" s="90">
        <f>IF(ISNA(VLOOKUP($B23,'[1]1718  Exp_Rev Access'!$F$7:$GK$318,$DL$2,FALSE)),"",VLOOKUP($B23,'[1]1718  Exp_Rev Access'!$F$7:$GK$318,$DL$2,FALSE))</f>
        <v>0</v>
      </c>
      <c r="DM23" s="90">
        <f>IF(ISNA(VLOOKUP($B23,'[1]1718  Exp_Rev Access'!$F$7:$GK$318,$DM$2,FALSE)),"",VLOOKUP($B23,'[1]1718  Exp_Rev Access'!$F$7:$GK$318,$DM$2,FALSE))</f>
        <v>0</v>
      </c>
      <c r="DN23" s="90">
        <f>IF(ISNA(VLOOKUP($B23,'[1]1718  Exp_Rev Access'!$F$7:$GK$318,$DN$2,FALSE)),"",VLOOKUP($B23,'[1]1718  Exp_Rev Access'!$F$7:$GK$318,$DN$2,FALSE))</f>
        <v>0</v>
      </c>
      <c r="DO23" s="90">
        <f>IF(ISNA(VLOOKUP($B23,'[1]1718  Exp_Rev Access'!$F$7:$GK$318,$DO$2,FALSE)),"",VLOOKUP($B23,'[1]1718  Exp_Rev Access'!$F$7:$GK$318,$DO$2,FALSE))</f>
        <v>0</v>
      </c>
      <c r="DP23" s="90">
        <f>IF(ISNA(VLOOKUP($B23,'[1]1718  Exp_Rev Access'!$F$7:$GK$318,$DP$2,FALSE)),"",VLOOKUP($B23,'[1]1718  Exp_Rev Access'!$F$7:$GK$318,$DP$2,FALSE))</f>
        <v>0</v>
      </c>
      <c r="DQ23" s="90">
        <f>IF(ISNA(VLOOKUP($B23,'[1]1718  Exp_Rev Access'!$F$7:$GK$318,$DQ$2,FALSE)),"",VLOOKUP($B23,'[1]1718  Exp_Rev Access'!$F$7:$GK$318,$DQ$2,FALSE))</f>
        <v>0</v>
      </c>
      <c r="DR23" s="90">
        <f>IF(ISNA(VLOOKUP($B23,'[1]1718  Exp_Rev Access'!$F$7:$GK$318,$DR$2,FALSE)),"",VLOOKUP($B23,'[1]1718  Exp_Rev Access'!$F$7:$GK$318,$DR$2,FALSE))</f>
        <v>0</v>
      </c>
      <c r="DS23" s="90">
        <f>IF(ISNA(VLOOKUP($B23,'[1]1718  Exp_Rev Access'!$F$7:$GK$318,$DS$2,FALSE)),"",VLOOKUP($B23,'[1]1718  Exp_Rev Access'!$F$7:$GK$318,$DS$2,FALSE))</f>
        <v>0</v>
      </c>
      <c r="DT23" s="90">
        <f>IF(ISNA(VLOOKUP($B23,'[1]1718  Exp_Rev Access'!$F$7:$GK$318,$DT$2,FALSE)),"",VLOOKUP($B23,'[1]1718  Exp_Rev Access'!$F$7:$GK$318,$DT$2,FALSE))</f>
        <v>0</v>
      </c>
      <c r="DU23" s="90">
        <f>IF(ISNA(VLOOKUP($B23,'[1]1718  Exp_Rev Access'!$F$7:$GK$318,$DU$2,FALSE)),"",VLOOKUP($B23,'[1]1718  Exp_Rev Access'!$F$7:$GK$318,$DU$2,FALSE))</f>
        <v>0</v>
      </c>
      <c r="DV23" s="90">
        <f>IF(ISNA(VLOOKUP($B23,'[1]1718  Exp_Rev Access'!$F$7:$GK$318,$DV$2,FALSE)),"",VLOOKUP($B23,'[1]1718  Exp_Rev Access'!$F$7:$GK$318,$DV$2,FALSE))</f>
        <v>0</v>
      </c>
      <c r="DW23" s="90">
        <f>IF(ISNA(VLOOKUP($B23,'[1]1718  Exp_Rev Access'!$F$7:$GK$318,$DW$2,FALSE)),"",VLOOKUP($B23,'[1]1718  Exp_Rev Access'!$F$7:$GK$318,$DW$2,FALSE))</f>
        <v>0</v>
      </c>
      <c r="DX23" s="90">
        <f>IF(ISNA(VLOOKUP($B23,'[1]1718  Exp_Rev Access'!$F$7:$GK$318,$DX$2,FALSE)),"",VLOOKUP($B23,'[1]1718  Exp_Rev Access'!$F$7:$GK$318,$DX$2,FALSE))</f>
        <v>0</v>
      </c>
      <c r="DY23" s="90">
        <f>IF(ISNA(VLOOKUP($B23,'[1]1718  Exp_Rev Access'!$F$7:$GK$318,$DY$2,FALSE)),"",VLOOKUP($B23,'[1]1718  Exp_Rev Access'!$F$7:$GK$318,$DY$2,FALSE))</f>
        <v>0</v>
      </c>
      <c r="DZ23" s="90">
        <f>IF(ISNA(VLOOKUP($B23,'[1]1718  Exp_Rev Access'!$F$7:$GK$318,$DZ$2,FALSE)),"",VLOOKUP($B23,'[1]1718  Exp_Rev Access'!$F$7:$GK$318,$DZ$2,FALSE))</f>
        <v>0</v>
      </c>
      <c r="EA23" s="90">
        <f>IF(ISNA(VLOOKUP($B23,'[1]1718  Exp_Rev Access'!$F$7:$GK$318,$EA$2,FALSE)),"",VLOOKUP($B23,'[1]1718  Exp_Rev Access'!$F$7:$GK$318,$EA$2,FALSE))</f>
        <v>0</v>
      </c>
      <c r="EB23" s="90">
        <f>IF(ISNA(VLOOKUP($B23,'[1]1718  Exp_Rev Access'!$F$7:$GK$318,$EB$2,FALSE)),"",VLOOKUP($B23,'[1]1718  Exp_Rev Access'!$F$7:$GK$318,$EB$2,FALSE))</f>
        <v>0</v>
      </c>
      <c r="EC23" s="90">
        <f>IF(ISNA(VLOOKUP($B23,'[1]1718  Exp_Rev Access'!$F$7:$GK$318,$EC$2,FALSE)),"",VLOOKUP($B23,'[1]1718  Exp_Rev Access'!$F$7:$GK$318,$EC$2,FALSE))</f>
        <v>0</v>
      </c>
      <c r="ED23" s="90">
        <f>IF(ISNA(VLOOKUP($B23,'[1]1718  Exp_Rev Access'!$F$7:$GK$318,$ED$2,FALSE)),"",VLOOKUP($B23,'[1]1718  Exp_Rev Access'!$F$7:$GK$318,$ED$2,FALSE))</f>
        <v>0</v>
      </c>
      <c r="EE23" s="90">
        <f>IF(ISNA(VLOOKUP($B23,'[1]1718  Exp_Rev Access'!$F$7:$GK$318,$EE$2,FALSE)),"",VLOOKUP($B23,'[1]1718  Exp_Rev Access'!$F$7:$GK$318,$EE$2,FALSE))</f>
        <v>0</v>
      </c>
      <c r="EF23" s="90">
        <f>IF(ISNA(VLOOKUP($B23,'[1]1718  Exp_Rev Access'!$F$7:$GK$318,$EF$2,FALSE)),"",VLOOKUP($B23,'[1]1718  Exp_Rev Access'!$F$7:$GK$318,$EF$2,FALSE))</f>
        <v>0</v>
      </c>
      <c r="EG23" s="90">
        <f>IF(ISNA(VLOOKUP($B23,'[1]1718  Exp_Rev Access'!$F$7:$GK$318,$EG$2,FALSE)),"",VLOOKUP($B23,'[1]1718  Exp_Rev Access'!$F$7:$GK$318,$EG$2,FALSE))</f>
        <v>0</v>
      </c>
      <c r="EH23" s="90">
        <f>IF(ISNA(VLOOKUP($B23,'[1]1718  Exp_Rev Access'!$F$7:$GK$318,$EH$2,FALSE)),"",VLOOKUP($B23,'[1]1718  Exp_Rev Access'!$F$7:$GK$318,$EH$2,FALSE))</f>
        <v>0</v>
      </c>
      <c r="EI23" s="90">
        <f>IF(ISNA(VLOOKUP($B23,'[1]1718  Exp_Rev Access'!$F$7:$GK$318,$EI$2,FALSE)),"",VLOOKUP($B23,'[1]1718  Exp_Rev Access'!$F$7:$GK$318,$EI$2,FALSE))</f>
        <v>0</v>
      </c>
      <c r="EJ23" s="90">
        <f>IF(ISNA(VLOOKUP($B23,'[1]1718  Exp_Rev Access'!$F$7:$GK$318,$EJ$2,FALSE)),"",VLOOKUP($B23,'[1]1718  Exp_Rev Access'!$F$7:$GK$318,$EJ$2,FALSE))</f>
        <v>0</v>
      </c>
      <c r="EK23" s="90">
        <f>IF(ISNA(VLOOKUP($B23,'[1]1718  Exp_Rev Access'!$F$7:$GK$318,$EK$2,FALSE)),"",VLOOKUP($B23,'[1]1718  Exp_Rev Access'!$F$7:$GK$318,$EK$2,FALSE))</f>
        <v>0</v>
      </c>
      <c r="EL23" s="90">
        <f>IF(ISNA(VLOOKUP($B23,'[1]1718  Exp_Rev Access'!$F$7:$GK$318,$EL$2,FALSE)),"",VLOOKUP($B23,'[1]1718  Exp_Rev Access'!$F$7:$GK$318,$EL$2,FALSE))</f>
        <v>0</v>
      </c>
      <c r="EM23" s="90">
        <f>IF(ISNA(VLOOKUP($B23,'[1]1718  Exp_Rev Access'!$F$7:$GK$318,$EM$2,FALSE)),"",VLOOKUP($B23,'[1]1718  Exp_Rev Access'!$F$7:$GK$318,$EM$2,FALSE))</f>
        <v>0</v>
      </c>
      <c r="EN23" s="90">
        <f>IF(ISNA(VLOOKUP($B23,'[1]1718  Exp_Rev Access'!$F$7:$GK$318,$EN$2,FALSE)),"",VLOOKUP($B23,'[1]1718  Exp_Rev Access'!$F$7:$GK$318,$EN$2,FALSE))</f>
        <v>0</v>
      </c>
      <c r="EO23" s="90">
        <f>IF(ISNA(VLOOKUP($B23,'[1]1718  Exp_Rev Access'!$F$7:$GK$318,$EO$2,FALSE)),"",VLOOKUP($B23,'[1]1718  Exp_Rev Access'!$F$7:$GK$318,$EO$2,FALSE))</f>
        <v>0</v>
      </c>
      <c r="EP23" s="90">
        <f>IF(ISNA(VLOOKUP($B23,'[1]1718  Exp_Rev Access'!$F$7:$GK$318,$EP$2,FALSE)),"",VLOOKUP($B23,'[1]1718  Exp_Rev Access'!$F$7:$GK$318,$EP$2,FALSE))</f>
        <v>0</v>
      </c>
      <c r="EQ23" s="90">
        <f>IF(ISNA(VLOOKUP($B23,'[1]1718  Exp_Rev Access'!$F$7:$GK$318,$EQ$2,FALSE)),"",VLOOKUP($B23,'[1]1718  Exp_Rev Access'!$F$7:$GK$318,$EQ$2,FALSE))</f>
        <v>0</v>
      </c>
      <c r="ER23" s="90">
        <f>IF(ISNA(VLOOKUP($B23,'[1]1718  Exp_Rev Access'!$F$7:$GK$318,$ER$2,FALSE)),"",VLOOKUP($B23,'[1]1718  Exp_Rev Access'!$F$7:$GK$318,$ER$2,FALSE))</f>
        <v>0</v>
      </c>
      <c r="ES23" s="90">
        <f>IF(ISNA(VLOOKUP($B23,'[1]1718  Exp_Rev Access'!$F$7:$GK$318,$ES$2,FALSE)),"",VLOOKUP($B23,'[1]1718  Exp_Rev Access'!$F$7:$GK$318,$ES$2,FALSE))</f>
        <v>0</v>
      </c>
      <c r="ET23" s="90">
        <f>IF(ISNA(VLOOKUP($B23,'[1]1718  Exp_Rev Access'!$F$7:$GK$318,$ET$2,FALSE)),"",VLOOKUP($B23,'[1]1718  Exp_Rev Access'!$F$7:$GK$318,$ET$2,FALSE))</f>
        <v>0</v>
      </c>
      <c r="EU23" s="90">
        <f>IF(ISNA(VLOOKUP($B23,'[1]1718  Exp_Rev Access'!$F$7:$GK$318,$EU$2,FALSE)),"",VLOOKUP($B23,'[1]1718  Exp_Rev Access'!$F$7:$GK$318,$EU$2,FALSE))</f>
        <v>0</v>
      </c>
      <c r="EV23" s="90">
        <f>IF(ISNA(VLOOKUP($B23,'[1]1718  Exp_Rev Access'!$F$7:$GK$318,$EV$2,FALSE)),"",VLOOKUP($B23,'[1]1718  Exp_Rev Access'!$F$7:$GK$318,$EV$2,FALSE))</f>
        <v>0</v>
      </c>
      <c r="EW23" s="90">
        <f>IF(ISNA(VLOOKUP($B23,'[1]1718  Exp_Rev Access'!$F$7:$GK$318,$EW$2,FALSE)),"",VLOOKUP($B23,'[1]1718  Exp_Rev Access'!$F$7:$GK$318,$EW$2,FALSE))</f>
        <v>0</v>
      </c>
      <c r="EX23" s="90">
        <f>IF(ISNA(VLOOKUP($B23,'[1]1718  Exp_Rev Access'!$F$7:$GK$318,$EX$2,FALSE)),"",VLOOKUP($B23,'[1]1718  Exp_Rev Access'!$F$7:$GK$318,$EX$2,FALSE))</f>
        <v>0</v>
      </c>
      <c r="EY23" s="90">
        <f>IF(ISNA(VLOOKUP($B23,'[1]1718  Exp_Rev Access'!$F$7:$GK$318,$EY$2,FALSE)),"",VLOOKUP($B23,'[1]1718  Exp_Rev Access'!$F$7:$GK$318,$EY$2,FALSE))</f>
        <v>0</v>
      </c>
      <c r="EZ23" s="90">
        <f>IF(ISNA(VLOOKUP($B23,'[1]1718  Exp_Rev Access'!$F$7:$GK$318,$EZ$2,FALSE)),"",VLOOKUP($B23,'[1]1718  Exp_Rev Access'!$F$7:$GK$318,$EZ$2,FALSE))</f>
        <v>0</v>
      </c>
      <c r="FA23" s="90">
        <f>IF(ISNA(VLOOKUP($B23,'[1]1718  Exp_Rev Access'!$F$7:$GK$318,$FA$2,FALSE)),"",VLOOKUP($B23,'[1]1718  Exp_Rev Access'!$F$7:$GK$318,$FA$2,FALSE))</f>
        <v>0</v>
      </c>
      <c r="FB23" s="90">
        <f>IF(ISNA(VLOOKUP($B23,'[1]1718  Exp_Rev Access'!$F$7:$GK$318,$FB$2,FALSE)),"",VLOOKUP($B23,'[1]1718  Exp_Rev Access'!$F$7:$GK$318,$FB$2,FALSE))</f>
        <v>0</v>
      </c>
      <c r="FC23" s="90">
        <f>IF(ISNA(VLOOKUP($B23,'[1]1718  Exp_Rev Access'!$F$7:$GK$318,$FC$2,FALSE)),"",VLOOKUP($B23,'[1]1718  Exp_Rev Access'!$F$7:$GK$318,$FC$2,FALSE))</f>
        <v>0</v>
      </c>
      <c r="FD23" s="90">
        <f>IF(ISNA(VLOOKUP($B23,'[1]1718  Exp_Rev Access'!$F$7:$GK$318,$FD$2,FALSE)),"",VLOOKUP($B23,'[1]1718  Exp_Rev Access'!$F$7:$GK$318,$FD$2,FALSE))</f>
        <v>0</v>
      </c>
      <c r="FE23" s="90">
        <f>IF(ISNA(VLOOKUP($B23,'[1]1718  Exp_Rev Access'!$F$7:$GK$318,$FE$2,FALSE)),"",VLOOKUP($B23,'[1]1718  Exp_Rev Access'!$F$7:$GK$318,$FE$2,FALSE))</f>
        <v>0</v>
      </c>
      <c r="FF23" s="90">
        <f>IF(ISNA(VLOOKUP($B23,'[1]1718  Exp_Rev Access'!$F$7:$GK$318,$FF$2,FALSE)),"",VLOOKUP($B23,'[1]1718  Exp_Rev Access'!$F$7:$GK$318,$FF$2,FALSE))</f>
        <v>0</v>
      </c>
      <c r="FG23" s="90">
        <f>IF(ISNA(VLOOKUP($B23,'[1]1718  Exp_Rev Access'!$F$7:$GK$318,$FG$2,FALSE)),"",VLOOKUP($B23,'[1]1718  Exp_Rev Access'!$F$7:$GK$318,$FG$2,FALSE))</f>
        <v>0</v>
      </c>
      <c r="FH23" s="90">
        <f>IF(ISNA(VLOOKUP($B23,'[1]1718  Exp_Rev Access'!$F$7:$GK$318,$FH$2,FALSE)),"",VLOOKUP($B23,'[1]1718  Exp_Rev Access'!$F$7:$GK$318,$FH$2,FALSE))</f>
        <v>0</v>
      </c>
      <c r="FI23" s="90">
        <f>IF(ISNA(VLOOKUP($B23,'[1]1718  Exp_Rev Access'!$F$7:$GK$318,$FI$2,FALSE)),"",VLOOKUP($B23,'[1]1718  Exp_Rev Access'!$F$7:$GK$318,$FI$2,FALSE))</f>
        <v>0</v>
      </c>
      <c r="FJ23" s="90">
        <f>IF(ISNA(VLOOKUP($B23,'[1]1718  Exp_Rev Access'!$F$7:$GK$318,$FJ$2,FALSE)),"",VLOOKUP($B23,'[1]1718  Exp_Rev Access'!$F$7:$GK$318,$FJ$2,FALSE))</f>
        <v>0</v>
      </c>
      <c r="FK23" s="90">
        <f>IF(ISNA(VLOOKUP($B23,'[1]1718  Exp_Rev Access'!$F$7:$GK$318,$FK$2,FALSE)),"",VLOOKUP($B23,'[1]1718  Exp_Rev Access'!$F$7:$GK$318,$FK$2,FALSE))</f>
        <v>0</v>
      </c>
      <c r="FL23" s="90">
        <f>IF(ISNA(VLOOKUP($B23,'[1]1718  Exp_Rev Access'!$F$7:$GK$318,$FL$2,FALSE)),"",VLOOKUP($B23,'[1]1718  Exp_Rev Access'!$F$7:$GK$318,$FL$2,FALSE))</f>
        <v>0</v>
      </c>
      <c r="FM23" s="90">
        <f>IF(ISNA(VLOOKUP($B23,'[1]1718  Exp_Rev Access'!$F$7:$GK$318,$FM$2,FALSE)),"",VLOOKUP($B23,'[1]1718  Exp_Rev Access'!$F$7:$GK$318,$FM$2,FALSE))</f>
        <v>0</v>
      </c>
      <c r="FN23" s="90">
        <f>IF(ISNA(VLOOKUP($B23,'[1]1718  Exp_Rev Access'!$F$7:$GK$318,$FN$2,FALSE)),"",VLOOKUP($B23,'[1]1718  Exp_Rev Access'!$F$7:$GK$318,$FN$2,FALSE))</f>
        <v>0</v>
      </c>
      <c r="FO23" s="90">
        <f>IF(ISNA(VLOOKUP($B23,'[1]1718  Exp_Rev Access'!$F$7:$GK$318,$FO$2,FALSE)),"",VLOOKUP($B23,'[1]1718  Exp_Rev Access'!$F$7:$GK$318,$FO$2,FALSE))</f>
        <v>0</v>
      </c>
      <c r="FP23" s="90">
        <f>IF(ISNA(VLOOKUP($B23,'[1]1718  Exp_Rev Access'!$F$7:$GK$318,$FP$2,FALSE)),"",VLOOKUP($B23,'[1]1718  Exp_Rev Access'!$F$7:$GK$318,$FP$2,FALSE))</f>
        <v>0</v>
      </c>
      <c r="FQ23" s="90">
        <f>IF(ISNA(VLOOKUP($B23,'[1]1718  Exp_Rev Access'!$F$7:$GK$318,$FQ$2,FALSE)),"",VLOOKUP($B23,'[1]1718  Exp_Rev Access'!$F$7:$GK$318,$FQ$2,FALSE))</f>
        <v>0</v>
      </c>
      <c r="FR23" s="90">
        <f>IF(ISNA(VLOOKUP($B23,'[1]1718  Exp_Rev Access'!$F$7:$GK$318,$FR$2,FALSE)),"",VLOOKUP($B23,'[1]1718  Exp_Rev Access'!$F$7:$GK$318,$FR$2,FALSE))</f>
        <v>0</v>
      </c>
      <c r="FS23" s="56">
        <f t="shared" si="83"/>
        <v>98602</v>
      </c>
      <c r="FT23" s="92">
        <f t="shared" si="84"/>
        <v>5.0842312934080328E-2</v>
      </c>
      <c r="FU23" s="94">
        <f t="shared" si="85"/>
        <v>785.6733067729084</v>
      </c>
      <c r="FV23" s="95">
        <f>IF(ISNA(VLOOKUP($B23,'[1]1718  Exp_Rev Access'!$F$7:$GK$318,$FV$2,FALSE)),"",VLOOKUP($B23,'[1]1718  Exp_Rev Access'!$F$7:$GK$318,$FV$2,FALSE))</f>
        <v>0</v>
      </c>
      <c r="FW23" s="95">
        <f>IF(ISNA(VLOOKUP($B23,'[1]1718  Exp_Rev Access'!$F$7:$GK$318,$FW$2,FALSE)),"",VLOOKUP($B23,'[1]1718  Exp_Rev Access'!$F$7:$GK$318,$FW$2,FALSE))</f>
        <v>0</v>
      </c>
      <c r="FX23" s="95">
        <f>IF(ISNA(VLOOKUP($B23,'[1]1718  Exp_Rev Access'!$F$7:$GK$318,$FX$2,FALSE)),"",VLOOKUP($B23,'[1]1718  Exp_Rev Access'!$F$7:$GK$318,$FX$2,FALSE))</f>
        <v>0</v>
      </c>
      <c r="FY23" s="95">
        <f>IF(ISNA(VLOOKUP($B23,'[1]1718  Exp_Rev Access'!$F$7:$GK$318,$FY$2,FALSE)),"",VLOOKUP($B23,'[1]1718  Exp_Rev Access'!$F$7:$GK$318,$FY$2,FALSE))</f>
        <v>0</v>
      </c>
      <c r="FZ23" s="95">
        <f>IF(ISNA(VLOOKUP($B23,'[1]1718  Exp_Rev Access'!$F$7:$GK$318,$FZ$2,FALSE)),"",VLOOKUP($B23,'[1]1718  Exp_Rev Access'!$F$7:$GK$318,$FZ$2,FALSE))</f>
        <v>0</v>
      </c>
      <c r="GA23" s="95">
        <f>IF(ISNA(VLOOKUP($B23,'[1]1718  Exp_Rev Access'!$F$7:$GK$318,$GA$2,FALSE)),"",VLOOKUP($B23,'[1]1718  Exp_Rev Access'!$F$7:$GK$318,$GA$2,FALSE))</f>
        <v>0</v>
      </c>
      <c r="GB23" s="95">
        <f>IF(ISNA(VLOOKUP($B23,'[1]1718  Exp_Rev Access'!$F$7:$GK$318,$GB$2,FALSE)),"",VLOOKUP($B23,'[1]1718  Exp_Rev Access'!$F$7:$GK$318,$GB$2,FALSE))</f>
        <v>0</v>
      </c>
      <c r="GC23" s="95">
        <f>IF(ISNA(VLOOKUP($B23,'[1]1718  Exp_Rev Access'!$F$7:$GK$318,$GC$2,FALSE)),"",VLOOKUP($B23,'[1]1718  Exp_Rev Access'!$F$7:$GK$318,$GC$2,FALSE))</f>
        <v>0</v>
      </c>
      <c r="GD23" s="95">
        <f>IF(ISNA(VLOOKUP($B23,'[1]1718  Exp_Rev Access'!$F$7:$GK$318,$GD$2,FALSE)),"",VLOOKUP($B23,'[1]1718  Exp_Rev Access'!$F$7:$GK$318,$GD$2,FALSE))</f>
        <v>0</v>
      </c>
      <c r="GE23" s="95">
        <f>IF(ISNA(VLOOKUP($B23,'[1]1718  Exp_Rev Access'!$F$7:$GK$318,$GE$2,FALSE)),"",VLOOKUP($B23,'[1]1718  Exp_Rev Access'!$F$7:$GK$318,$GE$2,FALSE))</f>
        <v>0</v>
      </c>
      <c r="GF23" s="95">
        <f>IF(ISNA(VLOOKUP($B23,'[1]1718  Exp_Rev Access'!$F$7:$GK$318,$GF$2,FALSE)),"",VLOOKUP($B23,'[1]1718  Exp_Rev Access'!$F$7:$GK$318,$GF$2,FALSE))</f>
        <v>0</v>
      </c>
      <c r="GG23" s="95">
        <f>IF(ISNA(VLOOKUP($B23,'[1]1718  Exp_Rev Access'!$F$7:$GK$318,$GG$2,FALSE)),"",VLOOKUP($B23,'[1]1718  Exp_Rev Access'!$F$7:$GK$318,$GG$2,FALSE))</f>
        <v>0</v>
      </c>
      <c r="GH23" s="95">
        <f>IF(ISNA(VLOOKUP($B23,'[1]1718  Exp_Rev Access'!$F$7:$GK$318,$GH$2,FALSE)),"",VLOOKUP($B23,'[1]1718  Exp_Rev Access'!$F$7:$GK$318,$GH$2,FALSE))</f>
        <v>0</v>
      </c>
      <c r="GI23" s="95">
        <f>IF(ISNA(VLOOKUP($B23,'[1]1718  Exp_Rev Access'!$F$7:$GK$318,$GI$2,FALSE)),"",VLOOKUP($B23,'[1]1718  Exp_Rev Access'!$F$7:$GK$318,$GI$2,FALSE))</f>
        <v>0</v>
      </c>
      <c r="GJ23" s="95">
        <f>IF(ISNA(VLOOKUP($B23,'[1]1718  Exp_Rev Access'!$F$7:$GK$318,$GJ$2,FALSE)),"",VLOOKUP($B23,'[1]1718  Exp_Rev Access'!$F$7:$GK$318,$GJ$2,FALSE))</f>
        <v>0</v>
      </c>
      <c r="GK23" s="95">
        <f>IF(ISNA(VLOOKUP($B23,'[1]1718  Exp_Rev Access'!$F$7:$GK$318,$GK$2,FALSE)),"",VLOOKUP($B23,'[1]1718  Exp_Rev Access'!$F$7:$GK$318,$GK$2,FALSE))</f>
        <v>0</v>
      </c>
      <c r="GL23" s="95">
        <f>IF(ISNA(VLOOKUP($B23,'[1]1718  Exp_Rev Access'!$F$7:$GK$318,$GL$2,FALSE)),"",VLOOKUP($B23,'[1]1718  Exp_Rev Access'!$F$7:$GK$318,$GL$2,FALSE))</f>
        <v>0</v>
      </c>
      <c r="GM23" s="95">
        <f>IF(ISNA(VLOOKUP($B23,'[1]1718  Exp_Rev Access'!$F$7:$GK$318,$GM$2,FALSE)),"",VLOOKUP($B23,'[1]1718  Exp_Rev Access'!$F$7:$GK$318,$GM$2,FALSE))</f>
        <v>0</v>
      </c>
      <c r="GN23" s="95">
        <f>IF(ISNA(VLOOKUP($B23,'[1]1718  Exp_Rev Access'!$F$7:$GK$318,$GN$2,FALSE)),"",VLOOKUP($B23,'[1]1718  Exp_Rev Access'!$F$7:$GK$318,$GN$2,FALSE))</f>
        <v>0</v>
      </c>
      <c r="GO23" s="95">
        <f>IF(ISNA(VLOOKUP($B23,'[1]1718  Exp_Rev Access'!$F$7:$GK$318,$GO$2,FALSE)),"",VLOOKUP($B23,'[1]1718  Exp_Rev Access'!$F$7:$GK$318,$GO$2,FALSE))</f>
        <v>0</v>
      </c>
      <c r="GP23" s="95">
        <f>IF(ISNA(VLOOKUP($B23,'[1]1718  Exp_Rev Access'!$F$7:$GK$318,$GP$2,FALSE)),"",VLOOKUP($B23,'[1]1718  Exp_Rev Access'!$F$7:$GK$318,$GP$2,FALSE))</f>
        <v>0</v>
      </c>
      <c r="GQ23" s="95">
        <f>IF(ISNA(VLOOKUP($B23,'[1]1718  Exp_Rev Access'!$F$7:$GK$318,$GQ$2,FALSE)),"",VLOOKUP($B23,'[1]1718  Exp_Rev Access'!$F$7:$GK$318,$GQ$2,FALSE))</f>
        <v>0</v>
      </c>
      <c r="GR23" s="95">
        <f>IF(ISNA(VLOOKUP($B23,'[1]1718  Exp_Rev Access'!$F$7:$GK$318,$GR$2,FALSE)),"",VLOOKUP($B23,'[1]1718  Exp_Rev Access'!$F$7:$GK$318,$GR$2,FALSE))</f>
        <v>0</v>
      </c>
      <c r="GS23" s="95">
        <f>IF(ISNA(VLOOKUP($B23,'[1]1718  Exp_Rev Access'!$F$7:$GK$318,$GS$2,FALSE)),"",VLOOKUP($B23,'[1]1718  Exp_Rev Access'!$F$7:$GK$318,$GS$2,FALSE))</f>
        <v>0</v>
      </c>
      <c r="GT23" s="95">
        <f>IF(ISNA(VLOOKUP($B23,'[1]1718  Exp_Rev Access'!$F$7:$GK$318,$GT$2,FALSE)),"",VLOOKUP($B23,'[1]1718  Exp_Rev Access'!$F$7:$GK$318,$GT$2,FALSE))</f>
        <v>0</v>
      </c>
      <c r="GU23" s="56">
        <f t="shared" si="86"/>
        <v>0</v>
      </c>
      <c r="GV23" s="92">
        <f t="shared" ref="GV23:GV28" si="88">GU23/E23</f>
        <v>0</v>
      </c>
      <c r="GW23" s="96">
        <f t="shared" si="87"/>
        <v>0</v>
      </c>
      <c r="HE23" s="97"/>
      <c r="HF23" s="97"/>
      <c r="HG23" s="97"/>
      <c r="HH23" s="97"/>
      <c r="HI23" s="97"/>
      <c r="HJ23" s="97"/>
      <c r="HK23" s="97"/>
      <c r="HL23" s="97"/>
      <c r="HM23" s="97"/>
      <c r="HN23" s="97"/>
    </row>
    <row r="24" spans="1:222" x14ac:dyDescent="0.3">
      <c r="A24" s="73"/>
      <c r="B24" s="88" t="s">
        <v>196</v>
      </c>
      <c r="C24" s="89" t="s">
        <v>197</v>
      </c>
      <c r="D24" s="75">
        <f>IF(ISNA(VLOOKUP($B24,'[1]1718 enrollment_Rev_Exp by size'!$A$7:H365,3,FALSE)),"",VLOOKUP($B24,'[1]1718 enrollment_Rev_Exp by size'!$A$7:$G$363,3,FALSE))</f>
        <v>1434.4500000000003</v>
      </c>
      <c r="E24" s="76">
        <f>IF(ISNA(VLOOKUP($B24,'[1]1718 enrollment_Rev_Exp by size'!$A$7:I365,5,FALSE)),"",VLOOKUP($B24,'[1]1718 enrollment_Rev_Exp by size'!$A$7:$G$350,5,FALSE))</f>
        <v>19561638.600000001</v>
      </c>
      <c r="F24" s="70">
        <f t="shared" si="70"/>
        <v>19561638.599999998</v>
      </c>
      <c r="G24" s="70">
        <f t="shared" si="71"/>
        <v>0</v>
      </c>
      <c r="H24" s="90">
        <f>IF(ISNA(VLOOKUP($B24,'[1]1718  Exp_Rev Access'!$F$7:$GK$318,3,FALSE)),"",VLOOKUP($B24,'[1]1718  Exp_Rev Access'!$F$7:$GK$318,3,FALSE))</f>
        <v>2218344.56</v>
      </c>
      <c r="I24" s="90">
        <f>IF(ISNA(VLOOKUP($B24,'[1]1718  Exp_Rev Access'!$F$7:$GK$318,4,FALSE)),"",VLOOKUP($B24,'[1]1718  Exp_Rev Access'!$F$7:$GK$318,4,FALSE))</f>
        <v>0</v>
      </c>
      <c r="J24" s="90">
        <f>IF(ISNA(VLOOKUP($B24,'[1]1718  Exp_Rev Access'!$F$7:$GK$318,5,FALSE)),"",VLOOKUP($B24,'[1]1718  Exp_Rev Access'!$F$7:$GK$318,5,FALSE))</f>
        <v>0</v>
      </c>
      <c r="K24" s="90">
        <f>IF(ISNA(VLOOKUP($B24,'[1]1718  Exp_Rev Access'!$F$7:$GK$318,6,FALSE)),"-",VLOOKUP($B24,'[1]1718  Exp_Rev Access'!$F$7:$GK$318,6,FALSE))</f>
        <v>0</v>
      </c>
      <c r="L24" s="90">
        <f>IF(ISNA(VLOOKUP($B24,'[1]1718  Exp_Rev Access'!$F$7:$GK$318,7,FALSE)),"",VLOOKUP($B24,'[1]1718  Exp_Rev Access'!$F$7:$GK$318,7,FALSE))</f>
        <v>0</v>
      </c>
      <c r="M24" s="90">
        <f>IF(ISNA(VLOOKUP($B24,'[1]1718  Exp_Rev Access'!$F$7:$GK$318,8,FALSE)),"",VLOOKUP($B24,'[1]1718  Exp_Rev Access'!$F$7:$GK$318,8,FALSE))</f>
        <v>15123.88</v>
      </c>
      <c r="N24" s="56">
        <f t="shared" si="72"/>
        <v>2233468.44</v>
      </c>
      <c r="O24" s="91">
        <f t="shared" si="73"/>
        <v>0.11417593820591286</v>
      </c>
      <c r="P24" s="56">
        <f t="shared" si="74"/>
        <v>1557.0207675415661</v>
      </c>
      <c r="Q24" s="90">
        <f>IF(ISNA(VLOOKUP($B24,'[1]1718  Exp_Rev Access'!$F$7:$GK$318,10,FALSE)),"",VLOOKUP($B24,'[1]1718  Exp_Rev Access'!$F$7:$GK$318,10,FALSE))</f>
        <v>376</v>
      </c>
      <c r="R24" s="90">
        <f>IF(ISNA(VLOOKUP($B24,'[1]1718  Exp_Rev Access'!$F$7:$GK$318,11,FALSE)),"",VLOOKUP($B24,'[1]1718  Exp_Rev Access'!$F$7:$GK$318,11,FALSE))</f>
        <v>0</v>
      </c>
      <c r="S24" s="90">
        <f>IF(ISNA(VLOOKUP($B24,'[1]1718  Exp_Rev Access'!$F$7:$GK$318,12,FALSE)),"",VLOOKUP($B24,'[1]1718  Exp_Rev Access'!$F$7:$GK$318,12,FALSE))</f>
        <v>0</v>
      </c>
      <c r="T24" s="90">
        <f>IF(ISNA(VLOOKUP($B24,'[1]1718  Exp_Rev Access'!$F$7:$GK$318,13,FALSE)),"",VLOOKUP($B24,'[1]1718  Exp_Rev Access'!$F$7:$GK$318,13,FALSE))</f>
        <v>0</v>
      </c>
      <c r="U24" s="90">
        <f>IF(ISNA(VLOOKUP($B24,'[1]1718  Exp_Rev Access'!$F$7:$GK$318,14,FALSE)),"",VLOOKUP($B24,'[1]1718  Exp_Rev Access'!$F$7:$GK$318,14,FALSE))</f>
        <v>0</v>
      </c>
      <c r="V24" s="90">
        <f>IF(ISNA(VLOOKUP($B24,'[1]1718  Exp_Rev Access'!$F$7:$GK$318,15,FALSE)),"",VLOOKUP($B24,'[1]1718  Exp_Rev Access'!$F$7:$GK$318,15,FALSE))</f>
        <v>140</v>
      </c>
      <c r="W24" s="90">
        <f>IF(ISNA(VLOOKUP($B24,'[1]1718  Exp_Rev Access'!$F$7:$GK$318,16,FALSE)),"",VLOOKUP($B24,'[1]1718  Exp_Rev Access'!$F$7:$GK$318,16,FALSE))</f>
        <v>0</v>
      </c>
      <c r="X24" s="90">
        <f>IF(ISNA(VLOOKUP($B24,'[1]1718  Exp_Rev Access'!$F$7:$GK$318,17,FALSE)),"",VLOOKUP($B24,'[1]1718  Exp_Rev Access'!$F$7:$GK$318,17,FALSE))</f>
        <v>0</v>
      </c>
      <c r="Y24" s="90">
        <f>IF(ISNA(VLOOKUP($B24,'[1]1718  Exp_Rev Access'!$F$7:$GK$318,18,FALSE)),"",VLOOKUP($B24,'[1]1718  Exp_Rev Access'!$F$7:$GK$318,18,FALSE))</f>
        <v>7429.5</v>
      </c>
      <c r="Z24" s="90">
        <f>IF(ISNA(VLOOKUP($B24,'[1]1718  Exp_Rev Access'!$F$7:$GK$318,19,FALSE)),"",VLOOKUP($B24,'[1]1718  Exp_Rev Access'!$F$7:$GK$318,19,FALSE))</f>
        <v>1474</v>
      </c>
      <c r="AA24" s="90">
        <f>IF(ISNA(VLOOKUP($B24,'[1]1718  Exp_Rev Access'!$F$7:$GK$318,20,FALSE)),"",VLOOKUP($B24,'[1]1718  Exp_Rev Access'!$F$7:$GK$318,20,FALSE))</f>
        <v>0</v>
      </c>
      <c r="AB24" s="90">
        <f>IF(ISNA(VLOOKUP($B24,'[1]1718  Exp_Rev Access'!$F$7:$GK$318,21,FALSE)),"",VLOOKUP($B24,'[1]1718  Exp_Rev Access'!$F$7:$GK$318,21,FALSE))</f>
        <v>0</v>
      </c>
      <c r="AC24" s="90">
        <f>IF(ISNA(VLOOKUP($B24,'[1]1718  Exp_Rev Access'!$F$7:$GK$318,22,FALSE)),"",VLOOKUP($B24,'[1]1718  Exp_Rev Access'!$F$7:$GK$318,22,FALSE))</f>
        <v>0</v>
      </c>
      <c r="AD24" s="90">
        <f>IF(ISNA(VLOOKUP($B24,'[1]1718  Exp_Rev Access'!$F$7:$GK$318,23,FALSE)),"",VLOOKUP($B24,'[1]1718  Exp_Rev Access'!$F$7:$GK$318,23,FALSE))</f>
        <v>78197.399999999994</v>
      </c>
      <c r="AE24" s="90">
        <f>IF(ISNA(VLOOKUP($B24,'[1]1718  Exp_Rev Access'!$F$7:$GK$318,24,FALSE)),"",VLOOKUP($B24,'[1]1718  Exp_Rev Access'!$F$7:$GK$318,24,FALSE))</f>
        <v>27876.57</v>
      </c>
      <c r="AF24" s="90">
        <f>IF(ISNA(VLOOKUP($B24,'[1]1718  Exp_Rev Access'!$F$7:$GK$318,25,FALSE)),"",VLOOKUP($B24,'[1]1718  Exp_Rev Access'!$F$7:$GK$318,25,FALSE))</f>
        <v>0</v>
      </c>
      <c r="AG24" s="90">
        <f>IF(ISNA(VLOOKUP($B24,'[1]1718  Exp_Rev Access'!$F$7:$GK$318,26,FALSE)),"",VLOOKUP($B24,'[1]1718  Exp_Rev Access'!$F$7:$GK$318,26,FALSE))</f>
        <v>3642.12</v>
      </c>
      <c r="AH24" s="90">
        <f>IF(ISNA(VLOOKUP($B24,'[1]1718  Exp_Rev Access'!$F$7:$GK$318,27,FALSE)),"",VLOOKUP($B24,'[1]1718  Exp_Rev Access'!$F$7:$GK$318,27,FALSE))</f>
        <v>2137.79</v>
      </c>
      <c r="AI24" s="90">
        <f>IF(ISNA(VLOOKUP($B24,'[1]1718  Exp_Rev Access'!$F$7:$GK$318,28,FALSE)),"",VLOOKUP($B24,'[1]1718  Exp_Rev Access'!$F$7:$GK$318,28,FALSE))</f>
        <v>26521.9</v>
      </c>
      <c r="AJ24" s="90">
        <f>IF(ISNA(VLOOKUP($B24,'[1]1718  Exp_Rev Access'!$F$7:$GK$318,29,FALSE)),"",VLOOKUP($B24,'[1]1718  Exp_Rev Access'!$F$7:$GK$318,29,FALSE))</f>
        <v>8874.1200000000008</v>
      </c>
      <c r="AK24" s="90">
        <f>IF(ISNA(VLOOKUP($B24,'[1]1718  Exp_Rev Access'!$F$7:$GK$318,30,FALSE)),"",VLOOKUP($B24,'[1]1718  Exp_Rev Access'!$F$7:$GK$318,30,FALSE))</f>
        <v>29183.759999999998</v>
      </c>
      <c r="AL24" s="90">
        <f>IF(ISNA(VLOOKUP($B24,'[1]1718  Exp_Rev Access'!$F$7:$GK$318,31,FALSE)),"",VLOOKUP($B24,'[1]1718  Exp_Rev Access'!$F$7:$GK$318,31,FALSE))</f>
        <v>22730.66</v>
      </c>
      <c r="AM24" s="56">
        <f t="shared" si="75"/>
        <v>208583.82</v>
      </c>
      <c r="AN24" s="92">
        <f t="shared" si="76"/>
        <v>1.0662901215238687E-2</v>
      </c>
      <c r="AO24" s="71">
        <f t="shared" si="77"/>
        <v>145.41031057199621</v>
      </c>
      <c r="AP24" s="90">
        <f>IF(ISNA(VLOOKUP($B24,'[1]1718  Exp_Rev Access'!$F$7:$GK$318,33,FALSE)),"",VLOOKUP($B24,'[1]1718  Exp_Rev Access'!$F$7:$GK$318,33,FALSE))</f>
        <v>9852217.1899999995</v>
      </c>
      <c r="AQ24" s="90">
        <f>IF(ISNA(VLOOKUP($B24,'[1]1718  Exp_Rev Access'!$F$7:$GK$318,34,FALSE)),"",VLOOKUP($B24,'[1]1718  Exp_Rev Access'!$F$7:$GK$318,34,FALSE))</f>
        <v>326087.43</v>
      </c>
      <c r="AR24" s="90">
        <f>IF(ISNA(VLOOKUP($B24,'[1]1718  Exp_Rev Access'!$F$7:$GK$318,35,FALSE)),"",VLOOKUP($B24,'[1]1718  Exp_Rev Access'!$F$7:$GK$318,35,FALSE))</f>
        <v>1348666.72</v>
      </c>
      <c r="AS24" s="90">
        <f>IF(ISNA(VLOOKUP($B24,'[1]1718  Exp_Rev Access'!$F$7:$GK$318,36,FALSE)),"",VLOOKUP($B24,'[1]1718  Exp_Rev Access'!$F$7:$GK$318,36,FALSE))</f>
        <v>0</v>
      </c>
      <c r="AT24" s="90">
        <f>IF(ISNA(VLOOKUP($B24,'[1]1718  Exp_Rev Access'!$F$7:$GK$318,37,FALSE)),"",VLOOKUP($B24,'[1]1718  Exp_Rev Access'!$F$7:$GK$318,37,FALSE))</f>
        <v>0</v>
      </c>
      <c r="AU24" s="56">
        <f t="shared" si="78"/>
        <v>11526971.34</v>
      </c>
      <c r="AV24" s="93">
        <f t="shared" si="79"/>
        <v>0.58926409876522301</v>
      </c>
      <c r="AW24" s="56">
        <f t="shared" si="80"/>
        <v>8035.812569277422</v>
      </c>
      <c r="AX24" s="90">
        <f>IF(ISNA(VLOOKUP($B24,'[1]1718  Exp_Rev Access'!$F$7:$GK$318,39,FALSE)),"",VLOOKUP($B24,'[1]1718  Exp_Rev Access'!$F$7:$GK$318,39,FALSE))</f>
        <v>0</v>
      </c>
      <c r="AY24" s="90">
        <f>IF(ISNA(VLOOKUP($B24,'[1]1718  Exp_Rev Access'!$F$7:$GK$318,40,FALSE)),"",VLOOKUP($B24,'[1]1718  Exp_Rev Access'!$F$7:$GK$318,40,FALSE))</f>
        <v>1288319.69</v>
      </c>
      <c r="AZ24" s="90">
        <f>IF(ISNA(VLOOKUP($B24,'[1]1718  Exp_Rev Access'!$F$7:$GK$318,41,FALSE)),"",VLOOKUP($B24,'[1]1718  Exp_Rev Access'!$F$7:$GK$318,41,FALSE))</f>
        <v>62084.29</v>
      </c>
      <c r="BA24" s="90">
        <f>IF(ISNA(VLOOKUP($B24,'[1]1718  Exp_Rev Access'!$F$7:$GK$318,42,FALSE)),"",VLOOKUP($B24,'[1]1718  Exp_Rev Access'!$F$7:$GK$318,42,FALSE))</f>
        <v>0</v>
      </c>
      <c r="BB24" s="90">
        <f>IF(ISNA(VLOOKUP($B24,'[1]1718  Exp_Rev Access'!$F$7:$GK$318,43,FALSE)),"",VLOOKUP($B24,'[1]1718  Exp_Rev Access'!$F$7:$GK$318,43,FALSE))</f>
        <v>0</v>
      </c>
      <c r="BC24" s="90">
        <f>IF(ISNA(VLOOKUP($B24,'[1]1718  Exp_Rev Access'!$F$7:$GK$318,44,FALSE)),"",VLOOKUP($B24,'[1]1718  Exp_Rev Access'!$F$7:$GK$318,44,FALSE))</f>
        <v>857851.72</v>
      </c>
      <c r="BD24" s="90">
        <f>IF(ISNA(VLOOKUP($B24,'[1]1718  Exp_Rev Access'!$F$7:$GK$318,45,FALSE)),"",VLOOKUP($B24,'[1]1718  Exp_Rev Access'!$F$7:$GK$318,45,FALSE))</f>
        <v>0</v>
      </c>
      <c r="BE24" s="90">
        <f>IF(ISNA(VLOOKUP($B24,'[1]1718  Exp_Rev Access'!$F$7:$GK$318,46,FALSE)),"",VLOOKUP($B24,'[1]1718  Exp_Rev Access'!$F$7:$GK$318,46,FALSE))</f>
        <v>153859.09</v>
      </c>
      <c r="BF24" s="90">
        <f>IF(ISNA(VLOOKUP($B24,'[1]1718  Exp_Rev Access'!$F$7:$GK$318,47,FALSE)),"",VLOOKUP($B24,'[1]1718  Exp_Rev Access'!$F$7:$GK$318,47,FALSE))</f>
        <v>0</v>
      </c>
      <c r="BG24" s="90">
        <f>IF(ISNA(VLOOKUP($B24,'[1]1718  Exp_Rev Access'!$F$7:$GK$318,48,FALSE)),"",VLOOKUP($B24,'[1]1718  Exp_Rev Access'!$F$7:$GK$318,48,FALSE))</f>
        <v>424415.82</v>
      </c>
      <c r="BH24" s="90">
        <f>IF(ISNA(VLOOKUP($B24,'[1]1718  Exp_Rev Access'!$F$7:$GK$318,49,FALSE)),"",VLOOKUP($B24,'[1]1718  Exp_Rev Access'!$F$7:$GK$318,49,FALSE))</f>
        <v>33465.51</v>
      </c>
      <c r="BI24" s="90">
        <f>IF(ISNA(VLOOKUP($B24,'[1]1718  Exp_Rev Access'!$F$7:$GK$318,50,FALSE)),"",VLOOKUP($B24,'[1]1718  Exp_Rev Access'!$F$7:$GK$318,50,FALSE))</f>
        <v>0</v>
      </c>
      <c r="BJ24" s="90">
        <f>IF(ISNA(VLOOKUP($B24,'[1]1718  Exp_Rev Access'!$F$7:$GK$318,51,FALSE)),"",VLOOKUP($B24,'[1]1718  Exp_Rev Access'!$F$7:$GK$318,51,FALSE))</f>
        <v>15028</v>
      </c>
      <c r="BK24" s="90">
        <f>IF(ISNA(VLOOKUP($B24,'[1]1718  Exp_Rev Access'!$F$7:$GK$318,52,FALSE)),"",VLOOKUP($B24,'[1]1718  Exp_Rev Access'!$F$7:$GK$318,52,FALSE))</f>
        <v>660035.86</v>
      </c>
      <c r="BL24" s="90">
        <f>IF(ISNA(VLOOKUP($B24,'[1]1718  Exp_Rev Access'!$F$7:$GK$318,53,FALSE)),"",VLOOKUP($B24,'[1]1718  Exp_Rev Access'!$F$7:$GK$318,53,FALSE))</f>
        <v>382856.05</v>
      </c>
      <c r="BM24" s="90">
        <f>IF(ISNA(VLOOKUP($B24,'[1]1718  Exp_Rev Access'!$F$7:$GK$318,54,FALSE)),"",VLOOKUP($B24,'[1]1718  Exp_Rev Access'!$F$7:$GK$318,54,FALSE))</f>
        <v>4737.03</v>
      </c>
      <c r="BN24" s="90">
        <f>IF(ISNA(VLOOKUP($B24,'[1]1718  Exp_Rev Access'!$F$7:$GK$318,55,FALSE)),"",VLOOKUP($B24,'[1]1718  Exp_Rev Access'!$F$7:$GK$318,55,FALSE))</f>
        <v>0</v>
      </c>
      <c r="BO24" s="90">
        <f>IF(ISNA(VLOOKUP($B24,'[1]1718  Exp_Rev Access'!$F$7:$GK$318,56,FALSE)),"",VLOOKUP($B24,'[1]1718  Exp_Rev Access'!$F$7:$GK$318,56,FALSE))</f>
        <v>0</v>
      </c>
      <c r="BP24" s="90">
        <f>IF(ISNA(VLOOKUP($B24,'[1]1718  Exp_Rev Access'!$F$7:$GK$318,57,FALSE)),"",VLOOKUP($B24,'[1]1718  Exp_Rev Access'!$F$7:$GK$318,57,FALSE))</f>
        <v>0</v>
      </c>
      <c r="BQ24" s="90">
        <f>IF(ISNA(VLOOKUP($B24,'[1]1718  Exp_Rev Access'!$F$7:$GK$318,58,FALSE)),"",VLOOKUP($B24,'[1]1718  Exp_Rev Access'!$F$7:$GK$318,58,FALSE))</f>
        <v>0</v>
      </c>
      <c r="BR24" s="90">
        <f>IF(ISNA(VLOOKUP($B24,'[1]1718  Exp_Rev Access'!$F$7:$GK$318,59,FALSE)),"",VLOOKUP($B24,'[1]1718  Exp_Rev Access'!$F$7:$GK$318,59,FALSE))</f>
        <v>0</v>
      </c>
      <c r="BS24" s="90">
        <f>IF(ISNA(VLOOKUP($B24,'[1]1718  Exp_Rev Access'!$F$7:$GK$318,60,FALSE)),"",VLOOKUP($B24,'[1]1718  Exp_Rev Access'!$F$7:$GK$318,60,FALSE))</f>
        <v>0</v>
      </c>
      <c r="BT24" s="90">
        <f>IF(ISNA(VLOOKUP($B24,'[1]1718  Exp_Rev Access'!$F$7:$GK$318,61,FALSE)),"",VLOOKUP($B24,'[1]1718  Exp_Rev Access'!$F$7:$GK$318,61,FALSE))</f>
        <v>0</v>
      </c>
      <c r="BU24" s="90">
        <f>IF(ISNA(VLOOKUP($B24,'[1]1718  Exp_Rev Access'!$F$7:$GK$318,62,FALSE)),"",VLOOKUP($B24,'[1]1718  Exp_Rev Access'!$F$7:$GK$318,62,FALSE))</f>
        <v>0</v>
      </c>
      <c r="BV24" s="56">
        <f t="shared" si="35"/>
        <v>3882653.0599999991</v>
      </c>
      <c r="BW24" s="92">
        <f t="shared" si="81"/>
        <v>0.19848301767521659</v>
      </c>
      <c r="BX24" s="71">
        <f t="shared" si="82"/>
        <v>2706.7189933423947</v>
      </c>
      <c r="BY24" s="90">
        <f>IF(ISNA(VLOOKUP($B24,'[1]1718  Exp_Rev Access'!$F$7:$GK$318,64,FALSE)),"",VLOOKUP($B24,'[1]1718  Exp_Rev Access'!$F$7:$GK$318,64,FALSE))</f>
        <v>0</v>
      </c>
      <c r="BZ24" s="90">
        <f>IF(ISNA(VLOOKUP($B24,'[1]1718  Exp_Rev Access'!$F$7:$GK$318,65,FALSE)),"",VLOOKUP($B24,'[1]1718  Exp_Rev Access'!$F$7:$GK$318,65,FALSE))</f>
        <v>0</v>
      </c>
      <c r="CA24" s="90">
        <f>IF(ISNA(VLOOKUP($B24,'[1]1718  Exp_Rev Access'!$F$7:$GK$318,66,FALSE)),"",VLOOKUP($B24,'[1]1718  Exp_Rev Access'!$F$7:$GK$318,66,FALSE))</f>
        <v>0</v>
      </c>
      <c r="CB24" s="90">
        <f>IF(ISNA(VLOOKUP($B24,'[1]1718  Exp_Rev Access'!$F$7:$GK$318,67,FALSE)),"",VLOOKUP($B24,'[1]1718  Exp_Rev Access'!$F$7:$GK$318,67,FALSE))</f>
        <v>0</v>
      </c>
      <c r="CC24" s="90">
        <f>IF(ISNA(VLOOKUP($B24,'[1]1718  Exp_Rev Access'!$F$7:$GK$318,68,FALSE)),"",VLOOKUP($B24,'[1]1718  Exp_Rev Access'!$F$7:$GK$318,68,FALSE))</f>
        <v>0</v>
      </c>
      <c r="CD24" s="90">
        <f>IF(ISNA(VLOOKUP($B24,'[1]1718  Exp_Rev Access'!$F$7:$GK$318,69,FALSE)),"",VLOOKUP($B24,'[1]1718  Exp_Rev Access'!$F$7:$GK$318,69,FALSE))</f>
        <v>0</v>
      </c>
      <c r="CE24" s="56">
        <f t="shared" si="36"/>
        <v>0</v>
      </c>
      <c r="CF24" s="92">
        <f t="shared" si="25"/>
        <v>0</v>
      </c>
      <c r="CG24" s="78">
        <f t="shared" si="46"/>
        <v>0</v>
      </c>
      <c r="CH24" s="90">
        <f>IF(ISNA(VLOOKUP($B24,'[1]1718  Exp_Rev Access'!$F$7:$GK$318,$CH$2,FALSE)),"",VLOOKUP($B24,'[1]1718  Exp_Rev Access'!$F$7:$GK$318,$CH$2,FALSE))</f>
        <v>0</v>
      </c>
      <c r="CI24" s="90">
        <f>IF(ISNA(VLOOKUP($B24,'[1]1718  Exp_Rev Access'!$F$7:$GK$318,$CI$2,FALSE)),"",VLOOKUP($B24,'[1]1718  Exp_Rev Access'!$F$7:$GK$318,$CI$2,FALSE))</f>
        <v>0</v>
      </c>
      <c r="CJ24" s="90">
        <f>IF(ISNA(VLOOKUP($B24,'[1]1718  Exp_Rev Access'!$F$7:$GK$318,$CJ$2,FALSE)),"",VLOOKUP($B24,'[1]1718  Exp_Rev Access'!$F$7:$GK$318,$CJ$2,FALSE))</f>
        <v>0</v>
      </c>
      <c r="CK24" s="90">
        <f>IF(ISNA(VLOOKUP($B24,'[1]1718  Exp_Rev Access'!$F$7:$GK$318,$CK$2,FALSE)),"",VLOOKUP($B24,'[1]1718  Exp_Rev Access'!$F$7:$GK$318,$CK$2,FALSE))</f>
        <v>0</v>
      </c>
      <c r="CL24" s="90">
        <f>IF(ISNA(VLOOKUP($B24,'[1]1718  Exp_Rev Access'!$F$7:$GK$318,$CL$2,FALSE)),"",VLOOKUP($B24,'[1]1718  Exp_Rev Access'!$F$7:$GK$318,$CL$2,FALSE))</f>
        <v>0</v>
      </c>
      <c r="CM24" s="90">
        <f>IF(ISNA(VLOOKUP($B24,'[1]1718  Exp_Rev Access'!$F$7:$GK$318,$CM$2,FALSE)),"",VLOOKUP($B24,'[1]1718  Exp_Rev Access'!$F$7:$GK$318,$CM$2,FALSE))</f>
        <v>0</v>
      </c>
      <c r="CN24" s="90">
        <f>IF(ISNA(VLOOKUP($B24,'[1]1718  Exp_Rev Access'!$F$7:$GK$318,$CN$2,FALSE)),"",VLOOKUP($B24,'[1]1718  Exp_Rev Access'!$F$7:$GK$318,$CN$2,FALSE))</f>
        <v>0</v>
      </c>
      <c r="CO24" s="90">
        <f>IF(ISNA(VLOOKUP($B24,'[1]1718  Exp_Rev Access'!$F$7:$GK$318,$CO$2,FALSE)),"",VLOOKUP($B24,'[1]1718  Exp_Rev Access'!$F$7:$GK$318,$CO$2,FALSE))</f>
        <v>0</v>
      </c>
      <c r="CP24" s="90">
        <f>IF(ISNA(VLOOKUP($B24,'[1]1718  Exp_Rev Access'!$F$7:$GK$318,$CP$2,FALSE)),"",VLOOKUP($B24,'[1]1718  Exp_Rev Access'!$F$7:$GK$318,$CP$2,FALSE))</f>
        <v>0</v>
      </c>
      <c r="CQ24" s="90">
        <f>IF(ISNA(VLOOKUP($B24,'[1]1718  Exp_Rev Access'!$F$7:$GK$318,$CQ$2,FALSE)),"",VLOOKUP($B24,'[1]1718  Exp_Rev Access'!$F$7:$GK$318,$CQ$2,FALSE))</f>
        <v>305737.53000000003</v>
      </c>
      <c r="CR24" s="90">
        <f>IF(ISNA(VLOOKUP($B24,'[1]1718  Exp_Rev Access'!$F$7:$GK$318,$CR$2,FALSE)),"",VLOOKUP($B24,'[1]1718  Exp_Rev Access'!$F$7:$GK$318,$CR$2,FALSE))</f>
        <v>0</v>
      </c>
      <c r="CS24" s="90">
        <f>IF(ISNA(VLOOKUP($B24,'[1]1718  Exp_Rev Access'!$F$7:$GK$318,$CS$2,FALSE)),"",VLOOKUP($B24,'[1]1718  Exp_Rev Access'!$F$7:$GK$318,$CS$2,FALSE))</f>
        <v>16207</v>
      </c>
      <c r="CT24" s="90">
        <f>IF(ISNA(VLOOKUP($B24,'[1]1718  Exp_Rev Access'!$F$7:$GK$318,$CT$2,FALSE)),"",VLOOKUP($B24,'[1]1718  Exp_Rev Access'!$F$7:$GK$318,$CT$2,FALSE))</f>
        <v>0</v>
      </c>
      <c r="CU24" s="90">
        <f>IF(ISNA(VLOOKUP($B24,'[1]1718  Exp_Rev Access'!$F$7:$GK$318,$CU$2,FALSE)),"",VLOOKUP($B24,'[1]1718  Exp_Rev Access'!$F$7:$GK$318,$CU$2,FALSE))</f>
        <v>565267.31000000006</v>
      </c>
      <c r="CV24" s="90">
        <f>IF(ISNA(VLOOKUP($B24,'[1]1718  Exp_Rev Access'!$F$7:$GK$318,$CV$2,FALSE)),"",VLOOKUP($B24,'[1]1718  Exp_Rev Access'!$F$7:$GK$318,$CV$2,FALSE))</f>
        <v>85043.74</v>
      </c>
      <c r="CW24" s="90">
        <f>IF(ISNA(VLOOKUP($B24,'[1]1718  Exp_Rev Access'!$F$7:$GK$318,$CW$2,FALSE)),"",VLOOKUP($B24,'[1]1718  Exp_Rev Access'!$F$7:$GK$318,$CW$2,FALSE))</f>
        <v>148699.09</v>
      </c>
      <c r="CX24" s="90">
        <f>IF(ISNA(VLOOKUP($B24,'[1]1718  Exp_Rev Access'!$F$7:$GK$318,$CX$2,FALSE)),"",VLOOKUP($B24,'[1]1718  Exp_Rev Access'!$F$7:$GK$318,$CX$2,FALSE))</f>
        <v>0</v>
      </c>
      <c r="CY24" s="90">
        <f>IF(ISNA(VLOOKUP($B24,'[1]1718  Exp_Rev Access'!$F$7:$GK$318,$CY$2,FALSE)),"",VLOOKUP($B24,'[1]1718  Exp_Rev Access'!$F$7:$GK$318,$CY$2,FALSE))</f>
        <v>0</v>
      </c>
      <c r="CZ24" s="90">
        <f>IF(ISNA(VLOOKUP($B24,'[1]1718  Exp_Rev Access'!$F$7:$GK$318,$CZ$2,FALSE)),"",VLOOKUP($B24,'[1]1718  Exp_Rev Access'!$F$7:$GK$318,$CZ$2,FALSE))</f>
        <v>0</v>
      </c>
      <c r="DA24" s="90">
        <f>IF(ISNA(VLOOKUP($B24,'[1]1718  Exp_Rev Access'!$F$7:$GK$318,$DA$2,FALSE)),"",VLOOKUP($B24,'[1]1718  Exp_Rev Access'!$F$7:$GK$318,$DA$2,FALSE))</f>
        <v>0</v>
      </c>
      <c r="DB24" s="90">
        <f>IF(ISNA(VLOOKUP($B24,'[1]1718  Exp_Rev Access'!$F$7:$GK$318,$DB$2,FALSE)),"",VLOOKUP($B24,'[1]1718  Exp_Rev Access'!$F$7:$GK$318,$DB$2,FALSE))</f>
        <v>11282.37</v>
      </c>
      <c r="DC24" s="90">
        <f>IF(ISNA(VLOOKUP($B24,'[1]1718  Exp_Rev Access'!$F$7:$GK$318,$DC$2,FALSE)),"",VLOOKUP($B24,'[1]1718  Exp_Rev Access'!$F$7:$GK$318,$DC$2,FALSE))</f>
        <v>0</v>
      </c>
      <c r="DD24" s="90">
        <f>IF(ISNA(VLOOKUP($B24,'[1]1718  Exp_Rev Access'!$F$7:$GK$318,$DD$2,FALSE)),"",VLOOKUP($B24,'[1]1718  Exp_Rev Access'!$F$7:$GK$318,$DD$2,FALSE))</f>
        <v>0</v>
      </c>
      <c r="DE24" s="90">
        <f>IF(ISNA(VLOOKUP($B24,'[1]1718  Exp_Rev Access'!$F$7:$GK$318,$DE$2,FALSE)),"",VLOOKUP($B24,'[1]1718  Exp_Rev Access'!$F$7:$GK$318,$DE$2,FALSE))</f>
        <v>0</v>
      </c>
      <c r="DF24" s="90">
        <f>IF(ISNA(VLOOKUP($B24,'[1]1718  Exp_Rev Access'!$F$7:$GK$318,$DF$2,FALSE)),"",VLOOKUP($B24,'[1]1718  Exp_Rev Access'!$F$7:$GK$318,$DF$2,FALSE))</f>
        <v>0</v>
      </c>
      <c r="DG24" s="90">
        <f>IF(ISNA(VLOOKUP($B24,'[1]1718  Exp_Rev Access'!$F$7:$GK$318,$DG$2,FALSE)),"",VLOOKUP($B24,'[1]1718  Exp_Rev Access'!$F$7:$GK$318,$DG$2,FALSE))</f>
        <v>0</v>
      </c>
      <c r="DH24" s="90">
        <f>IF(ISNA(VLOOKUP($B24,'[1]1718  Exp_Rev Access'!$F$7:$GK$318,$DH$2,FALSE)),"",VLOOKUP($B24,'[1]1718  Exp_Rev Access'!$F$7:$GK$318,$DH$2,FALSE))</f>
        <v>6911.45</v>
      </c>
      <c r="DI24" s="90">
        <f>IF(ISNA(VLOOKUP($B24,'[1]1718  Exp_Rev Access'!$F$7:$GK$318,$DI$2,FALSE)),"",VLOOKUP($B24,'[1]1718  Exp_Rev Access'!$F$7:$GK$318,$DI$2,FALSE))</f>
        <v>500805.53</v>
      </c>
      <c r="DJ24" s="90">
        <f>IF(ISNA(VLOOKUP($B24,'[1]1718  Exp_Rev Access'!$F$7:$GK$318,$DJ$2,FALSE)),"",VLOOKUP($B24,'[1]1718  Exp_Rev Access'!$F$7:$GK$318,$DJ$2,FALSE))</f>
        <v>0</v>
      </c>
      <c r="DK24" s="90">
        <f>IF(ISNA(VLOOKUP($B24,'[1]1718  Exp_Rev Access'!$F$7:$GK$318,$DK$2,FALSE)),"",VLOOKUP($B24,'[1]1718  Exp_Rev Access'!$F$7:$GK$318,$DK$2,FALSE))</f>
        <v>0</v>
      </c>
      <c r="DL24" s="90">
        <f>IF(ISNA(VLOOKUP($B24,'[1]1718  Exp_Rev Access'!$F$7:$GK$318,$DL$2,FALSE)),"",VLOOKUP($B24,'[1]1718  Exp_Rev Access'!$F$7:$GK$318,$DL$2,FALSE))</f>
        <v>0</v>
      </c>
      <c r="DM24" s="90">
        <f>IF(ISNA(VLOOKUP($B24,'[1]1718  Exp_Rev Access'!$F$7:$GK$318,$DM$2,FALSE)),"",VLOOKUP($B24,'[1]1718  Exp_Rev Access'!$F$7:$GK$318,$DM$2,FALSE))</f>
        <v>0</v>
      </c>
      <c r="DN24" s="90">
        <f>IF(ISNA(VLOOKUP($B24,'[1]1718  Exp_Rev Access'!$F$7:$GK$318,$DN$2,FALSE)),"",VLOOKUP($B24,'[1]1718  Exp_Rev Access'!$F$7:$GK$318,$DN$2,FALSE))</f>
        <v>0</v>
      </c>
      <c r="DO24" s="90">
        <f>IF(ISNA(VLOOKUP($B24,'[1]1718  Exp_Rev Access'!$F$7:$GK$318,$DO$2,FALSE)),"",VLOOKUP($B24,'[1]1718  Exp_Rev Access'!$F$7:$GK$318,$DO$2,FALSE))</f>
        <v>0</v>
      </c>
      <c r="DP24" s="90">
        <f>IF(ISNA(VLOOKUP($B24,'[1]1718  Exp_Rev Access'!$F$7:$GK$318,$DP$2,FALSE)),"",VLOOKUP($B24,'[1]1718  Exp_Rev Access'!$F$7:$GK$318,$DP$2,FALSE))</f>
        <v>0</v>
      </c>
      <c r="DQ24" s="90">
        <f>IF(ISNA(VLOOKUP($B24,'[1]1718  Exp_Rev Access'!$F$7:$GK$318,$DQ$2,FALSE)),"",VLOOKUP($B24,'[1]1718  Exp_Rev Access'!$F$7:$GK$318,$DQ$2,FALSE))</f>
        <v>0</v>
      </c>
      <c r="DR24" s="90">
        <f>IF(ISNA(VLOOKUP($B24,'[1]1718  Exp_Rev Access'!$F$7:$GK$318,$DR$2,FALSE)),"",VLOOKUP($B24,'[1]1718  Exp_Rev Access'!$F$7:$GK$318,$DR$2,FALSE))</f>
        <v>0</v>
      </c>
      <c r="DS24" s="90">
        <f>IF(ISNA(VLOOKUP($B24,'[1]1718  Exp_Rev Access'!$F$7:$GK$318,$DS$2,FALSE)),"",VLOOKUP($B24,'[1]1718  Exp_Rev Access'!$F$7:$GK$318,$DS$2,FALSE))</f>
        <v>0</v>
      </c>
      <c r="DT24" s="90">
        <f>IF(ISNA(VLOOKUP($B24,'[1]1718  Exp_Rev Access'!$F$7:$GK$318,$DT$2,FALSE)),"",VLOOKUP($B24,'[1]1718  Exp_Rev Access'!$F$7:$GK$318,$DT$2,FALSE))</f>
        <v>0</v>
      </c>
      <c r="DU24" s="90">
        <f>IF(ISNA(VLOOKUP($B24,'[1]1718  Exp_Rev Access'!$F$7:$GK$318,$DU$2,FALSE)),"",VLOOKUP($B24,'[1]1718  Exp_Rev Access'!$F$7:$GK$318,$DU$2,FALSE))</f>
        <v>0</v>
      </c>
      <c r="DV24" s="90">
        <f>IF(ISNA(VLOOKUP($B24,'[1]1718  Exp_Rev Access'!$F$7:$GK$318,$DV$2,FALSE)),"",VLOOKUP($B24,'[1]1718  Exp_Rev Access'!$F$7:$GK$318,$DV$2,FALSE))</f>
        <v>0</v>
      </c>
      <c r="DW24" s="90">
        <f>IF(ISNA(VLOOKUP($B24,'[1]1718  Exp_Rev Access'!$F$7:$GK$318,$DW$2,FALSE)),"",VLOOKUP($B24,'[1]1718  Exp_Rev Access'!$F$7:$GK$318,$DW$2,FALSE))</f>
        <v>0</v>
      </c>
      <c r="DX24" s="90">
        <f>IF(ISNA(VLOOKUP($B24,'[1]1718  Exp_Rev Access'!$F$7:$GK$318,$DX$2,FALSE)),"",VLOOKUP($B24,'[1]1718  Exp_Rev Access'!$F$7:$GK$318,$DX$2,FALSE))</f>
        <v>0</v>
      </c>
      <c r="DY24" s="90">
        <f>IF(ISNA(VLOOKUP($B24,'[1]1718  Exp_Rev Access'!$F$7:$GK$318,$DY$2,FALSE)),"",VLOOKUP($B24,'[1]1718  Exp_Rev Access'!$F$7:$GK$318,$DY$2,FALSE))</f>
        <v>0</v>
      </c>
      <c r="DZ24" s="90">
        <f>IF(ISNA(VLOOKUP($B24,'[1]1718  Exp_Rev Access'!$F$7:$GK$318,$DZ$2,FALSE)),"",VLOOKUP($B24,'[1]1718  Exp_Rev Access'!$F$7:$GK$318,$DZ$2,FALSE))</f>
        <v>0</v>
      </c>
      <c r="EA24" s="90">
        <f>IF(ISNA(VLOOKUP($B24,'[1]1718  Exp_Rev Access'!$F$7:$GK$318,$EA$2,FALSE)),"",VLOOKUP($B24,'[1]1718  Exp_Rev Access'!$F$7:$GK$318,$EA$2,FALSE))</f>
        <v>0</v>
      </c>
      <c r="EB24" s="90">
        <f>IF(ISNA(VLOOKUP($B24,'[1]1718  Exp_Rev Access'!$F$7:$GK$318,$EB$2,FALSE)),"",VLOOKUP($B24,'[1]1718  Exp_Rev Access'!$F$7:$GK$318,$EB$2,FALSE))</f>
        <v>0</v>
      </c>
      <c r="EC24" s="90">
        <f>IF(ISNA(VLOOKUP($B24,'[1]1718  Exp_Rev Access'!$F$7:$GK$318,$EC$2,FALSE)),"",VLOOKUP($B24,'[1]1718  Exp_Rev Access'!$F$7:$GK$318,$EC$2,FALSE))</f>
        <v>0</v>
      </c>
      <c r="ED24" s="90">
        <f>IF(ISNA(VLOOKUP($B24,'[1]1718  Exp_Rev Access'!$F$7:$GK$318,$ED$2,FALSE)),"",VLOOKUP($B24,'[1]1718  Exp_Rev Access'!$F$7:$GK$318,$ED$2,FALSE))</f>
        <v>0</v>
      </c>
      <c r="EE24" s="90">
        <f>IF(ISNA(VLOOKUP($B24,'[1]1718  Exp_Rev Access'!$F$7:$GK$318,$EE$2,FALSE)),"",VLOOKUP($B24,'[1]1718  Exp_Rev Access'!$F$7:$GK$318,$EE$2,FALSE))</f>
        <v>0</v>
      </c>
      <c r="EF24" s="90">
        <f>IF(ISNA(VLOOKUP($B24,'[1]1718  Exp_Rev Access'!$F$7:$GK$318,$EF$2,FALSE)),"",VLOOKUP($B24,'[1]1718  Exp_Rev Access'!$F$7:$GK$318,$EF$2,FALSE))</f>
        <v>0</v>
      </c>
      <c r="EG24" s="90">
        <f>IF(ISNA(VLOOKUP($B24,'[1]1718  Exp_Rev Access'!$F$7:$GK$318,$EG$2,FALSE)),"",VLOOKUP($B24,'[1]1718  Exp_Rev Access'!$F$7:$GK$318,$EG$2,FALSE))</f>
        <v>0</v>
      </c>
      <c r="EH24" s="90">
        <f>IF(ISNA(VLOOKUP($B24,'[1]1718  Exp_Rev Access'!$F$7:$GK$318,$EH$2,FALSE)),"",VLOOKUP($B24,'[1]1718  Exp_Rev Access'!$F$7:$GK$318,$EH$2,FALSE))</f>
        <v>0</v>
      </c>
      <c r="EI24" s="90">
        <f>IF(ISNA(VLOOKUP($B24,'[1]1718  Exp_Rev Access'!$F$7:$GK$318,$EI$2,FALSE)),"",VLOOKUP($B24,'[1]1718  Exp_Rev Access'!$F$7:$GK$318,$EI$2,FALSE))</f>
        <v>0</v>
      </c>
      <c r="EJ24" s="90">
        <f>IF(ISNA(VLOOKUP($B24,'[1]1718  Exp_Rev Access'!$F$7:$GK$318,$EJ$2,FALSE)),"",VLOOKUP($B24,'[1]1718  Exp_Rev Access'!$F$7:$GK$318,$EJ$2,FALSE))</f>
        <v>0</v>
      </c>
      <c r="EK24" s="90">
        <f>IF(ISNA(VLOOKUP($B24,'[1]1718  Exp_Rev Access'!$F$7:$GK$318,$EK$2,FALSE)),"",VLOOKUP($B24,'[1]1718  Exp_Rev Access'!$F$7:$GK$318,$EK$2,FALSE))</f>
        <v>0</v>
      </c>
      <c r="EL24" s="90">
        <f>IF(ISNA(VLOOKUP($B24,'[1]1718  Exp_Rev Access'!$F$7:$GK$318,$EL$2,FALSE)),"",VLOOKUP($B24,'[1]1718  Exp_Rev Access'!$F$7:$GK$318,$EL$2,FALSE))</f>
        <v>0</v>
      </c>
      <c r="EM24" s="90">
        <f>IF(ISNA(VLOOKUP($B24,'[1]1718  Exp_Rev Access'!$F$7:$GK$318,$EM$2,FALSE)),"",VLOOKUP($B24,'[1]1718  Exp_Rev Access'!$F$7:$GK$318,$EM$2,FALSE))</f>
        <v>0</v>
      </c>
      <c r="EN24" s="90">
        <f>IF(ISNA(VLOOKUP($B24,'[1]1718  Exp_Rev Access'!$F$7:$GK$318,$EN$2,FALSE)),"",VLOOKUP($B24,'[1]1718  Exp_Rev Access'!$F$7:$GK$318,$EN$2,FALSE))</f>
        <v>0</v>
      </c>
      <c r="EO24" s="90">
        <f>IF(ISNA(VLOOKUP($B24,'[1]1718  Exp_Rev Access'!$F$7:$GK$318,$EO$2,FALSE)),"",VLOOKUP($B24,'[1]1718  Exp_Rev Access'!$F$7:$GK$318,$EO$2,FALSE))</f>
        <v>0</v>
      </c>
      <c r="EP24" s="90">
        <f>IF(ISNA(VLOOKUP($B24,'[1]1718  Exp_Rev Access'!$F$7:$GK$318,$EP$2,FALSE)),"",VLOOKUP($B24,'[1]1718  Exp_Rev Access'!$F$7:$GK$318,$EP$2,FALSE))</f>
        <v>0</v>
      </c>
      <c r="EQ24" s="90">
        <f>IF(ISNA(VLOOKUP($B24,'[1]1718  Exp_Rev Access'!$F$7:$GK$318,$EQ$2,FALSE)),"",VLOOKUP($B24,'[1]1718  Exp_Rev Access'!$F$7:$GK$318,$EQ$2,FALSE))</f>
        <v>0</v>
      </c>
      <c r="ER24" s="90">
        <f>IF(ISNA(VLOOKUP($B24,'[1]1718  Exp_Rev Access'!$F$7:$GK$318,$ER$2,FALSE)),"",VLOOKUP($B24,'[1]1718  Exp_Rev Access'!$F$7:$GK$318,$ER$2,FALSE))</f>
        <v>0</v>
      </c>
      <c r="ES24" s="90">
        <f>IF(ISNA(VLOOKUP($B24,'[1]1718  Exp_Rev Access'!$F$7:$GK$318,$ES$2,FALSE)),"",VLOOKUP($B24,'[1]1718  Exp_Rev Access'!$F$7:$GK$318,$ES$2,FALSE))</f>
        <v>0</v>
      </c>
      <c r="ET24" s="90">
        <f>IF(ISNA(VLOOKUP($B24,'[1]1718  Exp_Rev Access'!$F$7:$GK$318,$ET$2,FALSE)),"",VLOOKUP($B24,'[1]1718  Exp_Rev Access'!$F$7:$GK$318,$ET$2,FALSE))</f>
        <v>0</v>
      </c>
      <c r="EU24" s="90">
        <f>IF(ISNA(VLOOKUP($B24,'[1]1718  Exp_Rev Access'!$F$7:$GK$318,$EU$2,FALSE)),"",VLOOKUP($B24,'[1]1718  Exp_Rev Access'!$F$7:$GK$318,$EU$2,FALSE))</f>
        <v>0</v>
      </c>
      <c r="EV24" s="90">
        <f>IF(ISNA(VLOOKUP($B24,'[1]1718  Exp_Rev Access'!$F$7:$GK$318,$EV$2,FALSE)),"",VLOOKUP($B24,'[1]1718  Exp_Rev Access'!$F$7:$GK$318,$EV$2,FALSE))</f>
        <v>11842.63</v>
      </c>
      <c r="EW24" s="90">
        <f>IF(ISNA(VLOOKUP($B24,'[1]1718  Exp_Rev Access'!$F$7:$GK$318,$EW$2,FALSE)),"",VLOOKUP($B24,'[1]1718  Exp_Rev Access'!$F$7:$GK$318,$EW$2,FALSE))</f>
        <v>0</v>
      </c>
      <c r="EX24" s="90">
        <f>IF(ISNA(VLOOKUP($B24,'[1]1718  Exp_Rev Access'!$F$7:$GK$318,$EX$2,FALSE)),"",VLOOKUP($B24,'[1]1718  Exp_Rev Access'!$F$7:$GK$318,$EX$2,FALSE))</f>
        <v>0</v>
      </c>
      <c r="EY24" s="90">
        <f>IF(ISNA(VLOOKUP($B24,'[1]1718  Exp_Rev Access'!$F$7:$GK$318,$EY$2,FALSE)),"",VLOOKUP($B24,'[1]1718  Exp_Rev Access'!$F$7:$GK$318,$EY$2,FALSE))</f>
        <v>0</v>
      </c>
      <c r="EZ24" s="90">
        <f>IF(ISNA(VLOOKUP($B24,'[1]1718  Exp_Rev Access'!$F$7:$GK$318,$EZ$2,FALSE)),"",VLOOKUP($B24,'[1]1718  Exp_Rev Access'!$F$7:$GK$318,$EZ$2,FALSE))</f>
        <v>0</v>
      </c>
      <c r="FA24" s="90">
        <f>IF(ISNA(VLOOKUP($B24,'[1]1718  Exp_Rev Access'!$F$7:$GK$318,$FA$2,FALSE)),"",VLOOKUP($B24,'[1]1718  Exp_Rev Access'!$F$7:$GK$318,$FA$2,FALSE))</f>
        <v>0</v>
      </c>
      <c r="FB24" s="90">
        <f>IF(ISNA(VLOOKUP($B24,'[1]1718  Exp_Rev Access'!$F$7:$GK$318,$FB$2,FALSE)),"",VLOOKUP($B24,'[1]1718  Exp_Rev Access'!$F$7:$GK$318,$FB$2,FALSE))</f>
        <v>0</v>
      </c>
      <c r="FC24" s="90">
        <f>IF(ISNA(VLOOKUP($B24,'[1]1718  Exp_Rev Access'!$F$7:$GK$318,$FC$2,FALSE)),"",VLOOKUP($B24,'[1]1718  Exp_Rev Access'!$F$7:$GK$318,$FC$2,FALSE))</f>
        <v>0</v>
      </c>
      <c r="FD24" s="90">
        <f>IF(ISNA(VLOOKUP($B24,'[1]1718  Exp_Rev Access'!$F$7:$GK$318,$FD$2,FALSE)),"",VLOOKUP($B24,'[1]1718  Exp_Rev Access'!$F$7:$GK$318,$FD$2,FALSE))</f>
        <v>0</v>
      </c>
      <c r="FE24" s="90">
        <f>IF(ISNA(VLOOKUP($B24,'[1]1718  Exp_Rev Access'!$F$7:$GK$318,$FE$2,FALSE)),"",VLOOKUP($B24,'[1]1718  Exp_Rev Access'!$F$7:$GK$318,$FE$2,FALSE))</f>
        <v>0</v>
      </c>
      <c r="FF24" s="90">
        <f>IF(ISNA(VLOOKUP($B24,'[1]1718  Exp_Rev Access'!$F$7:$GK$318,$FF$2,FALSE)),"",VLOOKUP($B24,'[1]1718  Exp_Rev Access'!$F$7:$GK$318,$FF$2,FALSE))</f>
        <v>0</v>
      </c>
      <c r="FG24" s="90">
        <f>IF(ISNA(VLOOKUP($B24,'[1]1718  Exp_Rev Access'!$F$7:$GK$318,$FG$2,FALSE)),"",VLOOKUP($B24,'[1]1718  Exp_Rev Access'!$F$7:$GK$318,$FG$2,FALSE))</f>
        <v>0</v>
      </c>
      <c r="FH24" s="90">
        <f>IF(ISNA(VLOOKUP($B24,'[1]1718  Exp_Rev Access'!$F$7:$GK$318,$FH$2,FALSE)),"",VLOOKUP($B24,'[1]1718  Exp_Rev Access'!$F$7:$GK$318,$FH$2,FALSE))</f>
        <v>0</v>
      </c>
      <c r="FI24" s="90">
        <f>IF(ISNA(VLOOKUP($B24,'[1]1718  Exp_Rev Access'!$F$7:$GK$318,$FI$2,FALSE)),"",VLOOKUP($B24,'[1]1718  Exp_Rev Access'!$F$7:$GK$318,$FI$2,FALSE))</f>
        <v>0</v>
      </c>
      <c r="FJ24" s="90">
        <f>IF(ISNA(VLOOKUP($B24,'[1]1718  Exp_Rev Access'!$F$7:$GK$318,$FJ$2,FALSE)),"",VLOOKUP($B24,'[1]1718  Exp_Rev Access'!$F$7:$GK$318,$FJ$2,FALSE))</f>
        <v>0</v>
      </c>
      <c r="FK24" s="90">
        <f>IF(ISNA(VLOOKUP($B24,'[1]1718  Exp_Rev Access'!$F$7:$GK$318,$FK$2,FALSE)),"",VLOOKUP($B24,'[1]1718  Exp_Rev Access'!$F$7:$GK$318,$FK$2,FALSE))</f>
        <v>0</v>
      </c>
      <c r="FL24" s="90">
        <f>IF(ISNA(VLOOKUP($B24,'[1]1718  Exp_Rev Access'!$F$7:$GK$318,$FL$2,FALSE)),"",VLOOKUP($B24,'[1]1718  Exp_Rev Access'!$F$7:$GK$318,$FL$2,FALSE))</f>
        <v>0</v>
      </c>
      <c r="FM24" s="90">
        <f>IF(ISNA(VLOOKUP($B24,'[1]1718  Exp_Rev Access'!$F$7:$GK$318,$FM$2,FALSE)),"",VLOOKUP($B24,'[1]1718  Exp_Rev Access'!$F$7:$GK$318,$FM$2,FALSE))</f>
        <v>0</v>
      </c>
      <c r="FN24" s="90">
        <f>IF(ISNA(VLOOKUP($B24,'[1]1718  Exp_Rev Access'!$F$7:$GK$318,$FN$2,FALSE)),"",VLOOKUP($B24,'[1]1718  Exp_Rev Access'!$F$7:$GK$318,$FN$2,FALSE))</f>
        <v>0</v>
      </c>
      <c r="FO24" s="90">
        <f>IF(ISNA(VLOOKUP($B24,'[1]1718  Exp_Rev Access'!$F$7:$GK$318,$FO$2,FALSE)),"",VLOOKUP($B24,'[1]1718  Exp_Rev Access'!$F$7:$GK$318,$FO$2,FALSE))</f>
        <v>0</v>
      </c>
      <c r="FP24" s="90">
        <f>IF(ISNA(VLOOKUP($B24,'[1]1718  Exp_Rev Access'!$F$7:$GK$318,$FP$2,FALSE)),"",VLOOKUP($B24,'[1]1718  Exp_Rev Access'!$F$7:$GK$318,$FP$2,FALSE))</f>
        <v>0</v>
      </c>
      <c r="FQ24" s="90">
        <f>IF(ISNA(VLOOKUP($B24,'[1]1718  Exp_Rev Access'!$F$7:$GK$318,$FQ$2,FALSE)),"",VLOOKUP($B24,'[1]1718  Exp_Rev Access'!$F$7:$GK$318,$FQ$2,FALSE))</f>
        <v>0</v>
      </c>
      <c r="FR24" s="90">
        <f>IF(ISNA(VLOOKUP($B24,'[1]1718  Exp_Rev Access'!$F$7:$GK$318,$FR$2,FALSE)),"",VLOOKUP($B24,'[1]1718  Exp_Rev Access'!$F$7:$GK$318,$FR$2,FALSE))</f>
        <v>29534</v>
      </c>
      <c r="FS24" s="56">
        <f t="shared" si="83"/>
        <v>1681330.6500000001</v>
      </c>
      <c r="FT24" s="92">
        <f t="shared" si="84"/>
        <v>8.5950399369917815E-2</v>
      </c>
      <c r="FU24" s="94">
        <f t="shared" si="85"/>
        <v>1172.1082296350517</v>
      </c>
      <c r="FV24" s="95">
        <f>IF(ISNA(VLOOKUP($B24,'[1]1718  Exp_Rev Access'!$F$7:$GK$318,$FV$2,FALSE)),"",VLOOKUP($B24,'[1]1718  Exp_Rev Access'!$F$7:$GK$318,$FV$2,FALSE))</f>
        <v>0</v>
      </c>
      <c r="FW24" s="95">
        <f>IF(ISNA(VLOOKUP($B24,'[1]1718  Exp_Rev Access'!$F$7:$GK$318,$FW$2,FALSE)),"",VLOOKUP($B24,'[1]1718  Exp_Rev Access'!$F$7:$GK$318,$FW$2,FALSE))</f>
        <v>0</v>
      </c>
      <c r="FX24" s="95">
        <f>IF(ISNA(VLOOKUP($B24,'[1]1718  Exp_Rev Access'!$F$7:$GK$318,$FX$2,FALSE)),"",VLOOKUP($B24,'[1]1718  Exp_Rev Access'!$F$7:$GK$318,$FX$2,FALSE))</f>
        <v>0</v>
      </c>
      <c r="FY24" s="95">
        <f>IF(ISNA(VLOOKUP($B24,'[1]1718  Exp_Rev Access'!$F$7:$GK$318,$FY$2,FALSE)),"",VLOOKUP($B24,'[1]1718  Exp_Rev Access'!$F$7:$GK$318,$FY$2,FALSE))</f>
        <v>0</v>
      </c>
      <c r="FZ24" s="95">
        <f>IF(ISNA(VLOOKUP($B24,'[1]1718  Exp_Rev Access'!$F$7:$GK$318,$FZ$2,FALSE)),"",VLOOKUP($B24,'[1]1718  Exp_Rev Access'!$F$7:$GK$318,$FZ$2,FALSE))</f>
        <v>0</v>
      </c>
      <c r="GA24" s="95">
        <f>IF(ISNA(VLOOKUP($B24,'[1]1718  Exp_Rev Access'!$F$7:$GK$318,$GA$2,FALSE)),"",VLOOKUP($B24,'[1]1718  Exp_Rev Access'!$F$7:$GK$318,$GA$2,FALSE))</f>
        <v>0</v>
      </c>
      <c r="GB24" s="95">
        <f>IF(ISNA(VLOOKUP($B24,'[1]1718  Exp_Rev Access'!$F$7:$GK$318,$GB$2,FALSE)),"",VLOOKUP($B24,'[1]1718  Exp_Rev Access'!$F$7:$GK$318,$GB$2,FALSE))</f>
        <v>0</v>
      </c>
      <c r="GC24" s="95">
        <f>IF(ISNA(VLOOKUP($B24,'[1]1718  Exp_Rev Access'!$F$7:$GK$318,$GC$2,FALSE)),"",VLOOKUP($B24,'[1]1718  Exp_Rev Access'!$F$7:$GK$318,$GC$2,FALSE))</f>
        <v>0</v>
      </c>
      <c r="GD24" s="95">
        <f>IF(ISNA(VLOOKUP($B24,'[1]1718  Exp_Rev Access'!$F$7:$GK$318,$GD$2,FALSE)),"",VLOOKUP($B24,'[1]1718  Exp_Rev Access'!$F$7:$GK$318,$GD$2,FALSE))</f>
        <v>0</v>
      </c>
      <c r="GE24" s="95">
        <f>IF(ISNA(VLOOKUP($B24,'[1]1718  Exp_Rev Access'!$F$7:$GK$318,$GE$2,FALSE)),"",VLOOKUP($B24,'[1]1718  Exp_Rev Access'!$F$7:$GK$318,$GE$2,FALSE))</f>
        <v>0</v>
      </c>
      <c r="GF24" s="95">
        <f>IF(ISNA(VLOOKUP($B24,'[1]1718  Exp_Rev Access'!$F$7:$GK$318,$GF$2,FALSE)),"",VLOOKUP($B24,'[1]1718  Exp_Rev Access'!$F$7:$GK$318,$GF$2,FALSE))</f>
        <v>23772.79</v>
      </c>
      <c r="GG24" s="95">
        <f>IF(ISNA(VLOOKUP($B24,'[1]1718  Exp_Rev Access'!$F$7:$GK$318,$GG$2,FALSE)),"",VLOOKUP($B24,'[1]1718  Exp_Rev Access'!$F$7:$GK$318,$GG$2,FALSE))</f>
        <v>0</v>
      </c>
      <c r="GH24" s="95">
        <f>IF(ISNA(VLOOKUP($B24,'[1]1718  Exp_Rev Access'!$F$7:$GK$318,$GH$2,FALSE)),"",VLOOKUP($B24,'[1]1718  Exp_Rev Access'!$F$7:$GK$318,$GH$2,FALSE))</f>
        <v>0</v>
      </c>
      <c r="GI24" s="95">
        <f>IF(ISNA(VLOOKUP($B24,'[1]1718  Exp_Rev Access'!$F$7:$GK$318,$GI$2,FALSE)),"",VLOOKUP($B24,'[1]1718  Exp_Rev Access'!$F$7:$GK$318,$GI$2,FALSE))</f>
        <v>0</v>
      </c>
      <c r="GJ24" s="95">
        <f>IF(ISNA(VLOOKUP($B24,'[1]1718  Exp_Rev Access'!$F$7:$GK$318,$GJ$2,FALSE)),"",VLOOKUP($B24,'[1]1718  Exp_Rev Access'!$F$7:$GK$318,$GJ$2,FALSE))</f>
        <v>0</v>
      </c>
      <c r="GK24" s="95">
        <f>IF(ISNA(VLOOKUP($B24,'[1]1718  Exp_Rev Access'!$F$7:$GK$318,$GK$2,FALSE)),"",VLOOKUP($B24,'[1]1718  Exp_Rev Access'!$F$7:$GK$318,$GK$2,FALSE))</f>
        <v>0</v>
      </c>
      <c r="GL24" s="95">
        <f>IF(ISNA(VLOOKUP($B24,'[1]1718  Exp_Rev Access'!$F$7:$GK$318,$GL$2,FALSE)),"",VLOOKUP($B24,'[1]1718  Exp_Rev Access'!$F$7:$GK$318,$GL$2,FALSE))</f>
        <v>0</v>
      </c>
      <c r="GM24" s="95">
        <f>IF(ISNA(VLOOKUP($B24,'[1]1718  Exp_Rev Access'!$F$7:$GK$318,$GM$2,FALSE)),"",VLOOKUP($B24,'[1]1718  Exp_Rev Access'!$F$7:$GK$318,$GM$2,FALSE))</f>
        <v>0</v>
      </c>
      <c r="GN24" s="95">
        <f>IF(ISNA(VLOOKUP($B24,'[1]1718  Exp_Rev Access'!$F$7:$GK$318,$GN$2,FALSE)),"",VLOOKUP($B24,'[1]1718  Exp_Rev Access'!$F$7:$GK$318,$GN$2,FALSE))</f>
        <v>0</v>
      </c>
      <c r="GO24" s="95">
        <f>IF(ISNA(VLOOKUP($B24,'[1]1718  Exp_Rev Access'!$F$7:$GK$318,$GO$2,FALSE)),"",VLOOKUP($B24,'[1]1718  Exp_Rev Access'!$F$7:$GK$318,$GO$2,FALSE))</f>
        <v>0</v>
      </c>
      <c r="GP24" s="95">
        <f>IF(ISNA(VLOOKUP($B24,'[1]1718  Exp_Rev Access'!$F$7:$GK$318,$GP$2,FALSE)),"",VLOOKUP($B24,'[1]1718  Exp_Rev Access'!$F$7:$GK$318,$GP$2,FALSE))</f>
        <v>0</v>
      </c>
      <c r="GQ24" s="95">
        <f>IF(ISNA(VLOOKUP($B24,'[1]1718  Exp_Rev Access'!$F$7:$GK$318,$GQ$2,FALSE)),"",VLOOKUP($B24,'[1]1718  Exp_Rev Access'!$F$7:$GK$318,$GQ$2,FALSE))</f>
        <v>4858.5</v>
      </c>
      <c r="GR24" s="95">
        <f>IF(ISNA(VLOOKUP($B24,'[1]1718  Exp_Rev Access'!$F$7:$GK$318,$GR$2,FALSE)),"",VLOOKUP($B24,'[1]1718  Exp_Rev Access'!$F$7:$GK$318,$GR$2,FALSE))</f>
        <v>0</v>
      </c>
      <c r="GS24" s="95">
        <f>IF(ISNA(VLOOKUP($B24,'[1]1718  Exp_Rev Access'!$F$7:$GK$318,$GS$2,FALSE)),"",VLOOKUP($B24,'[1]1718  Exp_Rev Access'!$F$7:$GK$318,$GS$2,FALSE))</f>
        <v>0</v>
      </c>
      <c r="GT24" s="95">
        <f>IF(ISNA(VLOOKUP($B24,'[1]1718  Exp_Rev Access'!$F$7:$GK$318,$GT$2,FALSE)),"",VLOOKUP($B24,'[1]1718  Exp_Rev Access'!$F$7:$GK$318,$GT$2,FALSE))</f>
        <v>0</v>
      </c>
      <c r="GU24" s="56">
        <f t="shared" si="86"/>
        <v>28631.29</v>
      </c>
      <c r="GV24" s="92">
        <f t="shared" si="88"/>
        <v>1.4636447684909177E-3</v>
      </c>
      <c r="GW24" s="96">
        <f t="shared" si="87"/>
        <v>19.959768552406842</v>
      </c>
    </row>
    <row r="25" spans="1:222" x14ac:dyDescent="0.3">
      <c r="A25" s="73"/>
      <c r="B25" s="88" t="s">
        <v>198</v>
      </c>
      <c r="C25" s="89" t="s">
        <v>199</v>
      </c>
      <c r="D25" s="75">
        <f>IF(ISNA(VLOOKUP($B25,'[1]1718 enrollment_Rev_Exp by size'!$A$7:H366,3,FALSE)),"",VLOOKUP($B25,'[1]1718 enrollment_Rev_Exp by size'!$A$7:$G$363,3,FALSE))</f>
        <v>881.44000000000017</v>
      </c>
      <c r="E25" s="76">
        <f>IF(ISNA(VLOOKUP($B25,'[1]1718 enrollment_Rev_Exp by size'!$A$7:I366,5,FALSE)),"",VLOOKUP($B25,'[1]1718 enrollment_Rev_Exp by size'!$A$7:$G$350,5,FALSE))</f>
        <v>12000643.529999999</v>
      </c>
      <c r="F25" s="70">
        <f t="shared" si="70"/>
        <v>12000643.530000001</v>
      </c>
      <c r="G25" s="70">
        <f t="shared" si="71"/>
        <v>0</v>
      </c>
      <c r="H25" s="90">
        <f>IF(ISNA(VLOOKUP($B25,'[1]1718  Exp_Rev Access'!$F$7:$GK$318,3,FALSE)),"",VLOOKUP($B25,'[1]1718  Exp_Rev Access'!$F$7:$GK$318,3,FALSE))</f>
        <v>1891048.47</v>
      </c>
      <c r="I25" s="90">
        <f>IF(ISNA(VLOOKUP($B25,'[1]1718  Exp_Rev Access'!$F$7:$GK$318,4,FALSE)),"",VLOOKUP($B25,'[1]1718  Exp_Rev Access'!$F$7:$GK$318,4,FALSE))</f>
        <v>0</v>
      </c>
      <c r="J25" s="90">
        <f>IF(ISNA(VLOOKUP($B25,'[1]1718  Exp_Rev Access'!$F$7:$GK$318,5,FALSE)),"",VLOOKUP($B25,'[1]1718  Exp_Rev Access'!$F$7:$GK$318,5,FALSE))</f>
        <v>0</v>
      </c>
      <c r="K25" s="90">
        <f>IF(ISNA(VLOOKUP($B25,'[1]1718  Exp_Rev Access'!$F$7:$GK$318,6,FALSE)),"-",VLOOKUP($B25,'[1]1718  Exp_Rev Access'!$F$7:$GK$318,6,FALSE))</f>
        <v>0</v>
      </c>
      <c r="L25" s="90">
        <f>IF(ISNA(VLOOKUP($B25,'[1]1718  Exp_Rev Access'!$F$7:$GK$318,7,FALSE)),"",VLOOKUP($B25,'[1]1718  Exp_Rev Access'!$F$7:$GK$318,7,FALSE))</f>
        <v>0</v>
      </c>
      <c r="M25" s="90">
        <f>IF(ISNA(VLOOKUP($B25,'[1]1718  Exp_Rev Access'!$F$7:$GK$318,8,FALSE)),"",VLOOKUP($B25,'[1]1718  Exp_Rev Access'!$F$7:$GK$318,8,FALSE))</f>
        <v>0</v>
      </c>
      <c r="N25" s="56">
        <f t="shared" si="72"/>
        <v>1891048.47</v>
      </c>
      <c r="O25" s="91">
        <f t="shared" si="73"/>
        <v>0.15757892193636386</v>
      </c>
      <c r="P25" s="56">
        <f t="shared" si="74"/>
        <v>2145.408048193864</v>
      </c>
      <c r="Q25" s="90">
        <f>IF(ISNA(VLOOKUP($B25,'[1]1718  Exp_Rev Access'!$F$7:$GK$318,10,FALSE)),"",VLOOKUP($B25,'[1]1718  Exp_Rev Access'!$F$7:$GK$318,10,FALSE))</f>
        <v>5493.25</v>
      </c>
      <c r="R25" s="90">
        <f>IF(ISNA(VLOOKUP($B25,'[1]1718  Exp_Rev Access'!$F$7:$GK$318,11,FALSE)),"",VLOOKUP($B25,'[1]1718  Exp_Rev Access'!$F$7:$GK$318,11,FALSE))</f>
        <v>0</v>
      </c>
      <c r="S25" s="90">
        <f>IF(ISNA(VLOOKUP($B25,'[1]1718  Exp_Rev Access'!$F$7:$GK$318,12,FALSE)),"",VLOOKUP($B25,'[1]1718  Exp_Rev Access'!$F$7:$GK$318,12,FALSE))</f>
        <v>0</v>
      </c>
      <c r="T25" s="90">
        <f>IF(ISNA(VLOOKUP($B25,'[1]1718  Exp_Rev Access'!$F$7:$GK$318,13,FALSE)),"",VLOOKUP($B25,'[1]1718  Exp_Rev Access'!$F$7:$GK$318,13,FALSE))</f>
        <v>0</v>
      </c>
      <c r="U25" s="90">
        <f>IF(ISNA(VLOOKUP($B25,'[1]1718  Exp_Rev Access'!$F$7:$GK$318,14,FALSE)),"",VLOOKUP($B25,'[1]1718  Exp_Rev Access'!$F$7:$GK$318,14,FALSE))</f>
        <v>0</v>
      </c>
      <c r="V25" s="90">
        <f>IF(ISNA(VLOOKUP($B25,'[1]1718  Exp_Rev Access'!$F$7:$GK$318,15,FALSE)),"",VLOOKUP($B25,'[1]1718  Exp_Rev Access'!$F$7:$GK$318,15,FALSE))</f>
        <v>420</v>
      </c>
      <c r="W25" s="90">
        <f>IF(ISNA(VLOOKUP($B25,'[1]1718  Exp_Rev Access'!$F$7:$GK$318,16,FALSE)),"",VLOOKUP($B25,'[1]1718  Exp_Rev Access'!$F$7:$GK$318,16,FALSE))</f>
        <v>0</v>
      </c>
      <c r="X25" s="90">
        <f>IF(ISNA(VLOOKUP($B25,'[1]1718  Exp_Rev Access'!$F$7:$GK$318,17,FALSE)),"",VLOOKUP($B25,'[1]1718  Exp_Rev Access'!$F$7:$GK$318,17,FALSE))</f>
        <v>0</v>
      </c>
      <c r="Y25" s="90">
        <f>IF(ISNA(VLOOKUP($B25,'[1]1718  Exp_Rev Access'!$F$7:$GK$318,18,FALSE)),"",VLOOKUP($B25,'[1]1718  Exp_Rev Access'!$F$7:$GK$318,18,FALSE))</f>
        <v>8987.65</v>
      </c>
      <c r="Z25" s="90">
        <f>IF(ISNA(VLOOKUP($B25,'[1]1718  Exp_Rev Access'!$F$7:$GK$318,19,FALSE)),"",VLOOKUP($B25,'[1]1718  Exp_Rev Access'!$F$7:$GK$318,19,FALSE))</f>
        <v>356.5</v>
      </c>
      <c r="AA25" s="90">
        <f>IF(ISNA(VLOOKUP($B25,'[1]1718  Exp_Rev Access'!$F$7:$GK$318,20,FALSE)),"",VLOOKUP($B25,'[1]1718  Exp_Rev Access'!$F$7:$GK$318,20,FALSE))</f>
        <v>0</v>
      </c>
      <c r="AB25" s="90">
        <f>IF(ISNA(VLOOKUP($B25,'[1]1718  Exp_Rev Access'!$F$7:$GK$318,21,FALSE)),"",VLOOKUP($B25,'[1]1718  Exp_Rev Access'!$F$7:$GK$318,21,FALSE))</f>
        <v>0</v>
      </c>
      <c r="AC25" s="90">
        <f>IF(ISNA(VLOOKUP($B25,'[1]1718  Exp_Rev Access'!$F$7:$GK$318,22,FALSE)),"",VLOOKUP($B25,'[1]1718  Exp_Rev Access'!$F$7:$GK$318,22,FALSE))</f>
        <v>0</v>
      </c>
      <c r="AD25" s="90">
        <f>IF(ISNA(VLOOKUP($B25,'[1]1718  Exp_Rev Access'!$F$7:$GK$318,23,FALSE)),"",VLOOKUP($B25,'[1]1718  Exp_Rev Access'!$F$7:$GK$318,23,FALSE))</f>
        <v>73635.41</v>
      </c>
      <c r="AE25" s="90">
        <f>IF(ISNA(VLOOKUP($B25,'[1]1718  Exp_Rev Access'!$F$7:$GK$318,24,FALSE)),"",VLOOKUP($B25,'[1]1718  Exp_Rev Access'!$F$7:$GK$318,24,FALSE))</f>
        <v>14922.11</v>
      </c>
      <c r="AF25" s="90">
        <f>IF(ISNA(VLOOKUP($B25,'[1]1718  Exp_Rev Access'!$F$7:$GK$318,25,FALSE)),"",VLOOKUP($B25,'[1]1718  Exp_Rev Access'!$F$7:$GK$318,25,FALSE))</f>
        <v>0</v>
      </c>
      <c r="AG25" s="90">
        <f>IF(ISNA(VLOOKUP($B25,'[1]1718  Exp_Rev Access'!$F$7:$GK$318,26,FALSE)),"",VLOOKUP($B25,'[1]1718  Exp_Rev Access'!$F$7:$GK$318,26,FALSE))</f>
        <v>8558.5</v>
      </c>
      <c r="AH25" s="90">
        <f>IF(ISNA(VLOOKUP($B25,'[1]1718  Exp_Rev Access'!$F$7:$GK$318,27,FALSE)),"",VLOOKUP($B25,'[1]1718  Exp_Rev Access'!$F$7:$GK$318,27,FALSE))</f>
        <v>1442.33</v>
      </c>
      <c r="AI25" s="90">
        <f>IF(ISNA(VLOOKUP($B25,'[1]1718  Exp_Rev Access'!$F$7:$GK$318,28,FALSE)),"",VLOOKUP($B25,'[1]1718  Exp_Rev Access'!$F$7:$GK$318,28,FALSE))</f>
        <v>15243.5</v>
      </c>
      <c r="AJ25" s="90">
        <f>IF(ISNA(VLOOKUP($B25,'[1]1718  Exp_Rev Access'!$F$7:$GK$318,29,FALSE)),"",VLOOKUP($B25,'[1]1718  Exp_Rev Access'!$F$7:$GK$318,29,FALSE))</f>
        <v>0</v>
      </c>
      <c r="AK25" s="90">
        <f>IF(ISNA(VLOOKUP($B25,'[1]1718  Exp_Rev Access'!$F$7:$GK$318,30,FALSE)),"",VLOOKUP($B25,'[1]1718  Exp_Rev Access'!$F$7:$GK$318,30,FALSE))</f>
        <v>8616.31</v>
      </c>
      <c r="AL25" s="90">
        <f>IF(ISNA(VLOOKUP($B25,'[1]1718  Exp_Rev Access'!$F$7:$GK$318,31,FALSE)),"",VLOOKUP($B25,'[1]1718  Exp_Rev Access'!$F$7:$GK$318,31,FALSE))</f>
        <v>0</v>
      </c>
      <c r="AM25" s="56">
        <f t="shared" si="75"/>
        <v>137675.56</v>
      </c>
      <c r="AN25" s="92">
        <f t="shared" si="76"/>
        <v>1.1472348099985602E-2</v>
      </c>
      <c r="AO25" s="71">
        <f t="shared" si="77"/>
        <v>156.19390996551095</v>
      </c>
      <c r="AP25" s="90">
        <f>IF(ISNA(VLOOKUP($B25,'[1]1718  Exp_Rev Access'!$F$7:$GK$318,33,FALSE)),"",VLOOKUP($B25,'[1]1718  Exp_Rev Access'!$F$7:$GK$318,33,FALSE))</f>
        <v>5890600.2400000002</v>
      </c>
      <c r="AQ25" s="90">
        <f>IF(ISNA(VLOOKUP($B25,'[1]1718  Exp_Rev Access'!$F$7:$GK$318,34,FALSE)),"",VLOOKUP($B25,'[1]1718  Exp_Rev Access'!$F$7:$GK$318,34,FALSE))</f>
        <v>266860.21000000002</v>
      </c>
      <c r="AR25" s="90">
        <f>IF(ISNA(VLOOKUP($B25,'[1]1718  Exp_Rev Access'!$F$7:$GK$318,35,FALSE)),"",VLOOKUP($B25,'[1]1718  Exp_Rev Access'!$F$7:$GK$318,35,FALSE))</f>
        <v>677794.16</v>
      </c>
      <c r="AS25" s="90">
        <f>IF(ISNA(VLOOKUP($B25,'[1]1718  Exp_Rev Access'!$F$7:$GK$318,36,FALSE)),"",VLOOKUP($B25,'[1]1718  Exp_Rev Access'!$F$7:$GK$318,36,FALSE))</f>
        <v>0</v>
      </c>
      <c r="AT25" s="90">
        <f>IF(ISNA(VLOOKUP($B25,'[1]1718  Exp_Rev Access'!$F$7:$GK$318,37,FALSE)),"",VLOOKUP($B25,'[1]1718  Exp_Rev Access'!$F$7:$GK$318,37,FALSE))</f>
        <v>0</v>
      </c>
      <c r="AU25" s="56">
        <f t="shared" si="78"/>
        <v>6835254.6100000003</v>
      </c>
      <c r="AV25" s="93">
        <f t="shared" si="79"/>
        <v>0.56957400600332642</v>
      </c>
      <c r="AW25" s="56">
        <f t="shared" si="80"/>
        <v>7754.6453644037019</v>
      </c>
      <c r="AX25" s="90">
        <f>IF(ISNA(VLOOKUP($B25,'[1]1718  Exp_Rev Access'!$F$7:$GK$318,39,FALSE)),"",VLOOKUP($B25,'[1]1718  Exp_Rev Access'!$F$7:$GK$318,39,FALSE))</f>
        <v>0</v>
      </c>
      <c r="AY25" s="90">
        <f>IF(ISNA(VLOOKUP($B25,'[1]1718  Exp_Rev Access'!$F$7:$GK$318,40,FALSE)),"",VLOOKUP($B25,'[1]1718  Exp_Rev Access'!$F$7:$GK$318,40,FALSE))</f>
        <v>854826.84</v>
      </c>
      <c r="AZ25" s="90">
        <f>IF(ISNA(VLOOKUP($B25,'[1]1718  Exp_Rev Access'!$F$7:$GK$318,41,FALSE)),"",VLOOKUP($B25,'[1]1718  Exp_Rev Access'!$F$7:$GK$318,41,FALSE))</f>
        <v>40327.86</v>
      </c>
      <c r="BA25" s="90">
        <f>IF(ISNA(VLOOKUP($B25,'[1]1718  Exp_Rev Access'!$F$7:$GK$318,42,FALSE)),"",VLOOKUP($B25,'[1]1718  Exp_Rev Access'!$F$7:$GK$318,42,FALSE))</f>
        <v>0</v>
      </c>
      <c r="BB25" s="90">
        <f>IF(ISNA(VLOOKUP($B25,'[1]1718  Exp_Rev Access'!$F$7:$GK$318,43,FALSE)),"",VLOOKUP($B25,'[1]1718  Exp_Rev Access'!$F$7:$GK$318,43,FALSE))</f>
        <v>0</v>
      </c>
      <c r="BC25" s="90">
        <f>IF(ISNA(VLOOKUP($B25,'[1]1718  Exp_Rev Access'!$F$7:$GK$318,44,FALSE)),"",VLOOKUP($B25,'[1]1718  Exp_Rev Access'!$F$7:$GK$318,44,FALSE))</f>
        <v>555812.67000000004</v>
      </c>
      <c r="BD25" s="90">
        <f>IF(ISNA(VLOOKUP($B25,'[1]1718  Exp_Rev Access'!$F$7:$GK$318,45,FALSE)),"",VLOOKUP($B25,'[1]1718  Exp_Rev Access'!$F$7:$GK$318,45,FALSE))</f>
        <v>0</v>
      </c>
      <c r="BE25" s="90">
        <f>IF(ISNA(VLOOKUP($B25,'[1]1718  Exp_Rev Access'!$F$7:$GK$318,46,FALSE)),"",VLOOKUP($B25,'[1]1718  Exp_Rev Access'!$F$7:$GK$318,46,FALSE))</f>
        <v>58029.22</v>
      </c>
      <c r="BF25" s="90">
        <f>IF(ISNA(VLOOKUP($B25,'[1]1718  Exp_Rev Access'!$F$7:$GK$318,47,FALSE)),"",VLOOKUP($B25,'[1]1718  Exp_Rev Access'!$F$7:$GK$318,47,FALSE))</f>
        <v>0</v>
      </c>
      <c r="BG25" s="90">
        <f>IF(ISNA(VLOOKUP($B25,'[1]1718  Exp_Rev Access'!$F$7:$GK$318,48,FALSE)),"",VLOOKUP($B25,'[1]1718  Exp_Rev Access'!$F$7:$GK$318,48,FALSE))</f>
        <v>201669.55</v>
      </c>
      <c r="BH25" s="90">
        <f>IF(ISNA(VLOOKUP($B25,'[1]1718  Exp_Rev Access'!$F$7:$GK$318,49,FALSE)),"",VLOOKUP($B25,'[1]1718  Exp_Rev Access'!$F$7:$GK$318,49,FALSE))</f>
        <v>20292.87</v>
      </c>
      <c r="BI25" s="90">
        <f>IF(ISNA(VLOOKUP($B25,'[1]1718  Exp_Rev Access'!$F$7:$GK$318,50,FALSE)),"",VLOOKUP($B25,'[1]1718  Exp_Rev Access'!$F$7:$GK$318,50,FALSE))</f>
        <v>0</v>
      </c>
      <c r="BJ25" s="90">
        <f>IF(ISNA(VLOOKUP($B25,'[1]1718  Exp_Rev Access'!$F$7:$GK$318,51,FALSE)),"",VLOOKUP($B25,'[1]1718  Exp_Rev Access'!$F$7:$GK$318,51,FALSE))</f>
        <v>12966.21</v>
      </c>
      <c r="BK25" s="90">
        <f>IF(ISNA(VLOOKUP($B25,'[1]1718  Exp_Rev Access'!$F$7:$GK$318,52,FALSE)),"",VLOOKUP($B25,'[1]1718  Exp_Rev Access'!$F$7:$GK$318,52,FALSE))</f>
        <v>461515.93</v>
      </c>
      <c r="BL25" s="90">
        <f>IF(ISNA(VLOOKUP($B25,'[1]1718  Exp_Rev Access'!$F$7:$GK$318,53,FALSE)),"",VLOOKUP($B25,'[1]1718  Exp_Rev Access'!$F$7:$GK$318,53,FALSE))</f>
        <v>0</v>
      </c>
      <c r="BM25" s="90">
        <f>IF(ISNA(VLOOKUP($B25,'[1]1718  Exp_Rev Access'!$F$7:$GK$318,54,FALSE)),"",VLOOKUP($B25,'[1]1718  Exp_Rev Access'!$F$7:$GK$318,54,FALSE))</f>
        <v>0</v>
      </c>
      <c r="BN25" s="90">
        <f>IF(ISNA(VLOOKUP($B25,'[1]1718  Exp_Rev Access'!$F$7:$GK$318,55,FALSE)),"",VLOOKUP($B25,'[1]1718  Exp_Rev Access'!$F$7:$GK$318,55,FALSE))</f>
        <v>0</v>
      </c>
      <c r="BO25" s="90">
        <f>IF(ISNA(VLOOKUP($B25,'[1]1718  Exp_Rev Access'!$F$7:$GK$318,56,FALSE)),"",VLOOKUP($B25,'[1]1718  Exp_Rev Access'!$F$7:$GK$318,56,FALSE))</f>
        <v>0</v>
      </c>
      <c r="BP25" s="90">
        <f>IF(ISNA(VLOOKUP($B25,'[1]1718  Exp_Rev Access'!$F$7:$GK$318,57,FALSE)),"",VLOOKUP($B25,'[1]1718  Exp_Rev Access'!$F$7:$GK$318,57,FALSE))</f>
        <v>0</v>
      </c>
      <c r="BQ25" s="90">
        <f>IF(ISNA(VLOOKUP($B25,'[1]1718  Exp_Rev Access'!$F$7:$GK$318,58,FALSE)),"",VLOOKUP($B25,'[1]1718  Exp_Rev Access'!$F$7:$GK$318,58,FALSE))</f>
        <v>0</v>
      </c>
      <c r="BR25" s="90">
        <f>IF(ISNA(VLOOKUP($B25,'[1]1718  Exp_Rev Access'!$F$7:$GK$318,59,FALSE)),"",VLOOKUP($B25,'[1]1718  Exp_Rev Access'!$F$7:$GK$318,59,FALSE))</f>
        <v>0</v>
      </c>
      <c r="BS25" s="90">
        <f>IF(ISNA(VLOOKUP($B25,'[1]1718  Exp_Rev Access'!$F$7:$GK$318,60,FALSE)),"",VLOOKUP($B25,'[1]1718  Exp_Rev Access'!$F$7:$GK$318,60,FALSE))</f>
        <v>0</v>
      </c>
      <c r="BT25" s="90">
        <f>IF(ISNA(VLOOKUP($B25,'[1]1718  Exp_Rev Access'!$F$7:$GK$318,61,FALSE)),"",VLOOKUP($B25,'[1]1718  Exp_Rev Access'!$F$7:$GK$318,61,FALSE))</f>
        <v>0</v>
      </c>
      <c r="BU25" s="90">
        <f>IF(ISNA(VLOOKUP($B25,'[1]1718  Exp_Rev Access'!$F$7:$GK$318,62,FALSE)),"",VLOOKUP($B25,'[1]1718  Exp_Rev Access'!$F$7:$GK$318,62,FALSE))</f>
        <v>0</v>
      </c>
      <c r="BV25" s="56">
        <f t="shared" si="35"/>
        <v>2205441.1500000004</v>
      </c>
      <c r="BW25" s="92">
        <f t="shared" si="81"/>
        <v>0.18377690700391969</v>
      </c>
      <c r="BX25" s="71">
        <f t="shared" si="82"/>
        <v>2502.0887978762025</v>
      </c>
      <c r="BY25" s="90">
        <f>IF(ISNA(VLOOKUP($B25,'[1]1718  Exp_Rev Access'!$F$7:$GK$318,64,FALSE)),"",VLOOKUP($B25,'[1]1718  Exp_Rev Access'!$F$7:$GK$318,64,FALSE))</f>
        <v>0</v>
      </c>
      <c r="BZ25" s="90">
        <f>IF(ISNA(VLOOKUP($B25,'[1]1718  Exp_Rev Access'!$F$7:$GK$318,65,FALSE)),"",VLOOKUP($B25,'[1]1718  Exp_Rev Access'!$F$7:$GK$318,65,FALSE))</f>
        <v>0</v>
      </c>
      <c r="CA25" s="90">
        <f>IF(ISNA(VLOOKUP($B25,'[1]1718  Exp_Rev Access'!$F$7:$GK$318,66,FALSE)),"",VLOOKUP($B25,'[1]1718  Exp_Rev Access'!$F$7:$GK$318,66,FALSE))</f>
        <v>0</v>
      </c>
      <c r="CB25" s="90">
        <f>IF(ISNA(VLOOKUP($B25,'[1]1718  Exp_Rev Access'!$F$7:$GK$318,67,FALSE)),"",VLOOKUP($B25,'[1]1718  Exp_Rev Access'!$F$7:$GK$318,67,FALSE))</f>
        <v>0</v>
      </c>
      <c r="CC25" s="90">
        <f>IF(ISNA(VLOOKUP($B25,'[1]1718  Exp_Rev Access'!$F$7:$GK$318,68,FALSE)),"",VLOOKUP($B25,'[1]1718  Exp_Rev Access'!$F$7:$GK$318,68,FALSE))</f>
        <v>0</v>
      </c>
      <c r="CD25" s="90">
        <f>IF(ISNA(VLOOKUP($B25,'[1]1718  Exp_Rev Access'!$F$7:$GK$318,69,FALSE)),"",VLOOKUP($B25,'[1]1718  Exp_Rev Access'!$F$7:$GK$318,69,FALSE))</f>
        <v>0</v>
      </c>
      <c r="CE25" s="56">
        <f t="shared" si="36"/>
        <v>0</v>
      </c>
      <c r="CF25" s="92">
        <f t="shared" si="25"/>
        <v>0</v>
      </c>
      <c r="CG25" s="78">
        <f t="shared" si="46"/>
        <v>0</v>
      </c>
      <c r="CH25" s="90">
        <f>IF(ISNA(VLOOKUP($B25,'[1]1718  Exp_Rev Access'!$F$7:$GK$318,$CH$2,FALSE)),"",VLOOKUP($B25,'[1]1718  Exp_Rev Access'!$F$7:$GK$318,$CH$2,FALSE))</f>
        <v>0</v>
      </c>
      <c r="CI25" s="90">
        <f>IF(ISNA(VLOOKUP($B25,'[1]1718  Exp_Rev Access'!$F$7:$GK$318,$CI$2,FALSE)),"",VLOOKUP($B25,'[1]1718  Exp_Rev Access'!$F$7:$GK$318,$CI$2,FALSE))</f>
        <v>0</v>
      </c>
      <c r="CJ25" s="90">
        <f>IF(ISNA(VLOOKUP($B25,'[1]1718  Exp_Rev Access'!$F$7:$GK$318,$CJ$2,FALSE)),"",VLOOKUP($B25,'[1]1718  Exp_Rev Access'!$F$7:$GK$318,$CJ$2,FALSE))</f>
        <v>0</v>
      </c>
      <c r="CK25" s="90">
        <f>IF(ISNA(VLOOKUP($B25,'[1]1718  Exp_Rev Access'!$F$7:$GK$318,$CK$2,FALSE)),"",VLOOKUP($B25,'[1]1718  Exp_Rev Access'!$F$7:$GK$318,$CK$2,FALSE))</f>
        <v>0</v>
      </c>
      <c r="CL25" s="90">
        <f>IF(ISNA(VLOOKUP($B25,'[1]1718  Exp_Rev Access'!$F$7:$GK$318,$CL$2,FALSE)),"",VLOOKUP($B25,'[1]1718  Exp_Rev Access'!$F$7:$GK$318,$CL$2,FALSE))</f>
        <v>0</v>
      </c>
      <c r="CM25" s="90">
        <f>IF(ISNA(VLOOKUP($B25,'[1]1718  Exp_Rev Access'!$F$7:$GK$318,$CM$2,FALSE)),"",VLOOKUP($B25,'[1]1718  Exp_Rev Access'!$F$7:$GK$318,$CM$2,FALSE))</f>
        <v>0</v>
      </c>
      <c r="CN25" s="90">
        <f>IF(ISNA(VLOOKUP($B25,'[1]1718  Exp_Rev Access'!$F$7:$GK$318,$CN$2,FALSE)),"",VLOOKUP($B25,'[1]1718  Exp_Rev Access'!$F$7:$GK$318,$CN$2,FALSE))</f>
        <v>0</v>
      </c>
      <c r="CO25" s="90">
        <f>IF(ISNA(VLOOKUP($B25,'[1]1718  Exp_Rev Access'!$F$7:$GK$318,$CO$2,FALSE)),"",VLOOKUP($B25,'[1]1718  Exp_Rev Access'!$F$7:$GK$318,$CO$2,FALSE))</f>
        <v>0</v>
      </c>
      <c r="CP25" s="90">
        <f>IF(ISNA(VLOOKUP($B25,'[1]1718  Exp_Rev Access'!$F$7:$GK$318,$CP$2,FALSE)),"",VLOOKUP($B25,'[1]1718  Exp_Rev Access'!$F$7:$GK$318,$CP$2,FALSE))</f>
        <v>0</v>
      </c>
      <c r="CQ25" s="90">
        <f>IF(ISNA(VLOOKUP($B25,'[1]1718  Exp_Rev Access'!$F$7:$GK$318,$CQ$2,FALSE)),"",VLOOKUP($B25,'[1]1718  Exp_Rev Access'!$F$7:$GK$318,$CQ$2,FALSE))</f>
        <v>220732.03</v>
      </c>
      <c r="CR25" s="90">
        <f>IF(ISNA(VLOOKUP($B25,'[1]1718  Exp_Rev Access'!$F$7:$GK$318,$CR$2,FALSE)),"",VLOOKUP($B25,'[1]1718  Exp_Rev Access'!$F$7:$GK$318,$CR$2,FALSE))</f>
        <v>0</v>
      </c>
      <c r="CS25" s="90">
        <f>IF(ISNA(VLOOKUP($B25,'[1]1718  Exp_Rev Access'!$F$7:$GK$318,$CS$2,FALSE)),"",VLOOKUP($B25,'[1]1718  Exp_Rev Access'!$F$7:$GK$318,$CS$2,FALSE))</f>
        <v>5034</v>
      </c>
      <c r="CT25" s="90">
        <f>IF(ISNA(VLOOKUP($B25,'[1]1718  Exp_Rev Access'!$F$7:$GK$318,$CT$2,FALSE)),"",VLOOKUP($B25,'[1]1718  Exp_Rev Access'!$F$7:$GK$318,$CT$2,FALSE))</f>
        <v>0</v>
      </c>
      <c r="CU25" s="90">
        <f>IF(ISNA(VLOOKUP($B25,'[1]1718  Exp_Rev Access'!$F$7:$GK$318,$CU$2,FALSE)),"",VLOOKUP($B25,'[1]1718  Exp_Rev Access'!$F$7:$GK$318,$CU$2,FALSE))</f>
        <v>190907.47</v>
      </c>
      <c r="CV25" s="90">
        <f>IF(ISNA(VLOOKUP($B25,'[1]1718  Exp_Rev Access'!$F$7:$GK$318,$CV$2,FALSE)),"",VLOOKUP($B25,'[1]1718  Exp_Rev Access'!$F$7:$GK$318,$CV$2,FALSE))</f>
        <v>41234</v>
      </c>
      <c r="CW25" s="90">
        <f>IF(ISNA(VLOOKUP($B25,'[1]1718  Exp_Rev Access'!$F$7:$GK$318,$CW$2,FALSE)),"",VLOOKUP($B25,'[1]1718  Exp_Rev Access'!$F$7:$GK$318,$CW$2,FALSE))</f>
        <v>0</v>
      </c>
      <c r="CX25" s="90">
        <f>IF(ISNA(VLOOKUP($B25,'[1]1718  Exp_Rev Access'!$F$7:$GK$318,$CX$2,FALSE)),"",VLOOKUP($B25,'[1]1718  Exp_Rev Access'!$F$7:$GK$318,$CX$2,FALSE))</f>
        <v>0</v>
      </c>
      <c r="CY25" s="90">
        <f>IF(ISNA(VLOOKUP($B25,'[1]1718  Exp_Rev Access'!$F$7:$GK$318,$CY$2,FALSE)),"",VLOOKUP($B25,'[1]1718  Exp_Rev Access'!$F$7:$GK$318,$CY$2,FALSE))</f>
        <v>0</v>
      </c>
      <c r="CZ25" s="90">
        <f>IF(ISNA(VLOOKUP($B25,'[1]1718  Exp_Rev Access'!$F$7:$GK$318,$CZ$2,FALSE)),"",VLOOKUP($B25,'[1]1718  Exp_Rev Access'!$F$7:$GK$318,$CZ$2,FALSE))</f>
        <v>0</v>
      </c>
      <c r="DA25" s="90">
        <f>IF(ISNA(VLOOKUP($B25,'[1]1718  Exp_Rev Access'!$F$7:$GK$318,$DA$2,FALSE)),"",VLOOKUP($B25,'[1]1718  Exp_Rev Access'!$F$7:$GK$318,$DA$2,FALSE))</f>
        <v>0</v>
      </c>
      <c r="DB25" s="90">
        <f>IF(ISNA(VLOOKUP($B25,'[1]1718  Exp_Rev Access'!$F$7:$GK$318,$DB$2,FALSE)),"",VLOOKUP($B25,'[1]1718  Exp_Rev Access'!$F$7:$GK$318,$DB$2,FALSE))</f>
        <v>20972.639999999999</v>
      </c>
      <c r="DC25" s="90">
        <f>IF(ISNA(VLOOKUP($B25,'[1]1718  Exp_Rev Access'!$F$7:$GK$318,$DC$2,FALSE)),"",VLOOKUP($B25,'[1]1718  Exp_Rev Access'!$F$7:$GK$318,$DC$2,FALSE))</f>
        <v>0</v>
      </c>
      <c r="DD25" s="90">
        <f>IF(ISNA(VLOOKUP($B25,'[1]1718  Exp_Rev Access'!$F$7:$GK$318,$DD$2,FALSE)),"",VLOOKUP($B25,'[1]1718  Exp_Rev Access'!$F$7:$GK$318,$DD$2,FALSE))</f>
        <v>0</v>
      </c>
      <c r="DE25" s="90">
        <f>IF(ISNA(VLOOKUP($B25,'[1]1718  Exp_Rev Access'!$F$7:$GK$318,$DE$2,FALSE)),"",VLOOKUP($B25,'[1]1718  Exp_Rev Access'!$F$7:$GK$318,$DE$2,FALSE))</f>
        <v>0</v>
      </c>
      <c r="DF25" s="90">
        <f>IF(ISNA(VLOOKUP($B25,'[1]1718  Exp_Rev Access'!$F$7:$GK$318,$DF$2,FALSE)),"",VLOOKUP($B25,'[1]1718  Exp_Rev Access'!$F$7:$GK$318,$DF$2,FALSE))</f>
        <v>0</v>
      </c>
      <c r="DG25" s="90">
        <f>IF(ISNA(VLOOKUP($B25,'[1]1718  Exp_Rev Access'!$F$7:$GK$318,$DG$2,FALSE)),"",VLOOKUP($B25,'[1]1718  Exp_Rev Access'!$F$7:$GK$318,$DG$2,FALSE))</f>
        <v>0</v>
      </c>
      <c r="DH25" s="90">
        <f>IF(ISNA(VLOOKUP($B25,'[1]1718  Exp_Rev Access'!$F$7:$GK$318,$DH$2,FALSE)),"",VLOOKUP($B25,'[1]1718  Exp_Rev Access'!$F$7:$GK$318,$DH$2,FALSE))</f>
        <v>0</v>
      </c>
      <c r="DI25" s="90">
        <f>IF(ISNA(VLOOKUP($B25,'[1]1718  Exp_Rev Access'!$F$7:$GK$318,$DI$2,FALSE)),"",VLOOKUP($B25,'[1]1718  Exp_Rev Access'!$F$7:$GK$318,$DI$2,FALSE))</f>
        <v>382179.35</v>
      </c>
      <c r="DJ25" s="90">
        <f>IF(ISNA(VLOOKUP($B25,'[1]1718  Exp_Rev Access'!$F$7:$GK$318,$DJ$2,FALSE)),"",VLOOKUP($B25,'[1]1718  Exp_Rev Access'!$F$7:$GK$318,$DJ$2,FALSE))</f>
        <v>0</v>
      </c>
      <c r="DK25" s="90">
        <f>IF(ISNA(VLOOKUP($B25,'[1]1718  Exp_Rev Access'!$F$7:$GK$318,$DK$2,FALSE)),"",VLOOKUP($B25,'[1]1718  Exp_Rev Access'!$F$7:$GK$318,$DK$2,FALSE))</f>
        <v>0</v>
      </c>
      <c r="DL25" s="90">
        <f>IF(ISNA(VLOOKUP($B25,'[1]1718  Exp_Rev Access'!$F$7:$GK$318,$DL$2,FALSE)),"",VLOOKUP($B25,'[1]1718  Exp_Rev Access'!$F$7:$GK$318,$DL$2,FALSE))</f>
        <v>0</v>
      </c>
      <c r="DM25" s="90">
        <f>IF(ISNA(VLOOKUP($B25,'[1]1718  Exp_Rev Access'!$F$7:$GK$318,$DM$2,FALSE)),"",VLOOKUP($B25,'[1]1718  Exp_Rev Access'!$F$7:$GK$318,$DM$2,FALSE))</f>
        <v>0</v>
      </c>
      <c r="DN25" s="90">
        <f>IF(ISNA(VLOOKUP($B25,'[1]1718  Exp_Rev Access'!$F$7:$GK$318,$DN$2,FALSE)),"",VLOOKUP($B25,'[1]1718  Exp_Rev Access'!$F$7:$GK$318,$DN$2,FALSE))</f>
        <v>0</v>
      </c>
      <c r="DO25" s="90">
        <f>IF(ISNA(VLOOKUP($B25,'[1]1718  Exp_Rev Access'!$F$7:$GK$318,$DO$2,FALSE)),"",VLOOKUP($B25,'[1]1718  Exp_Rev Access'!$F$7:$GK$318,$DO$2,FALSE))</f>
        <v>0</v>
      </c>
      <c r="DP25" s="90">
        <f>IF(ISNA(VLOOKUP($B25,'[1]1718  Exp_Rev Access'!$F$7:$GK$318,$DP$2,FALSE)),"",VLOOKUP($B25,'[1]1718  Exp_Rev Access'!$F$7:$GK$318,$DP$2,FALSE))</f>
        <v>0</v>
      </c>
      <c r="DQ25" s="90">
        <f>IF(ISNA(VLOOKUP($B25,'[1]1718  Exp_Rev Access'!$F$7:$GK$318,$DQ$2,FALSE)),"",VLOOKUP($B25,'[1]1718  Exp_Rev Access'!$F$7:$GK$318,$DQ$2,FALSE))</f>
        <v>0</v>
      </c>
      <c r="DR25" s="90">
        <f>IF(ISNA(VLOOKUP($B25,'[1]1718  Exp_Rev Access'!$F$7:$GK$318,$DR$2,FALSE)),"",VLOOKUP($B25,'[1]1718  Exp_Rev Access'!$F$7:$GK$318,$DR$2,FALSE))</f>
        <v>0</v>
      </c>
      <c r="DS25" s="90">
        <f>IF(ISNA(VLOOKUP($B25,'[1]1718  Exp_Rev Access'!$F$7:$GK$318,$DS$2,FALSE)),"",VLOOKUP($B25,'[1]1718  Exp_Rev Access'!$F$7:$GK$318,$DS$2,FALSE))</f>
        <v>0</v>
      </c>
      <c r="DT25" s="90">
        <f>IF(ISNA(VLOOKUP($B25,'[1]1718  Exp_Rev Access'!$F$7:$GK$318,$DT$2,FALSE)),"",VLOOKUP($B25,'[1]1718  Exp_Rev Access'!$F$7:$GK$318,$DT$2,FALSE))</f>
        <v>0</v>
      </c>
      <c r="DU25" s="90">
        <f>IF(ISNA(VLOOKUP($B25,'[1]1718  Exp_Rev Access'!$F$7:$GK$318,$DU$2,FALSE)),"",VLOOKUP($B25,'[1]1718  Exp_Rev Access'!$F$7:$GK$318,$DU$2,FALSE))</f>
        <v>0</v>
      </c>
      <c r="DV25" s="90">
        <f>IF(ISNA(VLOOKUP($B25,'[1]1718  Exp_Rev Access'!$F$7:$GK$318,$DV$2,FALSE)),"",VLOOKUP($B25,'[1]1718  Exp_Rev Access'!$F$7:$GK$318,$DV$2,FALSE))</f>
        <v>0</v>
      </c>
      <c r="DW25" s="90">
        <f>IF(ISNA(VLOOKUP($B25,'[1]1718  Exp_Rev Access'!$F$7:$GK$318,$DW$2,FALSE)),"",VLOOKUP($B25,'[1]1718  Exp_Rev Access'!$F$7:$GK$318,$DW$2,FALSE))</f>
        <v>0</v>
      </c>
      <c r="DX25" s="90">
        <f>IF(ISNA(VLOOKUP($B25,'[1]1718  Exp_Rev Access'!$F$7:$GK$318,$DX$2,FALSE)),"",VLOOKUP($B25,'[1]1718  Exp_Rev Access'!$F$7:$GK$318,$DX$2,FALSE))</f>
        <v>0</v>
      </c>
      <c r="DY25" s="90">
        <f>IF(ISNA(VLOOKUP($B25,'[1]1718  Exp_Rev Access'!$F$7:$GK$318,$DY$2,FALSE)),"",VLOOKUP($B25,'[1]1718  Exp_Rev Access'!$F$7:$GK$318,$DY$2,FALSE))</f>
        <v>0</v>
      </c>
      <c r="DZ25" s="90">
        <f>IF(ISNA(VLOOKUP($B25,'[1]1718  Exp_Rev Access'!$F$7:$GK$318,$DZ$2,FALSE)),"",VLOOKUP($B25,'[1]1718  Exp_Rev Access'!$F$7:$GK$318,$DZ$2,FALSE))</f>
        <v>0</v>
      </c>
      <c r="EA25" s="90">
        <f>IF(ISNA(VLOOKUP($B25,'[1]1718  Exp_Rev Access'!$F$7:$GK$318,$EA$2,FALSE)),"",VLOOKUP($B25,'[1]1718  Exp_Rev Access'!$F$7:$GK$318,$EA$2,FALSE))</f>
        <v>0</v>
      </c>
      <c r="EB25" s="90">
        <f>IF(ISNA(VLOOKUP($B25,'[1]1718  Exp_Rev Access'!$F$7:$GK$318,$EB$2,FALSE)),"",VLOOKUP($B25,'[1]1718  Exp_Rev Access'!$F$7:$GK$318,$EB$2,FALSE))</f>
        <v>0</v>
      </c>
      <c r="EC25" s="90">
        <f>IF(ISNA(VLOOKUP($B25,'[1]1718  Exp_Rev Access'!$F$7:$GK$318,$EC$2,FALSE)),"",VLOOKUP($B25,'[1]1718  Exp_Rev Access'!$F$7:$GK$318,$EC$2,FALSE))</f>
        <v>0</v>
      </c>
      <c r="ED25" s="90">
        <f>IF(ISNA(VLOOKUP($B25,'[1]1718  Exp_Rev Access'!$F$7:$GK$318,$ED$2,FALSE)),"",VLOOKUP($B25,'[1]1718  Exp_Rev Access'!$F$7:$GK$318,$ED$2,FALSE))</f>
        <v>0</v>
      </c>
      <c r="EE25" s="90">
        <f>IF(ISNA(VLOOKUP($B25,'[1]1718  Exp_Rev Access'!$F$7:$GK$318,$EE$2,FALSE)),"",VLOOKUP($B25,'[1]1718  Exp_Rev Access'!$F$7:$GK$318,$EE$2,FALSE))</f>
        <v>0</v>
      </c>
      <c r="EF25" s="90">
        <f>IF(ISNA(VLOOKUP($B25,'[1]1718  Exp_Rev Access'!$F$7:$GK$318,$EF$2,FALSE)),"",VLOOKUP($B25,'[1]1718  Exp_Rev Access'!$F$7:$GK$318,$EF$2,FALSE))</f>
        <v>0</v>
      </c>
      <c r="EG25" s="90">
        <f>IF(ISNA(VLOOKUP($B25,'[1]1718  Exp_Rev Access'!$F$7:$GK$318,$EG$2,FALSE)),"",VLOOKUP($B25,'[1]1718  Exp_Rev Access'!$F$7:$GK$318,$EG$2,FALSE))</f>
        <v>0</v>
      </c>
      <c r="EH25" s="90">
        <f>IF(ISNA(VLOOKUP($B25,'[1]1718  Exp_Rev Access'!$F$7:$GK$318,$EH$2,FALSE)),"",VLOOKUP($B25,'[1]1718  Exp_Rev Access'!$F$7:$GK$318,$EH$2,FALSE))</f>
        <v>0</v>
      </c>
      <c r="EI25" s="90">
        <f>IF(ISNA(VLOOKUP($B25,'[1]1718  Exp_Rev Access'!$F$7:$GK$318,$EI$2,FALSE)),"",VLOOKUP($B25,'[1]1718  Exp_Rev Access'!$F$7:$GK$318,$EI$2,FALSE))</f>
        <v>0</v>
      </c>
      <c r="EJ25" s="90">
        <f>IF(ISNA(VLOOKUP($B25,'[1]1718  Exp_Rev Access'!$F$7:$GK$318,$EJ$2,FALSE)),"",VLOOKUP($B25,'[1]1718  Exp_Rev Access'!$F$7:$GK$318,$EJ$2,FALSE))</f>
        <v>0</v>
      </c>
      <c r="EK25" s="90">
        <f>IF(ISNA(VLOOKUP($B25,'[1]1718  Exp_Rev Access'!$F$7:$GK$318,$EK$2,FALSE)),"",VLOOKUP($B25,'[1]1718  Exp_Rev Access'!$F$7:$GK$318,$EK$2,FALSE))</f>
        <v>0</v>
      </c>
      <c r="EL25" s="90">
        <f>IF(ISNA(VLOOKUP($B25,'[1]1718  Exp_Rev Access'!$F$7:$GK$318,$EL$2,FALSE)),"",VLOOKUP($B25,'[1]1718  Exp_Rev Access'!$F$7:$GK$318,$EL$2,FALSE))</f>
        <v>0</v>
      </c>
      <c r="EM25" s="90">
        <f>IF(ISNA(VLOOKUP($B25,'[1]1718  Exp_Rev Access'!$F$7:$GK$318,$EM$2,FALSE)),"",VLOOKUP($B25,'[1]1718  Exp_Rev Access'!$F$7:$GK$318,$EM$2,FALSE))</f>
        <v>0</v>
      </c>
      <c r="EN25" s="90">
        <f>IF(ISNA(VLOOKUP($B25,'[1]1718  Exp_Rev Access'!$F$7:$GK$318,$EN$2,FALSE)),"",VLOOKUP($B25,'[1]1718  Exp_Rev Access'!$F$7:$GK$318,$EN$2,FALSE))</f>
        <v>0</v>
      </c>
      <c r="EO25" s="90">
        <f>IF(ISNA(VLOOKUP($B25,'[1]1718  Exp_Rev Access'!$F$7:$GK$318,$EO$2,FALSE)),"",VLOOKUP($B25,'[1]1718  Exp_Rev Access'!$F$7:$GK$318,$EO$2,FALSE))</f>
        <v>0</v>
      </c>
      <c r="EP25" s="90">
        <f>IF(ISNA(VLOOKUP($B25,'[1]1718  Exp_Rev Access'!$F$7:$GK$318,$EP$2,FALSE)),"",VLOOKUP($B25,'[1]1718  Exp_Rev Access'!$F$7:$GK$318,$EP$2,FALSE))</f>
        <v>0</v>
      </c>
      <c r="EQ25" s="90">
        <f>IF(ISNA(VLOOKUP($B25,'[1]1718  Exp_Rev Access'!$F$7:$GK$318,$EQ$2,FALSE)),"",VLOOKUP($B25,'[1]1718  Exp_Rev Access'!$F$7:$GK$318,$EQ$2,FALSE))</f>
        <v>0</v>
      </c>
      <c r="ER25" s="90">
        <f>IF(ISNA(VLOOKUP($B25,'[1]1718  Exp_Rev Access'!$F$7:$GK$318,$ER$2,FALSE)),"",VLOOKUP($B25,'[1]1718  Exp_Rev Access'!$F$7:$GK$318,$ER$2,FALSE))</f>
        <v>0</v>
      </c>
      <c r="ES25" s="90">
        <f>IF(ISNA(VLOOKUP($B25,'[1]1718  Exp_Rev Access'!$F$7:$GK$318,$ES$2,FALSE)),"",VLOOKUP($B25,'[1]1718  Exp_Rev Access'!$F$7:$GK$318,$ES$2,FALSE))</f>
        <v>0</v>
      </c>
      <c r="ET25" s="90">
        <f>IF(ISNA(VLOOKUP($B25,'[1]1718  Exp_Rev Access'!$F$7:$GK$318,$ET$2,FALSE)),"",VLOOKUP($B25,'[1]1718  Exp_Rev Access'!$F$7:$GK$318,$ET$2,FALSE))</f>
        <v>0</v>
      </c>
      <c r="EU25" s="90">
        <f>IF(ISNA(VLOOKUP($B25,'[1]1718  Exp_Rev Access'!$F$7:$GK$318,$EU$2,FALSE)),"",VLOOKUP($B25,'[1]1718  Exp_Rev Access'!$F$7:$GK$318,$EU$2,FALSE))</f>
        <v>0</v>
      </c>
      <c r="EV25" s="90">
        <f>IF(ISNA(VLOOKUP($B25,'[1]1718  Exp_Rev Access'!$F$7:$GK$318,$EV$2,FALSE)),"",VLOOKUP($B25,'[1]1718  Exp_Rev Access'!$F$7:$GK$318,$EV$2,FALSE))</f>
        <v>21855.56</v>
      </c>
      <c r="EW25" s="90">
        <f>IF(ISNA(VLOOKUP($B25,'[1]1718  Exp_Rev Access'!$F$7:$GK$318,$EW$2,FALSE)),"",VLOOKUP($B25,'[1]1718  Exp_Rev Access'!$F$7:$GK$318,$EW$2,FALSE))</f>
        <v>0</v>
      </c>
      <c r="EX25" s="90">
        <f>IF(ISNA(VLOOKUP($B25,'[1]1718  Exp_Rev Access'!$F$7:$GK$318,$EX$2,FALSE)),"",VLOOKUP($B25,'[1]1718  Exp_Rev Access'!$F$7:$GK$318,$EX$2,FALSE))</f>
        <v>0</v>
      </c>
      <c r="EY25" s="90">
        <f>IF(ISNA(VLOOKUP($B25,'[1]1718  Exp_Rev Access'!$F$7:$GK$318,$EY$2,FALSE)),"",VLOOKUP($B25,'[1]1718  Exp_Rev Access'!$F$7:$GK$318,$EY$2,FALSE))</f>
        <v>0</v>
      </c>
      <c r="EZ25" s="90">
        <f>IF(ISNA(VLOOKUP($B25,'[1]1718  Exp_Rev Access'!$F$7:$GK$318,$EZ$2,FALSE)),"",VLOOKUP($B25,'[1]1718  Exp_Rev Access'!$F$7:$GK$318,$EZ$2,FALSE))</f>
        <v>0</v>
      </c>
      <c r="FA25" s="90">
        <f>IF(ISNA(VLOOKUP($B25,'[1]1718  Exp_Rev Access'!$F$7:$GK$318,$FA$2,FALSE)),"",VLOOKUP($B25,'[1]1718  Exp_Rev Access'!$F$7:$GK$318,$FA$2,FALSE))</f>
        <v>0</v>
      </c>
      <c r="FB25" s="90">
        <f>IF(ISNA(VLOOKUP($B25,'[1]1718  Exp_Rev Access'!$F$7:$GK$318,$FB$2,FALSE)),"",VLOOKUP($B25,'[1]1718  Exp_Rev Access'!$F$7:$GK$318,$FB$2,FALSE))</f>
        <v>0</v>
      </c>
      <c r="FC25" s="90">
        <f>IF(ISNA(VLOOKUP($B25,'[1]1718  Exp_Rev Access'!$F$7:$GK$318,$FC$2,FALSE)),"",VLOOKUP($B25,'[1]1718  Exp_Rev Access'!$F$7:$GK$318,$FC$2,FALSE))</f>
        <v>0</v>
      </c>
      <c r="FD25" s="90">
        <f>IF(ISNA(VLOOKUP($B25,'[1]1718  Exp_Rev Access'!$F$7:$GK$318,$FD$2,FALSE)),"",VLOOKUP($B25,'[1]1718  Exp_Rev Access'!$F$7:$GK$318,$FD$2,FALSE))</f>
        <v>0</v>
      </c>
      <c r="FE25" s="90">
        <f>IF(ISNA(VLOOKUP($B25,'[1]1718  Exp_Rev Access'!$F$7:$GK$318,$FE$2,FALSE)),"",VLOOKUP($B25,'[1]1718  Exp_Rev Access'!$F$7:$GK$318,$FE$2,FALSE))</f>
        <v>0</v>
      </c>
      <c r="FF25" s="90">
        <f>IF(ISNA(VLOOKUP($B25,'[1]1718  Exp_Rev Access'!$F$7:$GK$318,$FF$2,FALSE)),"",VLOOKUP($B25,'[1]1718  Exp_Rev Access'!$F$7:$GK$318,$FF$2,FALSE))</f>
        <v>0</v>
      </c>
      <c r="FG25" s="90">
        <f>IF(ISNA(VLOOKUP($B25,'[1]1718  Exp_Rev Access'!$F$7:$GK$318,$FG$2,FALSE)),"",VLOOKUP($B25,'[1]1718  Exp_Rev Access'!$F$7:$GK$318,$FG$2,FALSE))</f>
        <v>0</v>
      </c>
      <c r="FH25" s="90">
        <f>IF(ISNA(VLOOKUP($B25,'[1]1718  Exp_Rev Access'!$F$7:$GK$318,$FH$2,FALSE)),"",VLOOKUP($B25,'[1]1718  Exp_Rev Access'!$F$7:$GK$318,$FH$2,FALSE))</f>
        <v>0</v>
      </c>
      <c r="FI25" s="90">
        <f>IF(ISNA(VLOOKUP($B25,'[1]1718  Exp_Rev Access'!$F$7:$GK$318,$FI$2,FALSE)),"",VLOOKUP($B25,'[1]1718  Exp_Rev Access'!$F$7:$GK$318,$FI$2,FALSE))</f>
        <v>0</v>
      </c>
      <c r="FJ25" s="90">
        <f>IF(ISNA(VLOOKUP($B25,'[1]1718  Exp_Rev Access'!$F$7:$GK$318,$FJ$2,FALSE)),"",VLOOKUP($B25,'[1]1718  Exp_Rev Access'!$F$7:$GK$318,$FJ$2,FALSE))</f>
        <v>0</v>
      </c>
      <c r="FK25" s="90">
        <f>IF(ISNA(VLOOKUP($B25,'[1]1718  Exp_Rev Access'!$F$7:$GK$318,$FK$2,FALSE)),"",VLOOKUP($B25,'[1]1718  Exp_Rev Access'!$F$7:$GK$318,$FK$2,FALSE))</f>
        <v>0</v>
      </c>
      <c r="FL25" s="90">
        <f>IF(ISNA(VLOOKUP($B25,'[1]1718  Exp_Rev Access'!$F$7:$GK$318,$FL$2,FALSE)),"",VLOOKUP($B25,'[1]1718  Exp_Rev Access'!$F$7:$GK$318,$FL$2,FALSE))</f>
        <v>0</v>
      </c>
      <c r="FM25" s="90">
        <f>IF(ISNA(VLOOKUP($B25,'[1]1718  Exp_Rev Access'!$F$7:$GK$318,$FM$2,FALSE)),"",VLOOKUP($B25,'[1]1718  Exp_Rev Access'!$F$7:$GK$318,$FM$2,FALSE))</f>
        <v>0</v>
      </c>
      <c r="FN25" s="90">
        <f>IF(ISNA(VLOOKUP($B25,'[1]1718  Exp_Rev Access'!$F$7:$GK$318,$FN$2,FALSE)),"",VLOOKUP($B25,'[1]1718  Exp_Rev Access'!$F$7:$GK$318,$FN$2,FALSE))</f>
        <v>0</v>
      </c>
      <c r="FO25" s="90">
        <f>IF(ISNA(VLOOKUP($B25,'[1]1718  Exp_Rev Access'!$F$7:$GK$318,$FO$2,FALSE)),"",VLOOKUP($B25,'[1]1718  Exp_Rev Access'!$F$7:$GK$318,$FO$2,FALSE))</f>
        <v>2395.17</v>
      </c>
      <c r="FP25" s="90">
        <f>IF(ISNA(VLOOKUP($B25,'[1]1718  Exp_Rev Access'!$F$7:$GK$318,$FP$2,FALSE)),"",VLOOKUP($B25,'[1]1718  Exp_Rev Access'!$F$7:$GK$318,$FP$2,FALSE))</f>
        <v>0</v>
      </c>
      <c r="FQ25" s="90">
        <f>IF(ISNA(VLOOKUP($B25,'[1]1718  Exp_Rev Access'!$F$7:$GK$318,$FQ$2,FALSE)),"",VLOOKUP($B25,'[1]1718  Exp_Rev Access'!$F$7:$GK$318,$FQ$2,FALSE))</f>
        <v>0</v>
      </c>
      <c r="FR25" s="90">
        <f>IF(ISNA(VLOOKUP($B25,'[1]1718  Exp_Rev Access'!$F$7:$GK$318,$FR$2,FALSE)),"",VLOOKUP($B25,'[1]1718  Exp_Rev Access'!$F$7:$GK$318,$FR$2,FALSE))</f>
        <v>39019.519999999997</v>
      </c>
      <c r="FS25" s="56">
        <f t="shared" si="83"/>
        <v>924329.74000000011</v>
      </c>
      <c r="FT25" s="92">
        <f t="shared" si="84"/>
        <v>7.7023347763751152E-2</v>
      </c>
      <c r="FU25" s="94">
        <f t="shared" si="85"/>
        <v>1048.6587175530949</v>
      </c>
      <c r="FV25" s="95">
        <f>IF(ISNA(VLOOKUP($B25,'[1]1718  Exp_Rev Access'!$F$7:$GK$318,$FV$2,FALSE)),"",VLOOKUP($B25,'[1]1718  Exp_Rev Access'!$F$7:$GK$318,$FV$2,FALSE))</f>
        <v>0</v>
      </c>
      <c r="FW25" s="95">
        <f>IF(ISNA(VLOOKUP($B25,'[1]1718  Exp_Rev Access'!$F$7:$GK$318,$FW$2,FALSE)),"",VLOOKUP($B25,'[1]1718  Exp_Rev Access'!$F$7:$GK$318,$FW$2,FALSE))</f>
        <v>0</v>
      </c>
      <c r="FX25" s="95">
        <f>IF(ISNA(VLOOKUP($B25,'[1]1718  Exp_Rev Access'!$F$7:$GK$318,$FX$2,FALSE)),"",VLOOKUP($B25,'[1]1718  Exp_Rev Access'!$F$7:$GK$318,$FX$2,FALSE))</f>
        <v>0</v>
      </c>
      <c r="FY25" s="95">
        <f>IF(ISNA(VLOOKUP($B25,'[1]1718  Exp_Rev Access'!$F$7:$GK$318,$FY$2,FALSE)),"",VLOOKUP($B25,'[1]1718  Exp_Rev Access'!$F$7:$GK$318,$FY$2,FALSE))</f>
        <v>0</v>
      </c>
      <c r="FZ25" s="95">
        <f>IF(ISNA(VLOOKUP($B25,'[1]1718  Exp_Rev Access'!$F$7:$GK$318,$FZ$2,FALSE)),"",VLOOKUP($B25,'[1]1718  Exp_Rev Access'!$F$7:$GK$318,$FZ$2,FALSE))</f>
        <v>0</v>
      </c>
      <c r="GA25" s="95">
        <f>IF(ISNA(VLOOKUP($B25,'[1]1718  Exp_Rev Access'!$F$7:$GK$318,$GA$2,FALSE)),"",VLOOKUP($B25,'[1]1718  Exp_Rev Access'!$F$7:$GK$318,$GA$2,FALSE))</f>
        <v>0</v>
      </c>
      <c r="GB25" s="95">
        <f>IF(ISNA(VLOOKUP($B25,'[1]1718  Exp_Rev Access'!$F$7:$GK$318,$GB$2,FALSE)),"",VLOOKUP($B25,'[1]1718  Exp_Rev Access'!$F$7:$GK$318,$GB$2,FALSE))</f>
        <v>0</v>
      </c>
      <c r="GC25" s="95">
        <f>IF(ISNA(VLOOKUP($B25,'[1]1718  Exp_Rev Access'!$F$7:$GK$318,$GC$2,FALSE)),"",VLOOKUP($B25,'[1]1718  Exp_Rev Access'!$F$7:$GK$318,$GC$2,FALSE))</f>
        <v>0</v>
      </c>
      <c r="GD25" s="95">
        <f>IF(ISNA(VLOOKUP($B25,'[1]1718  Exp_Rev Access'!$F$7:$GK$318,$GD$2,FALSE)),"",VLOOKUP($B25,'[1]1718  Exp_Rev Access'!$F$7:$GK$318,$GD$2,FALSE))</f>
        <v>0</v>
      </c>
      <c r="GE25" s="95">
        <f>IF(ISNA(VLOOKUP($B25,'[1]1718  Exp_Rev Access'!$F$7:$GK$318,$GE$2,FALSE)),"",VLOOKUP($B25,'[1]1718  Exp_Rev Access'!$F$7:$GK$318,$GE$2,FALSE))</f>
        <v>0</v>
      </c>
      <c r="GF25" s="95">
        <f>IF(ISNA(VLOOKUP($B25,'[1]1718  Exp_Rev Access'!$F$7:$GK$318,$GF$2,FALSE)),"",VLOOKUP($B25,'[1]1718  Exp_Rev Access'!$F$7:$GK$318,$GF$2,FALSE))</f>
        <v>0</v>
      </c>
      <c r="GG25" s="95">
        <f>IF(ISNA(VLOOKUP($B25,'[1]1718  Exp_Rev Access'!$F$7:$GK$318,$GG$2,FALSE)),"",VLOOKUP($B25,'[1]1718  Exp_Rev Access'!$F$7:$GK$318,$GG$2,FALSE))</f>
        <v>0</v>
      </c>
      <c r="GH25" s="95">
        <f>IF(ISNA(VLOOKUP($B25,'[1]1718  Exp_Rev Access'!$F$7:$GK$318,$GH$2,FALSE)),"",VLOOKUP($B25,'[1]1718  Exp_Rev Access'!$F$7:$GK$318,$GH$2,FALSE))</f>
        <v>0</v>
      </c>
      <c r="GI25" s="95">
        <f>IF(ISNA(VLOOKUP($B25,'[1]1718  Exp_Rev Access'!$F$7:$GK$318,$GI$2,FALSE)),"",VLOOKUP($B25,'[1]1718  Exp_Rev Access'!$F$7:$GK$318,$GI$2,FALSE))</f>
        <v>0</v>
      </c>
      <c r="GJ25" s="95">
        <f>IF(ISNA(VLOOKUP($B25,'[1]1718  Exp_Rev Access'!$F$7:$GK$318,$GJ$2,FALSE)),"",VLOOKUP($B25,'[1]1718  Exp_Rev Access'!$F$7:$GK$318,$GJ$2,FALSE))</f>
        <v>0</v>
      </c>
      <c r="GK25" s="95">
        <f>IF(ISNA(VLOOKUP($B25,'[1]1718  Exp_Rev Access'!$F$7:$GK$318,$GK$2,FALSE)),"",VLOOKUP($B25,'[1]1718  Exp_Rev Access'!$F$7:$GK$318,$GK$2,FALSE))</f>
        <v>6512</v>
      </c>
      <c r="GL25" s="95">
        <f>IF(ISNA(VLOOKUP($B25,'[1]1718  Exp_Rev Access'!$F$7:$GK$318,$GL$2,FALSE)),"",VLOOKUP($B25,'[1]1718  Exp_Rev Access'!$F$7:$GK$318,$GL$2,FALSE))</f>
        <v>0</v>
      </c>
      <c r="GM25" s="95">
        <f>IF(ISNA(VLOOKUP($B25,'[1]1718  Exp_Rev Access'!$F$7:$GK$318,$GM$2,FALSE)),"",VLOOKUP($B25,'[1]1718  Exp_Rev Access'!$F$7:$GK$318,$GM$2,FALSE))</f>
        <v>0</v>
      </c>
      <c r="GN25" s="95">
        <f>IF(ISNA(VLOOKUP($B25,'[1]1718  Exp_Rev Access'!$F$7:$GK$318,$GN$2,FALSE)),"",VLOOKUP($B25,'[1]1718  Exp_Rev Access'!$F$7:$GK$318,$GN$2,FALSE))</f>
        <v>0</v>
      </c>
      <c r="GO25" s="95">
        <f>IF(ISNA(VLOOKUP($B25,'[1]1718  Exp_Rev Access'!$F$7:$GK$318,$GO$2,FALSE)),"",VLOOKUP($B25,'[1]1718  Exp_Rev Access'!$F$7:$GK$318,$GO$2,FALSE))</f>
        <v>0</v>
      </c>
      <c r="GP25" s="95">
        <f>IF(ISNA(VLOOKUP($B25,'[1]1718  Exp_Rev Access'!$F$7:$GK$318,$GP$2,FALSE)),"",VLOOKUP($B25,'[1]1718  Exp_Rev Access'!$F$7:$GK$318,$GP$2,FALSE))</f>
        <v>0</v>
      </c>
      <c r="GQ25" s="95">
        <f>IF(ISNA(VLOOKUP($B25,'[1]1718  Exp_Rev Access'!$F$7:$GK$318,$GQ$2,FALSE)),"",VLOOKUP($B25,'[1]1718  Exp_Rev Access'!$F$7:$GK$318,$GQ$2,FALSE))</f>
        <v>382</v>
      </c>
      <c r="GR25" s="95">
        <f>IF(ISNA(VLOOKUP($B25,'[1]1718  Exp_Rev Access'!$F$7:$GK$318,$GR$2,FALSE)),"",VLOOKUP($B25,'[1]1718  Exp_Rev Access'!$F$7:$GK$318,$GR$2,FALSE))</f>
        <v>0</v>
      </c>
      <c r="GS25" s="95">
        <f>IF(ISNA(VLOOKUP($B25,'[1]1718  Exp_Rev Access'!$F$7:$GK$318,$GS$2,FALSE)),"",VLOOKUP($B25,'[1]1718  Exp_Rev Access'!$F$7:$GK$318,$GS$2,FALSE))</f>
        <v>0</v>
      </c>
      <c r="GT25" s="95">
        <f>IF(ISNA(VLOOKUP($B25,'[1]1718  Exp_Rev Access'!$F$7:$GK$318,$GT$2,FALSE)),"",VLOOKUP($B25,'[1]1718  Exp_Rev Access'!$F$7:$GK$318,$GT$2,FALSE))</f>
        <v>0</v>
      </c>
      <c r="GU25" s="56">
        <f t="shared" si="86"/>
        <v>6894</v>
      </c>
      <c r="GV25" s="92">
        <f t="shared" si="88"/>
        <v>5.7446919265337099E-4</v>
      </c>
      <c r="GW25" s="96">
        <f t="shared" si="87"/>
        <v>7.8212924305681595</v>
      </c>
    </row>
    <row r="26" spans="1:222" s="97" customFormat="1" x14ac:dyDescent="0.3">
      <c r="A26" s="73"/>
      <c r="B26" s="88" t="s">
        <v>200</v>
      </c>
      <c r="C26" s="89" t="s">
        <v>201</v>
      </c>
      <c r="D26" s="75">
        <f>IF(ISNA(VLOOKUP($B26,'[1]1718 enrollment_Rev_Exp by size'!$A$7:H367,3,FALSE)),"",VLOOKUP($B26,'[1]1718 enrollment_Rev_Exp by size'!$A$7:$G$363,3,FALSE))</f>
        <v>2706.93</v>
      </c>
      <c r="E26" s="76">
        <f>IF(ISNA(VLOOKUP($B26,'[1]1718 enrollment_Rev_Exp by size'!$A$7:I367,5,FALSE)),"",VLOOKUP($B26,'[1]1718 enrollment_Rev_Exp by size'!$A$7:$G$350,5,FALSE))</f>
        <v>35811480.189999998</v>
      </c>
      <c r="F26" s="70">
        <f t="shared" si="70"/>
        <v>35811480.189999998</v>
      </c>
      <c r="G26" s="70">
        <f t="shared" si="71"/>
        <v>0</v>
      </c>
      <c r="H26" s="90">
        <f>IF(ISNA(VLOOKUP($B26,'[1]1718  Exp_Rev Access'!$F$7:$GK$318,3,FALSE)),"",VLOOKUP($B26,'[1]1718  Exp_Rev Access'!$F$7:$GK$318,3,FALSE))</f>
        <v>3906366.64</v>
      </c>
      <c r="I26" s="90">
        <f>IF(ISNA(VLOOKUP($B26,'[1]1718  Exp_Rev Access'!$F$7:$GK$318,4,FALSE)),"",VLOOKUP($B26,'[1]1718  Exp_Rev Access'!$F$7:$GK$318,4,FALSE))</f>
        <v>0</v>
      </c>
      <c r="J26" s="90">
        <f>IF(ISNA(VLOOKUP($B26,'[1]1718  Exp_Rev Access'!$F$7:$GK$318,5,FALSE)),"",VLOOKUP($B26,'[1]1718  Exp_Rev Access'!$F$7:$GK$318,5,FALSE))</f>
        <v>0</v>
      </c>
      <c r="K26" s="90">
        <f>IF(ISNA(VLOOKUP($B26,'[1]1718  Exp_Rev Access'!$F$7:$GK$318,6,FALSE)),"-",VLOOKUP($B26,'[1]1718  Exp_Rev Access'!$F$7:$GK$318,6,FALSE))</f>
        <v>0</v>
      </c>
      <c r="L26" s="90">
        <f>IF(ISNA(VLOOKUP($B26,'[1]1718  Exp_Rev Access'!$F$7:$GK$318,7,FALSE)),"",VLOOKUP($B26,'[1]1718  Exp_Rev Access'!$F$7:$GK$318,7,FALSE))</f>
        <v>0</v>
      </c>
      <c r="M26" s="90">
        <f>IF(ISNA(VLOOKUP($B26,'[1]1718  Exp_Rev Access'!$F$7:$GK$318,8,FALSE)),"",VLOOKUP($B26,'[1]1718  Exp_Rev Access'!$F$7:$GK$318,8,FALSE))</f>
        <v>330627.28999999998</v>
      </c>
      <c r="N26" s="56">
        <f t="shared" si="72"/>
        <v>4236993.93</v>
      </c>
      <c r="O26" s="91">
        <f t="shared" si="73"/>
        <v>0.11831384537920157</v>
      </c>
      <c r="P26" s="56">
        <f t="shared" si="74"/>
        <v>1565.2395628996687</v>
      </c>
      <c r="Q26" s="90">
        <f>IF(ISNA(VLOOKUP($B26,'[1]1718  Exp_Rev Access'!$F$7:$GK$318,10,FALSE)),"",VLOOKUP($B26,'[1]1718  Exp_Rev Access'!$F$7:$GK$318,10,FALSE))</f>
        <v>12267.63</v>
      </c>
      <c r="R26" s="90">
        <f>IF(ISNA(VLOOKUP($B26,'[1]1718  Exp_Rev Access'!$F$7:$GK$318,11,FALSE)),"",VLOOKUP($B26,'[1]1718  Exp_Rev Access'!$F$7:$GK$318,11,FALSE))</f>
        <v>0</v>
      </c>
      <c r="S26" s="90">
        <f>IF(ISNA(VLOOKUP($B26,'[1]1718  Exp_Rev Access'!$F$7:$GK$318,12,FALSE)),"",VLOOKUP($B26,'[1]1718  Exp_Rev Access'!$F$7:$GK$318,12,FALSE))</f>
        <v>0</v>
      </c>
      <c r="T26" s="90">
        <f>IF(ISNA(VLOOKUP($B26,'[1]1718  Exp_Rev Access'!$F$7:$GK$318,13,FALSE)),"",VLOOKUP($B26,'[1]1718  Exp_Rev Access'!$F$7:$GK$318,13,FALSE))</f>
        <v>0</v>
      </c>
      <c r="U26" s="90">
        <f>IF(ISNA(VLOOKUP($B26,'[1]1718  Exp_Rev Access'!$F$7:$GK$318,14,FALSE)),"",VLOOKUP($B26,'[1]1718  Exp_Rev Access'!$F$7:$GK$318,14,FALSE))</f>
        <v>65699.289999999994</v>
      </c>
      <c r="V26" s="90">
        <f>IF(ISNA(VLOOKUP($B26,'[1]1718  Exp_Rev Access'!$F$7:$GK$318,15,FALSE)),"",VLOOKUP($B26,'[1]1718  Exp_Rev Access'!$F$7:$GK$318,15,FALSE))</f>
        <v>0</v>
      </c>
      <c r="W26" s="90">
        <f>IF(ISNA(VLOOKUP($B26,'[1]1718  Exp_Rev Access'!$F$7:$GK$318,16,FALSE)),"",VLOOKUP($B26,'[1]1718  Exp_Rev Access'!$F$7:$GK$318,16,FALSE))</f>
        <v>0</v>
      </c>
      <c r="X26" s="90">
        <f>IF(ISNA(VLOOKUP($B26,'[1]1718  Exp_Rev Access'!$F$7:$GK$318,17,FALSE)),"",VLOOKUP($B26,'[1]1718  Exp_Rev Access'!$F$7:$GK$318,17,FALSE))</f>
        <v>0</v>
      </c>
      <c r="Y26" s="90">
        <f>IF(ISNA(VLOOKUP($B26,'[1]1718  Exp_Rev Access'!$F$7:$GK$318,18,FALSE)),"",VLOOKUP($B26,'[1]1718  Exp_Rev Access'!$F$7:$GK$318,18,FALSE))</f>
        <v>3781.25</v>
      </c>
      <c r="Z26" s="90">
        <f>IF(ISNA(VLOOKUP($B26,'[1]1718  Exp_Rev Access'!$F$7:$GK$318,19,FALSE)),"",VLOOKUP($B26,'[1]1718  Exp_Rev Access'!$F$7:$GK$318,19,FALSE))</f>
        <v>0</v>
      </c>
      <c r="AA26" s="90">
        <f>IF(ISNA(VLOOKUP($B26,'[1]1718  Exp_Rev Access'!$F$7:$GK$318,20,FALSE)),"",VLOOKUP($B26,'[1]1718  Exp_Rev Access'!$F$7:$GK$318,20,FALSE))</f>
        <v>0</v>
      </c>
      <c r="AB26" s="90">
        <f>IF(ISNA(VLOOKUP($B26,'[1]1718  Exp_Rev Access'!$F$7:$GK$318,21,FALSE)),"",VLOOKUP($B26,'[1]1718  Exp_Rev Access'!$F$7:$GK$318,21,FALSE))</f>
        <v>0</v>
      </c>
      <c r="AC26" s="90">
        <f>IF(ISNA(VLOOKUP($B26,'[1]1718  Exp_Rev Access'!$F$7:$GK$318,22,FALSE)),"",VLOOKUP($B26,'[1]1718  Exp_Rev Access'!$F$7:$GK$318,22,FALSE))</f>
        <v>0</v>
      </c>
      <c r="AD26" s="90">
        <f>IF(ISNA(VLOOKUP($B26,'[1]1718  Exp_Rev Access'!$F$7:$GK$318,23,FALSE)),"",VLOOKUP($B26,'[1]1718  Exp_Rev Access'!$F$7:$GK$318,23,FALSE))</f>
        <v>140673.24</v>
      </c>
      <c r="AE26" s="90">
        <f>IF(ISNA(VLOOKUP($B26,'[1]1718  Exp_Rev Access'!$F$7:$GK$318,24,FALSE)),"",VLOOKUP($B26,'[1]1718  Exp_Rev Access'!$F$7:$GK$318,24,FALSE))</f>
        <v>51847.199999999997</v>
      </c>
      <c r="AF26" s="90">
        <f>IF(ISNA(VLOOKUP($B26,'[1]1718  Exp_Rev Access'!$F$7:$GK$318,25,FALSE)),"",VLOOKUP($B26,'[1]1718  Exp_Rev Access'!$F$7:$GK$318,25,FALSE))</f>
        <v>0</v>
      </c>
      <c r="AG26" s="90">
        <f>IF(ISNA(VLOOKUP($B26,'[1]1718  Exp_Rev Access'!$F$7:$GK$318,26,FALSE)),"",VLOOKUP($B26,'[1]1718  Exp_Rev Access'!$F$7:$GK$318,26,FALSE))</f>
        <v>3279</v>
      </c>
      <c r="AH26" s="90">
        <f>IF(ISNA(VLOOKUP($B26,'[1]1718  Exp_Rev Access'!$F$7:$GK$318,27,FALSE)),"",VLOOKUP($B26,'[1]1718  Exp_Rev Access'!$F$7:$GK$318,27,FALSE))</f>
        <v>1987</v>
      </c>
      <c r="AI26" s="90">
        <f>IF(ISNA(VLOOKUP($B26,'[1]1718  Exp_Rev Access'!$F$7:$GK$318,28,FALSE)),"",VLOOKUP($B26,'[1]1718  Exp_Rev Access'!$F$7:$GK$318,28,FALSE))</f>
        <v>2830.12</v>
      </c>
      <c r="AJ26" s="90">
        <f>IF(ISNA(VLOOKUP($B26,'[1]1718  Exp_Rev Access'!$F$7:$GK$318,29,FALSE)),"",VLOOKUP($B26,'[1]1718  Exp_Rev Access'!$F$7:$GK$318,29,FALSE))</f>
        <v>0</v>
      </c>
      <c r="AK26" s="90">
        <f>IF(ISNA(VLOOKUP($B26,'[1]1718  Exp_Rev Access'!$F$7:$GK$318,30,FALSE)),"",VLOOKUP($B26,'[1]1718  Exp_Rev Access'!$F$7:$GK$318,30,FALSE))</f>
        <v>5910.27</v>
      </c>
      <c r="AL26" s="90">
        <f>IF(ISNA(VLOOKUP($B26,'[1]1718  Exp_Rev Access'!$F$7:$GK$318,31,FALSE)),"",VLOOKUP($B26,'[1]1718  Exp_Rev Access'!$F$7:$GK$318,31,FALSE))</f>
        <v>98112.28</v>
      </c>
      <c r="AM26" s="56">
        <f t="shared" si="75"/>
        <v>386387.28</v>
      </c>
      <c r="AN26" s="92">
        <f t="shared" si="76"/>
        <v>1.0789480857814273E-2</v>
      </c>
      <c r="AO26" s="71">
        <f t="shared" si="77"/>
        <v>142.74003391295676</v>
      </c>
      <c r="AP26" s="90">
        <f>IF(ISNA(VLOOKUP($B26,'[1]1718  Exp_Rev Access'!$F$7:$GK$318,33,FALSE)),"",VLOOKUP($B26,'[1]1718  Exp_Rev Access'!$F$7:$GK$318,33,FALSE))</f>
        <v>18318810.239999998</v>
      </c>
      <c r="AQ26" s="90">
        <f>IF(ISNA(VLOOKUP($B26,'[1]1718  Exp_Rev Access'!$F$7:$GK$318,34,FALSE)),"",VLOOKUP($B26,'[1]1718  Exp_Rev Access'!$F$7:$GK$318,34,FALSE))</f>
        <v>652776.16</v>
      </c>
      <c r="AR26" s="90">
        <f>IF(ISNA(VLOOKUP($B26,'[1]1718  Exp_Rev Access'!$F$7:$GK$318,35,FALSE)),"",VLOOKUP($B26,'[1]1718  Exp_Rev Access'!$F$7:$GK$318,35,FALSE))</f>
        <v>2274764.08</v>
      </c>
      <c r="AS26" s="90">
        <f>IF(ISNA(VLOOKUP($B26,'[1]1718  Exp_Rev Access'!$F$7:$GK$318,36,FALSE)),"",VLOOKUP($B26,'[1]1718  Exp_Rev Access'!$F$7:$GK$318,36,FALSE))</f>
        <v>0</v>
      </c>
      <c r="AT26" s="90">
        <f>IF(ISNA(VLOOKUP($B26,'[1]1718  Exp_Rev Access'!$F$7:$GK$318,37,FALSE)),"",VLOOKUP($B26,'[1]1718  Exp_Rev Access'!$F$7:$GK$318,37,FALSE))</f>
        <v>0</v>
      </c>
      <c r="AU26" s="56">
        <f t="shared" si="78"/>
        <v>21246350.479999997</v>
      </c>
      <c r="AV26" s="93">
        <f t="shared" si="79"/>
        <v>0.59328322558230451</v>
      </c>
      <c r="AW26" s="56">
        <f t="shared" si="80"/>
        <v>7848.8732549419447</v>
      </c>
      <c r="AX26" s="90">
        <f>IF(ISNA(VLOOKUP($B26,'[1]1718  Exp_Rev Access'!$F$7:$GK$318,39,FALSE)),"",VLOOKUP($B26,'[1]1718  Exp_Rev Access'!$F$7:$GK$318,39,FALSE))</f>
        <v>0</v>
      </c>
      <c r="AY26" s="90">
        <f>IF(ISNA(VLOOKUP($B26,'[1]1718  Exp_Rev Access'!$F$7:$GK$318,40,FALSE)),"",VLOOKUP($B26,'[1]1718  Exp_Rev Access'!$F$7:$GK$318,40,FALSE))</f>
        <v>2426239.71</v>
      </c>
      <c r="AZ26" s="90">
        <f>IF(ISNA(VLOOKUP($B26,'[1]1718  Exp_Rev Access'!$F$7:$GK$318,41,FALSE)),"",VLOOKUP($B26,'[1]1718  Exp_Rev Access'!$F$7:$GK$318,41,FALSE))</f>
        <v>100909.7</v>
      </c>
      <c r="BA26" s="90">
        <f>IF(ISNA(VLOOKUP($B26,'[1]1718  Exp_Rev Access'!$F$7:$GK$318,42,FALSE)),"",VLOOKUP($B26,'[1]1718  Exp_Rev Access'!$F$7:$GK$318,42,FALSE))</f>
        <v>0</v>
      </c>
      <c r="BB26" s="90">
        <f>IF(ISNA(VLOOKUP($B26,'[1]1718  Exp_Rev Access'!$F$7:$GK$318,43,FALSE)),"",VLOOKUP($B26,'[1]1718  Exp_Rev Access'!$F$7:$GK$318,43,FALSE))</f>
        <v>0</v>
      </c>
      <c r="BC26" s="90">
        <f>IF(ISNA(VLOOKUP($B26,'[1]1718  Exp_Rev Access'!$F$7:$GK$318,44,FALSE)),"",VLOOKUP($B26,'[1]1718  Exp_Rev Access'!$F$7:$GK$318,44,FALSE))</f>
        <v>1621721.6</v>
      </c>
      <c r="BD26" s="90">
        <f>IF(ISNA(VLOOKUP($B26,'[1]1718  Exp_Rev Access'!$F$7:$GK$318,45,FALSE)),"",VLOOKUP($B26,'[1]1718  Exp_Rev Access'!$F$7:$GK$318,45,FALSE))</f>
        <v>0</v>
      </c>
      <c r="BE26" s="90">
        <f>IF(ISNA(VLOOKUP($B26,'[1]1718  Exp_Rev Access'!$F$7:$GK$318,46,FALSE)),"",VLOOKUP($B26,'[1]1718  Exp_Rev Access'!$F$7:$GK$318,46,FALSE))</f>
        <v>171236.21</v>
      </c>
      <c r="BF26" s="90">
        <f>IF(ISNA(VLOOKUP($B26,'[1]1718  Exp_Rev Access'!$F$7:$GK$318,47,FALSE)),"",VLOOKUP($B26,'[1]1718  Exp_Rev Access'!$F$7:$GK$318,47,FALSE))</f>
        <v>0</v>
      </c>
      <c r="BG26" s="90">
        <f>IF(ISNA(VLOOKUP($B26,'[1]1718  Exp_Rev Access'!$F$7:$GK$318,48,FALSE)),"",VLOOKUP($B26,'[1]1718  Exp_Rev Access'!$F$7:$GK$318,48,FALSE))</f>
        <v>784768.21</v>
      </c>
      <c r="BH26" s="90">
        <f>IF(ISNA(VLOOKUP($B26,'[1]1718  Exp_Rev Access'!$F$7:$GK$318,49,FALSE)),"",VLOOKUP($B26,'[1]1718  Exp_Rev Access'!$F$7:$GK$318,49,FALSE))</f>
        <v>62283.25</v>
      </c>
      <c r="BI26" s="90">
        <f>IF(ISNA(VLOOKUP($B26,'[1]1718  Exp_Rev Access'!$F$7:$GK$318,50,FALSE)),"",VLOOKUP($B26,'[1]1718  Exp_Rev Access'!$F$7:$GK$318,50,FALSE))</f>
        <v>0</v>
      </c>
      <c r="BJ26" s="90">
        <f>IF(ISNA(VLOOKUP($B26,'[1]1718  Exp_Rev Access'!$F$7:$GK$318,51,FALSE)),"",VLOOKUP($B26,'[1]1718  Exp_Rev Access'!$F$7:$GK$318,51,FALSE))</f>
        <v>23237.59</v>
      </c>
      <c r="BK26" s="90">
        <f>IF(ISNA(VLOOKUP($B26,'[1]1718  Exp_Rev Access'!$F$7:$GK$318,52,FALSE)),"",VLOOKUP($B26,'[1]1718  Exp_Rev Access'!$F$7:$GK$318,52,FALSE))</f>
        <v>1288728.17</v>
      </c>
      <c r="BL26" s="90">
        <f>IF(ISNA(VLOOKUP($B26,'[1]1718  Exp_Rev Access'!$F$7:$GK$318,53,FALSE)),"",VLOOKUP($B26,'[1]1718  Exp_Rev Access'!$F$7:$GK$318,53,FALSE))</f>
        <v>0</v>
      </c>
      <c r="BM26" s="90">
        <f>IF(ISNA(VLOOKUP($B26,'[1]1718  Exp_Rev Access'!$F$7:$GK$318,54,FALSE)),"",VLOOKUP($B26,'[1]1718  Exp_Rev Access'!$F$7:$GK$318,54,FALSE))</f>
        <v>0</v>
      </c>
      <c r="BN26" s="90">
        <f>IF(ISNA(VLOOKUP($B26,'[1]1718  Exp_Rev Access'!$F$7:$GK$318,55,FALSE)),"",VLOOKUP($B26,'[1]1718  Exp_Rev Access'!$F$7:$GK$318,55,FALSE))</f>
        <v>0</v>
      </c>
      <c r="BO26" s="90">
        <f>IF(ISNA(VLOOKUP($B26,'[1]1718  Exp_Rev Access'!$F$7:$GK$318,56,FALSE)),"",VLOOKUP($B26,'[1]1718  Exp_Rev Access'!$F$7:$GK$318,56,FALSE))</f>
        <v>0</v>
      </c>
      <c r="BP26" s="90">
        <f>IF(ISNA(VLOOKUP($B26,'[1]1718  Exp_Rev Access'!$F$7:$GK$318,57,FALSE)),"",VLOOKUP($B26,'[1]1718  Exp_Rev Access'!$F$7:$GK$318,57,FALSE))</f>
        <v>0</v>
      </c>
      <c r="BQ26" s="90">
        <f>IF(ISNA(VLOOKUP($B26,'[1]1718  Exp_Rev Access'!$F$7:$GK$318,58,FALSE)),"",VLOOKUP($B26,'[1]1718  Exp_Rev Access'!$F$7:$GK$318,58,FALSE))</f>
        <v>0</v>
      </c>
      <c r="BR26" s="90">
        <f>IF(ISNA(VLOOKUP($B26,'[1]1718  Exp_Rev Access'!$F$7:$GK$318,59,FALSE)),"",VLOOKUP($B26,'[1]1718  Exp_Rev Access'!$F$7:$GK$318,59,FALSE))</f>
        <v>0</v>
      </c>
      <c r="BS26" s="90">
        <f>IF(ISNA(VLOOKUP($B26,'[1]1718  Exp_Rev Access'!$F$7:$GK$318,60,FALSE)),"",VLOOKUP($B26,'[1]1718  Exp_Rev Access'!$F$7:$GK$318,60,FALSE))</f>
        <v>0</v>
      </c>
      <c r="BT26" s="90">
        <f>IF(ISNA(VLOOKUP($B26,'[1]1718  Exp_Rev Access'!$F$7:$GK$318,61,FALSE)),"",VLOOKUP($B26,'[1]1718  Exp_Rev Access'!$F$7:$GK$318,61,FALSE))</f>
        <v>0</v>
      </c>
      <c r="BU26" s="90">
        <f>IF(ISNA(VLOOKUP($B26,'[1]1718  Exp_Rev Access'!$F$7:$GK$318,62,FALSE)),"",VLOOKUP($B26,'[1]1718  Exp_Rev Access'!$F$7:$GK$318,62,FALSE))</f>
        <v>0</v>
      </c>
      <c r="BV26" s="56">
        <f t="shared" si="35"/>
        <v>6479124.4400000004</v>
      </c>
      <c r="BW26" s="92">
        <f t="shared" si="81"/>
        <v>0.18092311196366667</v>
      </c>
      <c r="BX26" s="71">
        <f t="shared" si="82"/>
        <v>2393.5323189000087</v>
      </c>
      <c r="BY26" s="90">
        <f>IF(ISNA(VLOOKUP($B26,'[1]1718  Exp_Rev Access'!$F$7:$GK$318,64,FALSE)),"",VLOOKUP($B26,'[1]1718  Exp_Rev Access'!$F$7:$GK$318,64,FALSE))</f>
        <v>0</v>
      </c>
      <c r="BZ26" s="90">
        <f>IF(ISNA(VLOOKUP($B26,'[1]1718  Exp_Rev Access'!$F$7:$GK$318,65,FALSE)),"",VLOOKUP($B26,'[1]1718  Exp_Rev Access'!$F$7:$GK$318,65,FALSE))</f>
        <v>0</v>
      </c>
      <c r="CA26" s="90">
        <f>IF(ISNA(VLOOKUP($B26,'[1]1718  Exp_Rev Access'!$F$7:$GK$318,66,FALSE)),"",VLOOKUP($B26,'[1]1718  Exp_Rev Access'!$F$7:$GK$318,66,FALSE))</f>
        <v>0</v>
      </c>
      <c r="CB26" s="90">
        <f>IF(ISNA(VLOOKUP($B26,'[1]1718  Exp_Rev Access'!$F$7:$GK$318,67,FALSE)),"",VLOOKUP($B26,'[1]1718  Exp_Rev Access'!$F$7:$GK$318,67,FALSE))</f>
        <v>0</v>
      </c>
      <c r="CC26" s="90">
        <f>IF(ISNA(VLOOKUP($B26,'[1]1718  Exp_Rev Access'!$F$7:$GK$318,68,FALSE)),"",VLOOKUP($B26,'[1]1718  Exp_Rev Access'!$F$7:$GK$318,68,FALSE))</f>
        <v>0</v>
      </c>
      <c r="CD26" s="90">
        <f>IF(ISNA(VLOOKUP($B26,'[1]1718  Exp_Rev Access'!$F$7:$GK$318,69,FALSE)),"",VLOOKUP($B26,'[1]1718  Exp_Rev Access'!$F$7:$GK$318,69,FALSE))</f>
        <v>0</v>
      </c>
      <c r="CE26" s="56">
        <f t="shared" si="36"/>
        <v>0</v>
      </c>
      <c r="CF26" s="92">
        <f t="shared" si="25"/>
        <v>0</v>
      </c>
      <c r="CG26" s="78">
        <f t="shared" si="46"/>
        <v>0</v>
      </c>
      <c r="CH26" s="90">
        <f>IF(ISNA(VLOOKUP($B26,'[1]1718  Exp_Rev Access'!$F$7:$GK$318,$CH$2,FALSE)),"",VLOOKUP($B26,'[1]1718  Exp_Rev Access'!$F$7:$GK$318,$CH$2,FALSE))</f>
        <v>0</v>
      </c>
      <c r="CI26" s="90">
        <f>IF(ISNA(VLOOKUP($B26,'[1]1718  Exp_Rev Access'!$F$7:$GK$318,$CI$2,FALSE)),"",VLOOKUP($B26,'[1]1718  Exp_Rev Access'!$F$7:$GK$318,$CI$2,FALSE))</f>
        <v>0</v>
      </c>
      <c r="CJ26" s="90">
        <f>IF(ISNA(VLOOKUP($B26,'[1]1718  Exp_Rev Access'!$F$7:$GK$318,$CJ$2,FALSE)),"",VLOOKUP($B26,'[1]1718  Exp_Rev Access'!$F$7:$GK$318,$CJ$2,FALSE))</f>
        <v>0</v>
      </c>
      <c r="CK26" s="90">
        <f>IF(ISNA(VLOOKUP($B26,'[1]1718  Exp_Rev Access'!$F$7:$GK$318,$CK$2,FALSE)),"",VLOOKUP($B26,'[1]1718  Exp_Rev Access'!$F$7:$GK$318,$CK$2,FALSE))</f>
        <v>0</v>
      </c>
      <c r="CL26" s="90">
        <f>IF(ISNA(VLOOKUP($B26,'[1]1718  Exp_Rev Access'!$F$7:$GK$318,$CL$2,FALSE)),"",VLOOKUP($B26,'[1]1718  Exp_Rev Access'!$F$7:$GK$318,$CL$2,FALSE))</f>
        <v>0</v>
      </c>
      <c r="CM26" s="90">
        <f>IF(ISNA(VLOOKUP($B26,'[1]1718  Exp_Rev Access'!$F$7:$GK$318,$CM$2,FALSE)),"",VLOOKUP($B26,'[1]1718  Exp_Rev Access'!$F$7:$GK$318,$CM$2,FALSE))</f>
        <v>0</v>
      </c>
      <c r="CN26" s="90">
        <f>IF(ISNA(VLOOKUP($B26,'[1]1718  Exp_Rev Access'!$F$7:$GK$318,$CN$2,FALSE)),"",VLOOKUP($B26,'[1]1718  Exp_Rev Access'!$F$7:$GK$318,$CN$2,FALSE))</f>
        <v>0</v>
      </c>
      <c r="CO26" s="90">
        <f>IF(ISNA(VLOOKUP($B26,'[1]1718  Exp_Rev Access'!$F$7:$GK$318,$CO$2,FALSE)),"",VLOOKUP($B26,'[1]1718  Exp_Rev Access'!$F$7:$GK$318,$CO$2,FALSE))</f>
        <v>0</v>
      </c>
      <c r="CP26" s="90">
        <f>IF(ISNA(VLOOKUP($B26,'[1]1718  Exp_Rev Access'!$F$7:$GK$318,$CP$2,FALSE)),"",VLOOKUP($B26,'[1]1718  Exp_Rev Access'!$F$7:$GK$318,$CP$2,FALSE))</f>
        <v>0</v>
      </c>
      <c r="CQ26" s="90">
        <f>IF(ISNA(VLOOKUP($B26,'[1]1718  Exp_Rev Access'!$F$7:$GK$318,$CQ$2,FALSE)),"",VLOOKUP($B26,'[1]1718  Exp_Rev Access'!$F$7:$GK$318,$CQ$2,FALSE))</f>
        <v>526008.97</v>
      </c>
      <c r="CR26" s="90">
        <f>IF(ISNA(VLOOKUP($B26,'[1]1718  Exp_Rev Access'!$F$7:$GK$318,$CR$2,FALSE)),"",VLOOKUP($B26,'[1]1718  Exp_Rev Access'!$F$7:$GK$318,$CR$2,FALSE))</f>
        <v>0</v>
      </c>
      <c r="CS26" s="90">
        <f>IF(ISNA(VLOOKUP($B26,'[1]1718  Exp_Rev Access'!$F$7:$GK$318,$CS$2,FALSE)),"",VLOOKUP($B26,'[1]1718  Exp_Rev Access'!$F$7:$GK$318,$CS$2,FALSE))</f>
        <v>21075</v>
      </c>
      <c r="CT26" s="90">
        <f>IF(ISNA(VLOOKUP($B26,'[1]1718  Exp_Rev Access'!$F$7:$GK$318,$CT$2,FALSE)),"",VLOOKUP($B26,'[1]1718  Exp_Rev Access'!$F$7:$GK$318,$CT$2,FALSE))</f>
        <v>0</v>
      </c>
      <c r="CU26" s="90">
        <f>IF(ISNA(VLOOKUP($B26,'[1]1718  Exp_Rev Access'!$F$7:$GK$318,$CU$2,FALSE)),"",VLOOKUP($B26,'[1]1718  Exp_Rev Access'!$F$7:$GK$318,$CU$2,FALSE))</f>
        <v>730725.17</v>
      </c>
      <c r="CV26" s="90">
        <f>IF(ISNA(VLOOKUP($B26,'[1]1718  Exp_Rev Access'!$F$7:$GK$318,$CV$2,FALSE)),"",VLOOKUP($B26,'[1]1718  Exp_Rev Access'!$F$7:$GK$318,$CV$2,FALSE))</f>
        <v>151358.5</v>
      </c>
      <c r="CW26" s="90">
        <f>IF(ISNA(VLOOKUP($B26,'[1]1718  Exp_Rev Access'!$F$7:$GK$318,$CW$2,FALSE)),"",VLOOKUP($B26,'[1]1718  Exp_Rev Access'!$F$7:$GK$318,$CW$2,FALSE))</f>
        <v>334900.84000000003</v>
      </c>
      <c r="CX26" s="90">
        <f>IF(ISNA(VLOOKUP($B26,'[1]1718  Exp_Rev Access'!$F$7:$GK$318,$CX$2,FALSE)),"",VLOOKUP($B26,'[1]1718  Exp_Rev Access'!$F$7:$GK$318,$CX$2,FALSE))</f>
        <v>0</v>
      </c>
      <c r="CY26" s="90">
        <f>IF(ISNA(VLOOKUP($B26,'[1]1718  Exp_Rev Access'!$F$7:$GK$318,$CY$2,FALSE)),"",VLOOKUP($B26,'[1]1718  Exp_Rev Access'!$F$7:$GK$318,$CY$2,FALSE))</f>
        <v>0</v>
      </c>
      <c r="CZ26" s="90">
        <f>IF(ISNA(VLOOKUP($B26,'[1]1718  Exp_Rev Access'!$F$7:$GK$318,$CZ$2,FALSE)),"",VLOOKUP($B26,'[1]1718  Exp_Rev Access'!$F$7:$GK$318,$CZ$2,FALSE))</f>
        <v>0</v>
      </c>
      <c r="DA26" s="90">
        <f>IF(ISNA(VLOOKUP($B26,'[1]1718  Exp_Rev Access'!$F$7:$GK$318,$DA$2,FALSE)),"",VLOOKUP($B26,'[1]1718  Exp_Rev Access'!$F$7:$GK$318,$DA$2,FALSE))</f>
        <v>0</v>
      </c>
      <c r="DB26" s="90">
        <f>IF(ISNA(VLOOKUP($B26,'[1]1718  Exp_Rev Access'!$F$7:$GK$318,$DB$2,FALSE)),"",VLOOKUP($B26,'[1]1718  Exp_Rev Access'!$F$7:$GK$318,$DB$2,FALSE))</f>
        <v>74974.38</v>
      </c>
      <c r="DC26" s="90">
        <f>IF(ISNA(VLOOKUP($B26,'[1]1718  Exp_Rev Access'!$F$7:$GK$318,$DC$2,FALSE)),"",VLOOKUP($B26,'[1]1718  Exp_Rev Access'!$F$7:$GK$318,$DC$2,FALSE))</f>
        <v>0</v>
      </c>
      <c r="DD26" s="90">
        <f>IF(ISNA(VLOOKUP($B26,'[1]1718  Exp_Rev Access'!$F$7:$GK$318,$DD$2,FALSE)),"",VLOOKUP($B26,'[1]1718  Exp_Rev Access'!$F$7:$GK$318,$DD$2,FALSE))</f>
        <v>0</v>
      </c>
      <c r="DE26" s="90">
        <f>IF(ISNA(VLOOKUP($B26,'[1]1718  Exp_Rev Access'!$F$7:$GK$318,$DE$2,FALSE)),"",VLOOKUP($B26,'[1]1718  Exp_Rev Access'!$F$7:$GK$318,$DE$2,FALSE))</f>
        <v>0</v>
      </c>
      <c r="DF26" s="90">
        <f>IF(ISNA(VLOOKUP($B26,'[1]1718  Exp_Rev Access'!$F$7:$GK$318,$DF$2,FALSE)),"",VLOOKUP($B26,'[1]1718  Exp_Rev Access'!$F$7:$GK$318,$DF$2,FALSE))</f>
        <v>0</v>
      </c>
      <c r="DG26" s="90">
        <f>IF(ISNA(VLOOKUP($B26,'[1]1718  Exp_Rev Access'!$F$7:$GK$318,$DG$2,FALSE)),"",VLOOKUP($B26,'[1]1718  Exp_Rev Access'!$F$7:$GK$318,$DG$2,FALSE))</f>
        <v>0</v>
      </c>
      <c r="DH26" s="90">
        <f>IF(ISNA(VLOOKUP($B26,'[1]1718  Exp_Rev Access'!$F$7:$GK$318,$DH$2,FALSE)),"",VLOOKUP($B26,'[1]1718  Exp_Rev Access'!$F$7:$GK$318,$DH$2,FALSE))</f>
        <v>30709.26</v>
      </c>
      <c r="DI26" s="90">
        <f>IF(ISNA(VLOOKUP($B26,'[1]1718  Exp_Rev Access'!$F$7:$GK$318,$DI$2,FALSE)),"",VLOOKUP($B26,'[1]1718  Exp_Rev Access'!$F$7:$GK$318,$DI$2,FALSE))</f>
        <v>929131.98</v>
      </c>
      <c r="DJ26" s="90">
        <f>IF(ISNA(VLOOKUP($B26,'[1]1718  Exp_Rev Access'!$F$7:$GK$318,$DJ$2,FALSE)),"",VLOOKUP($B26,'[1]1718  Exp_Rev Access'!$F$7:$GK$318,$DJ$2,FALSE))</f>
        <v>0</v>
      </c>
      <c r="DK26" s="90">
        <f>IF(ISNA(VLOOKUP($B26,'[1]1718  Exp_Rev Access'!$F$7:$GK$318,$DK$2,FALSE)),"",VLOOKUP($B26,'[1]1718  Exp_Rev Access'!$F$7:$GK$318,$DK$2,FALSE))</f>
        <v>0</v>
      </c>
      <c r="DL26" s="90">
        <f>IF(ISNA(VLOOKUP($B26,'[1]1718  Exp_Rev Access'!$F$7:$GK$318,$DL$2,FALSE)),"",VLOOKUP($B26,'[1]1718  Exp_Rev Access'!$F$7:$GK$318,$DL$2,FALSE))</f>
        <v>0</v>
      </c>
      <c r="DM26" s="90">
        <f>IF(ISNA(VLOOKUP($B26,'[1]1718  Exp_Rev Access'!$F$7:$GK$318,$DM$2,FALSE)),"",VLOOKUP($B26,'[1]1718  Exp_Rev Access'!$F$7:$GK$318,$DM$2,FALSE))</f>
        <v>0</v>
      </c>
      <c r="DN26" s="90">
        <f>IF(ISNA(VLOOKUP($B26,'[1]1718  Exp_Rev Access'!$F$7:$GK$318,$DN$2,FALSE)),"",VLOOKUP($B26,'[1]1718  Exp_Rev Access'!$F$7:$GK$318,$DN$2,FALSE))</f>
        <v>0</v>
      </c>
      <c r="DO26" s="90">
        <f>IF(ISNA(VLOOKUP($B26,'[1]1718  Exp_Rev Access'!$F$7:$GK$318,$DO$2,FALSE)),"",VLOOKUP($B26,'[1]1718  Exp_Rev Access'!$F$7:$GK$318,$DO$2,FALSE))</f>
        <v>0</v>
      </c>
      <c r="DP26" s="90">
        <f>IF(ISNA(VLOOKUP($B26,'[1]1718  Exp_Rev Access'!$F$7:$GK$318,$DP$2,FALSE)),"",VLOOKUP($B26,'[1]1718  Exp_Rev Access'!$F$7:$GK$318,$DP$2,FALSE))</f>
        <v>0</v>
      </c>
      <c r="DQ26" s="90">
        <f>IF(ISNA(VLOOKUP($B26,'[1]1718  Exp_Rev Access'!$F$7:$GK$318,$DQ$2,FALSE)),"",VLOOKUP($B26,'[1]1718  Exp_Rev Access'!$F$7:$GK$318,$DQ$2,FALSE))</f>
        <v>0</v>
      </c>
      <c r="DR26" s="90">
        <f>IF(ISNA(VLOOKUP($B26,'[1]1718  Exp_Rev Access'!$F$7:$GK$318,$DR$2,FALSE)),"",VLOOKUP($B26,'[1]1718  Exp_Rev Access'!$F$7:$GK$318,$DR$2,FALSE))</f>
        <v>0</v>
      </c>
      <c r="DS26" s="90">
        <f>IF(ISNA(VLOOKUP($B26,'[1]1718  Exp_Rev Access'!$F$7:$GK$318,$DS$2,FALSE)),"",VLOOKUP($B26,'[1]1718  Exp_Rev Access'!$F$7:$GK$318,$DS$2,FALSE))</f>
        <v>0</v>
      </c>
      <c r="DT26" s="90">
        <f>IF(ISNA(VLOOKUP($B26,'[1]1718  Exp_Rev Access'!$F$7:$GK$318,$DT$2,FALSE)),"",VLOOKUP($B26,'[1]1718  Exp_Rev Access'!$F$7:$GK$318,$DT$2,FALSE))</f>
        <v>0</v>
      </c>
      <c r="DU26" s="90">
        <f>IF(ISNA(VLOOKUP($B26,'[1]1718  Exp_Rev Access'!$F$7:$GK$318,$DU$2,FALSE)),"",VLOOKUP($B26,'[1]1718  Exp_Rev Access'!$F$7:$GK$318,$DU$2,FALSE))</f>
        <v>0</v>
      </c>
      <c r="DV26" s="90">
        <f>IF(ISNA(VLOOKUP($B26,'[1]1718  Exp_Rev Access'!$F$7:$GK$318,$DV$2,FALSE)),"",VLOOKUP($B26,'[1]1718  Exp_Rev Access'!$F$7:$GK$318,$DV$2,FALSE))</f>
        <v>0</v>
      </c>
      <c r="DW26" s="90">
        <f>IF(ISNA(VLOOKUP($B26,'[1]1718  Exp_Rev Access'!$F$7:$GK$318,$DW$2,FALSE)),"",VLOOKUP($B26,'[1]1718  Exp_Rev Access'!$F$7:$GK$318,$DW$2,FALSE))</f>
        <v>0</v>
      </c>
      <c r="DX26" s="90">
        <f>IF(ISNA(VLOOKUP($B26,'[1]1718  Exp_Rev Access'!$F$7:$GK$318,$DX$2,FALSE)),"",VLOOKUP($B26,'[1]1718  Exp_Rev Access'!$F$7:$GK$318,$DX$2,FALSE))</f>
        <v>0</v>
      </c>
      <c r="DY26" s="90">
        <f>IF(ISNA(VLOOKUP($B26,'[1]1718  Exp_Rev Access'!$F$7:$GK$318,$DY$2,FALSE)),"",VLOOKUP($B26,'[1]1718  Exp_Rev Access'!$F$7:$GK$318,$DY$2,FALSE))</f>
        <v>0</v>
      </c>
      <c r="DZ26" s="90">
        <f>IF(ISNA(VLOOKUP($B26,'[1]1718  Exp_Rev Access'!$F$7:$GK$318,$DZ$2,FALSE)),"",VLOOKUP($B26,'[1]1718  Exp_Rev Access'!$F$7:$GK$318,$DZ$2,FALSE))</f>
        <v>0</v>
      </c>
      <c r="EA26" s="90">
        <f>IF(ISNA(VLOOKUP($B26,'[1]1718  Exp_Rev Access'!$F$7:$GK$318,$EA$2,FALSE)),"",VLOOKUP($B26,'[1]1718  Exp_Rev Access'!$F$7:$GK$318,$EA$2,FALSE))</f>
        <v>0</v>
      </c>
      <c r="EB26" s="90">
        <f>IF(ISNA(VLOOKUP($B26,'[1]1718  Exp_Rev Access'!$F$7:$GK$318,$EB$2,FALSE)),"",VLOOKUP($B26,'[1]1718  Exp_Rev Access'!$F$7:$GK$318,$EB$2,FALSE))</f>
        <v>0</v>
      </c>
      <c r="EC26" s="90">
        <f>IF(ISNA(VLOOKUP($B26,'[1]1718  Exp_Rev Access'!$F$7:$GK$318,$EC$2,FALSE)),"",VLOOKUP($B26,'[1]1718  Exp_Rev Access'!$F$7:$GK$318,$EC$2,FALSE))</f>
        <v>0</v>
      </c>
      <c r="ED26" s="90">
        <f>IF(ISNA(VLOOKUP($B26,'[1]1718  Exp_Rev Access'!$F$7:$GK$318,$ED$2,FALSE)),"",VLOOKUP($B26,'[1]1718  Exp_Rev Access'!$F$7:$GK$318,$ED$2,FALSE))</f>
        <v>0</v>
      </c>
      <c r="EE26" s="90">
        <f>IF(ISNA(VLOOKUP($B26,'[1]1718  Exp_Rev Access'!$F$7:$GK$318,$EE$2,FALSE)),"",VLOOKUP($B26,'[1]1718  Exp_Rev Access'!$F$7:$GK$318,$EE$2,FALSE))</f>
        <v>0</v>
      </c>
      <c r="EF26" s="90">
        <f>IF(ISNA(VLOOKUP($B26,'[1]1718  Exp_Rev Access'!$F$7:$GK$318,$EF$2,FALSE)),"",VLOOKUP($B26,'[1]1718  Exp_Rev Access'!$F$7:$GK$318,$EF$2,FALSE))</f>
        <v>0</v>
      </c>
      <c r="EG26" s="90">
        <f>IF(ISNA(VLOOKUP($B26,'[1]1718  Exp_Rev Access'!$F$7:$GK$318,$EG$2,FALSE)),"",VLOOKUP($B26,'[1]1718  Exp_Rev Access'!$F$7:$GK$318,$EG$2,FALSE))</f>
        <v>0</v>
      </c>
      <c r="EH26" s="90">
        <f>IF(ISNA(VLOOKUP($B26,'[1]1718  Exp_Rev Access'!$F$7:$GK$318,$EH$2,FALSE)),"",VLOOKUP($B26,'[1]1718  Exp_Rev Access'!$F$7:$GK$318,$EH$2,FALSE))</f>
        <v>0</v>
      </c>
      <c r="EI26" s="90">
        <f>IF(ISNA(VLOOKUP($B26,'[1]1718  Exp_Rev Access'!$F$7:$GK$318,$EI$2,FALSE)),"",VLOOKUP($B26,'[1]1718  Exp_Rev Access'!$F$7:$GK$318,$EI$2,FALSE))</f>
        <v>0</v>
      </c>
      <c r="EJ26" s="90">
        <f>IF(ISNA(VLOOKUP($B26,'[1]1718  Exp_Rev Access'!$F$7:$GK$318,$EJ$2,FALSE)),"",VLOOKUP($B26,'[1]1718  Exp_Rev Access'!$F$7:$GK$318,$EJ$2,FALSE))</f>
        <v>0</v>
      </c>
      <c r="EK26" s="90">
        <f>IF(ISNA(VLOOKUP($B26,'[1]1718  Exp_Rev Access'!$F$7:$GK$318,$EK$2,FALSE)),"",VLOOKUP($B26,'[1]1718  Exp_Rev Access'!$F$7:$GK$318,$EK$2,FALSE))</f>
        <v>0</v>
      </c>
      <c r="EL26" s="90">
        <f>IF(ISNA(VLOOKUP($B26,'[1]1718  Exp_Rev Access'!$F$7:$GK$318,$EL$2,FALSE)),"",VLOOKUP($B26,'[1]1718  Exp_Rev Access'!$F$7:$GK$318,$EL$2,FALSE))</f>
        <v>0</v>
      </c>
      <c r="EM26" s="90">
        <f>IF(ISNA(VLOOKUP($B26,'[1]1718  Exp_Rev Access'!$F$7:$GK$318,$EM$2,FALSE)),"",VLOOKUP($B26,'[1]1718  Exp_Rev Access'!$F$7:$GK$318,$EM$2,FALSE))</f>
        <v>0</v>
      </c>
      <c r="EN26" s="90">
        <f>IF(ISNA(VLOOKUP($B26,'[1]1718  Exp_Rev Access'!$F$7:$GK$318,$EN$2,FALSE)),"",VLOOKUP($B26,'[1]1718  Exp_Rev Access'!$F$7:$GK$318,$EN$2,FALSE))</f>
        <v>1184</v>
      </c>
      <c r="EO26" s="90">
        <f>IF(ISNA(VLOOKUP($B26,'[1]1718  Exp_Rev Access'!$F$7:$GK$318,$EO$2,FALSE)),"",VLOOKUP($B26,'[1]1718  Exp_Rev Access'!$F$7:$GK$318,$EO$2,FALSE))</f>
        <v>0</v>
      </c>
      <c r="EP26" s="90">
        <f>IF(ISNA(VLOOKUP($B26,'[1]1718  Exp_Rev Access'!$F$7:$GK$318,$EP$2,FALSE)),"",VLOOKUP($B26,'[1]1718  Exp_Rev Access'!$F$7:$GK$318,$EP$2,FALSE))</f>
        <v>0</v>
      </c>
      <c r="EQ26" s="90">
        <f>IF(ISNA(VLOOKUP($B26,'[1]1718  Exp_Rev Access'!$F$7:$GK$318,$EQ$2,FALSE)),"",VLOOKUP($B26,'[1]1718  Exp_Rev Access'!$F$7:$GK$318,$EQ$2,FALSE))</f>
        <v>0</v>
      </c>
      <c r="ER26" s="90">
        <f>IF(ISNA(VLOOKUP($B26,'[1]1718  Exp_Rev Access'!$F$7:$GK$318,$ER$2,FALSE)),"",VLOOKUP($B26,'[1]1718  Exp_Rev Access'!$F$7:$GK$318,$ER$2,FALSE))</f>
        <v>0</v>
      </c>
      <c r="ES26" s="90">
        <f>IF(ISNA(VLOOKUP($B26,'[1]1718  Exp_Rev Access'!$F$7:$GK$318,$ES$2,FALSE)),"",VLOOKUP($B26,'[1]1718  Exp_Rev Access'!$F$7:$GK$318,$ES$2,FALSE))</f>
        <v>0</v>
      </c>
      <c r="ET26" s="90">
        <f>IF(ISNA(VLOOKUP($B26,'[1]1718  Exp_Rev Access'!$F$7:$GK$318,$ET$2,FALSE)),"",VLOOKUP($B26,'[1]1718  Exp_Rev Access'!$F$7:$GK$318,$ET$2,FALSE))</f>
        <v>0</v>
      </c>
      <c r="EU26" s="90">
        <f>IF(ISNA(VLOOKUP($B26,'[1]1718  Exp_Rev Access'!$F$7:$GK$318,$EU$2,FALSE)),"",VLOOKUP($B26,'[1]1718  Exp_Rev Access'!$F$7:$GK$318,$EU$2,FALSE))</f>
        <v>0</v>
      </c>
      <c r="EV26" s="90">
        <f>IF(ISNA(VLOOKUP($B26,'[1]1718  Exp_Rev Access'!$F$7:$GK$318,$EV$2,FALSE)),"",VLOOKUP($B26,'[1]1718  Exp_Rev Access'!$F$7:$GK$318,$EV$2,FALSE))</f>
        <v>6469.15</v>
      </c>
      <c r="EW26" s="90">
        <f>IF(ISNA(VLOOKUP($B26,'[1]1718  Exp_Rev Access'!$F$7:$GK$318,$EW$2,FALSE)),"",VLOOKUP($B26,'[1]1718  Exp_Rev Access'!$F$7:$GK$318,$EW$2,FALSE))</f>
        <v>0</v>
      </c>
      <c r="EX26" s="90">
        <f>IF(ISNA(VLOOKUP($B26,'[1]1718  Exp_Rev Access'!$F$7:$GK$318,$EX$2,FALSE)),"",VLOOKUP($B26,'[1]1718  Exp_Rev Access'!$F$7:$GK$318,$EX$2,FALSE))</f>
        <v>0</v>
      </c>
      <c r="EY26" s="90">
        <f>IF(ISNA(VLOOKUP($B26,'[1]1718  Exp_Rev Access'!$F$7:$GK$318,$EY$2,FALSE)),"",VLOOKUP($B26,'[1]1718  Exp_Rev Access'!$F$7:$GK$318,$EY$2,FALSE))</f>
        <v>0</v>
      </c>
      <c r="EZ26" s="90">
        <f>IF(ISNA(VLOOKUP($B26,'[1]1718  Exp_Rev Access'!$F$7:$GK$318,$EZ$2,FALSE)),"",VLOOKUP($B26,'[1]1718  Exp_Rev Access'!$F$7:$GK$318,$EZ$2,FALSE))</f>
        <v>0</v>
      </c>
      <c r="FA26" s="90">
        <f>IF(ISNA(VLOOKUP($B26,'[1]1718  Exp_Rev Access'!$F$7:$GK$318,$FA$2,FALSE)),"",VLOOKUP($B26,'[1]1718  Exp_Rev Access'!$F$7:$GK$318,$FA$2,FALSE))</f>
        <v>0</v>
      </c>
      <c r="FB26" s="90">
        <f>IF(ISNA(VLOOKUP($B26,'[1]1718  Exp_Rev Access'!$F$7:$GK$318,$FB$2,FALSE)),"",VLOOKUP($B26,'[1]1718  Exp_Rev Access'!$F$7:$GK$318,$FB$2,FALSE))</f>
        <v>0</v>
      </c>
      <c r="FC26" s="90">
        <f>IF(ISNA(VLOOKUP($B26,'[1]1718  Exp_Rev Access'!$F$7:$GK$318,$FC$2,FALSE)),"",VLOOKUP($B26,'[1]1718  Exp_Rev Access'!$F$7:$GK$318,$FC$2,FALSE))</f>
        <v>0</v>
      </c>
      <c r="FD26" s="90">
        <f>IF(ISNA(VLOOKUP($B26,'[1]1718  Exp_Rev Access'!$F$7:$GK$318,$FD$2,FALSE)),"",VLOOKUP($B26,'[1]1718  Exp_Rev Access'!$F$7:$GK$318,$FD$2,FALSE))</f>
        <v>0</v>
      </c>
      <c r="FE26" s="90">
        <f>IF(ISNA(VLOOKUP($B26,'[1]1718  Exp_Rev Access'!$F$7:$GK$318,$FE$2,FALSE)),"",VLOOKUP($B26,'[1]1718  Exp_Rev Access'!$F$7:$GK$318,$FE$2,FALSE))</f>
        <v>0</v>
      </c>
      <c r="FF26" s="90">
        <f>IF(ISNA(VLOOKUP($B26,'[1]1718  Exp_Rev Access'!$F$7:$GK$318,$FF$2,FALSE)),"",VLOOKUP($B26,'[1]1718  Exp_Rev Access'!$F$7:$GK$318,$FF$2,FALSE))</f>
        <v>0</v>
      </c>
      <c r="FG26" s="90">
        <f>IF(ISNA(VLOOKUP($B26,'[1]1718  Exp_Rev Access'!$F$7:$GK$318,$FG$2,FALSE)),"",VLOOKUP($B26,'[1]1718  Exp_Rev Access'!$F$7:$GK$318,$FG$2,FALSE))</f>
        <v>0</v>
      </c>
      <c r="FH26" s="90">
        <f>IF(ISNA(VLOOKUP($B26,'[1]1718  Exp_Rev Access'!$F$7:$GK$318,$FH$2,FALSE)),"",VLOOKUP($B26,'[1]1718  Exp_Rev Access'!$F$7:$GK$318,$FH$2,FALSE))</f>
        <v>0</v>
      </c>
      <c r="FI26" s="90">
        <f>IF(ISNA(VLOOKUP($B26,'[1]1718  Exp_Rev Access'!$F$7:$GK$318,$FI$2,FALSE)),"",VLOOKUP($B26,'[1]1718  Exp_Rev Access'!$F$7:$GK$318,$FI$2,FALSE))</f>
        <v>0</v>
      </c>
      <c r="FJ26" s="90">
        <f>IF(ISNA(VLOOKUP($B26,'[1]1718  Exp_Rev Access'!$F$7:$GK$318,$FJ$2,FALSE)),"",VLOOKUP($B26,'[1]1718  Exp_Rev Access'!$F$7:$GK$318,$FJ$2,FALSE))</f>
        <v>0</v>
      </c>
      <c r="FK26" s="90">
        <f>IF(ISNA(VLOOKUP($B26,'[1]1718  Exp_Rev Access'!$F$7:$GK$318,$FK$2,FALSE)),"",VLOOKUP($B26,'[1]1718  Exp_Rev Access'!$F$7:$GK$318,$FK$2,FALSE))</f>
        <v>0</v>
      </c>
      <c r="FL26" s="90">
        <f>IF(ISNA(VLOOKUP($B26,'[1]1718  Exp_Rev Access'!$F$7:$GK$318,$FL$2,FALSE)),"",VLOOKUP($B26,'[1]1718  Exp_Rev Access'!$F$7:$GK$318,$FL$2,FALSE))</f>
        <v>0</v>
      </c>
      <c r="FM26" s="90">
        <f>IF(ISNA(VLOOKUP($B26,'[1]1718  Exp_Rev Access'!$F$7:$GK$318,$FM$2,FALSE)),"",VLOOKUP($B26,'[1]1718  Exp_Rev Access'!$F$7:$GK$318,$FM$2,FALSE))</f>
        <v>0</v>
      </c>
      <c r="FN26" s="90">
        <f>IF(ISNA(VLOOKUP($B26,'[1]1718  Exp_Rev Access'!$F$7:$GK$318,$FN$2,FALSE)),"",VLOOKUP($B26,'[1]1718  Exp_Rev Access'!$F$7:$GK$318,$FN$2,FALSE))</f>
        <v>0</v>
      </c>
      <c r="FO26" s="90">
        <f>IF(ISNA(VLOOKUP($B26,'[1]1718  Exp_Rev Access'!$F$7:$GK$318,$FO$2,FALSE)),"",VLOOKUP($B26,'[1]1718  Exp_Rev Access'!$F$7:$GK$318,$FO$2,FALSE))</f>
        <v>0</v>
      </c>
      <c r="FP26" s="90">
        <f>IF(ISNA(VLOOKUP($B26,'[1]1718  Exp_Rev Access'!$F$7:$GK$318,$FP$2,FALSE)),"",VLOOKUP($B26,'[1]1718  Exp_Rev Access'!$F$7:$GK$318,$FP$2,FALSE))</f>
        <v>0</v>
      </c>
      <c r="FQ26" s="90">
        <f>IF(ISNA(VLOOKUP($B26,'[1]1718  Exp_Rev Access'!$F$7:$GK$318,$FQ$2,FALSE)),"",VLOOKUP($B26,'[1]1718  Exp_Rev Access'!$F$7:$GK$318,$FQ$2,FALSE))</f>
        <v>0</v>
      </c>
      <c r="FR26" s="90">
        <f>IF(ISNA(VLOOKUP($B26,'[1]1718  Exp_Rev Access'!$F$7:$GK$318,$FR$2,FALSE)),"",VLOOKUP($B26,'[1]1718  Exp_Rev Access'!$F$7:$GK$318,$FR$2,FALSE))</f>
        <v>87495.01</v>
      </c>
      <c r="FS26" s="56">
        <f t="shared" si="83"/>
        <v>2894032.2600000002</v>
      </c>
      <c r="FT26" s="92">
        <f t="shared" si="84"/>
        <v>8.0812975186882394E-2</v>
      </c>
      <c r="FU26" s="94">
        <f t="shared" si="85"/>
        <v>1069.1197260365066</v>
      </c>
      <c r="FV26" s="95">
        <f>IF(ISNA(VLOOKUP($B26,'[1]1718  Exp_Rev Access'!$F$7:$GK$318,$FV$2,FALSE)),"",VLOOKUP($B26,'[1]1718  Exp_Rev Access'!$F$7:$GK$318,$FV$2,FALSE))</f>
        <v>0</v>
      </c>
      <c r="FW26" s="95">
        <f>IF(ISNA(VLOOKUP($B26,'[1]1718  Exp_Rev Access'!$F$7:$GK$318,$FW$2,FALSE)),"",VLOOKUP($B26,'[1]1718  Exp_Rev Access'!$F$7:$GK$318,$FW$2,FALSE))</f>
        <v>0</v>
      </c>
      <c r="FX26" s="95">
        <f>IF(ISNA(VLOOKUP($B26,'[1]1718  Exp_Rev Access'!$F$7:$GK$318,$FX$2,FALSE)),"",VLOOKUP($B26,'[1]1718  Exp_Rev Access'!$F$7:$GK$318,$FX$2,FALSE))</f>
        <v>0</v>
      </c>
      <c r="FY26" s="95">
        <f>IF(ISNA(VLOOKUP($B26,'[1]1718  Exp_Rev Access'!$F$7:$GK$318,$FY$2,FALSE)),"",VLOOKUP($B26,'[1]1718  Exp_Rev Access'!$F$7:$GK$318,$FY$2,FALSE))</f>
        <v>0</v>
      </c>
      <c r="FZ26" s="95">
        <f>IF(ISNA(VLOOKUP($B26,'[1]1718  Exp_Rev Access'!$F$7:$GK$318,$FZ$2,FALSE)),"",VLOOKUP($B26,'[1]1718  Exp_Rev Access'!$F$7:$GK$318,$FZ$2,FALSE))</f>
        <v>0</v>
      </c>
      <c r="GA26" s="95">
        <f>IF(ISNA(VLOOKUP($B26,'[1]1718  Exp_Rev Access'!$F$7:$GK$318,$GA$2,FALSE)),"",VLOOKUP($B26,'[1]1718  Exp_Rev Access'!$F$7:$GK$318,$GA$2,FALSE))</f>
        <v>0</v>
      </c>
      <c r="GB26" s="95">
        <f>IF(ISNA(VLOOKUP($B26,'[1]1718  Exp_Rev Access'!$F$7:$GK$318,$GB$2,FALSE)),"",VLOOKUP($B26,'[1]1718  Exp_Rev Access'!$F$7:$GK$318,$GB$2,FALSE))</f>
        <v>0</v>
      </c>
      <c r="GC26" s="95">
        <f>IF(ISNA(VLOOKUP($B26,'[1]1718  Exp_Rev Access'!$F$7:$GK$318,$GC$2,FALSE)),"",VLOOKUP($B26,'[1]1718  Exp_Rev Access'!$F$7:$GK$318,$GC$2,FALSE))</f>
        <v>0</v>
      </c>
      <c r="GD26" s="95">
        <f>IF(ISNA(VLOOKUP($B26,'[1]1718  Exp_Rev Access'!$F$7:$GK$318,$GD$2,FALSE)),"",VLOOKUP($B26,'[1]1718  Exp_Rev Access'!$F$7:$GK$318,$GD$2,FALSE))</f>
        <v>0</v>
      </c>
      <c r="GE26" s="95">
        <f>IF(ISNA(VLOOKUP($B26,'[1]1718  Exp_Rev Access'!$F$7:$GK$318,$GE$2,FALSE)),"",VLOOKUP($B26,'[1]1718  Exp_Rev Access'!$F$7:$GK$318,$GE$2,FALSE))</f>
        <v>42726.52</v>
      </c>
      <c r="GF26" s="95">
        <f>IF(ISNA(VLOOKUP($B26,'[1]1718  Exp_Rev Access'!$F$7:$GK$318,$GF$2,FALSE)),"",VLOOKUP($B26,'[1]1718  Exp_Rev Access'!$F$7:$GK$318,$GF$2,FALSE))</f>
        <v>0</v>
      </c>
      <c r="GG26" s="95">
        <f>IF(ISNA(VLOOKUP($B26,'[1]1718  Exp_Rev Access'!$F$7:$GK$318,$GG$2,FALSE)),"",VLOOKUP($B26,'[1]1718  Exp_Rev Access'!$F$7:$GK$318,$GG$2,FALSE))</f>
        <v>0</v>
      </c>
      <c r="GH26" s="95">
        <f>IF(ISNA(VLOOKUP($B26,'[1]1718  Exp_Rev Access'!$F$7:$GK$318,$GH$2,FALSE)),"",VLOOKUP($B26,'[1]1718  Exp_Rev Access'!$F$7:$GK$318,$GH$2,FALSE))</f>
        <v>0</v>
      </c>
      <c r="GI26" s="95">
        <f>IF(ISNA(VLOOKUP($B26,'[1]1718  Exp_Rev Access'!$F$7:$GK$318,$GI$2,FALSE)),"",VLOOKUP($B26,'[1]1718  Exp_Rev Access'!$F$7:$GK$318,$GI$2,FALSE))</f>
        <v>0</v>
      </c>
      <c r="GJ26" s="95">
        <f>IF(ISNA(VLOOKUP($B26,'[1]1718  Exp_Rev Access'!$F$7:$GK$318,$GJ$2,FALSE)),"",VLOOKUP($B26,'[1]1718  Exp_Rev Access'!$F$7:$GK$318,$GJ$2,FALSE))</f>
        <v>0</v>
      </c>
      <c r="GK26" s="95">
        <f>IF(ISNA(VLOOKUP($B26,'[1]1718  Exp_Rev Access'!$F$7:$GK$318,$GK$2,FALSE)),"",VLOOKUP($B26,'[1]1718  Exp_Rev Access'!$F$7:$GK$318,$GK$2,FALSE))</f>
        <v>138865.28</v>
      </c>
      <c r="GL26" s="95">
        <f>IF(ISNA(VLOOKUP($B26,'[1]1718  Exp_Rev Access'!$F$7:$GK$318,$GL$2,FALSE)),"",VLOOKUP($B26,'[1]1718  Exp_Rev Access'!$F$7:$GK$318,$GL$2,FALSE))</f>
        <v>0</v>
      </c>
      <c r="GM26" s="95">
        <f>IF(ISNA(VLOOKUP($B26,'[1]1718  Exp_Rev Access'!$F$7:$GK$318,$GM$2,FALSE)),"",VLOOKUP($B26,'[1]1718  Exp_Rev Access'!$F$7:$GK$318,$GM$2,FALSE))</f>
        <v>0</v>
      </c>
      <c r="GN26" s="95">
        <f>IF(ISNA(VLOOKUP($B26,'[1]1718  Exp_Rev Access'!$F$7:$GK$318,$GN$2,FALSE)),"",VLOOKUP($B26,'[1]1718  Exp_Rev Access'!$F$7:$GK$318,$GN$2,FALSE))</f>
        <v>0</v>
      </c>
      <c r="GO26" s="95">
        <f>IF(ISNA(VLOOKUP($B26,'[1]1718  Exp_Rev Access'!$F$7:$GK$318,$GO$2,FALSE)),"",VLOOKUP($B26,'[1]1718  Exp_Rev Access'!$F$7:$GK$318,$GO$2,FALSE))</f>
        <v>387000</v>
      </c>
      <c r="GP26" s="95">
        <f>IF(ISNA(VLOOKUP($B26,'[1]1718  Exp_Rev Access'!$F$7:$GK$318,$GP$2,FALSE)),"",VLOOKUP($B26,'[1]1718  Exp_Rev Access'!$F$7:$GK$318,$GP$2,FALSE))</f>
        <v>0</v>
      </c>
      <c r="GQ26" s="95">
        <f>IF(ISNA(VLOOKUP($B26,'[1]1718  Exp_Rev Access'!$F$7:$GK$318,$GQ$2,FALSE)),"",VLOOKUP($B26,'[1]1718  Exp_Rev Access'!$F$7:$GK$318,$GQ$2,FALSE))</f>
        <v>0</v>
      </c>
      <c r="GR26" s="95">
        <f>IF(ISNA(VLOOKUP($B26,'[1]1718  Exp_Rev Access'!$F$7:$GK$318,$GR$2,FALSE)),"",VLOOKUP($B26,'[1]1718  Exp_Rev Access'!$F$7:$GK$318,$GR$2,FALSE))</f>
        <v>0</v>
      </c>
      <c r="GS26" s="95">
        <f>IF(ISNA(VLOOKUP($B26,'[1]1718  Exp_Rev Access'!$F$7:$GK$318,$GS$2,FALSE)),"",VLOOKUP($B26,'[1]1718  Exp_Rev Access'!$F$7:$GK$318,$GS$2,FALSE))</f>
        <v>0</v>
      </c>
      <c r="GT26" s="95">
        <f>IF(ISNA(VLOOKUP($B26,'[1]1718  Exp_Rev Access'!$F$7:$GK$318,$GT$2,FALSE)),"",VLOOKUP($B26,'[1]1718  Exp_Rev Access'!$F$7:$GK$318,$GT$2,FALSE))</f>
        <v>0</v>
      </c>
      <c r="GU26" s="56">
        <f t="shared" si="86"/>
        <v>568591.80000000005</v>
      </c>
      <c r="GV26" s="92">
        <f t="shared" si="88"/>
        <v>1.5877361030130602E-2</v>
      </c>
      <c r="GW26" s="96">
        <f t="shared" si="87"/>
        <v>210.05042612849246</v>
      </c>
      <c r="HE26" s="41"/>
      <c r="HF26" s="41"/>
      <c r="HG26" s="41"/>
      <c r="HH26" s="41"/>
      <c r="HI26" s="41"/>
      <c r="HJ26" s="41"/>
      <c r="HK26" s="41"/>
      <c r="HL26" s="41"/>
      <c r="HM26" s="41"/>
      <c r="HN26" s="41"/>
    </row>
    <row r="27" spans="1:222" x14ac:dyDescent="0.3">
      <c r="A27" s="73"/>
      <c r="B27" s="88" t="s">
        <v>202</v>
      </c>
      <c r="C27" s="89" t="s">
        <v>203</v>
      </c>
      <c r="D27" s="75">
        <f>IF(ISNA(VLOOKUP($B27,'[1]1718 enrollment_Rev_Exp by size'!$A$7:H368,3,FALSE)),"",VLOOKUP($B27,'[1]1718 enrollment_Rev_Exp by size'!$A$7:$G$363,3,FALSE))</f>
        <v>13692.800000000001</v>
      </c>
      <c r="E27" s="76">
        <f>IF(ISNA(VLOOKUP($B27,'[1]1718 enrollment_Rev_Exp by size'!$A$7:I368,5,FALSE)),"",VLOOKUP($B27,'[1]1718 enrollment_Rev_Exp by size'!$A$7:$G$350,5,FALSE))</f>
        <v>158479569.63999999</v>
      </c>
      <c r="F27" s="70">
        <f t="shared" si="70"/>
        <v>158479569.63999999</v>
      </c>
      <c r="G27" s="70">
        <f t="shared" si="71"/>
        <v>0</v>
      </c>
      <c r="H27" s="90">
        <f>IF(ISNA(VLOOKUP($B27,'[1]1718  Exp_Rev Access'!$F$7:$GK$318,3,FALSE)),"",VLOOKUP($B27,'[1]1718  Exp_Rev Access'!$F$7:$GK$318,3,FALSE))</f>
        <v>24912403.530000001</v>
      </c>
      <c r="I27" s="90">
        <f>IF(ISNA(VLOOKUP($B27,'[1]1718  Exp_Rev Access'!$F$7:$GK$318,4,FALSE)),"",VLOOKUP($B27,'[1]1718  Exp_Rev Access'!$F$7:$GK$318,4,FALSE))</f>
        <v>0</v>
      </c>
      <c r="J27" s="90">
        <f>IF(ISNA(VLOOKUP($B27,'[1]1718  Exp_Rev Access'!$F$7:$GK$318,5,FALSE)),"",VLOOKUP($B27,'[1]1718  Exp_Rev Access'!$F$7:$GK$318,5,FALSE))</f>
        <v>0</v>
      </c>
      <c r="K27" s="90">
        <f>IF(ISNA(VLOOKUP($B27,'[1]1718  Exp_Rev Access'!$F$7:$GK$318,6,FALSE)),"-",VLOOKUP($B27,'[1]1718  Exp_Rev Access'!$F$7:$GK$318,6,FALSE))</f>
        <v>0</v>
      </c>
      <c r="L27" s="90">
        <f>IF(ISNA(VLOOKUP($B27,'[1]1718  Exp_Rev Access'!$F$7:$GK$318,7,FALSE)),"",VLOOKUP($B27,'[1]1718  Exp_Rev Access'!$F$7:$GK$318,7,FALSE))</f>
        <v>0</v>
      </c>
      <c r="M27" s="90">
        <f>IF(ISNA(VLOOKUP($B27,'[1]1718  Exp_Rev Access'!$F$7:$GK$318,8,FALSE)),"",VLOOKUP($B27,'[1]1718  Exp_Rev Access'!$F$7:$GK$318,8,FALSE))</f>
        <v>0</v>
      </c>
      <c r="N27" s="56">
        <f t="shared" si="72"/>
        <v>24912403.530000001</v>
      </c>
      <c r="O27" s="91">
        <f t="shared" si="73"/>
        <v>0.15719630982460814</v>
      </c>
      <c r="P27" s="56">
        <f t="shared" si="74"/>
        <v>1819.3797857268053</v>
      </c>
      <c r="Q27" s="90">
        <f>IF(ISNA(VLOOKUP($B27,'[1]1718  Exp_Rev Access'!$F$7:$GK$318,10,FALSE)),"",VLOOKUP($B27,'[1]1718  Exp_Rev Access'!$F$7:$GK$318,10,FALSE))</f>
        <v>146194.5</v>
      </c>
      <c r="R27" s="90">
        <f>IF(ISNA(VLOOKUP($B27,'[1]1718  Exp_Rev Access'!$F$7:$GK$318,11,FALSE)),"",VLOOKUP($B27,'[1]1718  Exp_Rev Access'!$F$7:$GK$318,11,FALSE))</f>
        <v>0</v>
      </c>
      <c r="S27" s="90">
        <f>IF(ISNA(VLOOKUP($B27,'[1]1718  Exp_Rev Access'!$F$7:$GK$318,12,FALSE)),"",VLOOKUP($B27,'[1]1718  Exp_Rev Access'!$F$7:$GK$318,12,FALSE))</f>
        <v>0</v>
      </c>
      <c r="T27" s="90">
        <f>IF(ISNA(VLOOKUP($B27,'[1]1718  Exp_Rev Access'!$F$7:$GK$318,13,FALSE)),"",VLOOKUP($B27,'[1]1718  Exp_Rev Access'!$F$7:$GK$318,13,FALSE))</f>
        <v>0</v>
      </c>
      <c r="U27" s="90">
        <f>IF(ISNA(VLOOKUP($B27,'[1]1718  Exp_Rev Access'!$F$7:$GK$318,14,FALSE)),"",VLOOKUP($B27,'[1]1718  Exp_Rev Access'!$F$7:$GK$318,14,FALSE))</f>
        <v>0</v>
      </c>
      <c r="V27" s="90">
        <f>IF(ISNA(VLOOKUP($B27,'[1]1718  Exp_Rev Access'!$F$7:$GK$318,15,FALSE)),"",VLOOKUP($B27,'[1]1718  Exp_Rev Access'!$F$7:$GK$318,15,FALSE))</f>
        <v>70290</v>
      </c>
      <c r="W27" s="90">
        <f>IF(ISNA(VLOOKUP($B27,'[1]1718  Exp_Rev Access'!$F$7:$GK$318,16,FALSE)),"",VLOOKUP($B27,'[1]1718  Exp_Rev Access'!$F$7:$GK$318,16,FALSE))</f>
        <v>0</v>
      </c>
      <c r="X27" s="90">
        <f>IF(ISNA(VLOOKUP($B27,'[1]1718  Exp_Rev Access'!$F$7:$GK$318,17,FALSE)),"",VLOOKUP($B27,'[1]1718  Exp_Rev Access'!$F$7:$GK$318,17,FALSE))</f>
        <v>0</v>
      </c>
      <c r="Y27" s="90">
        <f>IF(ISNA(VLOOKUP($B27,'[1]1718  Exp_Rev Access'!$F$7:$GK$318,18,FALSE)),"",VLOOKUP($B27,'[1]1718  Exp_Rev Access'!$F$7:$GK$318,18,FALSE))</f>
        <v>6844.13</v>
      </c>
      <c r="Z27" s="90">
        <f>IF(ISNA(VLOOKUP($B27,'[1]1718  Exp_Rev Access'!$F$7:$GK$318,19,FALSE)),"",VLOOKUP($B27,'[1]1718  Exp_Rev Access'!$F$7:$GK$318,19,FALSE))</f>
        <v>1040.5</v>
      </c>
      <c r="AA27" s="90">
        <f>IF(ISNA(VLOOKUP($B27,'[1]1718  Exp_Rev Access'!$F$7:$GK$318,20,FALSE)),"",VLOOKUP($B27,'[1]1718  Exp_Rev Access'!$F$7:$GK$318,20,FALSE))</f>
        <v>0</v>
      </c>
      <c r="AB27" s="90">
        <f>IF(ISNA(VLOOKUP($B27,'[1]1718  Exp_Rev Access'!$F$7:$GK$318,21,FALSE)),"",VLOOKUP($B27,'[1]1718  Exp_Rev Access'!$F$7:$GK$318,21,FALSE))</f>
        <v>0</v>
      </c>
      <c r="AC27" s="90">
        <f>IF(ISNA(VLOOKUP($B27,'[1]1718  Exp_Rev Access'!$F$7:$GK$318,22,FALSE)),"",VLOOKUP($B27,'[1]1718  Exp_Rev Access'!$F$7:$GK$318,22,FALSE))</f>
        <v>20033.16</v>
      </c>
      <c r="AD27" s="90">
        <f>IF(ISNA(VLOOKUP($B27,'[1]1718  Exp_Rev Access'!$F$7:$GK$318,23,FALSE)),"",VLOOKUP($B27,'[1]1718  Exp_Rev Access'!$F$7:$GK$318,23,FALSE))</f>
        <v>964846.6</v>
      </c>
      <c r="AE27" s="90">
        <f>IF(ISNA(VLOOKUP($B27,'[1]1718  Exp_Rev Access'!$F$7:$GK$318,24,FALSE)),"",VLOOKUP($B27,'[1]1718  Exp_Rev Access'!$F$7:$GK$318,24,FALSE))</f>
        <v>228186.37</v>
      </c>
      <c r="AF27" s="90">
        <f>IF(ISNA(VLOOKUP($B27,'[1]1718  Exp_Rev Access'!$F$7:$GK$318,25,FALSE)),"",VLOOKUP($B27,'[1]1718  Exp_Rev Access'!$F$7:$GK$318,25,FALSE))</f>
        <v>0</v>
      </c>
      <c r="AG27" s="90">
        <f>IF(ISNA(VLOOKUP($B27,'[1]1718  Exp_Rev Access'!$F$7:$GK$318,26,FALSE)),"",VLOOKUP($B27,'[1]1718  Exp_Rev Access'!$F$7:$GK$318,26,FALSE))</f>
        <v>0</v>
      </c>
      <c r="AH27" s="90">
        <f>IF(ISNA(VLOOKUP($B27,'[1]1718  Exp_Rev Access'!$F$7:$GK$318,27,FALSE)),"",VLOOKUP($B27,'[1]1718  Exp_Rev Access'!$F$7:$GK$318,27,FALSE))</f>
        <v>19825.830000000002</v>
      </c>
      <c r="AI27" s="90">
        <f>IF(ISNA(VLOOKUP($B27,'[1]1718  Exp_Rev Access'!$F$7:$GK$318,28,FALSE)),"",VLOOKUP($B27,'[1]1718  Exp_Rev Access'!$F$7:$GK$318,28,FALSE))</f>
        <v>151245.64000000001</v>
      </c>
      <c r="AJ27" s="90">
        <f>IF(ISNA(VLOOKUP($B27,'[1]1718  Exp_Rev Access'!$F$7:$GK$318,29,FALSE)),"",VLOOKUP($B27,'[1]1718  Exp_Rev Access'!$F$7:$GK$318,29,FALSE))</f>
        <v>-181604.94</v>
      </c>
      <c r="AK27" s="90">
        <f>IF(ISNA(VLOOKUP($B27,'[1]1718  Exp_Rev Access'!$F$7:$GK$318,30,FALSE)),"",VLOOKUP($B27,'[1]1718  Exp_Rev Access'!$F$7:$GK$318,30,FALSE))</f>
        <v>3273373.51</v>
      </c>
      <c r="AL27" s="90">
        <f>IF(ISNA(VLOOKUP($B27,'[1]1718  Exp_Rev Access'!$F$7:$GK$318,31,FALSE)),"",VLOOKUP($B27,'[1]1718  Exp_Rev Access'!$F$7:$GK$318,31,FALSE))</f>
        <v>3137.58</v>
      </c>
      <c r="AM27" s="56">
        <f t="shared" si="75"/>
        <v>4703412.88</v>
      </c>
      <c r="AN27" s="92">
        <f t="shared" si="76"/>
        <v>2.9678354696975818E-2</v>
      </c>
      <c r="AO27" s="71">
        <f t="shared" si="77"/>
        <v>343.49533185323668</v>
      </c>
      <c r="AP27" s="90">
        <f>IF(ISNA(VLOOKUP($B27,'[1]1718  Exp_Rev Access'!$F$7:$GK$318,33,FALSE)),"",VLOOKUP($B27,'[1]1718  Exp_Rev Access'!$F$7:$GK$318,33,FALSE))</f>
        <v>91463474.519999996</v>
      </c>
      <c r="AQ27" s="90">
        <f>IF(ISNA(VLOOKUP($B27,'[1]1718  Exp_Rev Access'!$F$7:$GK$318,34,FALSE)),"",VLOOKUP($B27,'[1]1718  Exp_Rev Access'!$F$7:$GK$318,34,FALSE))</f>
        <v>2386006.15</v>
      </c>
      <c r="AR27" s="90">
        <f>IF(ISNA(VLOOKUP($B27,'[1]1718  Exp_Rev Access'!$F$7:$GK$318,35,FALSE)),"",VLOOKUP($B27,'[1]1718  Exp_Rev Access'!$F$7:$GK$318,35,FALSE))</f>
        <v>6680878</v>
      </c>
      <c r="AS27" s="90">
        <f>IF(ISNA(VLOOKUP($B27,'[1]1718  Exp_Rev Access'!$F$7:$GK$318,36,FALSE)),"",VLOOKUP($B27,'[1]1718  Exp_Rev Access'!$F$7:$GK$318,36,FALSE))</f>
        <v>0</v>
      </c>
      <c r="AT27" s="90">
        <f>IF(ISNA(VLOOKUP($B27,'[1]1718  Exp_Rev Access'!$F$7:$GK$318,37,FALSE)),"",VLOOKUP($B27,'[1]1718  Exp_Rev Access'!$F$7:$GK$318,37,FALSE))</f>
        <v>0</v>
      </c>
      <c r="AU27" s="56">
        <f t="shared" si="78"/>
        <v>100530358.67</v>
      </c>
      <c r="AV27" s="93">
        <f t="shared" si="79"/>
        <v>0.63434270359493894</v>
      </c>
      <c r="AW27" s="56">
        <f t="shared" si="80"/>
        <v>7341.8408703844352</v>
      </c>
      <c r="AX27" s="90">
        <f>IF(ISNA(VLOOKUP($B27,'[1]1718  Exp_Rev Access'!$F$7:$GK$318,39,FALSE)),"",VLOOKUP($B27,'[1]1718  Exp_Rev Access'!$F$7:$GK$318,39,FALSE))</f>
        <v>0</v>
      </c>
      <c r="AY27" s="90">
        <f>IF(ISNA(VLOOKUP($B27,'[1]1718  Exp_Rev Access'!$F$7:$GK$318,40,FALSE)),"",VLOOKUP($B27,'[1]1718  Exp_Rev Access'!$F$7:$GK$318,40,FALSE))</f>
        <v>10359586.189999999</v>
      </c>
      <c r="AZ27" s="90">
        <f>IF(ISNA(VLOOKUP($B27,'[1]1718  Exp_Rev Access'!$F$7:$GK$318,41,FALSE)),"",VLOOKUP($B27,'[1]1718  Exp_Rev Access'!$F$7:$GK$318,41,FALSE))</f>
        <v>533404.38</v>
      </c>
      <c r="BA27" s="90">
        <f>IF(ISNA(VLOOKUP($B27,'[1]1718  Exp_Rev Access'!$F$7:$GK$318,42,FALSE)),"",VLOOKUP($B27,'[1]1718  Exp_Rev Access'!$F$7:$GK$318,42,FALSE))</f>
        <v>0</v>
      </c>
      <c r="BB27" s="90">
        <f>IF(ISNA(VLOOKUP($B27,'[1]1718  Exp_Rev Access'!$F$7:$GK$318,43,FALSE)),"",VLOOKUP($B27,'[1]1718  Exp_Rev Access'!$F$7:$GK$318,43,FALSE))</f>
        <v>0</v>
      </c>
      <c r="BC27" s="90">
        <f>IF(ISNA(VLOOKUP($B27,'[1]1718  Exp_Rev Access'!$F$7:$GK$318,44,FALSE)),"",VLOOKUP($B27,'[1]1718  Exp_Rev Access'!$F$7:$GK$318,44,FALSE))</f>
        <v>3201912.9</v>
      </c>
      <c r="BD27" s="90">
        <f>IF(ISNA(VLOOKUP($B27,'[1]1718  Exp_Rev Access'!$F$7:$GK$318,45,FALSE)),"",VLOOKUP($B27,'[1]1718  Exp_Rev Access'!$F$7:$GK$318,45,FALSE))</f>
        <v>115006.48</v>
      </c>
      <c r="BE27" s="90">
        <f>IF(ISNA(VLOOKUP($B27,'[1]1718  Exp_Rev Access'!$F$7:$GK$318,46,FALSE)),"",VLOOKUP($B27,'[1]1718  Exp_Rev Access'!$F$7:$GK$318,46,FALSE))</f>
        <v>731745.82</v>
      </c>
      <c r="BF27" s="90">
        <f>IF(ISNA(VLOOKUP($B27,'[1]1718  Exp_Rev Access'!$F$7:$GK$318,47,FALSE)),"",VLOOKUP($B27,'[1]1718  Exp_Rev Access'!$F$7:$GK$318,47,FALSE))</f>
        <v>0</v>
      </c>
      <c r="BG27" s="90">
        <f>IF(ISNA(VLOOKUP($B27,'[1]1718  Exp_Rev Access'!$F$7:$GK$318,48,FALSE)),"",VLOOKUP($B27,'[1]1718  Exp_Rev Access'!$F$7:$GK$318,48,FALSE))</f>
        <v>875333.75</v>
      </c>
      <c r="BH27" s="90">
        <f>IF(ISNA(VLOOKUP($B27,'[1]1718  Exp_Rev Access'!$F$7:$GK$318,49,FALSE)),"",VLOOKUP($B27,'[1]1718  Exp_Rev Access'!$F$7:$GK$318,49,FALSE))</f>
        <v>307899.94</v>
      </c>
      <c r="BI27" s="90">
        <f>IF(ISNA(VLOOKUP($B27,'[1]1718  Exp_Rev Access'!$F$7:$GK$318,50,FALSE)),"",VLOOKUP($B27,'[1]1718  Exp_Rev Access'!$F$7:$GK$318,50,FALSE))</f>
        <v>0</v>
      </c>
      <c r="BJ27" s="90">
        <f>IF(ISNA(VLOOKUP($B27,'[1]1718  Exp_Rev Access'!$F$7:$GK$318,51,FALSE)),"",VLOOKUP($B27,'[1]1718  Exp_Rev Access'!$F$7:$GK$318,51,FALSE))</f>
        <v>60089.95</v>
      </c>
      <c r="BK27" s="90">
        <f>IF(ISNA(VLOOKUP($B27,'[1]1718  Exp_Rev Access'!$F$7:$GK$318,52,FALSE)),"",VLOOKUP($B27,'[1]1718  Exp_Rev Access'!$F$7:$GK$318,52,FALSE))</f>
        <v>3945880.36</v>
      </c>
      <c r="BL27" s="90">
        <f>IF(ISNA(VLOOKUP($B27,'[1]1718  Exp_Rev Access'!$F$7:$GK$318,53,FALSE)),"",VLOOKUP($B27,'[1]1718  Exp_Rev Access'!$F$7:$GK$318,53,FALSE))</f>
        <v>699390</v>
      </c>
      <c r="BM27" s="90">
        <f>IF(ISNA(VLOOKUP($B27,'[1]1718  Exp_Rev Access'!$F$7:$GK$318,54,FALSE)),"",VLOOKUP($B27,'[1]1718  Exp_Rev Access'!$F$7:$GK$318,54,FALSE))</f>
        <v>0</v>
      </c>
      <c r="BN27" s="90">
        <f>IF(ISNA(VLOOKUP($B27,'[1]1718  Exp_Rev Access'!$F$7:$GK$318,55,FALSE)),"",VLOOKUP($B27,'[1]1718  Exp_Rev Access'!$F$7:$GK$318,55,FALSE))</f>
        <v>0</v>
      </c>
      <c r="BO27" s="90">
        <f>IF(ISNA(VLOOKUP($B27,'[1]1718  Exp_Rev Access'!$F$7:$GK$318,56,FALSE)),"",VLOOKUP($B27,'[1]1718  Exp_Rev Access'!$F$7:$GK$318,56,FALSE))</f>
        <v>0</v>
      </c>
      <c r="BP27" s="90">
        <f>IF(ISNA(VLOOKUP($B27,'[1]1718  Exp_Rev Access'!$F$7:$GK$318,57,FALSE)),"",VLOOKUP($B27,'[1]1718  Exp_Rev Access'!$F$7:$GK$318,57,FALSE))</f>
        <v>0</v>
      </c>
      <c r="BQ27" s="90">
        <f>IF(ISNA(VLOOKUP($B27,'[1]1718  Exp_Rev Access'!$F$7:$GK$318,58,FALSE)),"",VLOOKUP($B27,'[1]1718  Exp_Rev Access'!$F$7:$GK$318,58,FALSE))</f>
        <v>0</v>
      </c>
      <c r="BR27" s="90">
        <f>IF(ISNA(VLOOKUP($B27,'[1]1718  Exp_Rev Access'!$F$7:$GK$318,59,FALSE)),"",VLOOKUP($B27,'[1]1718  Exp_Rev Access'!$F$7:$GK$318,59,FALSE))</f>
        <v>0</v>
      </c>
      <c r="BS27" s="90">
        <f>IF(ISNA(VLOOKUP($B27,'[1]1718  Exp_Rev Access'!$F$7:$GK$318,60,FALSE)),"",VLOOKUP($B27,'[1]1718  Exp_Rev Access'!$F$7:$GK$318,60,FALSE))</f>
        <v>0</v>
      </c>
      <c r="BT27" s="90">
        <f>IF(ISNA(VLOOKUP($B27,'[1]1718  Exp_Rev Access'!$F$7:$GK$318,61,FALSE)),"",VLOOKUP($B27,'[1]1718  Exp_Rev Access'!$F$7:$GK$318,61,FALSE))</f>
        <v>0</v>
      </c>
      <c r="BU27" s="90">
        <f>IF(ISNA(VLOOKUP($B27,'[1]1718  Exp_Rev Access'!$F$7:$GK$318,62,FALSE)),"",VLOOKUP($B27,'[1]1718  Exp_Rev Access'!$F$7:$GK$318,62,FALSE))</f>
        <v>0</v>
      </c>
      <c r="BV27" s="56">
        <f t="shared" si="35"/>
        <v>20830249.77</v>
      </c>
      <c r="BW27" s="92">
        <f t="shared" si="81"/>
        <v>0.13143807632313559</v>
      </c>
      <c r="BX27" s="71">
        <f t="shared" si="82"/>
        <v>1521.2556796272493</v>
      </c>
      <c r="BY27" s="90">
        <f>IF(ISNA(VLOOKUP($B27,'[1]1718  Exp_Rev Access'!$F$7:$GK$318,64,FALSE)),"",VLOOKUP($B27,'[1]1718  Exp_Rev Access'!$F$7:$GK$318,64,FALSE))</f>
        <v>0</v>
      </c>
      <c r="BZ27" s="90">
        <f>IF(ISNA(VLOOKUP($B27,'[1]1718  Exp_Rev Access'!$F$7:$GK$318,65,FALSE)),"",VLOOKUP($B27,'[1]1718  Exp_Rev Access'!$F$7:$GK$318,65,FALSE))</f>
        <v>0</v>
      </c>
      <c r="CA27" s="90">
        <f>IF(ISNA(VLOOKUP($B27,'[1]1718  Exp_Rev Access'!$F$7:$GK$318,66,FALSE)),"",VLOOKUP($B27,'[1]1718  Exp_Rev Access'!$F$7:$GK$318,66,FALSE))</f>
        <v>0</v>
      </c>
      <c r="CB27" s="90">
        <f>IF(ISNA(VLOOKUP($B27,'[1]1718  Exp_Rev Access'!$F$7:$GK$318,67,FALSE)),"",VLOOKUP($B27,'[1]1718  Exp_Rev Access'!$F$7:$GK$318,67,FALSE))</f>
        <v>0</v>
      </c>
      <c r="CC27" s="90">
        <f>IF(ISNA(VLOOKUP($B27,'[1]1718  Exp_Rev Access'!$F$7:$GK$318,68,FALSE)),"",VLOOKUP($B27,'[1]1718  Exp_Rev Access'!$F$7:$GK$318,68,FALSE))</f>
        <v>0</v>
      </c>
      <c r="CD27" s="90">
        <f>IF(ISNA(VLOOKUP($B27,'[1]1718  Exp_Rev Access'!$F$7:$GK$318,69,FALSE)),"",VLOOKUP($B27,'[1]1718  Exp_Rev Access'!$F$7:$GK$318,69,FALSE))</f>
        <v>0</v>
      </c>
      <c r="CE27" s="56">
        <f t="shared" si="36"/>
        <v>0</v>
      </c>
      <c r="CF27" s="92">
        <f t="shared" si="25"/>
        <v>0</v>
      </c>
      <c r="CG27" s="78">
        <f t="shared" si="46"/>
        <v>0</v>
      </c>
      <c r="CH27" s="90">
        <f>IF(ISNA(VLOOKUP($B27,'[1]1718  Exp_Rev Access'!$F$7:$GK$318,$CH$2,FALSE)),"",VLOOKUP($B27,'[1]1718  Exp_Rev Access'!$F$7:$GK$318,$CH$2,FALSE))</f>
        <v>0</v>
      </c>
      <c r="CI27" s="90">
        <f>IF(ISNA(VLOOKUP($B27,'[1]1718  Exp_Rev Access'!$F$7:$GK$318,$CI$2,FALSE)),"",VLOOKUP($B27,'[1]1718  Exp_Rev Access'!$F$7:$GK$318,$CI$2,FALSE))</f>
        <v>0</v>
      </c>
      <c r="CJ27" s="90">
        <f>IF(ISNA(VLOOKUP($B27,'[1]1718  Exp_Rev Access'!$F$7:$GK$318,$CJ$2,FALSE)),"",VLOOKUP($B27,'[1]1718  Exp_Rev Access'!$F$7:$GK$318,$CJ$2,FALSE))</f>
        <v>0</v>
      </c>
      <c r="CK27" s="90">
        <f>IF(ISNA(VLOOKUP($B27,'[1]1718  Exp_Rev Access'!$F$7:$GK$318,$CK$2,FALSE)),"",VLOOKUP($B27,'[1]1718  Exp_Rev Access'!$F$7:$GK$318,$CK$2,FALSE))</f>
        <v>0</v>
      </c>
      <c r="CL27" s="90">
        <f>IF(ISNA(VLOOKUP($B27,'[1]1718  Exp_Rev Access'!$F$7:$GK$318,$CL$2,FALSE)),"",VLOOKUP($B27,'[1]1718  Exp_Rev Access'!$F$7:$GK$318,$CL$2,FALSE))</f>
        <v>0</v>
      </c>
      <c r="CM27" s="90">
        <f>IF(ISNA(VLOOKUP($B27,'[1]1718  Exp_Rev Access'!$F$7:$GK$318,$CM$2,FALSE)),"",VLOOKUP($B27,'[1]1718  Exp_Rev Access'!$F$7:$GK$318,$CM$2,FALSE))</f>
        <v>0</v>
      </c>
      <c r="CN27" s="90">
        <f>IF(ISNA(VLOOKUP($B27,'[1]1718  Exp_Rev Access'!$F$7:$GK$318,$CN$2,FALSE)),"",VLOOKUP($B27,'[1]1718  Exp_Rev Access'!$F$7:$GK$318,$CN$2,FALSE))</f>
        <v>0</v>
      </c>
      <c r="CO27" s="90">
        <f>IF(ISNA(VLOOKUP($B27,'[1]1718  Exp_Rev Access'!$F$7:$GK$318,$CO$2,FALSE)),"",VLOOKUP($B27,'[1]1718  Exp_Rev Access'!$F$7:$GK$318,$CO$2,FALSE))</f>
        <v>0</v>
      </c>
      <c r="CP27" s="90">
        <f>IF(ISNA(VLOOKUP($B27,'[1]1718  Exp_Rev Access'!$F$7:$GK$318,$CP$2,FALSE)),"",VLOOKUP($B27,'[1]1718  Exp_Rev Access'!$F$7:$GK$318,$CP$2,FALSE))</f>
        <v>0</v>
      </c>
      <c r="CQ27" s="90">
        <f>IF(ISNA(VLOOKUP($B27,'[1]1718  Exp_Rev Access'!$F$7:$GK$318,$CQ$2,FALSE)),"",VLOOKUP($B27,'[1]1718  Exp_Rev Access'!$F$7:$GK$318,$CQ$2,FALSE))</f>
        <v>2291172.33</v>
      </c>
      <c r="CR27" s="90">
        <f>IF(ISNA(VLOOKUP($B27,'[1]1718  Exp_Rev Access'!$F$7:$GK$318,$CR$2,FALSE)),"",VLOOKUP($B27,'[1]1718  Exp_Rev Access'!$F$7:$GK$318,$CR$2,FALSE))</f>
        <v>0</v>
      </c>
      <c r="CS27" s="90">
        <f>IF(ISNA(VLOOKUP($B27,'[1]1718  Exp_Rev Access'!$F$7:$GK$318,$CS$2,FALSE)),"",VLOOKUP($B27,'[1]1718  Exp_Rev Access'!$F$7:$GK$318,$CS$2,FALSE))</f>
        <v>52946.17</v>
      </c>
      <c r="CT27" s="90">
        <f>IF(ISNA(VLOOKUP($B27,'[1]1718  Exp_Rev Access'!$F$7:$GK$318,$CT$2,FALSE)),"",VLOOKUP($B27,'[1]1718  Exp_Rev Access'!$F$7:$GK$318,$CT$2,FALSE))</f>
        <v>0</v>
      </c>
      <c r="CU27" s="90">
        <f>IF(ISNA(VLOOKUP($B27,'[1]1718  Exp_Rev Access'!$F$7:$GK$318,$CU$2,FALSE)),"",VLOOKUP($B27,'[1]1718  Exp_Rev Access'!$F$7:$GK$318,$CU$2,FALSE))</f>
        <v>1501073.8</v>
      </c>
      <c r="CV27" s="90">
        <f>IF(ISNA(VLOOKUP($B27,'[1]1718  Exp_Rev Access'!$F$7:$GK$318,$CV$2,FALSE)),"",VLOOKUP($B27,'[1]1718  Exp_Rev Access'!$F$7:$GK$318,$CV$2,FALSE))</f>
        <v>234616.74</v>
      </c>
      <c r="CW27" s="90">
        <f>IF(ISNA(VLOOKUP($B27,'[1]1718  Exp_Rev Access'!$F$7:$GK$318,$CW$2,FALSE)),"",VLOOKUP($B27,'[1]1718  Exp_Rev Access'!$F$7:$GK$318,$CW$2,FALSE))</f>
        <v>0</v>
      </c>
      <c r="CX27" s="90">
        <f>IF(ISNA(VLOOKUP($B27,'[1]1718  Exp_Rev Access'!$F$7:$GK$318,$CX$2,FALSE)),"",VLOOKUP($B27,'[1]1718  Exp_Rev Access'!$F$7:$GK$318,$CX$2,FALSE))</f>
        <v>0</v>
      </c>
      <c r="CY27" s="90">
        <f>IF(ISNA(VLOOKUP($B27,'[1]1718  Exp_Rev Access'!$F$7:$GK$318,$CY$2,FALSE)),"",VLOOKUP($B27,'[1]1718  Exp_Rev Access'!$F$7:$GK$318,$CY$2,FALSE))</f>
        <v>25472.36</v>
      </c>
      <c r="CZ27" s="90">
        <f>IF(ISNA(VLOOKUP($B27,'[1]1718  Exp_Rev Access'!$F$7:$GK$318,$CZ$2,FALSE)),"",VLOOKUP($B27,'[1]1718  Exp_Rev Access'!$F$7:$GK$318,$CZ$2,FALSE))</f>
        <v>0</v>
      </c>
      <c r="DA27" s="90">
        <f>IF(ISNA(VLOOKUP($B27,'[1]1718  Exp_Rev Access'!$F$7:$GK$318,$DA$2,FALSE)),"",VLOOKUP($B27,'[1]1718  Exp_Rev Access'!$F$7:$GK$318,$DA$2,FALSE))</f>
        <v>0</v>
      </c>
      <c r="DB27" s="90">
        <f>IF(ISNA(VLOOKUP($B27,'[1]1718  Exp_Rev Access'!$F$7:$GK$318,$DB$2,FALSE)),"",VLOOKUP($B27,'[1]1718  Exp_Rev Access'!$F$7:$GK$318,$DB$2,FALSE))</f>
        <v>21482.83</v>
      </c>
      <c r="DC27" s="90">
        <f>IF(ISNA(VLOOKUP($B27,'[1]1718  Exp_Rev Access'!$F$7:$GK$318,$DC$2,FALSE)),"",VLOOKUP($B27,'[1]1718  Exp_Rev Access'!$F$7:$GK$318,$DC$2,FALSE))</f>
        <v>0</v>
      </c>
      <c r="DD27" s="90">
        <f>IF(ISNA(VLOOKUP($B27,'[1]1718  Exp_Rev Access'!$F$7:$GK$318,$DD$2,FALSE)),"",VLOOKUP($B27,'[1]1718  Exp_Rev Access'!$F$7:$GK$318,$DD$2,FALSE))</f>
        <v>0</v>
      </c>
      <c r="DE27" s="90">
        <f>IF(ISNA(VLOOKUP($B27,'[1]1718  Exp_Rev Access'!$F$7:$GK$318,$DE$2,FALSE)),"",VLOOKUP($B27,'[1]1718  Exp_Rev Access'!$F$7:$GK$318,$DE$2,FALSE))</f>
        <v>0</v>
      </c>
      <c r="DF27" s="90">
        <f>IF(ISNA(VLOOKUP($B27,'[1]1718  Exp_Rev Access'!$F$7:$GK$318,$DF$2,FALSE)),"",VLOOKUP($B27,'[1]1718  Exp_Rev Access'!$F$7:$GK$318,$DF$2,FALSE))</f>
        <v>0</v>
      </c>
      <c r="DG27" s="90">
        <f>IF(ISNA(VLOOKUP($B27,'[1]1718  Exp_Rev Access'!$F$7:$GK$318,$DG$2,FALSE)),"",VLOOKUP($B27,'[1]1718  Exp_Rev Access'!$F$7:$GK$318,$DG$2,FALSE))</f>
        <v>335017.65999999997</v>
      </c>
      <c r="DH27" s="90">
        <f>IF(ISNA(VLOOKUP($B27,'[1]1718  Exp_Rev Access'!$F$7:$GK$318,$DH$2,FALSE)),"",VLOOKUP($B27,'[1]1718  Exp_Rev Access'!$F$7:$GK$318,$DH$2,FALSE))</f>
        <v>34015.39</v>
      </c>
      <c r="DI27" s="90">
        <f>IF(ISNA(VLOOKUP($B27,'[1]1718  Exp_Rev Access'!$F$7:$GK$318,$DI$2,FALSE)),"",VLOOKUP($B27,'[1]1718  Exp_Rev Access'!$F$7:$GK$318,$DI$2,FALSE))</f>
        <v>2560268.86</v>
      </c>
      <c r="DJ27" s="90">
        <f>IF(ISNA(VLOOKUP($B27,'[1]1718  Exp_Rev Access'!$F$7:$GK$318,$DJ$2,FALSE)),"",VLOOKUP($B27,'[1]1718  Exp_Rev Access'!$F$7:$GK$318,$DJ$2,FALSE))</f>
        <v>0</v>
      </c>
      <c r="DK27" s="90">
        <f>IF(ISNA(VLOOKUP($B27,'[1]1718  Exp_Rev Access'!$F$7:$GK$318,$DK$2,FALSE)),"",VLOOKUP($B27,'[1]1718  Exp_Rev Access'!$F$7:$GK$318,$DK$2,FALSE))</f>
        <v>0</v>
      </c>
      <c r="DL27" s="90">
        <f>IF(ISNA(VLOOKUP($B27,'[1]1718  Exp_Rev Access'!$F$7:$GK$318,$DL$2,FALSE)),"",VLOOKUP($B27,'[1]1718  Exp_Rev Access'!$F$7:$GK$318,$DL$2,FALSE))</f>
        <v>0</v>
      </c>
      <c r="DM27" s="90">
        <f>IF(ISNA(VLOOKUP($B27,'[1]1718  Exp_Rev Access'!$F$7:$GK$318,$DM$2,FALSE)),"",VLOOKUP($B27,'[1]1718  Exp_Rev Access'!$F$7:$GK$318,$DM$2,FALSE))</f>
        <v>0</v>
      </c>
      <c r="DN27" s="90">
        <f>IF(ISNA(VLOOKUP($B27,'[1]1718  Exp_Rev Access'!$F$7:$GK$318,$DN$2,FALSE)),"",VLOOKUP($B27,'[1]1718  Exp_Rev Access'!$F$7:$GK$318,$DN$2,FALSE))</f>
        <v>0</v>
      </c>
      <c r="DO27" s="90">
        <f>IF(ISNA(VLOOKUP($B27,'[1]1718  Exp_Rev Access'!$F$7:$GK$318,$DO$2,FALSE)),"",VLOOKUP($B27,'[1]1718  Exp_Rev Access'!$F$7:$GK$318,$DO$2,FALSE))</f>
        <v>0</v>
      </c>
      <c r="DP27" s="90">
        <f>IF(ISNA(VLOOKUP($B27,'[1]1718  Exp_Rev Access'!$F$7:$GK$318,$DP$2,FALSE)),"",VLOOKUP($B27,'[1]1718  Exp_Rev Access'!$F$7:$GK$318,$DP$2,FALSE))</f>
        <v>0</v>
      </c>
      <c r="DQ27" s="90">
        <f>IF(ISNA(VLOOKUP($B27,'[1]1718  Exp_Rev Access'!$F$7:$GK$318,$DQ$2,FALSE)),"",VLOOKUP($B27,'[1]1718  Exp_Rev Access'!$F$7:$GK$318,$DQ$2,FALSE))</f>
        <v>0</v>
      </c>
      <c r="DR27" s="90">
        <f>IF(ISNA(VLOOKUP($B27,'[1]1718  Exp_Rev Access'!$F$7:$GK$318,$DR$2,FALSE)),"",VLOOKUP($B27,'[1]1718  Exp_Rev Access'!$F$7:$GK$318,$DR$2,FALSE))</f>
        <v>0</v>
      </c>
      <c r="DS27" s="90">
        <f>IF(ISNA(VLOOKUP($B27,'[1]1718  Exp_Rev Access'!$F$7:$GK$318,$DS$2,FALSE)),"",VLOOKUP($B27,'[1]1718  Exp_Rev Access'!$F$7:$GK$318,$DS$2,FALSE))</f>
        <v>0</v>
      </c>
      <c r="DT27" s="90">
        <f>IF(ISNA(VLOOKUP($B27,'[1]1718  Exp_Rev Access'!$F$7:$GK$318,$DT$2,FALSE)),"",VLOOKUP($B27,'[1]1718  Exp_Rev Access'!$F$7:$GK$318,$DT$2,FALSE))</f>
        <v>0</v>
      </c>
      <c r="DU27" s="90">
        <f>IF(ISNA(VLOOKUP($B27,'[1]1718  Exp_Rev Access'!$F$7:$GK$318,$DU$2,FALSE)),"",VLOOKUP($B27,'[1]1718  Exp_Rev Access'!$F$7:$GK$318,$DU$2,FALSE))</f>
        <v>0</v>
      </c>
      <c r="DV27" s="90">
        <f>IF(ISNA(VLOOKUP($B27,'[1]1718  Exp_Rev Access'!$F$7:$GK$318,$DV$2,FALSE)),"",VLOOKUP($B27,'[1]1718  Exp_Rev Access'!$F$7:$GK$318,$DV$2,FALSE))</f>
        <v>0</v>
      </c>
      <c r="DW27" s="90">
        <f>IF(ISNA(VLOOKUP($B27,'[1]1718  Exp_Rev Access'!$F$7:$GK$318,$DW$2,FALSE)),"",VLOOKUP($B27,'[1]1718  Exp_Rev Access'!$F$7:$GK$318,$DW$2,FALSE))</f>
        <v>0</v>
      </c>
      <c r="DX27" s="90">
        <f>IF(ISNA(VLOOKUP($B27,'[1]1718  Exp_Rev Access'!$F$7:$GK$318,$DX$2,FALSE)),"",VLOOKUP($B27,'[1]1718  Exp_Rev Access'!$F$7:$GK$318,$DX$2,FALSE))</f>
        <v>0</v>
      </c>
      <c r="DY27" s="90">
        <f>IF(ISNA(VLOOKUP($B27,'[1]1718  Exp_Rev Access'!$F$7:$GK$318,$DY$2,FALSE)),"",VLOOKUP($B27,'[1]1718  Exp_Rev Access'!$F$7:$GK$318,$DY$2,FALSE))</f>
        <v>0</v>
      </c>
      <c r="DZ27" s="90">
        <f>IF(ISNA(VLOOKUP($B27,'[1]1718  Exp_Rev Access'!$F$7:$GK$318,$DZ$2,FALSE)),"",VLOOKUP($B27,'[1]1718  Exp_Rev Access'!$F$7:$GK$318,$DZ$2,FALSE))</f>
        <v>0</v>
      </c>
      <c r="EA27" s="90">
        <f>IF(ISNA(VLOOKUP($B27,'[1]1718  Exp_Rev Access'!$F$7:$GK$318,$EA$2,FALSE)),"",VLOOKUP($B27,'[1]1718  Exp_Rev Access'!$F$7:$GK$318,$EA$2,FALSE))</f>
        <v>0</v>
      </c>
      <c r="EB27" s="90">
        <f>IF(ISNA(VLOOKUP($B27,'[1]1718  Exp_Rev Access'!$F$7:$GK$318,$EB$2,FALSE)),"",VLOOKUP($B27,'[1]1718  Exp_Rev Access'!$F$7:$GK$318,$EB$2,FALSE))</f>
        <v>0</v>
      </c>
      <c r="EC27" s="90">
        <f>IF(ISNA(VLOOKUP($B27,'[1]1718  Exp_Rev Access'!$F$7:$GK$318,$EC$2,FALSE)),"",VLOOKUP($B27,'[1]1718  Exp_Rev Access'!$F$7:$GK$318,$EC$2,FALSE))</f>
        <v>0</v>
      </c>
      <c r="ED27" s="90">
        <f>IF(ISNA(VLOOKUP($B27,'[1]1718  Exp_Rev Access'!$F$7:$GK$318,$ED$2,FALSE)),"",VLOOKUP($B27,'[1]1718  Exp_Rev Access'!$F$7:$GK$318,$ED$2,FALSE))</f>
        <v>0</v>
      </c>
      <c r="EE27" s="90">
        <f>IF(ISNA(VLOOKUP($B27,'[1]1718  Exp_Rev Access'!$F$7:$GK$318,$EE$2,FALSE)),"",VLOOKUP($B27,'[1]1718  Exp_Rev Access'!$F$7:$GK$318,$EE$2,FALSE))</f>
        <v>0</v>
      </c>
      <c r="EF27" s="90">
        <f>IF(ISNA(VLOOKUP($B27,'[1]1718  Exp_Rev Access'!$F$7:$GK$318,$EF$2,FALSE)),"",VLOOKUP($B27,'[1]1718  Exp_Rev Access'!$F$7:$GK$318,$EF$2,FALSE))</f>
        <v>0</v>
      </c>
      <c r="EG27" s="90">
        <f>IF(ISNA(VLOOKUP($B27,'[1]1718  Exp_Rev Access'!$F$7:$GK$318,$EG$2,FALSE)),"",VLOOKUP($B27,'[1]1718  Exp_Rev Access'!$F$7:$GK$318,$EG$2,FALSE))</f>
        <v>0</v>
      </c>
      <c r="EH27" s="90">
        <f>IF(ISNA(VLOOKUP($B27,'[1]1718  Exp_Rev Access'!$F$7:$GK$318,$EH$2,FALSE)),"",VLOOKUP($B27,'[1]1718  Exp_Rev Access'!$F$7:$GK$318,$EH$2,FALSE))</f>
        <v>0</v>
      </c>
      <c r="EI27" s="90">
        <f>IF(ISNA(VLOOKUP($B27,'[1]1718  Exp_Rev Access'!$F$7:$GK$318,$EI$2,FALSE)),"",VLOOKUP($B27,'[1]1718  Exp_Rev Access'!$F$7:$GK$318,$EI$2,FALSE))</f>
        <v>0</v>
      </c>
      <c r="EJ27" s="90">
        <f>IF(ISNA(VLOOKUP($B27,'[1]1718  Exp_Rev Access'!$F$7:$GK$318,$EJ$2,FALSE)),"",VLOOKUP($B27,'[1]1718  Exp_Rev Access'!$F$7:$GK$318,$EJ$2,FALSE))</f>
        <v>0</v>
      </c>
      <c r="EK27" s="90">
        <f>IF(ISNA(VLOOKUP($B27,'[1]1718  Exp_Rev Access'!$F$7:$GK$318,$EK$2,FALSE)),"",VLOOKUP($B27,'[1]1718  Exp_Rev Access'!$F$7:$GK$318,$EK$2,FALSE))</f>
        <v>0</v>
      </c>
      <c r="EL27" s="90">
        <f>IF(ISNA(VLOOKUP($B27,'[1]1718  Exp_Rev Access'!$F$7:$GK$318,$EL$2,FALSE)),"",VLOOKUP($B27,'[1]1718  Exp_Rev Access'!$F$7:$GK$318,$EL$2,FALSE))</f>
        <v>0</v>
      </c>
      <c r="EM27" s="90">
        <f>IF(ISNA(VLOOKUP($B27,'[1]1718  Exp_Rev Access'!$F$7:$GK$318,$EM$2,FALSE)),"",VLOOKUP($B27,'[1]1718  Exp_Rev Access'!$F$7:$GK$318,$EM$2,FALSE))</f>
        <v>0</v>
      </c>
      <c r="EN27" s="90">
        <f>IF(ISNA(VLOOKUP($B27,'[1]1718  Exp_Rev Access'!$F$7:$GK$318,$EN$2,FALSE)),"",VLOOKUP($B27,'[1]1718  Exp_Rev Access'!$F$7:$GK$318,$EN$2,FALSE))</f>
        <v>0</v>
      </c>
      <c r="EO27" s="90">
        <f>IF(ISNA(VLOOKUP($B27,'[1]1718  Exp_Rev Access'!$F$7:$GK$318,$EO$2,FALSE)),"",VLOOKUP($B27,'[1]1718  Exp_Rev Access'!$F$7:$GK$318,$EO$2,FALSE))</f>
        <v>0</v>
      </c>
      <c r="EP27" s="90">
        <f>IF(ISNA(VLOOKUP($B27,'[1]1718  Exp_Rev Access'!$F$7:$GK$318,$EP$2,FALSE)),"",VLOOKUP($B27,'[1]1718  Exp_Rev Access'!$F$7:$GK$318,$EP$2,FALSE))</f>
        <v>0</v>
      </c>
      <c r="EQ27" s="90">
        <f>IF(ISNA(VLOOKUP($B27,'[1]1718  Exp_Rev Access'!$F$7:$GK$318,$EQ$2,FALSE)),"",VLOOKUP($B27,'[1]1718  Exp_Rev Access'!$F$7:$GK$318,$EQ$2,FALSE))</f>
        <v>0</v>
      </c>
      <c r="ER27" s="90">
        <f>IF(ISNA(VLOOKUP($B27,'[1]1718  Exp_Rev Access'!$F$7:$GK$318,$ER$2,FALSE)),"",VLOOKUP($B27,'[1]1718  Exp_Rev Access'!$F$7:$GK$318,$ER$2,FALSE))</f>
        <v>0</v>
      </c>
      <c r="ES27" s="90">
        <f>IF(ISNA(VLOOKUP($B27,'[1]1718  Exp_Rev Access'!$F$7:$GK$318,$ES$2,FALSE)),"",VLOOKUP($B27,'[1]1718  Exp_Rev Access'!$F$7:$GK$318,$ES$2,FALSE))</f>
        <v>0</v>
      </c>
      <c r="ET27" s="90">
        <f>IF(ISNA(VLOOKUP($B27,'[1]1718  Exp_Rev Access'!$F$7:$GK$318,$ET$2,FALSE)),"",VLOOKUP($B27,'[1]1718  Exp_Rev Access'!$F$7:$GK$318,$ET$2,FALSE))</f>
        <v>0</v>
      </c>
      <c r="EU27" s="90">
        <f>IF(ISNA(VLOOKUP($B27,'[1]1718  Exp_Rev Access'!$F$7:$GK$318,$EU$2,FALSE)),"",VLOOKUP($B27,'[1]1718  Exp_Rev Access'!$F$7:$GK$318,$EU$2,FALSE))</f>
        <v>0</v>
      </c>
      <c r="EV27" s="90">
        <f>IF(ISNA(VLOOKUP($B27,'[1]1718  Exp_Rev Access'!$F$7:$GK$318,$EV$2,FALSE)),"",VLOOKUP($B27,'[1]1718  Exp_Rev Access'!$F$7:$GK$318,$EV$2,FALSE))</f>
        <v>246380.45</v>
      </c>
      <c r="EW27" s="90">
        <f>IF(ISNA(VLOOKUP($B27,'[1]1718  Exp_Rev Access'!$F$7:$GK$318,$EW$2,FALSE)),"",VLOOKUP($B27,'[1]1718  Exp_Rev Access'!$F$7:$GK$318,$EW$2,FALSE))</f>
        <v>0</v>
      </c>
      <c r="EX27" s="90">
        <f>IF(ISNA(VLOOKUP($B27,'[1]1718  Exp_Rev Access'!$F$7:$GK$318,$EX$2,FALSE)),"",VLOOKUP($B27,'[1]1718  Exp_Rev Access'!$F$7:$GK$318,$EX$2,FALSE))</f>
        <v>0</v>
      </c>
      <c r="EY27" s="90">
        <f>IF(ISNA(VLOOKUP($B27,'[1]1718  Exp_Rev Access'!$F$7:$GK$318,$EY$2,FALSE)),"",VLOOKUP($B27,'[1]1718  Exp_Rev Access'!$F$7:$GK$318,$EY$2,FALSE))</f>
        <v>0</v>
      </c>
      <c r="EZ27" s="90">
        <f>IF(ISNA(VLOOKUP($B27,'[1]1718  Exp_Rev Access'!$F$7:$GK$318,$EZ$2,FALSE)),"",VLOOKUP($B27,'[1]1718  Exp_Rev Access'!$F$7:$GK$318,$EZ$2,FALSE))</f>
        <v>0</v>
      </c>
      <c r="FA27" s="90">
        <f>IF(ISNA(VLOOKUP($B27,'[1]1718  Exp_Rev Access'!$F$7:$GK$318,$FA$2,FALSE)),"",VLOOKUP($B27,'[1]1718  Exp_Rev Access'!$F$7:$GK$318,$FA$2,FALSE))</f>
        <v>0</v>
      </c>
      <c r="FB27" s="90">
        <f>IF(ISNA(VLOOKUP($B27,'[1]1718  Exp_Rev Access'!$F$7:$GK$318,$FB$2,FALSE)),"",VLOOKUP($B27,'[1]1718  Exp_Rev Access'!$F$7:$GK$318,$FB$2,FALSE))</f>
        <v>0</v>
      </c>
      <c r="FC27" s="90">
        <f>IF(ISNA(VLOOKUP($B27,'[1]1718  Exp_Rev Access'!$F$7:$GK$318,$FC$2,FALSE)),"",VLOOKUP($B27,'[1]1718  Exp_Rev Access'!$F$7:$GK$318,$FC$2,FALSE))</f>
        <v>0</v>
      </c>
      <c r="FD27" s="90">
        <f>IF(ISNA(VLOOKUP($B27,'[1]1718  Exp_Rev Access'!$F$7:$GK$318,$FD$2,FALSE)),"",VLOOKUP($B27,'[1]1718  Exp_Rev Access'!$F$7:$GK$318,$FD$2,FALSE))</f>
        <v>0</v>
      </c>
      <c r="FE27" s="90">
        <f>IF(ISNA(VLOOKUP($B27,'[1]1718  Exp_Rev Access'!$F$7:$GK$318,$FE$2,FALSE)),"",VLOOKUP($B27,'[1]1718  Exp_Rev Access'!$F$7:$GK$318,$FE$2,FALSE))</f>
        <v>0</v>
      </c>
      <c r="FF27" s="90">
        <f>IF(ISNA(VLOOKUP($B27,'[1]1718  Exp_Rev Access'!$F$7:$GK$318,$FF$2,FALSE)),"",VLOOKUP($B27,'[1]1718  Exp_Rev Access'!$F$7:$GK$318,$FF$2,FALSE))</f>
        <v>0</v>
      </c>
      <c r="FG27" s="90">
        <f>IF(ISNA(VLOOKUP($B27,'[1]1718  Exp_Rev Access'!$F$7:$GK$318,$FG$2,FALSE)),"",VLOOKUP($B27,'[1]1718  Exp_Rev Access'!$F$7:$GK$318,$FG$2,FALSE))</f>
        <v>0</v>
      </c>
      <c r="FH27" s="90">
        <f>IF(ISNA(VLOOKUP($B27,'[1]1718  Exp_Rev Access'!$F$7:$GK$318,$FH$2,FALSE)),"",VLOOKUP($B27,'[1]1718  Exp_Rev Access'!$F$7:$GK$318,$FH$2,FALSE))</f>
        <v>0</v>
      </c>
      <c r="FI27" s="90">
        <f>IF(ISNA(VLOOKUP($B27,'[1]1718  Exp_Rev Access'!$F$7:$GK$318,$FI$2,FALSE)),"",VLOOKUP($B27,'[1]1718  Exp_Rev Access'!$F$7:$GK$318,$FI$2,FALSE))</f>
        <v>0</v>
      </c>
      <c r="FJ27" s="90">
        <f>IF(ISNA(VLOOKUP($B27,'[1]1718  Exp_Rev Access'!$F$7:$GK$318,$FJ$2,FALSE)),"",VLOOKUP($B27,'[1]1718  Exp_Rev Access'!$F$7:$GK$318,$FJ$2,FALSE))</f>
        <v>0</v>
      </c>
      <c r="FK27" s="90">
        <f>IF(ISNA(VLOOKUP($B27,'[1]1718  Exp_Rev Access'!$F$7:$GK$318,$FK$2,FALSE)),"",VLOOKUP($B27,'[1]1718  Exp_Rev Access'!$F$7:$GK$318,$FK$2,FALSE))</f>
        <v>0</v>
      </c>
      <c r="FL27" s="90">
        <f>IF(ISNA(VLOOKUP($B27,'[1]1718  Exp_Rev Access'!$F$7:$GK$318,$FL$2,FALSE)),"",VLOOKUP($B27,'[1]1718  Exp_Rev Access'!$F$7:$GK$318,$FL$2,FALSE))</f>
        <v>0</v>
      </c>
      <c r="FM27" s="90">
        <f>IF(ISNA(VLOOKUP($B27,'[1]1718  Exp_Rev Access'!$F$7:$GK$318,$FM$2,FALSE)),"",VLOOKUP($B27,'[1]1718  Exp_Rev Access'!$F$7:$GK$318,$FM$2,FALSE))</f>
        <v>0</v>
      </c>
      <c r="FN27" s="90">
        <f>IF(ISNA(VLOOKUP($B27,'[1]1718  Exp_Rev Access'!$F$7:$GK$318,$FN$2,FALSE)),"",VLOOKUP($B27,'[1]1718  Exp_Rev Access'!$F$7:$GK$318,$FN$2,FALSE))</f>
        <v>0</v>
      </c>
      <c r="FO27" s="90">
        <f>IF(ISNA(VLOOKUP($B27,'[1]1718  Exp_Rev Access'!$F$7:$GK$318,$FO$2,FALSE)),"",VLOOKUP($B27,'[1]1718  Exp_Rev Access'!$F$7:$GK$318,$FO$2,FALSE))</f>
        <v>0</v>
      </c>
      <c r="FP27" s="90">
        <f>IF(ISNA(VLOOKUP($B27,'[1]1718  Exp_Rev Access'!$F$7:$GK$318,$FP$2,FALSE)),"",VLOOKUP($B27,'[1]1718  Exp_Rev Access'!$F$7:$GK$318,$FP$2,FALSE))</f>
        <v>0</v>
      </c>
      <c r="FQ27" s="90">
        <f>IF(ISNA(VLOOKUP($B27,'[1]1718  Exp_Rev Access'!$F$7:$GK$318,$FQ$2,FALSE)),"",VLOOKUP($B27,'[1]1718  Exp_Rev Access'!$F$7:$GK$318,$FQ$2,FALSE))</f>
        <v>0</v>
      </c>
      <c r="FR27" s="90">
        <f>IF(ISNA(VLOOKUP($B27,'[1]1718  Exp_Rev Access'!$F$7:$GK$318,$FR$2,FALSE)),"",VLOOKUP($B27,'[1]1718  Exp_Rev Access'!$F$7:$GK$318,$FR$2,FALSE))</f>
        <v>199948.2</v>
      </c>
      <c r="FS27" s="56">
        <f t="shared" si="83"/>
        <v>7502394.7899999991</v>
      </c>
      <c r="FT27" s="92">
        <f t="shared" si="84"/>
        <v>4.7339823089135945E-2</v>
      </c>
      <c r="FU27" s="94">
        <f t="shared" si="85"/>
        <v>547.90800931876595</v>
      </c>
      <c r="FV27" s="95">
        <f>IF(ISNA(VLOOKUP($B27,'[1]1718  Exp_Rev Access'!$F$7:$GK$318,$FV$2,FALSE)),"",VLOOKUP($B27,'[1]1718  Exp_Rev Access'!$F$7:$GK$318,$FV$2,FALSE))</f>
        <v>0</v>
      </c>
      <c r="FW27" s="95">
        <f>IF(ISNA(VLOOKUP($B27,'[1]1718  Exp_Rev Access'!$F$7:$GK$318,$FW$2,FALSE)),"",VLOOKUP($B27,'[1]1718  Exp_Rev Access'!$F$7:$GK$318,$FW$2,FALSE))</f>
        <v>0</v>
      </c>
      <c r="FX27" s="95">
        <f>IF(ISNA(VLOOKUP($B27,'[1]1718  Exp_Rev Access'!$F$7:$GK$318,$FX$2,FALSE)),"",VLOOKUP($B27,'[1]1718  Exp_Rev Access'!$F$7:$GK$318,$FX$2,FALSE))</f>
        <v>0</v>
      </c>
      <c r="FY27" s="95">
        <f>IF(ISNA(VLOOKUP($B27,'[1]1718  Exp_Rev Access'!$F$7:$GK$318,$FY$2,FALSE)),"",VLOOKUP($B27,'[1]1718  Exp_Rev Access'!$F$7:$GK$318,$FY$2,FALSE))</f>
        <v>0</v>
      </c>
      <c r="FZ27" s="95">
        <f>IF(ISNA(VLOOKUP($B27,'[1]1718  Exp_Rev Access'!$F$7:$GK$318,$FZ$2,FALSE)),"",VLOOKUP($B27,'[1]1718  Exp_Rev Access'!$F$7:$GK$318,$FZ$2,FALSE))</f>
        <v>0</v>
      </c>
      <c r="GA27" s="95">
        <f>IF(ISNA(VLOOKUP($B27,'[1]1718  Exp_Rev Access'!$F$7:$GK$318,$GA$2,FALSE)),"",VLOOKUP($B27,'[1]1718  Exp_Rev Access'!$F$7:$GK$318,$GA$2,FALSE))</f>
        <v>0</v>
      </c>
      <c r="GB27" s="95">
        <f>IF(ISNA(VLOOKUP($B27,'[1]1718  Exp_Rev Access'!$F$7:$GK$318,$GB$2,FALSE)),"",VLOOKUP($B27,'[1]1718  Exp_Rev Access'!$F$7:$GK$318,$GB$2,FALSE))</f>
        <v>0</v>
      </c>
      <c r="GC27" s="95">
        <f>IF(ISNA(VLOOKUP($B27,'[1]1718  Exp_Rev Access'!$F$7:$GK$318,$GC$2,FALSE)),"",VLOOKUP($B27,'[1]1718  Exp_Rev Access'!$F$7:$GK$318,$GC$2,FALSE))</f>
        <v>0</v>
      </c>
      <c r="GD27" s="95">
        <f>IF(ISNA(VLOOKUP($B27,'[1]1718  Exp_Rev Access'!$F$7:$GK$318,$GD$2,FALSE)),"",VLOOKUP($B27,'[1]1718  Exp_Rev Access'!$F$7:$GK$318,$GD$2,FALSE))</f>
        <v>0</v>
      </c>
      <c r="GE27" s="95">
        <f>IF(ISNA(VLOOKUP($B27,'[1]1718  Exp_Rev Access'!$F$7:$GK$318,$GE$2,FALSE)),"",VLOOKUP($B27,'[1]1718  Exp_Rev Access'!$F$7:$GK$318,$GE$2,FALSE))</f>
        <v>0</v>
      </c>
      <c r="GF27" s="95">
        <f>IF(ISNA(VLOOKUP($B27,'[1]1718  Exp_Rev Access'!$F$7:$GK$318,$GF$2,FALSE)),"",VLOOKUP($B27,'[1]1718  Exp_Rev Access'!$F$7:$GK$318,$GF$2,FALSE))</f>
        <v>0</v>
      </c>
      <c r="GG27" s="95">
        <f>IF(ISNA(VLOOKUP($B27,'[1]1718  Exp_Rev Access'!$F$7:$GK$318,$GG$2,FALSE)),"",VLOOKUP($B27,'[1]1718  Exp_Rev Access'!$F$7:$GK$318,$GG$2,FALSE))</f>
        <v>0</v>
      </c>
      <c r="GH27" s="95">
        <f>IF(ISNA(VLOOKUP($B27,'[1]1718  Exp_Rev Access'!$F$7:$GK$318,$GH$2,FALSE)),"",VLOOKUP($B27,'[1]1718  Exp_Rev Access'!$F$7:$GK$318,$GH$2,FALSE))</f>
        <v>0</v>
      </c>
      <c r="GI27" s="95">
        <f>IF(ISNA(VLOOKUP($B27,'[1]1718  Exp_Rev Access'!$F$7:$GK$318,$GI$2,FALSE)),"",VLOOKUP($B27,'[1]1718  Exp_Rev Access'!$F$7:$GK$318,$GI$2,FALSE))</f>
        <v>0</v>
      </c>
      <c r="GJ27" s="95">
        <f>IF(ISNA(VLOOKUP($B27,'[1]1718  Exp_Rev Access'!$F$7:$GK$318,$GJ$2,FALSE)),"",VLOOKUP($B27,'[1]1718  Exp_Rev Access'!$F$7:$GK$318,$GJ$2,FALSE))</f>
        <v>0</v>
      </c>
      <c r="GK27" s="95">
        <f>IF(ISNA(VLOOKUP($B27,'[1]1718  Exp_Rev Access'!$F$7:$GK$318,$GK$2,FALSE)),"",VLOOKUP($B27,'[1]1718  Exp_Rev Access'!$F$7:$GK$318,$GK$2,FALSE))</f>
        <v>750</v>
      </c>
      <c r="GL27" s="95">
        <f>IF(ISNA(VLOOKUP($B27,'[1]1718  Exp_Rev Access'!$F$7:$GK$318,$GL$2,FALSE)),"",VLOOKUP($B27,'[1]1718  Exp_Rev Access'!$F$7:$GK$318,$GL$2,FALSE))</f>
        <v>0</v>
      </c>
      <c r="GM27" s="95">
        <f>IF(ISNA(VLOOKUP($B27,'[1]1718  Exp_Rev Access'!$F$7:$GK$318,$GM$2,FALSE)),"",VLOOKUP($B27,'[1]1718  Exp_Rev Access'!$F$7:$GK$318,$GM$2,FALSE))</f>
        <v>0</v>
      </c>
      <c r="GN27" s="95">
        <f>IF(ISNA(VLOOKUP($B27,'[1]1718  Exp_Rev Access'!$F$7:$GK$318,$GN$2,FALSE)),"",VLOOKUP($B27,'[1]1718  Exp_Rev Access'!$F$7:$GK$318,$GN$2,FALSE))</f>
        <v>0</v>
      </c>
      <c r="GO27" s="95">
        <f>IF(ISNA(VLOOKUP($B27,'[1]1718  Exp_Rev Access'!$F$7:$GK$318,$GO$2,FALSE)),"",VLOOKUP($B27,'[1]1718  Exp_Rev Access'!$F$7:$GK$318,$GO$2,FALSE))</f>
        <v>0</v>
      </c>
      <c r="GP27" s="95">
        <f>IF(ISNA(VLOOKUP($B27,'[1]1718  Exp_Rev Access'!$F$7:$GK$318,$GP$2,FALSE)),"",VLOOKUP($B27,'[1]1718  Exp_Rev Access'!$F$7:$GK$318,$GP$2,FALSE))</f>
        <v>0</v>
      </c>
      <c r="GQ27" s="95">
        <f>IF(ISNA(VLOOKUP($B27,'[1]1718  Exp_Rev Access'!$F$7:$GK$318,$GQ$2,FALSE)),"",VLOOKUP($B27,'[1]1718  Exp_Rev Access'!$F$7:$GK$318,$GQ$2,FALSE))</f>
        <v>0</v>
      </c>
      <c r="GR27" s="95">
        <f>IF(ISNA(VLOOKUP($B27,'[1]1718  Exp_Rev Access'!$F$7:$GK$318,$GR$2,FALSE)),"",VLOOKUP($B27,'[1]1718  Exp_Rev Access'!$F$7:$GK$318,$GR$2,FALSE))</f>
        <v>0</v>
      </c>
      <c r="GS27" s="95">
        <f>IF(ISNA(VLOOKUP($B27,'[1]1718  Exp_Rev Access'!$F$7:$GK$318,$GS$2,FALSE)),"",VLOOKUP($B27,'[1]1718  Exp_Rev Access'!$F$7:$GK$318,$GS$2,FALSE))</f>
        <v>0</v>
      </c>
      <c r="GT27" s="95">
        <f>IF(ISNA(VLOOKUP($B27,'[1]1718  Exp_Rev Access'!$F$7:$GK$318,$GT$2,FALSE)),"",VLOOKUP($B27,'[1]1718  Exp_Rev Access'!$F$7:$GK$318,$GT$2,FALSE))</f>
        <v>0</v>
      </c>
      <c r="GU27" s="56">
        <f t="shared" si="86"/>
        <v>750</v>
      </c>
      <c r="GV27" s="92">
        <f t="shared" si="88"/>
        <v>4.732471205617795E-6</v>
      </c>
      <c r="GW27" s="96">
        <f t="shared" si="87"/>
        <v>5.4773311521383497E-2</v>
      </c>
    </row>
    <row r="28" spans="1:222" s="97" customFormat="1" x14ac:dyDescent="0.3">
      <c r="A28" s="98"/>
      <c r="B28" s="99"/>
      <c r="C28" s="82" t="s">
        <v>185</v>
      </c>
      <c r="D28" s="100">
        <f>SUM(D22:D27)</f>
        <v>37844.17</v>
      </c>
      <c r="E28" s="101">
        <f>SUM(E22:E27)</f>
        <v>458370709.41999996</v>
      </c>
      <c r="F28" s="102">
        <f>SUM(F22:F27)</f>
        <v>458370709.41999996</v>
      </c>
      <c r="G28" s="59">
        <f>F28-E28</f>
        <v>0</v>
      </c>
      <c r="H28" s="102">
        <f>SUM(H22:H27)</f>
        <v>58580801.939999998</v>
      </c>
      <c r="I28" s="102">
        <f t="shared" ref="I28:N28" si="89">SUM(I22:I27)</f>
        <v>0</v>
      </c>
      <c r="J28" s="102">
        <f t="shared" si="89"/>
        <v>0</v>
      </c>
      <c r="K28" s="102">
        <f t="shared" si="89"/>
        <v>0</v>
      </c>
      <c r="L28" s="102">
        <f t="shared" si="89"/>
        <v>0</v>
      </c>
      <c r="M28" s="102">
        <f t="shared" si="89"/>
        <v>345751.17</v>
      </c>
      <c r="N28" s="102">
        <f t="shared" si="89"/>
        <v>58926553.109999999</v>
      </c>
      <c r="O28" s="58">
        <f>N28/E28</f>
        <v>0.12855654146086865</v>
      </c>
      <c r="P28" s="102">
        <f>N28/D28</f>
        <v>1557.0840398930668</v>
      </c>
      <c r="Q28" s="103">
        <f>SUM(Q22:Q27)</f>
        <v>393604.33</v>
      </c>
      <c r="R28" s="103">
        <f t="shared" ref="R28:AL28" si="90">SUM(R22:R27)</f>
        <v>0</v>
      </c>
      <c r="S28" s="103">
        <f t="shared" si="90"/>
        <v>0</v>
      </c>
      <c r="T28" s="103">
        <f t="shared" si="90"/>
        <v>34075</v>
      </c>
      <c r="U28" s="103">
        <f t="shared" si="90"/>
        <v>65699.289999999994</v>
      </c>
      <c r="V28" s="103">
        <f t="shared" si="90"/>
        <v>92749.55</v>
      </c>
      <c r="W28" s="103">
        <f t="shared" si="90"/>
        <v>46400.62</v>
      </c>
      <c r="X28" s="103">
        <f t="shared" si="90"/>
        <v>0</v>
      </c>
      <c r="Y28" s="103">
        <f t="shared" si="90"/>
        <v>56126.09</v>
      </c>
      <c r="Z28" s="103">
        <f t="shared" si="90"/>
        <v>2871</v>
      </c>
      <c r="AA28" s="103">
        <f t="shared" si="90"/>
        <v>52589.04</v>
      </c>
      <c r="AB28" s="103">
        <f t="shared" si="90"/>
        <v>0</v>
      </c>
      <c r="AC28" s="103">
        <f t="shared" si="90"/>
        <v>78615.8</v>
      </c>
      <c r="AD28" s="103">
        <f t="shared" si="90"/>
        <v>2456935.19</v>
      </c>
      <c r="AE28" s="103">
        <f t="shared" si="90"/>
        <v>971363.2899999998</v>
      </c>
      <c r="AF28" s="103">
        <f t="shared" si="90"/>
        <v>0</v>
      </c>
      <c r="AG28" s="103">
        <f t="shared" si="90"/>
        <v>146072.15</v>
      </c>
      <c r="AH28" s="103">
        <f t="shared" si="90"/>
        <v>56602.19</v>
      </c>
      <c r="AI28" s="103">
        <f t="shared" si="90"/>
        <v>352920.39</v>
      </c>
      <c r="AJ28" s="103">
        <f t="shared" si="90"/>
        <v>-171743.1</v>
      </c>
      <c r="AK28" s="103">
        <f t="shared" si="90"/>
        <v>3789794.8099999996</v>
      </c>
      <c r="AL28" s="103">
        <f t="shared" si="90"/>
        <v>170745.83</v>
      </c>
      <c r="AM28" s="102">
        <f t="shared" si="75"/>
        <v>8595421.4700000007</v>
      </c>
      <c r="AN28" s="61">
        <f t="shared" si="76"/>
        <v>1.8752117649219406E-2</v>
      </c>
      <c r="AO28" s="59">
        <f t="shared" si="77"/>
        <v>227.12670062522182</v>
      </c>
      <c r="AP28" s="103">
        <f>SUM(AP22:AP27)</f>
        <v>253129746.11000001</v>
      </c>
      <c r="AQ28" s="103">
        <f t="shared" ref="AQ28:AT28" si="91">SUM(AQ22:AQ27)</f>
        <v>7728485.4100000001</v>
      </c>
      <c r="AR28" s="103">
        <f t="shared" si="91"/>
        <v>26660358.920000002</v>
      </c>
      <c r="AS28" s="103">
        <f t="shared" si="91"/>
        <v>0</v>
      </c>
      <c r="AT28" s="103">
        <f t="shared" si="91"/>
        <v>0</v>
      </c>
      <c r="AU28" s="102">
        <f t="shared" si="78"/>
        <v>287518590.44</v>
      </c>
      <c r="AV28" s="64">
        <f t="shared" si="79"/>
        <v>0.62726213636951644</v>
      </c>
      <c r="AW28" s="102">
        <f t="shared" si="80"/>
        <v>7597.4341738767162</v>
      </c>
      <c r="AX28" s="103">
        <f>SUM(AX22:AX27)</f>
        <v>0</v>
      </c>
      <c r="AY28" s="103">
        <f t="shared" ref="AY28:BU28" si="92">SUM(AY22:AY27)</f>
        <v>29581486.75</v>
      </c>
      <c r="AZ28" s="103">
        <f t="shared" si="92"/>
        <v>1689315.88</v>
      </c>
      <c r="BA28" s="103">
        <f t="shared" si="92"/>
        <v>0</v>
      </c>
      <c r="BB28" s="103">
        <f t="shared" si="92"/>
        <v>0</v>
      </c>
      <c r="BC28" s="103">
        <f t="shared" si="92"/>
        <v>13596668.52</v>
      </c>
      <c r="BD28" s="103">
        <f t="shared" si="92"/>
        <v>732274.69</v>
      </c>
      <c r="BE28" s="103">
        <f t="shared" si="92"/>
        <v>2517381.52</v>
      </c>
      <c r="BF28" s="103">
        <f t="shared" si="92"/>
        <v>18830.27</v>
      </c>
      <c r="BG28" s="103">
        <f t="shared" si="92"/>
        <v>5764253.0999999996</v>
      </c>
      <c r="BH28" s="103">
        <f t="shared" si="92"/>
        <v>849024.95</v>
      </c>
      <c r="BI28" s="103">
        <f t="shared" si="92"/>
        <v>0</v>
      </c>
      <c r="BJ28" s="103">
        <f t="shared" si="92"/>
        <v>259072.62</v>
      </c>
      <c r="BK28" s="103">
        <f t="shared" si="92"/>
        <v>12395166.870000001</v>
      </c>
      <c r="BL28" s="103">
        <f t="shared" si="92"/>
        <v>3364209.1599999997</v>
      </c>
      <c r="BM28" s="103">
        <f t="shared" si="92"/>
        <v>4737.03</v>
      </c>
      <c r="BN28" s="103">
        <f t="shared" si="92"/>
        <v>0</v>
      </c>
      <c r="BO28" s="103">
        <f t="shared" si="92"/>
        <v>0</v>
      </c>
      <c r="BP28" s="103">
        <f t="shared" si="92"/>
        <v>0</v>
      </c>
      <c r="BQ28" s="103">
        <f t="shared" si="92"/>
        <v>0</v>
      </c>
      <c r="BR28" s="103">
        <f t="shared" si="92"/>
        <v>0</v>
      </c>
      <c r="BS28" s="103">
        <f t="shared" si="92"/>
        <v>0</v>
      </c>
      <c r="BT28" s="103">
        <f t="shared" si="92"/>
        <v>0</v>
      </c>
      <c r="BU28" s="103">
        <f t="shared" si="92"/>
        <v>0</v>
      </c>
      <c r="BV28" s="102">
        <f t="shared" si="35"/>
        <v>70772421.359999999</v>
      </c>
      <c r="BW28" s="61">
        <f t="shared" si="81"/>
        <v>0.15439996471317285</v>
      </c>
      <c r="BX28" s="59">
        <f t="shared" si="82"/>
        <v>1870.101031678063</v>
      </c>
      <c r="BY28" s="90">
        <f>SUM(BY22:BY27)</f>
        <v>0</v>
      </c>
      <c r="BZ28" s="90">
        <f t="shared" ref="BZ28:CD28" si="93">SUM(BZ22:BZ27)</f>
        <v>0</v>
      </c>
      <c r="CA28" s="90">
        <f t="shared" si="93"/>
        <v>0</v>
      </c>
      <c r="CB28" s="90">
        <f t="shared" si="93"/>
        <v>0</v>
      </c>
      <c r="CC28" s="90">
        <f t="shared" si="93"/>
        <v>0</v>
      </c>
      <c r="CD28" s="90">
        <f t="shared" si="93"/>
        <v>0</v>
      </c>
      <c r="CE28" s="56">
        <f t="shared" si="36"/>
        <v>0</v>
      </c>
      <c r="CF28" s="61">
        <f t="shared" si="25"/>
        <v>0</v>
      </c>
      <c r="CG28" s="62">
        <f t="shared" si="46"/>
        <v>0</v>
      </c>
      <c r="CH28" s="103">
        <f>SUM(CH22:CH27)</f>
        <v>0</v>
      </c>
      <c r="CI28" s="103">
        <f t="shared" ref="CI28:ET28" si="94">SUM(CI22:CI27)</f>
        <v>0</v>
      </c>
      <c r="CJ28" s="103">
        <f t="shared" si="94"/>
        <v>0</v>
      </c>
      <c r="CK28" s="103">
        <f t="shared" si="94"/>
        <v>0</v>
      </c>
      <c r="CL28" s="103">
        <f t="shared" si="94"/>
        <v>0</v>
      </c>
      <c r="CM28" s="103">
        <f t="shared" si="94"/>
        <v>0</v>
      </c>
      <c r="CN28" s="103">
        <f t="shared" si="94"/>
        <v>0</v>
      </c>
      <c r="CO28" s="103">
        <f t="shared" si="94"/>
        <v>0</v>
      </c>
      <c r="CP28" s="103">
        <f t="shared" si="94"/>
        <v>0</v>
      </c>
      <c r="CQ28" s="103">
        <f t="shared" si="94"/>
        <v>6776700.3100000005</v>
      </c>
      <c r="CR28" s="103">
        <f t="shared" si="94"/>
        <v>0</v>
      </c>
      <c r="CS28" s="103">
        <f t="shared" si="94"/>
        <v>204547.16999999998</v>
      </c>
      <c r="CT28" s="103">
        <f t="shared" si="94"/>
        <v>71954</v>
      </c>
      <c r="CU28" s="103">
        <f t="shared" si="94"/>
        <v>7619826.3000000007</v>
      </c>
      <c r="CV28" s="103">
        <f t="shared" si="94"/>
        <v>1364702.6199999999</v>
      </c>
      <c r="CW28" s="103">
        <f t="shared" si="94"/>
        <v>1556656.81</v>
      </c>
      <c r="CX28" s="103">
        <f t="shared" si="94"/>
        <v>0</v>
      </c>
      <c r="CY28" s="103">
        <f t="shared" si="94"/>
        <v>25472.36</v>
      </c>
      <c r="CZ28" s="103">
        <f t="shared" si="94"/>
        <v>0</v>
      </c>
      <c r="DA28" s="103">
        <f t="shared" si="94"/>
        <v>0</v>
      </c>
      <c r="DB28" s="103">
        <f t="shared" si="94"/>
        <v>566380.1</v>
      </c>
      <c r="DC28" s="103">
        <f t="shared" si="94"/>
        <v>0</v>
      </c>
      <c r="DD28" s="103">
        <f t="shared" si="94"/>
        <v>0</v>
      </c>
      <c r="DE28" s="103">
        <f t="shared" si="94"/>
        <v>0</v>
      </c>
      <c r="DF28" s="103">
        <f t="shared" si="94"/>
        <v>0</v>
      </c>
      <c r="DG28" s="103">
        <f t="shared" si="94"/>
        <v>858080.62</v>
      </c>
      <c r="DH28" s="103">
        <f t="shared" si="94"/>
        <v>215605.64</v>
      </c>
      <c r="DI28" s="103">
        <f t="shared" si="94"/>
        <v>10676452.969999999</v>
      </c>
      <c r="DJ28" s="103">
        <f t="shared" si="94"/>
        <v>0</v>
      </c>
      <c r="DK28" s="103">
        <f t="shared" si="94"/>
        <v>0</v>
      </c>
      <c r="DL28" s="103">
        <f t="shared" si="94"/>
        <v>0</v>
      </c>
      <c r="DM28" s="103">
        <f t="shared" si="94"/>
        <v>0</v>
      </c>
      <c r="DN28" s="103">
        <f t="shared" si="94"/>
        <v>0</v>
      </c>
      <c r="DO28" s="103">
        <f t="shared" si="94"/>
        <v>0</v>
      </c>
      <c r="DP28" s="103">
        <f t="shared" si="94"/>
        <v>0</v>
      </c>
      <c r="DQ28" s="103">
        <f t="shared" si="94"/>
        <v>0</v>
      </c>
      <c r="DR28" s="103">
        <f t="shared" si="94"/>
        <v>0</v>
      </c>
      <c r="DS28" s="103">
        <f t="shared" si="94"/>
        <v>0</v>
      </c>
      <c r="DT28" s="103">
        <f t="shared" si="94"/>
        <v>0</v>
      </c>
      <c r="DU28" s="103">
        <f t="shared" si="94"/>
        <v>0</v>
      </c>
      <c r="DV28" s="103">
        <f t="shared" si="94"/>
        <v>0</v>
      </c>
      <c r="DW28" s="103">
        <f t="shared" si="94"/>
        <v>0</v>
      </c>
      <c r="DX28" s="103">
        <f t="shared" si="94"/>
        <v>0</v>
      </c>
      <c r="DY28" s="103">
        <f t="shared" si="94"/>
        <v>0</v>
      </c>
      <c r="DZ28" s="103">
        <f t="shared" si="94"/>
        <v>0</v>
      </c>
      <c r="EA28" s="103">
        <f t="shared" si="94"/>
        <v>0</v>
      </c>
      <c r="EB28" s="103">
        <f t="shared" si="94"/>
        <v>0</v>
      </c>
      <c r="EC28" s="103">
        <f t="shared" si="94"/>
        <v>0</v>
      </c>
      <c r="ED28" s="103">
        <f t="shared" si="94"/>
        <v>0</v>
      </c>
      <c r="EE28" s="103">
        <f t="shared" si="94"/>
        <v>0</v>
      </c>
      <c r="EF28" s="103">
        <f t="shared" si="94"/>
        <v>0</v>
      </c>
      <c r="EG28" s="103">
        <f t="shared" si="94"/>
        <v>0</v>
      </c>
      <c r="EH28" s="103">
        <f t="shared" si="94"/>
        <v>0</v>
      </c>
      <c r="EI28" s="103">
        <f t="shared" si="94"/>
        <v>0</v>
      </c>
      <c r="EJ28" s="103">
        <f t="shared" si="94"/>
        <v>0</v>
      </c>
      <c r="EK28" s="103">
        <f t="shared" si="94"/>
        <v>0</v>
      </c>
      <c r="EL28" s="103">
        <f t="shared" si="94"/>
        <v>0</v>
      </c>
      <c r="EM28" s="103">
        <f t="shared" si="94"/>
        <v>0</v>
      </c>
      <c r="EN28" s="103">
        <f t="shared" si="94"/>
        <v>86315.51</v>
      </c>
      <c r="EO28" s="103">
        <f t="shared" si="94"/>
        <v>0</v>
      </c>
      <c r="EP28" s="103">
        <f t="shared" si="94"/>
        <v>0</v>
      </c>
      <c r="EQ28" s="103">
        <f t="shared" si="94"/>
        <v>0</v>
      </c>
      <c r="ER28" s="103">
        <f t="shared" si="94"/>
        <v>0</v>
      </c>
      <c r="ES28" s="103">
        <f t="shared" si="94"/>
        <v>0</v>
      </c>
      <c r="ET28" s="103">
        <f t="shared" si="94"/>
        <v>0</v>
      </c>
      <c r="EU28" s="103">
        <f t="shared" ref="EU28:FR28" si="95">SUM(EU22:EU27)</f>
        <v>0</v>
      </c>
      <c r="EV28" s="103">
        <f t="shared" si="95"/>
        <v>435190.62</v>
      </c>
      <c r="EW28" s="103">
        <f t="shared" si="95"/>
        <v>0</v>
      </c>
      <c r="EX28" s="103">
        <f t="shared" si="95"/>
        <v>0</v>
      </c>
      <c r="EY28" s="103">
        <f t="shared" si="95"/>
        <v>0</v>
      </c>
      <c r="EZ28" s="103">
        <f t="shared" si="95"/>
        <v>0</v>
      </c>
      <c r="FA28" s="103">
        <f t="shared" si="95"/>
        <v>0</v>
      </c>
      <c r="FB28" s="103">
        <f t="shared" si="95"/>
        <v>0</v>
      </c>
      <c r="FC28" s="103">
        <f t="shared" si="95"/>
        <v>0</v>
      </c>
      <c r="FD28" s="103">
        <f t="shared" si="95"/>
        <v>0</v>
      </c>
      <c r="FE28" s="103">
        <f t="shared" si="95"/>
        <v>0</v>
      </c>
      <c r="FF28" s="103">
        <f t="shared" si="95"/>
        <v>0</v>
      </c>
      <c r="FG28" s="103">
        <f t="shared" si="95"/>
        <v>0</v>
      </c>
      <c r="FH28" s="103">
        <f t="shared" si="95"/>
        <v>0</v>
      </c>
      <c r="FI28" s="103">
        <f t="shared" si="95"/>
        <v>0</v>
      </c>
      <c r="FJ28" s="103">
        <f t="shared" si="95"/>
        <v>0</v>
      </c>
      <c r="FK28" s="103">
        <f t="shared" si="95"/>
        <v>0</v>
      </c>
      <c r="FL28" s="103">
        <f t="shared" si="95"/>
        <v>0</v>
      </c>
      <c r="FM28" s="103">
        <f t="shared" si="95"/>
        <v>0</v>
      </c>
      <c r="FN28" s="103">
        <f t="shared" si="95"/>
        <v>0</v>
      </c>
      <c r="FO28" s="103">
        <f t="shared" si="95"/>
        <v>2395.17</v>
      </c>
      <c r="FP28" s="103">
        <f t="shared" si="95"/>
        <v>0</v>
      </c>
      <c r="FQ28" s="103">
        <f t="shared" si="95"/>
        <v>0</v>
      </c>
      <c r="FR28" s="103">
        <f t="shared" si="95"/>
        <v>822035.21</v>
      </c>
      <c r="FS28" s="102">
        <f t="shared" si="83"/>
        <v>31282315.410000008</v>
      </c>
      <c r="FT28" s="61">
        <f t="shared" si="84"/>
        <v>6.8246759156105619E-2</v>
      </c>
      <c r="FU28" s="115">
        <f t="shared" si="85"/>
        <v>826.60857431937359</v>
      </c>
      <c r="FV28" s="134">
        <f>SUM(FV22:FV27)</f>
        <v>271055.61</v>
      </c>
      <c r="FW28" s="134">
        <f t="shared" ref="FW28:GT28" si="96">SUM(FW22:FW27)</f>
        <v>0</v>
      </c>
      <c r="FX28" s="134">
        <f t="shared" si="96"/>
        <v>0</v>
      </c>
      <c r="FY28" s="134">
        <f t="shared" si="96"/>
        <v>25355</v>
      </c>
      <c r="FZ28" s="134">
        <f t="shared" si="96"/>
        <v>22160</v>
      </c>
      <c r="GA28" s="134">
        <f t="shared" si="96"/>
        <v>0</v>
      </c>
      <c r="GB28" s="134">
        <f t="shared" si="96"/>
        <v>0</v>
      </c>
      <c r="GC28" s="134">
        <f t="shared" si="96"/>
        <v>0</v>
      </c>
      <c r="GD28" s="134">
        <f t="shared" si="96"/>
        <v>0</v>
      </c>
      <c r="GE28" s="134">
        <f t="shared" si="96"/>
        <v>42726.52</v>
      </c>
      <c r="GF28" s="134">
        <f t="shared" si="96"/>
        <v>141889.56</v>
      </c>
      <c r="GG28" s="134">
        <f t="shared" si="96"/>
        <v>0</v>
      </c>
      <c r="GH28" s="134">
        <f t="shared" si="96"/>
        <v>0</v>
      </c>
      <c r="GI28" s="134">
        <f t="shared" si="96"/>
        <v>0</v>
      </c>
      <c r="GJ28" s="134">
        <f t="shared" si="96"/>
        <v>0</v>
      </c>
      <c r="GK28" s="134">
        <f t="shared" si="96"/>
        <v>166830.44</v>
      </c>
      <c r="GL28" s="134">
        <f t="shared" si="96"/>
        <v>213150</v>
      </c>
      <c r="GM28" s="134">
        <f t="shared" si="96"/>
        <v>0</v>
      </c>
      <c r="GN28" s="134">
        <f t="shared" si="96"/>
        <v>0</v>
      </c>
      <c r="GO28" s="134">
        <f t="shared" si="96"/>
        <v>387000</v>
      </c>
      <c r="GP28" s="134">
        <f t="shared" si="96"/>
        <v>0</v>
      </c>
      <c r="GQ28" s="134">
        <f t="shared" si="96"/>
        <v>5240.5</v>
      </c>
      <c r="GR28" s="134">
        <f t="shared" si="96"/>
        <v>0</v>
      </c>
      <c r="GS28" s="134">
        <f t="shared" si="96"/>
        <v>0</v>
      </c>
      <c r="GT28" s="134">
        <f t="shared" si="96"/>
        <v>0</v>
      </c>
      <c r="GU28" s="102">
        <f t="shared" si="86"/>
        <v>1275407.6299999999</v>
      </c>
      <c r="GV28" s="61">
        <f t="shared" si="88"/>
        <v>2.7824806511171684E-3</v>
      </c>
      <c r="GW28" s="65">
        <f t="shared" si="87"/>
        <v>33.701561693650568</v>
      </c>
    </row>
    <row r="29" spans="1:222" x14ac:dyDescent="0.3">
      <c r="A29" s="73"/>
      <c r="B29" s="88"/>
      <c r="C29" s="89"/>
      <c r="E29" s="77"/>
      <c r="F29" s="77"/>
      <c r="G29" s="77"/>
      <c r="H29" s="77"/>
      <c r="I29" s="90" t="str">
        <f>IF(ISNA(VLOOKUP($B29,'[1]1718  Exp_Rev Access'!$F$7:$GK$318,4,FALSE)),"",VLOOKUP($B29,'[1]1718  Exp_Rev Access'!$F$7:$GK$318,4,FALSE))</f>
        <v/>
      </c>
      <c r="J29" s="90" t="str">
        <f>IF(ISNA(VLOOKUP($B29,'[1]1718  Exp_Rev Access'!$F$7:$GK$318,5,FALSE)),"",VLOOKUP($B29,'[1]1718  Exp_Rev Access'!$F$7:$GK$318,5,FALSE))</f>
        <v/>
      </c>
      <c r="K29" s="90" t="str">
        <f>IF(ISNA(VLOOKUP($B29,'[1]1718  Exp_Rev Access'!$F$7:$GK$318,6,FALSE)),"-",VLOOKUP($B29,'[1]1718  Exp_Rev Access'!$F$7:$GK$318,6,FALSE))</f>
        <v>-</v>
      </c>
      <c r="L29" s="90" t="str">
        <f>IF(ISNA(VLOOKUP($B29,'[1]1718  Exp_Rev Access'!$F$7:$GK$318,7,FALSE)),"",VLOOKUP($B29,'[1]1718  Exp_Rev Access'!$F$7:$GK$318,7,FALSE))</f>
        <v/>
      </c>
      <c r="M29" s="90" t="str">
        <f>IF(ISNA(VLOOKUP($B29,'[1]1718  Exp_Rev Access'!$F$7:$GK$318,8,FALSE)),"",VLOOKUP($B29,'[1]1718  Exp_Rev Access'!$F$7:$GK$318,8,FALSE))</f>
        <v/>
      </c>
      <c r="N29" s="77"/>
      <c r="O29" s="77"/>
      <c r="P29" s="77"/>
      <c r="Q29" s="90" t="str">
        <f>IF(ISNA(VLOOKUP($B29,'[1]1718  Exp_Rev Access'!$F$7:$GK$318,10,FALSE)),"",VLOOKUP($B29,'[1]1718  Exp_Rev Access'!$F$7:$GK$318,10,FALSE))</f>
        <v/>
      </c>
      <c r="R29" s="90" t="str">
        <f>IF(ISNA(VLOOKUP($B29,'[1]1718  Exp_Rev Access'!$F$7:$GK$318,11,FALSE)),"",VLOOKUP($B29,'[1]1718  Exp_Rev Access'!$F$7:$GK$318,11,FALSE))</f>
        <v/>
      </c>
      <c r="S29" s="90" t="str">
        <f>IF(ISNA(VLOOKUP($B29,'[1]1718  Exp_Rev Access'!$F$7:$GK$318,12,FALSE)),"",VLOOKUP($B29,'[1]1718  Exp_Rev Access'!$F$7:$GK$318,12,FALSE))</f>
        <v/>
      </c>
      <c r="T29" s="90" t="str">
        <f>IF(ISNA(VLOOKUP($B29,'[1]1718  Exp_Rev Access'!$F$7:$GK$318,13,FALSE)),"",VLOOKUP($B29,'[1]1718  Exp_Rev Access'!$F$7:$GK$318,13,FALSE))</f>
        <v/>
      </c>
      <c r="U29" s="90" t="str">
        <f>IF(ISNA(VLOOKUP($B29,'[1]1718  Exp_Rev Access'!$F$7:$GK$318,14,FALSE)),"",VLOOKUP($B29,'[1]1718  Exp_Rev Access'!$F$7:$GK$318,14,FALSE))</f>
        <v/>
      </c>
      <c r="V29" s="90" t="str">
        <f>IF(ISNA(VLOOKUP($B29,'[1]1718  Exp_Rev Access'!$F$7:$GK$318,15,FALSE)),"",VLOOKUP($B29,'[1]1718  Exp_Rev Access'!$F$7:$GK$318,15,FALSE))</f>
        <v/>
      </c>
      <c r="W29" s="90" t="str">
        <f>IF(ISNA(VLOOKUP($B29,'[1]1718  Exp_Rev Access'!$F$7:$GK$318,16,FALSE)),"",VLOOKUP($B29,'[1]1718  Exp_Rev Access'!$F$7:$GK$318,16,FALSE))</f>
        <v/>
      </c>
      <c r="X29" s="90" t="str">
        <f>IF(ISNA(VLOOKUP($B29,'[1]1718  Exp_Rev Access'!$F$7:$GK$318,17,FALSE)),"",VLOOKUP($B29,'[1]1718  Exp_Rev Access'!$F$7:$GK$318,17,FALSE))</f>
        <v/>
      </c>
      <c r="Y29" s="90" t="str">
        <f>IF(ISNA(VLOOKUP($B29,'[1]1718  Exp_Rev Access'!$F$7:$GK$318,18,FALSE)),"",VLOOKUP($B29,'[1]1718  Exp_Rev Access'!$F$7:$GK$318,18,FALSE))</f>
        <v/>
      </c>
      <c r="Z29" s="90" t="str">
        <f>IF(ISNA(VLOOKUP($B29,'[1]1718  Exp_Rev Access'!$F$7:$GK$318,19,FALSE)),"",VLOOKUP($B29,'[1]1718  Exp_Rev Access'!$F$7:$GK$318,19,FALSE))</f>
        <v/>
      </c>
      <c r="AA29" s="90" t="str">
        <f>IF(ISNA(VLOOKUP($B29,'[1]1718  Exp_Rev Access'!$F$7:$GK$318,20,FALSE)),"",VLOOKUP($B29,'[1]1718  Exp_Rev Access'!$F$7:$GK$318,20,FALSE))</f>
        <v/>
      </c>
      <c r="AB29" s="90" t="str">
        <f>IF(ISNA(VLOOKUP($B29,'[1]1718  Exp_Rev Access'!$F$7:$GK$318,21,FALSE)),"",VLOOKUP($B29,'[1]1718  Exp_Rev Access'!$F$7:$GK$318,21,FALSE))</f>
        <v/>
      </c>
      <c r="AC29" s="90" t="str">
        <f>IF(ISNA(VLOOKUP($B29,'[1]1718  Exp_Rev Access'!$F$7:$GK$318,22,FALSE)),"",VLOOKUP($B29,'[1]1718  Exp_Rev Access'!$F$7:$GK$318,22,FALSE))</f>
        <v/>
      </c>
      <c r="AD29" s="90" t="str">
        <f>IF(ISNA(VLOOKUP($B29,'[1]1718  Exp_Rev Access'!$F$7:$GK$318,23,FALSE)),"",VLOOKUP($B29,'[1]1718  Exp_Rev Access'!$F$7:$GK$318,23,FALSE))</f>
        <v/>
      </c>
      <c r="AE29" s="90" t="str">
        <f>IF(ISNA(VLOOKUP($B29,'[1]1718  Exp_Rev Access'!$F$7:$GK$318,24,FALSE)),"",VLOOKUP($B29,'[1]1718  Exp_Rev Access'!$F$7:$GK$318,24,FALSE))</f>
        <v/>
      </c>
      <c r="AF29" s="90" t="str">
        <f>IF(ISNA(VLOOKUP($B29,'[1]1718  Exp_Rev Access'!$F$7:$GK$318,25,FALSE)),"",VLOOKUP($B29,'[1]1718  Exp_Rev Access'!$F$7:$GK$318,25,FALSE))</f>
        <v/>
      </c>
      <c r="AG29" s="90" t="str">
        <f>IF(ISNA(VLOOKUP($B29,'[1]1718  Exp_Rev Access'!$F$7:$GK$318,26,FALSE)),"",VLOOKUP($B29,'[1]1718  Exp_Rev Access'!$F$7:$GK$318,26,FALSE))</f>
        <v/>
      </c>
      <c r="AH29" s="90" t="str">
        <f>IF(ISNA(VLOOKUP($B29,'[1]1718  Exp_Rev Access'!$F$7:$GK$318,27,FALSE)),"",VLOOKUP($B29,'[1]1718  Exp_Rev Access'!$F$7:$GK$318,27,FALSE))</f>
        <v/>
      </c>
      <c r="AI29" s="90" t="str">
        <f>IF(ISNA(VLOOKUP($B29,'[1]1718  Exp_Rev Access'!$F$7:$GK$318,28,FALSE)),"",VLOOKUP($B29,'[1]1718  Exp_Rev Access'!$F$7:$GK$318,28,FALSE))</f>
        <v/>
      </c>
      <c r="AJ29" s="90" t="str">
        <f>IF(ISNA(VLOOKUP($B29,'[1]1718  Exp_Rev Access'!$F$7:$GK$318,29,FALSE)),"",VLOOKUP($B29,'[1]1718  Exp_Rev Access'!$F$7:$GK$318,29,FALSE))</f>
        <v/>
      </c>
      <c r="AK29" s="90" t="str">
        <f>IF(ISNA(VLOOKUP($B29,'[1]1718  Exp_Rev Access'!$F$7:$GK$318,30,FALSE)),"",VLOOKUP($B29,'[1]1718  Exp_Rev Access'!$F$7:$GK$318,30,FALSE))</f>
        <v/>
      </c>
      <c r="AL29" s="90" t="str">
        <f>IF(ISNA(VLOOKUP($B29,'[1]1718  Exp_Rev Access'!$F$7:$GK$318,31,FALSE)),"",VLOOKUP($B29,'[1]1718  Exp_Rev Access'!$F$7:$GK$318,31,FALSE))</f>
        <v/>
      </c>
      <c r="AM29" s="77"/>
      <c r="AN29" s="77"/>
      <c r="AO29" s="77"/>
      <c r="AP29" s="90" t="str">
        <f>IF(ISNA(VLOOKUP($B29,'[1]1718  Exp_Rev Access'!$F$7:$GK$318,33,FALSE)),"",VLOOKUP($B29,'[1]1718  Exp_Rev Access'!$F$7:$GK$318,33,FALSE))</f>
        <v/>
      </c>
      <c r="AQ29" s="90" t="str">
        <f>IF(ISNA(VLOOKUP($B29,'[1]1718  Exp_Rev Access'!$F$7:$GK$318,34,FALSE)),"",VLOOKUP($B29,'[1]1718  Exp_Rev Access'!$F$7:$GK$318,34,FALSE))</f>
        <v/>
      </c>
      <c r="AR29" s="90" t="str">
        <f>IF(ISNA(VLOOKUP($B29,'[1]1718  Exp_Rev Access'!$F$7:$GK$318,35,FALSE)),"",VLOOKUP($B29,'[1]1718  Exp_Rev Access'!$F$7:$GK$318,35,FALSE))</f>
        <v/>
      </c>
      <c r="AS29" s="90" t="str">
        <f>IF(ISNA(VLOOKUP($B29,'[1]1718  Exp_Rev Access'!$F$7:$GK$318,36,FALSE)),"",VLOOKUP($B29,'[1]1718  Exp_Rev Access'!$F$7:$GK$318,36,FALSE))</f>
        <v/>
      </c>
      <c r="AT29" s="90" t="str">
        <f>IF(ISNA(VLOOKUP($B29,'[1]1718  Exp_Rev Access'!$F$7:$GK$318,37,FALSE)),"",VLOOKUP($B29,'[1]1718  Exp_Rev Access'!$F$7:$GK$318,37,FALSE))</f>
        <v/>
      </c>
      <c r="AU29" s="77"/>
      <c r="AV29" s="77"/>
      <c r="AW29" s="77"/>
      <c r="AX29" s="90" t="str">
        <f>IF(ISNA(VLOOKUP($B29,'[1]1718  Exp_Rev Access'!$F$7:$GK$318,39,FALSE)),"",VLOOKUP($B29,'[1]1718  Exp_Rev Access'!$F$7:$GK$318,39,FALSE))</f>
        <v/>
      </c>
      <c r="AY29" s="90" t="str">
        <f>IF(ISNA(VLOOKUP($B29,'[1]1718  Exp_Rev Access'!$F$7:$GK$318,40,FALSE)),"",VLOOKUP($B29,'[1]1718  Exp_Rev Access'!$F$7:$GK$318,40,FALSE))</f>
        <v/>
      </c>
      <c r="AZ29" s="90" t="str">
        <f>IF(ISNA(VLOOKUP($B29,'[1]1718  Exp_Rev Access'!$F$7:$GK$318,41,FALSE)),"",VLOOKUP($B29,'[1]1718  Exp_Rev Access'!$F$7:$GK$318,41,FALSE))</f>
        <v/>
      </c>
      <c r="BA29" s="90" t="str">
        <f>IF(ISNA(VLOOKUP($B29,'[1]1718  Exp_Rev Access'!$F$7:$GK$318,42,FALSE)),"",VLOOKUP($B29,'[1]1718  Exp_Rev Access'!$F$7:$GK$318,42,FALSE))</f>
        <v/>
      </c>
      <c r="BB29" s="90" t="str">
        <f>IF(ISNA(VLOOKUP($B29,'[1]1718  Exp_Rev Access'!$F$7:$GK$318,43,FALSE)),"",VLOOKUP($B29,'[1]1718  Exp_Rev Access'!$F$7:$GK$318,43,FALSE))</f>
        <v/>
      </c>
      <c r="BC29" s="90" t="str">
        <f>IF(ISNA(VLOOKUP($B29,'[1]1718  Exp_Rev Access'!$F$7:$GK$318,44,FALSE)),"",VLOOKUP($B29,'[1]1718  Exp_Rev Access'!$F$7:$GK$318,44,FALSE))</f>
        <v/>
      </c>
      <c r="BD29" s="90" t="str">
        <f>IF(ISNA(VLOOKUP($B29,'[1]1718  Exp_Rev Access'!$F$7:$GK$318,45,FALSE)),"",VLOOKUP($B29,'[1]1718  Exp_Rev Access'!$F$7:$GK$318,45,FALSE))</f>
        <v/>
      </c>
      <c r="BE29" s="90" t="str">
        <f>IF(ISNA(VLOOKUP($B29,'[1]1718  Exp_Rev Access'!$F$7:$GK$318,46,FALSE)),"",VLOOKUP($B29,'[1]1718  Exp_Rev Access'!$F$7:$GK$318,46,FALSE))</f>
        <v/>
      </c>
      <c r="BF29" s="90" t="str">
        <f>IF(ISNA(VLOOKUP($B29,'[1]1718  Exp_Rev Access'!$F$7:$GK$318,47,FALSE)),"",VLOOKUP($B29,'[1]1718  Exp_Rev Access'!$F$7:$GK$318,47,FALSE))</f>
        <v/>
      </c>
      <c r="BG29" s="90" t="str">
        <f>IF(ISNA(VLOOKUP($B29,'[1]1718  Exp_Rev Access'!$F$7:$GK$318,48,FALSE)),"",VLOOKUP($B29,'[1]1718  Exp_Rev Access'!$F$7:$GK$318,48,FALSE))</f>
        <v/>
      </c>
      <c r="BH29" s="90" t="str">
        <f>IF(ISNA(VLOOKUP($B29,'[1]1718  Exp_Rev Access'!$F$7:$GK$318,49,FALSE)),"",VLOOKUP($B29,'[1]1718  Exp_Rev Access'!$F$7:$GK$318,49,FALSE))</f>
        <v/>
      </c>
      <c r="BI29" s="90" t="str">
        <f>IF(ISNA(VLOOKUP($B29,'[1]1718  Exp_Rev Access'!$F$7:$GK$318,50,FALSE)),"",VLOOKUP($B29,'[1]1718  Exp_Rev Access'!$F$7:$GK$318,50,FALSE))</f>
        <v/>
      </c>
      <c r="BJ29" s="90" t="str">
        <f>IF(ISNA(VLOOKUP($B29,'[1]1718  Exp_Rev Access'!$F$7:$GK$318,51,FALSE)),"",VLOOKUP($B29,'[1]1718  Exp_Rev Access'!$F$7:$GK$318,51,FALSE))</f>
        <v/>
      </c>
      <c r="BK29" s="90" t="str">
        <f>IF(ISNA(VLOOKUP($B29,'[1]1718  Exp_Rev Access'!$F$7:$GK$318,52,FALSE)),"",VLOOKUP($B29,'[1]1718  Exp_Rev Access'!$F$7:$GK$318,52,FALSE))</f>
        <v/>
      </c>
      <c r="BL29" s="90" t="str">
        <f>IF(ISNA(VLOOKUP($B29,'[1]1718  Exp_Rev Access'!$F$7:$GK$318,53,FALSE)),"",VLOOKUP($B29,'[1]1718  Exp_Rev Access'!$F$7:$GK$318,53,FALSE))</f>
        <v/>
      </c>
      <c r="BM29" s="90" t="str">
        <f>IF(ISNA(VLOOKUP($B29,'[1]1718  Exp_Rev Access'!$F$7:$GK$318,54,FALSE)),"",VLOOKUP($B29,'[1]1718  Exp_Rev Access'!$F$7:$GK$318,54,FALSE))</f>
        <v/>
      </c>
      <c r="BN29" s="90" t="str">
        <f>IF(ISNA(VLOOKUP($B29,'[1]1718  Exp_Rev Access'!$F$7:$GK$318,55,FALSE)),"",VLOOKUP($B29,'[1]1718  Exp_Rev Access'!$F$7:$GK$318,55,FALSE))</f>
        <v/>
      </c>
      <c r="BO29" s="90" t="str">
        <f>IF(ISNA(VLOOKUP($B29,'[1]1718  Exp_Rev Access'!$F$7:$GK$318,56,FALSE)),"",VLOOKUP($B29,'[1]1718  Exp_Rev Access'!$F$7:$GK$318,56,FALSE))</f>
        <v/>
      </c>
      <c r="BP29" s="90" t="str">
        <f>IF(ISNA(VLOOKUP($B29,'[1]1718  Exp_Rev Access'!$F$7:$GK$318,57,FALSE)),"",VLOOKUP($B29,'[1]1718  Exp_Rev Access'!$F$7:$GK$318,57,FALSE))</f>
        <v/>
      </c>
      <c r="BQ29" s="90" t="str">
        <f>IF(ISNA(VLOOKUP($B29,'[1]1718  Exp_Rev Access'!$F$7:$GK$318,58,FALSE)),"",VLOOKUP($B29,'[1]1718  Exp_Rev Access'!$F$7:$GK$318,58,FALSE))</f>
        <v/>
      </c>
      <c r="BR29" s="90" t="str">
        <f>IF(ISNA(VLOOKUP($B29,'[1]1718  Exp_Rev Access'!$F$7:$GK$318,59,FALSE)),"",VLOOKUP($B29,'[1]1718  Exp_Rev Access'!$F$7:$GK$318,59,FALSE))</f>
        <v/>
      </c>
      <c r="BS29" s="90" t="str">
        <f>IF(ISNA(VLOOKUP($B29,'[1]1718  Exp_Rev Access'!$F$7:$GK$318,60,FALSE)),"",VLOOKUP($B29,'[1]1718  Exp_Rev Access'!$F$7:$GK$318,60,FALSE))</f>
        <v/>
      </c>
      <c r="BT29" s="90" t="str">
        <f>IF(ISNA(VLOOKUP($B29,'[1]1718  Exp_Rev Access'!$F$7:$GK$318,61,FALSE)),"",VLOOKUP($B29,'[1]1718  Exp_Rev Access'!$F$7:$GK$318,61,FALSE))</f>
        <v/>
      </c>
      <c r="BU29" s="90" t="str">
        <f>IF(ISNA(VLOOKUP($B29,'[1]1718  Exp_Rev Access'!$F$7:$GK$318,62,FALSE)),"",VLOOKUP($B29,'[1]1718  Exp_Rev Access'!$F$7:$GK$318,62,FALSE))</f>
        <v/>
      </c>
      <c r="BV29" s="56">
        <f t="shared" si="35"/>
        <v>0</v>
      </c>
      <c r="BW29" s="77"/>
      <c r="BX29" s="77"/>
      <c r="BY29" s="90" t="str">
        <f>IF(ISNA(VLOOKUP($B29,'[1]1718  Exp_Rev Access'!$F$7:$GK$318,64,FALSE)),"",VLOOKUP($B29,'[1]1718  Exp_Rev Access'!$F$7:$GK$318,64,FALSE))</f>
        <v/>
      </c>
      <c r="BZ29" s="90" t="str">
        <f>IF(ISNA(VLOOKUP($B29,'[1]1718  Exp_Rev Access'!$F$7:$GK$318,65,FALSE)),"",VLOOKUP($B29,'[1]1718  Exp_Rev Access'!$F$7:$GK$318,65,FALSE))</f>
        <v/>
      </c>
      <c r="CA29" s="90" t="str">
        <f>IF(ISNA(VLOOKUP($B29,'[1]1718  Exp_Rev Access'!$F$7:$GK$318,66,FALSE)),"",VLOOKUP($B29,'[1]1718  Exp_Rev Access'!$F$7:$GK$318,66,FALSE))</f>
        <v/>
      </c>
      <c r="CB29" s="90" t="str">
        <f>IF(ISNA(VLOOKUP($B29,'[1]1718  Exp_Rev Access'!$F$7:$GK$318,67,FALSE)),"",VLOOKUP($B29,'[1]1718  Exp_Rev Access'!$F$7:$GK$318,67,FALSE))</f>
        <v/>
      </c>
      <c r="CC29" s="90" t="str">
        <f>IF(ISNA(VLOOKUP($B29,'[1]1718  Exp_Rev Access'!$F$7:$GK$318,68,FALSE)),"",VLOOKUP($B29,'[1]1718  Exp_Rev Access'!$F$7:$GK$318,68,FALSE))</f>
        <v/>
      </c>
      <c r="CD29" s="90" t="str">
        <f>IF(ISNA(VLOOKUP($B29,'[1]1718  Exp_Rev Access'!$F$7:$GK$318,69,FALSE)),"",VLOOKUP($B29,'[1]1718  Exp_Rev Access'!$F$7:$GK$318,69,FALSE))</f>
        <v/>
      </c>
      <c r="CE29" s="56">
        <f t="shared" si="36"/>
        <v>0</v>
      </c>
      <c r="CF29" s="92"/>
      <c r="CG29" s="78"/>
      <c r="CH29" s="90" t="str">
        <f>IF(ISNA(VLOOKUP($B29,'[1]1718  Exp_Rev Access'!$F$7:$GK$318,$CH$2,FALSE)),"",VLOOKUP($B29,'[1]1718  Exp_Rev Access'!$F$7:$GK$318,$CH$2,FALSE))</f>
        <v/>
      </c>
      <c r="CI29" s="90" t="str">
        <f>IF(ISNA(VLOOKUP($B29,'[1]1718  Exp_Rev Access'!$F$7:$GK$318,$CI$2,FALSE)),"",VLOOKUP($B29,'[1]1718  Exp_Rev Access'!$F$7:$GK$318,$CI$2,FALSE))</f>
        <v/>
      </c>
      <c r="CJ29" s="90" t="str">
        <f>IF(ISNA(VLOOKUP($B29,'[1]1718  Exp_Rev Access'!$F$7:$GK$318,$CJ$2,FALSE)),"",VLOOKUP($B29,'[1]1718  Exp_Rev Access'!$F$7:$GK$318,$CJ$2,FALSE))</f>
        <v/>
      </c>
      <c r="CK29" s="90" t="str">
        <f>IF(ISNA(VLOOKUP($B29,'[1]1718  Exp_Rev Access'!$F$7:$GK$318,$CK$2,FALSE)),"",VLOOKUP($B29,'[1]1718  Exp_Rev Access'!$F$7:$GK$318,$CK$2,FALSE))</f>
        <v/>
      </c>
      <c r="CL29" s="90" t="str">
        <f>IF(ISNA(VLOOKUP($B29,'[1]1718  Exp_Rev Access'!$F$7:$GK$318,$CL$2,FALSE)),"",VLOOKUP($B29,'[1]1718  Exp_Rev Access'!$F$7:$GK$318,$CL$2,FALSE))</f>
        <v/>
      </c>
      <c r="CM29" s="90" t="str">
        <f>IF(ISNA(VLOOKUP($B29,'[1]1718  Exp_Rev Access'!$F$7:$GK$318,$CM$2,FALSE)),"",VLOOKUP($B29,'[1]1718  Exp_Rev Access'!$F$7:$GK$318,$CM$2,FALSE))</f>
        <v/>
      </c>
      <c r="CN29" s="90" t="str">
        <f>IF(ISNA(VLOOKUP($B29,'[1]1718  Exp_Rev Access'!$F$7:$GK$318,$CN$2,FALSE)),"",VLOOKUP($B29,'[1]1718  Exp_Rev Access'!$F$7:$GK$318,$CN$2,FALSE))</f>
        <v/>
      </c>
      <c r="CO29" s="90" t="str">
        <f>IF(ISNA(VLOOKUP($B29,'[1]1718  Exp_Rev Access'!$F$7:$GK$318,$CO$2,FALSE)),"",VLOOKUP($B29,'[1]1718  Exp_Rev Access'!$F$7:$GK$318,$CO$2,FALSE))</f>
        <v/>
      </c>
      <c r="CP29" s="90" t="str">
        <f>IF(ISNA(VLOOKUP($B29,'[1]1718  Exp_Rev Access'!$F$7:$GK$318,$CP$2,FALSE)),"",VLOOKUP($B29,'[1]1718  Exp_Rev Access'!$F$7:$GK$318,$CP$2,FALSE))</f>
        <v/>
      </c>
      <c r="CQ29" s="90" t="str">
        <f>IF(ISNA(VLOOKUP($B29,'[1]1718  Exp_Rev Access'!$F$7:$GK$318,$CQ$2,FALSE)),"",VLOOKUP($B29,'[1]1718  Exp_Rev Access'!$F$7:$GK$318,$CQ$2,FALSE))</f>
        <v/>
      </c>
      <c r="CR29" s="90" t="str">
        <f>IF(ISNA(VLOOKUP($B29,'[1]1718  Exp_Rev Access'!$F$7:$GK$318,$CR$2,FALSE)),"",VLOOKUP($B29,'[1]1718  Exp_Rev Access'!$F$7:$GK$318,$CR$2,FALSE))</f>
        <v/>
      </c>
      <c r="CS29" s="90" t="str">
        <f>IF(ISNA(VLOOKUP($B29,'[1]1718  Exp_Rev Access'!$F$7:$GK$318,$CS$2,FALSE)),"",VLOOKUP($B29,'[1]1718  Exp_Rev Access'!$F$7:$GK$318,$CS$2,FALSE))</f>
        <v/>
      </c>
      <c r="CT29" s="90" t="str">
        <f>IF(ISNA(VLOOKUP($B29,'[1]1718  Exp_Rev Access'!$F$7:$GK$318,$CT$2,FALSE)),"",VLOOKUP($B29,'[1]1718  Exp_Rev Access'!$F$7:$GK$318,$CT$2,FALSE))</f>
        <v/>
      </c>
      <c r="CU29" s="90" t="str">
        <f>IF(ISNA(VLOOKUP($B29,'[1]1718  Exp_Rev Access'!$F$7:$GK$318,$CU$2,FALSE)),"",VLOOKUP($B29,'[1]1718  Exp_Rev Access'!$F$7:$GK$318,$CU$2,FALSE))</f>
        <v/>
      </c>
      <c r="CV29" s="90" t="str">
        <f>IF(ISNA(VLOOKUP($B29,'[1]1718  Exp_Rev Access'!$F$7:$GK$318,$CV$2,FALSE)),"",VLOOKUP($B29,'[1]1718  Exp_Rev Access'!$F$7:$GK$318,$CV$2,FALSE))</f>
        <v/>
      </c>
      <c r="CW29" s="90" t="str">
        <f>IF(ISNA(VLOOKUP($B29,'[1]1718  Exp_Rev Access'!$F$7:$GK$318,$CW$2,FALSE)),"",VLOOKUP($B29,'[1]1718  Exp_Rev Access'!$F$7:$GK$318,$CW$2,FALSE))</f>
        <v/>
      </c>
      <c r="CX29" s="90" t="str">
        <f>IF(ISNA(VLOOKUP($B29,'[1]1718  Exp_Rev Access'!$F$7:$GK$318,$CX$2,FALSE)),"",VLOOKUP($B29,'[1]1718  Exp_Rev Access'!$F$7:$GK$318,$CX$2,FALSE))</f>
        <v/>
      </c>
      <c r="CY29" s="90" t="str">
        <f>IF(ISNA(VLOOKUP($B29,'[1]1718  Exp_Rev Access'!$F$7:$GK$318,$CY$2,FALSE)),"",VLOOKUP($B29,'[1]1718  Exp_Rev Access'!$F$7:$GK$318,$CY$2,FALSE))</f>
        <v/>
      </c>
      <c r="CZ29" s="90" t="str">
        <f>IF(ISNA(VLOOKUP($B29,'[1]1718  Exp_Rev Access'!$F$7:$GK$318,$CZ$2,FALSE)),"",VLOOKUP($B29,'[1]1718  Exp_Rev Access'!$F$7:$GK$318,$CZ$2,FALSE))</f>
        <v/>
      </c>
      <c r="DA29" s="90" t="str">
        <f>IF(ISNA(VLOOKUP($B29,'[1]1718  Exp_Rev Access'!$F$7:$GK$318,$DA$2,FALSE)),"",VLOOKUP($B29,'[1]1718  Exp_Rev Access'!$F$7:$GK$318,$DA$2,FALSE))</f>
        <v/>
      </c>
      <c r="DB29" s="90" t="str">
        <f>IF(ISNA(VLOOKUP($B29,'[1]1718  Exp_Rev Access'!$F$7:$GK$318,$DB$2,FALSE)),"",VLOOKUP($B29,'[1]1718  Exp_Rev Access'!$F$7:$GK$318,$DB$2,FALSE))</f>
        <v/>
      </c>
      <c r="DC29" s="90" t="str">
        <f>IF(ISNA(VLOOKUP($B29,'[1]1718  Exp_Rev Access'!$F$7:$GK$318,$DC$2,FALSE)),"",VLOOKUP($B29,'[1]1718  Exp_Rev Access'!$F$7:$GK$318,$DC$2,FALSE))</f>
        <v/>
      </c>
      <c r="DD29" s="90" t="str">
        <f>IF(ISNA(VLOOKUP($B29,'[1]1718  Exp_Rev Access'!$F$7:$GK$318,$DD$2,FALSE)),"",VLOOKUP($B29,'[1]1718  Exp_Rev Access'!$F$7:$GK$318,$DD$2,FALSE))</f>
        <v/>
      </c>
      <c r="DE29" s="90" t="str">
        <f>IF(ISNA(VLOOKUP($B29,'[1]1718  Exp_Rev Access'!$F$7:$GK$318,$DE$2,FALSE)),"",VLOOKUP($B29,'[1]1718  Exp_Rev Access'!$F$7:$GK$318,$DE$2,FALSE))</f>
        <v/>
      </c>
      <c r="DF29" s="90" t="str">
        <f>IF(ISNA(VLOOKUP($B29,'[1]1718  Exp_Rev Access'!$F$7:$GK$318,$DF$2,FALSE)),"",VLOOKUP($B29,'[1]1718  Exp_Rev Access'!$F$7:$GK$318,$DF$2,FALSE))</f>
        <v/>
      </c>
      <c r="DG29" s="90" t="str">
        <f>IF(ISNA(VLOOKUP($B29,'[1]1718  Exp_Rev Access'!$F$7:$GK$318,$DG$2,FALSE)),"",VLOOKUP($B29,'[1]1718  Exp_Rev Access'!$F$7:$GK$318,$DG$2,FALSE))</f>
        <v/>
      </c>
      <c r="DH29" s="90" t="str">
        <f>IF(ISNA(VLOOKUP($B29,'[1]1718  Exp_Rev Access'!$F$7:$GK$318,$DH$2,FALSE)),"",VLOOKUP($B29,'[1]1718  Exp_Rev Access'!$F$7:$GK$318,$DH$2,FALSE))</f>
        <v/>
      </c>
      <c r="DI29" s="90" t="str">
        <f>IF(ISNA(VLOOKUP($B29,'[1]1718  Exp_Rev Access'!$F$7:$GK$318,$DI$2,FALSE)),"",VLOOKUP($B29,'[1]1718  Exp_Rev Access'!$F$7:$GK$318,$DI$2,FALSE))</f>
        <v/>
      </c>
      <c r="DJ29" s="90" t="str">
        <f>IF(ISNA(VLOOKUP($B29,'[1]1718  Exp_Rev Access'!$F$7:$GK$318,$DJ$2,FALSE)),"",VLOOKUP($B29,'[1]1718  Exp_Rev Access'!$F$7:$GK$318,$DJ$2,FALSE))</f>
        <v/>
      </c>
      <c r="DK29" s="90" t="str">
        <f>IF(ISNA(VLOOKUP($B29,'[1]1718  Exp_Rev Access'!$F$7:$GK$318,$DK$2,FALSE)),"",VLOOKUP($B29,'[1]1718  Exp_Rev Access'!$F$7:$GK$318,$DK$2,FALSE))</f>
        <v/>
      </c>
      <c r="DL29" s="90" t="str">
        <f>IF(ISNA(VLOOKUP($B29,'[1]1718  Exp_Rev Access'!$F$7:$GK$318,$DL$2,FALSE)),"",VLOOKUP($B29,'[1]1718  Exp_Rev Access'!$F$7:$GK$318,$DL$2,FALSE))</f>
        <v/>
      </c>
      <c r="DM29" s="90" t="str">
        <f>IF(ISNA(VLOOKUP($B29,'[1]1718  Exp_Rev Access'!$F$7:$GK$318,$DM$2,FALSE)),"",VLOOKUP($B29,'[1]1718  Exp_Rev Access'!$F$7:$GK$318,$DM$2,FALSE))</f>
        <v/>
      </c>
      <c r="DN29" s="90" t="str">
        <f>IF(ISNA(VLOOKUP($B29,'[1]1718  Exp_Rev Access'!$F$7:$GK$318,$DN$2,FALSE)),"",VLOOKUP($B29,'[1]1718  Exp_Rev Access'!$F$7:$GK$318,$DN$2,FALSE))</f>
        <v/>
      </c>
      <c r="DO29" s="90" t="str">
        <f>IF(ISNA(VLOOKUP($B29,'[1]1718  Exp_Rev Access'!$F$7:$GK$318,$DO$2,FALSE)),"",VLOOKUP($B29,'[1]1718  Exp_Rev Access'!$F$7:$GK$318,$DO$2,FALSE))</f>
        <v/>
      </c>
      <c r="DP29" s="90" t="str">
        <f>IF(ISNA(VLOOKUP($B29,'[1]1718  Exp_Rev Access'!$F$7:$GK$318,$DP$2,FALSE)),"",VLOOKUP($B29,'[1]1718  Exp_Rev Access'!$F$7:$GK$318,$DP$2,FALSE))</f>
        <v/>
      </c>
      <c r="DQ29" s="90" t="str">
        <f>IF(ISNA(VLOOKUP($B29,'[1]1718  Exp_Rev Access'!$F$7:$GK$318,$DQ$2,FALSE)),"",VLOOKUP($B29,'[1]1718  Exp_Rev Access'!$F$7:$GK$318,$DQ$2,FALSE))</f>
        <v/>
      </c>
      <c r="DR29" s="90" t="str">
        <f>IF(ISNA(VLOOKUP($B29,'[1]1718  Exp_Rev Access'!$F$7:$GK$318,$DR$2,FALSE)),"",VLOOKUP($B29,'[1]1718  Exp_Rev Access'!$F$7:$GK$318,$DR$2,FALSE))</f>
        <v/>
      </c>
      <c r="DS29" s="90" t="str">
        <f>IF(ISNA(VLOOKUP($B29,'[1]1718  Exp_Rev Access'!$F$7:$GK$318,$DS$2,FALSE)),"",VLOOKUP($B29,'[1]1718  Exp_Rev Access'!$F$7:$GK$318,$DS$2,FALSE))</f>
        <v/>
      </c>
      <c r="DT29" s="90" t="str">
        <f>IF(ISNA(VLOOKUP($B29,'[1]1718  Exp_Rev Access'!$F$7:$GK$318,$DT$2,FALSE)),"",VLOOKUP($B29,'[1]1718  Exp_Rev Access'!$F$7:$GK$318,$DT$2,FALSE))</f>
        <v/>
      </c>
      <c r="DU29" s="90" t="str">
        <f>IF(ISNA(VLOOKUP($B29,'[1]1718  Exp_Rev Access'!$F$7:$GK$318,$DU$2,FALSE)),"",VLOOKUP($B29,'[1]1718  Exp_Rev Access'!$F$7:$GK$318,$DU$2,FALSE))</f>
        <v/>
      </c>
      <c r="DV29" s="90" t="str">
        <f>IF(ISNA(VLOOKUP($B29,'[1]1718  Exp_Rev Access'!$F$7:$GK$318,$DV$2,FALSE)),"",VLOOKUP($B29,'[1]1718  Exp_Rev Access'!$F$7:$GK$318,$DV$2,FALSE))</f>
        <v/>
      </c>
      <c r="DW29" s="90" t="str">
        <f>IF(ISNA(VLOOKUP($B29,'[1]1718  Exp_Rev Access'!$F$7:$GK$318,$DW$2,FALSE)),"",VLOOKUP($B29,'[1]1718  Exp_Rev Access'!$F$7:$GK$318,$DW$2,FALSE))</f>
        <v/>
      </c>
      <c r="DX29" s="90" t="str">
        <f>IF(ISNA(VLOOKUP($B29,'[1]1718  Exp_Rev Access'!$F$7:$GK$318,$DX$2,FALSE)),"",VLOOKUP($B29,'[1]1718  Exp_Rev Access'!$F$7:$GK$318,$DX$2,FALSE))</f>
        <v/>
      </c>
      <c r="DY29" s="90" t="str">
        <f>IF(ISNA(VLOOKUP($B29,'[1]1718  Exp_Rev Access'!$F$7:$GK$318,$DY$2,FALSE)),"",VLOOKUP($B29,'[1]1718  Exp_Rev Access'!$F$7:$GK$318,$DY$2,FALSE))</f>
        <v/>
      </c>
      <c r="DZ29" s="90" t="str">
        <f>IF(ISNA(VLOOKUP($B29,'[1]1718  Exp_Rev Access'!$F$7:$GK$318,$DZ$2,FALSE)),"",VLOOKUP($B29,'[1]1718  Exp_Rev Access'!$F$7:$GK$318,$DZ$2,FALSE))</f>
        <v/>
      </c>
      <c r="EA29" s="90" t="str">
        <f>IF(ISNA(VLOOKUP($B29,'[1]1718  Exp_Rev Access'!$F$7:$GK$318,$EA$2,FALSE)),"",VLOOKUP($B29,'[1]1718  Exp_Rev Access'!$F$7:$GK$318,$EA$2,FALSE))</f>
        <v/>
      </c>
      <c r="EB29" s="90" t="str">
        <f>IF(ISNA(VLOOKUP($B29,'[1]1718  Exp_Rev Access'!$F$7:$GK$318,$EB$2,FALSE)),"",VLOOKUP($B29,'[1]1718  Exp_Rev Access'!$F$7:$GK$318,$EB$2,FALSE))</f>
        <v/>
      </c>
      <c r="EC29" s="90" t="str">
        <f>IF(ISNA(VLOOKUP($B29,'[1]1718  Exp_Rev Access'!$F$7:$GK$318,$EC$2,FALSE)),"",VLOOKUP($B29,'[1]1718  Exp_Rev Access'!$F$7:$GK$318,$EC$2,FALSE))</f>
        <v/>
      </c>
      <c r="ED29" s="90" t="str">
        <f>IF(ISNA(VLOOKUP($B29,'[1]1718  Exp_Rev Access'!$F$7:$GK$318,$ED$2,FALSE)),"",VLOOKUP($B29,'[1]1718  Exp_Rev Access'!$F$7:$GK$318,$ED$2,FALSE))</f>
        <v/>
      </c>
      <c r="EE29" s="90" t="str">
        <f>IF(ISNA(VLOOKUP($B29,'[1]1718  Exp_Rev Access'!$F$7:$GK$318,$EE$2,FALSE)),"",VLOOKUP($B29,'[1]1718  Exp_Rev Access'!$F$7:$GK$318,$EE$2,FALSE))</f>
        <v/>
      </c>
      <c r="EF29" s="90" t="str">
        <f>IF(ISNA(VLOOKUP($B29,'[1]1718  Exp_Rev Access'!$F$7:$GK$318,$EF$2,FALSE)),"",VLOOKUP($B29,'[1]1718  Exp_Rev Access'!$F$7:$GK$318,$EF$2,FALSE))</f>
        <v/>
      </c>
      <c r="EG29" s="90" t="str">
        <f>IF(ISNA(VLOOKUP($B29,'[1]1718  Exp_Rev Access'!$F$7:$GK$318,$EG$2,FALSE)),"",VLOOKUP($B29,'[1]1718  Exp_Rev Access'!$F$7:$GK$318,$EG$2,FALSE))</f>
        <v/>
      </c>
      <c r="EH29" s="90" t="str">
        <f>IF(ISNA(VLOOKUP($B29,'[1]1718  Exp_Rev Access'!$F$7:$GK$318,$EH$2,FALSE)),"",VLOOKUP($B29,'[1]1718  Exp_Rev Access'!$F$7:$GK$318,$EH$2,FALSE))</f>
        <v/>
      </c>
      <c r="EI29" s="90" t="str">
        <f>IF(ISNA(VLOOKUP($B29,'[1]1718  Exp_Rev Access'!$F$7:$GK$318,$EI$2,FALSE)),"",VLOOKUP($B29,'[1]1718  Exp_Rev Access'!$F$7:$GK$318,$EI$2,FALSE))</f>
        <v/>
      </c>
      <c r="EJ29" s="90" t="str">
        <f>IF(ISNA(VLOOKUP($B29,'[1]1718  Exp_Rev Access'!$F$7:$GK$318,$EJ$2,FALSE)),"",VLOOKUP($B29,'[1]1718  Exp_Rev Access'!$F$7:$GK$318,$EJ$2,FALSE))</f>
        <v/>
      </c>
      <c r="EK29" s="90" t="str">
        <f>IF(ISNA(VLOOKUP($B29,'[1]1718  Exp_Rev Access'!$F$7:$GK$318,$EK$2,FALSE)),"",VLOOKUP($B29,'[1]1718  Exp_Rev Access'!$F$7:$GK$318,$EK$2,FALSE))</f>
        <v/>
      </c>
      <c r="EL29" s="90" t="str">
        <f>IF(ISNA(VLOOKUP($B29,'[1]1718  Exp_Rev Access'!$F$7:$GK$318,$EL$2,FALSE)),"",VLOOKUP($B29,'[1]1718  Exp_Rev Access'!$F$7:$GK$318,$EL$2,FALSE))</f>
        <v/>
      </c>
      <c r="EM29" s="90" t="str">
        <f>IF(ISNA(VLOOKUP($B29,'[1]1718  Exp_Rev Access'!$F$7:$GK$318,$EM$2,FALSE)),"",VLOOKUP($B29,'[1]1718  Exp_Rev Access'!$F$7:$GK$318,$EM$2,FALSE))</f>
        <v/>
      </c>
      <c r="EN29" s="90" t="str">
        <f>IF(ISNA(VLOOKUP($B29,'[1]1718  Exp_Rev Access'!$F$7:$GK$318,$EN$2,FALSE)),"",VLOOKUP($B29,'[1]1718  Exp_Rev Access'!$F$7:$GK$318,$EN$2,FALSE))</f>
        <v/>
      </c>
      <c r="EO29" s="90" t="str">
        <f>IF(ISNA(VLOOKUP($B29,'[1]1718  Exp_Rev Access'!$F$7:$GK$318,$EO$2,FALSE)),"",VLOOKUP($B29,'[1]1718  Exp_Rev Access'!$F$7:$GK$318,$EO$2,FALSE))</f>
        <v/>
      </c>
      <c r="EP29" s="90" t="str">
        <f>IF(ISNA(VLOOKUP($B29,'[1]1718  Exp_Rev Access'!$F$7:$GK$318,$EP$2,FALSE)),"",VLOOKUP($B29,'[1]1718  Exp_Rev Access'!$F$7:$GK$318,$EP$2,FALSE))</f>
        <v/>
      </c>
      <c r="EQ29" s="90" t="str">
        <f>IF(ISNA(VLOOKUP($B29,'[1]1718  Exp_Rev Access'!$F$7:$GK$318,$EQ$2,FALSE)),"",VLOOKUP($B29,'[1]1718  Exp_Rev Access'!$F$7:$GK$318,$EQ$2,FALSE))</f>
        <v/>
      </c>
      <c r="ER29" s="90" t="str">
        <f>IF(ISNA(VLOOKUP($B29,'[1]1718  Exp_Rev Access'!$F$7:$GK$318,$ER$2,FALSE)),"",VLOOKUP($B29,'[1]1718  Exp_Rev Access'!$F$7:$GK$318,$ER$2,FALSE))</f>
        <v/>
      </c>
      <c r="ES29" s="90" t="str">
        <f>IF(ISNA(VLOOKUP($B29,'[1]1718  Exp_Rev Access'!$F$7:$GK$318,$ES$2,FALSE)),"",VLOOKUP($B29,'[1]1718  Exp_Rev Access'!$F$7:$GK$318,$ES$2,FALSE))</f>
        <v/>
      </c>
      <c r="ET29" s="90" t="str">
        <f>IF(ISNA(VLOOKUP($B29,'[1]1718  Exp_Rev Access'!$F$7:$GK$318,$ET$2,FALSE)),"",VLOOKUP($B29,'[1]1718  Exp_Rev Access'!$F$7:$GK$318,$ET$2,FALSE))</f>
        <v/>
      </c>
      <c r="EU29" s="90" t="str">
        <f>IF(ISNA(VLOOKUP($B29,'[1]1718  Exp_Rev Access'!$F$7:$GK$318,$EU$2,FALSE)),"",VLOOKUP($B29,'[1]1718  Exp_Rev Access'!$F$7:$GK$318,$EU$2,FALSE))</f>
        <v/>
      </c>
      <c r="EV29" s="90" t="str">
        <f>IF(ISNA(VLOOKUP($B29,'[1]1718  Exp_Rev Access'!$F$7:$GK$318,$EV$2,FALSE)),"",VLOOKUP($B29,'[1]1718  Exp_Rev Access'!$F$7:$GK$318,$EV$2,FALSE))</f>
        <v/>
      </c>
      <c r="EW29" s="90" t="str">
        <f>IF(ISNA(VLOOKUP($B29,'[1]1718  Exp_Rev Access'!$F$7:$GK$318,$EW$2,FALSE)),"",VLOOKUP($B29,'[1]1718  Exp_Rev Access'!$F$7:$GK$318,$EW$2,FALSE))</f>
        <v/>
      </c>
      <c r="EX29" s="90" t="str">
        <f>IF(ISNA(VLOOKUP($B29,'[1]1718  Exp_Rev Access'!$F$7:$GK$318,$EX$2,FALSE)),"",VLOOKUP($B29,'[1]1718  Exp_Rev Access'!$F$7:$GK$318,$EX$2,FALSE))</f>
        <v/>
      </c>
      <c r="EY29" s="90" t="str">
        <f>IF(ISNA(VLOOKUP($B29,'[1]1718  Exp_Rev Access'!$F$7:$GK$318,$EY$2,FALSE)),"",VLOOKUP($B29,'[1]1718  Exp_Rev Access'!$F$7:$GK$318,$EY$2,FALSE))</f>
        <v/>
      </c>
      <c r="EZ29" s="90" t="str">
        <f>IF(ISNA(VLOOKUP($B29,'[1]1718  Exp_Rev Access'!$F$7:$GK$318,$EZ$2,FALSE)),"",VLOOKUP($B29,'[1]1718  Exp_Rev Access'!$F$7:$GK$318,$EZ$2,FALSE))</f>
        <v/>
      </c>
      <c r="FA29" s="90" t="str">
        <f>IF(ISNA(VLOOKUP($B29,'[1]1718  Exp_Rev Access'!$F$7:$GK$318,$FA$2,FALSE)),"",VLOOKUP($B29,'[1]1718  Exp_Rev Access'!$F$7:$GK$318,$FA$2,FALSE))</f>
        <v/>
      </c>
      <c r="FB29" s="90" t="str">
        <f>IF(ISNA(VLOOKUP($B29,'[1]1718  Exp_Rev Access'!$F$7:$GK$318,$FB$2,FALSE)),"",VLOOKUP($B29,'[1]1718  Exp_Rev Access'!$F$7:$GK$318,$FB$2,FALSE))</f>
        <v/>
      </c>
      <c r="FC29" s="90" t="str">
        <f>IF(ISNA(VLOOKUP($B29,'[1]1718  Exp_Rev Access'!$F$7:$GK$318,$FC$2,FALSE)),"",VLOOKUP($B29,'[1]1718  Exp_Rev Access'!$F$7:$GK$318,$FC$2,FALSE))</f>
        <v/>
      </c>
      <c r="FD29" s="90" t="str">
        <f>IF(ISNA(VLOOKUP($B29,'[1]1718  Exp_Rev Access'!$F$7:$GK$318,$FD$2,FALSE)),"",VLOOKUP($B29,'[1]1718  Exp_Rev Access'!$F$7:$GK$318,$FD$2,FALSE))</f>
        <v/>
      </c>
      <c r="FE29" s="90" t="str">
        <f>IF(ISNA(VLOOKUP($B29,'[1]1718  Exp_Rev Access'!$F$7:$GK$318,$FE$2,FALSE)),"",VLOOKUP($B29,'[1]1718  Exp_Rev Access'!$F$7:$GK$318,$FE$2,FALSE))</f>
        <v/>
      </c>
      <c r="FF29" s="90" t="str">
        <f>IF(ISNA(VLOOKUP($B29,'[1]1718  Exp_Rev Access'!$F$7:$GK$318,$FF$2,FALSE)),"",VLOOKUP($B29,'[1]1718  Exp_Rev Access'!$F$7:$GK$318,$FF$2,FALSE))</f>
        <v/>
      </c>
      <c r="FG29" s="90" t="str">
        <f>IF(ISNA(VLOOKUP($B29,'[1]1718  Exp_Rev Access'!$F$7:$GK$318,$FG$2,FALSE)),"",VLOOKUP($B29,'[1]1718  Exp_Rev Access'!$F$7:$GK$318,$FG$2,FALSE))</f>
        <v/>
      </c>
      <c r="FH29" s="90" t="str">
        <f>IF(ISNA(VLOOKUP($B29,'[1]1718  Exp_Rev Access'!$F$7:$GK$318,$FH$2,FALSE)),"",VLOOKUP($B29,'[1]1718  Exp_Rev Access'!$F$7:$GK$318,$FH$2,FALSE))</f>
        <v/>
      </c>
      <c r="FI29" s="90" t="str">
        <f>IF(ISNA(VLOOKUP($B29,'[1]1718  Exp_Rev Access'!$F$7:$GK$318,$FI$2,FALSE)),"",VLOOKUP($B29,'[1]1718  Exp_Rev Access'!$F$7:$GK$318,$FI$2,FALSE))</f>
        <v/>
      </c>
      <c r="FJ29" s="90" t="str">
        <f>IF(ISNA(VLOOKUP($B29,'[1]1718  Exp_Rev Access'!$F$7:$GK$318,$FJ$2,FALSE)),"",VLOOKUP($B29,'[1]1718  Exp_Rev Access'!$F$7:$GK$318,$FJ$2,FALSE))</f>
        <v/>
      </c>
      <c r="FK29" s="90" t="str">
        <f>IF(ISNA(VLOOKUP($B29,'[1]1718  Exp_Rev Access'!$F$7:$GK$318,$FK$2,FALSE)),"",VLOOKUP($B29,'[1]1718  Exp_Rev Access'!$F$7:$GK$318,$FK$2,FALSE))</f>
        <v/>
      </c>
      <c r="FL29" s="90" t="str">
        <f>IF(ISNA(VLOOKUP($B29,'[1]1718  Exp_Rev Access'!$F$7:$GK$318,$FL$2,FALSE)),"",VLOOKUP($B29,'[1]1718  Exp_Rev Access'!$F$7:$GK$318,$FL$2,FALSE))</f>
        <v/>
      </c>
      <c r="FM29" s="90" t="str">
        <f>IF(ISNA(VLOOKUP($B29,'[1]1718  Exp_Rev Access'!$F$7:$GK$318,$FM$2,FALSE)),"",VLOOKUP($B29,'[1]1718  Exp_Rev Access'!$F$7:$GK$318,$FM$2,FALSE))</f>
        <v/>
      </c>
      <c r="FN29" s="90" t="str">
        <f>IF(ISNA(VLOOKUP($B29,'[1]1718  Exp_Rev Access'!$F$7:$GK$318,$FN$2,FALSE)),"",VLOOKUP($B29,'[1]1718  Exp_Rev Access'!$F$7:$GK$318,$FN$2,FALSE))</f>
        <v/>
      </c>
      <c r="FO29" s="90" t="str">
        <f>IF(ISNA(VLOOKUP($B29,'[1]1718  Exp_Rev Access'!$F$7:$GK$318,$FO$2,FALSE)),"",VLOOKUP($B29,'[1]1718  Exp_Rev Access'!$F$7:$GK$318,$FO$2,FALSE))</f>
        <v/>
      </c>
      <c r="FP29" s="90" t="str">
        <f>IF(ISNA(VLOOKUP($B29,'[1]1718  Exp_Rev Access'!$F$7:$GK$318,$FP$2,FALSE)),"",VLOOKUP($B29,'[1]1718  Exp_Rev Access'!$F$7:$GK$318,$FP$2,FALSE))</f>
        <v/>
      </c>
      <c r="FQ29" s="90" t="str">
        <f>IF(ISNA(VLOOKUP($B29,'[1]1718  Exp_Rev Access'!$F$7:$GK$318,$FQ$2,FALSE)),"",VLOOKUP($B29,'[1]1718  Exp_Rev Access'!$F$7:$GK$318,$FQ$2,FALSE))</f>
        <v/>
      </c>
      <c r="FR29" s="90" t="str">
        <f>IF(ISNA(VLOOKUP($B29,'[1]1718  Exp_Rev Access'!$F$7:$GK$318,$FR$2,FALSE)),"",VLOOKUP($B29,'[1]1718  Exp_Rev Access'!$F$7:$GK$318,$FR$2,FALSE))</f>
        <v/>
      </c>
      <c r="FS29" s="77"/>
      <c r="FT29" s="77"/>
      <c r="FU29" s="78"/>
      <c r="FV29" s="95" t="str">
        <f>IF(ISNA(VLOOKUP($B29,'[1]1718  Exp_Rev Access'!$F$7:$GK$318,$FV$2,FALSE)),"",VLOOKUP($B29,'[1]1718  Exp_Rev Access'!$F$7:$GK$318,$FV$2,FALSE))</f>
        <v/>
      </c>
      <c r="FW29" s="95" t="str">
        <f>IF(ISNA(VLOOKUP($B29,'[1]1718  Exp_Rev Access'!$F$7:$GK$318,$FW$2,FALSE)),"",VLOOKUP($B29,'[1]1718  Exp_Rev Access'!$F$7:$GK$318,$FW$2,FALSE))</f>
        <v/>
      </c>
      <c r="FX29" s="95" t="str">
        <f>IF(ISNA(VLOOKUP($B29,'[1]1718  Exp_Rev Access'!$F$7:$GK$318,$FX$2,FALSE)),"",VLOOKUP($B29,'[1]1718  Exp_Rev Access'!$F$7:$GK$318,$FX$2,FALSE))</f>
        <v/>
      </c>
      <c r="FY29" s="95" t="str">
        <f>IF(ISNA(VLOOKUP($B29,'[1]1718  Exp_Rev Access'!$F$7:$GK$318,$FY$2,FALSE)),"",VLOOKUP($B29,'[1]1718  Exp_Rev Access'!$F$7:$GK$318,$FY$2,FALSE))</f>
        <v/>
      </c>
      <c r="FZ29" s="95" t="str">
        <f>IF(ISNA(VLOOKUP($B29,'[1]1718  Exp_Rev Access'!$F$7:$GK$318,$FZ$2,FALSE)),"",VLOOKUP($B29,'[1]1718  Exp_Rev Access'!$F$7:$GK$318,$FZ$2,FALSE))</f>
        <v/>
      </c>
      <c r="GA29" s="95" t="str">
        <f>IF(ISNA(VLOOKUP($B29,'[1]1718  Exp_Rev Access'!$F$7:$GK$318,$GA$2,FALSE)),"",VLOOKUP($B29,'[1]1718  Exp_Rev Access'!$F$7:$GK$318,$GA$2,FALSE))</f>
        <v/>
      </c>
      <c r="GB29" s="95" t="str">
        <f>IF(ISNA(VLOOKUP($B29,'[1]1718  Exp_Rev Access'!$F$7:$GK$318,$GB$2,FALSE)),"",VLOOKUP($B29,'[1]1718  Exp_Rev Access'!$F$7:$GK$318,$GB$2,FALSE))</f>
        <v/>
      </c>
      <c r="GC29" s="95" t="str">
        <f>IF(ISNA(VLOOKUP($B29,'[1]1718  Exp_Rev Access'!$F$7:$GK$318,$GC$2,FALSE)),"",VLOOKUP($B29,'[1]1718  Exp_Rev Access'!$F$7:$GK$318,$GC$2,FALSE))</f>
        <v/>
      </c>
      <c r="GD29" s="95" t="str">
        <f>IF(ISNA(VLOOKUP($B29,'[1]1718  Exp_Rev Access'!$F$7:$GK$318,$GD$2,FALSE)),"",VLOOKUP($B29,'[1]1718  Exp_Rev Access'!$F$7:$GK$318,$GD$2,FALSE))</f>
        <v/>
      </c>
      <c r="GE29" s="95" t="str">
        <f>IF(ISNA(VLOOKUP($B29,'[1]1718  Exp_Rev Access'!$F$7:$GK$318,$GE$2,FALSE)),"",VLOOKUP($B29,'[1]1718  Exp_Rev Access'!$F$7:$GK$318,$GE$2,FALSE))</f>
        <v/>
      </c>
      <c r="GF29" s="95" t="str">
        <f>IF(ISNA(VLOOKUP($B29,'[1]1718  Exp_Rev Access'!$F$7:$GK$318,$GF$2,FALSE)),"",VLOOKUP($B29,'[1]1718  Exp_Rev Access'!$F$7:$GK$318,$GF$2,FALSE))</f>
        <v/>
      </c>
      <c r="GG29" s="95" t="str">
        <f>IF(ISNA(VLOOKUP($B29,'[1]1718  Exp_Rev Access'!$F$7:$GK$318,$GG$2,FALSE)),"",VLOOKUP($B29,'[1]1718  Exp_Rev Access'!$F$7:$GK$318,$GG$2,FALSE))</f>
        <v/>
      </c>
      <c r="GH29" s="95" t="str">
        <f>IF(ISNA(VLOOKUP($B29,'[1]1718  Exp_Rev Access'!$F$7:$GK$318,$GH$2,FALSE)),"",VLOOKUP($B29,'[1]1718  Exp_Rev Access'!$F$7:$GK$318,$GH$2,FALSE))</f>
        <v/>
      </c>
      <c r="GI29" s="95" t="str">
        <f>IF(ISNA(VLOOKUP($B29,'[1]1718  Exp_Rev Access'!$F$7:$GK$318,$GI$2,FALSE)),"",VLOOKUP($B29,'[1]1718  Exp_Rev Access'!$F$7:$GK$318,$GI$2,FALSE))</f>
        <v/>
      </c>
      <c r="GJ29" s="95" t="str">
        <f>IF(ISNA(VLOOKUP($B29,'[1]1718  Exp_Rev Access'!$F$7:$GK$318,$GJ$2,FALSE)),"",VLOOKUP($B29,'[1]1718  Exp_Rev Access'!$F$7:$GK$318,$GJ$2,FALSE))</f>
        <v/>
      </c>
      <c r="GK29" s="95" t="str">
        <f>IF(ISNA(VLOOKUP($B29,'[1]1718  Exp_Rev Access'!$F$7:$GK$318,$GK$2,FALSE)),"",VLOOKUP($B29,'[1]1718  Exp_Rev Access'!$F$7:$GK$318,$GK$2,FALSE))</f>
        <v/>
      </c>
      <c r="GL29" s="95" t="str">
        <f>IF(ISNA(VLOOKUP($B29,'[1]1718  Exp_Rev Access'!$F$7:$GK$318,$GL$2,FALSE)),"",VLOOKUP($B29,'[1]1718  Exp_Rev Access'!$F$7:$GK$318,$GL$2,FALSE))</f>
        <v/>
      </c>
      <c r="GM29" s="95" t="str">
        <f>IF(ISNA(VLOOKUP($B29,'[1]1718  Exp_Rev Access'!$F$7:$GK$318,$GM$2,FALSE)),"",VLOOKUP($B29,'[1]1718  Exp_Rev Access'!$F$7:$GK$318,$GM$2,FALSE))</f>
        <v/>
      </c>
      <c r="GN29" s="95" t="str">
        <f>IF(ISNA(VLOOKUP($B29,'[1]1718  Exp_Rev Access'!$F$7:$GK$318,$GN$2,FALSE)),"",VLOOKUP($B29,'[1]1718  Exp_Rev Access'!$F$7:$GK$318,$GN$2,FALSE))</f>
        <v/>
      </c>
      <c r="GO29" s="95" t="str">
        <f>IF(ISNA(VLOOKUP($B29,'[1]1718  Exp_Rev Access'!$F$7:$GK$318,$GO$2,FALSE)),"",VLOOKUP($B29,'[1]1718  Exp_Rev Access'!$F$7:$GK$318,$GO$2,FALSE))</f>
        <v/>
      </c>
      <c r="GP29" s="95" t="str">
        <f>IF(ISNA(VLOOKUP($B29,'[1]1718  Exp_Rev Access'!$F$7:$GK$318,$GP$2,FALSE)),"",VLOOKUP($B29,'[1]1718  Exp_Rev Access'!$F$7:$GK$318,$GP$2,FALSE))</f>
        <v/>
      </c>
      <c r="GQ29" s="95" t="str">
        <f>IF(ISNA(VLOOKUP($B29,'[1]1718  Exp_Rev Access'!$F$7:$GK$318,$GQ$2,FALSE)),"",VLOOKUP($B29,'[1]1718  Exp_Rev Access'!$F$7:$GK$318,$GQ$2,FALSE))</f>
        <v/>
      </c>
      <c r="GR29" s="95" t="str">
        <f>IF(ISNA(VLOOKUP($B29,'[1]1718  Exp_Rev Access'!$F$7:$GK$318,$GR$2,FALSE)),"",VLOOKUP($B29,'[1]1718  Exp_Rev Access'!$F$7:$GK$318,$GR$2,FALSE))</f>
        <v/>
      </c>
      <c r="GS29" s="95" t="str">
        <f>IF(ISNA(VLOOKUP($B29,'[1]1718  Exp_Rev Access'!$F$7:$GK$318,$GS$2,FALSE)),"",VLOOKUP($B29,'[1]1718  Exp_Rev Access'!$F$7:$GK$318,$GS$2,FALSE))</f>
        <v/>
      </c>
      <c r="GT29" s="95" t="str">
        <f>IF(ISNA(VLOOKUP($B29,'[1]1718  Exp_Rev Access'!$F$7:$GK$318,$GT$2,FALSE)),"",VLOOKUP($B29,'[1]1718  Exp_Rev Access'!$F$7:$GK$318,$GT$2,FALSE))</f>
        <v/>
      </c>
      <c r="GU29" s="77"/>
      <c r="GV29" s="77"/>
      <c r="GW29" s="96"/>
    </row>
    <row r="30" spans="1:222" x14ac:dyDescent="0.3">
      <c r="A30" s="98" t="s">
        <v>204</v>
      </c>
      <c r="B30" s="88"/>
      <c r="C30" s="89"/>
      <c r="E30" s="77"/>
      <c r="F30" s="77"/>
      <c r="G30" s="77"/>
      <c r="H30" s="77"/>
      <c r="I30" s="90" t="str">
        <f>IF(ISNA(VLOOKUP($B30,'[1]1718  Exp_Rev Access'!$F$7:$GK$318,4,FALSE)),"",VLOOKUP($B30,'[1]1718  Exp_Rev Access'!$F$7:$GK$318,4,FALSE))</f>
        <v/>
      </c>
      <c r="J30" s="90" t="str">
        <f>IF(ISNA(VLOOKUP($B30,'[1]1718  Exp_Rev Access'!$F$7:$GK$318,5,FALSE)),"",VLOOKUP($B30,'[1]1718  Exp_Rev Access'!$F$7:$GK$318,5,FALSE))</f>
        <v/>
      </c>
      <c r="K30" s="90" t="str">
        <f>IF(ISNA(VLOOKUP($B30,'[1]1718  Exp_Rev Access'!$F$7:$GK$318,6,FALSE)),"-",VLOOKUP($B30,'[1]1718  Exp_Rev Access'!$F$7:$GK$318,6,FALSE))</f>
        <v>-</v>
      </c>
      <c r="L30" s="90" t="str">
        <f>IF(ISNA(VLOOKUP($B30,'[1]1718  Exp_Rev Access'!$F$7:$GK$318,7,FALSE)),"",VLOOKUP($B30,'[1]1718  Exp_Rev Access'!$F$7:$GK$318,7,FALSE))</f>
        <v/>
      </c>
      <c r="M30" s="90" t="str">
        <f>IF(ISNA(VLOOKUP($B30,'[1]1718  Exp_Rev Access'!$F$7:$GK$318,8,FALSE)),"",VLOOKUP($B30,'[1]1718  Exp_Rev Access'!$F$7:$GK$318,8,FALSE))</f>
        <v/>
      </c>
      <c r="N30" s="77"/>
      <c r="O30" s="77"/>
      <c r="P30" s="77"/>
      <c r="Q30" s="90" t="str">
        <f>IF(ISNA(VLOOKUP($B30,'[1]1718  Exp_Rev Access'!$F$7:$GK$318,10,FALSE)),"",VLOOKUP($B30,'[1]1718  Exp_Rev Access'!$F$7:$GK$318,10,FALSE))</f>
        <v/>
      </c>
      <c r="R30" s="90" t="str">
        <f>IF(ISNA(VLOOKUP($B30,'[1]1718  Exp_Rev Access'!$F$7:$GK$318,11,FALSE)),"",VLOOKUP($B30,'[1]1718  Exp_Rev Access'!$F$7:$GK$318,11,FALSE))</f>
        <v/>
      </c>
      <c r="S30" s="90" t="str">
        <f>IF(ISNA(VLOOKUP($B30,'[1]1718  Exp_Rev Access'!$F$7:$GK$318,12,FALSE)),"",VLOOKUP($B30,'[1]1718  Exp_Rev Access'!$F$7:$GK$318,12,FALSE))</f>
        <v/>
      </c>
      <c r="T30" s="90" t="str">
        <f>IF(ISNA(VLOOKUP($B30,'[1]1718  Exp_Rev Access'!$F$7:$GK$318,13,FALSE)),"",VLOOKUP($B30,'[1]1718  Exp_Rev Access'!$F$7:$GK$318,13,FALSE))</f>
        <v/>
      </c>
      <c r="U30" s="90" t="str">
        <f>IF(ISNA(VLOOKUP($B30,'[1]1718  Exp_Rev Access'!$F$7:$GK$318,14,FALSE)),"",VLOOKUP($B30,'[1]1718  Exp_Rev Access'!$F$7:$GK$318,14,FALSE))</f>
        <v/>
      </c>
      <c r="V30" s="90" t="str">
        <f>IF(ISNA(VLOOKUP($B30,'[1]1718  Exp_Rev Access'!$F$7:$GK$318,15,FALSE)),"",VLOOKUP($B30,'[1]1718  Exp_Rev Access'!$F$7:$GK$318,15,FALSE))</f>
        <v/>
      </c>
      <c r="W30" s="90" t="str">
        <f>IF(ISNA(VLOOKUP($B30,'[1]1718  Exp_Rev Access'!$F$7:$GK$318,16,FALSE)),"",VLOOKUP($B30,'[1]1718  Exp_Rev Access'!$F$7:$GK$318,16,FALSE))</f>
        <v/>
      </c>
      <c r="X30" s="90" t="str">
        <f>IF(ISNA(VLOOKUP($B30,'[1]1718  Exp_Rev Access'!$F$7:$GK$318,17,FALSE)),"",VLOOKUP($B30,'[1]1718  Exp_Rev Access'!$F$7:$GK$318,17,FALSE))</f>
        <v/>
      </c>
      <c r="Y30" s="90" t="str">
        <f>IF(ISNA(VLOOKUP($B30,'[1]1718  Exp_Rev Access'!$F$7:$GK$318,18,FALSE)),"",VLOOKUP($B30,'[1]1718  Exp_Rev Access'!$F$7:$GK$318,18,FALSE))</f>
        <v/>
      </c>
      <c r="Z30" s="90" t="str">
        <f>IF(ISNA(VLOOKUP($B30,'[1]1718  Exp_Rev Access'!$F$7:$GK$318,19,FALSE)),"",VLOOKUP($B30,'[1]1718  Exp_Rev Access'!$F$7:$GK$318,19,FALSE))</f>
        <v/>
      </c>
      <c r="AA30" s="90" t="str">
        <f>IF(ISNA(VLOOKUP($B30,'[1]1718  Exp_Rev Access'!$F$7:$GK$318,20,FALSE)),"",VLOOKUP($B30,'[1]1718  Exp_Rev Access'!$F$7:$GK$318,20,FALSE))</f>
        <v/>
      </c>
      <c r="AB30" s="90" t="str">
        <f>IF(ISNA(VLOOKUP($B30,'[1]1718  Exp_Rev Access'!$F$7:$GK$318,21,FALSE)),"",VLOOKUP($B30,'[1]1718  Exp_Rev Access'!$F$7:$GK$318,21,FALSE))</f>
        <v/>
      </c>
      <c r="AC30" s="90" t="str">
        <f>IF(ISNA(VLOOKUP($B30,'[1]1718  Exp_Rev Access'!$F$7:$GK$318,22,FALSE)),"",VLOOKUP($B30,'[1]1718  Exp_Rev Access'!$F$7:$GK$318,22,FALSE))</f>
        <v/>
      </c>
      <c r="AD30" s="90" t="str">
        <f>IF(ISNA(VLOOKUP($B30,'[1]1718  Exp_Rev Access'!$F$7:$GK$318,23,FALSE)),"",VLOOKUP($B30,'[1]1718  Exp_Rev Access'!$F$7:$GK$318,23,FALSE))</f>
        <v/>
      </c>
      <c r="AE30" s="90" t="str">
        <f>IF(ISNA(VLOOKUP($B30,'[1]1718  Exp_Rev Access'!$F$7:$GK$318,24,FALSE)),"",VLOOKUP($B30,'[1]1718  Exp_Rev Access'!$F$7:$GK$318,24,FALSE))</f>
        <v/>
      </c>
      <c r="AF30" s="90" t="str">
        <f>IF(ISNA(VLOOKUP($B30,'[1]1718  Exp_Rev Access'!$F$7:$GK$318,25,FALSE)),"",VLOOKUP($B30,'[1]1718  Exp_Rev Access'!$F$7:$GK$318,25,FALSE))</f>
        <v/>
      </c>
      <c r="AG30" s="90" t="str">
        <f>IF(ISNA(VLOOKUP($B30,'[1]1718  Exp_Rev Access'!$F$7:$GK$318,26,FALSE)),"",VLOOKUP($B30,'[1]1718  Exp_Rev Access'!$F$7:$GK$318,26,FALSE))</f>
        <v/>
      </c>
      <c r="AH30" s="90" t="str">
        <f>IF(ISNA(VLOOKUP($B30,'[1]1718  Exp_Rev Access'!$F$7:$GK$318,27,FALSE)),"",VLOOKUP($B30,'[1]1718  Exp_Rev Access'!$F$7:$GK$318,27,FALSE))</f>
        <v/>
      </c>
      <c r="AI30" s="90" t="str">
        <f>IF(ISNA(VLOOKUP($B30,'[1]1718  Exp_Rev Access'!$F$7:$GK$318,28,FALSE)),"",VLOOKUP($B30,'[1]1718  Exp_Rev Access'!$F$7:$GK$318,28,FALSE))</f>
        <v/>
      </c>
      <c r="AJ30" s="90" t="str">
        <f>IF(ISNA(VLOOKUP($B30,'[1]1718  Exp_Rev Access'!$F$7:$GK$318,29,FALSE)),"",VLOOKUP($B30,'[1]1718  Exp_Rev Access'!$F$7:$GK$318,29,FALSE))</f>
        <v/>
      </c>
      <c r="AK30" s="90" t="str">
        <f>IF(ISNA(VLOOKUP($B30,'[1]1718  Exp_Rev Access'!$F$7:$GK$318,30,FALSE)),"",VLOOKUP($B30,'[1]1718  Exp_Rev Access'!$F$7:$GK$318,30,FALSE))</f>
        <v/>
      </c>
      <c r="AL30" s="90" t="str">
        <f>IF(ISNA(VLOOKUP($B30,'[1]1718  Exp_Rev Access'!$F$7:$GK$318,31,FALSE)),"",VLOOKUP($B30,'[1]1718  Exp_Rev Access'!$F$7:$GK$318,31,FALSE))</f>
        <v/>
      </c>
      <c r="AM30" s="77"/>
      <c r="AN30" s="77"/>
      <c r="AO30" s="77"/>
      <c r="AP30" s="90" t="str">
        <f>IF(ISNA(VLOOKUP($B30,'[1]1718  Exp_Rev Access'!$F$7:$GK$318,33,FALSE)),"",VLOOKUP($B30,'[1]1718  Exp_Rev Access'!$F$7:$GK$318,33,FALSE))</f>
        <v/>
      </c>
      <c r="AQ30" s="90" t="str">
        <f>IF(ISNA(VLOOKUP($B30,'[1]1718  Exp_Rev Access'!$F$7:$GK$318,34,FALSE)),"",VLOOKUP($B30,'[1]1718  Exp_Rev Access'!$F$7:$GK$318,34,FALSE))</f>
        <v/>
      </c>
      <c r="AR30" s="90" t="str">
        <f>IF(ISNA(VLOOKUP($B30,'[1]1718  Exp_Rev Access'!$F$7:$GK$318,35,FALSE)),"",VLOOKUP($B30,'[1]1718  Exp_Rev Access'!$F$7:$GK$318,35,FALSE))</f>
        <v/>
      </c>
      <c r="AS30" s="90" t="str">
        <f>IF(ISNA(VLOOKUP($B30,'[1]1718  Exp_Rev Access'!$F$7:$GK$318,36,FALSE)),"",VLOOKUP($B30,'[1]1718  Exp_Rev Access'!$F$7:$GK$318,36,FALSE))</f>
        <v/>
      </c>
      <c r="AT30" s="90" t="str">
        <f>IF(ISNA(VLOOKUP($B30,'[1]1718  Exp_Rev Access'!$F$7:$GK$318,37,FALSE)),"",VLOOKUP($B30,'[1]1718  Exp_Rev Access'!$F$7:$GK$318,37,FALSE))</f>
        <v/>
      </c>
      <c r="AU30" s="77"/>
      <c r="AV30" s="77"/>
      <c r="AW30" s="77"/>
      <c r="AX30" s="90" t="str">
        <f>IF(ISNA(VLOOKUP($B30,'[1]1718  Exp_Rev Access'!$F$7:$GK$318,39,FALSE)),"",VLOOKUP($B30,'[1]1718  Exp_Rev Access'!$F$7:$GK$318,39,FALSE))</f>
        <v/>
      </c>
      <c r="AY30" s="90" t="str">
        <f>IF(ISNA(VLOOKUP($B30,'[1]1718  Exp_Rev Access'!$F$7:$GK$318,40,FALSE)),"",VLOOKUP($B30,'[1]1718  Exp_Rev Access'!$F$7:$GK$318,40,FALSE))</f>
        <v/>
      </c>
      <c r="AZ30" s="90" t="str">
        <f>IF(ISNA(VLOOKUP($B30,'[1]1718  Exp_Rev Access'!$F$7:$GK$318,41,FALSE)),"",VLOOKUP($B30,'[1]1718  Exp_Rev Access'!$F$7:$GK$318,41,FALSE))</f>
        <v/>
      </c>
      <c r="BA30" s="90" t="str">
        <f>IF(ISNA(VLOOKUP($B30,'[1]1718  Exp_Rev Access'!$F$7:$GK$318,42,FALSE)),"",VLOOKUP($B30,'[1]1718  Exp_Rev Access'!$F$7:$GK$318,42,FALSE))</f>
        <v/>
      </c>
      <c r="BB30" s="90" t="str">
        <f>IF(ISNA(VLOOKUP($B30,'[1]1718  Exp_Rev Access'!$F$7:$GK$318,43,FALSE)),"",VLOOKUP($B30,'[1]1718  Exp_Rev Access'!$F$7:$GK$318,43,FALSE))</f>
        <v/>
      </c>
      <c r="BC30" s="90" t="str">
        <f>IF(ISNA(VLOOKUP($B30,'[1]1718  Exp_Rev Access'!$F$7:$GK$318,44,FALSE)),"",VLOOKUP($B30,'[1]1718  Exp_Rev Access'!$F$7:$GK$318,44,FALSE))</f>
        <v/>
      </c>
      <c r="BD30" s="90" t="str">
        <f>IF(ISNA(VLOOKUP($B30,'[1]1718  Exp_Rev Access'!$F$7:$GK$318,45,FALSE)),"",VLOOKUP($B30,'[1]1718  Exp_Rev Access'!$F$7:$GK$318,45,FALSE))</f>
        <v/>
      </c>
      <c r="BE30" s="90" t="str">
        <f>IF(ISNA(VLOOKUP($B30,'[1]1718  Exp_Rev Access'!$F$7:$GK$318,46,FALSE)),"",VLOOKUP($B30,'[1]1718  Exp_Rev Access'!$F$7:$GK$318,46,FALSE))</f>
        <v/>
      </c>
      <c r="BF30" s="90" t="str">
        <f>IF(ISNA(VLOOKUP($B30,'[1]1718  Exp_Rev Access'!$F$7:$GK$318,47,FALSE)),"",VLOOKUP($B30,'[1]1718  Exp_Rev Access'!$F$7:$GK$318,47,FALSE))</f>
        <v/>
      </c>
      <c r="BG30" s="90" t="str">
        <f>IF(ISNA(VLOOKUP($B30,'[1]1718  Exp_Rev Access'!$F$7:$GK$318,48,FALSE)),"",VLOOKUP($B30,'[1]1718  Exp_Rev Access'!$F$7:$GK$318,48,FALSE))</f>
        <v/>
      </c>
      <c r="BH30" s="90" t="str">
        <f>IF(ISNA(VLOOKUP($B30,'[1]1718  Exp_Rev Access'!$F$7:$GK$318,49,FALSE)),"",VLOOKUP($B30,'[1]1718  Exp_Rev Access'!$F$7:$GK$318,49,FALSE))</f>
        <v/>
      </c>
      <c r="BI30" s="90" t="str">
        <f>IF(ISNA(VLOOKUP($B30,'[1]1718  Exp_Rev Access'!$F$7:$GK$318,50,FALSE)),"",VLOOKUP($B30,'[1]1718  Exp_Rev Access'!$F$7:$GK$318,50,FALSE))</f>
        <v/>
      </c>
      <c r="BJ30" s="90" t="str">
        <f>IF(ISNA(VLOOKUP($B30,'[1]1718  Exp_Rev Access'!$F$7:$GK$318,51,FALSE)),"",VLOOKUP($B30,'[1]1718  Exp_Rev Access'!$F$7:$GK$318,51,FALSE))</f>
        <v/>
      </c>
      <c r="BK30" s="90" t="str">
        <f>IF(ISNA(VLOOKUP($B30,'[1]1718  Exp_Rev Access'!$F$7:$GK$318,52,FALSE)),"",VLOOKUP($B30,'[1]1718  Exp_Rev Access'!$F$7:$GK$318,52,FALSE))</f>
        <v/>
      </c>
      <c r="BL30" s="90" t="str">
        <f>IF(ISNA(VLOOKUP($B30,'[1]1718  Exp_Rev Access'!$F$7:$GK$318,53,FALSE)),"",VLOOKUP($B30,'[1]1718  Exp_Rev Access'!$F$7:$GK$318,53,FALSE))</f>
        <v/>
      </c>
      <c r="BM30" s="90" t="str">
        <f>IF(ISNA(VLOOKUP($B30,'[1]1718  Exp_Rev Access'!$F$7:$GK$318,54,FALSE)),"",VLOOKUP($B30,'[1]1718  Exp_Rev Access'!$F$7:$GK$318,54,FALSE))</f>
        <v/>
      </c>
      <c r="BN30" s="90" t="str">
        <f>IF(ISNA(VLOOKUP($B30,'[1]1718  Exp_Rev Access'!$F$7:$GK$318,55,FALSE)),"",VLOOKUP($B30,'[1]1718  Exp_Rev Access'!$F$7:$GK$318,55,FALSE))</f>
        <v/>
      </c>
      <c r="BO30" s="90" t="str">
        <f>IF(ISNA(VLOOKUP($B30,'[1]1718  Exp_Rev Access'!$F$7:$GK$318,56,FALSE)),"",VLOOKUP($B30,'[1]1718  Exp_Rev Access'!$F$7:$GK$318,56,FALSE))</f>
        <v/>
      </c>
      <c r="BP30" s="90" t="str">
        <f>IF(ISNA(VLOOKUP($B30,'[1]1718  Exp_Rev Access'!$F$7:$GK$318,57,FALSE)),"",VLOOKUP($B30,'[1]1718  Exp_Rev Access'!$F$7:$GK$318,57,FALSE))</f>
        <v/>
      </c>
      <c r="BQ30" s="90" t="str">
        <f>IF(ISNA(VLOOKUP($B30,'[1]1718  Exp_Rev Access'!$F$7:$GK$318,58,FALSE)),"",VLOOKUP($B30,'[1]1718  Exp_Rev Access'!$F$7:$GK$318,58,FALSE))</f>
        <v/>
      </c>
      <c r="BR30" s="90" t="str">
        <f>IF(ISNA(VLOOKUP($B30,'[1]1718  Exp_Rev Access'!$F$7:$GK$318,59,FALSE)),"",VLOOKUP($B30,'[1]1718  Exp_Rev Access'!$F$7:$GK$318,59,FALSE))</f>
        <v/>
      </c>
      <c r="BS30" s="90" t="str">
        <f>IF(ISNA(VLOOKUP($B30,'[1]1718  Exp_Rev Access'!$F$7:$GK$318,60,FALSE)),"",VLOOKUP($B30,'[1]1718  Exp_Rev Access'!$F$7:$GK$318,60,FALSE))</f>
        <v/>
      </c>
      <c r="BT30" s="90" t="str">
        <f>IF(ISNA(VLOOKUP($B30,'[1]1718  Exp_Rev Access'!$F$7:$GK$318,61,FALSE)),"",VLOOKUP($B30,'[1]1718  Exp_Rev Access'!$F$7:$GK$318,61,FALSE))</f>
        <v/>
      </c>
      <c r="BU30" s="90" t="str">
        <f>IF(ISNA(VLOOKUP($B30,'[1]1718  Exp_Rev Access'!$F$7:$GK$318,62,FALSE)),"",VLOOKUP($B30,'[1]1718  Exp_Rev Access'!$F$7:$GK$318,62,FALSE))</f>
        <v/>
      </c>
      <c r="BV30" s="56">
        <f t="shared" si="35"/>
        <v>0</v>
      </c>
      <c r="BW30" s="77"/>
      <c r="BX30" s="77"/>
      <c r="BY30" s="90" t="str">
        <f>IF(ISNA(VLOOKUP($B30,'[1]1718  Exp_Rev Access'!$F$7:$GK$318,64,FALSE)),"",VLOOKUP($B30,'[1]1718  Exp_Rev Access'!$F$7:$GK$318,64,FALSE))</f>
        <v/>
      </c>
      <c r="BZ30" s="90" t="str">
        <f>IF(ISNA(VLOOKUP($B30,'[1]1718  Exp_Rev Access'!$F$7:$GK$318,65,FALSE)),"",VLOOKUP($B30,'[1]1718  Exp_Rev Access'!$F$7:$GK$318,65,FALSE))</f>
        <v/>
      </c>
      <c r="CA30" s="90" t="str">
        <f>IF(ISNA(VLOOKUP($B30,'[1]1718  Exp_Rev Access'!$F$7:$GK$318,66,FALSE)),"",VLOOKUP($B30,'[1]1718  Exp_Rev Access'!$F$7:$GK$318,66,FALSE))</f>
        <v/>
      </c>
      <c r="CB30" s="90" t="str">
        <f>IF(ISNA(VLOOKUP($B30,'[1]1718  Exp_Rev Access'!$F$7:$GK$318,67,FALSE)),"",VLOOKUP($B30,'[1]1718  Exp_Rev Access'!$F$7:$GK$318,67,FALSE))</f>
        <v/>
      </c>
      <c r="CC30" s="90" t="str">
        <f>IF(ISNA(VLOOKUP($B30,'[1]1718  Exp_Rev Access'!$F$7:$GK$318,68,FALSE)),"",VLOOKUP($B30,'[1]1718  Exp_Rev Access'!$F$7:$GK$318,68,FALSE))</f>
        <v/>
      </c>
      <c r="CD30" s="90" t="str">
        <f>IF(ISNA(VLOOKUP($B30,'[1]1718  Exp_Rev Access'!$F$7:$GK$318,69,FALSE)),"",VLOOKUP($B30,'[1]1718  Exp_Rev Access'!$F$7:$GK$318,69,FALSE))</f>
        <v/>
      </c>
      <c r="CE30" s="56">
        <f t="shared" si="36"/>
        <v>0</v>
      </c>
      <c r="CF30" s="92"/>
      <c r="CG30" s="78"/>
      <c r="CH30" s="90" t="str">
        <f>IF(ISNA(VLOOKUP($B30,'[1]1718  Exp_Rev Access'!$F$7:$GK$318,$CH$2,FALSE)),"",VLOOKUP($B30,'[1]1718  Exp_Rev Access'!$F$7:$GK$318,$CH$2,FALSE))</f>
        <v/>
      </c>
      <c r="CI30" s="90" t="str">
        <f>IF(ISNA(VLOOKUP($B30,'[1]1718  Exp_Rev Access'!$F$7:$GK$318,$CI$2,FALSE)),"",VLOOKUP($B30,'[1]1718  Exp_Rev Access'!$F$7:$GK$318,$CI$2,FALSE))</f>
        <v/>
      </c>
      <c r="CJ30" s="90" t="str">
        <f>IF(ISNA(VLOOKUP($B30,'[1]1718  Exp_Rev Access'!$F$7:$GK$318,$CJ$2,FALSE)),"",VLOOKUP($B30,'[1]1718  Exp_Rev Access'!$F$7:$GK$318,$CJ$2,FALSE))</f>
        <v/>
      </c>
      <c r="CK30" s="90" t="str">
        <f>IF(ISNA(VLOOKUP($B30,'[1]1718  Exp_Rev Access'!$F$7:$GK$318,$CK$2,FALSE)),"",VLOOKUP($B30,'[1]1718  Exp_Rev Access'!$F$7:$GK$318,$CK$2,FALSE))</f>
        <v/>
      </c>
      <c r="CL30" s="90" t="str">
        <f>IF(ISNA(VLOOKUP($B30,'[1]1718  Exp_Rev Access'!$F$7:$GK$318,$CL$2,FALSE)),"",VLOOKUP($B30,'[1]1718  Exp_Rev Access'!$F$7:$GK$318,$CL$2,FALSE))</f>
        <v/>
      </c>
      <c r="CM30" s="90" t="str">
        <f>IF(ISNA(VLOOKUP($B30,'[1]1718  Exp_Rev Access'!$F$7:$GK$318,$CM$2,FALSE)),"",VLOOKUP($B30,'[1]1718  Exp_Rev Access'!$F$7:$GK$318,$CM$2,FALSE))</f>
        <v/>
      </c>
      <c r="CN30" s="90" t="str">
        <f>IF(ISNA(VLOOKUP($B30,'[1]1718  Exp_Rev Access'!$F$7:$GK$318,$CN$2,FALSE)),"",VLOOKUP($B30,'[1]1718  Exp_Rev Access'!$F$7:$GK$318,$CN$2,FALSE))</f>
        <v/>
      </c>
      <c r="CO30" s="90" t="str">
        <f>IF(ISNA(VLOOKUP($B30,'[1]1718  Exp_Rev Access'!$F$7:$GK$318,$CO$2,FALSE)),"",VLOOKUP($B30,'[1]1718  Exp_Rev Access'!$F$7:$GK$318,$CO$2,FALSE))</f>
        <v/>
      </c>
      <c r="CP30" s="90" t="str">
        <f>IF(ISNA(VLOOKUP($B30,'[1]1718  Exp_Rev Access'!$F$7:$GK$318,$CP$2,FALSE)),"",VLOOKUP($B30,'[1]1718  Exp_Rev Access'!$F$7:$GK$318,$CP$2,FALSE))</f>
        <v/>
      </c>
      <c r="CQ30" s="90" t="str">
        <f>IF(ISNA(VLOOKUP($B30,'[1]1718  Exp_Rev Access'!$F$7:$GK$318,$CQ$2,FALSE)),"",VLOOKUP($B30,'[1]1718  Exp_Rev Access'!$F$7:$GK$318,$CQ$2,FALSE))</f>
        <v/>
      </c>
      <c r="CR30" s="90" t="str">
        <f>IF(ISNA(VLOOKUP($B30,'[1]1718  Exp_Rev Access'!$F$7:$GK$318,$CR$2,FALSE)),"",VLOOKUP($B30,'[1]1718  Exp_Rev Access'!$F$7:$GK$318,$CR$2,FALSE))</f>
        <v/>
      </c>
      <c r="CS30" s="90" t="str">
        <f>IF(ISNA(VLOOKUP($B30,'[1]1718  Exp_Rev Access'!$F$7:$GK$318,$CS$2,FALSE)),"",VLOOKUP($B30,'[1]1718  Exp_Rev Access'!$F$7:$GK$318,$CS$2,FALSE))</f>
        <v/>
      </c>
      <c r="CT30" s="90" t="str">
        <f>IF(ISNA(VLOOKUP($B30,'[1]1718  Exp_Rev Access'!$F$7:$GK$318,$CT$2,FALSE)),"",VLOOKUP($B30,'[1]1718  Exp_Rev Access'!$F$7:$GK$318,$CT$2,FALSE))</f>
        <v/>
      </c>
      <c r="CU30" s="90" t="str">
        <f>IF(ISNA(VLOOKUP($B30,'[1]1718  Exp_Rev Access'!$F$7:$GK$318,$CU$2,FALSE)),"",VLOOKUP($B30,'[1]1718  Exp_Rev Access'!$F$7:$GK$318,$CU$2,FALSE))</f>
        <v/>
      </c>
      <c r="CV30" s="90" t="str">
        <f>IF(ISNA(VLOOKUP($B30,'[1]1718  Exp_Rev Access'!$F$7:$GK$318,$CV$2,FALSE)),"",VLOOKUP($B30,'[1]1718  Exp_Rev Access'!$F$7:$GK$318,$CV$2,FALSE))</f>
        <v/>
      </c>
      <c r="CW30" s="90" t="str">
        <f>IF(ISNA(VLOOKUP($B30,'[1]1718  Exp_Rev Access'!$F$7:$GK$318,$CW$2,FALSE)),"",VLOOKUP($B30,'[1]1718  Exp_Rev Access'!$F$7:$GK$318,$CW$2,FALSE))</f>
        <v/>
      </c>
      <c r="CX30" s="90" t="str">
        <f>IF(ISNA(VLOOKUP($B30,'[1]1718  Exp_Rev Access'!$F$7:$GK$318,$CX$2,FALSE)),"",VLOOKUP($B30,'[1]1718  Exp_Rev Access'!$F$7:$GK$318,$CX$2,FALSE))</f>
        <v/>
      </c>
      <c r="CY30" s="90" t="str">
        <f>IF(ISNA(VLOOKUP($B30,'[1]1718  Exp_Rev Access'!$F$7:$GK$318,$CY$2,FALSE)),"",VLOOKUP($B30,'[1]1718  Exp_Rev Access'!$F$7:$GK$318,$CY$2,FALSE))</f>
        <v/>
      </c>
      <c r="CZ30" s="90" t="str">
        <f>IF(ISNA(VLOOKUP($B30,'[1]1718  Exp_Rev Access'!$F$7:$GK$318,$CZ$2,FALSE)),"",VLOOKUP($B30,'[1]1718  Exp_Rev Access'!$F$7:$GK$318,$CZ$2,FALSE))</f>
        <v/>
      </c>
      <c r="DA30" s="90" t="str">
        <f>IF(ISNA(VLOOKUP($B30,'[1]1718  Exp_Rev Access'!$F$7:$GK$318,$DA$2,FALSE)),"",VLOOKUP($B30,'[1]1718  Exp_Rev Access'!$F$7:$GK$318,$DA$2,FALSE))</f>
        <v/>
      </c>
      <c r="DB30" s="90" t="str">
        <f>IF(ISNA(VLOOKUP($B30,'[1]1718  Exp_Rev Access'!$F$7:$GK$318,$DB$2,FALSE)),"",VLOOKUP($B30,'[1]1718  Exp_Rev Access'!$F$7:$GK$318,$DB$2,FALSE))</f>
        <v/>
      </c>
      <c r="DC30" s="90" t="str">
        <f>IF(ISNA(VLOOKUP($B30,'[1]1718  Exp_Rev Access'!$F$7:$GK$318,$DC$2,FALSE)),"",VLOOKUP($B30,'[1]1718  Exp_Rev Access'!$F$7:$GK$318,$DC$2,FALSE))</f>
        <v/>
      </c>
      <c r="DD30" s="90" t="str">
        <f>IF(ISNA(VLOOKUP($B30,'[1]1718  Exp_Rev Access'!$F$7:$GK$318,$DD$2,FALSE)),"",VLOOKUP($B30,'[1]1718  Exp_Rev Access'!$F$7:$GK$318,$DD$2,FALSE))</f>
        <v/>
      </c>
      <c r="DE30" s="90" t="str">
        <f>IF(ISNA(VLOOKUP($B30,'[1]1718  Exp_Rev Access'!$F$7:$GK$318,$DE$2,FALSE)),"",VLOOKUP($B30,'[1]1718  Exp_Rev Access'!$F$7:$GK$318,$DE$2,FALSE))</f>
        <v/>
      </c>
      <c r="DF30" s="90" t="str">
        <f>IF(ISNA(VLOOKUP($B30,'[1]1718  Exp_Rev Access'!$F$7:$GK$318,$DF$2,FALSE)),"",VLOOKUP($B30,'[1]1718  Exp_Rev Access'!$F$7:$GK$318,$DF$2,FALSE))</f>
        <v/>
      </c>
      <c r="DG30" s="90" t="str">
        <f>IF(ISNA(VLOOKUP($B30,'[1]1718  Exp_Rev Access'!$F$7:$GK$318,$DG$2,FALSE)),"",VLOOKUP($B30,'[1]1718  Exp_Rev Access'!$F$7:$GK$318,$DG$2,FALSE))</f>
        <v/>
      </c>
      <c r="DH30" s="90" t="str">
        <f>IF(ISNA(VLOOKUP($B30,'[1]1718  Exp_Rev Access'!$F$7:$GK$318,$DH$2,FALSE)),"",VLOOKUP($B30,'[1]1718  Exp_Rev Access'!$F$7:$GK$318,$DH$2,FALSE))</f>
        <v/>
      </c>
      <c r="DI30" s="90" t="str">
        <f>IF(ISNA(VLOOKUP($B30,'[1]1718  Exp_Rev Access'!$F$7:$GK$318,$DI$2,FALSE)),"",VLOOKUP($B30,'[1]1718  Exp_Rev Access'!$F$7:$GK$318,$DI$2,FALSE))</f>
        <v/>
      </c>
      <c r="DJ30" s="90" t="str">
        <f>IF(ISNA(VLOOKUP($B30,'[1]1718  Exp_Rev Access'!$F$7:$GK$318,$DJ$2,FALSE)),"",VLOOKUP($B30,'[1]1718  Exp_Rev Access'!$F$7:$GK$318,$DJ$2,FALSE))</f>
        <v/>
      </c>
      <c r="DK30" s="90" t="str">
        <f>IF(ISNA(VLOOKUP($B30,'[1]1718  Exp_Rev Access'!$F$7:$GK$318,$DK$2,FALSE)),"",VLOOKUP($B30,'[1]1718  Exp_Rev Access'!$F$7:$GK$318,$DK$2,FALSE))</f>
        <v/>
      </c>
      <c r="DL30" s="90" t="str">
        <f>IF(ISNA(VLOOKUP($B30,'[1]1718  Exp_Rev Access'!$F$7:$GK$318,$DL$2,FALSE)),"",VLOOKUP($B30,'[1]1718  Exp_Rev Access'!$F$7:$GK$318,$DL$2,FALSE))</f>
        <v/>
      </c>
      <c r="DM30" s="90" t="str">
        <f>IF(ISNA(VLOOKUP($B30,'[1]1718  Exp_Rev Access'!$F$7:$GK$318,$DM$2,FALSE)),"",VLOOKUP($B30,'[1]1718  Exp_Rev Access'!$F$7:$GK$318,$DM$2,FALSE))</f>
        <v/>
      </c>
      <c r="DN30" s="90" t="str">
        <f>IF(ISNA(VLOOKUP($B30,'[1]1718  Exp_Rev Access'!$F$7:$GK$318,$DN$2,FALSE)),"",VLOOKUP($B30,'[1]1718  Exp_Rev Access'!$F$7:$GK$318,$DN$2,FALSE))</f>
        <v/>
      </c>
      <c r="DO30" s="90" t="str">
        <f>IF(ISNA(VLOOKUP($B30,'[1]1718  Exp_Rev Access'!$F$7:$GK$318,$DO$2,FALSE)),"",VLOOKUP($B30,'[1]1718  Exp_Rev Access'!$F$7:$GK$318,$DO$2,FALSE))</f>
        <v/>
      </c>
      <c r="DP30" s="90" t="str">
        <f>IF(ISNA(VLOOKUP($B30,'[1]1718  Exp_Rev Access'!$F$7:$GK$318,$DP$2,FALSE)),"",VLOOKUP($B30,'[1]1718  Exp_Rev Access'!$F$7:$GK$318,$DP$2,FALSE))</f>
        <v/>
      </c>
      <c r="DQ30" s="90" t="str">
        <f>IF(ISNA(VLOOKUP($B30,'[1]1718  Exp_Rev Access'!$F$7:$GK$318,$DQ$2,FALSE)),"",VLOOKUP($B30,'[1]1718  Exp_Rev Access'!$F$7:$GK$318,$DQ$2,FALSE))</f>
        <v/>
      </c>
      <c r="DR30" s="90" t="str">
        <f>IF(ISNA(VLOOKUP($B30,'[1]1718  Exp_Rev Access'!$F$7:$GK$318,$DR$2,FALSE)),"",VLOOKUP($B30,'[1]1718  Exp_Rev Access'!$F$7:$GK$318,$DR$2,FALSE))</f>
        <v/>
      </c>
      <c r="DS30" s="90" t="str">
        <f>IF(ISNA(VLOOKUP($B30,'[1]1718  Exp_Rev Access'!$F$7:$GK$318,$DS$2,FALSE)),"",VLOOKUP($B30,'[1]1718  Exp_Rev Access'!$F$7:$GK$318,$DS$2,FALSE))</f>
        <v/>
      </c>
      <c r="DT30" s="90" t="str">
        <f>IF(ISNA(VLOOKUP($B30,'[1]1718  Exp_Rev Access'!$F$7:$GK$318,$DT$2,FALSE)),"",VLOOKUP($B30,'[1]1718  Exp_Rev Access'!$F$7:$GK$318,$DT$2,FALSE))</f>
        <v/>
      </c>
      <c r="DU30" s="90" t="str">
        <f>IF(ISNA(VLOOKUP($B30,'[1]1718  Exp_Rev Access'!$F$7:$GK$318,$DU$2,FALSE)),"",VLOOKUP($B30,'[1]1718  Exp_Rev Access'!$F$7:$GK$318,$DU$2,FALSE))</f>
        <v/>
      </c>
      <c r="DV30" s="90" t="str">
        <f>IF(ISNA(VLOOKUP($B30,'[1]1718  Exp_Rev Access'!$F$7:$GK$318,$DV$2,FALSE)),"",VLOOKUP($B30,'[1]1718  Exp_Rev Access'!$F$7:$GK$318,$DV$2,FALSE))</f>
        <v/>
      </c>
      <c r="DW30" s="90" t="str">
        <f>IF(ISNA(VLOOKUP($B30,'[1]1718  Exp_Rev Access'!$F$7:$GK$318,$DW$2,FALSE)),"",VLOOKUP($B30,'[1]1718  Exp_Rev Access'!$F$7:$GK$318,$DW$2,FALSE))</f>
        <v/>
      </c>
      <c r="DX30" s="90" t="str">
        <f>IF(ISNA(VLOOKUP($B30,'[1]1718  Exp_Rev Access'!$F$7:$GK$318,$DX$2,FALSE)),"",VLOOKUP($B30,'[1]1718  Exp_Rev Access'!$F$7:$GK$318,$DX$2,FALSE))</f>
        <v/>
      </c>
      <c r="DY30" s="90" t="str">
        <f>IF(ISNA(VLOOKUP($B30,'[1]1718  Exp_Rev Access'!$F$7:$GK$318,$DY$2,FALSE)),"",VLOOKUP($B30,'[1]1718  Exp_Rev Access'!$F$7:$GK$318,$DY$2,FALSE))</f>
        <v/>
      </c>
      <c r="DZ30" s="90" t="str">
        <f>IF(ISNA(VLOOKUP($B30,'[1]1718  Exp_Rev Access'!$F$7:$GK$318,$DZ$2,FALSE)),"",VLOOKUP($B30,'[1]1718  Exp_Rev Access'!$F$7:$GK$318,$DZ$2,FALSE))</f>
        <v/>
      </c>
      <c r="EA30" s="90" t="str">
        <f>IF(ISNA(VLOOKUP($B30,'[1]1718  Exp_Rev Access'!$F$7:$GK$318,$EA$2,FALSE)),"",VLOOKUP($B30,'[1]1718  Exp_Rev Access'!$F$7:$GK$318,$EA$2,FALSE))</f>
        <v/>
      </c>
      <c r="EB30" s="90" t="str">
        <f>IF(ISNA(VLOOKUP($B30,'[1]1718  Exp_Rev Access'!$F$7:$GK$318,$EB$2,FALSE)),"",VLOOKUP($B30,'[1]1718  Exp_Rev Access'!$F$7:$GK$318,$EB$2,FALSE))</f>
        <v/>
      </c>
      <c r="EC30" s="90" t="str">
        <f>IF(ISNA(VLOOKUP($B30,'[1]1718  Exp_Rev Access'!$F$7:$GK$318,$EC$2,FALSE)),"",VLOOKUP($B30,'[1]1718  Exp_Rev Access'!$F$7:$GK$318,$EC$2,FALSE))</f>
        <v/>
      </c>
      <c r="ED30" s="90" t="str">
        <f>IF(ISNA(VLOOKUP($B30,'[1]1718  Exp_Rev Access'!$F$7:$GK$318,$ED$2,FALSE)),"",VLOOKUP($B30,'[1]1718  Exp_Rev Access'!$F$7:$GK$318,$ED$2,FALSE))</f>
        <v/>
      </c>
      <c r="EE30" s="90" t="str">
        <f>IF(ISNA(VLOOKUP($B30,'[1]1718  Exp_Rev Access'!$F$7:$GK$318,$EE$2,FALSE)),"",VLOOKUP($B30,'[1]1718  Exp_Rev Access'!$F$7:$GK$318,$EE$2,FALSE))</f>
        <v/>
      </c>
      <c r="EF30" s="90" t="str">
        <f>IF(ISNA(VLOOKUP($B30,'[1]1718  Exp_Rev Access'!$F$7:$GK$318,$EF$2,FALSE)),"",VLOOKUP($B30,'[1]1718  Exp_Rev Access'!$F$7:$GK$318,$EF$2,FALSE))</f>
        <v/>
      </c>
      <c r="EG30" s="90" t="str">
        <f>IF(ISNA(VLOOKUP($B30,'[1]1718  Exp_Rev Access'!$F$7:$GK$318,$EG$2,FALSE)),"",VLOOKUP($B30,'[1]1718  Exp_Rev Access'!$F$7:$GK$318,$EG$2,FALSE))</f>
        <v/>
      </c>
      <c r="EH30" s="90" t="str">
        <f>IF(ISNA(VLOOKUP($B30,'[1]1718  Exp_Rev Access'!$F$7:$GK$318,$EH$2,FALSE)),"",VLOOKUP($B30,'[1]1718  Exp_Rev Access'!$F$7:$GK$318,$EH$2,FALSE))</f>
        <v/>
      </c>
      <c r="EI30" s="90" t="str">
        <f>IF(ISNA(VLOOKUP($B30,'[1]1718  Exp_Rev Access'!$F$7:$GK$318,$EI$2,FALSE)),"",VLOOKUP($B30,'[1]1718  Exp_Rev Access'!$F$7:$GK$318,$EI$2,FALSE))</f>
        <v/>
      </c>
      <c r="EJ30" s="90" t="str">
        <f>IF(ISNA(VLOOKUP($B30,'[1]1718  Exp_Rev Access'!$F$7:$GK$318,$EJ$2,FALSE)),"",VLOOKUP($B30,'[1]1718  Exp_Rev Access'!$F$7:$GK$318,$EJ$2,FALSE))</f>
        <v/>
      </c>
      <c r="EK30" s="90" t="str">
        <f>IF(ISNA(VLOOKUP($B30,'[1]1718  Exp_Rev Access'!$F$7:$GK$318,$EK$2,FALSE)),"",VLOOKUP($B30,'[1]1718  Exp_Rev Access'!$F$7:$GK$318,$EK$2,FALSE))</f>
        <v/>
      </c>
      <c r="EL30" s="90" t="str">
        <f>IF(ISNA(VLOOKUP($B30,'[1]1718  Exp_Rev Access'!$F$7:$GK$318,$EL$2,FALSE)),"",VLOOKUP($B30,'[1]1718  Exp_Rev Access'!$F$7:$GK$318,$EL$2,FALSE))</f>
        <v/>
      </c>
      <c r="EM30" s="90" t="str">
        <f>IF(ISNA(VLOOKUP($B30,'[1]1718  Exp_Rev Access'!$F$7:$GK$318,$EM$2,FALSE)),"",VLOOKUP($B30,'[1]1718  Exp_Rev Access'!$F$7:$GK$318,$EM$2,FALSE))</f>
        <v/>
      </c>
      <c r="EN30" s="90" t="str">
        <f>IF(ISNA(VLOOKUP($B30,'[1]1718  Exp_Rev Access'!$F$7:$GK$318,$EN$2,FALSE)),"",VLOOKUP($B30,'[1]1718  Exp_Rev Access'!$F$7:$GK$318,$EN$2,FALSE))</f>
        <v/>
      </c>
      <c r="EO30" s="90" t="str">
        <f>IF(ISNA(VLOOKUP($B30,'[1]1718  Exp_Rev Access'!$F$7:$GK$318,$EO$2,FALSE)),"",VLOOKUP($B30,'[1]1718  Exp_Rev Access'!$F$7:$GK$318,$EO$2,FALSE))</f>
        <v/>
      </c>
      <c r="EP30" s="90" t="str">
        <f>IF(ISNA(VLOOKUP($B30,'[1]1718  Exp_Rev Access'!$F$7:$GK$318,$EP$2,FALSE)),"",VLOOKUP($B30,'[1]1718  Exp_Rev Access'!$F$7:$GK$318,$EP$2,FALSE))</f>
        <v/>
      </c>
      <c r="EQ30" s="90" t="str">
        <f>IF(ISNA(VLOOKUP($B30,'[1]1718  Exp_Rev Access'!$F$7:$GK$318,$EQ$2,FALSE)),"",VLOOKUP($B30,'[1]1718  Exp_Rev Access'!$F$7:$GK$318,$EQ$2,FALSE))</f>
        <v/>
      </c>
      <c r="ER30" s="90" t="str">
        <f>IF(ISNA(VLOOKUP($B30,'[1]1718  Exp_Rev Access'!$F$7:$GK$318,$ER$2,FALSE)),"",VLOOKUP($B30,'[1]1718  Exp_Rev Access'!$F$7:$GK$318,$ER$2,FALSE))</f>
        <v/>
      </c>
      <c r="ES30" s="90" t="str">
        <f>IF(ISNA(VLOOKUP($B30,'[1]1718  Exp_Rev Access'!$F$7:$GK$318,$ES$2,FALSE)),"",VLOOKUP($B30,'[1]1718  Exp_Rev Access'!$F$7:$GK$318,$ES$2,FALSE))</f>
        <v/>
      </c>
      <c r="ET30" s="90" t="str">
        <f>IF(ISNA(VLOOKUP($B30,'[1]1718  Exp_Rev Access'!$F$7:$GK$318,$ET$2,FALSE)),"",VLOOKUP($B30,'[1]1718  Exp_Rev Access'!$F$7:$GK$318,$ET$2,FALSE))</f>
        <v/>
      </c>
      <c r="EU30" s="90" t="str">
        <f>IF(ISNA(VLOOKUP($B30,'[1]1718  Exp_Rev Access'!$F$7:$GK$318,$EU$2,FALSE)),"",VLOOKUP($B30,'[1]1718  Exp_Rev Access'!$F$7:$GK$318,$EU$2,FALSE))</f>
        <v/>
      </c>
      <c r="EV30" s="90" t="str">
        <f>IF(ISNA(VLOOKUP($B30,'[1]1718  Exp_Rev Access'!$F$7:$GK$318,$EV$2,FALSE)),"",VLOOKUP($B30,'[1]1718  Exp_Rev Access'!$F$7:$GK$318,$EV$2,FALSE))</f>
        <v/>
      </c>
      <c r="EW30" s="90" t="str">
        <f>IF(ISNA(VLOOKUP($B30,'[1]1718  Exp_Rev Access'!$F$7:$GK$318,$EW$2,FALSE)),"",VLOOKUP($B30,'[1]1718  Exp_Rev Access'!$F$7:$GK$318,$EW$2,FALSE))</f>
        <v/>
      </c>
      <c r="EX30" s="90" t="str">
        <f>IF(ISNA(VLOOKUP($B30,'[1]1718  Exp_Rev Access'!$F$7:$GK$318,$EX$2,FALSE)),"",VLOOKUP($B30,'[1]1718  Exp_Rev Access'!$F$7:$GK$318,$EX$2,FALSE))</f>
        <v/>
      </c>
      <c r="EY30" s="90" t="str">
        <f>IF(ISNA(VLOOKUP($B30,'[1]1718  Exp_Rev Access'!$F$7:$GK$318,$EY$2,FALSE)),"",VLOOKUP($B30,'[1]1718  Exp_Rev Access'!$F$7:$GK$318,$EY$2,FALSE))</f>
        <v/>
      </c>
      <c r="EZ30" s="90" t="str">
        <f>IF(ISNA(VLOOKUP($B30,'[1]1718  Exp_Rev Access'!$F$7:$GK$318,$EZ$2,FALSE)),"",VLOOKUP($B30,'[1]1718  Exp_Rev Access'!$F$7:$GK$318,$EZ$2,FALSE))</f>
        <v/>
      </c>
      <c r="FA30" s="90" t="str">
        <f>IF(ISNA(VLOOKUP($B30,'[1]1718  Exp_Rev Access'!$F$7:$GK$318,$FA$2,FALSE)),"",VLOOKUP($B30,'[1]1718  Exp_Rev Access'!$F$7:$GK$318,$FA$2,FALSE))</f>
        <v/>
      </c>
      <c r="FB30" s="90" t="str">
        <f>IF(ISNA(VLOOKUP($B30,'[1]1718  Exp_Rev Access'!$F$7:$GK$318,$FB$2,FALSE)),"",VLOOKUP($B30,'[1]1718  Exp_Rev Access'!$F$7:$GK$318,$FB$2,FALSE))</f>
        <v/>
      </c>
      <c r="FC30" s="90" t="str">
        <f>IF(ISNA(VLOOKUP($B30,'[1]1718  Exp_Rev Access'!$F$7:$GK$318,$FC$2,FALSE)),"",VLOOKUP($B30,'[1]1718  Exp_Rev Access'!$F$7:$GK$318,$FC$2,FALSE))</f>
        <v/>
      </c>
      <c r="FD30" s="90" t="str">
        <f>IF(ISNA(VLOOKUP($B30,'[1]1718  Exp_Rev Access'!$F$7:$GK$318,$FD$2,FALSE)),"",VLOOKUP($B30,'[1]1718  Exp_Rev Access'!$F$7:$GK$318,$FD$2,FALSE))</f>
        <v/>
      </c>
      <c r="FE30" s="90" t="str">
        <f>IF(ISNA(VLOOKUP($B30,'[1]1718  Exp_Rev Access'!$F$7:$GK$318,$FE$2,FALSE)),"",VLOOKUP($B30,'[1]1718  Exp_Rev Access'!$F$7:$GK$318,$FE$2,FALSE))</f>
        <v/>
      </c>
      <c r="FF30" s="90" t="str">
        <f>IF(ISNA(VLOOKUP($B30,'[1]1718  Exp_Rev Access'!$F$7:$GK$318,$FF$2,FALSE)),"",VLOOKUP($B30,'[1]1718  Exp_Rev Access'!$F$7:$GK$318,$FF$2,FALSE))</f>
        <v/>
      </c>
      <c r="FG30" s="90" t="str">
        <f>IF(ISNA(VLOOKUP($B30,'[1]1718  Exp_Rev Access'!$F$7:$GK$318,$FG$2,FALSE)),"",VLOOKUP($B30,'[1]1718  Exp_Rev Access'!$F$7:$GK$318,$FG$2,FALSE))</f>
        <v/>
      </c>
      <c r="FH30" s="90" t="str">
        <f>IF(ISNA(VLOOKUP($B30,'[1]1718  Exp_Rev Access'!$F$7:$GK$318,$FH$2,FALSE)),"",VLOOKUP($B30,'[1]1718  Exp_Rev Access'!$F$7:$GK$318,$FH$2,FALSE))</f>
        <v/>
      </c>
      <c r="FI30" s="90" t="str">
        <f>IF(ISNA(VLOOKUP($B30,'[1]1718  Exp_Rev Access'!$F$7:$GK$318,$FI$2,FALSE)),"",VLOOKUP($B30,'[1]1718  Exp_Rev Access'!$F$7:$GK$318,$FI$2,FALSE))</f>
        <v/>
      </c>
      <c r="FJ30" s="90" t="str">
        <f>IF(ISNA(VLOOKUP($B30,'[1]1718  Exp_Rev Access'!$F$7:$GK$318,$FJ$2,FALSE)),"",VLOOKUP($B30,'[1]1718  Exp_Rev Access'!$F$7:$GK$318,$FJ$2,FALSE))</f>
        <v/>
      </c>
      <c r="FK30" s="90" t="str">
        <f>IF(ISNA(VLOOKUP($B30,'[1]1718  Exp_Rev Access'!$F$7:$GK$318,$FK$2,FALSE)),"",VLOOKUP($B30,'[1]1718  Exp_Rev Access'!$F$7:$GK$318,$FK$2,FALSE))</f>
        <v/>
      </c>
      <c r="FL30" s="90" t="str">
        <f>IF(ISNA(VLOOKUP($B30,'[1]1718  Exp_Rev Access'!$F$7:$GK$318,$FL$2,FALSE)),"",VLOOKUP($B30,'[1]1718  Exp_Rev Access'!$F$7:$GK$318,$FL$2,FALSE))</f>
        <v/>
      </c>
      <c r="FM30" s="90" t="str">
        <f>IF(ISNA(VLOOKUP($B30,'[1]1718  Exp_Rev Access'!$F$7:$GK$318,$FM$2,FALSE)),"",VLOOKUP($B30,'[1]1718  Exp_Rev Access'!$F$7:$GK$318,$FM$2,FALSE))</f>
        <v/>
      </c>
      <c r="FN30" s="90" t="str">
        <f>IF(ISNA(VLOOKUP($B30,'[1]1718  Exp_Rev Access'!$F$7:$GK$318,$FN$2,FALSE)),"",VLOOKUP($B30,'[1]1718  Exp_Rev Access'!$F$7:$GK$318,$FN$2,FALSE))</f>
        <v/>
      </c>
      <c r="FO30" s="90" t="str">
        <f>IF(ISNA(VLOOKUP($B30,'[1]1718  Exp_Rev Access'!$F$7:$GK$318,$FO$2,FALSE)),"",VLOOKUP($B30,'[1]1718  Exp_Rev Access'!$F$7:$GK$318,$FO$2,FALSE))</f>
        <v/>
      </c>
      <c r="FP30" s="90" t="str">
        <f>IF(ISNA(VLOOKUP($B30,'[1]1718  Exp_Rev Access'!$F$7:$GK$318,$FP$2,FALSE)),"",VLOOKUP($B30,'[1]1718  Exp_Rev Access'!$F$7:$GK$318,$FP$2,FALSE))</f>
        <v/>
      </c>
      <c r="FQ30" s="90" t="str">
        <f>IF(ISNA(VLOOKUP($B30,'[1]1718  Exp_Rev Access'!$F$7:$GK$318,$FQ$2,FALSE)),"",VLOOKUP($B30,'[1]1718  Exp_Rev Access'!$F$7:$GK$318,$FQ$2,FALSE))</f>
        <v/>
      </c>
      <c r="FR30" s="90" t="str">
        <f>IF(ISNA(VLOOKUP($B30,'[1]1718  Exp_Rev Access'!$F$7:$GK$318,$FR$2,FALSE)),"",VLOOKUP($B30,'[1]1718  Exp_Rev Access'!$F$7:$GK$318,$FR$2,FALSE))</f>
        <v/>
      </c>
      <c r="FS30" s="77"/>
      <c r="FT30" s="77"/>
      <c r="FU30" s="78"/>
      <c r="FV30" s="95" t="str">
        <f>IF(ISNA(VLOOKUP($B30,'[1]1718  Exp_Rev Access'!$F$7:$GK$318,$FV$2,FALSE)),"",VLOOKUP($B30,'[1]1718  Exp_Rev Access'!$F$7:$GK$318,$FV$2,FALSE))</f>
        <v/>
      </c>
      <c r="FW30" s="95" t="str">
        <f>IF(ISNA(VLOOKUP($B30,'[1]1718  Exp_Rev Access'!$F$7:$GK$318,$FW$2,FALSE)),"",VLOOKUP($B30,'[1]1718  Exp_Rev Access'!$F$7:$GK$318,$FW$2,FALSE))</f>
        <v/>
      </c>
      <c r="FX30" s="95" t="str">
        <f>IF(ISNA(VLOOKUP($B30,'[1]1718  Exp_Rev Access'!$F$7:$GK$318,$FX$2,FALSE)),"",VLOOKUP($B30,'[1]1718  Exp_Rev Access'!$F$7:$GK$318,$FX$2,FALSE))</f>
        <v/>
      </c>
      <c r="FY30" s="95" t="str">
        <f>IF(ISNA(VLOOKUP($B30,'[1]1718  Exp_Rev Access'!$F$7:$GK$318,$FY$2,FALSE)),"",VLOOKUP($B30,'[1]1718  Exp_Rev Access'!$F$7:$GK$318,$FY$2,FALSE))</f>
        <v/>
      </c>
      <c r="FZ30" s="95" t="str">
        <f>IF(ISNA(VLOOKUP($B30,'[1]1718  Exp_Rev Access'!$F$7:$GK$318,$FZ$2,FALSE)),"",VLOOKUP($B30,'[1]1718  Exp_Rev Access'!$F$7:$GK$318,$FZ$2,FALSE))</f>
        <v/>
      </c>
      <c r="GA30" s="95" t="str">
        <f>IF(ISNA(VLOOKUP($B30,'[1]1718  Exp_Rev Access'!$F$7:$GK$318,$GA$2,FALSE)),"",VLOOKUP($B30,'[1]1718  Exp_Rev Access'!$F$7:$GK$318,$GA$2,FALSE))</f>
        <v/>
      </c>
      <c r="GB30" s="95" t="str">
        <f>IF(ISNA(VLOOKUP($B30,'[1]1718  Exp_Rev Access'!$F$7:$GK$318,$GB$2,FALSE)),"",VLOOKUP($B30,'[1]1718  Exp_Rev Access'!$F$7:$GK$318,$GB$2,FALSE))</f>
        <v/>
      </c>
      <c r="GC30" s="95" t="str">
        <f>IF(ISNA(VLOOKUP($B30,'[1]1718  Exp_Rev Access'!$F$7:$GK$318,$GC$2,FALSE)),"",VLOOKUP($B30,'[1]1718  Exp_Rev Access'!$F$7:$GK$318,$GC$2,FALSE))</f>
        <v/>
      </c>
      <c r="GD30" s="95" t="str">
        <f>IF(ISNA(VLOOKUP($B30,'[1]1718  Exp_Rev Access'!$F$7:$GK$318,$GD$2,FALSE)),"",VLOOKUP($B30,'[1]1718  Exp_Rev Access'!$F$7:$GK$318,$GD$2,FALSE))</f>
        <v/>
      </c>
      <c r="GE30" s="95" t="str">
        <f>IF(ISNA(VLOOKUP($B30,'[1]1718  Exp_Rev Access'!$F$7:$GK$318,$GE$2,FALSE)),"",VLOOKUP($B30,'[1]1718  Exp_Rev Access'!$F$7:$GK$318,$GE$2,FALSE))</f>
        <v/>
      </c>
      <c r="GF30" s="95" t="str">
        <f>IF(ISNA(VLOOKUP($B30,'[1]1718  Exp_Rev Access'!$F$7:$GK$318,$GF$2,FALSE)),"",VLOOKUP($B30,'[1]1718  Exp_Rev Access'!$F$7:$GK$318,$GF$2,FALSE))</f>
        <v/>
      </c>
      <c r="GG30" s="95" t="str">
        <f>IF(ISNA(VLOOKUP($B30,'[1]1718  Exp_Rev Access'!$F$7:$GK$318,$GG$2,FALSE)),"",VLOOKUP($B30,'[1]1718  Exp_Rev Access'!$F$7:$GK$318,$GG$2,FALSE))</f>
        <v/>
      </c>
      <c r="GH30" s="95" t="str">
        <f>IF(ISNA(VLOOKUP($B30,'[1]1718  Exp_Rev Access'!$F$7:$GK$318,$GH$2,FALSE)),"",VLOOKUP($B30,'[1]1718  Exp_Rev Access'!$F$7:$GK$318,$GH$2,FALSE))</f>
        <v/>
      </c>
      <c r="GI30" s="95" t="str">
        <f>IF(ISNA(VLOOKUP($B30,'[1]1718  Exp_Rev Access'!$F$7:$GK$318,$GI$2,FALSE)),"",VLOOKUP($B30,'[1]1718  Exp_Rev Access'!$F$7:$GK$318,$GI$2,FALSE))</f>
        <v/>
      </c>
      <c r="GJ30" s="95" t="str">
        <f>IF(ISNA(VLOOKUP($B30,'[1]1718  Exp_Rev Access'!$F$7:$GK$318,$GJ$2,FALSE)),"",VLOOKUP($B30,'[1]1718  Exp_Rev Access'!$F$7:$GK$318,$GJ$2,FALSE))</f>
        <v/>
      </c>
      <c r="GK30" s="95" t="str">
        <f>IF(ISNA(VLOOKUP($B30,'[1]1718  Exp_Rev Access'!$F$7:$GK$318,$GK$2,FALSE)),"",VLOOKUP($B30,'[1]1718  Exp_Rev Access'!$F$7:$GK$318,$GK$2,FALSE))</f>
        <v/>
      </c>
      <c r="GL30" s="95" t="str">
        <f>IF(ISNA(VLOOKUP($B30,'[1]1718  Exp_Rev Access'!$F$7:$GK$318,$GL$2,FALSE)),"",VLOOKUP($B30,'[1]1718  Exp_Rev Access'!$F$7:$GK$318,$GL$2,FALSE))</f>
        <v/>
      </c>
      <c r="GM30" s="95" t="str">
        <f>IF(ISNA(VLOOKUP($B30,'[1]1718  Exp_Rev Access'!$F$7:$GK$318,$GM$2,FALSE)),"",VLOOKUP($B30,'[1]1718  Exp_Rev Access'!$F$7:$GK$318,$GM$2,FALSE))</f>
        <v/>
      </c>
      <c r="GN30" s="95" t="str">
        <f>IF(ISNA(VLOOKUP($B30,'[1]1718  Exp_Rev Access'!$F$7:$GK$318,$GN$2,FALSE)),"",VLOOKUP($B30,'[1]1718  Exp_Rev Access'!$F$7:$GK$318,$GN$2,FALSE))</f>
        <v/>
      </c>
      <c r="GO30" s="95" t="str">
        <f>IF(ISNA(VLOOKUP($B30,'[1]1718  Exp_Rev Access'!$F$7:$GK$318,$GO$2,FALSE)),"",VLOOKUP($B30,'[1]1718  Exp_Rev Access'!$F$7:$GK$318,$GO$2,FALSE))</f>
        <v/>
      </c>
      <c r="GP30" s="95" t="str">
        <f>IF(ISNA(VLOOKUP($B30,'[1]1718  Exp_Rev Access'!$F$7:$GK$318,$GP$2,FALSE)),"",VLOOKUP($B30,'[1]1718  Exp_Rev Access'!$F$7:$GK$318,$GP$2,FALSE))</f>
        <v/>
      </c>
      <c r="GQ30" s="95" t="str">
        <f>IF(ISNA(VLOOKUP($B30,'[1]1718  Exp_Rev Access'!$F$7:$GK$318,$GQ$2,FALSE)),"",VLOOKUP($B30,'[1]1718  Exp_Rev Access'!$F$7:$GK$318,$GQ$2,FALSE))</f>
        <v/>
      </c>
      <c r="GR30" s="95" t="str">
        <f>IF(ISNA(VLOOKUP($B30,'[1]1718  Exp_Rev Access'!$F$7:$GK$318,$GR$2,FALSE)),"",VLOOKUP($B30,'[1]1718  Exp_Rev Access'!$F$7:$GK$318,$GR$2,FALSE))</f>
        <v/>
      </c>
      <c r="GS30" s="95" t="str">
        <f>IF(ISNA(VLOOKUP($B30,'[1]1718  Exp_Rev Access'!$F$7:$GK$318,$GS$2,FALSE)),"",VLOOKUP($B30,'[1]1718  Exp_Rev Access'!$F$7:$GK$318,$GS$2,FALSE))</f>
        <v/>
      </c>
      <c r="GT30" s="95" t="str">
        <f>IF(ISNA(VLOOKUP($B30,'[1]1718  Exp_Rev Access'!$F$7:$GK$318,$GT$2,FALSE)),"",VLOOKUP($B30,'[1]1718  Exp_Rev Access'!$F$7:$GK$318,$GT$2,FALSE))</f>
        <v/>
      </c>
      <c r="GU30" s="77"/>
      <c r="GV30" s="77"/>
      <c r="GW30" s="96"/>
    </row>
    <row r="31" spans="1:222" x14ac:dyDescent="0.3">
      <c r="A31" s="98"/>
      <c r="B31" s="88" t="s">
        <v>205</v>
      </c>
      <c r="C31" s="89" t="s">
        <v>206</v>
      </c>
      <c r="D31" s="75">
        <f>IF(ISNA(VLOOKUP($B31,'[1]1718 enrollment_Rev_Exp by size'!$A$7:H372,3,FALSE)),"",VLOOKUP($B31,'[1]1718 enrollment_Rev_Exp by size'!$A$7:$G$363,3,FALSE))</f>
        <v>627.33000000000004</v>
      </c>
      <c r="E31" s="76">
        <f>IF(ISNA(VLOOKUP($B31,'[1]1718 enrollment_Rev_Exp by size'!$A$7:I372,5,FALSE)),"",VLOOKUP($B31,'[1]1718 enrollment_Rev_Exp by size'!$A$7:$G$350,5,FALSE))</f>
        <v>9393109.2100000009</v>
      </c>
      <c r="F31" s="70">
        <f t="shared" ref="F31:F37" si="97">N31+AM31+AU31+BV31+CE31+FS31+GU31</f>
        <v>9393109.209999999</v>
      </c>
      <c r="G31" s="70">
        <f t="shared" ref="G31:G37" si="98">F31-E31</f>
        <v>0</v>
      </c>
      <c r="H31" s="90">
        <f>IF(ISNA(VLOOKUP($B31,'[1]1718  Exp_Rev Access'!$F$7:$GK$318,3,FALSE)),"",VLOOKUP($B31,'[1]1718  Exp_Rev Access'!$F$7:$GK$318,3,FALSE))</f>
        <v>1302397.29</v>
      </c>
      <c r="I31" s="90">
        <f>IF(ISNA(VLOOKUP($B31,'[1]1718  Exp_Rev Access'!$F$7:$GK$318,4,FALSE)),"",VLOOKUP($B31,'[1]1718  Exp_Rev Access'!$F$7:$GK$318,4,FALSE))</f>
        <v>0</v>
      </c>
      <c r="J31" s="90">
        <f>IF(ISNA(VLOOKUP($B31,'[1]1718  Exp_Rev Access'!$F$7:$GK$318,5,FALSE)),"",VLOOKUP($B31,'[1]1718  Exp_Rev Access'!$F$7:$GK$318,5,FALSE))</f>
        <v>0</v>
      </c>
      <c r="K31" s="90">
        <f>IF(ISNA(VLOOKUP($B31,'[1]1718  Exp_Rev Access'!$F$7:$GK$318,6,FALSE)),"-",VLOOKUP($B31,'[1]1718  Exp_Rev Access'!$F$7:$GK$318,6,FALSE))</f>
        <v>716.37</v>
      </c>
      <c r="L31" s="90">
        <f>IF(ISNA(VLOOKUP($B31,'[1]1718  Exp_Rev Access'!$F$7:$GK$318,7,FALSE)),"",VLOOKUP($B31,'[1]1718  Exp_Rev Access'!$F$7:$GK$318,7,FALSE))</f>
        <v>0</v>
      </c>
      <c r="M31" s="90">
        <f>IF(ISNA(VLOOKUP($B31,'[1]1718  Exp_Rev Access'!$F$7:$GK$318,8,FALSE)),"",VLOOKUP($B31,'[1]1718  Exp_Rev Access'!$F$7:$GK$318,8,FALSE))</f>
        <v>0</v>
      </c>
      <c r="N31" s="56">
        <f t="shared" ref="N31:N38" si="99">SUM(H31:M31)</f>
        <v>1303113.6600000001</v>
      </c>
      <c r="O31" s="91">
        <f t="shared" ref="O31:O38" si="100">N31/E31</f>
        <v>0.13873081115810854</v>
      </c>
      <c r="P31" s="56">
        <f t="shared" ref="P31:P38" si="101">N31/D31</f>
        <v>2077.2379130601121</v>
      </c>
      <c r="Q31" s="90">
        <f>IF(ISNA(VLOOKUP($B31,'[1]1718  Exp_Rev Access'!$F$7:$GK$318,10,FALSE)),"",VLOOKUP($B31,'[1]1718  Exp_Rev Access'!$F$7:$GK$318,10,FALSE))</f>
        <v>3607.5</v>
      </c>
      <c r="R31" s="90">
        <f>IF(ISNA(VLOOKUP($B31,'[1]1718  Exp_Rev Access'!$F$7:$GK$318,11,FALSE)),"",VLOOKUP($B31,'[1]1718  Exp_Rev Access'!$F$7:$GK$318,11,FALSE))</f>
        <v>0</v>
      </c>
      <c r="S31" s="90">
        <f>IF(ISNA(VLOOKUP($B31,'[1]1718  Exp_Rev Access'!$F$7:$GK$318,12,FALSE)),"",VLOOKUP($B31,'[1]1718  Exp_Rev Access'!$F$7:$GK$318,12,FALSE))</f>
        <v>0</v>
      </c>
      <c r="T31" s="90">
        <f>IF(ISNA(VLOOKUP($B31,'[1]1718  Exp_Rev Access'!$F$7:$GK$318,13,FALSE)),"",VLOOKUP($B31,'[1]1718  Exp_Rev Access'!$F$7:$GK$318,13,FALSE))</f>
        <v>0</v>
      </c>
      <c r="U31" s="90">
        <f>IF(ISNA(VLOOKUP($B31,'[1]1718  Exp_Rev Access'!$F$7:$GK$318,14,FALSE)),"",VLOOKUP($B31,'[1]1718  Exp_Rev Access'!$F$7:$GK$318,14,FALSE))</f>
        <v>13680</v>
      </c>
      <c r="V31" s="90">
        <f>IF(ISNA(VLOOKUP($B31,'[1]1718  Exp_Rev Access'!$F$7:$GK$318,15,FALSE)),"",VLOOKUP($B31,'[1]1718  Exp_Rev Access'!$F$7:$GK$318,15,FALSE))</f>
        <v>0</v>
      </c>
      <c r="W31" s="90">
        <f>IF(ISNA(VLOOKUP($B31,'[1]1718  Exp_Rev Access'!$F$7:$GK$318,16,FALSE)),"",VLOOKUP($B31,'[1]1718  Exp_Rev Access'!$F$7:$GK$318,16,FALSE))</f>
        <v>0</v>
      </c>
      <c r="X31" s="90">
        <f>IF(ISNA(VLOOKUP($B31,'[1]1718  Exp_Rev Access'!$F$7:$GK$318,17,FALSE)),"",VLOOKUP($B31,'[1]1718  Exp_Rev Access'!$F$7:$GK$318,17,FALSE))</f>
        <v>0</v>
      </c>
      <c r="Y31" s="90">
        <f>IF(ISNA(VLOOKUP($B31,'[1]1718  Exp_Rev Access'!$F$7:$GK$318,18,FALSE)),"",VLOOKUP($B31,'[1]1718  Exp_Rev Access'!$F$7:$GK$318,18,FALSE))</f>
        <v>103523.32</v>
      </c>
      <c r="Z31" s="90">
        <f>IF(ISNA(VLOOKUP($B31,'[1]1718  Exp_Rev Access'!$F$7:$GK$318,19,FALSE)),"",VLOOKUP($B31,'[1]1718  Exp_Rev Access'!$F$7:$GK$318,19,FALSE))</f>
        <v>0</v>
      </c>
      <c r="AA31" s="90">
        <f>IF(ISNA(VLOOKUP($B31,'[1]1718  Exp_Rev Access'!$F$7:$GK$318,20,FALSE)),"",VLOOKUP($B31,'[1]1718  Exp_Rev Access'!$F$7:$GK$318,20,FALSE))</f>
        <v>0</v>
      </c>
      <c r="AB31" s="90">
        <f>IF(ISNA(VLOOKUP($B31,'[1]1718  Exp_Rev Access'!$F$7:$GK$318,21,FALSE)),"",VLOOKUP($B31,'[1]1718  Exp_Rev Access'!$F$7:$GK$318,21,FALSE))</f>
        <v>0</v>
      </c>
      <c r="AC31" s="90">
        <f>IF(ISNA(VLOOKUP($B31,'[1]1718  Exp_Rev Access'!$F$7:$GK$318,22,FALSE)),"",VLOOKUP($B31,'[1]1718  Exp_Rev Access'!$F$7:$GK$318,22,FALSE))</f>
        <v>0</v>
      </c>
      <c r="AD31" s="90">
        <f>IF(ISNA(VLOOKUP($B31,'[1]1718  Exp_Rev Access'!$F$7:$GK$318,23,FALSE)),"",VLOOKUP($B31,'[1]1718  Exp_Rev Access'!$F$7:$GK$318,23,FALSE))</f>
        <v>50338.74</v>
      </c>
      <c r="AE31" s="90">
        <f>IF(ISNA(VLOOKUP($B31,'[1]1718  Exp_Rev Access'!$F$7:$GK$318,24,FALSE)),"",VLOOKUP($B31,'[1]1718  Exp_Rev Access'!$F$7:$GK$318,24,FALSE))</f>
        <v>3307.62</v>
      </c>
      <c r="AF31" s="90">
        <f>IF(ISNA(VLOOKUP($B31,'[1]1718  Exp_Rev Access'!$F$7:$GK$318,25,FALSE)),"",VLOOKUP($B31,'[1]1718  Exp_Rev Access'!$F$7:$GK$318,25,FALSE))</f>
        <v>0</v>
      </c>
      <c r="AG31" s="90">
        <f>IF(ISNA(VLOOKUP($B31,'[1]1718  Exp_Rev Access'!$F$7:$GK$318,26,FALSE)),"",VLOOKUP($B31,'[1]1718  Exp_Rev Access'!$F$7:$GK$318,26,FALSE))</f>
        <v>34430.86</v>
      </c>
      <c r="AH31" s="90">
        <f>IF(ISNA(VLOOKUP($B31,'[1]1718  Exp_Rev Access'!$F$7:$GK$318,27,FALSE)),"",VLOOKUP($B31,'[1]1718  Exp_Rev Access'!$F$7:$GK$318,27,FALSE))</f>
        <v>233</v>
      </c>
      <c r="AI31" s="90">
        <f>IF(ISNA(VLOOKUP($B31,'[1]1718  Exp_Rev Access'!$F$7:$GK$318,28,FALSE)),"",VLOOKUP($B31,'[1]1718  Exp_Rev Access'!$F$7:$GK$318,28,FALSE))</f>
        <v>0</v>
      </c>
      <c r="AJ31" s="90">
        <f>IF(ISNA(VLOOKUP($B31,'[1]1718  Exp_Rev Access'!$F$7:$GK$318,29,FALSE)),"",VLOOKUP($B31,'[1]1718  Exp_Rev Access'!$F$7:$GK$318,29,FALSE))</f>
        <v>0</v>
      </c>
      <c r="AK31" s="90">
        <f>IF(ISNA(VLOOKUP($B31,'[1]1718  Exp_Rev Access'!$F$7:$GK$318,30,FALSE)),"",VLOOKUP($B31,'[1]1718  Exp_Rev Access'!$F$7:$GK$318,30,FALSE))</f>
        <v>76886.100000000006</v>
      </c>
      <c r="AL31" s="90">
        <f>IF(ISNA(VLOOKUP($B31,'[1]1718  Exp_Rev Access'!$F$7:$GK$318,31,FALSE)),"",VLOOKUP($B31,'[1]1718  Exp_Rev Access'!$F$7:$GK$318,31,FALSE))</f>
        <v>0</v>
      </c>
      <c r="AM31" s="56">
        <f t="shared" ref="AM31:AM38" si="102">SUM(Q31:AL31)</f>
        <v>286007.14</v>
      </c>
      <c r="AN31" s="92">
        <f t="shared" ref="AN31:AN38" si="103">AM31/E31</f>
        <v>3.0448612233264984E-2</v>
      </c>
      <c r="AO31" s="71">
        <f t="shared" ref="AO31:AO38" si="104">AM31/D31</f>
        <v>455.91178486601945</v>
      </c>
      <c r="AP31" s="90">
        <f>IF(ISNA(VLOOKUP($B31,'[1]1718  Exp_Rev Access'!$F$7:$GK$318,33,FALSE)),"",VLOOKUP($B31,'[1]1718  Exp_Rev Access'!$F$7:$GK$318,33,FALSE))</f>
        <v>4552143.88</v>
      </c>
      <c r="AQ31" s="90">
        <f>IF(ISNA(VLOOKUP($B31,'[1]1718  Exp_Rev Access'!$F$7:$GK$318,34,FALSE)),"",VLOOKUP($B31,'[1]1718  Exp_Rev Access'!$F$7:$GK$318,34,FALSE))</f>
        <v>87898.59</v>
      </c>
      <c r="AR31" s="90">
        <f>IF(ISNA(VLOOKUP($B31,'[1]1718  Exp_Rev Access'!$F$7:$GK$318,35,FALSE)),"",VLOOKUP($B31,'[1]1718  Exp_Rev Access'!$F$7:$GK$318,35,FALSE))</f>
        <v>0</v>
      </c>
      <c r="AS31" s="90">
        <f>IF(ISNA(VLOOKUP($B31,'[1]1718  Exp_Rev Access'!$F$7:$GK$318,36,FALSE)),"",VLOOKUP($B31,'[1]1718  Exp_Rev Access'!$F$7:$GK$318,36,FALSE))</f>
        <v>0</v>
      </c>
      <c r="AT31" s="90">
        <f>IF(ISNA(VLOOKUP($B31,'[1]1718  Exp_Rev Access'!$F$7:$GK$318,37,FALSE)),"",VLOOKUP($B31,'[1]1718  Exp_Rev Access'!$F$7:$GK$318,37,FALSE))</f>
        <v>0</v>
      </c>
      <c r="AU31" s="56">
        <f t="shared" ref="AU31:AU38" si="105">SUM(AP31:AT31)</f>
        <v>4640042.47</v>
      </c>
      <c r="AV31" s="93">
        <f t="shared" ref="AV31:AV38" si="106">AU31/E31</f>
        <v>0.49398366039012542</v>
      </c>
      <c r="AW31" s="56">
        <f t="shared" ref="AW31:AW38" si="107">AU31/D31</f>
        <v>7396.4938230277512</v>
      </c>
      <c r="AX31" s="90">
        <f>IF(ISNA(VLOOKUP($B31,'[1]1718  Exp_Rev Access'!$F$7:$GK$318,39,FALSE)),"",VLOOKUP($B31,'[1]1718  Exp_Rev Access'!$F$7:$GK$318,39,FALSE))</f>
        <v>0</v>
      </c>
      <c r="AY31" s="90">
        <f>IF(ISNA(VLOOKUP($B31,'[1]1718  Exp_Rev Access'!$F$7:$GK$318,40,FALSE)),"",VLOOKUP($B31,'[1]1718  Exp_Rev Access'!$F$7:$GK$318,40,FALSE))</f>
        <v>526990.36</v>
      </c>
      <c r="AZ31" s="90">
        <f>IF(ISNA(VLOOKUP($B31,'[1]1718  Exp_Rev Access'!$F$7:$GK$318,41,FALSE)),"",VLOOKUP($B31,'[1]1718  Exp_Rev Access'!$F$7:$GK$318,41,FALSE))</f>
        <v>6770.22</v>
      </c>
      <c r="BA31" s="90">
        <f>IF(ISNA(VLOOKUP($B31,'[1]1718  Exp_Rev Access'!$F$7:$GK$318,42,FALSE)),"",VLOOKUP($B31,'[1]1718  Exp_Rev Access'!$F$7:$GK$318,42,FALSE))</f>
        <v>0</v>
      </c>
      <c r="BB31" s="90">
        <f>IF(ISNA(VLOOKUP($B31,'[1]1718  Exp_Rev Access'!$F$7:$GK$318,43,FALSE)),"",VLOOKUP($B31,'[1]1718  Exp_Rev Access'!$F$7:$GK$318,43,FALSE))</f>
        <v>0</v>
      </c>
      <c r="BC31" s="90">
        <f>IF(ISNA(VLOOKUP($B31,'[1]1718  Exp_Rev Access'!$F$7:$GK$318,44,FALSE)),"",VLOOKUP($B31,'[1]1718  Exp_Rev Access'!$F$7:$GK$318,44,FALSE))</f>
        <v>394764.48</v>
      </c>
      <c r="BD31" s="90">
        <f>IF(ISNA(VLOOKUP($B31,'[1]1718  Exp_Rev Access'!$F$7:$GK$318,45,FALSE)),"",VLOOKUP($B31,'[1]1718  Exp_Rev Access'!$F$7:$GK$318,45,FALSE))</f>
        <v>0</v>
      </c>
      <c r="BE31" s="90">
        <f>IF(ISNA(VLOOKUP($B31,'[1]1718  Exp_Rev Access'!$F$7:$GK$318,46,FALSE)),"",VLOOKUP($B31,'[1]1718  Exp_Rev Access'!$F$7:$GK$318,46,FALSE))</f>
        <v>164798.22</v>
      </c>
      <c r="BF31" s="90">
        <f>IF(ISNA(VLOOKUP($B31,'[1]1718  Exp_Rev Access'!$F$7:$GK$318,47,FALSE)),"",VLOOKUP($B31,'[1]1718  Exp_Rev Access'!$F$7:$GK$318,47,FALSE))</f>
        <v>0</v>
      </c>
      <c r="BG31" s="90">
        <f>IF(ISNA(VLOOKUP($B31,'[1]1718  Exp_Rev Access'!$F$7:$GK$318,48,FALSE)),"",VLOOKUP($B31,'[1]1718  Exp_Rev Access'!$F$7:$GK$318,48,FALSE))</f>
        <v>302151.61</v>
      </c>
      <c r="BH31" s="90">
        <f>IF(ISNA(VLOOKUP($B31,'[1]1718  Exp_Rev Access'!$F$7:$GK$318,49,FALSE)),"",VLOOKUP($B31,'[1]1718  Exp_Rev Access'!$F$7:$GK$318,49,FALSE))</f>
        <v>13962.24</v>
      </c>
      <c r="BI31" s="90">
        <f>IF(ISNA(VLOOKUP($B31,'[1]1718  Exp_Rev Access'!$F$7:$GK$318,50,FALSE)),"",VLOOKUP($B31,'[1]1718  Exp_Rev Access'!$F$7:$GK$318,50,FALSE))</f>
        <v>0</v>
      </c>
      <c r="BJ31" s="90">
        <f>IF(ISNA(VLOOKUP($B31,'[1]1718  Exp_Rev Access'!$F$7:$GK$318,51,FALSE)),"",VLOOKUP($B31,'[1]1718  Exp_Rev Access'!$F$7:$GK$318,51,FALSE))</f>
        <v>10893.77</v>
      </c>
      <c r="BK31" s="90">
        <f>IF(ISNA(VLOOKUP($B31,'[1]1718  Exp_Rev Access'!$F$7:$GK$318,52,FALSE)),"",VLOOKUP($B31,'[1]1718  Exp_Rev Access'!$F$7:$GK$318,52,FALSE))</f>
        <v>339131.54</v>
      </c>
      <c r="BL31" s="90">
        <f>IF(ISNA(VLOOKUP($B31,'[1]1718  Exp_Rev Access'!$F$7:$GK$318,53,FALSE)),"",VLOOKUP($B31,'[1]1718  Exp_Rev Access'!$F$7:$GK$318,53,FALSE))</f>
        <v>403779.94</v>
      </c>
      <c r="BM31" s="90">
        <f>IF(ISNA(VLOOKUP($B31,'[1]1718  Exp_Rev Access'!$F$7:$GK$318,54,FALSE)),"",VLOOKUP($B31,'[1]1718  Exp_Rev Access'!$F$7:$GK$318,54,FALSE))</f>
        <v>0</v>
      </c>
      <c r="BN31" s="90">
        <f>IF(ISNA(VLOOKUP($B31,'[1]1718  Exp_Rev Access'!$F$7:$GK$318,55,FALSE)),"",VLOOKUP($B31,'[1]1718  Exp_Rev Access'!$F$7:$GK$318,55,FALSE))</f>
        <v>0</v>
      </c>
      <c r="BO31" s="90">
        <f>IF(ISNA(VLOOKUP($B31,'[1]1718  Exp_Rev Access'!$F$7:$GK$318,56,FALSE)),"",VLOOKUP($B31,'[1]1718  Exp_Rev Access'!$F$7:$GK$318,56,FALSE))</f>
        <v>0</v>
      </c>
      <c r="BP31" s="90">
        <f>IF(ISNA(VLOOKUP($B31,'[1]1718  Exp_Rev Access'!$F$7:$GK$318,57,FALSE)),"",VLOOKUP($B31,'[1]1718  Exp_Rev Access'!$F$7:$GK$318,57,FALSE))</f>
        <v>0</v>
      </c>
      <c r="BQ31" s="90">
        <f>IF(ISNA(VLOOKUP($B31,'[1]1718  Exp_Rev Access'!$F$7:$GK$318,58,FALSE)),"",VLOOKUP($B31,'[1]1718  Exp_Rev Access'!$F$7:$GK$318,58,FALSE))</f>
        <v>0</v>
      </c>
      <c r="BR31" s="90">
        <f>IF(ISNA(VLOOKUP($B31,'[1]1718  Exp_Rev Access'!$F$7:$GK$318,59,FALSE)),"",VLOOKUP($B31,'[1]1718  Exp_Rev Access'!$F$7:$GK$318,59,FALSE))</f>
        <v>0</v>
      </c>
      <c r="BS31" s="90">
        <f>IF(ISNA(VLOOKUP($B31,'[1]1718  Exp_Rev Access'!$F$7:$GK$318,60,FALSE)),"",VLOOKUP($B31,'[1]1718  Exp_Rev Access'!$F$7:$GK$318,60,FALSE))</f>
        <v>0</v>
      </c>
      <c r="BT31" s="90">
        <f>IF(ISNA(VLOOKUP($B31,'[1]1718  Exp_Rev Access'!$F$7:$GK$318,61,FALSE)),"",VLOOKUP($B31,'[1]1718  Exp_Rev Access'!$F$7:$GK$318,61,FALSE))</f>
        <v>0</v>
      </c>
      <c r="BU31" s="90">
        <f>IF(ISNA(VLOOKUP($B31,'[1]1718  Exp_Rev Access'!$F$7:$GK$318,62,FALSE)),"",VLOOKUP($B31,'[1]1718  Exp_Rev Access'!$F$7:$GK$318,62,FALSE))</f>
        <v>0</v>
      </c>
      <c r="BV31" s="56">
        <f t="shared" si="35"/>
        <v>2163242.3800000004</v>
      </c>
      <c r="BW31" s="92">
        <f>BV31/E31</f>
        <v>0.23030099316816099</v>
      </c>
      <c r="BX31" s="71">
        <f>BV31/D31</f>
        <v>3448.3324247206419</v>
      </c>
      <c r="BY31" s="90">
        <f>IF(ISNA(VLOOKUP($B31,'[1]1718  Exp_Rev Access'!$F$7:$GK$318,64,FALSE)),"",VLOOKUP($B31,'[1]1718  Exp_Rev Access'!$F$7:$GK$318,64,FALSE))</f>
        <v>0</v>
      </c>
      <c r="BZ31" s="90">
        <f>IF(ISNA(VLOOKUP($B31,'[1]1718  Exp_Rev Access'!$F$7:$GK$318,65,FALSE)),"",VLOOKUP($B31,'[1]1718  Exp_Rev Access'!$F$7:$GK$318,65,FALSE))</f>
        <v>0</v>
      </c>
      <c r="CA31" s="90">
        <f>IF(ISNA(VLOOKUP($B31,'[1]1718  Exp_Rev Access'!$F$7:$GK$318,66,FALSE)),"",VLOOKUP($B31,'[1]1718  Exp_Rev Access'!$F$7:$GK$318,66,FALSE))</f>
        <v>0</v>
      </c>
      <c r="CB31" s="90">
        <f>IF(ISNA(VLOOKUP($B31,'[1]1718  Exp_Rev Access'!$F$7:$GK$318,67,FALSE)),"",VLOOKUP($B31,'[1]1718  Exp_Rev Access'!$F$7:$GK$318,67,FALSE))</f>
        <v>0</v>
      </c>
      <c r="CC31" s="90">
        <f>IF(ISNA(VLOOKUP($B31,'[1]1718  Exp_Rev Access'!$F$7:$GK$318,68,FALSE)),"",VLOOKUP($B31,'[1]1718  Exp_Rev Access'!$F$7:$GK$318,68,FALSE))</f>
        <v>28192.04</v>
      </c>
      <c r="CD31" s="90">
        <f>IF(ISNA(VLOOKUP($B31,'[1]1718  Exp_Rev Access'!$F$7:$GK$318,69,FALSE)),"",VLOOKUP($B31,'[1]1718  Exp_Rev Access'!$F$7:$GK$318,69,FALSE))</f>
        <v>0</v>
      </c>
      <c r="CE31" s="56">
        <f t="shared" si="36"/>
        <v>28192.04</v>
      </c>
      <c r="CF31" s="92">
        <f t="shared" si="25"/>
        <v>3.0013533718937775E-3</v>
      </c>
      <c r="CG31" s="78">
        <f t="shared" si="46"/>
        <v>44.939728691438319</v>
      </c>
      <c r="CH31" s="90">
        <f>IF(ISNA(VLOOKUP($B31,'[1]1718  Exp_Rev Access'!$F$7:$GK$318,$CH$2,FALSE)),"",VLOOKUP($B31,'[1]1718  Exp_Rev Access'!$F$7:$GK$318,$CH$2,FALSE))</f>
        <v>0</v>
      </c>
      <c r="CI31" s="90">
        <f>IF(ISNA(VLOOKUP($B31,'[1]1718  Exp_Rev Access'!$F$7:$GK$318,$CI$2,FALSE)),"",VLOOKUP($B31,'[1]1718  Exp_Rev Access'!$F$7:$GK$318,$CI$2,FALSE))</f>
        <v>0</v>
      </c>
      <c r="CJ31" s="90">
        <f>IF(ISNA(VLOOKUP($B31,'[1]1718  Exp_Rev Access'!$F$7:$GK$318,$CJ$2,FALSE)),"",VLOOKUP($B31,'[1]1718  Exp_Rev Access'!$F$7:$GK$318,$CJ$2,FALSE))</f>
        <v>0</v>
      </c>
      <c r="CK31" s="90">
        <f>IF(ISNA(VLOOKUP($B31,'[1]1718  Exp_Rev Access'!$F$7:$GK$318,$CK$2,FALSE)),"",VLOOKUP($B31,'[1]1718  Exp_Rev Access'!$F$7:$GK$318,$CK$2,FALSE))</f>
        <v>0</v>
      </c>
      <c r="CL31" s="90">
        <f>IF(ISNA(VLOOKUP($B31,'[1]1718  Exp_Rev Access'!$F$7:$GK$318,$CL$2,FALSE)),"",VLOOKUP($B31,'[1]1718  Exp_Rev Access'!$F$7:$GK$318,$CL$2,FALSE))</f>
        <v>0</v>
      </c>
      <c r="CM31" s="90">
        <f>IF(ISNA(VLOOKUP($B31,'[1]1718  Exp_Rev Access'!$F$7:$GK$318,$CM$2,FALSE)),"",VLOOKUP($B31,'[1]1718  Exp_Rev Access'!$F$7:$GK$318,$CM$2,FALSE))</f>
        <v>0</v>
      </c>
      <c r="CN31" s="90">
        <f>IF(ISNA(VLOOKUP($B31,'[1]1718  Exp_Rev Access'!$F$7:$GK$318,$CN$2,FALSE)),"",VLOOKUP($B31,'[1]1718  Exp_Rev Access'!$F$7:$GK$318,$CN$2,FALSE))</f>
        <v>0</v>
      </c>
      <c r="CO31" s="90">
        <f>IF(ISNA(VLOOKUP($B31,'[1]1718  Exp_Rev Access'!$F$7:$GK$318,$CO$2,FALSE)),"",VLOOKUP($B31,'[1]1718  Exp_Rev Access'!$F$7:$GK$318,$CO$2,FALSE))</f>
        <v>0</v>
      </c>
      <c r="CP31" s="90">
        <f>IF(ISNA(VLOOKUP($B31,'[1]1718  Exp_Rev Access'!$F$7:$GK$318,$CP$2,FALSE)),"",VLOOKUP($B31,'[1]1718  Exp_Rev Access'!$F$7:$GK$318,$CP$2,FALSE))</f>
        <v>0</v>
      </c>
      <c r="CQ31" s="90">
        <f>IF(ISNA(VLOOKUP($B31,'[1]1718  Exp_Rev Access'!$F$7:$GK$318,$CQ$2,FALSE)),"",VLOOKUP($B31,'[1]1718  Exp_Rev Access'!$F$7:$GK$318,$CQ$2,FALSE))</f>
        <v>140141.88</v>
      </c>
      <c r="CR31" s="90">
        <f>IF(ISNA(VLOOKUP($B31,'[1]1718  Exp_Rev Access'!$F$7:$GK$318,$CR$2,FALSE)),"",VLOOKUP($B31,'[1]1718  Exp_Rev Access'!$F$7:$GK$318,$CR$2,FALSE))</f>
        <v>0</v>
      </c>
      <c r="CS31" s="90">
        <f>IF(ISNA(VLOOKUP($B31,'[1]1718  Exp_Rev Access'!$F$7:$GK$318,$CS$2,FALSE)),"",VLOOKUP($B31,'[1]1718  Exp_Rev Access'!$F$7:$GK$318,$CS$2,FALSE))</f>
        <v>4591.24</v>
      </c>
      <c r="CT31" s="90">
        <f>IF(ISNA(VLOOKUP($B31,'[1]1718  Exp_Rev Access'!$F$7:$GK$318,$CT$2,FALSE)),"",VLOOKUP($B31,'[1]1718  Exp_Rev Access'!$F$7:$GK$318,$CT$2,FALSE))</f>
        <v>0</v>
      </c>
      <c r="CU31" s="90">
        <f>IF(ISNA(VLOOKUP($B31,'[1]1718  Exp_Rev Access'!$F$7:$GK$318,$CU$2,FALSE)),"",VLOOKUP($B31,'[1]1718  Exp_Rev Access'!$F$7:$GK$318,$CU$2,FALSE))</f>
        <v>221227.41</v>
      </c>
      <c r="CV31" s="90">
        <f>IF(ISNA(VLOOKUP($B31,'[1]1718  Exp_Rev Access'!$F$7:$GK$318,$CV$2,FALSE)),"",VLOOKUP($B31,'[1]1718  Exp_Rev Access'!$F$7:$GK$318,$CV$2,FALSE))</f>
        <v>95627.06</v>
      </c>
      <c r="CW31" s="90">
        <f>IF(ISNA(VLOOKUP($B31,'[1]1718  Exp_Rev Access'!$F$7:$GK$318,$CW$2,FALSE)),"",VLOOKUP($B31,'[1]1718  Exp_Rev Access'!$F$7:$GK$318,$CW$2,FALSE))</f>
        <v>32821.279999999999</v>
      </c>
      <c r="CX31" s="90">
        <f>IF(ISNA(VLOOKUP($B31,'[1]1718  Exp_Rev Access'!$F$7:$GK$318,$CX$2,FALSE)),"",VLOOKUP($B31,'[1]1718  Exp_Rev Access'!$F$7:$GK$318,$CX$2,FALSE))</f>
        <v>0</v>
      </c>
      <c r="CY31" s="90">
        <f>IF(ISNA(VLOOKUP($B31,'[1]1718  Exp_Rev Access'!$F$7:$GK$318,$CY$2,FALSE)),"",VLOOKUP($B31,'[1]1718  Exp_Rev Access'!$F$7:$GK$318,$CY$2,FALSE))</f>
        <v>0</v>
      </c>
      <c r="CZ31" s="90">
        <f>IF(ISNA(VLOOKUP($B31,'[1]1718  Exp_Rev Access'!$F$7:$GK$318,$CZ$2,FALSE)),"",VLOOKUP($B31,'[1]1718  Exp_Rev Access'!$F$7:$GK$318,$CZ$2,FALSE))</f>
        <v>0</v>
      </c>
      <c r="DA31" s="90">
        <f>IF(ISNA(VLOOKUP($B31,'[1]1718  Exp_Rev Access'!$F$7:$GK$318,$DA$2,FALSE)),"",VLOOKUP($B31,'[1]1718  Exp_Rev Access'!$F$7:$GK$318,$DA$2,FALSE))</f>
        <v>0</v>
      </c>
      <c r="DB31" s="90">
        <f>IF(ISNA(VLOOKUP($B31,'[1]1718  Exp_Rev Access'!$F$7:$GK$318,$DB$2,FALSE)),"",VLOOKUP($B31,'[1]1718  Exp_Rev Access'!$F$7:$GK$318,$DB$2,FALSE))</f>
        <v>38756.519999999997</v>
      </c>
      <c r="DC31" s="90">
        <f>IF(ISNA(VLOOKUP($B31,'[1]1718  Exp_Rev Access'!$F$7:$GK$318,$DC$2,FALSE)),"",VLOOKUP($B31,'[1]1718  Exp_Rev Access'!$F$7:$GK$318,$DC$2,FALSE))</f>
        <v>0</v>
      </c>
      <c r="DD31" s="90">
        <f>IF(ISNA(VLOOKUP($B31,'[1]1718  Exp_Rev Access'!$F$7:$GK$318,$DD$2,FALSE)),"",VLOOKUP($B31,'[1]1718  Exp_Rev Access'!$F$7:$GK$318,$DD$2,FALSE))</f>
        <v>0</v>
      </c>
      <c r="DE31" s="90">
        <f>IF(ISNA(VLOOKUP($B31,'[1]1718  Exp_Rev Access'!$F$7:$GK$318,$DE$2,FALSE)),"",VLOOKUP($B31,'[1]1718  Exp_Rev Access'!$F$7:$GK$318,$DE$2,FALSE))</f>
        <v>0</v>
      </c>
      <c r="DF31" s="90">
        <f>IF(ISNA(VLOOKUP($B31,'[1]1718  Exp_Rev Access'!$F$7:$GK$318,$DF$2,FALSE)),"",VLOOKUP($B31,'[1]1718  Exp_Rev Access'!$F$7:$GK$318,$DF$2,FALSE))</f>
        <v>0</v>
      </c>
      <c r="DG31" s="90">
        <f>IF(ISNA(VLOOKUP($B31,'[1]1718  Exp_Rev Access'!$F$7:$GK$318,$DG$2,FALSE)),"",VLOOKUP($B31,'[1]1718  Exp_Rev Access'!$F$7:$GK$318,$DG$2,FALSE))</f>
        <v>34573.06</v>
      </c>
      <c r="DH31" s="90">
        <f>IF(ISNA(VLOOKUP($B31,'[1]1718  Exp_Rev Access'!$F$7:$GK$318,$DH$2,FALSE)),"",VLOOKUP($B31,'[1]1718  Exp_Rev Access'!$F$7:$GK$318,$DH$2,FALSE))</f>
        <v>0</v>
      </c>
      <c r="DI31" s="90">
        <f>IF(ISNA(VLOOKUP($B31,'[1]1718  Exp_Rev Access'!$F$7:$GK$318,$DI$2,FALSE)),"",VLOOKUP($B31,'[1]1718  Exp_Rev Access'!$F$7:$GK$318,$DI$2,FALSE))</f>
        <v>318124.84000000003</v>
      </c>
      <c r="DJ31" s="90">
        <f>IF(ISNA(VLOOKUP($B31,'[1]1718  Exp_Rev Access'!$F$7:$GK$318,$DJ$2,FALSE)),"",VLOOKUP($B31,'[1]1718  Exp_Rev Access'!$F$7:$GK$318,$DJ$2,FALSE))</f>
        <v>0</v>
      </c>
      <c r="DK31" s="90">
        <f>IF(ISNA(VLOOKUP($B31,'[1]1718  Exp_Rev Access'!$F$7:$GK$318,$DK$2,FALSE)),"",VLOOKUP($B31,'[1]1718  Exp_Rev Access'!$F$7:$GK$318,$DK$2,FALSE))</f>
        <v>0</v>
      </c>
      <c r="DL31" s="90">
        <f>IF(ISNA(VLOOKUP($B31,'[1]1718  Exp_Rev Access'!$F$7:$GK$318,$DL$2,FALSE)),"",VLOOKUP($B31,'[1]1718  Exp_Rev Access'!$F$7:$GK$318,$DL$2,FALSE))</f>
        <v>0</v>
      </c>
      <c r="DM31" s="90">
        <f>IF(ISNA(VLOOKUP($B31,'[1]1718  Exp_Rev Access'!$F$7:$GK$318,$DM$2,FALSE)),"",VLOOKUP($B31,'[1]1718  Exp_Rev Access'!$F$7:$GK$318,$DM$2,FALSE))</f>
        <v>0</v>
      </c>
      <c r="DN31" s="90">
        <f>IF(ISNA(VLOOKUP($B31,'[1]1718  Exp_Rev Access'!$F$7:$GK$318,$DN$2,FALSE)),"",VLOOKUP($B31,'[1]1718  Exp_Rev Access'!$F$7:$GK$318,$DN$2,FALSE))</f>
        <v>0</v>
      </c>
      <c r="DO31" s="90">
        <f>IF(ISNA(VLOOKUP($B31,'[1]1718  Exp_Rev Access'!$F$7:$GK$318,$DO$2,FALSE)),"",VLOOKUP($B31,'[1]1718  Exp_Rev Access'!$F$7:$GK$318,$DO$2,FALSE))</f>
        <v>0</v>
      </c>
      <c r="DP31" s="90">
        <f>IF(ISNA(VLOOKUP($B31,'[1]1718  Exp_Rev Access'!$F$7:$GK$318,$DP$2,FALSE)),"",VLOOKUP($B31,'[1]1718  Exp_Rev Access'!$F$7:$GK$318,$DP$2,FALSE))</f>
        <v>0</v>
      </c>
      <c r="DQ31" s="90">
        <f>IF(ISNA(VLOOKUP($B31,'[1]1718  Exp_Rev Access'!$F$7:$GK$318,$DQ$2,FALSE)),"",VLOOKUP($B31,'[1]1718  Exp_Rev Access'!$F$7:$GK$318,$DQ$2,FALSE))</f>
        <v>0</v>
      </c>
      <c r="DR31" s="90">
        <f>IF(ISNA(VLOOKUP($B31,'[1]1718  Exp_Rev Access'!$F$7:$GK$318,$DR$2,FALSE)),"",VLOOKUP($B31,'[1]1718  Exp_Rev Access'!$F$7:$GK$318,$DR$2,FALSE))</f>
        <v>0</v>
      </c>
      <c r="DS31" s="90">
        <f>IF(ISNA(VLOOKUP($B31,'[1]1718  Exp_Rev Access'!$F$7:$GK$318,$DS$2,FALSE)),"",VLOOKUP($B31,'[1]1718  Exp_Rev Access'!$F$7:$GK$318,$DS$2,FALSE))</f>
        <v>0</v>
      </c>
      <c r="DT31" s="90">
        <f>IF(ISNA(VLOOKUP($B31,'[1]1718  Exp_Rev Access'!$F$7:$GK$318,$DT$2,FALSE)),"",VLOOKUP($B31,'[1]1718  Exp_Rev Access'!$F$7:$GK$318,$DT$2,FALSE))</f>
        <v>0</v>
      </c>
      <c r="DU31" s="90">
        <f>IF(ISNA(VLOOKUP($B31,'[1]1718  Exp_Rev Access'!$F$7:$GK$318,$DU$2,FALSE)),"",VLOOKUP($B31,'[1]1718  Exp_Rev Access'!$F$7:$GK$318,$DU$2,FALSE))</f>
        <v>0</v>
      </c>
      <c r="DV31" s="90">
        <f>IF(ISNA(VLOOKUP($B31,'[1]1718  Exp_Rev Access'!$F$7:$GK$318,$DV$2,FALSE)),"",VLOOKUP($B31,'[1]1718  Exp_Rev Access'!$F$7:$GK$318,$DV$2,FALSE))</f>
        <v>0</v>
      </c>
      <c r="DW31" s="90">
        <f>IF(ISNA(VLOOKUP($B31,'[1]1718  Exp_Rev Access'!$F$7:$GK$318,$DW$2,FALSE)),"",VLOOKUP($B31,'[1]1718  Exp_Rev Access'!$F$7:$GK$318,$DW$2,FALSE))</f>
        <v>0</v>
      </c>
      <c r="DX31" s="90">
        <f>IF(ISNA(VLOOKUP($B31,'[1]1718  Exp_Rev Access'!$F$7:$GK$318,$DX$2,FALSE)),"",VLOOKUP($B31,'[1]1718  Exp_Rev Access'!$F$7:$GK$318,$DX$2,FALSE))</f>
        <v>0</v>
      </c>
      <c r="DY31" s="90">
        <f>IF(ISNA(VLOOKUP($B31,'[1]1718  Exp_Rev Access'!$F$7:$GK$318,$DY$2,FALSE)),"",VLOOKUP($B31,'[1]1718  Exp_Rev Access'!$F$7:$GK$318,$DY$2,FALSE))</f>
        <v>0</v>
      </c>
      <c r="DZ31" s="90">
        <f>IF(ISNA(VLOOKUP($B31,'[1]1718  Exp_Rev Access'!$F$7:$GK$318,$DZ$2,FALSE)),"",VLOOKUP($B31,'[1]1718  Exp_Rev Access'!$F$7:$GK$318,$DZ$2,FALSE))</f>
        <v>0</v>
      </c>
      <c r="EA31" s="90">
        <f>IF(ISNA(VLOOKUP($B31,'[1]1718  Exp_Rev Access'!$F$7:$GK$318,$EA$2,FALSE)),"",VLOOKUP($B31,'[1]1718  Exp_Rev Access'!$F$7:$GK$318,$EA$2,FALSE))</f>
        <v>0</v>
      </c>
      <c r="EB31" s="90">
        <f>IF(ISNA(VLOOKUP($B31,'[1]1718  Exp_Rev Access'!$F$7:$GK$318,$EB$2,FALSE)),"",VLOOKUP($B31,'[1]1718  Exp_Rev Access'!$F$7:$GK$318,$EB$2,FALSE))</f>
        <v>0</v>
      </c>
      <c r="EC31" s="90">
        <f>IF(ISNA(VLOOKUP($B31,'[1]1718  Exp_Rev Access'!$F$7:$GK$318,$EC$2,FALSE)),"",VLOOKUP($B31,'[1]1718  Exp_Rev Access'!$F$7:$GK$318,$EC$2,FALSE))</f>
        <v>0</v>
      </c>
      <c r="ED31" s="90">
        <f>IF(ISNA(VLOOKUP($B31,'[1]1718  Exp_Rev Access'!$F$7:$GK$318,$ED$2,FALSE)),"",VLOOKUP($B31,'[1]1718  Exp_Rev Access'!$F$7:$GK$318,$ED$2,FALSE))</f>
        <v>0</v>
      </c>
      <c r="EE31" s="90">
        <f>IF(ISNA(VLOOKUP($B31,'[1]1718  Exp_Rev Access'!$F$7:$GK$318,$EE$2,FALSE)),"",VLOOKUP($B31,'[1]1718  Exp_Rev Access'!$F$7:$GK$318,$EE$2,FALSE))</f>
        <v>0</v>
      </c>
      <c r="EF31" s="90">
        <f>IF(ISNA(VLOOKUP($B31,'[1]1718  Exp_Rev Access'!$F$7:$GK$318,$EF$2,FALSE)),"",VLOOKUP($B31,'[1]1718  Exp_Rev Access'!$F$7:$GK$318,$EF$2,FALSE))</f>
        <v>0</v>
      </c>
      <c r="EG31" s="90">
        <f>IF(ISNA(VLOOKUP($B31,'[1]1718  Exp_Rev Access'!$F$7:$GK$318,$EG$2,FALSE)),"",VLOOKUP($B31,'[1]1718  Exp_Rev Access'!$F$7:$GK$318,$EG$2,FALSE))</f>
        <v>0</v>
      </c>
      <c r="EH31" s="90">
        <f>IF(ISNA(VLOOKUP($B31,'[1]1718  Exp_Rev Access'!$F$7:$GK$318,$EH$2,FALSE)),"",VLOOKUP($B31,'[1]1718  Exp_Rev Access'!$F$7:$GK$318,$EH$2,FALSE))</f>
        <v>0</v>
      </c>
      <c r="EI31" s="90">
        <f>IF(ISNA(VLOOKUP($B31,'[1]1718  Exp_Rev Access'!$F$7:$GK$318,$EI$2,FALSE)),"",VLOOKUP($B31,'[1]1718  Exp_Rev Access'!$F$7:$GK$318,$EI$2,FALSE))</f>
        <v>0</v>
      </c>
      <c r="EJ31" s="90">
        <f>IF(ISNA(VLOOKUP($B31,'[1]1718  Exp_Rev Access'!$F$7:$GK$318,$EJ$2,FALSE)),"",VLOOKUP($B31,'[1]1718  Exp_Rev Access'!$F$7:$GK$318,$EJ$2,FALSE))</f>
        <v>0</v>
      </c>
      <c r="EK31" s="90">
        <f>IF(ISNA(VLOOKUP($B31,'[1]1718  Exp_Rev Access'!$F$7:$GK$318,$EK$2,FALSE)),"",VLOOKUP($B31,'[1]1718  Exp_Rev Access'!$F$7:$GK$318,$EK$2,FALSE))</f>
        <v>0</v>
      </c>
      <c r="EL31" s="90">
        <f>IF(ISNA(VLOOKUP($B31,'[1]1718  Exp_Rev Access'!$F$7:$GK$318,$EL$2,FALSE)),"",VLOOKUP($B31,'[1]1718  Exp_Rev Access'!$F$7:$GK$318,$EL$2,FALSE))</f>
        <v>0</v>
      </c>
      <c r="EM31" s="90">
        <f>IF(ISNA(VLOOKUP($B31,'[1]1718  Exp_Rev Access'!$F$7:$GK$318,$EM$2,FALSE)),"",VLOOKUP($B31,'[1]1718  Exp_Rev Access'!$F$7:$GK$318,$EM$2,FALSE))</f>
        <v>0</v>
      </c>
      <c r="EN31" s="90">
        <f>IF(ISNA(VLOOKUP($B31,'[1]1718  Exp_Rev Access'!$F$7:$GK$318,$EN$2,FALSE)),"",VLOOKUP($B31,'[1]1718  Exp_Rev Access'!$F$7:$GK$318,$EN$2,FALSE))</f>
        <v>0</v>
      </c>
      <c r="EO31" s="90">
        <f>IF(ISNA(VLOOKUP($B31,'[1]1718  Exp_Rev Access'!$F$7:$GK$318,$EO$2,FALSE)),"",VLOOKUP($B31,'[1]1718  Exp_Rev Access'!$F$7:$GK$318,$EO$2,FALSE))</f>
        <v>0</v>
      </c>
      <c r="EP31" s="90">
        <f>IF(ISNA(VLOOKUP($B31,'[1]1718  Exp_Rev Access'!$F$7:$GK$318,$EP$2,FALSE)),"",VLOOKUP($B31,'[1]1718  Exp_Rev Access'!$F$7:$GK$318,$EP$2,FALSE))</f>
        <v>0</v>
      </c>
      <c r="EQ31" s="90">
        <f>IF(ISNA(VLOOKUP($B31,'[1]1718  Exp_Rev Access'!$F$7:$GK$318,$EQ$2,FALSE)),"",VLOOKUP($B31,'[1]1718  Exp_Rev Access'!$F$7:$GK$318,$EQ$2,FALSE))</f>
        <v>0</v>
      </c>
      <c r="ER31" s="90">
        <f>IF(ISNA(VLOOKUP($B31,'[1]1718  Exp_Rev Access'!$F$7:$GK$318,$ER$2,FALSE)),"",VLOOKUP($B31,'[1]1718  Exp_Rev Access'!$F$7:$GK$318,$ER$2,FALSE))</f>
        <v>0</v>
      </c>
      <c r="ES31" s="90">
        <f>IF(ISNA(VLOOKUP($B31,'[1]1718  Exp_Rev Access'!$F$7:$GK$318,$ES$2,FALSE)),"",VLOOKUP($B31,'[1]1718  Exp_Rev Access'!$F$7:$GK$318,$ES$2,FALSE))</f>
        <v>0</v>
      </c>
      <c r="ET31" s="90">
        <f>IF(ISNA(VLOOKUP($B31,'[1]1718  Exp_Rev Access'!$F$7:$GK$318,$ET$2,FALSE)),"",VLOOKUP($B31,'[1]1718  Exp_Rev Access'!$F$7:$GK$318,$ET$2,FALSE))</f>
        <v>0</v>
      </c>
      <c r="EU31" s="90">
        <f>IF(ISNA(VLOOKUP($B31,'[1]1718  Exp_Rev Access'!$F$7:$GK$318,$EU$2,FALSE)),"",VLOOKUP($B31,'[1]1718  Exp_Rev Access'!$F$7:$GK$318,$EU$2,FALSE))</f>
        <v>0</v>
      </c>
      <c r="EV31" s="90">
        <f>IF(ISNA(VLOOKUP($B31,'[1]1718  Exp_Rev Access'!$F$7:$GK$318,$EV$2,FALSE)),"",VLOOKUP($B31,'[1]1718  Exp_Rev Access'!$F$7:$GK$318,$EV$2,FALSE))</f>
        <v>0</v>
      </c>
      <c r="EW31" s="90">
        <f>IF(ISNA(VLOOKUP($B31,'[1]1718  Exp_Rev Access'!$F$7:$GK$318,$EW$2,FALSE)),"",VLOOKUP($B31,'[1]1718  Exp_Rev Access'!$F$7:$GK$318,$EW$2,FALSE))</f>
        <v>0</v>
      </c>
      <c r="EX31" s="90">
        <f>IF(ISNA(VLOOKUP($B31,'[1]1718  Exp_Rev Access'!$F$7:$GK$318,$EX$2,FALSE)),"",VLOOKUP($B31,'[1]1718  Exp_Rev Access'!$F$7:$GK$318,$EX$2,FALSE))</f>
        <v>0</v>
      </c>
      <c r="EY31" s="90">
        <f>IF(ISNA(VLOOKUP($B31,'[1]1718  Exp_Rev Access'!$F$7:$GK$318,$EY$2,FALSE)),"",VLOOKUP($B31,'[1]1718  Exp_Rev Access'!$F$7:$GK$318,$EY$2,FALSE))</f>
        <v>0</v>
      </c>
      <c r="EZ31" s="90">
        <f>IF(ISNA(VLOOKUP($B31,'[1]1718  Exp_Rev Access'!$F$7:$GK$318,$EZ$2,FALSE)),"",VLOOKUP($B31,'[1]1718  Exp_Rev Access'!$F$7:$GK$318,$EZ$2,FALSE))</f>
        <v>0</v>
      </c>
      <c r="FA31" s="90">
        <f>IF(ISNA(VLOOKUP($B31,'[1]1718  Exp_Rev Access'!$F$7:$GK$318,$FA$2,FALSE)),"",VLOOKUP($B31,'[1]1718  Exp_Rev Access'!$F$7:$GK$318,$FA$2,FALSE))</f>
        <v>0</v>
      </c>
      <c r="FB31" s="90">
        <f>IF(ISNA(VLOOKUP($B31,'[1]1718  Exp_Rev Access'!$F$7:$GK$318,$FB$2,FALSE)),"",VLOOKUP($B31,'[1]1718  Exp_Rev Access'!$F$7:$GK$318,$FB$2,FALSE))</f>
        <v>0</v>
      </c>
      <c r="FC31" s="90">
        <f>IF(ISNA(VLOOKUP($B31,'[1]1718  Exp_Rev Access'!$F$7:$GK$318,$FC$2,FALSE)),"",VLOOKUP($B31,'[1]1718  Exp_Rev Access'!$F$7:$GK$318,$FC$2,FALSE))</f>
        <v>0</v>
      </c>
      <c r="FD31" s="90">
        <f>IF(ISNA(VLOOKUP($B31,'[1]1718  Exp_Rev Access'!$F$7:$GK$318,$FD$2,FALSE)),"",VLOOKUP($B31,'[1]1718  Exp_Rev Access'!$F$7:$GK$318,$FD$2,FALSE))</f>
        <v>0</v>
      </c>
      <c r="FE31" s="90">
        <f>IF(ISNA(VLOOKUP($B31,'[1]1718  Exp_Rev Access'!$F$7:$GK$318,$FE$2,FALSE)),"",VLOOKUP($B31,'[1]1718  Exp_Rev Access'!$F$7:$GK$318,$FE$2,FALSE))</f>
        <v>0</v>
      </c>
      <c r="FF31" s="90">
        <f>IF(ISNA(VLOOKUP($B31,'[1]1718  Exp_Rev Access'!$F$7:$GK$318,$FF$2,FALSE)),"",VLOOKUP($B31,'[1]1718  Exp_Rev Access'!$F$7:$GK$318,$FF$2,FALSE))</f>
        <v>0</v>
      </c>
      <c r="FG31" s="90">
        <f>IF(ISNA(VLOOKUP($B31,'[1]1718  Exp_Rev Access'!$F$7:$GK$318,$FG$2,FALSE)),"",VLOOKUP($B31,'[1]1718  Exp_Rev Access'!$F$7:$GK$318,$FG$2,FALSE))</f>
        <v>0</v>
      </c>
      <c r="FH31" s="90">
        <f>IF(ISNA(VLOOKUP($B31,'[1]1718  Exp_Rev Access'!$F$7:$GK$318,$FH$2,FALSE)),"",VLOOKUP($B31,'[1]1718  Exp_Rev Access'!$F$7:$GK$318,$FH$2,FALSE))</f>
        <v>0</v>
      </c>
      <c r="FI31" s="90">
        <f>IF(ISNA(VLOOKUP($B31,'[1]1718  Exp_Rev Access'!$F$7:$GK$318,$FI$2,FALSE)),"",VLOOKUP($B31,'[1]1718  Exp_Rev Access'!$F$7:$GK$318,$FI$2,FALSE))</f>
        <v>0</v>
      </c>
      <c r="FJ31" s="90">
        <f>IF(ISNA(VLOOKUP($B31,'[1]1718  Exp_Rev Access'!$F$7:$GK$318,$FJ$2,FALSE)),"",VLOOKUP($B31,'[1]1718  Exp_Rev Access'!$F$7:$GK$318,$FJ$2,FALSE))</f>
        <v>0</v>
      </c>
      <c r="FK31" s="90">
        <f>IF(ISNA(VLOOKUP($B31,'[1]1718  Exp_Rev Access'!$F$7:$GK$318,$FK$2,FALSE)),"",VLOOKUP($B31,'[1]1718  Exp_Rev Access'!$F$7:$GK$318,$FK$2,FALSE))</f>
        <v>0</v>
      </c>
      <c r="FL31" s="90">
        <f>IF(ISNA(VLOOKUP($B31,'[1]1718  Exp_Rev Access'!$F$7:$GK$318,$FL$2,FALSE)),"",VLOOKUP($B31,'[1]1718  Exp_Rev Access'!$F$7:$GK$318,$FL$2,FALSE))</f>
        <v>0</v>
      </c>
      <c r="FM31" s="90">
        <f>IF(ISNA(VLOOKUP($B31,'[1]1718  Exp_Rev Access'!$F$7:$GK$318,$FM$2,FALSE)),"",VLOOKUP($B31,'[1]1718  Exp_Rev Access'!$F$7:$GK$318,$FM$2,FALSE))</f>
        <v>0</v>
      </c>
      <c r="FN31" s="90">
        <f>IF(ISNA(VLOOKUP($B31,'[1]1718  Exp_Rev Access'!$F$7:$GK$318,$FN$2,FALSE)),"",VLOOKUP($B31,'[1]1718  Exp_Rev Access'!$F$7:$GK$318,$FN$2,FALSE))</f>
        <v>0</v>
      </c>
      <c r="FO31" s="90">
        <f>IF(ISNA(VLOOKUP($B31,'[1]1718  Exp_Rev Access'!$F$7:$GK$318,$FO$2,FALSE)),"",VLOOKUP($B31,'[1]1718  Exp_Rev Access'!$F$7:$GK$318,$FO$2,FALSE))</f>
        <v>0</v>
      </c>
      <c r="FP31" s="90">
        <f>IF(ISNA(VLOOKUP($B31,'[1]1718  Exp_Rev Access'!$F$7:$GK$318,$FP$2,FALSE)),"",VLOOKUP($B31,'[1]1718  Exp_Rev Access'!$F$7:$GK$318,$FP$2,FALSE))</f>
        <v>0</v>
      </c>
      <c r="FQ31" s="90">
        <f>IF(ISNA(VLOOKUP($B31,'[1]1718  Exp_Rev Access'!$F$7:$GK$318,$FQ$2,FALSE)),"",VLOOKUP($B31,'[1]1718  Exp_Rev Access'!$F$7:$GK$318,$FQ$2,FALSE))</f>
        <v>0</v>
      </c>
      <c r="FR31" s="90">
        <f>IF(ISNA(VLOOKUP($B31,'[1]1718  Exp_Rev Access'!$F$7:$GK$318,$FR$2,FALSE)),"",VLOOKUP($B31,'[1]1718  Exp_Rev Access'!$F$7:$GK$318,$FR$2,FALSE))</f>
        <v>29532.7</v>
      </c>
      <c r="FS31" s="56">
        <f t="shared" ref="FS31:FS38" si="108">SUM(CH31:FR31)</f>
        <v>915395.99</v>
      </c>
      <c r="FT31" s="92">
        <f>FS31/E31</f>
        <v>9.7453992020603786E-2</v>
      </c>
      <c r="FU31" s="94">
        <f t="shared" ref="FU31:FU38" si="109">FS31/D31</f>
        <v>1459.1937098496803</v>
      </c>
      <c r="FV31" s="95">
        <f>IF(ISNA(VLOOKUP($B31,'[1]1718  Exp_Rev Access'!$F$7:$GK$318,$FV$2,FALSE)),"",VLOOKUP($B31,'[1]1718  Exp_Rev Access'!$F$7:$GK$318,$FV$2,FALSE))</f>
        <v>17115.53</v>
      </c>
      <c r="FW31" s="95">
        <f>IF(ISNA(VLOOKUP($B31,'[1]1718  Exp_Rev Access'!$F$7:$GK$318,$FW$2,FALSE)),"",VLOOKUP($B31,'[1]1718  Exp_Rev Access'!$F$7:$GK$318,$FW$2,FALSE))</f>
        <v>0</v>
      </c>
      <c r="FX31" s="95">
        <f>IF(ISNA(VLOOKUP($B31,'[1]1718  Exp_Rev Access'!$F$7:$GK$318,$FX$2,FALSE)),"",VLOOKUP($B31,'[1]1718  Exp_Rev Access'!$F$7:$GK$318,$FX$2,FALSE))</f>
        <v>0</v>
      </c>
      <c r="FY31" s="95">
        <f>IF(ISNA(VLOOKUP($B31,'[1]1718  Exp_Rev Access'!$F$7:$GK$318,$FY$2,FALSE)),"",VLOOKUP($B31,'[1]1718  Exp_Rev Access'!$F$7:$GK$318,$FY$2,FALSE))</f>
        <v>0</v>
      </c>
      <c r="FZ31" s="95">
        <f>IF(ISNA(VLOOKUP($B31,'[1]1718  Exp_Rev Access'!$F$7:$GK$318,$FZ$2,FALSE)),"",VLOOKUP($B31,'[1]1718  Exp_Rev Access'!$F$7:$GK$318,$FZ$2,FALSE))</f>
        <v>0</v>
      </c>
      <c r="GA31" s="95">
        <f>IF(ISNA(VLOOKUP($B31,'[1]1718  Exp_Rev Access'!$F$7:$GK$318,$GA$2,FALSE)),"",VLOOKUP($B31,'[1]1718  Exp_Rev Access'!$F$7:$GK$318,$GA$2,FALSE))</f>
        <v>40000</v>
      </c>
      <c r="GB31" s="95">
        <f>IF(ISNA(VLOOKUP($B31,'[1]1718  Exp_Rev Access'!$F$7:$GK$318,$GB$2,FALSE)),"",VLOOKUP($B31,'[1]1718  Exp_Rev Access'!$F$7:$GK$318,$GB$2,FALSE))</f>
        <v>0</v>
      </c>
      <c r="GC31" s="95">
        <f>IF(ISNA(VLOOKUP($B31,'[1]1718  Exp_Rev Access'!$F$7:$GK$318,$GC$2,FALSE)),"",VLOOKUP($B31,'[1]1718  Exp_Rev Access'!$F$7:$GK$318,$GC$2,FALSE))</f>
        <v>0</v>
      </c>
      <c r="GD31" s="95">
        <f>IF(ISNA(VLOOKUP($B31,'[1]1718  Exp_Rev Access'!$F$7:$GK$318,$GD$2,FALSE)),"",VLOOKUP($B31,'[1]1718  Exp_Rev Access'!$F$7:$GK$318,$GD$2,FALSE))</f>
        <v>0</v>
      </c>
      <c r="GE31" s="95">
        <f>IF(ISNA(VLOOKUP($B31,'[1]1718  Exp_Rev Access'!$F$7:$GK$318,$GE$2,FALSE)),"",VLOOKUP($B31,'[1]1718  Exp_Rev Access'!$F$7:$GK$318,$GE$2,FALSE))</f>
        <v>0</v>
      </c>
      <c r="GF31" s="95">
        <f>IF(ISNA(VLOOKUP($B31,'[1]1718  Exp_Rev Access'!$F$7:$GK$318,$GF$2,FALSE)),"",VLOOKUP($B31,'[1]1718  Exp_Rev Access'!$F$7:$GK$318,$GF$2,FALSE))</f>
        <v>0</v>
      </c>
      <c r="GG31" s="95">
        <f>IF(ISNA(VLOOKUP($B31,'[1]1718  Exp_Rev Access'!$F$7:$GK$318,$GG$2,FALSE)),"",VLOOKUP($B31,'[1]1718  Exp_Rev Access'!$F$7:$GK$318,$GG$2,FALSE))</f>
        <v>0</v>
      </c>
      <c r="GH31" s="95">
        <f>IF(ISNA(VLOOKUP($B31,'[1]1718  Exp_Rev Access'!$F$7:$GK$318,$GH$2,FALSE)),"",VLOOKUP($B31,'[1]1718  Exp_Rev Access'!$F$7:$GK$318,$GH$2,FALSE))</f>
        <v>0</v>
      </c>
      <c r="GI31" s="95">
        <f>IF(ISNA(VLOOKUP($B31,'[1]1718  Exp_Rev Access'!$F$7:$GK$318,$GI$2,FALSE)),"",VLOOKUP($B31,'[1]1718  Exp_Rev Access'!$F$7:$GK$318,$GI$2,FALSE))</f>
        <v>0</v>
      </c>
      <c r="GJ31" s="95">
        <f>IF(ISNA(VLOOKUP($B31,'[1]1718  Exp_Rev Access'!$F$7:$GK$318,$GJ$2,FALSE)),"",VLOOKUP($B31,'[1]1718  Exp_Rev Access'!$F$7:$GK$318,$GJ$2,FALSE))</f>
        <v>0</v>
      </c>
      <c r="GK31" s="95">
        <f>IF(ISNA(VLOOKUP($B31,'[1]1718  Exp_Rev Access'!$F$7:$GK$318,$GK$2,FALSE)),"",VLOOKUP($B31,'[1]1718  Exp_Rev Access'!$F$7:$GK$318,$GK$2,FALSE))</f>
        <v>0</v>
      </c>
      <c r="GL31" s="95">
        <f>IF(ISNA(VLOOKUP($B31,'[1]1718  Exp_Rev Access'!$F$7:$GK$318,$GL$2,FALSE)),"",VLOOKUP($B31,'[1]1718  Exp_Rev Access'!$F$7:$GK$318,$GL$2,FALSE))</f>
        <v>0</v>
      </c>
      <c r="GM31" s="95">
        <f>IF(ISNA(VLOOKUP($B31,'[1]1718  Exp_Rev Access'!$F$7:$GK$318,$GM$2,FALSE)),"",VLOOKUP($B31,'[1]1718  Exp_Rev Access'!$F$7:$GK$318,$GM$2,FALSE))</f>
        <v>0</v>
      </c>
      <c r="GN31" s="95">
        <f>IF(ISNA(VLOOKUP($B31,'[1]1718  Exp_Rev Access'!$F$7:$GK$318,$GN$2,FALSE)),"",VLOOKUP($B31,'[1]1718  Exp_Rev Access'!$F$7:$GK$318,$GN$2,FALSE))</f>
        <v>0</v>
      </c>
      <c r="GO31" s="95">
        <f>IF(ISNA(VLOOKUP($B31,'[1]1718  Exp_Rev Access'!$F$7:$GK$318,$GO$2,FALSE)),"",VLOOKUP($B31,'[1]1718  Exp_Rev Access'!$F$7:$GK$318,$GO$2,FALSE))</f>
        <v>0</v>
      </c>
      <c r="GP31" s="95">
        <f>IF(ISNA(VLOOKUP($B31,'[1]1718  Exp_Rev Access'!$F$7:$GK$318,$GP$2,FALSE)),"",VLOOKUP($B31,'[1]1718  Exp_Rev Access'!$F$7:$GK$318,$GP$2,FALSE))</f>
        <v>0</v>
      </c>
      <c r="GQ31" s="95">
        <f>IF(ISNA(VLOOKUP($B31,'[1]1718  Exp_Rev Access'!$F$7:$GK$318,$GQ$2,FALSE)),"",VLOOKUP($B31,'[1]1718  Exp_Rev Access'!$F$7:$GK$318,$GQ$2,FALSE))</f>
        <v>0</v>
      </c>
      <c r="GR31" s="95">
        <f>IF(ISNA(VLOOKUP($B31,'[1]1718  Exp_Rev Access'!$F$7:$GK$318,$GR$2,FALSE)),"",VLOOKUP($B31,'[1]1718  Exp_Rev Access'!$F$7:$GK$318,$GR$2,FALSE))</f>
        <v>0</v>
      </c>
      <c r="GS31" s="95">
        <f>IF(ISNA(VLOOKUP($B31,'[1]1718  Exp_Rev Access'!$F$7:$GK$318,$GS$2,FALSE)),"",VLOOKUP($B31,'[1]1718  Exp_Rev Access'!$F$7:$GK$318,$GS$2,FALSE))</f>
        <v>0</v>
      </c>
      <c r="GT31" s="95">
        <f>IF(ISNA(VLOOKUP($B31,'[1]1718  Exp_Rev Access'!$F$7:$GK$318,$GT$2,FALSE)),"",VLOOKUP($B31,'[1]1718  Exp_Rev Access'!$F$7:$GK$318,$GT$2,FALSE))</f>
        <v>0</v>
      </c>
      <c r="GU31" s="56">
        <f t="shared" ref="GU31:GU38" si="110">SUM(FV31:GT31)</f>
        <v>57115.53</v>
      </c>
      <c r="GV31" s="92">
        <f t="shared" ref="GV31:GV38" si="111">GU31/E31</f>
        <v>6.0805776578424335E-3</v>
      </c>
      <c r="GW31" s="96">
        <f t="shared" ref="GW31:GW38" si="112">GU31/D31</f>
        <v>91.045430634594226</v>
      </c>
    </row>
    <row r="32" spans="1:222" x14ac:dyDescent="0.3">
      <c r="A32" s="105"/>
      <c r="B32" s="88" t="s">
        <v>207</v>
      </c>
      <c r="C32" s="89" t="s">
        <v>208</v>
      </c>
      <c r="D32" s="75">
        <f>IF(ISNA(VLOOKUP($B32,'[1]1718 enrollment_Rev_Exp by size'!$A$7:H373,3,FALSE)),"",VLOOKUP($B32,'[1]1718 enrollment_Rev_Exp by size'!$A$7:$G$363,3,FALSE))</f>
        <v>5.4</v>
      </c>
      <c r="E32" s="76">
        <f>IF(ISNA(VLOOKUP($B32,'[1]1718 enrollment_Rev_Exp by size'!$A$7:I373,5,FALSE)),"",VLOOKUP($B32,'[1]1718 enrollment_Rev_Exp by size'!$A$7:$G$350,5,FALSE))</f>
        <v>273805.09000000003</v>
      </c>
      <c r="F32" s="70">
        <f t="shared" si="97"/>
        <v>273805.09000000003</v>
      </c>
      <c r="G32" s="70">
        <f t="shared" si="98"/>
        <v>0</v>
      </c>
      <c r="H32" s="90">
        <f>IF(ISNA(VLOOKUP($B32,'[1]1718  Exp_Rev Access'!$F$7:$GK$318,3,FALSE)),"",VLOOKUP($B32,'[1]1718  Exp_Rev Access'!$F$7:$GK$318,3,FALSE))</f>
        <v>0</v>
      </c>
      <c r="I32" s="90">
        <f>IF(ISNA(VLOOKUP($B32,'[1]1718  Exp_Rev Access'!$F$7:$GK$318,4,FALSE)),"",VLOOKUP($B32,'[1]1718  Exp_Rev Access'!$F$7:$GK$318,4,FALSE))</f>
        <v>0</v>
      </c>
      <c r="J32" s="90">
        <f>IF(ISNA(VLOOKUP($B32,'[1]1718  Exp_Rev Access'!$F$7:$GK$318,5,FALSE)),"",VLOOKUP($B32,'[1]1718  Exp_Rev Access'!$F$7:$GK$318,5,FALSE))</f>
        <v>0</v>
      </c>
      <c r="K32" s="90">
        <f>IF(ISNA(VLOOKUP($B32,'[1]1718  Exp_Rev Access'!$F$7:$GK$318,6,FALSE)),"-",VLOOKUP($B32,'[1]1718  Exp_Rev Access'!$F$7:$GK$318,6,FALSE))</f>
        <v>0</v>
      </c>
      <c r="L32" s="90">
        <f>IF(ISNA(VLOOKUP($B32,'[1]1718  Exp_Rev Access'!$F$7:$GK$318,7,FALSE)),"",VLOOKUP($B32,'[1]1718  Exp_Rev Access'!$F$7:$GK$318,7,FALSE))</f>
        <v>0</v>
      </c>
      <c r="M32" s="90">
        <f>IF(ISNA(VLOOKUP($B32,'[1]1718  Exp_Rev Access'!$F$7:$GK$318,8,FALSE)),"",VLOOKUP($B32,'[1]1718  Exp_Rev Access'!$F$7:$GK$318,8,FALSE))</f>
        <v>0</v>
      </c>
      <c r="N32" s="56">
        <f t="shared" si="99"/>
        <v>0</v>
      </c>
      <c r="O32" s="91">
        <f t="shared" si="100"/>
        <v>0</v>
      </c>
      <c r="P32" s="56">
        <f t="shared" si="101"/>
        <v>0</v>
      </c>
      <c r="Q32" s="90">
        <f>IF(ISNA(VLOOKUP($B32,'[1]1718  Exp_Rev Access'!$F$7:$GK$318,10,FALSE)),"",VLOOKUP($B32,'[1]1718  Exp_Rev Access'!$F$7:$GK$318,10,FALSE))</f>
        <v>0</v>
      </c>
      <c r="R32" s="90">
        <f>IF(ISNA(VLOOKUP($B32,'[1]1718  Exp_Rev Access'!$F$7:$GK$318,11,FALSE)),"",VLOOKUP($B32,'[1]1718  Exp_Rev Access'!$F$7:$GK$318,11,FALSE))</f>
        <v>0</v>
      </c>
      <c r="S32" s="90">
        <f>IF(ISNA(VLOOKUP($B32,'[1]1718  Exp_Rev Access'!$F$7:$GK$318,12,FALSE)),"",VLOOKUP($B32,'[1]1718  Exp_Rev Access'!$F$7:$GK$318,12,FALSE))</f>
        <v>0</v>
      </c>
      <c r="T32" s="90">
        <f>IF(ISNA(VLOOKUP($B32,'[1]1718  Exp_Rev Access'!$F$7:$GK$318,13,FALSE)),"",VLOOKUP($B32,'[1]1718  Exp_Rev Access'!$F$7:$GK$318,13,FALSE))</f>
        <v>0</v>
      </c>
      <c r="U32" s="90">
        <f>IF(ISNA(VLOOKUP($B32,'[1]1718  Exp_Rev Access'!$F$7:$GK$318,14,FALSE)),"",VLOOKUP($B32,'[1]1718  Exp_Rev Access'!$F$7:$GK$318,14,FALSE))</f>
        <v>0</v>
      </c>
      <c r="V32" s="90">
        <f>IF(ISNA(VLOOKUP($B32,'[1]1718  Exp_Rev Access'!$F$7:$GK$318,15,FALSE)),"",VLOOKUP($B32,'[1]1718  Exp_Rev Access'!$F$7:$GK$318,15,FALSE))</f>
        <v>0</v>
      </c>
      <c r="W32" s="90">
        <f>IF(ISNA(VLOOKUP($B32,'[1]1718  Exp_Rev Access'!$F$7:$GK$318,16,FALSE)),"",VLOOKUP($B32,'[1]1718  Exp_Rev Access'!$F$7:$GK$318,16,FALSE))</f>
        <v>0</v>
      </c>
      <c r="X32" s="90">
        <f>IF(ISNA(VLOOKUP($B32,'[1]1718  Exp_Rev Access'!$F$7:$GK$318,17,FALSE)),"",VLOOKUP($B32,'[1]1718  Exp_Rev Access'!$F$7:$GK$318,17,FALSE))</f>
        <v>0</v>
      </c>
      <c r="Y32" s="90">
        <f>IF(ISNA(VLOOKUP($B32,'[1]1718  Exp_Rev Access'!$F$7:$GK$318,18,FALSE)),"",VLOOKUP($B32,'[1]1718  Exp_Rev Access'!$F$7:$GK$318,18,FALSE))</f>
        <v>25.28</v>
      </c>
      <c r="Z32" s="90">
        <f>IF(ISNA(VLOOKUP($B32,'[1]1718  Exp_Rev Access'!$F$7:$GK$318,19,FALSE)),"",VLOOKUP($B32,'[1]1718  Exp_Rev Access'!$F$7:$GK$318,19,FALSE))</f>
        <v>0</v>
      </c>
      <c r="AA32" s="90">
        <f>IF(ISNA(VLOOKUP($B32,'[1]1718  Exp_Rev Access'!$F$7:$GK$318,20,FALSE)),"",VLOOKUP($B32,'[1]1718  Exp_Rev Access'!$F$7:$GK$318,20,FALSE))</f>
        <v>0</v>
      </c>
      <c r="AB32" s="90">
        <f>IF(ISNA(VLOOKUP($B32,'[1]1718  Exp_Rev Access'!$F$7:$GK$318,21,FALSE)),"",VLOOKUP($B32,'[1]1718  Exp_Rev Access'!$F$7:$GK$318,21,FALSE))</f>
        <v>0</v>
      </c>
      <c r="AC32" s="90">
        <f>IF(ISNA(VLOOKUP($B32,'[1]1718  Exp_Rev Access'!$F$7:$GK$318,22,FALSE)),"",VLOOKUP($B32,'[1]1718  Exp_Rev Access'!$F$7:$GK$318,22,FALSE))</f>
        <v>0</v>
      </c>
      <c r="AD32" s="90">
        <f>IF(ISNA(VLOOKUP($B32,'[1]1718  Exp_Rev Access'!$F$7:$GK$318,23,FALSE)),"",VLOOKUP($B32,'[1]1718  Exp_Rev Access'!$F$7:$GK$318,23,FALSE))</f>
        <v>0</v>
      </c>
      <c r="AE32" s="90">
        <f>IF(ISNA(VLOOKUP($B32,'[1]1718  Exp_Rev Access'!$F$7:$GK$318,24,FALSE)),"",VLOOKUP($B32,'[1]1718  Exp_Rev Access'!$F$7:$GK$318,24,FALSE))</f>
        <v>8581.84</v>
      </c>
      <c r="AF32" s="90">
        <f>IF(ISNA(VLOOKUP($B32,'[1]1718  Exp_Rev Access'!$F$7:$GK$318,25,FALSE)),"",VLOOKUP($B32,'[1]1718  Exp_Rev Access'!$F$7:$GK$318,25,FALSE))</f>
        <v>0</v>
      </c>
      <c r="AG32" s="90">
        <f>IF(ISNA(VLOOKUP($B32,'[1]1718  Exp_Rev Access'!$F$7:$GK$318,26,FALSE)),"",VLOOKUP($B32,'[1]1718  Exp_Rev Access'!$F$7:$GK$318,26,FALSE))</f>
        <v>0</v>
      </c>
      <c r="AH32" s="90">
        <f>IF(ISNA(VLOOKUP($B32,'[1]1718  Exp_Rev Access'!$F$7:$GK$318,27,FALSE)),"",VLOOKUP($B32,'[1]1718  Exp_Rev Access'!$F$7:$GK$318,27,FALSE))</f>
        <v>0</v>
      </c>
      <c r="AI32" s="90">
        <f>IF(ISNA(VLOOKUP($B32,'[1]1718  Exp_Rev Access'!$F$7:$GK$318,28,FALSE)),"",VLOOKUP($B32,'[1]1718  Exp_Rev Access'!$F$7:$GK$318,28,FALSE))</f>
        <v>0</v>
      </c>
      <c r="AJ32" s="90">
        <f>IF(ISNA(VLOOKUP($B32,'[1]1718  Exp_Rev Access'!$F$7:$GK$318,29,FALSE)),"",VLOOKUP($B32,'[1]1718  Exp_Rev Access'!$F$7:$GK$318,29,FALSE))</f>
        <v>0</v>
      </c>
      <c r="AK32" s="90">
        <f>IF(ISNA(VLOOKUP($B32,'[1]1718  Exp_Rev Access'!$F$7:$GK$318,30,FALSE)),"",VLOOKUP($B32,'[1]1718  Exp_Rev Access'!$F$7:$GK$318,30,FALSE))</f>
        <v>0</v>
      </c>
      <c r="AL32" s="90">
        <f>IF(ISNA(VLOOKUP($B32,'[1]1718  Exp_Rev Access'!$F$7:$GK$318,31,FALSE)),"",VLOOKUP($B32,'[1]1718  Exp_Rev Access'!$F$7:$GK$318,31,FALSE))</f>
        <v>0</v>
      </c>
      <c r="AM32" s="56">
        <f t="shared" si="102"/>
        <v>8607.1200000000008</v>
      </c>
      <c r="AN32" s="92">
        <f t="shared" si="103"/>
        <v>3.1435208162127297E-2</v>
      </c>
      <c r="AO32" s="71">
        <f t="shared" si="104"/>
        <v>1593.9111111111113</v>
      </c>
      <c r="AP32" s="90">
        <f>IF(ISNA(VLOOKUP($B32,'[1]1718  Exp_Rev Access'!$F$7:$GK$318,33,FALSE)),"",VLOOKUP($B32,'[1]1718  Exp_Rev Access'!$F$7:$GK$318,33,FALSE))</f>
        <v>257470.68</v>
      </c>
      <c r="AQ32" s="90">
        <f>IF(ISNA(VLOOKUP($B32,'[1]1718  Exp_Rev Access'!$F$7:$GK$318,34,FALSE)),"",VLOOKUP($B32,'[1]1718  Exp_Rev Access'!$F$7:$GK$318,34,FALSE))</f>
        <v>0</v>
      </c>
      <c r="AR32" s="90">
        <f>IF(ISNA(VLOOKUP($B32,'[1]1718  Exp_Rev Access'!$F$7:$GK$318,35,FALSE)),"",VLOOKUP($B32,'[1]1718  Exp_Rev Access'!$F$7:$GK$318,35,FALSE))</f>
        <v>0</v>
      </c>
      <c r="AS32" s="90">
        <f>IF(ISNA(VLOOKUP($B32,'[1]1718  Exp_Rev Access'!$F$7:$GK$318,36,FALSE)),"",VLOOKUP($B32,'[1]1718  Exp_Rev Access'!$F$7:$GK$318,36,FALSE))</f>
        <v>0</v>
      </c>
      <c r="AT32" s="90">
        <f>IF(ISNA(VLOOKUP($B32,'[1]1718  Exp_Rev Access'!$F$7:$GK$318,37,FALSE)),"",VLOOKUP($B32,'[1]1718  Exp_Rev Access'!$F$7:$GK$318,37,FALSE))</f>
        <v>0</v>
      </c>
      <c r="AU32" s="56">
        <f t="shared" si="105"/>
        <v>257470.68</v>
      </c>
      <c r="AV32" s="93">
        <f t="shared" si="106"/>
        <v>0.94034292788348084</v>
      </c>
      <c r="AW32" s="56">
        <f t="shared" si="107"/>
        <v>47679.755555555552</v>
      </c>
      <c r="AX32" s="90">
        <f>IF(ISNA(VLOOKUP($B32,'[1]1718  Exp_Rev Access'!$F$7:$GK$318,39,FALSE)),"",VLOOKUP($B32,'[1]1718  Exp_Rev Access'!$F$7:$GK$318,39,FALSE))</f>
        <v>0</v>
      </c>
      <c r="AY32" s="90">
        <f>IF(ISNA(VLOOKUP($B32,'[1]1718  Exp_Rev Access'!$F$7:$GK$318,40,FALSE)),"",VLOOKUP($B32,'[1]1718  Exp_Rev Access'!$F$7:$GK$318,40,FALSE))</f>
        <v>0</v>
      </c>
      <c r="AZ32" s="90">
        <f>IF(ISNA(VLOOKUP($B32,'[1]1718  Exp_Rev Access'!$F$7:$GK$318,41,FALSE)),"",VLOOKUP($B32,'[1]1718  Exp_Rev Access'!$F$7:$GK$318,41,FALSE))</f>
        <v>0</v>
      </c>
      <c r="BA32" s="90">
        <f>IF(ISNA(VLOOKUP($B32,'[1]1718  Exp_Rev Access'!$F$7:$GK$318,42,FALSE)),"",VLOOKUP($B32,'[1]1718  Exp_Rev Access'!$F$7:$GK$318,42,FALSE))</f>
        <v>0</v>
      </c>
      <c r="BB32" s="90">
        <f>IF(ISNA(VLOOKUP($B32,'[1]1718  Exp_Rev Access'!$F$7:$GK$318,43,FALSE)),"",VLOOKUP($B32,'[1]1718  Exp_Rev Access'!$F$7:$GK$318,43,FALSE))</f>
        <v>0</v>
      </c>
      <c r="BC32" s="90">
        <f>IF(ISNA(VLOOKUP($B32,'[1]1718  Exp_Rev Access'!$F$7:$GK$318,44,FALSE)),"",VLOOKUP($B32,'[1]1718  Exp_Rev Access'!$F$7:$GK$318,44,FALSE))</f>
        <v>0</v>
      </c>
      <c r="BD32" s="90">
        <f>IF(ISNA(VLOOKUP($B32,'[1]1718  Exp_Rev Access'!$F$7:$GK$318,45,FALSE)),"",VLOOKUP($B32,'[1]1718  Exp_Rev Access'!$F$7:$GK$318,45,FALSE))</f>
        <v>0</v>
      </c>
      <c r="BE32" s="90">
        <f>IF(ISNA(VLOOKUP($B32,'[1]1718  Exp_Rev Access'!$F$7:$GK$318,46,FALSE)),"",VLOOKUP($B32,'[1]1718  Exp_Rev Access'!$F$7:$GK$318,46,FALSE))</f>
        <v>6506.14</v>
      </c>
      <c r="BF32" s="90">
        <f>IF(ISNA(VLOOKUP($B32,'[1]1718  Exp_Rev Access'!$F$7:$GK$318,47,FALSE)),"",VLOOKUP($B32,'[1]1718  Exp_Rev Access'!$F$7:$GK$318,47,FALSE))</f>
        <v>0</v>
      </c>
      <c r="BG32" s="90">
        <f>IF(ISNA(VLOOKUP($B32,'[1]1718  Exp_Rev Access'!$F$7:$GK$318,48,FALSE)),"",VLOOKUP($B32,'[1]1718  Exp_Rev Access'!$F$7:$GK$318,48,FALSE))</f>
        <v>0</v>
      </c>
      <c r="BH32" s="90">
        <f>IF(ISNA(VLOOKUP($B32,'[1]1718  Exp_Rev Access'!$F$7:$GK$318,49,FALSE)),"",VLOOKUP($B32,'[1]1718  Exp_Rev Access'!$F$7:$GK$318,49,FALSE))</f>
        <v>0</v>
      </c>
      <c r="BI32" s="90">
        <f>IF(ISNA(VLOOKUP($B32,'[1]1718  Exp_Rev Access'!$F$7:$GK$318,50,FALSE)),"",VLOOKUP($B32,'[1]1718  Exp_Rev Access'!$F$7:$GK$318,50,FALSE))</f>
        <v>0</v>
      </c>
      <c r="BJ32" s="90">
        <f>IF(ISNA(VLOOKUP($B32,'[1]1718  Exp_Rev Access'!$F$7:$GK$318,51,FALSE)),"",VLOOKUP($B32,'[1]1718  Exp_Rev Access'!$F$7:$GK$318,51,FALSE))</f>
        <v>0</v>
      </c>
      <c r="BK32" s="90">
        <f>IF(ISNA(VLOOKUP($B32,'[1]1718  Exp_Rev Access'!$F$7:$GK$318,52,FALSE)),"",VLOOKUP($B32,'[1]1718  Exp_Rev Access'!$F$7:$GK$318,52,FALSE))</f>
        <v>0</v>
      </c>
      <c r="BL32" s="90">
        <f>IF(ISNA(VLOOKUP($B32,'[1]1718  Exp_Rev Access'!$F$7:$GK$318,53,FALSE)),"",VLOOKUP($B32,'[1]1718  Exp_Rev Access'!$F$7:$GK$318,53,FALSE))</f>
        <v>0</v>
      </c>
      <c r="BM32" s="90">
        <f>IF(ISNA(VLOOKUP($B32,'[1]1718  Exp_Rev Access'!$F$7:$GK$318,54,FALSE)),"",VLOOKUP($B32,'[1]1718  Exp_Rev Access'!$F$7:$GK$318,54,FALSE))</f>
        <v>0</v>
      </c>
      <c r="BN32" s="90">
        <f>IF(ISNA(VLOOKUP($B32,'[1]1718  Exp_Rev Access'!$F$7:$GK$318,55,FALSE)),"",VLOOKUP($B32,'[1]1718  Exp_Rev Access'!$F$7:$GK$318,55,FALSE))</f>
        <v>0</v>
      </c>
      <c r="BO32" s="90">
        <f>IF(ISNA(VLOOKUP($B32,'[1]1718  Exp_Rev Access'!$F$7:$GK$318,56,FALSE)),"",VLOOKUP($B32,'[1]1718  Exp_Rev Access'!$F$7:$GK$318,56,FALSE))</f>
        <v>0</v>
      </c>
      <c r="BP32" s="90">
        <f>IF(ISNA(VLOOKUP($B32,'[1]1718  Exp_Rev Access'!$F$7:$GK$318,57,FALSE)),"",VLOOKUP($B32,'[1]1718  Exp_Rev Access'!$F$7:$GK$318,57,FALSE))</f>
        <v>0</v>
      </c>
      <c r="BQ32" s="90">
        <f>IF(ISNA(VLOOKUP($B32,'[1]1718  Exp_Rev Access'!$F$7:$GK$318,58,FALSE)),"",VLOOKUP($B32,'[1]1718  Exp_Rev Access'!$F$7:$GK$318,58,FALSE))</f>
        <v>0</v>
      </c>
      <c r="BR32" s="90">
        <f>IF(ISNA(VLOOKUP($B32,'[1]1718  Exp_Rev Access'!$F$7:$GK$318,59,FALSE)),"",VLOOKUP($B32,'[1]1718  Exp_Rev Access'!$F$7:$GK$318,59,FALSE))</f>
        <v>0</v>
      </c>
      <c r="BS32" s="90">
        <f>IF(ISNA(VLOOKUP($B32,'[1]1718  Exp_Rev Access'!$F$7:$GK$318,60,FALSE)),"",VLOOKUP($B32,'[1]1718  Exp_Rev Access'!$F$7:$GK$318,60,FALSE))</f>
        <v>0</v>
      </c>
      <c r="BT32" s="90">
        <f>IF(ISNA(VLOOKUP($B32,'[1]1718  Exp_Rev Access'!$F$7:$GK$318,61,FALSE)),"",VLOOKUP($B32,'[1]1718  Exp_Rev Access'!$F$7:$GK$318,61,FALSE))</f>
        <v>0</v>
      </c>
      <c r="BU32" s="90">
        <f>IF(ISNA(VLOOKUP($B32,'[1]1718  Exp_Rev Access'!$F$7:$GK$318,62,FALSE)),"",VLOOKUP($B32,'[1]1718  Exp_Rev Access'!$F$7:$GK$318,62,FALSE))</f>
        <v>0</v>
      </c>
      <c r="BV32" s="56">
        <f t="shared" si="35"/>
        <v>6506.14</v>
      </c>
      <c r="BW32" s="92">
        <f t="shared" ref="BW32:BW38" si="113">BV32/E32</f>
        <v>2.3761939560729129E-2</v>
      </c>
      <c r="BX32" s="71">
        <f t="shared" ref="BX32:BX38" si="114">BV32/D32</f>
        <v>1204.8407407407408</v>
      </c>
      <c r="BY32" s="90">
        <f>IF(ISNA(VLOOKUP($B32,'[1]1718  Exp_Rev Access'!$F$7:$GK$318,64,FALSE)),"",VLOOKUP($B32,'[1]1718  Exp_Rev Access'!$F$7:$GK$318,64,FALSE))</f>
        <v>0</v>
      </c>
      <c r="BZ32" s="90">
        <f>IF(ISNA(VLOOKUP($B32,'[1]1718  Exp_Rev Access'!$F$7:$GK$318,65,FALSE)),"",VLOOKUP($B32,'[1]1718  Exp_Rev Access'!$F$7:$GK$318,65,FALSE))</f>
        <v>0</v>
      </c>
      <c r="CA32" s="90">
        <f>IF(ISNA(VLOOKUP($B32,'[1]1718  Exp_Rev Access'!$F$7:$GK$318,66,FALSE)),"",VLOOKUP($B32,'[1]1718  Exp_Rev Access'!$F$7:$GK$318,66,FALSE))</f>
        <v>0</v>
      </c>
      <c r="CB32" s="90">
        <f>IF(ISNA(VLOOKUP($B32,'[1]1718  Exp_Rev Access'!$F$7:$GK$318,67,FALSE)),"",VLOOKUP($B32,'[1]1718  Exp_Rev Access'!$F$7:$GK$318,67,FALSE))</f>
        <v>0</v>
      </c>
      <c r="CC32" s="90">
        <f>IF(ISNA(VLOOKUP($B32,'[1]1718  Exp_Rev Access'!$F$7:$GK$318,68,FALSE)),"",VLOOKUP($B32,'[1]1718  Exp_Rev Access'!$F$7:$GK$318,68,FALSE))</f>
        <v>270.2</v>
      </c>
      <c r="CD32" s="90">
        <f>IF(ISNA(VLOOKUP($B32,'[1]1718  Exp_Rev Access'!$F$7:$GK$318,69,FALSE)),"",VLOOKUP($B32,'[1]1718  Exp_Rev Access'!$F$7:$GK$318,69,FALSE))</f>
        <v>0</v>
      </c>
      <c r="CE32" s="56">
        <f t="shared" si="36"/>
        <v>270.2</v>
      </c>
      <c r="CF32" s="92">
        <f t="shared" si="25"/>
        <v>9.8683337114003245E-4</v>
      </c>
      <c r="CG32" s="78">
        <f t="shared" si="46"/>
        <v>50.037037037037031</v>
      </c>
      <c r="CH32" s="90">
        <f>IF(ISNA(VLOOKUP($B32,'[1]1718  Exp_Rev Access'!$F$7:$GK$318,$CH$2,FALSE)),"",VLOOKUP($B32,'[1]1718  Exp_Rev Access'!$F$7:$GK$318,$CH$2,FALSE))</f>
        <v>0</v>
      </c>
      <c r="CI32" s="90">
        <f>IF(ISNA(VLOOKUP($B32,'[1]1718  Exp_Rev Access'!$F$7:$GK$318,$CI$2,FALSE)),"",VLOOKUP($B32,'[1]1718  Exp_Rev Access'!$F$7:$GK$318,$CI$2,FALSE))</f>
        <v>0</v>
      </c>
      <c r="CJ32" s="90">
        <f>IF(ISNA(VLOOKUP($B32,'[1]1718  Exp_Rev Access'!$F$7:$GK$318,$CJ$2,FALSE)),"",VLOOKUP($B32,'[1]1718  Exp_Rev Access'!$F$7:$GK$318,$CJ$2,FALSE))</f>
        <v>0</v>
      </c>
      <c r="CK32" s="90">
        <f>IF(ISNA(VLOOKUP($B32,'[1]1718  Exp_Rev Access'!$F$7:$GK$318,$CK$2,FALSE)),"",VLOOKUP($B32,'[1]1718  Exp_Rev Access'!$F$7:$GK$318,$CK$2,FALSE))</f>
        <v>0</v>
      </c>
      <c r="CL32" s="90">
        <f>IF(ISNA(VLOOKUP($B32,'[1]1718  Exp_Rev Access'!$F$7:$GK$318,$CL$2,FALSE)),"",VLOOKUP($B32,'[1]1718  Exp_Rev Access'!$F$7:$GK$318,$CL$2,FALSE))</f>
        <v>0</v>
      </c>
      <c r="CM32" s="90">
        <f>IF(ISNA(VLOOKUP($B32,'[1]1718  Exp_Rev Access'!$F$7:$GK$318,$CM$2,FALSE)),"",VLOOKUP($B32,'[1]1718  Exp_Rev Access'!$F$7:$GK$318,$CM$2,FALSE))</f>
        <v>0</v>
      </c>
      <c r="CN32" s="90">
        <f>IF(ISNA(VLOOKUP($B32,'[1]1718  Exp_Rev Access'!$F$7:$GK$318,$CN$2,FALSE)),"",VLOOKUP($B32,'[1]1718  Exp_Rev Access'!$F$7:$GK$318,$CN$2,FALSE))</f>
        <v>0</v>
      </c>
      <c r="CO32" s="90">
        <f>IF(ISNA(VLOOKUP($B32,'[1]1718  Exp_Rev Access'!$F$7:$GK$318,$CO$2,FALSE)),"",VLOOKUP($B32,'[1]1718  Exp_Rev Access'!$F$7:$GK$318,$CO$2,FALSE))</f>
        <v>0</v>
      </c>
      <c r="CP32" s="90">
        <f>IF(ISNA(VLOOKUP($B32,'[1]1718  Exp_Rev Access'!$F$7:$GK$318,$CP$2,FALSE)),"",VLOOKUP($B32,'[1]1718  Exp_Rev Access'!$F$7:$GK$318,$CP$2,FALSE))</f>
        <v>0</v>
      </c>
      <c r="CQ32" s="90">
        <f>IF(ISNA(VLOOKUP($B32,'[1]1718  Exp_Rev Access'!$F$7:$GK$318,$CQ$2,FALSE)),"",VLOOKUP($B32,'[1]1718  Exp_Rev Access'!$F$7:$GK$318,$CQ$2,FALSE))</f>
        <v>0</v>
      </c>
      <c r="CR32" s="90">
        <f>IF(ISNA(VLOOKUP($B32,'[1]1718  Exp_Rev Access'!$F$7:$GK$318,$CR$2,FALSE)),"",VLOOKUP($B32,'[1]1718  Exp_Rev Access'!$F$7:$GK$318,$CR$2,FALSE))</f>
        <v>0</v>
      </c>
      <c r="CS32" s="90">
        <f>IF(ISNA(VLOOKUP($B32,'[1]1718  Exp_Rev Access'!$F$7:$GK$318,$CS$2,FALSE)),"",VLOOKUP($B32,'[1]1718  Exp_Rev Access'!$F$7:$GK$318,$CS$2,FALSE))</f>
        <v>0</v>
      </c>
      <c r="CT32" s="90">
        <f>IF(ISNA(VLOOKUP($B32,'[1]1718  Exp_Rev Access'!$F$7:$GK$318,$CT$2,FALSE)),"",VLOOKUP($B32,'[1]1718  Exp_Rev Access'!$F$7:$GK$318,$CT$2,FALSE))</f>
        <v>0</v>
      </c>
      <c r="CU32" s="90">
        <f>IF(ISNA(VLOOKUP($B32,'[1]1718  Exp_Rev Access'!$F$7:$GK$318,$CU$2,FALSE)),"",VLOOKUP($B32,'[1]1718  Exp_Rev Access'!$F$7:$GK$318,$CU$2,FALSE))</f>
        <v>0</v>
      </c>
      <c r="CV32" s="90">
        <f>IF(ISNA(VLOOKUP($B32,'[1]1718  Exp_Rev Access'!$F$7:$GK$318,$CV$2,FALSE)),"",VLOOKUP($B32,'[1]1718  Exp_Rev Access'!$F$7:$GK$318,$CV$2,FALSE))</f>
        <v>0</v>
      </c>
      <c r="CW32" s="90">
        <f>IF(ISNA(VLOOKUP($B32,'[1]1718  Exp_Rev Access'!$F$7:$GK$318,$CW$2,FALSE)),"",VLOOKUP($B32,'[1]1718  Exp_Rev Access'!$F$7:$GK$318,$CW$2,FALSE))</f>
        <v>0</v>
      </c>
      <c r="CX32" s="90">
        <f>IF(ISNA(VLOOKUP($B32,'[1]1718  Exp_Rev Access'!$F$7:$GK$318,$CX$2,FALSE)),"",VLOOKUP($B32,'[1]1718  Exp_Rev Access'!$F$7:$GK$318,$CX$2,FALSE))</f>
        <v>0</v>
      </c>
      <c r="CY32" s="90">
        <f>IF(ISNA(VLOOKUP($B32,'[1]1718  Exp_Rev Access'!$F$7:$GK$318,$CY$2,FALSE)),"",VLOOKUP($B32,'[1]1718  Exp_Rev Access'!$F$7:$GK$318,$CY$2,FALSE))</f>
        <v>0</v>
      </c>
      <c r="CZ32" s="90">
        <f>IF(ISNA(VLOOKUP($B32,'[1]1718  Exp_Rev Access'!$F$7:$GK$318,$CZ$2,FALSE)),"",VLOOKUP($B32,'[1]1718  Exp_Rev Access'!$F$7:$GK$318,$CZ$2,FALSE))</f>
        <v>0</v>
      </c>
      <c r="DA32" s="90">
        <f>IF(ISNA(VLOOKUP($B32,'[1]1718  Exp_Rev Access'!$F$7:$GK$318,$DA$2,FALSE)),"",VLOOKUP($B32,'[1]1718  Exp_Rev Access'!$F$7:$GK$318,$DA$2,FALSE))</f>
        <v>0</v>
      </c>
      <c r="DB32" s="90">
        <f>IF(ISNA(VLOOKUP($B32,'[1]1718  Exp_Rev Access'!$F$7:$GK$318,$DB$2,FALSE)),"",VLOOKUP($B32,'[1]1718  Exp_Rev Access'!$F$7:$GK$318,$DB$2,FALSE))</f>
        <v>0</v>
      </c>
      <c r="DC32" s="90">
        <f>IF(ISNA(VLOOKUP($B32,'[1]1718  Exp_Rev Access'!$F$7:$GK$318,$DC$2,FALSE)),"",VLOOKUP($B32,'[1]1718  Exp_Rev Access'!$F$7:$GK$318,$DC$2,FALSE))</f>
        <v>0</v>
      </c>
      <c r="DD32" s="90">
        <f>IF(ISNA(VLOOKUP($B32,'[1]1718  Exp_Rev Access'!$F$7:$GK$318,$DD$2,FALSE)),"",VLOOKUP($B32,'[1]1718  Exp_Rev Access'!$F$7:$GK$318,$DD$2,FALSE))</f>
        <v>0</v>
      </c>
      <c r="DE32" s="90">
        <f>IF(ISNA(VLOOKUP($B32,'[1]1718  Exp_Rev Access'!$F$7:$GK$318,$DE$2,FALSE)),"",VLOOKUP($B32,'[1]1718  Exp_Rev Access'!$F$7:$GK$318,$DE$2,FALSE))</f>
        <v>0</v>
      </c>
      <c r="DF32" s="90">
        <f>IF(ISNA(VLOOKUP($B32,'[1]1718  Exp_Rev Access'!$F$7:$GK$318,$DF$2,FALSE)),"",VLOOKUP($B32,'[1]1718  Exp_Rev Access'!$F$7:$GK$318,$DF$2,FALSE))</f>
        <v>0</v>
      </c>
      <c r="DG32" s="90">
        <f>IF(ISNA(VLOOKUP($B32,'[1]1718  Exp_Rev Access'!$F$7:$GK$318,$DG$2,FALSE)),"",VLOOKUP($B32,'[1]1718  Exp_Rev Access'!$F$7:$GK$318,$DG$2,FALSE))</f>
        <v>0</v>
      </c>
      <c r="DH32" s="90">
        <f>IF(ISNA(VLOOKUP($B32,'[1]1718  Exp_Rev Access'!$F$7:$GK$318,$DH$2,FALSE)),"",VLOOKUP($B32,'[1]1718  Exp_Rev Access'!$F$7:$GK$318,$DH$2,FALSE))</f>
        <v>0</v>
      </c>
      <c r="DI32" s="90">
        <f>IF(ISNA(VLOOKUP($B32,'[1]1718  Exp_Rev Access'!$F$7:$GK$318,$DI$2,FALSE)),"",VLOOKUP($B32,'[1]1718  Exp_Rev Access'!$F$7:$GK$318,$DI$2,FALSE))</f>
        <v>0</v>
      </c>
      <c r="DJ32" s="90">
        <f>IF(ISNA(VLOOKUP($B32,'[1]1718  Exp_Rev Access'!$F$7:$GK$318,$DJ$2,FALSE)),"",VLOOKUP($B32,'[1]1718  Exp_Rev Access'!$F$7:$GK$318,$DJ$2,FALSE))</f>
        <v>0</v>
      </c>
      <c r="DK32" s="90">
        <f>IF(ISNA(VLOOKUP($B32,'[1]1718  Exp_Rev Access'!$F$7:$GK$318,$DK$2,FALSE)),"",VLOOKUP($B32,'[1]1718  Exp_Rev Access'!$F$7:$GK$318,$DK$2,FALSE))</f>
        <v>0</v>
      </c>
      <c r="DL32" s="90">
        <f>IF(ISNA(VLOOKUP($B32,'[1]1718  Exp_Rev Access'!$F$7:$GK$318,$DL$2,FALSE)),"",VLOOKUP($B32,'[1]1718  Exp_Rev Access'!$F$7:$GK$318,$DL$2,FALSE))</f>
        <v>0</v>
      </c>
      <c r="DM32" s="90">
        <f>IF(ISNA(VLOOKUP($B32,'[1]1718  Exp_Rev Access'!$F$7:$GK$318,$DM$2,FALSE)),"",VLOOKUP($B32,'[1]1718  Exp_Rev Access'!$F$7:$GK$318,$DM$2,FALSE))</f>
        <v>0</v>
      </c>
      <c r="DN32" s="90">
        <f>IF(ISNA(VLOOKUP($B32,'[1]1718  Exp_Rev Access'!$F$7:$GK$318,$DN$2,FALSE)),"",VLOOKUP($B32,'[1]1718  Exp_Rev Access'!$F$7:$GK$318,$DN$2,FALSE))</f>
        <v>0</v>
      </c>
      <c r="DO32" s="90">
        <f>IF(ISNA(VLOOKUP($B32,'[1]1718  Exp_Rev Access'!$F$7:$GK$318,$DO$2,FALSE)),"",VLOOKUP($B32,'[1]1718  Exp_Rev Access'!$F$7:$GK$318,$DO$2,FALSE))</f>
        <v>0</v>
      </c>
      <c r="DP32" s="90">
        <f>IF(ISNA(VLOOKUP($B32,'[1]1718  Exp_Rev Access'!$F$7:$GK$318,$DP$2,FALSE)),"",VLOOKUP($B32,'[1]1718  Exp_Rev Access'!$F$7:$GK$318,$DP$2,FALSE))</f>
        <v>0</v>
      </c>
      <c r="DQ32" s="90">
        <f>IF(ISNA(VLOOKUP($B32,'[1]1718  Exp_Rev Access'!$F$7:$GK$318,$DQ$2,FALSE)),"",VLOOKUP($B32,'[1]1718  Exp_Rev Access'!$F$7:$GK$318,$DQ$2,FALSE))</f>
        <v>0</v>
      </c>
      <c r="DR32" s="90">
        <f>IF(ISNA(VLOOKUP($B32,'[1]1718  Exp_Rev Access'!$F$7:$GK$318,$DR$2,FALSE)),"",VLOOKUP($B32,'[1]1718  Exp_Rev Access'!$F$7:$GK$318,$DR$2,FALSE))</f>
        <v>0</v>
      </c>
      <c r="DS32" s="90">
        <f>IF(ISNA(VLOOKUP($B32,'[1]1718  Exp_Rev Access'!$F$7:$GK$318,$DS$2,FALSE)),"",VLOOKUP($B32,'[1]1718  Exp_Rev Access'!$F$7:$GK$318,$DS$2,FALSE))</f>
        <v>0</v>
      </c>
      <c r="DT32" s="90">
        <f>IF(ISNA(VLOOKUP($B32,'[1]1718  Exp_Rev Access'!$F$7:$GK$318,$DT$2,FALSE)),"",VLOOKUP($B32,'[1]1718  Exp_Rev Access'!$F$7:$GK$318,$DT$2,FALSE))</f>
        <v>0</v>
      </c>
      <c r="DU32" s="90">
        <f>IF(ISNA(VLOOKUP($B32,'[1]1718  Exp_Rev Access'!$F$7:$GK$318,$DU$2,FALSE)),"",VLOOKUP($B32,'[1]1718  Exp_Rev Access'!$F$7:$GK$318,$DU$2,FALSE))</f>
        <v>0</v>
      </c>
      <c r="DV32" s="90">
        <f>IF(ISNA(VLOOKUP($B32,'[1]1718  Exp_Rev Access'!$F$7:$GK$318,$DV$2,FALSE)),"",VLOOKUP($B32,'[1]1718  Exp_Rev Access'!$F$7:$GK$318,$DV$2,FALSE))</f>
        <v>0</v>
      </c>
      <c r="DW32" s="90">
        <f>IF(ISNA(VLOOKUP($B32,'[1]1718  Exp_Rev Access'!$F$7:$GK$318,$DW$2,FALSE)),"",VLOOKUP($B32,'[1]1718  Exp_Rev Access'!$F$7:$GK$318,$DW$2,FALSE))</f>
        <v>0</v>
      </c>
      <c r="DX32" s="90">
        <f>IF(ISNA(VLOOKUP($B32,'[1]1718  Exp_Rev Access'!$F$7:$GK$318,$DX$2,FALSE)),"",VLOOKUP($B32,'[1]1718  Exp_Rev Access'!$F$7:$GK$318,$DX$2,FALSE))</f>
        <v>0</v>
      </c>
      <c r="DY32" s="90">
        <f>IF(ISNA(VLOOKUP($B32,'[1]1718  Exp_Rev Access'!$F$7:$GK$318,$DY$2,FALSE)),"",VLOOKUP($B32,'[1]1718  Exp_Rev Access'!$F$7:$GK$318,$DY$2,FALSE))</f>
        <v>0</v>
      </c>
      <c r="DZ32" s="90">
        <f>IF(ISNA(VLOOKUP($B32,'[1]1718  Exp_Rev Access'!$F$7:$GK$318,$DZ$2,FALSE)),"",VLOOKUP($B32,'[1]1718  Exp_Rev Access'!$F$7:$GK$318,$DZ$2,FALSE))</f>
        <v>0</v>
      </c>
      <c r="EA32" s="90">
        <f>IF(ISNA(VLOOKUP($B32,'[1]1718  Exp_Rev Access'!$F$7:$GK$318,$EA$2,FALSE)),"",VLOOKUP($B32,'[1]1718  Exp_Rev Access'!$F$7:$GK$318,$EA$2,FALSE))</f>
        <v>0</v>
      </c>
      <c r="EB32" s="90">
        <f>IF(ISNA(VLOOKUP($B32,'[1]1718  Exp_Rev Access'!$F$7:$GK$318,$EB$2,FALSE)),"",VLOOKUP($B32,'[1]1718  Exp_Rev Access'!$F$7:$GK$318,$EB$2,FALSE))</f>
        <v>0</v>
      </c>
      <c r="EC32" s="90">
        <f>IF(ISNA(VLOOKUP($B32,'[1]1718  Exp_Rev Access'!$F$7:$GK$318,$EC$2,FALSE)),"",VLOOKUP($B32,'[1]1718  Exp_Rev Access'!$F$7:$GK$318,$EC$2,FALSE))</f>
        <v>0</v>
      </c>
      <c r="ED32" s="90">
        <f>IF(ISNA(VLOOKUP($B32,'[1]1718  Exp_Rev Access'!$F$7:$GK$318,$ED$2,FALSE)),"",VLOOKUP($B32,'[1]1718  Exp_Rev Access'!$F$7:$GK$318,$ED$2,FALSE))</f>
        <v>0</v>
      </c>
      <c r="EE32" s="90">
        <f>IF(ISNA(VLOOKUP($B32,'[1]1718  Exp_Rev Access'!$F$7:$GK$318,$EE$2,FALSE)),"",VLOOKUP($B32,'[1]1718  Exp_Rev Access'!$F$7:$GK$318,$EE$2,FALSE))</f>
        <v>0</v>
      </c>
      <c r="EF32" s="90">
        <f>IF(ISNA(VLOOKUP($B32,'[1]1718  Exp_Rev Access'!$F$7:$GK$318,$EF$2,FALSE)),"",VLOOKUP($B32,'[1]1718  Exp_Rev Access'!$F$7:$GK$318,$EF$2,FALSE))</f>
        <v>0</v>
      </c>
      <c r="EG32" s="90">
        <f>IF(ISNA(VLOOKUP($B32,'[1]1718  Exp_Rev Access'!$F$7:$GK$318,$EG$2,FALSE)),"",VLOOKUP($B32,'[1]1718  Exp_Rev Access'!$F$7:$GK$318,$EG$2,FALSE))</f>
        <v>0</v>
      </c>
      <c r="EH32" s="90">
        <f>IF(ISNA(VLOOKUP($B32,'[1]1718  Exp_Rev Access'!$F$7:$GK$318,$EH$2,FALSE)),"",VLOOKUP($B32,'[1]1718  Exp_Rev Access'!$F$7:$GK$318,$EH$2,FALSE))</f>
        <v>0</v>
      </c>
      <c r="EI32" s="90">
        <f>IF(ISNA(VLOOKUP($B32,'[1]1718  Exp_Rev Access'!$F$7:$GK$318,$EI$2,FALSE)),"",VLOOKUP($B32,'[1]1718  Exp_Rev Access'!$F$7:$GK$318,$EI$2,FALSE))</f>
        <v>0</v>
      </c>
      <c r="EJ32" s="90">
        <f>IF(ISNA(VLOOKUP($B32,'[1]1718  Exp_Rev Access'!$F$7:$GK$318,$EJ$2,FALSE)),"",VLOOKUP($B32,'[1]1718  Exp_Rev Access'!$F$7:$GK$318,$EJ$2,FALSE))</f>
        <v>0</v>
      </c>
      <c r="EK32" s="90">
        <f>IF(ISNA(VLOOKUP($B32,'[1]1718  Exp_Rev Access'!$F$7:$GK$318,$EK$2,FALSE)),"",VLOOKUP($B32,'[1]1718  Exp_Rev Access'!$F$7:$GK$318,$EK$2,FALSE))</f>
        <v>0</v>
      </c>
      <c r="EL32" s="90">
        <f>IF(ISNA(VLOOKUP($B32,'[1]1718  Exp_Rev Access'!$F$7:$GK$318,$EL$2,FALSE)),"",VLOOKUP($B32,'[1]1718  Exp_Rev Access'!$F$7:$GK$318,$EL$2,FALSE))</f>
        <v>0</v>
      </c>
      <c r="EM32" s="90">
        <f>IF(ISNA(VLOOKUP($B32,'[1]1718  Exp_Rev Access'!$F$7:$GK$318,$EM$2,FALSE)),"",VLOOKUP($B32,'[1]1718  Exp_Rev Access'!$F$7:$GK$318,$EM$2,FALSE))</f>
        <v>0</v>
      </c>
      <c r="EN32" s="90">
        <f>IF(ISNA(VLOOKUP($B32,'[1]1718  Exp_Rev Access'!$F$7:$GK$318,$EN$2,FALSE)),"",VLOOKUP($B32,'[1]1718  Exp_Rev Access'!$F$7:$GK$318,$EN$2,FALSE))</f>
        <v>0</v>
      </c>
      <c r="EO32" s="90">
        <f>IF(ISNA(VLOOKUP($B32,'[1]1718  Exp_Rev Access'!$F$7:$GK$318,$EO$2,FALSE)),"",VLOOKUP($B32,'[1]1718  Exp_Rev Access'!$F$7:$GK$318,$EO$2,FALSE))</f>
        <v>0</v>
      </c>
      <c r="EP32" s="90">
        <f>IF(ISNA(VLOOKUP($B32,'[1]1718  Exp_Rev Access'!$F$7:$GK$318,$EP$2,FALSE)),"",VLOOKUP($B32,'[1]1718  Exp_Rev Access'!$F$7:$GK$318,$EP$2,FALSE))</f>
        <v>0</v>
      </c>
      <c r="EQ32" s="90">
        <f>IF(ISNA(VLOOKUP($B32,'[1]1718  Exp_Rev Access'!$F$7:$GK$318,$EQ$2,FALSE)),"",VLOOKUP($B32,'[1]1718  Exp_Rev Access'!$F$7:$GK$318,$EQ$2,FALSE))</f>
        <v>0</v>
      </c>
      <c r="ER32" s="90">
        <f>IF(ISNA(VLOOKUP($B32,'[1]1718  Exp_Rev Access'!$F$7:$GK$318,$ER$2,FALSE)),"",VLOOKUP($B32,'[1]1718  Exp_Rev Access'!$F$7:$GK$318,$ER$2,FALSE))</f>
        <v>0</v>
      </c>
      <c r="ES32" s="90">
        <f>IF(ISNA(VLOOKUP($B32,'[1]1718  Exp_Rev Access'!$F$7:$GK$318,$ES$2,FALSE)),"",VLOOKUP($B32,'[1]1718  Exp_Rev Access'!$F$7:$GK$318,$ES$2,FALSE))</f>
        <v>0</v>
      </c>
      <c r="ET32" s="90">
        <f>IF(ISNA(VLOOKUP($B32,'[1]1718  Exp_Rev Access'!$F$7:$GK$318,$ET$2,FALSE)),"",VLOOKUP($B32,'[1]1718  Exp_Rev Access'!$F$7:$GK$318,$ET$2,FALSE))</f>
        <v>0</v>
      </c>
      <c r="EU32" s="90">
        <f>IF(ISNA(VLOOKUP($B32,'[1]1718  Exp_Rev Access'!$F$7:$GK$318,$EU$2,FALSE)),"",VLOOKUP($B32,'[1]1718  Exp_Rev Access'!$F$7:$GK$318,$EU$2,FALSE))</f>
        <v>0</v>
      </c>
      <c r="EV32" s="90">
        <f>IF(ISNA(VLOOKUP($B32,'[1]1718  Exp_Rev Access'!$F$7:$GK$318,$EV$2,FALSE)),"",VLOOKUP($B32,'[1]1718  Exp_Rev Access'!$F$7:$GK$318,$EV$2,FALSE))</f>
        <v>0</v>
      </c>
      <c r="EW32" s="90">
        <f>IF(ISNA(VLOOKUP($B32,'[1]1718  Exp_Rev Access'!$F$7:$GK$318,$EW$2,FALSE)),"",VLOOKUP($B32,'[1]1718  Exp_Rev Access'!$F$7:$GK$318,$EW$2,FALSE))</f>
        <v>0</v>
      </c>
      <c r="EX32" s="90">
        <f>IF(ISNA(VLOOKUP($B32,'[1]1718  Exp_Rev Access'!$F$7:$GK$318,$EX$2,FALSE)),"",VLOOKUP($B32,'[1]1718  Exp_Rev Access'!$F$7:$GK$318,$EX$2,FALSE))</f>
        <v>0</v>
      </c>
      <c r="EY32" s="90">
        <f>IF(ISNA(VLOOKUP($B32,'[1]1718  Exp_Rev Access'!$F$7:$GK$318,$EY$2,FALSE)),"",VLOOKUP($B32,'[1]1718  Exp_Rev Access'!$F$7:$GK$318,$EY$2,FALSE))</f>
        <v>0</v>
      </c>
      <c r="EZ32" s="90">
        <f>IF(ISNA(VLOOKUP($B32,'[1]1718  Exp_Rev Access'!$F$7:$GK$318,$EZ$2,FALSE)),"",VLOOKUP($B32,'[1]1718  Exp_Rev Access'!$F$7:$GK$318,$EZ$2,FALSE))</f>
        <v>0</v>
      </c>
      <c r="FA32" s="90">
        <f>IF(ISNA(VLOOKUP($B32,'[1]1718  Exp_Rev Access'!$F$7:$GK$318,$FA$2,FALSE)),"",VLOOKUP($B32,'[1]1718  Exp_Rev Access'!$F$7:$GK$318,$FA$2,FALSE))</f>
        <v>0</v>
      </c>
      <c r="FB32" s="90">
        <f>IF(ISNA(VLOOKUP($B32,'[1]1718  Exp_Rev Access'!$F$7:$GK$318,$FB$2,FALSE)),"",VLOOKUP($B32,'[1]1718  Exp_Rev Access'!$F$7:$GK$318,$FB$2,FALSE))</f>
        <v>0</v>
      </c>
      <c r="FC32" s="90">
        <f>IF(ISNA(VLOOKUP($B32,'[1]1718  Exp_Rev Access'!$F$7:$GK$318,$FC$2,FALSE)),"",VLOOKUP($B32,'[1]1718  Exp_Rev Access'!$F$7:$GK$318,$FC$2,FALSE))</f>
        <v>0</v>
      </c>
      <c r="FD32" s="90">
        <f>IF(ISNA(VLOOKUP($B32,'[1]1718  Exp_Rev Access'!$F$7:$GK$318,$FD$2,FALSE)),"",VLOOKUP($B32,'[1]1718  Exp_Rev Access'!$F$7:$GK$318,$FD$2,FALSE))</f>
        <v>0</v>
      </c>
      <c r="FE32" s="90">
        <f>IF(ISNA(VLOOKUP($B32,'[1]1718  Exp_Rev Access'!$F$7:$GK$318,$FE$2,FALSE)),"",VLOOKUP($B32,'[1]1718  Exp_Rev Access'!$F$7:$GK$318,$FE$2,FALSE))</f>
        <v>0</v>
      </c>
      <c r="FF32" s="90">
        <f>IF(ISNA(VLOOKUP($B32,'[1]1718  Exp_Rev Access'!$F$7:$GK$318,$FF$2,FALSE)),"",VLOOKUP($B32,'[1]1718  Exp_Rev Access'!$F$7:$GK$318,$FF$2,FALSE))</f>
        <v>0</v>
      </c>
      <c r="FG32" s="90">
        <f>IF(ISNA(VLOOKUP($B32,'[1]1718  Exp_Rev Access'!$F$7:$GK$318,$FG$2,FALSE)),"",VLOOKUP($B32,'[1]1718  Exp_Rev Access'!$F$7:$GK$318,$FG$2,FALSE))</f>
        <v>0</v>
      </c>
      <c r="FH32" s="90">
        <f>IF(ISNA(VLOOKUP($B32,'[1]1718  Exp_Rev Access'!$F$7:$GK$318,$FH$2,FALSE)),"",VLOOKUP($B32,'[1]1718  Exp_Rev Access'!$F$7:$GK$318,$FH$2,FALSE))</f>
        <v>0</v>
      </c>
      <c r="FI32" s="90">
        <f>IF(ISNA(VLOOKUP($B32,'[1]1718  Exp_Rev Access'!$F$7:$GK$318,$FI$2,FALSE)),"",VLOOKUP($B32,'[1]1718  Exp_Rev Access'!$F$7:$GK$318,$FI$2,FALSE))</f>
        <v>0</v>
      </c>
      <c r="FJ32" s="90">
        <f>IF(ISNA(VLOOKUP($B32,'[1]1718  Exp_Rev Access'!$F$7:$GK$318,$FJ$2,FALSE)),"",VLOOKUP($B32,'[1]1718  Exp_Rev Access'!$F$7:$GK$318,$FJ$2,FALSE))</f>
        <v>0</v>
      </c>
      <c r="FK32" s="90">
        <f>IF(ISNA(VLOOKUP($B32,'[1]1718  Exp_Rev Access'!$F$7:$GK$318,$FK$2,FALSE)),"",VLOOKUP($B32,'[1]1718  Exp_Rev Access'!$F$7:$GK$318,$FK$2,FALSE))</f>
        <v>0</v>
      </c>
      <c r="FL32" s="90">
        <f>IF(ISNA(VLOOKUP($B32,'[1]1718  Exp_Rev Access'!$F$7:$GK$318,$FL$2,FALSE)),"",VLOOKUP($B32,'[1]1718  Exp_Rev Access'!$F$7:$GK$318,$FL$2,FALSE))</f>
        <v>0</v>
      </c>
      <c r="FM32" s="90">
        <f>IF(ISNA(VLOOKUP($B32,'[1]1718  Exp_Rev Access'!$F$7:$GK$318,$FM$2,FALSE)),"",VLOOKUP($B32,'[1]1718  Exp_Rev Access'!$F$7:$GK$318,$FM$2,FALSE))</f>
        <v>0</v>
      </c>
      <c r="FN32" s="90">
        <f>IF(ISNA(VLOOKUP($B32,'[1]1718  Exp_Rev Access'!$F$7:$GK$318,$FN$2,FALSE)),"",VLOOKUP($B32,'[1]1718  Exp_Rev Access'!$F$7:$GK$318,$FN$2,FALSE))</f>
        <v>0</v>
      </c>
      <c r="FO32" s="90">
        <f>IF(ISNA(VLOOKUP($B32,'[1]1718  Exp_Rev Access'!$F$7:$GK$318,$FO$2,FALSE)),"",VLOOKUP($B32,'[1]1718  Exp_Rev Access'!$F$7:$GK$318,$FO$2,FALSE))</f>
        <v>0</v>
      </c>
      <c r="FP32" s="90">
        <f>IF(ISNA(VLOOKUP($B32,'[1]1718  Exp_Rev Access'!$F$7:$GK$318,$FP$2,FALSE)),"",VLOOKUP($B32,'[1]1718  Exp_Rev Access'!$F$7:$GK$318,$FP$2,FALSE))</f>
        <v>0</v>
      </c>
      <c r="FQ32" s="90">
        <f>IF(ISNA(VLOOKUP($B32,'[1]1718  Exp_Rev Access'!$F$7:$GK$318,$FQ$2,FALSE)),"",VLOOKUP($B32,'[1]1718  Exp_Rev Access'!$F$7:$GK$318,$FQ$2,FALSE))</f>
        <v>0</v>
      </c>
      <c r="FR32" s="90">
        <f>IF(ISNA(VLOOKUP($B32,'[1]1718  Exp_Rev Access'!$F$7:$GK$318,$FR$2,FALSE)),"",VLOOKUP($B32,'[1]1718  Exp_Rev Access'!$F$7:$GK$318,$FR$2,FALSE))</f>
        <v>0</v>
      </c>
      <c r="FS32" s="56">
        <f t="shared" si="108"/>
        <v>0</v>
      </c>
      <c r="FT32" s="92">
        <f t="shared" ref="FT32:FT38" si="115">FS32/E32</f>
        <v>0</v>
      </c>
      <c r="FU32" s="94">
        <f t="shared" si="109"/>
        <v>0</v>
      </c>
      <c r="FV32" s="95">
        <f>IF(ISNA(VLOOKUP($B32,'[1]1718  Exp_Rev Access'!$F$7:$GK$318,$FV$2,FALSE)),"",VLOOKUP($B32,'[1]1718  Exp_Rev Access'!$F$7:$GK$318,$FV$2,FALSE))</f>
        <v>0</v>
      </c>
      <c r="FW32" s="95">
        <f>IF(ISNA(VLOOKUP($B32,'[1]1718  Exp_Rev Access'!$F$7:$GK$318,$FW$2,FALSE)),"",VLOOKUP($B32,'[1]1718  Exp_Rev Access'!$F$7:$GK$318,$FW$2,FALSE))</f>
        <v>0</v>
      </c>
      <c r="FX32" s="95">
        <f>IF(ISNA(VLOOKUP($B32,'[1]1718  Exp_Rev Access'!$F$7:$GK$318,$FX$2,FALSE)),"",VLOOKUP($B32,'[1]1718  Exp_Rev Access'!$F$7:$GK$318,$FX$2,FALSE))</f>
        <v>0</v>
      </c>
      <c r="FY32" s="95">
        <f>IF(ISNA(VLOOKUP($B32,'[1]1718  Exp_Rev Access'!$F$7:$GK$318,$FY$2,FALSE)),"",VLOOKUP($B32,'[1]1718  Exp_Rev Access'!$F$7:$GK$318,$FY$2,FALSE))</f>
        <v>0</v>
      </c>
      <c r="FZ32" s="95">
        <f>IF(ISNA(VLOOKUP($B32,'[1]1718  Exp_Rev Access'!$F$7:$GK$318,$FZ$2,FALSE)),"",VLOOKUP($B32,'[1]1718  Exp_Rev Access'!$F$7:$GK$318,$FZ$2,FALSE))</f>
        <v>0</v>
      </c>
      <c r="GA32" s="95">
        <f>IF(ISNA(VLOOKUP($B32,'[1]1718  Exp_Rev Access'!$F$7:$GK$318,$GA$2,FALSE)),"",VLOOKUP($B32,'[1]1718  Exp_Rev Access'!$F$7:$GK$318,$GA$2,FALSE))</f>
        <v>0</v>
      </c>
      <c r="GB32" s="95">
        <f>IF(ISNA(VLOOKUP($B32,'[1]1718  Exp_Rev Access'!$F$7:$GK$318,$GB$2,FALSE)),"",VLOOKUP($B32,'[1]1718  Exp_Rev Access'!$F$7:$GK$318,$GB$2,FALSE))</f>
        <v>0</v>
      </c>
      <c r="GC32" s="95">
        <f>IF(ISNA(VLOOKUP($B32,'[1]1718  Exp_Rev Access'!$F$7:$GK$318,$GC$2,FALSE)),"",VLOOKUP($B32,'[1]1718  Exp_Rev Access'!$F$7:$GK$318,$GC$2,FALSE))</f>
        <v>0</v>
      </c>
      <c r="GD32" s="95">
        <f>IF(ISNA(VLOOKUP($B32,'[1]1718  Exp_Rev Access'!$F$7:$GK$318,$GD$2,FALSE)),"",VLOOKUP($B32,'[1]1718  Exp_Rev Access'!$F$7:$GK$318,$GD$2,FALSE))</f>
        <v>0</v>
      </c>
      <c r="GE32" s="95">
        <f>IF(ISNA(VLOOKUP($B32,'[1]1718  Exp_Rev Access'!$F$7:$GK$318,$GE$2,FALSE)),"",VLOOKUP($B32,'[1]1718  Exp_Rev Access'!$F$7:$GK$318,$GE$2,FALSE))</f>
        <v>0</v>
      </c>
      <c r="GF32" s="95">
        <f>IF(ISNA(VLOOKUP($B32,'[1]1718  Exp_Rev Access'!$F$7:$GK$318,$GF$2,FALSE)),"",VLOOKUP($B32,'[1]1718  Exp_Rev Access'!$F$7:$GK$318,$GF$2,FALSE))</f>
        <v>0</v>
      </c>
      <c r="GG32" s="95">
        <f>IF(ISNA(VLOOKUP($B32,'[1]1718  Exp_Rev Access'!$F$7:$GK$318,$GG$2,FALSE)),"",VLOOKUP($B32,'[1]1718  Exp_Rev Access'!$F$7:$GK$318,$GG$2,FALSE))</f>
        <v>0</v>
      </c>
      <c r="GH32" s="95">
        <f>IF(ISNA(VLOOKUP($B32,'[1]1718  Exp_Rev Access'!$F$7:$GK$318,$GH$2,FALSE)),"",VLOOKUP($B32,'[1]1718  Exp_Rev Access'!$F$7:$GK$318,$GH$2,FALSE))</f>
        <v>0</v>
      </c>
      <c r="GI32" s="95">
        <f>IF(ISNA(VLOOKUP($B32,'[1]1718  Exp_Rev Access'!$F$7:$GK$318,$GI$2,FALSE)),"",VLOOKUP($B32,'[1]1718  Exp_Rev Access'!$F$7:$GK$318,$GI$2,FALSE))</f>
        <v>0</v>
      </c>
      <c r="GJ32" s="95">
        <f>IF(ISNA(VLOOKUP($B32,'[1]1718  Exp_Rev Access'!$F$7:$GK$318,$GJ$2,FALSE)),"",VLOOKUP($B32,'[1]1718  Exp_Rev Access'!$F$7:$GK$318,$GJ$2,FALSE))</f>
        <v>0</v>
      </c>
      <c r="GK32" s="95">
        <f>IF(ISNA(VLOOKUP($B32,'[1]1718  Exp_Rev Access'!$F$7:$GK$318,$GK$2,FALSE)),"",VLOOKUP($B32,'[1]1718  Exp_Rev Access'!$F$7:$GK$318,$GK$2,FALSE))</f>
        <v>0</v>
      </c>
      <c r="GL32" s="95">
        <f>IF(ISNA(VLOOKUP($B32,'[1]1718  Exp_Rev Access'!$F$7:$GK$318,$GL$2,FALSE)),"",VLOOKUP($B32,'[1]1718  Exp_Rev Access'!$F$7:$GK$318,$GL$2,FALSE))</f>
        <v>0</v>
      </c>
      <c r="GM32" s="95">
        <f>IF(ISNA(VLOOKUP($B32,'[1]1718  Exp_Rev Access'!$F$7:$GK$318,$GM$2,FALSE)),"",VLOOKUP($B32,'[1]1718  Exp_Rev Access'!$F$7:$GK$318,$GM$2,FALSE))</f>
        <v>0</v>
      </c>
      <c r="GN32" s="95">
        <f>IF(ISNA(VLOOKUP($B32,'[1]1718  Exp_Rev Access'!$F$7:$GK$318,$GN$2,FALSE)),"",VLOOKUP($B32,'[1]1718  Exp_Rev Access'!$F$7:$GK$318,$GN$2,FALSE))</f>
        <v>0</v>
      </c>
      <c r="GO32" s="95">
        <f>IF(ISNA(VLOOKUP($B32,'[1]1718  Exp_Rev Access'!$F$7:$GK$318,$GO$2,FALSE)),"",VLOOKUP($B32,'[1]1718  Exp_Rev Access'!$F$7:$GK$318,$GO$2,FALSE))</f>
        <v>0</v>
      </c>
      <c r="GP32" s="95">
        <f>IF(ISNA(VLOOKUP($B32,'[1]1718  Exp_Rev Access'!$F$7:$GK$318,$GP$2,FALSE)),"",VLOOKUP($B32,'[1]1718  Exp_Rev Access'!$F$7:$GK$318,$GP$2,FALSE))</f>
        <v>0</v>
      </c>
      <c r="GQ32" s="95">
        <f>IF(ISNA(VLOOKUP($B32,'[1]1718  Exp_Rev Access'!$F$7:$GK$318,$GQ$2,FALSE)),"",VLOOKUP($B32,'[1]1718  Exp_Rev Access'!$F$7:$GK$318,$GQ$2,FALSE))</f>
        <v>0</v>
      </c>
      <c r="GR32" s="95">
        <f>IF(ISNA(VLOOKUP($B32,'[1]1718  Exp_Rev Access'!$F$7:$GK$318,$GR$2,FALSE)),"",VLOOKUP($B32,'[1]1718  Exp_Rev Access'!$F$7:$GK$318,$GR$2,FALSE))</f>
        <v>0</v>
      </c>
      <c r="GS32" s="95">
        <f>IF(ISNA(VLOOKUP($B32,'[1]1718  Exp_Rev Access'!$F$7:$GK$318,$GS$2,FALSE)),"",VLOOKUP($B32,'[1]1718  Exp_Rev Access'!$F$7:$GK$318,$GS$2,FALSE))</f>
        <v>0</v>
      </c>
      <c r="GT32" s="95">
        <f>IF(ISNA(VLOOKUP($B32,'[1]1718  Exp_Rev Access'!$F$7:$GK$318,$GT$2,FALSE)),"",VLOOKUP($B32,'[1]1718  Exp_Rev Access'!$F$7:$GK$318,$GT$2,FALSE))</f>
        <v>950.95</v>
      </c>
      <c r="GU32" s="56">
        <f t="shared" si="110"/>
        <v>950.95</v>
      </c>
      <c r="GV32" s="92">
        <f t="shared" si="111"/>
        <v>3.4730910225226272E-3</v>
      </c>
      <c r="GW32" s="96">
        <f t="shared" si="112"/>
        <v>176.10185185185185</v>
      </c>
    </row>
    <row r="33" spans="1:222" x14ac:dyDescent="0.3">
      <c r="A33" s="73"/>
      <c r="B33" s="88" t="s">
        <v>209</v>
      </c>
      <c r="C33" s="89" t="s">
        <v>210</v>
      </c>
      <c r="D33" s="75">
        <f>IF(ISNA(VLOOKUP($B33,'[1]1718 enrollment_Rev_Exp by size'!$A$7:H374,3,FALSE)),"",VLOOKUP($B33,'[1]1718 enrollment_Rev_Exp by size'!$A$7:$G$363,3,FALSE))</f>
        <v>313.3</v>
      </c>
      <c r="E33" s="76">
        <f>IF(ISNA(VLOOKUP($B33,'[1]1718 enrollment_Rev_Exp by size'!$A$7:I374,5,FALSE)),"",VLOOKUP($B33,'[1]1718 enrollment_Rev_Exp by size'!$A$7:$G$350,5,FALSE))</f>
        <v>5008905.8</v>
      </c>
      <c r="F33" s="70">
        <f t="shared" si="97"/>
        <v>5008905.8000000007</v>
      </c>
      <c r="G33" s="70">
        <f t="shared" si="98"/>
        <v>0</v>
      </c>
      <c r="H33" s="90">
        <f>IF(ISNA(VLOOKUP($B33,'[1]1718  Exp_Rev Access'!$F$7:$GK$318,3,FALSE)),"",VLOOKUP($B33,'[1]1718  Exp_Rev Access'!$F$7:$GK$318,3,FALSE))</f>
        <v>670691.27</v>
      </c>
      <c r="I33" s="90">
        <f>IF(ISNA(VLOOKUP($B33,'[1]1718  Exp_Rev Access'!$F$7:$GK$318,4,FALSE)),"",VLOOKUP($B33,'[1]1718  Exp_Rev Access'!$F$7:$GK$318,4,FALSE))</f>
        <v>0</v>
      </c>
      <c r="J33" s="90">
        <f>IF(ISNA(VLOOKUP($B33,'[1]1718  Exp_Rev Access'!$F$7:$GK$318,5,FALSE)),"",VLOOKUP($B33,'[1]1718  Exp_Rev Access'!$F$7:$GK$318,5,FALSE))</f>
        <v>1538.65</v>
      </c>
      <c r="K33" s="90">
        <f>IF(ISNA(VLOOKUP($B33,'[1]1718  Exp_Rev Access'!$F$7:$GK$318,6,FALSE)),"-",VLOOKUP($B33,'[1]1718  Exp_Rev Access'!$F$7:$GK$318,6,FALSE))</f>
        <v>4013.05</v>
      </c>
      <c r="L33" s="90">
        <f>IF(ISNA(VLOOKUP($B33,'[1]1718  Exp_Rev Access'!$F$7:$GK$318,7,FALSE)),"",VLOOKUP($B33,'[1]1718  Exp_Rev Access'!$F$7:$GK$318,7,FALSE))</f>
        <v>0</v>
      </c>
      <c r="M33" s="90">
        <f>IF(ISNA(VLOOKUP($B33,'[1]1718  Exp_Rev Access'!$F$7:$GK$318,8,FALSE)),"",VLOOKUP($B33,'[1]1718  Exp_Rev Access'!$F$7:$GK$318,8,FALSE))</f>
        <v>0</v>
      </c>
      <c r="N33" s="56">
        <f t="shared" si="99"/>
        <v>676242.97000000009</v>
      </c>
      <c r="O33" s="91">
        <f t="shared" si="100"/>
        <v>0.1350081229317589</v>
      </c>
      <c r="P33" s="56">
        <f t="shared" si="101"/>
        <v>2158.4518672199174</v>
      </c>
      <c r="Q33" s="90">
        <f>IF(ISNA(VLOOKUP($B33,'[1]1718  Exp_Rev Access'!$F$7:$GK$318,10,FALSE)),"",VLOOKUP($B33,'[1]1718  Exp_Rev Access'!$F$7:$GK$318,10,FALSE))</f>
        <v>1905</v>
      </c>
      <c r="R33" s="90">
        <f>IF(ISNA(VLOOKUP($B33,'[1]1718  Exp_Rev Access'!$F$7:$GK$318,11,FALSE)),"",VLOOKUP($B33,'[1]1718  Exp_Rev Access'!$F$7:$GK$318,11,FALSE))</f>
        <v>0</v>
      </c>
      <c r="S33" s="90">
        <f>IF(ISNA(VLOOKUP($B33,'[1]1718  Exp_Rev Access'!$F$7:$GK$318,12,FALSE)),"",VLOOKUP($B33,'[1]1718  Exp_Rev Access'!$F$7:$GK$318,12,FALSE))</f>
        <v>0</v>
      </c>
      <c r="T33" s="90">
        <f>IF(ISNA(VLOOKUP($B33,'[1]1718  Exp_Rev Access'!$F$7:$GK$318,13,FALSE)),"",VLOOKUP($B33,'[1]1718  Exp_Rev Access'!$F$7:$GK$318,13,FALSE))</f>
        <v>0</v>
      </c>
      <c r="U33" s="90">
        <f>IF(ISNA(VLOOKUP($B33,'[1]1718  Exp_Rev Access'!$F$7:$GK$318,14,FALSE)),"",VLOOKUP($B33,'[1]1718  Exp_Rev Access'!$F$7:$GK$318,14,FALSE))</f>
        <v>0</v>
      </c>
      <c r="V33" s="90">
        <f>IF(ISNA(VLOOKUP($B33,'[1]1718  Exp_Rev Access'!$F$7:$GK$318,15,FALSE)),"",VLOOKUP($B33,'[1]1718  Exp_Rev Access'!$F$7:$GK$318,15,FALSE))</f>
        <v>0</v>
      </c>
      <c r="W33" s="90">
        <f>IF(ISNA(VLOOKUP($B33,'[1]1718  Exp_Rev Access'!$F$7:$GK$318,16,FALSE)),"",VLOOKUP($B33,'[1]1718  Exp_Rev Access'!$F$7:$GK$318,16,FALSE))</f>
        <v>0</v>
      </c>
      <c r="X33" s="90">
        <f>IF(ISNA(VLOOKUP($B33,'[1]1718  Exp_Rev Access'!$F$7:$GK$318,17,FALSE)),"",VLOOKUP($B33,'[1]1718  Exp_Rev Access'!$F$7:$GK$318,17,FALSE))</f>
        <v>0</v>
      </c>
      <c r="Y33" s="90">
        <f>IF(ISNA(VLOOKUP($B33,'[1]1718  Exp_Rev Access'!$F$7:$GK$318,18,FALSE)),"",VLOOKUP($B33,'[1]1718  Exp_Rev Access'!$F$7:$GK$318,18,FALSE))</f>
        <v>0</v>
      </c>
      <c r="Z33" s="90">
        <f>IF(ISNA(VLOOKUP($B33,'[1]1718  Exp_Rev Access'!$F$7:$GK$318,19,FALSE)),"",VLOOKUP($B33,'[1]1718  Exp_Rev Access'!$F$7:$GK$318,19,FALSE))</f>
        <v>0</v>
      </c>
      <c r="AA33" s="90">
        <f>IF(ISNA(VLOOKUP($B33,'[1]1718  Exp_Rev Access'!$F$7:$GK$318,20,FALSE)),"",VLOOKUP($B33,'[1]1718  Exp_Rev Access'!$F$7:$GK$318,20,FALSE))</f>
        <v>0</v>
      </c>
      <c r="AB33" s="90">
        <f>IF(ISNA(VLOOKUP($B33,'[1]1718  Exp_Rev Access'!$F$7:$GK$318,21,FALSE)),"",VLOOKUP($B33,'[1]1718  Exp_Rev Access'!$F$7:$GK$318,21,FALSE))</f>
        <v>0</v>
      </c>
      <c r="AC33" s="90">
        <f>IF(ISNA(VLOOKUP($B33,'[1]1718  Exp_Rev Access'!$F$7:$GK$318,22,FALSE)),"",VLOOKUP($B33,'[1]1718  Exp_Rev Access'!$F$7:$GK$318,22,FALSE))</f>
        <v>0</v>
      </c>
      <c r="AD33" s="90">
        <f>IF(ISNA(VLOOKUP($B33,'[1]1718  Exp_Rev Access'!$F$7:$GK$318,23,FALSE)),"",VLOOKUP($B33,'[1]1718  Exp_Rev Access'!$F$7:$GK$318,23,FALSE))</f>
        <v>23511.78</v>
      </c>
      <c r="AE33" s="90">
        <f>IF(ISNA(VLOOKUP($B33,'[1]1718  Exp_Rev Access'!$F$7:$GK$318,24,FALSE)),"",VLOOKUP($B33,'[1]1718  Exp_Rev Access'!$F$7:$GK$318,24,FALSE))</f>
        <v>18434.89</v>
      </c>
      <c r="AF33" s="90">
        <f>IF(ISNA(VLOOKUP($B33,'[1]1718  Exp_Rev Access'!$F$7:$GK$318,25,FALSE)),"",VLOOKUP($B33,'[1]1718  Exp_Rev Access'!$F$7:$GK$318,25,FALSE))</f>
        <v>0</v>
      </c>
      <c r="AG33" s="90">
        <f>IF(ISNA(VLOOKUP($B33,'[1]1718  Exp_Rev Access'!$F$7:$GK$318,26,FALSE)),"",VLOOKUP($B33,'[1]1718  Exp_Rev Access'!$F$7:$GK$318,26,FALSE))</f>
        <v>3062.5</v>
      </c>
      <c r="AH33" s="90">
        <f>IF(ISNA(VLOOKUP($B33,'[1]1718  Exp_Rev Access'!$F$7:$GK$318,27,FALSE)),"",VLOOKUP($B33,'[1]1718  Exp_Rev Access'!$F$7:$GK$318,27,FALSE))</f>
        <v>75</v>
      </c>
      <c r="AI33" s="90">
        <f>IF(ISNA(VLOOKUP($B33,'[1]1718  Exp_Rev Access'!$F$7:$GK$318,28,FALSE)),"",VLOOKUP($B33,'[1]1718  Exp_Rev Access'!$F$7:$GK$318,28,FALSE))</f>
        <v>29967.57</v>
      </c>
      <c r="AJ33" s="90">
        <f>IF(ISNA(VLOOKUP($B33,'[1]1718  Exp_Rev Access'!$F$7:$GK$318,29,FALSE)),"",VLOOKUP($B33,'[1]1718  Exp_Rev Access'!$F$7:$GK$318,29,FALSE))</f>
        <v>0</v>
      </c>
      <c r="AK33" s="90">
        <f>IF(ISNA(VLOOKUP($B33,'[1]1718  Exp_Rev Access'!$F$7:$GK$318,30,FALSE)),"",VLOOKUP($B33,'[1]1718  Exp_Rev Access'!$F$7:$GK$318,30,FALSE))</f>
        <v>0</v>
      </c>
      <c r="AL33" s="90">
        <f>IF(ISNA(VLOOKUP($B33,'[1]1718  Exp_Rev Access'!$F$7:$GK$318,31,FALSE)),"",VLOOKUP($B33,'[1]1718  Exp_Rev Access'!$F$7:$GK$318,31,FALSE))</f>
        <v>6000.23</v>
      </c>
      <c r="AM33" s="56">
        <f t="shared" si="102"/>
        <v>82956.969999999987</v>
      </c>
      <c r="AN33" s="92">
        <f t="shared" si="103"/>
        <v>1.6561894615786145E-2</v>
      </c>
      <c r="AO33" s="71">
        <f t="shared" si="104"/>
        <v>264.78445579316946</v>
      </c>
      <c r="AP33" s="90">
        <f>IF(ISNA(VLOOKUP($B33,'[1]1718  Exp_Rev Access'!$F$7:$GK$318,33,FALSE)),"",VLOOKUP($B33,'[1]1718  Exp_Rev Access'!$F$7:$GK$318,33,FALSE))</f>
        <v>2975868.74</v>
      </c>
      <c r="AQ33" s="90">
        <f>IF(ISNA(VLOOKUP($B33,'[1]1718  Exp_Rev Access'!$F$7:$GK$318,34,FALSE)),"",VLOOKUP($B33,'[1]1718  Exp_Rev Access'!$F$7:$GK$318,34,FALSE))</f>
        <v>18572.27</v>
      </c>
      <c r="AR33" s="90">
        <f>IF(ISNA(VLOOKUP($B33,'[1]1718  Exp_Rev Access'!$F$7:$GK$318,35,FALSE)),"",VLOOKUP($B33,'[1]1718  Exp_Rev Access'!$F$7:$GK$318,35,FALSE))</f>
        <v>233733</v>
      </c>
      <c r="AS33" s="90">
        <f>IF(ISNA(VLOOKUP($B33,'[1]1718  Exp_Rev Access'!$F$7:$GK$318,36,FALSE)),"",VLOOKUP($B33,'[1]1718  Exp_Rev Access'!$F$7:$GK$318,36,FALSE))</f>
        <v>0</v>
      </c>
      <c r="AT33" s="90">
        <f>IF(ISNA(VLOOKUP($B33,'[1]1718  Exp_Rev Access'!$F$7:$GK$318,37,FALSE)),"",VLOOKUP($B33,'[1]1718  Exp_Rev Access'!$F$7:$GK$318,37,FALSE))</f>
        <v>0</v>
      </c>
      <c r="AU33" s="56">
        <f t="shared" si="105"/>
        <v>3228174.0100000002</v>
      </c>
      <c r="AV33" s="93">
        <f t="shared" si="106"/>
        <v>0.64448686777060182</v>
      </c>
      <c r="AW33" s="56">
        <f t="shared" si="107"/>
        <v>10303.779157357167</v>
      </c>
      <c r="AX33" s="90">
        <f>IF(ISNA(VLOOKUP($B33,'[1]1718  Exp_Rev Access'!$F$7:$GK$318,39,FALSE)),"",VLOOKUP($B33,'[1]1718  Exp_Rev Access'!$F$7:$GK$318,39,FALSE))</f>
        <v>0</v>
      </c>
      <c r="AY33" s="90">
        <f>IF(ISNA(VLOOKUP($B33,'[1]1718  Exp_Rev Access'!$F$7:$GK$318,40,FALSE)),"",VLOOKUP($B33,'[1]1718  Exp_Rev Access'!$F$7:$GK$318,40,FALSE))</f>
        <v>222942.49</v>
      </c>
      <c r="AZ33" s="90">
        <f>IF(ISNA(VLOOKUP($B33,'[1]1718  Exp_Rev Access'!$F$7:$GK$318,41,FALSE)),"",VLOOKUP($B33,'[1]1718  Exp_Rev Access'!$F$7:$GK$318,41,FALSE))</f>
        <v>23294.99</v>
      </c>
      <c r="BA33" s="90">
        <f>IF(ISNA(VLOOKUP($B33,'[1]1718  Exp_Rev Access'!$F$7:$GK$318,42,FALSE)),"",VLOOKUP($B33,'[1]1718  Exp_Rev Access'!$F$7:$GK$318,42,FALSE))</f>
        <v>0</v>
      </c>
      <c r="BB33" s="90">
        <f>IF(ISNA(VLOOKUP($B33,'[1]1718  Exp_Rev Access'!$F$7:$GK$318,43,FALSE)),"",VLOOKUP($B33,'[1]1718  Exp_Rev Access'!$F$7:$GK$318,43,FALSE))</f>
        <v>0</v>
      </c>
      <c r="BC33" s="90">
        <f>IF(ISNA(VLOOKUP($B33,'[1]1718  Exp_Rev Access'!$F$7:$GK$318,44,FALSE)),"",VLOOKUP($B33,'[1]1718  Exp_Rev Access'!$F$7:$GK$318,44,FALSE))</f>
        <v>210673.49</v>
      </c>
      <c r="BD33" s="90">
        <f>IF(ISNA(VLOOKUP($B33,'[1]1718  Exp_Rev Access'!$F$7:$GK$318,45,FALSE)),"",VLOOKUP($B33,'[1]1718  Exp_Rev Access'!$F$7:$GK$318,45,FALSE))</f>
        <v>0</v>
      </c>
      <c r="BE33" s="90">
        <f>IF(ISNA(VLOOKUP($B33,'[1]1718  Exp_Rev Access'!$F$7:$GK$318,46,FALSE)),"",VLOOKUP($B33,'[1]1718  Exp_Rev Access'!$F$7:$GK$318,46,FALSE))</f>
        <v>1020.46</v>
      </c>
      <c r="BF33" s="90">
        <f>IF(ISNA(VLOOKUP($B33,'[1]1718  Exp_Rev Access'!$F$7:$GK$318,47,FALSE)),"",VLOOKUP($B33,'[1]1718  Exp_Rev Access'!$F$7:$GK$318,47,FALSE))</f>
        <v>0</v>
      </c>
      <c r="BG33" s="90">
        <f>IF(ISNA(VLOOKUP($B33,'[1]1718  Exp_Rev Access'!$F$7:$GK$318,48,FALSE)),"",VLOOKUP($B33,'[1]1718  Exp_Rev Access'!$F$7:$GK$318,48,FALSE))</f>
        <v>60126.400000000001</v>
      </c>
      <c r="BH33" s="90">
        <f>IF(ISNA(VLOOKUP($B33,'[1]1718  Exp_Rev Access'!$F$7:$GK$318,49,FALSE)),"",VLOOKUP($B33,'[1]1718  Exp_Rev Access'!$F$7:$GK$318,49,FALSE))</f>
        <v>6881.07</v>
      </c>
      <c r="BI33" s="90">
        <f>IF(ISNA(VLOOKUP($B33,'[1]1718  Exp_Rev Access'!$F$7:$GK$318,50,FALSE)),"",VLOOKUP($B33,'[1]1718  Exp_Rev Access'!$F$7:$GK$318,50,FALSE))</f>
        <v>0</v>
      </c>
      <c r="BJ33" s="90">
        <f>IF(ISNA(VLOOKUP($B33,'[1]1718  Exp_Rev Access'!$F$7:$GK$318,51,FALSE)),"",VLOOKUP($B33,'[1]1718  Exp_Rev Access'!$F$7:$GK$318,51,FALSE))</f>
        <v>2654.48</v>
      </c>
      <c r="BK33" s="90">
        <f>IF(ISNA(VLOOKUP($B33,'[1]1718  Exp_Rev Access'!$F$7:$GK$318,52,FALSE)),"",VLOOKUP($B33,'[1]1718  Exp_Rev Access'!$F$7:$GK$318,52,FALSE))</f>
        <v>163140.39000000001</v>
      </c>
      <c r="BL33" s="90">
        <f>IF(ISNA(VLOOKUP($B33,'[1]1718  Exp_Rev Access'!$F$7:$GK$318,53,FALSE)),"",VLOOKUP($B33,'[1]1718  Exp_Rev Access'!$F$7:$GK$318,53,FALSE))</f>
        <v>0</v>
      </c>
      <c r="BM33" s="90">
        <f>IF(ISNA(VLOOKUP($B33,'[1]1718  Exp_Rev Access'!$F$7:$GK$318,54,FALSE)),"",VLOOKUP($B33,'[1]1718  Exp_Rev Access'!$F$7:$GK$318,54,FALSE))</f>
        <v>0</v>
      </c>
      <c r="BN33" s="90">
        <f>IF(ISNA(VLOOKUP($B33,'[1]1718  Exp_Rev Access'!$F$7:$GK$318,55,FALSE)),"",VLOOKUP($B33,'[1]1718  Exp_Rev Access'!$F$7:$GK$318,55,FALSE))</f>
        <v>0</v>
      </c>
      <c r="BO33" s="90">
        <f>IF(ISNA(VLOOKUP($B33,'[1]1718  Exp_Rev Access'!$F$7:$GK$318,56,FALSE)),"",VLOOKUP($B33,'[1]1718  Exp_Rev Access'!$F$7:$GK$318,56,FALSE))</f>
        <v>0</v>
      </c>
      <c r="BP33" s="90">
        <f>IF(ISNA(VLOOKUP($B33,'[1]1718  Exp_Rev Access'!$F$7:$GK$318,57,FALSE)),"",VLOOKUP($B33,'[1]1718  Exp_Rev Access'!$F$7:$GK$318,57,FALSE))</f>
        <v>0</v>
      </c>
      <c r="BQ33" s="90">
        <f>IF(ISNA(VLOOKUP($B33,'[1]1718  Exp_Rev Access'!$F$7:$GK$318,58,FALSE)),"",VLOOKUP($B33,'[1]1718  Exp_Rev Access'!$F$7:$GK$318,58,FALSE))</f>
        <v>0</v>
      </c>
      <c r="BR33" s="90">
        <f>IF(ISNA(VLOOKUP($B33,'[1]1718  Exp_Rev Access'!$F$7:$GK$318,59,FALSE)),"",VLOOKUP($B33,'[1]1718  Exp_Rev Access'!$F$7:$GK$318,59,FALSE))</f>
        <v>0</v>
      </c>
      <c r="BS33" s="90">
        <f>IF(ISNA(VLOOKUP($B33,'[1]1718  Exp_Rev Access'!$F$7:$GK$318,60,FALSE)),"",VLOOKUP($B33,'[1]1718  Exp_Rev Access'!$F$7:$GK$318,60,FALSE))</f>
        <v>0</v>
      </c>
      <c r="BT33" s="90">
        <f>IF(ISNA(VLOOKUP($B33,'[1]1718  Exp_Rev Access'!$F$7:$GK$318,61,FALSE)),"",VLOOKUP($B33,'[1]1718  Exp_Rev Access'!$F$7:$GK$318,61,FALSE))</f>
        <v>0</v>
      </c>
      <c r="BU33" s="90">
        <f>IF(ISNA(VLOOKUP($B33,'[1]1718  Exp_Rev Access'!$F$7:$GK$318,62,FALSE)),"",VLOOKUP($B33,'[1]1718  Exp_Rev Access'!$F$7:$GK$318,62,FALSE))</f>
        <v>0</v>
      </c>
      <c r="BV33" s="56">
        <f t="shared" si="35"/>
        <v>690733.77</v>
      </c>
      <c r="BW33" s="92">
        <f t="shared" si="113"/>
        <v>0.1379011300232478</v>
      </c>
      <c r="BX33" s="71">
        <f t="shared" si="114"/>
        <v>2204.7040217044364</v>
      </c>
      <c r="BY33" s="90">
        <f>IF(ISNA(VLOOKUP($B33,'[1]1718  Exp_Rev Access'!$F$7:$GK$318,64,FALSE)),"",VLOOKUP($B33,'[1]1718  Exp_Rev Access'!$F$7:$GK$318,64,FALSE))</f>
        <v>0</v>
      </c>
      <c r="BZ33" s="90">
        <f>IF(ISNA(VLOOKUP($B33,'[1]1718  Exp_Rev Access'!$F$7:$GK$318,65,FALSE)),"",VLOOKUP($B33,'[1]1718  Exp_Rev Access'!$F$7:$GK$318,65,FALSE))</f>
        <v>0</v>
      </c>
      <c r="CA33" s="90">
        <f>IF(ISNA(VLOOKUP($B33,'[1]1718  Exp_Rev Access'!$F$7:$GK$318,66,FALSE)),"",VLOOKUP($B33,'[1]1718  Exp_Rev Access'!$F$7:$GK$318,66,FALSE))</f>
        <v>0</v>
      </c>
      <c r="CB33" s="90">
        <f>IF(ISNA(VLOOKUP($B33,'[1]1718  Exp_Rev Access'!$F$7:$GK$318,67,FALSE)),"",VLOOKUP($B33,'[1]1718  Exp_Rev Access'!$F$7:$GK$318,67,FALSE))</f>
        <v>0</v>
      </c>
      <c r="CC33" s="90">
        <f>IF(ISNA(VLOOKUP($B33,'[1]1718  Exp_Rev Access'!$F$7:$GK$318,68,FALSE)),"",VLOOKUP($B33,'[1]1718  Exp_Rev Access'!$F$7:$GK$318,68,FALSE))</f>
        <v>13381.11</v>
      </c>
      <c r="CD33" s="90">
        <f>IF(ISNA(VLOOKUP($B33,'[1]1718  Exp_Rev Access'!$F$7:$GK$318,69,FALSE)),"",VLOOKUP($B33,'[1]1718  Exp_Rev Access'!$F$7:$GK$318,69,FALSE))</f>
        <v>0</v>
      </c>
      <c r="CE33" s="56">
        <f t="shared" si="36"/>
        <v>13381.11</v>
      </c>
      <c r="CF33" s="92">
        <f t="shared" si="25"/>
        <v>2.6714636957237249E-3</v>
      </c>
      <c r="CG33" s="78">
        <f t="shared" si="46"/>
        <v>42.710213852537507</v>
      </c>
      <c r="CH33" s="90">
        <f>IF(ISNA(VLOOKUP($B33,'[1]1718  Exp_Rev Access'!$F$7:$GK$318,$CH$2,FALSE)),"",VLOOKUP($B33,'[1]1718  Exp_Rev Access'!$F$7:$GK$318,$CH$2,FALSE))</f>
        <v>0</v>
      </c>
      <c r="CI33" s="90">
        <f>IF(ISNA(VLOOKUP($B33,'[1]1718  Exp_Rev Access'!$F$7:$GK$318,$CI$2,FALSE)),"",VLOOKUP($B33,'[1]1718  Exp_Rev Access'!$F$7:$GK$318,$CI$2,FALSE))</f>
        <v>0</v>
      </c>
      <c r="CJ33" s="90">
        <f>IF(ISNA(VLOOKUP($B33,'[1]1718  Exp_Rev Access'!$F$7:$GK$318,$CJ$2,FALSE)),"",VLOOKUP($B33,'[1]1718  Exp_Rev Access'!$F$7:$GK$318,$CJ$2,FALSE))</f>
        <v>0</v>
      </c>
      <c r="CK33" s="90">
        <f>IF(ISNA(VLOOKUP($B33,'[1]1718  Exp_Rev Access'!$F$7:$GK$318,$CK$2,FALSE)),"",VLOOKUP($B33,'[1]1718  Exp_Rev Access'!$F$7:$GK$318,$CK$2,FALSE))</f>
        <v>0</v>
      </c>
      <c r="CL33" s="90">
        <f>IF(ISNA(VLOOKUP($B33,'[1]1718  Exp_Rev Access'!$F$7:$GK$318,$CL$2,FALSE)),"",VLOOKUP($B33,'[1]1718  Exp_Rev Access'!$F$7:$GK$318,$CL$2,FALSE))</f>
        <v>0</v>
      </c>
      <c r="CM33" s="90">
        <f>IF(ISNA(VLOOKUP($B33,'[1]1718  Exp_Rev Access'!$F$7:$GK$318,$CM$2,FALSE)),"",VLOOKUP($B33,'[1]1718  Exp_Rev Access'!$F$7:$GK$318,$CM$2,FALSE))</f>
        <v>0</v>
      </c>
      <c r="CN33" s="90">
        <f>IF(ISNA(VLOOKUP($B33,'[1]1718  Exp_Rev Access'!$F$7:$GK$318,$CN$2,FALSE)),"",VLOOKUP($B33,'[1]1718  Exp_Rev Access'!$F$7:$GK$318,$CN$2,FALSE))</f>
        <v>0</v>
      </c>
      <c r="CO33" s="90">
        <f>IF(ISNA(VLOOKUP($B33,'[1]1718  Exp_Rev Access'!$F$7:$GK$318,$CO$2,FALSE)),"",VLOOKUP($B33,'[1]1718  Exp_Rev Access'!$F$7:$GK$318,$CO$2,FALSE))</f>
        <v>0</v>
      </c>
      <c r="CP33" s="90">
        <f>IF(ISNA(VLOOKUP($B33,'[1]1718  Exp_Rev Access'!$F$7:$GK$318,$CP$2,FALSE)),"",VLOOKUP($B33,'[1]1718  Exp_Rev Access'!$F$7:$GK$318,$CP$2,FALSE))</f>
        <v>0</v>
      </c>
      <c r="CQ33" s="90">
        <f>IF(ISNA(VLOOKUP($B33,'[1]1718  Exp_Rev Access'!$F$7:$GK$318,$CQ$2,FALSE)),"",VLOOKUP($B33,'[1]1718  Exp_Rev Access'!$F$7:$GK$318,$CQ$2,FALSE))</f>
        <v>67101.03</v>
      </c>
      <c r="CR33" s="90">
        <f>IF(ISNA(VLOOKUP($B33,'[1]1718  Exp_Rev Access'!$F$7:$GK$318,$CR$2,FALSE)),"",VLOOKUP($B33,'[1]1718  Exp_Rev Access'!$F$7:$GK$318,$CR$2,FALSE))</f>
        <v>0</v>
      </c>
      <c r="CS33" s="90">
        <f>IF(ISNA(VLOOKUP($B33,'[1]1718  Exp_Rev Access'!$F$7:$GK$318,$CS$2,FALSE)),"",VLOOKUP($B33,'[1]1718  Exp_Rev Access'!$F$7:$GK$318,$CS$2,FALSE))</f>
        <v>0</v>
      </c>
      <c r="CT33" s="90">
        <f>IF(ISNA(VLOOKUP($B33,'[1]1718  Exp_Rev Access'!$F$7:$GK$318,$CT$2,FALSE)),"",VLOOKUP($B33,'[1]1718  Exp_Rev Access'!$F$7:$GK$318,$CT$2,FALSE))</f>
        <v>0</v>
      </c>
      <c r="CU33" s="90">
        <f>IF(ISNA(VLOOKUP($B33,'[1]1718  Exp_Rev Access'!$F$7:$GK$318,$CU$2,FALSE)),"",VLOOKUP($B33,'[1]1718  Exp_Rev Access'!$F$7:$GK$318,$CU$2,FALSE))</f>
        <v>92246.73</v>
      </c>
      <c r="CV33" s="90">
        <f>IF(ISNA(VLOOKUP($B33,'[1]1718  Exp_Rev Access'!$F$7:$GK$318,$CV$2,FALSE)),"",VLOOKUP($B33,'[1]1718  Exp_Rev Access'!$F$7:$GK$318,$CV$2,FALSE))</f>
        <v>23318</v>
      </c>
      <c r="CW33" s="90">
        <f>IF(ISNA(VLOOKUP($B33,'[1]1718  Exp_Rev Access'!$F$7:$GK$318,$CW$2,FALSE)),"",VLOOKUP($B33,'[1]1718  Exp_Rev Access'!$F$7:$GK$318,$CW$2,FALSE))</f>
        <v>0</v>
      </c>
      <c r="CX33" s="90">
        <f>IF(ISNA(VLOOKUP($B33,'[1]1718  Exp_Rev Access'!$F$7:$GK$318,$CX$2,FALSE)),"",VLOOKUP($B33,'[1]1718  Exp_Rev Access'!$F$7:$GK$318,$CX$2,FALSE))</f>
        <v>0</v>
      </c>
      <c r="CY33" s="90">
        <f>IF(ISNA(VLOOKUP($B33,'[1]1718  Exp_Rev Access'!$F$7:$GK$318,$CY$2,FALSE)),"",VLOOKUP($B33,'[1]1718  Exp_Rev Access'!$F$7:$GK$318,$CY$2,FALSE))</f>
        <v>0</v>
      </c>
      <c r="CZ33" s="90">
        <f>IF(ISNA(VLOOKUP($B33,'[1]1718  Exp_Rev Access'!$F$7:$GK$318,$CZ$2,FALSE)),"",VLOOKUP($B33,'[1]1718  Exp_Rev Access'!$F$7:$GK$318,$CZ$2,FALSE))</f>
        <v>0</v>
      </c>
      <c r="DA33" s="90">
        <f>IF(ISNA(VLOOKUP($B33,'[1]1718  Exp_Rev Access'!$F$7:$GK$318,$DA$2,FALSE)),"",VLOOKUP($B33,'[1]1718  Exp_Rev Access'!$F$7:$GK$318,$DA$2,FALSE))</f>
        <v>0</v>
      </c>
      <c r="DB33" s="90">
        <f>IF(ISNA(VLOOKUP($B33,'[1]1718  Exp_Rev Access'!$F$7:$GK$318,$DB$2,FALSE)),"",VLOOKUP($B33,'[1]1718  Exp_Rev Access'!$F$7:$GK$318,$DB$2,FALSE))</f>
        <v>0</v>
      </c>
      <c r="DC33" s="90">
        <f>IF(ISNA(VLOOKUP($B33,'[1]1718  Exp_Rev Access'!$F$7:$GK$318,$DC$2,FALSE)),"",VLOOKUP($B33,'[1]1718  Exp_Rev Access'!$F$7:$GK$318,$DC$2,FALSE))</f>
        <v>0</v>
      </c>
      <c r="DD33" s="90">
        <f>IF(ISNA(VLOOKUP($B33,'[1]1718  Exp_Rev Access'!$F$7:$GK$318,$DD$2,FALSE)),"",VLOOKUP($B33,'[1]1718  Exp_Rev Access'!$F$7:$GK$318,$DD$2,FALSE))</f>
        <v>0</v>
      </c>
      <c r="DE33" s="90">
        <f>IF(ISNA(VLOOKUP($B33,'[1]1718  Exp_Rev Access'!$F$7:$GK$318,$DE$2,FALSE)),"",VLOOKUP($B33,'[1]1718  Exp_Rev Access'!$F$7:$GK$318,$DE$2,FALSE))</f>
        <v>0</v>
      </c>
      <c r="DF33" s="90">
        <f>IF(ISNA(VLOOKUP($B33,'[1]1718  Exp_Rev Access'!$F$7:$GK$318,$DF$2,FALSE)),"",VLOOKUP($B33,'[1]1718  Exp_Rev Access'!$F$7:$GK$318,$DF$2,FALSE))</f>
        <v>0</v>
      </c>
      <c r="DG33" s="90">
        <f>IF(ISNA(VLOOKUP($B33,'[1]1718  Exp_Rev Access'!$F$7:$GK$318,$DG$2,FALSE)),"",VLOOKUP($B33,'[1]1718  Exp_Rev Access'!$F$7:$GK$318,$DG$2,FALSE))</f>
        <v>0</v>
      </c>
      <c r="DH33" s="90">
        <f>IF(ISNA(VLOOKUP($B33,'[1]1718  Exp_Rev Access'!$F$7:$GK$318,$DH$2,FALSE)),"",VLOOKUP($B33,'[1]1718  Exp_Rev Access'!$F$7:$GK$318,$DH$2,FALSE))</f>
        <v>1504.37</v>
      </c>
      <c r="DI33" s="90">
        <f>IF(ISNA(VLOOKUP($B33,'[1]1718  Exp_Rev Access'!$F$7:$GK$318,$DI$2,FALSE)),"",VLOOKUP($B33,'[1]1718  Exp_Rev Access'!$F$7:$GK$318,$DI$2,FALSE))</f>
        <v>90575.39</v>
      </c>
      <c r="DJ33" s="90">
        <f>IF(ISNA(VLOOKUP($B33,'[1]1718  Exp_Rev Access'!$F$7:$GK$318,$DJ$2,FALSE)),"",VLOOKUP($B33,'[1]1718  Exp_Rev Access'!$F$7:$GK$318,$DJ$2,FALSE))</f>
        <v>0</v>
      </c>
      <c r="DK33" s="90">
        <f>IF(ISNA(VLOOKUP($B33,'[1]1718  Exp_Rev Access'!$F$7:$GK$318,$DK$2,FALSE)),"",VLOOKUP($B33,'[1]1718  Exp_Rev Access'!$F$7:$GK$318,$DK$2,FALSE))</f>
        <v>0</v>
      </c>
      <c r="DL33" s="90">
        <f>IF(ISNA(VLOOKUP($B33,'[1]1718  Exp_Rev Access'!$F$7:$GK$318,$DL$2,FALSE)),"",VLOOKUP($B33,'[1]1718  Exp_Rev Access'!$F$7:$GK$318,$DL$2,FALSE))</f>
        <v>0</v>
      </c>
      <c r="DM33" s="90">
        <f>IF(ISNA(VLOOKUP($B33,'[1]1718  Exp_Rev Access'!$F$7:$GK$318,$DM$2,FALSE)),"",VLOOKUP($B33,'[1]1718  Exp_Rev Access'!$F$7:$GK$318,$DM$2,FALSE))</f>
        <v>0</v>
      </c>
      <c r="DN33" s="90">
        <f>IF(ISNA(VLOOKUP($B33,'[1]1718  Exp_Rev Access'!$F$7:$GK$318,$DN$2,FALSE)),"",VLOOKUP($B33,'[1]1718  Exp_Rev Access'!$F$7:$GK$318,$DN$2,FALSE))</f>
        <v>0</v>
      </c>
      <c r="DO33" s="90">
        <f>IF(ISNA(VLOOKUP($B33,'[1]1718  Exp_Rev Access'!$F$7:$GK$318,$DO$2,FALSE)),"",VLOOKUP($B33,'[1]1718  Exp_Rev Access'!$F$7:$GK$318,$DO$2,FALSE))</f>
        <v>0</v>
      </c>
      <c r="DP33" s="90">
        <f>IF(ISNA(VLOOKUP($B33,'[1]1718  Exp_Rev Access'!$F$7:$GK$318,$DP$2,FALSE)),"",VLOOKUP($B33,'[1]1718  Exp_Rev Access'!$F$7:$GK$318,$DP$2,FALSE))</f>
        <v>0</v>
      </c>
      <c r="DQ33" s="90">
        <f>IF(ISNA(VLOOKUP($B33,'[1]1718  Exp_Rev Access'!$F$7:$GK$318,$DQ$2,FALSE)),"",VLOOKUP($B33,'[1]1718  Exp_Rev Access'!$F$7:$GK$318,$DQ$2,FALSE))</f>
        <v>0</v>
      </c>
      <c r="DR33" s="90">
        <f>IF(ISNA(VLOOKUP($B33,'[1]1718  Exp_Rev Access'!$F$7:$GK$318,$DR$2,FALSE)),"",VLOOKUP($B33,'[1]1718  Exp_Rev Access'!$F$7:$GK$318,$DR$2,FALSE))</f>
        <v>0</v>
      </c>
      <c r="DS33" s="90">
        <f>IF(ISNA(VLOOKUP($B33,'[1]1718  Exp_Rev Access'!$F$7:$GK$318,$DS$2,FALSE)),"",VLOOKUP($B33,'[1]1718  Exp_Rev Access'!$F$7:$GK$318,$DS$2,FALSE))</f>
        <v>0</v>
      </c>
      <c r="DT33" s="90">
        <f>IF(ISNA(VLOOKUP($B33,'[1]1718  Exp_Rev Access'!$F$7:$GK$318,$DT$2,FALSE)),"",VLOOKUP($B33,'[1]1718  Exp_Rev Access'!$F$7:$GK$318,$DT$2,FALSE))</f>
        <v>0</v>
      </c>
      <c r="DU33" s="90">
        <f>IF(ISNA(VLOOKUP($B33,'[1]1718  Exp_Rev Access'!$F$7:$GK$318,$DU$2,FALSE)),"",VLOOKUP($B33,'[1]1718  Exp_Rev Access'!$F$7:$GK$318,$DU$2,FALSE))</f>
        <v>0</v>
      </c>
      <c r="DV33" s="90">
        <f>IF(ISNA(VLOOKUP($B33,'[1]1718  Exp_Rev Access'!$F$7:$GK$318,$DV$2,FALSE)),"",VLOOKUP($B33,'[1]1718  Exp_Rev Access'!$F$7:$GK$318,$DV$2,FALSE))</f>
        <v>0</v>
      </c>
      <c r="DW33" s="90">
        <f>IF(ISNA(VLOOKUP($B33,'[1]1718  Exp_Rev Access'!$F$7:$GK$318,$DW$2,FALSE)),"",VLOOKUP($B33,'[1]1718  Exp_Rev Access'!$F$7:$GK$318,$DW$2,FALSE))</f>
        <v>0</v>
      </c>
      <c r="DX33" s="90">
        <f>IF(ISNA(VLOOKUP($B33,'[1]1718  Exp_Rev Access'!$F$7:$GK$318,$DX$2,FALSE)),"",VLOOKUP($B33,'[1]1718  Exp_Rev Access'!$F$7:$GK$318,$DX$2,FALSE))</f>
        <v>0</v>
      </c>
      <c r="DY33" s="90">
        <f>IF(ISNA(VLOOKUP($B33,'[1]1718  Exp_Rev Access'!$F$7:$GK$318,$DY$2,FALSE)),"",VLOOKUP($B33,'[1]1718  Exp_Rev Access'!$F$7:$GK$318,$DY$2,FALSE))</f>
        <v>19741.099999999999</v>
      </c>
      <c r="DZ33" s="90">
        <f>IF(ISNA(VLOOKUP($B33,'[1]1718  Exp_Rev Access'!$F$7:$GK$318,$DZ$2,FALSE)),"",VLOOKUP($B33,'[1]1718  Exp_Rev Access'!$F$7:$GK$318,$DZ$2,FALSE))</f>
        <v>0</v>
      </c>
      <c r="EA33" s="90">
        <f>IF(ISNA(VLOOKUP($B33,'[1]1718  Exp_Rev Access'!$F$7:$GK$318,$EA$2,FALSE)),"",VLOOKUP($B33,'[1]1718  Exp_Rev Access'!$F$7:$GK$318,$EA$2,FALSE))</f>
        <v>0</v>
      </c>
      <c r="EB33" s="90">
        <f>IF(ISNA(VLOOKUP($B33,'[1]1718  Exp_Rev Access'!$F$7:$GK$318,$EB$2,FALSE)),"",VLOOKUP($B33,'[1]1718  Exp_Rev Access'!$F$7:$GK$318,$EB$2,FALSE))</f>
        <v>0</v>
      </c>
      <c r="EC33" s="90">
        <f>IF(ISNA(VLOOKUP($B33,'[1]1718  Exp_Rev Access'!$F$7:$GK$318,$EC$2,FALSE)),"",VLOOKUP($B33,'[1]1718  Exp_Rev Access'!$F$7:$GK$318,$EC$2,FALSE))</f>
        <v>0</v>
      </c>
      <c r="ED33" s="90">
        <f>IF(ISNA(VLOOKUP($B33,'[1]1718  Exp_Rev Access'!$F$7:$GK$318,$ED$2,FALSE)),"",VLOOKUP($B33,'[1]1718  Exp_Rev Access'!$F$7:$GK$318,$ED$2,FALSE))</f>
        <v>0</v>
      </c>
      <c r="EE33" s="90">
        <f>IF(ISNA(VLOOKUP($B33,'[1]1718  Exp_Rev Access'!$F$7:$GK$318,$EE$2,FALSE)),"",VLOOKUP($B33,'[1]1718  Exp_Rev Access'!$F$7:$GK$318,$EE$2,FALSE))</f>
        <v>0</v>
      </c>
      <c r="EF33" s="90">
        <f>IF(ISNA(VLOOKUP($B33,'[1]1718  Exp_Rev Access'!$F$7:$GK$318,$EF$2,FALSE)),"",VLOOKUP($B33,'[1]1718  Exp_Rev Access'!$F$7:$GK$318,$EF$2,FALSE))</f>
        <v>0</v>
      </c>
      <c r="EG33" s="90">
        <f>IF(ISNA(VLOOKUP($B33,'[1]1718  Exp_Rev Access'!$F$7:$GK$318,$EG$2,FALSE)),"",VLOOKUP($B33,'[1]1718  Exp_Rev Access'!$F$7:$GK$318,$EG$2,FALSE))</f>
        <v>0</v>
      </c>
      <c r="EH33" s="90">
        <f>IF(ISNA(VLOOKUP($B33,'[1]1718  Exp_Rev Access'!$F$7:$GK$318,$EH$2,FALSE)),"",VLOOKUP($B33,'[1]1718  Exp_Rev Access'!$F$7:$GK$318,$EH$2,FALSE))</f>
        <v>0</v>
      </c>
      <c r="EI33" s="90">
        <f>IF(ISNA(VLOOKUP($B33,'[1]1718  Exp_Rev Access'!$F$7:$GK$318,$EI$2,FALSE)),"",VLOOKUP($B33,'[1]1718  Exp_Rev Access'!$F$7:$GK$318,$EI$2,FALSE))</f>
        <v>0</v>
      </c>
      <c r="EJ33" s="90">
        <f>IF(ISNA(VLOOKUP($B33,'[1]1718  Exp_Rev Access'!$F$7:$GK$318,$EJ$2,FALSE)),"",VLOOKUP($B33,'[1]1718  Exp_Rev Access'!$F$7:$GK$318,$EJ$2,FALSE))</f>
        <v>0</v>
      </c>
      <c r="EK33" s="90">
        <f>IF(ISNA(VLOOKUP($B33,'[1]1718  Exp_Rev Access'!$F$7:$GK$318,$EK$2,FALSE)),"",VLOOKUP($B33,'[1]1718  Exp_Rev Access'!$F$7:$GK$318,$EK$2,FALSE))</f>
        <v>0</v>
      </c>
      <c r="EL33" s="90">
        <f>IF(ISNA(VLOOKUP($B33,'[1]1718  Exp_Rev Access'!$F$7:$GK$318,$EL$2,FALSE)),"",VLOOKUP($B33,'[1]1718  Exp_Rev Access'!$F$7:$GK$318,$EL$2,FALSE))</f>
        <v>0</v>
      </c>
      <c r="EM33" s="90">
        <f>IF(ISNA(VLOOKUP($B33,'[1]1718  Exp_Rev Access'!$F$7:$GK$318,$EM$2,FALSE)),"",VLOOKUP($B33,'[1]1718  Exp_Rev Access'!$F$7:$GK$318,$EM$2,FALSE))</f>
        <v>0</v>
      </c>
      <c r="EN33" s="90">
        <f>IF(ISNA(VLOOKUP($B33,'[1]1718  Exp_Rev Access'!$F$7:$GK$318,$EN$2,FALSE)),"",VLOOKUP($B33,'[1]1718  Exp_Rev Access'!$F$7:$GK$318,$EN$2,FALSE))</f>
        <v>0</v>
      </c>
      <c r="EO33" s="90">
        <f>IF(ISNA(VLOOKUP($B33,'[1]1718  Exp_Rev Access'!$F$7:$GK$318,$EO$2,FALSE)),"",VLOOKUP($B33,'[1]1718  Exp_Rev Access'!$F$7:$GK$318,$EO$2,FALSE))</f>
        <v>0</v>
      </c>
      <c r="EP33" s="90">
        <f>IF(ISNA(VLOOKUP($B33,'[1]1718  Exp_Rev Access'!$F$7:$GK$318,$EP$2,FALSE)),"",VLOOKUP($B33,'[1]1718  Exp_Rev Access'!$F$7:$GK$318,$EP$2,FALSE))</f>
        <v>0</v>
      </c>
      <c r="EQ33" s="90">
        <f>IF(ISNA(VLOOKUP($B33,'[1]1718  Exp_Rev Access'!$F$7:$GK$318,$EQ$2,FALSE)),"",VLOOKUP($B33,'[1]1718  Exp_Rev Access'!$F$7:$GK$318,$EQ$2,FALSE))</f>
        <v>0</v>
      </c>
      <c r="ER33" s="90">
        <f>IF(ISNA(VLOOKUP($B33,'[1]1718  Exp_Rev Access'!$F$7:$GK$318,$ER$2,FALSE)),"",VLOOKUP($B33,'[1]1718  Exp_Rev Access'!$F$7:$GK$318,$ER$2,FALSE))</f>
        <v>0</v>
      </c>
      <c r="ES33" s="90">
        <f>IF(ISNA(VLOOKUP($B33,'[1]1718  Exp_Rev Access'!$F$7:$GK$318,$ES$2,FALSE)),"",VLOOKUP($B33,'[1]1718  Exp_Rev Access'!$F$7:$GK$318,$ES$2,FALSE))</f>
        <v>0</v>
      </c>
      <c r="ET33" s="90">
        <f>IF(ISNA(VLOOKUP($B33,'[1]1718  Exp_Rev Access'!$F$7:$GK$318,$ET$2,FALSE)),"",VLOOKUP($B33,'[1]1718  Exp_Rev Access'!$F$7:$GK$318,$ET$2,FALSE))</f>
        <v>0</v>
      </c>
      <c r="EU33" s="90">
        <f>IF(ISNA(VLOOKUP($B33,'[1]1718  Exp_Rev Access'!$F$7:$GK$318,$EU$2,FALSE)),"",VLOOKUP($B33,'[1]1718  Exp_Rev Access'!$F$7:$GK$318,$EU$2,FALSE))</f>
        <v>0</v>
      </c>
      <c r="EV33" s="90">
        <f>IF(ISNA(VLOOKUP($B33,'[1]1718  Exp_Rev Access'!$F$7:$GK$318,$EV$2,FALSE)),"",VLOOKUP($B33,'[1]1718  Exp_Rev Access'!$F$7:$GK$318,$EV$2,FALSE))</f>
        <v>0</v>
      </c>
      <c r="EW33" s="90">
        <f>IF(ISNA(VLOOKUP($B33,'[1]1718  Exp_Rev Access'!$F$7:$GK$318,$EW$2,FALSE)),"",VLOOKUP($B33,'[1]1718  Exp_Rev Access'!$F$7:$GK$318,$EW$2,FALSE))</f>
        <v>0</v>
      </c>
      <c r="EX33" s="90">
        <f>IF(ISNA(VLOOKUP($B33,'[1]1718  Exp_Rev Access'!$F$7:$GK$318,$EX$2,FALSE)),"",VLOOKUP($B33,'[1]1718  Exp_Rev Access'!$F$7:$GK$318,$EX$2,FALSE))</f>
        <v>0</v>
      </c>
      <c r="EY33" s="90">
        <f>IF(ISNA(VLOOKUP($B33,'[1]1718  Exp_Rev Access'!$F$7:$GK$318,$EY$2,FALSE)),"",VLOOKUP($B33,'[1]1718  Exp_Rev Access'!$F$7:$GK$318,$EY$2,FALSE))</f>
        <v>0</v>
      </c>
      <c r="EZ33" s="90">
        <f>IF(ISNA(VLOOKUP($B33,'[1]1718  Exp_Rev Access'!$F$7:$GK$318,$EZ$2,FALSE)),"",VLOOKUP($B33,'[1]1718  Exp_Rev Access'!$F$7:$GK$318,$EZ$2,FALSE))</f>
        <v>0</v>
      </c>
      <c r="FA33" s="90">
        <f>IF(ISNA(VLOOKUP($B33,'[1]1718  Exp_Rev Access'!$F$7:$GK$318,$FA$2,FALSE)),"",VLOOKUP($B33,'[1]1718  Exp_Rev Access'!$F$7:$GK$318,$FA$2,FALSE))</f>
        <v>0</v>
      </c>
      <c r="FB33" s="90">
        <f>IF(ISNA(VLOOKUP($B33,'[1]1718  Exp_Rev Access'!$F$7:$GK$318,$FB$2,FALSE)),"",VLOOKUP($B33,'[1]1718  Exp_Rev Access'!$F$7:$GK$318,$FB$2,FALSE))</f>
        <v>0</v>
      </c>
      <c r="FC33" s="90">
        <f>IF(ISNA(VLOOKUP($B33,'[1]1718  Exp_Rev Access'!$F$7:$GK$318,$FC$2,FALSE)),"",VLOOKUP($B33,'[1]1718  Exp_Rev Access'!$F$7:$GK$318,$FC$2,FALSE))</f>
        <v>0</v>
      </c>
      <c r="FD33" s="90">
        <f>IF(ISNA(VLOOKUP($B33,'[1]1718  Exp_Rev Access'!$F$7:$GK$318,$FD$2,FALSE)),"",VLOOKUP($B33,'[1]1718  Exp_Rev Access'!$F$7:$GK$318,$FD$2,FALSE))</f>
        <v>0</v>
      </c>
      <c r="FE33" s="90">
        <f>IF(ISNA(VLOOKUP($B33,'[1]1718  Exp_Rev Access'!$F$7:$GK$318,$FE$2,FALSE)),"",VLOOKUP($B33,'[1]1718  Exp_Rev Access'!$F$7:$GK$318,$FE$2,FALSE))</f>
        <v>0</v>
      </c>
      <c r="FF33" s="90">
        <f>IF(ISNA(VLOOKUP($B33,'[1]1718  Exp_Rev Access'!$F$7:$GK$318,$FF$2,FALSE)),"",VLOOKUP($B33,'[1]1718  Exp_Rev Access'!$F$7:$GK$318,$FF$2,FALSE))</f>
        <v>0</v>
      </c>
      <c r="FG33" s="90">
        <f>IF(ISNA(VLOOKUP($B33,'[1]1718  Exp_Rev Access'!$F$7:$GK$318,$FG$2,FALSE)),"",VLOOKUP($B33,'[1]1718  Exp_Rev Access'!$F$7:$GK$318,$FG$2,FALSE))</f>
        <v>0</v>
      </c>
      <c r="FH33" s="90">
        <f>IF(ISNA(VLOOKUP($B33,'[1]1718  Exp_Rev Access'!$F$7:$GK$318,$FH$2,FALSE)),"",VLOOKUP($B33,'[1]1718  Exp_Rev Access'!$F$7:$GK$318,$FH$2,FALSE))</f>
        <v>0</v>
      </c>
      <c r="FI33" s="90">
        <f>IF(ISNA(VLOOKUP($B33,'[1]1718  Exp_Rev Access'!$F$7:$GK$318,$FI$2,FALSE)),"",VLOOKUP($B33,'[1]1718  Exp_Rev Access'!$F$7:$GK$318,$FI$2,FALSE))</f>
        <v>0</v>
      </c>
      <c r="FJ33" s="90">
        <f>IF(ISNA(VLOOKUP($B33,'[1]1718  Exp_Rev Access'!$F$7:$GK$318,$FJ$2,FALSE)),"",VLOOKUP($B33,'[1]1718  Exp_Rev Access'!$F$7:$GK$318,$FJ$2,FALSE))</f>
        <v>0</v>
      </c>
      <c r="FK33" s="90">
        <f>IF(ISNA(VLOOKUP($B33,'[1]1718  Exp_Rev Access'!$F$7:$GK$318,$FK$2,FALSE)),"",VLOOKUP($B33,'[1]1718  Exp_Rev Access'!$F$7:$GK$318,$FK$2,FALSE))</f>
        <v>0</v>
      </c>
      <c r="FL33" s="90">
        <f>IF(ISNA(VLOOKUP($B33,'[1]1718  Exp_Rev Access'!$F$7:$GK$318,$FL$2,FALSE)),"",VLOOKUP($B33,'[1]1718  Exp_Rev Access'!$F$7:$GK$318,$FL$2,FALSE))</f>
        <v>0</v>
      </c>
      <c r="FM33" s="90">
        <f>IF(ISNA(VLOOKUP($B33,'[1]1718  Exp_Rev Access'!$F$7:$GK$318,$FM$2,FALSE)),"",VLOOKUP($B33,'[1]1718  Exp_Rev Access'!$F$7:$GK$318,$FM$2,FALSE))</f>
        <v>0</v>
      </c>
      <c r="FN33" s="90">
        <f>IF(ISNA(VLOOKUP($B33,'[1]1718  Exp_Rev Access'!$F$7:$GK$318,$FN$2,FALSE)),"",VLOOKUP($B33,'[1]1718  Exp_Rev Access'!$F$7:$GK$318,$FN$2,FALSE))</f>
        <v>0</v>
      </c>
      <c r="FO33" s="90">
        <f>IF(ISNA(VLOOKUP($B33,'[1]1718  Exp_Rev Access'!$F$7:$GK$318,$FO$2,FALSE)),"",VLOOKUP($B33,'[1]1718  Exp_Rev Access'!$F$7:$GK$318,$FO$2,FALSE))</f>
        <v>0</v>
      </c>
      <c r="FP33" s="90">
        <f>IF(ISNA(VLOOKUP($B33,'[1]1718  Exp_Rev Access'!$F$7:$GK$318,$FP$2,FALSE)),"",VLOOKUP($B33,'[1]1718  Exp_Rev Access'!$F$7:$GK$318,$FP$2,FALSE))</f>
        <v>0</v>
      </c>
      <c r="FQ33" s="90">
        <f>IF(ISNA(VLOOKUP($B33,'[1]1718  Exp_Rev Access'!$F$7:$GK$318,$FQ$2,FALSE)),"",VLOOKUP($B33,'[1]1718  Exp_Rev Access'!$F$7:$GK$318,$FQ$2,FALSE))</f>
        <v>0</v>
      </c>
      <c r="FR33" s="90">
        <f>IF(ISNA(VLOOKUP($B33,'[1]1718  Exp_Rev Access'!$F$7:$GK$318,$FR$2,FALSE)),"",VLOOKUP($B33,'[1]1718  Exp_Rev Access'!$F$7:$GK$318,$FR$2,FALSE))</f>
        <v>13039.55</v>
      </c>
      <c r="FS33" s="56">
        <f t="shared" si="108"/>
        <v>307526.17</v>
      </c>
      <c r="FT33" s="92">
        <f t="shared" si="115"/>
        <v>6.1395878117731818E-2</v>
      </c>
      <c r="FU33" s="94">
        <f t="shared" si="109"/>
        <v>981.5709224385572</v>
      </c>
      <c r="FV33" s="95">
        <f>IF(ISNA(VLOOKUP($B33,'[1]1718  Exp_Rev Access'!$F$7:$GK$318,$FV$2,FALSE)),"",VLOOKUP($B33,'[1]1718  Exp_Rev Access'!$F$7:$GK$318,$FV$2,FALSE))</f>
        <v>0</v>
      </c>
      <c r="FW33" s="95">
        <f>IF(ISNA(VLOOKUP($B33,'[1]1718  Exp_Rev Access'!$F$7:$GK$318,$FW$2,FALSE)),"",VLOOKUP($B33,'[1]1718  Exp_Rev Access'!$F$7:$GK$318,$FW$2,FALSE))</f>
        <v>0</v>
      </c>
      <c r="FX33" s="95">
        <f>IF(ISNA(VLOOKUP($B33,'[1]1718  Exp_Rev Access'!$F$7:$GK$318,$FX$2,FALSE)),"",VLOOKUP($B33,'[1]1718  Exp_Rev Access'!$F$7:$GK$318,$FX$2,FALSE))</f>
        <v>0</v>
      </c>
      <c r="FY33" s="95">
        <f>IF(ISNA(VLOOKUP($B33,'[1]1718  Exp_Rev Access'!$F$7:$GK$318,$FY$2,FALSE)),"",VLOOKUP($B33,'[1]1718  Exp_Rev Access'!$F$7:$GK$318,$FY$2,FALSE))</f>
        <v>0</v>
      </c>
      <c r="FZ33" s="95">
        <f>IF(ISNA(VLOOKUP($B33,'[1]1718  Exp_Rev Access'!$F$7:$GK$318,$FZ$2,FALSE)),"",VLOOKUP($B33,'[1]1718  Exp_Rev Access'!$F$7:$GK$318,$FZ$2,FALSE))</f>
        <v>0</v>
      </c>
      <c r="GA33" s="95">
        <f>IF(ISNA(VLOOKUP($B33,'[1]1718  Exp_Rev Access'!$F$7:$GK$318,$GA$2,FALSE)),"",VLOOKUP($B33,'[1]1718  Exp_Rev Access'!$F$7:$GK$318,$GA$2,FALSE))</f>
        <v>0</v>
      </c>
      <c r="GB33" s="95">
        <f>IF(ISNA(VLOOKUP($B33,'[1]1718  Exp_Rev Access'!$F$7:$GK$318,$GB$2,FALSE)),"",VLOOKUP($B33,'[1]1718  Exp_Rev Access'!$F$7:$GK$318,$GB$2,FALSE))</f>
        <v>0</v>
      </c>
      <c r="GC33" s="95">
        <f>IF(ISNA(VLOOKUP($B33,'[1]1718  Exp_Rev Access'!$F$7:$GK$318,$GC$2,FALSE)),"",VLOOKUP($B33,'[1]1718  Exp_Rev Access'!$F$7:$GK$318,$GC$2,FALSE))</f>
        <v>0</v>
      </c>
      <c r="GD33" s="95">
        <f>IF(ISNA(VLOOKUP($B33,'[1]1718  Exp_Rev Access'!$F$7:$GK$318,$GD$2,FALSE)),"",VLOOKUP($B33,'[1]1718  Exp_Rev Access'!$F$7:$GK$318,$GD$2,FALSE))</f>
        <v>0</v>
      </c>
      <c r="GE33" s="95">
        <f>IF(ISNA(VLOOKUP($B33,'[1]1718  Exp_Rev Access'!$F$7:$GK$318,$GE$2,FALSE)),"",VLOOKUP($B33,'[1]1718  Exp_Rev Access'!$F$7:$GK$318,$GE$2,FALSE))</f>
        <v>0</v>
      </c>
      <c r="GF33" s="95">
        <f>IF(ISNA(VLOOKUP($B33,'[1]1718  Exp_Rev Access'!$F$7:$GK$318,$GF$2,FALSE)),"",VLOOKUP($B33,'[1]1718  Exp_Rev Access'!$F$7:$GK$318,$GF$2,FALSE))</f>
        <v>0</v>
      </c>
      <c r="GG33" s="95">
        <f>IF(ISNA(VLOOKUP($B33,'[1]1718  Exp_Rev Access'!$F$7:$GK$318,$GG$2,FALSE)),"",VLOOKUP($B33,'[1]1718  Exp_Rev Access'!$F$7:$GK$318,$GG$2,FALSE))</f>
        <v>0</v>
      </c>
      <c r="GH33" s="95">
        <f>IF(ISNA(VLOOKUP($B33,'[1]1718  Exp_Rev Access'!$F$7:$GK$318,$GH$2,FALSE)),"",VLOOKUP($B33,'[1]1718  Exp_Rev Access'!$F$7:$GK$318,$GH$2,FALSE))</f>
        <v>0</v>
      </c>
      <c r="GI33" s="95">
        <f>IF(ISNA(VLOOKUP($B33,'[1]1718  Exp_Rev Access'!$F$7:$GK$318,$GI$2,FALSE)),"",VLOOKUP($B33,'[1]1718  Exp_Rev Access'!$F$7:$GK$318,$GI$2,FALSE))</f>
        <v>0</v>
      </c>
      <c r="GJ33" s="95">
        <f>IF(ISNA(VLOOKUP($B33,'[1]1718  Exp_Rev Access'!$F$7:$GK$318,$GJ$2,FALSE)),"",VLOOKUP($B33,'[1]1718  Exp_Rev Access'!$F$7:$GK$318,$GJ$2,FALSE))</f>
        <v>0</v>
      </c>
      <c r="GK33" s="95">
        <f>IF(ISNA(VLOOKUP($B33,'[1]1718  Exp_Rev Access'!$F$7:$GK$318,$GK$2,FALSE)),"",VLOOKUP($B33,'[1]1718  Exp_Rev Access'!$F$7:$GK$318,$GK$2,FALSE))</f>
        <v>0</v>
      </c>
      <c r="GL33" s="95">
        <f>IF(ISNA(VLOOKUP($B33,'[1]1718  Exp_Rev Access'!$F$7:$GK$318,$GL$2,FALSE)),"",VLOOKUP($B33,'[1]1718  Exp_Rev Access'!$F$7:$GK$318,$GL$2,FALSE))</f>
        <v>1476.45</v>
      </c>
      <c r="GM33" s="95">
        <f>IF(ISNA(VLOOKUP($B33,'[1]1718  Exp_Rev Access'!$F$7:$GK$318,$GM$2,FALSE)),"",VLOOKUP($B33,'[1]1718  Exp_Rev Access'!$F$7:$GK$318,$GM$2,FALSE))</f>
        <v>0</v>
      </c>
      <c r="GN33" s="95">
        <f>IF(ISNA(VLOOKUP($B33,'[1]1718  Exp_Rev Access'!$F$7:$GK$318,$GN$2,FALSE)),"",VLOOKUP($B33,'[1]1718  Exp_Rev Access'!$F$7:$GK$318,$GN$2,FALSE))</f>
        <v>0</v>
      </c>
      <c r="GO33" s="95">
        <f>IF(ISNA(VLOOKUP($B33,'[1]1718  Exp_Rev Access'!$F$7:$GK$318,$GO$2,FALSE)),"",VLOOKUP($B33,'[1]1718  Exp_Rev Access'!$F$7:$GK$318,$GO$2,FALSE))</f>
        <v>0</v>
      </c>
      <c r="GP33" s="95">
        <f>IF(ISNA(VLOOKUP($B33,'[1]1718  Exp_Rev Access'!$F$7:$GK$318,$GP$2,FALSE)),"",VLOOKUP($B33,'[1]1718  Exp_Rev Access'!$F$7:$GK$318,$GP$2,FALSE))</f>
        <v>0</v>
      </c>
      <c r="GQ33" s="95">
        <f>IF(ISNA(VLOOKUP($B33,'[1]1718  Exp_Rev Access'!$F$7:$GK$318,$GQ$2,FALSE)),"",VLOOKUP($B33,'[1]1718  Exp_Rev Access'!$F$7:$GK$318,$GQ$2,FALSE))</f>
        <v>8414.35</v>
      </c>
      <c r="GR33" s="95">
        <f>IF(ISNA(VLOOKUP($B33,'[1]1718  Exp_Rev Access'!$F$7:$GK$318,$GR$2,FALSE)),"",VLOOKUP($B33,'[1]1718  Exp_Rev Access'!$F$7:$GK$318,$GR$2,FALSE))</f>
        <v>0</v>
      </c>
      <c r="GS33" s="95">
        <f>IF(ISNA(VLOOKUP($B33,'[1]1718  Exp_Rev Access'!$F$7:$GK$318,$GS$2,FALSE)),"",VLOOKUP($B33,'[1]1718  Exp_Rev Access'!$F$7:$GK$318,$GS$2,FALSE))</f>
        <v>0</v>
      </c>
      <c r="GT33" s="95">
        <f>IF(ISNA(VLOOKUP($B33,'[1]1718  Exp_Rev Access'!$F$7:$GK$318,$GT$2,FALSE)),"",VLOOKUP($B33,'[1]1718  Exp_Rev Access'!$F$7:$GK$318,$GT$2,FALSE))</f>
        <v>0</v>
      </c>
      <c r="GU33" s="56">
        <f t="shared" si="110"/>
        <v>9890.8000000000011</v>
      </c>
      <c r="GV33" s="92">
        <f t="shared" si="111"/>
        <v>1.9746428451499331E-3</v>
      </c>
      <c r="GW33" s="96">
        <f t="shared" si="112"/>
        <v>31.569741461857646</v>
      </c>
      <c r="HE33" s="97"/>
      <c r="HF33" s="97"/>
      <c r="HG33" s="97"/>
      <c r="HH33" s="97"/>
      <c r="HI33" s="97"/>
      <c r="HJ33" s="97"/>
      <c r="HK33" s="97"/>
      <c r="HL33" s="97"/>
      <c r="HM33" s="97"/>
      <c r="HN33" s="97"/>
    </row>
    <row r="34" spans="1:222" x14ac:dyDescent="0.3">
      <c r="A34" s="73"/>
      <c r="B34" s="88" t="s">
        <v>211</v>
      </c>
      <c r="C34" s="89" t="s">
        <v>212</v>
      </c>
      <c r="D34" s="75">
        <f>IF(ISNA(VLOOKUP($B34,'[1]1718 enrollment_Rev_Exp by size'!$A$7:H375,3,FALSE)),"",VLOOKUP($B34,'[1]1718 enrollment_Rev_Exp by size'!$A$7:$G$363,3,FALSE))</f>
        <v>1420.9700000000003</v>
      </c>
      <c r="E34" s="76">
        <f>IF(ISNA(VLOOKUP($B34,'[1]1718 enrollment_Rev_Exp by size'!$A$7:I375,5,FALSE)),"",VLOOKUP($B34,'[1]1718 enrollment_Rev_Exp by size'!$A$7:$G$350,5,FALSE))</f>
        <v>19227928.199999999</v>
      </c>
      <c r="F34" s="70">
        <f t="shared" si="97"/>
        <v>19227928.200000007</v>
      </c>
      <c r="G34" s="70">
        <f t="shared" si="98"/>
        <v>0</v>
      </c>
      <c r="H34" s="90">
        <f>IF(ISNA(VLOOKUP($B34,'[1]1718  Exp_Rev Access'!$F$7:$GK$318,3,FALSE)),"",VLOOKUP($B34,'[1]1718  Exp_Rev Access'!$F$7:$GK$318,3,FALSE))</f>
        <v>3221664.81</v>
      </c>
      <c r="I34" s="90">
        <f>IF(ISNA(VLOOKUP($B34,'[1]1718  Exp_Rev Access'!$F$7:$GK$318,4,FALSE)),"",VLOOKUP($B34,'[1]1718  Exp_Rev Access'!$F$7:$GK$318,4,FALSE))</f>
        <v>0.99</v>
      </c>
      <c r="J34" s="90">
        <f>IF(ISNA(VLOOKUP($B34,'[1]1718  Exp_Rev Access'!$F$7:$GK$318,5,FALSE)),"",VLOOKUP($B34,'[1]1718  Exp_Rev Access'!$F$7:$GK$318,5,FALSE))</f>
        <v>3536.89</v>
      </c>
      <c r="K34" s="90">
        <f>IF(ISNA(VLOOKUP($B34,'[1]1718  Exp_Rev Access'!$F$7:$GK$318,6,FALSE)),"-",VLOOKUP($B34,'[1]1718  Exp_Rev Access'!$F$7:$GK$318,6,FALSE))</f>
        <v>842.54</v>
      </c>
      <c r="L34" s="90">
        <f>IF(ISNA(VLOOKUP($B34,'[1]1718  Exp_Rev Access'!$F$7:$GK$318,7,FALSE)),"",VLOOKUP($B34,'[1]1718  Exp_Rev Access'!$F$7:$GK$318,7,FALSE))</f>
        <v>0</v>
      </c>
      <c r="M34" s="90">
        <f>IF(ISNA(VLOOKUP($B34,'[1]1718  Exp_Rev Access'!$F$7:$GK$318,8,FALSE)),"",VLOOKUP($B34,'[1]1718  Exp_Rev Access'!$F$7:$GK$318,8,FALSE))</f>
        <v>0</v>
      </c>
      <c r="N34" s="56">
        <f t="shared" si="99"/>
        <v>3226045.2300000004</v>
      </c>
      <c r="O34" s="91">
        <f t="shared" si="100"/>
        <v>0.16777913857614679</v>
      </c>
      <c r="P34" s="56">
        <f t="shared" si="101"/>
        <v>2270.3119911046679</v>
      </c>
      <c r="Q34" s="90">
        <f>IF(ISNA(VLOOKUP($B34,'[1]1718  Exp_Rev Access'!$F$7:$GK$318,10,FALSE)),"",VLOOKUP($B34,'[1]1718  Exp_Rev Access'!$F$7:$GK$318,10,FALSE))</f>
        <v>27221.33</v>
      </c>
      <c r="R34" s="90">
        <f>IF(ISNA(VLOOKUP($B34,'[1]1718  Exp_Rev Access'!$F$7:$GK$318,11,FALSE)),"",VLOOKUP($B34,'[1]1718  Exp_Rev Access'!$F$7:$GK$318,11,FALSE))</f>
        <v>0</v>
      </c>
      <c r="S34" s="90">
        <f>IF(ISNA(VLOOKUP($B34,'[1]1718  Exp_Rev Access'!$F$7:$GK$318,12,FALSE)),"",VLOOKUP($B34,'[1]1718  Exp_Rev Access'!$F$7:$GK$318,12,FALSE))</f>
        <v>580.79999999999995</v>
      </c>
      <c r="T34" s="90">
        <f>IF(ISNA(VLOOKUP($B34,'[1]1718  Exp_Rev Access'!$F$7:$GK$318,13,FALSE)),"",VLOOKUP($B34,'[1]1718  Exp_Rev Access'!$F$7:$GK$318,13,FALSE))</f>
        <v>0</v>
      </c>
      <c r="U34" s="90">
        <f>IF(ISNA(VLOOKUP($B34,'[1]1718  Exp_Rev Access'!$F$7:$GK$318,14,FALSE)),"",VLOOKUP($B34,'[1]1718  Exp_Rev Access'!$F$7:$GK$318,14,FALSE))</f>
        <v>415</v>
      </c>
      <c r="V34" s="90">
        <f>IF(ISNA(VLOOKUP($B34,'[1]1718  Exp_Rev Access'!$F$7:$GK$318,15,FALSE)),"",VLOOKUP($B34,'[1]1718  Exp_Rev Access'!$F$7:$GK$318,15,FALSE))</f>
        <v>0</v>
      </c>
      <c r="W34" s="90">
        <f>IF(ISNA(VLOOKUP($B34,'[1]1718  Exp_Rev Access'!$F$7:$GK$318,16,FALSE)),"",VLOOKUP($B34,'[1]1718  Exp_Rev Access'!$F$7:$GK$318,16,FALSE))</f>
        <v>0</v>
      </c>
      <c r="X34" s="90">
        <f>IF(ISNA(VLOOKUP($B34,'[1]1718  Exp_Rev Access'!$F$7:$GK$318,17,FALSE)),"",VLOOKUP($B34,'[1]1718  Exp_Rev Access'!$F$7:$GK$318,17,FALSE))</f>
        <v>0</v>
      </c>
      <c r="Y34" s="90">
        <f>IF(ISNA(VLOOKUP($B34,'[1]1718  Exp_Rev Access'!$F$7:$GK$318,18,FALSE)),"",VLOOKUP($B34,'[1]1718  Exp_Rev Access'!$F$7:$GK$318,18,FALSE))</f>
        <v>45140.29</v>
      </c>
      <c r="Z34" s="90">
        <f>IF(ISNA(VLOOKUP($B34,'[1]1718  Exp_Rev Access'!$F$7:$GK$318,19,FALSE)),"",VLOOKUP($B34,'[1]1718  Exp_Rev Access'!$F$7:$GK$318,19,FALSE))</f>
        <v>0</v>
      </c>
      <c r="AA34" s="90">
        <f>IF(ISNA(VLOOKUP($B34,'[1]1718  Exp_Rev Access'!$F$7:$GK$318,20,FALSE)),"",VLOOKUP($B34,'[1]1718  Exp_Rev Access'!$F$7:$GK$318,20,FALSE))</f>
        <v>0</v>
      </c>
      <c r="AB34" s="90">
        <f>IF(ISNA(VLOOKUP($B34,'[1]1718  Exp_Rev Access'!$F$7:$GK$318,21,FALSE)),"",VLOOKUP($B34,'[1]1718  Exp_Rev Access'!$F$7:$GK$318,21,FALSE))</f>
        <v>0</v>
      </c>
      <c r="AC34" s="90">
        <f>IF(ISNA(VLOOKUP($B34,'[1]1718  Exp_Rev Access'!$F$7:$GK$318,22,FALSE)),"",VLOOKUP($B34,'[1]1718  Exp_Rev Access'!$F$7:$GK$318,22,FALSE))</f>
        <v>0</v>
      </c>
      <c r="AD34" s="90">
        <f>IF(ISNA(VLOOKUP($B34,'[1]1718  Exp_Rev Access'!$F$7:$GK$318,23,FALSE)),"",VLOOKUP($B34,'[1]1718  Exp_Rev Access'!$F$7:$GK$318,23,FALSE))</f>
        <v>156078.16</v>
      </c>
      <c r="AE34" s="90">
        <f>IF(ISNA(VLOOKUP($B34,'[1]1718  Exp_Rev Access'!$F$7:$GK$318,24,FALSE)),"",VLOOKUP($B34,'[1]1718  Exp_Rev Access'!$F$7:$GK$318,24,FALSE))</f>
        <v>22798.09</v>
      </c>
      <c r="AF34" s="90">
        <f>IF(ISNA(VLOOKUP($B34,'[1]1718  Exp_Rev Access'!$F$7:$GK$318,25,FALSE)),"",VLOOKUP($B34,'[1]1718  Exp_Rev Access'!$F$7:$GK$318,25,FALSE))</f>
        <v>0</v>
      </c>
      <c r="AG34" s="90">
        <f>IF(ISNA(VLOOKUP($B34,'[1]1718  Exp_Rev Access'!$F$7:$GK$318,26,FALSE)),"",VLOOKUP($B34,'[1]1718  Exp_Rev Access'!$F$7:$GK$318,26,FALSE))</f>
        <v>12566.31</v>
      </c>
      <c r="AH34" s="90">
        <f>IF(ISNA(VLOOKUP($B34,'[1]1718  Exp_Rev Access'!$F$7:$GK$318,27,FALSE)),"",VLOOKUP($B34,'[1]1718  Exp_Rev Access'!$F$7:$GK$318,27,FALSE))</f>
        <v>1527.64</v>
      </c>
      <c r="AI34" s="90">
        <f>IF(ISNA(VLOOKUP($B34,'[1]1718  Exp_Rev Access'!$F$7:$GK$318,28,FALSE)),"",VLOOKUP($B34,'[1]1718  Exp_Rev Access'!$F$7:$GK$318,28,FALSE))</f>
        <v>31152.5</v>
      </c>
      <c r="AJ34" s="90">
        <f>IF(ISNA(VLOOKUP($B34,'[1]1718  Exp_Rev Access'!$F$7:$GK$318,29,FALSE)),"",VLOOKUP($B34,'[1]1718  Exp_Rev Access'!$F$7:$GK$318,29,FALSE))</f>
        <v>50</v>
      </c>
      <c r="AK34" s="90">
        <f>IF(ISNA(VLOOKUP($B34,'[1]1718  Exp_Rev Access'!$F$7:$GK$318,30,FALSE)),"",VLOOKUP($B34,'[1]1718  Exp_Rev Access'!$F$7:$GK$318,30,FALSE))</f>
        <v>78422.13</v>
      </c>
      <c r="AL34" s="90">
        <f>IF(ISNA(VLOOKUP($B34,'[1]1718  Exp_Rev Access'!$F$7:$GK$318,31,FALSE)),"",VLOOKUP($B34,'[1]1718  Exp_Rev Access'!$F$7:$GK$318,31,FALSE))</f>
        <v>0</v>
      </c>
      <c r="AM34" s="56">
        <f t="shared" si="102"/>
        <v>375952.25000000006</v>
      </c>
      <c r="AN34" s="92">
        <f t="shared" si="103"/>
        <v>1.9552405547260159E-2</v>
      </c>
      <c r="AO34" s="71">
        <f t="shared" si="104"/>
        <v>264.57437525070901</v>
      </c>
      <c r="AP34" s="90">
        <f>IF(ISNA(VLOOKUP($B34,'[1]1718  Exp_Rev Access'!$F$7:$GK$318,33,FALSE)),"",VLOOKUP($B34,'[1]1718  Exp_Rev Access'!$F$7:$GK$318,33,FALSE))</f>
        <v>10404236.92</v>
      </c>
      <c r="AQ34" s="90">
        <f>IF(ISNA(VLOOKUP($B34,'[1]1718  Exp_Rev Access'!$F$7:$GK$318,34,FALSE)),"",VLOOKUP($B34,'[1]1718  Exp_Rev Access'!$F$7:$GK$318,34,FALSE))</f>
        <v>135979.92000000001</v>
      </c>
      <c r="AR34" s="90">
        <f>IF(ISNA(VLOOKUP($B34,'[1]1718  Exp_Rev Access'!$F$7:$GK$318,35,FALSE)),"",VLOOKUP($B34,'[1]1718  Exp_Rev Access'!$F$7:$GK$318,35,FALSE))</f>
        <v>0</v>
      </c>
      <c r="AS34" s="90">
        <f>IF(ISNA(VLOOKUP($B34,'[1]1718  Exp_Rev Access'!$F$7:$GK$318,36,FALSE)),"",VLOOKUP($B34,'[1]1718  Exp_Rev Access'!$F$7:$GK$318,36,FALSE))</f>
        <v>0</v>
      </c>
      <c r="AT34" s="90">
        <f>IF(ISNA(VLOOKUP($B34,'[1]1718  Exp_Rev Access'!$F$7:$GK$318,37,FALSE)),"",VLOOKUP($B34,'[1]1718  Exp_Rev Access'!$F$7:$GK$318,37,FALSE))</f>
        <v>0</v>
      </c>
      <c r="AU34" s="56">
        <f t="shared" si="105"/>
        <v>10540216.84</v>
      </c>
      <c r="AV34" s="93">
        <f t="shared" si="106"/>
        <v>0.54817225914126311</v>
      </c>
      <c r="AW34" s="56">
        <f t="shared" si="107"/>
        <v>7417.6209490700003</v>
      </c>
      <c r="AX34" s="90">
        <f>IF(ISNA(VLOOKUP($B34,'[1]1718  Exp_Rev Access'!$F$7:$GK$318,39,FALSE)),"",VLOOKUP($B34,'[1]1718  Exp_Rev Access'!$F$7:$GK$318,39,FALSE))</f>
        <v>0</v>
      </c>
      <c r="AY34" s="90">
        <f>IF(ISNA(VLOOKUP($B34,'[1]1718  Exp_Rev Access'!$F$7:$GK$318,40,FALSE)),"",VLOOKUP($B34,'[1]1718  Exp_Rev Access'!$F$7:$GK$318,40,FALSE))</f>
        <v>908534.92</v>
      </c>
      <c r="AZ34" s="90">
        <f>IF(ISNA(VLOOKUP($B34,'[1]1718  Exp_Rev Access'!$F$7:$GK$318,41,FALSE)),"",VLOOKUP($B34,'[1]1718  Exp_Rev Access'!$F$7:$GK$318,41,FALSE))</f>
        <v>41912.269999999997</v>
      </c>
      <c r="BA34" s="90">
        <f>IF(ISNA(VLOOKUP($B34,'[1]1718  Exp_Rev Access'!$F$7:$GK$318,42,FALSE)),"",VLOOKUP($B34,'[1]1718  Exp_Rev Access'!$F$7:$GK$318,42,FALSE))</f>
        <v>0</v>
      </c>
      <c r="BB34" s="90">
        <f>IF(ISNA(VLOOKUP($B34,'[1]1718  Exp_Rev Access'!$F$7:$GK$318,43,FALSE)),"",VLOOKUP($B34,'[1]1718  Exp_Rev Access'!$F$7:$GK$318,43,FALSE))</f>
        <v>0</v>
      </c>
      <c r="BC34" s="90">
        <f>IF(ISNA(VLOOKUP($B34,'[1]1718  Exp_Rev Access'!$F$7:$GK$318,44,FALSE)),"",VLOOKUP($B34,'[1]1718  Exp_Rev Access'!$F$7:$GK$318,44,FALSE))</f>
        <v>787201.01</v>
      </c>
      <c r="BD34" s="90">
        <f>IF(ISNA(VLOOKUP($B34,'[1]1718  Exp_Rev Access'!$F$7:$GK$318,45,FALSE)),"",VLOOKUP($B34,'[1]1718  Exp_Rev Access'!$F$7:$GK$318,45,FALSE))</f>
        <v>0</v>
      </c>
      <c r="BE34" s="90">
        <f>IF(ISNA(VLOOKUP($B34,'[1]1718  Exp_Rev Access'!$F$7:$GK$318,46,FALSE)),"",VLOOKUP($B34,'[1]1718  Exp_Rev Access'!$F$7:$GK$318,46,FALSE))</f>
        <v>223704.11</v>
      </c>
      <c r="BF34" s="90">
        <f>IF(ISNA(VLOOKUP($B34,'[1]1718  Exp_Rev Access'!$F$7:$GK$318,47,FALSE)),"",VLOOKUP($B34,'[1]1718  Exp_Rev Access'!$F$7:$GK$318,47,FALSE))</f>
        <v>0</v>
      </c>
      <c r="BG34" s="90">
        <f>IF(ISNA(VLOOKUP($B34,'[1]1718  Exp_Rev Access'!$F$7:$GK$318,48,FALSE)),"",VLOOKUP($B34,'[1]1718  Exp_Rev Access'!$F$7:$GK$318,48,FALSE))</f>
        <v>495066.58</v>
      </c>
      <c r="BH34" s="90">
        <f>IF(ISNA(VLOOKUP($B34,'[1]1718  Exp_Rev Access'!$F$7:$GK$318,49,FALSE)),"",VLOOKUP($B34,'[1]1718  Exp_Rev Access'!$F$7:$GK$318,49,FALSE))</f>
        <v>31676.48</v>
      </c>
      <c r="BI34" s="90">
        <f>IF(ISNA(VLOOKUP($B34,'[1]1718  Exp_Rev Access'!$F$7:$GK$318,50,FALSE)),"",VLOOKUP($B34,'[1]1718  Exp_Rev Access'!$F$7:$GK$318,50,FALSE))</f>
        <v>0</v>
      </c>
      <c r="BJ34" s="90">
        <f>IF(ISNA(VLOOKUP($B34,'[1]1718  Exp_Rev Access'!$F$7:$GK$318,51,FALSE)),"",VLOOKUP($B34,'[1]1718  Exp_Rev Access'!$F$7:$GK$318,51,FALSE))</f>
        <v>15320.85</v>
      </c>
      <c r="BK34" s="90">
        <f>IF(ISNA(VLOOKUP($B34,'[1]1718  Exp_Rev Access'!$F$7:$GK$318,52,FALSE)),"",VLOOKUP($B34,'[1]1718  Exp_Rev Access'!$F$7:$GK$318,52,FALSE))</f>
        <v>711612.13</v>
      </c>
      <c r="BL34" s="90">
        <f>IF(ISNA(VLOOKUP($B34,'[1]1718  Exp_Rev Access'!$F$7:$GK$318,53,FALSE)),"",VLOOKUP($B34,'[1]1718  Exp_Rev Access'!$F$7:$GK$318,53,FALSE))</f>
        <v>0</v>
      </c>
      <c r="BM34" s="90">
        <f>IF(ISNA(VLOOKUP($B34,'[1]1718  Exp_Rev Access'!$F$7:$GK$318,54,FALSE)),"",VLOOKUP($B34,'[1]1718  Exp_Rev Access'!$F$7:$GK$318,54,FALSE))</f>
        <v>0</v>
      </c>
      <c r="BN34" s="90">
        <f>IF(ISNA(VLOOKUP($B34,'[1]1718  Exp_Rev Access'!$F$7:$GK$318,55,FALSE)),"",VLOOKUP($B34,'[1]1718  Exp_Rev Access'!$F$7:$GK$318,55,FALSE))</f>
        <v>0</v>
      </c>
      <c r="BO34" s="90">
        <f>IF(ISNA(VLOOKUP($B34,'[1]1718  Exp_Rev Access'!$F$7:$GK$318,56,FALSE)),"",VLOOKUP($B34,'[1]1718  Exp_Rev Access'!$F$7:$GK$318,56,FALSE))</f>
        <v>0</v>
      </c>
      <c r="BP34" s="90">
        <f>IF(ISNA(VLOOKUP($B34,'[1]1718  Exp_Rev Access'!$F$7:$GK$318,57,FALSE)),"",VLOOKUP($B34,'[1]1718  Exp_Rev Access'!$F$7:$GK$318,57,FALSE))</f>
        <v>0</v>
      </c>
      <c r="BQ34" s="90">
        <f>IF(ISNA(VLOOKUP($B34,'[1]1718  Exp_Rev Access'!$F$7:$GK$318,58,FALSE)),"",VLOOKUP($B34,'[1]1718  Exp_Rev Access'!$F$7:$GK$318,58,FALSE))</f>
        <v>0</v>
      </c>
      <c r="BR34" s="90">
        <f>IF(ISNA(VLOOKUP($B34,'[1]1718  Exp_Rev Access'!$F$7:$GK$318,59,FALSE)),"",VLOOKUP($B34,'[1]1718  Exp_Rev Access'!$F$7:$GK$318,59,FALSE))</f>
        <v>0</v>
      </c>
      <c r="BS34" s="90">
        <f>IF(ISNA(VLOOKUP($B34,'[1]1718  Exp_Rev Access'!$F$7:$GK$318,60,FALSE)),"",VLOOKUP($B34,'[1]1718  Exp_Rev Access'!$F$7:$GK$318,60,FALSE))</f>
        <v>0</v>
      </c>
      <c r="BT34" s="90">
        <f>IF(ISNA(VLOOKUP($B34,'[1]1718  Exp_Rev Access'!$F$7:$GK$318,61,FALSE)),"",VLOOKUP($B34,'[1]1718  Exp_Rev Access'!$F$7:$GK$318,61,FALSE))</f>
        <v>0</v>
      </c>
      <c r="BU34" s="90">
        <f>IF(ISNA(VLOOKUP($B34,'[1]1718  Exp_Rev Access'!$F$7:$GK$318,62,FALSE)),"",VLOOKUP($B34,'[1]1718  Exp_Rev Access'!$F$7:$GK$318,62,FALSE))</f>
        <v>0</v>
      </c>
      <c r="BV34" s="56">
        <f t="shared" si="35"/>
        <v>3215028.35</v>
      </c>
      <c r="BW34" s="92">
        <f t="shared" si="113"/>
        <v>0.16720617617034789</v>
      </c>
      <c r="BX34" s="71">
        <f t="shared" si="114"/>
        <v>2262.5589210187404</v>
      </c>
      <c r="BY34" s="90">
        <f>IF(ISNA(VLOOKUP($B34,'[1]1718  Exp_Rev Access'!$F$7:$GK$318,64,FALSE)),"",VLOOKUP($B34,'[1]1718  Exp_Rev Access'!$F$7:$GK$318,64,FALSE))</f>
        <v>0</v>
      </c>
      <c r="BZ34" s="90">
        <f>IF(ISNA(VLOOKUP($B34,'[1]1718  Exp_Rev Access'!$F$7:$GK$318,65,FALSE)),"",VLOOKUP($B34,'[1]1718  Exp_Rev Access'!$F$7:$GK$318,65,FALSE))</f>
        <v>0</v>
      </c>
      <c r="CA34" s="90">
        <f>IF(ISNA(VLOOKUP($B34,'[1]1718  Exp_Rev Access'!$F$7:$GK$318,66,FALSE)),"",VLOOKUP($B34,'[1]1718  Exp_Rev Access'!$F$7:$GK$318,66,FALSE))</f>
        <v>0</v>
      </c>
      <c r="CB34" s="90">
        <f>IF(ISNA(VLOOKUP($B34,'[1]1718  Exp_Rev Access'!$F$7:$GK$318,67,FALSE)),"",VLOOKUP($B34,'[1]1718  Exp_Rev Access'!$F$7:$GK$318,67,FALSE))</f>
        <v>0</v>
      </c>
      <c r="CC34" s="90">
        <f>IF(ISNA(VLOOKUP($B34,'[1]1718  Exp_Rev Access'!$F$7:$GK$318,68,FALSE)),"",VLOOKUP($B34,'[1]1718  Exp_Rev Access'!$F$7:$GK$318,68,FALSE))</f>
        <v>62604.01</v>
      </c>
      <c r="CD34" s="90">
        <f>IF(ISNA(VLOOKUP($B34,'[1]1718  Exp_Rev Access'!$F$7:$GK$318,69,FALSE)),"",VLOOKUP($B34,'[1]1718  Exp_Rev Access'!$F$7:$GK$318,69,FALSE))</f>
        <v>0</v>
      </c>
      <c r="CE34" s="56">
        <f t="shared" si="36"/>
        <v>62604.01</v>
      </c>
      <c r="CF34" s="92">
        <f t="shared" si="25"/>
        <v>3.2558895242806246E-3</v>
      </c>
      <c r="CG34" s="78">
        <f t="shared" si="46"/>
        <v>44.05723555036348</v>
      </c>
      <c r="CH34" s="90">
        <f>IF(ISNA(VLOOKUP($B34,'[1]1718  Exp_Rev Access'!$F$7:$GK$318,$CH$2,FALSE)),"",VLOOKUP($B34,'[1]1718  Exp_Rev Access'!$F$7:$GK$318,$CH$2,FALSE))</f>
        <v>0</v>
      </c>
      <c r="CI34" s="90">
        <f>IF(ISNA(VLOOKUP($B34,'[1]1718  Exp_Rev Access'!$F$7:$GK$318,$CI$2,FALSE)),"",VLOOKUP($B34,'[1]1718  Exp_Rev Access'!$F$7:$GK$318,$CI$2,FALSE))</f>
        <v>0</v>
      </c>
      <c r="CJ34" s="90">
        <f>IF(ISNA(VLOOKUP($B34,'[1]1718  Exp_Rev Access'!$F$7:$GK$318,$CJ$2,FALSE)),"",VLOOKUP($B34,'[1]1718  Exp_Rev Access'!$F$7:$GK$318,$CJ$2,FALSE))</f>
        <v>0</v>
      </c>
      <c r="CK34" s="90">
        <f>IF(ISNA(VLOOKUP($B34,'[1]1718  Exp_Rev Access'!$F$7:$GK$318,$CK$2,FALSE)),"",VLOOKUP($B34,'[1]1718  Exp_Rev Access'!$F$7:$GK$318,$CK$2,FALSE))</f>
        <v>0</v>
      </c>
      <c r="CL34" s="90">
        <f>IF(ISNA(VLOOKUP($B34,'[1]1718  Exp_Rev Access'!$F$7:$GK$318,$CL$2,FALSE)),"",VLOOKUP($B34,'[1]1718  Exp_Rev Access'!$F$7:$GK$318,$CL$2,FALSE))</f>
        <v>0</v>
      </c>
      <c r="CM34" s="90">
        <f>IF(ISNA(VLOOKUP($B34,'[1]1718  Exp_Rev Access'!$F$7:$GK$318,$CM$2,FALSE)),"",VLOOKUP($B34,'[1]1718  Exp_Rev Access'!$F$7:$GK$318,$CM$2,FALSE))</f>
        <v>0</v>
      </c>
      <c r="CN34" s="90">
        <f>IF(ISNA(VLOOKUP($B34,'[1]1718  Exp_Rev Access'!$F$7:$GK$318,$CN$2,FALSE)),"",VLOOKUP($B34,'[1]1718  Exp_Rev Access'!$F$7:$GK$318,$CN$2,FALSE))</f>
        <v>0</v>
      </c>
      <c r="CO34" s="90">
        <f>IF(ISNA(VLOOKUP($B34,'[1]1718  Exp_Rev Access'!$F$7:$GK$318,$CO$2,FALSE)),"",VLOOKUP($B34,'[1]1718  Exp_Rev Access'!$F$7:$GK$318,$CO$2,FALSE))</f>
        <v>0</v>
      </c>
      <c r="CP34" s="90">
        <f>IF(ISNA(VLOOKUP($B34,'[1]1718  Exp_Rev Access'!$F$7:$GK$318,$CP$2,FALSE)),"",VLOOKUP($B34,'[1]1718  Exp_Rev Access'!$F$7:$GK$318,$CP$2,FALSE))</f>
        <v>0</v>
      </c>
      <c r="CQ34" s="90">
        <f>IF(ISNA(VLOOKUP($B34,'[1]1718  Exp_Rev Access'!$F$7:$GK$318,$CQ$2,FALSE)),"",VLOOKUP($B34,'[1]1718  Exp_Rev Access'!$F$7:$GK$318,$CQ$2,FALSE))</f>
        <v>272418.18</v>
      </c>
      <c r="CR34" s="90">
        <f>IF(ISNA(VLOOKUP($B34,'[1]1718  Exp_Rev Access'!$F$7:$GK$318,$CR$2,FALSE)),"",VLOOKUP($B34,'[1]1718  Exp_Rev Access'!$F$7:$GK$318,$CR$2,FALSE))</f>
        <v>0</v>
      </c>
      <c r="CS34" s="90">
        <f>IF(ISNA(VLOOKUP($B34,'[1]1718  Exp_Rev Access'!$F$7:$GK$318,$CS$2,FALSE)),"",VLOOKUP($B34,'[1]1718  Exp_Rev Access'!$F$7:$GK$318,$CS$2,FALSE))</f>
        <v>10737</v>
      </c>
      <c r="CT34" s="90">
        <f>IF(ISNA(VLOOKUP($B34,'[1]1718  Exp_Rev Access'!$F$7:$GK$318,$CT$2,FALSE)),"",VLOOKUP($B34,'[1]1718  Exp_Rev Access'!$F$7:$GK$318,$CT$2,FALSE))</f>
        <v>0</v>
      </c>
      <c r="CU34" s="90">
        <f>IF(ISNA(VLOOKUP($B34,'[1]1718  Exp_Rev Access'!$F$7:$GK$318,$CU$2,FALSE)),"",VLOOKUP($B34,'[1]1718  Exp_Rev Access'!$F$7:$GK$318,$CU$2,FALSE))</f>
        <v>344373.64</v>
      </c>
      <c r="CV34" s="90">
        <f>IF(ISNA(VLOOKUP($B34,'[1]1718  Exp_Rev Access'!$F$7:$GK$318,$CV$2,FALSE)),"",VLOOKUP($B34,'[1]1718  Exp_Rev Access'!$F$7:$GK$318,$CV$2,FALSE))</f>
        <v>219919.35999999999</v>
      </c>
      <c r="CW34" s="90">
        <f>IF(ISNA(VLOOKUP($B34,'[1]1718  Exp_Rev Access'!$F$7:$GK$318,$CW$2,FALSE)),"",VLOOKUP($B34,'[1]1718  Exp_Rev Access'!$F$7:$GK$318,$CW$2,FALSE))</f>
        <v>75142.81</v>
      </c>
      <c r="CX34" s="90">
        <f>IF(ISNA(VLOOKUP($B34,'[1]1718  Exp_Rev Access'!$F$7:$GK$318,$CX$2,FALSE)),"",VLOOKUP($B34,'[1]1718  Exp_Rev Access'!$F$7:$GK$318,$CX$2,FALSE))</f>
        <v>0</v>
      </c>
      <c r="CY34" s="90">
        <f>IF(ISNA(VLOOKUP($B34,'[1]1718  Exp_Rev Access'!$F$7:$GK$318,$CY$2,FALSE)),"",VLOOKUP($B34,'[1]1718  Exp_Rev Access'!$F$7:$GK$318,$CY$2,FALSE))</f>
        <v>0</v>
      </c>
      <c r="CZ34" s="90">
        <f>IF(ISNA(VLOOKUP($B34,'[1]1718  Exp_Rev Access'!$F$7:$GK$318,$CZ$2,FALSE)),"",VLOOKUP($B34,'[1]1718  Exp_Rev Access'!$F$7:$GK$318,$CZ$2,FALSE))</f>
        <v>0</v>
      </c>
      <c r="DA34" s="90">
        <f>IF(ISNA(VLOOKUP($B34,'[1]1718  Exp_Rev Access'!$F$7:$GK$318,$DA$2,FALSE)),"",VLOOKUP($B34,'[1]1718  Exp_Rev Access'!$F$7:$GK$318,$DA$2,FALSE))</f>
        <v>0</v>
      </c>
      <c r="DB34" s="90">
        <f>IF(ISNA(VLOOKUP($B34,'[1]1718  Exp_Rev Access'!$F$7:$GK$318,$DB$2,FALSE)),"",VLOOKUP($B34,'[1]1718  Exp_Rev Access'!$F$7:$GK$318,$DB$2,FALSE))</f>
        <v>58674</v>
      </c>
      <c r="DC34" s="90">
        <f>IF(ISNA(VLOOKUP($B34,'[1]1718  Exp_Rev Access'!$F$7:$GK$318,$DC$2,FALSE)),"",VLOOKUP($B34,'[1]1718  Exp_Rev Access'!$F$7:$GK$318,$DC$2,FALSE))</f>
        <v>0</v>
      </c>
      <c r="DD34" s="90">
        <f>IF(ISNA(VLOOKUP($B34,'[1]1718  Exp_Rev Access'!$F$7:$GK$318,$DD$2,FALSE)),"",VLOOKUP($B34,'[1]1718  Exp_Rev Access'!$F$7:$GK$318,$DD$2,FALSE))</f>
        <v>0</v>
      </c>
      <c r="DE34" s="90">
        <f>IF(ISNA(VLOOKUP($B34,'[1]1718  Exp_Rev Access'!$F$7:$GK$318,$DE$2,FALSE)),"",VLOOKUP($B34,'[1]1718  Exp_Rev Access'!$F$7:$GK$318,$DE$2,FALSE))</f>
        <v>0</v>
      </c>
      <c r="DF34" s="90">
        <f>IF(ISNA(VLOOKUP($B34,'[1]1718  Exp_Rev Access'!$F$7:$GK$318,$DF$2,FALSE)),"",VLOOKUP($B34,'[1]1718  Exp_Rev Access'!$F$7:$GK$318,$DF$2,FALSE))</f>
        <v>0</v>
      </c>
      <c r="DG34" s="90">
        <f>IF(ISNA(VLOOKUP($B34,'[1]1718  Exp_Rev Access'!$F$7:$GK$318,$DG$2,FALSE)),"",VLOOKUP($B34,'[1]1718  Exp_Rev Access'!$F$7:$GK$318,$DG$2,FALSE))</f>
        <v>0</v>
      </c>
      <c r="DH34" s="90">
        <f>IF(ISNA(VLOOKUP($B34,'[1]1718  Exp_Rev Access'!$F$7:$GK$318,$DH$2,FALSE)),"",VLOOKUP($B34,'[1]1718  Exp_Rev Access'!$F$7:$GK$318,$DH$2,FALSE))</f>
        <v>0</v>
      </c>
      <c r="DI34" s="90">
        <f>IF(ISNA(VLOOKUP($B34,'[1]1718  Exp_Rev Access'!$F$7:$GK$318,$DI$2,FALSE)),"",VLOOKUP($B34,'[1]1718  Exp_Rev Access'!$F$7:$GK$318,$DI$2,FALSE))</f>
        <v>530445.31000000006</v>
      </c>
      <c r="DJ34" s="90">
        <f>IF(ISNA(VLOOKUP($B34,'[1]1718  Exp_Rev Access'!$F$7:$GK$318,$DJ$2,FALSE)),"",VLOOKUP($B34,'[1]1718  Exp_Rev Access'!$F$7:$GK$318,$DJ$2,FALSE))</f>
        <v>0</v>
      </c>
      <c r="DK34" s="90">
        <f>IF(ISNA(VLOOKUP($B34,'[1]1718  Exp_Rev Access'!$F$7:$GK$318,$DK$2,FALSE)),"",VLOOKUP($B34,'[1]1718  Exp_Rev Access'!$F$7:$GK$318,$DK$2,FALSE))</f>
        <v>0</v>
      </c>
      <c r="DL34" s="90">
        <f>IF(ISNA(VLOOKUP($B34,'[1]1718  Exp_Rev Access'!$F$7:$GK$318,$DL$2,FALSE)),"",VLOOKUP($B34,'[1]1718  Exp_Rev Access'!$F$7:$GK$318,$DL$2,FALSE))</f>
        <v>0</v>
      </c>
      <c r="DM34" s="90">
        <f>IF(ISNA(VLOOKUP($B34,'[1]1718  Exp_Rev Access'!$F$7:$GK$318,$DM$2,FALSE)),"",VLOOKUP($B34,'[1]1718  Exp_Rev Access'!$F$7:$GK$318,$DM$2,FALSE))</f>
        <v>0</v>
      </c>
      <c r="DN34" s="90">
        <f>IF(ISNA(VLOOKUP($B34,'[1]1718  Exp_Rev Access'!$F$7:$GK$318,$DN$2,FALSE)),"",VLOOKUP($B34,'[1]1718  Exp_Rev Access'!$F$7:$GK$318,$DN$2,FALSE))</f>
        <v>0</v>
      </c>
      <c r="DO34" s="90">
        <f>IF(ISNA(VLOOKUP($B34,'[1]1718  Exp_Rev Access'!$F$7:$GK$318,$DO$2,FALSE)),"",VLOOKUP($B34,'[1]1718  Exp_Rev Access'!$F$7:$GK$318,$DO$2,FALSE))</f>
        <v>0</v>
      </c>
      <c r="DP34" s="90">
        <f>IF(ISNA(VLOOKUP($B34,'[1]1718  Exp_Rev Access'!$F$7:$GK$318,$DP$2,FALSE)),"",VLOOKUP($B34,'[1]1718  Exp_Rev Access'!$F$7:$GK$318,$DP$2,FALSE))</f>
        <v>0</v>
      </c>
      <c r="DQ34" s="90">
        <f>IF(ISNA(VLOOKUP($B34,'[1]1718  Exp_Rev Access'!$F$7:$GK$318,$DQ$2,FALSE)),"",VLOOKUP($B34,'[1]1718  Exp_Rev Access'!$F$7:$GK$318,$DQ$2,FALSE))</f>
        <v>0</v>
      </c>
      <c r="DR34" s="90">
        <f>IF(ISNA(VLOOKUP($B34,'[1]1718  Exp_Rev Access'!$F$7:$GK$318,$DR$2,FALSE)),"",VLOOKUP($B34,'[1]1718  Exp_Rev Access'!$F$7:$GK$318,$DR$2,FALSE))</f>
        <v>0</v>
      </c>
      <c r="DS34" s="90">
        <f>IF(ISNA(VLOOKUP($B34,'[1]1718  Exp_Rev Access'!$F$7:$GK$318,$DS$2,FALSE)),"",VLOOKUP($B34,'[1]1718  Exp_Rev Access'!$F$7:$GK$318,$DS$2,FALSE))</f>
        <v>0</v>
      </c>
      <c r="DT34" s="90">
        <f>IF(ISNA(VLOOKUP($B34,'[1]1718  Exp_Rev Access'!$F$7:$GK$318,$DT$2,FALSE)),"",VLOOKUP($B34,'[1]1718  Exp_Rev Access'!$F$7:$GK$318,$DT$2,FALSE))</f>
        <v>0</v>
      </c>
      <c r="DU34" s="90">
        <f>IF(ISNA(VLOOKUP($B34,'[1]1718  Exp_Rev Access'!$F$7:$GK$318,$DU$2,FALSE)),"",VLOOKUP($B34,'[1]1718  Exp_Rev Access'!$F$7:$GK$318,$DU$2,FALSE))</f>
        <v>0</v>
      </c>
      <c r="DV34" s="90">
        <f>IF(ISNA(VLOOKUP($B34,'[1]1718  Exp_Rev Access'!$F$7:$GK$318,$DV$2,FALSE)),"",VLOOKUP($B34,'[1]1718  Exp_Rev Access'!$F$7:$GK$318,$DV$2,FALSE))</f>
        <v>0</v>
      </c>
      <c r="DW34" s="90">
        <f>IF(ISNA(VLOOKUP($B34,'[1]1718  Exp_Rev Access'!$F$7:$GK$318,$DW$2,FALSE)),"",VLOOKUP($B34,'[1]1718  Exp_Rev Access'!$F$7:$GK$318,$DW$2,FALSE))</f>
        <v>0</v>
      </c>
      <c r="DX34" s="90">
        <f>IF(ISNA(VLOOKUP($B34,'[1]1718  Exp_Rev Access'!$F$7:$GK$318,$DX$2,FALSE)),"",VLOOKUP($B34,'[1]1718  Exp_Rev Access'!$F$7:$GK$318,$DX$2,FALSE))</f>
        <v>0</v>
      </c>
      <c r="DY34" s="90">
        <f>IF(ISNA(VLOOKUP($B34,'[1]1718  Exp_Rev Access'!$F$7:$GK$318,$DY$2,FALSE)),"",VLOOKUP($B34,'[1]1718  Exp_Rev Access'!$F$7:$GK$318,$DY$2,FALSE))</f>
        <v>0</v>
      </c>
      <c r="DZ34" s="90">
        <f>IF(ISNA(VLOOKUP($B34,'[1]1718  Exp_Rev Access'!$F$7:$GK$318,$DZ$2,FALSE)),"",VLOOKUP($B34,'[1]1718  Exp_Rev Access'!$F$7:$GK$318,$DZ$2,FALSE))</f>
        <v>0</v>
      </c>
      <c r="EA34" s="90">
        <f>IF(ISNA(VLOOKUP($B34,'[1]1718  Exp_Rev Access'!$F$7:$GK$318,$EA$2,FALSE)),"",VLOOKUP($B34,'[1]1718  Exp_Rev Access'!$F$7:$GK$318,$EA$2,FALSE))</f>
        <v>0</v>
      </c>
      <c r="EB34" s="90">
        <f>IF(ISNA(VLOOKUP($B34,'[1]1718  Exp_Rev Access'!$F$7:$GK$318,$EB$2,FALSE)),"",VLOOKUP($B34,'[1]1718  Exp_Rev Access'!$F$7:$GK$318,$EB$2,FALSE))</f>
        <v>0</v>
      </c>
      <c r="EC34" s="90">
        <f>IF(ISNA(VLOOKUP($B34,'[1]1718  Exp_Rev Access'!$F$7:$GK$318,$EC$2,FALSE)),"",VLOOKUP($B34,'[1]1718  Exp_Rev Access'!$F$7:$GK$318,$EC$2,FALSE))</f>
        <v>0</v>
      </c>
      <c r="ED34" s="90">
        <f>IF(ISNA(VLOOKUP($B34,'[1]1718  Exp_Rev Access'!$F$7:$GK$318,$ED$2,FALSE)),"",VLOOKUP($B34,'[1]1718  Exp_Rev Access'!$F$7:$GK$318,$ED$2,FALSE))</f>
        <v>0</v>
      </c>
      <c r="EE34" s="90">
        <f>IF(ISNA(VLOOKUP($B34,'[1]1718  Exp_Rev Access'!$F$7:$GK$318,$EE$2,FALSE)),"",VLOOKUP($B34,'[1]1718  Exp_Rev Access'!$F$7:$GK$318,$EE$2,FALSE))</f>
        <v>0</v>
      </c>
      <c r="EF34" s="90">
        <f>IF(ISNA(VLOOKUP($B34,'[1]1718  Exp_Rev Access'!$F$7:$GK$318,$EF$2,FALSE)),"",VLOOKUP($B34,'[1]1718  Exp_Rev Access'!$F$7:$GK$318,$EF$2,FALSE))</f>
        <v>0</v>
      </c>
      <c r="EG34" s="90">
        <f>IF(ISNA(VLOOKUP($B34,'[1]1718  Exp_Rev Access'!$F$7:$GK$318,$EG$2,FALSE)),"",VLOOKUP($B34,'[1]1718  Exp_Rev Access'!$F$7:$GK$318,$EG$2,FALSE))</f>
        <v>0</v>
      </c>
      <c r="EH34" s="90">
        <f>IF(ISNA(VLOOKUP($B34,'[1]1718  Exp_Rev Access'!$F$7:$GK$318,$EH$2,FALSE)),"",VLOOKUP($B34,'[1]1718  Exp_Rev Access'!$F$7:$GK$318,$EH$2,FALSE))</f>
        <v>0</v>
      </c>
      <c r="EI34" s="90">
        <f>IF(ISNA(VLOOKUP($B34,'[1]1718  Exp_Rev Access'!$F$7:$GK$318,$EI$2,FALSE)),"",VLOOKUP($B34,'[1]1718  Exp_Rev Access'!$F$7:$GK$318,$EI$2,FALSE))</f>
        <v>0</v>
      </c>
      <c r="EJ34" s="90">
        <f>IF(ISNA(VLOOKUP($B34,'[1]1718  Exp_Rev Access'!$F$7:$GK$318,$EJ$2,FALSE)),"",VLOOKUP($B34,'[1]1718  Exp_Rev Access'!$F$7:$GK$318,$EJ$2,FALSE))</f>
        <v>0</v>
      </c>
      <c r="EK34" s="90">
        <f>IF(ISNA(VLOOKUP($B34,'[1]1718  Exp_Rev Access'!$F$7:$GK$318,$EK$2,FALSE)),"",VLOOKUP($B34,'[1]1718  Exp_Rev Access'!$F$7:$GK$318,$EK$2,FALSE))</f>
        <v>0</v>
      </c>
      <c r="EL34" s="90">
        <f>IF(ISNA(VLOOKUP($B34,'[1]1718  Exp_Rev Access'!$F$7:$GK$318,$EL$2,FALSE)),"",VLOOKUP($B34,'[1]1718  Exp_Rev Access'!$F$7:$GK$318,$EL$2,FALSE))</f>
        <v>0</v>
      </c>
      <c r="EM34" s="90">
        <f>IF(ISNA(VLOOKUP($B34,'[1]1718  Exp_Rev Access'!$F$7:$GK$318,$EM$2,FALSE)),"",VLOOKUP($B34,'[1]1718  Exp_Rev Access'!$F$7:$GK$318,$EM$2,FALSE))</f>
        <v>0</v>
      </c>
      <c r="EN34" s="90">
        <f>IF(ISNA(VLOOKUP($B34,'[1]1718  Exp_Rev Access'!$F$7:$GK$318,$EN$2,FALSE)),"",VLOOKUP($B34,'[1]1718  Exp_Rev Access'!$F$7:$GK$318,$EN$2,FALSE))</f>
        <v>0</v>
      </c>
      <c r="EO34" s="90">
        <f>IF(ISNA(VLOOKUP($B34,'[1]1718  Exp_Rev Access'!$F$7:$GK$318,$EO$2,FALSE)),"",VLOOKUP($B34,'[1]1718  Exp_Rev Access'!$F$7:$GK$318,$EO$2,FALSE))</f>
        <v>0</v>
      </c>
      <c r="EP34" s="90">
        <f>IF(ISNA(VLOOKUP($B34,'[1]1718  Exp_Rev Access'!$F$7:$GK$318,$EP$2,FALSE)),"",VLOOKUP($B34,'[1]1718  Exp_Rev Access'!$F$7:$GK$318,$EP$2,FALSE))</f>
        <v>0</v>
      </c>
      <c r="EQ34" s="90">
        <f>IF(ISNA(VLOOKUP($B34,'[1]1718  Exp_Rev Access'!$F$7:$GK$318,$EQ$2,FALSE)),"",VLOOKUP($B34,'[1]1718  Exp_Rev Access'!$F$7:$GK$318,$EQ$2,FALSE))</f>
        <v>0</v>
      </c>
      <c r="ER34" s="90">
        <f>IF(ISNA(VLOOKUP($B34,'[1]1718  Exp_Rev Access'!$F$7:$GK$318,$ER$2,FALSE)),"",VLOOKUP($B34,'[1]1718  Exp_Rev Access'!$F$7:$GK$318,$ER$2,FALSE))</f>
        <v>0</v>
      </c>
      <c r="ES34" s="90">
        <f>IF(ISNA(VLOOKUP($B34,'[1]1718  Exp_Rev Access'!$F$7:$GK$318,$ES$2,FALSE)),"",VLOOKUP($B34,'[1]1718  Exp_Rev Access'!$F$7:$GK$318,$ES$2,FALSE))</f>
        <v>0</v>
      </c>
      <c r="ET34" s="90">
        <f>IF(ISNA(VLOOKUP($B34,'[1]1718  Exp_Rev Access'!$F$7:$GK$318,$ET$2,FALSE)),"",VLOOKUP($B34,'[1]1718  Exp_Rev Access'!$F$7:$GK$318,$ET$2,FALSE))</f>
        <v>0</v>
      </c>
      <c r="EU34" s="90">
        <f>IF(ISNA(VLOOKUP($B34,'[1]1718  Exp_Rev Access'!$F$7:$GK$318,$EU$2,FALSE)),"",VLOOKUP($B34,'[1]1718  Exp_Rev Access'!$F$7:$GK$318,$EU$2,FALSE))</f>
        <v>0</v>
      </c>
      <c r="EV34" s="90">
        <f>IF(ISNA(VLOOKUP($B34,'[1]1718  Exp_Rev Access'!$F$7:$GK$318,$EV$2,FALSE)),"",VLOOKUP($B34,'[1]1718  Exp_Rev Access'!$F$7:$GK$318,$EV$2,FALSE))</f>
        <v>0</v>
      </c>
      <c r="EW34" s="90">
        <f>IF(ISNA(VLOOKUP($B34,'[1]1718  Exp_Rev Access'!$F$7:$GK$318,$EW$2,FALSE)),"",VLOOKUP($B34,'[1]1718  Exp_Rev Access'!$F$7:$GK$318,$EW$2,FALSE))</f>
        <v>0</v>
      </c>
      <c r="EX34" s="90">
        <f>IF(ISNA(VLOOKUP($B34,'[1]1718  Exp_Rev Access'!$F$7:$GK$318,$EX$2,FALSE)),"",VLOOKUP($B34,'[1]1718  Exp_Rev Access'!$F$7:$GK$318,$EX$2,FALSE))</f>
        <v>0</v>
      </c>
      <c r="EY34" s="90">
        <f>IF(ISNA(VLOOKUP($B34,'[1]1718  Exp_Rev Access'!$F$7:$GK$318,$EY$2,FALSE)),"",VLOOKUP($B34,'[1]1718  Exp_Rev Access'!$F$7:$GK$318,$EY$2,FALSE))</f>
        <v>0</v>
      </c>
      <c r="EZ34" s="90">
        <f>IF(ISNA(VLOOKUP($B34,'[1]1718  Exp_Rev Access'!$F$7:$GK$318,$EZ$2,FALSE)),"",VLOOKUP($B34,'[1]1718  Exp_Rev Access'!$F$7:$GK$318,$EZ$2,FALSE))</f>
        <v>0</v>
      </c>
      <c r="FA34" s="90">
        <f>IF(ISNA(VLOOKUP($B34,'[1]1718  Exp_Rev Access'!$F$7:$GK$318,$FA$2,FALSE)),"",VLOOKUP($B34,'[1]1718  Exp_Rev Access'!$F$7:$GK$318,$FA$2,FALSE))</f>
        <v>0</v>
      </c>
      <c r="FB34" s="90">
        <f>IF(ISNA(VLOOKUP($B34,'[1]1718  Exp_Rev Access'!$F$7:$GK$318,$FB$2,FALSE)),"",VLOOKUP($B34,'[1]1718  Exp_Rev Access'!$F$7:$GK$318,$FB$2,FALSE))</f>
        <v>0</v>
      </c>
      <c r="FC34" s="90">
        <f>IF(ISNA(VLOOKUP($B34,'[1]1718  Exp_Rev Access'!$F$7:$GK$318,$FC$2,FALSE)),"",VLOOKUP($B34,'[1]1718  Exp_Rev Access'!$F$7:$GK$318,$FC$2,FALSE))</f>
        <v>0</v>
      </c>
      <c r="FD34" s="90">
        <f>IF(ISNA(VLOOKUP($B34,'[1]1718  Exp_Rev Access'!$F$7:$GK$318,$FD$2,FALSE)),"",VLOOKUP($B34,'[1]1718  Exp_Rev Access'!$F$7:$GK$318,$FD$2,FALSE))</f>
        <v>0</v>
      </c>
      <c r="FE34" s="90">
        <f>IF(ISNA(VLOOKUP($B34,'[1]1718  Exp_Rev Access'!$F$7:$GK$318,$FE$2,FALSE)),"",VLOOKUP($B34,'[1]1718  Exp_Rev Access'!$F$7:$GK$318,$FE$2,FALSE))</f>
        <v>0</v>
      </c>
      <c r="FF34" s="90">
        <f>IF(ISNA(VLOOKUP($B34,'[1]1718  Exp_Rev Access'!$F$7:$GK$318,$FF$2,FALSE)),"",VLOOKUP($B34,'[1]1718  Exp_Rev Access'!$F$7:$GK$318,$FF$2,FALSE))</f>
        <v>0</v>
      </c>
      <c r="FG34" s="90">
        <f>IF(ISNA(VLOOKUP($B34,'[1]1718  Exp_Rev Access'!$F$7:$GK$318,$FG$2,FALSE)),"",VLOOKUP($B34,'[1]1718  Exp_Rev Access'!$F$7:$GK$318,$FG$2,FALSE))</f>
        <v>0</v>
      </c>
      <c r="FH34" s="90">
        <f>IF(ISNA(VLOOKUP($B34,'[1]1718  Exp_Rev Access'!$F$7:$GK$318,$FH$2,FALSE)),"",VLOOKUP($B34,'[1]1718  Exp_Rev Access'!$F$7:$GK$318,$FH$2,FALSE))</f>
        <v>0</v>
      </c>
      <c r="FI34" s="90">
        <f>IF(ISNA(VLOOKUP($B34,'[1]1718  Exp_Rev Access'!$F$7:$GK$318,$FI$2,FALSE)),"",VLOOKUP($B34,'[1]1718  Exp_Rev Access'!$F$7:$GK$318,$FI$2,FALSE))</f>
        <v>0</v>
      </c>
      <c r="FJ34" s="90">
        <f>IF(ISNA(VLOOKUP($B34,'[1]1718  Exp_Rev Access'!$F$7:$GK$318,$FJ$2,FALSE)),"",VLOOKUP($B34,'[1]1718  Exp_Rev Access'!$F$7:$GK$318,$FJ$2,FALSE))</f>
        <v>0</v>
      </c>
      <c r="FK34" s="90">
        <f>IF(ISNA(VLOOKUP($B34,'[1]1718  Exp_Rev Access'!$F$7:$GK$318,$FK$2,FALSE)),"",VLOOKUP($B34,'[1]1718  Exp_Rev Access'!$F$7:$GK$318,$FK$2,FALSE))</f>
        <v>0</v>
      </c>
      <c r="FL34" s="90">
        <f>IF(ISNA(VLOOKUP($B34,'[1]1718  Exp_Rev Access'!$F$7:$GK$318,$FL$2,FALSE)),"",VLOOKUP($B34,'[1]1718  Exp_Rev Access'!$F$7:$GK$318,$FL$2,FALSE))</f>
        <v>0</v>
      </c>
      <c r="FM34" s="90">
        <f>IF(ISNA(VLOOKUP($B34,'[1]1718  Exp_Rev Access'!$F$7:$GK$318,$FM$2,FALSE)),"",VLOOKUP($B34,'[1]1718  Exp_Rev Access'!$F$7:$GK$318,$FM$2,FALSE))</f>
        <v>0</v>
      </c>
      <c r="FN34" s="90">
        <f>IF(ISNA(VLOOKUP($B34,'[1]1718  Exp_Rev Access'!$F$7:$GK$318,$FN$2,FALSE)),"",VLOOKUP($B34,'[1]1718  Exp_Rev Access'!$F$7:$GK$318,$FN$2,FALSE))</f>
        <v>0</v>
      </c>
      <c r="FO34" s="90">
        <f>IF(ISNA(VLOOKUP($B34,'[1]1718  Exp_Rev Access'!$F$7:$GK$318,$FO$2,FALSE)),"",VLOOKUP($B34,'[1]1718  Exp_Rev Access'!$F$7:$GK$318,$FO$2,FALSE))</f>
        <v>0</v>
      </c>
      <c r="FP34" s="90">
        <f>IF(ISNA(VLOOKUP($B34,'[1]1718  Exp_Rev Access'!$F$7:$GK$318,$FP$2,FALSE)),"",VLOOKUP($B34,'[1]1718  Exp_Rev Access'!$F$7:$GK$318,$FP$2,FALSE))</f>
        <v>0</v>
      </c>
      <c r="FQ34" s="90">
        <f>IF(ISNA(VLOOKUP($B34,'[1]1718  Exp_Rev Access'!$F$7:$GK$318,$FQ$2,FALSE)),"",VLOOKUP($B34,'[1]1718  Exp_Rev Access'!$F$7:$GK$318,$FQ$2,FALSE))</f>
        <v>0</v>
      </c>
      <c r="FR34" s="90">
        <f>IF(ISNA(VLOOKUP($B34,'[1]1718  Exp_Rev Access'!$F$7:$GK$318,$FR$2,FALSE)),"",VLOOKUP($B34,'[1]1718  Exp_Rev Access'!$F$7:$GK$318,$FR$2,FALSE))</f>
        <v>38025.71</v>
      </c>
      <c r="FS34" s="56">
        <f t="shared" si="108"/>
        <v>1549736.01</v>
      </c>
      <c r="FT34" s="92">
        <f t="shared" si="115"/>
        <v>8.059817957922269E-2</v>
      </c>
      <c r="FU34" s="94">
        <f t="shared" si="109"/>
        <v>1090.6183874395658</v>
      </c>
      <c r="FV34" s="95">
        <f>IF(ISNA(VLOOKUP($B34,'[1]1718  Exp_Rev Access'!$F$7:$GK$318,$FV$2,FALSE)),"",VLOOKUP($B34,'[1]1718  Exp_Rev Access'!$F$7:$GK$318,$FV$2,FALSE))</f>
        <v>256466.57</v>
      </c>
      <c r="FW34" s="95">
        <f>IF(ISNA(VLOOKUP($B34,'[1]1718  Exp_Rev Access'!$F$7:$GK$318,$FW$2,FALSE)),"",VLOOKUP($B34,'[1]1718  Exp_Rev Access'!$F$7:$GK$318,$FW$2,FALSE))</f>
        <v>0</v>
      </c>
      <c r="FX34" s="95">
        <f>IF(ISNA(VLOOKUP($B34,'[1]1718  Exp_Rev Access'!$F$7:$GK$318,$FX$2,FALSE)),"",VLOOKUP($B34,'[1]1718  Exp_Rev Access'!$F$7:$GK$318,$FX$2,FALSE))</f>
        <v>0</v>
      </c>
      <c r="FY34" s="95">
        <f>IF(ISNA(VLOOKUP($B34,'[1]1718  Exp_Rev Access'!$F$7:$GK$318,$FY$2,FALSE)),"",VLOOKUP($B34,'[1]1718  Exp_Rev Access'!$F$7:$GK$318,$FY$2,FALSE))</f>
        <v>1234.25</v>
      </c>
      <c r="FZ34" s="95">
        <f>IF(ISNA(VLOOKUP($B34,'[1]1718  Exp_Rev Access'!$F$7:$GK$318,$FZ$2,FALSE)),"",VLOOKUP($B34,'[1]1718  Exp_Rev Access'!$F$7:$GK$318,$FZ$2,FALSE))</f>
        <v>0</v>
      </c>
      <c r="GA34" s="95">
        <f>IF(ISNA(VLOOKUP($B34,'[1]1718  Exp_Rev Access'!$F$7:$GK$318,$GA$2,FALSE)),"",VLOOKUP($B34,'[1]1718  Exp_Rev Access'!$F$7:$GK$318,$GA$2,FALSE))</f>
        <v>0</v>
      </c>
      <c r="GB34" s="95">
        <f>IF(ISNA(VLOOKUP($B34,'[1]1718  Exp_Rev Access'!$F$7:$GK$318,$GB$2,FALSE)),"",VLOOKUP($B34,'[1]1718  Exp_Rev Access'!$F$7:$GK$318,$GB$2,FALSE))</f>
        <v>0</v>
      </c>
      <c r="GC34" s="95">
        <f>IF(ISNA(VLOOKUP($B34,'[1]1718  Exp_Rev Access'!$F$7:$GK$318,$GC$2,FALSE)),"",VLOOKUP($B34,'[1]1718  Exp_Rev Access'!$F$7:$GK$318,$GC$2,FALSE))</f>
        <v>0</v>
      </c>
      <c r="GD34" s="95">
        <f>IF(ISNA(VLOOKUP($B34,'[1]1718  Exp_Rev Access'!$F$7:$GK$318,$GD$2,FALSE)),"",VLOOKUP($B34,'[1]1718  Exp_Rev Access'!$F$7:$GK$318,$GD$2,FALSE))</f>
        <v>0</v>
      </c>
      <c r="GE34" s="95">
        <f>IF(ISNA(VLOOKUP($B34,'[1]1718  Exp_Rev Access'!$F$7:$GK$318,$GE$2,FALSE)),"",VLOOKUP($B34,'[1]1718  Exp_Rev Access'!$F$7:$GK$318,$GE$2,FALSE))</f>
        <v>0</v>
      </c>
      <c r="GF34" s="95">
        <f>IF(ISNA(VLOOKUP($B34,'[1]1718  Exp_Rev Access'!$F$7:$GK$318,$GF$2,FALSE)),"",VLOOKUP($B34,'[1]1718  Exp_Rev Access'!$F$7:$GK$318,$GF$2,FALSE))</f>
        <v>644.69000000000005</v>
      </c>
      <c r="GG34" s="95">
        <f>IF(ISNA(VLOOKUP($B34,'[1]1718  Exp_Rev Access'!$F$7:$GK$318,$GG$2,FALSE)),"",VLOOKUP($B34,'[1]1718  Exp_Rev Access'!$F$7:$GK$318,$GG$2,FALSE))</f>
        <v>0</v>
      </c>
      <c r="GH34" s="95">
        <f>IF(ISNA(VLOOKUP($B34,'[1]1718  Exp_Rev Access'!$F$7:$GK$318,$GH$2,FALSE)),"",VLOOKUP($B34,'[1]1718  Exp_Rev Access'!$F$7:$GK$318,$GH$2,FALSE))</f>
        <v>0</v>
      </c>
      <c r="GI34" s="95">
        <f>IF(ISNA(VLOOKUP($B34,'[1]1718  Exp_Rev Access'!$F$7:$GK$318,$GI$2,FALSE)),"",VLOOKUP($B34,'[1]1718  Exp_Rev Access'!$F$7:$GK$318,$GI$2,FALSE))</f>
        <v>0</v>
      </c>
      <c r="GJ34" s="95">
        <f>IF(ISNA(VLOOKUP($B34,'[1]1718  Exp_Rev Access'!$F$7:$GK$318,$GJ$2,FALSE)),"",VLOOKUP($B34,'[1]1718  Exp_Rev Access'!$F$7:$GK$318,$GJ$2,FALSE))</f>
        <v>0</v>
      </c>
      <c r="GK34" s="95">
        <f>IF(ISNA(VLOOKUP($B34,'[1]1718  Exp_Rev Access'!$F$7:$GK$318,$GK$2,FALSE)),"",VLOOKUP($B34,'[1]1718  Exp_Rev Access'!$F$7:$GK$318,$GK$2,FALSE))</f>
        <v>0</v>
      </c>
      <c r="GL34" s="95">
        <f>IF(ISNA(VLOOKUP($B34,'[1]1718  Exp_Rev Access'!$F$7:$GK$318,$GL$2,FALSE)),"",VLOOKUP($B34,'[1]1718  Exp_Rev Access'!$F$7:$GK$318,$GL$2,FALSE))</f>
        <v>0</v>
      </c>
      <c r="GM34" s="95">
        <f>IF(ISNA(VLOOKUP($B34,'[1]1718  Exp_Rev Access'!$F$7:$GK$318,$GM$2,FALSE)),"",VLOOKUP($B34,'[1]1718  Exp_Rev Access'!$F$7:$GK$318,$GM$2,FALSE))</f>
        <v>0</v>
      </c>
      <c r="GN34" s="95">
        <f>IF(ISNA(VLOOKUP($B34,'[1]1718  Exp_Rev Access'!$F$7:$GK$318,$GN$2,FALSE)),"",VLOOKUP($B34,'[1]1718  Exp_Rev Access'!$F$7:$GK$318,$GN$2,FALSE))</f>
        <v>0</v>
      </c>
      <c r="GO34" s="95">
        <f>IF(ISNA(VLOOKUP($B34,'[1]1718  Exp_Rev Access'!$F$7:$GK$318,$GO$2,FALSE)),"",VLOOKUP($B34,'[1]1718  Exp_Rev Access'!$F$7:$GK$318,$GO$2,FALSE))</f>
        <v>0</v>
      </c>
      <c r="GP34" s="95">
        <f>IF(ISNA(VLOOKUP($B34,'[1]1718  Exp_Rev Access'!$F$7:$GK$318,$GP$2,FALSE)),"",VLOOKUP($B34,'[1]1718  Exp_Rev Access'!$F$7:$GK$318,$GP$2,FALSE))</f>
        <v>0</v>
      </c>
      <c r="GQ34" s="95">
        <f>IF(ISNA(VLOOKUP($B34,'[1]1718  Exp_Rev Access'!$F$7:$GK$318,$GQ$2,FALSE)),"",VLOOKUP($B34,'[1]1718  Exp_Rev Access'!$F$7:$GK$318,$GQ$2,FALSE))</f>
        <v>0</v>
      </c>
      <c r="GR34" s="95">
        <f>IF(ISNA(VLOOKUP($B34,'[1]1718  Exp_Rev Access'!$F$7:$GK$318,$GR$2,FALSE)),"",VLOOKUP($B34,'[1]1718  Exp_Rev Access'!$F$7:$GK$318,$GR$2,FALSE))</f>
        <v>0</v>
      </c>
      <c r="GS34" s="95">
        <f>IF(ISNA(VLOOKUP($B34,'[1]1718  Exp_Rev Access'!$F$7:$GK$318,$GS$2,FALSE)),"",VLOOKUP($B34,'[1]1718  Exp_Rev Access'!$F$7:$GK$318,$GS$2,FALSE))</f>
        <v>0</v>
      </c>
      <c r="GT34" s="95">
        <f>IF(ISNA(VLOOKUP($B34,'[1]1718  Exp_Rev Access'!$F$7:$GK$318,$GT$2,FALSE)),"",VLOOKUP($B34,'[1]1718  Exp_Rev Access'!$F$7:$GK$318,$GT$2,FALSE))</f>
        <v>0</v>
      </c>
      <c r="GU34" s="56">
        <f t="shared" si="110"/>
        <v>258345.51</v>
      </c>
      <c r="GV34" s="92">
        <f t="shared" si="111"/>
        <v>1.3435951461478831E-2</v>
      </c>
      <c r="GW34" s="96">
        <f t="shared" si="112"/>
        <v>181.80926409424546</v>
      </c>
    </row>
    <row r="35" spans="1:222" x14ac:dyDescent="0.3">
      <c r="A35" s="73"/>
      <c r="B35" s="88" t="s">
        <v>213</v>
      </c>
      <c r="C35" s="89" t="s">
        <v>214</v>
      </c>
      <c r="D35" s="75">
        <f>IF(ISNA(VLOOKUP($B35,'[1]1718 enrollment_Rev_Exp by size'!$A$7:H376,3,FALSE)),"",VLOOKUP($B35,'[1]1718 enrollment_Rev_Exp by size'!$A$7:$G$363,3,FALSE))</f>
        <v>1609.3000000000002</v>
      </c>
      <c r="E35" s="76">
        <f>IF(ISNA(VLOOKUP($B35,'[1]1718 enrollment_Rev_Exp by size'!$A$7:I376,5,FALSE)),"",VLOOKUP($B35,'[1]1718 enrollment_Rev_Exp by size'!$A$7:$G$350,5,FALSE))</f>
        <v>19580203.739999998</v>
      </c>
      <c r="F35" s="70">
        <f t="shared" si="97"/>
        <v>19580203.739999998</v>
      </c>
      <c r="G35" s="70">
        <f t="shared" si="98"/>
        <v>0</v>
      </c>
      <c r="H35" s="90">
        <f>IF(ISNA(VLOOKUP($B35,'[1]1718  Exp_Rev Access'!$F$7:$GK$318,3,FALSE)),"",VLOOKUP($B35,'[1]1718  Exp_Rev Access'!$F$7:$GK$318,3,FALSE))</f>
        <v>2582495.88</v>
      </c>
      <c r="I35" s="90">
        <f>IF(ISNA(VLOOKUP($B35,'[1]1718  Exp_Rev Access'!$F$7:$GK$318,4,FALSE)),"",VLOOKUP($B35,'[1]1718  Exp_Rev Access'!$F$7:$GK$318,4,FALSE))</f>
        <v>0</v>
      </c>
      <c r="J35" s="90">
        <f>IF(ISNA(VLOOKUP($B35,'[1]1718  Exp_Rev Access'!$F$7:$GK$318,5,FALSE)),"",VLOOKUP($B35,'[1]1718  Exp_Rev Access'!$F$7:$GK$318,5,FALSE))</f>
        <v>573.80999999999995</v>
      </c>
      <c r="K35" s="90">
        <f>IF(ISNA(VLOOKUP($B35,'[1]1718  Exp_Rev Access'!$F$7:$GK$318,6,FALSE)),"-",VLOOKUP($B35,'[1]1718  Exp_Rev Access'!$F$7:$GK$318,6,FALSE))</f>
        <v>872.75</v>
      </c>
      <c r="L35" s="90">
        <f>IF(ISNA(VLOOKUP($B35,'[1]1718  Exp_Rev Access'!$F$7:$GK$318,7,FALSE)),"",VLOOKUP($B35,'[1]1718  Exp_Rev Access'!$F$7:$GK$318,7,FALSE))</f>
        <v>0</v>
      </c>
      <c r="M35" s="90">
        <f>IF(ISNA(VLOOKUP($B35,'[1]1718  Exp_Rev Access'!$F$7:$GK$318,8,FALSE)),"",VLOOKUP($B35,'[1]1718  Exp_Rev Access'!$F$7:$GK$318,8,FALSE))</f>
        <v>0</v>
      </c>
      <c r="N35" s="56">
        <f t="shared" si="99"/>
        <v>2583942.44</v>
      </c>
      <c r="O35" s="91">
        <f t="shared" si="100"/>
        <v>0.13196708646709926</v>
      </c>
      <c r="P35" s="56">
        <f t="shared" si="101"/>
        <v>1605.6312931088048</v>
      </c>
      <c r="Q35" s="90">
        <f>IF(ISNA(VLOOKUP($B35,'[1]1718  Exp_Rev Access'!$F$7:$GK$318,10,FALSE)),"",VLOOKUP($B35,'[1]1718  Exp_Rev Access'!$F$7:$GK$318,10,FALSE))</f>
        <v>29689.5</v>
      </c>
      <c r="R35" s="90">
        <f>IF(ISNA(VLOOKUP($B35,'[1]1718  Exp_Rev Access'!$F$7:$GK$318,11,FALSE)),"",VLOOKUP($B35,'[1]1718  Exp_Rev Access'!$F$7:$GK$318,11,FALSE))</f>
        <v>0</v>
      </c>
      <c r="S35" s="90">
        <f>IF(ISNA(VLOOKUP($B35,'[1]1718  Exp_Rev Access'!$F$7:$GK$318,12,FALSE)),"",VLOOKUP($B35,'[1]1718  Exp_Rev Access'!$F$7:$GK$318,12,FALSE))</f>
        <v>0</v>
      </c>
      <c r="T35" s="90">
        <f>IF(ISNA(VLOOKUP($B35,'[1]1718  Exp_Rev Access'!$F$7:$GK$318,13,FALSE)),"",VLOOKUP($B35,'[1]1718  Exp_Rev Access'!$F$7:$GK$318,13,FALSE))</f>
        <v>0</v>
      </c>
      <c r="U35" s="90">
        <f>IF(ISNA(VLOOKUP($B35,'[1]1718  Exp_Rev Access'!$F$7:$GK$318,14,FALSE)),"",VLOOKUP($B35,'[1]1718  Exp_Rev Access'!$F$7:$GK$318,14,FALSE))</f>
        <v>38053.25</v>
      </c>
      <c r="V35" s="90">
        <f>IF(ISNA(VLOOKUP($B35,'[1]1718  Exp_Rev Access'!$F$7:$GK$318,15,FALSE)),"",VLOOKUP($B35,'[1]1718  Exp_Rev Access'!$F$7:$GK$318,15,FALSE))</f>
        <v>0</v>
      </c>
      <c r="W35" s="90">
        <f>IF(ISNA(VLOOKUP($B35,'[1]1718  Exp_Rev Access'!$F$7:$GK$318,16,FALSE)),"",VLOOKUP($B35,'[1]1718  Exp_Rev Access'!$F$7:$GK$318,16,FALSE))</f>
        <v>0</v>
      </c>
      <c r="X35" s="90">
        <f>IF(ISNA(VLOOKUP($B35,'[1]1718  Exp_Rev Access'!$F$7:$GK$318,17,FALSE)),"",VLOOKUP($B35,'[1]1718  Exp_Rev Access'!$F$7:$GK$318,17,FALSE))</f>
        <v>0</v>
      </c>
      <c r="Y35" s="90">
        <f>IF(ISNA(VLOOKUP($B35,'[1]1718  Exp_Rev Access'!$F$7:$GK$318,18,FALSE)),"",VLOOKUP($B35,'[1]1718  Exp_Rev Access'!$F$7:$GK$318,18,FALSE))</f>
        <v>1250</v>
      </c>
      <c r="Z35" s="90">
        <f>IF(ISNA(VLOOKUP($B35,'[1]1718  Exp_Rev Access'!$F$7:$GK$318,19,FALSE)),"",VLOOKUP($B35,'[1]1718  Exp_Rev Access'!$F$7:$GK$318,19,FALSE))</f>
        <v>2726.4</v>
      </c>
      <c r="AA35" s="90">
        <f>IF(ISNA(VLOOKUP($B35,'[1]1718  Exp_Rev Access'!$F$7:$GK$318,20,FALSE)),"",VLOOKUP($B35,'[1]1718  Exp_Rev Access'!$F$7:$GK$318,20,FALSE))</f>
        <v>0</v>
      </c>
      <c r="AB35" s="90">
        <f>IF(ISNA(VLOOKUP($B35,'[1]1718  Exp_Rev Access'!$F$7:$GK$318,21,FALSE)),"",VLOOKUP($B35,'[1]1718  Exp_Rev Access'!$F$7:$GK$318,21,FALSE))</f>
        <v>0</v>
      </c>
      <c r="AC35" s="90">
        <f>IF(ISNA(VLOOKUP($B35,'[1]1718  Exp_Rev Access'!$F$7:$GK$318,22,FALSE)),"",VLOOKUP($B35,'[1]1718  Exp_Rev Access'!$F$7:$GK$318,22,FALSE))</f>
        <v>0</v>
      </c>
      <c r="AD35" s="90">
        <f>IF(ISNA(VLOOKUP($B35,'[1]1718  Exp_Rev Access'!$F$7:$GK$318,23,FALSE)),"",VLOOKUP($B35,'[1]1718  Exp_Rev Access'!$F$7:$GK$318,23,FALSE))</f>
        <v>164710.41</v>
      </c>
      <c r="AE35" s="90">
        <f>IF(ISNA(VLOOKUP($B35,'[1]1718  Exp_Rev Access'!$F$7:$GK$318,24,FALSE)),"",VLOOKUP($B35,'[1]1718  Exp_Rev Access'!$F$7:$GK$318,24,FALSE))</f>
        <v>31468.31</v>
      </c>
      <c r="AF35" s="90">
        <f>IF(ISNA(VLOOKUP($B35,'[1]1718  Exp_Rev Access'!$F$7:$GK$318,25,FALSE)),"",VLOOKUP($B35,'[1]1718  Exp_Rev Access'!$F$7:$GK$318,25,FALSE))</f>
        <v>0</v>
      </c>
      <c r="AG35" s="90">
        <f>IF(ISNA(VLOOKUP($B35,'[1]1718  Exp_Rev Access'!$F$7:$GK$318,26,FALSE)),"",VLOOKUP($B35,'[1]1718  Exp_Rev Access'!$F$7:$GK$318,26,FALSE))</f>
        <v>7128</v>
      </c>
      <c r="AH35" s="90">
        <f>IF(ISNA(VLOOKUP($B35,'[1]1718  Exp_Rev Access'!$F$7:$GK$318,27,FALSE)),"",VLOOKUP($B35,'[1]1718  Exp_Rev Access'!$F$7:$GK$318,27,FALSE))</f>
        <v>2626</v>
      </c>
      <c r="AI35" s="90">
        <f>IF(ISNA(VLOOKUP($B35,'[1]1718  Exp_Rev Access'!$F$7:$GK$318,28,FALSE)),"",VLOOKUP($B35,'[1]1718  Exp_Rev Access'!$F$7:$GK$318,28,FALSE))</f>
        <v>580</v>
      </c>
      <c r="AJ35" s="90">
        <f>IF(ISNA(VLOOKUP($B35,'[1]1718  Exp_Rev Access'!$F$7:$GK$318,29,FALSE)),"",VLOOKUP($B35,'[1]1718  Exp_Rev Access'!$F$7:$GK$318,29,FALSE))</f>
        <v>17366.099999999999</v>
      </c>
      <c r="AK35" s="90">
        <f>IF(ISNA(VLOOKUP($B35,'[1]1718  Exp_Rev Access'!$F$7:$GK$318,30,FALSE)),"",VLOOKUP($B35,'[1]1718  Exp_Rev Access'!$F$7:$GK$318,30,FALSE))</f>
        <v>13171.26</v>
      </c>
      <c r="AL35" s="90">
        <f>IF(ISNA(VLOOKUP($B35,'[1]1718  Exp_Rev Access'!$F$7:$GK$318,31,FALSE)),"",VLOOKUP($B35,'[1]1718  Exp_Rev Access'!$F$7:$GK$318,31,FALSE))</f>
        <v>0</v>
      </c>
      <c r="AM35" s="56">
        <f t="shared" si="102"/>
        <v>308769.23</v>
      </c>
      <c r="AN35" s="92">
        <f t="shared" si="103"/>
        <v>1.5769459506145056E-2</v>
      </c>
      <c r="AO35" s="71">
        <f t="shared" si="104"/>
        <v>191.86555023923441</v>
      </c>
      <c r="AP35" s="90">
        <f>IF(ISNA(VLOOKUP($B35,'[1]1718  Exp_Rev Access'!$F$7:$GK$318,33,FALSE)),"",VLOOKUP($B35,'[1]1718  Exp_Rev Access'!$F$7:$GK$318,33,FALSE))</f>
        <v>11363420.289999999</v>
      </c>
      <c r="AQ35" s="90">
        <f>IF(ISNA(VLOOKUP($B35,'[1]1718  Exp_Rev Access'!$F$7:$GK$318,34,FALSE)),"",VLOOKUP($B35,'[1]1718  Exp_Rev Access'!$F$7:$GK$318,34,FALSE))</f>
        <v>179152.97</v>
      </c>
      <c r="AR35" s="90">
        <f>IF(ISNA(VLOOKUP($B35,'[1]1718  Exp_Rev Access'!$F$7:$GK$318,35,FALSE)),"",VLOOKUP($B35,'[1]1718  Exp_Rev Access'!$F$7:$GK$318,35,FALSE))</f>
        <v>1199672.92</v>
      </c>
      <c r="AS35" s="90">
        <f>IF(ISNA(VLOOKUP($B35,'[1]1718  Exp_Rev Access'!$F$7:$GK$318,36,FALSE)),"",VLOOKUP($B35,'[1]1718  Exp_Rev Access'!$F$7:$GK$318,36,FALSE))</f>
        <v>0</v>
      </c>
      <c r="AT35" s="90">
        <f>IF(ISNA(VLOOKUP($B35,'[1]1718  Exp_Rev Access'!$F$7:$GK$318,37,FALSE)),"",VLOOKUP($B35,'[1]1718  Exp_Rev Access'!$F$7:$GK$318,37,FALSE))</f>
        <v>0</v>
      </c>
      <c r="AU35" s="56">
        <f t="shared" si="105"/>
        <v>12742246.18</v>
      </c>
      <c r="AV35" s="93">
        <f t="shared" si="106"/>
        <v>0.6507718892612504</v>
      </c>
      <c r="AW35" s="56">
        <f t="shared" si="107"/>
        <v>7917.8811781519908</v>
      </c>
      <c r="AX35" s="90">
        <f>IF(ISNA(VLOOKUP($B35,'[1]1718  Exp_Rev Access'!$F$7:$GK$318,39,FALSE)),"",VLOOKUP($B35,'[1]1718  Exp_Rev Access'!$F$7:$GK$318,39,FALSE))</f>
        <v>0</v>
      </c>
      <c r="AY35" s="90">
        <f>IF(ISNA(VLOOKUP($B35,'[1]1718  Exp_Rev Access'!$F$7:$GK$318,40,FALSE)),"",VLOOKUP($B35,'[1]1718  Exp_Rev Access'!$F$7:$GK$318,40,FALSE))</f>
        <v>1264351.83</v>
      </c>
      <c r="AZ35" s="90">
        <f>IF(ISNA(VLOOKUP($B35,'[1]1718  Exp_Rev Access'!$F$7:$GK$318,41,FALSE)),"",VLOOKUP($B35,'[1]1718  Exp_Rev Access'!$F$7:$GK$318,41,FALSE))</f>
        <v>70170.78</v>
      </c>
      <c r="BA35" s="90">
        <f>IF(ISNA(VLOOKUP($B35,'[1]1718  Exp_Rev Access'!$F$7:$GK$318,42,FALSE)),"",VLOOKUP($B35,'[1]1718  Exp_Rev Access'!$F$7:$GK$318,42,FALSE))</f>
        <v>0</v>
      </c>
      <c r="BB35" s="90">
        <f>IF(ISNA(VLOOKUP($B35,'[1]1718  Exp_Rev Access'!$F$7:$GK$318,43,FALSE)),"",VLOOKUP($B35,'[1]1718  Exp_Rev Access'!$F$7:$GK$318,43,FALSE))</f>
        <v>0</v>
      </c>
      <c r="BC35" s="90">
        <f>IF(ISNA(VLOOKUP($B35,'[1]1718  Exp_Rev Access'!$F$7:$GK$318,44,FALSE)),"",VLOOKUP($B35,'[1]1718  Exp_Rev Access'!$F$7:$GK$318,44,FALSE))</f>
        <v>381762.64</v>
      </c>
      <c r="BD35" s="90">
        <f>IF(ISNA(VLOOKUP($B35,'[1]1718  Exp_Rev Access'!$F$7:$GK$318,45,FALSE)),"",VLOOKUP($B35,'[1]1718  Exp_Rev Access'!$F$7:$GK$318,45,FALSE))</f>
        <v>0</v>
      </c>
      <c r="BE35" s="90">
        <f>IF(ISNA(VLOOKUP($B35,'[1]1718  Exp_Rev Access'!$F$7:$GK$318,46,FALSE)),"",VLOOKUP($B35,'[1]1718  Exp_Rev Access'!$F$7:$GK$318,46,FALSE))</f>
        <v>88406.59</v>
      </c>
      <c r="BF35" s="90">
        <f>IF(ISNA(VLOOKUP($B35,'[1]1718  Exp_Rev Access'!$F$7:$GK$318,47,FALSE)),"",VLOOKUP($B35,'[1]1718  Exp_Rev Access'!$F$7:$GK$318,47,FALSE))</f>
        <v>0</v>
      </c>
      <c r="BG35" s="90">
        <f>IF(ISNA(VLOOKUP($B35,'[1]1718  Exp_Rev Access'!$F$7:$GK$318,48,FALSE)),"",VLOOKUP($B35,'[1]1718  Exp_Rev Access'!$F$7:$GK$318,48,FALSE))</f>
        <v>318206.28000000003</v>
      </c>
      <c r="BH35" s="90">
        <f>IF(ISNA(VLOOKUP($B35,'[1]1718  Exp_Rev Access'!$F$7:$GK$318,49,FALSE)),"",VLOOKUP($B35,'[1]1718  Exp_Rev Access'!$F$7:$GK$318,49,FALSE))</f>
        <v>37673.410000000003</v>
      </c>
      <c r="BI35" s="90">
        <f>IF(ISNA(VLOOKUP($B35,'[1]1718  Exp_Rev Access'!$F$7:$GK$318,50,FALSE)),"",VLOOKUP($B35,'[1]1718  Exp_Rev Access'!$F$7:$GK$318,50,FALSE))</f>
        <v>0</v>
      </c>
      <c r="BJ35" s="90">
        <f>IF(ISNA(VLOOKUP($B35,'[1]1718  Exp_Rev Access'!$F$7:$GK$318,51,FALSE)),"",VLOOKUP($B35,'[1]1718  Exp_Rev Access'!$F$7:$GK$318,51,FALSE))</f>
        <v>6926.67</v>
      </c>
      <c r="BK35" s="90">
        <f>IF(ISNA(VLOOKUP($B35,'[1]1718  Exp_Rev Access'!$F$7:$GK$318,52,FALSE)),"",VLOOKUP($B35,'[1]1718  Exp_Rev Access'!$F$7:$GK$318,52,FALSE))</f>
        <v>397982.71</v>
      </c>
      <c r="BL35" s="90">
        <f>IF(ISNA(VLOOKUP($B35,'[1]1718  Exp_Rev Access'!$F$7:$GK$318,53,FALSE)),"",VLOOKUP($B35,'[1]1718  Exp_Rev Access'!$F$7:$GK$318,53,FALSE))</f>
        <v>0</v>
      </c>
      <c r="BM35" s="90">
        <f>IF(ISNA(VLOOKUP($B35,'[1]1718  Exp_Rev Access'!$F$7:$GK$318,54,FALSE)),"",VLOOKUP($B35,'[1]1718  Exp_Rev Access'!$F$7:$GK$318,54,FALSE))</f>
        <v>0</v>
      </c>
      <c r="BN35" s="90">
        <f>IF(ISNA(VLOOKUP($B35,'[1]1718  Exp_Rev Access'!$F$7:$GK$318,55,FALSE)),"",VLOOKUP($B35,'[1]1718  Exp_Rev Access'!$F$7:$GK$318,55,FALSE))</f>
        <v>0</v>
      </c>
      <c r="BO35" s="90">
        <f>IF(ISNA(VLOOKUP($B35,'[1]1718  Exp_Rev Access'!$F$7:$GK$318,56,FALSE)),"",VLOOKUP($B35,'[1]1718  Exp_Rev Access'!$F$7:$GK$318,56,FALSE))</f>
        <v>0</v>
      </c>
      <c r="BP35" s="90">
        <f>IF(ISNA(VLOOKUP($B35,'[1]1718  Exp_Rev Access'!$F$7:$GK$318,57,FALSE)),"",VLOOKUP($B35,'[1]1718  Exp_Rev Access'!$F$7:$GK$318,57,FALSE))</f>
        <v>0</v>
      </c>
      <c r="BQ35" s="90">
        <f>IF(ISNA(VLOOKUP($B35,'[1]1718  Exp_Rev Access'!$F$7:$GK$318,58,FALSE)),"",VLOOKUP($B35,'[1]1718  Exp_Rev Access'!$F$7:$GK$318,58,FALSE))</f>
        <v>0</v>
      </c>
      <c r="BR35" s="90">
        <f>IF(ISNA(VLOOKUP($B35,'[1]1718  Exp_Rev Access'!$F$7:$GK$318,59,FALSE)),"",VLOOKUP($B35,'[1]1718  Exp_Rev Access'!$F$7:$GK$318,59,FALSE))</f>
        <v>0</v>
      </c>
      <c r="BS35" s="90">
        <f>IF(ISNA(VLOOKUP($B35,'[1]1718  Exp_Rev Access'!$F$7:$GK$318,60,FALSE)),"",VLOOKUP($B35,'[1]1718  Exp_Rev Access'!$F$7:$GK$318,60,FALSE))</f>
        <v>0</v>
      </c>
      <c r="BT35" s="90">
        <f>IF(ISNA(VLOOKUP($B35,'[1]1718  Exp_Rev Access'!$F$7:$GK$318,61,FALSE)),"",VLOOKUP($B35,'[1]1718  Exp_Rev Access'!$F$7:$GK$318,61,FALSE))</f>
        <v>0</v>
      </c>
      <c r="BU35" s="90">
        <f>IF(ISNA(VLOOKUP($B35,'[1]1718  Exp_Rev Access'!$F$7:$GK$318,62,FALSE)),"",VLOOKUP($B35,'[1]1718  Exp_Rev Access'!$F$7:$GK$318,62,FALSE))</f>
        <v>0</v>
      </c>
      <c r="BV35" s="56">
        <f t="shared" si="35"/>
        <v>2565480.91</v>
      </c>
      <c r="BW35" s="92">
        <f t="shared" si="113"/>
        <v>0.13102421936289824</v>
      </c>
      <c r="BX35" s="71">
        <f t="shared" si="114"/>
        <v>1594.1595165599949</v>
      </c>
      <c r="BY35" s="90">
        <f>IF(ISNA(VLOOKUP($B35,'[1]1718  Exp_Rev Access'!$F$7:$GK$318,64,FALSE)),"",VLOOKUP($B35,'[1]1718  Exp_Rev Access'!$F$7:$GK$318,64,FALSE))</f>
        <v>0</v>
      </c>
      <c r="BZ35" s="90">
        <f>IF(ISNA(VLOOKUP($B35,'[1]1718  Exp_Rev Access'!$F$7:$GK$318,65,FALSE)),"",VLOOKUP($B35,'[1]1718  Exp_Rev Access'!$F$7:$GK$318,65,FALSE))</f>
        <v>0</v>
      </c>
      <c r="CA35" s="90">
        <f>IF(ISNA(VLOOKUP($B35,'[1]1718  Exp_Rev Access'!$F$7:$GK$318,66,FALSE)),"",VLOOKUP($B35,'[1]1718  Exp_Rev Access'!$F$7:$GK$318,66,FALSE))</f>
        <v>0</v>
      </c>
      <c r="CB35" s="90">
        <f>IF(ISNA(VLOOKUP($B35,'[1]1718  Exp_Rev Access'!$F$7:$GK$318,67,FALSE)),"",VLOOKUP($B35,'[1]1718  Exp_Rev Access'!$F$7:$GK$318,67,FALSE))</f>
        <v>0</v>
      </c>
      <c r="CC35" s="90">
        <f>IF(ISNA(VLOOKUP($B35,'[1]1718  Exp_Rev Access'!$F$7:$GK$318,68,FALSE)),"",VLOOKUP($B35,'[1]1718  Exp_Rev Access'!$F$7:$GK$318,68,FALSE))</f>
        <v>69902.52</v>
      </c>
      <c r="CD35" s="90">
        <f>IF(ISNA(VLOOKUP($B35,'[1]1718  Exp_Rev Access'!$F$7:$GK$318,69,FALSE)),"",VLOOKUP($B35,'[1]1718  Exp_Rev Access'!$F$7:$GK$318,69,FALSE))</f>
        <v>0</v>
      </c>
      <c r="CE35" s="56">
        <f t="shared" si="36"/>
        <v>69902.52</v>
      </c>
      <c r="CF35" s="92">
        <f t="shared" si="25"/>
        <v>3.5700609109187956E-3</v>
      </c>
      <c r="CG35" s="78">
        <f t="shared" si="46"/>
        <v>43.436599763872486</v>
      </c>
      <c r="CH35" s="90">
        <f>IF(ISNA(VLOOKUP($B35,'[1]1718  Exp_Rev Access'!$F$7:$GK$318,$CH$2,FALSE)),"",VLOOKUP($B35,'[1]1718  Exp_Rev Access'!$F$7:$GK$318,$CH$2,FALSE))</f>
        <v>0</v>
      </c>
      <c r="CI35" s="90">
        <f>IF(ISNA(VLOOKUP($B35,'[1]1718  Exp_Rev Access'!$F$7:$GK$318,$CI$2,FALSE)),"",VLOOKUP($B35,'[1]1718  Exp_Rev Access'!$F$7:$GK$318,$CI$2,FALSE))</f>
        <v>0</v>
      </c>
      <c r="CJ35" s="90">
        <f>IF(ISNA(VLOOKUP($B35,'[1]1718  Exp_Rev Access'!$F$7:$GK$318,$CJ$2,FALSE)),"",VLOOKUP($B35,'[1]1718  Exp_Rev Access'!$F$7:$GK$318,$CJ$2,FALSE))</f>
        <v>0</v>
      </c>
      <c r="CK35" s="90">
        <f>IF(ISNA(VLOOKUP($B35,'[1]1718  Exp_Rev Access'!$F$7:$GK$318,$CK$2,FALSE)),"",VLOOKUP($B35,'[1]1718  Exp_Rev Access'!$F$7:$GK$318,$CK$2,FALSE))</f>
        <v>0</v>
      </c>
      <c r="CL35" s="90">
        <f>IF(ISNA(VLOOKUP($B35,'[1]1718  Exp_Rev Access'!$F$7:$GK$318,$CL$2,FALSE)),"",VLOOKUP($B35,'[1]1718  Exp_Rev Access'!$F$7:$GK$318,$CL$2,FALSE))</f>
        <v>0</v>
      </c>
      <c r="CM35" s="90">
        <f>IF(ISNA(VLOOKUP($B35,'[1]1718  Exp_Rev Access'!$F$7:$GK$318,$CM$2,FALSE)),"",VLOOKUP($B35,'[1]1718  Exp_Rev Access'!$F$7:$GK$318,$CM$2,FALSE))</f>
        <v>0</v>
      </c>
      <c r="CN35" s="90">
        <f>IF(ISNA(VLOOKUP($B35,'[1]1718  Exp_Rev Access'!$F$7:$GK$318,$CN$2,FALSE)),"",VLOOKUP($B35,'[1]1718  Exp_Rev Access'!$F$7:$GK$318,$CN$2,FALSE))</f>
        <v>0</v>
      </c>
      <c r="CO35" s="90">
        <f>IF(ISNA(VLOOKUP($B35,'[1]1718  Exp_Rev Access'!$F$7:$GK$318,$CO$2,FALSE)),"",VLOOKUP($B35,'[1]1718  Exp_Rev Access'!$F$7:$GK$318,$CO$2,FALSE))</f>
        <v>0</v>
      </c>
      <c r="CP35" s="90">
        <f>IF(ISNA(VLOOKUP($B35,'[1]1718  Exp_Rev Access'!$F$7:$GK$318,$CP$2,FALSE)),"",VLOOKUP($B35,'[1]1718  Exp_Rev Access'!$F$7:$GK$318,$CP$2,FALSE))</f>
        <v>0</v>
      </c>
      <c r="CQ35" s="90">
        <f>IF(ISNA(VLOOKUP($B35,'[1]1718  Exp_Rev Access'!$F$7:$GK$318,$CQ$2,FALSE)),"",VLOOKUP($B35,'[1]1718  Exp_Rev Access'!$F$7:$GK$318,$CQ$2,FALSE))</f>
        <v>297487</v>
      </c>
      <c r="CR35" s="90">
        <f>IF(ISNA(VLOOKUP($B35,'[1]1718  Exp_Rev Access'!$F$7:$GK$318,$CR$2,FALSE)),"",VLOOKUP($B35,'[1]1718  Exp_Rev Access'!$F$7:$GK$318,$CR$2,FALSE))</f>
        <v>0</v>
      </c>
      <c r="CS35" s="90">
        <f>IF(ISNA(VLOOKUP($B35,'[1]1718  Exp_Rev Access'!$F$7:$GK$318,$CS$2,FALSE)),"",VLOOKUP($B35,'[1]1718  Exp_Rev Access'!$F$7:$GK$318,$CS$2,FALSE))</f>
        <v>10395</v>
      </c>
      <c r="CT35" s="90">
        <f>IF(ISNA(VLOOKUP($B35,'[1]1718  Exp_Rev Access'!$F$7:$GK$318,$CT$2,FALSE)),"",VLOOKUP($B35,'[1]1718  Exp_Rev Access'!$F$7:$GK$318,$CT$2,FALSE))</f>
        <v>0</v>
      </c>
      <c r="CU35" s="90">
        <f>IF(ISNA(VLOOKUP($B35,'[1]1718  Exp_Rev Access'!$F$7:$GK$318,$CU$2,FALSE)),"",VLOOKUP($B35,'[1]1718  Exp_Rev Access'!$F$7:$GK$318,$CU$2,FALSE))</f>
        <v>342857.12</v>
      </c>
      <c r="CV35" s="90">
        <f>IF(ISNA(VLOOKUP($B35,'[1]1718  Exp_Rev Access'!$F$7:$GK$318,$CV$2,FALSE)),"",VLOOKUP($B35,'[1]1718  Exp_Rev Access'!$F$7:$GK$318,$CV$2,FALSE))</f>
        <v>64693</v>
      </c>
      <c r="CW35" s="90">
        <f>IF(ISNA(VLOOKUP($B35,'[1]1718  Exp_Rev Access'!$F$7:$GK$318,$CW$2,FALSE)),"",VLOOKUP($B35,'[1]1718  Exp_Rev Access'!$F$7:$GK$318,$CW$2,FALSE))</f>
        <v>101453</v>
      </c>
      <c r="CX35" s="90">
        <f>IF(ISNA(VLOOKUP($B35,'[1]1718  Exp_Rev Access'!$F$7:$GK$318,$CX$2,FALSE)),"",VLOOKUP($B35,'[1]1718  Exp_Rev Access'!$F$7:$GK$318,$CX$2,FALSE))</f>
        <v>0</v>
      </c>
      <c r="CY35" s="90">
        <f>IF(ISNA(VLOOKUP($B35,'[1]1718  Exp_Rev Access'!$F$7:$GK$318,$CY$2,FALSE)),"",VLOOKUP($B35,'[1]1718  Exp_Rev Access'!$F$7:$GK$318,$CY$2,FALSE))</f>
        <v>0</v>
      </c>
      <c r="CZ35" s="90">
        <f>IF(ISNA(VLOOKUP($B35,'[1]1718  Exp_Rev Access'!$F$7:$GK$318,$CZ$2,FALSE)),"",VLOOKUP($B35,'[1]1718  Exp_Rev Access'!$F$7:$GK$318,$CZ$2,FALSE))</f>
        <v>0</v>
      </c>
      <c r="DA35" s="90">
        <f>IF(ISNA(VLOOKUP($B35,'[1]1718  Exp_Rev Access'!$F$7:$GK$318,$DA$2,FALSE)),"",VLOOKUP($B35,'[1]1718  Exp_Rev Access'!$F$7:$GK$318,$DA$2,FALSE))</f>
        <v>0</v>
      </c>
      <c r="DB35" s="90">
        <f>IF(ISNA(VLOOKUP($B35,'[1]1718  Exp_Rev Access'!$F$7:$GK$318,$DB$2,FALSE)),"",VLOOKUP($B35,'[1]1718  Exp_Rev Access'!$F$7:$GK$318,$DB$2,FALSE))</f>
        <v>30309.31</v>
      </c>
      <c r="DC35" s="90">
        <f>IF(ISNA(VLOOKUP($B35,'[1]1718  Exp_Rev Access'!$F$7:$GK$318,$DC$2,FALSE)),"",VLOOKUP($B35,'[1]1718  Exp_Rev Access'!$F$7:$GK$318,$DC$2,FALSE))</f>
        <v>0</v>
      </c>
      <c r="DD35" s="90">
        <f>IF(ISNA(VLOOKUP($B35,'[1]1718  Exp_Rev Access'!$F$7:$GK$318,$DD$2,FALSE)),"",VLOOKUP($B35,'[1]1718  Exp_Rev Access'!$F$7:$GK$318,$DD$2,FALSE))</f>
        <v>0</v>
      </c>
      <c r="DE35" s="90">
        <f>IF(ISNA(VLOOKUP($B35,'[1]1718  Exp_Rev Access'!$F$7:$GK$318,$DE$2,FALSE)),"",VLOOKUP($B35,'[1]1718  Exp_Rev Access'!$F$7:$GK$318,$DE$2,FALSE))</f>
        <v>0</v>
      </c>
      <c r="DF35" s="90">
        <f>IF(ISNA(VLOOKUP($B35,'[1]1718  Exp_Rev Access'!$F$7:$GK$318,$DF$2,FALSE)),"",VLOOKUP($B35,'[1]1718  Exp_Rev Access'!$F$7:$GK$318,$DF$2,FALSE))</f>
        <v>0</v>
      </c>
      <c r="DG35" s="90">
        <f>IF(ISNA(VLOOKUP($B35,'[1]1718  Exp_Rev Access'!$F$7:$GK$318,$DG$2,FALSE)),"",VLOOKUP($B35,'[1]1718  Exp_Rev Access'!$F$7:$GK$318,$DG$2,FALSE))</f>
        <v>0</v>
      </c>
      <c r="DH35" s="90">
        <f>IF(ISNA(VLOOKUP($B35,'[1]1718  Exp_Rev Access'!$F$7:$GK$318,$DH$2,FALSE)),"",VLOOKUP($B35,'[1]1718  Exp_Rev Access'!$F$7:$GK$318,$DH$2,FALSE))</f>
        <v>0</v>
      </c>
      <c r="DI35" s="90">
        <f>IF(ISNA(VLOOKUP($B35,'[1]1718  Exp_Rev Access'!$F$7:$GK$318,$DI$2,FALSE)),"",VLOOKUP($B35,'[1]1718  Exp_Rev Access'!$F$7:$GK$318,$DI$2,FALSE))</f>
        <v>321083.87</v>
      </c>
      <c r="DJ35" s="90">
        <f>IF(ISNA(VLOOKUP($B35,'[1]1718  Exp_Rev Access'!$F$7:$GK$318,$DJ$2,FALSE)),"",VLOOKUP($B35,'[1]1718  Exp_Rev Access'!$F$7:$GK$318,$DJ$2,FALSE))</f>
        <v>0</v>
      </c>
      <c r="DK35" s="90">
        <f>IF(ISNA(VLOOKUP($B35,'[1]1718  Exp_Rev Access'!$F$7:$GK$318,$DK$2,FALSE)),"",VLOOKUP($B35,'[1]1718  Exp_Rev Access'!$F$7:$GK$318,$DK$2,FALSE))</f>
        <v>7887.78</v>
      </c>
      <c r="DL35" s="90">
        <f>IF(ISNA(VLOOKUP($B35,'[1]1718  Exp_Rev Access'!$F$7:$GK$318,$DL$2,FALSE)),"",VLOOKUP($B35,'[1]1718  Exp_Rev Access'!$F$7:$GK$318,$DL$2,FALSE))</f>
        <v>0</v>
      </c>
      <c r="DM35" s="90">
        <f>IF(ISNA(VLOOKUP($B35,'[1]1718  Exp_Rev Access'!$F$7:$GK$318,$DM$2,FALSE)),"",VLOOKUP($B35,'[1]1718  Exp_Rev Access'!$F$7:$GK$318,$DM$2,FALSE))</f>
        <v>0</v>
      </c>
      <c r="DN35" s="90">
        <f>IF(ISNA(VLOOKUP($B35,'[1]1718  Exp_Rev Access'!$F$7:$GK$318,$DN$2,FALSE)),"",VLOOKUP($B35,'[1]1718  Exp_Rev Access'!$F$7:$GK$318,$DN$2,FALSE))</f>
        <v>0</v>
      </c>
      <c r="DO35" s="90">
        <f>IF(ISNA(VLOOKUP($B35,'[1]1718  Exp_Rev Access'!$F$7:$GK$318,$DO$2,FALSE)),"",VLOOKUP($B35,'[1]1718  Exp_Rev Access'!$F$7:$GK$318,$DO$2,FALSE))</f>
        <v>0</v>
      </c>
      <c r="DP35" s="90">
        <f>IF(ISNA(VLOOKUP($B35,'[1]1718  Exp_Rev Access'!$F$7:$GK$318,$DP$2,FALSE)),"",VLOOKUP($B35,'[1]1718  Exp_Rev Access'!$F$7:$GK$318,$DP$2,FALSE))</f>
        <v>0</v>
      </c>
      <c r="DQ35" s="90">
        <f>IF(ISNA(VLOOKUP($B35,'[1]1718  Exp_Rev Access'!$F$7:$GK$318,$DQ$2,FALSE)),"",VLOOKUP($B35,'[1]1718  Exp_Rev Access'!$F$7:$GK$318,$DQ$2,FALSE))</f>
        <v>0</v>
      </c>
      <c r="DR35" s="90">
        <f>IF(ISNA(VLOOKUP($B35,'[1]1718  Exp_Rev Access'!$F$7:$GK$318,$DR$2,FALSE)),"",VLOOKUP($B35,'[1]1718  Exp_Rev Access'!$F$7:$GK$318,$DR$2,FALSE))</f>
        <v>0</v>
      </c>
      <c r="DS35" s="90">
        <f>IF(ISNA(VLOOKUP($B35,'[1]1718  Exp_Rev Access'!$F$7:$GK$318,$DS$2,FALSE)),"",VLOOKUP($B35,'[1]1718  Exp_Rev Access'!$F$7:$GK$318,$DS$2,FALSE))</f>
        <v>0</v>
      </c>
      <c r="DT35" s="90">
        <f>IF(ISNA(VLOOKUP($B35,'[1]1718  Exp_Rev Access'!$F$7:$GK$318,$DT$2,FALSE)),"",VLOOKUP($B35,'[1]1718  Exp_Rev Access'!$F$7:$GK$318,$DT$2,FALSE))</f>
        <v>0</v>
      </c>
      <c r="DU35" s="90">
        <f>IF(ISNA(VLOOKUP($B35,'[1]1718  Exp_Rev Access'!$F$7:$GK$318,$DU$2,FALSE)),"",VLOOKUP($B35,'[1]1718  Exp_Rev Access'!$F$7:$GK$318,$DU$2,FALSE))</f>
        <v>0</v>
      </c>
      <c r="DV35" s="90">
        <f>IF(ISNA(VLOOKUP($B35,'[1]1718  Exp_Rev Access'!$F$7:$GK$318,$DV$2,FALSE)),"",VLOOKUP($B35,'[1]1718  Exp_Rev Access'!$F$7:$GK$318,$DV$2,FALSE))</f>
        <v>0</v>
      </c>
      <c r="DW35" s="90">
        <f>IF(ISNA(VLOOKUP($B35,'[1]1718  Exp_Rev Access'!$F$7:$GK$318,$DW$2,FALSE)),"",VLOOKUP($B35,'[1]1718  Exp_Rev Access'!$F$7:$GK$318,$DW$2,FALSE))</f>
        <v>0</v>
      </c>
      <c r="DX35" s="90">
        <f>IF(ISNA(VLOOKUP($B35,'[1]1718  Exp_Rev Access'!$F$7:$GK$318,$DX$2,FALSE)),"",VLOOKUP($B35,'[1]1718  Exp_Rev Access'!$F$7:$GK$318,$DX$2,FALSE))</f>
        <v>0</v>
      </c>
      <c r="DY35" s="90">
        <f>IF(ISNA(VLOOKUP($B35,'[1]1718  Exp_Rev Access'!$F$7:$GK$318,$DY$2,FALSE)),"",VLOOKUP($B35,'[1]1718  Exp_Rev Access'!$F$7:$GK$318,$DY$2,FALSE))</f>
        <v>0</v>
      </c>
      <c r="DZ35" s="90">
        <f>IF(ISNA(VLOOKUP($B35,'[1]1718  Exp_Rev Access'!$F$7:$GK$318,$DZ$2,FALSE)),"",VLOOKUP($B35,'[1]1718  Exp_Rev Access'!$F$7:$GK$318,$DZ$2,FALSE))</f>
        <v>0</v>
      </c>
      <c r="EA35" s="90">
        <f>IF(ISNA(VLOOKUP($B35,'[1]1718  Exp_Rev Access'!$F$7:$GK$318,$EA$2,FALSE)),"",VLOOKUP($B35,'[1]1718  Exp_Rev Access'!$F$7:$GK$318,$EA$2,FALSE))</f>
        <v>0</v>
      </c>
      <c r="EB35" s="90">
        <f>IF(ISNA(VLOOKUP($B35,'[1]1718  Exp_Rev Access'!$F$7:$GK$318,$EB$2,FALSE)),"",VLOOKUP($B35,'[1]1718  Exp_Rev Access'!$F$7:$GK$318,$EB$2,FALSE))</f>
        <v>0</v>
      </c>
      <c r="EC35" s="90">
        <f>IF(ISNA(VLOOKUP($B35,'[1]1718  Exp_Rev Access'!$F$7:$GK$318,$EC$2,FALSE)),"",VLOOKUP($B35,'[1]1718  Exp_Rev Access'!$F$7:$GK$318,$EC$2,FALSE))</f>
        <v>0</v>
      </c>
      <c r="ED35" s="90">
        <f>IF(ISNA(VLOOKUP($B35,'[1]1718  Exp_Rev Access'!$F$7:$GK$318,$ED$2,FALSE)),"",VLOOKUP($B35,'[1]1718  Exp_Rev Access'!$F$7:$GK$318,$ED$2,FALSE))</f>
        <v>0</v>
      </c>
      <c r="EE35" s="90">
        <f>IF(ISNA(VLOOKUP($B35,'[1]1718  Exp_Rev Access'!$F$7:$GK$318,$EE$2,FALSE)),"",VLOOKUP($B35,'[1]1718  Exp_Rev Access'!$F$7:$GK$318,$EE$2,FALSE))</f>
        <v>0</v>
      </c>
      <c r="EF35" s="90">
        <f>IF(ISNA(VLOOKUP($B35,'[1]1718  Exp_Rev Access'!$F$7:$GK$318,$EF$2,FALSE)),"",VLOOKUP($B35,'[1]1718  Exp_Rev Access'!$F$7:$GK$318,$EF$2,FALSE))</f>
        <v>0</v>
      </c>
      <c r="EG35" s="90">
        <f>IF(ISNA(VLOOKUP($B35,'[1]1718  Exp_Rev Access'!$F$7:$GK$318,$EG$2,FALSE)),"",VLOOKUP($B35,'[1]1718  Exp_Rev Access'!$F$7:$GK$318,$EG$2,FALSE))</f>
        <v>0</v>
      </c>
      <c r="EH35" s="90">
        <f>IF(ISNA(VLOOKUP($B35,'[1]1718  Exp_Rev Access'!$F$7:$GK$318,$EH$2,FALSE)),"",VLOOKUP($B35,'[1]1718  Exp_Rev Access'!$F$7:$GK$318,$EH$2,FALSE))</f>
        <v>0</v>
      </c>
      <c r="EI35" s="90">
        <f>IF(ISNA(VLOOKUP($B35,'[1]1718  Exp_Rev Access'!$F$7:$GK$318,$EI$2,FALSE)),"",VLOOKUP($B35,'[1]1718  Exp_Rev Access'!$F$7:$GK$318,$EI$2,FALSE))</f>
        <v>0</v>
      </c>
      <c r="EJ35" s="90">
        <f>IF(ISNA(VLOOKUP($B35,'[1]1718  Exp_Rev Access'!$F$7:$GK$318,$EJ$2,FALSE)),"",VLOOKUP($B35,'[1]1718  Exp_Rev Access'!$F$7:$GK$318,$EJ$2,FALSE))</f>
        <v>0</v>
      </c>
      <c r="EK35" s="90">
        <f>IF(ISNA(VLOOKUP($B35,'[1]1718  Exp_Rev Access'!$F$7:$GK$318,$EK$2,FALSE)),"",VLOOKUP($B35,'[1]1718  Exp_Rev Access'!$F$7:$GK$318,$EK$2,FALSE))</f>
        <v>0</v>
      </c>
      <c r="EL35" s="90">
        <f>IF(ISNA(VLOOKUP($B35,'[1]1718  Exp_Rev Access'!$F$7:$GK$318,$EL$2,FALSE)),"",VLOOKUP($B35,'[1]1718  Exp_Rev Access'!$F$7:$GK$318,$EL$2,FALSE))</f>
        <v>0</v>
      </c>
      <c r="EM35" s="90">
        <f>IF(ISNA(VLOOKUP($B35,'[1]1718  Exp_Rev Access'!$F$7:$GK$318,$EM$2,FALSE)),"",VLOOKUP($B35,'[1]1718  Exp_Rev Access'!$F$7:$GK$318,$EM$2,FALSE))</f>
        <v>0</v>
      </c>
      <c r="EN35" s="90">
        <f>IF(ISNA(VLOOKUP($B35,'[1]1718  Exp_Rev Access'!$F$7:$GK$318,$EN$2,FALSE)),"",VLOOKUP($B35,'[1]1718  Exp_Rev Access'!$F$7:$GK$318,$EN$2,FALSE))</f>
        <v>0</v>
      </c>
      <c r="EO35" s="90">
        <f>IF(ISNA(VLOOKUP($B35,'[1]1718  Exp_Rev Access'!$F$7:$GK$318,$EO$2,FALSE)),"",VLOOKUP($B35,'[1]1718  Exp_Rev Access'!$F$7:$GK$318,$EO$2,FALSE))</f>
        <v>0</v>
      </c>
      <c r="EP35" s="90">
        <f>IF(ISNA(VLOOKUP($B35,'[1]1718  Exp_Rev Access'!$F$7:$GK$318,$EP$2,FALSE)),"",VLOOKUP($B35,'[1]1718  Exp_Rev Access'!$F$7:$GK$318,$EP$2,FALSE))</f>
        <v>0</v>
      </c>
      <c r="EQ35" s="90">
        <f>IF(ISNA(VLOOKUP($B35,'[1]1718  Exp_Rev Access'!$F$7:$GK$318,$EQ$2,FALSE)),"",VLOOKUP($B35,'[1]1718  Exp_Rev Access'!$F$7:$GK$318,$EQ$2,FALSE))</f>
        <v>0</v>
      </c>
      <c r="ER35" s="90">
        <f>IF(ISNA(VLOOKUP($B35,'[1]1718  Exp_Rev Access'!$F$7:$GK$318,$ER$2,FALSE)),"",VLOOKUP($B35,'[1]1718  Exp_Rev Access'!$F$7:$GK$318,$ER$2,FALSE))</f>
        <v>0</v>
      </c>
      <c r="ES35" s="90">
        <f>IF(ISNA(VLOOKUP($B35,'[1]1718  Exp_Rev Access'!$F$7:$GK$318,$ES$2,FALSE)),"",VLOOKUP($B35,'[1]1718  Exp_Rev Access'!$F$7:$GK$318,$ES$2,FALSE))</f>
        <v>0</v>
      </c>
      <c r="ET35" s="90">
        <f>IF(ISNA(VLOOKUP($B35,'[1]1718  Exp_Rev Access'!$F$7:$GK$318,$ET$2,FALSE)),"",VLOOKUP($B35,'[1]1718  Exp_Rev Access'!$F$7:$GK$318,$ET$2,FALSE))</f>
        <v>0</v>
      </c>
      <c r="EU35" s="90">
        <f>IF(ISNA(VLOOKUP($B35,'[1]1718  Exp_Rev Access'!$F$7:$GK$318,$EU$2,FALSE)),"",VLOOKUP($B35,'[1]1718  Exp_Rev Access'!$F$7:$GK$318,$EU$2,FALSE))</f>
        <v>0</v>
      </c>
      <c r="EV35" s="90">
        <f>IF(ISNA(VLOOKUP($B35,'[1]1718  Exp_Rev Access'!$F$7:$GK$318,$EV$2,FALSE)),"",VLOOKUP($B35,'[1]1718  Exp_Rev Access'!$F$7:$GK$318,$EV$2,FALSE))</f>
        <v>52095.3</v>
      </c>
      <c r="EW35" s="90">
        <f>IF(ISNA(VLOOKUP($B35,'[1]1718  Exp_Rev Access'!$F$7:$GK$318,$EW$2,FALSE)),"",VLOOKUP($B35,'[1]1718  Exp_Rev Access'!$F$7:$GK$318,$EW$2,FALSE))</f>
        <v>0</v>
      </c>
      <c r="EX35" s="90">
        <f>IF(ISNA(VLOOKUP($B35,'[1]1718  Exp_Rev Access'!$F$7:$GK$318,$EX$2,FALSE)),"",VLOOKUP($B35,'[1]1718  Exp_Rev Access'!$F$7:$GK$318,$EX$2,FALSE))</f>
        <v>0</v>
      </c>
      <c r="EY35" s="90">
        <f>IF(ISNA(VLOOKUP($B35,'[1]1718  Exp_Rev Access'!$F$7:$GK$318,$EY$2,FALSE)),"",VLOOKUP($B35,'[1]1718  Exp_Rev Access'!$F$7:$GK$318,$EY$2,FALSE))</f>
        <v>0</v>
      </c>
      <c r="EZ35" s="90">
        <f>IF(ISNA(VLOOKUP($B35,'[1]1718  Exp_Rev Access'!$F$7:$GK$318,$EZ$2,FALSE)),"",VLOOKUP($B35,'[1]1718  Exp_Rev Access'!$F$7:$GK$318,$EZ$2,FALSE))</f>
        <v>0</v>
      </c>
      <c r="FA35" s="90">
        <f>IF(ISNA(VLOOKUP($B35,'[1]1718  Exp_Rev Access'!$F$7:$GK$318,$FA$2,FALSE)),"",VLOOKUP($B35,'[1]1718  Exp_Rev Access'!$F$7:$GK$318,$FA$2,FALSE))</f>
        <v>0</v>
      </c>
      <c r="FB35" s="90">
        <f>IF(ISNA(VLOOKUP($B35,'[1]1718  Exp_Rev Access'!$F$7:$GK$318,$FB$2,FALSE)),"",VLOOKUP($B35,'[1]1718  Exp_Rev Access'!$F$7:$GK$318,$FB$2,FALSE))</f>
        <v>0</v>
      </c>
      <c r="FC35" s="90">
        <f>IF(ISNA(VLOOKUP($B35,'[1]1718  Exp_Rev Access'!$F$7:$GK$318,$FC$2,FALSE)),"",VLOOKUP($B35,'[1]1718  Exp_Rev Access'!$F$7:$GK$318,$FC$2,FALSE))</f>
        <v>0</v>
      </c>
      <c r="FD35" s="90">
        <f>IF(ISNA(VLOOKUP($B35,'[1]1718  Exp_Rev Access'!$F$7:$GK$318,$FD$2,FALSE)),"",VLOOKUP($B35,'[1]1718  Exp_Rev Access'!$F$7:$GK$318,$FD$2,FALSE))</f>
        <v>0</v>
      </c>
      <c r="FE35" s="90">
        <f>IF(ISNA(VLOOKUP($B35,'[1]1718  Exp_Rev Access'!$F$7:$GK$318,$FE$2,FALSE)),"",VLOOKUP($B35,'[1]1718  Exp_Rev Access'!$F$7:$GK$318,$FE$2,FALSE))</f>
        <v>0</v>
      </c>
      <c r="FF35" s="90">
        <f>IF(ISNA(VLOOKUP($B35,'[1]1718  Exp_Rev Access'!$F$7:$GK$318,$FF$2,FALSE)),"",VLOOKUP($B35,'[1]1718  Exp_Rev Access'!$F$7:$GK$318,$FF$2,FALSE))</f>
        <v>0</v>
      </c>
      <c r="FG35" s="90">
        <f>IF(ISNA(VLOOKUP($B35,'[1]1718  Exp_Rev Access'!$F$7:$GK$318,$FG$2,FALSE)),"",VLOOKUP($B35,'[1]1718  Exp_Rev Access'!$F$7:$GK$318,$FG$2,FALSE))</f>
        <v>0</v>
      </c>
      <c r="FH35" s="90">
        <f>IF(ISNA(VLOOKUP($B35,'[1]1718  Exp_Rev Access'!$F$7:$GK$318,$FH$2,FALSE)),"",VLOOKUP($B35,'[1]1718  Exp_Rev Access'!$F$7:$GK$318,$FH$2,FALSE))</f>
        <v>0</v>
      </c>
      <c r="FI35" s="90">
        <f>IF(ISNA(VLOOKUP($B35,'[1]1718  Exp_Rev Access'!$F$7:$GK$318,$FI$2,FALSE)),"",VLOOKUP($B35,'[1]1718  Exp_Rev Access'!$F$7:$GK$318,$FI$2,FALSE))</f>
        <v>0</v>
      </c>
      <c r="FJ35" s="90">
        <f>IF(ISNA(VLOOKUP($B35,'[1]1718  Exp_Rev Access'!$F$7:$GK$318,$FJ$2,FALSE)),"",VLOOKUP($B35,'[1]1718  Exp_Rev Access'!$F$7:$GK$318,$FJ$2,FALSE))</f>
        <v>0</v>
      </c>
      <c r="FK35" s="90">
        <f>IF(ISNA(VLOOKUP($B35,'[1]1718  Exp_Rev Access'!$F$7:$GK$318,$FK$2,FALSE)),"",VLOOKUP($B35,'[1]1718  Exp_Rev Access'!$F$7:$GK$318,$FK$2,FALSE))</f>
        <v>0</v>
      </c>
      <c r="FL35" s="90">
        <f>IF(ISNA(VLOOKUP($B35,'[1]1718  Exp_Rev Access'!$F$7:$GK$318,$FL$2,FALSE)),"",VLOOKUP($B35,'[1]1718  Exp_Rev Access'!$F$7:$GK$318,$FL$2,FALSE))</f>
        <v>0</v>
      </c>
      <c r="FM35" s="90">
        <f>IF(ISNA(VLOOKUP($B35,'[1]1718  Exp_Rev Access'!$F$7:$GK$318,$FM$2,FALSE)),"",VLOOKUP($B35,'[1]1718  Exp_Rev Access'!$F$7:$GK$318,$FM$2,FALSE))</f>
        <v>0</v>
      </c>
      <c r="FN35" s="90">
        <f>IF(ISNA(VLOOKUP($B35,'[1]1718  Exp_Rev Access'!$F$7:$GK$318,$FN$2,FALSE)),"",VLOOKUP($B35,'[1]1718  Exp_Rev Access'!$F$7:$GK$318,$FN$2,FALSE))</f>
        <v>0</v>
      </c>
      <c r="FO35" s="90">
        <f>IF(ISNA(VLOOKUP($B35,'[1]1718  Exp_Rev Access'!$F$7:$GK$318,$FO$2,FALSE)),"",VLOOKUP($B35,'[1]1718  Exp_Rev Access'!$F$7:$GK$318,$FO$2,FALSE))</f>
        <v>0</v>
      </c>
      <c r="FP35" s="90">
        <f>IF(ISNA(VLOOKUP($B35,'[1]1718  Exp_Rev Access'!$F$7:$GK$318,$FP$2,FALSE)),"",VLOOKUP($B35,'[1]1718  Exp_Rev Access'!$F$7:$GK$318,$FP$2,FALSE))</f>
        <v>0</v>
      </c>
      <c r="FQ35" s="90">
        <f>IF(ISNA(VLOOKUP($B35,'[1]1718  Exp_Rev Access'!$F$7:$GK$318,$FQ$2,FALSE)),"",VLOOKUP($B35,'[1]1718  Exp_Rev Access'!$F$7:$GK$318,$FQ$2,FALSE))</f>
        <v>0</v>
      </c>
      <c r="FR35" s="90">
        <f>IF(ISNA(VLOOKUP($B35,'[1]1718  Exp_Rev Access'!$F$7:$GK$318,$FR$2,FALSE)),"",VLOOKUP($B35,'[1]1718  Exp_Rev Access'!$F$7:$GK$318,$FR$2,FALSE))</f>
        <v>45383.66</v>
      </c>
      <c r="FS35" s="56">
        <f t="shared" si="108"/>
        <v>1273645.04</v>
      </c>
      <c r="FT35" s="92">
        <f t="shared" si="115"/>
        <v>6.5047588723405186E-2</v>
      </c>
      <c r="FU35" s="94">
        <f t="shared" si="109"/>
        <v>791.42797489591737</v>
      </c>
      <c r="FV35" s="95">
        <f>IF(ISNA(VLOOKUP($B35,'[1]1718  Exp_Rev Access'!$F$7:$GK$318,$FV$2,FALSE)),"",VLOOKUP($B35,'[1]1718  Exp_Rev Access'!$F$7:$GK$318,$FV$2,FALSE))</f>
        <v>0</v>
      </c>
      <c r="FW35" s="95">
        <f>IF(ISNA(VLOOKUP($B35,'[1]1718  Exp_Rev Access'!$F$7:$GK$318,$FW$2,FALSE)),"",VLOOKUP($B35,'[1]1718  Exp_Rev Access'!$F$7:$GK$318,$FW$2,FALSE))</f>
        <v>0</v>
      </c>
      <c r="FX35" s="95">
        <f>IF(ISNA(VLOOKUP($B35,'[1]1718  Exp_Rev Access'!$F$7:$GK$318,$FX$2,FALSE)),"",VLOOKUP($B35,'[1]1718  Exp_Rev Access'!$F$7:$GK$318,$FX$2,FALSE))</f>
        <v>0</v>
      </c>
      <c r="FY35" s="95">
        <f>IF(ISNA(VLOOKUP($B35,'[1]1718  Exp_Rev Access'!$F$7:$GK$318,$FY$2,FALSE)),"",VLOOKUP($B35,'[1]1718  Exp_Rev Access'!$F$7:$GK$318,$FY$2,FALSE))</f>
        <v>0</v>
      </c>
      <c r="FZ35" s="95">
        <f>IF(ISNA(VLOOKUP($B35,'[1]1718  Exp_Rev Access'!$F$7:$GK$318,$FZ$2,FALSE)),"",VLOOKUP($B35,'[1]1718  Exp_Rev Access'!$F$7:$GK$318,$FZ$2,FALSE))</f>
        <v>0</v>
      </c>
      <c r="GA35" s="95">
        <f>IF(ISNA(VLOOKUP($B35,'[1]1718  Exp_Rev Access'!$F$7:$GK$318,$GA$2,FALSE)),"",VLOOKUP($B35,'[1]1718  Exp_Rev Access'!$F$7:$GK$318,$GA$2,FALSE))</f>
        <v>0</v>
      </c>
      <c r="GB35" s="95">
        <f>IF(ISNA(VLOOKUP($B35,'[1]1718  Exp_Rev Access'!$F$7:$GK$318,$GB$2,FALSE)),"",VLOOKUP($B35,'[1]1718  Exp_Rev Access'!$F$7:$GK$318,$GB$2,FALSE))</f>
        <v>0</v>
      </c>
      <c r="GC35" s="95">
        <f>IF(ISNA(VLOOKUP($B35,'[1]1718  Exp_Rev Access'!$F$7:$GK$318,$GC$2,FALSE)),"",VLOOKUP($B35,'[1]1718  Exp_Rev Access'!$F$7:$GK$318,$GC$2,FALSE))</f>
        <v>0</v>
      </c>
      <c r="GD35" s="95">
        <f>IF(ISNA(VLOOKUP($B35,'[1]1718  Exp_Rev Access'!$F$7:$GK$318,$GD$2,FALSE)),"",VLOOKUP($B35,'[1]1718  Exp_Rev Access'!$F$7:$GK$318,$GD$2,FALSE))</f>
        <v>0</v>
      </c>
      <c r="GE35" s="95">
        <f>IF(ISNA(VLOOKUP($B35,'[1]1718  Exp_Rev Access'!$F$7:$GK$318,$GE$2,FALSE)),"",VLOOKUP($B35,'[1]1718  Exp_Rev Access'!$F$7:$GK$318,$GE$2,FALSE))</f>
        <v>0</v>
      </c>
      <c r="GF35" s="95">
        <f>IF(ISNA(VLOOKUP($B35,'[1]1718  Exp_Rev Access'!$F$7:$GK$318,$GF$2,FALSE)),"",VLOOKUP($B35,'[1]1718  Exp_Rev Access'!$F$7:$GK$318,$GF$2,FALSE))</f>
        <v>0</v>
      </c>
      <c r="GG35" s="95">
        <f>IF(ISNA(VLOOKUP($B35,'[1]1718  Exp_Rev Access'!$F$7:$GK$318,$GG$2,FALSE)),"",VLOOKUP($B35,'[1]1718  Exp_Rev Access'!$F$7:$GK$318,$GG$2,FALSE))</f>
        <v>0</v>
      </c>
      <c r="GH35" s="95">
        <f>IF(ISNA(VLOOKUP($B35,'[1]1718  Exp_Rev Access'!$F$7:$GK$318,$GH$2,FALSE)),"",VLOOKUP($B35,'[1]1718  Exp_Rev Access'!$F$7:$GK$318,$GH$2,FALSE))</f>
        <v>7970.56</v>
      </c>
      <c r="GI35" s="95">
        <f>IF(ISNA(VLOOKUP($B35,'[1]1718  Exp_Rev Access'!$F$7:$GK$318,$GI$2,FALSE)),"",VLOOKUP($B35,'[1]1718  Exp_Rev Access'!$F$7:$GK$318,$GI$2,FALSE))</f>
        <v>0</v>
      </c>
      <c r="GJ35" s="95">
        <f>IF(ISNA(VLOOKUP($B35,'[1]1718  Exp_Rev Access'!$F$7:$GK$318,$GJ$2,FALSE)),"",VLOOKUP($B35,'[1]1718  Exp_Rev Access'!$F$7:$GK$318,$GJ$2,FALSE))</f>
        <v>0</v>
      </c>
      <c r="GK35" s="95">
        <f>IF(ISNA(VLOOKUP($B35,'[1]1718  Exp_Rev Access'!$F$7:$GK$318,$GK$2,FALSE)),"",VLOOKUP($B35,'[1]1718  Exp_Rev Access'!$F$7:$GK$318,$GK$2,FALSE))</f>
        <v>27246.86</v>
      </c>
      <c r="GL35" s="95">
        <f>IF(ISNA(VLOOKUP($B35,'[1]1718  Exp_Rev Access'!$F$7:$GK$318,$GL$2,FALSE)),"",VLOOKUP($B35,'[1]1718  Exp_Rev Access'!$F$7:$GK$318,$GL$2,FALSE))</f>
        <v>1000</v>
      </c>
      <c r="GM35" s="95">
        <f>IF(ISNA(VLOOKUP($B35,'[1]1718  Exp_Rev Access'!$F$7:$GK$318,$GM$2,FALSE)),"",VLOOKUP($B35,'[1]1718  Exp_Rev Access'!$F$7:$GK$318,$GM$2,FALSE))</f>
        <v>0</v>
      </c>
      <c r="GN35" s="95">
        <f>IF(ISNA(VLOOKUP($B35,'[1]1718  Exp_Rev Access'!$F$7:$GK$318,$GN$2,FALSE)),"",VLOOKUP($B35,'[1]1718  Exp_Rev Access'!$F$7:$GK$318,$GN$2,FALSE))</f>
        <v>0</v>
      </c>
      <c r="GO35" s="95">
        <f>IF(ISNA(VLOOKUP($B35,'[1]1718  Exp_Rev Access'!$F$7:$GK$318,$GO$2,FALSE)),"",VLOOKUP($B35,'[1]1718  Exp_Rev Access'!$F$7:$GK$318,$GO$2,FALSE))</f>
        <v>0</v>
      </c>
      <c r="GP35" s="95">
        <f>IF(ISNA(VLOOKUP($B35,'[1]1718  Exp_Rev Access'!$F$7:$GK$318,$GP$2,FALSE)),"",VLOOKUP($B35,'[1]1718  Exp_Rev Access'!$F$7:$GK$318,$GP$2,FALSE))</f>
        <v>0</v>
      </c>
      <c r="GQ35" s="95">
        <f>IF(ISNA(VLOOKUP($B35,'[1]1718  Exp_Rev Access'!$F$7:$GK$318,$GQ$2,FALSE)),"",VLOOKUP($B35,'[1]1718  Exp_Rev Access'!$F$7:$GK$318,$GQ$2,FALSE))</f>
        <v>0</v>
      </c>
      <c r="GR35" s="95">
        <f>IF(ISNA(VLOOKUP($B35,'[1]1718  Exp_Rev Access'!$F$7:$GK$318,$GR$2,FALSE)),"",VLOOKUP($B35,'[1]1718  Exp_Rev Access'!$F$7:$GK$318,$GR$2,FALSE))</f>
        <v>0</v>
      </c>
      <c r="GS35" s="95">
        <f>IF(ISNA(VLOOKUP($B35,'[1]1718  Exp_Rev Access'!$F$7:$GK$318,$GS$2,FALSE)),"",VLOOKUP($B35,'[1]1718  Exp_Rev Access'!$F$7:$GK$318,$GS$2,FALSE))</f>
        <v>0</v>
      </c>
      <c r="GT35" s="95">
        <f>IF(ISNA(VLOOKUP($B35,'[1]1718  Exp_Rev Access'!$F$7:$GK$318,$GT$2,FALSE)),"",VLOOKUP($B35,'[1]1718  Exp_Rev Access'!$F$7:$GK$318,$GT$2,FALSE))</f>
        <v>0</v>
      </c>
      <c r="GU35" s="56">
        <f t="shared" si="110"/>
        <v>36217.42</v>
      </c>
      <c r="GV35" s="92">
        <f t="shared" si="111"/>
        <v>1.8496957682831549E-3</v>
      </c>
      <c r="GW35" s="96">
        <f t="shared" si="112"/>
        <v>22.505076741440373</v>
      </c>
    </row>
    <row r="36" spans="1:222" s="97" customFormat="1" x14ac:dyDescent="0.3">
      <c r="A36" s="73"/>
      <c r="B36" s="88" t="s">
        <v>215</v>
      </c>
      <c r="C36" s="89" t="s">
        <v>216</v>
      </c>
      <c r="D36" s="75">
        <f>IF(ISNA(VLOOKUP($B36,'[1]1718 enrollment_Rev_Exp by size'!$A$7:H377,3,FALSE)),"",VLOOKUP($B36,'[1]1718 enrollment_Rev_Exp by size'!$A$7:$G$363,3,FALSE))</f>
        <v>1346.7599999999998</v>
      </c>
      <c r="E36" s="76">
        <f>IF(ISNA(VLOOKUP($B36,'[1]1718 enrollment_Rev_Exp by size'!$A$7:I377,5,FALSE)),"",VLOOKUP($B36,'[1]1718 enrollment_Rev_Exp by size'!$A$7:$G$350,5,FALSE))</f>
        <v>16750813.26</v>
      </c>
      <c r="F36" s="70">
        <f t="shared" si="97"/>
        <v>16750813.260000002</v>
      </c>
      <c r="G36" s="70">
        <f t="shared" si="98"/>
        <v>0</v>
      </c>
      <c r="H36" s="90">
        <f>IF(ISNA(VLOOKUP($B36,'[1]1718  Exp_Rev Access'!$F$7:$GK$318,3,FALSE)),"",VLOOKUP($B36,'[1]1718  Exp_Rev Access'!$F$7:$GK$318,3,FALSE))</f>
        <v>3132411.11</v>
      </c>
      <c r="I36" s="90">
        <f>IF(ISNA(VLOOKUP($B36,'[1]1718  Exp_Rev Access'!$F$7:$GK$318,4,FALSE)),"",VLOOKUP($B36,'[1]1718  Exp_Rev Access'!$F$7:$GK$318,4,FALSE))</f>
        <v>0</v>
      </c>
      <c r="J36" s="90">
        <f>IF(ISNA(VLOOKUP($B36,'[1]1718  Exp_Rev Access'!$F$7:$GK$318,5,FALSE)),"",VLOOKUP($B36,'[1]1718  Exp_Rev Access'!$F$7:$GK$318,5,FALSE))</f>
        <v>339.81</v>
      </c>
      <c r="K36" s="90">
        <f>IF(ISNA(VLOOKUP($B36,'[1]1718  Exp_Rev Access'!$F$7:$GK$318,6,FALSE)),"-",VLOOKUP($B36,'[1]1718  Exp_Rev Access'!$F$7:$GK$318,6,FALSE))</f>
        <v>3718.62</v>
      </c>
      <c r="L36" s="90">
        <f>IF(ISNA(VLOOKUP($B36,'[1]1718  Exp_Rev Access'!$F$7:$GK$318,7,FALSE)),"",VLOOKUP($B36,'[1]1718  Exp_Rev Access'!$F$7:$GK$318,7,FALSE))</f>
        <v>0</v>
      </c>
      <c r="M36" s="90">
        <f>IF(ISNA(VLOOKUP($B36,'[1]1718  Exp_Rev Access'!$F$7:$GK$318,8,FALSE)),"",VLOOKUP($B36,'[1]1718  Exp_Rev Access'!$F$7:$GK$318,8,FALSE))</f>
        <v>0</v>
      </c>
      <c r="N36" s="56">
        <f t="shared" si="99"/>
        <v>3136469.54</v>
      </c>
      <c r="O36" s="91">
        <f t="shared" si="100"/>
        <v>0.18724282166584191</v>
      </c>
      <c r="P36" s="56">
        <f t="shared" si="101"/>
        <v>2328.9001306840123</v>
      </c>
      <c r="Q36" s="90">
        <f>IF(ISNA(VLOOKUP($B36,'[1]1718  Exp_Rev Access'!$F$7:$GK$318,10,FALSE)),"",VLOOKUP($B36,'[1]1718  Exp_Rev Access'!$F$7:$GK$318,10,FALSE))</f>
        <v>1642</v>
      </c>
      <c r="R36" s="90">
        <f>IF(ISNA(VLOOKUP($B36,'[1]1718  Exp_Rev Access'!$F$7:$GK$318,11,FALSE)),"",VLOOKUP($B36,'[1]1718  Exp_Rev Access'!$F$7:$GK$318,11,FALSE))</f>
        <v>0</v>
      </c>
      <c r="S36" s="90">
        <f>IF(ISNA(VLOOKUP($B36,'[1]1718  Exp_Rev Access'!$F$7:$GK$318,12,FALSE)),"",VLOOKUP($B36,'[1]1718  Exp_Rev Access'!$F$7:$GK$318,12,FALSE))</f>
        <v>0</v>
      </c>
      <c r="T36" s="90">
        <f>IF(ISNA(VLOOKUP($B36,'[1]1718  Exp_Rev Access'!$F$7:$GK$318,13,FALSE)),"",VLOOKUP($B36,'[1]1718  Exp_Rev Access'!$F$7:$GK$318,13,FALSE))</f>
        <v>0</v>
      </c>
      <c r="U36" s="90">
        <f>IF(ISNA(VLOOKUP($B36,'[1]1718  Exp_Rev Access'!$F$7:$GK$318,14,FALSE)),"",VLOOKUP($B36,'[1]1718  Exp_Rev Access'!$F$7:$GK$318,14,FALSE))</f>
        <v>0</v>
      </c>
      <c r="V36" s="90">
        <f>IF(ISNA(VLOOKUP($B36,'[1]1718  Exp_Rev Access'!$F$7:$GK$318,15,FALSE)),"",VLOOKUP($B36,'[1]1718  Exp_Rev Access'!$F$7:$GK$318,15,FALSE))</f>
        <v>0</v>
      </c>
      <c r="W36" s="90">
        <f>IF(ISNA(VLOOKUP($B36,'[1]1718  Exp_Rev Access'!$F$7:$GK$318,16,FALSE)),"",VLOOKUP($B36,'[1]1718  Exp_Rev Access'!$F$7:$GK$318,16,FALSE))</f>
        <v>0</v>
      </c>
      <c r="X36" s="90">
        <f>IF(ISNA(VLOOKUP($B36,'[1]1718  Exp_Rev Access'!$F$7:$GK$318,17,FALSE)),"",VLOOKUP($B36,'[1]1718  Exp_Rev Access'!$F$7:$GK$318,17,FALSE))</f>
        <v>0</v>
      </c>
      <c r="Y36" s="90">
        <f>IF(ISNA(VLOOKUP($B36,'[1]1718  Exp_Rev Access'!$F$7:$GK$318,18,FALSE)),"",VLOOKUP($B36,'[1]1718  Exp_Rev Access'!$F$7:$GK$318,18,FALSE))</f>
        <v>25878</v>
      </c>
      <c r="Z36" s="90">
        <f>IF(ISNA(VLOOKUP($B36,'[1]1718  Exp_Rev Access'!$F$7:$GK$318,19,FALSE)),"",VLOOKUP($B36,'[1]1718  Exp_Rev Access'!$F$7:$GK$318,19,FALSE))</f>
        <v>0</v>
      </c>
      <c r="AA36" s="90">
        <f>IF(ISNA(VLOOKUP($B36,'[1]1718  Exp_Rev Access'!$F$7:$GK$318,20,FALSE)),"",VLOOKUP($B36,'[1]1718  Exp_Rev Access'!$F$7:$GK$318,20,FALSE))</f>
        <v>0</v>
      </c>
      <c r="AB36" s="90">
        <f>IF(ISNA(VLOOKUP($B36,'[1]1718  Exp_Rev Access'!$F$7:$GK$318,21,FALSE)),"",VLOOKUP($B36,'[1]1718  Exp_Rev Access'!$F$7:$GK$318,21,FALSE))</f>
        <v>0</v>
      </c>
      <c r="AC36" s="90">
        <f>IF(ISNA(VLOOKUP($B36,'[1]1718  Exp_Rev Access'!$F$7:$GK$318,22,FALSE)),"",VLOOKUP($B36,'[1]1718  Exp_Rev Access'!$F$7:$GK$318,22,FALSE))</f>
        <v>31922.25</v>
      </c>
      <c r="AD36" s="90">
        <f>IF(ISNA(VLOOKUP($B36,'[1]1718  Exp_Rev Access'!$F$7:$GK$318,23,FALSE)),"",VLOOKUP($B36,'[1]1718  Exp_Rev Access'!$F$7:$GK$318,23,FALSE))</f>
        <v>122148.27</v>
      </c>
      <c r="AE36" s="90">
        <f>IF(ISNA(VLOOKUP($B36,'[1]1718  Exp_Rev Access'!$F$7:$GK$318,24,FALSE)),"",VLOOKUP($B36,'[1]1718  Exp_Rev Access'!$F$7:$GK$318,24,FALSE))</f>
        <v>7866.5</v>
      </c>
      <c r="AF36" s="90">
        <f>IF(ISNA(VLOOKUP($B36,'[1]1718  Exp_Rev Access'!$F$7:$GK$318,25,FALSE)),"",VLOOKUP($B36,'[1]1718  Exp_Rev Access'!$F$7:$GK$318,25,FALSE))</f>
        <v>0</v>
      </c>
      <c r="AG36" s="90">
        <f>IF(ISNA(VLOOKUP($B36,'[1]1718  Exp_Rev Access'!$F$7:$GK$318,26,FALSE)),"",VLOOKUP($B36,'[1]1718  Exp_Rev Access'!$F$7:$GK$318,26,FALSE))</f>
        <v>56957.98</v>
      </c>
      <c r="AH36" s="90">
        <f>IF(ISNA(VLOOKUP($B36,'[1]1718  Exp_Rev Access'!$F$7:$GK$318,27,FALSE)),"",VLOOKUP($B36,'[1]1718  Exp_Rev Access'!$F$7:$GK$318,27,FALSE))</f>
        <v>6030.75</v>
      </c>
      <c r="AI36" s="90">
        <f>IF(ISNA(VLOOKUP($B36,'[1]1718  Exp_Rev Access'!$F$7:$GK$318,28,FALSE)),"",VLOOKUP($B36,'[1]1718  Exp_Rev Access'!$F$7:$GK$318,28,FALSE))</f>
        <v>4449</v>
      </c>
      <c r="AJ36" s="90">
        <f>IF(ISNA(VLOOKUP($B36,'[1]1718  Exp_Rev Access'!$F$7:$GK$318,29,FALSE)),"",VLOOKUP($B36,'[1]1718  Exp_Rev Access'!$F$7:$GK$318,29,FALSE))</f>
        <v>514.35</v>
      </c>
      <c r="AK36" s="90">
        <f>IF(ISNA(VLOOKUP($B36,'[1]1718  Exp_Rev Access'!$F$7:$GK$318,30,FALSE)),"",VLOOKUP($B36,'[1]1718  Exp_Rev Access'!$F$7:$GK$318,30,FALSE))</f>
        <v>22344.32</v>
      </c>
      <c r="AL36" s="90">
        <f>IF(ISNA(VLOOKUP($B36,'[1]1718  Exp_Rev Access'!$F$7:$GK$318,31,FALSE)),"",VLOOKUP($B36,'[1]1718  Exp_Rev Access'!$F$7:$GK$318,31,FALSE))</f>
        <v>110100.49</v>
      </c>
      <c r="AM36" s="56">
        <f t="shared" si="102"/>
        <v>389853.91000000003</v>
      </c>
      <c r="AN36" s="92">
        <f t="shared" si="103"/>
        <v>2.3273730292901616E-2</v>
      </c>
      <c r="AO36" s="71">
        <f t="shared" si="104"/>
        <v>289.47541507024272</v>
      </c>
      <c r="AP36" s="90">
        <f>IF(ISNA(VLOOKUP($B36,'[1]1718  Exp_Rev Access'!$F$7:$GK$318,33,FALSE)),"",VLOOKUP($B36,'[1]1718  Exp_Rev Access'!$F$7:$GK$318,33,FALSE))</f>
        <v>9268009.4600000009</v>
      </c>
      <c r="AQ36" s="90">
        <f>IF(ISNA(VLOOKUP($B36,'[1]1718  Exp_Rev Access'!$F$7:$GK$318,34,FALSE)),"",VLOOKUP($B36,'[1]1718  Exp_Rev Access'!$F$7:$GK$318,34,FALSE))</f>
        <v>175599.93</v>
      </c>
      <c r="AR36" s="90">
        <f>IF(ISNA(VLOOKUP($B36,'[1]1718  Exp_Rev Access'!$F$7:$GK$318,35,FALSE)),"",VLOOKUP($B36,'[1]1718  Exp_Rev Access'!$F$7:$GK$318,35,FALSE))</f>
        <v>0</v>
      </c>
      <c r="AS36" s="90">
        <f>IF(ISNA(VLOOKUP($B36,'[1]1718  Exp_Rev Access'!$F$7:$GK$318,36,FALSE)),"",VLOOKUP($B36,'[1]1718  Exp_Rev Access'!$F$7:$GK$318,36,FALSE))</f>
        <v>0</v>
      </c>
      <c r="AT36" s="90">
        <f>IF(ISNA(VLOOKUP($B36,'[1]1718  Exp_Rev Access'!$F$7:$GK$318,37,FALSE)),"",VLOOKUP($B36,'[1]1718  Exp_Rev Access'!$F$7:$GK$318,37,FALSE))</f>
        <v>0</v>
      </c>
      <c r="AU36" s="56">
        <f t="shared" si="105"/>
        <v>9443609.3900000006</v>
      </c>
      <c r="AV36" s="93">
        <f t="shared" si="106"/>
        <v>0.5637702028802869</v>
      </c>
      <c r="AW36" s="56">
        <f t="shared" si="107"/>
        <v>7012.0952433989742</v>
      </c>
      <c r="AX36" s="90">
        <f>IF(ISNA(VLOOKUP($B36,'[1]1718  Exp_Rev Access'!$F$7:$GK$318,39,FALSE)),"",VLOOKUP($B36,'[1]1718  Exp_Rev Access'!$F$7:$GK$318,39,FALSE))</f>
        <v>0</v>
      </c>
      <c r="AY36" s="90">
        <f>IF(ISNA(VLOOKUP($B36,'[1]1718  Exp_Rev Access'!$F$7:$GK$318,40,FALSE)),"",VLOOKUP($B36,'[1]1718  Exp_Rev Access'!$F$7:$GK$318,40,FALSE))</f>
        <v>885006.16</v>
      </c>
      <c r="AZ36" s="90">
        <f>IF(ISNA(VLOOKUP($B36,'[1]1718  Exp_Rev Access'!$F$7:$GK$318,41,FALSE)),"",VLOOKUP($B36,'[1]1718  Exp_Rev Access'!$F$7:$GK$318,41,FALSE))</f>
        <v>51362.25</v>
      </c>
      <c r="BA36" s="90">
        <f>IF(ISNA(VLOOKUP($B36,'[1]1718  Exp_Rev Access'!$F$7:$GK$318,42,FALSE)),"",VLOOKUP($B36,'[1]1718  Exp_Rev Access'!$F$7:$GK$318,42,FALSE))</f>
        <v>0</v>
      </c>
      <c r="BB36" s="90">
        <f>IF(ISNA(VLOOKUP($B36,'[1]1718  Exp_Rev Access'!$F$7:$GK$318,43,FALSE)),"",VLOOKUP($B36,'[1]1718  Exp_Rev Access'!$F$7:$GK$318,43,FALSE))</f>
        <v>0</v>
      </c>
      <c r="BC36" s="90">
        <f>IF(ISNA(VLOOKUP($B36,'[1]1718  Exp_Rev Access'!$F$7:$GK$318,44,FALSE)),"",VLOOKUP($B36,'[1]1718  Exp_Rev Access'!$F$7:$GK$318,44,FALSE))</f>
        <v>297536.23</v>
      </c>
      <c r="BD36" s="90">
        <f>IF(ISNA(VLOOKUP($B36,'[1]1718  Exp_Rev Access'!$F$7:$GK$318,45,FALSE)),"",VLOOKUP($B36,'[1]1718  Exp_Rev Access'!$F$7:$GK$318,45,FALSE))</f>
        <v>0</v>
      </c>
      <c r="BE36" s="90">
        <f>IF(ISNA(VLOOKUP($B36,'[1]1718  Exp_Rev Access'!$F$7:$GK$318,46,FALSE)),"",VLOOKUP($B36,'[1]1718  Exp_Rev Access'!$F$7:$GK$318,46,FALSE))</f>
        <v>178055.95</v>
      </c>
      <c r="BF36" s="90">
        <f>IF(ISNA(VLOOKUP($B36,'[1]1718  Exp_Rev Access'!$F$7:$GK$318,47,FALSE)),"",VLOOKUP($B36,'[1]1718  Exp_Rev Access'!$F$7:$GK$318,47,FALSE))</f>
        <v>0</v>
      </c>
      <c r="BG36" s="90">
        <f>IF(ISNA(VLOOKUP($B36,'[1]1718  Exp_Rev Access'!$F$7:$GK$318,48,FALSE)),"",VLOOKUP($B36,'[1]1718  Exp_Rev Access'!$F$7:$GK$318,48,FALSE))</f>
        <v>235930.83</v>
      </c>
      <c r="BH36" s="90">
        <f>IF(ISNA(VLOOKUP($B36,'[1]1718  Exp_Rev Access'!$F$7:$GK$318,49,FALSE)),"",VLOOKUP($B36,'[1]1718  Exp_Rev Access'!$F$7:$GK$318,49,FALSE))</f>
        <v>30433.97</v>
      </c>
      <c r="BI36" s="90">
        <f>IF(ISNA(VLOOKUP($B36,'[1]1718  Exp_Rev Access'!$F$7:$GK$318,50,FALSE)),"",VLOOKUP($B36,'[1]1718  Exp_Rev Access'!$F$7:$GK$318,50,FALSE))</f>
        <v>0</v>
      </c>
      <c r="BJ36" s="90">
        <f>IF(ISNA(VLOOKUP($B36,'[1]1718  Exp_Rev Access'!$F$7:$GK$318,51,FALSE)),"",VLOOKUP($B36,'[1]1718  Exp_Rev Access'!$F$7:$GK$318,51,FALSE))</f>
        <v>8203.2199999999993</v>
      </c>
      <c r="BK36" s="90">
        <f>IF(ISNA(VLOOKUP($B36,'[1]1718  Exp_Rev Access'!$F$7:$GK$318,52,FALSE)),"",VLOOKUP($B36,'[1]1718  Exp_Rev Access'!$F$7:$GK$318,52,FALSE))</f>
        <v>786285.61</v>
      </c>
      <c r="BL36" s="90">
        <f>IF(ISNA(VLOOKUP($B36,'[1]1718  Exp_Rev Access'!$F$7:$GK$318,53,FALSE)),"",VLOOKUP($B36,'[1]1718  Exp_Rev Access'!$F$7:$GK$318,53,FALSE))</f>
        <v>0</v>
      </c>
      <c r="BM36" s="90">
        <f>IF(ISNA(VLOOKUP($B36,'[1]1718  Exp_Rev Access'!$F$7:$GK$318,54,FALSE)),"",VLOOKUP($B36,'[1]1718  Exp_Rev Access'!$F$7:$GK$318,54,FALSE))</f>
        <v>0</v>
      </c>
      <c r="BN36" s="90">
        <f>IF(ISNA(VLOOKUP($B36,'[1]1718  Exp_Rev Access'!$F$7:$GK$318,55,FALSE)),"",VLOOKUP($B36,'[1]1718  Exp_Rev Access'!$F$7:$GK$318,55,FALSE))</f>
        <v>0</v>
      </c>
      <c r="BO36" s="90">
        <f>IF(ISNA(VLOOKUP($B36,'[1]1718  Exp_Rev Access'!$F$7:$GK$318,56,FALSE)),"",VLOOKUP($B36,'[1]1718  Exp_Rev Access'!$F$7:$GK$318,56,FALSE))</f>
        <v>0</v>
      </c>
      <c r="BP36" s="90">
        <f>IF(ISNA(VLOOKUP($B36,'[1]1718  Exp_Rev Access'!$F$7:$GK$318,57,FALSE)),"",VLOOKUP($B36,'[1]1718  Exp_Rev Access'!$F$7:$GK$318,57,FALSE))</f>
        <v>0</v>
      </c>
      <c r="BQ36" s="90">
        <f>IF(ISNA(VLOOKUP($B36,'[1]1718  Exp_Rev Access'!$F$7:$GK$318,58,FALSE)),"",VLOOKUP($B36,'[1]1718  Exp_Rev Access'!$F$7:$GK$318,58,FALSE))</f>
        <v>0</v>
      </c>
      <c r="BR36" s="90">
        <f>IF(ISNA(VLOOKUP($B36,'[1]1718  Exp_Rev Access'!$F$7:$GK$318,59,FALSE)),"",VLOOKUP($B36,'[1]1718  Exp_Rev Access'!$F$7:$GK$318,59,FALSE))</f>
        <v>0</v>
      </c>
      <c r="BS36" s="90">
        <f>IF(ISNA(VLOOKUP($B36,'[1]1718  Exp_Rev Access'!$F$7:$GK$318,60,FALSE)),"",VLOOKUP($B36,'[1]1718  Exp_Rev Access'!$F$7:$GK$318,60,FALSE))</f>
        <v>0</v>
      </c>
      <c r="BT36" s="90">
        <f>IF(ISNA(VLOOKUP($B36,'[1]1718  Exp_Rev Access'!$F$7:$GK$318,61,FALSE)),"",VLOOKUP($B36,'[1]1718  Exp_Rev Access'!$F$7:$GK$318,61,FALSE))</f>
        <v>0</v>
      </c>
      <c r="BU36" s="90">
        <f>IF(ISNA(VLOOKUP($B36,'[1]1718  Exp_Rev Access'!$F$7:$GK$318,62,FALSE)),"",VLOOKUP($B36,'[1]1718  Exp_Rev Access'!$F$7:$GK$318,62,FALSE))</f>
        <v>0</v>
      </c>
      <c r="BV36" s="56">
        <f t="shared" si="35"/>
        <v>2472814.2200000002</v>
      </c>
      <c r="BW36" s="92">
        <f t="shared" si="113"/>
        <v>0.14762353216037227</v>
      </c>
      <c r="BX36" s="71">
        <f t="shared" si="114"/>
        <v>1836.1209272624674</v>
      </c>
      <c r="BY36" s="90">
        <f>IF(ISNA(VLOOKUP($B36,'[1]1718  Exp_Rev Access'!$F$7:$GK$318,64,FALSE)),"",VLOOKUP($B36,'[1]1718  Exp_Rev Access'!$F$7:$GK$318,64,FALSE))</f>
        <v>0</v>
      </c>
      <c r="BZ36" s="90">
        <f>IF(ISNA(VLOOKUP($B36,'[1]1718  Exp_Rev Access'!$F$7:$GK$318,65,FALSE)),"",VLOOKUP($B36,'[1]1718  Exp_Rev Access'!$F$7:$GK$318,65,FALSE))</f>
        <v>0</v>
      </c>
      <c r="CA36" s="90">
        <f>IF(ISNA(VLOOKUP($B36,'[1]1718  Exp_Rev Access'!$F$7:$GK$318,66,FALSE)),"",VLOOKUP($B36,'[1]1718  Exp_Rev Access'!$F$7:$GK$318,66,FALSE))</f>
        <v>0</v>
      </c>
      <c r="CB36" s="90">
        <f>IF(ISNA(VLOOKUP($B36,'[1]1718  Exp_Rev Access'!$F$7:$GK$318,67,FALSE)),"",VLOOKUP($B36,'[1]1718  Exp_Rev Access'!$F$7:$GK$318,67,FALSE))</f>
        <v>0</v>
      </c>
      <c r="CC36" s="90">
        <f>IF(ISNA(VLOOKUP($B36,'[1]1718  Exp_Rev Access'!$F$7:$GK$318,68,FALSE)),"",VLOOKUP($B36,'[1]1718  Exp_Rev Access'!$F$7:$GK$318,68,FALSE))</f>
        <v>48986.559999999998</v>
      </c>
      <c r="CD36" s="90">
        <f>IF(ISNA(VLOOKUP($B36,'[1]1718  Exp_Rev Access'!$F$7:$GK$318,69,FALSE)),"",VLOOKUP($B36,'[1]1718  Exp_Rev Access'!$F$7:$GK$318,69,FALSE))</f>
        <v>0</v>
      </c>
      <c r="CE36" s="56">
        <f t="shared" si="36"/>
        <v>48986.559999999998</v>
      </c>
      <c r="CF36" s="92">
        <f t="shared" si="25"/>
        <v>2.92442875695935E-3</v>
      </c>
      <c r="CG36" s="78">
        <f t="shared" si="46"/>
        <v>36.373637470670353</v>
      </c>
      <c r="CH36" s="90">
        <f>IF(ISNA(VLOOKUP($B36,'[1]1718  Exp_Rev Access'!$F$7:$GK$318,$CH$2,FALSE)),"",VLOOKUP($B36,'[1]1718  Exp_Rev Access'!$F$7:$GK$318,$CH$2,FALSE))</f>
        <v>0</v>
      </c>
      <c r="CI36" s="90">
        <f>IF(ISNA(VLOOKUP($B36,'[1]1718  Exp_Rev Access'!$F$7:$GK$318,$CI$2,FALSE)),"",VLOOKUP($B36,'[1]1718  Exp_Rev Access'!$F$7:$GK$318,$CI$2,FALSE))</f>
        <v>0</v>
      </c>
      <c r="CJ36" s="90">
        <f>IF(ISNA(VLOOKUP($B36,'[1]1718  Exp_Rev Access'!$F$7:$GK$318,$CJ$2,FALSE)),"",VLOOKUP($B36,'[1]1718  Exp_Rev Access'!$F$7:$GK$318,$CJ$2,FALSE))</f>
        <v>0</v>
      </c>
      <c r="CK36" s="90">
        <f>IF(ISNA(VLOOKUP($B36,'[1]1718  Exp_Rev Access'!$F$7:$GK$318,$CK$2,FALSE)),"",VLOOKUP($B36,'[1]1718  Exp_Rev Access'!$F$7:$GK$318,$CK$2,FALSE))</f>
        <v>0</v>
      </c>
      <c r="CL36" s="90">
        <f>IF(ISNA(VLOOKUP($B36,'[1]1718  Exp_Rev Access'!$F$7:$GK$318,$CL$2,FALSE)),"",VLOOKUP($B36,'[1]1718  Exp_Rev Access'!$F$7:$GK$318,$CL$2,FALSE))</f>
        <v>0</v>
      </c>
      <c r="CM36" s="90">
        <f>IF(ISNA(VLOOKUP($B36,'[1]1718  Exp_Rev Access'!$F$7:$GK$318,$CM$2,FALSE)),"",VLOOKUP($B36,'[1]1718  Exp_Rev Access'!$F$7:$GK$318,$CM$2,FALSE))</f>
        <v>0</v>
      </c>
      <c r="CN36" s="90">
        <f>IF(ISNA(VLOOKUP($B36,'[1]1718  Exp_Rev Access'!$F$7:$GK$318,$CN$2,FALSE)),"",VLOOKUP($B36,'[1]1718  Exp_Rev Access'!$F$7:$GK$318,$CN$2,FALSE))</f>
        <v>0</v>
      </c>
      <c r="CO36" s="90">
        <f>IF(ISNA(VLOOKUP($B36,'[1]1718  Exp_Rev Access'!$F$7:$GK$318,$CO$2,FALSE)),"",VLOOKUP($B36,'[1]1718  Exp_Rev Access'!$F$7:$GK$318,$CO$2,FALSE))</f>
        <v>0</v>
      </c>
      <c r="CP36" s="90">
        <f>IF(ISNA(VLOOKUP($B36,'[1]1718  Exp_Rev Access'!$F$7:$GK$318,$CP$2,FALSE)),"",VLOOKUP($B36,'[1]1718  Exp_Rev Access'!$F$7:$GK$318,$CP$2,FALSE))</f>
        <v>0</v>
      </c>
      <c r="CQ36" s="90">
        <f>IF(ISNA(VLOOKUP($B36,'[1]1718  Exp_Rev Access'!$F$7:$GK$318,$CQ$2,FALSE)),"",VLOOKUP($B36,'[1]1718  Exp_Rev Access'!$F$7:$GK$318,$CQ$2,FALSE))</f>
        <v>302667</v>
      </c>
      <c r="CR36" s="90">
        <f>IF(ISNA(VLOOKUP($B36,'[1]1718  Exp_Rev Access'!$F$7:$GK$318,$CR$2,FALSE)),"",VLOOKUP($B36,'[1]1718  Exp_Rev Access'!$F$7:$GK$318,$CR$2,FALSE))</f>
        <v>0</v>
      </c>
      <c r="CS36" s="90">
        <f>IF(ISNA(VLOOKUP($B36,'[1]1718  Exp_Rev Access'!$F$7:$GK$318,$CS$2,FALSE)),"",VLOOKUP($B36,'[1]1718  Exp_Rev Access'!$F$7:$GK$318,$CS$2,FALSE))</f>
        <v>10119</v>
      </c>
      <c r="CT36" s="90">
        <f>IF(ISNA(VLOOKUP($B36,'[1]1718  Exp_Rev Access'!$F$7:$GK$318,$CT$2,FALSE)),"",VLOOKUP($B36,'[1]1718  Exp_Rev Access'!$F$7:$GK$318,$CT$2,FALSE))</f>
        <v>0</v>
      </c>
      <c r="CU36" s="90">
        <f>IF(ISNA(VLOOKUP($B36,'[1]1718  Exp_Rev Access'!$F$7:$GK$318,$CU$2,FALSE)),"",VLOOKUP($B36,'[1]1718  Exp_Rev Access'!$F$7:$GK$318,$CU$2,FALSE))</f>
        <v>333776.87</v>
      </c>
      <c r="CV36" s="90">
        <f>IF(ISNA(VLOOKUP($B36,'[1]1718  Exp_Rev Access'!$F$7:$GK$318,$CV$2,FALSE)),"",VLOOKUP($B36,'[1]1718  Exp_Rev Access'!$F$7:$GK$318,$CV$2,FALSE))</f>
        <v>76642.899999999994</v>
      </c>
      <c r="CW36" s="90">
        <f>IF(ISNA(VLOOKUP($B36,'[1]1718  Exp_Rev Access'!$F$7:$GK$318,$CW$2,FALSE)),"",VLOOKUP($B36,'[1]1718  Exp_Rev Access'!$F$7:$GK$318,$CW$2,FALSE))</f>
        <v>28368.03</v>
      </c>
      <c r="CX36" s="90">
        <f>IF(ISNA(VLOOKUP($B36,'[1]1718  Exp_Rev Access'!$F$7:$GK$318,$CX$2,FALSE)),"",VLOOKUP($B36,'[1]1718  Exp_Rev Access'!$F$7:$GK$318,$CX$2,FALSE))</f>
        <v>0</v>
      </c>
      <c r="CY36" s="90">
        <f>IF(ISNA(VLOOKUP($B36,'[1]1718  Exp_Rev Access'!$F$7:$GK$318,$CY$2,FALSE)),"",VLOOKUP($B36,'[1]1718  Exp_Rev Access'!$F$7:$GK$318,$CY$2,FALSE))</f>
        <v>0</v>
      </c>
      <c r="CZ36" s="90">
        <f>IF(ISNA(VLOOKUP($B36,'[1]1718  Exp_Rev Access'!$F$7:$GK$318,$CZ$2,FALSE)),"",VLOOKUP($B36,'[1]1718  Exp_Rev Access'!$F$7:$GK$318,$CZ$2,FALSE))</f>
        <v>0</v>
      </c>
      <c r="DA36" s="90">
        <f>IF(ISNA(VLOOKUP($B36,'[1]1718  Exp_Rev Access'!$F$7:$GK$318,$DA$2,FALSE)),"",VLOOKUP($B36,'[1]1718  Exp_Rev Access'!$F$7:$GK$318,$DA$2,FALSE))</f>
        <v>0</v>
      </c>
      <c r="DB36" s="90">
        <f>IF(ISNA(VLOOKUP($B36,'[1]1718  Exp_Rev Access'!$F$7:$GK$318,$DB$2,FALSE)),"",VLOOKUP($B36,'[1]1718  Exp_Rev Access'!$F$7:$GK$318,$DB$2,FALSE))</f>
        <v>22442.48</v>
      </c>
      <c r="DC36" s="90">
        <f>IF(ISNA(VLOOKUP($B36,'[1]1718  Exp_Rev Access'!$F$7:$GK$318,$DC$2,FALSE)),"",VLOOKUP($B36,'[1]1718  Exp_Rev Access'!$F$7:$GK$318,$DC$2,FALSE))</f>
        <v>0</v>
      </c>
      <c r="DD36" s="90">
        <f>IF(ISNA(VLOOKUP($B36,'[1]1718  Exp_Rev Access'!$F$7:$GK$318,$DD$2,FALSE)),"",VLOOKUP($B36,'[1]1718  Exp_Rev Access'!$F$7:$GK$318,$DD$2,FALSE))</f>
        <v>0</v>
      </c>
      <c r="DE36" s="90">
        <f>IF(ISNA(VLOOKUP($B36,'[1]1718  Exp_Rev Access'!$F$7:$GK$318,$DE$2,FALSE)),"",VLOOKUP($B36,'[1]1718  Exp_Rev Access'!$F$7:$GK$318,$DE$2,FALSE))</f>
        <v>0</v>
      </c>
      <c r="DF36" s="90">
        <f>IF(ISNA(VLOOKUP($B36,'[1]1718  Exp_Rev Access'!$F$7:$GK$318,$DF$2,FALSE)),"",VLOOKUP($B36,'[1]1718  Exp_Rev Access'!$F$7:$GK$318,$DF$2,FALSE))</f>
        <v>0</v>
      </c>
      <c r="DG36" s="90">
        <f>IF(ISNA(VLOOKUP($B36,'[1]1718  Exp_Rev Access'!$F$7:$GK$318,$DG$2,FALSE)),"",VLOOKUP($B36,'[1]1718  Exp_Rev Access'!$F$7:$GK$318,$DG$2,FALSE))</f>
        <v>1216.5999999999999</v>
      </c>
      <c r="DH36" s="90">
        <f>IF(ISNA(VLOOKUP($B36,'[1]1718  Exp_Rev Access'!$F$7:$GK$318,$DH$2,FALSE)),"",VLOOKUP($B36,'[1]1718  Exp_Rev Access'!$F$7:$GK$318,$DH$2,FALSE))</f>
        <v>0</v>
      </c>
      <c r="DI36" s="90">
        <f>IF(ISNA(VLOOKUP($B36,'[1]1718  Exp_Rev Access'!$F$7:$GK$318,$DI$2,FALSE)),"",VLOOKUP($B36,'[1]1718  Exp_Rev Access'!$F$7:$GK$318,$DI$2,FALSE))</f>
        <v>234939.16</v>
      </c>
      <c r="DJ36" s="90">
        <f>IF(ISNA(VLOOKUP($B36,'[1]1718  Exp_Rev Access'!$F$7:$GK$318,$DJ$2,FALSE)),"",VLOOKUP($B36,'[1]1718  Exp_Rev Access'!$F$7:$GK$318,$DJ$2,FALSE))</f>
        <v>0</v>
      </c>
      <c r="DK36" s="90">
        <f>IF(ISNA(VLOOKUP($B36,'[1]1718  Exp_Rev Access'!$F$7:$GK$318,$DK$2,FALSE)),"",VLOOKUP($B36,'[1]1718  Exp_Rev Access'!$F$7:$GK$318,$DK$2,FALSE))</f>
        <v>0</v>
      </c>
      <c r="DL36" s="90">
        <f>IF(ISNA(VLOOKUP($B36,'[1]1718  Exp_Rev Access'!$F$7:$GK$318,$DL$2,FALSE)),"",VLOOKUP($B36,'[1]1718  Exp_Rev Access'!$F$7:$GK$318,$DL$2,FALSE))</f>
        <v>0</v>
      </c>
      <c r="DM36" s="90">
        <f>IF(ISNA(VLOOKUP($B36,'[1]1718  Exp_Rev Access'!$F$7:$GK$318,$DM$2,FALSE)),"",VLOOKUP($B36,'[1]1718  Exp_Rev Access'!$F$7:$GK$318,$DM$2,FALSE))</f>
        <v>0</v>
      </c>
      <c r="DN36" s="90">
        <f>IF(ISNA(VLOOKUP($B36,'[1]1718  Exp_Rev Access'!$F$7:$GK$318,$DN$2,FALSE)),"",VLOOKUP($B36,'[1]1718  Exp_Rev Access'!$F$7:$GK$318,$DN$2,FALSE))</f>
        <v>0</v>
      </c>
      <c r="DO36" s="90">
        <f>IF(ISNA(VLOOKUP($B36,'[1]1718  Exp_Rev Access'!$F$7:$GK$318,$DO$2,FALSE)),"",VLOOKUP($B36,'[1]1718  Exp_Rev Access'!$F$7:$GK$318,$DO$2,FALSE))</f>
        <v>0</v>
      </c>
      <c r="DP36" s="90">
        <f>IF(ISNA(VLOOKUP($B36,'[1]1718  Exp_Rev Access'!$F$7:$GK$318,$DP$2,FALSE)),"",VLOOKUP($B36,'[1]1718  Exp_Rev Access'!$F$7:$GK$318,$DP$2,FALSE))</f>
        <v>0</v>
      </c>
      <c r="DQ36" s="90">
        <f>IF(ISNA(VLOOKUP($B36,'[1]1718  Exp_Rev Access'!$F$7:$GK$318,$DQ$2,FALSE)),"",VLOOKUP($B36,'[1]1718  Exp_Rev Access'!$F$7:$GK$318,$DQ$2,FALSE))</f>
        <v>0</v>
      </c>
      <c r="DR36" s="90">
        <f>IF(ISNA(VLOOKUP($B36,'[1]1718  Exp_Rev Access'!$F$7:$GK$318,$DR$2,FALSE)),"",VLOOKUP($B36,'[1]1718  Exp_Rev Access'!$F$7:$GK$318,$DR$2,FALSE))</f>
        <v>0</v>
      </c>
      <c r="DS36" s="90">
        <f>IF(ISNA(VLOOKUP($B36,'[1]1718  Exp_Rev Access'!$F$7:$GK$318,$DS$2,FALSE)),"",VLOOKUP($B36,'[1]1718  Exp_Rev Access'!$F$7:$GK$318,$DS$2,FALSE))</f>
        <v>0</v>
      </c>
      <c r="DT36" s="90">
        <f>IF(ISNA(VLOOKUP($B36,'[1]1718  Exp_Rev Access'!$F$7:$GK$318,$DT$2,FALSE)),"",VLOOKUP($B36,'[1]1718  Exp_Rev Access'!$F$7:$GK$318,$DT$2,FALSE))</f>
        <v>0</v>
      </c>
      <c r="DU36" s="90">
        <f>IF(ISNA(VLOOKUP($B36,'[1]1718  Exp_Rev Access'!$F$7:$GK$318,$DU$2,FALSE)),"",VLOOKUP($B36,'[1]1718  Exp_Rev Access'!$F$7:$GK$318,$DU$2,FALSE))</f>
        <v>0</v>
      </c>
      <c r="DV36" s="90">
        <f>IF(ISNA(VLOOKUP($B36,'[1]1718  Exp_Rev Access'!$F$7:$GK$318,$DV$2,FALSE)),"",VLOOKUP($B36,'[1]1718  Exp_Rev Access'!$F$7:$GK$318,$DV$2,FALSE))</f>
        <v>0</v>
      </c>
      <c r="DW36" s="90">
        <f>IF(ISNA(VLOOKUP($B36,'[1]1718  Exp_Rev Access'!$F$7:$GK$318,$DW$2,FALSE)),"",VLOOKUP($B36,'[1]1718  Exp_Rev Access'!$F$7:$GK$318,$DW$2,FALSE))</f>
        <v>0</v>
      </c>
      <c r="DX36" s="90">
        <f>IF(ISNA(VLOOKUP($B36,'[1]1718  Exp_Rev Access'!$F$7:$GK$318,$DX$2,FALSE)),"",VLOOKUP($B36,'[1]1718  Exp_Rev Access'!$F$7:$GK$318,$DX$2,FALSE))</f>
        <v>0</v>
      </c>
      <c r="DY36" s="90">
        <f>IF(ISNA(VLOOKUP($B36,'[1]1718  Exp_Rev Access'!$F$7:$GK$318,$DY$2,FALSE)),"",VLOOKUP($B36,'[1]1718  Exp_Rev Access'!$F$7:$GK$318,$DY$2,FALSE))</f>
        <v>0</v>
      </c>
      <c r="DZ36" s="90">
        <f>IF(ISNA(VLOOKUP($B36,'[1]1718  Exp_Rev Access'!$F$7:$GK$318,$DZ$2,FALSE)),"",VLOOKUP($B36,'[1]1718  Exp_Rev Access'!$F$7:$GK$318,$DZ$2,FALSE))</f>
        <v>0</v>
      </c>
      <c r="EA36" s="90">
        <f>IF(ISNA(VLOOKUP($B36,'[1]1718  Exp_Rev Access'!$F$7:$GK$318,$EA$2,FALSE)),"",VLOOKUP($B36,'[1]1718  Exp_Rev Access'!$F$7:$GK$318,$EA$2,FALSE))</f>
        <v>0</v>
      </c>
      <c r="EB36" s="90">
        <f>IF(ISNA(VLOOKUP($B36,'[1]1718  Exp_Rev Access'!$F$7:$GK$318,$EB$2,FALSE)),"",VLOOKUP($B36,'[1]1718  Exp_Rev Access'!$F$7:$GK$318,$EB$2,FALSE))</f>
        <v>0</v>
      </c>
      <c r="EC36" s="90">
        <f>IF(ISNA(VLOOKUP($B36,'[1]1718  Exp_Rev Access'!$F$7:$GK$318,$EC$2,FALSE)),"",VLOOKUP($B36,'[1]1718  Exp_Rev Access'!$F$7:$GK$318,$EC$2,FALSE))</f>
        <v>0</v>
      </c>
      <c r="ED36" s="90">
        <f>IF(ISNA(VLOOKUP($B36,'[1]1718  Exp_Rev Access'!$F$7:$GK$318,$ED$2,FALSE)),"",VLOOKUP($B36,'[1]1718  Exp_Rev Access'!$F$7:$GK$318,$ED$2,FALSE))</f>
        <v>0</v>
      </c>
      <c r="EE36" s="90">
        <f>IF(ISNA(VLOOKUP($B36,'[1]1718  Exp_Rev Access'!$F$7:$GK$318,$EE$2,FALSE)),"",VLOOKUP($B36,'[1]1718  Exp_Rev Access'!$F$7:$GK$318,$EE$2,FALSE))</f>
        <v>0</v>
      </c>
      <c r="EF36" s="90">
        <f>IF(ISNA(VLOOKUP($B36,'[1]1718  Exp_Rev Access'!$F$7:$GK$318,$EF$2,FALSE)),"",VLOOKUP($B36,'[1]1718  Exp_Rev Access'!$F$7:$GK$318,$EF$2,FALSE))</f>
        <v>0</v>
      </c>
      <c r="EG36" s="90">
        <f>IF(ISNA(VLOOKUP($B36,'[1]1718  Exp_Rev Access'!$F$7:$GK$318,$EG$2,FALSE)),"",VLOOKUP($B36,'[1]1718  Exp_Rev Access'!$F$7:$GK$318,$EG$2,FALSE))</f>
        <v>0</v>
      </c>
      <c r="EH36" s="90">
        <f>IF(ISNA(VLOOKUP($B36,'[1]1718  Exp_Rev Access'!$F$7:$GK$318,$EH$2,FALSE)),"",VLOOKUP($B36,'[1]1718  Exp_Rev Access'!$F$7:$GK$318,$EH$2,FALSE))</f>
        <v>0</v>
      </c>
      <c r="EI36" s="90">
        <f>IF(ISNA(VLOOKUP($B36,'[1]1718  Exp_Rev Access'!$F$7:$GK$318,$EI$2,FALSE)),"",VLOOKUP($B36,'[1]1718  Exp_Rev Access'!$F$7:$GK$318,$EI$2,FALSE))</f>
        <v>0</v>
      </c>
      <c r="EJ36" s="90">
        <f>IF(ISNA(VLOOKUP($B36,'[1]1718  Exp_Rev Access'!$F$7:$GK$318,$EJ$2,FALSE)),"",VLOOKUP($B36,'[1]1718  Exp_Rev Access'!$F$7:$GK$318,$EJ$2,FALSE))</f>
        <v>0</v>
      </c>
      <c r="EK36" s="90">
        <f>IF(ISNA(VLOOKUP($B36,'[1]1718  Exp_Rev Access'!$F$7:$GK$318,$EK$2,FALSE)),"",VLOOKUP($B36,'[1]1718  Exp_Rev Access'!$F$7:$GK$318,$EK$2,FALSE))</f>
        <v>0</v>
      </c>
      <c r="EL36" s="90">
        <f>IF(ISNA(VLOOKUP($B36,'[1]1718  Exp_Rev Access'!$F$7:$GK$318,$EL$2,FALSE)),"",VLOOKUP($B36,'[1]1718  Exp_Rev Access'!$F$7:$GK$318,$EL$2,FALSE))</f>
        <v>0</v>
      </c>
      <c r="EM36" s="90">
        <f>IF(ISNA(VLOOKUP($B36,'[1]1718  Exp_Rev Access'!$F$7:$GK$318,$EM$2,FALSE)),"",VLOOKUP($B36,'[1]1718  Exp_Rev Access'!$F$7:$GK$318,$EM$2,FALSE))</f>
        <v>0</v>
      </c>
      <c r="EN36" s="90">
        <f>IF(ISNA(VLOOKUP($B36,'[1]1718  Exp_Rev Access'!$F$7:$GK$318,$EN$2,FALSE)),"",VLOOKUP($B36,'[1]1718  Exp_Rev Access'!$F$7:$GK$318,$EN$2,FALSE))</f>
        <v>0</v>
      </c>
      <c r="EO36" s="90">
        <f>IF(ISNA(VLOOKUP($B36,'[1]1718  Exp_Rev Access'!$F$7:$GK$318,$EO$2,FALSE)),"",VLOOKUP($B36,'[1]1718  Exp_Rev Access'!$F$7:$GK$318,$EO$2,FALSE))</f>
        <v>0</v>
      </c>
      <c r="EP36" s="90">
        <f>IF(ISNA(VLOOKUP($B36,'[1]1718  Exp_Rev Access'!$F$7:$GK$318,$EP$2,FALSE)),"",VLOOKUP($B36,'[1]1718  Exp_Rev Access'!$F$7:$GK$318,$EP$2,FALSE))</f>
        <v>0</v>
      </c>
      <c r="EQ36" s="90">
        <f>IF(ISNA(VLOOKUP($B36,'[1]1718  Exp_Rev Access'!$F$7:$GK$318,$EQ$2,FALSE)),"",VLOOKUP($B36,'[1]1718  Exp_Rev Access'!$F$7:$GK$318,$EQ$2,FALSE))</f>
        <v>0</v>
      </c>
      <c r="ER36" s="90">
        <f>IF(ISNA(VLOOKUP($B36,'[1]1718  Exp_Rev Access'!$F$7:$GK$318,$ER$2,FALSE)),"",VLOOKUP($B36,'[1]1718  Exp_Rev Access'!$F$7:$GK$318,$ER$2,FALSE))</f>
        <v>0</v>
      </c>
      <c r="ES36" s="90">
        <f>IF(ISNA(VLOOKUP($B36,'[1]1718  Exp_Rev Access'!$F$7:$GK$318,$ES$2,FALSE)),"",VLOOKUP($B36,'[1]1718  Exp_Rev Access'!$F$7:$GK$318,$ES$2,FALSE))</f>
        <v>0</v>
      </c>
      <c r="ET36" s="90">
        <f>IF(ISNA(VLOOKUP($B36,'[1]1718  Exp_Rev Access'!$F$7:$GK$318,$ET$2,FALSE)),"",VLOOKUP($B36,'[1]1718  Exp_Rev Access'!$F$7:$GK$318,$ET$2,FALSE))</f>
        <v>0</v>
      </c>
      <c r="EU36" s="90">
        <f>IF(ISNA(VLOOKUP($B36,'[1]1718  Exp_Rev Access'!$F$7:$GK$318,$EU$2,FALSE)),"",VLOOKUP($B36,'[1]1718  Exp_Rev Access'!$F$7:$GK$318,$EU$2,FALSE))</f>
        <v>0</v>
      </c>
      <c r="EV36" s="90">
        <f>IF(ISNA(VLOOKUP($B36,'[1]1718  Exp_Rev Access'!$F$7:$GK$318,$EV$2,FALSE)),"",VLOOKUP($B36,'[1]1718  Exp_Rev Access'!$F$7:$GK$318,$EV$2,FALSE))</f>
        <v>17872.900000000001</v>
      </c>
      <c r="EW36" s="90">
        <f>IF(ISNA(VLOOKUP($B36,'[1]1718  Exp_Rev Access'!$F$7:$GK$318,$EW$2,FALSE)),"",VLOOKUP($B36,'[1]1718  Exp_Rev Access'!$F$7:$GK$318,$EW$2,FALSE))</f>
        <v>0</v>
      </c>
      <c r="EX36" s="90">
        <f>IF(ISNA(VLOOKUP($B36,'[1]1718  Exp_Rev Access'!$F$7:$GK$318,$EX$2,FALSE)),"",VLOOKUP($B36,'[1]1718  Exp_Rev Access'!$F$7:$GK$318,$EX$2,FALSE))</f>
        <v>0</v>
      </c>
      <c r="EY36" s="90">
        <f>IF(ISNA(VLOOKUP($B36,'[1]1718  Exp_Rev Access'!$F$7:$GK$318,$EY$2,FALSE)),"",VLOOKUP($B36,'[1]1718  Exp_Rev Access'!$F$7:$GK$318,$EY$2,FALSE))</f>
        <v>0</v>
      </c>
      <c r="EZ36" s="90">
        <f>IF(ISNA(VLOOKUP($B36,'[1]1718  Exp_Rev Access'!$F$7:$GK$318,$EZ$2,FALSE)),"",VLOOKUP($B36,'[1]1718  Exp_Rev Access'!$F$7:$GK$318,$EZ$2,FALSE))</f>
        <v>0</v>
      </c>
      <c r="FA36" s="90">
        <f>IF(ISNA(VLOOKUP($B36,'[1]1718  Exp_Rev Access'!$F$7:$GK$318,$FA$2,FALSE)),"",VLOOKUP($B36,'[1]1718  Exp_Rev Access'!$F$7:$GK$318,$FA$2,FALSE))</f>
        <v>0</v>
      </c>
      <c r="FB36" s="90">
        <f>IF(ISNA(VLOOKUP($B36,'[1]1718  Exp_Rev Access'!$F$7:$GK$318,$FB$2,FALSE)),"",VLOOKUP($B36,'[1]1718  Exp_Rev Access'!$F$7:$GK$318,$FB$2,FALSE))</f>
        <v>0</v>
      </c>
      <c r="FC36" s="90">
        <f>IF(ISNA(VLOOKUP($B36,'[1]1718  Exp_Rev Access'!$F$7:$GK$318,$FC$2,FALSE)),"",VLOOKUP($B36,'[1]1718  Exp_Rev Access'!$F$7:$GK$318,$FC$2,FALSE))</f>
        <v>0</v>
      </c>
      <c r="FD36" s="90">
        <f>IF(ISNA(VLOOKUP($B36,'[1]1718  Exp_Rev Access'!$F$7:$GK$318,$FD$2,FALSE)),"",VLOOKUP($B36,'[1]1718  Exp_Rev Access'!$F$7:$GK$318,$FD$2,FALSE))</f>
        <v>0</v>
      </c>
      <c r="FE36" s="90">
        <f>IF(ISNA(VLOOKUP($B36,'[1]1718  Exp_Rev Access'!$F$7:$GK$318,$FE$2,FALSE)),"",VLOOKUP($B36,'[1]1718  Exp_Rev Access'!$F$7:$GK$318,$FE$2,FALSE))</f>
        <v>0</v>
      </c>
      <c r="FF36" s="90">
        <f>IF(ISNA(VLOOKUP($B36,'[1]1718  Exp_Rev Access'!$F$7:$GK$318,$FF$2,FALSE)),"",VLOOKUP($B36,'[1]1718  Exp_Rev Access'!$F$7:$GK$318,$FF$2,FALSE))</f>
        <v>0</v>
      </c>
      <c r="FG36" s="90">
        <f>IF(ISNA(VLOOKUP($B36,'[1]1718  Exp_Rev Access'!$F$7:$GK$318,$FG$2,FALSE)),"",VLOOKUP($B36,'[1]1718  Exp_Rev Access'!$F$7:$GK$318,$FG$2,FALSE))</f>
        <v>0</v>
      </c>
      <c r="FH36" s="90">
        <f>IF(ISNA(VLOOKUP($B36,'[1]1718  Exp_Rev Access'!$F$7:$GK$318,$FH$2,FALSE)),"",VLOOKUP($B36,'[1]1718  Exp_Rev Access'!$F$7:$GK$318,$FH$2,FALSE))</f>
        <v>0</v>
      </c>
      <c r="FI36" s="90">
        <f>IF(ISNA(VLOOKUP($B36,'[1]1718  Exp_Rev Access'!$F$7:$GK$318,$FI$2,FALSE)),"",VLOOKUP($B36,'[1]1718  Exp_Rev Access'!$F$7:$GK$318,$FI$2,FALSE))</f>
        <v>0</v>
      </c>
      <c r="FJ36" s="90">
        <f>IF(ISNA(VLOOKUP($B36,'[1]1718  Exp_Rev Access'!$F$7:$GK$318,$FJ$2,FALSE)),"",VLOOKUP($B36,'[1]1718  Exp_Rev Access'!$F$7:$GK$318,$FJ$2,FALSE))</f>
        <v>0</v>
      </c>
      <c r="FK36" s="90">
        <f>IF(ISNA(VLOOKUP($B36,'[1]1718  Exp_Rev Access'!$F$7:$GK$318,$FK$2,FALSE)),"",VLOOKUP($B36,'[1]1718  Exp_Rev Access'!$F$7:$GK$318,$FK$2,FALSE))</f>
        <v>0</v>
      </c>
      <c r="FL36" s="90">
        <f>IF(ISNA(VLOOKUP($B36,'[1]1718  Exp_Rev Access'!$F$7:$GK$318,$FL$2,FALSE)),"",VLOOKUP($B36,'[1]1718  Exp_Rev Access'!$F$7:$GK$318,$FL$2,FALSE))</f>
        <v>0</v>
      </c>
      <c r="FM36" s="90">
        <f>IF(ISNA(VLOOKUP($B36,'[1]1718  Exp_Rev Access'!$F$7:$GK$318,$FM$2,FALSE)),"",VLOOKUP($B36,'[1]1718  Exp_Rev Access'!$F$7:$GK$318,$FM$2,FALSE))</f>
        <v>0</v>
      </c>
      <c r="FN36" s="90">
        <f>IF(ISNA(VLOOKUP($B36,'[1]1718  Exp_Rev Access'!$F$7:$GK$318,$FN$2,FALSE)),"",VLOOKUP($B36,'[1]1718  Exp_Rev Access'!$F$7:$GK$318,$FN$2,FALSE))</f>
        <v>0</v>
      </c>
      <c r="FO36" s="90">
        <f>IF(ISNA(VLOOKUP($B36,'[1]1718  Exp_Rev Access'!$F$7:$GK$318,$FO$2,FALSE)),"",VLOOKUP($B36,'[1]1718  Exp_Rev Access'!$F$7:$GK$318,$FO$2,FALSE))</f>
        <v>0</v>
      </c>
      <c r="FP36" s="90">
        <f>IF(ISNA(VLOOKUP($B36,'[1]1718  Exp_Rev Access'!$F$7:$GK$318,$FP$2,FALSE)),"",VLOOKUP($B36,'[1]1718  Exp_Rev Access'!$F$7:$GK$318,$FP$2,FALSE))</f>
        <v>0</v>
      </c>
      <c r="FQ36" s="90">
        <f>IF(ISNA(VLOOKUP($B36,'[1]1718  Exp_Rev Access'!$F$7:$GK$318,$FQ$2,FALSE)),"",VLOOKUP($B36,'[1]1718  Exp_Rev Access'!$F$7:$GK$318,$FQ$2,FALSE))</f>
        <v>0</v>
      </c>
      <c r="FR36" s="90">
        <f>IF(ISNA(VLOOKUP($B36,'[1]1718  Exp_Rev Access'!$F$7:$GK$318,$FR$2,FALSE)),"",VLOOKUP($B36,'[1]1718  Exp_Rev Access'!$F$7:$GK$318,$FR$2,FALSE))</f>
        <v>37102.9</v>
      </c>
      <c r="FS36" s="56">
        <f t="shared" si="108"/>
        <v>1065147.8400000001</v>
      </c>
      <c r="FT36" s="92">
        <f t="shared" si="115"/>
        <v>6.3587828451500517E-2</v>
      </c>
      <c r="FU36" s="94">
        <f t="shared" si="109"/>
        <v>790.89655172413813</v>
      </c>
      <c r="FV36" s="95">
        <f>IF(ISNA(VLOOKUP($B36,'[1]1718  Exp_Rev Access'!$F$7:$GK$318,$FV$2,FALSE)),"",VLOOKUP($B36,'[1]1718  Exp_Rev Access'!$F$7:$GK$318,$FV$2,FALSE))</f>
        <v>0</v>
      </c>
      <c r="FW36" s="95">
        <f>IF(ISNA(VLOOKUP($B36,'[1]1718  Exp_Rev Access'!$F$7:$GK$318,$FW$2,FALSE)),"",VLOOKUP($B36,'[1]1718  Exp_Rev Access'!$F$7:$GK$318,$FW$2,FALSE))</f>
        <v>0</v>
      </c>
      <c r="FX36" s="95">
        <f>IF(ISNA(VLOOKUP($B36,'[1]1718  Exp_Rev Access'!$F$7:$GK$318,$FX$2,FALSE)),"",VLOOKUP($B36,'[1]1718  Exp_Rev Access'!$F$7:$GK$318,$FX$2,FALSE))</f>
        <v>0</v>
      </c>
      <c r="FY36" s="95">
        <f>IF(ISNA(VLOOKUP($B36,'[1]1718  Exp_Rev Access'!$F$7:$GK$318,$FY$2,FALSE)),"",VLOOKUP($B36,'[1]1718  Exp_Rev Access'!$F$7:$GK$318,$FY$2,FALSE))</f>
        <v>0</v>
      </c>
      <c r="FZ36" s="95">
        <f>IF(ISNA(VLOOKUP($B36,'[1]1718  Exp_Rev Access'!$F$7:$GK$318,$FZ$2,FALSE)),"",VLOOKUP($B36,'[1]1718  Exp_Rev Access'!$F$7:$GK$318,$FZ$2,FALSE))</f>
        <v>0</v>
      </c>
      <c r="GA36" s="95">
        <f>IF(ISNA(VLOOKUP($B36,'[1]1718  Exp_Rev Access'!$F$7:$GK$318,$GA$2,FALSE)),"",VLOOKUP($B36,'[1]1718  Exp_Rev Access'!$F$7:$GK$318,$GA$2,FALSE))</f>
        <v>0</v>
      </c>
      <c r="GB36" s="95">
        <f>IF(ISNA(VLOOKUP($B36,'[1]1718  Exp_Rev Access'!$F$7:$GK$318,$GB$2,FALSE)),"",VLOOKUP($B36,'[1]1718  Exp_Rev Access'!$F$7:$GK$318,$GB$2,FALSE))</f>
        <v>0</v>
      </c>
      <c r="GC36" s="95">
        <f>IF(ISNA(VLOOKUP($B36,'[1]1718  Exp_Rev Access'!$F$7:$GK$318,$GC$2,FALSE)),"",VLOOKUP($B36,'[1]1718  Exp_Rev Access'!$F$7:$GK$318,$GC$2,FALSE))</f>
        <v>0</v>
      </c>
      <c r="GD36" s="95">
        <f>IF(ISNA(VLOOKUP($B36,'[1]1718  Exp_Rev Access'!$F$7:$GK$318,$GD$2,FALSE)),"",VLOOKUP($B36,'[1]1718  Exp_Rev Access'!$F$7:$GK$318,$GD$2,FALSE))</f>
        <v>0</v>
      </c>
      <c r="GE36" s="95">
        <f>IF(ISNA(VLOOKUP($B36,'[1]1718  Exp_Rev Access'!$F$7:$GK$318,$GE$2,FALSE)),"",VLOOKUP($B36,'[1]1718  Exp_Rev Access'!$F$7:$GK$318,$GE$2,FALSE))</f>
        <v>0</v>
      </c>
      <c r="GF36" s="95">
        <f>IF(ISNA(VLOOKUP($B36,'[1]1718  Exp_Rev Access'!$F$7:$GK$318,$GF$2,FALSE)),"",VLOOKUP($B36,'[1]1718  Exp_Rev Access'!$F$7:$GK$318,$GF$2,FALSE))</f>
        <v>0</v>
      </c>
      <c r="GG36" s="95">
        <f>IF(ISNA(VLOOKUP($B36,'[1]1718  Exp_Rev Access'!$F$7:$GK$318,$GG$2,FALSE)),"",VLOOKUP($B36,'[1]1718  Exp_Rev Access'!$F$7:$GK$318,$GG$2,FALSE))</f>
        <v>0</v>
      </c>
      <c r="GH36" s="95">
        <f>IF(ISNA(VLOOKUP($B36,'[1]1718  Exp_Rev Access'!$F$7:$GK$318,$GH$2,FALSE)),"",VLOOKUP($B36,'[1]1718  Exp_Rev Access'!$F$7:$GK$318,$GH$2,FALSE))</f>
        <v>0</v>
      </c>
      <c r="GI36" s="95">
        <f>IF(ISNA(VLOOKUP($B36,'[1]1718  Exp_Rev Access'!$F$7:$GK$318,$GI$2,FALSE)),"",VLOOKUP($B36,'[1]1718  Exp_Rev Access'!$F$7:$GK$318,$GI$2,FALSE))</f>
        <v>0</v>
      </c>
      <c r="GJ36" s="95">
        <f>IF(ISNA(VLOOKUP($B36,'[1]1718  Exp_Rev Access'!$F$7:$GK$318,$GJ$2,FALSE)),"",VLOOKUP($B36,'[1]1718  Exp_Rev Access'!$F$7:$GK$318,$GJ$2,FALSE))</f>
        <v>0</v>
      </c>
      <c r="GK36" s="95">
        <f>IF(ISNA(VLOOKUP($B36,'[1]1718  Exp_Rev Access'!$F$7:$GK$318,$GK$2,FALSE)),"",VLOOKUP($B36,'[1]1718  Exp_Rev Access'!$F$7:$GK$318,$GK$2,FALSE))</f>
        <v>0</v>
      </c>
      <c r="GL36" s="95">
        <f>IF(ISNA(VLOOKUP($B36,'[1]1718  Exp_Rev Access'!$F$7:$GK$318,$GL$2,FALSE)),"",VLOOKUP($B36,'[1]1718  Exp_Rev Access'!$F$7:$GK$318,$GL$2,FALSE))</f>
        <v>678.34</v>
      </c>
      <c r="GM36" s="95">
        <f>IF(ISNA(VLOOKUP($B36,'[1]1718  Exp_Rev Access'!$F$7:$GK$318,$GM$2,FALSE)),"",VLOOKUP($B36,'[1]1718  Exp_Rev Access'!$F$7:$GK$318,$GM$2,FALSE))</f>
        <v>0</v>
      </c>
      <c r="GN36" s="95">
        <f>IF(ISNA(VLOOKUP($B36,'[1]1718  Exp_Rev Access'!$F$7:$GK$318,$GN$2,FALSE)),"",VLOOKUP($B36,'[1]1718  Exp_Rev Access'!$F$7:$GK$318,$GN$2,FALSE))</f>
        <v>0</v>
      </c>
      <c r="GO36" s="95">
        <f>IF(ISNA(VLOOKUP($B36,'[1]1718  Exp_Rev Access'!$F$7:$GK$318,$GO$2,FALSE)),"",VLOOKUP($B36,'[1]1718  Exp_Rev Access'!$F$7:$GK$318,$GO$2,FALSE))</f>
        <v>0</v>
      </c>
      <c r="GP36" s="95">
        <f>IF(ISNA(VLOOKUP($B36,'[1]1718  Exp_Rev Access'!$F$7:$GK$318,$GP$2,FALSE)),"",VLOOKUP($B36,'[1]1718  Exp_Rev Access'!$F$7:$GK$318,$GP$2,FALSE))</f>
        <v>0</v>
      </c>
      <c r="GQ36" s="95">
        <f>IF(ISNA(VLOOKUP($B36,'[1]1718  Exp_Rev Access'!$F$7:$GK$318,$GQ$2,FALSE)),"",VLOOKUP($B36,'[1]1718  Exp_Rev Access'!$F$7:$GK$318,$GQ$2,FALSE))</f>
        <v>0</v>
      </c>
      <c r="GR36" s="95">
        <f>IF(ISNA(VLOOKUP($B36,'[1]1718  Exp_Rev Access'!$F$7:$GK$318,$GR$2,FALSE)),"",VLOOKUP($B36,'[1]1718  Exp_Rev Access'!$F$7:$GK$318,$GR$2,FALSE))</f>
        <v>0</v>
      </c>
      <c r="GS36" s="95">
        <f>IF(ISNA(VLOOKUP($B36,'[1]1718  Exp_Rev Access'!$F$7:$GK$318,$GS$2,FALSE)),"",VLOOKUP($B36,'[1]1718  Exp_Rev Access'!$F$7:$GK$318,$GS$2,FALSE))</f>
        <v>0</v>
      </c>
      <c r="GT36" s="95">
        <f>IF(ISNA(VLOOKUP($B36,'[1]1718  Exp_Rev Access'!$F$7:$GK$318,$GT$2,FALSE)),"",VLOOKUP($B36,'[1]1718  Exp_Rev Access'!$F$7:$GK$318,$GT$2,FALSE))</f>
        <v>193253.46</v>
      </c>
      <c r="GU36" s="56">
        <f t="shared" si="110"/>
        <v>193931.8</v>
      </c>
      <c r="GV36" s="92">
        <f t="shared" si="111"/>
        <v>1.1577455792137462E-2</v>
      </c>
      <c r="GW36" s="96">
        <f t="shared" si="112"/>
        <v>143.99878226261549</v>
      </c>
      <c r="HE36" s="41"/>
      <c r="HF36" s="41"/>
      <c r="HG36" s="41"/>
      <c r="HH36" s="41"/>
      <c r="HI36" s="41"/>
      <c r="HJ36" s="41"/>
      <c r="HK36" s="41"/>
      <c r="HL36" s="41"/>
      <c r="HM36" s="41"/>
      <c r="HN36" s="41"/>
    </row>
    <row r="37" spans="1:222" x14ac:dyDescent="0.3">
      <c r="A37" s="73"/>
      <c r="B37" s="88" t="s">
        <v>217</v>
      </c>
      <c r="C37" s="89" t="s">
        <v>218</v>
      </c>
      <c r="D37" s="75">
        <f>IF(ISNA(VLOOKUP($B37,'[1]1718 enrollment_Rev_Exp by size'!$A$7:H378,3,FALSE)),"",VLOOKUP($B37,'[1]1718 enrollment_Rev_Exp by size'!$A$7:$G$363,3,FALSE))</f>
        <v>7870.19</v>
      </c>
      <c r="E37" s="76">
        <f>IF(ISNA(VLOOKUP($B37,'[1]1718 enrollment_Rev_Exp by size'!$A$7:I378,5,FALSE)),"",VLOOKUP($B37,'[1]1718 enrollment_Rev_Exp by size'!$A$7:$G$350,5,FALSE))</f>
        <v>98372165.120000005</v>
      </c>
      <c r="F37" s="70">
        <f t="shared" si="97"/>
        <v>98372165.12000002</v>
      </c>
      <c r="G37" s="70">
        <f t="shared" si="98"/>
        <v>0</v>
      </c>
      <c r="H37" s="90">
        <f>IF(ISNA(VLOOKUP($B37,'[1]1718  Exp_Rev Access'!$F$7:$GK$318,3,FALSE)),"",VLOOKUP($B37,'[1]1718  Exp_Rev Access'!$F$7:$GK$318,3,FALSE))</f>
        <v>12370201.960000001</v>
      </c>
      <c r="I37" s="90">
        <f>IF(ISNA(VLOOKUP($B37,'[1]1718  Exp_Rev Access'!$F$7:$GK$318,4,FALSE)),"",VLOOKUP($B37,'[1]1718  Exp_Rev Access'!$F$7:$GK$318,4,FALSE))</f>
        <v>0</v>
      </c>
      <c r="J37" s="90">
        <f>IF(ISNA(VLOOKUP($B37,'[1]1718  Exp_Rev Access'!$F$7:$GK$318,5,FALSE)),"",VLOOKUP($B37,'[1]1718  Exp_Rev Access'!$F$7:$GK$318,5,FALSE))</f>
        <v>6484.27</v>
      </c>
      <c r="K37" s="90">
        <f>IF(ISNA(VLOOKUP($B37,'[1]1718  Exp_Rev Access'!$F$7:$GK$318,6,FALSE)),"-",VLOOKUP($B37,'[1]1718  Exp_Rev Access'!$F$7:$GK$318,6,FALSE))</f>
        <v>1540.81</v>
      </c>
      <c r="L37" s="90">
        <f>IF(ISNA(VLOOKUP($B37,'[1]1718  Exp_Rev Access'!$F$7:$GK$318,7,FALSE)),"",VLOOKUP($B37,'[1]1718  Exp_Rev Access'!$F$7:$GK$318,7,FALSE))</f>
        <v>0</v>
      </c>
      <c r="M37" s="90">
        <f>IF(ISNA(VLOOKUP($B37,'[1]1718  Exp_Rev Access'!$F$7:$GK$318,8,FALSE)),"",VLOOKUP($B37,'[1]1718  Exp_Rev Access'!$F$7:$GK$318,8,FALSE))</f>
        <v>0</v>
      </c>
      <c r="N37" s="56">
        <f t="shared" si="99"/>
        <v>12378227.040000001</v>
      </c>
      <c r="O37" s="91">
        <f t="shared" si="100"/>
        <v>0.12583058454493026</v>
      </c>
      <c r="P37" s="56">
        <f t="shared" si="101"/>
        <v>1572.7990099349572</v>
      </c>
      <c r="Q37" s="90">
        <f>IF(ISNA(VLOOKUP($B37,'[1]1718  Exp_Rev Access'!$F$7:$GK$318,10,FALSE)),"",VLOOKUP($B37,'[1]1718  Exp_Rev Access'!$F$7:$GK$318,10,FALSE))</f>
        <v>114723.09</v>
      </c>
      <c r="R37" s="90">
        <f>IF(ISNA(VLOOKUP($B37,'[1]1718  Exp_Rev Access'!$F$7:$GK$318,11,FALSE)),"",VLOOKUP($B37,'[1]1718  Exp_Rev Access'!$F$7:$GK$318,11,FALSE))</f>
        <v>0</v>
      </c>
      <c r="S37" s="90">
        <f>IF(ISNA(VLOOKUP($B37,'[1]1718  Exp_Rev Access'!$F$7:$GK$318,12,FALSE)),"",VLOOKUP($B37,'[1]1718  Exp_Rev Access'!$F$7:$GK$318,12,FALSE))</f>
        <v>0</v>
      </c>
      <c r="T37" s="90">
        <f>IF(ISNA(VLOOKUP($B37,'[1]1718  Exp_Rev Access'!$F$7:$GK$318,13,FALSE)),"",VLOOKUP($B37,'[1]1718  Exp_Rev Access'!$F$7:$GK$318,13,FALSE))</f>
        <v>2082</v>
      </c>
      <c r="U37" s="90">
        <f>IF(ISNA(VLOOKUP($B37,'[1]1718  Exp_Rev Access'!$F$7:$GK$318,14,FALSE)),"",VLOOKUP($B37,'[1]1718  Exp_Rev Access'!$F$7:$GK$318,14,FALSE))</f>
        <v>0</v>
      </c>
      <c r="V37" s="90">
        <f>IF(ISNA(VLOOKUP($B37,'[1]1718  Exp_Rev Access'!$F$7:$GK$318,15,FALSE)),"",VLOOKUP($B37,'[1]1718  Exp_Rev Access'!$F$7:$GK$318,15,FALSE))</f>
        <v>0</v>
      </c>
      <c r="W37" s="90">
        <f>IF(ISNA(VLOOKUP($B37,'[1]1718  Exp_Rev Access'!$F$7:$GK$318,16,FALSE)),"",VLOOKUP($B37,'[1]1718  Exp_Rev Access'!$F$7:$GK$318,16,FALSE))</f>
        <v>0</v>
      </c>
      <c r="X37" s="90">
        <f>IF(ISNA(VLOOKUP($B37,'[1]1718  Exp_Rev Access'!$F$7:$GK$318,17,FALSE)),"",VLOOKUP($B37,'[1]1718  Exp_Rev Access'!$F$7:$GK$318,17,FALSE))</f>
        <v>262354.27</v>
      </c>
      <c r="Y37" s="90">
        <f>IF(ISNA(VLOOKUP($B37,'[1]1718  Exp_Rev Access'!$F$7:$GK$318,18,FALSE)),"",VLOOKUP($B37,'[1]1718  Exp_Rev Access'!$F$7:$GK$318,18,FALSE))</f>
        <v>44447.06</v>
      </c>
      <c r="Z37" s="90">
        <f>IF(ISNA(VLOOKUP($B37,'[1]1718  Exp_Rev Access'!$F$7:$GK$318,19,FALSE)),"",VLOOKUP($B37,'[1]1718  Exp_Rev Access'!$F$7:$GK$318,19,FALSE))</f>
        <v>0</v>
      </c>
      <c r="AA37" s="90">
        <f>IF(ISNA(VLOOKUP($B37,'[1]1718  Exp_Rev Access'!$F$7:$GK$318,20,FALSE)),"",VLOOKUP($B37,'[1]1718  Exp_Rev Access'!$F$7:$GK$318,20,FALSE))</f>
        <v>40279.85</v>
      </c>
      <c r="AB37" s="90">
        <f>IF(ISNA(VLOOKUP($B37,'[1]1718  Exp_Rev Access'!$F$7:$GK$318,21,FALSE)),"",VLOOKUP($B37,'[1]1718  Exp_Rev Access'!$F$7:$GK$318,21,FALSE))</f>
        <v>0</v>
      </c>
      <c r="AC37" s="90">
        <f>IF(ISNA(VLOOKUP($B37,'[1]1718  Exp_Rev Access'!$F$7:$GK$318,22,FALSE)),"",VLOOKUP($B37,'[1]1718  Exp_Rev Access'!$F$7:$GK$318,22,FALSE))</f>
        <v>17924.5</v>
      </c>
      <c r="AD37" s="90">
        <f>IF(ISNA(VLOOKUP($B37,'[1]1718  Exp_Rev Access'!$F$7:$GK$318,23,FALSE)),"",VLOOKUP($B37,'[1]1718  Exp_Rev Access'!$F$7:$GK$318,23,FALSE))</f>
        <v>587066.94999999995</v>
      </c>
      <c r="AE37" s="90">
        <f>IF(ISNA(VLOOKUP($B37,'[1]1718  Exp_Rev Access'!$F$7:$GK$318,24,FALSE)),"",VLOOKUP($B37,'[1]1718  Exp_Rev Access'!$F$7:$GK$318,24,FALSE))</f>
        <v>194709.23</v>
      </c>
      <c r="AF37" s="90">
        <f>IF(ISNA(VLOOKUP($B37,'[1]1718  Exp_Rev Access'!$F$7:$GK$318,25,FALSE)),"",VLOOKUP($B37,'[1]1718  Exp_Rev Access'!$F$7:$GK$318,25,FALSE))</f>
        <v>0</v>
      </c>
      <c r="AG37" s="90">
        <f>IF(ISNA(VLOOKUP($B37,'[1]1718  Exp_Rev Access'!$F$7:$GK$318,26,FALSE)),"",VLOOKUP($B37,'[1]1718  Exp_Rev Access'!$F$7:$GK$318,26,FALSE))</f>
        <v>378111.43</v>
      </c>
      <c r="AH37" s="90">
        <f>IF(ISNA(VLOOKUP($B37,'[1]1718  Exp_Rev Access'!$F$7:$GK$318,27,FALSE)),"",VLOOKUP($B37,'[1]1718  Exp_Rev Access'!$F$7:$GK$318,27,FALSE))</f>
        <v>2339.14</v>
      </c>
      <c r="AI37" s="90">
        <f>IF(ISNA(VLOOKUP($B37,'[1]1718  Exp_Rev Access'!$F$7:$GK$318,28,FALSE)),"",VLOOKUP($B37,'[1]1718  Exp_Rev Access'!$F$7:$GK$318,28,FALSE))</f>
        <v>125755.45</v>
      </c>
      <c r="AJ37" s="90">
        <f>IF(ISNA(VLOOKUP($B37,'[1]1718  Exp_Rev Access'!$F$7:$GK$318,29,FALSE)),"",VLOOKUP($B37,'[1]1718  Exp_Rev Access'!$F$7:$GK$318,29,FALSE))</f>
        <v>173.43</v>
      </c>
      <c r="AK37" s="90">
        <f>IF(ISNA(VLOOKUP($B37,'[1]1718  Exp_Rev Access'!$F$7:$GK$318,30,FALSE)),"",VLOOKUP($B37,'[1]1718  Exp_Rev Access'!$F$7:$GK$318,30,FALSE))</f>
        <v>341049.33</v>
      </c>
      <c r="AL37" s="90">
        <f>IF(ISNA(VLOOKUP($B37,'[1]1718  Exp_Rev Access'!$F$7:$GK$318,31,FALSE)),"",VLOOKUP($B37,'[1]1718  Exp_Rev Access'!$F$7:$GK$318,31,FALSE))</f>
        <v>124333.2</v>
      </c>
      <c r="AM37" s="56">
        <f t="shared" si="102"/>
        <v>2235348.9299999997</v>
      </c>
      <c r="AN37" s="92">
        <f t="shared" si="103"/>
        <v>2.2723388544647696E-2</v>
      </c>
      <c r="AO37" s="71">
        <f t="shared" si="104"/>
        <v>284.02731446127729</v>
      </c>
      <c r="AP37" s="90">
        <f>IF(ISNA(VLOOKUP($B37,'[1]1718  Exp_Rev Access'!$F$7:$GK$318,33,FALSE)),"",VLOOKUP($B37,'[1]1718  Exp_Rev Access'!$F$7:$GK$318,33,FALSE))</f>
        <v>53422506.619999997</v>
      </c>
      <c r="AQ37" s="90">
        <f>IF(ISNA(VLOOKUP($B37,'[1]1718  Exp_Rev Access'!$F$7:$GK$318,34,FALSE)),"",VLOOKUP($B37,'[1]1718  Exp_Rev Access'!$F$7:$GK$318,34,FALSE))</f>
        <v>1318887.56</v>
      </c>
      <c r="AR37" s="90">
        <f>IF(ISNA(VLOOKUP($B37,'[1]1718  Exp_Rev Access'!$F$7:$GK$318,35,FALSE)),"",VLOOKUP($B37,'[1]1718  Exp_Rev Access'!$F$7:$GK$318,35,FALSE))</f>
        <v>5168523.6399999997</v>
      </c>
      <c r="AS37" s="90">
        <f>IF(ISNA(VLOOKUP($B37,'[1]1718  Exp_Rev Access'!$F$7:$GK$318,36,FALSE)),"",VLOOKUP($B37,'[1]1718  Exp_Rev Access'!$F$7:$GK$318,36,FALSE))</f>
        <v>0</v>
      </c>
      <c r="AT37" s="90">
        <f>IF(ISNA(VLOOKUP($B37,'[1]1718  Exp_Rev Access'!$F$7:$GK$318,37,FALSE)),"",VLOOKUP($B37,'[1]1718  Exp_Rev Access'!$F$7:$GK$318,37,FALSE))</f>
        <v>0</v>
      </c>
      <c r="AU37" s="56">
        <f t="shared" si="105"/>
        <v>59909917.82</v>
      </c>
      <c r="AV37" s="93">
        <f t="shared" si="106"/>
        <v>0.60901290265308738</v>
      </c>
      <c r="AW37" s="56">
        <f t="shared" si="107"/>
        <v>7612.2581309981088</v>
      </c>
      <c r="AX37" s="90">
        <f>IF(ISNA(VLOOKUP($B37,'[1]1718  Exp_Rev Access'!$F$7:$GK$318,39,FALSE)),"",VLOOKUP($B37,'[1]1718  Exp_Rev Access'!$F$7:$GK$318,39,FALSE))</f>
        <v>30185.78</v>
      </c>
      <c r="AY37" s="90">
        <f>IF(ISNA(VLOOKUP($B37,'[1]1718  Exp_Rev Access'!$F$7:$GK$318,40,FALSE)),"",VLOOKUP($B37,'[1]1718  Exp_Rev Access'!$F$7:$GK$318,40,FALSE))</f>
        <v>5935346.7400000002</v>
      </c>
      <c r="AZ37" s="90">
        <f>IF(ISNA(VLOOKUP($B37,'[1]1718  Exp_Rev Access'!$F$7:$GK$318,41,FALSE)),"",VLOOKUP($B37,'[1]1718  Exp_Rev Access'!$F$7:$GK$318,41,FALSE))</f>
        <v>372053.7</v>
      </c>
      <c r="BA37" s="90">
        <f>IF(ISNA(VLOOKUP($B37,'[1]1718  Exp_Rev Access'!$F$7:$GK$318,42,FALSE)),"",VLOOKUP($B37,'[1]1718  Exp_Rev Access'!$F$7:$GK$318,42,FALSE))</f>
        <v>0</v>
      </c>
      <c r="BB37" s="90">
        <f>IF(ISNA(VLOOKUP($B37,'[1]1718  Exp_Rev Access'!$F$7:$GK$318,43,FALSE)),"",VLOOKUP($B37,'[1]1718  Exp_Rev Access'!$F$7:$GK$318,43,FALSE))</f>
        <v>0</v>
      </c>
      <c r="BC37" s="90">
        <f>IF(ISNA(VLOOKUP($B37,'[1]1718  Exp_Rev Access'!$F$7:$GK$318,44,FALSE)),"",VLOOKUP($B37,'[1]1718  Exp_Rev Access'!$F$7:$GK$318,44,FALSE))</f>
        <v>3081789.06</v>
      </c>
      <c r="BD37" s="90">
        <f>IF(ISNA(VLOOKUP($B37,'[1]1718  Exp_Rev Access'!$F$7:$GK$318,45,FALSE)),"",VLOOKUP($B37,'[1]1718  Exp_Rev Access'!$F$7:$GK$318,45,FALSE))</f>
        <v>118225</v>
      </c>
      <c r="BE37" s="90">
        <f>IF(ISNA(VLOOKUP($B37,'[1]1718  Exp_Rev Access'!$F$7:$GK$318,46,FALSE)),"",VLOOKUP($B37,'[1]1718  Exp_Rev Access'!$F$7:$GK$318,46,FALSE))</f>
        <v>1116396.42</v>
      </c>
      <c r="BF37" s="90">
        <f>IF(ISNA(VLOOKUP($B37,'[1]1718  Exp_Rev Access'!$F$7:$GK$318,47,FALSE)),"",VLOOKUP($B37,'[1]1718  Exp_Rev Access'!$F$7:$GK$318,47,FALSE))</f>
        <v>0</v>
      </c>
      <c r="BG37" s="90">
        <f>IF(ISNA(VLOOKUP($B37,'[1]1718  Exp_Rev Access'!$F$7:$GK$318,48,FALSE)),"",VLOOKUP($B37,'[1]1718  Exp_Rev Access'!$F$7:$GK$318,48,FALSE))</f>
        <v>2291344.2200000002</v>
      </c>
      <c r="BH37" s="90">
        <f>IF(ISNA(VLOOKUP($B37,'[1]1718  Exp_Rev Access'!$F$7:$GK$318,49,FALSE)),"",VLOOKUP($B37,'[1]1718  Exp_Rev Access'!$F$7:$GK$318,49,FALSE))</f>
        <v>178157.45</v>
      </c>
      <c r="BI37" s="90">
        <f>IF(ISNA(VLOOKUP($B37,'[1]1718  Exp_Rev Access'!$F$7:$GK$318,50,FALSE)),"",VLOOKUP($B37,'[1]1718  Exp_Rev Access'!$F$7:$GK$318,50,FALSE))</f>
        <v>0</v>
      </c>
      <c r="BJ37" s="90">
        <f>IF(ISNA(VLOOKUP($B37,'[1]1718  Exp_Rev Access'!$F$7:$GK$318,51,FALSE)),"",VLOOKUP($B37,'[1]1718  Exp_Rev Access'!$F$7:$GK$318,51,FALSE))</f>
        <v>45586.2</v>
      </c>
      <c r="BK37" s="90">
        <f>IF(ISNA(VLOOKUP($B37,'[1]1718  Exp_Rev Access'!$F$7:$GK$318,52,FALSE)),"",VLOOKUP($B37,'[1]1718  Exp_Rev Access'!$F$7:$GK$318,52,FALSE))</f>
        <v>1880082.08</v>
      </c>
      <c r="BL37" s="90">
        <f>IF(ISNA(VLOOKUP($B37,'[1]1718  Exp_Rev Access'!$F$7:$GK$318,53,FALSE)),"",VLOOKUP($B37,'[1]1718  Exp_Rev Access'!$F$7:$GK$318,53,FALSE))</f>
        <v>0</v>
      </c>
      <c r="BM37" s="90">
        <f>IF(ISNA(VLOOKUP($B37,'[1]1718  Exp_Rev Access'!$F$7:$GK$318,54,FALSE)),"",VLOOKUP($B37,'[1]1718  Exp_Rev Access'!$F$7:$GK$318,54,FALSE))</f>
        <v>0</v>
      </c>
      <c r="BN37" s="90">
        <f>IF(ISNA(VLOOKUP($B37,'[1]1718  Exp_Rev Access'!$F$7:$GK$318,55,FALSE)),"",VLOOKUP($B37,'[1]1718  Exp_Rev Access'!$F$7:$GK$318,55,FALSE))</f>
        <v>0</v>
      </c>
      <c r="BO37" s="90">
        <f>IF(ISNA(VLOOKUP($B37,'[1]1718  Exp_Rev Access'!$F$7:$GK$318,56,FALSE)),"",VLOOKUP($B37,'[1]1718  Exp_Rev Access'!$F$7:$GK$318,56,FALSE))</f>
        <v>0</v>
      </c>
      <c r="BP37" s="90">
        <f>IF(ISNA(VLOOKUP($B37,'[1]1718  Exp_Rev Access'!$F$7:$GK$318,57,FALSE)),"",VLOOKUP($B37,'[1]1718  Exp_Rev Access'!$F$7:$GK$318,57,FALSE))</f>
        <v>0</v>
      </c>
      <c r="BQ37" s="90">
        <f>IF(ISNA(VLOOKUP($B37,'[1]1718  Exp_Rev Access'!$F$7:$GK$318,58,FALSE)),"",VLOOKUP($B37,'[1]1718  Exp_Rev Access'!$F$7:$GK$318,58,FALSE))</f>
        <v>0</v>
      </c>
      <c r="BR37" s="90">
        <f>IF(ISNA(VLOOKUP($B37,'[1]1718  Exp_Rev Access'!$F$7:$GK$318,59,FALSE)),"",VLOOKUP($B37,'[1]1718  Exp_Rev Access'!$F$7:$GK$318,59,FALSE))</f>
        <v>0</v>
      </c>
      <c r="BS37" s="90">
        <f>IF(ISNA(VLOOKUP($B37,'[1]1718  Exp_Rev Access'!$F$7:$GK$318,60,FALSE)),"",VLOOKUP($B37,'[1]1718  Exp_Rev Access'!$F$7:$GK$318,60,FALSE))</f>
        <v>35928.5</v>
      </c>
      <c r="BT37" s="90">
        <f>IF(ISNA(VLOOKUP($B37,'[1]1718  Exp_Rev Access'!$F$7:$GK$318,61,FALSE)),"",VLOOKUP($B37,'[1]1718  Exp_Rev Access'!$F$7:$GK$318,61,FALSE))</f>
        <v>0</v>
      </c>
      <c r="BU37" s="90">
        <f>IF(ISNA(VLOOKUP($B37,'[1]1718  Exp_Rev Access'!$F$7:$GK$318,62,FALSE)),"",VLOOKUP($B37,'[1]1718  Exp_Rev Access'!$F$7:$GK$318,62,FALSE))</f>
        <v>0</v>
      </c>
      <c r="BV37" s="56">
        <f t="shared" si="35"/>
        <v>15085095.15</v>
      </c>
      <c r="BW37" s="92">
        <f t="shared" si="113"/>
        <v>0.15334719055536022</v>
      </c>
      <c r="BX37" s="71">
        <f t="shared" si="114"/>
        <v>1916.7383697216969</v>
      </c>
      <c r="BY37" s="90">
        <f>IF(ISNA(VLOOKUP($B37,'[1]1718  Exp_Rev Access'!$F$7:$GK$318,64,FALSE)),"",VLOOKUP($B37,'[1]1718  Exp_Rev Access'!$F$7:$GK$318,64,FALSE))</f>
        <v>0</v>
      </c>
      <c r="BZ37" s="90">
        <f>IF(ISNA(VLOOKUP($B37,'[1]1718  Exp_Rev Access'!$F$7:$GK$318,65,FALSE)),"",VLOOKUP($B37,'[1]1718  Exp_Rev Access'!$F$7:$GK$318,65,FALSE))</f>
        <v>0</v>
      </c>
      <c r="CA37" s="90">
        <f>IF(ISNA(VLOOKUP($B37,'[1]1718  Exp_Rev Access'!$F$7:$GK$318,66,FALSE)),"",VLOOKUP($B37,'[1]1718  Exp_Rev Access'!$F$7:$GK$318,66,FALSE))</f>
        <v>0</v>
      </c>
      <c r="CB37" s="90">
        <f>IF(ISNA(VLOOKUP($B37,'[1]1718  Exp_Rev Access'!$F$7:$GK$318,67,FALSE)),"",VLOOKUP($B37,'[1]1718  Exp_Rev Access'!$F$7:$GK$318,67,FALSE))</f>
        <v>0</v>
      </c>
      <c r="CC37" s="90">
        <f>IF(ISNA(VLOOKUP($B37,'[1]1718  Exp_Rev Access'!$F$7:$GK$318,68,FALSE)),"",VLOOKUP($B37,'[1]1718  Exp_Rev Access'!$F$7:$GK$318,68,FALSE))</f>
        <v>330155.58</v>
      </c>
      <c r="CD37" s="90">
        <f>IF(ISNA(VLOOKUP($B37,'[1]1718  Exp_Rev Access'!$F$7:$GK$318,69,FALSE)),"",VLOOKUP($B37,'[1]1718  Exp_Rev Access'!$F$7:$GK$318,69,FALSE))</f>
        <v>0</v>
      </c>
      <c r="CE37" s="56">
        <f t="shared" si="36"/>
        <v>330155.58</v>
      </c>
      <c r="CF37" s="92">
        <f t="shared" si="25"/>
        <v>3.3561890154319295E-3</v>
      </c>
      <c r="CG37" s="78">
        <f t="shared" si="46"/>
        <v>41.950140974995527</v>
      </c>
      <c r="CH37" s="90">
        <f>IF(ISNA(VLOOKUP($B37,'[1]1718  Exp_Rev Access'!$F$7:$GK$318,$CH$2,FALSE)),"",VLOOKUP($B37,'[1]1718  Exp_Rev Access'!$F$7:$GK$318,$CH$2,FALSE))</f>
        <v>23475.95</v>
      </c>
      <c r="CI37" s="90">
        <f>IF(ISNA(VLOOKUP($B37,'[1]1718  Exp_Rev Access'!$F$7:$GK$318,$CI$2,FALSE)),"",VLOOKUP($B37,'[1]1718  Exp_Rev Access'!$F$7:$GK$318,$CI$2,FALSE))</f>
        <v>0</v>
      </c>
      <c r="CJ37" s="90">
        <f>IF(ISNA(VLOOKUP($B37,'[1]1718  Exp_Rev Access'!$F$7:$GK$318,$CJ$2,FALSE)),"",VLOOKUP($B37,'[1]1718  Exp_Rev Access'!$F$7:$GK$318,$CJ$2,FALSE))</f>
        <v>0</v>
      </c>
      <c r="CK37" s="90">
        <f>IF(ISNA(VLOOKUP($B37,'[1]1718  Exp_Rev Access'!$F$7:$GK$318,$CK$2,FALSE)),"",VLOOKUP($B37,'[1]1718  Exp_Rev Access'!$F$7:$GK$318,$CK$2,FALSE))</f>
        <v>0</v>
      </c>
      <c r="CL37" s="90">
        <f>IF(ISNA(VLOOKUP($B37,'[1]1718  Exp_Rev Access'!$F$7:$GK$318,$CL$2,FALSE)),"",VLOOKUP($B37,'[1]1718  Exp_Rev Access'!$F$7:$GK$318,$CL$2,FALSE))</f>
        <v>0</v>
      </c>
      <c r="CM37" s="90">
        <f>IF(ISNA(VLOOKUP($B37,'[1]1718  Exp_Rev Access'!$F$7:$GK$318,$CM$2,FALSE)),"",VLOOKUP($B37,'[1]1718  Exp_Rev Access'!$F$7:$GK$318,$CM$2,FALSE))</f>
        <v>0</v>
      </c>
      <c r="CN37" s="90">
        <f>IF(ISNA(VLOOKUP($B37,'[1]1718  Exp_Rev Access'!$F$7:$GK$318,$CN$2,FALSE)),"",VLOOKUP($B37,'[1]1718  Exp_Rev Access'!$F$7:$GK$318,$CN$2,FALSE))</f>
        <v>0</v>
      </c>
      <c r="CO37" s="90">
        <f>IF(ISNA(VLOOKUP($B37,'[1]1718  Exp_Rev Access'!$F$7:$GK$318,$CO$2,FALSE)),"",VLOOKUP($B37,'[1]1718  Exp_Rev Access'!$F$7:$GK$318,$CO$2,FALSE))</f>
        <v>0</v>
      </c>
      <c r="CP37" s="90">
        <f>IF(ISNA(VLOOKUP($B37,'[1]1718  Exp_Rev Access'!$F$7:$GK$318,$CP$2,FALSE)),"",VLOOKUP($B37,'[1]1718  Exp_Rev Access'!$F$7:$GK$318,$CP$2,FALSE))</f>
        <v>0</v>
      </c>
      <c r="CQ37" s="90">
        <f>IF(ISNA(VLOOKUP($B37,'[1]1718  Exp_Rev Access'!$F$7:$GK$318,$CQ$2,FALSE)),"",VLOOKUP($B37,'[1]1718  Exp_Rev Access'!$F$7:$GK$318,$CQ$2,FALSE))</f>
        <v>1499522.39</v>
      </c>
      <c r="CR37" s="90">
        <f>IF(ISNA(VLOOKUP($B37,'[1]1718  Exp_Rev Access'!$F$7:$GK$318,$CR$2,FALSE)),"",VLOOKUP($B37,'[1]1718  Exp_Rev Access'!$F$7:$GK$318,$CR$2,FALSE))</f>
        <v>0</v>
      </c>
      <c r="CS37" s="90">
        <f>IF(ISNA(VLOOKUP($B37,'[1]1718  Exp_Rev Access'!$F$7:$GK$318,$CS$2,FALSE)),"",VLOOKUP($B37,'[1]1718  Exp_Rev Access'!$F$7:$GK$318,$CS$2,FALSE))</f>
        <v>49091</v>
      </c>
      <c r="CT37" s="90">
        <f>IF(ISNA(VLOOKUP($B37,'[1]1718  Exp_Rev Access'!$F$7:$GK$318,$CT$2,FALSE)),"",VLOOKUP($B37,'[1]1718  Exp_Rev Access'!$F$7:$GK$318,$CT$2,FALSE))</f>
        <v>17181</v>
      </c>
      <c r="CU37" s="90">
        <f>IF(ISNA(VLOOKUP($B37,'[1]1718  Exp_Rev Access'!$F$7:$GK$318,$CU$2,FALSE)),"",VLOOKUP($B37,'[1]1718  Exp_Rev Access'!$F$7:$GK$318,$CU$2,FALSE))</f>
        <v>1657725.65</v>
      </c>
      <c r="CV37" s="90">
        <f>IF(ISNA(VLOOKUP($B37,'[1]1718  Exp_Rev Access'!$F$7:$GK$318,$CV$2,FALSE)),"",VLOOKUP($B37,'[1]1718  Exp_Rev Access'!$F$7:$GK$318,$CV$2,FALSE))</f>
        <v>1224356.49</v>
      </c>
      <c r="CW37" s="90">
        <f>IF(ISNA(VLOOKUP($B37,'[1]1718  Exp_Rev Access'!$F$7:$GK$318,$CW$2,FALSE)),"",VLOOKUP($B37,'[1]1718  Exp_Rev Access'!$F$7:$GK$318,$CW$2,FALSE))</f>
        <v>850573.78</v>
      </c>
      <c r="CX37" s="90">
        <f>IF(ISNA(VLOOKUP($B37,'[1]1718  Exp_Rev Access'!$F$7:$GK$318,$CX$2,FALSE)),"",VLOOKUP($B37,'[1]1718  Exp_Rev Access'!$F$7:$GK$318,$CX$2,FALSE))</f>
        <v>0</v>
      </c>
      <c r="CY37" s="90">
        <f>IF(ISNA(VLOOKUP($B37,'[1]1718  Exp_Rev Access'!$F$7:$GK$318,$CY$2,FALSE)),"",VLOOKUP($B37,'[1]1718  Exp_Rev Access'!$F$7:$GK$318,$CY$2,FALSE))</f>
        <v>0</v>
      </c>
      <c r="CZ37" s="90">
        <f>IF(ISNA(VLOOKUP($B37,'[1]1718  Exp_Rev Access'!$F$7:$GK$318,$CZ$2,FALSE)),"",VLOOKUP($B37,'[1]1718  Exp_Rev Access'!$F$7:$GK$318,$CZ$2,FALSE))</f>
        <v>0</v>
      </c>
      <c r="DA37" s="90">
        <f>IF(ISNA(VLOOKUP($B37,'[1]1718  Exp_Rev Access'!$F$7:$GK$318,$DA$2,FALSE)),"",VLOOKUP($B37,'[1]1718  Exp_Rev Access'!$F$7:$GK$318,$DA$2,FALSE))</f>
        <v>0</v>
      </c>
      <c r="DB37" s="90">
        <f>IF(ISNA(VLOOKUP($B37,'[1]1718  Exp_Rev Access'!$F$7:$GK$318,$DB$2,FALSE)),"",VLOOKUP($B37,'[1]1718  Exp_Rev Access'!$F$7:$GK$318,$DB$2,FALSE))</f>
        <v>236811.6</v>
      </c>
      <c r="DC37" s="90">
        <f>IF(ISNA(VLOOKUP($B37,'[1]1718  Exp_Rev Access'!$F$7:$GK$318,$DC$2,FALSE)),"",VLOOKUP($B37,'[1]1718  Exp_Rev Access'!$F$7:$GK$318,$DC$2,FALSE))</f>
        <v>0</v>
      </c>
      <c r="DD37" s="90">
        <f>IF(ISNA(VLOOKUP($B37,'[1]1718  Exp_Rev Access'!$F$7:$GK$318,$DD$2,FALSE)),"",VLOOKUP($B37,'[1]1718  Exp_Rev Access'!$F$7:$GK$318,$DD$2,FALSE))</f>
        <v>0</v>
      </c>
      <c r="DE37" s="90">
        <f>IF(ISNA(VLOOKUP($B37,'[1]1718  Exp_Rev Access'!$F$7:$GK$318,$DE$2,FALSE)),"",VLOOKUP($B37,'[1]1718  Exp_Rev Access'!$F$7:$GK$318,$DE$2,FALSE))</f>
        <v>0</v>
      </c>
      <c r="DF37" s="90">
        <f>IF(ISNA(VLOOKUP($B37,'[1]1718  Exp_Rev Access'!$F$7:$GK$318,$DF$2,FALSE)),"",VLOOKUP($B37,'[1]1718  Exp_Rev Access'!$F$7:$GK$318,$DF$2,FALSE))</f>
        <v>0</v>
      </c>
      <c r="DG37" s="90">
        <f>IF(ISNA(VLOOKUP($B37,'[1]1718  Exp_Rev Access'!$F$7:$GK$318,$DG$2,FALSE)),"",VLOOKUP($B37,'[1]1718  Exp_Rev Access'!$F$7:$GK$318,$DG$2,FALSE))</f>
        <v>182037.43</v>
      </c>
      <c r="DH37" s="90">
        <f>IF(ISNA(VLOOKUP($B37,'[1]1718  Exp_Rev Access'!$F$7:$GK$318,$DH$2,FALSE)),"",VLOOKUP($B37,'[1]1718  Exp_Rev Access'!$F$7:$GK$318,$DH$2,FALSE))</f>
        <v>9211.34</v>
      </c>
      <c r="DI37" s="90">
        <f>IF(ISNA(VLOOKUP($B37,'[1]1718  Exp_Rev Access'!$F$7:$GK$318,$DI$2,FALSE)),"",VLOOKUP($B37,'[1]1718  Exp_Rev Access'!$F$7:$GK$318,$DI$2,FALSE))</f>
        <v>2146733.63</v>
      </c>
      <c r="DJ37" s="90">
        <f>IF(ISNA(VLOOKUP($B37,'[1]1718  Exp_Rev Access'!$F$7:$GK$318,$DJ$2,FALSE)),"",VLOOKUP($B37,'[1]1718  Exp_Rev Access'!$F$7:$GK$318,$DJ$2,FALSE))</f>
        <v>0</v>
      </c>
      <c r="DK37" s="90">
        <f>IF(ISNA(VLOOKUP($B37,'[1]1718  Exp_Rev Access'!$F$7:$GK$318,$DK$2,FALSE)),"",VLOOKUP($B37,'[1]1718  Exp_Rev Access'!$F$7:$GK$318,$DK$2,FALSE))</f>
        <v>0</v>
      </c>
      <c r="DL37" s="90">
        <f>IF(ISNA(VLOOKUP($B37,'[1]1718  Exp_Rev Access'!$F$7:$GK$318,$DL$2,FALSE)),"",VLOOKUP($B37,'[1]1718  Exp_Rev Access'!$F$7:$GK$318,$DL$2,FALSE))</f>
        <v>0</v>
      </c>
      <c r="DM37" s="90">
        <f>IF(ISNA(VLOOKUP($B37,'[1]1718  Exp_Rev Access'!$F$7:$GK$318,$DM$2,FALSE)),"",VLOOKUP($B37,'[1]1718  Exp_Rev Access'!$F$7:$GK$318,$DM$2,FALSE))</f>
        <v>0</v>
      </c>
      <c r="DN37" s="90">
        <f>IF(ISNA(VLOOKUP($B37,'[1]1718  Exp_Rev Access'!$F$7:$GK$318,$DN$2,FALSE)),"",VLOOKUP($B37,'[1]1718  Exp_Rev Access'!$F$7:$GK$318,$DN$2,FALSE))</f>
        <v>0</v>
      </c>
      <c r="DO37" s="90">
        <f>IF(ISNA(VLOOKUP($B37,'[1]1718  Exp_Rev Access'!$F$7:$GK$318,$DO$2,FALSE)),"",VLOOKUP($B37,'[1]1718  Exp_Rev Access'!$F$7:$GK$318,$DO$2,FALSE))</f>
        <v>0</v>
      </c>
      <c r="DP37" s="90">
        <f>IF(ISNA(VLOOKUP($B37,'[1]1718  Exp_Rev Access'!$F$7:$GK$318,$DP$2,FALSE)),"",VLOOKUP($B37,'[1]1718  Exp_Rev Access'!$F$7:$GK$318,$DP$2,FALSE))</f>
        <v>0</v>
      </c>
      <c r="DQ37" s="90">
        <f>IF(ISNA(VLOOKUP($B37,'[1]1718  Exp_Rev Access'!$F$7:$GK$318,$DQ$2,FALSE)),"",VLOOKUP($B37,'[1]1718  Exp_Rev Access'!$F$7:$GK$318,$DQ$2,FALSE))</f>
        <v>0</v>
      </c>
      <c r="DR37" s="90">
        <f>IF(ISNA(VLOOKUP($B37,'[1]1718  Exp_Rev Access'!$F$7:$GK$318,$DR$2,FALSE)),"",VLOOKUP($B37,'[1]1718  Exp_Rev Access'!$F$7:$GK$318,$DR$2,FALSE))</f>
        <v>0</v>
      </c>
      <c r="DS37" s="90">
        <f>IF(ISNA(VLOOKUP($B37,'[1]1718  Exp_Rev Access'!$F$7:$GK$318,$DS$2,FALSE)),"",VLOOKUP($B37,'[1]1718  Exp_Rev Access'!$F$7:$GK$318,$DS$2,FALSE))</f>
        <v>0</v>
      </c>
      <c r="DT37" s="90">
        <f>IF(ISNA(VLOOKUP($B37,'[1]1718  Exp_Rev Access'!$F$7:$GK$318,$DT$2,FALSE)),"",VLOOKUP($B37,'[1]1718  Exp_Rev Access'!$F$7:$GK$318,$DT$2,FALSE))</f>
        <v>0</v>
      </c>
      <c r="DU37" s="90">
        <f>IF(ISNA(VLOOKUP($B37,'[1]1718  Exp_Rev Access'!$F$7:$GK$318,$DU$2,FALSE)),"",VLOOKUP($B37,'[1]1718  Exp_Rev Access'!$F$7:$GK$318,$DU$2,FALSE))</f>
        <v>0</v>
      </c>
      <c r="DV37" s="90">
        <f>IF(ISNA(VLOOKUP($B37,'[1]1718  Exp_Rev Access'!$F$7:$GK$318,$DV$2,FALSE)),"",VLOOKUP($B37,'[1]1718  Exp_Rev Access'!$F$7:$GK$318,$DV$2,FALSE))</f>
        <v>0</v>
      </c>
      <c r="DW37" s="90">
        <f>IF(ISNA(VLOOKUP($B37,'[1]1718  Exp_Rev Access'!$F$7:$GK$318,$DW$2,FALSE)),"",VLOOKUP($B37,'[1]1718  Exp_Rev Access'!$F$7:$GK$318,$DW$2,FALSE))</f>
        <v>0</v>
      </c>
      <c r="DX37" s="90">
        <f>IF(ISNA(VLOOKUP($B37,'[1]1718  Exp_Rev Access'!$F$7:$GK$318,$DX$2,FALSE)),"",VLOOKUP($B37,'[1]1718  Exp_Rev Access'!$F$7:$GK$318,$DX$2,FALSE))</f>
        <v>0</v>
      </c>
      <c r="DY37" s="90">
        <f>IF(ISNA(VLOOKUP($B37,'[1]1718  Exp_Rev Access'!$F$7:$GK$318,$DY$2,FALSE)),"",VLOOKUP($B37,'[1]1718  Exp_Rev Access'!$F$7:$GK$318,$DY$2,FALSE))</f>
        <v>0</v>
      </c>
      <c r="DZ37" s="90">
        <f>IF(ISNA(VLOOKUP($B37,'[1]1718  Exp_Rev Access'!$F$7:$GK$318,$DZ$2,FALSE)),"",VLOOKUP($B37,'[1]1718  Exp_Rev Access'!$F$7:$GK$318,$DZ$2,FALSE))</f>
        <v>0</v>
      </c>
      <c r="EA37" s="90">
        <f>IF(ISNA(VLOOKUP($B37,'[1]1718  Exp_Rev Access'!$F$7:$GK$318,$EA$2,FALSE)),"",VLOOKUP($B37,'[1]1718  Exp_Rev Access'!$F$7:$GK$318,$EA$2,FALSE))</f>
        <v>0</v>
      </c>
      <c r="EB37" s="90">
        <f>IF(ISNA(VLOOKUP($B37,'[1]1718  Exp_Rev Access'!$F$7:$GK$318,$EB$2,FALSE)),"",VLOOKUP($B37,'[1]1718  Exp_Rev Access'!$F$7:$GK$318,$EB$2,FALSE))</f>
        <v>0</v>
      </c>
      <c r="EC37" s="90">
        <f>IF(ISNA(VLOOKUP($B37,'[1]1718  Exp_Rev Access'!$F$7:$GK$318,$EC$2,FALSE)),"",VLOOKUP($B37,'[1]1718  Exp_Rev Access'!$F$7:$GK$318,$EC$2,FALSE))</f>
        <v>0</v>
      </c>
      <c r="ED37" s="90">
        <f>IF(ISNA(VLOOKUP($B37,'[1]1718  Exp_Rev Access'!$F$7:$GK$318,$ED$2,FALSE)),"",VLOOKUP($B37,'[1]1718  Exp_Rev Access'!$F$7:$GK$318,$ED$2,FALSE))</f>
        <v>0</v>
      </c>
      <c r="EE37" s="90">
        <f>IF(ISNA(VLOOKUP($B37,'[1]1718  Exp_Rev Access'!$F$7:$GK$318,$EE$2,FALSE)),"",VLOOKUP($B37,'[1]1718  Exp_Rev Access'!$F$7:$GK$318,$EE$2,FALSE))</f>
        <v>0</v>
      </c>
      <c r="EF37" s="90">
        <f>IF(ISNA(VLOOKUP($B37,'[1]1718  Exp_Rev Access'!$F$7:$GK$318,$EF$2,FALSE)),"",VLOOKUP($B37,'[1]1718  Exp_Rev Access'!$F$7:$GK$318,$EF$2,FALSE))</f>
        <v>0</v>
      </c>
      <c r="EG37" s="90">
        <f>IF(ISNA(VLOOKUP($B37,'[1]1718  Exp_Rev Access'!$F$7:$GK$318,$EG$2,FALSE)),"",VLOOKUP($B37,'[1]1718  Exp_Rev Access'!$F$7:$GK$318,$EG$2,FALSE))</f>
        <v>0</v>
      </c>
      <c r="EH37" s="90">
        <f>IF(ISNA(VLOOKUP($B37,'[1]1718  Exp_Rev Access'!$F$7:$GK$318,$EH$2,FALSE)),"",VLOOKUP($B37,'[1]1718  Exp_Rev Access'!$F$7:$GK$318,$EH$2,FALSE))</f>
        <v>0</v>
      </c>
      <c r="EI37" s="90">
        <f>IF(ISNA(VLOOKUP($B37,'[1]1718  Exp_Rev Access'!$F$7:$GK$318,$EI$2,FALSE)),"",VLOOKUP($B37,'[1]1718  Exp_Rev Access'!$F$7:$GK$318,$EI$2,FALSE))</f>
        <v>0</v>
      </c>
      <c r="EJ37" s="90">
        <f>IF(ISNA(VLOOKUP($B37,'[1]1718  Exp_Rev Access'!$F$7:$GK$318,$EJ$2,FALSE)),"",VLOOKUP($B37,'[1]1718  Exp_Rev Access'!$F$7:$GK$318,$EJ$2,FALSE))</f>
        <v>0</v>
      </c>
      <c r="EK37" s="90">
        <f>IF(ISNA(VLOOKUP($B37,'[1]1718  Exp_Rev Access'!$F$7:$GK$318,$EK$2,FALSE)),"",VLOOKUP($B37,'[1]1718  Exp_Rev Access'!$F$7:$GK$318,$EK$2,FALSE))</f>
        <v>0</v>
      </c>
      <c r="EL37" s="90">
        <f>IF(ISNA(VLOOKUP($B37,'[1]1718  Exp_Rev Access'!$F$7:$GK$318,$EL$2,FALSE)),"",VLOOKUP($B37,'[1]1718  Exp_Rev Access'!$F$7:$GK$318,$EL$2,FALSE))</f>
        <v>0</v>
      </c>
      <c r="EM37" s="90">
        <f>IF(ISNA(VLOOKUP($B37,'[1]1718  Exp_Rev Access'!$F$7:$GK$318,$EM$2,FALSE)),"",VLOOKUP($B37,'[1]1718  Exp_Rev Access'!$F$7:$GK$318,$EM$2,FALSE))</f>
        <v>0</v>
      </c>
      <c r="EN37" s="90">
        <f>IF(ISNA(VLOOKUP($B37,'[1]1718  Exp_Rev Access'!$F$7:$GK$318,$EN$2,FALSE)),"",VLOOKUP($B37,'[1]1718  Exp_Rev Access'!$F$7:$GK$318,$EN$2,FALSE))</f>
        <v>0</v>
      </c>
      <c r="EO37" s="90">
        <f>IF(ISNA(VLOOKUP($B37,'[1]1718  Exp_Rev Access'!$F$7:$GK$318,$EO$2,FALSE)),"",VLOOKUP($B37,'[1]1718  Exp_Rev Access'!$F$7:$GK$318,$EO$2,FALSE))</f>
        <v>102208.61</v>
      </c>
      <c r="EP37" s="90">
        <f>IF(ISNA(VLOOKUP($B37,'[1]1718  Exp_Rev Access'!$F$7:$GK$318,$EP$2,FALSE)),"",VLOOKUP($B37,'[1]1718  Exp_Rev Access'!$F$7:$GK$318,$EP$2,FALSE))</f>
        <v>0</v>
      </c>
      <c r="EQ37" s="90">
        <f>IF(ISNA(VLOOKUP($B37,'[1]1718  Exp_Rev Access'!$F$7:$GK$318,$EQ$2,FALSE)),"",VLOOKUP($B37,'[1]1718  Exp_Rev Access'!$F$7:$GK$318,$EQ$2,FALSE))</f>
        <v>0</v>
      </c>
      <c r="ER37" s="90">
        <f>IF(ISNA(VLOOKUP($B37,'[1]1718  Exp_Rev Access'!$F$7:$GK$318,$ER$2,FALSE)),"",VLOOKUP($B37,'[1]1718  Exp_Rev Access'!$F$7:$GK$318,$ER$2,FALSE))</f>
        <v>0</v>
      </c>
      <c r="ES37" s="90">
        <f>IF(ISNA(VLOOKUP($B37,'[1]1718  Exp_Rev Access'!$F$7:$GK$318,$ES$2,FALSE)),"",VLOOKUP($B37,'[1]1718  Exp_Rev Access'!$F$7:$GK$318,$ES$2,FALSE))</f>
        <v>0</v>
      </c>
      <c r="ET37" s="90">
        <f>IF(ISNA(VLOOKUP($B37,'[1]1718  Exp_Rev Access'!$F$7:$GK$318,$ET$2,FALSE)),"",VLOOKUP($B37,'[1]1718  Exp_Rev Access'!$F$7:$GK$318,$ET$2,FALSE))</f>
        <v>0</v>
      </c>
      <c r="EU37" s="90">
        <f>IF(ISNA(VLOOKUP($B37,'[1]1718  Exp_Rev Access'!$F$7:$GK$318,$EU$2,FALSE)),"",VLOOKUP($B37,'[1]1718  Exp_Rev Access'!$F$7:$GK$318,$EU$2,FALSE))</f>
        <v>0</v>
      </c>
      <c r="EV37" s="90">
        <f>IF(ISNA(VLOOKUP($B37,'[1]1718  Exp_Rev Access'!$F$7:$GK$318,$EV$2,FALSE)),"",VLOOKUP($B37,'[1]1718  Exp_Rev Access'!$F$7:$GK$318,$EV$2,FALSE))</f>
        <v>84637.73</v>
      </c>
      <c r="EW37" s="90">
        <f>IF(ISNA(VLOOKUP($B37,'[1]1718  Exp_Rev Access'!$F$7:$GK$318,$EW$2,FALSE)),"",VLOOKUP($B37,'[1]1718  Exp_Rev Access'!$F$7:$GK$318,$EW$2,FALSE))</f>
        <v>0</v>
      </c>
      <c r="EX37" s="90">
        <f>IF(ISNA(VLOOKUP($B37,'[1]1718  Exp_Rev Access'!$F$7:$GK$318,$EX$2,FALSE)),"",VLOOKUP($B37,'[1]1718  Exp_Rev Access'!$F$7:$GK$318,$EX$2,FALSE))</f>
        <v>0</v>
      </c>
      <c r="EY37" s="90">
        <f>IF(ISNA(VLOOKUP($B37,'[1]1718  Exp_Rev Access'!$F$7:$GK$318,$EY$2,FALSE)),"",VLOOKUP($B37,'[1]1718  Exp_Rev Access'!$F$7:$GK$318,$EY$2,FALSE))</f>
        <v>0</v>
      </c>
      <c r="EZ37" s="90">
        <f>IF(ISNA(VLOOKUP($B37,'[1]1718  Exp_Rev Access'!$F$7:$GK$318,$EZ$2,FALSE)),"",VLOOKUP($B37,'[1]1718  Exp_Rev Access'!$F$7:$GK$318,$EZ$2,FALSE))</f>
        <v>0</v>
      </c>
      <c r="FA37" s="90">
        <f>IF(ISNA(VLOOKUP($B37,'[1]1718  Exp_Rev Access'!$F$7:$GK$318,$FA$2,FALSE)),"",VLOOKUP($B37,'[1]1718  Exp_Rev Access'!$F$7:$GK$318,$FA$2,FALSE))</f>
        <v>0</v>
      </c>
      <c r="FB37" s="90">
        <f>IF(ISNA(VLOOKUP($B37,'[1]1718  Exp_Rev Access'!$F$7:$GK$318,$FB$2,FALSE)),"",VLOOKUP($B37,'[1]1718  Exp_Rev Access'!$F$7:$GK$318,$FB$2,FALSE))</f>
        <v>0</v>
      </c>
      <c r="FC37" s="90">
        <f>IF(ISNA(VLOOKUP($B37,'[1]1718  Exp_Rev Access'!$F$7:$GK$318,$FC$2,FALSE)),"",VLOOKUP($B37,'[1]1718  Exp_Rev Access'!$F$7:$GK$318,$FC$2,FALSE))</f>
        <v>0</v>
      </c>
      <c r="FD37" s="90">
        <f>IF(ISNA(VLOOKUP($B37,'[1]1718  Exp_Rev Access'!$F$7:$GK$318,$FD$2,FALSE)),"",VLOOKUP($B37,'[1]1718  Exp_Rev Access'!$F$7:$GK$318,$FD$2,FALSE))</f>
        <v>0</v>
      </c>
      <c r="FE37" s="90">
        <f>IF(ISNA(VLOOKUP($B37,'[1]1718  Exp_Rev Access'!$F$7:$GK$318,$FE$2,FALSE)),"",VLOOKUP($B37,'[1]1718  Exp_Rev Access'!$F$7:$GK$318,$FE$2,FALSE))</f>
        <v>0</v>
      </c>
      <c r="FF37" s="90">
        <f>IF(ISNA(VLOOKUP($B37,'[1]1718  Exp_Rev Access'!$F$7:$GK$318,$FF$2,FALSE)),"",VLOOKUP($B37,'[1]1718  Exp_Rev Access'!$F$7:$GK$318,$FF$2,FALSE))</f>
        <v>0</v>
      </c>
      <c r="FG37" s="90">
        <f>IF(ISNA(VLOOKUP($B37,'[1]1718  Exp_Rev Access'!$F$7:$GK$318,$FG$2,FALSE)),"",VLOOKUP($B37,'[1]1718  Exp_Rev Access'!$F$7:$GK$318,$FG$2,FALSE))</f>
        <v>0</v>
      </c>
      <c r="FH37" s="90">
        <f>IF(ISNA(VLOOKUP($B37,'[1]1718  Exp_Rev Access'!$F$7:$GK$318,$FH$2,FALSE)),"",VLOOKUP($B37,'[1]1718  Exp_Rev Access'!$F$7:$GK$318,$FH$2,FALSE))</f>
        <v>0</v>
      </c>
      <c r="FI37" s="90">
        <f>IF(ISNA(VLOOKUP($B37,'[1]1718  Exp_Rev Access'!$F$7:$GK$318,$FI$2,FALSE)),"",VLOOKUP($B37,'[1]1718  Exp_Rev Access'!$F$7:$GK$318,$FI$2,FALSE))</f>
        <v>0</v>
      </c>
      <c r="FJ37" s="90">
        <f>IF(ISNA(VLOOKUP($B37,'[1]1718  Exp_Rev Access'!$F$7:$GK$318,$FJ$2,FALSE)),"",VLOOKUP($B37,'[1]1718  Exp_Rev Access'!$F$7:$GK$318,$FJ$2,FALSE))</f>
        <v>0</v>
      </c>
      <c r="FK37" s="90">
        <f>IF(ISNA(VLOOKUP($B37,'[1]1718  Exp_Rev Access'!$F$7:$GK$318,$FK$2,FALSE)),"",VLOOKUP($B37,'[1]1718  Exp_Rev Access'!$F$7:$GK$318,$FK$2,FALSE))</f>
        <v>0</v>
      </c>
      <c r="FL37" s="90">
        <f>IF(ISNA(VLOOKUP($B37,'[1]1718  Exp_Rev Access'!$F$7:$GK$318,$FL$2,FALSE)),"",VLOOKUP($B37,'[1]1718  Exp_Rev Access'!$F$7:$GK$318,$FL$2,FALSE))</f>
        <v>0</v>
      </c>
      <c r="FM37" s="90">
        <f>IF(ISNA(VLOOKUP($B37,'[1]1718  Exp_Rev Access'!$F$7:$GK$318,$FM$2,FALSE)),"",VLOOKUP($B37,'[1]1718  Exp_Rev Access'!$F$7:$GK$318,$FM$2,FALSE))</f>
        <v>0</v>
      </c>
      <c r="FN37" s="90">
        <f>IF(ISNA(VLOOKUP($B37,'[1]1718  Exp_Rev Access'!$F$7:$GK$318,$FN$2,FALSE)),"",VLOOKUP($B37,'[1]1718  Exp_Rev Access'!$F$7:$GK$318,$FN$2,FALSE))</f>
        <v>0</v>
      </c>
      <c r="FO37" s="90">
        <f>IF(ISNA(VLOOKUP($B37,'[1]1718  Exp_Rev Access'!$F$7:$GK$318,$FO$2,FALSE)),"",VLOOKUP($B37,'[1]1718  Exp_Rev Access'!$F$7:$GK$318,$FO$2,FALSE))</f>
        <v>0</v>
      </c>
      <c r="FP37" s="90">
        <f>IF(ISNA(VLOOKUP($B37,'[1]1718  Exp_Rev Access'!$F$7:$GK$318,$FP$2,FALSE)),"",VLOOKUP($B37,'[1]1718  Exp_Rev Access'!$F$7:$GK$318,$FP$2,FALSE))</f>
        <v>0</v>
      </c>
      <c r="FQ37" s="90">
        <f>IF(ISNA(VLOOKUP($B37,'[1]1718  Exp_Rev Access'!$F$7:$GK$318,$FQ$2,FALSE)),"",VLOOKUP($B37,'[1]1718  Exp_Rev Access'!$F$7:$GK$318,$FQ$2,FALSE))</f>
        <v>0</v>
      </c>
      <c r="FR37" s="90">
        <f>IF(ISNA(VLOOKUP($B37,'[1]1718  Exp_Rev Access'!$F$7:$GK$318,$FR$2,FALSE)),"",VLOOKUP($B37,'[1]1718  Exp_Rev Access'!$F$7:$GK$318,$FR$2,FALSE))</f>
        <v>239728.32</v>
      </c>
      <c r="FS37" s="56">
        <f t="shared" si="108"/>
        <v>8323294.9199999999</v>
      </c>
      <c r="FT37" s="92">
        <f t="shared" si="115"/>
        <v>8.4610264599206161E-2</v>
      </c>
      <c r="FU37" s="94">
        <f t="shared" si="109"/>
        <v>1057.5722974921825</v>
      </c>
      <c r="FV37" s="95">
        <f>IF(ISNA(VLOOKUP($B37,'[1]1718  Exp_Rev Access'!$F$7:$GK$318,$FV$2,FALSE)),"",VLOOKUP($B37,'[1]1718  Exp_Rev Access'!$F$7:$GK$318,$FV$2,FALSE))</f>
        <v>0</v>
      </c>
      <c r="FW37" s="95">
        <f>IF(ISNA(VLOOKUP($B37,'[1]1718  Exp_Rev Access'!$F$7:$GK$318,$FW$2,FALSE)),"",VLOOKUP($B37,'[1]1718  Exp_Rev Access'!$F$7:$GK$318,$FW$2,FALSE))</f>
        <v>10345.73</v>
      </c>
      <c r="FX37" s="95">
        <f>IF(ISNA(VLOOKUP($B37,'[1]1718  Exp_Rev Access'!$F$7:$GK$318,$FX$2,FALSE)),"",VLOOKUP($B37,'[1]1718  Exp_Rev Access'!$F$7:$GK$318,$FX$2,FALSE))</f>
        <v>0</v>
      </c>
      <c r="FY37" s="95">
        <f>IF(ISNA(VLOOKUP($B37,'[1]1718  Exp_Rev Access'!$F$7:$GK$318,$FY$2,FALSE)),"",VLOOKUP($B37,'[1]1718  Exp_Rev Access'!$F$7:$GK$318,$FY$2,FALSE))</f>
        <v>0</v>
      </c>
      <c r="FZ37" s="95">
        <f>IF(ISNA(VLOOKUP($B37,'[1]1718  Exp_Rev Access'!$F$7:$GK$318,$FZ$2,FALSE)),"",VLOOKUP($B37,'[1]1718  Exp_Rev Access'!$F$7:$GK$318,$FZ$2,FALSE))</f>
        <v>0</v>
      </c>
      <c r="GA37" s="95">
        <f>IF(ISNA(VLOOKUP($B37,'[1]1718  Exp_Rev Access'!$F$7:$GK$318,$GA$2,FALSE)),"",VLOOKUP($B37,'[1]1718  Exp_Rev Access'!$F$7:$GK$318,$GA$2,FALSE))</f>
        <v>0</v>
      </c>
      <c r="GB37" s="95">
        <f>IF(ISNA(VLOOKUP($B37,'[1]1718  Exp_Rev Access'!$F$7:$GK$318,$GB$2,FALSE)),"",VLOOKUP($B37,'[1]1718  Exp_Rev Access'!$F$7:$GK$318,$GB$2,FALSE))</f>
        <v>0</v>
      </c>
      <c r="GC37" s="95">
        <f>IF(ISNA(VLOOKUP($B37,'[1]1718  Exp_Rev Access'!$F$7:$GK$318,$GC$2,FALSE)),"",VLOOKUP($B37,'[1]1718  Exp_Rev Access'!$F$7:$GK$318,$GC$2,FALSE))</f>
        <v>0</v>
      </c>
      <c r="GD37" s="95">
        <f>IF(ISNA(VLOOKUP($B37,'[1]1718  Exp_Rev Access'!$F$7:$GK$318,$GD$2,FALSE)),"",VLOOKUP($B37,'[1]1718  Exp_Rev Access'!$F$7:$GK$318,$GD$2,FALSE))</f>
        <v>42090.82</v>
      </c>
      <c r="GE37" s="95">
        <f>IF(ISNA(VLOOKUP($B37,'[1]1718  Exp_Rev Access'!$F$7:$GK$318,$GE$2,FALSE)),"",VLOOKUP($B37,'[1]1718  Exp_Rev Access'!$F$7:$GK$318,$GE$2,FALSE))</f>
        <v>0</v>
      </c>
      <c r="GF37" s="95">
        <f>IF(ISNA(VLOOKUP($B37,'[1]1718  Exp_Rev Access'!$F$7:$GK$318,$GF$2,FALSE)),"",VLOOKUP($B37,'[1]1718  Exp_Rev Access'!$F$7:$GK$318,$GF$2,FALSE))</f>
        <v>0</v>
      </c>
      <c r="GG37" s="95">
        <f>IF(ISNA(VLOOKUP($B37,'[1]1718  Exp_Rev Access'!$F$7:$GK$318,$GG$2,FALSE)),"",VLOOKUP($B37,'[1]1718  Exp_Rev Access'!$F$7:$GK$318,$GG$2,FALSE))</f>
        <v>45000</v>
      </c>
      <c r="GH37" s="95">
        <f>IF(ISNA(VLOOKUP($B37,'[1]1718  Exp_Rev Access'!$F$7:$GK$318,$GH$2,FALSE)),"",VLOOKUP($B37,'[1]1718  Exp_Rev Access'!$F$7:$GK$318,$GH$2,FALSE))</f>
        <v>0</v>
      </c>
      <c r="GI37" s="95">
        <f>IF(ISNA(VLOOKUP($B37,'[1]1718  Exp_Rev Access'!$F$7:$GK$318,$GI$2,FALSE)),"",VLOOKUP($B37,'[1]1718  Exp_Rev Access'!$F$7:$GK$318,$GI$2,FALSE))</f>
        <v>0</v>
      </c>
      <c r="GJ37" s="95">
        <f>IF(ISNA(VLOOKUP($B37,'[1]1718  Exp_Rev Access'!$F$7:$GK$318,$GJ$2,FALSE)),"",VLOOKUP($B37,'[1]1718  Exp_Rev Access'!$F$7:$GK$318,$GJ$2,FALSE))</f>
        <v>6189.09</v>
      </c>
      <c r="GK37" s="95">
        <f>IF(ISNA(VLOOKUP($B37,'[1]1718  Exp_Rev Access'!$F$7:$GK$318,$GK$2,FALSE)),"",VLOOKUP($B37,'[1]1718  Exp_Rev Access'!$F$7:$GK$318,$GK$2,FALSE))</f>
        <v>0</v>
      </c>
      <c r="GL37" s="95">
        <f>IF(ISNA(VLOOKUP($B37,'[1]1718  Exp_Rev Access'!$F$7:$GK$318,$GL$2,FALSE)),"",VLOOKUP($B37,'[1]1718  Exp_Rev Access'!$F$7:$GK$318,$GL$2,FALSE))</f>
        <v>6500.04</v>
      </c>
      <c r="GM37" s="95">
        <f>IF(ISNA(VLOOKUP($B37,'[1]1718  Exp_Rev Access'!$F$7:$GK$318,$GM$2,FALSE)),"",VLOOKUP($B37,'[1]1718  Exp_Rev Access'!$F$7:$GK$318,$GM$2,FALSE))</f>
        <v>0</v>
      </c>
      <c r="GN37" s="95">
        <f>IF(ISNA(VLOOKUP($B37,'[1]1718  Exp_Rev Access'!$F$7:$GK$318,$GN$2,FALSE)),"",VLOOKUP($B37,'[1]1718  Exp_Rev Access'!$F$7:$GK$318,$GN$2,FALSE))</f>
        <v>0</v>
      </c>
      <c r="GO37" s="95">
        <f>IF(ISNA(VLOOKUP($B37,'[1]1718  Exp_Rev Access'!$F$7:$GK$318,$GO$2,FALSE)),"",VLOOKUP($B37,'[1]1718  Exp_Rev Access'!$F$7:$GK$318,$GO$2,FALSE))</f>
        <v>0</v>
      </c>
      <c r="GP37" s="95">
        <f>IF(ISNA(VLOOKUP($B37,'[1]1718  Exp_Rev Access'!$F$7:$GK$318,$GP$2,FALSE)),"",VLOOKUP($B37,'[1]1718  Exp_Rev Access'!$F$7:$GK$318,$GP$2,FALSE))</f>
        <v>0</v>
      </c>
      <c r="GQ37" s="95">
        <f>IF(ISNA(VLOOKUP($B37,'[1]1718  Exp_Rev Access'!$F$7:$GK$318,$GQ$2,FALSE)),"",VLOOKUP($B37,'[1]1718  Exp_Rev Access'!$F$7:$GK$318,$GQ$2,FALSE))</f>
        <v>0</v>
      </c>
      <c r="GR37" s="95">
        <f>IF(ISNA(VLOOKUP($B37,'[1]1718  Exp_Rev Access'!$F$7:$GK$318,$GR$2,FALSE)),"",VLOOKUP($B37,'[1]1718  Exp_Rev Access'!$F$7:$GK$318,$GR$2,FALSE))</f>
        <v>0</v>
      </c>
      <c r="GS37" s="95">
        <f>IF(ISNA(VLOOKUP($B37,'[1]1718  Exp_Rev Access'!$F$7:$GK$318,$GS$2,FALSE)),"",VLOOKUP($B37,'[1]1718  Exp_Rev Access'!$F$7:$GK$318,$GS$2,FALSE))</f>
        <v>0</v>
      </c>
      <c r="GT37" s="95">
        <f>IF(ISNA(VLOOKUP($B37,'[1]1718  Exp_Rev Access'!$F$7:$GK$318,$GT$2,FALSE)),"",VLOOKUP($B37,'[1]1718  Exp_Rev Access'!$F$7:$GK$318,$GT$2,FALSE))</f>
        <v>0</v>
      </c>
      <c r="GU37" s="56">
        <f t="shared" si="110"/>
        <v>110125.68</v>
      </c>
      <c r="GV37" s="92">
        <f t="shared" si="111"/>
        <v>1.1194800873363148E-3</v>
      </c>
      <c r="GW37" s="96">
        <f t="shared" si="112"/>
        <v>13.992760022312041</v>
      </c>
    </row>
    <row r="38" spans="1:222" s="97" customFormat="1" x14ac:dyDescent="0.3">
      <c r="A38" s="98"/>
      <c r="B38" s="99"/>
      <c r="C38" s="82" t="s">
        <v>185</v>
      </c>
      <c r="D38" s="100">
        <f>SUM(D31:D37)</f>
        <v>13193.25</v>
      </c>
      <c r="E38" s="101">
        <f>SUM(E31:E37)</f>
        <v>168606930.42000002</v>
      </c>
      <c r="F38" s="102">
        <f>SUM(F31:F37)</f>
        <v>168606930.42000002</v>
      </c>
      <c r="G38" s="59">
        <f>F38-E38</f>
        <v>0</v>
      </c>
      <c r="H38" s="102">
        <f>SUM(H31:H37)</f>
        <v>23279862.32</v>
      </c>
      <c r="I38" s="102">
        <f t="shared" ref="I38:M38" si="116">SUM(I31:I37)</f>
        <v>0.99</v>
      </c>
      <c r="J38" s="102">
        <f t="shared" si="116"/>
        <v>12473.43</v>
      </c>
      <c r="K38" s="102">
        <f t="shared" si="116"/>
        <v>11704.14</v>
      </c>
      <c r="L38" s="102">
        <f t="shared" si="116"/>
        <v>0</v>
      </c>
      <c r="M38" s="102">
        <f t="shared" si="116"/>
        <v>0</v>
      </c>
      <c r="N38" s="102">
        <f t="shared" si="99"/>
        <v>23304040.879999999</v>
      </c>
      <c r="O38" s="58">
        <f t="shared" si="100"/>
        <v>0.13821520160499698</v>
      </c>
      <c r="P38" s="102">
        <f t="shared" si="101"/>
        <v>1766.3608951547192</v>
      </c>
      <c r="Q38" s="103">
        <f>SUM(Q31:Q37)</f>
        <v>178788.41999999998</v>
      </c>
      <c r="R38" s="103">
        <f t="shared" ref="R38:AL38" si="117">SUM(R31:R37)</f>
        <v>0</v>
      </c>
      <c r="S38" s="103">
        <f t="shared" si="117"/>
        <v>580.79999999999995</v>
      </c>
      <c r="T38" s="103">
        <f t="shared" si="117"/>
        <v>2082</v>
      </c>
      <c r="U38" s="103">
        <f t="shared" si="117"/>
        <v>52148.25</v>
      </c>
      <c r="V38" s="103">
        <f t="shared" si="117"/>
        <v>0</v>
      </c>
      <c r="W38" s="103">
        <f t="shared" si="117"/>
        <v>0</v>
      </c>
      <c r="X38" s="103">
        <f t="shared" si="117"/>
        <v>262354.27</v>
      </c>
      <c r="Y38" s="103">
        <f t="shared" si="117"/>
        <v>220263.95</v>
      </c>
      <c r="Z38" s="103">
        <f t="shared" si="117"/>
        <v>2726.4</v>
      </c>
      <c r="AA38" s="103">
        <f t="shared" si="117"/>
        <v>40279.85</v>
      </c>
      <c r="AB38" s="103">
        <f t="shared" si="117"/>
        <v>0</v>
      </c>
      <c r="AC38" s="103">
        <f t="shared" si="117"/>
        <v>49846.75</v>
      </c>
      <c r="AD38" s="103">
        <f t="shared" si="117"/>
        <v>1103854.31</v>
      </c>
      <c r="AE38" s="103">
        <f t="shared" si="117"/>
        <v>287166.48</v>
      </c>
      <c r="AF38" s="103">
        <f t="shared" si="117"/>
        <v>0</v>
      </c>
      <c r="AG38" s="103">
        <f t="shared" si="117"/>
        <v>492257.07999999996</v>
      </c>
      <c r="AH38" s="103">
        <f t="shared" si="117"/>
        <v>12831.529999999999</v>
      </c>
      <c r="AI38" s="103">
        <f t="shared" si="117"/>
        <v>191904.52000000002</v>
      </c>
      <c r="AJ38" s="103">
        <f t="shared" si="117"/>
        <v>18103.879999999997</v>
      </c>
      <c r="AK38" s="103">
        <f t="shared" si="117"/>
        <v>531873.14</v>
      </c>
      <c r="AL38" s="103">
        <f t="shared" si="117"/>
        <v>240433.91999999998</v>
      </c>
      <c r="AM38" s="102">
        <f t="shared" si="102"/>
        <v>3687495.55</v>
      </c>
      <c r="AN38" s="61">
        <f t="shared" si="103"/>
        <v>2.18703676107171E-2</v>
      </c>
      <c r="AO38" s="59">
        <f t="shared" si="104"/>
        <v>279.49864893032418</v>
      </c>
      <c r="AP38" s="103">
        <f>SUM(AP31:AP37)</f>
        <v>92243656.590000004</v>
      </c>
      <c r="AQ38" s="103">
        <f t="shared" ref="AQ38:AT38" si="118">SUM(AQ31:AQ37)</f>
        <v>1916091.24</v>
      </c>
      <c r="AR38" s="103">
        <f t="shared" si="118"/>
        <v>6601929.5599999996</v>
      </c>
      <c r="AS38" s="103">
        <f t="shared" si="118"/>
        <v>0</v>
      </c>
      <c r="AT38" s="103">
        <f t="shared" si="118"/>
        <v>0</v>
      </c>
      <c r="AU38" s="102">
        <f t="shared" si="105"/>
        <v>100761677.39</v>
      </c>
      <c r="AV38" s="64">
        <f t="shared" si="106"/>
        <v>0.59761290439842873</v>
      </c>
      <c r="AW38" s="102">
        <f t="shared" si="107"/>
        <v>7637.3658795217252</v>
      </c>
      <c r="AX38" s="103">
        <f>SUM(AX31:AX37)</f>
        <v>30185.78</v>
      </c>
      <c r="AY38" s="103">
        <f t="shared" ref="AY38:BU38" si="119">SUM(AY31:AY37)</f>
        <v>9743172.5</v>
      </c>
      <c r="AZ38" s="103">
        <f t="shared" si="119"/>
        <v>565564.21</v>
      </c>
      <c r="BA38" s="103">
        <f t="shared" si="119"/>
        <v>0</v>
      </c>
      <c r="BB38" s="103">
        <f t="shared" si="119"/>
        <v>0</v>
      </c>
      <c r="BC38" s="103">
        <f t="shared" si="119"/>
        <v>5153726.91</v>
      </c>
      <c r="BD38" s="103">
        <f t="shared" si="119"/>
        <v>118225</v>
      </c>
      <c r="BE38" s="103">
        <f t="shared" si="119"/>
        <v>1778887.89</v>
      </c>
      <c r="BF38" s="103">
        <f t="shared" si="119"/>
        <v>0</v>
      </c>
      <c r="BG38" s="103">
        <f t="shared" si="119"/>
        <v>3702825.9200000004</v>
      </c>
      <c r="BH38" s="103">
        <f t="shared" si="119"/>
        <v>298784.62</v>
      </c>
      <c r="BI38" s="103">
        <f t="shared" si="119"/>
        <v>0</v>
      </c>
      <c r="BJ38" s="103">
        <f t="shared" si="119"/>
        <v>89585.19</v>
      </c>
      <c r="BK38" s="103">
        <f t="shared" si="119"/>
        <v>4278234.46</v>
      </c>
      <c r="BL38" s="103">
        <f t="shared" si="119"/>
        <v>403779.94</v>
      </c>
      <c r="BM38" s="103">
        <f t="shared" si="119"/>
        <v>0</v>
      </c>
      <c r="BN38" s="103">
        <f t="shared" si="119"/>
        <v>0</v>
      </c>
      <c r="BO38" s="103">
        <f t="shared" si="119"/>
        <v>0</v>
      </c>
      <c r="BP38" s="103">
        <f t="shared" si="119"/>
        <v>0</v>
      </c>
      <c r="BQ38" s="103">
        <f t="shared" si="119"/>
        <v>0</v>
      </c>
      <c r="BR38" s="103">
        <f t="shared" si="119"/>
        <v>0</v>
      </c>
      <c r="BS38" s="103">
        <f t="shared" si="119"/>
        <v>35928.5</v>
      </c>
      <c r="BT38" s="103">
        <f t="shared" si="119"/>
        <v>0</v>
      </c>
      <c r="BU38" s="103">
        <f t="shared" si="119"/>
        <v>0</v>
      </c>
      <c r="BV38" s="102">
        <f t="shared" si="35"/>
        <v>26198900.920000006</v>
      </c>
      <c r="BW38" s="61">
        <f t="shared" si="113"/>
        <v>0.15538448422457202</v>
      </c>
      <c r="BX38" s="59">
        <f t="shared" si="114"/>
        <v>1985.780677240256</v>
      </c>
      <c r="BY38" s="90">
        <f>SUM(BY31:BY37)</f>
        <v>0</v>
      </c>
      <c r="BZ38" s="90">
        <f t="shared" ref="BZ38:CD38" si="120">SUM(BZ31:BZ37)</f>
        <v>0</v>
      </c>
      <c r="CA38" s="90">
        <f t="shared" si="120"/>
        <v>0</v>
      </c>
      <c r="CB38" s="90">
        <f t="shared" si="120"/>
        <v>0</v>
      </c>
      <c r="CC38" s="90">
        <f t="shared" si="120"/>
        <v>553492.02</v>
      </c>
      <c r="CD38" s="90">
        <f t="shared" si="120"/>
        <v>0</v>
      </c>
      <c r="CE38" s="56">
        <f t="shared" si="36"/>
        <v>553492.02</v>
      </c>
      <c r="CF38" s="61">
        <f t="shared" si="25"/>
        <v>3.2827358793689611E-3</v>
      </c>
      <c r="CG38" s="62">
        <f t="shared" si="46"/>
        <v>41.952666704564834</v>
      </c>
      <c r="CH38" s="103">
        <f>SUM(CH31:CH37)</f>
        <v>23475.95</v>
      </c>
      <c r="CI38" s="103">
        <f t="shared" ref="CI38:ET38" si="121">SUM(CI31:CI37)</f>
        <v>0</v>
      </c>
      <c r="CJ38" s="103">
        <f t="shared" si="121"/>
        <v>0</v>
      </c>
      <c r="CK38" s="103">
        <f t="shared" si="121"/>
        <v>0</v>
      </c>
      <c r="CL38" s="103">
        <f t="shared" si="121"/>
        <v>0</v>
      </c>
      <c r="CM38" s="103">
        <f t="shared" si="121"/>
        <v>0</v>
      </c>
      <c r="CN38" s="103">
        <f t="shared" si="121"/>
        <v>0</v>
      </c>
      <c r="CO38" s="103">
        <f t="shared" si="121"/>
        <v>0</v>
      </c>
      <c r="CP38" s="103">
        <f t="shared" si="121"/>
        <v>0</v>
      </c>
      <c r="CQ38" s="103">
        <f t="shared" si="121"/>
        <v>2579337.4799999995</v>
      </c>
      <c r="CR38" s="103">
        <f t="shared" si="121"/>
        <v>0</v>
      </c>
      <c r="CS38" s="103">
        <f t="shared" si="121"/>
        <v>84933.239999999991</v>
      </c>
      <c r="CT38" s="103">
        <f t="shared" si="121"/>
        <v>17181</v>
      </c>
      <c r="CU38" s="103">
        <f t="shared" si="121"/>
        <v>2992207.42</v>
      </c>
      <c r="CV38" s="103">
        <f t="shared" si="121"/>
        <v>1704556.81</v>
      </c>
      <c r="CW38" s="103">
        <f t="shared" si="121"/>
        <v>1088358.8999999999</v>
      </c>
      <c r="CX38" s="103">
        <f t="shared" si="121"/>
        <v>0</v>
      </c>
      <c r="CY38" s="103">
        <f t="shared" si="121"/>
        <v>0</v>
      </c>
      <c r="CZ38" s="103">
        <f t="shared" si="121"/>
        <v>0</v>
      </c>
      <c r="DA38" s="103">
        <f t="shared" si="121"/>
        <v>0</v>
      </c>
      <c r="DB38" s="103">
        <f t="shared" si="121"/>
        <v>386993.91000000003</v>
      </c>
      <c r="DC38" s="103">
        <f t="shared" si="121"/>
        <v>0</v>
      </c>
      <c r="DD38" s="103">
        <f t="shared" si="121"/>
        <v>0</v>
      </c>
      <c r="DE38" s="103">
        <f t="shared" si="121"/>
        <v>0</v>
      </c>
      <c r="DF38" s="103">
        <f t="shared" si="121"/>
        <v>0</v>
      </c>
      <c r="DG38" s="103">
        <f t="shared" si="121"/>
        <v>217827.09</v>
      </c>
      <c r="DH38" s="103">
        <f t="shared" si="121"/>
        <v>10715.71</v>
      </c>
      <c r="DI38" s="103">
        <f t="shared" si="121"/>
        <v>3641902.2</v>
      </c>
      <c r="DJ38" s="103">
        <f t="shared" si="121"/>
        <v>0</v>
      </c>
      <c r="DK38" s="103">
        <f t="shared" si="121"/>
        <v>7887.78</v>
      </c>
      <c r="DL38" s="103">
        <f t="shared" si="121"/>
        <v>0</v>
      </c>
      <c r="DM38" s="103">
        <f t="shared" si="121"/>
        <v>0</v>
      </c>
      <c r="DN38" s="103">
        <f t="shared" si="121"/>
        <v>0</v>
      </c>
      <c r="DO38" s="103">
        <f t="shared" si="121"/>
        <v>0</v>
      </c>
      <c r="DP38" s="103">
        <f t="shared" si="121"/>
        <v>0</v>
      </c>
      <c r="DQ38" s="103">
        <f t="shared" si="121"/>
        <v>0</v>
      </c>
      <c r="DR38" s="103">
        <f t="shared" si="121"/>
        <v>0</v>
      </c>
      <c r="DS38" s="103">
        <f t="shared" si="121"/>
        <v>0</v>
      </c>
      <c r="DT38" s="103">
        <f t="shared" si="121"/>
        <v>0</v>
      </c>
      <c r="DU38" s="103">
        <f t="shared" si="121"/>
        <v>0</v>
      </c>
      <c r="DV38" s="103">
        <f t="shared" si="121"/>
        <v>0</v>
      </c>
      <c r="DW38" s="103">
        <f t="shared" si="121"/>
        <v>0</v>
      </c>
      <c r="DX38" s="103">
        <f t="shared" si="121"/>
        <v>0</v>
      </c>
      <c r="DY38" s="103">
        <f t="shared" si="121"/>
        <v>19741.099999999999</v>
      </c>
      <c r="DZ38" s="103">
        <f t="shared" si="121"/>
        <v>0</v>
      </c>
      <c r="EA38" s="103">
        <f t="shared" si="121"/>
        <v>0</v>
      </c>
      <c r="EB38" s="103">
        <f t="shared" si="121"/>
        <v>0</v>
      </c>
      <c r="EC38" s="103">
        <f t="shared" si="121"/>
        <v>0</v>
      </c>
      <c r="ED38" s="103">
        <f t="shared" si="121"/>
        <v>0</v>
      </c>
      <c r="EE38" s="103">
        <f t="shared" si="121"/>
        <v>0</v>
      </c>
      <c r="EF38" s="103">
        <f t="shared" si="121"/>
        <v>0</v>
      </c>
      <c r="EG38" s="103">
        <f t="shared" si="121"/>
        <v>0</v>
      </c>
      <c r="EH38" s="103">
        <f t="shared" si="121"/>
        <v>0</v>
      </c>
      <c r="EI38" s="103">
        <f t="shared" si="121"/>
        <v>0</v>
      </c>
      <c r="EJ38" s="103">
        <f t="shared" si="121"/>
        <v>0</v>
      </c>
      <c r="EK38" s="103">
        <f t="shared" si="121"/>
        <v>0</v>
      </c>
      <c r="EL38" s="103">
        <f t="shared" si="121"/>
        <v>0</v>
      </c>
      <c r="EM38" s="103">
        <f t="shared" si="121"/>
        <v>0</v>
      </c>
      <c r="EN38" s="103">
        <f t="shared" si="121"/>
        <v>0</v>
      </c>
      <c r="EO38" s="103">
        <f t="shared" si="121"/>
        <v>102208.61</v>
      </c>
      <c r="EP38" s="103">
        <f t="shared" si="121"/>
        <v>0</v>
      </c>
      <c r="EQ38" s="103">
        <f t="shared" si="121"/>
        <v>0</v>
      </c>
      <c r="ER38" s="103">
        <f t="shared" si="121"/>
        <v>0</v>
      </c>
      <c r="ES38" s="103">
        <f t="shared" si="121"/>
        <v>0</v>
      </c>
      <c r="ET38" s="103">
        <f t="shared" si="121"/>
        <v>0</v>
      </c>
      <c r="EU38" s="103">
        <f t="shared" ref="EU38:FR38" si="122">SUM(EU31:EU37)</f>
        <v>0</v>
      </c>
      <c r="EV38" s="103">
        <f t="shared" si="122"/>
        <v>154605.93</v>
      </c>
      <c r="EW38" s="103">
        <f t="shared" si="122"/>
        <v>0</v>
      </c>
      <c r="EX38" s="103">
        <f t="shared" si="122"/>
        <v>0</v>
      </c>
      <c r="EY38" s="103">
        <f t="shared" si="122"/>
        <v>0</v>
      </c>
      <c r="EZ38" s="103">
        <f t="shared" si="122"/>
        <v>0</v>
      </c>
      <c r="FA38" s="103">
        <f t="shared" si="122"/>
        <v>0</v>
      </c>
      <c r="FB38" s="103">
        <f t="shared" si="122"/>
        <v>0</v>
      </c>
      <c r="FC38" s="103">
        <f t="shared" si="122"/>
        <v>0</v>
      </c>
      <c r="FD38" s="103">
        <f t="shared" si="122"/>
        <v>0</v>
      </c>
      <c r="FE38" s="103">
        <f t="shared" si="122"/>
        <v>0</v>
      </c>
      <c r="FF38" s="103">
        <f t="shared" si="122"/>
        <v>0</v>
      </c>
      <c r="FG38" s="103">
        <f t="shared" si="122"/>
        <v>0</v>
      </c>
      <c r="FH38" s="103">
        <f t="shared" si="122"/>
        <v>0</v>
      </c>
      <c r="FI38" s="103">
        <f t="shared" si="122"/>
        <v>0</v>
      </c>
      <c r="FJ38" s="103">
        <f t="shared" si="122"/>
        <v>0</v>
      </c>
      <c r="FK38" s="103">
        <f t="shared" si="122"/>
        <v>0</v>
      </c>
      <c r="FL38" s="103">
        <f t="shared" si="122"/>
        <v>0</v>
      </c>
      <c r="FM38" s="103">
        <f t="shared" si="122"/>
        <v>0</v>
      </c>
      <c r="FN38" s="103">
        <f t="shared" si="122"/>
        <v>0</v>
      </c>
      <c r="FO38" s="103">
        <f t="shared" si="122"/>
        <v>0</v>
      </c>
      <c r="FP38" s="103">
        <f t="shared" si="122"/>
        <v>0</v>
      </c>
      <c r="FQ38" s="103">
        <f t="shared" si="122"/>
        <v>0</v>
      </c>
      <c r="FR38" s="103">
        <f t="shared" si="122"/>
        <v>402812.83999999997</v>
      </c>
      <c r="FS38" s="102">
        <f t="shared" si="108"/>
        <v>13434745.969999999</v>
      </c>
      <c r="FT38" s="61">
        <f t="shared" si="115"/>
        <v>7.9680864461111028E-2</v>
      </c>
      <c r="FU38" s="115">
        <f t="shared" si="109"/>
        <v>1018.3045095029654</v>
      </c>
      <c r="FV38" s="134">
        <f>SUM(FV31:FV37)</f>
        <v>273582.09999999998</v>
      </c>
      <c r="FW38" s="134">
        <f t="shared" ref="FW38:GT38" si="123">SUM(FW31:FW37)</f>
        <v>10345.73</v>
      </c>
      <c r="FX38" s="134">
        <f t="shared" si="123"/>
        <v>0</v>
      </c>
      <c r="FY38" s="134">
        <f t="shared" si="123"/>
        <v>1234.25</v>
      </c>
      <c r="FZ38" s="134">
        <f t="shared" si="123"/>
        <v>0</v>
      </c>
      <c r="GA38" s="134">
        <f t="shared" si="123"/>
        <v>40000</v>
      </c>
      <c r="GB38" s="134">
        <f t="shared" si="123"/>
        <v>0</v>
      </c>
      <c r="GC38" s="134">
        <f t="shared" si="123"/>
        <v>0</v>
      </c>
      <c r="GD38" s="134">
        <f t="shared" si="123"/>
        <v>42090.82</v>
      </c>
      <c r="GE38" s="134">
        <f t="shared" si="123"/>
        <v>0</v>
      </c>
      <c r="GF38" s="134">
        <f t="shared" si="123"/>
        <v>644.69000000000005</v>
      </c>
      <c r="GG38" s="134">
        <f t="shared" si="123"/>
        <v>45000</v>
      </c>
      <c r="GH38" s="134">
        <f t="shared" si="123"/>
        <v>7970.56</v>
      </c>
      <c r="GI38" s="134">
        <f t="shared" si="123"/>
        <v>0</v>
      </c>
      <c r="GJ38" s="134">
        <f t="shared" si="123"/>
        <v>6189.09</v>
      </c>
      <c r="GK38" s="134">
        <f t="shared" si="123"/>
        <v>27246.86</v>
      </c>
      <c r="GL38" s="134">
        <f t="shared" si="123"/>
        <v>9654.83</v>
      </c>
      <c r="GM38" s="134">
        <f t="shared" si="123"/>
        <v>0</v>
      </c>
      <c r="GN38" s="134">
        <f t="shared" si="123"/>
        <v>0</v>
      </c>
      <c r="GO38" s="134">
        <f t="shared" si="123"/>
        <v>0</v>
      </c>
      <c r="GP38" s="134">
        <f t="shared" si="123"/>
        <v>0</v>
      </c>
      <c r="GQ38" s="134">
        <f t="shared" si="123"/>
        <v>8414.35</v>
      </c>
      <c r="GR38" s="134">
        <f t="shared" si="123"/>
        <v>0</v>
      </c>
      <c r="GS38" s="134">
        <f t="shared" si="123"/>
        <v>0</v>
      </c>
      <c r="GT38" s="134">
        <f t="shared" si="123"/>
        <v>194204.41</v>
      </c>
      <c r="GU38" s="102">
        <f t="shared" si="110"/>
        <v>666577.68999999994</v>
      </c>
      <c r="GV38" s="61">
        <f t="shared" si="111"/>
        <v>3.9534418208050778E-3</v>
      </c>
      <c r="GW38" s="65">
        <f t="shared" si="112"/>
        <v>50.524146059538019</v>
      </c>
    </row>
    <row r="39" spans="1:222" x14ac:dyDescent="0.3">
      <c r="A39" s="73"/>
      <c r="B39" s="88"/>
      <c r="C39" s="89"/>
      <c r="E39" s="77"/>
      <c r="F39" s="77"/>
      <c r="G39" s="77"/>
      <c r="H39" s="77"/>
      <c r="I39" s="90" t="str">
        <f>IF(ISNA(VLOOKUP($B39,'[1]1718  Exp_Rev Access'!$F$7:$GK$318,4,FALSE)),"",VLOOKUP($B39,'[1]1718  Exp_Rev Access'!$F$7:$GK$318,4,FALSE))</f>
        <v/>
      </c>
      <c r="J39" s="90" t="str">
        <f>IF(ISNA(VLOOKUP($B39,'[1]1718  Exp_Rev Access'!$F$7:$GK$318,5,FALSE)),"",VLOOKUP($B39,'[1]1718  Exp_Rev Access'!$F$7:$GK$318,5,FALSE))</f>
        <v/>
      </c>
      <c r="K39" s="90" t="str">
        <f>IF(ISNA(VLOOKUP($B39,'[1]1718  Exp_Rev Access'!$F$7:$GK$318,6,FALSE)),"-",VLOOKUP($B39,'[1]1718  Exp_Rev Access'!$F$7:$GK$318,6,FALSE))</f>
        <v>-</v>
      </c>
      <c r="L39" s="90" t="str">
        <f>IF(ISNA(VLOOKUP($B39,'[1]1718  Exp_Rev Access'!$F$7:$GK$318,7,FALSE)),"",VLOOKUP($B39,'[1]1718  Exp_Rev Access'!$F$7:$GK$318,7,FALSE))</f>
        <v/>
      </c>
      <c r="M39" s="90" t="str">
        <f>IF(ISNA(VLOOKUP($B39,'[1]1718  Exp_Rev Access'!$F$7:$GK$318,8,FALSE)),"",VLOOKUP($B39,'[1]1718  Exp_Rev Access'!$F$7:$GK$318,8,FALSE))</f>
        <v/>
      </c>
      <c r="N39" s="77"/>
      <c r="O39" s="77"/>
      <c r="P39" s="77"/>
      <c r="Q39" s="90" t="str">
        <f>IF(ISNA(VLOOKUP($B39,'[1]1718  Exp_Rev Access'!$F$7:$GK$318,10,FALSE)),"",VLOOKUP($B39,'[1]1718  Exp_Rev Access'!$F$7:$GK$318,10,FALSE))</f>
        <v/>
      </c>
      <c r="R39" s="90" t="str">
        <f>IF(ISNA(VLOOKUP($B39,'[1]1718  Exp_Rev Access'!$F$7:$GK$318,11,FALSE)),"",VLOOKUP($B39,'[1]1718  Exp_Rev Access'!$F$7:$GK$318,11,FALSE))</f>
        <v/>
      </c>
      <c r="S39" s="90" t="str">
        <f>IF(ISNA(VLOOKUP($B39,'[1]1718  Exp_Rev Access'!$F$7:$GK$318,12,FALSE)),"",VLOOKUP($B39,'[1]1718  Exp_Rev Access'!$F$7:$GK$318,12,FALSE))</f>
        <v/>
      </c>
      <c r="T39" s="90" t="str">
        <f>IF(ISNA(VLOOKUP($B39,'[1]1718  Exp_Rev Access'!$F$7:$GK$318,13,FALSE)),"",VLOOKUP($B39,'[1]1718  Exp_Rev Access'!$F$7:$GK$318,13,FALSE))</f>
        <v/>
      </c>
      <c r="U39" s="90" t="str">
        <f>IF(ISNA(VLOOKUP($B39,'[1]1718  Exp_Rev Access'!$F$7:$GK$318,14,FALSE)),"",VLOOKUP($B39,'[1]1718  Exp_Rev Access'!$F$7:$GK$318,14,FALSE))</f>
        <v/>
      </c>
      <c r="V39" s="90" t="str">
        <f>IF(ISNA(VLOOKUP($B39,'[1]1718  Exp_Rev Access'!$F$7:$GK$318,15,FALSE)),"",VLOOKUP($B39,'[1]1718  Exp_Rev Access'!$F$7:$GK$318,15,FALSE))</f>
        <v/>
      </c>
      <c r="W39" s="90" t="str">
        <f>IF(ISNA(VLOOKUP($B39,'[1]1718  Exp_Rev Access'!$F$7:$GK$318,16,FALSE)),"",VLOOKUP($B39,'[1]1718  Exp_Rev Access'!$F$7:$GK$318,16,FALSE))</f>
        <v/>
      </c>
      <c r="X39" s="90" t="str">
        <f>IF(ISNA(VLOOKUP($B39,'[1]1718  Exp_Rev Access'!$F$7:$GK$318,17,FALSE)),"",VLOOKUP($B39,'[1]1718  Exp_Rev Access'!$F$7:$GK$318,17,FALSE))</f>
        <v/>
      </c>
      <c r="Y39" s="90" t="str">
        <f>IF(ISNA(VLOOKUP($B39,'[1]1718  Exp_Rev Access'!$F$7:$GK$318,18,FALSE)),"",VLOOKUP($B39,'[1]1718  Exp_Rev Access'!$F$7:$GK$318,18,FALSE))</f>
        <v/>
      </c>
      <c r="Z39" s="90" t="str">
        <f>IF(ISNA(VLOOKUP($B39,'[1]1718  Exp_Rev Access'!$F$7:$GK$318,19,FALSE)),"",VLOOKUP($B39,'[1]1718  Exp_Rev Access'!$F$7:$GK$318,19,FALSE))</f>
        <v/>
      </c>
      <c r="AA39" s="90" t="str">
        <f>IF(ISNA(VLOOKUP($B39,'[1]1718  Exp_Rev Access'!$F$7:$GK$318,20,FALSE)),"",VLOOKUP($B39,'[1]1718  Exp_Rev Access'!$F$7:$GK$318,20,FALSE))</f>
        <v/>
      </c>
      <c r="AB39" s="90" t="str">
        <f>IF(ISNA(VLOOKUP($B39,'[1]1718  Exp_Rev Access'!$F$7:$GK$318,21,FALSE)),"",VLOOKUP($B39,'[1]1718  Exp_Rev Access'!$F$7:$GK$318,21,FALSE))</f>
        <v/>
      </c>
      <c r="AC39" s="90" t="str">
        <f>IF(ISNA(VLOOKUP($B39,'[1]1718  Exp_Rev Access'!$F$7:$GK$318,22,FALSE)),"",VLOOKUP($B39,'[1]1718  Exp_Rev Access'!$F$7:$GK$318,22,FALSE))</f>
        <v/>
      </c>
      <c r="AD39" s="90" t="str">
        <f>IF(ISNA(VLOOKUP($B39,'[1]1718  Exp_Rev Access'!$F$7:$GK$318,23,FALSE)),"",VLOOKUP($B39,'[1]1718  Exp_Rev Access'!$F$7:$GK$318,23,FALSE))</f>
        <v/>
      </c>
      <c r="AE39" s="90" t="str">
        <f>IF(ISNA(VLOOKUP($B39,'[1]1718  Exp_Rev Access'!$F$7:$GK$318,24,FALSE)),"",VLOOKUP($B39,'[1]1718  Exp_Rev Access'!$F$7:$GK$318,24,FALSE))</f>
        <v/>
      </c>
      <c r="AF39" s="90" t="str">
        <f>IF(ISNA(VLOOKUP($B39,'[1]1718  Exp_Rev Access'!$F$7:$GK$318,25,FALSE)),"",VLOOKUP($B39,'[1]1718  Exp_Rev Access'!$F$7:$GK$318,25,FALSE))</f>
        <v/>
      </c>
      <c r="AG39" s="90" t="str">
        <f>IF(ISNA(VLOOKUP($B39,'[1]1718  Exp_Rev Access'!$F$7:$GK$318,26,FALSE)),"",VLOOKUP($B39,'[1]1718  Exp_Rev Access'!$F$7:$GK$318,26,FALSE))</f>
        <v/>
      </c>
      <c r="AH39" s="90" t="str">
        <f>IF(ISNA(VLOOKUP($B39,'[1]1718  Exp_Rev Access'!$F$7:$GK$318,27,FALSE)),"",VLOOKUP($B39,'[1]1718  Exp_Rev Access'!$F$7:$GK$318,27,FALSE))</f>
        <v/>
      </c>
      <c r="AI39" s="90" t="str">
        <f>IF(ISNA(VLOOKUP($B39,'[1]1718  Exp_Rev Access'!$F$7:$GK$318,28,FALSE)),"",VLOOKUP($B39,'[1]1718  Exp_Rev Access'!$F$7:$GK$318,28,FALSE))</f>
        <v/>
      </c>
      <c r="AJ39" s="90" t="str">
        <f>IF(ISNA(VLOOKUP($B39,'[1]1718  Exp_Rev Access'!$F$7:$GK$318,29,FALSE)),"",VLOOKUP($B39,'[1]1718  Exp_Rev Access'!$F$7:$GK$318,29,FALSE))</f>
        <v/>
      </c>
      <c r="AK39" s="90" t="str">
        <f>IF(ISNA(VLOOKUP($B39,'[1]1718  Exp_Rev Access'!$F$7:$GK$318,30,FALSE)),"",VLOOKUP($B39,'[1]1718  Exp_Rev Access'!$F$7:$GK$318,30,FALSE))</f>
        <v/>
      </c>
      <c r="AL39" s="90" t="str">
        <f>IF(ISNA(VLOOKUP($B39,'[1]1718  Exp_Rev Access'!$F$7:$GK$318,31,FALSE)),"",VLOOKUP($B39,'[1]1718  Exp_Rev Access'!$F$7:$GK$318,31,FALSE))</f>
        <v/>
      </c>
      <c r="AM39" s="77"/>
      <c r="AN39" s="77"/>
      <c r="AO39" s="77"/>
      <c r="AP39" s="90" t="str">
        <f>IF(ISNA(VLOOKUP($B39,'[1]1718  Exp_Rev Access'!$F$7:$GK$318,33,FALSE)),"",VLOOKUP($B39,'[1]1718  Exp_Rev Access'!$F$7:$GK$318,33,FALSE))</f>
        <v/>
      </c>
      <c r="AQ39" s="90" t="str">
        <f>IF(ISNA(VLOOKUP($B39,'[1]1718  Exp_Rev Access'!$F$7:$GK$318,34,FALSE)),"",VLOOKUP($B39,'[1]1718  Exp_Rev Access'!$F$7:$GK$318,34,FALSE))</f>
        <v/>
      </c>
      <c r="AR39" s="90" t="str">
        <f>IF(ISNA(VLOOKUP($B39,'[1]1718  Exp_Rev Access'!$F$7:$GK$318,35,FALSE)),"",VLOOKUP($B39,'[1]1718  Exp_Rev Access'!$F$7:$GK$318,35,FALSE))</f>
        <v/>
      </c>
      <c r="AS39" s="90" t="str">
        <f>IF(ISNA(VLOOKUP($B39,'[1]1718  Exp_Rev Access'!$F$7:$GK$318,36,FALSE)),"",VLOOKUP($B39,'[1]1718  Exp_Rev Access'!$F$7:$GK$318,36,FALSE))</f>
        <v/>
      </c>
      <c r="AT39" s="90" t="str">
        <f>IF(ISNA(VLOOKUP($B39,'[1]1718  Exp_Rev Access'!$F$7:$GK$318,37,FALSE)),"",VLOOKUP($B39,'[1]1718  Exp_Rev Access'!$F$7:$GK$318,37,FALSE))</f>
        <v/>
      </c>
      <c r="AU39" s="77"/>
      <c r="AV39" s="77"/>
      <c r="AW39" s="77"/>
      <c r="AX39" s="90" t="str">
        <f>IF(ISNA(VLOOKUP($B39,'[1]1718  Exp_Rev Access'!$F$7:$GK$318,39,FALSE)),"",VLOOKUP($B39,'[1]1718  Exp_Rev Access'!$F$7:$GK$318,39,FALSE))</f>
        <v/>
      </c>
      <c r="AY39" s="90" t="str">
        <f>IF(ISNA(VLOOKUP($B39,'[1]1718  Exp_Rev Access'!$F$7:$GK$318,40,FALSE)),"",VLOOKUP($B39,'[1]1718  Exp_Rev Access'!$F$7:$GK$318,40,FALSE))</f>
        <v/>
      </c>
      <c r="AZ39" s="90" t="str">
        <f>IF(ISNA(VLOOKUP($B39,'[1]1718  Exp_Rev Access'!$F$7:$GK$318,41,FALSE)),"",VLOOKUP($B39,'[1]1718  Exp_Rev Access'!$F$7:$GK$318,41,FALSE))</f>
        <v/>
      </c>
      <c r="BA39" s="90" t="str">
        <f>IF(ISNA(VLOOKUP($B39,'[1]1718  Exp_Rev Access'!$F$7:$GK$318,42,FALSE)),"",VLOOKUP($B39,'[1]1718  Exp_Rev Access'!$F$7:$GK$318,42,FALSE))</f>
        <v/>
      </c>
      <c r="BB39" s="90" t="str">
        <f>IF(ISNA(VLOOKUP($B39,'[1]1718  Exp_Rev Access'!$F$7:$GK$318,43,FALSE)),"",VLOOKUP($B39,'[1]1718  Exp_Rev Access'!$F$7:$GK$318,43,FALSE))</f>
        <v/>
      </c>
      <c r="BC39" s="90" t="str">
        <f>IF(ISNA(VLOOKUP($B39,'[1]1718  Exp_Rev Access'!$F$7:$GK$318,44,FALSE)),"",VLOOKUP($B39,'[1]1718  Exp_Rev Access'!$F$7:$GK$318,44,FALSE))</f>
        <v/>
      </c>
      <c r="BD39" s="90" t="str">
        <f>IF(ISNA(VLOOKUP($B39,'[1]1718  Exp_Rev Access'!$F$7:$GK$318,45,FALSE)),"",VLOOKUP($B39,'[1]1718  Exp_Rev Access'!$F$7:$GK$318,45,FALSE))</f>
        <v/>
      </c>
      <c r="BE39" s="90" t="str">
        <f>IF(ISNA(VLOOKUP($B39,'[1]1718  Exp_Rev Access'!$F$7:$GK$318,46,FALSE)),"",VLOOKUP($B39,'[1]1718  Exp_Rev Access'!$F$7:$GK$318,46,FALSE))</f>
        <v/>
      </c>
      <c r="BF39" s="90" t="str">
        <f>IF(ISNA(VLOOKUP($B39,'[1]1718  Exp_Rev Access'!$F$7:$GK$318,47,FALSE)),"",VLOOKUP($B39,'[1]1718  Exp_Rev Access'!$F$7:$GK$318,47,FALSE))</f>
        <v/>
      </c>
      <c r="BG39" s="90" t="str">
        <f>IF(ISNA(VLOOKUP($B39,'[1]1718  Exp_Rev Access'!$F$7:$GK$318,48,FALSE)),"",VLOOKUP($B39,'[1]1718  Exp_Rev Access'!$F$7:$GK$318,48,FALSE))</f>
        <v/>
      </c>
      <c r="BH39" s="90" t="str">
        <f>IF(ISNA(VLOOKUP($B39,'[1]1718  Exp_Rev Access'!$F$7:$GK$318,49,FALSE)),"",VLOOKUP($B39,'[1]1718  Exp_Rev Access'!$F$7:$GK$318,49,FALSE))</f>
        <v/>
      </c>
      <c r="BI39" s="90" t="str">
        <f>IF(ISNA(VLOOKUP($B39,'[1]1718  Exp_Rev Access'!$F$7:$GK$318,50,FALSE)),"",VLOOKUP($B39,'[1]1718  Exp_Rev Access'!$F$7:$GK$318,50,FALSE))</f>
        <v/>
      </c>
      <c r="BJ39" s="90" t="str">
        <f>IF(ISNA(VLOOKUP($B39,'[1]1718  Exp_Rev Access'!$F$7:$GK$318,51,FALSE)),"",VLOOKUP($B39,'[1]1718  Exp_Rev Access'!$F$7:$GK$318,51,FALSE))</f>
        <v/>
      </c>
      <c r="BK39" s="90" t="str">
        <f>IF(ISNA(VLOOKUP($B39,'[1]1718  Exp_Rev Access'!$F$7:$GK$318,52,FALSE)),"",VLOOKUP($B39,'[1]1718  Exp_Rev Access'!$F$7:$GK$318,52,FALSE))</f>
        <v/>
      </c>
      <c r="BL39" s="90" t="str">
        <f>IF(ISNA(VLOOKUP($B39,'[1]1718  Exp_Rev Access'!$F$7:$GK$318,53,FALSE)),"",VLOOKUP($B39,'[1]1718  Exp_Rev Access'!$F$7:$GK$318,53,FALSE))</f>
        <v/>
      </c>
      <c r="BM39" s="90" t="str">
        <f>IF(ISNA(VLOOKUP($B39,'[1]1718  Exp_Rev Access'!$F$7:$GK$318,54,FALSE)),"",VLOOKUP($B39,'[1]1718  Exp_Rev Access'!$F$7:$GK$318,54,FALSE))</f>
        <v/>
      </c>
      <c r="BN39" s="90" t="str">
        <f>IF(ISNA(VLOOKUP($B39,'[1]1718  Exp_Rev Access'!$F$7:$GK$318,55,FALSE)),"",VLOOKUP($B39,'[1]1718  Exp_Rev Access'!$F$7:$GK$318,55,FALSE))</f>
        <v/>
      </c>
      <c r="BO39" s="90" t="str">
        <f>IF(ISNA(VLOOKUP($B39,'[1]1718  Exp_Rev Access'!$F$7:$GK$318,56,FALSE)),"",VLOOKUP($B39,'[1]1718  Exp_Rev Access'!$F$7:$GK$318,56,FALSE))</f>
        <v/>
      </c>
      <c r="BP39" s="90" t="str">
        <f>IF(ISNA(VLOOKUP($B39,'[1]1718  Exp_Rev Access'!$F$7:$GK$318,57,FALSE)),"",VLOOKUP($B39,'[1]1718  Exp_Rev Access'!$F$7:$GK$318,57,FALSE))</f>
        <v/>
      </c>
      <c r="BQ39" s="90" t="str">
        <f>IF(ISNA(VLOOKUP($B39,'[1]1718  Exp_Rev Access'!$F$7:$GK$318,58,FALSE)),"",VLOOKUP($B39,'[1]1718  Exp_Rev Access'!$F$7:$GK$318,58,FALSE))</f>
        <v/>
      </c>
      <c r="BR39" s="90" t="str">
        <f>IF(ISNA(VLOOKUP($B39,'[1]1718  Exp_Rev Access'!$F$7:$GK$318,59,FALSE)),"",VLOOKUP($B39,'[1]1718  Exp_Rev Access'!$F$7:$GK$318,59,FALSE))</f>
        <v/>
      </c>
      <c r="BS39" s="90" t="str">
        <f>IF(ISNA(VLOOKUP($B39,'[1]1718  Exp_Rev Access'!$F$7:$GK$318,60,FALSE)),"",VLOOKUP($B39,'[1]1718  Exp_Rev Access'!$F$7:$GK$318,60,FALSE))</f>
        <v/>
      </c>
      <c r="BT39" s="90" t="str">
        <f>IF(ISNA(VLOOKUP($B39,'[1]1718  Exp_Rev Access'!$F$7:$GK$318,61,FALSE)),"",VLOOKUP($B39,'[1]1718  Exp_Rev Access'!$F$7:$GK$318,61,FALSE))</f>
        <v/>
      </c>
      <c r="BU39" s="90" t="str">
        <f>IF(ISNA(VLOOKUP($B39,'[1]1718  Exp_Rev Access'!$F$7:$GK$318,62,FALSE)),"",VLOOKUP($B39,'[1]1718  Exp_Rev Access'!$F$7:$GK$318,62,FALSE))</f>
        <v/>
      </c>
      <c r="BV39" s="56">
        <f t="shared" si="35"/>
        <v>0</v>
      </c>
      <c r="BW39" s="77"/>
      <c r="BX39" s="77"/>
      <c r="BY39" s="90" t="str">
        <f>IF(ISNA(VLOOKUP($B39,'[1]1718  Exp_Rev Access'!$F$7:$GK$318,64,FALSE)),"",VLOOKUP($B39,'[1]1718  Exp_Rev Access'!$F$7:$GK$318,64,FALSE))</f>
        <v/>
      </c>
      <c r="BZ39" s="90" t="str">
        <f>IF(ISNA(VLOOKUP($B39,'[1]1718  Exp_Rev Access'!$F$7:$GK$318,65,FALSE)),"",VLOOKUP($B39,'[1]1718  Exp_Rev Access'!$F$7:$GK$318,65,FALSE))</f>
        <v/>
      </c>
      <c r="CA39" s="90" t="str">
        <f>IF(ISNA(VLOOKUP($B39,'[1]1718  Exp_Rev Access'!$F$7:$GK$318,66,FALSE)),"",VLOOKUP($B39,'[1]1718  Exp_Rev Access'!$F$7:$GK$318,66,FALSE))</f>
        <v/>
      </c>
      <c r="CB39" s="90" t="str">
        <f>IF(ISNA(VLOOKUP($B39,'[1]1718  Exp_Rev Access'!$F$7:$GK$318,67,FALSE)),"",VLOOKUP($B39,'[1]1718  Exp_Rev Access'!$F$7:$GK$318,67,FALSE))</f>
        <v/>
      </c>
      <c r="CC39" s="90" t="str">
        <f>IF(ISNA(VLOOKUP($B39,'[1]1718  Exp_Rev Access'!$F$7:$GK$318,68,FALSE)),"",VLOOKUP($B39,'[1]1718  Exp_Rev Access'!$F$7:$GK$318,68,FALSE))</f>
        <v/>
      </c>
      <c r="CD39" s="90" t="str">
        <f>IF(ISNA(VLOOKUP($B39,'[1]1718  Exp_Rev Access'!$F$7:$GK$318,69,FALSE)),"",VLOOKUP($B39,'[1]1718  Exp_Rev Access'!$F$7:$GK$318,69,FALSE))</f>
        <v/>
      </c>
      <c r="CE39" s="56">
        <f t="shared" si="36"/>
        <v>0</v>
      </c>
      <c r="CF39" s="92"/>
      <c r="CG39" s="78"/>
      <c r="CH39" s="90" t="str">
        <f>IF(ISNA(VLOOKUP($B39,'[1]1718  Exp_Rev Access'!$F$7:$GK$318,$CH$2,FALSE)),"",VLOOKUP($B39,'[1]1718  Exp_Rev Access'!$F$7:$GK$318,$CH$2,FALSE))</f>
        <v/>
      </c>
      <c r="CI39" s="90" t="str">
        <f>IF(ISNA(VLOOKUP($B39,'[1]1718  Exp_Rev Access'!$F$7:$GK$318,$CI$2,FALSE)),"",VLOOKUP($B39,'[1]1718  Exp_Rev Access'!$F$7:$GK$318,$CI$2,FALSE))</f>
        <v/>
      </c>
      <c r="CJ39" s="90" t="str">
        <f>IF(ISNA(VLOOKUP($B39,'[1]1718  Exp_Rev Access'!$F$7:$GK$318,$CJ$2,FALSE)),"",VLOOKUP($B39,'[1]1718  Exp_Rev Access'!$F$7:$GK$318,$CJ$2,FALSE))</f>
        <v/>
      </c>
      <c r="CK39" s="90" t="str">
        <f>IF(ISNA(VLOOKUP($B39,'[1]1718  Exp_Rev Access'!$F$7:$GK$318,$CK$2,FALSE)),"",VLOOKUP($B39,'[1]1718  Exp_Rev Access'!$F$7:$GK$318,$CK$2,FALSE))</f>
        <v/>
      </c>
      <c r="CL39" s="90" t="str">
        <f>IF(ISNA(VLOOKUP($B39,'[1]1718  Exp_Rev Access'!$F$7:$GK$318,$CL$2,FALSE)),"",VLOOKUP($B39,'[1]1718  Exp_Rev Access'!$F$7:$GK$318,$CL$2,FALSE))</f>
        <v/>
      </c>
      <c r="CM39" s="90" t="str">
        <f>IF(ISNA(VLOOKUP($B39,'[1]1718  Exp_Rev Access'!$F$7:$GK$318,$CM$2,FALSE)),"",VLOOKUP($B39,'[1]1718  Exp_Rev Access'!$F$7:$GK$318,$CM$2,FALSE))</f>
        <v/>
      </c>
      <c r="CN39" s="90" t="str">
        <f>IF(ISNA(VLOOKUP($B39,'[1]1718  Exp_Rev Access'!$F$7:$GK$318,$CN$2,FALSE)),"",VLOOKUP($B39,'[1]1718  Exp_Rev Access'!$F$7:$GK$318,$CN$2,FALSE))</f>
        <v/>
      </c>
      <c r="CO39" s="90" t="str">
        <f>IF(ISNA(VLOOKUP($B39,'[1]1718  Exp_Rev Access'!$F$7:$GK$318,$CO$2,FALSE)),"",VLOOKUP($B39,'[1]1718  Exp_Rev Access'!$F$7:$GK$318,$CO$2,FALSE))</f>
        <v/>
      </c>
      <c r="CP39" s="90" t="str">
        <f>IF(ISNA(VLOOKUP($B39,'[1]1718  Exp_Rev Access'!$F$7:$GK$318,$CP$2,FALSE)),"",VLOOKUP($B39,'[1]1718  Exp_Rev Access'!$F$7:$GK$318,$CP$2,FALSE))</f>
        <v/>
      </c>
      <c r="CQ39" s="90" t="str">
        <f>IF(ISNA(VLOOKUP($B39,'[1]1718  Exp_Rev Access'!$F$7:$GK$318,$CQ$2,FALSE)),"",VLOOKUP($B39,'[1]1718  Exp_Rev Access'!$F$7:$GK$318,$CQ$2,FALSE))</f>
        <v/>
      </c>
      <c r="CR39" s="90" t="str">
        <f>IF(ISNA(VLOOKUP($B39,'[1]1718  Exp_Rev Access'!$F$7:$GK$318,$CR$2,FALSE)),"",VLOOKUP($B39,'[1]1718  Exp_Rev Access'!$F$7:$GK$318,$CR$2,FALSE))</f>
        <v/>
      </c>
      <c r="CS39" s="90" t="str">
        <f>IF(ISNA(VLOOKUP($B39,'[1]1718  Exp_Rev Access'!$F$7:$GK$318,$CS$2,FALSE)),"",VLOOKUP($B39,'[1]1718  Exp_Rev Access'!$F$7:$GK$318,$CS$2,FALSE))</f>
        <v/>
      </c>
      <c r="CT39" s="90" t="str">
        <f>IF(ISNA(VLOOKUP($B39,'[1]1718  Exp_Rev Access'!$F$7:$GK$318,$CT$2,FALSE)),"",VLOOKUP($B39,'[1]1718  Exp_Rev Access'!$F$7:$GK$318,$CT$2,FALSE))</f>
        <v/>
      </c>
      <c r="CU39" s="90" t="str">
        <f>IF(ISNA(VLOOKUP($B39,'[1]1718  Exp_Rev Access'!$F$7:$GK$318,$CU$2,FALSE)),"",VLOOKUP($B39,'[1]1718  Exp_Rev Access'!$F$7:$GK$318,$CU$2,FALSE))</f>
        <v/>
      </c>
      <c r="CV39" s="90" t="str">
        <f>IF(ISNA(VLOOKUP($B39,'[1]1718  Exp_Rev Access'!$F$7:$GK$318,$CV$2,FALSE)),"",VLOOKUP($B39,'[1]1718  Exp_Rev Access'!$F$7:$GK$318,$CV$2,FALSE))</f>
        <v/>
      </c>
      <c r="CW39" s="90" t="str">
        <f>IF(ISNA(VLOOKUP($B39,'[1]1718  Exp_Rev Access'!$F$7:$GK$318,$CW$2,FALSE)),"",VLOOKUP($B39,'[1]1718  Exp_Rev Access'!$F$7:$GK$318,$CW$2,FALSE))</f>
        <v/>
      </c>
      <c r="CX39" s="90" t="str">
        <f>IF(ISNA(VLOOKUP($B39,'[1]1718  Exp_Rev Access'!$F$7:$GK$318,$CX$2,FALSE)),"",VLOOKUP($B39,'[1]1718  Exp_Rev Access'!$F$7:$GK$318,$CX$2,FALSE))</f>
        <v/>
      </c>
      <c r="CY39" s="90" t="str">
        <f>IF(ISNA(VLOOKUP($B39,'[1]1718  Exp_Rev Access'!$F$7:$GK$318,$CY$2,FALSE)),"",VLOOKUP($B39,'[1]1718  Exp_Rev Access'!$F$7:$GK$318,$CY$2,FALSE))</f>
        <v/>
      </c>
      <c r="CZ39" s="90" t="str">
        <f>IF(ISNA(VLOOKUP($B39,'[1]1718  Exp_Rev Access'!$F$7:$GK$318,$CZ$2,FALSE)),"",VLOOKUP($B39,'[1]1718  Exp_Rev Access'!$F$7:$GK$318,$CZ$2,FALSE))</f>
        <v/>
      </c>
      <c r="DA39" s="90" t="str">
        <f>IF(ISNA(VLOOKUP($B39,'[1]1718  Exp_Rev Access'!$F$7:$GK$318,$DA$2,FALSE)),"",VLOOKUP($B39,'[1]1718  Exp_Rev Access'!$F$7:$GK$318,$DA$2,FALSE))</f>
        <v/>
      </c>
      <c r="DB39" s="90" t="str">
        <f>IF(ISNA(VLOOKUP($B39,'[1]1718  Exp_Rev Access'!$F$7:$GK$318,$DB$2,FALSE)),"",VLOOKUP($B39,'[1]1718  Exp_Rev Access'!$F$7:$GK$318,$DB$2,FALSE))</f>
        <v/>
      </c>
      <c r="DC39" s="90" t="str">
        <f>IF(ISNA(VLOOKUP($B39,'[1]1718  Exp_Rev Access'!$F$7:$GK$318,$DC$2,FALSE)),"",VLOOKUP($B39,'[1]1718  Exp_Rev Access'!$F$7:$GK$318,$DC$2,FALSE))</f>
        <v/>
      </c>
      <c r="DD39" s="90" t="str">
        <f>IF(ISNA(VLOOKUP($B39,'[1]1718  Exp_Rev Access'!$F$7:$GK$318,$DD$2,FALSE)),"",VLOOKUP($B39,'[1]1718  Exp_Rev Access'!$F$7:$GK$318,$DD$2,FALSE))</f>
        <v/>
      </c>
      <c r="DE39" s="90" t="str">
        <f>IF(ISNA(VLOOKUP($B39,'[1]1718  Exp_Rev Access'!$F$7:$GK$318,$DE$2,FALSE)),"",VLOOKUP($B39,'[1]1718  Exp_Rev Access'!$F$7:$GK$318,$DE$2,FALSE))</f>
        <v/>
      </c>
      <c r="DF39" s="90" t="str">
        <f>IF(ISNA(VLOOKUP($B39,'[1]1718  Exp_Rev Access'!$F$7:$GK$318,$DF$2,FALSE)),"",VLOOKUP($B39,'[1]1718  Exp_Rev Access'!$F$7:$GK$318,$DF$2,FALSE))</f>
        <v/>
      </c>
      <c r="DG39" s="90" t="str">
        <f>IF(ISNA(VLOOKUP($B39,'[1]1718  Exp_Rev Access'!$F$7:$GK$318,$DG$2,FALSE)),"",VLOOKUP($B39,'[1]1718  Exp_Rev Access'!$F$7:$GK$318,$DG$2,FALSE))</f>
        <v/>
      </c>
      <c r="DH39" s="90" t="str">
        <f>IF(ISNA(VLOOKUP($B39,'[1]1718  Exp_Rev Access'!$F$7:$GK$318,$DH$2,FALSE)),"",VLOOKUP($B39,'[1]1718  Exp_Rev Access'!$F$7:$GK$318,$DH$2,FALSE))</f>
        <v/>
      </c>
      <c r="DI39" s="90" t="str">
        <f>IF(ISNA(VLOOKUP($B39,'[1]1718  Exp_Rev Access'!$F$7:$GK$318,$DI$2,FALSE)),"",VLOOKUP($B39,'[1]1718  Exp_Rev Access'!$F$7:$GK$318,$DI$2,FALSE))</f>
        <v/>
      </c>
      <c r="DJ39" s="90" t="str">
        <f>IF(ISNA(VLOOKUP($B39,'[1]1718  Exp_Rev Access'!$F$7:$GK$318,$DJ$2,FALSE)),"",VLOOKUP($B39,'[1]1718  Exp_Rev Access'!$F$7:$GK$318,$DJ$2,FALSE))</f>
        <v/>
      </c>
      <c r="DK39" s="90" t="str">
        <f>IF(ISNA(VLOOKUP($B39,'[1]1718  Exp_Rev Access'!$F$7:$GK$318,$DK$2,FALSE)),"",VLOOKUP($B39,'[1]1718  Exp_Rev Access'!$F$7:$GK$318,$DK$2,FALSE))</f>
        <v/>
      </c>
      <c r="DL39" s="90" t="str">
        <f>IF(ISNA(VLOOKUP($B39,'[1]1718  Exp_Rev Access'!$F$7:$GK$318,$DL$2,FALSE)),"",VLOOKUP($B39,'[1]1718  Exp_Rev Access'!$F$7:$GK$318,$DL$2,FALSE))</f>
        <v/>
      </c>
      <c r="DM39" s="90" t="str">
        <f>IF(ISNA(VLOOKUP($B39,'[1]1718  Exp_Rev Access'!$F$7:$GK$318,$DM$2,FALSE)),"",VLOOKUP($B39,'[1]1718  Exp_Rev Access'!$F$7:$GK$318,$DM$2,FALSE))</f>
        <v/>
      </c>
      <c r="DN39" s="90" t="str">
        <f>IF(ISNA(VLOOKUP($B39,'[1]1718  Exp_Rev Access'!$F$7:$GK$318,$DN$2,FALSE)),"",VLOOKUP($B39,'[1]1718  Exp_Rev Access'!$F$7:$GK$318,$DN$2,FALSE))</f>
        <v/>
      </c>
      <c r="DO39" s="90" t="str">
        <f>IF(ISNA(VLOOKUP($B39,'[1]1718  Exp_Rev Access'!$F$7:$GK$318,$DO$2,FALSE)),"",VLOOKUP($B39,'[1]1718  Exp_Rev Access'!$F$7:$GK$318,$DO$2,FALSE))</f>
        <v/>
      </c>
      <c r="DP39" s="90" t="str">
        <f>IF(ISNA(VLOOKUP($B39,'[1]1718  Exp_Rev Access'!$F$7:$GK$318,$DP$2,FALSE)),"",VLOOKUP($B39,'[1]1718  Exp_Rev Access'!$F$7:$GK$318,$DP$2,FALSE))</f>
        <v/>
      </c>
      <c r="DQ39" s="90" t="str">
        <f>IF(ISNA(VLOOKUP($B39,'[1]1718  Exp_Rev Access'!$F$7:$GK$318,$DQ$2,FALSE)),"",VLOOKUP($B39,'[1]1718  Exp_Rev Access'!$F$7:$GK$318,$DQ$2,FALSE))</f>
        <v/>
      </c>
      <c r="DR39" s="90" t="str">
        <f>IF(ISNA(VLOOKUP($B39,'[1]1718  Exp_Rev Access'!$F$7:$GK$318,$DR$2,FALSE)),"",VLOOKUP($B39,'[1]1718  Exp_Rev Access'!$F$7:$GK$318,$DR$2,FALSE))</f>
        <v/>
      </c>
      <c r="DS39" s="90" t="str">
        <f>IF(ISNA(VLOOKUP($B39,'[1]1718  Exp_Rev Access'!$F$7:$GK$318,$DS$2,FALSE)),"",VLOOKUP($B39,'[1]1718  Exp_Rev Access'!$F$7:$GK$318,$DS$2,FALSE))</f>
        <v/>
      </c>
      <c r="DT39" s="90" t="str">
        <f>IF(ISNA(VLOOKUP($B39,'[1]1718  Exp_Rev Access'!$F$7:$GK$318,$DT$2,FALSE)),"",VLOOKUP($B39,'[1]1718  Exp_Rev Access'!$F$7:$GK$318,$DT$2,FALSE))</f>
        <v/>
      </c>
      <c r="DU39" s="90" t="str">
        <f>IF(ISNA(VLOOKUP($B39,'[1]1718  Exp_Rev Access'!$F$7:$GK$318,$DU$2,FALSE)),"",VLOOKUP($B39,'[1]1718  Exp_Rev Access'!$F$7:$GK$318,$DU$2,FALSE))</f>
        <v/>
      </c>
      <c r="DV39" s="90" t="str">
        <f>IF(ISNA(VLOOKUP($B39,'[1]1718  Exp_Rev Access'!$F$7:$GK$318,$DV$2,FALSE)),"",VLOOKUP($B39,'[1]1718  Exp_Rev Access'!$F$7:$GK$318,$DV$2,FALSE))</f>
        <v/>
      </c>
      <c r="DW39" s="90" t="str">
        <f>IF(ISNA(VLOOKUP($B39,'[1]1718  Exp_Rev Access'!$F$7:$GK$318,$DW$2,FALSE)),"",VLOOKUP($B39,'[1]1718  Exp_Rev Access'!$F$7:$GK$318,$DW$2,FALSE))</f>
        <v/>
      </c>
      <c r="DX39" s="90" t="str">
        <f>IF(ISNA(VLOOKUP($B39,'[1]1718  Exp_Rev Access'!$F$7:$GK$318,$DX$2,FALSE)),"",VLOOKUP($B39,'[1]1718  Exp_Rev Access'!$F$7:$GK$318,$DX$2,FALSE))</f>
        <v/>
      </c>
      <c r="DY39" s="90" t="str">
        <f>IF(ISNA(VLOOKUP($B39,'[1]1718  Exp_Rev Access'!$F$7:$GK$318,$DY$2,FALSE)),"",VLOOKUP($B39,'[1]1718  Exp_Rev Access'!$F$7:$GK$318,$DY$2,FALSE))</f>
        <v/>
      </c>
      <c r="DZ39" s="90" t="str">
        <f>IF(ISNA(VLOOKUP($B39,'[1]1718  Exp_Rev Access'!$F$7:$GK$318,$DZ$2,FALSE)),"",VLOOKUP($B39,'[1]1718  Exp_Rev Access'!$F$7:$GK$318,$DZ$2,FALSE))</f>
        <v/>
      </c>
      <c r="EA39" s="90" t="str">
        <f>IF(ISNA(VLOOKUP($B39,'[1]1718  Exp_Rev Access'!$F$7:$GK$318,$EA$2,FALSE)),"",VLOOKUP($B39,'[1]1718  Exp_Rev Access'!$F$7:$GK$318,$EA$2,FALSE))</f>
        <v/>
      </c>
      <c r="EB39" s="90" t="str">
        <f>IF(ISNA(VLOOKUP($B39,'[1]1718  Exp_Rev Access'!$F$7:$GK$318,$EB$2,FALSE)),"",VLOOKUP($B39,'[1]1718  Exp_Rev Access'!$F$7:$GK$318,$EB$2,FALSE))</f>
        <v/>
      </c>
      <c r="EC39" s="90" t="str">
        <f>IF(ISNA(VLOOKUP($B39,'[1]1718  Exp_Rev Access'!$F$7:$GK$318,$EC$2,FALSE)),"",VLOOKUP($B39,'[1]1718  Exp_Rev Access'!$F$7:$GK$318,$EC$2,FALSE))</f>
        <v/>
      </c>
      <c r="ED39" s="90" t="str">
        <f>IF(ISNA(VLOOKUP($B39,'[1]1718  Exp_Rev Access'!$F$7:$GK$318,$ED$2,FALSE)),"",VLOOKUP($B39,'[1]1718  Exp_Rev Access'!$F$7:$GK$318,$ED$2,FALSE))</f>
        <v/>
      </c>
      <c r="EE39" s="90" t="str">
        <f>IF(ISNA(VLOOKUP($B39,'[1]1718  Exp_Rev Access'!$F$7:$GK$318,$EE$2,FALSE)),"",VLOOKUP($B39,'[1]1718  Exp_Rev Access'!$F$7:$GK$318,$EE$2,FALSE))</f>
        <v/>
      </c>
      <c r="EF39" s="90" t="str">
        <f>IF(ISNA(VLOOKUP($B39,'[1]1718  Exp_Rev Access'!$F$7:$GK$318,$EF$2,FALSE)),"",VLOOKUP($B39,'[1]1718  Exp_Rev Access'!$F$7:$GK$318,$EF$2,FALSE))</f>
        <v/>
      </c>
      <c r="EG39" s="90" t="str">
        <f>IF(ISNA(VLOOKUP($B39,'[1]1718  Exp_Rev Access'!$F$7:$GK$318,$EG$2,FALSE)),"",VLOOKUP($B39,'[1]1718  Exp_Rev Access'!$F$7:$GK$318,$EG$2,FALSE))</f>
        <v/>
      </c>
      <c r="EH39" s="90" t="str">
        <f>IF(ISNA(VLOOKUP($B39,'[1]1718  Exp_Rev Access'!$F$7:$GK$318,$EH$2,FALSE)),"",VLOOKUP($B39,'[1]1718  Exp_Rev Access'!$F$7:$GK$318,$EH$2,FALSE))</f>
        <v/>
      </c>
      <c r="EI39" s="90" t="str">
        <f>IF(ISNA(VLOOKUP($B39,'[1]1718  Exp_Rev Access'!$F$7:$GK$318,$EI$2,FALSE)),"",VLOOKUP($B39,'[1]1718  Exp_Rev Access'!$F$7:$GK$318,$EI$2,FALSE))</f>
        <v/>
      </c>
      <c r="EJ39" s="90" t="str">
        <f>IF(ISNA(VLOOKUP($B39,'[1]1718  Exp_Rev Access'!$F$7:$GK$318,$EJ$2,FALSE)),"",VLOOKUP($B39,'[1]1718  Exp_Rev Access'!$F$7:$GK$318,$EJ$2,FALSE))</f>
        <v/>
      </c>
      <c r="EK39" s="90" t="str">
        <f>IF(ISNA(VLOOKUP($B39,'[1]1718  Exp_Rev Access'!$F$7:$GK$318,$EK$2,FALSE)),"",VLOOKUP($B39,'[1]1718  Exp_Rev Access'!$F$7:$GK$318,$EK$2,FALSE))</f>
        <v/>
      </c>
      <c r="EL39" s="90" t="str">
        <f>IF(ISNA(VLOOKUP($B39,'[1]1718  Exp_Rev Access'!$F$7:$GK$318,$EL$2,FALSE)),"",VLOOKUP($B39,'[1]1718  Exp_Rev Access'!$F$7:$GK$318,$EL$2,FALSE))</f>
        <v/>
      </c>
      <c r="EM39" s="90" t="str">
        <f>IF(ISNA(VLOOKUP($B39,'[1]1718  Exp_Rev Access'!$F$7:$GK$318,$EM$2,FALSE)),"",VLOOKUP($B39,'[1]1718  Exp_Rev Access'!$F$7:$GK$318,$EM$2,FALSE))</f>
        <v/>
      </c>
      <c r="EN39" s="90" t="str">
        <f>IF(ISNA(VLOOKUP($B39,'[1]1718  Exp_Rev Access'!$F$7:$GK$318,$EN$2,FALSE)),"",VLOOKUP($B39,'[1]1718  Exp_Rev Access'!$F$7:$GK$318,$EN$2,FALSE))</f>
        <v/>
      </c>
      <c r="EO39" s="90" t="str">
        <f>IF(ISNA(VLOOKUP($B39,'[1]1718  Exp_Rev Access'!$F$7:$GK$318,$EO$2,FALSE)),"",VLOOKUP($B39,'[1]1718  Exp_Rev Access'!$F$7:$GK$318,$EO$2,FALSE))</f>
        <v/>
      </c>
      <c r="EP39" s="90" t="str">
        <f>IF(ISNA(VLOOKUP($B39,'[1]1718  Exp_Rev Access'!$F$7:$GK$318,$EP$2,FALSE)),"",VLOOKUP($B39,'[1]1718  Exp_Rev Access'!$F$7:$GK$318,$EP$2,FALSE))</f>
        <v/>
      </c>
      <c r="EQ39" s="90" t="str">
        <f>IF(ISNA(VLOOKUP($B39,'[1]1718  Exp_Rev Access'!$F$7:$GK$318,$EQ$2,FALSE)),"",VLOOKUP($B39,'[1]1718  Exp_Rev Access'!$F$7:$GK$318,$EQ$2,FALSE))</f>
        <v/>
      </c>
      <c r="ER39" s="90" t="str">
        <f>IF(ISNA(VLOOKUP($B39,'[1]1718  Exp_Rev Access'!$F$7:$GK$318,$ER$2,FALSE)),"",VLOOKUP($B39,'[1]1718  Exp_Rev Access'!$F$7:$GK$318,$ER$2,FALSE))</f>
        <v/>
      </c>
      <c r="ES39" s="90" t="str">
        <f>IF(ISNA(VLOOKUP($B39,'[1]1718  Exp_Rev Access'!$F$7:$GK$318,$ES$2,FALSE)),"",VLOOKUP($B39,'[1]1718  Exp_Rev Access'!$F$7:$GK$318,$ES$2,FALSE))</f>
        <v/>
      </c>
      <c r="ET39" s="90" t="str">
        <f>IF(ISNA(VLOOKUP($B39,'[1]1718  Exp_Rev Access'!$F$7:$GK$318,$ET$2,FALSE)),"",VLOOKUP($B39,'[1]1718  Exp_Rev Access'!$F$7:$GK$318,$ET$2,FALSE))</f>
        <v/>
      </c>
      <c r="EU39" s="90" t="str">
        <f>IF(ISNA(VLOOKUP($B39,'[1]1718  Exp_Rev Access'!$F$7:$GK$318,$EU$2,FALSE)),"",VLOOKUP($B39,'[1]1718  Exp_Rev Access'!$F$7:$GK$318,$EU$2,FALSE))</f>
        <v/>
      </c>
      <c r="EV39" s="90" t="str">
        <f>IF(ISNA(VLOOKUP($B39,'[1]1718  Exp_Rev Access'!$F$7:$GK$318,$EV$2,FALSE)),"",VLOOKUP($B39,'[1]1718  Exp_Rev Access'!$F$7:$GK$318,$EV$2,FALSE))</f>
        <v/>
      </c>
      <c r="EW39" s="90" t="str">
        <f>IF(ISNA(VLOOKUP($B39,'[1]1718  Exp_Rev Access'!$F$7:$GK$318,$EW$2,FALSE)),"",VLOOKUP($B39,'[1]1718  Exp_Rev Access'!$F$7:$GK$318,$EW$2,FALSE))</f>
        <v/>
      </c>
      <c r="EX39" s="90" t="str">
        <f>IF(ISNA(VLOOKUP($B39,'[1]1718  Exp_Rev Access'!$F$7:$GK$318,$EX$2,FALSE)),"",VLOOKUP($B39,'[1]1718  Exp_Rev Access'!$F$7:$GK$318,$EX$2,FALSE))</f>
        <v/>
      </c>
      <c r="EY39" s="90" t="str">
        <f>IF(ISNA(VLOOKUP($B39,'[1]1718  Exp_Rev Access'!$F$7:$GK$318,$EY$2,FALSE)),"",VLOOKUP($B39,'[1]1718  Exp_Rev Access'!$F$7:$GK$318,$EY$2,FALSE))</f>
        <v/>
      </c>
      <c r="EZ39" s="90" t="str">
        <f>IF(ISNA(VLOOKUP($B39,'[1]1718  Exp_Rev Access'!$F$7:$GK$318,$EZ$2,FALSE)),"",VLOOKUP($B39,'[1]1718  Exp_Rev Access'!$F$7:$GK$318,$EZ$2,FALSE))</f>
        <v/>
      </c>
      <c r="FA39" s="90" t="str">
        <f>IF(ISNA(VLOOKUP($B39,'[1]1718  Exp_Rev Access'!$F$7:$GK$318,$FA$2,FALSE)),"",VLOOKUP($B39,'[1]1718  Exp_Rev Access'!$F$7:$GK$318,$FA$2,FALSE))</f>
        <v/>
      </c>
      <c r="FB39" s="90" t="str">
        <f>IF(ISNA(VLOOKUP($B39,'[1]1718  Exp_Rev Access'!$F$7:$GK$318,$FB$2,FALSE)),"",VLOOKUP($B39,'[1]1718  Exp_Rev Access'!$F$7:$GK$318,$FB$2,FALSE))</f>
        <v/>
      </c>
      <c r="FC39" s="90" t="str">
        <f>IF(ISNA(VLOOKUP($B39,'[1]1718  Exp_Rev Access'!$F$7:$GK$318,$FC$2,FALSE)),"",VLOOKUP($B39,'[1]1718  Exp_Rev Access'!$F$7:$GK$318,$FC$2,FALSE))</f>
        <v/>
      </c>
      <c r="FD39" s="90" t="str">
        <f>IF(ISNA(VLOOKUP($B39,'[1]1718  Exp_Rev Access'!$F$7:$GK$318,$FD$2,FALSE)),"",VLOOKUP($B39,'[1]1718  Exp_Rev Access'!$F$7:$GK$318,$FD$2,FALSE))</f>
        <v/>
      </c>
      <c r="FE39" s="90" t="str">
        <f>IF(ISNA(VLOOKUP($B39,'[1]1718  Exp_Rev Access'!$F$7:$GK$318,$FE$2,FALSE)),"",VLOOKUP($B39,'[1]1718  Exp_Rev Access'!$F$7:$GK$318,$FE$2,FALSE))</f>
        <v/>
      </c>
      <c r="FF39" s="90" t="str">
        <f>IF(ISNA(VLOOKUP($B39,'[1]1718  Exp_Rev Access'!$F$7:$GK$318,$FF$2,FALSE)),"",VLOOKUP($B39,'[1]1718  Exp_Rev Access'!$F$7:$GK$318,$FF$2,FALSE))</f>
        <v/>
      </c>
      <c r="FG39" s="90" t="str">
        <f>IF(ISNA(VLOOKUP($B39,'[1]1718  Exp_Rev Access'!$F$7:$GK$318,$FG$2,FALSE)),"",VLOOKUP($B39,'[1]1718  Exp_Rev Access'!$F$7:$GK$318,$FG$2,FALSE))</f>
        <v/>
      </c>
      <c r="FH39" s="90" t="str">
        <f>IF(ISNA(VLOOKUP($B39,'[1]1718  Exp_Rev Access'!$F$7:$GK$318,$FH$2,FALSE)),"",VLOOKUP($B39,'[1]1718  Exp_Rev Access'!$F$7:$GK$318,$FH$2,FALSE))</f>
        <v/>
      </c>
      <c r="FI39" s="90" t="str">
        <f>IF(ISNA(VLOOKUP($B39,'[1]1718  Exp_Rev Access'!$F$7:$GK$318,$FI$2,FALSE)),"",VLOOKUP($B39,'[1]1718  Exp_Rev Access'!$F$7:$GK$318,$FI$2,FALSE))</f>
        <v/>
      </c>
      <c r="FJ39" s="90" t="str">
        <f>IF(ISNA(VLOOKUP($B39,'[1]1718  Exp_Rev Access'!$F$7:$GK$318,$FJ$2,FALSE)),"",VLOOKUP($B39,'[1]1718  Exp_Rev Access'!$F$7:$GK$318,$FJ$2,FALSE))</f>
        <v/>
      </c>
      <c r="FK39" s="90" t="str">
        <f>IF(ISNA(VLOOKUP($B39,'[1]1718  Exp_Rev Access'!$F$7:$GK$318,$FK$2,FALSE)),"",VLOOKUP($B39,'[1]1718  Exp_Rev Access'!$F$7:$GK$318,$FK$2,FALSE))</f>
        <v/>
      </c>
      <c r="FL39" s="90" t="str">
        <f>IF(ISNA(VLOOKUP($B39,'[1]1718  Exp_Rev Access'!$F$7:$GK$318,$FL$2,FALSE)),"",VLOOKUP($B39,'[1]1718  Exp_Rev Access'!$F$7:$GK$318,$FL$2,FALSE))</f>
        <v/>
      </c>
      <c r="FM39" s="90" t="str">
        <f>IF(ISNA(VLOOKUP($B39,'[1]1718  Exp_Rev Access'!$F$7:$GK$318,$FM$2,FALSE)),"",VLOOKUP($B39,'[1]1718  Exp_Rev Access'!$F$7:$GK$318,$FM$2,FALSE))</f>
        <v/>
      </c>
      <c r="FN39" s="90" t="str">
        <f>IF(ISNA(VLOOKUP($B39,'[1]1718  Exp_Rev Access'!$F$7:$GK$318,$FN$2,FALSE)),"",VLOOKUP($B39,'[1]1718  Exp_Rev Access'!$F$7:$GK$318,$FN$2,FALSE))</f>
        <v/>
      </c>
      <c r="FO39" s="90" t="str">
        <f>IF(ISNA(VLOOKUP($B39,'[1]1718  Exp_Rev Access'!$F$7:$GK$318,$FO$2,FALSE)),"",VLOOKUP($B39,'[1]1718  Exp_Rev Access'!$F$7:$GK$318,$FO$2,FALSE))</f>
        <v/>
      </c>
      <c r="FP39" s="90" t="str">
        <f>IF(ISNA(VLOOKUP($B39,'[1]1718  Exp_Rev Access'!$F$7:$GK$318,$FP$2,FALSE)),"",VLOOKUP($B39,'[1]1718  Exp_Rev Access'!$F$7:$GK$318,$FP$2,FALSE))</f>
        <v/>
      </c>
      <c r="FQ39" s="90" t="str">
        <f>IF(ISNA(VLOOKUP($B39,'[1]1718  Exp_Rev Access'!$F$7:$GK$318,$FQ$2,FALSE)),"",VLOOKUP($B39,'[1]1718  Exp_Rev Access'!$F$7:$GK$318,$FQ$2,FALSE))</f>
        <v/>
      </c>
      <c r="FR39" s="90" t="str">
        <f>IF(ISNA(VLOOKUP($B39,'[1]1718  Exp_Rev Access'!$F$7:$GK$318,$FR$2,FALSE)),"",VLOOKUP($B39,'[1]1718  Exp_Rev Access'!$F$7:$GK$318,$FR$2,FALSE))</f>
        <v/>
      </c>
      <c r="FS39" s="77"/>
      <c r="FT39" s="77"/>
      <c r="FU39" s="78"/>
      <c r="FV39" s="95" t="str">
        <f>IF(ISNA(VLOOKUP($B39,'[1]1718  Exp_Rev Access'!$F$7:$GK$318,$FV$2,FALSE)),"",VLOOKUP($B39,'[1]1718  Exp_Rev Access'!$F$7:$GK$318,$FV$2,FALSE))</f>
        <v/>
      </c>
      <c r="FW39" s="95" t="str">
        <f>IF(ISNA(VLOOKUP($B39,'[1]1718  Exp_Rev Access'!$F$7:$GK$318,$FW$2,FALSE)),"",VLOOKUP($B39,'[1]1718  Exp_Rev Access'!$F$7:$GK$318,$FW$2,FALSE))</f>
        <v/>
      </c>
      <c r="FX39" s="95" t="str">
        <f>IF(ISNA(VLOOKUP($B39,'[1]1718  Exp_Rev Access'!$F$7:$GK$318,$FX$2,FALSE)),"",VLOOKUP($B39,'[1]1718  Exp_Rev Access'!$F$7:$GK$318,$FX$2,FALSE))</f>
        <v/>
      </c>
      <c r="FY39" s="95" t="str">
        <f>IF(ISNA(VLOOKUP($B39,'[1]1718  Exp_Rev Access'!$F$7:$GK$318,$FY$2,FALSE)),"",VLOOKUP($B39,'[1]1718  Exp_Rev Access'!$F$7:$GK$318,$FY$2,FALSE))</f>
        <v/>
      </c>
      <c r="FZ39" s="95" t="str">
        <f>IF(ISNA(VLOOKUP($B39,'[1]1718  Exp_Rev Access'!$F$7:$GK$318,$FZ$2,FALSE)),"",VLOOKUP($B39,'[1]1718  Exp_Rev Access'!$F$7:$GK$318,$FZ$2,FALSE))</f>
        <v/>
      </c>
      <c r="GA39" s="95" t="str">
        <f>IF(ISNA(VLOOKUP($B39,'[1]1718  Exp_Rev Access'!$F$7:$GK$318,$GA$2,FALSE)),"",VLOOKUP($B39,'[1]1718  Exp_Rev Access'!$F$7:$GK$318,$GA$2,FALSE))</f>
        <v/>
      </c>
      <c r="GB39" s="95" t="str">
        <f>IF(ISNA(VLOOKUP($B39,'[1]1718  Exp_Rev Access'!$F$7:$GK$318,$GB$2,FALSE)),"",VLOOKUP($B39,'[1]1718  Exp_Rev Access'!$F$7:$GK$318,$GB$2,FALSE))</f>
        <v/>
      </c>
      <c r="GC39" s="95" t="str">
        <f>IF(ISNA(VLOOKUP($B39,'[1]1718  Exp_Rev Access'!$F$7:$GK$318,$GC$2,FALSE)),"",VLOOKUP($B39,'[1]1718  Exp_Rev Access'!$F$7:$GK$318,$GC$2,FALSE))</f>
        <v/>
      </c>
      <c r="GD39" s="95" t="str">
        <f>IF(ISNA(VLOOKUP($B39,'[1]1718  Exp_Rev Access'!$F$7:$GK$318,$GD$2,FALSE)),"",VLOOKUP($B39,'[1]1718  Exp_Rev Access'!$F$7:$GK$318,$GD$2,FALSE))</f>
        <v/>
      </c>
      <c r="GE39" s="95" t="str">
        <f>IF(ISNA(VLOOKUP($B39,'[1]1718  Exp_Rev Access'!$F$7:$GK$318,$GE$2,FALSE)),"",VLOOKUP($B39,'[1]1718  Exp_Rev Access'!$F$7:$GK$318,$GE$2,FALSE))</f>
        <v/>
      </c>
      <c r="GF39" s="95" t="str">
        <f>IF(ISNA(VLOOKUP($B39,'[1]1718  Exp_Rev Access'!$F$7:$GK$318,$GF$2,FALSE)),"",VLOOKUP($B39,'[1]1718  Exp_Rev Access'!$F$7:$GK$318,$GF$2,FALSE))</f>
        <v/>
      </c>
      <c r="GG39" s="95" t="str">
        <f>IF(ISNA(VLOOKUP($B39,'[1]1718  Exp_Rev Access'!$F$7:$GK$318,$GG$2,FALSE)),"",VLOOKUP($B39,'[1]1718  Exp_Rev Access'!$F$7:$GK$318,$GG$2,FALSE))</f>
        <v/>
      </c>
      <c r="GH39" s="95" t="str">
        <f>IF(ISNA(VLOOKUP($B39,'[1]1718  Exp_Rev Access'!$F$7:$GK$318,$GH$2,FALSE)),"",VLOOKUP($B39,'[1]1718  Exp_Rev Access'!$F$7:$GK$318,$GH$2,FALSE))</f>
        <v/>
      </c>
      <c r="GI39" s="95" t="str">
        <f>IF(ISNA(VLOOKUP($B39,'[1]1718  Exp_Rev Access'!$F$7:$GK$318,$GI$2,FALSE)),"",VLOOKUP($B39,'[1]1718  Exp_Rev Access'!$F$7:$GK$318,$GI$2,FALSE))</f>
        <v/>
      </c>
      <c r="GJ39" s="95" t="str">
        <f>IF(ISNA(VLOOKUP($B39,'[1]1718  Exp_Rev Access'!$F$7:$GK$318,$GJ$2,FALSE)),"",VLOOKUP($B39,'[1]1718  Exp_Rev Access'!$F$7:$GK$318,$GJ$2,FALSE))</f>
        <v/>
      </c>
      <c r="GK39" s="95" t="str">
        <f>IF(ISNA(VLOOKUP($B39,'[1]1718  Exp_Rev Access'!$F$7:$GK$318,$GK$2,FALSE)),"",VLOOKUP($B39,'[1]1718  Exp_Rev Access'!$F$7:$GK$318,$GK$2,FALSE))</f>
        <v/>
      </c>
      <c r="GL39" s="95" t="str">
        <f>IF(ISNA(VLOOKUP($B39,'[1]1718  Exp_Rev Access'!$F$7:$GK$318,$GL$2,FALSE)),"",VLOOKUP($B39,'[1]1718  Exp_Rev Access'!$F$7:$GK$318,$GL$2,FALSE))</f>
        <v/>
      </c>
      <c r="GM39" s="95" t="str">
        <f>IF(ISNA(VLOOKUP($B39,'[1]1718  Exp_Rev Access'!$F$7:$GK$318,$GM$2,FALSE)),"",VLOOKUP($B39,'[1]1718  Exp_Rev Access'!$F$7:$GK$318,$GM$2,FALSE))</f>
        <v/>
      </c>
      <c r="GN39" s="95" t="str">
        <f>IF(ISNA(VLOOKUP($B39,'[1]1718  Exp_Rev Access'!$F$7:$GK$318,$GN$2,FALSE)),"",VLOOKUP($B39,'[1]1718  Exp_Rev Access'!$F$7:$GK$318,$GN$2,FALSE))</f>
        <v/>
      </c>
      <c r="GO39" s="95" t="str">
        <f>IF(ISNA(VLOOKUP($B39,'[1]1718  Exp_Rev Access'!$F$7:$GK$318,$GO$2,FALSE)),"",VLOOKUP($B39,'[1]1718  Exp_Rev Access'!$F$7:$GK$318,$GO$2,FALSE))</f>
        <v/>
      </c>
      <c r="GP39" s="95" t="str">
        <f>IF(ISNA(VLOOKUP($B39,'[1]1718  Exp_Rev Access'!$F$7:$GK$318,$GP$2,FALSE)),"",VLOOKUP($B39,'[1]1718  Exp_Rev Access'!$F$7:$GK$318,$GP$2,FALSE))</f>
        <v/>
      </c>
      <c r="GQ39" s="95" t="str">
        <f>IF(ISNA(VLOOKUP($B39,'[1]1718  Exp_Rev Access'!$F$7:$GK$318,$GQ$2,FALSE)),"",VLOOKUP($B39,'[1]1718  Exp_Rev Access'!$F$7:$GK$318,$GQ$2,FALSE))</f>
        <v/>
      </c>
      <c r="GR39" s="95" t="str">
        <f>IF(ISNA(VLOOKUP($B39,'[1]1718  Exp_Rev Access'!$F$7:$GK$318,$GR$2,FALSE)),"",VLOOKUP($B39,'[1]1718  Exp_Rev Access'!$F$7:$GK$318,$GR$2,FALSE))</f>
        <v/>
      </c>
      <c r="GS39" s="95" t="str">
        <f>IF(ISNA(VLOOKUP($B39,'[1]1718  Exp_Rev Access'!$F$7:$GK$318,$GS$2,FALSE)),"",VLOOKUP($B39,'[1]1718  Exp_Rev Access'!$F$7:$GK$318,$GS$2,FALSE))</f>
        <v/>
      </c>
      <c r="GT39" s="95" t="str">
        <f>IF(ISNA(VLOOKUP($B39,'[1]1718  Exp_Rev Access'!$F$7:$GK$318,$GT$2,FALSE)),"",VLOOKUP($B39,'[1]1718  Exp_Rev Access'!$F$7:$GK$318,$GT$2,FALSE))</f>
        <v/>
      </c>
      <c r="GU39" s="77"/>
      <c r="GV39" s="77"/>
      <c r="GW39" s="96"/>
    </row>
    <row r="40" spans="1:222" x14ac:dyDescent="0.3">
      <c r="A40" s="98" t="s">
        <v>219</v>
      </c>
      <c r="B40" s="88"/>
      <c r="C40" s="89"/>
      <c r="E40" s="77"/>
      <c r="F40" s="77"/>
      <c r="G40" s="77"/>
      <c r="H40" s="77"/>
      <c r="I40" s="90" t="str">
        <f>IF(ISNA(VLOOKUP($B40,'[1]1718  Exp_Rev Access'!$F$7:$GK$318,4,FALSE)),"",VLOOKUP($B40,'[1]1718  Exp_Rev Access'!$F$7:$GK$318,4,FALSE))</f>
        <v/>
      </c>
      <c r="J40" s="90" t="str">
        <f>IF(ISNA(VLOOKUP($B40,'[1]1718  Exp_Rev Access'!$F$7:$GK$318,5,FALSE)),"",VLOOKUP($B40,'[1]1718  Exp_Rev Access'!$F$7:$GK$318,5,FALSE))</f>
        <v/>
      </c>
      <c r="K40" s="90" t="str">
        <f>IF(ISNA(VLOOKUP($B40,'[1]1718  Exp_Rev Access'!$F$7:$GK$318,6,FALSE)),"-",VLOOKUP($B40,'[1]1718  Exp_Rev Access'!$F$7:$GK$318,6,FALSE))</f>
        <v>-</v>
      </c>
      <c r="L40" s="90" t="str">
        <f>IF(ISNA(VLOOKUP($B40,'[1]1718  Exp_Rev Access'!$F$7:$GK$318,7,FALSE)),"",VLOOKUP($B40,'[1]1718  Exp_Rev Access'!$F$7:$GK$318,7,FALSE))</f>
        <v/>
      </c>
      <c r="M40" s="90" t="str">
        <f>IF(ISNA(VLOOKUP($B40,'[1]1718  Exp_Rev Access'!$F$7:$GK$318,8,FALSE)),"",VLOOKUP($B40,'[1]1718  Exp_Rev Access'!$F$7:$GK$318,8,FALSE))</f>
        <v/>
      </c>
      <c r="N40" s="77"/>
      <c r="O40" s="77"/>
      <c r="P40" s="77"/>
      <c r="Q40" s="90" t="str">
        <f>IF(ISNA(VLOOKUP($B40,'[1]1718  Exp_Rev Access'!$F$7:$GK$318,10,FALSE)),"",VLOOKUP($B40,'[1]1718  Exp_Rev Access'!$F$7:$GK$318,10,FALSE))</f>
        <v/>
      </c>
      <c r="R40" s="90" t="str">
        <f>IF(ISNA(VLOOKUP($B40,'[1]1718  Exp_Rev Access'!$F$7:$GK$318,11,FALSE)),"",VLOOKUP($B40,'[1]1718  Exp_Rev Access'!$F$7:$GK$318,11,FALSE))</f>
        <v/>
      </c>
      <c r="S40" s="90" t="str">
        <f>IF(ISNA(VLOOKUP($B40,'[1]1718  Exp_Rev Access'!$F$7:$GK$318,12,FALSE)),"",VLOOKUP($B40,'[1]1718  Exp_Rev Access'!$F$7:$GK$318,12,FALSE))</f>
        <v/>
      </c>
      <c r="T40" s="90" t="str">
        <f>IF(ISNA(VLOOKUP($B40,'[1]1718  Exp_Rev Access'!$F$7:$GK$318,13,FALSE)),"",VLOOKUP($B40,'[1]1718  Exp_Rev Access'!$F$7:$GK$318,13,FALSE))</f>
        <v/>
      </c>
      <c r="U40" s="90" t="str">
        <f>IF(ISNA(VLOOKUP($B40,'[1]1718  Exp_Rev Access'!$F$7:$GK$318,14,FALSE)),"",VLOOKUP($B40,'[1]1718  Exp_Rev Access'!$F$7:$GK$318,14,FALSE))</f>
        <v/>
      </c>
      <c r="V40" s="90" t="str">
        <f>IF(ISNA(VLOOKUP($B40,'[1]1718  Exp_Rev Access'!$F$7:$GK$318,15,FALSE)),"",VLOOKUP($B40,'[1]1718  Exp_Rev Access'!$F$7:$GK$318,15,FALSE))</f>
        <v/>
      </c>
      <c r="W40" s="90" t="str">
        <f>IF(ISNA(VLOOKUP($B40,'[1]1718  Exp_Rev Access'!$F$7:$GK$318,16,FALSE)),"",VLOOKUP($B40,'[1]1718  Exp_Rev Access'!$F$7:$GK$318,16,FALSE))</f>
        <v/>
      </c>
      <c r="X40" s="90" t="str">
        <f>IF(ISNA(VLOOKUP($B40,'[1]1718  Exp_Rev Access'!$F$7:$GK$318,17,FALSE)),"",VLOOKUP($B40,'[1]1718  Exp_Rev Access'!$F$7:$GK$318,17,FALSE))</f>
        <v/>
      </c>
      <c r="Y40" s="90" t="str">
        <f>IF(ISNA(VLOOKUP($B40,'[1]1718  Exp_Rev Access'!$F$7:$GK$318,18,FALSE)),"",VLOOKUP($B40,'[1]1718  Exp_Rev Access'!$F$7:$GK$318,18,FALSE))</f>
        <v/>
      </c>
      <c r="Z40" s="90" t="str">
        <f>IF(ISNA(VLOOKUP($B40,'[1]1718  Exp_Rev Access'!$F$7:$GK$318,19,FALSE)),"",VLOOKUP($B40,'[1]1718  Exp_Rev Access'!$F$7:$GK$318,19,FALSE))</f>
        <v/>
      </c>
      <c r="AA40" s="90" t="str">
        <f>IF(ISNA(VLOOKUP($B40,'[1]1718  Exp_Rev Access'!$F$7:$GK$318,20,FALSE)),"",VLOOKUP($B40,'[1]1718  Exp_Rev Access'!$F$7:$GK$318,20,FALSE))</f>
        <v/>
      </c>
      <c r="AB40" s="90" t="str">
        <f>IF(ISNA(VLOOKUP($B40,'[1]1718  Exp_Rev Access'!$F$7:$GK$318,21,FALSE)),"",VLOOKUP($B40,'[1]1718  Exp_Rev Access'!$F$7:$GK$318,21,FALSE))</f>
        <v/>
      </c>
      <c r="AC40" s="90" t="str">
        <f>IF(ISNA(VLOOKUP($B40,'[1]1718  Exp_Rev Access'!$F$7:$GK$318,22,FALSE)),"",VLOOKUP($B40,'[1]1718  Exp_Rev Access'!$F$7:$GK$318,22,FALSE))</f>
        <v/>
      </c>
      <c r="AD40" s="90" t="str">
        <f>IF(ISNA(VLOOKUP($B40,'[1]1718  Exp_Rev Access'!$F$7:$GK$318,23,FALSE)),"",VLOOKUP($B40,'[1]1718  Exp_Rev Access'!$F$7:$GK$318,23,FALSE))</f>
        <v/>
      </c>
      <c r="AE40" s="90" t="str">
        <f>IF(ISNA(VLOOKUP($B40,'[1]1718  Exp_Rev Access'!$F$7:$GK$318,24,FALSE)),"",VLOOKUP($B40,'[1]1718  Exp_Rev Access'!$F$7:$GK$318,24,FALSE))</f>
        <v/>
      </c>
      <c r="AF40" s="90" t="str">
        <f>IF(ISNA(VLOOKUP($B40,'[1]1718  Exp_Rev Access'!$F$7:$GK$318,25,FALSE)),"",VLOOKUP($B40,'[1]1718  Exp_Rev Access'!$F$7:$GK$318,25,FALSE))</f>
        <v/>
      </c>
      <c r="AG40" s="90" t="str">
        <f>IF(ISNA(VLOOKUP($B40,'[1]1718  Exp_Rev Access'!$F$7:$GK$318,26,FALSE)),"",VLOOKUP($B40,'[1]1718  Exp_Rev Access'!$F$7:$GK$318,26,FALSE))</f>
        <v/>
      </c>
      <c r="AH40" s="90" t="str">
        <f>IF(ISNA(VLOOKUP($B40,'[1]1718  Exp_Rev Access'!$F$7:$GK$318,27,FALSE)),"",VLOOKUP($B40,'[1]1718  Exp_Rev Access'!$F$7:$GK$318,27,FALSE))</f>
        <v/>
      </c>
      <c r="AI40" s="90" t="str">
        <f>IF(ISNA(VLOOKUP($B40,'[1]1718  Exp_Rev Access'!$F$7:$GK$318,28,FALSE)),"",VLOOKUP($B40,'[1]1718  Exp_Rev Access'!$F$7:$GK$318,28,FALSE))</f>
        <v/>
      </c>
      <c r="AJ40" s="90" t="str">
        <f>IF(ISNA(VLOOKUP($B40,'[1]1718  Exp_Rev Access'!$F$7:$GK$318,29,FALSE)),"",VLOOKUP($B40,'[1]1718  Exp_Rev Access'!$F$7:$GK$318,29,FALSE))</f>
        <v/>
      </c>
      <c r="AK40" s="90" t="str">
        <f>IF(ISNA(VLOOKUP($B40,'[1]1718  Exp_Rev Access'!$F$7:$GK$318,30,FALSE)),"",VLOOKUP($B40,'[1]1718  Exp_Rev Access'!$F$7:$GK$318,30,FALSE))</f>
        <v/>
      </c>
      <c r="AL40" s="90" t="str">
        <f>IF(ISNA(VLOOKUP($B40,'[1]1718  Exp_Rev Access'!$F$7:$GK$318,31,FALSE)),"",VLOOKUP($B40,'[1]1718  Exp_Rev Access'!$F$7:$GK$318,31,FALSE))</f>
        <v/>
      </c>
      <c r="AM40" s="77"/>
      <c r="AN40" s="77"/>
      <c r="AO40" s="77"/>
      <c r="AP40" s="90" t="str">
        <f>IF(ISNA(VLOOKUP($B40,'[1]1718  Exp_Rev Access'!$F$7:$GK$318,33,FALSE)),"",VLOOKUP($B40,'[1]1718  Exp_Rev Access'!$F$7:$GK$318,33,FALSE))</f>
        <v/>
      </c>
      <c r="AQ40" s="90" t="str">
        <f>IF(ISNA(VLOOKUP($B40,'[1]1718  Exp_Rev Access'!$F$7:$GK$318,34,FALSE)),"",VLOOKUP($B40,'[1]1718  Exp_Rev Access'!$F$7:$GK$318,34,FALSE))</f>
        <v/>
      </c>
      <c r="AR40" s="90" t="str">
        <f>IF(ISNA(VLOOKUP($B40,'[1]1718  Exp_Rev Access'!$F$7:$GK$318,35,FALSE)),"",VLOOKUP($B40,'[1]1718  Exp_Rev Access'!$F$7:$GK$318,35,FALSE))</f>
        <v/>
      </c>
      <c r="AS40" s="90" t="str">
        <f>IF(ISNA(VLOOKUP($B40,'[1]1718  Exp_Rev Access'!$F$7:$GK$318,36,FALSE)),"",VLOOKUP($B40,'[1]1718  Exp_Rev Access'!$F$7:$GK$318,36,FALSE))</f>
        <v/>
      </c>
      <c r="AT40" s="90" t="str">
        <f>IF(ISNA(VLOOKUP($B40,'[1]1718  Exp_Rev Access'!$F$7:$GK$318,37,FALSE)),"",VLOOKUP($B40,'[1]1718  Exp_Rev Access'!$F$7:$GK$318,37,FALSE))</f>
        <v/>
      </c>
      <c r="AU40" s="77"/>
      <c r="AV40" s="77"/>
      <c r="AW40" s="77"/>
      <c r="AX40" s="90" t="str">
        <f>IF(ISNA(VLOOKUP($B40,'[1]1718  Exp_Rev Access'!$F$7:$GK$318,39,FALSE)),"",VLOOKUP($B40,'[1]1718  Exp_Rev Access'!$F$7:$GK$318,39,FALSE))</f>
        <v/>
      </c>
      <c r="AY40" s="90" t="str">
        <f>IF(ISNA(VLOOKUP($B40,'[1]1718  Exp_Rev Access'!$F$7:$GK$318,40,FALSE)),"",VLOOKUP($B40,'[1]1718  Exp_Rev Access'!$F$7:$GK$318,40,FALSE))</f>
        <v/>
      </c>
      <c r="AZ40" s="90" t="str">
        <f>IF(ISNA(VLOOKUP($B40,'[1]1718  Exp_Rev Access'!$F$7:$GK$318,41,FALSE)),"",VLOOKUP($B40,'[1]1718  Exp_Rev Access'!$F$7:$GK$318,41,FALSE))</f>
        <v/>
      </c>
      <c r="BA40" s="90" t="str">
        <f>IF(ISNA(VLOOKUP($B40,'[1]1718  Exp_Rev Access'!$F$7:$GK$318,42,FALSE)),"",VLOOKUP($B40,'[1]1718  Exp_Rev Access'!$F$7:$GK$318,42,FALSE))</f>
        <v/>
      </c>
      <c r="BB40" s="90" t="str">
        <f>IF(ISNA(VLOOKUP($B40,'[1]1718  Exp_Rev Access'!$F$7:$GK$318,43,FALSE)),"",VLOOKUP($B40,'[1]1718  Exp_Rev Access'!$F$7:$GK$318,43,FALSE))</f>
        <v/>
      </c>
      <c r="BC40" s="90" t="str">
        <f>IF(ISNA(VLOOKUP($B40,'[1]1718  Exp_Rev Access'!$F$7:$GK$318,44,FALSE)),"",VLOOKUP($B40,'[1]1718  Exp_Rev Access'!$F$7:$GK$318,44,FALSE))</f>
        <v/>
      </c>
      <c r="BD40" s="90" t="str">
        <f>IF(ISNA(VLOOKUP($B40,'[1]1718  Exp_Rev Access'!$F$7:$GK$318,45,FALSE)),"",VLOOKUP($B40,'[1]1718  Exp_Rev Access'!$F$7:$GK$318,45,FALSE))</f>
        <v/>
      </c>
      <c r="BE40" s="90" t="str">
        <f>IF(ISNA(VLOOKUP($B40,'[1]1718  Exp_Rev Access'!$F$7:$GK$318,46,FALSE)),"",VLOOKUP($B40,'[1]1718  Exp_Rev Access'!$F$7:$GK$318,46,FALSE))</f>
        <v/>
      </c>
      <c r="BF40" s="90" t="str">
        <f>IF(ISNA(VLOOKUP($B40,'[1]1718  Exp_Rev Access'!$F$7:$GK$318,47,FALSE)),"",VLOOKUP($B40,'[1]1718  Exp_Rev Access'!$F$7:$GK$318,47,FALSE))</f>
        <v/>
      </c>
      <c r="BG40" s="90" t="str">
        <f>IF(ISNA(VLOOKUP($B40,'[1]1718  Exp_Rev Access'!$F$7:$GK$318,48,FALSE)),"",VLOOKUP($B40,'[1]1718  Exp_Rev Access'!$F$7:$GK$318,48,FALSE))</f>
        <v/>
      </c>
      <c r="BH40" s="90" t="str">
        <f>IF(ISNA(VLOOKUP($B40,'[1]1718  Exp_Rev Access'!$F$7:$GK$318,49,FALSE)),"",VLOOKUP($B40,'[1]1718  Exp_Rev Access'!$F$7:$GK$318,49,FALSE))</f>
        <v/>
      </c>
      <c r="BI40" s="90" t="str">
        <f>IF(ISNA(VLOOKUP($B40,'[1]1718  Exp_Rev Access'!$F$7:$GK$318,50,FALSE)),"",VLOOKUP($B40,'[1]1718  Exp_Rev Access'!$F$7:$GK$318,50,FALSE))</f>
        <v/>
      </c>
      <c r="BJ40" s="90" t="str">
        <f>IF(ISNA(VLOOKUP($B40,'[1]1718  Exp_Rev Access'!$F$7:$GK$318,51,FALSE)),"",VLOOKUP($B40,'[1]1718  Exp_Rev Access'!$F$7:$GK$318,51,FALSE))</f>
        <v/>
      </c>
      <c r="BK40" s="90" t="str">
        <f>IF(ISNA(VLOOKUP($B40,'[1]1718  Exp_Rev Access'!$F$7:$GK$318,52,FALSE)),"",VLOOKUP($B40,'[1]1718  Exp_Rev Access'!$F$7:$GK$318,52,FALSE))</f>
        <v/>
      </c>
      <c r="BL40" s="90" t="str">
        <f>IF(ISNA(VLOOKUP($B40,'[1]1718  Exp_Rev Access'!$F$7:$GK$318,53,FALSE)),"",VLOOKUP($B40,'[1]1718  Exp_Rev Access'!$F$7:$GK$318,53,FALSE))</f>
        <v/>
      </c>
      <c r="BM40" s="90" t="str">
        <f>IF(ISNA(VLOOKUP($B40,'[1]1718  Exp_Rev Access'!$F$7:$GK$318,54,FALSE)),"",VLOOKUP($B40,'[1]1718  Exp_Rev Access'!$F$7:$GK$318,54,FALSE))</f>
        <v/>
      </c>
      <c r="BN40" s="90" t="str">
        <f>IF(ISNA(VLOOKUP($B40,'[1]1718  Exp_Rev Access'!$F$7:$GK$318,55,FALSE)),"",VLOOKUP($B40,'[1]1718  Exp_Rev Access'!$F$7:$GK$318,55,FALSE))</f>
        <v/>
      </c>
      <c r="BO40" s="90" t="str">
        <f>IF(ISNA(VLOOKUP($B40,'[1]1718  Exp_Rev Access'!$F$7:$GK$318,56,FALSE)),"",VLOOKUP($B40,'[1]1718  Exp_Rev Access'!$F$7:$GK$318,56,FALSE))</f>
        <v/>
      </c>
      <c r="BP40" s="90" t="str">
        <f>IF(ISNA(VLOOKUP($B40,'[1]1718  Exp_Rev Access'!$F$7:$GK$318,57,FALSE)),"",VLOOKUP($B40,'[1]1718  Exp_Rev Access'!$F$7:$GK$318,57,FALSE))</f>
        <v/>
      </c>
      <c r="BQ40" s="90" t="str">
        <f>IF(ISNA(VLOOKUP($B40,'[1]1718  Exp_Rev Access'!$F$7:$GK$318,58,FALSE)),"",VLOOKUP($B40,'[1]1718  Exp_Rev Access'!$F$7:$GK$318,58,FALSE))</f>
        <v/>
      </c>
      <c r="BR40" s="90" t="str">
        <f>IF(ISNA(VLOOKUP($B40,'[1]1718  Exp_Rev Access'!$F$7:$GK$318,59,FALSE)),"",VLOOKUP($B40,'[1]1718  Exp_Rev Access'!$F$7:$GK$318,59,FALSE))</f>
        <v/>
      </c>
      <c r="BS40" s="90" t="str">
        <f>IF(ISNA(VLOOKUP($B40,'[1]1718  Exp_Rev Access'!$F$7:$GK$318,60,FALSE)),"",VLOOKUP($B40,'[1]1718  Exp_Rev Access'!$F$7:$GK$318,60,FALSE))</f>
        <v/>
      </c>
      <c r="BT40" s="90" t="str">
        <f>IF(ISNA(VLOOKUP($B40,'[1]1718  Exp_Rev Access'!$F$7:$GK$318,61,FALSE)),"",VLOOKUP($B40,'[1]1718  Exp_Rev Access'!$F$7:$GK$318,61,FALSE))</f>
        <v/>
      </c>
      <c r="BU40" s="90" t="str">
        <f>IF(ISNA(VLOOKUP($B40,'[1]1718  Exp_Rev Access'!$F$7:$GK$318,62,FALSE)),"",VLOOKUP($B40,'[1]1718  Exp_Rev Access'!$F$7:$GK$318,62,FALSE))</f>
        <v/>
      </c>
      <c r="BV40" s="56">
        <f t="shared" si="35"/>
        <v>0</v>
      </c>
      <c r="BW40" s="77"/>
      <c r="BX40" s="77"/>
      <c r="BY40" s="90" t="str">
        <f>IF(ISNA(VLOOKUP($B40,'[1]1718  Exp_Rev Access'!$F$7:$GK$318,64,FALSE)),"",VLOOKUP($B40,'[1]1718  Exp_Rev Access'!$F$7:$GK$318,64,FALSE))</f>
        <v/>
      </c>
      <c r="BZ40" s="90" t="str">
        <f>IF(ISNA(VLOOKUP($B40,'[1]1718  Exp_Rev Access'!$F$7:$GK$318,65,FALSE)),"",VLOOKUP($B40,'[1]1718  Exp_Rev Access'!$F$7:$GK$318,65,FALSE))</f>
        <v/>
      </c>
      <c r="CA40" s="90" t="str">
        <f>IF(ISNA(VLOOKUP($B40,'[1]1718  Exp_Rev Access'!$F$7:$GK$318,66,FALSE)),"",VLOOKUP($B40,'[1]1718  Exp_Rev Access'!$F$7:$GK$318,66,FALSE))</f>
        <v/>
      </c>
      <c r="CB40" s="90" t="str">
        <f>IF(ISNA(VLOOKUP($B40,'[1]1718  Exp_Rev Access'!$F$7:$GK$318,67,FALSE)),"",VLOOKUP($B40,'[1]1718  Exp_Rev Access'!$F$7:$GK$318,67,FALSE))</f>
        <v/>
      </c>
      <c r="CC40" s="90" t="str">
        <f>IF(ISNA(VLOOKUP($B40,'[1]1718  Exp_Rev Access'!$F$7:$GK$318,68,FALSE)),"",VLOOKUP($B40,'[1]1718  Exp_Rev Access'!$F$7:$GK$318,68,FALSE))</f>
        <v/>
      </c>
      <c r="CD40" s="90" t="str">
        <f>IF(ISNA(VLOOKUP($B40,'[1]1718  Exp_Rev Access'!$F$7:$GK$318,69,FALSE)),"",VLOOKUP($B40,'[1]1718  Exp_Rev Access'!$F$7:$GK$318,69,FALSE))</f>
        <v/>
      </c>
      <c r="CE40" s="56">
        <f t="shared" si="36"/>
        <v>0</v>
      </c>
      <c r="CF40" s="92"/>
      <c r="CG40" s="78"/>
      <c r="CH40" s="90" t="str">
        <f>IF(ISNA(VLOOKUP($B40,'[1]1718  Exp_Rev Access'!$F$7:$GK$318,$CH$2,FALSE)),"",VLOOKUP($B40,'[1]1718  Exp_Rev Access'!$F$7:$GK$318,$CH$2,FALSE))</f>
        <v/>
      </c>
      <c r="CI40" s="90" t="str">
        <f>IF(ISNA(VLOOKUP($B40,'[1]1718  Exp_Rev Access'!$F$7:$GK$318,$CI$2,FALSE)),"",VLOOKUP($B40,'[1]1718  Exp_Rev Access'!$F$7:$GK$318,$CI$2,FALSE))</f>
        <v/>
      </c>
      <c r="CJ40" s="90" t="str">
        <f>IF(ISNA(VLOOKUP($B40,'[1]1718  Exp_Rev Access'!$F$7:$GK$318,$CJ$2,FALSE)),"",VLOOKUP($B40,'[1]1718  Exp_Rev Access'!$F$7:$GK$318,$CJ$2,FALSE))</f>
        <v/>
      </c>
      <c r="CK40" s="90" t="str">
        <f>IF(ISNA(VLOOKUP($B40,'[1]1718  Exp_Rev Access'!$F$7:$GK$318,$CK$2,FALSE)),"",VLOOKUP($B40,'[1]1718  Exp_Rev Access'!$F$7:$GK$318,$CK$2,FALSE))</f>
        <v/>
      </c>
      <c r="CL40" s="90" t="str">
        <f>IF(ISNA(VLOOKUP($B40,'[1]1718  Exp_Rev Access'!$F$7:$GK$318,$CL$2,FALSE)),"",VLOOKUP($B40,'[1]1718  Exp_Rev Access'!$F$7:$GK$318,$CL$2,FALSE))</f>
        <v/>
      </c>
      <c r="CM40" s="90" t="str">
        <f>IF(ISNA(VLOOKUP($B40,'[1]1718  Exp_Rev Access'!$F$7:$GK$318,$CM$2,FALSE)),"",VLOOKUP($B40,'[1]1718  Exp_Rev Access'!$F$7:$GK$318,$CM$2,FALSE))</f>
        <v/>
      </c>
      <c r="CN40" s="90" t="str">
        <f>IF(ISNA(VLOOKUP($B40,'[1]1718  Exp_Rev Access'!$F$7:$GK$318,$CN$2,FALSE)),"",VLOOKUP($B40,'[1]1718  Exp_Rev Access'!$F$7:$GK$318,$CN$2,FALSE))</f>
        <v/>
      </c>
      <c r="CO40" s="90" t="str">
        <f>IF(ISNA(VLOOKUP($B40,'[1]1718  Exp_Rev Access'!$F$7:$GK$318,$CO$2,FALSE)),"",VLOOKUP($B40,'[1]1718  Exp_Rev Access'!$F$7:$GK$318,$CO$2,FALSE))</f>
        <v/>
      </c>
      <c r="CP40" s="90" t="str">
        <f>IF(ISNA(VLOOKUP($B40,'[1]1718  Exp_Rev Access'!$F$7:$GK$318,$CP$2,FALSE)),"",VLOOKUP($B40,'[1]1718  Exp_Rev Access'!$F$7:$GK$318,$CP$2,FALSE))</f>
        <v/>
      </c>
      <c r="CQ40" s="90" t="str">
        <f>IF(ISNA(VLOOKUP($B40,'[1]1718  Exp_Rev Access'!$F$7:$GK$318,$CQ$2,FALSE)),"",VLOOKUP($B40,'[1]1718  Exp_Rev Access'!$F$7:$GK$318,$CQ$2,FALSE))</f>
        <v/>
      </c>
      <c r="CR40" s="90" t="str">
        <f>IF(ISNA(VLOOKUP($B40,'[1]1718  Exp_Rev Access'!$F$7:$GK$318,$CR$2,FALSE)),"",VLOOKUP($B40,'[1]1718  Exp_Rev Access'!$F$7:$GK$318,$CR$2,FALSE))</f>
        <v/>
      </c>
      <c r="CS40" s="90" t="str">
        <f>IF(ISNA(VLOOKUP($B40,'[1]1718  Exp_Rev Access'!$F$7:$GK$318,$CS$2,FALSE)),"",VLOOKUP($B40,'[1]1718  Exp_Rev Access'!$F$7:$GK$318,$CS$2,FALSE))</f>
        <v/>
      </c>
      <c r="CT40" s="90" t="str">
        <f>IF(ISNA(VLOOKUP($B40,'[1]1718  Exp_Rev Access'!$F$7:$GK$318,$CT$2,FALSE)),"",VLOOKUP($B40,'[1]1718  Exp_Rev Access'!$F$7:$GK$318,$CT$2,FALSE))</f>
        <v/>
      </c>
      <c r="CU40" s="90" t="str">
        <f>IF(ISNA(VLOOKUP($B40,'[1]1718  Exp_Rev Access'!$F$7:$GK$318,$CU$2,FALSE)),"",VLOOKUP($B40,'[1]1718  Exp_Rev Access'!$F$7:$GK$318,$CU$2,FALSE))</f>
        <v/>
      </c>
      <c r="CV40" s="90" t="str">
        <f>IF(ISNA(VLOOKUP($B40,'[1]1718  Exp_Rev Access'!$F$7:$GK$318,$CV$2,FALSE)),"",VLOOKUP($B40,'[1]1718  Exp_Rev Access'!$F$7:$GK$318,$CV$2,FALSE))</f>
        <v/>
      </c>
      <c r="CW40" s="90" t="str">
        <f>IF(ISNA(VLOOKUP($B40,'[1]1718  Exp_Rev Access'!$F$7:$GK$318,$CW$2,FALSE)),"",VLOOKUP($B40,'[1]1718  Exp_Rev Access'!$F$7:$GK$318,$CW$2,FALSE))</f>
        <v/>
      </c>
      <c r="CX40" s="90" t="str">
        <f>IF(ISNA(VLOOKUP($B40,'[1]1718  Exp_Rev Access'!$F$7:$GK$318,$CX$2,FALSE)),"",VLOOKUP($B40,'[1]1718  Exp_Rev Access'!$F$7:$GK$318,$CX$2,FALSE))</f>
        <v/>
      </c>
      <c r="CY40" s="90" t="str">
        <f>IF(ISNA(VLOOKUP($B40,'[1]1718  Exp_Rev Access'!$F$7:$GK$318,$CY$2,FALSE)),"",VLOOKUP($B40,'[1]1718  Exp_Rev Access'!$F$7:$GK$318,$CY$2,FALSE))</f>
        <v/>
      </c>
      <c r="CZ40" s="90" t="str">
        <f>IF(ISNA(VLOOKUP($B40,'[1]1718  Exp_Rev Access'!$F$7:$GK$318,$CZ$2,FALSE)),"",VLOOKUP($B40,'[1]1718  Exp_Rev Access'!$F$7:$GK$318,$CZ$2,FALSE))</f>
        <v/>
      </c>
      <c r="DA40" s="90" t="str">
        <f>IF(ISNA(VLOOKUP($B40,'[1]1718  Exp_Rev Access'!$F$7:$GK$318,$DA$2,FALSE)),"",VLOOKUP($B40,'[1]1718  Exp_Rev Access'!$F$7:$GK$318,$DA$2,FALSE))</f>
        <v/>
      </c>
      <c r="DB40" s="90" t="str">
        <f>IF(ISNA(VLOOKUP($B40,'[1]1718  Exp_Rev Access'!$F$7:$GK$318,$DB$2,FALSE)),"",VLOOKUP($B40,'[1]1718  Exp_Rev Access'!$F$7:$GK$318,$DB$2,FALSE))</f>
        <v/>
      </c>
      <c r="DC40" s="90" t="str">
        <f>IF(ISNA(VLOOKUP($B40,'[1]1718  Exp_Rev Access'!$F$7:$GK$318,$DC$2,FALSE)),"",VLOOKUP($B40,'[1]1718  Exp_Rev Access'!$F$7:$GK$318,$DC$2,FALSE))</f>
        <v/>
      </c>
      <c r="DD40" s="90" t="str">
        <f>IF(ISNA(VLOOKUP($B40,'[1]1718  Exp_Rev Access'!$F$7:$GK$318,$DD$2,FALSE)),"",VLOOKUP($B40,'[1]1718  Exp_Rev Access'!$F$7:$GK$318,$DD$2,FALSE))</f>
        <v/>
      </c>
      <c r="DE40" s="90" t="str">
        <f>IF(ISNA(VLOOKUP($B40,'[1]1718  Exp_Rev Access'!$F$7:$GK$318,$DE$2,FALSE)),"",VLOOKUP($B40,'[1]1718  Exp_Rev Access'!$F$7:$GK$318,$DE$2,FALSE))</f>
        <v/>
      </c>
      <c r="DF40" s="90" t="str">
        <f>IF(ISNA(VLOOKUP($B40,'[1]1718  Exp_Rev Access'!$F$7:$GK$318,$DF$2,FALSE)),"",VLOOKUP($B40,'[1]1718  Exp_Rev Access'!$F$7:$GK$318,$DF$2,FALSE))</f>
        <v/>
      </c>
      <c r="DG40" s="90" t="str">
        <f>IF(ISNA(VLOOKUP($B40,'[1]1718  Exp_Rev Access'!$F$7:$GK$318,$DG$2,FALSE)),"",VLOOKUP($B40,'[1]1718  Exp_Rev Access'!$F$7:$GK$318,$DG$2,FALSE))</f>
        <v/>
      </c>
      <c r="DH40" s="90" t="str">
        <f>IF(ISNA(VLOOKUP($B40,'[1]1718  Exp_Rev Access'!$F$7:$GK$318,$DH$2,FALSE)),"",VLOOKUP($B40,'[1]1718  Exp_Rev Access'!$F$7:$GK$318,$DH$2,FALSE))</f>
        <v/>
      </c>
      <c r="DI40" s="90" t="str">
        <f>IF(ISNA(VLOOKUP($B40,'[1]1718  Exp_Rev Access'!$F$7:$GK$318,$DI$2,FALSE)),"",VLOOKUP($B40,'[1]1718  Exp_Rev Access'!$F$7:$GK$318,$DI$2,FALSE))</f>
        <v/>
      </c>
      <c r="DJ40" s="90" t="str">
        <f>IF(ISNA(VLOOKUP($B40,'[1]1718  Exp_Rev Access'!$F$7:$GK$318,$DJ$2,FALSE)),"",VLOOKUP($B40,'[1]1718  Exp_Rev Access'!$F$7:$GK$318,$DJ$2,FALSE))</f>
        <v/>
      </c>
      <c r="DK40" s="90" t="str">
        <f>IF(ISNA(VLOOKUP($B40,'[1]1718  Exp_Rev Access'!$F$7:$GK$318,$DK$2,FALSE)),"",VLOOKUP($B40,'[1]1718  Exp_Rev Access'!$F$7:$GK$318,$DK$2,FALSE))</f>
        <v/>
      </c>
      <c r="DL40" s="90" t="str">
        <f>IF(ISNA(VLOOKUP($B40,'[1]1718  Exp_Rev Access'!$F$7:$GK$318,$DL$2,FALSE)),"",VLOOKUP($B40,'[1]1718  Exp_Rev Access'!$F$7:$GK$318,$DL$2,FALSE))</f>
        <v/>
      </c>
      <c r="DM40" s="90" t="str">
        <f>IF(ISNA(VLOOKUP($B40,'[1]1718  Exp_Rev Access'!$F$7:$GK$318,$DM$2,FALSE)),"",VLOOKUP($B40,'[1]1718  Exp_Rev Access'!$F$7:$GK$318,$DM$2,FALSE))</f>
        <v/>
      </c>
      <c r="DN40" s="90" t="str">
        <f>IF(ISNA(VLOOKUP($B40,'[1]1718  Exp_Rev Access'!$F$7:$GK$318,$DN$2,FALSE)),"",VLOOKUP($B40,'[1]1718  Exp_Rev Access'!$F$7:$GK$318,$DN$2,FALSE))</f>
        <v/>
      </c>
      <c r="DO40" s="90" t="str">
        <f>IF(ISNA(VLOOKUP($B40,'[1]1718  Exp_Rev Access'!$F$7:$GK$318,$DO$2,FALSE)),"",VLOOKUP($B40,'[1]1718  Exp_Rev Access'!$F$7:$GK$318,$DO$2,FALSE))</f>
        <v/>
      </c>
      <c r="DP40" s="90" t="str">
        <f>IF(ISNA(VLOOKUP($B40,'[1]1718  Exp_Rev Access'!$F$7:$GK$318,$DP$2,FALSE)),"",VLOOKUP($B40,'[1]1718  Exp_Rev Access'!$F$7:$GK$318,$DP$2,FALSE))</f>
        <v/>
      </c>
      <c r="DQ40" s="90" t="str">
        <f>IF(ISNA(VLOOKUP($B40,'[1]1718  Exp_Rev Access'!$F$7:$GK$318,$DQ$2,FALSE)),"",VLOOKUP($B40,'[1]1718  Exp_Rev Access'!$F$7:$GK$318,$DQ$2,FALSE))</f>
        <v/>
      </c>
      <c r="DR40" s="90" t="str">
        <f>IF(ISNA(VLOOKUP($B40,'[1]1718  Exp_Rev Access'!$F$7:$GK$318,$DR$2,FALSE)),"",VLOOKUP($B40,'[1]1718  Exp_Rev Access'!$F$7:$GK$318,$DR$2,FALSE))</f>
        <v/>
      </c>
      <c r="DS40" s="90" t="str">
        <f>IF(ISNA(VLOOKUP($B40,'[1]1718  Exp_Rev Access'!$F$7:$GK$318,$DS$2,FALSE)),"",VLOOKUP($B40,'[1]1718  Exp_Rev Access'!$F$7:$GK$318,$DS$2,FALSE))</f>
        <v/>
      </c>
      <c r="DT40" s="90" t="str">
        <f>IF(ISNA(VLOOKUP($B40,'[1]1718  Exp_Rev Access'!$F$7:$GK$318,$DT$2,FALSE)),"",VLOOKUP($B40,'[1]1718  Exp_Rev Access'!$F$7:$GK$318,$DT$2,FALSE))</f>
        <v/>
      </c>
      <c r="DU40" s="90" t="str">
        <f>IF(ISNA(VLOOKUP($B40,'[1]1718  Exp_Rev Access'!$F$7:$GK$318,$DU$2,FALSE)),"",VLOOKUP($B40,'[1]1718  Exp_Rev Access'!$F$7:$GK$318,$DU$2,FALSE))</f>
        <v/>
      </c>
      <c r="DV40" s="90" t="str">
        <f>IF(ISNA(VLOOKUP($B40,'[1]1718  Exp_Rev Access'!$F$7:$GK$318,$DV$2,FALSE)),"",VLOOKUP($B40,'[1]1718  Exp_Rev Access'!$F$7:$GK$318,$DV$2,FALSE))</f>
        <v/>
      </c>
      <c r="DW40" s="90" t="str">
        <f>IF(ISNA(VLOOKUP($B40,'[1]1718  Exp_Rev Access'!$F$7:$GK$318,$DW$2,FALSE)),"",VLOOKUP($B40,'[1]1718  Exp_Rev Access'!$F$7:$GK$318,$DW$2,FALSE))</f>
        <v/>
      </c>
      <c r="DX40" s="90" t="str">
        <f>IF(ISNA(VLOOKUP($B40,'[1]1718  Exp_Rev Access'!$F$7:$GK$318,$DX$2,FALSE)),"",VLOOKUP($B40,'[1]1718  Exp_Rev Access'!$F$7:$GK$318,$DX$2,FALSE))</f>
        <v/>
      </c>
      <c r="DY40" s="90" t="str">
        <f>IF(ISNA(VLOOKUP($B40,'[1]1718  Exp_Rev Access'!$F$7:$GK$318,$DY$2,FALSE)),"",VLOOKUP($B40,'[1]1718  Exp_Rev Access'!$F$7:$GK$318,$DY$2,FALSE))</f>
        <v/>
      </c>
      <c r="DZ40" s="90" t="str">
        <f>IF(ISNA(VLOOKUP($B40,'[1]1718  Exp_Rev Access'!$F$7:$GK$318,$DZ$2,FALSE)),"",VLOOKUP($B40,'[1]1718  Exp_Rev Access'!$F$7:$GK$318,$DZ$2,FALSE))</f>
        <v/>
      </c>
      <c r="EA40" s="90" t="str">
        <f>IF(ISNA(VLOOKUP($B40,'[1]1718  Exp_Rev Access'!$F$7:$GK$318,$EA$2,FALSE)),"",VLOOKUP($B40,'[1]1718  Exp_Rev Access'!$F$7:$GK$318,$EA$2,FALSE))</f>
        <v/>
      </c>
      <c r="EB40" s="90" t="str">
        <f>IF(ISNA(VLOOKUP($B40,'[1]1718  Exp_Rev Access'!$F$7:$GK$318,$EB$2,FALSE)),"",VLOOKUP($B40,'[1]1718  Exp_Rev Access'!$F$7:$GK$318,$EB$2,FALSE))</f>
        <v/>
      </c>
      <c r="EC40" s="90" t="str">
        <f>IF(ISNA(VLOOKUP($B40,'[1]1718  Exp_Rev Access'!$F$7:$GK$318,$EC$2,FALSE)),"",VLOOKUP($B40,'[1]1718  Exp_Rev Access'!$F$7:$GK$318,$EC$2,FALSE))</f>
        <v/>
      </c>
      <c r="ED40" s="90" t="str">
        <f>IF(ISNA(VLOOKUP($B40,'[1]1718  Exp_Rev Access'!$F$7:$GK$318,$ED$2,FALSE)),"",VLOOKUP($B40,'[1]1718  Exp_Rev Access'!$F$7:$GK$318,$ED$2,FALSE))</f>
        <v/>
      </c>
      <c r="EE40" s="90" t="str">
        <f>IF(ISNA(VLOOKUP($B40,'[1]1718  Exp_Rev Access'!$F$7:$GK$318,$EE$2,FALSE)),"",VLOOKUP($B40,'[1]1718  Exp_Rev Access'!$F$7:$GK$318,$EE$2,FALSE))</f>
        <v/>
      </c>
      <c r="EF40" s="90" t="str">
        <f>IF(ISNA(VLOOKUP($B40,'[1]1718  Exp_Rev Access'!$F$7:$GK$318,$EF$2,FALSE)),"",VLOOKUP($B40,'[1]1718  Exp_Rev Access'!$F$7:$GK$318,$EF$2,FALSE))</f>
        <v/>
      </c>
      <c r="EG40" s="90" t="str">
        <f>IF(ISNA(VLOOKUP($B40,'[1]1718  Exp_Rev Access'!$F$7:$GK$318,$EG$2,FALSE)),"",VLOOKUP($B40,'[1]1718  Exp_Rev Access'!$F$7:$GK$318,$EG$2,FALSE))</f>
        <v/>
      </c>
      <c r="EH40" s="90" t="str">
        <f>IF(ISNA(VLOOKUP($B40,'[1]1718  Exp_Rev Access'!$F$7:$GK$318,$EH$2,FALSE)),"",VLOOKUP($B40,'[1]1718  Exp_Rev Access'!$F$7:$GK$318,$EH$2,FALSE))</f>
        <v/>
      </c>
      <c r="EI40" s="90" t="str">
        <f>IF(ISNA(VLOOKUP($B40,'[1]1718  Exp_Rev Access'!$F$7:$GK$318,$EI$2,FALSE)),"",VLOOKUP($B40,'[1]1718  Exp_Rev Access'!$F$7:$GK$318,$EI$2,FALSE))</f>
        <v/>
      </c>
      <c r="EJ40" s="90" t="str">
        <f>IF(ISNA(VLOOKUP($B40,'[1]1718  Exp_Rev Access'!$F$7:$GK$318,$EJ$2,FALSE)),"",VLOOKUP($B40,'[1]1718  Exp_Rev Access'!$F$7:$GK$318,$EJ$2,FALSE))</f>
        <v/>
      </c>
      <c r="EK40" s="90" t="str">
        <f>IF(ISNA(VLOOKUP($B40,'[1]1718  Exp_Rev Access'!$F$7:$GK$318,$EK$2,FALSE)),"",VLOOKUP($B40,'[1]1718  Exp_Rev Access'!$F$7:$GK$318,$EK$2,FALSE))</f>
        <v/>
      </c>
      <c r="EL40" s="90" t="str">
        <f>IF(ISNA(VLOOKUP($B40,'[1]1718  Exp_Rev Access'!$F$7:$GK$318,$EL$2,FALSE)),"",VLOOKUP($B40,'[1]1718  Exp_Rev Access'!$F$7:$GK$318,$EL$2,FALSE))</f>
        <v/>
      </c>
      <c r="EM40" s="90" t="str">
        <f>IF(ISNA(VLOOKUP($B40,'[1]1718  Exp_Rev Access'!$F$7:$GK$318,$EM$2,FALSE)),"",VLOOKUP($B40,'[1]1718  Exp_Rev Access'!$F$7:$GK$318,$EM$2,FALSE))</f>
        <v/>
      </c>
      <c r="EN40" s="90" t="str">
        <f>IF(ISNA(VLOOKUP($B40,'[1]1718  Exp_Rev Access'!$F$7:$GK$318,$EN$2,FALSE)),"",VLOOKUP($B40,'[1]1718  Exp_Rev Access'!$F$7:$GK$318,$EN$2,FALSE))</f>
        <v/>
      </c>
      <c r="EO40" s="90" t="str">
        <f>IF(ISNA(VLOOKUP($B40,'[1]1718  Exp_Rev Access'!$F$7:$GK$318,$EO$2,FALSE)),"",VLOOKUP($B40,'[1]1718  Exp_Rev Access'!$F$7:$GK$318,$EO$2,FALSE))</f>
        <v/>
      </c>
      <c r="EP40" s="90" t="str">
        <f>IF(ISNA(VLOOKUP($B40,'[1]1718  Exp_Rev Access'!$F$7:$GK$318,$EP$2,FALSE)),"",VLOOKUP($B40,'[1]1718  Exp_Rev Access'!$F$7:$GK$318,$EP$2,FALSE))</f>
        <v/>
      </c>
      <c r="EQ40" s="90" t="str">
        <f>IF(ISNA(VLOOKUP($B40,'[1]1718  Exp_Rev Access'!$F$7:$GK$318,$EQ$2,FALSE)),"",VLOOKUP($B40,'[1]1718  Exp_Rev Access'!$F$7:$GK$318,$EQ$2,FALSE))</f>
        <v/>
      </c>
      <c r="ER40" s="90" t="str">
        <f>IF(ISNA(VLOOKUP($B40,'[1]1718  Exp_Rev Access'!$F$7:$GK$318,$ER$2,FALSE)),"",VLOOKUP($B40,'[1]1718  Exp_Rev Access'!$F$7:$GK$318,$ER$2,FALSE))</f>
        <v/>
      </c>
      <c r="ES40" s="90" t="str">
        <f>IF(ISNA(VLOOKUP($B40,'[1]1718  Exp_Rev Access'!$F$7:$GK$318,$ES$2,FALSE)),"",VLOOKUP($B40,'[1]1718  Exp_Rev Access'!$F$7:$GK$318,$ES$2,FALSE))</f>
        <v/>
      </c>
      <c r="ET40" s="90" t="str">
        <f>IF(ISNA(VLOOKUP($B40,'[1]1718  Exp_Rev Access'!$F$7:$GK$318,$ET$2,FALSE)),"",VLOOKUP($B40,'[1]1718  Exp_Rev Access'!$F$7:$GK$318,$ET$2,FALSE))</f>
        <v/>
      </c>
      <c r="EU40" s="90" t="str">
        <f>IF(ISNA(VLOOKUP($B40,'[1]1718  Exp_Rev Access'!$F$7:$GK$318,$EU$2,FALSE)),"",VLOOKUP($B40,'[1]1718  Exp_Rev Access'!$F$7:$GK$318,$EU$2,FALSE))</f>
        <v/>
      </c>
      <c r="EV40" s="90" t="str">
        <f>IF(ISNA(VLOOKUP($B40,'[1]1718  Exp_Rev Access'!$F$7:$GK$318,$EV$2,FALSE)),"",VLOOKUP($B40,'[1]1718  Exp_Rev Access'!$F$7:$GK$318,$EV$2,FALSE))</f>
        <v/>
      </c>
      <c r="EW40" s="90" t="str">
        <f>IF(ISNA(VLOOKUP($B40,'[1]1718  Exp_Rev Access'!$F$7:$GK$318,$EW$2,FALSE)),"",VLOOKUP($B40,'[1]1718  Exp_Rev Access'!$F$7:$GK$318,$EW$2,FALSE))</f>
        <v/>
      </c>
      <c r="EX40" s="90" t="str">
        <f>IF(ISNA(VLOOKUP($B40,'[1]1718  Exp_Rev Access'!$F$7:$GK$318,$EX$2,FALSE)),"",VLOOKUP($B40,'[1]1718  Exp_Rev Access'!$F$7:$GK$318,$EX$2,FALSE))</f>
        <v/>
      </c>
      <c r="EY40" s="90" t="str">
        <f>IF(ISNA(VLOOKUP($B40,'[1]1718  Exp_Rev Access'!$F$7:$GK$318,$EY$2,FALSE)),"",VLOOKUP($B40,'[1]1718  Exp_Rev Access'!$F$7:$GK$318,$EY$2,FALSE))</f>
        <v/>
      </c>
      <c r="EZ40" s="90" t="str">
        <f>IF(ISNA(VLOOKUP($B40,'[1]1718  Exp_Rev Access'!$F$7:$GK$318,$EZ$2,FALSE)),"",VLOOKUP($B40,'[1]1718  Exp_Rev Access'!$F$7:$GK$318,$EZ$2,FALSE))</f>
        <v/>
      </c>
      <c r="FA40" s="90" t="str">
        <f>IF(ISNA(VLOOKUP($B40,'[1]1718  Exp_Rev Access'!$F$7:$GK$318,$FA$2,FALSE)),"",VLOOKUP($B40,'[1]1718  Exp_Rev Access'!$F$7:$GK$318,$FA$2,FALSE))</f>
        <v/>
      </c>
      <c r="FB40" s="90" t="str">
        <f>IF(ISNA(VLOOKUP($B40,'[1]1718  Exp_Rev Access'!$F$7:$GK$318,$FB$2,FALSE)),"",VLOOKUP($B40,'[1]1718  Exp_Rev Access'!$F$7:$GK$318,$FB$2,FALSE))</f>
        <v/>
      </c>
      <c r="FC40" s="90" t="str">
        <f>IF(ISNA(VLOOKUP($B40,'[1]1718  Exp_Rev Access'!$F$7:$GK$318,$FC$2,FALSE)),"",VLOOKUP($B40,'[1]1718  Exp_Rev Access'!$F$7:$GK$318,$FC$2,FALSE))</f>
        <v/>
      </c>
      <c r="FD40" s="90" t="str">
        <f>IF(ISNA(VLOOKUP($B40,'[1]1718  Exp_Rev Access'!$F$7:$GK$318,$FD$2,FALSE)),"",VLOOKUP($B40,'[1]1718  Exp_Rev Access'!$F$7:$GK$318,$FD$2,FALSE))</f>
        <v/>
      </c>
      <c r="FE40" s="90" t="str">
        <f>IF(ISNA(VLOOKUP($B40,'[1]1718  Exp_Rev Access'!$F$7:$GK$318,$FE$2,FALSE)),"",VLOOKUP($B40,'[1]1718  Exp_Rev Access'!$F$7:$GK$318,$FE$2,FALSE))</f>
        <v/>
      </c>
      <c r="FF40" s="90" t="str">
        <f>IF(ISNA(VLOOKUP($B40,'[1]1718  Exp_Rev Access'!$F$7:$GK$318,$FF$2,FALSE)),"",VLOOKUP($B40,'[1]1718  Exp_Rev Access'!$F$7:$GK$318,$FF$2,FALSE))</f>
        <v/>
      </c>
      <c r="FG40" s="90" t="str">
        <f>IF(ISNA(VLOOKUP($B40,'[1]1718  Exp_Rev Access'!$F$7:$GK$318,$FG$2,FALSE)),"",VLOOKUP($B40,'[1]1718  Exp_Rev Access'!$F$7:$GK$318,$FG$2,FALSE))</f>
        <v/>
      </c>
      <c r="FH40" s="90" t="str">
        <f>IF(ISNA(VLOOKUP($B40,'[1]1718  Exp_Rev Access'!$F$7:$GK$318,$FH$2,FALSE)),"",VLOOKUP($B40,'[1]1718  Exp_Rev Access'!$F$7:$GK$318,$FH$2,FALSE))</f>
        <v/>
      </c>
      <c r="FI40" s="90" t="str">
        <f>IF(ISNA(VLOOKUP($B40,'[1]1718  Exp_Rev Access'!$F$7:$GK$318,$FI$2,FALSE)),"",VLOOKUP($B40,'[1]1718  Exp_Rev Access'!$F$7:$GK$318,$FI$2,FALSE))</f>
        <v/>
      </c>
      <c r="FJ40" s="90" t="str">
        <f>IF(ISNA(VLOOKUP($B40,'[1]1718  Exp_Rev Access'!$F$7:$GK$318,$FJ$2,FALSE)),"",VLOOKUP($B40,'[1]1718  Exp_Rev Access'!$F$7:$GK$318,$FJ$2,FALSE))</f>
        <v/>
      </c>
      <c r="FK40" s="90" t="str">
        <f>IF(ISNA(VLOOKUP($B40,'[1]1718  Exp_Rev Access'!$F$7:$GK$318,$FK$2,FALSE)),"",VLOOKUP($B40,'[1]1718  Exp_Rev Access'!$F$7:$GK$318,$FK$2,FALSE))</f>
        <v/>
      </c>
      <c r="FL40" s="90" t="str">
        <f>IF(ISNA(VLOOKUP($B40,'[1]1718  Exp_Rev Access'!$F$7:$GK$318,$FL$2,FALSE)),"",VLOOKUP($B40,'[1]1718  Exp_Rev Access'!$F$7:$GK$318,$FL$2,FALSE))</f>
        <v/>
      </c>
      <c r="FM40" s="90" t="str">
        <f>IF(ISNA(VLOOKUP($B40,'[1]1718  Exp_Rev Access'!$F$7:$GK$318,$FM$2,FALSE)),"",VLOOKUP($B40,'[1]1718  Exp_Rev Access'!$F$7:$GK$318,$FM$2,FALSE))</f>
        <v/>
      </c>
      <c r="FN40" s="90" t="str">
        <f>IF(ISNA(VLOOKUP($B40,'[1]1718  Exp_Rev Access'!$F$7:$GK$318,$FN$2,FALSE)),"",VLOOKUP($B40,'[1]1718  Exp_Rev Access'!$F$7:$GK$318,$FN$2,FALSE))</f>
        <v/>
      </c>
      <c r="FO40" s="90" t="str">
        <f>IF(ISNA(VLOOKUP($B40,'[1]1718  Exp_Rev Access'!$F$7:$GK$318,$FO$2,FALSE)),"",VLOOKUP($B40,'[1]1718  Exp_Rev Access'!$F$7:$GK$318,$FO$2,FALSE))</f>
        <v/>
      </c>
      <c r="FP40" s="90" t="str">
        <f>IF(ISNA(VLOOKUP($B40,'[1]1718  Exp_Rev Access'!$F$7:$GK$318,$FP$2,FALSE)),"",VLOOKUP($B40,'[1]1718  Exp_Rev Access'!$F$7:$GK$318,$FP$2,FALSE))</f>
        <v/>
      </c>
      <c r="FQ40" s="90" t="str">
        <f>IF(ISNA(VLOOKUP($B40,'[1]1718  Exp_Rev Access'!$F$7:$GK$318,$FQ$2,FALSE)),"",VLOOKUP($B40,'[1]1718  Exp_Rev Access'!$F$7:$GK$318,$FQ$2,FALSE))</f>
        <v/>
      </c>
      <c r="FR40" s="90" t="str">
        <f>IF(ISNA(VLOOKUP($B40,'[1]1718  Exp_Rev Access'!$F$7:$GK$318,$FR$2,FALSE)),"",VLOOKUP($B40,'[1]1718  Exp_Rev Access'!$F$7:$GK$318,$FR$2,FALSE))</f>
        <v/>
      </c>
      <c r="FS40" s="77"/>
      <c r="FT40" s="77"/>
      <c r="FU40" s="78"/>
      <c r="FV40" s="95" t="str">
        <f>IF(ISNA(VLOOKUP($B40,'[1]1718  Exp_Rev Access'!$F$7:$GK$318,$FV$2,FALSE)),"",VLOOKUP($B40,'[1]1718  Exp_Rev Access'!$F$7:$GK$318,$FV$2,FALSE))</f>
        <v/>
      </c>
      <c r="FW40" s="95" t="str">
        <f>IF(ISNA(VLOOKUP($B40,'[1]1718  Exp_Rev Access'!$F$7:$GK$318,$FW$2,FALSE)),"",VLOOKUP($B40,'[1]1718  Exp_Rev Access'!$F$7:$GK$318,$FW$2,FALSE))</f>
        <v/>
      </c>
      <c r="FX40" s="95" t="str">
        <f>IF(ISNA(VLOOKUP($B40,'[1]1718  Exp_Rev Access'!$F$7:$GK$318,$FX$2,FALSE)),"",VLOOKUP($B40,'[1]1718  Exp_Rev Access'!$F$7:$GK$318,$FX$2,FALSE))</f>
        <v/>
      </c>
      <c r="FY40" s="95" t="str">
        <f>IF(ISNA(VLOOKUP($B40,'[1]1718  Exp_Rev Access'!$F$7:$GK$318,$FY$2,FALSE)),"",VLOOKUP($B40,'[1]1718  Exp_Rev Access'!$F$7:$GK$318,$FY$2,FALSE))</f>
        <v/>
      </c>
      <c r="FZ40" s="95" t="str">
        <f>IF(ISNA(VLOOKUP($B40,'[1]1718  Exp_Rev Access'!$F$7:$GK$318,$FZ$2,FALSE)),"",VLOOKUP($B40,'[1]1718  Exp_Rev Access'!$F$7:$GK$318,$FZ$2,FALSE))</f>
        <v/>
      </c>
      <c r="GA40" s="95" t="str">
        <f>IF(ISNA(VLOOKUP($B40,'[1]1718  Exp_Rev Access'!$F$7:$GK$318,$GA$2,FALSE)),"",VLOOKUP($B40,'[1]1718  Exp_Rev Access'!$F$7:$GK$318,$GA$2,FALSE))</f>
        <v/>
      </c>
      <c r="GB40" s="95" t="str">
        <f>IF(ISNA(VLOOKUP($B40,'[1]1718  Exp_Rev Access'!$F$7:$GK$318,$GB$2,FALSE)),"",VLOOKUP($B40,'[1]1718  Exp_Rev Access'!$F$7:$GK$318,$GB$2,FALSE))</f>
        <v/>
      </c>
      <c r="GC40" s="95" t="str">
        <f>IF(ISNA(VLOOKUP($B40,'[1]1718  Exp_Rev Access'!$F$7:$GK$318,$GC$2,FALSE)),"",VLOOKUP($B40,'[1]1718  Exp_Rev Access'!$F$7:$GK$318,$GC$2,FALSE))</f>
        <v/>
      </c>
      <c r="GD40" s="95" t="str">
        <f>IF(ISNA(VLOOKUP($B40,'[1]1718  Exp_Rev Access'!$F$7:$GK$318,$GD$2,FALSE)),"",VLOOKUP($B40,'[1]1718  Exp_Rev Access'!$F$7:$GK$318,$GD$2,FALSE))</f>
        <v/>
      </c>
      <c r="GE40" s="95" t="str">
        <f>IF(ISNA(VLOOKUP($B40,'[1]1718  Exp_Rev Access'!$F$7:$GK$318,$GE$2,FALSE)),"",VLOOKUP($B40,'[1]1718  Exp_Rev Access'!$F$7:$GK$318,$GE$2,FALSE))</f>
        <v/>
      </c>
      <c r="GF40" s="95" t="str">
        <f>IF(ISNA(VLOOKUP($B40,'[1]1718  Exp_Rev Access'!$F$7:$GK$318,$GF$2,FALSE)),"",VLOOKUP($B40,'[1]1718  Exp_Rev Access'!$F$7:$GK$318,$GF$2,FALSE))</f>
        <v/>
      </c>
      <c r="GG40" s="95" t="str">
        <f>IF(ISNA(VLOOKUP($B40,'[1]1718  Exp_Rev Access'!$F$7:$GK$318,$GG$2,FALSE)),"",VLOOKUP($B40,'[1]1718  Exp_Rev Access'!$F$7:$GK$318,$GG$2,FALSE))</f>
        <v/>
      </c>
      <c r="GH40" s="95" t="str">
        <f>IF(ISNA(VLOOKUP($B40,'[1]1718  Exp_Rev Access'!$F$7:$GK$318,$GH$2,FALSE)),"",VLOOKUP($B40,'[1]1718  Exp_Rev Access'!$F$7:$GK$318,$GH$2,FALSE))</f>
        <v/>
      </c>
      <c r="GI40" s="95" t="str">
        <f>IF(ISNA(VLOOKUP($B40,'[1]1718  Exp_Rev Access'!$F$7:$GK$318,$GI$2,FALSE)),"",VLOOKUP($B40,'[1]1718  Exp_Rev Access'!$F$7:$GK$318,$GI$2,FALSE))</f>
        <v/>
      </c>
      <c r="GJ40" s="95" t="str">
        <f>IF(ISNA(VLOOKUP($B40,'[1]1718  Exp_Rev Access'!$F$7:$GK$318,$GJ$2,FALSE)),"",VLOOKUP($B40,'[1]1718  Exp_Rev Access'!$F$7:$GK$318,$GJ$2,FALSE))</f>
        <v/>
      </c>
      <c r="GK40" s="95" t="str">
        <f>IF(ISNA(VLOOKUP($B40,'[1]1718  Exp_Rev Access'!$F$7:$GK$318,$GK$2,FALSE)),"",VLOOKUP($B40,'[1]1718  Exp_Rev Access'!$F$7:$GK$318,$GK$2,FALSE))</f>
        <v/>
      </c>
      <c r="GL40" s="95" t="str">
        <f>IF(ISNA(VLOOKUP($B40,'[1]1718  Exp_Rev Access'!$F$7:$GK$318,$GL$2,FALSE)),"",VLOOKUP($B40,'[1]1718  Exp_Rev Access'!$F$7:$GK$318,$GL$2,FALSE))</f>
        <v/>
      </c>
      <c r="GM40" s="95" t="str">
        <f>IF(ISNA(VLOOKUP($B40,'[1]1718  Exp_Rev Access'!$F$7:$GK$318,$GM$2,FALSE)),"",VLOOKUP($B40,'[1]1718  Exp_Rev Access'!$F$7:$GK$318,$GM$2,FALSE))</f>
        <v/>
      </c>
      <c r="GN40" s="95" t="str">
        <f>IF(ISNA(VLOOKUP($B40,'[1]1718  Exp_Rev Access'!$F$7:$GK$318,$GN$2,FALSE)),"",VLOOKUP($B40,'[1]1718  Exp_Rev Access'!$F$7:$GK$318,$GN$2,FALSE))</f>
        <v/>
      </c>
      <c r="GO40" s="95" t="str">
        <f>IF(ISNA(VLOOKUP($B40,'[1]1718  Exp_Rev Access'!$F$7:$GK$318,$GO$2,FALSE)),"",VLOOKUP($B40,'[1]1718  Exp_Rev Access'!$F$7:$GK$318,$GO$2,FALSE))</f>
        <v/>
      </c>
      <c r="GP40" s="95" t="str">
        <f>IF(ISNA(VLOOKUP($B40,'[1]1718  Exp_Rev Access'!$F$7:$GK$318,$GP$2,FALSE)),"",VLOOKUP($B40,'[1]1718  Exp_Rev Access'!$F$7:$GK$318,$GP$2,FALSE))</f>
        <v/>
      </c>
      <c r="GQ40" s="95" t="str">
        <f>IF(ISNA(VLOOKUP($B40,'[1]1718  Exp_Rev Access'!$F$7:$GK$318,$GQ$2,FALSE)),"",VLOOKUP($B40,'[1]1718  Exp_Rev Access'!$F$7:$GK$318,$GQ$2,FALSE))</f>
        <v/>
      </c>
      <c r="GR40" s="95" t="str">
        <f>IF(ISNA(VLOOKUP($B40,'[1]1718  Exp_Rev Access'!$F$7:$GK$318,$GR$2,FALSE)),"",VLOOKUP($B40,'[1]1718  Exp_Rev Access'!$F$7:$GK$318,$GR$2,FALSE))</f>
        <v/>
      </c>
      <c r="GS40" s="95" t="str">
        <f>IF(ISNA(VLOOKUP($B40,'[1]1718  Exp_Rev Access'!$F$7:$GK$318,$GS$2,FALSE)),"",VLOOKUP($B40,'[1]1718  Exp_Rev Access'!$F$7:$GK$318,$GS$2,FALSE))</f>
        <v/>
      </c>
      <c r="GT40" s="95" t="str">
        <f>IF(ISNA(VLOOKUP($B40,'[1]1718  Exp_Rev Access'!$F$7:$GK$318,$GT$2,FALSE)),"",VLOOKUP($B40,'[1]1718  Exp_Rev Access'!$F$7:$GK$318,$GT$2,FALSE))</f>
        <v/>
      </c>
      <c r="GU40" s="77"/>
      <c r="GV40" s="77"/>
      <c r="GW40" s="96"/>
    </row>
    <row r="41" spans="1:222" x14ac:dyDescent="0.3">
      <c r="A41" s="73"/>
      <c r="B41" s="88" t="s">
        <v>220</v>
      </c>
      <c r="C41" s="89" t="s">
        <v>221</v>
      </c>
      <c r="D41" s="75">
        <f>IF(ISNA(VLOOKUP($B41,'[1]1718 enrollment_Rev_Exp by size'!$A$7:H382,3,FALSE)),"",VLOOKUP($B41,'[1]1718 enrollment_Rev_Exp by size'!$A$7:$G$363,3,FALSE))</f>
        <v>3811.2099999999996</v>
      </c>
      <c r="E41" s="76">
        <f>IF(ISNA(VLOOKUP($B41,'[1]1718 enrollment_Rev_Exp by size'!$A$7:I382,5,FALSE)),"",VLOOKUP($B41,'[1]1718 enrollment_Rev_Exp by size'!$A$7:$G$350,5,FALSE))</f>
        <v>49729696.299999997</v>
      </c>
      <c r="F41" s="70">
        <f t="shared" ref="F41:F46" si="124">N41+AM41+AU41+BV41+CE41+FS41+GU41</f>
        <v>49729696.300000004</v>
      </c>
      <c r="G41" s="70">
        <f t="shared" ref="G41:G47" si="125">F41-E41</f>
        <v>0</v>
      </c>
      <c r="H41" s="90">
        <f>IF(ISNA(VLOOKUP($B41,'[1]1718  Exp_Rev Access'!$F$7:$GK$318,3,FALSE)),"",VLOOKUP($B41,'[1]1718  Exp_Rev Access'!$F$7:$GK$318,3,FALSE))</f>
        <v>8899662.4900000002</v>
      </c>
      <c r="I41" s="90">
        <f>IF(ISNA(VLOOKUP($B41,'[1]1718  Exp_Rev Access'!$F$7:$GK$318,4,FALSE)),"",VLOOKUP($B41,'[1]1718  Exp_Rev Access'!$F$7:$GK$318,4,FALSE))</f>
        <v>85.6</v>
      </c>
      <c r="J41" s="90">
        <f>IF(ISNA(VLOOKUP($B41,'[1]1718  Exp_Rev Access'!$F$7:$GK$318,5,FALSE)),"",VLOOKUP($B41,'[1]1718  Exp_Rev Access'!$F$7:$GK$318,5,FALSE))</f>
        <v>755.71</v>
      </c>
      <c r="K41" s="90">
        <f>IF(ISNA(VLOOKUP($B41,'[1]1718  Exp_Rev Access'!$F$7:$GK$318,6,FALSE)),"-",VLOOKUP($B41,'[1]1718  Exp_Rev Access'!$F$7:$GK$318,6,FALSE))</f>
        <v>17370.740000000002</v>
      </c>
      <c r="L41" s="90">
        <f>IF(ISNA(VLOOKUP($B41,'[1]1718  Exp_Rev Access'!$F$7:$GK$318,7,FALSE)),"",VLOOKUP($B41,'[1]1718  Exp_Rev Access'!$F$7:$GK$318,7,FALSE))</f>
        <v>0</v>
      </c>
      <c r="M41" s="90">
        <f>IF(ISNA(VLOOKUP($B41,'[1]1718  Exp_Rev Access'!$F$7:$GK$318,8,FALSE)),"",VLOOKUP($B41,'[1]1718  Exp_Rev Access'!$F$7:$GK$318,8,FALSE))</f>
        <v>0</v>
      </c>
      <c r="N41" s="56">
        <f t="shared" ref="N41:N47" si="126">SUM(H41:M41)</f>
        <v>8917874.540000001</v>
      </c>
      <c r="O41" s="91">
        <f t="shared" ref="O41:O47" si="127">N41/E41</f>
        <v>0.1793269455377712</v>
      </c>
      <c r="P41" s="56">
        <f t="shared" ref="P41:P47" si="128">N41/D41</f>
        <v>2339.9063656948847</v>
      </c>
      <c r="Q41" s="90">
        <f>IF(ISNA(VLOOKUP($B41,'[1]1718  Exp_Rev Access'!$F$7:$GK$318,10,FALSE)),"",VLOOKUP($B41,'[1]1718  Exp_Rev Access'!$F$7:$GK$318,10,FALSE))</f>
        <v>83199.490000000005</v>
      </c>
      <c r="R41" s="90">
        <f>IF(ISNA(VLOOKUP($B41,'[1]1718  Exp_Rev Access'!$F$7:$GK$318,11,FALSE)),"",VLOOKUP($B41,'[1]1718  Exp_Rev Access'!$F$7:$GK$318,11,FALSE))</f>
        <v>0</v>
      </c>
      <c r="S41" s="90">
        <f>IF(ISNA(VLOOKUP($B41,'[1]1718  Exp_Rev Access'!$F$7:$GK$318,12,FALSE)),"",VLOOKUP($B41,'[1]1718  Exp_Rev Access'!$F$7:$GK$318,12,FALSE))</f>
        <v>0</v>
      </c>
      <c r="T41" s="90">
        <f>IF(ISNA(VLOOKUP($B41,'[1]1718  Exp_Rev Access'!$F$7:$GK$318,13,FALSE)),"",VLOOKUP($B41,'[1]1718  Exp_Rev Access'!$F$7:$GK$318,13,FALSE))</f>
        <v>0</v>
      </c>
      <c r="U41" s="90">
        <f>IF(ISNA(VLOOKUP($B41,'[1]1718  Exp_Rev Access'!$F$7:$GK$318,14,FALSE)),"",VLOOKUP($B41,'[1]1718  Exp_Rev Access'!$F$7:$GK$318,14,FALSE))</f>
        <v>0</v>
      </c>
      <c r="V41" s="90">
        <f>IF(ISNA(VLOOKUP($B41,'[1]1718  Exp_Rev Access'!$F$7:$GK$318,15,FALSE)),"",VLOOKUP($B41,'[1]1718  Exp_Rev Access'!$F$7:$GK$318,15,FALSE))</f>
        <v>0</v>
      </c>
      <c r="W41" s="90">
        <f>IF(ISNA(VLOOKUP($B41,'[1]1718  Exp_Rev Access'!$F$7:$GK$318,16,FALSE)),"",VLOOKUP($B41,'[1]1718  Exp_Rev Access'!$F$7:$GK$318,16,FALSE))</f>
        <v>0</v>
      </c>
      <c r="X41" s="90">
        <f>IF(ISNA(VLOOKUP($B41,'[1]1718  Exp_Rev Access'!$F$7:$GK$318,17,FALSE)),"",VLOOKUP($B41,'[1]1718  Exp_Rev Access'!$F$7:$GK$318,17,FALSE))</f>
        <v>0</v>
      </c>
      <c r="Y41" s="90">
        <f>IF(ISNA(VLOOKUP($B41,'[1]1718  Exp_Rev Access'!$F$7:$GK$318,18,FALSE)),"",VLOOKUP($B41,'[1]1718  Exp_Rev Access'!$F$7:$GK$318,18,FALSE))</f>
        <v>13676.48</v>
      </c>
      <c r="Z41" s="90">
        <f>IF(ISNA(VLOOKUP($B41,'[1]1718  Exp_Rev Access'!$F$7:$GK$318,19,FALSE)),"",VLOOKUP($B41,'[1]1718  Exp_Rev Access'!$F$7:$GK$318,19,FALSE))</f>
        <v>0</v>
      </c>
      <c r="AA41" s="90">
        <f>IF(ISNA(VLOOKUP($B41,'[1]1718  Exp_Rev Access'!$F$7:$GK$318,20,FALSE)),"",VLOOKUP($B41,'[1]1718  Exp_Rev Access'!$F$7:$GK$318,20,FALSE))</f>
        <v>0</v>
      </c>
      <c r="AB41" s="90">
        <f>IF(ISNA(VLOOKUP($B41,'[1]1718  Exp_Rev Access'!$F$7:$GK$318,21,FALSE)),"",VLOOKUP($B41,'[1]1718  Exp_Rev Access'!$F$7:$GK$318,21,FALSE))</f>
        <v>0</v>
      </c>
      <c r="AC41" s="90">
        <f>IF(ISNA(VLOOKUP($B41,'[1]1718  Exp_Rev Access'!$F$7:$GK$318,22,FALSE)),"",VLOOKUP($B41,'[1]1718  Exp_Rev Access'!$F$7:$GK$318,22,FALSE))</f>
        <v>4600.8</v>
      </c>
      <c r="AD41" s="90">
        <f>IF(ISNA(VLOOKUP($B41,'[1]1718  Exp_Rev Access'!$F$7:$GK$318,23,FALSE)),"",VLOOKUP($B41,'[1]1718  Exp_Rev Access'!$F$7:$GK$318,23,FALSE))</f>
        <v>290598.2</v>
      </c>
      <c r="AE41" s="90">
        <f>IF(ISNA(VLOOKUP($B41,'[1]1718  Exp_Rev Access'!$F$7:$GK$318,24,FALSE)),"",VLOOKUP($B41,'[1]1718  Exp_Rev Access'!$F$7:$GK$318,24,FALSE))</f>
        <v>91109.69</v>
      </c>
      <c r="AF41" s="90">
        <f>IF(ISNA(VLOOKUP($B41,'[1]1718  Exp_Rev Access'!$F$7:$GK$318,25,FALSE)),"",VLOOKUP($B41,'[1]1718  Exp_Rev Access'!$F$7:$GK$318,25,FALSE))</f>
        <v>0</v>
      </c>
      <c r="AG41" s="90">
        <f>IF(ISNA(VLOOKUP($B41,'[1]1718  Exp_Rev Access'!$F$7:$GK$318,26,FALSE)),"",VLOOKUP($B41,'[1]1718  Exp_Rev Access'!$F$7:$GK$318,26,FALSE))</f>
        <v>201274.21</v>
      </c>
      <c r="AH41" s="90">
        <f>IF(ISNA(VLOOKUP($B41,'[1]1718  Exp_Rev Access'!$F$7:$GK$318,27,FALSE)),"",VLOOKUP($B41,'[1]1718  Exp_Rev Access'!$F$7:$GK$318,27,FALSE))</f>
        <v>1320.67</v>
      </c>
      <c r="AI41" s="90">
        <f>IF(ISNA(VLOOKUP($B41,'[1]1718  Exp_Rev Access'!$F$7:$GK$318,28,FALSE)),"",VLOOKUP($B41,'[1]1718  Exp_Rev Access'!$F$7:$GK$318,28,FALSE))</f>
        <v>22437.69</v>
      </c>
      <c r="AJ41" s="90">
        <f>IF(ISNA(VLOOKUP($B41,'[1]1718  Exp_Rev Access'!$F$7:$GK$318,29,FALSE)),"",VLOOKUP($B41,'[1]1718  Exp_Rev Access'!$F$7:$GK$318,29,FALSE))</f>
        <v>7270.66</v>
      </c>
      <c r="AK41" s="90">
        <f>IF(ISNA(VLOOKUP($B41,'[1]1718  Exp_Rev Access'!$F$7:$GK$318,30,FALSE)),"",VLOOKUP($B41,'[1]1718  Exp_Rev Access'!$F$7:$GK$318,30,FALSE))</f>
        <v>46352.65</v>
      </c>
      <c r="AL41" s="90">
        <f>IF(ISNA(VLOOKUP($B41,'[1]1718  Exp_Rev Access'!$F$7:$GK$318,31,FALSE)),"",VLOOKUP($B41,'[1]1718  Exp_Rev Access'!$F$7:$GK$318,31,FALSE))</f>
        <v>107267.51</v>
      </c>
      <c r="AM41" s="56">
        <f t="shared" ref="AM41:AM47" si="129">SUM(Q41:AL41)</f>
        <v>869108.05</v>
      </c>
      <c r="AN41" s="92">
        <f t="shared" ref="AN41:AN47" si="130">AM41/E41</f>
        <v>1.7476641014596346E-2</v>
      </c>
      <c r="AO41" s="71">
        <f t="shared" ref="AO41:AO47" si="131">AM41/D41</f>
        <v>228.03992695233276</v>
      </c>
      <c r="AP41" s="90">
        <f>IF(ISNA(VLOOKUP($B41,'[1]1718  Exp_Rev Access'!$F$7:$GK$318,33,FALSE)),"",VLOOKUP($B41,'[1]1718  Exp_Rev Access'!$F$7:$GK$318,33,FALSE))</f>
        <v>25640799.120000001</v>
      </c>
      <c r="AQ41" s="90">
        <f>IF(ISNA(VLOOKUP($B41,'[1]1718  Exp_Rev Access'!$F$7:$GK$318,34,FALSE)),"",VLOOKUP($B41,'[1]1718  Exp_Rev Access'!$F$7:$GK$318,34,FALSE))</f>
        <v>937011.84</v>
      </c>
      <c r="AR41" s="90">
        <f>IF(ISNA(VLOOKUP($B41,'[1]1718  Exp_Rev Access'!$F$7:$GK$318,35,FALSE)),"",VLOOKUP($B41,'[1]1718  Exp_Rev Access'!$F$7:$GK$318,35,FALSE))</f>
        <v>1452835.6</v>
      </c>
      <c r="AS41" s="90">
        <f>IF(ISNA(VLOOKUP($B41,'[1]1718  Exp_Rev Access'!$F$7:$GK$318,36,FALSE)),"",VLOOKUP($B41,'[1]1718  Exp_Rev Access'!$F$7:$GK$318,36,FALSE))</f>
        <v>131725.25</v>
      </c>
      <c r="AT41" s="90">
        <f>IF(ISNA(VLOOKUP($B41,'[1]1718  Exp_Rev Access'!$F$7:$GK$318,37,FALSE)),"",VLOOKUP($B41,'[1]1718  Exp_Rev Access'!$F$7:$GK$318,37,FALSE))</f>
        <v>0</v>
      </c>
      <c r="AU41" s="56">
        <f t="shared" ref="AU41:AU47" si="132">SUM(AP41:AT41)</f>
        <v>28162371.810000002</v>
      </c>
      <c r="AV41" s="93">
        <f t="shared" ref="AV41:AV47" si="133">AU41/E41</f>
        <v>0.56630894425952893</v>
      </c>
      <c r="AW41" s="56">
        <f t="shared" ref="AW41:AW47" si="134">AU41/D41</f>
        <v>7389.3518882454664</v>
      </c>
      <c r="AX41" s="90">
        <f>IF(ISNA(VLOOKUP($B41,'[1]1718  Exp_Rev Access'!$F$7:$GK$318,39,FALSE)),"",VLOOKUP($B41,'[1]1718  Exp_Rev Access'!$F$7:$GK$318,39,FALSE))</f>
        <v>141.32</v>
      </c>
      <c r="AY41" s="90">
        <f>IF(ISNA(VLOOKUP($B41,'[1]1718  Exp_Rev Access'!$F$7:$GK$318,40,FALSE)),"",VLOOKUP($B41,'[1]1718  Exp_Rev Access'!$F$7:$GK$318,40,FALSE))</f>
        <v>3821942.48</v>
      </c>
      <c r="AZ41" s="90">
        <f>IF(ISNA(VLOOKUP($B41,'[1]1718  Exp_Rev Access'!$F$7:$GK$318,41,FALSE)),"",VLOOKUP($B41,'[1]1718  Exp_Rev Access'!$F$7:$GK$318,41,FALSE))</f>
        <v>193658.2</v>
      </c>
      <c r="BA41" s="90">
        <f>IF(ISNA(VLOOKUP($B41,'[1]1718  Exp_Rev Access'!$F$7:$GK$318,42,FALSE)),"",VLOOKUP($B41,'[1]1718  Exp_Rev Access'!$F$7:$GK$318,42,FALSE))</f>
        <v>0</v>
      </c>
      <c r="BB41" s="90">
        <f>IF(ISNA(VLOOKUP($B41,'[1]1718  Exp_Rev Access'!$F$7:$GK$318,43,FALSE)),"",VLOOKUP($B41,'[1]1718  Exp_Rev Access'!$F$7:$GK$318,43,FALSE))</f>
        <v>0</v>
      </c>
      <c r="BC41" s="90">
        <f>IF(ISNA(VLOOKUP($B41,'[1]1718  Exp_Rev Access'!$F$7:$GK$318,44,FALSE)),"",VLOOKUP($B41,'[1]1718  Exp_Rev Access'!$F$7:$GK$318,44,FALSE))</f>
        <v>1539345.14</v>
      </c>
      <c r="BD41" s="90">
        <f>IF(ISNA(VLOOKUP($B41,'[1]1718  Exp_Rev Access'!$F$7:$GK$318,45,FALSE)),"",VLOOKUP($B41,'[1]1718  Exp_Rev Access'!$F$7:$GK$318,45,FALSE))</f>
        <v>0</v>
      </c>
      <c r="BE41" s="90">
        <f>IF(ISNA(VLOOKUP($B41,'[1]1718  Exp_Rev Access'!$F$7:$GK$318,46,FALSE)),"",VLOOKUP($B41,'[1]1718  Exp_Rev Access'!$F$7:$GK$318,46,FALSE))</f>
        <v>143403.04</v>
      </c>
      <c r="BF41" s="90">
        <f>IF(ISNA(VLOOKUP($B41,'[1]1718  Exp_Rev Access'!$F$7:$GK$318,47,FALSE)),"",VLOOKUP($B41,'[1]1718  Exp_Rev Access'!$F$7:$GK$318,47,FALSE))</f>
        <v>0</v>
      </c>
      <c r="BG41" s="90">
        <f>IF(ISNA(VLOOKUP($B41,'[1]1718  Exp_Rev Access'!$F$7:$GK$318,48,FALSE)),"",VLOOKUP($B41,'[1]1718  Exp_Rev Access'!$F$7:$GK$318,48,FALSE))</f>
        <v>65707.509999999995</v>
      </c>
      <c r="BH41" s="90">
        <f>IF(ISNA(VLOOKUP($B41,'[1]1718  Exp_Rev Access'!$F$7:$GK$318,49,FALSE)),"",VLOOKUP($B41,'[1]1718  Exp_Rev Access'!$F$7:$GK$318,49,FALSE))</f>
        <v>86976.49</v>
      </c>
      <c r="BI41" s="90">
        <f>IF(ISNA(VLOOKUP($B41,'[1]1718  Exp_Rev Access'!$F$7:$GK$318,50,FALSE)),"",VLOOKUP($B41,'[1]1718  Exp_Rev Access'!$F$7:$GK$318,50,FALSE))</f>
        <v>0</v>
      </c>
      <c r="BJ41" s="90">
        <f>IF(ISNA(VLOOKUP($B41,'[1]1718  Exp_Rev Access'!$F$7:$GK$318,51,FALSE)),"",VLOOKUP($B41,'[1]1718  Exp_Rev Access'!$F$7:$GK$318,51,FALSE))</f>
        <v>45403.08</v>
      </c>
      <c r="BK41" s="90">
        <f>IF(ISNA(VLOOKUP($B41,'[1]1718  Exp_Rev Access'!$F$7:$GK$318,52,FALSE)),"",VLOOKUP($B41,'[1]1718  Exp_Rev Access'!$F$7:$GK$318,52,FALSE))</f>
        <v>1444303.05</v>
      </c>
      <c r="BL41" s="90">
        <f>IF(ISNA(VLOOKUP($B41,'[1]1718  Exp_Rev Access'!$F$7:$GK$318,53,FALSE)),"",VLOOKUP($B41,'[1]1718  Exp_Rev Access'!$F$7:$GK$318,53,FALSE))</f>
        <v>33785.74</v>
      </c>
      <c r="BM41" s="90">
        <f>IF(ISNA(VLOOKUP($B41,'[1]1718  Exp_Rev Access'!$F$7:$GK$318,54,FALSE)),"",VLOOKUP($B41,'[1]1718  Exp_Rev Access'!$F$7:$GK$318,54,FALSE))</f>
        <v>0</v>
      </c>
      <c r="BN41" s="90">
        <f>IF(ISNA(VLOOKUP($B41,'[1]1718  Exp_Rev Access'!$F$7:$GK$318,55,FALSE)),"",VLOOKUP($B41,'[1]1718  Exp_Rev Access'!$F$7:$GK$318,55,FALSE))</f>
        <v>0</v>
      </c>
      <c r="BO41" s="90">
        <f>IF(ISNA(VLOOKUP($B41,'[1]1718  Exp_Rev Access'!$F$7:$GK$318,56,FALSE)),"",VLOOKUP($B41,'[1]1718  Exp_Rev Access'!$F$7:$GK$318,56,FALSE))</f>
        <v>0</v>
      </c>
      <c r="BP41" s="90">
        <f>IF(ISNA(VLOOKUP($B41,'[1]1718  Exp_Rev Access'!$F$7:$GK$318,57,FALSE)),"",VLOOKUP($B41,'[1]1718  Exp_Rev Access'!$F$7:$GK$318,57,FALSE))</f>
        <v>0</v>
      </c>
      <c r="BQ41" s="90">
        <f>IF(ISNA(VLOOKUP($B41,'[1]1718  Exp_Rev Access'!$F$7:$GK$318,58,FALSE)),"",VLOOKUP($B41,'[1]1718  Exp_Rev Access'!$F$7:$GK$318,58,FALSE))</f>
        <v>0</v>
      </c>
      <c r="BR41" s="90">
        <f>IF(ISNA(VLOOKUP($B41,'[1]1718  Exp_Rev Access'!$F$7:$GK$318,59,FALSE)),"",VLOOKUP($B41,'[1]1718  Exp_Rev Access'!$F$7:$GK$318,59,FALSE))</f>
        <v>0</v>
      </c>
      <c r="BS41" s="90">
        <f>IF(ISNA(VLOOKUP($B41,'[1]1718  Exp_Rev Access'!$F$7:$GK$318,60,FALSE)),"",VLOOKUP($B41,'[1]1718  Exp_Rev Access'!$F$7:$GK$318,60,FALSE))</f>
        <v>0</v>
      </c>
      <c r="BT41" s="90">
        <f>IF(ISNA(VLOOKUP($B41,'[1]1718  Exp_Rev Access'!$F$7:$GK$318,61,FALSE)),"",VLOOKUP($B41,'[1]1718  Exp_Rev Access'!$F$7:$GK$318,61,FALSE))</f>
        <v>0</v>
      </c>
      <c r="BU41" s="90">
        <f>IF(ISNA(VLOOKUP($B41,'[1]1718  Exp_Rev Access'!$F$7:$GK$318,62,FALSE)),"",VLOOKUP($B41,'[1]1718  Exp_Rev Access'!$F$7:$GK$318,62,FALSE))</f>
        <v>0</v>
      </c>
      <c r="BV41" s="56">
        <f t="shared" si="35"/>
        <v>7374666.0499999998</v>
      </c>
      <c r="BW41" s="92">
        <f t="shared" ref="BW41:BW47" si="135">BV41/E41</f>
        <v>0.14829501482396948</v>
      </c>
      <c r="BX41" s="71">
        <f t="shared" ref="BX41:BX47" si="136">BV41/D41</f>
        <v>1934.9933616882829</v>
      </c>
      <c r="BY41" s="90">
        <f>IF(ISNA(VLOOKUP($B41,'[1]1718  Exp_Rev Access'!$F$7:$GK$318,64,FALSE)),"",VLOOKUP($B41,'[1]1718  Exp_Rev Access'!$F$7:$GK$318,64,FALSE))</f>
        <v>0</v>
      </c>
      <c r="BZ41" s="90">
        <f>IF(ISNA(VLOOKUP($B41,'[1]1718  Exp_Rev Access'!$F$7:$GK$318,65,FALSE)),"",VLOOKUP($B41,'[1]1718  Exp_Rev Access'!$F$7:$GK$318,65,FALSE))</f>
        <v>76254.080000000002</v>
      </c>
      <c r="CA41" s="90">
        <f>IF(ISNA(VLOOKUP($B41,'[1]1718  Exp_Rev Access'!$F$7:$GK$318,66,FALSE)),"",VLOOKUP($B41,'[1]1718  Exp_Rev Access'!$F$7:$GK$318,66,FALSE))</f>
        <v>17021.09</v>
      </c>
      <c r="CB41" s="90">
        <f>IF(ISNA(VLOOKUP($B41,'[1]1718  Exp_Rev Access'!$F$7:$GK$318,67,FALSE)),"",VLOOKUP($B41,'[1]1718  Exp_Rev Access'!$F$7:$GK$318,67,FALSE))</f>
        <v>0</v>
      </c>
      <c r="CC41" s="90">
        <f>IF(ISNA(VLOOKUP($B41,'[1]1718  Exp_Rev Access'!$F$7:$GK$318,68,FALSE)),"",VLOOKUP($B41,'[1]1718  Exp_Rev Access'!$F$7:$GK$318,68,FALSE))</f>
        <v>183702.37</v>
      </c>
      <c r="CD41" s="90">
        <f>IF(ISNA(VLOOKUP($B41,'[1]1718  Exp_Rev Access'!$F$7:$GK$318,69,FALSE)),"",VLOOKUP($B41,'[1]1718  Exp_Rev Access'!$F$7:$GK$318,69,FALSE))</f>
        <v>0</v>
      </c>
      <c r="CE41" s="56">
        <f t="shared" si="36"/>
        <v>276977.53999999998</v>
      </c>
      <c r="CF41" s="92">
        <f t="shared" si="25"/>
        <v>5.5696607984312184E-3</v>
      </c>
      <c r="CG41" s="78">
        <f t="shared" si="46"/>
        <v>72.674436727443521</v>
      </c>
      <c r="CH41" s="90">
        <f>IF(ISNA(VLOOKUP($B41,'[1]1718  Exp_Rev Access'!$F$7:$GK$318,$CH$2,FALSE)),"",VLOOKUP($B41,'[1]1718  Exp_Rev Access'!$F$7:$GK$318,$CH$2,FALSE))</f>
        <v>0</v>
      </c>
      <c r="CI41" s="90">
        <f>IF(ISNA(VLOOKUP($B41,'[1]1718  Exp_Rev Access'!$F$7:$GK$318,$CI$2,FALSE)),"",VLOOKUP($B41,'[1]1718  Exp_Rev Access'!$F$7:$GK$318,$CI$2,FALSE))</f>
        <v>0</v>
      </c>
      <c r="CJ41" s="90">
        <f>IF(ISNA(VLOOKUP($B41,'[1]1718  Exp_Rev Access'!$F$7:$GK$318,$CJ$2,FALSE)),"",VLOOKUP($B41,'[1]1718  Exp_Rev Access'!$F$7:$GK$318,$CJ$2,FALSE))</f>
        <v>0</v>
      </c>
      <c r="CK41" s="90">
        <f>IF(ISNA(VLOOKUP($B41,'[1]1718  Exp_Rev Access'!$F$7:$GK$318,$CK$2,FALSE)),"",VLOOKUP($B41,'[1]1718  Exp_Rev Access'!$F$7:$GK$318,$CK$2,FALSE))</f>
        <v>0</v>
      </c>
      <c r="CL41" s="90">
        <f>IF(ISNA(VLOOKUP($B41,'[1]1718  Exp_Rev Access'!$F$7:$GK$318,$CL$2,FALSE)),"",VLOOKUP($B41,'[1]1718  Exp_Rev Access'!$F$7:$GK$318,$CL$2,FALSE))</f>
        <v>0</v>
      </c>
      <c r="CM41" s="90">
        <f>IF(ISNA(VLOOKUP($B41,'[1]1718  Exp_Rev Access'!$F$7:$GK$318,$CM$2,FALSE)),"",VLOOKUP($B41,'[1]1718  Exp_Rev Access'!$F$7:$GK$318,$CM$2,FALSE))</f>
        <v>0</v>
      </c>
      <c r="CN41" s="90">
        <f>IF(ISNA(VLOOKUP($B41,'[1]1718  Exp_Rev Access'!$F$7:$GK$318,$CN$2,FALSE)),"",VLOOKUP($B41,'[1]1718  Exp_Rev Access'!$F$7:$GK$318,$CN$2,FALSE))</f>
        <v>0</v>
      </c>
      <c r="CO41" s="90">
        <f>IF(ISNA(VLOOKUP($B41,'[1]1718  Exp_Rev Access'!$F$7:$GK$318,$CO$2,FALSE)),"",VLOOKUP($B41,'[1]1718  Exp_Rev Access'!$F$7:$GK$318,$CO$2,FALSE))</f>
        <v>0</v>
      </c>
      <c r="CP41" s="90">
        <f>IF(ISNA(VLOOKUP($B41,'[1]1718  Exp_Rev Access'!$F$7:$GK$318,$CP$2,FALSE)),"",VLOOKUP($B41,'[1]1718  Exp_Rev Access'!$F$7:$GK$318,$CP$2,FALSE))</f>
        <v>0</v>
      </c>
      <c r="CQ41" s="90">
        <f>IF(ISNA(VLOOKUP($B41,'[1]1718  Exp_Rev Access'!$F$7:$GK$318,$CQ$2,FALSE)),"",VLOOKUP($B41,'[1]1718  Exp_Rev Access'!$F$7:$GK$318,$CQ$2,FALSE))</f>
        <v>920709.28</v>
      </c>
      <c r="CR41" s="90">
        <f>IF(ISNA(VLOOKUP($B41,'[1]1718  Exp_Rev Access'!$F$7:$GK$318,$CR$2,FALSE)),"",VLOOKUP($B41,'[1]1718  Exp_Rev Access'!$F$7:$GK$318,$CR$2,FALSE))</f>
        <v>0</v>
      </c>
      <c r="CS41" s="90">
        <f>IF(ISNA(VLOOKUP($B41,'[1]1718  Exp_Rev Access'!$F$7:$GK$318,$CS$2,FALSE)),"",VLOOKUP($B41,'[1]1718  Exp_Rev Access'!$F$7:$GK$318,$CS$2,FALSE))</f>
        <v>26842</v>
      </c>
      <c r="CT41" s="90">
        <f>IF(ISNA(VLOOKUP($B41,'[1]1718  Exp_Rev Access'!$F$7:$GK$318,$CT$2,FALSE)),"",VLOOKUP($B41,'[1]1718  Exp_Rev Access'!$F$7:$GK$318,$CT$2,FALSE))</f>
        <v>114.02</v>
      </c>
      <c r="CU41" s="90">
        <f>IF(ISNA(VLOOKUP($B41,'[1]1718  Exp_Rev Access'!$F$7:$GK$318,$CU$2,FALSE)),"",VLOOKUP($B41,'[1]1718  Exp_Rev Access'!$F$7:$GK$318,$CU$2,FALSE))</f>
        <v>1150870.94</v>
      </c>
      <c r="CV41" s="90">
        <f>IF(ISNA(VLOOKUP($B41,'[1]1718  Exp_Rev Access'!$F$7:$GK$318,$CV$2,FALSE)),"",VLOOKUP($B41,'[1]1718  Exp_Rev Access'!$F$7:$GK$318,$CV$2,FALSE))</f>
        <v>248194.95</v>
      </c>
      <c r="CW41" s="90">
        <f>IF(ISNA(VLOOKUP($B41,'[1]1718  Exp_Rev Access'!$F$7:$GK$318,$CW$2,FALSE)),"",VLOOKUP($B41,'[1]1718  Exp_Rev Access'!$F$7:$GK$318,$CW$2,FALSE))</f>
        <v>0</v>
      </c>
      <c r="CX41" s="90">
        <f>IF(ISNA(VLOOKUP($B41,'[1]1718  Exp_Rev Access'!$F$7:$GK$318,$CX$2,FALSE)),"",VLOOKUP($B41,'[1]1718  Exp_Rev Access'!$F$7:$GK$318,$CX$2,FALSE))</f>
        <v>0</v>
      </c>
      <c r="CY41" s="90">
        <f>IF(ISNA(VLOOKUP($B41,'[1]1718  Exp_Rev Access'!$F$7:$GK$318,$CY$2,FALSE)),"",VLOOKUP($B41,'[1]1718  Exp_Rev Access'!$F$7:$GK$318,$CY$2,FALSE))</f>
        <v>0</v>
      </c>
      <c r="CZ41" s="90">
        <f>IF(ISNA(VLOOKUP($B41,'[1]1718  Exp_Rev Access'!$F$7:$GK$318,$CZ$2,FALSE)),"",VLOOKUP($B41,'[1]1718  Exp_Rev Access'!$F$7:$GK$318,$CZ$2,FALSE))</f>
        <v>0</v>
      </c>
      <c r="DA41" s="90">
        <f>IF(ISNA(VLOOKUP($B41,'[1]1718  Exp_Rev Access'!$F$7:$GK$318,$DA$2,FALSE)),"",VLOOKUP($B41,'[1]1718  Exp_Rev Access'!$F$7:$GK$318,$DA$2,FALSE))</f>
        <v>0</v>
      </c>
      <c r="DB41" s="90">
        <f>IF(ISNA(VLOOKUP($B41,'[1]1718  Exp_Rev Access'!$F$7:$GK$318,$DB$2,FALSE)),"",VLOOKUP($B41,'[1]1718  Exp_Rev Access'!$F$7:$GK$318,$DB$2,FALSE))</f>
        <v>0</v>
      </c>
      <c r="DC41" s="90">
        <f>IF(ISNA(VLOOKUP($B41,'[1]1718  Exp_Rev Access'!$F$7:$GK$318,$DC$2,FALSE)),"",VLOOKUP($B41,'[1]1718  Exp_Rev Access'!$F$7:$GK$318,$DC$2,FALSE))</f>
        <v>0</v>
      </c>
      <c r="DD41" s="90">
        <f>IF(ISNA(VLOOKUP($B41,'[1]1718  Exp_Rev Access'!$F$7:$GK$318,$DD$2,FALSE)),"",VLOOKUP($B41,'[1]1718  Exp_Rev Access'!$F$7:$GK$318,$DD$2,FALSE))</f>
        <v>0</v>
      </c>
      <c r="DE41" s="90">
        <f>IF(ISNA(VLOOKUP($B41,'[1]1718  Exp_Rev Access'!$F$7:$GK$318,$DE$2,FALSE)),"",VLOOKUP($B41,'[1]1718  Exp_Rev Access'!$F$7:$GK$318,$DE$2,FALSE))</f>
        <v>0</v>
      </c>
      <c r="DF41" s="90">
        <f>IF(ISNA(VLOOKUP($B41,'[1]1718  Exp_Rev Access'!$F$7:$GK$318,$DF$2,FALSE)),"",VLOOKUP($B41,'[1]1718  Exp_Rev Access'!$F$7:$GK$318,$DF$2,FALSE))</f>
        <v>0</v>
      </c>
      <c r="DG41" s="90">
        <f>IF(ISNA(VLOOKUP($B41,'[1]1718  Exp_Rev Access'!$F$7:$GK$318,$DG$2,FALSE)),"",VLOOKUP($B41,'[1]1718  Exp_Rev Access'!$F$7:$GK$318,$DG$2,FALSE))</f>
        <v>32357.06</v>
      </c>
      <c r="DH41" s="90">
        <f>IF(ISNA(VLOOKUP($B41,'[1]1718  Exp_Rev Access'!$F$7:$GK$318,$DH$2,FALSE)),"",VLOOKUP($B41,'[1]1718  Exp_Rev Access'!$F$7:$GK$318,$DH$2,FALSE))</f>
        <v>0</v>
      </c>
      <c r="DI41" s="90">
        <f>IF(ISNA(VLOOKUP($B41,'[1]1718  Exp_Rev Access'!$F$7:$GK$318,$DI$2,FALSE)),"",VLOOKUP($B41,'[1]1718  Exp_Rev Access'!$F$7:$GK$318,$DI$2,FALSE))</f>
        <v>1102128.8700000001</v>
      </c>
      <c r="DJ41" s="90">
        <f>IF(ISNA(VLOOKUP($B41,'[1]1718  Exp_Rev Access'!$F$7:$GK$318,$DJ$2,FALSE)),"",VLOOKUP($B41,'[1]1718  Exp_Rev Access'!$F$7:$GK$318,$DJ$2,FALSE))</f>
        <v>0</v>
      </c>
      <c r="DK41" s="90">
        <f>IF(ISNA(VLOOKUP($B41,'[1]1718  Exp_Rev Access'!$F$7:$GK$318,$DK$2,FALSE)),"",VLOOKUP($B41,'[1]1718  Exp_Rev Access'!$F$7:$GK$318,$DK$2,FALSE))</f>
        <v>73965.47</v>
      </c>
      <c r="DL41" s="90">
        <f>IF(ISNA(VLOOKUP($B41,'[1]1718  Exp_Rev Access'!$F$7:$GK$318,$DL$2,FALSE)),"",VLOOKUP($B41,'[1]1718  Exp_Rev Access'!$F$7:$GK$318,$DL$2,FALSE))</f>
        <v>0</v>
      </c>
      <c r="DM41" s="90">
        <f>IF(ISNA(VLOOKUP($B41,'[1]1718  Exp_Rev Access'!$F$7:$GK$318,$DM$2,FALSE)),"",VLOOKUP($B41,'[1]1718  Exp_Rev Access'!$F$7:$GK$318,$DM$2,FALSE))</f>
        <v>0</v>
      </c>
      <c r="DN41" s="90">
        <f>IF(ISNA(VLOOKUP($B41,'[1]1718  Exp_Rev Access'!$F$7:$GK$318,$DN$2,FALSE)),"",VLOOKUP($B41,'[1]1718  Exp_Rev Access'!$F$7:$GK$318,$DN$2,FALSE))</f>
        <v>0</v>
      </c>
      <c r="DO41" s="90">
        <f>IF(ISNA(VLOOKUP($B41,'[1]1718  Exp_Rev Access'!$F$7:$GK$318,$DO$2,FALSE)),"",VLOOKUP($B41,'[1]1718  Exp_Rev Access'!$F$7:$GK$318,$DO$2,FALSE))</f>
        <v>0</v>
      </c>
      <c r="DP41" s="90">
        <f>IF(ISNA(VLOOKUP($B41,'[1]1718  Exp_Rev Access'!$F$7:$GK$318,$DP$2,FALSE)),"",VLOOKUP($B41,'[1]1718  Exp_Rev Access'!$F$7:$GK$318,$DP$2,FALSE))</f>
        <v>0</v>
      </c>
      <c r="DQ41" s="90">
        <f>IF(ISNA(VLOOKUP($B41,'[1]1718  Exp_Rev Access'!$F$7:$GK$318,$DQ$2,FALSE)),"",VLOOKUP($B41,'[1]1718  Exp_Rev Access'!$F$7:$GK$318,$DQ$2,FALSE))</f>
        <v>0</v>
      </c>
      <c r="DR41" s="90">
        <f>IF(ISNA(VLOOKUP($B41,'[1]1718  Exp_Rev Access'!$F$7:$GK$318,$DR$2,FALSE)),"",VLOOKUP($B41,'[1]1718  Exp_Rev Access'!$F$7:$GK$318,$DR$2,FALSE))</f>
        <v>0</v>
      </c>
      <c r="DS41" s="90">
        <f>IF(ISNA(VLOOKUP($B41,'[1]1718  Exp_Rev Access'!$F$7:$GK$318,$DS$2,FALSE)),"",VLOOKUP($B41,'[1]1718  Exp_Rev Access'!$F$7:$GK$318,$DS$2,FALSE))</f>
        <v>0</v>
      </c>
      <c r="DT41" s="90">
        <f>IF(ISNA(VLOOKUP($B41,'[1]1718  Exp_Rev Access'!$F$7:$GK$318,$DT$2,FALSE)),"",VLOOKUP($B41,'[1]1718  Exp_Rev Access'!$F$7:$GK$318,$DT$2,FALSE))</f>
        <v>0</v>
      </c>
      <c r="DU41" s="90">
        <f>IF(ISNA(VLOOKUP($B41,'[1]1718  Exp_Rev Access'!$F$7:$GK$318,$DU$2,FALSE)),"",VLOOKUP($B41,'[1]1718  Exp_Rev Access'!$F$7:$GK$318,$DU$2,FALSE))</f>
        <v>0</v>
      </c>
      <c r="DV41" s="90">
        <f>IF(ISNA(VLOOKUP($B41,'[1]1718  Exp_Rev Access'!$F$7:$GK$318,$DV$2,FALSE)),"",VLOOKUP($B41,'[1]1718  Exp_Rev Access'!$F$7:$GK$318,$DV$2,FALSE))</f>
        <v>0</v>
      </c>
      <c r="DW41" s="90">
        <f>IF(ISNA(VLOOKUP($B41,'[1]1718  Exp_Rev Access'!$F$7:$GK$318,$DW$2,FALSE)),"",VLOOKUP($B41,'[1]1718  Exp_Rev Access'!$F$7:$GK$318,$DW$2,FALSE))</f>
        <v>0</v>
      </c>
      <c r="DX41" s="90">
        <f>IF(ISNA(VLOOKUP($B41,'[1]1718  Exp_Rev Access'!$F$7:$GK$318,$DX$2,FALSE)),"",VLOOKUP($B41,'[1]1718  Exp_Rev Access'!$F$7:$GK$318,$DX$2,FALSE))</f>
        <v>0</v>
      </c>
      <c r="DY41" s="90">
        <f>IF(ISNA(VLOOKUP($B41,'[1]1718  Exp_Rev Access'!$F$7:$GK$318,$DY$2,FALSE)),"",VLOOKUP($B41,'[1]1718  Exp_Rev Access'!$F$7:$GK$318,$DY$2,FALSE))</f>
        <v>0</v>
      </c>
      <c r="DZ41" s="90">
        <f>IF(ISNA(VLOOKUP($B41,'[1]1718  Exp_Rev Access'!$F$7:$GK$318,$DZ$2,FALSE)),"",VLOOKUP($B41,'[1]1718  Exp_Rev Access'!$F$7:$GK$318,$DZ$2,FALSE))</f>
        <v>0</v>
      </c>
      <c r="EA41" s="90">
        <f>IF(ISNA(VLOOKUP($B41,'[1]1718  Exp_Rev Access'!$F$7:$GK$318,$EA$2,FALSE)),"",VLOOKUP($B41,'[1]1718  Exp_Rev Access'!$F$7:$GK$318,$EA$2,FALSE))</f>
        <v>0</v>
      </c>
      <c r="EB41" s="90">
        <f>IF(ISNA(VLOOKUP($B41,'[1]1718  Exp_Rev Access'!$F$7:$GK$318,$EB$2,FALSE)),"",VLOOKUP($B41,'[1]1718  Exp_Rev Access'!$F$7:$GK$318,$EB$2,FALSE))</f>
        <v>0</v>
      </c>
      <c r="EC41" s="90">
        <f>IF(ISNA(VLOOKUP($B41,'[1]1718  Exp_Rev Access'!$F$7:$GK$318,$EC$2,FALSE)),"",VLOOKUP($B41,'[1]1718  Exp_Rev Access'!$F$7:$GK$318,$EC$2,FALSE))</f>
        <v>0</v>
      </c>
      <c r="ED41" s="90">
        <f>IF(ISNA(VLOOKUP($B41,'[1]1718  Exp_Rev Access'!$F$7:$GK$318,$ED$2,FALSE)),"",VLOOKUP($B41,'[1]1718  Exp_Rev Access'!$F$7:$GK$318,$ED$2,FALSE))</f>
        <v>0</v>
      </c>
      <c r="EE41" s="90">
        <f>IF(ISNA(VLOOKUP($B41,'[1]1718  Exp_Rev Access'!$F$7:$GK$318,$EE$2,FALSE)),"",VLOOKUP($B41,'[1]1718  Exp_Rev Access'!$F$7:$GK$318,$EE$2,FALSE))</f>
        <v>0</v>
      </c>
      <c r="EF41" s="90">
        <f>IF(ISNA(VLOOKUP($B41,'[1]1718  Exp_Rev Access'!$F$7:$GK$318,$EF$2,FALSE)),"",VLOOKUP($B41,'[1]1718  Exp_Rev Access'!$F$7:$GK$318,$EF$2,FALSE))</f>
        <v>0</v>
      </c>
      <c r="EG41" s="90">
        <f>IF(ISNA(VLOOKUP($B41,'[1]1718  Exp_Rev Access'!$F$7:$GK$318,$EG$2,FALSE)),"",VLOOKUP($B41,'[1]1718  Exp_Rev Access'!$F$7:$GK$318,$EG$2,FALSE))</f>
        <v>72659.12</v>
      </c>
      <c r="EH41" s="90">
        <f>IF(ISNA(VLOOKUP($B41,'[1]1718  Exp_Rev Access'!$F$7:$GK$318,$EH$2,FALSE)),"",VLOOKUP($B41,'[1]1718  Exp_Rev Access'!$F$7:$GK$318,$EH$2,FALSE))</f>
        <v>0</v>
      </c>
      <c r="EI41" s="90">
        <f>IF(ISNA(VLOOKUP($B41,'[1]1718  Exp_Rev Access'!$F$7:$GK$318,$EI$2,FALSE)),"",VLOOKUP($B41,'[1]1718  Exp_Rev Access'!$F$7:$GK$318,$EI$2,FALSE))</f>
        <v>0</v>
      </c>
      <c r="EJ41" s="90">
        <f>IF(ISNA(VLOOKUP($B41,'[1]1718  Exp_Rev Access'!$F$7:$GK$318,$EJ$2,FALSE)),"",VLOOKUP($B41,'[1]1718  Exp_Rev Access'!$F$7:$GK$318,$EJ$2,FALSE))</f>
        <v>0</v>
      </c>
      <c r="EK41" s="90">
        <f>IF(ISNA(VLOOKUP($B41,'[1]1718  Exp_Rev Access'!$F$7:$GK$318,$EK$2,FALSE)),"",VLOOKUP($B41,'[1]1718  Exp_Rev Access'!$F$7:$GK$318,$EK$2,FALSE))</f>
        <v>0</v>
      </c>
      <c r="EL41" s="90">
        <f>IF(ISNA(VLOOKUP($B41,'[1]1718  Exp_Rev Access'!$F$7:$GK$318,$EL$2,FALSE)),"",VLOOKUP($B41,'[1]1718  Exp_Rev Access'!$F$7:$GK$318,$EL$2,FALSE))</f>
        <v>0</v>
      </c>
      <c r="EM41" s="90">
        <f>IF(ISNA(VLOOKUP($B41,'[1]1718  Exp_Rev Access'!$F$7:$GK$318,$EM$2,FALSE)),"",VLOOKUP($B41,'[1]1718  Exp_Rev Access'!$F$7:$GK$318,$EM$2,FALSE))</f>
        <v>0</v>
      </c>
      <c r="EN41" s="90">
        <f>IF(ISNA(VLOOKUP($B41,'[1]1718  Exp_Rev Access'!$F$7:$GK$318,$EN$2,FALSE)),"",VLOOKUP($B41,'[1]1718  Exp_Rev Access'!$F$7:$GK$318,$EN$2,FALSE))</f>
        <v>185698.82</v>
      </c>
      <c r="EO41" s="90">
        <f>IF(ISNA(VLOOKUP($B41,'[1]1718  Exp_Rev Access'!$F$7:$GK$318,$EO$2,FALSE)),"",VLOOKUP($B41,'[1]1718  Exp_Rev Access'!$F$7:$GK$318,$EO$2,FALSE))</f>
        <v>134474.85</v>
      </c>
      <c r="EP41" s="90">
        <f>IF(ISNA(VLOOKUP($B41,'[1]1718  Exp_Rev Access'!$F$7:$GK$318,$EP$2,FALSE)),"",VLOOKUP($B41,'[1]1718  Exp_Rev Access'!$F$7:$GK$318,$EP$2,FALSE))</f>
        <v>0</v>
      </c>
      <c r="EQ41" s="90">
        <f>IF(ISNA(VLOOKUP($B41,'[1]1718  Exp_Rev Access'!$F$7:$GK$318,$EQ$2,FALSE)),"",VLOOKUP($B41,'[1]1718  Exp_Rev Access'!$F$7:$GK$318,$EQ$2,FALSE))</f>
        <v>0</v>
      </c>
      <c r="ER41" s="90">
        <f>IF(ISNA(VLOOKUP($B41,'[1]1718  Exp_Rev Access'!$F$7:$GK$318,$ER$2,FALSE)),"",VLOOKUP($B41,'[1]1718  Exp_Rev Access'!$F$7:$GK$318,$ER$2,FALSE))</f>
        <v>0</v>
      </c>
      <c r="ES41" s="90">
        <f>IF(ISNA(VLOOKUP($B41,'[1]1718  Exp_Rev Access'!$F$7:$GK$318,$ES$2,FALSE)),"",VLOOKUP($B41,'[1]1718  Exp_Rev Access'!$F$7:$GK$318,$ES$2,FALSE))</f>
        <v>0</v>
      </c>
      <c r="ET41" s="90">
        <f>IF(ISNA(VLOOKUP($B41,'[1]1718  Exp_Rev Access'!$F$7:$GK$318,$ET$2,FALSE)),"",VLOOKUP($B41,'[1]1718  Exp_Rev Access'!$F$7:$GK$318,$ET$2,FALSE))</f>
        <v>0</v>
      </c>
      <c r="EU41" s="90">
        <f>IF(ISNA(VLOOKUP($B41,'[1]1718  Exp_Rev Access'!$F$7:$GK$318,$EU$2,FALSE)),"",VLOOKUP($B41,'[1]1718  Exp_Rev Access'!$F$7:$GK$318,$EU$2,FALSE))</f>
        <v>0</v>
      </c>
      <c r="EV41" s="90">
        <f>IF(ISNA(VLOOKUP($B41,'[1]1718  Exp_Rev Access'!$F$7:$GK$318,$EV$2,FALSE)),"",VLOOKUP($B41,'[1]1718  Exp_Rev Access'!$F$7:$GK$318,$EV$2,FALSE))</f>
        <v>60640.34</v>
      </c>
      <c r="EW41" s="90">
        <f>IF(ISNA(VLOOKUP($B41,'[1]1718  Exp_Rev Access'!$F$7:$GK$318,$EW$2,FALSE)),"",VLOOKUP($B41,'[1]1718  Exp_Rev Access'!$F$7:$GK$318,$EW$2,FALSE))</f>
        <v>0</v>
      </c>
      <c r="EX41" s="90">
        <f>IF(ISNA(VLOOKUP($B41,'[1]1718  Exp_Rev Access'!$F$7:$GK$318,$EX$2,FALSE)),"",VLOOKUP($B41,'[1]1718  Exp_Rev Access'!$F$7:$GK$318,$EX$2,FALSE))</f>
        <v>0</v>
      </c>
      <c r="EY41" s="90">
        <f>IF(ISNA(VLOOKUP($B41,'[1]1718  Exp_Rev Access'!$F$7:$GK$318,$EY$2,FALSE)),"",VLOOKUP($B41,'[1]1718  Exp_Rev Access'!$F$7:$GK$318,$EY$2,FALSE))</f>
        <v>0</v>
      </c>
      <c r="EZ41" s="90">
        <f>IF(ISNA(VLOOKUP($B41,'[1]1718  Exp_Rev Access'!$F$7:$GK$318,$EZ$2,FALSE)),"",VLOOKUP($B41,'[1]1718  Exp_Rev Access'!$F$7:$GK$318,$EZ$2,FALSE))</f>
        <v>0</v>
      </c>
      <c r="FA41" s="90">
        <f>IF(ISNA(VLOOKUP($B41,'[1]1718  Exp_Rev Access'!$F$7:$GK$318,$FA$2,FALSE)),"",VLOOKUP($B41,'[1]1718  Exp_Rev Access'!$F$7:$GK$318,$FA$2,FALSE))</f>
        <v>0</v>
      </c>
      <c r="FB41" s="90">
        <f>IF(ISNA(VLOOKUP($B41,'[1]1718  Exp_Rev Access'!$F$7:$GK$318,$FB$2,FALSE)),"",VLOOKUP($B41,'[1]1718  Exp_Rev Access'!$F$7:$GK$318,$FB$2,FALSE))</f>
        <v>0</v>
      </c>
      <c r="FC41" s="90">
        <f>IF(ISNA(VLOOKUP($B41,'[1]1718  Exp_Rev Access'!$F$7:$GK$318,$FC$2,FALSE)),"",VLOOKUP($B41,'[1]1718  Exp_Rev Access'!$F$7:$GK$318,$FC$2,FALSE))</f>
        <v>0</v>
      </c>
      <c r="FD41" s="90">
        <f>IF(ISNA(VLOOKUP($B41,'[1]1718  Exp_Rev Access'!$F$7:$GK$318,$FD$2,FALSE)),"",VLOOKUP($B41,'[1]1718  Exp_Rev Access'!$F$7:$GK$318,$FD$2,FALSE))</f>
        <v>0</v>
      </c>
      <c r="FE41" s="90">
        <f>IF(ISNA(VLOOKUP($B41,'[1]1718  Exp_Rev Access'!$F$7:$GK$318,$FE$2,FALSE)),"",VLOOKUP($B41,'[1]1718  Exp_Rev Access'!$F$7:$GK$318,$FE$2,FALSE))</f>
        <v>0</v>
      </c>
      <c r="FF41" s="90">
        <f>IF(ISNA(VLOOKUP($B41,'[1]1718  Exp_Rev Access'!$F$7:$GK$318,$FF$2,FALSE)),"",VLOOKUP($B41,'[1]1718  Exp_Rev Access'!$F$7:$GK$318,$FF$2,FALSE))</f>
        <v>0</v>
      </c>
      <c r="FG41" s="90">
        <f>IF(ISNA(VLOOKUP($B41,'[1]1718  Exp_Rev Access'!$F$7:$GK$318,$FG$2,FALSE)),"",VLOOKUP($B41,'[1]1718  Exp_Rev Access'!$F$7:$GK$318,$FG$2,FALSE))</f>
        <v>0</v>
      </c>
      <c r="FH41" s="90">
        <f>IF(ISNA(VLOOKUP($B41,'[1]1718  Exp_Rev Access'!$F$7:$GK$318,$FH$2,FALSE)),"",VLOOKUP($B41,'[1]1718  Exp_Rev Access'!$F$7:$GK$318,$FH$2,FALSE))</f>
        <v>0</v>
      </c>
      <c r="FI41" s="90">
        <f>IF(ISNA(VLOOKUP($B41,'[1]1718  Exp_Rev Access'!$F$7:$GK$318,$FI$2,FALSE)),"",VLOOKUP($B41,'[1]1718  Exp_Rev Access'!$F$7:$GK$318,$FI$2,FALSE))</f>
        <v>0</v>
      </c>
      <c r="FJ41" s="90">
        <f>IF(ISNA(VLOOKUP($B41,'[1]1718  Exp_Rev Access'!$F$7:$GK$318,$FJ$2,FALSE)),"",VLOOKUP($B41,'[1]1718  Exp_Rev Access'!$F$7:$GK$318,$FJ$2,FALSE))</f>
        <v>0</v>
      </c>
      <c r="FK41" s="90">
        <f>IF(ISNA(VLOOKUP($B41,'[1]1718  Exp_Rev Access'!$F$7:$GK$318,$FK$2,FALSE)),"",VLOOKUP($B41,'[1]1718  Exp_Rev Access'!$F$7:$GK$318,$FK$2,FALSE))</f>
        <v>0</v>
      </c>
      <c r="FL41" s="90">
        <f>IF(ISNA(VLOOKUP($B41,'[1]1718  Exp_Rev Access'!$F$7:$GK$318,$FL$2,FALSE)),"",VLOOKUP($B41,'[1]1718  Exp_Rev Access'!$F$7:$GK$318,$FL$2,FALSE))</f>
        <v>0</v>
      </c>
      <c r="FM41" s="90">
        <f>IF(ISNA(VLOOKUP($B41,'[1]1718  Exp_Rev Access'!$F$7:$GK$318,$FM$2,FALSE)),"",VLOOKUP($B41,'[1]1718  Exp_Rev Access'!$F$7:$GK$318,$FM$2,FALSE))</f>
        <v>0</v>
      </c>
      <c r="FN41" s="90">
        <f>IF(ISNA(VLOOKUP($B41,'[1]1718  Exp_Rev Access'!$F$7:$GK$318,$FN$2,FALSE)),"",VLOOKUP($B41,'[1]1718  Exp_Rev Access'!$F$7:$GK$318,$FN$2,FALSE))</f>
        <v>0</v>
      </c>
      <c r="FO41" s="90">
        <f>IF(ISNA(VLOOKUP($B41,'[1]1718  Exp_Rev Access'!$F$7:$GK$318,$FO$2,FALSE)),"",VLOOKUP($B41,'[1]1718  Exp_Rev Access'!$F$7:$GK$318,$FO$2,FALSE))</f>
        <v>0</v>
      </c>
      <c r="FP41" s="90">
        <f>IF(ISNA(VLOOKUP($B41,'[1]1718  Exp_Rev Access'!$F$7:$GK$318,$FP$2,FALSE)),"",VLOOKUP($B41,'[1]1718  Exp_Rev Access'!$F$7:$GK$318,$FP$2,FALSE))</f>
        <v>0</v>
      </c>
      <c r="FQ41" s="90">
        <f>IF(ISNA(VLOOKUP($B41,'[1]1718  Exp_Rev Access'!$F$7:$GK$318,$FQ$2,FALSE)),"",VLOOKUP($B41,'[1]1718  Exp_Rev Access'!$F$7:$GK$318,$FQ$2,FALSE))</f>
        <v>0</v>
      </c>
      <c r="FR41" s="90">
        <f>IF(ISNA(VLOOKUP($B41,'[1]1718  Exp_Rev Access'!$F$7:$GK$318,$FR$2,FALSE)),"",VLOOKUP($B41,'[1]1718  Exp_Rev Access'!$F$7:$GK$318,$FR$2,FALSE))</f>
        <v>101564.34</v>
      </c>
      <c r="FS41" s="56">
        <f t="shared" ref="FS41:FS47" si="137">SUM(CH41:FR41)</f>
        <v>4110220.0600000005</v>
      </c>
      <c r="FT41" s="92">
        <f t="shared" ref="FT41:FT47" si="138">FS41/E41</f>
        <v>8.2651219810485774E-2</v>
      </c>
      <c r="FU41" s="94">
        <f t="shared" ref="FU41:FU47" si="139">FS41/D41</f>
        <v>1078.4554144221916</v>
      </c>
      <c r="FV41" s="95">
        <f>IF(ISNA(VLOOKUP($B41,'[1]1718  Exp_Rev Access'!$F$7:$GK$318,$FV$2,FALSE)),"",VLOOKUP($B41,'[1]1718  Exp_Rev Access'!$F$7:$GK$318,$FV$2,FALSE))</f>
        <v>5100</v>
      </c>
      <c r="FW41" s="95">
        <f>IF(ISNA(VLOOKUP($B41,'[1]1718  Exp_Rev Access'!$F$7:$GK$318,$FW$2,FALSE)),"",VLOOKUP($B41,'[1]1718  Exp_Rev Access'!$F$7:$GK$318,$FW$2,FALSE))</f>
        <v>0</v>
      </c>
      <c r="FX41" s="95">
        <f>IF(ISNA(VLOOKUP($B41,'[1]1718  Exp_Rev Access'!$F$7:$GK$318,$FX$2,FALSE)),"",VLOOKUP($B41,'[1]1718  Exp_Rev Access'!$F$7:$GK$318,$FX$2,FALSE))</f>
        <v>0</v>
      </c>
      <c r="FY41" s="95">
        <f>IF(ISNA(VLOOKUP($B41,'[1]1718  Exp_Rev Access'!$F$7:$GK$318,$FY$2,FALSE)),"",VLOOKUP($B41,'[1]1718  Exp_Rev Access'!$F$7:$GK$318,$FY$2,FALSE))</f>
        <v>0</v>
      </c>
      <c r="FZ41" s="95">
        <f>IF(ISNA(VLOOKUP($B41,'[1]1718  Exp_Rev Access'!$F$7:$GK$318,$FZ$2,FALSE)),"",VLOOKUP($B41,'[1]1718  Exp_Rev Access'!$F$7:$GK$318,$FZ$2,FALSE))</f>
        <v>0</v>
      </c>
      <c r="GA41" s="95">
        <f>IF(ISNA(VLOOKUP($B41,'[1]1718  Exp_Rev Access'!$F$7:$GK$318,$GA$2,FALSE)),"",VLOOKUP($B41,'[1]1718  Exp_Rev Access'!$F$7:$GK$318,$GA$2,FALSE))</f>
        <v>146.19</v>
      </c>
      <c r="GB41" s="95">
        <f>IF(ISNA(VLOOKUP($B41,'[1]1718  Exp_Rev Access'!$F$7:$GK$318,$GB$2,FALSE)),"",VLOOKUP($B41,'[1]1718  Exp_Rev Access'!$F$7:$GK$318,$GB$2,FALSE))</f>
        <v>0</v>
      </c>
      <c r="GC41" s="95">
        <f>IF(ISNA(VLOOKUP($B41,'[1]1718  Exp_Rev Access'!$F$7:$GK$318,$GC$2,FALSE)),"",VLOOKUP($B41,'[1]1718  Exp_Rev Access'!$F$7:$GK$318,$GC$2,FALSE))</f>
        <v>0</v>
      </c>
      <c r="GD41" s="95">
        <f>IF(ISNA(VLOOKUP($B41,'[1]1718  Exp_Rev Access'!$F$7:$GK$318,$GD$2,FALSE)),"",VLOOKUP($B41,'[1]1718  Exp_Rev Access'!$F$7:$GK$318,$GD$2,FALSE))</f>
        <v>6968.43</v>
      </c>
      <c r="GE41" s="95">
        <f>IF(ISNA(VLOOKUP($B41,'[1]1718  Exp_Rev Access'!$F$7:$GK$318,$GE$2,FALSE)),"",VLOOKUP($B41,'[1]1718  Exp_Rev Access'!$F$7:$GK$318,$GE$2,FALSE))</f>
        <v>0</v>
      </c>
      <c r="GF41" s="95">
        <f>IF(ISNA(VLOOKUP($B41,'[1]1718  Exp_Rev Access'!$F$7:$GK$318,$GF$2,FALSE)),"",VLOOKUP($B41,'[1]1718  Exp_Rev Access'!$F$7:$GK$318,$GF$2,FALSE))</f>
        <v>0</v>
      </c>
      <c r="GG41" s="95">
        <f>IF(ISNA(VLOOKUP($B41,'[1]1718  Exp_Rev Access'!$F$7:$GK$318,$GG$2,FALSE)),"",VLOOKUP($B41,'[1]1718  Exp_Rev Access'!$F$7:$GK$318,$GG$2,FALSE))</f>
        <v>0</v>
      </c>
      <c r="GH41" s="95">
        <f>IF(ISNA(VLOOKUP($B41,'[1]1718  Exp_Rev Access'!$F$7:$GK$318,$GH$2,FALSE)),"",VLOOKUP($B41,'[1]1718  Exp_Rev Access'!$F$7:$GK$318,$GH$2,FALSE))</f>
        <v>0</v>
      </c>
      <c r="GI41" s="95">
        <f>IF(ISNA(VLOOKUP($B41,'[1]1718  Exp_Rev Access'!$F$7:$GK$318,$GI$2,FALSE)),"",VLOOKUP($B41,'[1]1718  Exp_Rev Access'!$F$7:$GK$318,$GI$2,FALSE))</f>
        <v>0</v>
      </c>
      <c r="GJ41" s="95">
        <f>IF(ISNA(VLOOKUP($B41,'[1]1718  Exp_Rev Access'!$F$7:$GK$318,$GJ$2,FALSE)),"",VLOOKUP($B41,'[1]1718  Exp_Rev Access'!$F$7:$GK$318,$GJ$2,FALSE))</f>
        <v>0</v>
      </c>
      <c r="GK41" s="95">
        <f>IF(ISNA(VLOOKUP($B41,'[1]1718  Exp_Rev Access'!$F$7:$GK$318,$GK$2,FALSE)),"",VLOOKUP($B41,'[1]1718  Exp_Rev Access'!$F$7:$GK$318,$GK$2,FALSE))</f>
        <v>2509.88</v>
      </c>
      <c r="GL41" s="95">
        <f>IF(ISNA(VLOOKUP($B41,'[1]1718  Exp_Rev Access'!$F$7:$GK$318,$GL$2,FALSE)),"",VLOOKUP($B41,'[1]1718  Exp_Rev Access'!$F$7:$GK$318,$GL$2,FALSE))</f>
        <v>960</v>
      </c>
      <c r="GM41" s="95">
        <f>IF(ISNA(VLOOKUP($B41,'[1]1718  Exp_Rev Access'!$F$7:$GK$318,$GM$2,FALSE)),"",VLOOKUP($B41,'[1]1718  Exp_Rev Access'!$F$7:$GK$318,$GM$2,FALSE))</f>
        <v>0</v>
      </c>
      <c r="GN41" s="95">
        <f>IF(ISNA(VLOOKUP($B41,'[1]1718  Exp_Rev Access'!$F$7:$GK$318,$GN$2,FALSE)),"",VLOOKUP($B41,'[1]1718  Exp_Rev Access'!$F$7:$GK$318,$GN$2,FALSE))</f>
        <v>0</v>
      </c>
      <c r="GO41" s="95">
        <f>IF(ISNA(VLOOKUP($B41,'[1]1718  Exp_Rev Access'!$F$7:$GK$318,$GO$2,FALSE)),"",VLOOKUP($B41,'[1]1718  Exp_Rev Access'!$F$7:$GK$318,$GO$2,FALSE))</f>
        <v>0</v>
      </c>
      <c r="GP41" s="95">
        <f>IF(ISNA(VLOOKUP($B41,'[1]1718  Exp_Rev Access'!$F$7:$GK$318,$GP$2,FALSE)),"",VLOOKUP($B41,'[1]1718  Exp_Rev Access'!$F$7:$GK$318,$GP$2,FALSE))</f>
        <v>0</v>
      </c>
      <c r="GQ41" s="95">
        <f>IF(ISNA(VLOOKUP($B41,'[1]1718  Exp_Rev Access'!$F$7:$GK$318,$GQ$2,FALSE)),"",VLOOKUP($B41,'[1]1718  Exp_Rev Access'!$F$7:$GK$318,$GQ$2,FALSE))</f>
        <v>2793.75</v>
      </c>
      <c r="GR41" s="95">
        <f>IF(ISNA(VLOOKUP($B41,'[1]1718  Exp_Rev Access'!$F$7:$GK$318,$GR$2,FALSE)),"",VLOOKUP($B41,'[1]1718  Exp_Rev Access'!$F$7:$GK$318,$GR$2,FALSE))</f>
        <v>0</v>
      </c>
      <c r="GS41" s="95">
        <f>IF(ISNA(VLOOKUP($B41,'[1]1718  Exp_Rev Access'!$F$7:$GK$318,$GS$2,FALSE)),"",VLOOKUP($B41,'[1]1718  Exp_Rev Access'!$F$7:$GK$318,$GS$2,FALSE))</f>
        <v>0</v>
      </c>
      <c r="GT41" s="95">
        <f>IF(ISNA(VLOOKUP($B41,'[1]1718  Exp_Rev Access'!$F$7:$GK$318,$GT$2,FALSE)),"",VLOOKUP($B41,'[1]1718  Exp_Rev Access'!$F$7:$GK$318,$GT$2,FALSE))</f>
        <v>0</v>
      </c>
      <c r="GU41" s="56">
        <f>SUM(FV41:GT41)</f>
        <v>18478.25</v>
      </c>
      <c r="GV41" s="92">
        <f>GU41/E41</f>
        <v>3.7157375521716191E-4</v>
      </c>
      <c r="GW41" s="96">
        <f t="shared" ref="GW41:GW47" si="140">GU41/D41</f>
        <v>4.8483946043382558</v>
      </c>
      <c r="HE41" s="97"/>
      <c r="HF41" s="97"/>
      <c r="HG41" s="97"/>
      <c r="HH41" s="97"/>
      <c r="HI41" s="97"/>
      <c r="HJ41" s="97"/>
      <c r="HK41" s="97"/>
      <c r="HL41" s="97"/>
      <c r="HM41" s="97"/>
      <c r="HN41" s="97"/>
    </row>
    <row r="42" spans="1:222" x14ac:dyDescent="0.3">
      <c r="A42" s="73"/>
      <c r="B42" s="88" t="s">
        <v>222</v>
      </c>
      <c r="C42" s="89" t="s">
        <v>223</v>
      </c>
      <c r="D42" s="75">
        <f>IF(ISNA(VLOOKUP($B42,'[1]1718 enrollment_Rev_Exp by size'!$A$7:H383,3,FALSE)),"",VLOOKUP($B42,'[1]1718 enrollment_Rev_Exp by size'!$A$7:$G$363,3,FALSE))</f>
        <v>338.23999999999995</v>
      </c>
      <c r="E42" s="76">
        <f>IF(ISNA(VLOOKUP($B42,'[1]1718 enrollment_Rev_Exp by size'!$A$7:I383,5,FALSE)),"",VLOOKUP($B42,'[1]1718 enrollment_Rev_Exp by size'!$A$7:$G$350,5,FALSE))</f>
        <v>4591814.6399999997</v>
      </c>
      <c r="F42" s="70">
        <f t="shared" si="124"/>
        <v>4591814.6400000006</v>
      </c>
      <c r="G42" s="70">
        <f t="shared" si="125"/>
        <v>0</v>
      </c>
      <c r="H42" s="90">
        <f>IF(ISNA(VLOOKUP($B42,'[1]1718  Exp_Rev Access'!$F$7:$GK$318,3,FALSE)),"",VLOOKUP($B42,'[1]1718  Exp_Rev Access'!$F$7:$GK$318,3,FALSE))</f>
        <v>509633.1</v>
      </c>
      <c r="I42" s="90">
        <f>IF(ISNA(VLOOKUP($B42,'[1]1718  Exp_Rev Access'!$F$7:$GK$318,4,FALSE)),"",VLOOKUP($B42,'[1]1718  Exp_Rev Access'!$F$7:$GK$318,4,FALSE))</f>
        <v>0</v>
      </c>
      <c r="J42" s="90">
        <f>IF(ISNA(VLOOKUP($B42,'[1]1718  Exp_Rev Access'!$F$7:$GK$318,5,FALSE)),"",VLOOKUP($B42,'[1]1718  Exp_Rev Access'!$F$7:$GK$318,5,FALSE))</f>
        <v>0</v>
      </c>
      <c r="K42" s="90">
        <f>IF(ISNA(VLOOKUP($B42,'[1]1718  Exp_Rev Access'!$F$7:$GK$318,6,FALSE)),"-",VLOOKUP($B42,'[1]1718  Exp_Rev Access'!$F$7:$GK$318,6,FALSE))</f>
        <v>15221.11</v>
      </c>
      <c r="L42" s="90">
        <f>IF(ISNA(VLOOKUP($B42,'[1]1718  Exp_Rev Access'!$F$7:$GK$318,7,FALSE)),"",VLOOKUP($B42,'[1]1718  Exp_Rev Access'!$F$7:$GK$318,7,FALSE))</f>
        <v>0</v>
      </c>
      <c r="M42" s="90">
        <f>IF(ISNA(VLOOKUP($B42,'[1]1718  Exp_Rev Access'!$F$7:$GK$318,8,FALSE)),"",VLOOKUP($B42,'[1]1718  Exp_Rev Access'!$F$7:$GK$318,8,FALSE))</f>
        <v>0</v>
      </c>
      <c r="N42" s="56">
        <f t="shared" si="126"/>
        <v>524854.21</v>
      </c>
      <c r="O42" s="91">
        <f t="shared" si="127"/>
        <v>0.11430213350249696</v>
      </c>
      <c r="P42" s="56">
        <f t="shared" si="128"/>
        <v>1551.7212925733209</v>
      </c>
      <c r="Q42" s="90">
        <f>IF(ISNA(VLOOKUP($B42,'[1]1718  Exp_Rev Access'!$F$7:$GK$318,10,FALSE)),"",VLOOKUP($B42,'[1]1718  Exp_Rev Access'!$F$7:$GK$318,10,FALSE))</f>
        <v>218.19</v>
      </c>
      <c r="R42" s="90">
        <f>IF(ISNA(VLOOKUP($B42,'[1]1718  Exp_Rev Access'!$F$7:$GK$318,11,FALSE)),"",VLOOKUP($B42,'[1]1718  Exp_Rev Access'!$F$7:$GK$318,11,FALSE))</f>
        <v>0</v>
      </c>
      <c r="S42" s="90">
        <f>IF(ISNA(VLOOKUP($B42,'[1]1718  Exp_Rev Access'!$F$7:$GK$318,12,FALSE)),"",VLOOKUP($B42,'[1]1718  Exp_Rev Access'!$F$7:$GK$318,12,FALSE))</f>
        <v>0</v>
      </c>
      <c r="T42" s="90">
        <f>IF(ISNA(VLOOKUP($B42,'[1]1718  Exp_Rev Access'!$F$7:$GK$318,13,FALSE)),"",VLOOKUP($B42,'[1]1718  Exp_Rev Access'!$F$7:$GK$318,13,FALSE))</f>
        <v>0</v>
      </c>
      <c r="U42" s="90">
        <f>IF(ISNA(VLOOKUP($B42,'[1]1718  Exp_Rev Access'!$F$7:$GK$318,14,FALSE)),"",VLOOKUP($B42,'[1]1718  Exp_Rev Access'!$F$7:$GK$318,14,FALSE))</f>
        <v>0</v>
      </c>
      <c r="V42" s="90">
        <f>IF(ISNA(VLOOKUP($B42,'[1]1718  Exp_Rev Access'!$F$7:$GK$318,15,FALSE)),"",VLOOKUP($B42,'[1]1718  Exp_Rev Access'!$F$7:$GK$318,15,FALSE))</f>
        <v>0</v>
      </c>
      <c r="W42" s="90">
        <f>IF(ISNA(VLOOKUP($B42,'[1]1718  Exp_Rev Access'!$F$7:$GK$318,16,FALSE)),"",VLOOKUP($B42,'[1]1718  Exp_Rev Access'!$F$7:$GK$318,16,FALSE))</f>
        <v>0</v>
      </c>
      <c r="X42" s="90">
        <f>IF(ISNA(VLOOKUP($B42,'[1]1718  Exp_Rev Access'!$F$7:$GK$318,17,FALSE)),"",VLOOKUP($B42,'[1]1718  Exp_Rev Access'!$F$7:$GK$318,17,FALSE))</f>
        <v>0</v>
      </c>
      <c r="Y42" s="90">
        <f>IF(ISNA(VLOOKUP($B42,'[1]1718  Exp_Rev Access'!$F$7:$GK$318,18,FALSE)),"",VLOOKUP($B42,'[1]1718  Exp_Rev Access'!$F$7:$GK$318,18,FALSE))</f>
        <v>3230.29</v>
      </c>
      <c r="Z42" s="90">
        <f>IF(ISNA(VLOOKUP($B42,'[1]1718  Exp_Rev Access'!$F$7:$GK$318,19,FALSE)),"",VLOOKUP($B42,'[1]1718  Exp_Rev Access'!$F$7:$GK$318,19,FALSE))</f>
        <v>0</v>
      </c>
      <c r="AA42" s="90">
        <f>IF(ISNA(VLOOKUP($B42,'[1]1718  Exp_Rev Access'!$F$7:$GK$318,20,FALSE)),"",VLOOKUP($B42,'[1]1718  Exp_Rev Access'!$F$7:$GK$318,20,FALSE))</f>
        <v>0</v>
      </c>
      <c r="AB42" s="90">
        <f>IF(ISNA(VLOOKUP($B42,'[1]1718  Exp_Rev Access'!$F$7:$GK$318,21,FALSE)),"",VLOOKUP($B42,'[1]1718  Exp_Rev Access'!$F$7:$GK$318,21,FALSE))</f>
        <v>0</v>
      </c>
      <c r="AC42" s="90">
        <f>IF(ISNA(VLOOKUP($B42,'[1]1718  Exp_Rev Access'!$F$7:$GK$318,22,FALSE)),"",VLOOKUP($B42,'[1]1718  Exp_Rev Access'!$F$7:$GK$318,22,FALSE))</f>
        <v>0</v>
      </c>
      <c r="AD42" s="90">
        <f>IF(ISNA(VLOOKUP($B42,'[1]1718  Exp_Rev Access'!$F$7:$GK$318,23,FALSE)),"",VLOOKUP($B42,'[1]1718  Exp_Rev Access'!$F$7:$GK$318,23,FALSE))</f>
        <v>20012.150000000001</v>
      </c>
      <c r="AE42" s="90">
        <f>IF(ISNA(VLOOKUP($B42,'[1]1718  Exp_Rev Access'!$F$7:$GK$318,24,FALSE)),"",VLOOKUP($B42,'[1]1718  Exp_Rev Access'!$F$7:$GK$318,24,FALSE))</f>
        <v>20375.11</v>
      </c>
      <c r="AF42" s="90">
        <f>IF(ISNA(VLOOKUP($B42,'[1]1718  Exp_Rev Access'!$F$7:$GK$318,25,FALSE)),"",VLOOKUP($B42,'[1]1718  Exp_Rev Access'!$F$7:$GK$318,25,FALSE))</f>
        <v>0</v>
      </c>
      <c r="AG42" s="90">
        <f>IF(ISNA(VLOOKUP($B42,'[1]1718  Exp_Rev Access'!$F$7:$GK$318,26,FALSE)),"",VLOOKUP($B42,'[1]1718  Exp_Rev Access'!$F$7:$GK$318,26,FALSE))</f>
        <v>22742.16</v>
      </c>
      <c r="AH42" s="90">
        <f>IF(ISNA(VLOOKUP($B42,'[1]1718  Exp_Rev Access'!$F$7:$GK$318,27,FALSE)),"",VLOOKUP($B42,'[1]1718  Exp_Rev Access'!$F$7:$GK$318,27,FALSE))</f>
        <v>-209.7</v>
      </c>
      <c r="AI42" s="90">
        <f>IF(ISNA(VLOOKUP($B42,'[1]1718  Exp_Rev Access'!$F$7:$GK$318,28,FALSE)),"",VLOOKUP($B42,'[1]1718  Exp_Rev Access'!$F$7:$GK$318,28,FALSE))</f>
        <v>829.8</v>
      </c>
      <c r="AJ42" s="90">
        <f>IF(ISNA(VLOOKUP($B42,'[1]1718  Exp_Rev Access'!$F$7:$GK$318,29,FALSE)),"",VLOOKUP($B42,'[1]1718  Exp_Rev Access'!$F$7:$GK$318,29,FALSE))</f>
        <v>1779.92</v>
      </c>
      <c r="AK42" s="90">
        <f>IF(ISNA(VLOOKUP($B42,'[1]1718  Exp_Rev Access'!$F$7:$GK$318,30,FALSE)),"",VLOOKUP($B42,'[1]1718  Exp_Rev Access'!$F$7:$GK$318,30,FALSE))</f>
        <v>9151.1200000000008</v>
      </c>
      <c r="AL42" s="90">
        <f>IF(ISNA(VLOOKUP($B42,'[1]1718  Exp_Rev Access'!$F$7:$GK$318,31,FALSE)),"",VLOOKUP($B42,'[1]1718  Exp_Rev Access'!$F$7:$GK$318,31,FALSE))</f>
        <v>0</v>
      </c>
      <c r="AM42" s="56">
        <f t="shared" si="129"/>
        <v>78129.040000000008</v>
      </c>
      <c r="AN42" s="92">
        <f t="shared" si="130"/>
        <v>1.7014850582034821E-2</v>
      </c>
      <c r="AO42" s="71">
        <f t="shared" si="131"/>
        <v>230.98699148533592</v>
      </c>
      <c r="AP42" s="90">
        <f>IF(ISNA(VLOOKUP($B42,'[1]1718  Exp_Rev Access'!$F$7:$GK$318,33,FALSE)),"",VLOOKUP($B42,'[1]1718  Exp_Rev Access'!$F$7:$GK$318,33,FALSE))</f>
        <v>2920975.81</v>
      </c>
      <c r="AQ42" s="90">
        <f>IF(ISNA(VLOOKUP($B42,'[1]1718  Exp_Rev Access'!$F$7:$GK$318,34,FALSE)),"",VLOOKUP($B42,'[1]1718  Exp_Rev Access'!$F$7:$GK$318,34,FALSE))</f>
        <v>34703.550000000003</v>
      </c>
      <c r="AR42" s="90">
        <f>IF(ISNA(VLOOKUP($B42,'[1]1718  Exp_Rev Access'!$F$7:$GK$318,35,FALSE)),"",VLOOKUP($B42,'[1]1718  Exp_Rev Access'!$F$7:$GK$318,35,FALSE))</f>
        <v>46185.16</v>
      </c>
      <c r="AS42" s="90">
        <f>IF(ISNA(VLOOKUP($B42,'[1]1718  Exp_Rev Access'!$F$7:$GK$318,36,FALSE)),"",VLOOKUP($B42,'[1]1718  Exp_Rev Access'!$F$7:$GK$318,36,FALSE))</f>
        <v>58672.480000000003</v>
      </c>
      <c r="AT42" s="90">
        <f>IF(ISNA(VLOOKUP($B42,'[1]1718  Exp_Rev Access'!$F$7:$GK$318,37,FALSE)),"",VLOOKUP($B42,'[1]1718  Exp_Rev Access'!$F$7:$GK$318,37,FALSE))</f>
        <v>0</v>
      </c>
      <c r="AU42" s="56">
        <f t="shared" si="132"/>
        <v>3060537</v>
      </c>
      <c r="AV42" s="93">
        <f t="shared" si="133"/>
        <v>0.66652015378390805</v>
      </c>
      <c r="AW42" s="56">
        <f t="shared" si="134"/>
        <v>9048.4182828760659</v>
      </c>
      <c r="AX42" s="90">
        <f>IF(ISNA(VLOOKUP($B42,'[1]1718  Exp_Rev Access'!$F$7:$GK$318,39,FALSE)),"",VLOOKUP($B42,'[1]1718  Exp_Rev Access'!$F$7:$GK$318,39,FALSE))</f>
        <v>0</v>
      </c>
      <c r="AY42" s="90">
        <f>IF(ISNA(VLOOKUP($B42,'[1]1718  Exp_Rev Access'!$F$7:$GK$318,40,FALSE)),"",VLOOKUP($B42,'[1]1718  Exp_Rev Access'!$F$7:$GK$318,40,FALSE))</f>
        <v>231810.84</v>
      </c>
      <c r="AZ42" s="90">
        <f>IF(ISNA(VLOOKUP($B42,'[1]1718  Exp_Rev Access'!$F$7:$GK$318,41,FALSE)),"",VLOOKUP($B42,'[1]1718  Exp_Rev Access'!$F$7:$GK$318,41,FALSE))</f>
        <v>0</v>
      </c>
      <c r="BA42" s="90">
        <f>IF(ISNA(VLOOKUP($B42,'[1]1718  Exp_Rev Access'!$F$7:$GK$318,42,FALSE)),"",VLOOKUP($B42,'[1]1718  Exp_Rev Access'!$F$7:$GK$318,42,FALSE))</f>
        <v>0</v>
      </c>
      <c r="BB42" s="90">
        <f>IF(ISNA(VLOOKUP($B42,'[1]1718  Exp_Rev Access'!$F$7:$GK$318,43,FALSE)),"",VLOOKUP($B42,'[1]1718  Exp_Rev Access'!$F$7:$GK$318,43,FALSE))</f>
        <v>0</v>
      </c>
      <c r="BC42" s="90">
        <f>IF(ISNA(VLOOKUP($B42,'[1]1718  Exp_Rev Access'!$F$7:$GK$318,44,FALSE)),"",VLOOKUP($B42,'[1]1718  Exp_Rev Access'!$F$7:$GK$318,44,FALSE))</f>
        <v>120974.41</v>
      </c>
      <c r="BD42" s="90">
        <f>IF(ISNA(VLOOKUP($B42,'[1]1718  Exp_Rev Access'!$F$7:$GK$318,45,FALSE)),"",VLOOKUP($B42,'[1]1718  Exp_Rev Access'!$F$7:$GK$318,45,FALSE))</f>
        <v>0</v>
      </c>
      <c r="BE42" s="90">
        <f>IF(ISNA(VLOOKUP($B42,'[1]1718  Exp_Rev Access'!$F$7:$GK$318,46,FALSE)),"",VLOOKUP($B42,'[1]1718  Exp_Rev Access'!$F$7:$GK$318,46,FALSE))</f>
        <v>27847.74</v>
      </c>
      <c r="BF42" s="90">
        <f>IF(ISNA(VLOOKUP($B42,'[1]1718  Exp_Rev Access'!$F$7:$GK$318,47,FALSE)),"",VLOOKUP($B42,'[1]1718  Exp_Rev Access'!$F$7:$GK$318,47,FALSE))</f>
        <v>0</v>
      </c>
      <c r="BG42" s="90">
        <f>IF(ISNA(VLOOKUP($B42,'[1]1718  Exp_Rev Access'!$F$7:$GK$318,48,FALSE)),"",VLOOKUP($B42,'[1]1718  Exp_Rev Access'!$F$7:$GK$318,48,FALSE))</f>
        <v>0</v>
      </c>
      <c r="BH42" s="90">
        <f>IF(ISNA(VLOOKUP($B42,'[1]1718  Exp_Rev Access'!$F$7:$GK$318,49,FALSE)),"",VLOOKUP($B42,'[1]1718  Exp_Rev Access'!$F$7:$GK$318,49,FALSE))</f>
        <v>7225.49</v>
      </c>
      <c r="BI42" s="90">
        <f>IF(ISNA(VLOOKUP($B42,'[1]1718  Exp_Rev Access'!$F$7:$GK$318,50,FALSE)),"",VLOOKUP($B42,'[1]1718  Exp_Rev Access'!$F$7:$GK$318,50,FALSE))</f>
        <v>0</v>
      </c>
      <c r="BJ42" s="90">
        <f>IF(ISNA(VLOOKUP($B42,'[1]1718  Exp_Rev Access'!$F$7:$GK$318,51,FALSE)),"",VLOOKUP($B42,'[1]1718  Exp_Rev Access'!$F$7:$GK$318,51,FALSE))</f>
        <v>1814.69</v>
      </c>
      <c r="BK42" s="90">
        <f>IF(ISNA(VLOOKUP($B42,'[1]1718  Exp_Rev Access'!$F$7:$GK$318,52,FALSE)),"",VLOOKUP($B42,'[1]1718  Exp_Rev Access'!$F$7:$GK$318,52,FALSE))</f>
        <v>76781.88</v>
      </c>
      <c r="BL42" s="90">
        <f>IF(ISNA(VLOOKUP($B42,'[1]1718  Exp_Rev Access'!$F$7:$GK$318,53,FALSE)),"",VLOOKUP($B42,'[1]1718  Exp_Rev Access'!$F$7:$GK$318,53,FALSE))</f>
        <v>0</v>
      </c>
      <c r="BM42" s="90">
        <f>IF(ISNA(VLOOKUP($B42,'[1]1718  Exp_Rev Access'!$F$7:$GK$318,54,FALSE)),"",VLOOKUP($B42,'[1]1718  Exp_Rev Access'!$F$7:$GK$318,54,FALSE))</f>
        <v>0</v>
      </c>
      <c r="BN42" s="90">
        <f>IF(ISNA(VLOOKUP($B42,'[1]1718  Exp_Rev Access'!$F$7:$GK$318,55,FALSE)),"",VLOOKUP($B42,'[1]1718  Exp_Rev Access'!$F$7:$GK$318,55,FALSE))</f>
        <v>0</v>
      </c>
      <c r="BO42" s="90">
        <f>IF(ISNA(VLOOKUP($B42,'[1]1718  Exp_Rev Access'!$F$7:$GK$318,56,FALSE)),"",VLOOKUP($B42,'[1]1718  Exp_Rev Access'!$F$7:$GK$318,56,FALSE))</f>
        <v>0</v>
      </c>
      <c r="BP42" s="90">
        <f>IF(ISNA(VLOOKUP($B42,'[1]1718  Exp_Rev Access'!$F$7:$GK$318,57,FALSE)),"",VLOOKUP($B42,'[1]1718  Exp_Rev Access'!$F$7:$GK$318,57,FALSE))</f>
        <v>0</v>
      </c>
      <c r="BQ42" s="90">
        <f>IF(ISNA(VLOOKUP($B42,'[1]1718  Exp_Rev Access'!$F$7:$GK$318,58,FALSE)),"",VLOOKUP($B42,'[1]1718  Exp_Rev Access'!$F$7:$GK$318,58,FALSE))</f>
        <v>124712.56</v>
      </c>
      <c r="BR42" s="90">
        <f>IF(ISNA(VLOOKUP($B42,'[1]1718  Exp_Rev Access'!$F$7:$GK$318,59,FALSE)),"",VLOOKUP($B42,'[1]1718  Exp_Rev Access'!$F$7:$GK$318,59,FALSE))</f>
        <v>0</v>
      </c>
      <c r="BS42" s="90">
        <f>IF(ISNA(VLOOKUP($B42,'[1]1718  Exp_Rev Access'!$F$7:$GK$318,60,FALSE)),"",VLOOKUP($B42,'[1]1718  Exp_Rev Access'!$F$7:$GK$318,60,FALSE))</f>
        <v>0</v>
      </c>
      <c r="BT42" s="90">
        <f>IF(ISNA(VLOOKUP($B42,'[1]1718  Exp_Rev Access'!$F$7:$GK$318,61,FALSE)),"",VLOOKUP($B42,'[1]1718  Exp_Rev Access'!$F$7:$GK$318,61,FALSE))</f>
        <v>0</v>
      </c>
      <c r="BU42" s="90">
        <f>IF(ISNA(VLOOKUP($B42,'[1]1718  Exp_Rev Access'!$F$7:$GK$318,62,FALSE)),"",VLOOKUP($B42,'[1]1718  Exp_Rev Access'!$F$7:$GK$318,62,FALSE))</f>
        <v>0</v>
      </c>
      <c r="BV42" s="56">
        <f t="shared" si="35"/>
        <v>591167.61</v>
      </c>
      <c r="BW42" s="92">
        <f t="shared" si="135"/>
        <v>0.12874378788077562</v>
      </c>
      <c r="BX42" s="71">
        <f t="shared" si="136"/>
        <v>1747.7755735572377</v>
      </c>
      <c r="BY42" s="90">
        <f>IF(ISNA(VLOOKUP($B42,'[1]1718  Exp_Rev Access'!$F$7:$GK$318,64,FALSE)),"",VLOOKUP($B42,'[1]1718  Exp_Rev Access'!$F$7:$GK$318,64,FALSE))</f>
        <v>0</v>
      </c>
      <c r="BZ42" s="90">
        <f>IF(ISNA(VLOOKUP($B42,'[1]1718  Exp_Rev Access'!$F$7:$GK$318,65,FALSE)),"",VLOOKUP($B42,'[1]1718  Exp_Rev Access'!$F$7:$GK$318,65,FALSE))</f>
        <v>0</v>
      </c>
      <c r="CA42" s="90">
        <f>IF(ISNA(VLOOKUP($B42,'[1]1718  Exp_Rev Access'!$F$7:$GK$318,66,FALSE)),"",VLOOKUP($B42,'[1]1718  Exp_Rev Access'!$F$7:$GK$318,66,FALSE))</f>
        <v>0</v>
      </c>
      <c r="CB42" s="90">
        <f>IF(ISNA(VLOOKUP($B42,'[1]1718  Exp_Rev Access'!$F$7:$GK$318,67,FALSE)),"",VLOOKUP($B42,'[1]1718  Exp_Rev Access'!$F$7:$GK$318,67,FALSE))</f>
        <v>0</v>
      </c>
      <c r="CC42" s="90">
        <f>IF(ISNA(VLOOKUP($B42,'[1]1718  Exp_Rev Access'!$F$7:$GK$318,68,FALSE)),"",VLOOKUP($B42,'[1]1718  Exp_Rev Access'!$F$7:$GK$318,68,FALSE))</f>
        <v>13643.16</v>
      </c>
      <c r="CD42" s="90">
        <f>IF(ISNA(VLOOKUP($B42,'[1]1718  Exp_Rev Access'!$F$7:$GK$318,69,FALSE)),"",VLOOKUP($B42,'[1]1718  Exp_Rev Access'!$F$7:$GK$318,69,FALSE))</f>
        <v>0</v>
      </c>
      <c r="CE42" s="56">
        <f t="shared" si="36"/>
        <v>13643.16</v>
      </c>
      <c r="CF42" s="92">
        <f t="shared" si="25"/>
        <v>2.971191363247189E-3</v>
      </c>
      <c r="CG42" s="78">
        <f t="shared" si="46"/>
        <v>40.335737937559138</v>
      </c>
      <c r="CH42" s="90">
        <f>IF(ISNA(VLOOKUP($B42,'[1]1718  Exp_Rev Access'!$F$7:$GK$318,$CH$2,FALSE)),"",VLOOKUP($B42,'[1]1718  Exp_Rev Access'!$F$7:$GK$318,$CH$2,FALSE))</f>
        <v>0</v>
      </c>
      <c r="CI42" s="90">
        <f>IF(ISNA(VLOOKUP($B42,'[1]1718  Exp_Rev Access'!$F$7:$GK$318,$CI$2,FALSE)),"",VLOOKUP($B42,'[1]1718  Exp_Rev Access'!$F$7:$GK$318,$CI$2,FALSE))</f>
        <v>0</v>
      </c>
      <c r="CJ42" s="90">
        <f>IF(ISNA(VLOOKUP($B42,'[1]1718  Exp_Rev Access'!$F$7:$GK$318,$CJ$2,FALSE)),"",VLOOKUP($B42,'[1]1718  Exp_Rev Access'!$F$7:$GK$318,$CJ$2,FALSE))</f>
        <v>0</v>
      </c>
      <c r="CK42" s="90">
        <f>IF(ISNA(VLOOKUP($B42,'[1]1718  Exp_Rev Access'!$F$7:$GK$318,$CK$2,FALSE)),"",VLOOKUP($B42,'[1]1718  Exp_Rev Access'!$F$7:$GK$318,$CK$2,FALSE))</f>
        <v>0</v>
      </c>
      <c r="CL42" s="90">
        <f>IF(ISNA(VLOOKUP($B42,'[1]1718  Exp_Rev Access'!$F$7:$GK$318,$CL$2,FALSE)),"",VLOOKUP($B42,'[1]1718  Exp_Rev Access'!$F$7:$GK$318,$CL$2,FALSE))</f>
        <v>0</v>
      </c>
      <c r="CM42" s="90">
        <f>IF(ISNA(VLOOKUP($B42,'[1]1718  Exp_Rev Access'!$F$7:$GK$318,$CM$2,FALSE)),"",VLOOKUP($B42,'[1]1718  Exp_Rev Access'!$F$7:$GK$318,$CM$2,FALSE))</f>
        <v>0</v>
      </c>
      <c r="CN42" s="90">
        <f>IF(ISNA(VLOOKUP($B42,'[1]1718  Exp_Rev Access'!$F$7:$GK$318,$CN$2,FALSE)),"",VLOOKUP($B42,'[1]1718  Exp_Rev Access'!$F$7:$GK$318,$CN$2,FALSE))</f>
        <v>0</v>
      </c>
      <c r="CO42" s="90">
        <f>IF(ISNA(VLOOKUP($B42,'[1]1718  Exp_Rev Access'!$F$7:$GK$318,$CO$2,FALSE)),"",VLOOKUP($B42,'[1]1718  Exp_Rev Access'!$F$7:$GK$318,$CO$2,FALSE))</f>
        <v>0</v>
      </c>
      <c r="CP42" s="90">
        <f>IF(ISNA(VLOOKUP($B42,'[1]1718  Exp_Rev Access'!$F$7:$GK$318,$CP$2,FALSE)),"",VLOOKUP($B42,'[1]1718  Exp_Rev Access'!$F$7:$GK$318,$CP$2,FALSE))</f>
        <v>0</v>
      </c>
      <c r="CQ42" s="90">
        <f>IF(ISNA(VLOOKUP($B42,'[1]1718  Exp_Rev Access'!$F$7:$GK$318,$CQ$2,FALSE)),"",VLOOKUP($B42,'[1]1718  Exp_Rev Access'!$F$7:$GK$318,$CQ$2,FALSE))</f>
        <v>53613.57</v>
      </c>
      <c r="CR42" s="90">
        <f>IF(ISNA(VLOOKUP($B42,'[1]1718  Exp_Rev Access'!$F$7:$GK$318,$CR$2,FALSE)),"",VLOOKUP($B42,'[1]1718  Exp_Rev Access'!$F$7:$GK$318,$CR$2,FALSE))</f>
        <v>0</v>
      </c>
      <c r="CS42" s="90">
        <f>IF(ISNA(VLOOKUP($B42,'[1]1718  Exp_Rev Access'!$F$7:$GK$318,$CS$2,FALSE)),"",VLOOKUP($B42,'[1]1718  Exp_Rev Access'!$F$7:$GK$318,$CS$2,FALSE))</f>
        <v>0</v>
      </c>
      <c r="CT42" s="90">
        <f>IF(ISNA(VLOOKUP($B42,'[1]1718  Exp_Rev Access'!$F$7:$GK$318,$CT$2,FALSE)),"",VLOOKUP($B42,'[1]1718  Exp_Rev Access'!$F$7:$GK$318,$CT$2,FALSE))</f>
        <v>0</v>
      </c>
      <c r="CU42" s="90">
        <f>IF(ISNA(VLOOKUP($B42,'[1]1718  Exp_Rev Access'!$F$7:$GK$318,$CU$2,FALSE)),"",VLOOKUP($B42,'[1]1718  Exp_Rev Access'!$F$7:$GK$318,$CU$2,FALSE))</f>
        <v>150108</v>
      </c>
      <c r="CV42" s="90">
        <f>IF(ISNA(VLOOKUP($B42,'[1]1718  Exp_Rev Access'!$F$7:$GK$318,$CV$2,FALSE)),"",VLOOKUP($B42,'[1]1718  Exp_Rev Access'!$F$7:$GK$318,$CV$2,FALSE))</f>
        <v>21661.93</v>
      </c>
      <c r="CW42" s="90">
        <f>IF(ISNA(VLOOKUP($B42,'[1]1718  Exp_Rev Access'!$F$7:$GK$318,$CW$2,FALSE)),"",VLOOKUP($B42,'[1]1718  Exp_Rev Access'!$F$7:$GK$318,$CW$2,FALSE))</f>
        <v>0</v>
      </c>
      <c r="CX42" s="90">
        <f>IF(ISNA(VLOOKUP($B42,'[1]1718  Exp_Rev Access'!$F$7:$GK$318,$CX$2,FALSE)),"",VLOOKUP($B42,'[1]1718  Exp_Rev Access'!$F$7:$GK$318,$CX$2,FALSE))</f>
        <v>0</v>
      </c>
      <c r="CY42" s="90">
        <f>IF(ISNA(VLOOKUP($B42,'[1]1718  Exp_Rev Access'!$F$7:$GK$318,$CY$2,FALSE)),"",VLOOKUP($B42,'[1]1718  Exp_Rev Access'!$F$7:$GK$318,$CY$2,FALSE))</f>
        <v>0</v>
      </c>
      <c r="CZ42" s="90">
        <f>IF(ISNA(VLOOKUP($B42,'[1]1718  Exp_Rev Access'!$F$7:$GK$318,$CZ$2,FALSE)),"",VLOOKUP($B42,'[1]1718  Exp_Rev Access'!$F$7:$GK$318,$CZ$2,FALSE))</f>
        <v>0</v>
      </c>
      <c r="DA42" s="90">
        <f>IF(ISNA(VLOOKUP($B42,'[1]1718  Exp_Rev Access'!$F$7:$GK$318,$DA$2,FALSE)),"",VLOOKUP($B42,'[1]1718  Exp_Rev Access'!$F$7:$GK$318,$DA$2,FALSE))</f>
        <v>0</v>
      </c>
      <c r="DB42" s="90">
        <f>IF(ISNA(VLOOKUP($B42,'[1]1718  Exp_Rev Access'!$F$7:$GK$318,$DB$2,FALSE)),"",VLOOKUP($B42,'[1]1718  Exp_Rev Access'!$F$7:$GK$318,$DB$2,FALSE))</f>
        <v>0</v>
      </c>
      <c r="DC42" s="90">
        <f>IF(ISNA(VLOOKUP($B42,'[1]1718  Exp_Rev Access'!$F$7:$GK$318,$DC$2,FALSE)),"",VLOOKUP($B42,'[1]1718  Exp_Rev Access'!$F$7:$GK$318,$DC$2,FALSE))</f>
        <v>0</v>
      </c>
      <c r="DD42" s="90">
        <f>IF(ISNA(VLOOKUP($B42,'[1]1718  Exp_Rev Access'!$F$7:$GK$318,$DD$2,FALSE)),"",VLOOKUP($B42,'[1]1718  Exp_Rev Access'!$F$7:$GK$318,$DD$2,FALSE))</f>
        <v>0</v>
      </c>
      <c r="DE42" s="90">
        <f>IF(ISNA(VLOOKUP($B42,'[1]1718  Exp_Rev Access'!$F$7:$GK$318,$DE$2,FALSE)),"",VLOOKUP($B42,'[1]1718  Exp_Rev Access'!$F$7:$GK$318,$DE$2,FALSE))</f>
        <v>0</v>
      </c>
      <c r="DF42" s="90">
        <f>IF(ISNA(VLOOKUP($B42,'[1]1718  Exp_Rev Access'!$F$7:$GK$318,$DF$2,FALSE)),"",VLOOKUP($B42,'[1]1718  Exp_Rev Access'!$F$7:$GK$318,$DF$2,FALSE))</f>
        <v>0</v>
      </c>
      <c r="DG42" s="90">
        <f>IF(ISNA(VLOOKUP($B42,'[1]1718  Exp_Rev Access'!$F$7:$GK$318,$DG$2,FALSE)),"",VLOOKUP($B42,'[1]1718  Exp_Rev Access'!$F$7:$GK$318,$DG$2,FALSE))</f>
        <v>0</v>
      </c>
      <c r="DH42" s="90">
        <f>IF(ISNA(VLOOKUP($B42,'[1]1718  Exp_Rev Access'!$F$7:$GK$318,$DH$2,FALSE)),"",VLOOKUP($B42,'[1]1718  Exp_Rev Access'!$F$7:$GK$318,$DH$2,FALSE))</f>
        <v>0</v>
      </c>
      <c r="DI42" s="90">
        <f>IF(ISNA(VLOOKUP($B42,'[1]1718  Exp_Rev Access'!$F$7:$GK$318,$DI$2,FALSE)),"",VLOOKUP($B42,'[1]1718  Exp_Rev Access'!$F$7:$GK$318,$DI$2,FALSE))</f>
        <v>62224.17</v>
      </c>
      <c r="DJ42" s="90">
        <f>IF(ISNA(VLOOKUP($B42,'[1]1718  Exp_Rev Access'!$F$7:$GK$318,$DJ$2,FALSE)),"",VLOOKUP($B42,'[1]1718  Exp_Rev Access'!$F$7:$GK$318,$DJ$2,FALSE))</f>
        <v>0</v>
      </c>
      <c r="DK42" s="90">
        <f>IF(ISNA(VLOOKUP($B42,'[1]1718  Exp_Rev Access'!$F$7:$GK$318,$DK$2,FALSE)),"",VLOOKUP($B42,'[1]1718  Exp_Rev Access'!$F$7:$GK$318,$DK$2,FALSE))</f>
        <v>0</v>
      </c>
      <c r="DL42" s="90">
        <f>IF(ISNA(VLOOKUP($B42,'[1]1718  Exp_Rev Access'!$F$7:$GK$318,$DL$2,FALSE)),"",VLOOKUP($B42,'[1]1718  Exp_Rev Access'!$F$7:$GK$318,$DL$2,FALSE))</f>
        <v>0</v>
      </c>
      <c r="DM42" s="90">
        <f>IF(ISNA(VLOOKUP($B42,'[1]1718  Exp_Rev Access'!$F$7:$GK$318,$DM$2,FALSE)),"",VLOOKUP($B42,'[1]1718  Exp_Rev Access'!$F$7:$GK$318,$DM$2,FALSE))</f>
        <v>0</v>
      </c>
      <c r="DN42" s="90">
        <f>IF(ISNA(VLOOKUP($B42,'[1]1718  Exp_Rev Access'!$F$7:$GK$318,$DN$2,FALSE)),"",VLOOKUP($B42,'[1]1718  Exp_Rev Access'!$F$7:$GK$318,$DN$2,FALSE))</f>
        <v>0</v>
      </c>
      <c r="DO42" s="90">
        <f>IF(ISNA(VLOOKUP($B42,'[1]1718  Exp_Rev Access'!$F$7:$GK$318,$DO$2,FALSE)),"",VLOOKUP($B42,'[1]1718  Exp_Rev Access'!$F$7:$GK$318,$DO$2,FALSE))</f>
        <v>0</v>
      </c>
      <c r="DP42" s="90">
        <f>IF(ISNA(VLOOKUP($B42,'[1]1718  Exp_Rev Access'!$F$7:$GK$318,$DP$2,FALSE)),"",VLOOKUP($B42,'[1]1718  Exp_Rev Access'!$F$7:$GK$318,$DP$2,FALSE))</f>
        <v>0</v>
      </c>
      <c r="DQ42" s="90">
        <f>IF(ISNA(VLOOKUP($B42,'[1]1718  Exp_Rev Access'!$F$7:$GK$318,$DQ$2,FALSE)),"",VLOOKUP($B42,'[1]1718  Exp_Rev Access'!$F$7:$GK$318,$DQ$2,FALSE))</f>
        <v>0</v>
      </c>
      <c r="DR42" s="90">
        <f>IF(ISNA(VLOOKUP($B42,'[1]1718  Exp_Rev Access'!$F$7:$GK$318,$DR$2,FALSE)),"",VLOOKUP($B42,'[1]1718  Exp_Rev Access'!$F$7:$GK$318,$DR$2,FALSE))</f>
        <v>0</v>
      </c>
      <c r="DS42" s="90">
        <f>IF(ISNA(VLOOKUP($B42,'[1]1718  Exp_Rev Access'!$F$7:$GK$318,$DS$2,FALSE)),"",VLOOKUP($B42,'[1]1718  Exp_Rev Access'!$F$7:$GK$318,$DS$2,FALSE))</f>
        <v>0</v>
      </c>
      <c r="DT42" s="90">
        <f>IF(ISNA(VLOOKUP($B42,'[1]1718  Exp_Rev Access'!$F$7:$GK$318,$DT$2,FALSE)),"",VLOOKUP($B42,'[1]1718  Exp_Rev Access'!$F$7:$GK$318,$DT$2,FALSE))</f>
        <v>0</v>
      </c>
      <c r="DU42" s="90">
        <f>IF(ISNA(VLOOKUP($B42,'[1]1718  Exp_Rev Access'!$F$7:$GK$318,$DU$2,FALSE)),"",VLOOKUP($B42,'[1]1718  Exp_Rev Access'!$F$7:$GK$318,$DU$2,FALSE))</f>
        <v>0</v>
      </c>
      <c r="DV42" s="90">
        <f>IF(ISNA(VLOOKUP($B42,'[1]1718  Exp_Rev Access'!$F$7:$GK$318,$DV$2,FALSE)),"",VLOOKUP($B42,'[1]1718  Exp_Rev Access'!$F$7:$GK$318,$DV$2,FALSE))</f>
        <v>0</v>
      </c>
      <c r="DW42" s="90">
        <f>IF(ISNA(VLOOKUP($B42,'[1]1718  Exp_Rev Access'!$F$7:$GK$318,$DW$2,FALSE)),"",VLOOKUP($B42,'[1]1718  Exp_Rev Access'!$F$7:$GK$318,$DW$2,FALSE))</f>
        <v>0</v>
      </c>
      <c r="DX42" s="90">
        <f>IF(ISNA(VLOOKUP($B42,'[1]1718  Exp_Rev Access'!$F$7:$GK$318,$DX$2,FALSE)),"",VLOOKUP($B42,'[1]1718  Exp_Rev Access'!$F$7:$GK$318,$DX$2,FALSE))</f>
        <v>0</v>
      </c>
      <c r="DY42" s="90">
        <f>IF(ISNA(VLOOKUP($B42,'[1]1718  Exp_Rev Access'!$F$7:$GK$318,$DY$2,FALSE)),"",VLOOKUP($B42,'[1]1718  Exp_Rev Access'!$F$7:$GK$318,$DY$2,FALSE))</f>
        <v>22427.82</v>
      </c>
      <c r="DZ42" s="90">
        <f>IF(ISNA(VLOOKUP($B42,'[1]1718  Exp_Rev Access'!$F$7:$GK$318,$DZ$2,FALSE)),"",VLOOKUP($B42,'[1]1718  Exp_Rev Access'!$F$7:$GK$318,$DZ$2,FALSE))</f>
        <v>0</v>
      </c>
      <c r="EA42" s="90">
        <f>IF(ISNA(VLOOKUP($B42,'[1]1718  Exp_Rev Access'!$F$7:$GK$318,$EA$2,FALSE)),"",VLOOKUP($B42,'[1]1718  Exp_Rev Access'!$F$7:$GK$318,$EA$2,FALSE))</f>
        <v>0</v>
      </c>
      <c r="EB42" s="90">
        <f>IF(ISNA(VLOOKUP($B42,'[1]1718  Exp_Rev Access'!$F$7:$GK$318,$EB$2,FALSE)),"",VLOOKUP($B42,'[1]1718  Exp_Rev Access'!$F$7:$GK$318,$EB$2,FALSE))</f>
        <v>0</v>
      </c>
      <c r="EC42" s="90">
        <f>IF(ISNA(VLOOKUP($B42,'[1]1718  Exp_Rev Access'!$F$7:$GK$318,$EC$2,FALSE)),"",VLOOKUP($B42,'[1]1718  Exp_Rev Access'!$F$7:$GK$318,$EC$2,FALSE))</f>
        <v>0</v>
      </c>
      <c r="ED42" s="90">
        <f>IF(ISNA(VLOOKUP($B42,'[1]1718  Exp_Rev Access'!$F$7:$GK$318,$ED$2,FALSE)),"",VLOOKUP($B42,'[1]1718  Exp_Rev Access'!$F$7:$GK$318,$ED$2,FALSE))</f>
        <v>0</v>
      </c>
      <c r="EE42" s="90">
        <f>IF(ISNA(VLOOKUP($B42,'[1]1718  Exp_Rev Access'!$F$7:$GK$318,$EE$2,FALSE)),"",VLOOKUP($B42,'[1]1718  Exp_Rev Access'!$F$7:$GK$318,$EE$2,FALSE))</f>
        <v>0</v>
      </c>
      <c r="EF42" s="90">
        <f>IF(ISNA(VLOOKUP($B42,'[1]1718  Exp_Rev Access'!$F$7:$GK$318,$EF$2,FALSE)),"",VLOOKUP($B42,'[1]1718  Exp_Rev Access'!$F$7:$GK$318,$EF$2,FALSE))</f>
        <v>0</v>
      </c>
      <c r="EG42" s="90">
        <f>IF(ISNA(VLOOKUP($B42,'[1]1718  Exp_Rev Access'!$F$7:$GK$318,$EG$2,FALSE)),"",VLOOKUP($B42,'[1]1718  Exp_Rev Access'!$F$7:$GK$318,$EG$2,FALSE))</f>
        <v>0</v>
      </c>
      <c r="EH42" s="90">
        <f>IF(ISNA(VLOOKUP($B42,'[1]1718  Exp_Rev Access'!$F$7:$GK$318,$EH$2,FALSE)),"",VLOOKUP($B42,'[1]1718  Exp_Rev Access'!$F$7:$GK$318,$EH$2,FALSE))</f>
        <v>0</v>
      </c>
      <c r="EI42" s="90">
        <f>IF(ISNA(VLOOKUP($B42,'[1]1718  Exp_Rev Access'!$F$7:$GK$318,$EI$2,FALSE)),"",VLOOKUP($B42,'[1]1718  Exp_Rev Access'!$F$7:$GK$318,$EI$2,FALSE))</f>
        <v>0</v>
      </c>
      <c r="EJ42" s="90">
        <f>IF(ISNA(VLOOKUP($B42,'[1]1718  Exp_Rev Access'!$F$7:$GK$318,$EJ$2,FALSE)),"",VLOOKUP($B42,'[1]1718  Exp_Rev Access'!$F$7:$GK$318,$EJ$2,FALSE))</f>
        <v>0</v>
      </c>
      <c r="EK42" s="90">
        <f>IF(ISNA(VLOOKUP($B42,'[1]1718  Exp_Rev Access'!$F$7:$GK$318,$EK$2,FALSE)),"",VLOOKUP($B42,'[1]1718  Exp_Rev Access'!$F$7:$GK$318,$EK$2,FALSE))</f>
        <v>0</v>
      </c>
      <c r="EL42" s="90">
        <f>IF(ISNA(VLOOKUP($B42,'[1]1718  Exp_Rev Access'!$F$7:$GK$318,$EL$2,FALSE)),"",VLOOKUP($B42,'[1]1718  Exp_Rev Access'!$F$7:$GK$318,$EL$2,FALSE))</f>
        <v>0</v>
      </c>
      <c r="EM42" s="90">
        <f>IF(ISNA(VLOOKUP($B42,'[1]1718  Exp_Rev Access'!$F$7:$GK$318,$EM$2,FALSE)),"",VLOOKUP($B42,'[1]1718  Exp_Rev Access'!$F$7:$GK$318,$EM$2,FALSE))</f>
        <v>0</v>
      </c>
      <c r="EN42" s="90">
        <f>IF(ISNA(VLOOKUP($B42,'[1]1718  Exp_Rev Access'!$F$7:$GK$318,$EN$2,FALSE)),"",VLOOKUP($B42,'[1]1718  Exp_Rev Access'!$F$7:$GK$318,$EN$2,FALSE))</f>
        <v>4000</v>
      </c>
      <c r="EO42" s="90">
        <f>IF(ISNA(VLOOKUP($B42,'[1]1718  Exp_Rev Access'!$F$7:$GK$318,$EO$2,FALSE)),"",VLOOKUP($B42,'[1]1718  Exp_Rev Access'!$F$7:$GK$318,$EO$2,FALSE))</f>
        <v>0</v>
      </c>
      <c r="EP42" s="90">
        <f>IF(ISNA(VLOOKUP($B42,'[1]1718  Exp_Rev Access'!$F$7:$GK$318,$EP$2,FALSE)),"",VLOOKUP($B42,'[1]1718  Exp_Rev Access'!$F$7:$GK$318,$EP$2,FALSE))</f>
        <v>0</v>
      </c>
      <c r="EQ42" s="90">
        <f>IF(ISNA(VLOOKUP($B42,'[1]1718  Exp_Rev Access'!$F$7:$GK$318,$EQ$2,FALSE)),"",VLOOKUP($B42,'[1]1718  Exp_Rev Access'!$F$7:$GK$318,$EQ$2,FALSE))</f>
        <v>0</v>
      </c>
      <c r="ER42" s="90">
        <f>IF(ISNA(VLOOKUP($B42,'[1]1718  Exp_Rev Access'!$F$7:$GK$318,$ER$2,FALSE)),"",VLOOKUP($B42,'[1]1718  Exp_Rev Access'!$F$7:$GK$318,$ER$2,FALSE))</f>
        <v>0</v>
      </c>
      <c r="ES42" s="90">
        <f>IF(ISNA(VLOOKUP($B42,'[1]1718  Exp_Rev Access'!$F$7:$GK$318,$ES$2,FALSE)),"",VLOOKUP($B42,'[1]1718  Exp_Rev Access'!$F$7:$GK$318,$ES$2,FALSE))</f>
        <v>0</v>
      </c>
      <c r="ET42" s="90">
        <f>IF(ISNA(VLOOKUP($B42,'[1]1718  Exp_Rev Access'!$F$7:$GK$318,$ET$2,FALSE)),"",VLOOKUP($B42,'[1]1718  Exp_Rev Access'!$F$7:$GK$318,$ET$2,FALSE))</f>
        <v>0</v>
      </c>
      <c r="EU42" s="90">
        <f>IF(ISNA(VLOOKUP($B42,'[1]1718  Exp_Rev Access'!$F$7:$GK$318,$EU$2,FALSE)),"",VLOOKUP($B42,'[1]1718  Exp_Rev Access'!$F$7:$GK$318,$EU$2,FALSE))</f>
        <v>0</v>
      </c>
      <c r="EV42" s="90">
        <f>IF(ISNA(VLOOKUP($B42,'[1]1718  Exp_Rev Access'!$F$7:$GK$318,$EV$2,FALSE)),"",VLOOKUP($B42,'[1]1718  Exp_Rev Access'!$F$7:$GK$318,$EV$2,FALSE))</f>
        <v>0</v>
      </c>
      <c r="EW42" s="90">
        <f>IF(ISNA(VLOOKUP($B42,'[1]1718  Exp_Rev Access'!$F$7:$GK$318,$EW$2,FALSE)),"",VLOOKUP($B42,'[1]1718  Exp_Rev Access'!$F$7:$GK$318,$EW$2,FALSE))</f>
        <v>0</v>
      </c>
      <c r="EX42" s="90">
        <f>IF(ISNA(VLOOKUP($B42,'[1]1718  Exp_Rev Access'!$F$7:$GK$318,$EX$2,FALSE)),"",VLOOKUP($B42,'[1]1718  Exp_Rev Access'!$F$7:$GK$318,$EX$2,FALSE))</f>
        <v>0</v>
      </c>
      <c r="EY42" s="90">
        <f>IF(ISNA(VLOOKUP($B42,'[1]1718  Exp_Rev Access'!$F$7:$GK$318,$EY$2,FALSE)),"",VLOOKUP($B42,'[1]1718  Exp_Rev Access'!$F$7:$GK$318,$EY$2,FALSE))</f>
        <v>0</v>
      </c>
      <c r="EZ42" s="90">
        <f>IF(ISNA(VLOOKUP($B42,'[1]1718  Exp_Rev Access'!$F$7:$GK$318,$EZ$2,FALSE)),"",VLOOKUP($B42,'[1]1718  Exp_Rev Access'!$F$7:$GK$318,$EZ$2,FALSE))</f>
        <v>0</v>
      </c>
      <c r="FA42" s="90">
        <f>IF(ISNA(VLOOKUP($B42,'[1]1718  Exp_Rev Access'!$F$7:$GK$318,$FA$2,FALSE)),"",VLOOKUP($B42,'[1]1718  Exp_Rev Access'!$F$7:$GK$318,$FA$2,FALSE))</f>
        <v>0</v>
      </c>
      <c r="FB42" s="90">
        <f>IF(ISNA(VLOOKUP($B42,'[1]1718  Exp_Rev Access'!$F$7:$GK$318,$FB$2,FALSE)),"",VLOOKUP($B42,'[1]1718  Exp_Rev Access'!$F$7:$GK$318,$FB$2,FALSE))</f>
        <v>0</v>
      </c>
      <c r="FC42" s="90">
        <f>IF(ISNA(VLOOKUP($B42,'[1]1718  Exp_Rev Access'!$F$7:$GK$318,$FC$2,FALSE)),"",VLOOKUP($B42,'[1]1718  Exp_Rev Access'!$F$7:$GK$318,$FC$2,FALSE))</f>
        <v>0</v>
      </c>
      <c r="FD42" s="90">
        <f>IF(ISNA(VLOOKUP($B42,'[1]1718  Exp_Rev Access'!$F$7:$GK$318,$FD$2,FALSE)),"",VLOOKUP($B42,'[1]1718  Exp_Rev Access'!$F$7:$GK$318,$FD$2,FALSE))</f>
        <v>0</v>
      </c>
      <c r="FE42" s="90">
        <f>IF(ISNA(VLOOKUP($B42,'[1]1718  Exp_Rev Access'!$F$7:$GK$318,$FE$2,FALSE)),"",VLOOKUP($B42,'[1]1718  Exp_Rev Access'!$F$7:$GK$318,$FE$2,FALSE))</f>
        <v>0</v>
      </c>
      <c r="FF42" s="90">
        <f>IF(ISNA(VLOOKUP($B42,'[1]1718  Exp_Rev Access'!$F$7:$GK$318,$FF$2,FALSE)),"",VLOOKUP($B42,'[1]1718  Exp_Rev Access'!$F$7:$GK$318,$FF$2,FALSE))</f>
        <v>0</v>
      </c>
      <c r="FG42" s="90">
        <f>IF(ISNA(VLOOKUP($B42,'[1]1718  Exp_Rev Access'!$F$7:$GK$318,$FG$2,FALSE)),"",VLOOKUP($B42,'[1]1718  Exp_Rev Access'!$F$7:$GK$318,$FG$2,FALSE))</f>
        <v>0</v>
      </c>
      <c r="FH42" s="90">
        <f>IF(ISNA(VLOOKUP($B42,'[1]1718  Exp_Rev Access'!$F$7:$GK$318,$FH$2,FALSE)),"",VLOOKUP($B42,'[1]1718  Exp_Rev Access'!$F$7:$GK$318,$FH$2,FALSE))</f>
        <v>0</v>
      </c>
      <c r="FI42" s="90">
        <f>IF(ISNA(VLOOKUP($B42,'[1]1718  Exp_Rev Access'!$F$7:$GK$318,$FI$2,FALSE)),"",VLOOKUP($B42,'[1]1718  Exp_Rev Access'!$F$7:$GK$318,$FI$2,FALSE))</f>
        <v>0</v>
      </c>
      <c r="FJ42" s="90">
        <f>IF(ISNA(VLOOKUP($B42,'[1]1718  Exp_Rev Access'!$F$7:$GK$318,$FJ$2,FALSE)),"",VLOOKUP($B42,'[1]1718  Exp_Rev Access'!$F$7:$GK$318,$FJ$2,FALSE))</f>
        <v>0</v>
      </c>
      <c r="FK42" s="90">
        <f>IF(ISNA(VLOOKUP($B42,'[1]1718  Exp_Rev Access'!$F$7:$GK$318,$FK$2,FALSE)),"",VLOOKUP($B42,'[1]1718  Exp_Rev Access'!$F$7:$GK$318,$FK$2,FALSE))</f>
        <v>0</v>
      </c>
      <c r="FL42" s="90">
        <f>IF(ISNA(VLOOKUP($B42,'[1]1718  Exp_Rev Access'!$F$7:$GK$318,$FL$2,FALSE)),"",VLOOKUP($B42,'[1]1718  Exp_Rev Access'!$F$7:$GK$318,$FL$2,FALSE))</f>
        <v>0</v>
      </c>
      <c r="FM42" s="90">
        <f>IF(ISNA(VLOOKUP($B42,'[1]1718  Exp_Rev Access'!$F$7:$GK$318,$FM$2,FALSE)),"",VLOOKUP($B42,'[1]1718  Exp_Rev Access'!$F$7:$GK$318,$FM$2,FALSE))</f>
        <v>0</v>
      </c>
      <c r="FN42" s="90">
        <f>IF(ISNA(VLOOKUP($B42,'[1]1718  Exp_Rev Access'!$F$7:$GK$318,$FN$2,FALSE)),"",VLOOKUP($B42,'[1]1718  Exp_Rev Access'!$F$7:$GK$318,$FN$2,FALSE))</f>
        <v>0</v>
      </c>
      <c r="FO42" s="90">
        <f>IF(ISNA(VLOOKUP($B42,'[1]1718  Exp_Rev Access'!$F$7:$GK$318,$FO$2,FALSE)),"",VLOOKUP($B42,'[1]1718  Exp_Rev Access'!$F$7:$GK$318,$FO$2,FALSE))</f>
        <v>0</v>
      </c>
      <c r="FP42" s="90">
        <f>IF(ISNA(VLOOKUP($B42,'[1]1718  Exp_Rev Access'!$F$7:$GK$318,$FP$2,FALSE)),"",VLOOKUP($B42,'[1]1718  Exp_Rev Access'!$F$7:$GK$318,$FP$2,FALSE))</f>
        <v>0</v>
      </c>
      <c r="FQ42" s="90">
        <f>IF(ISNA(VLOOKUP($B42,'[1]1718  Exp_Rev Access'!$F$7:$GK$318,$FQ$2,FALSE)),"",VLOOKUP($B42,'[1]1718  Exp_Rev Access'!$F$7:$GK$318,$FQ$2,FALSE))</f>
        <v>0</v>
      </c>
      <c r="FR42" s="90">
        <f>IF(ISNA(VLOOKUP($B42,'[1]1718  Exp_Rev Access'!$F$7:$GK$318,$FR$2,FALSE)),"",VLOOKUP($B42,'[1]1718  Exp_Rev Access'!$F$7:$GK$318,$FR$2,FALSE))</f>
        <v>8796.83</v>
      </c>
      <c r="FS42" s="56">
        <f t="shared" si="137"/>
        <v>322832.32</v>
      </c>
      <c r="FT42" s="92">
        <f t="shared" si="138"/>
        <v>7.0306043538377674E-2</v>
      </c>
      <c r="FU42" s="94">
        <f t="shared" si="139"/>
        <v>954.44749290444668</v>
      </c>
      <c r="FV42" s="95">
        <f>IF(ISNA(VLOOKUP($B42,'[1]1718  Exp_Rev Access'!$F$7:$GK$318,$FV$2,FALSE)),"",VLOOKUP($B42,'[1]1718  Exp_Rev Access'!$F$7:$GK$318,$FV$2,FALSE))</f>
        <v>162.75</v>
      </c>
      <c r="FW42" s="95">
        <f>IF(ISNA(VLOOKUP($B42,'[1]1718  Exp_Rev Access'!$F$7:$GK$318,$FW$2,FALSE)),"",VLOOKUP($B42,'[1]1718  Exp_Rev Access'!$F$7:$GK$318,$FW$2,FALSE))</f>
        <v>0</v>
      </c>
      <c r="FX42" s="95">
        <f>IF(ISNA(VLOOKUP($B42,'[1]1718  Exp_Rev Access'!$F$7:$GK$318,$FX$2,FALSE)),"",VLOOKUP($B42,'[1]1718  Exp_Rev Access'!$F$7:$GK$318,$FX$2,FALSE))</f>
        <v>0</v>
      </c>
      <c r="FY42" s="95">
        <f>IF(ISNA(VLOOKUP($B42,'[1]1718  Exp_Rev Access'!$F$7:$GK$318,$FY$2,FALSE)),"",VLOOKUP($B42,'[1]1718  Exp_Rev Access'!$F$7:$GK$318,$FY$2,FALSE))</f>
        <v>0</v>
      </c>
      <c r="FZ42" s="95">
        <f>IF(ISNA(VLOOKUP($B42,'[1]1718  Exp_Rev Access'!$F$7:$GK$318,$FZ$2,FALSE)),"",VLOOKUP($B42,'[1]1718  Exp_Rev Access'!$F$7:$GK$318,$FZ$2,FALSE))</f>
        <v>0</v>
      </c>
      <c r="GA42" s="95">
        <f>IF(ISNA(VLOOKUP($B42,'[1]1718  Exp_Rev Access'!$F$7:$GK$318,$GA$2,FALSE)),"",VLOOKUP($B42,'[1]1718  Exp_Rev Access'!$F$7:$GK$318,$GA$2,FALSE))</f>
        <v>0</v>
      </c>
      <c r="GB42" s="95">
        <f>IF(ISNA(VLOOKUP($B42,'[1]1718  Exp_Rev Access'!$F$7:$GK$318,$GB$2,FALSE)),"",VLOOKUP($B42,'[1]1718  Exp_Rev Access'!$F$7:$GK$318,$GB$2,FALSE))</f>
        <v>0</v>
      </c>
      <c r="GC42" s="95">
        <f>IF(ISNA(VLOOKUP($B42,'[1]1718  Exp_Rev Access'!$F$7:$GK$318,$GC$2,FALSE)),"",VLOOKUP($B42,'[1]1718  Exp_Rev Access'!$F$7:$GK$318,$GC$2,FALSE))</f>
        <v>0</v>
      </c>
      <c r="GD42" s="95">
        <f>IF(ISNA(VLOOKUP($B42,'[1]1718  Exp_Rev Access'!$F$7:$GK$318,$GD$2,FALSE)),"",VLOOKUP($B42,'[1]1718  Exp_Rev Access'!$F$7:$GK$318,$GD$2,FALSE))</f>
        <v>0</v>
      </c>
      <c r="GE42" s="95">
        <f>IF(ISNA(VLOOKUP($B42,'[1]1718  Exp_Rev Access'!$F$7:$GK$318,$GE$2,FALSE)),"",VLOOKUP($B42,'[1]1718  Exp_Rev Access'!$F$7:$GK$318,$GE$2,FALSE))</f>
        <v>0</v>
      </c>
      <c r="GF42" s="95">
        <f>IF(ISNA(VLOOKUP($B42,'[1]1718  Exp_Rev Access'!$F$7:$GK$318,$GF$2,FALSE)),"",VLOOKUP($B42,'[1]1718  Exp_Rev Access'!$F$7:$GK$318,$GF$2,FALSE))</f>
        <v>0</v>
      </c>
      <c r="GG42" s="95">
        <f>IF(ISNA(VLOOKUP($B42,'[1]1718  Exp_Rev Access'!$F$7:$GK$318,$GG$2,FALSE)),"",VLOOKUP($B42,'[1]1718  Exp_Rev Access'!$F$7:$GK$318,$GG$2,FALSE))</f>
        <v>0</v>
      </c>
      <c r="GH42" s="95">
        <f>IF(ISNA(VLOOKUP($B42,'[1]1718  Exp_Rev Access'!$F$7:$GK$318,$GH$2,FALSE)),"",VLOOKUP($B42,'[1]1718  Exp_Rev Access'!$F$7:$GK$318,$GH$2,FALSE))</f>
        <v>0</v>
      </c>
      <c r="GI42" s="95">
        <f>IF(ISNA(VLOOKUP($B42,'[1]1718  Exp_Rev Access'!$F$7:$GK$318,$GI$2,FALSE)),"",VLOOKUP($B42,'[1]1718  Exp_Rev Access'!$F$7:$GK$318,$GI$2,FALSE))</f>
        <v>0</v>
      </c>
      <c r="GJ42" s="95">
        <f>IF(ISNA(VLOOKUP($B42,'[1]1718  Exp_Rev Access'!$F$7:$GK$318,$GJ$2,FALSE)),"",VLOOKUP($B42,'[1]1718  Exp_Rev Access'!$F$7:$GK$318,$GJ$2,FALSE))</f>
        <v>0</v>
      </c>
      <c r="GK42" s="95">
        <f>IF(ISNA(VLOOKUP($B42,'[1]1718  Exp_Rev Access'!$F$7:$GK$318,$GK$2,FALSE)),"",VLOOKUP($B42,'[1]1718  Exp_Rev Access'!$F$7:$GK$318,$GK$2,FALSE))</f>
        <v>0</v>
      </c>
      <c r="GL42" s="95">
        <f>IF(ISNA(VLOOKUP($B42,'[1]1718  Exp_Rev Access'!$F$7:$GK$318,$GL$2,FALSE)),"",VLOOKUP($B42,'[1]1718  Exp_Rev Access'!$F$7:$GK$318,$GL$2,FALSE))</f>
        <v>488.55</v>
      </c>
      <c r="GM42" s="95">
        <f>IF(ISNA(VLOOKUP($B42,'[1]1718  Exp_Rev Access'!$F$7:$GK$318,$GM$2,FALSE)),"",VLOOKUP($B42,'[1]1718  Exp_Rev Access'!$F$7:$GK$318,$GM$2,FALSE))</f>
        <v>0</v>
      </c>
      <c r="GN42" s="95">
        <f>IF(ISNA(VLOOKUP($B42,'[1]1718  Exp_Rev Access'!$F$7:$GK$318,$GN$2,FALSE)),"",VLOOKUP($B42,'[1]1718  Exp_Rev Access'!$F$7:$GK$318,$GN$2,FALSE))</f>
        <v>0</v>
      </c>
      <c r="GO42" s="95">
        <f>IF(ISNA(VLOOKUP($B42,'[1]1718  Exp_Rev Access'!$F$7:$GK$318,$GO$2,FALSE)),"",VLOOKUP($B42,'[1]1718  Exp_Rev Access'!$F$7:$GK$318,$GO$2,FALSE))</f>
        <v>0</v>
      </c>
      <c r="GP42" s="95">
        <f>IF(ISNA(VLOOKUP($B42,'[1]1718  Exp_Rev Access'!$F$7:$GK$318,$GP$2,FALSE)),"",VLOOKUP($B42,'[1]1718  Exp_Rev Access'!$F$7:$GK$318,$GP$2,FALSE))</f>
        <v>0</v>
      </c>
      <c r="GQ42" s="95">
        <f>IF(ISNA(VLOOKUP($B42,'[1]1718  Exp_Rev Access'!$F$7:$GK$318,$GQ$2,FALSE)),"",VLOOKUP($B42,'[1]1718  Exp_Rev Access'!$F$7:$GK$318,$GQ$2,FALSE))</f>
        <v>0</v>
      </c>
      <c r="GR42" s="95">
        <f>IF(ISNA(VLOOKUP($B42,'[1]1718  Exp_Rev Access'!$F$7:$GK$318,$GR$2,FALSE)),"",VLOOKUP($B42,'[1]1718  Exp_Rev Access'!$F$7:$GK$318,$GR$2,FALSE))</f>
        <v>0</v>
      </c>
      <c r="GS42" s="95">
        <f>IF(ISNA(VLOOKUP($B42,'[1]1718  Exp_Rev Access'!$F$7:$GK$318,$GS$2,FALSE)),"",VLOOKUP($B42,'[1]1718  Exp_Rev Access'!$F$7:$GK$318,$GS$2,FALSE))</f>
        <v>0</v>
      </c>
      <c r="GT42" s="95">
        <f>IF(ISNA(VLOOKUP($B42,'[1]1718  Exp_Rev Access'!$F$7:$GK$318,$GT$2,FALSE)),"",VLOOKUP($B42,'[1]1718  Exp_Rev Access'!$F$7:$GK$318,$GT$2,FALSE))</f>
        <v>0</v>
      </c>
      <c r="GU42" s="56">
        <f t="shared" ref="GU42:GU47" si="141">SUM(FV42:GT42)</f>
        <v>651.29999999999995</v>
      </c>
      <c r="GV42" s="92">
        <f t="shared" ref="GV42:GV47" si="142">GU42/E42</f>
        <v>1.41839349159791E-4</v>
      </c>
      <c r="GW42" s="96">
        <f t="shared" si="140"/>
        <v>1.9255558183538317</v>
      </c>
    </row>
    <row r="43" spans="1:222" x14ac:dyDescent="0.3">
      <c r="A43" s="73"/>
      <c r="B43" s="88" t="s">
        <v>224</v>
      </c>
      <c r="C43" s="89" t="s">
        <v>225</v>
      </c>
      <c r="D43" s="75">
        <f>IF(ISNA(VLOOKUP($B43,'[1]1718 enrollment_Rev_Exp by size'!$A$7:H384,3,FALSE)),"",VLOOKUP($B43,'[1]1718 enrollment_Rev_Exp by size'!$A$7:$G$363,3,FALSE))</f>
        <v>2834.2300000000005</v>
      </c>
      <c r="E43" s="76">
        <f>IF(ISNA(VLOOKUP($B43,'[1]1718 enrollment_Rev_Exp by size'!$A$7:I384,5,FALSE)),"",VLOOKUP($B43,'[1]1718 enrollment_Rev_Exp by size'!$A$7:$G$350,5,FALSE))</f>
        <v>34155968.140000001</v>
      </c>
      <c r="F43" s="70">
        <f t="shared" si="124"/>
        <v>34155968.140000008</v>
      </c>
      <c r="G43" s="70">
        <f t="shared" si="125"/>
        <v>0</v>
      </c>
      <c r="H43" s="90">
        <f>IF(ISNA(VLOOKUP($B43,'[1]1718  Exp_Rev Access'!$F$7:$GK$318,3,FALSE)),"",VLOOKUP($B43,'[1]1718  Exp_Rev Access'!$F$7:$GK$318,3,FALSE))</f>
        <v>6041165.3499999996</v>
      </c>
      <c r="I43" s="90">
        <f>IF(ISNA(VLOOKUP($B43,'[1]1718  Exp_Rev Access'!$F$7:$GK$318,4,FALSE)),"",VLOOKUP($B43,'[1]1718  Exp_Rev Access'!$F$7:$GK$318,4,FALSE))</f>
        <v>0</v>
      </c>
      <c r="J43" s="90">
        <f>IF(ISNA(VLOOKUP($B43,'[1]1718  Exp_Rev Access'!$F$7:$GK$318,5,FALSE)),"",VLOOKUP($B43,'[1]1718  Exp_Rev Access'!$F$7:$GK$318,5,FALSE))</f>
        <v>0</v>
      </c>
      <c r="K43" s="90">
        <f>IF(ISNA(VLOOKUP($B43,'[1]1718  Exp_Rev Access'!$F$7:$GK$318,6,FALSE)),"-",VLOOKUP($B43,'[1]1718  Exp_Rev Access'!$F$7:$GK$318,6,FALSE))</f>
        <v>41260.980000000003</v>
      </c>
      <c r="L43" s="90">
        <f>IF(ISNA(VLOOKUP($B43,'[1]1718  Exp_Rev Access'!$F$7:$GK$318,7,FALSE)),"",VLOOKUP($B43,'[1]1718  Exp_Rev Access'!$F$7:$GK$318,7,FALSE))</f>
        <v>0</v>
      </c>
      <c r="M43" s="90">
        <f>IF(ISNA(VLOOKUP($B43,'[1]1718  Exp_Rev Access'!$F$7:$GK$318,8,FALSE)),"",VLOOKUP($B43,'[1]1718  Exp_Rev Access'!$F$7:$GK$318,8,FALSE))</f>
        <v>0</v>
      </c>
      <c r="N43" s="56">
        <f t="shared" si="126"/>
        <v>6082426.3300000001</v>
      </c>
      <c r="O43" s="91">
        <f t="shared" si="127"/>
        <v>0.17807799518576317</v>
      </c>
      <c r="P43" s="56">
        <f t="shared" si="128"/>
        <v>2146.0595399808763</v>
      </c>
      <c r="Q43" s="90">
        <f>IF(ISNA(VLOOKUP($B43,'[1]1718  Exp_Rev Access'!$F$7:$GK$318,10,FALSE)),"",VLOOKUP($B43,'[1]1718  Exp_Rev Access'!$F$7:$GK$318,10,FALSE))</f>
        <v>70939.75</v>
      </c>
      <c r="R43" s="90">
        <f>IF(ISNA(VLOOKUP($B43,'[1]1718  Exp_Rev Access'!$F$7:$GK$318,11,FALSE)),"",VLOOKUP($B43,'[1]1718  Exp_Rev Access'!$F$7:$GK$318,11,FALSE))</f>
        <v>0</v>
      </c>
      <c r="S43" s="90">
        <f>IF(ISNA(VLOOKUP($B43,'[1]1718  Exp_Rev Access'!$F$7:$GK$318,12,FALSE)),"",VLOOKUP($B43,'[1]1718  Exp_Rev Access'!$F$7:$GK$318,12,FALSE))</f>
        <v>170</v>
      </c>
      <c r="T43" s="90">
        <f>IF(ISNA(VLOOKUP($B43,'[1]1718  Exp_Rev Access'!$F$7:$GK$318,13,FALSE)),"",VLOOKUP($B43,'[1]1718  Exp_Rev Access'!$F$7:$GK$318,13,FALSE))</f>
        <v>0</v>
      </c>
      <c r="U43" s="90">
        <f>IF(ISNA(VLOOKUP($B43,'[1]1718  Exp_Rev Access'!$F$7:$GK$318,14,FALSE)),"",VLOOKUP($B43,'[1]1718  Exp_Rev Access'!$F$7:$GK$318,14,FALSE))</f>
        <v>0</v>
      </c>
      <c r="V43" s="90">
        <f>IF(ISNA(VLOOKUP($B43,'[1]1718  Exp_Rev Access'!$F$7:$GK$318,15,FALSE)),"",VLOOKUP($B43,'[1]1718  Exp_Rev Access'!$F$7:$GK$318,15,FALSE))</f>
        <v>0</v>
      </c>
      <c r="W43" s="90">
        <f>IF(ISNA(VLOOKUP($B43,'[1]1718  Exp_Rev Access'!$F$7:$GK$318,16,FALSE)),"",VLOOKUP($B43,'[1]1718  Exp_Rev Access'!$F$7:$GK$318,16,FALSE))</f>
        <v>0</v>
      </c>
      <c r="X43" s="90">
        <f>IF(ISNA(VLOOKUP($B43,'[1]1718  Exp_Rev Access'!$F$7:$GK$318,17,FALSE)),"",VLOOKUP($B43,'[1]1718  Exp_Rev Access'!$F$7:$GK$318,17,FALSE))</f>
        <v>0</v>
      </c>
      <c r="Y43" s="90">
        <f>IF(ISNA(VLOOKUP($B43,'[1]1718  Exp_Rev Access'!$F$7:$GK$318,18,FALSE)),"",VLOOKUP($B43,'[1]1718  Exp_Rev Access'!$F$7:$GK$318,18,FALSE))</f>
        <v>26812.1</v>
      </c>
      <c r="Z43" s="90">
        <f>IF(ISNA(VLOOKUP($B43,'[1]1718  Exp_Rev Access'!$F$7:$GK$318,19,FALSE)),"",VLOOKUP($B43,'[1]1718  Exp_Rev Access'!$F$7:$GK$318,19,FALSE))</f>
        <v>27464.52</v>
      </c>
      <c r="AA43" s="90">
        <f>IF(ISNA(VLOOKUP($B43,'[1]1718  Exp_Rev Access'!$F$7:$GK$318,20,FALSE)),"",VLOOKUP($B43,'[1]1718  Exp_Rev Access'!$F$7:$GK$318,20,FALSE))</f>
        <v>0</v>
      </c>
      <c r="AB43" s="90">
        <f>IF(ISNA(VLOOKUP($B43,'[1]1718  Exp_Rev Access'!$F$7:$GK$318,21,FALSE)),"",VLOOKUP($B43,'[1]1718  Exp_Rev Access'!$F$7:$GK$318,21,FALSE))</f>
        <v>0</v>
      </c>
      <c r="AC43" s="90">
        <f>IF(ISNA(VLOOKUP($B43,'[1]1718  Exp_Rev Access'!$F$7:$GK$318,22,FALSE)),"",VLOOKUP($B43,'[1]1718  Exp_Rev Access'!$F$7:$GK$318,22,FALSE))</f>
        <v>0</v>
      </c>
      <c r="AD43" s="90">
        <f>IF(ISNA(VLOOKUP($B43,'[1]1718  Exp_Rev Access'!$F$7:$GK$318,23,FALSE)),"",VLOOKUP($B43,'[1]1718  Exp_Rev Access'!$F$7:$GK$318,23,FALSE))</f>
        <v>296120.34000000003</v>
      </c>
      <c r="AE43" s="90">
        <f>IF(ISNA(VLOOKUP($B43,'[1]1718  Exp_Rev Access'!$F$7:$GK$318,24,FALSE)),"",VLOOKUP($B43,'[1]1718  Exp_Rev Access'!$F$7:$GK$318,24,FALSE))</f>
        <v>38491.86</v>
      </c>
      <c r="AF43" s="90">
        <f>IF(ISNA(VLOOKUP($B43,'[1]1718  Exp_Rev Access'!$F$7:$GK$318,25,FALSE)),"",VLOOKUP($B43,'[1]1718  Exp_Rev Access'!$F$7:$GK$318,25,FALSE))</f>
        <v>0</v>
      </c>
      <c r="AG43" s="90">
        <f>IF(ISNA(VLOOKUP($B43,'[1]1718  Exp_Rev Access'!$F$7:$GK$318,26,FALSE)),"",VLOOKUP($B43,'[1]1718  Exp_Rev Access'!$F$7:$GK$318,26,FALSE))</f>
        <v>111341.74</v>
      </c>
      <c r="AH43" s="90">
        <f>IF(ISNA(VLOOKUP($B43,'[1]1718  Exp_Rev Access'!$F$7:$GK$318,27,FALSE)),"",VLOOKUP($B43,'[1]1718  Exp_Rev Access'!$F$7:$GK$318,27,FALSE))</f>
        <v>4455.6499999999996</v>
      </c>
      <c r="AI43" s="90">
        <f>IF(ISNA(VLOOKUP($B43,'[1]1718  Exp_Rev Access'!$F$7:$GK$318,28,FALSE)),"",VLOOKUP($B43,'[1]1718  Exp_Rev Access'!$F$7:$GK$318,28,FALSE))</f>
        <v>31193.5</v>
      </c>
      <c r="AJ43" s="90">
        <f>IF(ISNA(VLOOKUP($B43,'[1]1718  Exp_Rev Access'!$F$7:$GK$318,29,FALSE)),"",VLOOKUP($B43,'[1]1718  Exp_Rev Access'!$F$7:$GK$318,29,FALSE))</f>
        <v>0</v>
      </c>
      <c r="AK43" s="90">
        <f>IF(ISNA(VLOOKUP($B43,'[1]1718  Exp_Rev Access'!$F$7:$GK$318,30,FALSE)),"",VLOOKUP($B43,'[1]1718  Exp_Rev Access'!$F$7:$GK$318,30,FALSE))</f>
        <v>50076.93</v>
      </c>
      <c r="AL43" s="90">
        <f>IF(ISNA(VLOOKUP($B43,'[1]1718  Exp_Rev Access'!$F$7:$GK$318,31,FALSE)),"",VLOOKUP($B43,'[1]1718  Exp_Rev Access'!$F$7:$GK$318,31,FALSE))</f>
        <v>0</v>
      </c>
      <c r="AM43" s="56">
        <f t="shared" si="129"/>
        <v>657066.39000000013</v>
      </c>
      <c r="AN43" s="92">
        <f t="shared" si="130"/>
        <v>1.9237235124086871E-2</v>
      </c>
      <c r="AO43" s="71">
        <f t="shared" si="131"/>
        <v>231.83241656464014</v>
      </c>
      <c r="AP43" s="90">
        <f>IF(ISNA(VLOOKUP($B43,'[1]1718  Exp_Rev Access'!$F$7:$GK$318,33,FALSE)),"",VLOOKUP($B43,'[1]1718  Exp_Rev Access'!$F$7:$GK$318,33,FALSE))</f>
        <v>19082172.32</v>
      </c>
      <c r="AQ43" s="90">
        <f>IF(ISNA(VLOOKUP($B43,'[1]1718  Exp_Rev Access'!$F$7:$GK$318,34,FALSE)),"",VLOOKUP($B43,'[1]1718  Exp_Rev Access'!$F$7:$GK$318,34,FALSE))</f>
        <v>604186.18999999994</v>
      </c>
      <c r="AR43" s="90">
        <f>IF(ISNA(VLOOKUP($B43,'[1]1718  Exp_Rev Access'!$F$7:$GK$318,35,FALSE)),"",VLOOKUP($B43,'[1]1718  Exp_Rev Access'!$F$7:$GK$318,35,FALSE))</f>
        <v>0</v>
      </c>
      <c r="AS43" s="90">
        <f>IF(ISNA(VLOOKUP($B43,'[1]1718  Exp_Rev Access'!$F$7:$GK$318,36,FALSE)),"",VLOOKUP($B43,'[1]1718  Exp_Rev Access'!$F$7:$GK$318,36,FALSE))</f>
        <v>215233.8</v>
      </c>
      <c r="AT43" s="90">
        <f>IF(ISNA(VLOOKUP($B43,'[1]1718  Exp_Rev Access'!$F$7:$GK$318,37,FALSE)),"",VLOOKUP($B43,'[1]1718  Exp_Rev Access'!$F$7:$GK$318,37,FALSE))</f>
        <v>0</v>
      </c>
      <c r="AU43" s="56">
        <f t="shared" si="132"/>
        <v>19901592.310000002</v>
      </c>
      <c r="AV43" s="93">
        <f t="shared" si="133"/>
        <v>0.5826680780479262</v>
      </c>
      <c r="AW43" s="56">
        <f t="shared" si="134"/>
        <v>7021.8691884568289</v>
      </c>
      <c r="AX43" s="90">
        <f>IF(ISNA(VLOOKUP($B43,'[1]1718  Exp_Rev Access'!$F$7:$GK$318,39,FALSE)),"",VLOOKUP($B43,'[1]1718  Exp_Rev Access'!$F$7:$GK$318,39,FALSE))</f>
        <v>0</v>
      </c>
      <c r="AY43" s="90">
        <f>IF(ISNA(VLOOKUP($B43,'[1]1718  Exp_Rev Access'!$F$7:$GK$318,40,FALSE)),"",VLOOKUP($B43,'[1]1718  Exp_Rev Access'!$F$7:$GK$318,40,FALSE))</f>
        <v>2697468.77</v>
      </c>
      <c r="AZ43" s="90">
        <f>IF(ISNA(VLOOKUP($B43,'[1]1718  Exp_Rev Access'!$F$7:$GK$318,41,FALSE)),"",VLOOKUP($B43,'[1]1718  Exp_Rev Access'!$F$7:$GK$318,41,FALSE))</f>
        <v>123108.09</v>
      </c>
      <c r="BA43" s="90">
        <f>IF(ISNA(VLOOKUP($B43,'[1]1718  Exp_Rev Access'!$F$7:$GK$318,42,FALSE)),"",VLOOKUP($B43,'[1]1718  Exp_Rev Access'!$F$7:$GK$318,42,FALSE))</f>
        <v>0</v>
      </c>
      <c r="BB43" s="90">
        <f>IF(ISNA(VLOOKUP($B43,'[1]1718  Exp_Rev Access'!$F$7:$GK$318,43,FALSE)),"",VLOOKUP($B43,'[1]1718  Exp_Rev Access'!$F$7:$GK$318,43,FALSE))</f>
        <v>0</v>
      </c>
      <c r="BC43" s="90">
        <f>IF(ISNA(VLOOKUP($B43,'[1]1718  Exp_Rev Access'!$F$7:$GK$318,44,FALSE)),"",VLOOKUP($B43,'[1]1718  Exp_Rev Access'!$F$7:$GK$318,44,FALSE))</f>
        <v>799733.15</v>
      </c>
      <c r="BD43" s="90">
        <f>IF(ISNA(VLOOKUP($B43,'[1]1718  Exp_Rev Access'!$F$7:$GK$318,45,FALSE)),"",VLOOKUP($B43,'[1]1718  Exp_Rev Access'!$F$7:$GK$318,45,FALSE))</f>
        <v>0</v>
      </c>
      <c r="BE43" s="90">
        <f>IF(ISNA(VLOOKUP($B43,'[1]1718  Exp_Rev Access'!$F$7:$GK$318,46,FALSE)),"",VLOOKUP($B43,'[1]1718  Exp_Rev Access'!$F$7:$GK$318,46,FALSE))</f>
        <v>293356.03000000003</v>
      </c>
      <c r="BF43" s="90">
        <f>IF(ISNA(VLOOKUP($B43,'[1]1718  Exp_Rev Access'!$F$7:$GK$318,47,FALSE)),"",VLOOKUP($B43,'[1]1718  Exp_Rev Access'!$F$7:$GK$318,47,FALSE))</f>
        <v>0</v>
      </c>
      <c r="BG43" s="90">
        <f>IF(ISNA(VLOOKUP($B43,'[1]1718  Exp_Rev Access'!$F$7:$GK$318,48,FALSE)),"",VLOOKUP($B43,'[1]1718  Exp_Rev Access'!$F$7:$GK$318,48,FALSE))</f>
        <v>73842.460000000006</v>
      </c>
      <c r="BH43" s="90">
        <f>IF(ISNA(VLOOKUP($B43,'[1]1718  Exp_Rev Access'!$F$7:$GK$318,49,FALSE)),"",VLOOKUP($B43,'[1]1718  Exp_Rev Access'!$F$7:$GK$318,49,FALSE))</f>
        <v>64336.2</v>
      </c>
      <c r="BI43" s="90">
        <f>IF(ISNA(VLOOKUP($B43,'[1]1718  Exp_Rev Access'!$F$7:$GK$318,50,FALSE)),"",VLOOKUP($B43,'[1]1718  Exp_Rev Access'!$F$7:$GK$318,50,FALSE))</f>
        <v>0</v>
      </c>
      <c r="BJ43" s="90">
        <f>IF(ISNA(VLOOKUP($B43,'[1]1718  Exp_Rev Access'!$F$7:$GK$318,51,FALSE)),"",VLOOKUP($B43,'[1]1718  Exp_Rev Access'!$F$7:$GK$318,51,FALSE))</f>
        <v>20287.66</v>
      </c>
      <c r="BK43" s="90">
        <f>IF(ISNA(VLOOKUP($B43,'[1]1718  Exp_Rev Access'!$F$7:$GK$318,52,FALSE)),"",VLOOKUP($B43,'[1]1718  Exp_Rev Access'!$F$7:$GK$318,52,FALSE))</f>
        <v>1040290.27</v>
      </c>
      <c r="BL43" s="90">
        <f>IF(ISNA(VLOOKUP($B43,'[1]1718  Exp_Rev Access'!$F$7:$GK$318,53,FALSE)),"",VLOOKUP($B43,'[1]1718  Exp_Rev Access'!$F$7:$GK$318,53,FALSE))</f>
        <v>0</v>
      </c>
      <c r="BM43" s="90">
        <f>IF(ISNA(VLOOKUP($B43,'[1]1718  Exp_Rev Access'!$F$7:$GK$318,54,FALSE)),"",VLOOKUP($B43,'[1]1718  Exp_Rev Access'!$F$7:$GK$318,54,FALSE))</f>
        <v>0</v>
      </c>
      <c r="BN43" s="90">
        <f>IF(ISNA(VLOOKUP($B43,'[1]1718  Exp_Rev Access'!$F$7:$GK$318,55,FALSE)),"",VLOOKUP($B43,'[1]1718  Exp_Rev Access'!$F$7:$GK$318,55,FALSE))</f>
        <v>0</v>
      </c>
      <c r="BO43" s="90">
        <f>IF(ISNA(VLOOKUP($B43,'[1]1718  Exp_Rev Access'!$F$7:$GK$318,56,FALSE)),"",VLOOKUP($B43,'[1]1718  Exp_Rev Access'!$F$7:$GK$318,56,FALSE))</f>
        <v>0</v>
      </c>
      <c r="BP43" s="90">
        <f>IF(ISNA(VLOOKUP($B43,'[1]1718  Exp_Rev Access'!$F$7:$GK$318,57,FALSE)),"",VLOOKUP($B43,'[1]1718  Exp_Rev Access'!$F$7:$GK$318,57,FALSE))</f>
        <v>0</v>
      </c>
      <c r="BQ43" s="90">
        <f>IF(ISNA(VLOOKUP($B43,'[1]1718  Exp_Rev Access'!$F$7:$GK$318,58,FALSE)),"",VLOOKUP($B43,'[1]1718  Exp_Rev Access'!$F$7:$GK$318,58,FALSE))</f>
        <v>0</v>
      </c>
      <c r="BR43" s="90">
        <f>IF(ISNA(VLOOKUP($B43,'[1]1718  Exp_Rev Access'!$F$7:$GK$318,59,FALSE)),"",VLOOKUP($B43,'[1]1718  Exp_Rev Access'!$F$7:$GK$318,59,FALSE))</f>
        <v>0</v>
      </c>
      <c r="BS43" s="90">
        <f>IF(ISNA(VLOOKUP($B43,'[1]1718  Exp_Rev Access'!$F$7:$GK$318,60,FALSE)),"",VLOOKUP($B43,'[1]1718  Exp_Rev Access'!$F$7:$GK$318,60,FALSE))</f>
        <v>0</v>
      </c>
      <c r="BT43" s="90">
        <f>IF(ISNA(VLOOKUP($B43,'[1]1718  Exp_Rev Access'!$F$7:$GK$318,61,FALSE)),"",VLOOKUP($B43,'[1]1718  Exp_Rev Access'!$F$7:$GK$318,61,FALSE))</f>
        <v>0</v>
      </c>
      <c r="BU43" s="90">
        <f>IF(ISNA(VLOOKUP($B43,'[1]1718  Exp_Rev Access'!$F$7:$GK$318,62,FALSE)),"",VLOOKUP($B43,'[1]1718  Exp_Rev Access'!$F$7:$GK$318,62,FALSE))</f>
        <v>0</v>
      </c>
      <c r="BV43" s="56">
        <f t="shared" si="35"/>
        <v>5112422.6300000008</v>
      </c>
      <c r="BW43" s="92">
        <f t="shared" si="135"/>
        <v>0.14967875040300352</v>
      </c>
      <c r="BX43" s="71">
        <f t="shared" si="136"/>
        <v>1803.8136036948306</v>
      </c>
      <c r="BY43" s="90">
        <f>IF(ISNA(VLOOKUP($B43,'[1]1718  Exp_Rev Access'!$F$7:$GK$318,64,FALSE)),"",VLOOKUP($B43,'[1]1718  Exp_Rev Access'!$F$7:$GK$318,64,FALSE))</f>
        <v>0</v>
      </c>
      <c r="BZ43" s="90">
        <f>IF(ISNA(VLOOKUP($B43,'[1]1718  Exp_Rev Access'!$F$7:$GK$318,65,FALSE)),"",VLOOKUP($B43,'[1]1718  Exp_Rev Access'!$F$7:$GK$318,65,FALSE))</f>
        <v>0</v>
      </c>
      <c r="CA43" s="90">
        <f>IF(ISNA(VLOOKUP($B43,'[1]1718  Exp_Rev Access'!$F$7:$GK$318,66,FALSE)),"",VLOOKUP($B43,'[1]1718  Exp_Rev Access'!$F$7:$GK$318,66,FALSE))</f>
        <v>0</v>
      </c>
      <c r="CB43" s="90">
        <f>IF(ISNA(VLOOKUP($B43,'[1]1718  Exp_Rev Access'!$F$7:$GK$318,67,FALSE)),"",VLOOKUP($B43,'[1]1718  Exp_Rev Access'!$F$7:$GK$318,67,FALSE))</f>
        <v>0</v>
      </c>
      <c r="CC43" s="90">
        <f>IF(ISNA(VLOOKUP($B43,'[1]1718  Exp_Rev Access'!$F$7:$GK$318,68,FALSE)),"",VLOOKUP($B43,'[1]1718  Exp_Rev Access'!$F$7:$GK$318,68,FALSE))</f>
        <v>136687.34</v>
      </c>
      <c r="CD43" s="90">
        <f>IF(ISNA(VLOOKUP($B43,'[1]1718  Exp_Rev Access'!$F$7:$GK$318,69,FALSE)),"",VLOOKUP($B43,'[1]1718  Exp_Rev Access'!$F$7:$GK$318,69,FALSE))</f>
        <v>0</v>
      </c>
      <c r="CE43" s="56">
        <f t="shared" si="36"/>
        <v>136687.34</v>
      </c>
      <c r="CF43" s="92">
        <f t="shared" si="25"/>
        <v>4.0018581654526625E-3</v>
      </c>
      <c r="CG43" s="78">
        <f t="shared" si="46"/>
        <v>48.227328057355955</v>
      </c>
      <c r="CH43" s="90">
        <f>IF(ISNA(VLOOKUP($B43,'[1]1718  Exp_Rev Access'!$F$7:$GK$318,$CH$2,FALSE)),"",VLOOKUP($B43,'[1]1718  Exp_Rev Access'!$F$7:$GK$318,$CH$2,FALSE))</f>
        <v>0</v>
      </c>
      <c r="CI43" s="90">
        <f>IF(ISNA(VLOOKUP($B43,'[1]1718  Exp_Rev Access'!$F$7:$GK$318,$CI$2,FALSE)),"",VLOOKUP($B43,'[1]1718  Exp_Rev Access'!$F$7:$GK$318,$CI$2,FALSE))</f>
        <v>0</v>
      </c>
      <c r="CJ43" s="90">
        <f>IF(ISNA(VLOOKUP($B43,'[1]1718  Exp_Rev Access'!$F$7:$GK$318,$CJ$2,FALSE)),"",VLOOKUP($B43,'[1]1718  Exp_Rev Access'!$F$7:$GK$318,$CJ$2,FALSE))</f>
        <v>0</v>
      </c>
      <c r="CK43" s="90">
        <f>IF(ISNA(VLOOKUP($B43,'[1]1718  Exp_Rev Access'!$F$7:$GK$318,$CK$2,FALSE)),"",VLOOKUP($B43,'[1]1718  Exp_Rev Access'!$F$7:$GK$318,$CK$2,FALSE))</f>
        <v>0</v>
      </c>
      <c r="CL43" s="90">
        <f>IF(ISNA(VLOOKUP($B43,'[1]1718  Exp_Rev Access'!$F$7:$GK$318,$CL$2,FALSE)),"",VLOOKUP($B43,'[1]1718  Exp_Rev Access'!$F$7:$GK$318,$CL$2,FALSE))</f>
        <v>0</v>
      </c>
      <c r="CM43" s="90">
        <f>IF(ISNA(VLOOKUP($B43,'[1]1718  Exp_Rev Access'!$F$7:$GK$318,$CM$2,FALSE)),"",VLOOKUP($B43,'[1]1718  Exp_Rev Access'!$F$7:$GK$318,$CM$2,FALSE))</f>
        <v>0</v>
      </c>
      <c r="CN43" s="90">
        <f>IF(ISNA(VLOOKUP($B43,'[1]1718  Exp_Rev Access'!$F$7:$GK$318,$CN$2,FALSE)),"",VLOOKUP($B43,'[1]1718  Exp_Rev Access'!$F$7:$GK$318,$CN$2,FALSE))</f>
        <v>0</v>
      </c>
      <c r="CO43" s="90">
        <f>IF(ISNA(VLOOKUP($B43,'[1]1718  Exp_Rev Access'!$F$7:$GK$318,$CO$2,FALSE)),"",VLOOKUP($B43,'[1]1718  Exp_Rev Access'!$F$7:$GK$318,$CO$2,FALSE))</f>
        <v>0</v>
      </c>
      <c r="CP43" s="90">
        <f>IF(ISNA(VLOOKUP($B43,'[1]1718  Exp_Rev Access'!$F$7:$GK$318,$CP$2,FALSE)),"",VLOOKUP($B43,'[1]1718  Exp_Rev Access'!$F$7:$GK$318,$CP$2,FALSE))</f>
        <v>0</v>
      </c>
      <c r="CQ43" s="90">
        <f>IF(ISNA(VLOOKUP($B43,'[1]1718  Exp_Rev Access'!$F$7:$GK$318,$CQ$2,FALSE)),"",VLOOKUP($B43,'[1]1718  Exp_Rev Access'!$F$7:$GK$318,$CQ$2,FALSE))</f>
        <v>506371</v>
      </c>
      <c r="CR43" s="90">
        <f>IF(ISNA(VLOOKUP($B43,'[1]1718  Exp_Rev Access'!$F$7:$GK$318,$CR$2,FALSE)),"",VLOOKUP($B43,'[1]1718  Exp_Rev Access'!$F$7:$GK$318,$CR$2,FALSE))</f>
        <v>0</v>
      </c>
      <c r="CS43" s="90">
        <f>IF(ISNA(VLOOKUP($B43,'[1]1718  Exp_Rev Access'!$F$7:$GK$318,$CS$2,FALSE)),"",VLOOKUP($B43,'[1]1718  Exp_Rev Access'!$F$7:$GK$318,$CS$2,FALSE))</f>
        <v>21900</v>
      </c>
      <c r="CT43" s="90">
        <f>IF(ISNA(VLOOKUP($B43,'[1]1718  Exp_Rev Access'!$F$7:$GK$318,$CT$2,FALSE)),"",VLOOKUP($B43,'[1]1718  Exp_Rev Access'!$F$7:$GK$318,$CT$2,FALSE))</f>
        <v>0</v>
      </c>
      <c r="CU43" s="90">
        <f>IF(ISNA(VLOOKUP($B43,'[1]1718  Exp_Rev Access'!$F$7:$GK$318,$CU$2,FALSE)),"",VLOOKUP($B43,'[1]1718  Exp_Rev Access'!$F$7:$GK$318,$CU$2,FALSE))</f>
        <v>812514.89</v>
      </c>
      <c r="CV43" s="90">
        <f>IF(ISNA(VLOOKUP($B43,'[1]1718  Exp_Rev Access'!$F$7:$GK$318,$CV$2,FALSE)),"",VLOOKUP($B43,'[1]1718  Exp_Rev Access'!$F$7:$GK$318,$CV$2,FALSE))</f>
        <v>126518</v>
      </c>
      <c r="CW43" s="90">
        <f>IF(ISNA(VLOOKUP($B43,'[1]1718  Exp_Rev Access'!$F$7:$GK$318,$CW$2,FALSE)),"",VLOOKUP($B43,'[1]1718  Exp_Rev Access'!$F$7:$GK$318,$CW$2,FALSE))</f>
        <v>0</v>
      </c>
      <c r="CX43" s="90">
        <f>IF(ISNA(VLOOKUP($B43,'[1]1718  Exp_Rev Access'!$F$7:$GK$318,$CX$2,FALSE)),"",VLOOKUP($B43,'[1]1718  Exp_Rev Access'!$F$7:$GK$318,$CX$2,FALSE))</f>
        <v>0</v>
      </c>
      <c r="CY43" s="90">
        <f>IF(ISNA(VLOOKUP($B43,'[1]1718  Exp_Rev Access'!$F$7:$GK$318,$CY$2,FALSE)),"",VLOOKUP($B43,'[1]1718  Exp_Rev Access'!$F$7:$GK$318,$CY$2,FALSE))</f>
        <v>0</v>
      </c>
      <c r="CZ43" s="90">
        <f>IF(ISNA(VLOOKUP($B43,'[1]1718  Exp_Rev Access'!$F$7:$GK$318,$CZ$2,FALSE)),"",VLOOKUP($B43,'[1]1718  Exp_Rev Access'!$F$7:$GK$318,$CZ$2,FALSE))</f>
        <v>0</v>
      </c>
      <c r="DA43" s="90">
        <f>IF(ISNA(VLOOKUP($B43,'[1]1718  Exp_Rev Access'!$F$7:$GK$318,$DA$2,FALSE)),"",VLOOKUP($B43,'[1]1718  Exp_Rev Access'!$F$7:$GK$318,$DA$2,FALSE))</f>
        <v>0</v>
      </c>
      <c r="DB43" s="90">
        <f>IF(ISNA(VLOOKUP($B43,'[1]1718  Exp_Rev Access'!$F$7:$GK$318,$DB$2,FALSE)),"",VLOOKUP($B43,'[1]1718  Exp_Rev Access'!$F$7:$GK$318,$DB$2,FALSE))</f>
        <v>0</v>
      </c>
      <c r="DC43" s="90">
        <f>IF(ISNA(VLOOKUP($B43,'[1]1718  Exp_Rev Access'!$F$7:$GK$318,$DC$2,FALSE)),"",VLOOKUP($B43,'[1]1718  Exp_Rev Access'!$F$7:$GK$318,$DC$2,FALSE))</f>
        <v>0</v>
      </c>
      <c r="DD43" s="90">
        <f>IF(ISNA(VLOOKUP($B43,'[1]1718  Exp_Rev Access'!$F$7:$GK$318,$DD$2,FALSE)),"",VLOOKUP($B43,'[1]1718  Exp_Rev Access'!$F$7:$GK$318,$DD$2,FALSE))</f>
        <v>0</v>
      </c>
      <c r="DE43" s="90">
        <f>IF(ISNA(VLOOKUP($B43,'[1]1718  Exp_Rev Access'!$F$7:$GK$318,$DE$2,FALSE)),"",VLOOKUP($B43,'[1]1718  Exp_Rev Access'!$F$7:$GK$318,$DE$2,FALSE))</f>
        <v>0</v>
      </c>
      <c r="DF43" s="90">
        <f>IF(ISNA(VLOOKUP($B43,'[1]1718  Exp_Rev Access'!$F$7:$GK$318,$DF$2,FALSE)),"",VLOOKUP($B43,'[1]1718  Exp_Rev Access'!$F$7:$GK$318,$DF$2,FALSE))</f>
        <v>0</v>
      </c>
      <c r="DG43" s="90">
        <f>IF(ISNA(VLOOKUP($B43,'[1]1718  Exp_Rev Access'!$F$7:$GK$318,$DG$2,FALSE)),"",VLOOKUP($B43,'[1]1718  Exp_Rev Access'!$F$7:$GK$318,$DG$2,FALSE))</f>
        <v>0</v>
      </c>
      <c r="DH43" s="90">
        <f>IF(ISNA(VLOOKUP($B43,'[1]1718  Exp_Rev Access'!$F$7:$GK$318,$DH$2,FALSE)),"",VLOOKUP($B43,'[1]1718  Exp_Rev Access'!$F$7:$GK$318,$DH$2,FALSE))</f>
        <v>0</v>
      </c>
      <c r="DI43" s="90">
        <f>IF(ISNA(VLOOKUP($B43,'[1]1718  Exp_Rev Access'!$F$7:$GK$318,$DI$2,FALSE)),"",VLOOKUP($B43,'[1]1718  Exp_Rev Access'!$F$7:$GK$318,$DI$2,FALSE))</f>
        <v>622507.74</v>
      </c>
      <c r="DJ43" s="90">
        <f>IF(ISNA(VLOOKUP($B43,'[1]1718  Exp_Rev Access'!$F$7:$GK$318,$DJ$2,FALSE)),"",VLOOKUP($B43,'[1]1718  Exp_Rev Access'!$F$7:$GK$318,$DJ$2,FALSE))</f>
        <v>0</v>
      </c>
      <c r="DK43" s="90">
        <f>IF(ISNA(VLOOKUP($B43,'[1]1718  Exp_Rev Access'!$F$7:$GK$318,$DK$2,FALSE)),"",VLOOKUP($B43,'[1]1718  Exp_Rev Access'!$F$7:$GK$318,$DK$2,FALSE))</f>
        <v>0</v>
      </c>
      <c r="DL43" s="90">
        <f>IF(ISNA(VLOOKUP($B43,'[1]1718  Exp_Rev Access'!$F$7:$GK$318,$DL$2,FALSE)),"",VLOOKUP($B43,'[1]1718  Exp_Rev Access'!$F$7:$GK$318,$DL$2,FALSE))</f>
        <v>0</v>
      </c>
      <c r="DM43" s="90">
        <f>IF(ISNA(VLOOKUP($B43,'[1]1718  Exp_Rev Access'!$F$7:$GK$318,$DM$2,FALSE)),"",VLOOKUP($B43,'[1]1718  Exp_Rev Access'!$F$7:$GK$318,$DM$2,FALSE))</f>
        <v>0</v>
      </c>
      <c r="DN43" s="90">
        <f>IF(ISNA(VLOOKUP($B43,'[1]1718  Exp_Rev Access'!$F$7:$GK$318,$DN$2,FALSE)),"",VLOOKUP($B43,'[1]1718  Exp_Rev Access'!$F$7:$GK$318,$DN$2,FALSE))</f>
        <v>0</v>
      </c>
      <c r="DO43" s="90">
        <f>IF(ISNA(VLOOKUP($B43,'[1]1718  Exp_Rev Access'!$F$7:$GK$318,$DO$2,FALSE)),"",VLOOKUP($B43,'[1]1718  Exp_Rev Access'!$F$7:$GK$318,$DO$2,FALSE))</f>
        <v>0</v>
      </c>
      <c r="DP43" s="90">
        <f>IF(ISNA(VLOOKUP($B43,'[1]1718  Exp_Rev Access'!$F$7:$GK$318,$DP$2,FALSE)),"",VLOOKUP($B43,'[1]1718  Exp_Rev Access'!$F$7:$GK$318,$DP$2,FALSE))</f>
        <v>0</v>
      </c>
      <c r="DQ43" s="90">
        <f>IF(ISNA(VLOOKUP($B43,'[1]1718  Exp_Rev Access'!$F$7:$GK$318,$DQ$2,FALSE)),"",VLOOKUP($B43,'[1]1718  Exp_Rev Access'!$F$7:$GK$318,$DQ$2,FALSE))</f>
        <v>0</v>
      </c>
      <c r="DR43" s="90">
        <f>IF(ISNA(VLOOKUP($B43,'[1]1718  Exp_Rev Access'!$F$7:$GK$318,$DR$2,FALSE)),"",VLOOKUP($B43,'[1]1718  Exp_Rev Access'!$F$7:$GK$318,$DR$2,FALSE))</f>
        <v>0</v>
      </c>
      <c r="DS43" s="90">
        <f>IF(ISNA(VLOOKUP($B43,'[1]1718  Exp_Rev Access'!$F$7:$GK$318,$DS$2,FALSE)),"",VLOOKUP($B43,'[1]1718  Exp_Rev Access'!$F$7:$GK$318,$DS$2,FALSE))</f>
        <v>0</v>
      </c>
      <c r="DT43" s="90">
        <f>IF(ISNA(VLOOKUP($B43,'[1]1718  Exp_Rev Access'!$F$7:$GK$318,$DT$2,FALSE)),"",VLOOKUP($B43,'[1]1718  Exp_Rev Access'!$F$7:$GK$318,$DT$2,FALSE))</f>
        <v>0</v>
      </c>
      <c r="DU43" s="90">
        <f>IF(ISNA(VLOOKUP($B43,'[1]1718  Exp_Rev Access'!$F$7:$GK$318,$DU$2,FALSE)),"",VLOOKUP($B43,'[1]1718  Exp_Rev Access'!$F$7:$GK$318,$DU$2,FALSE))</f>
        <v>0</v>
      </c>
      <c r="DV43" s="90">
        <f>IF(ISNA(VLOOKUP($B43,'[1]1718  Exp_Rev Access'!$F$7:$GK$318,$DV$2,FALSE)),"",VLOOKUP($B43,'[1]1718  Exp_Rev Access'!$F$7:$GK$318,$DV$2,FALSE))</f>
        <v>0</v>
      </c>
      <c r="DW43" s="90">
        <f>IF(ISNA(VLOOKUP($B43,'[1]1718  Exp_Rev Access'!$F$7:$GK$318,$DW$2,FALSE)),"",VLOOKUP($B43,'[1]1718  Exp_Rev Access'!$F$7:$GK$318,$DW$2,FALSE))</f>
        <v>0</v>
      </c>
      <c r="DX43" s="90">
        <f>IF(ISNA(VLOOKUP($B43,'[1]1718  Exp_Rev Access'!$F$7:$GK$318,$DX$2,FALSE)),"",VLOOKUP($B43,'[1]1718  Exp_Rev Access'!$F$7:$GK$318,$DX$2,FALSE))</f>
        <v>0</v>
      </c>
      <c r="DY43" s="90">
        <f>IF(ISNA(VLOOKUP($B43,'[1]1718  Exp_Rev Access'!$F$7:$GK$318,$DY$2,FALSE)),"",VLOOKUP($B43,'[1]1718  Exp_Rev Access'!$F$7:$GK$318,$DY$2,FALSE))</f>
        <v>0</v>
      </c>
      <c r="DZ43" s="90">
        <f>IF(ISNA(VLOOKUP($B43,'[1]1718  Exp_Rev Access'!$F$7:$GK$318,$DZ$2,FALSE)),"",VLOOKUP($B43,'[1]1718  Exp_Rev Access'!$F$7:$GK$318,$DZ$2,FALSE))</f>
        <v>0</v>
      </c>
      <c r="EA43" s="90">
        <f>IF(ISNA(VLOOKUP($B43,'[1]1718  Exp_Rev Access'!$F$7:$GK$318,$EA$2,FALSE)),"",VLOOKUP($B43,'[1]1718  Exp_Rev Access'!$F$7:$GK$318,$EA$2,FALSE))</f>
        <v>0</v>
      </c>
      <c r="EB43" s="90">
        <f>IF(ISNA(VLOOKUP($B43,'[1]1718  Exp_Rev Access'!$F$7:$GK$318,$EB$2,FALSE)),"",VLOOKUP($B43,'[1]1718  Exp_Rev Access'!$F$7:$GK$318,$EB$2,FALSE))</f>
        <v>0</v>
      </c>
      <c r="EC43" s="90">
        <f>IF(ISNA(VLOOKUP($B43,'[1]1718  Exp_Rev Access'!$F$7:$GK$318,$EC$2,FALSE)),"",VLOOKUP($B43,'[1]1718  Exp_Rev Access'!$F$7:$GK$318,$EC$2,FALSE))</f>
        <v>0</v>
      </c>
      <c r="ED43" s="90">
        <f>IF(ISNA(VLOOKUP($B43,'[1]1718  Exp_Rev Access'!$F$7:$GK$318,$ED$2,FALSE)),"",VLOOKUP($B43,'[1]1718  Exp_Rev Access'!$F$7:$GK$318,$ED$2,FALSE))</f>
        <v>0</v>
      </c>
      <c r="EE43" s="90">
        <f>IF(ISNA(VLOOKUP($B43,'[1]1718  Exp_Rev Access'!$F$7:$GK$318,$EE$2,FALSE)),"",VLOOKUP($B43,'[1]1718  Exp_Rev Access'!$F$7:$GK$318,$EE$2,FALSE))</f>
        <v>0</v>
      </c>
      <c r="EF43" s="90">
        <f>IF(ISNA(VLOOKUP($B43,'[1]1718  Exp_Rev Access'!$F$7:$GK$318,$EF$2,FALSE)),"",VLOOKUP($B43,'[1]1718  Exp_Rev Access'!$F$7:$GK$318,$EF$2,FALSE))</f>
        <v>0</v>
      </c>
      <c r="EG43" s="90">
        <f>IF(ISNA(VLOOKUP($B43,'[1]1718  Exp_Rev Access'!$F$7:$GK$318,$EG$2,FALSE)),"",VLOOKUP($B43,'[1]1718  Exp_Rev Access'!$F$7:$GK$318,$EG$2,FALSE))</f>
        <v>8335</v>
      </c>
      <c r="EH43" s="90">
        <f>IF(ISNA(VLOOKUP($B43,'[1]1718  Exp_Rev Access'!$F$7:$GK$318,$EH$2,FALSE)),"",VLOOKUP($B43,'[1]1718  Exp_Rev Access'!$F$7:$GK$318,$EH$2,FALSE))</f>
        <v>0</v>
      </c>
      <c r="EI43" s="90">
        <f>IF(ISNA(VLOOKUP($B43,'[1]1718  Exp_Rev Access'!$F$7:$GK$318,$EI$2,FALSE)),"",VLOOKUP($B43,'[1]1718  Exp_Rev Access'!$F$7:$GK$318,$EI$2,FALSE))</f>
        <v>0</v>
      </c>
      <c r="EJ43" s="90">
        <f>IF(ISNA(VLOOKUP($B43,'[1]1718  Exp_Rev Access'!$F$7:$GK$318,$EJ$2,FALSE)),"",VLOOKUP($B43,'[1]1718  Exp_Rev Access'!$F$7:$GK$318,$EJ$2,FALSE))</f>
        <v>0</v>
      </c>
      <c r="EK43" s="90">
        <f>IF(ISNA(VLOOKUP($B43,'[1]1718  Exp_Rev Access'!$F$7:$GK$318,$EK$2,FALSE)),"",VLOOKUP($B43,'[1]1718  Exp_Rev Access'!$F$7:$GK$318,$EK$2,FALSE))</f>
        <v>0</v>
      </c>
      <c r="EL43" s="90">
        <f>IF(ISNA(VLOOKUP($B43,'[1]1718  Exp_Rev Access'!$F$7:$GK$318,$EL$2,FALSE)),"",VLOOKUP($B43,'[1]1718  Exp_Rev Access'!$F$7:$GK$318,$EL$2,FALSE))</f>
        <v>0</v>
      </c>
      <c r="EM43" s="90">
        <f>IF(ISNA(VLOOKUP($B43,'[1]1718  Exp_Rev Access'!$F$7:$GK$318,$EM$2,FALSE)),"",VLOOKUP($B43,'[1]1718  Exp_Rev Access'!$F$7:$GK$318,$EM$2,FALSE))</f>
        <v>0</v>
      </c>
      <c r="EN43" s="90">
        <f>IF(ISNA(VLOOKUP($B43,'[1]1718  Exp_Rev Access'!$F$7:$GK$318,$EN$2,FALSE)),"",VLOOKUP($B43,'[1]1718  Exp_Rev Access'!$F$7:$GK$318,$EN$2,FALSE))</f>
        <v>0</v>
      </c>
      <c r="EO43" s="90">
        <f>IF(ISNA(VLOOKUP($B43,'[1]1718  Exp_Rev Access'!$F$7:$GK$318,$EO$2,FALSE)),"",VLOOKUP($B43,'[1]1718  Exp_Rev Access'!$F$7:$GK$318,$EO$2,FALSE))</f>
        <v>0</v>
      </c>
      <c r="EP43" s="90">
        <f>IF(ISNA(VLOOKUP($B43,'[1]1718  Exp_Rev Access'!$F$7:$GK$318,$EP$2,FALSE)),"",VLOOKUP($B43,'[1]1718  Exp_Rev Access'!$F$7:$GK$318,$EP$2,FALSE))</f>
        <v>0</v>
      </c>
      <c r="EQ43" s="90">
        <f>IF(ISNA(VLOOKUP($B43,'[1]1718  Exp_Rev Access'!$F$7:$GK$318,$EQ$2,FALSE)),"",VLOOKUP($B43,'[1]1718  Exp_Rev Access'!$F$7:$GK$318,$EQ$2,FALSE))</f>
        <v>0</v>
      </c>
      <c r="ER43" s="90">
        <f>IF(ISNA(VLOOKUP($B43,'[1]1718  Exp_Rev Access'!$F$7:$GK$318,$ER$2,FALSE)),"",VLOOKUP($B43,'[1]1718  Exp_Rev Access'!$F$7:$GK$318,$ER$2,FALSE))</f>
        <v>0</v>
      </c>
      <c r="ES43" s="90">
        <f>IF(ISNA(VLOOKUP($B43,'[1]1718  Exp_Rev Access'!$F$7:$GK$318,$ES$2,FALSE)),"",VLOOKUP($B43,'[1]1718  Exp_Rev Access'!$F$7:$GK$318,$ES$2,FALSE))</f>
        <v>0</v>
      </c>
      <c r="ET43" s="90">
        <f>IF(ISNA(VLOOKUP($B43,'[1]1718  Exp_Rev Access'!$F$7:$GK$318,$ET$2,FALSE)),"",VLOOKUP($B43,'[1]1718  Exp_Rev Access'!$F$7:$GK$318,$ET$2,FALSE))</f>
        <v>0</v>
      </c>
      <c r="EU43" s="90">
        <f>IF(ISNA(VLOOKUP($B43,'[1]1718  Exp_Rev Access'!$F$7:$GK$318,$EU$2,FALSE)),"",VLOOKUP($B43,'[1]1718  Exp_Rev Access'!$F$7:$GK$318,$EU$2,FALSE))</f>
        <v>0</v>
      </c>
      <c r="EV43" s="90">
        <f>IF(ISNA(VLOOKUP($B43,'[1]1718  Exp_Rev Access'!$F$7:$GK$318,$EV$2,FALSE)),"",VLOOKUP($B43,'[1]1718  Exp_Rev Access'!$F$7:$GK$318,$EV$2,FALSE))</f>
        <v>51107.57</v>
      </c>
      <c r="EW43" s="90">
        <f>IF(ISNA(VLOOKUP($B43,'[1]1718  Exp_Rev Access'!$F$7:$GK$318,$EW$2,FALSE)),"",VLOOKUP($B43,'[1]1718  Exp_Rev Access'!$F$7:$GK$318,$EW$2,FALSE))</f>
        <v>0</v>
      </c>
      <c r="EX43" s="90">
        <f>IF(ISNA(VLOOKUP($B43,'[1]1718  Exp_Rev Access'!$F$7:$GK$318,$EX$2,FALSE)),"",VLOOKUP($B43,'[1]1718  Exp_Rev Access'!$F$7:$GK$318,$EX$2,FALSE))</f>
        <v>0</v>
      </c>
      <c r="EY43" s="90">
        <f>IF(ISNA(VLOOKUP($B43,'[1]1718  Exp_Rev Access'!$F$7:$GK$318,$EY$2,FALSE)),"",VLOOKUP($B43,'[1]1718  Exp_Rev Access'!$F$7:$GK$318,$EY$2,FALSE))</f>
        <v>0</v>
      </c>
      <c r="EZ43" s="90">
        <f>IF(ISNA(VLOOKUP($B43,'[1]1718  Exp_Rev Access'!$F$7:$GK$318,$EZ$2,FALSE)),"",VLOOKUP($B43,'[1]1718  Exp_Rev Access'!$F$7:$GK$318,$EZ$2,FALSE))</f>
        <v>0</v>
      </c>
      <c r="FA43" s="90">
        <f>IF(ISNA(VLOOKUP($B43,'[1]1718  Exp_Rev Access'!$F$7:$GK$318,$FA$2,FALSE)),"",VLOOKUP($B43,'[1]1718  Exp_Rev Access'!$F$7:$GK$318,$FA$2,FALSE))</f>
        <v>0</v>
      </c>
      <c r="FB43" s="90">
        <f>IF(ISNA(VLOOKUP($B43,'[1]1718  Exp_Rev Access'!$F$7:$GK$318,$FB$2,FALSE)),"",VLOOKUP($B43,'[1]1718  Exp_Rev Access'!$F$7:$GK$318,$FB$2,FALSE))</f>
        <v>0</v>
      </c>
      <c r="FC43" s="90">
        <f>IF(ISNA(VLOOKUP($B43,'[1]1718  Exp_Rev Access'!$F$7:$GK$318,$FC$2,FALSE)),"",VLOOKUP($B43,'[1]1718  Exp_Rev Access'!$F$7:$GK$318,$FC$2,FALSE))</f>
        <v>0</v>
      </c>
      <c r="FD43" s="90">
        <f>IF(ISNA(VLOOKUP($B43,'[1]1718  Exp_Rev Access'!$F$7:$GK$318,$FD$2,FALSE)),"",VLOOKUP($B43,'[1]1718  Exp_Rev Access'!$F$7:$GK$318,$FD$2,FALSE))</f>
        <v>0</v>
      </c>
      <c r="FE43" s="90">
        <f>IF(ISNA(VLOOKUP($B43,'[1]1718  Exp_Rev Access'!$F$7:$GK$318,$FE$2,FALSE)),"",VLOOKUP($B43,'[1]1718  Exp_Rev Access'!$F$7:$GK$318,$FE$2,FALSE))</f>
        <v>0</v>
      </c>
      <c r="FF43" s="90">
        <f>IF(ISNA(VLOOKUP($B43,'[1]1718  Exp_Rev Access'!$F$7:$GK$318,$FF$2,FALSE)),"",VLOOKUP($B43,'[1]1718  Exp_Rev Access'!$F$7:$GK$318,$FF$2,FALSE))</f>
        <v>0</v>
      </c>
      <c r="FG43" s="90">
        <f>IF(ISNA(VLOOKUP($B43,'[1]1718  Exp_Rev Access'!$F$7:$GK$318,$FG$2,FALSE)),"",VLOOKUP($B43,'[1]1718  Exp_Rev Access'!$F$7:$GK$318,$FG$2,FALSE))</f>
        <v>0</v>
      </c>
      <c r="FH43" s="90">
        <f>IF(ISNA(VLOOKUP($B43,'[1]1718  Exp_Rev Access'!$F$7:$GK$318,$FH$2,FALSE)),"",VLOOKUP($B43,'[1]1718  Exp_Rev Access'!$F$7:$GK$318,$FH$2,FALSE))</f>
        <v>0</v>
      </c>
      <c r="FI43" s="90">
        <f>IF(ISNA(VLOOKUP($B43,'[1]1718  Exp_Rev Access'!$F$7:$GK$318,$FI$2,FALSE)),"",VLOOKUP($B43,'[1]1718  Exp_Rev Access'!$F$7:$GK$318,$FI$2,FALSE))</f>
        <v>0</v>
      </c>
      <c r="FJ43" s="90">
        <f>IF(ISNA(VLOOKUP($B43,'[1]1718  Exp_Rev Access'!$F$7:$GK$318,$FJ$2,FALSE)),"",VLOOKUP($B43,'[1]1718  Exp_Rev Access'!$F$7:$GK$318,$FJ$2,FALSE))</f>
        <v>0</v>
      </c>
      <c r="FK43" s="90">
        <f>IF(ISNA(VLOOKUP($B43,'[1]1718  Exp_Rev Access'!$F$7:$GK$318,$FK$2,FALSE)),"",VLOOKUP($B43,'[1]1718  Exp_Rev Access'!$F$7:$GK$318,$FK$2,FALSE))</f>
        <v>0</v>
      </c>
      <c r="FL43" s="90">
        <f>IF(ISNA(VLOOKUP($B43,'[1]1718  Exp_Rev Access'!$F$7:$GK$318,$FL$2,FALSE)),"",VLOOKUP($B43,'[1]1718  Exp_Rev Access'!$F$7:$GK$318,$FL$2,FALSE))</f>
        <v>0</v>
      </c>
      <c r="FM43" s="90">
        <f>IF(ISNA(VLOOKUP($B43,'[1]1718  Exp_Rev Access'!$F$7:$GK$318,$FM$2,FALSE)),"",VLOOKUP($B43,'[1]1718  Exp_Rev Access'!$F$7:$GK$318,$FM$2,FALSE))</f>
        <v>0</v>
      </c>
      <c r="FN43" s="90">
        <f>IF(ISNA(VLOOKUP($B43,'[1]1718  Exp_Rev Access'!$F$7:$GK$318,$FN$2,FALSE)),"",VLOOKUP($B43,'[1]1718  Exp_Rev Access'!$F$7:$GK$318,$FN$2,FALSE))</f>
        <v>0</v>
      </c>
      <c r="FO43" s="90">
        <f>IF(ISNA(VLOOKUP($B43,'[1]1718  Exp_Rev Access'!$F$7:$GK$318,$FO$2,FALSE)),"",VLOOKUP($B43,'[1]1718  Exp_Rev Access'!$F$7:$GK$318,$FO$2,FALSE))</f>
        <v>0</v>
      </c>
      <c r="FP43" s="90">
        <f>IF(ISNA(VLOOKUP($B43,'[1]1718  Exp_Rev Access'!$F$7:$GK$318,$FP$2,FALSE)),"",VLOOKUP($B43,'[1]1718  Exp_Rev Access'!$F$7:$GK$318,$FP$2,FALSE))</f>
        <v>0</v>
      </c>
      <c r="FQ43" s="90">
        <f>IF(ISNA(VLOOKUP($B43,'[1]1718  Exp_Rev Access'!$F$7:$GK$318,$FQ$2,FALSE)),"",VLOOKUP($B43,'[1]1718  Exp_Rev Access'!$F$7:$GK$318,$FQ$2,FALSE))</f>
        <v>0</v>
      </c>
      <c r="FR43" s="90">
        <f>IF(ISNA(VLOOKUP($B43,'[1]1718  Exp_Rev Access'!$F$7:$GK$318,$FR$2,FALSE)),"",VLOOKUP($B43,'[1]1718  Exp_Rev Access'!$F$7:$GK$318,$FR$2,FALSE))</f>
        <v>69396.38</v>
      </c>
      <c r="FS43" s="56">
        <f t="shared" si="137"/>
        <v>2218650.5799999996</v>
      </c>
      <c r="FT43" s="92">
        <f t="shared" si="138"/>
        <v>6.4956454195825922E-2</v>
      </c>
      <c r="FU43" s="94">
        <f t="shared" si="139"/>
        <v>782.80541099346181</v>
      </c>
      <c r="FV43" s="95">
        <f>IF(ISNA(VLOOKUP($B43,'[1]1718  Exp_Rev Access'!$F$7:$GK$318,$FV$2,FALSE)),"",VLOOKUP($B43,'[1]1718  Exp_Rev Access'!$F$7:$GK$318,$FV$2,FALSE))</f>
        <v>0</v>
      </c>
      <c r="FW43" s="95">
        <f>IF(ISNA(VLOOKUP($B43,'[1]1718  Exp_Rev Access'!$F$7:$GK$318,$FW$2,FALSE)),"",VLOOKUP($B43,'[1]1718  Exp_Rev Access'!$F$7:$GK$318,$FW$2,FALSE))</f>
        <v>0</v>
      </c>
      <c r="FX43" s="95">
        <f>IF(ISNA(VLOOKUP($B43,'[1]1718  Exp_Rev Access'!$F$7:$GK$318,$FX$2,FALSE)),"",VLOOKUP($B43,'[1]1718  Exp_Rev Access'!$F$7:$GK$318,$FX$2,FALSE))</f>
        <v>0</v>
      </c>
      <c r="FY43" s="95">
        <f>IF(ISNA(VLOOKUP($B43,'[1]1718  Exp_Rev Access'!$F$7:$GK$318,$FY$2,FALSE)),"",VLOOKUP($B43,'[1]1718  Exp_Rev Access'!$F$7:$GK$318,$FY$2,FALSE))</f>
        <v>0</v>
      </c>
      <c r="FZ43" s="95">
        <f>IF(ISNA(VLOOKUP($B43,'[1]1718  Exp_Rev Access'!$F$7:$GK$318,$FZ$2,FALSE)),"",VLOOKUP($B43,'[1]1718  Exp_Rev Access'!$F$7:$GK$318,$FZ$2,FALSE))</f>
        <v>0</v>
      </c>
      <c r="GA43" s="95">
        <f>IF(ISNA(VLOOKUP($B43,'[1]1718  Exp_Rev Access'!$F$7:$GK$318,$GA$2,FALSE)),"",VLOOKUP($B43,'[1]1718  Exp_Rev Access'!$F$7:$GK$318,$GA$2,FALSE))</f>
        <v>0</v>
      </c>
      <c r="GB43" s="95">
        <f>IF(ISNA(VLOOKUP($B43,'[1]1718  Exp_Rev Access'!$F$7:$GK$318,$GB$2,FALSE)),"",VLOOKUP($B43,'[1]1718  Exp_Rev Access'!$F$7:$GK$318,$GB$2,FALSE))</f>
        <v>0</v>
      </c>
      <c r="GC43" s="95">
        <f>IF(ISNA(VLOOKUP($B43,'[1]1718  Exp_Rev Access'!$F$7:$GK$318,$GC$2,FALSE)),"",VLOOKUP($B43,'[1]1718  Exp_Rev Access'!$F$7:$GK$318,$GC$2,FALSE))</f>
        <v>0</v>
      </c>
      <c r="GD43" s="95">
        <f>IF(ISNA(VLOOKUP($B43,'[1]1718  Exp_Rev Access'!$F$7:$GK$318,$GD$2,FALSE)),"",VLOOKUP($B43,'[1]1718  Exp_Rev Access'!$F$7:$GK$318,$GD$2,FALSE))</f>
        <v>221</v>
      </c>
      <c r="GE43" s="95">
        <f>IF(ISNA(VLOOKUP($B43,'[1]1718  Exp_Rev Access'!$F$7:$GK$318,$GE$2,FALSE)),"",VLOOKUP($B43,'[1]1718  Exp_Rev Access'!$F$7:$GK$318,$GE$2,FALSE))</f>
        <v>0</v>
      </c>
      <c r="GF43" s="95">
        <f>IF(ISNA(VLOOKUP($B43,'[1]1718  Exp_Rev Access'!$F$7:$GK$318,$GF$2,FALSE)),"",VLOOKUP($B43,'[1]1718  Exp_Rev Access'!$F$7:$GK$318,$GF$2,FALSE))</f>
        <v>0</v>
      </c>
      <c r="GG43" s="95">
        <f>IF(ISNA(VLOOKUP($B43,'[1]1718  Exp_Rev Access'!$F$7:$GK$318,$GG$2,FALSE)),"",VLOOKUP($B43,'[1]1718  Exp_Rev Access'!$F$7:$GK$318,$GG$2,FALSE))</f>
        <v>0</v>
      </c>
      <c r="GH43" s="95">
        <f>IF(ISNA(VLOOKUP($B43,'[1]1718  Exp_Rev Access'!$F$7:$GK$318,$GH$2,FALSE)),"",VLOOKUP($B43,'[1]1718  Exp_Rev Access'!$F$7:$GK$318,$GH$2,FALSE))</f>
        <v>6111.59</v>
      </c>
      <c r="GI43" s="95">
        <f>IF(ISNA(VLOOKUP($B43,'[1]1718  Exp_Rev Access'!$F$7:$GK$318,$GI$2,FALSE)),"",VLOOKUP($B43,'[1]1718  Exp_Rev Access'!$F$7:$GK$318,$GI$2,FALSE))</f>
        <v>0</v>
      </c>
      <c r="GJ43" s="95">
        <f>IF(ISNA(VLOOKUP($B43,'[1]1718  Exp_Rev Access'!$F$7:$GK$318,$GJ$2,FALSE)),"",VLOOKUP($B43,'[1]1718  Exp_Rev Access'!$F$7:$GK$318,$GJ$2,FALSE))</f>
        <v>0</v>
      </c>
      <c r="GK43" s="95">
        <f>IF(ISNA(VLOOKUP($B43,'[1]1718  Exp_Rev Access'!$F$7:$GK$318,$GK$2,FALSE)),"",VLOOKUP($B43,'[1]1718  Exp_Rev Access'!$F$7:$GK$318,$GK$2,FALSE))</f>
        <v>7856.97</v>
      </c>
      <c r="GL43" s="95">
        <f>IF(ISNA(VLOOKUP($B43,'[1]1718  Exp_Rev Access'!$F$7:$GK$318,$GL$2,FALSE)),"",VLOOKUP($B43,'[1]1718  Exp_Rev Access'!$F$7:$GK$318,$GL$2,FALSE))</f>
        <v>31658</v>
      </c>
      <c r="GM43" s="95">
        <f>IF(ISNA(VLOOKUP($B43,'[1]1718  Exp_Rev Access'!$F$7:$GK$318,$GM$2,FALSE)),"",VLOOKUP($B43,'[1]1718  Exp_Rev Access'!$F$7:$GK$318,$GM$2,FALSE))</f>
        <v>0</v>
      </c>
      <c r="GN43" s="95">
        <f>IF(ISNA(VLOOKUP($B43,'[1]1718  Exp_Rev Access'!$F$7:$GK$318,$GN$2,FALSE)),"",VLOOKUP($B43,'[1]1718  Exp_Rev Access'!$F$7:$GK$318,$GN$2,FALSE))</f>
        <v>0</v>
      </c>
      <c r="GO43" s="95">
        <f>IF(ISNA(VLOOKUP($B43,'[1]1718  Exp_Rev Access'!$F$7:$GK$318,$GO$2,FALSE)),"",VLOOKUP($B43,'[1]1718  Exp_Rev Access'!$F$7:$GK$318,$GO$2,FALSE))</f>
        <v>0</v>
      </c>
      <c r="GP43" s="95">
        <f>IF(ISNA(VLOOKUP($B43,'[1]1718  Exp_Rev Access'!$F$7:$GK$318,$GP$2,FALSE)),"",VLOOKUP($B43,'[1]1718  Exp_Rev Access'!$F$7:$GK$318,$GP$2,FALSE))</f>
        <v>0</v>
      </c>
      <c r="GQ43" s="95">
        <f>IF(ISNA(VLOOKUP($B43,'[1]1718  Exp_Rev Access'!$F$7:$GK$318,$GQ$2,FALSE)),"",VLOOKUP($B43,'[1]1718  Exp_Rev Access'!$F$7:$GK$318,$GQ$2,FALSE))</f>
        <v>1275</v>
      </c>
      <c r="GR43" s="95">
        <f>IF(ISNA(VLOOKUP($B43,'[1]1718  Exp_Rev Access'!$F$7:$GK$318,$GR$2,FALSE)),"",VLOOKUP($B43,'[1]1718  Exp_Rev Access'!$F$7:$GK$318,$GR$2,FALSE))</f>
        <v>0</v>
      </c>
      <c r="GS43" s="95">
        <f>IF(ISNA(VLOOKUP($B43,'[1]1718  Exp_Rev Access'!$F$7:$GK$318,$GS$2,FALSE)),"",VLOOKUP($B43,'[1]1718  Exp_Rev Access'!$F$7:$GK$318,$GS$2,FALSE))</f>
        <v>0</v>
      </c>
      <c r="GT43" s="95">
        <f>IF(ISNA(VLOOKUP($B43,'[1]1718  Exp_Rev Access'!$F$7:$GK$318,$GT$2,FALSE)),"",VLOOKUP($B43,'[1]1718  Exp_Rev Access'!$F$7:$GK$318,$GT$2,FALSE))</f>
        <v>0</v>
      </c>
      <c r="GU43" s="56">
        <f t="shared" si="141"/>
        <v>47122.559999999998</v>
      </c>
      <c r="GV43" s="92">
        <f t="shared" si="142"/>
        <v>1.3796288779416807E-3</v>
      </c>
      <c r="GW43" s="96">
        <f t="shared" si="140"/>
        <v>16.626230051901217</v>
      </c>
    </row>
    <row r="44" spans="1:222" s="97" customFormat="1" x14ac:dyDescent="0.3">
      <c r="A44" s="73"/>
      <c r="B44" s="88" t="s">
        <v>226</v>
      </c>
      <c r="C44" s="89" t="s">
        <v>227</v>
      </c>
      <c r="D44" s="75">
        <f>IF(ISNA(VLOOKUP($B44,'[1]1718 enrollment_Rev_Exp by size'!$A$7:H385,3,FALSE)),"",VLOOKUP($B44,'[1]1718 enrollment_Rev_Exp by size'!$A$7:$G$363,3,FALSE))</f>
        <v>499.54</v>
      </c>
      <c r="E44" s="76">
        <f>IF(ISNA(VLOOKUP($B44,'[1]1718 enrollment_Rev_Exp by size'!$A$7:I385,5,FALSE)),"",VLOOKUP($B44,'[1]1718 enrollment_Rev_Exp by size'!$A$7:$G$350,5,FALSE))</f>
        <v>10646507.789999999</v>
      </c>
      <c r="F44" s="70">
        <f t="shared" si="124"/>
        <v>10646507.789999999</v>
      </c>
      <c r="G44" s="70">
        <f t="shared" si="125"/>
        <v>0</v>
      </c>
      <c r="H44" s="90">
        <f>IF(ISNA(VLOOKUP($B44,'[1]1718  Exp_Rev Access'!$F$7:$GK$318,3,FALSE)),"",VLOOKUP($B44,'[1]1718  Exp_Rev Access'!$F$7:$GK$318,3,FALSE))</f>
        <v>251388.59</v>
      </c>
      <c r="I44" s="90">
        <f>IF(ISNA(VLOOKUP($B44,'[1]1718  Exp_Rev Access'!$F$7:$GK$318,4,FALSE)),"",VLOOKUP($B44,'[1]1718  Exp_Rev Access'!$F$7:$GK$318,4,FALSE))</f>
        <v>0</v>
      </c>
      <c r="J44" s="90">
        <f>IF(ISNA(VLOOKUP($B44,'[1]1718  Exp_Rev Access'!$F$7:$GK$318,5,FALSE)),"",VLOOKUP($B44,'[1]1718  Exp_Rev Access'!$F$7:$GK$318,5,FALSE))</f>
        <v>608.66999999999996</v>
      </c>
      <c r="K44" s="90">
        <f>IF(ISNA(VLOOKUP($B44,'[1]1718  Exp_Rev Access'!$F$7:$GK$318,6,FALSE)),"-",VLOOKUP($B44,'[1]1718  Exp_Rev Access'!$F$7:$GK$318,6,FALSE))</f>
        <v>102444.71</v>
      </c>
      <c r="L44" s="90">
        <f>IF(ISNA(VLOOKUP($B44,'[1]1718  Exp_Rev Access'!$F$7:$GK$318,7,FALSE)),"",VLOOKUP($B44,'[1]1718  Exp_Rev Access'!$F$7:$GK$318,7,FALSE))</f>
        <v>0</v>
      </c>
      <c r="M44" s="90">
        <f>IF(ISNA(VLOOKUP($B44,'[1]1718  Exp_Rev Access'!$F$7:$GK$318,8,FALSE)),"",VLOOKUP($B44,'[1]1718  Exp_Rev Access'!$F$7:$GK$318,8,FALSE))</f>
        <v>0</v>
      </c>
      <c r="N44" s="56">
        <f t="shared" si="126"/>
        <v>354441.97000000003</v>
      </c>
      <c r="O44" s="91">
        <f t="shared" si="127"/>
        <v>3.3291852783212027E-2</v>
      </c>
      <c r="P44" s="56">
        <f t="shared" si="128"/>
        <v>709.53671377667456</v>
      </c>
      <c r="Q44" s="90">
        <f>IF(ISNA(VLOOKUP($B44,'[1]1718  Exp_Rev Access'!$F$7:$GK$318,10,FALSE)),"",VLOOKUP($B44,'[1]1718  Exp_Rev Access'!$F$7:$GK$318,10,FALSE))</f>
        <v>14</v>
      </c>
      <c r="R44" s="90">
        <f>IF(ISNA(VLOOKUP($B44,'[1]1718  Exp_Rev Access'!$F$7:$GK$318,11,FALSE)),"",VLOOKUP($B44,'[1]1718  Exp_Rev Access'!$F$7:$GK$318,11,FALSE))</f>
        <v>0</v>
      </c>
      <c r="S44" s="90">
        <f>IF(ISNA(VLOOKUP($B44,'[1]1718  Exp_Rev Access'!$F$7:$GK$318,12,FALSE)),"",VLOOKUP($B44,'[1]1718  Exp_Rev Access'!$F$7:$GK$318,12,FALSE))</f>
        <v>0</v>
      </c>
      <c r="T44" s="90">
        <f>IF(ISNA(VLOOKUP($B44,'[1]1718  Exp_Rev Access'!$F$7:$GK$318,13,FALSE)),"",VLOOKUP($B44,'[1]1718  Exp_Rev Access'!$F$7:$GK$318,13,FALSE))</f>
        <v>0</v>
      </c>
      <c r="U44" s="90">
        <f>IF(ISNA(VLOOKUP($B44,'[1]1718  Exp_Rev Access'!$F$7:$GK$318,14,FALSE)),"",VLOOKUP($B44,'[1]1718  Exp_Rev Access'!$F$7:$GK$318,14,FALSE))</f>
        <v>0</v>
      </c>
      <c r="V44" s="90">
        <f>IF(ISNA(VLOOKUP($B44,'[1]1718  Exp_Rev Access'!$F$7:$GK$318,15,FALSE)),"",VLOOKUP($B44,'[1]1718  Exp_Rev Access'!$F$7:$GK$318,15,FALSE))</f>
        <v>0</v>
      </c>
      <c r="W44" s="90">
        <f>IF(ISNA(VLOOKUP($B44,'[1]1718  Exp_Rev Access'!$F$7:$GK$318,16,FALSE)),"",VLOOKUP($B44,'[1]1718  Exp_Rev Access'!$F$7:$GK$318,16,FALSE))</f>
        <v>0</v>
      </c>
      <c r="X44" s="90">
        <f>IF(ISNA(VLOOKUP($B44,'[1]1718  Exp_Rev Access'!$F$7:$GK$318,17,FALSE)),"",VLOOKUP($B44,'[1]1718  Exp_Rev Access'!$F$7:$GK$318,17,FALSE))</f>
        <v>0</v>
      </c>
      <c r="Y44" s="90">
        <f>IF(ISNA(VLOOKUP($B44,'[1]1718  Exp_Rev Access'!$F$7:$GK$318,18,FALSE)),"",VLOOKUP($B44,'[1]1718  Exp_Rev Access'!$F$7:$GK$318,18,FALSE))</f>
        <v>5794.15</v>
      </c>
      <c r="Z44" s="90">
        <f>IF(ISNA(VLOOKUP($B44,'[1]1718  Exp_Rev Access'!$F$7:$GK$318,19,FALSE)),"",VLOOKUP($B44,'[1]1718  Exp_Rev Access'!$F$7:$GK$318,19,FALSE))</f>
        <v>0</v>
      </c>
      <c r="AA44" s="90">
        <f>IF(ISNA(VLOOKUP($B44,'[1]1718  Exp_Rev Access'!$F$7:$GK$318,20,FALSE)),"",VLOOKUP($B44,'[1]1718  Exp_Rev Access'!$F$7:$GK$318,20,FALSE))</f>
        <v>0</v>
      </c>
      <c r="AB44" s="90">
        <f>IF(ISNA(VLOOKUP($B44,'[1]1718  Exp_Rev Access'!$F$7:$GK$318,21,FALSE)),"",VLOOKUP($B44,'[1]1718  Exp_Rev Access'!$F$7:$GK$318,21,FALSE))</f>
        <v>0</v>
      </c>
      <c r="AC44" s="90">
        <f>IF(ISNA(VLOOKUP($B44,'[1]1718  Exp_Rev Access'!$F$7:$GK$318,22,FALSE)),"",VLOOKUP($B44,'[1]1718  Exp_Rev Access'!$F$7:$GK$318,22,FALSE))</f>
        <v>0</v>
      </c>
      <c r="AD44" s="90">
        <f>IF(ISNA(VLOOKUP($B44,'[1]1718  Exp_Rev Access'!$F$7:$GK$318,23,FALSE)),"",VLOOKUP($B44,'[1]1718  Exp_Rev Access'!$F$7:$GK$318,23,FALSE))</f>
        <v>65166.5</v>
      </c>
      <c r="AE44" s="90">
        <f>IF(ISNA(VLOOKUP($B44,'[1]1718  Exp_Rev Access'!$F$7:$GK$318,24,FALSE)),"",VLOOKUP($B44,'[1]1718  Exp_Rev Access'!$F$7:$GK$318,24,FALSE))</f>
        <v>42878.3</v>
      </c>
      <c r="AF44" s="90">
        <f>IF(ISNA(VLOOKUP($B44,'[1]1718  Exp_Rev Access'!$F$7:$GK$318,25,FALSE)),"",VLOOKUP($B44,'[1]1718  Exp_Rev Access'!$F$7:$GK$318,25,FALSE))</f>
        <v>0</v>
      </c>
      <c r="AG44" s="90">
        <f>IF(ISNA(VLOOKUP($B44,'[1]1718  Exp_Rev Access'!$F$7:$GK$318,26,FALSE)),"",VLOOKUP($B44,'[1]1718  Exp_Rev Access'!$F$7:$GK$318,26,FALSE))</f>
        <v>4260</v>
      </c>
      <c r="AH44" s="90">
        <f>IF(ISNA(VLOOKUP($B44,'[1]1718  Exp_Rev Access'!$F$7:$GK$318,27,FALSE)),"",VLOOKUP($B44,'[1]1718  Exp_Rev Access'!$F$7:$GK$318,27,FALSE))</f>
        <v>415.79</v>
      </c>
      <c r="AI44" s="90">
        <f>IF(ISNA(VLOOKUP($B44,'[1]1718  Exp_Rev Access'!$F$7:$GK$318,28,FALSE)),"",VLOOKUP($B44,'[1]1718  Exp_Rev Access'!$F$7:$GK$318,28,FALSE))</f>
        <v>50</v>
      </c>
      <c r="AJ44" s="90">
        <f>IF(ISNA(VLOOKUP($B44,'[1]1718  Exp_Rev Access'!$F$7:$GK$318,29,FALSE)),"",VLOOKUP($B44,'[1]1718  Exp_Rev Access'!$F$7:$GK$318,29,FALSE))</f>
        <v>56206.400000000001</v>
      </c>
      <c r="AK44" s="90">
        <f>IF(ISNA(VLOOKUP($B44,'[1]1718  Exp_Rev Access'!$F$7:$GK$318,30,FALSE)),"",VLOOKUP($B44,'[1]1718  Exp_Rev Access'!$F$7:$GK$318,30,FALSE))</f>
        <v>2504.7199999999998</v>
      </c>
      <c r="AL44" s="90">
        <f>IF(ISNA(VLOOKUP($B44,'[1]1718  Exp_Rev Access'!$F$7:$GK$318,31,FALSE)),"",VLOOKUP($B44,'[1]1718  Exp_Rev Access'!$F$7:$GK$318,31,FALSE))</f>
        <v>67175.820000000007</v>
      </c>
      <c r="AM44" s="56">
        <f t="shared" si="129"/>
        <v>244465.68</v>
      </c>
      <c r="AN44" s="92">
        <f t="shared" si="130"/>
        <v>2.2962053362664193E-2</v>
      </c>
      <c r="AO44" s="71">
        <f t="shared" si="131"/>
        <v>489.38159106377861</v>
      </c>
      <c r="AP44" s="90">
        <f>IF(ISNA(VLOOKUP($B44,'[1]1718  Exp_Rev Access'!$F$7:$GK$318,33,FALSE)),"",VLOOKUP($B44,'[1]1718  Exp_Rev Access'!$F$7:$GK$318,33,FALSE))</f>
        <v>4870705.09</v>
      </c>
      <c r="AQ44" s="90">
        <f>IF(ISNA(VLOOKUP($B44,'[1]1718  Exp_Rev Access'!$F$7:$GK$318,34,FALSE)),"",VLOOKUP($B44,'[1]1718  Exp_Rev Access'!$F$7:$GK$318,34,FALSE))</f>
        <v>77823.39</v>
      </c>
      <c r="AR44" s="90">
        <f>IF(ISNA(VLOOKUP($B44,'[1]1718  Exp_Rev Access'!$F$7:$GK$318,35,FALSE)),"",VLOOKUP($B44,'[1]1718  Exp_Rev Access'!$F$7:$GK$318,35,FALSE))</f>
        <v>794999.96</v>
      </c>
      <c r="AS44" s="90">
        <f>IF(ISNA(VLOOKUP($B44,'[1]1718  Exp_Rev Access'!$F$7:$GK$318,36,FALSE)),"",VLOOKUP($B44,'[1]1718  Exp_Rev Access'!$F$7:$GK$318,36,FALSE))</f>
        <v>210758.56</v>
      </c>
      <c r="AT44" s="90">
        <f>IF(ISNA(VLOOKUP($B44,'[1]1718  Exp_Rev Access'!$F$7:$GK$318,37,FALSE)),"",VLOOKUP($B44,'[1]1718  Exp_Rev Access'!$F$7:$GK$318,37,FALSE))</f>
        <v>0</v>
      </c>
      <c r="AU44" s="56">
        <f t="shared" si="132"/>
        <v>5954286.9999999991</v>
      </c>
      <c r="AV44" s="93">
        <f t="shared" si="133"/>
        <v>0.55927137024149021</v>
      </c>
      <c r="AW44" s="56">
        <f t="shared" si="134"/>
        <v>11919.539976778635</v>
      </c>
      <c r="AX44" s="90">
        <f>IF(ISNA(VLOOKUP($B44,'[1]1718  Exp_Rev Access'!$F$7:$GK$318,39,FALSE)),"",VLOOKUP($B44,'[1]1718  Exp_Rev Access'!$F$7:$GK$318,39,FALSE))</f>
        <v>0</v>
      </c>
      <c r="AY44" s="90">
        <f>IF(ISNA(VLOOKUP($B44,'[1]1718  Exp_Rev Access'!$F$7:$GK$318,40,FALSE)),"",VLOOKUP($B44,'[1]1718  Exp_Rev Access'!$F$7:$GK$318,40,FALSE))</f>
        <v>423329.21</v>
      </c>
      <c r="AZ44" s="90">
        <f>IF(ISNA(VLOOKUP($B44,'[1]1718  Exp_Rev Access'!$F$7:$GK$318,41,FALSE)),"",VLOOKUP($B44,'[1]1718  Exp_Rev Access'!$F$7:$GK$318,41,FALSE))</f>
        <v>10472.74</v>
      </c>
      <c r="BA44" s="90">
        <f>IF(ISNA(VLOOKUP($B44,'[1]1718  Exp_Rev Access'!$F$7:$GK$318,42,FALSE)),"",VLOOKUP($B44,'[1]1718  Exp_Rev Access'!$F$7:$GK$318,42,FALSE))</f>
        <v>0</v>
      </c>
      <c r="BB44" s="90">
        <f>IF(ISNA(VLOOKUP($B44,'[1]1718  Exp_Rev Access'!$F$7:$GK$318,43,FALSE)),"",VLOOKUP($B44,'[1]1718  Exp_Rev Access'!$F$7:$GK$318,43,FALSE))</f>
        <v>0</v>
      </c>
      <c r="BC44" s="90">
        <f>IF(ISNA(VLOOKUP($B44,'[1]1718  Exp_Rev Access'!$F$7:$GK$318,44,FALSE)),"",VLOOKUP($B44,'[1]1718  Exp_Rev Access'!$F$7:$GK$318,44,FALSE))</f>
        <v>293043.34999999998</v>
      </c>
      <c r="BD44" s="90">
        <f>IF(ISNA(VLOOKUP($B44,'[1]1718  Exp_Rev Access'!$F$7:$GK$318,45,FALSE)),"",VLOOKUP($B44,'[1]1718  Exp_Rev Access'!$F$7:$GK$318,45,FALSE))</f>
        <v>0</v>
      </c>
      <c r="BE44" s="90">
        <f>IF(ISNA(VLOOKUP($B44,'[1]1718  Exp_Rev Access'!$F$7:$GK$318,46,FALSE)),"",VLOOKUP($B44,'[1]1718  Exp_Rev Access'!$F$7:$GK$318,46,FALSE))</f>
        <v>25478.99</v>
      </c>
      <c r="BF44" s="90">
        <f>IF(ISNA(VLOOKUP($B44,'[1]1718  Exp_Rev Access'!$F$7:$GK$318,47,FALSE)),"",VLOOKUP($B44,'[1]1718  Exp_Rev Access'!$F$7:$GK$318,47,FALSE))</f>
        <v>0</v>
      </c>
      <c r="BG44" s="90">
        <f>IF(ISNA(VLOOKUP($B44,'[1]1718  Exp_Rev Access'!$F$7:$GK$318,48,FALSE)),"",VLOOKUP($B44,'[1]1718  Exp_Rev Access'!$F$7:$GK$318,48,FALSE))</f>
        <v>0</v>
      </c>
      <c r="BH44" s="90">
        <f>IF(ISNA(VLOOKUP($B44,'[1]1718  Exp_Rev Access'!$F$7:$GK$318,49,FALSE)),"",VLOOKUP($B44,'[1]1718  Exp_Rev Access'!$F$7:$GK$318,49,FALSE))</f>
        <v>9.92</v>
      </c>
      <c r="BI44" s="90">
        <f>IF(ISNA(VLOOKUP($B44,'[1]1718  Exp_Rev Access'!$F$7:$GK$318,50,FALSE)),"",VLOOKUP($B44,'[1]1718  Exp_Rev Access'!$F$7:$GK$318,50,FALSE))</f>
        <v>0</v>
      </c>
      <c r="BJ44" s="90">
        <f>IF(ISNA(VLOOKUP($B44,'[1]1718  Exp_Rev Access'!$F$7:$GK$318,51,FALSE)),"",VLOOKUP($B44,'[1]1718  Exp_Rev Access'!$F$7:$GK$318,51,FALSE))</f>
        <v>6692.85</v>
      </c>
      <c r="BK44" s="90">
        <f>IF(ISNA(VLOOKUP($B44,'[1]1718  Exp_Rev Access'!$F$7:$GK$318,52,FALSE)),"",VLOOKUP($B44,'[1]1718  Exp_Rev Access'!$F$7:$GK$318,52,FALSE))</f>
        <v>211645.59</v>
      </c>
      <c r="BL44" s="90">
        <f>IF(ISNA(VLOOKUP($B44,'[1]1718  Exp_Rev Access'!$F$7:$GK$318,53,FALSE)),"",VLOOKUP($B44,'[1]1718  Exp_Rev Access'!$F$7:$GK$318,53,FALSE))</f>
        <v>0</v>
      </c>
      <c r="BM44" s="90">
        <f>IF(ISNA(VLOOKUP($B44,'[1]1718  Exp_Rev Access'!$F$7:$GK$318,54,FALSE)),"",VLOOKUP($B44,'[1]1718  Exp_Rev Access'!$F$7:$GK$318,54,FALSE))</f>
        <v>0</v>
      </c>
      <c r="BN44" s="90">
        <f>IF(ISNA(VLOOKUP($B44,'[1]1718  Exp_Rev Access'!$F$7:$GK$318,55,FALSE)),"",VLOOKUP($B44,'[1]1718  Exp_Rev Access'!$F$7:$GK$318,55,FALSE))</f>
        <v>0</v>
      </c>
      <c r="BO44" s="90">
        <f>IF(ISNA(VLOOKUP($B44,'[1]1718  Exp_Rev Access'!$F$7:$GK$318,56,FALSE)),"",VLOOKUP($B44,'[1]1718  Exp_Rev Access'!$F$7:$GK$318,56,FALSE))</f>
        <v>0</v>
      </c>
      <c r="BP44" s="90">
        <f>IF(ISNA(VLOOKUP($B44,'[1]1718  Exp_Rev Access'!$F$7:$GK$318,57,FALSE)),"",VLOOKUP($B44,'[1]1718  Exp_Rev Access'!$F$7:$GK$318,57,FALSE))</f>
        <v>0</v>
      </c>
      <c r="BQ44" s="90">
        <f>IF(ISNA(VLOOKUP($B44,'[1]1718  Exp_Rev Access'!$F$7:$GK$318,58,FALSE)),"",VLOOKUP($B44,'[1]1718  Exp_Rev Access'!$F$7:$GK$318,58,FALSE))</f>
        <v>0</v>
      </c>
      <c r="BR44" s="90">
        <f>IF(ISNA(VLOOKUP($B44,'[1]1718  Exp_Rev Access'!$F$7:$GK$318,59,FALSE)),"",VLOOKUP($B44,'[1]1718  Exp_Rev Access'!$F$7:$GK$318,59,FALSE))</f>
        <v>0</v>
      </c>
      <c r="BS44" s="90">
        <f>IF(ISNA(VLOOKUP($B44,'[1]1718  Exp_Rev Access'!$F$7:$GK$318,60,FALSE)),"",VLOOKUP($B44,'[1]1718  Exp_Rev Access'!$F$7:$GK$318,60,FALSE))</f>
        <v>0</v>
      </c>
      <c r="BT44" s="90">
        <f>IF(ISNA(VLOOKUP($B44,'[1]1718  Exp_Rev Access'!$F$7:$GK$318,61,FALSE)),"",VLOOKUP($B44,'[1]1718  Exp_Rev Access'!$F$7:$GK$318,61,FALSE))</f>
        <v>0</v>
      </c>
      <c r="BU44" s="90">
        <f>IF(ISNA(VLOOKUP($B44,'[1]1718  Exp_Rev Access'!$F$7:$GK$318,62,FALSE)),"",VLOOKUP($B44,'[1]1718  Exp_Rev Access'!$F$7:$GK$318,62,FALSE))</f>
        <v>0</v>
      </c>
      <c r="BV44" s="56">
        <f t="shared" si="35"/>
        <v>970672.65</v>
      </c>
      <c r="BW44" s="92">
        <f t="shared" si="135"/>
        <v>9.1172868056484099E-2</v>
      </c>
      <c r="BX44" s="71">
        <f t="shared" si="136"/>
        <v>1943.1329823437561</v>
      </c>
      <c r="BY44" s="90">
        <f>IF(ISNA(VLOOKUP($B44,'[1]1718  Exp_Rev Access'!$F$7:$GK$318,64,FALSE)),"",VLOOKUP($B44,'[1]1718  Exp_Rev Access'!$F$7:$GK$318,64,FALSE))</f>
        <v>0</v>
      </c>
      <c r="BZ44" s="90">
        <f>IF(ISNA(VLOOKUP($B44,'[1]1718  Exp_Rev Access'!$F$7:$GK$318,65,FALSE)),"",VLOOKUP($B44,'[1]1718  Exp_Rev Access'!$F$7:$GK$318,65,FALSE))</f>
        <v>2368066.8199999998</v>
      </c>
      <c r="CA44" s="90">
        <f>IF(ISNA(VLOOKUP($B44,'[1]1718  Exp_Rev Access'!$F$7:$GK$318,66,FALSE)),"",VLOOKUP($B44,'[1]1718  Exp_Rev Access'!$F$7:$GK$318,66,FALSE))</f>
        <v>40678.78</v>
      </c>
      <c r="CB44" s="90">
        <f>IF(ISNA(VLOOKUP($B44,'[1]1718  Exp_Rev Access'!$F$7:$GK$318,67,FALSE)),"",VLOOKUP($B44,'[1]1718  Exp_Rev Access'!$F$7:$GK$318,67,FALSE))</f>
        <v>0</v>
      </c>
      <c r="CC44" s="90">
        <f>IF(ISNA(VLOOKUP($B44,'[1]1718  Exp_Rev Access'!$F$7:$GK$318,68,FALSE)),"",VLOOKUP($B44,'[1]1718  Exp_Rev Access'!$F$7:$GK$318,68,FALSE))</f>
        <v>24141.35</v>
      </c>
      <c r="CD44" s="90">
        <f>IF(ISNA(VLOOKUP($B44,'[1]1718  Exp_Rev Access'!$F$7:$GK$318,69,FALSE)),"",VLOOKUP($B44,'[1]1718  Exp_Rev Access'!$F$7:$GK$318,69,FALSE))</f>
        <v>0</v>
      </c>
      <c r="CE44" s="56">
        <f t="shared" si="36"/>
        <v>2432886.9499999997</v>
      </c>
      <c r="CF44" s="92">
        <f t="shared" si="25"/>
        <v>0.22851502088648731</v>
      </c>
      <c r="CG44" s="78">
        <f t="shared" si="46"/>
        <v>4870.2545341714367</v>
      </c>
      <c r="CH44" s="90">
        <f>IF(ISNA(VLOOKUP($B44,'[1]1718  Exp_Rev Access'!$F$7:$GK$318,$CH$2,FALSE)),"",VLOOKUP($B44,'[1]1718  Exp_Rev Access'!$F$7:$GK$318,$CH$2,FALSE))</f>
        <v>0</v>
      </c>
      <c r="CI44" s="90">
        <f>IF(ISNA(VLOOKUP($B44,'[1]1718  Exp_Rev Access'!$F$7:$GK$318,$CI$2,FALSE)),"",VLOOKUP($B44,'[1]1718  Exp_Rev Access'!$F$7:$GK$318,$CI$2,FALSE))</f>
        <v>0</v>
      </c>
      <c r="CJ44" s="90">
        <f>IF(ISNA(VLOOKUP($B44,'[1]1718  Exp_Rev Access'!$F$7:$GK$318,$CJ$2,FALSE)),"",VLOOKUP($B44,'[1]1718  Exp_Rev Access'!$F$7:$GK$318,$CJ$2,FALSE))</f>
        <v>0</v>
      </c>
      <c r="CK44" s="90">
        <f>IF(ISNA(VLOOKUP($B44,'[1]1718  Exp_Rev Access'!$F$7:$GK$318,$CK$2,FALSE)),"",VLOOKUP($B44,'[1]1718  Exp_Rev Access'!$F$7:$GK$318,$CK$2,FALSE))</f>
        <v>0</v>
      </c>
      <c r="CL44" s="90">
        <f>IF(ISNA(VLOOKUP($B44,'[1]1718  Exp_Rev Access'!$F$7:$GK$318,$CL$2,FALSE)),"",VLOOKUP($B44,'[1]1718  Exp_Rev Access'!$F$7:$GK$318,$CL$2,FALSE))</f>
        <v>0</v>
      </c>
      <c r="CM44" s="90">
        <f>IF(ISNA(VLOOKUP($B44,'[1]1718  Exp_Rev Access'!$F$7:$GK$318,$CM$2,FALSE)),"",VLOOKUP($B44,'[1]1718  Exp_Rev Access'!$F$7:$GK$318,$CM$2,FALSE))</f>
        <v>0</v>
      </c>
      <c r="CN44" s="90">
        <f>IF(ISNA(VLOOKUP($B44,'[1]1718  Exp_Rev Access'!$F$7:$GK$318,$CN$2,FALSE)),"",VLOOKUP($B44,'[1]1718  Exp_Rev Access'!$F$7:$GK$318,$CN$2,FALSE))</f>
        <v>0</v>
      </c>
      <c r="CO44" s="90">
        <f>IF(ISNA(VLOOKUP($B44,'[1]1718  Exp_Rev Access'!$F$7:$GK$318,$CO$2,FALSE)),"",VLOOKUP($B44,'[1]1718  Exp_Rev Access'!$F$7:$GK$318,$CO$2,FALSE))</f>
        <v>0</v>
      </c>
      <c r="CP44" s="90">
        <f>IF(ISNA(VLOOKUP($B44,'[1]1718  Exp_Rev Access'!$F$7:$GK$318,$CP$2,FALSE)),"",VLOOKUP($B44,'[1]1718  Exp_Rev Access'!$F$7:$GK$318,$CP$2,FALSE))</f>
        <v>0</v>
      </c>
      <c r="CQ44" s="90">
        <f>IF(ISNA(VLOOKUP($B44,'[1]1718  Exp_Rev Access'!$F$7:$GK$318,$CQ$2,FALSE)),"",VLOOKUP($B44,'[1]1718  Exp_Rev Access'!$F$7:$GK$318,$CQ$2,FALSE))</f>
        <v>115101.27</v>
      </c>
      <c r="CR44" s="90">
        <f>IF(ISNA(VLOOKUP($B44,'[1]1718  Exp_Rev Access'!$F$7:$GK$318,$CR$2,FALSE)),"",VLOOKUP($B44,'[1]1718  Exp_Rev Access'!$F$7:$GK$318,$CR$2,FALSE))</f>
        <v>0</v>
      </c>
      <c r="CS44" s="90">
        <f>IF(ISNA(VLOOKUP($B44,'[1]1718  Exp_Rev Access'!$F$7:$GK$318,$CS$2,FALSE)),"",VLOOKUP($B44,'[1]1718  Exp_Rev Access'!$F$7:$GK$318,$CS$2,FALSE))</f>
        <v>0</v>
      </c>
      <c r="CT44" s="90">
        <f>IF(ISNA(VLOOKUP($B44,'[1]1718  Exp_Rev Access'!$F$7:$GK$318,$CT$2,FALSE)),"",VLOOKUP($B44,'[1]1718  Exp_Rev Access'!$F$7:$GK$318,$CT$2,FALSE))</f>
        <v>0</v>
      </c>
      <c r="CU44" s="90">
        <f>IF(ISNA(VLOOKUP($B44,'[1]1718  Exp_Rev Access'!$F$7:$GK$318,$CU$2,FALSE)),"",VLOOKUP($B44,'[1]1718  Exp_Rev Access'!$F$7:$GK$318,$CU$2,FALSE))</f>
        <v>224018</v>
      </c>
      <c r="CV44" s="90">
        <f>IF(ISNA(VLOOKUP($B44,'[1]1718  Exp_Rev Access'!$F$7:$GK$318,$CV$2,FALSE)),"",VLOOKUP($B44,'[1]1718  Exp_Rev Access'!$F$7:$GK$318,$CV$2,FALSE))</f>
        <v>59508.91</v>
      </c>
      <c r="CW44" s="90">
        <f>IF(ISNA(VLOOKUP($B44,'[1]1718  Exp_Rev Access'!$F$7:$GK$318,$CW$2,FALSE)),"",VLOOKUP($B44,'[1]1718  Exp_Rev Access'!$F$7:$GK$318,$CW$2,FALSE))</f>
        <v>0</v>
      </c>
      <c r="CX44" s="90">
        <f>IF(ISNA(VLOOKUP($B44,'[1]1718  Exp_Rev Access'!$F$7:$GK$318,$CX$2,FALSE)),"",VLOOKUP($B44,'[1]1718  Exp_Rev Access'!$F$7:$GK$318,$CX$2,FALSE))</f>
        <v>0</v>
      </c>
      <c r="CY44" s="90">
        <f>IF(ISNA(VLOOKUP($B44,'[1]1718  Exp_Rev Access'!$F$7:$GK$318,$CY$2,FALSE)),"",VLOOKUP($B44,'[1]1718  Exp_Rev Access'!$F$7:$GK$318,$CY$2,FALSE))</f>
        <v>0</v>
      </c>
      <c r="CZ44" s="90">
        <f>IF(ISNA(VLOOKUP($B44,'[1]1718  Exp_Rev Access'!$F$7:$GK$318,$CZ$2,FALSE)),"",VLOOKUP($B44,'[1]1718  Exp_Rev Access'!$F$7:$GK$318,$CZ$2,FALSE))</f>
        <v>0</v>
      </c>
      <c r="DA44" s="90">
        <f>IF(ISNA(VLOOKUP($B44,'[1]1718  Exp_Rev Access'!$F$7:$GK$318,$DA$2,FALSE)),"",VLOOKUP($B44,'[1]1718  Exp_Rev Access'!$F$7:$GK$318,$DA$2,FALSE))</f>
        <v>0</v>
      </c>
      <c r="DB44" s="90">
        <f>IF(ISNA(VLOOKUP($B44,'[1]1718  Exp_Rev Access'!$F$7:$GK$318,$DB$2,FALSE)),"",VLOOKUP($B44,'[1]1718  Exp_Rev Access'!$F$7:$GK$318,$DB$2,FALSE))</f>
        <v>0</v>
      </c>
      <c r="DC44" s="90">
        <f>IF(ISNA(VLOOKUP($B44,'[1]1718  Exp_Rev Access'!$F$7:$GK$318,$DC$2,FALSE)),"",VLOOKUP($B44,'[1]1718  Exp_Rev Access'!$F$7:$GK$318,$DC$2,FALSE))</f>
        <v>0</v>
      </c>
      <c r="DD44" s="90">
        <f>IF(ISNA(VLOOKUP($B44,'[1]1718  Exp_Rev Access'!$F$7:$GK$318,$DD$2,FALSE)),"",VLOOKUP($B44,'[1]1718  Exp_Rev Access'!$F$7:$GK$318,$DD$2,FALSE))</f>
        <v>0</v>
      </c>
      <c r="DE44" s="90">
        <f>IF(ISNA(VLOOKUP($B44,'[1]1718  Exp_Rev Access'!$F$7:$GK$318,$DE$2,FALSE)),"",VLOOKUP($B44,'[1]1718  Exp_Rev Access'!$F$7:$GK$318,$DE$2,FALSE))</f>
        <v>0</v>
      </c>
      <c r="DF44" s="90">
        <f>IF(ISNA(VLOOKUP($B44,'[1]1718  Exp_Rev Access'!$F$7:$GK$318,$DF$2,FALSE)),"",VLOOKUP($B44,'[1]1718  Exp_Rev Access'!$F$7:$GK$318,$DF$2,FALSE))</f>
        <v>0</v>
      </c>
      <c r="DG44" s="90">
        <f>IF(ISNA(VLOOKUP($B44,'[1]1718  Exp_Rev Access'!$F$7:$GK$318,$DG$2,FALSE)),"",VLOOKUP($B44,'[1]1718  Exp_Rev Access'!$F$7:$GK$318,$DG$2,FALSE))</f>
        <v>0</v>
      </c>
      <c r="DH44" s="90">
        <f>IF(ISNA(VLOOKUP($B44,'[1]1718  Exp_Rev Access'!$F$7:$GK$318,$DH$2,FALSE)),"",VLOOKUP($B44,'[1]1718  Exp_Rev Access'!$F$7:$GK$318,$DH$2,FALSE))</f>
        <v>0</v>
      </c>
      <c r="DI44" s="90">
        <f>IF(ISNA(VLOOKUP($B44,'[1]1718  Exp_Rev Access'!$F$7:$GK$318,$DI$2,FALSE)),"",VLOOKUP($B44,'[1]1718  Exp_Rev Access'!$F$7:$GK$318,$DI$2,FALSE))</f>
        <v>189632.92</v>
      </c>
      <c r="DJ44" s="90">
        <f>IF(ISNA(VLOOKUP($B44,'[1]1718  Exp_Rev Access'!$F$7:$GK$318,$DJ$2,FALSE)),"",VLOOKUP($B44,'[1]1718  Exp_Rev Access'!$F$7:$GK$318,$DJ$2,FALSE))</f>
        <v>0</v>
      </c>
      <c r="DK44" s="90">
        <f>IF(ISNA(VLOOKUP($B44,'[1]1718  Exp_Rev Access'!$F$7:$GK$318,$DK$2,FALSE)),"",VLOOKUP($B44,'[1]1718  Exp_Rev Access'!$F$7:$GK$318,$DK$2,FALSE))</f>
        <v>0</v>
      </c>
      <c r="DL44" s="90">
        <f>IF(ISNA(VLOOKUP($B44,'[1]1718  Exp_Rev Access'!$F$7:$GK$318,$DL$2,FALSE)),"",VLOOKUP($B44,'[1]1718  Exp_Rev Access'!$F$7:$GK$318,$DL$2,FALSE))</f>
        <v>0</v>
      </c>
      <c r="DM44" s="90">
        <f>IF(ISNA(VLOOKUP($B44,'[1]1718  Exp_Rev Access'!$F$7:$GK$318,$DM$2,FALSE)),"",VLOOKUP($B44,'[1]1718  Exp_Rev Access'!$F$7:$GK$318,$DM$2,FALSE))</f>
        <v>0</v>
      </c>
      <c r="DN44" s="90">
        <f>IF(ISNA(VLOOKUP($B44,'[1]1718  Exp_Rev Access'!$F$7:$GK$318,$DN$2,FALSE)),"",VLOOKUP($B44,'[1]1718  Exp_Rev Access'!$F$7:$GK$318,$DN$2,FALSE))</f>
        <v>0</v>
      </c>
      <c r="DO44" s="90">
        <f>IF(ISNA(VLOOKUP($B44,'[1]1718  Exp_Rev Access'!$F$7:$GK$318,$DO$2,FALSE)),"",VLOOKUP($B44,'[1]1718  Exp_Rev Access'!$F$7:$GK$318,$DO$2,FALSE))</f>
        <v>0</v>
      </c>
      <c r="DP44" s="90">
        <f>IF(ISNA(VLOOKUP($B44,'[1]1718  Exp_Rev Access'!$F$7:$GK$318,$DP$2,FALSE)),"",VLOOKUP($B44,'[1]1718  Exp_Rev Access'!$F$7:$GK$318,$DP$2,FALSE))</f>
        <v>0</v>
      </c>
      <c r="DQ44" s="90">
        <f>IF(ISNA(VLOOKUP($B44,'[1]1718  Exp_Rev Access'!$F$7:$GK$318,$DQ$2,FALSE)),"",VLOOKUP($B44,'[1]1718  Exp_Rev Access'!$F$7:$GK$318,$DQ$2,FALSE))</f>
        <v>0</v>
      </c>
      <c r="DR44" s="90">
        <f>IF(ISNA(VLOOKUP($B44,'[1]1718  Exp_Rev Access'!$F$7:$GK$318,$DR$2,FALSE)),"",VLOOKUP($B44,'[1]1718  Exp_Rev Access'!$F$7:$GK$318,$DR$2,FALSE))</f>
        <v>0</v>
      </c>
      <c r="DS44" s="90">
        <f>IF(ISNA(VLOOKUP($B44,'[1]1718  Exp_Rev Access'!$F$7:$GK$318,$DS$2,FALSE)),"",VLOOKUP($B44,'[1]1718  Exp_Rev Access'!$F$7:$GK$318,$DS$2,FALSE))</f>
        <v>0</v>
      </c>
      <c r="DT44" s="90">
        <f>IF(ISNA(VLOOKUP($B44,'[1]1718  Exp_Rev Access'!$F$7:$GK$318,$DT$2,FALSE)),"",VLOOKUP($B44,'[1]1718  Exp_Rev Access'!$F$7:$GK$318,$DT$2,FALSE))</f>
        <v>0</v>
      </c>
      <c r="DU44" s="90">
        <f>IF(ISNA(VLOOKUP($B44,'[1]1718  Exp_Rev Access'!$F$7:$GK$318,$DU$2,FALSE)),"",VLOOKUP($B44,'[1]1718  Exp_Rev Access'!$F$7:$GK$318,$DU$2,FALSE))</f>
        <v>0</v>
      </c>
      <c r="DV44" s="90">
        <f>IF(ISNA(VLOOKUP($B44,'[1]1718  Exp_Rev Access'!$F$7:$GK$318,$DV$2,FALSE)),"",VLOOKUP($B44,'[1]1718  Exp_Rev Access'!$F$7:$GK$318,$DV$2,FALSE))</f>
        <v>0</v>
      </c>
      <c r="DW44" s="90">
        <f>IF(ISNA(VLOOKUP($B44,'[1]1718  Exp_Rev Access'!$F$7:$GK$318,$DW$2,FALSE)),"",VLOOKUP($B44,'[1]1718  Exp_Rev Access'!$F$7:$GK$318,$DW$2,FALSE))</f>
        <v>0</v>
      </c>
      <c r="DX44" s="90">
        <f>IF(ISNA(VLOOKUP($B44,'[1]1718  Exp_Rev Access'!$F$7:$GK$318,$DX$2,FALSE)),"",VLOOKUP($B44,'[1]1718  Exp_Rev Access'!$F$7:$GK$318,$DX$2,FALSE))</f>
        <v>0</v>
      </c>
      <c r="DY44" s="90">
        <f>IF(ISNA(VLOOKUP($B44,'[1]1718  Exp_Rev Access'!$F$7:$GK$318,$DY$2,FALSE)),"",VLOOKUP($B44,'[1]1718  Exp_Rev Access'!$F$7:$GK$318,$DY$2,FALSE))</f>
        <v>0</v>
      </c>
      <c r="DZ44" s="90">
        <f>IF(ISNA(VLOOKUP($B44,'[1]1718  Exp_Rev Access'!$F$7:$GK$318,$DZ$2,FALSE)),"",VLOOKUP($B44,'[1]1718  Exp_Rev Access'!$F$7:$GK$318,$DZ$2,FALSE))</f>
        <v>0</v>
      </c>
      <c r="EA44" s="90">
        <f>IF(ISNA(VLOOKUP($B44,'[1]1718  Exp_Rev Access'!$F$7:$GK$318,$EA$2,FALSE)),"",VLOOKUP($B44,'[1]1718  Exp_Rev Access'!$F$7:$GK$318,$EA$2,FALSE))</f>
        <v>0</v>
      </c>
      <c r="EB44" s="90">
        <f>IF(ISNA(VLOOKUP($B44,'[1]1718  Exp_Rev Access'!$F$7:$GK$318,$EB$2,FALSE)),"",VLOOKUP($B44,'[1]1718  Exp_Rev Access'!$F$7:$GK$318,$EB$2,FALSE))</f>
        <v>0</v>
      </c>
      <c r="EC44" s="90">
        <f>IF(ISNA(VLOOKUP($B44,'[1]1718  Exp_Rev Access'!$F$7:$GK$318,$EC$2,FALSE)),"",VLOOKUP($B44,'[1]1718  Exp_Rev Access'!$F$7:$GK$318,$EC$2,FALSE))</f>
        <v>0</v>
      </c>
      <c r="ED44" s="90">
        <f>IF(ISNA(VLOOKUP($B44,'[1]1718  Exp_Rev Access'!$F$7:$GK$318,$ED$2,FALSE)),"",VLOOKUP($B44,'[1]1718  Exp_Rev Access'!$F$7:$GK$318,$ED$2,FALSE))</f>
        <v>0</v>
      </c>
      <c r="EE44" s="90">
        <f>IF(ISNA(VLOOKUP($B44,'[1]1718  Exp_Rev Access'!$F$7:$GK$318,$EE$2,FALSE)),"",VLOOKUP($B44,'[1]1718  Exp_Rev Access'!$F$7:$GK$318,$EE$2,FALSE))</f>
        <v>0</v>
      </c>
      <c r="EF44" s="90">
        <f>IF(ISNA(VLOOKUP($B44,'[1]1718  Exp_Rev Access'!$F$7:$GK$318,$EF$2,FALSE)),"",VLOOKUP($B44,'[1]1718  Exp_Rev Access'!$F$7:$GK$318,$EF$2,FALSE))</f>
        <v>0</v>
      </c>
      <c r="EG44" s="90">
        <f>IF(ISNA(VLOOKUP($B44,'[1]1718  Exp_Rev Access'!$F$7:$GK$318,$EG$2,FALSE)),"",VLOOKUP($B44,'[1]1718  Exp_Rev Access'!$F$7:$GK$318,$EG$2,FALSE))</f>
        <v>50451</v>
      </c>
      <c r="EH44" s="90">
        <f>IF(ISNA(VLOOKUP($B44,'[1]1718  Exp_Rev Access'!$F$7:$GK$318,$EH$2,FALSE)),"",VLOOKUP($B44,'[1]1718  Exp_Rev Access'!$F$7:$GK$318,$EH$2,FALSE))</f>
        <v>0</v>
      </c>
      <c r="EI44" s="90">
        <f>IF(ISNA(VLOOKUP($B44,'[1]1718  Exp_Rev Access'!$F$7:$GK$318,$EI$2,FALSE)),"",VLOOKUP($B44,'[1]1718  Exp_Rev Access'!$F$7:$GK$318,$EI$2,FALSE))</f>
        <v>0</v>
      </c>
      <c r="EJ44" s="90">
        <f>IF(ISNA(VLOOKUP($B44,'[1]1718  Exp_Rev Access'!$F$7:$GK$318,$EJ$2,FALSE)),"",VLOOKUP($B44,'[1]1718  Exp_Rev Access'!$F$7:$GK$318,$EJ$2,FALSE))</f>
        <v>0</v>
      </c>
      <c r="EK44" s="90">
        <f>IF(ISNA(VLOOKUP($B44,'[1]1718  Exp_Rev Access'!$F$7:$GK$318,$EK$2,FALSE)),"",VLOOKUP($B44,'[1]1718  Exp_Rev Access'!$F$7:$GK$318,$EK$2,FALSE))</f>
        <v>0</v>
      </c>
      <c r="EL44" s="90">
        <f>IF(ISNA(VLOOKUP($B44,'[1]1718  Exp_Rev Access'!$F$7:$GK$318,$EL$2,FALSE)),"",VLOOKUP($B44,'[1]1718  Exp_Rev Access'!$F$7:$GK$318,$EL$2,FALSE))</f>
        <v>0</v>
      </c>
      <c r="EM44" s="90">
        <f>IF(ISNA(VLOOKUP($B44,'[1]1718  Exp_Rev Access'!$F$7:$GK$318,$EM$2,FALSE)),"",VLOOKUP($B44,'[1]1718  Exp_Rev Access'!$F$7:$GK$318,$EM$2,FALSE))</f>
        <v>0</v>
      </c>
      <c r="EN44" s="90">
        <f>IF(ISNA(VLOOKUP($B44,'[1]1718  Exp_Rev Access'!$F$7:$GK$318,$EN$2,FALSE)),"",VLOOKUP($B44,'[1]1718  Exp_Rev Access'!$F$7:$GK$318,$EN$2,FALSE))</f>
        <v>0</v>
      </c>
      <c r="EO44" s="90">
        <f>IF(ISNA(VLOOKUP($B44,'[1]1718  Exp_Rev Access'!$F$7:$GK$318,$EO$2,FALSE)),"",VLOOKUP($B44,'[1]1718  Exp_Rev Access'!$F$7:$GK$318,$EO$2,FALSE))</f>
        <v>0</v>
      </c>
      <c r="EP44" s="90">
        <f>IF(ISNA(VLOOKUP($B44,'[1]1718  Exp_Rev Access'!$F$7:$GK$318,$EP$2,FALSE)),"",VLOOKUP($B44,'[1]1718  Exp_Rev Access'!$F$7:$GK$318,$EP$2,FALSE))</f>
        <v>0</v>
      </c>
      <c r="EQ44" s="90">
        <f>IF(ISNA(VLOOKUP($B44,'[1]1718  Exp_Rev Access'!$F$7:$GK$318,$EQ$2,FALSE)),"",VLOOKUP($B44,'[1]1718  Exp_Rev Access'!$F$7:$GK$318,$EQ$2,FALSE))</f>
        <v>0</v>
      </c>
      <c r="ER44" s="90">
        <f>IF(ISNA(VLOOKUP($B44,'[1]1718  Exp_Rev Access'!$F$7:$GK$318,$ER$2,FALSE)),"",VLOOKUP($B44,'[1]1718  Exp_Rev Access'!$F$7:$GK$318,$ER$2,FALSE))</f>
        <v>0</v>
      </c>
      <c r="ES44" s="90">
        <f>IF(ISNA(VLOOKUP($B44,'[1]1718  Exp_Rev Access'!$F$7:$GK$318,$ES$2,FALSE)),"",VLOOKUP($B44,'[1]1718  Exp_Rev Access'!$F$7:$GK$318,$ES$2,FALSE))</f>
        <v>0</v>
      </c>
      <c r="ET44" s="90">
        <f>IF(ISNA(VLOOKUP($B44,'[1]1718  Exp_Rev Access'!$F$7:$GK$318,$ET$2,FALSE)),"",VLOOKUP($B44,'[1]1718  Exp_Rev Access'!$F$7:$GK$318,$ET$2,FALSE))</f>
        <v>0</v>
      </c>
      <c r="EU44" s="90">
        <f>IF(ISNA(VLOOKUP($B44,'[1]1718  Exp_Rev Access'!$F$7:$GK$318,$EU$2,FALSE)),"",VLOOKUP($B44,'[1]1718  Exp_Rev Access'!$F$7:$GK$318,$EU$2,FALSE))</f>
        <v>0</v>
      </c>
      <c r="EV44" s="90">
        <f>IF(ISNA(VLOOKUP($B44,'[1]1718  Exp_Rev Access'!$F$7:$GK$318,$EV$2,FALSE)),"",VLOOKUP($B44,'[1]1718  Exp_Rev Access'!$F$7:$GK$318,$EV$2,FALSE))</f>
        <v>0</v>
      </c>
      <c r="EW44" s="90">
        <f>IF(ISNA(VLOOKUP($B44,'[1]1718  Exp_Rev Access'!$F$7:$GK$318,$EW$2,FALSE)),"",VLOOKUP($B44,'[1]1718  Exp_Rev Access'!$F$7:$GK$318,$EW$2,FALSE))</f>
        <v>0</v>
      </c>
      <c r="EX44" s="90">
        <f>IF(ISNA(VLOOKUP($B44,'[1]1718  Exp_Rev Access'!$F$7:$GK$318,$EX$2,FALSE)),"",VLOOKUP($B44,'[1]1718  Exp_Rev Access'!$F$7:$GK$318,$EX$2,FALSE))</f>
        <v>0</v>
      </c>
      <c r="EY44" s="90">
        <f>IF(ISNA(VLOOKUP($B44,'[1]1718  Exp_Rev Access'!$F$7:$GK$318,$EY$2,FALSE)),"",VLOOKUP($B44,'[1]1718  Exp_Rev Access'!$F$7:$GK$318,$EY$2,FALSE))</f>
        <v>0</v>
      </c>
      <c r="EZ44" s="90">
        <f>IF(ISNA(VLOOKUP($B44,'[1]1718  Exp_Rev Access'!$F$7:$GK$318,$EZ$2,FALSE)),"",VLOOKUP($B44,'[1]1718  Exp_Rev Access'!$F$7:$GK$318,$EZ$2,FALSE))</f>
        <v>0</v>
      </c>
      <c r="FA44" s="90">
        <f>IF(ISNA(VLOOKUP($B44,'[1]1718  Exp_Rev Access'!$F$7:$GK$318,$FA$2,FALSE)),"",VLOOKUP($B44,'[1]1718  Exp_Rev Access'!$F$7:$GK$318,$FA$2,FALSE))</f>
        <v>0</v>
      </c>
      <c r="FB44" s="90">
        <f>IF(ISNA(VLOOKUP($B44,'[1]1718  Exp_Rev Access'!$F$7:$GK$318,$FB$2,FALSE)),"",VLOOKUP($B44,'[1]1718  Exp_Rev Access'!$F$7:$GK$318,$FB$2,FALSE))</f>
        <v>0</v>
      </c>
      <c r="FC44" s="90">
        <f>IF(ISNA(VLOOKUP($B44,'[1]1718  Exp_Rev Access'!$F$7:$GK$318,$FC$2,FALSE)),"",VLOOKUP($B44,'[1]1718  Exp_Rev Access'!$F$7:$GK$318,$FC$2,FALSE))</f>
        <v>40444.67</v>
      </c>
      <c r="FD44" s="90">
        <f>IF(ISNA(VLOOKUP($B44,'[1]1718  Exp_Rev Access'!$F$7:$GK$318,$FD$2,FALSE)),"",VLOOKUP($B44,'[1]1718  Exp_Rev Access'!$F$7:$GK$318,$FD$2,FALSE))</f>
        <v>0</v>
      </c>
      <c r="FE44" s="90">
        <f>IF(ISNA(VLOOKUP($B44,'[1]1718  Exp_Rev Access'!$F$7:$GK$318,$FE$2,FALSE)),"",VLOOKUP($B44,'[1]1718  Exp_Rev Access'!$F$7:$GK$318,$FE$2,FALSE))</f>
        <v>0</v>
      </c>
      <c r="FF44" s="90">
        <f>IF(ISNA(VLOOKUP($B44,'[1]1718  Exp_Rev Access'!$F$7:$GK$318,$FF$2,FALSE)),"",VLOOKUP($B44,'[1]1718  Exp_Rev Access'!$F$7:$GK$318,$FF$2,FALSE))</f>
        <v>0</v>
      </c>
      <c r="FG44" s="90">
        <f>IF(ISNA(VLOOKUP($B44,'[1]1718  Exp_Rev Access'!$F$7:$GK$318,$FG$2,FALSE)),"",VLOOKUP($B44,'[1]1718  Exp_Rev Access'!$F$7:$GK$318,$FG$2,FALSE))</f>
        <v>0</v>
      </c>
      <c r="FH44" s="90">
        <f>IF(ISNA(VLOOKUP($B44,'[1]1718  Exp_Rev Access'!$F$7:$GK$318,$FH$2,FALSE)),"",VLOOKUP($B44,'[1]1718  Exp_Rev Access'!$F$7:$GK$318,$FH$2,FALSE))</f>
        <v>0</v>
      </c>
      <c r="FI44" s="90">
        <f>IF(ISNA(VLOOKUP($B44,'[1]1718  Exp_Rev Access'!$F$7:$GK$318,$FI$2,FALSE)),"",VLOOKUP($B44,'[1]1718  Exp_Rev Access'!$F$7:$GK$318,$FI$2,FALSE))</f>
        <v>0</v>
      </c>
      <c r="FJ44" s="90">
        <f>IF(ISNA(VLOOKUP($B44,'[1]1718  Exp_Rev Access'!$F$7:$GK$318,$FJ$2,FALSE)),"",VLOOKUP($B44,'[1]1718  Exp_Rev Access'!$F$7:$GK$318,$FJ$2,FALSE))</f>
        <v>0</v>
      </c>
      <c r="FK44" s="90">
        <f>IF(ISNA(VLOOKUP($B44,'[1]1718  Exp_Rev Access'!$F$7:$GK$318,$FK$2,FALSE)),"",VLOOKUP($B44,'[1]1718  Exp_Rev Access'!$F$7:$GK$318,$FK$2,FALSE))</f>
        <v>0</v>
      </c>
      <c r="FL44" s="90">
        <f>IF(ISNA(VLOOKUP($B44,'[1]1718  Exp_Rev Access'!$F$7:$GK$318,$FL$2,FALSE)),"",VLOOKUP($B44,'[1]1718  Exp_Rev Access'!$F$7:$GK$318,$FL$2,FALSE))</f>
        <v>0</v>
      </c>
      <c r="FM44" s="90">
        <f>IF(ISNA(VLOOKUP($B44,'[1]1718  Exp_Rev Access'!$F$7:$GK$318,$FM$2,FALSE)),"",VLOOKUP($B44,'[1]1718  Exp_Rev Access'!$F$7:$GK$318,$FM$2,FALSE))</f>
        <v>1000</v>
      </c>
      <c r="FN44" s="90">
        <f>IF(ISNA(VLOOKUP($B44,'[1]1718  Exp_Rev Access'!$F$7:$GK$318,$FN$2,FALSE)),"",VLOOKUP($B44,'[1]1718  Exp_Rev Access'!$F$7:$GK$318,$FN$2,FALSE))</f>
        <v>0</v>
      </c>
      <c r="FO44" s="90">
        <f>IF(ISNA(VLOOKUP($B44,'[1]1718  Exp_Rev Access'!$F$7:$GK$318,$FO$2,FALSE)),"",VLOOKUP($B44,'[1]1718  Exp_Rev Access'!$F$7:$GK$318,$FO$2,FALSE))</f>
        <v>0</v>
      </c>
      <c r="FP44" s="90">
        <f>IF(ISNA(VLOOKUP($B44,'[1]1718  Exp_Rev Access'!$F$7:$GK$318,$FP$2,FALSE)),"",VLOOKUP($B44,'[1]1718  Exp_Rev Access'!$F$7:$GK$318,$FP$2,FALSE))</f>
        <v>0</v>
      </c>
      <c r="FQ44" s="90">
        <f>IF(ISNA(VLOOKUP($B44,'[1]1718  Exp_Rev Access'!$F$7:$GK$318,$FQ$2,FALSE)),"",VLOOKUP($B44,'[1]1718  Exp_Rev Access'!$F$7:$GK$318,$FQ$2,FALSE))</f>
        <v>0</v>
      </c>
      <c r="FR44" s="90">
        <f>IF(ISNA(VLOOKUP($B44,'[1]1718  Exp_Rev Access'!$F$7:$GK$318,$FR$2,FALSE)),"",VLOOKUP($B44,'[1]1718  Exp_Rev Access'!$F$7:$GK$318,$FR$2,FALSE))</f>
        <v>7309.92</v>
      </c>
      <c r="FS44" s="56">
        <f t="shared" si="137"/>
        <v>687466.69000000018</v>
      </c>
      <c r="FT44" s="92">
        <f t="shared" si="138"/>
        <v>6.457203653631105E-2</v>
      </c>
      <c r="FU44" s="94">
        <f t="shared" si="139"/>
        <v>1376.1994835248431</v>
      </c>
      <c r="FV44" s="95">
        <f>IF(ISNA(VLOOKUP($B44,'[1]1718  Exp_Rev Access'!$F$7:$GK$318,$FV$2,FALSE)),"",VLOOKUP($B44,'[1]1718  Exp_Rev Access'!$F$7:$GK$318,$FV$2,FALSE))</f>
        <v>0</v>
      </c>
      <c r="FW44" s="95">
        <f>IF(ISNA(VLOOKUP($B44,'[1]1718  Exp_Rev Access'!$F$7:$GK$318,$FW$2,FALSE)),"",VLOOKUP($B44,'[1]1718  Exp_Rev Access'!$F$7:$GK$318,$FW$2,FALSE))</f>
        <v>0</v>
      </c>
      <c r="FX44" s="95">
        <f>IF(ISNA(VLOOKUP($B44,'[1]1718  Exp_Rev Access'!$F$7:$GK$318,$FX$2,FALSE)),"",VLOOKUP($B44,'[1]1718  Exp_Rev Access'!$F$7:$GK$318,$FX$2,FALSE))</f>
        <v>0</v>
      </c>
      <c r="FY44" s="95">
        <f>IF(ISNA(VLOOKUP($B44,'[1]1718  Exp_Rev Access'!$F$7:$GK$318,$FY$2,FALSE)),"",VLOOKUP($B44,'[1]1718  Exp_Rev Access'!$F$7:$GK$318,$FY$2,FALSE))</f>
        <v>0</v>
      </c>
      <c r="FZ44" s="95">
        <f>IF(ISNA(VLOOKUP($B44,'[1]1718  Exp_Rev Access'!$F$7:$GK$318,$FZ$2,FALSE)),"",VLOOKUP($B44,'[1]1718  Exp_Rev Access'!$F$7:$GK$318,$FZ$2,FALSE))</f>
        <v>0</v>
      </c>
      <c r="GA44" s="95">
        <f>IF(ISNA(VLOOKUP($B44,'[1]1718  Exp_Rev Access'!$F$7:$GK$318,$GA$2,FALSE)),"",VLOOKUP($B44,'[1]1718  Exp_Rev Access'!$F$7:$GK$318,$GA$2,FALSE))</f>
        <v>0</v>
      </c>
      <c r="GB44" s="95">
        <f>IF(ISNA(VLOOKUP($B44,'[1]1718  Exp_Rev Access'!$F$7:$GK$318,$GB$2,FALSE)),"",VLOOKUP($B44,'[1]1718  Exp_Rev Access'!$F$7:$GK$318,$GB$2,FALSE))</f>
        <v>0</v>
      </c>
      <c r="GC44" s="95">
        <f>IF(ISNA(VLOOKUP($B44,'[1]1718  Exp_Rev Access'!$F$7:$GK$318,$GC$2,FALSE)),"",VLOOKUP($B44,'[1]1718  Exp_Rev Access'!$F$7:$GK$318,$GC$2,FALSE))</f>
        <v>0</v>
      </c>
      <c r="GD44" s="95">
        <f>IF(ISNA(VLOOKUP($B44,'[1]1718  Exp_Rev Access'!$F$7:$GK$318,$GD$2,FALSE)),"",VLOOKUP($B44,'[1]1718  Exp_Rev Access'!$F$7:$GK$318,$GD$2,FALSE))</f>
        <v>0</v>
      </c>
      <c r="GE44" s="95">
        <f>IF(ISNA(VLOOKUP($B44,'[1]1718  Exp_Rev Access'!$F$7:$GK$318,$GE$2,FALSE)),"",VLOOKUP($B44,'[1]1718  Exp_Rev Access'!$F$7:$GK$318,$GE$2,FALSE))</f>
        <v>0</v>
      </c>
      <c r="GF44" s="95">
        <f>IF(ISNA(VLOOKUP($B44,'[1]1718  Exp_Rev Access'!$F$7:$GK$318,$GF$2,FALSE)),"",VLOOKUP($B44,'[1]1718  Exp_Rev Access'!$F$7:$GK$318,$GF$2,FALSE))</f>
        <v>0</v>
      </c>
      <c r="GG44" s="95">
        <f>IF(ISNA(VLOOKUP($B44,'[1]1718  Exp_Rev Access'!$F$7:$GK$318,$GG$2,FALSE)),"",VLOOKUP($B44,'[1]1718  Exp_Rev Access'!$F$7:$GK$318,$GG$2,FALSE))</f>
        <v>0</v>
      </c>
      <c r="GH44" s="95">
        <f>IF(ISNA(VLOOKUP($B44,'[1]1718  Exp_Rev Access'!$F$7:$GK$318,$GH$2,FALSE)),"",VLOOKUP($B44,'[1]1718  Exp_Rev Access'!$F$7:$GK$318,$GH$2,FALSE))</f>
        <v>0</v>
      </c>
      <c r="GI44" s="95">
        <f>IF(ISNA(VLOOKUP($B44,'[1]1718  Exp_Rev Access'!$F$7:$GK$318,$GI$2,FALSE)),"",VLOOKUP($B44,'[1]1718  Exp_Rev Access'!$F$7:$GK$318,$GI$2,FALSE))</f>
        <v>0</v>
      </c>
      <c r="GJ44" s="95">
        <f>IF(ISNA(VLOOKUP($B44,'[1]1718  Exp_Rev Access'!$F$7:$GK$318,$GJ$2,FALSE)),"",VLOOKUP($B44,'[1]1718  Exp_Rev Access'!$F$7:$GK$318,$GJ$2,FALSE))</f>
        <v>0</v>
      </c>
      <c r="GK44" s="95">
        <f>IF(ISNA(VLOOKUP($B44,'[1]1718  Exp_Rev Access'!$F$7:$GK$318,$GK$2,FALSE)),"",VLOOKUP($B44,'[1]1718  Exp_Rev Access'!$F$7:$GK$318,$GK$2,FALSE))</f>
        <v>2286.85</v>
      </c>
      <c r="GL44" s="95">
        <f>IF(ISNA(VLOOKUP($B44,'[1]1718  Exp_Rev Access'!$F$7:$GK$318,$GL$2,FALSE)),"",VLOOKUP($B44,'[1]1718  Exp_Rev Access'!$F$7:$GK$318,$GL$2,FALSE))</f>
        <v>0</v>
      </c>
      <c r="GM44" s="95">
        <f>IF(ISNA(VLOOKUP($B44,'[1]1718  Exp_Rev Access'!$F$7:$GK$318,$GM$2,FALSE)),"",VLOOKUP($B44,'[1]1718  Exp_Rev Access'!$F$7:$GK$318,$GM$2,FALSE))</f>
        <v>0</v>
      </c>
      <c r="GN44" s="95">
        <f>IF(ISNA(VLOOKUP($B44,'[1]1718  Exp_Rev Access'!$F$7:$GK$318,$GN$2,FALSE)),"",VLOOKUP($B44,'[1]1718  Exp_Rev Access'!$F$7:$GK$318,$GN$2,FALSE))</f>
        <v>0</v>
      </c>
      <c r="GO44" s="95">
        <f>IF(ISNA(VLOOKUP($B44,'[1]1718  Exp_Rev Access'!$F$7:$GK$318,$GO$2,FALSE)),"",VLOOKUP($B44,'[1]1718  Exp_Rev Access'!$F$7:$GK$318,$GO$2,FALSE))</f>
        <v>0</v>
      </c>
      <c r="GP44" s="95">
        <f>IF(ISNA(VLOOKUP($B44,'[1]1718  Exp_Rev Access'!$F$7:$GK$318,$GP$2,FALSE)),"",VLOOKUP($B44,'[1]1718  Exp_Rev Access'!$F$7:$GK$318,$GP$2,FALSE))</f>
        <v>0</v>
      </c>
      <c r="GQ44" s="95">
        <f>IF(ISNA(VLOOKUP($B44,'[1]1718  Exp_Rev Access'!$F$7:$GK$318,$GQ$2,FALSE)),"",VLOOKUP($B44,'[1]1718  Exp_Rev Access'!$F$7:$GK$318,$GQ$2,FALSE))</f>
        <v>0</v>
      </c>
      <c r="GR44" s="95">
        <f>IF(ISNA(VLOOKUP($B44,'[1]1718  Exp_Rev Access'!$F$7:$GK$318,$GR$2,FALSE)),"",VLOOKUP($B44,'[1]1718  Exp_Rev Access'!$F$7:$GK$318,$GR$2,FALSE))</f>
        <v>0</v>
      </c>
      <c r="GS44" s="95">
        <f>IF(ISNA(VLOOKUP($B44,'[1]1718  Exp_Rev Access'!$F$7:$GK$318,$GS$2,FALSE)),"",VLOOKUP($B44,'[1]1718  Exp_Rev Access'!$F$7:$GK$318,$GS$2,FALSE))</f>
        <v>0</v>
      </c>
      <c r="GT44" s="95">
        <f>IF(ISNA(VLOOKUP($B44,'[1]1718  Exp_Rev Access'!$F$7:$GK$318,$GT$2,FALSE)),"",VLOOKUP($B44,'[1]1718  Exp_Rev Access'!$F$7:$GK$318,$GT$2,FALSE))</f>
        <v>0</v>
      </c>
      <c r="GU44" s="56">
        <f t="shared" si="141"/>
        <v>2286.85</v>
      </c>
      <c r="GV44" s="92">
        <f t="shared" si="142"/>
        <v>2.1479813335110518E-4</v>
      </c>
      <c r="GW44" s="96">
        <f t="shared" si="140"/>
        <v>4.5779116787444449</v>
      </c>
      <c r="HE44" s="41"/>
      <c r="HF44" s="41"/>
      <c r="HG44" s="41"/>
      <c r="HH44" s="41"/>
      <c r="HI44" s="41"/>
      <c r="HJ44" s="41"/>
      <c r="HK44" s="41"/>
      <c r="HL44" s="41"/>
      <c r="HM44" s="41"/>
      <c r="HN44" s="41"/>
    </row>
    <row r="45" spans="1:222" x14ac:dyDescent="0.3">
      <c r="A45" s="73"/>
      <c r="B45" s="88" t="s">
        <v>228</v>
      </c>
      <c r="C45" s="89" t="s">
        <v>229</v>
      </c>
      <c r="D45" s="75">
        <f>IF(ISNA(VLOOKUP($B45,'[1]1718 enrollment_Rev_Exp by size'!$A$7:H386,3,FALSE)),"",VLOOKUP($B45,'[1]1718 enrollment_Rev_Exp by size'!$A$7:$G$363,3,FALSE))</f>
        <v>3092.64</v>
      </c>
      <c r="E45" s="76">
        <f>IF(ISNA(VLOOKUP($B45,'[1]1718 enrollment_Rev_Exp by size'!$A$7:I386,5,FALSE)),"",VLOOKUP($B45,'[1]1718 enrollment_Rev_Exp by size'!$A$7:$G$350,5,FALSE))</f>
        <v>31727496.309999999</v>
      </c>
      <c r="F45" s="70">
        <f t="shared" si="124"/>
        <v>31727496.309999999</v>
      </c>
      <c r="G45" s="70">
        <f t="shared" si="125"/>
        <v>0</v>
      </c>
      <c r="H45" s="90">
        <f>IF(ISNA(VLOOKUP($B45,'[1]1718  Exp_Rev Access'!$F$7:$GK$318,3,FALSE)),"",VLOOKUP($B45,'[1]1718  Exp_Rev Access'!$F$7:$GK$318,3,FALSE))</f>
        <v>604170.16</v>
      </c>
      <c r="I45" s="90">
        <f>IF(ISNA(VLOOKUP($B45,'[1]1718  Exp_Rev Access'!$F$7:$GK$318,4,FALSE)),"",VLOOKUP($B45,'[1]1718  Exp_Rev Access'!$F$7:$GK$318,4,FALSE))</f>
        <v>0</v>
      </c>
      <c r="J45" s="90">
        <f>IF(ISNA(VLOOKUP($B45,'[1]1718  Exp_Rev Access'!$F$7:$GK$318,5,FALSE)),"",VLOOKUP($B45,'[1]1718  Exp_Rev Access'!$F$7:$GK$318,5,FALSE))</f>
        <v>0</v>
      </c>
      <c r="K45" s="90">
        <f>IF(ISNA(VLOOKUP($B45,'[1]1718  Exp_Rev Access'!$F$7:$GK$318,6,FALSE)),"-",VLOOKUP($B45,'[1]1718  Exp_Rev Access'!$F$7:$GK$318,6,FALSE))</f>
        <v>87937.89</v>
      </c>
      <c r="L45" s="90">
        <f>IF(ISNA(VLOOKUP($B45,'[1]1718  Exp_Rev Access'!$F$7:$GK$318,7,FALSE)),"",VLOOKUP($B45,'[1]1718  Exp_Rev Access'!$F$7:$GK$318,7,FALSE))</f>
        <v>0</v>
      </c>
      <c r="M45" s="90">
        <f>IF(ISNA(VLOOKUP($B45,'[1]1718  Exp_Rev Access'!$F$7:$GK$318,8,FALSE)),"",VLOOKUP($B45,'[1]1718  Exp_Rev Access'!$F$7:$GK$318,8,FALSE))</f>
        <v>0</v>
      </c>
      <c r="N45" s="56">
        <f t="shared" si="126"/>
        <v>692108.05</v>
      </c>
      <c r="O45" s="91">
        <f t="shared" si="127"/>
        <v>2.1814140114858629E-2</v>
      </c>
      <c r="P45" s="56">
        <f t="shared" si="128"/>
        <v>223.79198678152002</v>
      </c>
      <c r="Q45" s="90">
        <f>IF(ISNA(VLOOKUP($B45,'[1]1718  Exp_Rev Access'!$F$7:$GK$318,10,FALSE)),"",VLOOKUP($B45,'[1]1718  Exp_Rev Access'!$F$7:$GK$318,10,FALSE))</f>
        <v>4078</v>
      </c>
      <c r="R45" s="90">
        <f>IF(ISNA(VLOOKUP($B45,'[1]1718  Exp_Rev Access'!$F$7:$GK$318,11,FALSE)),"",VLOOKUP($B45,'[1]1718  Exp_Rev Access'!$F$7:$GK$318,11,FALSE))</f>
        <v>0</v>
      </c>
      <c r="S45" s="90">
        <f>IF(ISNA(VLOOKUP($B45,'[1]1718  Exp_Rev Access'!$F$7:$GK$318,12,FALSE)),"",VLOOKUP($B45,'[1]1718  Exp_Rev Access'!$F$7:$GK$318,12,FALSE))</f>
        <v>0</v>
      </c>
      <c r="T45" s="90">
        <f>IF(ISNA(VLOOKUP($B45,'[1]1718  Exp_Rev Access'!$F$7:$GK$318,13,FALSE)),"",VLOOKUP($B45,'[1]1718  Exp_Rev Access'!$F$7:$GK$318,13,FALSE))</f>
        <v>0</v>
      </c>
      <c r="U45" s="90">
        <f>IF(ISNA(VLOOKUP($B45,'[1]1718  Exp_Rev Access'!$F$7:$GK$318,14,FALSE)),"",VLOOKUP($B45,'[1]1718  Exp_Rev Access'!$F$7:$GK$318,14,FALSE))</f>
        <v>0</v>
      </c>
      <c r="V45" s="90">
        <f>IF(ISNA(VLOOKUP($B45,'[1]1718  Exp_Rev Access'!$F$7:$GK$318,15,FALSE)),"",VLOOKUP($B45,'[1]1718  Exp_Rev Access'!$F$7:$GK$318,15,FALSE))</f>
        <v>0</v>
      </c>
      <c r="W45" s="90">
        <f>IF(ISNA(VLOOKUP($B45,'[1]1718  Exp_Rev Access'!$F$7:$GK$318,16,FALSE)),"",VLOOKUP($B45,'[1]1718  Exp_Rev Access'!$F$7:$GK$318,16,FALSE))</f>
        <v>0</v>
      </c>
      <c r="X45" s="90">
        <f>IF(ISNA(VLOOKUP($B45,'[1]1718  Exp_Rev Access'!$F$7:$GK$318,17,FALSE)),"",VLOOKUP($B45,'[1]1718  Exp_Rev Access'!$F$7:$GK$318,17,FALSE))</f>
        <v>0</v>
      </c>
      <c r="Y45" s="90">
        <f>IF(ISNA(VLOOKUP($B45,'[1]1718  Exp_Rev Access'!$F$7:$GK$318,18,FALSE)),"",VLOOKUP($B45,'[1]1718  Exp_Rev Access'!$F$7:$GK$318,18,FALSE))</f>
        <v>6968.18</v>
      </c>
      <c r="Z45" s="90">
        <f>IF(ISNA(VLOOKUP($B45,'[1]1718  Exp_Rev Access'!$F$7:$GK$318,19,FALSE)),"",VLOOKUP($B45,'[1]1718  Exp_Rev Access'!$F$7:$GK$318,19,FALSE))</f>
        <v>0</v>
      </c>
      <c r="AA45" s="90">
        <f>IF(ISNA(VLOOKUP($B45,'[1]1718  Exp_Rev Access'!$F$7:$GK$318,20,FALSE)),"",VLOOKUP($B45,'[1]1718  Exp_Rev Access'!$F$7:$GK$318,20,FALSE))</f>
        <v>0</v>
      </c>
      <c r="AB45" s="90">
        <f>IF(ISNA(VLOOKUP($B45,'[1]1718  Exp_Rev Access'!$F$7:$GK$318,21,FALSE)),"",VLOOKUP($B45,'[1]1718  Exp_Rev Access'!$F$7:$GK$318,21,FALSE))</f>
        <v>0</v>
      </c>
      <c r="AC45" s="90">
        <f>IF(ISNA(VLOOKUP($B45,'[1]1718  Exp_Rev Access'!$F$7:$GK$318,22,FALSE)),"",VLOOKUP($B45,'[1]1718  Exp_Rev Access'!$F$7:$GK$318,22,FALSE))</f>
        <v>7586.02</v>
      </c>
      <c r="AD45" s="90">
        <f>IF(ISNA(VLOOKUP($B45,'[1]1718  Exp_Rev Access'!$F$7:$GK$318,23,FALSE)),"",VLOOKUP($B45,'[1]1718  Exp_Rev Access'!$F$7:$GK$318,23,FALSE))</f>
        <v>75750.559999999998</v>
      </c>
      <c r="AE45" s="90">
        <f>IF(ISNA(VLOOKUP($B45,'[1]1718  Exp_Rev Access'!$F$7:$GK$318,24,FALSE)),"",VLOOKUP($B45,'[1]1718  Exp_Rev Access'!$F$7:$GK$318,24,FALSE))</f>
        <v>45733.08</v>
      </c>
      <c r="AF45" s="90">
        <f>IF(ISNA(VLOOKUP($B45,'[1]1718  Exp_Rev Access'!$F$7:$GK$318,25,FALSE)),"",VLOOKUP($B45,'[1]1718  Exp_Rev Access'!$F$7:$GK$318,25,FALSE))</f>
        <v>0</v>
      </c>
      <c r="AG45" s="90">
        <f>IF(ISNA(VLOOKUP($B45,'[1]1718  Exp_Rev Access'!$F$7:$GK$318,26,FALSE)),"",VLOOKUP($B45,'[1]1718  Exp_Rev Access'!$F$7:$GK$318,26,FALSE))</f>
        <v>35223.279999999999</v>
      </c>
      <c r="AH45" s="90">
        <f>IF(ISNA(VLOOKUP($B45,'[1]1718  Exp_Rev Access'!$F$7:$GK$318,27,FALSE)),"",VLOOKUP($B45,'[1]1718  Exp_Rev Access'!$F$7:$GK$318,27,FALSE))</f>
        <v>1279.05</v>
      </c>
      <c r="AI45" s="90">
        <f>IF(ISNA(VLOOKUP($B45,'[1]1718  Exp_Rev Access'!$F$7:$GK$318,28,FALSE)),"",VLOOKUP($B45,'[1]1718  Exp_Rev Access'!$F$7:$GK$318,28,FALSE))</f>
        <v>240</v>
      </c>
      <c r="AJ45" s="90">
        <f>IF(ISNA(VLOOKUP($B45,'[1]1718  Exp_Rev Access'!$F$7:$GK$318,29,FALSE)),"",VLOOKUP($B45,'[1]1718  Exp_Rev Access'!$F$7:$GK$318,29,FALSE))</f>
        <v>0</v>
      </c>
      <c r="AK45" s="90">
        <f>IF(ISNA(VLOOKUP($B45,'[1]1718  Exp_Rev Access'!$F$7:$GK$318,30,FALSE)),"",VLOOKUP($B45,'[1]1718  Exp_Rev Access'!$F$7:$GK$318,30,FALSE))</f>
        <v>4951.78</v>
      </c>
      <c r="AL45" s="90">
        <f>IF(ISNA(VLOOKUP($B45,'[1]1718  Exp_Rev Access'!$F$7:$GK$318,31,FALSE)),"",VLOOKUP($B45,'[1]1718  Exp_Rev Access'!$F$7:$GK$318,31,FALSE))</f>
        <v>36405.61</v>
      </c>
      <c r="AM45" s="56">
        <f t="shared" si="129"/>
        <v>218215.56</v>
      </c>
      <c r="AN45" s="92">
        <f t="shared" si="130"/>
        <v>6.8778058586117284E-3</v>
      </c>
      <c r="AO45" s="71">
        <f t="shared" si="131"/>
        <v>70.559638367220245</v>
      </c>
      <c r="AP45" s="90">
        <f>IF(ISNA(VLOOKUP($B45,'[1]1718  Exp_Rev Access'!$F$7:$GK$318,33,FALSE)),"",VLOOKUP($B45,'[1]1718  Exp_Rev Access'!$F$7:$GK$318,33,FALSE))</f>
        <v>19827744.199999999</v>
      </c>
      <c r="AQ45" s="90">
        <f>IF(ISNA(VLOOKUP($B45,'[1]1718  Exp_Rev Access'!$F$7:$GK$318,34,FALSE)),"",VLOOKUP($B45,'[1]1718  Exp_Rev Access'!$F$7:$GK$318,34,FALSE))</f>
        <v>562407.91</v>
      </c>
      <c r="AR45" s="90">
        <f>IF(ISNA(VLOOKUP($B45,'[1]1718  Exp_Rev Access'!$F$7:$GK$318,35,FALSE)),"",VLOOKUP($B45,'[1]1718  Exp_Rev Access'!$F$7:$GK$318,35,FALSE))</f>
        <v>3439173.6</v>
      </c>
      <c r="AS45" s="90">
        <f>IF(ISNA(VLOOKUP($B45,'[1]1718  Exp_Rev Access'!$F$7:$GK$318,36,FALSE)),"",VLOOKUP($B45,'[1]1718  Exp_Rev Access'!$F$7:$GK$318,36,FALSE))</f>
        <v>143747.07999999999</v>
      </c>
      <c r="AT45" s="90">
        <f>IF(ISNA(VLOOKUP($B45,'[1]1718  Exp_Rev Access'!$F$7:$GK$318,37,FALSE)),"",VLOOKUP($B45,'[1]1718  Exp_Rev Access'!$F$7:$GK$318,37,FALSE))</f>
        <v>0</v>
      </c>
      <c r="AU45" s="56">
        <f t="shared" si="132"/>
        <v>23973072.789999999</v>
      </c>
      <c r="AV45" s="93">
        <f t="shared" si="133"/>
        <v>0.75559295810063876</v>
      </c>
      <c r="AW45" s="56">
        <f t="shared" si="134"/>
        <v>7751.653212142377</v>
      </c>
      <c r="AX45" s="90">
        <f>IF(ISNA(VLOOKUP($B45,'[1]1718  Exp_Rev Access'!$F$7:$GK$318,39,FALSE)),"",VLOOKUP($B45,'[1]1718  Exp_Rev Access'!$F$7:$GK$318,39,FALSE))</f>
        <v>417.64</v>
      </c>
      <c r="AY45" s="90">
        <f>IF(ISNA(VLOOKUP($B45,'[1]1718  Exp_Rev Access'!$F$7:$GK$318,40,FALSE)),"",VLOOKUP($B45,'[1]1718  Exp_Rev Access'!$F$7:$GK$318,40,FALSE))</f>
        <v>2575801.4900000002</v>
      </c>
      <c r="AZ45" s="90">
        <f>IF(ISNA(VLOOKUP($B45,'[1]1718  Exp_Rev Access'!$F$7:$GK$318,41,FALSE)),"",VLOOKUP($B45,'[1]1718  Exp_Rev Access'!$F$7:$GK$318,41,FALSE))</f>
        <v>25548.799999999999</v>
      </c>
      <c r="BA45" s="90">
        <f>IF(ISNA(VLOOKUP($B45,'[1]1718  Exp_Rev Access'!$F$7:$GK$318,42,FALSE)),"",VLOOKUP($B45,'[1]1718  Exp_Rev Access'!$F$7:$GK$318,42,FALSE))</f>
        <v>0</v>
      </c>
      <c r="BB45" s="90">
        <f>IF(ISNA(VLOOKUP($B45,'[1]1718  Exp_Rev Access'!$F$7:$GK$318,43,FALSE)),"",VLOOKUP($B45,'[1]1718  Exp_Rev Access'!$F$7:$GK$318,43,FALSE))</f>
        <v>0</v>
      </c>
      <c r="BC45" s="90">
        <f>IF(ISNA(VLOOKUP($B45,'[1]1718  Exp_Rev Access'!$F$7:$GK$318,44,FALSE)),"",VLOOKUP($B45,'[1]1718  Exp_Rev Access'!$F$7:$GK$318,44,FALSE))</f>
        <v>1353737.66</v>
      </c>
      <c r="BD45" s="90">
        <f>IF(ISNA(VLOOKUP($B45,'[1]1718  Exp_Rev Access'!$F$7:$GK$318,45,FALSE)),"",VLOOKUP($B45,'[1]1718  Exp_Rev Access'!$F$7:$GK$318,45,FALSE))</f>
        <v>0</v>
      </c>
      <c r="BE45" s="90">
        <f>IF(ISNA(VLOOKUP($B45,'[1]1718  Exp_Rev Access'!$F$7:$GK$318,46,FALSE)),"",VLOOKUP($B45,'[1]1718  Exp_Rev Access'!$F$7:$GK$318,46,FALSE))</f>
        <v>118130.36</v>
      </c>
      <c r="BF45" s="90">
        <f>IF(ISNA(VLOOKUP($B45,'[1]1718  Exp_Rev Access'!$F$7:$GK$318,47,FALSE)),"",VLOOKUP($B45,'[1]1718  Exp_Rev Access'!$F$7:$GK$318,47,FALSE))</f>
        <v>0</v>
      </c>
      <c r="BG45" s="90">
        <f>IF(ISNA(VLOOKUP($B45,'[1]1718  Exp_Rev Access'!$F$7:$GK$318,48,FALSE)),"",VLOOKUP($B45,'[1]1718  Exp_Rev Access'!$F$7:$GK$318,48,FALSE))</f>
        <v>193738.66</v>
      </c>
      <c r="BH45" s="90">
        <f>IF(ISNA(VLOOKUP($B45,'[1]1718  Exp_Rev Access'!$F$7:$GK$318,49,FALSE)),"",VLOOKUP($B45,'[1]1718  Exp_Rev Access'!$F$7:$GK$318,49,FALSE))</f>
        <v>65962.960000000006</v>
      </c>
      <c r="BI45" s="90">
        <f>IF(ISNA(VLOOKUP($B45,'[1]1718  Exp_Rev Access'!$F$7:$GK$318,50,FALSE)),"",VLOOKUP($B45,'[1]1718  Exp_Rev Access'!$F$7:$GK$318,50,FALSE))</f>
        <v>0</v>
      </c>
      <c r="BJ45" s="90">
        <f>IF(ISNA(VLOOKUP($B45,'[1]1718  Exp_Rev Access'!$F$7:$GK$318,51,FALSE)),"",VLOOKUP($B45,'[1]1718  Exp_Rev Access'!$F$7:$GK$318,51,FALSE))</f>
        <v>10101.549999999999</v>
      </c>
      <c r="BK45" s="90">
        <f>IF(ISNA(VLOOKUP($B45,'[1]1718  Exp_Rev Access'!$F$7:$GK$318,52,FALSE)),"",VLOOKUP($B45,'[1]1718  Exp_Rev Access'!$F$7:$GK$318,52,FALSE))</f>
        <v>443605.22</v>
      </c>
      <c r="BL45" s="90">
        <f>IF(ISNA(VLOOKUP($B45,'[1]1718  Exp_Rev Access'!$F$7:$GK$318,53,FALSE)),"",VLOOKUP($B45,'[1]1718  Exp_Rev Access'!$F$7:$GK$318,53,FALSE))</f>
        <v>358535.85</v>
      </c>
      <c r="BM45" s="90">
        <f>IF(ISNA(VLOOKUP($B45,'[1]1718  Exp_Rev Access'!$F$7:$GK$318,54,FALSE)),"",VLOOKUP($B45,'[1]1718  Exp_Rev Access'!$F$7:$GK$318,54,FALSE))</f>
        <v>0</v>
      </c>
      <c r="BN45" s="90">
        <f>IF(ISNA(VLOOKUP($B45,'[1]1718  Exp_Rev Access'!$F$7:$GK$318,55,FALSE)),"",VLOOKUP($B45,'[1]1718  Exp_Rev Access'!$F$7:$GK$318,55,FALSE))</f>
        <v>0</v>
      </c>
      <c r="BO45" s="90">
        <f>IF(ISNA(VLOOKUP($B45,'[1]1718  Exp_Rev Access'!$F$7:$GK$318,56,FALSE)),"",VLOOKUP($B45,'[1]1718  Exp_Rev Access'!$F$7:$GK$318,56,FALSE))</f>
        <v>0</v>
      </c>
      <c r="BP45" s="90">
        <f>IF(ISNA(VLOOKUP($B45,'[1]1718  Exp_Rev Access'!$F$7:$GK$318,57,FALSE)),"",VLOOKUP($B45,'[1]1718  Exp_Rev Access'!$F$7:$GK$318,57,FALSE))</f>
        <v>0</v>
      </c>
      <c r="BQ45" s="90">
        <f>IF(ISNA(VLOOKUP($B45,'[1]1718  Exp_Rev Access'!$F$7:$GK$318,58,FALSE)),"",VLOOKUP($B45,'[1]1718  Exp_Rev Access'!$F$7:$GK$318,58,FALSE))</f>
        <v>0</v>
      </c>
      <c r="BR45" s="90">
        <f>IF(ISNA(VLOOKUP($B45,'[1]1718  Exp_Rev Access'!$F$7:$GK$318,59,FALSE)),"",VLOOKUP($B45,'[1]1718  Exp_Rev Access'!$F$7:$GK$318,59,FALSE))</f>
        <v>0</v>
      </c>
      <c r="BS45" s="90">
        <f>IF(ISNA(VLOOKUP($B45,'[1]1718  Exp_Rev Access'!$F$7:$GK$318,60,FALSE)),"",VLOOKUP($B45,'[1]1718  Exp_Rev Access'!$F$7:$GK$318,60,FALSE))</f>
        <v>0</v>
      </c>
      <c r="BT45" s="90">
        <f>IF(ISNA(VLOOKUP($B45,'[1]1718  Exp_Rev Access'!$F$7:$GK$318,61,FALSE)),"",VLOOKUP($B45,'[1]1718  Exp_Rev Access'!$F$7:$GK$318,61,FALSE))</f>
        <v>0</v>
      </c>
      <c r="BU45" s="90">
        <f>IF(ISNA(VLOOKUP($B45,'[1]1718  Exp_Rev Access'!$F$7:$GK$318,62,FALSE)),"",VLOOKUP($B45,'[1]1718  Exp_Rev Access'!$F$7:$GK$318,62,FALSE))</f>
        <v>0</v>
      </c>
      <c r="BV45" s="56">
        <f t="shared" si="35"/>
        <v>5145580.1899999985</v>
      </c>
      <c r="BW45" s="92">
        <f t="shared" si="135"/>
        <v>0.16218046768405719</v>
      </c>
      <c r="BX45" s="71">
        <f t="shared" si="136"/>
        <v>1663.8147957731901</v>
      </c>
      <c r="BY45" s="90">
        <f>IF(ISNA(VLOOKUP($B45,'[1]1718  Exp_Rev Access'!$F$7:$GK$318,64,FALSE)),"",VLOOKUP($B45,'[1]1718  Exp_Rev Access'!$F$7:$GK$318,64,FALSE))</f>
        <v>0</v>
      </c>
      <c r="BZ45" s="90">
        <f>IF(ISNA(VLOOKUP($B45,'[1]1718  Exp_Rev Access'!$F$7:$GK$318,65,FALSE)),"",VLOOKUP($B45,'[1]1718  Exp_Rev Access'!$F$7:$GK$318,65,FALSE))</f>
        <v>0</v>
      </c>
      <c r="CA45" s="90">
        <f>IF(ISNA(VLOOKUP($B45,'[1]1718  Exp_Rev Access'!$F$7:$GK$318,66,FALSE)),"",VLOOKUP($B45,'[1]1718  Exp_Rev Access'!$F$7:$GK$318,66,FALSE))</f>
        <v>0</v>
      </c>
      <c r="CB45" s="90">
        <f>IF(ISNA(VLOOKUP($B45,'[1]1718  Exp_Rev Access'!$F$7:$GK$318,67,FALSE)),"",VLOOKUP($B45,'[1]1718  Exp_Rev Access'!$F$7:$GK$318,67,FALSE))</f>
        <v>0</v>
      </c>
      <c r="CC45" s="90">
        <f>IF(ISNA(VLOOKUP($B45,'[1]1718  Exp_Rev Access'!$F$7:$GK$318,68,FALSE)),"",VLOOKUP($B45,'[1]1718  Exp_Rev Access'!$F$7:$GK$318,68,FALSE))</f>
        <v>52004.1</v>
      </c>
      <c r="CD45" s="90">
        <f>IF(ISNA(VLOOKUP($B45,'[1]1718  Exp_Rev Access'!$F$7:$GK$318,69,FALSE)),"",VLOOKUP($B45,'[1]1718  Exp_Rev Access'!$F$7:$GK$318,69,FALSE))</f>
        <v>0</v>
      </c>
      <c r="CE45" s="56">
        <f t="shared" si="36"/>
        <v>52004.1</v>
      </c>
      <c r="CF45" s="92">
        <f t="shared" si="25"/>
        <v>1.6390861570633652E-3</v>
      </c>
      <c r="CG45" s="78">
        <f t="shared" si="46"/>
        <v>16.81543923638057</v>
      </c>
      <c r="CH45" s="90">
        <f>IF(ISNA(VLOOKUP($B45,'[1]1718  Exp_Rev Access'!$F$7:$GK$318,$CH$2,FALSE)),"",VLOOKUP($B45,'[1]1718  Exp_Rev Access'!$F$7:$GK$318,$CH$2,FALSE))</f>
        <v>0</v>
      </c>
      <c r="CI45" s="90">
        <f>IF(ISNA(VLOOKUP($B45,'[1]1718  Exp_Rev Access'!$F$7:$GK$318,$CI$2,FALSE)),"",VLOOKUP($B45,'[1]1718  Exp_Rev Access'!$F$7:$GK$318,$CI$2,FALSE))</f>
        <v>0</v>
      </c>
      <c r="CJ45" s="90">
        <f>IF(ISNA(VLOOKUP($B45,'[1]1718  Exp_Rev Access'!$F$7:$GK$318,$CJ$2,FALSE)),"",VLOOKUP($B45,'[1]1718  Exp_Rev Access'!$F$7:$GK$318,$CJ$2,FALSE))</f>
        <v>0</v>
      </c>
      <c r="CK45" s="90">
        <f>IF(ISNA(VLOOKUP($B45,'[1]1718  Exp_Rev Access'!$F$7:$GK$318,$CK$2,FALSE)),"",VLOOKUP($B45,'[1]1718  Exp_Rev Access'!$F$7:$GK$318,$CK$2,FALSE))</f>
        <v>0</v>
      </c>
      <c r="CL45" s="90">
        <f>IF(ISNA(VLOOKUP($B45,'[1]1718  Exp_Rev Access'!$F$7:$GK$318,$CL$2,FALSE)),"",VLOOKUP($B45,'[1]1718  Exp_Rev Access'!$F$7:$GK$318,$CL$2,FALSE))</f>
        <v>0</v>
      </c>
      <c r="CM45" s="90">
        <f>IF(ISNA(VLOOKUP($B45,'[1]1718  Exp_Rev Access'!$F$7:$GK$318,$CM$2,FALSE)),"",VLOOKUP($B45,'[1]1718  Exp_Rev Access'!$F$7:$GK$318,$CM$2,FALSE))</f>
        <v>0</v>
      </c>
      <c r="CN45" s="90">
        <f>IF(ISNA(VLOOKUP($B45,'[1]1718  Exp_Rev Access'!$F$7:$GK$318,$CN$2,FALSE)),"",VLOOKUP($B45,'[1]1718  Exp_Rev Access'!$F$7:$GK$318,$CN$2,FALSE))</f>
        <v>0</v>
      </c>
      <c r="CO45" s="90">
        <f>IF(ISNA(VLOOKUP($B45,'[1]1718  Exp_Rev Access'!$F$7:$GK$318,$CO$2,FALSE)),"",VLOOKUP($B45,'[1]1718  Exp_Rev Access'!$F$7:$GK$318,$CO$2,FALSE))</f>
        <v>0</v>
      </c>
      <c r="CP45" s="90">
        <f>IF(ISNA(VLOOKUP($B45,'[1]1718  Exp_Rev Access'!$F$7:$GK$318,$CP$2,FALSE)),"",VLOOKUP($B45,'[1]1718  Exp_Rev Access'!$F$7:$GK$318,$CP$2,FALSE))</f>
        <v>0</v>
      </c>
      <c r="CQ45" s="90">
        <f>IF(ISNA(VLOOKUP($B45,'[1]1718  Exp_Rev Access'!$F$7:$GK$318,$CQ$2,FALSE)),"",VLOOKUP($B45,'[1]1718  Exp_Rev Access'!$F$7:$GK$318,$CQ$2,FALSE))</f>
        <v>514824.48</v>
      </c>
      <c r="CR45" s="90">
        <f>IF(ISNA(VLOOKUP($B45,'[1]1718  Exp_Rev Access'!$F$7:$GK$318,$CR$2,FALSE)),"",VLOOKUP($B45,'[1]1718  Exp_Rev Access'!$F$7:$GK$318,$CR$2,FALSE))</f>
        <v>0</v>
      </c>
      <c r="CS45" s="90">
        <f>IF(ISNA(VLOOKUP($B45,'[1]1718  Exp_Rev Access'!$F$7:$GK$318,$CS$2,FALSE)),"",VLOOKUP($B45,'[1]1718  Exp_Rev Access'!$F$7:$GK$318,$CS$2,FALSE))</f>
        <v>0</v>
      </c>
      <c r="CT45" s="90">
        <f>IF(ISNA(VLOOKUP($B45,'[1]1718  Exp_Rev Access'!$F$7:$GK$318,$CT$2,FALSE)),"",VLOOKUP($B45,'[1]1718  Exp_Rev Access'!$F$7:$GK$318,$CT$2,FALSE))</f>
        <v>0</v>
      </c>
      <c r="CU45" s="90">
        <f>IF(ISNA(VLOOKUP($B45,'[1]1718  Exp_Rev Access'!$F$7:$GK$318,$CU$2,FALSE)),"",VLOOKUP($B45,'[1]1718  Exp_Rev Access'!$F$7:$GK$318,$CU$2,FALSE))</f>
        <v>335111.90000000002</v>
      </c>
      <c r="CV45" s="90">
        <f>IF(ISNA(VLOOKUP($B45,'[1]1718  Exp_Rev Access'!$F$7:$GK$318,$CV$2,FALSE)),"",VLOOKUP($B45,'[1]1718  Exp_Rev Access'!$F$7:$GK$318,$CV$2,FALSE))</f>
        <v>95564.08</v>
      </c>
      <c r="CW45" s="90">
        <f>IF(ISNA(VLOOKUP($B45,'[1]1718  Exp_Rev Access'!$F$7:$GK$318,$CW$2,FALSE)),"",VLOOKUP($B45,'[1]1718  Exp_Rev Access'!$F$7:$GK$318,$CW$2,FALSE))</f>
        <v>25604.55</v>
      </c>
      <c r="CX45" s="90">
        <f>IF(ISNA(VLOOKUP($B45,'[1]1718  Exp_Rev Access'!$F$7:$GK$318,$CX$2,FALSE)),"",VLOOKUP($B45,'[1]1718  Exp_Rev Access'!$F$7:$GK$318,$CX$2,FALSE))</f>
        <v>0</v>
      </c>
      <c r="CY45" s="90">
        <f>IF(ISNA(VLOOKUP($B45,'[1]1718  Exp_Rev Access'!$F$7:$GK$318,$CY$2,FALSE)),"",VLOOKUP($B45,'[1]1718  Exp_Rev Access'!$F$7:$GK$318,$CY$2,FALSE))</f>
        <v>0</v>
      </c>
      <c r="CZ45" s="90">
        <f>IF(ISNA(VLOOKUP($B45,'[1]1718  Exp_Rev Access'!$F$7:$GK$318,$CZ$2,FALSE)),"",VLOOKUP($B45,'[1]1718  Exp_Rev Access'!$F$7:$GK$318,$CZ$2,FALSE))</f>
        <v>0</v>
      </c>
      <c r="DA45" s="90">
        <f>IF(ISNA(VLOOKUP($B45,'[1]1718  Exp_Rev Access'!$F$7:$GK$318,$DA$2,FALSE)),"",VLOOKUP($B45,'[1]1718  Exp_Rev Access'!$F$7:$GK$318,$DA$2,FALSE))</f>
        <v>0</v>
      </c>
      <c r="DB45" s="90">
        <f>IF(ISNA(VLOOKUP($B45,'[1]1718  Exp_Rev Access'!$F$7:$GK$318,$DB$2,FALSE)),"",VLOOKUP($B45,'[1]1718  Exp_Rev Access'!$F$7:$GK$318,$DB$2,FALSE))</f>
        <v>24214.75</v>
      </c>
      <c r="DC45" s="90">
        <f>IF(ISNA(VLOOKUP($B45,'[1]1718  Exp_Rev Access'!$F$7:$GK$318,$DC$2,FALSE)),"",VLOOKUP($B45,'[1]1718  Exp_Rev Access'!$F$7:$GK$318,$DC$2,FALSE))</f>
        <v>0</v>
      </c>
      <c r="DD45" s="90">
        <f>IF(ISNA(VLOOKUP($B45,'[1]1718  Exp_Rev Access'!$F$7:$GK$318,$DD$2,FALSE)),"",VLOOKUP($B45,'[1]1718  Exp_Rev Access'!$F$7:$GK$318,$DD$2,FALSE))</f>
        <v>0</v>
      </c>
      <c r="DE45" s="90">
        <f>IF(ISNA(VLOOKUP($B45,'[1]1718  Exp_Rev Access'!$F$7:$GK$318,$DE$2,FALSE)),"",VLOOKUP($B45,'[1]1718  Exp_Rev Access'!$F$7:$GK$318,$DE$2,FALSE))</f>
        <v>0</v>
      </c>
      <c r="DF45" s="90">
        <f>IF(ISNA(VLOOKUP($B45,'[1]1718  Exp_Rev Access'!$F$7:$GK$318,$DF$2,FALSE)),"",VLOOKUP($B45,'[1]1718  Exp_Rev Access'!$F$7:$GK$318,$DF$2,FALSE))</f>
        <v>0</v>
      </c>
      <c r="DG45" s="90">
        <f>IF(ISNA(VLOOKUP($B45,'[1]1718  Exp_Rev Access'!$F$7:$GK$318,$DG$2,FALSE)),"",VLOOKUP($B45,'[1]1718  Exp_Rev Access'!$F$7:$GK$318,$DG$2,FALSE))</f>
        <v>0</v>
      </c>
      <c r="DH45" s="90">
        <f>IF(ISNA(VLOOKUP($B45,'[1]1718  Exp_Rev Access'!$F$7:$GK$318,$DH$2,FALSE)),"",VLOOKUP($B45,'[1]1718  Exp_Rev Access'!$F$7:$GK$318,$DH$2,FALSE))</f>
        <v>4073.17</v>
      </c>
      <c r="DI45" s="90">
        <f>IF(ISNA(VLOOKUP($B45,'[1]1718  Exp_Rev Access'!$F$7:$GK$318,$DI$2,FALSE)),"",VLOOKUP($B45,'[1]1718  Exp_Rev Access'!$F$7:$GK$318,$DI$2,FALSE))</f>
        <v>383799.13</v>
      </c>
      <c r="DJ45" s="90">
        <f>IF(ISNA(VLOOKUP($B45,'[1]1718  Exp_Rev Access'!$F$7:$GK$318,$DJ$2,FALSE)),"",VLOOKUP($B45,'[1]1718  Exp_Rev Access'!$F$7:$GK$318,$DJ$2,FALSE))</f>
        <v>0</v>
      </c>
      <c r="DK45" s="90">
        <f>IF(ISNA(VLOOKUP($B45,'[1]1718  Exp_Rev Access'!$F$7:$GK$318,$DK$2,FALSE)),"",VLOOKUP($B45,'[1]1718  Exp_Rev Access'!$F$7:$GK$318,$DK$2,FALSE))</f>
        <v>0</v>
      </c>
      <c r="DL45" s="90">
        <f>IF(ISNA(VLOOKUP($B45,'[1]1718  Exp_Rev Access'!$F$7:$GK$318,$DL$2,FALSE)),"",VLOOKUP($B45,'[1]1718  Exp_Rev Access'!$F$7:$GK$318,$DL$2,FALSE))</f>
        <v>0</v>
      </c>
      <c r="DM45" s="90">
        <f>IF(ISNA(VLOOKUP($B45,'[1]1718  Exp_Rev Access'!$F$7:$GK$318,$DM$2,FALSE)),"",VLOOKUP($B45,'[1]1718  Exp_Rev Access'!$F$7:$GK$318,$DM$2,FALSE))</f>
        <v>0</v>
      </c>
      <c r="DN45" s="90">
        <f>IF(ISNA(VLOOKUP($B45,'[1]1718  Exp_Rev Access'!$F$7:$GK$318,$DN$2,FALSE)),"",VLOOKUP($B45,'[1]1718  Exp_Rev Access'!$F$7:$GK$318,$DN$2,FALSE))</f>
        <v>0</v>
      </c>
      <c r="DO45" s="90">
        <f>IF(ISNA(VLOOKUP($B45,'[1]1718  Exp_Rev Access'!$F$7:$GK$318,$DO$2,FALSE)),"",VLOOKUP($B45,'[1]1718  Exp_Rev Access'!$F$7:$GK$318,$DO$2,FALSE))</f>
        <v>0</v>
      </c>
      <c r="DP45" s="90">
        <f>IF(ISNA(VLOOKUP($B45,'[1]1718  Exp_Rev Access'!$F$7:$GK$318,$DP$2,FALSE)),"",VLOOKUP($B45,'[1]1718  Exp_Rev Access'!$F$7:$GK$318,$DP$2,FALSE))</f>
        <v>0</v>
      </c>
      <c r="DQ45" s="90">
        <f>IF(ISNA(VLOOKUP($B45,'[1]1718  Exp_Rev Access'!$F$7:$GK$318,$DQ$2,FALSE)),"",VLOOKUP($B45,'[1]1718  Exp_Rev Access'!$F$7:$GK$318,$DQ$2,FALSE))</f>
        <v>0</v>
      </c>
      <c r="DR45" s="90">
        <f>IF(ISNA(VLOOKUP($B45,'[1]1718  Exp_Rev Access'!$F$7:$GK$318,$DR$2,FALSE)),"",VLOOKUP($B45,'[1]1718  Exp_Rev Access'!$F$7:$GK$318,$DR$2,FALSE))</f>
        <v>0</v>
      </c>
      <c r="DS45" s="90">
        <f>IF(ISNA(VLOOKUP($B45,'[1]1718  Exp_Rev Access'!$F$7:$GK$318,$DS$2,FALSE)),"",VLOOKUP($B45,'[1]1718  Exp_Rev Access'!$F$7:$GK$318,$DS$2,FALSE))</f>
        <v>0</v>
      </c>
      <c r="DT45" s="90">
        <f>IF(ISNA(VLOOKUP($B45,'[1]1718  Exp_Rev Access'!$F$7:$GK$318,$DT$2,FALSE)),"",VLOOKUP($B45,'[1]1718  Exp_Rev Access'!$F$7:$GK$318,$DT$2,FALSE))</f>
        <v>0</v>
      </c>
      <c r="DU45" s="90">
        <f>IF(ISNA(VLOOKUP($B45,'[1]1718  Exp_Rev Access'!$F$7:$GK$318,$DU$2,FALSE)),"",VLOOKUP($B45,'[1]1718  Exp_Rev Access'!$F$7:$GK$318,$DU$2,FALSE))</f>
        <v>0</v>
      </c>
      <c r="DV45" s="90">
        <f>IF(ISNA(VLOOKUP($B45,'[1]1718  Exp_Rev Access'!$F$7:$GK$318,$DV$2,FALSE)),"",VLOOKUP($B45,'[1]1718  Exp_Rev Access'!$F$7:$GK$318,$DV$2,FALSE))</f>
        <v>0</v>
      </c>
      <c r="DW45" s="90">
        <f>IF(ISNA(VLOOKUP($B45,'[1]1718  Exp_Rev Access'!$F$7:$GK$318,$DW$2,FALSE)),"",VLOOKUP($B45,'[1]1718  Exp_Rev Access'!$F$7:$GK$318,$DW$2,FALSE))</f>
        <v>0</v>
      </c>
      <c r="DX45" s="90">
        <f>IF(ISNA(VLOOKUP($B45,'[1]1718  Exp_Rev Access'!$F$7:$GK$318,$DX$2,FALSE)),"",VLOOKUP($B45,'[1]1718  Exp_Rev Access'!$F$7:$GK$318,$DX$2,FALSE))</f>
        <v>0</v>
      </c>
      <c r="DY45" s="90">
        <f>IF(ISNA(VLOOKUP($B45,'[1]1718  Exp_Rev Access'!$F$7:$GK$318,$DY$2,FALSE)),"",VLOOKUP($B45,'[1]1718  Exp_Rev Access'!$F$7:$GK$318,$DY$2,FALSE))</f>
        <v>0</v>
      </c>
      <c r="DZ45" s="90">
        <f>IF(ISNA(VLOOKUP($B45,'[1]1718  Exp_Rev Access'!$F$7:$GK$318,$DZ$2,FALSE)),"",VLOOKUP($B45,'[1]1718  Exp_Rev Access'!$F$7:$GK$318,$DZ$2,FALSE))</f>
        <v>0</v>
      </c>
      <c r="EA45" s="90">
        <f>IF(ISNA(VLOOKUP($B45,'[1]1718  Exp_Rev Access'!$F$7:$GK$318,$EA$2,FALSE)),"",VLOOKUP($B45,'[1]1718  Exp_Rev Access'!$F$7:$GK$318,$EA$2,FALSE))</f>
        <v>0</v>
      </c>
      <c r="EB45" s="90">
        <f>IF(ISNA(VLOOKUP($B45,'[1]1718  Exp_Rev Access'!$F$7:$GK$318,$EB$2,FALSE)),"",VLOOKUP($B45,'[1]1718  Exp_Rev Access'!$F$7:$GK$318,$EB$2,FALSE))</f>
        <v>0</v>
      </c>
      <c r="EC45" s="90">
        <f>IF(ISNA(VLOOKUP($B45,'[1]1718  Exp_Rev Access'!$F$7:$GK$318,$EC$2,FALSE)),"",VLOOKUP($B45,'[1]1718  Exp_Rev Access'!$F$7:$GK$318,$EC$2,FALSE))</f>
        <v>0</v>
      </c>
      <c r="ED45" s="90">
        <f>IF(ISNA(VLOOKUP($B45,'[1]1718  Exp_Rev Access'!$F$7:$GK$318,$ED$2,FALSE)),"",VLOOKUP($B45,'[1]1718  Exp_Rev Access'!$F$7:$GK$318,$ED$2,FALSE))</f>
        <v>0</v>
      </c>
      <c r="EE45" s="90">
        <f>IF(ISNA(VLOOKUP($B45,'[1]1718  Exp_Rev Access'!$F$7:$GK$318,$EE$2,FALSE)),"",VLOOKUP($B45,'[1]1718  Exp_Rev Access'!$F$7:$GK$318,$EE$2,FALSE))</f>
        <v>0</v>
      </c>
      <c r="EF45" s="90">
        <f>IF(ISNA(VLOOKUP($B45,'[1]1718  Exp_Rev Access'!$F$7:$GK$318,$EF$2,FALSE)),"",VLOOKUP($B45,'[1]1718  Exp_Rev Access'!$F$7:$GK$318,$EF$2,FALSE))</f>
        <v>0</v>
      </c>
      <c r="EG45" s="90">
        <f>IF(ISNA(VLOOKUP($B45,'[1]1718  Exp_Rev Access'!$F$7:$GK$318,$EG$2,FALSE)),"",VLOOKUP($B45,'[1]1718  Exp_Rev Access'!$F$7:$GK$318,$EG$2,FALSE))</f>
        <v>43432</v>
      </c>
      <c r="EH45" s="90">
        <f>IF(ISNA(VLOOKUP($B45,'[1]1718  Exp_Rev Access'!$F$7:$GK$318,$EH$2,FALSE)),"",VLOOKUP($B45,'[1]1718  Exp_Rev Access'!$F$7:$GK$318,$EH$2,FALSE))</f>
        <v>0</v>
      </c>
      <c r="EI45" s="90">
        <f>IF(ISNA(VLOOKUP($B45,'[1]1718  Exp_Rev Access'!$F$7:$GK$318,$EI$2,FALSE)),"",VLOOKUP($B45,'[1]1718  Exp_Rev Access'!$F$7:$GK$318,$EI$2,FALSE))</f>
        <v>0</v>
      </c>
      <c r="EJ45" s="90">
        <f>IF(ISNA(VLOOKUP($B45,'[1]1718  Exp_Rev Access'!$F$7:$GK$318,$EJ$2,FALSE)),"",VLOOKUP($B45,'[1]1718  Exp_Rev Access'!$F$7:$GK$318,$EJ$2,FALSE))</f>
        <v>0</v>
      </c>
      <c r="EK45" s="90">
        <f>IF(ISNA(VLOOKUP($B45,'[1]1718  Exp_Rev Access'!$F$7:$GK$318,$EK$2,FALSE)),"",VLOOKUP($B45,'[1]1718  Exp_Rev Access'!$F$7:$GK$318,$EK$2,FALSE))</f>
        <v>0</v>
      </c>
      <c r="EL45" s="90">
        <f>IF(ISNA(VLOOKUP($B45,'[1]1718  Exp_Rev Access'!$F$7:$GK$318,$EL$2,FALSE)),"",VLOOKUP($B45,'[1]1718  Exp_Rev Access'!$F$7:$GK$318,$EL$2,FALSE))</f>
        <v>0</v>
      </c>
      <c r="EM45" s="90">
        <f>IF(ISNA(VLOOKUP($B45,'[1]1718  Exp_Rev Access'!$F$7:$GK$318,$EM$2,FALSE)),"",VLOOKUP($B45,'[1]1718  Exp_Rev Access'!$F$7:$GK$318,$EM$2,FALSE))</f>
        <v>0</v>
      </c>
      <c r="EN45" s="90">
        <f>IF(ISNA(VLOOKUP($B45,'[1]1718  Exp_Rev Access'!$F$7:$GK$318,$EN$2,FALSE)),"",VLOOKUP($B45,'[1]1718  Exp_Rev Access'!$F$7:$GK$318,$EN$2,FALSE))</f>
        <v>75339.41</v>
      </c>
      <c r="EO45" s="90">
        <f>IF(ISNA(VLOOKUP($B45,'[1]1718  Exp_Rev Access'!$F$7:$GK$318,$EO$2,FALSE)),"",VLOOKUP($B45,'[1]1718  Exp_Rev Access'!$F$7:$GK$318,$EO$2,FALSE))</f>
        <v>0</v>
      </c>
      <c r="EP45" s="90">
        <f>IF(ISNA(VLOOKUP($B45,'[1]1718  Exp_Rev Access'!$F$7:$GK$318,$EP$2,FALSE)),"",VLOOKUP($B45,'[1]1718  Exp_Rev Access'!$F$7:$GK$318,$EP$2,FALSE))</f>
        <v>0</v>
      </c>
      <c r="EQ45" s="90">
        <f>IF(ISNA(VLOOKUP($B45,'[1]1718  Exp_Rev Access'!$F$7:$GK$318,$EQ$2,FALSE)),"",VLOOKUP($B45,'[1]1718  Exp_Rev Access'!$F$7:$GK$318,$EQ$2,FALSE))</f>
        <v>0</v>
      </c>
      <c r="ER45" s="90">
        <f>IF(ISNA(VLOOKUP($B45,'[1]1718  Exp_Rev Access'!$F$7:$GK$318,$ER$2,FALSE)),"",VLOOKUP($B45,'[1]1718  Exp_Rev Access'!$F$7:$GK$318,$ER$2,FALSE))</f>
        <v>0</v>
      </c>
      <c r="ES45" s="90">
        <f>IF(ISNA(VLOOKUP($B45,'[1]1718  Exp_Rev Access'!$F$7:$GK$318,$ES$2,FALSE)),"",VLOOKUP($B45,'[1]1718  Exp_Rev Access'!$F$7:$GK$318,$ES$2,FALSE))</f>
        <v>0</v>
      </c>
      <c r="ET45" s="90">
        <f>IF(ISNA(VLOOKUP($B45,'[1]1718  Exp_Rev Access'!$F$7:$GK$318,$ET$2,FALSE)),"",VLOOKUP($B45,'[1]1718  Exp_Rev Access'!$F$7:$GK$318,$ET$2,FALSE))</f>
        <v>0</v>
      </c>
      <c r="EU45" s="90">
        <f>IF(ISNA(VLOOKUP($B45,'[1]1718  Exp_Rev Access'!$F$7:$GK$318,$EU$2,FALSE)),"",VLOOKUP($B45,'[1]1718  Exp_Rev Access'!$F$7:$GK$318,$EU$2,FALSE))</f>
        <v>0</v>
      </c>
      <c r="EV45" s="90">
        <f>IF(ISNA(VLOOKUP($B45,'[1]1718  Exp_Rev Access'!$F$7:$GK$318,$EV$2,FALSE)),"",VLOOKUP($B45,'[1]1718  Exp_Rev Access'!$F$7:$GK$318,$EV$2,FALSE))</f>
        <v>0</v>
      </c>
      <c r="EW45" s="90">
        <f>IF(ISNA(VLOOKUP($B45,'[1]1718  Exp_Rev Access'!$F$7:$GK$318,$EW$2,FALSE)),"",VLOOKUP($B45,'[1]1718  Exp_Rev Access'!$F$7:$GK$318,$EW$2,FALSE))</f>
        <v>0</v>
      </c>
      <c r="EX45" s="90">
        <f>IF(ISNA(VLOOKUP($B45,'[1]1718  Exp_Rev Access'!$F$7:$GK$318,$EX$2,FALSE)),"",VLOOKUP($B45,'[1]1718  Exp_Rev Access'!$F$7:$GK$318,$EX$2,FALSE))</f>
        <v>0</v>
      </c>
      <c r="EY45" s="90">
        <f>IF(ISNA(VLOOKUP($B45,'[1]1718  Exp_Rev Access'!$F$7:$GK$318,$EY$2,FALSE)),"",VLOOKUP($B45,'[1]1718  Exp_Rev Access'!$F$7:$GK$318,$EY$2,FALSE))</f>
        <v>0</v>
      </c>
      <c r="EZ45" s="90">
        <f>IF(ISNA(VLOOKUP($B45,'[1]1718  Exp_Rev Access'!$F$7:$GK$318,$EZ$2,FALSE)),"",VLOOKUP($B45,'[1]1718  Exp_Rev Access'!$F$7:$GK$318,$EZ$2,FALSE))</f>
        <v>0</v>
      </c>
      <c r="FA45" s="90">
        <f>IF(ISNA(VLOOKUP($B45,'[1]1718  Exp_Rev Access'!$F$7:$GK$318,$FA$2,FALSE)),"",VLOOKUP($B45,'[1]1718  Exp_Rev Access'!$F$7:$GK$318,$FA$2,FALSE))</f>
        <v>0</v>
      </c>
      <c r="FB45" s="90">
        <f>IF(ISNA(VLOOKUP($B45,'[1]1718  Exp_Rev Access'!$F$7:$GK$318,$FB$2,FALSE)),"",VLOOKUP($B45,'[1]1718  Exp_Rev Access'!$F$7:$GK$318,$FB$2,FALSE))</f>
        <v>0</v>
      </c>
      <c r="FC45" s="90">
        <f>IF(ISNA(VLOOKUP($B45,'[1]1718  Exp_Rev Access'!$F$7:$GK$318,$FC$2,FALSE)),"",VLOOKUP($B45,'[1]1718  Exp_Rev Access'!$F$7:$GK$318,$FC$2,FALSE))</f>
        <v>0</v>
      </c>
      <c r="FD45" s="90">
        <f>IF(ISNA(VLOOKUP($B45,'[1]1718  Exp_Rev Access'!$F$7:$GK$318,$FD$2,FALSE)),"",VLOOKUP($B45,'[1]1718  Exp_Rev Access'!$F$7:$GK$318,$FD$2,FALSE))</f>
        <v>0</v>
      </c>
      <c r="FE45" s="90">
        <f>IF(ISNA(VLOOKUP($B45,'[1]1718  Exp_Rev Access'!$F$7:$GK$318,$FE$2,FALSE)),"",VLOOKUP($B45,'[1]1718  Exp_Rev Access'!$F$7:$GK$318,$FE$2,FALSE))</f>
        <v>0</v>
      </c>
      <c r="FF45" s="90">
        <f>IF(ISNA(VLOOKUP($B45,'[1]1718  Exp_Rev Access'!$F$7:$GK$318,$FF$2,FALSE)),"",VLOOKUP($B45,'[1]1718  Exp_Rev Access'!$F$7:$GK$318,$FF$2,FALSE))</f>
        <v>0</v>
      </c>
      <c r="FG45" s="90">
        <f>IF(ISNA(VLOOKUP($B45,'[1]1718  Exp_Rev Access'!$F$7:$GK$318,$FG$2,FALSE)),"",VLOOKUP($B45,'[1]1718  Exp_Rev Access'!$F$7:$GK$318,$FG$2,FALSE))</f>
        <v>0</v>
      </c>
      <c r="FH45" s="90">
        <f>IF(ISNA(VLOOKUP($B45,'[1]1718  Exp_Rev Access'!$F$7:$GK$318,$FH$2,FALSE)),"",VLOOKUP($B45,'[1]1718  Exp_Rev Access'!$F$7:$GK$318,$FH$2,FALSE))</f>
        <v>0</v>
      </c>
      <c r="FI45" s="90">
        <f>IF(ISNA(VLOOKUP($B45,'[1]1718  Exp_Rev Access'!$F$7:$GK$318,$FI$2,FALSE)),"",VLOOKUP($B45,'[1]1718  Exp_Rev Access'!$F$7:$GK$318,$FI$2,FALSE))</f>
        <v>0</v>
      </c>
      <c r="FJ45" s="90">
        <f>IF(ISNA(VLOOKUP($B45,'[1]1718  Exp_Rev Access'!$F$7:$GK$318,$FJ$2,FALSE)),"",VLOOKUP($B45,'[1]1718  Exp_Rev Access'!$F$7:$GK$318,$FJ$2,FALSE))</f>
        <v>0</v>
      </c>
      <c r="FK45" s="90">
        <f>IF(ISNA(VLOOKUP($B45,'[1]1718  Exp_Rev Access'!$F$7:$GK$318,$FK$2,FALSE)),"",VLOOKUP($B45,'[1]1718  Exp_Rev Access'!$F$7:$GK$318,$FK$2,FALSE))</f>
        <v>0</v>
      </c>
      <c r="FL45" s="90">
        <f>IF(ISNA(VLOOKUP($B45,'[1]1718  Exp_Rev Access'!$F$7:$GK$318,$FL$2,FALSE)),"",VLOOKUP($B45,'[1]1718  Exp_Rev Access'!$F$7:$GK$318,$FL$2,FALSE))</f>
        <v>0</v>
      </c>
      <c r="FM45" s="90">
        <f>IF(ISNA(VLOOKUP($B45,'[1]1718  Exp_Rev Access'!$F$7:$GK$318,$FM$2,FALSE)),"",VLOOKUP($B45,'[1]1718  Exp_Rev Access'!$F$7:$GK$318,$FM$2,FALSE))</f>
        <v>0</v>
      </c>
      <c r="FN45" s="90">
        <f>IF(ISNA(VLOOKUP($B45,'[1]1718  Exp_Rev Access'!$F$7:$GK$318,$FN$2,FALSE)),"",VLOOKUP($B45,'[1]1718  Exp_Rev Access'!$F$7:$GK$318,$FN$2,FALSE))</f>
        <v>0</v>
      </c>
      <c r="FO45" s="90">
        <f>IF(ISNA(VLOOKUP($B45,'[1]1718  Exp_Rev Access'!$F$7:$GK$318,$FO$2,FALSE)),"",VLOOKUP($B45,'[1]1718  Exp_Rev Access'!$F$7:$GK$318,$FO$2,FALSE))</f>
        <v>0</v>
      </c>
      <c r="FP45" s="90">
        <f>IF(ISNA(VLOOKUP($B45,'[1]1718  Exp_Rev Access'!$F$7:$GK$318,$FP$2,FALSE)),"",VLOOKUP($B45,'[1]1718  Exp_Rev Access'!$F$7:$GK$318,$FP$2,FALSE))</f>
        <v>0</v>
      </c>
      <c r="FQ45" s="90">
        <f>IF(ISNA(VLOOKUP($B45,'[1]1718  Exp_Rev Access'!$F$7:$GK$318,$FQ$2,FALSE)),"",VLOOKUP($B45,'[1]1718  Exp_Rev Access'!$F$7:$GK$318,$FQ$2,FALSE))</f>
        <v>0</v>
      </c>
      <c r="FR45" s="90">
        <f>IF(ISNA(VLOOKUP($B45,'[1]1718  Exp_Rev Access'!$F$7:$GK$318,$FR$2,FALSE)),"",VLOOKUP($B45,'[1]1718  Exp_Rev Access'!$F$7:$GK$318,$FR$2,FALSE))</f>
        <v>18652.23</v>
      </c>
      <c r="FS45" s="56">
        <f t="shared" si="137"/>
        <v>1520615.7</v>
      </c>
      <c r="FT45" s="92">
        <f t="shared" si="138"/>
        <v>4.7927377727587227E-2</v>
      </c>
      <c r="FU45" s="94">
        <f t="shared" si="139"/>
        <v>491.688557349061</v>
      </c>
      <c r="FV45" s="95">
        <f>IF(ISNA(VLOOKUP($B45,'[1]1718  Exp_Rev Access'!$F$7:$GK$318,$FV$2,FALSE)),"",VLOOKUP($B45,'[1]1718  Exp_Rev Access'!$F$7:$GK$318,$FV$2,FALSE))</f>
        <v>34000</v>
      </c>
      <c r="FW45" s="95">
        <f>IF(ISNA(VLOOKUP($B45,'[1]1718  Exp_Rev Access'!$F$7:$GK$318,$FW$2,FALSE)),"",VLOOKUP($B45,'[1]1718  Exp_Rev Access'!$F$7:$GK$318,$FW$2,FALSE))</f>
        <v>0</v>
      </c>
      <c r="FX45" s="95">
        <f>IF(ISNA(VLOOKUP($B45,'[1]1718  Exp_Rev Access'!$F$7:$GK$318,$FX$2,FALSE)),"",VLOOKUP($B45,'[1]1718  Exp_Rev Access'!$F$7:$GK$318,$FX$2,FALSE))</f>
        <v>0</v>
      </c>
      <c r="FY45" s="95">
        <f>IF(ISNA(VLOOKUP($B45,'[1]1718  Exp_Rev Access'!$F$7:$GK$318,$FY$2,FALSE)),"",VLOOKUP($B45,'[1]1718  Exp_Rev Access'!$F$7:$GK$318,$FY$2,FALSE))</f>
        <v>0</v>
      </c>
      <c r="FZ45" s="95">
        <f>IF(ISNA(VLOOKUP($B45,'[1]1718  Exp_Rev Access'!$F$7:$GK$318,$FZ$2,FALSE)),"",VLOOKUP($B45,'[1]1718  Exp_Rev Access'!$F$7:$GK$318,$FZ$2,FALSE))</f>
        <v>0</v>
      </c>
      <c r="GA45" s="95">
        <f>IF(ISNA(VLOOKUP($B45,'[1]1718  Exp_Rev Access'!$F$7:$GK$318,$GA$2,FALSE)),"",VLOOKUP($B45,'[1]1718  Exp_Rev Access'!$F$7:$GK$318,$GA$2,FALSE))</f>
        <v>0</v>
      </c>
      <c r="GB45" s="95">
        <f>IF(ISNA(VLOOKUP($B45,'[1]1718  Exp_Rev Access'!$F$7:$GK$318,$GB$2,FALSE)),"",VLOOKUP($B45,'[1]1718  Exp_Rev Access'!$F$7:$GK$318,$GB$2,FALSE))</f>
        <v>0</v>
      </c>
      <c r="GC45" s="95">
        <f>IF(ISNA(VLOOKUP($B45,'[1]1718  Exp_Rev Access'!$F$7:$GK$318,$GC$2,FALSE)),"",VLOOKUP($B45,'[1]1718  Exp_Rev Access'!$F$7:$GK$318,$GC$2,FALSE))</f>
        <v>0</v>
      </c>
      <c r="GD45" s="95">
        <f>IF(ISNA(VLOOKUP($B45,'[1]1718  Exp_Rev Access'!$F$7:$GK$318,$GD$2,FALSE)),"",VLOOKUP($B45,'[1]1718  Exp_Rev Access'!$F$7:$GK$318,$GD$2,FALSE))</f>
        <v>10653.42</v>
      </c>
      <c r="GE45" s="95">
        <f>IF(ISNA(VLOOKUP($B45,'[1]1718  Exp_Rev Access'!$F$7:$GK$318,$GE$2,FALSE)),"",VLOOKUP($B45,'[1]1718  Exp_Rev Access'!$F$7:$GK$318,$GE$2,FALSE))</f>
        <v>0</v>
      </c>
      <c r="GF45" s="95">
        <f>IF(ISNA(VLOOKUP($B45,'[1]1718  Exp_Rev Access'!$F$7:$GK$318,$GF$2,FALSE)),"",VLOOKUP($B45,'[1]1718  Exp_Rev Access'!$F$7:$GK$318,$GF$2,FALSE))</f>
        <v>0</v>
      </c>
      <c r="GG45" s="95">
        <f>IF(ISNA(VLOOKUP($B45,'[1]1718  Exp_Rev Access'!$F$7:$GK$318,$GG$2,FALSE)),"",VLOOKUP($B45,'[1]1718  Exp_Rev Access'!$F$7:$GK$318,$GG$2,FALSE))</f>
        <v>0</v>
      </c>
      <c r="GH45" s="95">
        <f>IF(ISNA(VLOOKUP($B45,'[1]1718  Exp_Rev Access'!$F$7:$GK$318,$GH$2,FALSE)),"",VLOOKUP($B45,'[1]1718  Exp_Rev Access'!$F$7:$GK$318,$GH$2,FALSE))</f>
        <v>0</v>
      </c>
      <c r="GI45" s="95">
        <f>IF(ISNA(VLOOKUP($B45,'[1]1718  Exp_Rev Access'!$F$7:$GK$318,$GI$2,FALSE)),"",VLOOKUP($B45,'[1]1718  Exp_Rev Access'!$F$7:$GK$318,$GI$2,FALSE))</f>
        <v>0</v>
      </c>
      <c r="GJ45" s="95">
        <f>IF(ISNA(VLOOKUP($B45,'[1]1718  Exp_Rev Access'!$F$7:$GK$318,$GJ$2,FALSE)),"",VLOOKUP($B45,'[1]1718  Exp_Rev Access'!$F$7:$GK$318,$GJ$2,FALSE))</f>
        <v>80681.490000000005</v>
      </c>
      <c r="GK45" s="95">
        <f>IF(ISNA(VLOOKUP($B45,'[1]1718  Exp_Rev Access'!$F$7:$GK$318,$GK$2,FALSE)),"",VLOOKUP($B45,'[1]1718  Exp_Rev Access'!$F$7:$GK$318,$GK$2,FALSE))</f>
        <v>0</v>
      </c>
      <c r="GL45" s="95">
        <f>IF(ISNA(VLOOKUP($B45,'[1]1718  Exp_Rev Access'!$F$7:$GK$318,$GL$2,FALSE)),"",VLOOKUP($B45,'[1]1718  Exp_Rev Access'!$F$7:$GK$318,$GL$2,FALSE))</f>
        <v>565.01</v>
      </c>
      <c r="GM45" s="95">
        <f>IF(ISNA(VLOOKUP($B45,'[1]1718  Exp_Rev Access'!$F$7:$GK$318,$GM$2,FALSE)),"",VLOOKUP($B45,'[1]1718  Exp_Rev Access'!$F$7:$GK$318,$GM$2,FALSE))</f>
        <v>0</v>
      </c>
      <c r="GN45" s="95">
        <f>IF(ISNA(VLOOKUP($B45,'[1]1718  Exp_Rev Access'!$F$7:$GK$318,$GN$2,FALSE)),"",VLOOKUP($B45,'[1]1718  Exp_Rev Access'!$F$7:$GK$318,$GN$2,FALSE))</f>
        <v>0</v>
      </c>
      <c r="GO45" s="95">
        <f>IF(ISNA(VLOOKUP($B45,'[1]1718  Exp_Rev Access'!$F$7:$GK$318,$GO$2,FALSE)),"",VLOOKUP($B45,'[1]1718  Exp_Rev Access'!$F$7:$GK$318,$GO$2,FALSE))</f>
        <v>0</v>
      </c>
      <c r="GP45" s="95">
        <f>IF(ISNA(VLOOKUP($B45,'[1]1718  Exp_Rev Access'!$F$7:$GK$318,$GP$2,FALSE)),"",VLOOKUP($B45,'[1]1718  Exp_Rev Access'!$F$7:$GK$318,$GP$2,FALSE))</f>
        <v>0</v>
      </c>
      <c r="GQ45" s="95">
        <f>IF(ISNA(VLOOKUP($B45,'[1]1718  Exp_Rev Access'!$F$7:$GK$318,$GQ$2,FALSE)),"",VLOOKUP($B45,'[1]1718  Exp_Rev Access'!$F$7:$GK$318,$GQ$2,FALSE))</f>
        <v>0</v>
      </c>
      <c r="GR45" s="95">
        <f>IF(ISNA(VLOOKUP($B45,'[1]1718  Exp_Rev Access'!$F$7:$GK$318,$GR$2,FALSE)),"",VLOOKUP($B45,'[1]1718  Exp_Rev Access'!$F$7:$GK$318,$GR$2,FALSE))</f>
        <v>0</v>
      </c>
      <c r="GS45" s="95">
        <f>IF(ISNA(VLOOKUP($B45,'[1]1718  Exp_Rev Access'!$F$7:$GK$318,$GS$2,FALSE)),"",VLOOKUP($B45,'[1]1718  Exp_Rev Access'!$F$7:$GK$318,$GS$2,FALSE))</f>
        <v>0</v>
      </c>
      <c r="GT45" s="95">
        <f>IF(ISNA(VLOOKUP($B45,'[1]1718  Exp_Rev Access'!$F$7:$GK$318,$GT$2,FALSE)),"",VLOOKUP($B45,'[1]1718  Exp_Rev Access'!$F$7:$GK$318,$GT$2,FALSE))</f>
        <v>0</v>
      </c>
      <c r="GU45" s="56">
        <f t="shared" si="141"/>
        <v>125899.92</v>
      </c>
      <c r="GV45" s="92">
        <f t="shared" si="142"/>
        <v>3.9681643571830901E-3</v>
      </c>
      <c r="GW45" s="96">
        <f t="shared" si="140"/>
        <v>40.709529722179113</v>
      </c>
    </row>
    <row r="46" spans="1:222" x14ac:dyDescent="0.3">
      <c r="A46" s="98"/>
      <c r="B46" s="106" t="s">
        <v>230</v>
      </c>
      <c r="C46" s="89" t="s">
        <v>231</v>
      </c>
      <c r="D46" s="75">
        <f>IF(ISNA(VLOOKUP($B46,'[1]1718 enrollment_Rev_Exp by size'!$A$7:H387,3,FALSE)),"",VLOOKUP($B46,'[1]1718 enrollment_Rev_Exp by size'!$A$7:$G$363,3,FALSE))</f>
        <v>78.7</v>
      </c>
      <c r="E46" s="76">
        <f>IF(ISNA(VLOOKUP($B46,'[1]1718 enrollment_Rev_Exp by size'!$A$7:I387,5,FALSE)),"",VLOOKUP($B46,'[1]1718 enrollment_Rev_Exp by size'!$A$7:$G$350,5,FALSE))</f>
        <v>1677415.36</v>
      </c>
      <c r="F46" s="70">
        <f t="shared" si="124"/>
        <v>1677415.3599999999</v>
      </c>
      <c r="G46" s="71">
        <f t="shared" si="125"/>
        <v>0</v>
      </c>
      <c r="H46" s="90">
        <f>IF(ISNA(VLOOKUP($B46,'[1]1718  Exp_Rev Access'!$F$7:$GK$318,3,FALSE)),"",VLOOKUP($B46,'[1]1718  Exp_Rev Access'!$F$7:$GK$318,3,FALSE))</f>
        <v>0</v>
      </c>
      <c r="I46" s="90">
        <f>IF(ISNA(VLOOKUP($B46,'[1]1718  Exp_Rev Access'!$F$7:$GK$318,4,FALSE)),"",VLOOKUP($B46,'[1]1718  Exp_Rev Access'!$F$7:$GK$318,4,FALSE))</f>
        <v>0</v>
      </c>
      <c r="J46" s="90">
        <f>IF(ISNA(VLOOKUP($B46,'[1]1718  Exp_Rev Access'!$F$7:$GK$318,5,FALSE)),"",VLOOKUP($B46,'[1]1718  Exp_Rev Access'!$F$7:$GK$318,5,FALSE))</f>
        <v>0</v>
      </c>
      <c r="K46" s="90">
        <f>IF(ISNA(VLOOKUP($B46,'[1]1718  Exp_Rev Access'!$F$7:$GK$318,6,FALSE)),"-",VLOOKUP($B46,'[1]1718  Exp_Rev Access'!$F$7:$GK$318,6,FALSE))</f>
        <v>0</v>
      </c>
      <c r="L46" s="90">
        <f>IF(ISNA(VLOOKUP($B46,'[1]1718  Exp_Rev Access'!$F$7:$GK$318,7,FALSE)),"",VLOOKUP($B46,'[1]1718  Exp_Rev Access'!$F$7:$GK$318,7,FALSE))</f>
        <v>0</v>
      </c>
      <c r="M46" s="90">
        <f>IF(ISNA(VLOOKUP($B46,'[1]1718  Exp_Rev Access'!$F$7:$GK$318,8,FALSE)),"",VLOOKUP($B46,'[1]1718  Exp_Rev Access'!$F$7:$GK$318,8,FALSE))</f>
        <v>0</v>
      </c>
      <c r="N46" s="56">
        <f t="shared" si="126"/>
        <v>0</v>
      </c>
      <c r="O46" s="91">
        <f t="shared" si="127"/>
        <v>0</v>
      </c>
      <c r="P46" s="56">
        <f t="shared" si="128"/>
        <v>0</v>
      </c>
      <c r="Q46" s="90">
        <f>IF(ISNA(VLOOKUP($B46,'[1]1718  Exp_Rev Access'!$F$7:$GK$318,10,FALSE)),"",VLOOKUP($B46,'[1]1718  Exp_Rev Access'!$F$7:$GK$318,10,FALSE))</f>
        <v>0</v>
      </c>
      <c r="R46" s="90">
        <f>IF(ISNA(VLOOKUP($B46,'[1]1718  Exp_Rev Access'!$F$7:$GK$318,11,FALSE)),"",VLOOKUP($B46,'[1]1718  Exp_Rev Access'!$F$7:$GK$318,11,FALSE))</f>
        <v>0</v>
      </c>
      <c r="S46" s="90">
        <f>IF(ISNA(VLOOKUP($B46,'[1]1718  Exp_Rev Access'!$F$7:$GK$318,12,FALSE)),"",VLOOKUP($B46,'[1]1718  Exp_Rev Access'!$F$7:$GK$318,12,FALSE))</f>
        <v>0</v>
      </c>
      <c r="T46" s="90">
        <f>IF(ISNA(VLOOKUP($B46,'[1]1718  Exp_Rev Access'!$F$7:$GK$318,13,FALSE)),"",VLOOKUP($B46,'[1]1718  Exp_Rev Access'!$F$7:$GK$318,13,FALSE))</f>
        <v>0</v>
      </c>
      <c r="U46" s="90">
        <f>IF(ISNA(VLOOKUP($B46,'[1]1718  Exp_Rev Access'!$F$7:$GK$318,14,FALSE)),"",VLOOKUP($B46,'[1]1718  Exp_Rev Access'!$F$7:$GK$318,14,FALSE))</f>
        <v>0</v>
      </c>
      <c r="V46" s="90">
        <f>IF(ISNA(VLOOKUP($B46,'[1]1718  Exp_Rev Access'!$F$7:$GK$318,15,FALSE)),"",VLOOKUP($B46,'[1]1718  Exp_Rev Access'!$F$7:$GK$318,15,FALSE))</f>
        <v>0</v>
      </c>
      <c r="W46" s="90">
        <f>IF(ISNA(VLOOKUP($B46,'[1]1718  Exp_Rev Access'!$F$7:$GK$318,16,FALSE)),"",VLOOKUP($B46,'[1]1718  Exp_Rev Access'!$F$7:$GK$318,16,FALSE))</f>
        <v>0</v>
      </c>
      <c r="X46" s="90">
        <f>IF(ISNA(VLOOKUP($B46,'[1]1718  Exp_Rev Access'!$F$7:$GK$318,17,FALSE)),"",VLOOKUP($B46,'[1]1718  Exp_Rev Access'!$F$7:$GK$318,17,FALSE))</f>
        <v>0</v>
      </c>
      <c r="Y46" s="90">
        <f>IF(ISNA(VLOOKUP($B46,'[1]1718  Exp_Rev Access'!$F$7:$GK$318,18,FALSE)),"",VLOOKUP($B46,'[1]1718  Exp_Rev Access'!$F$7:$GK$318,18,FALSE))</f>
        <v>0</v>
      </c>
      <c r="Z46" s="90">
        <f>IF(ISNA(VLOOKUP($B46,'[1]1718  Exp_Rev Access'!$F$7:$GK$318,19,FALSE)),"",VLOOKUP($B46,'[1]1718  Exp_Rev Access'!$F$7:$GK$318,19,FALSE))</f>
        <v>0</v>
      </c>
      <c r="AA46" s="90">
        <f>IF(ISNA(VLOOKUP($B46,'[1]1718  Exp_Rev Access'!$F$7:$GK$318,20,FALSE)),"",VLOOKUP($B46,'[1]1718  Exp_Rev Access'!$F$7:$GK$318,20,FALSE))</f>
        <v>0</v>
      </c>
      <c r="AB46" s="90">
        <f>IF(ISNA(VLOOKUP($B46,'[1]1718  Exp_Rev Access'!$F$7:$GK$318,21,FALSE)),"",VLOOKUP($B46,'[1]1718  Exp_Rev Access'!$F$7:$GK$318,21,FALSE))</f>
        <v>0</v>
      </c>
      <c r="AC46" s="90">
        <f>IF(ISNA(VLOOKUP($B46,'[1]1718  Exp_Rev Access'!$F$7:$GK$318,22,FALSE)),"",VLOOKUP($B46,'[1]1718  Exp_Rev Access'!$F$7:$GK$318,22,FALSE))</f>
        <v>0</v>
      </c>
      <c r="AD46" s="90">
        <f>IF(ISNA(VLOOKUP($B46,'[1]1718  Exp_Rev Access'!$F$7:$GK$318,23,FALSE)),"",VLOOKUP($B46,'[1]1718  Exp_Rev Access'!$F$7:$GK$318,23,FALSE))</f>
        <v>0</v>
      </c>
      <c r="AE46" s="90">
        <f>IF(ISNA(VLOOKUP($B46,'[1]1718  Exp_Rev Access'!$F$7:$GK$318,24,FALSE)),"",VLOOKUP($B46,'[1]1718  Exp_Rev Access'!$F$7:$GK$318,24,FALSE))</f>
        <v>0</v>
      </c>
      <c r="AF46" s="90">
        <f>IF(ISNA(VLOOKUP($B46,'[1]1718  Exp_Rev Access'!$F$7:$GK$318,25,FALSE)),"",VLOOKUP($B46,'[1]1718  Exp_Rev Access'!$F$7:$GK$318,25,FALSE))</f>
        <v>0</v>
      </c>
      <c r="AG46" s="90">
        <f>IF(ISNA(VLOOKUP($B46,'[1]1718  Exp_Rev Access'!$F$7:$GK$318,26,FALSE)),"",VLOOKUP($B46,'[1]1718  Exp_Rev Access'!$F$7:$GK$318,26,FALSE))</f>
        <v>0</v>
      </c>
      <c r="AH46" s="90">
        <f>IF(ISNA(VLOOKUP($B46,'[1]1718  Exp_Rev Access'!$F$7:$GK$318,27,FALSE)),"",VLOOKUP($B46,'[1]1718  Exp_Rev Access'!$F$7:$GK$318,27,FALSE))</f>
        <v>0</v>
      </c>
      <c r="AI46" s="90">
        <f>IF(ISNA(VLOOKUP($B46,'[1]1718  Exp_Rev Access'!$F$7:$GK$318,28,FALSE)),"",VLOOKUP($B46,'[1]1718  Exp_Rev Access'!$F$7:$GK$318,28,FALSE))</f>
        <v>0</v>
      </c>
      <c r="AJ46" s="90">
        <f>IF(ISNA(VLOOKUP($B46,'[1]1718  Exp_Rev Access'!$F$7:$GK$318,29,FALSE)),"",VLOOKUP($B46,'[1]1718  Exp_Rev Access'!$F$7:$GK$318,29,FALSE))</f>
        <v>0</v>
      </c>
      <c r="AK46" s="90">
        <f>IF(ISNA(VLOOKUP($B46,'[1]1718  Exp_Rev Access'!$F$7:$GK$318,30,FALSE)),"",VLOOKUP($B46,'[1]1718  Exp_Rev Access'!$F$7:$GK$318,30,FALSE))</f>
        <v>0</v>
      </c>
      <c r="AL46" s="90">
        <f>IF(ISNA(VLOOKUP($B46,'[1]1718  Exp_Rev Access'!$F$7:$GK$318,31,FALSE)),"",VLOOKUP($B46,'[1]1718  Exp_Rev Access'!$F$7:$GK$318,31,FALSE))</f>
        <v>0</v>
      </c>
      <c r="AM46" s="56">
        <f t="shared" si="129"/>
        <v>0</v>
      </c>
      <c r="AN46" s="92">
        <f t="shared" si="130"/>
        <v>0</v>
      </c>
      <c r="AO46" s="71">
        <f t="shared" si="131"/>
        <v>0</v>
      </c>
      <c r="AP46" s="90">
        <f>IF(ISNA(VLOOKUP($B46,'[1]1718  Exp_Rev Access'!$F$7:$GK$318,33,FALSE)),"",VLOOKUP($B46,'[1]1718  Exp_Rev Access'!$F$7:$GK$318,33,FALSE))</f>
        <v>1445983.45</v>
      </c>
      <c r="AQ46" s="90">
        <f>IF(ISNA(VLOOKUP($B46,'[1]1718  Exp_Rev Access'!$F$7:$GK$318,34,FALSE)),"",VLOOKUP($B46,'[1]1718  Exp_Rev Access'!$F$7:$GK$318,34,FALSE))</f>
        <v>15719.01</v>
      </c>
      <c r="AR46" s="90">
        <f>IF(ISNA(VLOOKUP($B46,'[1]1718  Exp_Rev Access'!$F$7:$GK$318,35,FALSE)),"",VLOOKUP($B46,'[1]1718  Exp_Rev Access'!$F$7:$GK$318,35,FALSE))</f>
        <v>0</v>
      </c>
      <c r="AS46" s="90">
        <f>IF(ISNA(VLOOKUP($B46,'[1]1718  Exp_Rev Access'!$F$7:$GK$318,36,FALSE)),"",VLOOKUP($B46,'[1]1718  Exp_Rev Access'!$F$7:$GK$318,36,FALSE))</f>
        <v>0</v>
      </c>
      <c r="AT46" s="90">
        <f>IF(ISNA(VLOOKUP($B46,'[1]1718  Exp_Rev Access'!$F$7:$GK$318,37,FALSE)),"",VLOOKUP($B46,'[1]1718  Exp_Rev Access'!$F$7:$GK$318,37,FALSE))</f>
        <v>0</v>
      </c>
      <c r="AU46" s="56">
        <f t="shared" si="132"/>
        <v>1461702.46</v>
      </c>
      <c r="AV46" s="93">
        <f t="shared" si="133"/>
        <v>0.87140161873800881</v>
      </c>
      <c r="AW46" s="56">
        <f t="shared" si="134"/>
        <v>18573.093519695045</v>
      </c>
      <c r="AX46" s="90">
        <f>IF(ISNA(VLOOKUP($B46,'[1]1718  Exp_Rev Access'!$F$7:$GK$318,39,FALSE)),"",VLOOKUP($B46,'[1]1718  Exp_Rev Access'!$F$7:$GK$318,39,FALSE))</f>
        <v>0</v>
      </c>
      <c r="AY46" s="90">
        <f>IF(ISNA(VLOOKUP($B46,'[1]1718  Exp_Rev Access'!$F$7:$GK$318,40,FALSE)),"",VLOOKUP($B46,'[1]1718  Exp_Rev Access'!$F$7:$GK$318,40,FALSE))</f>
        <v>89980.88</v>
      </c>
      <c r="AZ46" s="90">
        <f>IF(ISNA(VLOOKUP($B46,'[1]1718  Exp_Rev Access'!$F$7:$GK$318,41,FALSE)),"",VLOOKUP($B46,'[1]1718  Exp_Rev Access'!$F$7:$GK$318,41,FALSE))</f>
        <v>0</v>
      </c>
      <c r="BA46" s="90">
        <f>IF(ISNA(VLOOKUP($B46,'[1]1718  Exp_Rev Access'!$F$7:$GK$318,42,FALSE)),"",VLOOKUP($B46,'[1]1718  Exp_Rev Access'!$F$7:$GK$318,42,FALSE))</f>
        <v>0</v>
      </c>
      <c r="BB46" s="90">
        <f>IF(ISNA(VLOOKUP($B46,'[1]1718  Exp_Rev Access'!$F$7:$GK$318,43,FALSE)),"",VLOOKUP($B46,'[1]1718  Exp_Rev Access'!$F$7:$GK$318,43,FALSE))</f>
        <v>0</v>
      </c>
      <c r="BC46" s="90">
        <f>IF(ISNA(VLOOKUP($B46,'[1]1718  Exp_Rev Access'!$F$7:$GK$318,44,FALSE)),"",VLOOKUP($B46,'[1]1718  Exp_Rev Access'!$F$7:$GK$318,44,FALSE))</f>
        <v>0</v>
      </c>
      <c r="BD46" s="90">
        <f>IF(ISNA(VLOOKUP($B46,'[1]1718  Exp_Rev Access'!$F$7:$GK$318,45,FALSE)),"",VLOOKUP($B46,'[1]1718  Exp_Rev Access'!$F$7:$GK$318,45,FALSE))</f>
        <v>0</v>
      </c>
      <c r="BE46" s="90">
        <f>IF(ISNA(VLOOKUP($B46,'[1]1718  Exp_Rev Access'!$F$7:$GK$318,46,FALSE)),"",VLOOKUP($B46,'[1]1718  Exp_Rev Access'!$F$7:$GK$318,46,FALSE))</f>
        <v>21000</v>
      </c>
      <c r="BF46" s="90">
        <f>IF(ISNA(VLOOKUP($B46,'[1]1718  Exp_Rev Access'!$F$7:$GK$318,47,FALSE)),"",VLOOKUP($B46,'[1]1718  Exp_Rev Access'!$F$7:$GK$318,47,FALSE))</f>
        <v>0</v>
      </c>
      <c r="BG46" s="90">
        <f>IF(ISNA(VLOOKUP($B46,'[1]1718  Exp_Rev Access'!$F$7:$GK$318,48,FALSE)),"",VLOOKUP($B46,'[1]1718  Exp_Rev Access'!$F$7:$GK$318,48,FALSE))</f>
        <v>0</v>
      </c>
      <c r="BH46" s="90">
        <f>IF(ISNA(VLOOKUP($B46,'[1]1718  Exp_Rev Access'!$F$7:$GK$318,49,FALSE)),"",VLOOKUP($B46,'[1]1718  Exp_Rev Access'!$F$7:$GK$318,49,FALSE))</f>
        <v>0</v>
      </c>
      <c r="BI46" s="90">
        <f>IF(ISNA(VLOOKUP($B46,'[1]1718  Exp_Rev Access'!$F$7:$GK$318,50,FALSE)),"",VLOOKUP($B46,'[1]1718  Exp_Rev Access'!$F$7:$GK$318,50,FALSE))</f>
        <v>0</v>
      </c>
      <c r="BJ46" s="90">
        <f>IF(ISNA(VLOOKUP($B46,'[1]1718  Exp_Rev Access'!$F$7:$GK$318,51,FALSE)),"",VLOOKUP($B46,'[1]1718  Exp_Rev Access'!$F$7:$GK$318,51,FALSE))</f>
        <v>1252.05</v>
      </c>
      <c r="BK46" s="90">
        <f>IF(ISNA(VLOOKUP($B46,'[1]1718  Exp_Rev Access'!$F$7:$GK$318,52,FALSE)),"",VLOOKUP($B46,'[1]1718  Exp_Rev Access'!$F$7:$GK$318,52,FALSE))</f>
        <v>42667.45</v>
      </c>
      <c r="BL46" s="90">
        <f>IF(ISNA(VLOOKUP($B46,'[1]1718  Exp_Rev Access'!$F$7:$GK$318,53,FALSE)),"",VLOOKUP($B46,'[1]1718  Exp_Rev Access'!$F$7:$GK$318,53,FALSE))</f>
        <v>0</v>
      </c>
      <c r="BM46" s="90">
        <f>IF(ISNA(VLOOKUP($B46,'[1]1718  Exp_Rev Access'!$F$7:$GK$318,54,FALSE)),"",VLOOKUP($B46,'[1]1718  Exp_Rev Access'!$F$7:$GK$318,54,FALSE))</f>
        <v>0</v>
      </c>
      <c r="BN46" s="90">
        <f>IF(ISNA(VLOOKUP($B46,'[1]1718  Exp_Rev Access'!$F$7:$GK$318,55,FALSE)),"",VLOOKUP($B46,'[1]1718  Exp_Rev Access'!$F$7:$GK$318,55,FALSE))</f>
        <v>0</v>
      </c>
      <c r="BO46" s="90">
        <f>IF(ISNA(VLOOKUP($B46,'[1]1718  Exp_Rev Access'!$F$7:$GK$318,56,FALSE)),"",VLOOKUP($B46,'[1]1718  Exp_Rev Access'!$F$7:$GK$318,56,FALSE))</f>
        <v>0</v>
      </c>
      <c r="BP46" s="90">
        <f>IF(ISNA(VLOOKUP($B46,'[1]1718  Exp_Rev Access'!$F$7:$GK$318,57,FALSE)),"",VLOOKUP($B46,'[1]1718  Exp_Rev Access'!$F$7:$GK$318,57,FALSE))</f>
        <v>0</v>
      </c>
      <c r="BQ46" s="90">
        <f>IF(ISNA(VLOOKUP($B46,'[1]1718  Exp_Rev Access'!$F$7:$GK$318,58,FALSE)),"",VLOOKUP($B46,'[1]1718  Exp_Rev Access'!$F$7:$GK$318,58,FALSE))</f>
        <v>0</v>
      </c>
      <c r="BR46" s="90">
        <f>IF(ISNA(VLOOKUP($B46,'[1]1718  Exp_Rev Access'!$F$7:$GK$318,59,FALSE)),"",VLOOKUP($B46,'[1]1718  Exp_Rev Access'!$F$7:$GK$318,59,FALSE))</f>
        <v>0</v>
      </c>
      <c r="BS46" s="90">
        <f>IF(ISNA(VLOOKUP($B46,'[1]1718  Exp_Rev Access'!$F$7:$GK$318,60,FALSE)),"",VLOOKUP($B46,'[1]1718  Exp_Rev Access'!$F$7:$GK$318,60,FALSE))</f>
        <v>0</v>
      </c>
      <c r="BT46" s="90">
        <f>IF(ISNA(VLOOKUP($B46,'[1]1718  Exp_Rev Access'!$F$7:$GK$318,61,FALSE)),"",VLOOKUP($B46,'[1]1718  Exp_Rev Access'!$F$7:$GK$318,61,FALSE))</f>
        <v>0</v>
      </c>
      <c r="BU46" s="90">
        <f>IF(ISNA(VLOOKUP($B46,'[1]1718  Exp_Rev Access'!$F$7:$GK$318,62,FALSE)),"",VLOOKUP($B46,'[1]1718  Exp_Rev Access'!$F$7:$GK$318,62,FALSE))</f>
        <v>0</v>
      </c>
      <c r="BV46" s="56">
        <f t="shared" si="35"/>
        <v>154900.38</v>
      </c>
      <c r="BW46" s="92">
        <f t="shared" si="135"/>
        <v>9.2344677230092848E-2</v>
      </c>
      <c r="BX46" s="71">
        <f t="shared" si="136"/>
        <v>1968.2386277001272</v>
      </c>
      <c r="BY46" s="90">
        <f>IF(ISNA(VLOOKUP($B46,'[1]1718  Exp_Rev Access'!$F$7:$GK$318,64,FALSE)),"",VLOOKUP($B46,'[1]1718  Exp_Rev Access'!$F$7:$GK$318,64,FALSE))</f>
        <v>0</v>
      </c>
      <c r="BZ46" s="90">
        <f>IF(ISNA(VLOOKUP($B46,'[1]1718  Exp_Rev Access'!$F$7:$GK$318,65,FALSE)),"",VLOOKUP($B46,'[1]1718  Exp_Rev Access'!$F$7:$GK$318,65,FALSE))</f>
        <v>0</v>
      </c>
      <c r="CA46" s="90">
        <f>IF(ISNA(VLOOKUP($B46,'[1]1718  Exp_Rev Access'!$F$7:$GK$318,66,FALSE)),"",VLOOKUP($B46,'[1]1718  Exp_Rev Access'!$F$7:$GK$318,66,FALSE))</f>
        <v>0</v>
      </c>
      <c r="CB46" s="90">
        <f>IF(ISNA(VLOOKUP($B46,'[1]1718  Exp_Rev Access'!$F$7:$GK$318,67,FALSE)),"",VLOOKUP($B46,'[1]1718  Exp_Rev Access'!$F$7:$GK$318,67,FALSE))</f>
        <v>0</v>
      </c>
      <c r="CC46" s="90">
        <f>IF(ISNA(VLOOKUP($B46,'[1]1718  Exp_Rev Access'!$F$7:$GK$318,68,FALSE)),"",VLOOKUP($B46,'[1]1718  Exp_Rev Access'!$F$7:$GK$318,68,FALSE))</f>
        <v>0</v>
      </c>
      <c r="CD46" s="90">
        <f>IF(ISNA(VLOOKUP($B46,'[1]1718  Exp_Rev Access'!$F$7:$GK$318,69,FALSE)),"",VLOOKUP($B46,'[1]1718  Exp_Rev Access'!$F$7:$GK$318,69,FALSE))</f>
        <v>0</v>
      </c>
      <c r="CE46" s="56">
        <f t="shared" si="36"/>
        <v>0</v>
      </c>
      <c r="CF46" s="92">
        <f t="shared" si="25"/>
        <v>0</v>
      </c>
      <c r="CG46" s="78">
        <f t="shared" si="46"/>
        <v>0</v>
      </c>
      <c r="CH46" s="90">
        <f>IF(ISNA(VLOOKUP($B46,'[1]1718  Exp_Rev Access'!$F$7:$GK$318,$CH$2,FALSE)),"",VLOOKUP($B46,'[1]1718  Exp_Rev Access'!$F$7:$GK$318,$CH$2,FALSE))</f>
        <v>0</v>
      </c>
      <c r="CI46" s="90">
        <f>IF(ISNA(VLOOKUP($B46,'[1]1718  Exp_Rev Access'!$F$7:$GK$318,$CI$2,FALSE)),"",VLOOKUP($B46,'[1]1718  Exp_Rev Access'!$F$7:$GK$318,$CI$2,FALSE))</f>
        <v>0</v>
      </c>
      <c r="CJ46" s="90">
        <f>IF(ISNA(VLOOKUP($B46,'[1]1718  Exp_Rev Access'!$F$7:$GK$318,$CJ$2,FALSE)),"",VLOOKUP($B46,'[1]1718  Exp_Rev Access'!$F$7:$GK$318,$CJ$2,FALSE))</f>
        <v>0</v>
      </c>
      <c r="CK46" s="90">
        <f>IF(ISNA(VLOOKUP($B46,'[1]1718  Exp_Rev Access'!$F$7:$GK$318,$CK$2,FALSE)),"",VLOOKUP($B46,'[1]1718  Exp_Rev Access'!$F$7:$GK$318,$CK$2,FALSE))</f>
        <v>0</v>
      </c>
      <c r="CL46" s="90">
        <f>IF(ISNA(VLOOKUP($B46,'[1]1718  Exp_Rev Access'!$F$7:$GK$318,$CL$2,FALSE)),"",VLOOKUP($B46,'[1]1718  Exp_Rev Access'!$F$7:$GK$318,$CL$2,FALSE))</f>
        <v>0</v>
      </c>
      <c r="CM46" s="90">
        <f>IF(ISNA(VLOOKUP($B46,'[1]1718  Exp_Rev Access'!$F$7:$GK$318,$CM$2,FALSE)),"",VLOOKUP($B46,'[1]1718  Exp_Rev Access'!$F$7:$GK$318,$CM$2,FALSE))</f>
        <v>0</v>
      </c>
      <c r="CN46" s="90">
        <f>IF(ISNA(VLOOKUP($B46,'[1]1718  Exp_Rev Access'!$F$7:$GK$318,$CN$2,FALSE)),"",VLOOKUP($B46,'[1]1718  Exp_Rev Access'!$F$7:$GK$318,$CN$2,FALSE))</f>
        <v>0</v>
      </c>
      <c r="CO46" s="90">
        <f>IF(ISNA(VLOOKUP($B46,'[1]1718  Exp_Rev Access'!$F$7:$GK$318,$CO$2,FALSE)),"",VLOOKUP($B46,'[1]1718  Exp_Rev Access'!$F$7:$GK$318,$CO$2,FALSE))</f>
        <v>0</v>
      </c>
      <c r="CP46" s="90">
        <f>IF(ISNA(VLOOKUP($B46,'[1]1718  Exp_Rev Access'!$F$7:$GK$318,$CP$2,FALSE)),"",VLOOKUP($B46,'[1]1718  Exp_Rev Access'!$F$7:$GK$318,$CP$2,FALSE))</f>
        <v>0</v>
      </c>
      <c r="CQ46" s="90">
        <f>IF(ISNA(VLOOKUP($B46,'[1]1718  Exp_Rev Access'!$F$7:$GK$318,$CQ$2,FALSE)),"",VLOOKUP($B46,'[1]1718  Exp_Rev Access'!$F$7:$GK$318,$CQ$2,FALSE))</f>
        <v>0</v>
      </c>
      <c r="CR46" s="90">
        <f>IF(ISNA(VLOOKUP($B46,'[1]1718  Exp_Rev Access'!$F$7:$GK$318,$CR$2,FALSE)),"",VLOOKUP($B46,'[1]1718  Exp_Rev Access'!$F$7:$GK$318,$CR$2,FALSE))</f>
        <v>0</v>
      </c>
      <c r="CS46" s="90">
        <f>IF(ISNA(VLOOKUP($B46,'[1]1718  Exp_Rev Access'!$F$7:$GK$318,$CS$2,FALSE)),"",VLOOKUP($B46,'[1]1718  Exp_Rev Access'!$F$7:$GK$318,$CS$2,FALSE))</f>
        <v>0</v>
      </c>
      <c r="CT46" s="90">
        <f>IF(ISNA(VLOOKUP($B46,'[1]1718  Exp_Rev Access'!$F$7:$GK$318,$CT$2,FALSE)),"",VLOOKUP($B46,'[1]1718  Exp_Rev Access'!$F$7:$GK$318,$CT$2,FALSE))</f>
        <v>0</v>
      </c>
      <c r="CU46" s="90">
        <f>IF(ISNA(VLOOKUP($B46,'[1]1718  Exp_Rev Access'!$F$7:$GK$318,$CU$2,FALSE)),"",VLOOKUP($B46,'[1]1718  Exp_Rev Access'!$F$7:$GK$318,$CU$2,FALSE))</f>
        <v>0</v>
      </c>
      <c r="CV46" s="90">
        <f>IF(ISNA(VLOOKUP($B46,'[1]1718  Exp_Rev Access'!$F$7:$GK$318,$CV$2,FALSE)),"",VLOOKUP($B46,'[1]1718  Exp_Rev Access'!$F$7:$GK$318,$CV$2,FALSE))</f>
        <v>0</v>
      </c>
      <c r="CW46" s="90">
        <f>IF(ISNA(VLOOKUP($B46,'[1]1718  Exp_Rev Access'!$F$7:$GK$318,$CW$2,FALSE)),"",VLOOKUP($B46,'[1]1718  Exp_Rev Access'!$F$7:$GK$318,$CW$2,FALSE))</f>
        <v>0</v>
      </c>
      <c r="CX46" s="90">
        <f>IF(ISNA(VLOOKUP($B46,'[1]1718  Exp_Rev Access'!$F$7:$GK$318,$CX$2,FALSE)),"",VLOOKUP($B46,'[1]1718  Exp_Rev Access'!$F$7:$GK$318,$CX$2,FALSE))</f>
        <v>0</v>
      </c>
      <c r="CY46" s="90">
        <f>IF(ISNA(VLOOKUP($B46,'[1]1718  Exp_Rev Access'!$F$7:$GK$318,$CY$2,FALSE)),"",VLOOKUP($B46,'[1]1718  Exp_Rev Access'!$F$7:$GK$318,$CY$2,FALSE))</f>
        <v>0</v>
      </c>
      <c r="CZ46" s="90">
        <f>IF(ISNA(VLOOKUP($B46,'[1]1718  Exp_Rev Access'!$F$7:$GK$318,$CZ$2,FALSE)),"",VLOOKUP($B46,'[1]1718  Exp_Rev Access'!$F$7:$GK$318,$CZ$2,FALSE))</f>
        <v>0</v>
      </c>
      <c r="DA46" s="90">
        <f>IF(ISNA(VLOOKUP($B46,'[1]1718  Exp_Rev Access'!$F$7:$GK$318,$DA$2,FALSE)),"",VLOOKUP($B46,'[1]1718  Exp_Rev Access'!$F$7:$GK$318,$DA$2,FALSE))</f>
        <v>0</v>
      </c>
      <c r="DB46" s="90">
        <f>IF(ISNA(VLOOKUP($B46,'[1]1718  Exp_Rev Access'!$F$7:$GK$318,$DB$2,FALSE)),"",VLOOKUP($B46,'[1]1718  Exp_Rev Access'!$F$7:$GK$318,$DB$2,FALSE))</f>
        <v>0</v>
      </c>
      <c r="DC46" s="90">
        <f>IF(ISNA(VLOOKUP($B46,'[1]1718  Exp_Rev Access'!$F$7:$GK$318,$DC$2,FALSE)),"",VLOOKUP($B46,'[1]1718  Exp_Rev Access'!$F$7:$GK$318,$DC$2,FALSE))</f>
        <v>0</v>
      </c>
      <c r="DD46" s="90">
        <f>IF(ISNA(VLOOKUP($B46,'[1]1718  Exp_Rev Access'!$F$7:$GK$318,$DD$2,FALSE)),"",VLOOKUP($B46,'[1]1718  Exp_Rev Access'!$F$7:$GK$318,$DD$2,FALSE))</f>
        <v>0</v>
      </c>
      <c r="DE46" s="90">
        <f>IF(ISNA(VLOOKUP($B46,'[1]1718  Exp_Rev Access'!$F$7:$GK$318,$DE$2,FALSE)),"",VLOOKUP($B46,'[1]1718  Exp_Rev Access'!$F$7:$GK$318,$DE$2,FALSE))</f>
        <v>0</v>
      </c>
      <c r="DF46" s="90">
        <f>IF(ISNA(VLOOKUP($B46,'[1]1718  Exp_Rev Access'!$F$7:$GK$318,$DF$2,FALSE)),"",VLOOKUP($B46,'[1]1718  Exp_Rev Access'!$F$7:$GK$318,$DF$2,FALSE))</f>
        <v>0</v>
      </c>
      <c r="DG46" s="90">
        <f>IF(ISNA(VLOOKUP($B46,'[1]1718  Exp_Rev Access'!$F$7:$GK$318,$DG$2,FALSE)),"",VLOOKUP($B46,'[1]1718  Exp_Rev Access'!$F$7:$GK$318,$DG$2,FALSE))</f>
        <v>0</v>
      </c>
      <c r="DH46" s="90">
        <f>IF(ISNA(VLOOKUP($B46,'[1]1718  Exp_Rev Access'!$F$7:$GK$318,$DH$2,FALSE)),"",VLOOKUP($B46,'[1]1718  Exp_Rev Access'!$F$7:$GK$318,$DH$2,FALSE))</f>
        <v>0</v>
      </c>
      <c r="DI46" s="90">
        <f>IF(ISNA(VLOOKUP($B46,'[1]1718  Exp_Rev Access'!$F$7:$GK$318,$DI$2,FALSE)),"",VLOOKUP($B46,'[1]1718  Exp_Rev Access'!$F$7:$GK$318,$DI$2,FALSE))</f>
        <v>59815.81</v>
      </c>
      <c r="DJ46" s="90">
        <f>IF(ISNA(VLOOKUP($B46,'[1]1718  Exp_Rev Access'!$F$7:$GK$318,$DJ$2,FALSE)),"",VLOOKUP($B46,'[1]1718  Exp_Rev Access'!$F$7:$GK$318,$DJ$2,FALSE))</f>
        <v>0</v>
      </c>
      <c r="DK46" s="90">
        <f>IF(ISNA(VLOOKUP($B46,'[1]1718  Exp_Rev Access'!$F$7:$GK$318,$DK$2,FALSE)),"",VLOOKUP($B46,'[1]1718  Exp_Rev Access'!$F$7:$GK$318,$DK$2,FALSE))</f>
        <v>0</v>
      </c>
      <c r="DL46" s="90">
        <f>IF(ISNA(VLOOKUP($B46,'[1]1718  Exp_Rev Access'!$F$7:$GK$318,$DL$2,FALSE)),"",VLOOKUP($B46,'[1]1718  Exp_Rev Access'!$F$7:$GK$318,$DL$2,FALSE))</f>
        <v>0</v>
      </c>
      <c r="DM46" s="90">
        <f>IF(ISNA(VLOOKUP($B46,'[1]1718  Exp_Rev Access'!$F$7:$GK$318,$DM$2,FALSE)),"",VLOOKUP($B46,'[1]1718  Exp_Rev Access'!$F$7:$GK$318,$DM$2,FALSE))</f>
        <v>0</v>
      </c>
      <c r="DN46" s="90">
        <f>IF(ISNA(VLOOKUP($B46,'[1]1718  Exp_Rev Access'!$F$7:$GK$318,$DN$2,FALSE)),"",VLOOKUP($B46,'[1]1718  Exp_Rev Access'!$F$7:$GK$318,$DN$2,FALSE))</f>
        <v>0</v>
      </c>
      <c r="DO46" s="90">
        <f>IF(ISNA(VLOOKUP($B46,'[1]1718  Exp_Rev Access'!$F$7:$GK$318,$DO$2,FALSE)),"",VLOOKUP($B46,'[1]1718  Exp_Rev Access'!$F$7:$GK$318,$DO$2,FALSE))</f>
        <v>0</v>
      </c>
      <c r="DP46" s="90">
        <f>IF(ISNA(VLOOKUP($B46,'[1]1718  Exp_Rev Access'!$F$7:$GK$318,$DP$2,FALSE)),"",VLOOKUP($B46,'[1]1718  Exp_Rev Access'!$F$7:$GK$318,$DP$2,FALSE))</f>
        <v>0</v>
      </c>
      <c r="DQ46" s="90">
        <f>IF(ISNA(VLOOKUP($B46,'[1]1718  Exp_Rev Access'!$F$7:$GK$318,$DQ$2,FALSE)),"",VLOOKUP($B46,'[1]1718  Exp_Rev Access'!$F$7:$GK$318,$DQ$2,FALSE))</f>
        <v>0</v>
      </c>
      <c r="DR46" s="90">
        <f>IF(ISNA(VLOOKUP($B46,'[1]1718  Exp_Rev Access'!$F$7:$GK$318,$DR$2,FALSE)),"",VLOOKUP($B46,'[1]1718  Exp_Rev Access'!$F$7:$GK$318,$DR$2,FALSE))</f>
        <v>0</v>
      </c>
      <c r="DS46" s="90">
        <f>IF(ISNA(VLOOKUP($B46,'[1]1718  Exp_Rev Access'!$F$7:$GK$318,$DS$2,FALSE)),"",VLOOKUP($B46,'[1]1718  Exp_Rev Access'!$F$7:$GK$318,$DS$2,FALSE))</f>
        <v>0</v>
      </c>
      <c r="DT46" s="90">
        <f>IF(ISNA(VLOOKUP($B46,'[1]1718  Exp_Rev Access'!$F$7:$GK$318,$DT$2,FALSE)),"",VLOOKUP($B46,'[1]1718  Exp_Rev Access'!$F$7:$GK$318,$DT$2,FALSE))</f>
        <v>0</v>
      </c>
      <c r="DU46" s="90">
        <f>IF(ISNA(VLOOKUP($B46,'[1]1718  Exp_Rev Access'!$F$7:$GK$318,$DU$2,FALSE)),"",VLOOKUP($B46,'[1]1718  Exp_Rev Access'!$F$7:$GK$318,$DU$2,FALSE))</f>
        <v>0</v>
      </c>
      <c r="DV46" s="90">
        <f>IF(ISNA(VLOOKUP($B46,'[1]1718  Exp_Rev Access'!$F$7:$GK$318,$DV$2,FALSE)),"",VLOOKUP($B46,'[1]1718  Exp_Rev Access'!$F$7:$GK$318,$DV$2,FALSE))</f>
        <v>0</v>
      </c>
      <c r="DW46" s="90">
        <f>IF(ISNA(VLOOKUP($B46,'[1]1718  Exp_Rev Access'!$F$7:$GK$318,$DW$2,FALSE)),"",VLOOKUP($B46,'[1]1718  Exp_Rev Access'!$F$7:$GK$318,$DW$2,FALSE))</f>
        <v>0</v>
      </c>
      <c r="DX46" s="90">
        <f>IF(ISNA(VLOOKUP($B46,'[1]1718  Exp_Rev Access'!$F$7:$GK$318,$DX$2,FALSE)),"",VLOOKUP($B46,'[1]1718  Exp_Rev Access'!$F$7:$GK$318,$DX$2,FALSE))</f>
        <v>0</v>
      </c>
      <c r="DY46" s="90">
        <f>IF(ISNA(VLOOKUP($B46,'[1]1718  Exp_Rev Access'!$F$7:$GK$318,$DY$2,FALSE)),"",VLOOKUP($B46,'[1]1718  Exp_Rev Access'!$F$7:$GK$318,$DY$2,FALSE))</f>
        <v>0</v>
      </c>
      <c r="DZ46" s="90">
        <f>IF(ISNA(VLOOKUP($B46,'[1]1718  Exp_Rev Access'!$F$7:$GK$318,$DZ$2,FALSE)),"",VLOOKUP($B46,'[1]1718  Exp_Rev Access'!$F$7:$GK$318,$DZ$2,FALSE))</f>
        <v>0</v>
      </c>
      <c r="EA46" s="90">
        <f>IF(ISNA(VLOOKUP($B46,'[1]1718  Exp_Rev Access'!$F$7:$GK$318,$EA$2,FALSE)),"",VLOOKUP($B46,'[1]1718  Exp_Rev Access'!$F$7:$GK$318,$EA$2,FALSE))</f>
        <v>0</v>
      </c>
      <c r="EB46" s="90">
        <f>IF(ISNA(VLOOKUP($B46,'[1]1718  Exp_Rev Access'!$F$7:$GK$318,$EB$2,FALSE)),"",VLOOKUP($B46,'[1]1718  Exp_Rev Access'!$F$7:$GK$318,$EB$2,FALSE))</f>
        <v>0</v>
      </c>
      <c r="EC46" s="90">
        <f>IF(ISNA(VLOOKUP($B46,'[1]1718  Exp_Rev Access'!$F$7:$GK$318,$EC$2,FALSE)),"",VLOOKUP($B46,'[1]1718  Exp_Rev Access'!$F$7:$GK$318,$EC$2,FALSE))</f>
        <v>0</v>
      </c>
      <c r="ED46" s="90">
        <f>IF(ISNA(VLOOKUP($B46,'[1]1718  Exp_Rev Access'!$F$7:$GK$318,$ED$2,FALSE)),"",VLOOKUP($B46,'[1]1718  Exp_Rev Access'!$F$7:$GK$318,$ED$2,FALSE))</f>
        <v>0</v>
      </c>
      <c r="EE46" s="90">
        <f>IF(ISNA(VLOOKUP($B46,'[1]1718  Exp_Rev Access'!$F$7:$GK$318,$EE$2,FALSE)),"",VLOOKUP($B46,'[1]1718  Exp_Rev Access'!$F$7:$GK$318,$EE$2,FALSE))</f>
        <v>0</v>
      </c>
      <c r="EF46" s="90">
        <f>IF(ISNA(VLOOKUP($B46,'[1]1718  Exp_Rev Access'!$F$7:$GK$318,$EF$2,FALSE)),"",VLOOKUP($B46,'[1]1718  Exp_Rev Access'!$F$7:$GK$318,$EF$2,FALSE))</f>
        <v>0</v>
      </c>
      <c r="EG46" s="90">
        <f>IF(ISNA(VLOOKUP($B46,'[1]1718  Exp_Rev Access'!$F$7:$GK$318,$EG$2,FALSE)),"",VLOOKUP($B46,'[1]1718  Exp_Rev Access'!$F$7:$GK$318,$EG$2,FALSE))</f>
        <v>0</v>
      </c>
      <c r="EH46" s="90">
        <f>IF(ISNA(VLOOKUP($B46,'[1]1718  Exp_Rev Access'!$F$7:$GK$318,$EH$2,FALSE)),"",VLOOKUP($B46,'[1]1718  Exp_Rev Access'!$F$7:$GK$318,$EH$2,FALSE))</f>
        <v>0</v>
      </c>
      <c r="EI46" s="90">
        <f>IF(ISNA(VLOOKUP($B46,'[1]1718  Exp_Rev Access'!$F$7:$GK$318,$EI$2,FALSE)),"",VLOOKUP($B46,'[1]1718  Exp_Rev Access'!$F$7:$GK$318,$EI$2,FALSE))</f>
        <v>0</v>
      </c>
      <c r="EJ46" s="90">
        <f>IF(ISNA(VLOOKUP($B46,'[1]1718  Exp_Rev Access'!$F$7:$GK$318,$EJ$2,FALSE)),"",VLOOKUP($B46,'[1]1718  Exp_Rev Access'!$F$7:$GK$318,$EJ$2,FALSE))</f>
        <v>0</v>
      </c>
      <c r="EK46" s="90">
        <f>IF(ISNA(VLOOKUP($B46,'[1]1718  Exp_Rev Access'!$F$7:$GK$318,$EK$2,FALSE)),"",VLOOKUP($B46,'[1]1718  Exp_Rev Access'!$F$7:$GK$318,$EK$2,FALSE))</f>
        <v>0</v>
      </c>
      <c r="EL46" s="90">
        <f>IF(ISNA(VLOOKUP($B46,'[1]1718  Exp_Rev Access'!$F$7:$GK$318,$EL$2,FALSE)),"",VLOOKUP($B46,'[1]1718  Exp_Rev Access'!$F$7:$GK$318,$EL$2,FALSE))</f>
        <v>0</v>
      </c>
      <c r="EM46" s="90">
        <f>IF(ISNA(VLOOKUP($B46,'[1]1718  Exp_Rev Access'!$F$7:$GK$318,$EM$2,FALSE)),"",VLOOKUP($B46,'[1]1718  Exp_Rev Access'!$F$7:$GK$318,$EM$2,FALSE))</f>
        <v>0</v>
      </c>
      <c r="EN46" s="90">
        <f>IF(ISNA(VLOOKUP($B46,'[1]1718  Exp_Rev Access'!$F$7:$GK$318,$EN$2,FALSE)),"",VLOOKUP($B46,'[1]1718  Exp_Rev Access'!$F$7:$GK$318,$EN$2,FALSE))</f>
        <v>0</v>
      </c>
      <c r="EO46" s="90">
        <f>IF(ISNA(VLOOKUP($B46,'[1]1718  Exp_Rev Access'!$F$7:$GK$318,$EO$2,FALSE)),"",VLOOKUP($B46,'[1]1718  Exp_Rev Access'!$F$7:$GK$318,$EO$2,FALSE))</f>
        <v>0</v>
      </c>
      <c r="EP46" s="90">
        <f>IF(ISNA(VLOOKUP($B46,'[1]1718  Exp_Rev Access'!$F$7:$GK$318,$EP$2,FALSE)),"",VLOOKUP($B46,'[1]1718  Exp_Rev Access'!$F$7:$GK$318,$EP$2,FALSE))</f>
        <v>0</v>
      </c>
      <c r="EQ46" s="90">
        <f>IF(ISNA(VLOOKUP($B46,'[1]1718  Exp_Rev Access'!$F$7:$GK$318,$EQ$2,FALSE)),"",VLOOKUP($B46,'[1]1718  Exp_Rev Access'!$F$7:$GK$318,$EQ$2,FALSE))</f>
        <v>0</v>
      </c>
      <c r="ER46" s="90">
        <f>IF(ISNA(VLOOKUP($B46,'[1]1718  Exp_Rev Access'!$F$7:$GK$318,$ER$2,FALSE)),"",VLOOKUP($B46,'[1]1718  Exp_Rev Access'!$F$7:$GK$318,$ER$2,FALSE))</f>
        <v>0</v>
      </c>
      <c r="ES46" s="90">
        <f>IF(ISNA(VLOOKUP($B46,'[1]1718  Exp_Rev Access'!$F$7:$GK$318,$ES$2,FALSE)),"",VLOOKUP($B46,'[1]1718  Exp_Rev Access'!$F$7:$GK$318,$ES$2,FALSE))</f>
        <v>0</v>
      </c>
      <c r="ET46" s="90">
        <f>IF(ISNA(VLOOKUP($B46,'[1]1718  Exp_Rev Access'!$F$7:$GK$318,$ET$2,FALSE)),"",VLOOKUP($B46,'[1]1718  Exp_Rev Access'!$F$7:$GK$318,$ET$2,FALSE))</f>
        <v>0</v>
      </c>
      <c r="EU46" s="90">
        <f>IF(ISNA(VLOOKUP($B46,'[1]1718  Exp_Rev Access'!$F$7:$GK$318,$EU$2,FALSE)),"",VLOOKUP($B46,'[1]1718  Exp_Rev Access'!$F$7:$GK$318,$EU$2,FALSE))</f>
        <v>0</v>
      </c>
      <c r="EV46" s="90">
        <f>IF(ISNA(VLOOKUP($B46,'[1]1718  Exp_Rev Access'!$F$7:$GK$318,$EV$2,FALSE)),"",VLOOKUP($B46,'[1]1718  Exp_Rev Access'!$F$7:$GK$318,$EV$2,FALSE))</f>
        <v>0</v>
      </c>
      <c r="EW46" s="90">
        <f>IF(ISNA(VLOOKUP($B46,'[1]1718  Exp_Rev Access'!$F$7:$GK$318,$EW$2,FALSE)),"",VLOOKUP($B46,'[1]1718  Exp_Rev Access'!$F$7:$GK$318,$EW$2,FALSE))</f>
        <v>0</v>
      </c>
      <c r="EX46" s="90">
        <f>IF(ISNA(VLOOKUP($B46,'[1]1718  Exp_Rev Access'!$F$7:$GK$318,$EX$2,FALSE)),"",VLOOKUP($B46,'[1]1718  Exp_Rev Access'!$F$7:$GK$318,$EX$2,FALSE))</f>
        <v>0</v>
      </c>
      <c r="EY46" s="90">
        <f>IF(ISNA(VLOOKUP($B46,'[1]1718  Exp_Rev Access'!$F$7:$GK$318,$EY$2,FALSE)),"",VLOOKUP($B46,'[1]1718  Exp_Rev Access'!$F$7:$GK$318,$EY$2,FALSE))</f>
        <v>0</v>
      </c>
      <c r="EZ46" s="90">
        <f>IF(ISNA(VLOOKUP($B46,'[1]1718  Exp_Rev Access'!$F$7:$GK$318,$EZ$2,FALSE)),"",VLOOKUP($B46,'[1]1718  Exp_Rev Access'!$F$7:$GK$318,$EZ$2,FALSE))</f>
        <v>0</v>
      </c>
      <c r="FA46" s="90">
        <f>IF(ISNA(VLOOKUP($B46,'[1]1718  Exp_Rev Access'!$F$7:$GK$318,$FA$2,FALSE)),"",VLOOKUP($B46,'[1]1718  Exp_Rev Access'!$F$7:$GK$318,$FA$2,FALSE))</f>
        <v>0</v>
      </c>
      <c r="FB46" s="90">
        <f>IF(ISNA(VLOOKUP($B46,'[1]1718  Exp_Rev Access'!$F$7:$GK$318,$FB$2,FALSE)),"",VLOOKUP($B46,'[1]1718  Exp_Rev Access'!$F$7:$GK$318,$FB$2,FALSE))</f>
        <v>0</v>
      </c>
      <c r="FC46" s="90">
        <f>IF(ISNA(VLOOKUP($B46,'[1]1718  Exp_Rev Access'!$F$7:$GK$318,$FC$2,FALSE)),"",VLOOKUP($B46,'[1]1718  Exp_Rev Access'!$F$7:$GK$318,$FC$2,FALSE))</f>
        <v>0</v>
      </c>
      <c r="FD46" s="90">
        <f>IF(ISNA(VLOOKUP($B46,'[1]1718  Exp_Rev Access'!$F$7:$GK$318,$FD$2,FALSE)),"",VLOOKUP($B46,'[1]1718  Exp_Rev Access'!$F$7:$GK$318,$FD$2,FALSE))</f>
        <v>0</v>
      </c>
      <c r="FE46" s="90">
        <f>IF(ISNA(VLOOKUP($B46,'[1]1718  Exp_Rev Access'!$F$7:$GK$318,$FE$2,FALSE)),"",VLOOKUP($B46,'[1]1718  Exp_Rev Access'!$F$7:$GK$318,$FE$2,FALSE))</f>
        <v>0</v>
      </c>
      <c r="FF46" s="90">
        <f>IF(ISNA(VLOOKUP($B46,'[1]1718  Exp_Rev Access'!$F$7:$GK$318,$FF$2,FALSE)),"",VLOOKUP($B46,'[1]1718  Exp_Rev Access'!$F$7:$GK$318,$FF$2,FALSE))</f>
        <v>0</v>
      </c>
      <c r="FG46" s="90">
        <f>IF(ISNA(VLOOKUP($B46,'[1]1718  Exp_Rev Access'!$F$7:$GK$318,$FG$2,FALSE)),"",VLOOKUP($B46,'[1]1718  Exp_Rev Access'!$F$7:$GK$318,$FG$2,FALSE))</f>
        <v>0</v>
      </c>
      <c r="FH46" s="90">
        <f>IF(ISNA(VLOOKUP($B46,'[1]1718  Exp_Rev Access'!$F$7:$GK$318,$FH$2,FALSE)),"",VLOOKUP($B46,'[1]1718  Exp_Rev Access'!$F$7:$GK$318,$FH$2,FALSE))</f>
        <v>0</v>
      </c>
      <c r="FI46" s="90">
        <f>IF(ISNA(VLOOKUP($B46,'[1]1718  Exp_Rev Access'!$F$7:$GK$318,$FI$2,FALSE)),"",VLOOKUP($B46,'[1]1718  Exp_Rev Access'!$F$7:$GK$318,$FI$2,FALSE))</f>
        <v>0</v>
      </c>
      <c r="FJ46" s="90">
        <f>IF(ISNA(VLOOKUP($B46,'[1]1718  Exp_Rev Access'!$F$7:$GK$318,$FJ$2,FALSE)),"",VLOOKUP($B46,'[1]1718  Exp_Rev Access'!$F$7:$GK$318,$FJ$2,FALSE))</f>
        <v>0</v>
      </c>
      <c r="FK46" s="90">
        <f>IF(ISNA(VLOOKUP($B46,'[1]1718  Exp_Rev Access'!$F$7:$GK$318,$FK$2,FALSE)),"",VLOOKUP($B46,'[1]1718  Exp_Rev Access'!$F$7:$GK$318,$FK$2,FALSE))</f>
        <v>0</v>
      </c>
      <c r="FL46" s="90">
        <f>IF(ISNA(VLOOKUP($B46,'[1]1718  Exp_Rev Access'!$F$7:$GK$318,$FL$2,FALSE)),"",VLOOKUP($B46,'[1]1718  Exp_Rev Access'!$F$7:$GK$318,$FL$2,FALSE))</f>
        <v>0</v>
      </c>
      <c r="FM46" s="90">
        <f>IF(ISNA(VLOOKUP($B46,'[1]1718  Exp_Rev Access'!$F$7:$GK$318,$FM$2,FALSE)),"",VLOOKUP($B46,'[1]1718  Exp_Rev Access'!$F$7:$GK$318,$FM$2,FALSE))</f>
        <v>0</v>
      </c>
      <c r="FN46" s="90">
        <f>IF(ISNA(VLOOKUP($B46,'[1]1718  Exp_Rev Access'!$F$7:$GK$318,$FN$2,FALSE)),"",VLOOKUP($B46,'[1]1718  Exp_Rev Access'!$F$7:$GK$318,$FN$2,FALSE))</f>
        <v>0</v>
      </c>
      <c r="FO46" s="90">
        <f>IF(ISNA(VLOOKUP($B46,'[1]1718  Exp_Rev Access'!$F$7:$GK$318,$FO$2,FALSE)),"",VLOOKUP($B46,'[1]1718  Exp_Rev Access'!$F$7:$GK$318,$FO$2,FALSE))</f>
        <v>0</v>
      </c>
      <c r="FP46" s="90">
        <f>IF(ISNA(VLOOKUP($B46,'[1]1718  Exp_Rev Access'!$F$7:$GK$318,$FP$2,FALSE)),"",VLOOKUP($B46,'[1]1718  Exp_Rev Access'!$F$7:$GK$318,$FP$2,FALSE))</f>
        <v>0</v>
      </c>
      <c r="FQ46" s="90">
        <f>IF(ISNA(VLOOKUP($B46,'[1]1718  Exp_Rev Access'!$F$7:$GK$318,$FQ$2,FALSE)),"",VLOOKUP($B46,'[1]1718  Exp_Rev Access'!$F$7:$GK$318,$FQ$2,FALSE))</f>
        <v>0</v>
      </c>
      <c r="FR46" s="90">
        <f>IF(ISNA(VLOOKUP($B46,'[1]1718  Exp_Rev Access'!$F$7:$GK$318,$FR$2,FALSE)),"",VLOOKUP($B46,'[1]1718  Exp_Rev Access'!$F$7:$GK$318,$FR$2,FALSE))</f>
        <v>0</v>
      </c>
      <c r="FS46" s="56">
        <f t="shared" si="137"/>
        <v>59815.81</v>
      </c>
      <c r="FT46" s="92">
        <f t="shared" si="138"/>
        <v>3.5659510116802552E-2</v>
      </c>
      <c r="FU46" s="94">
        <f t="shared" si="139"/>
        <v>760.04841168996177</v>
      </c>
      <c r="FV46" s="95">
        <f>IF(ISNA(VLOOKUP($B46,'[1]1718  Exp_Rev Access'!$F$7:$GK$318,$FV$2,FALSE)),"",VLOOKUP($B46,'[1]1718  Exp_Rev Access'!$F$7:$GK$318,$FV$2,FALSE))</f>
        <v>0</v>
      </c>
      <c r="FW46" s="95">
        <f>IF(ISNA(VLOOKUP($B46,'[1]1718  Exp_Rev Access'!$F$7:$GK$318,$FW$2,FALSE)),"",VLOOKUP($B46,'[1]1718  Exp_Rev Access'!$F$7:$GK$318,$FW$2,FALSE))</f>
        <v>0</v>
      </c>
      <c r="FX46" s="95">
        <f>IF(ISNA(VLOOKUP($B46,'[1]1718  Exp_Rev Access'!$F$7:$GK$318,$FX$2,FALSE)),"",VLOOKUP($B46,'[1]1718  Exp_Rev Access'!$F$7:$GK$318,$FX$2,FALSE))</f>
        <v>0</v>
      </c>
      <c r="FY46" s="95">
        <f>IF(ISNA(VLOOKUP($B46,'[1]1718  Exp_Rev Access'!$F$7:$GK$318,$FY$2,FALSE)),"",VLOOKUP($B46,'[1]1718  Exp_Rev Access'!$F$7:$GK$318,$FY$2,FALSE))</f>
        <v>0</v>
      </c>
      <c r="FZ46" s="95">
        <f>IF(ISNA(VLOOKUP($B46,'[1]1718  Exp_Rev Access'!$F$7:$GK$318,$FZ$2,FALSE)),"",VLOOKUP($B46,'[1]1718  Exp_Rev Access'!$F$7:$GK$318,$FZ$2,FALSE))</f>
        <v>0</v>
      </c>
      <c r="GA46" s="95">
        <f>IF(ISNA(VLOOKUP($B46,'[1]1718  Exp_Rev Access'!$F$7:$GK$318,$GA$2,FALSE)),"",VLOOKUP($B46,'[1]1718  Exp_Rev Access'!$F$7:$GK$318,$GA$2,FALSE))</f>
        <v>0</v>
      </c>
      <c r="GB46" s="95">
        <f>IF(ISNA(VLOOKUP($B46,'[1]1718  Exp_Rev Access'!$F$7:$GK$318,$GB$2,FALSE)),"",VLOOKUP($B46,'[1]1718  Exp_Rev Access'!$F$7:$GK$318,$GB$2,FALSE))</f>
        <v>0</v>
      </c>
      <c r="GC46" s="95">
        <f>IF(ISNA(VLOOKUP($B46,'[1]1718  Exp_Rev Access'!$F$7:$GK$318,$GC$2,FALSE)),"",VLOOKUP($B46,'[1]1718  Exp_Rev Access'!$F$7:$GK$318,$GC$2,FALSE))</f>
        <v>0</v>
      </c>
      <c r="GD46" s="95">
        <f>IF(ISNA(VLOOKUP($B46,'[1]1718  Exp_Rev Access'!$F$7:$GK$318,$GD$2,FALSE)),"",VLOOKUP($B46,'[1]1718  Exp_Rev Access'!$F$7:$GK$318,$GD$2,FALSE))</f>
        <v>0</v>
      </c>
      <c r="GE46" s="95">
        <f>IF(ISNA(VLOOKUP($B46,'[1]1718  Exp_Rev Access'!$F$7:$GK$318,$GE$2,FALSE)),"",VLOOKUP($B46,'[1]1718  Exp_Rev Access'!$F$7:$GK$318,$GE$2,FALSE))</f>
        <v>0</v>
      </c>
      <c r="GF46" s="95">
        <f>IF(ISNA(VLOOKUP($B46,'[1]1718  Exp_Rev Access'!$F$7:$GK$318,$GF$2,FALSE)),"",VLOOKUP($B46,'[1]1718  Exp_Rev Access'!$F$7:$GK$318,$GF$2,FALSE))</f>
        <v>0</v>
      </c>
      <c r="GG46" s="95">
        <f>IF(ISNA(VLOOKUP($B46,'[1]1718  Exp_Rev Access'!$F$7:$GK$318,$GG$2,FALSE)),"",VLOOKUP($B46,'[1]1718  Exp_Rev Access'!$F$7:$GK$318,$GG$2,FALSE))</f>
        <v>0</v>
      </c>
      <c r="GH46" s="95">
        <f>IF(ISNA(VLOOKUP($B46,'[1]1718  Exp_Rev Access'!$F$7:$GK$318,$GH$2,FALSE)),"",VLOOKUP($B46,'[1]1718  Exp_Rev Access'!$F$7:$GK$318,$GH$2,FALSE))</f>
        <v>0</v>
      </c>
      <c r="GI46" s="95">
        <f>IF(ISNA(VLOOKUP($B46,'[1]1718  Exp_Rev Access'!$F$7:$GK$318,$GI$2,FALSE)),"",VLOOKUP($B46,'[1]1718  Exp_Rev Access'!$F$7:$GK$318,$GI$2,FALSE))</f>
        <v>0</v>
      </c>
      <c r="GJ46" s="95">
        <f>IF(ISNA(VLOOKUP($B46,'[1]1718  Exp_Rev Access'!$F$7:$GK$318,$GJ$2,FALSE)),"",VLOOKUP($B46,'[1]1718  Exp_Rev Access'!$F$7:$GK$318,$GJ$2,FALSE))</f>
        <v>0</v>
      </c>
      <c r="GK46" s="95">
        <f>IF(ISNA(VLOOKUP($B46,'[1]1718  Exp_Rev Access'!$F$7:$GK$318,$GK$2,FALSE)),"",VLOOKUP($B46,'[1]1718  Exp_Rev Access'!$F$7:$GK$318,$GK$2,FALSE))</f>
        <v>996.71</v>
      </c>
      <c r="GL46" s="95">
        <f>IF(ISNA(VLOOKUP($B46,'[1]1718  Exp_Rev Access'!$F$7:$GK$318,$GL$2,FALSE)),"",VLOOKUP($B46,'[1]1718  Exp_Rev Access'!$F$7:$GK$318,$GL$2,FALSE))</f>
        <v>0</v>
      </c>
      <c r="GM46" s="95">
        <f>IF(ISNA(VLOOKUP($B46,'[1]1718  Exp_Rev Access'!$F$7:$GK$318,$GM$2,FALSE)),"",VLOOKUP($B46,'[1]1718  Exp_Rev Access'!$F$7:$GK$318,$GM$2,FALSE))</f>
        <v>0</v>
      </c>
      <c r="GN46" s="95">
        <f>IF(ISNA(VLOOKUP($B46,'[1]1718  Exp_Rev Access'!$F$7:$GK$318,$GN$2,FALSE)),"",VLOOKUP($B46,'[1]1718  Exp_Rev Access'!$F$7:$GK$318,$GN$2,FALSE))</f>
        <v>0</v>
      </c>
      <c r="GO46" s="95">
        <f>IF(ISNA(VLOOKUP($B46,'[1]1718  Exp_Rev Access'!$F$7:$GK$318,$GO$2,FALSE)),"",VLOOKUP($B46,'[1]1718  Exp_Rev Access'!$F$7:$GK$318,$GO$2,FALSE))</f>
        <v>0</v>
      </c>
      <c r="GP46" s="95">
        <f>IF(ISNA(VLOOKUP($B46,'[1]1718  Exp_Rev Access'!$F$7:$GK$318,$GP$2,FALSE)),"",VLOOKUP($B46,'[1]1718  Exp_Rev Access'!$F$7:$GK$318,$GP$2,FALSE))</f>
        <v>0</v>
      </c>
      <c r="GQ46" s="95">
        <f>IF(ISNA(VLOOKUP($B46,'[1]1718  Exp_Rev Access'!$F$7:$GK$318,$GQ$2,FALSE)),"",VLOOKUP($B46,'[1]1718  Exp_Rev Access'!$F$7:$GK$318,$GQ$2,FALSE))</f>
        <v>0</v>
      </c>
      <c r="GR46" s="95">
        <f>IF(ISNA(VLOOKUP($B46,'[1]1718  Exp_Rev Access'!$F$7:$GK$318,$GR$2,FALSE)),"",VLOOKUP($B46,'[1]1718  Exp_Rev Access'!$F$7:$GK$318,$GR$2,FALSE))</f>
        <v>0</v>
      </c>
      <c r="GS46" s="95">
        <f>IF(ISNA(VLOOKUP($B46,'[1]1718  Exp_Rev Access'!$F$7:$GK$318,$GS$2,FALSE)),"",VLOOKUP($B46,'[1]1718  Exp_Rev Access'!$F$7:$GK$318,$GS$2,FALSE))</f>
        <v>0</v>
      </c>
      <c r="GT46" s="95">
        <f>IF(ISNA(VLOOKUP($B46,'[1]1718  Exp_Rev Access'!$F$7:$GK$318,$GT$2,FALSE)),"",VLOOKUP($B46,'[1]1718  Exp_Rev Access'!$F$7:$GK$318,$GT$2,FALSE))</f>
        <v>0</v>
      </c>
      <c r="GU46" s="56">
        <f t="shared" si="141"/>
        <v>996.71</v>
      </c>
      <c r="GV46" s="92">
        <f t="shared" si="142"/>
        <v>5.9419391509566235E-4</v>
      </c>
      <c r="GW46" s="96">
        <f t="shared" si="140"/>
        <v>12.664675984752224</v>
      </c>
    </row>
    <row r="47" spans="1:222" s="97" customFormat="1" x14ac:dyDescent="0.3">
      <c r="A47" s="107"/>
      <c r="B47" s="99"/>
      <c r="C47" s="82" t="s">
        <v>185</v>
      </c>
      <c r="D47" s="100">
        <f>SUM(D41:D46)</f>
        <v>10654.560000000001</v>
      </c>
      <c r="E47" s="101">
        <f>SUM(E41:E46)</f>
        <v>132528898.54000001</v>
      </c>
      <c r="F47" s="102">
        <f>SUM(F41:F46)</f>
        <v>132528898.54000001</v>
      </c>
      <c r="G47" s="59">
        <f t="shared" si="125"/>
        <v>0</v>
      </c>
      <c r="H47" s="102">
        <f>SUM(H41:H46)</f>
        <v>16306019.689999999</v>
      </c>
      <c r="I47" s="102">
        <f t="shared" ref="I47:M47" si="143">SUM(I41:I46)</f>
        <v>85.6</v>
      </c>
      <c r="J47" s="102">
        <f t="shared" si="143"/>
        <v>1364.38</v>
      </c>
      <c r="K47" s="102">
        <f t="shared" si="143"/>
        <v>264235.43</v>
      </c>
      <c r="L47" s="102">
        <f t="shared" si="143"/>
        <v>0</v>
      </c>
      <c r="M47" s="102">
        <f t="shared" si="143"/>
        <v>0</v>
      </c>
      <c r="N47" s="102">
        <f t="shared" si="126"/>
        <v>16571705.1</v>
      </c>
      <c r="O47" s="58">
        <f t="shared" si="127"/>
        <v>0.12504220047522926</v>
      </c>
      <c r="P47" s="102">
        <f t="shared" si="128"/>
        <v>1555.3626897778977</v>
      </c>
      <c r="Q47" s="103">
        <f>SUM(Q41:Q46)</f>
        <v>158449.43</v>
      </c>
      <c r="R47" s="103">
        <f t="shared" ref="R47:AL47" si="144">SUM(R41:R46)</f>
        <v>0</v>
      </c>
      <c r="S47" s="103">
        <f t="shared" si="144"/>
        <v>170</v>
      </c>
      <c r="T47" s="103">
        <f t="shared" si="144"/>
        <v>0</v>
      </c>
      <c r="U47" s="103">
        <f t="shared" si="144"/>
        <v>0</v>
      </c>
      <c r="V47" s="103">
        <f t="shared" si="144"/>
        <v>0</v>
      </c>
      <c r="W47" s="103">
        <f t="shared" si="144"/>
        <v>0</v>
      </c>
      <c r="X47" s="103">
        <f t="shared" si="144"/>
        <v>0</v>
      </c>
      <c r="Y47" s="103">
        <f t="shared" si="144"/>
        <v>56481.2</v>
      </c>
      <c r="Z47" s="103">
        <f t="shared" si="144"/>
        <v>27464.52</v>
      </c>
      <c r="AA47" s="103">
        <f t="shared" si="144"/>
        <v>0</v>
      </c>
      <c r="AB47" s="103">
        <f t="shared" si="144"/>
        <v>0</v>
      </c>
      <c r="AC47" s="103">
        <f t="shared" si="144"/>
        <v>12186.82</v>
      </c>
      <c r="AD47" s="103">
        <f t="shared" si="144"/>
        <v>747647.75</v>
      </c>
      <c r="AE47" s="103">
        <f t="shared" si="144"/>
        <v>238588.04000000004</v>
      </c>
      <c r="AF47" s="103">
        <f t="shared" si="144"/>
        <v>0</v>
      </c>
      <c r="AG47" s="103">
        <f t="shared" si="144"/>
        <v>374841.39</v>
      </c>
      <c r="AH47" s="103">
        <f t="shared" si="144"/>
        <v>7261.46</v>
      </c>
      <c r="AI47" s="103">
        <f t="shared" si="144"/>
        <v>54750.99</v>
      </c>
      <c r="AJ47" s="103">
        <f t="shared" si="144"/>
        <v>65256.98</v>
      </c>
      <c r="AK47" s="103">
        <f t="shared" si="144"/>
        <v>113037.20000000001</v>
      </c>
      <c r="AL47" s="103">
        <f t="shared" si="144"/>
        <v>210848.94</v>
      </c>
      <c r="AM47" s="102">
        <f t="shared" si="129"/>
        <v>2066984.7199999997</v>
      </c>
      <c r="AN47" s="61">
        <f t="shared" si="130"/>
        <v>1.5596483052155906E-2</v>
      </c>
      <c r="AO47" s="59">
        <f t="shared" si="131"/>
        <v>194.00000750852212</v>
      </c>
      <c r="AP47" s="103">
        <f>SUM(AP41:AP46)</f>
        <v>73788379.99000001</v>
      </c>
      <c r="AQ47" s="103">
        <f t="shared" ref="AQ47:AT47" si="145">SUM(AQ41:AQ46)</f>
        <v>2231851.8899999997</v>
      </c>
      <c r="AR47" s="103">
        <f t="shared" si="145"/>
        <v>5733194.3200000003</v>
      </c>
      <c r="AS47" s="103">
        <f t="shared" si="145"/>
        <v>760137.17</v>
      </c>
      <c r="AT47" s="103">
        <f t="shared" si="145"/>
        <v>0</v>
      </c>
      <c r="AU47" s="102">
        <f t="shared" si="132"/>
        <v>82513563.37000002</v>
      </c>
      <c r="AV47" s="64">
        <f t="shared" si="133"/>
        <v>0.62260808230512599</v>
      </c>
      <c r="AW47" s="102">
        <f t="shared" si="134"/>
        <v>7744.436501366552</v>
      </c>
      <c r="AX47" s="103">
        <f>SUM(AX41:AX46)</f>
        <v>558.96</v>
      </c>
      <c r="AY47" s="103">
        <f t="shared" ref="AY47:BU47" si="146">SUM(AY41:AY46)</f>
        <v>9840333.6699999999</v>
      </c>
      <c r="AZ47" s="103">
        <f t="shared" si="146"/>
        <v>352787.83</v>
      </c>
      <c r="BA47" s="103">
        <f t="shared" si="146"/>
        <v>0</v>
      </c>
      <c r="BB47" s="103">
        <f t="shared" si="146"/>
        <v>0</v>
      </c>
      <c r="BC47" s="103">
        <f t="shared" si="146"/>
        <v>4106833.71</v>
      </c>
      <c r="BD47" s="103">
        <f t="shared" si="146"/>
        <v>0</v>
      </c>
      <c r="BE47" s="103">
        <f t="shared" si="146"/>
        <v>629216.16</v>
      </c>
      <c r="BF47" s="103">
        <f t="shared" si="146"/>
        <v>0</v>
      </c>
      <c r="BG47" s="103">
        <f t="shared" si="146"/>
        <v>333288.63</v>
      </c>
      <c r="BH47" s="103">
        <f t="shared" si="146"/>
        <v>224511.06</v>
      </c>
      <c r="BI47" s="103">
        <f t="shared" si="146"/>
        <v>0</v>
      </c>
      <c r="BJ47" s="103">
        <f t="shared" si="146"/>
        <v>85551.880000000019</v>
      </c>
      <c r="BK47" s="103">
        <f t="shared" si="146"/>
        <v>3259293.46</v>
      </c>
      <c r="BL47" s="103">
        <f t="shared" si="146"/>
        <v>392321.58999999997</v>
      </c>
      <c r="BM47" s="103">
        <f t="shared" si="146"/>
        <v>0</v>
      </c>
      <c r="BN47" s="103">
        <f t="shared" si="146"/>
        <v>0</v>
      </c>
      <c r="BO47" s="103">
        <f t="shared" si="146"/>
        <v>0</v>
      </c>
      <c r="BP47" s="103">
        <f t="shared" si="146"/>
        <v>0</v>
      </c>
      <c r="BQ47" s="103">
        <f t="shared" si="146"/>
        <v>124712.56</v>
      </c>
      <c r="BR47" s="103">
        <f t="shared" si="146"/>
        <v>0</v>
      </c>
      <c r="BS47" s="103">
        <f t="shared" si="146"/>
        <v>0</v>
      </c>
      <c r="BT47" s="103">
        <f t="shared" si="146"/>
        <v>0</v>
      </c>
      <c r="BU47" s="103">
        <f t="shared" si="146"/>
        <v>0</v>
      </c>
      <c r="BV47" s="102">
        <f t="shared" si="35"/>
        <v>19349409.510000002</v>
      </c>
      <c r="BW47" s="61">
        <f t="shared" si="135"/>
        <v>0.14600143608799362</v>
      </c>
      <c r="BX47" s="59">
        <f t="shared" si="136"/>
        <v>1816.0683791728611</v>
      </c>
      <c r="BY47" s="95">
        <f>SUM(BY41:BY46)</f>
        <v>0</v>
      </c>
      <c r="BZ47" s="95">
        <f t="shared" ref="BZ47:CD47" si="147">SUM(BZ41:BZ46)</f>
        <v>2444320.9</v>
      </c>
      <c r="CA47" s="95">
        <f t="shared" si="147"/>
        <v>57699.869999999995</v>
      </c>
      <c r="CB47" s="95">
        <f t="shared" si="147"/>
        <v>0</v>
      </c>
      <c r="CC47" s="95">
        <f t="shared" si="147"/>
        <v>410178.31999999995</v>
      </c>
      <c r="CD47" s="95">
        <f t="shared" si="147"/>
        <v>0</v>
      </c>
      <c r="CE47" s="56">
        <f t="shared" si="36"/>
        <v>2912199.09</v>
      </c>
      <c r="CF47" s="61">
        <f t="shared" si="25"/>
        <v>2.1974068464177546E-2</v>
      </c>
      <c r="CG47" s="62">
        <f t="shared" si="46"/>
        <v>273.32889298103345</v>
      </c>
      <c r="CH47" s="103">
        <f>SUM(CH41:CH46)</f>
        <v>0</v>
      </c>
      <c r="CI47" s="103">
        <f t="shared" ref="CI47:ET47" si="148">SUM(CI41:CI46)</f>
        <v>0</v>
      </c>
      <c r="CJ47" s="103">
        <f t="shared" si="148"/>
        <v>0</v>
      </c>
      <c r="CK47" s="103">
        <f t="shared" si="148"/>
        <v>0</v>
      </c>
      <c r="CL47" s="103">
        <f t="shared" si="148"/>
        <v>0</v>
      </c>
      <c r="CM47" s="103">
        <f t="shared" si="148"/>
        <v>0</v>
      </c>
      <c r="CN47" s="103">
        <f t="shared" si="148"/>
        <v>0</v>
      </c>
      <c r="CO47" s="103">
        <f t="shared" si="148"/>
        <v>0</v>
      </c>
      <c r="CP47" s="103">
        <f t="shared" si="148"/>
        <v>0</v>
      </c>
      <c r="CQ47" s="103">
        <f t="shared" si="148"/>
        <v>2110619.6</v>
      </c>
      <c r="CR47" s="103">
        <f t="shared" si="148"/>
        <v>0</v>
      </c>
      <c r="CS47" s="103">
        <f t="shared" si="148"/>
        <v>48742</v>
      </c>
      <c r="CT47" s="103">
        <f t="shared" si="148"/>
        <v>114.02</v>
      </c>
      <c r="CU47" s="103">
        <f t="shared" si="148"/>
        <v>2672623.73</v>
      </c>
      <c r="CV47" s="103">
        <f t="shared" si="148"/>
        <v>551447.87</v>
      </c>
      <c r="CW47" s="103">
        <f t="shared" si="148"/>
        <v>25604.55</v>
      </c>
      <c r="CX47" s="103">
        <f t="shared" si="148"/>
        <v>0</v>
      </c>
      <c r="CY47" s="103">
        <f t="shared" si="148"/>
        <v>0</v>
      </c>
      <c r="CZ47" s="103">
        <f t="shared" si="148"/>
        <v>0</v>
      </c>
      <c r="DA47" s="103">
        <f t="shared" si="148"/>
        <v>0</v>
      </c>
      <c r="DB47" s="103">
        <f t="shared" si="148"/>
        <v>24214.75</v>
      </c>
      <c r="DC47" s="103">
        <f t="shared" si="148"/>
        <v>0</v>
      </c>
      <c r="DD47" s="103">
        <f t="shared" si="148"/>
        <v>0</v>
      </c>
      <c r="DE47" s="103">
        <f t="shared" si="148"/>
        <v>0</v>
      </c>
      <c r="DF47" s="103">
        <f t="shared" si="148"/>
        <v>0</v>
      </c>
      <c r="DG47" s="103">
        <f t="shared" si="148"/>
        <v>32357.06</v>
      </c>
      <c r="DH47" s="103">
        <f t="shared" si="148"/>
        <v>4073.17</v>
      </c>
      <c r="DI47" s="103">
        <f t="shared" si="148"/>
        <v>2420108.64</v>
      </c>
      <c r="DJ47" s="103">
        <f t="shared" si="148"/>
        <v>0</v>
      </c>
      <c r="DK47" s="103">
        <f t="shared" si="148"/>
        <v>73965.47</v>
      </c>
      <c r="DL47" s="103">
        <f t="shared" si="148"/>
        <v>0</v>
      </c>
      <c r="DM47" s="103">
        <f t="shared" si="148"/>
        <v>0</v>
      </c>
      <c r="DN47" s="103">
        <f t="shared" si="148"/>
        <v>0</v>
      </c>
      <c r="DO47" s="103">
        <f t="shared" si="148"/>
        <v>0</v>
      </c>
      <c r="DP47" s="103">
        <f t="shared" si="148"/>
        <v>0</v>
      </c>
      <c r="DQ47" s="103">
        <f t="shared" si="148"/>
        <v>0</v>
      </c>
      <c r="DR47" s="103">
        <f t="shared" si="148"/>
        <v>0</v>
      </c>
      <c r="DS47" s="103">
        <f t="shared" si="148"/>
        <v>0</v>
      </c>
      <c r="DT47" s="103">
        <f t="shared" si="148"/>
        <v>0</v>
      </c>
      <c r="DU47" s="103">
        <f t="shared" si="148"/>
        <v>0</v>
      </c>
      <c r="DV47" s="103">
        <f t="shared" si="148"/>
        <v>0</v>
      </c>
      <c r="DW47" s="103">
        <f t="shared" si="148"/>
        <v>0</v>
      </c>
      <c r="DX47" s="103">
        <f t="shared" si="148"/>
        <v>0</v>
      </c>
      <c r="DY47" s="103">
        <f t="shared" si="148"/>
        <v>22427.82</v>
      </c>
      <c r="DZ47" s="103">
        <f t="shared" si="148"/>
        <v>0</v>
      </c>
      <c r="EA47" s="103">
        <f t="shared" si="148"/>
        <v>0</v>
      </c>
      <c r="EB47" s="103">
        <f t="shared" si="148"/>
        <v>0</v>
      </c>
      <c r="EC47" s="103">
        <f t="shared" si="148"/>
        <v>0</v>
      </c>
      <c r="ED47" s="103">
        <f t="shared" si="148"/>
        <v>0</v>
      </c>
      <c r="EE47" s="103">
        <f t="shared" si="148"/>
        <v>0</v>
      </c>
      <c r="EF47" s="103">
        <f t="shared" si="148"/>
        <v>0</v>
      </c>
      <c r="EG47" s="103">
        <f t="shared" si="148"/>
        <v>174877.12</v>
      </c>
      <c r="EH47" s="103">
        <f t="shared" si="148"/>
        <v>0</v>
      </c>
      <c r="EI47" s="103">
        <f t="shared" si="148"/>
        <v>0</v>
      </c>
      <c r="EJ47" s="103">
        <f t="shared" si="148"/>
        <v>0</v>
      </c>
      <c r="EK47" s="103">
        <f t="shared" si="148"/>
        <v>0</v>
      </c>
      <c r="EL47" s="103">
        <f t="shared" si="148"/>
        <v>0</v>
      </c>
      <c r="EM47" s="103">
        <f t="shared" si="148"/>
        <v>0</v>
      </c>
      <c r="EN47" s="103">
        <f t="shared" si="148"/>
        <v>265038.23</v>
      </c>
      <c r="EO47" s="103">
        <f t="shared" si="148"/>
        <v>134474.85</v>
      </c>
      <c r="EP47" s="103">
        <f t="shared" si="148"/>
        <v>0</v>
      </c>
      <c r="EQ47" s="103">
        <f t="shared" si="148"/>
        <v>0</v>
      </c>
      <c r="ER47" s="103">
        <f t="shared" si="148"/>
        <v>0</v>
      </c>
      <c r="ES47" s="103">
        <f t="shared" si="148"/>
        <v>0</v>
      </c>
      <c r="ET47" s="103">
        <f t="shared" si="148"/>
        <v>0</v>
      </c>
      <c r="EU47" s="103">
        <f t="shared" ref="EU47:FR47" si="149">SUM(EU41:EU46)</f>
        <v>0</v>
      </c>
      <c r="EV47" s="103">
        <f t="shared" si="149"/>
        <v>111747.91</v>
      </c>
      <c r="EW47" s="103">
        <f t="shared" si="149"/>
        <v>0</v>
      </c>
      <c r="EX47" s="103">
        <f t="shared" si="149"/>
        <v>0</v>
      </c>
      <c r="EY47" s="103">
        <f t="shared" si="149"/>
        <v>0</v>
      </c>
      <c r="EZ47" s="103">
        <f t="shared" si="149"/>
        <v>0</v>
      </c>
      <c r="FA47" s="103">
        <f t="shared" si="149"/>
        <v>0</v>
      </c>
      <c r="FB47" s="103">
        <f t="shared" si="149"/>
        <v>0</v>
      </c>
      <c r="FC47" s="103">
        <f t="shared" si="149"/>
        <v>40444.67</v>
      </c>
      <c r="FD47" s="103">
        <f t="shared" si="149"/>
        <v>0</v>
      </c>
      <c r="FE47" s="103">
        <f t="shared" si="149"/>
        <v>0</v>
      </c>
      <c r="FF47" s="103">
        <f t="shared" si="149"/>
        <v>0</v>
      </c>
      <c r="FG47" s="103">
        <f t="shared" si="149"/>
        <v>0</v>
      </c>
      <c r="FH47" s="103">
        <f t="shared" si="149"/>
        <v>0</v>
      </c>
      <c r="FI47" s="103">
        <f t="shared" si="149"/>
        <v>0</v>
      </c>
      <c r="FJ47" s="103">
        <f t="shared" si="149"/>
        <v>0</v>
      </c>
      <c r="FK47" s="103">
        <f t="shared" si="149"/>
        <v>0</v>
      </c>
      <c r="FL47" s="103">
        <f t="shared" si="149"/>
        <v>0</v>
      </c>
      <c r="FM47" s="103">
        <f t="shared" si="149"/>
        <v>1000</v>
      </c>
      <c r="FN47" s="103">
        <f t="shared" si="149"/>
        <v>0</v>
      </c>
      <c r="FO47" s="103">
        <f t="shared" si="149"/>
        <v>0</v>
      </c>
      <c r="FP47" s="103">
        <f t="shared" si="149"/>
        <v>0</v>
      </c>
      <c r="FQ47" s="103">
        <f t="shared" si="149"/>
        <v>0</v>
      </c>
      <c r="FR47" s="103">
        <f t="shared" si="149"/>
        <v>205719.7</v>
      </c>
      <c r="FS47" s="102">
        <f t="shared" si="137"/>
        <v>8919601.1599999983</v>
      </c>
      <c r="FT47" s="61">
        <f t="shared" si="138"/>
        <v>6.7303065657848771E-2</v>
      </c>
      <c r="FU47" s="115">
        <f t="shared" si="139"/>
        <v>837.16278851496418</v>
      </c>
      <c r="FV47" s="134">
        <f>SUM(FV41:FV46)</f>
        <v>39262.75</v>
      </c>
      <c r="FW47" s="134">
        <f t="shared" ref="FW47:GT47" si="150">SUM(FW41:FW46)</f>
        <v>0</v>
      </c>
      <c r="FX47" s="134">
        <f t="shared" si="150"/>
        <v>0</v>
      </c>
      <c r="FY47" s="134">
        <f t="shared" si="150"/>
        <v>0</v>
      </c>
      <c r="FZ47" s="134">
        <f t="shared" si="150"/>
        <v>0</v>
      </c>
      <c r="GA47" s="134">
        <f t="shared" si="150"/>
        <v>146.19</v>
      </c>
      <c r="GB47" s="134">
        <f t="shared" si="150"/>
        <v>0</v>
      </c>
      <c r="GC47" s="134">
        <f t="shared" si="150"/>
        <v>0</v>
      </c>
      <c r="GD47" s="134">
        <f t="shared" si="150"/>
        <v>17842.849999999999</v>
      </c>
      <c r="GE47" s="134">
        <f t="shared" si="150"/>
        <v>0</v>
      </c>
      <c r="GF47" s="134">
        <f t="shared" si="150"/>
        <v>0</v>
      </c>
      <c r="GG47" s="134">
        <f t="shared" si="150"/>
        <v>0</v>
      </c>
      <c r="GH47" s="134">
        <f t="shared" si="150"/>
        <v>6111.59</v>
      </c>
      <c r="GI47" s="134">
        <f t="shared" si="150"/>
        <v>0</v>
      </c>
      <c r="GJ47" s="134">
        <f t="shared" si="150"/>
        <v>80681.490000000005</v>
      </c>
      <c r="GK47" s="134">
        <f t="shared" si="150"/>
        <v>13650.41</v>
      </c>
      <c r="GL47" s="134">
        <f t="shared" si="150"/>
        <v>33671.560000000005</v>
      </c>
      <c r="GM47" s="134">
        <f t="shared" si="150"/>
        <v>0</v>
      </c>
      <c r="GN47" s="134">
        <f t="shared" si="150"/>
        <v>0</v>
      </c>
      <c r="GO47" s="134">
        <f t="shared" si="150"/>
        <v>0</v>
      </c>
      <c r="GP47" s="134">
        <f t="shared" si="150"/>
        <v>0</v>
      </c>
      <c r="GQ47" s="134">
        <f t="shared" si="150"/>
        <v>4068.75</v>
      </c>
      <c r="GR47" s="134">
        <f t="shared" si="150"/>
        <v>0</v>
      </c>
      <c r="GS47" s="134">
        <f t="shared" si="150"/>
        <v>0</v>
      </c>
      <c r="GT47" s="134">
        <f t="shared" si="150"/>
        <v>0</v>
      </c>
      <c r="GU47" s="102">
        <f t="shared" si="141"/>
        <v>195435.59</v>
      </c>
      <c r="GV47" s="61">
        <f t="shared" si="142"/>
        <v>1.47466395746897E-3</v>
      </c>
      <c r="GW47" s="65">
        <f t="shared" si="140"/>
        <v>18.342905760538208</v>
      </c>
    </row>
    <row r="48" spans="1:222" x14ac:dyDescent="0.3">
      <c r="A48" s="108"/>
      <c r="B48" s="88"/>
      <c r="C48" s="89"/>
      <c r="D48" s="100"/>
      <c r="E48" s="101"/>
      <c r="F48" s="102"/>
      <c r="G48" s="71"/>
      <c r="H48" s="102"/>
      <c r="I48" s="102"/>
      <c r="J48" s="102"/>
      <c r="K48" s="102"/>
      <c r="L48" s="102"/>
      <c r="M48" s="102"/>
      <c r="N48" s="102"/>
      <c r="O48" s="58"/>
      <c r="P48" s="102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56"/>
      <c r="AN48" s="92"/>
      <c r="AO48" s="71"/>
      <c r="AP48" s="90" t="str">
        <f>IF(ISNA(VLOOKUP($B48,'[1]1718  Exp_Rev Access'!$F$7:$GK$318,33,FALSE)),"",VLOOKUP($B48,'[1]1718  Exp_Rev Access'!$F$7:$GK$318,33,FALSE))</f>
        <v/>
      </c>
      <c r="AQ48" s="90" t="str">
        <f>IF(ISNA(VLOOKUP($B48,'[1]1718  Exp_Rev Access'!$F$7:$GK$318,34,FALSE)),"",VLOOKUP($B48,'[1]1718  Exp_Rev Access'!$F$7:$GK$318,34,FALSE))</f>
        <v/>
      </c>
      <c r="AR48" s="90" t="str">
        <f>IF(ISNA(VLOOKUP($B48,'[1]1718  Exp_Rev Access'!$F$7:$GK$318,35,FALSE)),"",VLOOKUP($B48,'[1]1718  Exp_Rev Access'!$F$7:$GK$318,35,FALSE))</f>
        <v/>
      </c>
      <c r="AS48" s="90" t="str">
        <f>IF(ISNA(VLOOKUP($B48,'[1]1718  Exp_Rev Access'!$F$7:$GK$318,36,FALSE)),"",VLOOKUP($B48,'[1]1718  Exp_Rev Access'!$F$7:$GK$318,36,FALSE))</f>
        <v/>
      </c>
      <c r="AT48" s="90" t="str">
        <f>IF(ISNA(VLOOKUP($B48,'[1]1718  Exp_Rev Access'!$F$7:$GK$318,37,FALSE)),"",VLOOKUP($B48,'[1]1718  Exp_Rev Access'!$F$7:$GK$318,37,FALSE))</f>
        <v/>
      </c>
      <c r="AU48" s="102"/>
      <c r="AV48" s="93"/>
      <c r="AW48" s="56"/>
      <c r="AX48" s="90" t="str">
        <f>IF(ISNA(VLOOKUP($B48,'[1]1718  Exp_Rev Access'!$F$7:$GK$318,39,FALSE)),"",VLOOKUP($B48,'[1]1718  Exp_Rev Access'!$F$7:$GK$318,39,FALSE))</f>
        <v/>
      </c>
      <c r="AY48" s="90" t="str">
        <f>IF(ISNA(VLOOKUP($B48,'[1]1718  Exp_Rev Access'!$F$7:$GK$318,40,FALSE)),"",VLOOKUP($B48,'[1]1718  Exp_Rev Access'!$F$7:$GK$318,40,FALSE))</f>
        <v/>
      </c>
      <c r="AZ48" s="90" t="str">
        <f>IF(ISNA(VLOOKUP($B48,'[1]1718  Exp_Rev Access'!$F$7:$GK$318,41,FALSE)),"",VLOOKUP($B48,'[1]1718  Exp_Rev Access'!$F$7:$GK$318,41,FALSE))</f>
        <v/>
      </c>
      <c r="BA48" s="90" t="str">
        <f>IF(ISNA(VLOOKUP($B48,'[1]1718  Exp_Rev Access'!$F$7:$GK$318,42,FALSE)),"",VLOOKUP($B48,'[1]1718  Exp_Rev Access'!$F$7:$GK$318,42,FALSE))</f>
        <v/>
      </c>
      <c r="BB48" s="90" t="str">
        <f>IF(ISNA(VLOOKUP($B48,'[1]1718  Exp_Rev Access'!$F$7:$GK$318,43,FALSE)),"",VLOOKUP($B48,'[1]1718  Exp_Rev Access'!$F$7:$GK$318,43,FALSE))</f>
        <v/>
      </c>
      <c r="BC48" s="90" t="str">
        <f>IF(ISNA(VLOOKUP($B48,'[1]1718  Exp_Rev Access'!$F$7:$GK$318,44,FALSE)),"",VLOOKUP($B48,'[1]1718  Exp_Rev Access'!$F$7:$GK$318,44,FALSE))</f>
        <v/>
      </c>
      <c r="BD48" s="90" t="str">
        <f>IF(ISNA(VLOOKUP($B48,'[1]1718  Exp_Rev Access'!$F$7:$GK$318,45,FALSE)),"",VLOOKUP($B48,'[1]1718  Exp_Rev Access'!$F$7:$GK$318,45,FALSE))</f>
        <v/>
      </c>
      <c r="BE48" s="90" t="str">
        <f>IF(ISNA(VLOOKUP($B48,'[1]1718  Exp_Rev Access'!$F$7:$GK$318,46,FALSE)),"",VLOOKUP($B48,'[1]1718  Exp_Rev Access'!$F$7:$GK$318,46,FALSE))</f>
        <v/>
      </c>
      <c r="BF48" s="90" t="str">
        <f>IF(ISNA(VLOOKUP($B48,'[1]1718  Exp_Rev Access'!$F$7:$GK$318,47,FALSE)),"",VLOOKUP($B48,'[1]1718  Exp_Rev Access'!$F$7:$GK$318,47,FALSE))</f>
        <v/>
      </c>
      <c r="BG48" s="90" t="str">
        <f>IF(ISNA(VLOOKUP($B48,'[1]1718  Exp_Rev Access'!$F$7:$GK$318,48,FALSE)),"",VLOOKUP($B48,'[1]1718  Exp_Rev Access'!$F$7:$GK$318,48,FALSE))</f>
        <v/>
      </c>
      <c r="BH48" s="90" t="str">
        <f>IF(ISNA(VLOOKUP($B48,'[1]1718  Exp_Rev Access'!$F$7:$GK$318,49,FALSE)),"",VLOOKUP($B48,'[1]1718  Exp_Rev Access'!$F$7:$GK$318,49,FALSE))</f>
        <v/>
      </c>
      <c r="BI48" s="90" t="str">
        <f>IF(ISNA(VLOOKUP($B48,'[1]1718  Exp_Rev Access'!$F$7:$GK$318,50,FALSE)),"",VLOOKUP($B48,'[1]1718  Exp_Rev Access'!$F$7:$GK$318,50,FALSE))</f>
        <v/>
      </c>
      <c r="BJ48" s="90" t="str">
        <f>IF(ISNA(VLOOKUP($B48,'[1]1718  Exp_Rev Access'!$F$7:$GK$318,51,FALSE)),"",VLOOKUP($B48,'[1]1718  Exp_Rev Access'!$F$7:$GK$318,51,FALSE))</f>
        <v/>
      </c>
      <c r="BK48" s="90" t="str">
        <f>IF(ISNA(VLOOKUP($B48,'[1]1718  Exp_Rev Access'!$F$7:$GK$318,52,FALSE)),"",VLOOKUP($B48,'[1]1718  Exp_Rev Access'!$F$7:$GK$318,52,FALSE))</f>
        <v/>
      </c>
      <c r="BL48" s="90" t="str">
        <f>IF(ISNA(VLOOKUP($B48,'[1]1718  Exp_Rev Access'!$F$7:$GK$318,53,FALSE)),"",VLOOKUP($B48,'[1]1718  Exp_Rev Access'!$F$7:$GK$318,53,FALSE))</f>
        <v/>
      </c>
      <c r="BM48" s="90" t="str">
        <f>IF(ISNA(VLOOKUP($B48,'[1]1718  Exp_Rev Access'!$F$7:$GK$318,54,FALSE)),"",VLOOKUP($B48,'[1]1718  Exp_Rev Access'!$F$7:$GK$318,54,FALSE))</f>
        <v/>
      </c>
      <c r="BN48" s="90" t="str">
        <f>IF(ISNA(VLOOKUP($B48,'[1]1718  Exp_Rev Access'!$F$7:$GK$318,55,FALSE)),"",VLOOKUP($B48,'[1]1718  Exp_Rev Access'!$F$7:$GK$318,55,FALSE))</f>
        <v/>
      </c>
      <c r="BO48" s="90" t="str">
        <f>IF(ISNA(VLOOKUP($B48,'[1]1718  Exp_Rev Access'!$F$7:$GK$318,56,FALSE)),"",VLOOKUP($B48,'[1]1718  Exp_Rev Access'!$F$7:$GK$318,56,FALSE))</f>
        <v/>
      </c>
      <c r="BP48" s="90" t="str">
        <f>IF(ISNA(VLOOKUP($B48,'[1]1718  Exp_Rev Access'!$F$7:$GK$318,57,FALSE)),"",VLOOKUP($B48,'[1]1718  Exp_Rev Access'!$F$7:$GK$318,57,FALSE))</f>
        <v/>
      </c>
      <c r="BQ48" s="90" t="str">
        <f>IF(ISNA(VLOOKUP($B48,'[1]1718  Exp_Rev Access'!$F$7:$GK$318,58,FALSE)),"",VLOOKUP($B48,'[1]1718  Exp_Rev Access'!$F$7:$GK$318,58,FALSE))</f>
        <v/>
      </c>
      <c r="BR48" s="90" t="str">
        <f>IF(ISNA(VLOOKUP($B48,'[1]1718  Exp_Rev Access'!$F$7:$GK$318,59,FALSE)),"",VLOOKUP($B48,'[1]1718  Exp_Rev Access'!$F$7:$GK$318,59,FALSE))</f>
        <v/>
      </c>
      <c r="BS48" s="90" t="str">
        <f>IF(ISNA(VLOOKUP($B48,'[1]1718  Exp_Rev Access'!$F$7:$GK$318,60,FALSE)),"",VLOOKUP($B48,'[1]1718  Exp_Rev Access'!$F$7:$GK$318,60,FALSE))</f>
        <v/>
      </c>
      <c r="BT48" s="90" t="str">
        <f>IF(ISNA(VLOOKUP($B48,'[1]1718  Exp_Rev Access'!$F$7:$GK$318,61,FALSE)),"",VLOOKUP($B48,'[1]1718  Exp_Rev Access'!$F$7:$GK$318,61,FALSE))</f>
        <v/>
      </c>
      <c r="BU48" s="90" t="str">
        <f>IF(ISNA(VLOOKUP($B48,'[1]1718  Exp_Rev Access'!$F$7:$GK$318,62,FALSE)),"",VLOOKUP($B48,'[1]1718  Exp_Rev Access'!$F$7:$GK$318,62,FALSE))</f>
        <v/>
      </c>
      <c r="BV48" s="56">
        <f t="shared" si="35"/>
        <v>0</v>
      </c>
      <c r="BW48" s="92"/>
      <c r="BX48" s="71"/>
      <c r="BY48" s="90" t="str">
        <f>IF(ISNA(VLOOKUP($B48,'[1]1718  Exp_Rev Access'!$F$7:$GK$318,64,FALSE)),"",VLOOKUP($B48,'[1]1718  Exp_Rev Access'!$F$7:$GK$318,64,FALSE))</f>
        <v/>
      </c>
      <c r="BZ48" s="90" t="str">
        <f>IF(ISNA(VLOOKUP($B48,'[1]1718  Exp_Rev Access'!$F$7:$GK$318,65,FALSE)),"",VLOOKUP($B48,'[1]1718  Exp_Rev Access'!$F$7:$GK$318,65,FALSE))</f>
        <v/>
      </c>
      <c r="CA48" s="90" t="str">
        <f>IF(ISNA(VLOOKUP($B48,'[1]1718  Exp_Rev Access'!$F$7:$GK$318,66,FALSE)),"",VLOOKUP($B48,'[1]1718  Exp_Rev Access'!$F$7:$GK$318,66,FALSE))</f>
        <v/>
      </c>
      <c r="CB48" s="90" t="str">
        <f>IF(ISNA(VLOOKUP($B48,'[1]1718  Exp_Rev Access'!$F$7:$GK$318,67,FALSE)),"",VLOOKUP($B48,'[1]1718  Exp_Rev Access'!$F$7:$GK$318,67,FALSE))</f>
        <v/>
      </c>
      <c r="CC48" s="90" t="str">
        <f>IF(ISNA(VLOOKUP($B48,'[1]1718  Exp_Rev Access'!$F$7:$GK$318,68,FALSE)),"",VLOOKUP($B48,'[1]1718  Exp_Rev Access'!$F$7:$GK$318,68,FALSE))</f>
        <v/>
      </c>
      <c r="CD48" s="90" t="str">
        <f>IF(ISNA(VLOOKUP($B48,'[1]1718  Exp_Rev Access'!$F$7:$GK$318,69,FALSE)),"",VLOOKUP($B48,'[1]1718  Exp_Rev Access'!$F$7:$GK$318,69,FALSE))</f>
        <v/>
      </c>
      <c r="CE48" s="56">
        <f t="shared" si="36"/>
        <v>0</v>
      </c>
      <c r="CF48" s="92"/>
      <c r="CG48" s="78"/>
      <c r="CH48" s="90" t="str">
        <f>IF(ISNA(VLOOKUP($B48,'[1]1718  Exp_Rev Access'!$F$7:$GK$318,$CH$2,FALSE)),"",VLOOKUP($B48,'[1]1718  Exp_Rev Access'!$F$7:$GK$318,$CH$2,FALSE))</f>
        <v/>
      </c>
      <c r="CI48" s="90" t="str">
        <f>IF(ISNA(VLOOKUP($B48,'[1]1718  Exp_Rev Access'!$F$7:$GK$318,$CI$2,FALSE)),"",VLOOKUP($B48,'[1]1718  Exp_Rev Access'!$F$7:$GK$318,$CI$2,FALSE))</f>
        <v/>
      </c>
      <c r="CJ48" s="90" t="str">
        <f>IF(ISNA(VLOOKUP($B48,'[1]1718  Exp_Rev Access'!$F$7:$GK$318,$CJ$2,FALSE)),"",VLOOKUP($B48,'[1]1718  Exp_Rev Access'!$F$7:$GK$318,$CJ$2,FALSE))</f>
        <v/>
      </c>
      <c r="CK48" s="90" t="str">
        <f>IF(ISNA(VLOOKUP($B48,'[1]1718  Exp_Rev Access'!$F$7:$GK$318,$CK$2,FALSE)),"",VLOOKUP($B48,'[1]1718  Exp_Rev Access'!$F$7:$GK$318,$CK$2,FALSE))</f>
        <v/>
      </c>
      <c r="CL48" s="90" t="str">
        <f>IF(ISNA(VLOOKUP($B48,'[1]1718  Exp_Rev Access'!$F$7:$GK$318,$CL$2,FALSE)),"",VLOOKUP($B48,'[1]1718  Exp_Rev Access'!$F$7:$GK$318,$CL$2,FALSE))</f>
        <v/>
      </c>
      <c r="CM48" s="90" t="str">
        <f>IF(ISNA(VLOOKUP($B48,'[1]1718  Exp_Rev Access'!$F$7:$GK$318,$CM$2,FALSE)),"",VLOOKUP($B48,'[1]1718  Exp_Rev Access'!$F$7:$GK$318,$CM$2,FALSE))</f>
        <v/>
      </c>
      <c r="CN48" s="90" t="str">
        <f>IF(ISNA(VLOOKUP($B48,'[1]1718  Exp_Rev Access'!$F$7:$GK$318,$CN$2,FALSE)),"",VLOOKUP($B48,'[1]1718  Exp_Rev Access'!$F$7:$GK$318,$CN$2,FALSE))</f>
        <v/>
      </c>
      <c r="CO48" s="90" t="str">
        <f>IF(ISNA(VLOOKUP($B48,'[1]1718  Exp_Rev Access'!$F$7:$GK$318,$CO$2,FALSE)),"",VLOOKUP($B48,'[1]1718  Exp_Rev Access'!$F$7:$GK$318,$CO$2,FALSE))</f>
        <v/>
      </c>
      <c r="CP48" s="90" t="str">
        <f>IF(ISNA(VLOOKUP($B48,'[1]1718  Exp_Rev Access'!$F$7:$GK$318,$CP$2,FALSE)),"",VLOOKUP($B48,'[1]1718  Exp_Rev Access'!$F$7:$GK$318,$CP$2,FALSE))</f>
        <v/>
      </c>
      <c r="CQ48" s="90" t="str">
        <f>IF(ISNA(VLOOKUP($B48,'[1]1718  Exp_Rev Access'!$F$7:$GK$318,$CQ$2,FALSE)),"",VLOOKUP($B48,'[1]1718  Exp_Rev Access'!$F$7:$GK$318,$CQ$2,FALSE))</f>
        <v/>
      </c>
      <c r="CR48" s="90" t="str">
        <f>IF(ISNA(VLOOKUP($B48,'[1]1718  Exp_Rev Access'!$F$7:$GK$318,$CR$2,FALSE)),"",VLOOKUP($B48,'[1]1718  Exp_Rev Access'!$F$7:$GK$318,$CR$2,FALSE))</f>
        <v/>
      </c>
      <c r="CS48" s="90" t="str">
        <f>IF(ISNA(VLOOKUP($B48,'[1]1718  Exp_Rev Access'!$F$7:$GK$318,$CS$2,FALSE)),"",VLOOKUP($B48,'[1]1718  Exp_Rev Access'!$F$7:$GK$318,$CS$2,FALSE))</f>
        <v/>
      </c>
      <c r="CT48" s="90" t="str">
        <f>IF(ISNA(VLOOKUP($B48,'[1]1718  Exp_Rev Access'!$F$7:$GK$318,$CT$2,FALSE)),"",VLOOKUP($B48,'[1]1718  Exp_Rev Access'!$F$7:$GK$318,$CT$2,FALSE))</f>
        <v/>
      </c>
      <c r="CU48" s="90" t="str">
        <f>IF(ISNA(VLOOKUP($B48,'[1]1718  Exp_Rev Access'!$F$7:$GK$318,$CU$2,FALSE)),"",VLOOKUP($B48,'[1]1718  Exp_Rev Access'!$F$7:$GK$318,$CU$2,FALSE))</f>
        <v/>
      </c>
      <c r="CV48" s="90" t="str">
        <f>IF(ISNA(VLOOKUP($B48,'[1]1718  Exp_Rev Access'!$F$7:$GK$318,$CV$2,FALSE)),"",VLOOKUP($B48,'[1]1718  Exp_Rev Access'!$F$7:$GK$318,$CV$2,FALSE))</f>
        <v/>
      </c>
      <c r="CW48" s="90" t="str">
        <f>IF(ISNA(VLOOKUP($B48,'[1]1718  Exp_Rev Access'!$F$7:$GK$318,$CW$2,FALSE)),"",VLOOKUP($B48,'[1]1718  Exp_Rev Access'!$F$7:$GK$318,$CW$2,FALSE))</f>
        <v/>
      </c>
      <c r="CX48" s="90" t="str">
        <f>IF(ISNA(VLOOKUP($B48,'[1]1718  Exp_Rev Access'!$F$7:$GK$318,$CX$2,FALSE)),"",VLOOKUP($B48,'[1]1718  Exp_Rev Access'!$F$7:$GK$318,$CX$2,FALSE))</f>
        <v/>
      </c>
      <c r="CY48" s="90" t="str">
        <f>IF(ISNA(VLOOKUP($B48,'[1]1718  Exp_Rev Access'!$F$7:$GK$318,$CY$2,FALSE)),"",VLOOKUP($B48,'[1]1718  Exp_Rev Access'!$F$7:$GK$318,$CY$2,FALSE))</f>
        <v/>
      </c>
      <c r="CZ48" s="90" t="str">
        <f>IF(ISNA(VLOOKUP($B48,'[1]1718  Exp_Rev Access'!$F$7:$GK$318,$CZ$2,FALSE)),"",VLOOKUP($B48,'[1]1718  Exp_Rev Access'!$F$7:$GK$318,$CZ$2,FALSE))</f>
        <v/>
      </c>
      <c r="DA48" s="90" t="str">
        <f>IF(ISNA(VLOOKUP($B48,'[1]1718  Exp_Rev Access'!$F$7:$GK$318,$DA$2,FALSE)),"",VLOOKUP($B48,'[1]1718  Exp_Rev Access'!$F$7:$GK$318,$DA$2,FALSE))</f>
        <v/>
      </c>
      <c r="DB48" s="90" t="str">
        <f>IF(ISNA(VLOOKUP($B48,'[1]1718  Exp_Rev Access'!$F$7:$GK$318,$DB$2,FALSE)),"",VLOOKUP($B48,'[1]1718  Exp_Rev Access'!$F$7:$GK$318,$DB$2,FALSE))</f>
        <v/>
      </c>
      <c r="DC48" s="90" t="str">
        <f>IF(ISNA(VLOOKUP($B48,'[1]1718  Exp_Rev Access'!$F$7:$GK$318,$DC$2,FALSE)),"",VLOOKUP($B48,'[1]1718  Exp_Rev Access'!$F$7:$GK$318,$DC$2,FALSE))</f>
        <v/>
      </c>
      <c r="DD48" s="90" t="str">
        <f>IF(ISNA(VLOOKUP($B48,'[1]1718  Exp_Rev Access'!$F$7:$GK$318,$DD$2,FALSE)),"",VLOOKUP($B48,'[1]1718  Exp_Rev Access'!$F$7:$GK$318,$DD$2,FALSE))</f>
        <v/>
      </c>
      <c r="DE48" s="90" t="str">
        <f>IF(ISNA(VLOOKUP($B48,'[1]1718  Exp_Rev Access'!$F$7:$GK$318,$DE$2,FALSE)),"",VLOOKUP($B48,'[1]1718  Exp_Rev Access'!$F$7:$GK$318,$DE$2,FALSE))</f>
        <v/>
      </c>
      <c r="DF48" s="90" t="str">
        <f>IF(ISNA(VLOOKUP($B48,'[1]1718  Exp_Rev Access'!$F$7:$GK$318,$DF$2,FALSE)),"",VLOOKUP($B48,'[1]1718  Exp_Rev Access'!$F$7:$GK$318,$DF$2,FALSE))</f>
        <v/>
      </c>
      <c r="DG48" s="90" t="str">
        <f>IF(ISNA(VLOOKUP($B48,'[1]1718  Exp_Rev Access'!$F$7:$GK$318,$DG$2,FALSE)),"",VLOOKUP($B48,'[1]1718  Exp_Rev Access'!$F$7:$GK$318,$DG$2,FALSE))</f>
        <v/>
      </c>
      <c r="DH48" s="90" t="str">
        <f>IF(ISNA(VLOOKUP($B48,'[1]1718  Exp_Rev Access'!$F$7:$GK$318,$DH$2,FALSE)),"",VLOOKUP($B48,'[1]1718  Exp_Rev Access'!$F$7:$GK$318,$DH$2,FALSE))</f>
        <v/>
      </c>
      <c r="DI48" s="90" t="str">
        <f>IF(ISNA(VLOOKUP($B48,'[1]1718  Exp_Rev Access'!$F$7:$GK$318,$DI$2,FALSE)),"",VLOOKUP($B48,'[1]1718  Exp_Rev Access'!$F$7:$GK$318,$DI$2,FALSE))</f>
        <v/>
      </c>
      <c r="DJ48" s="90" t="str">
        <f>IF(ISNA(VLOOKUP($B48,'[1]1718  Exp_Rev Access'!$F$7:$GK$318,$DJ$2,FALSE)),"",VLOOKUP($B48,'[1]1718  Exp_Rev Access'!$F$7:$GK$318,$DJ$2,FALSE))</f>
        <v/>
      </c>
      <c r="DK48" s="90" t="str">
        <f>IF(ISNA(VLOOKUP($B48,'[1]1718  Exp_Rev Access'!$F$7:$GK$318,$DK$2,FALSE)),"",VLOOKUP($B48,'[1]1718  Exp_Rev Access'!$F$7:$GK$318,$DK$2,FALSE))</f>
        <v/>
      </c>
      <c r="DL48" s="90" t="str">
        <f>IF(ISNA(VLOOKUP($B48,'[1]1718  Exp_Rev Access'!$F$7:$GK$318,$DL$2,FALSE)),"",VLOOKUP($B48,'[1]1718  Exp_Rev Access'!$F$7:$GK$318,$DL$2,FALSE))</f>
        <v/>
      </c>
      <c r="DM48" s="90" t="str">
        <f>IF(ISNA(VLOOKUP($B48,'[1]1718  Exp_Rev Access'!$F$7:$GK$318,$DM$2,FALSE)),"",VLOOKUP($B48,'[1]1718  Exp_Rev Access'!$F$7:$GK$318,$DM$2,FALSE))</f>
        <v/>
      </c>
      <c r="DN48" s="90" t="str">
        <f>IF(ISNA(VLOOKUP($B48,'[1]1718  Exp_Rev Access'!$F$7:$GK$318,$DN$2,FALSE)),"",VLOOKUP($B48,'[1]1718  Exp_Rev Access'!$F$7:$GK$318,$DN$2,FALSE))</f>
        <v/>
      </c>
      <c r="DO48" s="90" t="str">
        <f>IF(ISNA(VLOOKUP($B48,'[1]1718  Exp_Rev Access'!$F$7:$GK$318,$DO$2,FALSE)),"",VLOOKUP($B48,'[1]1718  Exp_Rev Access'!$F$7:$GK$318,$DO$2,FALSE))</f>
        <v/>
      </c>
      <c r="DP48" s="90" t="str">
        <f>IF(ISNA(VLOOKUP($B48,'[1]1718  Exp_Rev Access'!$F$7:$GK$318,$DP$2,FALSE)),"",VLOOKUP($B48,'[1]1718  Exp_Rev Access'!$F$7:$GK$318,$DP$2,FALSE))</f>
        <v/>
      </c>
      <c r="DQ48" s="90" t="str">
        <f>IF(ISNA(VLOOKUP($B48,'[1]1718  Exp_Rev Access'!$F$7:$GK$318,$DQ$2,FALSE)),"",VLOOKUP($B48,'[1]1718  Exp_Rev Access'!$F$7:$GK$318,$DQ$2,FALSE))</f>
        <v/>
      </c>
      <c r="DR48" s="90" t="str">
        <f>IF(ISNA(VLOOKUP($B48,'[1]1718  Exp_Rev Access'!$F$7:$GK$318,$DR$2,FALSE)),"",VLOOKUP($B48,'[1]1718  Exp_Rev Access'!$F$7:$GK$318,$DR$2,FALSE))</f>
        <v/>
      </c>
      <c r="DS48" s="90" t="str">
        <f>IF(ISNA(VLOOKUP($B48,'[1]1718  Exp_Rev Access'!$F$7:$GK$318,$DS$2,FALSE)),"",VLOOKUP($B48,'[1]1718  Exp_Rev Access'!$F$7:$GK$318,$DS$2,FALSE))</f>
        <v/>
      </c>
      <c r="DT48" s="90" t="str">
        <f>IF(ISNA(VLOOKUP($B48,'[1]1718  Exp_Rev Access'!$F$7:$GK$318,$DT$2,FALSE)),"",VLOOKUP($B48,'[1]1718  Exp_Rev Access'!$F$7:$GK$318,$DT$2,FALSE))</f>
        <v/>
      </c>
      <c r="DU48" s="90" t="str">
        <f>IF(ISNA(VLOOKUP($B48,'[1]1718  Exp_Rev Access'!$F$7:$GK$318,$DU$2,FALSE)),"",VLOOKUP($B48,'[1]1718  Exp_Rev Access'!$F$7:$GK$318,$DU$2,FALSE))</f>
        <v/>
      </c>
      <c r="DV48" s="90" t="str">
        <f>IF(ISNA(VLOOKUP($B48,'[1]1718  Exp_Rev Access'!$F$7:$GK$318,$DV$2,FALSE)),"",VLOOKUP($B48,'[1]1718  Exp_Rev Access'!$F$7:$GK$318,$DV$2,FALSE))</f>
        <v/>
      </c>
      <c r="DW48" s="90" t="str">
        <f>IF(ISNA(VLOOKUP($B48,'[1]1718  Exp_Rev Access'!$F$7:$GK$318,$DW$2,FALSE)),"",VLOOKUP($B48,'[1]1718  Exp_Rev Access'!$F$7:$GK$318,$DW$2,FALSE))</f>
        <v/>
      </c>
      <c r="DX48" s="90" t="str">
        <f>IF(ISNA(VLOOKUP($B48,'[1]1718  Exp_Rev Access'!$F$7:$GK$318,$DX$2,FALSE)),"",VLOOKUP($B48,'[1]1718  Exp_Rev Access'!$F$7:$GK$318,$DX$2,FALSE))</f>
        <v/>
      </c>
      <c r="DY48" s="90" t="str">
        <f>IF(ISNA(VLOOKUP($B48,'[1]1718  Exp_Rev Access'!$F$7:$GK$318,$DY$2,FALSE)),"",VLOOKUP($B48,'[1]1718  Exp_Rev Access'!$F$7:$GK$318,$DY$2,FALSE))</f>
        <v/>
      </c>
      <c r="DZ48" s="90" t="str">
        <f>IF(ISNA(VLOOKUP($B48,'[1]1718  Exp_Rev Access'!$F$7:$GK$318,$DZ$2,FALSE)),"",VLOOKUP($B48,'[1]1718  Exp_Rev Access'!$F$7:$GK$318,$DZ$2,FALSE))</f>
        <v/>
      </c>
      <c r="EA48" s="90" t="str">
        <f>IF(ISNA(VLOOKUP($B48,'[1]1718  Exp_Rev Access'!$F$7:$GK$318,$EA$2,FALSE)),"",VLOOKUP($B48,'[1]1718  Exp_Rev Access'!$F$7:$GK$318,$EA$2,FALSE))</f>
        <v/>
      </c>
      <c r="EB48" s="90" t="str">
        <f>IF(ISNA(VLOOKUP($B48,'[1]1718  Exp_Rev Access'!$F$7:$GK$318,$EB$2,FALSE)),"",VLOOKUP($B48,'[1]1718  Exp_Rev Access'!$F$7:$GK$318,$EB$2,FALSE))</f>
        <v/>
      </c>
      <c r="EC48" s="90" t="str">
        <f>IF(ISNA(VLOOKUP($B48,'[1]1718  Exp_Rev Access'!$F$7:$GK$318,$EC$2,FALSE)),"",VLOOKUP($B48,'[1]1718  Exp_Rev Access'!$F$7:$GK$318,$EC$2,FALSE))</f>
        <v/>
      </c>
      <c r="ED48" s="90" t="str">
        <f>IF(ISNA(VLOOKUP($B48,'[1]1718  Exp_Rev Access'!$F$7:$GK$318,$ED$2,FALSE)),"",VLOOKUP($B48,'[1]1718  Exp_Rev Access'!$F$7:$GK$318,$ED$2,FALSE))</f>
        <v/>
      </c>
      <c r="EE48" s="90" t="str">
        <f>IF(ISNA(VLOOKUP($B48,'[1]1718  Exp_Rev Access'!$F$7:$GK$318,$EE$2,FALSE)),"",VLOOKUP($B48,'[1]1718  Exp_Rev Access'!$F$7:$GK$318,$EE$2,FALSE))</f>
        <v/>
      </c>
      <c r="EF48" s="90" t="str">
        <f>IF(ISNA(VLOOKUP($B48,'[1]1718  Exp_Rev Access'!$F$7:$GK$318,$EF$2,FALSE)),"",VLOOKUP($B48,'[1]1718  Exp_Rev Access'!$F$7:$GK$318,$EF$2,FALSE))</f>
        <v/>
      </c>
      <c r="EG48" s="90" t="str">
        <f>IF(ISNA(VLOOKUP($B48,'[1]1718  Exp_Rev Access'!$F$7:$GK$318,$EG$2,FALSE)),"",VLOOKUP($B48,'[1]1718  Exp_Rev Access'!$F$7:$GK$318,$EG$2,FALSE))</f>
        <v/>
      </c>
      <c r="EH48" s="90" t="str">
        <f>IF(ISNA(VLOOKUP($B48,'[1]1718  Exp_Rev Access'!$F$7:$GK$318,$EH$2,FALSE)),"",VLOOKUP($B48,'[1]1718  Exp_Rev Access'!$F$7:$GK$318,$EH$2,FALSE))</f>
        <v/>
      </c>
      <c r="EI48" s="90" t="str">
        <f>IF(ISNA(VLOOKUP($B48,'[1]1718  Exp_Rev Access'!$F$7:$GK$318,$EI$2,FALSE)),"",VLOOKUP($B48,'[1]1718  Exp_Rev Access'!$F$7:$GK$318,$EI$2,FALSE))</f>
        <v/>
      </c>
      <c r="EJ48" s="90" t="str">
        <f>IF(ISNA(VLOOKUP($B48,'[1]1718  Exp_Rev Access'!$F$7:$GK$318,$EJ$2,FALSE)),"",VLOOKUP($B48,'[1]1718  Exp_Rev Access'!$F$7:$GK$318,$EJ$2,FALSE))</f>
        <v/>
      </c>
      <c r="EK48" s="90" t="str">
        <f>IF(ISNA(VLOOKUP($B48,'[1]1718  Exp_Rev Access'!$F$7:$GK$318,$EK$2,FALSE)),"",VLOOKUP($B48,'[1]1718  Exp_Rev Access'!$F$7:$GK$318,$EK$2,FALSE))</f>
        <v/>
      </c>
      <c r="EL48" s="90" t="str">
        <f>IF(ISNA(VLOOKUP($B48,'[1]1718  Exp_Rev Access'!$F$7:$GK$318,$EL$2,FALSE)),"",VLOOKUP($B48,'[1]1718  Exp_Rev Access'!$F$7:$GK$318,$EL$2,FALSE))</f>
        <v/>
      </c>
      <c r="EM48" s="90" t="str">
        <f>IF(ISNA(VLOOKUP($B48,'[1]1718  Exp_Rev Access'!$F$7:$GK$318,$EM$2,FALSE)),"",VLOOKUP($B48,'[1]1718  Exp_Rev Access'!$F$7:$GK$318,$EM$2,FALSE))</f>
        <v/>
      </c>
      <c r="EN48" s="90" t="str">
        <f>IF(ISNA(VLOOKUP($B48,'[1]1718  Exp_Rev Access'!$F$7:$GK$318,$EN$2,FALSE)),"",VLOOKUP($B48,'[1]1718  Exp_Rev Access'!$F$7:$GK$318,$EN$2,FALSE))</f>
        <v/>
      </c>
      <c r="EO48" s="90" t="str">
        <f>IF(ISNA(VLOOKUP($B48,'[1]1718  Exp_Rev Access'!$F$7:$GK$318,$EO$2,FALSE)),"",VLOOKUP($B48,'[1]1718  Exp_Rev Access'!$F$7:$GK$318,$EO$2,FALSE))</f>
        <v/>
      </c>
      <c r="EP48" s="90" t="str">
        <f>IF(ISNA(VLOOKUP($B48,'[1]1718  Exp_Rev Access'!$F$7:$GK$318,$EP$2,FALSE)),"",VLOOKUP($B48,'[1]1718  Exp_Rev Access'!$F$7:$GK$318,$EP$2,FALSE))</f>
        <v/>
      </c>
      <c r="EQ48" s="90" t="str">
        <f>IF(ISNA(VLOOKUP($B48,'[1]1718  Exp_Rev Access'!$F$7:$GK$318,$EQ$2,FALSE)),"",VLOOKUP($B48,'[1]1718  Exp_Rev Access'!$F$7:$GK$318,$EQ$2,FALSE))</f>
        <v/>
      </c>
      <c r="ER48" s="90" t="str">
        <f>IF(ISNA(VLOOKUP($B48,'[1]1718  Exp_Rev Access'!$F$7:$GK$318,$ER$2,FALSE)),"",VLOOKUP($B48,'[1]1718  Exp_Rev Access'!$F$7:$GK$318,$ER$2,FALSE))</f>
        <v/>
      </c>
      <c r="ES48" s="90" t="str">
        <f>IF(ISNA(VLOOKUP($B48,'[1]1718  Exp_Rev Access'!$F$7:$GK$318,$ES$2,FALSE)),"",VLOOKUP($B48,'[1]1718  Exp_Rev Access'!$F$7:$GK$318,$ES$2,FALSE))</f>
        <v/>
      </c>
      <c r="ET48" s="90" t="str">
        <f>IF(ISNA(VLOOKUP($B48,'[1]1718  Exp_Rev Access'!$F$7:$GK$318,$ET$2,FALSE)),"",VLOOKUP($B48,'[1]1718  Exp_Rev Access'!$F$7:$GK$318,$ET$2,FALSE))</f>
        <v/>
      </c>
      <c r="EU48" s="90" t="str">
        <f>IF(ISNA(VLOOKUP($B48,'[1]1718  Exp_Rev Access'!$F$7:$GK$318,$EU$2,FALSE)),"",VLOOKUP($B48,'[1]1718  Exp_Rev Access'!$F$7:$GK$318,$EU$2,FALSE))</f>
        <v/>
      </c>
      <c r="EV48" s="90" t="str">
        <f>IF(ISNA(VLOOKUP($B48,'[1]1718  Exp_Rev Access'!$F$7:$GK$318,$EV$2,FALSE)),"",VLOOKUP($B48,'[1]1718  Exp_Rev Access'!$F$7:$GK$318,$EV$2,FALSE))</f>
        <v/>
      </c>
      <c r="EW48" s="90" t="str">
        <f>IF(ISNA(VLOOKUP($B48,'[1]1718  Exp_Rev Access'!$F$7:$GK$318,$EW$2,FALSE)),"",VLOOKUP($B48,'[1]1718  Exp_Rev Access'!$F$7:$GK$318,$EW$2,FALSE))</f>
        <v/>
      </c>
      <c r="EX48" s="90" t="str">
        <f>IF(ISNA(VLOOKUP($B48,'[1]1718  Exp_Rev Access'!$F$7:$GK$318,$EX$2,FALSE)),"",VLOOKUP($B48,'[1]1718  Exp_Rev Access'!$F$7:$GK$318,$EX$2,FALSE))</f>
        <v/>
      </c>
      <c r="EY48" s="90" t="str">
        <f>IF(ISNA(VLOOKUP($B48,'[1]1718  Exp_Rev Access'!$F$7:$GK$318,$EY$2,FALSE)),"",VLOOKUP($B48,'[1]1718  Exp_Rev Access'!$F$7:$GK$318,$EY$2,FALSE))</f>
        <v/>
      </c>
      <c r="EZ48" s="90" t="str">
        <f>IF(ISNA(VLOOKUP($B48,'[1]1718  Exp_Rev Access'!$F$7:$GK$318,$EZ$2,FALSE)),"",VLOOKUP($B48,'[1]1718  Exp_Rev Access'!$F$7:$GK$318,$EZ$2,FALSE))</f>
        <v/>
      </c>
      <c r="FA48" s="90" t="str">
        <f>IF(ISNA(VLOOKUP($B48,'[1]1718  Exp_Rev Access'!$F$7:$GK$318,$FA$2,FALSE)),"",VLOOKUP($B48,'[1]1718  Exp_Rev Access'!$F$7:$GK$318,$FA$2,FALSE))</f>
        <v/>
      </c>
      <c r="FB48" s="90" t="str">
        <f>IF(ISNA(VLOOKUP($B48,'[1]1718  Exp_Rev Access'!$F$7:$GK$318,$FB$2,FALSE)),"",VLOOKUP($B48,'[1]1718  Exp_Rev Access'!$F$7:$GK$318,$FB$2,FALSE))</f>
        <v/>
      </c>
      <c r="FC48" s="90" t="str">
        <f>IF(ISNA(VLOOKUP($B48,'[1]1718  Exp_Rev Access'!$F$7:$GK$318,$FC$2,FALSE)),"",VLOOKUP($B48,'[1]1718  Exp_Rev Access'!$F$7:$GK$318,$FC$2,FALSE))</f>
        <v/>
      </c>
      <c r="FD48" s="90" t="str">
        <f>IF(ISNA(VLOOKUP($B48,'[1]1718  Exp_Rev Access'!$F$7:$GK$318,$FD$2,FALSE)),"",VLOOKUP($B48,'[1]1718  Exp_Rev Access'!$F$7:$GK$318,$FD$2,FALSE))</f>
        <v/>
      </c>
      <c r="FE48" s="90" t="str">
        <f>IF(ISNA(VLOOKUP($B48,'[1]1718  Exp_Rev Access'!$F$7:$GK$318,$FE$2,FALSE)),"",VLOOKUP($B48,'[1]1718  Exp_Rev Access'!$F$7:$GK$318,$FE$2,FALSE))</f>
        <v/>
      </c>
      <c r="FF48" s="90" t="str">
        <f>IF(ISNA(VLOOKUP($B48,'[1]1718  Exp_Rev Access'!$F$7:$GK$318,$FF$2,FALSE)),"",VLOOKUP($B48,'[1]1718  Exp_Rev Access'!$F$7:$GK$318,$FF$2,FALSE))</f>
        <v/>
      </c>
      <c r="FG48" s="90" t="str">
        <f>IF(ISNA(VLOOKUP($B48,'[1]1718  Exp_Rev Access'!$F$7:$GK$318,$FG$2,FALSE)),"",VLOOKUP($B48,'[1]1718  Exp_Rev Access'!$F$7:$GK$318,$FG$2,FALSE))</f>
        <v/>
      </c>
      <c r="FH48" s="90" t="str">
        <f>IF(ISNA(VLOOKUP($B48,'[1]1718  Exp_Rev Access'!$F$7:$GK$318,$FH$2,FALSE)),"",VLOOKUP($B48,'[1]1718  Exp_Rev Access'!$F$7:$GK$318,$FH$2,FALSE))</f>
        <v/>
      </c>
      <c r="FI48" s="90" t="str">
        <f>IF(ISNA(VLOOKUP($B48,'[1]1718  Exp_Rev Access'!$F$7:$GK$318,$FI$2,FALSE)),"",VLOOKUP($B48,'[1]1718  Exp_Rev Access'!$F$7:$GK$318,$FI$2,FALSE))</f>
        <v/>
      </c>
      <c r="FJ48" s="90" t="str">
        <f>IF(ISNA(VLOOKUP($B48,'[1]1718  Exp_Rev Access'!$F$7:$GK$318,$FJ$2,FALSE)),"",VLOOKUP($B48,'[1]1718  Exp_Rev Access'!$F$7:$GK$318,$FJ$2,FALSE))</f>
        <v/>
      </c>
      <c r="FK48" s="90" t="str">
        <f>IF(ISNA(VLOOKUP($B48,'[1]1718  Exp_Rev Access'!$F$7:$GK$318,$FK$2,FALSE)),"",VLOOKUP($B48,'[1]1718  Exp_Rev Access'!$F$7:$GK$318,$FK$2,FALSE))</f>
        <v/>
      </c>
      <c r="FL48" s="90" t="str">
        <f>IF(ISNA(VLOOKUP($B48,'[1]1718  Exp_Rev Access'!$F$7:$GK$318,$FL$2,FALSE)),"",VLOOKUP($B48,'[1]1718  Exp_Rev Access'!$F$7:$GK$318,$FL$2,FALSE))</f>
        <v/>
      </c>
      <c r="FM48" s="90" t="str">
        <f>IF(ISNA(VLOOKUP($B48,'[1]1718  Exp_Rev Access'!$F$7:$GK$318,$FM$2,FALSE)),"",VLOOKUP($B48,'[1]1718  Exp_Rev Access'!$F$7:$GK$318,$FM$2,FALSE))</f>
        <v/>
      </c>
      <c r="FN48" s="90" t="str">
        <f>IF(ISNA(VLOOKUP($B48,'[1]1718  Exp_Rev Access'!$F$7:$GK$318,$FN$2,FALSE)),"",VLOOKUP($B48,'[1]1718  Exp_Rev Access'!$F$7:$GK$318,$FN$2,FALSE))</f>
        <v/>
      </c>
      <c r="FO48" s="90" t="str">
        <f>IF(ISNA(VLOOKUP($B48,'[1]1718  Exp_Rev Access'!$F$7:$GK$318,$FO$2,FALSE)),"",VLOOKUP($B48,'[1]1718  Exp_Rev Access'!$F$7:$GK$318,$FO$2,FALSE))</f>
        <v/>
      </c>
      <c r="FP48" s="90" t="str">
        <f>IF(ISNA(VLOOKUP($B48,'[1]1718  Exp_Rev Access'!$F$7:$GK$318,$FP$2,FALSE)),"",VLOOKUP($B48,'[1]1718  Exp_Rev Access'!$F$7:$GK$318,$FP$2,FALSE))</f>
        <v/>
      </c>
      <c r="FQ48" s="90" t="str">
        <f>IF(ISNA(VLOOKUP($B48,'[1]1718  Exp_Rev Access'!$F$7:$GK$318,$FQ$2,FALSE)),"",VLOOKUP($B48,'[1]1718  Exp_Rev Access'!$F$7:$GK$318,$FQ$2,FALSE))</f>
        <v/>
      </c>
      <c r="FR48" s="90" t="str">
        <f>IF(ISNA(VLOOKUP($B48,'[1]1718  Exp_Rev Access'!$F$7:$GK$318,$FR$2,FALSE)),"",VLOOKUP($B48,'[1]1718  Exp_Rev Access'!$F$7:$GK$318,$FR$2,FALSE))</f>
        <v/>
      </c>
      <c r="FS48" s="102"/>
      <c r="FT48" s="92"/>
      <c r="FU48" s="94"/>
      <c r="FV48" s="95" t="str">
        <f>IF(ISNA(VLOOKUP($B48,'[1]1718  Exp_Rev Access'!$F$7:$GK$318,$FV$2,FALSE)),"",VLOOKUP($B48,'[1]1718  Exp_Rev Access'!$F$7:$GK$318,$FV$2,FALSE))</f>
        <v/>
      </c>
      <c r="FW48" s="95" t="str">
        <f>IF(ISNA(VLOOKUP($B48,'[1]1718  Exp_Rev Access'!$F$7:$GK$318,$FW$2,FALSE)),"",VLOOKUP($B48,'[1]1718  Exp_Rev Access'!$F$7:$GK$318,$FW$2,FALSE))</f>
        <v/>
      </c>
      <c r="FX48" s="95" t="str">
        <f>IF(ISNA(VLOOKUP($B48,'[1]1718  Exp_Rev Access'!$F$7:$GK$318,$FX$2,FALSE)),"",VLOOKUP($B48,'[1]1718  Exp_Rev Access'!$F$7:$GK$318,$FX$2,FALSE))</f>
        <v/>
      </c>
      <c r="FY48" s="95" t="str">
        <f>IF(ISNA(VLOOKUP($B48,'[1]1718  Exp_Rev Access'!$F$7:$GK$318,$FY$2,FALSE)),"",VLOOKUP($B48,'[1]1718  Exp_Rev Access'!$F$7:$GK$318,$FY$2,FALSE))</f>
        <v/>
      </c>
      <c r="FZ48" s="95" t="str">
        <f>IF(ISNA(VLOOKUP($B48,'[1]1718  Exp_Rev Access'!$F$7:$GK$318,$FZ$2,FALSE)),"",VLOOKUP($B48,'[1]1718  Exp_Rev Access'!$F$7:$GK$318,$FZ$2,FALSE))</f>
        <v/>
      </c>
      <c r="GA48" s="95" t="str">
        <f>IF(ISNA(VLOOKUP($B48,'[1]1718  Exp_Rev Access'!$F$7:$GK$318,$GA$2,FALSE)),"",VLOOKUP($B48,'[1]1718  Exp_Rev Access'!$F$7:$GK$318,$GA$2,FALSE))</f>
        <v/>
      </c>
      <c r="GB48" s="95" t="str">
        <f>IF(ISNA(VLOOKUP($B48,'[1]1718  Exp_Rev Access'!$F$7:$GK$318,$GB$2,FALSE)),"",VLOOKUP($B48,'[1]1718  Exp_Rev Access'!$F$7:$GK$318,$GB$2,FALSE))</f>
        <v/>
      </c>
      <c r="GC48" s="95" t="str">
        <f>IF(ISNA(VLOOKUP($B48,'[1]1718  Exp_Rev Access'!$F$7:$GK$318,$GC$2,FALSE)),"",VLOOKUP($B48,'[1]1718  Exp_Rev Access'!$F$7:$GK$318,$GC$2,FALSE))</f>
        <v/>
      </c>
      <c r="GD48" s="95" t="str">
        <f>IF(ISNA(VLOOKUP($B48,'[1]1718  Exp_Rev Access'!$F$7:$GK$318,$GD$2,FALSE)),"",VLOOKUP($B48,'[1]1718  Exp_Rev Access'!$F$7:$GK$318,$GD$2,FALSE))</f>
        <v/>
      </c>
      <c r="GE48" s="95" t="str">
        <f>IF(ISNA(VLOOKUP($B48,'[1]1718  Exp_Rev Access'!$F$7:$GK$318,$GE$2,FALSE)),"",VLOOKUP($B48,'[1]1718  Exp_Rev Access'!$F$7:$GK$318,$GE$2,FALSE))</f>
        <v/>
      </c>
      <c r="GF48" s="95" t="str">
        <f>IF(ISNA(VLOOKUP($B48,'[1]1718  Exp_Rev Access'!$F$7:$GK$318,$GF$2,FALSE)),"",VLOOKUP($B48,'[1]1718  Exp_Rev Access'!$F$7:$GK$318,$GF$2,FALSE))</f>
        <v/>
      </c>
      <c r="GG48" s="95" t="str">
        <f>IF(ISNA(VLOOKUP($B48,'[1]1718  Exp_Rev Access'!$F$7:$GK$318,$GG$2,FALSE)),"",VLOOKUP($B48,'[1]1718  Exp_Rev Access'!$F$7:$GK$318,$GG$2,FALSE))</f>
        <v/>
      </c>
      <c r="GH48" s="95" t="str">
        <f>IF(ISNA(VLOOKUP($B48,'[1]1718  Exp_Rev Access'!$F$7:$GK$318,$GH$2,FALSE)),"",VLOOKUP($B48,'[1]1718  Exp_Rev Access'!$F$7:$GK$318,$GH$2,FALSE))</f>
        <v/>
      </c>
      <c r="GI48" s="95" t="str">
        <f>IF(ISNA(VLOOKUP($B48,'[1]1718  Exp_Rev Access'!$F$7:$GK$318,$GI$2,FALSE)),"",VLOOKUP($B48,'[1]1718  Exp_Rev Access'!$F$7:$GK$318,$GI$2,FALSE))</f>
        <v/>
      </c>
      <c r="GJ48" s="95" t="str">
        <f>IF(ISNA(VLOOKUP($B48,'[1]1718  Exp_Rev Access'!$F$7:$GK$318,$GJ$2,FALSE)),"",VLOOKUP($B48,'[1]1718  Exp_Rev Access'!$F$7:$GK$318,$GJ$2,FALSE))</f>
        <v/>
      </c>
      <c r="GK48" s="95" t="str">
        <f>IF(ISNA(VLOOKUP($B48,'[1]1718  Exp_Rev Access'!$F$7:$GK$318,$GK$2,FALSE)),"",VLOOKUP($B48,'[1]1718  Exp_Rev Access'!$F$7:$GK$318,$GK$2,FALSE))</f>
        <v/>
      </c>
      <c r="GL48" s="95" t="str">
        <f>IF(ISNA(VLOOKUP($B48,'[1]1718  Exp_Rev Access'!$F$7:$GK$318,$GL$2,FALSE)),"",VLOOKUP($B48,'[1]1718  Exp_Rev Access'!$F$7:$GK$318,$GL$2,FALSE))</f>
        <v/>
      </c>
      <c r="GM48" s="95" t="str">
        <f>IF(ISNA(VLOOKUP($B48,'[1]1718  Exp_Rev Access'!$F$7:$GK$318,$GM$2,FALSE)),"",VLOOKUP($B48,'[1]1718  Exp_Rev Access'!$F$7:$GK$318,$GM$2,FALSE))</f>
        <v/>
      </c>
      <c r="GN48" s="95" t="str">
        <f>IF(ISNA(VLOOKUP($B48,'[1]1718  Exp_Rev Access'!$F$7:$GK$318,$GN$2,FALSE)),"",VLOOKUP($B48,'[1]1718  Exp_Rev Access'!$F$7:$GK$318,$GN$2,FALSE))</f>
        <v/>
      </c>
      <c r="GO48" s="95" t="str">
        <f>IF(ISNA(VLOOKUP($B48,'[1]1718  Exp_Rev Access'!$F$7:$GK$318,$GO$2,FALSE)),"",VLOOKUP($B48,'[1]1718  Exp_Rev Access'!$F$7:$GK$318,$GO$2,FALSE))</f>
        <v/>
      </c>
      <c r="GP48" s="95" t="str">
        <f>IF(ISNA(VLOOKUP($B48,'[1]1718  Exp_Rev Access'!$F$7:$GK$318,$GP$2,FALSE)),"",VLOOKUP($B48,'[1]1718  Exp_Rev Access'!$F$7:$GK$318,$GP$2,FALSE))</f>
        <v/>
      </c>
      <c r="GQ48" s="95" t="str">
        <f>IF(ISNA(VLOOKUP($B48,'[1]1718  Exp_Rev Access'!$F$7:$GK$318,$GQ$2,FALSE)),"",VLOOKUP($B48,'[1]1718  Exp_Rev Access'!$F$7:$GK$318,$GQ$2,FALSE))</f>
        <v/>
      </c>
      <c r="GR48" s="95" t="str">
        <f>IF(ISNA(VLOOKUP($B48,'[1]1718  Exp_Rev Access'!$F$7:$GK$318,$GR$2,FALSE)),"",VLOOKUP($B48,'[1]1718  Exp_Rev Access'!$F$7:$GK$318,$GR$2,FALSE))</f>
        <v/>
      </c>
      <c r="GS48" s="95" t="str">
        <f>IF(ISNA(VLOOKUP($B48,'[1]1718  Exp_Rev Access'!$F$7:$GK$318,$GS$2,FALSE)),"",VLOOKUP($B48,'[1]1718  Exp_Rev Access'!$F$7:$GK$318,$GS$2,FALSE))</f>
        <v/>
      </c>
      <c r="GT48" s="95" t="str">
        <f>IF(ISNA(VLOOKUP($B48,'[1]1718  Exp_Rev Access'!$F$7:$GK$318,$GT$2,FALSE)),"",VLOOKUP($B48,'[1]1718  Exp_Rev Access'!$F$7:$GK$318,$GT$2,FALSE))</f>
        <v/>
      </c>
      <c r="GU48" s="102"/>
      <c r="GV48" s="92"/>
      <c r="GW48" s="96"/>
    </row>
    <row r="49" spans="1:222" x14ac:dyDescent="0.3">
      <c r="A49" s="98" t="s">
        <v>232</v>
      </c>
      <c r="B49" s="88"/>
      <c r="C49" s="89"/>
      <c r="E49" s="77"/>
      <c r="F49" s="77"/>
      <c r="G49" s="77"/>
      <c r="H49" s="77"/>
      <c r="I49" s="90" t="str">
        <f>IF(ISNA(VLOOKUP($B49,'[1]1718  Exp_Rev Access'!$F$7:$GK$318,4,FALSE)),"",VLOOKUP($B49,'[1]1718  Exp_Rev Access'!$F$7:$GK$318,4,FALSE))</f>
        <v/>
      </c>
      <c r="J49" s="90" t="str">
        <f>IF(ISNA(VLOOKUP($B49,'[1]1718  Exp_Rev Access'!$F$7:$GK$318,5,FALSE)),"",VLOOKUP($B49,'[1]1718  Exp_Rev Access'!$F$7:$GK$318,5,FALSE))</f>
        <v/>
      </c>
      <c r="K49" s="90" t="str">
        <f>IF(ISNA(VLOOKUP($B49,'[1]1718  Exp_Rev Access'!$F$7:$GK$318,6,FALSE)),"-",VLOOKUP($B49,'[1]1718  Exp_Rev Access'!$F$7:$GK$318,6,FALSE))</f>
        <v>-</v>
      </c>
      <c r="L49" s="90" t="str">
        <f>IF(ISNA(VLOOKUP($B49,'[1]1718  Exp_Rev Access'!$F$7:$GK$318,7,FALSE)),"",VLOOKUP($B49,'[1]1718  Exp_Rev Access'!$F$7:$GK$318,7,FALSE))</f>
        <v/>
      </c>
      <c r="M49" s="90" t="str">
        <f>IF(ISNA(VLOOKUP($B49,'[1]1718  Exp_Rev Access'!$F$7:$GK$318,8,FALSE)),"",VLOOKUP($B49,'[1]1718  Exp_Rev Access'!$F$7:$GK$318,8,FALSE))</f>
        <v/>
      </c>
      <c r="N49" s="77"/>
      <c r="O49" s="77"/>
      <c r="P49" s="77"/>
      <c r="Q49" s="90" t="str">
        <f>IF(ISNA(VLOOKUP($B49,'[1]1718  Exp_Rev Access'!$F$7:$GK$318,10,FALSE)),"",VLOOKUP($B49,'[1]1718  Exp_Rev Access'!$F$7:$GK$318,10,FALSE))</f>
        <v/>
      </c>
      <c r="R49" s="90" t="str">
        <f>IF(ISNA(VLOOKUP($B49,'[1]1718  Exp_Rev Access'!$F$7:$GK$318,11,FALSE)),"",VLOOKUP($B49,'[1]1718  Exp_Rev Access'!$F$7:$GK$318,11,FALSE))</f>
        <v/>
      </c>
      <c r="S49" s="90" t="str">
        <f>IF(ISNA(VLOOKUP($B49,'[1]1718  Exp_Rev Access'!$F$7:$GK$318,12,FALSE)),"",VLOOKUP($B49,'[1]1718  Exp_Rev Access'!$F$7:$GK$318,12,FALSE))</f>
        <v/>
      </c>
      <c r="T49" s="90" t="str">
        <f>IF(ISNA(VLOOKUP($B49,'[1]1718  Exp_Rev Access'!$F$7:$GK$318,13,FALSE)),"",VLOOKUP($B49,'[1]1718  Exp_Rev Access'!$F$7:$GK$318,13,FALSE))</f>
        <v/>
      </c>
      <c r="U49" s="90" t="str">
        <f>IF(ISNA(VLOOKUP($B49,'[1]1718  Exp_Rev Access'!$F$7:$GK$318,14,FALSE)),"",VLOOKUP($B49,'[1]1718  Exp_Rev Access'!$F$7:$GK$318,14,FALSE))</f>
        <v/>
      </c>
      <c r="V49" s="90" t="str">
        <f>IF(ISNA(VLOOKUP($B49,'[1]1718  Exp_Rev Access'!$F$7:$GK$318,15,FALSE)),"",VLOOKUP($B49,'[1]1718  Exp_Rev Access'!$F$7:$GK$318,15,FALSE))</f>
        <v/>
      </c>
      <c r="W49" s="90" t="str">
        <f>IF(ISNA(VLOOKUP($B49,'[1]1718  Exp_Rev Access'!$F$7:$GK$318,16,FALSE)),"",VLOOKUP($B49,'[1]1718  Exp_Rev Access'!$F$7:$GK$318,16,FALSE))</f>
        <v/>
      </c>
      <c r="X49" s="90" t="str">
        <f>IF(ISNA(VLOOKUP($B49,'[1]1718  Exp_Rev Access'!$F$7:$GK$318,17,FALSE)),"",VLOOKUP($B49,'[1]1718  Exp_Rev Access'!$F$7:$GK$318,17,FALSE))</f>
        <v/>
      </c>
      <c r="Y49" s="90" t="str">
        <f>IF(ISNA(VLOOKUP($B49,'[1]1718  Exp_Rev Access'!$F$7:$GK$318,18,FALSE)),"",VLOOKUP($B49,'[1]1718  Exp_Rev Access'!$F$7:$GK$318,18,FALSE))</f>
        <v/>
      </c>
      <c r="Z49" s="90" t="str">
        <f>IF(ISNA(VLOOKUP($B49,'[1]1718  Exp_Rev Access'!$F$7:$GK$318,19,FALSE)),"",VLOOKUP($B49,'[1]1718  Exp_Rev Access'!$F$7:$GK$318,19,FALSE))</f>
        <v/>
      </c>
      <c r="AA49" s="90" t="str">
        <f>IF(ISNA(VLOOKUP($B49,'[1]1718  Exp_Rev Access'!$F$7:$GK$318,20,FALSE)),"",VLOOKUP($B49,'[1]1718  Exp_Rev Access'!$F$7:$GK$318,20,FALSE))</f>
        <v/>
      </c>
      <c r="AB49" s="90" t="str">
        <f>IF(ISNA(VLOOKUP($B49,'[1]1718  Exp_Rev Access'!$F$7:$GK$318,21,FALSE)),"",VLOOKUP($B49,'[1]1718  Exp_Rev Access'!$F$7:$GK$318,21,FALSE))</f>
        <v/>
      </c>
      <c r="AC49" s="90" t="str">
        <f>IF(ISNA(VLOOKUP($B49,'[1]1718  Exp_Rev Access'!$F$7:$GK$318,22,FALSE)),"",VLOOKUP($B49,'[1]1718  Exp_Rev Access'!$F$7:$GK$318,22,FALSE))</f>
        <v/>
      </c>
      <c r="AD49" s="90" t="str">
        <f>IF(ISNA(VLOOKUP($B49,'[1]1718  Exp_Rev Access'!$F$7:$GK$318,23,FALSE)),"",VLOOKUP($B49,'[1]1718  Exp_Rev Access'!$F$7:$GK$318,23,FALSE))</f>
        <v/>
      </c>
      <c r="AE49" s="90" t="str">
        <f>IF(ISNA(VLOOKUP($B49,'[1]1718  Exp_Rev Access'!$F$7:$GK$318,24,FALSE)),"",VLOOKUP($B49,'[1]1718  Exp_Rev Access'!$F$7:$GK$318,24,FALSE))</f>
        <v/>
      </c>
      <c r="AF49" s="90" t="str">
        <f>IF(ISNA(VLOOKUP($B49,'[1]1718  Exp_Rev Access'!$F$7:$GK$318,25,FALSE)),"",VLOOKUP($B49,'[1]1718  Exp_Rev Access'!$F$7:$GK$318,25,FALSE))</f>
        <v/>
      </c>
      <c r="AG49" s="90" t="str">
        <f>IF(ISNA(VLOOKUP($B49,'[1]1718  Exp_Rev Access'!$F$7:$GK$318,26,FALSE)),"",VLOOKUP($B49,'[1]1718  Exp_Rev Access'!$F$7:$GK$318,26,FALSE))</f>
        <v/>
      </c>
      <c r="AH49" s="90" t="str">
        <f>IF(ISNA(VLOOKUP($B49,'[1]1718  Exp_Rev Access'!$F$7:$GK$318,27,FALSE)),"",VLOOKUP($B49,'[1]1718  Exp_Rev Access'!$F$7:$GK$318,27,FALSE))</f>
        <v/>
      </c>
      <c r="AI49" s="90" t="str">
        <f>IF(ISNA(VLOOKUP($B49,'[1]1718  Exp_Rev Access'!$F$7:$GK$318,28,FALSE)),"",VLOOKUP($B49,'[1]1718  Exp_Rev Access'!$F$7:$GK$318,28,FALSE))</f>
        <v/>
      </c>
      <c r="AJ49" s="90" t="str">
        <f>IF(ISNA(VLOOKUP($B49,'[1]1718  Exp_Rev Access'!$F$7:$GK$318,29,FALSE)),"",VLOOKUP($B49,'[1]1718  Exp_Rev Access'!$F$7:$GK$318,29,FALSE))</f>
        <v/>
      </c>
      <c r="AK49" s="90" t="str">
        <f>IF(ISNA(VLOOKUP($B49,'[1]1718  Exp_Rev Access'!$F$7:$GK$318,30,FALSE)),"",VLOOKUP($B49,'[1]1718  Exp_Rev Access'!$F$7:$GK$318,30,FALSE))</f>
        <v/>
      </c>
      <c r="AL49" s="90" t="str">
        <f>IF(ISNA(VLOOKUP($B49,'[1]1718  Exp_Rev Access'!$F$7:$GK$318,31,FALSE)),"",VLOOKUP($B49,'[1]1718  Exp_Rev Access'!$F$7:$GK$318,31,FALSE))</f>
        <v/>
      </c>
      <c r="AM49" s="77"/>
      <c r="AN49" s="77"/>
      <c r="AO49" s="77"/>
      <c r="AP49" s="90" t="str">
        <f>IF(ISNA(VLOOKUP($B49,'[1]1718  Exp_Rev Access'!$F$7:$GK$318,33,FALSE)),"",VLOOKUP($B49,'[1]1718  Exp_Rev Access'!$F$7:$GK$318,33,FALSE))</f>
        <v/>
      </c>
      <c r="AQ49" s="90" t="str">
        <f>IF(ISNA(VLOOKUP($B49,'[1]1718  Exp_Rev Access'!$F$7:$GK$318,34,FALSE)),"",VLOOKUP($B49,'[1]1718  Exp_Rev Access'!$F$7:$GK$318,34,FALSE))</f>
        <v/>
      </c>
      <c r="AR49" s="90" t="str">
        <f>IF(ISNA(VLOOKUP($B49,'[1]1718  Exp_Rev Access'!$F$7:$GK$318,35,FALSE)),"",VLOOKUP($B49,'[1]1718  Exp_Rev Access'!$F$7:$GK$318,35,FALSE))</f>
        <v/>
      </c>
      <c r="AS49" s="90" t="str">
        <f>IF(ISNA(VLOOKUP($B49,'[1]1718  Exp_Rev Access'!$F$7:$GK$318,36,FALSE)),"",VLOOKUP($B49,'[1]1718  Exp_Rev Access'!$F$7:$GK$318,36,FALSE))</f>
        <v/>
      </c>
      <c r="AT49" s="90" t="str">
        <f>IF(ISNA(VLOOKUP($B49,'[1]1718  Exp_Rev Access'!$F$7:$GK$318,37,FALSE)),"",VLOOKUP($B49,'[1]1718  Exp_Rev Access'!$F$7:$GK$318,37,FALSE))</f>
        <v/>
      </c>
      <c r="AU49" s="77"/>
      <c r="AV49" s="77"/>
      <c r="AW49" s="77"/>
      <c r="AX49" s="90" t="str">
        <f>IF(ISNA(VLOOKUP($B49,'[1]1718  Exp_Rev Access'!$F$7:$GK$318,39,FALSE)),"",VLOOKUP($B49,'[1]1718  Exp_Rev Access'!$F$7:$GK$318,39,FALSE))</f>
        <v/>
      </c>
      <c r="AY49" s="90" t="str">
        <f>IF(ISNA(VLOOKUP($B49,'[1]1718  Exp_Rev Access'!$F$7:$GK$318,40,FALSE)),"",VLOOKUP($B49,'[1]1718  Exp_Rev Access'!$F$7:$GK$318,40,FALSE))</f>
        <v/>
      </c>
      <c r="AZ49" s="90" t="str">
        <f>IF(ISNA(VLOOKUP($B49,'[1]1718  Exp_Rev Access'!$F$7:$GK$318,41,FALSE)),"",VLOOKUP($B49,'[1]1718  Exp_Rev Access'!$F$7:$GK$318,41,FALSE))</f>
        <v/>
      </c>
      <c r="BA49" s="90" t="str">
        <f>IF(ISNA(VLOOKUP($B49,'[1]1718  Exp_Rev Access'!$F$7:$GK$318,42,FALSE)),"",VLOOKUP($B49,'[1]1718  Exp_Rev Access'!$F$7:$GK$318,42,FALSE))</f>
        <v/>
      </c>
      <c r="BB49" s="90" t="str">
        <f>IF(ISNA(VLOOKUP($B49,'[1]1718  Exp_Rev Access'!$F$7:$GK$318,43,FALSE)),"",VLOOKUP($B49,'[1]1718  Exp_Rev Access'!$F$7:$GK$318,43,FALSE))</f>
        <v/>
      </c>
      <c r="BC49" s="90" t="str">
        <f>IF(ISNA(VLOOKUP($B49,'[1]1718  Exp_Rev Access'!$F$7:$GK$318,44,FALSE)),"",VLOOKUP($B49,'[1]1718  Exp_Rev Access'!$F$7:$GK$318,44,FALSE))</f>
        <v/>
      </c>
      <c r="BD49" s="90" t="str">
        <f>IF(ISNA(VLOOKUP($B49,'[1]1718  Exp_Rev Access'!$F$7:$GK$318,45,FALSE)),"",VLOOKUP($B49,'[1]1718  Exp_Rev Access'!$F$7:$GK$318,45,FALSE))</f>
        <v/>
      </c>
      <c r="BE49" s="90" t="str">
        <f>IF(ISNA(VLOOKUP($B49,'[1]1718  Exp_Rev Access'!$F$7:$GK$318,46,FALSE)),"",VLOOKUP($B49,'[1]1718  Exp_Rev Access'!$F$7:$GK$318,46,FALSE))</f>
        <v/>
      </c>
      <c r="BF49" s="90" t="str">
        <f>IF(ISNA(VLOOKUP($B49,'[1]1718  Exp_Rev Access'!$F$7:$GK$318,47,FALSE)),"",VLOOKUP($B49,'[1]1718  Exp_Rev Access'!$F$7:$GK$318,47,FALSE))</f>
        <v/>
      </c>
      <c r="BG49" s="90" t="str">
        <f>IF(ISNA(VLOOKUP($B49,'[1]1718  Exp_Rev Access'!$F$7:$GK$318,48,FALSE)),"",VLOOKUP($B49,'[1]1718  Exp_Rev Access'!$F$7:$GK$318,48,FALSE))</f>
        <v/>
      </c>
      <c r="BH49" s="90" t="str">
        <f>IF(ISNA(VLOOKUP($B49,'[1]1718  Exp_Rev Access'!$F$7:$GK$318,49,FALSE)),"",VLOOKUP($B49,'[1]1718  Exp_Rev Access'!$F$7:$GK$318,49,FALSE))</f>
        <v/>
      </c>
      <c r="BI49" s="90" t="str">
        <f>IF(ISNA(VLOOKUP($B49,'[1]1718  Exp_Rev Access'!$F$7:$GK$318,50,FALSE)),"",VLOOKUP($B49,'[1]1718  Exp_Rev Access'!$F$7:$GK$318,50,FALSE))</f>
        <v/>
      </c>
      <c r="BJ49" s="90" t="str">
        <f>IF(ISNA(VLOOKUP($B49,'[1]1718  Exp_Rev Access'!$F$7:$GK$318,51,FALSE)),"",VLOOKUP($B49,'[1]1718  Exp_Rev Access'!$F$7:$GK$318,51,FALSE))</f>
        <v/>
      </c>
      <c r="BK49" s="90" t="str">
        <f>IF(ISNA(VLOOKUP($B49,'[1]1718  Exp_Rev Access'!$F$7:$GK$318,52,FALSE)),"",VLOOKUP($B49,'[1]1718  Exp_Rev Access'!$F$7:$GK$318,52,FALSE))</f>
        <v/>
      </c>
      <c r="BL49" s="90" t="str">
        <f>IF(ISNA(VLOOKUP($B49,'[1]1718  Exp_Rev Access'!$F$7:$GK$318,53,FALSE)),"",VLOOKUP($B49,'[1]1718  Exp_Rev Access'!$F$7:$GK$318,53,FALSE))</f>
        <v/>
      </c>
      <c r="BM49" s="90" t="str">
        <f>IF(ISNA(VLOOKUP($B49,'[1]1718  Exp_Rev Access'!$F$7:$GK$318,54,FALSE)),"",VLOOKUP($B49,'[1]1718  Exp_Rev Access'!$F$7:$GK$318,54,FALSE))</f>
        <v/>
      </c>
      <c r="BN49" s="90" t="str">
        <f>IF(ISNA(VLOOKUP($B49,'[1]1718  Exp_Rev Access'!$F$7:$GK$318,55,FALSE)),"",VLOOKUP($B49,'[1]1718  Exp_Rev Access'!$F$7:$GK$318,55,FALSE))</f>
        <v/>
      </c>
      <c r="BO49" s="90" t="str">
        <f>IF(ISNA(VLOOKUP($B49,'[1]1718  Exp_Rev Access'!$F$7:$GK$318,56,FALSE)),"",VLOOKUP($B49,'[1]1718  Exp_Rev Access'!$F$7:$GK$318,56,FALSE))</f>
        <v/>
      </c>
      <c r="BP49" s="90" t="str">
        <f>IF(ISNA(VLOOKUP($B49,'[1]1718  Exp_Rev Access'!$F$7:$GK$318,57,FALSE)),"",VLOOKUP($B49,'[1]1718  Exp_Rev Access'!$F$7:$GK$318,57,FALSE))</f>
        <v/>
      </c>
      <c r="BQ49" s="90" t="str">
        <f>IF(ISNA(VLOOKUP($B49,'[1]1718  Exp_Rev Access'!$F$7:$GK$318,58,FALSE)),"",VLOOKUP($B49,'[1]1718  Exp_Rev Access'!$F$7:$GK$318,58,FALSE))</f>
        <v/>
      </c>
      <c r="BR49" s="90" t="str">
        <f>IF(ISNA(VLOOKUP($B49,'[1]1718  Exp_Rev Access'!$F$7:$GK$318,59,FALSE)),"",VLOOKUP($B49,'[1]1718  Exp_Rev Access'!$F$7:$GK$318,59,FALSE))</f>
        <v/>
      </c>
      <c r="BS49" s="90" t="str">
        <f>IF(ISNA(VLOOKUP($B49,'[1]1718  Exp_Rev Access'!$F$7:$GK$318,60,FALSE)),"",VLOOKUP($B49,'[1]1718  Exp_Rev Access'!$F$7:$GK$318,60,FALSE))</f>
        <v/>
      </c>
      <c r="BT49" s="90" t="str">
        <f>IF(ISNA(VLOOKUP($B49,'[1]1718  Exp_Rev Access'!$F$7:$GK$318,61,FALSE)),"",VLOOKUP($B49,'[1]1718  Exp_Rev Access'!$F$7:$GK$318,61,FALSE))</f>
        <v/>
      </c>
      <c r="BU49" s="90" t="str">
        <f>IF(ISNA(VLOOKUP($B49,'[1]1718  Exp_Rev Access'!$F$7:$GK$318,62,FALSE)),"",VLOOKUP($B49,'[1]1718  Exp_Rev Access'!$F$7:$GK$318,62,FALSE))</f>
        <v/>
      </c>
      <c r="BV49" s="56">
        <f t="shared" si="35"/>
        <v>0</v>
      </c>
      <c r="BW49" s="77"/>
      <c r="BX49" s="77"/>
      <c r="BY49" s="90" t="str">
        <f>IF(ISNA(VLOOKUP($B49,'[1]1718  Exp_Rev Access'!$F$7:$GK$318,64,FALSE)),"",VLOOKUP($B49,'[1]1718  Exp_Rev Access'!$F$7:$GK$318,64,FALSE))</f>
        <v/>
      </c>
      <c r="BZ49" s="90" t="str">
        <f>IF(ISNA(VLOOKUP($B49,'[1]1718  Exp_Rev Access'!$F$7:$GK$318,65,FALSE)),"",VLOOKUP($B49,'[1]1718  Exp_Rev Access'!$F$7:$GK$318,65,FALSE))</f>
        <v/>
      </c>
      <c r="CA49" s="90" t="str">
        <f>IF(ISNA(VLOOKUP($B49,'[1]1718  Exp_Rev Access'!$F$7:$GK$318,66,FALSE)),"",VLOOKUP($B49,'[1]1718  Exp_Rev Access'!$F$7:$GK$318,66,FALSE))</f>
        <v/>
      </c>
      <c r="CB49" s="90" t="str">
        <f>IF(ISNA(VLOOKUP($B49,'[1]1718  Exp_Rev Access'!$F$7:$GK$318,67,FALSE)),"",VLOOKUP($B49,'[1]1718  Exp_Rev Access'!$F$7:$GK$318,67,FALSE))</f>
        <v/>
      </c>
      <c r="CC49" s="90" t="str">
        <f>IF(ISNA(VLOOKUP($B49,'[1]1718  Exp_Rev Access'!$F$7:$GK$318,68,FALSE)),"",VLOOKUP($B49,'[1]1718  Exp_Rev Access'!$F$7:$GK$318,68,FALSE))</f>
        <v/>
      </c>
      <c r="CD49" s="90" t="str">
        <f>IF(ISNA(VLOOKUP($B49,'[1]1718  Exp_Rev Access'!$F$7:$GK$318,69,FALSE)),"",VLOOKUP($B49,'[1]1718  Exp_Rev Access'!$F$7:$GK$318,69,FALSE))</f>
        <v/>
      </c>
      <c r="CE49" s="56">
        <f t="shared" si="36"/>
        <v>0</v>
      </c>
      <c r="CF49" s="92"/>
      <c r="CG49" s="78"/>
      <c r="CH49" s="90" t="str">
        <f>IF(ISNA(VLOOKUP($B49,'[1]1718  Exp_Rev Access'!$F$7:$GK$318,$CH$2,FALSE)),"",VLOOKUP($B49,'[1]1718  Exp_Rev Access'!$F$7:$GK$318,$CH$2,FALSE))</f>
        <v/>
      </c>
      <c r="CI49" s="90" t="str">
        <f>IF(ISNA(VLOOKUP($B49,'[1]1718  Exp_Rev Access'!$F$7:$GK$318,$CI$2,FALSE)),"",VLOOKUP($B49,'[1]1718  Exp_Rev Access'!$F$7:$GK$318,$CI$2,FALSE))</f>
        <v/>
      </c>
      <c r="CJ49" s="90" t="str">
        <f>IF(ISNA(VLOOKUP($B49,'[1]1718  Exp_Rev Access'!$F$7:$GK$318,$CJ$2,FALSE)),"",VLOOKUP($B49,'[1]1718  Exp_Rev Access'!$F$7:$GK$318,$CJ$2,FALSE))</f>
        <v/>
      </c>
      <c r="CK49" s="90" t="str">
        <f>IF(ISNA(VLOOKUP($B49,'[1]1718  Exp_Rev Access'!$F$7:$GK$318,$CK$2,FALSE)),"",VLOOKUP($B49,'[1]1718  Exp_Rev Access'!$F$7:$GK$318,$CK$2,FALSE))</f>
        <v/>
      </c>
      <c r="CL49" s="90" t="str">
        <f>IF(ISNA(VLOOKUP($B49,'[1]1718  Exp_Rev Access'!$F$7:$GK$318,$CL$2,FALSE)),"",VLOOKUP($B49,'[1]1718  Exp_Rev Access'!$F$7:$GK$318,$CL$2,FALSE))</f>
        <v/>
      </c>
      <c r="CM49" s="90" t="str">
        <f>IF(ISNA(VLOOKUP($B49,'[1]1718  Exp_Rev Access'!$F$7:$GK$318,$CM$2,FALSE)),"",VLOOKUP($B49,'[1]1718  Exp_Rev Access'!$F$7:$GK$318,$CM$2,FALSE))</f>
        <v/>
      </c>
      <c r="CN49" s="90" t="str">
        <f>IF(ISNA(VLOOKUP($B49,'[1]1718  Exp_Rev Access'!$F$7:$GK$318,$CN$2,FALSE)),"",VLOOKUP($B49,'[1]1718  Exp_Rev Access'!$F$7:$GK$318,$CN$2,FALSE))</f>
        <v/>
      </c>
      <c r="CO49" s="90" t="str">
        <f>IF(ISNA(VLOOKUP($B49,'[1]1718  Exp_Rev Access'!$F$7:$GK$318,$CO$2,FALSE)),"",VLOOKUP($B49,'[1]1718  Exp_Rev Access'!$F$7:$GK$318,$CO$2,FALSE))</f>
        <v/>
      </c>
      <c r="CP49" s="90" t="str">
        <f>IF(ISNA(VLOOKUP($B49,'[1]1718  Exp_Rev Access'!$F$7:$GK$318,$CP$2,FALSE)),"",VLOOKUP($B49,'[1]1718  Exp_Rev Access'!$F$7:$GK$318,$CP$2,FALSE))</f>
        <v/>
      </c>
      <c r="CQ49" s="90" t="str">
        <f>IF(ISNA(VLOOKUP($B49,'[1]1718  Exp_Rev Access'!$F$7:$GK$318,$CQ$2,FALSE)),"",VLOOKUP($B49,'[1]1718  Exp_Rev Access'!$F$7:$GK$318,$CQ$2,FALSE))</f>
        <v/>
      </c>
      <c r="CR49" s="90" t="str">
        <f>IF(ISNA(VLOOKUP($B49,'[1]1718  Exp_Rev Access'!$F$7:$GK$318,$CR$2,FALSE)),"",VLOOKUP($B49,'[1]1718  Exp_Rev Access'!$F$7:$GK$318,$CR$2,FALSE))</f>
        <v/>
      </c>
      <c r="CS49" s="90" t="str">
        <f>IF(ISNA(VLOOKUP($B49,'[1]1718  Exp_Rev Access'!$F$7:$GK$318,$CS$2,FALSE)),"",VLOOKUP($B49,'[1]1718  Exp_Rev Access'!$F$7:$GK$318,$CS$2,FALSE))</f>
        <v/>
      </c>
      <c r="CT49" s="90" t="str">
        <f>IF(ISNA(VLOOKUP($B49,'[1]1718  Exp_Rev Access'!$F$7:$GK$318,$CT$2,FALSE)),"",VLOOKUP($B49,'[1]1718  Exp_Rev Access'!$F$7:$GK$318,$CT$2,FALSE))</f>
        <v/>
      </c>
      <c r="CU49" s="90" t="str">
        <f>IF(ISNA(VLOOKUP($B49,'[1]1718  Exp_Rev Access'!$F$7:$GK$318,$CU$2,FALSE)),"",VLOOKUP($B49,'[1]1718  Exp_Rev Access'!$F$7:$GK$318,$CU$2,FALSE))</f>
        <v/>
      </c>
      <c r="CV49" s="90" t="str">
        <f>IF(ISNA(VLOOKUP($B49,'[1]1718  Exp_Rev Access'!$F$7:$GK$318,$CV$2,FALSE)),"",VLOOKUP($B49,'[1]1718  Exp_Rev Access'!$F$7:$GK$318,$CV$2,FALSE))</f>
        <v/>
      </c>
      <c r="CW49" s="90" t="str">
        <f>IF(ISNA(VLOOKUP($B49,'[1]1718  Exp_Rev Access'!$F$7:$GK$318,$CW$2,FALSE)),"",VLOOKUP($B49,'[1]1718  Exp_Rev Access'!$F$7:$GK$318,$CW$2,FALSE))</f>
        <v/>
      </c>
      <c r="CX49" s="90" t="str">
        <f>IF(ISNA(VLOOKUP($B49,'[1]1718  Exp_Rev Access'!$F$7:$GK$318,$CX$2,FALSE)),"",VLOOKUP($B49,'[1]1718  Exp_Rev Access'!$F$7:$GK$318,$CX$2,FALSE))</f>
        <v/>
      </c>
      <c r="CY49" s="90" t="str">
        <f>IF(ISNA(VLOOKUP($B49,'[1]1718  Exp_Rev Access'!$F$7:$GK$318,$CY$2,FALSE)),"",VLOOKUP($B49,'[1]1718  Exp_Rev Access'!$F$7:$GK$318,$CY$2,FALSE))</f>
        <v/>
      </c>
      <c r="CZ49" s="90" t="str">
        <f>IF(ISNA(VLOOKUP($B49,'[1]1718  Exp_Rev Access'!$F$7:$GK$318,$CZ$2,FALSE)),"",VLOOKUP($B49,'[1]1718  Exp_Rev Access'!$F$7:$GK$318,$CZ$2,FALSE))</f>
        <v/>
      </c>
      <c r="DA49" s="90" t="str">
        <f>IF(ISNA(VLOOKUP($B49,'[1]1718  Exp_Rev Access'!$F$7:$GK$318,$DA$2,FALSE)),"",VLOOKUP($B49,'[1]1718  Exp_Rev Access'!$F$7:$GK$318,$DA$2,FALSE))</f>
        <v/>
      </c>
      <c r="DB49" s="90" t="str">
        <f>IF(ISNA(VLOOKUP($B49,'[1]1718  Exp_Rev Access'!$F$7:$GK$318,$DB$2,FALSE)),"",VLOOKUP($B49,'[1]1718  Exp_Rev Access'!$F$7:$GK$318,$DB$2,FALSE))</f>
        <v/>
      </c>
      <c r="DC49" s="90" t="str">
        <f>IF(ISNA(VLOOKUP($B49,'[1]1718  Exp_Rev Access'!$F$7:$GK$318,$DC$2,FALSE)),"",VLOOKUP($B49,'[1]1718  Exp_Rev Access'!$F$7:$GK$318,$DC$2,FALSE))</f>
        <v/>
      </c>
      <c r="DD49" s="90" t="str">
        <f>IF(ISNA(VLOOKUP($B49,'[1]1718  Exp_Rev Access'!$F$7:$GK$318,$DD$2,FALSE)),"",VLOOKUP($B49,'[1]1718  Exp_Rev Access'!$F$7:$GK$318,$DD$2,FALSE))</f>
        <v/>
      </c>
      <c r="DE49" s="90" t="str">
        <f>IF(ISNA(VLOOKUP($B49,'[1]1718  Exp_Rev Access'!$F$7:$GK$318,$DE$2,FALSE)),"",VLOOKUP($B49,'[1]1718  Exp_Rev Access'!$F$7:$GK$318,$DE$2,FALSE))</f>
        <v/>
      </c>
      <c r="DF49" s="90" t="str">
        <f>IF(ISNA(VLOOKUP($B49,'[1]1718  Exp_Rev Access'!$F$7:$GK$318,$DF$2,FALSE)),"",VLOOKUP($B49,'[1]1718  Exp_Rev Access'!$F$7:$GK$318,$DF$2,FALSE))</f>
        <v/>
      </c>
      <c r="DG49" s="90" t="str">
        <f>IF(ISNA(VLOOKUP($B49,'[1]1718  Exp_Rev Access'!$F$7:$GK$318,$DG$2,FALSE)),"",VLOOKUP($B49,'[1]1718  Exp_Rev Access'!$F$7:$GK$318,$DG$2,FALSE))</f>
        <v/>
      </c>
      <c r="DH49" s="90" t="str">
        <f>IF(ISNA(VLOOKUP($B49,'[1]1718  Exp_Rev Access'!$F$7:$GK$318,$DH$2,FALSE)),"",VLOOKUP($B49,'[1]1718  Exp_Rev Access'!$F$7:$GK$318,$DH$2,FALSE))</f>
        <v/>
      </c>
      <c r="DI49" s="90" t="str">
        <f>IF(ISNA(VLOOKUP($B49,'[1]1718  Exp_Rev Access'!$F$7:$GK$318,$DI$2,FALSE)),"",VLOOKUP($B49,'[1]1718  Exp_Rev Access'!$F$7:$GK$318,$DI$2,FALSE))</f>
        <v/>
      </c>
      <c r="DJ49" s="90" t="str">
        <f>IF(ISNA(VLOOKUP($B49,'[1]1718  Exp_Rev Access'!$F$7:$GK$318,$DJ$2,FALSE)),"",VLOOKUP($B49,'[1]1718  Exp_Rev Access'!$F$7:$GK$318,$DJ$2,FALSE))</f>
        <v/>
      </c>
      <c r="DK49" s="90" t="str">
        <f>IF(ISNA(VLOOKUP($B49,'[1]1718  Exp_Rev Access'!$F$7:$GK$318,$DK$2,FALSE)),"",VLOOKUP($B49,'[1]1718  Exp_Rev Access'!$F$7:$GK$318,$DK$2,FALSE))</f>
        <v/>
      </c>
      <c r="DL49" s="90" t="str">
        <f>IF(ISNA(VLOOKUP($B49,'[1]1718  Exp_Rev Access'!$F$7:$GK$318,$DL$2,FALSE)),"",VLOOKUP($B49,'[1]1718  Exp_Rev Access'!$F$7:$GK$318,$DL$2,FALSE))</f>
        <v/>
      </c>
      <c r="DM49" s="90" t="str">
        <f>IF(ISNA(VLOOKUP($B49,'[1]1718  Exp_Rev Access'!$F$7:$GK$318,$DM$2,FALSE)),"",VLOOKUP($B49,'[1]1718  Exp_Rev Access'!$F$7:$GK$318,$DM$2,FALSE))</f>
        <v/>
      </c>
      <c r="DN49" s="90" t="str">
        <f>IF(ISNA(VLOOKUP($B49,'[1]1718  Exp_Rev Access'!$F$7:$GK$318,$DN$2,FALSE)),"",VLOOKUP($B49,'[1]1718  Exp_Rev Access'!$F$7:$GK$318,$DN$2,FALSE))</f>
        <v/>
      </c>
      <c r="DO49" s="90" t="str">
        <f>IF(ISNA(VLOOKUP($B49,'[1]1718  Exp_Rev Access'!$F$7:$GK$318,$DO$2,FALSE)),"",VLOOKUP($B49,'[1]1718  Exp_Rev Access'!$F$7:$GK$318,$DO$2,FALSE))</f>
        <v/>
      </c>
      <c r="DP49" s="90" t="str">
        <f>IF(ISNA(VLOOKUP($B49,'[1]1718  Exp_Rev Access'!$F$7:$GK$318,$DP$2,FALSE)),"",VLOOKUP($B49,'[1]1718  Exp_Rev Access'!$F$7:$GK$318,$DP$2,FALSE))</f>
        <v/>
      </c>
      <c r="DQ49" s="90" t="str">
        <f>IF(ISNA(VLOOKUP($B49,'[1]1718  Exp_Rev Access'!$F$7:$GK$318,$DQ$2,FALSE)),"",VLOOKUP($B49,'[1]1718  Exp_Rev Access'!$F$7:$GK$318,$DQ$2,FALSE))</f>
        <v/>
      </c>
      <c r="DR49" s="90" t="str">
        <f>IF(ISNA(VLOOKUP($B49,'[1]1718  Exp_Rev Access'!$F$7:$GK$318,$DR$2,FALSE)),"",VLOOKUP($B49,'[1]1718  Exp_Rev Access'!$F$7:$GK$318,$DR$2,FALSE))</f>
        <v/>
      </c>
      <c r="DS49" s="90" t="str">
        <f>IF(ISNA(VLOOKUP($B49,'[1]1718  Exp_Rev Access'!$F$7:$GK$318,$DS$2,FALSE)),"",VLOOKUP($B49,'[1]1718  Exp_Rev Access'!$F$7:$GK$318,$DS$2,FALSE))</f>
        <v/>
      </c>
      <c r="DT49" s="90" t="str">
        <f>IF(ISNA(VLOOKUP($B49,'[1]1718  Exp_Rev Access'!$F$7:$GK$318,$DT$2,FALSE)),"",VLOOKUP($B49,'[1]1718  Exp_Rev Access'!$F$7:$GK$318,$DT$2,FALSE))</f>
        <v/>
      </c>
      <c r="DU49" s="90" t="str">
        <f>IF(ISNA(VLOOKUP($B49,'[1]1718  Exp_Rev Access'!$F$7:$GK$318,$DU$2,FALSE)),"",VLOOKUP($B49,'[1]1718  Exp_Rev Access'!$F$7:$GK$318,$DU$2,FALSE))</f>
        <v/>
      </c>
      <c r="DV49" s="90" t="str">
        <f>IF(ISNA(VLOOKUP($B49,'[1]1718  Exp_Rev Access'!$F$7:$GK$318,$DV$2,FALSE)),"",VLOOKUP($B49,'[1]1718  Exp_Rev Access'!$F$7:$GK$318,$DV$2,FALSE))</f>
        <v/>
      </c>
      <c r="DW49" s="90" t="str">
        <f>IF(ISNA(VLOOKUP($B49,'[1]1718  Exp_Rev Access'!$F$7:$GK$318,$DW$2,FALSE)),"",VLOOKUP($B49,'[1]1718  Exp_Rev Access'!$F$7:$GK$318,$DW$2,FALSE))</f>
        <v/>
      </c>
      <c r="DX49" s="90" t="str">
        <f>IF(ISNA(VLOOKUP($B49,'[1]1718  Exp_Rev Access'!$F$7:$GK$318,$DX$2,FALSE)),"",VLOOKUP($B49,'[1]1718  Exp_Rev Access'!$F$7:$GK$318,$DX$2,FALSE))</f>
        <v/>
      </c>
      <c r="DY49" s="90" t="str">
        <f>IF(ISNA(VLOOKUP($B49,'[1]1718  Exp_Rev Access'!$F$7:$GK$318,$DY$2,FALSE)),"",VLOOKUP($B49,'[1]1718  Exp_Rev Access'!$F$7:$GK$318,$DY$2,FALSE))</f>
        <v/>
      </c>
      <c r="DZ49" s="90" t="str">
        <f>IF(ISNA(VLOOKUP($B49,'[1]1718  Exp_Rev Access'!$F$7:$GK$318,$DZ$2,FALSE)),"",VLOOKUP($B49,'[1]1718  Exp_Rev Access'!$F$7:$GK$318,$DZ$2,FALSE))</f>
        <v/>
      </c>
      <c r="EA49" s="90" t="str">
        <f>IF(ISNA(VLOOKUP($B49,'[1]1718  Exp_Rev Access'!$F$7:$GK$318,$EA$2,FALSE)),"",VLOOKUP($B49,'[1]1718  Exp_Rev Access'!$F$7:$GK$318,$EA$2,FALSE))</f>
        <v/>
      </c>
      <c r="EB49" s="90" t="str">
        <f>IF(ISNA(VLOOKUP($B49,'[1]1718  Exp_Rev Access'!$F$7:$GK$318,$EB$2,FALSE)),"",VLOOKUP($B49,'[1]1718  Exp_Rev Access'!$F$7:$GK$318,$EB$2,FALSE))</f>
        <v/>
      </c>
      <c r="EC49" s="90" t="str">
        <f>IF(ISNA(VLOOKUP($B49,'[1]1718  Exp_Rev Access'!$F$7:$GK$318,$EC$2,FALSE)),"",VLOOKUP($B49,'[1]1718  Exp_Rev Access'!$F$7:$GK$318,$EC$2,FALSE))</f>
        <v/>
      </c>
      <c r="ED49" s="90" t="str">
        <f>IF(ISNA(VLOOKUP($B49,'[1]1718  Exp_Rev Access'!$F$7:$GK$318,$ED$2,FALSE)),"",VLOOKUP($B49,'[1]1718  Exp_Rev Access'!$F$7:$GK$318,$ED$2,FALSE))</f>
        <v/>
      </c>
      <c r="EE49" s="90" t="str">
        <f>IF(ISNA(VLOOKUP($B49,'[1]1718  Exp_Rev Access'!$F$7:$GK$318,$EE$2,FALSE)),"",VLOOKUP($B49,'[1]1718  Exp_Rev Access'!$F$7:$GK$318,$EE$2,FALSE))</f>
        <v/>
      </c>
      <c r="EF49" s="90" t="str">
        <f>IF(ISNA(VLOOKUP($B49,'[1]1718  Exp_Rev Access'!$F$7:$GK$318,$EF$2,FALSE)),"",VLOOKUP($B49,'[1]1718  Exp_Rev Access'!$F$7:$GK$318,$EF$2,FALSE))</f>
        <v/>
      </c>
      <c r="EG49" s="90" t="str">
        <f>IF(ISNA(VLOOKUP($B49,'[1]1718  Exp_Rev Access'!$F$7:$GK$318,$EG$2,FALSE)),"",VLOOKUP($B49,'[1]1718  Exp_Rev Access'!$F$7:$GK$318,$EG$2,FALSE))</f>
        <v/>
      </c>
      <c r="EH49" s="90" t="str">
        <f>IF(ISNA(VLOOKUP($B49,'[1]1718  Exp_Rev Access'!$F$7:$GK$318,$EH$2,FALSE)),"",VLOOKUP($B49,'[1]1718  Exp_Rev Access'!$F$7:$GK$318,$EH$2,FALSE))</f>
        <v/>
      </c>
      <c r="EI49" s="90" t="str">
        <f>IF(ISNA(VLOOKUP($B49,'[1]1718  Exp_Rev Access'!$F$7:$GK$318,$EI$2,FALSE)),"",VLOOKUP($B49,'[1]1718  Exp_Rev Access'!$F$7:$GK$318,$EI$2,FALSE))</f>
        <v/>
      </c>
      <c r="EJ49" s="90" t="str">
        <f>IF(ISNA(VLOOKUP($B49,'[1]1718  Exp_Rev Access'!$F$7:$GK$318,$EJ$2,FALSE)),"",VLOOKUP($B49,'[1]1718  Exp_Rev Access'!$F$7:$GK$318,$EJ$2,FALSE))</f>
        <v/>
      </c>
      <c r="EK49" s="90" t="str">
        <f>IF(ISNA(VLOOKUP($B49,'[1]1718  Exp_Rev Access'!$F$7:$GK$318,$EK$2,FALSE)),"",VLOOKUP($B49,'[1]1718  Exp_Rev Access'!$F$7:$GK$318,$EK$2,FALSE))</f>
        <v/>
      </c>
      <c r="EL49" s="90" t="str">
        <f>IF(ISNA(VLOOKUP($B49,'[1]1718  Exp_Rev Access'!$F$7:$GK$318,$EL$2,FALSE)),"",VLOOKUP($B49,'[1]1718  Exp_Rev Access'!$F$7:$GK$318,$EL$2,FALSE))</f>
        <v/>
      </c>
      <c r="EM49" s="90" t="str">
        <f>IF(ISNA(VLOOKUP($B49,'[1]1718  Exp_Rev Access'!$F$7:$GK$318,$EM$2,FALSE)),"",VLOOKUP($B49,'[1]1718  Exp_Rev Access'!$F$7:$GK$318,$EM$2,FALSE))</f>
        <v/>
      </c>
      <c r="EN49" s="90" t="str">
        <f>IF(ISNA(VLOOKUP($B49,'[1]1718  Exp_Rev Access'!$F$7:$GK$318,$EN$2,FALSE)),"",VLOOKUP($B49,'[1]1718  Exp_Rev Access'!$F$7:$GK$318,$EN$2,FALSE))</f>
        <v/>
      </c>
      <c r="EO49" s="90" t="str">
        <f>IF(ISNA(VLOOKUP($B49,'[1]1718  Exp_Rev Access'!$F$7:$GK$318,$EO$2,FALSE)),"",VLOOKUP($B49,'[1]1718  Exp_Rev Access'!$F$7:$GK$318,$EO$2,FALSE))</f>
        <v/>
      </c>
      <c r="EP49" s="90" t="str">
        <f>IF(ISNA(VLOOKUP($B49,'[1]1718  Exp_Rev Access'!$F$7:$GK$318,$EP$2,FALSE)),"",VLOOKUP($B49,'[1]1718  Exp_Rev Access'!$F$7:$GK$318,$EP$2,FALSE))</f>
        <v/>
      </c>
      <c r="EQ49" s="90" t="str">
        <f>IF(ISNA(VLOOKUP($B49,'[1]1718  Exp_Rev Access'!$F$7:$GK$318,$EQ$2,FALSE)),"",VLOOKUP($B49,'[1]1718  Exp_Rev Access'!$F$7:$GK$318,$EQ$2,FALSE))</f>
        <v/>
      </c>
      <c r="ER49" s="90" t="str">
        <f>IF(ISNA(VLOOKUP($B49,'[1]1718  Exp_Rev Access'!$F$7:$GK$318,$ER$2,FALSE)),"",VLOOKUP($B49,'[1]1718  Exp_Rev Access'!$F$7:$GK$318,$ER$2,FALSE))</f>
        <v/>
      </c>
      <c r="ES49" s="90" t="str">
        <f>IF(ISNA(VLOOKUP($B49,'[1]1718  Exp_Rev Access'!$F$7:$GK$318,$ES$2,FALSE)),"",VLOOKUP($B49,'[1]1718  Exp_Rev Access'!$F$7:$GK$318,$ES$2,FALSE))</f>
        <v/>
      </c>
      <c r="ET49" s="90" t="str">
        <f>IF(ISNA(VLOOKUP($B49,'[1]1718  Exp_Rev Access'!$F$7:$GK$318,$ET$2,FALSE)),"",VLOOKUP($B49,'[1]1718  Exp_Rev Access'!$F$7:$GK$318,$ET$2,FALSE))</f>
        <v/>
      </c>
      <c r="EU49" s="90" t="str">
        <f>IF(ISNA(VLOOKUP($B49,'[1]1718  Exp_Rev Access'!$F$7:$GK$318,$EU$2,FALSE)),"",VLOOKUP($B49,'[1]1718  Exp_Rev Access'!$F$7:$GK$318,$EU$2,FALSE))</f>
        <v/>
      </c>
      <c r="EV49" s="90" t="str">
        <f>IF(ISNA(VLOOKUP($B49,'[1]1718  Exp_Rev Access'!$F$7:$GK$318,$EV$2,FALSE)),"",VLOOKUP($B49,'[1]1718  Exp_Rev Access'!$F$7:$GK$318,$EV$2,FALSE))</f>
        <v/>
      </c>
      <c r="EW49" s="90" t="str">
        <f>IF(ISNA(VLOOKUP($B49,'[1]1718  Exp_Rev Access'!$F$7:$GK$318,$EW$2,FALSE)),"",VLOOKUP($B49,'[1]1718  Exp_Rev Access'!$F$7:$GK$318,$EW$2,FALSE))</f>
        <v/>
      </c>
      <c r="EX49" s="90" t="str">
        <f>IF(ISNA(VLOOKUP($B49,'[1]1718  Exp_Rev Access'!$F$7:$GK$318,$EX$2,FALSE)),"",VLOOKUP($B49,'[1]1718  Exp_Rev Access'!$F$7:$GK$318,$EX$2,FALSE))</f>
        <v/>
      </c>
      <c r="EY49" s="90" t="str">
        <f>IF(ISNA(VLOOKUP($B49,'[1]1718  Exp_Rev Access'!$F$7:$GK$318,$EY$2,FALSE)),"",VLOOKUP($B49,'[1]1718  Exp_Rev Access'!$F$7:$GK$318,$EY$2,FALSE))</f>
        <v/>
      </c>
      <c r="EZ49" s="90" t="str">
        <f>IF(ISNA(VLOOKUP($B49,'[1]1718  Exp_Rev Access'!$F$7:$GK$318,$EZ$2,FALSE)),"",VLOOKUP($B49,'[1]1718  Exp_Rev Access'!$F$7:$GK$318,$EZ$2,FALSE))</f>
        <v/>
      </c>
      <c r="FA49" s="90" t="str">
        <f>IF(ISNA(VLOOKUP($B49,'[1]1718  Exp_Rev Access'!$F$7:$GK$318,$FA$2,FALSE)),"",VLOOKUP($B49,'[1]1718  Exp_Rev Access'!$F$7:$GK$318,$FA$2,FALSE))</f>
        <v/>
      </c>
      <c r="FB49" s="90" t="str">
        <f>IF(ISNA(VLOOKUP($B49,'[1]1718  Exp_Rev Access'!$F$7:$GK$318,$FB$2,FALSE)),"",VLOOKUP($B49,'[1]1718  Exp_Rev Access'!$F$7:$GK$318,$FB$2,FALSE))</f>
        <v/>
      </c>
      <c r="FC49" s="90" t="str">
        <f>IF(ISNA(VLOOKUP($B49,'[1]1718  Exp_Rev Access'!$F$7:$GK$318,$FC$2,FALSE)),"",VLOOKUP($B49,'[1]1718  Exp_Rev Access'!$F$7:$GK$318,$FC$2,FALSE))</f>
        <v/>
      </c>
      <c r="FD49" s="90" t="str">
        <f>IF(ISNA(VLOOKUP($B49,'[1]1718  Exp_Rev Access'!$F$7:$GK$318,$FD$2,FALSE)),"",VLOOKUP($B49,'[1]1718  Exp_Rev Access'!$F$7:$GK$318,$FD$2,FALSE))</f>
        <v/>
      </c>
      <c r="FE49" s="90" t="str">
        <f>IF(ISNA(VLOOKUP($B49,'[1]1718  Exp_Rev Access'!$F$7:$GK$318,$FE$2,FALSE)),"",VLOOKUP($B49,'[1]1718  Exp_Rev Access'!$F$7:$GK$318,$FE$2,FALSE))</f>
        <v/>
      </c>
      <c r="FF49" s="90" t="str">
        <f>IF(ISNA(VLOOKUP($B49,'[1]1718  Exp_Rev Access'!$F$7:$GK$318,$FF$2,FALSE)),"",VLOOKUP($B49,'[1]1718  Exp_Rev Access'!$F$7:$GK$318,$FF$2,FALSE))</f>
        <v/>
      </c>
      <c r="FG49" s="90" t="str">
        <f>IF(ISNA(VLOOKUP($B49,'[1]1718  Exp_Rev Access'!$F$7:$GK$318,$FG$2,FALSE)),"",VLOOKUP($B49,'[1]1718  Exp_Rev Access'!$F$7:$GK$318,$FG$2,FALSE))</f>
        <v/>
      </c>
      <c r="FH49" s="90" t="str">
        <f>IF(ISNA(VLOOKUP($B49,'[1]1718  Exp_Rev Access'!$F$7:$GK$318,$FH$2,FALSE)),"",VLOOKUP($B49,'[1]1718  Exp_Rev Access'!$F$7:$GK$318,$FH$2,FALSE))</f>
        <v/>
      </c>
      <c r="FI49" s="90" t="str">
        <f>IF(ISNA(VLOOKUP($B49,'[1]1718  Exp_Rev Access'!$F$7:$GK$318,$FI$2,FALSE)),"",VLOOKUP($B49,'[1]1718  Exp_Rev Access'!$F$7:$GK$318,$FI$2,FALSE))</f>
        <v/>
      </c>
      <c r="FJ49" s="90" t="str">
        <f>IF(ISNA(VLOOKUP($B49,'[1]1718  Exp_Rev Access'!$F$7:$GK$318,$FJ$2,FALSE)),"",VLOOKUP($B49,'[1]1718  Exp_Rev Access'!$F$7:$GK$318,$FJ$2,FALSE))</f>
        <v/>
      </c>
      <c r="FK49" s="90" t="str">
        <f>IF(ISNA(VLOOKUP($B49,'[1]1718  Exp_Rev Access'!$F$7:$GK$318,$FK$2,FALSE)),"",VLOOKUP($B49,'[1]1718  Exp_Rev Access'!$F$7:$GK$318,$FK$2,FALSE))</f>
        <v/>
      </c>
      <c r="FL49" s="90" t="str">
        <f>IF(ISNA(VLOOKUP($B49,'[1]1718  Exp_Rev Access'!$F$7:$GK$318,$FL$2,FALSE)),"",VLOOKUP($B49,'[1]1718  Exp_Rev Access'!$F$7:$GK$318,$FL$2,FALSE))</f>
        <v/>
      </c>
      <c r="FM49" s="90" t="str">
        <f>IF(ISNA(VLOOKUP($B49,'[1]1718  Exp_Rev Access'!$F$7:$GK$318,$FM$2,FALSE)),"",VLOOKUP($B49,'[1]1718  Exp_Rev Access'!$F$7:$GK$318,$FM$2,FALSE))</f>
        <v/>
      </c>
      <c r="FN49" s="90" t="str">
        <f>IF(ISNA(VLOOKUP($B49,'[1]1718  Exp_Rev Access'!$F$7:$GK$318,$FN$2,FALSE)),"",VLOOKUP($B49,'[1]1718  Exp_Rev Access'!$F$7:$GK$318,$FN$2,FALSE))</f>
        <v/>
      </c>
      <c r="FO49" s="90" t="str">
        <f>IF(ISNA(VLOOKUP($B49,'[1]1718  Exp_Rev Access'!$F$7:$GK$318,$FO$2,FALSE)),"",VLOOKUP($B49,'[1]1718  Exp_Rev Access'!$F$7:$GK$318,$FO$2,FALSE))</f>
        <v/>
      </c>
      <c r="FP49" s="90" t="str">
        <f>IF(ISNA(VLOOKUP($B49,'[1]1718  Exp_Rev Access'!$F$7:$GK$318,$FP$2,FALSE)),"",VLOOKUP($B49,'[1]1718  Exp_Rev Access'!$F$7:$GK$318,$FP$2,FALSE))</f>
        <v/>
      </c>
      <c r="FQ49" s="90" t="str">
        <f>IF(ISNA(VLOOKUP($B49,'[1]1718  Exp_Rev Access'!$F$7:$GK$318,$FQ$2,FALSE)),"",VLOOKUP($B49,'[1]1718  Exp_Rev Access'!$F$7:$GK$318,$FQ$2,FALSE))</f>
        <v/>
      </c>
      <c r="FR49" s="90" t="str">
        <f>IF(ISNA(VLOOKUP($B49,'[1]1718  Exp_Rev Access'!$F$7:$GK$318,$FR$2,FALSE)),"",VLOOKUP($B49,'[1]1718  Exp_Rev Access'!$F$7:$GK$318,$FR$2,FALSE))</f>
        <v/>
      </c>
      <c r="FS49" s="77"/>
      <c r="FT49" s="77"/>
      <c r="FU49" s="78"/>
      <c r="FV49" s="95" t="str">
        <f>IF(ISNA(VLOOKUP($B49,'[1]1718  Exp_Rev Access'!$F$7:$GK$318,$FV$2,FALSE)),"",VLOOKUP($B49,'[1]1718  Exp_Rev Access'!$F$7:$GK$318,$FV$2,FALSE))</f>
        <v/>
      </c>
      <c r="FW49" s="95" t="str">
        <f>IF(ISNA(VLOOKUP($B49,'[1]1718  Exp_Rev Access'!$F$7:$GK$318,$FW$2,FALSE)),"",VLOOKUP($B49,'[1]1718  Exp_Rev Access'!$F$7:$GK$318,$FW$2,FALSE))</f>
        <v/>
      </c>
      <c r="FX49" s="95" t="str">
        <f>IF(ISNA(VLOOKUP($B49,'[1]1718  Exp_Rev Access'!$F$7:$GK$318,$FX$2,FALSE)),"",VLOOKUP($B49,'[1]1718  Exp_Rev Access'!$F$7:$GK$318,$FX$2,FALSE))</f>
        <v/>
      </c>
      <c r="FY49" s="95" t="str">
        <f>IF(ISNA(VLOOKUP($B49,'[1]1718  Exp_Rev Access'!$F$7:$GK$318,$FY$2,FALSE)),"",VLOOKUP($B49,'[1]1718  Exp_Rev Access'!$F$7:$GK$318,$FY$2,FALSE))</f>
        <v/>
      </c>
      <c r="FZ49" s="95" t="str">
        <f>IF(ISNA(VLOOKUP($B49,'[1]1718  Exp_Rev Access'!$F$7:$GK$318,$FZ$2,FALSE)),"",VLOOKUP($B49,'[1]1718  Exp_Rev Access'!$F$7:$GK$318,$FZ$2,FALSE))</f>
        <v/>
      </c>
      <c r="GA49" s="95" t="str">
        <f>IF(ISNA(VLOOKUP($B49,'[1]1718  Exp_Rev Access'!$F$7:$GK$318,$GA$2,FALSE)),"",VLOOKUP($B49,'[1]1718  Exp_Rev Access'!$F$7:$GK$318,$GA$2,FALSE))</f>
        <v/>
      </c>
      <c r="GB49" s="95" t="str">
        <f>IF(ISNA(VLOOKUP($B49,'[1]1718  Exp_Rev Access'!$F$7:$GK$318,$GB$2,FALSE)),"",VLOOKUP($B49,'[1]1718  Exp_Rev Access'!$F$7:$GK$318,$GB$2,FALSE))</f>
        <v/>
      </c>
      <c r="GC49" s="95" t="str">
        <f>IF(ISNA(VLOOKUP($B49,'[1]1718  Exp_Rev Access'!$F$7:$GK$318,$GC$2,FALSE)),"",VLOOKUP($B49,'[1]1718  Exp_Rev Access'!$F$7:$GK$318,$GC$2,FALSE))</f>
        <v/>
      </c>
      <c r="GD49" s="95" t="str">
        <f>IF(ISNA(VLOOKUP($B49,'[1]1718  Exp_Rev Access'!$F$7:$GK$318,$GD$2,FALSE)),"",VLOOKUP($B49,'[1]1718  Exp_Rev Access'!$F$7:$GK$318,$GD$2,FALSE))</f>
        <v/>
      </c>
      <c r="GE49" s="95" t="str">
        <f>IF(ISNA(VLOOKUP($B49,'[1]1718  Exp_Rev Access'!$F$7:$GK$318,$GE$2,FALSE)),"",VLOOKUP($B49,'[1]1718  Exp_Rev Access'!$F$7:$GK$318,$GE$2,FALSE))</f>
        <v/>
      </c>
      <c r="GF49" s="95" t="str">
        <f>IF(ISNA(VLOOKUP($B49,'[1]1718  Exp_Rev Access'!$F$7:$GK$318,$GF$2,FALSE)),"",VLOOKUP($B49,'[1]1718  Exp_Rev Access'!$F$7:$GK$318,$GF$2,FALSE))</f>
        <v/>
      </c>
      <c r="GG49" s="95" t="str">
        <f>IF(ISNA(VLOOKUP($B49,'[1]1718  Exp_Rev Access'!$F$7:$GK$318,$GG$2,FALSE)),"",VLOOKUP($B49,'[1]1718  Exp_Rev Access'!$F$7:$GK$318,$GG$2,FALSE))</f>
        <v/>
      </c>
      <c r="GH49" s="95" t="str">
        <f>IF(ISNA(VLOOKUP($B49,'[1]1718  Exp_Rev Access'!$F$7:$GK$318,$GH$2,FALSE)),"",VLOOKUP($B49,'[1]1718  Exp_Rev Access'!$F$7:$GK$318,$GH$2,FALSE))</f>
        <v/>
      </c>
      <c r="GI49" s="95" t="str">
        <f>IF(ISNA(VLOOKUP($B49,'[1]1718  Exp_Rev Access'!$F$7:$GK$318,$GI$2,FALSE)),"",VLOOKUP($B49,'[1]1718  Exp_Rev Access'!$F$7:$GK$318,$GI$2,FALSE))</f>
        <v/>
      </c>
      <c r="GJ49" s="95" t="str">
        <f>IF(ISNA(VLOOKUP($B49,'[1]1718  Exp_Rev Access'!$F$7:$GK$318,$GJ$2,FALSE)),"",VLOOKUP($B49,'[1]1718  Exp_Rev Access'!$F$7:$GK$318,$GJ$2,FALSE))</f>
        <v/>
      </c>
      <c r="GK49" s="95" t="str">
        <f>IF(ISNA(VLOOKUP($B49,'[1]1718  Exp_Rev Access'!$F$7:$GK$318,$GK$2,FALSE)),"",VLOOKUP($B49,'[1]1718  Exp_Rev Access'!$F$7:$GK$318,$GK$2,FALSE))</f>
        <v/>
      </c>
      <c r="GL49" s="95" t="str">
        <f>IF(ISNA(VLOOKUP($B49,'[1]1718  Exp_Rev Access'!$F$7:$GK$318,$GL$2,FALSE)),"",VLOOKUP($B49,'[1]1718  Exp_Rev Access'!$F$7:$GK$318,$GL$2,FALSE))</f>
        <v/>
      </c>
      <c r="GM49" s="95" t="str">
        <f>IF(ISNA(VLOOKUP($B49,'[1]1718  Exp_Rev Access'!$F$7:$GK$318,$GM$2,FALSE)),"",VLOOKUP($B49,'[1]1718  Exp_Rev Access'!$F$7:$GK$318,$GM$2,FALSE))</f>
        <v/>
      </c>
      <c r="GN49" s="95" t="str">
        <f>IF(ISNA(VLOOKUP($B49,'[1]1718  Exp_Rev Access'!$F$7:$GK$318,$GN$2,FALSE)),"",VLOOKUP($B49,'[1]1718  Exp_Rev Access'!$F$7:$GK$318,$GN$2,FALSE))</f>
        <v/>
      </c>
      <c r="GO49" s="95" t="str">
        <f>IF(ISNA(VLOOKUP($B49,'[1]1718  Exp_Rev Access'!$F$7:$GK$318,$GO$2,FALSE)),"",VLOOKUP($B49,'[1]1718  Exp_Rev Access'!$F$7:$GK$318,$GO$2,FALSE))</f>
        <v/>
      </c>
      <c r="GP49" s="95" t="str">
        <f>IF(ISNA(VLOOKUP($B49,'[1]1718  Exp_Rev Access'!$F$7:$GK$318,$GP$2,FALSE)),"",VLOOKUP($B49,'[1]1718  Exp_Rev Access'!$F$7:$GK$318,$GP$2,FALSE))</f>
        <v/>
      </c>
      <c r="GQ49" s="95" t="str">
        <f>IF(ISNA(VLOOKUP($B49,'[1]1718  Exp_Rev Access'!$F$7:$GK$318,$GQ$2,FALSE)),"",VLOOKUP($B49,'[1]1718  Exp_Rev Access'!$F$7:$GK$318,$GQ$2,FALSE))</f>
        <v/>
      </c>
      <c r="GR49" s="95" t="str">
        <f>IF(ISNA(VLOOKUP($B49,'[1]1718  Exp_Rev Access'!$F$7:$GK$318,$GR$2,FALSE)),"",VLOOKUP($B49,'[1]1718  Exp_Rev Access'!$F$7:$GK$318,$GR$2,FALSE))</f>
        <v/>
      </c>
      <c r="GS49" s="95" t="str">
        <f>IF(ISNA(VLOOKUP($B49,'[1]1718  Exp_Rev Access'!$F$7:$GK$318,$GS$2,FALSE)),"",VLOOKUP($B49,'[1]1718  Exp_Rev Access'!$F$7:$GK$318,$GS$2,FALSE))</f>
        <v/>
      </c>
      <c r="GT49" s="95" t="str">
        <f>IF(ISNA(VLOOKUP($B49,'[1]1718  Exp_Rev Access'!$F$7:$GK$318,$GT$2,FALSE)),"",VLOOKUP($B49,'[1]1718  Exp_Rev Access'!$F$7:$GK$318,$GT$2,FALSE))</f>
        <v/>
      </c>
      <c r="GU49" s="77"/>
      <c r="GV49" s="77"/>
      <c r="GW49" s="96"/>
    </row>
    <row r="50" spans="1:222" x14ac:dyDescent="0.3">
      <c r="A50" s="73"/>
      <c r="B50" s="109" t="s">
        <v>233</v>
      </c>
      <c r="C50" s="110" t="s">
        <v>234</v>
      </c>
      <c r="D50" s="75">
        <f>IF(ISNA(VLOOKUP($B50,'[1]1718 enrollment_Rev_Exp by size'!$A$7:H390,3,FALSE)),"",VLOOKUP($B50,'[1]1718 enrollment_Rev_Exp by size'!$A$7:$G$363,3,FALSE))</f>
        <v>23525.600000000006</v>
      </c>
      <c r="E50" s="76">
        <f>IF(ISNA(VLOOKUP($B50,'[1]1718 enrollment_Rev_Exp by size'!$A$7:I390,5,FALSE)),"",VLOOKUP($B50,'[1]1718 enrollment_Rev_Exp by size'!$A$7:$G$350,5,FALSE))</f>
        <v>292274285.29000002</v>
      </c>
      <c r="F50" s="70">
        <f t="shared" ref="F50:F59" si="151">N50+AM50+AU50+BV50+CE50+FS50+GU50</f>
        <v>292274285.28999996</v>
      </c>
      <c r="G50" s="70">
        <f t="shared" ref="G50:G58" si="152">F50-E50</f>
        <v>0</v>
      </c>
      <c r="H50" s="90">
        <f>IF(ISNA(VLOOKUP($B50,'[1]1718  Exp_Rev Access'!$F$7:$GK$318,3,FALSE)),"",VLOOKUP($B50,'[1]1718  Exp_Rev Access'!$F$7:$GK$318,3,FALSE))</f>
        <v>46629065.670000002</v>
      </c>
      <c r="I50" s="90">
        <f>IF(ISNA(VLOOKUP($B50,'[1]1718  Exp_Rev Access'!$F$7:$GK$318,4,FALSE)),"",VLOOKUP($B50,'[1]1718  Exp_Rev Access'!$F$7:$GK$318,4,FALSE))</f>
        <v>0</v>
      </c>
      <c r="J50" s="90">
        <f>IF(ISNA(VLOOKUP($B50,'[1]1718  Exp_Rev Access'!$F$7:$GK$318,5,FALSE)),"",VLOOKUP($B50,'[1]1718  Exp_Rev Access'!$F$7:$GK$318,5,FALSE))</f>
        <v>0</v>
      </c>
      <c r="K50" s="90">
        <f>IF(ISNA(VLOOKUP($B50,'[1]1718  Exp_Rev Access'!$F$7:$GK$318,6,FALSE)),"-",VLOOKUP($B50,'[1]1718  Exp_Rev Access'!$F$7:$GK$318,6,FALSE))</f>
        <v>84.48</v>
      </c>
      <c r="L50" s="90">
        <f>IF(ISNA(VLOOKUP($B50,'[1]1718  Exp_Rev Access'!$F$7:$GK$318,7,FALSE)),"",VLOOKUP($B50,'[1]1718  Exp_Rev Access'!$F$7:$GK$318,7,FALSE))</f>
        <v>0</v>
      </c>
      <c r="M50" s="90">
        <f>IF(ISNA(VLOOKUP($B50,'[1]1718  Exp_Rev Access'!$F$7:$GK$318,8,FALSE)),"",VLOOKUP($B50,'[1]1718  Exp_Rev Access'!$F$7:$GK$318,8,FALSE))</f>
        <v>0</v>
      </c>
      <c r="N50" s="56">
        <f t="shared" ref="N50:N59" si="153">SUM(H50:M50)</f>
        <v>46629150.149999999</v>
      </c>
      <c r="O50" s="91">
        <f t="shared" ref="O50:O59" si="154">N50/E50</f>
        <v>0.15953901009024343</v>
      </c>
      <c r="P50" s="56">
        <f t="shared" ref="P50:P59" si="155">N50/D50</f>
        <v>1982.0599750909641</v>
      </c>
      <c r="Q50" s="90">
        <f>IF(ISNA(VLOOKUP($B50,'[1]1718  Exp_Rev Access'!$F$7:$GK$318,10,FALSE)),"",VLOOKUP($B50,'[1]1718  Exp_Rev Access'!$F$7:$GK$318,10,FALSE))</f>
        <v>358858.03</v>
      </c>
      <c r="R50" s="90">
        <f>IF(ISNA(VLOOKUP($B50,'[1]1718  Exp_Rev Access'!$F$7:$GK$318,11,FALSE)),"",VLOOKUP($B50,'[1]1718  Exp_Rev Access'!$F$7:$GK$318,11,FALSE))</f>
        <v>0</v>
      </c>
      <c r="S50" s="90">
        <f>IF(ISNA(VLOOKUP($B50,'[1]1718  Exp_Rev Access'!$F$7:$GK$318,12,FALSE)),"",VLOOKUP($B50,'[1]1718  Exp_Rev Access'!$F$7:$GK$318,12,FALSE))</f>
        <v>3520</v>
      </c>
      <c r="T50" s="90">
        <f>IF(ISNA(VLOOKUP($B50,'[1]1718  Exp_Rev Access'!$F$7:$GK$318,13,FALSE)),"",VLOOKUP($B50,'[1]1718  Exp_Rev Access'!$F$7:$GK$318,13,FALSE))</f>
        <v>0</v>
      </c>
      <c r="U50" s="90">
        <f>IF(ISNA(VLOOKUP($B50,'[1]1718  Exp_Rev Access'!$F$7:$GK$318,14,FALSE)),"",VLOOKUP($B50,'[1]1718  Exp_Rev Access'!$F$7:$GK$318,14,FALSE))</f>
        <v>0</v>
      </c>
      <c r="V50" s="90">
        <f>IF(ISNA(VLOOKUP($B50,'[1]1718  Exp_Rev Access'!$F$7:$GK$318,15,FALSE)),"",VLOOKUP($B50,'[1]1718  Exp_Rev Access'!$F$7:$GK$318,15,FALSE))</f>
        <v>0</v>
      </c>
      <c r="W50" s="90">
        <f>IF(ISNA(VLOOKUP($B50,'[1]1718  Exp_Rev Access'!$F$7:$GK$318,16,FALSE)),"",VLOOKUP($B50,'[1]1718  Exp_Rev Access'!$F$7:$GK$318,16,FALSE))</f>
        <v>0</v>
      </c>
      <c r="X50" s="90">
        <f>IF(ISNA(VLOOKUP($B50,'[1]1718  Exp_Rev Access'!$F$7:$GK$318,17,FALSE)),"",VLOOKUP($B50,'[1]1718  Exp_Rev Access'!$F$7:$GK$318,17,FALSE))</f>
        <v>1750</v>
      </c>
      <c r="Y50" s="90">
        <f>IF(ISNA(VLOOKUP($B50,'[1]1718  Exp_Rev Access'!$F$7:$GK$318,18,FALSE)),"",VLOOKUP($B50,'[1]1718  Exp_Rev Access'!$F$7:$GK$318,18,FALSE))</f>
        <v>533123.94999999995</v>
      </c>
      <c r="Z50" s="90">
        <f>IF(ISNA(VLOOKUP($B50,'[1]1718  Exp_Rev Access'!$F$7:$GK$318,19,FALSE)),"",VLOOKUP($B50,'[1]1718  Exp_Rev Access'!$F$7:$GK$318,19,FALSE))</f>
        <v>46142.76</v>
      </c>
      <c r="AA50" s="90">
        <f>IF(ISNA(VLOOKUP($B50,'[1]1718  Exp_Rev Access'!$F$7:$GK$318,20,FALSE)),"",VLOOKUP($B50,'[1]1718  Exp_Rev Access'!$F$7:$GK$318,20,FALSE))</f>
        <v>0</v>
      </c>
      <c r="AB50" s="90">
        <f>IF(ISNA(VLOOKUP($B50,'[1]1718  Exp_Rev Access'!$F$7:$GK$318,21,FALSE)),"",VLOOKUP($B50,'[1]1718  Exp_Rev Access'!$F$7:$GK$318,21,FALSE))</f>
        <v>0</v>
      </c>
      <c r="AC50" s="90">
        <f>IF(ISNA(VLOOKUP($B50,'[1]1718  Exp_Rev Access'!$F$7:$GK$318,22,FALSE)),"",VLOOKUP($B50,'[1]1718  Exp_Rev Access'!$F$7:$GK$318,22,FALSE))</f>
        <v>0</v>
      </c>
      <c r="AD50" s="90">
        <f>IF(ISNA(VLOOKUP($B50,'[1]1718  Exp_Rev Access'!$F$7:$GK$318,23,FALSE)),"",VLOOKUP($B50,'[1]1718  Exp_Rev Access'!$F$7:$GK$318,23,FALSE))</f>
        <v>1635422.96</v>
      </c>
      <c r="AE50" s="90">
        <f>IF(ISNA(VLOOKUP($B50,'[1]1718  Exp_Rev Access'!$F$7:$GK$318,24,FALSE)),"",VLOOKUP($B50,'[1]1718  Exp_Rev Access'!$F$7:$GK$318,24,FALSE))</f>
        <v>403786.58</v>
      </c>
      <c r="AF50" s="90">
        <f>IF(ISNA(VLOOKUP($B50,'[1]1718  Exp_Rev Access'!$F$7:$GK$318,25,FALSE)),"",VLOOKUP($B50,'[1]1718  Exp_Rev Access'!$F$7:$GK$318,25,FALSE))</f>
        <v>0</v>
      </c>
      <c r="AG50" s="90">
        <f>IF(ISNA(VLOOKUP($B50,'[1]1718  Exp_Rev Access'!$F$7:$GK$318,26,FALSE)),"",VLOOKUP($B50,'[1]1718  Exp_Rev Access'!$F$7:$GK$318,26,FALSE))</f>
        <v>348829.45</v>
      </c>
      <c r="AH50" s="90">
        <f>IF(ISNA(VLOOKUP($B50,'[1]1718  Exp_Rev Access'!$F$7:$GK$318,27,FALSE)),"",VLOOKUP($B50,'[1]1718  Exp_Rev Access'!$F$7:$GK$318,27,FALSE))</f>
        <v>64147.59</v>
      </c>
      <c r="AI50" s="90">
        <f>IF(ISNA(VLOOKUP($B50,'[1]1718  Exp_Rev Access'!$F$7:$GK$318,28,FALSE)),"",VLOOKUP($B50,'[1]1718  Exp_Rev Access'!$F$7:$GK$318,28,FALSE))</f>
        <v>499451.84</v>
      </c>
      <c r="AJ50" s="90">
        <f>IF(ISNA(VLOOKUP($B50,'[1]1718  Exp_Rev Access'!$F$7:$GK$318,29,FALSE)),"",VLOOKUP($B50,'[1]1718  Exp_Rev Access'!$F$7:$GK$318,29,FALSE))</f>
        <v>77342.679999999993</v>
      </c>
      <c r="AK50" s="90">
        <f>IF(ISNA(VLOOKUP($B50,'[1]1718  Exp_Rev Access'!$F$7:$GK$318,30,FALSE)),"",VLOOKUP($B50,'[1]1718  Exp_Rev Access'!$F$7:$GK$318,30,FALSE))</f>
        <v>347433.62</v>
      </c>
      <c r="AL50" s="90">
        <f>IF(ISNA(VLOOKUP($B50,'[1]1718  Exp_Rev Access'!$F$7:$GK$318,31,FALSE)),"",VLOOKUP($B50,'[1]1718  Exp_Rev Access'!$F$7:$GK$318,31,FALSE))</f>
        <v>89280.2</v>
      </c>
      <c r="AM50" s="56">
        <f t="shared" ref="AM50:AM59" si="156">SUM(Q50:AL50)</f>
        <v>4409089.66</v>
      </c>
      <c r="AN50" s="92">
        <f t="shared" ref="AN50:AN58" si="157">AM50/E50</f>
        <v>1.5085451857748001E-2</v>
      </c>
      <c r="AO50" s="71">
        <f t="shared" ref="AO50:AO59" si="158">AM50/D50</f>
        <v>187.41667205087219</v>
      </c>
      <c r="AP50" s="90">
        <f>IF(ISNA(VLOOKUP($B50,'[1]1718  Exp_Rev Access'!$F$7:$GK$318,33,FALSE)),"",VLOOKUP($B50,'[1]1718  Exp_Rev Access'!$F$7:$GK$318,33,FALSE))</f>
        <v>155685035.16999999</v>
      </c>
      <c r="AQ50" s="90">
        <f>IF(ISNA(VLOOKUP($B50,'[1]1718  Exp_Rev Access'!$F$7:$GK$318,34,FALSE)),"",VLOOKUP($B50,'[1]1718  Exp_Rev Access'!$F$7:$GK$318,34,FALSE))</f>
        <v>5097777.5</v>
      </c>
      <c r="AR50" s="90">
        <f>IF(ISNA(VLOOKUP($B50,'[1]1718  Exp_Rev Access'!$F$7:$GK$318,35,FALSE)),"",VLOOKUP($B50,'[1]1718  Exp_Rev Access'!$F$7:$GK$318,35,FALSE))</f>
        <v>10468362.84</v>
      </c>
      <c r="AS50" s="90">
        <f>IF(ISNA(VLOOKUP($B50,'[1]1718  Exp_Rev Access'!$F$7:$GK$318,36,FALSE)),"",VLOOKUP($B50,'[1]1718  Exp_Rev Access'!$F$7:$GK$318,36,FALSE))</f>
        <v>0</v>
      </c>
      <c r="AT50" s="90">
        <f>IF(ISNA(VLOOKUP($B50,'[1]1718  Exp_Rev Access'!$F$7:$GK$318,37,FALSE)),"",VLOOKUP($B50,'[1]1718  Exp_Rev Access'!$F$7:$GK$318,37,FALSE))</f>
        <v>0</v>
      </c>
      <c r="AU50" s="56">
        <f t="shared" ref="AU50:AU59" si="159">SUM(AP50:AT50)</f>
        <v>171251175.50999999</v>
      </c>
      <c r="AV50" s="93">
        <f t="shared" ref="AV50:AV59" si="160">AU50/E50</f>
        <v>0.58592624848977515</v>
      </c>
      <c r="AW50" s="56">
        <f t="shared" ref="AW50:AW59" si="161">AU50/D50</f>
        <v>7279.3542145577558</v>
      </c>
      <c r="AX50" s="90">
        <f>IF(ISNA(VLOOKUP($B50,'[1]1718  Exp_Rev Access'!$F$7:$GK$318,39,FALSE)),"",VLOOKUP($B50,'[1]1718  Exp_Rev Access'!$F$7:$GK$318,39,FALSE))</f>
        <v>4243.13</v>
      </c>
      <c r="AY50" s="90">
        <f>IF(ISNA(VLOOKUP($B50,'[1]1718  Exp_Rev Access'!$F$7:$GK$318,40,FALSE)),"",VLOOKUP($B50,'[1]1718  Exp_Rev Access'!$F$7:$GK$318,40,FALSE))</f>
        <v>20546196.039999999</v>
      </c>
      <c r="AZ50" s="90">
        <f>IF(ISNA(VLOOKUP($B50,'[1]1718  Exp_Rev Access'!$F$7:$GK$318,41,FALSE)),"",VLOOKUP($B50,'[1]1718  Exp_Rev Access'!$F$7:$GK$318,41,FALSE))</f>
        <v>914326.56</v>
      </c>
      <c r="BA50" s="90">
        <f>IF(ISNA(VLOOKUP($B50,'[1]1718  Exp_Rev Access'!$F$7:$GK$318,42,FALSE)),"",VLOOKUP($B50,'[1]1718  Exp_Rev Access'!$F$7:$GK$318,42,FALSE))</f>
        <v>0</v>
      </c>
      <c r="BB50" s="90">
        <f>IF(ISNA(VLOOKUP($B50,'[1]1718  Exp_Rev Access'!$F$7:$GK$318,43,FALSE)),"",VLOOKUP($B50,'[1]1718  Exp_Rev Access'!$F$7:$GK$318,43,FALSE))</f>
        <v>0</v>
      </c>
      <c r="BC50" s="90">
        <f>IF(ISNA(VLOOKUP($B50,'[1]1718  Exp_Rev Access'!$F$7:$GK$318,44,FALSE)),"",VLOOKUP($B50,'[1]1718  Exp_Rev Access'!$F$7:$GK$318,44,FALSE))</f>
        <v>8755180.5999999996</v>
      </c>
      <c r="BD50" s="90">
        <f>IF(ISNA(VLOOKUP($B50,'[1]1718  Exp_Rev Access'!$F$7:$GK$318,45,FALSE)),"",VLOOKUP($B50,'[1]1718  Exp_Rev Access'!$F$7:$GK$318,45,FALSE))</f>
        <v>0</v>
      </c>
      <c r="BE50" s="90">
        <f>IF(ISNA(VLOOKUP($B50,'[1]1718  Exp_Rev Access'!$F$7:$GK$318,46,FALSE)),"",VLOOKUP($B50,'[1]1718  Exp_Rev Access'!$F$7:$GK$318,46,FALSE))</f>
        <v>1320497.1100000001</v>
      </c>
      <c r="BF50" s="90">
        <f>IF(ISNA(VLOOKUP($B50,'[1]1718  Exp_Rev Access'!$F$7:$GK$318,47,FALSE)),"",VLOOKUP($B50,'[1]1718  Exp_Rev Access'!$F$7:$GK$318,47,FALSE))</f>
        <v>0</v>
      </c>
      <c r="BG50" s="90">
        <f>IF(ISNA(VLOOKUP($B50,'[1]1718  Exp_Rev Access'!$F$7:$GK$318,48,FALSE)),"",VLOOKUP($B50,'[1]1718  Exp_Rev Access'!$F$7:$GK$318,48,FALSE))</f>
        <v>3805592.41</v>
      </c>
      <c r="BH50" s="90">
        <f>IF(ISNA(VLOOKUP($B50,'[1]1718  Exp_Rev Access'!$F$7:$GK$318,49,FALSE)),"",VLOOKUP($B50,'[1]1718  Exp_Rev Access'!$F$7:$GK$318,49,FALSE))</f>
        <v>517869.13</v>
      </c>
      <c r="BI50" s="90">
        <f>IF(ISNA(VLOOKUP($B50,'[1]1718  Exp_Rev Access'!$F$7:$GK$318,50,FALSE)),"",VLOOKUP($B50,'[1]1718  Exp_Rev Access'!$F$7:$GK$318,50,FALSE))</f>
        <v>0</v>
      </c>
      <c r="BJ50" s="90">
        <f>IF(ISNA(VLOOKUP($B50,'[1]1718  Exp_Rev Access'!$F$7:$GK$318,51,FALSE)),"",VLOOKUP($B50,'[1]1718  Exp_Rev Access'!$F$7:$GK$318,51,FALSE))</f>
        <v>113512.45</v>
      </c>
      <c r="BK50" s="90">
        <f>IF(ISNA(VLOOKUP($B50,'[1]1718  Exp_Rev Access'!$F$7:$GK$318,52,FALSE)),"",VLOOKUP($B50,'[1]1718  Exp_Rev Access'!$F$7:$GK$318,52,FALSE))</f>
        <v>8845195.5899999999</v>
      </c>
      <c r="BL50" s="90">
        <f>IF(ISNA(VLOOKUP($B50,'[1]1718  Exp_Rev Access'!$F$7:$GK$318,53,FALSE)),"",VLOOKUP($B50,'[1]1718  Exp_Rev Access'!$F$7:$GK$318,53,FALSE))</f>
        <v>0</v>
      </c>
      <c r="BM50" s="90">
        <f>IF(ISNA(VLOOKUP($B50,'[1]1718  Exp_Rev Access'!$F$7:$GK$318,54,FALSE)),"",VLOOKUP($B50,'[1]1718  Exp_Rev Access'!$F$7:$GK$318,54,FALSE))</f>
        <v>0</v>
      </c>
      <c r="BN50" s="90">
        <f>IF(ISNA(VLOOKUP($B50,'[1]1718  Exp_Rev Access'!$F$7:$GK$318,55,FALSE)),"",VLOOKUP($B50,'[1]1718  Exp_Rev Access'!$F$7:$GK$318,55,FALSE))</f>
        <v>0</v>
      </c>
      <c r="BO50" s="90">
        <f>IF(ISNA(VLOOKUP($B50,'[1]1718  Exp_Rev Access'!$F$7:$GK$318,56,FALSE)),"",VLOOKUP($B50,'[1]1718  Exp_Rev Access'!$F$7:$GK$318,56,FALSE))</f>
        <v>0</v>
      </c>
      <c r="BP50" s="90">
        <f>IF(ISNA(VLOOKUP($B50,'[1]1718  Exp_Rev Access'!$F$7:$GK$318,57,FALSE)),"",VLOOKUP($B50,'[1]1718  Exp_Rev Access'!$F$7:$GK$318,57,FALSE))</f>
        <v>0</v>
      </c>
      <c r="BQ50" s="90">
        <f>IF(ISNA(VLOOKUP($B50,'[1]1718  Exp_Rev Access'!$F$7:$GK$318,58,FALSE)),"",VLOOKUP($B50,'[1]1718  Exp_Rev Access'!$F$7:$GK$318,58,FALSE))</f>
        <v>0</v>
      </c>
      <c r="BR50" s="90">
        <f>IF(ISNA(VLOOKUP($B50,'[1]1718  Exp_Rev Access'!$F$7:$GK$318,59,FALSE)),"",VLOOKUP($B50,'[1]1718  Exp_Rev Access'!$F$7:$GK$318,59,FALSE))</f>
        <v>0</v>
      </c>
      <c r="BS50" s="90">
        <f>IF(ISNA(VLOOKUP($B50,'[1]1718  Exp_Rev Access'!$F$7:$GK$318,60,FALSE)),"",VLOOKUP($B50,'[1]1718  Exp_Rev Access'!$F$7:$GK$318,60,FALSE))</f>
        <v>0</v>
      </c>
      <c r="BT50" s="90">
        <f>IF(ISNA(VLOOKUP($B50,'[1]1718  Exp_Rev Access'!$F$7:$GK$318,61,FALSE)),"",VLOOKUP($B50,'[1]1718  Exp_Rev Access'!$F$7:$GK$318,61,FALSE))</f>
        <v>0</v>
      </c>
      <c r="BU50" s="90">
        <f>IF(ISNA(VLOOKUP($B50,'[1]1718  Exp_Rev Access'!$F$7:$GK$318,62,FALSE)),"",VLOOKUP($B50,'[1]1718  Exp_Rev Access'!$F$7:$GK$318,62,FALSE))</f>
        <v>0</v>
      </c>
      <c r="BV50" s="56">
        <f t="shared" si="35"/>
        <v>44822613.019999996</v>
      </c>
      <c r="BW50" s="92">
        <f t="shared" ref="BW50:BW59" si="162">BV50/E50</f>
        <v>0.15335804508263928</v>
      </c>
      <c r="BX50" s="71">
        <f t="shared" ref="BX50:BX59" si="163">BV50/D50</f>
        <v>1905.2697070425402</v>
      </c>
      <c r="BY50" s="90">
        <f>IF(ISNA(VLOOKUP($B50,'[1]1718  Exp_Rev Access'!$F$7:$GK$318,64,FALSE)),"",VLOOKUP($B50,'[1]1718  Exp_Rev Access'!$F$7:$GK$318,64,FALSE))</f>
        <v>0</v>
      </c>
      <c r="BZ50" s="90">
        <f>IF(ISNA(VLOOKUP($B50,'[1]1718  Exp_Rev Access'!$F$7:$GK$318,65,FALSE)),"",VLOOKUP($B50,'[1]1718  Exp_Rev Access'!$F$7:$GK$318,65,FALSE))</f>
        <v>0</v>
      </c>
      <c r="CA50" s="90">
        <f>IF(ISNA(VLOOKUP($B50,'[1]1718  Exp_Rev Access'!$F$7:$GK$318,66,FALSE)),"",VLOOKUP($B50,'[1]1718  Exp_Rev Access'!$F$7:$GK$318,66,FALSE))</f>
        <v>0</v>
      </c>
      <c r="CB50" s="90">
        <f>IF(ISNA(VLOOKUP($B50,'[1]1718  Exp_Rev Access'!$F$7:$GK$318,67,FALSE)),"",VLOOKUP($B50,'[1]1718  Exp_Rev Access'!$F$7:$GK$318,67,FALSE))</f>
        <v>0</v>
      </c>
      <c r="CC50" s="90">
        <f>IF(ISNA(VLOOKUP($B50,'[1]1718  Exp_Rev Access'!$F$7:$GK$318,68,FALSE)),"",VLOOKUP($B50,'[1]1718  Exp_Rev Access'!$F$7:$GK$318,68,FALSE))</f>
        <v>528.79</v>
      </c>
      <c r="CD50" s="90">
        <f>IF(ISNA(VLOOKUP($B50,'[1]1718  Exp_Rev Access'!$F$7:$GK$318,69,FALSE)),"",VLOOKUP($B50,'[1]1718  Exp_Rev Access'!$F$7:$GK$318,69,FALSE))</f>
        <v>0</v>
      </c>
      <c r="CE50" s="56">
        <f t="shared" si="36"/>
        <v>528.79</v>
      </c>
      <c r="CF50" s="92">
        <f t="shared" ref="CF50:CF59" si="164">CE50/E50</f>
        <v>1.809225192272131E-6</v>
      </c>
      <c r="CG50" s="78">
        <f t="shared" ref="CG50:CG59" si="165">CE50/D50</f>
        <v>2.2477216309042057E-2</v>
      </c>
      <c r="CH50" s="90">
        <f>IF(ISNA(VLOOKUP($B50,'[1]1718  Exp_Rev Access'!$F$7:$GK$318,$CH$2,FALSE)),"",VLOOKUP($B50,'[1]1718  Exp_Rev Access'!$F$7:$GK$318,$CH$2,FALSE))</f>
        <v>7500</v>
      </c>
      <c r="CI50" s="90">
        <f>IF(ISNA(VLOOKUP($B50,'[1]1718  Exp_Rev Access'!$F$7:$GK$318,$CI$2,FALSE)),"",VLOOKUP($B50,'[1]1718  Exp_Rev Access'!$F$7:$GK$318,$CI$2,FALSE))</f>
        <v>0</v>
      </c>
      <c r="CJ50" s="90">
        <f>IF(ISNA(VLOOKUP($B50,'[1]1718  Exp_Rev Access'!$F$7:$GK$318,$CJ$2,FALSE)),"",VLOOKUP($B50,'[1]1718  Exp_Rev Access'!$F$7:$GK$318,$CJ$2,FALSE))</f>
        <v>0</v>
      </c>
      <c r="CK50" s="90">
        <f>IF(ISNA(VLOOKUP($B50,'[1]1718  Exp_Rev Access'!$F$7:$GK$318,$CK$2,FALSE)),"",VLOOKUP($B50,'[1]1718  Exp_Rev Access'!$F$7:$GK$318,$CK$2,FALSE))</f>
        <v>0</v>
      </c>
      <c r="CL50" s="90">
        <f>IF(ISNA(VLOOKUP($B50,'[1]1718  Exp_Rev Access'!$F$7:$GK$318,$CL$2,FALSE)),"",VLOOKUP($B50,'[1]1718  Exp_Rev Access'!$F$7:$GK$318,$CL$2,FALSE))</f>
        <v>0</v>
      </c>
      <c r="CM50" s="90">
        <f>IF(ISNA(VLOOKUP($B50,'[1]1718  Exp_Rev Access'!$F$7:$GK$318,$CM$2,FALSE)),"",VLOOKUP($B50,'[1]1718  Exp_Rev Access'!$F$7:$GK$318,$CM$2,FALSE))</f>
        <v>0</v>
      </c>
      <c r="CN50" s="90">
        <f>IF(ISNA(VLOOKUP($B50,'[1]1718  Exp_Rev Access'!$F$7:$GK$318,$CN$2,FALSE)),"",VLOOKUP($B50,'[1]1718  Exp_Rev Access'!$F$7:$GK$318,$CN$2,FALSE))</f>
        <v>0</v>
      </c>
      <c r="CO50" s="90">
        <f>IF(ISNA(VLOOKUP($B50,'[1]1718  Exp_Rev Access'!$F$7:$GK$318,$CO$2,FALSE)),"",VLOOKUP($B50,'[1]1718  Exp_Rev Access'!$F$7:$GK$318,$CO$2,FALSE))</f>
        <v>0</v>
      </c>
      <c r="CP50" s="90">
        <f>IF(ISNA(VLOOKUP($B50,'[1]1718  Exp_Rev Access'!$F$7:$GK$318,$CP$2,FALSE)),"",VLOOKUP($B50,'[1]1718  Exp_Rev Access'!$F$7:$GK$318,$CP$2,FALSE))</f>
        <v>0</v>
      </c>
      <c r="CQ50" s="90">
        <f>IF(ISNA(VLOOKUP($B50,'[1]1718  Exp_Rev Access'!$F$7:$GK$318,$CQ$2,FALSE)),"",VLOOKUP($B50,'[1]1718  Exp_Rev Access'!$F$7:$GK$318,$CQ$2,FALSE))</f>
        <v>4708053</v>
      </c>
      <c r="CR50" s="90">
        <f>IF(ISNA(VLOOKUP($B50,'[1]1718  Exp_Rev Access'!$F$7:$GK$318,$CR$2,FALSE)),"",VLOOKUP($B50,'[1]1718  Exp_Rev Access'!$F$7:$GK$318,$CR$2,FALSE))</f>
        <v>0</v>
      </c>
      <c r="CS50" s="90">
        <f>IF(ISNA(VLOOKUP($B50,'[1]1718  Exp_Rev Access'!$F$7:$GK$318,$CS$2,FALSE)),"",VLOOKUP($B50,'[1]1718  Exp_Rev Access'!$F$7:$GK$318,$CS$2,FALSE))</f>
        <v>149660.72</v>
      </c>
      <c r="CT50" s="90">
        <f>IF(ISNA(VLOOKUP($B50,'[1]1718  Exp_Rev Access'!$F$7:$GK$318,$CT$2,FALSE)),"",VLOOKUP($B50,'[1]1718  Exp_Rev Access'!$F$7:$GK$318,$CT$2,FALSE))</f>
        <v>0</v>
      </c>
      <c r="CU50" s="90">
        <f>IF(ISNA(VLOOKUP($B50,'[1]1718  Exp_Rev Access'!$F$7:$GK$318,$CU$2,FALSE)),"",VLOOKUP($B50,'[1]1718  Exp_Rev Access'!$F$7:$GK$318,$CU$2,FALSE))</f>
        <v>5187157.9400000004</v>
      </c>
      <c r="CV50" s="90">
        <f>IF(ISNA(VLOOKUP($B50,'[1]1718  Exp_Rev Access'!$F$7:$GK$318,$CV$2,FALSE)),"",VLOOKUP($B50,'[1]1718  Exp_Rev Access'!$F$7:$GK$318,$CV$2,FALSE))</f>
        <v>882502.35</v>
      </c>
      <c r="CW50" s="90">
        <f>IF(ISNA(VLOOKUP($B50,'[1]1718  Exp_Rev Access'!$F$7:$GK$318,$CW$2,FALSE)),"",VLOOKUP($B50,'[1]1718  Exp_Rev Access'!$F$7:$GK$318,$CW$2,FALSE))</f>
        <v>0</v>
      </c>
      <c r="CX50" s="90">
        <f>IF(ISNA(VLOOKUP($B50,'[1]1718  Exp_Rev Access'!$F$7:$GK$318,$CX$2,FALSE)),"",VLOOKUP($B50,'[1]1718  Exp_Rev Access'!$F$7:$GK$318,$CX$2,FALSE))</f>
        <v>0</v>
      </c>
      <c r="CY50" s="90">
        <f>IF(ISNA(VLOOKUP($B50,'[1]1718  Exp_Rev Access'!$F$7:$GK$318,$CY$2,FALSE)),"",VLOOKUP($B50,'[1]1718  Exp_Rev Access'!$F$7:$GK$318,$CY$2,FALSE))</f>
        <v>0</v>
      </c>
      <c r="CZ50" s="90">
        <f>IF(ISNA(VLOOKUP($B50,'[1]1718  Exp_Rev Access'!$F$7:$GK$318,$CZ$2,FALSE)),"",VLOOKUP($B50,'[1]1718  Exp_Rev Access'!$F$7:$GK$318,$CZ$2,FALSE))</f>
        <v>20000</v>
      </c>
      <c r="DA50" s="90">
        <f>IF(ISNA(VLOOKUP($B50,'[1]1718  Exp_Rev Access'!$F$7:$GK$318,$DA$2,FALSE)),"",VLOOKUP($B50,'[1]1718  Exp_Rev Access'!$F$7:$GK$318,$DA$2,FALSE))</f>
        <v>0</v>
      </c>
      <c r="DB50" s="90">
        <f>IF(ISNA(VLOOKUP($B50,'[1]1718  Exp_Rev Access'!$F$7:$GK$318,$DB$2,FALSE)),"",VLOOKUP($B50,'[1]1718  Exp_Rev Access'!$F$7:$GK$318,$DB$2,FALSE))</f>
        <v>420816.15</v>
      </c>
      <c r="DC50" s="90">
        <f>IF(ISNA(VLOOKUP($B50,'[1]1718  Exp_Rev Access'!$F$7:$GK$318,$DC$2,FALSE)),"",VLOOKUP($B50,'[1]1718  Exp_Rev Access'!$F$7:$GK$318,$DC$2,FALSE))</f>
        <v>0</v>
      </c>
      <c r="DD50" s="90">
        <f>IF(ISNA(VLOOKUP($B50,'[1]1718  Exp_Rev Access'!$F$7:$GK$318,$DD$2,FALSE)),"",VLOOKUP($B50,'[1]1718  Exp_Rev Access'!$F$7:$GK$318,$DD$2,FALSE))</f>
        <v>0</v>
      </c>
      <c r="DE50" s="90">
        <f>IF(ISNA(VLOOKUP($B50,'[1]1718  Exp_Rev Access'!$F$7:$GK$318,$DE$2,FALSE)),"",VLOOKUP($B50,'[1]1718  Exp_Rev Access'!$F$7:$GK$318,$DE$2,FALSE))</f>
        <v>0</v>
      </c>
      <c r="DF50" s="90">
        <f>IF(ISNA(VLOOKUP($B50,'[1]1718  Exp_Rev Access'!$F$7:$GK$318,$DF$2,FALSE)),"",VLOOKUP($B50,'[1]1718  Exp_Rev Access'!$F$7:$GK$318,$DF$2,FALSE))</f>
        <v>0</v>
      </c>
      <c r="DG50" s="90">
        <f>IF(ISNA(VLOOKUP($B50,'[1]1718  Exp_Rev Access'!$F$7:$GK$318,$DG$2,FALSE)),"",VLOOKUP($B50,'[1]1718  Exp_Rev Access'!$F$7:$GK$318,$DG$2,FALSE))</f>
        <v>82216.11</v>
      </c>
      <c r="DH50" s="90">
        <f>IF(ISNA(VLOOKUP($B50,'[1]1718  Exp_Rev Access'!$F$7:$GK$318,$DH$2,FALSE)),"",VLOOKUP($B50,'[1]1718  Exp_Rev Access'!$F$7:$GK$318,$DH$2,FALSE))</f>
        <v>0</v>
      </c>
      <c r="DI50" s="90">
        <f>IF(ISNA(VLOOKUP($B50,'[1]1718  Exp_Rev Access'!$F$7:$GK$318,$DI$2,FALSE)),"",VLOOKUP($B50,'[1]1718  Exp_Rev Access'!$F$7:$GK$318,$DI$2,FALSE))</f>
        <v>5091738.4400000004</v>
      </c>
      <c r="DJ50" s="90">
        <f>IF(ISNA(VLOOKUP($B50,'[1]1718  Exp_Rev Access'!$F$7:$GK$318,$DJ$2,FALSE)),"",VLOOKUP($B50,'[1]1718  Exp_Rev Access'!$F$7:$GK$318,$DJ$2,FALSE))</f>
        <v>0</v>
      </c>
      <c r="DK50" s="90">
        <f>IF(ISNA(VLOOKUP($B50,'[1]1718  Exp_Rev Access'!$F$7:$GK$318,$DK$2,FALSE)),"",VLOOKUP($B50,'[1]1718  Exp_Rev Access'!$F$7:$GK$318,$DK$2,FALSE))</f>
        <v>0</v>
      </c>
      <c r="DL50" s="90">
        <f>IF(ISNA(VLOOKUP($B50,'[1]1718  Exp_Rev Access'!$F$7:$GK$318,$DL$2,FALSE)),"",VLOOKUP($B50,'[1]1718  Exp_Rev Access'!$F$7:$GK$318,$DL$2,FALSE))</f>
        <v>0</v>
      </c>
      <c r="DM50" s="90">
        <f>IF(ISNA(VLOOKUP($B50,'[1]1718  Exp_Rev Access'!$F$7:$GK$318,$DM$2,FALSE)),"",VLOOKUP($B50,'[1]1718  Exp_Rev Access'!$F$7:$GK$318,$DM$2,FALSE))</f>
        <v>0</v>
      </c>
      <c r="DN50" s="90">
        <f>IF(ISNA(VLOOKUP($B50,'[1]1718  Exp_Rev Access'!$F$7:$GK$318,$DN$2,FALSE)),"",VLOOKUP($B50,'[1]1718  Exp_Rev Access'!$F$7:$GK$318,$DN$2,FALSE))</f>
        <v>0</v>
      </c>
      <c r="DO50" s="90">
        <f>IF(ISNA(VLOOKUP($B50,'[1]1718  Exp_Rev Access'!$F$7:$GK$318,$DO$2,FALSE)),"",VLOOKUP($B50,'[1]1718  Exp_Rev Access'!$F$7:$GK$318,$DO$2,FALSE))</f>
        <v>0</v>
      </c>
      <c r="DP50" s="90">
        <f>IF(ISNA(VLOOKUP($B50,'[1]1718  Exp_Rev Access'!$F$7:$GK$318,$DP$2,FALSE)),"",VLOOKUP($B50,'[1]1718  Exp_Rev Access'!$F$7:$GK$318,$DP$2,FALSE))</f>
        <v>0</v>
      </c>
      <c r="DQ50" s="90">
        <f>IF(ISNA(VLOOKUP($B50,'[1]1718  Exp_Rev Access'!$F$7:$GK$318,$DQ$2,FALSE)),"",VLOOKUP($B50,'[1]1718  Exp_Rev Access'!$F$7:$GK$318,$DQ$2,FALSE))</f>
        <v>0</v>
      </c>
      <c r="DR50" s="90">
        <f>IF(ISNA(VLOOKUP($B50,'[1]1718  Exp_Rev Access'!$F$7:$GK$318,$DR$2,FALSE)),"",VLOOKUP($B50,'[1]1718  Exp_Rev Access'!$F$7:$GK$318,$DR$2,FALSE))</f>
        <v>0</v>
      </c>
      <c r="DS50" s="90">
        <f>IF(ISNA(VLOOKUP($B50,'[1]1718  Exp_Rev Access'!$F$7:$GK$318,$DS$2,FALSE)),"",VLOOKUP($B50,'[1]1718  Exp_Rev Access'!$F$7:$GK$318,$DS$2,FALSE))</f>
        <v>0</v>
      </c>
      <c r="DT50" s="90">
        <f>IF(ISNA(VLOOKUP($B50,'[1]1718  Exp_Rev Access'!$F$7:$GK$318,$DT$2,FALSE)),"",VLOOKUP($B50,'[1]1718  Exp_Rev Access'!$F$7:$GK$318,$DT$2,FALSE))</f>
        <v>0</v>
      </c>
      <c r="DU50" s="90">
        <f>IF(ISNA(VLOOKUP($B50,'[1]1718  Exp_Rev Access'!$F$7:$GK$318,$DU$2,FALSE)),"",VLOOKUP($B50,'[1]1718  Exp_Rev Access'!$F$7:$GK$318,$DU$2,FALSE))</f>
        <v>0</v>
      </c>
      <c r="DV50" s="90">
        <f>IF(ISNA(VLOOKUP($B50,'[1]1718  Exp_Rev Access'!$F$7:$GK$318,$DV$2,FALSE)),"",VLOOKUP($B50,'[1]1718  Exp_Rev Access'!$F$7:$GK$318,$DV$2,FALSE))</f>
        <v>0</v>
      </c>
      <c r="DW50" s="90">
        <f>IF(ISNA(VLOOKUP($B50,'[1]1718  Exp_Rev Access'!$F$7:$GK$318,$DW$2,FALSE)),"",VLOOKUP($B50,'[1]1718  Exp_Rev Access'!$F$7:$GK$318,$DW$2,FALSE))</f>
        <v>0</v>
      </c>
      <c r="DX50" s="90">
        <f>IF(ISNA(VLOOKUP($B50,'[1]1718  Exp_Rev Access'!$F$7:$GK$318,$DX$2,FALSE)),"",VLOOKUP($B50,'[1]1718  Exp_Rev Access'!$F$7:$GK$318,$DX$2,FALSE))</f>
        <v>0</v>
      </c>
      <c r="DY50" s="90">
        <f>IF(ISNA(VLOOKUP($B50,'[1]1718  Exp_Rev Access'!$F$7:$GK$318,$DY$2,FALSE)),"",VLOOKUP($B50,'[1]1718  Exp_Rev Access'!$F$7:$GK$318,$DY$2,FALSE))</f>
        <v>0</v>
      </c>
      <c r="DZ50" s="90">
        <f>IF(ISNA(VLOOKUP($B50,'[1]1718  Exp_Rev Access'!$F$7:$GK$318,$DZ$2,FALSE)),"",VLOOKUP($B50,'[1]1718  Exp_Rev Access'!$F$7:$GK$318,$DZ$2,FALSE))</f>
        <v>0</v>
      </c>
      <c r="EA50" s="90">
        <f>IF(ISNA(VLOOKUP($B50,'[1]1718  Exp_Rev Access'!$F$7:$GK$318,$EA$2,FALSE)),"",VLOOKUP($B50,'[1]1718  Exp_Rev Access'!$F$7:$GK$318,$EA$2,FALSE))</f>
        <v>0</v>
      </c>
      <c r="EB50" s="90">
        <f>IF(ISNA(VLOOKUP($B50,'[1]1718  Exp_Rev Access'!$F$7:$GK$318,$EB$2,FALSE)),"",VLOOKUP($B50,'[1]1718  Exp_Rev Access'!$F$7:$GK$318,$EB$2,FALSE))</f>
        <v>0</v>
      </c>
      <c r="EC50" s="90">
        <f>IF(ISNA(VLOOKUP($B50,'[1]1718  Exp_Rev Access'!$F$7:$GK$318,$EC$2,FALSE)),"",VLOOKUP($B50,'[1]1718  Exp_Rev Access'!$F$7:$GK$318,$EC$2,FALSE))</f>
        <v>0</v>
      </c>
      <c r="ED50" s="90">
        <f>IF(ISNA(VLOOKUP($B50,'[1]1718  Exp_Rev Access'!$F$7:$GK$318,$ED$2,FALSE)),"",VLOOKUP($B50,'[1]1718  Exp_Rev Access'!$F$7:$GK$318,$ED$2,FALSE))</f>
        <v>0</v>
      </c>
      <c r="EE50" s="90">
        <f>IF(ISNA(VLOOKUP($B50,'[1]1718  Exp_Rev Access'!$F$7:$GK$318,$EE$2,FALSE)),"",VLOOKUP($B50,'[1]1718  Exp_Rev Access'!$F$7:$GK$318,$EE$2,FALSE))</f>
        <v>0</v>
      </c>
      <c r="EF50" s="90">
        <f>IF(ISNA(VLOOKUP($B50,'[1]1718  Exp_Rev Access'!$F$7:$GK$318,$EF$2,FALSE)),"",VLOOKUP($B50,'[1]1718  Exp_Rev Access'!$F$7:$GK$318,$EF$2,FALSE))</f>
        <v>0</v>
      </c>
      <c r="EG50" s="90">
        <f>IF(ISNA(VLOOKUP($B50,'[1]1718  Exp_Rev Access'!$F$7:$GK$318,$EG$2,FALSE)),"",VLOOKUP($B50,'[1]1718  Exp_Rev Access'!$F$7:$GK$318,$EG$2,FALSE))</f>
        <v>0</v>
      </c>
      <c r="EH50" s="90">
        <f>IF(ISNA(VLOOKUP($B50,'[1]1718  Exp_Rev Access'!$F$7:$GK$318,$EH$2,FALSE)),"",VLOOKUP($B50,'[1]1718  Exp_Rev Access'!$F$7:$GK$318,$EH$2,FALSE))</f>
        <v>0</v>
      </c>
      <c r="EI50" s="90">
        <f>IF(ISNA(VLOOKUP($B50,'[1]1718  Exp_Rev Access'!$F$7:$GK$318,$EI$2,FALSE)),"",VLOOKUP($B50,'[1]1718  Exp_Rev Access'!$F$7:$GK$318,$EI$2,FALSE))</f>
        <v>0</v>
      </c>
      <c r="EJ50" s="90">
        <f>IF(ISNA(VLOOKUP($B50,'[1]1718  Exp_Rev Access'!$F$7:$GK$318,$EJ$2,FALSE)),"",VLOOKUP($B50,'[1]1718  Exp_Rev Access'!$F$7:$GK$318,$EJ$2,FALSE))</f>
        <v>0</v>
      </c>
      <c r="EK50" s="90">
        <f>IF(ISNA(VLOOKUP($B50,'[1]1718  Exp_Rev Access'!$F$7:$GK$318,$EK$2,FALSE)),"",VLOOKUP($B50,'[1]1718  Exp_Rev Access'!$F$7:$GK$318,$EK$2,FALSE))</f>
        <v>0</v>
      </c>
      <c r="EL50" s="90">
        <f>IF(ISNA(VLOOKUP($B50,'[1]1718  Exp_Rev Access'!$F$7:$GK$318,$EL$2,FALSE)),"",VLOOKUP($B50,'[1]1718  Exp_Rev Access'!$F$7:$GK$318,$EL$2,FALSE))</f>
        <v>0</v>
      </c>
      <c r="EM50" s="90">
        <f>IF(ISNA(VLOOKUP($B50,'[1]1718  Exp_Rev Access'!$F$7:$GK$318,$EM$2,FALSE)),"",VLOOKUP($B50,'[1]1718  Exp_Rev Access'!$F$7:$GK$318,$EM$2,FALSE))</f>
        <v>0</v>
      </c>
      <c r="EN50" s="90">
        <f>IF(ISNA(VLOOKUP($B50,'[1]1718  Exp_Rev Access'!$F$7:$GK$318,$EN$2,FALSE)),"",VLOOKUP($B50,'[1]1718  Exp_Rev Access'!$F$7:$GK$318,$EN$2,FALSE))</f>
        <v>406232</v>
      </c>
      <c r="EO50" s="90">
        <f>IF(ISNA(VLOOKUP($B50,'[1]1718  Exp_Rev Access'!$F$7:$GK$318,$EO$2,FALSE)),"",VLOOKUP($B50,'[1]1718  Exp_Rev Access'!$F$7:$GK$318,$EO$2,FALSE))</f>
        <v>0</v>
      </c>
      <c r="EP50" s="90">
        <f>IF(ISNA(VLOOKUP($B50,'[1]1718  Exp_Rev Access'!$F$7:$GK$318,$EP$2,FALSE)),"",VLOOKUP($B50,'[1]1718  Exp_Rev Access'!$F$7:$GK$318,$EP$2,FALSE))</f>
        <v>0</v>
      </c>
      <c r="EQ50" s="90">
        <f>IF(ISNA(VLOOKUP($B50,'[1]1718  Exp_Rev Access'!$F$7:$GK$318,$EQ$2,FALSE)),"",VLOOKUP($B50,'[1]1718  Exp_Rev Access'!$F$7:$GK$318,$EQ$2,FALSE))</f>
        <v>0</v>
      </c>
      <c r="ER50" s="90">
        <f>IF(ISNA(VLOOKUP($B50,'[1]1718  Exp_Rev Access'!$F$7:$GK$318,$ER$2,FALSE)),"",VLOOKUP($B50,'[1]1718  Exp_Rev Access'!$F$7:$GK$318,$ER$2,FALSE))</f>
        <v>0</v>
      </c>
      <c r="ES50" s="90">
        <f>IF(ISNA(VLOOKUP($B50,'[1]1718  Exp_Rev Access'!$F$7:$GK$318,$ES$2,FALSE)),"",VLOOKUP($B50,'[1]1718  Exp_Rev Access'!$F$7:$GK$318,$ES$2,FALSE))</f>
        <v>0</v>
      </c>
      <c r="ET50" s="90">
        <f>IF(ISNA(VLOOKUP($B50,'[1]1718  Exp_Rev Access'!$F$7:$GK$318,$ET$2,FALSE)),"",VLOOKUP($B50,'[1]1718  Exp_Rev Access'!$F$7:$GK$318,$ET$2,FALSE))</f>
        <v>0</v>
      </c>
      <c r="EU50" s="90">
        <f>IF(ISNA(VLOOKUP($B50,'[1]1718  Exp_Rev Access'!$F$7:$GK$318,$EU$2,FALSE)),"",VLOOKUP($B50,'[1]1718  Exp_Rev Access'!$F$7:$GK$318,$EU$2,FALSE))</f>
        <v>0</v>
      </c>
      <c r="EV50" s="90">
        <f>IF(ISNA(VLOOKUP($B50,'[1]1718  Exp_Rev Access'!$F$7:$GK$318,$EV$2,FALSE)),"",VLOOKUP($B50,'[1]1718  Exp_Rev Access'!$F$7:$GK$318,$EV$2,FALSE))</f>
        <v>161311.67999999999</v>
      </c>
      <c r="EW50" s="90">
        <f>IF(ISNA(VLOOKUP($B50,'[1]1718  Exp_Rev Access'!$F$7:$GK$318,$EW$2,FALSE)),"",VLOOKUP($B50,'[1]1718  Exp_Rev Access'!$F$7:$GK$318,$EW$2,FALSE))</f>
        <v>0</v>
      </c>
      <c r="EX50" s="90">
        <f>IF(ISNA(VLOOKUP($B50,'[1]1718  Exp_Rev Access'!$F$7:$GK$318,$EX$2,FALSE)),"",VLOOKUP($B50,'[1]1718  Exp_Rev Access'!$F$7:$GK$318,$EX$2,FALSE))</f>
        <v>0</v>
      </c>
      <c r="EY50" s="90">
        <f>IF(ISNA(VLOOKUP($B50,'[1]1718  Exp_Rev Access'!$F$7:$GK$318,$EY$2,FALSE)),"",VLOOKUP($B50,'[1]1718  Exp_Rev Access'!$F$7:$GK$318,$EY$2,FALSE))</f>
        <v>0</v>
      </c>
      <c r="EZ50" s="90">
        <f>IF(ISNA(VLOOKUP($B50,'[1]1718  Exp_Rev Access'!$F$7:$GK$318,$EZ$2,FALSE)),"",VLOOKUP($B50,'[1]1718  Exp_Rev Access'!$F$7:$GK$318,$EZ$2,FALSE))</f>
        <v>0</v>
      </c>
      <c r="FA50" s="90">
        <f>IF(ISNA(VLOOKUP($B50,'[1]1718  Exp_Rev Access'!$F$7:$GK$318,$FA$2,FALSE)),"",VLOOKUP($B50,'[1]1718  Exp_Rev Access'!$F$7:$GK$318,$FA$2,FALSE))</f>
        <v>0</v>
      </c>
      <c r="FB50" s="90">
        <f>IF(ISNA(VLOOKUP($B50,'[1]1718  Exp_Rev Access'!$F$7:$GK$318,$FB$2,FALSE)),"",VLOOKUP($B50,'[1]1718  Exp_Rev Access'!$F$7:$GK$318,$FB$2,FALSE))</f>
        <v>0</v>
      </c>
      <c r="FC50" s="90">
        <f>IF(ISNA(VLOOKUP($B50,'[1]1718  Exp_Rev Access'!$F$7:$GK$318,$FC$2,FALSE)),"",VLOOKUP($B50,'[1]1718  Exp_Rev Access'!$F$7:$GK$318,$FC$2,FALSE))</f>
        <v>592629.22</v>
      </c>
      <c r="FD50" s="90">
        <f>IF(ISNA(VLOOKUP($B50,'[1]1718  Exp_Rev Access'!$F$7:$GK$318,$FD$2,FALSE)),"",VLOOKUP($B50,'[1]1718  Exp_Rev Access'!$F$7:$GK$318,$FD$2,FALSE))</f>
        <v>0</v>
      </c>
      <c r="FE50" s="90">
        <f>IF(ISNA(VLOOKUP($B50,'[1]1718  Exp_Rev Access'!$F$7:$GK$318,$FE$2,FALSE)),"",VLOOKUP($B50,'[1]1718  Exp_Rev Access'!$F$7:$GK$318,$FE$2,FALSE))</f>
        <v>0</v>
      </c>
      <c r="FF50" s="90">
        <f>IF(ISNA(VLOOKUP($B50,'[1]1718  Exp_Rev Access'!$F$7:$GK$318,$FF$2,FALSE)),"",VLOOKUP($B50,'[1]1718  Exp_Rev Access'!$F$7:$GK$318,$FF$2,FALSE))</f>
        <v>0</v>
      </c>
      <c r="FG50" s="90">
        <f>IF(ISNA(VLOOKUP($B50,'[1]1718  Exp_Rev Access'!$F$7:$GK$318,$FG$2,FALSE)),"",VLOOKUP($B50,'[1]1718  Exp_Rev Access'!$F$7:$GK$318,$FG$2,FALSE))</f>
        <v>0</v>
      </c>
      <c r="FH50" s="90">
        <f>IF(ISNA(VLOOKUP($B50,'[1]1718  Exp_Rev Access'!$F$7:$GK$318,$FH$2,FALSE)),"",VLOOKUP($B50,'[1]1718  Exp_Rev Access'!$F$7:$GK$318,$FH$2,FALSE))</f>
        <v>0</v>
      </c>
      <c r="FI50" s="90">
        <f>IF(ISNA(VLOOKUP($B50,'[1]1718  Exp_Rev Access'!$F$7:$GK$318,$FI$2,FALSE)),"",VLOOKUP($B50,'[1]1718  Exp_Rev Access'!$F$7:$GK$318,$FI$2,FALSE))</f>
        <v>0</v>
      </c>
      <c r="FJ50" s="90">
        <f>IF(ISNA(VLOOKUP($B50,'[1]1718  Exp_Rev Access'!$F$7:$GK$318,$FJ$2,FALSE)),"",VLOOKUP($B50,'[1]1718  Exp_Rev Access'!$F$7:$GK$318,$FJ$2,FALSE))</f>
        <v>0</v>
      </c>
      <c r="FK50" s="90">
        <f>IF(ISNA(VLOOKUP($B50,'[1]1718  Exp_Rev Access'!$F$7:$GK$318,$FK$2,FALSE)),"",VLOOKUP($B50,'[1]1718  Exp_Rev Access'!$F$7:$GK$318,$FK$2,FALSE))</f>
        <v>0</v>
      </c>
      <c r="FL50" s="90">
        <f>IF(ISNA(VLOOKUP($B50,'[1]1718  Exp_Rev Access'!$F$7:$GK$318,$FL$2,FALSE)),"",VLOOKUP($B50,'[1]1718  Exp_Rev Access'!$F$7:$GK$318,$FL$2,FALSE))</f>
        <v>0</v>
      </c>
      <c r="FM50" s="90">
        <f>IF(ISNA(VLOOKUP($B50,'[1]1718  Exp_Rev Access'!$F$7:$GK$318,$FM$2,FALSE)),"",VLOOKUP($B50,'[1]1718  Exp_Rev Access'!$F$7:$GK$318,$FM$2,FALSE))</f>
        <v>0</v>
      </c>
      <c r="FN50" s="90">
        <f>IF(ISNA(VLOOKUP($B50,'[1]1718  Exp_Rev Access'!$F$7:$GK$318,$FN$2,FALSE)),"",VLOOKUP($B50,'[1]1718  Exp_Rev Access'!$F$7:$GK$318,$FN$2,FALSE))</f>
        <v>0</v>
      </c>
      <c r="FO50" s="90">
        <f>IF(ISNA(VLOOKUP($B50,'[1]1718  Exp_Rev Access'!$F$7:$GK$318,$FO$2,FALSE)),"",VLOOKUP($B50,'[1]1718  Exp_Rev Access'!$F$7:$GK$318,$FO$2,FALSE))</f>
        <v>0</v>
      </c>
      <c r="FP50" s="90">
        <f>IF(ISNA(VLOOKUP($B50,'[1]1718  Exp_Rev Access'!$F$7:$GK$318,$FP$2,FALSE)),"",VLOOKUP($B50,'[1]1718  Exp_Rev Access'!$F$7:$GK$318,$FP$2,FALSE))</f>
        <v>0</v>
      </c>
      <c r="FQ50" s="90">
        <f>IF(ISNA(VLOOKUP($B50,'[1]1718  Exp_Rev Access'!$F$7:$GK$318,$FQ$2,FALSE)),"",VLOOKUP($B50,'[1]1718  Exp_Rev Access'!$F$7:$GK$318,$FQ$2,FALSE))</f>
        <v>0</v>
      </c>
      <c r="FR50" s="90">
        <f>IF(ISNA(VLOOKUP($B50,'[1]1718  Exp_Rev Access'!$F$7:$GK$318,$FR$2,FALSE)),"",VLOOKUP($B50,'[1]1718  Exp_Rev Access'!$F$7:$GK$318,$FR$2,FALSE))</f>
        <v>431822.22</v>
      </c>
      <c r="FS50" s="56">
        <f t="shared" ref="FS50:FS59" si="166">SUM(CH50:FR50)</f>
        <v>18141639.829999998</v>
      </c>
      <c r="FT50" s="92">
        <f t="shared" ref="FT50:FT59" si="167">FS50/E50</f>
        <v>6.2070598554366571E-2</v>
      </c>
      <c r="FU50" s="94">
        <f t="shared" ref="FU50:FU59" si="168">FS50/D50</f>
        <v>771.14461820314864</v>
      </c>
      <c r="FV50" s="95">
        <f>IF(ISNA(VLOOKUP($B50,'[1]1718  Exp_Rev Access'!$F$7:$GK$318,$FV$2,FALSE)),"",VLOOKUP($B50,'[1]1718  Exp_Rev Access'!$F$7:$GK$318,$FV$2,FALSE))</f>
        <v>0</v>
      </c>
      <c r="FW50" s="95">
        <f>IF(ISNA(VLOOKUP($B50,'[1]1718  Exp_Rev Access'!$F$7:$GK$318,$FW$2,FALSE)),"",VLOOKUP($B50,'[1]1718  Exp_Rev Access'!$F$7:$GK$318,$FW$2,FALSE))</f>
        <v>1212344.02</v>
      </c>
      <c r="FX50" s="95">
        <f>IF(ISNA(VLOOKUP($B50,'[1]1718  Exp_Rev Access'!$F$7:$GK$318,$FX$2,FALSE)),"",VLOOKUP($B50,'[1]1718  Exp_Rev Access'!$F$7:$GK$318,$FX$2,FALSE))</f>
        <v>0</v>
      </c>
      <c r="FY50" s="95">
        <f>IF(ISNA(VLOOKUP($B50,'[1]1718  Exp_Rev Access'!$F$7:$GK$318,$FY$2,FALSE)),"",VLOOKUP($B50,'[1]1718  Exp_Rev Access'!$F$7:$GK$318,$FY$2,FALSE))</f>
        <v>0</v>
      </c>
      <c r="FZ50" s="95">
        <f>IF(ISNA(VLOOKUP($B50,'[1]1718  Exp_Rev Access'!$F$7:$GK$318,$FZ$2,FALSE)),"",VLOOKUP($B50,'[1]1718  Exp_Rev Access'!$F$7:$GK$318,$FZ$2,FALSE))</f>
        <v>0</v>
      </c>
      <c r="GA50" s="95">
        <f>IF(ISNA(VLOOKUP($B50,'[1]1718  Exp_Rev Access'!$F$7:$GK$318,$GA$2,FALSE)),"",VLOOKUP($B50,'[1]1718  Exp_Rev Access'!$F$7:$GK$318,$GA$2,FALSE))</f>
        <v>0</v>
      </c>
      <c r="GB50" s="95">
        <f>IF(ISNA(VLOOKUP($B50,'[1]1718  Exp_Rev Access'!$F$7:$GK$318,$GB$2,FALSE)),"",VLOOKUP($B50,'[1]1718  Exp_Rev Access'!$F$7:$GK$318,$GB$2,FALSE))</f>
        <v>0</v>
      </c>
      <c r="GC50" s="95">
        <f>IF(ISNA(VLOOKUP($B50,'[1]1718  Exp_Rev Access'!$F$7:$GK$318,$GC$2,FALSE)),"",VLOOKUP($B50,'[1]1718  Exp_Rev Access'!$F$7:$GK$318,$GC$2,FALSE))</f>
        <v>0</v>
      </c>
      <c r="GD50" s="95">
        <f>IF(ISNA(VLOOKUP($B50,'[1]1718  Exp_Rev Access'!$F$7:$GK$318,$GD$2,FALSE)),"",VLOOKUP($B50,'[1]1718  Exp_Rev Access'!$F$7:$GK$318,$GD$2,FALSE))</f>
        <v>0</v>
      </c>
      <c r="GE50" s="95">
        <f>IF(ISNA(VLOOKUP($B50,'[1]1718  Exp_Rev Access'!$F$7:$GK$318,$GE$2,FALSE)),"",VLOOKUP($B50,'[1]1718  Exp_Rev Access'!$F$7:$GK$318,$GE$2,FALSE))</f>
        <v>0</v>
      </c>
      <c r="GF50" s="95">
        <f>IF(ISNA(VLOOKUP($B50,'[1]1718  Exp_Rev Access'!$F$7:$GK$318,$GF$2,FALSE)),"",VLOOKUP($B50,'[1]1718  Exp_Rev Access'!$F$7:$GK$318,$GF$2,FALSE))</f>
        <v>67016.77</v>
      </c>
      <c r="GG50" s="95">
        <f>IF(ISNA(VLOOKUP($B50,'[1]1718  Exp_Rev Access'!$F$7:$GK$318,$GG$2,FALSE)),"",VLOOKUP($B50,'[1]1718  Exp_Rev Access'!$F$7:$GK$318,$GG$2,FALSE))</f>
        <v>0</v>
      </c>
      <c r="GH50" s="95">
        <f>IF(ISNA(VLOOKUP($B50,'[1]1718  Exp_Rev Access'!$F$7:$GK$318,$GH$2,FALSE)),"",VLOOKUP($B50,'[1]1718  Exp_Rev Access'!$F$7:$GK$318,$GH$2,FALSE))</f>
        <v>0</v>
      </c>
      <c r="GI50" s="95">
        <f>IF(ISNA(VLOOKUP($B50,'[1]1718  Exp_Rev Access'!$F$7:$GK$318,$GI$2,FALSE)),"",VLOOKUP($B50,'[1]1718  Exp_Rev Access'!$F$7:$GK$318,$GI$2,FALSE))</f>
        <v>0</v>
      </c>
      <c r="GJ50" s="95">
        <f>IF(ISNA(VLOOKUP($B50,'[1]1718  Exp_Rev Access'!$F$7:$GK$318,$GJ$2,FALSE)),"",VLOOKUP($B50,'[1]1718  Exp_Rev Access'!$F$7:$GK$318,$GJ$2,FALSE))</f>
        <v>0</v>
      </c>
      <c r="GK50" s="95">
        <f>IF(ISNA(VLOOKUP($B50,'[1]1718  Exp_Rev Access'!$F$7:$GK$318,$GK$2,FALSE)),"",VLOOKUP($B50,'[1]1718  Exp_Rev Access'!$F$7:$GK$318,$GK$2,FALSE))</f>
        <v>5271.11</v>
      </c>
      <c r="GL50" s="95">
        <f>IF(ISNA(VLOOKUP($B50,'[1]1718  Exp_Rev Access'!$F$7:$GK$318,$GL$2,FALSE)),"",VLOOKUP($B50,'[1]1718  Exp_Rev Access'!$F$7:$GK$318,$GL$2,FALSE))</f>
        <v>1119.26</v>
      </c>
      <c r="GM50" s="95">
        <f>IF(ISNA(VLOOKUP($B50,'[1]1718  Exp_Rev Access'!$F$7:$GK$318,$GM$2,FALSE)),"",VLOOKUP($B50,'[1]1718  Exp_Rev Access'!$F$7:$GK$318,$GM$2,FALSE))</f>
        <v>0</v>
      </c>
      <c r="GN50" s="95">
        <f>IF(ISNA(VLOOKUP($B50,'[1]1718  Exp_Rev Access'!$F$7:$GK$318,$GN$2,FALSE)),"",VLOOKUP($B50,'[1]1718  Exp_Rev Access'!$F$7:$GK$318,$GN$2,FALSE))</f>
        <v>0</v>
      </c>
      <c r="GO50" s="95">
        <f>IF(ISNA(VLOOKUP($B50,'[1]1718  Exp_Rev Access'!$F$7:$GK$318,$GO$2,FALSE)),"",VLOOKUP($B50,'[1]1718  Exp_Rev Access'!$F$7:$GK$318,$GO$2,FALSE))</f>
        <v>0</v>
      </c>
      <c r="GP50" s="95">
        <f>IF(ISNA(VLOOKUP($B50,'[1]1718  Exp_Rev Access'!$F$7:$GK$318,$GP$2,FALSE)),"",VLOOKUP($B50,'[1]1718  Exp_Rev Access'!$F$7:$GK$318,$GP$2,FALSE))</f>
        <v>0</v>
      </c>
      <c r="GQ50" s="95">
        <f>IF(ISNA(VLOOKUP($B50,'[1]1718  Exp_Rev Access'!$F$7:$GK$318,$GQ$2,FALSE)),"",VLOOKUP($B50,'[1]1718  Exp_Rev Access'!$F$7:$GK$318,$GQ$2,FALSE))</f>
        <v>169449</v>
      </c>
      <c r="GR50" s="95">
        <f>IF(ISNA(VLOOKUP($B50,'[1]1718  Exp_Rev Access'!$F$7:$GK$318,$GR$2,FALSE)),"",VLOOKUP($B50,'[1]1718  Exp_Rev Access'!$F$7:$GK$318,$GR$2,FALSE))</f>
        <v>0</v>
      </c>
      <c r="GS50" s="95">
        <f>IF(ISNA(VLOOKUP($B50,'[1]1718  Exp_Rev Access'!$F$7:$GK$318,$GS$2,FALSE)),"",VLOOKUP($B50,'[1]1718  Exp_Rev Access'!$F$7:$GK$318,$GS$2,FALSE))</f>
        <v>1365842.17</v>
      </c>
      <c r="GT50" s="95">
        <f>IF(ISNA(VLOOKUP($B50,'[1]1718  Exp_Rev Access'!$F$7:$GK$318,$GT$2,FALSE)),"",VLOOKUP($B50,'[1]1718  Exp_Rev Access'!$F$7:$GK$318,$GT$2,FALSE))</f>
        <v>4199046</v>
      </c>
      <c r="GU50" s="56">
        <f t="shared" ref="GU50:GU59" si="169">SUM(FV50:GT50)</f>
        <v>7020088.3300000001</v>
      </c>
      <c r="GV50" s="92">
        <f t="shared" ref="GV50:GV59" si="170">GU50/E50</f>
        <v>2.4018836700035164E-2</v>
      </c>
      <c r="GW50" s="96">
        <f t="shared" ref="GW50:GW59" si="171">GU50/D50</f>
        <v>298.40209516441655</v>
      </c>
    </row>
    <row r="51" spans="1:222" x14ac:dyDescent="0.3">
      <c r="A51" s="73"/>
      <c r="B51" s="88" t="s">
        <v>235</v>
      </c>
      <c r="C51" s="89" t="s">
        <v>236</v>
      </c>
      <c r="D51" s="75">
        <f>IF(ISNA(VLOOKUP($B51,'[1]1718 enrollment_Rev_Exp by size'!$A$7:H391,3,FALSE)),"",VLOOKUP($B51,'[1]1718 enrollment_Rev_Exp by size'!$A$7:$G$363,3,FALSE))</f>
        <v>1953.73</v>
      </c>
      <c r="E51" s="76">
        <f>IF(ISNA(VLOOKUP($B51,'[1]1718 enrollment_Rev_Exp by size'!$A$7:I391,5,FALSE)),"",VLOOKUP($B51,'[1]1718 enrollment_Rev_Exp by size'!$A$7:$G$350,5,FALSE))</f>
        <v>22752930.07</v>
      </c>
      <c r="F51" s="70">
        <f t="shared" si="151"/>
        <v>22752930.07</v>
      </c>
      <c r="G51" s="70">
        <f t="shared" si="152"/>
        <v>0</v>
      </c>
      <c r="H51" s="90">
        <f>IF(ISNA(VLOOKUP($B51,'[1]1718  Exp_Rev Access'!$F$7:$GK$318,3,FALSE)),"",VLOOKUP($B51,'[1]1718  Exp_Rev Access'!$F$7:$GK$318,3,FALSE))</f>
        <v>4384561.5</v>
      </c>
      <c r="I51" s="90">
        <f>IF(ISNA(VLOOKUP($B51,'[1]1718  Exp_Rev Access'!$F$7:$GK$318,4,FALSE)),"",VLOOKUP($B51,'[1]1718  Exp_Rev Access'!$F$7:$GK$318,4,FALSE))</f>
        <v>0</v>
      </c>
      <c r="J51" s="90">
        <f>IF(ISNA(VLOOKUP($B51,'[1]1718  Exp_Rev Access'!$F$7:$GK$318,5,FALSE)),"",VLOOKUP($B51,'[1]1718  Exp_Rev Access'!$F$7:$GK$318,5,FALSE))</f>
        <v>0</v>
      </c>
      <c r="K51" s="90">
        <f>IF(ISNA(VLOOKUP($B51,'[1]1718  Exp_Rev Access'!$F$7:$GK$318,6,FALSE)),"-",VLOOKUP($B51,'[1]1718  Exp_Rev Access'!$F$7:$GK$318,6,FALSE))</f>
        <v>50444.88</v>
      </c>
      <c r="L51" s="90">
        <f>IF(ISNA(VLOOKUP($B51,'[1]1718  Exp_Rev Access'!$F$7:$GK$318,7,FALSE)),"",VLOOKUP($B51,'[1]1718  Exp_Rev Access'!$F$7:$GK$318,7,FALSE))</f>
        <v>0</v>
      </c>
      <c r="M51" s="90">
        <f>IF(ISNA(VLOOKUP($B51,'[1]1718  Exp_Rev Access'!$F$7:$GK$318,8,FALSE)),"",VLOOKUP($B51,'[1]1718  Exp_Rev Access'!$F$7:$GK$318,8,FALSE))</f>
        <v>0</v>
      </c>
      <c r="N51" s="56">
        <f t="shared" si="153"/>
        <v>4435006.38</v>
      </c>
      <c r="O51" s="91">
        <f t="shared" si="154"/>
        <v>0.19492023077272175</v>
      </c>
      <c r="P51" s="56">
        <f t="shared" si="155"/>
        <v>2270.0201051322342</v>
      </c>
      <c r="Q51" s="90">
        <f>IF(ISNA(VLOOKUP($B51,'[1]1718  Exp_Rev Access'!$F$7:$GK$318,10,FALSE)),"",VLOOKUP($B51,'[1]1718  Exp_Rev Access'!$F$7:$GK$318,10,FALSE))</f>
        <v>124013.96</v>
      </c>
      <c r="R51" s="90">
        <f>IF(ISNA(VLOOKUP($B51,'[1]1718  Exp_Rev Access'!$F$7:$GK$318,11,FALSE)),"",VLOOKUP($B51,'[1]1718  Exp_Rev Access'!$F$7:$GK$318,11,FALSE))</f>
        <v>0</v>
      </c>
      <c r="S51" s="90">
        <f>IF(ISNA(VLOOKUP($B51,'[1]1718  Exp_Rev Access'!$F$7:$GK$318,12,FALSE)),"",VLOOKUP($B51,'[1]1718  Exp_Rev Access'!$F$7:$GK$318,12,FALSE))</f>
        <v>0</v>
      </c>
      <c r="T51" s="90">
        <f>IF(ISNA(VLOOKUP($B51,'[1]1718  Exp_Rev Access'!$F$7:$GK$318,13,FALSE)),"",VLOOKUP($B51,'[1]1718  Exp_Rev Access'!$F$7:$GK$318,13,FALSE))</f>
        <v>0</v>
      </c>
      <c r="U51" s="90">
        <f>IF(ISNA(VLOOKUP($B51,'[1]1718  Exp_Rev Access'!$F$7:$GK$318,14,FALSE)),"",VLOOKUP($B51,'[1]1718  Exp_Rev Access'!$F$7:$GK$318,14,FALSE))</f>
        <v>0</v>
      </c>
      <c r="V51" s="90">
        <f>IF(ISNA(VLOOKUP($B51,'[1]1718  Exp_Rev Access'!$F$7:$GK$318,15,FALSE)),"",VLOOKUP($B51,'[1]1718  Exp_Rev Access'!$F$7:$GK$318,15,FALSE))</f>
        <v>0</v>
      </c>
      <c r="W51" s="90">
        <f>IF(ISNA(VLOOKUP($B51,'[1]1718  Exp_Rev Access'!$F$7:$GK$318,16,FALSE)),"",VLOOKUP($B51,'[1]1718  Exp_Rev Access'!$F$7:$GK$318,16,FALSE))</f>
        <v>0</v>
      </c>
      <c r="X51" s="90">
        <f>IF(ISNA(VLOOKUP($B51,'[1]1718  Exp_Rev Access'!$F$7:$GK$318,17,FALSE)),"",VLOOKUP($B51,'[1]1718  Exp_Rev Access'!$F$7:$GK$318,17,FALSE))</f>
        <v>0</v>
      </c>
      <c r="Y51" s="90">
        <f>IF(ISNA(VLOOKUP($B51,'[1]1718  Exp_Rev Access'!$F$7:$GK$318,18,FALSE)),"",VLOOKUP($B51,'[1]1718  Exp_Rev Access'!$F$7:$GK$318,18,FALSE))</f>
        <v>37002.83</v>
      </c>
      <c r="Z51" s="90">
        <f>IF(ISNA(VLOOKUP($B51,'[1]1718  Exp_Rev Access'!$F$7:$GK$318,19,FALSE)),"",VLOOKUP($B51,'[1]1718  Exp_Rev Access'!$F$7:$GK$318,19,FALSE))</f>
        <v>0</v>
      </c>
      <c r="AA51" s="90">
        <f>IF(ISNA(VLOOKUP($B51,'[1]1718  Exp_Rev Access'!$F$7:$GK$318,20,FALSE)),"",VLOOKUP($B51,'[1]1718  Exp_Rev Access'!$F$7:$GK$318,20,FALSE))</f>
        <v>0</v>
      </c>
      <c r="AB51" s="90">
        <f>IF(ISNA(VLOOKUP($B51,'[1]1718  Exp_Rev Access'!$F$7:$GK$318,21,FALSE)),"",VLOOKUP($B51,'[1]1718  Exp_Rev Access'!$F$7:$GK$318,21,FALSE))</f>
        <v>0</v>
      </c>
      <c r="AC51" s="90">
        <f>IF(ISNA(VLOOKUP($B51,'[1]1718  Exp_Rev Access'!$F$7:$GK$318,22,FALSE)),"",VLOOKUP($B51,'[1]1718  Exp_Rev Access'!$F$7:$GK$318,22,FALSE))</f>
        <v>148970.89000000001</v>
      </c>
      <c r="AD51" s="90">
        <f>IF(ISNA(VLOOKUP($B51,'[1]1718  Exp_Rev Access'!$F$7:$GK$318,23,FALSE)),"",VLOOKUP($B51,'[1]1718  Exp_Rev Access'!$F$7:$GK$318,23,FALSE))</f>
        <v>309886.48</v>
      </c>
      <c r="AE51" s="90">
        <f>IF(ISNA(VLOOKUP($B51,'[1]1718  Exp_Rev Access'!$F$7:$GK$318,24,FALSE)),"",VLOOKUP($B51,'[1]1718  Exp_Rev Access'!$F$7:$GK$318,24,FALSE))</f>
        <v>31838.45</v>
      </c>
      <c r="AF51" s="90">
        <f>IF(ISNA(VLOOKUP($B51,'[1]1718  Exp_Rev Access'!$F$7:$GK$318,25,FALSE)),"",VLOOKUP($B51,'[1]1718  Exp_Rev Access'!$F$7:$GK$318,25,FALSE))</f>
        <v>0</v>
      </c>
      <c r="AG51" s="90">
        <f>IF(ISNA(VLOOKUP($B51,'[1]1718  Exp_Rev Access'!$F$7:$GK$318,26,FALSE)),"",VLOOKUP($B51,'[1]1718  Exp_Rev Access'!$F$7:$GK$318,26,FALSE))</f>
        <v>18787.03</v>
      </c>
      <c r="AH51" s="90">
        <f>IF(ISNA(VLOOKUP($B51,'[1]1718  Exp_Rev Access'!$F$7:$GK$318,27,FALSE)),"",VLOOKUP($B51,'[1]1718  Exp_Rev Access'!$F$7:$GK$318,27,FALSE))</f>
        <v>1447.47</v>
      </c>
      <c r="AI51" s="90">
        <f>IF(ISNA(VLOOKUP($B51,'[1]1718  Exp_Rev Access'!$F$7:$GK$318,28,FALSE)),"",VLOOKUP($B51,'[1]1718  Exp_Rev Access'!$F$7:$GK$318,28,FALSE))</f>
        <v>0</v>
      </c>
      <c r="AJ51" s="90">
        <f>IF(ISNA(VLOOKUP($B51,'[1]1718  Exp_Rev Access'!$F$7:$GK$318,29,FALSE)),"",VLOOKUP($B51,'[1]1718  Exp_Rev Access'!$F$7:$GK$318,29,FALSE))</f>
        <v>0</v>
      </c>
      <c r="AK51" s="90">
        <f>IF(ISNA(VLOOKUP($B51,'[1]1718  Exp_Rev Access'!$F$7:$GK$318,30,FALSE)),"",VLOOKUP($B51,'[1]1718  Exp_Rev Access'!$F$7:$GK$318,30,FALSE))</f>
        <v>3975.65</v>
      </c>
      <c r="AL51" s="90">
        <f>IF(ISNA(VLOOKUP($B51,'[1]1718  Exp_Rev Access'!$F$7:$GK$318,31,FALSE)),"",VLOOKUP($B51,'[1]1718  Exp_Rev Access'!$F$7:$GK$318,31,FALSE))</f>
        <v>897.57</v>
      </c>
      <c r="AM51" s="56">
        <f t="shared" si="156"/>
        <v>676820.33</v>
      </c>
      <c r="AN51" s="92">
        <f t="shared" si="157"/>
        <v>2.9746512994930502E-2</v>
      </c>
      <c r="AO51" s="71">
        <f t="shared" si="158"/>
        <v>346.42470044479018</v>
      </c>
      <c r="AP51" s="90">
        <f>IF(ISNA(VLOOKUP($B51,'[1]1718  Exp_Rev Access'!$F$7:$GK$318,33,FALSE)),"",VLOOKUP($B51,'[1]1718  Exp_Rev Access'!$F$7:$GK$318,33,FALSE))</f>
        <v>13148713.689999999</v>
      </c>
      <c r="AQ51" s="90">
        <f>IF(ISNA(VLOOKUP($B51,'[1]1718  Exp_Rev Access'!$F$7:$GK$318,34,FALSE)),"",VLOOKUP($B51,'[1]1718  Exp_Rev Access'!$F$7:$GK$318,34,FALSE))</f>
        <v>254973.75</v>
      </c>
      <c r="AR51" s="90">
        <f>IF(ISNA(VLOOKUP($B51,'[1]1718  Exp_Rev Access'!$F$7:$GK$318,35,FALSE)),"",VLOOKUP($B51,'[1]1718  Exp_Rev Access'!$F$7:$GK$318,35,FALSE))</f>
        <v>629814.15</v>
      </c>
      <c r="AS51" s="90">
        <f>IF(ISNA(VLOOKUP($B51,'[1]1718  Exp_Rev Access'!$F$7:$GK$318,36,FALSE)),"",VLOOKUP($B51,'[1]1718  Exp_Rev Access'!$F$7:$GK$318,36,FALSE))</f>
        <v>182565.91</v>
      </c>
      <c r="AT51" s="90">
        <f>IF(ISNA(VLOOKUP($B51,'[1]1718  Exp_Rev Access'!$F$7:$GK$318,37,FALSE)),"",VLOOKUP($B51,'[1]1718  Exp_Rev Access'!$F$7:$GK$318,37,FALSE))</f>
        <v>0</v>
      </c>
      <c r="AU51" s="56">
        <f t="shared" si="159"/>
        <v>14216067.5</v>
      </c>
      <c r="AV51" s="93">
        <f t="shared" si="160"/>
        <v>0.62480161703410886</v>
      </c>
      <c r="AW51" s="56">
        <f t="shared" si="161"/>
        <v>7276.3726308138794</v>
      </c>
      <c r="AX51" s="90">
        <f>IF(ISNA(VLOOKUP($B51,'[1]1718  Exp_Rev Access'!$F$7:$GK$318,39,FALSE)),"",VLOOKUP($B51,'[1]1718  Exp_Rev Access'!$F$7:$GK$318,39,FALSE))</f>
        <v>0</v>
      </c>
      <c r="AY51" s="90">
        <f>IF(ISNA(VLOOKUP($B51,'[1]1718  Exp_Rev Access'!$F$7:$GK$318,40,FALSE)),"",VLOOKUP($B51,'[1]1718  Exp_Rev Access'!$F$7:$GK$318,40,FALSE))</f>
        <v>1348554</v>
      </c>
      <c r="AZ51" s="90">
        <f>IF(ISNA(VLOOKUP($B51,'[1]1718  Exp_Rev Access'!$F$7:$GK$318,41,FALSE)),"",VLOOKUP($B51,'[1]1718  Exp_Rev Access'!$F$7:$GK$318,41,FALSE))</f>
        <v>44179.69</v>
      </c>
      <c r="BA51" s="90">
        <f>IF(ISNA(VLOOKUP($B51,'[1]1718  Exp_Rev Access'!$F$7:$GK$318,42,FALSE)),"",VLOOKUP($B51,'[1]1718  Exp_Rev Access'!$F$7:$GK$318,42,FALSE))</f>
        <v>0</v>
      </c>
      <c r="BB51" s="90">
        <f>IF(ISNA(VLOOKUP($B51,'[1]1718  Exp_Rev Access'!$F$7:$GK$318,43,FALSE)),"",VLOOKUP($B51,'[1]1718  Exp_Rev Access'!$F$7:$GK$318,43,FALSE))</f>
        <v>0</v>
      </c>
      <c r="BC51" s="90">
        <f>IF(ISNA(VLOOKUP($B51,'[1]1718  Exp_Rev Access'!$F$7:$GK$318,44,FALSE)),"",VLOOKUP($B51,'[1]1718  Exp_Rev Access'!$F$7:$GK$318,44,FALSE))</f>
        <v>183685.21</v>
      </c>
      <c r="BD51" s="90">
        <f>IF(ISNA(VLOOKUP($B51,'[1]1718  Exp_Rev Access'!$F$7:$GK$318,45,FALSE)),"",VLOOKUP($B51,'[1]1718  Exp_Rev Access'!$F$7:$GK$318,45,FALSE))</f>
        <v>0</v>
      </c>
      <c r="BE51" s="90">
        <f>IF(ISNA(VLOOKUP($B51,'[1]1718  Exp_Rev Access'!$F$7:$GK$318,46,FALSE)),"",VLOOKUP($B51,'[1]1718  Exp_Rev Access'!$F$7:$GK$318,46,FALSE))</f>
        <v>92953.45</v>
      </c>
      <c r="BF51" s="90">
        <f>IF(ISNA(VLOOKUP($B51,'[1]1718  Exp_Rev Access'!$F$7:$GK$318,47,FALSE)),"",VLOOKUP($B51,'[1]1718  Exp_Rev Access'!$F$7:$GK$318,47,FALSE))</f>
        <v>0</v>
      </c>
      <c r="BG51" s="90">
        <f>IF(ISNA(VLOOKUP($B51,'[1]1718  Exp_Rev Access'!$F$7:$GK$318,48,FALSE)),"",VLOOKUP($B51,'[1]1718  Exp_Rev Access'!$F$7:$GK$318,48,FALSE))</f>
        <v>62350.66</v>
      </c>
      <c r="BH51" s="90">
        <f>IF(ISNA(VLOOKUP($B51,'[1]1718  Exp_Rev Access'!$F$7:$GK$318,49,FALSE)),"",VLOOKUP($B51,'[1]1718  Exp_Rev Access'!$F$7:$GK$318,49,FALSE))</f>
        <v>44113.07</v>
      </c>
      <c r="BI51" s="90">
        <f>IF(ISNA(VLOOKUP($B51,'[1]1718  Exp_Rev Access'!$F$7:$GK$318,50,FALSE)),"",VLOOKUP($B51,'[1]1718  Exp_Rev Access'!$F$7:$GK$318,50,FALSE))</f>
        <v>0</v>
      </c>
      <c r="BJ51" s="90">
        <f>IF(ISNA(VLOOKUP($B51,'[1]1718  Exp_Rev Access'!$F$7:$GK$318,51,FALSE)),"",VLOOKUP($B51,'[1]1718  Exp_Rev Access'!$F$7:$GK$318,51,FALSE))</f>
        <v>4168.78</v>
      </c>
      <c r="BK51" s="90">
        <f>IF(ISNA(VLOOKUP($B51,'[1]1718  Exp_Rev Access'!$F$7:$GK$318,52,FALSE)),"",VLOOKUP($B51,'[1]1718  Exp_Rev Access'!$F$7:$GK$318,52,FALSE))</f>
        <v>938970.64</v>
      </c>
      <c r="BL51" s="90">
        <f>IF(ISNA(VLOOKUP($B51,'[1]1718  Exp_Rev Access'!$F$7:$GK$318,53,FALSE)),"",VLOOKUP($B51,'[1]1718  Exp_Rev Access'!$F$7:$GK$318,53,FALSE))</f>
        <v>0</v>
      </c>
      <c r="BM51" s="90">
        <f>IF(ISNA(VLOOKUP($B51,'[1]1718  Exp_Rev Access'!$F$7:$GK$318,54,FALSE)),"",VLOOKUP($B51,'[1]1718  Exp_Rev Access'!$F$7:$GK$318,54,FALSE))</f>
        <v>4487.47</v>
      </c>
      <c r="BN51" s="90">
        <f>IF(ISNA(VLOOKUP($B51,'[1]1718  Exp_Rev Access'!$F$7:$GK$318,55,FALSE)),"",VLOOKUP($B51,'[1]1718  Exp_Rev Access'!$F$7:$GK$318,55,FALSE))</f>
        <v>0</v>
      </c>
      <c r="BO51" s="90">
        <f>IF(ISNA(VLOOKUP($B51,'[1]1718  Exp_Rev Access'!$F$7:$GK$318,56,FALSE)),"",VLOOKUP($B51,'[1]1718  Exp_Rev Access'!$F$7:$GK$318,56,FALSE))</f>
        <v>0</v>
      </c>
      <c r="BP51" s="90">
        <f>IF(ISNA(VLOOKUP($B51,'[1]1718  Exp_Rev Access'!$F$7:$GK$318,57,FALSE)),"",VLOOKUP($B51,'[1]1718  Exp_Rev Access'!$F$7:$GK$318,57,FALSE))</f>
        <v>0</v>
      </c>
      <c r="BQ51" s="90">
        <f>IF(ISNA(VLOOKUP($B51,'[1]1718  Exp_Rev Access'!$F$7:$GK$318,58,FALSE)),"",VLOOKUP($B51,'[1]1718  Exp_Rev Access'!$F$7:$GK$318,58,FALSE))</f>
        <v>0</v>
      </c>
      <c r="BR51" s="90">
        <f>IF(ISNA(VLOOKUP($B51,'[1]1718  Exp_Rev Access'!$F$7:$GK$318,59,FALSE)),"",VLOOKUP($B51,'[1]1718  Exp_Rev Access'!$F$7:$GK$318,59,FALSE))</f>
        <v>0</v>
      </c>
      <c r="BS51" s="90">
        <f>IF(ISNA(VLOOKUP($B51,'[1]1718  Exp_Rev Access'!$F$7:$GK$318,60,FALSE)),"",VLOOKUP($B51,'[1]1718  Exp_Rev Access'!$F$7:$GK$318,60,FALSE))</f>
        <v>0</v>
      </c>
      <c r="BT51" s="90">
        <f>IF(ISNA(VLOOKUP($B51,'[1]1718  Exp_Rev Access'!$F$7:$GK$318,61,FALSE)),"",VLOOKUP($B51,'[1]1718  Exp_Rev Access'!$F$7:$GK$318,61,FALSE))</f>
        <v>0</v>
      </c>
      <c r="BU51" s="90">
        <f>IF(ISNA(VLOOKUP($B51,'[1]1718  Exp_Rev Access'!$F$7:$GK$318,62,FALSE)),"",VLOOKUP($B51,'[1]1718  Exp_Rev Access'!$F$7:$GK$318,62,FALSE))</f>
        <v>0</v>
      </c>
      <c r="BV51" s="56">
        <f t="shared" si="35"/>
        <v>2723462.97</v>
      </c>
      <c r="BW51" s="92">
        <f t="shared" si="162"/>
        <v>0.11969724170123115</v>
      </c>
      <c r="BX51" s="71">
        <f t="shared" si="163"/>
        <v>1393.9812410107845</v>
      </c>
      <c r="BY51" s="90">
        <f>IF(ISNA(VLOOKUP($B51,'[1]1718  Exp_Rev Access'!$F$7:$GK$318,64,FALSE)),"",VLOOKUP($B51,'[1]1718  Exp_Rev Access'!$F$7:$GK$318,64,FALSE))</f>
        <v>0</v>
      </c>
      <c r="BZ51" s="90">
        <f>IF(ISNA(VLOOKUP($B51,'[1]1718  Exp_Rev Access'!$F$7:$GK$318,65,FALSE)),"",VLOOKUP($B51,'[1]1718  Exp_Rev Access'!$F$7:$GK$318,65,FALSE))</f>
        <v>0</v>
      </c>
      <c r="CA51" s="90">
        <f>IF(ISNA(VLOOKUP($B51,'[1]1718  Exp_Rev Access'!$F$7:$GK$318,66,FALSE)),"",VLOOKUP($B51,'[1]1718  Exp_Rev Access'!$F$7:$GK$318,66,FALSE))</f>
        <v>0</v>
      </c>
      <c r="CB51" s="90">
        <f>IF(ISNA(VLOOKUP($B51,'[1]1718  Exp_Rev Access'!$F$7:$GK$318,67,FALSE)),"",VLOOKUP($B51,'[1]1718  Exp_Rev Access'!$F$7:$GK$318,67,FALSE))</f>
        <v>0</v>
      </c>
      <c r="CC51" s="90">
        <f>IF(ISNA(VLOOKUP($B51,'[1]1718  Exp_Rev Access'!$F$7:$GK$318,68,FALSE)),"",VLOOKUP($B51,'[1]1718  Exp_Rev Access'!$F$7:$GK$318,68,FALSE))</f>
        <v>42.7</v>
      </c>
      <c r="CD51" s="90">
        <f>IF(ISNA(VLOOKUP($B51,'[1]1718  Exp_Rev Access'!$F$7:$GK$318,69,FALSE)),"",VLOOKUP($B51,'[1]1718  Exp_Rev Access'!$F$7:$GK$318,69,FALSE))</f>
        <v>0</v>
      </c>
      <c r="CE51" s="56">
        <f t="shared" si="36"/>
        <v>42.7</v>
      </c>
      <c r="CF51" s="92">
        <f t="shared" si="164"/>
        <v>1.8766813710863747E-6</v>
      </c>
      <c r="CG51" s="78">
        <f t="shared" si="165"/>
        <v>2.1855630000051186E-2</v>
      </c>
      <c r="CH51" s="90">
        <f>IF(ISNA(VLOOKUP($B51,'[1]1718  Exp_Rev Access'!$F$7:$GK$318,$CH$2,FALSE)),"",VLOOKUP($B51,'[1]1718  Exp_Rev Access'!$F$7:$GK$318,$CH$2,FALSE))</f>
        <v>0</v>
      </c>
      <c r="CI51" s="90">
        <f>IF(ISNA(VLOOKUP($B51,'[1]1718  Exp_Rev Access'!$F$7:$GK$318,$CI$2,FALSE)),"",VLOOKUP($B51,'[1]1718  Exp_Rev Access'!$F$7:$GK$318,$CI$2,FALSE))</f>
        <v>0</v>
      </c>
      <c r="CJ51" s="90">
        <f>IF(ISNA(VLOOKUP($B51,'[1]1718  Exp_Rev Access'!$F$7:$GK$318,$CJ$2,FALSE)),"",VLOOKUP($B51,'[1]1718  Exp_Rev Access'!$F$7:$GK$318,$CJ$2,FALSE))</f>
        <v>0</v>
      </c>
      <c r="CK51" s="90">
        <f>IF(ISNA(VLOOKUP($B51,'[1]1718  Exp_Rev Access'!$F$7:$GK$318,$CK$2,FALSE)),"",VLOOKUP($B51,'[1]1718  Exp_Rev Access'!$F$7:$GK$318,$CK$2,FALSE))</f>
        <v>0</v>
      </c>
      <c r="CL51" s="90">
        <f>IF(ISNA(VLOOKUP($B51,'[1]1718  Exp_Rev Access'!$F$7:$GK$318,$CL$2,FALSE)),"",VLOOKUP($B51,'[1]1718  Exp_Rev Access'!$F$7:$GK$318,$CL$2,FALSE))</f>
        <v>0</v>
      </c>
      <c r="CM51" s="90">
        <f>IF(ISNA(VLOOKUP($B51,'[1]1718  Exp_Rev Access'!$F$7:$GK$318,$CM$2,FALSE)),"",VLOOKUP($B51,'[1]1718  Exp_Rev Access'!$F$7:$GK$318,$CM$2,FALSE))</f>
        <v>0</v>
      </c>
      <c r="CN51" s="90">
        <f>IF(ISNA(VLOOKUP($B51,'[1]1718  Exp_Rev Access'!$F$7:$GK$318,$CN$2,FALSE)),"",VLOOKUP($B51,'[1]1718  Exp_Rev Access'!$F$7:$GK$318,$CN$2,FALSE))</f>
        <v>0</v>
      </c>
      <c r="CO51" s="90">
        <f>IF(ISNA(VLOOKUP($B51,'[1]1718  Exp_Rev Access'!$F$7:$GK$318,$CO$2,FALSE)),"",VLOOKUP($B51,'[1]1718  Exp_Rev Access'!$F$7:$GK$318,$CO$2,FALSE))</f>
        <v>0</v>
      </c>
      <c r="CP51" s="90">
        <f>IF(ISNA(VLOOKUP($B51,'[1]1718  Exp_Rev Access'!$F$7:$GK$318,$CP$2,FALSE)),"",VLOOKUP($B51,'[1]1718  Exp_Rev Access'!$F$7:$GK$318,$CP$2,FALSE))</f>
        <v>0</v>
      </c>
      <c r="CQ51" s="90">
        <f>IF(ISNA(VLOOKUP($B51,'[1]1718  Exp_Rev Access'!$F$7:$GK$318,$CQ$2,FALSE)),"",VLOOKUP($B51,'[1]1718  Exp_Rev Access'!$F$7:$GK$318,$CQ$2,FALSE))</f>
        <v>321076</v>
      </c>
      <c r="CR51" s="90">
        <f>IF(ISNA(VLOOKUP($B51,'[1]1718  Exp_Rev Access'!$F$7:$GK$318,$CR$2,FALSE)),"",VLOOKUP($B51,'[1]1718  Exp_Rev Access'!$F$7:$GK$318,$CR$2,FALSE))</f>
        <v>0</v>
      </c>
      <c r="CS51" s="90">
        <f>IF(ISNA(VLOOKUP($B51,'[1]1718  Exp_Rev Access'!$F$7:$GK$318,$CS$2,FALSE)),"",VLOOKUP($B51,'[1]1718  Exp_Rev Access'!$F$7:$GK$318,$CS$2,FALSE))</f>
        <v>0</v>
      </c>
      <c r="CT51" s="90">
        <f>IF(ISNA(VLOOKUP($B51,'[1]1718  Exp_Rev Access'!$F$7:$GK$318,$CT$2,FALSE)),"",VLOOKUP($B51,'[1]1718  Exp_Rev Access'!$F$7:$GK$318,$CT$2,FALSE))</f>
        <v>0</v>
      </c>
      <c r="CU51" s="90">
        <f>IF(ISNA(VLOOKUP($B51,'[1]1718  Exp_Rev Access'!$F$7:$GK$318,$CU$2,FALSE)),"",VLOOKUP($B51,'[1]1718  Exp_Rev Access'!$F$7:$GK$318,$CU$2,FALSE))</f>
        <v>120990.48</v>
      </c>
      <c r="CV51" s="90">
        <f>IF(ISNA(VLOOKUP($B51,'[1]1718  Exp_Rev Access'!$F$7:$GK$318,$CV$2,FALSE)),"",VLOOKUP($B51,'[1]1718  Exp_Rev Access'!$F$7:$GK$318,$CV$2,FALSE))</f>
        <v>44307.79</v>
      </c>
      <c r="CW51" s="90">
        <f>IF(ISNA(VLOOKUP($B51,'[1]1718  Exp_Rev Access'!$F$7:$GK$318,$CW$2,FALSE)),"",VLOOKUP($B51,'[1]1718  Exp_Rev Access'!$F$7:$GK$318,$CW$2,FALSE))</f>
        <v>0</v>
      </c>
      <c r="CX51" s="90">
        <f>IF(ISNA(VLOOKUP($B51,'[1]1718  Exp_Rev Access'!$F$7:$GK$318,$CX$2,FALSE)),"",VLOOKUP($B51,'[1]1718  Exp_Rev Access'!$F$7:$GK$318,$CX$2,FALSE))</f>
        <v>0</v>
      </c>
      <c r="CY51" s="90">
        <f>IF(ISNA(VLOOKUP($B51,'[1]1718  Exp_Rev Access'!$F$7:$GK$318,$CY$2,FALSE)),"",VLOOKUP($B51,'[1]1718  Exp_Rev Access'!$F$7:$GK$318,$CY$2,FALSE))</f>
        <v>0</v>
      </c>
      <c r="CZ51" s="90">
        <f>IF(ISNA(VLOOKUP($B51,'[1]1718  Exp_Rev Access'!$F$7:$GK$318,$CZ$2,FALSE)),"",VLOOKUP($B51,'[1]1718  Exp_Rev Access'!$F$7:$GK$318,$CZ$2,FALSE))</f>
        <v>0</v>
      </c>
      <c r="DA51" s="90">
        <f>IF(ISNA(VLOOKUP($B51,'[1]1718  Exp_Rev Access'!$F$7:$GK$318,$DA$2,FALSE)),"",VLOOKUP($B51,'[1]1718  Exp_Rev Access'!$F$7:$GK$318,$DA$2,FALSE))</f>
        <v>0</v>
      </c>
      <c r="DB51" s="90">
        <f>IF(ISNA(VLOOKUP($B51,'[1]1718  Exp_Rev Access'!$F$7:$GK$318,$DB$2,FALSE)),"",VLOOKUP($B51,'[1]1718  Exp_Rev Access'!$F$7:$GK$318,$DB$2,FALSE))</f>
        <v>0</v>
      </c>
      <c r="DC51" s="90">
        <f>IF(ISNA(VLOOKUP($B51,'[1]1718  Exp_Rev Access'!$F$7:$GK$318,$DC$2,FALSE)),"",VLOOKUP($B51,'[1]1718  Exp_Rev Access'!$F$7:$GK$318,$DC$2,FALSE))</f>
        <v>0</v>
      </c>
      <c r="DD51" s="90">
        <f>IF(ISNA(VLOOKUP($B51,'[1]1718  Exp_Rev Access'!$F$7:$GK$318,$DD$2,FALSE)),"",VLOOKUP($B51,'[1]1718  Exp_Rev Access'!$F$7:$GK$318,$DD$2,FALSE))</f>
        <v>0</v>
      </c>
      <c r="DE51" s="90">
        <f>IF(ISNA(VLOOKUP($B51,'[1]1718  Exp_Rev Access'!$F$7:$GK$318,$DE$2,FALSE)),"",VLOOKUP($B51,'[1]1718  Exp_Rev Access'!$F$7:$GK$318,$DE$2,FALSE))</f>
        <v>0</v>
      </c>
      <c r="DF51" s="90">
        <f>IF(ISNA(VLOOKUP($B51,'[1]1718  Exp_Rev Access'!$F$7:$GK$318,$DF$2,FALSE)),"",VLOOKUP($B51,'[1]1718  Exp_Rev Access'!$F$7:$GK$318,$DF$2,FALSE))</f>
        <v>0</v>
      </c>
      <c r="DG51" s="90">
        <f>IF(ISNA(VLOOKUP($B51,'[1]1718  Exp_Rev Access'!$F$7:$GK$318,$DG$2,FALSE)),"",VLOOKUP($B51,'[1]1718  Exp_Rev Access'!$F$7:$GK$318,$DG$2,FALSE))</f>
        <v>0</v>
      </c>
      <c r="DH51" s="90">
        <f>IF(ISNA(VLOOKUP($B51,'[1]1718  Exp_Rev Access'!$F$7:$GK$318,$DH$2,FALSE)),"",VLOOKUP($B51,'[1]1718  Exp_Rev Access'!$F$7:$GK$318,$DH$2,FALSE))</f>
        <v>0</v>
      </c>
      <c r="DI51" s="90">
        <f>IF(ISNA(VLOOKUP($B51,'[1]1718  Exp_Rev Access'!$F$7:$GK$318,$DI$2,FALSE)),"",VLOOKUP($B51,'[1]1718  Exp_Rev Access'!$F$7:$GK$318,$DI$2,FALSE))</f>
        <v>153015.54</v>
      </c>
      <c r="DJ51" s="90">
        <f>IF(ISNA(VLOOKUP($B51,'[1]1718  Exp_Rev Access'!$F$7:$GK$318,$DJ$2,FALSE)),"",VLOOKUP($B51,'[1]1718  Exp_Rev Access'!$F$7:$GK$318,$DJ$2,FALSE))</f>
        <v>0</v>
      </c>
      <c r="DK51" s="90">
        <f>IF(ISNA(VLOOKUP($B51,'[1]1718  Exp_Rev Access'!$F$7:$GK$318,$DK$2,FALSE)),"",VLOOKUP($B51,'[1]1718  Exp_Rev Access'!$F$7:$GK$318,$DK$2,FALSE))</f>
        <v>0</v>
      </c>
      <c r="DL51" s="90">
        <f>IF(ISNA(VLOOKUP($B51,'[1]1718  Exp_Rev Access'!$F$7:$GK$318,$DL$2,FALSE)),"",VLOOKUP($B51,'[1]1718  Exp_Rev Access'!$F$7:$GK$318,$DL$2,FALSE))</f>
        <v>0</v>
      </c>
      <c r="DM51" s="90">
        <f>IF(ISNA(VLOOKUP($B51,'[1]1718  Exp_Rev Access'!$F$7:$GK$318,$DM$2,FALSE)),"",VLOOKUP($B51,'[1]1718  Exp_Rev Access'!$F$7:$GK$318,$DM$2,FALSE))</f>
        <v>0</v>
      </c>
      <c r="DN51" s="90">
        <f>IF(ISNA(VLOOKUP($B51,'[1]1718  Exp_Rev Access'!$F$7:$GK$318,$DN$2,FALSE)),"",VLOOKUP($B51,'[1]1718  Exp_Rev Access'!$F$7:$GK$318,$DN$2,FALSE))</f>
        <v>0</v>
      </c>
      <c r="DO51" s="90">
        <f>IF(ISNA(VLOOKUP($B51,'[1]1718  Exp_Rev Access'!$F$7:$GK$318,$DO$2,FALSE)),"",VLOOKUP($B51,'[1]1718  Exp_Rev Access'!$F$7:$GK$318,$DO$2,FALSE))</f>
        <v>0</v>
      </c>
      <c r="DP51" s="90">
        <f>IF(ISNA(VLOOKUP($B51,'[1]1718  Exp_Rev Access'!$F$7:$GK$318,$DP$2,FALSE)),"",VLOOKUP($B51,'[1]1718  Exp_Rev Access'!$F$7:$GK$318,$DP$2,FALSE))</f>
        <v>0</v>
      </c>
      <c r="DQ51" s="90">
        <f>IF(ISNA(VLOOKUP($B51,'[1]1718  Exp_Rev Access'!$F$7:$GK$318,$DQ$2,FALSE)),"",VLOOKUP($B51,'[1]1718  Exp_Rev Access'!$F$7:$GK$318,$DQ$2,FALSE))</f>
        <v>0</v>
      </c>
      <c r="DR51" s="90">
        <f>IF(ISNA(VLOOKUP($B51,'[1]1718  Exp_Rev Access'!$F$7:$GK$318,$DR$2,FALSE)),"",VLOOKUP($B51,'[1]1718  Exp_Rev Access'!$F$7:$GK$318,$DR$2,FALSE))</f>
        <v>0</v>
      </c>
      <c r="DS51" s="90">
        <f>IF(ISNA(VLOOKUP($B51,'[1]1718  Exp_Rev Access'!$F$7:$GK$318,$DS$2,FALSE)),"",VLOOKUP($B51,'[1]1718  Exp_Rev Access'!$F$7:$GK$318,$DS$2,FALSE))</f>
        <v>0</v>
      </c>
      <c r="DT51" s="90">
        <f>IF(ISNA(VLOOKUP($B51,'[1]1718  Exp_Rev Access'!$F$7:$GK$318,$DT$2,FALSE)),"",VLOOKUP($B51,'[1]1718  Exp_Rev Access'!$F$7:$GK$318,$DT$2,FALSE))</f>
        <v>0</v>
      </c>
      <c r="DU51" s="90">
        <f>IF(ISNA(VLOOKUP($B51,'[1]1718  Exp_Rev Access'!$F$7:$GK$318,$DU$2,FALSE)),"",VLOOKUP($B51,'[1]1718  Exp_Rev Access'!$F$7:$GK$318,$DU$2,FALSE))</f>
        <v>0</v>
      </c>
      <c r="DV51" s="90">
        <f>IF(ISNA(VLOOKUP($B51,'[1]1718  Exp_Rev Access'!$F$7:$GK$318,$DV$2,FALSE)),"",VLOOKUP($B51,'[1]1718  Exp_Rev Access'!$F$7:$GK$318,$DV$2,FALSE))</f>
        <v>0</v>
      </c>
      <c r="DW51" s="90">
        <f>IF(ISNA(VLOOKUP($B51,'[1]1718  Exp_Rev Access'!$F$7:$GK$318,$DW$2,FALSE)),"",VLOOKUP($B51,'[1]1718  Exp_Rev Access'!$F$7:$GK$318,$DW$2,FALSE))</f>
        <v>0</v>
      </c>
      <c r="DX51" s="90">
        <f>IF(ISNA(VLOOKUP($B51,'[1]1718  Exp_Rev Access'!$F$7:$GK$318,$DX$2,FALSE)),"",VLOOKUP($B51,'[1]1718  Exp_Rev Access'!$F$7:$GK$318,$DX$2,FALSE))</f>
        <v>0</v>
      </c>
      <c r="DY51" s="90">
        <f>IF(ISNA(VLOOKUP($B51,'[1]1718  Exp_Rev Access'!$F$7:$GK$318,$DY$2,FALSE)),"",VLOOKUP($B51,'[1]1718  Exp_Rev Access'!$F$7:$GK$318,$DY$2,FALSE))</f>
        <v>0</v>
      </c>
      <c r="DZ51" s="90">
        <f>IF(ISNA(VLOOKUP($B51,'[1]1718  Exp_Rev Access'!$F$7:$GK$318,$DZ$2,FALSE)),"",VLOOKUP($B51,'[1]1718  Exp_Rev Access'!$F$7:$GK$318,$DZ$2,FALSE))</f>
        <v>0</v>
      </c>
      <c r="EA51" s="90">
        <f>IF(ISNA(VLOOKUP($B51,'[1]1718  Exp_Rev Access'!$F$7:$GK$318,$EA$2,FALSE)),"",VLOOKUP($B51,'[1]1718  Exp_Rev Access'!$F$7:$GK$318,$EA$2,FALSE))</f>
        <v>0</v>
      </c>
      <c r="EB51" s="90">
        <f>IF(ISNA(VLOOKUP($B51,'[1]1718  Exp_Rev Access'!$F$7:$GK$318,$EB$2,FALSE)),"",VLOOKUP($B51,'[1]1718  Exp_Rev Access'!$F$7:$GK$318,$EB$2,FALSE))</f>
        <v>0</v>
      </c>
      <c r="EC51" s="90">
        <f>IF(ISNA(VLOOKUP($B51,'[1]1718  Exp_Rev Access'!$F$7:$GK$318,$EC$2,FALSE)),"",VLOOKUP($B51,'[1]1718  Exp_Rev Access'!$F$7:$GK$318,$EC$2,FALSE))</f>
        <v>0</v>
      </c>
      <c r="ED51" s="90">
        <f>IF(ISNA(VLOOKUP($B51,'[1]1718  Exp_Rev Access'!$F$7:$GK$318,$ED$2,FALSE)),"",VLOOKUP($B51,'[1]1718  Exp_Rev Access'!$F$7:$GK$318,$ED$2,FALSE))</f>
        <v>0</v>
      </c>
      <c r="EE51" s="90">
        <f>IF(ISNA(VLOOKUP($B51,'[1]1718  Exp_Rev Access'!$F$7:$GK$318,$EE$2,FALSE)),"",VLOOKUP($B51,'[1]1718  Exp_Rev Access'!$F$7:$GK$318,$EE$2,FALSE))</f>
        <v>0</v>
      </c>
      <c r="EF51" s="90">
        <f>IF(ISNA(VLOOKUP($B51,'[1]1718  Exp_Rev Access'!$F$7:$GK$318,$EF$2,FALSE)),"",VLOOKUP($B51,'[1]1718  Exp_Rev Access'!$F$7:$GK$318,$EF$2,FALSE))</f>
        <v>0</v>
      </c>
      <c r="EG51" s="90">
        <f>IF(ISNA(VLOOKUP($B51,'[1]1718  Exp_Rev Access'!$F$7:$GK$318,$EG$2,FALSE)),"",VLOOKUP($B51,'[1]1718  Exp_Rev Access'!$F$7:$GK$318,$EG$2,FALSE))</f>
        <v>0</v>
      </c>
      <c r="EH51" s="90">
        <f>IF(ISNA(VLOOKUP($B51,'[1]1718  Exp_Rev Access'!$F$7:$GK$318,$EH$2,FALSE)),"",VLOOKUP($B51,'[1]1718  Exp_Rev Access'!$F$7:$GK$318,$EH$2,FALSE))</f>
        <v>0</v>
      </c>
      <c r="EI51" s="90">
        <f>IF(ISNA(VLOOKUP($B51,'[1]1718  Exp_Rev Access'!$F$7:$GK$318,$EI$2,FALSE)),"",VLOOKUP($B51,'[1]1718  Exp_Rev Access'!$F$7:$GK$318,$EI$2,FALSE))</f>
        <v>0</v>
      </c>
      <c r="EJ51" s="90">
        <f>IF(ISNA(VLOOKUP($B51,'[1]1718  Exp_Rev Access'!$F$7:$GK$318,$EJ$2,FALSE)),"",VLOOKUP($B51,'[1]1718  Exp_Rev Access'!$F$7:$GK$318,$EJ$2,FALSE))</f>
        <v>0</v>
      </c>
      <c r="EK51" s="90">
        <f>IF(ISNA(VLOOKUP($B51,'[1]1718  Exp_Rev Access'!$F$7:$GK$318,$EK$2,FALSE)),"",VLOOKUP($B51,'[1]1718  Exp_Rev Access'!$F$7:$GK$318,$EK$2,FALSE))</f>
        <v>0</v>
      </c>
      <c r="EL51" s="90">
        <f>IF(ISNA(VLOOKUP($B51,'[1]1718  Exp_Rev Access'!$F$7:$GK$318,$EL$2,FALSE)),"",VLOOKUP($B51,'[1]1718  Exp_Rev Access'!$F$7:$GK$318,$EL$2,FALSE))</f>
        <v>0</v>
      </c>
      <c r="EM51" s="90">
        <f>IF(ISNA(VLOOKUP($B51,'[1]1718  Exp_Rev Access'!$F$7:$GK$318,$EM$2,FALSE)),"",VLOOKUP($B51,'[1]1718  Exp_Rev Access'!$F$7:$GK$318,$EM$2,FALSE))</f>
        <v>0</v>
      </c>
      <c r="EN51" s="90">
        <f>IF(ISNA(VLOOKUP($B51,'[1]1718  Exp_Rev Access'!$F$7:$GK$318,$EN$2,FALSE)),"",VLOOKUP($B51,'[1]1718  Exp_Rev Access'!$F$7:$GK$318,$EN$2,FALSE))</f>
        <v>0</v>
      </c>
      <c r="EO51" s="90">
        <f>IF(ISNA(VLOOKUP($B51,'[1]1718  Exp_Rev Access'!$F$7:$GK$318,$EO$2,FALSE)),"",VLOOKUP($B51,'[1]1718  Exp_Rev Access'!$F$7:$GK$318,$EO$2,FALSE))</f>
        <v>0</v>
      </c>
      <c r="EP51" s="90">
        <f>IF(ISNA(VLOOKUP($B51,'[1]1718  Exp_Rev Access'!$F$7:$GK$318,$EP$2,FALSE)),"",VLOOKUP($B51,'[1]1718  Exp_Rev Access'!$F$7:$GK$318,$EP$2,FALSE))</f>
        <v>0</v>
      </c>
      <c r="EQ51" s="90">
        <f>IF(ISNA(VLOOKUP($B51,'[1]1718  Exp_Rev Access'!$F$7:$GK$318,$EQ$2,FALSE)),"",VLOOKUP($B51,'[1]1718  Exp_Rev Access'!$F$7:$GK$318,$EQ$2,FALSE))</f>
        <v>0</v>
      </c>
      <c r="ER51" s="90">
        <f>IF(ISNA(VLOOKUP($B51,'[1]1718  Exp_Rev Access'!$F$7:$GK$318,$ER$2,FALSE)),"",VLOOKUP($B51,'[1]1718  Exp_Rev Access'!$F$7:$GK$318,$ER$2,FALSE))</f>
        <v>0</v>
      </c>
      <c r="ES51" s="90">
        <f>IF(ISNA(VLOOKUP($B51,'[1]1718  Exp_Rev Access'!$F$7:$GK$318,$ES$2,FALSE)),"",VLOOKUP($B51,'[1]1718  Exp_Rev Access'!$F$7:$GK$318,$ES$2,FALSE))</f>
        <v>0</v>
      </c>
      <c r="ET51" s="90">
        <f>IF(ISNA(VLOOKUP($B51,'[1]1718  Exp_Rev Access'!$F$7:$GK$318,$ET$2,FALSE)),"",VLOOKUP($B51,'[1]1718  Exp_Rev Access'!$F$7:$GK$318,$ET$2,FALSE))</f>
        <v>0</v>
      </c>
      <c r="EU51" s="90">
        <f>IF(ISNA(VLOOKUP($B51,'[1]1718  Exp_Rev Access'!$F$7:$GK$318,$EU$2,FALSE)),"",VLOOKUP($B51,'[1]1718  Exp_Rev Access'!$F$7:$GK$318,$EU$2,FALSE))</f>
        <v>0</v>
      </c>
      <c r="EV51" s="90">
        <f>IF(ISNA(VLOOKUP($B51,'[1]1718  Exp_Rev Access'!$F$7:$GK$318,$EV$2,FALSE)),"",VLOOKUP($B51,'[1]1718  Exp_Rev Access'!$F$7:$GK$318,$EV$2,FALSE))</f>
        <v>11218.71</v>
      </c>
      <c r="EW51" s="90">
        <f>IF(ISNA(VLOOKUP($B51,'[1]1718  Exp_Rev Access'!$F$7:$GK$318,$EW$2,FALSE)),"",VLOOKUP($B51,'[1]1718  Exp_Rev Access'!$F$7:$GK$318,$EW$2,FALSE))</f>
        <v>0</v>
      </c>
      <c r="EX51" s="90">
        <f>IF(ISNA(VLOOKUP($B51,'[1]1718  Exp_Rev Access'!$F$7:$GK$318,$EX$2,FALSE)),"",VLOOKUP($B51,'[1]1718  Exp_Rev Access'!$F$7:$GK$318,$EX$2,FALSE))</f>
        <v>0</v>
      </c>
      <c r="EY51" s="90">
        <f>IF(ISNA(VLOOKUP($B51,'[1]1718  Exp_Rev Access'!$F$7:$GK$318,$EY$2,FALSE)),"",VLOOKUP($B51,'[1]1718  Exp_Rev Access'!$F$7:$GK$318,$EY$2,FALSE))</f>
        <v>0</v>
      </c>
      <c r="EZ51" s="90">
        <f>IF(ISNA(VLOOKUP($B51,'[1]1718  Exp_Rev Access'!$F$7:$GK$318,$EZ$2,FALSE)),"",VLOOKUP($B51,'[1]1718  Exp_Rev Access'!$F$7:$GK$318,$EZ$2,FALSE))</f>
        <v>0</v>
      </c>
      <c r="FA51" s="90">
        <f>IF(ISNA(VLOOKUP($B51,'[1]1718  Exp_Rev Access'!$F$7:$GK$318,$FA$2,FALSE)),"",VLOOKUP($B51,'[1]1718  Exp_Rev Access'!$F$7:$GK$318,$FA$2,FALSE))</f>
        <v>0</v>
      </c>
      <c r="FB51" s="90">
        <f>IF(ISNA(VLOOKUP($B51,'[1]1718  Exp_Rev Access'!$F$7:$GK$318,$FB$2,FALSE)),"",VLOOKUP($B51,'[1]1718  Exp_Rev Access'!$F$7:$GK$318,$FB$2,FALSE))</f>
        <v>0</v>
      </c>
      <c r="FC51" s="90">
        <f>IF(ISNA(VLOOKUP($B51,'[1]1718  Exp_Rev Access'!$F$7:$GK$318,$FC$2,FALSE)),"",VLOOKUP($B51,'[1]1718  Exp_Rev Access'!$F$7:$GK$318,$FC$2,FALSE))</f>
        <v>0</v>
      </c>
      <c r="FD51" s="90">
        <f>IF(ISNA(VLOOKUP($B51,'[1]1718  Exp_Rev Access'!$F$7:$GK$318,$FD$2,FALSE)),"",VLOOKUP($B51,'[1]1718  Exp_Rev Access'!$F$7:$GK$318,$FD$2,FALSE))</f>
        <v>0</v>
      </c>
      <c r="FE51" s="90">
        <f>IF(ISNA(VLOOKUP($B51,'[1]1718  Exp_Rev Access'!$F$7:$GK$318,$FE$2,FALSE)),"",VLOOKUP($B51,'[1]1718  Exp_Rev Access'!$F$7:$GK$318,$FE$2,FALSE))</f>
        <v>0</v>
      </c>
      <c r="FF51" s="90">
        <f>IF(ISNA(VLOOKUP($B51,'[1]1718  Exp_Rev Access'!$F$7:$GK$318,$FF$2,FALSE)),"",VLOOKUP($B51,'[1]1718  Exp_Rev Access'!$F$7:$GK$318,$FF$2,FALSE))</f>
        <v>0</v>
      </c>
      <c r="FG51" s="90">
        <f>IF(ISNA(VLOOKUP($B51,'[1]1718  Exp_Rev Access'!$F$7:$GK$318,$FG$2,FALSE)),"",VLOOKUP($B51,'[1]1718  Exp_Rev Access'!$F$7:$GK$318,$FG$2,FALSE))</f>
        <v>0</v>
      </c>
      <c r="FH51" s="90">
        <f>IF(ISNA(VLOOKUP($B51,'[1]1718  Exp_Rev Access'!$F$7:$GK$318,$FH$2,FALSE)),"",VLOOKUP($B51,'[1]1718  Exp_Rev Access'!$F$7:$GK$318,$FH$2,FALSE))</f>
        <v>0</v>
      </c>
      <c r="FI51" s="90">
        <f>IF(ISNA(VLOOKUP($B51,'[1]1718  Exp_Rev Access'!$F$7:$GK$318,$FI$2,FALSE)),"",VLOOKUP($B51,'[1]1718  Exp_Rev Access'!$F$7:$GK$318,$FI$2,FALSE))</f>
        <v>0</v>
      </c>
      <c r="FJ51" s="90">
        <f>IF(ISNA(VLOOKUP($B51,'[1]1718  Exp_Rev Access'!$F$7:$GK$318,$FJ$2,FALSE)),"",VLOOKUP($B51,'[1]1718  Exp_Rev Access'!$F$7:$GK$318,$FJ$2,FALSE))</f>
        <v>0</v>
      </c>
      <c r="FK51" s="90">
        <f>IF(ISNA(VLOOKUP($B51,'[1]1718  Exp_Rev Access'!$F$7:$GK$318,$FK$2,FALSE)),"",VLOOKUP($B51,'[1]1718  Exp_Rev Access'!$F$7:$GK$318,$FK$2,FALSE))</f>
        <v>0</v>
      </c>
      <c r="FL51" s="90">
        <f>IF(ISNA(VLOOKUP($B51,'[1]1718  Exp_Rev Access'!$F$7:$GK$318,$FL$2,FALSE)),"",VLOOKUP($B51,'[1]1718  Exp_Rev Access'!$F$7:$GK$318,$FL$2,FALSE))</f>
        <v>0</v>
      </c>
      <c r="FM51" s="90">
        <f>IF(ISNA(VLOOKUP($B51,'[1]1718  Exp_Rev Access'!$F$7:$GK$318,$FM$2,FALSE)),"",VLOOKUP($B51,'[1]1718  Exp_Rev Access'!$F$7:$GK$318,$FM$2,FALSE))</f>
        <v>0</v>
      </c>
      <c r="FN51" s="90">
        <f>IF(ISNA(VLOOKUP($B51,'[1]1718  Exp_Rev Access'!$F$7:$GK$318,$FN$2,FALSE)),"",VLOOKUP($B51,'[1]1718  Exp_Rev Access'!$F$7:$GK$318,$FN$2,FALSE))</f>
        <v>0</v>
      </c>
      <c r="FO51" s="90">
        <f>IF(ISNA(VLOOKUP($B51,'[1]1718  Exp_Rev Access'!$F$7:$GK$318,$FO$2,FALSE)),"",VLOOKUP($B51,'[1]1718  Exp_Rev Access'!$F$7:$GK$318,$FO$2,FALSE))</f>
        <v>0</v>
      </c>
      <c r="FP51" s="90">
        <f>IF(ISNA(VLOOKUP($B51,'[1]1718  Exp_Rev Access'!$F$7:$GK$318,$FP$2,FALSE)),"",VLOOKUP($B51,'[1]1718  Exp_Rev Access'!$F$7:$GK$318,$FP$2,FALSE))</f>
        <v>0</v>
      </c>
      <c r="FQ51" s="90">
        <f>IF(ISNA(VLOOKUP($B51,'[1]1718  Exp_Rev Access'!$F$7:$GK$318,$FQ$2,FALSE)),"",VLOOKUP($B51,'[1]1718  Exp_Rev Access'!$F$7:$GK$318,$FQ$2,FALSE))</f>
        <v>0</v>
      </c>
      <c r="FR51" s="90">
        <f>IF(ISNA(VLOOKUP($B51,'[1]1718  Exp_Rev Access'!$F$7:$GK$318,$FR$2,FALSE)),"",VLOOKUP($B51,'[1]1718  Exp_Rev Access'!$F$7:$GK$318,$FR$2,FALSE))</f>
        <v>39829</v>
      </c>
      <c r="FS51" s="56">
        <f t="shared" si="166"/>
        <v>690437.5199999999</v>
      </c>
      <c r="FT51" s="92">
        <f t="shared" si="167"/>
        <v>3.0344993716231287E-2</v>
      </c>
      <c r="FU51" s="94">
        <f t="shared" si="168"/>
        <v>353.39454274643879</v>
      </c>
      <c r="FV51" s="95">
        <f>IF(ISNA(VLOOKUP($B51,'[1]1718  Exp_Rev Access'!$F$7:$GK$318,$FV$2,FALSE)),"",VLOOKUP($B51,'[1]1718  Exp_Rev Access'!$F$7:$GK$318,$FV$2,FALSE))</f>
        <v>0</v>
      </c>
      <c r="FW51" s="95">
        <f>IF(ISNA(VLOOKUP($B51,'[1]1718  Exp_Rev Access'!$F$7:$GK$318,$FW$2,FALSE)),"",VLOOKUP($B51,'[1]1718  Exp_Rev Access'!$F$7:$GK$318,$FW$2,FALSE))</f>
        <v>0</v>
      </c>
      <c r="FX51" s="95">
        <f>IF(ISNA(VLOOKUP($B51,'[1]1718  Exp_Rev Access'!$F$7:$GK$318,$FX$2,FALSE)),"",VLOOKUP($B51,'[1]1718  Exp_Rev Access'!$F$7:$GK$318,$FX$2,FALSE))</f>
        <v>0</v>
      </c>
      <c r="FY51" s="95">
        <f>IF(ISNA(VLOOKUP($B51,'[1]1718  Exp_Rev Access'!$F$7:$GK$318,$FY$2,FALSE)),"",VLOOKUP($B51,'[1]1718  Exp_Rev Access'!$F$7:$GK$318,$FY$2,FALSE))</f>
        <v>0</v>
      </c>
      <c r="FZ51" s="95">
        <f>IF(ISNA(VLOOKUP($B51,'[1]1718  Exp_Rev Access'!$F$7:$GK$318,$FZ$2,FALSE)),"",VLOOKUP($B51,'[1]1718  Exp_Rev Access'!$F$7:$GK$318,$FZ$2,FALSE))</f>
        <v>0</v>
      </c>
      <c r="GA51" s="95">
        <f>IF(ISNA(VLOOKUP($B51,'[1]1718  Exp_Rev Access'!$F$7:$GK$318,$GA$2,FALSE)),"",VLOOKUP($B51,'[1]1718  Exp_Rev Access'!$F$7:$GK$318,$GA$2,FALSE))</f>
        <v>0</v>
      </c>
      <c r="GB51" s="95">
        <f>IF(ISNA(VLOOKUP($B51,'[1]1718  Exp_Rev Access'!$F$7:$GK$318,$GB$2,FALSE)),"",VLOOKUP($B51,'[1]1718  Exp_Rev Access'!$F$7:$GK$318,$GB$2,FALSE))</f>
        <v>0</v>
      </c>
      <c r="GC51" s="95">
        <f>IF(ISNA(VLOOKUP($B51,'[1]1718  Exp_Rev Access'!$F$7:$GK$318,$GC$2,FALSE)),"",VLOOKUP($B51,'[1]1718  Exp_Rev Access'!$F$7:$GK$318,$GC$2,FALSE))</f>
        <v>0</v>
      </c>
      <c r="GD51" s="95">
        <f>IF(ISNA(VLOOKUP($B51,'[1]1718  Exp_Rev Access'!$F$7:$GK$318,$GD$2,FALSE)),"",VLOOKUP($B51,'[1]1718  Exp_Rev Access'!$F$7:$GK$318,$GD$2,FALSE))</f>
        <v>0</v>
      </c>
      <c r="GE51" s="95">
        <f>IF(ISNA(VLOOKUP($B51,'[1]1718  Exp_Rev Access'!$F$7:$GK$318,$GE$2,FALSE)),"",VLOOKUP($B51,'[1]1718  Exp_Rev Access'!$F$7:$GK$318,$GE$2,FALSE))</f>
        <v>0</v>
      </c>
      <c r="GF51" s="95">
        <f>IF(ISNA(VLOOKUP($B51,'[1]1718  Exp_Rev Access'!$F$7:$GK$318,$GF$2,FALSE)),"",VLOOKUP($B51,'[1]1718  Exp_Rev Access'!$F$7:$GK$318,$GF$2,FALSE))</f>
        <v>0</v>
      </c>
      <c r="GG51" s="95">
        <f>IF(ISNA(VLOOKUP($B51,'[1]1718  Exp_Rev Access'!$F$7:$GK$318,$GG$2,FALSE)),"",VLOOKUP($B51,'[1]1718  Exp_Rev Access'!$F$7:$GK$318,$GG$2,FALSE))</f>
        <v>0</v>
      </c>
      <c r="GH51" s="95">
        <f>IF(ISNA(VLOOKUP($B51,'[1]1718  Exp_Rev Access'!$F$7:$GK$318,$GH$2,FALSE)),"",VLOOKUP($B51,'[1]1718  Exp_Rev Access'!$F$7:$GK$318,$GH$2,FALSE))</f>
        <v>0</v>
      </c>
      <c r="GI51" s="95">
        <f>IF(ISNA(VLOOKUP($B51,'[1]1718  Exp_Rev Access'!$F$7:$GK$318,$GI$2,FALSE)),"",VLOOKUP($B51,'[1]1718  Exp_Rev Access'!$F$7:$GK$318,$GI$2,FALSE))</f>
        <v>0</v>
      </c>
      <c r="GJ51" s="95">
        <f>IF(ISNA(VLOOKUP($B51,'[1]1718  Exp_Rev Access'!$F$7:$GK$318,$GJ$2,FALSE)),"",VLOOKUP($B51,'[1]1718  Exp_Rev Access'!$F$7:$GK$318,$GJ$2,FALSE))</f>
        <v>0</v>
      </c>
      <c r="GK51" s="95">
        <f>IF(ISNA(VLOOKUP($B51,'[1]1718  Exp_Rev Access'!$F$7:$GK$318,$GK$2,FALSE)),"",VLOOKUP($B51,'[1]1718  Exp_Rev Access'!$F$7:$GK$318,$GK$2,FALSE))</f>
        <v>0</v>
      </c>
      <c r="GL51" s="95">
        <f>IF(ISNA(VLOOKUP($B51,'[1]1718  Exp_Rev Access'!$F$7:$GK$318,$GL$2,FALSE)),"",VLOOKUP($B51,'[1]1718  Exp_Rev Access'!$F$7:$GK$318,$GL$2,FALSE))</f>
        <v>11092.67</v>
      </c>
      <c r="GM51" s="95">
        <f>IF(ISNA(VLOOKUP($B51,'[1]1718  Exp_Rev Access'!$F$7:$GK$318,$GM$2,FALSE)),"",VLOOKUP($B51,'[1]1718  Exp_Rev Access'!$F$7:$GK$318,$GM$2,FALSE))</f>
        <v>0</v>
      </c>
      <c r="GN51" s="95">
        <f>IF(ISNA(VLOOKUP($B51,'[1]1718  Exp_Rev Access'!$F$7:$GK$318,$GN$2,FALSE)),"",VLOOKUP($B51,'[1]1718  Exp_Rev Access'!$F$7:$GK$318,$GN$2,FALSE))</f>
        <v>0</v>
      </c>
      <c r="GO51" s="95">
        <f>IF(ISNA(VLOOKUP($B51,'[1]1718  Exp_Rev Access'!$F$7:$GK$318,$GO$2,FALSE)),"",VLOOKUP($B51,'[1]1718  Exp_Rev Access'!$F$7:$GK$318,$GO$2,FALSE))</f>
        <v>0</v>
      </c>
      <c r="GP51" s="95">
        <f>IF(ISNA(VLOOKUP($B51,'[1]1718  Exp_Rev Access'!$F$7:$GK$318,$GP$2,FALSE)),"",VLOOKUP($B51,'[1]1718  Exp_Rev Access'!$F$7:$GK$318,$GP$2,FALSE))</f>
        <v>0</v>
      </c>
      <c r="GQ51" s="95">
        <f>IF(ISNA(VLOOKUP($B51,'[1]1718  Exp_Rev Access'!$F$7:$GK$318,$GQ$2,FALSE)),"",VLOOKUP($B51,'[1]1718  Exp_Rev Access'!$F$7:$GK$318,$GQ$2,FALSE))</f>
        <v>0</v>
      </c>
      <c r="GR51" s="95">
        <f>IF(ISNA(VLOOKUP($B51,'[1]1718  Exp_Rev Access'!$F$7:$GK$318,$GR$2,FALSE)),"",VLOOKUP($B51,'[1]1718  Exp_Rev Access'!$F$7:$GK$318,$GR$2,FALSE))</f>
        <v>0</v>
      </c>
      <c r="GS51" s="95">
        <f>IF(ISNA(VLOOKUP($B51,'[1]1718  Exp_Rev Access'!$F$7:$GK$318,$GS$2,FALSE)),"",VLOOKUP($B51,'[1]1718  Exp_Rev Access'!$F$7:$GK$318,$GS$2,FALSE))</f>
        <v>0</v>
      </c>
      <c r="GT51" s="95">
        <f>IF(ISNA(VLOOKUP($B51,'[1]1718  Exp_Rev Access'!$F$7:$GK$318,$GT$2,FALSE)),"",VLOOKUP($B51,'[1]1718  Exp_Rev Access'!$F$7:$GK$318,$GT$2,FALSE))</f>
        <v>0</v>
      </c>
      <c r="GU51" s="56">
        <f t="shared" si="169"/>
        <v>11092.67</v>
      </c>
      <c r="GV51" s="92">
        <f t="shared" si="170"/>
        <v>4.8752709940535582E-4</v>
      </c>
      <c r="GW51" s="96">
        <f t="shared" si="171"/>
        <v>5.677688319266224</v>
      </c>
    </row>
    <row r="52" spans="1:222" x14ac:dyDescent="0.3">
      <c r="A52" s="73"/>
      <c r="B52" s="88" t="s">
        <v>237</v>
      </c>
      <c r="C52" s="89" t="s">
        <v>238</v>
      </c>
      <c r="D52" s="75">
        <f>IF(ISNA(VLOOKUP($B52,'[1]1718 enrollment_Rev_Exp by size'!$A$7:H392,3,FALSE)),"",VLOOKUP($B52,'[1]1718 enrollment_Rev_Exp by size'!$A$7:$G$363,3,FALSE))</f>
        <v>1685.86</v>
      </c>
      <c r="E52" s="76">
        <f>IF(ISNA(VLOOKUP($B52,'[1]1718 enrollment_Rev_Exp by size'!$A$7:I392,5,FALSE)),"",VLOOKUP($B52,'[1]1718 enrollment_Rev_Exp by size'!$A$7:$G$350,5,FALSE))</f>
        <v>19675362.780000001</v>
      </c>
      <c r="F52" s="70">
        <f t="shared" si="151"/>
        <v>19675362.780000001</v>
      </c>
      <c r="G52" s="70">
        <f t="shared" si="152"/>
        <v>0</v>
      </c>
      <c r="H52" s="90">
        <f>IF(ISNA(VLOOKUP($B52,'[1]1718  Exp_Rev Access'!$F$7:$GK$318,3,FALSE)),"",VLOOKUP($B52,'[1]1718  Exp_Rev Access'!$F$7:$GK$318,3,FALSE))</f>
        <v>2797293.79</v>
      </c>
      <c r="I52" s="90">
        <f>IF(ISNA(VLOOKUP($B52,'[1]1718  Exp_Rev Access'!$F$7:$GK$318,4,FALSE)),"",VLOOKUP($B52,'[1]1718  Exp_Rev Access'!$F$7:$GK$318,4,FALSE))</f>
        <v>0</v>
      </c>
      <c r="J52" s="90">
        <f>IF(ISNA(VLOOKUP($B52,'[1]1718  Exp_Rev Access'!$F$7:$GK$318,5,FALSE)),"",VLOOKUP($B52,'[1]1718  Exp_Rev Access'!$F$7:$GK$318,5,FALSE))</f>
        <v>0</v>
      </c>
      <c r="K52" s="90">
        <f>IF(ISNA(VLOOKUP($B52,'[1]1718  Exp_Rev Access'!$F$7:$GK$318,6,FALSE)),"-",VLOOKUP($B52,'[1]1718  Exp_Rev Access'!$F$7:$GK$318,6,FALSE))</f>
        <v>7867.17</v>
      </c>
      <c r="L52" s="90">
        <f>IF(ISNA(VLOOKUP($B52,'[1]1718  Exp_Rev Access'!$F$7:$GK$318,7,FALSE)),"",VLOOKUP($B52,'[1]1718  Exp_Rev Access'!$F$7:$GK$318,7,FALSE))</f>
        <v>0</v>
      </c>
      <c r="M52" s="90">
        <f>IF(ISNA(VLOOKUP($B52,'[1]1718  Exp_Rev Access'!$F$7:$GK$318,8,FALSE)),"",VLOOKUP($B52,'[1]1718  Exp_Rev Access'!$F$7:$GK$318,8,FALSE))</f>
        <v>0</v>
      </c>
      <c r="N52" s="56">
        <f t="shared" si="153"/>
        <v>2805160.96</v>
      </c>
      <c r="O52" s="91">
        <f t="shared" si="154"/>
        <v>0.14257226112503729</v>
      </c>
      <c r="P52" s="56">
        <f t="shared" si="155"/>
        <v>1663.9347039493198</v>
      </c>
      <c r="Q52" s="90">
        <f>IF(ISNA(VLOOKUP($B52,'[1]1718  Exp_Rev Access'!$F$7:$GK$318,10,FALSE)),"",VLOOKUP($B52,'[1]1718  Exp_Rev Access'!$F$7:$GK$318,10,FALSE))</f>
        <v>30533.52</v>
      </c>
      <c r="R52" s="90">
        <f>IF(ISNA(VLOOKUP($B52,'[1]1718  Exp_Rev Access'!$F$7:$GK$318,11,FALSE)),"",VLOOKUP($B52,'[1]1718  Exp_Rev Access'!$F$7:$GK$318,11,FALSE))</f>
        <v>0</v>
      </c>
      <c r="S52" s="90">
        <f>IF(ISNA(VLOOKUP($B52,'[1]1718  Exp_Rev Access'!$F$7:$GK$318,12,FALSE)),"",VLOOKUP($B52,'[1]1718  Exp_Rev Access'!$F$7:$GK$318,12,FALSE))</f>
        <v>0</v>
      </c>
      <c r="T52" s="90">
        <f>IF(ISNA(VLOOKUP($B52,'[1]1718  Exp_Rev Access'!$F$7:$GK$318,13,FALSE)),"",VLOOKUP($B52,'[1]1718  Exp_Rev Access'!$F$7:$GK$318,13,FALSE))</f>
        <v>0</v>
      </c>
      <c r="U52" s="90">
        <f>IF(ISNA(VLOOKUP($B52,'[1]1718  Exp_Rev Access'!$F$7:$GK$318,14,FALSE)),"",VLOOKUP($B52,'[1]1718  Exp_Rev Access'!$F$7:$GK$318,14,FALSE))</f>
        <v>0</v>
      </c>
      <c r="V52" s="90">
        <f>IF(ISNA(VLOOKUP($B52,'[1]1718  Exp_Rev Access'!$F$7:$GK$318,15,FALSE)),"",VLOOKUP($B52,'[1]1718  Exp_Rev Access'!$F$7:$GK$318,15,FALSE))</f>
        <v>0</v>
      </c>
      <c r="W52" s="90">
        <f>IF(ISNA(VLOOKUP($B52,'[1]1718  Exp_Rev Access'!$F$7:$GK$318,16,FALSE)),"",VLOOKUP($B52,'[1]1718  Exp_Rev Access'!$F$7:$GK$318,16,FALSE))</f>
        <v>139998.87</v>
      </c>
      <c r="X52" s="90">
        <f>IF(ISNA(VLOOKUP($B52,'[1]1718  Exp_Rev Access'!$F$7:$GK$318,17,FALSE)),"",VLOOKUP($B52,'[1]1718  Exp_Rev Access'!$F$7:$GK$318,17,FALSE))</f>
        <v>0</v>
      </c>
      <c r="Y52" s="90">
        <f>IF(ISNA(VLOOKUP($B52,'[1]1718  Exp_Rev Access'!$F$7:$GK$318,18,FALSE)),"",VLOOKUP($B52,'[1]1718  Exp_Rev Access'!$F$7:$GK$318,18,FALSE))</f>
        <v>98368.47</v>
      </c>
      <c r="Z52" s="90">
        <f>IF(ISNA(VLOOKUP($B52,'[1]1718  Exp_Rev Access'!$F$7:$GK$318,19,FALSE)),"",VLOOKUP($B52,'[1]1718  Exp_Rev Access'!$F$7:$GK$318,19,FALSE))</f>
        <v>2725</v>
      </c>
      <c r="AA52" s="90">
        <f>IF(ISNA(VLOOKUP($B52,'[1]1718  Exp_Rev Access'!$F$7:$GK$318,20,FALSE)),"",VLOOKUP($B52,'[1]1718  Exp_Rev Access'!$F$7:$GK$318,20,FALSE))</f>
        <v>0</v>
      </c>
      <c r="AB52" s="90">
        <f>IF(ISNA(VLOOKUP($B52,'[1]1718  Exp_Rev Access'!$F$7:$GK$318,21,FALSE)),"",VLOOKUP($B52,'[1]1718  Exp_Rev Access'!$F$7:$GK$318,21,FALSE))</f>
        <v>0</v>
      </c>
      <c r="AC52" s="90">
        <f>IF(ISNA(VLOOKUP($B52,'[1]1718  Exp_Rev Access'!$F$7:$GK$318,22,FALSE)),"",VLOOKUP($B52,'[1]1718  Exp_Rev Access'!$F$7:$GK$318,22,FALSE))</f>
        <v>0</v>
      </c>
      <c r="AD52" s="90">
        <f>IF(ISNA(VLOOKUP($B52,'[1]1718  Exp_Rev Access'!$F$7:$GK$318,23,FALSE)),"",VLOOKUP($B52,'[1]1718  Exp_Rev Access'!$F$7:$GK$318,23,FALSE))</f>
        <v>176731.63</v>
      </c>
      <c r="AE52" s="90">
        <f>IF(ISNA(VLOOKUP($B52,'[1]1718  Exp_Rev Access'!$F$7:$GK$318,24,FALSE)),"",VLOOKUP($B52,'[1]1718  Exp_Rev Access'!$F$7:$GK$318,24,FALSE))</f>
        <v>21259.06</v>
      </c>
      <c r="AF52" s="90">
        <f>IF(ISNA(VLOOKUP($B52,'[1]1718  Exp_Rev Access'!$F$7:$GK$318,25,FALSE)),"",VLOOKUP($B52,'[1]1718  Exp_Rev Access'!$F$7:$GK$318,25,FALSE))</f>
        <v>0</v>
      </c>
      <c r="AG52" s="90">
        <f>IF(ISNA(VLOOKUP($B52,'[1]1718  Exp_Rev Access'!$F$7:$GK$318,26,FALSE)),"",VLOOKUP($B52,'[1]1718  Exp_Rev Access'!$F$7:$GK$318,26,FALSE))</f>
        <v>16235.9</v>
      </c>
      <c r="AH52" s="90">
        <f>IF(ISNA(VLOOKUP($B52,'[1]1718  Exp_Rev Access'!$F$7:$GK$318,27,FALSE)),"",VLOOKUP($B52,'[1]1718  Exp_Rev Access'!$F$7:$GK$318,27,FALSE))</f>
        <v>9964.07</v>
      </c>
      <c r="AI52" s="90">
        <f>IF(ISNA(VLOOKUP($B52,'[1]1718  Exp_Rev Access'!$F$7:$GK$318,28,FALSE)),"",VLOOKUP($B52,'[1]1718  Exp_Rev Access'!$F$7:$GK$318,28,FALSE))</f>
        <v>1151.21</v>
      </c>
      <c r="AJ52" s="90">
        <f>IF(ISNA(VLOOKUP($B52,'[1]1718  Exp_Rev Access'!$F$7:$GK$318,29,FALSE)),"",VLOOKUP($B52,'[1]1718  Exp_Rev Access'!$F$7:$GK$318,29,FALSE))</f>
        <v>0</v>
      </c>
      <c r="AK52" s="90">
        <f>IF(ISNA(VLOOKUP($B52,'[1]1718  Exp_Rev Access'!$F$7:$GK$318,30,FALSE)),"",VLOOKUP($B52,'[1]1718  Exp_Rev Access'!$F$7:$GK$318,30,FALSE))</f>
        <v>34873.24</v>
      </c>
      <c r="AL52" s="90">
        <f>IF(ISNA(VLOOKUP($B52,'[1]1718  Exp_Rev Access'!$F$7:$GK$318,31,FALSE)),"",VLOOKUP($B52,'[1]1718  Exp_Rev Access'!$F$7:$GK$318,31,FALSE))</f>
        <v>0</v>
      </c>
      <c r="AM52" s="56">
        <f t="shared" si="156"/>
        <v>531840.97000000009</v>
      </c>
      <c r="AN52" s="92">
        <f t="shared" si="157"/>
        <v>2.7030808831673296E-2</v>
      </c>
      <c r="AO52" s="71">
        <f t="shared" si="158"/>
        <v>315.47161092854691</v>
      </c>
      <c r="AP52" s="90">
        <f>IF(ISNA(VLOOKUP($B52,'[1]1718  Exp_Rev Access'!$F$7:$GK$318,33,FALSE)),"",VLOOKUP($B52,'[1]1718  Exp_Rev Access'!$F$7:$GK$318,33,FALSE))</f>
        <v>11619327.98</v>
      </c>
      <c r="AQ52" s="90">
        <f>IF(ISNA(VLOOKUP($B52,'[1]1718  Exp_Rev Access'!$F$7:$GK$318,34,FALSE)),"",VLOOKUP($B52,'[1]1718  Exp_Rev Access'!$F$7:$GK$318,34,FALSE))</f>
        <v>282843.59000000003</v>
      </c>
      <c r="AR52" s="90">
        <f>IF(ISNA(VLOOKUP($B52,'[1]1718  Exp_Rev Access'!$F$7:$GK$318,35,FALSE)),"",VLOOKUP($B52,'[1]1718  Exp_Rev Access'!$F$7:$GK$318,35,FALSE))</f>
        <v>882502.64</v>
      </c>
      <c r="AS52" s="90">
        <f>IF(ISNA(VLOOKUP($B52,'[1]1718  Exp_Rev Access'!$F$7:$GK$318,36,FALSE)),"",VLOOKUP($B52,'[1]1718  Exp_Rev Access'!$F$7:$GK$318,36,FALSE))</f>
        <v>0</v>
      </c>
      <c r="AT52" s="90">
        <f>IF(ISNA(VLOOKUP($B52,'[1]1718  Exp_Rev Access'!$F$7:$GK$318,37,FALSE)),"",VLOOKUP($B52,'[1]1718  Exp_Rev Access'!$F$7:$GK$318,37,FALSE))</f>
        <v>0</v>
      </c>
      <c r="AU52" s="56">
        <f t="shared" si="159"/>
        <v>12784674.210000001</v>
      </c>
      <c r="AV52" s="93">
        <f t="shared" si="160"/>
        <v>0.64978086315112915</v>
      </c>
      <c r="AW52" s="56">
        <f t="shared" si="161"/>
        <v>7583.4732480751672</v>
      </c>
      <c r="AX52" s="90">
        <f>IF(ISNA(VLOOKUP($B52,'[1]1718  Exp_Rev Access'!$F$7:$GK$318,39,FALSE)),"",VLOOKUP($B52,'[1]1718  Exp_Rev Access'!$F$7:$GK$318,39,FALSE))</f>
        <v>0</v>
      </c>
      <c r="AY52" s="90">
        <f>IF(ISNA(VLOOKUP($B52,'[1]1718  Exp_Rev Access'!$F$7:$GK$318,40,FALSE)),"",VLOOKUP($B52,'[1]1718  Exp_Rev Access'!$F$7:$GK$318,40,FALSE))</f>
        <v>1596704.32</v>
      </c>
      <c r="AZ52" s="90">
        <f>IF(ISNA(VLOOKUP($B52,'[1]1718  Exp_Rev Access'!$F$7:$GK$318,41,FALSE)),"",VLOOKUP($B52,'[1]1718  Exp_Rev Access'!$F$7:$GK$318,41,FALSE))</f>
        <v>20996.19</v>
      </c>
      <c r="BA52" s="90">
        <f>IF(ISNA(VLOOKUP($B52,'[1]1718  Exp_Rev Access'!$F$7:$GK$318,42,FALSE)),"",VLOOKUP($B52,'[1]1718  Exp_Rev Access'!$F$7:$GK$318,42,FALSE))</f>
        <v>0</v>
      </c>
      <c r="BB52" s="90">
        <f>IF(ISNA(VLOOKUP($B52,'[1]1718  Exp_Rev Access'!$F$7:$GK$318,43,FALSE)),"",VLOOKUP($B52,'[1]1718  Exp_Rev Access'!$F$7:$GK$318,43,FALSE))</f>
        <v>0</v>
      </c>
      <c r="BC52" s="90">
        <f>IF(ISNA(VLOOKUP($B52,'[1]1718  Exp_Rev Access'!$F$7:$GK$318,44,FALSE)),"",VLOOKUP($B52,'[1]1718  Exp_Rev Access'!$F$7:$GK$318,44,FALSE))</f>
        <v>207918.17</v>
      </c>
      <c r="BD52" s="90">
        <f>IF(ISNA(VLOOKUP($B52,'[1]1718  Exp_Rev Access'!$F$7:$GK$318,45,FALSE)),"",VLOOKUP($B52,'[1]1718  Exp_Rev Access'!$F$7:$GK$318,45,FALSE))</f>
        <v>0</v>
      </c>
      <c r="BE52" s="90">
        <f>IF(ISNA(VLOOKUP($B52,'[1]1718  Exp_Rev Access'!$F$7:$GK$318,46,FALSE)),"",VLOOKUP($B52,'[1]1718  Exp_Rev Access'!$F$7:$GK$318,46,FALSE))</f>
        <v>119108.74</v>
      </c>
      <c r="BF52" s="90">
        <f>IF(ISNA(VLOOKUP($B52,'[1]1718  Exp_Rev Access'!$F$7:$GK$318,47,FALSE)),"",VLOOKUP($B52,'[1]1718  Exp_Rev Access'!$F$7:$GK$318,47,FALSE))</f>
        <v>0</v>
      </c>
      <c r="BG52" s="90">
        <f>IF(ISNA(VLOOKUP($B52,'[1]1718  Exp_Rev Access'!$F$7:$GK$318,48,FALSE)),"",VLOOKUP($B52,'[1]1718  Exp_Rev Access'!$F$7:$GK$318,48,FALSE))</f>
        <v>40627.519999999997</v>
      </c>
      <c r="BH52" s="90">
        <f>IF(ISNA(VLOOKUP($B52,'[1]1718  Exp_Rev Access'!$F$7:$GK$318,49,FALSE)),"",VLOOKUP($B52,'[1]1718  Exp_Rev Access'!$F$7:$GK$318,49,FALSE))</f>
        <v>39857.01</v>
      </c>
      <c r="BI52" s="90">
        <f>IF(ISNA(VLOOKUP($B52,'[1]1718  Exp_Rev Access'!$F$7:$GK$318,50,FALSE)),"",VLOOKUP($B52,'[1]1718  Exp_Rev Access'!$F$7:$GK$318,50,FALSE))</f>
        <v>0</v>
      </c>
      <c r="BJ52" s="90">
        <f>IF(ISNA(VLOOKUP($B52,'[1]1718  Exp_Rev Access'!$F$7:$GK$318,51,FALSE)),"",VLOOKUP($B52,'[1]1718  Exp_Rev Access'!$F$7:$GK$318,51,FALSE))</f>
        <v>3519.68</v>
      </c>
      <c r="BK52" s="90">
        <f>IF(ISNA(VLOOKUP($B52,'[1]1718  Exp_Rev Access'!$F$7:$GK$318,52,FALSE)),"",VLOOKUP($B52,'[1]1718  Exp_Rev Access'!$F$7:$GK$318,52,FALSE))</f>
        <v>831070</v>
      </c>
      <c r="BL52" s="90">
        <f>IF(ISNA(VLOOKUP($B52,'[1]1718  Exp_Rev Access'!$F$7:$GK$318,53,FALSE)),"",VLOOKUP($B52,'[1]1718  Exp_Rev Access'!$F$7:$GK$318,53,FALSE))</f>
        <v>0</v>
      </c>
      <c r="BM52" s="90">
        <f>IF(ISNA(VLOOKUP($B52,'[1]1718  Exp_Rev Access'!$F$7:$GK$318,54,FALSE)),"",VLOOKUP($B52,'[1]1718  Exp_Rev Access'!$F$7:$GK$318,54,FALSE))</f>
        <v>0</v>
      </c>
      <c r="BN52" s="90">
        <f>IF(ISNA(VLOOKUP($B52,'[1]1718  Exp_Rev Access'!$F$7:$GK$318,55,FALSE)),"",VLOOKUP($B52,'[1]1718  Exp_Rev Access'!$F$7:$GK$318,55,FALSE))</f>
        <v>0</v>
      </c>
      <c r="BO52" s="90">
        <f>IF(ISNA(VLOOKUP($B52,'[1]1718  Exp_Rev Access'!$F$7:$GK$318,56,FALSE)),"",VLOOKUP($B52,'[1]1718  Exp_Rev Access'!$F$7:$GK$318,56,FALSE))</f>
        <v>0</v>
      </c>
      <c r="BP52" s="90">
        <f>IF(ISNA(VLOOKUP($B52,'[1]1718  Exp_Rev Access'!$F$7:$GK$318,57,FALSE)),"",VLOOKUP($B52,'[1]1718  Exp_Rev Access'!$F$7:$GK$318,57,FALSE))</f>
        <v>0</v>
      </c>
      <c r="BQ52" s="90">
        <f>IF(ISNA(VLOOKUP($B52,'[1]1718  Exp_Rev Access'!$F$7:$GK$318,58,FALSE)),"",VLOOKUP($B52,'[1]1718  Exp_Rev Access'!$F$7:$GK$318,58,FALSE))</f>
        <v>0</v>
      </c>
      <c r="BR52" s="90">
        <f>IF(ISNA(VLOOKUP($B52,'[1]1718  Exp_Rev Access'!$F$7:$GK$318,59,FALSE)),"",VLOOKUP($B52,'[1]1718  Exp_Rev Access'!$F$7:$GK$318,59,FALSE))</f>
        <v>0</v>
      </c>
      <c r="BS52" s="90">
        <f>IF(ISNA(VLOOKUP($B52,'[1]1718  Exp_Rev Access'!$F$7:$GK$318,60,FALSE)),"",VLOOKUP($B52,'[1]1718  Exp_Rev Access'!$F$7:$GK$318,60,FALSE))</f>
        <v>0</v>
      </c>
      <c r="BT52" s="90">
        <f>IF(ISNA(VLOOKUP($B52,'[1]1718  Exp_Rev Access'!$F$7:$GK$318,61,FALSE)),"",VLOOKUP($B52,'[1]1718  Exp_Rev Access'!$F$7:$GK$318,61,FALSE))</f>
        <v>0</v>
      </c>
      <c r="BU52" s="90">
        <f>IF(ISNA(VLOOKUP($B52,'[1]1718  Exp_Rev Access'!$F$7:$GK$318,62,FALSE)),"",VLOOKUP($B52,'[1]1718  Exp_Rev Access'!$F$7:$GK$318,62,FALSE))</f>
        <v>0</v>
      </c>
      <c r="BV52" s="56">
        <f t="shared" si="35"/>
        <v>2859801.63</v>
      </c>
      <c r="BW52" s="92">
        <f t="shared" si="162"/>
        <v>0.14534937230773642</v>
      </c>
      <c r="BX52" s="71">
        <f t="shared" si="163"/>
        <v>1696.3458590867569</v>
      </c>
      <c r="BY52" s="90">
        <f>IF(ISNA(VLOOKUP($B52,'[1]1718  Exp_Rev Access'!$F$7:$GK$318,64,FALSE)),"",VLOOKUP($B52,'[1]1718  Exp_Rev Access'!$F$7:$GK$318,64,FALSE))</f>
        <v>0</v>
      </c>
      <c r="BZ52" s="90">
        <f>IF(ISNA(VLOOKUP($B52,'[1]1718  Exp_Rev Access'!$F$7:$GK$318,65,FALSE)),"",VLOOKUP($B52,'[1]1718  Exp_Rev Access'!$F$7:$GK$318,65,FALSE))</f>
        <v>0</v>
      </c>
      <c r="CA52" s="90">
        <f>IF(ISNA(VLOOKUP($B52,'[1]1718  Exp_Rev Access'!$F$7:$GK$318,66,FALSE)),"",VLOOKUP($B52,'[1]1718  Exp_Rev Access'!$F$7:$GK$318,66,FALSE))</f>
        <v>0</v>
      </c>
      <c r="CB52" s="90">
        <f>IF(ISNA(VLOOKUP($B52,'[1]1718  Exp_Rev Access'!$F$7:$GK$318,67,FALSE)),"",VLOOKUP($B52,'[1]1718  Exp_Rev Access'!$F$7:$GK$318,67,FALSE))</f>
        <v>0</v>
      </c>
      <c r="CC52" s="90">
        <f>IF(ISNA(VLOOKUP($B52,'[1]1718  Exp_Rev Access'!$F$7:$GK$318,68,FALSE)),"",VLOOKUP($B52,'[1]1718  Exp_Rev Access'!$F$7:$GK$318,68,FALSE))</f>
        <v>37.14</v>
      </c>
      <c r="CD52" s="90">
        <f>IF(ISNA(VLOOKUP($B52,'[1]1718  Exp_Rev Access'!$F$7:$GK$318,69,FALSE)),"",VLOOKUP($B52,'[1]1718  Exp_Rev Access'!$F$7:$GK$318,69,FALSE))</f>
        <v>0</v>
      </c>
      <c r="CE52" s="56">
        <f t="shared" si="36"/>
        <v>37.14</v>
      </c>
      <c r="CF52" s="92">
        <f t="shared" si="164"/>
        <v>1.8876399086146862E-6</v>
      </c>
      <c r="CG52" s="78">
        <f t="shared" si="165"/>
        <v>2.2030299075842599E-2</v>
      </c>
      <c r="CH52" s="90">
        <f>IF(ISNA(VLOOKUP($B52,'[1]1718  Exp_Rev Access'!$F$7:$GK$318,$CH$2,FALSE)),"",VLOOKUP($B52,'[1]1718  Exp_Rev Access'!$F$7:$GK$318,$CH$2,FALSE))</f>
        <v>0</v>
      </c>
      <c r="CI52" s="90">
        <f>IF(ISNA(VLOOKUP($B52,'[1]1718  Exp_Rev Access'!$F$7:$GK$318,$CI$2,FALSE)),"",VLOOKUP($B52,'[1]1718  Exp_Rev Access'!$F$7:$GK$318,$CI$2,FALSE))</f>
        <v>0</v>
      </c>
      <c r="CJ52" s="90">
        <f>IF(ISNA(VLOOKUP($B52,'[1]1718  Exp_Rev Access'!$F$7:$GK$318,$CJ$2,FALSE)),"",VLOOKUP($B52,'[1]1718  Exp_Rev Access'!$F$7:$GK$318,$CJ$2,FALSE))</f>
        <v>0</v>
      </c>
      <c r="CK52" s="90">
        <f>IF(ISNA(VLOOKUP($B52,'[1]1718  Exp_Rev Access'!$F$7:$GK$318,$CK$2,FALSE)),"",VLOOKUP($B52,'[1]1718  Exp_Rev Access'!$F$7:$GK$318,$CK$2,FALSE))</f>
        <v>0</v>
      </c>
      <c r="CL52" s="90">
        <f>IF(ISNA(VLOOKUP($B52,'[1]1718  Exp_Rev Access'!$F$7:$GK$318,$CL$2,FALSE)),"",VLOOKUP($B52,'[1]1718  Exp_Rev Access'!$F$7:$GK$318,$CL$2,FALSE))</f>
        <v>0</v>
      </c>
      <c r="CM52" s="90">
        <f>IF(ISNA(VLOOKUP($B52,'[1]1718  Exp_Rev Access'!$F$7:$GK$318,$CM$2,FALSE)),"",VLOOKUP($B52,'[1]1718  Exp_Rev Access'!$F$7:$GK$318,$CM$2,FALSE))</f>
        <v>0</v>
      </c>
      <c r="CN52" s="90">
        <f>IF(ISNA(VLOOKUP($B52,'[1]1718  Exp_Rev Access'!$F$7:$GK$318,$CN$2,FALSE)),"",VLOOKUP($B52,'[1]1718  Exp_Rev Access'!$F$7:$GK$318,$CN$2,FALSE))</f>
        <v>0</v>
      </c>
      <c r="CO52" s="90">
        <f>IF(ISNA(VLOOKUP($B52,'[1]1718  Exp_Rev Access'!$F$7:$GK$318,$CO$2,FALSE)),"",VLOOKUP($B52,'[1]1718  Exp_Rev Access'!$F$7:$GK$318,$CO$2,FALSE))</f>
        <v>0</v>
      </c>
      <c r="CP52" s="90">
        <f>IF(ISNA(VLOOKUP($B52,'[1]1718  Exp_Rev Access'!$F$7:$GK$318,$CP$2,FALSE)),"",VLOOKUP($B52,'[1]1718  Exp_Rev Access'!$F$7:$GK$318,$CP$2,FALSE))</f>
        <v>0</v>
      </c>
      <c r="CQ52" s="90">
        <f>IF(ISNA(VLOOKUP($B52,'[1]1718  Exp_Rev Access'!$F$7:$GK$318,$CQ$2,FALSE)),"",VLOOKUP($B52,'[1]1718  Exp_Rev Access'!$F$7:$GK$318,$CQ$2,FALSE))</f>
        <v>288883.28000000003</v>
      </c>
      <c r="CR52" s="90">
        <f>IF(ISNA(VLOOKUP($B52,'[1]1718  Exp_Rev Access'!$F$7:$GK$318,$CR$2,FALSE)),"",VLOOKUP($B52,'[1]1718  Exp_Rev Access'!$F$7:$GK$318,$CR$2,FALSE))</f>
        <v>0</v>
      </c>
      <c r="CS52" s="90">
        <f>IF(ISNA(VLOOKUP($B52,'[1]1718  Exp_Rev Access'!$F$7:$GK$318,$CS$2,FALSE)),"",VLOOKUP($B52,'[1]1718  Exp_Rev Access'!$F$7:$GK$318,$CS$2,FALSE))</f>
        <v>3537.63</v>
      </c>
      <c r="CT52" s="90">
        <f>IF(ISNA(VLOOKUP($B52,'[1]1718  Exp_Rev Access'!$F$7:$GK$318,$CT$2,FALSE)),"",VLOOKUP($B52,'[1]1718  Exp_Rev Access'!$F$7:$GK$318,$CT$2,FALSE))</f>
        <v>0</v>
      </c>
      <c r="CU52" s="90">
        <f>IF(ISNA(VLOOKUP($B52,'[1]1718  Exp_Rev Access'!$F$7:$GK$318,$CU$2,FALSE)),"",VLOOKUP($B52,'[1]1718  Exp_Rev Access'!$F$7:$GK$318,$CU$2,FALSE))</f>
        <v>136691.43</v>
      </c>
      <c r="CV52" s="90">
        <f>IF(ISNA(VLOOKUP($B52,'[1]1718  Exp_Rev Access'!$F$7:$GK$318,$CV$2,FALSE)),"",VLOOKUP($B52,'[1]1718  Exp_Rev Access'!$F$7:$GK$318,$CV$2,FALSE))</f>
        <v>15829.89</v>
      </c>
      <c r="CW52" s="90">
        <f>IF(ISNA(VLOOKUP($B52,'[1]1718  Exp_Rev Access'!$F$7:$GK$318,$CW$2,FALSE)),"",VLOOKUP($B52,'[1]1718  Exp_Rev Access'!$F$7:$GK$318,$CW$2,FALSE))</f>
        <v>0</v>
      </c>
      <c r="CX52" s="90">
        <f>IF(ISNA(VLOOKUP($B52,'[1]1718  Exp_Rev Access'!$F$7:$GK$318,$CX$2,FALSE)),"",VLOOKUP($B52,'[1]1718  Exp_Rev Access'!$F$7:$GK$318,$CX$2,FALSE))</f>
        <v>0</v>
      </c>
      <c r="CY52" s="90">
        <f>IF(ISNA(VLOOKUP($B52,'[1]1718  Exp_Rev Access'!$F$7:$GK$318,$CY$2,FALSE)),"",VLOOKUP($B52,'[1]1718  Exp_Rev Access'!$F$7:$GK$318,$CY$2,FALSE))</f>
        <v>0</v>
      </c>
      <c r="CZ52" s="90">
        <f>IF(ISNA(VLOOKUP($B52,'[1]1718  Exp_Rev Access'!$F$7:$GK$318,$CZ$2,FALSE)),"",VLOOKUP($B52,'[1]1718  Exp_Rev Access'!$F$7:$GK$318,$CZ$2,FALSE))</f>
        <v>0</v>
      </c>
      <c r="DA52" s="90">
        <f>IF(ISNA(VLOOKUP($B52,'[1]1718  Exp_Rev Access'!$F$7:$GK$318,$DA$2,FALSE)),"",VLOOKUP($B52,'[1]1718  Exp_Rev Access'!$F$7:$GK$318,$DA$2,FALSE))</f>
        <v>0</v>
      </c>
      <c r="DB52" s="90">
        <f>IF(ISNA(VLOOKUP($B52,'[1]1718  Exp_Rev Access'!$F$7:$GK$318,$DB$2,FALSE)),"",VLOOKUP($B52,'[1]1718  Exp_Rev Access'!$F$7:$GK$318,$DB$2,FALSE))</f>
        <v>0</v>
      </c>
      <c r="DC52" s="90">
        <f>IF(ISNA(VLOOKUP($B52,'[1]1718  Exp_Rev Access'!$F$7:$GK$318,$DC$2,FALSE)),"",VLOOKUP($B52,'[1]1718  Exp_Rev Access'!$F$7:$GK$318,$DC$2,FALSE))</f>
        <v>0</v>
      </c>
      <c r="DD52" s="90">
        <f>IF(ISNA(VLOOKUP($B52,'[1]1718  Exp_Rev Access'!$F$7:$GK$318,$DD$2,FALSE)),"",VLOOKUP($B52,'[1]1718  Exp_Rev Access'!$F$7:$GK$318,$DD$2,FALSE))</f>
        <v>0</v>
      </c>
      <c r="DE52" s="90">
        <f>IF(ISNA(VLOOKUP($B52,'[1]1718  Exp_Rev Access'!$F$7:$GK$318,$DE$2,FALSE)),"",VLOOKUP($B52,'[1]1718  Exp_Rev Access'!$F$7:$GK$318,$DE$2,FALSE))</f>
        <v>0</v>
      </c>
      <c r="DF52" s="90">
        <f>IF(ISNA(VLOOKUP($B52,'[1]1718  Exp_Rev Access'!$F$7:$GK$318,$DF$2,FALSE)),"",VLOOKUP($B52,'[1]1718  Exp_Rev Access'!$F$7:$GK$318,$DF$2,FALSE))</f>
        <v>0</v>
      </c>
      <c r="DG52" s="90">
        <f>IF(ISNA(VLOOKUP($B52,'[1]1718  Exp_Rev Access'!$F$7:$GK$318,$DG$2,FALSE)),"",VLOOKUP($B52,'[1]1718  Exp_Rev Access'!$F$7:$GK$318,$DG$2,FALSE))</f>
        <v>0</v>
      </c>
      <c r="DH52" s="90">
        <f>IF(ISNA(VLOOKUP($B52,'[1]1718  Exp_Rev Access'!$F$7:$GK$318,$DH$2,FALSE)),"",VLOOKUP($B52,'[1]1718  Exp_Rev Access'!$F$7:$GK$318,$DH$2,FALSE))</f>
        <v>0</v>
      </c>
      <c r="DI52" s="90">
        <f>IF(ISNA(VLOOKUP($B52,'[1]1718  Exp_Rev Access'!$F$7:$GK$318,$DI$2,FALSE)),"",VLOOKUP($B52,'[1]1718  Exp_Rev Access'!$F$7:$GK$318,$DI$2,FALSE))</f>
        <v>195782.18</v>
      </c>
      <c r="DJ52" s="90">
        <f>IF(ISNA(VLOOKUP($B52,'[1]1718  Exp_Rev Access'!$F$7:$GK$318,$DJ$2,FALSE)),"",VLOOKUP($B52,'[1]1718  Exp_Rev Access'!$F$7:$GK$318,$DJ$2,FALSE))</f>
        <v>0</v>
      </c>
      <c r="DK52" s="90">
        <f>IF(ISNA(VLOOKUP($B52,'[1]1718  Exp_Rev Access'!$F$7:$GK$318,$DK$2,FALSE)),"",VLOOKUP($B52,'[1]1718  Exp_Rev Access'!$F$7:$GK$318,$DK$2,FALSE))</f>
        <v>0</v>
      </c>
      <c r="DL52" s="90">
        <f>IF(ISNA(VLOOKUP($B52,'[1]1718  Exp_Rev Access'!$F$7:$GK$318,$DL$2,FALSE)),"",VLOOKUP($B52,'[1]1718  Exp_Rev Access'!$F$7:$GK$318,$DL$2,FALSE))</f>
        <v>0</v>
      </c>
      <c r="DM52" s="90">
        <f>IF(ISNA(VLOOKUP($B52,'[1]1718  Exp_Rev Access'!$F$7:$GK$318,$DM$2,FALSE)),"",VLOOKUP($B52,'[1]1718  Exp_Rev Access'!$F$7:$GK$318,$DM$2,FALSE))</f>
        <v>0</v>
      </c>
      <c r="DN52" s="90">
        <f>IF(ISNA(VLOOKUP($B52,'[1]1718  Exp_Rev Access'!$F$7:$GK$318,$DN$2,FALSE)),"",VLOOKUP($B52,'[1]1718  Exp_Rev Access'!$F$7:$GK$318,$DN$2,FALSE))</f>
        <v>0</v>
      </c>
      <c r="DO52" s="90">
        <f>IF(ISNA(VLOOKUP($B52,'[1]1718  Exp_Rev Access'!$F$7:$GK$318,$DO$2,FALSE)),"",VLOOKUP($B52,'[1]1718  Exp_Rev Access'!$F$7:$GK$318,$DO$2,FALSE))</f>
        <v>0</v>
      </c>
      <c r="DP52" s="90">
        <f>IF(ISNA(VLOOKUP($B52,'[1]1718  Exp_Rev Access'!$F$7:$GK$318,$DP$2,FALSE)),"",VLOOKUP($B52,'[1]1718  Exp_Rev Access'!$F$7:$GK$318,$DP$2,FALSE))</f>
        <v>0</v>
      </c>
      <c r="DQ52" s="90">
        <f>IF(ISNA(VLOOKUP($B52,'[1]1718  Exp_Rev Access'!$F$7:$GK$318,$DQ$2,FALSE)),"",VLOOKUP($B52,'[1]1718  Exp_Rev Access'!$F$7:$GK$318,$DQ$2,FALSE))</f>
        <v>0</v>
      </c>
      <c r="DR52" s="90">
        <f>IF(ISNA(VLOOKUP($B52,'[1]1718  Exp_Rev Access'!$F$7:$GK$318,$DR$2,FALSE)),"",VLOOKUP($B52,'[1]1718  Exp_Rev Access'!$F$7:$GK$318,$DR$2,FALSE))</f>
        <v>0</v>
      </c>
      <c r="DS52" s="90">
        <f>IF(ISNA(VLOOKUP($B52,'[1]1718  Exp_Rev Access'!$F$7:$GK$318,$DS$2,FALSE)),"",VLOOKUP($B52,'[1]1718  Exp_Rev Access'!$F$7:$GK$318,$DS$2,FALSE))</f>
        <v>0</v>
      </c>
      <c r="DT52" s="90">
        <f>IF(ISNA(VLOOKUP($B52,'[1]1718  Exp_Rev Access'!$F$7:$GK$318,$DT$2,FALSE)),"",VLOOKUP($B52,'[1]1718  Exp_Rev Access'!$F$7:$GK$318,$DT$2,FALSE))</f>
        <v>0</v>
      </c>
      <c r="DU52" s="90">
        <f>IF(ISNA(VLOOKUP($B52,'[1]1718  Exp_Rev Access'!$F$7:$GK$318,$DU$2,FALSE)),"",VLOOKUP($B52,'[1]1718  Exp_Rev Access'!$F$7:$GK$318,$DU$2,FALSE))</f>
        <v>0</v>
      </c>
      <c r="DV52" s="90">
        <f>IF(ISNA(VLOOKUP($B52,'[1]1718  Exp_Rev Access'!$F$7:$GK$318,$DV$2,FALSE)),"",VLOOKUP($B52,'[1]1718  Exp_Rev Access'!$F$7:$GK$318,$DV$2,FALSE))</f>
        <v>0</v>
      </c>
      <c r="DW52" s="90">
        <f>IF(ISNA(VLOOKUP($B52,'[1]1718  Exp_Rev Access'!$F$7:$GK$318,$DW$2,FALSE)),"",VLOOKUP($B52,'[1]1718  Exp_Rev Access'!$F$7:$GK$318,$DW$2,FALSE))</f>
        <v>0</v>
      </c>
      <c r="DX52" s="90">
        <f>IF(ISNA(VLOOKUP($B52,'[1]1718  Exp_Rev Access'!$F$7:$GK$318,$DX$2,FALSE)),"",VLOOKUP($B52,'[1]1718  Exp_Rev Access'!$F$7:$GK$318,$DX$2,FALSE))</f>
        <v>0</v>
      </c>
      <c r="DY52" s="90">
        <f>IF(ISNA(VLOOKUP($B52,'[1]1718  Exp_Rev Access'!$F$7:$GK$318,$DY$2,FALSE)),"",VLOOKUP($B52,'[1]1718  Exp_Rev Access'!$F$7:$GK$318,$DY$2,FALSE))</f>
        <v>0</v>
      </c>
      <c r="DZ52" s="90">
        <f>IF(ISNA(VLOOKUP($B52,'[1]1718  Exp_Rev Access'!$F$7:$GK$318,$DZ$2,FALSE)),"",VLOOKUP($B52,'[1]1718  Exp_Rev Access'!$F$7:$GK$318,$DZ$2,FALSE))</f>
        <v>0</v>
      </c>
      <c r="EA52" s="90">
        <f>IF(ISNA(VLOOKUP($B52,'[1]1718  Exp_Rev Access'!$F$7:$GK$318,$EA$2,FALSE)),"",VLOOKUP($B52,'[1]1718  Exp_Rev Access'!$F$7:$GK$318,$EA$2,FALSE))</f>
        <v>0</v>
      </c>
      <c r="EB52" s="90">
        <f>IF(ISNA(VLOOKUP($B52,'[1]1718  Exp_Rev Access'!$F$7:$GK$318,$EB$2,FALSE)),"",VLOOKUP($B52,'[1]1718  Exp_Rev Access'!$F$7:$GK$318,$EB$2,FALSE))</f>
        <v>0</v>
      </c>
      <c r="EC52" s="90">
        <f>IF(ISNA(VLOOKUP($B52,'[1]1718  Exp_Rev Access'!$F$7:$GK$318,$EC$2,FALSE)),"",VLOOKUP($B52,'[1]1718  Exp_Rev Access'!$F$7:$GK$318,$EC$2,FALSE))</f>
        <v>0</v>
      </c>
      <c r="ED52" s="90">
        <f>IF(ISNA(VLOOKUP($B52,'[1]1718  Exp_Rev Access'!$F$7:$GK$318,$ED$2,FALSE)),"",VLOOKUP($B52,'[1]1718  Exp_Rev Access'!$F$7:$GK$318,$ED$2,FALSE))</f>
        <v>0</v>
      </c>
      <c r="EE52" s="90">
        <f>IF(ISNA(VLOOKUP($B52,'[1]1718  Exp_Rev Access'!$F$7:$GK$318,$EE$2,FALSE)),"",VLOOKUP($B52,'[1]1718  Exp_Rev Access'!$F$7:$GK$318,$EE$2,FALSE))</f>
        <v>0</v>
      </c>
      <c r="EF52" s="90">
        <f>IF(ISNA(VLOOKUP($B52,'[1]1718  Exp_Rev Access'!$F$7:$GK$318,$EF$2,FALSE)),"",VLOOKUP($B52,'[1]1718  Exp_Rev Access'!$F$7:$GK$318,$EF$2,FALSE))</f>
        <v>0</v>
      </c>
      <c r="EG52" s="90">
        <f>IF(ISNA(VLOOKUP($B52,'[1]1718  Exp_Rev Access'!$F$7:$GK$318,$EG$2,FALSE)),"",VLOOKUP($B52,'[1]1718  Exp_Rev Access'!$F$7:$GK$318,$EG$2,FALSE))</f>
        <v>0</v>
      </c>
      <c r="EH52" s="90">
        <f>IF(ISNA(VLOOKUP($B52,'[1]1718  Exp_Rev Access'!$F$7:$GK$318,$EH$2,FALSE)),"",VLOOKUP($B52,'[1]1718  Exp_Rev Access'!$F$7:$GK$318,$EH$2,FALSE))</f>
        <v>0</v>
      </c>
      <c r="EI52" s="90">
        <f>IF(ISNA(VLOOKUP($B52,'[1]1718  Exp_Rev Access'!$F$7:$GK$318,$EI$2,FALSE)),"",VLOOKUP($B52,'[1]1718  Exp_Rev Access'!$F$7:$GK$318,$EI$2,FALSE))</f>
        <v>0</v>
      </c>
      <c r="EJ52" s="90">
        <f>IF(ISNA(VLOOKUP($B52,'[1]1718  Exp_Rev Access'!$F$7:$GK$318,$EJ$2,FALSE)),"",VLOOKUP($B52,'[1]1718  Exp_Rev Access'!$F$7:$GK$318,$EJ$2,FALSE))</f>
        <v>0</v>
      </c>
      <c r="EK52" s="90">
        <f>IF(ISNA(VLOOKUP($B52,'[1]1718  Exp_Rev Access'!$F$7:$GK$318,$EK$2,FALSE)),"",VLOOKUP($B52,'[1]1718  Exp_Rev Access'!$F$7:$GK$318,$EK$2,FALSE))</f>
        <v>0</v>
      </c>
      <c r="EL52" s="90">
        <f>IF(ISNA(VLOOKUP($B52,'[1]1718  Exp_Rev Access'!$F$7:$GK$318,$EL$2,FALSE)),"",VLOOKUP($B52,'[1]1718  Exp_Rev Access'!$F$7:$GK$318,$EL$2,FALSE))</f>
        <v>0</v>
      </c>
      <c r="EM52" s="90">
        <f>IF(ISNA(VLOOKUP($B52,'[1]1718  Exp_Rev Access'!$F$7:$GK$318,$EM$2,FALSE)),"",VLOOKUP($B52,'[1]1718  Exp_Rev Access'!$F$7:$GK$318,$EM$2,FALSE))</f>
        <v>0</v>
      </c>
      <c r="EN52" s="90">
        <f>IF(ISNA(VLOOKUP($B52,'[1]1718  Exp_Rev Access'!$F$7:$GK$318,$EN$2,FALSE)),"",VLOOKUP($B52,'[1]1718  Exp_Rev Access'!$F$7:$GK$318,$EN$2,FALSE))</f>
        <v>7500</v>
      </c>
      <c r="EO52" s="90">
        <f>IF(ISNA(VLOOKUP($B52,'[1]1718  Exp_Rev Access'!$F$7:$GK$318,$EO$2,FALSE)),"",VLOOKUP($B52,'[1]1718  Exp_Rev Access'!$F$7:$GK$318,$EO$2,FALSE))</f>
        <v>0</v>
      </c>
      <c r="EP52" s="90">
        <f>IF(ISNA(VLOOKUP($B52,'[1]1718  Exp_Rev Access'!$F$7:$GK$318,$EP$2,FALSE)),"",VLOOKUP($B52,'[1]1718  Exp_Rev Access'!$F$7:$GK$318,$EP$2,FALSE))</f>
        <v>0</v>
      </c>
      <c r="EQ52" s="90">
        <f>IF(ISNA(VLOOKUP($B52,'[1]1718  Exp_Rev Access'!$F$7:$GK$318,$EQ$2,FALSE)),"",VLOOKUP($B52,'[1]1718  Exp_Rev Access'!$F$7:$GK$318,$EQ$2,FALSE))</f>
        <v>0</v>
      </c>
      <c r="ER52" s="90">
        <f>IF(ISNA(VLOOKUP($B52,'[1]1718  Exp_Rev Access'!$F$7:$GK$318,$ER$2,FALSE)),"",VLOOKUP($B52,'[1]1718  Exp_Rev Access'!$F$7:$GK$318,$ER$2,FALSE))</f>
        <v>0</v>
      </c>
      <c r="ES52" s="90">
        <f>IF(ISNA(VLOOKUP($B52,'[1]1718  Exp_Rev Access'!$F$7:$GK$318,$ES$2,FALSE)),"",VLOOKUP($B52,'[1]1718  Exp_Rev Access'!$F$7:$GK$318,$ES$2,FALSE))</f>
        <v>0</v>
      </c>
      <c r="ET52" s="90">
        <f>IF(ISNA(VLOOKUP($B52,'[1]1718  Exp_Rev Access'!$F$7:$GK$318,$ET$2,FALSE)),"",VLOOKUP($B52,'[1]1718  Exp_Rev Access'!$F$7:$GK$318,$ET$2,FALSE))</f>
        <v>0</v>
      </c>
      <c r="EU52" s="90">
        <f>IF(ISNA(VLOOKUP($B52,'[1]1718  Exp_Rev Access'!$F$7:$GK$318,$EU$2,FALSE)),"",VLOOKUP($B52,'[1]1718  Exp_Rev Access'!$F$7:$GK$318,$EU$2,FALSE))</f>
        <v>0</v>
      </c>
      <c r="EV52" s="90">
        <f>IF(ISNA(VLOOKUP($B52,'[1]1718  Exp_Rev Access'!$F$7:$GK$318,$EV$2,FALSE)),"",VLOOKUP($B52,'[1]1718  Exp_Rev Access'!$F$7:$GK$318,$EV$2,FALSE))</f>
        <v>0</v>
      </c>
      <c r="EW52" s="90">
        <f>IF(ISNA(VLOOKUP($B52,'[1]1718  Exp_Rev Access'!$F$7:$GK$318,$EW$2,FALSE)),"",VLOOKUP($B52,'[1]1718  Exp_Rev Access'!$F$7:$GK$318,$EW$2,FALSE))</f>
        <v>0</v>
      </c>
      <c r="EX52" s="90">
        <f>IF(ISNA(VLOOKUP($B52,'[1]1718  Exp_Rev Access'!$F$7:$GK$318,$EX$2,FALSE)),"",VLOOKUP($B52,'[1]1718  Exp_Rev Access'!$F$7:$GK$318,$EX$2,FALSE))</f>
        <v>0</v>
      </c>
      <c r="EY52" s="90">
        <f>IF(ISNA(VLOOKUP($B52,'[1]1718  Exp_Rev Access'!$F$7:$GK$318,$EY$2,FALSE)),"",VLOOKUP($B52,'[1]1718  Exp_Rev Access'!$F$7:$GK$318,$EY$2,FALSE))</f>
        <v>0</v>
      </c>
      <c r="EZ52" s="90">
        <f>IF(ISNA(VLOOKUP($B52,'[1]1718  Exp_Rev Access'!$F$7:$GK$318,$EZ$2,FALSE)),"",VLOOKUP($B52,'[1]1718  Exp_Rev Access'!$F$7:$GK$318,$EZ$2,FALSE))</f>
        <v>0</v>
      </c>
      <c r="FA52" s="90">
        <f>IF(ISNA(VLOOKUP($B52,'[1]1718  Exp_Rev Access'!$F$7:$GK$318,$FA$2,FALSE)),"",VLOOKUP($B52,'[1]1718  Exp_Rev Access'!$F$7:$GK$318,$FA$2,FALSE))</f>
        <v>0</v>
      </c>
      <c r="FB52" s="90">
        <f>IF(ISNA(VLOOKUP($B52,'[1]1718  Exp_Rev Access'!$F$7:$GK$318,$FB$2,FALSE)),"",VLOOKUP($B52,'[1]1718  Exp_Rev Access'!$F$7:$GK$318,$FB$2,FALSE))</f>
        <v>0</v>
      </c>
      <c r="FC52" s="90">
        <f>IF(ISNA(VLOOKUP($B52,'[1]1718  Exp_Rev Access'!$F$7:$GK$318,$FC$2,FALSE)),"",VLOOKUP($B52,'[1]1718  Exp_Rev Access'!$F$7:$GK$318,$FC$2,FALSE))</f>
        <v>0</v>
      </c>
      <c r="FD52" s="90">
        <f>IF(ISNA(VLOOKUP($B52,'[1]1718  Exp_Rev Access'!$F$7:$GK$318,$FD$2,FALSE)),"",VLOOKUP($B52,'[1]1718  Exp_Rev Access'!$F$7:$GK$318,$FD$2,FALSE))</f>
        <v>0</v>
      </c>
      <c r="FE52" s="90">
        <f>IF(ISNA(VLOOKUP($B52,'[1]1718  Exp_Rev Access'!$F$7:$GK$318,$FE$2,FALSE)),"",VLOOKUP($B52,'[1]1718  Exp_Rev Access'!$F$7:$GK$318,$FE$2,FALSE))</f>
        <v>0</v>
      </c>
      <c r="FF52" s="90">
        <f>IF(ISNA(VLOOKUP($B52,'[1]1718  Exp_Rev Access'!$F$7:$GK$318,$FF$2,FALSE)),"",VLOOKUP($B52,'[1]1718  Exp_Rev Access'!$F$7:$GK$318,$FF$2,FALSE))</f>
        <v>0</v>
      </c>
      <c r="FG52" s="90">
        <f>IF(ISNA(VLOOKUP($B52,'[1]1718  Exp_Rev Access'!$F$7:$GK$318,$FG$2,FALSE)),"",VLOOKUP($B52,'[1]1718  Exp_Rev Access'!$F$7:$GK$318,$FG$2,FALSE))</f>
        <v>0</v>
      </c>
      <c r="FH52" s="90">
        <f>IF(ISNA(VLOOKUP($B52,'[1]1718  Exp_Rev Access'!$F$7:$GK$318,$FH$2,FALSE)),"",VLOOKUP($B52,'[1]1718  Exp_Rev Access'!$F$7:$GK$318,$FH$2,FALSE))</f>
        <v>0</v>
      </c>
      <c r="FI52" s="90">
        <f>IF(ISNA(VLOOKUP($B52,'[1]1718  Exp_Rev Access'!$F$7:$GK$318,$FI$2,FALSE)),"",VLOOKUP($B52,'[1]1718  Exp_Rev Access'!$F$7:$GK$318,$FI$2,FALSE))</f>
        <v>0</v>
      </c>
      <c r="FJ52" s="90">
        <f>IF(ISNA(VLOOKUP($B52,'[1]1718  Exp_Rev Access'!$F$7:$GK$318,$FJ$2,FALSE)),"",VLOOKUP($B52,'[1]1718  Exp_Rev Access'!$F$7:$GK$318,$FJ$2,FALSE))</f>
        <v>0</v>
      </c>
      <c r="FK52" s="90">
        <f>IF(ISNA(VLOOKUP($B52,'[1]1718  Exp_Rev Access'!$F$7:$GK$318,$FK$2,FALSE)),"",VLOOKUP($B52,'[1]1718  Exp_Rev Access'!$F$7:$GK$318,$FK$2,FALSE))</f>
        <v>0</v>
      </c>
      <c r="FL52" s="90">
        <f>IF(ISNA(VLOOKUP($B52,'[1]1718  Exp_Rev Access'!$F$7:$GK$318,$FL$2,FALSE)),"",VLOOKUP($B52,'[1]1718  Exp_Rev Access'!$F$7:$GK$318,$FL$2,FALSE))</f>
        <v>0</v>
      </c>
      <c r="FM52" s="90">
        <f>IF(ISNA(VLOOKUP($B52,'[1]1718  Exp_Rev Access'!$F$7:$GK$318,$FM$2,FALSE)),"",VLOOKUP($B52,'[1]1718  Exp_Rev Access'!$F$7:$GK$318,$FM$2,FALSE))</f>
        <v>0</v>
      </c>
      <c r="FN52" s="90">
        <f>IF(ISNA(VLOOKUP($B52,'[1]1718  Exp_Rev Access'!$F$7:$GK$318,$FN$2,FALSE)),"",VLOOKUP($B52,'[1]1718  Exp_Rev Access'!$F$7:$GK$318,$FN$2,FALSE))</f>
        <v>0</v>
      </c>
      <c r="FO52" s="90">
        <f>IF(ISNA(VLOOKUP($B52,'[1]1718  Exp_Rev Access'!$F$7:$GK$318,$FO$2,FALSE)),"",VLOOKUP($B52,'[1]1718  Exp_Rev Access'!$F$7:$GK$318,$FO$2,FALSE))</f>
        <v>0</v>
      </c>
      <c r="FP52" s="90">
        <f>IF(ISNA(VLOOKUP($B52,'[1]1718  Exp_Rev Access'!$F$7:$GK$318,$FP$2,FALSE)),"",VLOOKUP($B52,'[1]1718  Exp_Rev Access'!$F$7:$GK$318,$FP$2,FALSE))</f>
        <v>0</v>
      </c>
      <c r="FQ52" s="90">
        <f>IF(ISNA(VLOOKUP($B52,'[1]1718  Exp_Rev Access'!$F$7:$GK$318,$FQ$2,FALSE)),"",VLOOKUP($B52,'[1]1718  Exp_Rev Access'!$F$7:$GK$318,$FQ$2,FALSE))</f>
        <v>0</v>
      </c>
      <c r="FR52" s="90">
        <f>IF(ISNA(VLOOKUP($B52,'[1]1718  Exp_Rev Access'!$F$7:$GK$318,$FR$2,FALSE)),"",VLOOKUP($B52,'[1]1718  Exp_Rev Access'!$F$7:$GK$318,$FR$2,FALSE))</f>
        <v>21325.46</v>
      </c>
      <c r="FS52" s="56">
        <f t="shared" si="166"/>
        <v>669549.87</v>
      </c>
      <c r="FT52" s="92">
        <f t="shared" si="167"/>
        <v>3.4029861481415589E-2</v>
      </c>
      <c r="FU52" s="94">
        <f t="shared" si="168"/>
        <v>397.15627039018665</v>
      </c>
      <c r="FV52" s="95">
        <f>IF(ISNA(VLOOKUP($B52,'[1]1718  Exp_Rev Access'!$F$7:$GK$318,$FV$2,FALSE)),"",VLOOKUP($B52,'[1]1718  Exp_Rev Access'!$F$7:$GK$318,$FV$2,FALSE))</f>
        <v>0</v>
      </c>
      <c r="FW52" s="95">
        <f>IF(ISNA(VLOOKUP($B52,'[1]1718  Exp_Rev Access'!$F$7:$GK$318,$FW$2,FALSE)),"",VLOOKUP($B52,'[1]1718  Exp_Rev Access'!$F$7:$GK$318,$FW$2,FALSE))</f>
        <v>0</v>
      </c>
      <c r="FX52" s="95">
        <f>IF(ISNA(VLOOKUP($B52,'[1]1718  Exp_Rev Access'!$F$7:$GK$318,$FX$2,FALSE)),"",VLOOKUP($B52,'[1]1718  Exp_Rev Access'!$F$7:$GK$318,$FX$2,FALSE))</f>
        <v>0</v>
      </c>
      <c r="FY52" s="95">
        <f>IF(ISNA(VLOOKUP($B52,'[1]1718  Exp_Rev Access'!$F$7:$GK$318,$FY$2,FALSE)),"",VLOOKUP($B52,'[1]1718  Exp_Rev Access'!$F$7:$GK$318,$FY$2,FALSE))</f>
        <v>0</v>
      </c>
      <c r="FZ52" s="95">
        <f>IF(ISNA(VLOOKUP($B52,'[1]1718  Exp_Rev Access'!$F$7:$GK$318,$FZ$2,FALSE)),"",VLOOKUP($B52,'[1]1718  Exp_Rev Access'!$F$7:$GK$318,$FZ$2,FALSE))</f>
        <v>0</v>
      </c>
      <c r="GA52" s="95">
        <f>IF(ISNA(VLOOKUP($B52,'[1]1718  Exp_Rev Access'!$F$7:$GK$318,$GA$2,FALSE)),"",VLOOKUP($B52,'[1]1718  Exp_Rev Access'!$F$7:$GK$318,$GA$2,FALSE))</f>
        <v>0</v>
      </c>
      <c r="GB52" s="95">
        <f>IF(ISNA(VLOOKUP($B52,'[1]1718  Exp_Rev Access'!$F$7:$GK$318,$GB$2,FALSE)),"",VLOOKUP($B52,'[1]1718  Exp_Rev Access'!$F$7:$GK$318,$GB$2,FALSE))</f>
        <v>0</v>
      </c>
      <c r="GC52" s="95">
        <f>IF(ISNA(VLOOKUP($B52,'[1]1718  Exp_Rev Access'!$F$7:$GK$318,$GC$2,FALSE)),"",VLOOKUP($B52,'[1]1718  Exp_Rev Access'!$F$7:$GK$318,$GC$2,FALSE))</f>
        <v>0</v>
      </c>
      <c r="GD52" s="95">
        <f>IF(ISNA(VLOOKUP($B52,'[1]1718  Exp_Rev Access'!$F$7:$GK$318,$GD$2,FALSE)),"",VLOOKUP($B52,'[1]1718  Exp_Rev Access'!$F$7:$GK$318,$GD$2,FALSE))</f>
        <v>0</v>
      </c>
      <c r="GE52" s="95">
        <f>IF(ISNA(VLOOKUP($B52,'[1]1718  Exp_Rev Access'!$F$7:$GK$318,$GE$2,FALSE)),"",VLOOKUP($B52,'[1]1718  Exp_Rev Access'!$F$7:$GK$318,$GE$2,FALSE))</f>
        <v>24298</v>
      </c>
      <c r="GF52" s="95">
        <f>IF(ISNA(VLOOKUP($B52,'[1]1718  Exp_Rev Access'!$F$7:$GK$318,$GF$2,FALSE)),"",VLOOKUP($B52,'[1]1718  Exp_Rev Access'!$F$7:$GK$318,$GF$2,FALSE))</f>
        <v>0</v>
      </c>
      <c r="GG52" s="95">
        <f>IF(ISNA(VLOOKUP($B52,'[1]1718  Exp_Rev Access'!$F$7:$GK$318,$GG$2,FALSE)),"",VLOOKUP($B52,'[1]1718  Exp_Rev Access'!$F$7:$GK$318,$GG$2,FALSE))</f>
        <v>0</v>
      </c>
      <c r="GH52" s="95">
        <f>IF(ISNA(VLOOKUP($B52,'[1]1718  Exp_Rev Access'!$F$7:$GK$318,$GH$2,FALSE)),"",VLOOKUP($B52,'[1]1718  Exp_Rev Access'!$F$7:$GK$318,$GH$2,FALSE))</f>
        <v>0</v>
      </c>
      <c r="GI52" s="95">
        <f>IF(ISNA(VLOOKUP($B52,'[1]1718  Exp_Rev Access'!$F$7:$GK$318,$GI$2,FALSE)),"",VLOOKUP($B52,'[1]1718  Exp_Rev Access'!$F$7:$GK$318,$GI$2,FALSE))</f>
        <v>0</v>
      </c>
      <c r="GJ52" s="95">
        <f>IF(ISNA(VLOOKUP($B52,'[1]1718  Exp_Rev Access'!$F$7:$GK$318,$GJ$2,FALSE)),"",VLOOKUP($B52,'[1]1718  Exp_Rev Access'!$F$7:$GK$318,$GJ$2,FALSE))</f>
        <v>0</v>
      </c>
      <c r="GK52" s="95">
        <f>IF(ISNA(VLOOKUP($B52,'[1]1718  Exp_Rev Access'!$F$7:$GK$318,$GK$2,FALSE)),"",VLOOKUP($B52,'[1]1718  Exp_Rev Access'!$F$7:$GK$318,$GK$2,FALSE))</f>
        <v>0</v>
      </c>
      <c r="GL52" s="95">
        <f>IF(ISNA(VLOOKUP($B52,'[1]1718  Exp_Rev Access'!$F$7:$GK$318,$GL$2,FALSE)),"",VLOOKUP($B52,'[1]1718  Exp_Rev Access'!$F$7:$GK$318,$GL$2,FALSE))</f>
        <v>0</v>
      </c>
      <c r="GM52" s="95">
        <f>IF(ISNA(VLOOKUP($B52,'[1]1718  Exp_Rev Access'!$F$7:$GK$318,$GM$2,FALSE)),"",VLOOKUP($B52,'[1]1718  Exp_Rev Access'!$F$7:$GK$318,$GM$2,FALSE))</f>
        <v>0</v>
      </c>
      <c r="GN52" s="95">
        <f>IF(ISNA(VLOOKUP($B52,'[1]1718  Exp_Rev Access'!$F$7:$GK$318,$GN$2,FALSE)),"",VLOOKUP($B52,'[1]1718  Exp_Rev Access'!$F$7:$GK$318,$GN$2,FALSE))</f>
        <v>0</v>
      </c>
      <c r="GO52" s="95">
        <f>IF(ISNA(VLOOKUP($B52,'[1]1718  Exp_Rev Access'!$F$7:$GK$318,$GO$2,FALSE)),"",VLOOKUP($B52,'[1]1718  Exp_Rev Access'!$F$7:$GK$318,$GO$2,FALSE))</f>
        <v>0</v>
      </c>
      <c r="GP52" s="95">
        <f>IF(ISNA(VLOOKUP($B52,'[1]1718  Exp_Rev Access'!$F$7:$GK$318,$GP$2,FALSE)),"",VLOOKUP($B52,'[1]1718  Exp_Rev Access'!$F$7:$GK$318,$GP$2,FALSE))</f>
        <v>0</v>
      </c>
      <c r="GQ52" s="95">
        <f>IF(ISNA(VLOOKUP($B52,'[1]1718  Exp_Rev Access'!$F$7:$GK$318,$GQ$2,FALSE)),"",VLOOKUP($B52,'[1]1718  Exp_Rev Access'!$F$7:$GK$318,$GQ$2,FALSE))</f>
        <v>0</v>
      </c>
      <c r="GR52" s="95">
        <f>IF(ISNA(VLOOKUP($B52,'[1]1718  Exp_Rev Access'!$F$7:$GK$318,$GR$2,FALSE)),"",VLOOKUP($B52,'[1]1718  Exp_Rev Access'!$F$7:$GK$318,$GR$2,FALSE))</f>
        <v>0</v>
      </c>
      <c r="GS52" s="95">
        <f>IF(ISNA(VLOOKUP($B52,'[1]1718  Exp_Rev Access'!$F$7:$GK$318,$GS$2,FALSE)),"",VLOOKUP($B52,'[1]1718  Exp_Rev Access'!$F$7:$GK$318,$GS$2,FALSE))</f>
        <v>0</v>
      </c>
      <c r="GT52" s="95">
        <f>IF(ISNA(VLOOKUP($B52,'[1]1718  Exp_Rev Access'!$F$7:$GK$318,$GT$2,FALSE)),"",VLOOKUP($B52,'[1]1718  Exp_Rev Access'!$F$7:$GK$318,$GT$2,FALSE))</f>
        <v>0</v>
      </c>
      <c r="GU52" s="56">
        <f t="shared" si="169"/>
        <v>24298</v>
      </c>
      <c r="GV52" s="92">
        <f t="shared" si="170"/>
        <v>1.2349454630996134E-3</v>
      </c>
      <c r="GW52" s="96">
        <f t="shared" si="171"/>
        <v>14.412821942510055</v>
      </c>
    </row>
    <row r="53" spans="1:222" x14ac:dyDescent="0.3">
      <c r="A53" s="73"/>
      <c r="B53" s="88" t="s">
        <v>239</v>
      </c>
      <c r="C53" s="89" t="s">
        <v>240</v>
      </c>
      <c r="D53" s="75">
        <f>IF(ISNA(VLOOKUP($B53,'[1]1718 enrollment_Rev_Exp by size'!$A$7:H393,3,FALSE)),"",VLOOKUP($B53,'[1]1718 enrollment_Rev_Exp by size'!$A$7:$G$363,3,FALSE))</f>
        <v>157.00000000000003</v>
      </c>
      <c r="E53" s="76">
        <f>IF(ISNA(VLOOKUP($B53,'[1]1718 enrollment_Rev_Exp by size'!$A$7:I393,5,FALSE)),"",VLOOKUP($B53,'[1]1718 enrollment_Rev_Exp by size'!$A$7:$G$350,5,FALSE))</f>
        <v>2127944.96</v>
      </c>
      <c r="F53" s="70">
        <f t="shared" si="151"/>
        <v>2127944.9599999995</v>
      </c>
      <c r="G53" s="70">
        <f t="shared" si="152"/>
        <v>0</v>
      </c>
      <c r="H53" s="90">
        <f>IF(ISNA(VLOOKUP($B53,'[1]1718  Exp_Rev Access'!$F$7:$GK$318,3,FALSE)),"",VLOOKUP($B53,'[1]1718  Exp_Rev Access'!$F$7:$GK$318,3,FALSE))</f>
        <v>498118.65</v>
      </c>
      <c r="I53" s="90">
        <f>IF(ISNA(VLOOKUP($B53,'[1]1718  Exp_Rev Access'!$F$7:$GK$318,4,FALSE)),"",VLOOKUP($B53,'[1]1718  Exp_Rev Access'!$F$7:$GK$318,4,FALSE))</f>
        <v>0</v>
      </c>
      <c r="J53" s="90">
        <f>IF(ISNA(VLOOKUP($B53,'[1]1718  Exp_Rev Access'!$F$7:$GK$318,5,FALSE)),"",VLOOKUP($B53,'[1]1718  Exp_Rev Access'!$F$7:$GK$318,5,FALSE))</f>
        <v>0</v>
      </c>
      <c r="K53" s="90">
        <f>IF(ISNA(VLOOKUP($B53,'[1]1718  Exp_Rev Access'!$F$7:$GK$318,6,FALSE)),"-",VLOOKUP($B53,'[1]1718  Exp_Rev Access'!$F$7:$GK$318,6,FALSE))</f>
        <v>28446.31</v>
      </c>
      <c r="L53" s="90">
        <f>IF(ISNA(VLOOKUP($B53,'[1]1718  Exp_Rev Access'!$F$7:$GK$318,7,FALSE)),"",VLOOKUP($B53,'[1]1718  Exp_Rev Access'!$F$7:$GK$318,7,FALSE))</f>
        <v>0</v>
      </c>
      <c r="M53" s="90">
        <f>IF(ISNA(VLOOKUP($B53,'[1]1718  Exp_Rev Access'!$F$7:$GK$318,8,FALSE)),"",VLOOKUP($B53,'[1]1718  Exp_Rev Access'!$F$7:$GK$318,8,FALSE))</f>
        <v>0</v>
      </c>
      <c r="N53" s="56">
        <f t="shared" si="153"/>
        <v>526564.96000000008</v>
      </c>
      <c r="O53" s="91">
        <f t="shared" si="154"/>
        <v>0.24745234012067685</v>
      </c>
      <c r="P53" s="56">
        <f t="shared" si="155"/>
        <v>3353.9169426751591</v>
      </c>
      <c r="Q53" s="90">
        <f>IF(ISNA(VLOOKUP($B53,'[1]1718  Exp_Rev Access'!$F$7:$GK$318,10,FALSE)),"",VLOOKUP($B53,'[1]1718  Exp_Rev Access'!$F$7:$GK$318,10,FALSE))</f>
        <v>0.04</v>
      </c>
      <c r="R53" s="90">
        <f>IF(ISNA(VLOOKUP($B53,'[1]1718  Exp_Rev Access'!$F$7:$GK$318,11,FALSE)),"",VLOOKUP($B53,'[1]1718  Exp_Rev Access'!$F$7:$GK$318,11,FALSE))</f>
        <v>0</v>
      </c>
      <c r="S53" s="90">
        <f>IF(ISNA(VLOOKUP($B53,'[1]1718  Exp_Rev Access'!$F$7:$GK$318,12,FALSE)),"",VLOOKUP($B53,'[1]1718  Exp_Rev Access'!$F$7:$GK$318,12,FALSE))</f>
        <v>0</v>
      </c>
      <c r="T53" s="90">
        <f>IF(ISNA(VLOOKUP($B53,'[1]1718  Exp_Rev Access'!$F$7:$GK$318,13,FALSE)),"",VLOOKUP($B53,'[1]1718  Exp_Rev Access'!$F$7:$GK$318,13,FALSE))</f>
        <v>0</v>
      </c>
      <c r="U53" s="90">
        <f>IF(ISNA(VLOOKUP($B53,'[1]1718  Exp_Rev Access'!$F$7:$GK$318,14,FALSE)),"",VLOOKUP($B53,'[1]1718  Exp_Rev Access'!$F$7:$GK$318,14,FALSE))</f>
        <v>0</v>
      </c>
      <c r="V53" s="90">
        <f>IF(ISNA(VLOOKUP($B53,'[1]1718  Exp_Rev Access'!$F$7:$GK$318,15,FALSE)),"",VLOOKUP($B53,'[1]1718  Exp_Rev Access'!$F$7:$GK$318,15,FALSE))</f>
        <v>0</v>
      </c>
      <c r="W53" s="90">
        <f>IF(ISNA(VLOOKUP($B53,'[1]1718  Exp_Rev Access'!$F$7:$GK$318,16,FALSE)),"",VLOOKUP($B53,'[1]1718  Exp_Rev Access'!$F$7:$GK$318,16,FALSE))</f>
        <v>0</v>
      </c>
      <c r="X53" s="90">
        <f>IF(ISNA(VLOOKUP($B53,'[1]1718  Exp_Rev Access'!$F$7:$GK$318,17,FALSE)),"",VLOOKUP($B53,'[1]1718  Exp_Rev Access'!$F$7:$GK$318,17,FALSE))</f>
        <v>0</v>
      </c>
      <c r="Y53" s="90">
        <f>IF(ISNA(VLOOKUP($B53,'[1]1718  Exp_Rev Access'!$F$7:$GK$318,18,FALSE)),"",VLOOKUP($B53,'[1]1718  Exp_Rev Access'!$F$7:$GK$318,18,FALSE))</f>
        <v>1332.98</v>
      </c>
      <c r="Z53" s="90">
        <f>IF(ISNA(VLOOKUP($B53,'[1]1718  Exp_Rev Access'!$F$7:$GK$318,19,FALSE)),"",VLOOKUP($B53,'[1]1718  Exp_Rev Access'!$F$7:$GK$318,19,FALSE))</f>
        <v>0</v>
      </c>
      <c r="AA53" s="90">
        <f>IF(ISNA(VLOOKUP($B53,'[1]1718  Exp_Rev Access'!$F$7:$GK$318,20,FALSE)),"",VLOOKUP($B53,'[1]1718  Exp_Rev Access'!$F$7:$GK$318,20,FALSE))</f>
        <v>0</v>
      </c>
      <c r="AB53" s="90">
        <f>IF(ISNA(VLOOKUP($B53,'[1]1718  Exp_Rev Access'!$F$7:$GK$318,21,FALSE)),"",VLOOKUP($B53,'[1]1718  Exp_Rev Access'!$F$7:$GK$318,21,FALSE))</f>
        <v>0</v>
      </c>
      <c r="AC53" s="90">
        <f>IF(ISNA(VLOOKUP($B53,'[1]1718  Exp_Rev Access'!$F$7:$GK$318,22,FALSE)),"",VLOOKUP($B53,'[1]1718  Exp_Rev Access'!$F$7:$GK$318,22,FALSE))</f>
        <v>0</v>
      </c>
      <c r="AD53" s="90">
        <f>IF(ISNA(VLOOKUP($B53,'[1]1718  Exp_Rev Access'!$F$7:$GK$318,23,FALSE)),"",VLOOKUP($B53,'[1]1718  Exp_Rev Access'!$F$7:$GK$318,23,FALSE))</f>
        <v>18270.64</v>
      </c>
      <c r="AE53" s="90">
        <f>IF(ISNA(VLOOKUP($B53,'[1]1718  Exp_Rev Access'!$F$7:$GK$318,24,FALSE)),"",VLOOKUP($B53,'[1]1718  Exp_Rev Access'!$F$7:$GK$318,24,FALSE))</f>
        <v>6870.73</v>
      </c>
      <c r="AF53" s="90">
        <f>IF(ISNA(VLOOKUP($B53,'[1]1718  Exp_Rev Access'!$F$7:$GK$318,25,FALSE)),"",VLOOKUP($B53,'[1]1718  Exp_Rev Access'!$F$7:$GK$318,25,FALSE))</f>
        <v>0</v>
      </c>
      <c r="AG53" s="90">
        <f>IF(ISNA(VLOOKUP($B53,'[1]1718  Exp_Rev Access'!$F$7:$GK$318,26,FALSE)),"",VLOOKUP($B53,'[1]1718  Exp_Rev Access'!$F$7:$GK$318,26,FALSE))</f>
        <v>8152.53</v>
      </c>
      <c r="AH53" s="90">
        <f>IF(ISNA(VLOOKUP($B53,'[1]1718  Exp_Rev Access'!$F$7:$GK$318,27,FALSE)),"",VLOOKUP($B53,'[1]1718  Exp_Rev Access'!$F$7:$GK$318,27,FALSE))</f>
        <v>0</v>
      </c>
      <c r="AI53" s="90">
        <f>IF(ISNA(VLOOKUP($B53,'[1]1718  Exp_Rev Access'!$F$7:$GK$318,28,FALSE)),"",VLOOKUP($B53,'[1]1718  Exp_Rev Access'!$F$7:$GK$318,28,FALSE))</f>
        <v>200</v>
      </c>
      <c r="AJ53" s="90">
        <f>IF(ISNA(VLOOKUP($B53,'[1]1718  Exp_Rev Access'!$F$7:$GK$318,29,FALSE)),"",VLOOKUP($B53,'[1]1718  Exp_Rev Access'!$F$7:$GK$318,29,FALSE))</f>
        <v>0</v>
      </c>
      <c r="AK53" s="90">
        <f>IF(ISNA(VLOOKUP($B53,'[1]1718  Exp_Rev Access'!$F$7:$GK$318,30,FALSE)),"",VLOOKUP($B53,'[1]1718  Exp_Rev Access'!$F$7:$GK$318,30,FALSE))</f>
        <v>8686.7999999999993</v>
      </c>
      <c r="AL53" s="90">
        <f>IF(ISNA(VLOOKUP($B53,'[1]1718  Exp_Rev Access'!$F$7:$GK$318,31,FALSE)),"",VLOOKUP($B53,'[1]1718  Exp_Rev Access'!$F$7:$GK$318,31,FALSE))</f>
        <v>277.16000000000003</v>
      </c>
      <c r="AM53" s="56">
        <f t="shared" si="156"/>
        <v>43790.880000000005</v>
      </c>
      <c r="AN53" s="92">
        <f t="shared" si="157"/>
        <v>2.0578953320296408E-2</v>
      </c>
      <c r="AO53" s="71">
        <f t="shared" si="158"/>
        <v>278.92280254777069</v>
      </c>
      <c r="AP53" s="90">
        <f>IF(ISNA(VLOOKUP($B53,'[1]1718  Exp_Rev Access'!$F$7:$GK$318,33,FALSE)),"",VLOOKUP($B53,'[1]1718  Exp_Rev Access'!$F$7:$GK$318,33,FALSE))</f>
        <v>1025575.69</v>
      </c>
      <c r="AQ53" s="90">
        <f>IF(ISNA(VLOOKUP($B53,'[1]1718  Exp_Rev Access'!$F$7:$GK$318,34,FALSE)),"",VLOOKUP($B53,'[1]1718  Exp_Rev Access'!$F$7:$GK$318,34,FALSE))</f>
        <v>25078.49</v>
      </c>
      <c r="AR53" s="90">
        <f>IF(ISNA(VLOOKUP($B53,'[1]1718  Exp_Rev Access'!$F$7:$GK$318,35,FALSE)),"",VLOOKUP($B53,'[1]1718  Exp_Rev Access'!$F$7:$GK$318,35,FALSE))</f>
        <v>24114.16</v>
      </c>
      <c r="AS53" s="90">
        <f>IF(ISNA(VLOOKUP($B53,'[1]1718  Exp_Rev Access'!$F$7:$GK$318,36,FALSE)),"",VLOOKUP($B53,'[1]1718  Exp_Rev Access'!$F$7:$GK$318,36,FALSE))</f>
        <v>81117.64</v>
      </c>
      <c r="AT53" s="90">
        <f>IF(ISNA(VLOOKUP($B53,'[1]1718  Exp_Rev Access'!$F$7:$GK$318,37,FALSE)),"",VLOOKUP($B53,'[1]1718  Exp_Rev Access'!$F$7:$GK$318,37,FALSE))</f>
        <v>0</v>
      </c>
      <c r="AU53" s="56">
        <f t="shared" si="159"/>
        <v>1155885.9799999997</v>
      </c>
      <c r="AV53" s="93">
        <f t="shared" si="160"/>
        <v>0.54319355139711878</v>
      </c>
      <c r="AW53" s="56">
        <f t="shared" si="161"/>
        <v>7362.3310828025451</v>
      </c>
      <c r="AX53" s="90">
        <f>IF(ISNA(VLOOKUP($B53,'[1]1718  Exp_Rev Access'!$F$7:$GK$318,39,FALSE)),"",VLOOKUP($B53,'[1]1718  Exp_Rev Access'!$F$7:$GK$318,39,FALSE))</f>
        <v>0</v>
      </c>
      <c r="AY53" s="90">
        <f>IF(ISNA(VLOOKUP($B53,'[1]1718  Exp_Rev Access'!$F$7:$GK$318,40,FALSE)),"",VLOOKUP($B53,'[1]1718  Exp_Rev Access'!$F$7:$GK$318,40,FALSE))</f>
        <v>122837.62</v>
      </c>
      <c r="AZ53" s="90">
        <f>IF(ISNA(VLOOKUP($B53,'[1]1718  Exp_Rev Access'!$F$7:$GK$318,41,FALSE)),"",VLOOKUP($B53,'[1]1718  Exp_Rev Access'!$F$7:$GK$318,41,FALSE))</f>
        <v>884.8</v>
      </c>
      <c r="BA53" s="90">
        <f>IF(ISNA(VLOOKUP($B53,'[1]1718  Exp_Rev Access'!$F$7:$GK$318,42,FALSE)),"",VLOOKUP($B53,'[1]1718  Exp_Rev Access'!$F$7:$GK$318,42,FALSE))</f>
        <v>0</v>
      </c>
      <c r="BB53" s="90">
        <f>IF(ISNA(VLOOKUP($B53,'[1]1718  Exp_Rev Access'!$F$7:$GK$318,43,FALSE)),"",VLOOKUP($B53,'[1]1718  Exp_Rev Access'!$F$7:$GK$318,43,FALSE))</f>
        <v>0</v>
      </c>
      <c r="BC53" s="90">
        <f>IF(ISNA(VLOOKUP($B53,'[1]1718  Exp_Rev Access'!$F$7:$GK$318,44,FALSE)),"",VLOOKUP($B53,'[1]1718  Exp_Rev Access'!$F$7:$GK$318,44,FALSE))</f>
        <v>30874.18</v>
      </c>
      <c r="BD53" s="90">
        <f>IF(ISNA(VLOOKUP($B53,'[1]1718  Exp_Rev Access'!$F$7:$GK$318,45,FALSE)),"",VLOOKUP($B53,'[1]1718  Exp_Rev Access'!$F$7:$GK$318,45,FALSE))</f>
        <v>0</v>
      </c>
      <c r="BE53" s="90">
        <f>IF(ISNA(VLOOKUP($B53,'[1]1718  Exp_Rev Access'!$F$7:$GK$318,46,FALSE)),"",VLOOKUP($B53,'[1]1718  Exp_Rev Access'!$F$7:$GK$318,46,FALSE))</f>
        <v>566.46</v>
      </c>
      <c r="BF53" s="90">
        <f>IF(ISNA(VLOOKUP($B53,'[1]1718  Exp_Rev Access'!$F$7:$GK$318,47,FALSE)),"",VLOOKUP($B53,'[1]1718  Exp_Rev Access'!$F$7:$GK$318,47,FALSE))</f>
        <v>0</v>
      </c>
      <c r="BG53" s="90">
        <f>IF(ISNA(VLOOKUP($B53,'[1]1718  Exp_Rev Access'!$F$7:$GK$318,48,FALSE)),"",VLOOKUP($B53,'[1]1718  Exp_Rev Access'!$F$7:$GK$318,48,FALSE))</f>
        <v>0</v>
      </c>
      <c r="BH53" s="90">
        <f>IF(ISNA(VLOOKUP($B53,'[1]1718  Exp_Rev Access'!$F$7:$GK$318,49,FALSE)),"",VLOOKUP($B53,'[1]1718  Exp_Rev Access'!$F$7:$GK$318,49,FALSE))</f>
        <v>3544.23</v>
      </c>
      <c r="BI53" s="90">
        <f>IF(ISNA(VLOOKUP($B53,'[1]1718  Exp_Rev Access'!$F$7:$GK$318,50,FALSE)),"",VLOOKUP($B53,'[1]1718  Exp_Rev Access'!$F$7:$GK$318,50,FALSE))</f>
        <v>0</v>
      </c>
      <c r="BJ53" s="90">
        <f>IF(ISNA(VLOOKUP($B53,'[1]1718  Exp_Rev Access'!$F$7:$GK$318,51,FALSE)),"",VLOOKUP($B53,'[1]1718  Exp_Rev Access'!$F$7:$GK$318,51,FALSE))</f>
        <v>2934.87</v>
      </c>
      <c r="BK53" s="90">
        <f>IF(ISNA(VLOOKUP($B53,'[1]1718  Exp_Rev Access'!$F$7:$GK$318,52,FALSE)),"",VLOOKUP($B53,'[1]1718  Exp_Rev Access'!$F$7:$GK$318,52,FALSE))</f>
        <v>118472.63</v>
      </c>
      <c r="BL53" s="90">
        <f>IF(ISNA(VLOOKUP($B53,'[1]1718  Exp_Rev Access'!$F$7:$GK$318,53,FALSE)),"",VLOOKUP($B53,'[1]1718  Exp_Rev Access'!$F$7:$GK$318,53,FALSE))</f>
        <v>0</v>
      </c>
      <c r="BM53" s="90">
        <f>IF(ISNA(VLOOKUP($B53,'[1]1718  Exp_Rev Access'!$F$7:$GK$318,54,FALSE)),"",VLOOKUP($B53,'[1]1718  Exp_Rev Access'!$F$7:$GK$318,54,FALSE))</f>
        <v>0</v>
      </c>
      <c r="BN53" s="90">
        <f>IF(ISNA(VLOOKUP($B53,'[1]1718  Exp_Rev Access'!$F$7:$GK$318,55,FALSE)),"",VLOOKUP($B53,'[1]1718  Exp_Rev Access'!$F$7:$GK$318,55,FALSE))</f>
        <v>0</v>
      </c>
      <c r="BO53" s="90">
        <f>IF(ISNA(VLOOKUP($B53,'[1]1718  Exp_Rev Access'!$F$7:$GK$318,56,FALSE)),"",VLOOKUP($B53,'[1]1718  Exp_Rev Access'!$F$7:$GK$318,56,FALSE))</f>
        <v>0</v>
      </c>
      <c r="BP53" s="90">
        <f>IF(ISNA(VLOOKUP($B53,'[1]1718  Exp_Rev Access'!$F$7:$GK$318,57,FALSE)),"",VLOOKUP($B53,'[1]1718  Exp_Rev Access'!$F$7:$GK$318,57,FALSE))</f>
        <v>0</v>
      </c>
      <c r="BQ53" s="90">
        <f>IF(ISNA(VLOOKUP($B53,'[1]1718  Exp_Rev Access'!$F$7:$GK$318,58,FALSE)),"",VLOOKUP($B53,'[1]1718  Exp_Rev Access'!$F$7:$GK$318,58,FALSE))</f>
        <v>0</v>
      </c>
      <c r="BR53" s="90">
        <f>IF(ISNA(VLOOKUP($B53,'[1]1718  Exp_Rev Access'!$F$7:$GK$318,59,FALSE)),"",VLOOKUP($B53,'[1]1718  Exp_Rev Access'!$F$7:$GK$318,59,FALSE))</f>
        <v>0</v>
      </c>
      <c r="BS53" s="90">
        <f>IF(ISNA(VLOOKUP($B53,'[1]1718  Exp_Rev Access'!$F$7:$GK$318,60,FALSE)),"",VLOOKUP($B53,'[1]1718  Exp_Rev Access'!$F$7:$GK$318,60,FALSE))</f>
        <v>0</v>
      </c>
      <c r="BT53" s="90">
        <f>IF(ISNA(VLOOKUP($B53,'[1]1718  Exp_Rev Access'!$F$7:$GK$318,61,FALSE)),"",VLOOKUP($B53,'[1]1718  Exp_Rev Access'!$F$7:$GK$318,61,FALSE))</f>
        <v>0</v>
      </c>
      <c r="BU53" s="90">
        <f>IF(ISNA(VLOOKUP($B53,'[1]1718  Exp_Rev Access'!$F$7:$GK$318,62,FALSE)),"",VLOOKUP($B53,'[1]1718  Exp_Rev Access'!$F$7:$GK$318,62,FALSE))</f>
        <v>0</v>
      </c>
      <c r="BV53" s="56">
        <f t="shared" si="35"/>
        <v>280114.79000000004</v>
      </c>
      <c r="BW53" s="92">
        <f t="shared" si="162"/>
        <v>0.13163629476581953</v>
      </c>
      <c r="BX53" s="71">
        <f t="shared" si="163"/>
        <v>1784.1706369426752</v>
      </c>
      <c r="BY53" s="90">
        <f>IF(ISNA(VLOOKUP($B53,'[1]1718  Exp_Rev Access'!$F$7:$GK$318,64,FALSE)),"",VLOOKUP($B53,'[1]1718  Exp_Rev Access'!$F$7:$GK$318,64,FALSE))</f>
        <v>0</v>
      </c>
      <c r="BZ53" s="90">
        <f>IF(ISNA(VLOOKUP($B53,'[1]1718  Exp_Rev Access'!$F$7:$GK$318,65,FALSE)),"",VLOOKUP($B53,'[1]1718  Exp_Rev Access'!$F$7:$GK$318,65,FALSE))</f>
        <v>0</v>
      </c>
      <c r="CA53" s="90">
        <f>IF(ISNA(VLOOKUP($B53,'[1]1718  Exp_Rev Access'!$F$7:$GK$318,66,FALSE)),"",VLOOKUP($B53,'[1]1718  Exp_Rev Access'!$F$7:$GK$318,66,FALSE))</f>
        <v>0</v>
      </c>
      <c r="CB53" s="90">
        <f>IF(ISNA(VLOOKUP($B53,'[1]1718  Exp_Rev Access'!$F$7:$GK$318,67,FALSE)),"",VLOOKUP($B53,'[1]1718  Exp_Rev Access'!$F$7:$GK$318,67,FALSE))</f>
        <v>0</v>
      </c>
      <c r="CC53" s="90">
        <f>IF(ISNA(VLOOKUP($B53,'[1]1718  Exp_Rev Access'!$F$7:$GK$318,68,FALSE)),"",VLOOKUP($B53,'[1]1718  Exp_Rev Access'!$F$7:$GK$318,68,FALSE))</f>
        <v>3.75</v>
      </c>
      <c r="CD53" s="90">
        <f>IF(ISNA(VLOOKUP($B53,'[1]1718  Exp_Rev Access'!$F$7:$GK$318,69,FALSE)),"",VLOOKUP($B53,'[1]1718  Exp_Rev Access'!$F$7:$GK$318,69,FALSE))</f>
        <v>0</v>
      </c>
      <c r="CE53" s="56">
        <f t="shared" si="36"/>
        <v>3.75</v>
      </c>
      <c r="CF53" s="92">
        <f t="shared" si="164"/>
        <v>1.7622636254651999E-6</v>
      </c>
      <c r="CG53" s="78">
        <f t="shared" si="165"/>
        <v>2.3885350318471332E-2</v>
      </c>
      <c r="CH53" s="90">
        <f>IF(ISNA(VLOOKUP($B53,'[1]1718  Exp_Rev Access'!$F$7:$GK$318,$CH$2,FALSE)),"",VLOOKUP($B53,'[1]1718  Exp_Rev Access'!$F$7:$GK$318,$CH$2,FALSE))</f>
        <v>38805.599999999999</v>
      </c>
      <c r="CI53" s="90">
        <f>IF(ISNA(VLOOKUP($B53,'[1]1718  Exp_Rev Access'!$F$7:$GK$318,$CI$2,FALSE)),"",VLOOKUP($B53,'[1]1718  Exp_Rev Access'!$F$7:$GK$318,$CI$2,FALSE))</f>
        <v>0</v>
      </c>
      <c r="CJ53" s="90">
        <f>IF(ISNA(VLOOKUP($B53,'[1]1718  Exp_Rev Access'!$F$7:$GK$318,$CJ$2,FALSE)),"",VLOOKUP($B53,'[1]1718  Exp_Rev Access'!$F$7:$GK$318,$CJ$2,FALSE))</f>
        <v>0</v>
      </c>
      <c r="CK53" s="90">
        <f>IF(ISNA(VLOOKUP($B53,'[1]1718  Exp_Rev Access'!$F$7:$GK$318,$CK$2,FALSE)),"",VLOOKUP($B53,'[1]1718  Exp_Rev Access'!$F$7:$GK$318,$CK$2,FALSE))</f>
        <v>0</v>
      </c>
      <c r="CL53" s="90">
        <f>IF(ISNA(VLOOKUP($B53,'[1]1718  Exp_Rev Access'!$F$7:$GK$318,$CL$2,FALSE)),"",VLOOKUP($B53,'[1]1718  Exp_Rev Access'!$F$7:$GK$318,$CL$2,FALSE))</f>
        <v>0</v>
      </c>
      <c r="CM53" s="90">
        <f>IF(ISNA(VLOOKUP($B53,'[1]1718  Exp_Rev Access'!$F$7:$GK$318,$CM$2,FALSE)),"",VLOOKUP($B53,'[1]1718  Exp_Rev Access'!$F$7:$GK$318,$CM$2,FALSE))</f>
        <v>0</v>
      </c>
      <c r="CN53" s="90">
        <f>IF(ISNA(VLOOKUP($B53,'[1]1718  Exp_Rev Access'!$F$7:$GK$318,$CN$2,FALSE)),"",VLOOKUP($B53,'[1]1718  Exp_Rev Access'!$F$7:$GK$318,$CN$2,FALSE))</f>
        <v>0</v>
      </c>
      <c r="CO53" s="90">
        <f>IF(ISNA(VLOOKUP($B53,'[1]1718  Exp_Rev Access'!$F$7:$GK$318,$CO$2,FALSE)),"",VLOOKUP($B53,'[1]1718  Exp_Rev Access'!$F$7:$GK$318,$CO$2,FALSE))</f>
        <v>0</v>
      </c>
      <c r="CP53" s="90">
        <f>IF(ISNA(VLOOKUP($B53,'[1]1718  Exp_Rev Access'!$F$7:$GK$318,$CP$2,FALSE)),"",VLOOKUP($B53,'[1]1718  Exp_Rev Access'!$F$7:$GK$318,$CP$2,FALSE))</f>
        <v>0</v>
      </c>
      <c r="CQ53" s="90">
        <f>IF(ISNA(VLOOKUP($B53,'[1]1718  Exp_Rev Access'!$F$7:$GK$318,$CQ$2,FALSE)),"",VLOOKUP($B53,'[1]1718  Exp_Rev Access'!$F$7:$GK$318,$CQ$2,FALSE))</f>
        <v>0</v>
      </c>
      <c r="CR53" s="90">
        <f>IF(ISNA(VLOOKUP($B53,'[1]1718  Exp_Rev Access'!$F$7:$GK$318,$CR$2,FALSE)),"",VLOOKUP($B53,'[1]1718  Exp_Rev Access'!$F$7:$GK$318,$CR$2,FALSE))</f>
        <v>0</v>
      </c>
      <c r="CS53" s="90">
        <f>IF(ISNA(VLOOKUP($B53,'[1]1718  Exp_Rev Access'!$F$7:$GK$318,$CS$2,FALSE)),"",VLOOKUP($B53,'[1]1718  Exp_Rev Access'!$F$7:$GK$318,$CS$2,FALSE))</f>
        <v>0</v>
      </c>
      <c r="CT53" s="90">
        <f>IF(ISNA(VLOOKUP($B53,'[1]1718  Exp_Rev Access'!$F$7:$GK$318,$CT$2,FALSE)),"",VLOOKUP($B53,'[1]1718  Exp_Rev Access'!$F$7:$GK$318,$CT$2,FALSE))</f>
        <v>0</v>
      </c>
      <c r="CU53" s="90">
        <f>IF(ISNA(VLOOKUP($B53,'[1]1718  Exp_Rev Access'!$F$7:$GK$318,$CU$2,FALSE)),"",VLOOKUP($B53,'[1]1718  Exp_Rev Access'!$F$7:$GK$318,$CU$2,FALSE))</f>
        <v>15617.07</v>
      </c>
      <c r="CV53" s="90">
        <f>IF(ISNA(VLOOKUP($B53,'[1]1718  Exp_Rev Access'!$F$7:$GK$318,$CV$2,FALSE)),"",VLOOKUP($B53,'[1]1718  Exp_Rev Access'!$F$7:$GK$318,$CV$2,FALSE))</f>
        <v>8446.9599999999991</v>
      </c>
      <c r="CW53" s="90">
        <f>IF(ISNA(VLOOKUP($B53,'[1]1718  Exp_Rev Access'!$F$7:$GK$318,$CW$2,FALSE)),"",VLOOKUP($B53,'[1]1718  Exp_Rev Access'!$F$7:$GK$318,$CW$2,FALSE))</f>
        <v>0</v>
      </c>
      <c r="CX53" s="90">
        <f>IF(ISNA(VLOOKUP($B53,'[1]1718  Exp_Rev Access'!$F$7:$GK$318,$CX$2,FALSE)),"",VLOOKUP($B53,'[1]1718  Exp_Rev Access'!$F$7:$GK$318,$CX$2,FALSE))</f>
        <v>0</v>
      </c>
      <c r="CY53" s="90">
        <f>IF(ISNA(VLOOKUP($B53,'[1]1718  Exp_Rev Access'!$F$7:$GK$318,$CY$2,FALSE)),"",VLOOKUP($B53,'[1]1718  Exp_Rev Access'!$F$7:$GK$318,$CY$2,FALSE))</f>
        <v>0</v>
      </c>
      <c r="CZ53" s="90">
        <f>IF(ISNA(VLOOKUP($B53,'[1]1718  Exp_Rev Access'!$F$7:$GK$318,$CZ$2,FALSE)),"",VLOOKUP($B53,'[1]1718  Exp_Rev Access'!$F$7:$GK$318,$CZ$2,FALSE))</f>
        <v>0</v>
      </c>
      <c r="DA53" s="90">
        <f>IF(ISNA(VLOOKUP($B53,'[1]1718  Exp_Rev Access'!$F$7:$GK$318,$DA$2,FALSE)),"",VLOOKUP($B53,'[1]1718  Exp_Rev Access'!$F$7:$GK$318,$DA$2,FALSE))</f>
        <v>0</v>
      </c>
      <c r="DB53" s="90">
        <f>IF(ISNA(VLOOKUP($B53,'[1]1718  Exp_Rev Access'!$F$7:$GK$318,$DB$2,FALSE)),"",VLOOKUP($B53,'[1]1718  Exp_Rev Access'!$F$7:$GK$318,$DB$2,FALSE))</f>
        <v>0</v>
      </c>
      <c r="DC53" s="90">
        <f>IF(ISNA(VLOOKUP($B53,'[1]1718  Exp_Rev Access'!$F$7:$GK$318,$DC$2,FALSE)),"",VLOOKUP($B53,'[1]1718  Exp_Rev Access'!$F$7:$GK$318,$DC$2,FALSE))</f>
        <v>0</v>
      </c>
      <c r="DD53" s="90">
        <f>IF(ISNA(VLOOKUP($B53,'[1]1718  Exp_Rev Access'!$F$7:$GK$318,$DD$2,FALSE)),"",VLOOKUP($B53,'[1]1718  Exp_Rev Access'!$F$7:$GK$318,$DD$2,FALSE))</f>
        <v>0</v>
      </c>
      <c r="DE53" s="90">
        <f>IF(ISNA(VLOOKUP($B53,'[1]1718  Exp_Rev Access'!$F$7:$GK$318,$DE$2,FALSE)),"",VLOOKUP($B53,'[1]1718  Exp_Rev Access'!$F$7:$GK$318,$DE$2,FALSE))</f>
        <v>0</v>
      </c>
      <c r="DF53" s="90">
        <f>IF(ISNA(VLOOKUP($B53,'[1]1718  Exp_Rev Access'!$F$7:$GK$318,$DF$2,FALSE)),"",VLOOKUP($B53,'[1]1718  Exp_Rev Access'!$F$7:$GK$318,$DF$2,FALSE))</f>
        <v>0</v>
      </c>
      <c r="DG53" s="90">
        <f>IF(ISNA(VLOOKUP($B53,'[1]1718  Exp_Rev Access'!$F$7:$GK$318,$DG$2,FALSE)),"",VLOOKUP($B53,'[1]1718  Exp_Rev Access'!$F$7:$GK$318,$DG$2,FALSE))</f>
        <v>0</v>
      </c>
      <c r="DH53" s="90">
        <f>IF(ISNA(VLOOKUP($B53,'[1]1718  Exp_Rev Access'!$F$7:$GK$318,$DH$2,FALSE)),"",VLOOKUP($B53,'[1]1718  Exp_Rev Access'!$F$7:$GK$318,$DH$2,FALSE))</f>
        <v>0</v>
      </c>
      <c r="DI53" s="90">
        <f>IF(ISNA(VLOOKUP($B53,'[1]1718  Exp_Rev Access'!$F$7:$GK$318,$DI$2,FALSE)),"",VLOOKUP($B53,'[1]1718  Exp_Rev Access'!$F$7:$GK$318,$DI$2,FALSE))</f>
        <v>33722.46</v>
      </c>
      <c r="DJ53" s="90">
        <f>IF(ISNA(VLOOKUP($B53,'[1]1718  Exp_Rev Access'!$F$7:$GK$318,$DJ$2,FALSE)),"",VLOOKUP($B53,'[1]1718  Exp_Rev Access'!$F$7:$GK$318,$DJ$2,FALSE))</f>
        <v>0</v>
      </c>
      <c r="DK53" s="90">
        <f>IF(ISNA(VLOOKUP($B53,'[1]1718  Exp_Rev Access'!$F$7:$GK$318,$DK$2,FALSE)),"",VLOOKUP($B53,'[1]1718  Exp_Rev Access'!$F$7:$GK$318,$DK$2,FALSE))</f>
        <v>0</v>
      </c>
      <c r="DL53" s="90">
        <f>IF(ISNA(VLOOKUP($B53,'[1]1718  Exp_Rev Access'!$F$7:$GK$318,$DL$2,FALSE)),"",VLOOKUP($B53,'[1]1718  Exp_Rev Access'!$F$7:$GK$318,$DL$2,FALSE))</f>
        <v>0</v>
      </c>
      <c r="DM53" s="90">
        <f>IF(ISNA(VLOOKUP($B53,'[1]1718  Exp_Rev Access'!$F$7:$GK$318,$DM$2,FALSE)),"",VLOOKUP($B53,'[1]1718  Exp_Rev Access'!$F$7:$GK$318,$DM$2,FALSE))</f>
        <v>0</v>
      </c>
      <c r="DN53" s="90">
        <f>IF(ISNA(VLOOKUP($B53,'[1]1718  Exp_Rev Access'!$F$7:$GK$318,$DN$2,FALSE)),"",VLOOKUP($B53,'[1]1718  Exp_Rev Access'!$F$7:$GK$318,$DN$2,FALSE))</f>
        <v>0</v>
      </c>
      <c r="DO53" s="90">
        <f>IF(ISNA(VLOOKUP($B53,'[1]1718  Exp_Rev Access'!$F$7:$GK$318,$DO$2,FALSE)),"",VLOOKUP($B53,'[1]1718  Exp_Rev Access'!$F$7:$GK$318,$DO$2,FALSE))</f>
        <v>0</v>
      </c>
      <c r="DP53" s="90">
        <f>IF(ISNA(VLOOKUP($B53,'[1]1718  Exp_Rev Access'!$F$7:$GK$318,$DP$2,FALSE)),"",VLOOKUP($B53,'[1]1718  Exp_Rev Access'!$F$7:$GK$318,$DP$2,FALSE))</f>
        <v>0</v>
      </c>
      <c r="DQ53" s="90">
        <f>IF(ISNA(VLOOKUP($B53,'[1]1718  Exp_Rev Access'!$F$7:$GK$318,$DQ$2,FALSE)),"",VLOOKUP($B53,'[1]1718  Exp_Rev Access'!$F$7:$GK$318,$DQ$2,FALSE))</f>
        <v>0</v>
      </c>
      <c r="DR53" s="90">
        <f>IF(ISNA(VLOOKUP($B53,'[1]1718  Exp_Rev Access'!$F$7:$GK$318,$DR$2,FALSE)),"",VLOOKUP($B53,'[1]1718  Exp_Rev Access'!$F$7:$GK$318,$DR$2,FALSE))</f>
        <v>0</v>
      </c>
      <c r="DS53" s="90">
        <f>IF(ISNA(VLOOKUP($B53,'[1]1718  Exp_Rev Access'!$F$7:$GK$318,$DS$2,FALSE)),"",VLOOKUP($B53,'[1]1718  Exp_Rev Access'!$F$7:$GK$318,$DS$2,FALSE))</f>
        <v>0</v>
      </c>
      <c r="DT53" s="90">
        <f>IF(ISNA(VLOOKUP($B53,'[1]1718  Exp_Rev Access'!$F$7:$GK$318,$DT$2,FALSE)),"",VLOOKUP($B53,'[1]1718  Exp_Rev Access'!$F$7:$GK$318,$DT$2,FALSE))</f>
        <v>0</v>
      </c>
      <c r="DU53" s="90">
        <f>IF(ISNA(VLOOKUP($B53,'[1]1718  Exp_Rev Access'!$F$7:$GK$318,$DU$2,FALSE)),"",VLOOKUP($B53,'[1]1718  Exp_Rev Access'!$F$7:$GK$318,$DU$2,FALSE))</f>
        <v>0</v>
      </c>
      <c r="DV53" s="90">
        <f>IF(ISNA(VLOOKUP($B53,'[1]1718  Exp_Rev Access'!$F$7:$GK$318,$DV$2,FALSE)),"",VLOOKUP($B53,'[1]1718  Exp_Rev Access'!$F$7:$GK$318,$DV$2,FALSE))</f>
        <v>0</v>
      </c>
      <c r="DW53" s="90">
        <f>IF(ISNA(VLOOKUP($B53,'[1]1718  Exp_Rev Access'!$F$7:$GK$318,$DW$2,FALSE)),"",VLOOKUP($B53,'[1]1718  Exp_Rev Access'!$F$7:$GK$318,$DW$2,FALSE))</f>
        <v>0</v>
      </c>
      <c r="DX53" s="90">
        <f>IF(ISNA(VLOOKUP($B53,'[1]1718  Exp_Rev Access'!$F$7:$GK$318,$DX$2,FALSE)),"",VLOOKUP($B53,'[1]1718  Exp_Rev Access'!$F$7:$GK$318,$DX$2,FALSE))</f>
        <v>0</v>
      </c>
      <c r="DY53" s="90">
        <f>IF(ISNA(VLOOKUP($B53,'[1]1718  Exp_Rev Access'!$F$7:$GK$318,$DY$2,FALSE)),"",VLOOKUP($B53,'[1]1718  Exp_Rev Access'!$F$7:$GK$318,$DY$2,FALSE))</f>
        <v>0</v>
      </c>
      <c r="DZ53" s="90">
        <f>IF(ISNA(VLOOKUP($B53,'[1]1718  Exp_Rev Access'!$F$7:$GK$318,$DZ$2,FALSE)),"",VLOOKUP($B53,'[1]1718  Exp_Rev Access'!$F$7:$GK$318,$DZ$2,FALSE))</f>
        <v>0</v>
      </c>
      <c r="EA53" s="90">
        <f>IF(ISNA(VLOOKUP($B53,'[1]1718  Exp_Rev Access'!$F$7:$GK$318,$EA$2,FALSE)),"",VLOOKUP($B53,'[1]1718  Exp_Rev Access'!$F$7:$GK$318,$EA$2,FALSE))</f>
        <v>0</v>
      </c>
      <c r="EB53" s="90">
        <f>IF(ISNA(VLOOKUP($B53,'[1]1718  Exp_Rev Access'!$F$7:$GK$318,$EB$2,FALSE)),"",VLOOKUP($B53,'[1]1718  Exp_Rev Access'!$F$7:$GK$318,$EB$2,FALSE))</f>
        <v>0</v>
      </c>
      <c r="EC53" s="90">
        <f>IF(ISNA(VLOOKUP($B53,'[1]1718  Exp_Rev Access'!$F$7:$GK$318,$EC$2,FALSE)),"",VLOOKUP($B53,'[1]1718  Exp_Rev Access'!$F$7:$GK$318,$EC$2,FALSE))</f>
        <v>0</v>
      </c>
      <c r="ED53" s="90">
        <f>IF(ISNA(VLOOKUP($B53,'[1]1718  Exp_Rev Access'!$F$7:$GK$318,$ED$2,FALSE)),"",VLOOKUP($B53,'[1]1718  Exp_Rev Access'!$F$7:$GK$318,$ED$2,FALSE))</f>
        <v>0</v>
      </c>
      <c r="EE53" s="90">
        <f>IF(ISNA(VLOOKUP($B53,'[1]1718  Exp_Rev Access'!$F$7:$GK$318,$EE$2,FALSE)),"",VLOOKUP($B53,'[1]1718  Exp_Rev Access'!$F$7:$GK$318,$EE$2,FALSE))</f>
        <v>0</v>
      </c>
      <c r="EF53" s="90">
        <f>IF(ISNA(VLOOKUP($B53,'[1]1718  Exp_Rev Access'!$F$7:$GK$318,$EF$2,FALSE)),"",VLOOKUP($B53,'[1]1718  Exp_Rev Access'!$F$7:$GK$318,$EF$2,FALSE))</f>
        <v>0</v>
      </c>
      <c r="EG53" s="90">
        <f>IF(ISNA(VLOOKUP($B53,'[1]1718  Exp_Rev Access'!$F$7:$GK$318,$EG$2,FALSE)),"",VLOOKUP($B53,'[1]1718  Exp_Rev Access'!$F$7:$GK$318,$EG$2,FALSE))</f>
        <v>0</v>
      </c>
      <c r="EH53" s="90">
        <f>IF(ISNA(VLOOKUP($B53,'[1]1718  Exp_Rev Access'!$F$7:$GK$318,$EH$2,FALSE)),"",VLOOKUP($B53,'[1]1718  Exp_Rev Access'!$F$7:$GK$318,$EH$2,FALSE))</f>
        <v>0</v>
      </c>
      <c r="EI53" s="90">
        <f>IF(ISNA(VLOOKUP($B53,'[1]1718  Exp_Rev Access'!$F$7:$GK$318,$EI$2,FALSE)),"",VLOOKUP($B53,'[1]1718  Exp_Rev Access'!$F$7:$GK$318,$EI$2,FALSE))</f>
        <v>0</v>
      </c>
      <c r="EJ53" s="90">
        <f>IF(ISNA(VLOOKUP($B53,'[1]1718  Exp_Rev Access'!$F$7:$GK$318,$EJ$2,FALSE)),"",VLOOKUP($B53,'[1]1718  Exp_Rev Access'!$F$7:$GK$318,$EJ$2,FALSE))</f>
        <v>0</v>
      </c>
      <c r="EK53" s="90">
        <f>IF(ISNA(VLOOKUP($B53,'[1]1718  Exp_Rev Access'!$F$7:$GK$318,$EK$2,FALSE)),"",VLOOKUP($B53,'[1]1718  Exp_Rev Access'!$F$7:$GK$318,$EK$2,FALSE))</f>
        <v>0</v>
      </c>
      <c r="EL53" s="90">
        <f>IF(ISNA(VLOOKUP($B53,'[1]1718  Exp_Rev Access'!$F$7:$GK$318,$EL$2,FALSE)),"",VLOOKUP($B53,'[1]1718  Exp_Rev Access'!$F$7:$GK$318,$EL$2,FALSE))</f>
        <v>0</v>
      </c>
      <c r="EM53" s="90">
        <f>IF(ISNA(VLOOKUP($B53,'[1]1718  Exp_Rev Access'!$F$7:$GK$318,$EM$2,FALSE)),"",VLOOKUP($B53,'[1]1718  Exp_Rev Access'!$F$7:$GK$318,$EM$2,FALSE))</f>
        <v>0</v>
      </c>
      <c r="EN53" s="90">
        <f>IF(ISNA(VLOOKUP($B53,'[1]1718  Exp_Rev Access'!$F$7:$GK$318,$EN$2,FALSE)),"",VLOOKUP($B53,'[1]1718  Exp_Rev Access'!$F$7:$GK$318,$EN$2,FALSE))</f>
        <v>0</v>
      </c>
      <c r="EO53" s="90">
        <f>IF(ISNA(VLOOKUP($B53,'[1]1718  Exp_Rev Access'!$F$7:$GK$318,$EO$2,FALSE)),"",VLOOKUP($B53,'[1]1718  Exp_Rev Access'!$F$7:$GK$318,$EO$2,FALSE))</f>
        <v>0</v>
      </c>
      <c r="EP53" s="90">
        <f>IF(ISNA(VLOOKUP($B53,'[1]1718  Exp_Rev Access'!$F$7:$GK$318,$EP$2,FALSE)),"",VLOOKUP($B53,'[1]1718  Exp_Rev Access'!$F$7:$GK$318,$EP$2,FALSE))</f>
        <v>0</v>
      </c>
      <c r="EQ53" s="90">
        <f>IF(ISNA(VLOOKUP($B53,'[1]1718  Exp_Rev Access'!$F$7:$GK$318,$EQ$2,FALSE)),"",VLOOKUP($B53,'[1]1718  Exp_Rev Access'!$F$7:$GK$318,$EQ$2,FALSE))</f>
        <v>0</v>
      </c>
      <c r="ER53" s="90">
        <f>IF(ISNA(VLOOKUP($B53,'[1]1718  Exp_Rev Access'!$F$7:$GK$318,$ER$2,FALSE)),"",VLOOKUP($B53,'[1]1718  Exp_Rev Access'!$F$7:$GK$318,$ER$2,FALSE))</f>
        <v>0</v>
      </c>
      <c r="ES53" s="90">
        <f>IF(ISNA(VLOOKUP($B53,'[1]1718  Exp_Rev Access'!$F$7:$GK$318,$ES$2,FALSE)),"",VLOOKUP($B53,'[1]1718  Exp_Rev Access'!$F$7:$GK$318,$ES$2,FALSE))</f>
        <v>0</v>
      </c>
      <c r="ET53" s="90">
        <f>IF(ISNA(VLOOKUP($B53,'[1]1718  Exp_Rev Access'!$F$7:$GK$318,$ET$2,FALSE)),"",VLOOKUP($B53,'[1]1718  Exp_Rev Access'!$F$7:$GK$318,$ET$2,FALSE))</f>
        <v>0</v>
      </c>
      <c r="EU53" s="90">
        <f>IF(ISNA(VLOOKUP($B53,'[1]1718  Exp_Rev Access'!$F$7:$GK$318,$EU$2,FALSE)),"",VLOOKUP($B53,'[1]1718  Exp_Rev Access'!$F$7:$GK$318,$EU$2,FALSE))</f>
        <v>0</v>
      </c>
      <c r="EV53" s="90">
        <f>IF(ISNA(VLOOKUP($B53,'[1]1718  Exp_Rev Access'!$F$7:$GK$318,$EV$2,FALSE)),"",VLOOKUP($B53,'[1]1718  Exp_Rev Access'!$F$7:$GK$318,$EV$2,FALSE))</f>
        <v>0</v>
      </c>
      <c r="EW53" s="90">
        <f>IF(ISNA(VLOOKUP($B53,'[1]1718  Exp_Rev Access'!$F$7:$GK$318,$EW$2,FALSE)),"",VLOOKUP($B53,'[1]1718  Exp_Rev Access'!$F$7:$GK$318,$EW$2,FALSE))</f>
        <v>0</v>
      </c>
      <c r="EX53" s="90">
        <f>IF(ISNA(VLOOKUP($B53,'[1]1718  Exp_Rev Access'!$F$7:$GK$318,$EX$2,FALSE)),"",VLOOKUP($B53,'[1]1718  Exp_Rev Access'!$F$7:$GK$318,$EX$2,FALSE))</f>
        <v>0</v>
      </c>
      <c r="EY53" s="90">
        <f>IF(ISNA(VLOOKUP($B53,'[1]1718  Exp_Rev Access'!$F$7:$GK$318,$EY$2,FALSE)),"",VLOOKUP($B53,'[1]1718  Exp_Rev Access'!$F$7:$GK$318,$EY$2,FALSE))</f>
        <v>0</v>
      </c>
      <c r="EZ53" s="90">
        <f>IF(ISNA(VLOOKUP($B53,'[1]1718  Exp_Rev Access'!$F$7:$GK$318,$EZ$2,FALSE)),"",VLOOKUP($B53,'[1]1718  Exp_Rev Access'!$F$7:$GK$318,$EZ$2,FALSE))</f>
        <v>0</v>
      </c>
      <c r="FA53" s="90">
        <f>IF(ISNA(VLOOKUP($B53,'[1]1718  Exp_Rev Access'!$F$7:$GK$318,$FA$2,FALSE)),"",VLOOKUP($B53,'[1]1718  Exp_Rev Access'!$F$7:$GK$318,$FA$2,FALSE))</f>
        <v>0</v>
      </c>
      <c r="FB53" s="90">
        <f>IF(ISNA(VLOOKUP($B53,'[1]1718  Exp_Rev Access'!$F$7:$GK$318,$FB$2,FALSE)),"",VLOOKUP($B53,'[1]1718  Exp_Rev Access'!$F$7:$GK$318,$FB$2,FALSE))</f>
        <v>0</v>
      </c>
      <c r="FC53" s="90">
        <f>IF(ISNA(VLOOKUP($B53,'[1]1718  Exp_Rev Access'!$F$7:$GK$318,$FC$2,FALSE)),"",VLOOKUP($B53,'[1]1718  Exp_Rev Access'!$F$7:$GK$318,$FC$2,FALSE))</f>
        <v>0</v>
      </c>
      <c r="FD53" s="90">
        <f>IF(ISNA(VLOOKUP($B53,'[1]1718  Exp_Rev Access'!$F$7:$GK$318,$FD$2,FALSE)),"",VLOOKUP($B53,'[1]1718  Exp_Rev Access'!$F$7:$GK$318,$FD$2,FALSE))</f>
        <v>0</v>
      </c>
      <c r="FE53" s="90">
        <f>IF(ISNA(VLOOKUP($B53,'[1]1718  Exp_Rev Access'!$F$7:$GK$318,$FE$2,FALSE)),"",VLOOKUP($B53,'[1]1718  Exp_Rev Access'!$F$7:$GK$318,$FE$2,FALSE))</f>
        <v>0</v>
      </c>
      <c r="FF53" s="90">
        <f>IF(ISNA(VLOOKUP($B53,'[1]1718  Exp_Rev Access'!$F$7:$GK$318,$FF$2,FALSE)),"",VLOOKUP($B53,'[1]1718  Exp_Rev Access'!$F$7:$GK$318,$FF$2,FALSE))</f>
        <v>0</v>
      </c>
      <c r="FG53" s="90">
        <f>IF(ISNA(VLOOKUP($B53,'[1]1718  Exp_Rev Access'!$F$7:$GK$318,$FG$2,FALSE)),"",VLOOKUP($B53,'[1]1718  Exp_Rev Access'!$F$7:$GK$318,$FG$2,FALSE))</f>
        <v>0</v>
      </c>
      <c r="FH53" s="90">
        <f>IF(ISNA(VLOOKUP($B53,'[1]1718  Exp_Rev Access'!$F$7:$GK$318,$FH$2,FALSE)),"",VLOOKUP($B53,'[1]1718  Exp_Rev Access'!$F$7:$GK$318,$FH$2,FALSE))</f>
        <v>0</v>
      </c>
      <c r="FI53" s="90">
        <f>IF(ISNA(VLOOKUP($B53,'[1]1718  Exp_Rev Access'!$F$7:$GK$318,$FI$2,FALSE)),"",VLOOKUP($B53,'[1]1718  Exp_Rev Access'!$F$7:$GK$318,$FI$2,FALSE))</f>
        <v>0</v>
      </c>
      <c r="FJ53" s="90">
        <f>IF(ISNA(VLOOKUP($B53,'[1]1718  Exp_Rev Access'!$F$7:$GK$318,$FJ$2,FALSE)),"",VLOOKUP($B53,'[1]1718  Exp_Rev Access'!$F$7:$GK$318,$FJ$2,FALSE))</f>
        <v>0</v>
      </c>
      <c r="FK53" s="90">
        <f>IF(ISNA(VLOOKUP($B53,'[1]1718  Exp_Rev Access'!$F$7:$GK$318,$FK$2,FALSE)),"",VLOOKUP($B53,'[1]1718  Exp_Rev Access'!$F$7:$GK$318,$FK$2,FALSE))</f>
        <v>0</v>
      </c>
      <c r="FL53" s="90">
        <f>IF(ISNA(VLOOKUP($B53,'[1]1718  Exp_Rev Access'!$F$7:$GK$318,$FL$2,FALSE)),"",VLOOKUP($B53,'[1]1718  Exp_Rev Access'!$F$7:$GK$318,$FL$2,FALSE))</f>
        <v>0</v>
      </c>
      <c r="FM53" s="90">
        <f>IF(ISNA(VLOOKUP($B53,'[1]1718  Exp_Rev Access'!$F$7:$GK$318,$FM$2,FALSE)),"",VLOOKUP($B53,'[1]1718  Exp_Rev Access'!$F$7:$GK$318,$FM$2,FALSE))</f>
        <v>0</v>
      </c>
      <c r="FN53" s="90">
        <f>IF(ISNA(VLOOKUP($B53,'[1]1718  Exp_Rev Access'!$F$7:$GK$318,$FN$2,FALSE)),"",VLOOKUP($B53,'[1]1718  Exp_Rev Access'!$F$7:$GK$318,$FN$2,FALSE))</f>
        <v>0</v>
      </c>
      <c r="FO53" s="90">
        <f>IF(ISNA(VLOOKUP($B53,'[1]1718  Exp_Rev Access'!$F$7:$GK$318,$FO$2,FALSE)),"",VLOOKUP($B53,'[1]1718  Exp_Rev Access'!$F$7:$GK$318,$FO$2,FALSE))</f>
        <v>0</v>
      </c>
      <c r="FP53" s="90">
        <f>IF(ISNA(VLOOKUP($B53,'[1]1718  Exp_Rev Access'!$F$7:$GK$318,$FP$2,FALSE)),"",VLOOKUP($B53,'[1]1718  Exp_Rev Access'!$F$7:$GK$318,$FP$2,FALSE))</f>
        <v>0</v>
      </c>
      <c r="FQ53" s="90">
        <f>IF(ISNA(VLOOKUP($B53,'[1]1718  Exp_Rev Access'!$F$7:$GK$318,$FQ$2,FALSE)),"",VLOOKUP($B53,'[1]1718  Exp_Rev Access'!$F$7:$GK$318,$FQ$2,FALSE))</f>
        <v>0</v>
      </c>
      <c r="FR53" s="90">
        <f>IF(ISNA(VLOOKUP($B53,'[1]1718  Exp_Rev Access'!$F$7:$GK$318,$FR$2,FALSE)),"",VLOOKUP($B53,'[1]1718  Exp_Rev Access'!$F$7:$GK$318,$FR$2,FALSE))</f>
        <v>4779.3999999999996</v>
      </c>
      <c r="FS53" s="56">
        <f t="shared" si="166"/>
        <v>101371.48999999999</v>
      </c>
      <c r="FT53" s="92">
        <f t="shared" si="167"/>
        <v>4.7638210529655799E-2</v>
      </c>
      <c r="FU53" s="94">
        <f t="shared" si="168"/>
        <v>645.67828025477695</v>
      </c>
      <c r="FV53" s="95">
        <f>IF(ISNA(VLOOKUP($B53,'[1]1718  Exp_Rev Access'!$F$7:$GK$318,$FV$2,FALSE)),"",VLOOKUP($B53,'[1]1718  Exp_Rev Access'!$F$7:$GK$318,$FV$2,FALSE))</f>
        <v>0</v>
      </c>
      <c r="FW53" s="95">
        <f>IF(ISNA(VLOOKUP($B53,'[1]1718  Exp_Rev Access'!$F$7:$GK$318,$FW$2,FALSE)),"",VLOOKUP($B53,'[1]1718  Exp_Rev Access'!$F$7:$GK$318,$FW$2,FALSE))</f>
        <v>0</v>
      </c>
      <c r="FX53" s="95">
        <f>IF(ISNA(VLOOKUP($B53,'[1]1718  Exp_Rev Access'!$F$7:$GK$318,$FX$2,FALSE)),"",VLOOKUP($B53,'[1]1718  Exp_Rev Access'!$F$7:$GK$318,$FX$2,FALSE))</f>
        <v>0</v>
      </c>
      <c r="FY53" s="95">
        <f>IF(ISNA(VLOOKUP($B53,'[1]1718  Exp_Rev Access'!$F$7:$GK$318,$FY$2,FALSE)),"",VLOOKUP($B53,'[1]1718  Exp_Rev Access'!$F$7:$GK$318,$FY$2,FALSE))</f>
        <v>0</v>
      </c>
      <c r="FZ53" s="95">
        <f>IF(ISNA(VLOOKUP($B53,'[1]1718  Exp_Rev Access'!$F$7:$GK$318,$FZ$2,FALSE)),"",VLOOKUP($B53,'[1]1718  Exp_Rev Access'!$F$7:$GK$318,$FZ$2,FALSE))</f>
        <v>0</v>
      </c>
      <c r="GA53" s="95">
        <f>IF(ISNA(VLOOKUP($B53,'[1]1718  Exp_Rev Access'!$F$7:$GK$318,$GA$2,FALSE)),"",VLOOKUP($B53,'[1]1718  Exp_Rev Access'!$F$7:$GK$318,$GA$2,FALSE))</f>
        <v>0</v>
      </c>
      <c r="GB53" s="95">
        <f>IF(ISNA(VLOOKUP($B53,'[1]1718  Exp_Rev Access'!$F$7:$GK$318,$GB$2,FALSE)),"",VLOOKUP($B53,'[1]1718  Exp_Rev Access'!$F$7:$GK$318,$GB$2,FALSE))</f>
        <v>0</v>
      </c>
      <c r="GC53" s="95">
        <f>IF(ISNA(VLOOKUP($B53,'[1]1718  Exp_Rev Access'!$F$7:$GK$318,$GC$2,FALSE)),"",VLOOKUP($B53,'[1]1718  Exp_Rev Access'!$F$7:$GK$318,$GC$2,FALSE))</f>
        <v>0</v>
      </c>
      <c r="GD53" s="95">
        <f>IF(ISNA(VLOOKUP($B53,'[1]1718  Exp_Rev Access'!$F$7:$GK$318,$GD$2,FALSE)),"",VLOOKUP($B53,'[1]1718  Exp_Rev Access'!$F$7:$GK$318,$GD$2,FALSE))</f>
        <v>0</v>
      </c>
      <c r="GE53" s="95">
        <f>IF(ISNA(VLOOKUP($B53,'[1]1718  Exp_Rev Access'!$F$7:$GK$318,$GE$2,FALSE)),"",VLOOKUP($B53,'[1]1718  Exp_Rev Access'!$F$7:$GK$318,$GE$2,FALSE))</f>
        <v>0</v>
      </c>
      <c r="GF53" s="95">
        <f>IF(ISNA(VLOOKUP($B53,'[1]1718  Exp_Rev Access'!$F$7:$GK$318,$GF$2,FALSE)),"",VLOOKUP($B53,'[1]1718  Exp_Rev Access'!$F$7:$GK$318,$GF$2,FALSE))</f>
        <v>0</v>
      </c>
      <c r="GG53" s="95">
        <f>IF(ISNA(VLOOKUP($B53,'[1]1718  Exp_Rev Access'!$F$7:$GK$318,$GG$2,FALSE)),"",VLOOKUP($B53,'[1]1718  Exp_Rev Access'!$F$7:$GK$318,$GG$2,FALSE))</f>
        <v>0</v>
      </c>
      <c r="GH53" s="95">
        <f>IF(ISNA(VLOOKUP($B53,'[1]1718  Exp_Rev Access'!$F$7:$GK$318,$GH$2,FALSE)),"",VLOOKUP($B53,'[1]1718  Exp_Rev Access'!$F$7:$GK$318,$GH$2,FALSE))</f>
        <v>0</v>
      </c>
      <c r="GI53" s="95">
        <f>IF(ISNA(VLOOKUP($B53,'[1]1718  Exp_Rev Access'!$F$7:$GK$318,$GI$2,FALSE)),"",VLOOKUP($B53,'[1]1718  Exp_Rev Access'!$F$7:$GK$318,$GI$2,FALSE))</f>
        <v>0</v>
      </c>
      <c r="GJ53" s="95">
        <f>IF(ISNA(VLOOKUP($B53,'[1]1718  Exp_Rev Access'!$F$7:$GK$318,$GJ$2,FALSE)),"",VLOOKUP($B53,'[1]1718  Exp_Rev Access'!$F$7:$GK$318,$GJ$2,FALSE))</f>
        <v>0</v>
      </c>
      <c r="GK53" s="95">
        <f>IF(ISNA(VLOOKUP($B53,'[1]1718  Exp_Rev Access'!$F$7:$GK$318,$GK$2,FALSE)),"",VLOOKUP($B53,'[1]1718  Exp_Rev Access'!$F$7:$GK$318,$GK$2,FALSE))</f>
        <v>0</v>
      </c>
      <c r="GL53" s="95">
        <f>IF(ISNA(VLOOKUP($B53,'[1]1718  Exp_Rev Access'!$F$7:$GK$318,$GL$2,FALSE)),"",VLOOKUP($B53,'[1]1718  Exp_Rev Access'!$F$7:$GK$318,$GL$2,FALSE))</f>
        <v>20213.11</v>
      </c>
      <c r="GM53" s="95">
        <f>IF(ISNA(VLOOKUP($B53,'[1]1718  Exp_Rev Access'!$F$7:$GK$318,$GM$2,FALSE)),"",VLOOKUP($B53,'[1]1718  Exp_Rev Access'!$F$7:$GK$318,$GM$2,FALSE))</f>
        <v>0</v>
      </c>
      <c r="GN53" s="95">
        <f>IF(ISNA(VLOOKUP($B53,'[1]1718  Exp_Rev Access'!$F$7:$GK$318,$GN$2,FALSE)),"",VLOOKUP($B53,'[1]1718  Exp_Rev Access'!$F$7:$GK$318,$GN$2,FALSE))</f>
        <v>0</v>
      </c>
      <c r="GO53" s="95">
        <f>IF(ISNA(VLOOKUP($B53,'[1]1718  Exp_Rev Access'!$F$7:$GK$318,$GO$2,FALSE)),"",VLOOKUP($B53,'[1]1718  Exp_Rev Access'!$F$7:$GK$318,$GO$2,FALSE))</f>
        <v>0</v>
      </c>
      <c r="GP53" s="95">
        <f>IF(ISNA(VLOOKUP($B53,'[1]1718  Exp_Rev Access'!$F$7:$GK$318,$GP$2,FALSE)),"",VLOOKUP($B53,'[1]1718  Exp_Rev Access'!$F$7:$GK$318,$GP$2,FALSE))</f>
        <v>0</v>
      </c>
      <c r="GQ53" s="95">
        <f>IF(ISNA(VLOOKUP($B53,'[1]1718  Exp_Rev Access'!$F$7:$GK$318,$GQ$2,FALSE)),"",VLOOKUP($B53,'[1]1718  Exp_Rev Access'!$F$7:$GK$318,$GQ$2,FALSE))</f>
        <v>0</v>
      </c>
      <c r="GR53" s="95">
        <f>IF(ISNA(VLOOKUP($B53,'[1]1718  Exp_Rev Access'!$F$7:$GK$318,$GR$2,FALSE)),"",VLOOKUP($B53,'[1]1718  Exp_Rev Access'!$F$7:$GK$318,$GR$2,FALSE))</f>
        <v>0</v>
      </c>
      <c r="GS53" s="95">
        <f>IF(ISNA(VLOOKUP($B53,'[1]1718  Exp_Rev Access'!$F$7:$GK$318,$GS$2,FALSE)),"",VLOOKUP($B53,'[1]1718  Exp_Rev Access'!$F$7:$GK$318,$GS$2,FALSE))</f>
        <v>0</v>
      </c>
      <c r="GT53" s="95">
        <f>IF(ISNA(VLOOKUP($B53,'[1]1718  Exp_Rev Access'!$F$7:$GK$318,$GT$2,FALSE)),"",VLOOKUP($B53,'[1]1718  Exp_Rev Access'!$F$7:$GK$318,$GT$2,FALSE))</f>
        <v>0</v>
      </c>
      <c r="GU53" s="56">
        <f t="shared" si="169"/>
        <v>20213.11</v>
      </c>
      <c r="GV53" s="92">
        <f t="shared" si="170"/>
        <v>9.4988876028071715E-3</v>
      </c>
      <c r="GW53" s="96">
        <f t="shared" si="171"/>
        <v>128.74592356687896</v>
      </c>
    </row>
    <row r="54" spans="1:222" x14ac:dyDescent="0.3">
      <c r="A54" s="73"/>
      <c r="B54" s="88" t="s">
        <v>241</v>
      </c>
      <c r="C54" s="89" t="s">
        <v>242</v>
      </c>
      <c r="D54" s="75">
        <f>IF(ISNA(VLOOKUP($B54,'[1]1718 enrollment_Rev_Exp by size'!$A$7:H394,3,FALSE)),"",VLOOKUP($B54,'[1]1718 enrollment_Rev_Exp by size'!$A$7:$G$363,3,FALSE))</f>
        <v>3208.58</v>
      </c>
      <c r="E54" s="76">
        <f>IF(ISNA(VLOOKUP($B54,'[1]1718 enrollment_Rev_Exp by size'!$A$7:I394,5,FALSE)),"",VLOOKUP($B54,'[1]1718 enrollment_Rev_Exp by size'!$A$7:$G$350,5,FALSE))</f>
        <v>38957397.969999999</v>
      </c>
      <c r="F54" s="70">
        <f t="shared" si="151"/>
        <v>38957397.969999999</v>
      </c>
      <c r="G54" s="70">
        <f t="shared" si="152"/>
        <v>0</v>
      </c>
      <c r="H54" s="90">
        <f>IF(ISNA(VLOOKUP($B54,'[1]1718  Exp_Rev Access'!$F$7:$GK$318,3,FALSE)),"",VLOOKUP($B54,'[1]1718  Exp_Rev Access'!$F$7:$GK$318,3,FALSE))</f>
        <v>7218724.0800000001</v>
      </c>
      <c r="I54" s="90">
        <f>IF(ISNA(VLOOKUP($B54,'[1]1718  Exp_Rev Access'!$F$7:$GK$318,4,FALSE)),"",VLOOKUP($B54,'[1]1718  Exp_Rev Access'!$F$7:$GK$318,4,FALSE))</f>
        <v>757.4</v>
      </c>
      <c r="J54" s="90">
        <f>IF(ISNA(VLOOKUP($B54,'[1]1718  Exp_Rev Access'!$F$7:$GK$318,5,FALSE)),"",VLOOKUP($B54,'[1]1718  Exp_Rev Access'!$F$7:$GK$318,5,FALSE))</f>
        <v>0</v>
      </c>
      <c r="K54" s="90">
        <f>IF(ISNA(VLOOKUP($B54,'[1]1718  Exp_Rev Access'!$F$7:$GK$318,6,FALSE)),"-",VLOOKUP($B54,'[1]1718  Exp_Rev Access'!$F$7:$GK$318,6,FALSE))</f>
        <v>11158.46</v>
      </c>
      <c r="L54" s="90">
        <f>IF(ISNA(VLOOKUP($B54,'[1]1718  Exp_Rev Access'!$F$7:$GK$318,7,FALSE)),"",VLOOKUP($B54,'[1]1718  Exp_Rev Access'!$F$7:$GK$318,7,FALSE))</f>
        <v>0</v>
      </c>
      <c r="M54" s="90">
        <f>IF(ISNA(VLOOKUP($B54,'[1]1718  Exp_Rev Access'!$F$7:$GK$318,8,FALSE)),"",VLOOKUP($B54,'[1]1718  Exp_Rev Access'!$F$7:$GK$318,8,FALSE))</f>
        <v>0</v>
      </c>
      <c r="N54" s="56">
        <f t="shared" si="153"/>
        <v>7230639.9400000004</v>
      </c>
      <c r="O54" s="91">
        <f t="shared" si="154"/>
        <v>0.18560377018937749</v>
      </c>
      <c r="P54" s="56">
        <f t="shared" si="155"/>
        <v>2253.5326967069545</v>
      </c>
      <c r="Q54" s="90">
        <f>IF(ISNA(VLOOKUP($B54,'[1]1718  Exp_Rev Access'!$F$7:$GK$318,10,FALSE)),"",VLOOKUP($B54,'[1]1718  Exp_Rev Access'!$F$7:$GK$318,10,FALSE))</f>
        <v>29903.71</v>
      </c>
      <c r="R54" s="90">
        <f>IF(ISNA(VLOOKUP($B54,'[1]1718  Exp_Rev Access'!$F$7:$GK$318,11,FALSE)),"",VLOOKUP($B54,'[1]1718  Exp_Rev Access'!$F$7:$GK$318,11,FALSE))</f>
        <v>0</v>
      </c>
      <c r="S54" s="90">
        <f>IF(ISNA(VLOOKUP($B54,'[1]1718  Exp_Rev Access'!$F$7:$GK$318,12,FALSE)),"",VLOOKUP($B54,'[1]1718  Exp_Rev Access'!$F$7:$GK$318,12,FALSE))</f>
        <v>0</v>
      </c>
      <c r="T54" s="90">
        <f>IF(ISNA(VLOOKUP($B54,'[1]1718  Exp_Rev Access'!$F$7:$GK$318,13,FALSE)),"",VLOOKUP($B54,'[1]1718  Exp_Rev Access'!$F$7:$GK$318,13,FALSE))</f>
        <v>0</v>
      </c>
      <c r="U54" s="90">
        <f>IF(ISNA(VLOOKUP($B54,'[1]1718  Exp_Rev Access'!$F$7:$GK$318,14,FALSE)),"",VLOOKUP($B54,'[1]1718  Exp_Rev Access'!$F$7:$GK$318,14,FALSE))</f>
        <v>0</v>
      </c>
      <c r="V54" s="90">
        <f>IF(ISNA(VLOOKUP($B54,'[1]1718  Exp_Rev Access'!$F$7:$GK$318,15,FALSE)),"",VLOOKUP($B54,'[1]1718  Exp_Rev Access'!$F$7:$GK$318,15,FALSE))</f>
        <v>0</v>
      </c>
      <c r="W54" s="90">
        <f>IF(ISNA(VLOOKUP($B54,'[1]1718  Exp_Rev Access'!$F$7:$GK$318,16,FALSE)),"",VLOOKUP($B54,'[1]1718  Exp_Rev Access'!$F$7:$GK$318,16,FALSE))</f>
        <v>0</v>
      </c>
      <c r="X54" s="90">
        <f>IF(ISNA(VLOOKUP($B54,'[1]1718  Exp_Rev Access'!$F$7:$GK$318,17,FALSE)),"",VLOOKUP($B54,'[1]1718  Exp_Rev Access'!$F$7:$GK$318,17,FALSE))</f>
        <v>0</v>
      </c>
      <c r="Y54" s="90">
        <f>IF(ISNA(VLOOKUP($B54,'[1]1718  Exp_Rev Access'!$F$7:$GK$318,18,FALSE)),"",VLOOKUP($B54,'[1]1718  Exp_Rev Access'!$F$7:$GK$318,18,FALSE))</f>
        <v>59059.98</v>
      </c>
      <c r="Z54" s="90">
        <f>IF(ISNA(VLOOKUP($B54,'[1]1718  Exp_Rev Access'!$F$7:$GK$318,19,FALSE)),"",VLOOKUP($B54,'[1]1718  Exp_Rev Access'!$F$7:$GK$318,19,FALSE))</f>
        <v>0</v>
      </c>
      <c r="AA54" s="90">
        <f>IF(ISNA(VLOOKUP($B54,'[1]1718  Exp_Rev Access'!$F$7:$GK$318,20,FALSE)),"",VLOOKUP($B54,'[1]1718  Exp_Rev Access'!$F$7:$GK$318,20,FALSE))</f>
        <v>0</v>
      </c>
      <c r="AB54" s="90">
        <f>IF(ISNA(VLOOKUP($B54,'[1]1718  Exp_Rev Access'!$F$7:$GK$318,21,FALSE)),"",VLOOKUP($B54,'[1]1718  Exp_Rev Access'!$F$7:$GK$318,21,FALSE))</f>
        <v>0</v>
      </c>
      <c r="AC54" s="90">
        <f>IF(ISNA(VLOOKUP($B54,'[1]1718  Exp_Rev Access'!$F$7:$GK$318,22,FALSE)),"",VLOOKUP($B54,'[1]1718  Exp_Rev Access'!$F$7:$GK$318,22,FALSE))</f>
        <v>434572.43</v>
      </c>
      <c r="AD54" s="90">
        <f>IF(ISNA(VLOOKUP($B54,'[1]1718  Exp_Rev Access'!$F$7:$GK$318,23,FALSE)),"",VLOOKUP($B54,'[1]1718  Exp_Rev Access'!$F$7:$GK$318,23,FALSE))</f>
        <v>310109.55</v>
      </c>
      <c r="AE54" s="90">
        <f>IF(ISNA(VLOOKUP($B54,'[1]1718  Exp_Rev Access'!$F$7:$GK$318,24,FALSE)),"",VLOOKUP($B54,'[1]1718  Exp_Rev Access'!$F$7:$GK$318,24,FALSE))</f>
        <v>92445.67</v>
      </c>
      <c r="AF54" s="90">
        <f>IF(ISNA(VLOOKUP($B54,'[1]1718  Exp_Rev Access'!$F$7:$GK$318,25,FALSE)),"",VLOOKUP($B54,'[1]1718  Exp_Rev Access'!$F$7:$GK$318,25,FALSE))</f>
        <v>0</v>
      </c>
      <c r="AG54" s="90">
        <f>IF(ISNA(VLOOKUP($B54,'[1]1718  Exp_Rev Access'!$F$7:$GK$318,26,FALSE)),"",VLOOKUP($B54,'[1]1718  Exp_Rev Access'!$F$7:$GK$318,26,FALSE))</f>
        <v>49383.02</v>
      </c>
      <c r="AH54" s="90">
        <f>IF(ISNA(VLOOKUP($B54,'[1]1718  Exp_Rev Access'!$F$7:$GK$318,27,FALSE)),"",VLOOKUP($B54,'[1]1718  Exp_Rev Access'!$F$7:$GK$318,27,FALSE))</f>
        <v>10321.33</v>
      </c>
      <c r="AI54" s="90">
        <f>IF(ISNA(VLOOKUP($B54,'[1]1718  Exp_Rev Access'!$F$7:$GK$318,28,FALSE)),"",VLOOKUP($B54,'[1]1718  Exp_Rev Access'!$F$7:$GK$318,28,FALSE))</f>
        <v>36402.1</v>
      </c>
      <c r="AJ54" s="90">
        <f>IF(ISNA(VLOOKUP($B54,'[1]1718  Exp_Rev Access'!$F$7:$GK$318,29,FALSE)),"",VLOOKUP($B54,'[1]1718  Exp_Rev Access'!$F$7:$GK$318,29,FALSE))</f>
        <v>0</v>
      </c>
      <c r="AK54" s="90">
        <f>IF(ISNA(VLOOKUP($B54,'[1]1718  Exp_Rev Access'!$F$7:$GK$318,30,FALSE)),"",VLOOKUP($B54,'[1]1718  Exp_Rev Access'!$F$7:$GK$318,30,FALSE))</f>
        <v>36285.919999999998</v>
      </c>
      <c r="AL54" s="90">
        <f>IF(ISNA(VLOOKUP($B54,'[1]1718  Exp_Rev Access'!$F$7:$GK$318,31,FALSE)),"",VLOOKUP($B54,'[1]1718  Exp_Rev Access'!$F$7:$GK$318,31,FALSE))</f>
        <v>55045.51</v>
      </c>
      <c r="AM54" s="56">
        <f t="shared" si="156"/>
        <v>1113529.22</v>
      </c>
      <c r="AN54" s="92">
        <f t="shared" si="157"/>
        <v>2.858325447858447E-2</v>
      </c>
      <c r="AO54" s="71">
        <f t="shared" si="158"/>
        <v>347.04736051462015</v>
      </c>
      <c r="AP54" s="90">
        <f>IF(ISNA(VLOOKUP($B54,'[1]1718  Exp_Rev Access'!$F$7:$GK$318,33,FALSE)),"",VLOOKUP($B54,'[1]1718  Exp_Rev Access'!$F$7:$GK$318,33,FALSE))</f>
        <v>21044110.739999998</v>
      </c>
      <c r="AQ54" s="90">
        <f>IF(ISNA(VLOOKUP($B54,'[1]1718  Exp_Rev Access'!$F$7:$GK$318,34,FALSE)),"",VLOOKUP($B54,'[1]1718  Exp_Rev Access'!$F$7:$GK$318,34,FALSE))</f>
        <v>659597.5</v>
      </c>
      <c r="AR54" s="90">
        <f>IF(ISNA(VLOOKUP($B54,'[1]1718  Exp_Rev Access'!$F$7:$GK$318,35,FALSE)),"",VLOOKUP($B54,'[1]1718  Exp_Rev Access'!$F$7:$GK$318,35,FALSE))</f>
        <v>908460.32</v>
      </c>
      <c r="AS54" s="90">
        <f>IF(ISNA(VLOOKUP($B54,'[1]1718  Exp_Rev Access'!$F$7:$GK$318,36,FALSE)),"",VLOOKUP($B54,'[1]1718  Exp_Rev Access'!$F$7:$GK$318,36,FALSE))</f>
        <v>13868.05</v>
      </c>
      <c r="AT54" s="90">
        <f>IF(ISNA(VLOOKUP($B54,'[1]1718  Exp_Rev Access'!$F$7:$GK$318,37,FALSE)),"",VLOOKUP($B54,'[1]1718  Exp_Rev Access'!$F$7:$GK$318,37,FALSE))</f>
        <v>0</v>
      </c>
      <c r="AU54" s="56">
        <f t="shared" si="159"/>
        <v>22626036.609999999</v>
      </c>
      <c r="AV54" s="93">
        <f t="shared" si="160"/>
        <v>0.5807892156304606</v>
      </c>
      <c r="AW54" s="56">
        <f t="shared" si="161"/>
        <v>7051.7289922644904</v>
      </c>
      <c r="AX54" s="90">
        <f>IF(ISNA(VLOOKUP($B54,'[1]1718  Exp_Rev Access'!$F$7:$GK$318,39,FALSE)),"",VLOOKUP($B54,'[1]1718  Exp_Rev Access'!$F$7:$GK$318,39,FALSE))</f>
        <v>0</v>
      </c>
      <c r="AY54" s="90">
        <f>IF(ISNA(VLOOKUP($B54,'[1]1718  Exp_Rev Access'!$F$7:$GK$318,40,FALSE)),"",VLOOKUP($B54,'[1]1718  Exp_Rev Access'!$F$7:$GK$318,40,FALSE))</f>
        <v>3130957.83</v>
      </c>
      <c r="AZ54" s="90">
        <f>IF(ISNA(VLOOKUP($B54,'[1]1718  Exp_Rev Access'!$F$7:$GK$318,41,FALSE)),"",VLOOKUP($B54,'[1]1718  Exp_Rev Access'!$F$7:$GK$318,41,FALSE))</f>
        <v>125475.14</v>
      </c>
      <c r="BA54" s="90">
        <f>IF(ISNA(VLOOKUP($B54,'[1]1718  Exp_Rev Access'!$F$7:$GK$318,42,FALSE)),"",VLOOKUP($B54,'[1]1718  Exp_Rev Access'!$F$7:$GK$318,42,FALSE))</f>
        <v>0</v>
      </c>
      <c r="BB54" s="90">
        <f>IF(ISNA(VLOOKUP($B54,'[1]1718  Exp_Rev Access'!$F$7:$GK$318,43,FALSE)),"",VLOOKUP($B54,'[1]1718  Exp_Rev Access'!$F$7:$GK$318,43,FALSE))</f>
        <v>0</v>
      </c>
      <c r="BC54" s="90">
        <f>IF(ISNA(VLOOKUP($B54,'[1]1718  Exp_Rev Access'!$F$7:$GK$318,44,FALSE)),"",VLOOKUP($B54,'[1]1718  Exp_Rev Access'!$F$7:$GK$318,44,FALSE))</f>
        <v>587000.56000000006</v>
      </c>
      <c r="BD54" s="90">
        <f>IF(ISNA(VLOOKUP($B54,'[1]1718  Exp_Rev Access'!$F$7:$GK$318,45,FALSE)),"",VLOOKUP($B54,'[1]1718  Exp_Rev Access'!$F$7:$GK$318,45,FALSE))</f>
        <v>0</v>
      </c>
      <c r="BE54" s="90">
        <f>IF(ISNA(VLOOKUP($B54,'[1]1718  Exp_Rev Access'!$F$7:$GK$318,46,FALSE)),"",VLOOKUP($B54,'[1]1718  Exp_Rev Access'!$F$7:$GK$318,46,FALSE))</f>
        <v>55180.97</v>
      </c>
      <c r="BF54" s="90">
        <f>IF(ISNA(VLOOKUP($B54,'[1]1718  Exp_Rev Access'!$F$7:$GK$318,47,FALSE)),"",VLOOKUP($B54,'[1]1718  Exp_Rev Access'!$F$7:$GK$318,47,FALSE))</f>
        <v>0</v>
      </c>
      <c r="BG54" s="90">
        <f>IF(ISNA(VLOOKUP($B54,'[1]1718  Exp_Rev Access'!$F$7:$GK$318,48,FALSE)),"",VLOOKUP($B54,'[1]1718  Exp_Rev Access'!$F$7:$GK$318,48,FALSE))</f>
        <v>114176.66</v>
      </c>
      <c r="BH54" s="90">
        <f>IF(ISNA(VLOOKUP($B54,'[1]1718  Exp_Rev Access'!$F$7:$GK$318,49,FALSE)),"",VLOOKUP($B54,'[1]1718  Exp_Rev Access'!$F$7:$GK$318,49,FALSE))</f>
        <v>62512.58</v>
      </c>
      <c r="BI54" s="90">
        <f>IF(ISNA(VLOOKUP($B54,'[1]1718  Exp_Rev Access'!$F$7:$GK$318,50,FALSE)),"",VLOOKUP($B54,'[1]1718  Exp_Rev Access'!$F$7:$GK$318,50,FALSE))</f>
        <v>0</v>
      </c>
      <c r="BJ54" s="90">
        <f>IF(ISNA(VLOOKUP($B54,'[1]1718  Exp_Rev Access'!$F$7:$GK$318,51,FALSE)),"",VLOOKUP($B54,'[1]1718  Exp_Rev Access'!$F$7:$GK$318,51,FALSE))</f>
        <v>15252.22</v>
      </c>
      <c r="BK54" s="90">
        <f>IF(ISNA(VLOOKUP($B54,'[1]1718  Exp_Rev Access'!$F$7:$GK$318,52,FALSE)),"",VLOOKUP($B54,'[1]1718  Exp_Rev Access'!$F$7:$GK$318,52,FALSE))</f>
        <v>1671021.72</v>
      </c>
      <c r="BL54" s="90">
        <f>IF(ISNA(VLOOKUP($B54,'[1]1718  Exp_Rev Access'!$F$7:$GK$318,53,FALSE)),"",VLOOKUP($B54,'[1]1718  Exp_Rev Access'!$F$7:$GK$318,53,FALSE))</f>
        <v>25550</v>
      </c>
      <c r="BM54" s="90">
        <f>IF(ISNA(VLOOKUP($B54,'[1]1718  Exp_Rev Access'!$F$7:$GK$318,54,FALSE)),"",VLOOKUP($B54,'[1]1718  Exp_Rev Access'!$F$7:$GK$318,54,FALSE))</f>
        <v>8267.42</v>
      </c>
      <c r="BN54" s="90">
        <f>IF(ISNA(VLOOKUP($B54,'[1]1718  Exp_Rev Access'!$F$7:$GK$318,55,FALSE)),"",VLOOKUP($B54,'[1]1718  Exp_Rev Access'!$F$7:$GK$318,55,FALSE))</f>
        <v>0</v>
      </c>
      <c r="BO54" s="90">
        <f>IF(ISNA(VLOOKUP($B54,'[1]1718  Exp_Rev Access'!$F$7:$GK$318,56,FALSE)),"",VLOOKUP($B54,'[1]1718  Exp_Rev Access'!$F$7:$GK$318,56,FALSE))</f>
        <v>0</v>
      </c>
      <c r="BP54" s="90">
        <f>IF(ISNA(VLOOKUP($B54,'[1]1718  Exp_Rev Access'!$F$7:$GK$318,57,FALSE)),"",VLOOKUP($B54,'[1]1718  Exp_Rev Access'!$F$7:$GK$318,57,FALSE))</f>
        <v>0</v>
      </c>
      <c r="BQ54" s="90">
        <f>IF(ISNA(VLOOKUP($B54,'[1]1718  Exp_Rev Access'!$F$7:$GK$318,58,FALSE)),"",VLOOKUP($B54,'[1]1718  Exp_Rev Access'!$F$7:$GK$318,58,FALSE))</f>
        <v>0</v>
      </c>
      <c r="BR54" s="90">
        <f>IF(ISNA(VLOOKUP($B54,'[1]1718  Exp_Rev Access'!$F$7:$GK$318,59,FALSE)),"",VLOOKUP($B54,'[1]1718  Exp_Rev Access'!$F$7:$GK$318,59,FALSE))</f>
        <v>0</v>
      </c>
      <c r="BS54" s="90">
        <f>IF(ISNA(VLOOKUP($B54,'[1]1718  Exp_Rev Access'!$F$7:$GK$318,60,FALSE)),"",VLOOKUP($B54,'[1]1718  Exp_Rev Access'!$F$7:$GK$318,60,FALSE))</f>
        <v>0</v>
      </c>
      <c r="BT54" s="90">
        <f>IF(ISNA(VLOOKUP($B54,'[1]1718  Exp_Rev Access'!$F$7:$GK$318,61,FALSE)),"",VLOOKUP($B54,'[1]1718  Exp_Rev Access'!$F$7:$GK$318,61,FALSE))</f>
        <v>0</v>
      </c>
      <c r="BU54" s="90">
        <f>IF(ISNA(VLOOKUP($B54,'[1]1718  Exp_Rev Access'!$F$7:$GK$318,62,FALSE)),"",VLOOKUP($B54,'[1]1718  Exp_Rev Access'!$F$7:$GK$318,62,FALSE))</f>
        <v>0</v>
      </c>
      <c r="BV54" s="56">
        <f t="shared" si="35"/>
        <v>5795395.1000000006</v>
      </c>
      <c r="BW54" s="92">
        <f t="shared" si="162"/>
        <v>0.1487623763903039</v>
      </c>
      <c r="BX54" s="71">
        <f t="shared" si="163"/>
        <v>1806.2180466125203</v>
      </c>
      <c r="BY54" s="90">
        <f>IF(ISNA(VLOOKUP($B54,'[1]1718  Exp_Rev Access'!$F$7:$GK$318,64,FALSE)),"",VLOOKUP($B54,'[1]1718  Exp_Rev Access'!$F$7:$GK$318,64,FALSE))</f>
        <v>0</v>
      </c>
      <c r="BZ54" s="90">
        <f>IF(ISNA(VLOOKUP($B54,'[1]1718  Exp_Rev Access'!$F$7:$GK$318,65,FALSE)),"",VLOOKUP($B54,'[1]1718  Exp_Rev Access'!$F$7:$GK$318,65,FALSE))</f>
        <v>0</v>
      </c>
      <c r="CA54" s="90">
        <f>IF(ISNA(VLOOKUP($B54,'[1]1718  Exp_Rev Access'!$F$7:$GK$318,66,FALSE)),"",VLOOKUP($B54,'[1]1718  Exp_Rev Access'!$F$7:$GK$318,66,FALSE))</f>
        <v>0</v>
      </c>
      <c r="CB54" s="90">
        <f>IF(ISNA(VLOOKUP($B54,'[1]1718  Exp_Rev Access'!$F$7:$GK$318,67,FALSE)),"",VLOOKUP($B54,'[1]1718  Exp_Rev Access'!$F$7:$GK$318,67,FALSE))</f>
        <v>0</v>
      </c>
      <c r="CC54" s="90">
        <f>IF(ISNA(VLOOKUP($B54,'[1]1718  Exp_Rev Access'!$F$7:$GK$318,68,FALSE)),"",VLOOKUP($B54,'[1]1718  Exp_Rev Access'!$F$7:$GK$318,68,FALSE))</f>
        <v>71.459999999999994</v>
      </c>
      <c r="CD54" s="90">
        <f>IF(ISNA(VLOOKUP($B54,'[1]1718  Exp_Rev Access'!$F$7:$GK$318,69,FALSE)),"",VLOOKUP($B54,'[1]1718  Exp_Rev Access'!$F$7:$GK$318,69,FALSE))</f>
        <v>0</v>
      </c>
      <c r="CE54" s="56">
        <f t="shared" si="36"/>
        <v>71.459999999999994</v>
      </c>
      <c r="CF54" s="92">
        <f t="shared" si="164"/>
        <v>1.8343114202603916E-6</v>
      </c>
      <c r="CG54" s="78">
        <f t="shared" si="165"/>
        <v>2.2271534448260601E-2</v>
      </c>
      <c r="CH54" s="90">
        <f>IF(ISNA(VLOOKUP($B54,'[1]1718  Exp_Rev Access'!$F$7:$GK$318,$CH$2,FALSE)),"",VLOOKUP($B54,'[1]1718  Exp_Rev Access'!$F$7:$GK$318,$CH$2,FALSE))</f>
        <v>0</v>
      </c>
      <c r="CI54" s="90">
        <f>IF(ISNA(VLOOKUP($B54,'[1]1718  Exp_Rev Access'!$F$7:$GK$318,$CI$2,FALSE)),"",VLOOKUP($B54,'[1]1718  Exp_Rev Access'!$F$7:$GK$318,$CI$2,FALSE))</f>
        <v>0</v>
      </c>
      <c r="CJ54" s="90">
        <f>IF(ISNA(VLOOKUP($B54,'[1]1718  Exp_Rev Access'!$F$7:$GK$318,$CJ$2,FALSE)),"",VLOOKUP($B54,'[1]1718  Exp_Rev Access'!$F$7:$GK$318,$CJ$2,FALSE))</f>
        <v>0</v>
      </c>
      <c r="CK54" s="90">
        <f>IF(ISNA(VLOOKUP($B54,'[1]1718  Exp_Rev Access'!$F$7:$GK$318,$CK$2,FALSE)),"",VLOOKUP($B54,'[1]1718  Exp_Rev Access'!$F$7:$GK$318,$CK$2,FALSE))</f>
        <v>0</v>
      </c>
      <c r="CL54" s="90">
        <f>IF(ISNA(VLOOKUP($B54,'[1]1718  Exp_Rev Access'!$F$7:$GK$318,$CL$2,FALSE)),"",VLOOKUP($B54,'[1]1718  Exp_Rev Access'!$F$7:$GK$318,$CL$2,FALSE))</f>
        <v>0</v>
      </c>
      <c r="CM54" s="90">
        <f>IF(ISNA(VLOOKUP($B54,'[1]1718  Exp_Rev Access'!$F$7:$GK$318,$CM$2,FALSE)),"",VLOOKUP($B54,'[1]1718  Exp_Rev Access'!$F$7:$GK$318,$CM$2,FALSE))</f>
        <v>0</v>
      </c>
      <c r="CN54" s="90">
        <f>IF(ISNA(VLOOKUP($B54,'[1]1718  Exp_Rev Access'!$F$7:$GK$318,$CN$2,FALSE)),"",VLOOKUP($B54,'[1]1718  Exp_Rev Access'!$F$7:$GK$318,$CN$2,FALSE))</f>
        <v>0</v>
      </c>
      <c r="CO54" s="90">
        <f>IF(ISNA(VLOOKUP($B54,'[1]1718  Exp_Rev Access'!$F$7:$GK$318,$CO$2,FALSE)),"",VLOOKUP($B54,'[1]1718  Exp_Rev Access'!$F$7:$GK$318,$CO$2,FALSE))</f>
        <v>0</v>
      </c>
      <c r="CP54" s="90">
        <f>IF(ISNA(VLOOKUP($B54,'[1]1718  Exp_Rev Access'!$F$7:$GK$318,$CP$2,FALSE)),"",VLOOKUP($B54,'[1]1718  Exp_Rev Access'!$F$7:$GK$318,$CP$2,FALSE))</f>
        <v>0</v>
      </c>
      <c r="CQ54" s="90">
        <f>IF(ISNA(VLOOKUP($B54,'[1]1718  Exp_Rev Access'!$F$7:$GK$318,$CQ$2,FALSE)),"",VLOOKUP($B54,'[1]1718  Exp_Rev Access'!$F$7:$GK$318,$CQ$2,FALSE))</f>
        <v>879011</v>
      </c>
      <c r="CR54" s="90">
        <f>IF(ISNA(VLOOKUP($B54,'[1]1718  Exp_Rev Access'!$F$7:$GK$318,$CR$2,FALSE)),"",VLOOKUP($B54,'[1]1718  Exp_Rev Access'!$F$7:$GK$318,$CR$2,FALSE))</f>
        <v>0</v>
      </c>
      <c r="CS54" s="90">
        <f>IF(ISNA(VLOOKUP($B54,'[1]1718  Exp_Rev Access'!$F$7:$GK$318,$CS$2,FALSE)),"",VLOOKUP($B54,'[1]1718  Exp_Rev Access'!$F$7:$GK$318,$CS$2,FALSE))</f>
        <v>0</v>
      </c>
      <c r="CT54" s="90">
        <f>IF(ISNA(VLOOKUP($B54,'[1]1718  Exp_Rev Access'!$F$7:$GK$318,$CT$2,FALSE)),"",VLOOKUP($B54,'[1]1718  Exp_Rev Access'!$F$7:$GK$318,$CT$2,FALSE))</f>
        <v>0</v>
      </c>
      <c r="CU54" s="90">
        <f>IF(ISNA(VLOOKUP($B54,'[1]1718  Exp_Rev Access'!$F$7:$GK$318,$CU$2,FALSE)),"",VLOOKUP($B54,'[1]1718  Exp_Rev Access'!$F$7:$GK$318,$CU$2,FALSE))</f>
        <v>462567.32</v>
      </c>
      <c r="CV54" s="90">
        <f>IF(ISNA(VLOOKUP($B54,'[1]1718  Exp_Rev Access'!$F$7:$GK$318,$CV$2,FALSE)),"",VLOOKUP($B54,'[1]1718  Exp_Rev Access'!$F$7:$GK$318,$CV$2,FALSE))</f>
        <v>83974.95</v>
      </c>
      <c r="CW54" s="90">
        <f>IF(ISNA(VLOOKUP($B54,'[1]1718  Exp_Rev Access'!$F$7:$GK$318,$CW$2,FALSE)),"",VLOOKUP($B54,'[1]1718  Exp_Rev Access'!$F$7:$GK$318,$CW$2,FALSE))</f>
        <v>0</v>
      </c>
      <c r="CX54" s="90">
        <f>IF(ISNA(VLOOKUP($B54,'[1]1718  Exp_Rev Access'!$F$7:$GK$318,$CX$2,FALSE)),"",VLOOKUP($B54,'[1]1718  Exp_Rev Access'!$F$7:$GK$318,$CX$2,FALSE))</f>
        <v>0</v>
      </c>
      <c r="CY54" s="90">
        <f>IF(ISNA(VLOOKUP($B54,'[1]1718  Exp_Rev Access'!$F$7:$GK$318,$CY$2,FALSE)),"",VLOOKUP($B54,'[1]1718  Exp_Rev Access'!$F$7:$GK$318,$CY$2,FALSE))</f>
        <v>0</v>
      </c>
      <c r="CZ54" s="90">
        <f>IF(ISNA(VLOOKUP($B54,'[1]1718  Exp_Rev Access'!$F$7:$GK$318,$CZ$2,FALSE)),"",VLOOKUP($B54,'[1]1718  Exp_Rev Access'!$F$7:$GK$318,$CZ$2,FALSE))</f>
        <v>0</v>
      </c>
      <c r="DA54" s="90">
        <f>IF(ISNA(VLOOKUP($B54,'[1]1718  Exp_Rev Access'!$F$7:$GK$318,$DA$2,FALSE)),"",VLOOKUP($B54,'[1]1718  Exp_Rev Access'!$F$7:$GK$318,$DA$2,FALSE))</f>
        <v>0</v>
      </c>
      <c r="DB54" s="90">
        <f>IF(ISNA(VLOOKUP($B54,'[1]1718  Exp_Rev Access'!$F$7:$GK$318,$DB$2,FALSE)),"",VLOOKUP($B54,'[1]1718  Exp_Rev Access'!$F$7:$GK$318,$DB$2,FALSE))</f>
        <v>0</v>
      </c>
      <c r="DC54" s="90">
        <f>IF(ISNA(VLOOKUP($B54,'[1]1718  Exp_Rev Access'!$F$7:$GK$318,$DC$2,FALSE)),"",VLOOKUP($B54,'[1]1718  Exp_Rev Access'!$F$7:$GK$318,$DC$2,FALSE))</f>
        <v>0</v>
      </c>
      <c r="DD54" s="90">
        <f>IF(ISNA(VLOOKUP($B54,'[1]1718  Exp_Rev Access'!$F$7:$GK$318,$DD$2,FALSE)),"",VLOOKUP($B54,'[1]1718  Exp_Rev Access'!$F$7:$GK$318,$DD$2,FALSE))</f>
        <v>0</v>
      </c>
      <c r="DE54" s="90">
        <f>IF(ISNA(VLOOKUP($B54,'[1]1718  Exp_Rev Access'!$F$7:$GK$318,$DE$2,FALSE)),"",VLOOKUP($B54,'[1]1718  Exp_Rev Access'!$F$7:$GK$318,$DE$2,FALSE))</f>
        <v>0</v>
      </c>
      <c r="DF54" s="90">
        <f>IF(ISNA(VLOOKUP($B54,'[1]1718  Exp_Rev Access'!$F$7:$GK$318,$DF$2,FALSE)),"",VLOOKUP($B54,'[1]1718  Exp_Rev Access'!$F$7:$GK$318,$DF$2,FALSE))</f>
        <v>0</v>
      </c>
      <c r="DG54" s="90">
        <f>IF(ISNA(VLOOKUP($B54,'[1]1718  Exp_Rev Access'!$F$7:$GK$318,$DG$2,FALSE)),"",VLOOKUP($B54,'[1]1718  Exp_Rev Access'!$F$7:$GK$318,$DG$2,FALSE))</f>
        <v>0</v>
      </c>
      <c r="DH54" s="90">
        <f>IF(ISNA(VLOOKUP($B54,'[1]1718  Exp_Rev Access'!$F$7:$GK$318,$DH$2,FALSE)),"",VLOOKUP($B54,'[1]1718  Exp_Rev Access'!$F$7:$GK$318,$DH$2,FALSE))</f>
        <v>7052.73</v>
      </c>
      <c r="DI54" s="90">
        <f>IF(ISNA(VLOOKUP($B54,'[1]1718  Exp_Rev Access'!$F$7:$GK$318,$DI$2,FALSE)),"",VLOOKUP($B54,'[1]1718  Exp_Rev Access'!$F$7:$GK$318,$DI$2,FALSE))</f>
        <v>486825.68</v>
      </c>
      <c r="DJ54" s="90">
        <f>IF(ISNA(VLOOKUP($B54,'[1]1718  Exp_Rev Access'!$F$7:$GK$318,$DJ$2,FALSE)),"",VLOOKUP($B54,'[1]1718  Exp_Rev Access'!$F$7:$GK$318,$DJ$2,FALSE))</f>
        <v>0</v>
      </c>
      <c r="DK54" s="90">
        <f>IF(ISNA(VLOOKUP($B54,'[1]1718  Exp_Rev Access'!$F$7:$GK$318,$DK$2,FALSE)),"",VLOOKUP($B54,'[1]1718  Exp_Rev Access'!$F$7:$GK$318,$DK$2,FALSE))</f>
        <v>0</v>
      </c>
      <c r="DL54" s="90">
        <f>IF(ISNA(VLOOKUP($B54,'[1]1718  Exp_Rev Access'!$F$7:$GK$318,$DL$2,FALSE)),"",VLOOKUP($B54,'[1]1718  Exp_Rev Access'!$F$7:$GK$318,$DL$2,FALSE))</f>
        <v>0</v>
      </c>
      <c r="DM54" s="90">
        <f>IF(ISNA(VLOOKUP($B54,'[1]1718  Exp_Rev Access'!$F$7:$GK$318,$DM$2,FALSE)),"",VLOOKUP($B54,'[1]1718  Exp_Rev Access'!$F$7:$GK$318,$DM$2,FALSE))</f>
        <v>0</v>
      </c>
      <c r="DN54" s="90">
        <f>IF(ISNA(VLOOKUP($B54,'[1]1718  Exp_Rev Access'!$F$7:$GK$318,$DN$2,FALSE)),"",VLOOKUP($B54,'[1]1718  Exp_Rev Access'!$F$7:$GK$318,$DN$2,FALSE))</f>
        <v>0</v>
      </c>
      <c r="DO54" s="90">
        <f>IF(ISNA(VLOOKUP($B54,'[1]1718  Exp_Rev Access'!$F$7:$GK$318,$DO$2,FALSE)),"",VLOOKUP($B54,'[1]1718  Exp_Rev Access'!$F$7:$GK$318,$DO$2,FALSE))</f>
        <v>0</v>
      </c>
      <c r="DP54" s="90">
        <f>IF(ISNA(VLOOKUP($B54,'[1]1718  Exp_Rev Access'!$F$7:$GK$318,$DP$2,FALSE)),"",VLOOKUP($B54,'[1]1718  Exp_Rev Access'!$F$7:$GK$318,$DP$2,FALSE))</f>
        <v>0</v>
      </c>
      <c r="DQ54" s="90">
        <f>IF(ISNA(VLOOKUP($B54,'[1]1718  Exp_Rev Access'!$F$7:$GK$318,$DQ$2,FALSE)),"",VLOOKUP($B54,'[1]1718  Exp_Rev Access'!$F$7:$GK$318,$DQ$2,FALSE))</f>
        <v>0</v>
      </c>
      <c r="DR54" s="90">
        <f>IF(ISNA(VLOOKUP($B54,'[1]1718  Exp_Rev Access'!$F$7:$GK$318,$DR$2,FALSE)),"",VLOOKUP($B54,'[1]1718  Exp_Rev Access'!$F$7:$GK$318,$DR$2,FALSE))</f>
        <v>0</v>
      </c>
      <c r="DS54" s="90">
        <f>IF(ISNA(VLOOKUP($B54,'[1]1718  Exp_Rev Access'!$F$7:$GK$318,$DS$2,FALSE)),"",VLOOKUP($B54,'[1]1718  Exp_Rev Access'!$F$7:$GK$318,$DS$2,FALSE))</f>
        <v>0</v>
      </c>
      <c r="DT54" s="90">
        <f>IF(ISNA(VLOOKUP($B54,'[1]1718  Exp_Rev Access'!$F$7:$GK$318,$DT$2,FALSE)),"",VLOOKUP($B54,'[1]1718  Exp_Rev Access'!$F$7:$GK$318,$DT$2,FALSE))</f>
        <v>0</v>
      </c>
      <c r="DU54" s="90">
        <f>IF(ISNA(VLOOKUP($B54,'[1]1718  Exp_Rev Access'!$F$7:$GK$318,$DU$2,FALSE)),"",VLOOKUP($B54,'[1]1718  Exp_Rev Access'!$F$7:$GK$318,$DU$2,FALSE))</f>
        <v>0</v>
      </c>
      <c r="DV54" s="90">
        <f>IF(ISNA(VLOOKUP($B54,'[1]1718  Exp_Rev Access'!$F$7:$GK$318,$DV$2,FALSE)),"",VLOOKUP($B54,'[1]1718  Exp_Rev Access'!$F$7:$GK$318,$DV$2,FALSE))</f>
        <v>0</v>
      </c>
      <c r="DW54" s="90">
        <f>IF(ISNA(VLOOKUP($B54,'[1]1718  Exp_Rev Access'!$F$7:$GK$318,$DW$2,FALSE)),"",VLOOKUP($B54,'[1]1718  Exp_Rev Access'!$F$7:$GK$318,$DW$2,FALSE))</f>
        <v>0</v>
      </c>
      <c r="DX54" s="90">
        <f>IF(ISNA(VLOOKUP($B54,'[1]1718  Exp_Rev Access'!$F$7:$GK$318,$DX$2,FALSE)),"",VLOOKUP($B54,'[1]1718  Exp_Rev Access'!$F$7:$GK$318,$DX$2,FALSE))</f>
        <v>0</v>
      </c>
      <c r="DY54" s="90">
        <f>IF(ISNA(VLOOKUP($B54,'[1]1718  Exp_Rev Access'!$F$7:$GK$318,$DY$2,FALSE)),"",VLOOKUP($B54,'[1]1718  Exp_Rev Access'!$F$7:$GK$318,$DY$2,FALSE))</f>
        <v>0</v>
      </c>
      <c r="DZ54" s="90">
        <f>IF(ISNA(VLOOKUP($B54,'[1]1718  Exp_Rev Access'!$F$7:$GK$318,$DZ$2,FALSE)),"",VLOOKUP($B54,'[1]1718  Exp_Rev Access'!$F$7:$GK$318,$DZ$2,FALSE))</f>
        <v>0</v>
      </c>
      <c r="EA54" s="90">
        <f>IF(ISNA(VLOOKUP($B54,'[1]1718  Exp_Rev Access'!$F$7:$GK$318,$EA$2,FALSE)),"",VLOOKUP($B54,'[1]1718  Exp_Rev Access'!$F$7:$GK$318,$EA$2,FALSE))</f>
        <v>0</v>
      </c>
      <c r="EB54" s="90">
        <f>IF(ISNA(VLOOKUP($B54,'[1]1718  Exp_Rev Access'!$F$7:$GK$318,$EB$2,FALSE)),"",VLOOKUP($B54,'[1]1718  Exp_Rev Access'!$F$7:$GK$318,$EB$2,FALSE))</f>
        <v>0</v>
      </c>
      <c r="EC54" s="90">
        <f>IF(ISNA(VLOOKUP($B54,'[1]1718  Exp_Rev Access'!$F$7:$GK$318,$EC$2,FALSE)),"",VLOOKUP($B54,'[1]1718  Exp_Rev Access'!$F$7:$GK$318,$EC$2,FALSE))</f>
        <v>0</v>
      </c>
      <c r="ED54" s="90">
        <f>IF(ISNA(VLOOKUP($B54,'[1]1718  Exp_Rev Access'!$F$7:$GK$318,$ED$2,FALSE)),"",VLOOKUP($B54,'[1]1718  Exp_Rev Access'!$F$7:$GK$318,$ED$2,FALSE))</f>
        <v>0</v>
      </c>
      <c r="EE54" s="90">
        <f>IF(ISNA(VLOOKUP($B54,'[1]1718  Exp_Rev Access'!$F$7:$GK$318,$EE$2,FALSE)),"",VLOOKUP($B54,'[1]1718  Exp_Rev Access'!$F$7:$GK$318,$EE$2,FALSE))</f>
        <v>0</v>
      </c>
      <c r="EF54" s="90">
        <f>IF(ISNA(VLOOKUP($B54,'[1]1718  Exp_Rev Access'!$F$7:$GK$318,$EF$2,FALSE)),"",VLOOKUP($B54,'[1]1718  Exp_Rev Access'!$F$7:$GK$318,$EF$2,FALSE))</f>
        <v>0</v>
      </c>
      <c r="EG54" s="90">
        <f>IF(ISNA(VLOOKUP($B54,'[1]1718  Exp_Rev Access'!$F$7:$GK$318,$EG$2,FALSE)),"",VLOOKUP($B54,'[1]1718  Exp_Rev Access'!$F$7:$GK$318,$EG$2,FALSE))</f>
        <v>0</v>
      </c>
      <c r="EH54" s="90">
        <f>IF(ISNA(VLOOKUP($B54,'[1]1718  Exp_Rev Access'!$F$7:$GK$318,$EH$2,FALSE)),"",VLOOKUP($B54,'[1]1718  Exp_Rev Access'!$F$7:$GK$318,$EH$2,FALSE))</f>
        <v>0</v>
      </c>
      <c r="EI54" s="90">
        <f>IF(ISNA(VLOOKUP($B54,'[1]1718  Exp_Rev Access'!$F$7:$GK$318,$EI$2,FALSE)),"",VLOOKUP($B54,'[1]1718  Exp_Rev Access'!$F$7:$GK$318,$EI$2,FALSE))</f>
        <v>0</v>
      </c>
      <c r="EJ54" s="90">
        <f>IF(ISNA(VLOOKUP($B54,'[1]1718  Exp_Rev Access'!$F$7:$GK$318,$EJ$2,FALSE)),"",VLOOKUP($B54,'[1]1718  Exp_Rev Access'!$F$7:$GK$318,$EJ$2,FALSE))</f>
        <v>0</v>
      </c>
      <c r="EK54" s="90">
        <f>IF(ISNA(VLOOKUP($B54,'[1]1718  Exp_Rev Access'!$F$7:$GK$318,$EK$2,FALSE)),"",VLOOKUP($B54,'[1]1718  Exp_Rev Access'!$F$7:$GK$318,$EK$2,FALSE))</f>
        <v>119040.39</v>
      </c>
      <c r="EL54" s="90">
        <f>IF(ISNA(VLOOKUP($B54,'[1]1718  Exp_Rev Access'!$F$7:$GK$318,$EL$2,FALSE)),"",VLOOKUP($B54,'[1]1718  Exp_Rev Access'!$F$7:$GK$318,$EL$2,FALSE))</f>
        <v>0</v>
      </c>
      <c r="EM54" s="90">
        <f>IF(ISNA(VLOOKUP($B54,'[1]1718  Exp_Rev Access'!$F$7:$GK$318,$EM$2,FALSE)),"",VLOOKUP($B54,'[1]1718  Exp_Rev Access'!$F$7:$GK$318,$EM$2,FALSE))</f>
        <v>0</v>
      </c>
      <c r="EN54" s="90">
        <f>IF(ISNA(VLOOKUP($B54,'[1]1718  Exp_Rev Access'!$F$7:$GK$318,$EN$2,FALSE)),"",VLOOKUP($B54,'[1]1718  Exp_Rev Access'!$F$7:$GK$318,$EN$2,FALSE))</f>
        <v>0</v>
      </c>
      <c r="EO54" s="90">
        <f>IF(ISNA(VLOOKUP($B54,'[1]1718  Exp_Rev Access'!$F$7:$GK$318,$EO$2,FALSE)),"",VLOOKUP($B54,'[1]1718  Exp_Rev Access'!$F$7:$GK$318,$EO$2,FALSE))</f>
        <v>0</v>
      </c>
      <c r="EP54" s="90">
        <f>IF(ISNA(VLOOKUP($B54,'[1]1718  Exp_Rev Access'!$F$7:$GK$318,$EP$2,FALSE)),"",VLOOKUP($B54,'[1]1718  Exp_Rev Access'!$F$7:$GK$318,$EP$2,FALSE))</f>
        <v>0</v>
      </c>
      <c r="EQ54" s="90">
        <f>IF(ISNA(VLOOKUP($B54,'[1]1718  Exp_Rev Access'!$F$7:$GK$318,$EQ$2,FALSE)),"",VLOOKUP($B54,'[1]1718  Exp_Rev Access'!$F$7:$GK$318,$EQ$2,FALSE))</f>
        <v>0</v>
      </c>
      <c r="ER54" s="90">
        <f>IF(ISNA(VLOOKUP($B54,'[1]1718  Exp_Rev Access'!$F$7:$GK$318,$ER$2,FALSE)),"",VLOOKUP($B54,'[1]1718  Exp_Rev Access'!$F$7:$GK$318,$ER$2,FALSE))</f>
        <v>0</v>
      </c>
      <c r="ES54" s="90">
        <f>IF(ISNA(VLOOKUP($B54,'[1]1718  Exp_Rev Access'!$F$7:$GK$318,$ES$2,FALSE)),"",VLOOKUP($B54,'[1]1718  Exp_Rev Access'!$F$7:$GK$318,$ES$2,FALSE))</f>
        <v>0</v>
      </c>
      <c r="ET54" s="90">
        <f>IF(ISNA(VLOOKUP($B54,'[1]1718  Exp_Rev Access'!$F$7:$GK$318,$ET$2,FALSE)),"",VLOOKUP($B54,'[1]1718  Exp_Rev Access'!$F$7:$GK$318,$ET$2,FALSE))</f>
        <v>0</v>
      </c>
      <c r="EU54" s="90">
        <f>IF(ISNA(VLOOKUP($B54,'[1]1718  Exp_Rev Access'!$F$7:$GK$318,$EU$2,FALSE)),"",VLOOKUP($B54,'[1]1718  Exp_Rev Access'!$F$7:$GK$318,$EU$2,FALSE))</f>
        <v>0</v>
      </c>
      <c r="EV54" s="90">
        <f>IF(ISNA(VLOOKUP($B54,'[1]1718  Exp_Rev Access'!$F$7:$GK$318,$EV$2,FALSE)),"",VLOOKUP($B54,'[1]1718  Exp_Rev Access'!$F$7:$GK$318,$EV$2,FALSE))</f>
        <v>20668.68</v>
      </c>
      <c r="EW54" s="90">
        <f>IF(ISNA(VLOOKUP($B54,'[1]1718  Exp_Rev Access'!$F$7:$GK$318,$EW$2,FALSE)),"",VLOOKUP($B54,'[1]1718  Exp_Rev Access'!$F$7:$GK$318,$EW$2,FALSE))</f>
        <v>0</v>
      </c>
      <c r="EX54" s="90">
        <f>IF(ISNA(VLOOKUP($B54,'[1]1718  Exp_Rev Access'!$F$7:$GK$318,$EX$2,FALSE)),"",VLOOKUP($B54,'[1]1718  Exp_Rev Access'!$F$7:$GK$318,$EX$2,FALSE))</f>
        <v>0</v>
      </c>
      <c r="EY54" s="90">
        <f>IF(ISNA(VLOOKUP($B54,'[1]1718  Exp_Rev Access'!$F$7:$GK$318,$EY$2,FALSE)),"",VLOOKUP($B54,'[1]1718  Exp_Rev Access'!$F$7:$GK$318,$EY$2,FALSE))</f>
        <v>0</v>
      </c>
      <c r="EZ54" s="90">
        <f>IF(ISNA(VLOOKUP($B54,'[1]1718  Exp_Rev Access'!$F$7:$GK$318,$EZ$2,FALSE)),"",VLOOKUP($B54,'[1]1718  Exp_Rev Access'!$F$7:$GK$318,$EZ$2,FALSE))</f>
        <v>0</v>
      </c>
      <c r="FA54" s="90">
        <f>IF(ISNA(VLOOKUP($B54,'[1]1718  Exp_Rev Access'!$F$7:$GK$318,$FA$2,FALSE)),"",VLOOKUP($B54,'[1]1718  Exp_Rev Access'!$F$7:$GK$318,$FA$2,FALSE))</f>
        <v>0</v>
      </c>
      <c r="FB54" s="90">
        <f>IF(ISNA(VLOOKUP($B54,'[1]1718  Exp_Rev Access'!$F$7:$GK$318,$FB$2,FALSE)),"",VLOOKUP($B54,'[1]1718  Exp_Rev Access'!$F$7:$GK$318,$FB$2,FALSE))</f>
        <v>0</v>
      </c>
      <c r="FC54" s="90">
        <f>IF(ISNA(VLOOKUP($B54,'[1]1718  Exp_Rev Access'!$F$7:$GK$318,$FC$2,FALSE)),"",VLOOKUP($B54,'[1]1718  Exp_Rev Access'!$F$7:$GK$318,$FC$2,FALSE))</f>
        <v>0</v>
      </c>
      <c r="FD54" s="90">
        <f>IF(ISNA(VLOOKUP($B54,'[1]1718  Exp_Rev Access'!$F$7:$GK$318,$FD$2,FALSE)),"",VLOOKUP($B54,'[1]1718  Exp_Rev Access'!$F$7:$GK$318,$FD$2,FALSE))</f>
        <v>0</v>
      </c>
      <c r="FE54" s="90">
        <f>IF(ISNA(VLOOKUP($B54,'[1]1718  Exp_Rev Access'!$F$7:$GK$318,$FE$2,FALSE)),"",VLOOKUP($B54,'[1]1718  Exp_Rev Access'!$F$7:$GK$318,$FE$2,FALSE))</f>
        <v>0</v>
      </c>
      <c r="FF54" s="90">
        <f>IF(ISNA(VLOOKUP($B54,'[1]1718  Exp_Rev Access'!$F$7:$GK$318,$FF$2,FALSE)),"",VLOOKUP($B54,'[1]1718  Exp_Rev Access'!$F$7:$GK$318,$FF$2,FALSE))</f>
        <v>0</v>
      </c>
      <c r="FG54" s="90">
        <f>IF(ISNA(VLOOKUP($B54,'[1]1718  Exp_Rev Access'!$F$7:$GK$318,$FG$2,FALSE)),"",VLOOKUP($B54,'[1]1718  Exp_Rev Access'!$F$7:$GK$318,$FG$2,FALSE))</f>
        <v>0</v>
      </c>
      <c r="FH54" s="90">
        <f>IF(ISNA(VLOOKUP($B54,'[1]1718  Exp_Rev Access'!$F$7:$GK$318,$FH$2,FALSE)),"",VLOOKUP($B54,'[1]1718  Exp_Rev Access'!$F$7:$GK$318,$FH$2,FALSE))</f>
        <v>0</v>
      </c>
      <c r="FI54" s="90">
        <f>IF(ISNA(VLOOKUP($B54,'[1]1718  Exp_Rev Access'!$F$7:$GK$318,$FI$2,FALSE)),"",VLOOKUP($B54,'[1]1718  Exp_Rev Access'!$F$7:$GK$318,$FI$2,FALSE))</f>
        <v>0</v>
      </c>
      <c r="FJ54" s="90">
        <f>IF(ISNA(VLOOKUP($B54,'[1]1718  Exp_Rev Access'!$F$7:$GK$318,$FJ$2,FALSE)),"",VLOOKUP($B54,'[1]1718  Exp_Rev Access'!$F$7:$GK$318,$FJ$2,FALSE))</f>
        <v>0</v>
      </c>
      <c r="FK54" s="90">
        <f>IF(ISNA(VLOOKUP($B54,'[1]1718  Exp_Rev Access'!$F$7:$GK$318,$FK$2,FALSE)),"",VLOOKUP($B54,'[1]1718  Exp_Rev Access'!$F$7:$GK$318,$FK$2,FALSE))</f>
        <v>0</v>
      </c>
      <c r="FL54" s="90">
        <f>IF(ISNA(VLOOKUP($B54,'[1]1718  Exp_Rev Access'!$F$7:$GK$318,$FL$2,FALSE)),"",VLOOKUP($B54,'[1]1718  Exp_Rev Access'!$F$7:$GK$318,$FL$2,FALSE))</f>
        <v>0</v>
      </c>
      <c r="FM54" s="90">
        <f>IF(ISNA(VLOOKUP($B54,'[1]1718  Exp_Rev Access'!$F$7:$GK$318,$FM$2,FALSE)),"",VLOOKUP($B54,'[1]1718  Exp_Rev Access'!$F$7:$GK$318,$FM$2,FALSE))</f>
        <v>0</v>
      </c>
      <c r="FN54" s="90">
        <f>IF(ISNA(VLOOKUP($B54,'[1]1718  Exp_Rev Access'!$F$7:$GK$318,$FN$2,FALSE)),"",VLOOKUP($B54,'[1]1718  Exp_Rev Access'!$F$7:$GK$318,$FN$2,FALSE))</f>
        <v>0</v>
      </c>
      <c r="FO54" s="90">
        <f>IF(ISNA(VLOOKUP($B54,'[1]1718  Exp_Rev Access'!$F$7:$GK$318,$FO$2,FALSE)),"",VLOOKUP($B54,'[1]1718  Exp_Rev Access'!$F$7:$GK$318,$FO$2,FALSE))</f>
        <v>0</v>
      </c>
      <c r="FP54" s="90">
        <f>IF(ISNA(VLOOKUP($B54,'[1]1718  Exp_Rev Access'!$F$7:$GK$318,$FP$2,FALSE)),"",VLOOKUP($B54,'[1]1718  Exp_Rev Access'!$F$7:$GK$318,$FP$2,FALSE))</f>
        <v>0</v>
      </c>
      <c r="FQ54" s="90">
        <f>IF(ISNA(VLOOKUP($B54,'[1]1718  Exp_Rev Access'!$F$7:$GK$318,$FQ$2,FALSE)),"",VLOOKUP($B54,'[1]1718  Exp_Rev Access'!$F$7:$GK$318,$FQ$2,FALSE))</f>
        <v>0</v>
      </c>
      <c r="FR54" s="90">
        <f>IF(ISNA(VLOOKUP($B54,'[1]1718  Exp_Rev Access'!$F$7:$GK$318,$FR$2,FALSE)),"",VLOOKUP($B54,'[1]1718  Exp_Rev Access'!$F$7:$GK$318,$FR$2,FALSE))</f>
        <v>63760.84</v>
      </c>
      <c r="FS54" s="56">
        <f t="shared" si="166"/>
        <v>2122901.59</v>
      </c>
      <c r="FT54" s="92">
        <f t="shared" si="167"/>
        <v>5.4492899952783988E-2</v>
      </c>
      <c r="FU54" s="94">
        <f t="shared" si="168"/>
        <v>661.63274407993561</v>
      </c>
      <c r="FV54" s="95">
        <f>IF(ISNA(VLOOKUP($B54,'[1]1718  Exp_Rev Access'!$F$7:$GK$318,$FV$2,FALSE)),"",VLOOKUP($B54,'[1]1718  Exp_Rev Access'!$F$7:$GK$318,$FV$2,FALSE))</f>
        <v>2651.08</v>
      </c>
      <c r="FW54" s="95">
        <f>IF(ISNA(VLOOKUP($B54,'[1]1718  Exp_Rev Access'!$F$7:$GK$318,$FW$2,FALSE)),"",VLOOKUP($B54,'[1]1718  Exp_Rev Access'!$F$7:$GK$318,$FW$2,FALSE))</f>
        <v>0</v>
      </c>
      <c r="FX54" s="95">
        <f>IF(ISNA(VLOOKUP($B54,'[1]1718  Exp_Rev Access'!$F$7:$GK$318,$FX$2,FALSE)),"",VLOOKUP($B54,'[1]1718  Exp_Rev Access'!$F$7:$GK$318,$FX$2,FALSE))</f>
        <v>0</v>
      </c>
      <c r="FY54" s="95">
        <f>IF(ISNA(VLOOKUP($B54,'[1]1718  Exp_Rev Access'!$F$7:$GK$318,$FY$2,FALSE)),"",VLOOKUP($B54,'[1]1718  Exp_Rev Access'!$F$7:$GK$318,$FY$2,FALSE))</f>
        <v>0</v>
      </c>
      <c r="FZ54" s="95">
        <f>IF(ISNA(VLOOKUP($B54,'[1]1718  Exp_Rev Access'!$F$7:$GK$318,$FZ$2,FALSE)),"",VLOOKUP($B54,'[1]1718  Exp_Rev Access'!$F$7:$GK$318,$FZ$2,FALSE))</f>
        <v>0</v>
      </c>
      <c r="GA54" s="95">
        <f>IF(ISNA(VLOOKUP($B54,'[1]1718  Exp_Rev Access'!$F$7:$GK$318,$GA$2,FALSE)),"",VLOOKUP($B54,'[1]1718  Exp_Rev Access'!$F$7:$GK$318,$GA$2,FALSE))</f>
        <v>0</v>
      </c>
      <c r="GB54" s="95">
        <f>IF(ISNA(VLOOKUP($B54,'[1]1718  Exp_Rev Access'!$F$7:$GK$318,$GB$2,FALSE)),"",VLOOKUP($B54,'[1]1718  Exp_Rev Access'!$F$7:$GK$318,$GB$2,FALSE))</f>
        <v>0</v>
      </c>
      <c r="GC54" s="95">
        <f>IF(ISNA(VLOOKUP($B54,'[1]1718  Exp_Rev Access'!$F$7:$GK$318,$GC$2,FALSE)),"",VLOOKUP($B54,'[1]1718  Exp_Rev Access'!$F$7:$GK$318,$GC$2,FALSE))</f>
        <v>0</v>
      </c>
      <c r="GD54" s="95">
        <f>IF(ISNA(VLOOKUP($B54,'[1]1718  Exp_Rev Access'!$F$7:$GK$318,$GD$2,FALSE)),"",VLOOKUP($B54,'[1]1718  Exp_Rev Access'!$F$7:$GK$318,$GD$2,FALSE))</f>
        <v>5775.83</v>
      </c>
      <c r="GE54" s="95">
        <f>IF(ISNA(VLOOKUP($B54,'[1]1718  Exp_Rev Access'!$F$7:$GK$318,$GE$2,FALSE)),"",VLOOKUP($B54,'[1]1718  Exp_Rev Access'!$F$7:$GK$318,$GE$2,FALSE))</f>
        <v>46053.8</v>
      </c>
      <c r="GF54" s="95">
        <f>IF(ISNA(VLOOKUP($B54,'[1]1718  Exp_Rev Access'!$F$7:$GK$318,$GF$2,FALSE)),"",VLOOKUP($B54,'[1]1718  Exp_Rev Access'!$F$7:$GK$318,$GF$2,FALSE))</f>
        <v>0</v>
      </c>
      <c r="GG54" s="95">
        <f>IF(ISNA(VLOOKUP($B54,'[1]1718  Exp_Rev Access'!$F$7:$GK$318,$GG$2,FALSE)),"",VLOOKUP($B54,'[1]1718  Exp_Rev Access'!$F$7:$GK$318,$GG$2,FALSE))</f>
        <v>0</v>
      </c>
      <c r="GH54" s="95">
        <f>IF(ISNA(VLOOKUP($B54,'[1]1718  Exp_Rev Access'!$F$7:$GK$318,$GH$2,FALSE)),"",VLOOKUP($B54,'[1]1718  Exp_Rev Access'!$F$7:$GK$318,$GH$2,FALSE))</f>
        <v>0</v>
      </c>
      <c r="GI54" s="95">
        <f>IF(ISNA(VLOOKUP($B54,'[1]1718  Exp_Rev Access'!$F$7:$GK$318,$GI$2,FALSE)),"",VLOOKUP($B54,'[1]1718  Exp_Rev Access'!$F$7:$GK$318,$GI$2,FALSE))</f>
        <v>0</v>
      </c>
      <c r="GJ54" s="95">
        <f>IF(ISNA(VLOOKUP($B54,'[1]1718  Exp_Rev Access'!$F$7:$GK$318,$GJ$2,FALSE)),"",VLOOKUP($B54,'[1]1718  Exp_Rev Access'!$F$7:$GK$318,$GJ$2,FALSE))</f>
        <v>0</v>
      </c>
      <c r="GK54" s="95">
        <f>IF(ISNA(VLOOKUP($B54,'[1]1718  Exp_Rev Access'!$F$7:$GK$318,$GK$2,FALSE)),"",VLOOKUP($B54,'[1]1718  Exp_Rev Access'!$F$7:$GK$318,$GK$2,FALSE))</f>
        <v>920</v>
      </c>
      <c r="GL54" s="95">
        <f>IF(ISNA(VLOOKUP($B54,'[1]1718  Exp_Rev Access'!$F$7:$GK$318,$GL$2,FALSE)),"",VLOOKUP($B54,'[1]1718  Exp_Rev Access'!$F$7:$GK$318,$GL$2,FALSE))</f>
        <v>643.87</v>
      </c>
      <c r="GM54" s="95">
        <f>IF(ISNA(VLOOKUP($B54,'[1]1718  Exp_Rev Access'!$F$7:$GK$318,$GM$2,FALSE)),"",VLOOKUP($B54,'[1]1718  Exp_Rev Access'!$F$7:$GK$318,$GM$2,FALSE))</f>
        <v>8497.27</v>
      </c>
      <c r="GN54" s="95">
        <f>IF(ISNA(VLOOKUP($B54,'[1]1718  Exp_Rev Access'!$F$7:$GK$318,$GN$2,FALSE)),"",VLOOKUP($B54,'[1]1718  Exp_Rev Access'!$F$7:$GK$318,$GN$2,FALSE))</f>
        <v>0</v>
      </c>
      <c r="GO54" s="95">
        <f>IF(ISNA(VLOOKUP($B54,'[1]1718  Exp_Rev Access'!$F$7:$GK$318,$GO$2,FALSE)),"",VLOOKUP($B54,'[1]1718  Exp_Rev Access'!$F$7:$GK$318,$GO$2,FALSE))</f>
        <v>0</v>
      </c>
      <c r="GP54" s="95">
        <f>IF(ISNA(VLOOKUP($B54,'[1]1718  Exp_Rev Access'!$F$7:$GK$318,$GP$2,FALSE)),"",VLOOKUP($B54,'[1]1718  Exp_Rev Access'!$F$7:$GK$318,$GP$2,FALSE))</f>
        <v>0</v>
      </c>
      <c r="GQ54" s="95">
        <f>IF(ISNA(VLOOKUP($B54,'[1]1718  Exp_Rev Access'!$F$7:$GK$318,$GQ$2,FALSE)),"",VLOOKUP($B54,'[1]1718  Exp_Rev Access'!$F$7:$GK$318,$GQ$2,FALSE))</f>
        <v>4282.2</v>
      </c>
      <c r="GR54" s="95">
        <f>IF(ISNA(VLOOKUP($B54,'[1]1718  Exp_Rev Access'!$F$7:$GK$318,$GR$2,FALSE)),"",VLOOKUP($B54,'[1]1718  Exp_Rev Access'!$F$7:$GK$318,$GR$2,FALSE))</f>
        <v>0</v>
      </c>
      <c r="GS54" s="95">
        <f>IF(ISNA(VLOOKUP($B54,'[1]1718  Exp_Rev Access'!$F$7:$GK$318,$GS$2,FALSE)),"",VLOOKUP($B54,'[1]1718  Exp_Rev Access'!$F$7:$GK$318,$GS$2,FALSE))</f>
        <v>0</v>
      </c>
      <c r="GT54" s="95">
        <f>IF(ISNA(VLOOKUP($B54,'[1]1718  Exp_Rev Access'!$F$7:$GK$318,$GT$2,FALSE)),"",VLOOKUP($B54,'[1]1718  Exp_Rev Access'!$F$7:$GK$318,$GT$2,FALSE))</f>
        <v>0</v>
      </c>
      <c r="GU54" s="56">
        <f t="shared" si="169"/>
        <v>68824.05</v>
      </c>
      <c r="GV54" s="92">
        <f t="shared" si="170"/>
        <v>1.7666490470693006E-3</v>
      </c>
      <c r="GW54" s="96">
        <f t="shared" si="171"/>
        <v>21.45000280497915</v>
      </c>
      <c r="HE54" s="97"/>
      <c r="HF54" s="97"/>
      <c r="HG54" s="97"/>
      <c r="HH54" s="97"/>
      <c r="HI54" s="97"/>
      <c r="HJ54" s="97"/>
      <c r="HK54" s="97"/>
      <c r="HL54" s="97"/>
      <c r="HM54" s="97"/>
      <c r="HN54" s="97"/>
    </row>
    <row r="55" spans="1:222" x14ac:dyDescent="0.3">
      <c r="A55" s="73"/>
      <c r="B55" s="109" t="s">
        <v>243</v>
      </c>
      <c r="C55" s="110" t="s">
        <v>244</v>
      </c>
      <c r="D55" s="75">
        <f>IF(ISNA(VLOOKUP($B55,'[1]1718 enrollment_Rev_Exp by size'!$A$7:H395,3,FALSE)),"",VLOOKUP($B55,'[1]1718 enrollment_Rev_Exp by size'!$A$7:$G$363,3,FALSE))</f>
        <v>26256.27</v>
      </c>
      <c r="E55" s="76">
        <f>IF(ISNA(VLOOKUP($B55,'[1]1718 enrollment_Rev_Exp by size'!$A$7:I395,5,FALSE)),"",VLOOKUP($B55,'[1]1718 enrollment_Rev_Exp by size'!$A$7:$G$350,5,FALSE))</f>
        <v>338181814.06</v>
      </c>
      <c r="F55" s="70">
        <f t="shared" si="151"/>
        <v>338181814.06000006</v>
      </c>
      <c r="G55" s="70">
        <f t="shared" si="152"/>
        <v>0</v>
      </c>
      <c r="H55" s="90">
        <f>IF(ISNA(VLOOKUP($B55,'[1]1718  Exp_Rev Access'!$F$7:$GK$318,3,FALSE)),"",VLOOKUP($B55,'[1]1718  Exp_Rev Access'!$F$7:$GK$318,3,FALSE))</f>
        <v>50476533.030000001</v>
      </c>
      <c r="I55" s="90">
        <f>IF(ISNA(VLOOKUP($B55,'[1]1718  Exp_Rev Access'!$F$7:$GK$318,4,FALSE)),"",VLOOKUP($B55,'[1]1718  Exp_Rev Access'!$F$7:$GK$318,4,FALSE))</f>
        <v>0</v>
      </c>
      <c r="J55" s="90">
        <f>IF(ISNA(VLOOKUP($B55,'[1]1718  Exp_Rev Access'!$F$7:$GK$318,5,FALSE)),"",VLOOKUP($B55,'[1]1718  Exp_Rev Access'!$F$7:$GK$318,5,FALSE))</f>
        <v>0</v>
      </c>
      <c r="K55" s="90">
        <f>IF(ISNA(VLOOKUP($B55,'[1]1718  Exp_Rev Access'!$F$7:$GK$318,6,FALSE)),"-",VLOOKUP($B55,'[1]1718  Exp_Rev Access'!$F$7:$GK$318,6,FALSE))</f>
        <v>1035.9100000000001</v>
      </c>
      <c r="L55" s="90">
        <f>IF(ISNA(VLOOKUP($B55,'[1]1718  Exp_Rev Access'!$F$7:$GK$318,7,FALSE)),"",VLOOKUP($B55,'[1]1718  Exp_Rev Access'!$F$7:$GK$318,7,FALSE))</f>
        <v>0</v>
      </c>
      <c r="M55" s="90">
        <f>IF(ISNA(VLOOKUP($B55,'[1]1718  Exp_Rev Access'!$F$7:$GK$318,8,FALSE)),"",VLOOKUP($B55,'[1]1718  Exp_Rev Access'!$F$7:$GK$318,8,FALSE))</f>
        <v>0</v>
      </c>
      <c r="N55" s="56">
        <f t="shared" si="153"/>
        <v>50477568.939999998</v>
      </c>
      <c r="O55" s="91">
        <f t="shared" si="154"/>
        <v>0.14926163040524792</v>
      </c>
      <c r="P55" s="56">
        <f t="shared" si="155"/>
        <v>1922.4958053828666</v>
      </c>
      <c r="Q55" s="90">
        <f>IF(ISNA(VLOOKUP($B55,'[1]1718  Exp_Rev Access'!$F$7:$GK$318,10,FALSE)),"",VLOOKUP($B55,'[1]1718  Exp_Rev Access'!$F$7:$GK$318,10,FALSE))</f>
        <v>87879.29</v>
      </c>
      <c r="R55" s="90">
        <f>IF(ISNA(VLOOKUP($B55,'[1]1718  Exp_Rev Access'!$F$7:$GK$318,11,FALSE)),"",VLOOKUP($B55,'[1]1718  Exp_Rev Access'!$F$7:$GK$318,11,FALSE))</f>
        <v>0</v>
      </c>
      <c r="S55" s="90">
        <f>IF(ISNA(VLOOKUP($B55,'[1]1718  Exp_Rev Access'!$F$7:$GK$318,12,FALSE)),"",VLOOKUP($B55,'[1]1718  Exp_Rev Access'!$F$7:$GK$318,12,FALSE))</f>
        <v>0</v>
      </c>
      <c r="T55" s="90">
        <f>IF(ISNA(VLOOKUP($B55,'[1]1718  Exp_Rev Access'!$F$7:$GK$318,13,FALSE)),"",VLOOKUP($B55,'[1]1718  Exp_Rev Access'!$F$7:$GK$318,13,FALSE))</f>
        <v>48819.16</v>
      </c>
      <c r="U55" s="90">
        <f>IF(ISNA(VLOOKUP($B55,'[1]1718  Exp_Rev Access'!$F$7:$GK$318,14,FALSE)),"",VLOOKUP($B55,'[1]1718  Exp_Rev Access'!$F$7:$GK$318,14,FALSE))</f>
        <v>101558.17</v>
      </c>
      <c r="V55" s="90">
        <f>IF(ISNA(VLOOKUP($B55,'[1]1718  Exp_Rev Access'!$F$7:$GK$318,15,FALSE)),"",VLOOKUP($B55,'[1]1718  Exp_Rev Access'!$F$7:$GK$318,15,FALSE))</f>
        <v>32545</v>
      </c>
      <c r="W55" s="90">
        <f>IF(ISNA(VLOOKUP($B55,'[1]1718  Exp_Rev Access'!$F$7:$GK$318,16,FALSE)),"",VLOOKUP($B55,'[1]1718  Exp_Rev Access'!$F$7:$GK$318,16,FALSE))</f>
        <v>0</v>
      </c>
      <c r="X55" s="90">
        <f>IF(ISNA(VLOOKUP($B55,'[1]1718  Exp_Rev Access'!$F$7:$GK$318,17,FALSE)),"",VLOOKUP($B55,'[1]1718  Exp_Rev Access'!$F$7:$GK$318,17,FALSE))</f>
        <v>0</v>
      </c>
      <c r="Y55" s="90">
        <f>IF(ISNA(VLOOKUP($B55,'[1]1718  Exp_Rev Access'!$F$7:$GK$318,18,FALSE)),"",VLOOKUP($B55,'[1]1718  Exp_Rev Access'!$F$7:$GK$318,18,FALSE))</f>
        <v>589186.04</v>
      </c>
      <c r="Z55" s="90">
        <f>IF(ISNA(VLOOKUP($B55,'[1]1718  Exp_Rev Access'!$F$7:$GK$318,19,FALSE)),"",VLOOKUP($B55,'[1]1718  Exp_Rev Access'!$F$7:$GK$318,19,FALSE))</f>
        <v>11149.59</v>
      </c>
      <c r="AA55" s="90">
        <f>IF(ISNA(VLOOKUP($B55,'[1]1718  Exp_Rev Access'!$F$7:$GK$318,20,FALSE)),"",VLOOKUP($B55,'[1]1718  Exp_Rev Access'!$F$7:$GK$318,20,FALSE))</f>
        <v>135278.34</v>
      </c>
      <c r="AB55" s="90">
        <f>IF(ISNA(VLOOKUP($B55,'[1]1718  Exp_Rev Access'!$F$7:$GK$318,21,FALSE)),"",VLOOKUP($B55,'[1]1718  Exp_Rev Access'!$F$7:$GK$318,21,FALSE))</f>
        <v>0</v>
      </c>
      <c r="AC55" s="90">
        <f>IF(ISNA(VLOOKUP($B55,'[1]1718  Exp_Rev Access'!$F$7:$GK$318,22,FALSE)),"",VLOOKUP($B55,'[1]1718  Exp_Rev Access'!$F$7:$GK$318,22,FALSE))</f>
        <v>426234.05</v>
      </c>
      <c r="AD55" s="90">
        <f>IF(ISNA(VLOOKUP($B55,'[1]1718  Exp_Rev Access'!$F$7:$GK$318,23,FALSE)),"",VLOOKUP($B55,'[1]1718  Exp_Rev Access'!$F$7:$GK$318,23,FALSE))</f>
        <v>2296187.67</v>
      </c>
      <c r="AE55" s="90">
        <f>IF(ISNA(VLOOKUP($B55,'[1]1718  Exp_Rev Access'!$F$7:$GK$318,24,FALSE)),"",VLOOKUP($B55,'[1]1718  Exp_Rev Access'!$F$7:$GK$318,24,FALSE))</f>
        <v>299853.67</v>
      </c>
      <c r="AF55" s="90">
        <f>IF(ISNA(VLOOKUP($B55,'[1]1718  Exp_Rev Access'!$F$7:$GK$318,25,FALSE)),"",VLOOKUP($B55,'[1]1718  Exp_Rev Access'!$F$7:$GK$318,25,FALSE))</f>
        <v>0</v>
      </c>
      <c r="AG55" s="90">
        <f>IF(ISNA(VLOOKUP($B55,'[1]1718  Exp_Rev Access'!$F$7:$GK$318,26,FALSE)),"",VLOOKUP($B55,'[1]1718  Exp_Rev Access'!$F$7:$GK$318,26,FALSE))</f>
        <v>253449.26</v>
      </c>
      <c r="AH55" s="90">
        <f>IF(ISNA(VLOOKUP($B55,'[1]1718  Exp_Rev Access'!$F$7:$GK$318,27,FALSE)),"",VLOOKUP($B55,'[1]1718  Exp_Rev Access'!$F$7:$GK$318,27,FALSE))</f>
        <v>39555.83</v>
      </c>
      <c r="AI55" s="90">
        <f>IF(ISNA(VLOOKUP($B55,'[1]1718  Exp_Rev Access'!$F$7:$GK$318,28,FALSE)),"",VLOOKUP($B55,'[1]1718  Exp_Rev Access'!$F$7:$GK$318,28,FALSE))</f>
        <v>152328.39000000001</v>
      </c>
      <c r="AJ55" s="90">
        <f>IF(ISNA(VLOOKUP($B55,'[1]1718  Exp_Rev Access'!$F$7:$GK$318,29,FALSE)),"",VLOOKUP($B55,'[1]1718  Exp_Rev Access'!$F$7:$GK$318,29,FALSE))</f>
        <v>56668.28</v>
      </c>
      <c r="AK55" s="90">
        <f>IF(ISNA(VLOOKUP($B55,'[1]1718  Exp_Rev Access'!$F$7:$GK$318,30,FALSE)),"",VLOOKUP($B55,'[1]1718  Exp_Rev Access'!$F$7:$GK$318,30,FALSE))</f>
        <v>513527.1</v>
      </c>
      <c r="AL55" s="90">
        <f>IF(ISNA(VLOOKUP($B55,'[1]1718  Exp_Rev Access'!$F$7:$GK$318,31,FALSE)),"",VLOOKUP($B55,'[1]1718  Exp_Rev Access'!$F$7:$GK$318,31,FALSE))</f>
        <v>342804.55</v>
      </c>
      <c r="AM55" s="56">
        <f t="shared" si="156"/>
        <v>5387024.3899999987</v>
      </c>
      <c r="AN55" s="92">
        <f t="shared" si="157"/>
        <v>1.5929373390386498E-2</v>
      </c>
      <c r="AO55" s="71">
        <f t="shared" si="158"/>
        <v>205.17097021016309</v>
      </c>
      <c r="AP55" s="90">
        <f>IF(ISNA(VLOOKUP($B55,'[1]1718  Exp_Rev Access'!$F$7:$GK$318,33,FALSE)),"",VLOOKUP($B55,'[1]1718  Exp_Rev Access'!$F$7:$GK$318,33,FALSE))</f>
        <v>179324790.71000001</v>
      </c>
      <c r="AQ55" s="90">
        <f>IF(ISNA(VLOOKUP($B55,'[1]1718  Exp_Rev Access'!$F$7:$GK$318,34,FALSE)),"",VLOOKUP($B55,'[1]1718  Exp_Rev Access'!$F$7:$GK$318,34,FALSE))</f>
        <v>4723108.1100000003</v>
      </c>
      <c r="AR55" s="90">
        <f>IF(ISNA(VLOOKUP($B55,'[1]1718  Exp_Rev Access'!$F$7:$GK$318,35,FALSE)),"",VLOOKUP($B55,'[1]1718  Exp_Rev Access'!$F$7:$GK$318,35,FALSE))</f>
        <v>17745227.399999999</v>
      </c>
      <c r="AS55" s="90">
        <f>IF(ISNA(VLOOKUP($B55,'[1]1718  Exp_Rev Access'!$F$7:$GK$318,36,FALSE)),"",VLOOKUP($B55,'[1]1718  Exp_Rev Access'!$F$7:$GK$318,36,FALSE))</f>
        <v>637.88</v>
      </c>
      <c r="AT55" s="90">
        <f>IF(ISNA(VLOOKUP($B55,'[1]1718  Exp_Rev Access'!$F$7:$GK$318,37,FALSE)),"",VLOOKUP($B55,'[1]1718  Exp_Rev Access'!$F$7:$GK$318,37,FALSE))</f>
        <v>0</v>
      </c>
      <c r="AU55" s="56">
        <f t="shared" si="159"/>
        <v>201793764.10000002</v>
      </c>
      <c r="AV55" s="93">
        <f t="shared" si="160"/>
        <v>0.59670199789098621</v>
      </c>
      <c r="AW55" s="56">
        <f t="shared" si="161"/>
        <v>7685.545742026572</v>
      </c>
      <c r="AX55" s="90">
        <f>IF(ISNA(VLOOKUP($B55,'[1]1718  Exp_Rev Access'!$F$7:$GK$318,39,FALSE)),"",VLOOKUP($B55,'[1]1718  Exp_Rev Access'!$F$7:$GK$318,39,FALSE))</f>
        <v>2824.25</v>
      </c>
      <c r="AY55" s="90">
        <f>IF(ISNA(VLOOKUP($B55,'[1]1718  Exp_Rev Access'!$F$7:$GK$318,40,FALSE)),"",VLOOKUP($B55,'[1]1718  Exp_Rev Access'!$F$7:$GK$318,40,FALSE))</f>
        <v>24137852.219999999</v>
      </c>
      <c r="AZ55" s="90">
        <f>IF(ISNA(VLOOKUP($B55,'[1]1718  Exp_Rev Access'!$F$7:$GK$318,41,FALSE)),"",VLOOKUP($B55,'[1]1718  Exp_Rev Access'!$F$7:$GK$318,41,FALSE))</f>
        <v>891214.18</v>
      </c>
      <c r="BA55" s="90">
        <f>IF(ISNA(VLOOKUP($B55,'[1]1718  Exp_Rev Access'!$F$7:$GK$318,42,FALSE)),"",VLOOKUP($B55,'[1]1718  Exp_Rev Access'!$F$7:$GK$318,42,FALSE))</f>
        <v>0</v>
      </c>
      <c r="BB55" s="90">
        <f>IF(ISNA(VLOOKUP($B55,'[1]1718  Exp_Rev Access'!$F$7:$GK$318,43,FALSE)),"",VLOOKUP($B55,'[1]1718  Exp_Rev Access'!$F$7:$GK$318,43,FALSE))</f>
        <v>0</v>
      </c>
      <c r="BC55" s="90">
        <f>IF(ISNA(VLOOKUP($B55,'[1]1718  Exp_Rev Access'!$F$7:$GK$318,44,FALSE)),"",VLOOKUP($B55,'[1]1718  Exp_Rev Access'!$F$7:$GK$318,44,FALSE))</f>
        <v>9975353.8599999994</v>
      </c>
      <c r="BD55" s="90">
        <f>IF(ISNA(VLOOKUP($B55,'[1]1718  Exp_Rev Access'!$F$7:$GK$318,45,FALSE)),"",VLOOKUP($B55,'[1]1718  Exp_Rev Access'!$F$7:$GK$318,45,FALSE))</f>
        <v>0</v>
      </c>
      <c r="BE55" s="90">
        <f>IF(ISNA(VLOOKUP($B55,'[1]1718  Exp_Rev Access'!$F$7:$GK$318,46,FALSE)),"",VLOOKUP($B55,'[1]1718  Exp_Rev Access'!$F$7:$GK$318,46,FALSE))</f>
        <v>2408028.29</v>
      </c>
      <c r="BF55" s="90">
        <f>IF(ISNA(VLOOKUP($B55,'[1]1718  Exp_Rev Access'!$F$7:$GK$318,47,FALSE)),"",VLOOKUP($B55,'[1]1718  Exp_Rev Access'!$F$7:$GK$318,47,FALSE))</f>
        <v>0</v>
      </c>
      <c r="BG55" s="90">
        <f>IF(ISNA(VLOOKUP($B55,'[1]1718  Exp_Rev Access'!$F$7:$GK$318,48,FALSE)),"",VLOOKUP($B55,'[1]1718  Exp_Rev Access'!$F$7:$GK$318,48,FALSE))</f>
        <v>4436049.75</v>
      </c>
      <c r="BH55" s="90">
        <f>IF(ISNA(VLOOKUP($B55,'[1]1718  Exp_Rev Access'!$F$7:$GK$318,49,FALSE)),"",VLOOKUP($B55,'[1]1718  Exp_Rev Access'!$F$7:$GK$318,49,FALSE))</f>
        <v>602282.88</v>
      </c>
      <c r="BI55" s="90">
        <f>IF(ISNA(VLOOKUP($B55,'[1]1718  Exp_Rev Access'!$F$7:$GK$318,50,FALSE)),"",VLOOKUP($B55,'[1]1718  Exp_Rev Access'!$F$7:$GK$318,50,FALSE))</f>
        <v>0</v>
      </c>
      <c r="BJ55" s="90">
        <f>IF(ISNA(VLOOKUP($B55,'[1]1718  Exp_Rev Access'!$F$7:$GK$318,51,FALSE)),"",VLOOKUP($B55,'[1]1718  Exp_Rev Access'!$F$7:$GK$318,51,FALSE))</f>
        <v>159507.26</v>
      </c>
      <c r="BK55" s="90">
        <f>IF(ISNA(VLOOKUP($B55,'[1]1718  Exp_Rev Access'!$F$7:$GK$318,52,FALSE)),"",VLOOKUP($B55,'[1]1718  Exp_Rev Access'!$F$7:$GK$318,52,FALSE))</f>
        <v>10679791.859999999</v>
      </c>
      <c r="BL55" s="90">
        <f>IF(ISNA(VLOOKUP($B55,'[1]1718  Exp_Rev Access'!$F$7:$GK$318,53,FALSE)),"",VLOOKUP($B55,'[1]1718  Exp_Rev Access'!$F$7:$GK$318,53,FALSE))</f>
        <v>364122.62</v>
      </c>
      <c r="BM55" s="90">
        <f>IF(ISNA(VLOOKUP($B55,'[1]1718  Exp_Rev Access'!$F$7:$GK$318,54,FALSE)),"",VLOOKUP($B55,'[1]1718  Exp_Rev Access'!$F$7:$GK$318,54,FALSE))</f>
        <v>0</v>
      </c>
      <c r="BN55" s="90">
        <f>IF(ISNA(VLOOKUP($B55,'[1]1718  Exp_Rev Access'!$F$7:$GK$318,55,FALSE)),"",VLOOKUP($B55,'[1]1718  Exp_Rev Access'!$F$7:$GK$318,55,FALSE))</f>
        <v>0</v>
      </c>
      <c r="BO55" s="90">
        <f>IF(ISNA(VLOOKUP($B55,'[1]1718  Exp_Rev Access'!$F$7:$GK$318,56,FALSE)),"",VLOOKUP($B55,'[1]1718  Exp_Rev Access'!$F$7:$GK$318,56,FALSE))</f>
        <v>0</v>
      </c>
      <c r="BP55" s="90">
        <f>IF(ISNA(VLOOKUP($B55,'[1]1718  Exp_Rev Access'!$F$7:$GK$318,57,FALSE)),"",VLOOKUP($B55,'[1]1718  Exp_Rev Access'!$F$7:$GK$318,57,FALSE))</f>
        <v>0</v>
      </c>
      <c r="BQ55" s="90">
        <f>IF(ISNA(VLOOKUP($B55,'[1]1718  Exp_Rev Access'!$F$7:$GK$318,58,FALSE)),"",VLOOKUP($B55,'[1]1718  Exp_Rev Access'!$F$7:$GK$318,58,FALSE))</f>
        <v>0</v>
      </c>
      <c r="BR55" s="90">
        <f>IF(ISNA(VLOOKUP($B55,'[1]1718  Exp_Rev Access'!$F$7:$GK$318,59,FALSE)),"",VLOOKUP($B55,'[1]1718  Exp_Rev Access'!$F$7:$GK$318,59,FALSE))</f>
        <v>0</v>
      </c>
      <c r="BS55" s="90">
        <f>IF(ISNA(VLOOKUP($B55,'[1]1718  Exp_Rev Access'!$F$7:$GK$318,60,FALSE)),"",VLOOKUP($B55,'[1]1718  Exp_Rev Access'!$F$7:$GK$318,60,FALSE))</f>
        <v>0</v>
      </c>
      <c r="BT55" s="90">
        <f>IF(ISNA(VLOOKUP($B55,'[1]1718  Exp_Rev Access'!$F$7:$GK$318,61,FALSE)),"",VLOOKUP($B55,'[1]1718  Exp_Rev Access'!$F$7:$GK$318,61,FALSE))</f>
        <v>0</v>
      </c>
      <c r="BU55" s="90">
        <f>IF(ISNA(VLOOKUP($B55,'[1]1718  Exp_Rev Access'!$F$7:$GK$318,62,FALSE)),"",VLOOKUP($B55,'[1]1718  Exp_Rev Access'!$F$7:$GK$318,62,FALSE))</f>
        <v>0</v>
      </c>
      <c r="BV55" s="56">
        <f t="shared" si="35"/>
        <v>53657027.169999994</v>
      </c>
      <c r="BW55" s="92">
        <f t="shared" si="162"/>
        <v>0.15866325431822362</v>
      </c>
      <c r="BX55" s="71">
        <f t="shared" si="163"/>
        <v>2043.5890996702881</v>
      </c>
      <c r="BY55" s="90">
        <f>IF(ISNA(VLOOKUP($B55,'[1]1718  Exp_Rev Access'!$F$7:$GK$318,64,FALSE)),"",VLOOKUP($B55,'[1]1718  Exp_Rev Access'!$F$7:$GK$318,64,FALSE))</f>
        <v>0</v>
      </c>
      <c r="BZ55" s="90">
        <f>IF(ISNA(VLOOKUP($B55,'[1]1718  Exp_Rev Access'!$F$7:$GK$318,65,FALSE)),"",VLOOKUP($B55,'[1]1718  Exp_Rev Access'!$F$7:$GK$318,65,FALSE))</f>
        <v>0</v>
      </c>
      <c r="CA55" s="90">
        <f>IF(ISNA(VLOOKUP($B55,'[1]1718  Exp_Rev Access'!$F$7:$GK$318,66,FALSE)),"",VLOOKUP($B55,'[1]1718  Exp_Rev Access'!$F$7:$GK$318,66,FALSE))</f>
        <v>0</v>
      </c>
      <c r="CB55" s="90">
        <f>IF(ISNA(VLOOKUP($B55,'[1]1718  Exp_Rev Access'!$F$7:$GK$318,67,FALSE)),"",VLOOKUP($B55,'[1]1718  Exp_Rev Access'!$F$7:$GK$318,67,FALSE))</f>
        <v>0</v>
      </c>
      <c r="CC55" s="90">
        <f>IF(ISNA(VLOOKUP($B55,'[1]1718  Exp_Rev Access'!$F$7:$GK$318,68,FALSE)),"",VLOOKUP($B55,'[1]1718  Exp_Rev Access'!$F$7:$GK$318,68,FALSE))</f>
        <v>594.22</v>
      </c>
      <c r="CD55" s="90">
        <f>IF(ISNA(VLOOKUP($B55,'[1]1718  Exp_Rev Access'!$F$7:$GK$318,69,FALSE)),"",VLOOKUP($B55,'[1]1718  Exp_Rev Access'!$F$7:$GK$318,69,FALSE))</f>
        <v>0</v>
      </c>
      <c r="CE55" s="56">
        <f t="shared" si="36"/>
        <v>594.22</v>
      </c>
      <c r="CF55" s="92">
        <f t="shared" si="164"/>
        <v>1.757102171953498E-6</v>
      </c>
      <c r="CG55" s="78">
        <f t="shared" si="165"/>
        <v>2.2631546674375301E-2</v>
      </c>
      <c r="CH55" s="90">
        <f>IF(ISNA(VLOOKUP($B55,'[1]1718  Exp_Rev Access'!$F$7:$GK$318,$CH$2,FALSE)),"",VLOOKUP($B55,'[1]1718  Exp_Rev Access'!$F$7:$GK$318,$CH$2,FALSE))</f>
        <v>42421.83</v>
      </c>
      <c r="CI55" s="90">
        <f>IF(ISNA(VLOOKUP($B55,'[1]1718  Exp_Rev Access'!$F$7:$GK$318,$CI$2,FALSE)),"",VLOOKUP($B55,'[1]1718  Exp_Rev Access'!$F$7:$GK$318,$CI$2,FALSE))</f>
        <v>0</v>
      </c>
      <c r="CJ55" s="90">
        <f>IF(ISNA(VLOOKUP($B55,'[1]1718  Exp_Rev Access'!$F$7:$GK$318,$CJ$2,FALSE)),"",VLOOKUP($B55,'[1]1718  Exp_Rev Access'!$F$7:$GK$318,$CJ$2,FALSE))</f>
        <v>0</v>
      </c>
      <c r="CK55" s="90">
        <f>IF(ISNA(VLOOKUP($B55,'[1]1718  Exp_Rev Access'!$F$7:$GK$318,$CK$2,FALSE)),"",VLOOKUP($B55,'[1]1718  Exp_Rev Access'!$F$7:$GK$318,$CK$2,FALSE))</f>
        <v>0</v>
      </c>
      <c r="CL55" s="90">
        <f>IF(ISNA(VLOOKUP($B55,'[1]1718  Exp_Rev Access'!$F$7:$GK$318,$CL$2,FALSE)),"",VLOOKUP($B55,'[1]1718  Exp_Rev Access'!$F$7:$GK$318,$CL$2,FALSE))</f>
        <v>0</v>
      </c>
      <c r="CM55" s="90">
        <f>IF(ISNA(VLOOKUP($B55,'[1]1718  Exp_Rev Access'!$F$7:$GK$318,$CM$2,FALSE)),"",VLOOKUP($B55,'[1]1718  Exp_Rev Access'!$F$7:$GK$318,$CM$2,FALSE))</f>
        <v>0</v>
      </c>
      <c r="CN55" s="90">
        <f>IF(ISNA(VLOOKUP($B55,'[1]1718  Exp_Rev Access'!$F$7:$GK$318,$CN$2,FALSE)),"",VLOOKUP($B55,'[1]1718  Exp_Rev Access'!$F$7:$GK$318,$CN$2,FALSE))</f>
        <v>0</v>
      </c>
      <c r="CO55" s="90">
        <f>IF(ISNA(VLOOKUP($B55,'[1]1718  Exp_Rev Access'!$F$7:$GK$318,$CO$2,FALSE)),"",VLOOKUP($B55,'[1]1718  Exp_Rev Access'!$F$7:$GK$318,$CO$2,FALSE))</f>
        <v>0</v>
      </c>
      <c r="CP55" s="90">
        <f>IF(ISNA(VLOOKUP($B55,'[1]1718  Exp_Rev Access'!$F$7:$GK$318,$CP$2,FALSE)),"",VLOOKUP($B55,'[1]1718  Exp_Rev Access'!$F$7:$GK$318,$CP$2,FALSE))</f>
        <v>0</v>
      </c>
      <c r="CQ55" s="90">
        <f>IF(ISNA(VLOOKUP($B55,'[1]1718  Exp_Rev Access'!$F$7:$GK$318,$CQ$2,FALSE)),"",VLOOKUP($B55,'[1]1718  Exp_Rev Access'!$F$7:$GK$318,$CQ$2,FALSE))</f>
        <v>4588385</v>
      </c>
      <c r="CR55" s="90">
        <f>IF(ISNA(VLOOKUP($B55,'[1]1718  Exp_Rev Access'!$F$7:$GK$318,$CR$2,FALSE)),"",VLOOKUP($B55,'[1]1718  Exp_Rev Access'!$F$7:$GK$318,$CR$2,FALSE))</f>
        <v>0</v>
      </c>
      <c r="CS55" s="90">
        <f>IF(ISNA(VLOOKUP($B55,'[1]1718  Exp_Rev Access'!$F$7:$GK$318,$CS$2,FALSE)),"",VLOOKUP($B55,'[1]1718  Exp_Rev Access'!$F$7:$GK$318,$CS$2,FALSE))</f>
        <v>138847.14000000001</v>
      </c>
      <c r="CT55" s="90">
        <f>IF(ISNA(VLOOKUP($B55,'[1]1718  Exp_Rev Access'!$F$7:$GK$318,$CT$2,FALSE)),"",VLOOKUP($B55,'[1]1718  Exp_Rev Access'!$F$7:$GK$318,$CT$2,FALSE))</f>
        <v>58603</v>
      </c>
      <c r="CU55" s="90">
        <f>IF(ISNA(VLOOKUP($B55,'[1]1718  Exp_Rev Access'!$F$7:$GK$318,$CU$2,FALSE)),"",VLOOKUP($B55,'[1]1718  Exp_Rev Access'!$F$7:$GK$318,$CU$2,FALSE))</f>
        <v>5940708.8399999999</v>
      </c>
      <c r="CV55" s="90">
        <f>IF(ISNA(VLOOKUP($B55,'[1]1718  Exp_Rev Access'!$F$7:$GK$318,$CV$2,FALSE)),"",VLOOKUP($B55,'[1]1718  Exp_Rev Access'!$F$7:$GK$318,$CV$2,FALSE))</f>
        <v>778090.48</v>
      </c>
      <c r="CW55" s="90">
        <f>IF(ISNA(VLOOKUP($B55,'[1]1718  Exp_Rev Access'!$F$7:$GK$318,$CW$2,FALSE)),"",VLOOKUP($B55,'[1]1718  Exp_Rev Access'!$F$7:$GK$318,$CW$2,FALSE))</f>
        <v>0</v>
      </c>
      <c r="CX55" s="90">
        <f>IF(ISNA(VLOOKUP($B55,'[1]1718  Exp_Rev Access'!$F$7:$GK$318,$CX$2,FALSE)),"",VLOOKUP($B55,'[1]1718  Exp_Rev Access'!$F$7:$GK$318,$CX$2,FALSE))</f>
        <v>0</v>
      </c>
      <c r="CY55" s="90">
        <f>IF(ISNA(VLOOKUP($B55,'[1]1718  Exp_Rev Access'!$F$7:$GK$318,$CY$2,FALSE)),"",VLOOKUP($B55,'[1]1718  Exp_Rev Access'!$F$7:$GK$318,$CY$2,FALSE))</f>
        <v>0</v>
      </c>
      <c r="CZ55" s="90">
        <f>IF(ISNA(VLOOKUP($B55,'[1]1718  Exp_Rev Access'!$F$7:$GK$318,$CZ$2,FALSE)),"",VLOOKUP($B55,'[1]1718  Exp_Rev Access'!$F$7:$GK$318,$CZ$2,FALSE))</f>
        <v>0</v>
      </c>
      <c r="DA55" s="90">
        <f>IF(ISNA(VLOOKUP($B55,'[1]1718  Exp_Rev Access'!$F$7:$GK$318,$DA$2,FALSE)),"",VLOOKUP($B55,'[1]1718  Exp_Rev Access'!$F$7:$GK$318,$DA$2,FALSE))</f>
        <v>0</v>
      </c>
      <c r="DB55" s="90">
        <f>IF(ISNA(VLOOKUP($B55,'[1]1718  Exp_Rev Access'!$F$7:$GK$318,$DB$2,FALSE)),"",VLOOKUP($B55,'[1]1718  Exp_Rev Access'!$F$7:$GK$318,$DB$2,FALSE))</f>
        <v>644096.75</v>
      </c>
      <c r="DC55" s="90">
        <f>IF(ISNA(VLOOKUP($B55,'[1]1718  Exp_Rev Access'!$F$7:$GK$318,$DC$2,FALSE)),"",VLOOKUP($B55,'[1]1718  Exp_Rev Access'!$F$7:$GK$318,$DC$2,FALSE))</f>
        <v>0</v>
      </c>
      <c r="DD55" s="90">
        <f>IF(ISNA(VLOOKUP($B55,'[1]1718  Exp_Rev Access'!$F$7:$GK$318,$DD$2,FALSE)),"",VLOOKUP($B55,'[1]1718  Exp_Rev Access'!$F$7:$GK$318,$DD$2,FALSE))</f>
        <v>0</v>
      </c>
      <c r="DE55" s="90">
        <f>IF(ISNA(VLOOKUP($B55,'[1]1718  Exp_Rev Access'!$F$7:$GK$318,$DE$2,FALSE)),"",VLOOKUP($B55,'[1]1718  Exp_Rev Access'!$F$7:$GK$318,$DE$2,FALSE))</f>
        <v>0</v>
      </c>
      <c r="DF55" s="90">
        <f>IF(ISNA(VLOOKUP($B55,'[1]1718  Exp_Rev Access'!$F$7:$GK$318,$DF$2,FALSE)),"",VLOOKUP($B55,'[1]1718  Exp_Rev Access'!$F$7:$GK$318,$DF$2,FALSE))</f>
        <v>0</v>
      </c>
      <c r="DG55" s="90">
        <f>IF(ISNA(VLOOKUP($B55,'[1]1718  Exp_Rev Access'!$F$7:$GK$318,$DG$2,FALSE)),"",VLOOKUP($B55,'[1]1718  Exp_Rev Access'!$F$7:$GK$318,$DG$2,FALSE))</f>
        <v>253924.98</v>
      </c>
      <c r="DH55" s="90">
        <f>IF(ISNA(VLOOKUP($B55,'[1]1718  Exp_Rev Access'!$F$7:$GK$318,$DH$2,FALSE)),"",VLOOKUP($B55,'[1]1718  Exp_Rev Access'!$F$7:$GK$318,$DH$2,FALSE))</f>
        <v>6545.82</v>
      </c>
      <c r="DI55" s="90">
        <f>IF(ISNA(VLOOKUP($B55,'[1]1718  Exp_Rev Access'!$F$7:$GK$318,$DI$2,FALSE)),"",VLOOKUP($B55,'[1]1718  Exp_Rev Access'!$F$7:$GK$318,$DI$2,FALSE))</f>
        <v>5732821.6799999997</v>
      </c>
      <c r="DJ55" s="90">
        <f>IF(ISNA(VLOOKUP($B55,'[1]1718  Exp_Rev Access'!$F$7:$GK$318,$DJ$2,FALSE)),"",VLOOKUP($B55,'[1]1718  Exp_Rev Access'!$F$7:$GK$318,$DJ$2,FALSE))</f>
        <v>0</v>
      </c>
      <c r="DK55" s="90">
        <f>IF(ISNA(VLOOKUP($B55,'[1]1718  Exp_Rev Access'!$F$7:$GK$318,$DK$2,FALSE)),"",VLOOKUP($B55,'[1]1718  Exp_Rev Access'!$F$7:$GK$318,$DK$2,FALSE))</f>
        <v>109876.59</v>
      </c>
      <c r="DL55" s="90">
        <f>IF(ISNA(VLOOKUP($B55,'[1]1718  Exp_Rev Access'!$F$7:$GK$318,$DL$2,FALSE)),"",VLOOKUP($B55,'[1]1718  Exp_Rev Access'!$F$7:$GK$318,$DL$2,FALSE))</f>
        <v>0</v>
      </c>
      <c r="DM55" s="90">
        <f>IF(ISNA(VLOOKUP($B55,'[1]1718  Exp_Rev Access'!$F$7:$GK$318,$DM$2,FALSE)),"",VLOOKUP($B55,'[1]1718  Exp_Rev Access'!$F$7:$GK$318,$DM$2,FALSE))</f>
        <v>0</v>
      </c>
      <c r="DN55" s="90">
        <f>IF(ISNA(VLOOKUP($B55,'[1]1718  Exp_Rev Access'!$F$7:$GK$318,$DN$2,FALSE)),"",VLOOKUP($B55,'[1]1718  Exp_Rev Access'!$F$7:$GK$318,$DN$2,FALSE))</f>
        <v>0</v>
      </c>
      <c r="DO55" s="90">
        <f>IF(ISNA(VLOOKUP($B55,'[1]1718  Exp_Rev Access'!$F$7:$GK$318,$DO$2,FALSE)),"",VLOOKUP($B55,'[1]1718  Exp_Rev Access'!$F$7:$GK$318,$DO$2,FALSE))</f>
        <v>0</v>
      </c>
      <c r="DP55" s="90">
        <f>IF(ISNA(VLOOKUP($B55,'[1]1718  Exp_Rev Access'!$F$7:$GK$318,$DP$2,FALSE)),"",VLOOKUP($B55,'[1]1718  Exp_Rev Access'!$F$7:$GK$318,$DP$2,FALSE))</f>
        <v>0</v>
      </c>
      <c r="DQ55" s="90">
        <f>IF(ISNA(VLOOKUP($B55,'[1]1718  Exp_Rev Access'!$F$7:$GK$318,$DQ$2,FALSE)),"",VLOOKUP($B55,'[1]1718  Exp_Rev Access'!$F$7:$GK$318,$DQ$2,FALSE))</f>
        <v>0</v>
      </c>
      <c r="DR55" s="90">
        <f>IF(ISNA(VLOOKUP($B55,'[1]1718  Exp_Rev Access'!$F$7:$GK$318,$DR$2,FALSE)),"",VLOOKUP($B55,'[1]1718  Exp_Rev Access'!$F$7:$GK$318,$DR$2,FALSE))</f>
        <v>0</v>
      </c>
      <c r="DS55" s="90">
        <f>IF(ISNA(VLOOKUP($B55,'[1]1718  Exp_Rev Access'!$F$7:$GK$318,$DS$2,FALSE)),"",VLOOKUP($B55,'[1]1718  Exp_Rev Access'!$F$7:$GK$318,$DS$2,FALSE))</f>
        <v>0</v>
      </c>
      <c r="DT55" s="90">
        <f>IF(ISNA(VLOOKUP($B55,'[1]1718  Exp_Rev Access'!$F$7:$GK$318,$DT$2,FALSE)),"",VLOOKUP($B55,'[1]1718  Exp_Rev Access'!$F$7:$GK$318,$DT$2,FALSE))</f>
        <v>0</v>
      </c>
      <c r="DU55" s="90">
        <f>IF(ISNA(VLOOKUP($B55,'[1]1718  Exp_Rev Access'!$F$7:$GK$318,$DU$2,FALSE)),"",VLOOKUP($B55,'[1]1718  Exp_Rev Access'!$F$7:$GK$318,$DU$2,FALSE))</f>
        <v>0</v>
      </c>
      <c r="DV55" s="90">
        <f>IF(ISNA(VLOOKUP($B55,'[1]1718  Exp_Rev Access'!$F$7:$GK$318,$DV$2,FALSE)),"",VLOOKUP($B55,'[1]1718  Exp_Rev Access'!$F$7:$GK$318,$DV$2,FALSE))</f>
        <v>0</v>
      </c>
      <c r="DW55" s="90">
        <f>IF(ISNA(VLOOKUP($B55,'[1]1718  Exp_Rev Access'!$F$7:$GK$318,$DW$2,FALSE)),"",VLOOKUP($B55,'[1]1718  Exp_Rev Access'!$F$7:$GK$318,$DW$2,FALSE))</f>
        <v>0</v>
      </c>
      <c r="DX55" s="90">
        <f>IF(ISNA(VLOOKUP($B55,'[1]1718  Exp_Rev Access'!$F$7:$GK$318,$DX$2,FALSE)),"",VLOOKUP($B55,'[1]1718  Exp_Rev Access'!$F$7:$GK$318,$DX$2,FALSE))</f>
        <v>0</v>
      </c>
      <c r="DY55" s="90">
        <f>IF(ISNA(VLOOKUP($B55,'[1]1718  Exp_Rev Access'!$F$7:$GK$318,$DY$2,FALSE)),"",VLOOKUP($B55,'[1]1718  Exp_Rev Access'!$F$7:$GK$318,$DY$2,FALSE))</f>
        <v>0</v>
      </c>
      <c r="DZ55" s="90">
        <f>IF(ISNA(VLOOKUP($B55,'[1]1718  Exp_Rev Access'!$F$7:$GK$318,$DZ$2,FALSE)),"",VLOOKUP($B55,'[1]1718  Exp_Rev Access'!$F$7:$GK$318,$DZ$2,FALSE))</f>
        <v>0</v>
      </c>
      <c r="EA55" s="90">
        <f>IF(ISNA(VLOOKUP($B55,'[1]1718  Exp_Rev Access'!$F$7:$GK$318,$EA$2,FALSE)),"",VLOOKUP($B55,'[1]1718  Exp_Rev Access'!$F$7:$GK$318,$EA$2,FALSE))</f>
        <v>0</v>
      </c>
      <c r="EB55" s="90">
        <f>IF(ISNA(VLOOKUP($B55,'[1]1718  Exp_Rev Access'!$F$7:$GK$318,$EB$2,FALSE)),"",VLOOKUP($B55,'[1]1718  Exp_Rev Access'!$F$7:$GK$318,$EB$2,FALSE))</f>
        <v>0</v>
      </c>
      <c r="EC55" s="90">
        <f>IF(ISNA(VLOOKUP($B55,'[1]1718  Exp_Rev Access'!$F$7:$GK$318,$EC$2,FALSE)),"",VLOOKUP($B55,'[1]1718  Exp_Rev Access'!$F$7:$GK$318,$EC$2,FALSE))</f>
        <v>0</v>
      </c>
      <c r="ED55" s="90">
        <f>IF(ISNA(VLOOKUP($B55,'[1]1718  Exp_Rev Access'!$F$7:$GK$318,$ED$2,FALSE)),"",VLOOKUP($B55,'[1]1718  Exp_Rev Access'!$F$7:$GK$318,$ED$2,FALSE))</f>
        <v>0</v>
      </c>
      <c r="EE55" s="90">
        <f>IF(ISNA(VLOOKUP($B55,'[1]1718  Exp_Rev Access'!$F$7:$GK$318,$EE$2,FALSE)),"",VLOOKUP($B55,'[1]1718  Exp_Rev Access'!$F$7:$GK$318,$EE$2,FALSE))</f>
        <v>0</v>
      </c>
      <c r="EF55" s="90">
        <f>IF(ISNA(VLOOKUP($B55,'[1]1718  Exp_Rev Access'!$F$7:$GK$318,$EF$2,FALSE)),"",VLOOKUP($B55,'[1]1718  Exp_Rev Access'!$F$7:$GK$318,$EF$2,FALSE))</f>
        <v>0</v>
      </c>
      <c r="EG55" s="90">
        <f>IF(ISNA(VLOOKUP($B55,'[1]1718  Exp_Rev Access'!$F$7:$GK$318,$EG$2,FALSE)),"",VLOOKUP($B55,'[1]1718  Exp_Rev Access'!$F$7:$GK$318,$EG$2,FALSE))</f>
        <v>0</v>
      </c>
      <c r="EH55" s="90">
        <f>IF(ISNA(VLOOKUP($B55,'[1]1718  Exp_Rev Access'!$F$7:$GK$318,$EH$2,FALSE)),"",VLOOKUP($B55,'[1]1718  Exp_Rev Access'!$F$7:$GK$318,$EH$2,FALSE))</f>
        <v>0</v>
      </c>
      <c r="EI55" s="90">
        <f>IF(ISNA(VLOOKUP($B55,'[1]1718  Exp_Rev Access'!$F$7:$GK$318,$EI$2,FALSE)),"",VLOOKUP($B55,'[1]1718  Exp_Rev Access'!$F$7:$GK$318,$EI$2,FALSE))</f>
        <v>0</v>
      </c>
      <c r="EJ55" s="90">
        <f>IF(ISNA(VLOOKUP($B55,'[1]1718  Exp_Rev Access'!$F$7:$GK$318,$EJ$2,FALSE)),"",VLOOKUP($B55,'[1]1718  Exp_Rev Access'!$F$7:$GK$318,$EJ$2,FALSE))</f>
        <v>0</v>
      </c>
      <c r="EK55" s="90">
        <f>IF(ISNA(VLOOKUP($B55,'[1]1718  Exp_Rev Access'!$F$7:$GK$318,$EK$2,FALSE)),"",VLOOKUP($B55,'[1]1718  Exp_Rev Access'!$F$7:$GK$318,$EK$2,FALSE))</f>
        <v>0</v>
      </c>
      <c r="EL55" s="90">
        <f>IF(ISNA(VLOOKUP($B55,'[1]1718  Exp_Rev Access'!$F$7:$GK$318,$EL$2,FALSE)),"",VLOOKUP($B55,'[1]1718  Exp_Rev Access'!$F$7:$GK$318,$EL$2,FALSE))</f>
        <v>0</v>
      </c>
      <c r="EM55" s="90">
        <f>IF(ISNA(VLOOKUP($B55,'[1]1718  Exp_Rev Access'!$F$7:$GK$318,$EM$2,FALSE)),"",VLOOKUP($B55,'[1]1718  Exp_Rev Access'!$F$7:$GK$318,$EM$2,FALSE))</f>
        <v>0</v>
      </c>
      <c r="EN55" s="90">
        <f>IF(ISNA(VLOOKUP($B55,'[1]1718  Exp_Rev Access'!$F$7:$GK$318,$EN$2,FALSE)),"",VLOOKUP($B55,'[1]1718  Exp_Rev Access'!$F$7:$GK$318,$EN$2,FALSE))</f>
        <v>22404.22</v>
      </c>
      <c r="EO55" s="90">
        <f>IF(ISNA(VLOOKUP($B55,'[1]1718  Exp_Rev Access'!$F$7:$GK$318,$EO$2,FALSE)),"",VLOOKUP($B55,'[1]1718  Exp_Rev Access'!$F$7:$GK$318,$EO$2,FALSE))</f>
        <v>0</v>
      </c>
      <c r="EP55" s="90">
        <f>IF(ISNA(VLOOKUP($B55,'[1]1718  Exp_Rev Access'!$F$7:$GK$318,$EP$2,FALSE)),"",VLOOKUP($B55,'[1]1718  Exp_Rev Access'!$F$7:$GK$318,$EP$2,FALSE))</f>
        <v>0</v>
      </c>
      <c r="EQ55" s="90">
        <f>IF(ISNA(VLOOKUP($B55,'[1]1718  Exp_Rev Access'!$F$7:$GK$318,$EQ$2,FALSE)),"",VLOOKUP($B55,'[1]1718  Exp_Rev Access'!$F$7:$GK$318,$EQ$2,FALSE))</f>
        <v>0</v>
      </c>
      <c r="ER55" s="90">
        <f>IF(ISNA(VLOOKUP($B55,'[1]1718  Exp_Rev Access'!$F$7:$GK$318,$ER$2,FALSE)),"",VLOOKUP($B55,'[1]1718  Exp_Rev Access'!$F$7:$GK$318,$ER$2,FALSE))</f>
        <v>0</v>
      </c>
      <c r="ES55" s="90">
        <f>IF(ISNA(VLOOKUP($B55,'[1]1718  Exp_Rev Access'!$F$7:$GK$318,$ES$2,FALSE)),"",VLOOKUP($B55,'[1]1718  Exp_Rev Access'!$F$7:$GK$318,$ES$2,FALSE))</f>
        <v>0</v>
      </c>
      <c r="ET55" s="90">
        <f>IF(ISNA(VLOOKUP($B55,'[1]1718  Exp_Rev Access'!$F$7:$GK$318,$ET$2,FALSE)),"",VLOOKUP($B55,'[1]1718  Exp_Rev Access'!$F$7:$GK$318,$ET$2,FALSE))</f>
        <v>0</v>
      </c>
      <c r="EU55" s="90">
        <f>IF(ISNA(VLOOKUP($B55,'[1]1718  Exp_Rev Access'!$F$7:$GK$318,$EU$2,FALSE)),"",VLOOKUP($B55,'[1]1718  Exp_Rev Access'!$F$7:$GK$318,$EU$2,FALSE))</f>
        <v>0</v>
      </c>
      <c r="EV55" s="90">
        <f>IF(ISNA(VLOOKUP($B55,'[1]1718  Exp_Rev Access'!$F$7:$GK$318,$EV$2,FALSE)),"",VLOOKUP($B55,'[1]1718  Exp_Rev Access'!$F$7:$GK$318,$EV$2,FALSE))</f>
        <v>272865.61</v>
      </c>
      <c r="EW55" s="90">
        <f>IF(ISNA(VLOOKUP($B55,'[1]1718  Exp_Rev Access'!$F$7:$GK$318,$EW$2,FALSE)),"",VLOOKUP($B55,'[1]1718  Exp_Rev Access'!$F$7:$GK$318,$EW$2,FALSE))</f>
        <v>0</v>
      </c>
      <c r="EX55" s="90">
        <f>IF(ISNA(VLOOKUP($B55,'[1]1718  Exp_Rev Access'!$F$7:$GK$318,$EX$2,FALSE)),"",VLOOKUP($B55,'[1]1718  Exp_Rev Access'!$F$7:$GK$318,$EX$2,FALSE))</f>
        <v>0</v>
      </c>
      <c r="EY55" s="90">
        <f>IF(ISNA(VLOOKUP($B55,'[1]1718  Exp_Rev Access'!$F$7:$GK$318,$EY$2,FALSE)),"",VLOOKUP($B55,'[1]1718  Exp_Rev Access'!$F$7:$GK$318,$EY$2,FALSE))</f>
        <v>0</v>
      </c>
      <c r="EZ55" s="90">
        <f>IF(ISNA(VLOOKUP($B55,'[1]1718  Exp_Rev Access'!$F$7:$GK$318,$EZ$2,FALSE)),"",VLOOKUP($B55,'[1]1718  Exp_Rev Access'!$F$7:$GK$318,$EZ$2,FALSE))</f>
        <v>0</v>
      </c>
      <c r="FA55" s="90">
        <f>IF(ISNA(VLOOKUP($B55,'[1]1718  Exp_Rev Access'!$F$7:$GK$318,$FA$2,FALSE)),"",VLOOKUP($B55,'[1]1718  Exp_Rev Access'!$F$7:$GK$318,$FA$2,FALSE))</f>
        <v>0</v>
      </c>
      <c r="FB55" s="90">
        <f>IF(ISNA(VLOOKUP($B55,'[1]1718  Exp_Rev Access'!$F$7:$GK$318,$FB$2,FALSE)),"",VLOOKUP($B55,'[1]1718  Exp_Rev Access'!$F$7:$GK$318,$FB$2,FALSE))</f>
        <v>0</v>
      </c>
      <c r="FC55" s="90">
        <f>IF(ISNA(VLOOKUP($B55,'[1]1718  Exp_Rev Access'!$F$7:$GK$318,$FC$2,FALSE)),"",VLOOKUP($B55,'[1]1718  Exp_Rev Access'!$F$7:$GK$318,$FC$2,FALSE))</f>
        <v>0</v>
      </c>
      <c r="FD55" s="90">
        <f>IF(ISNA(VLOOKUP($B55,'[1]1718  Exp_Rev Access'!$F$7:$GK$318,$FD$2,FALSE)),"",VLOOKUP($B55,'[1]1718  Exp_Rev Access'!$F$7:$GK$318,$FD$2,FALSE))</f>
        <v>0</v>
      </c>
      <c r="FE55" s="90">
        <f>IF(ISNA(VLOOKUP($B55,'[1]1718  Exp_Rev Access'!$F$7:$GK$318,$FE$2,FALSE)),"",VLOOKUP($B55,'[1]1718  Exp_Rev Access'!$F$7:$GK$318,$FE$2,FALSE))</f>
        <v>0</v>
      </c>
      <c r="FF55" s="90">
        <f>IF(ISNA(VLOOKUP($B55,'[1]1718  Exp_Rev Access'!$F$7:$GK$318,$FF$2,FALSE)),"",VLOOKUP($B55,'[1]1718  Exp_Rev Access'!$F$7:$GK$318,$FF$2,FALSE))</f>
        <v>0</v>
      </c>
      <c r="FG55" s="90">
        <f>IF(ISNA(VLOOKUP($B55,'[1]1718  Exp_Rev Access'!$F$7:$GK$318,$FG$2,FALSE)),"",VLOOKUP($B55,'[1]1718  Exp_Rev Access'!$F$7:$GK$318,$FG$2,FALSE))</f>
        <v>0</v>
      </c>
      <c r="FH55" s="90">
        <f>IF(ISNA(VLOOKUP($B55,'[1]1718  Exp_Rev Access'!$F$7:$GK$318,$FH$2,FALSE)),"",VLOOKUP($B55,'[1]1718  Exp_Rev Access'!$F$7:$GK$318,$FH$2,FALSE))</f>
        <v>0</v>
      </c>
      <c r="FI55" s="90">
        <f>IF(ISNA(VLOOKUP($B55,'[1]1718  Exp_Rev Access'!$F$7:$GK$318,$FI$2,FALSE)),"",VLOOKUP($B55,'[1]1718  Exp_Rev Access'!$F$7:$GK$318,$FI$2,FALSE))</f>
        <v>0</v>
      </c>
      <c r="FJ55" s="90">
        <f>IF(ISNA(VLOOKUP($B55,'[1]1718  Exp_Rev Access'!$F$7:$GK$318,$FJ$2,FALSE)),"",VLOOKUP($B55,'[1]1718  Exp_Rev Access'!$F$7:$GK$318,$FJ$2,FALSE))</f>
        <v>0</v>
      </c>
      <c r="FK55" s="90">
        <f>IF(ISNA(VLOOKUP($B55,'[1]1718  Exp_Rev Access'!$F$7:$GK$318,$FK$2,FALSE)),"",VLOOKUP($B55,'[1]1718  Exp_Rev Access'!$F$7:$GK$318,$FK$2,FALSE))</f>
        <v>0</v>
      </c>
      <c r="FL55" s="90">
        <f>IF(ISNA(VLOOKUP($B55,'[1]1718  Exp_Rev Access'!$F$7:$GK$318,$FL$2,FALSE)),"",VLOOKUP($B55,'[1]1718  Exp_Rev Access'!$F$7:$GK$318,$FL$2,FALSE))</f>
        <v>0</v>
      </c>
      <c r="FM55" s="90">
        <f>IF(ISNA(VLOOKUP($B55,'[1]1718  Exp_Rev Access'!$F$7:$GK$318,$FM$2,FALSE)),"",VLOOKUP($B55,'[1]1718  Exp_Rev Access'!$F$7:$GK$318,$FM$2,FALSE))</f>
        <v>0</v>
      </c>
      <c r="FN55" s="90">
        <f>IF(ISNA(VLOOKUP($B55,'[1]1718  Exp_Rev Access'!$F$7:$GK$318,$FN$2,FALSE)),"",VLOOKUP($B55,'[1]1718  Exp_Rev Access'!$F$7:$GK$318,$FN$2,FALSE))</f>
        <v>0</v>
      </c>
      <c r="FO55" s="90">
        <f>IF(ISNA(VLOOKUP($B55,'[1]1718  Exp_Rev Access'!$F$7:$GK$318,$FO$2,FALSE)),"",VLOOKUP($B55,'[1]1718  Exp_Rev Access'!$F$7:$GK$318,$FO$2,FALSE))</f>
        <v>0</v>
      </c>
      <c r="FP55" s="90">
        <f>IF(ISNA(VLOOKUP($B55,'[1]1718  Exp_Rev Access'!$F$7:$GK$318,$FP$2,FALSE)),"",VLOOKUP($B55,'[1]1718  Exp_Rev Access'!$F$7:$GK$318,$FP$2,FALSE))</f>
        <v>0</v>
      </c>
      <c r="FQ55" s="90">
        <f>IF(ISNA(VLOOKUP($B55,'[1]1718  Exp_Rev Access'!$F$7:$GK$318,$FQ$2,FALSE)),"",VLOOKUP($B55,'[1]1718  Exp_Rev Access'!$F$7:$GK$318,$FQ$2,FALSE))</f>
        <v>0</v>
      </c>
      <c r="FR55" s="90">
        <f>IF(ISNA(VLOOKUP($B55,'[1]1718  Exp_Rev Access'!$F$7:$GK$318,$FR$2,FALSE)),"",VLOOKUP($B55,'[1]1718  Exp_Rev Access'!$F$7:$GK$318,$FR$2,FALSE))</f>
        <v>550132.30000000005</v>
      </c>
      <c r="FS55" s="56">
        <f t="shared" si="166"/>
        <v>19139724.239999998</v>
      </c>
      <c r="FT55" s="92">
        <f t="shared" si="167"/>
        <v>5.6595959463994837E-2</v>
      </c>
      <c r="FU55" s="94">
        <f t="shared" si="168"/>
        <v>728.9582351186973</v>
      </c>
      <c r="FV55" s="95">
        <f>IF(ISNA(VLOOKUP($B55,'[1]1718  Exp_Rev Access'!$F$7:$GK$318,$FV$2,FALSE)),"",VLOOKUP($B55,'[1]1718  Exp_Rev Access'!$F$7:$GK$318,$FV$2,FALSE))</f>
        <v>671</v>
      </c>
      <c r="FW55" s="95">
        <f>IF(ISNA(VLOOKUP($B55,'[1]1718  Exp_Rev Access'!$F$7:$GK$318,$FW$2,FALSE)),"",VLOOKUP($B55,'[1]1718  Exp_Rev Access'!$F$7:$GK$318,$FW$2,FALSE))</f>
        <v>639772.25</v>
      </c>
      <c r="FX55" s="95">
        <f>IF(ISNA(VLOOKUP($B55,'[1]1718  Exp_Rev Access'!$F$7:$GK$318,$FX$2,FALSE)),"",VLOOKUP($B55,'[1]1718  Exp_Rev Access'!$F$7:$GK$318,$FX$2,FALSE))</f>
        <v>0</v>
      </c>
      <c r="FY55" s="95">
        <f>IF(ISNA(VLOOKUP($B55,'[1]1718  Exp_Rev Access'!$F$7:$GK$318,$FY$2,FALSE)),"",VLOOKUP($B55,'[1]1718  Exp_Rev Access'!$F$7:$GK$318,$FY$2,FALSE))</f>
        <v>0</v>
      </c>
      <c r="FZ55" s="95">
        <f>IF(ISNA(VLOOKUP($B55,'[1]1718  Exp_Rev Access'!$F$7:$GK$318,$FZ$2,FALSE)),"",VLOOKUP($B55,'[1]1718  Exp_Rev Access'!$F$7:$GK$318,$FZ$2,FALSE))</f>
        <v>0</v>
      </c>
      <c r="GA55" s="95">
        <f>IF(ISNA(VLOOKUP($B55,'[1]1718  Exp_Rev Access'!$F$7:$GK$318,$GA$2,FALSE)),"",VLOOKUP($B55,'[1]1718  Exp_Rev Access'!$F$7:$GK$318,$GA$2,FALSE))</f>
        <v>0</v>
      </c>
      <c r="GB55" s="95">
        <f>IF(ISNA(VLOOKUP($B55,'[1]1718  Exp_Rev Access'!$F$7:$GK$318,$GB$2,FALSE)),"",VLOOKUP($B55,'[1]1718  Exp_Rev Access'!$F$7:$GK$318,$GB$2,FALSE))</f>
        <v>0</v>
      </c>
      <c r="GC55" s="95">
        <f>IF(ISNA(VLOOKUP($B55,'[1]1718  Exp_Rev Access'!$F$7:$GK$318,$GC$2,FALSE)),"",VLOOKUP($B55,'[1]1718  Exp_Rev Access'!$F$7:$GK$318,$GC$2,FALSE))</f>
        <v>0</v>
      </c>
      <c r="GD55" s="95">
        <f>IF(ISNA(VLOOKUP($B55,'[1]1718  Exp_Rev Access'!$F$7:$GK$318,$GD$2,FALSE)),"",VLOOKUP($B55,'[1]1718  Exp_Rev Access'!$F$7:$GK$318,$GD$2,FALSE))</f>
        <v>0</v>
      </c>
      <c r="GE55" s="95">
        <f>IF(ISNA(VLOOKUP($B55,'[1]1718  Exp_Rev Access'!$F$7:$GK$318,$GE$2,FALSE)),"",VLOOKUP($B55,'[1]1718  Exp_Rev Access'!$F$7:$GK$318,$GE$2,FALSE))</f>
        <v>0</v>
      </c>
      <c r="GF55" s="95">
        <f>IF(ISNA(VLOOKUP($B55,'[1]1718  Exp_Rev Access'!$F$7:$GK$318,$GF$2,FALSE)),"",VLOOKUP($B55,'[1]1718  Exp_Rev Access'!$F$7:$GK$318,$GF$2,FALSE))</f>
        <v>111094.38</v>
      </c>
      <c r="GG55" s="95">
        <f>IF(ISNA(VLOOKUP($B55,'[1]1718  Exp_Rev Access'!$F$7:$GK$318,$GG$2,FALSE)),"",VLOOKUP($B55,'[1]1718  Exp_Rev Access'!$F$7:$GK$318,$GG$2,FALSE))</f>
        <v>0</v>
      </c>
      <c r="GH55" s="95">
        <f>IF(ISNA(VLOOKUP($B55,'[1]1718  Exp_Rev Access'!$F$7:$GK$318,$GH$2,FALSE)),"",VLOOKUP($B55,'[1]1718  Exp_Rev Access'!$F$7:$GK$318,$GH$2,FALSE))</f>
        <v>0</v>
      </c>
      <c r="GI55" s="95">
        <f>IF(ISNA(VLOOKUP($B55,'[1]1718  Exp_Rev Access'!$F$7:$GK$318,$GI$2,FALSE)),"",VLOOKUP($B55,'[1]1718  Exp_Rev Access'!$F$7:$GK$318,$GI$2,FALSE))</f>
        <v>0</v>
      </c>
      <c r="GJ55" s="95">
        <f>IF(ISNA(VLOOKUP($B55,'[1]1718  Exp_Rev Access'!$F$7:$GK$318,$GJ$2,FALSE)),"",VLOOKUP($B55,'[1]1718  Exp_Rev Access'!$F$7:$GK$318,$GJ$2,FALSE))</f>
        <v>0</v>
      </c>
      <c r="GK55" s="95">
        <f>IF(ISNA(VLOOKUP($B55,'[1]1718  Exp_Rev Access'!$F$7:$GK$318,$GK$2,FALSE)),"",VLOOKUP($B55,'[1]1718  Exp_Rev Access'!$F$7:$GK$318,$GK$2,FALSE))</f>
        <v>43194.34</v>
      </c>
      <c r="GL55" s="95">
        <f>IF(ISNA(VLOOKUP($B55,'[1]1718  Exp_Rev Access'!$F$7:$GK$318,$GL$2,FALSE)),"",VLOOKUP($B55,'[1]1718  Exp_Rev Access'!$F$7:$GK$318,$GL$2,FALSE))</f>
        <v>373123.3</v>
      </c>
      <c r="GM55" s="95">
        <f>IF(ISNA(VLOOKUP($B55,'[1]1718  Exp_Rev Access'!$F$7:$GK$318,$GM$2,FALSE)),"",VLOOKUP($B55,'[1]1718  Exp_Rev Access'!$F$7:$GK$318,$GM$2,FALSE))</f>
        <v>0</v>
      </c>
      <c r="GN55" s="95">
        <f>IF(ISNA(VLOOKUP($B55,'[1]1718  Exp_Rev Access'!$F$7:$GK$318,$GN$2,FALSE)),"",VLOOKUP($B55,'[1]1718  Exp_Rev Access'!$F$7:$GK$318,$GN$2,FALSE))</f>
        <v>0</v>
      </c>
      <c r="GO55" s="95">
        <f>IF(ISNA(VLOOKUP($B55,'[1]1718  Exp_Rev Access'!$F$7:$GK$318,$GO$2,FALSE)),"",VLOOKUP($B55,'[1]1718  Exp_Rev Access'!$F$7:$GK$318,$GO$2,FALSE))</f>
        <v>0</v>
      </c>
      <c r="GP55" s="95">
        <f>IF(ISNA(VLOOKUP($B55,'[1]1718  Exp_Rev Access'!$F$7:$GK$318,$GP$2,FALSE)),"",VLOOKUP($B55,'[1]1718  Exp_Rev Access'!$F$7:$GK$318,$GP$2,FALSE))</f>
        <v>0</v>
      </c>
      <c r="GQ55" s="95">
        <f>IF(ISNA(VLOOKUP($B55,'[1]1718  Exp_Rev Access'!$F$7:$GK$318,$GQ$2,FALSE)),"",VLOOKUP($B55,'[1]1718  Exp_Rev Access'!$F$7:$GK$318,$GQ$2,FALSE))</f>
        <v>4054.33</v>
      </c>
      <c r="GR55" s="95">
        <f>IF(ISNA(VLOOKUP($B55,'[1]1718  Exp_Rev Access'!$F$7:$GK$318,$GR$2,FALSE)),"",VLOOKUP($B55,'[1]1718  Exp_Rev Access'!$F$7:$GK$318,$GR$2,FALSE))</f>
        <v>0</v>
      </c>
      <c r="GS55" s="95">
        <f>IF(ISNA(VLOOKUP($B55,'[1]1718  Exp_Rev Access'!$F$7:$GK$318,$GS$2,FALSE)),"",VLOOKUP($B55,'[1]1718  Exp_Rev Access'!$F$7:$GK$318,$GS$2,FALSE))</f>
        <v>6554201.4000000004</v>
      </c>
      <c r="GT55" s="95">
        <f>IF(ISNA(VLOOKUP($B55,'[1]1718  Exp_Rev Access'!$F$7:$GK$318,$GT$2,FALSE)),"",VLOOKUP($B55,'[1]1718  Exp_Rev Access'!$F$7:$GK$318,$GT$2,FALSE))</f>
        <v>0</v>
      </c>
      <c r="GU55" s="56">
        <f t="shared" si="169"/>
        <v>7726111</v>
      </c>
      <c r="GV55" s="92">
        <f t="shared" si="170"/>
        <v>2.2846027428988946E-2</v>
      </c>
      <c r="GW55" s="96">
        <f t="shared" si="171"/>
        <v>294.25775252920539</v>
      </c>
    </row>
    <row r="56" spans="1:222" x14ac:dyDescent="0.3">
      <c r="A56" s="73"/>
      <c r="B56" s="88" t="s">
        <v>245</v>
      </c>
      <c r="C56" s="89" t="s">
        <v>246</v>
      </c>
      <c r="D56" s="75">
        <f>IF(ISNA(VLOOKUP($B56,'[1]1718 enrollment_Rev_Exp by size'!$A$7:H396,3,FALSE)),"",VLOOKUP($B56,'[1]1718 enrollment_Rev_Exp by size'!$A$7:$G$363,3,FALSE))</f>
        <v>7151.4599999999991</v>
      </c>
      <c r="E56" s="76">
        <f>IF(ISNA(VLOOKUP($B56,'[1]1718 enrollment_Rev_Exp by size'!$A$7:I396,5,FALSE)),"",VLOOKUP($B56,'[1]1718 enrollment_Rev_Exp by size'!$A$7:$G$350,5,FALSE))</f>
        <v>84412131.310000002</v>
      </c>
      <c r="F56" s="70">
        <f t="shared" si="151"/>
        <v>84412131.309999987</v>
      </c>
      <c r="G56" s="70">
        <f>F56-E56</f>
        <v>0</v>
      </c>
      <c r="H56" s="90">
        <f>IF(ISNA(VLOOKUP($B56,'[1]1718  Exp_Rev Access'!$F$7:$GK$318,3,FALSE)),"",VLOOKUP($B56,'[1]1718  Exp_Rev Access'!$F$7:$GK$318,3,FALSE))</f>
        <v>14646878.890000001</v>
      </c>
      <c r="I56" s="90">
        <f>IF(ISNA(VLOOKUP($B56,'[1]1718  Exp_Rev Access'!$F$7:$GK$318,4,FALSE)),"",VLOOKUP($B56,'[1]1718  Exp_Rev Access'!$F$7:$GK$318,4,FALSE))</f>
        <v>0</v>
      </c>
      <c r="J56" s="90">
        <f>IF(ISNA(VLOOKUP($B56,'[1]1718  Exp_Rev Access'!$F$7:$GK$318,5,FALSE)),"",VLOOKUP($B56,'[1]1718  Exp_Rev Access'!$F$7:$GK$318,5,FALSE))</f>
        <v>0</v>
      </c>
      <c r="K56" s="90">
        <f>IF(ISNA(VLOOKUP($B56,'[1]1718  Exp_Rev Access'!$F$7:$GK$318,6,FALSE)),"-",VLOOKUP($B56,'[1]1718  Exp_Rev Access'!$F$7:$GK$318,6,FALSE))</f>
        <v>32663.09</v>
      </c>
      <c r="L56" s="90">
        <f>IF(ISNA(VLOOKUP($B56,'[1]1718  Exp_Rev Access'!$F$7:$GK$318,7,FALSE)),"",VLOOKUP($B56,'[1]1718  Exp_Rev Access'!$F$7:$GK$318,7,FALSE))</f>
        <v>0</v>
      </c>
      <c r="M56" s="90">
        <f>IF(ISNA(VLOOKUP($B56,'[1]1718  Exp_Rev Access'!$F$7:$GK$318,8,FALSE)),"",VLOOKUP($B56,'[1]1718  Exp_Rev Access'!$F$7:$GK$318,8,FALSE))</f>
        <v>0</v>
      </c>
      <c r="N56" s="56">
        <f t="shared" si="153"/>
        <v>14679541.98</v>
      </c>
      <c r="O56" s="91">
        <f t="shared" si="154"/>
        <v>0.17390322637501002</v>
      </c>
      <c r="P56" s="56">
        <f t="shared" si="155"/>
        <v>2052.6636491010231</v>
      </c>
      <c r="Q56" s="90">
        <f>IF(ISNA(VLOOKUP($B56,'[1]1718  Exp_Rev Access'!$F$7:$GK$318,10,FALSE)),"",VLOOKUP($B56,'[1]1718  Exp_Rev Access'!$F$7:$GK$318,10,FALSE))</f>
        <v>457692.82</v>
      </c>
      <c r="R56" s="90">
        <f>IF(ISNA(VLOOKUP($B56,'[1]1718  Exp_Rev Access'!$F$7:$GK$318,11,FALSE)),"",VLOOKUP($B56,'[1]1718  Exp_Rev Access'!$F$7:$GK$318,11,FALSE))</f>
        <v>0</v>
      </c>
      <c r="S56" s="90">
        <f>IF(ISNA(VLOOKUP($B56,'[1]1718  Exp_Rev Access'!$F$7:$GK$318,12,FALSE)),"",VLOOKUP($B56,'[1]1718  Exp_Rev Access'!$F$7:$GK$318,12,FALSE))</f>
        <v>0</v>
      </c>
      <c r="T56" s="90">
        <f>IF(ISNA(VLOOKUP($B56,'[1]1718  Exp_Rev Access'!$F$7:$GK$318,13,FALSE)),"",VLOOKUP($B56,'[1]1718  Exp_Rev Access'!$F$7:$GK$318,13,FALSE))</f>
        <v>0</v>
      </c>
      <c r="U56" s="90">
        <f>IF(ISNA(VLOOKUP($B56,'[1]1718  Exp_Rev Access'!$F$7:$GK$318,14,FALSE)),"",VLOOKUP($B56,'[1]1718  Exp_Rev Access'!$F$7:$GK$318,14,FALSE))</f>
        <v>0</v>
      </c>
      <c r="V56" s="90">
        <f>IF(ISNA(VLOOKUP($B56,'[1]1718  Exp_Rev Access'!$F$7:$GK$318,15,FALSE)),"",VLOOKUP($B56,'[1]1718  Exp_Rev Access'!$F$7:$GK$318,15,FALSE))</f>
        <v>11375</v>
      </c>
      <c r="W56" s="90">
        <f>IF(ISNA(VLOOKUP($B56,'[1]1718  Exp_Rev Access'!$F$7:$GK$318,16,FALSE)),"",VLOOKUP($B56,'[1]1718  Exp_Rev Access'!$F$7:$GK$318,16,FALSE))</f>
        <v>0</v>
      </c>
      <c r="X56" s="90">
        <f>IF(ISNA(VLOOKUP($B56,'[1]1718  Exp_Rev Access'!$F$7:$GK$318,17,FALSE)),"",VLOOKUP($B56,'[1]1718  Exp_Rev Access'!$F$7:$GK$318,17,FALSE))</f>
        <v>0</v>
      </c>
      <c r="Y56" s="90">
        <f>IF(ISNA(VLOOKUP($B56,'[1]1718  Exp_Rev Access'!$F$7:$GK$318,18,FALSE)),"",VLOOKUP($B56,'[1]1718  Exp_Rev Access'!$F$7:$GK$318,18,FALSE))</f>
        <v>182674.39</v>
      </c>
      <c r="Z56" s="90">
        <f>IF(ISNA(VLOOKUP($B56,'[1]1718  Exp_Rev Access'!$F$7:$GK$318,19,FALSE)),"",VLOOKUP($B56,'[1]1718  Exp_Rev Access'!$F$7:$GK$318,19,FALSE))</f>
        <v>0</v>
      </c>
      <c r="AA56" s="90">
        <f>IF(ISNA(VLOOKUP($B56,'[1]1718  Exp_Rev Access'!$F$7:$GK$318,20,FALSE)),"",VLOOKUP($B56,'[1]1718  Exp_Rev Access'!$F$7:$GK$318,20,FALSE))</f>
        <v>0</v>
      </c>
      <c r="AB56" s="90">
        <f>IF(ISNA(VLOOKUP($B56,'[1]1718  Exp_Rev Access'!$F$7:$GK$318,21,FALSE)),"",VLOOKUP($B56,'[1]1718  Exp_Rev Access'!$F$7:$GK$318,21,FALSE))</f>
        <v>0</v>
      </c>
      <c r="AC56" s="90">
        <f>IF(ISNA(VLOOKUP($B56,'[1]1718  Exp_Rev Access'!$F$7:$GK$318,22,FALSE)),"",VLOOKUP($B56,'[1]1718  Exp_Rev Access'!$F$7:$GK$318,22,FALSE))</f>
        <v>1699640.29</v>
      </c>
      <c r="AD56" s="90">
        <f>IF(ISNA(VLOOKUP($B56,'[1]1718  Exp_Rev Access'!$F$7:$GK$318,23,FALSE)),"",VLOOKUP($B56,'[1]1718  Exp_Rev Access'!$F$7:$GK$318,23,FALSE))</f>
        <v>1113447.72</v>
      </c>
      <c r="AE56" s="90">
        <f>IF(ISNA(VLOOKUP($B56,'[1]1718  Exp_Rev Access'!$F$7:$GK$318,24,FALSE)),"",VLOOKUP($B56,'[1]1718  Exp_Rev Access'!$F$7:$GK$318,24,FALSE))</f>
        <v>129161.04</v>
      </c>
      <c r="AF56" s="90">
        <f>IF(ISNA(VLOOKUP($B56,'[1]1718  Exp_Rev Access'!$F$7:$GK$318,25,FALSE)),"",VLOOKUP($B56,'[1]1718  Exp_Rev Access'!$F$7:$GK$318,25,FALSE))</f>
        <v>0</v>
      </c>
      <c r="AG56" s="90">
        <f>IF(ISNA(VLOOKUP($B56,'[1]1718  Exp_Rev Access'!$F$7:$GK$318,26,FALSE)),"",VLOOKUP($B56,'[1]1718  Exp_Rev Access'!$F$7:$GK$318,26,FALSE))</f>
        <v>125013.92</v>
      </c>
      <c r="AH56" s="90">
        <f>IF(ISNA(VLOOKUP($B56,'[1]1718  Exp_Rev Access'!$F$7:$GK$318,27,FALSE)),"",VLOOKUP($B56,'[1]1718  Exp_Rev Access'!$F$7:$GK$318,27,FALSE))</f>
        <v>156849.21</v>
      </c>
      <c r="AI56" s="90">
        <f>IF(ISNA(VLOOKUP($B56,'[1]1718  Exp_Rev Access'!$F$7:$GK$318,28,FALSE)),"",VLOOKUP($B56,'[1]1718  Exp_Rev Access'!$F$7:$GK$318,28,FALSE))</f>
        <v>235450.16</v>
      </c>
      <c r="AJ56" s="90">
        <f>IF(ISNA(VLOOKUP($B56,'[1]1718  Exp_Rev Access'!$F$7:$GK$318,29,FALSE)),"",VLOOKUP($B56,'[1]1718  Exp_Rev Access'!$F$7:$GK$318,29,FALSE))</f>
        <v>1653.18</v>
      </c>
      <c r="AK56" s="90">
        <f>IF(ISNA(VLOOKUP($B56,'[1]1718  Exp_Rev Access'!$F$7:$GK$318,30,FALSE)),"",VLOOKUP($B56,'[1]1718  Exp_Rev Access'!$F$7:$GK$318,30,FALSE))</f>
        <v>117526.62</v>
      </c>
      <c r="AL56" s="90">
        <f>IF(ISNA(VLOOKUP($B56,'[1]1718  Exp_Rev Access'!$F$7:$GK$318,31,FALSE)),"",VLOOKUP($B56,'[1]1718  Exp_Rev Access'!$F$7:$GK$318,31,FALSE))</f>
        <v>75340.36</v>
      </c>
      <c r="AM56" s="56">
        <f t="shared" si="156"/>
        <v>4305824.71</v>
      </c>
      <c r="AN56" s="92">
        <f t="shared" si="157"/>
        <v>5.1009548546843815E-2</v>
      </c>
      <c r="AO56" s="71">
        <f t="shared" si="158"/>
        <v>602.09030184046344</v>
      </c>
      <c r="AP56" s="90">
        <f>IF(ISNA(VLOOKUP($B56,'[1]1718  Exp_Rev Access'!$F$7:$GK$318,33,FALSE)),"",VLOOKUP($B56,'[1]1718  Exp_Rev Access'!$F$7:$GK$318,33,FALSE))</f>
        <v>49070421.119999997</v>
      </c>
      <c r="AQ56" s="90">
        <f>IF(ISNA(VLOOKUP($B56,'[1]1718  Exp_Rev Access'!$F$7:$GK$318,34,FALSE)),"",VLOOKUP($B56,'[1]1718  Exp_Rev Access'!$F$7:$GK$318,34,FALSE))</f>
        <v>1198314.51</v>
      </c>
      <c r="AR56" s="90">
        <f>IF(ISNA(VLOOKUP($B56,'[1]1718  Exp_Rev Access'!$F$7:$GK$318,35,FALSE)),"",VLOOKUP($B56,'[1]1718  Exp_Rev Access'!$F$7:$GK$318,35,FALSE))</f>
        <v>2098914.36</v>
      </c>
      <c r="AS56" s="90">
        <f>IF(ISNA(VLOOKUP($B56,'[1]1718  Exp_Rev Access'!$F$7:$GK$318,36,FALSE)),"",VLOOKUP($B56,'[1]1718  Exp_Rev Access'!$F$7:$GK$318,36,FALSE))</f>
        <v>275971.3</v>
      </c>
      <c r="AT56" s="90">
        <f>IF(ISNA(VLOOKUP($B56,'[1]1718  Exp_Rev Access'!$F$7:$GK$318,37,FALSE)),"",VLOOKUP($B56,'[1]1718  Exp_Rev Access'!$F$7:$GK$318,37,FALSE))</f>
        <v>0</v>
      </c>
      <c r="AU56" s="56">
        <f t="shared" si="159"/>
        <v>52643621.289999992</v>
      </c>
      <c r="AV56" s="93">
        <f t="shared" si="160"/>
        <v>0.62364994785723993</v>
      </c>
      <c r="AW56" s="56">
        <f t="shared" si="161"/>
        <v>7361.2411018169714</v>
      </c>
      <c r="AX56" s="90">
        <f>IF(ISNA(VLOOKUP($B56,'[1]1718  Exp_Rev Access'!$F$7:$GK$318,39,FALSE)),"",VLOOKUP($B56,'[1]1718  Exp_Rev Access'!$F$7:$GK$318,39,FALSE))</f>
        <v>0</v>
      </c>
      <c r="AY56" s="90">
        <f>IF(ISNA(VLOOKUP($B56,'[1]1718  Exp_Rev Access'!$F$7:$GK$318,40,FALSE)),"",VLOOKUP($B56,'[1]1718  Exp_Rev Access'!$F$7:$GK$318,40,FALSE))</f>
        <v>5697385.4100000001</v>
      </c>
      <c r="AZ56" s="90">
        <f>IF(ISNA(VLOOKUP($B56,'[1]1718  Exp_Rev Access'!$F$7:$GK$318,41,FALSE)),"",VLOOKUP($B56,'[1]1718  Exp_Rev Access'!$F$7:$GK$318,41,FALSE))</f>
        <v>185625</v>
      </c>
      <c r="BA56" s="90">
        <f>IF(ISNA(VLOOKUP($B56,'[1]1718  Exp_Rev Access'!$F$7:$GK$318,42,FALSE)),"",VLOOKUP($B56,'[1]1718  Exp_Rev Access'!$F$7:$GK$318,42,FALSE))</f>
        <v>0</v>
      </c>
      <c r="BB56" s="90">
        <f>IF(ISNA(VLOOKUP($B56,'[1]1718  Exp_Rev Access'!$F$7:$GK$318,43,FALSE)),"",VLOOKUP($B56,'[1]1718  Exp_Rev Access'!$F$7:$GK$318,43,FALSE))</f>
        <v>0</v>
      </c>
      <c r="BC56" s="90">
        <f>IF(ISNA(VLOOKUP($B56,'[1]1718  Exp_Rev Access'!$F$7:$GK$318,44,FALSE)),"",VLOOKUP($B56,'[1]1718  Exp_Rev Access'!$F$7:$GK$318,44,FALSE))</f>
        <v>563124.69999999995</v>
      </c>
      <c r="BD56" s="90">
        <f>IF(ISNA(VLOOKUP($B56,'[1]1718  Exp_Rev Access'!$F$7:$GK$318,45,FALSE)),"",VLOOKUP($B56,'[1]1718  Exp_Rev Access'!$F$7:$GK$318,45,FALSE))</f>
        <v>0</v>
      </c>
      <c r="BE56" s="90">
        <f>IF(ISNA(VLOOKUP($B56,'[1]1718  Exp_Rev Access'!$F$7:$GK$318,46,FALSE)),"",VLOOKUP($B56,'[1]1718  Exp_Rev Access'!$F$7:$GK$318,46,FALSE))</f>
        <v>494774.92</v>
      </c>
      <c r="BF56" s="90">
        <f>IF(ISNA(VLOOKUP($B56,'[1]1718  Exp_Rev Access'!$F$7:$GK$318,47,FALSE)),"",VLOOKUP($B56,'[1]1718  Exp_Rev Access'!$F$7:$GK$318,47,FALSE))</f>
        <v>0</v>
      </c>
      <c r="BG56" s="90">
        <f>IF(ISNA(VLOOKUP($B56,'[1]1718  Exp_Rev Access'!$F$7:$GK$318,48,FALSE)),"",VLOOKUP($B56,'[1]1718  Exp_Rev Access'!$F$7:$GK$318,48,FALSE))</f>
        <v>261137.43</v>
      </c>
      <c r="BH56" s="90">
        <f>IF(ISNA(VLOOKUP($B56,'[1]1718  Exp_Rev Access'!$F$7:$GK$318,49,FALSE)),"",VLOOKUP($B56,'[1]1718  Exp_Rev Access'!$F$7:$GK$318,49,FALSE))</f>
        <v>165917.63</v>
      </c>
      <c r="BI56" s="90">
        <f>IF(ISNA(VLOOKUP($B56,'[1]1718  Exp_Rev Access'!$F$7:$GK$318,50,FALSE)),"",VLOOKUP($B56,'[1]1718  Exp_Rev Access'!$F$7:$GK$318,50,FALSE))</f>
        <v>0</v>
      </c>
      <c r="BJ56" s="90">
        <f>IF(ISNA(VLOOKUP($B56,'[1]1718  Exp_Rev Access'!$F$7:$GK$318,51,FALSE)),"",VLOOKUP($B56,'[1]1718  Exp_Rev Access'!$F$7:$GK$318,51,FALSE))</f>
        <v>12309.09</v>
      </c>
      <c r="BK56" s="90">
        <f>IF(ISNA(VLOOKUP($B56,'[1]1718  Exp_Rev Access'!$F$7:$GK$318,52,FALSE)),"",VLOOKUP($B56,'[1]1718  Exp_Rev Access'!$F$7:$GK$318,52,FALSE))</f>
        <v>3203974.09</v>
      </c>
      <c r="BL56" s="90">
        <f>IF(ISNA(VLOOKUP($B56,'[1]1718  Exp_Rev Access'!$F$7:$GK$318,53,FALSE)),"",VLOOKUP($B56,'[1]1718  Exp_Rev Access'!$F$7:$GK$318,53,FALSE))</f>
        <v>0</v>
      </c>
      <c r="BM56" s="90">
        <f>IF(ISNA(VLOOKUP($B56,'[1]1718  Exp_Rev Access'!$F$7:$GK$318,54,FALSE)),"",VLOOKUP($B56,'[1]1718  Exp_Rev Access'!$F$7:$GK$318,54,FALSE))</f>
        <v>0</v>
      </c>
      <c r="BN56" s="90">
        <f>IF(ISNA(VLOOKUP($B56,'[1]1718  Exp_Rev Access'!$F$7:$GK$318,55,FALSE)),"",VLOOKUP($B56,'[1]1718  Exp_Rev Access'!$F$7:$GK$318,55,FALSE))</f>
        <v>0</v>
      </c>
      <c r="BO56" s="90">
        <f>IF(ISNA(VLOOKUP($B56,'[1]1718  Exp_Rev Access'!$F$7:$GK$318,56,FALSE)),"",VLOOKUP($B56,'[1]1718  Exp_Rev Access'!$F$7:$GK$318,56,FALSE))</f>
        <v>0</v>
      </c>
      <c r="BP56" s="90">
        <f>IF(ISNA(VLOOKUP($B56,'[1]1718  Exp_Rev Access'!$F$7:$GK$318,57,FALSE)),"",VLOOKUP($B56,'[1]1718  Exp_Rev Access'!$F$7:$GK$318,57,FALSE))</f>
        <v>0</v>
      </c>
      <c r="BQ56" s="90">
        <f>IF(ISNA(VLOOKUP($B56,'[1]1718  Exp_Rev Access'!$F$7:$GK$318,58,FALSE)),"",VLOOKUP($B56,'[1]1718  Exp_Rev Access'!$F$7:$GK$318,58,FALSE))</f>
        <v>0</v>
      </c>
      <c r="BR56" s="90">
        <f>IF(ISNA(VLOOKUP($B56,'[1]1718  Exp_Rev Access'!$F$7:$GK$318,59,FALSE)),"",VLOOKUP($B56,'[1]1718  Exp_Rev Access'!$F$7:$GK$318,59,FALSE))</f>
        <v>0</v>
      </c>
      <c r="BS56" s="90">
        <f>IF(ISNA(VLOOKUP($B56,'[1]1718  Exp_Rev Access'!$F$7:$GK$318,60,FALSE)),"",VLOOKUP($B56,'[1]1718  Exp_Rev Access'!$F$7:$GK$318,60,FALSE))</f>
        <v>0</v>
      </c>
      <c r="BT56" s="90">
        <f>IF(ISNA(VLOOKUP($B56,'[1]1718  Exp_Rev Access'!$F$7:$GK$318,61,FALSE)),"",VLOOKUP($B56,'[1]1718  Exp_Rev Access'!$F$7:$GK$318,61,FALSE))</f>
        <v>0</v>
      </c>
      <c r="BU56" s="90">
        <f>IF(ISNA(VLOOKUP($B56,'[1]1718  Exp_Rev Access'!$F$7:$GK$318,62,FALSE)),"",VLOOKUP($B56,'[1]1718  Exp_Rev Access'!$F$7:$GK$318,62,FALSE))</f>
        <v>0</v>
      </c>
      <c r="BV56" s="56">
        <f t="shared" si="35"/>
        <v>10584248.27</v>
      </c>
      <c r="BW56" s="92">
        <f t="shared" si="162"/>
        <v>0.12538776246662689</v>
      </c>
      <c r="BX56" s="71">
        <f t="shared" si="163"/>
        <v>1480.0122310689007</v>
      </c>
      <c r="BY56" s="90">
        <f>IF(ISNA(VLOOKUP($B56,'[1]1718  Exp_Rev Access'!$F$7:$GK$318,64,FALSE)),"",VLOOKUP($B56,'[1]1718  Exp_Rev Access'!$F$7:$GK$318,64,FALSE))</f>
        <v>0</v>
      </c>
      <c r="BZ56" s="90">
        <f>IF(ISNA(VLOOKUP($B56,'[1]1718  Exp_Rev Access'!$F$7:$GK$318,65,FALSE)),"",VLOOKUP($B56,'[1]1718  Exp_Rev Access'!$F$7:$GK$318,65,FALSE))</f>
        <v>0</v>
      </c>
      <c r="CA56" s="90">
        <f>IF(ISNA(VLOOKUP($B56,'[1]1718  Exp_Rev Access'!$F$7:$GK$318,66,FALSE)),"",VLOOKUP($B56,'[1]1718  Exp_Rev Access'!$F$7:$GK$318,66,FALSE))</f>
        <v>0</v>
      </c>
      <c r="CB56" s="90">
        <f>IF(ISNA(VLOOKUP($B56,'[1]1718  Exp_Rev Access'!$F$7:$GK$318,67,FALSE)),"",VLOOKUP($B56,'[1]1718  Exp_Rev Access'!$F$7:$GK$318,67,FALSE))</f>
        <v>0</v>
      </c>
      <c r="CC56" s="90">
        <f>IF(ISNA(VLOOKUP($B56,'[1]1718  Exp_Rev Access'!$F$7:$GK$318,68,FALSE)),"",VLOOKUP($B56,'[1]1718  Exp_Rev Access'!$F$7:$GK$318,68,FALSE))</f>
        <v>160.27000000000001</v>
      </c>
      <c r="CD56" s="90">
        <f>IF(ISNA(VLOOKUP($B56,'[1]1718  Exp_Rev Access'!$F$7:$GK$318,69,FALSE)),"",VLOOKUP($B56,'[1]1718  Exp_Rev Access'!$F$7:$GK$318,69,FALSE))</f>
        <v>0</v>
      </c>
      <c r="CE56" s="56">
        <f t="shared" si="36"/>
        <v>160.27000000000001</v>
      </c>
      <c r="CF56" s="92">
        <f t="shared" si="164"/>
        <v>1.8986607435774269E-6</v>
      </c>
      <c r="CG56" s="78">
        <f t="shared" si="165"/>
        <v>2.2410808422336143E-2</v>
      </c>
      <c r="CH56" s="90">
        <f>IF(ISNA(VLOOKUP($B56,'[1]1718  Exp_Rev Access'!$F$7:$GK$318,$CH$2,FALSE)),"",VLOOKUP($B56,'[1]1718  Exp_Rev Access'!$F$7:$GK$318,$CH$2,FALSE))</f>
        <v>1741.93</v>
      </c>
      <c r="CI56" s="90">
        <f>IF(ISNA(VLOOKUP($B56,'[1]1718  Exp_Rev Access'!$F$7:$GK$318,$CI$2,FALSE)),"",VLOOKUP($B56,'[1]1718  Exp_Rev Access'!$F$7:$GK$318,$CI$2,FALSE))</f>
        <v>0</v>
      </c>
      <c r="CJ56" s="90">
        <f>IF(ISNA(VLOOKUP($B56,'[1]1718  Exp_Rev Access'!$F$7:$GK$318,$CJ$2,FALSE)),"",VLOOKUP($B56,'[1]1718  Exp_Rev Access'!$F$7:$GK$318,$CJ$2,FALSE))</f>
        <v>0</v>
      </c>
      <c r="CK56" s="90">
        <f>IF(ISNA(VLOOKUP($B56,'[1]1718  Exp_Rev Access'!$F$7:$GK$318,$CK$2,FALSE)),"",VLOOKUP($B56,'[1]1718  Exp_Rev Access'!$F$7:$GK$318,$CK$2,FALSE))</f>
        <v>0</v>
      </c>
      <c r="CL56" s="90">
        <f>IF(ISNA(VLOOKUP($B56,'[1]1718  Exp_Rev Access'!$F$7:$GK$318,$CL$2,FALSE)),"",VLOOKUP($B56,'[1]1718  Exp_Rev Access'!$F$7:$GK$318,$CL$2,FALSE))</f>
        <v>0</v>
      </c>
      <c r="CM56" s="90">
        <f>IF(ISNA(VLOOKUP($B56,'[1]1718  Exp_Rev Access'!$F$7:$GK$318,$CM$2,FALSE)),"",VLOOKUP($B56,'[1]1718  Exp_Rev Access'!$F$7:$GK$318,$CM$2,FALSE))</f>
        <v>0</v>
      </c>
      <c r="CN56" s="90">
        <f>IF(ISNA(VLOOKUP($B56,'[1]1718  Exp_Rev Access'!$F$7:$GK$318,$CN$2,FALSE)),"",VLOOKUP($B56,'[1]1718  Exp_Rev Access'!$F$7:$GK$318,$CN$2,FALSE))</f>
        <v>0</v>
      </c>
      <c r="CO56" s="90">
        <f>IF(ISNA(VLOOKUP($B56,'[1]1718  Exp_Rev Access'!$F$7:$GK$318,$CO$2,FALSE)),"",VLOOKUP($B56,'[1]1718  Exp_Rev Access'!$F$7:$GK$318,$CO$2,FALSE))</f>
        <v>0</v>
      </c>
      <c r="CP56" s="90">
        <f>IF(ISNA(VLOOKUP($B56,'[1]1718  Exp_Rev Access'!$F$7:$GK$318,$CP$2,FALSE)),"",VLOOKUP($B56,'[1]1718  Exp_Rev Access'!$F$7:$GK$318,$CP$2,FALSE))</f>
        <v>0</v>
      </c>
      <c r="CQ56" s="90">
        <f>IF(ISNA(VLOOKUP($B56,'[1]1718  Exp_Rev Access'!$F$7:$GK$318,$CQ$2,FALSE)),"",VLOOKUP($B56,'[1]1718  Exp_Rev Access'!$F$7:$GK$318,$CQ$2,FALSE))</f>
        <v>1051900.57</v>
      </c>
      <c r="CR56" s="90">
        <f>IF(ISNA(VLOOKUP($B56,'[1]1718  Exp_Rev Access'!$F$7:$GK$318,$CR$2,FALSE)),"",VLOOKUP($B56,'[1]1718  Exp_Rev Access'!$F$7:$GK$318,$CR$2,FALSE))</f>
        <v>0</v>
      </c>
      <c r="CS56" s="90">
        <f>IF(ISNA(VLOOKUP($B56,'[1]1718  Exp_Rev Access'!$F$7:$GK$318,$CS$2,FALSE)),"",VLOOKUP($B56,'[1]1718  Exp_Rev Access'!$F$7:$GK$318,$CS$2,FALSE))</f>
        <v>19060.150000000001</v>
      </c>
      <c r="CT56" s="90">
        <f>IF(ISNA(VLOOKUP($B56,'[1]1718  Exp_Rev Access'!$F$7:$GK$318,$CT$2,FALSE)),"",VLOOKUP($B56,'[1]1718  Exp_Rev Access'!$F$7:$GK$318,$CT$2,FALSE))</f>
        <v>0</v>
      </c>
      <c r="CU56" s="90">
        <f>IF(ISNA(VLOOKUP($B56,'[1]1718  Exp_Rev Access'!$F$7:$GK$318,$CU$2,FALSE)),"",VLOOKUP($B56,'[1]1718  Exp_Rev Access'!$F$7:$GK$318,$CU$2,FALSE))</f>
        <v>350819.11</v>
      </c>
      <c r="CV56" s="90">
        <f>IF(ISNA(VLOOKUP($B56,'[1]1718  Exp_Rev Access'!$F$7:$GK$318,$CV$2,FALSE)),"",VLOOKUP($B56,'[1]1718  Exp_Rev Access'!$F$7:$GK$318,$CV$2,FALSE))</f>
        <v>121713.87</v>
      </c>
      <c r="CW56" s="90">
        <f>IF(ISNA(VLOOKUP($B56,'[1]1718  Exp_Rev Access'!$F$7:$GK$318,$CW$2,FALSE)),"",VLOOKUP($B56,'[1]1718  Exp_Rev Access'!$F$7:$GK$318,$CW$2,FALSE))</f>
        <v>0</v>
      </c>
      <c r="CX56" s="90">
        <f>IF(ISNA(VLOOKUP($B56,'[1]1718  Exp_Rev Access'!$F$7:$GK$318,$CX$2,FALSE)),"",VLOOKUP($B56,'[1]1718  Exp_Rev Access'!$F$7:$GK$318,$CX$2,FALSE))</f>
        <v>0</v>
      </c>
      <c r="CY56" s="90">
        <f>IF(ISNA(VLOOKUP($B56,'[1]1718  Exp_Rev Access'!$F$7:$GK$318,$CY$2,FALSE)),"",VLOOKUP($B56,'[1]1718  Exp_Rev Access'!$F$7:$GK$318,$CY$2,FALSE))</f>
        <v>0</v>
      </c>
      <c r="CZ56" s="90">
        <f>IF(ISNA(VLOOKUP($B56,'[1]1718  Exp_Rev Access'!$F$7:$GK$318,$CZ$2,FALSE)),"",VLOOKUP($B56,'[1]1718  Exp_Rev Access'!$F$7:$GK$318,$CZ$2,FALSE))</f>
        <v>0</v>
      </c>
      <c r="DA56" s="90">
        <f>IF(ISNA(VLOOKUP($B56,'[1]1718  Exp_Rev Access'!$F$7:$GK$318,$DA$2,FALSE)),"",VLOOKUP($B56,'[1]1718  Exp_Rev Access'!$F$7:$GK$318,$DA$2,FALSE))</f>
        <v>0</v>
      </c>
      <c r="DB56" s="90">
        <f>IF(ISNA(VLOOKUP($B56,'[1]1718  Exp_Rev Access'!$F$7:$GK$318,$DB$2,FALSE)),"",VLOOKUP($B56,'[1]1718  Exp_Rev Access'!$F$7:$GK$318,$DB$2,FALSE))</f>
        <v>0</v>
      </c>
      <c r="DC56" s="90">
        <f>IF(ISNA(VLOOKUP($B56,'[1]1718  Exp_Rev Access'!$F$7:$GK$318,$DC$2,FALSE)),"",VLOOKUP($B56,'[1]1718  Exp_Rev Access'!$F$7:$GK$318,$DC$2,FALSE))</f>
        <v>0</v>
      </c>
      <c r="DD56" s="90">
        <f>IF(ISNA(VLOOKUP($B56,'[1]1718  Exp_Rev Access'!$F$7:$GK$318,$DD$2,FALSE)),"",VLOOKUP($B56,'[1]1718  Exp_Rev Access'!$F$7:$GK$318,$DD$2,FALSE))</f>
        <v>0</v>
      </c>
      <c r="DE56" s="90">
        <f>IF(ISNA(VLOOKUP($B56,'[1]1718  Exp_Rev Access'!$F$7:$GK$318,$DE$2,FALSE)),"",VLOOKUP($B56,'[1]1718  Exp_Rev Access'!$F$7:$GK$318,$DE$2,FALSE))</f>
        <v>0</v>
      </c>
      <c r="DF56" s="90">
        <f>IF(ISNA(VLOOKUP($B56,'[1]1718  Exp_Rev Access'!$F$7:$GK$318,$DF$2,FALSE)),"",VLOOKUP($B56,'[1]1718  Exp_Rev Access'!$F$7:$GK$318,$DF$2,FALSE))</f>
        <v>0</v>
      </c>
      <c r="DG56" s="90">
        <f>IF(ISNA(VLOOKUP($B56,'[1]1718  Exp_Rev Access'!$F$7:$GK$318,$DG$2,FALSE)),"",VLOOKUP($B56,'[1]1718  Exp_Rev Access'!$F$7:$GK$318,$DG$2,FALSE))</f>
        <v>0</v>
      </c>
      <c r="DH56" s="90">
        <f>IF(ISNA(VLOOKUP($B56,'[1]1718  Exp_Rev Access'!$F$7:$GK$318,$DH$2,FALSE)),"",VLOOKUP($B56,'[1]1718  Exp_Rev Access'!$F$7:$GK$318,$DH$2,FALSE))</f>
        <v>4001.43</v>
      </c>
      <c r="DI56" s="90">
        <f>IF(ISNA(VLOOKUP($B56,'[1]1718  Exp_Rev Access'!$F$7:$GK$318,$DI$2,FALSE)),"",VLOOKUP($B56,'[1]1718  Exp_Rev Access'!$F$7:$GK$318,$DI$2,FALSE))</f>
        <v>494811.25</v>
      </c>
      <c r="DJ56" s="90">
        <f>IF(ISNA(VLOOKUP($B56,'[1]1718  Exp_Rev Access'!$F$7:$GK$318,$DJ$2,FALSE)),"",VLOOKUP($B56,'[1]1718  Exp_Rev Access'!$F$7:$GK$318,$DJ$2,FALSE))</f>
        <v>0</v>
      </c>
      <c r="DK56" s="90">
        <f>IF(ISNA(VLOOKUP($B56,'[1]1718  Exp_Rev Access'!$F$7:$GK$318,$DK$2,FALSE)),"",VLOOKUP($B56,'[1]1718  Exp_Rev Access'!$F$7:$GK$318,$DK$2,FALSE))</f>
        <v>0</v>
      </c>
      <c r="DL56" s="90">
        <f>IF(ISNA(VLOOKUP($B56,'[1]1718  Exp_Rev Access'!$F$7:$GK$318,$DL$2,FALSE)),"",VLOOKUP($B56,'[1]1718  Exp_Rev Access'!$F$7:$GK$318,$DL$2,FALSE))</f>
        <v>0</v>
      </c>
      <c r="DM56" s="90">
        <f>IF(ISNA(VLOOKUP($B56,'[1]1718  Exp_Rev Access'!$F$7:$GK$318,$DM$2,FALSE)),"",VLOOKUP($B56,'[1]1718  Exp_Rev Access'!$F$7:$GK$318,$DM$2,FALSE))</f>
        <v>0</v>
      </c>
      <c r="DN56" s="90">
        <f>IF(ISNA(VLOOKUP($B56,'[1]1718  Exp_Rev Access'!$F$7:$GK$318,$DN$2,FALSE)),"",VLOOKUP($B56,'[1]1718  Exp_Rev Access'!$F$7:$GK$318,$DN$2,FALSE))</f>
        <v>0</v>
      </c>
      <c r="DO56" s="90">
        <f>IF(ISNA(VLOOKUP($B56,'[1]1718  Exp_Rev Access'!$F$7:$GK$318,$DO$2,FALSE)),"",VLOOKUP($B56,'[1]1718  Exp_Rev Access'!$F$7:$GK$318,$DO$2,FALSE))</f>
        <v>0</v>
      </c>
      <c r="DP56" s="90">
        <f>IF(ISNA(VLOOKUP($B56,'[1]1718  Exp_Rev Access'!$F$7:$GK$318,$DP$2,FALSE)),"",VLOOKUP($B56,'[1]1718  Exp_Rev Access'!$F$7:$GK$318,$DP$2,FALSE))</f>
        <v>0</v>
      </c>
      <c r="DQ56" s="90">
        <f>IF(ISNA(VLOOKUP($B56,'[1]1718  Exp_Rev Access'!$F$7:$GK$318,$DQ$2,FALSE)),"",VLOOKUP($B56,'[1]1718  Exp_Rev Access'!$F$7:$GK$318,$DQ$2,FALSE))</f>
        <v>0</v>
      </c>
      <c r="DR56" s="90">
        <f>IF(ISNA(VLOOKUP($B56,'[1]1718  Exp_Rev Access'!$F$7:$GK$318,$DR$2,FALSE)),"",VLOOKUP($B56,'[1]1718  Exp_Rev Access'!$F$7:$GK$318,$DR$2,FALSE))</f>
        <v>0</v>
      </c>
      <c r="DS56" s="90">
        <f>IF(ISNA(VLOOKUP($B56,'[1]1718  Exp_Rev Access'!$F$7:$GK$318,$DS$2,FALSE)),"",VLOOKUP($B56,'[1]1718  Exp_Rev Access'!$F$7:$GK$318,$DS$2,FALSE))</f>
        <v>0</v>
      </c>
      <c r="DT56" s="90">
        <f>IF(ISNA(VLOOKUP($B56,'[1]1718  Exp_Rev Access'!$F$7:$GK$318,$DT$2,FALSE)),"",VLOOKUP($B56,'[1]1718  Exp_Rev Access'!$F$7:$GK$318,$DT$2,FALSE))</f>
        <v>0</v>
      </c>
      <c r="DU56" s="90">
        <f>IF(ISNA(VLOOKUP($B56,'[1]1718  Exp_Rev Access'!$F$7:$GK$318,$DU$2,FALSE)),"",VLOOKUP($B56,'[1]1718  Exp_Rev Access'!$F$7:$GK$318,$DU$2,FALSE))</f>
        <v>0</v>
      </c>
      <c r="DV56" s="90">
        <f>IF(ISNA(VLOOKUP($B56,'[1]1718  Exp_Rev Access'!$F$7:$GK$318,$DV$2,FALSE)),"",VLOOKUP($B56,'[1]1718  Exp_Rev Access'!$F$7:$GK$318,$DV$2,FALSE))</f>
        <v>0</v>
      </c>
      <c r="DW56" s="90">
        <f>IF(ISNA(VLOOKUP($B56,'[1]1718  Exp_Rev Access'!$F$7:$GK$318,$DW$2,FALSE)),"",VLOOKUP($B56,'[1]1718  Exp_Rev Access'!$F$7:$GK$318,$DW$2,FALSE))</f>
        <v>0</v>
      </c>
      <c r="DX56" s="90">
        <f>IF(ISNA(VLOOKUP($B56,'[1]1718  Exp_Rev Access'!$F$7:$GK$318,$DX$2,FALSE)),"",VLOOKUP($B56,'[1]1718  Exp_Rev Access'!$F$7:$GK$318,$DX$2,FALSE))</f>
        <v>0</v>
      </c>
      <c r="DY56" s="90">
        <f>IF(ISNA(VLOOKUP($B56,'[1]1718  Exp_Rev Access'!$F$7:$GK$318,$DY$2,FALSE)),"",VLOOKUP($B56,'[1]1718  Exp_Rev Access'!$F$7:$GK$318,$DY$2,FALSE))</f>
        <v>0</v>
      </c>
      <c r="DZ56" s="90">
        <f>IF(ISNA(VLOOKUP($B56,'[1]1718  Exp_Rev Access'!$F$7:$GK$318,$DZ$2,FALSE)),"",VLOOKUP($B56,'[1]1718  Exp_Rev Access'!$F$7:$GK$318,$DZ$2,FALSE))</f>
        <v>0</v>
      </c>
      <c r="EA56" s="90">
        <f>IF(ISNA(VLOOKUP($B56,'[1]1718  Exp_Rev Access'!$F$7:$GK$318,$EA$2,FALSE)),"",VLOOKUP($B56,'[1]1718  Exp_Rev Access'!$F$7:$GK$318,$EA$2,FALSE))</f>
        <v>0</v>
      </c>
      <c r="EB56" s="90">
        <f>IF(ISNA(VLOOKUP($B56,'[1]1718  Exp_Rev Access'!$F$7:$GK$318,$EB$2,FALSE)),"",VLOOKUP($B56,'[1]1718  Exp_Rev Access'!$F$7:$GK$318,$EB$2,FALSE))</f>
        <v>0</v>
      </c>
      <c r="EC56" s="90">
        <f>IF(ISNA(VLOOKUP($B56,'[1]1718  Exp_Rev Access'!$F$7:$GK$318,$EC$2,FALSE)),"",VLOOKUP($B56,'[1]1718  Exp_Rev Access'!$F$7:$GK$318,$EC$2,FALSE))</f>
        <v>0</v>
      </c>
      <c r="ED56" s="90">
        <f>IF(ISNA(VLOOKUP($B56,'[1]1718  Exp_Rev Access'!$F$7:$GK$318,$ED$2,FALSE)),"",VLOOKUP($B56,'[1]1718  Exp_Rev Access'!$F$7:$GK$318,$ED$2,FALSE))</f>
        <v>0</v>
      </c>
      <c r="EE56" s="90">
        <f>IF(ISNA(VLOOKUP($B56,'[1]1718  Exp_Rev Access'!$F$7:$GK$318,$EE$2,FALSE)),"",VLOOKUP($B56,'[1]1718  Exp_Rev Access'!$F$7:$GK$318,$EE$2,FALSE))</f>
        <v>0</v>
      </c>
      <c r="EF56" s="90">
        <f>IF(ISNA(VLOOKUP($B56,'[1]1718  Exp_Rev Access'!$F$7:$GK$318,$EF$2,FALSE)),"",VLOOKUP($B56,'[1]1718  Exp_Rev Access'!$F$7:$GK$318,$EF$2,FALSE))</f>
        <v>0</v>
      </c>
      <c r="EG56" s="90">
        <f>IF(ISNA(VLOOKUP($B56,'[1]1718  Exp_Rev Access'!$F$7:$GK$318,$EG$2,FALSE)),"",VLOOKUP($B56,'[1]1718  Exp_Rev Access'!$F$7:$GK$318,$EG$2,FALSE))</f>
        <v>0</v>
      </c>
      <c r="EH56" s="90">
        <f>IF(ISNA(VLOOKUP($B56,'[1]1718  Exp_Rev Access'!$F$7:$GK$318,$EH$2,FALSE)),"",VLOOKUP($B56,'[1]1718  Exp_Rev Access'!$F$7:$GK$318,$EH$2,FALSE))</f>
        <v>0</v>
      </c>
      <c r="EI56" s="90">
        <f>IF(ISNA(VLOOKUP($B56,'[1]1718  Exp_Rev Access'!$F$7:$GK$318,$EI$2,FALSE)),"",VLOOKUP($B56,'[1]1718  Exp_Rev Access'!$F$7:$GK$318,$EI$2,FALSE))</f>
        <v>0</v>
      </c>
      <c r="EJ56" s="90">
        <f>IF(ISNA(VLOOKUP($B56,'[1]1718  Exp_Rev Access'!$F$7:$GK$318,$EJ$2,FALSE)),"",VLOOKUP($B56,'[1]1718  Exp_Rev Access'!$F$7:$GK$318,$EJ$2,FALSE))</f>
        <v>0</v>
      </c>
      <c r="EK56" s="90">
        <f>IF(ISNA(VLOOKUP($B56,'[1]1718  Exp_Rev Access'!$F$7:$GK$318,$EK$2,FALSE)),"",VLOOKUP($B56,'[1]1718  Exp_Rev Access'!$F$7:$GK$318,$EK$2,FALSE))</f>
        <v>0</v>
      </c>
      <c r="EL56" s="90">
        <f>IF(ISNA(VLOOKUP($B56,'[1]1718  Exp_Rev Access'!$F$7:$GK$318,$EL$2,FALSE)),"",VLOOKUP($B56,'[1]1718  Exp_Rev Access'!$F$7:$GK$318,$EL$2,FALSE))</f>
        <v>0</v>
      </c>
      <c r="EM56" s="90">
        <f>IF(ISNA(VLOOKUP($B56,'[1]1718  Exp_Rev Access'!$F$7:$GK$318,$EM$2,FALSE)),"",VLOOKUP($B56,'[1]1718  Exp_Rev Access'!$F$7:$GK$318,$EM$2,FALSE))</f>
        <v>0</v>
      </c>
      <c r="EN56" s="90">
        <f>IF(ISNA(VLOOKUP($B56,'[1]1718  Exp_Rev Access'!$F$7:$GK$318,$EN$2,FALSE)),"",VLOOKUP($B56,'[1]1718  Exp_Rev Access'!$F$7:$GK$318,$EN$2,FALSE))</f>
        <v>0</v>
      </c>
      <c r="EO56" s="90">
        <f>IF(ISNA(VLOOKUP($B56,'[1]1718  Exp_Rev Access'!$F$7:$GK$318,$EO$2,FALSE)),"",VLOOKUP($B56,'[1]1718  Exp_Rev Access'!$F$7:$GK$318,$EO$2,FALSE))</f>
        <v>55698.6</v>
      </c>
      <c r="EP56" s="90">
        <f>IF(ISNA(VLOOKUP($B56,'[1]1718  Exp_Rev Access'!$F$7:$GK$318,$EP$2,FALSE)),"",VLOOKUP($B56,'[1]1718  Exp_Rev Access'!$F$7:$GK$318,$EP$2,FALSE))</f>
        <v>0</v>
      </c>
      <c r="EQ56" s="90">
        <f>IF(ISNA(VLOOKUP($B56,'[1]1718  Exp_Rev Access'!$F$7:$GK$318,$EQ$2,FALSE)),"",VLOOKUP($B56,'[1]1718  Exp_Rev Access'!$F$7:$GK$318,$EQ$2,FALSE))</f>
        <v>0</v>
      </c>
      <c r="ER56" s="90">
        <f>IF(ISNA(VLOOKUP($B56,'[1]1718  Exp_Rev Access'!$F$7:$GK$318,$ER$2,FALSE)),"",VLOOKUP($B56,'[1]1718  Exp_Rev Access'!$F$7:$GK$318,$ER$2,FALSE))</f>
        <v>0</v>
      </c>
      <c r="ES56" s="90">
        <f>IF(ISNA(VLOOKUP($B56,'[1]1718  Exp_Rev Access'!$F$7:$GK$318,$ES$2,FALSE)),"",VLOOKUP($B56,'[1]1718  Exp_Rev Access'!$F$7:$GK$318,$ES$2,FALSE))</f>
        <v>0</v>
      </c>
      <c r="ET56" s="90">
        <f>IF(ISNA(VLOOKUP($B56,'[1]1718  Exp_Rev Access'!$F$7:$GK$318,$ET$2,FALSE)),"",VLOOKUP($B56,'[1]1718  Exp_Rev Access'!$F$7:$GK$318,$ET$2,FALSE))</f>
        <v>0</v>
      </c>
      <c r="EU56" s="90">
        <f>IF(ISNA(VLOOKUP($B56,'[1]1718  Exp_Rev Access'!$F$7:$GK$318,$EU$2,FALSE)),"",VLOOKUP($B56,'[1]1718  Exp_Rev Access'!$F$7:$GK$318,$EU$2,FALSE))</f>
        <v>0</v>
      </c>
      <c r="EV56" s="90">
        <f>IF(ISNA(VLOOKUP($B56,'[1]1718  Exp_Rev Access'!$F$7:$GK$318,$EV$2,FALSE)),"",VLOOKUP($B56,'[1]1718  Exp_Rev Access'!$F$7:$GK$318,$EV$2,FALSE))</f>
        <v>0</v>
      </c>
      <c r="EW56" s="90">
        <f>IF(ISNA(VLOOKUP($B56,'[1]1718  Exp_Rev Access'!$F$7:$GK$318,$EW$2,FALSE)),"",VLOOKUP($B56,'[1]1718  Exp_Rev Access'!$F$7:$GK$318,$EW$2,FALSE))</f>
        <v>0</v>
      </c>
      <c r="EX56" s="90">
        <f>IF(ISNA(VLOOKUP($B56,'[1]1718  Exp_Rev Access'!$F$7:$GK$318,$EX$2,FALSE)),"",VLOOKUP($B56,'[1]1718  Exp_Rev Access'!$F$7:$GK$318,$EX$2,FALSE))</f>
        <v>0</v>
      </c>
      <c r="EY56" s="90">
        <f>IF(ISNA(VLOOKUP($B56,'[1]1718  Exp_Rev Access'!$F$7:$GK$318,$EY$2,FALSE)),"",VLOOKUP($B56,'[1]1718  Exp_Rev Access'!$F$7:$GK$318,$EY$2,FALSE))</f>
        <v>0</v>
      </c>
      <c r="EZ56" s="90">
        <f>IF(ISNA(VLOOKUP($B56,'[1]1718  Exp_Rev Access'!$F$7:$GK$318,$EZ$2,FALSE)),"",VLOOKUP($B56,'[1]1718  Exp_Rev Access'!$F$7:$GK$318,$EZ$2,FALSE))</f>
        <v>0</v>
      </c>
      <c r="FA56" s="90">
        <f>IF(ISNA(VLOOKUP($B56,'[1]1718  Exp_Rev Access'!$F$7:$GK$318,$FA$2,FALSE)),"",VLOOKUP($B56,'[1]1718  Exp_Rev Access'!$F$7:$GK$318,$FA$2,FALSE))</f>
        <v>0</v>
      </c>
      <c r="FB56" s="90">
        <f>IF(ISNA(VLOOKUP($B56,'[1]1718  Exp_Rev Access'!$F$7:$GK$318,$FB$2,FALSE)),"",VLOOKUP($B56,'[1]1718  Exp_Rev Access'!$F$7:$GK$318,$FB$2,FALSE))</f>
        <v>0</v>
      </c>
      <c r="FC56" s="90">
        <f>IF(ISNA(VLOOKUP($B56,'[1]1718  Exp_Rev Access'!$F$7:$GK$318,$FC$2,FALSE)),"",VLOOKUP($B56,'[1]1718  Exp_Rev Access'!$F$7:$GK$318,$FC$2,FALSE))</f>
        <v>0</v>
      </c>
      <c r="FD56" s="90">
        <f>IF(ISNA(VLOOKUP($B56,'[1]1718  Exp_Rev Access'!$F$7:$GK$318,$FD$2,FALSE)),"",VLOOKUP($B56,'[1]1718  Exp_Rev Access'!$F$7:$GK$318,$FD$2,FALSE))</f>
        <v>0</v>
      </c>
      <c r="FE56" s="90">
        <f>IF(ISNA(VLOOKUP($B56,'[1]1718  Exp_Rev Access'!$F$7:$GK$318,$FE$2,FALSE)),"",VLOOKUP($B56,'[1]1718  Exp_Rev Access'!$F$7:$GK$318,$FE$2,FALSE))</f>
        <v>0</v>
      </c>
      <c r="FF56" s="90">
        <f>IF(ISNA(VLOOKUP($B56,'[1]1718  Exp_Rev Access'!$F$7:$GK$318,$FF$2,FALSE)),"",VLOOKUP($B56,'[1]1718  Exp_Rev Access'!$F$7:$GK$318,$FF$2,FALSE))</f>
        <v>0</v>
      </c>
      <c r="FG56" s="90">
        <f>IF(ISNA(VLOOKUP($B56,'[1]1718  Exp_Rev Access'!$F$7:$GK$318,$FG$2,FALSE)),"",VLOOKUP($B56,'[1]1718  Exp_Rev Access'!$F$7:$GK$318,$FG$2,FALSE))</f>
        <v>0</v>
      </c>
      <c r="FH56" s="90">
        <f>IF(ISNA(VLOOKUP($B56,'[1]1718  Exp_Rev Access'!$F$7:$GK$318,$FH$2,FALSE)),"",VLOOKUP($B56,'[1]1718  Exp_Rev Access'!$F$7:$GK$318,$FH$2,FALSE))</f>
        <v>0</v>
      </c>
      <c r="FI56" s="90">
        <f>IF(ISNA(VLOOKUP($B56,'[1]1718  Exp_Rev Access'!$F$7:$GK$318,$FI$2,FALSE)),"",VLOOKUP($B56,'[1]1718  Exp_Rev Access'!$F$7:$GK$318,$FI$2,FALSE))</f>
        <v>0</v>
      </c>
      <c r="FJ56" s="90">
        <f>IF(ISNA(VLOOKUP($B56,'[1]1718  Exp_Rev Access'!$F$7:$GK$318,$FJ$2,FALSE)),"",VLOOKUP($B56,'[1]1718  Exp_Rev Access'!$F$7:$GK$318,$FJ$2,FALSE))</f>
        <v>0</v>
      </c>
      <c r="FK56" s="90">
        <f>IF(ISNA(VLOOKUP($B56,'[1]1718  Exp_Rev Access'!$F$7:$GK$318,$FK$2,FALSE)),"",VLOOKUP($B56,'[1]1718  Exp_Rev Access'!$F$7:$GK$318,$FK$2,FALSE))</f>
        <v>0</v>
      </c>
      <c r="FL56" s="90">
        <f>IF(ISNA(VLOOKUP($B56,'[1]1718  Exp_Rev Access'!$F$7:$GK$318,$FL$2,FALSE)),"",VLOOKUP($B56,'[1]1718  Exp_Rev Access'!$F$7:$GK$318,$FL$2,FALSE))</f>
        <v>0</v>
      </c>
      <c r="FM56" s="90">
        <f>IF(ISNA(VLOOKUP($B56,'[1]1718  Exp_Rev Access'!$F$7:$GK$318,$FM$2,FALSE)),"",VLOOKUP($B56,'[1]1718  Exp_Rev Access'!$F$7:$GK$318,$FM$2,FALSE))</f>
        <v>0</v>
      </c>
      <c r="FN56" s="90">
        <f>IF(ISNA(VLOOKUP($B56,'[1]1718  Exp_Rev Access'!$F$7:$GK$318,$FN$2,FALSE)),"",VLOOKUP($B56,'[1]1718  Exp_Rev Access'!$F$7:$GK$318,$FN$2,FALSE))</f>
        <v>0</v>
      </c>
      <c r="FO56" s="90">
        <f>IF(ISNA(VLOOKUP($B56,'[1]1718  Exp_Rev Access'!$F$7:$GK$318,$FO$2,FALSE)),"",VLOOKUP($B56,'[1]1718  Exp_Rev Access'!$F$7:$GK$318,$FO$2,FALSE))</f>
        <v>0</v>
      </c>
      <c r="FP56" s="90">
        <f>IF(ISNA(VLOOKUP($B56,'[1]1718  Exp_Rev Access'!$F$7:$GK$318,$FP$2,FALSE)),"",VLOOKUP($B56,'[1]1718  Exp_Rev Access'!$F$7:$GK$318,$FP$2,FALSE))</f>
        <v>0</v>
      </c>
      <c r="FQ56" s="90">
        <f>IF(ISNA(VLOOKUP($B56,'[1]1718  Exp_Rev Access'!$F$7:$GK$318,$FQ$2,FALSE)),"",VLOOKUP($B56,'[1]1718  Exp_Rev Access'!$F$7:$GK$318,$FQ$2,FALSE))</f>
        <v>0</v>
      </c>
      <c r="FR56" s="90">
        <f>IF(ISNA(VLOOKUP($B56,'[1]1718  Exp_Rev Access'!$F$7:$GK$318,$FR$2,FALSE)),"",VLOOKUP($B56,'[1]1718  Exp_Rev Access'!$F$7:$GK$318,$FR$2,FALSE))</f>
        <v>98987.88</v>
      </c>
      <c r="FS56" s="56">
        <f t="shared" si="166"/>
        <v>2198734.7899999996</v>
      </c>
      <c r="FT56" s="92">
        <f t="shared" si="167"/>
        <v>2.6047616093535637E-2</v>
      </c>
      <c r="FU56" s="94">
        <f t="shared" si="168"/>
        <v>307.4525747190084</v>
      </c>
      <c r="FV56" s="95">
        <f>IF(ISNA(VLOOKUP($B56,'[1]1718  Exp_Rev Access'!$F$7:$GK$318,$FV$2,FALSE)),"",VLOOKUP($B56,'[1]1718  Exp_Rev Access'!$F$7:$GK$318,$FV$2,FALSE))</f>
        <v>0</v>
      </c>
      <c r="FW56" s="95">
        <f>IF(ISNA(VLOOKUP($B56,'[1]1718  Exp_Rev Access'!$F$7:$GK$318,$FW$2,FALSE)),"",VLOOKUP($B56,'[1]1718  Exp_Rev Access'!$F$7:$GK$318,$FW$2,FALSE))</f>
        <v>0</v>
      </c>
      <c r="FX56" s="95">
        <f>IF(ISNA(VLOOKUP($B56,'[1]1718  Exp_Rev Access'!$F$7:$GK$318,$FX$2,FALSE)),"",VLOOKUP($B56,'[1]1718  Exp_Rev Access'!$F$7:$GK$318,$FX$2,FALSE))</f>
        <v>0</v>
      </c>
      <c r="FY56" s="95">
        <f>IF(ISNA(VLOOKUP($B56,'[1]1718  Exp_Rev Access'!$F$7:$GK$318,$FY$2,FALSE)),"",VLOOKUP($B56,'[1]1718  Exp_Rev Access'!$F$7:$GK$318,$FY$2,FALSE))</f>
        <v>0</v>
      </c>
      <c r="FZ56" s="95">
        <f>IF(ISNA(VLOOKUP($B56,'[1]1718  Exp_Rev Access'!$F$7:$GK$318,$FZ$2,FALSE)),"",VLOOKUP($B56,'[1]1718  Exp_Rev Access'!$F$7:$GK$318,$FZ$2,FALSE))</f>
        <v>0</v>
      </c>
      <c r="GA56" s="95">
        <f>IF(ISNA(VLOOKUP($B56,'[1]1718  Exp_Rev Access'!$F$7:$GK$318,$GA$2,FALSE)),"",VLOOKUP($B56,'[1]1718  Exp_Rev Access'!$F$7:$GK$318,$GA$2,FALSE))</f>
        <v>0</v>
      </c>
      <c r="GB56" s="95">
        <f>IF(ISNA(VLOOKUP($B56,'[1]1718  Exp_Rev Access'!$F$7:$GK$318,$GB$2,FALSE)),"",VLOOKUP($B56,'[1]1718  Exp_Rev Access'!$F$7:$GK$318,$GB$2,FALSE))</f>
        <v>0</v>
      </c>
      <c r="GC56" s="95">
        <f>IF(ISNA(VLOOKUP($B56,'[1]1718  Exp_Rev Access'!$F$7:$GK$318,$GC$2,FALSE)),"",VLOOKUP($B56,'[1]1718  Exp_Rev Access'!$F$7:$GK$318,$GC$2,FALSE))</f>
        <v>0</v>
      </c>
      <c r="GD56" s="95">
        <f>IF(ISNA(VLOOKUP($B56,'[1]1718  Exp_Rev Access'!$F$7:$GK$318,$GD$2,FALSE)),"",VLOOKUP($B56,'[1]1718  Exp_Rev Access'!$F$7:$GK$318,$GD$2,FALSE))</f>
        <v>0</v>
      </c>
      <c r="GE56" s="95">
        <f>IF(ISNA(VLOOKUP($B56,'[1]1718  Exp_Rev Access'!$F$7:$GK$318,$GE$2,FALSE)),"",VLOOKUP($B56,'[1]1718  Exp_Rev Access'!$F$7:$GK$318,$GE$2,FALSE))</f>
        <v>0</v>
      </c>
      <c r="GF56" s="95">
        <f>IF(ISNA(VLOOKUP($B56,'[1]1718  Exp_Rev Access'!$F$7:$GK$318,$GF$2,FALSE)),"",VLOOKUP($B56,'[1]1718  Exp_Rev Access'!$F$7:$GK$318,$GF$2,FALSE))</f>
        <v>0</v>
      </c>
      <c r="GG56" s="95">
        <f>IF(ISNA(VLOOKUP($B56,'[1]1718  Exp_Rev Access'!$F$7:$GK$318,$GG$2,FALSE)),"",VLOOKUP($B56,'[1]1718  Exp_Rev Access'!$F$7:$GK$318,$GG$2,FALSE))</f>
        <v>0</v>
      </c>
      <c r="GH56" s="95">
        <f>IF(ISNA(VLOOKUP($B56,'[1]1718  Exp_Rev Access'!$F$7:$GK$318,$GH$2,FALSE)),"",VLOOKUP($B56,'[1]1718  Exp_Rev Access'!$F$7:$GK$318,$GH$2,FALSE))</f>
        <v>0</v>
      </c>
      <c r="GI56" s="95">
        <f>IF(ISNA(VLOOKUP($B56,'[1]1718  Exp_Rev Access'!$F$7:$GK$318,$GI$2,FALSE)),"",VLOOKUP($B56,'[1]1718  Exp_Rev Access'!$F$7:$GK$318,$GI$2,FALSE))</f>
        <v>0</v>
      </c>
      <c r="GJ56" s="95">
        <f>IF(ISNA(VLOOKUP($B56,'[1]1718  Exp_Rev Access'!$F$7:$GK$318,$GJ$2,FALSE)),"",VLOOKUP($B56,'[1]1718  Exp_Rev Access'!$F$7:$GK$318,$GJ$2,FALSE))</f>
        <v>0</v>
      </c>
      <c r="GK56" s="95">
        <f>IF(ISNA(VLOOKUP($B56,'[1]1718  Exp_Rev Access'!$F$7:$GK$318,$GK$2,FALSE)),"",VLOOKUP($B56,'[1]1718  Exp_Rev Access'!$F$7:$GK$318,$GK$2,FALSE))</f>
        <v>0</v>
      </c>
      <c r="GL56" s="95">
        <f>IF(ISNA(VLOOKUP($B56,'[1]1718  Exp_Rev Access'!$F$7:$GK$318,$GL$2,FALSE)),"",VLOOKUP($B56,'[1]1718  Exp_Rev Access'!$F$7:$GK$318,$GL$2,FALSE))</f>
        <v>0</v>
      </c>
      <c r="GM56" s="95">
        <f>IF(ISNA(VLOOKUP($B56,'[1]1718  Exp_Rev Access'!$F$7:$GK$318,$GM$2,FALSE)),"",VLOOKUP($B56,'[1]1718  Exp_Rev Access'!$F$7:$GK$318,$GM$2,FALSE))</f>
        <v>0</v>
      </c>
      <c r="GN56" s="95">
        <f>IF(ISNA(VLOOKUP($B56,'[1]1718  Exp_Rev Access'!$F$7:$GK$318,$GN$2,FALSE)),"",VLOOKUP($B56,'[1]1718  Exp_Rev Access'!$F$7:$GK$318,$GN$2,FALSE))</f>
        <v>0</v>
      </c>
      <c r="GO56" s="95">
        <f>IF(ISNA(VLOOKUP($B56,'[1]1718  Exp_Rev Access'!$F$7:$GK$318,$GO$2,FALSE)),"",VLOOKUP($B56,'[1]1718  Exp_Rev Access'!$F$7:$GK$318,$GO$2,FALSE))</f>
        <v>0</v>
      </c>
      <c r="GP56" s="95">
        <f>IF(ISNA(VLOOKUP($B56,'[1]1718  Exp_Rev Access'!$F$7:$GK$318,$GP$2,FALSE)),"",VLOOKUP($B56,'[1]1718  Exp_Rev Access'!$F$7:$GK$318,$GP$2,FALSE))</f>
        <v>0</v>
      </c>
      <c r="GQ56" s="95">
        <f>IF(ISNA(VLOOKUP($B56,'[1]1718  Exp_Rev Access'!$F$7:$GK$318,$GQ$2,FALSE)),"",VLOOKUP($B56,'[1]1718  Exp_Rev Access'!$F$7:$GK$318,$GQ$2,FALSE))</f>
        <v>0</v>
      </c>
      <c r="GR56" s="95">
        <f>IF(ISNA(VLOOKUP($B56,'[1]1718  Exp_Rev Access'!$F$7:$GK$318,$GR$2,FALSE)),"",VLOOKUP($B56,'[1]1718  Exp_Rev Access'!$F$7:$GK$318,$GR$2,FALSE))</f>
        <v>0</v>
      </c>
      <c r="GS56" s="95">
        <f>IF(ISNA(VLOOKUP($B56,'[1]1718  Exp_Rev Access'!$F$7:$GK$318,$GS$2,FALSE)),"",VLOOKUP($B56,'[1]1718  Exp_Rev Access'!$F$7:$GK$318,$GS$2,FALSE))</f>
        <v>0</v>
      </c>
      <c r="GT56" s="95">
        <f>IF(ISNA(VLOOKUP($B56,'[1]1718  Exp_Rev Access'!$F$7:$GK$318,$GT$2,FALSE)),"",VLOOKUP($B56,'[1]1718  Exp_Rev Access'!$F$7:$GK$318,$GT$2,FALSE))</f>
        <v>0</v>
      </c>
      <c r="GU56" s="56">
        <f t="shared" si="169"/>
        <v>0</v>
      </c>
      <c r="GV56" s="92">
        <f t="shared" si="170"/>
        <v>0</v>
      </c>
      <c r="GW56" s="96">
        <f t="shared" si="171"/>
        <v>0</v>
      </c>
    </row>
    <row r="57" spans="1:222" s="97" customFormat="1" x14ac:dyDescent="0.3">
      <c r="A57" s="73"/>
      <c r="B57" s="88" t="s">
        <v>247</v>
      </c>
      <c r="C57" s="89" t="s">
        <v>248</v>
      </c>
      <c r="D57" s="75">
        <f>IF(ISNA(VLOOKUP($B57,'[1]1718 enrollment_Rev_Exp by size'!$A$7:H397,3,FALSE)),"",VLOOKUP($B57,'[1]1718 enrollment_Rev_Exp by size'!$A$7:$G$363,3,FALSE))</f>
        <v>13377.86</v>
      </c>
      <c r="E57" s="76">
        <f>IF(ISNA(VLOOKUP($B57,'[1]1718 enrollment_Rev_Exp by size'!$A$7:I397,5,FALSE)),"",VLOOKUP($B57,'[1]1718 enrollment_Rev_Exp by size'!$A$7:$G$350,5,FALSE))</f>
        <v>164958194.33000001</v>
      </c>
      <c r="F57" s="70">
        <f t="shared" si="151"/>
        <v>164958194.33000001</v>
      </c>
      <c r="G57" s="70">
        <f t="shared" si="152"/>
        <v>0</v>
      </c>
      <c r="H57" s="90">
        <f>IF(ISNA(VLOOKUP($B57,'[1]1718  Exp_Rev Access'!$F$7:$GK$318,3,FALSE)),"",VLOOKUP($B57,'[1]1718  Exp_Rev Access'!$F$7:$GK$318,3,FALSE))</f>
        <v>29456711.82</v>
      </c>
      <c r="I57" s="90">
        <f>IF(ISNA(VLOOKUP($B57,'[1]1718  Exp_Rev Access'!$F$7:$GK$318,4,FALSE)),"",VLOOKUP($B57,'[1]1718  Exp_Rev Access'!$F$7:$GK$318,4,FALSE))</f>
        <v>0</v>
      </c>
      <c r="J57" s="90">
        <f>IF(ISNA(VLOOKUP($B57,'[1]1718  Exp_Rev Access'!$F$7:$GK$318,5,FALSE)),"",VLOOKUP($B57,'[1]1718  Exp_Rev Access'!$F$7:$GK$318,5,FALSE))</f>
        <v>0</v>
      </c>
      <c r="K57" s="90">
        <f>IF(ISNA(VLOOKUP($B57,'[1]1718  Exp_Rev Access'!$F$7:$GK$318,6,FALSE)),"-",VLOOKUP($B57,'[1]1718  Exp_Rev Access'!$F$7:$GK$318,6,FALSE))</f>
        <v>323357.03000000003</v>
      </c>
      <c r="L57" s="90">
        <f>IF(ISNA(VLOOKUP($B57,'[1]1718  Exp_Rev Access'!$F$7:$GK$318,7,FALSE)),"",VLOOKUP($B57,'[1]1718  Exp_Rev Access'!$F$7:$GK$318,7,FALSE))</f>
        <v>0</v>
      </c>
      <c r="M57" s="90">
        <f>IF(ISNA(VLOOKUP($B57,'[1]1718  Exp_Rev Access'!$F$7:$GK$318,8,FALSE)),"",VLOOKUP($B57,'[1]1718  Exp_Rev Access'!$F$7:$GK$318,8,FALSE))</f>
        <v>0</v>
      </c>
      <c r="N57" s="56">
        <f t="shared" si="153"/>
        <v>29780068.850000001</v>
      </c>
      <c r="O57" s="91">
        <f t="shared" si="154"/>
        <v>0.18053100648291995</v>
      </c>
      <c r="P57" s="56">
        <f t="shared" si="155"/>
        <v>2226.0711989810029</v>
      </c>
      <c r="Q57" s="90">
        <f>IF(ISNA(VLOOKUP($B57,'[1]1718  Exp_Rev Access'!$F$7:$GK$318,10,FALSE)),"",VLOOKUP($B57,'[1]1718  Exp_Rev Access'!$F$7:$GK$318,10,FALSE))</f>
        <v>5622.5</v>
      </c>
      <c r="R57" s="90">
        <f>IF(ISNA(VLOOKUP($B57,'[1]1718  Exp_Rev Access'!$F$7:$GK$318,11,FALSE)),"",VLOOKUP($B57,'[1]1718  Exp_Rev Access'!$F$7:$GK$318,11,FALSE))</f>
        <v>0</v>
      </c>
      <c r="S57" s="90">
        <f>IF(ISNA(VLOOKUP($B57,'[1]1718  Exp_Rev Access'!$F$7:$GK$318,12,FALSE)),"",VLOOKUP($B57,'[1]1718  Exp_Rev Access'!$F$7:$GK$318,12,FALSE))</f>
        <v>43722</v>
      </c>
      <c r="T57" s="90">
        <f>IF(ISNA(VLOOKUP($B57,'[1]1718  Exp_Rev Access'!$F$7:$GK$318,13,FALSE)),"",VLOOKUP($B57,'[1]1718  Exp_Rev Access'!$F$7:$GK$318,13,FALSE))</f>
        <v>0</v>
      </c>
      <c r="U57" s="90">
        <f>IF(ISNA(VLOOKUP($B57,'[1]1718  Exp_Rev Access'!$F$7:$GK$318,14,FALSE)),"",VLOOKUP($B57,'[1]1718  Exp_Rev Access'!$F$7:$GK$318,14,FALSE))</f>
        <v>0</v>
      </c>
      <c r="V57" s="90">
        <f>IF(ISNA(VLOOKUP($B57,'[1]1718  Exp_Rev Access'!$F$7:$GK$318,15,FALSE)),"",VLOOKUP($B57,'[1]1718  Exp_Rev Access'!$F$7:$GK$318,15,FALSE))</f>
        <v>0</v>
      </c>
      <c r="W57" s="90">
        <f>IF(ISNA(VLOOKUP($B57,'[1]1718  Exp_Rev Access'!$F$7:$GK$318,16,FALSE)),"",VLOOKUP($B57,'[1]1718  Exp_Rev Access'!$F$7:$GK$318,16,FALSE))</f>
        <v>394180.9</v>
      </c>
      <c r="X57" s="90">
        <f>IF(ISNA(VLOOKUP($B57,'[1]1718  Exp_Rev Access'!$F$7:$GK$318,17,FALSE)),"",VLOOKUP($B57,'[1]1718  Exp_Rev Access'!$F$7:$GK$318,17,FALSE))</f>
        <v>0</v>
      </c>
      <c r="Y57" s="90">
        <f>IF(ISNA(VLOOKUP($B57,'[1]1718  Exp_Rev Access'!$F$7:$GK$318,18,FALSE)),"",VLOOKUP($B57,'[1]1718  Exp_Rev Access'!$F$7:$GK$318,18,FALSE))</f>
        <v>328800.05</v>
      </c>
      <c r="Z57" s="90">
        <f>IF(ISNA(VLOOKUP($B57,'[1]1718  Exp_Rev Access'!$F$7:$GK$318,19,FALSE)),"",VLOOKUP($B57,'[1]1718  Exp_Rev Access'!$F$7:$GK$318,19,FALSE))</f>
        <v>82242.98</v>
      </c>
      <c r="AA57" s="90">
        <f>IF(ISNA(VLOOKUP($B57,'[1]1718  Exp_Rev Access'!$F$7:$GK$318,20,FALSE)),"",VLOOKUP($B57,'[1]1718  Exp_Rev Access'!$F$7:$GK$318,20,FALSE))</f>
        <v>0</v>
      </c>
      <c r="AB57" s="90">
        <f>IF(ISNA(VLOOKUP($B57,'[1]1718  Exp_Rev Access'!$F$7:$GK$318,21,FALSE)),"",VLOOKUP($B57,'[1]1718  Exp_Rev Access'!$F$7:$GK$318,21,FALSE))</f>
        <v>0</v>
      </c>
      <c r="AC57" s="90">
        <f>IF(ISNA(VLOOKUP($B57,'[1]1718  Exp_Rev Access'!$F$7:$GK$318,22,FALSE)),"",VLOOKUP($B57,'[1]1718  Exp_Rev Access'!$F$7:$GK$318,22,FALSE))</f>
        <v>83249.149999999994</v>
      </c>
      <c r="AD57" s="90">
        <f>IF(ISNA(VLOOKUP($B57,'[1]1718  Exp_Rev Access'!$F$7:$GK$318,23,FALSE)),"",VLOOKUP($B57,'[1]1718  Exp_Rev Access'!$F$7:$GK$318,23,FALSE))</f>
        <v>1143151.1499999999</v>
      </c>
      <c r="AE57" s="90">
        <f>IF(ISNA(VLOOKUP($B57,'[1]1718  Exp_Rev Access'!$F$7:$GK$318,24,FALSE)),"",VLOOKUP($B57,'[1]1718  Exp_Rev Access'!$F$7:$GK$318,24,FALSE))</f>
        <v>210812.19</v>
      </c>
      <c r="AF57" s="90">
        <f>IF(ISNA(VLOOKUP($B57,'[1]1718  Exp_Rev Access'!$F$7:$GK$318,25,FALSE)),"",VLOOKUP($B57,'[1]1718  Exp_Rev Access'!$F$7:$GK$318,25,FALSE))</f>
        <v>0</v>
      </c>
      <c r="AG57" s="90">
        <f>IF(ISNA(VLOOKUP($B57,'[1]1718  Exp_Rev Access'!$F$7:$GK$318,26,FALSE)),"",VLOOKUP($B57,'[1]1718  Exp_Rev Access'!$F$7:$GK$318,26,FALSE))</f>
        <v>534665.46</v>
      </c>
      <c r="AH57" s="90">
        <f>IF(ISNA(VLOOKUP($B57,'[1]1718  Exp_Rev Access'!$F$7:$GK$318,27,FALSE)),"",VLOOKUP($B57,'[1]1718  Exp_Rev Access'!$F$7:$GK$318,27,FALSE))</f>
        <v>18630.62</v>
      </c>
      <c r="AI57" s="90">
        <f>IF(ISNA(VLOOKUP($B57,'[1]1718  Exp_Rev Access'!$F$7:$GK$318,28,FALSE)),"",VLOOKUP($B57,'[1]1718  Exp_Rev Access'!$F$7:$GK$318,28,FALSE))</f>
        <v>117449.2</v>
      </c>
      <c r="AJ57" s="90">
        <f>IF(ISNA(VLOOKUP($B57,'[1]1718  Exp_Rev Access'!$F$7:$GK$318,29,FALSE)),"",VLOOKUP($B57,'[1]1718  Exp_Rev Access'!$F$7:$GK$318,29,FALSE))</f>
        <v>72610.78</v>
      </c>
      <c r="AK57" s="90">
        <f>IF(ISNA(VLOOKUP($B57,'[1]1718  Exp_Rev Access'!$F$7:$GK$318,30,FALSE)),"",VLOOKUP($B57,'[1]1718  Exp_Rev Access'!$F$7:$GK$318,30,FALSE))</f>
        <v>111845.63</v>
      </c>
      <c r="AL57" s="90">
        <f>IF(ISNA(VLOOKUP($B57,'[1]1718  Exp_Rev Access'!$F$7:$GK$318,31,FALSE)),"",VLOOKUP($B57,'[1]1718  Exp_Rev Access'!$F$7:$GK$318,31,FALSE))</f>
        <v>163319.91</v>
      </c>
      <c r="AM57" s="56">
        <f t="shared" si="156"/>
        <v>3310302.52</v>
      </c>
      <c r="AN57" s="92">
        <f t="shared" si="157"/>
        <v>2.0067523977485572E-2</v>
      </c>
      <c r="AO57" s="71">
        <f t="shared" si="158"/>
        <v>247.44634194108772</v>
      </c>
      <c r="AP57" s="90">
        <f>IF(ISNA(VLOOKUP($B57,'[1]1718  Exp_Rev Access'!$F$7:$GK$318,33,FALSE)),"",VLOOKUP($B57,'[1]1718  Exp_Rev Access'!$F$7:$GK$318,33,FALSE))</f>
        <v>89213569.170000002</v>
      </c>
      <c r="AQ57" s="90">
        <f>IF(ISNA(VLOOKUP($B57,'[1]1718  Exp_Rev Access'!$F$7:$GK$318,34,FALSE)),"",VLOOKUP($B57,'[1]1718  Exp_Rev Access'!$F$7:$GK$318,34,FALSE))</f>
        <v>2499462.71</v>
      </c>
      <c r="AR57" s="90">
        <f>IF(ISNA(VLOOKUP($B57,'[1]1718  Exp_Rev Access'!$F$7:$GK$318,35,FALSE)),"",VLOOKUP($B57,'[1]1718  Exp_Rev Access'!$F$7:$GK$318,35,FALSE))</f>
        <v>7089479.6399999997</v>
      </c>
      <c r="AS57" s="90">
        <f>IF(ISNA(VLOOKUP($B57,'[1]1718  Exp_Rev Access'!$F$7:$GK$318,36,FALSE)),"",VLOOKUP($B57,'[1]1718  Exp_Rev Access'!$F$7:$GK$318,36,FALSE))</f>
        <v>401554.33</v>
      </c>
      <c r="AT57" s="90">
        <f>IF(ISNA(VLOOKUP($B57,'[1]1718  Exp_Rev Access'!$F$7:$GK$318,37,FALSE)),"",VLOOKUP($B57,'[1]1718  Exp_Rev Access'!$F$7:$GK$318,37,FALSE))</f>
        <v>0</v>
      </c>
      <c r="AU57" s="56">
        <f t="shared" si="159"/>
        <v>99204065.849999994</v>
      </c>
      <c r="AV57" s="93">
        <f t="shared" si="160"/>
        <v>0.60138913530746807</v>
      </c>
      <c r="AW57" s="56">
        <f t="shared" si="161"/>
        <v>7415.5407404472753</v>
      </c>
      <c r="AX57" s="90">
        <f>IF(ISNA(VLOOKUP($B57,'[1]1718  Exp_Rev Access'!$F$7:$GK$318,39,FALSE)),"",VLOOKUP($B57,'[1]1718  Exp_Rev Access'!$F$7:$GK$318,39,FALSE))</f>
        <v>0</v>
      </c>
      <c r="AY57" s="90">
        <f>IF(ISNA(VLOOKUP($B57,'[1]1718  Exp_Rev Access'!$F$7:$GK$318,40,FALSE)),"",VLOOKUP($B57,'[1]1718  Exp_Rev Access'!$F$7:$GK$318,40,FALSE))</f>
        <v>12296686.859999999</v>
      </c>
      <c r="AZ57" s="90">
        <f>IF(ISNA(VLOOKUP($B57,'[1]1718  Exp_Rev Access'!$F$7:$GK$318,41,FALSE)),"",VLOOKUP($B57,'[1]1718  Exp_Rev Access'!$F$7:$GK$318,41,FALSE))</f>
        <v>398961.79</v>
      </c>
      <c r="BA57" s="90">
        <f>IF(ISNA(VLOOKUP($B57,'[1]1718  Exp_Rev Access'!$F$7:$GK$318,42,FALSE)),"",VLOOKUP($B57,'[1]1718  Exp_Rev Access'!$F$7:$GK$318,42,FALSE))</f>
        <v>0</v>
      </c>
      <c r="BB57" s="90">
        <f>IF(ISNA(VLOOKUP($B57,'[1]1718  Exp_Rev Access'!$F$7:$GK$318,43,FALSE)),"",VLOOKUP($B57,'[1]1718  Exp_Rev Access'!$F$7:$GK$318,43,FALSE))</f>
        <v>0</v>
      </c>
      <c r="BC57" s="90">
        <f>IF(ISNA(VLOOKUP($B57,'[1]1718  Exp_Rev Access'!$F$7:$GK$318,44,FALSE)),"",VLOOKUP($B57,'[1]1718  Exp_Rev Access'!$F$7:$GK$318,44,FALSE))</f>
        <v>2308191.4700000002</v>
      </c>
      <c r="BD57" s="90">
        <f>IF(ISNA(VLOOKUP($B57,'[1]1718  Exp_Rev Access'!$F$7:$GK$318,45,FALSE)),"",VLOOKUP($B57,'[1]1718  Exp_Rev Access'!$F$7:$GK$318,45,FALSE))</f>
        <v>0</v>
      </c>
      <c r="BE57" s="90">
        <f>IF(ISNA(VLOOKUP($B57,'[1]1718  Exp_Rev Access'!$F$7:$GK$318,46,FALSE)),"",VLOOKUP($B57,'[1]1718  Exp_Rev Access'!$F$7:$GK$318,46,FALSE))</f>
        <v>382150.51</v>
      </c>
      <c r="BF57" s="90">
        <f>IF(ISNA(VLOOKUP($B57,'[1]1718  Exp_Rev Access'!$F$7:$GK$318,47,FALSE)),"",VLOOKUP($B57,'[1]1718  Exp_Rev Access'!$F$7:$GK$318,47,FALSE))</f>
        <v>0</v>
      </c>
      <c r="BG57" s="90">
        <f>IF(ISNA(VLOOKUP($B57,'[1]1718  Exp_Rev Access'!$F$7:$GK$318,48,FALSE)),"",VLOOKUP($B57,'[1]1718  Exp_Rev Access'!$F$7:$GK$318,48,FALSE))</f>
        <v>1088922.75</v>
      </c>
      <c r="BH57" s="90">
        <f>IF(ISNA(VLOOKUP($B57,'[1]1718  Exp_Rev Access'!$F$7:$GK$318,49,FALSE)),"",VLOOKUP($B57,'[1]1718  Exp_Rev Access'!$F$7:$GK$318,49,FALSE))</f>
        <v>301023.71000000002</v>
      </c>
      <c r="BI57" s="90">
        <f>IF(ISNA(VLOOKUP($B57,'[1]1718  Exp_Rev Access'!$F$7:$GK$318,50,FALSE)),"",VLOOKUP($B57,'[1]1718  Exp_Rev Access'!$F$7:$GK$318,50,FALSE))</f>
        <v>0</v>
      </c>
      <c r="BJ57" s="90">
        <f>IF(ISNA(VLOOKUP($B57,'[1]1718  Exp_Rev Access'!$F$7:$GK$318,51,FALSE)),"",VLOOKUP($B57,'[1]1718  Exp_Rev Access'!$F$7:$GK$318,51,FALSE))</f>
        <v>46657.74</v>
      </c>
      <c r="BK57" s="90">
        <f>IF(ISNA(VLOOKUP($B57,'[1]1718  Exp_Rev Access'!$F$7:$GK$318,52,FALSE)),"",VLOOKUP($B57,'[1]1718  Exp_Rev Access'!$F$7:$GK$318,52,FALSE))</f>
        <v>8264552.3499999996</v>
      </c>
      <c r="BL57" s="90">
        <f>IF(ISNA(VLOOKUP($B57,'[1]1718  Exp_Rev Access'!$F$7:$GK$318,53,FALSE)),"",VLOOKUP($B57,'[1]1718  Exp_Rev Access'!$F$7:$GK$318,53,FALSE))</f>
        <v>0</v>
      </c>
      <c r="BM57" s="90">
        <f>IF(ISNA(VLOOKUP($B57,'[1]1718  Exp_Rev Access'!$F$7:$GK$318,54,FALSE)),"",VLOOKUP($B57,'[1]1718  Exp_Rev Access'!$F$7:$GK$318,54,FALSE))</f>
        <v>46807.31</v>
      </c>
      <c r="BN57" s="90">
        <f>IF(ISNA(VLOOKUP($B57,'[1]1718  Exp_Rev Access'!$F$7:$GK$318,55,FALSE)),"",VLOOKUP($B57,'[1]1718  Exp_Rev Access'!$F$7:$GK$318,55,FALSE))</f>
        <v>0</v>
      </c>
      <c r="BO57" s="90">
        <f>IF(ISNA(VLOOKUP($B57,'[1]1718  Exp_Rev Access'!$F$7:$GK$318,56,FALSE)),"",VLOOKUP($B57,'[1]1718  Exp_Rev Access'!$F$7:$GK$318,56,FALSE))</f>
        <v>0</v>
      </c>
      <c r="BP57" s="90">
        <f>IF(ISNA(VLOOKUP($B57,'[1]1718  Exp_Rev Access'!$F$7:$GK$318,57,FALSE)),"",VLOOKUP($B57,'[1]1718  Exp_Rev Access'!$F$7:$GK$318,57,FALSE))</f>
        <v>0</v>
      </c>
      <c r="BQ57" s="90">
        <f>IF(ISNA(VLOOKUP($B57,'[1]1718  Exp_Rev Access'!$F$7:$GK$318,58,FALSE)),"",VLOOKUP($B57,'[1]1718  Exp_Rev Access'!$F$7:$GK$318,58,FALSE))</f>
        <v>0</v>
      </c>
      <c r="BR57" s="90">
        <f>IF(ISNA(VLOOKUP($B57,'[1]1718  Exp_Rev Access'!$F$7:$GK$318,59,FALSE)),"",VLOOKUP($B57,'[1]1718  Exp_Rev Access'!$F$7:$GK$318,59,FALSE))</f>
        <v>0</v>
      </c>
      <c r="BS57" s="90">
        <f>IF(ISNA(VLOOKUP($B57,'[1]1718  Exp_Rev Access'!$F$7:$GK$318,60,FALSE)),"",VLOOKUP($B57,'[1]1718  Exp_Rev Access'!$F$7:$GK$318,60,FALSE))</f>
        <v>0</v>
      </c>
      <c r="BT57" s="90">
        <f>IF(ISNA(VLOOKUP($B57,'[1]1718  Exp_Rev Access'!$F$7:$GK$318,61,FALSE)),"",VLOOKUP($B57,'[1]1718  Exp_Rev Access'!$F$7:$GK$318,61,FALSE))</f>
        <v>0</v>
      </c>
      <c r="BU57" s="90">
        <f>IF(ISNA(VLOOKUP($B57,'[1]1718  Exp_Rev Access'!$F$7:$GK$318,62,FALSE)),"",VLOOKUP($B57,'[1]1718  Exp_Rev Access'!$F$7:$GK$318,62,FALSE))</f>
        <v>0</v>
      </c>
      <c r="BV57" s="56">
        <f t="shared" si="35"/>
        <v>25133954.489999998</v>
      </c>
      <c r="BW57" s="92">
        <f t="shared" si="162"/>
        <v>0.15236560143062278</v>
      </c>
      <c r="BX57" s="71">
        <f t="shared" si="163"/>
        <v>1878.772426232596</v>
      </c>
      <c r="BY57" s="90">
        <f>IF(ISNA(VLOOKUP($B57,'[1]1718  Exp_Rev Access'!$F$7:$GK$318,64,FALSE)),"",VLOOKUP($B57,'[1]1718  Exp_Rev Access'!$F$7:$GK$318,64,FALSE))</f>
        <v>0</v>
      </c>
      <c r="BZ57" s="90">
        <f>IF(ISNA(VLOOKUP($B57,'[1]1718  Exp_Rev Access'!$F$7:$GK$318,65,FALSE)),"",VLOOKUP($B57,'[1]1718  Exp_Rev Access'!$F$7:$GK$318,65,FALSE))</f>
        <v>0</v>
      </c>
      <c r="CA57" s="90">
        <f>IF(ISNA(VLOOKUP($B57,'[1]1718  Exp_Rev Access'!$F$7:$GK$318,66,FALSE)),"",VLOOKUP($B57,'[1]1718  Exp_Rev Access'!$F$7:$GK$318,66,FALSE))</f>
        <v>0</v>
      </c>
      <c r="CB57" s="90">
        <f>IF(ISNA(VLOOKUP($B57,'[1]1718  Exp_Rev Access'!$F$7:$GK$318,67,FALSE)),"",VLOOKUP($B57,'[1]1718  Exp_Rev Access'!$F$7:$GK$318,67,FALSE))</f>
        <v>0</v>
      </c>
      <c r="CC57" s="90">
        <f>IF(ISNA(VLOOKUP($B57,'[1]1718  Exp_Rev Access'!$F$7:$GK$318,68,FALSE)),"",VLOOKUP($B57,'[1]1718  Exp_Rev Access'!$F$7:$GK$318,68,FALSE))</f>
        <v>298.14999999999998</v>
      </c>
      <c r="CD57" s="90">
        <f>IF(ISNA(VLOOKUP($B57,'[1]1718  Exp_Rev Access'!$F$7:$GK$318,69,FALSE)),"",VLOOKUP($B57,'[1]1718  Exp_Rev Access'!$F$7:$GK$318,69,FALSE))</f>
        <v>0</v>
      </c>
      <c r="CE57" s="56">
        <f t="shared" si="36"/>
        <v>298.14999999999998</v>
      </c>
      <c r="CF57" s="92">
        <f t="shared" si="164"/>
        <v>1.8074276407484726E-6</v>
      </c>
      <c r="CG57" s="78">
        <f t="shared" si="165"/>
        <v>2.2286823154076957E-2</v>
      </c>
      <c r="CH57" s="90">
        <f>IF(ISNA(VLOOKUP($B57,'[1]1718  Exp_Rev Access'!$F$7:$GK$318,$CH$2,FALSE)),"",VLOOKUP($B57,'[1]1718  Exp_Rev Access'!$F$7:$GK$318,$CH$2,FALSE))</f>
        <v>696298.72</v>
      </c>
      <c r="CI57" s="90">
        <f>IF(ISNA(VLOOKUP($B57,'[1]1718  Exp_Rev Access'!$F$7:$GK$318,$CI$2,FALSE)),"",VLOOKUP($B57,'[1]1718  Exp_Rev Access'!$F$7:$GK$318,$CI$2,FALSE))</f>
        <v>0</v>
      </c>
      <c r="CJ57" s="90">
        <f>IF(ISNA(VLOOKUP($B57,'[1]1718  Exp_Rev Access'!$F$7:$GK$318,$CJ$2,FALSE)),"",VLOOKUP($B57,'[1]1718  Exp_Rev Access'!$F$7:$GK$318,$CJ$2,FALSE))</f>
        <v>0</v>
      </c>
      <c r="CK57" s="90">
        <f>IF(ISNA(VLOOKUP($B57,'[1]1718  Exp_Rev Access'!$F$7:$GK$318,$CK$2,FALSE)),"",VLOOKUP($B57,'[1]1718  Exp_Rev Access'!$F$7:$GK$318,$CK$2,FALSE))</f>
        <v>0</v>
      </c>
      <c r="CL57" s="90">
        <f>IF(ISNA(VLOOKUP($B57,'[1]1718  Exp_Rev Access'!$F$7:$GK$318,$CL$2,FALSE)),"",VLOOKUP($B57,'[1]1718  Exp_Rev Access'!$F$7:$GK$318,$CL$2,FALSE))</f>
        <v>0</v>
      </c>
      <c r="CM57" s="90">
        <f>IF(ISNA(VLOOKUP($B57,'[1]1718  Exp_Rev Access'!$F$7:$GK$318,$CM$2,FALSE)),"",VLOOKUP($B57,'[1]1718  Exp_Rev Access'!$F$7:$GK$318,$CM$2,FALSE))</f>
        <v>0</v>
      </c>
      <c r="CN57" s="90">
        <f>IF(ISNA(VLOOKUP($B57,'[1]1718  Exp_Rev Access'!$F$7:$GK$318,$CN$2,FALSE)),"",VLOOKUP($B57,'[1]1718  Exp_Rev Access'!$F$7:$GK$318,$CN$2,FALSE))</f>
        <v>0</v>
      </c>
      <c r="CO57" s="90">
        <f>IF(ISNA(VLOOKUP($B57,'[1]1718  Exp_Rev Access'!$F$7:$GK$318,$CO$2,FALSE)),"",VLOOKUP($B57,'[1]1718  Exp_Rev Access'!$F$7:$GK$318,$CO$2,FALSE))</f>
        <v>0</v>
      </c>
      <c r="CP57" s="90">
        <f>IF(ISNA(VLOOKUP($B57,'[1]1718  Exp_Rev Access'!$F$7:$GK$318,$CP$2,FALSE)),"",VLOOKUP($B57,'[1]1718  Exp_Rev Access'!$F$7:$GK$318,$CP$2,FALSE))</f>
        <v>0</v>
      </c>
      <c r="CQ57" s="90">
        <f>IF(ISNA(VLOOKUP($B57,'[1]1718  Exp_Rev Access'!$F$7:$GK$318,$CQ$2,FALSE)),"",VLOOKUP($B57,'[1]1718  Exp_Rev Access'!$F$7:$GK$318,$CQ$2,FALSE))</f>
        <v>2715197.4</v>
      </c>
      <c r="CR57" s="90">
        <f>IF(ISNA(VLOOKUP($B57,'[1]1718  Exp_Rev Access'!$F$7:$GK$318,$CR$2,FALSE)),"",VLOOKUP($B57,'[1]1718  Exp_Rev Access'!$F$7:$GK$318,$CR$2,FALSE))</f>
        <v>0</v>
      </c>
      <c r="CS57" s="90">
        <f>IF(ISNA(VLOOKUP($B57,'[1]1718  Exp_Rev Access'!$F$7:$GK$318,$CS$2,FALSE)),"",VLOOKUP($B57,'[1]1718  Exp_Rev Access'!$F$7:$GK$318,$CS$2,FALSE))</f>
        <v>187922.37</v>
      </c>
      <c r="CT57" s="90">
        <f>IF(ISNA(VLOOKUP($B57,'[1]1718  Exp_Rev Access'!$F$7:$GK$318,$CT$2,FALSE)),"",VLOOKUP($B57,'[1]1718  Exp_Rev Access'!$F$7:$GK$318,$CT$2,FALSE))</f>
        <v>0</v>
      </c>
      <c r="CU57" s="90">
        <f>IF(ISNA(VLOOKUP($B57,'[1]1718  Exp_Rev Access'!$F$7:$GK$318,$CU$2,FALSE)),"",VLOOKUP($B57,'[1]1718  Exp_Rev Access'!$F$7:$GK$318,$CU$2,FALSE))</f>
        <v>1466140.27</v>
      </c>
      <c r="CV57" s="90">
        <f>IF(ISNA(VLOOKUP($B57,'[1]1718  Exp_Rev Access'!$F$7:$GK$318,$CV$2,FALSE)),"",VLOOKUP($B57,'[1]1718  Exp_Rev Access'!$F$7:$GK$318,$CV$2,FALSE))</f>
        <v>238853.14</v>
      </c>
      <c r="CW57" s="90">
        <f>IF(ISNA(VLOOKUP($B57,'[1]1718  Exp_Rev Access'!$F$7:$GK$318,$CW$2,FALSE)),"",VLOOKUP($B57,'[1]1718  Exp_Rev Access'!$F$7:$GK$318,$CW$2,FALSE))</f>
        <v>0</v>
      </c>
      <c r="CX57" s="90">
        <f>IF(ISNA(VLOOKUP($B57,'[1]1718  Exp_Rev Access'!$F$7:$GK$318,$CX$2,FALSE)),"",VLOOKUP($B57,'[1]1718  Exp_Rev Access'!$F$7:$GK$318,$CX$2,FALSE))</f>
        <v>0</v>
      </c>
      <c r="CY57" s="90">
        <f>IF(ISNA(VLOOKUP($B57,'[1]1718  Exp_Rev Access'!$F$7:$GK$318,$CY$2,FALSE)),"",VLOOKUP($B57,'[1]1718  Exp_Rev Access'!$F$7:$GK$318,$CY$2,FALSE))</f>
        <v>0</v>
      </c>
      <c r="CZ57" s="90">
        <f>IF(ISNA(VLOOKUP($B57,'[1]1718  Exp_Rev Access'!$F$7:$GK$318,$CZ$2,FALSE)),"",VLOOKUP($B57,'[1]1718  Exp_Rev Access'!$F$7:$GK$318,$CZ$2,FALSE))</f>
        <v>0</v>
      </c>
      <c r="DA57" s="90">
        <f>IF(ISNA(VLOOKUP($B57,'[1]1718  Exp_Rev Access'!$F$7:$GK$318,$DA$2,FALSE)),"",VLOOKUP($B57,'[1]1718  Exp_Rev Access'!$F$7:$GK$318,$DA$2,FALSE))</f>
        <v>0</v>
      </c>
      <c r="DB57" s="90">
        <f>IF(ISNA(VLOOKUP($B57,'[1]1718  Exp_Rev Access'!$F$7:$GK$318,$DB$2,FALSE)),"",VLOOKUP($B57,'[1]1718  Exp_Rev Access'!$F$7:$GK$318,$DB$2,FALSE))</f>
        <v>90025.63</v>
      </c>
      <c r="DC57" s="90">
        <f>IF(ISNA(VLOOKUP($B57,'[1]1718  Exp_Rev Access'!$F$7:$GK$318,$DC$2,FALSE)),"",VLOOKUP($B57,'[1]1718  Exp_Rev Access'!$F$7:$GK$318,$DC$2,FALSE))</f>
        <v>0</v>
      </c>
      <c r="DD57" s="90">
        <f>IF(ISNA(VLOOKUP($B57,'[1]1718  Exp_Rev Access'!$F$7:$GK$318,$DD$2,FALSE)),"",VLOOKUP($B57,'[1]1718  Exp_Rev Access'!$F$7:$GK$318,$DD$2,FALSE))</f>
        <v>0</v>
      </c>
      <c r="DE57" s="90">
        <f>IF(ISNA(VLOOKUP($B57,'[1]1718  Exp_Rev Access'!$F$7:$GK$318,$DE$2,FALSE)),"",VLOOKUP($B57,'[1]1718  Exp_Rev Access'!$F$7:$GK$318,$DE$2,FALSE))</f>
        <v>0</v>
      </c>
      <c r="DF57" s="90">
        <f>IF(ISNA(VLOOKUP($B57,'[1]1718  Exp_Rev Access'!$F$7:$GK$318,$DF$2,FALSE)),"",VLOOKUP($B57,'[1]1718  Exp_Rev Access'!$F$7:$GK$318,$DF$2,FALSE))</f>
        <v>0</v>
      </c>
      <c r="DG57" s="90">
        <f>IF(ISNA(VLOOKUP($B57,'[1]1718  Exp_Rev Access'!$F$7:$GK$318,$DG$2,FALSE)),"",VLOOKUP($B57,'[1]1718  Exp_Rev Access'!$F$7:$GK$318,$DG$2,FALSE))</f>
        <v>0</v>
      </c>
      <c r="DH57" s="90">
        <f>IF(ISNA(VLOOKUP($B57,'[1]1718  Exp_Rev Access'!$F$7:$GK$318,$DH$2,FALSE)),"",VLOOKUP($B57,'[1]1718  Exp_Rev Access'!$F$7:$GK$318,$DH$2,FALSE))</f>
        <v>15904.47</v>
      </c>
      <c r="DI57" s="90">
        <f>IF(ISNA(VLOOKUP($B57,'[1]1718  Exp_Rev Access'!$F$7:$GK$318,$DI$2,FALSE)),"",VLOOKUP($B57,'[1]1718  Exp_Rev Access'!$F$7:$GK$318,$DI$2,FALSE))</f>
        <v>1623102.63</v>
      </c>
      <c r="DJ57" s="90">
        <f>IF(ISNA(VLOOKUP($B57,'[1]1718  Exp_Rev Access'!$F$7:$GK$318,$DJ$2,FALSE)),"",VLOOKUP($B57,'[1]1718  Exp_Rev Access'!$F$7:$GK$318,$DJ$2,FALSE))</f>
        <v>0</v>
      </c>
      <c r="DK57" s="90">
        <f>IF(ISNA(VLOOKUP($B57,'[1]1718  Exp_Rev Access'!$F$7:$GK$318,$DK$2,FALSE)),"",VLOOKUP($B57,'[1]1718  Exp_Rev Access'!$F$7:$GK$318,$DK$2,FALSE))</f>
        <v>0</v>
      </c>
      <c r="DL57" s="90">
        <f>IF(ISNA(VLOOKUP($B57,'[1]1718  Exp_Rev Access'!$F$7:$GK$318,$DL$2,FALSE)),"",VLOOKUP($B57,'[1]1718  Exp_Rev Access'!$F$7:$GK$318,$DL$2,FALSE))</f>
        <v>0</v>
      </c>
      <c r="DM57" s="90">
        <f>IF(ISNA(VLOOKUP($B57,'[1]1718  Exp_Rev Access'!$F$7:$GK$318,$DM$2,FALSE)),"",VLOOKUP($B57,'[1]1718  Exp_Rev Access'!$F$7:$GK$318,$DM$2,FALSE))</f>
        <v>0</v>
      </c>
      <c r="DN57" s="90">
        <f>IF(ISNA(VLOOKUP($B57,'[1]1718  Exp_Rev Access'!$F$7:$GK$318,$DN$2,FALSE)),"",VLOOKUP($B57,'[1]1718  Exp_Rev Access'!$F$7:$GK$318,$DN$2,FALSE))</f>
        <v>0</v>
      </c>
      <c r="DO57" s="90">
        <f>IF(ISNA(VLOOKUP($B57,'[1]1718  Exp_Rev Access'!$F$7:$GK$318,$DO$2,FALSE)),"",VLOOKUP($B57,'[1]1718  Exp_Rev Access'!$F$7:$GK$318,$DO$2,FALSE))</f>
        <v>0</v>
      </c>
      <c r="DP57" s="90">
        <f>IF(ISNA(VLOOKUP($B57,'[1]1718  Exp_Rev Access'!$F$7:$GK$318,$DP$2,FALSE)),"",VLOOKUP($B57,'[1]1718  Exp_Rev Access'!$F$7:$GK$318,$DP$2,FALSE))</f>
        <v>0</v>
      </c>
      <c r="DQ57" s="90">
        <f>IF(ISNA(VLOOKUP($B57,'[1]1718  Exp_Rev Access'!$F$7:$GK$318,$DQ$2,FALSE)),"",VLOOKUP($B57,'[1]1718  Exp_Rev Access'!$F$7:$GK$318,$DQ$2,FALSE))</f>
        <v>0</v>
      </c>
      <c r="DR57" s="90">
        <f>IF(ISNA(VLOOKUP($B57,'[1]1718  Exp_Rev Access'!$F$7:$GK$318,$DR$2,FALSE)),"",VLOOKUP($B57,'[1]1718  Exp_Rev Access'!$F$7:$GK$318,$DR$2,FALSE))</f>
        <v>0</v>
      </c>
      <c r="DS57" s="90">
        <f>IF(ISNA(VLOOKUP($B57,'[1]1718  Exp_Rev Access'!$F$7:$GK$318,$DS$2,FALSE)),"",VLOOKUP($B57,'[1]1718  Exp_Rev Access'!$F$7:$GK$318,$DS$2,FALSE))</f>
        <v>0</v>
      </c>
      <c r="DT57" s="90">
        <f>IF(ISNA(VLOOKUP($B57,'[1]1718  Exp_Rev Access'!$F$7:$GK$318,$DT$2,FALSE)),"",VLOOKUP($B57,'[1]1718  Exp_Rev Access'!$F$7:$GK$318,$DT$2,FALSE))</f>
        <v>0</v>
      </c>
      <c r="DU57" s="90">
        <f>IF(ISNA(VLOOKUP($B57,'[1]1718  Exp_Rev Access'!$F$7:$GK$318,$DU$2,FALSE)),"",VLOOKUP($B57,'[1]1718  Exp_Rev Access'!$F$7:$GK$318,$DU$2,FALSE))</f>
        <v>0</v>
      </c>
      <c r="DV57" s="90">
        <f>IF(ISNA(VLOOKUP($B57,'[1]1718  Exp_Rev Access'!$F$7:$GK$318,$DV$2,FALSE)),"",VLOOKUP($B57,'[1]1718  Exp_Rev Access'!$F$7:$GK$318,$DV$2,FALSE))</f>
        <v>0</v>
      </c>
      <c r="DW57" s="90">
        <f>IF(ISNA(VLOOKUP($B57,'[1]1718  Exp_Rev Access'!$F$7:$GK$318,$DW$2,FALSE)),"",VLOOKUP($B57,'[1]1718  Exp_Rev Access'!$F$7:$GK$318,$DW$2,FALSE))</f>
        <v>0</v>
      </c>
      <c r="DX57" s="90">
        <f>IF(ISNA(VLOOKUP($B57,'[1]1718  Exp_Rev Access'!$F$7:$GK$318,$DX$2,FALSE)),"",VLOOKUP($B57,'[1]1718  Exp_Rev Access'!$F$7:$GK$318,$DX$2,FALSE))</f>
        <v>0</v>
      </c>
      <c r="DY57" s="90">
        <f>IF(ISNA(VLOOKUP($B57,'[1]1718  Exp_Rev Access'!$F$7:$GK$318,$DY$2,FALSE)),"",VLOOKUP($B57,'[1]1718  Exp_Rev Access'!$F$7:$GK$318,$DY$2,FALSE))</f>
        <v>0</v>
      </c>
      <c r="DZ57" s="90">
        <f>IF(ISNA(VLOOKUP($B57,'[1]1718  Exp_Rev Access'!$F$7:$GK$318,$DZ$2,FALSE)),"",VLOOKUP($B57,'[1]1718  Exp_Rev Access'!$F$7:$GK$318,$DZ$2,FALSE))</f>
        <v>0</v>
      </c>
      <c r="EA57" s="90">
        <f>IF(ISNA(VLOOKUP($B57,'[1]1718  Exp_Rev Access'!$F$7:$GK$318,$EA$2,FALSE)),"",VLOOKUP($B57,'[1]1718  Exp_Rev Access'!$F$7:$GK$318,$EA$2,FALSE))</f>
        <v>0</v>
      </c>
      <c r="EB57" s="90">
        <f>IF(ISNA(VLOOKUP($B57,'[1]1718  Exp_Rev Access'!$F$7:$GK$318,$EB$2,FALSE)),"",VLOOKUP($B57,'[1]1718  Exp_Rev Access'!$F$7:$GK$318,$EB$2,FALSE))</f>
        <v>0</v>
      </c>
      <c r="EC57" s="90">
        <f>IF(ISNA(VLOOKUP($B57,'[1]1718  Exp_Rev Access'!$F$7:$GK$318,$EC$2,FALSE)),"",VLOOKUP($B57,'[1]1718  Exp_Rev Access'!$F$7:$GK$318,$EC$2,FALSE))</f>
        <v>0</v>
      </c>
      <c r="ED57" s="90">
        <f>IF(ISNA(VLOOKUP($B57,'[1]1718  Exp_Rev Access'!$F$7:$GK$318,$ED$2,FALSE)),"",VLOOKUP($B57,'[1]1718  Exp_Rev Access'!$F$7:$GK$318,$ED$2,FALSE))</f>
        <v>0</v>
      </c>
      <c r="EE57" s="90">
        <f>IF(ISNA(VLOOKUP($B57,'[1]1718  Exp_Rev Access'!$F$7:$GK$318,$EE$2,FALSE)),"",VLOOKUP($B57,'[1]1718  Exp_Rev Access'!$F$7:$GK$318,$EE$2,FALSE))</f>
        <v>0</v>
      </c>
      <c r="EF57" s="90">
        <f>IF(ISNA(VLOOKUP($B57,'[1]1718  Exp_Rev Access'!$F$7:$GK$318,$EF$2,FALSE)),"",VLOOKUP($B57,'[1]1718  Exp_Rev Access'!$F$7:$GK$318,$EF$2,FALSE))</f>
        <v>0</v>
      </c>
      <c r="EG57" s="90">
        <f>IF(ISNA(VLOOKUP($B57,'[1]1718  Exp_Rev Access'!$F$7:$GK$318,$EG$2,FALSE)),"",VLOOKUP($B57,'[1]1718  Exp_Rev Access'!$F$7:$GK$318,$EG$2,FALSE))</f>
        <v>0</v>
      </c>
      <c r="EH57" s="90">
        <f>IF(ISNA(VLOOKUP($B57,'[1]1718  Exp_Rev Access'!$F$7:$GK$318,$EH$2,FALSE)),"",VLOOKUP($B57,'[1]1718  Exp_Rev Access'!$F$7:$GK$318,$EH$2,FALSE))</f>
        <v>0</v>
      </c>
      <c r="EI57" s="90">
        <f>IF(ISNA(VLOOKUP($B57,'[1]1718  Exp_Rev Access'!$F$7:$GK$318,$EI$2,FALSE)),"",VLOOKUP($B57,'[1]1718  Exp_Rev Access'!$F$7:$GK$318,$EI$2,FALSE))</f>
        <v>0</v>
      </c>
      <c r="EJ57" s="90">
        <f>IF(ISNA(VLOOKUP($B57,'[1]1718  Exp_Rev Access'!$F$7:$GK$318,$EJ$2,FALSE)),"",VLOOKUP($B57,'[1]1718  Exp_Rev Access'!$F$7:$GK$318,$EJ$2,FALSE))</f>
        <v>0</v>
      </c>
      <c r="EK57" s="90">
        <f>IF(ISNA(VLOOKUP($B57,'[1]1718  Exp_Rev Access'!$F$7:$GK$318,$EK$2,FALSE)),"",VLOOKUP($B57,'[1]1718  Exp_Rev Access'!$F$7:$GK$318,$EK$2,FALSE))</f>
        <v>0</v>
      </c>
      <c r="EL57" s="90">
        <f>IF(ISNA(VLOOKUP($B57,'[1]1718  Exp_Rev Access'!$F$7:$GK$318,$EL$2,FALSE)),"",VLOOKUP($B57,'[1]1718  Exp_Rev Access'!$F$7:$GK$318,$EL$2,FALSE))</f>
        <v>0</v>
      </c>
      <c r="EM57" s="90">
        <f>IF(ISNA(VLOOKUP($B57,'[1]1718  Exp_Rev Access'!$F$7:$GK$318,$EM$2,FALSE)),"",VLOOKUP($B57,'[1]1718  Exp_Rev Access'!$F$7:$GK$318,$EM$2,FALSE))</f>
        <v>0</v>
      </c>
      <c r="EN57" s="90">
        <f>IF(ISNA(VLOOKUP($B57,'[1]1718  Exp_Rev Access'!$F$7:$GK$318,$EN$2,FALSE)),"",VLOOKUP($B57,'[1]1718  Exp_Rev Access'!$F$7:$GK$318,$EN$2,FALSE))</f>
        <v>0</v>
      </c>
      <c r="EO57" s="90">
        <f>IF(ISNA(VLOOKUP($B57,'[1]1718  Exp_Rev Access'!$F$7:$GK$318,$EO$2,FALSE)),"",VLOOKUP($B57,'[1]1718  Exp_Rev Access'!$F$7:$GK$318,$EO$2,FALSE))</f>
        <v>79116.67</v>
      </c>
      <c r="EP57" s="90">
        <f>IF(ISNA(VLOOKUP($B57,'[1]1718  Exp_Rev Access'!$F$7:$GK$318,$EP$2,FALSE)),"",VLOOKUP($B57,'[1]1718  Exp_Rev Access'!$F$7:$GK$318,$EP$2,FALSE))</f>
        <v>0</v>
      </c>
      <c r="EQ57" s="90">
        <f>IF(ISNA(VLOOKUP($B57,'[1]1718  Exp_Rev Access'!$F$7:$GK$318,$EQ$2,FALSE)),"",VLOOKUP($B57,'[1]1718  Exp_Rev Access'!$F$7:$GK$318,$EQ$2,FALSE))</f>
        <v>0</v>
      </c>
      <c r="ER57" s="90">
        <f>IF(ISNA(VLOOKUP($B57,'[1]1718  Exp_Rev Access'!$F$7:$GK$318,$ER$2,FALSE)),"",VLOOKUP($B57,'[1]1718  Exp_Rev Access'!$F$7:$GK$318,$ER$2,FALSE))</f>
        <v>0</v>
      </c>
      <c r="ES57" s="90">
        <f>IF(ISNA(VLOOKUP($B57,'[1]1718  Exp_Rev Access'!$F$7:$GK$318,$ES$2,FALSE)),"",VLOOKUP($B57,'[1]1718  Exp_Rev Access'!$F$7:$GK$318,$ES$2,FALSE))</f>
        <v>0</v>
      </c>
      <c r="ET57" s="90">
        <f>IF(ISNA(VLOOKUP($B57,'[1]1718  Exp_Rev Access'!$F$7:$GK$318,$ET$2,FALSE)),"",VLOOKUP($B57,'[1]1718  Exp_Rev Access'!$F$7:$GK$318,$ET$2,FALSE))</f>
        <v>0</v>
      </c>
      <c r="EU57" s="90">
        <f>IF(ISNA(VLOOKUP($B57,'[1]1718  Exp_Rev Access'!$F$7:$GK$318,$EU$2,FALSE)),"",VLOOKUP($B57,'[1]1718  Exp_Rev Access'!$F$7:$GK$318,$EU$2,FALSE))</f>
        <v>0</v>
      </c>
      <c r="EV57" s="90">
        <f>IF(ISNA(VLOOKUP($B57,'[1]1718  Exp_Rev Access'!$F$7:$GK$318,$EV$2,FALSE)),"",VLOOKUP($B57,'[1]1718  Exp_Rev Access'!$F$7:$GK$318,$EV$2,FALSE))</f>
        <v>117018.3</v>
      </c>
      <c r="EW57" s="90">
        <f>IF(ISNA(VLOOKUP($B57,'[1]1718  Exp_Rev Access'!$F$7:$GK$318,$EW$2,FALSE)),"",VLOOKUP($B57,'[1]1718  Exp_Rev Access'!$F$7:$GK$318,$EW$2,FALSE))</f>
        <v>0</v>
      </c>
      <c r="EX57" s="90">
        <f>IF(ISNA(VLOOKUP($B57,'[1]1718  Exp_Rev Access'!$F$7:$GK$318,$EX$2,FALSE)),"",VLOOKUP($B57,'[1]1718  Exp_Rev Access'!$F$7:$GK$318,$EX$2,FALSE))</f>
        <v>0</v>
      </c>
      <c r="EY57" s="90">
        <f>IF(ISNA(VLOOKUP($B57,'[1]1718  Exp_Rev Access'!$F$7:$GK$318,$EY$2,FALSE)),"",VLOOKUP($B57,'[1]1718  Exp_Rev Access'!$F$7:$GK$318,$EY$2,FALSE))</f>
        <v>0</v>
      </c>
      <c r="EZ57" s="90">
        <f>IF(ISNA(VLOOKUP($B57,'[1]1718  Exp_Rev Access'!$F$7:$GK$318,$EZ$2,FALSE)),"",VLOOKUP($B57,'[1]1718  Exp_Rev Access'!$F$7:$GK$318,$EZ$2,FALSE))</f>
        <v>0</v>
      </c>
      <c r="FA57" s="90">
        <f>IF(ISNA(VLOOKUP($B57,'[1]1718  Exp_Rev Access'!$F$7:$GK$318,$FA$2,FALSE)),"",VLOOKUP($B57,'[1]1718  Exp_Rev Access'!$F$7:$GK$318,$FA$2,FALSE))</f>
        <v>0</v>
      </c>
      <c r="FB57" s="90">
        <f>IF(ISNA(VLOOKUP($B57,'[1]1718  Exp_Rev Access'!$F$7:$GK$318,$FB$2,FALSE)),"",VLOOKUP($B57,'[1]1718  Exp_Rev Access'!$F$7:$GK$318,$FB$2,FALSE))</f>
        <v>0</v>
      </c>
      <c r="FC57" s="90">
        <f>IF(ISNA(VLOOKUP($B57,'[1]1718  Exp_Rev Access'!$F$7:$GK$318,$FC$2,FALSE)),"",VLOOKUP($B57,'[1]1718  Exp_Rev Access'!$F$7:$GK$318,$FC$2,FALSE))</f>
        <v>0</v>
      </c>
      <c r="FD57" s="90">
        <f>IF(ISNA(VLOOKUP($B57,'[1]1718  Exp_Rev Access'!$F$7:$GK$318,$FD$2,FALSE)),"",VLOOKUP($B57,'[1]1718  Exp_Rev Access'!$F$7:$GK$318,$FD$2,FALSE))</f>
        <v>0</v>
      </c>
      <c r="FE57" s="90">
        <f>IF(ISNA(VLOOKUP($B57,'[1]1718  Exp_Rev Access'!$F$7:$GK$318,$FE$2,FALSE)),"",VLOOKUP($B57,'[1]1718  Exp_Rev Access'!$F$7:$GK$318,$FE$2,FALSE))</f>
        <v>0</v>
      </c>
      <c r="FF57" s="90">
        <f>IF(ISNA(VLOOKUP($B57,'[1]1718  Exp_Rev Access'!$F$7:$GK$318,$FF$2,FALSE)),"",VLOOKUP($B57,'[1]1718  Exp_Rev Access'!$F$7:$GK$318,$FF$2,FALSE))</f>
        <v>0</v>
      </c>
      <c r="FG57" s="90">
        <f>IF(ISNA(VLOOKUP($B57,'[1]1718  Exp_Rev Access'!$F$7:$GK$318,$FG$2,FALSE)),"",VLOOKUP($B57,'[1]1718  Exp_Rev Access'!$F$7:$GK$318,$FG$2,FALSE))</f>
        <v>0</v>
      </c>
      <c r="FH57" s="90">
        <f>IF(ISNA(VLOOKUP($B57,'[1]1718  Exp_Rev Access'!$F$7:$GK$318,$FH$2,FALSE)),"",VLOOKUP($B57,'[1]1718  Exp_Rev Access'!$F$7:$GK$318,$FH$2,FALSE))</f>
        <v>0</v>
      </c>
      <c r="FI57" s="90">
        <f>IF(ISNA(VLOOKUP($B57,'[1]1718  Exp_Rev Access'!$F$7:$GK$318,$FI$2,FALSE)),"",VLOOKUP($B57,'[1]1718  Exp_Rev Access'!$F$7:$GK$318,$FI$2,FALSE))</f>
        <v>0</v>
      </c>
      <c r="FJ57" s="90">
        <f>IF(ISNA(VLOOKUP($B57,'[1]1718  Exp_Rev Access'!$F$7:$GK$318,$FJ$2,FALSE)),"",VLOOKUP($B57,'[1]1718  Exp_Rev Access'!$F$7:$GK$318,$FJ$2,FALSE))</f>
        <v>0</v>
      </c>
      <c r="FK57" s="90">
        <f>IF(ISNA(VLOOKUP($B57,'[1]1718  Exp_Rev Access'!$F$7:$GK$318,$FK$2,FALSE)),"",VLOOKUP($B57,'[1]1718  Exp_Rev Access'!$F$7:$GK$318,$FK$2,FALSE))</f>
        <v>0</v>
      </c>
      <c r="FL57" s="90">
        <f>IF(ISNA(VLOOKUP($B57,'[1]1718  Exp_Rev Access'!$F$7:$GK$318,$FL$2,FALSE)),"",VLOOKUP($B57,'[1]1718  Exp_Rev Access'!$F$7:$GK$318,$FL$2,FALSE))</f>
        <v>0</v>
      </c>
      <c r="FM57" s="90">
        <f>IF(ISNA(VLOOKUP($B57,'[1]1718  Exp_Rev Access'!$F$7:$GK$318,$FM$2,FALSE)),"",VLOOKUP($B57,'[1]1718  Exp_Rev Access'!$F$7:$GK$318,$FM$2,FALSE))</f>
        <v>0</v>
      </c>
      <c r="FN57" s="90">
        <f>IF(ISNA(VLOOKUP($B57,'[1]1718  Exp_Rev Access'!$F$7:$GK$318,$FN$2,FALSE)),"",VLOOKUP($B57,'[1]1718  Exp_Rev Access'!$F$7:$GK$318,$FN$2,FALSE))</f>
        <v>0</v>
      </c>
      <c r="FO57" s="90">
        <f>IF(ISNA(VLOOKUP($B57,'[1]1718  Exp_Rev Access'!$F$7:$GK$318,$FO$2,FALSE)),"",VLOOKUP($B57,'[1]1718  Exp_Rev Access'!$F$7:$GK$318,$FO$2,FALSE))</f>
        <v>0</v>
      </c>
      <c r="FP57" s="90">
        <f>IF(ISNA(VLOOKUP($B57,'[1]1718  Exp_Rev Access'!$F$7:$GK$318,$FP$2,FALSE)),"",VLOOKUP($B57,'[1]1718  Exp_Rev Access'!$F$7:$GK$318,$FP$2,FALSE))</f>
        <v>0</v>
      </c>
      <c r="FQ57" s="90">
        <f>IF(ISNA(VLOOKUP($B57,'[1]1718  Exp_Rev Access'!$F$7:$GK$318,$FQ$2,FALSE)),"",VLOOKUP($B57,'[1]1718  Exp_Rev Access'!$F$7:$GK$318,$FQ$2,FALSE))</f>
        <v>0</v>
      </c>
      <c r="FR57" s="90">
        <f>IF(ISNA(VLOOKUP($B57,'[1]1718  Exp_Rev Access'!$F$7:$GK$318,$FR$2,FALSE)),"",VLOOKUP($B57,'[1]1718  Exp_Rev Access'!$F$7:$GK$318,$FR$2,FALSE))</f>
        <v>237191</v>
      </c>
      <c r="FS57" s="56">
        <f t="shared" si="166"/>
        <v>7466770.5999999987</v>
      </c>
      <c r="FT57" s="92">
        <f t="shared" si="167"/>
        <v>4.526462374498761E-2</v>
      </c>
      <c r="FU57" s="94">
        <f t="shared" si="168"/>
        <v>558.14387353433199</v>
      </c>
      <c r="FV57" s="95">
        <f>IF(ISNA(VLOOKUP($B57,'[1]1718  Exp_Rev Access'!$F$7:$GK$318,$FV$2,FALSE)),"",VLOOKUP($B57,'[1]1718  Exp_Rev Access'!$F$7:$GK$318,$FV$2,FALSE))</f>
        <v>3512.5</v>
      </c>
      <c r="FW57" s="95">
        <f>IF(ISNA(VLOOKUP($B57,'[1]1718  Exp_Rev Access'!$F$7:$GK$318,$FW$2,FALSE)),"",VLOOKUP($B57,'[1]1718  Exp_Rev Access'!$F$7:$GK$318,$FW$2,FALSE))</f>
        <v>0</v>
      </c>
      <c r="FX57" s="95">
        <f>IF(ISNA(VLOOKUP($B57,'[1]1718  Exp_Rev Access'!$F$7:$GK$318,$FX$2,FALSE)),"",VLOOKUP($B57,'[1]1718  Exp_Rev Access'!$F$7:$GK$318,$FX$2,FALSE))</f>
        <v>0</v>
      </c>
      <c r="FY57" s="95">
        <f>IF(ISNA(VLOOKUP($B57,'[1]1718  Exp_Rev Access'!$F$7:$GK$318,$FY$2,FALSE)),"",VLOOKUP($B57,'[1]1718  Exp_Rev Access'!$F$7:$GK$318,$FY$2,FALSE))</f>
        <v>0</v>
      </c>
      <c r="FZ57" s="95">
        <f>IF(ISNA(VLOOKUP($B57,'[1]1718  Exp_Rev Access'!$F$7:$GK$318,$FZ$2,FALSE)),"",VLOOKUP($B57,'[1]1718  Exp_Rev Access'!$F$7:$GK$318,$FZ$2,FALSE))</f>
        <v>0</v>
      </c>
      <c r="GA57" s="95">
        <f>IF(ISNA(VLOOKUP($B57,'[1]1718  Exp_Rev Access'!$F$7:$GK$318,$GA$2,FALSE)),"",VLOOKUP($B57,'[1]1718  Exp_Rev Access'!$F$7:$GK$318,$GA$2,FALSE))</f>
        <v>0</v>
      </c>
      <c r="GB57" s="95">
        <f>IF(ISNA(VLOOKUP($B57,'[1]1718  Exp_Rev Access'!$F$7:$GK$318,$GB$2,FALSE)),"",VLOOKUP($B57,'[1]1718  Exp_Rev Access'!$F$7:$GK$318,$GB$2,FALSE))</f>
        <v>0</v>
      </c>
      <c r="GC57" s="95">
        <f>IF(ISNA(VLOOKUP($B57,'[1]1718  Exp_Rev Access'!$F$7:$GK$318,$GC$2,FALSE)),"",VLOOKUP($B57,'[1]1718  Exp_Rev Access'!$F$7:$GK$318,$GC$2,FALSE))</f>
        <v>32886.9</v>
      </c>
      <c r="GD57" s="95">
        <f>IF(ISNA(VLOOKUP($B57,'[1]1718  Exp_Rev Access'!$F$7:$GK$318,$GD$2,FALSE)),"",VLOOKUP($B57,'[1]1718  Exp_Rev Access'!$F$7:$GK$318,$GD$2,FALSE))</f>
        <v>0</v>
      </c>
      <c r="GE57" s="95">
        <f>IF(ISNA(VLOOKUP($B57,'[1]1718  Exp_Rev Access'!$F$7:$GK$318,$GE$2,FALSE)),"",VLOOKUP($B57,'[1]1718  Exp_Rev Access'!$F$7:$GK$318,$GE$2,FALSE))</f>
        <v>23624.92</v>
      </c>
      <c r="GF57" s="95">
        <f>IF(ISNA(VLOOKUP($B57,'[1]1718  Exp_Rev Access'!$F$7:$GK$318,$GF$2,FALSE)),"",VLOOKUP($B57,'[1]1718  Exp_Rev Access'!$F$7:$GK$318,$GF$2,FALSE))</f>
        <v>0</v>
      </c>
      <c r="GG57" s="95">
        <f>IF(ISNA(VLOOKUP($B57,'[1]1718  Exp_Rev Access'!$F$7:$GK$318,$GG$2,FALSE)),"",VLOOKUP($B57,'[1]1718  Exp_Rev Access'!$F$7:$GK$318,$GG$2,FALSE))</f>
        <v>0</v>
      </c>
      <c r="GH57" s="95">
        <f>IF(ISNA(VLOOKUP($B57,'[1]1718  Exp_Rev Access'!$F$7:$GK$318,$GH$2,FALSE)),"",VLOOKUP($B57,'[1]1718  Exp_Rev Access'!$F$7:$GK$318,$GH$2,FALSE))</f>
        <v>0</v>
      </c>
      <c r="GI57" s="95">
        <f>IF(ISNA(VLOOKUP($B57,'[1]1718  Exp_Rev Access'!$F$7:$GK$318,$GI$2,FALSE)),"",VLOOKUP($B57,'[1]1718  Exp_Rev Access'!$F$7:$GK$318,$GI$2,FALSE))</f>
        <v>0</v>
      </c>
      <c r="GJ57" s="95">
        <f>IF(ISNA(VLOOKUP($B57,'[1]1718  Exp_Rev Access'!$F$7:$GK$318,$GJ$2,FALSE)),"",VLOOKUP($B57,'[1]1718  Exp_Rev Access'!$F$7:$GK$318,$GJ$2,FALSE))</f>
        <v>0</v>
      </c>
      <c r="GK57" s="95">
        <f>IF(ISNA(VLOOKUP($B57,'[1]1718  Exp_Rev Access'!$F$7:$GK$318,$GK$2,FALSE)),"",VLOOKUP($B57,'[1]1718  Exp_Rev Access'!$F$7:$GK$318,$GK$2,FALSE))</f>
        <v>1977.91</v>
      </c>
      <c r="GL57" s="95">
        <f>IF(ISNA(VLOOKUP($B57,'[1]1718  Exp_Rev Access'!$F$7:$GK$318,$GL$2,FALSE)),"",VLOOKUP($B57,'[1]1718  Exp_Rev Access'!$F$7:$GK$318,$GL$2,FALSE))</f>
        <v>0</v>
      </c>
      <c r="GM57" s="95">
        <f>IF(ISNA(VLOOKUP($B57,'[1]1718  Exp_Rev Access'!$F$7:$GK$318,$GM$2,FALSE)),"",VLOOKUP($B57,'[1]1718  Exp_Rev Access'!$F$7:$GK$318,$GM$2,FALSE))</f>
        <v>0</v>
      </c>
      <c r="GN57" s="95">
        <f>IF(ISNA(VLOOKUP($B57,'[1]1718  Exp_Rev Access'!$F$7:$GK$318,$GN$2,FALSE)),"",VLOOKUP($B57,'[1]1718  Exp_Rev Access'!$F$7:$GK$318,$GN$2,FALSE))</f>
        <v>0</v>
      </c>
      <c r="GO57" s="95">
        <f>IF(ISNA(VLOOKUP($B57,'[1]1718  Exp_Rev Access'!$F$7:$GK$318,$GO$2,FALSE)),"",VLOOKUP($B57,'[1]1718  Exp_Rev Access'!$F$7:$GK$318,$GO$2,FALSE))</f>
        <v>0</v>
      </c>
      <c r="GP57" s="95">
        <f>IF(ISNA(VLOOKUP($B57,'[1]1718  Exp_Rev Access'!$F$7:$GK$318,$GP$2,FALSE)),"",VLOOKUP($B57,'[1]1718  Exp_Rev Access'!$F$7:$GK$318,$GP$2,FALSE))</f>
        <v>0</v>
      </c>
      <c r="GQ57" s="95">
        <f>IF(ISNA(VLOOKUP($B57,'[1]1718  Exp_Rev Access'!$F$7:$GK$318,$GQ$2,FALSE)),"",VLOOKUP($B57,'[1]1718  Exp_Rev Access'!$F$7:$GK$318,$GQ$2,FALSE))</f>
        <v>731.64</v>
      </c>
      <c r="GR57" s="95">
        <f>IF(ISNA(VLOOKUP($B57,'[1]1718  Exp_Rev Access'!$F$7:$GK$318,$GR$2,FALSE)),"",VLOOKUP($B57,'[1]1718  Exp_Rev Access'!$F$7:$GK$318,$GR$2,FALSE))</f>
        <v>0</v>
      </c>
      <c r="GS57" s="95">
        <f>IF(ISNA(VLOOKUP($B57,'[1]1718  Exp_Rev Access'!$F$7:$GK$318,$GS$2,FALSE)),"",VLOOKUP($B57,'[1]1718  Exp_Rev Access'!$F$7:$GK$318,$GS$2,FALSE))</f>
        <v>0</v>
      </c>
      <c r="GT57" s="95">
        <f>IF(ISNA(VLOOKUP($B57,'[1]1718  Exp_Rev Access'!$F$7:$GK$318,$GT$2,FALSE)),"",VLOOKUP($B57,'[1]1718  Exp_Rev Access'!$F$7:$GK$318,$GT$2,FALSE))</f>
        <v>0</v>
      </c>
      <c r="GU57" s="56">
        <f t="shared" si="169"/>
        <v>62733.87</v>
      </c>
      <c r="GV57" s="92">
        <f t="shared" si="170"/>
        <v>3.8030162887513463E-4</v>
      </c>
      <c r="GW57" s="96">
        <f t="shared" si="171"/>
        <v>4.6893800652720241</v>
      </c>
      <c r="HE57" s="41"/>
      <c r="HF57" s="41"/>
      <c r="HG57" s="41"/>
      <c r="HH57" s="41"/>
      <c r="HI57" s="41"/>
      <c r="HJ57" s="41"/>
      <c r="HK57" s="41"/>
      <c r="HL57" s="41"/>
      <c r="HM57" s="41"/>
      <c r="HN57" s="41"/>
    </row>
    <row r="58" spans="1:222" x14ac:dyDescent="0.3">
      <c r="A58" s="98"/>
      <c r="B58" s="88" t="s">
        <v>249</v>
      </c>
      <c r="C58" s="89" t="s">
        <v>250</v>
      </c>
      <c r="D58" s="75">
        <f>IF(ISNA(VLOOKUP($B58,'[1]1718 enrollment_Rev_Exp by size'!$A$7:H398,3,FALSE)),"",VLOOKUP($B58,'[1]1718 enrollment_Rev_Exp by size'!$A$7:$G$363,3,FALSE))</f>
        <v>3018.2999999999997</v>
      </c>
      <c r="E58" s="76">
        <f>IF(ISNA(VLOOKUP($B58,'[1]1718 enrollment_Rev_Exp by size'!$A$7:I398,5,FALSE)),"",VLOOKUP($B58,'[1]1718 enrollment_Rev_Exp by size'!$A$7:$G$350,5,FALSE))</f>
        <v>33692285.799999997</v>
      </c>
      <c r="F58" s="70">
        <f t="shared" si="151"/>
        <v>33692285.799999997</v>
      </c>
      <c r="G58" s="70">
        <f t="shared" si="152"/>
        <v>0</v>
      </c>
      <c r="H58" s="90">
        <f>IF(ISNA(VLOOKUP($B58,'[1]1718  Exp_Rev Access'!$F$7:$GK$318,3,FALSE)),"",VLOOKUP($B58,'[1]1718  Exp_Rev Access'!$F$7:$GK$318,3,FALSE))</f>
        <v>6268215.3899999997</v>
      </c>
      <c r="I58" s="90">
        <f>IF(ISNA(VLOOKUP($B58,'[1]1718  Exp_Rev Access'!$F$7:$GK$318,4,FALSE)),"",VLOOKUP($B58,'[1]1718  Exp_Rev Access'!$F$7:$GK$318,4,FALSE))</f>
        <v>0</v>
      </c>
      <c r="J58" s="90">
        <f>IF(ISNA(VLOOKUP($B58,'[1]1718  Exp_Rev Access'!$F$7:$GK$318,5,FALSE)),"",VLOOKUP($B58,'[1]1718  Exp_Rev Access'!$F$7:$GK$318,5,FALSE))</f>
        <v>0</v>
      </c>
      <c r="K58" s="90">
        <f>IF(ISNA(VLOOKUP($B58,'[1]1718  Exp_Rev Access'!$F$7:$GK$318,6,FALSE)),"-",VLOOKUP($B58,'[1]1718  Exp_Rev Access'!$F$7:$GK$318,6,FALSE))</f>
        <v>1401.83</v>
      </c>
      <c r="L58" s="90">
        <f>IF(ISNA(VLOOKUP($B58,'[1]1718  Exp_Rev Access'!$F$7:$GK$318,7,FALSE)),"",VLOOKUP($B58,'[1]1718  Exp_Rev Access'!$F$7:$GK$318,7,FALSE))</f>
        <v>0</v>
      </c>
      <c r="M58" s="90">
        <f>IF(ISNA(VLOOKUP($B58,'[1]1718  Exp_Rev Access'!$F$7:$GK$318,8,FALSE)),"",VLOOKUP($B58,'[1]1718  Exp_Rev Access'!$F$7:$GK$318,8,FALSE))</f>
        <v>0</v>
      </c>
      <c r="N58" s="56">
        <f t="shared" si="153"/>
        <v>6269617.2199999997</v>
      </c>
      <c r="O58" s="91">
        <f t="shared" si="154"/>
        <v>0.1860846502732682</v>
      </c>
      <c r="P58" s="56">
        <f t="shared" si="155"/>
        <v>2077.2014776529836</v>
      </c>
      <c r="Q58" s="90">
        <f>IF(ISNA(VLOOKUP($B58,'[1]1718  Exp_Rev Access'!$F$7:$GK$318,10,FALSE)),"",VLOOKUP($B58,'[1]1718  Exp_Rev Access'!$F$7:$GK$318,10,FALSE))</f>
        <v>162613.26</v>
      </c>
      <c r="R58" s="90">
        <f>IF(ISNA(VLOOKUP($B58,'[1]1718  Exp_Rev Access'!$F$7:$GK$318,11,FALSE)),"",VLOOKUP($B58,'[1]1718  Exp_Rev Access'!$F$7:$GK$318,11,FALSE))</f>
        <v>0</v>
      </c>
      <c r="S58" s="90">
        <f>IF(ISNA(VLOOKUP($B58,'[1]1718  Exp_Rev Access'!$F$7:$GK$318,12,FALSE)),"",VLOOKUP($B58,'[1]1718  Exp_Rev Access'!$F$7:$GK$318,12,FALSE))</f>
        <v>0</v>
      </c>
      <c r="T58" s="90">
        <f>IF(ISNA(VLOOKUP($B58,'[1]1718  Exp_Rev Access'!$F$7:$GK$318,13,FALSE)),"",VLOOKUP($B58,'[1]1718  Exp_Rev Access'!$F$7:$GK$318,13,FALSE))</f>
        <v>0</v>
      </c>
      <c r="U58" s="90">
        <f>IF(ISNA(VLOOKUP($B58,'[1]1718  Exp_Rev Access'!$F$7:$GK$318,14,FALSE)),"",VLOOKUP($B58,'[1]1718  Exp_Rev Access'!$F$7:$GK$318,14,FALSE))</f>
        <v>0</v>
      </c>
      <c r="V58" s="90">
        <f>IF(ISNA(VLOOKUP($B58,'[1]1718  Exp_Rev Access'!$F$7:$GK$318,15,FALSE)),"",VLOOKUP($B58,'[1]1718  Exp_Rev Access'!$F$7:$GK$318,15,FALSE))</f>
        <v>8818.2999999999993</v>
      </c>
      <c r="W58" s="90">
        <f>IF(ISNA(VLOOKUP($B58,'[1]1718  Exp_Rev Access'!$F$7:$GK$318,16,FALSE)),"",VLOOKUP($B58,'[1]1718  Exp_Rev Access'!$F$7:$GK$318,16,FALSE))</f>
        <v>154476.5</v>
      </c>
      <c r="X58" s="90">
        <f>IF(ISNA(VLOOKUP($B58,'[1]1718  Exp_Rev Access'!$F$7:$GK$318,17,FALSE)),"",VLOOKUP($B58,'[1]1718  Exp_Rev Access'!$F$7:$GK$318,17,FALSE))</f>
        <v>0</v>
      </c>
      <c r="Y58" s="90">
        <f>IF(ISNA(VLOOKUP($B58,'[1]1718  Exp_Rev Access'!$F$7:$GK$318,18,FALSE)),"",VLOOKUP($B58,'[1]1718  Exp_Rev Access'!$F$7:$GK$318,18,FALSE))</f>
        <v>60292.53</v>
      </c>
      <c r="Z58" s="90">
        <f>IF(ISNA(VLOOKUP($B58,'[1]1718  Exp_Rev Access'!$F$7:$GK$318,19,FALSE)),"",VLOOKUP($B58,'[1]1718  Exp_Rev Access'!$F$7:$GK$318,19,FALSE))</f>
        <v>0</v>
      </c>
      <c r="AA58" s="90">
        <f>IF(ISNA(VLOOKUP($B58,'[1]1718  Exp_Rev Access'!$F$7:$GK$318,20,FALSE)),"",VLOOKUP($B58,'[1]1718  Exp_Rev Access'!$F$7:$GK$318,20,FALSE))</f>
        <v>0</v>
      </c>
      <c r="AB58" s="90">
        <f>IF(ISNA(VLOOKUP($B58,'[1]1718  Exp_Rev Access'!$F$7:$GK$318,21,FALSE)),"",VLOOKUP($B58,'[1]1718  Exp_Rev Access'!$F$7:$GK$318,21,FALSE))</f>
        <v>0</v>
      </c>
      <c r="AC58" s="90">
        <f>IF(ISNA(VLOOKUP($B58,'[1]1718  Exp_Rev Access'!$F$7:$GK$318,22,FALSE)),"",VLOOKUP($B58,'[1]1718  Exp_Rev Access'!$F$7:$GK$318,22,FALSE))</f>
        <v>420</v>
      </c>
      <c r="AD58" s="90">
        <f>IF(ISNA(VLOOKUP($B58,'[1]1718  Exp_Rev Access'!$F$7:$GK$318,23,FALSE)),"",VLOOKUP($B58,'[1]1718  Exp_Rev Access'!$F$7:$GK$318,23,FALSE))</f>
        <v>338130.17</v>
      </c>
      <c r="AE58" s="90">
        <f>IF(ISNA(VLOOKUP($B58,'[1]1718  Exp_Rev Access'!$F$7:$GK$318,24,FALSE)),"",VLOOKUP($B58,'[1]1718  Exp_Rev Access'!$F$7:$GK$318,24,FALSE))</f>
        <v>72488.77</v>
      </c>
      <c r="AF58" s="90">
        <f>IF(ISNA(VLOOKUP($B58,'[1]1718  Exp_Rev Access'!$F$7:$GK$318,25,FALSE)),"",VLOOKUP($B58,'[1]1718  Exp_Rev Access'!$F$7:$GK$318,25,FALSE))</f>
        <v>0</v>
      </c>
      <c r="AG58" s="90">
        <f>IF(ISNA(VLOOKUP($B58,'[1]1718  Exp_Rev Access'!$F$7:$GK$318,26,FALSE)),"",VLOOKUP($B58,'[1]1718  Exp_Rev Access'!$F$7:$GK$318,26,FALSE))</f>
        <v>117010.69</v>
      </c>
      <c r="AH58" s="90">
        <f>IF(ISNA(VLOOKUP($B58,'[1]1718  Exp_Rev Access'!$F$7:$GK$318,27,FALSE)),"",VLOOKUP($B58,'[1]1718  Exp_Rev Access'!$F$7:$GK$318,27,FALSE))</f>
        <v>5416.03</v>
      </c>
      <c r="AI58" s="90">
        <f>IF(ISNA(VLOOKUP($B58,'[1]1718  Exp_Rev Access'!$F$7:$GK$318,28,FALSE)),"",VLOOKUP($B58,'[1]1718  Exp_Rev Access'!$F$7:$GK$318,28,FALSE))</f>
        <v>1810</v>
      </c>
      <c r="AJ58" s="90">
        <f>IF(ISNA(VLOOKUP($B58,'[1]1718  Exp_Rev Access'!$F$7:$GK$318,29,FALSE)),"",VLOOKUP($B58,'[1]1718  Exp_Rev Access'!$F$7:$GK$318,29,FALSE))</f>
        <v>3910.52</v>
      </c>
      <c r="AK58" s="90">
        <f>IF(ISNA(VLOOKUP($B58,'[1]1718  Exp_Rev Access'!$F$7:$GK$318,30,FALSE)),"",VLOOKUP($B58,'[1]1718  Exp_Rev Access'!$F$7:$GK$318,30,FALSE))</f>
        <v>21187.14</v>
      </c>
      <c r="AL58" s="90">
        <f>IF(ISNA(VLOOKUP($B58,'[1]1718  Exp_Rev Access'!$F$7:$GK$318,31,FALSE)),"",VLOOKUP($B58,'[1]1718  Exp_Rev Access'!$F$7:$GK$318,31,FALSE))</f>
        <v>14644.36</v>
      </c>
      <c r="AM58" s="56">
        <f t="shared" si="156"/>
        <v>961218.27</v>
      </c>
      <c r="AN58" s="92">
        <f t="shared" si="157"/>
        <v>2.852932792111125E-2</v>
      </c>
      <c r="AO58" s="71">
        <f t="shared" si="158"/>
        <v>318.46346287645366</v>
      </c>
      <c r="AP58" s="90">
        <f>IF(ISNA(VLOOKUP($B58,'[1]1718  Exp_Rev Access'!$F$7:$GK$318,33,FALSE)),"",VLOOKUP($B58,'[1]1718  Exp_Rev Access'!$F$7:$GK$318,33,FALSE))</f>
        <v>20301328.32</v>
      </c>
      <c r="AQ58" s="90">
        <f>IF(ISNA(VLOOKUP($B58,'[1]1718  Exp_Rev Access'!$F$7:$GK$318,34,FALSE)),"",VLOOKUP($B58,'[1]1718  Exp_Rev Access'!$F$7:$GK$318,34,FALSE))</f>
        <v>509039.35999999999</v>
      </c>
      <c r="AR58" s="90">
        <f>IF(ISNA(VLOOKUP($B58,'[1]1718  Exp_Rev Access'!$F$7:$GK$318,35,FALSE)),"",VLOOKUP($B58,'[1]1718  Exp_Rev Access'!$F$7:$GK$318,35,FALSE))</f>
        <v>0</v>
      </c>
      <c r="AS58" s="90">
        <f>IF(ISNA(VLOOKUP($B58,'[1]1718  Exp_Rev Access'!$F$7:$GK$318,36,FALSE)),"",VLOOKUP($B58,'[1]1718  Exp_Rev Access'!$F$7:$GK$318,36,FALSE))</f>
        <v>0</v>
      </c>
      <c r="AT58" s="90">
        <f>IF(ISNA(VLOOKUP($B58,'[1]1718  Exp_Rev Access'!$F$7:$GK$318,37,FALSE)),"",VLOOKUP($B58,'[1]1718  Exp_Rev Access'!$F$7:$GK$318,37,FALSE))</f>
        <v>0</v>
      </c>
      <c r="AU58" s="56">
        <f t="shared" si="159"/>
        <v>20810367.68</v>
      </c>
      <c r="AV58" s="93">
        <f t="shared" si="160"/>
        <v>0.61765971604099357</v>
      </c>
      <c r="AW58" s="56">
        <f t="shared" si="161"/>
        <v>6894.7313653381052</v>
      </c>
      <c r="AX58" s="90">
        <f>IF(ISNA(VLOOKUP($B58,'[1]1718  Exp_Rev Access'!$F$7:$GK$318,39,FALSE)),"",VLOOKUP($B58,'[1]1718  Exp_Rev Access'!$F$7:$GK$318,39,FALSE))</f>
        <v>0</v>
      </c>
      <c r="AY58" s="90">
        <f>IF(ISNA(VLOOKUP($B58,'[1]1718  Exp_Rev Access'!$F$7:$GK$318,40,FALSE)),"",VLOOKUP($B58,'[1]1718  Exp_Rev Access'!$F$7:$GK$318,40,FALSE))</f>
        <v>2363262.2799999998</v>
      </c>
      <c r="AZ58" s="90">
        <f>IF(ISNA(VLOOKUP($B58,'[1]1718  Exp_Rev Access'!$F$7:$GK$318,41,FALSE)),"",VLOOKUP($B58,'[1]1718  Exp_Rev Access'!$F$7:$GK$318,41,FALSE))</f>
        <v>85051.25</v>
      </c>
      <c r="BA58" s="90">
        <f>IF(ISNA(VLOOKUP($B58,'[1]1718  Exp_Rev Access'!$F$7:$GK$318,42,FALSE)),"",VLOOKUP($B58,'[1]1718  Exp_Rev Access'!$F$7:$GK$318,42,FALSE))</f>
        <v>0</v>
      </c>
      <c r="BB58" s="90">
        <f>IF(ISNA(VLOOKUP($B58,'[1]1718  Exp_Rev Access'!$F$7:$GK$318,43,FALSE)),"",VLOOKUP($B58,'[1]1718  Exp_Rev Access'!$F$7:$GK$318,43,FALSE))</f>
        <v>0</v>
      </c>
      <c r="BC58" s="90">
        <f>IF(ISNA(VLOOKUP($B58,'[1]1718  Exp_Rev Access'!$F$7:$GK$318,44,FALSE)),"",VLOOKUP($B58,'[1]1718  Exp_Rev Access'!$F$7:$GK$318,44,FALSE))</f>
        <v>349878.57</v>
      </c>
      <c r="BD58" s="90">
        <f>IF(ISNA(VLOOKUP($B58,'[1]1718  Exp_Rev Access'!$F$7:$GK$318,45,FALSE)),"",VLOOKUP($B58,'[1]1718  Exp_Rev Access'!$F$7:$GK$318,45,FALSE))</f>
        <v>0</v>
      </c>
      <c r="BE58" s="90">
        <f>IF(ISNA(VLOOKUP($B58,'[1]1718  Exp_Rev Access'!$F$7:$GK$318,46,FALSE)),"",VLOOKUP($B58,'[1]1718  Exp_Rev Access'!$F$7:$GK$318,46,FALSE))</f>
        <v>119569.03</v>
      </c>
      <c r="BF58" s="90">
        <f>IF(ISNA(VLOOKUP($B58,'[1]1718  Exp_Rev Access'!$F$7:$GK$318,47,FALSE)),"",VLOOKUP($B58,'[1]1718  Exp_Rev Access'!$F$7:$GK$318,47,FALSE))</f>
        <v>0</v>
      </c>
      <c r="BG58" s="90">
        <f>IF(ISNA(VLOOKUP($B58,'[1]1718  Exp_Rev Access'!$F$7:$GK$318,48,FALSE)),"",VLOOKUP($B58,'[1]1718  Exp_Rev Access'!$F$7:$GK$318,48,FALSE))</f>
        <v>114173.97</v>
      </c>
      <c r="BH58" s="90">
        <f>IF(ISNA(VLOOKUP($B58,'[1]1718  Exp_Rev Access'!$F$7:$GK$318,49,FALSE)),"",VLOOKUP($B58,'[1]1718  Exp_Rev Access'!$F$7:$GK$318,49,FALSE))</f>
        <v>67072.3</v>
      </c>
      <c r="BI58" s="90">
        <f>IF(ISNA(VLOOKUP($B58,'[1]1718  Exp_Rev Access'!$F$7:$GK$318,50,FALSE)),"",VLOOKUP($B58,'[1]1718  Exp_Rev Access'!$F$7:$GK$318,50,FALSE))</f>
        <v>0</v>
      </c>
      <c r="BJ58" s="90">
        <f>IF(ISNA(VLOOKUP($B58,'[1]1718  Exp_Rev Access'!$F$7:$GK$318,51,FALSE)),"",VLOOKUP($B58,'[1]1718  Exp_Rev Access'!$F$7:$GK$318,51,FALSE))</f>
        <v>6430.42</v>
      </c>
      <c r="BK58" s="90">
        <f>IF(ISNA(VLOOKUP($B58,'[1]1718  Exp_Rev Access'!$F$7:$GK$318,52,FALSE)),"",VLOOKUP($B58,'[1]1718  Exp_Rev Access'!$F$7:$GK$318,52,FALSE))</f>
        <v>1506341</v>
      </c>
      <c r="BL58" s="90">
        <f>IF(ISNA(VLOOKUP($B58,'[1]1718  Exp_Rev Access'!$F$7:$GK$318,53,FALSE)),"",VLOOKUP($B58,'[1]1718  Exp_Rev Access'!$F$7:$GK$318,53,FALSE))</f>
        <v>286.58</v>
      </c>
      <c r="BM58" s="90">
        <f>IF(ISNA(VLOOKUP($B58,'[1]1718  Exp_Rev Access'!$F$7:$GK$318,54,FALSE)),"",VLOOKUP($B58,'[1]1718  Exp_Rev Access'!$F$7:$GK$318,54,FALSE))</f>
        <v>0</v>
      </c>
      <c r="BN58" s="90">
        <f>IF(ISNA(VLOOKUP($B58,'[1]1718  Exp_Rev Access'!$F$7:$GK$318,55,FALSE)),"",VLOOKUP($B58,'[1]1718  Exp_Rev Access'!$F$7:$GK$318,55,FALSE))</f>
        <v>0</v>
      </c>
      <c r="BO58" s="90">
        <f>IF(ISNA(VLOOKUP($B58,'[1]1718  Exp_Rev Access'!$F$7:$GK$318,56,FALSE)),"",VLOOKUP($B58,'[1]1718  Exp_Rev Access'!$F$7:$GK$318,56,FALSE))</f>
        <v>0</v>
      </c>
      <c r="BP58" s="90">
        <f>IF(ISNA(VLOOKUP($B58,'[1]1718  Exp_Rev Access'!$F$7:$GK$318,57,FALSE)),"",VLOOKUP($B58,'[1]1718  Exp_Rev Access'!$F$7:$GK$318,57,FALSE))</f>
        <v>0</v>
      </c>
      <c r="BQ58" s="90">
        <f>IF(ISNA(VLOOKUP($B58,'[1]1718  Exp_Rev Access'!$F$7:$GK$318,58,FALSE)),"",VLOOKUP($B58,'[1]1718  Exp_Rev Access'!$F$7:$GK$318,58,FALSE))</f>
        <v>0</v>
      </c>
      <c r="BR58" s="90">
        <f>IF(ISNA(VLOOKUP($B58,'[1]1718  Exp_Rev Access'!$F$7:$GK$318,59,FALSE)),"",VLOOKUP($B58,'[1]1718  Exp_Rev Access'!$F$7:$GK$318,59,FALSE))</f>
        <v>0</v>
      </c>
      <c r="BS58" s="90">
        <f>IF(ISNA(VLOOKUP($B58,'[1]1718  Exp_Rev Access'!$F$7:$GK$318,60,FALSE)),"",VLOOKUP($B58,'[1]1718  Exp_Rev Access'!$F$7:$GK$318,60,FALSE))</f>
        <v>0</v>
      </c>
      <c r="BT58" s="90">
        <f>IF(ISNA(VLOOKUP($B58,'[1]1718  Exp_Rev Access'!$F$7:$GK$318,61,FALSE)),"",VLOOKUP($B58,'[1]1718  Exp_Rev Access'!$F$7:$GK$318,61,FALSE))</f>
        <v>0</v>
      </c>
      <c r="BU58" s="90">
        <f>IF(ISNA(VLOOKUP($B58,'[1]1718  Exp_Rev Access'!$F$7:$GK$318,62,FALSE)),"",VLOOKUP($B58,'[1]1718  Exp_Rev Access'!$F$7:$GK$318,62,FALSE))</f>
        <v>0</v>
      </c>
      <c r="BV58" s="56">
        <f t="shared" si="35"/>
        <v>4612065.3999999994</v>
      </c>
      <c r="BW58" s="92">
        <f t="shared" si="162"/>
        <v>0.13688787479061454</v>
      </c>
      <c r="BX58" s="71">
        <f t="shared" si="163"/>
        <v>1528.0341251697976</v>
      </c>
      <c r="BY58" s="90">
        <f>IF(ISNA(VLOOKUP($B58,'[1]1718  Exp_Rev Access'!$F$7:$GK$318,64,FALSE)),"",VLOOKUP($B58,'[1]1718  Exp_Rev Access'!$F$7:$GK$318,64,FALSE))</f>
        <v>0</v>
      </c>
      <c r="BZ58" s="90">
        <f>IF(ISNA(VLOOKUP($B58,'[1]1718  Exp_Rev Access'!$F$7:$GK$318,65,FALSE)),"",VLOOKUP($B58,'[1]1718  Exp_Rev Access'!$F$7:$GK$318,65,FALSE))</f>
        <v>0</v>
      </c>
      <c r="CA58" s="90">
        <f>IF(ISNA(VLOOKUP($B58,'[1]1718  Exp_Rev Access'!$F$7:$GK$318,66,FALSE)),"",VLOOKUP($B58,'[1]1718  Exp_Rev Access'!$F$7:$GK$318,66,FALSE))</f>
        <v>0</v>
      </c>
      <c r="CB58" s="90">
        <f>IF(ISNA(VLOOKUP($B58,'[1]1718  Exp_Rev Access'!$F$7:$GK$318,67,FALSE)),"",VLOOKUP($B58,'[1]1718  Exp_Rev Access'!$F$7:$GK$318,67,FALSE))</f>
        <v>0</v>
      </c>
      <c r="CC58" s="90">
        <f>IF(ISNA(VLOOKUP($B58,'[1]1718  Exp_Rev Access'!$F$7:$GK$318,68,FALSE)),"",VLOOKUP($B58,'[1]1718  Exp_Rev Access'!$F$7:$GK$318,68,FALSE))</f>
        <v>10731.33</v>
      </c>
      <c r="CD58" s="90">
        <f>IF(ISNA(VLOOKUP($B58,'[1]1718  Exp_Rev Access'!$F$7:$GK$318,69,FALSE)),"",VLOOKUP($B58,'[1]1718  Exp_Rev Access'!$F$7:$GK$318,69,FALSE))</f>
        <v>0</v>
      </c>
      <c r="CE58" s="56">
        <f t="shared" si="36"/>
        <v>10731.33</v>
      </c>
      <c r="CF58" s="92">
        <f t="shared" si="164"/>
        <v>3.1851000147932977E-4</v>
      </c>
      <c r="CG58" s="78">
        <f t="shared" si="165"/>
        <v>3.5554219262498759</v>
      </c>
      <c r="CH58" s="90">
        <f>IF(ISNA(VLOOKUP($B58,'[1]1718  Exp_Rev Access'!$F$7:$GK$318,$CH$2,FALSE)),"",VLOOKUP($B58,'[1]1718  Exp_Rev Access'!$F$7:$GK$318,$CH$2,FALSE))</f>
        <v>0</v>
      </c>
      <c r="CI58" s="90">
        <f>IF(ISNA(VLOOKUP($B58,'[1]1718  Exp_Rev Access'!$F$7:$GK$318,$CI$2,FALSE)),"",VLOOKUP($B58,'[1]1718  Exp_Rev Access'!$F$7:$GK$318,$CI$2,FALSE))</f>
        <v>0</v>
      </c>
      <c r="CJ58" s="90">
        <f>IF(ISNA(VLOOKUP($B58,'[1]1718  Exp_Rev Access'!$F$7:$GK$318,$CJ$2,FALSE)),"",VLOOKUP($B58,'[1]1718  Exp_Rev Access'!$F$7:$GK$318,$CJ$2,FALSE))</f>
        <v>0</v>
      </c>
      <c r="CK58" s="90">
        <f>IF(ISNA(VLOOKUP($B58,'[1]1718  Exp_Rev Access'!$F$7:$GK$318,$CK$2,FALSE)),"",VLOOKUP($B58,'[1]1718  Exp_Rev Access'!$F$7:$GK$318,$CK$2,FALSE))</f>
        <v>0</v>
      </c>
      <c r="CL58" s="90">
        <f>IF(ISNA(VLOOKUP($B58,'[1]1718  Exp_Rev Access'!$F$7:$GK$318,$CL$2,FALSE)),"",VLOOKUP($B58,'[1]1718  Exp_Rev Access'!$F$7:$GK$318,$CL$2,FALSE))</f>
        <v>0</v>
      </c>
      <c r="CM58" s="90">
        <f>IF(ISNA(VLOOKUP($B58,'[1]1718  Exp_Rev Access'!$F$7:$GK$318,$CM$2,FALSE)),"",VLOOKUP($B58,'[1]1718  Exp_Rev Access'!$F$7:$GK$318,$CM$2,FALSE))</f>
        <v>0</v>
      </c>
      <c r="CN58" s="90">
        <f>IF(ISNA(VLOOKUP($B58,'[1]1718  Exp_Rev Access'!$F$7:$GK$318,$CN$2,FALSE)),"",VLOOKUP($B58,'[1]1718  Exp_Rev Access'!$F$7:$GK$318,$CN$2,FALSE))</f>
        <v>0</v>
      </c>
      <c r="CO58" s="90">
        <f>IF(ISNA(VLOOKUP($B58,'[1]1718  Exp_Rev Access'!$F$7:$GK$318,$CO$2,FALSE)),"",VLOOKUP($B58,'[1]1718  Exp_Rev Access'!$F$7:$GK$318,$CO$2,FALSE))</f>
        <v>0</v>
      </c>
      <c r="CP58" s="90">
        <f>IF(ISNA(VLOOKUP($B58,'[1]1718  Exp_Rev Access'!$F$7:$GK$318,$CP$2,FALSE)),"",VLOOKUP($B58,'[1]1718  Exp_Rev Access'!$F$7:$GK$318,$CP$2,FALSE))</f>
        <v>0</v>
      </c>
      <c r="CQ58" s="90">
        <f>IF(ISNA(VLOOKUP($B58,'[1]1718  Exp_Rev Access'!$F$7:$GK$318,$CQ$2,FALSE)),"",VLOOKUP($B58,'[1]1718  Exp_Rev Access'!$F$7:$GK$318,$CQ$2,FALSE))</f>
        <v>438367.08</v>
      </c>
      <c r="CR58" s="90">
        <f>IF(ISNA(VLOOKUP($B58,'[1]1718  Exp_Rev Access'!$F$7:$GK$318,$CR$2,FALSE)),"",VLOOKUP($B58,'[1]1718  Exp_Rev Access'!$F$7:$GK$318,$CR$2,FALSE))</f>
        <v>0</v>
      </c>
      <c r="CS58" s="90">
        <f>IF(ISNA(VLOOKUP($B58,'[1]1718  Exp_Rev Access'!$F$7:$GK$318,$CS$2,FALSE)),"",VLOOKUP($B58,'[1]1718  Exp_Rev Access'!$F$7:$GK$318,$CS$2,FALSE))</f>
        <v>0</v>
      </c>
      <c r="CT58" s="90">
        <f>IF(ISNA(VLOOKUP($B58,'[1]1718  Exp_Rev Access'!$F$7:$GK$318,$CT$2,FALSE)),"",VLOOKUP($B58,'[1]1718  Exp_Rev Access'!$F$7:$GK$318,$CT$2,FALSE))</f>
        <v>0</v>
      </c>
      <c r="CU58" s="90">
        <f>IF(ISNA(VLOOKUP($B58,'[1]1718  Exp_Rev Access'!$F$7:$GK$318,$CU$2,FALSE)),"",VLOOKUP($B58,'[1]1718  Exp_Rev Access'!$F$7:$GK$318,$CU$2,FALSE))</f>
        <v>189913.77</v>
      </c>
      <c r="CV58" s="90">
        <f>IF(ISNA(VLOOKUP($B58,'[1]1718  Exp_Rev Access'!$F$7:$GK$318,$CV$2,FALSE)),"",VLOOKUP($B58,'[1]1718  Exp_Rev Access'!$F$7:$GK$318,$CV$2,FALSE))</f>
        <v>14439.58</v>
      </c>
      <c r="CW58" s="90">
        <f>IF(ISNA(VLOOKUP($B58,'[1]1718  Exp_Rev Access'!$F$7:$GK$318,$CW$2,FALSE)),"",VLOOKUP($B58,'[1]1718  Exp_Rev Access'!$F$7:$GK$318,$CW$2,FALSE))</f>
        <v>0</v>
      </c>
      <c r="CX58" s="90">
        <f>IF(ISNA(VLOOKUP($B58,'[1]1718  Exp_Rev Access'!$F$7:$GK$318,$CX$2,FALSE)),"",VLOOKUP($B58,'[1]1718  Exp_Rev Access'!$F$7:$GK$318,$CX$2,FALSE))</f>
        <v>0</v>
      </c>
      <c r="CY58" s="90">
        <f>IF(ISNA(VLOOKUP($B58,'[1]1718  Exp_Rev Access'!$F$7:$GK$318,$CY$2,FALSE)),"",VLOOKUP($B58,'[1]1718  Exp_Rev Access'!$F$7:$GK$318,$CY$2,FALSE))</f>
        <v>0</v>
      </c>
      <c r="CZ58" s="90">
        <f>IF(ISNA(VLOOKUP($B58,'[1]1718  Exp_Rev Access'!$F$7:$GK$318,$CZ$2,FALSE)),"",VLOOKUP($B58,'[1]1718  Exp_Rev Access'!$F$7:$GK$318,$CZ$2,FALSE))</f>
        <v>0</v>
      </c>
      <c r="DA58" s="90">
        <f>IF(ISNA(VLOOKUP($B58,'[1]1718  Exp_Rev Access'!$F$7:$GK$318,$DA$2,FALSE)),"",VLOOKUP($B58,'[1]1718  Exp_Rev Access'!$F$7:$GK$318,$DA$2,FALSE))</f>
        <v>0</v>
      </c>
      <c r="DB58" s="90">
        <f>IF(ISNA(VLOOKUP($B58,'[1]1718  Exp_Rev Access'!$F$7:$GK$318,$DB$2,FALSE)),"",VLOOKUP($B58,'[1]1718  Exp_Rev Access'!$F$7:$GK$318,$DB$2,FALSE))</f>
        <v>10933.56</v>
      </c>
      <c r="DC58" s="90">
        <f>IF(ISNA(VLOOKUP($B58,'[1]1718  Exp_Rev Access'!$F$7:$GK$318,$DC$2,FALSE)),"",VLOOKUP($B58,'[1]1718  Exp_Rev Access'!$F$7:$GK$318,$DC$2,FALSE))</f>
        <v>0</v>
      </c>
      <c r="DD58" s="90">
        <f>IF(ISNA(VLOOKUP($B58,'[1]1718  Exp_Rev Access'!$F$7:$GK$318,$DD$2,FALSE)),"",VLOOKUP($B58,'[1]1718  Exp_Rev Access'!$F$7:$GK$318,$DD$2,FALSE))</f>
        <v>0</v>
      </c>
      <c r="DE58" s="90">
        <f>IF(ISNA(VLOOKUP($B58,'[1]1718  Exp_Rev Access'!$F$7:$GK$318,$DE$2,FALSE)),"",VLOOKUP($B58,'[1]1718  Exp_Rev Access'!$F$7:$GK$318,$DE$2,FALSE))</f>
        <v>0</v>
      </c>
      <c r="DF58" s="90">
        <f>IF(ISNA(VLOOKUP($B58,'[1]1718  Exp_Rev Access'!$F$7:$GK$318,$DF$2,FALSE)),"",VLOOKUP($B58,'[1]1718  Exp_Rev Access'!$F$7:$GK$318,$DF$2,FALSE))</f>
        <v>0</v>
      </c>
      <c r="DG58" s="90">
        <f>IF(ISNA(VLOOKUP($B58,'[1]1718  Exp_Rev Access'!$F$7:$GK$318,$DG$2,FALSE)),"",VLOOKUP($B58,'[1]1718  Exp_Rev Access'!$F$7:$GK$318,$DG$2,FALSE))</f>
        <v>0</v>
      </c>
      <c r="DH58" s="90">
        <f>IF(ISNA(VLOOKUP($B58,'[1]1718  Exp_Rev Access'!$F$7:$GK$318,$DH$2,FALSE)),"",VLOOKUP($B58,'[1]1718  Exp_Rev Access'!$F$7:$GK$318,$DH$2,FALSE))</f>
        <v>0</v>
      </c>
      <c r="DI58" s="90">
        <f>IF(ISNA(VLOOKUP($B58,'[1]1718  Exp_Rev Access'!$F$7:$GK$318,$DI$2,FALSE)),"",VLOOKUP($B58,'[1]1718  Exp_Rev Access'!$F$7:$GK$318,$DI$2,FALSE))</f>
        <v>276447.67</v>
      </c>
      <c r="DJ58" s="90">
        <f>IF(ISNA(VLOOKUP($B58,'[1]1718  Exp_Rev Access'!$F$7:$GK$318,$DJ$2,FALSE)),"",VLOOKUP($B58,'[1]1718  Exp_Rev Access'!$F$7:$GK$318,$DJ$2,FALSE))</f>
        <v>0</v>
      </c>
      <c r="DK58" s="90">
        <f>IF(ISNA(VLOOKUP($B58,'[1]1718  Exp_Rev Access'!$F$7:$GK$318,$DK$2,FALSE)),"",VLOOKUP($B58,'[1]1718  Exp_Rev Access'!$F$7:$GK$318,$DK$2,FALSE))</f>
        <v>0</v>
      </c>
      <c r="DL58" s="90">
        <f>IF(ISNA(VLOOKUP($B58,'[1]1718  Exp_Rev Access'!$F$7:$GK$318,$DL$2,FALSE)),"",VLOOKUP($B58,'[1]1718  Exp_Rev Access'!$F$7:$GK$318,$DL$2,FALSE))</f>
        <v>0</v>
      </c>
      <c r="DM58" s="90">
        <f>IF(ISNA(VLOOKUP($B58,'[1]1718  Exp_Rev Access'!$F$7:$GK$318,$DM$2,FALSE)),"",VLOOKUP($B58,'[1]1718  Exp_Rev Access'!$F$7:$GK$318,$DM$2,FALSE))</f>
        <v>0</v>
      </c>
      <c r="DN58" s="90">
        <f>IF(ISNA(VLOOKUP($B58,'[1]1718  Exp_Rev Access'!$F$7:$GK$318,$DN$2,FALSE)),"",VLOOKUP($B58,'[1]1718  Exp_Rev Access'!$F$7:$GK$318,$DN$2,FALSE))</f>
        <v>0</v>
      </c>
      <c r="DO58" s="90">
        <f>IF(ISNA(VLOOKUP($B58,'[1]1718  Exp_Rev Access'!$F$7:$GK$318,$DO$2,FALSE)),"",VLOOKUP($B58,'[1]1718  Exp_Rev Access'!$F$7:$GK$318,$DO$2,FALSE))</f>
        <v>0</v>
      </c>
      <c r="DP58" s="90">
        <f>IF(ISNA(VLOOKUP($B58,'[1]1718  Exp_Rev Access'!$F$7:$GK$318,$DP$2,FALSE)),"",VLOOKUP($B58,'[1]1718  Exp_Rev Access'!$F$7:$GK$318,$DP$2,FALSE))</f>
        <v>0</v>
      </c>
      <c r="DQ58" s="90">
        <f>IF(ISNA(VLOOKUP($B58,'[1]1718  Exp_Rev Access'!$F$7:$GK$318,$DQ$2,FALSE)),"",VLOOKUP($B58,'[1]1718  Exp_Rev Access'!$F$7:$GK$318,$DQ$2,FALSE))</f>
        <v>0</v>
      </c>
      <c r="DR58" s="90">
        <f>IF(ISNA(VLOOKUP($B58,'[1]1718  Exp_Rev Access'!$F$7:$GK$318,$DR$2,FALSE)),"",VLOOKUP($B58,'[1]1718  Exp_Rev Access'!$F$7:$GK$318,$DR$2,FALSE))</f>
        <v>0</v>
      </c>
      <c r="DS58" s="90">
        <f>IF(ISNA(VLOOKUP($B58,'[1]1718  Exp_Rev Access'!$F$7:$GK$318,$DS$2,FALSE)),"",VLOOKUP($B58,'[1]1718  Exp_Rev Access'!$F$7:$GK$318,$DS$2,FALSE))</f>
        <v>0</v>
      </c>
      <c r="DT58" s="90">
        <f>IF(ISNA(VLOOKUP($B58,'[1]1718  Exp_Rev Access'!$F$7:$GK$318,$DT$2,FALSE)),"",VLOOKUP($B58,'[1]1718  Exp_Rev Access'!$F$7:$GK$318,$DT$2,FALSE))</f>
        <v>0</v>
      </c>
      <c r="DU58" s="90">
        <f>IF(ISNA(VLOOKUP($B58,'[1]1718  Exp_Rev Access'!$F$7:$GK$318,$DU$2,FALSE)),"",VLOOKUP($B58,'[1]1718  Exp_Rev Access'!$F$7:$GK$318,$DU$2,FALSE))</f>
        <v>0</v>
      </c>
      <c r="DV58" s="90">
        <f>IF(ISNA(VLOOKUP($B58,'[1]1718  Exp_Rev Access'!$F$7:$GK$318,$DV$2,FALSE)),"",VLOOKUP($B58,'[1]1718  Exp_Rev Access'!$F$7:$GK$318,$DV$2,FALSE))</f>
        <v>0</v>
      </c>
      <c r="DW58" s="90">
        <f>IF(ISNA(VLOOKUP($B58,'[1]1718  Exp_Rev Access'!$F$7:$GK$318,$DW$2,FALSE)),"",VLOOKUP($B58,'[1]1718  Exp_Rev Access'!$F$7:$GK$318,$DW$2,FALSE))</f>
        <v>0</v>
      </c>
      <c r="DX58" s="90">
        <f>IF(ISNA(VLOOKUP($B58,'[1]1718  Exp_Rev Access'!$F$7:$GK$318,$DX$2,FALSE)),"",VLOOKUP($B58,'[1]1718  Exp_Rev Access'!$F$7:$GK$318,$DX$2,FALSE))</f>
        <v>0</v>
      </c>
      <c r="DY58" s="90">
        <f>IF(ISNA(VLOOKUP($B58,'[1]1718  Exp_Rev Access'!$F$7:$GK$318,$DY$2,FALSE)),"",VLOOKUP($B58,'[1]1718  Exp_Rev Access'!$F$7:$GK$318,$DY$2,FALSE))</f>
        <v>0</v>
      </c>
      <c r="DZ58" s="90">
        <f>IF(ISNA(VLOOKUP($B58,'[1]1718  Exp_Rev Access'!$F$7:$GK$318,$DZ$2,FALSE)),"",VLOOKUP($B58,'[1]1718  Exp_Rev Access'!$F$7:$GK$318,$DZ$2,FALSE))</f>
        <v>0</v>
      </c>
      <c r="EA58" s="90">
        <f>IF(ISNA(VLOOKUP($B58,'[1]1718  Exp_Rev Access'!$F$7:$GK$318,$EA$2,FALSE)),"",VLOOKUP($B58,'[1]1718  Exp_Rev Access'!$F$7:$GK$318,$EA$2,FALSE))</f>
        <v>0</v>
      </c>
      <c r="EB58" s="90">
        <f>IF(ISNA(VLOOKUP($B58,'[1]1718  Exp_Rev Access'!$F$7:$GK$318,$EB$2,FALSE)),"",VLOOKUP($B58,'[1]1718  Exp_Rev Access'!$F$7:$GK$318,$EB$2,FALSE))</f>
        <v>0</v>
      </c>
      <c r="EC58" s="90">
        <f>IF(ISNA(VLOOKUP($B58,'[1]1718  Exp_Rev Access'!$F$7:$GK$318,$EC$2,FALSE)),"",VLOOKUP($B58,'[1]1718  Exp_Rev Access'!$F$7:$GK$318,$EC$2,FALSE))</f>
        <v>0</v>
      </c>
      <c r="ED58" s="90">
        <f>IF(ISNA(VLOOKUP($B58,'[1]1718  Exp_Rev Access'!$F$7:$GK$318,$ED$2,FALSE)),"",VLOOKUP($B58,'[1]1718  Exp_Rev Access'!$F$7:$GK$318,$ED$2,FALSE))</f>
        <v>0</v>
      </c>
      <c r="EE58" s="90">
        <f>IF(ISNA(VLOOKUP($B58,'[1]1718  Exp_Rev Access'!$F$7:$GK$318,$EE$2,FALSE)),"",VLOOKUP($B58,'[1]1718  Exp_Rev Access'!$F$7:$GK$318,$EE$2,FALSE))</f>
        <v>0</v>
      </c>
      <c r="EF58" s="90">
        <f>IF(ISNA(VLOOKUP($B58,'[1]1718  Exp_Rev Access'!$F$7:$GK$318,$EF$2,FALSE)),"",VLOOKUP($B58,'[1]1718  Exp_Rev Access'!$F$7:$GK$318,$EF$2,FALSE))</f>
        <v>0</v>
      </c>
      <c r="EG58" s="90">
        <f>IF(ISNA(VLOOKUP($B58,'[1]1718  Exp_Rev Access'!$F$7:$GK$318,$EG$2,FALSE)),"",VLOOKUP($B58,'[1]1718  Exp_Rev Access'!$F$7:$GK$318,$EG$2,FALSE))</f>
        <v>0</v>
      </c>
      <c r="EH58" s="90">
        <f>IF(ISNA(VLOOKUP($B58,'[1]1718  Exp_Rev Access'!$F$7:$GK$318,$EH$2,FALSE)),"",VLOOKUP($B58,'[1]1718  Exp_Rev Access'!$F$7:$GK$318,$EH$2,FALSE))</f>
        <v>0</v>
      </c>
      <c r="EI58" s="90">
        <f>IF(ISNA(VLOOKUP($B58,'[1]1718  Exp_Rev Access'!$F$7:$GK$318,$EI$2,FALSE)),"",VLOOKUP($B58,'[1]1718  Exp_Rev Access'!$F$7:$GK$318,$EI$2,FALSE))</f>
        <v>0</v>
      </c>
      <c r="EJ58" s="90">
        <f>IF(ISNA(VLOOKUP($B58,'[1]1718  Exp_Rev Access'!$F$7:$GK$318,$EJ$2,FALSE)),"",VLOOKUP($B58,'[1]1718  Exp_Rev Access'!$F$7:$GK$318,$EJ$2,FALSE))</f>
        <v>0</v>
      </c>
      <c r="EK58" s="90">
        <f>IF(ISNA(VLOOKUP($B58,'[1]1718  Exp_Rev Access'!$F$7:$GK$318,$EK$2,FALSE)),"",VLOOKUP($B58,'[1]1718  Exp_Rev Access'!$F$7:$GK$318,$EK$2,FALSE))</f>
        <v>0</v>
      </c>
      <c r="EL58" s="90">
        <f>IF(ISNA(VLOOKUP($B58,'[1]1718  Exp_Rev Access'!$F$7:$GK$318,$EL$2,FALSE)),"",VLOOKUP($B58,'[1]1718  Exp_Rev Access'!$F$7:$GK$318,$EL$2,FALSE))</f>
        <v>0</v>
      </c>
      <c r="EM58" s="90">
        <f>IF(ISNA(VLOOKUP($B58,'[1]1718  Exp_Rev Access'!$F$7:$GK$318,$EM$2,FALSE)),"",VLOOKUP($B58,'[1]1718  Exp_Rev Access'!$F$7:$GK$318,$EM$2,FALSE))</f>
        <v>0</v>
      </c>
      <c r="EN58" s="90">
        <f>IF(ISNA(VLOOKUP($B58,'[1]1718  Exp_Rev Access'!$F$7:$GK$318,$EN$2,FALSE)),"",VLOOKUP($B58,'[1]1718  Exp_Rev Access'!$F$7:$GK$318,$EN$2,FALSE))</f>
        <v>0</v>
      </c>
      <c r="EO58" s="90">
        <f>IF(ISNA(VLOOKUP($B58,'[1]1718  Exp_Rev Access'!$F$7:$GK$318,$EO$2,FALSE)),"",VLOOKUP($B58,'[1]1718  Exp_Rev Access'!$F$7:$GK$318,$EO$2,FALSE))</f>
        <v>0</v>
      </c>
      <c r="EP58" s="90">
        <f>IF(ISNA(VLOOKUP($B58,'[1]1718  Exp_Rev Access'!$F$7:$GK$318,$EP$2,FALSE)),"",VLOOKUP($B58,'[1]1718  Exp_Rev Access'!$F$7:$GK$318,$EP$2,FALSE))</f>
        <v>0</v>
      </c>
      <c r="EQ58" s="90">
        <f>IF(ISNA(VLOOKUP($B58,'[1]1718  Exp_Rev Access'!$F$7:$GK$318,$EQ$2,FALSE)),"",VLOOKUP($B58,'[1]1718  Exp_Rev Access'!$F$7:$GK$318,$EQ$2,FALSE))</f>
        <v>0</v>
      </c>
      <c r="ER58" s="90">
        <f>IF(ISNA(VLOOKUP($B58,'[1]1718  Exp_Rev Access'!$F$7:$GK$318,$ER$2,FALSE)),"",VLOOKUP($B58,'[1]1718  Exp_Rev Access'!$F$7:$GK$318,$ER$2,FALSE))</f>
        <v>0</v>
      </c>
      <c r="ES58" s="90">
        <f>IF(ISNA(VLOOKUP($B58,'[1]1718  Exp_Rev Access'!$F$7:$GK$318,$ES$2,FALSE)),"",VLOOKUP($B58,'[1]1718  Exp_Rev Access'!$F$7:$GK$318,$ES$2,FALSE))</f>
        <v>0</v>
      </c>
      <c r="ET58" s="90">
        <f>IF(ISNA(VLOOKUP($B58,'[1]1718  Exp_Rev Access'!$F$7:$GK$318,$ET$2,FALSE)),"",VLOOKUP($B58,'[1]1718  Exp_Rev Access'!$F$7:$GK$318,$ET$2,FALSE))</f>
        <v>0</v>
      </c>
      <c r="EU58" s="90">
        <f>IF(ISNA(VLOOKUP($B58,'[1]1718  Exp_Rev Access'!$F$7:$GK$318,$EU$2,FALSE)),"",VLOOKUP($B58,'[1]1718  Exp_Rev Access'!$F$7:$GK$318,$EU$2,FALSE))</f>
        <v>0</v>
      </c>
      <c r="EV58" s="90">
        <f>IF(ISNA(VLOOKUP($B58,'[1]1718  Exp_Rev Access'!$F$7:$GK$318,$EV$2,FALSE)),"",VLOOKUP($B58,'[1]1718  Exp_Rev Access'!$F$7:$GK$318,$EV$2,FALSE))</f>
        <v>0</v>
      </c>
      <c r="EW58" s="90">
        <f>IF(ISNA(VLOOKUP($B58,'[1]1718  Exp_Rev Access'!$F$7:$GK$318,$EW$2,FALSE)),"",VLOOKUP($B58,'[1]1718  Exp_Rev Access'!$F$7:$GK$318,$EW$2,FALSE))</f>
        <v>0</v>
      </c>
      <c r="EX58" s="90">
        <f>IF(ISNA(VLOOKUP($B58,'[1]1718  Exp_Rev Access'!$F$7:$GK$318,$EX$2,FALSE)),"",VLOOKUP($B58,'[1]1718  Exp_Rev Access'!$F$7:$GK$318,$EX$2,FALSE))</f>
        <v>2495.2199999999998</v>
      </c>
      <c r="EY58" s="90">
        <f>IF(ISNA(VLOOKUP($B58,'[1]1718  Exp_Rev Access'!$F$7:$GK$318,$EY$2,FALSE)),"",VLOOKUP($B58,'[1]1718  Exp_Rev Access'!$F$7:$GK$318,$EY$2,FALSE))</f>
        <v>0</v>
      </c>
      <c r="EZ58" s="90">
        <f>IF(ISNA(VLOOKUP($B58,'[1]1718  Exp_Rev Access'!$F$7:$GK$318,$EZ$2,FALSE)),"",VLOOKUP($B58,'[1]1718  Exp_Rev Access'!$F$7:$GK$318,$EZ$2,FALSE))</f>
        <v>0</v>
      </c>
      <c r="FA58" s="90">
        <f>IF(ISNA(VLOOKUP($B58,'[1]1718  Exp_Rev Access'!$F$7:$GK$318,$FA$2,FALSE)),"",VLOOKUP($B58,'[1]1718  Exp_Rev Access'!$F$7:$GK$318,$FA$2,FALSE))</f>
        <v>0</v>
      </c>
      <c r="FB58" s="90">
        <f>IF(ISNA(VLOOKUP($B58,'[1]1718  Exp_Rev Access'!$F$7:$GK$318,$FB$2,FALSE)),"",VLOOKUP($B58,'[1]1718  Exp_Rev Access'!$F$7:$GK$318,$FB$2,FALSE))</f>
        <v>0</v>
      </c>
      <c r="FC58" s="90">
        <f>IF(ISNA(VLOOKUP($B58,'[1]1718  Exp_Rev Access'!$F$7:$GK$318,$FC$2,FALSE)),"",VLOOKUP($B58,'[1]1718  Exp_Rev Access'!$F$7:$GK$318,$FC$2,FALSE))</f>
        <v>0</v>
      </c>
      <c r="FD58" s="90">
        <f>IF(ISNA(VLOOKUP($B58,'[1]1718  Exp_Rev Access'!$F$7:$GK$318,$FD$2,FALSE)),"",VLOOKUP($B58,'[1]1718  Exp_Rev Access'!$F$7:$GK$318,$FD$2,FALSE))</f>
        <v>0</v>
      </c>
      <c r="FE58" s="90">
        <f>IF(ISNA(VLOOKUP($B58,'[1]1718  Exp_Rev Access'!$F$7:$GK$318,$FE$2,FALSE)),"",VLOOKUP($B58,'[1]1718  Exp_Rev Access'!$F$7:$GK$318,$FE$2,FALSE))</f>
        <v>0</v>
      </c>
      <c r="FF58" s="90">
        <f>IF(ISNA(VLOOKUP($B58,'[1]1718  Exp_Rev Access'!$F$7:$GK$318,$FF$2,FALSE)),"",VLOOKUP($B58,'[1]1718  Exp_Rev Access'!$F$7:$GK$318,$FF$2,FALSE))</f>
        <v>0</v>
      </c>
      <c r="FG58" s="90">
        <f>IF(ISNA(VLOOKUP($B58,'[1]1718  Exp_Rev Access'!$F$7:$GK$318,$FG$2,FALSE)),"",VLOOKUP($B58,'[1]1718  Exp_Rev Access'!$F$7:$GK$318,$FG$2,FALSE))</f>
        <v>0</v>
      </c>
      <c r="FH58" s="90">
        <f>IF(ISNA(VLOOKUP($B58,'[1]1718  Exp_Rev Access'!$F$7:$GK$318,$FH$2,FALSE)),"",VLOOKUP($B58,'[1]1718  Exp_Rev Access'!$F$7:$GK$318,$FH$2,FALSE))</f>
        <v>0</v>
      </c>
      <c r="FI58" s="90">
        <f>IF(ISNA(VLOOKUP($B58,'[1]1718  Exp_Rev Access'!$F$7:$GK$318,$FI$2,FALSE)),"",VLOOKUP($B58,'[1]1718  Exp_Rev Access'!$F$7:$GK$318,$FI$2,FALSE))</f>
        <v>0</v>
      </c>
      <c r="FJ58" s="90">
        <f>IF(ISNA(VLOOKUP($B58,'[1]1718  Exp_Rev Access'!$F$7:$GK$318,$FJ$2,FALSE)),"",VLOOKUP($B58,'[1]1718  Exp_Rev Access'!$F$7:$GK$318,$FJ$2,FALSE))</f>
        <v>0</v>
      </c>
      <c r="FK58" s="90">
        <f>IF(ISNA(VLOOKUP($B58,'[1]1718  Exp_Rev Access'!$F$7:$GK$318,$FK$2,FALSE)),"",VLOOKUP($B58,'[1]1718  Exp_Rev Access'!$F$7:$GK$318,$FK$2,FALSE))</f>
        <v>0</v>
      </c>
      <c r="FL58" s="90">
        <f>IF(ISNA(VLOOKUP($B58,'[1]1718  Exp_Rev Access'!$F$7:$GK$318,$FL$2,FALSE)),"",VLOOKUP($B58,'[1]1718  Exp_Rev Access'!$F$7:$GK$318,$FL$2,FALSE))</f>
        <v>0</v>
      </c>
      <c r="FM58" s="90">
        <f>IF(ISNA(VLOOKUP($B58,'[1]1718  Exp_Rev Access'!$F$7:$GK$318,$FM$2,FALSE)),"",VLOOKUP($B58,'[1]1718  Exp_Rev Access'!$F$7:$GK$318,$FM$2,FALSE))</f>
        <v>0</v>
      </c>
      <c r="FN58" s="90">
        <f>IF(ISNA(VLOOKUP($B58,'[1]1718  Exp_Rev Access'!$F$7:$GK$318,$FN$2,FALSE)),"",VLOOKUP($B58,'[1]1718  Exp_Rev Access'!$F$7:$GK$318,$FN$2,FALSE))</f>
        <v>0</v>
      </c>
      <c r="FO58" s="90">
        <f>IF(ISNA(VLOOKUP($B58,'[1]1718  Exp_Rev Access'!$F$7:$GK$318,$FO$2,FALSE)),"",VLOOKUP($B58,'[1]1718  Exp_Rev Access'!$F$7:$GK$318,$FO$2,FALSE))</f>
        <v>0</v>
      </c>
      <c r="FP58" s="90">
        <f>IF(ISNA(VLOOKUP($B58,'[1]1718  Exp_Rev Access'!$F$7:$GK$318,$FP$2,FALSE)),"",VLOOKUP($B58,'[1]1718  Exp_Rev Access'!$F$7:$GK$318,$FP$2,FALSE))</f>
        <v>0</v>
      </c>
      <c r="FQ58" s="90">
        <f>IF(ISNA(VLOOKUP($B58,'[1]1718  Exp_Rev Access'!$F$7:$GK$318,$FQ$2,FALSE)),"",VLOOKUP($B58,'[1]1718  Exp_Rev Access'!$F$7:$GK$318,$FQ$2,FALSE))</f>
        <v>0</v>
      </c>
      <c r="FR58" s="90">
        <f>IF(ISNA(VLOOKUP($B58,'[1]1718  Exp_Rev Access'!$F$7:$GK$318,$FR$2,FALSE)),"",VLOOKUP($B58,'[1]1718  Exp_Rev Access'!$F$7:$GK$318,$FR$2,FALSE))</f>
        <v>42885.02</v>
      </c>
      <c r="FS58" s="56">
        <f t="shared" si="166"/>
        <v>975481.89999999991</v>
      </c>
      <c r="FT58" s="92">
        <f t="shared" si="167"/>
        <v>2.8952677945050555E-2</v>
      </c>
      <c r="FU58" s="94">
        <f t="shared" si="168"/>
        <v>323.18917933936319</v>
      </c>
      <c r="FV58" s="95">
        <f>IF(ISNA(VLOOKUP($B58,'[1]1718  Exp_Rev Access'!$F$7:$GK$318,$FV$2,FALSE)),"",VLOOKUP($B58,'[1]1718  Exp_Rev Access'!$F$7:$GK$318,$FV$2,FALSE))</f>
        <v>19477.5</v>
      </c>
      <c r="FW58" s="95">
        <f>IF(ISNA(VLOOKUP($B58,'[1]1718  Exp_Rev Access'!$F$7:$GK$318,$FW$2,FALSE)),"",VLOOKUP($B58,'[1]1718  Exp_Rev Access'!$F$7:$GK$318,$FW$2,FALSE))</f>
        <v>0</v>
      </c>
      <c r="FX58" s="95">
        <f>IF(ISNA(VLOOKUP($B58,'[1]1718  Exp_Rev Access'!$F$7:$GK$318,$FX$2,FALSE)),"",VLOOKUP($B58,'[1]1718  Exp_Rev Access'!$F$7:$GK$318,$FX$2,FALSE))</f>
        <v>0</v>
      </c>
      <c r="FY58" s="95">
        <f>IF(ISNA(VLOOKUP($B58,'[1]1718  Exp_Rev Access'!$F$7:$GK$318,$FY$2,FALSE)),"",VLOOKUP($B58,'[1]1718  Exp_Rev Access'!$F$7:$GK$318,$FY$2,FALSE))</f>
        <v>0</v>
      </c>
      <c r="FZ58" s="95">
        <f>IF(ISNA(VLOOKUP($B58,'[1]1718  Exp_Rev Access'!$F$7:$GK$318,$FZ$2,FALSE)),"",VLOOKUP($B58,'[1]1718  Exp_Rev Access'!$F$7:$GK$318,$FZ$2,FALSE))</f>
        <v>0</v>
      </c>
      <c r="GA58" s="95">
        <f>IF(ISNA(VLOOKUP($B58,'[1]1718  Exp_Rev Access'!$F$7:$GK$318,$GA$2,FALSE)),"",VLOOKUP($B58,'[1]1718  Exp_Rev Access'!$F$7:$GK$318,$GA$2,FALSE))</f>
        <v>0</v>
      </c>
      <c r="GB58" s="95">
        <f>IF(ISNA(VLOOKUP($B58,'[1]1718  Exp_Rev Access'!$F$7:$GK$318,$GB$2,FALSE)),"",VLOOKUP($B58,'[1]1718  Exp_Rev Access'!$F$7:$GK$318,$GB$2,FALSE))</f>
        <v>0</v>
      </c>
      <c r="GC58" s="95">
        <f>IF(ISNA(VLOOKUP($B58,'[1]1718  Exp_Rev Access'!$F$7:$GK$318,$GC$2,FALSE)),"",VLOOKUP($B58,'[1]1718  Exp_Rev Access'!$F$7:$GK$318,$GC$2,FALSE))</f>
        <v>0</v>
      </c>
      <c r="GD58" s="95">
        <f>IF(ISNA(VLOOKUP($B58,'[1]1718  Exp_Rev Access'!$F$7:$GK$318,$GD$2,FALSE)),"",VLOOKUP($B58,'[1]1718  Exp_Rev Access'!$F$7:$GK$318,$GD$2,FALSE))</f>
        <v>0</v>
      </c>
      <c r="GE58" s="95">
        <f>IF(ISNA(VLOOKUP($B58,'[1]1718  Exp_Rev Access'!$F$7:$GK$318,$GE$2,FALSE)),"",VLOOKUP($B58,'[1]1718  Exp_Rev Access'!$F$7:$GK$318,$GE$2,FALSE))</f>
        <v>0</v>
      </c>
      <c r="GF58" s="95">
        <f>IF(ISNA(VLOOKUP($B58,'[1]1718  Exp_Rev Access'!$F$7:$GK$318,$GF$2,FALSE)),"",VLOOKUP($B58,'[1]1718  Exp_Rev Access'!$F$7:$GK$318,$GF$2,FALSE))</f>
        <v>0</v>
      </c>
      <c r="GG58" s="95">
        <f>IF(ISNA(VLOOKUP($B58,'[1]1718  Exp_Rev Access'!$F$7:$GK$318,$GG$2,FALSE)),"",VLOOKUP($B58,'[1]1718  Exp_Rev Access'!$F$7:$GK$318,$GG$2,FALSE))</f>
        <v>0</v>
      </c>
      <c r="GH58" s="95">
        <f>IF(ISNA(VLOOKUP($B58,'[1]1718  Exp_Rev Access'!$F$7:$GK$318,$GH$2,FALSE)),"",VLOOKUP($B58,'[1]1718  Exp_Rev Access'!$F$7:$GK$318,$GH$2,FALSE))</f>
        <v>33326.5</v>
      </c>
      <c r="GI58" s="95">
        <f>IF(ISNA(VLOOKUP($B58,'[1]1718  Exp_Rev Access'!$F$7:$GK$318,$GI$2,FALSE)),"",VLOOKUP($B58,'[1]1718  Exp_Rev Access'!$F$7:$GK$318,$GI$2,FALSE))</f>
        <v>0</v>
      </c>
      <c r="GJ58" s="95">
        <f>IF(ISNA(VLOOKUP($B58,'[1]1718  Exp_Rev Access'!$F$7:$GK$318,$GJ$2,FALSE)),"",VLOOKUP($B58,'[1]1718  Exp_Rev Access'!$F$7:$GK$318,$GJ$2,FALSE))</f>
        <v>0</v>
      </c>
      <c r="GK58" s="95">
        <f>IF(ISNA(VLOOKUP($B58,'[1]1718  Exp_Rev Access'!$F$7:$GK$318,$GK$2,FALSE)),"",VLOOKUP($B58,'[1]1718  Exp_Rev Access'!$F$7:$GK$318,$GK$2,FALSE))</f>
        <v>0</v>
      </c>
      <c r="GL58" s="95">
        <f>IF(ISNA(VLOOKUP($B58,'[1]1718  Exp_Rev Access'!$F$7:$GK$318,$GL$2,FALSE)),"",VLOOKUP($B58,'[1]1718  Exp_Rev Access'!$F$7:$GK$318,$GL$2,FALSE))</f>
        <v>0</v>
      </c>
      <c r="GM58" s="95">
        <f>IF(ISNA(VLOOKUP($B58,'[1]1718  Exp_Rev Access'!$F$7:$GK$318,$GM$2,FALSE)),"",VLOOKUP($B58,'[1]1718  Exp_Rev Access'!$F$7:$GK$318,$GM$2,FALSE))</f>
        <v>0</v>
      </c>
      <c r="GN58" s="95">
        <f>IF(ISNA(VLOOKUP($B58,'[1]1718  Exp_Rev Access'!$F$7:$GK$318,$GN$2,FALSE)),"",VLOOKUP($B58,'[1]1718  Exp_Rev Access'!$F$7:$GK$318,$GN$2,FALSE))</f>
        <v>0</v>
      </c>
      <c r="GO58" s="95">
        <f>IF(ISNA(VLOOKUP($B58,'[1]1718  Exp_Rev Access'!$F$7:$GK$318,$GO$2,FALSE)),"",VLOOKUP($B58,'[1]1718  Exp_Rev Access'!$F$7:$GK$318,$GO$2,FALSE))</f>
        <v>0</v>
      </c>
      <c r="GP58" s="95">
        <f>IF(ISNA(VLOOKUP($B58,'[1]1718  Exp_Rev Access'!$F$7:$GK$318,$GP$2,FALSE)),"",VLOOKUP($B58,'[1]1718  Exp_Rev Access'!$F$7:$GK$318,$GP$2,FALSE))</f>
        <v>0</v>
      </c>
      <c r="GQ58" s="95">
        <f>IF(ISNA(VLOOKUP($B58,'[1]1718  Exp_Rev Access'!$F$7:$GK$318,$GQ$2,FALSE)),"",VLOOKUP($B58,'[1]1718  Exp_Rev Access'!$F$7:$GK$318,$GQ$2,FALSE))</f>
        <v>0</v>
      </c>
      <c r="GR58" s="95">
        <f>IF(ISNA(VLOOKUP($B58,'[1]1718  Exp_Rev Access'!$F$7:$GK$318,$GR$2,FALSE)),"",VLOOKUP($B58,'[1]1718  Exp_Rev Access'!$F$7:$GK$318,$GR$2,FALSE))</f>
        <v>0</v>
      </c>
      <c r="GS58" s="95">
        <f>IF(ISNA(VLOOKUP($B58,'[1]1718  Exp_Rev Access'!$F$7:$GK$318,$GS$2,FALSE)),"",VLOOKUP($B58,'[1]1718  Exp_Rev Access'!$F$7:$GK$318,$GS$2,FALSE))</f>
        <v>0</v>
      </c>
      <c r="GT58" s="95">
        <f>IF(ISNA(VLOOKUP($B58,'[1]1718  Exp_Rev Access'!$F$7:$GK$318,$GT$2,FALSE)),"",VLOOKUP($B58,'[1]1718  Exp_Rev Access'!$F$7:$GK$318,$GT$2,FALSE))</f>
        <v>0</v>
      </c>
      <c r="GU58" s="56">
        <f t="shared" si="169"/>
        <v>52804</v>
      </c>
      <c r="GV58" s="92">
        <f t="shared" si="170"/>
        <v>1.5672430274825701E-3</v>
      </c>
      <c r="GW58" s="96">
        <f t="shared" si="171"/>
        <v>17.494616174667861</v>
      </c>
    </row>
    <row r="59" spans="1:222" s="97" customFormat="1" x14ac:dyDescent="0.3">
      <c r="A59" s="98"/>
      <c r="B59" s="99"/>
      <c r="C59" s="82" t="s">
        <v>185</v>
      </c>
      <c r="D59" s="111">
        <f>SUM(D50:D58)</f>
        <v>80334.660000000018</v>
      </c>
      <c r="E59" s="112">
        <f>SUM(E50:E58)</f>
        <v>997032346.56999981</v>
      </c>
      <c r="F59" s="113">
        <f t="shared" si="151"/>
        <v>997032346.56999981</v>
      </c>
      <c r="G59" s="59">
        <f>F59-E59</f>
        <v>0</v>
      </c>
      <c r="H59" s="103">
        <f>SUM(H50:H58)</f>
        <v>162376102.81999999</v>
      </c>
      <c r="I59" s="103">
        <f t="shared" ref="I59:M59" si="172">SUM(I50:I58)</f>
        <v>757.4</v>
      </c>
      <c r="J59" s="103">
        <f t="shared" si="172"/>
        <v>0</v>
      </c>
      <c r="K59" s="103">
        <f t="shared" si="172"/>
        <v>456459.16000000003</v>
      </c>
      <c r="L59" s="103">
        <f t="shared" si="172"/>
        <v>0</v>
      </c>
      <c r="M59" s="103">
        <f t="shared" si="172"/>
        <v>0</v>
      </c>
      <c r="N59" s="102">
        <f t="shared" si="153"/>
        <v>162833319.38</v>
      </c>
      <c r="O59" s="58">
        <f t="shared" si="154"/>
        <v>0.16331799057491037</v>
      </c>
      <c r="P59" s="102">
        <f t="shared" si="155"/>
        <v>2026.9373067614895</v>
      </c>
      <c r="Q59" s="103">
        <f>SUM(Q50:Q58)</f>
        <v>1257117.1300000001</v>
      </c>
      <c r="R59" s="103">
        <f t="shared" ref="R59:AL59" si="173">SUM(R50:R58)</f>
        <v>0</v>
      </c>
      <c r="S59" s="103">
        <f t="shared" si="173"/>
        <v>47242</v>
      </c>
      <c r="T59" s="103">
        <f t="shared" si="173"/>
        <v>48819.16</v>
      </c>
      <c r="U59" s="103">
        <f t="shared" si="173"/>
        <v>101558.17</v>
      </c>
      <c r="V59" s="103">
        <f t="shared" si="173"/>
        <v>52738.3</v>
      </c>
      <c r="W59" s="103">
        <f t="shared" si="173"/>
        <v>688656.27</v>
      </c>
      <c r="X59" s="103">
        <f t="shared" si="173"/>
        <v>1750</v>
      </c>
      <c r="Y59" s="103">
        <f t="shared" si="173"/>
        <v>1889841.2200000002</v>
      </c>
      <c r="Z59" s="103">
        <f t="shared" si="173"/>
        <v>142260.33000000002</v>
      </c>
      <c r="AA59" s="103">
        <f t="shared" si="173"/>
        <v>135278.34</v>
      </c>
      <c r="AB59" s="103">
        <f t="shared" si="173"/>
        <v>0</v>
      </c>
      <c r="AC59" s="103">
        <f t="shared" si="173"/>
        <v>2793086.81</v>
      </c>
      <c r="AD59" s="103">
        <f t="shared" si="173"/>
        <v>7341337.9699999988</v>
      </c>
      <c r="AE59" s="103">
        <f t="shared" si="173"/>
        <v>1268516.1599999999</v>
      </c>
      <c r="AF59" s="103">
        <f t="shared" si="173"/>
        <v>0</v>
      </c>
      <c r="AG59" s="103">
        <f t="shared" si="173"/>
        <v>1471527.26</v>
      </c>
      <c r="AH59" s="103">
        <f t="shared" si="173"/>
        <v>306332.15000000002</v>
      </c>
      <c r="AI59" s="103">
        <f t="shared" si="173"/>
        <v>1044242.9</v>
      </c>
      <c r="AJ59" s="103">
        <f t="shared" si="173"/>
        <v>212185.43999999997</v>
      </c>
      <c r="AK59" s="103">
        <f t="shared" si="173"/>
        <v>1195341.72</v>
      </c>
      <c r="AL59" s="103">
        <f t="shared" si="173"/>
        <v>741609.62</v>
      </c>
      <c r="AM59" s="102">
        <f t="shared" si="156"/>
        <v>20739440.949999999</v>
      </c>
      <c r="AN59" s="61">
        <v>0</v>
      </c>
      <c r="AO59" s="59">
        <f t="shared" si="158"/>
        <v>258.16305129068814</v>
      </c>
      <c r="AP59" s="103">
        <f>SUM(AP50:AP58)</f>
        <v>540432872.59000003</v>
      </c>
      <c r="AQ59" s="103">
        <f t="shared" ref="AQ59:AT59" si="174">SUM(AQ50:AQ58)</f>
        <v>15250195.52</v>
      </c>
      <c r="AR59" s="103">
        <f t="shared" si="174"/>
        <v>39846875.509999998</v>
      </c>
      <c r="AS59" s="103">
        <f t="shared" si="174"/>
        <v>955715.1100000001</v>
      </c>
      <c r="AT59" s="103">
        <f t="shared" si="174"/>
        <v>0</v>
      </c>
      <c r="AU59" s="102">
        <f t="shared" si="159"/>
        <v>596485658.73000002</v>
      </c>
      <c r="AV59" s="64">
        <f t="shared" si="160"/>
        <v>0.59826109030668428</v>
      </c>
      <c r="AW59" s="102">
        <f t="shared" si="161"/>
        <v>7425.0100607882059</v>
      </c>
      <c r="AX59" s="103">
        <f>SUM(AX50:AX58)</f>
        <v>7067.38</v>
      </c>
      <c r="AY59" s="103">
        <f t="shared" ref="AY59:BU59" si="175">SUM(AY50:AY58)</f>
        <v>71240436.579999998</v>
      </c>
      <c r="AZ59" s="103">
        <f t="shared" si="175"/>
        <v>2666714.6</v>
      </c>
      <c r="BA59" s="103">
        <f t="shared" si="175"/>
        <v>0</v>
      </c>
      <c r="BB59" s="103">
        <f t="shared" si="175"/>
        <v>0</v>
      </c>
      <c r="BC59" s="103">
        <f t="shared" si="175"/>
        <v>22961207.319999997</v>
      </c>
      <c r="BD59" s="103">
        <f t="shared" si="175"/>
        <v>0</v>
      </c>
      <c r="BE59" s="103">
        <f t="shared" si="175"/>
        <v>4992829.4800000004</v>
      </c>
      <c r="BF59" s="103">
        <f t="shared" si="175"/>
        <v>0</v>
      </c>
      <c r="BG59" s="103">
        <f t="shared" si="175"/>
        <v>9923031.1500000004</v>
      </c>
      <c r="BH59" s="103">
        <f t="shared" si="175"/>
        <v>1804192.5399999998</v>
      </c>
      <c r="BI59" s="103">
        <f t="shared" si="175"/>
        <v>0</v>
      </c>
      <c r="BJ59" s="103">
        <f t="shared" si="175"/>
        <v>364292.51</v>
      </c>
      <c r="BK59" s="103">
        <f t="shared" si="175"/>
        <v>36059389.880000003</v>
      </c>
      <c r="BL59" s="103">
        <f t="shared" si="175"/>
        <v>389959.2</v>
      </c>
      <c r="BM59" s="103">
        <f t="shared" si="175"/>
        <v>59562.2</v>
      </c>
      <c r="BN59" s="103">
        <f t="shared" si="175"/>
        <v>0</v>
      </c>
      <c r="BO59" s="103">
        <f t="shared" si="175"/>
        <v>0</v>
      </c>
      <c r="BP59" s="103">
        <f t="shared" si="175"/>
        <v>0</v>
      </c>
      <c r="BQ59" s="103">
        <f t="shared" si="175"/>
        <v>0</v>
      </c>
      <c r="BR59" s="103">
        <f t="shared" si="175"/>
        <v>0</v>
      </c>
      <c r="BS59" s="103">
        <f t="shared" si="175"/>
        <v>0</v>
      </c>
      <c r="BT59" s="103">
        <f t="shared" si="175"/>
        <v>0</v>
      </c>
      <c r="BU59" s="103">
        <f t="shared" si="175"/>
        <v>0</v>
      </c>
      <c r="BV59" s="102">
        <f t="shared" si="35"/>
        <v>150468682.83999997</v>
      </c>
      <c r="BW59" s="61">
        <f t="shared" si="162"/>
        <v>0.15091655085980288</v>
      </c>
      <c r="BX59" s="59">
        <f t="shared" si="163"/>
        <v>1873.0232111519479</v>
      </c>
      <c r="BY59" s="90">
        <f>SUM(BY50:BY58)</f>
        <v>0</v>
      </c>
      <c r="BZ59" s="90">
        <f t="shared" ref="BZ59:CD59" si="176">SUM(BZ50:BZ58)</f>
        <v>0</v>
      </c>
      <c r="CA59" s="90">
        <f t="shared" si="176"/>
        <v>0</v>
      </c>
      <c r="CB59" s="90">
        <f t="shared" si="176"/>
        <v>0</v>
      </c>
      <c r="CC59" s="90">
        <f t="shared" si="176"/>
        <v>12467.81</v>
      </c>
      <c r="CD59" s="90">
        <f t="shared" si="176"/>
        <v>0</v>
      </c>
      <c r="CE59" s="56">
        <f t="shared" si="36"/>
        <v>12467.81</v>
      </c>
      <c r="CF59" s="61">
        <f t="shared" si="164"/>
        <v>1.2504920269529749E-5</v>
      </c>
      <c r="CG59" s="62">
        <f t="shared" si="165"/>
        <v>0.15519839132947094</v>
      </c>
      <c r="CH59" s="103">
        <f>SUM(CH50:CH58)</f>
        <v>786768.08</v>
      </c>
      <c r="CI59" s="103">
        <f t="shared" ref="CI59:ET59" si="177">SUM(CI50:CI58)</f>
        <v>0</v>
      </c>
      <c r="CJ59" s="103">
        <f t="shared" si="177"/>
        <v>0</v>
      </c>
      <c r="CK59" s="103">
        <f t="shared" si="177"/>
        <v>0</v>
      </c>
      <c r="CL59" s="103">
        <f t="shared" si="177"/>
        <v>0</v>
      </c>
      <c r="CM59" s="103">
        <f t="shared" si="177"/>
        <v>0</v>
      </c>
      <c r="CN59" s="103">
        <f t="shared" si="177"/>
        <v>0</v>
      </c>
      <c r="CO59" s="103">
        <f t="shared" si="177"/>
        <v>0</v>
      </c>
      <c r="CP59" s="103">
        <f t="shared" si="177"/>
        <v>0</v>
      </c>
      <c r="CQ59" s="103">
        <f t="shared" si="177"/>
        <v>14990873.330000002</v>
      </c>
      <c r="CR59" s="103">
        <f t="shared" si="177"/>
        <v>0</v>
      </c>
      <c r="CS59" s="103">
        <f t="shared" si="177"/>
        <v>499028.01</v>
      </c>
      <c r="CT59" s="103">
        <f t="shared" si="177"/>
        <v>58603</v>
      </c>
      <c r="CU59" s="103">
        <f t="shared" si="177"/>
        <v>13870606.23</v>
      </c>
      <c r="CV59" s="103">
        <f t="shared" si="177"/>
        <v>2188159.0100000002</v>
      </c>
      <c r="CW59" s="103">
        <f t="shared" si="177"/>
        <v>0</v>
      </c>
      <c r="CX59" s="103">
        <f t="shared" si="177"/>
        <v>0</v>
      </c>
      <c r="CY59" s="103">
        <f t="shared" si="177"/>
        <v>0</v>
      </c>
      <c r="CZ59" s="103">
        <f t="shared" si="177"/>
        <v>20000</v>
      </c>
      <c r="DA59" s="103">
        <f t="shared" si="177"/>
        <v>0</v>
      </c>
      <c r="DB59" s="103">
        <f t="shared" si="177"/>
        <v>1165872.0899999999</v>
      </c>
      <c r="DC59" s="103">
        <f t="shared" si="177"/>
        <v>0</v>
      </c>
      <c r="DD59" s="103">
        <f t="shared" si="177"/>
        <v>0</v>
      </c>
      <c r="DE59" s="103">
        <f t="shared" si="177"/>
        <v>0</v>
      </c>
      <c r="DF59" s="103">
        <f t="shared" si="177"/>
        <v>0</v>
      </c>
      <c r="DG59" s="103">
        <f t="shared" si="177"/>
        <v>336141.09</v>
      </c>
      <c r="DH59" s="103">
        <f t="shared" si="177"/>
        <v>33504.449999999997</v>
      </c>
      <c r="DI59" s="103">
        <f t="shared" si="177"/>
        <v>14088267.529999999</v>
      </c>
      <c r="DJ59" s="103">
        <f t="shared" si="177"/>
        <v>0</v>
      </c>
      <c r="DK59" s="103">
        <f t="shared" si="177"/>
        <v>109876.59</v>
      </c>
      <c r="DL59" s="103">
        <f t="shared" si="177"/>
        <v>0</v>
      </c>
      <c r="DM59" s="103">
        <f t="shared" si="177"/>
        <v>0</v>
      </c>
      <c r="DN59" s="103">
        <f t="shared" si="177"/>
        <v>0</v>
      </c>
      <c r="DO59" s="103">
        <f t="shared" si="177"/>
        <v>0</v>
      </c>
      <c r="DP59" s="103">
        <f t="shared" si="177"/>
        <v>0</v>
      </c>
      <c r="DQ59" s="103">
        <f t="shared" si="177"/>
        <v>0</v>
      </c>
      <c r="DR59" s="103">
        <f t="shared" si="177"/>
        <v>0</v>
      </c>
      <c r="DS59" s="103">
        <f t="shared" si="177"/>
        <v>0</v>
      </c>
      <c r="DT59" s="103">
        <f t="shared" si="177"/>
        <v>0</v>
      </c>
      <c r="DU59" s="103">
        <f t="shared" si="177"/>
        <v>0</v>
      </c>
      <c r="DV59" s="103">
        <f t="shared" si="177"/>
        <v>0</v>
      </c>
      <c r="DW59" s="103">
        <f t="shared" si="177"/>
        <v>0</v>
      </c>
      <c r="DX59" s="103">
        <f t="shared" si="177"/>
        <v>0</v>
      </c>
      <c r="DY59" s="103">
        <f t="shared" si="177"/>
        <v>0</v>
      </c>
      <c r="DZ59" s="103">
        <f t="shared" si="177"/>
        <v>0</v>
      </c>
      <c r="EA59" s="103">
        <f t="shared" si="177"/>
        <v>0</v>
      </c>
      <c r="EB59" s="103">
        <f t="shared" si="177"/>
        <v>0</v>
      </c>
      <c r="EC59" s="103">
        <f t="shared" si="177"/>
        <v>0</v>
      </c>
      <c r="ED59" s="103">
        <f t="shared" si="177"/>
        <v>0</v>
      </c>
      <c r="EE59" s="103">
        <f t="shared" si="177"/>
        <v>0</v>
      </c>
      <c r="EF59" s="103">
        <f t="shared" si="177"/>
        <v>0</v>
      </c>
      <c r="EG59" s="103">
        <f t="shared" si="177"/>
        <v>0</v>
      </c>
      <c r="EH59" s="103">
        <f t="shared" si="177"/>
        <v>0</v>
      </c>
      <c r="EI59" s="103">
        <f t="shared" si="177"/>
        <v>0</v>
      </c>
      <c r="EJ59" s="103">
        <f t="shared" si="177"/>
        <v>0</v>
      </c>
      <c r="EK59" s="103">
        <f t="shared" si="177"/>
        <v>119040.39</v>
      </c>
      <c r="EL59" s="103">
        <f t="shared" si="177"/>
        <v>0</v>
      </c>
      <c r="EM59" s="103">
        <f t="shared" si="177"/>
        <v>0</v>
      </c>
      <c r="EN59" s="103">
        <f t="shared" si="177"/>
        <v>436136.22</v>
      </c>
      <c r="EO59" s="103">
        <f t="shared" si="177"/>
        <v>134815.26999999999</v>
      </c>
      <c r="EP59" s="103">
        <f t="shared" si="177"/>
        <v>0</v>
      </c>
      <c r="EQ59" s="103">
        <f t="shared" si="177"/>
        <v>0</v>
      </c>
      <c r="ER59" s="103">
        <f t="shared" si="177"/>
        <v>0</v>
      </c>
      <c r="ES59" s="103">
        <f t="shared" si="177"/>
        <v>0</v>
      </c>
      <c r="ET59" s="103">
        <f t="shared" si="177"/>
        <v>0</v>
      </c>
      <c r="EU59" s="103">
        <f t="shared" ref="EU59:FR59" si="178">SUM(EU50:EU58)</f>
        <v>0</v>
      </c>
      <c r="EV59" s="103">
        <f t="shared" si="178"/>
        <v>583082.98</v>
      </c>
      <c r="EW59" s="103">
        <f t="shared" si="178"/>
        <v>0</v>
      </c>
      <c r="EX59" s="103">
        <f t="shared" si="178"/>
        <v>2495.2199999999998</v>
      </c>
      <c r="EY59" s="103">
        <f t="shared" si="178"/>
        <v>0</v>
      </c>
      <c r="EZ59" s="103">
        <f t="shared" si="178"/>
        <v>0</v>
      </c>
      <c r="FA59" s="103">
        <f t="shared" si="178"/>
        <v>0</v>
      </c>
      <c r="FB59" s="103">
        <f t="shared" si="178"/>
        <v>0</v>
      </c>
      <c r="FC59" s="103">
        <f t="shared" si="178"/>
        <v>592629.22</v>
      </c>
      <c r="FD59" s="103">
        <f t="shared" si="178"/>
        <v>0</v>
      </c>
      <c r="FE59" s="103">
        <f t="shared" si="178"/>
        <v>0</v>
      </c>
      <c r="FF59" s="103">
        <f t="shared" si="178"/>
        <v>0</v>
      </c>
      <c r="FG59" s="103">
        <f t="shared" si="178"/>
        <v>0</v>
      </c>
      <c r="FH59" s="103">
        <f t="shared" si="178"/>
        <v>0</v>
      </c>
      <c r="FI59" s="103">
        <f t="shared" si="178"/>
        <v>0</v>
      </c>
      <c r="FJ59" s="103">
        <f t="shared" si="178"/>
        <v>0</v>
      </c>
      <c r="FK59" s="103">
        <f t="shared" si="178"/>
        <v>0</v>
      </c>
      <c r="FL59" s="103">
        <f t="shared" si="178"/>
        <v>0</v>
      </c>
      <c r="FM59" s="103">
        <f t="shared" si="178"/>
        <v>0</v>
      </c>
      <c r="FN59" s="103">
        <f t="shared" si="178"/>
        <v>0</v>
      </c>
      <c r="FO59" s="103">
        <f t="shared" si="178"/>
        <v>0</v>
      </c>
      <c r="FP59" s="103">
        <f t="shared" si="178"/>
        <v>0</v>
      </c>
      <c r="FQ59" s="103">
        <f t="shared" si="178"/>
        <v>0</v>
      </c>
      <c r="FR59" s="103">
        <f t="shared" si="178"/>
        <v>1490713.12</v>
      </c>
      <c r="FS59" s="102">
        <f t="shared" si="166"/>
        <v>51506611.830000006</v>
      </c>
      <c r="FT59" s="61">
        <f t="shared" si="167"/>
        <v>5.1659920570474513E-2</v>
      </c>
      <c r="FU59" s="115">
        <f t="shared" si="168"/>
        <v>641.1505548165635</v>
      </c>
      <c r="FV59" s="134">
        <f>SUM(FV50:FV58)</f>
        <v>26312.080000000002</v>
      </c>
      <c r="FW59" s="134">
        <f t="shared" ref="FW59:GT59" si="179">SUM(FW50:FW58)</f>
        <v>1852116.27</v>
      </c>
      <c r="FX59" s="134">
        <f t="shared" si="179"/>
        <v>0</v>
      </c>
      <c r="FY59" s="134">
        <f t="shared" si="179"/>
        <v>0</v>
      </c>
      <c r="FZ59" s="134">
        <f t="shared" si="179"/>
        <v>0</v>
      </c>
      <c r="GA59" s="134">
        <f t="shared" si="179"/>
        <v>0</v>
      </c>
      <c r="GB59" s="134">
        <f t="shared" si="179"/>
        <v>0</v>
      </c>
      <c r="GC59" s="134">
        <f t="shared" si="179"/>
        <v>32886.9</v>
      </c>
      <c r="GD59" s="134">
        <f t="shared" si="179"/>
        <v>5775.83</v>
      </c>
      <c r="GE59" s="134">
        <f t="shared" si="179"/>
        <v>93976.72</v>
      </c>
      <c r="GF59" s="134">
        <f t="shared" si="179"/>
        <v>178111.15000000002</v>
      </c>
      <c r="GG59" s="134">
        <f t="shared" si="179"/>
        <v>0</v>
      </c>
      <c r="GH59" s="134">
        <f t="shared" si="179"/>
        <v>33326.5</v>
      </c>
      <c r="GI59" s="134">
        <f t="shared" si="179"/>
        <v>0</v>
      </c>
      <c r="GJ59" s="134">
        <f t="shared" si="179"/>
        <v>0</v>
      </c>
      <c r="GK59" s="134">
        <f t="shared" si="179"/>
        <v>51363.360000000001</v>
      </c>
      <c r="GL59" s="134">
        <f t="shared" si="179"/>
        <v>406192.20999999996</v>
      </c>
      <c r="GM59" s="134">
        <f t="shared" si="179"/>
        <v>8497.27</v>
      </c>
      <c r="GN59" s="134">
        <f t="shared" si="179"/>
        <v>0</v>
      </c>
      <c r="GO59" s="134">
        <f t="shared" si="179"/>
        <v>0</v>
      </c>
      <c r="GP59" s="134">
        <f t="shared" si="179"/>
        <v>0</v>
      </c>
      <c r="GQ59" s="134">
        <f t="shared" si="179"/>
        <v>178517.17</v>
      </c>
      <c r="GR59" s="134">
        <f t="shared" si="179"/>
        <v>0</v>
      </c>
      <c r="GS59" s="134">
        <f t="shared" si="179"/>
        <v>7920043.5700000003</v>
      </c>
      <c r="GT59" s="134">
        <f t="shared" si="179"/>
        <v>4199046</v>
      </c>
      <c r="GU59" s="102">
        <f t="shared" si="169"/>
        <v>14986165.030000001</v>
      </c>
      <c r="GV59" s="61">
        <f t="shared" si="170"/>
        <v>1.5030771149557533E-2</v>
      </c>
      <c r="GW59" s="65">
        <f t="shared" si="171"/>
        <v>186.54669142808345</v>
      </c>
    </row>
    <row r="60" spans="1:222" x14ac:dyDescent="0.3">
      <c r="A60" s="73"/>
      <c r="B60" s="88"/>
      <c r="C60" s="89"/>
      <c r="D60" s="75" t="str">
        <f>IF(ISNA(VLOOKUP($B60,'[1]1718 enrollment_Rev_Exp by size'!$A$7:H400,3,FALSE)),"",VLOOKUP($B60,'[1]1718 enrollment_Rev_Exp by size'!$A$7:$G$350,3,FALSE))</f>
        <v/>
      </c>
      <c r="E60" s="76" t="str">
        <f>IF(ISNA(VLOOKUP($B60,'[1]1718 enrollment_Rev_Exp by size'!$A$7:I400,5,FALSE)),"",VLOOKUP($B60,'[1]1718 enrollment_Rev_Exp by size'!$A$7:$G$350,5,FALSE))</f>
        <v/>
      </c>
      <c r="F60" s="70"/>
      <c r="G60" s="77"/>
      <c r="H60" s="90" t="str">
        <f>IF(ISNA(VLOOKUP($B60,'[1]1718  Exp_Rev Access'!$F$7:$GK$318,2,FALSE)),"",VLOOKUP($B60,'[1]1718  Exp_Rev Access'!$F$7:$GK$318,2,FALSE))</f>
        <v/>
      </c>
      <c r="I60" s="90" t="str">
        <f>IF(ISNA(VLOOKUP($B60,'[1]1718  Exp_Rev Access'!$F$7:$GK$318,4,FALSE)),"",VLOOKUP($B60,'[1]1718  Exp_Rev Access'!$F$7:$GK$318,4,FALSE))</f>
        <v/>
      </c>
      <c r="J60" s="90" t="str">
        <f>IF(ISNA(VLOOKUP($B60,'[1]1718  Exp_Rev Access'!$F$7:$GK$318,5,FALSE)),"",VLOOKUP($B60,'[1]1718  Exp_Rev Access'!$F$7:$GK$318,5,FALSE))</f>
        <v/>
      </c>
      <c r="K60" s="90" t="str">
        <f>IF(ISNA(VLOOKUP($B60,'[1]1718  Exp_Rev Access'!$F$7:$GK$318,6,FALSE)),"-",VLOOKUP($B60,'[1]1718  Exp_Rev Access'!$F$7:$GK$318,6,FALSE))</f>
        <v>-</v>
      </c>
      <c r="L60" s="90" t="str">
        <f>IF(ISNA(VLOOKUP($B60,'[1]1718  Exp_Rev Access'!$F$7:$GK$318,7,FALSE)),"",VLOOKUP($B60,'[1]1718  Exp_Rev Access'!$F$7:$GK$318,7,FALSE))</f>
        <v/>
      </c>
      <c r="M60" s="90" t="str">
        <f>IF(ISNA(VLOOKUP($B60,'[1]1718  Exp_Rev Access'!$F$7:$GK$318,8,FALSE)),"",VLOOKUP($B60,'[1]1718  Exp_Rev Access'!$F$7:$GK$318,8,FALSE))</f>
        <v/>
      </c>
      <c r="N60" s="56"/>
      <c r="O60" s="91"/>
      <c r="P60" s="56"/>
      <c r="Q60" s="90" t="str">
        <f>IF(ISNA(VLOOKUP($B60,'[1]1718  Exp_Rev Access'!$F$7:$GK$318,10,FALSE)),"",VLOOKUP($B60,'[1]1718  Exp_Rev Access'!$F$7:$GK$318,10,FALSE))</f>
        <v/>
      </c>
      <c r="R60" s="90" t="str">
        <f>IF(ISNA(VLOOKUP($B60,'[1]1718  Exp_Rev Access'!$F$7:$GK$318,11,FALSE)),"",VLOOKUP($B60,'[1]1718  Exp_Rev Access'!$F$7:$GK$318,11,FALSE))</f>
        <v/>
      </c>
      <c r="S60" s="90" t="str">
        <f>IF(ISNA(VLOOKUP($B60,'[1]1718  Exp_Rev Access'!$F$7:$GK$318,12,FALSE)),"",VLOOKUP($B60,'[1]1718  Exp_Rev Access'!$F$7:$GK$318,12,FALSE))</f>
        <v/>
      </c>
      <c r="T60" s="90" t="str">
        <f>IF(ISNA(VLOOKUP($B60,'[1]1718  Exp_Rev Access'!$F$7:$GK$318,13,FALSE)),"",VLOOKUP($B60,'[1]1718  Exp_Rev Access'!$F$7:$GK$318,13,FALSE))</f>
        <v/>
      </c>
      <c r="U60" s="90" t="str">
        <f>IF(ISNA(VLOOKUP($B60,'[1]1718  Exp_Rev Access'!$F$7:$GK$318,14,FALSE)),"",VLOOKUP($B60,'[1]1718  Exp_Rev Access'!$F$7:$GK$318,14,FALSE))</f>
        <v/>
      </c>
      <c r="V60" s="90" t="str">
        <f>IF(ISNA(VLOOKUP($B60,'[1]1718  Exp_Rev Access'!$F$7:$GK$318,15,FALSE)),"",VLOOKUP($B60,'[1]1718  Exp_Rev Access'!$F$7:$GK$318,15,FALSE))</f>
        <v/>
      </c>
      <c r="W60" s="90" t="str">
        <f>IF(ISNA(VLOOKUP($B60,'[1]1718  Exp_Rev Access'!$F$7:$GK$318,16,FALSE)),"",VLOOKUP($B60,'[1]1718  Exp_Rev Access'!$F$7:$GK$318,16,FALSE))</f>
        <v/>
      </c>
      <c r="X60" s="90" t="str">
        <f>IF(ISNA(VLOOKUP($B60,'[1]1718  Exp_Rev Access'!$F$7:$GK$318,17,FALSE)),"",VLOOKUP($B60,'[1]1718  Exp_Rev Access'!$F$7:$GK$318,17,FALSE))</f>
        <v/>
      </c>
      <c r="Y60" s="90" t="str">
        <f>IF(ISNA(VLOOKUP($B60,'[1]1718  Exp_Rev Access'!$F$7:$GK$318,18,FALSE)),"",VLOOKUP($B60,'[1]1718  Exp_Rev Access'!$F$7:$GK$318,18,FALSE))</f>
        <v/>
      </c>
      <c r="Z60" s="90" t="str">
        <f>IF(ISNA(VLOOKUP($B60,'[1]1718  Exp_Rev Access'!$F$7:$GK$318,19,FALSE)),"",VLOOKUP($B60,'[1]1718  Exp_Rev Access'!$F$7:$GK$318,19,FALSE))</f>
        <v/>
      </c>
      <c r="AA60" s="90" t="str">
        <f>IF(ISNA(VLOOKUP($B60,'[1]1718  Exp_Rev Access'!$F$7:$GK$318,20,FALSE)),"",VLOOKUP($B60,'[1]1718  Exp_Rev Access'!$F$7:$GK$318,20,FALSE))</f>
        <v/>
      </c>
      <c r="AB60" s="90" t="str">
        <f>IF(ISNA(VLOOKUP($B60,'[1]1718  Exp_Rev Access'!$F$7:$GK$318,21,FALSE)),"",VLOOKUP($B60,'[1]1718  Exp_Rev Access'!$F$7:$GK$318,21,FALSE))</f>
        <v/>
      </c>
      <c r="AC60" s="90" t="str">
        <f>IF(ISNA(VLOOKUP($B60,'[1]1718  Exp_Rev Access'!$F$7:$GK$318,22,FALSE)),"",VLOOKUP($B60,'[1]1718  Exp_Rev Access'!$F$7:$GK$318,22,FALSE))</f>
        <v/>
      </c>
      <c r="AD60" s="90" t="str">
        <f>IF(ISNA(VLOOKUP($B60,'[1]1718  Exp_Rev Access'!$F$7:$GK$318,23,FALSE)),"",VLOOKUP($B60,'[1]1718  Exp_Rev Access'!$F$7:$GK$318,23,FALSE))</f>
        <v/>
      </c>
      <c r="AE60" s="90" t="str">
        <f>IF(ISNA(VLOOKUP($B60,'[1]1718  Exp_Rev Access'!$F$7:$GK$318,24,FALSE)),"",VLOOKUP($B60,'[1]1718  Exp_Rev Access'!$F$7:$GK$318,24,FALSE))</f>
        <v/>
      </c>
      <c r="AF60" s="90" t="str">
        <f>IF(ISNA(VLOOKUP($B60,'[1]1718  Exp_Rev Access'!$F$7:$GK$318,25,FALSE)),"",VLOOKUP($B60,'[1]1718  Exp_Rev Access'!$F$7:$GK$318,25,FALSE))</f>
        <v/>
      </c>
      <c r="AG60" s="90" t="str">
        <f>IF(ISNA(VLOOKUP($B60,'[1]1718  Exp_Rev Access'!$F$7:$GK$318,26,FALSE)),"",VLOOKUP($B60,'[1]1718  Exp_Rev Access'!$F$7:$GK$318,26,FALSE))</f>
        <v/>
      </c>
      <c r="AH60" s="90" t="str">
        <f>IF(ISNA(VLOOKUP($B60,'[1]1718  Exp_Rev Access'!$F$7:$GK$318,27,FALSE)),"",VLOOKUP($B60,'[1]1718  Exp_Rev Access'!$F$7:$GK$318,27,FALSE))</f>
        <v/>
      </c>
      <c r="AI60" s="90" t="str">
        <f>IF(ISNA(VLOOKUP($B60,'[1]1718  Exp_Rev Access'!$F$7:$GK$318,28,FALSE)),"",VLOOKUP($B60,'[1]1718  Exp_Rev Access'!$F$7:$GK$318,28,FALSE))</f>
        <v/>
      </c>
      <c r="AJ60" s="90" t="str">
        <f>IF(ISNA(VLOOKUP($B60,'[1]1718  Exp_Rev Access'!$F$7:$GK$318,29,FALSE)),"",VLOOKUP($B60,'[1]1718  Exp_Rev Access'!$F$7:$GK$318,29,FALSE))</f>
        <v/>
      </c>
      <c r="AK60" s="90" t="str">
        <f>IF(ISNA(VLOOKUP($B60,'[1]1718  Exp_Rev Access'!$F$7:$GK$318,30,FALSE)),"",VLOOKUP($B60,'[1]1718  Exp_Rev Access'!$F$7:$GK$318,30,FALSE))</f>
        <v/>
      </c>
      <c r="AL60" s="90" t="str">
        <f>IF(ISNA(VLOOKUP($B60,'[1]1718  Exp_Rev Access'!$F$7:$GK$318,31,FALSE)),"",VLOOKUP($B60,'[1]1718  Exp_Rev Access'!$F$7:$GK$318,31,FALSE))</f>
        <v/>
      </c>
      <c r="AM60" s="56"/>
      <c r="AN60" s="92"/>
      <c r="AO60" s="71"/>
      <c r="AP60" s="90" t="str">
        <f>IF(ISNA(VLOOKUP($B60,'[1]1718  Exp_Rev Access'!$F$7:$GK$318,33,FALSE)),"",VLOOKUP($B60,'[1]1718  Exp_Rev Access'!$F$7:$GK$318,33,FALSE))</f>
        <v/>
      </c>
      <c r="AQ60" s="90" t="str">
        <f>IF(ISNA(VLOOKUP($B60,'[1]1718  Exp_Rev Access'!$F$7:$GK$318,34,FALSE)),"",VLOOKUP($B60,'[1]1718  Exp_Rev Access'!$F$7:$GK$318,34,FALSE))</f>
        <v/>
      </c>
      <c r="AR60" s="90" t="str">
        <f>IF(ISNA(VLOOKUP($B60,'[1]1718  Exp_Rev Access'!$F$7:$GK$318,35,FALSE)),"",VLOOKUP($B60,'[1]1718  Exp_Rev Access'!$F$7:$GK$318,35,FALSE))</f>
        <v/>
      </c>
      <c r="AS60" s="90" t="str">
        <f>IF(ISNA(VLOOKUP($B60,'[1]1718  Exp_Rev Access'!$F$7:$GK$318,36,FALSE)),"",VLOOKUP($B60,'[1]1718  Exp_Rev Access'!$F$7:$GK$318,36,FALSE))</f>
        <v/>
      </c>
      <c r="AT60" s="90" t="str">
        <f>IF(ISNA(VLOOKUP($B60,'[1]1718  Exp_Rev Access'!$F$7:$GK$318,37,FALSE)),"",VLOOKUP($B60,'[1]1718  Exp_Rev Access'!$F$7:$GK$318,37,FALSE))</f>
        <v/>
      </c>
      <c r="AU60" s="56"/>
      <c r="AV60" s="93"/>
      <c r="AW60" s="56"/>
      <c r="AX60" s="90" t="str">
        <f>IF(ISNA(VLOOKUP($B60,'[1]1718  Exp_Rev Access'!$F$7:$GK$318,39,FALSE)),"",VLOOKUP($B60,'[1]1718  Exp_Rev Access'!$F$7:$GK$318,39,FALSE))</f>
        <v/>
      </c>
      <c r="AY60" s="90" t="str">
        <f>IF(ISNA(VLOOKUP($B60,'[1]1718  Exp_Rev Access'!$F$7:$GK$318,40,FALSE)),"",VLOOKUP($B60,'[1]1718  Exp_Rev Access'!$F$7:$GK$318,40,FALSE))</f>
        <v/>
      </c>
      <c r="AZ60" s="90" t="str">
        <f>IF(ISNA(VLOOKUP($B60,'[1]1718  Exp_Rev Access'!$F$7:$GK$318,41,FALSE)),"",VLOOKUP($B60,'[1]1718  Exp_Rev Access'!$F$7:$GK$318,41,FALSE))</f>
        <v/>
      </c>
      <c r="BA60" s="90" t="str">
        <f>IF(ISNA(VLOOKUP($B60,'[1]1718  Exp_Rev Access'!$F$7:$GK$318,42,FALSE)),"",VLOOKUP($B60,'[1]1718  Exp_Rev Access'!$F$7:$GK$318,42,FALSE))</f>
        <v/>
      </c>
      <c r="BB60" s="90" t="str">
        <f>IF(ISNA(VLOOKUP($B60,'[1]1718  Exp_Rev Access'!$F$7:$GK$318,43,FALSE)),"",VLOOKUP($B60,'[1]1718  Exp_Rev Access'!$F$7:$GK$318,43,FALSE))</f>
        <v/>
      </c>
      <c r="BC60" s="90" t="str">
        <f>IF(ISNA(VLOOKUP($B60,'[1]1718  Exp_Rev Access'!$F$7:$GK$318,44,FALSE)),"",VLOOKUP($B60,'[1]1718  Exp_Rev Access'!$F$7:$GK$318,44,FALSE))</f>
        <v/>
      </c>
      <c r="BD60" s="90" t="str">
        <f>IF(ISNA(VLOOKUP($B60,'[1]1718  Exp_Rev Access'!$F$7:$GK$318,45,FALSE)),"",VLOOKUP($B60,'[1]1718  Exp_Rev Access'!$F$7:$GK$318,45,FALSE))</f>
        <v/>
      </c>
      <c r="BE60" s="90" t="str">
        <f>IF(ISNA(VLOOKUP($B60,'[1]1718  Exp_Rev Access'!$F$7:$GK$318,46,FALSE)),"",VLOOKUP($B60,'[1]1718  Exp_Rev Access'!$F$7:$GK$318,46,FALSE))</f>
        <v/>
      </c>
      <c r="BF60" s="90" t="str">
        <f>IF(ISNA(VLOOKUP($B60,'[1]1718  Exp_Rev Access'!$F$7:$GK$318,47,FALSE)),"",VLOOKUP($B60,'[1]1718  Exp_Rev Access'!$F$7:$GK$318,47,FALSE))</f>
        <v/>
      </c>
      <c r="BG60" s="90" t="str">
        <f>IF(ISNA(VLOOKUP($B60,'[1]1718  Exp_Rev Access'!$F$7:$GK$318,48,FALSE)),"",VLOOKUP($B60,'[1]1718  Exp_Rev Access'!$F$7:$GK$318,48,FALSE))</f>
        <v/>
      </c>
      <c r="BH60" s="90" t="str">
        <f>IF(ISNA(VLOOKUP($B60,'[1]1718  Exp_Rev Access'!$F$7:$GK$318,49,FALSE)),"",VLOOKUP($B60,'[1]1718  Exp_Rev Access'!$F$7:$GK$318,49,FALSE))</f>
        <v/>
      </c>
      <c r="BI60" s="90" t="str">
        <f>IF(ISNA(VLOOKUP($B60,'[1]1718  Exp_Rev Access'!$F$7:$GK$318,50,FALSE)),"",VLOOKUP($B60,'[1]1718  Exp_Rev Access'!$F$7:$GK$318,50,FALSE))</f>
        <v/>
      </c>
      <c r="BJ60" s="90" t="str">
        <f>IF(ISNA(VLOOKUP($B60,'[1]1718  Exp_Rev Access'!$F$7:$GK$318,51,FALSE)),"",VLOOKUP($B60,'[1]1718  Exp_Rev Access'!$F$7:$GK$318,51,FALSE))</f>
        <v/>
      </c>
      <c r="BK60" s="90" t="str">
        <f>IF(ISNA(VLOOKUP($B60,'[1]1718  Exp_Rev Access'!$F$7:$GK$318,52,FALSE)),"",VLOOKUP($B60,'[1]1718  Exp_Rev Access'!$F$7:$GK$318,52,FALSE))</f>
        <v/>
      </c>
      <c r="BL60" s="90" t="str">
        <f>IF(ISNA(VLOOKUP($B60,'[1]1718  Exp_Rev Access'!$F$7:$GK$318,53,FALSE)),"",VLOOKUP($B60,'[1]1718  Exp_Rev Access'!$F$7:$GK$318,53,FALSE))</f>
        <v/>
      </c>
      <c r="BM60" s="90" t="str">
        <f>IF(ISNA(VLOOKUP($B60,'[1]1718  Exp_Rev Access'!$F$7:$GK$318,54,FALSE)),"",VLOOKUP($B60,'[1]1718  Exp_Rev Access'!$F$7:$GK$318,54,FALSE))</f>
        <v/>
      </c>
      <c r="BN60" s="90" t="str">
        <f>IF(ISNA(VLOOKUP($B60,'[1]1718  Exp_Rev Access'!$F$7:$GK$318,55,FALSE)),"",VLOOKUP($B60,'[1]1718  Exp_Rev Access'!$F$7:$GK$318,55,FALSE))</f>
        <v/>
      </c>
      <c r="BO60" s="90" t="str">
        <f>IF(ISNA(VLOOKUP($B60,'[1]1718  Exp_Rev Access'!$F$7:$GK$318,56,FALSE)),"",VLOOKUP($B60,'[1]1718  Exp_Rev Access'!$F$7:$GK$318,56,FALSE))</f>
        <v/>
      </c>
      <c r="BP60" s="90" t="str">
        <f>IF(ISNA(VLOOKUP($B60,'[1]1718  Exp_Rev Access'!$F$7:$GK$318,57,FALSE)),"",VLOOKUP($B60,'[1]1718  Exp_Rev Access'!$F$7:$GK$318,57,FALSE))</f>
        <v/>
      </c>
      <c r="BQ60" s="90" t="str">
        <f>IF(ISNA(VLOOKUP($B60,'[1]1718  Exp_Rev Access'!$F$7:$GK$318,58,FALSE)),"",VLOOKUP($B60,'[1]1718  Exp_Rev Access'!$F$7:$GK$318,58,FALSE))</f>
        <v/>
      </c>
      <c r="BR60" s="90" t="str">
        <f>IF(ISNA(VLOOKUP($B60,'[1]1718  Exp_Rev Access'!$F$7:$GK$318,59,FALSE)),"",VLOOKUP($B60,'[1]1718  Exp_Rev Access'!$F$7:$GK$318,59,FALSE))</f>
        <v/>
      </c>
      <c r="BS60" s="90" t="str">
        <f>IF(ISNA(VLOOKUP($B60,'[1]1718  Exp_Rev Access'!$F$7:$GK$318,60,FALSE)),"",VLOOKUP($B60,'[1]1718  Exp_Rev Access'!$F$7:$GK$318,60,FALSE))</f>
        <v/>
      </c>
      <c r="BT60" s="90" t="str">
        <f>IF(ISNA(VLOOKUP($B60,'[1]1718  Exp_Rev Access'!$F$7:$GK$318,61,FALSE)),"",VLOOKUP($B60,'[1]1718  Exp_Rev Access'!$F$7:$GK$318,61,FALSE))</f>
        <v/>
      </c>
      <c r="BU60" s="90" t="str">
        <f>IF(ISNA(VLOOKUP($B60,'[1]1718  Exp_Rev Access'!$F$7:$GK$318,62,FALSE)),"",VLOOKUP($B60,'[1]1718  Exp_Rev Access'!$F$7:$GK$318,62,FALSE))</f>
        <v/>
      </c>
      <c r="BV60" s="56">
        <f t="shared" si="35"/>
        <v>0</v>
      </c>
      <c r="BW60" s="92"/>
      <c r="BX60" s="71"/>
      <c r="BY60" s="90" t="str">
        <f>IF(ISNA(VLOOKUP($B60,'[1]1718  Exp_Rev Access'!$F$7:$GK$318,64,FALSE)),"",VLOOKUP($B60,'[1]1718  Exp_Rev Access'!$F$7:$GK$318,64,FALSE))</f>
        <v/>
      </c>
      <c r="BZ60" s="90" t="str">
        <f>IF(ISNA(VLOOKUP($B60,'[1]1718  Exp_Rev Access'!$F$7:$GK$318,65,FALSE)),"",VLOOKUP($B60,'[1]1718  Exp_Rev Access'!$F$7:$GK$318,65,FALSE))</f>
        <v/>
      </c>
      <c r="CA60" s="90" t="str">
        <f>IF(ISNA(VLOOKUP($B60,'[1]1718  Exp_Rev Access'!$F$7:$GK$318,66,FALSE)),"",VLOOKUP($B60,'[1]1718  Exp_Rev Access'!$F$7:$GK$318,66,FALSE))</f>
        <v/>
      </c>
      <c r="CB60" s="90" t="str">
        <f>IF(ISNA(VLOOKUP($B60,'[1]1718  Exp_Rev Access'!$F$7:$GK$318,67,FALSE)),"",VLOOKUP($B60,'[1]1718  Exp_Rev Access'!$F$7:$GK$318,67,FALSE))</f>
        <v/>
      </c>
      <c r="CC60" s="90" t="str">
        <f>IF(ISNA(VLOOKUP($B60,'[1]1718  Exp_Rev Access'!$F$7:$GK$318,68,FALSE)),"",VLOOKUP($B60,'[1]1718  Exp_Rev Access'!$F$7:$GK$318,68,FALSE))</f>
        <v/>
      </c>
      <c r="CD60" s="90" t="str">
        <f>IF(ISNA(VLOOKUP($B60,'[1]1718  Exp_Rev Access'!$F$7:$GK$318,69,FALSE)),"",VLOOKUP($B60,'[1]1718  Exp_Rev Access'!$F$7:$GK$318,69,FALSE))</f>
        <v/>
      </c>
      <c r="CE60" s="56">
        <f t="shared" si="36"/>
        <v>0</v>
      </c>
      <c r="CF60" s="92"/>
      <c r="CG60" s="78"/>
      <c r="CH60" s="90" t="str">
        <f>IF(ISNA(VLOOKUP($B60,'[1]1718  Exp_Rev Access'!$F$7:$GK$318,$CH$2,FALSE)),"",VLOOKUP($B60,'[1]1718  Exp_Rev Access'!$F$7:$GK$318,$CH$2,FALSE))</f>
        <v/>
      </c>
      <c r="CI60" s="90" t="str">
        <f>IF(ISNA(VLOOKUP($B60,'[1]1718  Exp_Rev Access'!$F$7:$GK$318,$CI$2,FALSE)),"",VLOOKUP($B60,'[1]1718  Exp_Rev Access'!$F$7:$GK$318,$CI$2,FALSE))</f>
        <v/>
      </c>
      <c r="CJ60" s="90" t="str">
        <f>IF(ISNA(VLOOKUP($B60,'[1]1718  Exp_Rev Access'!$F$7:$GK$318,$CJ$2,FALSE)),"",VLOOKUP($B60,'[1]1718  Exp_Rev Access'!$F$7:$GK$318,$CJ$2,FALSE))</f>
        <v/>
      </c>
      <c r="CK60" s="90" t="str">
        <f>IF(ISNA(VLOOKUP($B60,'[1]1718  Exp_Rev Access'!$F$7:$GK$318,$CK$2,FALSE)),"",VLOOKUP($B60,'[1]1718  Exp_Rev Access'!$F$7:$GK$318,$CK$2,FALSE))</f>
        <v/>
      </c>
      <c r="CL60" s="90" t="str">
        <f>IF(ISNA(VLOOKUP($B60,'[1]1718  Exp_Rev Access'!$F$7:$GK$318,$CL$2,FALSE)),"",VLOOKUP($B60,'[1]1718  Exp_Rev Access'!$F$7:$GK$318,$CL$2,FALSE))</f>
        <v/>
      </c>
      <c r="CM60" s="90" t="str">
        <f>IF(ISNA(VLOOKUP($B60,'[1]1718  Exp_Rev Access'!$F$7:$GK$318,$CM$2,FALSE)),"",VLOOKUP($B60,'[1]1718  Exp_Rev Access'!$F$7:$GK$318,$CM$2,FALSE))</f>
        <v/>
      </c>
      <c r="CN60" s="90" t="str">
        <f>IF(ISNA(VLOOKUP($B60,'[1]1718  Exp_Rev Access'!$F$7:$GK$318,$CN$2,FALSE)),"",VLOOKUP($B60,'[1]1718  Exp_Rev Access'!$F$7:$GK$318,$CN$2,FALSE))</f>
        <v/>
      </c>
      <c r="CO60" s="90" t="str">
        <f>IF(ISNA(VLOOKUP($B60,'[1]1718  Exp_Rev Access'!$F$7:$GK$318,$CO$2,FALSE)),"",VLOOKUP($B60,'[1]1718  Exp_Rev Access'!$F$7:$GK$318,$CO$2,FALSE))</f>
        <v/>
      </c>
      <c r="CP60" s="90" t="str">
        <f>IF(ISNA(VLOOKUP($B60,'[1]1718  Exp_Rev Access'!$F$7:$GK$318,$CP$2,FALSE)),"",VLOOKUP($B60,'[1]1718  Exp_Rev Access'!$F$7:$GK$318,$CP$2,FALSE))</f>
        <v/>
      </c>
      <c r="CQ60" s="90" t="str">
        <f>IF(ISNA(VLOOKUP($B60,'[1]1718  Exp_Rev Access'!$F$7:$GK$318,$CQ$2,FALSE)),"",VLOOKUP($B60,'[1]1718  Exp_Rev Access'!$F$7:$GK$318,$CQ$2,FALSE))</f>
        <v/>
      </c>
      <c r="CR60" s="90" t="str">
        <f>IF(ISNA(VLOOKUP($B60,'[1]1718  Exp_Rev Access'!$F$7:$GK$318,$CR$2,FALSE)),"",VLOOKUP($B60,'[1]1718  Exp_Rev Access'!$F$7:$GK$318,$CR$2,FALSE))</f>
        <v/>
      </c>
      <c r="CS60" s="90" t="str">
        <f>IF(ISNA(VLOOKUP($B60,'[1]1718  Exp_Rev Access'!$F$7:$GK$318,$CS$2,FALSE)),"",VLOOKUP($B60,'[1]1718  Exp_Rev Access'!$F$7:$GK$318,$CS$2,FALSE))</f>
        <v/>
      </c>
      <c r="CT60" s="90" t="str">
        <f>IF(ISNA(VLOOKUP($B60,'[1]1718  Exp_Rev Access'!$F$7:$GK$318,$CT$2,FALSE)),"",VLOOKUP($B60,'[1]1718  Exp_Rev Access'!$F$7:$GK$318,$CT$2,FALSE))</f>
        <v/>
      </c>
      <c r="CU60" s="90" t="str">
        <f>IF(ISNA(VLOOKUP($B60,'[1]1718  Exp_Rev Access'!$F$7:$GK$318,$CU$2,FALSE)),"",VLOOKUP($B60,'[1]1718  Exp_Rev Access'!$F$7:$GK$318,$CU$2,FALSE))</f>
        <v/>
      </c>
      <c r="CV60" s="90" t="str">
        <f>IF(ISNA(VLOOKUP($B60,'[1]1718  Exp_Rev Access'!$F$7:$GK$318,$CV$2,FALSE)),"",VLOOKUP($B60,'[1]1718  Exp_Rev Access'!$F$7:$GK$318,$CV$2,FALSE))</f>
        <v/>
      </c>
      <c r="CW60" s="90" t="str">
        <f>IF(ISNA(VLOOKUP($B60,'[1]1718  Exp_Rev Access'!$F$7:$GK$318,$CW$2,FALSE)),"",VLOOKUP($B60,'[1]1718  Exp_Rev Access'!$F$7:$GK$318,$CW$2,FALSE))</f>
        <v/>
      </c>
      <c r="CX60" s="90" t="str">
        <f>IF(ISNA(VLOOKUP($B60,'[1]1718  Exp_Rev Access'!$F$7:$GK$318,$CX$2,FALSE)),"",VLOOKUP($B60,'[1]1718  Exp_Rev Access'!$F$7:$GK$318,$CX$2,FALSE))</f>
        <v/>
      </c>
      <c r="CY60" s="90" t="str">
        <f>IF(ISNA(VLOOKUP($B60,'[1]1718  Exp_Rev Access'!$F$7:$GK$318,$CY$2,FALSE)),"",VLOOKUP($B60,'[1]1718  Exp_Rev Access'!$F$7:$GK$318,$CY$2,FALSE))</f>
        <v/>
      </c>
      <c r="CZ60" s="90" t="str">
        <f>IF(ISNA(VLOOKUP($B60,'[1]1718  Exp_Rev Access'!$F$7:$GK$318,$CZ$2,FALSE)),"",VLOOKUP($B60,'[1]1718  Exp_Rev Access'!$F$7:$GK$318,$CZ$2,FALSE))</f>
        <v/>
      </c>
      <c r="DA60" s="90" t="str">
        <f>IF(ISNA(VLOOKUP($B60,'[1]1718  Exp_Rev Access'!$F$7:$GK$318,$DA$2,FALSE)),"",VLOOKUP($B60,'[1]1718  Exp_Rev Access'!$F$7:$GK$318,$DA$2,FALSE))</f>
        <v/>
      </c>
      <c r="DB60" s="90" t="str">
        <f>IF(ISNA(VLOOKUP($B60,'[1]1718  Exp_Rev Access'!$F$7:$GK$318,$DB$2,FALSE)),"",VLOOKUP($B60,'[1]1718  Exp_Rev Access'!$F$7:$GK$318,$DB$2,FALSE))</f>
        <v/>
      </c>
      <c r="DC60" s="90" t="str">
        <f>IF(ISNA(VLOOKUP($B60,'[1]1718  Exp_Rev Access'!$F$7:$GK$318,$DC$2,FALSE)),"",VLOOKUP($B60,'[1]1718  Exp_Rev Access'!$F$7:$GK$318,$DC$2,FALSE))</f>
        <v/>
      </c>
      <c r="DD60" s="90" t="str">
        <f>IF(ISNA(VLOOKUP($B60,'[1]1718  Exp_Rev Access'!$F$7:$GK$318,$DD$2,FALSE)),"",VLOOKUP($B60,'[1]1718  Exp_Rev Access'!$F$7:$GK$318,$DD$2,FALSE))</f>
        <v/>
      </c>
      <c r="DE60" s="90" t="str">
        <f>IF(ISNA(VLOOKUP($B60,'[1]1718  Exp_Rev Access'!$F$7:$GK$318,$DE$2,FALSE)),"",VLOOKUP($B60,'[1]1718  Exp_Rev Access'!$F$7:$GK$318,$DE$2,FALSE))</f>
        <v/>
      </c>
      <c r="DF60" s="90" t="str">
        <f>IF(ISNA(VLOOKUP($B60,'[1]1718  Exp_Rev Access'!$F$7:$GK$318,$DF$2,FALSE)),"",VLOOKUP($B60,'[1]1718  Exp_Rev Access'!$F$7:$GK$318,$DF$2,FALSE))</f>
        <v/>
      </c>
      <c r="DG60" s="90" t="str">
        <f>IF(ISNA(VLOOKUP($B60,'[1]1718  Exp_Rev Access'!$F$7:$GK$318,$DG$2,FALSE)),"",VLOOKUP($B60,'[1]1718  Exp_Rev Access'!$F$7:$GK$318,$DG$2,FALSE))</f>
        <v/>
      </c>
      <c r="DH60" s="90" t="str">
        <f>IF(ISNA(VLOOKUP($B60,'[1]1718  Exp_Rev Access'!$F$7:$GK$318,$DH$2,FALSE)),"",VLOOKUP($B60,'[1]1718  Exp_Rev Access'!$F$7:$GK$318,$DH$2,FALSE))</f>
        <v/>
      </c>
      <c r="DI60" s="90" t="str">
        <f>IF(ISNA(VLOOKUP($B60,'[1]1718  Exp_Rev Access'!$F$7:$GK$318,$DI$2,FALSE)),"",VLOOKUP($B60,'[1]1718  Exp_Rev Access'!$F$7:$GK$318,$DI$2,FALSE))</f>
        <v/>
      </c>
      <c r="DJ60" s="90" t="str">
        <f>IF(ISNA(VLOOKUP($B60,'[1]1718  Exp_Rev Access'!$F$7:$GK$318,$DJ$2,FALSE)),"",VLOOKUP($B60,'[1]1718  Exp_Rev Access'!$F$7:$GK$318,$DJ$2,FALSE))</f>
        <v/>
      </c>
      <c r="DK60" s="90" t="str">
        <f>IF(ISNA(VLOOKUP($B60,'[1]1718  Exp_Rev Access'!$F$7:$GK$318,$DK$2,FALSE)),"",VLOOKUP($B60,'[1]1718  Exp_Rev Access'!$F$7:$GK$318,$DK$2,FALSE))</f>
        <v/>
      </c>
      <c r="DL60" s="90" t="str">
        <f>IF(ISNA(VLOOKUP($B60,'[1]1718  Exp_Rev Access'!$F$7:$GK$318,$DL$2,FALSE)),"",VLOOKUP($B60,'[1]1718  Exp_Rev Access'!$F$7:$GK$318,$DL$2,FALSE))</f>
        <v/>
      </c>
      <c r="DM60" s="90" t="str">
        <f>IF(ISNA(VLOOKUP($B60,'[1]1718  Exp_Rev Access'!$F$7:$GK$318,$DM$2,FALSE)),"",VLOOKUP($B60,'[1]1718  Exp_Rev Access'!$F$7:$GK$318,$DM$2,FALSE))</f>
        <v/>
      </c>
      <c r="DN60" s="90" t="str">
        <f>IF(ISNA(VLOOKUP($B60,'[1]1718  Exp_Rev Access'!$F$7:$GK$318,$DN$2,FALSE)),"",VLOOKUP($B60,'[1]1718  Exp_Rev Access'!$F$7:$GK$318,$DN$2,FALSE))</f>
        <v/>
      </c>
      <c r="DO60" s="90" t="str">
        <f>IF(ISNA(VLOOKUP($B60,'[1]1718  Exp_Rev Access'!$F$7:$GK$318,$DO$2,FALSE)),"",VLOOKUP($B60,'[1]1718  Exp_Rev Access'!$F$7:$GK$318,$DO$2,FALSE))</f>
        <v/>
      </c>
      <c r="DP60" s="90" t="str">
        <f>IF(ISNA(VLOOKUP($B60,'[1]1718  Exp_Rev Access'!$F$7:$GK$318,$DP$2,FALSE)),"",VLOOKUP($B60,'[1]1718  Exp_Rev Access'!$F$7:$GK$318,$DP$2,FALSE))</f>
        <v/>
      </c>
      <c r="DQ60" s="90" t="str">
        <f>IF(ISNA(VLOOKUP($B60,'[1]1718  Exp_Rev Access'!$F$7:$GK$318,$DQ$2,FALSE)),"",VLOOKUP($B60,'[1]1718  Exp_Rev Access'!$F$7:$GK$318,$DQ$2,FALSE))</f>
        <v/>
      </c>
      <c r="DR60" s="90" t="str">
        <f>IF(ISNA(VLOOKUP($B60,'[1]1718  Exp_Rev Access'!$F$7:$GK$318,$DR$2,FALSE)),"",VLOOKUP($B60,'[1]1718  Exp_Rev Access'!$F$7:$GK$318,$DR$2,FALSE))</f>
        <v/>
      </c>
      <c r="DS60" s="90" t="str">
        <f>IF(ISNA(VLOOKUP($B60,'[1]1718  Exp_Rev Access'!$F$7:$GK$318,$DS$2,FALSE)),"",VLOOKUP($B60,'[1]1718  Exp_Rev Access'!$F$7:$GK$318,$DS$2,FALSE))</f>
        <v/>
      </c>
      <c r="DT60" s="90" t="str">
        <f>IF(ISNA(VLOOKUP($B60,'[1]1718  Exp_Rev Access'!$F$7:$GK$318,$DT$2,FALSE)),"",VLOOKUP($B60,'[1]1718  Exp_Rev Access'!$F$7:$GK$318,$DT$2,FALSE))</f>
        <v/>
      </c>
      <c r="DU60" s="90" t="str">
        <f>IF(ISNA(VLOOKUP($B60,'[1]1718  Exp_Rev Access'!$F$7:$GK$318,$DU$2,FALSE)),"",VLOOKUP($B60,'[1]1718  Exp_Rev Access'!$F$7:$GK$318,$DU$2,FALSE))</f>
        <v/>
      </c>
      <c r="DV60" s="90" t="str">
        <f>IF(ISNA(VLOOKUP($B60,'[1]1718  Exp_Rev Access'!$F$7:$GK$318,$DV$2,FALSE)),"",VLOOKUP($B60,'[1]1718  Exp_Rev Access'!$F$7:$GK$318,$DV$2,FALSE))</f>
        <v/>
      </c>
      <c r="DW60" s="90" t="str">
        <f>IF(ISNA(VLOOKUP($B60,'[1]1718  Exp_Rev Access'!$F$7:$GK$318,$DW$2,FALSE)),"",VLOOKUP($B60,'[1]1718  Exp_Rev Access'!$F$7:$GK$318,$DW$2,FALSE))</f>
        <v/>
      </c>
      <c r="DX60" s="90" t="str">
        <f>IF(ISNA(VLOOKUP($B60,'[1]1718  Exp_Rev Access'!$F$7:$GK$318,$DX$2,FALSE)),"",VLOOKUP($B60,'[1]1718  Exp_Rev Access'!$F$7:$GK$318,$DX$2,FALSE))</f>
        <v/>
      </c>
      <c r="DY60" s="90" t="str">
        <f>IF(ISNA(VLOOKUP($B60,'[1]1718  Exp_Rev Access'!$F$7:$GK$318,$DY$2,FALSE)),"",VLOOKUP($B60,'[1]1718  Exp_Rev Access'!$F$7:$GK$318,$DY$2,FALSE))</f>
        <v/>
      </c>
      <c r="DZ60" s="90" t="str">
        <f>IF(ISNA(VLOOKUP($B60,'[1]1718  Exp_Rev Access'!$F$7:$GK$318,$DZ$2,FALSE)),"",VLOOKUP($B60,'[1]1718  Exp_Rev Access'!$F$7:$GK$318,$DZ$2,FALSE))</f>
        <v/>
      </c>
      <c r="EA60" s="90" t="str">
        <f>IF(ISNA(VLOOKUP($B60,'[1]1718  Exp_Rev Access'!$F$7:$GK$318,$EA$2,FALSE)),"",VLOOKUP($B60,'[1]1718  Exp_Rev Access'!$F$7:$GK$318,$EA$2,FALSE))</f>
        <v/>
      </c>
      <c r="EB60" s="90" t="str">
        <f>IF(ISNA(VLOOKUP($B60,'[1]1718  Exp_Rev Access'!$F$7:$GK$318,$EB$2,FALSE)),"",VLOOKUP($B60,'[1]1718  Exp_Rev Access'!$F$7:$GK$318,$EB$2,FALSE))</f>
        <v/>
      </c>
      <c r="EC60" s="90" t="str">
        <f>IF(ISNA(VLOOKUP($B60,'[1]1718  Exp_Rev Access'!$F$7:$GK$318,$EC$2,FALSE)),"",VLOOKUP($B60,'[1]1718  Exp_Rev Access'!$F$7:$GK$318,$EC$2,FALSE))</f>
        <v/>
      </c>
      <c r="ED60" s="90" t="str">
        <f>IF(ISNA(VLOOKUP($B60,'[1]1718  Exp_Rev Access'!$F$7:$GK$318,$ED$2,FALSE)),"",VLOOKUP($B60,'[1]1718  Exp_Rev Access'!$F$7:$GK$318,$ED$2,FALSE))</f>
        <v/>
      </c>
      <c r="EE60" s="90" t="str">
        <f>IF(ISNA(VLOOKUP($B60,'[1]1718  Exp_Rev Access'!$F$7:$GK$318,$EE$2,FALSE)),"",VLOOKUP($B60,'[1]1718  Exp_Rev Access'!$F$7:$GK$318,$EE$2,FALSE))</f>
        <v/>
      </c>
      <c r="EF60" s="90" t="str">
        <f>IF(ISNA(VLOOKUP($B60,'[1]1718  Exp_Rev Access'!$F$7:$GK$318,$EF$2,FALSE)),"",VLOOKUP($B60,'[1]1718  Exp_Rev Access'!$F$7:$GK$318,$EF$2,FALSE))</f>
        <v/>
      </c>
      <c r="EG60" s="90" t="str">
        <f>IF(ISNA(VLOOKUP($B60,'[1]1718  Exp_Rev Access'!$F$7:$GK$318,$EG$2,FALSE)),"",VLOOKUP($B60,'[1]1718  Exp_Rev Access'!$F$7:$GK$318,$EG$2,FALSE))</f>
        <v/>
      </c>
      <c r="EH60" s="90" t="str">
        <f>IF(ISNA(VLOOKUP($B60,'[1]1718  Exp_Rev Access'!$F$7:$GK$318,$EH$2,FALSE)),"",VLOOKUP($B60,'[1]1718  Exp_Rev Access'!$F$7:$GK$318,$EH$2,FALSE))</f>
        <v/>
      </c>
      <c r="EI60" s="90" t="str">
        <f>IF(ISNA(VLOOKUP($B60,'[1]1718  Exp_Rev Access'!$F$7:$GK$318,$EI$2,FALSE)),"",VLOOKUP($B60,'[1]1718  Exp_Rev Access'!$F$7:$GK$318,$EI$2,FALSE))</f>
        <v/>
      </c>
      <c r="EJ60" s="90" t="str">
        <f>IF(ISNA(VLOOKUP($B60,'[1]1718  Exp_Rev Access'!$F$7:$GK$318,$EJ$2,FALSE)),"",VLOOKUP($B60,'[1]1718  Exp_Rev Access'!$F$7:$GK$318,$EJ$2,FALSE))</f>
        <v/>
      </c>
      <c r="EK60" s="90" t="str">
        <f>IF(ISNA(VLOOKUP($B60,'[1]1718  Exp_Rev Access'!$F$7:$GK$318,$EK$2,FALSE)),"",VLOOKUP($B60,'[1]1718  Exp_Rev Access'!$F$7:$GK$318,$EK$2,FALSE))</f>
        <v/>
      </c>
      <c r="EL60" s="90" t="str">
        <f>IF(ISNA(VLOOKUP($B60,'[1]1718  Exp_Rev Access'!$F$7:$GK$318,$EL$2,FALSE)),"",VLOOKUP($B60,'[1]1718  Exp_Rev Access'!$F$7:$GK$318,$EL$2,FALSE))</f>
        <v/>
      </c>
      <c r="EM60" s="90" t="str">
        <f>IF(ISNA(VLOOKUP($B60,'[1]1718  Exp_Rev Access'!$F$7:$GK$318,$EM$2,FALSE)),"",VLOOKUP($B60,'[1]1718  Exp_Rev Access'!$F$7:$GK$318,$EM$2,FALSE))</f>
        <v/>
      </c>
      <c r="EN60" s="90" t="str">
        <f>IF(ISNA(VLOOKUP($B60,'[1]1718  Exp_Rev Access'!$F$7:$GK$318,$EN$2,FALSE)),"",VLOOKUP($B60,'[1]1718  Exp_Rev Access'!$F$7:$GK$318,$EN$2,FALSE))</f>
        <v/>
      </c>
      <c r="EO60" s="90" t="str">
        <f>IF(ISNA(VLOOKUP($B60,'[1]1718  Exp_Rev Access'!$F$7:$GK$318,$EO$2,FALSE)),"",VLOOKUP($B60,'[1]1718  Exp_Rev Access'!$F$7:$GK$318,$EO$2,FALSE))</f>
        <v/>
      </c>
      <c r="EP60" s="90" t="str">
        <f>IF(ISNA(VLOOKUP($B60,'[1]1718  Exp_Rev Access'!$F$7:$GK$318,$EP$2,FALSE)),"",VLOOKUP($B60,'[1]1718  Exp_Rev Access'!$F$7:$GK$318,$EP$2,FALSE))</f>
        <v/>
      </c>
      <c r="EQ60" s="90" t="str">
        <f>IF(ISNA(VLOOKUP($B60,'[1]1718  Exp_Rev Access'!$F$7:$GK$318,$EQ$2,FALSE)),"",VLOOKUP($B60,'[1]1718  Exp_Rev Access'!$F$7:$GK$318,$EQ$2,FALSE))</f>
        <v/>
      </c>
      <c r="ER60" s="90" t="str">
        <f>IF(ISNA(VLOOKUP($B60,'[1]1718  Exp_Rev Access'!$F$7:$GK$318,$ER$2,FALSE)),"",VLOOKUP($B60,'[1]1718  Exp_Rev Access'!$F$7:$GK$318,$ER$2,FALSE))</f>
        <v/>
      </c>
      <c r="ES60" s="90" t="str">
        <f>IF(ISNA(VLOOKUP($B60,'[1]1718  Exp_Rev Access'!$F$7:$GK$318,$ES$2,FALSE)),"",VLOOKUP($B60,'[1]1718  Exp_Rev Access'!$F$7:$GK$318,$ES$2,FALSE))</f>
        <v/>
      </c>
      <c r="ET60" s="90" t="str">
        <f>IF(ISNA(VLOOKUP($B60,'[1]1718  Exp_Rev Access'!$F$7:$GK$318,$ET$2,FALSE)),"",VLOOKUP($B60,'[1]1718  Exp_Rev Access'!$F$7:$GK$318,$ET$2,FALSE))</f>
        <v/>
      </c>
      <c r="EU60" s="90" t="str">
        <f>IF(ISNA(VLOOKUP($B60,'[1]1718  Exp_Rev Access'!$F$7:$GK$318,$EU$2,FALSE)),"",VLOOKUP($B60,'[1]1718  Exp_Rev Access'!$F$7:$GK$318,$EU$2,FALSE))</f>
        <v/>
      </c>
      <c r="EV60" s="90" t="str">
        <f>IF(ISNA(VLOOKUP($B60,'[1]1718  Exp_Rev Access'!$F$7:$GK$318,$EV$2,FALSE)),"",VLOOKUP($B60,'[1]1718  Exp_Rev Access'!$F$7:$GK$318,$EV$2,FALSE))</f>
        <v/>
      </c>
      <c r="EW60" s="90" t="str">
        <f>IF(ISNA(VLOOKUP($B60,'[1]1718  Exp_Rev Access'!$F$7:$GK$318,$EW$2,FALSE)),"",VLOOKUP($B60,'[1]1718  Exp_Rev Access'!$F$7:$GK$318,$EW$2,FALSE))</f>
        <v/>
      </c>
      <c r="EX60" s="90" t="str">
        <f>IF(ISNA(VLOOKUP($B60,'[1]1718  Exp_Rev Access'!$F$7:$GK$318,$EX$2,FALSE)),"",VLOOKUP($B60,'[1]1718  Exp_Rev Access'!$F$7:$GK$318,$EX$2,FALSE))</f>
        <v/>
      </c>
      <c r="EY60" s="90" t="str">
        <f>IF(ISNA(VLOOKUP($B60,'[1]1718  Exp_Rev Access'!$F$7:$GK$318,$EY$2,FALSE)),"",VLOOKUP($B60,'[1]1718  Exp_Rev Access'!$F$7:$GK$318,$EY$2,FALSE))</f>
        <v/>
      </c>
      <c r="EZ60" s="90" t="str">
        <f>IF(ISNA(VLOOKUP($B60,'[1]1718  Exp_Rev Access'!$F$7:$GK$318,$EZ$2,FALSE)),"",VLOOKUP($B60,'[1]1718  Exp_Rev Access'!$F$7:$GK$318,$EZ$2,FALSE))</f>
        <v/>
      </c>
      <c r="FA60" s="90" t="str">
        <f>IF(ISNA(VLOOKUP($B60,'[1]1718  Exp_Rev Access'!$F$7:$GK$318,$FA$2,FALSE)),"",VLOOKUP($B60,'[1]1718  Exp_Rev Access'!$F$7:$GK$318,$FA$2,FALSE))</f>
        <v/>
      </c>
      <c r="FB60" s="90" t="str">
        <f>IF(ISNA(VLOOKUP($B60,'[1]1718  Exp_Rev Access'!$F$7:$GK$318,$FB$2,FALSE)),"",VLOOKUP($B60,'[1]1718  Exp_Rev Access'!$F$7:$GK$318,$FB$2,FALSE))</f>
        <v/>
      </c>
      <c r="FC60" s="90" t="str">
        <f>IF(ISNA(VLOOKUP($B60,'[1]1718  Exp_Rev Access'!$F$7:$GK$318,$FC$2,FALSE)),"",VLOOKUP($B60,'[1]1718  Exp_Rev Access'!$F$7:$GK$318,$FC$2,FALSE))</f>
        <v/>
      </c>
      <c r="FD60" s="90" t="str">
        <f>IF(ISNA(VLOOKUP($B60,'[1]1718  Exp_Rev Access'!$F$7:$GK$318,$FD$2,FALSE)),"",VLOOKUP($B60,'[1]1718  Exp_Rev Access'!$F$7:$GK$318,$FD$2,FALSE))</f>
        <v/>
      </c>
      <c r="FE60" s="90" t="str">
        <f>IF(ISNA(VLOOKUP($B60,'[1]1718  Exp_Rev Access'!$F$7:$GK$318,$FE$2,FALSE)),"",VLOOKUP($B60,'[1]1718  Exp_Rev Access'!$F$7:$GK$318,$FE$2,FALSE))</f>
        <v/>
      </c>
      <c r="FF60" s="90" t="str">
        <f>IF(ISNA(VLOOKUP($B60,'[1]1718  Exp_Rev Access'!$F$7:$GK$318,$FF$2,FALSE)),"",VLOOKUP($B60,'[1]1718  Exp_Rev Access'!$F$7:$GK$318,$FF$2,FALSE))</f>
        <v/>
      </c>
      <c r="FG60" s="90" t="str">
        <f>IF(ISNA(VLOOKUP($B60,'[1]1718  Exp_Rev Access'!$F$7:$GK$318,$FG$2,FALSE)),"",VLOOKUP($B60,'[1]1718  Exp_Rev Access'!$F$7:$GK$318,$FG$2,FALSE))</f>
        <v/>
      </c>
      <c r="FH60" s="90" t="str">
        <f>IF(ISNA(VLOOKUP($B60,'[1]1718  Exp_Rev Access'!$F$7:$GK$318,$FH$2,FALSE)),"",VLOOKUP($B60,'[1]1718  Exp_Rev Access'!$F$7:$GK$318,$FH$2,FALSE))</f>
        <v/>
      </c>
      <c r="FI60" s="90" t="str">
        <f>IF(ISNA(VLOOKUP($B60,'[1]1718  Exp_Rev Access'!$F$7:$GK$318,$FI$2,FALSE)),"",VLOOKUP($B60,'[1]1718  Exp_Rev Access'!$F$7:$GK$318,$FI$2,FALSE))</f>
        <v/>
      </c>
      <c r="FJ60" s="90" t="str">
        <f>IF(ISNA(VLOOKUP($B60,'[1]1718  Exp_Rev Access'!$F$7:$GK$318,$FJ$2,FALSE)),"",VLOOKUP($B60,'[1]1718  Exp_Rev Access'!$F$7:$GK$318,$FJ$2,FALSE))</f>
        <v/>
      </c>
      <c r="FK60" s="90" t="str">
        <f>IF(ISNA(VLOOKUP($B60,'[1]1718  Exp_Rev Access'!$F$7:$GK$318,$FK$2,FALSE)),"",VLOOKUP($B60,'[1]1718  Exp_Rev Access'!$F$7:$GK$318,$FK$2,FALSE))</f>
        <v/>
      </c>
      <c r="FL60" s="90" t="str">
        <f>IF(ISNA(VLOOKUP($B60,'[1]1718  Exp_Rev Access'!$F$7:$GK$318,$FL$2,FALSE)),"",VLOOKUP($B60,'[1]1718  Exp_Rev Access'!$F$7:$GK$318,$FL$2,FALSE))</f>
        <v/>
      </c>
      <c r="FM60" s="90" t="str">
        <f>IF(ISNA(VLOOKUP($B60,'[1]1718  Exp_Rev Access'!$F$7:$GK$318,$FM$2,FALSE)),"",VLOOKUP($B60,'[1]1718  Exp_Rev Access'!$F$7:$GK$318,$FM$2,FALSE))</f>
        <v/>
      </c>
      <c r="FN60" s="90" t="str">
        <f>IF(ISNA(VLOOKUP($B60,'[1]1718  Exp_Rev Access'!$F$7:$GK$318,$FN$2,FALSE)),"",VLOOKUP($B60,'[1]1718  Exp_Rev Access'!$F$7:$GK$318,$FN$2,FALSE))</f>
        <v/>
      </c>
      <c r="FO60" s="90" t="str">
        <f>IF(ISNA(VLOOKUP($B60,'[1]1718  Exp_Rev Access'!$F$7:$GK$318,$FO$2,FALSE)),"",VLOOKUP($B60,'[1]1718  Exp_Rev Access'!$F$7:$GK$318,$FO$2,FALSE))</f>
        <v/>
      </c>
      <c r="FP60" s="90" t="str">
        <f>IF(ISNA(VLOOKUP($B60,'[1]1718  Exp_Rev Access'!$F$7:$GK$318,$FP$2,FALSE)),"",VLOOKUP($B60,'[1]1718  Exp_Rev Access'!$F$7:$GK$318,$FP$2,FALSE))</f>
        <v/>
      </c>
      <c r="FQ60" s="90" t="str">
        <f>IF(ISNA(VLOOKUP($B60,'[1]1718  Exp_Rev Access'!$F$7:$GK$318,$FQ$2,FALSE)),"",VLOOKUP($B60,'[1]1718  Exp_Rev Access'!$F$7:$GK$318,$FQ$2,FALSE))</f>
        <v/>
      </c>
      <c r="FR60" s="90" t="str">
        <f>IF(ISNA(VLOOKUP($B60,'[1]1718  Exp_Rev Access'!$F$7:$GK$318,$FR$2,FALSE)),"",VLOOKUP($B60,'[1]1718  Exp_Rev Access'!$F$7:$GK$318,$FR$2,FALSE))</f>
        <v/>
      </c>
      <c r="FS60" s="56"/>
      <c r="FT60" s="92"/>
      <c r="FU60" s="94"/>
      <c r="FV60" s="95" t="str">
        <f>IF(ISNA(VLOOKUP($B60,'[1]1718  Exp_Rev Access'!$F$7:$GK$318,$FV$2,FALSE)),"",VLOOKUP($B60,'[1]1718  Exp_Rev Access'!$F$7:$GK$318,$FV$2,FALSE))</f>
        <v/>
      </c>
      <c r="FW60" s="95" t="str">
        <f>IF(ISNA(VLOOKUP($B60,'[1]1718  Exp_Rev Access'!$F$7:$GK$318,$FW$2,FALSE)),"",VLOOKUP($B60,'[1]1718  Exp_Rev Access'!$F$7:$GK$318,$FW$2,FALSE))</f>
        <v/>
      </c>
      <c r="FX60" s="95" t="str">
        <f>IF(ISNA(VLOOKUP($B60,'[1]1718  Exp_Rev Access'!$F$7:$GK$318,$FX$2,FALSE)),"",VLOOKUP($B60,'[1]1718  Exp_Rev Access'!$F$7:$GK$318,$FX$2,FALSE))</f>
        <v/>
      </c>
      <c r="FY60" s="95" t="str">
        <f>IF(ISNA(VLOOKUP($B60,'[1]1718  Exp_Rev Access'!$F$7:$GK$318,$FY$2,FALSE)),"",VLOOKUP($B60,'[1]1718  Exp_Rev Access'!$F$7:$GK$318,$FY$2,FALSE))</f>
        <v/>
      </c>
      <c r="FZ60" s="95" t="str">
        <f>IF(ISNA(VLOOKUP($B60,'[1]1718  Exp_Rev Access'!$F$7:$GK$318,$FZ$2,FALSE)),"",VLOOKUP($B60,'[1]1718  Exp_Rev Access'!$F$7:$GK$318,$FZ$2,FALSE))</f>
        <v/>
      </c>
      <c r="GA60" s="95" t="str">
        <f>IF(ISNA(VLOOKUP($B60,'[1]1718  Exp_Rev Access'!$F$7:$GK$318,$GA$2,FALSE)),"",VLOOKUP($B60,'[1]1718  Exp_Rev Access'!$F$7:$GK$318,$GA$2,FALSE))</f>
        <v/>
      </c>
      <c r="GB60" s="95" t="str">
        <f>IF(ISNA(VLOOKUP($B60,'[1]1718  Exp_Rev Access'!$F$7:$GK$318,$GB$2,FALSE)),"",VLOOKUP($B60,'[1]1718  Exp_Rev Access'!$F$7:$GK$318,$GB$2,FALSE))</f>
        <v/>
      </c>
      <c r="GC60" s="95" t="str">
        <f>IF(ISNA(VLOOKUP($B60,'[1]1718  Exp_Rev Access'!$F$7:$GK$318,$GC$2,FALSE)),"",VLOOKUP($B60,'[1]1718  Exp_Rev Access'!$F$7:$GK$318,$GC$2,FALSE))</f>
        <v/>
      </c>
      <c r="GD60" s="95" t="str">
        <f>IF(ISNA(VLOOKUP($B60,'[1]1718  Exp_Rev Access'!$F$7:$GK$318,$GD$2,FALSE)),"",VLOOKUP($B60,'[1]1718  Exp_Rev Access'!$F$7:$GK$318,$GD$2,FALSE))</f>
        <v/>
      </c>
      <c r="GE60" s="95" t="str">
        <f>IF(ISNA(VLOOKUP($B60,'[1]1718  Exp_Rev Access'!$F$7:$GK$318,$GE$2,FALSE)),"",VLOOKUP($B60,'[1]1718  Exp_Rev Access'!$F$7:$GK$318,$GE$2,FALSE))</f>
        <v/>
      </c>
      <c r="GF60" s="95" t="str">
        <f>IF(ISNA(VLOOKUP($B60,'[1]1718  Exp_Rev Access'!$F$7:$GK$318,$GF$2,FALSE)),"",VLOOKUP($B60,'[1]1718  Exp_Rev Access'!$F$7:$GK$318,$GF$2,FALSE))</f>
        <v/>
      </c>
      <c r="GG60" s="95" t="str">
        <f>IF(ISNA(VLOOKUP($B60,'[1]1718  Exp_Rev Access'!$F$7:$GK$318,$GG$2,FALSE)),"",VLOOKUP($B60,'[1]1718  Exp_Rev Access'!$F$7:$GK$318,$GG$2,FALSE))</f>
        <v/>
      </c>
      <c r="GH60" s="95" t="str">
        <f>IF(ISNA(VLOOKUP($B60,'[1]1718  Exp_Rev Access'!$F$7:$GK$318,$GH$2,FALSE)),"",VLOOKUP($B60,'[1]1718  Exp_Rev Access'!$F$7:$GK$318,$GH$2,FALSE))</f>
        <v/>
      </c>
      <c r="GI60" s="95" t="str">
        <f>IF(ISNA(VLOOKUP($B60,'[1]1718  Exp_Rev Access'!$F$7:$GK$318,$GI$2,FALSE)),"",VLOOKUP($B60,'[1]1718  Exp_Rev Access'!$F$7:$GK$318,$GI$2,FALSE))</f>
        <v/>
      </c>
      <c r="GJ60" s="95" t="str">
        <f>IF(ISNA(VLOOKUP($B60,'[1]1718  Exp_Rev Access'!$F$7:$GK$318,$GJ$2,FALSE)),"",VLOOKUP($B60,'[1]1718  Exp_Rev Access'!$F$7:$GK$318,$GJ$2,FALSE))</f>
        <v/>
      </c>
      <c r="GK60" s="95" t="str">
        <f>IF(ISNA(VLOOKUP($B60,'[1]1718  Exp_Rev Access'!$F$7:$GK$318,$GK$2,FALSE)),"",VLOOKUP($B60,'[1]1718  Exp_Rev Access'!$F$7:$GK$318,$GK$2,FALSE))</f>
        <v/>
      </c>
      <c r="GL60" s="95" t="str">
        <f>IF(ISNA(VLOOKUP($B60,'[1]1718  Exp_Rev Access'!$F$7:$GK$318,$GL$2,FALSE)),"",VLOOKUP($B60,'[1]1718  Exp_Rev Access'!$F$7:$GK$318,$GL$2,FALSE))</f>
        <v/>
      </c>
      <c r="GM60" s="95" t="str">
        <f>IF(ISNA(VLOOKUP($B60,'[1]1718  Exp_Rev Access'!$F$7:$GK$318,$GM$2,FALSE)),"",VLOOKUP($B60,'[1]1718  Exp_Rev Access'!$F$7:$GK$318,$GM$2,FALSE))</f>
        <v/>
      </c>
      <c r="GN60" s="95" t="str">
        <f>IF(ISNA(VLOOKUP($B60,'[1]1718  Exp_Rev Access'!$F$7:$GK$318,$GN$2,FALSE)),"",VLOOKUP($B60,'[1]1718  Exp_Rev Access'!$F$7:$GK$318,$GN$2,FALSE))</f>
        <v/>
      </c>
      <c r="GO60" s="95" t="str">
        <f>IF(ISNA(VLOOKUP($B60,'[1]1718  Exp_Rev Access'!$F$7:$GK$318,$GO$2,FALSE)),"",VLOOKUP($B60,'[1]1718  Exp_Rev Access'!$F$7:$GK$318,$GO$2,FALSE))</f>
        <v/>
      </c>
      <c r="GP60" s="95" t="str">
        <f>IF(ISNA(VLOOKUP($B60,'[1]1718  Exp_Rev Access'!$F$7:$GK$318,$GP$2,FALSE)),"",VLOOKUP($B60,'[1]1718  Exp_Rev Access'!$F$7:$GK$318,$GP$2,FALSE))</f>
        <v/>
      </c>
      <c r="GQ60" s="95" t="str">
        <f>IF(ISNA(VLOOKUP($B60,'[1]1718  Exp_Rev Access'!$F$7:$GK$318,$GQ$2,FALSE)),"",VLOOKUP($B60,'[1]1718  Exp_Rev Access'!$F$7:$GK$318,$GQ$2,FALSE))</f>
        <v/>
      </c>
      <c r="GR60" s="95" t="str">
        <f>IF(ISNA(VLOOKUP($B60,'[1]1718  Exp_Rev Access'!$F$7:$GK$318,$GR$2,FALSE)),"",VLOOKUP($B60,'[1]1718  Exp_Rev Access'!$F$7:$GK$318,$GR$2,FALSE))</f>
        <v/>
      </c>
      <c r="GS60" s="95" t="str">
        <f>IF(ISNA(VLOOKUP($B60,'[1]1718  Exp_Rev Access'!$F$7:$GK$318,$GS$2,FALSE)),"",VLOOKUP($B60,'[1]1718  Exp_Rev Access'!$F$7:$GK$318,$GS$2,FALSE))</f>
        <v/>
      </c>
      <c r="GT60" s="95" t="str">
        <f>IF(ISNA(VLOOKUP($B60,'[1]1718  Exp_Rev Access'!$F$7:$GK$318,$GT$2,FALSE)),"",VLOOKUP($B60,'[1]1718  Exp_Rev Access'!$F$7:$GK$318,$GT$2,FALSE))</f>
        <v/>
      </c>
      <c r="GU60" s="56"/>
      <c r="GV60" s="92"/>
      <c r="GW60" s="96"/>
    </row>
    <row r="61" spans="1:222" s="97" customFormat="1" x14ac:dyDescent="0.3">
      <c r="A61" s="98" t="s">
        <v>251</v>
      </c>
      <c r="B61" s="88"/>
      <c r="C61" s="89"/>
      <c r="D61" s="100"/>
      <c r="E61" s="100"/>
      <c r="F61" s="100"/>
      <c r="G61" s="114"/>
      <c r="H61" s="113"/>
      <c r="I61" s="90" t="str">
        <f>IF(ISNA(VLOOKUP($B61,'[1]1718  Exp_Rev Access'!$F$7:$GK$318,4,FALSE)),"",VLOOKUP($B61,'[1]1718  Exp_Rev Access'!$F$7:$GK$318,4,FALSE))</f>
        <v/>
      </c>
      <c r="J61" s="90" t="str">
        <f>IF(ISNA(VLOOKUP($B61,'[1]1718  Exp_Rev Access'!$F$7:$GK$318,5,FALSE)),"",VLOOKUP($B61,'[1]1718  Exp_Rev Access'!$F$7:$GK$318,5,FALSE))</f>
        <v/>
      </c>
      <c r="K61" s="90" t="str">
        <f>IF(ISNA(VLOOKUP($B61,'[1]1718  Exp_Rev Access'!$F$7:$GK$318,6,FALSE)),"-",VLOOKUP($B61,'[1]1718  Exp_Rev Access'!$F$7:$GK$318,6,FALSE))</f>
        <v>-</v>
      </c>
      <c r="L61" s="90" t="str">
        <f>IF(ISNA(VLOOKUP($B61,'[1]1718  Exp_Rev Access'!$F$7:$GK$318,7,FALSE)),"",VLOOKUP($B61,'[1]1718  Exp_Rev Access'!$F$7:$GK$318,7,FALSE))</f>
        <v/>
      </c>
      <c r="M61" s="90" t="str">
        <f>IF(ISNA(VLOOKUP($B61,'[1]1718  Exp_Rev Access'!$F$7:$GK$318,8,FALSE)),"",VLOOKUP($B61,'[1]1718  Exp_Rev Access'!$F$7:$GK$318,8,FALSE))</f>
        <v/>
      </c>
      <c r="N61" s="59"/>
      <c r="O61" s="58"/>
      <c r="P61" s="102"/>
      <c r="Q61" s="90" t="str">
        <f>IF(ISNA(VLOOKUP($B61,'[1]1718  Exp_Rev Access'!$F$7:$GK$318,10,FALSE)),"",VLOOKUP($B61,'[1]1718  Exp_Rev Access'!$F$7:$GK$318,10,FALSE))</f>
        <v/>
      </c>
      <c r="R61" s="90" t="str">
        <f>IF(ISNA(VLOOKUP($B61,'[1]1718  Exp_Rev Access'!$F$7:$GK$318,11,FALSE)),"",VLOOKUP($B61,'[1]1718  Exp_Rev Access'!$F$7:$GK$318,11,FALSE))</f>
        <v/>
      </c>
      <c r="S61" s="90" t="str">
        <f>IF(ISNA(VLOOKUP($B61,'[1]1718  Exp_Rev Access'!$F$7:$GK$318,12,FALSE)),"",VLOOKUP($B61,'[1]1718  Exp_Rev Access'!$F$7:$GK$318,12,FALSE))</f>
        <v/>
      </c>
      <c r="T61" s="90" t="str">
        <f>IF(ISNA(VLOOKUP($B61,'[1]1718  Exp_Rev Access'!$F$7:$GK$318,13,FALSE)),"",VLOOKUP($B61,'[1]1718  Exp_Rev Access'!$F$7:$GK$318,13,FALSE))</f>
        <v/>
      </c>
      <c r="U61" s="90" t="str">
        <f>IF(ISNA(VLOOKUP($B61,'[1]1718  Exp_Rev Access'!$F$7:$GK$318,14,FALSE)),"",VLOOKUP($B61,'[1]1718  Exp_Rev Access'!$F$7:$GK$318,14,FALSE))</f>
        <v/>
      </c>
      <c r="V61" s="90" t="str">
        <f>IF(ISNA(VLOOKUP($B61,'[1]1718  Exp_Rev Access'!$F$7:$GK$318,15,FALSE)),"",VLOOKUP($B61,'[1]1718  Exp_Rev Access'!$F$7:$GK$318,15,FALSE))</f>
        <v/>
      </c>
      <c r="W61" s="90" t="str">
        <f>IF(ISNA(VLOOKUP($B61,'[1]1718  Exp_Rev Access'!$F$7:$GK$318,16,FALSE)),"",VLOOKUP($B61,'[1]1718  Exp_Rev Access'!$F$7:$GK$318,16,FALSE))</f>
        <v/>
      </c>
      <c r="X61" s="90" t="str">
        <f>IF(ISNA(VLOOKUP($B61,'[1]1718  Exp_Rev Access'!$F$7:$GK$318,17,FALSE)),"",VLOOKUP($B61,'[1]1718  Exp_Rev Access'!$F$7:$GK$318,17,FALSE))</f>
        <v/>
      </c>
      <c r="Y61" s="90" t="str">
        <f>IF(ISNA(VLOOKUP($B61,'[1]1718  Exp_Rev Access'!$F$7:$GK$318,18,FALSE)),"",VLOOKUP($B61,'[1]1718  Exp_Rev Access'!$F$7:$GK$318,18,FALSE))</f>
        <v/>
      </c>
      <c r="Z61" s="90" t="str">
        <f>IF(ISNA(VLOOKUP($B61,'[1]1718  Exp_Rev Access'!$F$7:$GK$318,19,FALSE)),"",VLOOKUP($B61,'[1]1718  Exp_Rev Access'!$F$7:$GK$318,19,FALSE))</f>
        <v/>
      </c>
      <c r="AA61" s="90" t="str">
        <f>IF(ISNA(VLOOKUP($B61,'[1]1718  Exp_Rev Access'!$F$7:$GK$318,20,FALSE)),"",VLOOKUP($B61,'[1]1718  Exp_Rev Access'!$F$7:$GK$318,20,FALSE))</f>
        <v/>
      </c>
      <c r="AB61" s="90" t="str">
        <f>IF(ISNA(VLOOKUP($B61,'[1]1718  Exp_Rev Access'!$F$7:$GK$318,21,FALSE)),"",VLOOKUP($B61,'[1]1718  Exp_Rev Access'!$F$7:$GK$318,21,FALSE))</f>
        <v/>
      </c>
      <c r="AC61" s="90" t="str">
        <f>IF(ISNA(VLOOKUP($B61,'[1]1718  Exp_Rev Access'!$F$7:$GK$318,22,FALSE)),"",VLOOKUP($B61,'[1]1718  Exp_Rev Access'!$F$7:$GK$318,22,FALSE))</f>
        <v/>
      </c>
      <c r="AD61" s="90" t="str">
        <f>IF(ISNA(VLOOKUP($B61,'[1]1718  Exp_Rev Access'!$F$7:$GK$318,23,FALSE)),"",VLOOKUP($B61,'[1]1718  Exp_Rev Access'!$F$7:$GK$318,23,FALSE))</f>
        <v/>
      </c>
      <c r="AE61" s="90" t="str">
        <f>IF(ISNA(VLOOKUP($B61,'[1]1718  Exp_Rev Access'!$F$7:$GK$318,24,FALSE)),"",VLOOKUP($B61,'[1]1718  Exp_Rev Access'!$F$7:$GK$318,24,FALSE))</f>
        <v/>
      </c>
      <c r="AF61" s="90" t="str">
        <f>IF(ISNA(VLOOKUP($B61,'[1]1718  Exp_Rev Access'!$F$7:$GK$318,25,FALSE)),"",VLOOKUP($B61,'[1]1718  Exp_Rev Access'!$F$7:$GK$318,25,FALSE))</f>
        <v/>
      </c>
      <c r="AG61" s="90" t="str">
        <f>IF(ISNA(VLOOKUP($B61,'[1]1718  Exp_Rev Access'!$F$7:$GK$318,26,FALSE)),"",VLOOKUP($B61,'[1]1718  Exp_Rev Access'!$F$7:$GK$318,26,FALSE))</f>
        <v/>
      </c>
      <c r="AH61" s="90" t="str">
        <f>IF(ISNA(VLOOKUP($B61,'[1]1718  Exp_Rev Access'!$F$7:$GK$318,27,FALSE)),"",VLOOKUP($B61,'[1]1718  Exp_Rev Access'!$F$7:$GK$318,27,FALSE))</f>
        <v/>
      </c>
      <c r="AI61" s="90" t="str">
        <f>IF(ISNA(VLOOKUP($B61,'[1]1718  Exp_Rev Access'!$F$7:$GK$318,28,FALSE)),"",VLOOKUP($B61,'[1]1718  Exp_Rev Access'!$F$7:$GK$318,28,FALSE))</f>
        <v/>
      </c>
      <c r="AJ61" s="90" t="str">
        <f>IF(ISNA(VLOOKUP($B61,'[1]1718  Exp_Rev Access'!$F$7:$GK$318,29,FALSE)),"",VLOOKUP($B61,'[1]1718  Exp_Rev Access'!$F$7:$GK$318,29,FALSE))</f>
        <v/>
      </c>
      <c r="AK61" s="90" t="str">
        <f>IF(ISNA(VLOOKUP($B61,'[1]1718  Exp_Rev Access'!$F$7:$GK$318,30,FALSE)),"",VLOOKUP($B61,'[1]1718  Exp_Rev Access'!$F$7:$GK$318,30,FALSE))</f>
        <v/>
      </c>
      <c r="AL61" s="90" t="str">
        <f>IF(ISNA(VLOOKUP($B61,'[1]1718  Exp_Rev Access'!$F$7:$GK$318,31,FALSE)),"",VLOOKUP($B61,'[1]1718  Exp_Rev Access'!$F$7:$GK$318,31,FALSE))</f>
        <v/>
      </c>
      <c r="AM61" s="59"/>
      <c r="AN61" s="61"/>
      <c r="AO61" s="59"/>
      <c r="AP61" s="90" t="str">
        <f>IF(ISNA(VLOOKUP($B61,'[1]1718  Exp_Rev Access'!$F$7:$GK$318,33,FALSE)),"",VLOOKUP($B61,'[1]1718  Exp_Rev Access'!$F$7:$GK$318,33,FALSE))</f>
        <v/>
      </c>
      <c r="AQ61" s="90" t="str">
        <f>IF(ISNA(VLOOKUP($B61,'[1]1718  Exp_Rev Access'!$F$7:$GK$318,34,FALSE)),"",VLOOKUP($B61,'[1]1718  Exp_Rev Access'!$F$7:$GK$318,34,FALSE))</f>
        <v/>
      </c>
      <c r="AR61" s="90" t="str">
        <f>IF(ISNA(VLOOKUP($B61,'[1]1718  Exp_Rev Access'!$F$7:$GK$318,35,FALSE)),"",VLOOKUP($B61,'[1]1718  Exp_Rev Access'!$F$7:$GK$318,35,FALSE))</f>
        <v/>
      </c>
      <c r="AS61" s="90" t="str">
        <f>IF(ISNA(VLOOKUP($B61,'[1]1718  Exp_Rev Access'!$F$7:$GK$318,36,FALSE)),"",VLOOKUP($B61,'[1]1718  Exp_Rev Access'!$F$7:$GK$318,36,FALSE))</f>
        <v/>
      </c>
      <c r="AT61" s="90" t="str">
        <f>IF(ISNA(VLOOKUP($B61,'[1]1718  Exp_Rev Access'!$F$7:$GK$318,37,FALSE)),"",VLOOKUP($B61,'[1]1718  Exp_Rev Access'!$F$7:$GK$318,37,FALSE))</f>
        <v/>
      </c>
      <c r="AU61" s="59"/>
      <c r="AV61" s="64"/>
      <c r="AW61" s="102"/>
      <c r="AX61" s="90" t="str">
        <f>IF(ISNA(VLOOKUP($B61,'[1]1718  Exp_Rev Access'!$F$7:$GK$318,39,FALSE)),"",VLOOKUP($B61,'[1]1718  Exp_Rev Access'!$F$7:$GK$318,39,FALSE))</f>
        <v/>
      </c>
      <c r="AY61" s="90" t="str">
        <f>IF(ISNA(VLOOKUP($B61,'[1]1718  Exp_Rev Access'!$F$7:$GK$318,40,FALSE)),"",VLOOKUP($B61,'[1]1718  Exp_Rev Access'!$F$7:$GK$318,40,FALSE))</f>
        <v/>
      </c>
      <c r="AZ61" s="90" t="str">
        <f>IF(ISNA(VLOOKUP($B61,'[1]1718  Exp_Rev Access'!$F$7:$GK$318,41,FALSE)),"",VLOOKUP($B61,'[1]1718  Exp_Rev Access'!$F$7:$GK$318,41,FALSE))</f>
        <v/>
      </c>
      <c r="BA61" s="90" t="str">
        <f>IF(ISNA(VLOOKUP($B61,'[1]1718  Exp_Rev Access'!$F$7:$GK$318,42,FALSE)),"",VLOOKUP($B61,'[1]1718  Exp_Rev Access'!$F$7:$GK$318,42,FALSE))</f>
        <v/>
      </c>
      <c r="BB61" s="90" t="str">
        <f>IF(ISNA(VLOOKUP($B61,'[1]1718  Exp_Rev Access'!$F$7:$GK$318,43,FALSE)),"",VLOOKUP($B61,'[1]1718  Exp_Rev Access'!$F$7:$GK$318,43,FALSE))</f>
        <v/>
      </c>
      <c r="BC61" s="90" t="str">
        <f>IF(ISNA(VLOOKUP($B61,'[1]1718  Exp_Rev Access'!$F$7:$GK$318,44,FALSE)),"",VLOOKUP($B61,'[1]1718  Exp_Rev Access'!$F$7:$GK$318,44,FALSE))</f>
        <v/>
      </c>
      <c r="BD61" s="90" t="str">
        <f>IF(ISNA(VLOOKUP($B61,'[1]1718  Exp_Rev Access'!$F$7:$GK$318,45,FALSE)),"",VLOOKUP($B61,'[1]1718  Exp_Rev Access'!$F$7:$GK$318,45,FALSE))</f>
        <v/>
      </c>
      <c r="BE61" s="90" t="str">
        <f>IF(ISNA(VLOOKUP($B61,'[1]1718  Exp_Rev Access'!$F$7:$GK$318,46,FALSE)),"",VLOOKUP($B61,'[1]1718  Exp_Rev Access'!$F$7:$GK$318,46,FALSE))</f>
        <v/>
      </c>
      <c r="BF61" s="90" t="str">
        <f>IF(ISNA(VLOOKUP($B61,'[1]1718  Exp_Rev Access'!$F$7:$GK$318,47,FALSE)),"",VLOOKUP($B61,'[1]1718  Exp_Rev Access'!$F$7:$GK$318,47,FALSE))</f>
        <v/>
      </c>
      <c r="BG61" s="90" t="str">
        <f>IF(ISNA(VLOOKUP($B61,'[1]1718  Exp_Rev Access'!$F$7:$GK$318,48,FALSE)),"",VLOOKUP($B61,'[1]1718  Exp_Rev Access'!$F$7:$GK$318,48,FALSE))</f>
        <v/>
      </c>
      <c r="BH61" s="90" t="str">
        <f>IF(ISNA(VLOOKUP($B61,'[1]1718  Exp_Rev Access'!$F$7:$GK$318,49,FALSE)),"",VLOOKUP($B61,'[1]1718  Exp_Rev Access'!$F$7:$GK$318,49,FALSE))</f>
        <v/>
      </c>
      <c r="BI61" s="90" t="str">
        <f>IF(ISNA(VLOOKUP($B61,'[1]1718  Exp_Rev Access'!$F$7:$GK$318,50,FALSE)),"",VLOOKUP($B61,'[1]1718  Exp_Rev Access'!$F$7:$GK$318,50,FALSE))</f>
        <v/>
      </c>
      <c r="BJ61" s="90" t="str">
        <f>IF(ISNA(VLOOKUP($B61,'[1]1718  Exp_Rev Access'!$F$7:$GK$318,51,FALSE)),"",VLOOKUP($B61,'[1]1718  Exp_Rev Access'!$F$7:$GK$318,51,FALSE))</f>
        <v/>
      </c>
      <c r="BK61" s="90" t="str">
        <f>IF(ISNA(VLOOKUP($B61,'[1]1718  Exp_Rev Access'!$F$7:$GK$318,52,FALSE)),"",VLOOKUP($B61,'[1]1718  Exp_Rev Access'!$F$7:$GK$318,52,FALSE))</f>
        <v/>
      </c>
      <c r="BL61" s="90" t="str">
        <f>IF(ISNA(VLOOKUP($B61,'[1]1718  Exp_Rev Access'!$F$7:$GK$318,53,FALSE)),"",VLOOKUP($B61,'[1]1718  Exp_Rev Access'!$F$7:$GK$318,53,FALSE))</f>
        <v/>
      </c>
      <c r="BM61" s="90" t="str">
        <f>IF(ISNA(VLOOKUP($B61,'[1]1718  Exp_Rev Access'!$F$7:$GK$318,54,FALSE)),"",VLOOKUP($B61,'[1]1718  Exp_Rev Access'!$F$7:$GK$318,54,FALSE))</f>
        <v/>
      </c>
      <c r="BN61" s="90" t="str">
        <f>IF(ISNA(VLOOKUP($B61,'[1]1718  Exp_Rev Access'!$F$7:$GK$318,55,FALSE)),"",VLOOKUP($B61,'[1]1718  Exp_Rev Access'!$F$7:$GK$318,55,FALSE))</f>
        <v/>
      </c>
      <c r="BO61" s="90" t="str">
        <f>IF(ISNA(VLOOKUP($B61,'[1]1718  Exp_Rev Access'!$F$7:$GK$318,56,FALSE)),"",VLOOKUP($B61,'[1]1718  Exp_Rev Access'!$F$7:$GK$318,56,FALSE))</f>
        <v/>
      </c>
      <c r="BP61" s="90" t="str">
        <f>IF(ISNA(VLOOKUP($B61,'[1]1718  Exp_Rev Access'!$F$7:$GK$318,57,FALSE)),"",VLOOKUP($B61,'[1]1718  Exp_Rev Access'!$F$7:$GK$318,57,FALSE))</f>
        <v/>
      </c>
      <c r="BQ61" s="90" t="str">
        <f>IF(ISNA(VLOOKUP($B61,'[1]1718  Exp_Rev Access'!$F$7:$GK$318,58,FALSE)),"",VLOOKUP($B61,'[1]1718  Exp_Rev Access'!$F$7:$GK$318,58,FALSE))</f>
        <v/>
      </c>
      <c r="BR61" s="90" t="str">
        <f>IF(ISNA(VLOOKUP($B61,'[1]1718  Exp_Rev Access'!$F$7:$GK$318,59,FALSE)),"",VLOOKUP($B61,'[1]1718  Exp_Rev Access'!$F$7:$GK$318,59,FALSE))</f>
        <v/>
      </c>
      <c r="BS61" s="90" t="str">
        <f>IF(ISNA(VLOOKUP($B61,'[1]1718  Exp_Rev Access'!$F$7:$GK$318,60,FALSE)),"",VLOOKUP($B61,'[1]1718  Exp_Rev Access'!$F$7:$GK$318,60,FALSE))</f>
        <v/>
      </c>
      <c r="BT61" s="90" t="str">
        <f>IF(ISNA(VLOOKUP($B61,'[1]1718  Exp_Rev Access'!$F$7:$GK$318,61,FALSE)),"",VLOOKUP($B61,'[1]1718  Exp_Rev Access'!$F$7:$GK$318,61,FALSE))</f>
        <v/>
      </c>
      <c r="BU61" s="90" t="str">
        <f>IF(ISNA(VLOOKUP($B61,'[1]1718  Exp_Rev Access'!$F$7:$GK$318,62,FALSE)),"",VLOOKUP($B61,'[1]1718  Exp_Rev Access'!$F$7:$GK$318,62,FALSE))</f>
        <v/>
      </c>
      <c r="BV61" s="56">
        <f t="shared" si="35"/>
        <v>0</v>
      </c>
      <c r="BW61" s="61"/>
      <c r="BX61" s="59"/>
      <c r="BY61" s="90" t="str">
        <f>IF(ISNA(VLOOKUP($B61,'[1]1718  Exp_Rev Access'!$F$7:$GK$318,64,FALSE)),"",VLOOKUP($B61,'[1]1718  Exp_Rev Access'!$F$7:$GK$318,64,FALSE))</f>
        <v/>
      </c>
      <c r="BZ61" s="90" t="str">
        <f>IF(ISNA(VLOOKUP($B61,'[1]1718  Exp_Rev Access'!$F$7:$GK$318,65,FALSE)),"",VLOOKUP($B61,'[1]1718  Exp_Rev Access'!$F$7:$GK$318,65,FALSE))</f>
        <v/>
      </c>
      <c r="CA61" s="90" t="str">
        <f>IF(ISNA(VLOOKUP($B61,'[1]1718  Exp_Rev Access'!$F$7:$GK$318,66,FALSE)),"",VLOOKUP($B61,'[1]1718  Exp_Rev Access'!$F$7:$GK$318,66,FALSE))</f>
        <v/>
      </c>
      <c r="CB61" s="90" t="str">
        <f>IF(ISNA(VLOOKUP($B61,'[1]1718  Exp_Rev Access'!$F$7:$GK$318,67,FALSE)),"",VLOOKUP($B61,'[1]1718  Exp_Rev Access'!$F$7:$GK$318,67,FALSE))</f>
        <v/>
      </c>
      <c r="CC61" s="90" t="str">
        <f>IF(ISNA(VLOOKUP($B61,'[1]1718  Exp_Rev Access'!$F$7:$GK$318,68,FALSE)),"",VLOOKUP($B61,'[1]1718  Exp_Rev Access'!$F$7:$GK$318,68,FALSE))</f>
        <v/>
      </c>
      <c r="CD61" s="90" t="str">
        <f>IF(ISNA(VLOOKUP($B61,'[1]1718  Exp_Rev Access'!$F$7:$GK$318,69,FALSE)),"",VLOOKUP($B61,'[1]1718  Exp_Rev Access'!$F$7:$GK$318,69,FALSE))</f>
        <v/>
      </c>
      <c r="CE61" s="56">
        <f t="shared" si="36"/>
        <v>0</v>
      </c>
      <c r="CF61" s="92"/>
      <c r="CG61" s="78"/>
      <c r="CH61" s="90" t="str">
        <f>IF(ISNA(VLOOKUP($B61,'[1]1718  Exp_Rev Access'!$F$7:$GK$318,$CH$2,FALSE)),"",VLOOKUP($B61,'[1]1718  Exp_Rev Access'!$F$7:$GK$318,$CH$2,FALSE))</f>
        <v/>
      </c>
      <c r="CI61" s="90" t="str">
        <f>IF(ISNA(VLOOKUP($B61,'[1]1718  Exp_Rev Access'!$F$7:$GK$318,$CI$2,FALSE)),"",VLOOKUP($B61,'[1]1718  Exp_Rev Access'!$F$7:$GK$318,$CI$2,FALSE))</f>
        <v/>
      </c>
      <c r="CJ61" s="90" t="str">
        <f>IF(ISNA(VLOOKUP($B61,'[1]1718  Exp_Rev Access'!$F$7:$GK$318,$CJ$2,FALSE)),"",VLOOKUP($B61,'[1]1718  Exp_Rev Access'!$F$7:$GK$318,$CJ$2,FALSE))</f>
        <v/>
      </c>
      <c r="CK61" s="90" t="str">
        <f>IF(ISNA(VLOOKUP($B61,'[1]1718  Exp_Rev Access'!$F$7:$GK$318,$CK$2,FALSE)),"",VLOOKUP($B61,'[1]1718  Exp_Rev Access'!$F$7:$GK$318,$CK$2,FALSE))</f>
        <v/>
      </c>
      <c r="CL61" s="90" t="str">
        <f>IF(ISNA(VLOOKUP($B61,'[1]1718  Exp_Rev Access'!$F$7:$GK$318,$CL$2,FALSE)),"",VLOOKUP($B61,'[1]1718  Exp_Rev Access'!$F$7:$GK$318,$CL$2,FALSE))</f>
        <v/>
      </c>
      <c r="CM61" s="90" t="str">
        <f>IF(ISNA(VLOOKUP($B61,'[1]1718  Exp_Rev Access'!$F$7:$GK$318,$CM$2,FALSE)),"",VLOOKUP($B61,'[1]1718  Exp_Rev Access'!$F$7:$GK$318,$CM$2,FALSE))</f>
        <v/>
      </c>
      <c r="CN61" s="90" t="str">
        <f>IF(ISNA(VLOOKUP($B61,'[1]1718  Exp_Rev Access'!$F$7:$GK$318,$CN$2,FALSE)),"",VLOOKUP($B61,'[1]1718  Exp_Rev Access'!$F$7:$GK$318,$CN$2,FALSE))</f>
        <v/>
      </c>
      <c r="CO61" s="90" t="str">
        <f>IF(ISNA(VLOOKUP($B61,'[1]1718  Exp_Rev Access'!$F$7:$GK$318,$CO$2,FALSE)),"",VLOOKUP($B61,'[1]1718  Exp_Rev Access'!$F$7:$GK$318,$CO$2,FALSE))</f>
        <v/>
      </c>
      <c r="CP61" s="90" t="str">
        <f>IF(ISNA(VLOOKUP($B61,'[1]1718  Exp_Rev Access'!$F$7:$GK$318,$CP$2,FALSE)),"",VLOOKUP($B61,'[1]1718  Exp_Rev Access'!$F$7:$GK$318,$CP$2,FALSE))</f>
        <v/>
      </c>
      <c r="CQ61" s="90" t="str">
        <f>IF(ISNA(VLOOKUP($B61,'[1]1718  Exp_Rev Access'!$F$7:$GK$318,$CQ$2,FALSE)),"",VLOOKUP($B61,'[1]1718  Exp_Rev Access'!$F$7:$GK$318,$CQ$2,FALSE))</f>
        <v/>
      </c>
      <c r="CR61" s="90" t="str">
        <f>IF(ISNA(VLOOKUP($B61,'[1]1718  Exp_Rev Access'!$F$7:$GK$318,$CR$2,FALSE)),"",VLOOKUP($B61,'[1]1718  Exp_Rev Access'!$F$7:$GK$318,$CR$2,FALSE))</f>
        <v/>
      </c>
      <c r="CS61" s="90" t="str">
        <f>IF(ISNA(VLOOKUP($B61,'[1]1718  Exp_Rev Access'!$F$7:$GK$318,$CS$2,FALSE)),"",VLOOKUP($B61,'[1]1718  Exp_Rev Access'!$F$7:$GK$318,$CS$2,FALSE))</f>
        <v/>
      </c>
      <c r="CT61" s="90" t="str">
        <f>IF(ISNA(VLOOKUP($B61,'[1]1718  Exp_Rev Access'!$F$7:$GK$318,$CT$2,FALSE)),"",VLOOKUP($B61,'[1]1718  Exp_Rev Access'!$F$7:$GK$318,$CT$2,FALSE))</f>
        <v/>
      </c>
      <c r="CU61" s="90" t="str">
        <f>IF(ISNA(VLOOKUP($B61,'[1]1718  Exp_Rev Access'!$F$7:$GK$318,$CU$2,FALSE)),"",VLOOKUP($B61,'[1]1718  Exp_Rev Access'!$F$7:$GK$318,$CU$2,FALSE))</f>
        <v/>
      </c>
      <c r="CV61" s="90" t="str">
        <f>IF(ISNA(VLOOKUP($B61,'[1]1718  Exp_Rev Access'!$F$7:$GK$318,$CV$2,FALSE)),"",VLOOKUP($B61,'[1]1718  Exp_Rev Access'!$F$7:$GK$318,$CV$2,FALSE))</f>
        <v/>
      </c>
      <c r="CW61" s="90" t="str">
        <f>IF(ISNA(VLOOKUP($B61,'[1]1718  Exp_Rev Access'!$F$7:$GK$318,$CW$2,FALSE)),"",VLOOKUP($B61,'[1]1718  Exp_Rev Access'!$F$7:$GK$318,$CW$2,FALSE))</f>
        <v/>
      </c>
      <c r="CX61" s="90" t="str">
        <f>IF(ISNA(VLOOKUP($B61,'[1]1718  Exp_Rev Access'!$F$7:$GK$318,$CX$2,FALSE)),"",VLOOKUP($B61,'[1]1718  Exp_Rev Access'!$F$7:$GK$318,$CX$2,FALSE))</f>
        <v/>
      </c>
      <c r="CY61" s="90" t="str">
        <f>IF(ISNA(VLOOKUP($B61,'[1]1718  Exp_Rev Access'!$F$7:$GK$318,$CY$2,FALSE)),"",VLOOKUP($B61,'[1]1718  Exp_Rev Access'!$F$7:$GK$318,$CY$2,FALSE))</f>
        <v/>
      </c>
      <c r="CZ61" s="90" t="str">
        <f>IF(ISNA(VLOOKUP($B61,'[1]1718  Exp_Rev Access'!$F$7:$GK$318,$CZ$2,FALSE)),"",VLOOKUP($B61,'[1]1718  Exp_Rev Access'!$F$7:$GK$318,$CZ$2,FALSE))</f>
        <v/>
      </c>
      <c r="DA61" s="90" t="str">
        <f>IF(ISNA(VLOOKUP($B61,'[1]1718  Exp_Rev Access'!$F$7:$GK$318,$DA$2,FALSE)),"",VLOOKUP($B61,'[1]1718  Exp_Rev Access'!$F$7:$GK$318,$DA$2,FALSE))</f>
        <v/>
      </c>
      <c r="DB61" s="90" t="str">
        <f>IF(ISNA(VLOOKUP($B61,'[1]1718  Exp_Rev Access'!$F$7:$GK$318,$DB$2,FALSE)),"",VLOOKUP($B61,'[1]1718  Exp_Rev Access'!$F$7:$GK$318,$DB$2,FALSE))</f>
        <v/>
      </c>
      <c r="DC61" s="90" t="str">
        <f>IF(ISNA(VLOOKUP($B61,'[1]1718  Exp_Rev Access'!$F$7:$GK$318,$DC$2,FALSE)),"",VLOOKUP($B61,'[1]1718  Exp_Rev Access'!$F$7:$GK$318,$DC$2,FALSE))</f>
        <v/>
      </c>
      <c r="DD61" s="90" t="str">
        <f>IF(ISNA(VLOOKUP($B61,'[1]1718  Exp_Rev Access'!$F$7:$GK$318,$DD$2,FALSE)),"",VLOOKUP($B61,'[1]1718  Exp_Rev Access'!$F$7:$GK$318,$DD$2,FALSE))</f>
        <v/>
      </c>
      <c r="DE61" s="90" t="str">
        <f>IF(ISNA(VLOOKUP($B61,'[1]1718  Exp_Rev Access'!$F$7:$GK$318,$DE$2,FALSE)),"",VLOOKUP($B61,'[1]1718  Exp_Rev Access'!$F$7:$GK$318,$DE$2,FALSE))</f>
        <v/>
      </c>
      <c r="DF61" s="90" t="str">
        <f>IF(ISNA(VLOOKUP($B61,'[1]1718  Exp_Rev Access'!$F$7:$GK$318,$DF$2,FALSE)),"",VLOOKUP($B61,'[1]1718  Exp_Rev Access'!$F$7:$GK$318,$DF$2,FALSE))</f>
        <v/>
      </c>
      <c r="DG61" s="90" t="str">
        <f>IF(ISNA(VLOOKUP($B61,'[1]1718  Exp_Rev Access'!$F$7:$GK$318,$DG$2,FALSE)),"",VLOOKUP($B61,'[1]1718  Exp_Rev Access'!$F$7:$GK$318,$DG$2,FALSE))</f>
        <v/>
      </c>
      <c r="DH61" s="90" t="str">
        <f>IF(ISNA(VLOOKUP($B61,'[1]1718  Exp_Rev Access'!$F$7:$GK$318,$DH$2,FALSE)),"",VLOOKUP($B61,'[1]1718  Exp_Rev Access'!$F$7:$GK$318,$DH$2,FALSE))</f>
        <v/>
      </c>
      <c r="DI61" s="90" t="str">
        <f>IF(ISNA(VLOOKUP($B61,'[1]1718  Exp_Rev Access'!$F$7:$GK$318,$DI$2,FALSE)),"",VLOOKUP($B61,'[1]1718  Exp_Rev Access'!$F$7:$GK$318,$DI$2,FALSE))</f>
        <v/>
      </c>
      <c r="DJ61" s="90" t="str">
        <f>IF(ISNA(VLOOKUP($B61,'[1]1718  Exp_Rev Access'!$F$7:$GK$318,$DJ$2,FALSE)),"",VLOOKUP($B61,'[1]1718  Exp_Rev Access'!$F$7:$GK$318,$DJ$2,FALSE))</f>
        <v/>
      </c>
      <c r="DK61" s="90" t="str">
        <f>IF(ISNA(VLOOKUP($B61,'[1]1718  Exp_Rev Access'!$F$7:$GK$318,$DK$2,FALSE)),"",VLOOKUP($B61,'[1]1718  Exp_Rev Access'!$F$7:$GK$318,$DK$2,FALSE))</f>
        <v/>
      </c>
      <c r="DL61" s="90" t="str">
        <f>IF(ISNA(VLOOKUP($B61,'[1]1718  Exp_Rev Access'!$F$7:$GK$318,$DL$2,FALSE)),"",VLOOKUP($B61,'[1]1718  Exp_Rev Access'!$F$7:$GK$318,$DL$2,FALSE))</f>
        <v/>
      </c>
      <c r="DM61" s="90" t="str">
        <f>IF(ISNA(VLOOKUP($B61,'[1]1718  Exp_Rev Access'!$F$7:$GK$318,$DM$2,FALSE)),"",VLOOKUP($B61,'[1]1718  Exp_Rev Access'!$F$7:$GK$318,$DM$2,FALSE))</f>
        <v/>
      </c>
      <c r="DN61" s="90" t="str">
        <f>IF(ISNA(VLOOKUP($B61,'[1]1718  Exp_Rev Access'!$F$7:$GK$318,$DN$2,FALSE)),"",VLOOKUP($B61,'[1]1718  Exp_Rev Access'!$F$7:$GK$318,$DN$2,FALSE))</f>
        <v/>
      </c>
      <c r="DO61" s="90" t="str">
        <f>IF(ISNA(VLOOKUP($B61,'[1]1718  Exp_Rev Access'!$F$7:$GK$318,$DO$2,FALSE)),"",VLOOKUP($B61,'[1]1718  Exp_Rev Access'!$F$7:$GK$318,$DO$2,FALSE))</f>
        <v/>
      </c>
      <c r="DP61" s="90" t="str">
        <f>IF(ISNA(VLOOKUP($B61,'[1]1718  Exp_Rev Access'!$F$7:$GK$318,$DP$2,FALSE)),"",VLOOKUP($B61,'[1]1718  Exp_Rev Access'!$F$7:$GK$318,$DP$2,FALSE))</f>
        <v/>
      </c>
      <c r="DQ61" s="90" t="str">
        <f>IF(ISNA(VLOOKUP($B61,'[1]1718  Exp_Rev Access'!$F$7:$GK$318,$DQ$2,FALSE)),"",VLOOKUP($B61,'[1]1718  Exp_Rev Access'!$F$7:$GK$318,$DQ$2,FALSE))</f>
        <v/>
      </c>
      <c r="DR61" s="90" t="str">
        <f>IF(ISNA(VLOOKUP($B61,'[1]1718  Exp_Rev Access'!$F$7:$GK$318,$DR$2,FALSE)),"",VLOOKUP($B61,'[1]1718  Exp_Rev Access'!$F$7:$GK$318,$DR$2,FALSE))</f>
        <v/>
      </c>
      <c r="DS61" s="90" t="str">
        <f>IF(ISNA(VLOOKUP($B61,'[1]1718  Exp_Rev Access'!$F$7:$GK$318,$DS$2,FALSE)),"",VLOOKUP($B61,'[1]1718  Exp_Rev Access'!$F$7:$GK$318,$DS$2,FALSE))</f>
        <v/>
      </c>
      <c r="DT61" s="90" t="str">
        <f>IF(ISNA(VLOOKUP($B61,'[1]1718  Exp_Rev Access'!$F$7:$GK$318,$DT$2,FALSE)),"",VLOOKUP($B61,'[1]1718  Exp_Rev Access'!$F$7:$GK$318,$DT$2,FALSE))</f>
        <v/>
      </c>
      <c r="DU61" s="90" t="str">
        <f>IF(ISNA(VLOOKUP($B61,'[1]1718  Exp_Rev Access'!$F$7:$GK$318,$DU$2,FALSE)),"",VLOOKUP($B61,'[1]1718  Exp_Rev Access'!$F$7:$GK$318,$DU$2,FALSE))</f>
        <v/>
      </c>
      <c r="DV61" s="90" t="str">
        <f>IF(ISNA(VLOOKUP($B61,'[1]1718  Exp_Rev Access'!$F$7:$GK$318,$DV$2,FALSE)),"",VLOOKUP($B61,'[1]1718  Exp_Rev Access'!$F$7:$GK$318,$DV$2,FALSE))</f>
        <v/>
      </c>
      <c r="DW61" s="90" t="str">
        <f>IF(ISNA(VLOOKUP($B61,'[1]1718  Exp_Rev Access'!$F$7:$GK$318,$DW$2,FALSE)),"",VLOOKUP($B61,'[1]1718  Exp_Rev Access'!$F$7:$GK$318,$DW$2,FALSE))</f>
        <v/>
      </c>
      <c r="DX61" s="90" t="str">
        <f>IF(ISNA(VLOOKUP($B61,'[1]1718  Exp_Rev Access'!$F$7:$GK$318,$DX$2,FALSE)),"",VLOOKUP($B61,'[1]1718  Exp_Rev Access'!$F$7:$GK$318,$DX$2,FALSE))</f>
        <v/>
      </c>
      <c r="DY61" s="90" t="str">
        <f>IF(ISNA(VLOOKUP($B61,'[1]1718  Exp_Rev Access'!$F$7:$GK$318,$DY$2,FALSE)),"",VLOOKUP($B61,'[1]1718  Exp_Rev Access'!$F$7:$GK$318,$DY$2,FALSE))</f>
        <v/>
      </c>
      <c r="DZ61" s="90" t="str">
        <f>IF(ISNA(VLOOKUP($B61,'[1]1718  Exp_Rev Access'!$F$7:$GK$318,$DZ$2,FALSE)),"",VLOOKUP($B61,'[1]1718  Exp_Rev Access'!$F$7:$GK$318,$DZ$2,FALSE))</f>
        <v/>
      </c>
      <c r="EA61" s="90" t="str">
        <f>IF(ISNA(VLOOKUP($B61,'[1]1718  Exp_Rev Access'!$F$7:$GK$318,$EA$2,FALSE)),"",VLOOKUP($B61,'[1]1718  Exp_Rev Access'!$F$7:$GK$318,$EA$2,FALSE))</f>
        <v/>
      </c>
      <c r="EB61" s="90" t="str">
        <f>IF(ISNA(VLOOKUP($B61,'[1]1718  Exp_Rev Access'!$F$7:$GK$318,$EB$2,FALSE)),"",VLOOKUP($B61,'[1]1718  Exp_Rev Access'!$F$7:$GK$318,$EB$2,FALSE))</f>
        <v/>
      </c>
      <c r="EC61" s="90" t="str">
        <f>IF(ISNA(VLOOKUP($B61,'[1]1718  Exp_Rev Access'!$F$7:$GK$318,$EC$2,FALSE)),"",VLOOKUP($B61,'[1]1718  Exp_Rev Access'!$F$7:$GK$318,$EC$2,FALSE))</f>
        <v/>
      </c>
      <c r="ED61" s="90" t="str">
        <f>IF(ISNA(VLOOKUP($B61,'[1]1718  Exp_Rev Access'!$F$7:$GK$318,$ED$2,FALSE)),"",VLOOKUP($B61,'[1]1718  Exp_Rev Access'!$F$7:$GK$318,$ED$2,FALSE))</f>
        <v/>
      </c>
      <c r="EE61" s="90" t="str">
        <f>IF(ISNA(VLOOKUP($B61,'[1]1718  Exp_Rev Access'!$F$7:$GK$318,$EE$2,FALSE)),"",VLOOKUP($B61,'[1]1718  Exp_Rev Access'!$F$7:$GK$318,$EE$2,FALSE))</f>
        <v/>
      </c>
      <c r="EF61" s="90" t="str">
        <f>IF(ISNA(VLOOKUP($B61,'[1]1718  Exp_Rev Access'!$F$7:$GK$318,$EF$2,FALSE)),"",VLOOKUP($B61,'[1]1718  Exp_Rev Access'!$F$7:$GK$318,$EF$2,FALSE))</f>
        <v/>
      </c>
      <c r="EG61" s="90" t="str">
        <f>IF(ISNA(VLOOKUP($B61,'[1]1718  Exp_Rev Access'!$F$7:$GK$318,$EG$2,FALSE)),"",VLOOKUP($B61,'[1]1718  Exp_Rev Access'!$F$7:$GK$318,$EG$2,FALSE))</f>
        <v/>
      </c>
      <c r="EH61" s="90" t="str">
        <f>IF(ISNA(VLOOKUP($B61,'[1]1718  Exp_Rev Access'!$F$7:$GK$318,$EH$2,FALSE)),"",VLOOKUP($B61,'[1]1718  Exp_Rev Access'!$F$7:$GK$318,$EH$2,FALSE))</f>
        <v/>
      </c>
      <c r="EI61" s="90" t="str">
        <f>IF(ISNA(VLOOKUP($B61,'[1]1718  Exp_Rev Access'!$F$7:$GK$318,$EI$2,FALSE)),"",VLOOKUP($B61,'[1]1718  Exp_Rev Access'!$F$7:$GK$318,$EI$2,FALSE))</f>
        <v/>
      </c>
      <c r="EJ61" s="90" t="str">
        <f>IF(ISNA(VLOOKUP($B61,'[1]1718  Exp_Rev Access'!$F$7:$GK$318,$EJ$2,FALSE)),"",VLOOKUP($B61,'[1]1718  Exp_Rev Access'!$F$7:$GK$318,$EJ$2,FALSE))</f>
        <v/>
      </c>
      <c r="EK61" s="90" t="str">
        <f>IF(ISNA(VLOOKUP($B61,'[1]1718  Exp_Rev Access'!$F$7:$GK$318,$EK$2,FALSE)),"",VLOOKUP($B61,'[1]1718  Exp_Rev Access'!$F$7:$GK$318,$EK$2,FALSE))</f>
        <v/>
      </c>
      <c r="EL61" s="90" t="str">
        <f>IF(ISNA(VLOOKUP($B61,'[1]1718  Exp_Rev Access'!$F$7:$GK$318,$EL$2,FALSE)),"",VLOOKUP($B61,'[1]1718  Exp_Rev Access'!$F$7:$GK$318,$EL$2,FALSE))</f>
        <v/>
      </c>
      <c r="EM61" s="90" t="str">
        <f>IF(ISNA(VLOOKUP($B61,'[1]1718  Exp_Rev Access'!$F$7:$GK$318,$EM$2,FALSE)),"",VLOOKUP($B61,'[1]1718  Exp_Rev Access'!$F$7:$GK$318,$EM$2,FALSE))</f>
        <v/>
      </c>
      <c r="EN61" s="90" t="str">
        <f>IF(ISNA(VLOOKUP($B61,'[1]1718  Exp_Rev Access'!$F$7:$GK$318,$EN$2,FALSE)),"",VLOOKUP($B61,'[1]1718  Exp_Rev Access'!$F$7:$GK$318,$EN$2,FALSE))</f>
        <v/>
      </c>
      <c r="EO61" s="90" t="str">
        <f>IF(ISNA(VLOOKUP($B61,'[1]1718  Exp_Rev Access'!$F$7:$GK$318,$EO$2,FALSE)),"",VLOOKUP($B61,'[1]1718  Exp_Rev Access'!$F$7:$GK$318,$EO$2,FALSE))</f>
        <v/>
      </c>
      <c r="EP61" s="90" t="str">
        <f>IF(ISNA(VLOOKUP($B61,'[1]1718  Exp_Rev Access'!$F$7:$GK$318,$EP$2,FALSE)),"",VLOOKUP($B61,'[1]1718  Exp_Rev Access'!$F$7:$GK$318,$EP$2,FALSE))</f>
        <v/>
      </c>
      <c r="EQ61" s="90" t="str">
        <f>IF(ISNA(VLOOKUP($B61,'[1]1718  Exp_Rev Access'!$F$7:$GK$318,$EQ$2,FALSE)),"",VLOOKUP($B61,'[1]1718  Exp_Rev Access'!$F$7:$GK$318,$EQ$2,FALSE))</f>
        <v/>
      </c>
      <c r="ER61" s="90" t="str">
        <f>IF(ISNA(VLOOKUP($B61,'[1]1718  Exp_Rev Access'!$F$7:$GK$318,$ER$2,FALSE)),"",VLOOKUP($B61,'[1]1718  Exp_Rev Access'!$F$7:$GK$318,$ER$2,FALSE))</f>
        <v/>
      </c>
      <c r="ES61" s="90" t="str">
        <f>IF(ISNA(VLOOKUP($B61,'[1]1718  Exp_Rev Access'!$F$7:$GK$318,$ES$2,FALSE)),"",VLOOKUP($B61,'[1]1718  Exp_Rev Access'!$F$7:$GK$318,$ES$2,FALSE))</f>
        <v/>
      </c>
      <c r="ET61" s="90" t="str">
        <f>IF(ISNA(VLOOKUP($B61,'[1]1718  Exp_Rev Access'!$F$7:$GK$318,$ET$2,FALSE)),"",VLOOKUP($B61,'[1]1718  Exp_Rev Access'!$F$7:$GK$318,$ET$2,FALSE))</f>
        <v/>
      </c>
      <c r="EU61" s="90" t="str">
        <f>IF(ISNA(VLOOKUP($B61,'[1]1718  Exp_Rev Access'!$F$7:$GK$318,$EU$2,FALSE)),"",VLOOKUP($B61,'[1]1718  Exp_Rev Access'!$F$7:$GK$318,$EU$2,FALSE))</f>
        <v/>
      </c>
      <c r="EV61" s="90" t="str">
        <f>IF(ISNA(VLOOKUP($B61,'[1]1718  Exp_Rev Access'!$F$7:$GK$318,$EV$2,FALSE)),"",VLOOKUP($B61,'[1]1718  Exp_Rev Access'!$F$7:$GK$318,$EV$2,FALSE))</f>
        <v/>
      </c>
      <c r="EW61" s="90" t="str">
        <f>IF(ISNA(VLOOKUP($B61,'[1]1718  Exp_Rev Access'!$F$7:$GK$318,$EW$2,FALSE)),"",VLOOKUP($B61,'[1]1718  Exp_Rev Access'!$F$7:$GK$318,$EW$2,FALSE))</f>
        <v/>
      </c>
      <c r="EX61" s="90" t="str">
        <f>IF(ISNA(VLOOKUP($B61,'[1]1718  Exp_Rev Access'!$F$7:$GK$318,$EX$2,FALSE)),"",VLOOKUP($B61,'[1]1718  Exp_Rev Access'!$F$7:$GK$318,$EX$2,FALSE))</f>
        <v/>
      </c>
      <c r="EY61" s="90" t="str">
        <f>IF(ISNA(VLOOKUP($B61,'[1]1718  Exp_Rev Access'!$F$7:$GK$318,$EY$2,FALSE)),"",VLOOKUP($B61,'[1]1718  Exp_Rev Access'!$F$7:$GK$318,$EY$2,FALSE))</f>
        <v/>
      </c>
      <c r="EZ61" s="90" t="str">
        <f>IF(ISNA(VLOOKUP($B61,'[1]1718  Exp_Rev Access'!$F$7:$GK$318,$EZ$2,FALSE)),"",VLOOKUP($B61,'[1]1718  Exp_Rev Access'!$F$7:$GK$318,$EZ$2,FALSE))</f>
        <v/>
      </c>
      <c r="FA61" s="90" t="str">
        <f>IF(ISNA(VLOOKUP($B61,'[1]1718  Exp_Rev Access'!$F$7:$GK$318,$FA$2,FALSE)),"",VLOOKUP($B61,'[1]1718  Exp_Rev Access'!$F$7:$GK$318,$FA$2,FALSE))</f>
        <v/>
      </c>
      <c r="FB61" s="90" t="str">
        <f>IF(ISNA(VLOOKUP($B61,'[1]1718  Exp_Rev Access'!$F$7:$GK$318,$FB$2,FALSE)),"",VLOOKUP($B61,'[1]1718  Exp_Rev Access'!$F$7:$GK$318,$FB$2,FALSE))</f>
        <v/>
      </c>
      <c r="FC61" s="90" t="str">
        <f>IF(ISNA(VLOOKUP($B61,'[1]1718  Exp_Rev Access'!$F$7:$GK$318,$FC$2,FALSE)),"",VLOOKUP($B61,'[1]1718  Exp_Rev Access'!$F$7:$GK$318,$FC$2,FALSE))</f>
        <v/>
      </c>
      <c r="FD61" s="90" t="str">
        <f>IF(ISNA(VLOOKUP($B61,'[1]1718  Exp_Rev Access'!$F$7:$GK$318,$FD$2,FALSE)),"",VLOOKUP($B61,'[1]1718  Exp_Rev Access'!$F$7:$GK$318,$FD$2,FALSE))</f>
        <v/>
      </c>
      <c r="FE61" s="90" t="str">
        <f>IF(ISNA(VLOOKUP($B61,'[1]1718  Exp_Rev Access'!$F$7:$GK$318,$FE$2,FALSE)),"",VLOOKUP($B61,'[1]1718  Exp_Rev Access'!$F$7:$GK$318,$FE$2,FALSE))</f>
        <v/>
      </c>
      <c r="FF61" s="90" t="str">
        <f>IF(ISNA(VLOOKUP($B61,'[1]1718  Exp_Rev Access'!$F$7:$GK$318,$FF$2,FALSE)),"",VLOOKUP($B61,'[1]1718  Exp_Rev Access'!$F$7:$GK$318,$FF$2,FALSE))</f>
        <v/>
      </c>
      <c r="FG61" s="90" t="str">
        <f>IF(ISNA(VLOOKUP($B61,'[1]1718  Exp_Rev Access'!$F$7:$GK$318,$FG$2,FALSE)),"",VLOOKUP($B61,'[1]1718  Exp_Rev Access'!$F$7:$GK$318,$FG$2,FALSE))</f>
        <v/>
      </c>
      <c r="FH61" s="90" t="str">
        <f>IF(ISNA(VLOOKUP($B61,'[1]1718  Exp_Rev Access'!$F$7:$GK$318,$FH$2,FALSE)),"",VLOOKUP($B61,'[1]1718  Exp_Rev Access'!$F$7:$GK$318,$FH$2,FALSE))</f>
        <v/>
      </c>
      <c r="FI61" s="90" t="str">
        <f>IF(ISNA(VLOOKUP($B61,'[1]1718  Exp_Rev Access'!$F$7:$GK$318,$FI$2,FALSE)),"",VLOOKUP($B61,'[1]1718  Exp_Rev Access'!$F$7:$GK$318,$FI$2,FALSE))</f>
        <v/>
      </c>
      <c r="FJ61" s="90" t="str">
        <f>IF(ISNA(VLOOKUP($B61,'[1]1718  Exp_Rev Access'!$F$7:$GK$318,$FJ$2,FALSE)),"",VLOOKUP($B61,'[1]1718  Exp_Rev Access'!$F$7:$GK$318,$FJ$2,FALSE))</f>
        <v/>
      </c>
      <c r="FK61" s="90" t="str">
        <f>IF(ISNA(VLOOKUP($B61,'[1]1718  Exp_Rev Access'!$F$7:$GK$318,$FK$2,FALSE)),"",VLOOKUP($B61,'[1]1718  Exp_Rev Access'!$F$7:$GK$318,$FK$2,FALSE))</f>
        <v/>
      </c>
      <c r="FL61" s="90" t="str">
        <f>IF(ISNA(VLOOKUP($B61,'[1]1718  Exp_Rev Access'!$F$7:$GK$318,$FL$2,FALSE)),"",VLOOKUP($B61,'[1]1718  Exp_Rev Access'!$F$7:$GK$318,$FL$2,FALSE))</f>
        <v/>
      </c>
      <c r="FM61" s="90" t="str">
        <f>IF(ISNA(VLOOKUP($B61,'[1]1718  Exp_Rev Access'!$F$7:$GK$318,$FM$2,FALSE)),"",VLOOKUP($B61,'[1]1718  Exp_Rev Access'!$F$7:$GK$318,$FM$2,FALSE))</f>
        <v/>
      </c>
      <c r="FN61" s="90" t="str">
        <f>IF(ISNA(VLOOKUP($B61,'[1]1718  Exp_Rev Access'!$F$7:$GK$318,$FN$2,FALSE)),"",VLOOKUP($B61,'[1]1718  Exp_Rev Access'!$F$7:$GK$318,$FN$2,FALSE))</f>
        <v/>
      </c>
      <c r="FO61" s="90" t="str">
        <f>IF(ISNA(VLOOKUP($B61,'[1]1718  Exp_Rev Access'!$F$7:$GK$318,$FO$2,FALSE)),"",VLOOKUP($B61,'[1]1718  Exp_Rev Access'!$F$7:$GK$318,$FO$2,FALSE))</f>
        <v/>
      </c>
      <c r="FP61" s="90" t="str">
        <f>IF(ISNA(VLOOKUP($B61,'[1]1718  Exp_Rev Access'!$F$7:$GK$318,$FP$2,FALSE)),"",VLOOKUP($B61,'[1]1718  Exp_Rev Access'!$F$7:$GK$318,$FP$2,FALSE))</f>
        <v/>
      </c>
      <c r="FQ61" s="90" t="str">
        <f>IF(ISNA(VLOOKUP($B61,'[1]1718  Exp_Rev Access'!$F$7:$GK$318,$FQ$2,FALSE)),"",VLOOKUP($B61,'[1]1718  Exp_Rev Access'!$F$7:$GK$318,$FQ$2,FALSE))</f>
        <v/>
      </c>
      <c r="FR61" s="90" t="str">
        <f>IF(ISNA(VLOOKUP($B61,'[1]1718  Exp_Rev Access'!$F$7:$GK$318,$FR$2,FALSE)),"",VLOOKUP($B61,'[1]1718  Exp_Rev Access'!$F$7:$GK$318,$FR$2,FALSE))</f>
        <v/>
      </c>
      <c r="FS61" s="59"/>
      <c r="FT61" s="61"/>
      <c r="FU61" s="115"/>
      <c r="FV61" s="95" t="str">
        <f>IF(ISNA(VLOOKUP($B61,'[1]1718  Exp_Rev Access'!$F$7:$GK$318,$FV$2,FALSE)),"",VLOOKUP($B61,'[1]1718  Exp_Rev Access'!$F$7:$GK$318,$FV$2,FALSE))</f>
        <v/>
      </c>
      <c r="FW61" s="95" t="str">
        <f>IF(ISNA(VLOOKUP($B61,'[1]1718  Exp_Rev Access'!$F$7:$GK$318,$FW$2,FALSE)),"",VLOOKUP($B61,'[1]1718  Exp_Rev Access'!$F$7:$GK$318,$FW$2,FALSE))</f>
        <v/>
      </c>
      <c r="FX61" s="95" t="str">
        <f>IF(ISNA(VLOOKUP($B61,'[1]1718  Exp_Rev Access'!$F$7:$GK$318,$FX$2,FALSE)),"",VLOOKUP($B61,'[1]1718  Exp_Rev Access'!$F$7:$GK$318,$FX$2,FALSE))</f>
        <v/>
      </c>
      <c r="FY61" s="95" t="str">
        <f>IF(ISNA(VLOOKUP($B61,'[1]1718  Exp_Rev Access'!$F$7:$GK$318,$FY$2,FALSE)),"",VLOOKUP($B61,'[1]1718  Exp_Rev Access'!$F$7:$GK$318,$FY$2,FALSE))</f>
        <v/>
      </c>
      <c r="FZ61" s="95" t="str">
        <f>IF(ISNA(VLOOKUP($B61,'[1]1718  Exp_Rev Access'!$F$7:$GK$318,$FZ$2,FALSE)),"",VLOOKUP($B61,'[1]1718  Exp_Rev Access'!$F$7:$GK$318,$FZ$2,FALSE))</f>
        <v/>
      </c>
      <c r="GA61" s="95" t="str">
        <f>IF(ISNA(VLOOKUP($B61,'[1]1718  Exp_Rev Access'!$F$7:$GK$318,$GA$2,FALSE)),"",VLOOKUP($B61,'[1]1718  Exp_Rev Access'!$F$7:$GK$318,$GA$2,FALSE))</f>
        <v/>
      </c>
      <c r="GB61" s="95" t="str">
        <f>IF(ISNA(VLOOKUP($B61,'[1]1718  Exp_Rev Access'!$F$7:$GK$318,$GB$2,FALSE)),"",VLOOKUP($B61,'[1]1718  Exp_Rev Access'!$F$7:$GK$318,$GB$2,FALSE))</f>
        <v/>
      </c>
      <c r="GC61" s="95" t="str">
        <f>IF(ISNA(VLOOKUP($B61,'[1]1718  Exp_Rev Access'!$F$7:$GK$318,$GC$2,FALSE)),"",VLOOKUP($B61,'[1]1718  Exp_Rev Access'!$F$7:$GK$318,$GC$2,FALSE))</f>
        <v/>
      </c>
      <c r="GD61" s="95" t="str">
        <f>IF(ISNA(VLOOKUP($B61,'[1]1718  Exp_Rev Access'!$F$7:$GK$318,$GD$2,FALSE)),"",VLOOKUP($B61,'[1]1718  Exp_Rev Access'!$F$7:$GK$318,$GD$2,FALSE))</f>
        <v/>
      </c>
      <c r="GE61" s="95" t="str">
        <f>IF(ISNA(VLOOKUP($B61,'[1]1718  Exp_Rev Access'!$F$7:$GK$318,$GE$2,FALSE)),"",VLOOKUP($B61,'[1]1718  Exp_Rev Access'!$F$7:$GK$318,$GE$2,FALSE))</f>
        <v/>
      </c>
      <c r="GF61" s="95" t="str">
        <f>IF(ISNA(VLOOKUP($B61,'[1]1718  Exp_Rev Access'!$F$7:$GK$318,$GF$2,FALSE)),"",VLOOKUP($B61,'[1]1718  Exp_Rev Access'!$F$7:$GK$318,$GF$2,FALSE))</f>
        <v/>
      </c>
      <c r="GG61" s="95" t="str">
        <f>IF(ISNA(VLOOKUP($B61,'[1]1718  Exp_Rev Access'!$F$7:$GK$318,$GG$2,FALSE)),"",VLOOKUP($B61,'[1]1718  Exp_Rev Access'!$F$7:$GK$318,$GG$2,FALSE))</f>
        <v/>
      </c>
      <c r="GH61" s="95" t="str">
        <f>IF(ISNA(VLOOKUP($B61,'[1]1718  Exp_Rev Access'!$F$7:$GK$318,$GH$2,FALSE)),"",VLOOKUP($B61,'[1]1718  Exp_Rev Access'!$F$7:$GK$318,$GH$2,FALSE))</f>
        <v/>
      </c>
      <c r="GI61" s="95" t="str">
        <f>IF(ISNA(VLOOKUP($B61,'[1]1718  Exp_Rev Access'!$F$7:$GK$318,$GI$2,FALSE)),"",VLOOKUP($B61,'[1]1718  Exp_Rev Access'!$F$7:$GK$318,$GI$2,FALSE))</f>
        <v/>
      </c>
      <c r="GJ61" s="95" t="str">
        <f>IF(ISNA(VLOOKUP($B61,'[1]1718  Exp_Rev Access'!$F$7:$GK$318,$GJ$2,FALSE)),"",VLOOKUP($B61,'[1]1718  Exp_Rev Access'!$F$7:$GK$318,$GJ$2,FALSE))</f>
        <v/>
      </c>
      <c r="GK61" s="95" t="str">
        <f>IF(ISNA(VLOOKUP($B61,'[1]1718  Exp_Rev Access'!$F$7:$GK$318,$GK$2,FALSE)),"",VLOOKUP($B61,'[1]1718  Exp_Rev Access'!$F$7:$GK$318,$GK$2,FALSE))</f>
        <v/>
      </c>
      <c r="GL61" s="95" t="str">
        <f>IF(ISNA(VLOOKUP($B61,'[1]1718  Exp_Rev Access'!$F$7:$GK$318,$GL$2,FALSE)),"",VLOOKUP($B61,'[1]1718  Exp_Rev Access'!$F$7:$GK$318,$GL$2,FALSE))</f>
        <v/>
      </c>
      <c r="GM61" s="95" t="str">
        <f>IF(ISNA(VLOOKUP($B61,'[1]1718  Exp_Rev Access'!$F$7:$GK$318,$GM$2,FALSE)),"",VLOOKUP($B61,'[1]1718  Exp_Rev Access'!$F$7:$GK$318,$GM$2,FALSE))</f>
        <v/>
      </c>
      <c r="GN61" s="95" t="str">
        <f>IF(ISNA(VLOOKUP($B61,'[1]1718  Exp_Rev Access'!$F$7:$GK$318,$GN$2,FALSE)),"",VLOOKUP($B61,'[1]1718  Exp_Rev Access'!$F$7:$GK$318,$GN$2,FALSE))</f>
        <v/>
      </c>
      <c r="GO61" s="95" t="str">
        <f>IF(ISNA(VLOOKUP($B61,'[1]1718  Exp_Rev Access'!$F$7:$GK$318,$GO$2,FALSE)),"",VLOOKUP($B61,'[1]1718  Exp_Rev Access'!$F$7:$GK$318,$GO$2,FALSE))</f>
        <v/>
      </c>
      <c r="GP61" s="95" t="str">
        <f>IF(ISNA(VLOOKUP($B61,'[1]1718  Exp_Rev Access'!$F$7:$GK$318,$GP$2,FALSE)),"",VLOOKUP($B61,'[1]1718  Exp_Rev Access'!$F$7:$GK$318,$GP$2,FALSE))</f>
        <v/>
      </c>
      <c r="GQ61" s="95" t="str">
        <f>IF(ISNA(VLOOKUP($B61,'[1]1718  Exp_Rev Access'!$F$7:$GK$318,$GQ$2,FALSE)),"",VLOOKUP($B61,'[1]1718  Exp_Rev Access'!$F$7:$GK$318,$GQ$2,FALSE))</f>
        <v/>
      </c>
      <c r="GR61" s="95" t="str">
        <f>IF(ISNA(VLOOKUP($B61,'[1]1718  Exp_Rev Access'!$F$7:$GK$318,$GR$2,FALSE)),"",VLOOKUP($B61,'[1]1718  Exp_Rev Access'!$F$7:$GK$318,$GR$2,FALSE))</f>
        <v/>
      </c>
      <c r="GS61" s="95" t="str">
        <f>IF(ISNA(VLOOKUP($B61,'[1]1718  Exp_Rev Access'!$F$7:$GK$318,$GS$2,FALSE)),"",VLOOKUP($B61,'[1]1718  Exp_Rev Access'!$F$7:$GK$318,$GS$2,FALSE))</f>
        <v/>
      </c>
      <c r="GT61" s="95" t="str">
        <f>IF(ISNA(VLOOKUP($B61,'[1]1718  Exp_Rev Access'!$F$7:$GK$318,$GT$2,FALSE)),"",VLOOKUP($B61,'[1]1718  Exp_Rev Access'!$F$7:$GK$318,$GT$2,FALSE))</f>
        <v/>
      </c>
      <c r="GU61" s="59"/>
      <c r="GV61" s="61"/>
      <c r="GW61" s="65"/>
    </row>
    <row r="62" spans="1:222" s="97" customFormat="1" x14ac:dyDescent="0.3">
      <c r="A62" s="73"/>
      <c r="B62" s="88" t="s">
        <v>252</v>
      </c>
      <c r="C62" s="89" t="s">
        <v>253</v>
      </c>
      <c r="D62" s="75">
        <f>IF(ISNA(VLOOKUP($B62,'[1]1718 enrollment_Rev_Exp by size'!$A$7:H402,3,FALSE)),"",VLOOKUP($B62,'[1]1718 enrollment_Rev_Exp by size'!$A$7:$G$363,3,FALSE))</f>
        <v>399.73999999999995</v>
      </c>
      <c r="E62" s="76">
        <f>IF(ISNA(VLOOKUP($B62,'[1]1718 enrollment_Rev_Exp by size'!$A$7:I402,5,FALSE)),"",VLOOKUP($B62,'[1]1718 enrollment_Rev_Exp by size'!$A$7:$G$350,5,FALSE))</f>
        <v>6449970.8200000003</v>
      </c>
      <c r="F62" s="70">
        <f t="shared" ref="F62:F64" si="180">N62+AM62+AU62+BV62+CE62+FS62+GU62</f>
        <v>6449970.8200000003</v>
      </c>
      <c r="G62" s="71">
        <f t="shared" ref="G62:G63" si="181">F62-E62</f>
        <v>0</v>
      </c>
      <c r="H62" s="90">
        <f>IF(ISNA(VLOOKUP($B62,'[1]1718  Exp_Rev Access'!$F$7:$GK$318,3,FALSE)),"",VLOOKUP($B62,'[1]1718  Exp_Rev Access'!$F$7:$GK$318,3,FALSE))</f>
        <v>1370350.32</v>
      </c>
      <c r="I62" s="90">
        <f>IF(ISNA(VLOOKUP($B62,'[1]1718  Exp_Rev Access'!$F$7:$GK$318,4,FALSE)),"",VLOOKUP($B62,'[1]1718  Exp_Rev Access'!$F$7:$GK$318,4,FALSE))</f>
        <v>0</v>
      </c>
      <c r="J62" s="90">
        <f>IF(ISNA(VLOOKUP($B62,'[1]1718  Exp_Rev Access'!$F$7:$GK$318,5,FALSE)),"",VLOOKUP($B62,'[1]1718  Exp_Rev Access'!$F$7:$GK$318,5,FALSE))</f>
        <v>4302.2299999999996</v>
      </c>
      <c r="K62" s="90">
        <f>IF(ISNA(VLOOKUP($B62,'[1]1718  Exp_Rev Access'!$F$7:$GK$318,6,FALSE)),"-",VLOOKUP($B62,'[1]1718  Exp_Rev Access'!$F$7:$GK$318,6,FALSE))</f>
        <v>1628.21</v>
      </c>
      <c r="L62" s="90">
        <f>IF(ISNA(VLOOKUP($B62,'[1]1718  Exp_Rev Access'!$F$7:$GK$318,7,FALSE)),"",VLOOKUP($B62,'[1]1718  Exp_Rev Access'!$F$7:$GK$318,7,FALSE))</f>
        <v>0</v>
      </c>
      <c r="M62" s="90">
        <f>IF(ISNA(VLOOKUP($B62,'[1]1718  Exp_Rev Access'!$F$7:$GK$318,8,FALSE)),"",VLOOKUP($B62,'[1]1718  Exp_Rev Access'!$F$7:$GK$318,8,FALSE))</f>
        <v>2699.19</v>
      </c>
      <c r="N62" s="56">
        <f t="shared" ref="N62:N64" si="182">SUM(H62:M62)</f>
        <v>1378979.95</v>
      </c>
      <c r="O62" s="91">
        <f t="shared" ref="O62:O64" si="183">N62/E62</f>
        <v>0.21379630830639942</v>
      </c>
      <c r="P62" s="56">
        <f t="shared" ref="P62:P64" si="184">N62/D62</f>
        <v>3449.6921749136941</v>
      </c>
      <c r="Q62" s="90">
        <f>IF(ISNA(VLOOKUP($B62,'[1]1718  Exp_Rev Access'!$F$7:$GK$318,10,FALSE)),"",VLOOKUP($B62,'[1]1718  Exp_Rev Access'!$F$7:$GK$318,10,FALSE))</f>
        <v>2581.83</v>
      </c>
      <c r="R62" s="90">
        <f>IF(ISNA(VLOOKUP($B62,'[1]1718  Exp_Rev Access'!$F$7:$GK$318,11,FALSE)),"",VLOOKUP($B62,'[1]1718  Exp_Rev Access'!$F$7:$GK$318,11,FALSE))</f>
        <v>0</v>
      </c>
      <c r="S62" s="90">
        <f>IF(ISNA(VLOOKUP($B62,'[1]1718  Exp_Rev Access'!$F$7:$GK$318,12,FALSE)),"",VLOOKUP($B62,'[1]1718  Exp_Rev Access'!$F$7:$GK$318,12,FALSE))</f>
        <v>0</v>
      </c>
      <c r="T62" s="90">
        <f>IF(ISNA(VLOOKUP($B62,'[1]1718  Exp_Rev Access'!$F$7:$GK$318,13,FALSE)),"",VLOOKUP($B62,'[1]1718  Exp_Rev Access'!$F$7:$GK$318,13,FALSE))</f>
        <v>0</v>
      </c>
      <c r="U62" s="90">
        <f>IF(ISNA(VLOOKUP($B62,'[1]1718  Exp_Rev Access'!$F$7:$GK$318,14,FALSE)),"",VLOOKUP($B62,'[1]1718  Exp_Rev Access'!$F$7:$GK$318,14,FALSE))</f>
        <v>0</v>
      </c>
      <c r="V62" s="90">
        <f>IF(ISNA(VLOOKUP($B62,'[1]1718  Exp_Rev Access'!$F$7:$GK$318,15,FALSE)),"",VLOOKUP($B62,'[1]1718  Exp_Rev Access'!$F$7:$GK$318,15,FALSE))</f>
        <v>0</v>
      </c>
      <c r="W62" s="90">
        <f>IF(ISNA(VLOOKUP($B62,'[1]1718  Exp_Rev Access'!$F$7:$GK$318,16,FALSE)),"",VLOOKUP($B62,'[1]1718  Exp_Rev Access'!$F$7:$GK$318,16,FALSE))</f>
        <v>0</v>
      </c>
      <c r="X62" s="90">
        <f>IF(ISNA(VLOOKUP($B62,'[1]1718  Exp_Rev Access'!$F$7:$GK$318,17,FALSE)),"",VLOOKUP($B62,'[1]1718  Exp_Rev Access'!$F$7:$GK$318,17,FALSE))</f>
        <v>0</v>
      </c>
      <c r="Y62" s="90">
        <f>IF(ISNA(VLOOKUP($B62,'[1]1718  Exp_Rev Access'!$F$7:$GK$318,18,FALSE)),"",VLOOKUP($B62,'[1]1718  Exp_Rev Access'!$F$7:$GK$318,18,FALSE))</f>
        <v>1428.4</v>
      </c>
      <c r="Z62" s="90">
        <f>IF(ISNA(VLOOKUP($B62,'[1]1718  Exp_Rev Access'!$F$7:$GK$318,19,FALSE)),"",VLOOKUP($B62,'[1]1718  Exp_Rev Access'!$F$7:$GK$318,19,FALSE))</f>
        <v>1416.78</v>
      </c>
      <c r="AA62" s="90">
        <f>IF(ISNA(VLOOKUP($B62,'[1]1718  Exp_Rev Access'!$F$7:$GK$318,20,FALSE)),"",VLOOKUP($B62,'[1]1718  Exp_Rev Access'!$F$7:$GK$318,20,FALSE))</f>
        <v>0</v>
      </c>
      <c r="AB62" s="90">
        <f>IF(ISNA(VLOOKUP($B62,'[1]1718  Exp_Rev Access'!$F$7:$GK$318,21,FALSE)),"",VLOOKUP($B62,'[1]1718  Exp_Rev Access'!$F$7:$GK$318,21,FALSE))</f>
        <v>0</v>
      </c>
      <c r="AC62" s="90">
        <f>IF(ISNA(VLOOKUP($B62,'[1]1718  Exp_Rev Access'!$F$7:$GK$318,22,FALSE)),"",VLOOKUP($B62,'[1]1718  Exp_Rev Access'!$F$7:$GK$318,22,FALSE))</f>
        <v>0</v>
      </c>
      <c r="AD62" s="90">
        <f>IF(ISNA(VLOOKUP($B62,'[1]1718  Exp_Rev Access'!$F$7:$GK$318,23,FALSE)),"",VLOOKUP($B62,'[1]1718  Exp_Rev Access'!$F$7:$GK$318,23,FALSE))</f>
        <v>43194.75</v>
      </c>
      <c r="AE62" s="90">
        <f>IF(ISNA(VLOOKUP($B62,'[1]1718  Exp_Rev Access'!$F$7:$GK$318,24,FALSE)),"",VLOOKUP($B62,'[1]1718  Exp_Rev Access'!$F$7:$GK$318,24,FALSE))</f>
        <v>3260.46</v>
      </c>
      <c r="AF62" s="90">
        <f>IF(ISNA(VLOOKUP($B62,'[1]1718  Exp_Rev Access'!$F$7:$GK$318,25,FALSE)),"",VLOOKUP($B62,'[1]1718  Exp_Rev Access'!$F$7:$GK$318,25,FALSE))</f>
        <v>0</v>
      </c>
      <c r="AG62" s="90">
        <f>IF(ISNA(VLOOKUP($B62,'[1]1718  Exp_Rev Access'!$F$7:$GK$318,26,FALSE)),"",VLOOKUP($B62,'[1]1718  Exp_Rev Access'!$F$7:$GK$318,26,FALSE))</f>
        <v>99732.28</v>
      </c>
      <c r="AH62" s="90">
        <f>IF(ISNA(VLOOKUP($B62,'[1]1718  Exp_Rev Access'!$F$7:$GK$318,27,FALSE)),"",VLOOKUP($B62,'[1]1718  Exp_Rev Access'!$F$7:$GK$318,27,FALSE))</f>
        <v>479.24</v>
      </c>
      <c r="AI62" s="90">
        <f>IF(ISNA(VLOOKUP($B62,'[1]1718  Exp_Rev Access'!$F$7:$GK$318,28,FALSE)),"",VLOOKUP($B62,'[1]1718  Exp_Rev Access'!$F$7:$GK$318,28,FALSE))</f>
        <v>75</v>
      </c>
      <c r="AJ62" s="90">
        <f>IF(ISNA(VLOOKUP($B62,'[1]1718  Exp_Rev Access'!$F$7:$GK$318,29,FALSE)),"",VLOOKUP($B62,'[1]1718  Exp_Rev Access'!$F$7:$GK$318,29,FALSE))</f>
        <v>7886.36</v>
      </c>
      <c r="AK62" s="90">
        <f>IF(ISNA(VLOOKUP($B62,'[1]1718  Exp_Rev Access'!$F$7:$GK$318,30,FALSE)),"",VLOOKUP($B62,'[1]1718  Exp_Rev Access'!$F$7:$GK$318,30,FALSE))</f>
        <v>29999.74</v>
      </c>
      <c r="AL62" s="90">
        <f>IF(ISNA(VLOOKUP($B62,'[1]1718  Exp_Rev Access'!$F$7:$GK$318,31,FALSE)),"",VLOOKUP($B62,'[1]1718  Exp_Rev Access'!$F$7:$GK$318,31,FALSE))</f>
        <v>334.59</v>
      </c>
      <c r="AM62" s="56">
        <f t="shared" ref="AM62:AM64" si="185">SUM(Q62:AL62)</f>
        <v>190389.42999999996</v>
      </c>
      <c r="AN62" s="92">
        <f t="shared" ref="AN62:AN63" si="186">AM62/E62</f>
        <v>2.9517874625051399E-2</v>
      </c>
      <c r="AO62" s="71">
        <f t="shared" ref="AO62:AO64" si="187">AM62/D62</f>
        <v>476.28315905338468</v>
      </c>
      <c r="AP62" s="90">
        <f>IF(ISNA(VLOOKUP($B62,'[1]1718  Exp_Rev Access'!$F$7:$GK$318,33,FALSE)),"",VLOOKUP($B62,'[1]1718  Exp_Rev Access'!$F$7:$GK$318,33,FALSE))</f>
        <v>3333893.17</v>
      </c>
      <c r="AQ62" s="90">
        <f>IF(ISNA(VLOOKUP($B62,'[1]1718  Exp_Rev Access'!$F$7:$GK$318,34,FALSE)),"",VLOOKUP($B62,'[1]1718  Exp_Rev Access'!$F$7:$GK$318,34,FALSE))</f>
        <v>65108.54</v>
      </c>
      <c r="AR62" s="90">
        <f>IF(ISNA(VLOOKUP($B62,'[1]1718  Exp_Rev Access'!$F$7:$GK$318,35,FALSE)),"",VLOOKUP($B62,'[1]1718  Exp_Rev Access'!$F$7:$GK$318,35,FALSE))</f>
        <v>0</v>
      </c>
      <c r="AS62" s="90">
        <f>IF(ISNA(VLOOKUP($B62,'[1]1718  Exp_Rev Access'!$F$7:$GK$318,36,FALSE)),"",VLOOKUP($B62,'[1]1718  Exp_Rev Access'!$F$7:$GK$318,36,FALSE))</f>
        <v>0</v>
      </c>
      <c r="AT62" s="90">
        <f>IF(ISNA(VLOOKUP($B62,'[1]1718  Exp_Rev Access'!$F$7:$GK$318,37,FALSE)),"",VLOOKUP($B62,'[1]1718  Exp_Rev Access'!$F$7:$GK$318,37,FALSE))</f>
        <v>0</v>
      </c>
      <c r="AU62" s="56">
        <f t="shared" ref="AU62:AU64" si="188">SUM(AP62:AT62)</f>
        <v>3399001.71</v>
      </c>
      <c r="AV62" s="93">
        <f t="shared" ref="AV62:AV64" si="189">AU62/E62</f>
        <v>0.52697939337344157</v>
      </c>
      <c r="AW62" s="56">
        <f t="shared" ref="AW62:AW64" si="190">AU62/D62</f>
        <v>8503.0312453094521</v>
      </c>
      <c r="AX62" s="90">
        <f>IF(ISNA(VLOOKUP($B62,'[1]1718  Exp_Rev Access'!$F$7:$GK$318,39,FALSE)),"",VLOOKUP($B62,'[1]1718  Exp_Rev Access'!$F$7:$GK$318,39,FALSE))</f>
        <v>0</v>
      </c>
      <c r="AY62" s="90">
        <f>IF(ISNA(VLOOKUP($B62,'[1]1718  Exp_Rev Access'!$F$7:$GK$318,40,FALSE)),"",VLOOKUP($B62,'[1]1718  Exp_Rev Access'!$F$7:$GK$318,40,FALSE))</f>
        <v>386583.71</v>
      </c>
      <c r="AZ62" s="90">
        <f>IF(ISNA(VLOOKUP($B62,'[1]1718  Exp_Rev Access'!$F$7:$GK$318,41,FALSE)),"",VLOOKUP($B62,'[1]1718  Exp_Rev Access'!$F$7:$GK$318,41,FALSE))</f>
        <v>25900.41</v>
      </c>
      <c r="BA62" s="90">
        <f>IF(ISNA(VLOOKUP($B62,'[1]1718  Exp_Rev Access'!$F$7:$GK$318,42,FALSE)),"",VLOOKUP($B62,'[1]1718  Exp_Rev Access'!$F$7:$GK$318,42,FALSE))</f>
        <v>0</v>
      </c>
      <c r="BB62" s="90">
        <f>IF(ISNA(VLOOKUP($B62,'[1]1718  Exp_Rev Access'!$F$7:$GK$318,43,FALSE)),"",VLOOKUP($B62,'[1]1718  Exp_Rev Access'!$F$7:$GK$318,43,FALSE))</f>
        <v>0</v>
      </c>
      <c r="BC62" s="90">
        <f>IF(ISNA(VLOOKUP($B62,'[1]1718  Exp_Rev Access'!$F$7:$GK$318,44,FALSE)),"",VLOOKUP($B62,'[1]1718  Exp_Rev Access'!$F$7:$GK$318,44,FALSE))</f>
        <v>210666.23</v>
      </c>
      <c r="BD62" s="90">
        <f>IF(ISNA(VLOOKUP($B62,'[1]1718  Exp_Rev Access'!$F$7:$GK$318,45,FALSE)),"",VLOOKUP($B62,'[1]1718  Exp_Rev Access'!$F$7:$GK$318,45,FALSE))</f>
        <v>0</v>
      </c>
      <c r="BE62" s="90">
        <f>IF(ISNA(VLOOKUP($B62,'[1]1718  Exp_Rev Access'!$F$7:$GK$318,46,FALSE)),"",VLOOKUP($B62,'[1]1718  Exp_Rev Access'!$F$7:$GK$318,46,FALSE))</f>
        <v>19677.009999999998</v>
      </c>
      <c r="BF62" s="90">
        <f>IF(ISNA(VLOOKUP($B62,'[1]1718  Exp_Rev Access'!$F$7:$GK$318,47,FALSE)),"",VLOOKUP($B62,'[1]1718  Exp_Rev Access'!$F$7:$GK$318,47,FALSE))</f>
        <v>0</v>
      </c>
      <c r="BG62" s="90">
        <f>IF(ISNA(VLOOKUP($B62,'[1]1718  Exp_Rev Access'!$F$7:$GK$318,48,FALSE)),"",VLOOKUP($B62,'[1]1718  Exp_Rev Access'!$F$7:$GK$318,48,FALSE))</f>
        <v>3899.01</v>
      </c>
      <c r="BH62" s="90">
        <f>IF(ISNA(VLOOKUP($B62,'[1]1718  Exp_Rev Access'!$F$7:$GK$318,49,FALSE)),"",VLOOKUP($B62,'[1]1718  Exp_Rev Access'!$F$7:$GK$318,49,FALSE))</f>
        <v>9197.66</v>
      </c>
      <c r="BI62" s="90">
        <f>IF(ISNA(VLOOKUP($B62,'[1]1718  Exp_Rev Access'!$F$7:$GK$318,50,FALSE)),"",VLOOKUP($B62,'[1]1718  Exp_Rev Access'!$F$7:$GK$318,50,FALSE))</f>
        <v>0</v>
      </c>
      <c r="BJ62" s="90">
        <f>IF(ISNA(VLOOKUP($B62,'[1]1718  Exp_Rev Access'!$F$7:$GK$318,51,FALSE)),"",VLOOKUP($B62,'[1]1718  Exp_Rev Access'!$F$7:$GK$318,51,FALSE))</f>
        <v>2931.32</v>
      </c>
      <c r="BK62" s="90">
        <f>IF(ISNA(VLOOKUP($B62,'[1]1718  Exp_Rev Access'!$F$7:$GK$318,52,FALSE)),"",VLOOKUP($B62,'[1]1718  Exp_Rev Access'!$F$7:$GK$318,52,FALSE))</f>
        <v>194260.94</v>
      </c>
      <c r="BL62" s="90">
        <f>IF(ISNA(VLOOKUP($B62,'[1]1718  Exp_Rev Access'!$F$7:$GK$318,53,FALSE)),"",VLOOKUP($B62,'[1]1718  Exp_Rev Access'!$F$7:$GK$318,53,FALSE))</f>
        <v>223436.35</v>
      </c>
      <c r="BM62" s="90">
        <f>IF(ISNA(VLOOKUP($B62,'[1]1718  Exp_Rev Access'!$F$7:$GK$318,54,FALSE)),"",VLOOKUP($B62,'[1]1718  Exp_Rev Access'!$F$7:$GK$318,54,FALSE))</f>
        <v>0</v>
      </c>
      <c r="BN62" s="90">
        <f>IF(ISNA(VLOOKUP($B62,'[1]1718  Exp_Rev Access'!$F$7:$GK$318,55,FALSE)),"",VLOOKUP($B62,'[1]1718  Exp_Rev Access'!$F$7:$GK$318,55,FALSE))</f>
        <v>0</v>
      </c>
      <c r="BO62" s="90">
        <f>IF(ISNA(VLOOKUP($B62,'[1]1718  Exp_Rev Access'!$F$7:$GK$318,56,FALSE)),"",VLOOKUP($B62,'[1]1718  Exp_Rev Access'!$F$7:$GK$318,56,FALSE))</f>
        <v>0</v>
      </c>
      <c r="BP62" s="90">
        <f>IF(ISNA(VLOOKUP($B62,'[1]1718  Exp_Rev Access'!$F$7:$GK$318,57,FALSE)),"",VLOOKUP($B62,'[1]1718  Exp_Rev Access'!$F$7:$GK$318,57,FALSE))</f>
        <v>0</v>
      </c>
      <c r="BQ62" s="90">
        <f>IF(ISNA(VLOOKUP($B62,'[1]1718  Exp_Rev Access'!$F$7:$GK$318,58,FALSE)),"",VLOOKUP($B62,'[1]1718  Exp_Rev Access'!$F$7:$GK$318,58,FALSE))</f>
        <v>0</v>
      </c>
      <c r="BR62" s="90">
        <f>IF(ISNA(VLOOKUP($B62,'[1]1718  Exp_Rev Access'!$F$7:$GK$318,59,FALSE)),"",VLOOKUP($B62,'[1]1718  Exp_Rev Access'!$F$7:$GK$318,59,FALSE))</f>
        <v>0</v>
      </c>
      <c r="BS62" s="90">
        <f>IF(ISNA(VLOOKUP($B62,'[1]1718  Exp_Rev Access'!$F$7:$GK$318,60,FALSE)),"",VLOOKUP($B62,'[1]1718  Exp_Rev Access'!$F$7:$GK$318,60,FALSE))</f>
        <v>0</v>
      </c>
      <c r="BT62" s="90">
        <f>IF(ISNA(VLOOKUP($B62,'[1]1718  Exp_Rev Access'!$F$7:$GK$318,61,FALSE)),"",VLOOKUP($B62,'[1]1718  Exp_Rev Access'!$F$7:$GK$318,61,FALSE))</f>
        <v>0</v>
      </c>
      <c r="BU62" s="90">
        <f>IF(ISNA(VLOOKUP($B62,'[1]1718  Exp_Rev Access'!$F$7:$GK$318,62,FALSE)),"",VLOOKUP($B62,'[1]1718  Exp_Rev Access'!$F$7:$GK$318,62,FALSE))</f>
        <v>0</v>
      </c>
      <c r="BV62" s="56">
        <f t="shared" si="35"/>
        <v>1076552.6400000001</v>
      </c>
      <c r="BW62" s="92">
        <f t="shared" ref="BW62:BW64" si="191">BV62/E62</f>
        <v>0.16690814114411762</v>
      </c>
      <c r="BX62" s="71">
        <f t="shared" ref="BX62:BX64" si="192">BV62/D62</f>
        <v>2693.1321358883279</v>
      </c>
      <c r="BY62" s="90">
        <f>IF(ISNA(VLOOKUP($B62,'[1]1718  Exp_Rev Access'!$F$7:$GK$318,64,FALSE)),"",VLOOKUP($B62,'[1]1718  Exp_Rev Access'!$F$7:$GK$318,64,FALSE))</f>
        <v>0</v>
      </c>
      <c r="BZ62" s="90">
        <f>IF(ISNA(VLOOKUP($B62,'[1]1718  Exp_Rev Access'!$F$7:$GK$318,65,FALSE)),"",VLOOKUP($B62,'[1]1718  Exp_Rev Access'!$F$7:$GK$318,65,FALSE))</f>
        <v>0</v>
      </c>
      <c r="CA62" s="90">
        <f>IF(ISNA(VLOOKUP($B62,'[1]1718  Exp_Rev Access'!$F$7:$GK$318,66,FALSE)),"",VLOOKUP($B62,'[1]1718  Exp_Rev Access'!$F$7:$GK$318,66,FALSE))</f>
        <v>0</v>
      </c>
      <c r="CB62" s="90">
        <f>IF(ISNA(VLOOKUP($B62,'[1]1718  Exp_Rev Access'!$F$7:$GK$318,67,FALSE)),"",VLOOKUP($B62,'[1]1718  Exp_Rev Access'!$F$7:$GK$318,67,FALSE))</f>
        <v>79.23</v>
      </c>
      <c r="CC62" s="90">
        <f>IF(ISNA(VLOOKUP($B62,'[1]1718  Exp_Rev Access'!$F$7:$GK$318,68,FALSE)),"",VLOOKUP($B62,'[1]1718  Exp_Rev Access'!$F$7:$GK$318,68,FALSE))</f>
        <v>64649.88</v>
      </c>
      <c r="CD62" s="90">
        <f>IF(ISNA(VLOOKUP($B62,'[1]1718  Exp_Rev Access'!$F$7:$GK$318,69,FALSE)),"",VLOOKUP($B62,'[1]1718  Exp_Rev Access'!$F$7:$GK$318,69,FALSE))</f>
        <v>0</v>
      </c>
      <c r="CE62" s="56">
        <f t="shared" si="36"/>
        <v>64729.11</v>
      </c>
      <c r="CF62" s="92">
        <f t="shared" si="25"/>
        <v>1.0035566331445821E-2</v>
      </c>
      <c r="CG62" s="78">
        <f t="shared" si="46"/>
        <v>161.92802821834195</v>
      </c>
      <c r="CH62" s="90">
        <f>IF(ISNA(VLOOKUP($B62,'[1]1718  Exp_Rev Access'!$F$7:$GK$318,$CH$2,FALSE)),"",VLOOKUP($B62,'[1]1718  Exp_Rev Access'!$F$7:$GK$318,$CH$2,FALSE))</f>
        <v>0</v>
      </c>
      <c r="CI62" s="90">
        <f>IF(ISNA(VLOOKUP($B62,'[1]1718  Exp_Rev Access'!$F$7:$GK$318,$CI$2,FALSE)),"",VLOOKUP($B62,'[1]1718  Exp_Rev Access'!$F$7:$GK$318,$CI$2,FALSE))</f>
        <v>0</v>
      </c>
      <c r="CJ62" s="90">
        <f>IF(ISNA(VLOOKUP($B62,'[1]1718  Exp_Rev Access'!$F$7:$GK$318,$CJ$2,FALSE)),"",VLOOKUP($B62,'[1]1718  Exp_Rev Access'!$F$7:$GK$318,$CJ$2,FALSE))</f>
        <v>0</v>
      </c>
      <c r="CK62" s="90">
        <f>IF(ISNA(VLOOKUP($B62,'[1]1718  Exp_Rev Access'!$F$7:$GK$318,$CK$2,FALSE)),"",VLOOKUP($B62,'[1]1718  Exp_Rev Access'!$F$7:$GK$318,$CK$2,FALSE))</f>
        <v>0</v>
      </c>
      <c r="CL62" s="90">
        <f>IF(ISNA(VLOOKUP($B62,'[1]1718  Exp_Rev Access'!$F$7:$GK$318,$CL$2,FALSE)),"",VLOOKUP($B62,'[1]1718  Exp_Rev Access'!$F$7:$GK$318,$CL$2,FALSE))</f>
        <v>0</v>
      </c>
      <c r="CM62" s="90">
        <f>IF(ISNA(VLOOKUP($B62,'[1]1718  Exp_Rev Access'!$F$7:$GK$318,$CM$2,FALSE)),"",VLOOKUP($B62,'[1]1718  Exp_Rev Access'!$F$7:$GK$318,$CM$2,FALSE))</f>
        <v>0</v>
      </c>
      <c r="CN62" s="90">
        <f>IF(ISNA(VLOOKUP($B62,'[1]1718  Exp_Rev Access'!$F$7:$GK$318,$CN$2,FALSE)),"",VLOOKUP($B62,'[1]1718  Exp_Rev Access'!$F$7:$GK$318,$CN$2,FALSE))</f>
        <v>0</v>
      </c>
      <c r="CO62" s="90">
        <f>IF(ISNA(VLOOKUP($B62,'[1]1718  Exp_Rev Access'!$F$7:$GK$318,$CO$2,FALSE)),"",VLOOKUP($B62,'[1]1718  Exp_Rev Access'!$F$7:$GK$318,$CO$2,FALSE))</f>
        <v>0</v>
      </c>
      <c r="CP62" s="90">
        <f>IF(ISNA(VLOOKUP($B62,'[1]1718  Exp_Rev Access'!$F$7:$GK$318,$CP$2,FALSE)),"",VLOOKUP($B62,'[1]1718  Exp_Rev Access'!$F$7:$GK$318,$CP$2,FALSE))</f>
        <v>0</v>
      </c>
      <c r="CQ62" s="90">
        <f>IF(ISNA(VLOOKUP($B62,'[1]1718  Exp_Rev Access'!$F$7:$GK$318,$CQ$2,FALSE)),"",VLOOKUP($B62,'[1]1718  Exp_Rev Access'!$F$7:$GK$318,$CQ$2,FALSE))</f>
        <v>0</v>
      </c>
      <c r="CR62" s="90">
        <f>IF(ISNA(VLOOKUP($B62,'[1]1718  Exp_Rev Access'!$F$7:$GK$318,$CR$2,FALSE)),"",VLOOKUP($B62,'[1]1718  Exp_Rev Access'!$F$7:$GK$318,$CR$2,FALSE))</f>
        <v>0</v>
      </c>
      <c r="CS62" s="90">
        <f>IF(ISNA(VLOOKUP($B62,'[1]1718  Exp_Rev Access'!$F$7:$GK$318,$CS$2,FALSE)),"",VLOOKUP($B62,'[1]1718  Exp_Rev Access'!$F$7:$GK$318,$CS$2,FALSE))</f>
        <v>10613.62</v>
      </c>
      <c r="CT62" s="90">
        <f>IF(ISNA(VLOOKUP($B62,'[1]1718  Exp_Rev Access'!$F$7:$GK$318,$CT$2,FALSE)),"",VLOOKUP($B62,'[1]1718  Exp_Rev Access'!$F$7:$GK$318,$CT$2,FALSE))</f>
        <v>0</v>
      </c>
      <c r="CU62" s="90">
        <f>IF(ISNA(VLOOKUP($B62,'[1]1718  Exp_Rev Access'!$F$7:$GK$318,$CU$2,FALSE)),"",VLOOKUP($B62,'[1]1718  Exp_Rev Access'!$F$7:$GK$318,$CU$2,FALSE))</f>
        <v>140776.99</v>
      </c>
      <c r="CV62" s="90">
        <f>IF(ISNA(VLOOKUP($B62,'[1]1718  Exp_Rev Access'!$F$7:$GK$318,$CV$2,FALSE)),"",VLOOKUP($B62,'[1]1718  Exp_Rev Access'!$F$7:$GK$318,$CV$2,FALSE))</f>
        <v>64211.34</v>
      </c>
      <c r="CW62" s="90">
        <f>IF(ISNA(VLOOKUP($B62,'[1]1718  Exp_Rev Access'!$F$7:$GK$318,$CW$2,FALSE)),"",VLOOKUP($B62,'[1]1718  Exp_Rev Access'!$F$7:$GK$318,$CW$2,FALSE))</f>
        <v>0</v>
      </c>
      <c r="CX62" s="90">
        <f>IF(ISNA(VLOOKUP($B62,'[1]1718  Exp_Rev Access'!$F$7:$GK$318,$CX$2,FALSE)),"",VLOOKUP($B62,'[1]1718  Exp_Rev Access'!$F$7:$GK$318,$CX$2,FALSE))</f>
        <v>0</v>
      </c>
      <c r="CY62" s="90">
        <f>IF(ISNA(VLOOKUP($B62,'[1]1718  Exp_Rev Access'!$F$7:$GK$318,$CY$2,FALSE)),"",VLOOKUP($B62,'[1]1718  Exp_Rev Access'!$F$7:$GK$318,$CY$2,FALSE))</f>
        <v>0</v>
      </c>
      <c r="CZ62" s="90">
        <f>IF(ISNA(VLOOKUP($B62,'[1]1718  Exp_Rev Access'!$F$7:$GK$318,$CZ$2,FALSE)),"",VLOOKUP($B62,'[1]1718  Exp_Rev Access'!$F$7:$GK$318,$CZ$2,FALSE))</f>
        <v>0</v>
      </c>
      <c r="DA62" s="90">
        <f>IF(ISNA(VLOOKUP($B62,'[1]1718  Exp_Rev Access'!$F$7:$GK$318,$DA$2,FALSE)),"",VLOOKUP($B62,'[1]1718  Exp_Rev Access'!$F$7:$GK$318,$DA$2,FALSE))</f>
        <v>0</v>
      </c>
      <c r="DB62" s="90">
        <f>IF(ISNA(VLOOKUP($B62,'[1]1718  Exp_Rev Access'!$F$7:$GK$318,$DB$2,FALSE)),"",VLOOKUP($B62,'[1]1718  Exp_Rev Access'!$F$7:$GK$318,$DB$2,FALSE))</f>
        <v>0</v>
      </c>
      <c r="DC62" s="90">
        <f>IF(ISNA(VLOOKUP($B62,'[1]1718  Exp_Rev Access'!$F$7:$GK$318,$DC$2,FALSE)),"",VLOOKUP($B62,'[1]1718  Exp_Rev Access'!$F$7:$GK$318,$DC$2,FALSE))</f>
        <v>0</v>
      </c>
      <c r="DD62" s="90">
        <f>IF(ISNA(VLOOKUP($B62,'[1]1718  Exp_Rev Access'!$F$7:$GK$318,$DD$2,FALSE)),"",VLOOKUP($B62,'[1]1718  Exp_Rev Access'!$F$7:$GK$318,$DD$2,FALSE))</f>
        <v>0</v>
      </c>
      <c r="DE62" s="90">
        <f>IF(ISNA(VLOOKUP($B62,'[1]1718  Exp_Rev Access'!$F$7:$GK$318,$DE$2,FALSE)),"",VLOOKUP($B62,'[1]1718  Exp_Rev Access'!$F$7:$GK$318,$DE$2,FALSE))</f>
        <v>0</v>
      </c>
      <c r="DF62" s="90">
        <f>IF(ISNA(VLOOKUP($B62,'[1]1718  Exp_Rev Access'!$F$7:$GK$318,$DF$2,FALSE)),"",VLOOKUP($B62,'[1]1718  Exp_Rev Access'!$F$7:$GK$318,$DF$2,FALSE))</f>
        <v>0</v>
      </c>
      <c r="DG62" s="90">
        <f>IF(ISNA(VLOOKUP($B62,'[1]1718  Exp_Rev Access'!$F$7:$GK$318,$DG$2,FALSE)),"",VLOOKUP($B62,'[1]1718  Exp_Rev Access'!$F$7:$GK$318,$DG$2,FALSE))</f>
        <v>0</v>
      </c>
      <c r="DH62" s="90">
        <f>IF(ISNA(VLOOKUP($B62,'[1]1718  Exp_Rev Access'!$F$7:$GK$318,$DH$2,FALSE)),"",VLOOKUP($B62,'[1]1718  Exp_Rev Access'!$F$7:$GK$318,$DH$2,FALSE))</f>
        <v>5779.01</v>
      </c>
      <c r="DI62" s="90">
        <f>IF(ISNA(VLOOKUP($B62,'[1]1718  Exp_Rev Access'!$F$7:$GK$318,$DI$2,FALSE)),"",VLOOKUP($B62,'[1]1718  Exp_Rev Access'!$F$7:$GK$318,$DI$2,FALSE))</f>
        <v>109475.89</v>
      </c>
      <c r="DJ62" s="90">
        <f>IF(ISNA(VLOOKUP($B62,'[1]1718  Exp_Rev Access'!$F$7:$GK$318,$DJ$2,FALSE)),"",VLOOKUP($B62,'[1]1718  Exp_Rev Access'!$F$7:$GK$318,$DJ$2,FALSE))</f>
        <v>0</v>
      </c>
      <c r="DK62" s="90">
        <f>IF(ISNA(VLOOKUP($B62,'[1]1718  Exp_Rev Access'!$F$7:$GK$318,$DK$2,FALSE)),"",VLOOKUP($B62,'[1]1718  Exp_Rev Access'!$F$7:$GK$318,$DK$2,FALSE))</f>
        <v>0</v>
      </c>
      <c r="DL62" s="90">
        <f>IF(ISNA(VLOOKUP($B62,'[1]1718  Exp_Rev Access'!$F$7:$GK$318,$DL$2,FALSE)),"",VLOOKUP($B62,'[1]1718  Exp_Rev Access'!$F$7:$GK$318,$DL$2,FALSE))</f>
        <v>0</v>
      </c>
      <c r="DM62" s="90">
        <f>IF(ISNA(VLOOKUP($B62,'[1]1718  Exp_Rev Access'!$F$7:$GK$318,$DM$2,FALSE)),"",VLOOKUP($B62,'[1]1718  Exp_Rev Access'!$F$7:$GK$318,$DM$2,FALSE))</f>
        <v>0</v>
      </c>
      <c r="DN62" s="90">
        <f>IF(ISNA(VLOOKUP($B62,'[1]1718  Exp_Rev Access'!$F$7:$GK$318,$DN$2,FALSE)),"",VLOOKUP($B62,'[1]1718  Exp_Rev Access'!$F$7:$GK$318,$DN$2,FALSE))</f>
        <v>0</v>
      </c>
      <c r="DO62" s="90">
        <f>IF(ISNA(VLOOKUP($B62,'[1]1718  Exp_Rev Access'!$F$7:$GK$318,$DO$2,FALSE)),"",VLOOKUP($B62,'[1]1718  Exp_Rev Access'!$F$7:$GK$318,$DO$2,FALSE))</f>
        <v>0</v>
      </c>
      <c r="DP62" s="90">
        <f>IF(ISNA(VLOOKUP($B62,'[1]1718  Exp_Rev Access'!$F$7:$GK$318,$DP$2,FALSE)),"",VLOOKUP($B62,'[1]1718  Exp_Rev Access'!$F$7:$GK$318,$DP$2,FALSE))</f>
        <v>0</v>
      </c>
      <c r="DQ62" s="90">
        <f>IF(ISNA(VLOOKUP($B62,'[1]1718  Exp_Rev Access'!$F$7:$GK$318,$DQ$2,FALSE)),"",VLOOKUP($B62,'[1]1718  Exp_Rev Access'!$F$7:$GK$318,$DQ$2,FALSE))</f>
        <v>0</v>
      </c>
      <c r="DR62" s="90">
        <f>IF(ISNA(VLOOKUP($B62,'[1]1718  Exp_Rev Access'!$F$7:$GK$318,$DR$2,FALSE)),"",VLOOKUP($B62,'[1]1718  Exp_Rev Access'!$F$7:$GK$318,$DR$2,FALSE))</f>
        <v>0</v>
      </c>
      <c r="DS62" s="90">
        <f>IF(ISNA(VLOOKUP($B62,'[1]1718  Exp_Rev Access'!$F$7:$GK$318,$DS$2,FALSE)),"",VLOOKUP($B62,'[1]1718  Exp_Rev Access'!$F$7:$GK$318,$DS$2,FALSE))</f>
        <v>0</v>
      </c>
      <c r="DT62" s="90">
        <f>IF(ISNA(VLOOKUP($B62,'[1]1718  Exp_Rev Access'!$F$7:$GK$318,$DT$2,FALSE)),"",VLOOKUP($B62,'[1]1718  Exp_Rev Access'!$F$7:$GK$318,$DT$2,FALSE))</f>
        <v>0</v>
      </c>
      <c r="DU62" s="90">
        <f>IF(ISNA(VLOOKUP($B62,'[1]1718  Exp_Rev Access'!$F$7:$GK$318,$DU$2,FALSE)),"",VLOOKUP($B62,'[1]1718  Exp_Rev Access'!$F$7:$GK$318,$DU$2,FALSE))</f>
        <v>0</v>
      </c>
      <c r="DV62" s="90">
        <f>IF(ISNA(VLOOKUP($B62,'[1]1718  Exp_Rev Access'!$F$7:$GK$318,$DV$2,FALSE)),"",VLOOKUP($B62,'[1]1718  Exp_Rev Access'!$F$7:$GK$318,$DV$2,FALSE))</f>
        <v>0</v>
      </c>
      <c r="DW62" s="90">
        <f>IF(ISNA(VLOOKUP($B62,'[1]1718  Exp_Rev Access'!$F$7:$GK$318,$DW$2,FALSE)),"",VLOOKUP($B62,'[1]1718  Exp_Rev Access'!$F$7:$GK$318,$DW$2,FALSE))</f>
        <v>0</v>
      </c>
      <c r="DX62" s="90">
        <f>IF(ISNA(VLOOKUP($B62,'[1]1718  Exp_Rev Access'!$F$7:$GK$318,$DX$2,FALSE)),"",VLOOKUP($B62,'[1]1718  Exp_Rev Access'!$F$7:$GK$318,$DX$2,FALSE))</f>
        <v>0</v>
      </c>
      <c r="DY62" s="90">
        <f>IF(ISNA(VLOOKUP($B62,'[1]1718  Exp_Rev Access'!$F$7:$GK$318,$DY$2,FALSE)),"",VLOOKUP($B62,'[1]1718  Exp_Rev Access'!$F$7:$GK$318,$DY$2,FALSE))</f>
        <v>0</v>
      </c>
      <c r="DZ62" s="90">
        <f>IF(ISNA(VLOOKUP($B62,'[1]1718  Exp_Rev Access'!$F$7:$GK$318,$DZ$2,FALSE)),"",VLOOKUP($B62,'[1]1718  Exp_Rev Access'!$F$7:$GK$318,$DZ$2,FALSE))</f>
        <v>0</v>
      </c>
      <c r="EA62" s="90">
        <f>IF(ISNA(VLOOKUP($B62,'[1]1718  Exp_Rev Access'!$F$7:$GK$318,$EA$2,FALSE)),"",VLOOKUP($B62,'[1]1718  Exp_Rev Access'!$F$7:$GK$318,$EA$2,FALSE))</f>
        <v>0</v>
      </c>
      <c r="EB62" s="90">
        <f>IF(ISNA(VLOOKUP($B62,'[1]1718  Exp_Rev Access'!$F$7:$GK$318,$EB$2,FALSE)),"",VLOOKUP($B62,'[1]1718  Exp_Rev Access'!$F$7:$GK$318,$EB$2,FALSE))</f>
        <v>0</v>
      </c>
      <c r="EC62" s="90">
        <f>IF(ISNA(VLOOKUP($B62,'[1]1718  Exp_Rev Access'!$F$7:$GK$318,$EC$2,FALSE)),"",VLOOKUP($B62,'[1]1718  Exp_Rev Access'!$F$7:$GK$318,$EC$2,FALSE))</f>
        <v>0</v>
      </c>
      <c r="ED62" s="90">
        <f>IF(ISNA(VLOOKUP($B62,'[1]1718  Exp_Rev Access'!$F$7:$GK$318,$ED$2,FALSE)),"",VLOOKUP($B62,'[1]1718  Exp_Rev Access'!$F$7:$GK$318,$ED$2,FALSE))</f>
        <v>0</v>
      </c>
      <c r="EE62" s="90">
        <f>IF(ISNA(VLOOKUP($B62,'[1]1718  Exp_Rev Access'!$F$7:$GK$318,$EE$2,FALSE)),"",VLOOKUP($B62,'[1]1718  Exp_Rev Access'!$F$7:$GK$318,$EE$2,FALSE))</f>
        <v>0</v>
      </c>
      <c r="EF62" s="90">
        <f>IF(ISNA(VLOOKUP($B62,'[1]1718  Exp_Rev Access'!$F$7:$GK$318,$EF$2,FALSE)),"",VLOOKUP($B62,'[1]1718  Exp_Rev Access'!$F$7:$GK$318,$EF$2,FALSE))</f>
        <v>0</v>
      </c>
      <c r="EG62" s="90">
        <f>IF(ISNA(VLOOKUP($B62,'[1]1718  Exp_Rev Access'!$F$7:$GK$318,$EG$2,FALSE)),"",VLOOKUP($B62,'[1]1718  Exp_Rev Access'!$F$7:$GK$318,$EG$2,FALSE))</f>
        <v>0</v>
      </c>
      <c r="EH62" s="90">
        <f>IF(ISNA(VLOOKUP($B62,'[1]1718  Exp_Rev Access'!$F$7:$GK$318,$EH$2,FALSE)),"",VLOOKUP($B62,'[1]1718  Exp_Rev Access'!$F$7:$GK$318,$EH$2,FALSE))</f>
        <v>0</v>
      </c>
      <c r="EI62" s="90">
        <f>IF(ISNA(VLOOKUP($B62,'[1]1718  Exp_Rev Access'!$F$7:$GK$318,$EI$2,FALSE)),"",VLOOKUP($B62,'[1]1718  Exp_Rev Access'!$F$7:$GK$318,$EI$2,FALSE))</f>
        <v>0</v>
      </c>
      <c r="EJ62" s="90">
        <f>IF(ISNA(VLOOKUP($B62,'[1]1718  Exp_Rev Access'!$F$7:$GK$318,$EJ$2,FALSE)),"",VLOOKUP($B62,'[1]1718  Exp_Rev Access'!$F$7:$GK$318,$EJ$2,FALSE))</f>
        <v>0</v>
      </c>
      <c r="EK62" s="90">
        <f>IF(ISNA(VLOOKUP($B62,'[1]1718  Exp_Rev Access'!$F$7:$GK$318,$EK$2,FALSE)),"",VLOOKUP($B62,'[1]1718  Exp_Rev Access'!$F$7:$GK$318,$EK$2,FALSE))</f>
        <v>0</v>
      </c>
      <c r="EL62" s="90">
        <f>IF(ISNA(VLOOKUP($B62,'[1]1718  Exp_Rev Access'!$F$7:$GK$318,$EL$2,FALSE)),"",VLOOKUP($B62,'[1]1718  Exp_Rev Access'!$F$7:$GK$318,$EL$2,FALSE))</f>
        <v>0</v>
      </c>
      <c r="EM62" s="90">
        <f>IF(ISNA(VLOOKUP($B62,'[1]1718  Exp_Rev Access'!$F$7:$GK$318,$EM$2,FALSE)),"",VLOOKUP($B62,'[1]1718  Exp_Rev Access'!$F$7:$GK$318,$EM$2,FALSE))</f>
        <v>0</v>
      </c>
      <c r="EN62" s="90">
        <f>IF(ISNA(VLOOKUP($B62,'[1]1718  Exp_Rev Access'!$F$7:$GK$318,$EN$2,FALSE)),"",VLOOKUP($B62,'[1]1718  Exp_Rev Access'!$F$7:$GK$318,$EN$2,FALSE))</f>
        <v>0</v>
      </c>
      <c r="EO62" s="90">
        <f>IF(ISNA(VLOOKUP($B62,'[1]1718  Exp_Rev Access'!$F$7:$GK$318,$EO$2,FALSE)),"",VLOOKUP($B62,'[1]1718  Exp_Rev Access'!$F$7:$GK$318,$EO$2,FALSE))</f>
        <v>0</v>
      </c>
      <c r="EP62" s="90">
        <f>IF(ISNA(VLOOKUP($B62,'[1]1718  Exp_Rev Access'!$F$7:$GK$318,$EP$2,FALSE)),"",VLOOKUP($B62,'[1]1718  Exp_Rev Access'!$F$7:$GK$318,$EP$2,FALSE))</f>
        <v>0</v>
      </c>
      <c r="EQ62" s="90">
        <f>IF(ISNA(VLOOKUP($B62,'[1]1718  Exp_Rev Access'!$F$7:$GK$318,$EQ$2,FALSE)),"",VLOOKUP($B62,'[1]1718  Exp_Rev Access'!$F$7:$GK$318,$EQ$2,FALSE))</f>
        <v>0</v>
      </c>
      <c r="ER62" s="90">
        <f>IF(ISNA(VLOOKUP($B62,'[1]1718  Exp_Rev Access'!$F$7:$GK$318,$ER$2,FALSE)),"",VLOOKUP($B62,'[1]1718  Exp_Rev Access'!$F$7:$GK$318,$ER$2,FALSE))</f>
        <v>0</v>
      </c>
      <c r="ES62" s="90">
        <f>IF(ISNA(VLOOKUP($B62,'[1]1718  Exp_Rev Access'!$F$7:$GK$318,$ES$2,FALSE)),"",VLOOKUP($B62,'[1]1718  Exp_Rev Access'!$F$7:$GK$318,$ES$2,FALSE))</f>
        <v>0</v>
      </c>
      <c r="ET62" s="90">
        <f>IF(ISNA(VLOOKUP($B62,'[1]1718  Exp_Rev Access'!$F$7:$GK$318,$ET$2,FALSE)),"",VLOOKUP($B62,'[1]1718  Exp_Rev Access'!$F$7:$GK$318,$ET$2,FALSE))</f>
        <v>0</v>
      </c>
      <c r="EU62" s="90">
        <f>IF(ISNA(VLOOKUP($B62,'[1]1718  Exp_Rev Access'!$F$7:$GK$318,$EU$2,FALSE)),"",VLOOKUP($B62,'[1]1718  Exp_Rev Access'!$F$7:$GK$318,$EU$2,FALSE))</f>
        <v>0</v>
      </c>
      <c r="EV62" s="90">
        <f>IF(ISNA(VLOOKUP($B62,'[1]1718  Exp_Rev Access'!$F$7:$GK$318,$EV$2,FALSE)),"",VLOOKUP($B62,'[1]1718  Exp_Rev Access'!$F$7:$GK$318,$EV$2,FALSE))</f>
        <v>0</v>
      </c>
      <c r="EW62" s="90">
        <f>IF(ISNA(VLOOKUP($B62,'[1]1718  Exp_Rev Access'!$F$7:$GK$318,$EW$2,FALSE)),"",VLOOKUP($B62,'[1]1718  Exp_Rev Access'!$F$7:$GK$318,$EW$2,FALSE))</f>
        <v>0</v>
      </c>
      <c r="EX62" s="90">
        <f>IF(ISNA(VLOOKUP($B62,'[1]1718  Exp_Rev Access'!$F$7:$GK$318,$EX$2,FALSE)),"",VLOOKUP($B62,'[1]1718  Exp_Rev Access'!$F$7:$GK$318,$EX$2,FALSE))</f>
        <v>0</v>
      </c>
      <c r="EY62" s="90">
        <f>IF(ISNA(VLOOKUP($B62,'[1]1718  Exp_Rev Access'!$F$7:$GK$318,$EY$2,FALSE)),"",VLOOKUP($B62,'[1]1718  Exp_Rev Access'!$F$7:$GK$318,$EY$2,FALSE))</f>
        <v>0</v>
      </c>
      <c r="EZ62" s="90">
        <f>IF(ISNA(VLOOKUP($B62,'[1]1718  Exp_Rev Access'!$F$7:$GK$318,$EZ$2,FALSE)),"",VLOOKUP($B62,'[1]1718  Exp_Rev Access'!$F$7:$GK$318,$EZ$2,FALSE))</f>
        <v>0</v>
      </c>
      <c r="FA62" s="90">
        <f>IF(ISNA(VLOOKUP($B62,'[1]1718  Exp_Rev Access'!$F$7:$GK$318,$FA$2,FALSE)),"",VLOOKUP($B62,'[1]1718  Exp_Rev Access'!$F$7:$GK$318,$FA$2,FALSE))</f>
        <v>0</v>
      </c>
      <c r="FB62" s="90">
        <f>IF(ISNA(VLOOKUP($B62,'[1]1718  Exp_Rev Access'!$F$7:$GK$318,$FB$2,FALSE)),"",VLOOKUP($B62,'[1]1718  Exp_Rev Access'!$F$7:$GK$318,$FB$2,FALSE))</f>
        <v>0</v>
      </c>
      <c r="FC62" s="90">
        <f>IF(ISNA(VLOOKUP($B62,'[1]1718  Exp_Rev Access'!$F$7:$GK$318,$FC$2,FALSE)),"",VLOOKUP($B62,'[1]1718  Exp_Rev Access'!$F$7:$GK$318,$FC$2,FALSE))</f>
        <v>0</v>
      </c>
      <c r="FD62" s="90">
        <f>IF(ISNA(VLOOKUP($B62,'[1]1718  Exp_Rev Access'!$F$7:$GK$318,$FD$2,FALSE)),"",VLOOKUP($B62,'[1]1718  Exp_Rev Access'!$F$7:$GK$318,$FD$2,FALSE))</f>
        <v>0</v>
      </c>
      <c r="FE62" s="90">
        <f>IF(ISNA(VLOOKUP($B62,'[1]1718  Exp_Rev Access'!$F$7:$GK$318,$FE$2,FALSE)),"",VLOOKUP($B62,'[1]1718  Exp_Rev Access'!$F$7:$GK$318,$FE$2,FALSE))</f>
        <v>0</v>
      </c>
      <c r="FF62" s="90">
        <f>IF(ISNA(VLOOKUP($B62,'[1]1718  Exp_Rev Access'!$F$7:$GK$318,$FF$2,FALSE)),"",VLOOKUP($B62,'[1]1718  Exp_Rev Access'!$F$7:$GK$318,$FF$2,FALSE))</f>
        <v>0</v>
      </c>
      <c r="FG62" s="90">
        <f>IF(ISNA(VLOOKUP($B62,'[1]1718  Exp_Rev Access'!$F$7:$GK$318,$FG$2,FALSE)),"",VLOOKUP($B62,'[1]1718  Exp_Rev Access'!$F$7:$GK$318,$FG$2,FALSE))</f>
        <v>0</v>
      </c>
      <c r="FH62" s="90">
        <f>IF(ISNA(VLOOKUP($B62,'[1]1718  Exp_Rev Access'!$F$7:$GK$318,$FH$2,FALSE)),"",VLOOKUP($B62,'[1]1718  Exp_Rev Access'!$F$7:$GK$318,$FH$2,FALSE))</f>
        <v>0</v>
      </c>
      <c r="FI62" s="90">
        <f>IF(ISNA(VLOOKUP($B62,'[1]1718  Exp_Rev Access'!$F$7:$GK$318,$FI$2,FALSE)),"",VLOOKUP($B62,'[1]1718  Exp_Rev Access'!$F$7:$GK$318,$FI$2,FALSE))</f>
        <v>0</v>
      </c>
      <c r="FJ62" s="90">
        <f>IF(ISNA(VLOOKUP($B62,'[1]1718  Exp_Rev Access'!$F$7:$GK$318,$FJ$2,FALSE)),"",VLOOKUP($B62,'[1]1718  Exp_Rev Access'!$F$7:$GK$318,$FJ$2,FALSE))</f>
        <v>0</v>
      </c>
      <c r="FK62" s="90">
        <f>IF(ISNA(VLOOKUP($B62,'[1]1718  Exp_Rev Access'!$F$7:$GK$318,$FK$2,FALSE)),"",VLOOKUP($B62,'[1]1718  Exp_Rev Access'!$F$7:$GK$318,$FK$2,FALSE))</f>
        <v>0</v>
      </c>
      <c r="FL62" s="90">
        <f>IF(ISNA(VLOOKUP($B62,'[1]1718  Exp_Rev Access'!$F$7:$GK$318,$FL$2,FALSE)),"",VLOOKUP($B62,'[1]1718  Exp_Rev Access'!$F$7:$GK$318,$FL$2,FALSE))</f>
        <v>0</v>
      </c>
      <c r="FM62" s="90">
        <f>IF(ISNA(VLOOKUP($B62,'[1]1718  Exp_Rev Access'!$F$7:$GK$318,$FM$2,FALSE)),"",VLOOKUP($B62,'[1]1718  Exp_Rev Access'!$F$7:$GK$318,$FM$2,FALSE))</f>
        <v>0</v>
      </c>
      <c r="FN62" s="90">
        <f>IF(ISNA(VLOOKUP($B62,'[1]1718  Exp_Rev Access'!$F$7:$GK$318,$FN$2,FALSE)),"",VLOOKUP($B62,'[1]1718  Exp_Rev Access'!$F$7:$GK$318,$FN$2,FALSE))</f>
        <v>0</v>
      </c>
      <c r="FO62" s="90">
        <f>IF(ISNA(VLOOKUP($B62,'[1]1718  Exp_Rev Access'!$F$7:$GK$318,$FO$2,FALSE)),"",VLOOKUP($B62,'[1]1718  Exp_Rev Access'!$F$7:$GK$318,$FO$2,FALSE))</f>
        <v>0</v>
      </c>
      <c r="FP62" s="90">
        <f>IF(ISNA(VLOOKUP($B62,'[1]1718  Exp_Rev Access'!$F$7:$GK$318,$FP$2,FALSE)),"",VLOOKUP($B62,'[1]1718  Exp_Rev Access'!$F$7:$GK$318,$FP$2,FALSE))</f>
        <v>0</v>
      </c>
      <c r="FQ62" s="90">
        <f>IF(ISNA(VLOOKUP($B62,'[1]1718  Exp_Rev Access'!$F$7:$GK$318,$FQ$2,FALSE)),"",VLOOKUP($B62,'[1]1718  Exp_Rev Access'!$F$7:$GK$318,$FQ$2,FALSE))</f>
        <v>0</v>
      </c>
      <c r="FR62" s="90">
        <f>IF(ISNA(VLOOKUP($B62,'[1]1718  Exp_Rev Access'!$F$7:$GK$318,$FR$2,FALSE)),"",VLOOKUP($B62,'[1]1718  Exp_Rev Access'!$F$7:$GK$318,$FR$2,FALSE))</f>
        <v>4062.13</v>
      </c>
      <c r="FS62" s="56">
        <f t="shared" ref="FS62:FS64" si="193">SUM(CH62:FR62)</f>
        <v>334918.98</v>
      </c>
      <c r="FT62" s="92">
        <f t="shared" ref="FT62:FT64" si="194">FS62/E62</f>
        <v>5.19256581691016E-2</v>
      </c>
      <c r="FU62" s="94">
        <f t="shared" ref="FU62:FU64" si="195">FS62/D62</f>
        <v>837.84204733076501</v>
      </c>
      <c r="FV62" s="95">
        <f>IF(ISNA(VLOOKUP($B62,'[1]1718  Exp_Rev Access'!$F$7:$GK$318,$FV$2,FALSE)),"",VLOOKUP($B62,'[1]1718  Exp_Rev Access'!$F$7:$GK$318,$FV$2,FALSE))</f>
        <v>0</v>
      </c>
      <c r="FW62" s="95">
        <f>IF(ISNA(VLOOKUP($B62,'[1]1718  Exp_Rev Access'!$F$7:$GK$318,$FW$2,FALSE)),"",VLOOKUP($B62,'[1]1718  Exp_Rev Access'!$F$7:$GK$318,$FW$2,FALSE))</f>
        <v>0</v>
      </c>
      <c r="FX62" s="95">
        <f>IF(ISNA(VLOOKUP($B62,'[1]1718  Exp_Rev Access'!$F$7:$GK$318,$FX$2,FALSE)),"",VLOOKUP($B62,'[1]1718  Exp_Rev Access'!$F$7:$GK$318,$FX$2,FALSE))</f>
        <v>0</v>
      </c>
      <c r="FY62" s="95">
        <f>IF(ISNA(VLOOKUP($B62,'[1]1718  Exp_Rev Access'!$F$7:$GK$318,$FY$2,FALSE)),"",VLOOKUP($B62,'[1]1718  Exp_Rev Access'!$F$7:$GK$318,$FY$2,FALSE))</f>
        <v>0</v>
      </c>
      <c r="FZ62" s="95">
        <f>IF(ISNA(VLOOKUP($B62,'[1]1718  Exp_Rev Access'!$F$7:$GK$318,$FZ$2,FALSE)),"",VLOOKUP($B62,'[1]1718  Exp_Rev Access'!$F$7:$GK$318,$FZ$2,FALSE))</f>
        <v>0</v>
      </c>
      <c r="GA62" s="95">
        <f>IF(ISNA(VLOOKUP($B62,'[1]1718  Exp_Rev Access'!$F$7:$GK$318,$GA$2,FALSE)),"",VLOOKUP($B62,'[1]1718  Exp_Rev Access'!$F$7:$GK$318,$GA$2,FALSE))</f>
        <v>0</v>
      </c>
      <c r="GB62" s="95">
        <f>IF(ISNA(VLOOKUP($B62,'[1]1718  Exp_Rev Access'!$F$7:$GK$318,$GB$2,FALSE)),"",VLOOKUP($B62,'[1]1718  Exp_Rev Access'!$F$7:$GK$318,$GB$2,FALSE))</f>
        <v>0</v>
      </c>
      <c r="GC62" s="95">
        <f>IF(ISNA(VLOOKUP($B62,'[1]1718  Exp_Rev Access'!$F$7:$GK$318,$GC$2,FALSE)),"",VLOOKUP($B62,'[1]1718  Exp_Rev Access'!$F$7:$GK$318,$GC$2,FALSE))</f>
        <v>0</v>
      </c>
      <c r="GD62" s="95">
        <f>IF(ISNA(VLOOKUP($B62,'[1]1718  Exp_Rev Access'!$F$7:$GK$318,$GD$2,FALSE)),"",VLOOKUP($B62,'[1]1718  Exp_Rev Access'!$F$7:$GK$318,$GD$2,FALSE))</f>
        <v>0</v>
      </c>
      <c r="GE62" s="95">
        <f>IF(ISNA(VLOOKUP($B62,'[1]1718  Exp_Rev Access'!$F$7:$GK$318,$GE$2,FALSE)),"",VLOOKUP($B62,'[1]1718  Exp_Rev Access'!$F$7:$GK$318,$GE$2,FALSE))</f>
        <v>5399</v>
      </c>
      <c r="GF62" s="95">
        <f>IF(ISNA(VLOOKUP($B62,'[1]1718  Exp_Rev Access'!$F$7:$GK$318,$GF$2,FALSE)),"",VLOOKUP($B62,'[1]1718  Exp_Rev Access'!$F$7:$GK$318,$GF$2,FALSE))</f>
        <v>0</v>
      </c>
      <c r="GG62" s="95">
        <f>IF(ISNA(VLOOKUP($B62,'[1]1718  Exp_Rev Access'!$F$7:$GK$318,$GG$2,FALSE)),"",VLOOKUP($B62,'[1]1718  Exp_Rev Access'!$F$7:$GK$318,$GG$2,FALSE))</f>
        <v>0</v>
      </c>
      <c r="GH62" s="95">
        <f>IF(ISNA(VLOOKUP($B62,'[1]1718  Exp_Rev Access'!$F$7:$GK$318,$GH$2,FALSE)),"",VLOOKUP($B62,'[1]1718  Exp_Rev Access'!$F$7:$GK$318,$GH$2,FALSE))</f>
        <v>0</v>
      </c>
      <c r="GI62" s="95">
        <f>IF(ISNA(VLOOKUP($B62,'[1]1718  Exp_Rev Access'!$F$7:$GK$318,$GI$2,FALSE)),"",VLOOKUP($B62,'[1]1718  Exp_Rev Access'!$F$7:$GK$318,$GI$2,FALSE))</f>
        <v>0</v>
      </c>
      <c r="GJ62" s="95">
        <f>IF(ISNA(VLOOKUP($B62,'[1]1718  Exp_Rev Access'!$F$7:$GK$318,$GJ$2,FALSE)),"",VLOOKUP($B62,'[1]1718  Exp_Rev Access'!$F$7:$GK$318,$GJ$2,FALSE))</f>
        <v>0</v>
      </c>
      <c r="GK62" s="95">
        <f>IF(ISNA(VLOOKUP($B62,'[1]1718  Exp_Rev Access'!$F$7:$GK$318,$GK$2,FALSE)),"",VLOOKUP($B62,'[1]1718  Exp_Rev Access'!$F$7:$GK$318,$GK$2,FALSE))</f>
        <v>0</v>
      </c>
      <c r="GL62" s="95">
        <f>IF(ISNA(VLOOKUP($B62,'[1]1718  Exp_Rev Access'!$F$7:$GK$318,$GL$2,FALSE)),"",VLOOKUP($B62,'[1]1718  Exp_Rev Access'!$F$7:$GK$318,$GL$2,FALSE))</f>
        <v>0</v>
      </c>
      <c r="GM62" s="95">
        <f>IF(ISNA(VLOOKUP($B62,'[1]1718  Exp_Rev Access'!$F$7:$GK$318,$GM$2,FALSE)),"",VLOOKUP($B62,'[1]1718  Exp_Rev Access'!$F$7:$GK$318,$GM$2,FALSE))</f>
        <v>0</v>
      </c>
      <c r="GN62" s="95">
        <f>IF(ISNA(VLOOKUP($B62,'[1]1718  Exp_Rev Access'!$F$7:$GK$318,$GN$2,FALSE)),"",VLOOKUP($B62,'[1]1718  Exp_Rev Access'!$F$7:$GK$318,$GN$2,FALSE))</f>
        <v>0</v>
      </c>
      <c r="GO62" s="95">
        <f>IF(ISNA(VLOOKUP($B62,'[1]1718  Exp_Rev Access'!$F$7:$GK$318,$GO$2,FALSE)),"",VLOOKUP($B62,'[1]1718  Exp_Rev Access'!$F$7:$GK$318,$GO$2,FALSE))</f>
        <v>0</v>
      </c>
      <c r="GP62" s="95">
        <f>IF(ISNA(VLOOKUP($B62,'[1]1718  Exp_Rev Access'!$F$7:$GK$318,$GP$2,FALSE)),"",VLOOKUP($B62,'[1]1718  Exp_Rev Access'!$F$7:$GK$318,$GP$2,FALSE))</f>
        <v>0</v>
      </c>
      <c r="GQ62" s="95">
        <f>IF(ISNA(VLOOKUP($B62,'[1]1718  Exp_Rev Access'!$F$7:$GK$318,$GQ$2,FALSE)),"",VLOOKUP($B62,'[1]1718  Exp_Rev Access'!$F$7:$GK$318,$GQ$2,FALSE))</f>
        <v>0</v>
      </c>
      <c r="GR62" s="95">
        <f>IF(ISNA(VLOOKUP($B62,'[1]1718  Exp_Rev Access'!$F$7:$GK$318,$GR$2,FALSE)),"",VLOOKUP($B62,'[1]1718  Exp_Rev Access'!$F$7:$GK$318,$GR$2,FALSE))</f>
        <v>0</v>
      </c>
      <c r="GS62" s="95">
        <f>IF(ISNA(VLOOKUP($B62,'[1]1718  Exp_Rev Access'!$F$7:$GK$318,$GS$2,FALSE)),"",VLOOKUP($B62,'[1]1718  Exp_Rev Access'!$F$7:$GK$318,$GS$2,FALSE))</f>
        <v>0</v>
      </c>
      <c r="GT62" s="95">
        <f>IF(ISNA(VLOOKUP($B62,'[1]1718  Exp_Rev Access'!$F$7:$GK$318,$GT$2,FALSE)),"",VLOOKUP($B62,'[1]1718  Exp_Rev Access'!$F$7:$GK$318,$GT$2,FALSE))</f>
        <v>0</v>
      </c>
      <c r="GU62" s="56">
        <f t="shared" ref="GU62:GU64" si="196">SUM(FV62:GT62)</f>
        <v>5399</v>
      </c>
      <c r="GV62" s="92">
        <f t="shared" ref="GV62:GV64" si="197">GU62/E62</f>
        <v>8.3705805044246694E-4</v>
      </c>
      <c r="GW62" s="96">
        <f t="shared" ref="GW62:GW64" si="198">GU62/D62</f>
        <v>13.506279081402914</v>
      </c>
      <c r="HE62" s="41"/>
      <c r="HF62" s="41"/>
      <c r="HG62" s="41"/>
      <c r="HH62" s="41"/>
      <c r="HI62" s="41"/>
      <c r="HJ62" s="41"/>
      <c r="HK62" s="41"/>
      <c r="HL62" s="41"/>
      <c r="HM62" s="41"/>
      <c r="HN62" s="41"/>
    </row>
    <row r="63" spans="1:222" x14ac:dyDescent="0.3">
      <c r="A63" s="108"/>
      <c r="B63" s="88" t="s">
        <v>254</v>
      </c>
      <c r="C63" s="89" t="s">
        <v>255</v>
      </c>
      <c r="D63" s="75">
        <f>IF(ISNA(VLOOKUP($B63,'[1]1718 enrollment_Rev_Exp by size'!$A$7:H403,3,FALSE)),"",VLOOKUP($B63,'[1]1718 enrollment_Rev_Exp by size'!$A$7:$G$363,3,FALSE))</f>
        <v>26.4</v>
      </c>
      <c r="E63" s="76">
        <f>IF(ISNA(VLOOKUP($B63,'[1]1718 enrollment_Rev_Exp by size'!$A$7:I403,5,FALSE)),"",VLOOKUP($B63,'[1]1718 enrollment_Rev_Exp by size'!$A$7:$G$350,5,FALSE))</f>
        <v>569269.68999999994</v>
      </c>
      <c r="F63" s="70">
        <f t="shared" si="180"/>
        <v>569269.68999999994</v>
      </c>
      <c r="G63" s="71">
        <f t="shared" si="181"/>
        <v>0</v>
      </c>
      <c r="H63" s="90">
        <f>IF(ISNA(VLOOKUP($B63,'[1]1718  Exp_Rev Access'!$F$7:$GK$318,3,FALSE)),"",VLOOKUP($B63,'[1]1718  Exp_Rev Access'!$F$7:$GK$318,3,FALSE))</f>
        <v>0</v>
      </c>
      <c r="I63" s="90">
        <f>IF(ISNA(VLOOKUP($B63,'[1]1718  Exp_Rev Access'!$F$7:$GK$318,4,FALSE)),"",VLOOKUP($B63,'[1]1718  Exp_Rev Access'!$F$7:$GK$318,4,FALSE))</f>
        <v>0</v>
      </c>
      <c r="J63" s="90">
        <f>IF(ISNA(VLOOKUP($B63,'[1]1718  Exp_Rev Access'!$F$7:$GK$318,5,FALSE)),"",VLOOKUP($B63,'[1]1718  Exp_Rev Access'!$F$7:$GK$318,5,FALSE))</f>
        <v>0</v>
      </c>
      <c r="K63" s="90">
        <f>IF(ISNA(VLOOKUP($B63,'[1]1718  Exp_Rev Access'!$F$7:$GK$318,6,FALSE)),"-",VLOOKUP($B63,'[1]1718  Exp_Rev Access'!$F$7:$GK$318,6,FALSE))</f>
        <v>0</v>
      </c>
      <c r="L63" s="90">
        <f>IF(ISNA(VLOOKUP($B63,'[1]1718  Exp_Rev Access'!$F$7:$GK$318,7,FALSE)),"",VLOOKUP($B63,'[1]1718  Exp_Rev Access'!$F$7:$GK$318,7,FALSE))</f>
        <v>0</v>
      </c>
      <c r="M63" s="90">
        <f>IF(ISNA(VLOOKUP($B63,'[1]1718  Exp_Rev Access'!$F$7:$GK$318,8,FALSE)),"",VLOOKUP($B63,'[1]1718  Exp_Rev Access'!$F$7:$GK$318,8,FALSE))</f>
        <v>0</v>
      </c>
      <c r="N63" s="56">
        <f t="shared" si="182"/>
        <v>0</v>
      </c>
      <c r="O63" s="91">
        <f t="shared" si="183"/>
        <v>0</v>
      </c>
      <c r="P63" s="56">
        <f t="shared" si="184"/>
        <v>0</v>
      </c>
      <c r="Q63" s="90">
        <f>IF(ISNA(VLOOKUP($B63,'[1]1718  Exp_Rev Access'!$F$7:$GK$318,10,FALSE)),"",VLOOKUP($B63,'[1]1718  Exp_Rev Access'!$F$7:$GK$318,10,FALSE))</f>
        <v>0</v>
      </c>
      <c r="R63" s="90">
        <f>IF(ISNA(VLOOKUP($B63,'[1]1718  Exp_Rev Access'!$F$7:$GK$318,11,FALSE)),"",VLOOKUP($B63,'[1]1718  Exp_Rev Access'!$F$7:$GK$318,11,FALSE))</f>
        <v>0</v>
      </c>
      <c r="S63" s="90">
        <f>IF(ISNA(VLOOKUP($B63,'[1]1718  Exp_Rev Access'!$F$7:$GK$318,12,FALSE)),"",VLOOKUP($B63,'[1]1718  Exp_Rev Access'!$F$7:$GK$318,12,FALSE))</f>
        <v>0</v>
      </c>
      <c r="T63" s="90">
        <f>IF(ISNA(VLOOKUP($B63,'[1]1718  Exp_Rev Access'!$F$7:$GK$318,13,FALSE)),"",VLOOKUP($B63,'[1]1718  Exp_Rev Access'!$F$7:$GK$318,13,FALSE))</f>
        <v>0</v>
      </c>
      <c r="U63" s="90">
        <f>IF(ISNA(VLOOKUP($B63,'[1]1718  Exp_Rev Access'!$F$7:$GK$318,14,FALSE)),"",VLOOKUP($B63,'[1]1718  Exp_Rev Access'!$F$7:$GK$318,14,FALSE))</f>
        <v>0</v>
      </c>
      <c r="V63" s="90">
        <f>IF(ISNA(VLOOKUP($B63,'[1]1718  Exp_Rev Access'!$F$7:$GK$318,15,FALSE)),"",VLOOKUP($B63,'[1]1718  Exp_Rev Access'!$F$7:$GK$318,15,FALSE))</f>
        <v>0</v>
      </c>
      <c r="W63" s="90">
        <f>IF(ISNA(VLOOKUP($B63,'[1]1718  Exp_Rev Access'!$F$7:$GK$318,16,FALSE)),"",VLOOKUP($B63,'[1]1718  Exp_Rev Access'!$F$7:$GK$318,16,FALSE))</f>
        <v>0</v>
      </c>
      <c r="X63" s="90">
        <f>IF(ISNA(VLOOKUP($B63,'[1]1718  Exp_Rev Access'!$F$7:$GK$318,17,FALSE)),"",VLOOKUP($B63,'[1]1718  Exp_Rev Access'!$F$7:$GK$318,17,FALSE))</f>
        <v>0</v>
      </c>
      <c r="Y63" s="90">
        <f>IF(ISNA(VLOOKUP($B63,'[1]1718  Exp_Rev Access'!$F$7:$GK$318,18,FALSE)),"",VLOOKUP($B63,'[1]1718  Exp_Rev Access'!$F$7:$GK$318,18,FALSE))</f>
        <v>1692</v>
      </c>
      <c r="Z63" s="90">
        <f>IF(ISNA(VLOOKUP($B63,'[1]1718  Exp_Rev Access'!$F$7:$GK$318,19,FALSE)),"",VLOOKUP($B63,'[1]1718  Exp_Rev Access'!$F$7:$GK$318,19,FALSE))</f>
        <v>0</v>
      </c>
      <c r="AA63" s="90">
        <f>IF(ISNA(VLOOKUP($B63,'[1]1718  Exp_Rev Access'!$F$7:$GK$318,20,FALSE)),"",VLOOKUP($B63,'[1]1718  Exp_Rev Access'!$F$7:$GK$318,20,FALSE))</f>
        <v>0</v>
      </c>
      <c r="AB63" s="90">
        <f>IF(ISNA(VLOOKUP($B63,'[1]1718  Exp_Rev Access'!$F$7:$GK$318,21,FALSE)),"",VLOOKUP($B63,'[1]1718  Exp_Rev Access'!$F$7:$GK$318,21,FALSE))</f>
        <v>0</v>
      </c>
      <c r="AC63" s="90">
        <f>IF(ISNA(VLOOKUP($B63,'[1]1718  Exp_Rev Access'!$F$7:$GK$318,22,FALSE)),"",VLOOKUP($B63,'[1]1718  Exp_Rev Access'!$F$7:$GK$318,22,FALSE))</f>
        <v>0</v>
      </c>
      <c r="AD63" s="90">
        <f>IF(ISNA(VLOOKUP($B63,'[1]1718  Exp_Rev Access'!$F$7:$GK$318,23,FALSE)),"",VLOOKUP($B63,'[1]1718  Exp_Rev Access'!$F$7:$GK$318,23,FALSE))</f>
        <v>0</v>
      </c>
      <c r="AE63" s="90">
        <f>IF(ISNA(VLOOKUP($B63,'[1]1718  Exp_Rev Access'!$F$7:$GK$318,24,FALSE)),"",VLOOKUP($B63,'[1]1718  Exp_Rev Access'!$F$7:$GK$318,24,FALSE))</f>
        <v>6677.87</v>
      </c>
      <c r="AF63" s="90">
        <f>IF(ISNA(VLOOKUP($B63,'[1]1718  Exp_Rev Access'!$F$7:$GK$318,25,FALSE)),"",VLOOKUP($B63,'[1]1718  Exp_Rev Access'!$F$7:$GK$318,25,FALSE))</f>
        <v>0</v>
      </c>
      <c r="AG63" s="90">
        <f>IF(ISNA(VLOOKUP($B63,'[1]1718  Exp_Rev Access'!$F$7:$GK$318,26,FALSE)),"",VLOOKUP($B63,'[1]1718  Exp_Rev Access'!$F$7:$GK$318,26,FALSE))</f>
        <v>500</v>
      </c>
      <c r="AH63" s="90">
        <f>IF(ISNA(VLOOKUP($B63,'[1]1718  Exp_Rev Access'!$F$7:$GK$318,27,FALSE)),"",VLOOKUP($B63,'[1]1718  Exp_Rev Access'!$F$7:$GK$318,27,FALSE))</f>
        <v>0</v>
      </c>
      <c r="AI63" s="90">
        <f>IF(ISNA(VLOOKUP($B63,'[1]1718  Exp_Rev Access'!$F$7:$GK$318,28,FALSE)),"",VLOOKUP($B63,'[1]1718  Exp_Rev Access'!$F$7:$GK$318,28,FALSE))</f>
        <v>0</v>
      </c>
      <c r="AJ63" s="90">
        <f>IF(ISNA(VLOOKUP($B63,'[1]1718  Exp_Rev Access'!$F$7:$GK$318,29,FALSE)),"",VLOOKUP($B63,'[1]1718  Exp_Rev Access'!$F$7:$GK$318,29,FALSE))</f>
        <v>0</v>
      </c>
      <c r="AK63" s="90">
        <f>IF(ISNA(VLOOKUP($B63,'[1]1718  Exp_Rev Access'!$F$7:$GK$318,30,FALSE)),"",VLOOKUP($B63,'[1]1718  Exp_Rev Access'!$F$7:$GK$318,30,FALSE))</f>
        <v>5</v>
      </c>
      <c r="AL63" s="90">
        <f>IF(ISNA(VLOOKUP($B63,'[1]1718  Exp_Rev Access'!$F$7:$GK$318,31,FALSE)),"",VLOOKUP($B63,'[1]1718  Exp_Rev Access'!$F$7:$GK$318,31,FALSE))</f>
        <v>0</v>
      </c>
      <c r="AM63" s="56">
        <f t="shared" si="185"/>
        <v>8874.869999999999</v>
      </c>
      <c r="AN63" s="92">
        <f t="shared" si="186"/>
        <v>1.5589921887462513E-2</v>
      </c>
      <c r="AO63" s="71">
        <f t="shared" si="187"/>
        <v>336.16931818181814</v>
      </c>
      <c r="AP63" s="90">
        <f>IF(ISNA(VLOOKUP($B63,'[1]1718  Exp_Rev Access'!$F$7:$GK$318,33,FALSE)),"",VLOOKUP($B63,'[1]1718  Exp_Rev Access'!$F$7:$GK$318,33,FALSE))</f>
        <v>459170.91</v>
      </c>
      <c r="AQ63" s="90">
        <f>IF(ISNA(VLOOKUP($B63,'[1]1718  Exp_Rev Access'!$F$7:$GK$318,34,FALSE)),"",VLOOKUP($B63,'[1]1718  Exp_Rev Access'!$F$7:$GK$318,34,FALSE))</f>
        <v>0</v>
      </c>
      <c r="AR63" s="90">
        <f>IF(ISNA(VLOOKUP($B63,'[1]1718  Exp_Rev Access'!$F$7:$GK$318,35,FALSE)),"",VLOOKUP($B63,'[1]1718  Exp_Rev Access'!$F$7:$GK$318,35,FALSE))</f>
        <v>0</v>
      </c>
      <c r="AS63" s="90">
        <f>IF(ISNA(VLOOKUP($B63,'[1]1718  Exp_Rev Access'!$F$7:$GK$318,36,FALSE)),"",VLOOKUP($B63,'[1]1718  Exp_Rev Access'!$F$7:$GK$318,36,FALSE))</f>
        <v>0</v>
      </c>
      <c r="AT63" s="90">
        <f>IF(ISNA(VLOOKUP($B63,'[1]1718  Exp_Rev Access'!$F$7:$GK$318,37,FALSE)),"",VLOOKUP($B63,'[1]1718  Exp_Rev Access'!$F$7:$GK$318,37,FALSE))</f>
        <v>0</v>
      </c>
      <c r="AU63" s="56">
        <f t="shared" si="188"/>
        <v>459170.91</v>
      </c>
      <c r="AV63" s="93">
        <f t="shared" si="189"/>
        <v>0.80659644816150322</v>
      </c>
      <c r="AW63" s="56">
        <f t="shared" si="190"/>
        <v>17392.837500000001</v>
      </c>
      <c r="AX63" s="90">
        <f>IF(ISNA(VLOOKUP($B63,'[1]1718  Exp_Rev Access'!$F$7:$GK$318,39,FALSE)),"",VLOOKUP($B63,'[1]1718  Exp_Rev Access'!$F$7:$GK$318,39,FALSE))</f>
        <v>0</v>
      </c>
      <c r="AY63" s="90">
        <f>IF(ISNA(VLOOKUP($B63,'[1]1718  Exp_Rev Access'!$F$7:$GK$318,40,FALSE)),"",VLOOKUP($B63,'[1]1718  Exp_Rev Access'!$F$7:$GK$318,40,FALSE))</f>
        <v>0</v>
      </c>
      <c r="AZ63" s="90">
        <f>IF(ISNA(VLOOKUP($B63,'[1]1718  Exp_Rev Access'!$F$7:$GK$318,41,FALSE)),"",VLOOKUP($B63,'[1]1718  Exp_Rev Access'!$F$7:$GK$318,41,FALSE))</f>
        <v>0</v>
      </c>
      <c r="BA63" s="90">
        <f>IF(ISNA(VLOOKUP($B63,'[1]1718  Exp_Rev Access'!$F$7:$GK$318,42,FALSE)),"",VLOOKUP($B63,'[1]1718  Exp_Rev Access'!$F$7:$GK$318,42,FALSE))</f>
        <v>0</v>
      </c>
      <c r="BB63" s="90">
        <f>IF(ISNA(VLOOKUP($B63,'[1]1718  Exp_Rev Access'!$F$7:$GK$318,43,FALSE)),"",VLOOKUP($B63,'[1]1718  Exp_Rev Access'!$F$7:$GK$318,43,FALSE))</f>
        <v>0</v>
      </c>
      <c r="BC63" s="90">
        <f>IF(ISNA(VLOOKUP($B63,'[1]1718  Exp_Rev Access'!$F$7:$GK$318,44,FALSE)),"",VLOOKUP($B63,'[1]1718  Exp_Rev Access'!$F$7:$GK$318,44,FALSE))</f>
        <v>0</v>
      </c>
      <c r="BD63" s="90">
        <f>IF(ISNA(VLOOKUP($B63,'[1]1718  Exp_Rev Access'!$F$7:$GK$318,45,FALSE)),"",VLOOKUP($B63,'[1]1718  Exp_Rev Access'!$F$7:$GK$318,45,FALSE))</f>
        <v>0</v>
      </c>
      <c r="BE63" s="90">
        <f>IF(ISNA(VLOOKUP($B63,'[1]1718  Exp_Rev Access'!$F$7:$GK$318,46,FALSE)),"",VLOOKUP($B63,'[1]1718  Exp_Rev Access'!$F$7:$GK$318,46,FALSE))</f>
        <v>0</v>
      </c>
      <c r="BF63" s="90">
        <f>IF(ISNA(VLOOKUP($B63,'[1]1718  Exp_Rev Access'!$F$7:$GK$318,47,FALSE)),"",VLOOKUP($B63,'[1]1718  Exp_Rev Access'!$F$7:$GK$318,47,FALSE))</f>
        <v>0</v>
      </c>
      <c r="BG63" s="90">
        <f>IF(ISNA(VLOOKUP($B63,'[1]1718  Exp_Rev Access'!$F$7:$GK$318,48,FALSE)),"",VLOOKUP($B63,'[1]1718  Exp_Rev Access'!$F$7:$GK$318,48,FALSE))</f>
        <v>0</v>
      </c>
      <c r="BH63" s="90">
        <f>IF(ISNA(VLOOKUP($B63,'[1]1718  Exp_Rev Access'!$F$7:$GK$318,49,FALSE)),"",VLOOKUP($B63,'[1]1718  Exp_Rev Access'!$F$7:$GK$318,49,FALSE))</f>
        <v>0</v>
      </c>
      <c r="BI63" s="90">
        <f>IF(ISNA(VLOOKUP($B63,'[1]1718  Exp_Rev Access'!$F$7:$GK$318,50,FALSE)),"",VLOOKUP($B63,'[1]1718  Exp_Rev Access'!$F$7:$GK$318,50,FALSE))</f>
        <v>0</v>
      </c>
      <c r="BJ63" s="90">
        <f>IF(ISNA(VLOOKUP($B63,'[1]1718  Exp_Rev Access'!$F$7:$GK$318,51,FALSE)),"",VLOOKUP($B63,'[1]1718  Exp_Rev Access'!$F$7:$GK$318,51,FALSE))</f>
        <v>0</v>
      </c>
      <c r="BK63" s="90">
        <f>IF(ISNA(VLOOKUP($B63,'[1]1718  Exp_Rev Access'!$F$7:$GK$318,52,FALSE)),"",VLOOKUP($B63,'[1]1718  Exp_Rev Access'!$F$7:$GK$318,52,FALSE))</f>
        <v>89328.09</v>
      </c>
      <c r="BL63" s="90">
        <f>IF(ISNA(VLOOKUP($B63,'[1]1718  Exp_Rev Access'!$F$7:$GK$318,53,FALSE)),"",VLOOKUP($B63,'[1]1718  Exp_Rev Access'!$F$7:$GK$318,53,FALSE))</f>
        <v>0</v>
      </c>
      <c r="BM63" s="90">
        <f>IF(ISNA(VLOOKUP($B63,'[1]1718  Exp_Rev Access'!$F$7:$GK$318,54,FALSE)),"",VLOOKUP($B63,'[1]1718  Exp_Rev Access'!$F$7:$GK$318,54,FALSE))</f>
        <v>0</v>
      </c>
      <c r="BN63" s="90">
        <f>IF(ISNA(VLOOKUP($B63,'[1]1718  Exp_Rev Access'!$F$7:$GK$318,55,FALSE)),"",VLOOKUP($B63,'[1]1718  Exp_Rev Access'!$F$7:$GK$318,55,FALSE))</f>
        <v>0</v>
      </c>
      <c r="BO63" s="90">
        <f>IF(ISNA(VLOOKUP($B63,'[1]1718  Exp_Rev Access'!$F$7:$GK$318,56,FALSE)),"",VLOOKUP($B63,'[1]1718  Exp_Rev Access'!$F$7:$GK$318,56,FALSE))</f>
        <v>0</v>
      </c>
      <c r="BP63" s="90">
        <f>IF(ISNA(VLOOKUP($B63,'[1]1718  Exp_Rev Access'!$F$7:$GK$318,57,FALSE)),"",VLOOKUP($B63,'[1]1718  Exp_Rev Access'!$F$7:$GK$318,57,FALSE))</f>
        <v>0</v>
      </c>
      <c r="BQ63" s="90">
        <f>IF(ISNA(VLOOKUP($B63,'[1]1718  Exp_Rev Access'!$F$7:$GK$318,58,FALSE)),"",VLOOKUP($B63,'[1]1718  Exp_Rev Access'!$F$7:$GK$318,58,FALSE))</f>
        <v>0</v>
      </c>
      <c r="BR63" s="90">
        <f>IF(ISNA(VLOOKUP($B63,'[1]1718  Exp_Rev Access'!$F$7:$GK$318,59,FALSE)),"",VLOOKUP($B63,'[1]1718  Exp_Rev Access'!$F$7:$GK$318,59,FALSE))</f>
        <v>0</v>
      </c>
      <c r="BS63" s="90">
        <f>IF(ISNA(VLOOKUP($B63,'[1]1718  Exp_Rev Access'!$F$7:$GK$318,60,FALSE)),"",VLOOKUP($B63,'[1]1718  Exp_Rev Access'!$F$7:$GK$318,60,FALSE))</f>
        <v>0</v>
      </c>
      <c r="BT63" s="90">
        <f>IF(ISNA(VLOOKUP($B63,'[1]1718  Exp_Rev Access'!$F$7:$GK$318,61,FALSE)),"",VLOOKUP($B63,'[1]1718  Exp_Rev Access'!$F$7:$GK$318,61,FALSE))</f>
        <v>0</v>
      </c>
      <c r="BU63" s="90">
        <f>IF(ISNA(VLOOKUP($B63,'[1]1718  Exp_Rev Access'!$F$7:$GK$318,62,FALSE)),"",VLOOKUP($B63,'[1]1718  Exp_Rev Access'!$F$7:$GK$318,62,FALSE))</f>
        <v>0</v>
      </c>
      <c r="BV63" s="56">
        <f t="shared" si="35"/>
        <v>89328.09</v>
      </c>
      <c r="BW63" s="92">
        <f t="shared" si="191"/>
        <v>0.15691699658205938</v>
      </c>
      <c r="BX63" s="71">
        <f t="shared" si="192"/>
        <v>3383.6397727272729</v>
      </c>
      <c r="BY63" s="90">
        <f>IF(ISNA(VLOOKUP($B63,'[1]1718  Exp_Rev Access'!$F$7:$GK$318,64,FALSE)),"",VLOOKUP($B63,'[1]1718  Exp_Rev Access'!$F$7:$GK$318,64,FALSE))</f>
        <v>0</v>
      </c>
      <c r="BZ63" s="90">
        <f>IF(ISNA(VLOOKUP($B63,'[1]1718  Exp_Rev Access'!$F$7:$GK$318,65,FALSE)),"",VLOOKUP($B63,'[1]1718  Exp_Rev Access'!$F$7:$GK$318,65,FALSE))</f>
        <v>0</v>
      </c>
      <c r="CA63" s="90">
        <f>IF(ISNA(VLOOKUP($B63,'[1]1718  Exp_Rev Access'!$F$7:$GK$318,66,FALSE)),"",VLOOKUP($B63,'[1]1718  Exp_Rev Access'!$F$7:$GK$318,66,FALSE))</f>
        <v>0</v>
      </c>
      <c r="CB63" s="90">
        <f>IF(ISNA(VLOOKUP($B63,'[1]1718  Exp_Rev Access'!$F$7:$GK$318,67,FALSE)),"",VLOOKUP($B63,'[1]1718  Exp_Rev Access'!$F$7:$GK$318,67,FALSE))</f>
        <v>0</v>
      </c>
      <c r="CC63" s="90">
        <f>IF(ISNA(VLOOKUP($B63,'[1]1718  Exp_Rev Access'!$F$7:$GK$318,68,FALSE)),"",VLOOKUP($B63,'[1]1718  Exp_Rev Access'!$F$7:$GK$318,68,FALSE))</f>
        <v>3740.94</v>
      </c>
      <c r="CD63" s="90">
        <f>IF(ISNA(VLOOKUP($B63,'[1]1718  Exp_Rev Access'!$F$7:$GK$318,69,FALSE)),"",VLOOKUP($B63,'[1]1718  Exp_Rev Access'!$F$7:$GK$318,69,FALSE))</f>
        <v>0</v>
      </c>
      <c r="CE63" s="56">
        <f t="shared" si="36"/>
        <v>3740.94</v>
      </c>
      <c r="CF63" s="92">
        <f t="shared" si="25"/>
        <v>6.5714723016431819E-3</v>
      </c>
      <c r="CG63" s="78">
        <f t="shared" si="46"/>
        <v>141.70227272727274</v>
      </c>
      <c r="CH63" s="90">
        <f>IF(ISNA(VLOOKUP($B63,'[1]1718  Exp_Rev Access'!$F$7:$GK$318,$CH$2,FALSE)),"",VLOOKUP($B63,'[1]1718  Exp_Rev Access'!$F$7:$GK$318,$CH$2,FALSE))</f>
        <v>0</v>
      </c>
      <c r="CI63" s="90">
        <f>IF(ISNA(VLOOKUP($B63,'[1]1718  Exp_Rev Access'!$F$7:$GK$318,$CI$2,FALSE)),"",VLOOKUP($B63,'[1]1718  Exp_Rev Access'!$F$7:$GK$318,$CI$2,FALSE))</f>
        <v>0</v>
      </c>
      <c r="CJ63" s="90">
        <f>IF(ISNA(VLOOKUP($B63,'[1]1718  Exp_Rev Access'!$F$7:$GK$318,$CJ$2,FALSE)),"",VLOOKUP($B63,'[1]1718  Exp_Rev Access'!$F$7:$GK$318,$CJ$2,FALSE))</f>
        <v>0</v>
      </c>
      <c r="CK63" s="90">
        <f>IF(ISNA(VLOOKUP($B63,'[1]1718  Exp_Rev Access'!$F$7:$GK$318,$CK$2,FALSE)),"",VLOOKUP($B63,'[1]1718  Exp_Rev Access'!$F$7:$GK$318,$CK$2,FALSE))</f>
        <v>0</v>
      </c>
      <c r="CL63" s="90">
        <f>IF(ISNA(VLOOKUP($B63,'[1]1718  Exp_Rev Access'!$F$7:$GK$318,$CL$2,FALSE)),"",VLOOKUP($B63,'[1]1718  Exp_Rev Access'!$F$7:$GK$318,$CL$2,FALSE))</f>
        <v>0</v>
      </c>
      <c r="CM63" s="90">
        <f>IF(ISNA(VLOOKUP($B63,'[1]1718  Exp_Rev Access'!$F$7:$GK$318,$CM$2,FALSE)),"",VLOOKUP($B63,'[1]1718  Exp_Rev Access'!$F$7:$GK$318,$CM$2,FALSE))</f>
        <v>0</v>
      </c>
      <c r="CN63" s="90">
        <f>IF(ISNA(VLOOKUP($B63,'[1]1718  Exp_Rev Access'!$F$7:$GK$318,$CN$2,FALSE)),"",VLOOKUP($B63,'[1]1718  Exp_Rev Access'!$F$7:$GK$318,$CN$2,FALSE))</f>
        <v>0</v>
      </c>
      <c r="CO63" s="90">
        <f>IF(ISNA(VLOOKUP($B63,'[1]1718  Exp_Rev Access'!$F$7:$GK$318,$CO$2,FALSE)),"",VLOOKUP($B63,'[1]1718  Exp_Rev Access'!$F$7:$GK$318,$CO$2,FALSE))</f>
        <v>0</v>
      </c>
      <c r="CP63" s="90">
        <f>IF(ISNA(VLOOKUP($B63,'[1]1718  Exp_Rev Access'!$F$7:$GK$318,$CP$2,FALSE)),"",VLOOKUP($B63,'[1]1718  Exp_Rev Access'!$F$7:$GK$318,$CP$2,FALSE))</f>
        <v>0</v>
      </c>
      <c r="CQ63" s="90">
        <f>IF(ISNA(VLOOKUP($B63,'[1]1718  Exp_Rev Access'!$F$7:$GK$318,$CQ$2,FALSE)),"",VLOOKUP($B63,'[1]1718  Exp_Rev Access'!$F$7:$GK$318,$CQ$2,FALSE))</f>
        <v>8154.88</v>
      </c>
      <c r="CR63" s="90">
        <f>IF(ISNA(VLOOKUP($B63,'[1]1718  Exp_Rev Access'!$F$7:$GK$318,$CR$2,FALSE)),"",VLOOKUP($B63,'[1]1718  Exp_Rev Access'!$F$7:$GK$318,$CR$2,FALSE))</f>
        <v>0</v>
      </c>
      <c r="CS63" s="90">
        <f>IF(ISNA(VLOOKUP($B63,'[1]1718  Exp_Rev Access'!$F$7:$GK$318,$CS$2,FALSE)),"",VLOOKUP($B63,'[1]1718  Exp_Rev Access'!$F$7:$GK$318,$CS$2,FALSE))</f>
        <v>0</v>
      </c>
      <c r="CT63" s="90">
        <f>IF(ISNA(VLOOKUP($B63,'[1]1718  Exp_Rev Access'!$F$7:$GK$318,$CT$2,FALSE)),"",VLOOKUP($B63,'[1]1718  Exp_Rev Access'!$F$7:$GK$318,$CT$2,FALSE))</f>
        <v>0</v>
      </c>
      <c r="CU63" s="90">
        <f>IF(ISNA(VLOOKUP($B63,'[1]1718  Exp_Rev Access'!$F$7:$GK$318,$CU$2,FALSE)),"",VLOOKUP($B63,'[1]1718  Exp_Rev Access'!$F$7:$GK$318,$CU$2,FALSE))</f>
        <v>0</v>
      </c>
      <c r="CV63" s="90">
        <f>IF(ISNA(VLOOKUP($B63,'[1]1718  Exp_Rev Access'!$F$7:$GK$318,$CV$2,FALSE)),"",VLOOKUP($B63,'[1]1718  Exp_Rev Access'!$F$7:$GK$318,$CV$2,FALSE))</f>
        <v>0</v>
      </c>
      <c r="CW63" s="90">
        <f>IF(ISNA(VLOOKUP($B63,'[1]1718  Exp_Rev Access'!$F$7:$GK$318,$CW$2,FALSE)),"",VLOOKUP($B63,'[1]1718  Exp_Rev Access'!$F$7:$GK$318,$CW$2,FALSE))</f>
        <v>0</v>
      </c>
      <c r="CX63" s="90">
        <f>IF(ISNA(VLOOKUP($B63,'[1]1718  Exp_Rev Access'!$F$7:$GK$318,$CX$2,FALSE)),"",VLOOKUP($B63,'[1]1718  Exp_Rev Access'!$F$7:$GK$318,$CX$2,FALSE))</f>
        <v>0</v>
      </c>
      <c r="CY63" s="90">
        <f>IF(ISNA(VLOOKUP($B63,'[1]1718  Exp_Rev Access'!$F$7:$GK$318,$CY$2,FALSE)),"",VLOOKUP($B63,'[1]1718  Exp_Rev Access'!$F$7:$GK$318,$CY$2,FALSE))</f>
        <v>0</v>
      </c>
      <c r="CZ63" s="90">
        <f>IF(ISNA(VLOOKUP($B63,'[1]1718  Exp_Rev Access'!$F$7:$GK$318,$CZ$2,FALSE)),"",VLOOKUP($B63,'[1]1718  Exp_Rev Access'!$F$7:$GK$318,$CZ$2,FALSE))</f>
        <v>0</v>
      </c>
      <c r="DA63" s="90">
        <f>IF(ISNA(VLOOKUP($B63,'[1]1718  Exp_Rev Access'!$F$7:$GK$318,$DA$2,FALSE)),"",VLOOKUP($B63,'[1]1718  Exp_Rev Access'!$F$7:$GK$318,$DA$2,FALSE))</f>
        <v>0</v>
      </c>
      <c r="DB63" s="90">
        <f>IF(ISNA(VLOOKUP($B63,'[1]1718  Exp_Rev Access'!$F$7:$GK$318,$DB$2,FALSE)),"",VLOOKUP($B63,'[1]1718  Exp_Rev Access'!$F$7:$GK$318,$DB$2,FALSE))</f>
        <v>0</v>
      </c>
      <c r="DC63" s="90">
        <f>IF(ISNA(VLOOKUP($B63,'[1]1718  Exp_Rev Access'!$F$7:$GK$318,$DC$2,FALSE)),"",VLOOKUP($B63,'[1]1718  Exp_Rev Access'!$F$7:$GK$318,$DC$2,FALSE))</f>
        <v>0</v>
      </c>
      <c r="DD63" s="90">
        <f>IF(ISNA(VLOOKUP($B63,'[1]1718  Exp_Rev Access'!$F$7:$GK$318,$DD$2,FALSE)),"",VLOOKUP($B63,'[1]1718  Exp_Rev Access'!$F$7:$GK$318,$DD$2,FALSE))</f>
        <v>0</v>
      </c>
      <c r="DE63" s="90">
        <f>IF(ISNA(VLOOKUP($B63,'[1]1718  Exp_Rev Access'!$F$7:$GK$318,$DE$2,FALSE)),"",VLOOKUP($B63,'[1]1718  Exp_Rev Access'!$F$7:$GK$318,$DE$2,FALSE))</f>
        <v>0</v>
      </c>
      <c r="DF63" s="90">
        <f>IF(ISNA(VLOOKUP($B63,'[1]1718  Exp_Rev Access'!$F$7:$GK$318,$DF$2,FALSE)),"",VLOOKUP($B63,'[1]1718  Exp_Rev Access'!$F$7:$GK$318,$DF$2,FALSE))</f>
        <v>0</v>
      </c>
      <c r="DG63" s="90">
        <f>IF(ISNA(VLOOKUP($B63,'[1]1718  Exp_Rev Access'!$F$7:$GK$318,$DG$2,FALSE)),"",VLOOKUP($B63,'[1]1718  Exp_Rev Access'!$F$7:$GK$318,$DG$2,FALSE))</f>
        <v>0</v>
      </c>
      <c r="DH63" s="90">
        <f>IF(ISNA(VLOOKUP($B63,'[1]1718  Exp_Rev Access'!$F$7:$GK$318,$DH$2,FALSE)),"",VLOOKUP($B63,'[1]1718  Exp_Rev Access'!$F$7:$GK$318,$DH$2,FALSE))</f>
        <v>0</v>
      </c>
      <c r="DI63" s="90">
        <f>IF(ISNA(VLOOKUP($B63,'[1]1718  Exp_Rev Access'!$F$7:$GK$318,$DI$2,FALSE)),"",VLOOKUP($B63,'[1]1718  Exp_Rev Access'!$F$7:$GK$318,$DI$2,FALSE))</f>
        <v>0</v>
      </c>
      <c r="DJ63" s="90">
        <f>IF(ISNA(VLOOKUP($B63,'[1]1718  Exp_Rev Access'!$F$7:$GK$318,$DJ$2,FALSE)),"",VLOOKUP($B63,'[1]1718  Exp_Rev Access'!$F$7:$GK$318,$DJ$2,FALSE))</f>
        <v>0</v>
      </c>
      <c r="DK63" s="90">
        <f>IF(ISNA(VLOOKUP($B63,'[1]1718  Exp_Rev Access'!$F$7:$GK$318,$DK$2,FALSE)),"",VLOOKUP($B63,'[1]1718  Exp_Rev Access'!$F$7:$GK$318,$DK$2,FALSE))</f>
        <v>0</v>
      </c>
      <c r="DL63" s="90">
        <f>IF(ISNA(VLOOKUP($B63,'[1]1718  Exp_Rev Access'!$F$7:$GK$318,$DL$2,FALSE)),"",VLOOKUP($B63,'[1]1718  Exp_Rev Access'!$F$7:$GK$318,$DL$2,FALSE))</f>
        <v>0</v>
      </c>
      <c r="DM63" s="90">
        <f>IF(ISNA(VLOOKUP($B63,'[1]1718  Exp_Rev Access'!$F$7:$GK$318,$DM$2,FALSE)),"",VLOOKUP($B63,'[1]1718  Exp_Rev Access'!$F$7:$GK$318,$DM$2,FALSE))</f>
        <v>0</v>
      </c>
      <c r="DN63" s="90">
        <f>IF(ISNA(VLOOKUP($B63,'[1]1718  Exp_Rev Access'!$F$7:$GK$318,$DN$2,FALSE)),"",VLOOKUP($B63,'[1]1718  Exp_Rev Access'!$F$7:$GK$318,$DN$2,FALSE))</f>
        <v>0</v>
      </c>
      <c r="DO63" s="90">
        <f>IF(ISNA(VLOOKUP($B63,'[1]1718  Exp_Rev Access'!$F$7:$GK$318,$DO$2,FALSE)),"",VLOOKUP($B63,'[1]1718  Exp_Rev Access'!$F$7:$GK$318,$DO$2,FALSE))</f>
        <v>0</v>
      </c>
      <c r="DP63" s="90">
        <f>IF(ISNA(VLOOKUP($B63,'[1]1718  Exp_Rev Access'!$F$7:$GK$318,$DP$2,FALSE)),"",VLOOKUP($B63,'[1]1718  Exp_Rev Access'!$F$7:$GK$318,$DP$2,FALSE))</f>
        <v>0</v>
      </c>
      <c r="DQ63" s="90">
        <f>IF(ISNA(VLOOKUP($B63,'[1]1718  Exp_Rev Access'!$F$7:$GK$318,$DQ$2,FALSE)),"",VLOOKUP($B63,'[1]1718  Exp_Rev Access'!$F$7:$GK$318,$DQ$2,FALSE))</f>
        <v>0</v>
      </c>
      <c r="DR63" s="90">
        <f>IF(ISNA(VLOOKUP($B63,'[1]1718  Exp_Rev Access'!$F$7:$GK$318,$DR$2,FALSE)),"",VLOOKUP($B63,'[1]1718  Exp_Rev Access'!$F$7:$GK$318,$DR$2,FALSE))</f>
        <v>0</v>
      </c>
      <c r="DS63" s="90">
        <f>IF(ISNA(VLOOKUP($B63,'[1]1718  Exp_Rev Access'!$F$7:$GK$318,$DS$2,FALSE)),"",VLOOKUP($B63,'[1]1718  Exp_Rev Access'!$F$7:$GK$318,$DS$2,FALSE))</f>
        <v>0</v>
      </c>
      <c r="DT63" s="90">
        <f>IF(ISNA(VLOOKUP($B63,'[1]1718  Exp_Rev Access'!$F$7:$GK$318,$DT$2,FALSE)),"",VLOOKUP($B63,'[1]1718  Exp_Rev Access'!$F$7:$GK$318,$DT$2,FALSE))</f>
        <v>0</v>
      </c>
      <c r="DU63" s="90">
        <f>IF(ISNA(VLOOKUP($B63,'[1]1718  Exp_Rev Access'!$F$7:$GK$318,$DU$2,FALSE)),"",VLOOKUP($B63,'[1]1718  Exp_Rev Access'!$F$7:$GK$318,$DU$2,FALSE))</f>
        <v>0</v>
      </c>
      <c r="DV63" s="90">
        <f>IF(ISNA(VLOOKUP($B63,'[1]1718  Exp_Rev Access'!$F$7:$GK$318,$DV$2,FALSE)),"",VLOOKUP($B63,'[1]1718  Exp_Rev Access'!$F$7:$GK$318,$DV$2,FALSE))</f>
        <v>0</v>
      </c>
      <c r="DW63" s="90">
        <f>IF(ISNA(VLOOKUP($B63,'[1]1718  Exp_Rev Access'!$F$7:$GK$318,$DW$2,FALSE)),"",VLOOKUP($B63,'[1]1718  Exp_Rev Access'!$F$7:$GK$318,$DW$2,FALSE))</f>
        <v>0</v>
      </c>
      <c r="DX63" s="90">
        <f>IF(ISNA(VLOOKUP($B63,'[1]1718  Exp_Rev Access'!$F$7:$GK$318,$DX$2,FALSE)),"",VLOOKUP($B63,'[1]1718  Exp_Rev Access'!$F$7:$GK$318,$DX$2,FALSE))</f>
        <v>0</v>
      </c>
      <c r="DY63" s="90">
        <f>IF(ISNA(VLOOKUP($B63,'[1]1718  Exp_Rev Access'!$F$7:$GK$318,$DY$2,FALSE)),"",VLOOKUP($B63,'[1]1718  Exp_Rev Access'!$F$7:$GK$318,$DY$2,FALSE))</f>
        <v>0</v>
      </c>
      <c r="DZ63" s="90">
        <f>IF(ISNA(VLOOKUP($B63,'[1]1718  Exp_Rev Access'!$F$7:$GK$318,$DZ$2,FALSE)),"",VLOOKUP($B63,'[1]1718  Exp_Rev Access'!$F$7:$GK$318,$DZ$2,FALSE))</f>
        <v>0</v>
      </c>
      <c r="EA63" s="90">
        <f>IF(ISNA(VLOOKUP($B63,'[1]1718  Exp_Rev Access'!$F$7:$GK$318,$EA$2,FALSE)),"",VLOOKUP($B63,'[1]1718  Exp_Rev Access'!$F$7:$GK$318,$EA$2,FALSE))</f>
        <v>0</v>
      </c>
      <c r="EB63" s="90">
        <f>IF(ISNA(VLOOKUP($B63,'[1]1718  Exp_Rev Access'!$F$7:$GK$318,$EB$2,FALSE)),"",VLOOKUP($B63,'[1]1718  Exp_Rev Access'!$F$7:$GK$318,$EB$2,FALSE))</f>
        <v>0</v>
      </c>
      <c r="EC63" s="90">
        <f>IF(ISNA(VLOOKUP($B63,'[1]1718  Exp_Rev Access'!$F$7:$GK$318,$EC$2,FALSE)),"",VLOOKUP($B63,'[1]1718  Exp_Rev Access'!$F$7:$GK$318,$EC$2,FALSE))</f>
        <v>0</v>
      </c>
      <c r="ED63" s="90">
        <f>IF(ISNA(VLOOKUP($B63,'[1]1718  Exp_Rev Access'!$F$7:$GK$318,$ED$2,FALSE)),"",VLOOKUP($B63,'[1]1718  Exp_Rev Access'!$F$7:$GK$318,$ED$2,FALSE))</f>
        <v>0</v>
      </c>
      <c r="EE63" s="90">
        <f>IF(ISNA(VLOOKUP($B63,'[1]1718  Exp_Rev Access'!$F$7:$GK$318,$EE$2,FALSE)),"",VLOOKUP($B63,'[1]1718  Exp_Rev Access'!$F$7:$GK$318,$EE$2,FALSE))</f>
        <v>0</v>
      </c>
      <c r="EF63" s="90">
        <f>IF(ISNA(VLOOKUP($B63,'[1]1718  Exp_Rev Access'!$F$7:$GK$318,$EF$2,FALSE)),"",VLOOKUP($B63,'[1]1718  Exp_Rev Access'!$F$7:$GK$318,$EF$2,FALSE))</f>
        <v>0</v>
      </c>
      <c r="EG63" s="90">
        <f>IF(ISNA(VLOOKUP($B63,'[1]1718  Exp_Rev Access'!$F$7:$GK$318,$EG$2,FALSE)),"",VLOOKUP($B63,'[1]1718  Exp_Rev Access'!$F$7:$GK$318,$EG$2,FALSE))</f>
        <v>0</v>
      </c>
      <c r="EH63" s="90">
        <f>IF(ISNA(VLOOKUP($B63,'[1]1718  Exp_Rev Access'!$F$7:$GK$318,$EH$2,FALSE)),"",VLOOKUP($B63,'[1]1718  Exp_Rev Access'!$F$7:$GK$318,$EH$2,FALSE))</f>
        <v>0</v>
      </c>
      <c r="EI63" s="90">
        <f>IF(ISNA(VLOOKUP($B63,'[1]1718  Exp_Rev Access'!$F$7:$GK$318,$EI$2,FALSE)),"",VLOOKUP($B63,'[1]1718  Exp_Rev Access'!$F$7:$GK$318,$EI$2,FALSE))</f>
        <v>0</v>
      </c>
      <c r="EJ63" s="90">
        <f>IF(ISNA(VLOOKUP($B63,'[1]1718  Exp_Rev Access'!$F$7:$GK$318,$EJ$2,FALSE)),"",VLOOKUP($B63,'[1]1718  Exp_Rev Access'!$F$7:$GK$318,$EJ$2,FALSE))</f>
        <v>0</v>
      </c>
      <c r="EK63" s="90">
        <f>IF(ISNA(VLOOKUP($B63,'[1]1718  Exp_Rev Access'!$F$7:$GK$318,$EK$2,FALSE)),"",VLOOKUP($B63,'[1]1718  Exp_Rev Access'!$F$7:$GK$318,$EK$2,FALSE))</f>
        <v>0</v>
      </c>
      <c r="EL63" s="90">
        <f>IF(ISNA(VLOOKUP($B63,'[1]1718  Exp_Rev Access'!$F$7:$GK$318,$EL$2,FALSE)),"",VLOOKUP($B63,'[1]1718  Exp_Rev Access'!$F$7:$GK$318,$EL$2,FALSE))</f>
        <v>0</v>
      </c>
      <c r="EM63" s="90">
        <f>IF(ISNA(VLOOKUP($B63,'[1]1718  Exp_Rev Access'!$F$7:$GK$318,$EM$2,FALSE)),"",VLOOKUP($B63,'[1]1718  Exp_Rev Access'!$F$7:$GK$318,$EM$2,FALSE))</f>
        <v>0</v>
      </c>
      <c r="EN63" s="90">
        <f>IF(ISNA(VLOOKUP($B63,'[1]1718  Exp_Rev Access'!$F$7:$GK$318,$EN$2,FALSE)),"",VLOOKUP($B63,'[1]1718  Exp_Rev Access'!$F$7:$GK$318,$EN$2,FALSE))</f>
        <v>0</v>
      </c>
      <c r="EO63" s="90">
        <f>IF(ISNA(VLOOKUP($B63,'[1]1718  Exp_Rev Access'!$F$7:$GK$318,$EO$2,FALSE)),"",VLOOKUP($B63,'[1]1718  Exp_Rev Access'!$F$7:$GK$318,$EO$2,FALSE))</f>
        <v>0</v>
      </c>
      <c r="EP63" s="90">
        <f>IF(ISNA(VLOOKUP($B63,'[1]1718  Exp_Rev Access'!$F$7:$GK$318,$EP$2,FALSE)),"",VLOOKUP($B63,'[1]1718  Exp_Rev Access'!$F$7:$GK$318,$EP$2,FALSE))</f>
        <v>0</v>
      </c>
      <c r="EQ63" s="90">
        <f>IF(ISNA(VLOOKUP($B63,'[1]1718  Exp_Rev Access'!$F$7:$GK$318,$EQ$2,FALSE)),"",VLOOKUP($B63,'[1]1718  Exp_Rev Access'!$F$7:$GK$318,$EQ$2,FALSE))</f>
        <v>0</v>
      </c>
      <c r="ER63" s="90">
        <f>IF(ISNA(VLOOKUP($B63,'[1]1718  Exp_Rev Access'!$F$7:$GK$318,$ER$2,FALSE)),"",VLOOKUP($B63,'[1]1718  Exp_Rev Access'!$F$7:$GK$318,$ER$2,FALSE))</f>
        <v>0</v>
      </c>
      <c r="ES63" s="90">
        <f>IF(ISNA(VLOOKUP($B63,'[1]1718  Exp_Rev Access'!$F$7:$GK$318,$ES$2,FALSE)),"",VLOOKUP($B63,'[1]1718  Exp_Rev Access'!$F$7:$GK$318,$ES$2,FALSE))</f>
        <v>0</v>
      </c>
      <c r="ET63" s="90">
        <f>IF(ISNA(VLOOKUP($B63,'[1]1718  Exp_Rev Access'!$F$7:$GK$318,$ET$2,FALSE)),"",VLOOKUP($B63,'[1]1718  Exp_Rev Access'!$F$7:$GK$318,$ET$2,FALSE))</f>
        <v>0</v>
      </c>
      <c r="EU63" s="90">
        <f>IF(ISNA(VLOOKUP($B63,'[1]1718  Exp_Rev Access'!$F$7:$GK$318,$EU$2,FALSE)),"",VLOOKUP($B63,'[1]1718  Exp_Rev Access'!$F$7:$GK$318,$EU$2,FALSE))</f>
        <v>0</v>
      </c>
      <c r="EV63" s="90">
        <f>IF(ISNA(VLOOKUP($B63,'[1]1718  Exp_Rev Access'!$F$7:$GK$318,$EV$2,FALSE)),"",VLOOKUP($B63,'[1]1718  Exp_Rev Access'!$F$7:$GK$318,$EV$2,FALSE))</f>
        <v>0</v>
      </c>
      <c r="EW63" s="90">
        <f>IF(ISNA(VLOOKUP($B63,'[1]1718  Exp_Rev Access'!$F$7:$GK$318,$EW$2,FALSE)),"",VLOOKUP($B63,'[1]1718  Exp_Rev Access'!$F$7:$GK$318,$EW$2,FALSE))</f>
        <v>0</v>
      </c>
      <c r="EX63" s="90">
        <f>IF(ISNA(VLOOKUP($B63,'[1]1718  Exp_Rev Access'!$F$7:$GK$318,$EX$2,FALSE)),"",VLOOKUP($B63,'[1]1718  Exp_Rev Access'!$F$7:$GK$318,$EX$2,FALSE))</f>
        <v>0</v>
      </c>
      <c r="EY63" s="90">
        <f>IF(ISNA(VLOOKUP($B63,'[1]1718  Exp_Rev Access'!$F$7:$GK$318,$EY$2,FALSE)),"",VLOOKUP($B63,'[1]1718  Exp_Rev Access'!$F$7:$GK$318,$EY$2,FALSE))</f>
        <v>0</v>
      </c>
      <c r="EZ63" s="90">
        <f>IF(ISNA(VLOOKUP($B63,'[1]1718  Exp_Rev Access'!$F$7:$GK$318,$EZ$2,FALSE)),"",VLOOKUP($B63,'[1]1718  Exp_Rev Access'!$F$7:$GK$318,$EZ$2,FALSE))</f>
        <v>0</v>
      </c>
      <c r="FA63" s="90">
        <f>IF(ISNA(VLOOKUP($B63,'[1]1718  Exp_Rev Access'!$F$7:$GK$318,$FA$2,FALSE)),"",VLOOKUP($B63,'[1]1718  Exp_Rev Access'!$F$7:$GK$318,$FA$2,FALSE))</f>
        <v>0</v>
      </c>
      <c r="FB63" s="90">
        <f>IF(ISNA(VLOOKUP($B63,'[1]1718  Exp_Rev Access'!$F$7:$GK$318,$FB$2,FALSE)),"",VLOOKUP($B63,'[1]1718  Exp_Rev Access'!$F$7:$GK$318,$FB$2,FALSE))</f>
        <v>0</v>
      </c>
      <c r="FC63" s="90">
        <f>IF(ISNA(VLOOKUP($B63,'[1]1718  Exp_Rev Access'!$F$7:$GK$318,$FC$2,FALSE)),"",VLOOKUP($B63,'[1]1718  Exp_Rev Access'!$F$7:$GK$318,$FC$2,FALSE))</f>
        <v>0</v>
      </c>
      <c r="FD63" s="90">
        <f>IF(ISNA(VLOOKUP($B63,'[1]1718  Exp_Rev Access'!$F$7:$GK$318,$FD$2,FALSE)),"",VLOOKUP($B63,'[1]1718  Exp_Rev Access'!$F$7:$GK$318,$FD$2,FALSE))</f>
        <v>0</v>
      </c>
      <c r="FE63" s="90">
        <f>IF(ISNA(VLOOKUP($B63,'[1]1718  Exp_Rev Access'!$F$7:$GK$318,$FE$2,FALSE)),"",VLOOKUP($B63,'[1]1718  Exp_Rev Access'!$F$7:$GK$318,$FE$2,FALSE))</f>
        <v>0</v>
      </c>
      <c r="FF63" s="90">
        <f>IF(ISNA(VLOOKUP($B63,'[1]1718  Exp_Rev Access'!$F$7:$GK$318,$FF$2,FALSE)),"",VLOOKUP($B63,'[1]1718  Exp_Rev Access'!$F$7:$GK$318,$FF$2,FALSE))</f>
        <v>0</v>
      </c>
      <c r="FG63" s="90">
        <f>IF(ISNA(VLOOKUP($B63,'[1]1718  Exp_Rev Access'!$F$7:$GK$318,$FG$2,FALSE)),"",VLOOKUP($B63,'[1]1718  Exp_Rev Access'!$F$7:$GK$318,$FG$2,FALSE))</f>
        <v>0</v>
      </c>
      <c r="FH63" s="90">
        <f>IF(ISNA(VLOOKUP($B63,'[1]1718  Exp_Rev Access'!$F$7:$GK$318,$FH$2,FALSE)),"",VLOOKUP($B63,'[1]1718  Exp_Rev Access'!$F$7:$GK$318,$FH$2,FALSE))</f>
        <v>0</v>
      </c>
      <c r="FI63" s="90">
        <f>IF(ISNA(VLOOKUP($B63,'[1]1718  Exp_Rev Access'!$F$7:$GK$318,$FI$2,FALSE)),"",VLOOKUP($B63,'[1]1718  Exp_Rev Access'!$F$7:$GK$318,$FI$2,FALSE))</f>
        <v>0</v>
      </c>
      <c r="FJ63" s="90">
        <f>IF(ISNA(VLOOKUP($B63,'[1]1718  Exp_Rev Access'!$F$7:$GK$318,$FJ$2,FALSE)),"",VLOOKUP($B63,'[1]1718  Exp_Rev Access'!$F$7:$GK$318,$FJ$2,FALSE))</f>
        <v>0</v>
      </c>
      <c r="FK63" s="90">
        <f>IF(ISNA(VLOOKUP($B63,'[1]1718  Exp_Rev Access'!$F$7:$GK$318,$FK$2,FALSE)),"",VLOOKUP($B63,'[1]1718  Exp_Rev Access'!$F$7:$GK$318,$FK$2,FALSE))</f>
        <v>0</v>
      </c>
      <c r="FL63" s="90">
        <f>IF(ISNA(VLOOKUP($B63,'[1]1718  Exp_Rev Access'!$F$7:$GK$318,$FL$2,FALSE)),"",VLOOKUP($B63,'[1]1718  Exp_Rev Access'!$F$7:$GK$318,$FL$2,FALSE))</f>
        <v>0</v>
      </c>
      <c r="FM63" s="90">
        <f>IF(ISNA(VLOOKUP($B63,'[1]1718  Exp_Rev Access'!$F$7:$GK$318,$FM$2,FALSE)),"",VLOOKUP($B63,'[1]1718  Exp_Rev Access'!$F$7:$GK$318,$FM$2,FALSE))</f>
        <v>0</v>
      </c>
      <c r="FN63" s="90">
        <f>IF(ISNA(VLOOKUP($B63,'[1]1718  Exp_Rev Access'!$F$7:$GK$318,$FN$2,FALSE)),"",VLOOKUP($B63,'[1]1718  Exp_Rev Access'!$F$7:$GK$318,$FN$2,FALSE))</f>
        <v>0</v>
      </c>
      <c r="FO63" s="90">
        <f>IF(ISNA(VLOOKUP($B63,'[1]1718  Exp_Rev Access'!$F$7:$GK$318,$FO$2,FALSE)),"",VLOOKUP($B63,'[1]1718  Exp_Rev Access'!$F$7:$GK$318,$FO$2,FALSE))</f>
        <v>0</v>
      </c>
      <c r="FP63" s="90">
        <f>IF(ISNA(VLOOKUP($B63,'[1]1718  Exp_Rev Access'!$F$7:$GK$318,$FP$2,FALSE)),"",VLOOKUP($B63,'[1]1718  Exp_Rev Access'!$F$7:$GK$318,$FP$2,FALSE))</f>
        <v>0</v>
      </c>
      <c r="FQ63" s="90">
        <f>IF(ISNA(VLOOKUP($B63,'[1]1718  Exp_Rev Access'!$F$7:$GK$318,$FQ$2,FALSE)),"",VLOOKUP($B63,'[1]1718  Exp_Rev Access'!$F$7:$GK$318,$FQ$2,FALSE))</f>
        <v>0</v>
      </c>
      <c r="FR63" s="90">
        <f>IF(ISNA(VLOOKUP($B63,'[1]1718  Exp_Rev Access'!$F$7:$GK$318,$FR$2,FALSE)),"",VLOOKUP($B63,'[1]1718  Exp_Rev Access'!$F$7:$GK$318,$FR$2,FALSE))</f>
        <v>0</v>
      </c>
      <c r="FS63" s="56">
        <f t="shared" si="193"/>
        <v>8154.88</v>
      </c>
      <c r="FT63" s="92">
        <f t="shared" si="194"/>
        <v>1.4325161067331726E-2</v>
      </c>
      <c r="FU63" s="94">
        <f t="shared" si="195"/>
        <v>308.89696969696973</v>
      </c>
      <c r="FV63" s="95">
        <f>IF(ISNA(VLOOKUP($B63,'[1]1718  Exp_Rev Access'!$F$7:$GK$318,$FV$2,FALSE)),"",VLOOKUP($B63,'[1]1718  Exp_Rev Access'!$F$7:$GK$318,$FV$2,FALSE))</f>
        <v>0</v>
      </c>
      <c r="FW63" s="95">
        <f>IF(ISNA(VLOOKUP($B63,'[1]1718  Exp_Rev Access'!$F$7:$GK$318,$FW$2,FALSE)),"",VLOOKUP($B63,'[1]1718  Exp_Rev Access'!$F$7:$GK$318,$FW$2,FALSE))</f>
        <v>0</v>
      </c>
      <c r="FX63" s="95">
        <f>IF(ISNA(VLOOKUP($B63,'[1]1718  Exp_Rev Access'!$F$7:$GK$318,$FX$2,FALSE)),"",VLOOKUP($B63,'[1]1718  Exp_Rev Access'!$F$7:$GK$318,$FX$2,FALSE))</f>
        <v>0</v>
      </c>
      <c r="FY63" s="95">
        <f>IF(ISNA(VLOOKUP($B63,'[1]1718  Exp_Rev Access'!$F$7:$GK$318,$FY$2,FALSE)),"",VLOOKUP($B63,'[1]1718  Exp_Rev Access'!$F$7:$GK$318,$FY$2,FALSE))</f>
        <v>0</v>
      </c>
      <c r="FZ63" s="95">
        <f>IF(ISNA(VLOOKUP($B63,'[1]1718  Exp_Rev Access'!$F$7:$GK$318,$FZ$2,FALSE)),"",VLOOKUP($B63,'[1]1718  Exp_Rev Access'!$F$7:$GK$318,$FZ$2,FALSE))</f>
        <v>0</v>
      </c>
      <c r="GA63" s="95">
        <f>IF(ISNA(VLOOKUP($B63,'[1]1718  Exp_Rev Access'!$F$7:$GK$318,$GA$2,FALSE)),"",VLOOKUP($B63,'[1]1718  Exp_Rev Access'!$F$7:$GK$318,$GA$2,FALSE))</f>
        <v>0</v>
      </c>
      <c r="GB63" s="95">
        <f>IF(ISNA(VLOOKUP($B63,'[1]1718  Exp_Rev Access'!$F$7:$GK$318,$GB$2,FALSE)),"",VLOOKUP($B63,'[1]1718  Exp_Rev Access'!$F$7:$GK$318,$GB$2,FALSE))</f>
        <v>0</v>
      </c>
      <c r="GC63" s="95">
        <f>IF(ISNA(VLOOKUP($B63,'[1]1718  Exp_Rev Access'!$F$7:$GK$318,$GC$2,FALSE)),"",VLOOKUP($B63,'[1]1718  Exp_Rev Access'!$F$7:$GK$318,$GC$2,FALSE))</f>
        <v>0</v>
      </c>
      <c r="GD63" s="95">
        <f>IF(ISNA(VLOOKUP($B63,'[1]1718  Exp_Rev Access'!$F$7:$GK$318,$GD$2,FALSE)),"",VLOOKUP($B63,'[1]1718  Exp_Rev Access'!$F$7:$GK$318,$GD$2,FALSE))</f>
        <v>0</v>
      </c>
      <c r="GE63" s="95">
        <f>IF(ISNA(VLOOKUP($B63,'[1]1718  Exp_Rev Access'!$F$7:$GK$318,$GE$2,FALSE)),"",VLOOKUP($B63,'[1]1718  Exp_Rev Access'!$F$7:$GK$318,$GE$2,FALSE))</f>
        <v>0</v>
      </c>
      <c r="GF63" s="95">
        <f>IF(ISNA(VLOOKUP($B63,'[1]1718  Exp_Rev Access'!$F$7:$GK$318,$GF$2,FALSE)),"",VLOOKUP($B63,'[1]1718  Exp_Rev Access'!$F$7:$GK$318,$GF$2,FALSE))</f>
        <v>0</v>
      </c>
      <c r="GG63" s="95">
        <f>IF(ISNA(VLOOKUP($B63,'[1]1718  Exp_Rev Access'!$F$7:$GK$318,$GG$2,FALSE)),"",VLOOKUP($B63,'[1]1718  Exp_Rev Access'!$F$7:$GK$318,$GG$2,FALSE))</f>
        <v>0</v>
      </c>
      <c r="GH63" s="95">
        <f>IF(ISNA(VLOOKUP($B63,'[1]1718  Exp_Rev Access'!$F$7:$GK$318,$GH$2,FALSE)),"",VLOOKUP($B63,'[1]1718  Exp_Rev Access'!$F$7:$GK$318,$GH$2,FALSE))</f>
        <v>0</v>
      </c>
      <c r="GI63" s="95">
        <f>IF(ISNA(VLOOKUP($B63,'[1]1718  Exp_Rev Access'!$F$7:$GK$318,$GI$2,FALSE)),"",VLOOKUP($B63,'[1]1718  Exp_Rev Access'!$F$7:$GK$318,$GI$2,FALSE))</f>
        <v>0</v>
      </c>
      <c r="GJ63" s="95">
        <f>IF(ISNA(VLOOKUP($B63,'[1]1718  Exp_Rev Access'!$F$7:$GK$318,$GJ$2,FALSE)),"",VLOOKUP($B63,'[1]1718  Exp_Rev Access'!$F$7:$GK$318,$GJ$2,FALSE))</f>
        <v>0</v>
      </c>
      <c r="GK63" s="95">
        <f>IF(ISNA(VLOOKUP($B63,'[1]1718  Exp_Rev Access'!$F$7:$GK$318,$GK$2,FALSE)),"",VLOOKUP($B63,'[1]1718  Exp_Rev Access'!$F$7:$GK$318,$GK$2,FALSE))</f>
        <v>0</v>
      </c>
      <c r="GL63" s="95">
        <f>IF(ISNA(VLOOKUP($B63,'[1]1718  Exp_Rev Access'!$F$7:$GK$318,$GL$2,FALSE)),"",VLOOKUP($B63,'[1]1718  Exp_Rev Access'!$F$7:$GK$318,$GL$2,FALSE))</f>
        <v>0</v>
      </c>
      <c r="GM63" s="95">
        <f>IF(ISNA(VLOOKUP($B63,'[1]1718  Exp_Rev Access'!$F$7:$GK$318,$GM$2,FALSE)),"",VLOOKUP($B63,'[1]1718  Exp_Rev Access'!$F$7:$GK$318,$GM$2,FALSE))</f>
        <v>0</v>
      </c>
      <c r="GN63" s="95">
        <f>IF(ISNA(VLOOKUP($B63,'[1]1718  Exp_Rev Access'!$F$7:$GK$318,$GN$2,FALSE)),"",VLOOKUP($B63,'[1]1718  Exp_Rev Access'!$F$7:$GK$318,$GN$2,FALSE))</f>
        <v>0</v>
      </c>
      <c r="GO63" s="95">
        <f>IF(ISNA(VLOOKUP($B63,'[1]1718  Exp_Rev Access'!$F$7:$GK$318,$GO$2,FALSE)),"",VLOOKUP($B63,'[1]1718  Exp_Rev Access'!$F$7:$GK$318,$GO$2,FALSE))</f>
        <v>0</v>
      </c>
      <c r="GP63" s="95">
        <f>IF(ISNA(VLOOKUP($B63,'[1]1718  Exp_Rev Access'!$F$7:$GK$318,$GP$2,FALSE)),"",VLOOKUP($B63,'[1]1718  Exp_Rev Access'!$F$7:$GK$318,$GP$2,FALSE))</f>
        <v>0</v>
      </c>
      <c r="GQ63" s="95">
        <f>IF(ISNA(VLOOKUP($B63,'[1]1718  Exp_Rev Access'!$F$7:$GK$318,$GQ$2,FALSE)),"",VLOOKUP($B63,'[1]1718  Exp_Rev Access'!$F$7:$GK$318,$GQ$2,FALSE))</f>
        <v>0</v>
      </c>
      <c r="GR63" s="95">
        <f>IF(ISNA(VLOOKUP($B63,'[1]1718  Exp_Rev Access'!$F$7:$GK$318,$GR$2,FALSE)),"",VLOOKUP($B63,'[1]1718  Exp_Rev Access'!$F$7:$GK$318,$GR$2,FALSE))</f>
        <v>0</v>
      </c>
      <c r="GS63" s="95">
        <f>IF(ISNA(VLOOKUP($B63,'[1]1718  Exp_Rev Access'!$F$7:$GK$318,$GS$2,FALSE)),"",VLOOKUP($B63,'[1]1718  Exp_Rev Access'!$F$7:$GK$318,$GS$2,FALSE))</f>
        <v>0</v>
      </c>
      <c r="GT63" s="95">
        <f>IF(ISNA(VLOOKUP($B63,'[1]1718  Exp_Rev Access'!$F$7:$GK$318,$GT$2,FALSE)),"",VLOOKUP($B63,'[1]1718  Exp_Rev Access'!$F$7:$GK$318,$GT$2,FALSE))</f>
        <v>0</v>
      </c>
      <c r="GU63" s="56">
        <f t="shared" si="196"/>
        <v>0</v>
      </c>
      <c r="GV63" s="92">
        <f t="shared" si="197"/>
        <v>0</v>
      </c>
      <c r="GW63" s="96">
        <f t="shared" si="198"/>
        <v>0</v>
      </c>
    </row>
    <row r="64" spans="1:222" s="97" customFormat="1" x14ac:dyDescent="0.3">
      <c r="A64" s="98"/>
      <c r="B64" s="99"/>
      <c r="C64" s="82" t="s">
        <v>185</v>
      </c>
      <c r="D64" s="111">
        <f>SUM(D62:D63)</f>
        <v>426.13999999999993</v>
      </c>
      <c r="E64" s="112">
        <f>SUM(E62:E63)</f>
        <v>7019240.5099999998</v>
      </c>
      <c r="F64" s="113">
        <f t="shared" si="180"/>
        <v>7019240.5099999998</v>
      </c>
      <c r="G64" s="59">
        <f>F64-E64</f>
        <v>0</v>
      </c>
      <c r="H64" s="103">
        <f>SUM(H62:H63)</f>
        <v>1370350.32</v>
      </c>
      <c r="I64" s="103">
        <f t="shared" ref="I64:M64" si="199">SUM(I62:I63)</f>
        <v>0</v>
      </c>
      <c r="J64" s="103">
        <f t="shared" si="199"/>
        <v>4302.2299999999996</v>
      </c>
      <c r="K64" s="103">
        <f t="shared" si="199"/>
        <v>1628.21</v>
      </c>
      <c r="L64" s="103">
        <f t="shared" si="199"/>
        <v>0</v>
      </c>
      <c r="M64" s="103">
        <f t="shared" si="199"/>
        <v>2699.19</v>
      </c>
      <c r="N64" s="102">
        <f t="shared" si="182"/>
        <v>1378979.95</v>
      </c>
      <c r="O64" s="58">
        <f t="shared" si="183"/>
        <v>0.19645714490555333</v>
      </c>
      <c r="P64" s="102">
        <f t="shared" si="184"/>
        <v>3235.9786689820253</v>
      </c>
      <c r="Q64" s="103">
        <f>SUM(Q62:Q63)</f>
        <v>2581.83</v>
      </c>
      <c r="R64" s="103">
        <f t="shared" ref="R64:AL64" si="200">SUM(R62:R63)</f>
        <v>0</v>
      </c>
      <c r="S64" s="103">
        <f t="shared" si="200"/>
        <v>0</v>
      </c>
      <c r="T64" s="103">
        <f t="shared" si="200"/>
        <v>0</v>
      </c>
      <c r="U64" s="103">
        <f t="shared" si="200"/>
        <v>0</v>
      </c>
      <c r="V64" s="103">
        <f t="shared" si="200"/>
        <v>0</v>
      </c>
      <c r="W64" s="103">
        <f t="shared" si="200"/>
        <v>0</v>
      </c>
      <c r="X64" s="103">
        <f t="shared" si="200"/>
        <v>0</v>
      </c>
      <c r="Y64" s="103">
        <f t="shared" si="200"/>
        <v>3120.4</v>
      </c>
      <c r="Z64" s="103">
        <f t="shared" si="200"/>
        <v>1416.78</v>
      </c>
      <c r="AA64" s="103">
        <f t="shared" si="200"/>
        <v>0</v>
      </c>
      <c r="AB64" s="103">
        <f t="shared" si="200"/>
        <v>0</v>
      </c>
      <c r="AC64" s="103">
        <f t="shared" si="200"/>
        <v>0</v>
      </c>
      <c r="AD64" s="103">
        <f t="shared" si="200"/>
        <v>43194.75</v>
      </c>
      <c r="AE64" s="103">
        <f t="shared" si="200"/>
        <v>9938.33</v>
      </c>
      <c r="AF64" s="103">
        <f t="shared" si="200"/>
        <v>0</v>
      </c>
      <c r="AG64" s="103">
        <f t="shared" si="200"/>
        <v>100232.28</v>
      </c>
      <c r="AH64" s="103">
        <f t="shared" si="200"/>
        <v>479.24</v>
      </c>
      <c r="AI64" s="103">
        <f t="shared" si="200"/>
        <v>75</v>
      </c>
      <c r="AJ64" s="103">
        <f t="shared" si="200"/>
        <v>7886.36</v>
      </c>
      <c r="AK64" s="103">
        <f t="shared" si="200"/>
        <v>30004.74</v>
      </c>
      <c r="AL64" s="103">
        <f t="shared" si="200"/>
        <v>334.59</v>
      </c>
      <c r="AM64" s="102">
        <f t="shared" si="185"/>
        <v>199264.29999999996</v>
      </c>
      <c r="AN64" s="61">
        <f>AM64/E64</f>
        <v>2.8388299234955259E-2</v>
      </c>
      <c r="AO64" s="59">
        <f t="shared" si="187"/>
        <v>467.60290045524943</v>
      </c>
      <c r="AP64" s="103">
        <f>SUM(AP62:AP63)</f>
        <v>3793064.08</v>
      </c>
      <c r="AQ64" s="103">
        <f t="shared" ref="AQ64:AT64" si="201">SUM(AQ62:AQ63)</f>
        <v>65108.54</v>
      </c>
      <c r="AR64" s="103">
        <f t="shared" si="201"/>
        <v>0</v>
      </c>
      <c r="AS64" s="103">
        <f t="shared" si="201"/>
        <v>0</v>
      </c>
      <c r="AT64" s="103">
        <f t="shared" si="201"/>
        <v>0</v>
      </c>
      <c r="AU64" s="102">
        <f t="shared" si="188"/>
        <v>3858172.62</v>
      </c>
      <c r="AV64" s="64">
        <f t="shared" si="189"/>
        <v>0.54965670637776742</v>
      </c>
      <c r="AW64" s="102">
        <f t="shared" si="190"/>
        <v>9053.7678227812467</v>
      </c>
      <c r="AX64" s="103">
        <f>SUM(AX62:AX63)</f>
        <v>0</v>
      </c>
      <c r="AY64" s="103">
        <f t="shared" ref="AY64:BU64" si="202">SUM(AY62:AY63)</f>
        <v>386583.71</v>
      </c>
      <c r="AZ64" s="103">
        <f t="shared" si="202"/>
        <v>25900.41</v>
      </c>
      <c r="BA64" s="103">
        <f t="shared" si="202"/>
        <v>0</v>
      </c>
      <c r="BB64" s="103">
        <f t="shared" si="202"/>
        <v>0</v>
      </c>
      <c r="BC64" s="103">
        <f t="shared" si="202"/>
        <v>210666.23</v>
      </c>
      <c r="BD64" s="103">
        <f t="shared" si="202"/>
        <v>0</v>
      </c>
      <c r="BE64" s="103">
        <f t="shared" si="202"/>
        <v>19677.009999999998</v>
      </c>
      <c r="BF64" s="103">
        <f t="shared" si="202"/>
        <v>0</v>
      </c>
      <c r="BG64" s="103">
        <f t="shared" si="202"/>
        <v>3899.01</v>
      </c>
      <c r="BH64" s="103">
        <f t="shared" si="202"/>
        <v>9197.66</v>
      </c>
      <c r="BI64" s="103">
        <f t="shared" si="202"/>
        <v>0</v>
      </c>
      <c r="BJ64" s="103">
        <f t="shared" si="202"/>
        <v>2931.32</v>
      </c>
      <c r="BK64" s="103">
        <f t="shared" si="202"/>
        <v>283589.03000000003</v>
      </c>
      <c r="BL64" s="103">
        <f t="shared" si="202"/>
        <v>223436.35</v>
      </c>
      <c r="BM64" s="103">
        <f t="shared" si="202"/>
        <v>0</v>
      </c>
      <c r="BN64" s="103">
        <f t="shared" si="202"/>
        <v>0</v>
      </c>
      <c r="BO64" s="103">
        <f t="shared" si="202"/>
        <v>0</v>
      </c>
      <c r="BP64" s="103">
        <f t="shared" si="202"/>
        <v>0</v>
      </c>
      <c r="BQ64" s="103">
        <f t="shared" si="202"/>
        <v>0</v>
      </c>
      <c r="BR64" s="103">
        <f t="shared" si="202"/>
        <v>0</v>
      </c>
      <c r="BS64" s="103">
        <f t="shared" si="202"/>
        <v>0</v>
      </c>
      <c r="BT64" s="103">
        <f t="shared" si="202"/>
        <v>0</v>
      </c>
      <c r="BU64" s="103">
        <f t="shared" si="202"/>
        <v>0</v>
      </c>
      <c r="BV64" s="102">
        <f t="shared" si="35"/>
        <v>1165880.73</v>
      </c>
      <c r="BW64" s="61">
        <f t="shared" si="191"/>
        <v>0.16609784610443559</v>
      </c>
      <c r="BX64" s="59">
        <f t="shared" si="192"/>
        <v>2735.9100999671473</v>
      </c>
      <c r="BY64" s="90">
        <f>SUM(BY62:BY63)</f>
        <v>0</v>
      </c>
      <c r="BZ64" s="90">
        <f t="shared" ref="BZ64:CD64" si="203">SUM(BZ62:BZ63)</f>
        <v>0</v>
      </c>
      <c r="CA64" s="90">
        <f t="shared" si="203"/>
        <v>0</v>
      </c>
      <c r="CB64" s="90">
        <f t="shared" si="203"/>
        <v>79.23</v>
      </c>
      <c r="CC64" s="90">
        <f t="shared" si="203"/>
        <v>68390.819999999992</v>
      </c>
      <c r="CD64" s="90">
        <f t="shared" si="203"/>
        <v>0</v>
      </c>
      <c r="CE64" s="56">
        <f t="shared" si="36"/>
        <v>68470.049999999988</v>
      </c>
      <c r="CF64" s="61">
        <f t="shared" si="25"/>
        <v>9.7546237235287426E-3</v>
      </c>
      <c r="CG64" s="62">
        <f t="shared" si="46"/>
        <v>160.67501290655653</v>
      </c>
      <c r="CH64" s="103">
        <f>SUM(CH62:CH63)</f>
        <v>0</v>
      </c>
      <c r="CI64" s="103">
        <f t="shared" ref="CI64:ET64" si="204">SUM(CI62:CI63)</f>
        <v>0</v>
      </c>
      <c r="CJ64" s="103">
        <f t="shared" si="204"/>
        <v>0</v>
      </c>
      <c r="CK64" s="103">
        <f t="shared" si="204"/>
        <v>0</v>
      </c>
      <c r="CL64" s="103">
        <f t="shared" si="204"/>
        <v>0</v>
      </c>
      <c r="CM64" s="103">
        <f t="shared" si="204"/>
        <v>0</v>
      </c>
      <c r="CN64" s="103">
        <f t="shared" si="204"/>
        <v>0</v>
      </c>
      <c r="CO64" s="103">
        <f t="shared" si="204"/>
        <v>0</v>
      </c>
      <c r="CP64" s="103">
        <f t="shared" si="204"/>
        <v>0</v>
      </c>
      <c r="CQ64" s="103">
        <f t="shared" si="204"/>
        <v>8154.88</v>
      </c>
      <c r="CR64" s="103">
        <f t="shared" si="204"/>
        <v>0</v>
      </c>
      <c r="CS64" s="103">
        <f t="shared" si="204"/>
        <v>10613.62</v>
      </c>
      <c r="CT64" s="103">
        <f t="shared" si="204"/>
        <v>0</v>
      </c>
      <c r="CU64" s="103">
        <f t="shared" si="204"/>
        <v>140776.99</v>
      </c>
      <c r="CV64" s="103">
        <f t="shared" si="204"/>
        <v>64211.34</v>
      </c>
      <c r="CW64" s="103">
        <f t="shared" si="204"/>
        <v>0</v>
      </c>
      <c r="CX64" s="103">
        <f t="shared" si="204"/>
        <v>0</v>
      </c>
      <c r="CY64" s="103">
        <f t="shared" si="204"/>
        <v>0</v>
      </c>
      <c r="CZ64" s="103">
        <f t="shared" si="204"/>
        <v>0</v>
      </c>
      <c r="DA64" s="103">
        <f t="shared" si="204"/>
        <v>0</v>
      </c>
      <c r="DB64" s="103">
        <f t="shared" si="204"/>
        <v>0</v>
      </c>
      <c r="DC64" s="103">
        <f t="shared" si="204"/>
        <v>0</v>
      </c>
      <c r="DD64" s="103">
        <f t="shared" si="204"/>
        <v>0</v>
      </c>
      <c r="DE64" s="103">
        <f t="shared" si="204"/>
        <v>0</v>
      </c>
      <c r="DF64" s="103">
        <f t="shared" si="204"/>
        <v>0</v>
      </c>
      <c r="DG64" s="103">
        <f t="shared" si="204"/>
        <v>0</v>
      </c>
      <c r="DH64" s="103">
        <f t="shared" si="204"/>
        <v>5779.01</v>
      </c>
      <c r="DI64" s="103">
        <f t="shared" si="204"/>
        <v>109475.89</v>
      </c>
      <c r="DJ64" s="103">
        <f t="shared" si="204"/>
        <v>0</v>
      </c>
      <c r="DK64" s="103">
        <f t="shared" si="204"/>
        <v>0</v>
      </c>
      <c r="DL64" s="103">
        <f t="shared" si="204"/>
        <v>0</v>
      </c>
      <c r="DM64" s="103">
        <f t="shared" si="204"/>
        <v>0</v>
      </c>
      <c r="DN64" s="103">
        <f t="shared" si="204"/>
        <v>0</v>
      </c>
      <c r="DO64" s="103">
        <f t="shared" si="204"/>
        <v>0</v>
      </c>
      <c r="DP64" s="103">
        <f t="shared" si="204"/>
        <v>0</v>
      </c>
      <c r="DQ64" s="103">
        <f t="shared" si="204"/>
        <v>0</v>
      </c>
      <c r="DR64" s="103">
        <f t="shared" si="204"/>
        <v>0</v>
      </c>
      <c r="DS64" s="103">
        <f t="shared" si="204"/>
        <v>0</v>
      </c>
      <c r="DT64" s="103">
        <f t="shared" si="204"/>
        <v>0</v>
      </c>
      <c r="DU64" s="103">
        <f t="shared" si="204"/>
        <v>0</v>
      </c>
      <c r="DV64" s="103">
        <f t="shared" si="204"/>
        <v>0</v>
      </c>
      <c r="DW64" s="103">
        <f t="shared" si="204"/>
        <v>0</v>
      </c>
      <c r="DX64" s="103">
        <f t="shared" si="204"/>
        <v>0</v>
      </c>
      <c r="DY64" s="103">
        <f t="shared" si="204"/>
        <v>0</v>
      </c>
      <c r="DZ64" s="103">
        <f t="shared" si="204"/>
        <v>0</v>
      </c>
      <c r="EA64" s="103">
        <f t="shared" si="204"/>
        <v>0</v>
      </c>
      <c r="EB64" s="103">
        <f t="shared" si="204"/>
        <v>0</v>
      </c>
      <c r="EC64" s="103">
        <f t="shared" si="204"/>
        <v>0</v>
      </c>
      <c r="ED64" s="103">
        <f t="shared" si="204"/>
        <v>0</v>
      </c>
      <c r="EE64" s="103">
        <f t="shared" si="204"/>
        <v>0</v>
      </c>
      <c r="EF64" s="103">
        <f t="shared" si="204"/>
        <v>0</v>
      </c>
      <c r="EG64" s="103">
        <f t="shared" si="204"/>
        <v>0</v>
      </c>
      <c r="EH64" s="103">
        <f t="shared" si="204"/>
        <v>0</v>
      </c>
      <c r="EI64" s="103">
        <f t="shared" si="204"/>
        <v>0</v>
      </c>
      <c r="EJ64" s="103">
        <f t="shared" si="204"/>
        <v>0</v>
      </c>
      <c r="EK64" s="103">
        <f t="shared" si="204"/>
        <v>0</v>
      </c>
      <c r="EL64" s="103">
        <f t="shared" si="204"/>
        <v>0</v>
      </c>
      <c r="EM64" s="103">
        <f t="shared" si="204"/>
        <v>0</v>
      </c>
      <c r="EN64" s="103">
        <f t="shared" si="204"/>
        <v>0</v>
      </c>
      <c r="EO64" s="103">
        <f t="shared" si="204"/>
        <v>0</v>
      </c>
      <c r="EP64" s="103">
        <f t="shared" si="204"/>
        <v>0</v>
      </c>
      <c r="EQ64" s="103">
        <f t="shared" si="204"/>
        <v>0</v>
      </c>
      <c r="ER64" s="103">
        <f t="shared" si="204"/>
        <v>0</v>
      </c>
      <c r="ES64" s="103">
        <f t="shared" si="204"/>
        <v>0</v>
      </c>
      <c r="ET64" s="103">
        <f t="shared" si="204"/>
        <v>0</v>
      </c>
      <c r="EU64" s="103">
        <f t="shared" ref="EU64:FR64" si="205">SUM(EU62:EU63)</f>
        <v>0</v>
      </c>
      <c r="EV64" s="103">
        <f t="shared" si="205"/>
        <v>0</v>
      </c>
      <c r="EW64" s="103">
        <f t="shared" si="205"/>
        <v>0</v>
      </c>
      <c r="EX64" s="103">
        <f t="shared" si="205"/>
        <v>0</v>
      </c>
      <c r="EY64" s="103">
        <f t="shared" si="205"/>
        <v>0</v>
      </c>
      <c r="EZ64" s="103">
        <f t="shared" si="205"/>
        <v>0</v>
      </c>
      <c r="FA64" s="103">
        <f t="shared" si="205"/>
        <v>0</v>
      </c>
      <c r="FB64" s="103">
        <f t="shared" si="205"/>
        <v>0</v>
      </c>
      <c r="FC64" s="103">
        <f t="shared" si="205"/>
        <v>0</v>
      </c>
      <c r="FD64" s="103">
        <f t="shared" si="205"/>
        <v>0</v>
      </c>
      <c r="FE64" s="103">
        <f t="shared" si="205"/>
        <v>0</v>
      </c>
      <c r="FF64" s="103">
        <f t="shared" si="205"/>
        <v>0</v>
      </c>
      <c r="FG64" s="103">
        <f t="shared" si="205"/>
        <v>0</v>
      </c>
      <c r="FH64" s="103">
        <f t="shared" si="205"/>
        <v>0</v>
      </c>
      <c r="FI64" s="103">
        <f t="shared" si="205"/>
        <v>0</v>
      </c>
      <c r="FJ64" s="103">
        <f t="shared" si="205"/>
        <v>0</v>
      </c>
      <c r="FK64" s="103">
        <f t="shared" si="205"/>
        <v>0</v>
      </c>
      <c r="FL64" s="103">
        <f t="shared" si="205"/>
        <v>0</v>
      </c>
      <c r="FM64" s="103">
        <f t="shared" si="205"/>
        <v>0</v>
      </c>
      <c r="FN64" s="103">
        <f t="shared" si="205"/>
        <v>0</v>
      </c>
      <c r="FO64" s="103">
        <f t="shared" si="205"/>
        <v>0</v>
      </c>
      <c r="FP64" s="103">
        <f t="shared" si="205"/>
        <v>0</v>
      </c>
      <c r="FQ64" s="103">
        <f t="shared" si="205"/>
        <v>0</v>
      </c>
      <c r="FR64" s="103">
        <f t="shared" si="205"/>
        <v>4062.13</v>
      </c>
      <c r="FS64" s="102">
        <f t="shared" si="193"/>
        <v>343073.86</v>
      </c>
      <c r="FT64" s="61">
        <f t="shared" si="194"/>
        <v>4.8876208118419355E-2</v>
      </c>
      <c r="FU64" s="115">
        <f t="shared" si="195"/>
        <v>805.0731215093632</v>
      </c>
      <c r="FV64" s="134">
        <f>SUM(FV62:FV63)</f>
        <v>0</v>
      </c>
      <c r="FW64" s="134">
        <f t="shared" ref="FW64:GT64" si="206">SUM(FW62:FW63)</f>
        <v>0</v>
      </c>
      <c r="FX64" s="134">
        <f t="shared" si="206"/>
        <v>0</v>
      </c>
      <c r="FY64" s="134">
        <f t="shared" si="206"/>
        <v>0</v>
      </c>
      <c r="FZ64" s="134">
        <f t="shared" si="206"/>
        <v>0</v>
      </c>
      <c r="GA64" s="134">
        <f t="shared" si="206"/>
        <v>0</v>
      </c>
      <c r="GB64" s="134">
        <f t="shared" si="206"/>
        <v>0</v>
      </c>
      <c r="GC64" s="134">
        <f t="shared" si="206"/>
        <v>0</v>
      </c>
      <c r="GD64" s="134">
        <f t="shared" si="206"/>
        <v>0</v>
      </c>
      <c r="GE64" s="134">
        <f t="shared" si="206"/>
        <v>5399</v>
      </c>
      <c r="GF64" s="134">
        <f t="shared" si="206"/>
        <v>0</v>
      </c>
      <c r="GG64" s="134">
        <f t="shared" si="206"/>
        <v>0</v>
      </c>
      <c r="GH64" s="134">
        <f t="shared" si="206"/>
        <v>0</v>
      </c>
      <c r="GI64" s="134">
        <f t="shared" si="206"/>
        <v>0</v>
      </c>
      <c r="GJ64" s="134">
        <f t="shared" si="206"/>
        <v>0</v>
      </c>
      <c r="GK64" s="134">
        <f t="shared" si="206"/>
        <v>0</v>
      </c>
      <c r="GL64" s="134">
        <f t="shared" si="206"/>
        <v>0</v>
      </c>
      <c r="GM64" s="134">
        <f t="shared" si="206"/>
        <v>0</v>
      </c>
      <c r="GN64" s="134">
        <f t="shared" si="206"/>
        <v>0</v>
      </c>
      <c r="GO64" s="134">
        <f t="shared" si="206"/>
        <v>0</v>
      </c>
      <c r="GP64" s="134">
        <f t="shared" si="206"/>
        <v>0</v>
      </c>
      <c r="GQ64" s="134">
        <f t="shared" si="206"/>
        <v>0</v>
      </c>
      <c r="GR64" s="134">
        <f t="shared" si="206"/>
        <v>0</v>
      </c>
      <c r="GS64" s="134">
        <f t="shared" si="206"/>
        <v>0</v>
      </c>
      <c r="GT64" s="134">
        <f t="shared" si="206"/>
        <v>0</v>
      </c>
      <c r="GU64" s="102">
        <f t="shared" si="196"/>
        <v>5399</v>
      </c>
      <c r="GV64" s="61">
        <f t="shared" si="197"/>
        <v>7.691715353403669E-4</v>
      </c>
      <c r="GW64" s="65">
        <f t="shared" si="198"/>
        <v>12.669545219880792</v>
      </c>
    </row>
    <row r="65" spans="1:222" x14ac:dyDescent="0.3">
      <c r="A65" s="73"/>
      <c r="B65" s="88"/>
      <c r="C65" s="89"/>
      <c r="D65" s="75" t="str">
        <f>IF(ISNA(VLOOKUP($B65,'[1]1718 enrollment_Rev_Exp by size'!$A$7:H405,3,FALSE)),"",VLOOKUP($B65,'[1]1718 enrollment_Rev_Exp by size'!$A$7:$G$350,3,FALSE))</f>
        <v/>
      </c>
      <c r="E65" s="76" t="str">
        <f>IF(ISNA(VLOOKUP($B65,'[1]1718 enrollment_Rev_Exp by size'!$A$7:I405,5,FALSE)),"",VLOOKUP($B65,'[1]1718 enrollment_Rev_Exp by size'!$A$7:$G$350,5,FALSE))</f>
        <v/>
      </c>
      <c r="F65" s="70"/>
      <c r="G65" s="71"/>
      <c r="H65" s="90" t="str">
        <f>IF(ISNA(VLOOKUP($B65,'[1]1718  Exp_Rev Access'!$F$7:$GK$318,2,FALSE)),"",VLOOKUP($B65,'[1]1718  Exp_Rev Access'!$F$7:$GK$318,2,FALSE))</f>
        <v/>
      </c>
      <c r="I65" s="90" t="str">
        <f>IF(ISNA(VLOOKUP($B65,'[1]1718  Exp_Rev Access'!$F$7:$GK$318,4,FALSE)),"",VLOOKUP($B65,'[1]1718  Exp_Rev Access'!$F$7:$GK$318,4,FALSE))</f>
        <v/>
      </c>
      <c r="J65" s="90" t="str">
        <f>IF(ISNA(VLOOKUP($B65,'[1]1718  Exp_Rev Access'!$F$7:$GK$318,5,FALSE)),"",VLOOKUP($B65,'[1]1718  Exp_Rev Access'!$F$7:$GK$318,5,FALSE))</f>
        <v/>
      </c>
      <c r="K65" s="90" t="str">
        <f>IF(ISNA(VLOOKUP($B65,'[1]1718  Exp_Rev Access'!$F$7:$GK$318,6,FALSE)),"-",VLOOKUP($B65,'[1]1718  Exp_Rev Access'!$F$7:$GK$318,6,FALSE))</f>
        <v>-</v>
      </c>
      <c r="L65" s="90" t="str">
        <f>IF(ISNA(VLOOKUP($B65,'[1]1718  Exp_Rev Access'!$F$7:$GK$318,7,FALSE)),"",VLOOKUP($B65,'[1]1718  Exp_Rev Access'!$F$7:$GK$318,7,FALSE))</f>
        <v/>
      </c>
      <c r="M65" s="90" t="str">
        <f>IF(ISNA(VLOOKUP($B65,'[1]1718  Exp_Rev Access'!$F$7:$GK$318,8,FALSE)),"",VLOOKUP($B65,'[1]1718  Exp_Rev Access'!$F$7:$GK$318,8,FALSE))</f>
        <v/>
      </c>
      <c r="N65" s="56"/>
      <c r="O65" s="91"/>
      <c r="P65" s="56"/>
      <c r="Q65" s="90" t="str">
        <f>IF(ISNA(VLOOKUP($B65,'[1]1718  Exp_Rev Access'!$F$7:$GK$318,10,FALSE)),"",VLOOKUP($B65,'[1]1718  Exp_Rev Access'!$F$7:$GK$318,10,FALSE))</f>
        <v/>
      </c>
      <c r="R65" s="90" t="str">
        <f>IF(ISNA(VLOOKUP($B65,'[1]1718  Exp_Rev Access'!$F$7:$GK$318,11,FALSE)),"",VLOOKUP($B65,'[1]1718  Exp_Rev Access'!$F$7:$GK$318,11,FALSE))</f>
        <v/>
      </c>
      <c r="S65" s="90" t="str">
        <f>IF(ISNA(VLOOKUP($B65,'[1]1718  Exp_Rev Access'!$F$7:$GK$318,12,FALSE)),"",VLOOKUP($B65,'[1]1718  Exp_Rev Access'!$F$7:$GK$318,12,FALSE))</f>
        <v/>
      </c>
      <c r="T65" s="90" t="str">
        <f>IF(ISNA(VLOOKUP($B65,'[1]1718  Exp_Rev Access'!$F$7:$GK$318,13,FALSE)),"",VLOOKUP($B65,'[1]1718  Exp_Rev Access'!$F$7:$GK$318,13,FALSE))</f>
        <v/>
      </c>
      <c r="U65" s="90" t="str">
        <f>IF(ISNA(VLOOKUP($B65,'[1]1718  Exp_Rev Access'!$F$7:$GK$318,14,FALSE)),"",VLOOKUP($B65,'[1]1718  Exp_Rev Access'!$F$7:$GK$318,14,FALSE))</f>
        <v/>
      </c>
      <c r="V65" s="90" t="str">
        <f>IF(ISNA(VLOOKUP($B65,'[1]1718  Exp_Rev Access'!$F$7:$GK$318,15,FALSE)),"",VLOOKUP($B65,'[1]1718  Exp_Rev Access'!$F$7:$GK$318,15,FALSE))</f>
        <v/>
      </c>
      <c r="W65" s="90" t="str">
        <f>IF(ISNA(VLOOKUP($B65,'[1]1718  Exp_Rev Access'!$F$7:$GK$318,16,FALSE)),"",VLOOKUP($B65,'[1]1718  Exp_Rev Access'!$F$7:$GK$318,16,FALSE))</f>
        <v/>
      </c>
      <c r="X65" s="90" t="str">
        <f>IF(ISNA(VLOOKUP($B65,'[1]1718  Exp_Rev Access'!$F$7:$GK$318,17,FALSE)),"",VLOOKUP($B65,'[1]1718  Exp_Rev Access'!$F$7:$GK$318,17,FALSE))</f>
        <v/>
      </c>
      <c r="Y65" s="90" t="str">
        <f>IF(ISNA(VLOOKUP($B65,'[1]1718  Exp_Rev Access'!$F$7:$GK$318,18,FALSE)),"",VLOOKUP($B65,'[1]1718  Exp_Rev Access'!$F$7:$GK$318,18,FALSE))</f>
        <v/>
      </c>
      <c r="Z65" s="90" t="str">
        <f>IF(ISNA(VLOOKUP($B65,'[1]1718  Exp_Rev Access'!$F$7:$GK$318,19,FALSE)),"",VLOOKUP($B65,'[1]1718  Exp_Rev Access'!$F$7:$GK$318,19,FALSE))</f>
        <v/>
      </c>
      <c r="AA65" s="90" t="str">
        <f>IF(ISNA(VLOOKUP($B65,'[1]1718  Exp_Rev Access'!$F$7:$GK$318,20,FALSE)),"",VLOOKUP($B65,'[1]1718  Exp_Rev Access'!$F$7:$GK$318,20,FALSE))</f>
        <v/>
      </c>
      <c r="AB65" s="90" t="str">
        <f>IF(ISNA(VLOOKUP($B65,'[1]1718  Exp_Rev Access'!$F$7:$GK$318,21,FALSE)),"",VLOOKUP($B65,'[1]1718  Exp_Rev Access'!$F$7:$GK$318,21,FALSE))</f>
        <v/>
      </c>
      <c r="AC65" s="90" t="str">
        <f>IF(ISNA(VLOOKUP($B65,'[1]1718  Exp_Rev Access'!$F$7:$GK$318,22,FALSE)),"",VLOOKUP($B65,'[1]1718  Exp_Rev Access'!$F$7:$GK$318,22,FALSE))</f>
        <v/>
      </c>
      <c r="AD65" s="90" t="str">
        <f>IF(ISNA(VLOOKUP($B65,'[1]1718  Exp_Rev Access'!$F$7:$GK$318,23,FALSE)),"",VLOOKUP($B65,'[1]1718  Exp_Rev Access'!$F$7:$GK$318,23,FALSE))</f>
        <v/>
      </c>
      <c r="AE65" s="90" t="str">
        <f>IF(ISNA(VLOOKUP($B65,'[1]1718  Exp_Rev Access'!$F$7:$GK$318,24,FALSE)),"",VLOOKUP($B65,'[1]1718  Exp_Rev Access'!$F$7:$GK$318,24,FALSE))</f>
        <v/>
      </c>
      <c r="AF65" s="90" t="str">
        <f>IF(ISNA(VLOOKUP($B65,'[1]1718  Exp_Rev Access'!$F$7:$GK$318,25,FALSE)),"",VLOOKUP($B65,'[1]1718  Exp_Rev Access'!$F$7:$GK$318,25,FALSE))</f>
        <v/>
      </c>
      <c r="AG65" s="90" t="str">
        <f>IF(ISNA(VLOOKUP($B65,'[1]1718  Exp_Rev Access'!$F$7:$GK$318,26,FALSE)),"",VLOOKUP($B65,'[1]1718  Exp_Rev Access'!$F$7:$GK$318,26,FALSE))</f>
        <v/>
      </c>
      <c r="AH65" s="90" t="str">
        <f>IF(ISNA(VLOOKUP($B65,'[1]1718  Exp_Rev Access'!$F$7:$GK$318,27,FALSE)),"",VLOOKUP($B65,'[1]1718  Exp_Rev Access'!$F$7:$GK$318,27,FALSE))</f>
        <v/>
      </c>
      <c r="AI65" s="90" t="str">
        <f>IF(ISNA(VLOOKUP($B65,'[1]1718  Exp_Rev Access'!$F$7:$GK$318,28,FALSE)),"",VLOOKUP($B65,'[1]1718  Exp_Rev Access'!$F$7:$GK$318,28,FALSE))</f>
        <v/>
      </c>
      <c r="AJ65" s="90" t="str">
        <f>IF(ISNA(VLOOKUP($B65,'[1]1718  Exp_Rev Access'!$F$7:$GK$318,29,FALSE)),"",VLOOKUP($B65,'[1]1718  Exp_Rev Access'!$F$7:$GK$318,29,FALSE))</f>
        <v/>
      </c>
      <c r="AK65" s="90" t="str">
        <f>IF(ISNA(VLOOKUP($B65,'[1]1718  Exp_Rev Access'!$F$7:$GK$318,30,FALSE)),"",VLOOKUP($B65,'[1]1718  Exp_Rev Access'!$F$7:$GK$318,30,FALSE))</f>
        <v/>
      </c>
      <c r="AL65" s="90" t="str">
        <f>IF(ISNA(VLOOKUP($B65,'[1]1718  Exp_Rev Access'!$F$7:$GK$318,31,FALSE)),"",VLOOKUP($B65,'[1]1718  Exp_Rev Access'!$F$7:$GK$318,31,FALSE))</f>
        <v/>
      </c>
      <c r="AM65" s="56"/>
      <c r="AN65" s="92"/>
      <c r="AO65" s="71"/>
      <c r="AP65" s="90" t="str">
        <f>IF(ISNA(VLOOKUP($B65,'[1]1718  Exp_Rev Access'!$F$7:$GK$318,33,FALSE)),"",VLOOKUP($B65,'[1]1718  Exp_Rev Access'!$F$7:$GK$318,33,FALSE))</f>
        <v/>
      </c>
      <c r="AQ65" s="90" t="str">
        <f>IF(ISNA(VLOOKUP($B65,'[1]1718  Exp_Rev Access'!$F$7:$GK$318,34,FALSE)),"",VLOOKUP($B65,'[1]1718  Exp_Rev Access'!$F$7:$GK$318,34,FALSE))</f>
        <v/>
      </c>
      <c r="AR65" s="90" t="str">
        <f>IF(ISNA(VLOOKUP($B65,'[1]1718  Exp_Rev Access'!$F$7:$GK$318,35,FALSE)),"",VLOOKUP($B65,'[1]1718  Exp_Rev Access'!$F$7:$GK$318,35,FALSE))</f>
        <v/>
      </c>
      <c r="AS65" s="90" t="str">
        <f>IF(ISNA(VLOOKUP($B65,'[1]1718  Exp_Rev Access'!$F$7:$GK$318,36,FALSE)),"",VLOOKUP($B65,'[1]1718  Exp_Rev Access'!$F$7:$GK$318,36,FALSE))</f>
        <v/>
      </c>
      <c r="AT65" s="90" t="str">
        <f>IF(ISNA(VLOOKUP($B65,'[1]1718  Exp_Rev Access'!$F$7:$GK$318,37,FALSE)),"",VLOOKUP($B65,'[1]1718  Exp_Rev Access'!$F$7:$GK$318,37,FALSE))</f>
        <v/>
      </c>
      <c r="AU65" s="56"/>
      <c r="AV65" s="93"/>
      <c r="AW65" s="56"/>
      <c r="AX65" s="90" t="str">
        <f>IF(ISNA(VLOOKUP($B65,'[1]1718  Exp_Rev Access'!$F$7:$GK$318,39,FALSE)),"",VLOOKUP($B65,'[1]1718  Exp_Rev Access'!$F$7:$GK$318,39,FALSE))</f>
        <v/>
      </c>
      <c r="AY65" s="90" t="str">
        <f>IF(ISNA(VLOOKUP($B65,'[1]1718  Exp_Rev Access'!$F$7:$GK$318,40,FALSE)),"",VLOOKUP($B65,'[1]1718  Exp_Rev Access'!$F$7:$GK$318,40,FALSE))</f>
        <v/>
      </c>
      <c r="AZ65" s="90" t="str">
        <f>IF(ISNA(VLOOKUP($B65,'[1]1718  Exp_Rev Access'!$F$7:$GK$318,41,FALSE)),"",VLOOKUP($B65,'[1]1718  Exp_Rev Access'!$F$7:$GK$318,41,FALSE))</f>
        <v/>
      </c>
      <c r="BA65" s="90" t="str">
        <f>IF(ISNA(VLOOKUP($B65,'[1]1718  Exp_Rev Access'!$F$7:$GK$318,42,FALSE)),"",VLOOKUP($B65,'[1]1718  Exp_Rev Access'!$F$7:$GK$318,42,FALSE))</f>
        <v/>
      </c>
      <c r="BB65" s="90" t="str">
        <f>IF(ISNA(VLOOKUP($B65,'[1]1718  Exp_Rev Access'!$F$7:$GK$318,43,FALSE)),"",VLOOKUP($B65,'[1]1718  Exp_Rev Access'!$F$7:$GK$318,43,FALSE))</f>
        <v/>
      </c>
      <c r="BC65" s="90" t="str">
        <f>IF(ISNA(VLOOKUP($B65,'[1]1718  Exp_Rev Access'!$F$7:$GK$318,44,FALSE)),"",VLOOKUP($B65,'[1]1718  Exp_Rev Access'!$F$7:$GK$318,44,FALSE))</f>
        <v/>
      </c>
      <c r="BD65" s="90" t="str">
        <f>IF(ISNA(VLOOKUP($B65,'[1]1718  Exp_Rev Access'!$F$7:$GK$318,45,FALSE)),"",VLOOKUP($B65,'[1]1718  Exp_Rev Access'!$F$7:$GK$318,45,FALSE))</f>
        <v/>
      </c>
      <c r="BE65" s="90" t="str">
        <f>IF(ISNA(VLOOKUP($B65,'[1]1718  Exp_Rev Access'!$F$7:$GK$318,46,FALSE)),"",VLOOKUP($B65,'[1]1718  Exp_Rev Access'!$F$7:$GK$318,46,FALSE))</f>
        <v/>
      </c>
      <c r="BF65" s="90" t="str">
        <f>IF(ISNA(VLOOKUP($B65,'[1]1718  Exp_Rev Access'!$F$7:$GK$318,47,FALSE)),"",VLOOKUP($B65,'[1]1718  Exp_Rev Access'!$F$7:$GK$318,47,FALSE))</f>
        <v/>
      </c>
      <c r="BG65" s="90" t="str">
        <f>IF(ISNA(VLOOKUP($B65,'[1]1718  Exp_Rev Access'!$F$7:$GK$318,48,FALSE)),"",VLOOKUP($B65,'[1]1718  Exp_Rev Access'!$F$7:$GK$318,48,FALSE))</f>
        <v/>
      </c>
      <c r="BH65" s="90" t="str">
        <f>IF(ISNA(VLOOKUP($B65,'[1]1718  Exp_Rev Access'!$F$7:$GK$318,49,FALSE)),"",VLOOKUP($B65,'[1]1718  Exp_Rev Access'!$F$7:$GK$318,49,FALSE))</f>
        <v/>
      </c>
      <c r="BI65" s="90" t="str">
        <f>IF(ISNA(VLOOKUP($B65,'[1]1718  Exp_Rev Access'!$F$7:$GK$318,50,FALSE)),"",VLOOKUP($B65,'[1]1718  Exp_Rev Access'!$F$7:$GK$318,50,FALSE))</f>
        <v/>
      </c>
      <c r="BJ65" s="90" t="str">
        <f>IF(ISNA(VLOOKUP($B65,'[1]1718  Exp_Rev Access'!$F$7:$GK$318,51,FALSE)),"",VLOOKUP($B65,'[1]1718  Exp_Rev Access'!$F$7:$GK$318,51,FALSE))</f>
        <v/>
      </c>
      <c r="BK65" s="90" t="str">
        <f>IF(ISNA(VLOOKUP($B65,'[1]1718  Exp_Rev Access'!$F$7:$GK$318,52,FALSE)),"",VLOOKUP($B65,'[1]1718  Exp_Rev Access'!$F$7:$GK$318,52,FALSE))</f>
        <v/>
      </c>
      <c r="BL65" s="90" t="str">
        <f>IF(ISNA(VLOOKUP($B65,'[1]1718  Exp_Rev Access'!$F$7:$GK$318,53,FALSE)),"",VLOOKUP($B65,'[1]1718  Exp_Rev Access'!$F$7:$GK$318,53,FALSE))</f>
        <v/>
      </c>
      <c r="BM65" s="90" t="str">
        <f>IF(ISNA(VLOOKUP($B65,'[1]1718  Exp_Rev Access'!$F$7:$GK$318,54,FALSE)),"",VLOOKUP($B65,'[1]1718  Exp_Rev Access'!$F$7:$GK$318,54,FALSE))</f>
        <v/>
      </c>
      <c r="BN65" s="90" t="str">
        <f>IF(ISNA(VLOOKUP($B65,'[1]1718  Exp_Rev Access'!$F$7:$GK$318,55,FALSE)),"",VLOOKUP($B65,'[1]1718  Exp_Rev Access'!$F$7:$GK$318,55,FALSE))</f>
        <v/>
      </c>
      <c r="BO65" s="90" t="str">
        <f>IF(ISNA(VLOOKUP($B65,'[1]1718  Exp_Rev Access'!$F$7:$GK$318,56,FALSE)),"",VLOOKUP($B65,'[1]1718  Exp_Rev Access'!$F$7:$GK$318,56,FALSE))</f>
        <v/>
      </c>
      <c r="BP65" s="90" t="str">
        <f>IF(ISNA(VLOOKUP($B65,'[1]1718  Exp_Rev Access'!$F$7:$GK$318,57,FALSE)),"",VLOOKUP($B65,'[1]1718  Exp_Rev Access'!$F$7:$GK$318,57,FALSE))</f>
        <v/>
      </c>
      <c r="BQ65" s="90" t="str">
        <f>IF(ISNA(VLOOKUP($B65,'[1]1718  Exp_Rev Access'!$F$7:$GK$318,58,FALSE)),"",VLOOKUP($B65,'[1]1718  Exp_Rev Access'!$F$7:$GK$318,58,FALSE))</f>
        <v/>
      </c>
      <c r="BR65" s="90" t="str">
        <f>IF(ISNA(VLOOKUP($B65,'[1]1718  Exp_Rev Access'!$F$7:$GK$318,59,FALSE)),"",VLOOKUP($B65,'[1]1718  Exp_Rev Access'!$F$7:$GK$318,59,FALSE))</f>
        <v/>
      </c>
      <c r="BS65" s="90" t="str">
        <f>IF(ISNA(VLOOKUP($B65,'[1]1718  Exp_Rev Access'!$F$7:$GK$318,60,FALSE)),"",VLOOKUP($B65,'[1]1718  Exp_Rev Access'!$F$7:$GK$318,60,FALSE))</f>
        <v/>
      </c>
      <c r="BT65" s="90" t="str">
        <f>IF(ISNA(VLOOKUP($B65,'[1]1718  Exp_Rev Access'!$F$7:$GK$318,61,FALSE)),"",VLOOKUP($B65,'[1]1718  Exp_Rev Access'!$F$7:$GK$318,61,FALSE))</f>
        <v/>
      </c>
      <c r="BU65" s="90" t="str">
        <f>IF(ISNA(VLOOKUP($B65,'[1]1718  Exp_Rev Access'!$F$7:$GK$318,62,FALSE)),"",VLOOKUP($B65,'[1]1718  Exp_Rev Access'!$F$7:$GK$318,62,FALSE))</f>
        <v/>
      </c>
      <c r="BV65" s="56">
        <f t="shared" si="35"/>
        <v>0</v>
      </c>
      <c r="BW65" s="92"/>
      <c r="BX65" s="71"/>
      <c r="BY65" s="90" t="str">
        <f>IF(ISNA(VLOOKUP($B65,'[1]1718  Exp_Rev Access'!$F$7:$GK$318,64,FALSE)),"",VLOOKUP($B65,'[1]1718  Exp_Rev Access'!$F$7:$GK$318,64,FALSE))</f>
        <v/>
      </c>
      <c r="BZ65" s="90" t="str">
        <f>IF(ISNA(VLOOKUP($B65,'[1]1718  Exp_Rev Access'!$F$7:$GK$318,65,FALSE)),"",VLOOKUP($B65,'[1]1718  Exp_Rev Access'!$F$7:$GK$318,65,FALSE))</f>
        <v/>
      </c>
      <c r="CA65" s="90" t="str">
        <f>IF(ISNA(VLOOKUP($B65,'[1]1718  Exp_Rev Access'!$F$7:$GK$318,66,FALSE)),"",VLOOKUP($B65,'[1]1718  Exp_Rev Access'!$F$7:$GK$318,66,FALSE))</f>
        <v/>
      </c>
      <c r="CB65" s="90" t="str">
        <f>IF(ISNA(VLOOKUP($B65,'[1]1718  Exp_Rev Access'!$F$7:$GK$318,67,FALSE)),"",VLOOKUP($B65,'[1]1718  Exp_Rev Access'!$F$7:$GK$318,67,FALSE))</f>
        <v/>
      </c>
      <c r="CC65" s="90" t="str">
        <f>IF(ISNA(VLOOKUP($B65,'[1]1718  Exp_Rev Access'!$F$7:$GK$318,68,FALSE)),"",VLOOKUP($B65,'[1]1718  Exp_Rev Access'!$F$7:$GK$318,68,FALSE))</f>
        <v/>
      </c>
      <c r="CD65" s="90" t="str">
        <f>IF(ISNA(VLOOKUP($B65,'[1]1718  Exp_Rev Access'!$F$7:$GK$318,69,FALSE)),"",VLOOKUP($B65,'[1]1718  Exp_Rev Access'!$F$7:$GK$318,69,FALSE))</f>
        <v/>
      </c>
      <c r="CE65" s="56">
        <f t="shared" si="36"/>
        <v>0</v>
      </c>
      <c r="CF65" s="92"/>
      <c r="CG65" s="78"/>
      <c r="CH65" s="90" t="str">
        <f>IF(ISNA(VLOOKUP($B65,'[1]1718  Exp_Rev Access'!$F$7:$GK$318,$CH$2,FALSE)),"",VLOOKUP($B65,'[1]1718  Exp_Rev Access'!$F$7:$GK$318,$CH$2,FALSE))</f>
        <v/>
      </c>
      <c r="CI65" s="90" t="str">
        <f>IF(ISNA(VLOOKUP($B65,'[1]1718  Exp_Rev Access'!$F$7:$GK$318,$CI$2,FALSE)),"",VLOOKUP($B65,'[1]1718  Exp_Rev Access'!$F$7:$GK$318,$CI$2,FALSE))</f>
        <v/>
      </c>
      <c r="CJ65" s="90" t="str">
        <f>IF(ISNA(VLOOKUP($B65,'[1]1718  Exp_Rev Access'!$F$7:$GK$318,$CJ$2,FALSE)),"",VLOOKUP($B65,'[1]1718  Exp_Rev Access'!$F$7:$GK$318,$CJ$2,FALSE))</f>
        <v/>
      </c>
      <c r="CK65" s="90" t="str">
        <f>IF(ISNA(VLOOKUP($B65,'[1]1718  Exp_Rev Access'!$F$7:$GK$318,$CK$2,FALSE)),"",VLOOKUP($B65,'[1]1718  Exp_Rev Access'!$F$7:$GK$318,$CK$2,FALSE))</f>
        <v/>
      </c>
      <c r="CL65" s="90" t="str">
        <f>IF(ISNA(VLOOKUP($B65,'[1]1718  Exp_Rev Access'!$F$7:$GK$318,$CL$2,FALSE)),"",VLOOKUP($B65,'[1]1718  Exp_Rev Access'!$F$7:$GK$318,$CL$2,FALSE))</f>
        <v/>
      </c>
      <c r="CM65" s="90" t="str">
        <f>IF(ISNA(VLOOKUP($B65,'[1]1718  Exp_Rev Access'!$F$7:$GK$318,$CM$2,FALSE)),"",VLOOKUP($B65,'[1]1718  Exp_Rev Access'!$F$7:$GK$318,$CM$2,FALSE))</f>
        <v/>
      </c>
      <c r="CN65" s="90" t="str">
        <f>IF(ISNA(VLOOKUP($B65,'[1]1718  Exp_Rev Access'!$F$7:$GK$318,$CN$2,FALSE)),"",VLOOKUP($B65,'[1]1718  Exp_Rev Access'!$F$7:$GK$318,$CN$2,FALSE))</f>
        <v/>
      </c>
      <c r="CO65" s="90" t="str">
        <f>IF(ISNA(VLOOKUP($B65,'[1]1718  Exp_Rev Access'!$F$7:$GK$318,$CO$2,FALSE)),"",VLOOKUP($B65,'[1]1718  Exp_Rev Access'!$F$7:$GK$318,$CO$2,FALSE))</f>
        <v/>
      </c>
      <c r="CP65" s="90" t="str">
        <f>IF(ISNA(VLOOKUP($B65,'[1]1718  Exp_Rev Access'!$F$7:$GK$318,$CP$2,FALSE)),"",VLOOKUP($B65,'[1]1718  Exp_Rev Access'!$F$7:$GK$318,$CP$2,FALSE))</f>
        <v/>
      </c>
      <c r="CQ65" s="90" t="str">
        <f>IF(ISNA(VLOOKUP($B65,'[1]1718  Exp_Rev Access'!$F$7:$GK$318,$CQ$2,FALSE)),"",VLOOKUP($B65,'[1]1718  Exp_Rev Access'!$F$7:$GK$318,$CQ$2,FALSE))</f>
        <v/>
      </c>
      <c r="CR65" s="90" t="str">
        <f>IF(ISNA(VLOOKUP($B65,'[1]1718  Exp_Rev Access'!$F$7:$GK$318,$CR$2,FALSE)),"",VLOOKUP($B65,'[1]1718  Exp_Rev Access'!$F$7:$GK$318,$CR$2,FALSE))</f>
        <v/>
      </c>
      <c r="CS65" s="90" t="str">
        <f>IF(ISNA(VLOOKUP($B65,'[1]1718  Exp_Rev Access'!$F$7:$GK$318,$CS$2,FALSE)),"",VLOOKUP($B65,'[1]1718  Exp_Rev Access'!$F$7:$GK$318,$CS$2,FALSE))</f>
        <v/>
      </c>
      <c r="CT65" s="90" t="str">
        <f>IF(ISNA(VLOOKUP($B65,'[1]1718  Exp_Rev Access'!$F$7:$GK$318,$CT$2,FALSE)),"",VLOOKUP($B65,'[1]1718  Exp_Rev Access'!$F$7:$GK$318,$CT$2,FALSE))</f>
        <v/>
      </c>
      <c r="CU65" s="90" t="str">
        <f>IF(ISNA(VLOOKUP($B65,'[1]1718  Exp_Rev Access'!$F$7:$GK$318,$CU$2,FALSE)),"",VLOOKUP($B65,'[1]1718  Exp_Rev Access'!$F$7:$GK$318,$CU$2,FALSE))</f>
        <v/>
      </c>
      <c r="CV65" s="90" t="str">
        <f>IF(ISNA(VLOOKUP($B65,'[1]1718  Exp_Rev Access'!$F$7:$GK$318,$CV$2,FALSE)),"",VLOOKUP($B65,'[1]1718  Exp_Rev Access'!$F$7:$GK$318,$CV$2,FALSE))</f>
        <v/>
      </c>
      <c r="CW65" s="90" t="str">
        <f>IF(ISNA(VLOOKUP($B65,'[1]1718  Exp_Rev Access'!$F$7:$GK$318,$CW$2,FALSE)),"",VLOOKUP($B65,'[1]1718  Exp_Rev Access'!$F$7:$GK$318,$CW$2,FALSE))</f>
        <v/>
      </c>
      <c r="CX65" s="90" t="str">
        <f>IF(ISNA(VLOOKUP($B65,'[1]1718  Exp_Rev Access'!$F$7:$GK$318,$CX$2,FALSE)),"",VLOOKUP($B65,'[1]1718  Exp_Rev Access'!$F$7:$GK$318,$CX$2,FALSE))</f>
        <v/>
      </c>
      <c r="CY65" s="90" t="str">
        <f>IF(ISNA(VLOOKUP($B65,'[1]1718  Exp_Rev Access'!$F$7:$GK$318,$CY$2,FALSE)),"",VLOOKUP($B65,'[1]1718  Exp_Rev Access'!$F$7:$GK$318,$CY$2,FALSE))</f>
        <v/>
      </c>
      <c r="CZ65" s="90" t="str">
        <f>IF(ISNA(VLOOKUP($B65,'[1]1718  Exp_Rev Access'!$F$7:$GK$318,$CZ$2,FALSE)),"",VLOOKUP($B65,'[1]1718  Exp_Rev Access'!$F$7:$GK$318,$CZ$2,FALSE))</f>
        <v/>
      </c>
      <c r="DA65" s="90" t="str">
        <f>IF(ISNA(VLOOKUP($B65,'[1]1718  Exp_Rev Access'!$F$7:$GK$318,$DA$2,FALSE)),"",VLOOKUP($B65,'[1]1718  Exp_Rev Access'!$F$7:$GK$318,$DA$2,FALSE))</f>
        <v/>
      </c>
      <c r="DB65" s="90" t="str">
        <f>IF(ISNA(VLOOKUP($B65,'[1]1718  Exp_Rev Access'!$F$7:$GK$318,$DB$2,FALSE)),"",VLOOKUP($B65,'[1]1718  Exp_Rev Access'!$F$7:$GK$318,$DB$2,FALSE))</f>
        <v/>
      </c>
      <c r="DC65" s="90" t="str">
        <f>IF(ISNA(VLOOKUP($B65,'[1]1718  Exp_Rev Access'!$F$7:$GK$318,$DC$2,FALSE)),"",VLOOKUP($B65,'[1]1718  Exp_Rev Access'!$F$7:$GK$318,$DC$2,FALSE))</f>
        <v/>
      </c>
      <c r="DD65" s="90" t="str">
        <f>IF(ISNA(VLOOKUP($B65,'[1]1718  Exp_Rev Access'!$F$7:$GK$318,$DD$2,FALSE)),"",VLOOKUP($B65,'[1]1718  Exp_Rev Access'!$F$7:$GK$318,$DD$2,FALSE))</f>
        <v/>
      </c>
      <c r="DE65" s="90" t="str">
        <f>IF(ISNA(VLOOKUP($B65,'[1]1718  Exp_Rev Access'!$F$7:$GK$318,$DE$2,FALSE)),"",VLOOKUP($B65,'[1]1718  Exp_Rev Access'!$F$7:$GK$318,$DE$2,FALSE))</f>
        <v/>
      </c>
      <c r="DF65" s="90" t="str">
        <f>IF(ISNA(VLOOKUP($B65,'[1]1718  Exp_Rev Access'!$F$7:$GK$318,$DF$2,FALSE)),"",VLOOKUP($B65,'[1]1718  Exp_Rev Access'!$F$7:$GK$318,$DF$2,FALSE))</f>
        <v/>
      </c>
      <c r="DG65" s="90" t="str">
        <f>IF(ISNA(VLOOKUP($B65,'[1]1718  Exp_Rev Access'!$F$7:$GK$318,$DG$2,FALSE)),"",VLOOKUP($B65,'[1]1718  Exp_Rev Access'!$F$7:$GK$318,$DG$2,FALSE))</f>
        <v/>
      </c>
      <c r="DH65" s="90" t="str">
        <f>IF(ISNA(VLOOKUP($B65,'[1]1718  Exp_Rev Access'!$F$7:$GK$318,$DH$2,FALSE)),"",VLOOKUP($B65,'[1]1718  Exp_Rev Access'!$F$7:$GK$318,$DH$2,FALSE))</f>
        <v/>
      </c>
      <c r="DI65" s="90" t="str">
        <f>IF(ISNA(VLOOKUP($B65,'[1]1718  Exp_Rev Access'!$F$7:$GK$318,$DI$2,FALSE)),"",VLOOKUP($B65,'[1]1718  Exp_Rev Access'!$F$7:$GK$318,$DI$2,FALSE))</f>
        <v/>
      </c>
      <c r="DJ65" s="90" t="str">
        <f>IF(ISNA(VLOOKUP($B65,'[1]1718  Exp_Rev Access'!$F$7:$GK$318,$DJ$2,FALSE)),"",VLOOKUP($B65,'[1]1718  Exp_Rev Access'!$F$7:$GK$318,$DJ$2,FALSE))</f>
        <v/>
      </c>
      <c r="DK65" s="90" t="str">
        <f>IF(ISNA(VLOOKUP($B65,'[1]1718  Exp_Rev Access'!$F$7:$GK$318,$DK$2,FALSE)),"",VLOOKUP($B65,'[1]1718  Exp_Rev Access'!$F$7:$GK$318,$DK$2,FALSE))</f>
        <v/>
      </c>
      <c r="DL65" s="90" t="str">
        <f>IF(ISNA(VLOOKUP($B65,'[1]1718  Exp_Rev Access'!$F$7:$GK$318,$DL$2,FALSE)),"",VLOOKUP($B65,'[1]1718  Exp_Rev Access'!$F$7:$GK$318,$DL$2,FALSE))</f>
        <v/>
      </c>
      <c r="DM65" s="90" t="str">
        <f>IF(ISNA(VLOOKUP($B65,'[1]1718  Exp_Rev Access'!$F$7:$GK$318,$DM$2,FALSE)),"",VLOOKUP($B65,'[1]1718  Exp_Rev Access'!$F$7:$GK$318,$DM$2,FALSE))</f>
        <v/>
      </c>
      <c r="DN65" s="90" t="str">
        <f>IF(ISNA(VLOOKUP($B65,'[1]1718  Exp_Rev Access'!$F$7:$GK$318,$DN$2,FALSE)),"",VLOOKUP($B65,'[1]1718  Exp_Rev Access'!$F$7:$GK$318,$DN$2,FALSE))</f>
        <v/>
      </c>
      <c r="DO65" s="90" t="str">
        <f>IF(ISNA(VLOOKUP($B65,'[1]1718  Exp_Rev Access'!$F$7:$GK$318,$DO$2,FALSE)),"",VLOOKUP($B65,'[1]1718  Exp_Rev Access'!$F$7:$GK$318,$DO$2,FALSE))</f>
        <v/>
      </c>
      <c r="DP65" s="90" t="str">
        <f>IF(ISNA(VLOOKUP($B65,'[1]1718  Exp_Rev Access'!$F$7:$GK$318,$DP$2,FALSE)),"",VLOOKUP($B65,'[1]1718  Exp_Rev Access'!$F$7:$GK$318,$DP$2,FALSE))</f>
        <v/>
      </c>
      <c r="DQ65" s="90" t="str">
        <f>IF(ISNA(VLOOKUP($B65,'[1]1718  Exp_Rev Access'!$F$7:$GK$318,$DQ$2,FALSE)),"",VLOOKUP($B65,'[1]1718  Exp_Rev Access'!$F$7:$GK$318,$DQ$2,FALSE))</f>
        <v/>
      </c>
      <c r="DR65" s="90" t="str">
        <f>IF(ISNA(VLOOKUP($B65,'[1]1718  Exp_Rev Access'!$F$7:$GK$318,$DR$2,FALSE)),"",VLOOKUP($B65,'[1]1718  Exp_Rev Access'!$F$7:$GK$318,$DR$2,FALSE))</f>
        <v/>
      </c>
      <c r="DS65" s="90" t="str">
        <f>IF(ISNA(VLOOKUP($B65,'[1]1718  Exp_Rev Access'!$F$7:$GK$318,$DS$2,FALSE)),"",VLOOKUP($B65,'[1]1718  Exp_Rev Access'!$F$7:$GK$318,$DS$2,FALSE))</f>
        <v/>
      </c>
      <c r="DT65" s="90" t="str">
        <f>IF(ISNA(VLOOKUP($B65,'[1]1718  Exp_Rev Access'!$F$7:$GK$318,$DT$2,FALSE)),"",VLOOKUP($B65,'[1]1718  Exp_Rev Access'!$F$7:$GK$318,$DT$2,FALSE))</f>
        <v/>
      </c>
      <c r="DU65" s="90" t="str">
        <f>IF(ISNA(VLOOKUP($B65,'[1]1718  Exp_Rev Access'!$F$7:$GK$318,$DU$2,FALSE)),"",VLOOKUP($B65,'[1]1718  Exp_Rev Access'!$F$7:$GK$318,$DU$2,FALSE))</f>
        <v/>
      </c>
      <c r="DV65" s="90" t="str">
        <f>IF(ISNA(VLOOKUP($B65,'[1]1718  Exp_Rev Access'!$F$7:$GK$318,$DV$2,FALSE)),"",VLOOKUP($B65,'[1]1718  Exp_Rev Access'!$F$7:$GK$318,$DV$2,FALSE))</f>
        <v/>
      </c>
      <c r="DW65" s="90" t="str">
        <f>IF(ISNA(VLOOKUP($B65,'[1]1718  Exp_Rev Access'!$F$7:$GK$318,$DW$2,FALSE)),"",VLOOKUP($B65,'[1]1718  Exp_Rev Access'!$F$7:$GK$318,$DW$2,FALSE))</f>
        <v/>
      </c>
      <c r="DX65" s="90" t="str">
        <f>IF(ISNA(VLOOKUP($B65,'[1]1718  Exp_Rev Access'!$F$7:$GK$318,$DX$2,FALSE)),"",VLOOKUP($B65,'[1]1718  Exp_Rev Access'!$F$7:$GK$318,$DX$2,FALSE))</f>
        <v/>
      </c>
      <c r="DY65" s="90" t="str">
        <f>IF(ISNA(VLOOKUP($B65,'[1]1718  Exp_Rev Access'!$F$7:$GK$318,$DY$2,FALSE)),"",VLOOKUP($B65,'[1]1718  Exp_Rev Access'!$F$7:$GK$318,$DY$2,FALSE))</f>
        <v/>
      </c>
      <c r="DZ65" s="90" t="str">
        <f>IF(ISNA(VLOOKUP($B65,'[1]1718  Exp_Rev Access'!$F$7:$GK$318,$DZ$2,FALSE)),"",VLOOKUP($B65,'[1]1718  Exp_Rev Access'!$F$7:$GK$318,$DZ$2,FALSE))</f>
        <v/>
      </c>
      <c r="EA65" s="90" t="str">
        <f>IF(ISNA(VLOOKUP($B65,'[1]1718  Exp_Rev Access'!$F$7:$GK$318,$EA$2,FALSE)),"",VLOOKUP($B65,'[1]1718  Exp_Rev Access'!$F$7:$GK$318,$EA$2,FALSE))</f>
        <v/>
      </c>
      <c r="EB65" s="90" t="str">
        <f>IF(ISNA(VLOOKUP($B65,'[1]1718  Exp_Rev Access'!$F$7:$GK$318,$EB$2,FALSE)),"",VLOOKUP($B65,'[1]1718  Exp_Rev Access'!$F$7:$GK$318,$EB$2,FALSE))</f>
        <v/>
      </c>
      <c r="EC65" s="90" t="str">
        <f>IF(ISNA(VLOOKUP($B65,'[1]1718  Exp_Rev Access'!$F$7:$GK$318,$EC$2,FALSE)),"",VLOOKUP($B65,'[1]1718  Exp_Rev Access'!$F$7:$GK$318,$EC$2,FALSE))</f>
        <v/>
      </c>
      <c r="ED65" s="90" t="str">
        <f>IF(ISNA(VLOOKUP($B65,'[1]1718  Exp_Rev Access'!$F$7:$GK$318,$ED$2,FALSE)),"",VLOOKUP($B65,'[1]1718  Exp_Rev Access'!$F$7:$GK$318,$ED$2,FALSE))</f>
        <v/>
      </c>
      <c r="EE65" s="90" t="str">
        <f>IF(ISNA(VLOOKUP($B65,'[1]1718  Exp_Rev Access'!$F$7:$GK$318,$EE$2,FALSE)),"",VLOOKUP($B65,'[1]1718  Exp_Rev Access'!$F$7:$GK$318,$EE$2,FALSE))</f>
        <v/>
      </c>
      <c r="EF65" s="90" t="str">
        <f>IF(ISNA(VLOOKUP($B65,'[1]1718  Exp_Rev Access'!$F$7:$GK$318,$EF$2,FALSE)),"",VLOOKUP($B65,'[1]1718  Exp_Rev Access'!$F$7:$GK$318,$EF$2,FALSE))</f>
        <v/>
      </c>
      <c r="EG65" s="90" t="str">
        <f>IF(ISNA(VLOOKUP($B65,'[1]1718  Exp_Rev Access'!$F$7:$GK$318,$EG$2,FALSE)),"",VLOOKUP($B65,'[1]1718  Exp_Rev Access'!$F$7:$GK$318,$EG$2,FALSE))</f>
        <v/>
      </c>
      <c r="EH65" s="90" t="str">
        <f>IF(ISNA(VLOOKUP($B65,'[1]1718  Exp_Rev Access'!$F$7:$GK$318,$EH$2,FALSE)),"",VLOOKUP($B65,'[1]1718  Exp_Rev Access'!$F$7:$GK$318,$EH$2,FALSE))</f>
        <v/>
      </c>
      <c r="EI65" s="90" t="str">
        <f>IF(ISNA(VLOOKUP($B65,'[1]1718  Exp_Rev Access'!$F$7:$GK$318,$EI$2,FALSE)),"",VLOOKUP($B65,'[1]1718  Exp_Rev Access'!$F$7:$GK$318,$EI$2,FALSE))</f>
        <v/>
      </c>
      <c r="EJ65" s="90" t="str">
        <f>IF(ISNA(VLOOKUP($B65,'[1]1718  Exp_Rev Access'!$F$7:$GK$318,$EJ$2,FALSE)),"",VLOOKUP($B65,'[1]1718  Exp_Rev Access'!$F$7:$GK$318,$EJ$2,FALSE))</f>
        <v/>
      </c>
      <c r="EK65" s="90" t="str">
        <f>IF(ISNA(VLOOKUP($B65,'[1]1718  Exp_Rev Access'!$F$7:$GK$318,$EK$2,FALSE)),"",VLOOKUP($B65,'[1]1718  Exp_Rev Access'!$F$7:$GK$318,$EK$2,FALSE))</f>
        <v/>
      </c>
      <c r="EL65" s="90" t="str">
        <f>IF(ISNA(VLOOKUP($B65,'[1]1718  Exp_Rev Access'!$F$7:$GK$318,$EL$2,FALSE)),"",VLOOKUP($B65,'[1]1718  Exp_Rev Access'!$F$7:$GK$318,$EL$2,FALSE))</f>
        <v/>
      </c>
      <c r="EM65" s="90" t="str">
        <f>IF(ISNA(VLOOKUP($B65,'[1]1718  Exp_Rev Access'!$F$7:$GK$318,$EM$2,FALSE)),"",VLOOKUP($B65,'[1]1718  Exp_Rev Access'!$F$7:$GK$318,$EM$2,FALSE))</f>
        <v/>
      </c>
      <c r="EN65" s="90" t="str">
        <f>IF(ISNA(VLOOKUP($B65,'[1]1718  Exp_Rev Access'!$F$7:$GK$318,$EN$2,FALSE)),"",VLOOKUP($B65,'[1]1718  Exp_Rev Access'!$F$7:$GK$318,$EN$2,FALSE))</f>
        <v/>
      </c>
      <c r="EO65" s="90" t="str">
        <f>IF(ISNA(VLOOKUP($B65,'[1]1718  Exp_Rev Access'!$F$7:$GK$318,$EO$2,FALSE)),"",VLOOKUP($B65,'[1]1718  Exp_Rev Access'!$F$7:$GK$318,$EO$2,FALSE))</f>
        <v/>
      </c>
      <c r="EP65" s="90" t="str">
        <f>IF(ISNA(VLOOKUP($B65,'[1]1718  Exp_Rev Access'!$F$7:$GK$318,$EP$2,FALSE)),"",VLOOKUP($B65,'[1]1718  Exp_Rev Access'!$F$7:$GK$318,$EP$2,FALSE))</f>
        <v/>
      </c>
      <c r="EQ65" s="90" t="str">
        <f>IF(ISNA(VLOOKUP($B65,'[1]1718  Exp_Rev Access'!$F$7:$GK$318,$EQ$2,FALSE)),"",VLOOKUP($B65,'[1]1718  Exp_Rev Access'!$F$7:$GK$318,$EQ$2,FALSE))</f>
        <v/>
      </c>
      <c r="ER65" s="90" t="str">
        <f>IF(ISNA(VLOOKUP($B65,'[1]1718  Exp_Rev Access'!$F$7:$GK$318,$ER$2,FALSE)),"",VLOOKUP($B65,'[1]1718  Exp_Rev Access'!$F$7:$GK$318,$ER$2,FALSE))</f>
        <v/>
      </c>
      <c r="ES65" s="90" t="str">
        <f>IF(ISNA(VLOOKUP($B65,'[1]1718  Exp_Rev Access'!$F$7:$GK$318,$ES$2,FALSE)),"",VLOOKUP($B65,'[1]1718  Exp_Rev Access'!$F$7:$GK$318,$ES$2,FALSE))</f>
        <v/>
      </c>
      <c r="ET65" s="90" t="str">
        <f>IF(ISNA(VLOOKUP($B65,'[1]1718  Exp_Rev Access'!$F$7:$GK$318,$ET$2,FALSE)),"",VLOOKUP($B65,'[1]1718  Exp_Rev Access'!$F$7:$GK$318,$ET$2,FALSE))</f>
        <v/>
      </c>
      <c r="EU65" s="90" t="str">
        <f>IF(ISNA(VLOOKUP($B65,'[1]1718  Exp_Rev Access'!$F$7:$GK$318,$EU$2,FALSE)),"",VLOOKUP($B65,'[1]1718  Exp_Rev Access'!$F$7:$GK$318,$EU$2,FALSE))</f>
        <v/>
      </c>
      <c r="EV65" s="90" t="str">
        <f>IF(ISNA(VLOOKUP($B65,'[1]1718  Exp_Rev Access'!$F$7:$GK$318,$EV$2,FALSE)),"",VLOOKUP($B65,'[1]1718  Exp_Rev Access'!$F$7:$GK$318,$EV$2,FALSE))</f>
        <v/>
      </c>
      <c r="EW65" s="90" t="str">
        <f>IF(ISNA(VLOOKUP($B65,'[1]1718  Exp_Rev Access'!$F$7:$GK$318,$EW$2,FALSE)),"",VLOOKUP($B65,'[1]1718  Exp_Rev Access'!$F$7:$GK$318,$EW$2,FALSE))</f>
        <v/>
      </c>
      <c r="EX65" s="90" t="str">
        <f>IF(ISNA(VLOOKUP($B65,'[1]1718  Exp_Rev Access'!$F$7:$GK$318,$EX$2,FALSE)),"",VLOOKUP($B65,'[1]1718  Exp_Rev Access'!$F$7:$GK$318,$EX$2,FALSE))</f>
        <v/>
      </c>
      <c r="EY65" s="90" t="str">
        <f>IF(ISNA(VLOOKUP($B65,'[1]1718  Exp_Rev Access'!$F$7:$GK$318,$EY$2,FALSE)),"",VLOOKUP($B65,'[1]1718  Exp_Rev Access'!$F$7:$GK$318,$EY$2,FALSE))</f>
        <v/>
      </c>
      <c r="EZ65" s="90" t="str">
        <f>IF(ISNA(VLOOKUP($B65,'[1]1718  Exp_Rev Access'!$F$7:$GK$318,$EZ$2,FALSE)),"",VLOOKUP($B65,'[1]1718  Exp_Rev Access'!$F$7:$GK$318,$EZ$2,FALSE))</f>
        <v/>
      </c>
      <c r="FA65" s="90" t="str">
        <f>IF(ISNA(VLOOKUP($B65,'[1]1718  Exp_Rev Access'!$F$7:$GK$318,$FA$2,FALSE)),"",VLOOKUP($B65,'[1]1718  Exp_Rev Access'!$F$7:$GK$318,$FA$2,FALSE))</f>
        <v/>
      </c>
      <c r="FB65" s="90" t="str">
        <f>IF(ISNA(VLOOKUP($B65,'[1]1718  Exp_Rev Access'!$F$7:$GK$318,$FB$2,FALSE)),"",VLOOKUP($B65,'[1]1718  Exp_Rev Access'!$F$7:$GK$318,$FB$2,FALSE))</f>
        <v/>
      </c>
      <c r="FC65" s="90" t="str">
        <f>IF(ISNA(VLOOKUP($B65,'[1]1718  Exp_Rev Access'!$F$7:$GK$318,$FC$2,FALSE)),"",VLOOKUP($B65,'[1]1718  Exp_Rev Access'!$F$7:$GK$318,$FC$2,FALSE))</f>
        <v/>
      </c>
      <c r="FD65" s="90" t="str">
        <f>IF(ISNA(VLOOKUP($B65,'[1]1718  Exp_Rev Access'!$F$7:$GK$318,$FD$2,FALSE)),"",VLOOKUP($B65,'[1]1718  Exp_Rev Access'!$F$7:$GK$318,$FD$2,FALSE))</f>
        <v/>
      </c>
      <c r="FE65" s="90" t="str">
        <f>IF(ISNA(VLOOKUP($B65,'[1]1718  Exp_Rev Access'!$F$7:$GK$318,$FE$2,FALSE)),"",VLOOKUP($B65,'[1]1718  Exp_Rev Access'!$F$7:$GK$318,$FE$2,FALSE))</f>
        <v/>
      </c>
      <c r="FF65" s="90" t="str">
        <f>IF(ISNA(VLOOKUP($B65,'[1]1718  Exp_Rev Access'!$F$7:$GK$318,$FF$2,FALSE)),"",VLOOKUP($B65,'[1]1718  Exp_Rev Access'!$F$7:$GK$318,$FF$2,FALSE))</f>
        <v/>
      </c>
      <c r="FG65" s="90" t="str">
        <f>IF(ISNA(VLOOKUP($B65,'[1]1718  Exp_Rev Access'!$F$7:$GK$318,$FG$2,FALSE)),"",VLOOKUP($B65,'[1]1718  Exp_Rev Access'!$F$7:$GK$318,$FG$2,FALSE))</f>
        <v/>
      </c>
      <c r="FH65" s="90" t="str">
        <f>IF(ISNA(VLOOKUP($B65,'[1]1718  Exp_Rev Access'!$F$7:$GK$318,$FH$2,FALSE)),"",VLOOKUP($B65,'[1]1718  Exp_Rev Access'!$F$7:$GK$318,$FH$2,FALSE))</f>
        <v/>
      </c>
      <c r="FI65" s="90" t="str">
        <f>IF(ISNA(VLOOKUP($B65,'[1]1718  Exp_Rev Access'!$F$7:$GK$318,$FI$2,FALSE)),"",VLOOKUP($B65,'[1]1718  Exp_Rev Access'!$F$7:$GK$318,$FI$2,FALSE))</f>
        <v/>
      </c>
      <c r="FJ65" s="90" t="str">
        <f>IF(ISNA(VLOOKUP($B65,'[1]1718  Exp_Rev Access'!$F$7:$GK$318,$FJ$2,FALSE)),"",VLOOKUP($B65,'[1]1718  Exp_Rev Access'!$F$7:$GK$318,$FJ$2,FALSE))</f>
        <v/>
      </c>
      <c r="FK65" s="90" t="str">
        <f>IF(ISNA(VLOOKUP($B65,'[1]1718  Exp_Rev Access'!$F$7:$GK$318,$FK$2,FALSE)),"",VLOOKUP($B65,'[1]1718  Exp_Rev Access'!$F$7:$GK$318,$FK$2,FALSE))</f>
        <v/>
      </c>
      <c r="FL65" s="90" t="str">
        <f>IF(ISNA(VLOOKUP($B65,'[1]1718  Exp_Rev Access'!$F$7:$GK$318,$FL$2,FALSE)),"",VLOOKUP($B65,'[1]1718  Exp_Rev Access'!$F$7:$GK$318,$FL$2,FALSE))</f>
        <v/>
      </c>
      <c r="FM65" s="90" t="str">
        <f>IF(ISNA(VLOOKUP($B65,'[1]1718  Exp_Rev Access'!$F$7:$GK$318,$FM$2,FALSE)),"",VLOOKUP($B65,'[1]1718  Exp_Rev Access'!$F$7:$GK$318,$FM$2,FALSE))</f>
        <v/>
      </c>
      <c r="FN65" s="90" t="str">
        <f>IF(ISNA(VLOOKUP($B65,'[1]1718  Exp_Rev Access'!$F$7:$GK$318,$FN$2,FALSE)),"",VLOOKUP($B65,'[1]1718  Exp_Rev Access'!$F$7:$GK$318,$FN$2,FALSE))</f>
        <v/>
      </c>
      <c r="FO65" s="90" t="str">
        <f>IF(ISNA(VLOOKUP($B65,'[1]1718  Exp_Rev Access'!$F$7:$GK$318,$FO$2,FALSE)),"",VLOOKUP($B65,'[1]1718  Exp_Rev Access'!$F$7:$GK$318,$FO$2,FALSE))</f>
        <v/>
      </c>
      <c r="FP65" s="90" t="str">
        <f>IF(ISNA(VLOOKUP($B65,'[1]1718  Exp_Rev Access'!$F$7:$GK$318,$FP$2,FALSE)),"",VLOOKUP($B65,'[1]1718  Exp_Rev Access'!$F$7:$GK$318,$FP$2,FALSE))</f>
        <v/>
      </c>
      <c r="FQ65" s="90" t="str">
        <f>IF(ISNA(VLOOKUP($B65,'[1]1718  Exp_Rev Access'!$F$7:$GK$318,$FQ$2,FALSE)),"",VLOOKUP($B65,'[1]1718  Exp_Rev Access'!$F$7:$GK$318,$FQ$2,FALSE))</f>
        <v/>
      </c>
      <c r="FR65" s="90" t="str">
        <f>IF(ISNA(VLOOKUP($B65,'[1]1718  Exp_Rev Access'!$F$7:$GK$318,$FR$2,FALSE)),"",VLOOKUP($B65,'[1]1718  Exp_Rev Access'!$F$7:$GK$318,$FR$2,FALSE))</f>
        <v/>
      </c>
      <c r="FS65" s="56"/>
      <c r="FT65" s="92"/>
      <c r="FU65" s="94"/>
      <c r="FV65" s="95" t="str">
        <f>IF(ISNA(VLOOKUP($B65,'[1]1718  Exp_Rev Access'!$F$7:$GK$318,$FV$2,FALSE)),"",VLOOKUP($B65,'[1]1718  Exp_Rev Access'!$F$7:$GK$318,$FV$2,FALSE))</f>
        <v/>
      </c>
      <c r="FW65" s="95" t="str">
        <f>IF(ISNA(VLOOKUP($B65,'[1]1718  Exp_Rev Access'!$F$7:$GK$318,$FW$2,FALSE)),"",VLOOKUP($B65,'[1]1718  Exp_Rev Access'!$F$7:$GK$318,$FW$2,FALSE))</f>
        <v/>
      </c>
      <c r="FX65" s="95" t="str">
        <f>IF(ISNA(VLOOKUP($B65,'[1]1718  Exp_Rev Access'!$F$7:$GK$318,$FX$2,FALSE)),"",VLOOKUP($B65,'[1]1718  Exp_Rev Access'!$F$7:$GK$318,$FX$2,FALSE))</f>
        <v/>
      </c>
      <c r="FY65" s="95" t="str">
        <f>IF(ISNA(VLOOKUP($B65,'[1]1718  Exp_Rev Access'!$F$7:$GK$318,$FY$2,FALSE)),"",VLOOKUP($B65,'[1]1718  Exp_Rev Access'!$F$7:$GK$318,$FY$2,FALSE))</f>
        <v/>
      </c>
      <c r="FZ65" s="95" t="str">
        <f>IF(ISNA(VLOOKUP($B65,'[1]1718  Exp_Rev Access'!$F$7:$GK$318,$FZ$2,FALSE)),"",VLOOKUP($B65,'[1]1718  Exp_Rev Access'!$F$7:$GK$318,$FZ$2,FALSE))</f>
        <v/>
      </c>
      <c r="GA65" s="95" t="str">
        <f>IF(ISNA(VLOOKUP($B65,'[1]1718  Exp_Rev Access'!$F$7:$GK$318,$GA$2,FALSE)),"",VLOOKUP($B65,'[1]1718  Exp_Rev Access'!$F$7:$GK$318,$GA$2,FALSE))</f>
        <v/>
      </c>
      <c r="GB65" s="95" t="str">
        <f>IF(ISNA(VLOOKUP($B65,'[1]1718  Exp_Rev Access'!$F$7:$GK$318,$GB$2,FALSE)),"",VLOOKUP($B65,'[1]1718  Exp_Rev Access'!$F$7:$GK$318,$GB$2,FALSE))</f>
        <v/>
      </c>
      <c r="GC65" s="95" t="str">
        <f>IF(ISNA(VLOOKUP($B65,'[1]1718  Exp_Rev Access'!$F$7:$GK$318,$GC$2,FALSE)),"",VLOOKUP($B65,'[1]1718  Exp_Rev Access'!$F$7:$GK$318,$GC$2,FALSE))</f>
        <v/>
      </c>
      <c r="GD65" s="95" t="str">
        <f>IF(ISNA(VLOOKUP($B65,'[1]1718  Exp_Rev Access'!$F$7:$GK$318,$GD$2,FALSE)),"",VLOOKUP($B65,'[1]1718  Exp_Rev Access'!$F$7:$GK$318,$GD$2,FALSE))</f>
        <v/>
      </c>
      <c r="GE65" s="95" t="str">
        <f>IF(ISNA(VLOOKUP($B65,'[1]1718  Exp_Rev Access'!$F$7:$GK$318,$GE$2,FALSE)),"",VLOOKUP($B65,'[1]1718  Exp_Rev Access'!$F$7:$GK$318,$GE$2,FALSE))</f>
        <v/>
      </c>
      <c r="GF65" s="95" t="str">
        <f>IF(ISNA(VLOOKUP($B65,'[1]1718  Exp_Rev Access'!$F$7:$GK$318,$GF$2,FALSE)),"",VLOOKUP($B65,'[1]1718  Exp_Rev Access'!$F$7:$GK$318,$GF$2,FALSE))</f>
        <v/>
      </c>
      <c r="GG65" s="95" t="str">
        <f>IF(ISNA(VLOOKUP($B65,'[1]1718  Exp_Rev Access'!$F$7:$GK$318,$GG$2,FALSE)),"",VLOOKUP($B65,'[1]1718  Exp_Rev Access'!$F$7:$GK$318,$GG$2,FALSE))</f>
        <v/>
      </c>
      <c r="GH65" s="95" t="str">
        <f>IF(ISNA(VLOOKUP($B65,'[1]1718  Exp_Rev Access'!$F$7:$GK$318,$GH$2,FALSE)),"",VLOOKUP($B65,'[1]1718  Exp_Rev Access'!$F$7:$GK$318,$GH$2,FALSE))</f>
        <v/>
      </c>
      <c r="GI65" s="95" t="str">
        <f>IF(ISNA(VLOOKUP($B65,'[1]1718  Exp_Rev Access'!$F$7:$GK$318,$GI$2,FALSE)),"",VLOOKUP($B65,'[1]1718  Exp_Rev Access'!$F$7:$GK$318,$GI$2,FALSE))</f>
        <v/>
      </c>
      <c r="GJ65" s="95" t="str">
        <f>IF(ISNA(VLOOKUP($B65,'[1]1718  Exp_Rev Access'!$F$7:$GK$318,$GJ$2,FALSE)),"",VLOOKUP($B65,'[1]1718  Exp_Rev Access'!$F$7:$GK$318,$GJ$2,FALSE))</f>
        <v/>
      </c>
      <c r="GK65" s="95" t="str">
        <f>IF(ISNA(VLOOKUP($B65,'[1]1718  Exp_Rev Access'!$F$7:$GK$318,$GK$2,FALSE)),"",VLOOKUP($B65,'[1]1718  Exp_Rev Access'!$F$7:$GK$318,$GK$2,FALSE))</f>
        <v/>
      </c>
      <c r="GL65" s="95" t="str">
        <f>IF(ISNA(VLOOKUP($B65,'[1]1718  Exp_Rev Access'!$F$7:$GK$318,$GL$2,FALSE)),"",VLOOKUP($B65,'[1]1718  Exp_Rev Access'!$F$7:$GK$318,$GL$2,FALSE))</f>
        <v/>
      </c>
      <c r="GM65" s="95" t="str">
        <f>IF(ISNA(VLOOKUP($B65,'[1]1718  Exp_Rev Access'!$F$7:$GK$318,$GM$2,FALSE)),"",VLOOKUP($B65,'[1]1718  Exp_Rev Access'!$F$7:$GK$318,$GM$2,FALSE))</f>
        <v/>
      </c>
      <c r="GN65" s="95" t="str">
        <f>IF(ISNA(VLOOKUP($B65,'[1]1718  Exp_Rev Access'!$F$7:$GK$318,$GN$2,FALSE)),"",VLOOKUP($B65,'[1]1718  Exp_Rev Access'!$F$7:$GK$318,$GN$2,FALSE))</f>
        <v/>
      </c>
      <c r="GO65" s="95" t="str">
        <f>IF(ISNA(VLOOKUP($B65,'[1]1718  Exp_Rev Access'!$F$7:$GK$318,$GO$2,FALSE)),"",VLOOKUP($B65,'[1]1718  Exp_Rev Access'!$F$7:$GK$318,$GO$2,FALSE))</f>
        <v/>
      </c>
      <c r="GP65" s="95" t="str">
        <f>IF(ISNA(VLOOKUP($B65,'[1]1718  Exp_Rev Access'!$F$7:$GK$318,$GP$2,FALSE)),"",VLOOKUP($B65,'[1]1718  Exp_Rev Access'!$F$7:$GK$318,$GP$2,FALSE))</f>
        <v/>
      </c>
      <c r="GQ65" s="95" t="str">
        <f>IF(ISNA(VLOOKUP($B65,'[1]1718  Exp_Rev Access'!$F$7:$GK$318,$GQ$2,FALSE)),"",VLOOKUP($B65,'[1]1718  Exp_Rev Access'!$F$7:$GK$318,$GQ$2,FALSE))</f>
        <v/>
      </c>
      <c r="GR65" s="95" t="str">
        <f>IF(ISNA(VLOOKUP($B65,'[1]1718  Exp_Rev Access'!$F$7:$GK$318,$GR$2,FALSE)),"",VLOOKUP($B65,'[1]1718  Exp_Rev Access'!$F$7:$GK$318,$GR$2,FALSE))</f>
        <v/>
      </c>
      <c r="GS65" s="95" t="str">
        <f>IF(ISNA(VLOOKUP($B65,'[1]1718  Exp_Rev Access'!$F$7:$GK$318,$GS$2,FALSE)),"",VLOOKUP($B65,'[1]1718  Exp_Rev Access'!$F$7:$GK$318,$GS$2,FALSE))</f>
        <v/>
      </c>
      <c r="GT65" s="95" t="str">
        <f>IF(ISNA(VLOOKUP($B65,'[1]1718  Exp_Rev Access'!$F$7:$GK$318,$GT$2,FALSE)),"",VLOOKUP($B65,'[1]1718  Exp_Rev Access'!$F$7:$GK$318,$GT$2,FALSE))</f>
        <v/>
      </c>
      <c r="GU65" s="56"/>
      <c r="GV65" s="92"/>
      <c r="GW65" s="96"/>
    </row>
    <row r="66" spans="1:222" x14ac:dyDescent="0.3">
      <c r="A66" s="98" t="s">
        <v>256</v>
      </c>
      <c r="B66" s="88"/>
      <c r="C66" s="89"/>
      <c r="D66" s="100"/>
      <c r="E66" s="100"/>
      <c r="F66" s="100"/>
      <c r="G66" s="77"/>
      <c r="H66" s="100"/>
      <c r="I66" s="90" t="str">
        <f>IF(ISNA(VLOOKUP($B66,'[1]1718  Exp_Rev Access'!$F$7:$GK$318,4,FALSE)),"",VLOOKUP($B66,'[1]1718  Exp_Rev Access'!$F$7:$GK$318,4,FALSE))</f>
        <v/>
      </c>
      <c r="J66" s="90" t="str">
        <f>IF(ISNA(VLOOKUP($B66,'[1]1718  Exp_Rev Access'!$F$7:$GK$318,5,FALSE)),"",VLOOKUP($B66,'[1]1718  Exp_Rev Access'!$F$7:$GK$318,5,FALSE))</f>
        <v/>
      </c>
      <c r="K66" s="90" t="str">
        <f>IF(ISNA(VLOOKUP($B66,'[1]1718  Exp_Rev Access'!$F$7:$GK$318,6,FALSE)),"-",VLOOKUP($B66,'[1]1718  Exp_Rev Access'!$F$7:$GK$318,6,FALSE))</f>
        <v>-</v>
      </c>
      <c r="L66" s="90" t="str">
        <f>IF(ISNA(VLOOKUP($B66,'[1]1718  Exp_Rev Access'!$F$7:$GK$318,7,FALSE)),"",VLOOKUP($B66,'[1]1718  Exp_Rev Access'!$F$7:$GK$318,7,FALSE))</f>
        <v/>
      </c>
      <c r="M66" s="90" t="str">
        <f>IF(ISNA(VLOOKUP($B66,'[1]1718  Exp_Rev Access'!$F$7:$GK$318,8,FALSE)),"",VLOOKUP($B66,'[1]1718  Exp_Rev Access'!$F$7:$GK$318,8,FALSE))</f>
        <v/>
      </c>
      <c r="N66" s="100"/>
      <c r="O66" s="91"/>
      <c r="P66" s="56"/>
      <c r="Q66" s="90" t="str">
        <f>IF(ISNA(VLOOKUP($B66,'[1]1718  Exp_Rev Access'!$F$7:$GK$318,10,FALSE)),"",VLOOKUP($B66,'[1]1718  Exp_Rev Access'!$F$7:$GK$318,10,FALSE))</f>
        <v/>
      </c>
      <c r="R66" s="90" t="str">
        <f>IF(ISNA(VLOOKUP($B66,'[1]1718  Exp_Rev Access'!$F$7:$GK$318,11,FALSE)),"",VLOOKUP($B66,'[1]1718  Exp_Rev Access'!$F$7:$GK$318,11,FALSE))</f>
        <v/>
      </c>
      <c r="S66" s="90" t="str">
        <f>IF(ISNA(VLOOKUP($B66,'[1]1718  Exp_Rev Access'!$F$7:$GK$318,12,FALSE)),"",VLOOKUP($B66,'[1]1718  Exp_Rev Access'!$F$7:$GK$318,12,FALSE))</f>
        <v/>
      </c>
      <c r="T66" s="90" t="str">
        <f>IF(ISNA(VLOOKUP($B66,'[1]1718  Exp_Rev Access'!$F$7:$GK$318,13,FALSE)),"",VLOOKUP($B66,'[1]1718  Exp_Rev Access'!$F$7:$GK$318,13,FALSE))</f>
        <v/>
      </c>
      <c r="U66" s="90" t="str">
        <f>IF(ISNA(VLOOKUP($B66,'[1]1718  Exp_Rev Access'!$F$7:$GK$318,14,FALSE)),"",VLOOKUP($B66,'[1]1718  Exp_Rev Access'!$F$7:$GK$318,14,FALSE))</f>
        <v/>
      </c>
      <c r="V66" s="90" t="str">
        <f>IF(ISNA(VLOOKUP($B66,'[1]1718  Exp_Rev Access'!$F$7:$GK$318,15,FALSE)),"",VLOOKUP($B66,'[1]1718  Exp_Rev Access'!$F$7:$GK$318,15,FALSE))</f>
        <v/>
      </c>
      <c r="W66" s="90" t="str">
        <f>IF(ISNA(VLOOKUP($B66,'[1]1718  Exp_Rev Access'!$F$7:$GK$318,16,FALSE)),"",VLOOKUP($B66,'[1]1718  Exp_Rev Access'!$F$7:$GK$318,16,FALSE))</f>
        <v/>
      </c>
      <c r="X66" s="90" t="str">
        <f>IF(ISNA(VLOOKUP($B66,'[1]1718  Exp_Rev Access'!$F$7:$GK$318,17,FALSE)),"",VLOOKUP($B66,'[1]1718  Exp_Rev Access'!$F$7:$GK$318,17,FALSE))</f>
        <v/>
      </c>
      <c r="Y66" s="90" t="str">
        <f>IF(ISNA(VLOOKUP($B66,'[1]1718  Exp_Rev Access'!$F$7:$GK$318,18,FALSE)),"",VLOOKUP($B66,'[1]1718  Exp_Rev Access'!$F$7:$GK$318,18,FALSE))</f>
        <v/>
      </c>
      <c r="Z66" s="90" t="str">
        <f>IF(ISNA(VLOOKUP($B66,'[1]1718  Exp_Rev Access'!$F$7:$GK$318,19,FALSE)),"",VLOOKUP($B66,'[1]1718  Exp_Rev Access'!$F$7:$GK$318,19,FALSE))</f>
        <v/>
      </c>
      <c r="AA66" s="90" t="str">
        <f>IF(ISNA(VLOOKUP($B66,'[1]1718  Exp_Rev Access'!$F$7:$GK$318,20,FALSE)),"",VLOOKUP($B66,'[1]1718  Exp_Rev Access'!$F$7:$GK$318,20,FALSE))</f>
        <v/>
      </c>
      <c r="AB66" s="90" t="str">
        <f>IF(ISNA(VLOOKUP($B66,'[1]1718  Exp_Rev Access'!$F$7:$GK$318,21,FALSE)),"",VLOOKUP($B66,'[1]1718  Exp_Rev Access'!$F$7:$GK$318,21,FALSE))</f>
        <v/>
      </c>
      <c r="AC66" s="90" t="str">
        <f>IF(ISNA(VLOOKUP($B66,'[1]1718  Exp_Rev Access'!$F$7:$GK$318,22,FALSE)),"",VLOOKUP($B66,'[1]1718  Exp_Rev Access'!$F$7:$GK$318,22,FALSE))</f>
        <v/>
      </c>
      <c r="AD66" s="90" t="str">
        <f>IF(ISNA(VLOOKUP($B66,'[1]1718  Exp_Rev Access'!$F$7:$GK$318,23,FALSE)),"",VLOOKUP($B66,'[1]1718  Exp_Rev Access'!$F$7:$GK$318,23,FALSE))</f>
        <v/>
      </c>
      <c r="AE66" s="90" t="str">
        <f>IF(ISNA(VLOOKUP($B66,'[1]1718  Exp_Rev Access'!$F$7:$GK$318,24,FALSE)),"",VLOOKUP($B66,'[1]1718  Exp_Rev Access'!$F$7:$GK$318,24,FALSE))</f>
        <v/>
      </c>
      <c r="AF66" s="90" t="str">
        <f>IF(ISNA(VLOOKUP($B66,'[1]1718  Exp_Rev Access'!$F$7:$GK$318,25,FALSE)),"",VLOOKUP($B66,'[1]1718  Exp_Rev Access'!$F$7:$GK$318,25,FALSE))</f>
        <v/>
      </c>
      <c r="AG66" s="90" t="str">
        <f>IF(ISNA(VLOOKUP($B66,'[1]1718  Exp_Rev Access'!$F$7:$GK$318,26,FALSE)),"",VLOOKUP($B66,'[1]1718  Exp_Rev Access'!$F$7:$GK$318,26,FALSE))</f>
        <v/>
      </c>
      <c r="AH66" s="90" t="str">
        <f>IF(ISNA(VLOOKUP($B66,'[1]1718  Exp_Rev Access'!$F$7:$GK$318,27,FALSE)),"",VLOOKUP($B66,'[1]1718  Exp_Rev Access'!$F$7:$GK$318,27,FALSE))</f>
        <v/>
      </c>
      <c r="AI66" s="90" t="str">
        <f>IF(ISNA(VLOOKUP($B66,'[1]1718  Exp_Rev Access'!$F$7:$GK$318,28,FALSE)),"",VLOOKUP($B66,'[1]1718  Exp_Rev Access'!$F$7:$GK$318,28,FALSE))</f>
        <v/>
      </c>
      <c r="AJ66" s="90" t="str">
        <f>IF(ISNA(VLOOKUP($B66,'[1]1718  Exp_Rev Access'!$F$7:$GK$318,29,FALSE)),"",VLOOKUP($B66,'[1]1718  Exp_Rev Access'!$F$7:$GK$318,29,FALSE))</f>
        <v/>
      </c>
      <c r="AK66" s="90" t="str">
        <f>IF(ISNA(VLOOKUP($B66,'[1]1718  Exp_Rev Access'!$F$7:$GK$318,30,FALSE)),"",VLOOKUP($B66,'[1]1718  Exp_Rev Access'!$F$7:$GK$318,30,FALSE))</f>
        <v/>
      </c>
      <c r="AL66" s="90" t="str">
        <f>IF(ISNA(VLOOKUP($B66,'[1]1718  Exp_Rev Access'!$F$7:$GK$318,31,FALSE)),"",VLOOKUP($B66,'[1]1718  Exp_Rev Access'!$F$7:$GK$318,31,FALSE))</f>
        <v/>
      </c>
      <c r="AM66" s="100"/>
      <c r="AN66" s="92"/>
      <c r="AO66" s="71"/>
      <c r="AP66" s="90" t="str">
        <f>IF(ISNA(VLOOKUP($B66,'[1]1718  Exp_Rev Access'!$F$7:$GK$318,33,FALSE)),"",VLOOKUP($B66,'[1]1718  Exp_Rev Access'!$F$7:$GK$318,33,FALSE))</f>
        <v/>
      </c>
      <c r="AQ66" s="90" t="str">
        <f>IF(ISNA(VLOOKUP($B66,'[1]1718  Exp_Rev Access'!$F$7:$GK$318,34,FALSE)),"",VLOOKUP($B66,'[1]1718  Exp_Rev Access'!$F$7:$GK$318,34,FALSE))</f>
        <v/>
      </c>
      <c r="AR66" s="90" t="str">
        <f>IF(ISNA(VLOOKUP($B66,'[1]1718  Exp_Rev Access'!$F$7:$GK$318,35,FALSE)),"",VLOOKUP($B66,'[1]1718  Exp_Rev Access'!$F$7:$GK$318,35,FALSE))</f>
        <v/>
      </c>
      <c r="AS66" s="90" t="str">
        <f>IF(ISNA(VLOOKUP($B66,'[1]1718  Exp_Rev Access'!$F$7:$GK$318,36,FALSE)),"",VLOOKUP($B66,'[1]1718  Exp_Rev Access'!$F$7:$GK$318,36,FALSE))</f>
        <v/>
      </c>
      <c r="AT66" s="90" t="str">
        <f>IF(ISNA(VLOOKUP($B66,'[1]1718  Exp_Rev Access'!$F$7:$GK$318,37,FALSE)),"",VLOOKUP($B66,'[1]1718  Exp_Rev Access'!$F$7:$GK$318,37,FALSE))</f>
        <v/>
      </c>
      <c r="AU66" s="100"/>
      <c r="AV66" s="64"/>
      <c r="AW66" s="102"/>
      <c r="AX66" s="90" t="str">
        <f>IF(ISNA(VLOOKUP($B66,'[1]1718  Exp_Rev Access'!$F$7:$GK$318,39,FALSE)),"",VLOOKUP($B66,'[1]1718  Exp_Rev Access'!$F$7:$GK$318,39,FALSE))</f>
        <v/>
      </c>
      <c r="AY66" s="90" t="str">
        <f>IF(ISNA(VLOOKUP($B66,'[1]1718  Exp_Rev Access'!$F$7:$GK$318,40,FALSE)),"",VLOOKUP($B66,'[1]1718  Exp_Rev Access'!$F$7:$GK$318,40,FALSE))</f>
        <v/>
      </c>
      <c r="AZ66" s="90" t="str">
        <f>IF(ISNA(VLOOKUP($B66,'[1]1718  Exp_Rev Access'!$F$7:$GK$318,41,FALSE)),"",VLOOKUP($B66,'[1]1718  Exp_Rev Access'!$F$7:$GK$318,41,FALSE))</f>
        <v/>
      </c>
      <c r="BA66" s="90" t="str">
        <f>IF(ISNA(VLOOKUP($B66,'[1]1718  Exp_Rev Access'!$F$7:$GK$318,42,FALSE)),"",VLOOKUP($B66,'[1]1718  Exp_Rev Access'!$F$7:$GK$318,42,FALSE))</f>
        <v/>
      </c>
      <c r="BB66" s="90" t="str">
        <f>IF(ISNA(VLOOKUP($B66,'[1]1718  Exp_Rev Access'!$F$7:$GK$318,43,FALSE)),"",VLOOKUP($B66,'[1]1718  Exp_Rev Access'!$F$7:$GK$318,43,FALSE))</f>
        <v/>
      </c>
      <c r="BC66" s="90" t="str">
        <f>IF(ISNA(VLOOKUP($B66,'[1]1718  Exp_Rev Access'!$F$7:$GK$318,44,FALSE)),"",VLOOKUP($B66,'[1]1718  Exp_Rev Access'!$F$7:$GK$318,44,FALSE))</f>
        <v/>
      </c>
      <c r="BD66" s="90" t="str">
        <f>IF(ISNA(VLOOKUP($B66,'[1]1718  Exp_Rev Access'!$F$7:$GK$318,45,FALSE)),"",VLOOKUP($B66,'[1]1718  Exp_Rev Access'!$F$7:$GK$318,45,FALSE))</f>
        <v/>
      </c>
      <c r="BE66" s="90" t="str">
        <f>IF(ISNA(VLOOKUP($B66,'[1]1718  Exp_Rev Access'!$F$7:$GK$318,46,FALSE)),"",VLOOKUP($B66,'[1]1718  Exp_Rev Access'!$F$7:$GK$318,46,FALSE))</f>
        <v/>
      </c>
      <c r="BF66" s="90" t="str">
        <f>IF(ISNA(VLOOKUP($B66,'[1]1718  Exp_Rev Access'!$F$7:$GK$318,47,FALSE)),"",VLOOKUP($B66,'[1]1718  Exp_Rev Access'!$F$7:$GK$318,47,FALSE))</f>
        <v/>
      </c>
      <c r="BG66" s="90" t="str">
        <f>IF(ISNA(VLOOKUP($B66,'[1]1718  Exp_Rev Access'!$F$7:$GK$318,48,FALSE)),"",VLOOKUP($B66,'[1]1718  Exp_Rev Access'!$F$7:$GK$318,48,FALSE))</f>
        <v/>
      </c>
      <c r="BH66" s="90" t="str">
        <f>IF(ISNA(VLOOKUP($B66,'[1]1718  Exp_Rev Access'!$F$7:$GK$318,49,FALSE)),"",VLOOKUP($B66,'[1]1718  Exp_Rev Access'!$F$7:$GK$318,49,FALSE))</f>
        <v/>
      </c>
      <c r="BI66" s="90" t="str">
        <f>IF(ISNA(VLOOKUP($B66,'[1]1718  Exp_Rev Access'!$F$7:$GK$318,50,FALSE)),"",VLOOKUP($B66,'[1]1718  Exp_Rev Access'!$F$7:$GK$318,50,FALSE))</f>
        <v/>
      </c>
      <c r="BJ66" s="90" t="str">
        <f>IF(ISNA(VLOOKUP($B66,'[1]1718  Exp_Rev Access'!$F$7:$GK$318,51,FALSE)),"",VLOOKUP($B66,'[1]1718  Exp_Rev Access'!$F$7:$GK$318,51,FALSE))</f>
        <v/>
      </c>
      <c r="BK66" s="90" t="str">
        <f>IF(ISNA(VLOOKUP($B66,'[1]1718  Exp_Rev Access'!$F$7:$GK$318,52,FALSE)),"",VLOOKUP($B66,'[1]1718  Exp_Rev Access'!$F$7:$GK$318,52,FALSE))</f>
        <v/>
      </c>
      <c r="BL66" s="90" t="str">
        <f>IF(ISNA(VLOOKUP($B66,'[1]1718  Exp_Rev Access'!$F$7:$GK$318,53,FALSE)),"",VLOOKUP($B66,'[1]1718  Exp_Rev Access'!$F$7:$GK$318,53,FALSE))</f>
        <v/>
      </c>
      <c r="BM66" s="90" t="str">
        <f>IF(ISNA(VLOOKUP($B66,'[1]1718  Exp_Rev Access'!$F$7:$GK$318,54,FALSE)),"",VLOOKUP($B66,'[1]1718  Exp_Rev Access'!$F$7:$GK$318,54,FALSE))</f>
        <v/>
      </c>
      <c r="BN66" s="90" t="str">
        <f>IF(ISNA(VLOOKUP($B66,'[1]1718  Exp_Rev Access'!$F$7:$GK$318,55,FALSE)),"",VLOOKUP($B66,'[1]1718  Exp_Rev Access'!$F$7:$GK$318,55,FALSE))</f>
        <v/>
      </c>
      <c r="BO66" s="90" t="str">
        <f>IF(ISNA(VLOOKUP($B66,'[1]1718  Exp_Rev Access'!$F$7:$GK$318,56,FALSE)),"",VLOOKUP($B66,'[1]1718  Exp_Rev Access'!$F$7:$GK$318,56,FALSE))</f>
        <v/>
      </c>
      <c r="BP66" s="90" t="str">
        <f>IF(ISNA(VLOOKUP($B66,'[1]1718  Exp_Rev Access'!$F$7:$GK$318,57,FALSE)),"",VLOOKUP($B66,'[1]1718  Exp_Rev Access'!$F$7:$GK$318,57,FALSE))</f>
        <v/>
      </c>
      <c r="BQ66" s="90" t="str">
        <f>IF(ISNA(VLOOKUP($B66,'[1]1718  Exp_Rev Access'!$F$7:$GK$318,58,FALSE)),"",VLOOKUP($B66,'[1]1718  Exp_Rev Access'!$F$7:$GK$318,58,FALSE))</f>
        <v/>
      </c>
      <c r="BR66" s="90" t="str">
        <f>IF(ISNA(VLOOKUP($B66,'[1]1718  Exp_Rev Access'!$F$7:$GK$318,59,FALSE)),"",VLOOKUP($B66,'[1]1718  Exp_Rev Access'!$F$7:$GK$318,59,FALSE))</f>
        <v/>
      </c>
      <c r="BS66" s="90" t="str">
        <f>IF(ISNA(VLOOKUP($B66,'[1]1718  Exp_Rev Access'!$F$7:$GK$318,60,FALSE)),"",VLOOKUP($B66,'[1]1718  Exp_Rev Access'!$F$7:$GK$318,60,FALSE))</f>
        <v/>
      </c>
      <c r="BT66" s="90" t="str">
        <f>IF(ISNA(VLOOKUP($B66,'[1]1718  Exp_Rev Access'!$F$7:$GK$318,61,FALSE)),"",VLOOKUP($B66,'[1]1718  Exp_Rev Access'!$F$7:$GK$318,61,FALSE))</f>
        <v/>
      </c>
      <c r="BU66" s="90" t="str">
        <f>IF(ISNA(VLOOKUP($B66,'[1]1718  Exp_Rev Access'!$F$7:$GK$318,62,FALSE)),"",VLOOKUP($B66,'[1]1718  Exp_Rev Access'!$F$7:$GK$318,62,FALSE))</f>
        <v/>
      </c>
      <c r="BV66" s="56">
        <f t="shared" si="35"/>
        <v>0</v>
      </c>
      <c r="BW66" s="61"/>
      <c r="BX66" s="59"/>
      <c r="BY66" s="90" t="str">
        <f>IF(ISNA(VLOOKUP($B66,'[1]1718  Exp_Rev Access'!$F$7:$GK$318,64,FALSE)),"",VLOOKUP($B66,'[1]1718  Exp_Rev Access'!$F$7:$GK$318,64,FALSE))</f>
        <v/>
      </c>
      <c r="BZ66" s="90" t="str">
        <f>IF(ISNA(VLOOKUP($B66,'[1]1718  Exp_Rev Access'!$F$7:$GK$318,65,FALSE)),"",VLOOKUP($B66,'[1]1718  Exp_Rev Access'!$F$7:$GK$318,65,FALSE))</f>
        <v/>
      </c>
      <c r="CA66" s="90" t="str">
        <f>IF(ISNA(VLOOKUP($B66,'[1]1718  Exp_Rev Access'!$F$7:$GK$318,66,FALSE)),"",VLOOKUP($B66,'[1]1718  Exp_Rev Access'!$F$7:$GK$318,66,FALSE))</f>
        <v/>
      </c>
      <c r="CB66" s="90" t="str">
        <f>IF(ISNA(VLOOKUP($B66,'[1]1718  Exp_Rev Access'!$F$7:$GK$318,67,FALSE)),"",VLOOKUP($B66,'[1]1718  Exp_Rev Access'!$F$7:$GK$318,67,FALSE))</f>
        <v/>
      </c>
      <c r="CC66" s="90" t="str">
        <f>IF(ISNA(VLOOKUP($B66,'[1]1718  Exp_Rev Access'!$F$7:$GK$318,68,FALSE)),"",VLOOKUP($B66,'[1]1718  Exp_Rev Access'!$F$7:$GK$318,68,FALSE))</f>
        <v/>
      </c>
      <c r="CD66" s="90" t="str">
        <f>IF(ISNA(VLOOKUP($B66,'[1]1718  Exp_Rev Access'!$F$7:$GK$318,69,FALSE)),"",VLOOKUP($B66,'[1]1718  Exp_Rev Access'!$F$7:$GK$318,69,FALSE))</f>
        <v/>
      </c>
      <c r="CE66" s="56">
        <f t="shared" si="36"/>
        <v>0</v>
      </c>
      <c r="CF66" s="92"/>
      <c r="CG66" s="78"/>
      <c r="CH66" s="90" t="str">
        <f>IF(ISNA(VLOOKUP($B66,'[1]1718  Exp_Rev Access'!$F$7:$GK$318,$CH$2,FALSE)),"",VLOOKUP($B66,'[1]1718  Exp_Rev Access'!$F$7:$GK$318,$CH$2,FALSE))</f>
        <v/>
      </c>
      <c r="CI66" s="90" t="str">
        <f>IF(ISNA(VLOOKUP($B66,'[1]1718  Exp_Rev Access'!$F$7:$GK$318,$CI$2,FALSE)),"",VLOOKUP($B66,'[1]1718  Exp_Rev Access'!$F$7:$GK$318,$CI$2,FALSE))</f>
        <v/>
      </c>
      <c r="CJ66" s="90" t="str">
        <f>IF(ISNA(VLOOKUP($B66,'[1]1718  Exp_Rev Access'!$F$7:$GK$318,$CJ$2,FALSE)),"",VLOOKUP($B66,'[1]1718  Exp_Rev Access'!$F$7:$GK$318,$CJ$2,FALSE))</f>
        <v/>
      </c>
      <c r="CK66" s="90" t="str">
        <f>IF(ISNA(VLOOKUP($B66,'[1]1718  Exp_Rev Access'!$F$7:$GK$318,$CK$2,FALSE)),"",VLOOKUP($B66,'[1]1718  Exp_Rev Access'!$F$7:$GK$318,$CK$2,FALSE))</f>
        <v/>
      </c>
      <c r="CL66" s="90" t="str">
        <f>IF(ISNA(VLOOKUP($B66,'[1]1718  Exp_Rev Access'!$F$7:$GK$318,$CL$2,FALSE)),"",VLOOKUP($B66,'[1]1718  Exp_Rev Access'!$F$7:$GK$318,$CL$2,FALSE))</f>
        <v/>
      </c>
      <c r="CM66" s="90" t="str">
        <f>IF(ISNA(VLOOKUP($B66,'[1]1718  Exp_Rev Access'!$F$7:$GK$318,$CM$2,FALSE)),"",VLOOKUP($B66,'[1]1718  Exp_Rev Access'!$F$7:$GK$318,$CM$2,FALSE))</f>
        <v/>
      </c>
      <c r="CN66" s="90" t="str">
        <f>IF(ISNA(VLOOKUP($B66,'[1]1718  Exp_Rev Access'!$F$7:$GK$318,$CN$2,FALSE)),"",VLOOKUP($B66,'[1]1718  Exp_Rev Access'!$F$7:$GK$318,$CN$2,FALSE))</f>
        <v/>
      </c>
      <c r="CO66" s="90" t="str">
        <f>IF(ISNA(VLOOKUP($B66,'[1]1718  Exp_Rev Access'!$F$7:$GK$318,$CO$2,FALSE)),"",VLOOKUP($B66,'[1]1718  Exp_Rev Access'!$F$7:$GK$318,$CO$2,FALSE))</f>
        <v/>
      </c>
      <c r="CP66" s="90" t="str">
        <f>IF(ISNA(VLOOKUP($B66,'[1]1718  Exp_Rev Access'!$F$7:$GK$318,$CP$2,FALSE)),"",VLOOKUP($B66,'[1]1718  Exp_Rev Access'!$F$7:$GK$318,$CP$2,FALSE))</f>
        <v/>
      </c>
      <c r="CQ66" s="90" t="str">
        <f>IF(ISNA(VLOOKUP($B66,'[1]1718  Exp_Rev Access'!$F$7:$GK$318,$CQ$2,FALSE)),"",VLOOKUP($B66,'[1]1718  Exp_Rev Access'!$F$7:$GK$318,$CQ$2,FALSE))</f>
        <v/>
      </c>
      <c r="CR66" s="90" t="str">
        <f>IF(ISNA(VLOOKUP($B66,'[1]1718  Exp_Rev Access'!$F$7:$GK$318,$CR$2,FALSE)),"",VLOOKUP($B66,'[1]1718  Exp_Rev Access'!$F$7:$GK$318,$CR$2,FALSE))</f>
        <v/>
      </c>
      <c r="CS66" s="90" t="str">
        <f>IF(ISNA(VLOOKUP($B66,'[1]1718  Exp_Rev Access'!$F$7:$GK$318,$CS$2,FALSE)),"",VLOOKUP($B66,'[1]1718  Exp_Rev Access'!$F$7:$GK$318,$CS$2,FALSE))</f>
        <v/>
      </c>
      <c r="CT66" s="90" t="str">
        <f>IF(ISNA(VLOOKUP($B66,'[1]1718  Exp_Rev Access'!$F$7:$GK$318,$CT$2,FALSE)),"",VLOOKUP($B66,'[1]1718  Exp_Rev Access'!$F$7:$GK$318,$CT$2,FALSE))</f>
        <v/>
      </c>
      <c r="CU66" s="90" t="str">
        <f>IF(ISNA(VLOOKUP($B66,'[1]1718  Exp_Rev Access'!$F$7:$GK$318,$CU$2,FALSE)),"",VLOOKUP($B66,'[1]1718  Exp_Rev Access'!$F$7:$GK$318,$CU$2,FALSE))</f>
        <v/>
      </c>
      <c r="CV66" s="90" t="str">
        <f>IF(ISNA(VLOOKUP($B66,'[1]1718  Exp_Rev Access'!$F$7:$GK$318,$CV$2,FALSE)),"",VLOOKUP($B66,'[1]1718  Exp_Rev Access'!$F$7:$GK$318,$CV$2,FALSE))</f>
        <v/>
      </c>
      <c r="CW66" s="90" t="str">
        <f>IF(ISNA(VLOOKUP($B66,'[1]1718  Exp_Rev Access'!$F$7:$GK$318,$CW$2,FALSE)),"",VLOOKUP($B66,'[1]1718  Exp_Rev Access'!$F$7:$GK$318,$CW$2,FALSE))</f>
        <v/>
      </c>
      <c r="CX66" s="90" t="str">
        <f>IF(ISNA(VLOOKUP($B66,'[1]1718  Exp_Rev Access'!$F$7:$GK$318,$CX$2,FALSE)),"",VLOOKUP($B66,'[1]1718  Exp_Rev Access'!$F$7:$GK$318,$CX$2,FALSE))</f>
        <v/>
      </c>
      <c r="CY66" s="90" t="str">
        <f>IF(ISNA(VLOOKUP($B66,'[1]1718  Exp_Rev Access'!$F$7:$GK$318,$CY$2,FALSE)),"",VLOOKUP($B66,'[1]1718  Exp_Rev Access'!$F$7:$GK$318,$CY$2,FALSE))</f>
        <v/>
      </c>
      <c r="CZ66" s="90" t="str">
        <f>IF(ISNA(VLOOKUP($B66,'[1]1718  Exp_Rev Access'!$F$7:$GK$318,$CZ$2,FALSE)),"",VLOOKUP($B66,'[1]1718  Exp_Rev Access'!$F$7:$GK$318,$CZ$2,FALSE))</f>
        <v/>
      </c>
      <c r="DA66" s="90" t="str">
        <f>IF(ISNA(VLOOKUP($B66,'[1]1718  Exp_Rev Access'!$F$7:$GK$318,$DA$2,FALSE)),"",VLOOKUP($B66,'[1]1718  Exp_Rev Access'!$F$7:$GK$318,$DA$2,FALSE))</f>
        <v/>
      </c>
      <c r="DB66" s="90" t="str">
        <f>IF(ISNA(VLOOKUP($B66,'[1]1718  Exp_Rev Access'!$F$7:$GK$318,$DB$2,FALSE)),"",VLOOKUP($B66,'[1]1718  Exp_Rev Access'!$F$7:$GK$318,$DB$2,FALSE))</f>
        <v/>
      </c>
      <c r="DC66" s="90" t="str">
        <f>IF(ISNA(VLOOKUP($B66,'[1]1718  Exp_Rev Access'!$F$7:$GK$318,$DC$2,FALSE)),"",VLOOKUP($B66,'[1]1718  Exp_Rev Access'!$F$7:$GK$318,$DC$2,FALSE))</f>
        <v/>
      </c>
      <c r="DD66" s="90" t="str">
        <f>IF(ISNA(VLOOKUP($B66,'[1]1718  Exp_Rev Access'!$F$7:$GK$318,$DD$2,FALSE)),"",VLOOKUP($B66,'[1]1718  Exp_Rev Access'!$F$7:$GK$318,$DD$2,FALSE))</f>
        <v/>
      </c>
      <c r="DE66" s="90" t="str">
        <f>IF(ISNA(VLOOKUP($B66,'[1]1718  Exp_Rev Access'!$F$7:$GK$318,$DE$2,FALSE)),"",VLOOKUP($B66,'[1]1718  Exp_Rev Access'!$F$7:$GK$318,$DE$2,FALSE))</f>
        <v/>
      </c>
      <c r="DF66" s="90" t="str">
        <f>IF(ISNA(VLOOKUP($B66,'[1]1718  Exp_Rev Access'!$F$7:$GK$318,$DF$2,FALSE)),"",VLOOKUP($B66,'[1]1718  Exp_Rev Access'!$F$7:$GK$318,$DF$2,FALSE))</f>
        <v/>
      </c>
      <c r="DG66" s="90" t="str">
        <f>IF(ISNA(VLOOKUP($B66,'[1]1718  Exp_Rev Access'!$F$7:$GK$318,$DG$2,FALSE)),"",VLOOKUP($B66,'[1]1718  Exp_Rev Access'!$F$7:$GK$318,$DG$2,FALSE))</f>
        <v/>
      </c>
      <c r="DH66" s="90" t="str">
        <f>IF(ISNA(VLOOKUP($B66,'[1]1718  Exp_Rev Access'!$F$7:$GK$318,$DH$2,FALSE)),"",VLOOKUP($B66,'[1]1718  Exp_Rev Access'!$F$7:$GK$318,$DH$2,FALSE))</f>
        <v/>
      </c>
      <c r="DI66" s="90" t="str">
        <f>IF(ISNA(VLOOKUP($B66,'[1]1718  Exp_Rev Access'!$F$7:$GK$318,$DI$2,FALSE)),"",VLOOKUP($B66,'[1]1718  Exp_Rev Access'!$F$7:$GK$318,$DI$2,FALSE))</f>
        <v/>
      </c>
      <c r="DJ66" s="90" t="str">
        <f>IF(ISNA(VLOOKUP($B66,'[1]1718  Exp_Rev Access'!$F$7:$GK$318,$DJ$2,FALSE)),"",VLOOKUP($B66,'[1]1718  Exp_Rev Access'!$F$7:$GK$318,$DJ$2,FALSE))</f>
        <v/>
      </c>
      <c r="DK66" s="90" t="str">
        <f>IF(ISNA(VLOOKUP($B66,'[1]1718  Exp_Rev Access'!$F$7:$GK$318,$DK$2,FALSE)),"",VLOOKUP($B66,'[1]1718  Exp_Rev Access'!$F$7:$GK$318,$DK$2,FALSE))</f>
        <v/>
      </c>
      <c r="DL66" s="90" t="str">
        <f>IF(ISNA(VLOOKUP($B66,'[1]1718  Exp_Rev Access'!$F$7:$GK$318,$DL$2,FALSE)),"",VLOOKUP($B66,'[1]1718  Exp_Rev Access'!$F$7:$GK$318,$DL$2,FALSE))</f>
        <v/>
      </c>
      <c r="DM66" s="90" t="str">
        <f>IF(ISNA(VLOOKUP($B66,'[1]1718  Exp_Rev Access'!$F$7:$GK$318,$DM$2,FALSE)),"",VLOOKUP($B66,'[1]1718  Exp_Rev Access'!$F$7:$GK$318,$DM$2,FALSE))</f>
        <v/>
      </c>
      <c r="DN66" s="90" t="str">
        <f>IF(ISNA(VLOOKUP($B66,'[1]1718  Exp_Rev Access'!$F$7:$GK$318,$DN$2,FALSE)),"",VLOOKUP($B66,'[1]1718  Exp_Rev Access'!$F$7:$GK$318,$DN$2,FALSE))</f>
        <v/>
      </c>
      <c r="DO66" s="90" t="str">
        <f>IF(ISNA(VLOOKUP($B66,'[1]1718  Exp_Rev Access'!$F$7:$GK$318,$DO$2,FALSE)),"",VLOOKUP($B66,'[1]1718  Exp_Rev Access'!$F$7:$GK$318,$DO$2,FALSE))</f>
        <v/>
      </c>
      <c r="DP66" s="90" t="str">
        <f>IF(ISNA(VLOOKUP($B66,'[1]1718  Exp_Rev Access'!$F$7:$GK$318,$DP$2,FALSE)),"",VLOOKUP($B66,'[1]1718  Exp_Rev Access'!$F$7:$GK$318,$DP$2,FALSE))</f>
        <v/>
      </c>
      <c r="DQ66" s="90" t="str">
        <f>IF(ISNA(VLOOKUP($B66,'[1]1718  Exp_Rev Access'!$F$7:$GK$318,$DQ$2,FALSE)),"",VLOOKUP($B66,'[1]1718  Exp_Rev Access'!$F$7:$GK$318,$DQ$2,FALSE))</f>
        <v/>
      </c>
      <c r="DR66" s="90" t="str">
        <f>IF(ISNA(VLOOKUP($B66,'[1]1718  Exp_Rev Access'!$F$7:$GK$318,$DR$2,FALSE)),"",VLOOKUP($B66,'[1]1718  Exp_Rev Access'!$F$7:$GK$318,$DR$2,FALSE))</f>
        <v/>
      </c>
      <c r="DS66" s="90" t="str">
        <f>IF(ISNA(VLOOKUP($B66,'[1]1718  Exp_Rev Access'!$F$7:$GK$318,$DS$2,FALSE)),"",VLOOKUP($B66,'[1]1718  Exp_Rev Access'!$F$7:$GK$318,$DS$2,FALSE))</f>
        <v/>
      </c>
      <c r="DT66" s="90" t="str">
        <f>IF(ISNA(VLOOKUP($B66,'[1]1718  Exp_Rev Access'!$F$7:$GK$318,$DT$2,FALSE)),"",VLOOKUP($B66,'[1]1718  Exp_Rev Access'!$F$7:$GK$318,$DT$2,FALSE))</f>
        <v/>
      </c>
      <c r="DU66" s="90" t="str">
        <f>IF(ISNA(VLOOKUP($B66,'[1]1718  Exp_Rev Access'!$F$7:$GK$318,$DU$2,FALSE)),"",VLOOKUP($B66,'[1]1718  Exp_Rev Access'!$F$7:$GK$318,$DU$2,FALSE))</f>
        <v/>
      </c>
      <c r="DV66" s="90" t="str">
        <f>IF(ISNA(VLOOKUP($B66,'[1]1718  Exp_Rev Access'!$F$7:$GK$318,$DV$2,FALSE)),"",VLOOKUP($B66,'[1]1718  Exp_Rev Access'!$F$7:$GK$318,$DV$2,FALSE))</f>
        <v/>
      </c>
      <c r="DW66" s="90" t="str">
        <f>IF(ISNA(VLOOKUP($B66,'[1]1718  Exp_Rev Access'!$F$7:$GK$318,$DW$2,FALSE)),"",VLOOKUP($B66,'[1]1718  Exp_Rev Access'!$F$7:$GK$318,$DW$2,FALSE))</f>
        <v/>
      </c>
      <c r="DX66" s="90" t="str">
        <f>IF(ISNA(VLOOKUP($B66,'[1]1718  Exp_Rev Access'!$F$7:$GK$318,$DX$2,FALSE)),"",VLOOKUP($B66,'[1]1718  Exp_Rev Access'!$F$7:$GK$318,$DX$2,FALSE))</f>
        <v/>
      </c>
      <c r="DY66" s="90" t="str">
        <f>IF(ISNA(VLOOKUP($B66,'[1]1718  Exp_Rev Access'!$F$7:$GK$318,$DY$2,FALSE)),"",VLOOKUP($B66,'[1]1718  Exp_Rev Access'!$F$7:$GK$318,$DY$2,FALSE))</f>
        <v/>
      </c>
      <c r="DZ66" s="90" t="str">
        <f>IF(ISNA(VLOOKUP($B66,'[1]1718  Exp_Rev Access'!$F$7:$GK$318,$DZ$2,FALSE)),"",VLOOKUP($B66,'[1]1718  Exp_Rev Access'!$F$7:$GK$318,$DZ$2,FALSE))</f>
        <v/>
      </c>
      <c r="EA66" s="90" t="str">
        <f>IF(ISNA(VLOOKUP($B66,'[1]1718  Exp_Rev Access'!$F$7:$GK$318,$EA$2,FALSE)),"",VLOOKUP($B66,'[1]1718  Exp_Rev Access'!$F$7:$GK$318,$EA$2,FALSE))</f>
        <v/>
      </c>
      <c r="EB66" s="90" t="str">
        <f>IF(ISNA(VLOOKUP($B66,'[1]1718  Exp_Rev Access'!$F$7:$GK$318,$EB$2,FALSE)),"",VLOOKUP($B66,'[1]1718  Exp_Rev Access'!$F$7:$GK$318,$EB$2,FALSE))</f>
        <v/>
      </c>
      <c r="EC66" s="90" t="str">
        <f>IF(ISNA(VLOOKUP($B66,'[1]1718  Exp_Rev Access'!$F$7:$GK$318,$EC$2,FALSE)),"",VLOOKUP($B66,'[1]1718  Exp_Rev Access'!$F$7:$GK$318,$EC$2,FALSE))</f>
        <v/>
      </c>
      <c r="ED66" s="90" t="str">
        <f>IF(ISNA(VLOOKUP($B66,'[1]1718  Exp_Rev Access'!$F$7:$GK$318,$ED$2,FALSE)),"",VLOOKUP($B66,'[1]1718  Exp_Rev Access'!$F$7:$GK$318,$ED$2,FALSE))</f>
        <v/>
      </c>
      <c r="EE66" s="90" t="str">
        <f>IF(ISNA(VLOOKUP($B66,'[1]1718  Exp_Rev Access'!$F$7:$GK$318,$EE$2,FALSE)),"",VLOOKUP($B66,'[1]1718  Exp_Rev Access'!$F$7:$GK$318,$EE$2,FALSE))</f>
        <v/>
      </c>
      <c r="EF66" s="90" t="str">
        <f>IF(ISNA(VLOOKUP($B66,'[1]1718  Exp_Rev Access'!$F$7:$GK$318,$EF$2,FALSE)),"",VLOOKUP($B66,'[1]1718  Exp_Rev Access'!$F$7:$GK$318,$EF$2,FALSE))</f>
        <v/>
      </c>
      <c r="EG66" s="90" t="str">
        <f>IF(ISNA(VLOOKUP($B66,'[1]1718  Exp_Rev Access'!$F$7:$GK$318,$EG$2,FALSE)),"",VLOOKUP($B66,'[1]1718  Exp_Rev Access'!$F$7:$GK$318,$EG$2,FALSE))</f>
        <v/>
      </c>
      <c r="EH66" s="90" t="str">
        <f>IF(ISNA(VLOOKUP($B66,'[1]1718  Exp_Rev Access'!$F$7:$GK$318,$EH$2,FALSE)),"",VLOOKUP($B66,'[1]1718  Exp_Rev Access'!$F$7:$GK$318,$EH$2,FALSE))</f>
        <v/>
      </c>
      <c r="EI66" s="90" t="str">
        <f>IF(ISNA(VLOOKUP($B66,'[1]1718  Exp_Rev Access'!$F$7:$GK$318,$EI$2,FALSE)),"",VLOOKUP($B66,'[1]1718  Exp_Rev Access'!$F$7:$GK$318,$EI$2,FALSE))</f>
        <v/>
      </c>
      <c r="EJ66" s="90" t="str">
        <f>IF(ISNA(VLOOKUP($B66,'[1]1718  Exp_Rev Access'!$F$7:$GK$318,$EJ$2,FALSE)),"",VLOOKUP($B66,'[1]1718  Exp_Rev Access'!$F$7:$GK$318,$EJ$2,FALSE))</f>
        <v/>
      </c>
      <c r="EK66" s="90" t="str">
        <f>IF(ISNA(VLOOKUP($B66,'[1]1718  Exp_Rev Access'!$F$7:$GK$318,$EK$2,FALSE)),"",VLOOKUP($B66,'[1]1718  Exp_Rev Access'!$F$7:$GK$318,$EK$2,FALSE))</f>
        <v/>
      </c>
      <c r="EL66" s="90" t="str">
        <f>IF(ISNA(VLOOKUP($B66,'[1]1718  Exp_Rev Access'!$F$7:$GK$318,$EL$2,FALSE)),"",VLOOKUP($B66,'[1]1718  Exp_Rev Access'!$F$7:$GK$318,$EL$2,FALSE))</f>
        <v/>
      </c>
      <c r="EM66" s="90" t="str">
        <f>IF(ISNA(VLOOKUP($B66,'[1]1718  Exp_Rev Access'!$F$7:$GK$318,$EM$2,FALSE)),"",VLOOKUP($B66,'[1]1718  Exp_Rev Access'!$F$7:$GK$318,$EM$2,FALSE))</f>
        <v/>
      </c>
      <c r="EN66" s="90" t="str">
        <f>IF(ISNA(VLOOKUP($B66,'[1]1718  Exp_Rev Access'!$F$7:$GK$318,$EN$2,FALSE)),"",VLOOKUP($B66,'[1]1718  Exp_Rev Access'!$F$7:$GK$318,$EN$2,FALSE))</f>
        <v/>
      </c>
      <c r="EO66" s="90" t="str">
        <f>IF(ISNA(VLOOKUP($B66,'[1]1718  Exp_Rev Access'!$F$7:$GK$318,$EO$2,FALSE)),"",VLOOKUP($B66,'[1]1718  Exp_Rev Access'!$F$7:$GK$318,$EO$2,FALSE))</f>
        <v/>
      </c>
      <c r="EP66" s="90" t="str">
        <f>IF(ISNA(VLOOKUP($B66,'[1]1718  Exp_Rev Access'!$F$7:$GK$318,$EP$2,FALSE)),"",VLOOKUP($B66,'[1]1718  Exp_Rev Access'!$F$7:$GK$318,$EP$2,FALSE))</f>
        <v/>
      </c>
      <c r="EQ66" s="90" t="str">
        <f>IF(ISNA(VLOOKUP($B66,'[1]1718  Exp_Rev Access'!$F$7:$GK$318,$EQ$2,FALSE)),"",VLOOKUP($B66,'[1]1718  Exp_Rev Access'!$F$7:$GK$318,$EQ$2,FALSE))</f>
        <v/>
      </c>
      <c r="ER66" s="90" t="str">
        <f>IF(ISNA(VLOOKUP($B66,'[1]1718  Exp_Rev Access'!$F$7:$GK$318,$ER$2,FALSE)),"",VLOOKUP($B66,'[1]1718  Exp_Rev Access'!$F$7:$GK$318,$ER$2,FALSE))</f>
        <v/>
      </c>
      <c r="ES66" s="90" t="str">
        <f>IF(ISNA(VLOOKUP($B66,'[1]1718  Exp_Rev Access'!$F$7:$GK$318,$ES$2,FALSE)),"",VLOOKUP($B66,'[1]1718  Exp_Rev Access'!$F$7:$GK$318,$ES$2,FALSE))</f>
        <v/>
      </c>
      <c r="ET66" s="90" t="str">
        <f>IF(ISNA(VLOOKUP($B66,'[1]1718  Exp_Rev Access'!$F$7:$GK$318,$ET$2,FALSE)),"",VLOOKUP($B66,'[1]1718  Exp_Rev Access'!$F$7:$GK$318,$ET$2,FALSE))</f>
        <v/>
      </c>
      <c r="EU66" s="90" t="str">
        <f>IF(ISNA(VLOOKUP($B66,'[1]1718  Exp_Rev Access'!$F$7:$GK$318,$EU$2,FALSE)),"",VLOOKUP($B66,'[1]1718  Exp_Rev Access'!$F$7:$GK$318,$EU$2,FALSE))</f>
        <v/>
      </c>
      <c r="EV66" s="90" t="str">
        <f>IF(ISNA(VLOOKUP($B66,'[1]1718  Exp_Rev Access'!$F$7:$GK$318,$EV$2,FALSE)),"",VLOOKUP($B66,'[1]1718  Exp_Rev Access'!$F$7:$GK$318,$EV$2,FALSE))</f>
        <v/>
      </c>
      <c r="EW66" s="90" t="str">
        <f>IF(ISNA(VLOOKUP($B66,'[1]1718  Exp_Rev Access'!$F$7:$GK$318,$EW$2,FALSE)),"",VLOOKUP($B66,'[1]1718  Exp_Rev Access'!$F$7:$GK$318,$EW$2,FALSE))</f>
        <v/>
      </c>
      <c r="EX66" s="90" t="str">
        <f>IF(ISNA(VLOOKUP($B66,'[1]1718  Exp_Rev Access'!$F$7:$GK$318,$EX$2,FALSE)),"",VLOOKUP($B66,'[1]1718  Exp_Rev Access'!$F$7:$GK$318,$EX$2,FALSE))</f>
        <v/>
      </c>
      <c r="EY66" s="90" t="str">
        <f>IF(ISNA(VLOOKUP($B66,'[1]1718  Exp_Rev Access'!$F$7:$GK$318,$EY$2,FALSE)),"",VLOOKUP($B66,'[1]1718  Exp_Rev Access'!$F$7:$GK$318,$EY$2,FALSE))</f>
        <v/>
      </c>
      <c r="EZ66" s="90" t="str">
        <f>IF(ISNA(VLOOKUP($B66,'[1]1718  Exp_Rev Access'!$F$7:$GK$318,$EZ$2,FALSE)),"",VLOOKUP($B66,'[1]1718  Exp_Rev Access'!$F$7:$GK$318,$EZ$2,FALSE))</f>
        <v/>
      </c>
      <c r="FA66" s="90" t="str">
        <f>IF(ISNA(VLOOKUP($B66,'[1]1718  Exp_Rev Access'!$F$7:$GK$318,$FA$2,FALSE)),"",VLOOKUP($B66,'[1]1718  Exp_Rev Access'!$F$7:$GK$318,$FA$2,FALSE))</f>
        <v/>
      </c>
      <c r="FB66" s="90" t="str">
        <f>IF(ISNA(VLOOKUP($B66,'[1]1718  Exp_Rev Access'!$F$7:$GK$318,$FB$2,FALSE)),"",VLOOKUP($B66,'[1]1718  Exp_Rev Access'!$F$7:$GK$318,$FB$2,FALSE))</f>
        <v/>
      </c>
      <c r="FC66" s="90" t="str">
        <f>IF(ISNA(VLOOKUP($B66,'[1]1718  Exp_Rev Access'!$F$7:$GK$318,$FC$2,FALSE)),"",VLOOKUP($B66,'[1]1718  Exp_Rev Access'!$F$7:$GK$318,$FC$2,FALSE))</f>
        <v/>
      </c>
      <c r="FD66" s="90" t="str">
        <f>IF(ISNA(VLOOKUP($B66,'[1]1718  Exp_Rev Access'!$F$7:$GK$318,$FD$2,FALSE)),"",VLOOKUP($B66,'[1]1718  Exp_Rev Access'!$F$7:$GK$318,$FD$2,FALSE))</f>
        <v/>
      </c>
      <c r="FE66" s="90" t="str">
        <f>IF(ISNA(VLOOKUP($B66,'[1]1718  Exp_Rev Access'!$F$7:$GK$318,$FE$2,FALSE)),"",VLOOKUP($B66,'[1]1718  Exp_Rev Access'!$F$7:$GK$318,$FE$2,FALSE))</f>
        <v/>
      </c>
      <c r="FF66" s="90" t="str">
        <f>IF(ISNA(VLOOKUP($B66,'[1]1718  Exp_Rev Access'!$F$7:$GK$318,$FF$2,FALSE)),"",VLOOKUP($B66,'[1]1718  Exp_Rev Access'!$F$7:$GK$318,$FF$2,FALSE))</f>
        <v/>
      </c>
      <c r="FG66" s="90" t="str">
        <f>IF(ISNA(VLOOKUP($B66,'[1]1718  Exp_Rev Access'!$F$7:$GK$318,$FG$2,FALSE)),"",VLOOKUP($B66,'[1]1718  Exp_Rev Access'!$F$7:$GK$318,$FG$2,FALSE))</f>
        <v/>
      </c>
      <c r="FH66" s="90" t="str">
        <f>IF(ISNA(VLOOKUP($B66,'[1]1718  Exp_Rev Access'!$F$7:$GK$318,$FH$2,FALSE)),"",VLOOKUP($B66,'[1]1718  Exp_Rev Access'!$F$7:$GK$318,$FH$2,FALSE))</f>
        <v/>
      </c>
      <c r="FI66" s="90" t="str">
        <f>IF(ISNA(VLOOKUP($B66,'[1]1718  Exp_Rev Access'!$F$7:$GK$318,$FI$2,FALSE)),"",VLOOKUP($B66,'[1]1718  Exp_Rev Access'!$F$7:$GK$318,$FI$2,FALSE))</f>
        <v/>
      </c>
      <c r="FJ66" s="90" t="str">
        <f>IF(ISNA(VLOOKUP($B66,'[1]1718  Exp_Rev Access'!$F$7:$GK$318,$FJ$2,FALSE)),"",VLOOKUP($B66,'[1]1718  Exp_Rev Access'!$F$7:$GK$318,$FJ$2,FALSE))</f>
        <v/>
      </c>
      <c r="FK66" s="90" t="str">
        <f>IF(ISNA(VLOOKUP($B66,'[1]1718  Exp_Rev Access'!$F$7:$GK$318,$FK$2,FALSE)),"",VLOOKUP($B66,'[1]1718  Exp_Rev Access'!$F$7:$GK$318,$FK$2,FALSE))</f>
        <v/>
      </c>
      <c r="FL66" s="90" t="str">
        <f>IF(ISNA(VLOOKUP($B66,'[1]1718  Exp_Rev Access'!$F$7:$GK$318,$FL$2,FALSE)),"",VLOOKUP($B66,'[1]1718  Exp_Rev Access'!$F$7:$GK$318,$FL$2,FALSE))</f>
        <v/>
      </c>
      <c r="FM66" s="90" t="str">
        <f>IF(ISNA(VLOOKUP($B66,'[1]1718  Exp_Rev Access'!$F$7:$GK$318,$FM$2,FALSE)),"",VLOOKUP($B66,'[1]1718  Exp_Rev Access'!$F$7:$GK$318,$FM$2,FALSE))</f>
        <v/>
      </c>
      <c r="FN66" s="90" t="str">
        <f>IF(ISNA(VLOOKUP($B66,'[1]1718  Exp_Rev Access'!$F$7:$GK$318,$FN$2,FALSE)),"",VLOOKUP($B66,'[1]1718  Exp_Rev Access'!$F$7:$GK$318,$FN$2,FALSE))</f>
        <v/>
      </c>
      <c r="FO66" s="90" t="str">
        <f>IF(ISNA(VLOOKUP($B66,'[1]1718  Exp_Rev Access'!$F$7:$GK$318,$FO$2,FALSE)),"",VLOOKUP($B66,'[1]1718  Exp_Rev Access'!$F$7:$GK$318,$FO$2,FALSE))</f>
        <v/>
      </c>
      <c r="FP66" s="90" t="str">
        <f>IF(ISNA(VLOOKUP($B66,'[1]1718  Exp_Rev Access'!$F$7:$GK$318,$FP$2,FALSE)),"",VLOOKUP($B66,'[1]1718  Exp_Rev Access'!$F$7:$GK$318,$FP$2,FALSE))</f>
        <v/>
      </c>
      <c r="FQ66" s="90" t="str">
        <f>IF(ISNA(VLOOKUP($B66,'[1]1718  Exp_Rev Access'!$F$7:$GK$318,$FQ$2,FALSE)),"",VLOOKUP($B66,'[1]1718  Exp_Rev Access'!$F$7:$GK$318,$FQ$2,FALSE))</f>
        <v/>
      </c>
      <c r="FR66" s="90" t="str">
        <f>IF(ISNA(VLOOKUP($B66,'[1]1718  Exp_Rev Access'!$F$7:$GK$318,$FR$2,FALSE)),"",VLOOKUP($B66,'[1]1718  Exp_Rev Access'!$F$7:$GK$318,$FR$2,FALSE))</f>
        <v/>
      </c>
      <c r="FS66" s="100"/>
      <c r="FT66" s="61"/>
      <c r="FU66" s="115"/>
      <c r="FV66" s="95" t="str">
        <f>IF(ISNA(VLOOKUP($B66,'[1]1718  Exp_Rev Access'!$F$7:$GK$318,$FV$2,FALSE)),"",VLOOKUP($B66,'[1]1718  Exp_Rev Access'!$F$7:$GK$318,$FV$2,FALSE))</f>
        <v/>
      </c>
      <c r="FW66" s="95" t="str">
        <f>IF(ISNA(VLOOKUP($B66,'[1]1718  Exp_Rev Access'!$F$7:$GK$318,$FW$2,FALSE)),"",VLOOKUP($B66,'[1]1718  Exp_Rev Access'!$F$7:$GK$318,$FW$2,FALSE))</f>
        <v/>
      </c>
      <c r="FX66" s="95" t="str">
        <f>IF(ISNA(VLOOKUP($B66,'[1]1718  Exp_Rev Access'!$F$7:$GK$318,$FX$2,FALSE)),"",VLOOKUP($B66,'[1]1718  Exp_Rev Access'!$F$7:$GK$318,$FX$2,FALSE))</f>
        <v/>
      </c>
      <c r="FY66" s="95" t="str">
        <f>IF(ISNA(VLOOKUP($B66,'[1]1718  Exp_Rev Access'!$F$7:$GK$318,$FY$2,FALSE)),"",VLOOKUP($B66,'[1]1718  Exp_Rev Access'!$F$7:$GK$318,$FY$2,FALSE))</f>
        <v/>
      </c>
      <c r="FZ66" s="95" t="str">
        <f>IF(ISNA(VLOOKUP($B66,'[1]1718  Exp_Rev Access'!$F$7:$GK$318,$FZ$2,FALSE)),"",VLOOKUP($B66,'[1]1718  Exp_Rev Access'!$F$7:$GK$318,$FZ$2,FALSE))</f>
        <v/>
      </c>
      <c r="GA66" s="95" t="str">
        <f>IF(ISNA(VLOOKUP($B66,'[1]1718  Exp_Rev Access'!$F$7:$GK$318,$GA$2,FALSE)),"",VLOOKUP($B66,'[1]1718  Exp_Rev Access'!$F$7:$GK$318,$GA$2,FALSE))</f>
        <v/>
      </c>
      <c r="GB66" s="95" t="str">
        <f>IF(ISNA(VLOOKUP($B66,'[1]1718  Exp_Rev Access'!$F$7:$GK$318,$GB$2,FALSE)),"",VLOOKUP($B66,'[1]1718  Exp_Rev Access'!$F$7:$GK$318,$GB$2,FALSE))</f>
        <v/>
      </c>
      <c r="GC66" s="95" t="str">
        <f>IF(ISNA(VLOOKUP($B66,'[1]1718  Exp_Rev Access'!$F$7:$GK$318,$GC$2,FALSE)),"",VLOOKUP($B66,'[1]1718  Exp_Rev Access'!$F$7:$GK$318,$GC$2,FALSE))</f>
        <v/>
      </c>
      <c r="GD66" s="95" t="str">
        <f>IF(ISNA(VLOOKUP($B66,'[1]1718  Exp_Rev Access'!$F$7:$GK$318,$GD$2,FALSE)),"",VLOOKUP($B66,'[1]1718  Exp_Rev Access'!$F$7:$GK$318,$GD$2,FALSE))</f>
        <v/>
      </c>
      <c r="GE66" s="95" t="str">
        <f>IF(ISNA(VLOOKUP($B66,'[1]1718  Exp_Rev Access'!$F$7:$GK$318,$GE$2,FALSE)),"",VLOOKUP($B66,'[1]1718  Exp_Rev Access'!$F$7:$GK$318,$GE$2,FALSE))</f>
        <v/>
      </c>
      <c r="GF66" s="95" t="str">
        <f>IF(ISNA(VLOOKUP($B66,'[1]1718  Exp_Rev Access'!$F$7:$GK$318,$GF$2,FALSE)),"",VLOOKUP($B66,'[1]1718  Exp_Rev Access'!$F$7:$GK$318,$GF$2,FALSE))</f>
        <v/>
      </c>
      <c r="GG66" s="95" t="str">
        <f>IF(ISNA(VLOOKUP($B66,'[1]1718  Exp_Rev Access'!$F$7:$GK$318,$GG$2,FALSE)),"",VLOOKUP($B66,'[1]1718  Exp_Rev Access'!$F$7:$GK$318,$GG$2,FALSE))</f>
        <v/>
      </c>
      <c r="GH66" s="95" t="str">
        <f>IF(ISNA(VLOOKUP($B66,'[1]1718  Exp_Rev Access'!$F$7:$GK$318,$GH$2,FALSE)),"",VLOOKUP($B66,'[1]1718  Exp_Rev Access'!$F$7:$GK$318,$GH$2,FALSE))</f>
        <v/>
      </c>
      <c r="GI66" s="95" t="str">
        <f>IF(ISNA(VLOOKUP($B66,'[1]1718  Exp_Rev Access'!$F$7:$GK$318,$GI$2,FALSE)),"",VLOOKUP($B66,'[1]1718  Exp_Rev Access'!$F$7:$GK$318,$GI$2,FALSE))</f>
        <v/>
      </c>
      <c r="GJ66" s="95" t="str">
        <f>IF(ISNA(VLOOKUP($B66,'[1]1718  Exp_Rev Access'!$F$7:$GK$318,$GJ$2,FALSE)),"",VLOOKUP($B66,'[1]1718  Exp_Rev Access'!$F$7:$GK$318,$GJ$2,FALSE))</f>
        <v/>
      </c>
      <c r="GK66" s="95" t="str">
        <f>IF(ISNA(VLOOKUP($B66,'[1]1718  Exp_Rev Access'!$F$7:$GK$318,$GK$2,FALSE)),"",VLOOKUP($B66,'[1]1718  Exp_Rev Access'!$F$7:$GK$318,$GK$2,FALSE))</f>
        <v/>
      </c>
      <c r="GL66" s="95" t="str">
        <f>IF(ISNA(VLOOKUP($B66,'[1]1718  Exp_Rev Access'!$F$7:$GK$318,$GL$2,FALSE)),"",VLOOKUP($B66,'[1]1718  Exp_Rev Access'!$F$7:$GK$318,$GL$2,FALSE))</f>
        <v/>
      </c>
      <c r="GM66" s="95" t="str">
        <f>IF(ISNA(VLOOKUP($B66,'[1]1718  Exp_Rev Access'!$F$7:$GK$318,$GM$2,FALSE)),"",VLOOKUP($B66,'[1]1718  Exp_Rev Access'!$F$7:$GK$318,$GM$2,FALSE))</f>
        <v/>
      </c>
      <c r="GN66" s="95" t="str">
        <f>IF(ISNA(VLOOKUP($B66,'[1]1718  Exp_Rev Access'!$F$7:$GK$318,$GN$2,FALSE)),"",VLOOKUP($B66,'[1]1718  Exp_Rev Access'!$F$7:$GK$318,$GN$2,FALSE))</f>
        <v/>
      </c>
      <c r="GO66" s="95" t="str">
        <f>IF(ISNA(VLOOKUP($B66,'[1]1718  Exp_Rev Access'!$F$7:$GK$318,$GO$2,FALSE)),"",VLOOKUP($B66,'[1]1718  Exp_Rev Access'!$F$7:$GK$318,$GO$2,FALSE))</f>
        <v/>
      </c>
      <c r="GP66" s="95" t="str">
        <f>IF(ISNA(VLOOKUP($B66,'[1]1718  Exp_Rev Access'!$F$7:$GK$318,$GP$2,FALSE)),"",VLOOKUP($B66,'[1]1718  Exp_Rev Access'!$F$7:$GK$318,$GP$2,FALSE))</f>
        <v/>
      </c>
      <c r="GQ66" s="95" t="str">
        <f>IF(ISNA(VLOOKUP($B66,'[1]1718  Exp_Rev Access'!$F$7:$GK$318,$GQ$2,FALSE)),"",VLOOKUP($B66,'[1]1718  Exp_Rev Access'!$F$7:$GK$318,$GQ$2,FALSE))</f>
        <v/>
      </c>
      <c r="GR66" s="95" t="str">
        <f>IF(ISNA(VLOOKUP($B66,'[1]1718  Exp_Rev Access'!$F$7:$GK$318,$GR$2,FALSE)),"",VLOOKUP($B66,'[1]1718  Exp_Rev Access'!$F$7:$GK$318,$GR$2,FALSE))</f>
        <v/>
      </c>
      <c r="GS66" s="95" t="str">
        <f>IF(ISNA(VLOOKUP($B66,'[1]1718  Exp_Rev Access'!$F$7:$GK$318,$GS$2,FALSE)),"",VLOOKUP($B66,'[1]1718  Exp_Rev Access'!$F$7:$GK$318,$GS$2,FALSE))</f>
        <v/>
      </c>
      <c r="GT66" s="95" t="str">
        <f>IF(ISNA(VLOOKUP($B66,'[1]1718  Exp_Rev Access'!$F$7:$GK$318,$GT$2,FALSE)),"",VLOOKUP($B66,'[1]1718  Exp_Rev Access'!$F$7:$GK$318,$GT$2,FALSE))</f>
        <v/>
      </c>
      <c r="GU66" s="100"/>
      <c r="GV66" s="92"/>
      <c r="GW66" s="96"/>
    </row>
    <row r="67" spans="1:222" x14ac:dyDescent="0.3">
      <c r="A67" s="73"/>
      <c r="B67" s="88" t="s">
        <v>257</v>
      </c>
      <c r="C67" s="89" t="s">
        <v>258</v>
      </c>
      <c r="D67" s="75">
        <f>IF(ISNA(VLOOKUP($B67,'[1]1718 enrollment_Rev_Exp by size'!$A$7:H407,3,FALSE)),"",VLOOKUP($B67,'[1]1718 enrollment_Rev_Exp by size'!$A$7:$G$363,3,FALSE))</f>
        <v>6681.7999999999993</v>
      </c>
      <c r="E67" s="76">
        <f>IF(ISNA(VLOOKUP($B67,'[1]1718 enrollment_Rev_Exp by size'!$A$7:I407,5,FALSE)),"",VLOOKUP($B67,'[1]1718 enrollment_Rev_Exp by size'!$A$7:$G$350,5,FALSE))</f>
        <v>85416212.909999996</v>
      </c>
      <c r="F67" s="70">
        <f t="shared" ref="F67:F73" si="207">N67+AM67+AU67+BV67+CE67+FS67+GU67</f>
        <v>85416212.909999996</v>
      </c>
      <c r="G67" s="70">
        <f t="shared" ref="G67:G73" si="208">F67-E67</f>
        <v>0</v>
      </c>
      <c r="H67" s="90">
        <f>IF(ISNA(VLOOKUP($B67,'[1]1718  Exp_Rev Access'!$F$7:$GK$318,3,FALSE)),"",VLOOKUP($B67,'[1]1718  Exp_Rev Access'!$F$7:$GK$318,3,FALSE))</f>
        <v>15427503.83</v>
      </c>
      <c r="I67" s="90">
        <f>IF(ISNA(VLOOKUP($B67,'[1]1718  Exp_Rev Access'!$F$7:$GK$318,4,FALSE)),"",VLOOKUP($B67,'[1]1718  Exp_Rev Access'!$F$7:$GK$318,4,FALSE))</f>
        <v>0</v>
      </c>
      <c r="J67" s="90">
        <f>IF(ISNA(VLOOKUP($B67,'[1]1718  Exp_Rev Access'!$F$7:$GK$318,5,FALSE)),"",VLOOKUP($B67,'[1]1718  Exp_Rev Access'!$F$7:$GK$318,5,FALSE))</f>
        <v>0</v>
      </c>
      <c r="K67" s="90">
        <f>IF(ISNA(VLOOKUP($B67,'[1]1718  Exp_Rev Access'!$F$7:$GK$318,6,FALSE)),"-",VLOOKUP($B67,'[1]1718  Exp_Rev Access'!$F$7:$GK$318,6,FALSE))</f>
        <v>77438.429999999993</v>
      </c>
      <c r="L67" s="90">
        <f>IF(ISNA(VLOOKUP($B67,'[1]1718  Exp_Rev Access'!$F$7:$GK$318,7,FALSE)),"",VLOOKUP($B67,'[1]1718  Exp_Rev Access'!$F$7:$GK$318,7,FALSE))</f>
        <v>0</v>
      </c>
      <c r="M67" s="90">
        <f>IF(ISNA(VLOOKUP($B67,'[1]1718  Exp_Rev Access'!$F$7:$GK$318,8,FALSE)),"",VLOOKUP($B67,'[1]1718  Exp_Rev Access'!$F$7:$GK$318,8,FALSE))</f>
        <v>0</v>
      </c>
      <c r="N67" s="56">
        <f t="shared" ref="N67:N73" si="209">SUM(H67:M67)</f>
        <v>15504942.26</v>
      </c>
      <c r="O67" s="91">
        <f t="shared" ref="O67:O73" si="210">N67/E67</f>
        <v>0.18152223953474736</v>
      </c>
      <c r="P67" s="56">
        <f t="shared" ref="P67:P73" si="211">N67/D67</f>
        <v>2320.4738633302404</v>
      </c>
      <c r="Q67" s="90">
        <f>IF(ISNA(VLOOKUP($B67,'[1]1718  Exp_Rev Access'!$F$7:$GK$318,10,FALSE)),"",VLOOKUP($B67,'[1]1718  Exp_Rev Access'!$F$7:$GK$318,10,FALSE))</f>
        <v>103505.11</v>
      </c>
      <c r="R67" s="90">
        <f>IF(ISNA(VLOOKUP($B67,'[1]1718  Exp_Rev Access'!$F$7:$GK$318,11,FALSE)),"",VLOOKUP($B67,'[1]1718  Exp_Rev Access'!$F$7:$GK$318,11,FALSE))</f>
        <v>0</v>
      </c>
      <c r="S67" s="90">
        <f>IF(ISNA(VLOOKUP($B67,'[1]1718  Exp_Rev Access'!$F$7:$GK$318,12,FALSE)),"",VLOOKUP($B67,'[1]1718  Exp_Rev Access'!$F$7:$GK$318,12,FALSE))</f>
        <v>0</v>
      </c>
      <c r="T67" s="90">
        <f>IF(ISNA(VLOOKUP($B67,'[1]1718  Exp_Rev Access'!$F$7:$GK$318,13,FALSE)),"",VLOOKUP($B67,'[1]1718  Exp_Rev Access'!$F$7:$GK$318,13,FALSE))</f>
        <v>0</v>
      </c>
      <c r="U67" s="90">
        <f>IF(ISNA(VLOOKUP($B67,'[1]1718  Exp_Rev Access'!$F$7:$GK$318,14,FALSE)),"",VLOOKUP($B67,'[1]1718  Exp_Rev Access'!$F$7:$GK$318,14,FALSE))</f>
        <v>0</v>
      </c>
      <c r="V67" s="90">
        <f>IF(ISNA(VLOOKUP($B67,'[1]1718  Exp_Rev Access'!$F$7:$GK$318,15,FALSE)),"",VLOOKUP($B67,'[1]1718  Exp_Rev Access'!$F$7:$GK$318,15,FALSE))</f>
        <v>0</v>
      </c>
      <c r="W67" s="90">
        <f>IF(ISNA(VLOOKUP($B67,'[1]1718  Exp_Rev Access'!$F$7:$GK$318,16,FALSE)),"",VLOOKUP($B67,'[1]1718  Exp_Rev Access'!$F$7:$GK$318,16,FALSE))</f>
        <v>0</v>
      </c>
      <c r="X67" s="90">
        <f>IF(ISNA(VLOOKUP($B67,'[1]1718  Exp_Rev Access'!$F$7:$GK$318,17,FALSE)),"",VLOOKUP($B67,'[1]1718  Exp_Rev Access'!$F$7:$GK$318,17,FALSE))</f>
        <v>6255</v>
      </c>
      <c r="Y67" s="90">
        <f>IF(ISNA(VLOOKUP($B67,'[1]1718  Exp_Rev Access'!$F$7:$GK$318,18,FALSE)),"",VLOOKUP($B67,'[1]1718  Exp_Rev Access'!$F$7:$GK$318,18,FALSE))</f>
        <v>16282.36</v>
      </c>
      <c r="Z67" s="90">
        <f>IF(ISNA(VLOOKUP($B67,'[1]1718  Exp_Rev Access'!$F$7:$GK$318,19,FALSE)),"",VLOOKUP($B67,'[1]1718  Exp_Rev Access'!$F$7:$GK$318,19,FALSE))</f>
        <v>0</v>
      </c>
      <c r="AA67" s="90">
        <f>IF(ISNA(VLOOKUP($B67,'[1]1718  Exp_Rev Access'!$F$7:$GK$318,20,FALSE)),"",VLOOKUP($B67,'[1]1718  Exp_Rev Access'!$F$7:$GK$318,20,FALSE))</f>
        <v>0</v>
      </c>
      <c r="AB67" s="90">
        <f>IF(ISNA(VLOOKUP($B67,'[1]1718  Exp_Rev Access'!$F$7:$GK$318,21,FALSE)),"",VLOOKUP($B67,'[1]1718  Exp_Rev Access'!$F$7:$GK$318,21,FALSE))</f>
        <v>1804.32</v>
      </c>
      <c r="AC67" s="90">
        <f>IF(ISNA(VLOOKUP($B67,'[1]1718  Exp_Rev Access'!$F$7:$GK$318,22,FALSE)),"",VLOOKUP($B67,'[1]1718  Exp_Rev Access'!$F$7:$GK$318,22,FALSE))</f>
        <v>23016.9</v>
      </c>
      <c r="AD67" s="90">
        <f>IF(ISNA(VLOOKUP($B67,'[1]1718  Exp_Rev Access'!$F$7:$GK$318,23,FALSE)),"",VLOOKUP($B67,'[1]1718  Exp_Rev Access'!$F$7:$GK$318,23,FALSE))</f>
        <v>360834</v>
      </c>
      <c r="AE67" s="90">
        <f>IF(ISNA(VLOOKUP($B67,'[1]1718  Exp_Rev Access'!$F$7:$GK$318,24,FALSE)),"",VLOOKUP($B67,'[1]1718  Exp_Rev Access'!$F$7:$GK$318,24,FALSE))</f>
        <v>161557.23000000001</v>
      </c>
      <c r="AF67" s="90">
        <f>IF(ISNA(VLOOKUP($B67,'[1]1718  Exp_Rev Access'!$F$7:$GK$318,25,FALSE)),"",VLOOKUP($B67,'[1]1718  Exp_Rev Access'!$F$7:$GK$318,25,FALSE))</f>
        <v>0</v>
      </c>
      <c r="AG67" s="90">
        <f>IF(ISNA(VLOOKUP($B67,'[1]1718  Exp_Rev Access'!$F$7:$GK$318,26,FALSE)),"",VLOOKUP($B67,'[1]1718  Exp_Rev Access'!$F$7:$GK$318,26,FALSE))</f>
        <v>131073.92000000001</v>
      </c>
      <c r="AH67" s="90">
        <f>IF(ISNA(VLOOKUP($B67,'[1]1718  Exp_Rev Access'!$F$7:$GK$318,27,FALSE)),"",VLOOKUP($B67,'[1]1718  Exp_Rev Access'!$F$7:$GK$318,27,FALSE))</f>
        <v>1234.99</v>
      </c>
      <c r="AI67" s="90">
        <f>IF(ISNA(VLOOKUP($B67,'[1]1718  Exp_Rev Access'!$F$7:$GK$318,28,FALSE)),"",VLOOKUP($B67,'[1]1718  Exp_Rev Access'!$F$7:$GK$318,28,FALSE))</f>
        <v>29544.26</v>
      </c>
      <c r="AJ67" s="90">
        <f>IF(ISNA(VLOOKUP($B67,'[1]1718  Exp_Rev Access'!$F$7:$GK$318,29,FALSE)),"",VLOOKUP($B67,'[1]1718  Exp_Rev Access'!$F$7:$GK$318,29,FALSE))</f>
        <v>12734.78</v>
      </c>
      <c r="AK67" s="90">
        <f>IF(ISNA(VLOOKUP($B67,'[1]1718  Exp_Rev Access'!$F$7:$GK$318,30,FALSE)),"",VLOOKUP($B67,'[1]1718  Exp_Rev Access'!$F$7:$GK$318,30,FALSE))</f>
        <v>115797.91</v>
      </c>
      <c r="AL67" s="90">
        <f>IF(ISNA(VLOOKUP($B67,'[1]1718  Exp_Rev Access'!$F$7:$GK$318,31,FALSE)),"",VLOOKUP($B67,'[1]1718  Exp_Rev Access'!$F$7:$GK$318,31,FALSE))</f>
        <v>0</v>
      </c>
      <c r="AM67" s="56">
        <f t="shared" ref="AM67:AM73" si="212">SUM(Q67:AL67)</f>
        <v>963640.78000000014</v>
      </c>
      <c r="AN67" s="92">
        <f t="shared" ref="AN67:AN73" si="213">AM67/E67</f>
        <v>1.1281708087612757E-2</v>
      </c>
      <c r="AO67" s="71">
        <f t="shared" ref="AO67:AO73" si="214">AM67/D67</f>
        <v>144.21874045915774</v>
      </c>
      <c r="AP67" s="90">
        <f>IF(ISNA(VLOOKUP($B67,'[1]1718  Exp_Rev Access'!$F$7:$GK$318,33,FALSE)),"",VLOOKUP($B67,'[1]1718  Exp_Rev Access'!$F$7:$GK$318,33,FALSE))</f>
        <v>43357832.229999997</v>
      </c>
      <c r="AQ67" s="90">
        <f>IF(ISNA(VLOOKUP($B67,'[1]1718  Exp_Rev Access'!$F$7:$GK$318,34,FALSE)),"",VLOOKUP($B67,'[1]1718  Exp_Rev Access'!$F$7:$GK$318,34,FALSE))</f>
        <v>1609846.39</v>
      </c>
      <c r="AR67" s="90">
        <f>IF(ISNA(VLOOKUP($B67,'[1]1718  Exp_Rev Access'!$F$7:$GK$318,35,FALSE)),"",VLOOKUP($B67,'[1]1718  Exp_Rev Access'!$F$7:$GK$318,35,FALSE))</f>
        <v>2764137.44</v>
      </c>
      <c r="AS67" s="90">
        <f>IF(ISNA(VLOOKUP($B67,'[1]1718  Exp_Rev Access'!$F$7:$GK$318,36,FALSE)),"",VLOOKUP($B67,'[1]1718  Exp_Rev Access'!$F$7:$GK$318,36,FALSE))</f>
        <v>375758.12</v>
      </c>
      <c r="AT67" s="90">
        <f>IF(ISNA(VLOOKUP($B67,'[1]1718  Exp_Rev Access'!$F$7:$GK$318,37,FALSE)),"",VLOOKUP($B67,'[1]1718  Exp_Rev Access'!$F$7:$GK$318,37,FALSE))</f>
        <v>0</v>
      </c>
      <c r="AU67" s="56">
        <f t="shared" ref="AU67:AU73" si="215">SUM(AP67:AT67)</f>
        <v>48107574.179999992</v>
      </c>
      <c r="AV67" s="93">
        <f t="shared" ref="AV67:AV73" si="216">AU67/E67</f>
        <v>0.56321361649092572</v>
      </c>
      <c r="AW67" s="56">
        <f t="shared" ref="AW67:AW73" si="217">AU67/D67</f>
        <v>7199.7925978029871</v>
      </c>
      <c r="AX67" s="90">
        <f>IF(ISNA(VLOOKUP($B67,'[1]1718  Exp_Rev Access'!$F$7:$GK$318,39,FALSE)),"",VLOOKUP($B67,'[1]1718  Exp_Rev Access'!$F$7:$GK$318,39,FALSE))</f>
        <v>0</v>
      </c>
      <c r="AY67" s="90">
        <f>IF(ISNA(VLOOKUP($B67,'[1]1718  Exp_Rev Access'!$F$7:$GK$318,40,FALSE)),"",VLOOKUP($B67,'[1]1718  Exp_Rev Access'!$F$7:$GK$318,40,FALSE))</f>
        <v>6987467.9299999997</v>
      </c>
      <c r="AZ67" s="90">
        <f>IF(ISNA(VLOOKUP($B67,'[1]1718  Exp_Rev Access'!$F$7:$GK$318,41,FALSE)),"",VLOOKUP($B67,'[1]1718  Exp_Rev Access'!$F$7:$GK$318,41,FALSE))</f>
        <v>567962.19999999995</v>
      </c>
      <c r="BA67" s="90">
        <f>IF(ISNA(VLOOKUP($B67,'[1]1718  Exp_Rev Access'!$F$7:$GK$318,42,FALSE)),"",VLOOKUP($B67,'[1]1718  Exp_Rev Access'!$F$7:$GK$318,42,FALSE))</f>
        <v>0</v>
      </c>
      <c r="BB67" s="90">
        <f>IF(ISNA(VLOOKUP($B67,'[1]1718  Exp_Rev Access'!$F$7:$GK$318,43,FALSE)),"",VLOOKUP($B67,'[1]1718  Exp_Rev Access'!$F$7:$GK$318,43,FALSE))</f>
        <v>0</v>
      </c>
      <c r="BC67" s="90">
        <f>IF(ISNA(VLOOKUP($B67,'[1]1718  Exp_Rev Access'!$F$7:$GK$318,44,FALSE)),"",VLOOKUP($B67,'[1]1718  Exp_Rev Access'!$F$7:$GK$318,44,FALSE))</f>
        <v>2911726.57</v>
      </c>
      <c r="BD67" s="90">
        <f>IF(ISNA(VLOOKUP($B67,'[1]1718  Exp_Rev Access'!$F$7:$GK$318,45,FALSE)),"",VLOOKUP($B67,'[1]1718  Exp_Rev Access'!$F$7:$GK$318,45,FALSE))</f>
        <v>0</v>
      </c>
      <c r="BE67" s="90">
        <f>IF(ISNA(VLOOKUP($B67,'[1]1718  Exp_Rev Access'!$F$7:$GK$318,46,FALSE)),"",VLOOKUP($B67,'[1]1718  Exp_Rev Access'!$F$7:$GK$318,46,FALSE))</f>
        <v>462756.25</v>
      </c>
      <c r="BF67" s="90">
        <f>IF(ISNA(VLOOKUP($B67,'[1]1718  Exp_Rev Access'!$F$7:$GK$318,47,FALSE)),"",VLOOKUP($B67,'[1]1718  Exp_Rev Access'!$F$7:$GK$318,47,FALSE))</f>
        <v>0</v>
      </c>
      <c r="BG67" s="90">
        <f>IF(ISNA(VLOOKUP($B67,'[1]1718  Exp_Rev Access'!$F$7:$GK$318,48,FALSE)),"",VLOOKUP($B67,'[1]1718  Exp_Rev Access'!$F$7:$GK$318,48,FALSE))</f>
        <v>430936.38</v>
      </c>
      <c r="BH67" s="90">
        <f>IF(ISNA(VLOOKUP($B67,'[1]1718  Exp_Rev Access'!$F$7:$GK$318,49,FALSE)),"",VLOOKUP($B67,'[1]1718  Exp_Rev Access'!$F$7:$GK$318,49,FALSE))</f>
        <v>146034.38</v>
      </c>
      <c r="BI67" s="90">
        <f>IF(ISNA(VLOOKUP($B67,'[1]1718  Exp_Rev Access'!$F$7:$GK$318,50,FALSE)),"",VLOOKUP($B67,'[1]1718  Exp_Rev Access'!$F$7:$GK$318,50,FALSE))</f>
        <v>0</v>
      </c>
      <c r="BJ67" s="90">
        <f>IF(ISNA(VLOOKUP($B67,'[1]1718  Exp_Rev Access'!$F$7:$GK$318,51,FALSE)),"",VLOOKUP($B67,'[1]1718  Exp_Rev Access'!$F$7:$GK$318,51,FALSE))</f>
        <v>53281.97</v>
      </c>
      <c r="BK67" s="90">
        <f>IF(ISNA(VLOOKUP($B67,'[1]1718  Exp_Rev Access'!$F$7:$GK$318,52,FALSE)),"",VLOOKUP($B67,'[1]1718  Exp_Rev Access'!$F$7:$GK$318,52,FALSE))</f>
        <v>2295123.9900000002</v>
      </c>
      <c r="BL67" s="90">
        <f>IF(ISNA(VLOOKUP($B67,'[1]1718  Exp_Rev Access'!$F$7:$GK$318,53,FALSE)),"",VLOOKUP($B67,'[1]1718  Exp_Rev Access'!$F$7:$GK$318,53,FALSE))</f>
        <v>1997.86</v>
      </c>
      <c r="BM67" s="90">
        <f>IF(ISNA(VLOOKUP($B67,'[1]1718  Exp_Rev Access'!$F$7:$GK$318,54,FALSE)),"",VLOOKUP($B67,'[1]1718  Exp_Rev Access'!$F$7:$GK$318,54,FALSE))</f>
        <v>46309.16</v>
      </c>
      <c r="BN67" s="90">
        <f>IF(ISNA(VLOOKUP($B67,'[1]1718  Exp_Rev Access'!$F$7:$GK$318,55,FALSE)),"",VLOOKUP($B67,'[1]1718  Exp_Rev Access'!$F$7:$GK$318,55,FALSE))</f>
        <v>0</v>
      </c>
      <c r="BO67" s="90">
        <f>IF(ISNA(VLOOKUP($B67,'[1]1718  Exp_Rev Access'!$F$7:$GK$318,56,FALSE)),"",VLOOKUP($B67,'[1]1718  Exp_Rev Access'!$F$7:$GK$318,56,FALSE))</f>
        <v>0</v>
      </c>
      <c r="BP67" s="90">
        <f>IF(ISNA(VLOOKUP($B67,'[1]1718  Exp_Rev Access'!$F$7:$GK$318,57,FALSE)),"",VLOOKUP($B67,'[1]1718  Exp_Rev Access'!$F$7:$GK$318,57,FALSE))</f>
        <v>0</v>
      </c>
      <c r="BQ67" s="90">
        <f>IF(ISNA(VLOOKUP($B67,'[1]1718  Exp_Rev Access'!$F$7:$GK$318,58,FALSE)),"",VLOOKUP($B67,'[1]1718  Exp_Rev Access'!$F$7:$GK$318,58,FALSE))</f>
        <v>0</v>
      </c>
      <c r="BR67" s="90">
        <f>IF(ISNA(VLOOKUP($B67,'[1]1718  Exp_Rev Access'!$F$7:$GK$318,59,FALSE)),"",VLOOKUP($B67,'[1]1718  Exp_Rev Access'!$F$7:$GK$318,59,FALSE))</f>
        <v>0</v>
      </c>
      <c r="BS67" s="90">
        <f>IF(ISNA(VLOOKUP($B67,'[1]1718  Exp_Rev Access'!$F$7:$GK$318,60,FALSE)),"",VLOOKUP($B67,'[1]1718  Exp_Rev Access'!$F$7:$GK$318,60,FALSE))</f>
        <v>0</v>
      </c>
      <c r="BT67" s="90">
        <f>IF(ISNA(VLOOKUP($B67,'[1]1718  Exp_Rev Access'!$F$7:$GK$318,61,FALSE)),"",VLOOKUP($B67,'[1]1718  Exp_Rev Access'!$F$7:$GK$318,61,FALSE))</f>
        <v>0</v>
      </c>
      <c r="BU67" s="90">
        <f>IF(ISNA(VLOOKUP($B67,'[1]1718  Exp_Rev Access'!$F$7:$GK$318,62,FALSE)),"",VLOOKUP($B67,'[1]1718  Exp_Rev Access'!$F$7:$GK$318,62,FALSE))</f>
        <v>0</v>
      </c>
      <c r="BV67" s="56">
        <f t="shared" si="35"/>
        <v>13903596.690000001</v>
      </c>
      <c r="BW67" s="92">
        <f t="shared" ref="BW67:BW73" si="218">BV67/E67</f>
        <v>0.16277467961088046</v>
      </c>
      <c r="BX67" s="71">
        <f t="shared" ref="BX67:BX73" si="219">BV67/D67</f>
        <v>2080.8160510640851</v>
      </c>
      <c r="BY67" s="90">
        <f>IF(ISNA(VLOOKUP($B67,'[1]1718  Exp_Rev Access'!$F$7:$GK$318,64,FALSE)),"",VLOOKUP($B67,'[1]1718  Exp_Rev Access'!$F$7:$GK$318,64,FALSE))</f>
        <v>0</v>
      </c>
      <c r="BZ67" s="90">
        <f>IF(ISNA(VLOOKUP($B67,'[1]1718  Exp_Rev Access'!$F$7:$GK$318,65,FALSE)),"",VLOOKUP($B67,'[1]1718  Exp_Rev Access'!$F$7:$GK$318,65,FALSE))</f>
        <v>0</v>
      </c>
      <c r="CA67" s="90">
        <f>IF(ISNA(VLOOKUP($B67,'[1]1718  Exp_Rev Access'!$F$7:$GK$318,66,FALSE)),"",VLOOKUP($B67,'[1]1718  Exp_Rev Access'!$F$7:$GK$318,66,FALSE))</f>
        <v>0</v>
      </c>
      <c r="CB67" s="90">
        <f>IF(ISNA(VLOOKUP($B67,'[1]1718  Exp_Rev Access'!$F$7:$GK$318,67,FALSE)),"",VLOOKUP($B67,'[1]1718  Exp_Rev Access'!$F$7:$GK$318,67,FALSE))</f>
        <v>0</v>
      </c>
      <c r="CC67" s="90">
        <f>IF(ISNA(VLOOKUP($B67,'[1]1718  Exp_Rev Access'!$F$7:$GK$318,68,FALSE)),"",VLOOKUP($B67,'[1]1718  Exp_Rev Access'!$F$7:$GK$318,68,FALSE))</f>
        <v>21343.21</v>
      </c>
      <c r="CD67" s="90">
        <f>IF(ISNA(VLOOKUP($B67,'[1]1718  Exp_Rev Access'!$F$7:$GK$318,69,FALSE)),"",VLOOKUP($B67,'[1]1718  Exp_Rev Access'!$F$7:$GK$318,69,FALSE))</f>
        <v>0</v>
      </c>
      <c r="CE67" s="56">
        <f t="shared" si="36"/>
        <v>21343.21</v>
      </c>
      <c r="CF67" s="92">
        <f t="shared" ref="CF67" si="220">CE67/E67</f>
        <v>2.4987305422319035E-4</v>
      </c>
      <c r="CG67" s="78">
        <f t="shared" si="46"/>
        <v>3.1942305965458413</v>
      </c>
      <c r="CH67" s="90">
        <f>IF(ISNA(VLOOKUP($B67,'[1]1718  Exp_Rev Access'!$F$7:$GK$318,$CH$2,FALSE)),"",VLOOKUP($B67,'[1]1718  Exp_Rev Access'!$F$7:$GK$318,$CH$2,FALSE))</f>
        <v>7500</v>
      </c>
      <c r="CI67" s="90">
        <f>IF(ISNA(VLOOKUP($B67,'[1]1718  Exp_Rev Access'!$F$7:$GK$318,$CI$2,FALSE)),"",VLOOKUP($B67,'[1]1718  Exp_Rev Access'!$F$7:$GK$318,$CI$2,FALSE))</f>
        <v>0</v>
      </c>
      <c r="CJ67" s="90">
        <f>IF(ISNA(VLOOKUP($B67,'[1]1718  Exp_Rev Access'!$F$7:$GK$318,$CJ$2,FALSE)),"",VLOOKUP($B67,'[1]1718  Exp_Rev Access'!$F$7:$GK$318,$CJ$2,FALSE))</f>
        <v>0</v>
      </c>
      <c r="CK67" s="90">
        <f>IF(ISNA(VLOOKUP($B67,'[1]1718  Exp_Rev Access'!$F$7:$GK$318,$CK$2,FALSE)),"",VLOOKUP($B67,'[1]1718  Exp_Rev Access'!$F$7:$GK$318,$CK$2,FALSE))</f>
        <v>0</v>
      </c>
      <c r="CL67" s="90">
        <f>IF(ISNA(VLOOKUP($B67,'[1]1718  Exp_Rev Access'!$F$7:$GK$318,$CL$2,FALSE)),"",VLOOKUP($B67,'[1]1718  Exp_Rev Access'!$F$7:$GK$318,$CL$2,FALSE))</f>
        <v>0</v>
      </c>
      <c r="CM67" s="90">
        <f>IF(ISNA(VLOOKUP($B67,'[1]1718  Exp_Rev Access'!$F$7:$GK$318,$CM$2,FALSE)),"",VLOOKUP($B67,'[1]1718  Exp_Rev Access'!$F$7:$GK$318,$CM$2,FALSE))</f>
        <v>0</v>
      </c>
      <c r="CN67" s="90">
        <f>IF(ISNA(VLOOKUP($B67,'[1]1718  Exp_Rev Access'!$F$7:$GK$318,$CN$2,FALSE)),"",VLOOKUP($B67,'[1]1718  Exp_Rev Access'!$F$7:$GK$318,$CN$2,FALSE))</f>
        <v>0</v>
      </c>
      <c r="CO67" s="90">
        <f>IF(ISNA(VLOOKUP($B67,'[1]1718  Exp_Rev Access'!$F$7:$GK$318,$CO$2,FALSE)),"",VLOOKUP($B67,'[1]1718  Exp_Rev Access'!$F$7:$GK$318,$CO$2,FALSE))</f>
        <v>0</v>
      </c>
      <c r="CP67" s="90">
        <f>IF(ISNA(VLOOKUP($B67,'[1]1718  Exp_Rev Access'!$F$7:$GK$318,$CP$2,FALSE)),"",VLOOKUP($B67,'[1]1718  Exp_Rev Access'!$F$7:$GK$318,$CP$2,FALSE))</f>
        <v>0</v>
      </c>
      <c r="CQ67" s="90">
        <f>IF(ISNA(VLOOKUP($B67,'[1]1718  Exp_Rev Access'!$F$7:$GK$318,$CQ$2,FALSE)),"",VLOOKUP($B67,'[1]1718  Exp_Rev Access'!$F$7:$GK$318,$CQ$2,FALSE))</f>
        <v>1618955.85</v>
      </c>
      <c r="CR67" s="90">
        <f>IF(ISNA(VLOOKUP($B67,'[1]1718  Exp_Rev Access'!$F$7:$GK$318,$CR$2,FALSE)),"",VLOOKUP($B67,'[1]1718  Exp_Rev Access'!$F$7:$GK$318,$CR$2,FALSE))</f>
        <v>0</v>
      </c>
      <c r="CS67" s="90">
        <f>IF(ISNA(VLOOKUP($B67,'[1]1718  Exp_Rev Access'!$F$7:$GK$318,$CS$2,FALSE)),"",VLOOKUP($B67,'[1]1718  Exp_Rev Access'!$F$7:$GK$318,$CS$2,FALSE))</f>
        <v>60503.55</v>
      </c>
      <c r="CT67" s="90">
        <f>IF(ISNA(VLOOKUP($B67,'[1]1718  Exp_Rev Access'!$F$7:$GK$318,$CT$2,FALSE)),"",VLOOKUP($B67,'[1]1718  Exp_Rev Access'!$F$7:$GK$318,$CT$2,FALSE))</f>
        <v>0</v>
      </c>
      <c r="CU67" s="90">
        <f>IF(ISNA(VLOOKUP($B67,'[1]1718  Exp_Rev Access'!$F$7:$GK$318,$CU$2,FALSE)),"",VLOOKUP($B67,'[1]1718  Exp_Rev Access'!$F$7:$GK$318,$CU$2,FALSE))</f>
        <v>2248553.0299999998</v>
      </c>
      <c r="CV67" s="90">
        <f>IF(ISNA(VLOOKUP($B67,'[1]1718  Exp_Rev Access'!$F$7:$GK$318,$CV$2,FALSE)),"",VLOOKUP($B67,'[1]1718  Exp_Rev Access'!$F$7:$GK$318,$CV$2,FALSE))</f>
        <v>288387.64</v>
      </c>
      <c r="CW67" s="90">
        <f>IF(ISNA(VLOOKUP($B67,'[1]1718  Exp_Rev Access'!$F$7:$GK$318,$CW$2,FALSE)),"",VLOOKUP($B67,'[1]1718  Exp_Rev Access'!$F$7:$GK$318,$CW$2,FALSE))</f>
        <v>0</v>
      </c>
      <c r="CX67" s="90">
        <f>IF(ISNA(VLOOKUP($B67,'[1]1718  Exp_Rev Access'!$F$7:$GK$318,$CX$2,FALSE)),"",VLOOKUP($B67,'[1]1718  Exp_Rev Access'!$F$7:$GK$318,$CX$2,FALSE))</f>
        <v>0</v>
      </c>
      <c r="CY67" s="90">
        <f>IF(ISNA(VLOOKUP($B67,'[1]1718  Exp_Rev Access'!$F$7:$GK$318,$CY$2,FALSE)),"",VLOOKUP($B67,'[1]1718  Exp_Rev Access'!$F$7:$GK$318,$CY$2,FALSE))</f>
        <v>0</v>
      </c>
      <c r="CZ67" s="90">
        <f>IF(ISNA(VLOOKUP($B67,'[1]1718  Exp_Rev Access'!$F$7:$GK$318,$CZ$2,FALSE)),"",VLOOKUP($B67,'[1]1718  Exp_Rev Access'!$F$7:$GK$318,$CZ$2,FALSE))</f>
        <v>0</v>
      </c>
      <c r="DA67" s="90">
        <f>IF(ISNA(VLOOKUP($B67,'[1]1718  Exp_Rev Access'!$F$7:$GK$318,$DA$2,FALSE)),"",VLOOKUP($B67,'[1]1718  Exp_Rev Access'!$F$7:$GK$318,$DA$2,FALSE))</f>
        <v>0</v>
      </c>
      <c r="DB67" s="90">
        <f>IF(ISNA(VLOOKUP($B67,'[1]1718  Exp_Rev Access'!$F$7:$GK$318,$DB$2,FALSE)),"",VLOOKUP($B67,'[1]1718  Exp_Rev Access'!$F$7:$GK$318,$DB$2,FALSE))</f>
        <v>62786.65</v>
      </c>
      <c r="DC67" s="90">
        <f>IF(ISNA(VLOOKUP($B67,'[1]1718  Exp_Rev Access'!$F$7:$GK$318,$DC$2,FALSE)),"",VLOOKUP($B67,'[1]1718  Exp_Rev Access'!$F$7:$GK$318,$DC$2,FALSE))</f>
        <v>0</v>
      </c>
      <c r="DD67" s="90">
        <f>IF(ISNA(VLOOKUP($B67,'[1]1718  Exp_Rev Access'!$F$7:$GK$318,$DD$2,FALSE)),"",VLOOKUP($B67,'[1]1718  Exp_Rev Access'!$F$7:$GK$318,$DD$2,FALSE))</f>
        <v>0</v>
      </c>
      <c r="DE67" s="90">
        <f>IF(ISNA(VLOOKUP($B67,'[1]1718  Exp_Rev Access'!$F$7:$GK$318,$DE$2,FALSE)),"",VLOOKUP($B67,'[1]1718  Exp_Rev Access'!$F$7:$GK$318,$DE$2,FALSE))</f>
        <v>0</v>
      </c>
      <c r="DF67" s="90">
        <f>IF(ISNA(VLOOKUP($B67,'[1]1718  Exp_Rev Access'!$F$7:$GK$318,$DF$2,FALSE)),"",VLOOKUP($B67,'[1]1718  Exp_Rev Access'!$F$7:$GK$318,$DF$2,FALSE))</f>
        <v>0</v>
      </c>
      <c r="DG67" s="90">
        <f>IF(ISNA(VLOOKUP($B67,'[1]1718  Exp_Rev Access'!$F$7:$GK$318,$DG$2,FALSE)),"",VLOOKUP($B67,'[1]1718  Exp_Rev Access'!$F$7:$GK$318,$DG$2,FALSE))</f>
        <v>4735.96</v>
      </c>
      <c r="DH67" s="90">
        <f>IF(ISNA(VLOOKUP($B67,'[1]1718  Exp_Rev Access'!$F$7:$GK$318,$DH$2,FALSE)),"",VLOOKUP($B67,'[1]1718  Exp_Rev Access'!$F$7:$GK$318,$DH$2,FALSE))</f>
        <v>64019.360000000001</v>
      </c>
      <c r="DI67" s="90">
        <f>IF(ISNA(VLOOKUP($B67,'[1]1718  Exp_Rev Access'!$F$7:$GK$318,$DI$2,FALSE)),"",VLOOKUP($B67,'[1]1718  Exp_Rev Access'!$F$7:$GK$318,$DI$2,FALSE))</f>
        <v>2054394.09</v>
      </c>
      <c r="DJ67" s="90">
        <f>IF(ISNA(VLOOKUP($B67,'[1]1718  Exp_Rev Access'!$F$7:$GK$318,$DJ$2,FALSE)),"",VLOOKUP($B67,'[1]1718  Exp_Rev Access'!$F$7:$GK$318,$DJ$2,FALSE))</f>
        <v>0</v>
      </c>
      <c r="DK67" s="90">
        <f>IF(ISNA(VLOOKUP($B67,'[1]1718  Exp_Rev Access'!$F$7:$GK$318,$DK$2,FALSE)),"",VLOOKUP($B67,'[1]1718  Exp_Rev Access'!$F$7:$GK$318,$DK$2,FALSE))</f>
        <v>0</v>
      </c>
      <c r="DL67" s="90">
        <f>IF(ISNA(VLOOKUP($B67,'[1]1718  Exp_Rev Access'!$F$7:$GK$318,$DL$2,FALSE)),"",VLOOKUP($B67,'[1]1718  Exp_Rev Access'!$F$7:$GK$318,$DL$2,FALSE))</f>
        <v>0</v>
      </c>
      <c r="DM67" s="90">
        <f>IF(ISNA(VLOOKUP($B67,'[1]1718  Exp_Rev Access'!$F$7:$GK$318,$DM$2,FALSE)),"",VLOOKUP($B67,'[1]1718  Exp_Rev Access'!$F$7:$GK$318,$DM$2,FALSE))</f>
        <v>0</v>
      </c>
      <c r="DN67" s="90">
        <f>IF(ISNA(VLOOKUP($B67,'[1]1718  Exp_Rev Access'!$F$7:$GK$318,$DN$2,FALSE)),"",VLOOKUP($B67,'[1]1718  Exp_Rev Access'!$F$7:$GK$318,$DN$2,FALSE))</f>
        <v>0</v>
      </c>
      <c r="DO67" s="90">
        <f>IF(ISNA(VLOOKUP($B67,'[1]1718  Exp_Rev Access'!$F$7:$GK$318,$DO$2,FALSE)),"",VLOOKUP($B67,'[1]1718  Exp_Rev Access'!$F$7:$GK$318,$DO$2,FALSE))</f>
        <v>0</v>
      </c>
      <c r="DP67" s="90">
        <f>IF(ISNA(VLOOKUP($B67,'[1]1718  Exp_Rev Access'!$F$7:$GK$318,$DP$2,FALSE)),"",VLOOKUP($B67,'[1]1718  Exp_Rev Access'!$F$7:$GK$318,$DP$2,FALSE))</f>
        <v>0</v>
      </c>
      <c r="DQ67" s="90">
        <f>IF(ISNA(VLOOKUP($B67,'[1]1718  Exp_Rev Access'!$F$7:$GK$318,$DQ$2,FALSE)),"",VLOOKUP($B67,'[1]1718  Exp_Rev Access'!$F$7:$GK$318,$DQ$2,FALSE))</f>
        <v>0</v>
      </c>
      <c r="DR67" s="90">
        <f>IF(ISNA(VLOOKUP($B67,'[1]1718  Exp_Rev Access'!$F$7:$GK$318,$DR$2,FALSE)),"",VLOOKUP($B67,'[1]1718  Exp_Rev Access'!$F$7:$GK$318,$DR$2,FALSE))</f>
        <v>0</v>
      </c>
      <c r="DS67" s="90">
        <f>IF(ISNA(VLOOKUP($B67,'[1]1718  Exp_Rev Access'!$F$7:$GK$318,$DS$2,FALSE)),"",VLOOKUP($B67,'[1]1718  Exp_Rev Access'!$F$7:$GK$318,$DS$2,FALSE))</f>
        <v>0</v>
      </c>
      <c r="DT67" s="90">
        <f>IF(ISNA(VLOOKUP($B67,'[1]1718  Exp_Rev Access'!$F$7:$GK$318,$DT$2,FALSE)),"",VLOOKUP($B67,'[1]1718  Exp_Rev Access'!$F$7:$GK$318,$DT$2,FALSE))</f>
        <v>0</v>
      </c>
      <c r="DU67" s="90">
        <f>IF(ISNA(VLOOKUP($B67,'[1]1718  Exp_Rev Access'!$F$7:$GK$318,$DU$2,FALSE)),"",VLOOKUP($B67,'[1]1718  Exp_Rev Access'!$F$7:$GK$318,$DU$2,FALSE))</f>
        <v>0</v>
      </c>
      <c r="DV67" s="90">
        <f>IF(ISNA(VLOOKUP($B67,'[1]1718  Exp_Rev Access'!$F$7:$GK$318,$DV$2,FALSE)),"",VLOOKUP($B67,'[1]1718  Exp_Rev Access'!$F$7:$GK$318,$DV$2,FALSE))</f>
        <v>0</v>
      </c>
      <c r="DW67" s="90">
        <f>IF(ISNA(VLOOKUP($B67,'[1]1718  Exp_Rev Access'!$F$7:$GK$318,$DW$2,FALSE)),"",VLOOKUP($B67,'[1]1718  Exp_Rev Access'!$F$7:$GK$318,$DW$2,FALSE))</f>
        <v>0</v>
      </c>
      <c r="DX67" s="90">
        <f>IF(ISNA(VLOOKUP($B67,'[1]1718  Exp_Rev Access'!$F$7:$GK$318,$DX$2,FALSE)),"",VLOOKUP($B67,'[1]1718  Exp_Rev Access'!$F$7:$GK$318,$DX$2,FALSE))</f>
        <v>0</v>
      </c>
      <c r="DY67" s="90">
        <f>IF(ISNA(VLOOKUP($B67,'[1]1718  Exp_Rev Access'!$F$7:$GK$318,$DY$2,FALSE)),"",VLOOKUP($B67,'[1]1718  Exp_Rev Access'!$F$7:$GK$318,$DY$2,FALSE))</f>
        <v>0</v>
      </c>
      <c r="DZ67" s="90">
        <f>IF(ISNA(VLOOKUP($B67,'[1]1718  Exp_Rev Access'!$F$7:$GK$318,$DZ$2,FALSE)),"",VLOOKUP($B67,'[1]1718  Exp_Rev Access'!$F$7:$GK$318,$DZ$2,FALSE))</f>
        <v>0</v>
      </c>
      <c r="EA67" s="90">
        <f>IF(ISNA(VLOOKUP($B67,'[1]1718  Exp_Rev Access'!$F$7:$GK$318,$EA$2,FALSE)),"",VLOOKUP($B67,'[1]1718  Exp_Rev Access'!$F$7:$GK$318,$EA$2,FALSE))</f>
        <v>0</v>
      </c>
      <c r="EB67" s="90">
        <f>IF(ISNA(VLOOKUP($B67,'[1]1718  Exp_Rev Access'!$F$7:$GK$318,$EB$2,FALSE)),"",VLOOKUP($B67,'[1]1718  Exp_Rev Access'!$F$7:$GK$318,$EB$2,FALSE))</f>
        <v>0</v>
      </c>
      <c r="EC67" s="90">
        <f>IF(ISNA(VLOOKUP($B67,'[1]1718  Exp_Rev Access'!$F$7:$GK$318,$EC$2,FALSE)),"",VLOOKUP($B67,'[1]1718  Exp_Rev Access'!$F$7:$GK$318,$EC$2,FALSE))</f>
        <v>0</v>
      </c>
      <c r="ED67" s="90">
        <f>IF(ISNA(VLOOKUP($B67,'[1]1718  Exp_Rev Access'!$F$7:$GK$318,$ED$2,FALSE)),"",VLOOKUP($B67,'[1]1718  Exp_Rev Access'!$F$7:$GK$318,$ED$2,FALSE))</f>
        <v>0</v>
      </c>
      <c r="EE67" s="90">
        <f>IF(ISNA(VLOOKUP($B67,'[1]1718  Exp_Rev Access'!$F$7:$GK$318,$EE$2,FALSE)),"",VLOOKUP($B67,'[1]1718  Exp_Rev Access'!$F$7:$GK$318,$EE$2,FALSE))</f>
        <v>0</v>
      </c>
      <c r="EF67" s="90">
        <f>IF(ISNA(VLOOKUP($B67,'[1]1718  Exp_Rev Access'!$F$7:$GK$318,$EF$2,FALSE)),"",VLOOKUP($B67,'[1]1718  Exp_Rev Access'!$F$7:$GK$318,$EF$2,FALSE))</f>
        <v>0</v>
      </c>
      <c r="EG67" s="90">
        <f>IF(ISNA(VLOOKUP($B67,'[1]1718  Exp_Rev Access'!$F$7:$GK$318,$EG$2,FALSE)),"",VLOOKUP($B67,'[1]1718  Exp_Rev Access'!$F$7:$GK$318,$EG$2,FALSE))</f>
        <v>33118.03</v>
      </c>
      <c r="EH67" s="90">
        <f>IF(ISNA(VLOOKUP($B67,'[1]1718  Exp_Rev Access'!$F$7:$GK$318,$EH$2,FALSE)),"",VLOOKUP($B67,'[1]1718  Exp_Rev Access'!$F$7:$GK$318,$EH$2,FALSE))</f>
        <v>0</v>
      </c>
      <c r="EI67" s="90">
        <f>IF(ISNA(VLOOKUP($B67,'[1]1718  Exp_Rev Access'!$F$7:$GK$318,$EI$2,FALSE)),"",VLOOKUP($B67,'[1]1718  Exp_Rev Access'!$F$7:$GK$318,$EI$2,FALSE))</f>
        <v>0</v>
      </c>
      <c r="EJ67" s="90">
        <f>IF(ISNA(VLOOKUP($B67,'[1]1718  Exp_Rev Access'!$F$7:$GK$318,$EJ$2,FALSE)),"",VLOOKUP($B67,'[1]1718  Exp_Rev Access'!$F$7:$GK$318,$EJ$2,FALSE))</f>
        <v>0</v>
      </c>
      <c r="EK67" s="90">
        <f>IF(ISNA(VLOOKUP($B67,'[1]1718  Exp_Rev Access'!$F$7:$GK$318,$EK$2,FALSE)),"",VLOOKUP($B67,'[1]1718  Exp_Rev Access'!$F$7:$GK$318,$EK$2,FALSE))</f>
        <v>0</v>
      </c>
      <c r="EL67" s="90">
        <f>IF(ISNA(VLOOKUP($B67,'[1]1718  Exp_Rev Access'!$F$7:$GK$318,$EL$2,FALSE)),"",VLOOKUP($B67,'[1]1718  Exp_Rev Access'!$F$7:$GK$318,$EL$2,FALSE))</f>
        <v>0</v>
      </c>
      <c r="EM67" s="90">
        <f>IF(ISNA(VLOOKUP($B67,'[1]1718  Exp_Rev Access'!$F$7:$GK$318,$EM$2,FALSE)),"",VLOOKUP($B67,'[1]1718  Exp_Rev Access'!$F$7:$GK$318,$EM$2,FALSE))</f>
        <v>0</v>
      </c>
      <c r="EN67" s="90">
        <f>IF(ISNA(VLOOKUP($B67,'[1]1718  Exp_Rev Access'!$F$7:$GK$318,$EN$2,FALSE)),"",VLOOKUP($B67,'[1]1718  Exp_Rev Access'!$F$7:$GK$318,$EN$2,FALSE))</f>
        <v>0</v>
      </c>
      <c r="EO67" s="90">
        <f>IF(ISNA(VLOOKUP($B67,'[1]1718  Exp_Rev Access'!$F$7:$GK$318,$EO$2,FALSE)),"",VLOOKUP($B67,'[1]1718  Exp_Rev Access'!$F$7:$GK$318,$EO$2,FALSE))</f>
        <v>0</v>
      </c>
      <c r="EP67" s="90">
        <f>IF(ISNA(VLOOKUP($B67,'[1]1718  Exp_Rev Access'!$F$7:$GK$318,$EP$2,FALSE)),"",VLOOKUP($B67,'[1]1718  Exp_Rev Access'!$F$7:$GK$318,$EP$2,FALSE))</f>
        <v>0</v>
      </c>
      <c r="EQ67" s="90">
        <f>IF(ISNA(VLOOKUP($B67,'[1]1718  Exp_Rev Access'!$F$7:$GK$318,$EQ$2,FALSE)),"",VLOOKUP($B67,'[1]1718  Exp_Rev Access'!$F$7:$GK$318,$EQ$2,FALSE))</f>
        <v>0</v>
      </c>
      <c r="ER67" s="90">
        <f>IF(ISNA(VLOOKUP($B67,'[1]1718  Exp_Rev Access'!$F$7:$GK$318,$ER$2,FALSE)),"",VLOOKUP($B67,'[1]1718  Exp_Rev Access'!$F$7:$GK$318,$ER$2,FALSE))</f>
        <v>0</v>
      </c>
      <c r="ES67" s="90">
        <f>IF(ISNA(VLOOKUP($B67,'[1]1718  Exp_Rev Access'!$F$7:$GK$318,$ES$2,FALSE)),"",VLOOKUP($B67,'[1]1718  Exp_Rev Access'!$F$7:$GK$318,$ES$2,FALSE))</f>
        <v>0</v>
      </c>
      <c r="ET67" s="90">
        <f>IF(ISNA(VLOOKUP($B67,'[1]1718  Exp_Rev Access'!$F$7:$GK$318,$ET$2,FALSE)),"",VLOOKUP($B67,'[1]1718  Exp_Rev Access'!$F$7:$GK$318,$ET$2,FALSE))</f>
        <v>0</v>
      </c>
      <c r="EU67" s="90">
        <f>IF(ISNA(VLOOKUP($B67,'[1]1718  Exp_Rev Access'!$F$7:$GK$318,$EU$2,FALSE)),"",VLOOKUP($B67,'[1]1718  Exp_Rev Access'!$F$7:$GK$318,$EU$2,FALSE))</f>
        <v>0</v>
      </c>
      <c r="EV67" s="90">
        <f>IF(ISNA(VLOOKUP($B67,'[1]1718  Exp_Rev Access'!$F$7:$GK$318,$EV$2,FALSE)),"",VLOOKUP($B67,'[1]1718  Exp_Rev Access'!$F$7:$GK$318,$EV$2,FALSE))</f>
        <v>115772.91</v>
      </c>
      <c r="EW67" s="90">
        <f>IF(ISNA(VLOOKUP($B67,'[1]1718  Exp_Rev Access'!$F$7:$GK$318,$EW$2,FALSE)),"",VLOOKUP($B67,'[1]1718  Exp_Rev Access'!$F$7:$GK$318,$EW$2,FALSE))</f>
        <v>0</v>
      </c>
      <c r="EX67" s="90">
        <f>IF(ISNA(VLOOKUP($B67,'[1]1718  Exp_Rev Access'!$F$7:$GK$318,$EX$2,FALSE)),"",VLOOKUP($B67,'[1]1718  Exp_Rev Access'!$F$7:$GK$318,$EX$2,FALSE))</f>
        <v>0</v>
      </c>
      <c r="EY67" s="90">
        <f>IF(ISNA(VLOOKUP($B67,'[1]1718  Exp_Rev Access'!$F$7:$GK$318,$EY$2,FALSE)),"",VLOOKUP($B67,'[1]1718  Exp_Rev Access'!$F$7:$GK$318,$EY$2,FALSE))</f>
        <v>0</v>
      </c>
      <c r="EZ67" s="90">
        <f>IF(ISNA(VLOOKUP($B67,'[1]1718  Exp_Rev Access'!$F$7:$GK$318,$EZ$2,FALSE)),"",VLOOKUP($B67,'[1]1718  Exp_Rev Access'!$F$7:$GK$318,$EZ$2,FALSE))</f>
        <v>0</v>
      </c>
      <c r="FA67" s="90">
        <f>IF(ISNA(VLOOKUP($B67,'[1]1718  Exp_Rev Access'!$F$7:$GK$318,$FA$2,FALSE)),"",VLOOKUP($B67,'[1]1718  Exp_Rev Access'!$F$7:$GK$318,$FA$2,FALSE))</f>
        <v>0</v>
      </c>
      <c r="FB67" s="90">
        <f>IF(ISNA(VLOOKUP($B67,'[1]1718  Exp_Rev Access'!$F$7:$GK$318,$FB$2,FALSE)),"",VLOOKUP($B67,'[1]1718  Exp_Rev Access'!$F$7:$GK$318,$FB$2,FALSE))</f>
        <v>0</v>
      </c>
      <c r="FC67" s="90">
        <f>IF(ISNA(VLOOKUP($B67,'[1]1718  Exp_Rev Access'!$F$7:$GK$318,$FC$2,FALSE)),"",VLOOKUP($B67,'[1]1718  Exp_Rev Access'!$F$7:$GK$318,$FC$2,FALSE))</f>
        <v>0</v>
      </c>
      <c r="FD67" s="90">
        <f>IF(ISNA(VLOOKUP($B67,'[1]1718  Exp_Rev Access'!$F$7:$GK$318,$FD$2,FALSE)),"",VLOOKUP($B67,'[1]1718  Exp_Rev Access'!$F$7:$GK$318,$FD$2,FALSE))</f>
        <v>0</v>
      </c>
      <c r="FE67" s="90">
        <f>IF(ISNA(VLOOKUP($B67,'[1]1718  Exp_Rev Access'!$F$7:$GK$318,$FE$2,FALSE)),"",VLOOKUP($B67,'[1]1718  Exp_Rev Access'!$F$7:$GK$318,$FE$2,FALSE))</f>
        <v>0</v>
      </c>
      <c r="FF67" s="90">
        <f>IF(ISNA(VLOOKUP($B67,'[1]1718  Exp_Rev Access'!$F$7:$GK$318,$FF$2,FALSE)),"",VLOOKUP($B67,'[1]1718  Exp_Rev Access'!$F$7:$GK$318,$FF$2,FALSE))</f>
        <v>0</v>
      </c>
      <c r="FG67" s="90">
        <f>IF(ISNA(VLOOKUP($B67,'[1]1718  Exp_Rev Access'!$F$7:$GK$318,$FG$2,FALSE)),"",VLOOKUP($B67,'[1]1718  Exp_Rev Access'!$F$7:$GK$318,$FG$2,FALSE))</f>
        <v>0</v>
      </c>
      <c r="FH67" s="90">
        <f>IF(ISNA(VLOOKUP($B67,'[1]1718  Exp_Rev Access'!$F$7:$GK$318,$FH$2,FALSE)),"",VLOOKUP($B67,'[1]1718  Exp_Rev Access'!$F$7:$GK$318,$FH$2,FALSE))</f>
        <v>0</v>
      </c>
      <c r="FI67" s="90">
        <f>IF(ISNA(VLOOKUP($B67,'[1]1718  Exp_Rev Access'!$F$7:$GK$318,$FI$2,FALSE)),"",VLOOKUP($B67,'[1]1718  Exp_Rev Access'!$F$7:$GK$318,$FI$2,FALSE))</f>
        <v>0</v>
      </c>
      <c r="FJ67" s="90">
        <f>IF(ISNA(VLOOKUP($B67,'[1]1718  Exp_Rev Access'!$F$7:$GK$318,$FJ$2,FALSE)),"",VLOOKUP($B67,'[1]1718  Exp_Rev Access'!$F$7:$GK$318,$FJ$2,FALSE))</f>
        <v>0</v>
      </c>
      <c r="FK67" s="90">
        <f>IF(ISNA(VLOOKUP($B67,'[1]1718  Exp_Rev Access'!$F$7:$GK$318,$FK$2,FALSE)),"",VLOOKUP($B67,'[1]1718  Exp_Rev Access'!$F$7:$GK$318,$FK$2,FALSE))</f>
        <v>0</v>
      </c>
      <c r="FL67" s="90">
        <f>IF(ISNA(VLOOKUP($B67,'[1]1718  Exp_Rev Access'!$F$7:$GK$318,$FL$2,FALSE)),"",VLOOKUP($B67,'[1]1718  Exp_Rev Access'!$F$7:$GK$318,$FL$2,FALSE))</f>
        <v>0</v>
      </c>
      <c r="FM67" s="90">
        <f>IF(ISNA(VLOOKUP($B67,'[1]1718  Exp_Rev Access'!$F$7:$GK$318,$FM$2,FALSE)),"",VLOOKUP($B67,'[1]1718  Exp_Rev Access'!$F$7:$GK$318,$FM$2,FALSE))</f>
        <v>0</v>
      </c>
      <c r="FN67" s="90">
        <f>IF(ISNA(VLOOKUP($B67,'[1]1718  Exp_Rev Access'!$F$7:$GK$318,$FN$2,FALSE)),"",VLOOKUP($B67,'[1]1718  Exp_Rev Access'!$F$7:$GK$318,$FN$2,FALSE))</f>
        <v>0</v>
      </c>
      <c r="FO67" s="90">
        <f>IF(ISNA(VLOOKUP($B67,'[1]1718  Exp_Rev Access'!$F$7:$GK$318,$FO$2,FALSE)),"",VLOOKUP($B67,'[1]1718  Exp_Rev Access'!$F$7:$GK$318,$FO$2,FALSE))</f>
        <v>0</v>
      </c>
      <c r="FP67" s="90">
        <f>IF(ISNA(VLOOKUP($B67,'[1]1718  Exp_Rev Access'!$F$7:$GK$318,$FP$2,FALSE)),"",VLOOKUP($B67,'[1]1718  Exp_Rev Access'!$F$7:$GK$318,$FP$2,FALSE))</f>
        <v>0</v>
      </c>
      <c r="FQ67" s="90">
        <f>IF(ISNA(VLOOKUP($B67,'[1]1718  Exp_Rev Access'!$F$7:$GK$318,$FQ$2,FALSE)),"",VLOOKUP($B67,'[1]1718  Exp_Rev Access'!$F$7:$GK$318,$FQ$2,FALSE))</f>
        <v>0</v>
      </c>
      <c r="FR67" s="90">
        <f>IF(ISNA(VLOOKUP($B67,'[1]1718  Exp_Rev Access'!$F$7:$GK$318,$FR$2,FALSE)),"",VLOOKUP($B67,'[1]1718  Exp_Rev Access'!$F$7:$GK$318,$FR$2,FALSE))</f>
        <v>192725</v>
      </c>
      <c r="FS67" s="56">
        <f t="shared" ref="FS67:FS73" si="221">SUM(CH67:FR67)</f>
        <v>6751452.0700000003</v>
      </c>
      <c r="FT67" s="92">
        <f t="shared" ref="FT67:FT73" si="222">FS67/E67</f>
        <v>7.9041809979491409E-2</v>
      </c>
      <c r="FU67" s="94">
        <f t="shared" ref="FU67:FU73" si="223">FS67/D67</f>
        <v>1010.4241476847558</v>
      </c>
      <c r="FV67" s="95">
        <f>IF(ISNA(VLOOKUP($B67,'[1]1718  Exp_Rev Access'!$F$7:$GK$318,$FV$2,FALSE)),"",VLOOKUP($B67,'[1]1718  Exp_Rev Access'!$F$7:$GK$318,$FV$2,FALSE))</f>
        <v>41640.82</v>
      </c>
      <c r="FW67" s="95">
        <f>IF(ISNA(VLOOKUP($B67,'[1]1718  Exp_Rev Access'!$F$7:$GK$318,$FW$2,FALSE)),"",VLOOKUP($B67,'[1]1718  Exp_Rev Access'!$F$7:$GK$318,$FW$2,FALSE))</f>
        <v>0</v>
      </c>
      <c r="FX67" s="95">
        <f>IF(ISNA(VLOOKUP($B67,'[1]1718  Exp_Rev Access'!$F$7:$GK$318,$FX$2,FALSE)),"",VLOOKUP($B67,'[1]1718  Exp_Rev Access'!$F$7:$GK$318,$FX$2,FALSE))</f>
        <v>0</v>
      </c>
      <c r="FY67" s="95">
        <f>IF(ISNA(VLOOKUP($B67,'[1]1718  Exp_Rev Access'!$F$7:$GK$318,$FY$2,FALSE)),"",VLOOKUP($B67,'[1]1718  Exp_Rev Access'!$F$7:$GK$318,$FY$2,FALSE))</f>
        <v>0</v>
      </c>
      <c r="FZ67" s="95">
        <f>IF(ISNA(VLOOKUP($B67,'[1]1718  Exp_Rev Access'!$F$7:$GK$318,$FZ$2,FALSE)),"",VLOOKUP($B67,'[1]1718  Exp_Rev Access'!$F$7:$GK$318,$FZ$2,FALSE))</f>
        <v>0</v>
      </c>
      <c r="GA67" s="95">
        <f>IF(ISNA(VLOOKUP($B67,'[1]1718  Exp_Rev Access'!$F$7:$GK$318,$GA$2,FALSE)),"",VLOOKUP($B67,'[1]1718  Exp_Rev Access'!$F$7:$GK$318,$GA$2,FALSE))</f>
        <v>0</v>
      </c>
      <c r="GB67" s="95">
        <f>IF(ISNA(VLOOKUP($B67,'[1]1718  Exp_Rev Access'!$F$7:$GK$318,$GB$2,FALSE)),"",VLOOKUP($B67,'[1]1718  Exp_Rev Access'!$F$7:$GK$318,$GB$2,FALSE))</f>
        <v>0</v>
      </c>
      <c r="GC67" s="95">
        <f>IF(ISNA(VLOOKUP($B67,'[1]1718  Exp_Rev Access'!$F$7:$GK$318,$GC$2,FALSE)),"",VLOOKUP($B67,'[1]1718  Exp_Rev Access'!$F$7:$GK$318,$GC$2,FALSE))</f>
        <v>28242.080000000002</v>
      </c>
      <c r="GD67" s="95">
        <f>IF(ISNA(VLOOKUP($B67,'[1]1718  Exp_Rev Access'!$F$7:$GK$318,$GD$2,FALSE)),"",VLOOKUP($B67,'[1]1718  Exp_Rev Access'!$F$7:$GK$318,$GD$2,FALSE))</f>
        <v>28946.83</v>
      </c>
      <c r="GE67" s="95">
        <f>IF(ISNA(VLOOKUP($B67,'[1]1718  Exp_Rev Access'!$F$7:$GK$318,$GE$2,FALSE)),"",VLOOKUP($B67,'[1]1718  Exp_Rev Access'!$F$7:$GK$318,$GE$2,FALSE))</f>
        <v>0</v>
      </c>
      <c r="GF67" s="95">
        <f>IF(ISNA(VLOOKUP($B67,'[1]1718  Exp_Rev Access'!$F$7:$GK$318,$GF$2,FALSE)),"",VLOOKUP($B67,'[1]1718  Exp_Rev Access'!$F$7:$GK$318,$GF$2,FALSE))</f>
        <v>0</v>
      </c>
      <c r="GG67" s="95">
        <f>IF(ISNA(VLOOKUP($B67,'[1]1718  Exp_Rev Access'!$F$7:$GK$318,$GG$2,FALSE)),"",VLOOKUP($B67,'[1]1718  Exp_Rev Access'!$F$7:$GK$318,$GG$2,FALSE))</f>
        <v>0</v>
      </c>
      <c r="GH67" s="95">
        <f>IF(ISNA(VLOOKUP($B67,'[1]1718  Exp_Rev Access'!$F$7:$GK$318,$GH$2,FALSE)),"",VLOOKUP($B67,'[1]1718  Exp_Rev Access'!$F$7:$GK$318,$GH$2,FALSE))</f>
        <v>0</v>
      </c>
      <c r="GI67" s="95">
        <f>IF(ISNA(VLOOKUP($B67,'[1]1718  Exp_Rev Access'!$F$7:$GK$318,$GI$2,FALSE)),"",VLOOKUP($B67,'[1]1718  Exp_Rev Access'!$F$7:$GK$318,$GI$2,FALSE))</f>
        <v>0</v>
      </c>
      <c r="GJ67" s="95">
        <f>IF(ISNA(VLOOKUP($B67,'[1]1718  Exp_Rev Access'!$F$7:$GK$318,$GJ$2,FALSE)),"",VLOOKUP($B67,'[1]1718  Exp_Rev Access'!$F$7:$GK$318,$GJ$2,FALSE))</f>
        <v>64833.99</v>
      </c>
      <c r="GK67" s="95">
        <f>IF(ISNA(VLOOKUP($B67,'[1]1718  Exp_Rev Access'!$F$7:$GK$318,$GK$2,FALSE)),"",VLOOKUP($B67,'[1]1718  Exp_Rev Access'!$F$7:$GK$318,$GK$2,FALSE))</f>
        <v>0</v>
      </c>
      <c r="GL67" s="95">
        <f>IF(ISNA(VLOOKUP($B67,'[1]1718  Exp_Rev Access'!$F$7:$GK$318,$GL$2,FALSE)),"",VLOOKUP($B67,'[1]1718  Exp_Rev Access'!$F$7:$GK$318,$GL$2,FALSE))</f>
        <v>0</v>
      </c>
      <c r="GM67" s="95">
        <f>IF(ISNA(VLOOKUP($B67,'[1]1718  Exp_Rev Access'!$F$7:$GK$318,$GM$2,FALSE)),"",VLOOKUP($B67,'[1]1718  Exp_Rev Access'!$F$7:$GK$318,$GM$2,FALSE))</f>
        <v>0</v>
      </c>
      <c r="GN67" s="95">
        <f>IF(ISNA(VLOOKUP($B67,'[1]1718  Exp_Rev Access'!$F$7:$GK$318,$GN$2,FALSE)),"",VLOOKUP($B67,'[1]1718  Exp_Rev Access'!$F$7:$GK$318,$GN$2,FALSE))</f>
        <v>0</v>
      </c>
      <c r="GO67" s="95">
        <f>IF(ISNA(VLOOKUP($B67,'[1]1718  Exp_Rev Access'!$F$7:$GK$318,$GO$2,FALSE)),"",VLOOKUP($B67,'[1]1718  Exp_Rev Access'!$F$7:$GK$318,$GO$2,FALSE))</f>
        <v>0</v>
      </c>
      <c r="GP67" s="95">
        <f>IF(ISNA(VLOOKUP($B67,'[1]1718  Exp_Rev Access'!$F$7:$GK$318,$GP$2,FALSE)),"",VLOOKUP($B67,'[1]1718  Exp_Rev Access'!$F$7:$GK$318,$GP$2,FALSE))</f>
        <v>0</v>
      </c>
      <c r="GQ67" s="95">
        <f>IF(ISNA(VLOOKUP($B67,'[1]1718  Exp_Rev Access'!$F$7:$GK$318,$GQ$2,FALSE)),"",VLOOKUP($B67,'[1]1718  Exp_Rev Access'!$F$7:$GK$318,$GQ$2,FALSE))</f>
        <v>0</v>
      </c>
      <c r="GR67" s="95">
        <f>IF(ISNA(VLOOKUP($B67,'[1]1718  Exp_Rev Access'!$F$7:$GK$318,$GR$2,FALSE)),"",VLOOKUP($B67,'[1]1718  Exp_Rev Access'!$F$7:$GK$318,$GR$2,FALSE))</f>
        <v>0</v>
      </c>
      <c r="GS67" s="95">
        <f>IF(ISNA(VLOOKUP($B67,'[1]1718  Exp_Rev Access'!$F$7:$GK$318,$GS$2,FALSE)),"",VLOOKUP($B67,'[1]1718  Exp_Rev Access'!$F$7:$GK$318,$GS$2,FALSE))</f>
        <v>0</v>
      </c>
      <c r="GT67" s="95">
        <f>IF(ISNA(VLOOKUP($B67,'[1]1718  Exp_Rev Access'!$F$7:$GK$318,$GT$2,FALSE)),"",VLOOKUP($B67,'[1]1718  Exp_Rev Access'!$F$7:$GK$318,$GT$2,FALSE))</f>
        <v>0</v>
      </c>
      <c r="GU67" s="56">
        <f t="shared" ref="GU67:GU73" si="224">SUM(FV67:GT67)</f>
        <v>163663.72</v>
      </c>
      <c r="GV67" s="92">
        <f t="shared" ref="GV67:GV73" si="225">GU67/E67</f>
        <v>1.9160732421191116E-3</v>
      </c>
      <c r="GW67" s="96">
        <f t="shared" ref="GW67:GW73" si="226">GU67/D67</f>
        <v>24.493956718249578</v>
      </c>
    </row>
    <row r="68" spans="1:222" x14ac:dyDescent="0.3">
      <c r="A68" s="73"/>
      <c r="B68" s="88" t="s">
        <v>259</v>
      </c>
      <c r="C68" s="89" t="s">
        <v>260</v>
      </c>
      <c r="D68" s="75">
        <f>IF(ISNA(VLOOKUP($B68,'[1]1718 enrollment_Rev_Exp by size'!$A$7:H408,3,FALSE)),"",VLOOKUP($B68,'[1]1718 enrollment_Rev_Exp by size'!$A$7:$G$363,3,FALSE))</f>
        <v>683.70999999999992</v>
      </c>
      <c r="E68" s="76">
        <f>IF(ISNA(VLOOKUP($B68,'[1]1718 enrollment_Rev_Exp by size'!$A$7:I408,5,FALSE)),"",VLOOKUP($B68,'[1]1718 enrollment_Rev_Exp by size'!$A$7:$G$350,5,FALSE))</f>
        <v>8696909.3800000008</v>
      </c>
      <c r="F68" s="70">
        <f t="shared" si="207"/>
        <v>8696909.379999999</v>
      </c>
      <c r="G68" s="70">
        <f t="shared" si="208"/>
        <v>0</v>
      </c>
      <c r="H68" s="90">
        <f>IF(ISNA(VLOOKUP($B68,'[1]1718  Exp_Rev Access'!$F$7:$GK$318,3,FALSE)),"",VLOOKUP($B68,'[1]1718  Exp_Rev Access'!$F$7:$GK$318,3,FALSE))</f>
        <v>910079.19</v>
      </c>
      <c r="I68" s="90">
        <f>IF(ISNA(VLOOKUP($B68,'[1]1718  Exp_Rev Access'!$F$7:$GK$318,4,FALSE)),"",VLOOKUP($B68,'[1]1718  Exp_Rev Access'!$F$7:$GK$318,4,FALSE))</f>
        <v>0</v>
      </c>
      <c r="J68" s="90">
        <f>IF(ISNA(VLOOKUP($B68,'[1]1718  Exp_Rev Access'!$F$7:$GK$318,5,FALSE)),"",VLOOKUP($B68,'[1]1718  Exp_Rev Access'!$F$7:$GK$318,5,FALSE))</f>
        <v>0</v>
      </c>
      <c r="K68" s="90">
        <f>IF(ISNA(VLOOKUP($B68,'[1]1718  Exp_Rev Access'!$F$7:$GK$318,6,FALSE)),"-",VLOOKUP($B68,'[1]1718  Exp_Rev Access'!$F$7:$GK$318,6,FALSE))</f>
        <v>205687.02</v>
      </c>
      <c r="L68" s="90">
        <f>IF(ISNA(VLOOKUP($B68,'[1]1718  Exp_Rev Access'!$F$7:$GK$318,7,FALSE)),"",VLOOKUP($B68,'[1]1718  Exp_Rev Access'!$F$7:$GK$318,7,FALSE))</f>
        <v>0</v>
      </c>
      <c r="M68" s="90">
        <f>IF(ISNA(VLOOKUP($B68,'[1]1718  Exp_Rev Access'!$F$7:$GK$318,8,FALSE)),"",VLOOKUP($B68,'[1]1718  Exp_Rev Access'!$F$7:$GK$318,8,FALSE))</f>
        <v>0</v>
      </c>
      <c r="N68" s="56">
        <f t="shared" si="209"/>
        <v>1115766.21</v>
      </c>
      <c r="O68" s="91">
        <f t="shared" si="210"/>
        <v>0.1282945654885046</v>
      </c>
      <c r="P68" s="56">
        <f t="shared" si="211"/>
        <v>1631.9290488657473</v>
      </c>
      <c r="Q68" s="90">
        <f>IF(ISNA(VLOOKUP($B68,'[1]1718  Exp_Rev Access'!$F$7:$GK$318,10,FALSE)),"",VLOOKUP($B68,'[1]1718  Exp_Rev Access'!$F$7:$GK$318,10,FALSE))</f>
        <v>0</v>
      </c>
      <c r="R68" s="90">
        <f>IF(ISNA(VLOOKUP($B68,'[1]1718  Exp_Rev Access'!$F$7:$GK$318,11,FALSE)),"",VLOOKUP($B68,'[1]1718  Exp_Rev Access'!$F$7:$GK$318,11,FALSE))</f>
        <v>0</v>
      </c>
      <c r="S68" s="90">
        <f>IF(ISNA(VLOOKUP($B68,'[1]1718  Exp_Rev Access'!$F$7:$GK$318,12,FALSE)),"",VLOOKUP($B68,'[1]1718  Exp_Rev Access'!$F$7:$GK$318,12,FALSE))</f>
        <v>0</v>
      </c>
      <c r="T68" s="90">
        <f>IF(ISNA(VLOOKUP($B68,'[1]1718  Exp_Rev Access'!$F$7:$GK$318,13,FALSE)),"",VLOOKUP($B68,'[1]1718  Exp_Rev Access'!$F$7:$GK$318,13,FALSE))</f>
        <v>0</v>
      </c>
      <c r="U68" s="90">
        <f>IF(ISNA(VLOOKUP($B68,'[1]1718  Exp_Rev Access'!$F$7:$GK$318,14,FALSE)),"",VLOOKUP($B68,'[1]1718  Exp_Rev Access'!$F$7:$GK$318,14,FALSE))</f>
        <v>0</v>
      </c>
      <c r="V68" s="90">
        <f>IF(ISNA(VLOOKUP($B68,'[1]1718  Exp_Rev Access'!$F$7:$GK$318,15,FALSE)),"",VLOOKUP($B68,'[1]1718  Exp_Rev Access'!$F$7:$GK$318,15,FALSE))</f>
        <v>2450</v>
      </c>
      <c r="W68" s="90">
        <f>IF(ISNA(VLOOKUP($B68,'[1]1718  Exp_Rev Access'!$F$7:$GK$318,16,FALSE)),"",VLOOKUP($B68,'[1]1718  Exp_Rev Access'!$F$7:$GK$318,16,FALSE))</f>
        <v>0</v>
      </c>
      <c r="X68" s="90">
        <f>IF(ISNA(VLOOKUP($B68,'[1]1718  Exp_Rev Access'!$F$7:$GK$318,17,FALSE)),"",VLOOKUP($B68,'[1]1718  Exp_Rev Access'!$F$7:$GK$318,17,FALSE))</f>
        <v>0</v>
      </c>
      <c r="Y68" s="90">
        <f>IF(ISNA(VLOOKUP($B68,'[1]1718  Exp_Rev Access'!$F$7:$GK$318,18,FALSE)),"",VLOOKUP($B68,'[1]1718  Exp_Rev Access'!$F$7:$GK$318,18,FALSE))</f>
        <v>13212.59</v>
      </c>
      <c r="Z68" s="90">
        <f>IF(ISNA(VLOOKUP($B68,'[1]1718  Exp_Rev Access'!$F$7:$GK$318,19,FALSE)),"",VLOOKUP($B68,'[1]1718  Exp_Rev Access'!$F$7:$GK$318,19,FALSE))</f>
        <v>0</v>
      </c>
      <c r="AA68" s="90">
        <f>IF(ISNA(VLOOKUP($B68,'[1]1718  Exp_Rev Access'!$F$7:$GK$318,20,FALSE)),"",VLOOKUP($B68,'[1]1718  Exp_Rev Access'!$F$7:$GK$318,20,FALSE))</f>
        <v>0</v>
      </c>
      <c r="AB68" s="90">
        <f>IF(ISNA(VLOOKUP($B68,'[1]1718  Exp_Rev Access'!$F$7:$GK$318,21,FALSE)),"",VLOOKUP($B68,'[1]1718  Exp_Rev Access'!$F$7:$GK$318,21,FALSE))</f>
        <v>0</v>
      </c>
      <c r="AC68" s="90">
        <f>IF(ISNA(VLOOKUP($B68,'[1]1718  Exp_Rev Access'!$F$7:$GK$318,22,FALSE)),"",VLOOKUP($B68,'[1]1718  Exp_Rev Access'!$F$7:$GK$318,22,FALSE))</f>
        <v>0</v>
      </c>
      <c r="AD68" s="90">
        <f>IF(ISNA(VLOOKUP($B68,'[1]1718  Exp_Rev Access'!$F$7:$GK$318,23,FALSE)),"",VLOOKUP($B68,'[1]1718  Exp_Rev Access'!$F$7:$GK$318,23,FALSE))</f>
        <v>115096.67</v>
      </c>
      <c r="AE68" s="90">
        <f>IF(ISNA(VLOOKUP($B68,'[1]1718  Exp_Rev Access'!$F$7:$GK$318,24,FALSE)),"",VLOOKUP($B68,'[1]1718  Exp_Rev Access'!$F$7:$GK$318,24,FALSE))</f>
        <v>25358.74</v>
      </c>
      <c r="AF68" s="90">
        <f>IF(ISNA(VLOOKUP($B68,'[1]1718  Exp_Rev Access'!$F$7:$GK$318,25,FALSE)),"",VLOOKUP($B68,'[1]1718  Exp_Rev Access'!$F$7:$GK$318,25,FALSE))</f>
        <v>0</v>
      </c>
      <c r="AG68" s="90">
        <f>IF(ISNA(VLOOKUP($B68,'[1]1718  Exp_Rev Access'!$F$7:$GK$318,26,FALSE)),"",VLOOKUP($B68,'[1]1718  Exp_Rev Access'!$F$7:$GK$318,26,FALSE))</f>
        <v>6000</v>
      </c>
      <c r="AH68" s="90">
        <f>IF(ISNA(VLOOKUP($B68,'[1]1718  Exp_Rev Access'!$F$7:$GK$318,27,FALSE)),"",VLOOKUP($B68,'[1]1718  Exp_Rev Access'!$F$7:$GK$318,27,FALSE))</f>
        <v>588.70000000000005</v>
      </c>
      <c r="AI68" s="90">
        <f>IF(ISNA(VLOOKUP($B68,'[1]1718  Exp_Rev Access'!$F$7:$GK$318,28,FALSE)),"",VLOOKUP($B68,'[1]1718  Exp_Rev Access'!$F$7:$GK$318,28,FALSE))</f>
        <v>1123</v>
      </c>
      <c r="AJ68" s="90">
        <f>IF(ISNA(VLOOKUP($B68,'[1]1718  Exp_Rev Access'!$F$7:$GK$318,29,FALSE)),"",VLOOKUP($B68,'[1]1718  Exp_Rev Access'!$F$7:$GK$318,29,FALSE))</f>
        <v>0</v>
      </c>
      <c r="AK68" s="90">
        <f>IF(ISNA(VLOOKUP($B68,'[1]1718  Exp_Rev Access'!$F$7:$GK$318,30,FALSE)),"",VLOOKUP($B68,'[1]1718  Exp_Rev Access'!$F$7:$GK$318,30,FALSE))</f>
        <v>1198.23</v>
      </c>
      <c r="AL68" s="90">
        <f>IF(ISNA(VLOOKUP($B68,'[1]1718  Exp_Rev Access'!$F$7:$GK$318,31,FALSE)),"",VLOOKUP($B68,'[1]1718  Exp_Rev Access'!$F$7:$GK$318,31,FALSE))</f>
        <v>0</v>
      </c>
      <c r="AM68" s="56">
        <f t="shared" si="212"/>
        <v>165027.93000000002</v>
      </c>
      <c r="AN68" s="92">
        <f t="shared" si="213"/>
        <v>1.8975468501432172E-2</v>
      </c>
      <c r="AO68" s="71">
        <f t="shared" si="214"/>
        <v>241.3712392681108</v>
      </c>
      <c r="AP68" s="90">
        <f>IF(ISNA(VLOOKUP($B68,'[1]1718  Exp_Rev Access'!$F$7:$GK$318,33,FALSE)),"",VLOOKUP($B68,'[1]1718  Exp_Rev Access'!$F$7:$GK$318,33,FALSE))</f>
        <v>5175668.82</v>
      </c>
      <c r="AQ68" s="90">
        <f>IF(ISNA(VLOOKUP($B68,'[1]1718  Exp_Rev Access'!$F$7:$GK$318,34,FALSE)),"",VLOOKUP($B68,'[1]1718  Exp_Rev Access'!$F$7:$GK$318,34,FALSE))</f>
        <v>109893.18</v>
      </c>
      <c r="AR68" s="90">
        <f>IF(ISNA(VLOOKUP($B68,'[1]1718  Exp_Rev Access'!$F$7:$GK$318,35,FALSE)),"",VLOOKUP($B68,'[1]1718  Exp_Rev Access'!$F$7:$GK$318,35,FALSE))</f>
        <v>455806.04</v>
      </c>
      <c r="AS68" s="90">
        <f>IF(ISNA(VLOOKUP($B68,'[1]1718  Exp_Rev Access'!$F$7:$GK$318,36,FALSE)),"",VLOOKUP($B68,'[1]1718  Exp_Rev Access'!$F$7:$GK$318,36,FALSE))</f>
        <v>0</v>
      </c>
      <c r="AT68" s="90">
        <f>IF(ISNA(VLOOKUP($B68,'[1]1718  Exp_Rev Access'!$F$7:$GK$318,37,FALSE)),"",VLOOKUP($B68,'[1]1718  Exp_Rev Access'!$F$7:$GK$318,37,FALSE))</f>
        <v>0</v>
      </c>
      <c r="AU68" s="56">
        <f t="shared" si="215"/>
        <v>5741368.04</v>
      </c>
      <c r="AV68" s="93">
        <f t="shared" si="216"/>
        <v>0.66016187925370784</v>
      </c>
      <c r="AW68" s="56">
        <f t="shared" si="217"/>
        <v>8397.3732137894731</v>
      </c>
      <c r="AX68" s="90">
        <f>IF(ISNA(VLOOKUP($B68,'[1]1718  Exp_Rev Access'!$F$7:$GK$318,39,FALSE)),"",VLOOKUP($B68,'[1]1718  Exp_Rev Access'!$F$7:$GK$318,39,FALSE))</f>
        <v>0</v>
      </c>
      <c r="AY68" s="90">
        <f>IF(ISNA(VLOOKUP($B68,'[1]1718  Exp_Rev Access'!$F$7:$GK$318,40,FALSE)),"",VLOOKUP($B68,'[1]1718  Exp_Rev Access'!$F$7:$GK$318,40,FALSE))</f>
        <v>546556.71</v>
      </c>
      <c r="AZ68" s="90">
        <f>IF(ISNA(VLOOKUP($B68,'[1]1718  Exp_Rev Access'!$F$7:$GK$318,41,FALSE)),"",VLOOKUP($B68,'[1]1718  Exp_Rev Access'!$F$7:$GK$318,41,FALSE))</f>
        <v>43757.22</v>
      </c>
      <c r="BA68" s="90">
        <f>IF(ISNA(VLOOKUP($B68,'[1]1718  Exp_Rev Access'!$F$7:$GK$318,42,FALSE)),"",VLOOKUP($B68,'[1]1718  Exp_Rev Access'!$F$7:$GK$318,42,FALSE))</f>
        <v>0</v>
      </c>
      <c r="BB68" s="90">
        <f>IF(ISNA(VLOOKUP($B68,'[1]1718  Exp_Rev Access'!$F$7:$GK$318,43,FALSE)),"",VLOOKUP($B68,'[1]1718  Exp_Rev Access'!$F$7:$GK$318,43,FALSE))</f>
        <v>0</v>
      </c>
      <c r="BC68" s="90">
        <f>IF(ISNA(VLOOKUP($B68,'[1]1718  Exp_Rev Access'!$F$7:$GK$318,44,FALSE)),"",VLOOKUP($B68,'[1]1718  Exp_Rev Access'!$F$7:$GK$318,44,FALSE))</f>
        <v>136201.20000000001</v>
      </c>
      <c r="BD68" s="90">
        <f>IF(ISNA(VLOOKUP($B68,'[1]1718  Exp_Rev Access'!$F$7:$GK$318,45,FALSE)),"",VLOOKUP($B68,'[1]1718  Exp_Rev Access'!$F$7:$GK$318,45,FALSE))</f>
        <v>0</v>
      </c>
      <c r="BE68" s="90">
        <f>IF(ISNA(VLOOKUP($B68,'[1]1718  Exp_Rev Access'!$F$7:$GK$318,46,FALSE)),"",VLOOKUP($B68,'[1]1718  Exp_Rev Access'!$F$7:$GK$318,46,FALSE))</f>
        <v>25492.46</v>
      </c>
      <c r="BF68" s="90">
        <f>IF(ISNA(VLOOKUP($B68,'[1]1718  Exp_Rev Access'!$F$7:$GK$318,47,FALSE)),"",VLOOKUP($B68,'[1]1718  Exp_Rev Access'!$F$7:$GK$318,47,FALSE))</f>
        <v>0</v>
      </c>
      <c r="BG68" s="90">
        <f>IF(ISNA(VLOOKUP($B68,'[1]1718  Exp_Rev Access'!$F$7:$GK$318,48,FALSE)),"",VLOOKUP($B68,'[1]1718  Exp_Rev Access'!$F$7:$GK$318,48,FALSE))</f>
        <v>0</v>
      </c>
      <c r="BH68" s="90">
        <f>IF(ISNA(VLOOKUP($B68,'[1]1718  Exp_Rev Access'!$F$7:$GK$318,49,FALSE)),"",VLOOKUP($B68,'[1]1718  Exp_Rev Access'!$F$7:$GK$318,49,FALSE))</f>
        <v>14921.25</v>
      </c>
      <c r="BI68" s="90">
        <f>IF(ISNA(VLOOKUP($B68,'[1]1718  Exp_Rev Access'!$F$7:$GK$318,50,FALSE)),"",VLOOKUP($B68,'[1]1718  Exp_Rev Access'!$F$7:$GK$318,50,FALSE))</f>
        <v>0</v>
      </c>
      <c r="BJ68" s="90">
        <f>IF(ISNA(VLOOKUP($B68,'[1]1718  Exp_Rev Access'!$F$7:$GK$318,51,FALSE)),"",VLOOKUP($B68,'[1]1718  Exp_Rev Access'!$F$7:$GK$318,51,FALSE))</f>
        <v>4726.18</v>
      </c>
      <c r="BK68" s="90">
        <f>IF(ISNA(VLOOKUP($B68,'[1]1718  Exp_Rev Access'!$F$7:$GK$318,52,FALSE)),"",VLOOKUP($B68,'[1]1718  Exp_Rev Access'!$F$7:$GK$318,52,FALSE))</f>
        <v>418408.35</v>
      </c>
      <c r="BL68" s="90">
        <f>IF(ISNA(VLOOKUP($B68,'[1]1718  Exp_Rev Access'!$F$7:$GK$318,53,FALSE)),"",VLOOKUP($B68,'[1]1718  Exp_Rev Access'!$F$7:$GK$318,53,FALSE))</f>
        <v>0</v>
      </c>
      <c r="BM68" s="90">
        <f>IF(ISNA(VLOOKUP($B68,'[1]1718  Exp_Rev Access'!$F$7:$GK$318,54,FALSE)),"",VLOOKUP($B68,'[1]1718  Exp_Rev Access'!$F$7:$GK$318,54,FALSE))</f>
        <v>0</v>
      </c>
      <c r="BN68" s="90">
        <f>IF(ISNA(VLOOKUP($B68,'[1]1718  Exp_Rev Access'!$F$7:$GK$318,55,FALSE)),"",VLOOKUP($B68,'[1]1718  Exp_Rev Access'!$F$7:$GK$318,55,FALSE))</f>
        <v>0</v>
      </c>
      <c r="BO68" s="90">
        <f>IF(ISNA(VLOOKUP($B68,'[1]1718  Exp_Rev Access'!$F$7:$GK$318,56,FALSE)),"",VLOOKUP($B68,'[1]1718  Exp_Rev Access'!$F$7:$GK$318,56,FALSE))</f>
        <v>0</v>
      </c>
      <c r="BP68" s="90">
        <f>IF(ISNA(VLOOKUP($B68,'[1]1718  Exp_Rev Access'!$F$7:$GK$318,57,FALSE)),"",VLOOKUP($B68,'[1]1718  Exp_Rev Access'!$F$7:$GK$318,57,FALSE))</f>
        <v>0</v>
      </c>
      <c r="BQ68" s="90">
        <f>IF(ISNA(VLOOKUP($B68,'[1]1718  Exp_Rev Access'!$F$7:$GK$318,58,FALSE)),"",VLOOKUP($B68,'[1]1718  Exp_Rev Access'!$F$7:$GK$318,58,FALSE))</f>
        <v>0</v>
      </c>
      <c r="BR68" s="90">
        <f>IF(ISNA(VLOOKUP($B68,'[1]1718  Exp_Rev Access'!$F$7:$GK$318,59,FALSE)),"",VLOOKUP($B68,'[1]1718  Exp_Rev Access'!$F$7:$GK$318,59,FALSE))</f>
        <v>0</v>
      </c>
      <c r="BS68" s="90">
        <f>IF(ISNA(VLOOKUP($B68,'[1]1718  Exp_Rev Access'!$F$7:$GK$318,60,FALSE)),"",VLOOKUP($B68,'[1]1718  Exp_Rev Access'!$F$7:$GK$318,60,FALSE))</f>
        <v>0</v>
      </c>
      <c r="BT68" s="90">
        <f>IF(ISNA(VLOOKUP($B68,'[1]1718  Exp_Rev Access'!$F$7:$GK$318,61,FALSE)),"",VLOOKUP($B68,'[1]1718  Exp_Rev Access'!$F$7:$GK$318,61,FALSE))</f>
        <v>0</v>
      </c>
      <c r="BU68" s="90">
        <f>IF(ISNA(VLOOKUP($B68,'[1]1718  Exp_Rev Access'!$F$7:$GK$318,62,FALSE)),"",VLOOKUP($B68,'[1]1718  Exp_Rev Access'!$F$7:$GK$318,62,FALSE))</f>
        <v>0</v>
      </c>
      <c r="BV68" s="56">
        <f t="shared" si="35"/>
        <v>1190063.3699999999</v>
      </c>
      <c r="BW68" s="92">
        <f t="shared" si="218"/>
        <v>0.13683750376159487</v>
      </c>
      <c r="BX68" s="71">
        <f t="shared" si="219"/>
        <v>1740.5967003554138</v>
      </c>
      <c r="BY68" s="90">
        <f>IF(ISNA(VLOOKUP($B68,'[1]1718  Exp_Rev Access'!$F$7:$GK$318,64,FALSE)),"",VLOOKUP($B68,'[1]1718  Exp_Rev Access'!$F$7:$GK$318,64,FALSE))</f>
        <v>0</v>
      </c>
      <c r="BZ68" s="90">
        <f>IF(ISNA(VLOOKUP($B68,'[1]1718  Exp_Rev Access'!$F$7:$GK$318,65,FALSE)),"",VLOOKUP($B68,'[1]1718  Exp_Rev Access'!$F$7:$GK$318,65,FALSE))</f>
        <v>0</v>
      </c>
      <c r="CA68" s="90">
        <f>IF(ISNA(VLOOKUP($B68,'[1]1718  Exp_Rev Access'!$F$7:$GK$318,66,FALSE)),"",VLOOKUP($B68,'[1]1718  Exp_Rev Access'!$F$7:$GK$318,66,FALSE))</f>
        <v>0</v>
      </c>
      <c r="CB68" s="90">
        <f>IF(ISNA(VLOOKUP($B68,'[1]1718  Exp_Rev Access'!$F$7:$GK$318,67,FALSE)),"",VLOOKUP($B68,'[1]1718  Exp_Rev Access'!$F$7:$GK$318,67,FALSE))</f>
        <v>0</v>
      </c>
      <c r="CC68" s="90">
        <f>IF(ISNA(VLOOKUP($B68,'[1]1718  Exp_Rev Access'!$F$7:$GK$318,68,FALSE)),"",VLOOKUP($B68,'[1]1718  Exp_Rev Access'!$F$7:$GK$318,68,FALSE))</f>
        <v>2229.3000000000002</v>
      </c>
      <c r="CD68" s="90">
        <f>IF(ISNA(VLOOKUP($B68,'[1]1718  Exp_Rev Access'!$F$7:$GK$318,69,FALSE)),"",VLOOKUP($B68,'[1]1718  Exp_Rev Access'!$F$7:$GK$318,69,FALSE))</f>
        <v>0</v>
      </c>
      <c r="CE68" s="56">
        <f t="shared" si="36"/>
        <v>2229.3000000000002</v>
      </c>
      <c r="CF68" s="92">
        <f t="shared" si="25"/>
        <v>2.5633243978908748E-4</v>
      </c>
      <c r="CG68" s="78">
        <f t="shared" si="46"/>
        <v>3.2605929414517858</v>
      </c>
      <c r="CH68" s="90">
        <f>IF(ISNA(VLOOKUP($B68,'[1]1718  Exp_Rev Access'!$F$7:$GK$318,$CH$2,FALSE)),"",VLOOKUP($B68,'[1]1718  Exp_Rev Access'!$F$7:$GK$318,$CH$2,FALSE))</f>
        <v>0</v>
      </c>
      <c r="CI68" s="90">
        <f>IF(ISNA(VLOOKUP($B68,'[1]1718  Exp_Rev Access'!$F$7:$GK$318,$CI$2,FALSE)),"",VLOOKUP($B68,'[1]1718  Exp_Rev Access'!$F$7:$GK$318,$CI$2,FALSE))</f>
        <v>0</v>
      </c>
      <c r="CJ68" s="90">
        <f>IF(ISNA(VLOOKUP($B68,'[1]1718  Exp_Rev Access'!$F$7:$GK$318,$CJ$2,FALSE)),"",VLOOKUP($B68,'[1]1718  Exp_Rev Access'!$F$7:$GK$318,$CJ$2,FALSE))</f>
        <v>0</v>
      </c>
      <c r="CK68" s="90">
        <f>IF(ISNA(VLOOKUP($B68,'[1]1718  Exp_Rev Access'!$F$7:$GK$318,$CK$2,FALSE)),"",VLOOKUP($B68,'[1]1718  Exp_Rev Access'!$F$7:$GK$318,$CK$2,FALSE))</f>
        <v>0</v>
      </c>
      <c r="CL68" s="90">
        <f>IF(ISNA(VLOOKUP($B68,'[1]1718  Exp_Rev Access'!$F$7:$GK$318,$CL$2,FALSE)),"",VLOOKUP($B68,'[1]1718  Exp_Rev Access'!$F$7:$GK$318,$CL$2,FALSE))</f>
        <v>0</v>
      </c>
      <c r="CM68" s="90">
        <f>IF(ISNA(VLOOKUP($B68,'[1]1718  Exp_Rev Access'!$F$7:$GK$318,$CM$2,FALSE)),"",VLOOKUP($B68,'[1]1718  Exp_Rev Access'!$F$7:$GK$318,$CM$2,FALSE))</f>
        <v>0</v>
      </c>
      <c r="CN68" s="90">
        <f>IF(ISNA(VLOOKUP($B68,'[1]1718  Exp_Rev Access'!$F$7:$GK$318,$CN$2,FALSE)),"",VLOOKUP($B68,'[1]1718  Exp_Rev Access'!$F$7:$GK$318,$CN$2,FALSE))</f>
        <v>0</v>
      </c>
      <c r="CO68" s="90">
        <f>IF(ISNA(VLOOKUP($B68,'[1]1718  Exp_Rev Access'!$F$7:$GK$318,$CO$2,FALSE)),"",VLOOKUP($B68,'[1]1718  Exp_Rev Access'!$F$7:$GK$318,$CO$2,FALSE))</f>
        <v>0</v>
      </c>
      <c r="CP68" s="90">
        <f>IF(ISNA(VLOOKUP($B68,'[1]1718  Exp_Rev Access'!$F$7:$GK$318,$CP$2,FALSE)),"",VLOOKUP($B68,'[1]1718  Exp_Rev Access'!$F$7:$GK$318,$CP$2,FALSE))</f>
        <v>0</v>
      </c>
      <c r="CQ68" s="90">
        <f>IF(ISNA(VLOOKUP($B68,'[1]1718  Exp_Rev Access'!$F$7:$GK$318,$CQ$2,FALSE)),"",VLOOKUP($B68,'[1]1718  Exp_Rev Access'!$F$7:$GK$318,$CQ$2,FALSE))</f>
        <v>0</v>
      </c>
      <c r="CR68" s="90">
        <f>IF(ISNA(VLOOKUP($B68,'[1]1718  Exp_Rev Access'!$F$7:$GK$318,$CR$2,FALSE)),"",VLOOKUP($B68,'[1]1718  Exp_Rev Access'!$F$7:$GK$318,$CR$2,FALSE))</f>
        <v>0</v>
      </c>
      <c r="CS68" s="90">
        <f>IF(ISNA(VLOOKUP($B68,'[1]1718  Exp_Rev Access'!$F$7:$GK$318,$CS$2,FALSE)),"",VLOOKUP($B68,'[1]1718  Exp_Rev Access'!$F$7:$GK$318,$CS$2,FALSE))</f>
        <v>1688.99</v>
      </c>
      <c r="CT68" s="90">
        <f>IF(ISNA(VLOOKUP($B68,'[1]1718  Exp_Rev Access'!$F$7:$GK$318,$CT$2,FALSE)),"",VLOOKUP($B68,'[1]1718  Exp_Rev Access'!$F$7:$GK$318,$CT$2,FALSE))</f>
        <v>0</v>
      </c>
      <c r="CU68" s="90">
        <f>IF(ISNA(VLOOKUP($B68,'[1]1718  Exp_Rev Access'!$F$7:$GK$318,$CU$2,FALSE)),"",VLOOKUP($B68,'[1]1718  Exp_Rev Access'!$F$7:$GK$318,$CU$2,FALSE))</f>
        <v>60032.21</v>
      </c>
      <c r="CV68" s="90">
        <f>IF(ISNA(VLOOKUP($B68,'[1]1718  Exp_Rev Access'!$F$7:$GK$318,$CV$2,FALSE)),"",VLOOKUP($B68,'[1]1718  Exp_Rev Access'!$F$7:$GK$318,$CV$2,FALSE))</f>
        <v>23667.96</v>
      </c>
      <c r="CW68" s="90">
        <f>IF(ISNA(VLOOKUP($B68,'[1]1718  Exp_Rev Access'!$F$7:$GK$318,$CW$2,FALSE)),"",VLOOKUP($B68,'[1]1718  Exp_Rev Access'!$F$7:$GK$318,$CW$2,FALSE))</f>
        <v>0</v>
      </c>
      <c r="CX68" s="90">
        <f>IF(ISNA(VLOOKUP($B68,'[1]1718  Exp_Rev Access'!$F$7:$GK$318,$CX$2,FALSE)),"",VLOOKUP($B68,'[1]1718  Exp_Rev Access'!$F$7:$GK$318,$CX$2,FALSE))</f>
        <v>0</v>
      </c>
      <c r="CY68" s="90">
        <f>IF(ISNA(VLOOKUP($B68,'[1]1718  Exp_Rev Access'!$F$7:$GK$318,$CY$2,FALSE)),"",VLOOKUP($B68,'[1]1718  Exp_Rev Access'!$F$7:$GK$318,$CY$2,FALSE))</f>
        <v>0</v>
      </c>
      <c r="CZ68" s="90">
        <f>IF(ISNA(VLOOKUP($B68,'[1]1718  Exp_Rev Access'!$F$7:$GK$318,$CZ$2,FALSE)),"",VLOOKUP($B68,'[1]1718  Exp_Rev Access'!$F$7:$GK$318,$CZ$2,FALSE))</f>
        <v>0</v>
      </c>
      <c r="DA68" s="90">
        <f>IF(ISNA(VLOOKUP($B68,'[1]1718  Exp_Rev Access'!$F$7:$GK$318,$DA$2,FALSE)),"",VLOOKUP($B68,'[1]1718  Exp_Rev Access'!$F$7:$GK$318,$DA$2,FALSE))</f>
        <v>0</v>
      </c>
      <c r="DB68" s="90">
        <f>IF(ISNA(VLOOKUP($B68,'[1]1718  Exp_Rev Access'!$F$7:$GK$318,$DB$2,FALSE)),"",VLOOKUP($B68,'[1]1718  Exp_Rev Access'!$F$7:$GK$318,$DB$2,FALSE))</f>
        <v>0</v>
      </c>
      <c r="DC68" s="90">
        <f>IF(ISNA(VLOOKUP($B68,'[1]1718  Exp_Rev Access'!$F$7:$GK$318,$DC$2,FALSE)),"",VLOOKUP($B68,'[1]1718  Exp_Rev Access'!$F$7:$GK$318,$DC$2,FALSE))</f>
        <v>0</v>
      </c>
      <c r="DD68" s="90">
        <f>IF(ISNA(VLOOKUP($B68,'[1]1718  Exp_Rev Access'!$F$7:$GK$318,$DD$2,FALSE)),"",VLOOKUP($B68,'[1]1718  Exp_Rev Access'!$F$7:$GK$318,$DD$2,FALSE))</f>
        <v>0</v>
      </c>
      <c r="DE68" s="90">
        <f>IF(ISNA(VLOOKUP($B68,'[1]1718  Exp_Rev Access'!$F$7:$GK$318,$DE$2,FALSE)),"",VLOOKUP($B68,'[1]1718  Exp_Rev Access'!$F$7:$GK$318,$DE$2,FALSE))</f>
        <v>0</v>
      </c>
      <c r="DF68" s="90">
        <f>IF(ISNA(VLOOKUP($B68,'[1]1718  Exp_Rev Access'!$F$7:$GK$318,$DF$2,FALSE)),"",VLOOKUP($B68,'[1]1718  Exp_Rev Access'!$F$7:$GK$318,$DF$2,FALSE))</f>
        <v>0</v>
      </c>
      <c r="DG68" s="90">
        <f>IF(ISNA(VLOOKUP($B68,'[1]1718  Exp_Rev Access'!$F$7:$GK$318,$DG$2,FALSE)),"",VLOOKUP($B68,'[1]1718  Exp_Rev Access'!$F$7:$GK$318,$DG$2,FALSE))</f>
        <v>0</v>
      </c>
      <c r="DH68" s="90">
        <f>IF(ISNA(VLOOKUP($B68,'[1]1718  Exp_Rev Access'!$F$7:$GK$318,$DH$2,FALSE)),"",VLOOKUP($B68,'[1]1718  Exp_Rev Access'!$F$7:$GK$318,$DH$2,FALSE))</f>
        <v>0</v>
      </c>
      <c r="DI68" s="90">
        <f>IF(ISNA(VLOOKUP($B68,'[1]1718  Exp_Rev Access'!$F$7:$GK$318,$DI$2,FALSE)),"",VLOOKUP($B68,'[1]1718  Exp_Rev Access'!$F$7:$GK$318,$DI$2,FALSE))</f>
        <v>161810.28</v>
      </c>
      <c r="DJ68" s="90">
        <f>IF(ISNA(VLOOKUP($B68,'[1]1718  Exp_Rev Access'!$F$7:$GK$318,$DJ$2,FALSE)),"",VLOOKUP($B68,'[1]1718  Exp_Rev Access'!$F$7:$GK$318,$DJ$2,FALSE))</f>
        <v>0</v>
      </c>
      <c r="DK68" s="90">
        <f>IF(ISNA(VLOOKUP($B68,'[1]1718  Exp_Rev Access'!$F$7:$GK$318,$DK$2,FALSE)),"",VLOOKUP($B68,'[1]1718  Exp_Rev Access'!$F$7:$GK$318,$DK$2,FALSE))</f>
        <v>0</v>
      </c>
      <c r="DL68" s="90">
        <f>IF(ISNA(VLOOKUP($B68,'[1]1718  Exp_Rev Access'!$F$7:$GK$318,$DL$2,FALSE)),"",VLOOKUP($B68,'[1]1718  Exp_Rev Access'!$F$7:$GK$318,$DL$2,FALSE))</f>
        <v>0</v>
      </c>
      <c r="DM68" s="90">
        <f>IF(ISNA(VLOOKUP($B68,'[1]1718  Exp_Rev Access'!$F$7:$GK$318,$DM$2,FALSE)),"",VLOOKUP($B68,'[1]1718  Exp_Rev Access'!$F$7:$GK$318,$DM$2,FALSE))</f>
        <v>0</v>
      </c>
      <c r="DN68" s="90">
        <f>IF(ISNA(VLOOKUP($B68,'[1]1718  Exp_Rev Access'!$F$7:$GK$318,$DN$2,FALSE)),"",VLOOKUP($B68,'[1]1718  Exp_Rev Access'!$F$7:$GK$318,$DN$2,FALSE))</f>
        <v>0</v>
      </c>
      <c r="DO68" s="90">
        <f>IF(ISNA(VLOOKUP($B68,'[1]1718  Exp_Rev Access'!$F$7:$GK$318,$DO$2,FALSE)),"",VLOOKUP($B68,'[1]1718  Exp_Rev Access'!$F$7:$GK$318,$DO$2,FALSE))</f>
        <v>0</v>
      </c>
      <c r="DP68" s="90">
        <f>IF(ISNA(VLOOKUP($B68,'[1]1718  Exp_Rev Access'!$F$7:$GK$318,$DP$2,FALSE)),"",VLOOKUP($B68,'[1]1718  Exp_Rev Access'!$F$7:$GK$318,$DP$2,FALSE))</f>
        <v>0</v>
      </c>
      <c r="DQ68" s="90">
        <f>IF(ISNA(VLOOKUP($B68,'[1]1718  Exp_Rev Access'!$F$7:$GK$318,$DQ$2,FALSE)),"",VLOOKUP($B68,'[1]1718  Exp_Rev Access'!$F$7:$GK$318,$DQ$2,FALSE))</f>
        <v>0</v>
      </c>
      <c r="DR68" s="90">
        <f>IF(ISNA(VLOOKUP($B68,'[1]1718  Exp_Rev Access'!$F$7:$GK$318,$DR$2,FALSE)),"",VLOOKUP($B68,'[1]1718  Exp_Rev Access'!$F$7:$GK$318,$DR$2,FALSE))</f>
        <v>0</v>
      </c>
      <c r="DS68" s="90">
        <f>IF(ISNA(VLOOKUP($B68,'[1]1718  Exp_Rev Access'!$F$7:$GK$318,$DS$2,FALSE)),"",VLOOKUP($B68,'[1]1718  Exp_Rev Access'!$F$7:$GK$318,$DS$2,FALSE))</f>
        <v>0</v>
      </c>
      <c r="DT68" s="90">
        <f>IF(ISNA(VLOOKUP($B68,'[1]1718  Exp_Rev Access'!$F$7:$GK$318,$DT$2,FALSE)),"",VLOOKUP($B68,'[1]1718  Exp_Rev Access'!$F$7:$GK$318,$DT$2,FALSE))</f>
        <v>0</v>
      </c>
      <c r="DU68" s="90">
        <f>IF(ISNA(VLOOKUP($B68,'[1]1718  Exp_Rev Access'!$F$7:$GK$318,$DU$2,FALSE)),"",VLOOKUP($B68,'[1]1718  Exp_Rev Access'!$F$7:$GK$318,$DU$2,FALSE))</f>
        <v>0</v>
      </c>
      <c r="DV68" s="90">
        <f>IF(ISNA(VLOOKUP($B68,'[1]1718  Exp_Rev Access'!$F$7:$GK$318,$DV$2,FALSE)),"",VLOOKUP($B68,'[1]1718  Exp_Rev Access'!$F$7:$GK$318,$DV$2,FALSE))</f>
        <v>0</v>
      </c>
      <c r="DW68" s="90">
        <f>IF(ISNA(VLOOKUP($B68,'[1]1718  Exp_Rev Access'!$F$7:$GK$318,$DW$2,FALSE)),"",VLOOKUP($B68,'[1]1718  Exp_Rev Access'!$F$7:$GK$318,$DW$2,FALSE))</f>
        <v>0</v>
      </c>
      <c r="DX68" s="90">
        <f>IF(ISNA(VLOOKUP($B68,'[1]1718  Exp_Rev Access'!$F$7:$GK$318,$DX$2,FALSE)),"",VLOOKUP($B68,'[1]1718  Exp_Rev Access'!$F$7:$GK$318,$DX$2,FALSE))</f>
        <v>0</v>
      </c>
      <c r="DY68" s="90">
        <f>IF(ISNA(VLOOKUP($B68,'[1]1718  Exp_Rev Access'!$F$7:$GK$318,$DY$2,FALSE)),"",VLOOKUP($B68,'[1]1718  Exp_Rev Access'!$F$7:$GK$318,$DY$2,FALSE))</f>
        <v>0</v>
      </c>
      <c r="DZ68" s="90">
        <f>IF(ISNA(VLOOKUP($B68,'[1]1718  Exp_Rev Access'!$F$7:$GK$318,$DZ$2,FALSE)),"",VLOOKUP($B68,'[1]1718  Exp_Rev Access'!$F$7:$GK$318,$DZ$2,FALSE))</f>
        <v>0</v>
      </c>
      <c r="EA68" s="90">
        <f>IF(ISNA(VLOOKUP($B68,'[1]1718  Exp_Rev Access'!$F$7:$GK$318,$EA$2,FALSE)),"",VLOOKUP($B68,'[1]1718  Exp_Rev Access'!$F$7:$GK$318,$EA$2,FALSE))</f>
        <v>0</v>
      </c>
      <c r="EB68" s="90">
        <f>IF(ISNA(VLOOKUP($B68,'[1]1718  Exp_Rev Access'!$F$7:$GK$318,$EB$2,FALSE)),"",VLOOKUP($B68,'[1]1718  Exp_Rev Access'!$F$7:$GK$318,$EB$2,FALSE))</f>
        <v>0</v>
      </c>
      <c r="EC68" s="90">
        <f>IF(ISNA(VLOOKUP($B68,'[1]1718  Exp_Rev Access'!$F$7:$GK$318,$EC$2,FALSE)),"",VLOOKUP($B68,'[1]1718  Exp_Rev Access'!$F$7:$GK$318,$EC$2,FALSE))</f>
        <v>0</v>
      </c>
      <c r="ED68" s="90">
        <f>IF(ISNA(VLOOKUP($B68,'[1]1718  Exp_Rev Access'!$F$7:$GK$318,$ED$2,FALSE)),"",VLOOKUP($B68,'[1]1718  Exp_Rev Access'!$F$7:$GK$318,$ED$2,FALSE))</f>
        <v>0</v>
      </c>
      <c r="EE68" s="90">
        <f>IF(ISNA(VLOOKUP($B68,'[1]1718  Exp_Rev Access'!$F$7:$GK$318,$EE$2,FALSE)),"",VLOOKUP($B68,'[1]1718  Exp_Rev Access'!$F$7:$GK$318,$EE$2,FALSE))</f>
        <v>0</v>
      </c>
      <c r="EF68" s="90">
        <f>IF(ISNA(VLOOKUP($B68,'[1]1718  Exp_Rev Access'!$F$7:$GK$318,$EF$2,FALSE)),"",VLOOKUP($B68,'[1]1718  Exp_Rev Access'!$F$7:$GK$318,$EF$2,FALSE))</f>
        <v>0</v>
      </c>
      <c r="EG68" s="90">
        <f>IF(ISNA(VLOOKUP($B68,'[1]1718  Exp_Rev Access'!$F$7:$GK$318,$EG$2,FALSE)),"",VLOOKUP($B68,'[1]1718  Exp_Rev Access'!$F$7:$GK$318,$EG$2,FALSE))</f>
        <v>0</v>
      </c>
      <c r="EH68" s="90">
        <f>IF(ISNA(VLOOKUP($B68,'[1]1718  Exp_Rev Access'!$F$7:$GK$318,$EH$2,FALSE)),"",VLOOKUP($B68,'[1]1718  Exp_Rev Access'!$F$7:$GK$318,$EH$2,FALSE))</f>
        <v>0</v>
      </c>
      <c r="EI68" s="90">
        <f>IF(ISNA(VLOOKUP($B68,'[1]1718  Exp_Rev Access'!$F$7:$GK$318,$EI$2,FALSE)),"",VLOOKUP($B68,'[1]1718  Exp_Rev Access'!$F$7:$GK$318,$EI$2,FALSE))</f>
        <v>0</v>
      </c>
      <c r="EJ68" s="90">
        <f>IF(ISNA(VLOOKUP($B68,'[1]1718  Exp_Rev Access'!$F$7:$GK$318,$EJ$2,FALSE)),"",VLOOKUP($B68,'[1]1718  Exp_Rev Access'!$F$7:$GK$318,$EJ$2,FALSE))</f>
        <v>0</v>
      </c>
      <c r="EK68" s="90">
        <f>IF(ISNA(VLOOKUP($B68,'[1]1718  Exp_Rev Access'!$F$7:$GK$318,$EK$2,FALSE)),"",VLOOKUP($B68,'[1]1718  Exp_Rev Access'!$F$7:$GK$318,$EK$2,FALSE))</f>
        <v>0</v>
      </c>
      <c r="EL68" s="90">
        <f>IF(ISNA(VLOOKUP($B68,'[1]1718  Exp_Rev Access'!$F$7:$GK$318,$EL$2,FALSE)),"",VLOOKUP($B68,'[1]1718  Exp_Rev Access'!$F$7:$GK$318,$EL$2,FALSE))</f>
        <v>0</v>
      </c>
      <c r="EM68" s="90">
        <f>IF(ISNA(VLOOKUP($B68,'[1]1718  Exp_Rev Access'!$F$7:$GK$318,$EM$2,FALSE)),"",VLOOKUP($B68,'[1]1718  Exp_Rev Access'!$F$7:$GK$318,$EM$2,FALSE))</f>
        <v>0</v>
      </c>
      <c r="EN68" s="90">
        <f>IF(ISNA(VLOOKUP($B68,'[1]1718  Exp_Rev Access'!$F$7:$GK$318,$EN$2,FALSE)),"",VLOOKUP($B68,'[1]1718  Exp_Rev Access'!$F$7:$GK$318,$EN$2,FALSE))</f>
        <v>0</v>
      </c>
      <c r="EO68" s="90">
        <f>IF(ISNA(VLOOKUP($B68,'[1]1718  Exp_Rev Access'!$F$7:$GK$318,$EO$2,FALSE)),"",VLOOKUP($B68,'[1]1718  Exp_Rev Access'!$F$7:$GK$318,$EO$2,FALSE))</f>
        <v>0</v>
      </c>
      <c r="EP68" s="90">
        <f>IF(ISNA(VLOOKUP($B68,'[1]1718  Exp_Rev Access'!$F$7:$GK$318,$EP$2,FALSE)),"",VLOOKUP($B68,'[1]1718  Exp_Rev Access'!$F$7:$GK$318,$EP$2,FALSE))</f>
        <v>0</v>
      </c>
      <c r="EQ68" s="90">
        <f>IF(ISNA(VLOOKUP($B68,'[1]1718  Exp_Rev Access'!$F$7:$GK$318,$EQ$2,FALSE)),"",VLOOKUP($B68,'[1]1718  Exp_Rev Access'!$F$7:$GK$318,$EQ$2,FALSE))</f>
        <v>0</v>
      </c>
      <c r="ER68" s="90">
        <f>IF(ISNA(VLOOKUP($B68,'[1]1718  Exp_Rev Access'!$F$7:$GK$318,$ER$2,FALSE)),"",VLOOKUP($B68,'[1]1718  Exp_Rev Access'!$F$7:$GK$318,$ER$2,FALSE))</f>
        <v>0</v>
      </c>
      <c r="ES68" s="90">
        <f>IF(ISNA(VLOOKUP($B68,'[1]1718  Exp_Rev Access'!$F$7:$GK$318,$ES$2,FALSE)),"",VLOOKUP($B68,'[1]1718  Exp_Rev Access'!$F$7:$GK$318,$ES$2,FALSE))</f>
        <v>0</v>
      </c>
      <c r="ET68" s="90">
        <f>IF(ISNA(VLOOKUP($B68,'[1]1718  Exp_Rev Access'!$F$7:$GK$318,$ET$2,FALSE)),"",VLOOKUP($B68,'[1]1718  Exp_Rev Access'!$F$7:$GK$318,$ET$2,FALSE))</f>
        <v>0</v>
      </c>
      <c r="EU68" s="90">
        <f>IF(ISNA(VLOOKUP($B68,'[1]1718  Exp_Rev Access'!$F$7:$GK$318,$EU$2,FALSE)),"",VLOOKUP($B68,'[1]1718  Exp_Rev Access'!$F$7:$GK$318,$EU$2,FALSE))</f>
        <v>0</v>
      </c>
      <c r="EV68" s="90">
        <f>IF(ISNA(VLOOKUP($B68,'[1]1718  Exp_Rev Access'!$F$7:$GK$318,$EV$2,FALSE)),"",VLOOKUP($B68,'[1]1718  Exp_Rev Access'!$F$7:$GK$318,$EV$2,FALSE))</f>
        <v>0</v>
      </c>
      <c r="EW68" s="90">
        <f>IF(ISNA(VLOOKUP($B68,'[1]1718  Exp_Rev Access'!$F$7:$GK$318,$EW$2,FALSE)),"",VLOOKUP($B68,'[1]1718  Exp_Rev Access'!$F$7:$GK$318,$EW$2,FALSE))</f>
        <v>0</v>
      </c>
      <c r="EX68" s="90">
        <f>IF(ISNA(VLOOKUP($B68,'[1]1718  Exp_Rev Access'!$F$7:$GK$318,$EX$2,FALSE)),"",VLOOKUP($B68,'[1]1718  Exp_Rev Access'!$F$7:$GK$318,$EX$2,FALSE))</f>
        <v>0</v>
      </c>
      <c r="EY68" s="90">
        <f>IF(ISNA(VLOOKUP($B68,'[1]1718  Exp_Rev Access'!$F$7:$GK$318,$EY$2,FALSE)),"",VLOOKUP($B68,'[1]1718  Exp_Rev Access'!$F$7:$GK$318,$EY$2,FALSE))</f>
        <v>0</v>
      </c>
      <c r="EZ68" s="90">
        <f>IF(ISNA(VLOOKUP($B68,'[1]1718  Exp_Rev Access'!$F$7:$GK$318,$EZ$2,FALSE)),"",VLOOKUP($B68,'[1]1718  Exp_Rev Access'!$F$7:$GK$318,$EZ$2,FALSE))</f>
        <v>0</v>
      </c>
      <c r="FA68" s="90">
        <f>IF(ISNA(VLOOKUP($B68,'[1]1718  Exp_Rev Access'!$F$7:$GK$318,$FA$2,FALSE)),"",VLOOKUP($B68,'[1]1718  Exp_Rev Access'!$F$7:$GK$318,$FA$2,FALSE))</f>
        <v>0</v>
      </c>
      <c r="FB68" s="90">
        <f>IF(ISNA(VLOOKUP($B68,'[1]1718  Exp_Rev Access'!$F$7:$GK$318,$FB$2,FALSE)),"",VLOOKUP($B68,'[1]1718  Exp_Rev Access'!$F$7:$GK$318,$FB$2,FALSE))</f>
        <v>0</v>
      </c>
      <c r="FC68" s="90">
        <f>IF(ISNA(VLOOKUP($B68,'[1]1718  Exp_Rev Access'!$F$7:$GK$318,$FC$2,FALSE)),"",VLOOKUP($B68,'[1]1718  Exp_Rev Access'!$F$7:$GK$318,$FC$2,FALSE))</f>
        <v>0</v>
      </c>
      <c r="FD68" s="90">
        <f>IF(ISNA(VLOOKUP($B68,'[1]1718  Exp_Rev Access'!$F$7:$GK$318,$FD$2,FALSE)),"",VLOOKUP($B68,'[1]1718  Exp_Rev Access'!$F$7:$GK$318,$FD$2,FALSE))</f>
        <v>0</v>
      </c>
      <c r="FE68" s="90">
        <f>IF(ISNA(VLOOKUP($B68,'[1]1718  Exp_Rev Access'!$F$7:$GK$318,$FE$2,FALSE)),"",VLOOKUP($B68,'[1]1718  Exp_Rev Access'!$F$7:$GK$318,$FE$2,FALSE))</f>
        <v>0</v>
      </c>
      <c r="FF68" s="90">
        <f>IF(ISNA(VLOOKUP($B68,'[1]1718  Exp_Rev Access'!$F$7:$GK$318,$FF$2,FALSE)),"",VLOOKUP($B68,'[1]1718  Exp_Rev Access'!$F$7:$GK$318,$FF$2,FALSE))</f>
        <v>0</v>
      </c>
      <c r="FG68" s="90">
        <f>IF(ISNA(VLOOKUP($B68,'[1]1718  Exp_Rev Access'!$F$7:$GK$318,$FG$2,FALSE)),"",VLOOKUP($B68,'[1]1718  Exp_Rev Access'!$F$7:$GK$318,$FG$2,FALSE))</f>
        <v>0</v>
      </c>
      <c r="FH68" s="90">
        <f>IF(ISNA(VLOOKUP($B68,'[1]1718  Exp_Rev Access'!$F$7:$GK$318,$FH$2,FALSE)),"",VLOOKUP($B68,'[1]1718  Exp_Rev Access'!$F$7:$GK$318,$FH$2,FALSE))</f>
        <v>0</v>
      </c>
      <c r="FI68" s="90">
        <f>IF(ISNA(VLOOKUP($B68,'[1]1718  Exp_Rev Access'!$F$7:$GK$318,$FI$2,FALSE)),"",VLOOKUP($B68,'[1]1718  Exp_Rev Access'!$F$7:$GK$318,$FI$2,FALSE))</f>
        <v>0</v>
      </c>
      <c r="FJ68" s="90">
        <f>IF(ISNA(VLOOKUP($B68,'[1]1718  Exp_Rev Access'!$F$7:$GK$318,$FJ$2,FALSE)),"",VLOOKUP($B68,'[1]1718  Exp_Rev Access'!$F$7:$GK$318,$FJ$2,FALSE))</f>
        <v>0</v>
      </c>
      <c r="FK68" s="90">
        <f>IF(ISNA(VLOOKUP($B68,'[1]1718  Exp_Rev Access'!$F$7:$GK$318,$FK$2,FALSE)),"",VLOOKUP($B68,'[1]1718  Exp_Rev Access'!$F$7:$GK$318,$FK$2,FALSE))</f>
        <v>0</v>
      </c>
      <c r="FL68" s="90">
        <f>IF(ISNA(VLOOKUP($B68,'[1]1718  Exp_Rev Access'!$F$7:$GK$318,$FL$2,FALSE)),"",VLOOKUP($B68,'[1]1718  Exp_Rev Access'!$F$7:$GK$318,$FL$2,FALSE))</f>
        <v>0</v>
      </c>
      <c r="FM68" s="90">
        <f>IF(ISNA(VLOOKUP($B68,'[1]1718  Exp_Rev Access'!$F$7:$GK$318,$FM$2,FALSE)),"",VLOOKUP($B68,'[1]1718  Exp_Rev Access'!$F$7:$GK$318,$FM$2,FALSE))</f>
        <v>0</v>
      </c>
      <c r="FN68" s="90">
        <f>IF(ISNA(VLOOKUP($B68,'[1]1718  Exp_Rev Access'!$F$7:$GK$318,$FN$2,FALSE)),"",VLOOKUP($B68,'[1]1718  Exp_Rev Access'!$F$7:$GK$318,$FN$2,FALSE))</f>
        <v>0</v>
      </c>
      <c r="FO68" s="90">
        <f>IF(ISNA(VLOOKUP($B68,'[1]1718  Exp_Rev Access'!$F$7:$GK$318,$FO$2,FALSE)),"",VLOOKUP($B68,'[1]1718  Exp_Rev Access'!$F$7:$GK$318,$FO$2,FALSE))</f>
        <v>0</v>
      </c>
      <c r="FP68" s="90">
        <f>IF(ISNA(VLOOKUP($B68,'[1]1718  Exp_Rev Access'!$F$7:$GK$318,$FP$2,FALSE)),"",VLOOKUP($B68,'[1]1718  Exp_Rev Access'!$F$7:$GK$318,$FP$2,FALSE))</f>
        <v>0</v>
      </c>
      <c r="FQ68" s="90">
        <f>IF(ISNA(VLOOKUP($B68,'[1]1718  Exp_Rev Access'!$F$7:$GK$318,$FQ$2,FALSE)),"",VLOOKUP($B68,'[1]1718  Exp_Rev Access'!$F$7:$GK$318,$FQ$2,FALSE))</f>
        <v>0</v>
      </c>
      <c r="FR68" s="90">
        <f>IF(ISNA(VLOOKUP($B68,'[1]1718  Exp_Rev Access'!$F$7:$GK$318,$FR$2,FALSE)),"",VLOOKUP($B68,'[1]1718  Exp_Rev Access'!$F$7:$GK$318,$FR$2,FALSE))</f>
        <v>15442.33</v>
      </c>
      <c r="FS68" s="56">
        <f t="shared" si="221"/>
        <v>262641.77</v>
      </c>
      <c r="FT68" s="92">
        <f t="shared" si="222"/>
        <v>3.0199437354606538E-2</v>
      </c>
      <c r="FU68" s="94">
        <f t="shared" si="223"/>
        <v>384.14206315543146</v>
      </c>
      <c r="FV68" s="95">
        <f>IF(ISNA(VLOOKUP($B68,'[1]1718  Exp_Rev Access'!$F$7:$GK$318,$FV$2,FALSE)),"",VLOOKUP($B68,'[1]1718  Exp_Rev Access'!$F$7:$GK$318,$FV$2,FALSE))</f>
        <v>0</v>
      </c>
      <c r="FW68" s="95">
        <f>IF(ISNA(VLOOKUP($B68,'[1]1718  Exp_Rev Access'!$F$7:$GK$318,$FW$2,FALSE)),"",VLOOKUP($B68,'[1]1718  Exp_Rev Access'!$F$7:$GK$318,$FW$2,FALSE))</f>
        <v>0</v>
      </c>
      <c r="FX68" s="95">
        <f>IF(ISNA(VLOOKUP($B68,'[1]1718  Exp_Rev Access'!$F$7:$GK$318,$FX$2,FALSE)),"",VLOOKUP($B68,'[1]1718  Exp_Rev Access'!$F$7:$GK$318,$FX$2,FALSE))</f>
        <v>0</v>
      </c>
      <c r="FY68" s="95">
        <f>IF(ISNA(VLOOKUP($B68,'[1]1718  Exp_Rev Access'!$F$7:$GK$318,$FY$2,FALSE)),"",VLOOKUP($B68,'[1]1718  Exp_Rev Access'!$F$7:$GK$318,$FY$2,FALSE))</f>
        <v>0</v>
      </c>
      <c r="FZ68" s="95">
        <f>IF(ISNA(VLOOKUP($B68,'[1]1718  Exp_Rev Access'!$F$7:$GK$318,$FZ$2,FALSE)),"",VLOOKUP($B68,'[1]1718  Exp_Rev Access'!$F$7:$GK$318,$FZ$2,FALSE))</f>
        <v>0</v>
      </c>
      <c r="GA68" s="95">
        <f>IF(ISNA(VLOOKUP($B68,'[1]1718  Exp_Rev Access'!$F$7:$GK$318,$GA$2,FALSE)),"",VLOOKUP($B68,'[1]1718  Exp_Rev Access'!$F$7:$GK$318,$GA$2,FALSE))</f>
        <v>0</v>
      </c>
      <c r="GB68" s="95">
        <f>IF(ISNA(VLOOKUP($B68,'[1]1718  Exp_Rev Access'!$F$7:$GK$318,$GB$2,FALSE)),"",VLOOKUP($B68,'[1]1718  Exp_Rev Access'!$F$7:$GK$318,$GB$2,FALSE))</f>
        <v>0</v>
      </c>
      <c r="GC68" s="95">
        <f>IF(ISNA(VLOOKUP($B68,'[1]1718  Exp_Rev Access'!$F$7:$GK$318,$GC$2,FALSE)),"",VLOOKUP($B68,'[1]1718  Exp_Rev Access'!$F$7:$GK$318,$GC$2,FALSE))</f>
        <v>0</v>
      </c>
      <c r="GD68" s="95">
        <f>IF(ISNA(VLOOKUP($B68,'[1]1718  Exp_Rev Access'!$F$7:$GK$318,$GD$2,FALSE)),"",VLOOKUP($B68,'[1]1718  Exp_Rev Access'!$F$7:$GK$318,$GD$2,FALSE))</f>
        <v>0</v>
      </c>
      <c r="GE68" s="95">
        <f>IF(ISNA(VLOOKUP($B68,'[1]1718  Exp_Rev Access'!$F$7:$GK$318,$GE$2,FALSE)),"",VLOOKUP($B68,'[1]1718  Exp_Rev Access'!$F$7:$GK$318,$GE$2,FALSE))</f>
        <v>0</v>
      </c>
      <c r="GF68" s="95">
        <f>IF(ISNA(VLOOKUP($B68,'[1]1718  Exp_Rev Access'!$F$7:$GK$318,$GF$2,FALSE)),"",VLOOKUP($B68,'[1]1718  Exp_Rev Access'!$F$7:$GK$318,$GF$2,FALSE))</f>
        <v>0</v>
      </c>
      <c r="GG68" s="95">
        <f>IF(ISNA(VLOOKUP($B68,'[1]1718  Exp_Rev Access'!$F$7:$GK$318,$GG$2,FALSE)),"",VLOOKUP($B68,'[1]1718  Exp_Rev Access'!$F$7:$GK$318,$GG$2,FALSE))</f>
        <v>0</v>
      </c>
      <c r="GH68" s="95">
        <f>IF(ISNA(VLOOKUP($B68,'[1]1718  Exp_Rev Access'!$F$7:$GK$318,$GH$2,FALSE)),"",VLOOKUP($B68,'[1]1718  Exp_Rev Access'!$F$7:$GK$318,$GH$2,FALSE))</f>
        <v>0</v>
      </c>
      <c r="GI68" s="95">
        <f>IF(ISNA(VLOOKUP($B68,'[1]1718  Exp_Rev Access'!$F$7:$GK$318,$GI$2,FALSE)),"",VLOOKUP($B68,'[1]1718  Exp_Rev Access'!$F$7:$GK$318,$GI$2,FALSE))</f>
        <v>0</v>
      </c>
      <c r="GJ68" s="95">
        <f>IF(ISNA(VLOOKUP($B68,'[1]1718  Exp_Rev Access'!$F$7:$GK$318,$GJ$2,FALSE)),"",VLOOKUP($B68,'[1]1718  Exp_Rev Access'!$F$7:$GK$318,$GJ$2,FALSE))</f>
        <v>0</v>
      </c>
      <c r="GK68" s="95">
        <f>IF(ISNA(VLOOKUP($B68,'[1]1718  Exp_Rev Access'!$F$7:$GK$318,$GK$2,FALSE)),"",VLOOKUP($B68,'[1]1718  Exp_Rev Access'!$F$7:$GK$318,$GK$2,FALSE))</f>
        <v>0</v>
      </c>
      <c r="GL68" s="95">
        <f>IF(ISNA(VLOOKUP($B68,'[1]1718  Exp_Rev Access'!$F$7:$GK$318,$GL$2,FALSE)),"",VLOOKUP($B68,'[1]1718  Exp_Rev Access'!$F$7:$GK$318,$GL$2,FALSE))</f>
        <v>218469.76000000001</v>
      </c>
      <c r="GM68" s="95">
        <f>IF(ISNA(VLOOKUP($B68,'[1]1718  Exp_Rev Access'!$F$7:$GK$318,$GM$2,FALSE)),"",VLOOKUP($B68,'[1]1718  Exp_Rev Access'!$F$7:$GK$318,$GM$2,FALSE))</f>
        <v>0</v>
      </c>
      <c r="GN68" s="95">
        <f>IF(ISNA(VLOOKUP($B68,'[1]1718  Exp_Rev Access'!$F$7:$GK$318,$GN$2,FALSE)),"",VLOOKUP($B68,'[1]1718  Exp_Rev Access'!$F$7:$GK$318,$GN$2,FALSE))</f>
        <v>0</v>
      </c>
      <c r="GO68" s="95">
        <f>IF(ISNA(VLOOKUP($B68,'[1]1718  Exp_Rev Access'!$F$7:$GK$318,$GO$2,FALSE)),"",VLOOKUP($B68,'[1]1718  Exp_Rev Access'!$F$7:$GK$318,$GO$2,FALSE))</f>
        <v>0</v>
      </c>
      <c r="GP68" s="95">
        <f>IF(ISNA(VLOOKUP($B68,'[1]1718  Exp_Rev Access'!$F$7:$GK$318,$GP$2,FALSE)),"",VLOOKUP($B68,'[1]1718  Exp_Rev Access'!$F$7:$GK$318,$GP$2,FALSE))</f>
        <v>0</v>
      </c>
      <c r="GQ68" s="95">
        <f>IF(ISNA(VLOOKUP($B68,'[1]1718  Exp_Rev Access'!$F$7:$GK$318,$GQ$2,FALSE)),"",VLOOKUP($B68,'[1]1718  Exp_Rev Access'!$F$7:$GK$318,$GQ$2,FALSE))</f>
        <v>1343</v>
      </c>
      <c r="GR68" s="95">
        <f>IF(ISNA(VLOOKUP($B68,'[1]1718  Exp_Rev Access'!$F$7:$GK$318,$GR$2,FALSE)),"",VLOOKUP($B68,'[1]1718  Exp_Rev Access'!$F$7:$GK$318,$GR$2,FALSE))</f>
        <v>0</v>
      </c>
      <c r="GS68" s="95">
        <f>IF(ISNA(VLOOKUP($B68,'[1]1718  Exp_Rev Access'!$F$7:$GK$318,$GS$2,FALSE)),"",VLOOKUP($B68,'[1]1718  Exp_Rev Access'!$F$7:$GK$318,$GS$2,FALSE))</f>
        <v>0</v>
      </c>
      <c r="GT68" s="95">
        <f>IF(ISNA(VLOOKUP($B68,'[1]1718  Exp_Rev Access'!$F$7:$GK$318,$GT$2,FALSE)),"",VLOOKUP($B68,'[1]1718  Exp_Rev Access'!$F$7:$GK$318,$GT$2,FALSE))</f>
        <v>0</v>
      </c>
      <c r="GU68" s="56">
        <f t="shared" si="224"/>
        <v>219812.76</v>
      </c>
      <c r="GV68" s="92">
        <f t="shared" si="225"/>
        <v>2.5274813200364746E-2</v>
      </c>
      <c r="GW68" s="96">
        <f t="shared" si="226"/>
        <v>321.49999268695797</v>
      </c>
      <c r="HE68" s="97"/>
      <c r="HF68" s="97"/>
      <c r="HG68" s="97"/>
      <c r="HH68" s="97"/>
      <c r="HI68" s="97"/>
      <c r="HJ68" s="97"/>
      <c r="HK68" s="97"/>
      <c r="HL68" s="97"/>
      <c r="HM68" s="97"/>
      <c r="HN68" s="97"/>
    </row>
    <row r="69" spans="1:222" x14ac:dyDescent="0.3">
      <c r="A69" s="73"/>
      <c r="B69" s="88" t="s">
        <v>261</v>
      </c>
      <c r="C69" s="89" t="s">
        <v>262</v>
      </c>
      <c r="D69" s="75">
        <f>IF(ISNA(VLOOKUP($B69,'[1]1718 enrollment_Rev_Exp by size'!$A$7:H409,3,FALSE)),"",VLOOKUP($B69,'[1]1718 enrollment_Rev_Exp by size'!$A$7:$G$363,3,FALSE))</f>
        <v>1343.4100000000003</v>
      </c>
      <c r="E69" s="76">
        <f>IF(ISNA(VLOOKUP($B69,'[1]1718 enrollment_Rev_Exp by size'!$A$7:I409,5,FALSE)),"",VLOOKUP($B69,'[1]1718 enrollment_Rev_Exp by size'!$A$7:$G$350,5,FALSE))</f>
        <v>15812287.109999999</v>
      </c>
      <c r="F69" s="70">
        <f t="shared" si="207"/>
        <v>15812287.109999999</v>
      </c>
      <c r="G69" s="70">
        <f t="shared" si="208"/>
        <v>0</v>
      </c>
      <c r="H69" s="90">
        <f>IF(ISNA(VLOOKUP($B69,'[1]1718  Exp_Rev Access'!$F$7:$GK$318,3,FALSE)),"",VLOOKUP($B69,'[1]1718  Exp_Rev Access'!$F$7:$GK$318,3,FALSE))</f>
        <v>1934369.52</v>
      </c>
      <c r="I69" s="90">
        <f>IF(ISNA(VLOOKUP($B69,'[1]1718  Exp_Rev Access'!$F$7:$GK$318,4,FALSE)),"",VLOOKUP($B69,'[1]1718  Exp_Rev Access'!$F$7:$GK$318,4,FALSE))</f>
        <v>0</v>
      </c>
      <c r="J69" s="90">
        <f>IF(ISNA(VLOOKUP($B69,'[1]1718  Exp_Rev Access'!$F$7:$GK$318,5,FALSE)),"",VLOOKUP($B69,'[1]1718  Exp_Rev Access'!$F$7:$GK$318,5,FALSE))</f>
        <v>0</v>
      </c>
      <c r="K69" s="90">
        <f>IF(ISNA(VLOOKUP($B69,'[1]1718  Exp_Rev Access'!$F$7:$GK$318,6,FALSE)),"-",VLOOKUP($B69,'[1]1718  Exp_Rev Access'!$F$7:$GK$318,6,FALSE))</f>
        <v>78754.62</v>
      </c>
      <c r="L69" s="90">
        <f>IF(ISNA(VLOOKUP($B69,'[1]1718  Exp_Rev Access'!$F$7:$GK$318,7,FALSE)),"",VLOOKUP($B69,'[1]1718  Exp_Rev Access'!$F$7:$GK$318,7,FALSE))</f>
        <v>0</v>
      </c>
      <c r="M69" s="90">
        <f>IF(ISNA(VLOOKUP($B69,'[1]1718  Exp_Rev Access'!$F$7:$GK$318,8,FALSE)),"",VLOOKUP($B69,'[1]1718  Exp_Rev Access'!$F$7:$GK$318,8,FALSE))</f>
        <v>0</v>
      </c>
      <c r="N69" s="56">
        <f t="shared" si="209"/>
        <v>2013124.1400000001</v>
      </c>
      <c r="O69" s="91">
        <f t="shared" si="210"/>
        <v>0.12731391265510611</v>
      </c>
      <c r="P69" s="56">
        <f t="shared" si="211"/>
        <v>1498.5180548008425</v>
      </c>
      <c r="Q69" s="90">
        <f>IF(ISNA(VLOOKUP($B69,'[1]1718  Exp_Rev Access'!$F$7:$GK$318,10,FALSE)),"",VLOOKUP($B69,'[1]1718  Exp_Rev Access'!$F$7:$GK$318,10,FALSE))</f>
        <v>25894.25</v>
      </c>
      <c r="R69" s="90">
        <f>IF(ISNA(VLOOKUP($B69,'[1]1718  Exp_Rev Access'!$F$7:$GK$318,11,FALSE)),"",VLOOKUP($B69,'[1]1718  Exp_Rev Access'!$F$7:$GK$318,11,FALSE))</f>
        <v>0</v>
      </c>
      <c r="S69" s="90">
        <f>IF(ISNA(VLOOKUP($B69,'[1]1718  Exp_Rev Access'!$F$7:$GK$318,12,FALSE)),"",VLOOKUP($B69,'[1]1718  Exp_Rev Access'!$F$7:$GK$318,12,FALSE))</f>
        <v>5906.8</v>
      </c>
      <c r="T69" s="90">
        <f>IF(ISNA(VLOOKUP($B69,'[1]1718  Exp_Rev Access'!$F$7:$GK$318,13,FALSE)),"",VLOOKUP($B69,'[1]1718  Exp_Rev Access'!$F$7:$GK$318,13,FALSE))</f>
        <v>0</v>
      </c>
      <c r="U69" s="90">
        <f>IF(ISNA(VLOOKUP($B69,'[1]1718  Exp_Rev Access'!$F$7:$GK$318,14,FALSE)),"",VLOOKUP($B69,'[1]1718  Exp_Rev Access'!$F$7:$GK$318,14,FALSE))</f>
        <v>0</v>
      </c>
      <c r="V69" s="90">
        <f>IF(ISNA(VLOOKUP($B69,'[1]1718  Exp_Rev Access'!$F$7:$GK$318,15,FALSE)),"",VLOOKUP($B69,'[1]1718  Exp_Rev Access'!$F$7:$GK$318,15,FALSE))</f>
        <v>0</v>
      </c>
      <c r="W69" s="90">
        <f>IF(ISNA(VLOOKUP($B69,'[1]1718  Exp_Rev Access'!$F$7:$GK$318,16,FALSE)),"",VLOOKUP($B69,'[1]1718  Exp_Rev Access'!$F$7:$GK$318,16,FALSE))</f>
        <v>0</v>
      </c>
      <c r="X69" s="90">
        <f>IF(ISNA(VLOOKUP($B69,'[1]1718  Exp_Rev Access'!$F$7:$GK$318,17,FALSE)),"",VLOOKUP($B69,'[1]1718  Exp_Rev Access'!$F$7:$GK$318,17,FALSE))</f>
        <v>0</v>
      </c>
      <c r="Y69" s="90">
        <f>IF(ISNA(VLOOKUP($B69,'[1]1718  Exp_Rev Access'!$F$7:$GK$318,18,FALSE)),"",VLOOKUP($B69,'[1]1718  Exp_Rev Access'!$F$7:$GK$318,18,FALSE))</f>
        <v>5346.5</v>
      </c>
      <c r="Z69" s="90">
        <f>IF(ISNA(VLOOKUP($B69,'[1]1718  Exp_Rev Access'!$F$7:$GK$318,19,FALSE)),"",VLOOKUP($B69,'[1]1718  Exp_Rev Access'!$F$7:$GK$318,19,FALSE))</f>
        <v>350</v>
      </c>
      <c r="AA69" s="90">
        <f>IF(ISNA(VLOOKUP($B69,'[1]1718  Exp_Rev Access'!$F$7:$GK$318,20,FALSE)),"",VLOOKUP($B69,'[1]1718  Exp_Rev Access'!$F$7:$GK$318,20,FALSE))</f>
        <v>0</v>
      </c>
      <c r="AB69" s="90">
        <f>IF(ISNA(VLOOKUP($B69,'[1]1718  Exp_Rev Access'!$F$7:$GK$318,21,FALSE)),"",VLOOKUP($B69,'[1]1718  Exp_Rev Access'!$F$7:$GK$318,21,FALSE))</f>
        <v>0</v>
      </c>
      <c r="AC69" s="90">
        <f>IF(ISNA(VLOOKUP($B69,'[1]1718  Exp_Rev Access'!$F$7:$GK$318,22,FALSE)),"",VLOOKUP($B69,'[1]1718  Exp_Rev Access'!$F$7:$GK$318,22,FALSE))</f>
        <v>995</v>
      </c>
      <c r="AD69" s="90">
        <f>IF(ISNA(VLOOKUP($B69,'[1]1718  Exp_Rev Access'!$F$7:$GK$318,23,FALSE)),"",VLOOKUP($B69,'[1]1718  Exp_Rev Access'!$F$7:$GK$318,23,FALSE))</f>
        <v>132517.93</v>
      </c>
      <c r="AE69" s="90">
        <f>IF(ISNA(VLOOKUP($B69,'[1]1718  Exp_Rev Access'!$F$7:$GK$318,24,FALSE)),"",VLOOKUP($B69,'[1]1718  Exp_Rev Access'!$F$7:$GK$318,24,FALSE))</f>
        <v>45686.03</v>
      </c>
      <c r="AF69" s="90">
        <f>IF(ISNA(VLOOKUP($B69,'[1]1718  Exp_Rev Access'!$F$7:$GK$318,25,FALSE)),"",VLOOKUP($B69,'[1]1718  Exp_Rev Access'!$F$7:$GK$318,25,FALSE))</f>
        <v>0</v>
      </c>
      <c r="AG69" s="90">
        <f>IF(ISNA(VLOOKUP($B69,'[1]1718  Exp_Rev Access'!$F$7:$GK$318,26,FALSE)),"",VLOOKUP($B69,'[1]1718  Exp_Rev Access'!$F$7:$GK$318,26,FALSE))</f>
        <v>45671.87</v>
      </c>
      <c r="AH69" s="90">
        <f>IF(ISNA(VLOOKUP($B69,'[1]1718  Exp_Rev Access'!$F$7:$GK$318,27,FALSE)),"",VLOOKUP($B69,'[1]1718  Exp_Rev Access'!$F$7:$GK$318,27,FALSE))</f>
        <v>3524.69</v>
      </c>
      <c r="AI69" s="90">
        <f>IF(ISNA(VLOOKUP($B69,'[1]1718  Exp_Rev Access'!$F$7:$GK$318,28,FALSE)),"",VLOOKUP($B69,'[1]1718  Exp_Rev Access'!$F$7:$GK$318,28,FALSE))</f>
        <v>4775</v>
      </c>
      <c r="AJ69" s="90">
        <f>IF(ISNA(VLOOKUP($B69,'[1]1718  Exp_Rev Access'!$F$7:$GK$318,29,FALSE)),"",VLOOKUP($B69,'[1]1718  Exp_Rev Access'!$F$7:$GK$318,29,FALSE))</f>
        <v>0</v>
      </c>
      <c r="AK69" s="90">
        <f>IF(ISNA(VLOOKUP($B69,'[1]1718  Exp_Rev Access'!$F$7:$GK$318,30,FALSE)),"",VLOOKUP($B69,'[1]1718  Exp_Rev Access'!$F$7:$GK$318,30,FALSE))</f>
        <v>24113.57</v>
      </c>
      <c r="AL69" s="90">
        <f>IF(ISNA(VLOOKUP($B69,'[1]1718  Exp_Rev Access'!$F$7:$GK$318,31,FALSE)),"",VLOOKUP($B69,'[1]1718  Exp_Rev Access'!$F$7:$GK$318,31,FALSE))</f>
        <v>1639.7</v>
      </c>
      <c r="AM69" s="56">
        <f t="shared" si="212"/>
        <v>296421.34000000003</v>
      </c>
      <c r="AN69" s="92">
        <f t="shared" si="213"/>
        <v>1.8746265985300593E-2</v>
      </c>
      <c r="AO69" s="71">
        <f t="shared" si="214"/>
        <v>220.648454306578</v>
      </c>
      <c r="AP69" s="90">
        <f>IF(ISNA(VLOOKUP($B69,'[1]1718  Exp_Rev Access'!$F$7:$GK$318,33,FALSE)),"",VLOOKUP($B69,'[1]1718  Exp_Rev Access'!$F$7:$GK$318,33,FALSE))</f>
        <v>8750944.5299999993</v>
      </c>
      <c r="AQ69" s="90">
        <f>IF(ISNA(VLOOKUP($B69,'[1]1718  Exp_Rev Access'!$F$7:$GK$318,34,FALSE)),"",VLOOKUP($B69,'[1]1718  Exp_Rev Access'!$F$7:$GK$318,34,FALSE))</f>
        <v>250126.77</v>
      </c>
      <c r="AR69" s="90">
        <f>IF(ISNA(VLOOKUP($B69,'[1]1718  Exp_Rev Access'!$F$7:$GK$318,35,FALSE)),"",VLOOKUP($B69,'[1]1718  Exp_Rev Access'!$F$7:$GK$318,35,FALSE))</f>
        <v>703874</v>
      </c>
      <c r="AS69" s="90">
        <f>IF(ISNA(VLOOKUP($B69,'[1]1718  Exp_Rev Access'!$F$7:$GK$318,36,FALSE)),"",VLOOKUP($B69,'[1]1718  Exp_Rev Access'!$F$7:$GK$318,36,FALSE))</f>
        <v>370.99</v>
      </c>
      <c r="AT69" s="90">
        <f>IF(ISNA(VLOOKUP($B69,'[1]1718  Exp_Rev Access'!$F$7:$GK$318,37,FALSE)),"",VLOOKUP($B69,'[1]1718  Exp_Rev Access'!$F$7:$GK$318,37,FALSE))</f>
        <v>0</v>
      </c>
      <c r="AU69" s="56">
        <f t="shared" si="215"/>
        <v>9705316.2899999991</v>
      </c>
      <c r="AV69" s="93">
        <f t="shared" si="216"/>
        <v>0.61378320684944854</v>
      </c>
      <c r="AW69" s="56">
        <f t="shared" si="217"/>
        <v>7224.388898400337</v>
      </c>
      <c r="AX69" s="90">
        <f>IF(ISNA(VLOOKUP($B69,'[1]1718  Exp_Rev Access'!$F$7:$GK$318,39,FALSE)),"",VLOOKUP($B69,'[1]1718  Exp_Rev Access'!$F$7:$GK$318,39,FALSE))</f>
        <v>2738.2</v>
      </c>
      <c r="AY69" s="90">
        <f>IF(ISNA(VLOOKUP($B69,'[1]1718  Exp_Rev Access'!$F$7:$GK$318,40,FALSE)),"",VLOOKUP($B69,'[1]1718  Exp_Rev Access'!$F$7:$GK$318,40,FALSE))</f>
        <v>1319835.31</v>
      </c>
      <c r="AZ69" s="90">
        <f>IF(ISNA(VLOOKUP($B69,'[1]1718  Exp_Rev Access'!$F$7:$GK$318,41,FALSE)),"",VLOOKUP($B69,'[1]1718  Exp_Rev Access'!$F$7:$GK$318,41,FALSE))</f>
        <v>69607.509999999995</v>
      </c>
      <c r="BA69" s="90">
        <f>IF(ISNA(VLOOKUP($B69,'[1]1718  Exp_Rev Access'!$F$7:$GK$318,42,FALSE)),"",VLOOKUP($B69,'[1]1718  Exp_Rev Access'!$F$7:$GK$318,42,FALSE))</f>
        <v>0</v>
      </c>
      <c r="BB69" s="90">
        <f>IF(ISNA(VLOOKUP($B69,'[1]1718  Exp_Rev Access'!$F$7:$GK$318,43,FALSE)),"",VLOOKUP($B69,'[1]1718  Exp_Rev Access'!$F$7:$GK$318,43,FALSE))</f>
        <v>0</v>
      </c>
      <c r="BC69" s="90">
        <f>IF(ISNA(VLOOKUP($B69,'[1]1718  Exp_Rev Access'!$F$7:$GK$318,44,FALSE)),"",VLOOKUP($B69,'[1]1718  Exp_Rev Access'!$F$7:$GK$318,44,FALSE))</f>
        <v>503388.58</v>
      </c>
      <c r="BD69" s="90">
        <f>IF(ISNA(VLOOKUP($B69,'[1]1718  Exp_Rev Access'!$F$7:$GK$318,45,FALSE)),"",VLOOKUP($B69,'[1]1718  Exp_Rev Access'!$F$7:$GK$318,45,FALSE))</f>
        <v>0</v>
      </c>
      <c r="BE69" s="90">
        <f>IF(ISNA(VLOOKUP($B69,'[1]1718  Exp_Rev Access'!$F$7:$GK$318,46,FALSE)),"",VLOOKUP($B69,'[1]1718  Exp_Rev Access'!$F$7:$GK$318,46,FALSE))</f>
        <v>10194.86</v>
      </c>
      <c r="BF69" s="90">
        <f>IF(ISNA(VLOOKUP($B69,'[1]1718  Exp_Rev Access'!$F$7:$GK$318,47,FALSE)),"",VLOOKUP($B69,'[1]1718  Exp_Rev Access'!$F$7:$GK$318,47,FALSE))</f>
        <v>0</v>
      </c>
      <c r="BG69" s="90">
        <f>IF(ISNA(VLOOKUP($B69,'[1]1718  Exp_Rev Access'!$F$7:$GK$318,48,FALSE)),"",VLOOKUP($B69,'[1]1718  Exp_Rev Access'!$F$7:$GK$318,48,FALSE))</f>
        <v>40215.629999999997</v>
      </c>
      <c r="BH69" s="90">
        <f>IF(ISNA(VLOOKUP($B69,'[1]1718  Exp_Rev Access'!$F$7:$GK$318,49,FALSE)),"",VLOOKUP($B69,'[1]1718  Exp_Rev Access'!$F$7:$GK$318,49,FALSE))</f>
        <v>28830.23</v>
      </c>
      <c r="BI69" s="90">
        <f>IF(ISNA(VLOOKUP($B69,'[1]1718  Exp_Rev Access'!$F$7:$GK$318,50,FALSE)),"",VLOOKUP($B69,'[1]1718  Exp_Rev Access'!$F$7:$GK$318,50,FALSE))</f>
        <v>0</v>
      </c>
      <c r="BJ69" s="90">
        <f>IF(ISNA(VLOOKUP($B69,'[1]1718  Exp_Rev Access'!$F$7:$GK$318,51,FALSE)),"",VLOOKUP($B69,'[1]1718  Exp_Rev Access'!$F$7:$GK$318,51,FALSE))</f>
        <v>6547.07</v>
      </c>
      <c r="BK69" s="90">
        <f>IF(ISNA(VLOOKUP($B69,'[1]1718  Exp_Rev Access'!$F$7:$GK$318,52,FALSE)),"",VLOOKUP($B69,'[1]1718  Exp_Rev Access'!$F$7:$GK$318,52,FALSE))</f>
        <v>681961</v>
      </c>
      <c r="BL69" s="90">
        <f>IF(ISNA(VLOOKUP($B69,'[1]1718  Exp_Rev Access'!$F$7:$GK$318,53,FALSE)),"",VLOOKUP($B69,'[1]1718  Exp_Rev Access'!$F$7:$GK$318,53,FALSE))</f>
        <v>0</v>
      </c>
      <c r="BM69" s="90">
        <f>IF(ISNA(VLOOKUP($B69,'[1]1718  Exp_Rev Access'!$F$7:$GK$318,54,FALSE)),"",VLOOKUP($B69,'[1]1718  Exp_Rev Access'!$F$7:$GK$318,54,FALSE))</f>
        <v>1676.34</v>
      </c>
      <c r="BN69" s="90">
        <f>IF(ISNA(VLOOKUP($B69,'[1]1718  Exp_Rev Access'!$F$7:$GK$318,55,FALSE)),"",VLOOKUP($B69,'[1]1718  Exp_Rev Access'!$F$7:$GK$318,55,FALSE))</f>
        <v>0</v>
      </c>
      <c r="BO69" s="90">
        <f>IF(ISNA(VLOOKUP($B69,'[1]1718  Exp_Rev Access'!$F$7:$GK$318,56,FALSE)),"",VLOOKUP($B69,'[1]1718  Exp_Rev Access'!$F$7:$GK$318,56,FALSE))</f>
        <v>0</v>
      </c>
      <c r="BP69" s="90">
        <f>IF(ISNA(VLOOKUP($B69,'[1]1718  Exp_Rev Access'!$F$7:$GK$318,57,FALSE)),"",VLOOKUP($B69,'[1]1718  Exp_Rev Access'!$F$7:$GK$318,57,FALSE))</f>
        <v>0</v>
      </c>
      <c r="BQ69" s="90">
        <f>IF(ISNA(VLOOKUP($B69,'[1]1718  Exp_Rev Access'!$F$7:$GK$318,58,FALSE)),"",VLOOKUP($B69,'[1]1718  Exp_Rev Access'!$F$7:$GK$318,58,FALSE))</f>
        <v>0</v>
      </c>
      <c r="BR69" s="90">
        <f>IF(ISNA(VLOOKUP($B69,'[1]1718  Exp_Rev Access'!$F$7:$GK$318,59,FALSE)),"",VLOOKUP($B69,'[1]1718  Exp_Rev Access'!$F$7:$GK$318,59,FALSE))</f>
        <v>0</v>
      </c>
      <c r="BS69" s="90">
        <f>IF(ISNA(VLOOKUP($B69,'[1]1718  Exp_Rev Access'!$F$7:$GK$318,60,FALSE)),"",VLOOKUP($B69,'[1]1718  Exp_Rev Access'!$F$7:$GK$318,60,FALSE))</f>
        <v>0</v>
      </c>
      <c r="BT69" s="90">
        <f>IF(ISNA(VLOOKUP($B69,'[1]1718  Exp_Rev Access'!$F$7:$GK$318,61,FALSE)),"",VLOOKUP($B69,'[1]1718  Exp_Rev Access'!$F$7:$GK$318,61,FALSE))</f>
        <v>0</v>
      </c>
      <c r="BU69" s="90">
        <f>IF(ISNA(VLOOKUP($B69,'[1]1718  Exp_Rev Access'!$F$7:$GK$318,62,FALSE)),"",VLOOKUP($B69,'[1]1718  Exp_Rev Access'!$F$7:$GK$318,62,FALSE))</f>
        <v>0</v>
      </c>
      <c r="BV69" s="56">
        <f t="shared" si="35"/>
        <v>2664994.73</v>
      </c>
      <c r="BW69" s="92">
        <f t="shared" si="218"/>
        <v>0.16853948524085458</v>
      </c>
      <c r="BX69" s="71">
        <f t="shared" si="219"/>
        <v>1983.7538279453029</v>
      </c>
      <c r="BY69" s="90">
        <f>IF(ISNA(VLOOKUP($B69,'[1]1718  Exp_Rev Access'!$F$7:$GK$318,64,FALSE)),"",VLOOKUP($B69,'[1]1718  Exp_Rev Access'!$F$7:$GK$318,64,FALSE))</f>
        <v>0</v>
      </c>
      <c r="BZ69" s="90">
        <f>IF(ISNA(VLOOKUP($B69,'[1]1718  Exp_Rev Access'!$F$7:$GK$318,65,FALSE)),"",VLOOKUP($B69,'[1]1718  Exp_Rev Access'!$F$7:$GK$318,65,FALSE))</f>
        <v>0</v>
      </c>
      <c r="CA69" s="90">
        <f>IF(ISNA(VLOOKUP($B69,'[1]1718  Exp_Rev Access'!$F$7:$GK$318,66,FALSE)),"",VLOOKUP($B69,'[1]1718  Exp_Rev Access'!$F$7:$GK$318,66,FALSE))</f>
        <v>0</v>
      </c>
      <c r="CB69" s="90">
        <f>IF(ISNA(VLOOKUP($B69,'[1]1718  Exp_Rev Access'!$F$7:$GK$318,67,FALSE)),"",VLOOKUP($B69,'[1]1718  Exp_Rev Access'!$F$7:$GK$318,67,FALSE))</f>
        <v>0</v>
      </c>
      <c r="CC69" s="90">
        <f>IF(ISNA(VLOOKUP($B69,'[1]1718  Exp_Rev Access'!$F$7:$GK$318,68,FALSE)),"",VLOOKUP($B69,'[1]1718  Exp_Rev Access'!$F$7:$GK$318,68,FALSE))</f>
        <v>4287.7</v>
      </c>
      <c r="CD69" s="90">
        <f>IF(ISNA(VLOOKUP($B69,'[1]1718  Exp_Rev Access'!$F$7:$GK$318,69,FALSE)),"",VLOOKUP($B69,'[1]1718  Exp_Rev Access'!$F$7:$GK$318,69,FALSE))</f>
        <v>0</v>
      </c>
      <c r="CE69" s="56">
        <f t="shared" si="36"/>
        <v>4287.7</v>
      </c>
      <c r="CF69" s="92">
        <f t="shared" si="25"/>
        <v>2.711625440502136E-4</v>
      </c>
      <c r="CG69" s="78">
        <f t="shared" si="46"/>
        <v>3.1916540743332256</v>
      </c>
      <c r="CH69" s="90">
        <f>IF(ISNA(VLOOKUP($B69,'[1]1718  Exp_Rev Access'!$F$7:$GK$318,$CH$2,FALSE)),"",VLOOKUP($B69,'[1]1718  Exp_Rev Access'!$F$7:$GK$318,$CH$2,FALSE))</f>
        <v>81650.63</v>
      </c>
      <c r="CI69" s="90">
        <f>IF(ISNA(VLOOKUP($B69,'[1]1718  Exp_Rev Access'!$F$7:$GK$318,$CI$2,FALSE)),"",VLOOKUP($B69,'[1]1718  Exp_Rev Access'!$F$7:$GK$318,$CI$2,FALSE))</f>
        <v>0</v>
      </c>
      <c r="CJ69" s="90">
        <f>IF(ISNA(VLOOKUP($B69,'[1]1718  Exp_Rev Access'!$F$7:$GK$318,$CJ$2,FALSE)),"",VLOOKUP($B69,'[1]1718  Exp_Rev Access'!$F$7:$GK$318,$CJ$2,FALSE))</f>
        <v>0</v>
      </c>
      <c r="CK69" s="90">
        <f>IF(ISNA(VLOOKUP($B69,'[1]1718  Exp_Rev Access'!$F$7:$GK$318,$CK$2,FALSE)),"",VLOOKUP($B69,'[1]1718  Exp_Rev Access'!$F$7:$GK$318,$CK$2,FALSE))</f>
        <v>0</v>
      </c>
      <c r="CL69" s="90">
        <f>IF(ISNA(VLOOKUP($B69,'[1]1718  Exp_Rev Access'!$F$7:$GK$318,$CL$2,FALSE)),"",VLOOKUP($B69,'[1]1718  Exp_Rev Access'!$F$7:$GK$318,$CL$2,FALSE))</f>
        <v>0</v>
      </c>
      <c r="CM69" s="90">
        <f>IF(ISNA(VLOOKUP($B69,'[1]1718  Exp_Rev Access'!$F$7:$GK$318,$CM$2,FALSE)),"",VLOOKUP($B69,'[1]1718  Exp_Rev Access'!$F$7:$GK$318,$CM$2,FALSE))</f>
        <v>0</v>
      </c>
      <c r="CN69" s="90">
        <f>IF(ISNA(VLOOKUP($B69,'[1]1718  Exp_Rev Access'!$F$7:$GK$318,$CN$2,FALSE)),"",VLOOKUP($B69,'[1]1718  Exp_Rev Access'!$F$7:$GK$318,$CN$2,FALSE))</f>
        <v>0</v>
      </c>
      <c r="CO69" s="90">
        <f>IF(ISNA(VLOOKUP($B69,'[1]1718  Exp_Rev Access'!$F$7:$GK$318,$CO$2,FALSE)),"",VLOOKUP($B69,'[1]1718  Exp_Rev Access'!$F$7:$GK$318,$CO$2,FALSE))</f>
        <v>0</v>
      </c>
      <c r="CP69" s="90">
        <f>IF(ISNA(VLOOKUP($B69,'[1]1718  Exp_Rev Access'!$F$7:$GK$318,$CP$2,FALSE)),"",VLOOKUP($B69,'[1]1718  Exp_Rev Access'!$F$7:$GK$318,$CP$2,FALSE))</f>
        <v>0</v>
      </c>
      <c r="CQ69" s="90">
        <f>IF(ISNA(VLOOKUP($B69,'[1]1718  Exp_Rev Access'!$F$7:$GK$318,$CQ$2,FALSE)),"",VLOOKUP($B69,'[1]1718  Exp_Rev Access'!$F$7:$GK$318,$CQ$2,FALSE))</f>
        <v>335867</v>
      </c>
      <c r="CR69" s="90">
        <f>IF(ISNA(VLOOKUP($B69,'[1]1718  Exp_Rev Access'!$F$7:$GK$318,$CR$2,FALSE)),"",VLOOKUP($B69,'[1]1718  Exp_Rev Access'!$F$7:$GK$318,$CR$2,FALSE))</f>
        <v>0</v>
      </c>
      <c r="CS69" s="90">
        <f>IF(ISNA(VLOOKUP($B69,'[1]1718  Exp_Rev Access'!$F$7:$GK$318,$CS$2,FALSE)),"",VLOOKUP($B69,'[1]1718  Exp_Rev Access'!$F$7:$GK$318,$CS$2,FALSE))</f>
        <v>8506</v>
      </c>
      <c r="CT69" s="90">
        <f>IF(ISNA(VLOOKUP($B69,'[1]1718  Exp_Rev Access'!$F$7:$GK$318,$CT$2,FALSE)),"",VLOOKUP($B69,'[1]1718  Exp_Rev Access'!$F$7:$GK$318,$CT$2,FALSE))</f>
        <v>0</v>
      </c>
      <c r="CU69" s="90">
        <f>IF(ISNA(VLOOKUP($B69,'[1]1718  Exp_Rev Access'!$F$7:$GK$318,$CU$2,FALSE)),"",VLOOKUP($B69,'[1]1718  Exp_Rev Access'!$F$7:$GK$318,$CU$2,FALSE))</f>
        <v>317970</v>
      </c>
      <c r="CV69" s="90">
        <f>IF(ISNA(VLOOKUP($B69,'[1]1718  Exp_Rev Access'!$F$7:$GK$318,$CV$2,FALSE)),"",VLOOKUP($B69,'[1]1718  Exp_Rev Access'!$F$7:$GK$318,$CV$2,FALSE))</f>
        <v>52147.58</v>
      </c>
      <c r="CW69" s="90">
        <f>IF(ISNA(VLOOKUP($B69,'[1]1718  Exp_Rev Access'!$F$7:$GK$318,$CW$2,FALSE)),"",VLOOKUP($B69,'[1]1718  Exp_Rev Access'!$F$7:$GK$318,$CW$2,FALSE))</f>
        <v>0</v>
      </c>
      <c r="CX69" s="90">
        <f>IF(ISNA(VLOOKUP($B69,'[1]1718  Exp_Rev Access'!$F$7:$GK$318,$CX$2,FALSE)),"",VLOOKUP($B69,'[1]1718  Exp_Rev Access'!$F$7:$GK$318,$CX$2,FALSE))</f>
        <v>0</v>
      </c>
      <c r="CY69" s="90">
        <f>IF(ISNA(VLOOKUP($B69,'[1]1718  Exp_Rev Access'!$F$7:$GK$318,$CY$2,FALSE)),"",VLOOKUP($B69,'[1]1718  Exp_Rev Access'!$F$7:$GK$318,$CY$2,FALSE))</f>
        <v>0</v>
      </c>
      <c r="CZ69" s="90">
        <f>IF(ISNA(VLOOKUP($B69,'[1]1718  Exp_Rev Access'!$F$7:$GK$318,$CZ$2,FALSE)),"",VLOOKUP($B69,'[1]1718  Exp_Rev Access'!$F$7:$GK$318,$CZ$2,FALSE))</f>
        <v>0</v>
      </c>
      <c r="DA69" s="90">
        <f>IF(ISNA(VLOOKUP($B69,'[1]1718  Exp_Rev Access'!$F$7:$GK$318,$DA$2,FALSE)),"",VLOOKUP($B69,'[1]1718  Exp_Rev Access'!$F$7:$GK$318,$DA$2,FALSE))</f>
        <v>0</v>
      </c>
      <c r="DB69" s="90">
        <f>IF(ISNA(VLOOKUP($B69,'[1]1718  Exp_Rev Access'!$F$7:$GK$318,$DB$2,FALSE)),"",VLOOKUP($B69,'[1]1718  Exp_Rev Access'!$F$7:$GK$318,$DB$2,FALSE))</f>
        <v>0</v>
      </c>
      <c r="DC69" s="90">
        <f>IF(ISNA(VLOOKUP($B69,'[1]1718  Exp_Rev Access'!$F$7:$GK$318,$DC$2,FALSE)),"",VLOOKUP($B69,'[1]1718  Exp_Rev Access'!$F$7:$GK$318,$DC$2,FALSE))</f>
        <v>0</v>
      </c>
      <c r="DD69" s="90">
        <f>IF(ISNA(VLOOKUP($B69,'[1]1718  Exp_Rev Access'!$F$7:$GK$318,$DD$2,FALSE)),"",VLOOKUP($B69,'[1]1718  Exp_Rev Access'!$F$7:$GK$318,$DD$2,FALSE))</f>
        <v>0</v>
      </c>
      <c r="DE69" s="90">
        <f>IF(ISNA(VLOOKUP($B69,'[1]1718  Exp_Rev Access'!$F$7:$GK$318,$DE$2,FALSE)),"",VLOOKUP($B69,'[1]1718  Exp_Rev Access'!$F$7:$GK$318,$DE$2,FALSE))</f>
        <v>0</v>
      </c>
      <c r="DF69" s="90">
        <f>IF(ISNA(VLOOKUP($B69,'[1]1718  Exp_Rev Access'!$F$7:$GK$318,$DF$2,FALSE)),"",VLOOKUP($B69,'[1]1718  Exp_Rev Access'!$F$7:$GK$318,$DF$2,FALSE))</f>
        <v>0</v>
      </c>
      <c r="DG69" s="90">
        <f>IF(ISNA(VLOOKUP($B69,'[1]1718  Exp_Rev Access'!$F$7:$GK$318,$DG$2,FALSE)),"",VLOOKUP($B69,'[1]1718  Exp_Rev Access'!$F$7:$GK$318,$DG$2,FALSE))</f>
        <v>0</v>
      </c>
      <c r="DH69" s="90">
        <f>IF(ISNA(VLOOKUP($B69,'[1]1718  Exp_Rev Access'!$F$7:$GK$318,$DH$2,FALSE)),"",VLOOKUP($B69,'[1]1718  Exp_Rev Access'!$F$7:$GK$318,$DH$2,FALSE))</f>
        <v>0</v>
      </c>
      <c r="DI69" s="90">
        <f>IF(ISNA(VLOOKUP($B69,'[1]1718  Exp_Rev Access'!$F$7:$GK$318,$DI$2,FALSE)),"",VLOOKUP($B69,'[1]1718  Exp_Rev Access'!$F$7:$GK$318,$DI$2,FALSE))</f>
        <v>265328.51</v>
      </c>
      <c r="DJ69" s="90">
        <f>IF(ISNA(VLOOKUP($B69,'[1]1718  Exp_Rev Access'!$F$7:$GK$318,$DJ$2,FALSE)),"",VLOOKUP($B69,'[1]1718  Exp_Rev Access'!$F$7:$GK$318,$DJ$2,FALSE))</f>
        <v>0</v>
      </c>
      <c r="DK69" s="90">
        <f>IF(ISNA(VLOOKUP($B69,'[1]1718  Exp_Rev Access'!$F$7:$GK$318,$DK$2,FALSE)),"",VLOOKUP($B69,'[1]1718  Exp_Rev Access'!$F$7:$GK$318,$DK$2,FALSE))</f>
        <v>0</v>
      </c>
      <c r="DL69" s="90">
        <f>IF(ISNA(VLOOKUP($B69,'[1]1718  Exp_Rev Access'!$F$7:$GK$318,$DL$2,FALSE)),"",VLOOKUP($B69,'[1]1718  Exp_Rev Access'!$F$7:$GK$318,$DL$2,FALSE))</f>
        <v>0</v>
      </c>
      <c r="DM69" s="90">
        <f>IF(ISNA(VLOOKUP($B69,'[1]1718  Exp_Rev Access'!$F$7:$GK$318,$DM$2,FALSE)),"",VLOOKUP($B69,'[1]1718  Exp_Rev Access'!$F$7:$GK$318,$DM$2,FALSE))</f>
        <v>0</v>
      </c>
      <c r="DN69" s="90">
        <f>IF(ISNA(VLOOKUP($B69,'[1]1718  Exp_Rev Access'!$F$7:$GK$318,$DN$2,FALSE)),"",VLOOKUP($B69,'[1]1718  Exp_Rev Access'!$F$7:$GK$318,$DN$2,FALSE))</f>
        <v>0</v>
      </c>
      <c r="DO69" s="90">
        <f>IF(ISNA(VLOOKUP($B69,'[1]1718  Exp_Rev Access'!$F$7:$GK$318,$DO$2,FALSE)),"",VLOOKUP($B69,'[1]1718  Exp_Rev Access'!$F$7:$GK$318,$DO$2,FALSE))</f>
        <v>0</v>
      </c>
      <c r="DP69" s="90">
        <f>IF(ISNA(VLOOKUP($B69,'[1]1718  Exp_Rev Access'!$F$7:$GK$318,$DP$2,FALSE)),"",VLOOKUP($B69,'[1]1718  Exp_Rev Access'!$F$7:$GK$318,$DP$2,FALSE))</f>
        <v>0</v>
      </c>
      <c r="DQ69" s="90">
        <f>IF(ISNA(VLOOKUP($B69,'[1]1718  Exp_Rev Access'!$F$7:$GK$318,$DQ$2,FALSE)),"",VLOOKUP($B69,'[1]1718  Exp_Rev Access'!$F$7:$GK$318,$DQ$2,FALSE))</f>
        <v>0</v>
      </c>
      <c r="DR69" s="90">
        <f>IF(ISNA(VLOOKUP($B69,'[1]1718  Exp_Rev Access'!$F$7:$GK$318,$DR$2,FALSE)),"",VLOOKUP($B69,'[1]1718  Exp_Rev Access'!$F$7:$GK$318,$DR$2,FALSE))</f>
        <v>0</v>
      </c>
      <c r="DS69" s="90">
        <f>IF(ISNA(VLOOKUP($B69,'[1]1718  Exp_Rev Access'!$F$7:$GK$318,$DS$2,FALSE)),"",VLOOKUP($B69,'[1]1718  Exp_Rev Access'!$F$7:$GK$318,$DS$2,FALSE))</f>
        <v>0</v>
      </c>
      <c r="DT69" s="90">
        <f>IF(ISNA(VLOOKUP($B69,'[1]1718  Exp_Rev Access'!$F$7:$GK$318,$DT$2,FALSE)),"",VLOOKUP($B69,'[1]1718  Exp_Rev Access'!$F$7:$GK$318,$DT$2,FALSE))</f>
        <v>0</v>
      </c>
      <c r="DU69" s="90">
        <f>IF(ISNA(VLOOKUP($B69,'[1]1718  Exp_Rev Access'!$F$7:$GK$318,$DU$2,FALSE)),"",VLOOKUP($B69,'[1]1718  Exp_Rev Access'!$F$7:$GK$318,$DU$2,FALSE))</f>
        <v>0</v>
      </c>
      <c r="DV69" s="90">
        <f>IF(ISNA(VLOOKUP($B69,'[1]1718  Exp_Rev Access'!$F$7:$GK$318,$DV$2,FALSE)),"",VLOOKUP($B69,'[1]1718  Exp_Rev Access'!$F$7:$GK$318,$DV$2,FALSE))</f>
        <v>0</v>
      </c>
      <c r="DW69" s="90">
        <f>IF(ISNA(VLOOKUP($B69,'[1]1718  Exp_Rev Access'!$F$7:$GK$318,$DW$2,FALSE)),"",VLOOKUP($B69,'[1]1718  Exp_Rev Access'!$F$7:$GK$318,$DW$2,FALSE))</f>
        <v>0</v>
      </c>
      <c r="DX69" s="90">
        <f>IF(ISNA(VLOOKUP($B69,'[1]1718  Exp_Rev Access'!$F$7:$GK$318,$DX$2,FALSE)),"",VLOOKUP($B69,'[1]1718  Exp_Rev Access'!$F$7:$GK$318,$DX$2,FALSE))</f>
        <v>0</v>
      </c>
      <c r="DY69" s="90">
        <f>IF(ISNA(VLOOKUP($B69,'[1]1718  Exp_Rev Access'!$F$7:$GK$318,$DY$2,FALSE)),"",VLOOKUP($B69,'[1]1718  Exp_Rev Access'!$F$7:$GK$318,$DY$2,FALSE))</f>
        <v>0</v>
      </c>
      <c r="DZ69" s="90">
        <f>IF(ISNA(VLOOKUP($B69,'[1]1718  Exp_Rev Access'!$F$7:$GK$318,$DZ$2,FALSE)),"",VLOOKUP($B69,'[1]1718  Exp_Rev Access'!$F$7:$GK$318,$DZ$2,FALSE))</f>
        <v>0</v>
      </c>
      <c r="EA69" s="90">
        <f>IF(ISNA(VLOOKUP($B69,'[1]1718  Exp_Rev Access'!$F$7:$GK$318,$EA$2,FALSE)),"",VLOOKUP($B69,'[1]1718  Exp_Rev Access'!$F$7:$GK$318,$EA$2,FALSE))</f>
        <v>0</v>
      </c>
      <c r="EB69" s="90">
        <f>IF(ISNA(VLOOKUP($B69,'[1]1718  Exp_Rev Access'!$F$7:$GK$318,$EB$2,FALSE)),"",VLOOKUP($B69,'[1]1718  Exp_Rev Access'!$F$7:$GK$318,$EB$2,FALSE))</f>
        <v>0</v>
      </c>
      <c r="EC69" s="90">
        <f>IF(ISNA(VLOOKUP($B69,'[1]1718  Exp_Rev Access'!$F$7:$GK$318,$EC$2,FALSE)),"",VLOOKUP($B69,'[1]1718  Exp_Rev Access'!$F$7:$GK$318,$EC$2,FALSE))</f>
        <v>0</v>
      </c>
      <c r="ED69" s="90">
        <f>IF(ISNA(VLOOKUP($B69,'[1]1718  Exp_Rev Access'!$F$7:$GK$318,$ED$2,FALSE)),"",VLOOKUP($B69,'[1]1718  Exp_Rev Access'!$F$7:$GK$318,$ED$2,FALSE))</f>
        <v>0</v>
      </c>
      <c r="EE69" s="90">
        <f>IF(ISNA(VLOOKUP($B69,'[1]1718  Exp_Rev Access'!$F$7:$GK$318,$EE$2,FALSE)),"",VLOOKUP($B69,'[1]1718  Exp_Rev Access'!$F$7:$GK$318,$EE$2,FALSE))</f>
        <v>0</v>
      </c>
      <c r="EF69" s="90">
        <f>IF(ISNA(VLOOKUP($B69,'[1]1718  Exp_Rev Access'!$F$7:$GK$318,$EF$2,FALSE)),"",VLOOKUP($B69,'[1]1718  Exp_Rev Access'!$F$7:$GK$318,$EF$2,FALSE))</f>
        <v>0</v>
      </c>
      <c r="EG69" s="90">
        <f>IF(ISNA(VLOOKUP($B69,'[1]1718  Exp_Rev Access'!$F$7:$GK$318,$EG$2,FALSE)),"",VLOOKUP($B69,'[1]1718  Exp_Rev Access'!$F$7:$GK$318,$EG$2,FALSE))</f>
        <v>0</v>
      </c>
      <c r="EH69" s="90">
        <f>IF(ISNA(VLOOKUP($B69,'[1]1718  Exp_Rev Access'!$F$7:$GK$318,$EH$2,FALSE)),"",VLOOKUP($B69,'[1]1718  Exp_Rev Access'!$F$7:$GK$318,$EH$2,FALSE))</f>
        <v>0</v>
      </c>
      <c r="EI69" s="90">
        <f>IF(ISNA(VLOOKUP($B69,'[1]1718  Exp_Rev Access'!$F$7:$GK$318,$EI$2,FALSE)),"",VLOOKUP($B69,'[1]1718  Exp_Rev Access'!$F$7:$GK$318,$EI$2,FALSE))</f>
        <v>0</v>
      </c>
      <c r="EJ69" s="90">
        <f>IF(ISNA(VLOOKUP($B69,'[1]1718  Exp_Rev Access'!$F$7:$GK$318,$EJ$2,FALSE)),"",VLOOKUP($B69,'[1]1718  Exp_Rev Access'!$F$7:$GK$318,$EJ$2,FALSE))</f>
        <v>0</v>
      </c>
      <c r="EK69" s="90">
        <f>IF(ISNA(VLOOKUP($B69,'[1]1718  Exp_Rev Access'!$F$7:$GK$318,$EK$2,FALSE)),"",VLOOKUP($B69,'[1]1718  Exp_Rev Access'!$F$7:$GK$318,$EK$2,FALSE))</f>
        <v>0</v>
      </c>
      <c r="EL69" s="90">
        <f>IF(ISNA(VLOOKUP($B69,'[1]1718  Exp_Rev Access'!$F$7:$GK$318,$EL$2,FALSE)),"",VLOOKUP($B69,'[1]1718  Exp_Rev Access'!$F$7:$GK$318,$EL$2,FALSE))</f>
        <v>0</v>
      </c>
      <c r="EM69" s="90">
        <f>IF(ISNA(VLOOKUP($B69,'[1]1718  Exp_Rev Access'!$F$7:$GK$318,$EM$2,FALSE)),"",VLOOKUP($B69,'[1]1718  Exp_Rev Access'!$F$7:$GK$318,$EM$2,FALSE))</f>
        <v>0</v>
      </c>
      <c r="EN69" s="90">
        <f>IF(ISNA(VLOOKUP($B69,'[1]1718  Exp_Rev Access'!$F$7:$GK$318,$EN$2,FALSE)),"",VLOOKUP($B69,'[1]1718  Exp_Rev Access'!$F$7:$GK$318,$EN$2,FALSE))</f>
        <v>0</v>
      </c>
      <c r="EO69" s="90">
        <f>IF(ISNA(VLOOKUP($B69,'[1]1718  Exp_Rev Access'!$F$7:$GK$318,$EO$2,FALSE)),"",VLOOKUP($B69,'[1]1718  Exp_Rev Access'!$F$7:$GK$318,$EO$2,FALSE))</f>
        <v>0</v>
      </c>
      <c r="EP69" s="90">
        <f>IF(ISNA(VLOOKUP($B69,'[1]1718  Exp_Rev Access'!$F$7:$GK$318,$EP$2,FALSE)),"",VLOOKUP($B69,'[1]1718  Exp_Rev Access'!$F$7:$GK$318,$EP$2,FALSE))</f>
        <v>0</v>
      </c>
      <c r="EQ69" s="90">
        <f>IF(ISNA(VLOOKUP($B69,'[1]1718  Exp_Rev Access'!$F$7:$GK$318,$EQ$2,FALSE)),"",VLOOKUP($B69,'[1]1718  Exp_Rev Access'!$F$7:$GK$318,$EQ$2,FALSE))</f>
        <v>0</v>
      </c>
      <c r="ER69" s="90">
        <f>IF(ISNA(VLOOKUP($B69,'[1]1718  Exp_Rev Access'!$F$7:$GK$318,$ER$2,FALSE)),"",VLOOKUP($B69,'[1]1718  Exp_Rev Access'!$F$7:$GK$318,$ER$2,FALSE))</f>
        <v>0</v>
      </c>
      <c r="ES69" s="90">
        <f>IF(ISNA(VLOOKUP($B69,'[1]1718  Exp_Rev Access'!$F$7:$GK$318,$ES$2,FALSE)),"",VLOOKUP($B69,'[1]1718  Exp_Rev Access'!$F$7:$GK$318,$ES$2,FALSE))</f>
        <v>0</v>
      </c>
      <c r="ET69" s="90">
        <f>IF(ISNA(VLOOKUP($B69,'[1]1718  Exp_Rev Access'!$F$7:$GK$318,$ET$2,FALSE)),"",VLOOKUP($B69,'[1]1718  Exp_Rev Access'!$F$7:$GK$318,$ET$2,FALSE))</f>
        <v>0</v>
      </c>
      <c r="EU69" s="90">
        <f>IF(ISNA(VLOOKUP($B69,'[1]1718  Exp_Rev Access'!$F$7:$GK$318,$EU$2,FALSE)),"",VLOOKUP($B69,'[1]1718  Exp_Rev Access'!$F$7:$GK$318,$EU$2,FALSE))</f>
        <v>0</v>
      </c>
      <c r="EV69" s="90">
        <f>IF(ISNA(VLOOKUP($B69,'[1]1718  Exp_Rev Access'!$F$7:$GK$318,$EV$2,FALSE)),"",VLOOKUP($B69,'[1]1718  Exp_Rev Access'!$F$7:$GK$318,$EV$2,FALSE))</f>
        <v>32355.02</v>
      </c>
      <c r="EW69" s="90">
        <f>IF(ISNA(VLOOKUP($B69,'[1]1718  Exp_Rev Access'!$F$7:$GK$318,$EW$2,FALSE)),"",VLOOKUP($B69,'[1]1718  Exp_Rev Access'!$F$7:$GK$318,$EW$2,FALSE))</f>
        <v>0</v>
      </c>
      <c r="EX69" s="90">
        <f>IF(ISNA(VLOOKUP($B69,'[1]1718  Exp_Rev Access'!$F$7:$GK$318,$EX$2,FALSE)),"",VLOOKUP($B69,'[1]1718  Exp_Rev Access'!$F$7:$GK$318,$EX$2,FALSE))</f>
        <v>0</v>
      </c>
      <c r="EY69" s="90">
        <f>IF(ISNA(VLOOKUP($B69,'[1]1718  Exp_Rev Access'!$F$7:$GK$318,$EY$2,FALSE)),"",VLOOKUP($B69,'[1]1718  Exp_Rev Access'!$F$7:$GK$318,$EY$2,FALSE))</f>
        <v>0</v>
      </c>
      <c r="EZ69" s="90">
        <f>IF(ISNA(VLOOKUP($B69,'[1]1718  Exp_Rev Access'!$F$7:$GK$318,$EZ$2,FALSE)),"",VLOOKUP($B69,'[1]1718  Exp_Rev Access'!$F$7:$GK$318,$EZ$2,FALSE))</f>
        <v>0</v>
      </c>
      <c r="FA69" s="90">
        <f>IF(ISNA(VLOOKUP($B69,'[1]1718  Exp_Rev Access'!$F$7:$GK$318,$FA$2,FALSE)),"",VLOOKUP($B69,'[1]1718  Exp_Rev Access'!$F$7:$GK$318,$FA$2,FALSE))</f>
        <v>0</v>
      </c>
      <c r="FB69" s="90">
        <f>IF(ISNA(VLOOKUP($B69,'[1]1718  Exp_Rev Access'!$F$7:$GK$318,$FB$2,FALSE)),"",VLOOKUP($B69,'[1]1718  Exp_Rev Access'!$F$7:$GK$318,$FB$2,FALSE))</f>
        <v>0</v>
      </c>
      <c r="FC69" s="90">
        <f>IF(ISNA(VLOOKUP($B69,'[1]1718  Exp_Rev Access'!$F$7:$GK$318,$FC$2,FALSE)),"",VLOOKUP($B69,'[1]1718  Exp_Rev Access'!$F$7:$GK$318,$FC$2,FALSE))</f>
        <v>0</v>
      </c>
      <c r="FD69" s="90">
        <f>IF(ISNA(VLOOKUP($B69,'[1]1718  Exp_Rev Access'!$F$7:$GK$318,$FD$2,FALSE)),"",VLOOKUP($B69,'[1]1718  Exp_Rev Access'!$F$7:$GK$318,$FD$2,FALSE))</f>
        <v>0</v>
      </c>
      <c r="FE69" s="90">
        <f>IF(ISNA(VLOOKUP($B69,'[1]1718  Exp_Rev Access'!$F$7:$GK$318,$FE$2,FALSE)),"",VLOOKUP($B69,'[1]1718  Exp_Rev Access'!$F$7:$GK$318,$FE$2,FALSE))</f>
        <v>0</v>
      </c>
      <c r="FF69" s="90">
        <f>IF(ISNA(VLOOKUP($B69,'[1]1718  Exp_Rev Access'!$F$7:$GK$318,$FF$2,FALSE)),"",VLOOKUP($B69,'[1]1718  Exp_Rev Access'!$F$7:$GK$318,$FF$2,FALSE))</f>
        <v>0</v>
      </c>
      <c r="FG69" s="90">
        <f>IF(ISNA(VLOOKUP($B69,'[1]1718  Exp_Rev Access'!$F$7:$GK$318,$FG$2,FALSE)),"",VLOOKUP($B69,'[1]1718  Exp_Rev Access'!$F$7:$GK$318,$FG$2,FALSE))</f>
        <v>0</v>
      </c>
      <c r="FH69" s="90">
        <f>IF(ISNA(VLOOKUP($B69,'[1]1718  Exp_Rev Access'!$F$7:$GK$318,$FH$2,FALSE)),"",VLOOKUP($B69,'[1]1718  Exp_Rev Access'!$F$7:$GK$318,$FH$2,FALSE))</f>
        <v>0</v>
      </c>
      <c r="FI69" s="90">
        <f>IF(ISNA(VLOOKUP($B69,'[1]1718  Exp_Rev Access'!$F$7:$GK$318,$FI$2,FALSE)),"",VLOOKUP($B69,'[1]1718  Exp_Rev Access'!$F$7:$GK$318,$FI$2,FALSE))</f>
        <v>0</v>
      </c>
      <c r="FJ69" s="90">
        <f>IF(ISNA(VLOOKUP($B69,'[1]1718  Exp_Rev Access'!$F$7:$GK$318,$FJ$2,FALSE)),"",VLOOKUP($B69,'[1]1718  Exp_Rev Access'!$F$7:$GK$318,$FJ$2,FALSE))</f>
        <v>0</v>
      </c>
      <c r="FK69" s="90">
        <f>IF(ISNA(VLOOKUP($B69,'[1]1718  Exp_Rev Access'!$F$7:$GK$318,$FK$2,FALSE)),"",VLOOKUP($B69,'[1]1718  Exp_Rev Access'!$F$7:$GK$318,$FK$2,FALSE))</f>
        <v>0</v>
      </c>
      <c r="FL69" s="90">
        <f>IF(ISNA(VLOOKUP($B69,'[1]1718  Exp_Rev Access'!$F$7:$GK$318,$FL$2,FALSE)),"",VLOOKUP($B69,'[1]1718  Exp_Rev Access'!$F$7:$GK$318,$FL$2,FALSE))</f>
        <v>0</v>
      </c>
      <c r="FM69" s="90">
        <f>IF(ISNA(VLOOKUP($B69,'[1]1718  Exp_Rev Access'!$F$7:$GK$318,$FM$2,FALSE)),"",VLOOKUP($B69,'[1]1718  Exp_Rev Access'!$F$7:$GK$318,$FM$2,FALSE))</f>
        <v>0</v>
      </c>
      <c r="FN69" s="90">
        <f>IF(ISNA(VLOOKUP($B69,'[1]1718  Exp_Rev Access'!$F$7:$GK$318,$FN$2,FALSE)),"",VLOOKUP($B69,'[1]1718  Exp_Rev Access'!$F$7:$GK$318,$FN$2,FALSE))</f>
        <v>0</v>
      </c>
      <c r="FO69" s="90">
        <f>IF(ISNA(VLOOKUP($B69,'[1]1718  Exp_Rev Access'!$F$7:$GK$318,$FO$2,FALSE)),"",VLOOKUP($B69,'[1]1718  Exp_Rev Access'!$F$7:$GK$318,$FO$2,FALSE))</f>
        <v>0</v>
      </c>
      <c r="FP69" s="90">
        <f>IF(ISNA(VLOOKUP($B69,'[1]1718  Exp_Rev Access'!$F$7:$GK$318,$FP$2,FALSE)),"",VLOOKUP($B69,'[1]1718  Exp_Rev Access'!$F$7:$GK$318,$FP$2,FALSE))</f>
        <v>0</v>
      </c>
      <c r="FQ69" s="90">
        <f>IF(ISNA(VLOOKUP($B69,'[1]1718  Exp_Rev Access'!$F$7:$GK$318,$FQ$2,FALSE)),"",VLOOKUP($B69,'[1]1718  Exp_Rev Access'!$F$7:$GK$318,$FQ$2,FALSE))</f>
        <v>0</v>
      </c>
      <c r="FR69" s="90">
        <f>IF(ISNA(VLOOKUP($B69,'[1]1718  Exp_Rev Access'!$F$7:$GK$318,$FR$2,FALSE)),"",VLOOKUP($B69,'[1]1718  Exp_Rev Access'!$F$7:$GK$318,$FR$2,FALSE))</f>
        <v>34318.17</v>
      </c>
      <c r="FS69" s="56">
        <f t="shared" si="221"/>
        <v>1128142.9099999999</v>
      </c>
      <c r="FT69" s="92">
        <f t="shared" si="222"/>
        <v>7.1345966725239907E-2</v>
      </c>
      <c r="FU69" s="94">
        <f t="shared" si="223"/>
        <v>839.76069107718388</v>
      </c>
      <c r="FV69" s="95">
        <f>IF(ISNA(VLOOKUP($B69,'[1]1718  Exp_Rev Access'!$F$7:$GK$318,$FV$2,FALSE)),"",VLOOKUP($B69,'[1]1718  Exp_Rev Access'!$F$7:$GK$318,$FV$2,FALSE))</f>
        <v>0</v>
      </c>
      <c r="FW69" s="95">
        <f>IF(ISNA(VLOOKUP($B69,'[1]1718  Exp_Rev Access'!$F$7:$GK$318,$FW$2,FALSE)),"",VLOOKUP($B69,'[1]1718  Exp_Rev Access'!$F$7:$GK$318,$FW$2,FALSE))</f>
        <v>0</v>
      </c>
      <c r="FX69" s="95">
        <f>IF(ISNA(VLOOKUP($B69,'[1]1718  Exp_Rev Access'!$F$7:$GK$318,$FX$2,FALSE)),"",VLOOKUP($B69,'[1]1718  Exp_Rev Access'!$F$7:$GK$318,$FX$2,FALSE))</f>
        <v>0</v>
      </c>
      <c r="FY69" s="95">
        <f>IF(ISNA(VLOOKUP($B69,'[1]1718  Exp_Rev Access'!$F$7:$GK$318,$FY$2,FALSE)),"",VLOOKUP($B69,'[1]1718  Exp_Rev Access'!$F$7:$GK$318,$FY$2,FALSE))</f>
        <v>0</v>
      </c>
      <c r="FZ69" s="95">
        <f>IF(ISNA(VLOOKUP($B69,'[1]1718  Exp_Rev Access'!$F$7:$GK$318,$FZ$2,FALSE)),"",VLOOKUP($B69,'[1]1718  Exp_Rev Access'!$F$7:$GK$318,$FZ$2,FALSE))</f>
        <v>0</v>
      </c>
      <c r="GA69" s="95">
        <f>IF(ISNA(VLOOKUP($B69,'[1]1718  Exp_Rev Access'!$F$7:$GK$318,$GA$2,FALSE)),"",VLOOKUP($B69,'[1]1718  Exp_Rev Access'!$F$7:$GK$318,$GA$2,FALSE))</f>
        <v>0</v>
      </c>
      <c r="GB69" s="95">
        <f>IF(ISNA(VLOOKUP($B69,'[1]1718  Exp_Rev Access'!$F$7:$GK$318,$GB$2,FALSE)),"",VLOOKUP($B69,'[1]1718  Exp_Rev Access'!$F$7:$GK$318,$GB$2,FALSE))</f>
        <v>0</v>
      </c>
      <c r="GC69" s="95">
        <f>IF(ISNA(VLOOKUP($B69,'[1]1718  Exp_Rev Access'!$F$7:$GK$318,$GC$2,FALSE)),"",VLOOKUP($B69,'[1]1718  Exp_Rev Access'!$F$7:$GK$318,$GC$2,FALSE))</f>
        <v>0</v>
      </c>
      <c r="GD69" s="95">
        <f>IF(ISNA(VLOOKUP($B69,'[1]1718  Exp_Rev Access'!$F$7:$GK$318,$GD$2,FALSE)),"",VLOOKUP($B69,'[1]1718  Exp_Rev Access'!$F$7:$GK$318,$GD$2,FALSE))</f>
        <v>0</v>
      </c>
      <c r="GE69" s="95">
        <f>IF(ISNA(VLOOKUP($B69,'[1]1718  Exp_Rev Access'!$F$7:$GK$318,$GE$2,FALSE)),"",VLOOKUP($B69,'[1]1718  Exp_Rev Access'!$F$7:$GK$318,$GE$2,FALSE))</f>
        <v>0</v>
      </c>
      <c r="GF69" s="95">
        <f>IF(ISNA(VLOOKUP($B69,'[1]1718  Exp_Rev Access'!$F$7:$GK$318,$GF$2,FALSE)),"",VLOOKUP($B69,'[1]1718  Exp_Rev Access'!$F$7:$GK$318,$GF$2,FALSE))</f>
        <v>0</v>
      </c>
      <c r="GG69" s="95">
        <f>IF(ISNA(VLOOKUP($B69,'[1]1718  Exp_Rev Access'!$F$7:$GK$318,$GG$2,FALSE)),"",VLOOKUP($B69,'[1]1718  Exp_Rev Access'!$F$7:$GK$318,$GG$2,FALSE))</f>
        <v>0</v>
      </c>
      <c r="GH69" s="95">
        <f>IF(ISNA(VLOOKUP($B69,'[1]1718  Exp_Rev Access'!$F$7:$GK$318,$GH$2,FALSE)),"",VLOOKUP($B69,'[1]1718  Exp_Rev Access'!$F$7:$GK$318,$GH$2,FALSE))</f>
        <v>0</v>
      </c>
      <c r="GI69" s="95">
        <f>IF(ISNA(VLOOKUP($B69,'[1]1718  Exp_Rev Access'!$F$7:$GK$318,$GI$2,FALSE)),"",VLOOKUP($B69,'[1]1718  Exp_Rev Access'!$F$7:$GK$318,$GI$2,FALSE))</f>
        <v>0</v>
      </c>
      <c r="GJ69" s="95">
        <f>IF(ISNA(VLOOKUP($B69,'[1]1718  Exp_Rev Access'!$F$7:$GK$318,$GJ$2,FALSE)),"",VLOOKUP($B69,'[1]1718  Exp_Rev Access'!$F$7:$GK$318,$GJ$2,FALSE))</f>
        <v>0</v>
      </c>
      <c r="GK69" s="95">
        <f>IF(ISNA(VLOOKUP($B69,'[1]1718  Exp_Rev Access'!$F$7:$GK$318,$GK$2,FALSE)),"",VLOOKUP($B69,'[1]1718  Exp_Rev Access'!$F$7:$GK$318,$GK$2,FALSE))</f>
        <v>0</v>
      </c>
      <c r="GL69" s="95">
        <f>IF(ISNA(VLOOKUP($B69,'[1]1718  Exp_Rev Access'!$F$7:$GK$318,$GL$2,FALSE)),"",VLOOKUP($B69,'[1]1718  Exp_Rev Access'!$F$7:$GK$318,$GL$2,FALSE))</f>
        <v>0</v>
      </c>
      <c r="GM69" s="95">
        <f>IF(ISNA(VLOOKUP($B69,'[1]1718  Exp_Rev Access'!$F$7:$GK$318,$GM$2,FALSE)),"",VLOOKUP($B69,'[1]1718  Exp_Rev Access'!$F$7:$GK$318,$GM$2,FALSE))</f>
        <v>0</v>
      </c>
      <c r="GN69" s="95">
        <f>IF(ISNA(VLOOKUP($B69,'[1]1718  Exp_Rev Access'!$F$7:$GK$318,$GN$2,FALSE)),"",VLOOKUP($B69,'[1]1718  Exp_Rev Access'!$F$7:$GK$318,$GN$2,FALSE))</f>
        <v>0</v>
      </c>
      <c r="GO69" s="95">
        <f>IF(ISNA(VLOOKUP($B69,'[1]1718  Exp_Rev Access'!$F$7:$GK$318,$GO$2,FALSE)),"",VLOOKUP($B69,'[1]1718  Exp_Rev Access'!$F$7:$GK$318,$GO$2,FALSE))</f>
        <v>0</v>
      </c>
      <c r="GP69" s="95">
        <f>IF(ISNA(VLOOKUP($B69,'[1]1718  Exp_Rev Access'!$F$7:$GK$318,$GP$2,FALSE)),"",VLOOKUP($B69,'[1]1718  Exp_Rev Access'!$F$7:$GK$318,$GP$2,FALSE))</f>
        <v>0</v>
      </c>
      <c r="GQ69" s="95">
        <f>IF(ISNA(VLOOKUP($B69,'[1]1718  Exp_Rev Access'!$F$7:$GK$318,$GQ$2,FALSE)),"",VLOOKUP($B69,'[1]1718  Exp_Rev Access'!$F$7:$GK$318,$GQ$2,FALSE))</f>
        <v>0</v>
      </c>
      <c r="GR69" s="95">
        <f>IF(ISNA(VLOOKUP($B69,'[1]1718  Exp_Rev Access'!$F$7:$GK$318,$GR$2,FALSE)),"",VLOOKUP($B69,'[1]1718  Exp_Rev Access'!$F$7:$GK$318,$GR$2,FALSE))</f>
        <v>0</v>
      </c>
      <c r="GS69" s="95">
        <f>IF(ISNA(VLOOKUP($B69,'[1]1718  Exp_Rev Access'!$F$7:$GK$318,$GS$2,FALSE)),"",VLOOKUP($B69,'[1]1718  Exp_Rev Access'!$F$7:$GK$318,$GS$2,FALSE))</f>
        <v>0</v>
      </c>
      <c r="GT69" s="95">
        <f>IF(ISNA(VLOOKUP($B69,'[1]1718  Exp_Rev Access'!$F$7:$GK$318,$GT$2,FALSE)),"",VLOOKUP($B69,'[1]1718  Exp_Rev Access'!$F$7:$GK$318,$GT$2,FALSE))</f>
        <v>0</v>
      </c>
      <c r="GU69" s="56">
        <f t="shared" si="224"/>
        <v>0</v>
      </c>
      <c r="GV69" s="92">
        <f t="shared" si="225"/>
        <v>0</v>
      </c>
      <c r="GW69" s="96">
        <f t="shared" si="226"/>
        <v>0</v>
      </c>
    </row>
    <row r="70" spans="1:222" x14ac:dyDescent="0.3">
      <c r="A70" s="98"/>
      <c r="B70" s="88" t="s">
        <v>263</v>
      </c>
      <c r="C70" s="89" t="s">
        <v>264</v>
      </c>
      <c r="D70" s="75">
        <f>IF(ISNA(VLOOKUP($B70,'[1]1718 enrollment_Rev_Exp by size'!$A$7:H410,3,FALSE)),"",VLOOKUP($B70,'[1]1718 enrollment_Rev_Exp by size'!$A$7:$G$363,3,FALSE))</f>
        <v>1019.3300000000002</v>
      </c>
      <c r="E70" s="76">
        <f>IF(ISNA(VLOOKUP($B70,'[1]1718 enrollment_Rev_Exp by size'!$A$7:I410,5,FALSE)),"",VLOOKUP($B70,'[1]1718 enrollment_Rev_Exp by size'!$A$7:$G$350,5,FALSE))</f>
        <v>11691374.48</v>
      </c>
      <c r="F70" s="70">
        <f t="shared" si="207"/>
        <v>11691374.48</v>
      </c>
      <c r="G70" s="70">
        <f t="shared" si="208"/>
        <v>0</v>
      </c>
      <c r="H70" s="90">
        <f>IF(ISNA(VLOOKUP($B70,'[1]1718  Exp_Rev Access'!$F$7:$GK$318,3,FALSE)),"",VLOOKUP($B70,'[1]1718  Exp_Rev Access'!$F$7:$GK$318,3,FALSE))</f>
        <v>2109095.5699999998</v>
      </c>
      <c r="I70" s="90">
        <f>IF(ISNA(VLOOKUP($B70,'[1]1718  Exp_Rev Access'!$F$7:$GK$318,4,FALSE)),"",VLOOKUP($B70,'[1]1718  Exp_Rev Access'!$F$7:$GK$318,4,FALSE))</f>
        <v>0</v>
      </c>
      <c r="J70" s="90">
        <f>IF(ISNA(VLOOKUP($B70,'[1]1718  Exp_Rev Access'!$F$7:$GK$318,5,FALSE)),"",VLOOKUP($B70,'[1]1718  Exp_Rev Access'!$F$7:$GK$318,5,FALSE))</f>
        <v>0</v>
      </c>
      <c r="K70" s="90">
        <f>IF(ISNA(VLOOKUP($B70,'[1]1718  Exp_Rev Access'!$F$7:$GK$318,6,FALSE)),"-",VLOOKUP($B70,'[1]1718  Exp_Rev Access'!$F$7:$GK$318,6,FALSE))</f>
        <v>111667.3</v>
      </c>
      <c r="L70" s="90">
        <f>IF(ISNA(VLOOKUP($B70,'[1]1718  Exp_Rev Access'!$F$7:$GK$318,7,FALSE)),"",VLOOKUP($B70,'[1]1718  Exp_Rev Access'!$F$7:$GK$318,7,FALSE))</f>
        <v>0</v>
      </c>
      <c r="M70" s="90">
        <f>IF(ISNA(VLOOKUP($B70,'[1]1718  Exp_Rev Access'!$F$7:$GK$318,8,FALSE)),"",VLOOKUP($B70,'[1]1718  Exp_Rev Access'!$F$7:$GK$318,8,FALSE))</f>
        <v>0</v>
      </c>
      <c r="N70" s="56">
        <f t="shared" si="209"/>
        <v>2220762.8699999996</v>
      </c>
      <c r="O70" s="91">
        <f t="shared" si="210"/>
        <v>0.18994882712883554</v>
      </c>
      <c r="P70" s="56">
        <f t="shared" si="211"/>
        <v>2178.6495737396126</v>
      </c>
      <c r="Q70" s="90">
        <f>IF(ISNA(VLOOKUP($B70,'[1]1718  Exp_Rev Access'!$F$7:$GK$318,10,FALSE)),"",VLOOKUP($B70,'[1]1718  Exp_Rev Access'!$F$7:$GK$318,10,FALSE))</f>
        <v>0</v>
      </c>
      <c r="R70" s="90">
        <f>IF(ISNA(VLOOKUP($B70,'[1]1718  Exp_Rev Access'!$F$7:$GK$318,11,FALSE)),"",VLOOKUP($B70,'[1]1718  Exp_Rev Access'!$F$7:$GK$318,11,FALSE))</f>
        <v>0</v>
      </c>
      <c r="S70" s="90">
        <f>IF(ISNA(VLOOKUP($B70,'[1]1718  Exp_Rev Access'!$F$7:$GK$318,12,FALSE)),"",VLOOKUP($B70,'[1]1718  Exp_Rev Access'!$F$7:$GK$318,12,FALSE))</f>
        <v>0</v>
      </c>
      <c r="T70" s="90">
        <f>IF(ISNA(VLOOKUP($B70,'[1]1718  Exp_Rev Access'!$F$7:$GK$318,13,FALSE)),"",VLOOKUP($B70,'[1]1718  Exp_Rev Access'!$F$7:$GK$318,13,FALSE))</f>
        <v>0</v>
      </c>
      <c r="U70" s="90">
        <f>IF(ISNA(VLOOKUP($B70,'[1]1718  Exp_Rev Access'!$F$7:$GK$318,14,FALSE)),"",VLOOKUP($B70,'[1]1718  Exp_Rev Access'!$F$7:$GK$318,14,FALSE))</f>
        <v>0</v>
      </c>
      <c r="V70" s="90">
        <f>IF(ISNA(VLOOKUP($B70,'[1]1718  Exp_Rev Access'!$F$7:$GK$318,15,FALSE)),"",VLOOKUP($B70,'[1]1718  Exp_Rev Access'!$F$7:$GK$318,15,FALSE))</f>
        <v>0</v>
      </c>
      <c r="W70" s="90">
        <f>IF(ISNA(VLOOKUP($B70,'[1]1718  Exp_Rev Access'!$F$7:$GK$318,16,FALSE)),"",VLOOKUP($B70,'[1]1718  Exp_Rev Access'!$F$7:$GK$318,16,FALSE))</f>
        <v>0</v>
      </c>
      <c r="X70" s="90">
        <f>IF(ISNA(VLOOKUP($B70,'[1]1718  Exp_Rev Access'!$F$7:$GK$318,17,FALSE)),"",VLOOKUP($B70,'[1]1718  Exp_Rev Access'!$F$7:$GK$318,17,FALSE))</f>
        <v>0</v>
      </c>
      <c r="Y70" s="90">
        <f>IF(ISNA(VLOOKUP($B70,'[1]1718  Exp_Rev Access'!$F$7:$GK$318,18,FALSE)),"",VLOOKUP($B70,'[1]1718  Exp_Rev Access'!$F$7:$GK$318,18,FALSE))</f>
        <v>6108.71</v>
      </c>
      <c r="Z70" s="90">
        <f>IF(ISNA(VLOOKUP($B70,'[1]1718  Exp_Rev Access'!$F$7:$GK$318,19,FALSE)),"",VLOOKUP($B70,'[1]1718  Exp_Rev Access'!$F$7:$GK$318,19,FALSE))</f>
        <v>953.89</v>
      </c>
      <c r="AA70" s="90">
        <f>IF(ISNA(VLOOKUP($B70,'[1]1718  Exp_Rev Access'!$F$7:$GK$318,20,FALSE)),"",VLOOKUP($B70,'[1]1718  Exp_Rev Access'!$F$7:$GK$318,20,FALSE))</f>
        <v>0</v>
      </c>
      <c r="AB70" s="90">
        <f>IF(ISNA(VLOOKUP($B70,'[1]1718  Exp_Rev Access'!$F$7:$GK$318,21,FALSE)),"",VLOOKUP($B70,'[1]1718  Exp_Rev Access'!$F$7:$GK$318,21,FALSE))</f>
        <v>0</v>
      </c>
      <c r="AC70" s="90">
        <f>IF(ISNA(VLOOKUP($B70,'[1]1718  Exp_Rev Access'!$F$7:$GK$318,22,FALSE)),"",VLOOKUP($B70,'[1]1718  Exp_Rev Access'!$F$7:$GK$318,22,FALSE))</f>
        <v>0</v>
      </c>
      <c r="AD70" s="90">
        <f>IF(ISNA(VLOOKUP($B70,'[1]1718  Exp_Rev Access'!$F$7:$GK$318,23,FALSE)),"",VLOOKUP($B70,'[1]1718  Exp_Rev Access'!$F$7:$GK$318,23,FALSE))</f>
        <v>109027.61</v>
      </c>
      <c r="AE70" s="90">
        <f>IF(ISNA(VLOOKUP($B70,'[1]1718  Exp_Rev Access'!$F$7:$GK$318,24,FALSE)),"",VLOOKUP($B70,'[1]1718  Exp_Rev Access'!$F$7:$GK$318,24,FALSE))</f>
        <v>25788.240000000002</v>
      </c>
      <c r="AF70" s="90">
        <f>IF(ISNA(VLOOKUP($B70,'[1]1718  Exp_Rev Access'!$F$7:$GK$318,25,FALSE)),"",VLOOKUP($B70,'[1]1718  Exp_Rev Access'!$F$7:$GK$318,25,FALSE))</f>
        <v>0</v>
      </c>
      <c r="AG70" s="90">
        <f>IF(ISNA(VLOOKUP($B70,'[1]1718  Exp_Rev Access'!$F$7:$GK$318,26,FALSE)),"",VLOOKUP($B70,'[1]1718  Exp_Rev Access'!$F$7:$GK$318,26,FALSE))</f>
        <v>12666.75</v>
      </c>
      <c r="AH70" s="90">
        <f>IF(ISNA(VLOOKUP($B70,'[1]1718  Exp_Rev Access'!$F$7:$GK$318,27,FALSE)),"",VLOOKUP($B70,'[1]1718  Exp_Rev Access'!$F$7:$GK$318,27,FALSE))</f>
        <v>728.04</v>
      </c>
      <c r="AI70" s="90">
        <f>IF(ISNA(VLOOKUP($B70,'[1]1718  Exp_Rev Access'!$F$7:$GK$318,28,FALSE)),"",VLOOKUP($B70,'[1]1718  Exp_Rev Access'!$F$7:$GK$318,28,FALSE))</f>
        <v>840</v>
      </c>
      <c r="AJ70" s="90">
        <f>IF(ISNA(VLOOKUP($B70,'[1]1718  Exp_Rev Access'!$F$7:$GK$318,29,FALSE)),"",VLOOKUP($B70,'[1]1718  Exp_Rev Access'!$F$7:$GK$318,29,FALSE))</f>
        <v>380.68</v>
      </c>
      <c r="AK70" s="90">
        <f>IF(ISNA(VLOOKUP($B70,'[1]1718  Exp_Rev Access'!$F$7:$GK$318,30,FALSE)),"",VLOOKUP($B70,'[1]1718  Exp_Rev Access'!$F$7:$GK$318,30,FALSE))</f>
        <v>83099.89</v>
      </c>
      <c r="AL70" s="90">
        <f>IF(ISNA(VLOOKUP($B70,'[1]1718  Exp_Rev Access'!$F$7:$GK$318,31,FALSE)),"",VLOOKUP($B70,'[1]1718  Exp_Rev Access'!$F$7:$GK$318,31,FALSE))</f>
        <v>0</v>
      </c>
      <c r="AM70" s="56">
        <f t="shared" si="212"/>
        <v>239593.81</v>
      </c>
      <c r="AN70" s="92">
        <f t="shared" si="213"/>
        <v>2.0493211504760557E-2</v>
      </c>
      <c r="AO70" s="71">
        <f t="shared" si="214"/>
        <v>235.05028793423128</v>
      </c>
      <c r="AP70" s="90">
        <f>IF(ISNA(VLOOKUP($B70,'[1]1718  Exp_Rev Access'!$F$7:$GK$318,33,FALSE)),"",VLOOKUP($B70,'[1]1718  Exp_Rev Access'!$F$7:$GK$318,33,FALSE))</f>
        <v>6954032.4299999997</v>
      </c>
      <c r="AQ70" s="90">
        <f>IF(ISNA(VLOOKUP($B70,'[1]1718  Exp_Rev Access'!$F$7:$GK$318,34,FALSE)),"",VLOOKUP($B70,'[1]1718  Exp_Rev Access'!$F$7:$GK$318,34,FALSE))</f>
        <v>198272.14</v>
      </c>
      <c r="AR70" s="90">
        <f>IF(ISNA(VLOOKUP($B70,'[1]1718  Exp_Rev Access'!$F$7:$GK$318,35,FALSE)),"",VLOOKUP($B70,'[1]1718  Exp_Rev Access'!$F$7:$GK$318,35,FALSE))</f>
        <v>0</v>
      </c>
      <c r="AS70" s="90">
        <f>IF(ISNA(VLOOKUP($B70,'[1]1718  Exp_Rev Access'!$F$7:$GK$318,36,FALSE)),"",VLOOKUP($B70,'[1]1718  Exp_Rev Access'!$F$7:$GK$318,36,FALSE))</f>
        <v>14.91</v>
      </c>
      <c r="AT70" s="90">
        <f>IF(ISNA(VLOOKUP($B70,'[1]1718  Exp_Rev Access'!$F$7:$GK$318,37,FALSE)),"",VLOOKUP($B70,'[1]1718  Exp_Rev Access'!$F$7:$GK$318,37,FALSE))</f>
        <v>0</v>
      </c>
      <c r="AU70" s="56">
        <f t="shared" si="215"/>
        <v>7152319.4799999995</v>
      </c>
      <c r="AV70" s="93">
        <f t="shared" si="216"/>
        <v>0.61176036164398007</v>
      </c>
      <c r="AW70" s="56">
        <f t="shared" si="217"/>
        <v>7016.6869218015736</v>
      </c>
      <c r="AX70" s="90">
        <f>IF(ISNA(VLOOKUP($B70,'[1]1718  Exp_Rev Access'!$F$7:$GK$318,39,FALSE)),"",VLOOKUP($B70,'[1]1718  Exp_Rev Access'!$F$7:$GK$318,39,FALSE))</f>
        <v>0</v>
      </c>
      <c r="AY70" s="90">
        <f>IF(ISNA(VLOOKUP($B70,'[1]1718  Exp_Rev Access'!$F$7:$GK$318,40,FALSE)),"",VLOOKUP($B70,'[1]1718  Exp_Rev Access'!$F$7:$GK$318,40,FALSE))</f>
        <v>990820.03</v>
      </c>
      <c r="AZ70" s="90">
        <f>IF(ISNA(VLOOKUP($B70,'[1]1718  Exp_Rev Access'!$F$7:$GK$318,41,FALSE)),"",VLOOKUP($B70,'[1]1718  Exp_Rev Access'!$F$7:$GK$318,41,FALSE))</f>
        <v>53650.85</v>
      </c>
      <c r="BA70" s="90">
        <f>IF(ISNA(VLOOKUP($B70,'[1]1718  Exp_Rev Access'!$F$7:$GK$318,42,FALSE)),"",VLOOKUP($B70,'[1]1718  Exp_Rev Access'!$F$7:$GK$318,42,FALSE))</f>
        <v>0</v>
      </c>
      <c r="BB70" s="90">
        <f>IF(ISNA(VLOOKUP($B70,'[1]1718  Exp_Rev Access'!$F$7:$GK$318,43,FALSE)),"",VLOOKUP($B70,'[1]1718  Exp_Rev Access'!$F$7:$GK$318,43,FALSE))</f>
        <v>0</v>
      </c>
      <c r="BC70" s="90">
        <f>IF(ISNA(VLOOKUP($B70,'[1]1718  Exp_Rev Access'!$F$7:$GK$318,44,FALSE)),"",VLOOKUP($B70,'[1]1718  Exp_Rev Access'!$F$7:$GK$318,44,FALSE))</f>
        <v>136453.93</v>
      </c>
      <c r="BD70" s="90">
        <f>IF(ISNA(VLOOKUP($B70,'[1]1718  Exp_Rev Access'!$F$7:$GK$318,45,FALSE)),"",VLOOKUP($B70,'[1]1718  Exp_Rev Access'!$F$7:$GK$318,45,FALSE))</f>
        <v>0</v>
      </c>
      <c r="BE70" s="90">
        <f>IF(ISNA(VLOOKUP($B70,'[1]1718  Exp_Rev Access'!$F$7:$GK$318,46,FALSE)),"",VLOOKUP($B70,'[1]1718  Exp_Rev Access'!$F$7:$GK$318,46,FALSE))</f>
        <v>31055.84</v>
      </c>
      <c r="BF70" s="90">
        <f>IF(ISNA(VLOOKUP($B70,'[1]1718  Exp_Rev Access'!$F$7:$GK$318,47,FALSE)),"",VLOOKUP($B70,'[1]1718  Exp_Rev Access'!$F$7:$GK$318,47,FALSE))</f>
        <v>0</v>
      </c>
      <c r="BG70" s="90">
        <f>IF(ISNA(VLOOKUP($B70,'[1]1718  Exp_Rev Access'!$F$7:$GK$318,48,FALSE)),"",VLOOKUP($B70,'[1]1718  Exp_Rev Access'!$F$7:$GK$318,48,FALSE))</f>
        <v>3414.39</v>
      </c>
      <c r="BH70" s="90">
        <f>IF(ISNA(VLOOKUP($B70,'[1]1718  Exp_Rev Access'!$F$7:$GK$318,49,FALSE)),"",VLOOKUP($B70,'[1]1718  Exp_Rev Access'!$F$7:$GK$318,49,FALSE))</f>
        <v>22814.3</v>
      </c>
      <c r="BI70" s="90">
        <f>IF(ISNA(VLOOKUP($B70,'[1]1718  Exp_Rev Access'!$F$7:$GK$318,50,FALSE)),"",VLOOKUP($B70,'[1]1718  Exp_Rev Access'!$F$7:$GK$318,50,FALSE))</f>
        <v>0</v>
      </c>
      <c r="BJ70" s="90">
        <f>IF(ISNA(VLOOKUP($B70,'[1]1718  Exp_Rev Access'!$F$7:$GK$318,51,FALSE)),"",VLOOKUP($B70,'[1]1718  Exp_Rev Access'!$F$7:$GK$318,51,FALSE))</f>
        <v>3503.16</v>
      </c>
      <c r="BK70" s="90">
        <f>IF(ISNA(VLOOKUP($B70,'[1]1718  Exp_Rev Access'!$F$7:$GK$318,52,FALSE)),"",VLOOKUP($B70,'[1]1718  Exp_Rev Access'!$F$7:$GK$318,52,FALSE))</f>
        <v>449761</v>
      </c>
      <c r="BL70" s="90">
        <f>IF(ISNA(VLOOKUP($B70,'[1]1718  Exp_Rev Access'!$F$7:$GK$318,53,FALSE)),"",VLOOKUP($B70,'[1]1718  Exp_Rev Access'!$F$7:$GK$318,53,FALSE))</f>
        <v>75</v>
      </c>
      <c r="BM70" s="90">
        <f>IF(ISNA(VLOOKUP($B70,'[1]1718  Exp_Rev Access'!$F$7:$GK$318,54,FALSE)),"",VLOOKUP($B70,'[1]1718  Exp_Rev Access'!$F$7:$GK$318,54,FALSE))</f>
        <v>0</v>
      </c>
      <c r="BN70" s="90">
        <f>IF(ISNA(VLOOKUP($B70,'[1]1718  Exp_Rev Access'!$F$7:$GK$318,55,FALSE)),"",VLOOKUP($B70,'[1]1718  Exp_Rev Access'!$F$7:$GK$318,55,FALSE))</f>
        <v>0</v>
      </c>
      <c r="BO70" s="90">
        <f>IF(ISNA(VLOOKUP($B70,'[1]1718  Exp_Rev Access'!$F$7:$GK$318,56,FALSE)),"",VLOOKUP($B70,'[1]1718  Exp_Rev Access'!$F$7:$GK$318,56,FALSE))</f>
        <v>0</v>
      </c>
      <c r="BP70" s="90">
        <f>IF(ISNA(VLOOKUP($B70,'[1]1718  Exp_Rev Access'!$F$7:$GK$318,57,FALSE)),"",VLOOKUP($B70,'[1]1718  Exp_Rev Access'!$F$7:$GK$318,57,FALSE))</f>
        <v>0</v>
      </c>
      <c r="BQ70" s="90">
        <f>IF(ISNA(VLOOKUP($B70,'[1]1718  Exp_Rev Access'!$F$7:$GK$318,58,FALSE)),"",VLOOKUP($B70,'[1]1718  Exp_Rev Access'!$F$7:$GK$318,58,FALSE))</f>
        <v>0</v>
      </c>
      <c r="BR70" s="90">
        <f>IF(ISNA(VLOOKUP($B70,'[1]1718  Exp_Rev Access'!$F$7:$GK$318,59,FALSE)),"",VLOOKUP($B70,'[1]1718  Exp_Rev Access'!$F$7:$GK$318,59,FALSE))</f>
        <v>0</v>
      </c>
      <c r="BS70" s="90">
        <f>IF(ISNA(VLOOKUP($B70,'[1]1718  Exp_Rev Access'!$F$7:$GK$318,60,FALSE)),"",VLOOKUP($B70,'[1]1718  Exp_Rev Access'!$F$7:$GK$318,60,FALSE))</f>
        <v>0</v>
      </c>
      <c r="BT70" s="90">
        <f>IF(ISNA(VLOOKUP($B70,'[1]1718  Exp_Rev Access'!$F$7:$GK$318,61,FALSE)),"",VLOOKUP($B70,'[1]1718  Exp_Rev Access'!$F$7:$GK$318,61,FALSE))</f>
        <v>0</v>
      </c>
      <c r="BU70" s="90">
        <f>IF(ISNA(VLOOKUP($B70,'[1]1718  Exp_Rev Access'!$F$7:$GK$318,62,FALSE)),"",VLOOKUP($B70,'[1]1718  Exp_Rev Access'!$F$7:$GK$318,62,FALSE))</f>
        <v>0</v>
      </c>
      <c r="BV70" s="56">
        <f t="shared" si="35"/>
        <v>1691548.5</v>
      </c>
      <c r="BW70" s="92">
        <f t="shared" si="218"/>
        <v>0.14468345898026524</v>
      </c>
      <c r="BX70" s="71">
        <f t="shared" si="219"/>
        <v>1659.4709269814484</v>
      </c>
      <c r="BY70" s="90">
        <f>IF(ISNA(VLOOKUP($B70,'[1]1718  Exp_Rev Access'!$F$7:$GK$318,64,FALSE)),"",VLOOKUP($B70,'[1]1718  Exp_Rev Access'!$F$7:$GK$318,64,FALSE))</f>
        <v>0</v>
      </c>
      <c r="BZ70" s="90">
        <f>IF(ISNA(VLOOKUP($B70,'[1]1718  Exp_Rev Access'!$F$7:$GK$318,65,FALSE)),"",VLOOKUP($B70,'[1]1718  Exp_Rev Access'!$F$7:$GK$318,65,FALSE))</f>
        <v>0</v>
      </c>
      <c r="CA70" s="90">
        <f>IF(ISNA(VLOOKUP($B70,'[1]1718  Exp_Rev Access'!$F$7:$GK$318,66,FALSE)),"",VLOOKUP($B70,'[1]1718  Exp_Rev Access'!$F$7:$GK$318,66,FALSE))</f>
        <v>0</v>
      </c>
      <c r="CB70" s="90">
        <f>IF(ISNA(VLOOKUP($B70,'[1]1718  Exp_Rev Access'!$F$7:$GK$318,67,FALSE)),"",VLOOKUP($B70,'[1]1718  Exp_Rev Access'!$F$7:$GK$318,67,FALSE))</f>
        <v>0</v>
      </c>
      <c r="CC70" s="90">
        <f>IF(ISNA(VLOOKUP($B70,'[1]1718  Exp_Rev Access'!$F$7:$GK$318,68,FALSE)),"",VLOOKUP($B70,'[1]1718  Exp_Rev Access'!$F$7:$GK$318,68,FALSE))</f>
        <v>3213.83</v>
      </c>
      <c r="CD70" s="90">
        <f>IF(ISNA(VLOOKUP($B70,'[1]1718  Exp_Rev Access'!$F$7:$GK$318,69,FALSE)),"",VLOOKUP($B70,'[1]1718  Exp_Rev Access'!$F$7:$GK$318,69,FALSE))</f>
        <v>0</v>
      </c>
      <c r="CE70" s="56">
        <f t="shared" si="36"/>
        <v>3213.83</v>
      </c>
      <c r="CF70" s="92">
        <f t="shared" si="25"/>
        <v>2.7488897952056702E-4</v>
      </c>
      <c r="CG70" s="78">
        <f t="shared" si="46"/>
        <v>3.1528847380141851</v>
      </c>
      <c r="CH70" s="90">
        <f>IF(ISNA(VLOOKUP($B70,'[1]1718  Exp_Rev Access'!$F$7:$GK$318,$CH$2,FALSE)),"",VLOOKUP($B70,'[1]1718  Exp_Rev Access'!$F$7:$GK$318,$CH$2,FALSE))</f>
        <v>0</v>
      </c>
      <c r="CI70" s="90">
        <f>IF(ISNA(VLOOKUP($B70,'[1]1718  Exp_Rev Access'!$F$7:$GK$318,$CI$2,FALSE)),"",VLOOKUP($B70,'[1]1718  Exp_Rev Access'!$F$7:$GK$318,$CI$2,FALSE))</f>
        <v>0</v>
      </c>
      <c r="CJ70" s="90">
        <f>IF(ISNA(VLOOKUP($B70,'[1]1718  Exp_Rev Access'!$F$7:$GK$318,$CJ$2,FALSE)),"",VLOOKUP($B70,'[1]1718  Exp_Rev Access'!$F$7:$GK$318,$CJ$2,FALSE))</f>
        <v>0</v>
      </c>
      <c r="CK70" s="90">
        <f>IF(ISNA(VLOOKUP($B70,'[1]1718  Exp_Rev Access'!$F$7:$GK$318,$CK$2,FALSE)),"",VLOOKUP($B70,'[1]1718  Exp_Rev Access'!$F$7:$GK$318,$CK$2,FALSE))</f>
        <v>0</v>
      </c>
      <c r="CL70" s="90">
        <f>IF(ISNA(VLOOKUP($B70,'[1]1718  Exp_Rev Access'!$F$7:$GK$318,$CL$2,FALSE)),"",VLOOKUP($B70,'[1]1718  Exp_Rev Access'!$F$7:$GK$318,$CL$2,FALSE))</f>
        <v>0</v>
      </c>
      <c r="CM70" s="90">
        <f>IF(ISNA(VLOOKUP($B70,'[1]1718  Exp_Rev Access'!$F$7:$GK$318,$CM$2,FALSE)),"",VLOOKUP($B70,'[1]1718  Exp_Rev Access'!$F$7:$GK$318,$CM$2,FALSE))</f>
        <v>0</v>
      </c>
      <c r="CN70" s="90">
        <f>IF(ISNA(VLOOKUP($B70,'[1]1718  Exp_Rev Access'!$F$7:$GK$318,$CN$2,FALSE)),"",VLOOKUP($B70,'[1]1718  Exp_Rev Access'!$F$7:$GK$318,$CN$2,FALSE))</f>
        <v>0</v>
      </c>
      <c r="CO70" s="90">
        <f>IF(ISNA(VLOOKUP($B70,'[1]1718  Exp_Rev Access'!$F$7:$GK$318,$CO$2,FALSE)),"",VLOOKUP($B70,'[1]1718  Exp_Rev Access'!$F$7:$GK$318,$CO$2,FALSE))</f>
        <v>0</v>
      </c>
      <c r="CP70" s="90">
        <f>IF(ISNA(VLOOKUP($B70,'[1]1718  Exp_Rev Access'!$F$7:$GK$318,$CP$2,FALSE)),"",VLOOKUP($B70,'[1]1718  Exp_Rev Access'!$F$7:$GK$318,$CP$2,FALSE))</f>
        <v>0</v>
      </c>
      <c r="CQ70" s="90">
        <f>IF(ISNA(VLOOKUP($B70,'[1]1718  Exp_Rev Access'!$F$7:$GK$318,$CQ$2,FALSE)),"",VLOOKUP($B70,'[1]1718  Exp_Rev Access'!$F$7:$GK$318,$CQ$2,FALSE))</f>
        <v>0</v>
      </c>
      <c r="CR70" s="90">
        <f>IF(ISNA(VLOOKUP($B70,'[1]1718  Exp_Rev Access'!$F$7:$GK$318,$CR$2,FALSE)),"",VLOOKUP($B70,'[1]1718  Exp_Rev Access'!$F$7:$GK$318,$CR$2,FALSE))</f>
        <v>0</v>
      </c>
      <c r="CS70" s="90">
        <f>IF(ISNA(VLOOKUP($B70,'[1]1718  Exp_Rev Access'!$F$7:$GK$318,$CS$2,FALSE)),"",VLOOKUP($B70,'[1]1718  Exp_Rev Access'!$F$7:$GK$318,$CS$2,FALSE))</f>
        <v>5299.78</v>
      </c>
      <c r="CT70" s="90">
        <f>IF(ISNA(VLOOKUP($B70,'[1]1718  Exp_Rev Access'!$F$7:$GK$318,$CT$2,FALSE)),"",VLOOKUP($B70,'[1]1718  Exp_Rev Access'!$F$7:$GK$318,$CT$2,FALSE))</f>
        <v>0</v>
      </c>
      <c r="CU70" s="90">
        <f>IF(ISNA(VLOOKUP($B70,'[1]1718  Exp_Rev Access'!$F$7:$GK$318,$CU$2,FALSE)),"",VLOOKUP($B70,'[1]1718  Exp_Rev Access'!$F$7:$GK$318,$CU$2,FALSE))</f>
        <v>129736.38</v>
      </c>
      <c r="CV70" s="90">
        <f>IF(ISNA(VLOOKUP($B70,'[1]1718  Exp_Rev Access'!$F$7:$GK$318,$CV$2,FALSE)),"",VLOOKUP($B70,'[1]1718  Exp_Rev Access'!$F$7:$GK$318,$CV$2,FALSE))</f>
        <v>36141</v>
      </c>
      <c r="CW70" s="90">
        <f>IF(ISNA(VLOOKUP($B70,'[1]1718  Exp_Rev Access'!$F$7:$GK$318,$CW$2,FALSE)),"",VLOOKUP($B70,'[1]1718  Exp_Rev Access'!$F$7:$GK$318,$CW$2,FALSE))</f>
        <v>0</v>
      </c>
      <c r="CX70" s="90">
        <f>IF(ISNA(VLOOKUP($B70,'[1]1718  Exp_Rev Access'!$F$7:$GK$318,$CX$2,FALSE)),"",VLOOKUP($B70,'[1]1718  Exp_Rev Access'!$F$7:$GK$318,$CX$2,FALSE))</f>
        <v>0</v>
      </c>
      <c r="CY70" s="90">
        <f>IF(ISNA(VLOOKUP($B70,'[1]1718  Exp_Rev Access'!$F$7:$GK$318,$CY$2,FALSE)),"",VLOOKUP($B70,'[1]1718  Exp_Rev Access'!$F$7:$GK$318,$CY$2,FALSE))</f>
        <v>0</v>
      </c>
      <c r="CZ70" s="90">
        <f>IF(ISNA(VLOOKUP($B70,'[1]1718  Exp_Rev Access'!$F$7:$GK$318,$CZ$2,FALSE)),"",VLOOKUP($B70,'[1]1718  Exp_Rev Access'!$F$7:$GK$318,$CZ$2,FALSE))</f>
        <v>0</v>
      </c>
      <c r="DA70" s="90">
        <f>IF(ISNA(VLOOKUP($B70,'[1]1718  Exp_Rev Access'!$F$7:$GK$318,$DA$2,FALSE)),"",VLOOKUP($B70,'[1]1718  Exp_Rev Access'!$F$7:$GK$318,$DA$2,FALSE))</f>
        <v>0</v>
      </c>
      <c r="DB70" s="90">
        <f>IF(ISNA(VLOOKUP($B70,'[1]1718  Exp_Rev Access'!$F$7:$GK$318,$DB$2,FALSE)),"",VLOOKUP($B70,'[1]1718  Exp_Rev Access'!$F$7:$GK$318,$DB$2,FALSE))</f>
        <v>0</v>
      </c>
      <c r="DC70" s="90">
        <f>IF(ISNA(VLOOKUP($B70,'[1]1718  Exp_Rev Access'!$F$7:$GK$318,$DC$2,FALSE)),"",VLOOKUP($B70,'[1]1718  Exp_Rev Access'!$F$7:$GK$318,$DC$2,FALSE))</f>
        <v>0</v>
      </c>
      <c r="DD70" s="90">
        <f>IF(ISNA(VLOOKUP($B70,'[1]1718  Exp_Rev Access'!$F$7:$GK$318,$DD$2,FALSE)),"",VLOOKUP($B70,'[1]1718  Exp_Rev Access'!$F$7:$GK$318,$DD$2,FALSE))</f>
        <v>0</v>
      </c>
      <c r="DE70" s="90">
        <f>IF(ISNA(VLOOKUP($B70,'[1]1718  Exp_Rev Access'!$F$7:$GK$318,$DE$2,FALSE)),"",VLOOKUP($B70,'[1]1718  Exp_Rev Access'!$F$7:$GK$318,$DE$2,FALSE))</f>
        <v>0</v>
      </c>
      <c r="DF70" s="90">
        <f>IF(ISNA(VLOOKUP($B70,'[1]1718  Exp_Rev Access'!$F$7:$GK$318,$DF$2,FALSE)),"",VLOOKUP($B70,'[1]1718  Exp_Rev Access'!$F$7:$GK$318,$DF$2,FALSE))</f>
        <v>0</v>
      </c>
      <c r="DG70" s="90">
        <f>IF(ISNA(VLOOKUP($B70,'[1]1718  Exp_Rev Access'!$F$7:$GK$318,$DG$2,FALSE)),"",VLOOKUP($B70,'[1]1718  Exp_Rev Access'!$F$7:$GK$318,$DG$2,FALSE))</f>
        <v>0</v>
      </c>
      <c r="DH70" s="90">
        <f>IF(ISNA(VLOOKUP($B70,'[1]1718  Exp_Rev Access'!$F$7:$GK$318,$DH$2,FALSE)),"",VLOOKUP($B70,'[1]1718  Exp_Rev Access'!$F$7:$GK$318,$DH$2,FALSE))</f>
        <v>0</v>
      </c>
      <c r="DI70" s="90">
        <f>IF(ISNA(VLOOKUP($B70,'[1]1718  Exp_Rev Access'!$F$7:$GK$318,$DI$2,FALSE)),"",VLOOKUP($B70,'[1]1718  Exp_Rev Access'!$F$7:$GK$318,$DI$2,FALSE))</f>
        <v>142777.03</v>
      </c>
      <c r="DJ70" s="90">
        <f>IF(ISNA(VLOOKUP($B70,'[1]1718  Exp_Rev Access'!$F$7:$GK$318,$DJ$2,FALSE)),"",VLOOKUP($B70,'[1]1718  Exp_Rev Access'!$F$7:$GK$318,$DJ$2,FALSE))</f>
        <v>0</v>
      </c>
      <c r="DK70" s="90">
        <f>IF(ISNA(VLOOKUP($B70,'[1]1718  Exp_Rev Access'!$F$7:$GK$318,$DK$2,FALSE)),"",VLOOKUP($B70,'[1]1718  Exp_Rev Access'!$F$7:$GK$318,$DK$2,FALSE))</f>
        <v>0</v>
      </c>
      <c r="DL70" s="90">
        <f>IF(ISNA(VLOOKUP($B70,'[1]1718  Exp_Rev Access'!$F$7:$GK$318,$DL$2,FALSE)),"",VLOOKUP($B70,'[1]1718  Exp_Rev Access'!$F$7:$GK$318,$DL$2,FALSE))</f>
        <v>0</v>
      </c>
      <c r="DM70" s="90">
        <f>IF(ISNA(VLOOKUP($B70,'[1]1718  Exp_Rev Access'!$F$7:$GK$318,$DM$2,FALSE)),"",VLOOKUP($B70,'[1]1718  Exp_Rev Access'!$F$7:$GK$318,$DM$2,FALSE))</f>
        <v>0</v>
      </c>
      <c r="DN70" s="90">
        <f>IF(ISNA(VLOOKUP($B70,'[1]1718  Exp_Rev Access'!$F$7:$GK$318,$DN$2,FALSE)),"",VLOOKUP($B70,'[1]1718  Exp_Rev Access'!$F$7:$GK$318,$DN$2,FALSE))</f>
        <v>0</v>
      </c>
      <c r="DO70" s="90">
        <f>IF(ISNA(VLOOKUP($B70,'[1]1718  Exp_Rev Access'!$F$7:$GK$318,$DO$2,FALSE)),"",VLOOKUP($B70,'[1]1718  Exp_Rev Access'!$F$7:$GK$318,$DO$2,FALSE))</f>
        <v>0</v>
      </c>
      <c r="DP70" s="90">
        <f>IF(ISNA(VLOOKUP($B70,'[1]1718  Exp_Rev Access'!$F$7:$GK$318,$DP$2,FALSE)),"",VLOOKUP($B70,'[1]1718  Exp_Rev Access'!$F$7:$GK$318,$DP$2,FALSE))</f>
        <v>0</v>
      </c>
      <c r="DQ70" s="90">
        <f>IF(ISNA(VLOOKUP($B70,'[1]1718  Exp_Rev Access'!$F$7:$GK$318,$DQ$2,FALSE)),"",VLOOKUP($B70,'[1]1718  Exp_Rev Access'!$F$7:$GK$318,$DQ$2,FALSE))</f>
        <v>0</v>
      </c>
      <c r="DR70" s="90">
        <f>IF(ISNA(VLOOKUP($B70,'[1]1718  Exp_Rev Access'!$F$7:$GK$318,$DR$2,FALSE)),"",VLOOKUP($B70,'[1]1718  Exp_Rev Access'!$F$7:$GK$318,$DR$2,FALSE))</f>
        <v>0</v>
      </c>
      <c r="DS70" s="90">
        <f>IF(ISNA(VLOOKUP($B70,'[1]1718  Exp_Rev Access'!$F$7:$GK$318,$DS$2,FALSE)),"",VLOOKUP($B70,'[1]1718  Exp_Rev Access'!$F$7:$GK$318,$DS$2,FALSE))</f>
        <v>0</v>
      </c>
      <c r="DT70" s="90">
        <f>IF(ISNA(VLOOKUP($B70,'[1]1718  Exp_Rev Access'!$F$7:$GK$318,$DT$2,FALSE)),"",VLOOKUP($B70,'[1]1718  Exp_Rev Access'!$F$7:$GK$318,$DT$2,FALSE))</f>
        <v>0</v>
      </c>
      <c r="DU70" s="90">
        <f>IF(ISNA(VLOOKUP($B70,'[1]1718  Exp_Rev Access'!$F$7:$GK$318,$DU$2,FALSE)),"",VLOOKUP($B70,'[1]1718  Exp_Rev Access'!$F$7:$GK$318,$DU$2,FALSE))</f>
        <v>0</v>
      </c>
      <c r="DV70" s="90">
        <f>IF(ISNA(VLOOKUP($B70,'[1]1718  Exp_Rev Access'!$F$7:$GK$318,$DV$2,FALSE)),"",VLOOKUP($B70,'[1]1718  Exp_Rev Access'!$F$7:$GK$318,$DV$2,FALSE))</f>
        <v>0</v>
      </c>
      <c r="DW70" s="90">
        <f>IF(ISNA(VLOOKUP($B70,'[1]1718  Exp_Rev Access'!$F$7:$GK$318,$DW$2,FALSE)),"",VLOOKUP($B70,'[1]1718  Exp_Rev Access'!$F$7:$GK$318,$DW$2,FALSE))</f>
        <v>0</v>
      </c>
      <c r="DX70" s="90">
        <f>IF(ISNA(VLOOKUP($B70,'[1]1718  Exp_Rev Access'!$F$7:$GK$318,$DX$2,FALSE)),"",VLOOKUP($B70,'[1]1718  Exp_Rev Access'!$F$7:$GK$318,$DX$2,FALSE))</f>
        <v>0</v>
      </c>
      <c r="DY70" s="90">
        <f>IF(ISNA(VLOOKUP($B70,'[1]1718  Exp_Rev Access'!$F$7:$GK$318,$DY$2,FALSE)),"",VLOOKUP($B70,'[1]1718  Exp_Rev Access'!$F$7:$GK$318,$DY$2,FALSE))</f>
        <v>0</v>
      </c>
      <c r="DZ70" s="90">
        <f>IF(ISNA(VLOOKUP($B70,'[1]1718  Exp_Rev Access'!$F$7:$GK$318,$DZ$2,FALSE)),"",VLOOKUP($B70,'[1]1718  Exp_Rev Access'!$F$7:$GK$318,$DZ$2,FALSE))</f>
        <v>0</v>
      </c>
      <c r="EA70" s="90">
        <f>IF(ISNA(VLOOKUP($B70,'[1]1718  Exp_Rev Access'!$F$7:$GK$318,$EA$2,FALSE)),"",VLOOKUP($B70,'[1]1718  Exp_Rev Access'!$F$7:$GK$318,$EA$2,FALSE))</f>
        <v>0</v>
      </c>
      <c r="EB70" s="90">
        <f>IF(ISNA(VLOOKUP($B70,'[1]1718  Exp_Rev Access'!$F$7:$GK$318,$EB$2,FALSE)),"",VLOOKUP($B70,'[1]1718  Exp_Rev Access'!$F$7:$GK$318,$EB$2,FALSE))</f>
        <v>0</v>
      </c>
      <c r="EC70" s="90">
        <f>IF(ISNA(VLOOKUP($B70,'[1]1718  Exp_Rev Access'!$F$7:$GK$318,$EC$2,FALSE)),"",VLOOKUP($B70,'[1]1718  Exp_Rev Access'!$F$7:$GK$318,$EC$2,FALSE))</f>
        <v>0</v>
      </c>
      <c r="ED70" s="90">
        <f>IF(ISNA(VLOOKUP($B70,'[1]1718  Exp_Rev Access'!$F$7:$GK$318,$ED$2,FALSE)),"",VLOOKUP($B70,'[1]1718  Exp_Rev Access'!$F$7:$GK$318,$ED$2,FALSE))</f>
        <v>0</v>
      </c>
      <c r="EE70" s="90">
        <f>IF(ISNA(VLOOKUP($B70,'[1]1718  Exp_Rev Access'!$F$7:$GK$318,$EE$2,FALSE)),"",VLOOKUP($B70,'[1]1718  Exp_Rev Access'!$F$7:$GK$318,$EE$2,FALSE))</f>
        <v>0</v>
      </c>
      <c r="EF70" s="90">
        <f>IF(ISNA(VLOOKUP($B70,'[1]1718  Exp_Rev Access'!$F$7:$GK$318,$EF$2,FALSE)),"",VLOOKUP($B70,'[1]1718  Exp_Rev Access'!$F$7:$GK$318,$EF$2,FALSE))</f>
        <v>0</v>
      </c>
      <c r="EG70" s="90">
        <f>IF(ISNA(VLOOKUP($B70,'[1]1718  Exp_Rev Access'!$F$7:$GK$318,$EG$2,FALSE)),"",VLOOKUP($B70,'[1]1718  Exp_Rev Access'!$F$7:$GK$318,$EG$2,FALSE))</f>
        <v>0</v>
      </c>
      <c r="EH70" s="90">
        <f>IF(ISNA(VLOOKUP($B70,'[1]1718  Exp_Rev Access'!$F$7:$GK$318,$EH$2,FALSE)),"",VLOOKUP($B70,'[1]1718  Exp_Rev Access'!$F$7:$GK$318,$EH$2,FALSE))</f>
        <v>0</v>
      </c>
      <c r="EI70" s="90">
        <f>IF(ISNA(VLOOKUP($B70,'[1]1718  Exp_Rev Access'!$F$7:$GK$318,$EI$2,FALSE)),"",VLOOKUP($B70,'[1]1718  Exp_Rev Access'!$F$7:$GK$318,$EI$2,FALSE))</f>
        <v>0</v>
      </c>
      <c r="EJ70" s="90">
        <f>IF(ISNA(VLOOKUP($B70,'[1]1718  Exp_Rev Access'!$F$7:$GK$318,$EJ$2,FALSE)),"",VLOOKUP($B70,'[1]1718  Exp_Rev Access'!$F$7:$GK$318,$EJ$2,FALSE))</f>
        <v>0</v>
      </c>
      <c r="EK70" s="90">
        <f>IF(ISNA(VLOOKUP($B70,'[1]1718  Exp_Rev Access'!$F$7:$GK$318,$EK$2,FALSE)),"",VLOOKUP($B70,'[1]1718  Exp_Rev Access'!$F$7:$GK$318,$EK$2,FALSE))</f>
        <v>0</v>
      </c>
      <c r="EL70" s="90">
        <f>IF(ISNA(VLOOKUP($B70,'[1]1718  Exp_Rev Access'!$F$7:$GK$318,$EL$2,FALSE)),"",VLOOKUP($B70,'[1]1718  Exp_Rev Access'!$F$7:$GK$318,$EL$2,FALSE))</f>
        <v>0</v>
      </c>
      <c r="EM70" s="90">
        <f>IF(ISNA(VLOOKUP($B70,'[1]1718  Exp_Rev Access'!$F$7:$GK$318,$EM$2,FALSE)),"",VLOOKUP($B70,'[1]1718  Exp_Rev Access'!$F$7:$GK$318,$EM$2,FALSE))</f>
        <v>0</v>
      </c>
      <c r="EN70" s="90">
        <f>IF(ISNA(VLOOKUP($B70,'[1]1718  Exp_Rev Access'!$F$7:$GK$318,$EN$2,FALSE)),"",VLOOKUP($B70,'[1]1718  Exp_Rev Access'!$F$7:$GK$318,$EN$2,FALSE))</f>
        <v>0</v>
      </c>
      <c r="EO70" s="90">
        <f>IF(ISNA(VLOOKUP($B70,'[1]1718  Exp_Rev Access'!$F$7:$GK$318,$EO$2,FALSE)),"",VLOOKUP($B70,'[1]1718  Exp_Rev Access'!$F$7:$GK$318,$EO$2,FALSE))</f>
        <v>0</v>
      </c>
      <c r="EP70" s="90">
        <f>IF(ISNA(VLOOKUP($B70,'[1]1718  Exp_Rev Access'!$F$7:$GK$318,$EP$2,FALSE)),"",VLOOKUP($B70,'[1]1718  Exp_Rev Access'!$F$7:$GK$318,$EP$2,FALSE))</f>
        <v>0</v>
      </c>
      <c r="EQ70" s="90">
        <f>IF(ISNA(VLOOKUP($B70,'[1]1718  Exp_Rev Access'!$F$7:$GK$318,$EQ$2,FALSE)),"",VLOOKUP($B70,'[1]1718  Exp_Rev Access'!$F$7:$GK$318,$EQ$2,FALSE))</f>
        <v>0</v>
      </c>
      <c r="ER70" s="90">
        <f>IF(ISNA(VLOOKUP($B70,'[1]1718  Exp_Rev Access'!$F$7:$GK$318,$ER$2,FALSE)),"",VLOOKUP($B70,'[1]1718  Exp_Rev Access'!$F$7:$GK$318,$ER$2,FALSE))</f>
        <v>0</v>
      </c>
      <c r="ES70" s="90">
        <f>IF(ISNA(VLOOKUP($B70,'[1]1718  Exp_Rev Access'!$F$7:$GK$318,$ES$2,FALSE)),"",VLOOKUP($B70,'[1]1718  Exp_Rev Access'!$F$7:$GK$318,$ES$2,FALSE))</f>
        <v>0</v>
      </c>
      <c r="ET70" s="90">
        <f>IF(ISNA(VLOOKUP($B70,'[1]1718  Exp_Rev Access'!$F$7:$GK$318,$ET$2,FALSE)),"",VLOOKUP($B70,'[1]1718  Exp_Rev Access'!$F$7:$GK$318,$ET$2,FALSE))</f>
        <v>0</v>
      </c>
      <c r="EU70" s="90">
        <f>IF(ISNA(VLOOKUP($B70,'[1]1718  Exp_Rev Access'!$F$7:$GK$318,$EU$2,FALSE)),"",VLOOKUP($B70,'[1]1718  Exp_Rev Access'!$F$7:$GK$318,$EU$2,FALSE))</f>
        <v>0</v>
      </c>
      <c r="EV70" s="90">
        <f>IF(ISNA(VLOOKUP($B70,'[1]1718  Exp_Rev Access'!$F$7:$GK$318,$EV$2,FALSE)),"",VLOOKUP($B70,'[1]1718  Exp_Rev Access'!$F$7:$GK$318,$EV$2,FALSE))</f>
        <v>0</v>
      </c>
      <c r="EW70" s="90">
        <f>IF(ISNA(VLOOKUP($B70,'[1]1718  Exp_Rev Access'!$F$7:$GK$318,$EW$2,FALSE)),"",VLOOKUP($B70,'[1]1718  Exp_Rev Access'!$F$7:$GK$318,$EW$2,FALSE))</f>
        <v>0</v>
      </c>
      <c r="EX70" s="90">
        <f>IF(ISNA(VLOOKUP($B70,'[1]1718  Exp_Rev Access'!$F$7:$GK$318,$EX$2,FALSE)),"",VLOOKUP($B70,'[1]1718  Exp_Rev Access'!$F$7:$GK$318,$EX$2,FALSE))</f>
        <v>0</v>
      </c>
      <c r="EY70" s="90">
        <f>IF(ISNA(VLOOKUP($B70,'[1]1718  Exp_Rev Access'!$F$7:$GK$318,$EY$2,FALSE)),"",VLOOKUP($B70,'[1]1718  Exp_Rev Access'!$F$7:$GK$318,$EY$2,FALSE))</f>
        <v>0</v>
      </c>
      <c r="EZ70" s="90">
        <f>IF(ISNA(VLOOKUP($B70,'[1]1718  Exp_Rev Access'!$F$7:$GK$318,$EZ$2,FALSE)),"",VLOOKUP($B70,'[1]1718  Exp_Rev Access'!$F$7:$GK$318,$EZ$2,FALSE))</f>
        <v>0</v>
      </c>
      <c r="FA70" s="90">
        <f>IF(ISNA(VLOOKUP($B70,'[1]1718  Exp_Rev Access'!$F$7:$GK$318,$FA$2,FALSE)),"",VLOOKUP($B70,'[1]1718  Exp_Rev Access'!$F$7:$GK$318,$FA$2,FALSE))</f>
        <v>0</v>
      </c>
      <c r="FB70" s="90">
        <f>IF(ISNA(VLOOKUP($B70,'[1]1718  Exp_Rev Access'!$F$7:$GK$318,$FB$2,FALSE)),"",VLOOKUP($B70,'[1]1718  Exp_Rev Access'!$F$7:$GK$318,$FB$2,FALSE))</f>
        <v>0</v>
      </c>
      <c r="FC70" s="90">
        <f>IF(ISNA(VLOOKUP($B70,'[1]1718  Exp_Rev Access'!$F$7:$GK$318,$FC$2,FALSE)),"",VLOOKUP($B70,'[1]1718  Exp_Rev Access'!$F$7:$GK$318,$FC$2,FALSE))</f>
        <v>0</v>
      </c>
      <c r="FD70" s="90">
        <f>IF(ISNA(VLOOKUP($B70,'[1]1718  Exp_Rev Access'!$F$7:$GK$318,$FD$2,FALSE)),"",VLOOKUP($B70,'[1]1718  Exp_Rev Access'!$F$7:$GK$318,$FD$2,FALSE))</f>
        <v>0</v>
      </c>
      <c r="FE70" s="90">
        <f>IF(ISNA(VLOOKUP($B70,'[1]1718  Exp_Rev Access'!$F$7:$GK$318,$FE$2,FALSE)),"",VLOOKUP($B70,'[1]1718  Exp_Rev Access'!$F$7:$GK$318,$FE$2,FALSE))</f>
        <v>0</v>
      </c>
      <c r="FF70" s="90">
        <f>IF(ISNA(VLOOKUP($B70,'[1]1718  Exp_Rev Access'!$F$7:$GK$318,$FF$2,FALSE)),"",VLOOKUP($B70,'[1]1718  Exp_Rev Access'!$F$7:$GK$318,$FF$2,FALSE))</f>
        <v>0</v>
      </c>
      <c r="FG70" s="90">
        <f>IF(ISNA(VLOOKUP($B70,'[1]1718  Exp_Rev Access'!$F$7:$GK$318,$FG$2,FALSE)),"",VLOOKUP($B70,'[1]1718  Exp_Rev Access'!$F$7:$GK$318,$FG$2,FALSE))</f>
        <v>0</v>
      </c>
      <c r="FH70" s="90">
        <f>IF(ISNA(VLOOKUP($B70,'[1]1718  Exp_Rev Access'!$F$7:$GK$318,$FH$2,FALSE)),"",VLOOKUP($B70,'[1]1718  Exp_Rev Access'!$F$7:$GK$318,$FH$2,FALSE))</f>
        <v>0</v>
      </c>
      <c r="FI70" s="90">
        <f>IF(ISNA(VLOOKUP($B70,'[1]1718  Exp_Rev Access'!$F$7:$GK$318,$FI$2,FALSE)),"",VLOOKUP($B70,'[1]1718  Exp_Rev Access'!$F$7:$GK$318,$FI$2,FALSE))</f>
        <v>0</v>
      </c>
      <c r="FJ70" s="90">
        <f>IF(ISNA(VLOOKUP($B70,'[1]1718  Exp_Rev Access'!$F$7:$GK$318,$FJ$2,FALSE)),"",VLOOKUP($B70,'[1]1718  Exp_Rev Access'!$F$7:$GK$318,$FJ$2,FALSE))</f>
        <v>0</v>
      </c>
      <c r="FK70" s="90">
        <f>IF(ISNA(VLOOKUP($B70,'[1]1718  Exp_Rev Access'!$F$7:$GK$318,$FK$2,FALSE)),"",VLOOKUP($B70,'[1]1718  Exp_Rev Access'!$F$7:$GK$318,$FK$2,FALSE))</f>
        <v>0</v>
      </c>
      <c r="FL70" s="90">
        <f>IF(ISNA(VLOOKUP($B70,'[1]1718  Exp_Rev Access'!$F$7:$GK$318,$FL$2,FALSE)),"",VLOOKUP($B70,'[1]1718  Exp_Rev Access'!$F$7:$GK$318,$FL$2,FALSE))</f>
        <v>0</v>
      </c>
      <c r="FM70" s="90">
        <f>IF(ISNA(VLOOKUP($B70,'[1]1718  Exp_Rev Access'!$F$7:$GK$318,$FM$2,FALSE)),"",VLOOKUP($B70,'[1]1718  Exp_Rev Access'!$F$7:$GK$318,$FM$2,FALSE))</f>
        <v>0</v>
      </c>
      <c r="FN70" s="90">
        <f>IF(ISNA(VLOOKUP($B70,'[1]1718  Exp_Rev Access'!$F$7:$GK$318,$FN$2,FALSE)),"",VLOOKUP($B70,'[1]1718  Exp_Rev Access'!$F$7:$GK$318,$FN$2,FALSE))</f>
        <v>0</v>
      </c>
      <c r="FO70" s="90">
        <f>IF(ISNA(VLOOKUP($B70,'[1]1718  Exp_Rev Access'!$F$7:$GK$318,$FO$2,FALSE)),"",VLOOKUP($B70,'[1]1718  Exp_Rev Access'!$F$7:$GK$318,$FO$2,FALSE))</f>
        <v>0</v>
      </c>
      <c r="FP70" s="90">
        <f>IF(ISNA(VLOOKUP($B70,'[1]1718  Exp_Rev Access'!$F$7:$GK$318,$FP$2,FALSE)),"",VLOOKUP($B70,'[1]1718  Exp_Rev Access'!$F$7:$GK$318,$FP$2,FALSE))</f>
        <v>0</v>
      </c>
      <c r="FQ70" s="90">
        <f>IF(ISNA(VLOOKUP($B70,'[1]1718  Exp_Rev Access'!$F$7:$GK$318,$FQ$2,FALSE)),"",VLOOKUP($B70,'[1]1718  Exp_Rev Access'!$F$7:$GK$318,$FQ$2,FALSE))</f>
        <v>0</v>
      </c>
      <c r="FR70" s="90">
        <f>IF(ISNA(VLOOKUP($B70,'[1]1718  Exp_Rev Access'!$F$7:$GK$318,$FR$2,FALSE)),"",VLOOKUP($B70,'[1]1718  Exp_Rev Access'!$F$7:$GK$318,$FR$2,FALSE))</f>
        <v>14080.29</v>
      </c>
      <c r="FS70" s="56">
        <f t="shared" si="221"/>
        <v>328034.48</v>
      </c>
      <c r="FT70" s="92">
        <f t="shared" si="222"/>
        <v>2.8057819939063311E-2</v>
      </c>
      <c r="FU70" s="94">
        <f t="shared" si="223"/>
        <v>321.81381888102965</v>
      </c>
      <c r="FV70" s="95">
        <f>IF(ISNA(VLOOKUP($B70,'[1]1718  Exp_Rev Access'!$F$7:$GK$318,$FV$2,FALSE)),"",VLOOKUP($B70,'[1]1718  Exp_Rev Access'!$F$7:$GK$318,$FV$2,FALSE))</f>
        <v>0</v>
      </c>
      <c r="FW70" s="95">
        <f>IF(ISNA(VLOOKUP($B70,'[1]1718  Exp_Rev Access'!$F$7:$GK$318,$FW$2,FALSE)),"",VLOOKUP($B70,'[1]1718  Exp_Rev Access'!$F$7:$GK$318,$FW$2,FALSE))</f>
        <v>0</v>
      </c>
      <c r="FX70" s="95">
        <f>IF(ISNA(VLOOKUP($B70,'[1]1718  Exp_Rev Access'!$F$7:$GK$318,$FX$2,FALSE)),"",VLOOKUP($B70,'[1]1718  Exp_Rev Access'!$F$7:$GK$318,$FX$2,FALSE))</f>
        <v>0</v>
      </c>
      <c r="FY70" s="95">
        <f>IF(ISNA(VLOOKUP($B70,'[1]1718  Exp_Rev Access'!$F$7:$GK$318,$FY$2,FALSE)),"",VLOOKUP($B70,'[1]1718  Exp_Rev Access'!$F$7:$GK$318,$FY$2,FALSE))</f>
        <v>0</v>
      </c>
      <c r="FZ70" s="95">
        <f>IF(ISNA(VLOOKUP($B70,'[1]1718  Exp_Rev Access'!$F$7:$GK$318,$FZ$2,FALSE)),"",VLOOKUP($B70,'[1]1718  Exp_Rev Access'!$F$7:$GK$318,$FZ$2,FALSE))</f>
        <v>0</v>
      </c>
      <c r="GA70" s="95">
        <f>IF(ISNA(VLOOKUP($B70,'[1]1718  Exp_Rev Access'!$F$7:$GK$318,$GA$2,FALSE)),"",VLOOKUP($B70,'[1]1718  Exp_Rev Access'!$F$7:$GK$318,$GA$2,FALSE))</f>
        <v>0</v>
      </c>
      <c r="GB70" s="95">
        <f>IF(ISNA(VLOOKUP($B70,'[1]1718  Exp_Rev Access'!$F$7:$GK$318,$GB$2,FALSE)),"",VLOOKUP($B70,'[1]1718  Exp_Rev Access'!$F$7:$GK$318,$GB$2,FALSE))</f>
        <v>0</v>
      </c>
      <c r="GC70" s="95">
        <f>IF(ISNA(VLOOKUP($B70,'[1]1718  Exp_Rev Access'!$F$7:$GK$318,$GC$2,FALSE)),"",VLOOKUP($B70,'[1]1718  Exp_Rev Access'!$F$7:$GK$318,$GC$2,FALSE))</f>
        <v>0</v>
      </c>
      <c r="GD70" s="95">
        <f>IF(ISNA(VLOOKUP($B70,'[1]1718  Exp_Rev Access'!$F$7:$GK$318,$GD$2,FALSE)),"",VLOOKUP($B70,'[1]1718  Exp_Rev Access'!$F$7:$GK$318,$GD$2,FALSE))</f>
        <v>0</v>
      </c>
      <c r="GE70" s="95">
        <f>IF(ISNA(VLOOKUP($B70,'[1]1718  Exp_Rev Access'!$F$7:$GK$318,$GE$2,FALSE)),"",VLOOKUP($B70,'[1]1718  Exp_Rev Access'!$F$7:$GK$318,$GE$2,FALSE))</f>
        <v>0</v>
      </c>
      <c r="GF70" s="95">
        <f>IF(ISNA(VLOOKUP($B70,'[1]1718  Exp_Rev Access'!$F$7:$GK$318,$GF$2,FALSE)),"",VLOOKUP($B70,'[1]1718  Exp_Rev Access'!$F$7:$GK$318,$GF$2,FALSE))</f>
        <v>0</v>
      </c>
      <c r="GG70" s="95">
        <f>IF(ISNA(VLOOKUP($B70,'[1]1718  Exp_Rev Access'!$F$7:$GK$318,$GG$2,FALSE)),"",VLOOKUP($B70,'[1]1718  Exp_Rev Access'!$F$7:$GK$318,$GG$2,FALSE))</f>
        <v>0</v>
      </c>
      <c r="GH70" s="95">
        <f>IF(ISNA(VLOOKUP($B70,'[1]1718  Exp_Rev Access'!$F$7:$GK$318,$GH$2,FALSE)),"",VLOOKUP($B70,'[1]1718  Exp_Rev Access'!$F$7:$GK$318,$GH$2,FALSE))</f>
        <v>0</v>
      </c>
      <c r="GI70" s="95">
        <f>IF(ISNA(VLOOKUP($B70,'[1]1718  Exp_Rev Access'!$F$7:$GK$318,$GI$2,FALSE)),"",VLOOKUP($B70,'[1]1718  Exp_Rev Access'!$F$7:$GK$318,$GI$2,FALSE))</f>
        <v>0</v>
      </c>
      <c r="GJ70" s="95">
        <f>IF(ISNA(VLOOKUP($B70,'[1]1718  Exp_Rev Access'!$F$7:$GK$318,$GJ$2,FALSE)),"",VLOOKUP($B70,'[1]1718  Exp_Rev Access'!$F$7:$GK$318,$GJ$2,FALSE))</f>
        <v>0</v>
      </c>
      <c r="GK70" s="95">
        <f>IF(ISNA(VLOOKUP($B70,'[1]1718  Exp_Rev Access'!$F$7:$GK$318,$GK$2,FALSE)),"",VLOOKUP($B70,'[1]1718  Exp_Rev Access'!$F$7:$GK$318,$GK$2,FALSE))</f>
        <v>0</v>
      </c>
      <c r="GL70" s="95">
        <f>IF(ISNA(VLOOKUP($B70,'[1]1718  Exp_Rev Access'!$F$7:$GK$318,$GL$2,FALSE)),"",VLOOKUP($B70,'[1]1718  Exp_Rev Access'!$F$7:$GK$318,$GL$2,FALSE))</f>
        <v>2285.06</v>
      </c>
      <c r="GM70" s="95">
        <f>IF(ISNA(VLOOKUP($B70,'[1]1718  Exp_Rev Access'!$F$7:$GK$318,$GM$2,FALSE)),"",VLOOKUP($B70,'[1]1718  Exp_Rev Access'!$F$7:$GK$318,$GM$2,FALSE))</f>
        <v>53416.45</v>
      </c>
      <c r="GN70" s="95">
        <f>IF(ISNA(VLOOKUP($B70,'[1]1718  Exp_Rev Access'!$F$7:$GK$318,$GN$2,FALSE)),"",VLOOKUP($B70,'[1]1718  Exp_Rev Access'!$F$7:$GK$318,$GN$2,FALSE))</f>
        <v>0</v>
      </c>
      <c r="GO70" s="95">
        <f>IF(ISNA(VLOOKUP($B70,'[1]1718  Exp_Rev Access'!$F$7:$GK$318,$GO$2,FALSE)),"",VLOOKUP($B70,'[1]1718  Exp_Rev Access'!$F$7:$GK$318,$GO$2,FALSE))</f>
        <v>0</v>
      </c>
      <c r="GP70" s="95">
        <f>IF(ISNA(VLOOKUP($B70,'[1]1718  Exp_Rev Access'!$F$7:$GK$318,$GP$2,FALSE)),"",VLOOKUP($B70,'[1]1718  Exp_Rev Access'!$F$7:$GK$318,$GP$2,FALSE))</f>
        <v>0</v>
      </c>
      <c r="GQ70" s="95">
        <f>IF(ISNA(VLOOKUP($B70,'[1]1718  Exp_Rev Access'!$F$7:$GK$318,$GQ$2,FALSE)),"",VLOOKUP($B70,'[1]1718  Exp_Rev Access'!$F$7:$GK$318,$GQ$2,FALSE))</f>
        <v>200</v>
      </c>
      <c r="GR70" s="95">
        <f>IF(ISNA(VLOOKUP($B70,'[1]1718  Exp_Rev Access'!$F$7:$GK$318,$GR$2,FALSE)),"",VLOOKUP($B70,'[1]1718  Exp_Rev Access'!$F$7:$GK$318,$GR$2,FALSE))</f>
        <v>0</v>
      </c>
      <c r="GS70" s="95">
        <f>IF(ISNA(VLOOKUP($B70,'[1]1718  Exp_Rev Access'!$F$7:$GK$318,$GS$2,FALSE)),"",VLOOKUP($B70,'[1]1718  Exp_Rev Access'!$F$7:$GK$318,$GS$2,FALSE))</f>
        <v>0</v>
      </c>
      <c r="GT70" s="95">
        <f>IF(ISNA(VLOOKUP($B70,'[1]1718  Exp_Rev Access'!$F$7:$GK$318,$GT$2,FALSE)),"",VLOOKUP($B70,'[1]1718  Exp_Rev Access'!$F$7:$GK$318,$GT$2,FALSE))</f>
        <v>0</v>
      </c>
      <c r="GU70" s="56">
        <f t="shared" si="224"/>
        <v>55901.509999999995</v>
      </c>
      <c r="GV70" s="92">
        <f t="shared" si="225"/>
        <v>4.7814318235746044E-3</v>
      </c>
      <c r="GW70" s="96">
        <f t="shared" si="226"/>
        <v>54.841425249919048</v>
      </c>
    </row>
    <row r="71" spans="1:222" s="97" customFormat="1" x14ac:dyDescent="0.3">
      <c r="A71" s="73"/>
      <c r="B71" s="88" t="s">
        <v>265</v>
      </c>
      <c r="C71" s="89" t="s">
        <v>266</v>
      </c>
      <c r="D71" s="75">
        <f>IF(ISNA(VLOOKUP($B71,'[1]1718 enrollment_Rev_Exp by size'!$A$7:H411,3,FALSE)),"",VLOOKUP($B71,'[1]1718 enrollment_Rev_Exp by size'!$A$7:$G$363,3,FALSE))</f>
        <v>2451.1799999999998</v>
      </c>
      <c r="E71" s="76">
        <f>IF(ISNA(VLOOKUP($B71,'[1]1718 enrollment_Rev_Exp by size'!$A$7:I411,5,FALSE)),"",VLOOKUP($B71,'[1]1718 enrollment_Rev_Exp by size'!$A$7:$G$350,5,FALSE))</f>
        <v>33459093.210000001</v>
      </c>
      <c r="F71" s="70">
        <f t="shared" si="207"/>
        <v>33459093.209999997</v>
      </c>
      <c r="G71" s="70">
        <f t="shared" si="208"/>
        <v>0</v>
      </c>
      <c r="H71" s="90">
        <f>IF(ISNA(VLOOKUP($B71,'[1]1718  Exp_Rev Access'!$F$7:$GK$318,3,FALSE)),"",VLOOKUP($B71,'[1]1718  Exp_Rev Access'!$F$7:$GK$318,3,FALSE))</f>
        <v>4082315.3</v>
      </c>
      <c r="I71" s="90">
        <f>IF(ISNA(VLOOKUP($B71,'[1]1718  Exp_Rev Access'!$F$7:$GK$318,4,FALSE)),"",VLOOKUP($B71,'[1]1718  Exp_Rev Access'!$F$7:$GK$318,4,FALSE))</f>
        <v>0</v>
      </c>
      <c r="J71" s="90">
        <f>IF(ISNA(VLOOKUP($B71,'[1]1718  Exp_Rev Access'!$F$7:$GK$318,5,FALSE)),"",VLOOKUP($B71,'[1]1718  Exp_Rev Access'!$F$7:$GK$318,5,FALSE))</f>
        <v>0</v>
      </c>
      <c r="K71" s="90">
        <f>IF(ISNA(VLOOKUP($B71,'[1]1718  Exp_Rev Access'!$F$7:$GK$318,6,FALSE)),"-",VLOOKUP($B71,'[1]1718  Exp_Rev Access'!$F$7:$GK$318,6,FALSE))</f>
        <v>167541.01</v>
      </c>
      <c r="L71" s="90">
        <f>IF(ISNA(VLOOKUP($B71,'[1]1718  Exp_Rev Access'!$F$7:$GK$318,7,FALSE)),"",VLOOKUP($B71,'[1]1718  Exp_Rev Access'!$F$7:$GK$318,7,FALSE))</f>
        <v>0</v>
      </c>
      <c r="M71" s="90">
        <f>IF(ISNA(VLOOKUP($B71,'[1]1718  Exp_Rev Access'!$F$7:$GK$318,8,FALSE)),"",VLOOKUP($B71,'[1]1718  Exp_Rev Access'!$F$7:$GK$318,8,FALSE))</f>
        <v>0</v>
      </c>
      <c r="N71" s="56">
        <f t="shared" si="209"/>
        <v>4249856.3099999996</v>
      </c>
      <c r="O71" s="91">
        <f t="shared" si="210"/>
        <v>0.12701648198672147</v>
      </c>
      <c r="P71" s="56">
        <f t="shared" si="211"/>
        <v>1733.8001737938462</v>
      </c>
      <c r="Q71" s="90">
        <f>IF(ISNA(VLOOKUP($B71,'[1]1718  Exp_Rev Access'!$F$7:$GK$318,10,FALSE)),"",VLOOKUP($B71,'[1]1718  Exp_Rev Access'!$F$7:$GK$318,10,FALSE))</f>
        <v>62834.51</v>
      </c>
      <c r="R71" s="90">
        <f>IF(ISNA(VLOOKUP($B71,'[1]1718  Exp_Rev Access'!$F$7:$GK$318,11,FALSE)),"",VLOOKUP($B71,'[1]1718  Exp_Rev Access'!$F$7:$GK$318,11,FALSE))</f>
        <v>0</v>
      </c>
      <c r="S71" s="90">
        <f>IF(ISNA(VLOOKUP($B71,'[1]1718  Exp_Rev Access'!$F$7:$GK$318,12,FALSE)),"",VLOOKUP($B71,'[1]1718  Exp_Rev Access'!$F$7:$GK$318,12,FALSE))</f>
        <v>0</v>
      </c>
      <c r="T71" s="90">
        <f>IF(ISNA(VLOOKUP($B71,'[1]1718  Exp_Rev Access'!$F$7:$GK$318,13,FALSE)),"",VLOOKUP($B71,'[1]1718  Exp_Rev Access'!$F$7:$GK$318,13,FALSE))</f>
        <v>0</v>
      </c>
      <c r="U71" s="90">
        <f>IF(ISNA(VLOOKUP($B71,'[1]1718  Exp_Rev Access'!$F$7:$GK$318,14,FALSE)),"",VLOOKUP($B71,'[1]1718  Exp_Rev Access'!$F$7:$GK$318,14,FALSE))</f>
        <v>0</v>
      </c>
      <c r="V71" s="90">
        <f>IF(ISNA(VLOOKUP($B71,'[1]1718  Exp_Rev Access'!$F$7:$GK$318,15,FALSE)),"",VLOOKUP($B71,'[1]1718  Exp_Rev Access'!$F$7:$GK$318,15,FALSE))</f>
        <v>0</v>
      </c>
      <c r="W71" s="90">
        <f>IF(ISNA(VLOOKUP($B71,'[1]1718  Exp_Rev Access'!$F$7:$GK$318,16,FALSE)),"",VLOOKUP($B71,'[1]1718  Exp_Rev Access'!$F$7:$GK$318,16,FALSE))</f>
        <v>0</v>
      </c>
      <c r="X71" s="90">
        <f>IF(ISNA(VLOOKUP($B71,'[1]1718  Exp_Rev Access'!$F$7:$GK$318,17,FALSE)),"",VLOOKUP($B71,'[1]1718  Exp_Rev Access'!$F$7:$GK$318,17,FALSE))</f>
        <v>135109.14000000001</v>
      </c>
      <c r="Y71" s="90">
        <f>IF(ISNA(VLOOKUP($B71,'[1]1718  Exp_Rev Access'!$F$7:$GK$318,18,FALSE)),"",VLOOKUP($B71,'[1]1718  Exp_Rev Access'!$F$7:$GK$318,18,FALSE))</f>
        <v>30355.21</v>
      </c>
      <c r="Z71" s="90">
        <f>IF(ISNA(VLOOKUP($B71,'[1]1718  Exp_Rev Access'!$F$7:$GK$318,19,FALSE)),"",VLOOKUP($B71,'[1]1718  Exp_Rev Access'!$F$7:$GK$318,19,FALSE))</f>
        <v>0</v>
      </c>
      <c r="AA71" s="90">
        <f>IF(ISNA(VLOOKUP($B71,'[1]1718  Exp_Rev Access'!$F$7:$GK$318,20,FALSE)),"",VLOOKUP($B71,'[1]1718  Exp_Rev Access'!$F$7:$GK$318,20,FALSE))</f>
        <v>0</v>
      </c>
      <c r="AB71" s="90">
        <f>IF(ISNA(VLOOKUP($B71,'[1]1718  Exp_Rev Access'!$F$7:$GK$318,21,FALSE)),"",VLOOKUP($B71,'[1]1718  Exp_Rev Access'!$F$7:$GK$318,21,FALSE))</f>
        <v>0</v>
      </c>
      <c r="AC71" s="90">
        <f>IF(ISNA(VLOOKUP($B71,'[1]1718  Exp_Rev Access'!$F$7:$GK$318,22,FALSE)),"",VLOOKUP($B71,'[1]1718  Exp_Rev Access'!$F$7:$GK$318,22,FALSE))</f>
        <v>17036</v>
      </c>
      <c r="AD71" s="90">
        <f>IF(ISNA(VLOOKUP($B71,'[1]1718  Exp_Rev Access'!$F$7:$GK$318,23,FALSE)),"",VLOOKUP($B71,'[1]1718  Exp_Rev Access'!$F$7:$GK$318,23,FALSE))</f>
        <v>241411.75</v>
      </c>
      <c r="AE71" s="90">
        <f>IF(ISNA(VLOOKUP($B71,'[1]1718  Exp_Rev Access'!$F$7:$GK$318,24,FALSE)),"",VLOOKUP($B71,'[1]1718  Exp_Rev Access'!$F$7:$GK$318,24,FALSE))</f>
        <v>20389.349999999999</v>
      </c>
      <c r="AF71" s="90">
        <f>IF(ISNA(VLOOKUP($B71,'[1]1718  Exp_Rev Access'!$F$7:$GK$318,25,FALSE)),"",VLOOKUP($B71,'[1]1718  Exp_Rev Access'!$F$7:$GK$318,25,FALSE))</f>
        <v>0</v>
      </c>
      <c r="AG71" s="90">
        <f>IF(ISNA(VLOOKUP($B71,'[1]1718  Exp_Rev Access'!$F$7:$GK$318,26,FALSE)),"",VLOOKUP($B71,'[1]1718  Exp_Rev Access'!$F$7:$GK$318,26,FALSE))</f>
        <v>51812.29</v>
      </c>
      <c r="AH71" s="90">
        <f>IF(ISNA(VLOOKUP($B71,'[1]1718  Exp_Rev Access'!$F$7:$GK$318,27,FALSE)),"",VLOOKUP($B71,'[1]1718  Exp_Rev Access'!$F$7:$GK$318,27,FALSE))</f>
        <v>320.32</v>
      </c>
      <c r="AI71" s="90">
        <f>IF(ISNA(VLOOKUP($B71,'[1]1718  Exp_Rev Access'!$F$7:$GK$318,28,FALSE)),"",VLOOKUP($B71,'[1]1718  Exp_Rev Access'!$F$7:$GK$318,28,FALSE))</f>
        <v>0</v>
      </c>
      <c r="AJ71" s="90">
        <f>IF(ISNA(VLOOKUP($B71,'[1]1718  Exp_Rev Access'!$F$7:$GK$318,29,FALSE)),"",VLOOKUP($B71,'[1]1718  Exp_Rev Access'!$F$7:$GK$318,29,FALSE))</f>
        <v>0</v>
      </c>
      <c r="AK71" s="90">
        <f>IF(ISNA(VLOOKUP($B71,'[1]1718  Exp_Rev Access'!$F$7:$GK$318,30,FALSE)),"",VLOOKUP($B71,'[1]1718  Exp_Rev Access'!$F$7:$GK$318,30,FALSE))</f>
        <v>63939.58</v>
      </c>
      <c r="AL71" s="90">
        <f>IF(ISNA(VLOOKUP($B71,'[1]1718  Exp_Rev Access'!$F$7:$GK$318,31,FALSE)),"",VLOOKUP($B71,'[1]1718  Exp_Rev Access'!$F$7:$GK$318,31,FALSE))</f>
        <v>33858.57</v>
      </c>
      <c r="AM71" s="56">
        <f t="shared" si="212"/>
        <v>657066.71999999986</v>
      </c>
      <c r="AN71" s="92">
        <f t="shared" si="213"/>
        <v>1.9637911759175251E-2</v>
      </c>
      <c r="AO71" s="71">
        <f t="shared" si="214"/>
        <v>268.06139084032992</v>
      </c>
      <c r="AP71" s="90">
        <f>IF(ISNA(VLOOKUP($B71,'[1]1718  Exp_Rev Access'!$F$7:$GK$318,33,FALSE)),"",VLOOKUP($B71,'[1]1718  Exp_Rev Access'!$F$7:$GK$318,33,FALSE))</f>
        <v>16266583.66</v>
      </c>
      <c r="AQ71" s="90">
        <f>IF(ISNA(VLOOKUP($B71,'[1]1718  Exp_Rev Access'!$F$7:$GK$318,34,FALSE)),"",VLOOKUP($B71,'[1]1718  Exp_Rev Access'!$F$7:$GK$318,34,FALSE))</f>
        <v>445507.01</v>
      </c>
      <c r="AR71" s="90">
        <f>IF(ISNA(VLOOKUP($B71,'[1]1718  Exp_Rev Access'!$F$7:$GK$318,35,FALSE)),"",VLOOKUP($B71,'[1]1718  Exp_Rev Access'!$F$7:$GK$318,35,FALSE))</f>
        <v>1117631.92</v>
      </c>
      <c r="AS71" s="90">
        <f>IF(ISNA(VLOOKUP($B71,'[1]1718  Exp_Rev Access'!$F$7:$GK$318,36,FALSE)),"",VLOOKUP($B71,'[1]1718  Exp_Rev Access'!$F$7:$GK$318,36,FALSE))</f>
        <v>27076.61</v>
      </c>
      <c r="AT71" s="90">
        <f>IF(ISNA(VLOOKUP($B71,'[1]1718  Exp_Rev Access'!$F$7:$GK$318,37,FALSE)),"",VLOOKUP($B71,'[1]1718  Exp_Rev Access'!$F$7:$GK$318,37,FALSE))</f>
        <v>0</v>
      </c>
      <c r="AU71" s="56">
        <f t="shared" si="215"/>
        <v>17856799.199999999</v>
      </c>
      <c r="AV71" s="93">
        <f t="shared" si="216"/>
        <v>0.53369047056729835</v>
      </c>
      <c r="AW71" s="56">
        <f t="shared" si="217"/>
        <v>7284.980784764889</v>
      </c>
      <c r="AX71" s="90">
        <f>IF(ISNA(VLOOKUP($B71,'[1]1718  Exp_Rev Access'!$F$7:$GK$318,39,FALSE)),"",VLOOKUP($B71,'[1]1718  Exp_Rev Access'!$F$7:$GK$318,39,FALSE))</f>
        <v>0</v>
      </c>
      <c r="AY71" s="90">
        <f>IF(ISNA(VLOOKUP($B71,'[1]1718  Exp_Rev Access'!$F$7:$GK$318,40,FALSE)),"",VLOOKUP($B71,'[1]1718  Exp_Rev Access'!$F$7:$GK$318,40,FALSE))</f>
        <v>2263577.21</v>
      </c>
      <c r="AZ71" s="90">
        <f>IF(ISNA(VLOOKUP($B71,'[1]1718  Exp_Rev Access'!$F$7:$GK$318,41,FALSE)),"",VLOOKUP($B71,'[1]1718  Exp_Rev Access'!$F$7:$GK$318,41,FALSE))</f>
        <v>84750.54</v>
      </c>
      <c r="BA71" s="90">
        <f>IF(ISNA(VLOOKUP($B71,'[1]1718  Exp_Rev Access'!$F$7:$GK$318,42,FALSE)),"",VLOOKUP($B71,'[1]1718  Exp_Rev Access'!$F$7:$GK$318,42,FALSE))</f>
        <v>0</v>
      </c>
      <c r="BB71" s="90">
        <f>IF(ISNA(VLOOKUP($B71,'[1]1718  Exp_Rev Access'!$F$7:$GK$318,43,FALSE)),"",VLOOKUP($B71,'[1]1718  Exp_Rev Access'!$F$7:$GK$318,43,FALSE))</f>
        <v>0</v>
      </c>
      <c r="BC71" s="90">
        <f>IF(ISNA(VLOOKUP($B71,'[1]1718  Exp_Rev Access'!$F$7:$GK$318,44,FALSE)),"",VLOOKUP($B71,'[1]1718  Exp_Rev Access'!$F$7:$GK$318,44,FALSE))</f>
        <v>561526.34</v>
      </c>
      <c r="BD71" s="90">
        <f>IF(ISNA(VLOOKUP($B71,'[1]1718  Exp_Rev Access'!$F$7:$GK$318,45,FALSE)),"",VLOOKUP($B71,'[1]1718  Exp_Rev Access'!$F$7:$GK$318,45,FALSE))</f>
        <v>0</v>
      </c>
      <c r="BE71" s="90">
        <f>IF(ISNA(VLOOKUP($B71,'[1]1718  Exp_Rev Access'!$F$7:$GK$318,46,FALSE)),"",VLOOKUP($B71,'[1]1718  Exp_Rev Access'!$F$7:$GK$318,46,FALSE))</f>
        <v>116814.15</v>
      </c>
      <c r="BF71" s="90">
        <f>IF(ISNA(VLOOKUP($B71,'[1]1718  Exp_Rev Access'!$F$7:$GK$318,47,FALSE)),"",VLOOKUP($B71,'[1]1718  Exp_Rev Access'!$F$7:$GK$318,47,FALSE))</f>
        <v>0</v>
      </c>
      <c r="BG71" s="90">
        <f>IF(ISNA(VLOOKUP($B71,'[1]1718  Exp_Rev Access'!$F$7:$GK$318,48,FALSE)),"",VLOOKUP($B71,'[1]1718  Exp_Rev Access'!$F$7:$GK$318,48,FALSE))</f>
        <v>219319.19</v>
      </c>
      <c r="BH71" s="90">
        <f>IF(ISNA(VLOOKUP($B71,'[1]1718  Exp_Rev Access'!$F$7:$GK$318,49,FALSE)),"",VLOOKUP($B71,'[1]1718  Exp_Rev Access'!$F$7:$GK$318,49,FALSE))</f>
        <v>54039.79</v>
      </c>
      <c r="BI71" s="90">
        <f>IF(ISNA(VLOOKUP($B71,'[1]1718  Exp_Rev Access'!$F$7:$GK$318,50,FALSE)),"",VLOOKUP($B71,'[1]1718  Exp_Rev Access'!$F$7:$GK$318,50,FALSE))</f>
        <v>0</v>
      </c>
      <c r="BJ71" s="90">
        <f>IF(ISNA(VLOOKUP($B71,'[1]1718  Exp_Rev Access'!$F$7:$GK$318,51,FALSE)),"",VLOOKUP($B71,'[1]1718  Exp_Rev Access'!$F$7:$GK$318,51,FALSE))</f>
        <v>14651.98</v>
      </c>
      <c r="BK71" s="90">
        <f>IF(ISNA(VLOOKUP($B71,'[1]1718  Exp_Rev Access'!$F$7:$GK$318,52,FALSE)),"",VLOOKUP($B71,'[1]1718  Exp_Rev Access'!$F$7:$GK$318,52,FALSE))</f>
        <v>4199443.45</v>
      </c>
      <c r="BL71" s="90">
        <f>IF(ISNA(VLOOKUP($B71,'[1]1718  Exp_Rev Access'!$F$7:$GK$318,53,FALSE)),"",VLOOKUP($B71,'[1]1718  Exp_Rev Access'!$F$7:$GK$318,53,FALSE))</f>
        <v>0</v>
      </c>
      <c r="BM71" s="90">
        <f>IF(ISNA(VLOOKUP($B71,'[1]1718  Exp_Rev Access'!$F$7:$GK$318,54,FALSE)),"",VLOOKUP($B71,'[1]1718  Exp_Rev Access'!$F$7:$GK$318,54,FALSE))</f>
        <v>178.2</v>
      </c>
      <c r="BN71" s="90">
        <f>IF(ISNA(VLOOKUP($B71,'[1]1718  Exp_Rev Access'!$F$7:$GK$318,55,FALSE)),"",VLOOKUP($B71,'[1]1718  Exp_Rev Access'!$F$7:$GK$318,55,FALSE))</f>
        <v>0</v>
      </c>
      <c r="BO71" s="90">
        <f>IF(ISNA(VLOOKUP($B71,'[1]1718  Exp_Rev Access'!$F$7:$GK$318,56,FALSE)),"",VLOOKUP($B71,'[1]1718  Exp_Rev Access'!$F$7:$GK$318,56,FALSE))</f>
        <v>0</v>
      </c>
      <c r="BP71" s="90">
        <f>IF(ISNA(VLOOKUP($B71,'[1]1718  Exp_Rev Access'!$F$7:$GK$318,57,FALSE)),"",VLOOKUP($B71,'[1]1718  Exp_Rev Access'!$F$7:$GK$318,57,FALSE))</f>
        <v>0</v>
      </c>
      <c r="BQ71" s="90">
        <f>IF(ISNA(VLOOKUP($B71,'[1]1718  Exp_Rev Access'!$F$7:$GK$318,58,FALSE)),"",VLOOKUP($B71,'[1]1718  Exp_Rev Access'!$F$7:$GK$318,58,FALSE))</f>
        <v>51274.63</v>
      </c>
      <c r="BR71" s="90">
        <f>IF(ISNA(VLOOKUP($B71,'[1]1718  Exp_Rev Access'!$F$7:$GK$318,59,FALSE)),"",VLOOKUP($B71,'[1]1718  Exp_Rev Access'!$F$7:$GK$318,59,FALSE))</f>
        <v>0</v>
      </c>
      <c r="BS71" s="90">
        <f>IF(ISNA(VLOOKUP($B71,'[1]1718  Exp_Rev Access'!$F$7:$GK$318,60,FALSE)),"",VLOOKUP($B71,'[1]1718  Exp_Rev Access'!$F$7:$GK$318,60,FALSE))</f>
        <v>60153.279999999999</v>
      </c>
      <c r="BT71" s="90">
        <f>IF(ISNA(VLOOKUP($B71,'[1]1718  Exp_Rev Access'!$F$7:$GK$318,61,FALSE)),"",VLOOKUP($B71,'[1]1718  Exp_Rev Access'!$F$7:$GK$318,61,FALSE))</f>
        <v>0</v>
      </c>
      <c r="BU71" s="90">
        <f>IF(ISNA(VLOOKUP($B71,'[1]1718  Exp_Rev Access'!$F$7:$GK$318,62,FALSE)),"",VLOOKUP($B71,'[1]1718  Exp_Rev Access'!$F$7:$GK$318,62,FALSE))</f>
        <v>0</v>
      </c>
      <c r="BV71" s="56">
        <f t="shared" si="35"/>
        <v>7625728.7600000007</v>
      </c>
      <c r="BW71" s="92">
        <f t="shared" si="218"/>
        <v>0.22791199726001182</v>
      </c>
      <c r="BX71" s="71">
        <f t="shared" si="219"/>
        <v>3111.04397065903</v>
      </c>
      <c r="BY71" s="90">
        <f>IF(ISNA(VLOOKUP($B71,'[1]1718  Exp_Rev Access'!$F$7:$GK$318,64,FALSE)),"",VLOOKUP($B71,'[1]1718  Exp_Rev Access'!$F$7:$GK$318,64,FALSE))</f>
        <v>0</v>
      </c>
      <c r="BZ71" s="90">
        <f>IF(ISNA(VLOOKUP($B71,'[1]1718  Exp_Rev Access'!$F$7:$GK$318,65,FALSE)),"",VLOOKUP($B71,'[1]1718  Exp_Rev Access'!$F$7:$GK$318,65,FALSE))</f>
        <v>0</v>
      </c>
      <c r="CA71" s="90">
        <f>IF(ISNA(VLOOKUP($B71,'[1]1718  Exp_Rev Access'!$F$7:$GK$318,66,FALSE)),"",VLOOKUP($B71,'[1]1718  Exp_Rev Access'!$F$7:$GK$318,66,FALSE))</f>
        <v>0</v>
      </c>
      <c r="CB71" s="90">
        <f>IF(ISNA(VLOOKUP($B71,'[1]1718  Exp_Rev Access'!$F$7:$GK$318,67,FALSE)),"",VLOOKUP($B71,'[1]1718  Exp_Rev Access'!$F$7:$GK$318,67,FALSE))</f>
        <v>0</v>
      </c>
      <c r="CC71" s="90">
        <f>IF(ISNA(VLOOKUP($B71,'[1]1718  Exp_Rev Access'!$F$7:$GK$318,68,FALSE)),"",VLOOKUP($B71,'[1]1718  Exp_Rev Access'!$F$7:$GK$318,68,FALSE))</f>
        <v>7850.81</v>
      </c>
      <c r="CD71" s="90">
        <f>IF(ISNA(VLOOKUP($B71,'[1]1718  Exp_Rev Access'!$F$7:$GK$318,69,FALSE)),"",VLOOKUP($B71,'[1]1718  Exp_Rev Access'!$F$7:$GK$318,69,FALSE))</f>
        <v>0</v>
      </c>
      <c r="CE71" s="56">
        <f t="shared" si="36"/>
        <v>7850.81</v>
      </c>
      <c r="CF71" s="92">
        <f t="shared" si="25"/>
        <v>2.3463905464280813E-4</v>
      </c>
      <c r="CG71" s="78">
        <f t="shared" si="46"/>
        <v>3.2028696382966575</v>
      </c>
      <c r="CH71" s="90">
        <f>IF(ISNA(VLOOKUP($B71,'[1]1718  Exp_Rev Access'!$F$7:$GK$318,$CH$2,FALSE)),"",VLOOKUP($B71,'[1]1718  Exp_Rev Access'!$F$7:$GK$318,$CH$2,FALSE))</f>
        <v>0</v>
      </c>
      <c r="CI71" s="90">
        <f>IF(ISNA(VLOOKUP($B71,'[1]1718  Exp_Rev Access'!$F$7:$GK$318,$CI$2,FALSE)),"",VLOOKUP($B71,'[1]1718  Exp_Rev Access'!$F$7:$GK$318,$CI$2,FALSE))</f>
        <v>0</v>
      </c>
      <c r="CJ71" s="90">
        <f>IF(ISNA(VLOOKUP($B71,'[1]1718  Exp_Rev Access'!$F$7:$GK$318,$CJ$2,FALSE)),"",VLOOKUP($B71,'[1]1718  Exp_Rev Access'!$F$7:$GK$318,$CJ$2,FALSE))</f>
        <v>0</v>
      </c>
      <c r="CK71" s="90">
        <f>IF(ISNA(VLOOKUP($B71,'[1]1718  Exp_Rev Access'!$F$7:$GK$318,$CK$2,FALSE)),"",VLOOKUP($B71,'[1]1718  Exp_Rev Access'!$F$7:$GK$318,$CK$2,FALSE))</f>
        <v>0</v>
      </c>
      <c r="CL71" s="90">
        <f>IF(ISNA(VLOOKUP($B71,'[1]1718  Exp_Rev Access'!$F$7:$GK$318,$CL$2,FALSE)),"",VLOOKUP($B71,'[1]1718  Exp_Rev Access'!$F$7:$GK$318,$CL$2,FALSE))</f>
        <v>0</v>
      </c>
      <c r="CM71" s="90">
        <f>IF(ISNA(VLOOKUP($B71,'[1]1718  Exp_Rev Access'!$F$7:$GK$318,$CM$2,FALSE)),"",VLOOKUP($B71,'[1]1718  Exp_Rev Access'!$F$7:$GK$318,$CM$2,FALSE))</f>
        <v>0</v>
      </c>
      <c r="CN71" s="90">
        <f>IF(ISNA(VLOOKUP($B71,'[1]1718  Exp_Rev Access'!$F$7:$GK$318,$CN$2,FALSE)),"",VLOOKUP($B71,'[1]1718  Exp_Rev Access'!$F$7:$GK$318,$CN$2,FALSE))</f>
        <v>0</v>
      </c>
      <c r="CO71" s="90">
        <f>IF(ISNA(VLOOKUP($B71,'[1]1718  Exp_Rev Access'!$F$7:$GK$318,$CO$2,FALSE)),"",VLOOKUP($B71,'[1]1718  Exp_Rev Access'!$F$7:$GK$318,$CO$2,FALSE))</f>
        <v>0</v>
      </c>
      <c r="CP71" s="90">
        <f>IF(ISNA(VLOOKUP($B71,'[1]1718  Exp_Rev Access'!$F$7:$GK$318,$CP$2,FALSE)),"",VLOOKUP($B71,'[1]1718  Exp_Rev Access'!$F$7:$GK$318,$CP$2,FALSE))</f>
        <v>0</v>
      </c>
      <c r="CQ71" s="90">
        <f>IF(ISNA(VLOOKUP($B71,'[1]1718  Exp_Rev Access'!$F$7:$GK$318,$CQ$2,FALSE)),"",VLOOKUP($B71,'[1]1718  Exp_Rev Access'!$F$7:$GK$318,$CQ$2,FALSE))</f>
        <v>534009</v>
      </c>
      <c r="CR71" s="90">
        <f>IF(ISNA(VLOOKUP($B71,'[1]1718  Exp_Rev Access'!$F$7:$GK$318,$CR$2,FALSE)),"",VLOOKUP($B71,'[1]1718  Exp_Rev Access'!$F$7:$GK$318,$CR$2,FALSE))</f>
        <v>0</v>
      </c>
      <c r="CS71" s="90">
        <f>IF(ISNA(VLOOKUP($B71,'[1]1718  Exp_Rev Access'!$F$7:$GK$318,$CS$2,FALSE)),"",VLOOKUP($B71,'[1]1718  Exp_Rev Access'!$F$7:$GK$318,$CS$2,FALSE))</f>
        <v>13804</v>
      </c>
      <c r="CT71" s="90">
        <f>IF(ISNA(VLOOKUP($B71,'[1]1718  Exp_Rev Access'!$F$7:$GK$318,$CT$2,FALSE)),"",VLOOKUP($B71,'[1]1718  Exp_Rev Access'!$F$7:$GK$318,$CT$2,FALSE))</f>
        <v>0</v>
      </c>
      <c r="CU71" s="90">
        <f>IF(ISNA(VLOOKUP($B71,'[1]1718  Exp_Rev Access'!$F$7:$GK$318,$CU$2,FALSE)),"",VLOOKUP($B71,'[1]1718  Exp_Rev Access'!$F$7:$GK$318,$CU$2,FALSE))</f>
        <v>557046.91</v>
      </c>
      <c r="CV71" s="90">
        <f>IF(ISNA(VLOOKUP($B71,'[1]1718  Exp_Rev Access'!$F$7:$GK$318,$CV$2,FALSE)),"",VLOOKUP($B71,'[1]1718  Exp_Rev Access'!$F$7:$GK$318,$CV$2,FALSE))</f>
        <v>129368.77</v>
      </c>
      <c r="CW71" s="90">
        <f>IF(ISNA(VLOOKUP($B71,'[1]1718  Exp_Rev Access'!$F$7:$GK$318,$CW$2,FALSE)),"",VLOOKUP($B71,'[1]1718  Exp_Rev Access'!$F$7:$GK$318,$CW$2,FALSE))</f>
        <v>0</v>
      </c>
      <c r="CX71" s="90">
        <f>IF(ISNA(VLOOKUP($B71,'[1]1718  Exp_Rev Access'!$F$7:$GK$318,$CX$2,FALSE)),"",VLOOKUP($B71,'[1]1718  Exp_Rev Access'!$F$7:$GK$318,$CX$2,FALSE))</f>
        <v>0</v>
      </c>
      <c r="CY71" s="90">
        <f>IF(ISNA(VLOOKUP($B71,'[1]1718  Exp_Rev Access'!$F$7:$GK$318,$CY$2,FALSE)),"",VLOOKUP($B71,'[1]1718  Exp_Rev Access'!$F$7:$GK$318,$CY$2,FALSE))</f>
        <v>0</v>
      </c>
      <c r="CZ71" s="90">
        <f>IF(ISNA(VLOOKUP($B71,'[1]1718  Exp_Rev Access'!$F$7:$GK$318,$CZ$2,FALSE)),"",VLOOKUP($B71,'[1]1718  Exp_Rev Access'!$F$7:$GK$318,$CZ$2,FALSE))</f>
        <v>0</v>
      </c>
      <c r="DA71" s="90">
        <f>IF(ISNA(VLOOKUP($B71,'[1]1718  Exp_Rev Access'!$F$7:$GK$318,$DA$2,FALSE)),"",VLOOKUP($B71,'[1]1718  Exp_Rev Access'!$F$7:$GK$318,$DA$2,FALSE))</f>
        <v>0</v>
      </c>
      <c r="DB71" s="90">
        <f>IF(ISNA(VLOOKUP($B71,'[1]1718  Exp_Rev Access'!$F$7:$GK$318,$DB$2,FALSE)),"",VLOOKUP($B71,'[1]1718  Exp_Rev Access'!$F$7:$GK$318,$DB$2,FALSE))</f>
        <v>24223</v>
      </c>
      <c r="DC71" s="90">
        <f>IF(ISNA(VLOOKUP($B71,'[1]1718  Exp_Rev Access'!$F$7:$GK$318,$DC$2,FALSE)),"",VLOOKUP($B71,'[1]1718  Exp_Rev Access'!$F$7:$GK$318,$DC$2,FALSE))</f>
        <v>0</v>
      </c>
      <c r="DD71" s="90">
        <f>IF(ISNA(VLOOKUP($B71,'[1]1718  Exp_Rev Access'!$F$7:$GK$318,$DD$2,FALSE)),"",VLOOKUP($B71,'[1]1718  Exp_Rev Access'!$F$7:$GK$318,$DD$2,FALSE))</f>
        <v>0</v>
      </c>
      <c r="DE71" s="90">
        <f>IF(ISNA(VLOOKUP($B71,'[1]1718  Exp_Rev Access'!$F$7:$GK$318,$DE$2,FALSE)),"",VLOOKUP($B71,'[1]1718  Exp_Rev Access'!$F$7:$GK$318,$DE$2,FALSE))</f>
        <v>0</v>
      </c>
      <c r="DF71" s="90">
        <f>IF(ISNA(VLOOKUP($B71,'[1]1718  Exp_Rev Access'!$F$7:$GK$318,$DF$2,FALSE)),"",VLOOKUP($B71,'[1]1718  Exp_Rev Access'!$F$7:$GK$318,$DF$2,FALSE))</f>
        <v>0</v>
      </c>
      <c r="DG71" s="90">
        <f>IF(ISNA(VLOOKUP($B71,'[1]1718  Exp_Rev Access'!$F$7:$GK$318,$DG$2,FALSE)),"",VLOOKUP($B71,'[1]1718  Exp_Rev Access'!$F$7:$GK$318,$DG$2,FALSE))</f>
        <v>0</v>
      </c>
      <c r="DH71" s="90">
        <f>IF(ISNA(VLOOKUP($B71,'[1]1718  Exp_Rev Access'!$F$7:$GK$318,$DH$2,FALSE)),"",VLOOKUP($B71,'[1]1718  Exp_Rev Access'!$F$7:$GK$318,$DH$2,FALSE))</f>
        <v>14496.7</v>
      </c>
      <c r="DI71" s="90">
        <f>IF(ISNA(VLOOKUP($B71,'[1]1718  Exp_Rev Access'!$F$7:$GK$318,$DI$2,FALSE)),"",VLOOKUP($B71,'[1]1718  Exp_Rev Access'!$F$7:$GK$318,$DI$2,FALSE))</f>
        <v>537309.72</v>
      </c>
      <c r="DJ71" s="90">
        <f>IF(ISNA(VLOOKUP($B71,'[1]1718  Exp_Rev Access'!$F$7:$GK$318,$DJ$2,FALSE)),"",VLOOKUP($B71,'[1]1718  Exp_Rev Access'!$F$7:$GK$318,$DJ$2,FALSE))</f>
        <v>0</v>
      </c>
      <c r="DK71" s="90">
        <f>IF(ISNA(VLOOKUP($B71,'[1]1718  Exp_Rev Access'!$F$7:$GK$318,$DK$2,FALSE)),"",VLOOKUP($B71,'[1]1718  Exp_Rev Access'!$F$7:$GK$318,$DK$2,FALSE))</f>
        <v>0</v>
      </c>
      <c r="DL71" s="90">
        <f>IF(ISNA(VLOOKUP($B71,'[1]1718  Exp_Rev Access'!$F$7:$GK$318,$DL$2,FALSE)),"",VLOOKUP($B71,'[1]1718  Exp_Rev Access'!$F$7:$GK$318,$DL$2,FALSE))</f>
        <v>0</v>
      </c>
      <c r="DM71" s="90">
        <f>IF(ISNA(VLOOKUP($B71,'[1]1718  Exp_Rev Access'!$F$7:$GK$318,$DM$2,FALSE)),"",VLOOKUP($B71,'[1]1718  Exp_Rev Access'!$F$7:$GK$318,$DM$2,FALSE))</f>
        <v>0</v>
      </c>
      <c r="DN71" s="90">
        <f>IF(ISNA(VLOOKUP($B71,'[1]1718  Exp_Rev Access'!$F$7:$GK$318,$DN$2,FALSE)),"",VLOOKUP($B71,'[1]1718  Exp_Rev Access'!$F$7:$GK$318,$DN$2,FALSE))</f>
        <v>0</v>
      </c>
      <c r="DO71" s="90">
        <f>IF(ISNA(VLOOKUP($B71,'[1]1718  Exp_Rev Access'!$F$7:$GK$318,$DO$2,FALSE)),"",VLOOKUP($B71,'[1]1718  Exp_Rev Access'!$F$7:$GK$318,$DO$2,FALSE))</f>
        <v>0</v>
      </c>
      <c r="DP71" s="90">
        <f>IF(ISNA(VLOOKUP($B71,'[1]1718  Exp_Rev Access'!$F$7:$GK$318,$DP$2,FALSE)),"",VLOOKUP($B71,'[1]1718  Exp_Rev Access'!$F$7:$GK$318,$DP$2,FALSE))</f>
        <v>0</v>
      </c>
      <c r="DQ71" s="90">
        <f>IF(ISNA(VLOOKUP($B71,'[1]1718  Exp_Rev Access'!$F$7:$GK$318,$DQ$2,FALSE)),"",VLOOKUP($B71,'[1]1718  Exp_Rev Access'!$F$7:$GK$318,$DQ$2,FALSE))</f>
        <v>0</v>
      </c>
      <c r="DR71" s="90">
        <f>IF(ISNA(VLOOKUP($B71,'[1]1718  Exp_Rev Access'!$F$7:$GK$318,$DR$2,FALSE)),"",VLOOKUP($B71,'[1]1718  Exp_Rev Access'!$F$7:$GK$318,$DR$2,FALSE))</f>
        <v>0</v>
      </c>
      <c r="DS71" s="90">
        <f>IF(ISNA(VLOOKUP($B71,'[1]1718  Exp_Rev Access'!$F$7:$GK$318,$DS$2,FALSE)),"",VLOOKUP($B71,'[1]1718  Exp_Rev Access'!$F$7:$GK$318,$DS$2,FALSE))</f>
        <v>0</v>
      </c>
      <c r="DT71" s="90">
        <f>IF(ISNA(VLOOKUP($B71,'[1]1718  Exp_Rev Access'!$F$7:$GK$318,$DT$2,FALSE)),"",VLOOKUP($B71,'[1]1718  Exp_Rev Access'!$F$7:$GK$318,$DT$2,FALSE))</f>
        <v>0</v>
      </c>
      <c r="DU71" s="90">
        <f>IF(ISNA(VLOOKUP($B71,'[1]1718  Exp_Rev Access'!$F$7:$GK$318,$DU$2,FALSE)),"",VLOOKUP($B71,'[1]1718  Exp_Rev Access'!$F$7:$GK$318,$DU$2,FALSE))</f>
        <v>0</v>
      </c>
      <c r="DV71" s="90">
        <f>IF(ISNA(VLOOKUP($B71,'[1]1718  Exp_Rev Access'!$F$7:$GK$318,$DV$2,FALSE)),"",VLOOKUP($B71,'[1]1718  Exp_Rev Access'!$F$7:$GK$318,$DV$2,FALSE))</f>
        <v>0</v>
      </c>
      <c r="DW71" s="90">
        <f>IF(ISNA(VLOOKUP($B71,'[1]1718  Exp_Rev Access'!$F$7:$GK$318,$DW$2,FALSE)),"",VLOOKUP($B71,'[1]1718  Exp_Rev Access'!$F$7:$GK$318,$DW$2,FALSE))</f>
        <v>0</v>
      </c>
      <c r="DX71" s="90">
        <f>IF(ISNA(VLOOKUP($B71,'[1]1718  Exp_Rev Access'!$F$7:$GK$318,$DX$2,FALSE)),"",VLOOKUP($B71,'[1]1718  Exp_Rev Access'!$F$7:$GK$318,$DX$2,FALSE))</f>
        <v>0</v>
      </c>
      <c r="DY71" s="90">
        <f>IF(ISNA(VLOOKUP($B71,'[1]1718  Exp_Rev Access'!$F$7:$GK$318,$DY$2,FALSE)),"",VLOOKUP($B71,'[1]1718  Exp_Rev Access'!$F$7:$GK$318,$DY$2,FALSE))</f>
        <v>0</v>
      </c>
      <c r="DZ71" s="90">
        <f>IF(ISNA(VLOOKUP($B71,'[1]1718  Exp_Rev Access'!$F$7:$GK$318,$DZ$2,FALSE)),"",VLOOKUP($B71,'[1]1718  Exp_Rev Access'!$F$7:$GK$318,$DZ$2,FALSE))</f>
        <v>0</v>
      </c>
      <c r="EA71" s="90">
        <f>IF(ISNA(VLOOKUP($B71,'[1]1718  Exp_Rev Access'!$F$7:$GK$318,$EA$2,FALSE)),"",VLOOKUP($B71,'[1]1718  Exp_Rev Access'!$F$7:$GK$318,$EA$2,FALSE))</f>
        <v>0</v>
      </c>
      <c r="EB71" s="90">
        <f>IF(ISNA(VLOOKUP($B71,'[1]1718  Exp_Rev Access'!$F$7:$GK$318,$EB$2,FALSE)),"",VLOOKUP($B71,'[1]1718  Exp_Rev Access'!$F$7:$GK$318,$EB$2,FALSE))</f>
        <v>0</v>
      </c>
      <c r="EC71" s="90">
        <f>IF(ISNA(VLOOKUP($B71,'[1]1718  Exp_Rev Access'!$F$7:$GK$318,$EC$2,FALSE)),"",VLOOKUP($B71,'[1]1718  Exp_Rev Access'!$F$7:$GK$318,$EC$2,FALSE))</f>
        <v>0</v>
      </c>
      <c r="ED71" s="90">
        <f>IF(ISNA(VLOOKUP($B71,'[1]1718  Exp_Rev Access'!$F$7:$GK$318,$ED$2,FALSE)),"",VLOOKUP($B71,'[1]1718  Exp_Rev Access'!$F$7:$GK$318,$ED$2,FALSE))</f>
        <v>0</v>
      </c>
      <c r="EE71" s="90">
        <f>IF(ISNA(VLOOKUP($B71,'[1]1718  Exp_Rev Access'!$F$7:$GK$318,$EE$2,FALSE)),"",VLOOKUP($B71,'[1]1718  Exp_Rev Access'!$F$7:$GK$318,$EE$2,FALSE))</f>
        <v>0</v>
      </c>
      <c r="EF71" s="90">
        <f>IF(ISNA(VLOOKUP($B71,'[1]1718  Exp_Rev Access'!$F$7:$GK$318,$EF$2,FALSE)),"",VLOOKUP($B71,'[1]1718  Exp_Rev Access'!$F$7:$GK$318,$EF$2,FALSE))</f>
        <v>0</v>
      </c>
      <c r="EG71" s="90">
        <f>IF(ISNA(VLOOKUP($B71,'[1]1718  Exp_Rev Access'!$F$7:$GK$318,$EG$2,FALSE)),"",VLOOKUP($B71,'[1]1718  Exp_Rev Access'!$F$7:$GK$318,$EG$2,FALSE))</f>
        <v>0</v>
      </c>
      <c r="EH71" s="90">
        <f>IF(ISNA(VLOOKUP($B71,'[1]1718  Exp_Rev Access'!$F$7:$GK$318,$EH$2,FALSE)),"",VLOOKUP($B71,'[1]1718  Exp_Rev Access'!$F$7:$GK$318,$EH$2,FALSE))</f>
        <v>0</v>
      </c>
      <c r="EI71" s="90">
        <f>IF(ISNA(VLOOKUP($B71,'[1]1718  Exp_Rev Access'!$F$7:$GK$318,$EI$2,FALSE)),"",VLOOKUP($B71,'[1]1718  Exp_Rev Access'!$F$7:$GK$318,$EI$2,FALSE))</f>
        <v>0</v>
      </c>
      <c r="EJ71" s="90">
        <f>IF(ISNA(VLOOKUP($B71,'[1]1718  Exp_Rev Access'!$F$7:$GK$318,$EJ$2,FALSE)),"",VLOOKUP($B71,'[1]1718  Exp_Rev Access'!$F$7:$GK$318,$EJ$2,FALSE))</f>
        <v>0</v>
      </c>
      <c r="EK71" s="90">
        <f>IF(ISNA(VLOOKUP($B71,'[1]1718  Exp_Rev Access'!$F$7:$GK$318,$EK$2,FALSE)),"",VLOOKUP($B71,'[1]1718  Exp_Rev Access'!$F$7:$GK$318,$EK$2,FALSE))</f>
        <v>0</v>
      </c>
      <c r="EL71" s="90">
        <f>IF(ISNA(VLOOKUP($B71,'[1]1718  Exp_Rev Access'!$F$7:$GK$318,$EL$2,FALSE)),"",VLOOKUP($B71,'[1]1718  Exp_Rev Access'!$F$7:$GK$318,$EL$2,FALSE))</f>
        <v>0</v>
      </c>
      <c r="EM71" s="90">
        <f>IF(ISNA(VLOOKUP($B71,'[1]1718  Exp_Rev Access'!$F$7:$GK$318,$EM$2,FALSE)),"",VLOOKUP($B71,'[1]1718  Exp_Rev Access'!$F$7:$GK$318,$EM$2,FALSE))</f>
        <v>0</v>
      </c>
      <c r="EN71" s="90">
        <f>IF(ISNA(VLOOKUP($B71,'[1]1718  Exp_Rev Access'!$F$7:$GK$318,$EN$2,FALSE)),"",VLOOKUP($B71,'[1]1718  Exp_Rev Access'!$F$7:$GK$318,$EN$2,FALSE))</f>
        <v>0</v>
      </c>
      <c r="EO71" s="90">
        <f>IF(ISNA(VLOOKUP($B71,'[1]1718  Exp_Rev Access'!$F$7:$GK$318,$EO$2,FALSE)),"",VLOOKUP($B71,'[1]1718  Exp_Rev Access'!$F$7:$GK$318,$EO$2,FALSE))</f>
        <v>39531.230000000003</v>
      </c>
      <c r="EP71" s="90">
        <f>IF(ISNA(VLOOKUP($B71,'[1]1718  Exp_Rev Access'!$F$7:$GK$318,$EP$2,FALSE)),"",VLOOKUP($B71,'[1]1718  Exp_Rev Access'!$F$7:$GK$318,$EP$2,FALSE))</f>
        <v>0</v>
      </c>
      <c r="EQ71" s="90">
        <f>IF(ISNA(VLOOKUP($B71,'[1]1718  Exp_Rev Access'!$F$7:$GK$318,$EQ$2,FALSE)),"",VLOOKUP($B71,'[1]1718  Exp_Rev Access'!$F$7:$GK$318,$EQ$2,FALSE))</f>
        <v>0</v>
      </c>
      <c r="ER71" s="90">
        <f>IF(ISNA(VLOOKUP($B71,'[1]1718  Exp_Rev Access'!$F$7:$GK$318,$ER$2,FALSE)),"",VLOOKUP($B71,'[1]1718  Exp_Rev Access'!$F$7:$GK$318,$ER$2,FALSE))</f>
        <v>0</v>
      </c>
      <c r="ES71" s="90">
        <f>IF(ISNA(VLOOKUP($B71,'[1]1718  Exp_Rev Access'!$F$7:$GK$318,$ES$2,FALSE)),"",VLOOKUP($B71,'[1]1718  Exp_Rev Access'!$F$7:$GK$318,$ES$2,FALSE))</f>
        <v>0</v>
      </c>
      <c r="ET71" s="90">
        <f>IF(ISNA(VLOOKUP($B71,'[1]1718  Exp_Rev Access'!$F$7:$GK$318,$ET$2,FALSE)),"",VLOOKUP($B71,'[1]1718  Exp_Rev Access'!$F$7:$GK$318,$ET$2,FALSE))</f>
        <v>0</v>
      </c>
      <c r="EU71" s="90">
        <f>IF(ISNA(VLOOKUP($B71,'[1]1718  Exp_Rev Access'!$F$7:$GK$318,$EU$2,FALSE)),"",VLOOKUP($B71,'[1]1718  Exp_Rev Access'!$F$7:$GK$318,$EU$2,FALSE))</f>
        <v>0</v>
      </c>
      <c r="EV71" s="90">
        <f>IF(ISNA(VLOOKUP($B71,'[1]1718  Exp_Rev Access'!$F$7:$GK$318,$EV$2,FALSE)),"",VLOOKUP($B71,'[1]1718  Exp_Rev Access'!$F$7:$GK$318,$EV$2,FALSE))</f>
        <v>445.51</v>
      </c>
      <c r="EW71" s="90">
        <f>IF(ISNA(VLOOKUP($B71,'[1]1718  Exp_Rev Access'!$F$7:$GK$318,$EW$2,FALSE)),"",VLOOKUP($B71,'[1]1718  Exp_Rev Access'!$F$7:$GK$318,$EW$2,FALSE))</f>
        <v>0</v>
      </c>
      <c r="EX71" s="90">
        <f>IF(ISNA(VLOOKUP($B71,'[1]1718  Exp_Rev Access'!$F$7:$GK$318,$EX$2,FALSE)),"",VLOOKUP($B71,'[1]1718  Exp_Rev Access'!$F$7:$GK$318,$EX$2,FALSE))</f>
        <v>0</v>
      </c>
      <c r="EY71" s="90">
        <f>IF(ISNA(VLOOKUP($B71,'[1]1718  Exp_Rev Access'!$F$7:$GK$318,$EY$2,FALSE)),"",VLOOKUP($B71,'[1]1718  Exp_Rev Access'!$F$7:$GK$318,$EY$2,FALSE))</f>
        <v>0</v>
      </c>
      <c r="EZ71" s="90">
        <f>IF(ISNA(VLOOKUP($B71,'[1]1718  Exp_Rev Access'!$F$7:$GK$318,$EZ$2,FALSE)),"",VLOOKUP($B71,'[1]1718  Exp_Rev Access'!$F$7:$GK$318,$EZ$2,FALSE))</f>
        <v>0</v>
      </c>
      <c r="FA71" s="90">
        <f>IF(ISNA(VLOOKUP($B71,'[1]1718  Exp_Rev Access'!$F$7:$GK$318,$FA$2,FALSE)),"",VLOOKUP($B71,'[1]1718  Exp_Rev Access'!$F$7:$GK$318,$FA$2,FALSE))</f>
        <v>0</v>
      </c>
      <c r="FB71" s="90">
        <f>IF(ISNA(VLOOKUP($B71,'[1]1718  Exp_Rev Access'!$F$7:$GK$318,$FB$2,FALSE)),"",VLOOKUP($B71,'[1]1718  Exp_Rev Access'!$F$7:$GK$318,$FB$2,FALSE))</f>
        <v>0</v>
      </c>
      <c r="FC71" s="90">
        <f>IF(ISNA(VLOOKUP($B71,'[1]1718  Exp_Rev Access'!$F$7:$GK$318,$FC$2,FALSE)),"",VLOOKUP($B71,'[1]1718  Exp_Rev Access'!$F$7:$GK$318,$FC$2,FALSE))</f>
        <v>0</v>
      </c>
      <c r="FD71" s="90">
        <f>IF(ISNA(VLOOKUP($B71,'[1]1718  Exp_Rev Access'!$F$7:$GK$318,$FD$2,FALSE)),"",VLOOKUP($B71,'[1]1718  Exp_Rev Access'!$F$7:$GK$318,$FD$2,FALSE))</f>
        <v>0</v>
      </c>
      <c r="FE71" s="90">
        <f>IF(ISNA(VLOOKUP($B71,'[1]1718  Exp_Rev Access'!$F$7:$GK$318,$FE$2,FALSE)),"",VLOOKUP($B71,'[1]1718  Exp_Rev Access'!$F$7:$GK$318,$FE$2,FALSE))</f>
        <v>0</v>
      </c>
      <c r="FF71" s="90">
        <f>IF(ISNA(VLOOKUP($B71,'[1]1718  Exp_Rev Access'!$F$7:$GK$318,$FF$2,FALSE)),"",VLOOKUP($B71,'[1]1718  Exp_Rev Access'!$F$7:$GK$318,$FF$2,FALSE))</f>
        <v>0</v>
      </c>
      <c r="FG71" s="90">
        <f>IF(ISNA(VLOOKUP($B71,'[1]1718  Exp_Rev Access'!$F$7:$GK$318,$FG$2,FALSE)),"",VLOOKUP($B71,'[1]1718  Exp_Rev Access'!$F$7:$GK$318,$FG$2,FALSE))</f>
        <v>0</v>
      </c>
      <c r="FH71" s="90">
        <f>IF(ISNA(VLOOKUP($B71,'[1]1718  Exp_Rev Access'!$F$7:$GK$318,$FH$2,FALSE)),"",VLOOKUP($B71,'[1]1718  Exp_Rev Access'!$F$7:$GK$318,$FH$2,FALSE))</f>
        <v>0</v>
      </c>
      <c r="FI71" s="90">
        <f>IF(ISNA(VLOOKUP($B71,'[1]1718  Exp_Rev Access'!$F$7:$GK$318,$FI$2,FALSE)),"",VLOOKUP($B71,'[1]1718  Exp_Rev Access'!$F$7:$GK$318,$FI$2,FALSE))</f>
        <v>0</v>
      </c>
      <c r="FJ71" s="90">
        <f>IF(ISNA(VLOOKUP($B71,'[1]1718  Exp_Rev Access'!$F$7:$GK$318,$FJ$2,FALSE)),"",VLOOKUP($B71,'[1]1718  Exp_Rev Access'!$F$7:$GK$318,$FJ$2,FALSE))</f>
        <v>0</v>
      </c>
      <c r="FK71" s="90">
        <f>IF(ISNA(VLOOKUP($B71,'[1]1718  Exp_Rev Access'!$F$7:$GK$318,$FK$2,FALSE)),"",VLOOKUP($B71,'[1]1718  Exp_Rev Access'!$F$7:$GK$318,$FK$2,FALSE))</f>
        <v>0</v>
      </c>
      <c r="FL71" s="90">
        <f>IF(ISNA(VLOOKUP($B71,'[1]1718  Exp_Rev Access'!$F$7:$GK$318,$FL$2,FALSE)),"",VLOOKUP($B71,'[1]1718  Exp_Rev Access'!$F$7:$GK$318,$FL$2,FALSE))</f>
        <v>0</v>
      </c>
      <c r="FM71" s="90">
        <f>IF(ISNA(VLOOKUP($B71,'[1]1718  Exp_Rev Access'!$F$7:$GK$318,$FM$2,FALSE)),"",VLOOKUP($B71,'[1]1718  Exp_Rev Access'!$F$7:$GK$318,$FM$2,FALSE))</f>
        <v>0</v>
      </c>
      <c r="FN71" s="90">
        <f>IF(ISNA(VLOOKUP($B71,'[1]1718  Exp_Rev Access'!$F$7:$GK$318,$FN$2,FALSE)),"",VLOOKUP($B71,'[1]1718  Exp_Rev Access'!$F$7:$GK$318,$FN$2,FALSE))</f>
        <v>0</v>
      </c>
      <c r="FO71" s="90">
        <f>IF(ISNA(VLOOKUP($B71,'[1]1718  Exp_Rev Access'!$F$7:$GK$318,$FO$2,FALSE)),"",VLOOKUP($B71,'[1]1718  Exp_Rev Access'!$F$7:$GK$318,$FO$2,FALSE))</f>
        <v>0</v>
      </c>
      <c r="FP71" s="90">
        <f>IF(ISNA(VLOOKUP($B71,'[1]1718  Exp_Rev Access'!$F$7:$GK$318,$FP$2,FALSE)),"",VLOOKUP($B71,'[1]1718  Exp_Rev Access'!$F$7:$GK$318,$FP$2,FALSE))</f>
        <v>0</v>
      </c>
      <c r="FQ71" s="90">
        <f>IF(ISNA(VLOOKUP($B71,'[1]1718  Exp_Rev Access'!$F$7:$GK$318,$FQ$2,FALSE)),"",VLOOKUP($B71,'[1]1718  Exp_Rev Access'!$F$7:$GK$318,$FQ$2,FALSE))</f>
        <v>0</v>
      </c>
      <c r="FR71" s="90">
        <f>IF(ISNA(VLOOKUP($B71,'[1]1718  Exp_Rev Access'!$F$7:$GK$318,$FR$2,FALSE)),"",VLOOKUP($B71,'[1]1718  Exp_Rev Access'!$F$7:$GK$318,$FR$2,FALSE))</f>
        <v>47622.54</v>
      </c>
      <c r="FS71" s="56">
        <f t="shared" si="221"/>
        <v>1897857.3800000001</v>
      </c>
      <c r="FT71" s="92">
        <f t="shared" si="222"/>
        <v>5.6721721897495504E-2</v>
      </c>
      <c r="FU71" s="94">
        <f t="shared" si="223"/>
        <v>774.26275508122626</v>
      </c>
      <c r="FV71" s="95">
        <f>IF(ISNA(VLOOKUP($B71,'[1]1718  Exp_Rev Access'!$F$7:$GK$318,$FV$2,FALSE)),"",VLOOKUP($B71,'[1]1718  Exp_Rev Access'!$F$7:$GK$318,$FV$2,FALSE))</f>
        <v>0</v>
      </c>
      <c r="FW71" s="95">
        <f>IF(ISNA(VLOOKUP($B71,'[1]1718  Exp_Rev Access'!$F$7:$GK$318,$FW$2,FALSE)),"",VLOOKUP($B71,'[1]1718  Exp_Rev Access'!$F$7:$GK$318,$FW$2,FALSE))</f>
        <v>59524.77</v>
      </c>
      <c r="FX71" s="95">
        <f>IF(ISNA(VLOOKUP($B71,'[1]1718  Exp_Rev Access'!$F$7:$GK$318,$FX$2,FALSE)),"",VLOOKUP($B71,'[1]1718  Exp_Rev Access'!$F$7:$GK$318,$FX$2,FALSE))</f>
        <v>0</v>
      </c>
      <c r="FY71" s="95">
        <f>IF(ISNA(VLOOKUP($B71,'[1]1718  Exp_Rev Access'!$F$7:$GK$318,$FY$2,FALSE)),"",VLOOKUP($B71,'[1]1718  Exp_Rev Access'!$F$7:$GK$318,$FY$2,FALSE))</f>
        <v>0</v>
      </c>
      <c r="FZ71" s="95">
        <f>IF(ISNA(VLOOKUP($B71,'[1]1718  Exp_Rev Access'!$F$7:$GK$318,$FZ$2,FALSE)),"",VLOOKUP($B71,'[1]1718  Exp_Rev Access'!$F$7:$GK$318,$FZ$2,FALSE))</f>
        <v>0</v>
      </c>
      <c r="GA71" s="95">
        <f>IF(ISNA(VLOOKUP($B71,'[1]1718  Exp_Rev Access'!$F$7:$GK$318,$GA$2,FALSE)),"",VLOOKUP($B71,'[1]1718  Exp_Rev Access'!$F$7:$GK$318,$GA$2,FALSE))</f>
        <v>538498.9</v>
      </c>
      <c r="GB71" s="95">
        <f>IF(ISNA(VLOOKUP($B71,'[1]1718  Exp_Rev Access'!$F$7:$GK$318,$GB$2,FALSE)),"",VLOOKUP($B71,'[1]1718  Exp_Rev Access'!$F$7:$GK$318,$GB$2,FALSE))</f>
        <v>44010</v>
      </c>
      <c r="GC71" s="95">
        <f>IF(ISNA(VLOOKUP($B71,'[1]1718  Exp_Rev Access'!$F$7:$GK$318,$GC$2,FALSE)),"",VLOOKUP($B71,'[1]1718  Exp_Rev Access'!$F$7:$GK$318,$GC$2,FALSE))</f>
        <v>0</v>
      </c>
      <c r="GD71" s="95">
        <f>IF(ISNA(VLOOKUP($B71,'[1]1718  Exp_Rev Access'!$F$7:$GK$318,$GD$2,FALSE)),"",VLOOKUP($B71,'[1]1718  Exp_Rev Access'!$F$7:$GK$318,$GD$2,FALSE))</f>
        <v>0</v>
      </c>
      <c r="GE71" s="95">
        <f>IF(ISNA(VLOOKUP($B71,'[1]1718  Exp_Rev Access'!$F$7:$GK$318,$GE$2,FALSE)),"",VLOOKUP($B71,'[1]1718  Exp_Rev Access'!$F$7:$GK$318,$GE$2,FALSE))</f>
        <v>37239.5</v>
      </c>
      <c r="GF71" s="95">
        <f>IF(ISNA(VLOOKUP($B71,'[1]1718  Exp_Rev Access'!$F$7:$GK$318,$GF$2,FALSE)),"",VLOOKUP($B71,'[1]1718  Exp_Rev Access'!$F$7:$GK$318,$GF$2,FALSE))</f>
        <v>7200</v>
      </c>
      <c r="GG71" s="95">
        <f>IF(ISNA(VLOOKUP($B71,'[1]1718  Exp_Rev Access'!$F$7:$GK$318,$GG$2,FALSE)),"",VLOOKUP($B71,'[1]1718  Exp_Rev Access'!$F$7:$GK$318,$GG$2,FALSE))</f>
        <v>0</v>
      </c>
      <c r="GH71" s="95">
        <f>IF(ISNA(VLOOKUP($B71,'[1]1718  Exp_Rev Access'!$F$7:$GK$318,$GH$2,FALSE)),"",VLOOKUP($B71,'[1]1718  Exp_Rev Access'!$F$7:$GK$318,$GH$2,FALSE))</f>
        <v>0</v>
      </c>
      <c r="GI71" s="95">
        <f>IF(ISNA(VLOOKUP($B71,'[1]1718  Exp_Rev Access'!$F$7:$GK$318,$GI$2,FALSE)),"",VLOOKUP($B71,'[1]1718  Exp_Rev Access'!$F$7:$GK$318,$GI$2,FALSE))</f>
        <v>0</v>
      </c>
      <c r="GJ71" s="95">
        <f>IF(ISNA(VLOOKUP($B71,'[1]1718  Exp_Rev Access'!$F$7:$GK$318,$GJ$2,FALSE)),"",VLOOKUP($B71,'[1]1718  Exp_Rev Access'!$F$7:$GK$318,$GJ$2,FALSE))</f>
        <v>0</v>
      </c>
      <c r="GK71" s="95">
        <f>IF(ISNA(VLOOKUP($B71,'[1]1718  Exp_Rev Access'!$F$7:$GK$318,$GK$2,FALSE)),"",VLOOKUP($B71,'[1]1718  Exp_Rev Access'!$F$7:$GK$318,$GK$2,FALSE))</f>
        <v>45440</v>
      </c>
      <c r="GL71" s="95">
        <f>IF(ISNA(VLOOKUP($B71,'[1]1718  Exp_Rev Access'!$F$7:$GK$318,$GL$2,FALSE)),"",VLOOKUP($B71,'[1]1718  Exp_Rev Access'!$F$7:$GK$318,$GL$2,FALSE))</f>
        <v>32020.86</v>
      </c>
      <c r="GM71" s="95">
        <f>IF(ISNA(VLOOKUP($B71,'[1]1718  Exp_Rev Access'!$F$7:$GK$318,$GM$2,FALSE)),"",VLOOKUP($B71,'[1]1718  Exp_Rev Access'!$F$7:$GK$318,$GM$2,FALSE))</f>
        <v>0</v>
      </c>
      <c r="GN71" s="95">
        <f>IF(ISNA(VLOOKUP($B71,'[1]1718  Exp_Rev Access'!$F$7:$GK$318,$GN$2,FALSE)),"",VLOOKUP($B71,'[1]1718  Exp_Rev Access'!$F$7:$GK$318,$GN$2,FALSE))</f>
        <v>0</v>
      </c>
      <c r="GO71" s="95">
        <f>IF(ISNA(VLOOKUP($B71,'[1]1718  Exp_Rev Access'!$F$7:$GK$318,$GO$2,FALSE)),"",VLOOKUP($B71,'[1]1718  Exp_Rev Access'!$F$7:$GK$318,$GO$2,FALSE))</f>
        <v>0</v>
      </c>
      <c r="GP71" s="95">
        <f>IF(ISNA(VLOOKUP($B71,'[1]1718  Exp_Rev Access'!$F$7:$GK$318,$GP$2,FALSE)),"",VLOOKUP($B71,'[1]1718  Exp_Rev Access'!$F$7:$GK$318,$GP$2,FALSE))</f>
        <v>0</v>
      </c>
      <c r="GQ71" s="95">
        <f>IF(ISNA(VLOOKUP($B71,'[1]1718  Exp_Rev Access'!$F$7:$GK$318,$GQ$2,FALSE)),"",VLOOKUP($B71,'[1]1718  Exp_Rev Access'!$F$7:$GK$318,$GQ$2,FALSE))</f>
        <v>0</v>
      </c>
      <c r="GR71" s="95">
        <f>IF(ISNA(VLOOKUP($B71,'[1]1718  Exp_Rev Access'!$F$7:$GK$318,$GR$2,FALSE)),"",VLOOKUP($B71,'[1]1718  Exp_Rev Access'!$F$7:$GK$318,$GR$2,FALSE))</f>
        <v>0</v>
      </c>
      <c r="GS71" s="95">
        <f>IF(ISNA(VLOOKUP($B71,'[1]1718  Exp_Rev Access'!$F$7:$GK$318,$GS$2,FALSE)),"",VLOOKUP($B71,'[1]1718  Exp_Rev Access'!$F$7:$GK$318,$GS$2,FALSE))</f>
        <v>0</v>
      </c>
      <c r="GT71" s="95">
        <f>IF(ISNA(VLOOKUP($B71,'[1]1718  Exp_Rev Access'!$F$7:$GK$318,$GT$2,FALSE)),"",VLOOKUP($B71,'[1]1718  Exp_Rev Access'!$F$7:$GK$318,$GT$2,FALSE))</f>
        <v>400000</v>
      </c>
      <c r="GU71" s="56">
        <f t="shared" si="224"/>
        <v>1163934.03</v>
      </c>
      <c r="GV71" s="92">
        <f t="shared" si="225"/>
        <v>3.4786777474654702E-2</v>
      </c>
      <c r="GW71" s="96">
        <f t="shared" si="226"/>
        <v>474.84641274814584</v>
      </c>
      <c r="HE71" s="41"/>
      <c r="HF71" s="41"/>
      <c r="HG71" s="41"/>
      <c r="HH71" s="41"/>
      <c r="HI71" s="41"/>
      <c r="HJ71" s="41"/>
      <c r="HK71" s="41"/>
      <c r="HL71" s="41"/>
      <c r="HM71" s="41"/>
      <c r="HN71" s="41"/>
    </row>
    <row r="72" spans="1:222" x14ac:dyDescent="0.3">
      <c r="A72" s="108"/>
      <c r="B72" s="88" t="s">
        <v>267</v>
      </c>
      <c r="C72" s="89" t="s">
        <v>268</v>
      </c>
      <c r="D72" s="75">
        <f>IF(ISNA(VLOOKUP($B72,'[1]1718 enrollment_Rev_Exp by size'!$A$7:H412,3,FALSE)),"",VLOOKUP($B72,'[1]1718 enrollment_Rev_Exp by size'!$A$7:$G$363,3,FALSE))</f>
        <v>5180.9300000000012</v>
      </c>
      <c r="E72" s="76">
        <f>IF(ISNA(VLOOKUP($B72,'[1]1718 enrollment_Rev_Exp by size'!$A$7:I412,5,FALSE)),"",VLOOKUP($B72,'[1]1718 enrollment_Rev_Exp by size'!$A$7:$G$350,5,FALSE))</f>
        <v>63320245.18</v>
      </c>
      <c r="F72" s="70">
        <f t="shared" si="207"/>
        <v>63320245.179999992</v>
      </c>
      <c r="G72" s="70">
        <f t="shared" si="208"/>
        <v>0</v>
      </c>
      <c r="H72" s="90">
        <f>IF(ISNA(VLOOKUP($B72,'[1]1718  Exp_Rev Access'!$F$7:$GK$318,3,FALSE)),"",VLOOKUP($B72,'[1]1718  Exp_Rev Access'!$F$7:$GK$318,3,FALSE))</f>
        <v>7509884.3200000003</v>
      </c>
      <c r="I72" s="90">
        <f>IF(ISNA(VLOOKUP($B72,'[1]1718  Exp_Rev Access'!$F$7:$GK$318,4,FALSE)),"",VLOOKUP($B72,'[1]1718  Exp_Rev Access'!$F$7:$GK$318,4,FALSE))</f>
        <v>0</v>
      </c>
      <c r="J72" s="90">
        <f>IF(ISNA(VLOOKUP($B72,'[1]1718  Exp_Rev Access'!$F$7:$GK$318,5,FALSE)),"",VLOOKUP($B72,'[1]1718  Exp_Rev Access'!$F$7:$GK$318,5,FALSE))</f>
        <v>0</v>
      </c>
      <c r="K72" s="90">
        <f>IF(ISNA(VLOOKUP($B72,'[1]1718  Exp_Rev Access'!$F$7:$GK$318,6,FALSE)),"-",VLOOKUP($B72,'[1]1718  Exp_Rev Access'!$F$7:$GK$318,6,FALSE))</f>
        <v>224921.51</v>
      </c>
      <c r="L72" s="90">
        <f>IF(ISNA(VLOOKUP($B72,'[1]1718  Exp_Rev Access'!$F$7:$GK$318,7,FALSE)),"",VLOOKUP($B72,'[1]1718  Exp_Rev Access'!$F$7:$GK$318,7,FALSE))</f>
        <v>0</v>
      </c>
      <c r="M72" s="90">
        <f>IF(ISNA(VLOOKUP($B72,'[1]1718  Exp_Rev Access'!$F$7:$GK$318,8,FALSE)),"",VLOOKUP($B72,'[1]1718  Exp_Rev Access'!$F$7:$GK$318,8,FALSE))</f>
        <v>0</v>
      </c>
      <c r="N72" s="56">
        <f t="shared" si="209"/>
        <v>7734805.8300000001</v>
      </c>
      <c r="O72" s="91">
        <f t="shared" si="210"/>
        <v>0.12215375679630304</v>
      </c>
      <c r="P72" s="56">
        <f t="shared" si="211"/>
        <v>1492.9377216059661</v>
      </c>
      <c r="Q72" s="90">
        <f>IF(ISNA(VLOOKUP($B72,'[1]1718  Exp_Rev Access'!$F$7:$GK$318,10,FALSE)),"",VLOOKUP($B72,'[1]1718  Exp_Rev Access'!$F$7:$GK$318,10,FALSE))</f>
        <v>20988</v>
      </c>
      <c r="R72" s="90">
        <f>IF(ISNA(VLOOKUP($B72,'[1]1718  Exp_Rev Access'!$F$7:$GK$318,11,FALSE)),"",VLOOKUP($B72,'[1]1718  Exp_Rev Access'!$F$7:$GK$318,11,FALSE))</f>
        <v>0</v>
      </c>
      <c r="S72" s="90">
        <f>IF(ISNA(VLOOKUP($B72,'[1]1718  Exp_Rev Access'!$F$7:$GK$318,12,FALSE)),"",VLOOKUP($B72,'[1]1718  Exp_Rev Access'!$F$7:$GK$318,12,FALSE))</f>
        <v>0</v>
      </c>
      <c r="T72" s="90">
        <f>IF(ISNA(VLOOKUP($B72,'[1]1718  Exp_Rev Access'!$F$7:$GK$318,13,FALSE)),"",VLOOKUP($B72,'[1]1718  Exp_Rev Access'!$F$7:$GK$318,13,FALSE))</f>
        <v>0</v>
      </c>
      <c r="U72" s="90">
        <f>IF(ISNA(VLOOKUP($B72,'[1]1718  Exp_Rev Access'!$F$7:$GK$318,14,FALSE)),"",VLOOKUP($B72,'[1]1718  Exp_Rev Access'!$F$7:$GK$318,14,FALSE))</f>
        <v>0</v>
      </c>
      <c r="V72" s="90">
        <f>IF(ISNA(VLOOKUP($B72,'[1]1718  Exp_Rev Access'!$F$7:$GK$318,15,FALSE)),"",VLOOKUP($B72,'[1]1718  Exp_Rev Access'!$F$7:$GK$318,15,FALSE))</f>
        <v>0</v>
      </c>
      <c r="W72" s="90">
        <f>IF(ISNA(VLOOKUP($B72,'[1]1718  Exp_Rev Access'!$F$7:$GK$318,16,FALSE)),"",VLOOKUP($B72,'[1]1718  Exp_Rev Access'!$F$7:$GK$318,16,FALSE))</f>
        <v>0</v>
      </c>
      <c r="X72" s="90">
        <f>IF(ISNA(VLOOKUP($B72,'[1]1718  Exp_Rev Access'!$F$7:$GK$318,17,FALSE)),"",VLOOKUP($B72,'[1]1718  Exp_Rev Access'!$F$7:$GK$318,17,FALSE))</f>
        <v>0</v>
      </c>
      <c r="Y72" s="90">
        <f>IF(ISNA(VLOOKUP($B72,'[1]1718  Exp_Rev Access'!$F$7:$GK$318,18,FALSE)),"",VLOOKUP($B72,'[1]1718  Exp_Rev Access'!$F$7:$GK$318,18,FALSE))</f>
        <v>17945.849999999999</v>
      </c>
      <c r="Z72" s="90">
        <f>IF(ISNA(VLOOKUP($B72,'[1]1718  Exp_Rev Access'!$F$7:$GK$318,19,FALSE)),"",VLOOKUP($B72,'[1]1718  Exp_Rev Access'!$F$7:$GK$318,19,FALSE))</f>
        <v>10489.12</v>
      </c>
      <c r="AA72" s="90">
        <f>IF(ISNA(VLOOKUP($B72,'[1]1718  Exp_Rev Access'!$F$7:$GK$318,20,FALSE)),"",VLOOKUP($B72,'[1]1718  Exp_Rev Access'!$F$7:$GK$318,20,FALSE))</f>
        <v>0</v>
      </c>
      <c r="AB72" s="90">
        <f>IF(ISNA(VLOOKUP($B72,'[1]1718  Exp_Rev Access'!$F$7:$GK$318,21,FALSE)),"",VLOOKUP($B72,'[1]1718  Exp_Rev Access'!$F$7:$GK$318,21,FALSE))</f>
        <v>0</v>
      </c>
      <c r="AC72" s="90">
        <f>IF(ISNA(VLOOKUP($B72,'[1]1718  Exp_Rev Access'!$F$7:$GK$318,22,FALSE)),"",VLOOKUP($B72,'[1]1718  Exp_Rev Access'!$F$7:$GK$318,22,FALSE))</f>
        <v>62510.68</v>
      </c>
      <c r="AD72" s="90">
        <f>IF(ISNA(VLOOKUP($B72,'[1]1718  Exp_Rev Access'!$F$7:$GK$318,23,FALSE)),"",VLOOKUP($B72,'[1]1718  Exp_Rev Access'!$F$7:$GK$318,23,FALSE))</f>
        <v>419684.24</v>
      </c>
      <c r="AE72" s="90">
        <f>IF(ISNA(VLOOKUP($B72,'[1]1718  Exp_Rev Access'!$F$7:$GK$318,24,FALSE)),"",VLOOKUP($B72,'[1]1718  Exp_Rev Access'!$F$7:$GK$318,24,FALSE))</f>
        <v>60698.89</v>
      </c>
      <c r="AF72" s="90">
        <f>IF(ISNA(VLOOKUP($B72,'[1]1718  Exp_Rev Access'!$F$7:$GK$318,25,FALSE)),"",VLOOKUP($B72,'[1]1718  Exp_Rev Access'!$F$7:$GK$318,25,FALSE))</f>
        <v>0</v>
      </c>
      <c r="AG72" s="90">
        <f>IF(ISNA(VLOOKUP($B72,'[1]1718  Exp_Rev Access'!$F$7:$GK$318,26,FALSE)),"",VLOOKUP($B72,'[1]1718  Exp_Rev Access'!$F$7:$GK$318,26,FALSE))</f>
        <v>50292.31</v>
      </c>
      <c r="AH72" s="90">
        <f>IF(ISNA(VLOOKUP($B72,'[1]1718  Exp_Rev Access'!$F$7:$GK$318,27,FALSE)),"",VLOOKUP($B72,'[1]1718  Exp_Rev Access'!$F$7:$GK$318,27,FALSE))</f>
        <v>10558.08</v>
      </c>
      <c r="AI72" s="90">
        <f>IF(ISNA(VLOOKUP($B72,'[1]1718  Exp_Rev Access'!$F$7:$GK$318,28,FALSE)),"",VLOOKUP($B72,'[1]1718  Exp_Rev Access'!$F$7:$GK$318,28,FALSE))</f>
        <v>41591.21</v>
      </c>
      <c r="AJ72" s="90">
        <f>IF(ISNA(VLOOKUP($B72,'[1]1718  Exp_Rev Access'!$F$7:$GK$318,29,FALSE)),"",VLOOKUP($B72,'[1]1718  Exp_Rev Access'!$F$7:$GK$318,29,FALSE))</f>
        <v>0</v>
      </c>
      <c r="AK72" s="90">
        <f>IF(ISNA(VLOOKUP($B72,'[1]1718  Exp_Rev Access'!$F$7:$GK$318,30,FALSE)),"",VLOOKUP($B72,'[1]1718  Exp_Rev Access'!$F$7:$GK$318,30,FALSE))</f>
        <v>88789.83</v>
      </c>
      <c r="AL72" s="90">
        <f>IF(ISNA(VLOOKUP($B72,'[1]1718  Exp_Rev Access'!$F$7:$GK$318,31,FALSE)),"",VLOOKUP($B72,'[1]1718  Exp_Rev Access'!$F$7:$GK$318,31,FALSE))</f>
        <v>105007.8</v>
      </c>
      <c r="AM72" s="56">
        <f t="shared" si="212"/>
        <v>888556.01</v>
      </c>
      <c r="AN72" s="92">
        <f t="shared" si="213"/>
        <v>1.4032731671744295E-2</v>
      </c>
      <c r="AO72" s="71">
        <f t="shared" si="214"/>
        <v>171.50511780703459</v>
      </c>
      <c r="AP72" s="90">
        <f>IF(ISNA(VLOOKUP($B72,'[1]1718  Exp_Rev Access'!$F$7:$GK$318,33,FALSE)),"",VLOOKUP($B72,'[1]1718  Exp_Rev Access'!$F$7:$GK$318,33,FALSE))</f>
        <v>34133666.219999999</v>
      </c>
      <c r="AQ72" s="90">
        <f>IF(ISNA(VLOOKUP($B72,'[1]1718  Exp_Rev Access'!$F$7:$GK$318,34,FALSE)),"",VLOOKUP($B72,'[1]1718  Exp_Rev Access'!$F$7:$GK$318,34,FALSE))</f>
        <v>1206933.69</v>
      </c>
      <c r="AR72" s="90">
        <f>IF(ISNA(VLOOKUP($B72,'[1]1718  Exp_Rev Access'!$F$7:$GK$318,35,FALSE)),"",VLOOKUP($B72,'[1]1718  Exp_Rev Access'!$F$7:$GK$318,35,FALSE))</f>
        <v>4448262.96</v>
      </c>
      <c r="AS72" s="90">
        <f>IF(ISNA(VLOOKUP($B72,'[1]1718  Exp_Rev Access'!$F$7:$GK$318,36,FALSE)),"",VLOOKUP($B72,'[1]1718  Exp_Rev Access'!$F$7:$GK$318,36,FALSE))</f>
        <v>56.94</v>
      </c>
      <c r="AT72" s="90">
        <f>IF(ISNA(VLOOKUP($B72,'[1]1718  Exp_Rev Access'!$F$7:$GK$318,37,FALSE)),"",VLOOKUP($B72,'[1]1718  Exp_Rev Access'!$F$7:$GK$318,37,FALSE))</f>
        <v>0</v>
      </c>
      <c r="AU72" s="56">
        <f t="shared" si="215"/>
        <v>39788919.809999995</v>
      </c>
      <c r="AV72" s="93">
        <f t="shared" si="216"/>
        <v>0.62837595933010559</v>
      </c>
      <c r="AW72" s="56">
        <f t="shared" si="217"/>
        <v>7679.8798304551474</v>
      </c>
      <c r="AX72" s="90">
        <f>IF(ISNA(VLOOKUP($B72,'[1]1718  Exp_Rev Access'!$F$7:$GK$318,39,FALSE)),"",VLOOKUP($B72,'[1]1718  Exp_Rev Access'!$F$7:$GK$318,39,FALSE))</f>
        <v>0</v>
      </c>
      <c r="AY72" s="90">
        <f>IF(ISNA(VLOOKUP($B72,'[1]1718  Exp_Rev Access'!$F$7:$GK$318,40,FALSE)),"",VLOOKUP($B72,'[1]1718  Exp_Rev Access'!$F$7:$GK$318,40,FALSE))</f>
        <v>4905651.07</v>
      </c>
      <c r="AZ72" s="90">
        <f>IF(ISNA(VLOOKUP($B72,'[1]1718  Exp_Rev Access'!$F$7:$GK$318,41,FALSE)),"",VLOOKUP($B72,'[1]1718  Exp_Rev Access'!$F$7:$GK$318,41,FALSE))</f>
        <v>351528.02</v>
      </c>
      <c r="BA72" s="90">
        <f>IF(ISNA(VLOOKUP($B72,'[1]1718  Exp_Rev Access'!$F$7:$GK$318,42,FALSE)),"",VLOOKUP($B72,'[1]1718  Exp_Rev Access'!$F$7:$GK$318,42,FALSE))</f>
        <v>0</v>
      </c>
      <c r="BB72" s="90">
        <f>IF(ISNA(VLOOKUP($B72,'[1]1718  Exp_Rev Access'!$F$7:$GK$318,43,FALSE)),"",VLOOKUP($B72,'[1]1718  Exp_Rev Access'!$F$7:$GK$318,43,FALSE))</f>
        <v>0</v>
      </c>
      <c r="BC72" s="90">
        <f>IF(ISNA(VLOOKUP($B72,'[1]1718  Exp_Rev Access'!$F$7:$GK$318,44,FALSE)),"",VLOOKUP($B72,'[1]1718  Exp_Rev Access'!$F$7:$GK$318,44,FALSE))</f>
        <v>2138129.33</v>
      </c>
      <c r="BD72" s="90">
        <f>IF(ISNA(VLOOKUP($B72,'[1]1718  Exp_Rev Access'!$F$7:$GK$318,45,FALSE)),"",VLOOKUP($B72,'[1]1718  Exp_Rev Access'!$F$7:$GK$318,45,FALSE))</f>
        <v>0</v>
      </c>
      <c r="BE72" s="90">
        <f>IF(ISNA(VLOOKUP($B72,'[1]1718  Exp_Rev Access'!$F$7:$GK$318,46,FALSE)),"",VLOOKUP($B72,'[1]1718  Exp_Rev Access'!$F$7:$GK$318,46,FALSE))</f>
        <v>321344.59999999998</v>
      </c>
      <c r="BF72" s="90">
        <f>IF(ISNA(VLOOKUP($B72,'[1]1718  Exp_Rev Access'!$F$7:$GK$318,47,FALSE)),"",VLOOKUP($B72,'[1]1718  Exp_Rev Access'!$F$7:$GK$318,47,FALSE))</f>
        <v>0</v>
      </c>
      <c r="BG72" s="90">
        <f>IF(ISNA(VLOOKUP($B72,'[1]1718  Exp_Rev Access'!$F$7:$GK$318,48,FALSE)),"",VLOOKUP($B72,'[1]1718  Exp_Rev Access'!$F$7:$GK$318,48,FALSE))</f>
        <v>363898.33</v>
      </c>
      <c r="BH72" s="90">
        <f>IF(ISNA(VLOOKUP($B72,'[1]1718  Exp_Rev Access'!$F$7:$GK$318,49,FALSE)),"",VLOOKUP($B72,'[1]1718  Exp_Rev Access'!$F$7:$GK$318,49,FALSE))</f>
        <v>113929.81</v>
      </c>
      <c r="BI72" s="90">
        <f>IF(ISNA(VLOOKUP($B72,'[1]1718  Exp_Rev Access'!$F$7:$GK$318,50,FALSE)),"",VLOOKUP($B72,'[1]1718  Exp_Rev Access'!$F$7:$GK$318,50,FALSE))</f>
        <v>0</v>
      </c>
      <c r="BJ72" s="90">
        <f>IF(ISNA(VLOOKUP($B72,'[1]1718  Exp_Rev Access'!$F$7:$GK$318,51,FALSE)),"",VLOOKUP($B72,'[1]1718  Exp_Rev Access'!$F$7:$GK$318,51,FALSE))</f>
        <v>42425.46</v>
      </c>
      <c r="BK72" s="90">
        <f>IF(ISNA(VLOOKUP($B72,'[1]1718  Exp_Rev Access'!$F$7:$GK$318,52,FALSE)),"",VLOOKUP($B72,'[1]1718  Exp_Rev Access'!$F$7:$GK$318,52,FALSE))</f>
        <v>2011916.75</v>
      </c>
      <c r="BL72" s="90">
        <f>IF(ISNA(VLOOKUP($B72,'[1]1718  Exp_Rev Access'!$F$7:$GK$318,53,FALSE)),"",VLOOKUP($B72,'[1]1718  Exp_Rev Access'!$F$7:$GK$318,53,FALSE))</f>
        <v>1000</v>
      </c>
      <c r="BM72" s="90">
        <f>IF(ISNA(VLOOKUP($B72,'[1]1718  Exp_Rev Access'!$F$7:$GK$318,54,FALSE)),"",VLOOKUP($B72,'[1]1718  Exp_Rev Access'!$F$7:$GK$318,54,FALSE))</f>
        <v>22024.25</v>
      </c>
      <c r="BN72" s="90">
        <f>IF(ISNA(VLOOKUP($B72,'[1]1718  Exp_Rev Access'!$F$7:$GK$318,55,FALSE)),"",VLOOKUP($B72,'[1]1718  Exp_Rev Access'!$F$7:$GK$318,55,FALSE))</f>
        <v>0</v>
      </c>
      <c r="BO72" s="90">
        <f>IF(ISNA(VLOOKUP($B72,'[1]1718  Exp_Rev Access'!$F$7:$GK$318,56,FALSE)),"",VLOOKUP($B72,'[1]1718  Exp_Rev Access'!$F$7:$GK$318,56,FALSE))</f>
        <v>0</v>
      </c>
      <c r="BP72" s="90">
        <f>IF(ISNA(VLOOKUP($B72,'[1]1718  Exp_Rev Access'!$F$7:$GK$318,57,FALSE)),"",VLOOKUP($B72,'[1]1718  Exp_Rev Access'!$F$7:$GK$318,57,FALSE))</f>
        <v>0</v>
      </c>
      <c r="BQ72" s="90">
        <f>IF(ISNA(VLOOKUP($B72,'[1]1718  Exp_Rev Access'!$F$7:$GK$318,58,FALSE)),"",VLOOKUP($B72,'[1]1718  Exp_Rev Access'!$F$7:$GK$318,58,FALSE))</f>
        <v>0</v>
      </c>
      <c r="BR72" s="90">
        <f>IF(ISNA(VLOOKUP($B72,'[1]1718  Exp_Rev Access'!$F$7:$GK$318,59,FALSE)),"",VLOOKUP($B72,'[1]1718  Exp_Rev Access'!$F$7:$GK$318,59,FALSE))</f>
        <v>0</v>
      </c>
      <c r="BS72" s="90">
        <f>IF(ISNA(VLOOKUP($B72,'[1]1718  Exp_Rev Access'!$F$7:$GK$318,60,FALSE)),"",VLOOKUP($B72,'[1]1718  Exp_Rev Access'!$F$7:$GK$318,60,FALSE))</f>
        <v>0</v>
      </c>
      <c r="BT72" s="90">
        <f>IF(ISNA(VLOOKUP($B72,'[1]1718  Exp_Rev Access'!$F$7:$GK$318,61,FALSE)),"",VLOOKUP($B72,'[1]1718  Exp_Rev Access'!$F$7:$GK$318,61,FALSE))</f>
        <v>0</v>
      </c>
      <c r="BU72" s="90">
        <f>IF(ISNA(VLOOKUP($B72,'[1]1718  Exp_Rev Access'!$F$7:$GK$318,62,FALSE)),"",VLOOKUP($B72,'[1]1718  Exp_Rev Access'!$F$7:$GK$318,62,FALSE))</f>
        <v>0</v>
      </c>
      <c r="BV72" s="56">
        <f t="shared" si="35"/>
        <v>10271847.619999999</v>
      </c>
      <c r="BW72" s="92">
        <f t="shared" si="218"/>
        <v>0.16222059138906195</v>
      </c>
      <c r="BX72" s="71">
        <f t="shared" si="219"/>
        <v>1982.6262118963191</v>
      </c>
      <c r="BY72" s="90">
        <f>IF(ISNA(VLOOKUP($B72,'[1]1718  Exp_Rev Access'!$F$7:$GK$318,64,FALSE)),"",VLOOKUP($B72,'[1]1718  Exp_Rev Access'!$F$7:$GK$318,64,FALSE))</f>
        <v>0</v>
      </c>
      <c r="BZ72" s="90">
        <f>IF(ISNA(VLOOKUP($B72,'[1]1718  Exp_Rev Access'!$F$7:$GK$318,65,FALSE)),"",VLOOKUP($B72,'[1]1718  Exp_Rev Access'!$F$7:$GK$318,65,FALSE))</f>
        <v>0</v>
      </c>
      <c r="CA72" s="90">
        <f>IF(ISNA(VLOOKUP($B72,'[1]1718  Exp_Rev Access'!$F$7:$GK$318,66,FALSE)),"",VLOOKUP($B72,'[1]1718  Exp_Rev Access'!$F$7:$GK$318,66,FALSE))</f>
        <v>0</v>
      </c>
      <c r="CB72" s="90">
        <f>IF(ISNA(VLOOKUP($B72,'[1]1718  Exp_Rev Access'!$F$7:$GK$318,67,FALSE)),"",VLOOKUP($B72,'[1]1718  Exp_Rev Access'!$F$7:$GK$318,67,FALSE))</f>
        <v>0</v>
      </c>
      <c r="CC72" s="90">
        <f>IF(ISNA(VLOOKUP($B72,'[1]1718  Exp_Rev Access'!$F$7:$GK$318,68,FALSE)),"",VLOOKUP($B72,'[1]1718  Exp_Rev Access'!$F$7:$GK$318,68,FALSE))</f>
        <v>16603.97</v>
      </c>
      <c r="CD72" s="90">
        <f>IF(ISNA(VLOOKUP($B72,'[1]1718  Exp_Rev Access'!$F$7:$GK$318,69,FALSE)),"",VLOOKUP($B72,'[1]1718  Exp_Rev Access'!$F$7:$GK$318,69,FALSE))</f>
        <v>0</v>
      </c>
      <c r="CE72" s="56">
        <f t="shared" si="36"/>
        <v>16603.97</v>
      </c>
      <c r="CF72" s="92">
        <f t="shared" si="25"/>
        <v>2.622221368979229E-4</v>
      </c>
      <c r="CG72" s="78">
        <f t="shared" si="46"/>
        <v>3.2048242303987888</v>
      </c>
      <c r="CH72" s="90">
        <f>IF(ISNA(VLOOKUP($B72,'[1]1718  Exp_Rev Access'!$F$7:$GK$318,$CH$2,FALSE)),"",VLOOKUP($B72,'[1]1718  Exp_Rev Access'!$F$7:$GK$318,$CH$2,FALSE))</f>
        <v>0</v>
      </c>
      <c r="CI72" s="90">
        <f>IF(ISNA(VLOOKUP($B72,'[1]1718  Exp_Rev Access'!$F$7:$GK$318,$CI$2,FALSE)),"",VLOOKUP($B72,'[1]1718  Exp_Rev Access'!$F$7:$GK$318,$CI$2,FALSE))</f>
        <v>0</v>
      </c>
      <c r="CJ72" s="90">
        <f>IF(ISNA(VLOOKUP($B72,'[1]1718  Exp_Rev Access'!$F$7:$GK$318,$CJ$2,FALSE)),"",VLOOKUP($B72,'[1]1718  Exp_Rev Access'!$F$7:$GK$318,$CJ$2,FALSE))</f>
        <v>0</v>
      </c>
      <c r="CK72" s="90">
        <f>IF(ISNA(VLOOKUP($B72,'[1]1718  Exp_Rev Access'!$F$7:$GK$318,$CK$2,FALSE)),"",VLOOKUP($B72,'[1]1718  Exp_Rev Access'!$F$7:$GK$318,$CK$2,FALSE))</f>
        <v>0</v>
      </c>
      <c r="CL72" s="90">
        <f>IF(ISNA(VLOOKUP($B72,'[1]1718  Exp_Rev Access'!$F$7:$GK$318,$CL$2,FALSE)),"",VLOOKUP($B72,'[1]1718  Exp_Rev Access'!$F$7:$GK$318,$CL$2,FALSE))</f>
        <v>0</v>
      </c>
      <c r="CM72" s="90">
        <f>IF(ISNA(VLOOKUP($B72,'[1]1718  Exp_Rev Access'!$F$7:$GK$318,$CM$2,FALSE)),"",VLOOKUP($B72,'[1]1718  Exp_Rev Access'!$F$7:$GK$318,$CM$2,FALSE))</f>
        <v>0</v>
      </c>
      <c r="CN72" s="90">
        <f>IF(ISNA(VLOOKUP($B72,'[1]1718  Exp_Rev Access'!$F$7:$GK$318,$CN$2,FALSE)),"",VLOOKUP($B72,'[1]1718  Exp_Rev Access'!$F$7:$GK$318,$CN$2,FALSE))</f>
        <v>0</v>
      </c>
      <c r="CO72" s="90">
        <f>IF(ISNA(VLOOKUP($B72,'[1]1718  Exp_Rev Access'!$F$7:$GK$318,$CO$2,FALSE)),"",VLOOKUP($B72,'[1]1718  Exp_Rev Access'!$F$7:$GK$318,$CO$2,FALSE))</f>
        <v>0</v>
      </c>
      <c r="CP72" s="90">
        <f>IF(ISNA(VLOOKUP($B72,'[1]1718  Exp_Rev Access'!$F$7:$GK$318,$CP$2,FALSE)),"",VLOOKUP($B72,'[1]1718  Exp_Rev Access'!$F$7:$GK$318,$CP$2,FALSE))</f>
        <v>0</v>
      </c>
      <c r="CQ72" s="90">
        <f>IF(ISNA(VLOOKUP($B72,'[1]1718  Exp_Rev Access'!$F$7:$GK$318,$CQ$2,FALSE)),"",VLOOKUP($B72,'[1]1718  Exp_Rev Access'!$F$7:$GK$318,$CQ$2,FALSE))</f>
        <v>1141456.5900000001</v>
      </c>
      <c r="CR72" s="90">
        <f>IF(ISNA(VLOOKUP($B72,'[1]1718  Exp_Rev Access'!$F$7:$GK$318,$CR$2,FALSE)),"",VLOOKUP($B72,'[1]1718  Exp_Rev Access'!$F$7:$GK$318,$CR$2,FALSE))</f>
        <v>0</v>
      </c>
      <c r="CS72" s="90">
        <f>IF(ISNA(VLOOKUP($B72,'[1]1718  Exp_Rev Access'!$F$7:$GK$318,$CS$2,FALSE)),"",VLOOKUP($B72,'[1]1718  Exp_Rev Access'!$F$7:$GK$318,$CS$2,FALSE))</f>
        <v>38616</v>
      </c>
      <c r="CT72" s="90">
        <f>IF(ISNA(VLOOKUP($B72,'[1]1718  Exp_Rev Access'!$F$7:$GK$318,$CT$2,FALSE)),"",VLOOKUP($B72,'[1]1718  Exp_Rev Access'!$F$7:$GK$318,$CT$2,FALSE))</f>
        <v>0</v>
      </c>
      <c r="CU72" s="90">
        <f>IF(ISNA(VLOOKUP($B72,'[1]1718  Exp_Rev Access'!$F$7:$GK$318,$CU$2,FALSE)),"",VLOOKUP($B72,'[1]1718  Exp_Rev Access'!$F$7:$GK$318,$CU$2,FALSE))</f>
        <v>1220420.6499999999</v>
      </c>
      <c r="CV72" s="90">
        <f>IF(ISNA(VLOOKUP($B72,'[1]1718  Exp_Rev Access'!$F$7:$GK$318,$CV$2,FALSE)),"",VLOOKUP($B72,'[1]1718  Exp_Rev Access'!$F$7:$GK$318,$CV$2,FALSE))</f>
        <v>167520.78</v>
      </c>
      <c r="CW72" s="90">
        <f>IF(ISNA(VLOOKUP($B72,'[1]1718  Exp_Rev Access'!$F$7:$GK$318,$CW$2,FALSE)),"",VLOOKUP($B72,'[1]1718  Exp_Rev Access'!$F$7:$GK$318,$CW$2,FALSE))</f>
        <v>0</v>
      </c>
      <c r="CX72" s="90">
        <f>IF(ISNA(VLOOKUP($B72,'[1]1718  Exp_Rev Access'!$F$7:$GK$318,$CX$2,FALSE)),"",VLOOKUP($B72,'[1]1718  Exp_Rev Access'!$F$7:$GK$318,$CX$2,FALSE))</f>
        <v>0</v>
      </c>
      <c r="CY72" s="90">
        <f>IF(ISNA(VLOOKUP($B72,'[1]1718  Exp_Rev Access'!$F$7:$GK$318,$CY$2,FALSE)),"",VLOOKUP($B72,'[1]1718  Exp_Rev Access'!$F$7:$GK$318,$CY$2,FALSE))</f>
        <v>0</v>
      </c>
      <c r="CZ72" s="90">
        <f>IF(ISNA(VLOOKUP($B72,'[1]1718  Exp_Rev Access'!$F$7:$GK$318,$CZ$2,FALSE)),"",VLOOKUP($B72,'[1]1718  Exp_Rev Access'!$F$7:$GK$318,$CZ$2,FALSE))</f>
        <v>0</v>
      </c>
      <c r="DA72" s="90">
        <f>IF(ISNA(VLOOKUP($B72,'[1]1718  Exp_Rev Access'!$F$7:$GK$318,$DA$2,FALSE)),"",VLOOKUP($B72,'[1]1718  Exp_Rev Access'!$F$7:$GK$318,$DA$2,FALSE))</f>
        <v>0</v>
      </c>
      <c r="DB72" s="90">
        <f>IF(ISNA(VLOOKUP($B72,'[1]1718  Exp_Rev Access'!$F$7:$GK$318,$DB$2,FALSE)),"",VLOOKUP($B72,'[1]1718  Exp_Rev Access'!$F$7:$GK$318,$DB$2,FALSE))</f>
        <v>38276.949999999997</v>
      </c>
      <c r="DC72" s="90">
        <f>IF(ISNA(VLOOKUP($B72,'[1]1718  Exp_Rev Access'!$F$7:$GK$318,$DC$2,FALSE)),"",VLOOKUP($B72,'[1]1718  Exp_Rev Access'!$F$7:$GK$318,$DC$2,FALSE))</f>
        <v>0</v>
      </c>
      <c r="DD72" s="90">
        <f>IF(ISNA(VLOOKUP($B72,'[1]1718  Exp_Rev Access'!$F$7:$GK$318,$DD$2,FALSE)),"",VLOOKUP($B72,'[1]1718  Exp_Rev Access'!$F$7:$GK$318,$DD$2,FALSE))</f>
        <v>0</v>
      </c>
      <c r="DE72" s="90">
        <f>IF(ISNA(VLOOKUP($B72,'[1]1718  Exp_Rev Access'!$F$7:$GK$318,$DE$2,FALSE)),"",VLOOKUP($B72,'[1]1718  Exp_Rev Access'!$F$7:$GK$318,$DE$2,FALSE))</f>
        <v>0</v>
      </c>
      <c r="DF72" s="90">
        <f>IF(ISNA(VLOOKUP($B72,'[1]1718  Exp_Rev Access'!$F$7:$GK$318,$DF$2,FALSE)),"",VLOOKUP($B72,'[1]1718  Exp_Rev Access'!$F$7:$GK$318,$DF$2,FALSE))</f>
        <v>0</v>
      </c>
      <c r="DG72" s="90">
        <f>IF(ISNA(VLOOKUP($B72,'[1]1718  Exp_Rev Access'!$F$7:$GK$318,$DG$2,FALSE)),"",VLOOKUP($B72,'[1]1718  Exp_Rev Access'!$F$7:$GK$318,$DG$2,FALSE))</f>
        <v>0</v>
      </c>
      <c r="DH72" s="90">
        <f>IF(ISNA(VLOOKUP($B72,'[1]1718  Exp_Rev Access'!$F$7:$GK$318,$DH$2,FALSE)),"",VLOOKUP($B72,'[1]1718  Exp_Rev Access'!$F$7:$GK$318,$DH$2,FALSE))</f>
        <v>10504.98</v>
      </c>
      <c r="DI72" s="90">
        <f>IF(ISNA(VLOOKUP($B72,'[1]1718  Exp_Rev Access'!$F$7:$GK$318,$DI$2,FALSE)),"",VLOOKUP($B72,'[1]1718  Exp_Rev Access'!$F$7:$GK$318,$DI$2,FALSE))</f>
        <v>1554726.73</v>
      </c>
      <c r="DJ72" s="90">
        <f>IF(ISNA(VLOOKUP($B72,'[1]1718  Exp_Rev Access'!$F$7:$GK$318,$DJ$2,FALSE)),"",VLOOKUP($B72,'[1]1718  Exp_Rev Access'!$F$7:$GK$318,$DJ$2,FALSE))</f>
        <v>0</v>
      </c>
      <c r="DK72" s="90">
        <f>IF(ISNA(VLOOKUP($B72,'[1]1718  Exp_Rev Access'!$F$7:$GK$318,$DK$2,FALSE)),"",VLOOKUP($B72,'[1]1718  Exp_Rev Access'!$F$7:$GK$318,$DK$2,FALSE))</f>
        <v>0</v>
      </c>
      <c r="DL72" s="90">
        <f>IF(ISNA(VLOOKUP($B72,'[1]1718  Exp_Rev Access'!$F$7:$GK$318,$DL$2,FALSE)),"",VLOOKUP($B72,'[1]1718  Exp_Rev Access'!$F$7:$GK$318,$DL$2,FALSE))</f>
        <v>0</v>
      </c>
      <c r="DM72" s="90">
        <f>IF(ISNA(VLOOKUP($B72,'[1]1718  Exp_Rev Access'!$F$7:$GK$318,$DM$2,FALSE)),"",VLOOKUP($B72,'[1]1718  Exp_Rev Access'!$F$7:$GK$318,$DM$2,FALSE))</f>
        <v>0</v>
      </c>
      <c r="DN72" s="90">
        <f>IF(ISNA(VLOOKUP($B72,'[1]1718  Exp_Rev Access'!$F$7:$GK$318,$DN$2,FALSE)),"",VLOOKUP($B72,'[1]1718  Exp_Rev Access'!$F$7:$GK$318,$DN$2,FALSE))</f>
        <v>0</v>
      </c>
      <c r="DO72" s="90">
        <f>IF(ISNA(VLOOKUP($B72,'[1]1718  Exp_Rev Access'!$F$7:$GK$318,$DO$2,FALSE)),"",VLOOKUP($B72,'[1]1718  Exp_Rev Access'!$F$7:$GK$318,$DO$2,FALSE))</f>
        <v>0</v>
      </c>
      <c r="DP72" s="90">
        <f>IF(ISNA(VLOOKUP($B72,'[1]1718  Exp_Rev Access'!$F$7:$GK$318,$DP$2,FALSE)),"",VLOOKUP($B72,'[1]1718  Exp_Rev Access'!$F$7:$GK$318,$DP$2,FALSE))</f>
        <v>0</v>
      </c>
      <c r="DQ72" s="90">
        <f>IF(ISNA(VLOOKUP($B72,'[1]1718  Exp_Rev Access'!$F$7:$GK$318,$DQ$2,FALSE)),"",VLOOKUP($B72,'[1]1718  Exp_Rev Access'!$F$7:$GK$318,$DQ$2,FALSE))</f>
        <v>0</v>
      </c>
      <c r="DR72" s="90">
        <f>IF(ISNA(VLOOKUP($B72,'[1]1718  Exp_Rev Access'!$F$7:$GK$318,$DR$2,FALSE)),"",VLOOKUP($B72,'[1]1718  Exp_Rev Access'!$F$7:$GK$318,$DR$2,FALSE))</f>
        <v>0</v>
      </c>
      <c r="DS72" s="90">
        <f>IF(ISNA(VLOOKUP($B72,'[1]1718  Exp_Rev Access'!$F$7:$GK$318,$DS$2,FALSE)),"",VLOOKUP($B72,'[1]1718  Exp_Rev Access'!$F$7:$GK$318,$DS$2,FALSE))</f>
        <v>0</v>
      </c>
      <c r="DT72" s="90">
        <f>IF(ISNA(VLOOKUP($B72,'[1]1718  Exp_Rev Access'!$F$7:$GK$318,$DT$2,FALSE)),"",VLOOKUP($B72,'[1]1718  Exp_Rev Access'!$F$7:$GK$318,$DT$2,FALSE))</f>
        <v>0</v>
      </c>
      <c r="DU72" s="90">
        <f>IF(ISNA(VLOOKUP($B72,'[1]1718  Exp_Rev Access'!$F$7:$GK$318,$DU$2,FALSE)),"",VLOOKUP($B72,'[1]1718  Exp_Rev Access'!$F$7:$GK$318,$DU$2,FALSE))</f>
        <v>0</v>
      </c>
      <c r="DV72" s="90">
        <f>IF(ISNA(VLOOKUP($B72,'[1]1718  Exp_Rev Access'!$F$7:$GK$318,$DV$2,FALSE)),"",VLOOKUP($B72,'[1]1718  Exp_Rev Access'!$F$7:$GK$318,$DV$2,FALSE))</f>
        <v>0</v>
      </c>
      <c r="DW72" s="90">
        <f>IF(ISNA(VLOOKUP($B72,'[1]1718  Exp_Rev Access'!$F$7:$GK$318,$DW$2,FALSE)),"",VLOOKUP($B72,'[1]1718  Exp_Rev Access'!$F$7:$GK$318,$DW$2,FALSE))</f>
        <v>0</v>
      </c>
      <c r="DX72" s="90">
        <f>IF(ISNA(VLOOKUP($B72,'[1]1718  Exp_Rev Access'!$F$7:$GK$318,$DX$2,FALSE)),"",VLOOKUP($B72,'[1]1718  Exp_Rev Access'!$F$7:$GK$318,$DX$2,FALSE))</f>
        <v>0</v>
      </c>
      <c r="DY72" s="90">
        <f>IF(ISNA(VLOOKUP($B72,'[1]1718  Exp_Rev Access'!$F$7:$GK$318,$DY$2,FALSE)),"",VLOOKUP($B72,'[1]1718  Exp_Rev Access'!$F$7:$GK$318,$DY$2,FALSE))</f>
        <v>0</v>
      </c>
      <c r="DZ72" s="90">
        <f>IF(ISNA(VLOOKUP($B72,'[1]1718  Exp_Rev Access'!$F$7:$GK$318,$DZ$2,FALSE)),"",VLOOKUP($B72,'[1]1718  Exp_Rev Access'!$F$7:$GK$318,$DZ$2,FALSE))</f>
        <v>0</v>
      </c>
      <c r="EA72" s="90">
        <f>IF(ISNA(VLOOKUP($B72,'[1]1718  Exp_Rev Access'!$F$7:$GK$318,$EA$2,FALSE)),"",VLOOKUP($B72,'[1]1718  Exp_Rev Access'!$F$7:$GK$318,$EA$2,FALSE))</f>
        <v>0</v>
      </c>
      <c r="EB72" s="90">
        <f>IF(ISNA(VLOOKUP($B72,'[1]1718  Exp_Rev Access'!$F$7:$GK$318,$EB$2,FALSE)),"",VLOOKUP($B72,'[1]1718  Exp_Rev Access'!$F$7:$GK$318,$EB$2,FALSE))</f>
        <v>0</v>
      </c>
      <c r="EC72" s="90">
        <f>IF(ISNA(VLOOKUP($B72,'[1]1718  Exp_Rev Access'!$F$7:$GK$318,$EC$2,FALSE)),"",VLOOKUP($B72,'[1]1718  Exp_Rev Access'!$F$7:$GK$318,$EC$2,FALSE))</f>
        <v>0</v>
      </c>
      <c r="ED72" s="90">
        <f>IF(ISNA(VLOOKUP($B72,'[1]1718  Exp_Rev Access'!$F$7:$GK$318,$ED$2,FALSE)),"",VLOOKUP($B72,'[1]1718  Exp_Rev Access'!$F$7:$GK$318,$ED$2,FALSE))</f>
        <v>0</v>
      </c>
      <c r="EE72" s="90">
        <f>IF(ISNA(VLOOKUP($B72,'[1]1718  Exp_Rev Access'!$F$7:$GK$318,$EE$2,FALSE)),"",VLOOKUP($B72,'[1]1718  Exp_Rev Access'!$F$7:$GK$318,$EE$2,FALSE))</f>
        <v>0</v>
      </c>
      <c r="EF72" s="90">
        <f>IF(ISNA(VLOOKUP($B72,'[1]1718  Exp_Rev Access'!$F$7:$GK$318,$EF$2,FALSE)),"",VLOOKUP($B72,'[1]1718  Exp_Rev Access'!$F$7:$GK$318,$EF$2,FALSE))</f>
        <v>0</v>
      </c>
      <c r="EG72" s="90">
        <f>IF(ISNA(VLOOKUP($B72,'[1]1718  Exp_Rev Access'!$F$7:$GK$318,$EG$2,FALSE)),"",VLOOKUP($B72,'[1]1718  Exp_Rev Access'!$F$7:$GK$318,$EG$2,FALSE))</f>
        <v>76774</v>
      </c>
      <c r="EH72" s="90">
        <f>IF(ISNA(VLOOKUP($B72,'[1]1718  Exp_Rev Access'!$F$7:$GK$318,$EH$2,FALSE)),"",VLOOKUP($B72,'[1]1718  Exp_Rev Access'!$F$7:$GK$318,$EH$2,FALSE))</f>
        <v>0</v>
      </c>
      <c r="EI72" s="90">
        <f>IF(ISNA(VLOOKUP($B72,'[1]1718  Exp_Rev Access'!$F$7:$GK$318,$EI$2,FALSE)),"",VLOOKUP($B72,'[1]1718  Exp_Rev Access'!$F$7:$GK$318,$EI$2,FALSE))</f>
        <v>0</v>
      </c>
      <c r="EJ72" s="90">
        <f>IF(ISNA(VLOOKUP($B72,'[1]1718  Exp_Rev Access'!$F$7:$GK$318,$EJ$2,FALSE)),"",VLOOKUP($B72,'[1]1718  Exp_Rev Access'!$F$7:$GK$318,$EJ$2,FALSE))</f>
        <v>0</v>
      </c>
      <c r="EK72" s="90">
        <f>IF(ISNA(VLOOKUP($B72,'[1]1718  Exp_Rev Access'!$F$7:$GK$318,$EK$2,FALSE)),"",VLOOKUP($B72,'[1]1718  Exp_Rev Access'!$F$7:$GK$318,$EK$2,FALSE))</f>
        <v>0</v>
      </c>
      <c r="EL72" s="90">
        <f>IF(ISNA(VLOOKUP($B72,'[1]1718  Exp_Rev Access'!$F$7:$GK$318,$EL$2,FALSE)),"",VLOOKUP($B72,'[1]1718  Exp_Rev Access'!$F$7:$GK$318,$EL$2,FALSE))</f>
        <v>0</v>
      </c>
      <c r="EM72" s="90">
        <f>IF(ISNA(VLOOKUP($B72,'[1]1718  Exp_Rev Access'!$F$7:$GK$318,$EM$2,FALSE)),"",VLOOKUP($B72,'[1]1718  Exp_Rev Access'!$F$7:$GK$318,$EM$2,FALSE))</f>
        <v>0</v>
      </c>
      <c r="EN72" s="90">
        <f>IF(ISNA(VLOOKUP($B72,'[1]1718  Exp_Rev Access'!$F$7:$GK$318,$EN$2,FALSE)),"",VLOOKUP($B72,'[1]1718  Exp_Rev Access'!$F$7:$GK$318,$EN$2,FALSE))</f>
        <v>1990.48</v>
      </c>
      <c r="EO72" s="90">
        <f>IF(ISNA(VLOOKUP($B72,'[1]1718  Exp_Rev Access'!$F$7:$GK$318,$EO$2,FALSE)),"",VLOOKUP($B72,'[1]1718  Exp_Rev Access'!$F$7:$GK$318,$EO$2,FALSE))</f>
        <v>0</v>
      </c>
      <c r="EP72" s="90">
        <f>IF(ISNA(VLOOKUP($B72,'[1]1718  Exp_Rev Access'!$F$7:$GK$318,$EP$2,FALSE)),"",VLOOKUP($B72,'[1]1718  Exp_Rev Access'!$F$7:$GK$318,$EP$2,FALSE))</f>
        <v>0</v>
      </c>
      <c r="EQ72" s="90">
        <f>IF(ISNA(VLOOKUP($B72,'[1]1718  Exp_Rev Access'!$F$7:$GK$318,$EQ$2,FALSE)),"",VLOOKUP($B72,'[1]1718  Exp_Rev Access'!$F$7:$GK$318,$EQ$2,FALSE))</f>
        <v>0</v>
      </c>
      <c r="ER72" s="90">
        <f>IF(ISNA(VLOOKUP($B72,'[1]1718  Exp_Rev Access'!$F$7:$GK$318,$ER$2,FALSE)),"",VLOOKUP($B72,'[1]1718  Exp_Rev Access'!$F$7:$GK$318,$ER$2,FALSE))</f>
        <v>0</v>
      </c>
      <c r="ES72" s="90">
        <f>IF(ISNA(VLOOKUP($B72,'[1]1718  Exp_Rev Access'!$F$7:$GK$318,$ES$2,FALSE)),"",VLOOKUP($B72,'[1]1718  Exp_Rev Access'!$F$7:$GK$318,$ES$2,FALSE))</f>
        <v>0</v>
      </c>
      <c r="ET72" s="90">
        <f>IF(ISNA(VLOOKUP($B72,'[1]1718  Exp_Rev Access'!$F$7:$GK$318,$ET$2,FALSE)),"",VLOOKUP($B72,'[1]1718  Exp_Rev Access'!$F$7:$GK$318,$ET$2,FALSE))</f>
        <v>0</v>
      </c>
      <c r="EU72" s="90">
        <f>IF(ISNA(VLOOKUP($B72,'[1]1718  Exp_Rev Access'!$F$7:$GK$318,$EU$2,FALSE)),"",VLOOKUP($B72,'[1]1718  Exp_Rev Access'!$F$7:$GK$318,$EU$2,FALSE))</f>
        <v>0</v>
      </c>
      <c r="EV72" s="90">
        <f>IF(ISNA(VLOOKUP($B72,'[1]1718  Exp_Rev Access'!$F$7:$GK$318,$EV$2,FALSE)),"",VLOOKUP($B72,'[1]1718  Exp_Rev Access'!$F$7:$GK$318,$EV$2,FALSE))</f>
        <v>55060.66</v>
      </c>
      <c r="EW72" s="90">
        <f>IF(ISNA(VLOOKUP($B72,'[1]1718  Exp_Rev Access'!$F$7:$GK$318,$EW$2,FALSE)),"",VLOOKUP($B72,'[1]1718  Exp_Rev Access'!$F$7:$GK$318,$EW$2,FALSE))</f>
        <v>0</v>
      </c>
      <c r="EX72" s="90">
        <f>IF(ISNA(VLOOKUP($B72,'[1]1718  Exp_Rev Access'!$F$7:$GK$318,$EX$2,FALSE)),"",VLOOKUP($B72,'[1]1718  Exp_Rev Access'!$F$7:$GK$318,$EX$2,FALSE))</f>
        <v>0</v>
      </c>
      <c r="EY72" s="90">
        <f>IF(ISNA(VLOOKUP($B72,'[1]1718  Exp_Rev Access'!$F$7:$GK$318,$EY$2,FALSE)),"",VLOOKUP($B72,'[1]1718  Exp_Rev Access'!$F$7:$GK$318,$EY$2,FALSE))</f>
        <v>0</v>
      </c>
      <c r="EZ72" s="90">
        <f>IF(ISNA(VLOOKUP($B72,'[1]1718  Exp_Rev Access'!$F$7:$GK$318,$EZ$2,FALSE)),"",VLOOKUP($B72,'[1]1718  Exp_Rev Access'!$F$7:$GK$318,$EZ$2,FALSE))</f>
        <v>0</v>
      </c>
      <c r="FA72" s="90">
        <f>IF(ISNA(VLOOKUP($B72,'[1]1718  Exp_Rev Access'!$F$7:$GK$318,$FA$2,FALSE)),"",VLOOKUP($B72,'[1]1718  Exp_Rev Access'!$F$7:$GK$318,$FA$2,FALSE))</f>
        <v>0</v>
      </c>
      <c r="FB72" s="90">
        <f>IF(ISNA(VLOOKUP($B72,'[1]1718  Exp_Rev Access'!$F$7:$GK$318,$FB$2,FALSE)),"",VLOOKUP($B72,'[1]1718  Exp_Rev Access'!$F$7:$GK$318,$FB$2,FALSE))</f>
        <v>0</v>
      </c>
      <c r="FC72" s="90">
        <f>IF(ISNA(VLOOKUP($B72,'[1]1718  Exp_Rev Access'!$F$7:$GK$318,$FC$2,FALSE)),"",VLOOKUP($B72,'[1]1718  Exp_Rev Access'!$F$7:$GK$318,$FC$2,FALSE))</f>
        <v>0</v>
      </c>
      <c r="FD72" s="90">
        <f>IF(ISNA(VLOOKUP($B72,'[1]1718  Exp_Rev Access'!$F$7:$GK$318,$FD$2,FALSE)),"",VLOOKUP($B72,'[1]1718  Exp_Rev Access'!$F$7:$GK$318,$FD$2,FALSE))</f>
        <v>0</v>
      </c>
      <c r="FE72" s="90">
        <f>IF(ISNA(VLOOKUP($B72,'[1]1718  Exp_Rev Access'!$F$7:$GK$318,$FE$2,FALSE)),"",VLOOKUP($B72,'[1]1718  Exp_Rev Access'!$F$7:$GK$318,$FE$2,FALSE))</f>
        <v>0</v>
      </c>
      <c r="FF72" s="90">
        <f>IF(ISNA(VLOOKUP($B72,'[1]1718  Exp_Rev Access'!$F$7:$GK$318,$FF$2,FALSE)),"",VLOOKUP($B72,'[1]1718  Exp_Rev Access'!$F$7:$GK$318,$FF$2,FALSE))</f>
        <v>0</v>
      </c>
      <c r="FG72" s="90">
        <f>IF(ISNA(VLOOKUP($B72,'[1]1718  Exp_Rev Access'!$F$7:$GK$318,$FG$2,FALSE)),"",VLOOKUP($B72,'[1]1718  Exp_Rev Access'!$F$7:$GK$318,$FG$2,FALSE))</f>
        <v>0</v>
      </c>
      <c r="FH72" s="90">
        <f>IF(ISNA(VLOOKUP($B72,'[1]1718  Exp_Rev Access'!$F$7:$GK$318,$FH$2,FALSE)),"",VLOOKUP($B72,'[1]1718  Exp_Rev Access'!$F$7:$GK$318,$FH$2,FALSE))</f>
        <v>0</v>
      </c>
      <c r="FI72" s="90">
        <f>IF(ISNA(VLOOKUP($B72,'[1]1718  Exp_Rev Access'!$F$7:$GK$318,$FI$2,FALSE)),"",VLOOKUP($B72,'[1]1718  Exp_Rev Access'!$F$7:$GK$318,$FI$2,FALSE))</f>
        <v>0</v>
      </c>
      <c r="FJ72" s="90">
        <f>IF(ISNA(VLOOKUP($B72,'[1]1718  Exp_Rev Access'!$F$7:$GK$318,$FJ$2,FALSE)),"",VLOOKUP($B72,'[1]1718  Exp_Rev Access'!$F$7:$GK$318,$FJ$2,FALSE))</f>
        <v>0</v>
      </c>
      <c r="FK72" s="90">
        <f>IF(ISNA(VLOOKUP($B72,'[1]1718  Exp_Rev Access'!$F$7:$GK$318,$FK$2,FALSE)),"",VLOOKUP($B72,'[1]1718  Exp_Rev Access'!$F$7:$GK$318,$FK$2,FALSE))</f>
        <v>0</v>
      </c>
      <c r="FL72" s="90">
        <f>IF(ISNA(VLOOKUP($B72,'[1]1718  Exp_Rev Access'!$F$7:$GK$318,$FL$2,FALSE)),"",VLOOKUP($B72,'[1]1718  Exp_Rev Access'!$F$7:$GK$318,$FL$2,FALSE))</f>
        <v>0</v>
      </c>
      <c r="FM72" s="90">
        <f>IF(ISNA(VLOOKUP($B72,'[1]1718  Exp_Rev Access'!$F$7:$GK$318,$FM$2,FALSE)),"",VLOOKUP($B72,'[1]1718  Exp_Rev Access'!$F$7:$GK$318,$FM$2,FALSE))</f>
        <v>0</v>
      </c>
      <c r="FN72" s="90">
        <f>IF(ISNA(VLOOKUP($B72,'[1]1718  Exp_Rev Access'!$F$7:$GK$318,$FN$2,FALSE)),"",VLOOKUP($B72,'[1]1718  Exp_Rev Access'!$F$7:$GK$318,$FN$2,FALSE))</f>
        <v>0</v>
      </c>
      <c r="FO72" s="90">
        <f>IF(ISNA(VLOOKUP($B72,'[1]1718  Exp_Rev Access'!$F$7:$GK$318,$FO$2,FALSE)),"",VLOOKUP($B72,'[1]1718  Exp_Rev Access'!$F$7:$GK$318,$FO$2,FALSE))</f>
        <v>0</v>
      </c>
      <c r="FP72" s="90">
        <f>IF(ISNA(VLOOKUP($B72,'[1]1718  Exp_Rev Access'!$F$7:$GK$318,$FP$2,FALSE)),"",VLOOKUP($B72,'[1]1718  Exp_Rev Access'!$F$7:$GK$318,$FP$2,FALSE))</f>
        <v>0</v>
      </c>
      <c r="FQ72" s="90">
        <f>IF(ISNA(VLOOKUP($B72,'[1]1718  Exp_Rev Access'!$F$7:$GK$318,$FQ$2,FALSE)),"",VLOOKUP($B72,'[1]1718  Exp_Rev Access'!$F$7:$GK$318,$FQ$2,FALSE))</f>
        <v>0</v>
      </c>
      <c r="FR72" s="90">
        <f>IF(ISNA(VLOOKUP($B72,'[1]1718  Exp_Rev Access'!$F$7:$GK$318,$FR$2,FALSE)),"",VLOOKUP($B72,'[1]1718  Exp_Rev Access'!$F$7:$GK$318,$FR$2,FALSE))</f>
        <v>176469.2</v>
      </c>
      <c r="FS72" s="56">
        <f t="shared" si="221"/>
        <v>4481817.0200000005</v>
      </c>
      <c r="FT72" s="92">
        <f t="shared" si="222"/>
        <v>7.0780158972214527E-2</v>
      </c>
      <c r="FU72" s="94">
        <f t="shared" si="223"/>
        <v>865.06033086723801</v>
      </c>
      <c r="FV72" s="95">
        <f>IF(ISNA(VLOOKUP($B72,'[1]1718  Exp_Rev Access'!$F$7:$GK$318,$FV$2,FALSE)),"",VLOOKUP($B72,'[1]1718  Exp_Rev Access'!$F$7:$GK$318,$FV$2,FALSE))</f>
        <v>0</v>
      </c>
      <c r="FW72" s="95">
        <f>IF(ISNA(VLOOKUP($B72,'[1]1718  Exp_Rev Access'!$F$7:$GK$318,$FW$2,FALSE)),"",VLOOKUP($B72,'[1]1718  Exp_Rev Access'!$F$7:$GK$318,$FW$2,FALSE))</f>
        <v>0</v>
      </c>
      <c r="FX72" s="95">
        <f>IF(ISNA(VLOOKUP($B72,'[1]1718  Exp_Rev Access'!$F$7:$GK$318,$FX$2,FALSE)),"",VLOOKUP($B72,'[1]1718  Exp_Rev Access'!$F$7:$GK$318,$FX$2,FALSE))</f>
        <v>0</v>
      </c>
      <c r="FY72" s="95">
        <f>IF(ISNA(VLOOKUP($B72,'[1]1718  Exp_Rev Access'!$F$7:$GK$318,$FY$2,FALSE)),"",VLOOKUP($B72,'[1]1718  Exp_Rev Access'!$F$7:$GK$318,$FY$2,FALSE))</f>
        <v>0</v>
      </c>
      <c r="FZ72" s="95">
        <f>IF(ISNA(VLOOKUP($B72,'[1]1718  Exp_Rev Access'!$F$7:$GK$318,$FZ$2,FALSE)),"",VLOOKUP($B72,'[1]1718  Exp_Rev Access'!$F$7:$GK$318,$FZ$2,FALSE))</f>
        <v>0</v>
      </c>
      <c r="GA72" s="95">
        <f>IF(ISNA(VLOOKUP($B72,'[1]1718  Exp_Rev Access'!$F$7:$GK$318,$GA$2,FALSE)),"",VLOOKUP($B72,'[1]1718  Exp_Rev Access'!$F$7:$GK$318,$GA$2,FALSE))</f>
        <v>1622.83</v>
      </c>
      <c r="GB72" s="95">
        <f>IF(ISNA(VLOOKUP($B72,'[1]1718  Exp_Rev Access'!$F$7:$GK$318,$GB$2,FALSE)),"",VLOOKUP($B72,'[1]1718  Exp_Rev Access'!$F$7:$GK$318,$GB$2,FALSE))</f>
        <v>0</v>
      </c>
      <c r="GC72" s="95">
        <f>IF(ISNA(VLOOKUP($B72,'[1]1718  Exp_Rev Access'!$F$7:$GK$318,$GC$2,FALSE)),"",VLOOKUP($B72,'[1]1718  Exp_Rev Access'!$F$7:$GK$318,$GC$2,FALSE))</f>
        <v>0</v>
      </c>
      <c r="GD72" s="95">
        <f>IF(ISNA(VLOOKUP($B72,'[1]1718  Exp_Rev Access'!$F$7:$GK$318,$GD$2,FALSE)),"",VLOOKUP($B72,'[1]1718  Exp_Rev Access'!$F$7:$GK$318,$GD$2,FALSE))</f>
        <v>0</v>
      </c>
      <c r="GE72" s="95">
        <f>IF(ISNA(VLOOKUP($B72,'[1]1718  Exp_Rev Access'!$F$7:$GK$318,$GE$2,FALSE)),"",VLOOKUP($B72,'[1]1718  Exp_Rev Access'!$F$7:$GK$318,$GE$2,FALSE))</f>
        <v>0</v>
      </c>
      <c r="GF72" s="95">
        <f>IF(ISNA(VLOOKUP($B72,'[1]1718  Exp_Rev Access'!$F$7:$GK$318,$GF$2,FALSE)),"",VLOOKUP($B72,'[1]1718  Exp_Rev Access'!$F$7:$GK$318,$GF$2,FALSE))</f>
        <v>3120.14</v>
      </c>
      <c r="GG72" s="95">
        <f>IF(ISNA(VLOOKUP($B72,'[1]1718  Exp_Rev Access'!$F$7:$GK$318,$GG$2,FALSE)),"",VLOOKUP($B72,'[1]1718  Exp_Rev Access'!$F$7:$GK$318,$GG$2,FALSE))</f>
        <v>0</v>
      </c>
      <c r="GH72" s="95">
        <f>IF(ISNA(VLOOKUP($B72,'[1]1718  Exp_Rev Access'!$F$7:$GK$318,$GH$2,FALSE)),"",VLOOKUP($B72,'[1]1718  Exp_Rev Access'!$F$7:$GK$318,$GH$2,FALSE))</f>
        <v>2230.08</v>
      </c>
      <c r="GI72" s="95">
        <f>IF(ISNA(VLOOKUP($B72,'[1]1718  Exp_Rev Access'!$F$7:$GK$318,$GI$2,FALSE)),"",VLOOKUP($B72,'[1]1718  Exp_Rev Access'!$F$7:$GK$318,$GI$2,FALSE))</f>
        <v>0</v>
      </c>
      <c r="GJ72" s="95">
        <f>IF(ISNA(VLOOKUP($B72,'[1]1718  Exp_Rev Access'!$F$7:$GK$318,$GJ$2,FALSE)),"",VLOOKUP($B72,'[1]1718  Exp_Rev Access'!$F$7:$GK$318,$GJ$2,FALSE))</f>
        <v>0</v>
      </c>
      <c r="GK72" s="95">
        <f>IF(ISNA(VLOOKUP($B72,'[1]1718  Exp_Rev Access'!$F$7:$GK$318,$GK$2,FALSE)),"",VLOOKUP($B72,'[1]1718  Exp_Rev Access'!$F$7:$GK$318,$GK$2,FALSE))</f>
        <v>23267.02</v>
      </c>
      <c r="GL72" s="95">
        <f>IF(ISNA(VLOOKUP($B72,'[1]1718  Exp_Rev Access'!$F$7:$GK$318,$GL$2,FALSE)),"",VLOOKUP($B72,'[1]1718  Exp_Rev Access'!$F$7:$GK$318,$GL$2,FALSE))</f>
        <v>107204.85</v>
      </c>
      <c r="GM72" s="95">
        <f>IF(ISNA(VLOOKUP($B72,'[1]1718  Exp_Rev Access'!$F$7:$GK$318,$GM$2,FALSE)),"",VLOOKUP($B72,'[1]1718  Exp_Rev Access'!$F$7:$GK$318,$GM$2,FALSE))</f>
        <v>0</v>
      </c>
      <c r="GN72" s="95">
        <f>IF(ISNA(VLOOKUP($B72,'[1]1718  Exp_Rev Access'!$F$7:$GK$318,$GN$2,FALSE)),"",VLOOKUP($B72,'[1]1718  Exp_Rev Access'!$F$7:$GK$318,$GN$2,FALSE))</f>
        <v>0</v>
      </c>
      <c r="GO72" s="95">
        <f>IF(ISNA(VLOOKUP($B72,'[1]1718  Exp_Rev Access'!$F$7:$GK$318,$GO$2,FALSE)),"",VLOOKUP($B72,'[1]1718  Exp_Rev Access'!$F$7:$GK$318,$GO$2,FALSE))</f>
        <v>0</v>
      </c>
      <c r="GP72" s="95">
        <f>IF(ISNA(VLOOKUP($B72,'[1]1718  Exp_Rev Access'!$F$7:$GK$318,$GP$2,FALSE)),"",VLOOKUP($B72,'[1]1718  Exp_Rev Access'!$F$7:$GK$318,$GP$2,FALSE))</f>
        <v>0</v>
      </c>
      <c r="GQ72" s="95">
        <f>IF(ISNA(VLOOKUP($B72,'[1]1718  Exp_Rev Access'!$F$7:$GK$318,$GQ$2,FALSE)),"",VLOOKUP($B72,'[1]1718  Exp_Rev Access'!$F$7:$GK$318,$GQ$2,FALSE))</f>
        <v>250</v>
      </c>
      <c r="GR72" s="95">
        <f>IF(ISNA(VLOOKUP($B72,'[1]1718  Exp_Rev Access'!$F$7:$GK$318,$GR$2,FALSE)),"",VLOOKUP($B72,'[1]1718  Exp_Rev Access'!$F$7:$GK$318,$GR$2,FALSE))</f>
        <v>0</v>
      </c>
      <c r="GS72" s="95">
        <f>IF(ISNA(VLOOKUP($B72,'[1]1718  Exp_Rev Access'!$F$7:$GK$318,$GS$2,FALSE)),"",VLOOKUP($B72,'[1]1718  Exp_Rev Access'!$F$7:$GK$318,$GS$2,FALSE))</f>
        <v>0</v>
      </c>
      <c r="GT72" s="95">
        <f>IF(ISNA(VLOOKUP($B72,'[1]1718  Exp_Rev Access'!$F$7:$GK$318,$GT$2,FALSE)),"",VLOOKUP($B72,'[1]1718  Exp_Rev Access'!$F$7:$GK$318,$GT$2,FALSE))</f>
        <v>0</v>
      </c>
      <c r="GU72" s="56">
        <f t="shared" si="224"/>
        <v>137694.92000000001</v>
      </c>
      <c r="GV72" s="92">
        <f t="shared" si="225"/>
        <v>2.1745797036725879E-3</v>
      </c>
      <c r="GW72" s="96">
        <f t="shared" si="226"/>
        <v>26.577259295145847</v>
      </c>
    </row>
    <row r="73" spans="1:222" s="97" customFormat="1" x14ac:dyDescent="0.3">
      <c r="A73" s="98"/>
      <c r="B73" s="99"/>
      <c r="C73" s="82" t="s">
        <v>185</v>
      </c>
      <c r="D73" s="111">
        <f>SUM(D67:D72)</f>
        <v>17360.36</v>
      </c>
      <c r="E73" s="112">
        <f>SUM(E67:E72)</f>
        <v>218396122.27000001</v>
      </c>
      <c r="F73" s="113">
        <f t="shared" si="207"/>
        <v>218396122.27000001</v>
      </c>
      <c r="G73" s="113">
        <f t="shared" si="208"/>
        <v>0</v>
      </c>
      <c r="H73" s="103">
        <f>SUM(H67:H72)</f>
        <v>31973247.73</v>
      </c>
      <c r="I73" s="103">
        <f t="shared" ref="I73:M73" si="227">SUM(I67:I72)</f>
        <v>0</v>
      </c>
      <c r="J73" s="103">
        <f t="shared" si="227"/>
        <v>0</v>
      </c>
      <c r="K73" s="103">
        <f t="shared" si="227"/>
        <v>866009.8899999999</v>
      </c>
      <c r="L73" s="103">
        <f t="shared" si="227"/>
        <v>0</v>
      </c>
      <c r="M73" s="103">
        <f t="shared" si="227"/>
        <v>0</v>
      </c>
      <c r="N73" s="102">
        <f t="shared" si="209"/>
        <v>32839257.620000001</v>
      </c>
      <c r="O73" s="58">
        <f t="shared" si="210"/>
        <v>0.15036557095735104</v>
      </c>
      <c r="P73" s="102">
        <f t="shared" si="211"/>
        <v>1891.6230780928506</v>
      </c>
      <c r="Q73" s="103">
        <f>SUM(Q67:Q72)</f>
        <v>213221.87</v>
      </c>
      <c r="R73" s="103">
        <f t="shared" ref="R73:AL73" si="228">SUM(R67:R72)</f>
        <v>0</v>
      </c>
      <c r="S73" s="103">
        <f t="shared" si="228"/>
        <v>5906.8</v>
      </c>
      <c r="T73" s="103">
        <f t="shared" si="228"/>
        <v>0</v>
      </c>
      <c r="U73" s="103">
        <f t="shared" si="228"/>
        <v>0</v>
      </c>
      <c r="V73" s="103">
        <f t="shared" si="228"/>
        <v>2450</v>
      </c>
      <c r="W73" s="103">
        <f t="shared" si="228"/>
        <v>0</v>
      </c>
      <c r="X73" s="103">
        <f t="shared" si="228"/>
        <v>141364.14000000001</v>
      </c>
      <c r="Y73" s="103">
        <f t="shared" si="228"/>
        <v>89251.22</v>
      </c>
      <c r="Z73" s="103">
        <f t="shared" si="228"/>
        <v>11793.01</v>
      </c>
      <c r="AA73" s="103">
        <f t="shared" si="228"/>
        <v>0</v>
      </c>
      <c r="AB73" s="103">
        <f t="shared" si="228"/>
        <v>1804.32</v>
      </c>
      <c r="AC73" s="103">
        <f t="shared" si="228"/>
        <v>103558.58</v>
      </c>
      <c r="AD73" s="103">
        <f t="shared" si="228"/>
        <v>1378572.2</v>
      </c>
      <c r="AE73" s="103">
        <f t="shared" si="228"/>
        <v>339478.48</v>
      </c>
      <c r="AF73" s="103">
        <f t="shared" si="228"/>
        <v>0</v>
      </c>
      <c r="AG73" s="103">
        <f t="shared" si="228"/>
        <v>297517.14</v>
      </c>
      <c r="AH73" s="103">
        <f t="shared" si="228"/>
        <v>16954.82</v>
      </c>
      <c r="AI73" s="103">
        <f t="shared" si="228"/>
        <v>77873.47</v>
      </c>
      <c r="AJ73" s="103">
        <f t="shared" si="228"/>
        <v>13115.460000000001</v>
      </c>
      <c r="AK73" s="103">
        <f t="shared" si="228"/>
        <v>376939.01</v>
      </c>
      <c r="AL73" s="103">
        <f t="shared" si="228"/>
        <v>140506.07</v>
      </c>
      <c r="AM73" s="102">
        <f t="shared" si="212"/>
        <v>3210306.5900000003</v>
      </c>
      <c r="AN73" s="61">
        <f t="shared" si="213"/>
        <v>1.4699466989762502E-2</v>
      </c>
      <c r="AO73" s="59">
        <f t="shared" si="214"/>
        <v>184.92166003469976</v>
      </c>
      <c r="AP73" s="103">
        <f>SUM(AP67:AP72)</f>
        <v>114638727.89</v>
      </c>
      <c r="AQ73" s="103">
        <f t="shared" ref="AQ73:AT73" si="229">SUM(AQ67:AQ72)</f>
        <v>3820579.18</v>
      </c>
      <c r="AR73" s="103">
        <f t="shared" si="229"/>
        <v>9489712.3599999994</v>
      </c>
      <c r="AS73" s="103">
        <f t="shared" si="229"/>
        <v>403277.56999999995</v>
      </c>
      <c r="AT73" s="103">
        <f t="shared" si="229"/>
        <v>0</v>
      </c>
      <c r="AU73" s="102">
        <f t="shared" si="215"/>
        <v>128352297</v>
      </c>
      <c r="AV73" s="64">
        <f t="shared" si="216"/>
        <v>0.58770410237101134</v>
      </c>
      <c r="AW73" s="102">
        <f t="shared" si="217"/>
        <v>7393.4121757843732</v>
      </c>
      <c r="AX73" s="103">
        <f>SUM(AX67:AX72)</f>
        <v>2738.2</v>
      </c>
      <c r="AY73" s="103">
        <f t="shared" ref="AY73:BU73" si="230">SUM(AY67:AY72)</f>
        <v>17013908.259999998</v>
      </c>
      <c r="AZ73" s="103">
        <f t="shared" si="230"/>
        <v>1171256.3399999999</v>
      </c>
      <c r="BA73" s="103">
        <f t="shared" si="230"/>
        <v>0</v>
      </c>
      <c r="BB73" s="103">
        <f t="shared" si="230"/>
        <v>0</v>
      </c>
      <c r="BC73" s="103">
        <f t="shared" si="230"/>
        <v>6387425.9500000002</v>
      </c>
      <c r="BD73" s="103">
        <f t="shared" si="230"/>
        <v>0</v>
      </c>
      <c r="BE73" s="103">
        <f t="shared" si="230"/>
        <v>967658.16</v>
      </c>
      <c r="BF73" s="103">
        <f t="shared" si="230"/>
        <v>0</v>
      </c>
      <c r="BG73" s="103">
        <f t="shared" si="230"/>
        <v>1057783.9200000002</v>
      </c>
      <c r="BH73" s="103">
        <f t="shared" si="230"/>
        <v>380569.76</v>
      </c>
      <c r="BI73" s="103">
        <f t="shared" si="230"/>
        <v>0</v>
      </c>
      <c r="BJ73" s="103">
        <f t="shared" si="230"/>
        <v>125135.82</v>
      </c>
      <c r="BK73" s="103">
        <f t="shared" si="230"/>
        <v>10056614.540000001</v>
      </c>
      <c r="BL73" s="103">
        <f t="shared" si="230"/>
        <v>3072.8599999999997</v>
      </c>
      <c r="BM73" s="103">
        <f t="shared" si="230"/>
        <v>70187.95</v>
      </c>
      <c r="BN73" s="103">
        <f t="shared" si="230"/>
        <v>0</v>
      </c>
      <c r="BO73" s="103">
        <f t="shared" si="230"/>
        <v>0</v>
      </c>
      <c r="BP73" s="103">
        <f t="shared" si="230"/>
        <v>0</v>
      </c>
      <c r="BQ73" s="103">
        <f t="shared" si="230"/>
        <v>51274.63</v>
      </c>
      <c r="BR73" s="103">
        <f t="shared" si="230"/>
        <v>0</v>
      </c>
      <c r="BS73" s="103">
        <f t="shared" si="230"/>
        <v>60153.279999999999</v>
      </c>
      <c r="BT73" s="103">
        <f t="shared" si="230"/>
        <v>0</v>
      </c>
      <c r="BU73" s="103">
        <f t="shared" si="230"/>
        <v>0</v>
      </c>
      <c r="BV73" s="102">
        <f t="shared" si="35"/>
        <v>37347779.670000009</v>
      </c>
      <c r="BW73" s="61">
        <f t="shared" si="218"/>
        <v>0.17100935347115495</v>
      </c>
      <c r="BX73" s="59">
        <f t="shared" si="219"/>
        <v>2151.3251839247578</v>
      </c>
      <c r="BY73" s="90">
        <f>SUM(BY67:BY72)</f>
        <v>0</v>
      </c>
      <c r="BZ73" s="90">
        <f t="shared" ref="BZ73:CD73" si="231">SUM(BZ67:BZ72)</f>
        <v>0</v>
      </c>
      <c r="CA73" s="90">
        <f t="shared" si="231"/>
        <v>0</v>
      </c>
      <c r="CB73" s="90">
        <f t="shared" si="231"/>
        <v>0</v>
      </c>
      <c r="CC73" s="90">
        <f t="shared" si="231"/>
        <v>55528.82</v>
      </c>
      <c r="CD73" s="90">
        <f t="shared" si="231"/>
        <v>0</v>
      </c>
      <c r="CE73" s="56">
        <f t="shared" si="36"/>
        <v>55528.82</v>
      </c>
      <c r="CF73" s="61">
        <f t="shared" ref="CF73" si="232">CE73/E73</f>
        <v>2.54257353211384E-4</v>
      </c>
      <c r="CG73" s="62">
        <f t="shared" si="46"/>
        <v>3.1985984161618766</v>
      </c>
      <c r="CH73" s="103">
        <f>SUM(CH67:CH72)</f>
        <v>89150.63</v>
      </c>
      <c r="CI73" s="103">
        <f t="shared" ref="CI73:ET73" si="233">SUM(CI67:CI72)</f>
        <v>0</v>
      </c>
      <c r="CJ73" s="103">
        <f t="shared" si="233"/>
        <v>0</v>
      </c>
      <c r="CK73" s="103">
        <f t="shared" si="233"/>
        <v>0</v>
      </c>
      <c r="CL73" s="103">
        <f t="shared" si="233"/>
        <v>0</v>
      </c>
      <c r="CM73" s="103">
        <f t="shared" si="233"/>
        <v>0</v>
      </c>
      <c r="CN73" s="103">
        <f t="shared" si="233"/>
        <v>0</v>
      </c>
      <c r="CO73" s="103">
        <f t="shared" si="233"/>
        <v>0</v>
      </c>
      <c r="CP73" s="103">
        <f t="shared" si="233"/>
        <v>0</v>
      </c>
      <c r="CQ73" s="103">
        <f t="shared" si="233"/>
        <v>3630288.4400000004</v>
      </c>
      <c r="CR73" s="103">
        <f t="shared" si="233"/>
        <v>0</v>
      </c>
      <c r="CS73" s="103">
        <f t="shared" si="233"/>
        <v>128418.32</v>
      </c>
      <c r="CT73" s="103">
        <f t="shared" si="233"/>
        <v>0</v>
      </c>
      <c r="CU73" s="103">
        <f t="shared" si="233"/>
        <v>4533759.18</v>
      </c>
      <c r="CV73" s="103">
        <f t="shared" si="233"/>
        <v>697233.7300000001</v>
      </c>
      <c r="CW73" s="103">
        <f t="shared" si="233"/>
        <v>0</v>
      </c>
      <c r="CX73" s="103">
        <f t="shared" si="233"/>
        <v>0</v>
      </c>
      <c r="CY73" s="103">
        <f t="shared" si="233"/>
        <v>0</v>
      </c>
      <c r="CZ73" s="103">
        <f t="shared" si="233"/>
        <v>0</v>
      </c>
      <c r="DA73" s="103">
        <f t="shared" si="233"/>
        <v>0</v>
      </c>
      <c r="DB73" s="103">
        <f t="shared" si="233"/>
        <v>125286.59999999999</v>
      </c>
      <c r="DC73" s="103">
        <f t="shared" si="233"/>
        <v>0</v>
      </c>
      <c r="DD73" s="103">
        <f t="shared" si="233"/>
        <v>0</v>
      </c>
      <c r="DE73" s="103">
        <f t="shared" si="233"/>
        <v>0</v>
      </c>
      <c r="DF73" s="103">
        <f t="shared" si="233"/>
        <v>0</v>
      </c>
      <c r="DG73" s="103">
        <f t="shared" si="233"/>
        <v>4735.96</v>
      </c>
      <c r="DH73" s="103">
        <f t="shared" si="233"/>
        <v>89021.04</v>
      </c>
      <c r="DI73" s="103">
        <f t="shared" si="233"/>
        <v>4716346.3599999994</v>
      </c>
      <c r="DJ73" s="103">
        <f t="shared" si="233"/>
        <v>0</v>
      </c>
      <c r="DK73" s="103">
        <f t="shared" si="233"/>
        <v>0</v>
      </c>
      <c r="DL73" s="103">
        <f t="shared" si="233"/>
        <v>0</v>
      </c>
      <c r="DM73" s="103">
        <f t="shared" si="233"/>
        <v>0</v>
      </c>
      <c r="DN73" s="103">
        <f t="shared" si="233"/>
        <v>0</v>
      </c>
      <c r="DO73" s="103">
        <f t="shared" si="233"/>
        <v>0</v>
      </c>
      <c r="DP73" s="103">
        <f t="shared" si="233"/>
        <v>0</v>
      </c>
      <c r="DQ73" s="103">
        <f t="shared" si="233"/>
        <v>0</v>
      </c>
      <c r="DR73" s="103">
        <f t="shared" si="233"/>
        <v>0</v>
      </c>
      <c r="DS73" s="103">
        <f t="shared" si="233"/>
        <v>0</v>
      </c>
      <c r="DT73" s="103">
        <f t="shared" si="233"/>
        <v>0</v>
      </c>
      <c r="DU73" s="103">
        <f t="shared" si="233"/>
        <v>0</v>
      </c>
      <c r="DV73" s="103">
        <f t="shared" si="233"/>
        <v>0</v>
      </c>
      <c r="DW73" s="103">
        <f t="shared" si="233"/>
        <v>0</v>
      </c>
      <c r="DX73" s="103">
        <f t="shared" si="233"/>
        <v>0</v>
      </c>
      <c r="DY73" s="103">
        <f t="shared" si="233"/>
        <v>0</v>
      </c>
      <c r="DZ73" s="103">
        <f t="shared" si="233"/>
        <v>0</v>
      </c>
      <c r="EA73" s="103">
        <f t="shared" si="233"/>
        <v>0</v>
      </c>
      <c r="EB73" s="103">
        <f t="shared" si="233"/>
        <v>0</v>
      </c>
      <c r="EC73" s="103">
        <f t="shared" si="233"/>
        <v>0</v>
      </c>
      <c r="ED73" s="103">
        <f t="shared" si="233"/>
        <v>0</v>
      </c>
      <c r="EE73" s="103">
        <f t="shared" si="233"/>
        <v>0</v>
      </c>
      <c r="EF73" s="103">
        <f t="shared" si="233"/>
        <v>0</v>
      </c>
      <c r="EG73" s="103">
        <f t="shared" si="233"/>
        <v>109892.03</v>
      </c>
      <c r="EH73" s="103">
        <f t="shared" si="233"/>
        <v>0</v>
      </c>
      <c r="EI73" s="103">
        <f t="shared" si="233"/>
        <v>0</v>
      </c>
      <c r="EJ73" s="103">
        <f t="shared" si="233"/>
        <v>0</v>
      </c>
      <c r="EK73" s="103">
        <f t="shared" si="233"/>
        <v>0</v>
      </c>
      <c r="EL73" s="103">
        <f t="shared" si="233"/>
        <v>0</v>
      </c>
      <c r="EM73" s="103">
        <f t="shared" si="233"/>
        <v>0</v>
      </c>
      <c r="EN73" s="103">
        <f t="shared" si="233"/>
        <v>1990.48</v>
      </c>
      <c r="EO73" s="103">
        <f t="shared" si="233"/>
        <v>39531.230000000003</v>
      </c>
      <c r="EP73" s="103">
        <f t="shared" si="233"/>
        <v>0</v>
      </c>
      <c r="EQ73" s="103">
        <f t="shared" si="233"/>
        <v>0</v>
      </c>
      <c r="ER73" s="103">
        <f t="shared" si="233"/>
        <v>0</v>
      </c>
      <c r="ES73" s="103">
        <f t="shared" si="233"/>
        <v>0</v>
      </c>
      <c r="ET73" s="103">
        <f t="shared" si="233"/>
        <v>0</v>
      </c>
      <c r="EU73" s="103">
        <f t="shared" ref="EU73:FR73" si="234">SUM(EU67:EU72)</f>
        <v>0</v>
      </c>
      <c r="EV73" s="103">
        <f t="shared" si="234"/>
        <v>203634.1</v>
      </c>
      <c r="EW73" s="103">
        <f t="shared" si="234"/>
        <v>0</v>
      </c>
      <c r="EX73" s="103">
        <f t="shared" si="234"/>
        <v>0</v>
      </c>
      <c r="EY73" s="103">
        <f t="shared" si="234"/>
        <v>0</v>
      </c>
      <c r="EZ73" s="103">
        <f t="shared" si="234"/>
        <v>0</v>
      </c>
      <c r="FA73" s="103">
        <f t="shared" si="234"/>
        <v>0</v>
      </c>
      <c r="FB73" s="103">
        <f t="shared" si="234"/>
        <v>0</v>
      </c>
      <c r="FC73" s="103">
        <f t="shared" si="234"/>
        <v>0</v>
      </c>
      <c r="FD73" s="103">
        <f t="shared" si="234"/>
        <v>0</v>
      </c>
      <c r="FE73" s="103">
        <f t="shared" si="234"/>
        <v>0</v>
      </c>
      <c r="FF73" s="103">
        <f t="shared" si="234"/>
        <v>0</v>
      </c>
      <c r="FG73" s="103">
        <f t="shared" si="234"/>
        <v>0</v>
      </c>
      <c r="FH73" s="103">
        <f t="shared" si="234"/>
        <v>0</v>
      </c>
      <c r="FI73" s="103">
        <f t="shared" si="234"/>
        <v>0</v>
      </c>
      <c r="FJ73" s="103">
        <f t="shared" si="234"/>
        <v>0</v>
      </c>
      <c r="FK73" s="103">
        <f t="shared" si="234"/>
        <v>0</v>
      </c>
      <c r="FL73" s="103">
        <f t="shared" si="234"/>
        <v>0</v>
      </c>
      <c r="FM73" s="103">
        <f t="shared" si="234"/>
        <v>0</v>
      </c>
      <c r="FN73" s="103">
        <f t="shared" si="234"/>
        <v>0</v>
      </c>
      <c r="FO73" s="103">
        <f t="shared" si="234"/>
        <v>0</v>
      </c>
      <c r="FP73" s="103">
        <f t="shared" si="234"/>
        <v>0</v>
      </c>
      <c r="FQ73" s="103">
        <f t="shared" si="234"/>
        <v>0</v>
      </c>
      <c r="FR73" s="103">
        <f t="shared" si="234"/>
        <v>480657.53</v>
      </c>
      <c r="FS73" s="102">
        <f t="shared" si="221"/>
        <v>14849945.629999999</v>
      </c>
      <c r="FT73" s="61">
        <f t="shared" si="222"/>
        <v>6.7995463818909863E-2</v>
      </c>
      <c r="FU73" s="115">
        <f t="shared" si="223"/>
        <v>855.39387604865328</v>
      </c>
      <c r="FV73" s="134">
        <f>SUM(FV67:FV72)</f>
        <v>41640.82</v>
      </c>
      <c r="FW73" s="134">
        <f t="shared" ref="FW73:GT73" si="235">SUM(FW67:FW72)</f>
        <v>59524.77</v>
      </c>
      <c r="FX73" s="134">
        <f t="shared" si="235"/>
        <v>0</v>
      </c>
      <c r="FY73" s="134">
        <f t="shared" si="235"/>
        <v>0</v>
      </c>
      <c r="FZ73" s="134">
        <f t="shared" si="235"/>
        <v>0</v>
      </c>
      <c r="GA73" s="134">
        <f t="shared" si="235"/>
        <v>540121.73</v>
      </c>
      <c r="GB73" s="134">
        <f t="shared" si="235"/>
        <v>44010</v>
      </c>
      <c r="GC73" s="134">
        <f t="shared" si="235"/>
        <v>28242.080000000002</v>
      </c>
      <c r="GD73" s="134">
        <f t="shared" si="235"/>
        <v>28946.83</v>
      </c>
      <c r="GE73" s="134">
        <f t="shared" si="235"/>
        <v>37239.5</v>
      </c>
      <c r="GF73" s="134">
        <f t="shared" si="235"/>
        <v>10320.14</v>
      </c>
      <c r="GG73" s="134">
        <f t="shared" si="235"/>
        <v>0</v>
      </c>
      <c r="GH73" s="134">
        <f t="shared" si="235"/>
        <v>2230.08</v>
      </c>
      <c r="GI73" s="134">
        <f t="shared" si="235"/>
        <v>0</v>
      </c>
      <c r="GJ73" s="134">
        <f t="shared" si="235"/>
        <v>64833.99</v>
      </c>
      <c r="GK73" s="134">
        <f t="shared" si="235"/>
        <v>68707.02</v>
      </c>
      <c r="GL73" s="134">
        <f t="shared" si="235"/>
        <v>359980.53</v>
      </c>
      <c r="GM73" s="134">
        <f t="shared" si="235"/>
        <v>53416.45</v>
      </c>
      <c r="GN73" s="134">
        <f t="shared" si="235"/>
        <v>0</v>
      </c>
      <c r="GO73" s="134">
        <f t="shared" si="235"/>
        <v>0</v>
      </c>
      <c r="GP73" s="134">
        <f t="shared" si="235"/>
        <v>0</v>
      </c>
      <c r="GQ73" s="134">
        <f t="shared" si="235"/>
        <v>1793</v>
      </c>
      <c r="GR73" s="134">
        <f t="shared" si="235"/>
        <v>0</v>
      </c>
      <c r="GS73" s="134">
        <f t="shared" si="235"/>
        <v>0</v>
      </c>
      <c r="GT73" s="134">
        <f t="shared" si="235"/>
        <v>400000</v>
      </c>
      <c r="GU73" s="102">
        <f t="shared" si="224"/>
        <v>1741006.9399999997</v>
      </c>
      <c r="GV73" s="61">
        <f t="shared" si="225"/>
        <v>7.9717850385988883E-3</v>
      </c>
      <c r="GW73" s="65">
        <f t="shared" si="226"/>
        <v>100.28633853215024</v>
      </c>
    </row>
    <row r="74" spans="1:222" x14ac:dyDescent="0.3">
      <c r="A74" s="73"/>
      <c r="B74" s="88"/>
      <c r="C74" s="89"/>
      <c r="D74" s="75"/>
      <c r="E74" s="76"/>
      <c r="F74" s="70"/>
      <c r="G74" s="70"/>
      <c r="H74" s="90"/>
      <c r="I74" s="90"/>
      <c r="J74" s="90"/>
      <c r="K74" s="90"/>
      <c r="L74" s="90"/>
      <c r="M74" s="90"/>
      <c r="N74" s="56"/>
      <c r="O74" s="91"/>
      <c r="P74" s="56"/>
      <c r="Q74" s="90" t="str">
        <f>IF(ISNA(VLOOKUP($B74,'[1]1718  Exp_Rev Access'!$F$7:$GK$318,10,FALSE)),"",VLOOKUP($B74,'[1]1718  Exp_Rev Access'!$F$7:$GK$318,10,FALSE))</f>
        <v/>
      </c>
      <c r="R74" s="90" t="str">
        <f>IF(ISNA(VLOOKUP($B74,'[1]1718  Exp_Rev Access'!$F$7:$GK$318,11,FALSE)),"",VLOOKUP($B74,'[1]1718  Exp_Rev Access'!$F$7:$GK$318,11,FALSE))</f>
        <v/>
      </c>
      <c r="S74" s="90" t="str">
        <f>IF(ISNA(VLOOKUP($B74,'[1]1718  Exp_Rev Access'!$F$7:$GK$318,12,FALSE)),"",VLOOKUP($B74,'[1]1718  Exp_Rev Access'!$F$7:$GK$318,12,FALSE))</f>
        <v/>
      </c>
      <c r="T74" s="90" t="str">
        <f>IF(ISNA(VLOOKUP($B74,'[1]1718  Exp_Rev Access'!$F$7:$GK$318,13,FALSE)),"",VLOOKUP($B74,'[1]1718  Exp_Rev Access'!$F$7:$GK$318,13,FALSE))</f>
        <v/>
      </c>
      <c r="U74" s="90" t="str">
        <f>IF(ISNA(VLOOKUP($B74,'[1]1718  Exp_Rev Access'!$F$7:$GK$318,14,FALSE)),"",VLOOKUP($B74,'[1]1718  Exp_Rev Access'!$F$7:$GK$318,14,FALSE))</f>
        <v/>
      </c>
      <c r="V74" s="90" t="str">
        <f>IF(ISNA(VLOOKUP($B74,'[1]1718  Exp_Rev Access'!$F$7:$GK$318,15,FALSE)),"",VLOOKUP($B74,'[1]1718  Exp_Rev Access'!$F$7:$GK$318,15,FALSE))</f>
        <v/>
      </c>
      <c r="W74" s="90" t="str">
        <f>IF(ISNA(VLOOKUP($B74,'[1]1718  Exp_Rev Access'!$F$7:$GK$318,16,FALSE)),"",VLOOKUP($B74,'[1]1718  Exp_Rev Access'!$F$7:$GK$318,16,FALSE))</f>
        <v/>
      </c>
      <c r="X74" s="90" t="str">
        <f>IF(ISNA(VLOOKUP($B74,'[1]1718  Exp_Rev Access'!$F$7:$GK$318,17,FALSE)),"",VLOOKUP($B74,'[1]1718  Exp_Rev Access'!$F$7:$GK$318,17,FALSE))</f>
        <v/>
      </c>
      <c r="Y74" s="90" t="str">
        <f>IF(ISNA(VLOOKUP($B74,'[1]1718  Exp_Rev Access'!$F$7:$GK$318,18,FALSE)),"",VLOOKUP($B74,'[1]1718  Exp_Rev Access'!$F$7:$GK$318,18,FALSE))</f>
        <v/>
      </c>
      <c r="Z74" s="90" t="str">
        <f>IF(ISNA(VLOOKUP($B74,'[1]1718  Exp_Rev Access'!$F$7:$GK$318,19,FALSE)),"",VLOOKUP($B74,'[1]1718  Exp_Rev Access'!$F$7:$GK$318,19,FALSE))</f>
        <v/>
      </c>
      <c r="AA74" s="90" t="str">
        <f>IF(ISNA(VLOOKUP($B74,'[1]1718  Exp_Rev Access'!$F$7:$GK$318,20,FALSE)),"",VLOOKUP($B74,'[1]1718  Exp_Rev Access'!$F$7:$GK$318,20,FALSE))</f>
        <v/>
      </c>
      <c r="AB74" s="90" t="str">
        <f>IF(ISNA(VLOOKUP($B74,'[1]1718  Exp_Rev Access'!$F$7:$GK$318,21,FALSE)),"",VLOOKUP($B74,'[1]1718  Exp_Rev Access'!$F$7:$GK$318,21,FALSE))</f>
        <v/>
      </c>
      <c r="AC74" s="90" t="str">
        <f>IF(ISNA(VLOOKUP($B74,'[1]1718  Exp_Rev Access'!$F$7:$GK$318,22,FALSE)),"",VLOOKUP($B74,'[1]1718  Exp_Rev Access'!$F$7:$GK$318,22,FALSE))</f>
        <v/>
      </c>
      <c r="AD74" s="90" t="str">
        <f>IF(ISNA(VLOOKUP($B74,'[1]1718  Exp_Rev Access'!$F$7:$GK$318,23,FALSE)),"",VLOOKUP($B74,'[1]1718  Exp_Rev Access'!$F$7:$GK$318,23,FALSE))</f>
        <v/>
      </c>
      <c r="AE74" s="90" t="str">
        <f>IF(ISNA(VLOOKUP($B74,'[1]1718  Exp_Rev Access'!$F$7:$GK$318,24,FALSE)),"",VLOOKUP($B74,'[1]1718  Exp_Rev Access'!$F$7:$GK$318,24,FALSE))</f>
        <v/>
      </c>
      <c r="AF74" s="90" t="str">
        <f>IF(ISNA(VLOOKUP($B74,'[1]1718  Exp_Rev Access'!$F$7:$GK$318,25,FALSE)),"",VLOOKUP($B74,'[1]1718  Exp_Rev Access'!$F$7:$GK$318,25,FALSE))</f>
        <v/>
      </c>
      <c r="AG74" s="90" t="str">
        <f>IF(ISNA(VLOOKUP($B74,'[1]1718  Exp_Rev Access'!$F$7:$GK$318,26,FALSE)),"",VLOOKUP($B74,'[1]1718  Exp_Rev Access'!$F$7:$GK$318,26,FALSE))</f>
        <v/>
      </c>
      <c r="AH74" s="90" t="str">
        <f>IF(ISNA(VLOOKUP($B74,'[1]1718  Exp_Rev Access'!$F$7:$GK$318,27,FALSE)),"",VLOOKUP($B74,'[1]1718  Exp_Rev Access'!$F$7:$GK$318,27,FALSE))</f>
        <v/>
      </c>
      <c r="AI74" s="90" t="str">
        <f>IF(ISNA(VLOOKUP($B74,'[1]1718  Exp_Rev Access'!$F$7:$GK$318,28,FALSE)),"",VLOOKUP($B74,'[1]1718  Exp_Rev Access'!$F$7:$GK$318,28,FALSE))</f>
        <v/>
      </c>
      <c r="AJ74" s="90" t="str">
        <f>IF(ISNA(VLOOKUP($B74,'[1]1718  Exp_Rev Access'!$F$7:$GK$318,29,FALSE)),"",VLOOKUP($B74,'[1]1718  Exp_Rev Access'!$F$7:$GK$318,29,FALSE))</f>
        <v/>
      </c>
      <c r="AK74" s="90" t="str">
        <f>IF(ISNA(VLOOKUP($B74,'[1]1718  Exp_Rev Access'!$F$7:$GK$318,30,FALSE)),"",VLOOKUP($B74,'[1]1718  Exp_Rev Access'!$F$7:$GK$318,30,FALSE))</f>
        <v/>
      </c>
      <c r="AL74" s="90" t="str">
        <f>IF(ISNA(VLOOKUP($B74,'[1]1718  Exp_Rev Access'!$F$7:$GK$318,31,FALSE)),"",VLOOKUP($B74,'[1]1718  Exp_Rev Access'!$F$7:$GK$318,31,FALSE))</f>
        <v/>
      </c>
      <c r="AM74" s="56"/>
      <c r="AN74" s="92"/>
      <c r="AO74" s="71"/>
      <c r="AP74" s="90" t="str">
        <f>IF(ISNA(VLOOKUP($B74,'[1]1718  Exp_Rev Access'!$F$7:$GK$318,33,FALSE)),"",VLOOKUP($B74,'[1]1718  Exp_Rev Access'!$F$7:$GK$318,33,FALSE))</f>
        <v/>
      </c>
      <c r="AQ74" s="90" t="str">
        <f>IF(ISNA(VLOOKUP($B74,'[1]1718  Exp_Rev Access'!$F$7:$GK$318,34,FALSE)),"",VLOOKUP($B74,'[1]1718  Exp_Rev Access'!$F$7:$GK$318,34,FALSE))</f>
        <v/>
      </c>
      <c r="AR74" s="90" t="str">
        <f>IF(ISNA(VLOOKUP($B74,'[1]1718  Exp_Rev Access'!$F$7:$GK$318,35,FALSE)),"",VLOOKUP($B74,'[1]1718  Exp_Rev Access'!$F$7:$GK$318,35,FALSE))</f>
        <v/>
      </c>
      <c r="AS74" s="90" t="str">
        <f>IF(ISNA(VLOOKUP($B74,'[1]1718  Exp_Rev Access'!$F$7:$GK$318,36,FALSE)),"",VLOOKUP($B74,'[1]1718  Exp_Rev Access'!$F$7:$GK$318,36,FALSE))</f>
        <v/>
      </c>
      <c r="AT74" s="90" t="str">
        <f>IF(ISNA(VLOOKUP($B74,'[1]1718  Exp_Rev Access'!$F$7:$GK$318,37,FALSE)),"",VLOOKUP($B74,'[1]1718  Exp_Rev Access'!$F$7:$GK$318,37,FALSE))</f>
        <v/>
      </c>
      <c r="AU74" s="56"/>
      <c r="AV74" s="64"/>
      <c r="AW74" s="102"/>
      <c r="AX74" s="90" t="str">
        <f>IF(ISNA(VLOOKUP($B74,'[1]1718  Exp_Rev Access'!$F$7:$GK$318,39,FALSE)),"",VLOOKUP($B74,'[1]1718  Exp_Rev Access'!$F$7:$GK$318,39,FALSE))</f>
        <v/>
      </c>
      <c r="AY74" s="90" t="str">
        <f>IF(ISNA(VLOOKUP($B74,'[1]1718  Exp_Rev Access'!$F$7:$GK$318,40,FALSE)),"",VLOOKUP($B74,'[1]1718  Exp_Rev Access'!$F$7:$GK$318,40,FALSE))</f>
        <v/>
      </c>
      <c r="AZ74" s="90" t="str">
        <f>IF(ISNA(VLOOKUP($B74,'[1]1718  Exp_Rev Access'!$F$7:$GK$318,41,FALSE)),"",VLOOKUP($B74,'[1]1718  Exp_Rev Access'!$F$7:$GK$318,41,FALSE))</f>
        <v/>
      </c>
      <c r="BA74" s="90" t="str">
        <f>IF(ISNA(VLOOKUP($B74,'[1]1718  Exp_Rev Access'!$F$7:$GK$318,42,FALSE)),"",VLOOKUP($B74,'[1]1718  Exp_Rev Access'!$F$7:$GK$318,42,FALSE))</f>
        <v/>
      </c>
      <c r="BB74" s="90" t="str">
        <f>IF(ISNA(VLOOKUP($B74,'[1]1718  Exp_Rev Access'!$F$7:$GK$318,43,FALSE)),"",VLOOKUP($B74,'[1]1718  Exp_Rev Access'!$F$7:$GK$318,43,FALSE))</f>
        <v/>
      </c>
      <c r="BC74" s="90" t="str">
        <f>IF(ISNA(VLOOKUP($B74,'[1]1718  Exp_Rev Access'!$F$7:$GK$318,44,FALSE)),"",VLOOKUP($B74,'[1]1718  Exp_Rev Access'!$F$7:$GK$318,44,FALSE))</f>
        <v/>
      </c>
      <c r="BD74" s="90" t="str">
        <f>IF(ISNA(VLOOKUP($B74,'[1]1718  Exp_Rev Access'!$F$7:$GK$318,45,FALSE)),"",VLOOKUP($B74,'[1]1718  Exp_Rev Access'!$F$7:$GK$318,45,FALSE))</f>
        <v/>
      </c>
      <c r="BE74" s="90" t="str">
        <f>IF(ISNA(VLOOKUP($B74,'[1]1718  Exp_Rev Access'!$F$7:$GK$318,46,FALSE)),"",VLOOKUP($B74,'[1]1718  Exp_Rev Access'!$F$7:$GK$318,46,FALSE))</f>
        <v/>
      </c>
      <c r="BF74" s="90" t="str">
        <f>IF(ISNA(VLOOKUP($B74,'[1]1718  Exp_Rev Access'!$F$7:$GK$318,47,FALSE)),"",VLOOKUP($B74,'[1]1718  Exp_Rev Access'!$F$7:$GK$318,47,FALSE))</f>
        <v/>
      </c>
      <c r="BG74" s="90" t="str">
        <f>IF(ISNA(VLOOKUP($B74,'[1]1718  Exp_Rev Access'!$F$7:$GK$318,48,FALSE)),"",VLOOKUP($B74,'[1]1718  Exp_Rev Access'!$F$7:$GK$318,48,FALSE))</f>
        <v/>
      </c>
      <c r="BH74" s="90" t="str">
        <f>IF(ISNA(VLOOKUP($B74,'[1]1718  Exp_Rev Access'!$F$7:$GK$318,49,FALSE)),"",VLOOKUP($B74,'[1]1718  Exp_Rev Access'!$F$7:$GK$318,49,FALSE))</f>
        <v/>
      </c>
      <c r="BI74" s="90" t="str">
        <f>IF(ISNA(VLOOKUP($B74,'[1]1718  Exp_Rev Access'!$F$7:$GK$318,50,FALSE)),"",VLOOKUP($B74,'[1]1718  Exp_Rev Access'!$F$7:$GK$318,50,FALSE))</f>
        <v/>
      </c>
      <c r="BJ74" s="90" t="str">
        <f>IF(ISNA(VLOOKUP($B74,'[1]1718  Exp_Rev Access'!$F$7:$GK$318,51,FALSE)),"",VLOOKUP($B74,'[1]1718  Exp_Rev Access'!$F$7:$GK$318,51,FALSE))</f>
        <v/>
      </c>
      <c r="BK74" s="90" t="str">
        <f>IF(ISNA(VLOOKUP($B74,'[1]1718  Exp_Rev Access'!$F$7:$GK$318,52,FALSE)),"",VLOOKUP($B74,'[1]1718  Exp_Rev Access'!$F$7:$GK$318,52,FALSE))</f>
        <v/>
      </c>
      <c r="BL74" s="90" t="str">
        <f>IF(ISNA(VLOOKUP($B74,'[1]1718  Exp_Rev Access'!$F$7:$GK$318,53,FALSE)),"",VLOOKUP($B74,'[1]1718  Exp_Rev Access'!$F$7:$GK$318,53,FALSE))</f>
        <v/>
      </c>
      <c r="BM74" s="90" t="str">
        <f>IF(ISNA(VLOOKUP($B74,'[1]1718  Exp_Rev Access'!$F$7:$GK$318,54,FALSE)),"",VLOOKUP($B74,'[1]1718  Exp_Rev Access'!$F$7:$GK$318,54,FALSE))</f>
        <v/>
      </c>
      <c r="BN74" s="90" t="str">
        <f>IF(ISNA(VLOOKUP($B74,'[1]1718  Exp_Rev Access'!$F$7:$GK$318,55,FALSE)),"",VLOOKUP($B74,'[1]1718  Exp_Rev Access'!$F$7:$GK$318,55,FALSE))</f>
        <v/>
      </c>
      <c r="BO74" s="90" t="str">
        <f>IF(ISNA(VLOOKUP($B74,'[1]1718  Exp_Rev Access'!$F$7:$GK$318,56,FALSE)),"",VLOOKUP($B74,'[1]1718  Exp_Rev Access'!$F$7:$GK$318,56,FALSE))</f>
        <v/>
      </c>
      <c r="BP74" s="90" t="str">
        <f>IF(ISNA(VLOOKUP($B74,'[1]1718  Exp_Rev Access'!$F$7:$GK$318,57,FALSE)),"",VLOOKUP($B74,'[1]1718  Exp_Rev Access'!$F$7:$GK$318,57,FALSE))</f>
        <v/>
      </c>
      <c r="BQ74" s="90" t="str">
        <f>IF(ISNA(VLOOKUP($B74,'[1]1718  Exp_Rev Access'!$F$7:$GK$318,58,FALSE)),"",VLOOKUP($B74,'[1]1718  Exp_Rev Access'!$F$7:$GK$318,58,FALSE))</f>
        <v/>
      </c>
      <c r="BR74" s="90" t="str">
        <f>IF(ISNA(VLOOKUP($B74,'[1]1718  Exp_Rev Access'!$F$7:$GK$318,59,FALSE)),"",VLOOKUP($B74,'[1]1718  Exp_Rev Access'!$F$7:$GK$318,59,FALSE))</f>
        <v/>
      </c>
      <c r="BS74" s="90" t="str">
        <f>IF(ISNA(VLOOKUP($B74,'[1]1718  Exp_Rev Access'!$F$7:$GK$318,60,FALSE)),"",VLOOKUP($B74,'[1]1718  Exp_Rev Access'!$F$7:$GK$318,60,FALSE))</f>
        <v/>
      </c>
      <c r="BT74" s="90" t="str">
        <f>IF(ISNA(VLOOKUP($B74,'[1]1718  Exp_Rev Access'!$F$7:$GK$318,61,FALSE)),"",VLOOKUP($B74,'[1]1718  Exp_Rev Access'!$F$7:$GK$318,61,FALSE))</f>
        <v/>
      </c>
      <c r="BU74" s="90" t="str">
        <f>IF(ISNA(VLOOKUP($B74,'[1]1718  Exp_Rev Access'!$F$7:$GK$318,62,FALSE)),"",VLOOKUP($B74,'[1]1718  Exp_Rev Access'!$F$7:$GK$318,62,FALSE))</f>
        <v/>
      </c>
      <c r="BV74" s="56">
        <f t="shared" ref="BV74:BV136" si="236">SUM(AX74:BU74)</f>
        <v>0</v>
      </c>
      <c r="BW74" s="92"/>
      <c r="BX74" s="71"/>
      <c r="BY74" s="90" t="str">
        <f>IF(ISNA(VLOOKUP($B74,'[1]1718  Exp_Rev Access'!$F$7:$GK$318,64,FALSE)),"",VLOOKUP($B74,'[1]1718  Exp_Rev Access'!$F$7:$GK$318,64,FALSE))</f>
        <v/>
      </c>
      <c r="BZ74" s="90" t="str">
        <f>IF(ISNA(VLOOKUP($B74,'[1]1718  Exp_Rev Access'!$F$7:$GK$318,65,FALSE)),"",VLOOKUP($B74,'[1]1718  Exp_Rev Access'!$F$7:$GK$318,65,FALSE))</f>
        <v/>
      </c>
      <c r="CA74" s="90" t="str">
        <f>IF(ISNA(VLOOKUP($B74,'[1]1718  Exp_Rev Access'!$F$7:$GK$318,66,FALSE)),"",VLOOKUP($B74,'[1]1718  Exp_Rev Access'!$F$7:$GK$318,66,FALSE))</f>
        <v/>
      </c>
      <c r="CB74" s="90" t="str">
        <f>IF(ISNA(VLOOKUP($B74,'[1]1718  Exp_Rev Access'!$F$7:$GK$318,67,FALSE)),"",VLOOKUP($B74,'[1]1718  Exp_Rev Access'!$F$7:$GK$318,67,FALSE))</f>
        <v/>
      </c>
      <c r="CC74" s="90" t="str">
        <f>IF(ISNA(VLOOKUP($B74,'[1]1718  Exp_Rev Access'!$F$7:$GK$318,68,FALSE)),"",VLOOKUP($B74,'[1]1718  Exp_Rev Access'!$F$7:$GK$318,68,FALSE))</f>
        <v/>
      </c>
      <c r="CD74" s="90" t="str">
        <f>IF(ISNA(VLOOKUP($B74,'[1]1718  Exp_Rev Access'!$F$7:$GK$318,69,FALSE)),"",VLOOKUP($B74,'[1]1718  Exp_Rev Access'!$F$7:$GK$318,69,FALSE))</f>
        <v/>
      </c>
      <c r="CE74" s="56">
        <f t="shared" ref="CE74:CE137" si="237">SUM(BY74:CD74)</f>
        <v>0</v>
      </c>
      <c r="CF74" s="92"/>
      <c r="CG74" s="78"/>
      <c r="CH74" s="90" t="str">
        <f>IF(ISNA(VLOOKUP($B74,'[1]1718  Exp_Rev Access'!$F$7:$GK$318,$CH$2,FALSE)),"",VLOOKUP($B74,'[1]1718  Exp_Rev Access'!$F$7:$GK$318,$CH$2,FALSE))</f>
        <v/>
      </c>
      <c r="CI74" s="90" t="str">
        <f>IF(ISNA(VLOOKUP($B74,'[1]1718  Exp_Rev Access'!$F$7:$GK$318,$CI$2,FALSE)),"",VLOOKUP($B74,'[1]1718  Exp_Rev Access'!$F$7:$GK$318,$CI$2,FALSE))</f>
        <v/>
      </c>
      <c r="CJ74" s="90" t="str">
        <f>IF(ISNA(VLOOKUP($B74,'[1]1718  Exp_Rev Access'!$F$7:$GK$318,$CJ$2,FALSE)),"",VLOOKUP($B74,'[1]1718  Exp_Rev Access'!$F$7:$GK$318,$CJ$2,FALSE))</f>
        <v/>
      </c>
      <c r="CK74" s="90" t="str">
        <f>IF(ISNA(VLOOKUP($B74,'[1]1718  Exp_Rev Access'!$F$7:$GK$318,$CK$2,FALSE)),"",VLOOKUP($B74,'[1]1718  Exp_Rev Access'!$F$7:$GK$318,$CK$2,FALSE))</f>
        <v/>
      </c>
      <c r="CL74" s="90" t="str">
        <f>IF(ISNA(VLOOKUP($B74,'[1]1718  Exp_Rev Access'!$F$7:$GK$318,$CL$2,FALSE)),"",VLOOKUP($B74,'[1]1718  Exp_Rev Access'!$F$7:$GK$318,$CL$2,FALSE))</f>
        <v/>
      </c>
      <c r="CM74" s="90" t="str">
        <f>IF(ISNA(VLOOKUP($B74,'[1]1718  Exp_Rev Access'!$F$7:$GK$318,$CM$2,FALSE)),"",VLOOKUP($B74,'[1]1718  Exp_Rev Access'!$F$7:$GK$318,$CM$2,FALSE))</f>
        <v/>
      </c>
      <c r="CN74" s="90" t="str">
        <f>IF(ISNA(VLOOKUP($B74,'[1]1718  Exp_Rev Access'!$F$7:$GK$318,$CN$2,FALSE)),"",VLOOKUP($B74,'[1]1718  Exp_Rev Access'!$F$7:$GK$318,$CN$2,FALSE))</f>
        <v/>
      </c>
      <c r="CO74" s="90" t="str">
        <f>IF(ISNA(VLOOKUP($B74,'[1]1718  Exp_Rev Access'!$F$7:$GK$318,$CO$2,FALSE)),"",VLOOKUP($B74,'[1]1718  Exp_Rev Access'!$F$7:$GK$318,$CO$2,FALSE))</f>
        <v/>
      </c>
      <c r="CP74" s="90" t="str">
        <f>IF(ISNA(VLOOKUP($B74,'[1]1718  Exp_Rev Access'!$F$7:$GK$318,$CP$2,FALSE)),"",VLOOKUP($B74,'[1]1718  Exp_Rev Access'!$F$7:$GK$318,$CP$2,FALSE))</f>
        <v/>
      </c>
      <c r="CQ74" s="90" t="str">
        <f>IF(ISNA(VLOOKUP($B74,'[1]1718  Exp_Rev Access'!$F$7:$GK$318,$CQ$2,FALSE)),"",VLOOKUP($B74,'[1]1718  Exp_Rev Access'!$F$7:$GK$318,$CQ$2,FALSE))</f>
        <v/>
      </c>
      <c r="CR74" s="90" t="str">
        <f>IF(ISNA(VLOOKUP($B74,'[1]1718  Exp_Rev Access'!$F$7:$GK$318,$CR$2,FALSE)),"",VLOOKUP($B74,'[1]1718  Exp_Rev Access'!$F$7:$GK$318,$CR$2,FALSE))</f>
        <v/>
      </c>
      <c r="CS74" s="90" t="str">
        <f>IF(ISNA(VLOOKUP($B74,'[1]1718  Exp_Rev Access'!$F$7:$GK$318,$CS$2,FALSE)),"",VLOOKUP($B74,'[1]1718  Exp_Rev Access'!$F$7:$GK$318,$CS$2,FALSE))</f>
        <v/>
      </c>
      <c r="CT74" s="90" t="str">
        <f>IF(ISNA(VLOOKUP($B74,'[1]1718  Exp_Rev Access'!$F$7:$GK$318,$CT$2,FALSE)),"",VLOOKUP($B74,'[1]1718  Exp_Rev Access'!$F$7:$GK$318,$CT$2,FALSE))</f>
        <v/>
      </c>
      <c r="CU74" s="90" t="str">
        <f>IF(ISNA(VLOOKUP($B74,'[1]1718  Exp_Rev Access'!$F$7:$GK$318,$CU$2,FALSE)),"",VLOOKUP($B74,'[1]1718  Exp_Rev Access'!$F$7:$GK$318,$CU$2,FALSE))</f>
        <v/>
      </c>
      <c r="CV74" s="90" t="str">
        <f>IF(ISNA(VLOOKUP($B74,'[1]1718  Exp_Rev Access'!$F$7:$GK$318,$CV$2,FALSE)),"",VLOOKUP($B74,'[1]1718  Exp_Rev Access'!$F$7:$GK$318,$CV$2,FALSE))</f>
        <v/>
      </c>
      <c r="CW74" s="90" t="str">
        <f>IF(ISNA(VLOOKUP($B74,'[1]1718  Exp_Rev Access'!$F$7:$GK$318,$CW$2,FALSE)),"",VLOOKUP($B74,'[1]1718  Exp_Rev Access'!$F$7:$GK$318,$CW$2,FALSE))</f>
        <v/>
      </c>
      <c r="CX74" s="90" t="str">
        <f>IF(ISNA(VLOOKUP($B74,'[1]1718  Exp_Rev Access'!$F$7:$GK$318,$CX$2,FALSE)),"",VLOOKUP($B74,'[1]1718  Exp_Rev Access'!$F$7:$GK$318,$CX$2,FALSE))</f>
        <v/>
      </c>
      <c r="CY74" s="90" t="str">
        <f>IF(ISNA(VLOOKUP($B74,'[1]1718  Exp_Rev Access'!$F$7:$GK$318,$CY$2,FALSE)),"",VLOOKUP($B74,'[1]1718  Exp_Rev Access'!$F$7:$GK$318,$CY$2,FALSE))</f>
        <v/>
      </c>
      <c r="CZ74" s="90" t="str">
        <f>IF(ISNA(VLOOKUP($B74,'[1]1718  Exp_Rev Access'!$F$7:$GK$318,$CZ$2,FALSE)),"",VLOOKUP($B74,'[1]1718  Exp_Rev Access'!$F$7:$GK$318,$CZ$2,FALSE))</f>
        <v/>
      </c>
      <c r="DA74" s="90" t="str">
        <f>IF(ISNA(VLOOKUP($B74,'[1]1718  Exp_Rev Access'!$F$7:$GK$318,$DA$2,FALSE)),"",VLOOKUP($B74,'[1]1718  Exp_Rev Access'!$F$7:$GK$318,$DA$2,FALSE))</f>
        <v/>
      </c>
      <c r="DB74" s="90" t="str">
        <f>IF(ISNA(VLOOKUP($B74,'[1]1718  Exp_Rev Access'!$F$7:$GK$318,$DB$2,FALSE)),"",VLOOKUP($B74,'[1]1718  Exp_Rev Access'!$F$7:$GK$318,$DB$2,FALSE))</f>
        <v/>
      </c>
      <c r="DC74" s="90" t="str">
        <f>IF(ISNA(VLOOKUP($B74,'[1]1718  Exp_Rev Access'!$F$7:$GK$318,$DC$2,FALSE)),"",VLOOKUP($B74,'[1]1718  Exp_Rev Access'!$F$7:$GK$318,$DC$2,FALSE))</f>
        <v/>
      </c>
      <c r="DD74" s="90" t="str">
        <f>IF(ISNA(VLOOKUP($B74,'[1]1718  Exp_Rev Access'!$F$7:$GK$318,$DD$2,FALSE)),"",VLOOKUP($B74,'[1]1718  Exp_Rev Access'!$F$7:$GK$318,$DD$2,FALSE))</f>
        <v/>
      </c>
      <c r="DE74" s="90" t="str">
        <f>IF(ISNA(VLOOKUP($B74,'[1]1718  Exp_Rev Access'!$F$7:$GK$318,$DE$2,FALSE)),"",VLOOKUP($B74,'[1]1718  Exp_Rev Access'!$F$7:$GK$318,$DE$2,FALSE))</f>
        <v/>
      </c>
      <c r="DF74" s="90" t="str">
        <f>IF(ISNA(VLOOKUP($B74,'[1]1718  Exp_Rev Access'!$F$7:$GK$318,$DF$2,FALSE)),"",VLOOKUP($B74,'[1]1718  Exp_Rev Access'!$F$7:$GK$318,$DF$2,FALSE))</f>
        <v/>
      </c>
      <c r="DG74" s="90" t="str">
        <f>IF(ISNA(VLOOKUP($B74,'[1]1718  Exp_Rev Access'!$F$7:$GK$318,$DG$2,FALSE)),"",VLOOKUP($B74,'[1]1718  Exp_Rev Access'!$F$7:$GK$318,$DG$2,FALSE))</f>
        <v/>
      </c>
      <c r="DH74" s="90" t="str">
        <f>IF(ISNA(VLOOKUP($B74,'[1]1718  Exp_Rev Access'!$F$7:$GK$318,$DH$2,FALSE)),"",VLOOKUP($B74,'[1]1718  Exp_Rev Access'!$F$7:$GK$318,$DH$2,FALSE))</f>
        <v/>
      </c>
      <c r="DI74" s="90" t="str">
        <f>IF(ISNA(VLOOKUP($B74,'[1]1718  Exp_Rev Access'!$F$7:$GK$318,$DI$2,FALSE)),"",VLOOKUP($B74,'[1]1718  Exp_Rev Access'!$F$7:$GK$318,$DI$2,FALSE))</f>
        <v/>
      </c>
      <c r="DJ74" s="90" t="str">
        <f>IF(ISNA(VLOOKUP($B74,'[1]1718  Exp_Rev Access'!$F$7:$GK$318,$DJ$2,FALSE)),"",VLOOKUP($B74,'[1]1718  Exp_Rev Access'!$F$7:$GK$318,$DJ$2,FALSE))</f>
        <v/>
      </c>
      <c r="DK74" s="90" t="str">
        <f>IF(ISNA(VLOOKUP($B74,'[1]1718  Exp_Rev Access'!$F$7:$GK$318,$DK$2,FALSE)),"",VLOOKUP($B74,'[1]1718  Exp_Rev Access'!$F$7:$GK$318,$DK$2,FALSE))</f>
        <v/>
      </c>
      <c r="DL74" s="90" t="str">
        <f>IF(ISNA(VLOOKUP($B74,'[1]1718  Exp_Rev Access'!$F$7:$GK$318,$DL$2,FALSE)),"",VLOOKUP($B74,'[1]1718  Exp_Rev Access'!$F$7:$GK$318,$DL$2,FALSE))</f>
        <v/>
      </c>
      <c r="DM74" s="90" t="str">
        <f>IF(ISNA(VLOOKUP($B74,'[1]1718  Exp_Rev Access'!$F$7:$GK$318,$DM$2,FALSE)),"",VLOOKUP($B74,'[1]1718  Exp_Rev Access'!$F$7:$GK$318,$DM$2,FALSE))</f>
        <v/>
      </c>
      <c r="DN74" s="90" t="str">
        <f>IF(ISNA(VLOOKUP($B74,'[1]1718  Exp_Rev Access'!$F$7:$GK$318,$DN$2,FALSE)),"",VLOOKUP($B74,'[1]1718  Exp_Rev Access'!$F$7:$GK$318,$DN$2,FALSE))</f>
        <v/>
      </c>
      <c r="DO74" s="90" t="str">
        <f>IF(ISNA(VLOOKUP($B74,'[1]1718  Exp_Rev Access'!$F$7:$GK$318,$DO$2,FALSE)),"",VLOOKUP($B74,'[1]1718  Exp_Rev Access'!$F$7:$GK$318,$DO$2,FALSE))</f>
        <v/>
      </c>
      <c r="DP74" s="90" t="str">
        <f>IF(ISNA(VLOOKUP($B74,'[1]1718  Exp_Rev Access'!$F$7:$GK$318,$DP$2,FALSE)),"",VLOOKUP($B74,'[1]1718  Exp_Rev Access'!$F$7:$GK$318,$DP$2,FALSE))</f>
        <v/>
      </c>
      <c r="DQ74" s="90" t="str">
        <f>IF(ISNA(VLOOKUP($B74,'[1]1718  Exp_Rev Access'!$F$7:$GK$318,$DQ$2,FALSE)),"",VLOOKUP($B74,'[1]1718  Exp_Rev Access'!$F$7:$GK$318,$DQ$2,FALSE))</f>
        <v/>
      </c>
      <c r="DR74" s="90" t="str">
        <f>IF(ISNA(VLOOKUP($B74,'[1]1718  Exp_Rev Access'!$F$7:$GK$318,$DR$2,FALSE)),"",VLOOKUP($B74,'[1]1718  Exp_Rev Access'!$F$7:$GK$318,$DR$2,FALSE))</f>
        <v/>
      </c>
      <c r="DS74" s="90" t="str">
        <f>IF(ISNA(VLOOKUP($B74,'[1]1718  Exp_Rev Access'!$F$7:$GK$318,$DS$2,FALSE)),"",VLOOKUP($B74,'[1]1718  Exp_Rev Access'!$F$7:$GK$318,$DS$2,FALSE))</f>
        <v/>
      </c>
      <c r="DT74" s="90" t="str">
        <f>IF(ISNA(VLOOKUP($B74,'[1]1718  Exp_Rev Access'!$F$7:$GK$318,$DT$2,FALSE)),"",VLOOKUP($B74,'[1]1718  Exp_Rev Access'!$F$7:$GK$318,$DT$2,FALSE))</f>
        <v/>
      </c>
      <c r="DU74" s="90" t="str">
        <f>IF(ISNA(VLOOKUP($B74,'[1]1718  Exp_Rev Access'!$F$7:$GK$318,$DU$2,FALSE)),"",VLOOKUP($B74,'[1]1718  Exp_Rev Access'!$F$7:$GK$318,$DU$2,FALSE))</f>
        <v/>
      </c>
      <c r="DV74" s="90" t="str">
        <f>IF(ISNA(VLOOKUP($B74,'[1]1718  Exp_Rev Access'!$F$7:$GK$318,$DV$2,FALSE)),"",VLOOKUP($B74,'[1]1718  Exp_Rev Access'!$F$7:$GK$318,$DV$2,FALSE))</f>
        <v/>
      </c>
      <c r="DW74" s="90" t="str">
        <f>IF(ISNA(VLOOKUP($B74,'[1]1718  Exp_Rev Access'!$F$7:$GK$318,$DW$2,FALSE)),"",VLOOKUP($B74,'[1]1718  Exp_Rev Access'!$F$7:$GK$318,$DW$2,FALSE))</f>
        <v/>
      </c>
      <c r="DX74" s="90" t="str">
        <f>IF(ISNA(VLOOKUP($B74,'[1]1718  Exp_Rev Access'!$F$7:$GK$318,$DX$2,FALSE)),"",VLOOKUP($B74,'[1]1718  Exp_Rev Access'!$F$7:$GK$318,$DX$2,FALSE))</f>
        <v/>
      </c>
      <c r="DY74" s="90" t="str">
        <f>IF(ISNA(VLOOKUP($B74,'[1]1718  Exp_Rev Access'!$F$7:$GK$318,$DY$2,FALSE)),"",VLOOKUP($B74,'[1]1718  Exp_Rev Access'!$F$7:$GK$318,$DY$2,FALSE))</f>
        <v/>
      </c>
      <c r="DZ74" s="90" t="str">
        <f>IF(ISNA(VLOOKUP($B74,'[1]1718  Exp_Rev Access'!$F$7:$GK$318,$DZ$2,FALSE)),"",VLOOKUP($B74,'[1]1718  Exp_Rev Access'!$F$7:$GK$318,$DZ$2,FALSE))</f>
        <v/>
      </c>
      <c r="EA74" s="90" t="str">
        <f>IF(ISNA(VLOOKUP($B74,'[1]1718  Exp_Rev Access'!$F$7:$GK$318,$EA$2,FALSE)),"",VLOOKUP($B74,'[1]1718  Exp_Rev Access'!$F$7:$GK$318,$EA$2,FALSE))</f>
        <v/>
      </c>
      <c r="EB74" s="90" t="str">
        <f>IF(ISNA(VLOOKUP($B74,'[1]1718  Exp_Rev Access'!$F$7:$GK$318,$EB$2,FALSE)),"",VLOOKUP($B74,'[1]1718  Exp_Rev Access'!$F$7:$GK$318,$EB$2,FALSE))</f>
        <v/>
      </c>
      <c r="EC74" s="90" t="str">
        <f>IF(ISNA(VLOOKUP($B74,'[1]1718  Exp_Rev Access'!$F$7:$GK$318,$EC$2,FALSE)),"",VLOOKUP($B74,'[1]1718  Exp_Rev Access'!$F$7:$GK$318,$EC$2,FALSE))</f>
        <v/>
      </c>
      <c r="ED74" s="90" t="str">
        <f>IF(ISNA(VLOOKUP($B74,'[1]1718  Exp_Rev Access'!$F$7:$GK$318,$ED$2,FALSE)),"",VLOOKUP($B74,'[1]1718  Exp_Rev Access'!$F$7:$GK$318,$ED$2,FALSE))</f>
        <v/>
      </c>
      <c r="EE74" s="90" t="str">
        <f>IF(ISNA(VLOOKUP($B74,'[1]1718  Exp_Rev Access'!$F$7:$GK$318,$EE$2,FALSE)),"",VLOOKUP($B74,'[1]1718  Exp_Rev Access'!$F$7:$GK$318,$EE$2,FALSE))</f>
        <v/>
      </c>
      <c r="EF74" s="90" t="str">
        <f>IF(ISNA(VLOOKUP($B74,'[1]1718  Exp_Rev Access'!$F$7:$GK$318,$EF$2,FALSE)),"",VLOOKUP($B74,'[1]1718  Exp_Rev Access'!$F$7:$GK$318,$EF$2,FALSE))</f>
        <v/>
      </c>
      <c r="EG74" s="90" t="str">
        <f>IF(ISNA(VLOOKUP($B74,'[1]1718  Exp_Rev Access'!$F$7:$GK$318,$EG$2,FALSE)),"",VLOOKUP($B74,'[1]1718  Exp_Rev Access'!$F$7:$GK$318,$EG$2,FALSE))</f>
        <v/>
      </c>
      <c r="EH74" s="90" t="str">
        <f>IF(ISNA(VLOOKUP($B74,'[1]1718  Exp_Rev Access'!$F$7:$GK$318,$EH$2,FALSE)),"",VLOOKUP($B74,'[1]1718  Exp_Rev Access'!$F$7:$GK$318,$EH$2,FALSE))</f>
        <v/>
      </c>
      <c r="EI74" s="90" t="str">
        <f>IF(ISNA(VLOOKUP($B74,'[1]1718  Exp_Rev Access'!$F$7:$GK$318,$EI$2,FALSE)),"",VLOOKUP($B74,'[1]1718  Exp_Rev Access'!$F$7:$GK$318,$EI$2,FALSE))</f>
        <v/>
      </c>
      <c r="EJ74" s="90" t="str">
        <f>IF(ISNA(VLOOKUP($B74,'[1]1718  Exp_Rev Access'!$F$7:$GK$318,$EJ$2,FALSE)),"",VLOOKUP($B74,'[1]1718  Exp_Rev Access'!$F$7:$GK$318,$EJ$2,FALSE))</f>
        <v/>
      </c>
      <c r="EK74" s="90" t="str">
        <f>IF(ISNA(VLOOKUP($B74,'[1]1718  Exp_Rev Access'!$F$7:$GK$318,$EK$2,FALSE)),"",VLOOKUP($B74,'[1]1718  Exp_Rev Access'!$F$7:$GK$318,$EK$2,FALSE))</f>
        <v/>
      </c>
      <c r="EL74" s="90" t="str">
        <f>IF(ISNA(VLOOKUP($B74,'[1]1718  Exp_Rev Access'!$F$7:$GK$318,$EL$2,FALSE)),"",VLOOKUP($B74,'[1]1718  Exp_Rev Access'!$F$7:$GK$318,$EL$2,FALSE))</f>
        <v/>
      </c>
      <c r="EM74" s="90" t="str">
        <f>IF(ISNA(VLOOKUP($B74,'[1]1718  Exp_Rev Access'!$F$7:$GK$318,$EM$2,FALSE)),"",VLOOKUP($B74,'[1]1718  Exp_Rev Access'!$F$7:$GK$318,$EM$2,FALSE))</f>
        <v/>
      </c>
      <c r="EN74" s="90" t="str">
        <f>IF(ISNA(VLOOKUP($B74,'[1]1718  Exp_Rev Access'!$F$7:$GK$318,$EN$2,FALSE)),"",VLOOKUP($B74,'[1]1718  Exp_Rev Access'!$F$7:$GK$318,$EN$2,FALSE))</f>
        <v/>
      </c>
      <c r="EO74" s="90" t="str">
        <f>IF(ISNA(VLOOKUP($B74,'[1]1718  Exp_Rev Access'!$F$7:$GK$318,$EO$2,FALSE)),"",VLOOKUP($B74,'[1]1718  Exp_Rev Access'!$F$7:$GK$318,$EO$2,FALSE))</f>
        <v/>
      </c>
      <c r="EP74" s="90" t="str">
        <f>IF(ISNA(VLOOKUP($B74,'[1]1718  Exp_Rev Access'!$F$7:$GK$318,$EP$2,FALSE)),"",VLOOKUP($B74,'[1]1718  Exp_Rev Access'!$F$7:$GK$318,$EP$2,FALSE))</f>
        <v/>
      </c>
      <c r="EQ74" s="90" t="str">
        <f>IF(ISNA(VLOOKUP($B74,'[1]1718  Exp_Rev Access'!$F$7:$GK$318,$EQ$2,FALSE)),"",VLOOKUP($B74,'[1]1718  Exp_Rev Access'!$F$7:$GK$318,$EQ$2,FALSE))</f>
        <v/>
      </c>
      <c r="ER74" s="90" t="str">
        <f>IF(ISNA(VLOOKUP($B74,'[1]1718  Exp_Rev Access'!$F$7:$GK$318,$ER$2,FALSE)),"",VLOOKUP($B74,'[1]1718  Exp_Rev Access'!$F$7:$GK$318,$ER$2,FALSE))</f>
        <v/>
      </c>
      <c r="ES74" s="90" t="str">
        <f>IF(ISNA(VLOOKUP($B74,'[1]1718  Exp_Rev Access'!$F$7:$GK$318,$ES$2,FALSE)),"",VLOOKUP($B74,'[1]1718  Exp_Rev Access'!$F$7:$GK$318,$ES$2,FALSE))</f>
        <v/>
      </c>
      <c r="ET74" s="90" t="str">
        <f>IF(ISNA(VLOOKUP($B74,'[1]1718  Exp_Rev Access'!$F$7:$GK$318,$ET$2,FALSE)),"",VLOOKUP($B74,'[1]1718  Exp_Rev Access'!$F$7:$GK$318,$ET$2,FALSE))</f>
        <v/>
      </c>
      <c r="EU74" s="90" t="str">
        <f>IF(ISNA(VLOOKUP($B74,'[1]1718  Exp_Rev Access'!$F$7:$GK$318,$EU$2,FALSE)),"",VLOOKUP($B74,'[1]1718  Exp_Rev Access'!$F$7:$GK$318,$EU$2,FALSE))</f>
        <v/>
      </c>
      <c r="EV74" s="90" t="str">
        <f>IF(ISNA(VLOOKUP($B74,'[1]1718  Exp_Rev Access'!$F$7:$GK$318,$EV$2,FALSE)),"",VLOOKUP($B74,'[1]1718  Exp_Rev Access'!$F$7:$GK$318,$EV$2,FALSE))</f>
        <v/>
      </c>
      <c r="EW74" s="90" t="str">
        <f>IF(ISNA(VLOOKUP($B74,'[1]1718  Exp_Rev Access'!$F$7:$GK$318,$EW$2,FALSE)),"",VLOOKUP($B74,'[1]1718  Exp_Rev Access'!$F$7:$GK$318,$EW$2,FALSE))</f>
        <v/>
      </c>
      <c r="EX74" s="90" t="str">
        <f>IF(ISNA(VLOOKUP($B74,'[1]1718  Exp_Rev Access'!$F$7:$GK$318,$EX$2,FALSE)),"",VLOOKUP($B74,'[1]1718  Exp_Rev Access'!$F$7:$GK$318,$EX$2,FALSE))</f>
        <v/>
      </c>
      <c r="EY74" s="90" t="str">
        <f>IF(ISNA(VLOOKUP($B74,'[1]1718  Exp_Rev Access'!$F$7:$GK$318,$EY$2,FALSE)),"",VLOOKUP($B74,'[1]1718  Exp_Rev Access'!$F$7:$GK$318,$EY$2,FALSE))</f>
        <v/>
      </c>
      <c r="EZ74" s="90" t="str">
        <f>IF(ISNA(VLOOKUP($B74,'[1]1718  Exp_Rev Access'!$F$7:$GK$318,$EZ$2,FALSE)),"",VLOOKUP($B74,'[1]1718  Exp_Rev Access'!$F$7:$GK$318,$EZ$2,FALSE))</f>
        <v/>
      </c>
      <c r="FA74" s="90" t="str">
        <f>IF(ISNA(VLOOKUP($B74,'[1]1718  Exp_Rev Access'!$F$7:$GK$318,$FA$2,FALSE)),"",VLOOKUP($B74,'[1]1718  Exp_Rev Access'!$F$7:$GK$318,$FA$2,FALSE))</f>
        <v/>
      </c>
      <c r="FB74" s="90" t="str">
        <f>IF(ISNA(VLOOKUP($B74,'[1]1718  Exp_Rev Access'!$F$7:$GK$318,$FB$2,FALSE)),"",VLOOKUP($B74,'[1]1718  Exp_Rev Access'!$F$7:$GK$318,$FB$2,FALSE))</f>
        <v/>
      </c>
      <c r="FC74" s="90" t="str">
        <f>IF(ISNA(VLOOKUP($B74,'[1]1718  Exp_Rev Access'!$F$7:$GK$318,$FC$2,FALSE)),"",VLOOKUP($B74,'[1]1718  Exp_Rev Access'!$F$7:$GK$318,$FC$2,FALSE))</f>
        <v/>
      </c>
      <c r="FD74" s="90" t="str">
        <f>IF(ISNA(VLOOKUP($B74,'[1]1718  Exp_Rev Access'!$F$7:$GK$318,$FD$2,FALSE)),"",VLOOKUP($B74,'[1]1718  Exp_Rev Access'!$F$7:$GK$318,$FD$2,FALSE))</f>
        <v/>
      </c>
      <c r="FE74" s="90" t="str">
        <f>IF(ISNA(VLOOKUP($B74,'[1]1718  Exp_Rev Access'!$F$7:$GK$318,$FE$2,FALSE)),"",VLOOKUP($B74,'[1]1718  Exp_Rev Access'!$F$7:$GK$318,$FE$2,FALSE))</f>
        <v/>
      </c>
      <c r="FF74" s="90" t="str">
        <f>IF(ISNA(VLOOKUP($B74,'[1]1718  Exp_Rev Access'!$F$7:$GK$318,$FF$2,FALSE)),"",VLOOKUP($B74,'[1]1718  Exp_Rev Access'!$F$7:$GK$318,$FF$2,FALSE))</f>
        <v/>
      </c>
      <c r="FG74" s="90" t="str">
        <f>IF(ISNA(VLOOKUP($B74,'[1]1718  Exp_Rev Access'!$F$7:$GK$318,$FG$2,FALSE)),"",VLOOKUP($B74,'[1]1718  Exp_Rev Access'!$F$7:$GK$318,$FG$2,FALSE))</f>
        <v/>
      </c>
      <c r="FH74" s="90" t="str">
        <f>IF(ISNA(VLOOKUP($B74,'[1]1718  Exp_Rev Access'!$F$7:$GK$318,$FH$2,FALSE)),"",VLOOKUP($B74,'[1]1718  Exp_Rev Access'!$F$7:$GK$318,$FH$2,FALSE))</f>
        <v/>
      </c>
      <c r="FI74" s="90" t="str">
        <f>IF(ISNA(VLOOKUP($B74,'[1]1718  Exp_Rev Access'!$F$7:$GK$318,$FI$2,FALSE)),"",VLOOKUP($B74,'[1]1718  Exp_Rev Access'!$F$7:$GK$318,$FI$2,FALSE))</f>
        <v/>
      </c>
      <c r="FJ74" s="90" t="str">
        <f>IF(ISNA(VLOOKUP($B74,'[1]1718  Exp_Rev Access'!$F$7:$GK$318,$FJ$2,FALSE)),"",VLOOKUP($B74,'[1]1718  Exp_Rev Access'!$F$7:$GK$318,$FJ$2,FALSE))</f>
        <v/>
      </c>
      <c r="FK74" s="90" t="str">
        <f>IF(ISNA(VLOOKUP($B74,'[1]1718  Exp_Rev Access'!$F$7:$GK$318,$FK$2,FALSE)),"",VLOOKUP($B74,'[1]1718  Exp_Rev Access'!$F$7:$GK$318,$FK$2,FALSE))</f>
        <v/>
      </c>
      <c r="FL74" s="90" t="str">
        <f>IF(ISNA(VLOOKUP($B74,'[1]1718  Exp_Rev Access'!$F$7:$GK$318,$FL$2,FALSE)),"",VLOOKUP($B74,'[1]1718  Exp_Rev Access'!$F$7:$GK$318,$FL$2,FALSE))</f>
        <v/>
      </c>
      <c r="FM74" s="90" t="str">
        <f>IF(ISNA(VLOOKUP($B74,'[1]1718  Exp_Rev Access'!$F$7:$GK$318,$FM$2,FALSE)),"",VLOOKUP($B74,'[1]1718  Exp_Rev Access'!$F$7:$GK$318,$FM$2,FALSE))</f>
        <v/>
      </c>
      <c r="FN74" s="90" t="str">
        <f>IF(ISNA(VLOOKUP($B74,'[1]1718  Exp_Rev Access'!$F$7:$GK$318,$FN$2,FALSE)),"",VLOOKUP($B74,'[1]1718  Exp_Rev Access'!$F$7:$GK$318,$FN$2,FALSE))</f>
        <v/>
      </c>
      <c r="FO74" s="90" t="str">
        <f>IF(ISNA(VLOOKUP($B74,'[1]1718  Exp_Rev Access'!$F$7:$GK$318,$FO$2,FALSE)),"",VLOOKUP($B74,'[1]1718  Exp_Rev Access'!$F$7:$GK$318,$FO$2,FALSE))</f>
        <v/>
      </c>
      <c r="FP74" s="90" t="str">
        <f>IF(ISNA(VLOOKUP($B74,'[1]1718  Exp_Rev Access'!$F$7:$GK$318,$FP$2,FALSE)),"",VLOOKUP($B74,'[1]1718  Exp_Rev Access'!$F$7:$GK$318,$FP$2,FALSE))</f>
        <v/>
      </c>
      <c r="FQ74" s="90" t="str">
        <f>IF(ISNA(VLOOKUP($B74,'[1]1718  Exp_Rev Access'!$F$7:$GK$318,$FQ$2,FALSE)),"",VLOOKUP($B74,'[1]1718  Exp_Rev Access'!$F$7:$GK$318,$FQ$2,FALSE))</f>
        <v/>
      </c>
      <c r="FR74" s="90" t="str">
        <f>IF(ISNA(VLOOKUP($B74,'[1]1718  Exp_Rev Access'!$F$7:$GK$318,$FR$2,FALSE)),"",VLOOKUP($B74,'[1]1718  Exp_Rev Access'!$F$7:$GK$318,$FR$2,FALSE))</f>
        <v/>
      </c>
      <c r="FS74" s="56"/>
      <c r="FT74" s="92"/>
      <c r="FU74" s="94"/>
      <c r="FV74" s="95" t="str">
        <f>IF(ISNA(VLOOKUP($B74,'[1]1718  Exp_Rev Access'!$F$7:$GK$318,$FV$2,FALSE)),"",VLOOKUP($B74,'[1]1718  Exp_Rev Access'!$F$7:$GK$318,$FV$2,FALSE))</f>
        <v/>
      </c>
      <c r="FW74" s="95" t="str">
        <f>IF(ISNA(VLOOKUP($B74,'[1]1718  Exp_Rev Access'!$F$7:$GK$318,$FW$2,FALSE)),"",VLOOKUP($B74,'[1]1718  Exp_Rev Access'!$F$7:$GK$318,$FW$2,FALSE))</f>
        <v/>
      </c>
      <c r="FX74" s="95" t="str">
        <f>IF(ISNA(VLOOKUP($B74,'[1]1718  Exp_Rev Access'!$F$7:$GK$318,$FX$2,FALSE)),"",VLOOKUP($B74,'[1]1718  Exp_Rev Access'!$F$7:$GK$318,$FX$2,FALSE))</f>
        <v/>
      </c>
      <c r="FY74" s="95" t="str">
        <f>IF(ISNA(VLOOKUP($B74,'[1]1718  Exp_Rev Access'!$F$7:$GK$318,$FY$2,FALSE)),"",VLOOKUP($B74,'[1]1718  Exp_Rev Access'!$F$7:$GK$318,$FY$2,FALSE))</f>
        <v/>
      </c>
      <c r="FZ74" s="95" t="str">
        <f>IF(ISNA(VLOOKUP($B74,'[1]1718  Exp_Rev Access'!$F$7:$GK$318,$FZ$2,FALSE)),"",VLOOKUP($B74,'[1]1718  Exp_Rev Access'!$F$7:$GK$318,$FZ$2,FALSE))</f>
        <v/>
      </c>
      <c r="GA74" s="95" t="str">
        <f>IF(ISNA(VLOOKUP($B74,'[1]1718  Exp_Rev Access'!$F$7:$GK$318,$GA$2,FALSE)),"",VLOOKUP($B74,'[1]1718  Exp_Rev Access'!$F$7:$GK$318,$GA$2,FALSE))</f>
        <v/>
      </c>
      <c r="GB74" s="95" t="str">
        <f>IF(ISNA(VLOOKUP($B74,'[1]1718  Exp_Rev Access'!$F$7:$GK$318,$GB$2,FALSE)),"",VLOOKUP($B74,'[1]1718  Exp_Rev Access'!$F$7:$GK$318,$GB$2,FALSE))</f>
        <v/>
      </c>
      <c r="GC74" s="95" t="str">
        <f>IF(ISNA(VLOOKUP($B74,'[1]1718  Exp_Rev Access'!$F$7:$GK$318,$GC$2,FALSE)),"",VLOOKUP($B74,'[1]1718  Exp_Rev Access'!$F$7:$GK$318,$GC$2,FALSE))</f>
        <v/>
      </c>
      <c r="GD74" s="95" t="str">
        <f>IF(ISNA(VLOOKUP($B74,'[1]1718  Exp_Rev Access'!$F$7:$GK$318,$GD$2,FALSE)),"",VLOOKUP($B74,'[1]1718  Exp_Rev Access'!$F$7:$GK$318,$GD$2,FALSE))</f>
        <v/>
      </c>
      <c r="GE74" s="95" t="str">
        <f>IF(ISNA(VLOOKUP($B74,'[1]1718  Exp_Rev Access'!$F$7:$GK$318,$GE$2,FALSE)),"",VLOOKUP($B74,'[1]1718  Exp_Rev Access'!$F$7:$GK$318,$GE$2,FALSE))</f>
        <v/>
      </c>
      <c r="GF74" s="95" t="str">
        <f>IF(ISNA(VLOOKUP($B74,'[1]1718  Exp_Rev Access'!$F$7:$GK$318,$GF$2,FALSE)),"",VLOOKUP($B74,'[1]1718  Exp_Rev Access'!$F$7:$GK$318,$GF$2,FALSE))</f>
        <v/>
      </c>
      <c r="GG74" s="95" t="str">
        <f>IF(ISNA(VLOOKUP($B74,'[1]1718  Exp_Rev Access'!$F$7:$GK$318,$GG$2,FALSE)),"",VLOOKUP($B74,'[1]1718  Exp_Rev Access'!$F$7:$GK$318,$GG$2,FALSE))</f>
        <v/>
      </c>
      <c r="GH74" s="95" t="str">
        <f>IF(ISNA(VLOOKUP($B74,'[1]1718  Exp_Rev Access'!$F$7:$GK$318,$GH$2,FALSE)),"",VLOOKUP($B74,'[1]1718  Exp_Rev Access'!$F$7:$GK$318,$GH$2,FALSE))</f>
        <v/>
      </c>
      <c r="GI74" s="95" t="str">
        <f>IF(ISNA(VLOOKUP($B74,'[1]1718  Exp_Rev Access'!$F$7:$GK$318,$GI$2,FALSE)),"",VLOOKUP($B74,'[1]1718  Exp_Rev Access'!$F$7:$GK$318,$GI$2,FALSE))</f>
        <v/>
      </c>
      <c r="GJ74" s="95" t="str">
        <f>IF(ISNA(VLOOKUP($B74,'[1]1718  Exp_Rev Access'!$F$7:$GK$318,$GJ$2,FALSE)),"",VLOOKUP($B74,'[1]1718  Exp_Rev Access'!$F$7:$GK$318,$GJ$2,FALSE))</f>
        <v/>
      </c>
      <c r="GK74" s="95" t="str">
        <f>IF(ISNA(VLOOKUP($B74,'[1]1718  Exp_Rev Access'!$F$7:$GK$318,$GK$2,FALSE)),"",VLOOKUP($B74,'[1]1718  Exp_Rev Access'!$F$7:$GK$318,$GK$2,FALSE))</f>
        <v/>
      </c>
      <c r="GL74" s="95" t="str">
        <f>IF(ISNA(VLOOKUP($B74,'[1]1718  Exp_Rev Access'!$F$7:$GK$318,$GL$2,FALSE)),"",VLOOKUP($B74,'[1]1718  Exp_Rev Access'!$F$7:$GK$318,$GL$2,FALSE))</f>
        <v/>
      </c>
      <c r="GM74" s="95" t="str">
        <f>IF(ISNA(VLOOKUP($B74,'[1]1718  Exp_Rev Access'!$F$7:$GK$318,$GM$2,FALSE)),"",VLOOKUP($B74,'[1]1718  Exp_Rev Access'!$F$7:$GK$318,$GM$2,FALSE))</f>
        <v/>
      </c>
      <c r="GN74" s="95" t="str">
        <f>IF(ISNA(VLOOKUP($B74,'[1]1718  Exp_Rev Access'!$F$7:$GK$318,$GN$2,FALSE)),"",VLOOKUP($B74,'[1]1718  Exp_Rev Access'!$F$7:$GK$318,$GN$2,FALSE))</f>
        <v/>
      </c>
      <c r="GO74" s="95" t="str">
        <f>IF(ISNA(VLOOKUP($B74,'[1]1718  Exp_Rev Access'!$F$7:$GK$318,$GO$2,FALSE)),"",VLOOKUP($B74,'[1]1718  Exp_Rev Access'!$F$7:$GK$318,$GO$2,FALSE))</f>
        <v/>
      </c>
      <c r="GP74" s="95" t="str">
        <f>IF(ISNA(VLOOKUP($B74,'[1]1718  Exp_Rev Access'!$F$7:$GK$318,$GP$2,FALSE)),"",VLOOKUP($B74,'[1]1718  Exp_Rev Access'!$F$7:$GK$318,$GP$2,FALSE))</f>
        <v/>
      </c>
      <c r="GQ74" s="95" t="str">
        <f>IF(ISNA(VLOOKUP($B74,'[1]1718  Exp_Rev Access'!$F$7:$GK$318,$GQ$2,FALSE)),"",VLOOKUP($B74,'[1]1718  Exp_Rev Access'!$F$7:$GK$318,$GQ$2,FALSE))</f>
        <v/>
      </c>
      <c r="GR74" s="95" t="str">
        <f>IF(ISNA(VLOOKUP($B74,'[1]1718  Exp_Rev Access'!$F$7:$GK$318,$GR$2,FALSE)),"",VLOOKUP($B74,'[1]1718  Exp_Rev Access'!$F$7:$GK$318,$GR$2,FALSE))</f>
        <v/>
      </c>
      <c r="GS74" s="95" t="str">
        <f>IF(ISNA(VLOOKUP($B74,'[1]1718  Exp_Rev Access'!$F$7:$GK$318,$GS$2,FALSE)),"",VLOOKUP($B74,'[1]1718  Exp_Rev Access'!$F$7:$GK$318,$GS$2,FALSE))</f>
        <v/>
      </c>
      <c r="GT74" s="95" t="str">
        <f>IF(ISNA(VLOOKUP($B74,'[1]1718  Exp_Rev Access'!$F$7:$GK$318,$GT$2,FALSE)),"",VLOOKUP($B74,'[1]1718  Exp_Rev Access'!$F$7:$GK$318,$GT$2,FALSE))</f>
        <v/>
      </c>
      <c r="GU74" s="56"/>
      <c r="GV74" s="92"/>
      <c r="GW74" s="96"/>
    </row>
    <row r="75" spans="1:222" x14ac:dyDescent="0.3">
      <c r="A75" s="98" t="s">
        <v>269</v>
      </c>
      <c r="B75" s="88"/>
      <c r="C75" s="89"/>
      <c r="D75" s="100"/>
      <c r="E75" s="100"/>
      <c r="F75" s="100"/>
      <c r="G75" s="70"/>
      <c r="H75" s="113"/>
      <c r="I75" s="90" t="str">
        <f>IF(ISNA(VLOOKUP($B75,'[1]1718  Exp_Rev Access'!$F$7:$GK$318,4,FALSE)),"",VLOOKUP($B75,'[1]1718  Exp_Rev Access'!$F$7:$GK$318,4,FALSE))</f>
        <v/>
      </c>
      <c r="J75" s="90" t="str">
        <f>IF(ISNA(VLOOKUP($B75,'[1]1718  Exp_Rev Access'!$F$7:$GK$318,5,FALSE)),"",VLOOKUP($B75,'[1]1718  Exp_Rev Access'!$F$7:$GK$318,5,FALSE))</f>
        <v/>
      </c>
      <c r="K75" s="90" t="str">
        <f>IF(ISNA(VLOOKUP($B75,'[1]1718  Exp_Rev Access'!$F$7:$GK$318,6,FALSE)),"-",VLOOKUP($B75,'[1]1718  Exp_Rev Access'!$F$7:$GK$318,6,FALSE))</f>
        <v>-</v>
      </c>
      <c r="L75" s="90" t="str">
        <f>IF(ISNA(VLOOKUP($B75,'[1]1718  Exp_Rev Access'!$F$7:$GK$318,7,FALSE)),"",VLOOKUP($B75,'[1]1718  Exp_Rev Access'!$F$7:$GK$318,7,FALSE))</f>
        <v/>
      </c>
      <c r="M75" s="90" t="str">
        <f>IF(ISNA(VLOOKUP($B75,'[1]1718  Exp_Rev Access'!$F$7:$GK$318,8,FALSE)),"",VLOOKUP($B75,'[1]1718  Exp_Rev Access'!$F$7:$GK$318,8,FALSE))</f>
        <v/>
      </c>
      <c r="N75" s="113"/>
      <c r="O75" s="91"/>
      <c r="P75" s="56"/>
      <c r="Q75" s="90" t="str">
        <f>IF(ISNA(VLOOKUP($B75,'[1]1718  Exp_Rev Access'!$F$7:$GK$318,10,FALSE)),"",VLOOKUP($B75,'[1]1718  Exp_Rev Access'!$F$7:$GK$318,10,FALSE))</f>
        <v/>
      </c>
      <c r="R75" s="90" t="str">
        <f>IF(ISNA(VLOOKUP($B75,'[1]1718  Exp_Rev Access'!$F$7:$GK$318,11,FALSE)),"",VLOOKUP($B75,'[1]1718  Exp_Rev Access'!$F$7:$GK$318,11,FALSE))</f>
        <v/>
      </c>
      <c r="S75" s="90" t="str">
        <f>IF(ISNA(VLOOKUP($B75,'[1]1718  Exp_Rev Access'!$F$7:$GK$318,12,FALSE)),"",VLOOKUP($B75,'[1]1718  Exp_Rev Access'!$F$7:$GK$318,12,FALSE))</f>
        <v/>
      </c>
      <c r="T75" s="90" t="str">
        <f>IF(ISNA(VLOOKUP($B75,'[1]1718  Exp_Rev Access'!$F$7:$GK$318,13,FALSE)),"",VLOOKUP($B75,'[1]1718  Exp_Rev Access'!$F$7:$GK$318,13,FALSE))</f>
        <v/>
      </c>
      <c r="U75" s="90" t="str">
        <f>IF(ISNA(VLOOKUP($B75,'[1]1718  Exp_Rev Access'!$F$7:$GK$318,14,FALSE)),"",VLOOKUP($B75,'[1]1718  Exp_Rev Access'!$F$7:$GK$318,14,FALSE))</f>
        <v/>
      </c>
      <c r="V75" s="90" t="str">
        <f>IF(ISNA(VLOOKUP($B75,'[1]1718  Exp_Rev Access'!$F$7:$GK$318,15,FALSE)),"",VLOOKUP($B75,'[1]1718  Exp_Rev Access'!$F$7:$GK$318,15,FALSE))</f>
        <v/>
      </c>
      <c r="W75" s="90" t="str">
        <f>IF(ISNA(VLOOKUP($B75,'[1]1718  Exp_Rev Access'!$F$7:$GK$318,16,FALSE)),"",VLOOKUP($B75,'[1]1718  Exp_Rev Access'!$F$7:$GK$318,16,FALSE))</f>
        <v/>
      </c>
      <c r="X75" s="90" t="str">
        <f>IF(ISNA(VLOOKUP($B75,'[1]1718  Exp_Rev Access'!$F$7:$GK$318,17,FALSE)),"",VLOOKUP($B75,'[1]1718  Exp_Rev Access'!$F$7:$GK$318,17,FALSE))</f>
        <v/>
      </c>
      <c r="Y75" s="90" t="str">
        <f>IF(ISNA(VLOOKUP($B75,'[1]1718  Exp_Rev Access'!$F$7:$GK$318,18,FALSE)),"",VLOOKUP($B75,'[1]1718  Exp_Rev Access'!$F$7:$GK$318,18,FALSE))</f>
        <v/>
      </c>
      <c r="Z75" s="90" t="str">
        <f>IF(ISNA(VLOOKUP($B75,'[1]1718  Exp_Rev Access'!$F$7:$GK$318,19,FALSE)),"",VLOOKUP($B75,'[1]1718  Exp_Rev Access'!$F$7:$GK$318,19,FALSE))</f>
        <v/>
      </c>
      <c r="AA75" s="90" t="str">
        <f>IF(ISNA(VLOOKUP($B75,'[1]1718  Exp_Rev Access'!$F$7:$GK$318,20,FALSE)),"",VLOOKUP($B75,'[1]1718  Exp_Rev Access'!$F$7:$GK$318,20,FALSE))</f>
        <v/>
      </c>
      <c r="AB75" s="90" t="str">
        <f>IF(ISNA(VLOOKUP($B75,'[1]1718  Exp_Rev Access'!$F$7:$GK$318,21,FALSE)),"",VLOOKUP($B75,'[1]1718  Exp_Rev Access'!$F$7:$GK$318,21,FALSE))</f>
        <v/>
      </c>
      <c r="AC75" s="90" t="str">
        <f>IF(ISNA(VLOOKUP($B75,'[1]1718  Exp_Rev Access'!$F$7:$GK$318,22,FALSE)),"",VLOOKUP($B75,'[1]1718  Exp_Rev Access'!$F$7:$GK$318,22,FALSE))</f>
        <v/>
      </c>
      <c r="AD75" s="90" t="str">
        <f>IF(ISNA(VLOOKUP($B75,'[1]1718  Exp_Rev Access'!$F$7:$GK$318,23,FALSE)),"",VLOOKUP($B75,'[1]1718  Exp_Rev Access'!$F$7:$GK$318,23,FALSE))</f>
        <v/>
      </c>
      <c r="AE75" s="90" t="str">
        <f>IF(ISNA(VLOOKUP($B75,'[1]1718  Exp_Rev Access'!$F$7:$GK$318,24,FALSE)),"",VLOOKUP($B75,'[1]1718  Exp_Rev Access'!$F$7:$GK$318,24,FALSE))</f>
        <v/>
      </c>
      <c r="AF75" s="90" t="str">
        <f>IF(ISNA(VLOOKUP($B75,'[1]1718  Exp_Rev Access'!$F$7:$GK$318,25,FALSE)),"",VLOOKUP($B75,'[1]1718  Exp_Rev Access'!$F$7:$GK$318,25,FALSE))</f>
        <v/>
      </c>
      <c r="AG75" s="90" t="str">
        <f>IF(ISNA(VLOOKUP($B75,'[1]1718  Exp_Rev Access'!$F$7:$GK$318,26,FALSE)),"",VLOOKUP($B75,'[1]1718  Exp_Rev Access'!$F$7:$GK$318,26,FALSE))</f>
        <v/>
      </c>
      <c r="AH75" s="90" t="str">
        <f>IF(ISNA(VLOOKUP($B75,'[1]1718  Exp_Rev Access'!$F$7:$GK$318,27,FALSE)),"",VLOOKUP($B75,'[1]1718  Exp_Rev Access'!$F$7:$GK$318,27,FALSE))</f>
        <v/>
      </c>
      <c r="AI75" s="90" t="str">
        <f>IF(ISNA(VLOOKUP($B75,'[1]1718  Exp_Rev Access'!$F$7:$GK$318,28,FALSE)),"",VLOOKUP($B75,'[1]1718  Exp_Rev Access'!$F$7:$GK$318,28,FALSE))</f>
        <v/>
      </c>
      <c r="AJ75" s="90" t="str">
        <f>IF(ISNA(VLOOKUP($B75,'[1]1718  Exp_Rev Access'!$F$7:$GK$318,29,FALSE)),"",VLOOKUP($B75,'[1]1718  Exp_Rev Access'!$F$7:$GK$318,29,FALSE))</f>
        <v/>
      </c>
      <c r="AK75" s="90" t="str">
        <f>IF(ISNA(VLOOKUP($B75,'[1]1718  Exp_Rev Access'!$F$7:$GK$318,30,FALSE)),"",VLOOKUP($B75,'[1]1718  Exp_Rev Access'!$F$7:$GK$318,30,FALSE))</f>
        <v/>
      </c>
      <c r="AL75" s="90" t="str">
        <f>IF(ISNA(VLOOKUP($B75,'[1]1718  Exp_Rev Access'!$F$7:$GK$318,31,FALSE)),"",VLOOKUP($B75,'[1]1718  Exp_Rev Access'!$F$7:$GK$318,31,FALSE))</f>
        <v/>
      </c>
      <c r="AM75" s="113"/>
      <c r="AN75" s="92"/>
      <c r="AO75" s="71"/>
      <c r="AP75" s="90" t="str">
        <f>IF(ISNA(VLOOKUP($B75,'[1]1718  Exp_Rev Access'!$F$7:$GK$318,33,FALSE)),"",VLOOKUP($B75,'[1]1718  Exp_Rev Access'!$F$7:$GK$318,33,FALSE))</f>
        <v/>
      </c>
      <c r="AQ75" s="90" t="str">
        <f>IF(ISNA(VLOOKUP($B75,'[1]1718  Exp_Rev Access'!$F$7:$GK$318,34,FALSE)),"",VLOOKUP($B75,'[1]1718  Exp_Rev Access'!$F$7:$GK$318,34,FALSE))</f>
        <v/>
      </c>
      <c r="AR75" s="90" t="str">
        <f>IF(ISNA(VLOOKUP($B75,'[1]1718  Exp_Rev Access'!$F$7:$GK$318,35,FALSE)),"",VLOOKUP($B75,'[1]1718  Exp_Rev Access'!$F$7:$GK$318,35,FALSE))</f>
        <v/>
      </c>
      <c r="AS75" s="90" t="str">
        <f>IF(ISNA(VLOOKUP($B75,'[1]1718  Exp_Rev Access'!$F$7:$GK$318,36,FALSE)),"",VLOOKUP($B75,'[1]1718  Exp_Rev Access'!$F$7:$GK$318,36,FALSE))</f>
        <v/>
      </c>
      <c r="AT75" s="90" t="str">
        <f>IF(ISNA(VLOOKUP($B75,'[1]1718  Exp_Rev Access'!$F$7:$GK$318,37,FALSE)),"",VLOOKUP($B75,'[1]1718  Exp_Rev Access'!$F$7:$GK$318,37,FALSE))</f>
        <v/>
      </c>
      <c r="AU75" s="113"/>
      <c r="AV75" s="64"/>
      <c r="AW75" s="102"/>
      <c r="AX75" s="90" t="str">
        <f>IF(ISNA(VLOOKUP($B75,'[1]1718  Exp_Rev Access'!$F$7:$GK$318,39,FALSE)),"",VLOOKUP($B75,'[1]1718  Exp_Rev Access'!$F$7:$GK$318,39,FALSE))</f>
        <v/>
      </c>
      <c r="AY75" s="90" t="str">
        <f>IF(ISNA(VLOOKUP($B75,'[1]1718  Exp_Rev Access'!$F$7:$GK$318,40,FALSE)),"",VLOOKUP($B75,'[1]1718  Exp_Rev Access'!$F$7:$GK$318,40,FALSE))</f>
        <v/>
      </c>
      <c r="AZ75" s="90" t="str">
        <f>IF(ISNA(VLOOKUP($B75,'[1]1718  Exp_Rev Access'!$F$7:$GK$318,41,FALSE)),"",VLOOKUP($B75,'[1]1718  Exp_Rev Access'!$F$7:$GK$318,41,FALSE))</f>
        <v/>
      </c>
      <c r="BA75" s="90" t="str">
        <f>IF(ISNA(VLOOKUP($B75,'[1]1718  Exp_Rev Access'!$F$7:$GK$318,42,FALSE)),"",VLOOKUP($B75,'[1]1718  Exp_Rev Access'!$F$7:$GK$318,42,FALSE))</f>
        <v/>
      </c>
      <c r="BB75" s="90" t="str">
        <f>IF(ISNA(VLOOKUP($B75,'[1]1718  Exp_Rev Access'!$F$7:$GK$318,43,FALSE)),"",VLOOKUP($B75,'[1]1718  Exp_Rev Access'!$F$7:$GK$318,43,FALSE))</f>
        <v/>
      </c>
      <c r="BC75" s="90" t="str">
        <f>IF(ISNA(VLOOKUP($B75,'[1]1718  Exp_Rev Access'!$F$7:$GK$318,44,FALSE)),"",VLOOKUP($B75,'[1]1718  Exp_Rev Access'!$F$7:$GK$318,44,FALSE))</f>
        <v/>
      </c>
      <c r="BD75" s="90" t="str">
        <f>IF(ISNA(VLOOKUP($B75,'[1]1718  Exp_Rev Access'!$F$7:$GK$318,45,FALSE)),"",VLOOKUP($B75,'[1]1718  Exp_Rev Access'!$F$7:$GK$318,45,FALSE))</f>
        <v/>
      </c>
      <c r="BE75" s="90" t="str">
        <f>IF(ISNA(VLOOKUP($B75,'[1]1718  Exp_Rev Access'!$F$7:$GK$318,46,FALSE)),"",VLOOKUP($B75,'[1]1718  Exp_Rev Access'!$F$7:$GK$318,46,FALSE))</f>
        <v/>
      </c>
      <c r="BF75" s="90" t="str">
        <f>IF(ISNA(VLOOKUP($B75,'[1]1718  Exp_Rev Access'!$F$7:$GK$318,47,FALSE)),"",VLOOKUP($B75,'[1]1718  Exp_Rev Access'!$F$7:$GK$318,47,FALSE))</f>
        <v/>
      </c>
      <c r="BG75" s="90" t="str">
        <f>IF(ISNA(VLOOKUP($B75,'[1]1718  Exp_Rev Access'!$F$7:$GK$318,48,FALSE)),"",VLOOKUP($B75,'[1]1718  Exp_Rev Access'!$F$7:$GK$318,48,FALSE))</f>
        <v/>
      </c>
      <c r="BH75" s="90" t="str">
        <f>IF(ISNA(VLOOKUP($B75,'[1]1718  Exp_Rev Access'!$F$7:$GK$318,49,FALSE)),"",VLOOKUP($B75,'[1]1718  Exp_Rev Access'!$F$7:$GK$318,49,FALSE))</f>
        <v/>
      </c>
      <c r="BI75" s="90" t="str">
        <f>IF(ISNA(VLOOKUP($B75,'[1]1718  Exp_Rev Access'!$F$7:$GK$318,50,FALSE)),"",VLOOKUP($B75,'[1]1718  Exp_Rev Access'!$F$7:$GK$318,50,FALSE))</f>
        <v/>
      </c>
      <c r="BJ75" s="90" t="str">
        <f>IF(ISNA(VLOOKUP($B75,'[1]1718  Exp_Rev Access'!$F$7:$GK$318,51,FALSE)),"",VLOOKUP($B75,'[1]1718  Exp_Rev Access'!$F$7:$GK$318,51,FALSE))</f>
        <v/>
      </c>
      <c r="BK75" s="90" t="str">
        <f>IF(ISNA(VLOOKUP($B75,'[1]1718  Exp_Rev Access'!$F$7:$GK$318,52,FALSE)),"",VLOOKUP($B75,'[1]1718  Exp_Rev Access'!$F$7:$GK$318,52,FALSE))</f>
        <v/>
      </c>
      <c r="BL75" s="90" t="str">
        <f>IF(ISNA(VLOOKUP($B75,'[1]1718  Exp_Rev Access'!$F$7:$GK$318,53,FALSE)),"",VLOOKUP($B75,'[1]1718  Exp_Rev Access'!$F$7:$GK$318,53,FALSE))</f>
        <v/>
      </c>
      <c r="BM75" s="90" t="str">
        <f>IF(ISNA(VLOOKUP($B75,'[1]1718  Exp_Rev Access'!$F$7:$GK$318,54,FALSE)),"",VLOOKUP($B75,'[1]1718  Exp_Rev Access'!$F$7:$GK$318,54,FALSE))</f>
        <v/>
      </c>
      <c r="BN75" s="90" t="str">
        <f>IF(ISNA(VLOOKUP($B75,'[1]1718  Exp_Rev Access'!$F$7:$GK$318,55,FALSE)),"",VLOOKUP($B75,'[1]1718  Exp_Rev Access'!$F$7:$GK$318,55,FALSE))</f>
        <v/>
      </c>
      <c r="BO75" s="90" t="str">
        <f>IF(ISNA(VLOOKUP($B75,'[1]1718  Exp_Rev Access'!$F$7:$GK$318,56,FALSE)),"",VLOOKUP($B75,'[1]1718  Exp_Rev Access'!$F$7:$GK$318,56,FALSE))</f>
        <v/>
      </c>
      <c r="BP75" s="90" t="str">
        <f>IF(ISNA(VLOOKUP($B75,'[1]1718  Exp_Rev Access'!$F$7:$GK$318,57,FALSE)),"",VLOOKUP($B75,'[1]1718  Exp_Rev Access'!$F$7:$GK$318,57,FALSE))</f>
        <v/>
      </c>
      <c r="BQ75" s="90" t="str">
        <f>IF(ISNA(VLOOKUP($B75,'[1]1718  Exp_Rev Access'!$F$7:$GK$318,58,FALSE)),"",VLOOKUP($B75,'[1]1718  Exp_Rev Access'!$F$7:$GK$318,58,FALSE))</f>
        <v/>
      </c>
      <c r="BR75" s="90" t="str">
        <f>IF(ISNA(VLOOKUP($B75,'[1]1718  Exp_Rev Access'!$F$7:$GK$318,59,FALSE)),"",VLOOKUP($B75,'[1]1718  Exp_Rev Access'!$F$7:$GK$318,59,FALSE))</f>
        <v/>
      </c>
      <c r="BS75" s="90" t="str">
        <f>IF(ISNA(VLOOKUP($B75,'[1]1718  Exp_Rev Access'!$F$7:$GK$318,60,FALSE)),"",VLOOKUP($B75,'[1]1718  Exp_Rev Access'!$F$7:$GK$318,60,FALSE))</f>
        <v/>
      </c>
      <c r="BT75" s="90" t="str">
        <f>IF(ISNA(VLOOKUP($B75,'[1]1718  Exp_Rev Access'!$F$7:$GK$318,61,FALSE)),"",VLOOKUP($B75,'[1]1718  Exp_Rev Access'!$F$7:$GK$318,61,FALSE))</f>
        <v/>
      </c>
      <c r="BU75" s="90" t="str">
        <f>IF(ISNA(VLOOKUP($B75,'[1]1718  Exp_Rev Access'!$F$7:$GK$318,62,FALSE)),"",VLOOKUP($B75,'[1]1718  Exp_Rev Access'!$F$7:$GK$318,62,FALSE))</f>
        <v/>
      </c>
      <c r="BV75" s="56">
        <f t="shared" si="236"/>
        <v>0</v>
      </c>
      <c r="BW75" s="61"/>
      <c r="BX75" s="59"/>
      <c r="BY75" s="90" t="str">
        <f>IF(ISNA(VLOOKUP($B75,'[1]1718  Exp_Rev Access'!$F$7:$GK$318,64,FALSE)),"",VLOOKUP($B75,'[1]1718  Exp_Rev Access'!$F$7:$GK$318,64,FALSE))</f>
        <v/>
      </c>
      <c r="BZ75" s="90" t="str">
        <f>IF(ISNA(VLOOKUP($B75,'[1]1718  Exp_Rev Access'!$F$7:$GK$318,65,FALSE)),"",VLOOKUP($B75,'[1]1718  Exp_Rev Access'!$F$7:$GK$318,65,FALSE))</f>
        <v/>
      </c>
      <c r="CA75" s="90" t="str">
        <f>IF(ISNA(VLOOKUP($B75,'[1]1718  Exp_Rev Access'!$F$7:$GK$318,66,FALSE)),"",VLOOKUP($B75,'[1]1718  Exp_Rev Access'!$F$7:$GK$318,66,FALSE))</f>
        <v/>
      </c>
      <c r="CB75" s="90" t="str">
        <f>IF(ISNA(VLOOKUP($B75,'[1]1718  Exp_Rev Access'!$F$7:$GK$318,67,FALSE)),"",VLOOKUP($B75,'[1]1718  Exp_Rev Access'!$F$7:$GK$318,67,FALSE))</f>
        <v/>
      </c>
      <c r="CC75" s="90" t="str">
        <f>IF(ISNA(VLOOKUP($B75,'[1]1718  Exp_Rev Access'!$F$7:$GK$318,68,FALSE)),"",VLOOKUP($B75,'[1]1718  Exp_Rev Access'!$F$7:$GK$318,68,FALSE))</f>
        <v/>
      </c>
      <c r="CD75" s="90" t="str">
        <f>IF(ISNA(VLOOKUP($B75,'[1]1718  Exp_Rev Access'!$F$7:$GK$318,69,FALSE)),"",VLOOKUP($B75,'[1]1718  Exp_Rev Access'!$F$7:$GK$318,69,FALSE))</f>
        <v/>
      </c>
      <c r="CE75" s="56">
        <f t="shared" si="237"/>
        <v>0</v>
      </c>
      <c r="CF75" s="92"/>
      <c r="CG75" s="78"/>
      <c r="CH75" s="90" t="str">
        <f>IF(ISNA(VLOOKUP($B75,'[1]1718  Exp_Rev Access'!$F$7:$GK$318,$CH$2,FALSE)),"",VLOOKUP($B75,'[1]1718  Exp_Rev Access'!$F$7:$GK$318,$CH$2,FALSE))</f>
        <v/>
      </c>
      <c r="CI75" s="90" t="str">
        <f>IF(ISNA(VLOOKUP($B75,'[1]1718  Exp_Rev Access'!$F$7:$GK$318,$CI$2,FALSE)),"",VLOOKUP($B75,'[1]1718  Exp_Rev Access'!$F$7:$GK$318,$CI$2,FALSE))</f>
        <v/>
      </c>
      <c r="CJ75" s="90" t="str">
        <f>IF(ISNA(VLOOKUP($B75,'[1]1718  Exp_Rev Access'!$F$7:$GK$318,$CJ$2,FALSE)),"",VLOOKUP($B75,'[1]1718  Exp_Rev Access'!$F$7:$GK$318,$CJ$2,FALSE))</f>
        <v/>
      </c>
      <c r="CK75" s="90" t="str">
        <f>IF(ISNA(VLOOKUP($B75,'[1]1718  Exp_Rev Access'!$F$7:$GK$318,$CK$2,FALSE)),"",VLOOKUP($B75,'[1]1718  Exp_Rev Access'!$F$7:$GK$318,$CK$2,FALSE))</f>
        <v/>
      </c>
      <c r="CL75" s="90" t="str">
        <f>IF(ISNA(VLOOKUP($B75,'[1]1718  Exp_Rev Access'!$F$7:$GK$318,$CL$2,FALSE)),"",VLOOKUP($B75,'[1]1718  Exp_Rev Access'!$F$7:$GK$318,$CL$2,FALSE))</f>
        <v/>
      </c>
      <c r="CM75" s="90" t="str">
        <f>IF(ISNA(VLOOKUP($B75,'[1]1718  Exp_Rev Access'!$F$7:$GK$318,$CM$2,FALSE)),"",VLOOKUP($B75,'[1]1718  Exp_Rev Access'!$F$7:$GK$318,$CM$2,FALSE))</f>
        <v/>
      </c>
      <c r="CN75" s="90" t="str">
        <f>IF(ISNA(VLOOKUP($B75,'[1]1718  Exp_Rev Access'!$F$7:$GK$318,$CN$2,FALSE)),"",VLOOKUP($B75,'[1]1718  Exp_Rev Access'!$F$7:$GK$318,$CN$2,FALSE))</f>
        <v/>
      </c>
      <c r="CO75" s="90" t="str">
        <f>IF(ISNA(VLOOKUP($B75,'[1]1718  Exp_Rev Access'!$F$7:$GK$318,$CO$2,FALSE)),"",VLOOKUP($B75,'[1]1718  Exp_Rev Access'!$F$7:$GK$318,$CO$2,FALSE))</f>
        <v/>
      </c>
      <c r="CP75" s="90" t="str">
        <f>IF(ISNA(VLOOKUP($B75,'[1]1718  Exp_Rev Access'!$F$7:$GK$318,$CP$2,FALSE)),"",VLOOKUP($B75,'[1]1718  Exp_Rev Access'!$F$7:$GK$318,$CP$2,FALSE))</f>
        <v/>
      </c>
      <c r="CQ75" s="90" t="str">
        <f>IF(ISNA(VLOOKUP($B75,'[1]1718  Exp_Rev Access'!$F$7:$GK$318,$CQ$2,FALSE)),"",VLOOKUP($B75,'[1]1718  Exp_Rev Access'!$F$7:$GK$318,$CQ$2,FALSE))</f>
        <v/>
      </c>
      <c r="CR75" s="90" t="str">
        <f>IF(ISNA(VLOOKUP($B75,'[1]1718  Exp_Rev Access'!$F$7:$GK$318,$CR$2,FALSE)),"",VLOOKUP($B75,'[1]1718  Exp_Rev Access'!$F$7:$GK$318,$CR$2,FALSE))</f>
        <v/>
      </c>
      <c r="CS75" s="90" t="str">
        <f>IF(ISNA(VLOOKUP($B75,'[1]1718  Exp_Rev Access'!$F$7:$GK$318,$CS$2,FALSE)),"",VLOOKUP($B75,'[1]1718  Exp_Rev Access'!$F$7:$GK$318,$CS$2,FALSE))</f>
        <v/>
      </c>
      <c r="CT75" s="90" t="str">
        <f>IF(ISNA(VLOOKUP($B75,'[1]1718  Exp_Rev Access'!$F$7:$GK$318,$CT$2,FALSE)),"",VLOOKUP($B75,'[1]1718  Exp_Rev Access'!$F$7:$GK$318,$CT$2,FALSE))</f>
        <v/>
      </c>
      <c r="CU75" s="90" t="str">
        <f>IF(ISNA(VLOOKUP($B75,'[1]1718  Exp_Rev Access'!$F$7:$GK$318,$CU$2,FALSE)),"",VLOOKUP($B75,'[1]1718  Exp_Rev Access'!$F$7:$GK$318,$CU$2,FALSE))</f>
        <v/>
      </c>
      <c r="CV75" s="90" t="str">
        <f>IF(ISNA(VLOOKUP($B75,'[1]1718  Exp_Rev Access'!$F$7:$GK$318,$CV$2,FALSE)),"",VLOOKUP($B75,'[1]1718  Exp_Rev Access'!$F$7:$GK$318,$CV$2,FALSE))</f>
        <v/>
      </c>
      <c r="CW75" s="90" t="str">
        <f>IF(ISNA(VLOOKUP($B75,'[1]1718  Exp_Rev Access'!$F$7:$GK$318,$CW$2,FALSE)),"",VLOOKUP($B75,'[1]1718  Exp_Rev Access'!$F$7:$GK$318,$CW$2,FALSE))</f>
        <v/>
      </c>
      <c r="CX75" s="90" t="str">
        <f>IF(ISNA(VLOOKUP($B75,'[1]1718  Exp_Rev Access'!$F$7:$GK$318,$CX$2,FALSE)),"",VLOOKUP($B75,'[1]1718  Exp_Rev Access'!$F$7:$GK$318,$CX$2,FALSE))</f>
        <v/>
      </c>
      <c r="CY75" s="90" t="str">
        <f>IF(ISNA(VLOOKUP($B75,'[1]1718  Exp_Rev Access'!$F$7:$GK$318,$CY$2,FALSE)),"",VLOOKUP($B75,'[1]1718  Exp_Rev Access'!$F$7:$GK$318,$CY$2,FALSE))</f>
        <v/>
      </c>
      <c r="CZ75" s="90" t="str">
        <f>IF(ISNA(VLOOKUP($B75,'[1]1718  Exp_Rev Access'!$F$7:$GK$318,$CZ$2,FALSE)),"",VLOOKUP($B75,'[1]1718  Exp_Rev Access'!$F$7:$GK$318,$CZ$2,FALSE))</f>
        <v/>
      </c>
      <c r="DA75" s="90" t="str">
        <f>IF(ISNA(VLOOKUP($B75,'[1]1718  Exp_Rev Access'!$F$7:$GK$318,$DA$2,FALSE)),"",VLOOKUP($B75,'[1]1718  Exp_Rev Access'!$F$7:$GK$318,$DA$2,FALSE))</f>
        <v/>
      </c>
      <c r="DB75" s="90" t="str">
        <f>IF(ISNA(VLOOKUP($B75,'[1]1718  Exp_Rev Access'!$F$7:$GK$318,$DB$2,FALSE)),"",VLOOKUP($B75,'[1]1718  Exp_Rev Access'!$F$7:$GK$318,$DB$2,FALSE))</f>
        <v/>
      </c>
      <c r="DC75" s="90" t="str">
        <f>IF(ISNA(VLOOKUP($B75,'[1]1718  Exp_Rev Access'!$F$7:$GK$318,$DC$2,FALSE)),"",VLOOKUP($B75,'[1]1718  Exp_Rev Access'!$F$7:$GK$318,$DC$2,FALSE))</f>
        <v/>
      </c>
      <c r="DD75" s="90" t="str">
        <f>IF(ISNA(VLOOKUP($B75,'[1]1718  Exp_Rev Access'!$F$7:$GK$318,$DD$2,FALSE)),"",VLOOKUP($B75,'[1]1718  Exp_Rev Access'!$F$7:$GK$318,$DD$2,FALSE))</f>
        <v/>
      </c>
      <c r="DE75" s="90" t="str">
        <f>IF(ISNA(VLOOKUP($B75,'[1]1718  Exp_Rev Access'!$F$7:$GK$318,$DE$2,FALSE)),"",VLOOKUP($B75,'[1]1718  Exp_Rev Access'!$F$7:$GK$318,$DE$2,FALSE))</f>
        <v/>
      </c>
      <c r="DF75" s="90" t="str">
        <f>IF(ISNA(VLOOKUP($B75,'[1]1718  Exp_Rev Access'!$F$7:$GK$318,$DF$2,FALSE)),"",VLOOKUP($B75,'[1]1718  Exp_Rev Access'!$F$7:$GK$318,$DF$2,FALSE))</f>
        <v/>
      </c>
      <c r="DG75" s="90" t="str">
        <f>IF(ISNA(VLOOKUP($B75,'[1]1718  Exp_Rev Access'!$F$7:$GK$318,$DG$2,FALSE)),"",VLOOKUP($B75,'[1]1718  Exp_Rev Access'!$F$7:$GK$318,$DG$2,FALSE))</f>
        <v/>
      </c>
      <c r="DH75" s="90" t="str">
        <f>IF(ISNA(VLOOKUP($B75,'[1]1718  Exp_Rev Access'!$F$7:$GK$318,$DH$2,FALSE)),"",VLOOKUP($B75,'[1]1718  Exp_Rev Access'!$F$7:$GK$318,$DH$2,FALSE))</f>
        <v/>
      </c>
      <c r="DI75" s="90" t="str">
        <f>IF(ISNA(VLOOKUP($B75,'[1]1718  Exp_Rev Access'!$F$7:$GK$318,$DI$2,FALSE)),"",VLOOKUP($B75,'[1]1718  Exp_Rev Access'!$F$7:$GK$318,$DI$2,FALSE))</f>
        <v/>
      </c>
      <c r="DJ75" s="90" t="str">
        <f>IF(ISNA(VLOOKUP($B75,'[1]1718  Exp_Rev Access'!$F$7:$GK$318,$DJ$2,FALSE)),"",VLOOKUP($B75,'[1]1718  Exp_Rev Access'!$F$7:$GK$318,$DJ$2,FALSE))</f>
        <v/>
      </c>
      <c r="DK75" s="90" t="str">
        <f>IF(ISNA(VLOOKUP($B75,'[1]1718  Exp_Rev Access'!$F$7:$GK$318,$DK$2,FALSE)),"",VLOOKUP($B75,'[1]1718  Exp_Rev Access'!$F$7:$GK$318,$DK$2,FALSE))</f>
        <v/>
      </c>
      <c r="DL75" s="90" t="str">
        <f>IF(ISNA(VLOOKUP($B75,'[1]1718  Exp_Rev Access'!$F$7:$GK$318,$DL$2,FALSE)),"",VLOOKUP($B75,'[1]1718  Exp_Rev Access'!$F$7:$GK$318,$DL$2,FALSE))</f>
        <v/>
      </c>
      <c r="DM75" s="90" t="str">
        <f>IF(ISNA(VLOOKUP($B75,'[1]1718  Exp_Rev Access'!$F$7:$GK$318,$DM$2,FALSE)),"",VLOOKUP($B75,'[1]1718  Exp_Rev Access'!$F$7:$GK$318,$DM$2,FALSE))</f>
        <v/>
      </c>
      <c r="DN75" s="90" t="str">
        <f>IF(ISNA(VLOOKUP($B75,'[1]1718  Exp_Rev Access'!$F$7:$GK$318,$DN$2,FALSE)),"",VLOOKUP($B75,'[1]1718  Exp_Rev Access'!$F$7:$GK$318,$DN$2,FALSE))</f>
        <v/>
      </c>
      <c r="DO75" s="90" t="str">
        <f>IF(ISNA(VLOOKUP($B75,'[1]1718  Exp_Rev Access'!$F$7:$GK$318,$DO$2,FALSE)),"",VLOOKUP($B75,'[1]1718  Exp_Rev Access'!$F$7:$GK$318,$DO$2,FALSE))</f>
        <v/>
      </c>
      <c r="DP75" s="90" t="str">
        <f>IF(ISNA(VLOOKUP($B75,'[1]1718  Exp_Rev Access'!$F$7:$GK$318,$DP$2,FALSE)),"",VLOOKUP($B75,'[1]1718  Exp_Rev Access'!$F$7:$GK$318,$DP$2,FALSE))</f>
        <v/>
      </c>
      <c r="DQ75" s="90" t="str">
        <f>IF(ISNA(VLOOKUP($B75,'[1]1718  Exp_Rev Access'!$F$7:$GK$318,$DQ$2,FALSE)),"",VLOOKUP($B75,'[1]1718  Exp_Rev Access'!$F$7:$GK$318,$DQ$2,FALSE))</f>
        <v/>
      </c>
      <c r="DR75" s="90" t="str">
        <f>IF(ISNA(VLOOKUP($B75,'[1]1718  Exp_Rev Access'!$F$7:$GK$318,$DR$2,FALSE)),"",VLOOKUP($B75,'[1]1718  Exp_Rev Access'!$F$7:$GK$318,$DR$2,FALSE))</f>
        <v/>
      </c>
      <c r="DS75" s="90" t="str">
        <f>IF(ISNA(VLOOKUP($B75,'[1]1718  Exp_Rev Access'!$F$7:$GK$318,$DS$2,FALSE)),"",VLOOKUP($B75,'[1]1718  Exp_Rev Access'!$F$7:$GK$318,$DS$2,FALSE))</f>
        <v/>
      </c>
      <c r="DT75" s="90" t="str">
        <f>IF(ISNA(VLOOKUP($B75,'[1]1718  Exp_Rev Access'!$F$7:$GK$318,$DT$2,FALSE)),"",VLOOKUP($B75,'[1]1718  Exp_Rev Access'!$F$7:$GK$318,$DT$2,FALSE))</f>
        <v/>
      </c>
      <c r="DU75" s="90" t="str">
        <f>IF(ISNA(VLOOKUP($B75,'[1]1718  Exp_Rev Access'!$F$7:$GK$318,$DU$2,FALSE)),"",VLOOKUP($B75,'[1]1718  Exp_Rev Access'!$F$7:$GK$318,$DU$2,FALSE))</f>
        <v/>
      </c>
      <c r="DV75" s="90" t="str">
        <f>IF(ISNA(VLOOKUP($B75,'[1]1718  Exp_Rev Access'!$F$7:$GK$318,$DV$2,FALSE)),"",VLOOKUP($B75,'[1]1718  Exp_Rev Access'!$F$7:$GK$318,$DV$2,FALSE))</f>
        <v/>
      </c>
      <c r="DW75" s="90" t="str">
        <f>IF(ISNA(VLOOKUP($B75,'[1]1718  Exp_Rev Access'!$F$7:$GK$318,$DW$2,FALSE)),"",VLOOKUP($B75,'[1]1718  Exp_Rev Access'!$F$7:$GK$318,$DW$2,FALSE))</f>
        <v/>
      </c>
      <c r="DX75" s="90" t="str">
        <f>IF(ISNA(VLOOKUP($B75,'[1]1718  Exp_Rev Access'!$F$7:$GK$318,$DX$2,FALSE)),"",VLOOKUP($B75,'[1]1718  Exp_Rev Access'!$F$7:$GK$318,$DX$2,FALSE))</f>
        <v/>
      </c>
      <c r="DY75" s="90" t="str">
        <f>IF(ISNA(VLOOKUP($B75,'[1]1718  Exp_Rev Access'!$F$7:$GK$318,$DY$2,FALSE)),"",VLOOKUP($B75,'[1]1718  Exp_Rev Access'!$F$7:$GK$318,$DY$2,FALSE))</f>
        <v/>
      </c>
      <c r="DZ75" s="90" t="str">
        <f>IF(ISNA(VLOOKUP($B75,'[1]1718  Exp_Rev Access'!$F$7:$GK$318,$DZ$2,FALSE)),"",VLOOKUP($B75,'[1]1718  Exp_Rev Access'!$F$7:$GK$318,$DZ$2,FALSE))</f>
        <v/>
      </c>
      <c r="EA75" s="90" t="str">
        <f>IF(ISNA(VLOOKUP($B75,'[1]1718  Exp_Rev Access'!$F$7:$GK$318,$EA$2,FALSE)),"",VLOOKUP($B75,'[1]1718  Exp_Rev Access'!$F$7:$GK$318,$EA$2,FALSE))</f>
        <v/>
      </c>
      <c r="EB75" s="90" t="str">
        <f>IF(ISNA(VLOOKUP($B75,'[1]1718  Exp_Rev Access'!$F$7:$GK$318,$EB$2,FALSE)),"",VLOOKUP($B75,'[1]1718  Exp_Rev Access'!$F$7:$GK$318,$EB$2,FALSE))</f>
        <v/>
      </c>
      <c r="EC75" s="90" t="str">
        <f>IF(ISNA(VLOOKUP($B75,'[1]1718  Exp_Rev Access'!$F$7:$GK$318,$EC$2,FALSE)),"",VLOOKUP($B75,'[1]1718  Exp_Rev Access'!$F$7:$GK$318,$EC$2,FALSE))</f>
        <v/>
      </c>
      <c r="ED75" s="90" t="str">
        <f>IF(ISNA(VLOOKUP($B75,'[1]1718  Exp_Rev Access'!$F$7:$GK$318,$ED$2,FALSE)),"",VLOOKUP($B75,'[1]1718  Exp_Rev Access'!$F$7:$GK$318,$ED$2,FALSE))</f>
        <v/>
      </c>
      <c r="EE75" s="90" t="str">
        <f>IF(ISNA(VLOOKUP($B75,'[1]1718  Exp_Rev Access'!$F$7:$GK$318,$EE$2,FALSE)),"",VLOOKUP($B75,'[1]1718  Exp_Rev Access'!$F$7:$GK$318,$EE$2,FALSE))</f>
        <v/>
      </c>
      <c r="EF75" s="90" t="str">
        <f>IF(ISNA(VLOOKUP($B75,'[1]1718  Exp_Rev Access'!$F$7:$GK$318,$EF$2,FALSE)),"",VLOOKUP($B75,'[1]1718  Exp_Rev Access'!$F$7:$GK$318,$EF$2,FALSE))</f>
        <v/>
      </c>
      <c r="EG75" s="90" t="str">
        <f>IF(ISNA(VLOOKUP($B75,'[1]1718  Exp_Rev Access'!$F$7:$GK$318,$EG$2,FALSE)),"",VLOOKUP($B75,'[1]1718  Exp_Rev Access'!$F$7:$GK$318,$EG$2,FALSE))</f>
        <v/>
      </c>
      <c r="EH75" s="90" t="str">
        <f>IF(ISNA(VLOOKUP($B75,'[1]1718  Exp_Rev Access'!$F$7:$GK$318,$EH$2,FALSE)),"",VLOOKUP($B75,'[1]1718  Exp_Rev Access'!$F$7:$GK$318,$EH$2,FALSE))</f>
        <v/>
      </c>
      <c r="EI75" s="90" t="str">
        <f>IF(ISNA(VLOOKUP($B75,'[1]1718  Exp_Rev Access'!$F$7:$GK$318,$EI$2,FALSE)),"",VLOOKUP($B75,'[1]1718  Exp_Rev Access'!$F$7:$GK$318,$EI$2,FALSE))</f>
        <v/>
      </c>
      <c r="EJ75" s="90" t="str">
        <f>IF(ISNA(VLOOKUP($B75,'[1]1718  Exp_Rev Access'!$F$7:$GK$318,$EJ$2,FALSE)),"",VLOOKUP($B75,'[1]1718  Exp_Rev Access'!$F$7:$GK$318,$EJ$2,FALSE))</f>
        <v/>
      </c>
      <c r="EK75" s="90" t="str">
        <f>IF(ISNA(VLOOKUP($B75,'[1]1718  Exp_Rev Access'!$F$7:$GK$318,$EK$2,FALSE)),"",VLOOKUP($B75,'[1]1718  Exp_Rev Access'!$F$7:$GK$318,$EK$2,FALSE))</f>
        <v/>
      </c>
      <c r="EL75" s="90" t="str">
        <f>IF(ISNA(VLOOKUP($B75,'[1]1718  Exp_Rev Access'!$F$7:$GK$318,$EL$2,FALSE)),"",VLOOKUP($B75,'[1]1718  Exp_Rev Access'!$F$7:$GK$318,$EL$2,FALSE))</f>
        <v/>
      </c>
      <c r="EM75" s="90" t="str">
        <f>IF(ISNA(VLOOKUP($B75,'[1]1718  Exp_Rev Access'!$F$7:$GK$318,$EM$2,FALSE)),"",VLOOKUP($B75,'[1]1718  Exp_Rev Access'!$F$7:$GK$318,$EM$2,FALSE))</f>
        <v/>
      </c>
      <c r="EN75" s="90" t="str">
        <f>IF(ISNA(VLOOKUP($B75,'[1]1718  Exp_Rev Access'!$F$7:$GK$318,$EN$2,FALSE)),"",VLOOKUP($B75,'[1]1718  Exp_Rev Access'!$F$7:$GK$318,$EN$2,FALSE))</f>
        <v/>
      </c>
      <c r="EO75" s="90" t="str">
        <f>IF(ISNA(VLOOKUP($B75,'[1]1718  Exp_Rev Access'!$F$7:$GK$318,$EO$2,FALSE)),"",VLOOKUP($B75,'[1]1718  Exp_Rev Access'!$F$7:$GK$318,$EO$2,FALSE))</f>
        <v/>
      </c>
      <c r="EP75" s="90" t="str">
        <f>IF(ISNA(VLOOKUP($B75,'[1]1718  Exp_Rev Access'!$F$7:$GK$318,$EP$2,FALSE)),"",VLOOKUP($B75,'[1]1718  Exp_Rev Access'!$F$7:$GK$318,$EP$2,FALSE))</f>
        <v/>
      </c>
      <c r="EQ75" s="90" t="str">
        <f>IF(ISNA(VLOOKUP($B75,'[1]1718  Exp_Rev Access'!$F$7:$GK$318,$EQ$2,FALSE)),"",VLOOKUP($B75,'[1]1718  Exp_Rev Access'!$F$7:$GK$318,$EQ$2,FALSE))</f>
        <v/>
      </c>
      <c r="ER75" s="90" t="str">
        <f>IF(ISNA(VLOOKUP($B75,'[1]1718  Exp_Rev Access'!$F$7:$GK$318,$ER$2,FALSE)),"",VLOOKUP($B75,'[1]1718  Exp_Rev Access'!$F$7:$GK$318,$ER$2,FALSE))</f>
        <v/>
      </c>
      <c r="ES75" s="90" t="str">
        <f>IF(ISNA(VLOOKUP($B75,'[1]1718  Exp_Rev Access'!$F$7:$GK$318,$ES$2,FALSE)),"",VLOOKUP($B75,'[1]1718  Exp_Rev Access'!$F$7:$GK$318,$ES$2,FALSE))</f>
        <v/>
      </c>
      <c r="ET75" s="90" t="str">
        <f>IF(ISNA(VLOOKUP($B75,'[1]1718  Exp_Rev Access'!$F$7:$GK$318,$ET$2,FALSE)),"",VLOOKUP($B75,'[1]1718  Exp_Rev Access'!$F$7:$GK$318,$ET$2,FALSE))</f>
        <v/>
      </c>
      <c r="EU75" s="90" t="str">
        <f>IF(ISNA(VLOOKUP($B75,'[1]1718  Exp_Rev Access'!$F$7:$GK$318,$EU$2,FALSE)),"",VLOOKUP($B75,'[1]1718  Exp_Rev Access'!$F$7:$GK$318,$EU$2,FALSE))</f>
        <v/>
      </c>
      <c r="EV75" s="90" t="str">
        <f>IF(ISNA(VLOOKUP($B75,'[1]1718  Exp_Rev Access'!$F$7:$GK$318,$EV$2,FALSE)),"",VLOOKUP($B75,'[1]1718  Exp_Rev Access'!$F$7:$GK$318,$EV$2,FALSE))</f>
        <v/>
      </c>
      <c r="EW75" s="90" t="str">
        <f>IF(ISNA(VLOOKUP($B75,'[1]1718  Exp_Rev Access'!$F$7:$GK$318,$EW$2,FALSE)),"",VLOOKUP($B75,'[1]1718  Exp_Rev Access'!$F$7:$GK$318,$EW$2,FALSE))</f>
        <v/>
      </c>
      <c r="EX75" s="90" t="str">
        <f>IF(ISNA(VLOOKUP($B75,'[1]1718  Exp_Rev Access'!$F$7:$GK$318,$EX$2,FALSE)),"",VLOOKUP($B75,'[1]1718  Exp_Rev Access'!$F$7:$GK$318,$EX$2,FALSE))</f>
        <v/>
      </c>
      <c r="EY75" s="90" t="str">
        <f>IF(ISNA(VLOOKUP($B75,'[1]1718  Exp_Rev Access'!$F$7:$GK$318,$EY$2,FALSE)),"",VLOOKUP($B75,'[1]1718  Exp_Rev Access'!$F$7:$GK$318,$EY$2,FALSE))</f>
        <v/>
      </c>
      <c r="EZ75" s="90" t="str">
        <f>IF(ISNA(VLOOKUP($B75,'[1]1718  Exp_Rev Access'!$F$7:$GK$318,$EZ$2,FALSE)),"",VLOOKUP($B75,'[1]1718  Exp_Rev Access'!$F$7:$GK$318,$EZ$2,FALSE))</f>
        <v/>
      </c>
      <c r="FA75" s="90" t="str">
        <f>IF(ISNA(VLOOKUP($B75,'[1]1718  Exp_Rev Access'!$F$7:$GK$318,$FA$2,FALSE)),"",VLOOKUP($B75,'[1]1718  Exp_Rev Access'!$F$7:$GK$318,$FA$2,FALSE))</f>
        <v/>
      </c>
      <c r="FB75" s="90" t="str">
        <f>IF(ISNA(VLOOKUP($B75,'[1]1718  Exp_Rev Access'!$F$7:$GK$318,$FB$2,FALSE)),"",VLOOKUP($B75,'[1]1718  Exp_Rev Access'!$F$7:$GK$318,$FB$2,FALSE))</f>
        <v/>
      </c>
      <c r="FC75" s="90" t="str">
        <f>IF(ISNA(VLOOKUP($B75,'[1]1718  Exp_Rev Access'!$F$7:$GK$318,$FC$2,FALSE)),"",VLOOKUP($B75,'[1]1718  Exp_Rev Access'!$F$7:$GK$318,$FC$2,FALSE))</f>
        <v/>
      </c>
      <c r="FD75" s="90" t="str">
        <f>IF(ISNA(VLOOKUP($B75,'[1]1718  Exp_Rev Access'!$F$7:$GK$318,$FD$2,FALSE)),"",VLOOKUP($B75,'[1]1718  Exp_Rev Access'!$F$7:$GK$318,$FD$2,FALSE))</f>
        <v/>
      </c>
      <c r="FE75" s="90" t="str">
        <f>IF(ISNA(VLOOKUP($B75,'[1]1718  Exp_Rev Access'!$F$7:$GK$318,$FE$2,FALSE)),"",VLOOKUP($B75,'[1]1718  Exp_Rev Access'!$F$7:$GK$318,$FE$2,FALSE))</f>
        <v/>
      </c>
      <c r="FF75" s="90" t="str">
        <f>IF(ISNA(VLOOKUP($B75,'[1]1718  Exp_Rev Access'!$F$7:$GK$318,$FF$2,FALSE)),"",VLOOKUP($B75,'[1]1718  Exp_Rev Access'!$F$7:$GK$318,$FF$2,FALSE))</f>
        <v/>
      </c>
      <c r="FG75" s="90" t="str">
        <f>IF(ISNA(VLOOKUP($B75,'[1]1718  Exp_Rev Access'!$F$7:$GK$318,$FG$2,FALSE)),"",VLOOKUP($B75,'[1]1718  Exp_Rev Access'!$F$7:$GK$318,$FG$2,FALSE))</f>
        <v/>
      </c>
      <c r="FH75" s="90" t="str">
        <f>IF(ISNA(VLOOKUP($B75,'[1]1718  Exp_Rev Access'!$F$7:$GK$318,$FH$2,FALSE)),"",VLOOKUP($B75,'[1]1718  Exp_Rev Access'!$F$7:$GK$318,$FH$2,FALSE))</f>
        <v/>
      </c>
      <c r="FI75" s="90" t="str">
        <f>IF(ISNA(VLOOKUP($B75,'[1]1718  Exp_Rev Access'!$F$7:$GK$318,$FI$2,FALSE)),"",VLOOKUP($B75,'[1]1718  Exp_Rev Access'!$F$7:$GK$318,$FI$2,FALSE))</f>
        <v/>
      </c>
      <c r="FJ75" s="90" t="str">
        <f>IF(ISNA(VLOOKUP($B75,'[1]1718  Exp_Rev Access'!$F$7:$GK$318,$FJ$2,FALSE)),"",VLOOKUP($B75,'[1]1718  Exp_Rev Access'!$F$7:$GK$318,$FJ$2,FALSE))</f>
        <v/>
      </c>
      <c r="FK75" s="90" t="str">
        <f>IF(ISNA(VLOOKUP($B75,'[1]1718  Exp_Rev Access'!$F$7:$GK$318,$FK$2,FALSE)),"",VLOOKUP($B75,'[1]1718  Exp_Rev Access'!$F$7:$GK$318,$FK$2,FALSE))</f>
        <v/>
      </c>
      <c r="FL75" s="90" t="str">
        <f>IF(ISNA(VLOOKUP($B75,'[1]1718  Exp_Rev Access'!$F$7:$GK$318,$FL$2,FALSE)),"",VLOOKUP($B75,'[1]1718  Exp_Rev Access'!$F$7:$GK$318,$FL$2,FALSE))</f>
        <v/>
      </c>
      <c r="FM75" s="90" t="str">
        <f>IF(ISNA(VLOOKUP($B75,'[1]1718  Exp_Rev Access'!$F$7:$GK$318,$FM$2,FALSE)),"",VLOOKUP($B75,'[1]1718  Exp_Rev Access'!$F$7:$GK$318,$FM$2,FALSE))</f>
        <v/>
      </c>
      <c r="FN75" s="90" t="str">
        <f>IF(ISNA(VLOOKUP($B75,'[1]1718  Exp_Rev Access'!$F$7:$GK$318,$FN$2,FALSE)),"",VLOOKUP($B75,'[1]1718  Exp_Rev Access'!$F$7:$GK$318,$FN$2,FALSE))</f>
        <v/>
      </c>
      <c r="FO75" s="90" t="str">
        <f>IF(ISNA(VLOOKUP($B75,'[1]1718  Exp_Rev Access'!$F$7:$GK$318,$FO$2,FALSE)),"",VLOOKUP($B75,'[1]1718  Exp_Rev Access'!$F$7:$GK$318,$FO$2,FALSE))</f>
        <v/>
      </c>
      <c r="FP75" s="90" t="str">
        <f>IF(ISNA(VLOOKUP($B75,'[1]1718  Exp_Rev Access'!$F$7:$GK$318,$FP$2,FALSE)),"",VLOOKUP($B75,'[1]1718  Exp_Rev Access'!$F$7:$GK$318,$FP$2,FALSE))</f>
        <v/>
      </c>
      <c r="FQ75" s="90" t="str">
        <f>IF(ISNA(VLOOKUP($B75,'[1]1718  Exp_Rev Access'!$F$7:$GK$318,$FQ$2,FALSE)),"",VLOOKUP($B75,'[1]1718  Exp_Rev Access'!$F$7:$GK$318,$FQ$2,FALSE))</f>
        <v/>
      </c>
      <c r="FR75" s="90" t="str">
        <f>IF(ISNA(VLOOKUP($B75,'[1]1718  Exp_Rev Access'!$F$7:$GK$318,$FR$2,FALSE)),"",VLOOKUP($B75,'[1]1718  Exp_Rev Access'!$F$7:$GK$318,$FR$2,FALSE))</f>
        <v/>
      </c>
      <c r="FS75" s="113"/>
      <c r="FT75" s="61"/>
      <c r="FU75" s="115"/>
      <c r="FV75" s="95" t="str">
        <f>IF(ISNA(VLOOKUP($B75,'[1]1718  Exp_Rev Access'!$F$7:$GK$318,$FV$2,FALSE)),"",VLOOKUP($B75,'[1]1718  Exp_Rev Access'!$F$7:$GK$318,$FV$2,FALSE))</f>
        <v/>
      </c>
      <c r="FW75" s="95" t="str">
        <f>IF(ISNA(VLOOKUP($B75,'[1]1718  Exp_Rev Access'!$F$7:$GK$318,$FW$2,FALSE)),"",VLOOKUP($B75,'[1]1718  Exp_Rev Access'!$F$7:$GK$318,$FW$2,FALSE))</f>
        <v/>
      </c>
      <c r="FX75" s="95" t="str">
        <f>IF(ISNA(VLOOKUP($B75,'[1]1718  Exp_Rev Access'!$F$7:$GK$318,$FX$2,FALSE)),"",VLOOKUP($B75,'[1]1718  Exp_Rev Access'!$F$7:$GK$318,$FX$2,FALSE))</f>
        <v/>
      </c>
      <c r="FY75" s="95" t="str">
        <f>IF(ISNA(VLOOKUP($B75,'[1]1718  Exp_Rev Access'!$F$7:$GK$318,$FY$2,FALSE)),"",VLOOKUP($B75,'[1]1718  Exp_Rev Access'!$F$7:$GK$318,$FY$2,FALSE))</f>
        <v/>
      </c>
      <c r="FZ75" s="95" t="str">
        <f>IF(ISNA(VLOOKUP($B75,'[1]1718  Exp_Rev Access'!$F$7:$GK$318,$FZ$2,FALSE)),"",VLOOKUP($B75,'[1]1718  Exp_Rev Access'!$F$7:$GK$318,$FZ$2,FALSE))</f>
        <v/>
      </c>
      <c r="GA75" s="95" t="str">
        <f>IF(ISNA(VLOOKUP($B75,'[1]1718  Exp_Rev Access'!$F$7:$GK$318,$GA$2,FALSE)),"",VLOOKUP($B75,'[1]1718  Exp_Rev Access'!$F$7:$GK$318,$GA$2,FALSE))</f>
        <v/>
      </c>
      <c r="GB75" s="95" t="str">
        <f>IF(ISNA(VLOOKUP($B75,'[1]1718  Exp_Rev Access'!$F$7:$GK$318,$GB$2,FALSE)),"",VLOOKUP($B75,'[1]1718  Exp_Rev Access'!$F$7:$GK$318,$GB$2,FALSE))</f>
        <v/>
      </c>
      <c r="GC75" s="95" t="str">
        <f>IF(ISNA(VLOOKUP($B75,'[1]1718  Exp_Rev Access'!$F$7:$GK$318,$GC$2,FALSE)),"",VLOOKUP($B75,'[1]1718  Exp_Rev Access'!$F$7:$GK$318,$GC$2,FALSE))</f>
        <v/>
      </c>
      <c r="GD75" s="95" t="str">
        <f>IF(ISNA(VLOOKUP($B75,'[1]1718  Exp_Rev Access'!$F$7:$GK$318,$GD$2,FALSE)),"",VLOOKUP($B75,'[1]1718  Exp_Rev Access'!$F$7:$GK$318,$GD$2,FALSE))</f>
        <v/>
      </c>
      <c r="GE75" s="95" t="str">
        <f>IF(ISNA(VLOOKUP($B75,'[1]1718  Exp_Rev Access'!$F$7:$GK$318,$GE$2,FALSE)),"",VLOOKUP($B75,'[1]1718  Exp_Rev Access'!$F$7:$GK$318,$GE$2,FALSE))</f>
        <v/>
      </c>
      <c r="GF75" s="95" t="str">
        <f>IF(ISNA(VLOOKUP($B75,'[1]1718  Exp_Rev Access'!$F$7:$GK$318,$GF$2,FALSE)),"",VLOOKUP($B75,'[1]1718  Exp_Rev Access'!$F$7:$GK$318,$GF$2,FALSE))</f>
        <v/>
      </c>
      <c r="GG75" s="95" t="str">
        <f>IF(ISNA(VLOOKUP($B75,'[1]1718  Exp_Rev Access'!$F$7:$GK$318,$GG$2,FALSE)),"",VLOOKUP($B75,'[1]1718  Exp_Rev Access'!$F$7:$GK$318,$GG$2,FALSE))</f>
        <v/>
      </c>
      <c r="GH75" s="95" t="str">
        <f>IF(ISNA(VLOOKUP($B75,'[1]1718  Exp_Rev Access'!$F$7:$GK$318,$GH$2,FALSE)),"",VLOOKUP($B75,'[1]1718  Exp_Rev Access'!$F$7:$GK$318,$GH$2,FALSE))</f>
        <v/>
      </c>
      <c r="GI75" s="95" t="str">
        <f>IF(ISNA(VLOOKUP($B75,'[1]1718  Exp_Rev Access'!$F$7:$GK$318,$GI$2,FALSE)),"",VLOOKUP($B75,'[1]1718  Exp_Rev Access'!$F$7:$GK$318,$GI$2,FALSE))</f>
        <v/>
      </c>
      <c r="GJ75" s="95" t="str">
        <f>IF(ISNA(VLOOKUP($B75,'[1]1718  Exp_Rev Access'!$F$7:$GK$318,$GJ$2,FALSE)),"",VLOOKUP($B75,'[1]1718  Exp_Rev Access'!$F$7:$GK$318,$GJ$2,FALSE))</f>
        <v/>
      </c>
      <c r="GK75" s="95" t="str">
        <f>IF(ISNA(VLOOKUP($B75,'[1]1718  Exp_Rev Access'!$F$7:$GK$318,$GK$2,FALSE)),"",VLOOKUP($B75,'[1]1718  Exp_Rev Access'!$F$7:$GK$318,$GK$2,FALSE))</f>
        <v/>
      </c>
      <c r="GL75" s="95" t="str">
        <f>IF(ISNA(VLOOKUP($B75,'[1]1718  Exp_Rev Access'!$F$7:$GK$318,$GL$2,FALSE)),"",VLOOKUP($B75,'[1]1718  Exp_Rev Access'!$F$7:$GK$318,$GL$2,FALSE))</f>
        <v/>
      </c>
      <c r="GM75" s="95" t="str">
        <f>IF(ISNA(VLOOKUP($B75,'[1]1718  Exp_Rev Access'!$F$7:$GK$318,$GM$2,FALSE)),"",VLOOKUP($B75,'[1]1718  Exp_Rev Access'!$F$7:$GK$318,$GM$2,FALSE))</f>
        <v/>
      </c>
      <c r="GN75" s="95" t="str">
        <f>IF(ISNA(VLOOKUP($B75,'[1]1718  Exp_Rev Access'!$F$7:$GK$318,$GN$2,FALSE)),"",VLOOKUP($B75,'[1]1718  Exp_Rev Access'!$F$7:$GK$318,$GN$2,FALSE))</f>
        <v/>
      </c>
      <c r="GO75" s="95" t="str">
        <f>IF(ISNA(VLOOKUP($B75,'[1]1718  Exp_Rev Access'!$F$7:$GK$318,$GO$2,FALSE)),"",VLOOKUP($B75,'[1]1718  Exp_Rev Access'!$F$7:$GK$318,$GO$2,FALSE))</f>
        <v/>
      </c>
      <c r="GP75" s="95" t="str">
        <f>IF(ISNA(VLOOKUP($B75,'[1]1718  Exp_Rev Access'!$F$7:$GK$318,$GP$2,FALSE)),"",VLOOKUP($B75,'[1]1718  Exp_Rev Access'!$F$7:$GK$318,$GP$2,FALSE))</f>
        <v/>
      </c>
      <c r="GQ75" s="95" t="str">
        <f>IF(ISNA(VLOOKUP($B75,'[1]1718  Exp_Rev Access'!$F$7:$GK$318,$GQ$2,FALSE)),"",VLOOKUP($B75,'[1]1718  Exp_Rev Access'!$F$7:$GK$318,$GQ$2,FALSE))</f>
        <v/>
      </c>
      <c r="GR75" s="95" t="str">
        <f>IF(ISNA(VLOOKUP($B75,'[1]1718  Exp_Rev Access'!$F$7:$GK$318,$GR$2,FALSE)),"",VLOOKUP($B75,'[1]1718  Exp_Rev Access'!$F$7:$GK$318,$GR$2,FALSE))</f>
        <v/>
      </c>
      <c r="GS75" s="95" t="str">
        <f>IF(ISNA(VLOOKUP($B75,'[1]1718  Exp_Rev Access'!$F$7:$GK$318,$GS$2,FALSE)),"",VLOOKUP($B75,'[1]1718  Exp_Rev Access'!$F$7:$GK$318,$GS$2,FALSE))</f>
        <v/>
      </c>
      <c r="GT75" s="95" t="str">
        <f>IF(ISNA(VLOOKUP($B75,'[1]1718  Exp_Rev Access'!$F$7:$GK$318,$GT$2,FALSE)),"",VLOOKUP($B75,'[1]1718  Exp_Rev Access'!$F$7:$GK$318,$GT$2,FALSE))</f>
        <v/>
      </c>
      <c r="GU75" s="113"/>
      <c r="GV75" s="61"/>
      <c r="GW75" s="65"/>
    </row>
    <row r="76" spans="1:222" x14ac:dyDescent="0.3">
      <c r="A76" s="73"/>
      <c r="B76" s="88" t="s">
        <v>270</v>
      </c>
      <c r="C76" s="89" t="s">
        <v>271</v>
      </c>
      <c r="D76" s="75">
        <f>IF(ISNA(VLOOKUP($B76,'[1]1718 enrollment_Rev_Exp by size'!$A$7:H416,3,FALSE)),"",VLOOKUP($B76,'[1]1718 enrollment_Rev_Exp by size'!$A$7:$G$363,3,FALSE))</f>
        <v>177.1</v>
      </c>
      <c r="E76" s="76">
        <f>IF(ISNA(VLOOKUP($B76,'[1]1718 enrollment_Rev_Exp by size'!$A$7:I416,5,FALSE)),"",VLOOKUP($B76,'[1]1718 enrollment_Rev_Exp by size'!$A$7:$G$350,5,FALSE))</f>
        <v>3766403.6</v>
      </c>
      <c r="F76" s="70">
        <f t="shared" ref="F76:F82" si="238">N76+AM76+AU76+BV76+CE76+FS76+GU76</f>
        <v>3766403.5999999996</v>
      </c>
      <c r="G76" s="70">
        <f t="shared" ref="G76:G82" si="239">F76-E76</f>
        <v>0</v>
      </c>
      <c r="H76" s="90">
        <f>IF(ISNA(VLOOKUP($B76,'[1]1718  Exp_Rev Access'!$F$7:$GK$318,3,FALSE)),"",VLOOKUP($B76,'[1]1718  Exp_Rev Access'!$F$7:$GK$318,3,FALSE))</f>
        <v>976950.86</v>
      </c>
      <c r="I76" s="90">
        <f>IF(ISNA(VLOOKUP($B76,'[1]1718  Exp_Rev Access'!$F$7:$GK$318,4,FALSE)),"",VLOOKUP($B76,'[1]1718  Exp_Rev Access'!$F$7:$GK$318,4,FALSE))</f>
        <v>0</v>
      </c>
      <c r="J76" s="90">
        <f>IF(ISNA(VLOOKUP($B76,'[1]1718  Exp_Rev Access'!$F$7:$GK$318,5,FALSE)),"",VLOOKUP($B76,'[1]1718  Exp_Rev Access'!$F$7:$GK$318,5,FALSE))</f>
        <v>0</v>
      </c>
      <c r="K76" s="90">
        <f>IF(ISNA(VLOOKUP($B76,'[1]1718  Exp_Rev Access'!$F$7:$GK$318,6,FALSE)),"-",VLOOKUP($B76,'[1]1718  Exp_Rev Access'!$F$7:$GK$318,6,FALSE))</f>
        <v>0</v>
      </c>
      <c r="L76" s="90">
        <f>IF(ISNA(VLOOKUP($B76,'[1]1718  Exp_Rev Access'!$F$7:$GK$318,7,FALSE)),"",VLOOKUP($B76,'[1]1718  Exp_Rev Access'!$F$7:$GK$318,7,FALSE))</f>
        <v>0</v>
      </c>
      <c r="M76" s="90">
        <f>IF(ISNA(VLOOKUP($B76,'[1]1718  Exp_Rev Access'!$F$7:$GK$318,8,FALSE)),"",VLOOKUP($B76,'[1]1718  Exp_Rev Access'!$F$7:$GK$318,8,FALSE))</f>
        <v>0</v>
      </c>
      <c r="N76" s="56">
        <f t="shared" ref="N76:N82" si="240">SUM(H76:M76)</f>
        <v>976950.86</v>
      </c>
      <c r="O76" s="91">
        <f t="shared" ref="O76:O82" si="241">N76/E76</f>
        <v>0.25938560062973598</v>
      </c>
      <c r="P76" s="56">
        <f t="shared" ref="P76:P82" si="242">N76/D76</f>
        <v>5516.3797854319591</v>
      </c>
      <c r="Q76" s="90">
        <f>IF(ISNA(VLOOKUP($B76,'[1]1718  Exp_Rev Access'!$F$7:$GK$318,10,FALSE)),"",VLOOKUP($B76,'[1]1718  Exp_Rev Access'!$F$7:$GK$318,10,FALSE))</f>
        <v>0</v>
      </c>
      <c r="R76" s="90">
        <f>IF(ISNA(VLOOKUP($B76,'[1]1718  Exp_Rev Access'!$F$7:$GK$318,11,FALSE)),"",VLOOKUP($B76,'[1]1718  Exp_Rev Access'!$F$7:$GK$318,11,FALSE))</f>
        <v>0</v>
      </c>
      <c r="S76" s="90">
        <f>IF(ISNA(VLOOKUP($B76,'[1]1718  Exp_Rev Access'!$F$7:$GK$318,12,FALSE)),"",VLOOKUP($B76,'[1]1718  Exp_Rev Access'!$F$7:$GK$318,12,FALSE))</f>
        <v>0</v>
      </c>
      <c r="T76" s="90">
        <f>IF(ISNA(VLOOKUP($B76,'[1]1718  Exp_Rev Access'!$F$7:$GK$318,13,FALSE)),"",VLOOKUP($B76,'[1]1718  Exp_Rev Access'!$F$7:$GK$318,13,FALSE))</f>
        <v>0</v>
      </c>
      <c r="U76" s="90">
        <f>IF(ISNA(VLOOKUP($B76,'[1]1718  Exp_Rev Access'!$F$7:$GK$318,14,FALSE)),"",VLOOKUP($B76,'[1]1718  Exp_Rev Access'!$F$7:$GK$318,14,FALSE))</f>
        <v>0</v>
      </c>
      <c r="V76" s="90">
        <f>IF(ISNA(VLOOKUP($B76,'[1]1718  Exp_Rev Access'!$F$7:$GK$318,15,FALSE)),"",VLOOKUP($B76,'[1]1718  Exp_Rev Access'!$F$7:$GK$318,15,FALSE))</f>
        <v>0</v>
      </c>
      <c r="W76" s="90">
        <f>IF(ISNA(VLOOKUP($B76,'[1]1718  Exp_Rev Access'!$F$7:$GK$318,16,FALSE)),"",VLOOKUP($B76,'[1]1718  Exp_Rev Access'!$F$7:$GK$318,16,FALSE))</f>
        <v>0</v>
      </c>
      <c r="X76" s="90">
        <f>IF(ISNA(VLOOKUP($B76,'[1]1718  Exp_Rev Access'!$F$7:$GK$318,17,FALSE)),"",VLOOKUP($B76,'[1]1718  Exp_Rev Access'!$F$7:$GK$318,17,FALSE))</f>
        <v>0</v>
      </c>
      <c r="Y76" s="90">
        <f>IF(ISNA(VLOOKUP($B76,'[1]1718  Exp_Rev Access'!$F$7:$GK$318,18,FALSE)),"",VLOOKUP($B76,'[1]1718  Exp_Rev Access'!$F$7:$GK$318,18,FALSE))</f>
        <v>0</v>
      </c>
      <c r="Z76" s="90">
        <f>IF(ISNA(VLOOKUP($B76,'[1]1718  Exp_Rev Access'!$F$7:$GK$318,19,FALSE)),"",VLOOKUP($B76,'[1]1718  Exp_Rev Access'!$F$7:$GK$318,19,FALSE))</f>
        <v>0</v>
      </c>
      <c r="AA76" s="90">
        <f>IF(ISNA(VLOOKUP($B76,'[1]1718  Exp_Rev Access'!$F$7:$GK$318,20,FALSE)),"",VLOOKUP($B76,'[1]1718  Exp_Rev Access'!$F$7:$GK$318,20,FALSE))</f>
        <v>0</v>
      </c>
      <c r="AB76" s="90">
        <f>IF(ISNA(VLOOKUP($B76,'[1]1718  Exp_Rev Access'!$F$7:$GK$318,21,FALSE)),"",VLOOKUP($B76,'[1]1718  Exp_Rev Access'!$F$7:$GK$318,21,FALSE))</f>
        <v>0</v>
      </c>
      <c r="AC76" s="90">
        <f>IF(ISNA(VLOOKUP($B76,'[1]1718  Exp_Rev Access'!$F$7:$GK$318,22,FALSE)),"",VLOOKUP($B76,'[1]1718  Exp_Rev Access'!$F$7:$GK$318,22,FALSE))</f>
        <v>0</v>
      </c>
      <c r="AD76" s="90">
        <f>IF(ISNA(VLOOKUP($B76,'[1]1718  Exp_Rev Access'!$F$7:$GK$318,23,FALSE)),"",VLOOKUP($B76,'[1]1718  Exp_Rev Access'!$F$7:$GK$318,23,FALSE))</f>
        <v>2848.45</v>
      </c>
      <c r="AE76" s="90">
        <f>IF(ISNA(VLOOKUP($B76,'[1]1718  Exp_Rev Access'!$F$7:$GK$318,24,FALSE)),"",VLOOKUP($B76,'[1]1718  Exp_Rev Access'!$F$7:$GK$318,24,FALSE))</f>
        <v>8936.67</v>
      </c>
      <c r="AF76" s="90">
        <f>IF(ISNA(VLOOKUP($B76,'[1]1718  Exp_Rev Access'!$F$7:$GK$318,25,FALSE)),"",VLOOKUP($B76,'[1]1718  Exp_Rev Access'!$F$7:$GK$318,25,FALSE))</f>
        <v>0</v>
      </c>
      <c r="AG76" s="90">
        <f>IF(ISNA(VLOOKUP($B76,'[1]1718  Exp_Rev Access'!$F$7:$GK$318,26,FALSE)),"",VLOOKUP($B76,'[1]1718  Exp_Rev Access'!$F$7:$GK$318,26,FALSE))</f>
        <v>0</v>
      </c>
      <c r="AH76" s="90">
        <f>IF(ISNA(VLOOKUP($B76,'[1]1718  Exp_Rev Access'!$F$7:$GK$318,27,FALSE)),"",VLOOKUP($B76,'[1]1718  Exp_Rev Access'!$F$7:$GK$318,27,FALSE))</f>
        <v>209.75</v>
      </c>
      <c r="AI76" s="90">
        <f>IF(ISNA(VLOOKUP($B76,'[1]1718  Exp_Rev Access'!$F$7:$GK$318,28,FALSE)),"",VLOOKUP($B76,'[1]1718  Exp_Rev Access'!$F$7:$GK$318,28,FALSE))</f>
        <v>960</v>
      </c>
      <c r="AJ76" s="90">
        <f>IF(ISNA(VLOOKUP($B76,'[1]1718  Exp_Rev Access'!$F$7:$GK$318,29,FALSE)),"",VLOOKUP($B76,'[1]1718  Exp_Rev Access'!$F$7:$GK$318,29,FALSE))</f>
        <v>0</v>
      </c>
      <c r="AK76" s="90">
        <f>IF(ISNA(VLOOKUP($B76,'[1]1718  Exp_Rev Access'!$F$7:$GK$318,30,FALSE)),"",VLOOKUP($B76,'[1]1718  Exp_Rev Access'!$F$7:$GK$318,30,FALSE))</f>
        <v>5245.63</v>
      </c>
      <c r="AL76" s="90">
        <f>IF(ISNA(VLOOKUP($B76,'[1]1718  Exp_Rev Access'!$F$7:$GK$318,31,FALSE)),"",VLOOKUP($B76,'[1]1718  Exp_Rev Access'!$F$7:$GK$318,31,FALSE))</f>
        <v>0</v>
      </c>
      <c r="AM76" s="56">
        <f t="shared" ref="AM76:AM82" si="243">SUM(Q76:AL76)</f>
        <v>18200.5</v>
      </c>
      <c r="AN76" s="92">
        <f t="shared" ref="AN76:AN82" si="244">AM76/E76</f>
        <v>4.8323286436960707E-3</v>
      </c>
      <c r="AO76" s="71">
        <f t="shared" ref="AO76:AO82" si="245">AM76/D76</f>
        <v>102.76962168266516</v>
      </c>
      <c r="AP76" s="90">
        <f>IF(ISNA(VLOOKUP($B76,'[1]1718  Exp_Rev Access'!$F$7:$GK$318,33,FALSE)),"",VLOOKUP($B76,'[1]1718  Exp_Rev Access'!$F$7:$GK$318,33,FALSE))</f>
        <v>1313017.94</v>
      </c>
      <c r="AQ76" s="90">
        <f>IF(ISNA(VLOOKUP($B76,'[1]1718  Exp_Rev Access'!$F$7:$GK$318,34,FALSE)),"",VLOOKUP($B76,'[1]1718  Exp_Rev Access'!$F$7:$GK$318,34,FALSE))</f>
        <v>25521.58</v>
      </c>
      <c r="AR76" s="90">
        <f>IF(ISNA(VLOOKUP($B76,'[1]1718  Exp_Rev Access'!$F$7:$GK$318,35,FALSE)),"",VLOOKUP($B76,'[1]1718  Exp_Rev Access'!$F$7:$GK$318,35,FALSE))</f>
        <v>0</v>
      </c>
      <c r="AS76" s="90">
        <f>IF(ISNA(VLOOKUP($B76,'[1]1718  Exp_Rev Access'!$F$7:$GK$318,36,FALSE)),"",VLOOKUP($B76,'[1]1718  Exp_Rev Access'!$F$7:$GK$318,36,FALSE))</f>
        <v>0</v>
      </c>
      <c r="AT76" s="90">
        <f>IF(ISNA(VLOOKUP($B76,'[1]1718  Exp_Rev Access'!$F$7:$GK$318,37,FALSE)),"",VLOOKUP($B76,'[1]1718  Exp_Rev Access'!$F$7:$GK$318,37,FALSE))</f>
        <v>0</v>
      </c>
      <c r="AU76" s="56">
        <f t="shared" ref="AU76:AU82" si="246">SUM(AP76:AT76)</f>
        <v>1338539.52</v>
      </c>
      <c r="AV76" s="93">
        <f t="shared" ref="AV76:AV82" si="247">AU76/E76</f>
        <v>0.35538929497624738</v>
      </c>
      <c r="AW76" s="56">
        <f t="shared" ref="AW76:AW82" si="248">AU76/D76</f>
        <v>7558.1000564652741</v>
      </c>
      <c r="AX76" s="90">
        <f>IF(ISNA(VLOOKUP($B76,'[1]1718  Exp_Rev Access'!$F$7:$GK$318,39,FALSE)),"",VLOOKUP($B76,'[1]1718  Exp_Rev Access'!$F$7:$GK$318,39,FALSE))</f>
        <v>0</v>
      </c>
      <c r="AY76" s="90">
        <f>IF(ISNA(VLOOKUP($B76,'[1]1718  Exp_Rev Access'!$F$7:$GK$318,40,FALSE)),"",VLOOKUP($B76,'[1]1718  Exp_Rev Access'!$F$7:$GK$318,40,FALSE))</f>
        <v>167880.2</v>
      </c>
      <c r="AZ76" s="90">
        <f>IF(ISNA(VLOOKUP($B76,'[1]1718  Exp_Rev Access'!$F$7:$GK$318,41,FALSE)),"",VLOOKUP($B76,'[1]1718  Exp_Rev Access'!$F$7:$GK$318,41,FALSE))</f>
        <v>14317.62</v>
      </c>
      <c r="BA76" s="90">
        <f>IF(ISNA(VLOOKUP($B76,'[1]1718  Exp_Rev Access'!$F$7:$GK$318,42,FALSE)),"",VLOOKUP($B76,'[1]1718  Exp_Rev Access'!$F$7:$GK$318,42,FALSE))</f>
        <v>0</v>
      </c>
      <c r="BB76" s="90">
        <f>IF(ISNA(VLOOKUP($B76,'[1]1718  Exp_Rev Access'!$F$7:$GK$318,43,FALSE)),"",VLOOKUP($B76,'[1]1718  Exp_Rev Access'!$F$7:$GK$318,43,FALSE))</f>
        <v>0</v>
      </c>
      <c r="BC76" s="90">
        <f>IF(ISNA(VLOOKUP($B76,'[1]1718  Exp_Rev Access'!$F$7:$GK$318,44,FALSE)),"",VLOOKUP($B76,'[1]1718  Exp_Rev Access'!$F$7:$GK$318,44,FALSE))</f>
        <v>112130.63</v>
      </c>
      <c r="BD76" s="90">
        <f>IF(ISNA(VLOOKUP($B76,'[1]1718  Exp_Rev Access'!$F$7:$GK$318,45,FALSE)),"",VLOOKUP($B76,'[1]1718  Exp_Rev Access'!$F$7:$GK$318,45,FALSE))</f>
        <v>0</v>
      </c>
      <c r="BE76" s="90">
        <f>IF(ISNA(VLOOKUP($B76,'[1]1718  Exp_Rev Access'!$F$7:$GK$318,46,FALSE)),"",VLOOKUP($B76,'[1]1718  Exp_Rev Access'!$F$7:$GK$318,46,FALSE))</f>
        <v>0</v>
      </c>
      <c r="BF76" s="90">
        <f>IF(ISNA(VLOOKUP($B76,'[1]1718  Exp_Rev Access'!$F$7:$GK$318,47,FALSE)),"",VLOOKUP($B76,'[1]1718  Exp_Rev Access'!$F$7:$GK$318,47,FALSE))</f>
        <v>0</v>
      </c>
      <c r="BG76" s="90">
        <f>IF(ISNA(VLOOKUP($B76,'[1]1718  Exp_Rev Access'!$F$7:$GK$318,48,FALSE)),"",VLOOKUP($B76,'[1]1718  Exp_Rev Access'!$F$7:$GK$318,48,FALSE))</f>
        <v>105068.8</v>
      </c>
      <c r="BH76" s="90">
        <f>IF(ISNA(VLOOKUP($B76,'[1]1718  Exp_Rev Access'!$F$7:$GK$318,49,FALSE)),"",VLOOKUP($B76,'[1]1718  Exp_Rev Access'!$F$7:$GK$318,49,FALSE))</f>
        <v>3857.21</v>
      </c>
      <c r="BI76" s="90">
        <f>IF(ISNA(VLOOKUP($B76,'[1]1718  Exp_Rev Access'!$F$7:$GK$318,50,FALSE)),"",VLOOKUP($B76,'[1]1718  Exp_Rev Access'!$F$7:$GK$318,50,FALSE))</f>
        <v>0</v>
      </c>
      <c r="BJ76" s="90">
        <f>IF(ISNA(VLOOKUP($B76,'[1]1718  Exp_Rev Access'!$F$7:$GK$318,51,FALSE)),"",VLOOKUP($B76,'[1]1718  Exp_Rev Access'!$F$7:$GK$318,51,FALSE))</f>
        <v>3835.44</v>
      </c>
      <c r="BK76" s="90">
        <f>IF(ISNA(VLOOKUP($B76,'[1]1718  Exp_Rev Access'!$F$7:$GK$318,52,FALSE)),"",VLOOKUP($B76,'[1]1718  Exp_Rev Access'!$F$7:$GK$318,52,FALSE))</f>
        <v>256092.13</v>
      </c>
      <c r="BL76" s="90">
        <f>IF(ISNA(VLOOKUP($B76,'[1]1718  Exp_Rev Access'!$F$7:$GK$318,53,FALSE)),"",VLOOKUP($B76,'[1]1718  Exp_Rev Access'!$F$7:$GK$318,53,FALSE))</f>
        <v>0</v>
      </c>
      <c r="BM76" s="90">
        <f>IF(ISNA(VLOOKUP($B76,'[1]1718  Exp_Rev Access'!$F$7:$GK$318,54,FALSE)),"",VLOOKUP($B76,'[1]1718  Exp_Rev Access'!$F$7:$GK$318,54,FALSE))</f>
        <v>0</v>
      </c>
      <c r="BN76" s="90">
        <f>IF(ISNA(VLOOKUP($B76,'[1]1718  Exp_Rev Access'!$F$7:$GK$318,55,FALSE)),"",VLOOKUP($B76,'[1]1718  Exp_Rev Access'!$F$7:$GK$318,55,FALSE))</f>
        <v>0</v>
      </c>
      <c r="BO76" s="90">
        <f>IF(ISNA(VLOOKUP($B76,'[1]1718  Exp_Rev Access'!$F$7:$GK$318,56,FALSE)),"",VLOOKUP($B76,'[1]1718  Exp_Rev Access'!$F$7:$GK$318,56,FALSE))</f>
        <v>0</v>
      </c>
      <c r="BP76" s="90">
        <f>IF(ISNA(VLOOKUP($B76,'[1]1718  Exp_Rev Access'!$F$7:$GK$318,57,FALSE)),"",VLOOKUP($B76,'[1]1718  Exp_Rev Access'!$F$7:$GK$318,57,FALSE))</f>
        <v>0</v>
      </c>
      <c r="BQ76" s="90">
        <f>IF(ISNA(VLOOKUP($B76,'[1]1718  Exp_Rev Access'!$F$7:$GK$318,58,FALSE)),"",VLOOKUP($B76,'[1]1718  Exp_Rev Access'!$F$7:$GK$318,58,FALSE))</f>
        <v>0</v>
      </c>
      <c r="BR76" s="90">
        <f>IF(ISNA(VLOOKUP($B76,'[1]1718  Exp_Rev Access'!$F$7:$GK$318,59,FALSE)),"",VLOOKUP($B76,'[1]1718  Exp_Rev Access'!$F$7:$GK$318,59,FALSE))</f>
        <v>0</v>
      </c>
      <c r="BS76" s="90">
        <f>IF(ISNA(VLOOKUP($B76,'[1]1718  Exp_Rev Access'!$F$7:$GK$318,60,FALSE)),"",VLOOKUP($B76,'[1]1718  Exp_Rev Access'!$F$7:$GK$318,60,FALSE))</f>
        <v>0</v>
      </c>
      <c r="BT76" s="90">
        <f>IF(ISNA(VLOOKUP($B76,'[1]1718  Exp_Rev Access'!$F$7:$GK$318,61,FALSE)),"",VLOOKUP($B76,'[1]1718  Exp_Rev Access'!$F$7:$GK$318,61,FALSE))</f>
        <v>0</v>
      </c>
      <c r="BU76" s="90">
        <f>IF(ISNA(VLOOKUP($B76,'[1]1718  Exp_Rev Access'!$F$7:$GK$318,62,FALSE)),"",VLOOKUP($B76,'[1]1718  Exp_Rev Access'!$F$7:$GK$318,62,FALSE))</f>
        <v>0</v>
      </c>
      <c r="BV76" s="56">
        <f t="shared" si="236"/>
        <v>663182.03</v>
      </c>
      <c r="BW76" s="92">
        <f t="shared" ref="BW76:BW82" si="249">BV76/E76</f>
        <v>0.17607832309845922</v>
      </c>
      <c r="BX76" s="71">
        <f t="shared" ref="BX76:BX82" si="250">BV76/D76</f>
        <v>3744.6754940711467</v>
      </c>
      <c r="BY76" s="90">
        <f>IF(ISNA(VLOOKUP($B76,'[1]1718  Exp_Rev Access'!$F$7:$GK$318,64,FALSE)),"",VLOOKUP($B76,'[1]1718  Exp_Rev Access'!$F$7:$GK$318,64,FALSE))</f>
        <v>81.069999999999993</v>
      </c>
      <c r="BZ76" s="90">
        <f>IF(ISNA(VLOOKUP($B76,'[1]1718  Exp_Rev Access'!$F$7:$GK$318,65,FALSE)),"",VLOOKUP($B76,'[1]1718  Exp_Rev Access'!$F$7:$GK$318,65,FALSE))</f>
        <v>0</v>
      </c>
      <c r="CA76" s="90">
        <f>IF(ISNA(VLOOKUP($B76,'[1]1718  Exp_Rev Access'!$F$7:$GK$318,66,FALSE)),"",VLOOKUP($B76,'[1]1718  Exp_Rev Access'!$F$7:$GK$318,66,FALSE))</f>
        <v>0</v>
      </c>
      <c r="CB76" s="90">
        <f>IF(ISNA(VLOOKUP($B76,'[1]1718  Exp_Rev Access'!$F$7:$GK$318,67,FALSE)),"",VLOOKUP($B76,'[1]1718  Exp_Rev Access'!$F$7:$GK$318,67,FALSE))</f>
        <v>0</v>
      </c>
      <c r="CC76" s="90">
        <f>IF(ISNA(VLOOKUP($B76,'[1]1718  Exp_Rev Access'!$F$7:$GK$318,68,FALSE)),"",VLOOKUP($B76,'[1]1718  Exp_Rev Access'!$F$7:$GK$318,68,FALSE))</f>
        <v>0</v>
      </c>
      <c r="CD76" s="90">
        <f>IF(ISNA(VLOOKUP($B76,'[1]1718  Exp_Rev Access'!$F$7:$GK$318,69,FALSE)),"",VLOOKUP($B76,'[1]1718  Exp_Rev Access'!$F$7:$GK$318,69,FALSE))</f>
        <v>0</v>
      </c>
      <c r="CE76" s="56">
        <f t="shared" si="237"/>
        <v>81.069999999999993</v>
      </c>
      <c r="CF76" s="92">
        <f t="shared" ref="CF76:CF136" si="251">CE76/E76</f>
        <v>2.1524512136723742E-5</v>
      </c>
      <c r="CG76" s="78">
        <f t="shared" ref="CG76:CG136" si="252">CE76/D76</f>
        <v>0.4577639751552795</v>
      </c>
      <c r="CH76" s="90">
        <f>IF(ISNA(VLOOKUP($B76,'[1]1718  Exp_Rev Access'!$F$7:$GK$318,$CH$2,FALSE)),"",VLOOKUP($B76,'[1]1718  Exp_Rev Access'!$F$7:$GK$318,$CH$2,FALSE))</f>
        <v>0</v>
      </c>
      <c r="CI76" s="90">
        <f>IF(ISNA(VLOOKUP($B76,'[1]1718  Exp_Rev Access'!$F$7:$GK$318,$CI$2,FALSE)),"",VLOOKUP($B76,'[1]1718  Exp_Rev Access'!$F$7:$GK$318,$CI$2,FALSE))</f>
        <v>0</v>
      </c>
      <c r="CJ76" s="90">
        <f>IF(ISNA(VLOOKUP($B76,'[1]1718  Exp_Rev Access'!$F$7:$GK$318,$CJ$2,FALSE)),"",VLOOKUP($B76,'[1]1718  Exp_Rev Access'!$F$7:$GK$318,$CJ$2,FALSE))</f>
        <v>0</v>
      </c>
      <c r="CK76" s="90">
        <f>IF(ISNA(VLOOKUP($B76,'[1]1718  Exp_Rev Access'!$F$7:$GK$318,$CK$2,FALSE)),"",VLOOKUP($B76,'[1]1718  Exp_Rev Access'!$F$7:$GK$318,$CK$2,FALSE))</f>
        <v>0</v>
      </c>
      <c r="CL76" s="90">
        <f>IF(ISNA(VLOOKUP($B76,'[1]1718  Exp_Rev Access'!$F$7:$GK$318,$CL$2,FALSE)),"",VLOOKUP($B76,'[1]1718  Exp_Rev Access'!$F$7:$GK$318,$CL$2,FALSE))</f>
        <v>0</v>
      </c>
      <c r="CM76" s="90">
        <f>IF(ISNA(VLOOKUP($B76,'[1]1718  Exp_Rev Access'!$F$7:$GK$318,$CM$2,FALSE)),"",VLOOKUP($B76,'[1]1718  Exp_Rev Access'!$F$7:$GK$318,$CM$2,FALSE))</f>
        <v>0</v>
      </c>
      <c r="CN76" s="90">
        <f>IF(ISNA(VLOOKUP($B76,'[1]1718  Exp_Rev Access'!$F$7:$GK$318,$CN$2,FALSE)),"",VLOOKUP($B76,'[1]1718  Exp_Rev Access'!$F$7:$GK$318,$CN$2,FALSE))</f>
        <v>0</v>
      </c>
      <c r="CO76" s="90">
        <f>IF(ISNA(VLOOKUP($B76,'[1]1718  Exp_Rev Access'!$F$7:$GK$318,$CO$2,FALSE)),"",VLOOKUP($B76,'[1]1718  Exp_Rev Access'!$F$7:$GK$318,$CO$2,FALSE))</f>
        <v>0</v>
      </c>
      <c r="CP76" s="90">
        <f>IF(ISNA(VLOOKUP($B76,'[1]1718  Exp_Rev Access'!$F$7:$GK$318,$CP$2,FALSE)),"",VLOOKUP($B76,'[1]1718  Exp_Rev Access'!$F$7:$GK$318,$CP$2,FALSE))</f>
        <v>0</v>
      </c>
      <c r="CQ76" s="90">
        <f>IF(ISNA(VLOOKUP($B76,'[1]1718  Exp_Rev Access'!$F$7:$GK$318,$CQ$2,FALSE)),"",VLOOKUP($B76,'[1]1718  Exp_Rev Access'!$F$7:$GK$318,$CQ$2,FALSE))</f>
        <v>0</v>
      </c>
      <c r="CR76" s="90">
        <f>IF(ISNA(VLOOKUP($B76,'[1]1718  Exp_Rev Access'!$F$7:$GK$318,$CR$2,FALSE)),"",VLOOKUP($B76,'[1]1718  Exp_Rev Access'!$F$7:$GK$318,$CR$2,FALSE))</f>
        <v>0</v>
      </c>
      <c r="CS76" s="90">
        <f>IF(ISNA(VLOOKUP($B76,'[1]1718  Exp_Rev Access'!$F$7:$GK$318,$CS$2,FALSE)),"",VLOOKUP($B76,'[1]1718  Exp_Rev Access'!$F$7:$GK$318,$CS$2,FALSE))</f>
        <v>0</v>
      </c>
      <c r="CT76" s="90">
        <f>IF(ISNA(VLOOKUP($B76,'[1]1718  Exp_Rev Access'!$F$7:$GK$318,$CT$2,FALSE)),"",VLOOKUP($B76,'[1]1718  Exp_Rev Access'!$F$7:$GK$318,$CT$2,FALSE))</f>
        <v>0</v>
      </c>
      <c r="CU76" s="90">
        <f>IF(ISNA(VLOOKUP($B76,'[1]1718  Exp_Rev Access'!$F$7:$GK$318,$CU$2,FALSE)),"",VLOOKUP($B76,'[1]1718  Exp_Rev Access'!$F$7:$GK$318,$CU$2,FALSE))</f>
        <v>69956.509999999995</v>
      </c>
      <c r="CV76" s="90">
        <f>IF(ISNA(VLOOKUP($B76,'[1]1718  Exp_Rev Access'!$F$7:$GK$318,$CV$2,FALSE)),"",VLOOKUP($B76,'[1]1718  Exp_Rev Access'!$F$7:$GK$318,$CV$2,FALSE))</f>
        <v>143458.54</v>
      </c>
      <c r="CW76" s="90">
        <f>IF(ISNA(VLOOKUP($B76,'[1]1718  Exp_Rev Access'!$F$7:$GK$318,$CW$2,FALSE)),"",VLOOKUP($B76,'[1]1718  Exp_Rev Access'!$F$7:$GK$318,$CW$2,FALSE))</f>
        <v>33325.43</v>
      </c>
      <c r="CX76" s="90">
        <f>IF(ISNA(VLOOKUP($B76,'[1]1718  Exp_Rev Access'!$F$7:$GK$318,$CX$2,FALSE)),"",VLOOKUP($B76,'[1]1718  Exp_Rev Access'!$F$7:$GK$318,$CX$2,FALSE))</f>
        <v>0</v>
      </c>
      <c r="CY76" s="90">
        <f>IF(ISNA(VLOOKUP($B76,'[1]1718  Exp_Rev Access'!$F$7:$GK$318,$CY$2,FALSE)),"",VLOOKUP($B76,'[1]1718  Exp_Rev Access'!$F$7:$GK$318,$CY$2,FALSE))</f>
        <v>0</v>
      </c>
      <c r="CZ76" s="90">
        <f>IF(ISNA(VLOOKUP($B76,'[1]1718  Exp_Rev Access'!$F$7:$GK$318,$CZ$2,FALSE)),"",VLOOKUP($B76,'[1]1718  Exp_Rev Access'!$F$7:$GK$318,$CZ$2,FALSE))</f>
        <v>0</v>
      </c>
      <c r="DA76" s="90">
        <f>IF(ISNA(VLOOKUP($B76,'[1]1718  Exp_Rev Access'!$F$7:$GK$318,$DA$2,FALSE)),"",VLOOKUP($B76,'[1]1718  Exp_Rev Access'!$F$7:$GK$318,$DA$2,FALSE))</f>
        <v>0</v>
      </c>
      <c r="DB76" s="90">
        <f>IF(ISNA(VLOOKUP($B76,'[1]1718  Exp_Rev Access'!$F$7:$GK$318,$DB$2,FALSE)),"",VLOOKUP($B76,'[1]1718  Exp_Rev Access'!$F$7:$GK$318,$DB$2,FALSE))</f>
        <v>17690.86</v>
      </c>
      <c r="DC76" s="90">
        <f>IF(ISNA(VLOOKUP($B76,'[1]1718  Exp_Rev Access'!$F$7:$GK$318,$DC$2,FALSE)),"",VLOOKUP($B76,'[1]1718  Exp_Rev Access'!$F$7:$GK$318,$DC$2,FALSE))</f>
        <v>0</v>
      </c>
      <c r="DD76" s="90">
        <f>IF(ISNA(VLOOKUP($B76,'[1]1718  Exp_Rev Access'!$F$7:$GK$318,$DD$2,FALSE)),"",VLOOKUP($B76,'[1]1718  Exp_Rev Access'!$F$7:$GK$318,$DD$2,FALSE))</f>
        <v>0</v>
      </c>
      <c r="DE76" s="90">
        <f>IF(ISNA(VLOOKUP($B76,'[1]1718  Exp_Rev Access'!$F$7:$GK$318,$DE$2,FALSE)),"",VLOOKUP($B76,'[1]1718  Exp_Rev Access'!$F$7:$GK$318,$DE$2,FALSE))</f>
        <v>0</v>
      </c>
      <c r="DF76" s="90">
        <f>IF(ISNA(VLOOKUP($B76,'[1]1718  Exp_Rev Access'!$F$7:$GK$318,$DF$2,FALSE)),"",VLOOKUP($B76,'[1]1718  Exp_Rev Access'!$F$7:$GK$318,$DF$2,FALSE))</f>
        <v>0</v>
      </c>
      <c r="DG76" s="90">
        <f>IF(ISNA(VLOOKUP($B76,'[1]1718  Exp_Rev Access'!$F$7:$GK$318,$DG$2,FALSE)),"",VLOOKUP($B76,'[1]1718  Exp_Rev Access'!$F$7:$GK$318,$DG$2,FALSE))</f>
        <v>0</v>
      </c>
      <c r="DH76" s="90">
        <f>IF(ISNA(VLOOKUP($B76,'[1]1718  Exp_Rev Access'!$F$7:$GK$318,$DH$2,FALSE)),"",VLOOKUP($B76,'[1]1718  Exp_Rev Access'!$F$7:$GK$318,$DH$2,FALSE))</f>
        <v>4635.1899999999996</v>
      </c>
      <c r="DI76" s="90">
        <f>IF(ISNA(VLOOKUP($B76,'[1]1718  Exp_Rev Access'!$F$7:$GK$318,$DI$2,FALSE)),"",VLOOKUP($B76,'[1]1718  Exp_Rev Access'!$F$7:$GK$318,$DI$2,FALSE))</f>
        <v>148612.96</v>
      </c>
      <c r="DJ76" s="90">
        <f>IF(ISNA(VLOOKUP($B76,'[1]1718  Exp_Rev Access'!$F$7:$GK$318,$DJ$2,FALSE)),"",VLOOKUP($B76,'[1]1718  Exp_Rev Access'!$F$7:$GK$318,$DJ$2,FALSE))</f>
        <v>0</v>
      </c>
      <c r="DK76" s="90">
        <f>IF(ISNA(VLOOKUP($B76,'[1]1718  Exp_Rev Access'!$F$7:$GK$318,$DK$2,FALSE)),"",VLOOKUP($B76,'[1]1718  Exp_Rev Access'!$F$7:$GK$318,$DK$2,FALSE))</f>
        <v>0</v>
      </c>
      <c r="DL76" s="90">
        <f>IF(ISNA(VLOOKUP($B76,'[1]1718  Exp_Rev Access'!$F$7:$GK$318,$DL$2,FALSE)),"",VLOOKUP($B76,'[1]1718  Exp_Rev Access'!$F$7:$GK$318,$DL$2,FALSE))</f>
        <v>0</v>
      </c>
      <c r="DM76" s="90">
        <f>IF(ISNA(VLOOKUP($B76,'[1]1718  Exp_Rev Access'!$F$7:$GK$318,$DM$2,FALSE)),"",VLOOKUP($B76,'[1]1718  Exp_Rev Access'!$F$7:$GK$318,$DM$2,FALSE))</f>
        <v>0</v>
      </c>
      <c r="DN76" s="90">
        <f>IF(ISNA(VLOOKUP($B76,'[1]1718  Exp_Rev Access'!$F$7:$GK$318,$DN$2,FALSE)),"",VLOOKUP($B76,'[1]1718  Exp_Rev Access'!$F$7:$GK$318,$DN$2,FALSE))</f>
        <v>0</v>
      </c>
      <c r="DO76" s="90">
        <f>IF(ISNA(VLOOKUP($B76,'[1]1718  Exp_Rev Access'!$F$7:$GK$318,$DO$2,FALSE)),"",VLOOKUP($B76,'[1]1718  Exp_Rev Access'!$F$7:$GK$318,$DO$2,FALSE))</f>
        <v>0</v>
      </c>
      <c r="DP76" s="90">
        <f>IF(ISNA(VLOOKUP($B76,'[1]1718  Exp_Rev Access'!$F$7:$GK$318,$DP$2,FALSE)),"",VLOOKUP($B76,'[1]1718  Exp_Rev Access'!$F$7:$GK$318,$DP$2,FALSE))</f>
        <v>0</v>
      </c>
      <c r="DQ76" s="90">
        <f>IF(ISNA(VLOOKUP($B76,'[1]1718  Exp_Rev Access'!$F$7:$GK$318,$DQ$2,FALSE)),"",VLOOKUP($B76,'[1]1718  Exp_Rev Access'!$F$7:$GK$318,$DQ$2,FALSE))</f>
        <v>0</v>
      </c>
      <c r="DR76" s="90">
        <f>IF(ISNA(VLOOKUP($B76,'[1]1718  Exp_Rev Access'!$F$7:$GK$318,$DR$2,FALSE)),"",VLOOKUP($B76,'[1]1718  Exp_Rev Access'!$F$7:$GK$318,$DR$2,FALSE))</f>
        <v>0</v>
      </c>
      <c r="DS76" s="90">
        <f>IF(ISNA(VLOOKUP($B76,'[1]1718  Exp_Rev Access'!$F$7:$GK$318,$DS$2,FALSE)),"",VLOOKUP($B76,'[1]1718  Exp_Rev Access'!$F$7:$GK$318,$DS$2,FALSE))</f>
        <v>0</v>
      </c>
      <c r="DT76" s="90">
        <f>IF(ISNA(VLOOKUP($B76,'[1]1718  Exp_Rev Access'!$F$7:$GK$318,$DT$2,FALSE)),"",VLOOKUP($B76,'[1]1718  Exp_Rev Access'!$F$7:$GK$318,$DT$2,FALSE))</f>
        <v>0</v>
      </c>
      <c r="DU76" s="90">
        <f>IF(ISNA(VLOOKUP($B76,'[1]1718  Exp_Rev Access'!$F$7:$GK$318,$DU$2,FALSE)),"",VLOOKUP($B76,'[1]1718  Exp_Rev Access'!$F$7:$GK$318,$DU$2,FALSE))</f>
        <v>0</v>
      </c>
      <c r="DV76" s="90">
        <f>IF(ISNA(VLOOKUP($B76,'[1]1718  Exp_Rev Access'!$F$7:$GK$318,$DV$2,FALSE)),"",VLOOKUP($B76,'[1]1718  Exp_Rev Access'!$F$7:$GK$318,$DV$2,FALSE))</f>
        <v>0</v>
      </c>
      <c r="DW76" s="90">
        <f>IF(ISNA(VLOOKUP($B76,'[1]1718  Exp_Rev Access'!$F$7:$GK$318,$DW$2,FALSE)),"",VLOOKUP($B76,'[1]1718  Exp_Rev Access'!$F$7:$GK$318,$DW$2,FALSE))</f>
        <v>0</v>
      </c>
      <c r="DX76" s="90">
        <f>IF(ISNA(VLOOKUP($B76,'[1]1718  Exp_Rev Access'!$F$7:$GK$318,$DX$2,FALSE)),"",VLOOKUP($B76,'[1]1718  Exp_Rev Access'!$F$7:$GK$318,$DX$2,FALSE))</f>
        <v>0</v>
      </c>
      <c r="DY76" s="90">
        <f>IF(ISNA(VLOOKUP($B76,'[1]1718  Exp_Rev Access'!$F$7:$GK$318,$DY$2,FALSE)),"",VLOOKUP($B76,'[1]1718  Exp_Rev Access'!$F$7:$GK$318,$DY$2,FALSE))</f>
        <v>18372.75</v>
      </c>
      <c r="DZ76" s="90">
        <f>IF(ISNA(VLOOKUP($B76,'[1]1718  Exp_Rev Access'!$F$7:$GK$318,$DZ$2,FALSE)),"",VLOOKUP($B76,'[1]1718  Exp_Rev Access'!$F$7:$GK$318,$DZ$2,FALSE))</f>
        <v>0</v>
      </c>
      <c r="EA76" s="90">
        <f>IF(ISNA(VLOOKUP($B76,'[1]1718  Exp_Rev Access'!$F$7:$GK$318,$EA$2,FALSE)),"",VLOOKUP($B76,'[1]1718  Exp_Rev Access'!$F$7:$GK$318,$EA$2,FALSE))</f>
        <v>0</v>
      </c>
      <c r="EB76" s="90">
        <f>IF(ISNA(VLOOKUP($B76,'[1]1718  Exp_Rev Access'!$F$7:$GK$318,$EB$2,FALSE)),"",VLOOKUP($B76,'[1]1718  Exp_Rev Access'!$F$7:$GK$318,$EB$2,FALSE))</f>
        <v>0</v>
      </c>
      <c r="EC76" s="90">
        <f>IF(ISNA(VLOOKUP($B76,'[1]1718  Exp_Rev Access'!$F$7:$GK$318,$EC$2,FALSE)),"",VLOOKUP($B76,'[1]1718  Exp_Rev Access'!$F$7:$GK$318,$EC$2,FALSE))</f>
        <v>0</v>
      </c>
      <c r="ED76" s="90">
        <f>IF(ISNA(VLOOKUP($B76,'[1]1718  Exp_Rev Access'!$F$7:$GK$318,$ED$2,FALSE)),"",VLOOKUP($B76,'[1]1718  Exp_Rev Access'!$F$7:$GK$318,$ED$2,FALSE))</f>
        <v>0</v>
      </c>
      <c r="EE76" s="90">
        <f>IF(ISNA(VLOOKUP($B76,'[1]1718  Exp_Rev Access'!$F$7:$GK$318,$EE$2,FALSE)),"",VLOOKUP($B76,'[1]1718  Exp_Rev Access'!$F$7:$GK$318,$EE$2,FALSE))</f>
        <v>0</v>
      </c>
      <c r="EF76" s="90">
        <f>IF(ISNA(VLOOKUP($B76,'[1]1718  Exp_Rev Access'!$F$7:$GK$318,$EF$2,FALSE)),"",VLOOKUP($B76,'[1]1718  Exp_Rev Access'!$F$7:$GK$318,$EF$2,FALSE))</f>
        <v>0</v>
      </c>
      <c r="EG76" s="90">
        <f>IF(ISNA(VLOOKUP($B76,'[1]1718  Exp_Rev Access'!$F$7:$GK$318,$EG$2,FALSE)),"",VLOOKUP($B76,'[1]1718  Exp_Rev Access'!$F$7:$GK$318,$EG$2,FALSE))</f>
        <v>0</v>
      </c>
      <c r="EH76" s="90">
        <f>IF(ISNA(VLOOKUP($B76,'[1]1718  Exp_Rev Access'!$F$7:$GK$318,$EH$2,FALSE)),"",VLOOKUP($B76,'[1]1718  Exp_Rev Access'!$F$7:$GK$318,$EH$2,FALSE))</f>
        <v>0</v>
      </c>
      <c r="EI76" s="90">
        <f>IF(ISNA(VLOOKUP($B76,'[1]1718  Exp_Rev Access'!$F$7:$GK$318,$EI$2,FALSE)),"",VLOOKUP($B76,'[1]1718  Exp_Rev Access'!$F$7:$GK$318,$EI$2,FALSE))</f>
        <v>0</v>
      </c>
      <c r="EJ76" s="90">
        <f>IF(ISNA(VLOOKUP($B76,'[1]1718  Exp_Rev Access'!$F$7:$GK$318,$EJ$2,FALSE)),"",VLOOKUP($B76,'[1]1718  Exp_Rev Access'!$F$7:$GK$318,$EJ$2,FALSE))</f>
        <v>0</v>
      </c>
      <c r="EK76" s="90">
        <f>IF(ISNA(VLOOKUP($B76,'[1]1718  Exp_Rev Access'!$F$7:$GK$318,$EK$2,FALSE)),"",VLOOKUP($B76,'[1]1718  Exp_Rev Access'!$F$7:$GK$318,$EK$2,FALSE))</f>
        <v>0</v>
      </c>
      <c r="EL76" s="90">
        <f>IF(ISNA(VLOOKUP($B76,'[1]1718  Exp_Rev Access'!$F$7:$GK$318,$EL$2,FALSE)),"",VLOOKUP($B76,'[1]1718  Exp_Rev Access'!$F$7:$GK$318,$EL$2,FALSE))</f>
        <v>0</v>
      </c>
      <c r="EM76" s="90">
        <f>IF(ISNA(VLOOKUP($B76,'[1]1718  Exp_Rev Access'!$F$7:$GK$318,$EM$2,FALSE)),"",VLOOKUP($B76,'[1]1718  Exp_Rev Access'!$F$7:$GK$318,$EM$2,FALSE))</f>
        <v>0</v>
      </c>
      <c r="EN76" s="90">
        <f>IF(ISNA(VLOOKUP($B76,'[1]1718  Exp_Rev Access'!$F$7:$GK$318,$EN$2,FALSE)),"",VLOOKUP($B76,'[1]1718  Exp_Rev Access'!$F$7:$GK$318,$EN$2,FALSE))</f>
        <v>0</v>
      </c>
      <c r="EO76" s="90">
        <f>IF(ISNA(VLOOKUP($B76,'[1]1718  Exp_Rev Access'!$F$7:$GK$318,$EO$2,FALSE)),"",VLOOKUP($B76,'[1]1718  Exp_Rev Access'!$F$7:$GK$318,$EO$2,FALSE))</f>
        <v>0</v>
      </c>
      <c r="EP76" s="90">
        <f>IF(ISNA(VLOOKUP($B76,'[1]1718  Exp_Rev Access'!$F$7:$GK$318,$EP$2,FALSE)),"",VLOOKUP($B76,'[1]1718  Exp_Rev Access'!$F$7:$GK$318,$EP$2,FALSE))</f>
        <v>0</v>
      </c>
      <c r="EQ76" s="90">
        <f>IF(ISNA(VLOOKUP($B76,'[1]1718  Exp_Rev Access'!$F$7:$GK$318,$EQ$2,FALSE)),"",VLOOKUP($B76,'[1]1718  Exp_Rev Access'!$F$7:$GK$318,$EQ$2,FALSE))</f>
        <v>0</v>
      </c>
      <c r="ER76" s="90">
        <f>IF(ISNA(VLOOKUP($B76,'[1]1718  Exp_Rev Access'!$F$7:$GK$318,$ER$2,FALSE)),"",VLOOKUP($B76,'[1]1718  Exp_Rev Access'!$F$7:$GK$318,$ER$2,FALSE))</f>
        <v>0</v>
      </c>
      <c r="ES76" s="90">
        <f>IF(ISNA(VLOOKUP($B76,'[1]1718  Exp_Rev Access'!$F$7:$GK$318,$ES$2,FALSE)),"",VLOOKUP($B76,'[1]1718  Exp_Rev Access'!$F$7:$GK$318,$ES$2,FALSE))</f>
        <v>0</v>
      </c>
      <c r="ET76" s="90">
        <f>IF(ISNA(VLOOKUP($B76,'[1]1718  Exp_Rev Access'!$F$7:$GK$318,$ET$2,FALSE)),"",VLOOKUP($B76,'[1]1718  Exp_Rev Access'!$F$7:$GK$318,$ET$2,FALSE))</f>
        <v>0</v>
      </c>
      <c r="EU76" s="90">
        <f>IF(ISNA(VLOOKUP($B76,'[1]1718  Exp_Rev Access'!$F$7:$GK$318,$EU$2,FALSE)),"",VLOOKUP($B76,'[1]1718  Exp_Rev Access'!$F$7:$GK$318,$EU$2,FALSE))</f>
        <v>0</v>
      </c>
      <c r="EV76" s="90">
        <f>IF(ISNA(VLOOKUP($B76,'[1]1718  Exp_Rev Access'!$F$7:$GK$318,$EV$2,FALSE)),"",VLOOKUP($B76,'[1]1718  Exp_Rev Access'!$F$7:$GK$318,$EV$2,FALSE))</f>
        <v>0</v>
      </c>
      <c r="EW76" s="90">
        <f>IF(ISNA(VLOOKUP($B76,'[1]1718  Exp_Rev Access'!$F$7:$GK$318,$EW$2,FALSE)),"",VLOOKUP($B76,'[1]1718  Exp_Rev Access'!$F$7:$GK$318,$EW$2,FALSE))</f>
        <v>0</v>
      </c>
      <c r="EX76" s="90">
        <f>IF(ISNA(VLOOKUP($B76,'[1]1718  Exp_Rev Access'!$F$7:$GK$318,$EX$2,FALSE)),"",VLOOKUP($B76,'[1]1718  Exp_Rev Access'!$F$7:$GK$318,$EX$2,FALSE))</f>
        <v>0</v>
      </c>
      <c r="EY76" s="90">
        <f>IF(ISNA(VLOOKUP($B76,'[1]1718  Exp_Rev Access'!$F$7:$GK$318,$EY$2,FALSE)),"",VLOOKUP($B76,'[1]1718  Exp_Rev Access'!$F$7:$GK$318,$EY$2,FALSE))</f>
        <v>0</v>
      </c>
      <c r="EZ76" s="90">
        <f>IF(ISNA(VLOOKUP($B76,'[1]1718  Exp_Rev Access'!$F$7:$GK$318,$EZ$2,FALSE)),"",VLOOKUP($B76,'[1]1718  Exp_Rev Access'!$F$7:$GK$318,$EZ$2,FALSE))</f>
        <v>0</v>
      </c>
      <c r="FA76" s="90">
        <f>IF(ISNA(VLOOKUP($B76,'[1]1718  Exp_Rev Access'!$F$7:$GK$318,$FA$2,FALSE)),"",VLOOKUP($B76,'[1]1718  Exp_Rev Access'!$F$7:$GK$318,$FA$2,FALSE))</f>
        <v>0</v>
      </c>
      <c r="FB76" s="90">
        <f>IF(ISNA(VLOOKUP($B76,'[1]1718  Exp_Rev Access'!$F$7:$GK$318,$FB$2,FALSE)),"",VLOOKUP($B76,'[1]1718  Exp_Rev Access'!$F$7:$GK$318,$FB$2,FALSE))</f>
        <v>0</v>
      </c>
      <c r="FC76" s="90">
        <f>IF(ISNA(VLOOKUP($B76,'[1]1718  Exp_Rev Access'!$F$7:$GK$318,$FC$2,FALSE)),"",VLOOKUP($B76,'[1]1718  Exp_Rev Access'!$F$7:$GK$318,$FC$2,FALSE))</f>
        <v>0</v>
      </c>
      <c r="FD76" s="90">
        <f>IF(ISNA(VLOOKUP($B76,'[1]1718  Exp_Rev Access'!$F$7:$GK$318,$FD$2,FALSE)),"",VLOOKUP($B76,'[1]1718  Exp_Rev Access'!$F$7:$GK$318,$FD$2,FALSE))</f>
        <v>0</v>
      </c>
      <c r="FE76" s="90">
        <f>IF(ISNA(VLOOKUP($B76,'[1]1718  Exp_Rev Access'!$F$7:$GK$318,$FE$2,FALSE)),"",VLOOKUP($B76,'[1]1718  Exp_Rev Access'!$F$7:$GK$318,$FE$2,FALSE))</f>
        <v>0</v>
      </c>
      <c r="FF76" s="90">
        <f>IF(ISNA(VLOOKUP($B76,'[1]1718  Exp_Rev Access'!$F$7:$GK$318,$FF$2,FALSE)),"",VLOOKUP($B76,'[1]1718  Exp_Rev Access'!$F$7:$GK$318,$FF$2,FALSE))</f>
        <v>0</v>
      </c>
      <c r="FG76" s="90">
        <f>IF(ISNA(VLOOKUP($B76,'[1]1718  Exp_Rev Access'!$F$7:$GK$318,$FG$2,FALSE)),"",VLOOKUP($B76,'[1]1718  Exp_Rev Access'!$F$7:$GK$318,$FG$2,FALSE))</f>
        <v>0</v>
      </c>
      <c r="FH76" s="90">
        <f>IF(ISNA(VLOOKUP($B76,'[1]1718  Exp_Rev Access'!$F$7:$GK$318,$FH$2,FALSE)),"",VLOOKUP($B76,'[1]1718  Exp_Rev Access'!$F$7:$GK$318,$FH$2,FALSE))</f>
        <v>0</v>
      </c>
      <c r="FI76" s="90">
        <f>IF(ISNA(VLOOKUP($B76,'[1]1718  Exp_Rev Access'!$F$7:$GK$318,$FI$2,FALSE)),"",VLOOKUP($B76,'[1]1718  Exp_Rev Access'!$F$7:$GK$318,$FI$2,FALSE))</f>
        <v>0</v>
      </c>
      <c r="FJ76" s="90">
        <f>IF(ISNA(VLOOKUP($B76,'[1]1718  Exp_Rev Access'!$F$7:$GK$318,$FJ$2,FALSE)),"",VLOOKUP($B76,'[1]1718  Exp_Rev Access'!$F$7:$GK$318,$FJ$2,FALSE))</f>
        <v>0</v>
      </c>
      <c r="FK76" s="90">
        <f>IF(ISNA(VLOOKUP($B76,'[1]1718  Exp_Rev Access'!$F$7:$GK$318,$FK$2,FALSE)),"",VLOOKUP($B76,'[1]1718  Exp_Rev Access'!$F$7:$GK$318,$FK$2,FALSE))</f>
        <v>0</v>
      </c>
      <c r="FL76" s="90">
        <f>IF(ISNA(VLOOKUP($B76,'[1]1718  Exp_Rev Access'!$F$7:$GK$318,$FL$2,FALSE)),"",VLOOKUP($B76,'[1]1718  Exp_Rev Access'!$F$7:$GK$318,$FL$2,FALSE))</f>
        <v>0</v>
      </c>
      <c r="FM76" s="90">
        <f>IF(ISNA(VLOOKUP($B76,'[1]1718  Exp_Rev Access'!$F$7:$GK$318,$FM$2,FALSE)),"",VLOOKUP($B76,'[1]1718  Exp_Rev Access'!$F$7:$GK$318,$FM$2,FALSE))</f>
        <v>0</v>
      </c>
      <c r="FN76" s="90">
        <f>IF(ISNA(VLOOKUP($B76,'[1]1718  Exp_Rev Access'!$F$7:$GK$318,$FN$2,FALSE)),"",VLOOKUP($B76,'[1]1718  Exp_Rev Access'!$F$7:$GK$318,$FN$2,FALSE))</f>
        <v>0</v>
      </c>
      <c r="FO76" s="90">
        <f>IF(ISNA(VLOOKUP($B76,'[1]1718  Exp_Rev Access'!$F$7:$GK$318,$FO$2,FALSE)),"",VLOOKUP($B76,'[1]1718  Exp_Rev Access'!$F$7:$GK$318,$FO$2,FALSE))</f>
        <v>0</v>
      </c>
      <c r="FP76" s="90">
        <f>IF(ISNA(VLOOKUP($B76,'[1]1718  Exp_Rev Access'!$F$7:$GK$318,$FP$2,FALSE)),"",VLOOKUP($B76,'[1]1718  Exp_Rev Access'!$F$7:$GK$318,$FP$2,FALSE))</f>
        <v>0</v>
      </c>
      <c r="FQ76" s="90">
        <f>IF(ISNA(VLOOKUP($B76,'[1]1718  Exp_Rev Access'!$F$7:$GK$318,$FQ$2,FALSE)),"",VLOOKUP($B76,'[1]1718  Exp_Rev Access'!$F$7:$GK$318,$FQ$2,FALSE))</f>
        <v>0</v>
      </c>
      <c r="FR76" s="90">
        <f>IF(ISNA(VLOOKUP($B76,'[1]1718  Exp_Rev Access'!$F$7:$GK$318,$FR$2,FALSE)),"",VLOOKUP($B76,'[1]1718  Exp_Rev Access'!$F$7:$GK$318,$FR$2,FALSE))</f>
        <v>1750.06</v>
      </c>
      <c r="FS76" s="56">
        <f t="shared" ref="FS76:FS82" si="253">SUM(CH76:FR76)</f>
        <v>437802.3</v>
      </c>
      <c r="FT76" s="92">
        <f t="shared" ref="FT76:FT82" si="254">FS76/E76</f>
        <v>0.11623881731633859</v>
      </c>
      <c r="FU76" s="94">
        <f t="shared" ref="FU76:FU82" si="255">FS76/D76</f>
        <v>2472.0626764539807</v>
      </c>
      <c r="FV76" s="95">
        <f>IF(ISNA(VLOOKUP($B76,'[1]1718  Exp_Rev Access'!$F$7:$GK$318,$FV$2,FALSE)),"",VLOOKUP($B76,'[1]1718  Exp_Rev Access'!$F$7:$GK$318,$FV$2,FALSE))</f>
        <v>145.38</v>
      </c>
      <c r="FW76" s="95">
        <f>IF(ISNA(VLOOKUP($B76,'[1]1718  Exp_Rev Access'!$F$7:$GK$318,$FW$2,FALSE)),"",VLOOKUP($B76,'[1]1718  Exp_Rev Access'!$F$7:$GK$318,$FW$2,FALSE))</f>
        <v>0</v>
      </c>
      <c r="FX76" s="95">
        <f>IF(ISNA(VLOOKUP($B76,'[1]1718  Exp_Rev Access'!$F$7:$GK$318,$FX$2,FALSE)),"",VLOOKUP($B76,'[1]1718  Exp_Rev Access'!$F$7:$GK$318,$FX$2,FALSE))</f>
        <v>0</v>
      </c>
      <c r="FY76" s="95">
        <f>IF(ISNA(VLOOKUP($B76,'[1]1718  Exp_Rev Access'!$F$7:$GK$318,$FY$2,FALSE)),"",VLOOKUP($B76,'[1]1718  Exp_Rev Access'!$F$7:$GK$318,$FY$2,FALSE))</f>
        <v>0</v>
      </c>
      <c r="FZ76" s="95">
        <f>IF(ISNA(VLOOKUP($B76,'[1]1718  Exp_Rev Access'!$F$7:$GK$318,$FZ$2,FALSE)),"",VLOOKUP($B76,'[1]1718  Exp_Rev Access'!$F$7:$GK$318,$FZ$2,FALSE))</f>
        <v>0</v>
      </c>
      <c r="GA76" s="95">
        <f>IF(ISNA(VLOOKUP($B76,'[1]1718  Exp_Rev Access'!$F$7:$GK$318,$GA$2,FALSE)),"",VLOOKUP($B76,'[1]1718  Exp_Rev Access'!$F$7:$GK$318,$GA$2,FALSE))</f>
        <v>0</v>
      </c>
      <c r="GB76" s="95">
        <f>IF(ISNA(VLOOKUP($B76,'[1]1718  Exp_Rev Access'!$F$7:$GK$318,$GB$2,FALSE)),"",VLOOKUP($B76,'[1]1718  Exp_Rev Access'!$F$7:$GK$318,$GB$2,FALSE))</f>
        <v>0</v>
      </c>
      <c r="GC76" s="95">
        <f>IF(ISNA(VLOOKUP($B76,'[1]1718  Exp_Rev Access'!$F$7:$GK$318,$GC$2,FALSE)),"",VLOOKUP($B76,'[1]1718  Exp_Rev Access'!$F$7:$GK$318,$GC$2,FALSE))</f>
        <v>0</v>
      </c>
      <c r="GD76" s="95">
        <f>IF(ISNA(VLOOKUP($B76,'[1]1718  Exp_Rev Access'!$F$7:$GK$318,$GD$2,FALSE)),"",VLOOKUP($B76,'[1]1718  Exp_Rev Access'!$F$7:$GK$318,$GD$2,FALSE))</f>
        <v>0</v>
      </c>
      <c r="GE76" s="95">
        <f>IF(ISNA(VLOOKUP($B76,'[1]1718  Exp_Rev Access'!$F$7:$GK$318,$GE$2,FALSE)),"",VLOOKUP($B76,'[1]1718  Exp_Rev Access'!$F$7:$GK$318,$GE$2,FALSE))</f>
        <v>0</v>
      </c>
      <c r="GF76" s="95">
        <f>IF(ISNA(VLOOKUP($B76,'[1]1718  Exp_Rev Access'!$F$7:$GK$318,$GF$2,FALSE)),"",VLOOKUP($B76,'[1]1718  Exp_Rev Access'!$F$7:$GK$318,$GF$2,FALSE))</f>
        <v>76790.399999999994</v>
      </c>
      <c r="GG76" s="95">
        <f>IF(ISNA(VLOOKUP($B76,'[1]1718  Exp_Rev Access'!$F$7:$GK$318,$GG$2,FALSE)),"",VLOOKUP($B76,'[1]1718  Exp_Rev Access'!$F$7:$GK$318,$GG$2,FALSE))</f>
        <v>0</v>
      </c>
      <c r="GH76" s="95">
        <f>IF(ISNA(VLOOKUP($B76,'[1]1718  Exp_Rev Access'!$F$7:$GK$318,$GH$2,FALSE)),"",VLOOKUP($B76,'[1]1718  Exp_Rev Access'!$F$7:$GK$318,$GH$2,FALSE))</f>
        <v>0</v>
      </c>
      <c r="GI76" s="95">
        <f>IF(ISNA(VLOOKUP($B76,'[1]1718  Exp_Rev Access'!$F$7:$GK$318,$GI$2,FALSE)),"",VLOOKUP($B76,'[1]1718  Exp_Rev Access'!$F$7:$GK$318,$GI$2,FALSE))</f>
        <v>0</v>
      </c>
      <c r="GJ76" s="95">
        <f>IF(ISNA(VLOOKUP($B76,'[1]1718  Exp_Rev Access'!$F$7:$GK$318,$GJ$2,FALSE)),"",VLOOKUP($B76,'[1]1718  Exp_Rev Access'!$F$7:$GK$318,$GJ$2,FALSE))</f>
        <v>0</v>
      </c>
      <c r="GK76" s="95">
        <f>IF(ISNA(VLOOKUP($B76,'[1]1718  Exp_Rev Access'!$F$7:$GK$318,$GK$2,FALSE)),"",VLOOKUP($B76,'[1]1718  Exp_Rev Access'!$F$7:$GK$318,$GK$2,FALSE))</f>
        <v>0</v>
      </c>
      <c r="GL76" s="95">
        <f>IF(ISNA(VLOOKUP($B76,'[1]1718  Exp_Rev Access'!$F$7:$GK$318,$GL$2,FALSE)),"",VLOOKUP($B76,'[1]1718  Exp_Rev Access'!$F$7:$GK$318,$GL$2,FALSE))</f>
        <v>254711.54</v>
      </c>
      <c r="GM76" s="95">
        <f>IF(ISNA(VLOOKUP($B76,'[1]1718  Exp_Rev Access'!$F$7:$GK$318,$GM$2,FALSE)),"",VLOOKUP($B76,'[1]1718  Exp_Rev Access'!$F$7:$GK$318,$GM$2,FALSE))</f>
        <v>0</v>
      </c>
      <c r="GN76" s="95">
        <f>IF(ISNA(VLOOKUP($B76,'[1]1718  Exp_Rev Access'!$F$7:$GK$318,$GN$2,FALSE)),"",VLOOKUP($B76,'[1]1718  Exp_Rev Access'!$F$7:$GK$318,$GN$2,FALSE))</f>
        <v>0</v>
      </c>
      <c r="GO76" s="95">
        <f>IF(ISNA(VLOOKUP($B76,'[1]1718  Exp_Rev Access'!$F$7:$GK$318,$GO$2,FALSE)),"",VLOOKUP($B76,'[1]1718  Exp_Rev Access'!$F$7:$GK$318,$GO$2,FALSE))</f>
        <v>0</v>
      </c>
      <c r="GP76" s="95">
        <f>IF(ISNA(VLOOKUP($B76,'[1]1718  Exp_Rev Access'!$F$7:$GK$318,$GP$2,FALSE)),"",VLOOKUP($B76,'[1]1718  Exp_Rev Access'!$F$7:$GK$318,$GP$2,FALSE))</f>
        <v>0</v>
      </c>
      <c r="GQ76" s="95">
        <f>IF(ISNA(VLOOKUP($B76,'[1]1718  Exp_Rev Access'!$F$7:$GK$318,$GQ$2,FALSE)),"",VLOOKUP($B76,'[1]1718  Exp_Rev Access'!$F$7:$GK$318,$GQ$2,FALSE))</f>
        <v>0</v>
      </c>
      <c r="GR76" s="95">
        <f>IF(ISNA(VLOOKUP($B76,'[1]1718  Exp_Rev Access'!$F$7:$GK$318,$GR$2,FALSE)),"",VLOOKUP($B76,'[1]1718  Exp_Rev Access'!$F$7:$GK$318,$GR$2,FALSE))</f>
        <v>0</v>
      </c>
      <c r="GS76" s="95">
        <f>IF(ISNA(VLOOKUP($B76,'[1]1718  Exp_Rev Access'!$F$7:$GK$318,$GS$2,FALSE)),"",VLOOKUP($B76,'[1]1718  Exp_Rev Access'!$F$7:$GK$318,$GS$2,FALSE))</f>
        <v>0</v>
      </c>
      <c r="GT76" s="95">
        <f>IF(ISNA(VLOOKUP($B76,'[1]1718  Exp_Rev Access'!$F$7:$GK$318,$GT$2,FALSE)),"",VLOOKUP($B76,'[1]1718  Exp_Rev Access'!$F$7:$GK$318,$GT$2,FALSE))</f>
        <v>0</v>
      </c>
      <c r="GU76" s="56">
        <f t="shared" ref="GU76:GU82" si="256">SUM(FV76:GT76)</f>
        <v>331647.32</v>
      </c>
      <c r="GV76" s="92">
        <f t="shared" ref="GV76:GV82" si="257">GU76/E76</f>
        <v>8.8054110823386003E-2</v>
      </c>
      <c r="GW76" s="96">
        <f t="shared" ref="GW76:GW82" si="258">GU76/D76</f>
        <v>1872.6556747600227</v>
      </c>
    </row>
    <row r="77" spans="1:222" x14ac:dyDescent="0.3">
      <c r="A77" s="73"/>
      <c r="B77" s="88" t="s">
        <v>272</v>
      </c>
      <c r="C77" s="89" t="s">
        <v>273</v>
      </c>
      <c r="D77" s="75">
        <f>IF(ISNA(VLOOKUP($B77,'[1]1718 enrollment_Rev_Exp by size'!$A$7:H417,3,FALSE)),"",VLOOKUP($B77,'[1]1718 enrollment_Rev_Exp by size'!$A$7:$G$363,3,FALSE))</f>
        <v>862.62</v>
      </c>
      <c r="E77" s="76">
        <f>IF(ISNA(VLOOKUP($B77,'[1]1718 enrollment_Rev_Exp by size'!$A$7:I417,5,FALSE)),"",VLOOKUP($B77,'[1]1718 enrollment_Rev_Exp by size'!$A$7:$G$350,5,FALSE))</f>
        <v>10826330.140000001</v>
      </c>
      <c r="F77" s="70">
        <f t="shared" si="238"/>
        <v>10826330.139999999</v>
      </c>
      <c r="G77" s="70">
        <f t="shared" si="239"/>
        <v>0</v>
      </c>
      <c r="H77" s="90">
        <f>IF(ISNA(VLOOKUP($B77,'[1]1718  Exp_Rev Access'!$F$7:$GK$318,3,FALSE)),"",VLOOKUP($B77,'[1]1718  Exp_Rev Access'!$F$7:$GK$318,3,FALSE))</f>
        <v>278294.59999999998</v>
      </c>
      <c r="I77" s="90">
        <f>IF(ISNA(VLOOKUP($B77,'[1]1718  Exp_Rev Access'!$F$7:$GK$318,4,FALSE)),"",VLOOKUP($B77,'[1]1718  Exp_Rev Access'!$F$7:$GK$318,4,FALSE))</f>
        <v>0</v>
      </c>
      <c r="J77" s="90">
        <f>IF(ISNA(VLOOKUP($B77,'[1]1718  Exp_Rev Access'!$F$7:$GK$318,5,FALSE)),"",VLOOKUP($B77,'[1]1718  Exp_Rev Access'!$F$7:$GK$318,5,FALSE))</f>
        <v>0</v>
      </c>
      <c r="K77" s="90">
        <f>IF(ISNA(VLOOKUP($B77,'[1]1718  Exp_Rev Access'!$F$7:$GK$318,6,FALSE)),"-",VLOOKUP($B77,'[1]1718  Exp_Rev Access'!$F$7:$GK$318,6,FALSE))</f>
        <v>0</v>
      </c>
      <c r="L77" s="90">
        <f>IF(ISNA(VLOOKUP($B77,'[1]1718  Exp_Rev Access'!$F$7:$GK$318,7,FALSE)),"",VLOOKUP($B77,'[1]1718  Exp_Rev Access'!$F$7:$GK$318,7,FALSE))</f>
        <v>0</v>
      </c>
      <c r="M77" s="90">
        <f>IF(ISNA(VLOOKUP($B77,'[1]1718  Exp_Rev Access'!$F$7:$GK$318,8,FALSE)),"",VLOOKUP($B77,'[1]1718  Exp_Rev Access'!$F$7:$GK$318,8,FALSE))</f>
        <v>0</v>
      </c>
      <c r="N77" s="56">
        <f t="shared" si="240"/>
        <v>278294.59999999998</v>
      </c>
      <c r="O77" s="91">
        <f t="shared" si="241"/>
        <v>2.5705349495281506E-2</v>
      </c>
      <c r="P77" s="56">
        <f t="shared" si="242"/>
        <v>322.61552015951401</v>
      </c>
      <c r="Q77" s="90">
        <f>IF(ISNA(VLOOKUP($B77,'[1]1718  Exp_Rev Access'!$F$7:$GK$318,10,FALSE)),"",VLOOKUP($B77,'[1]1718  Exp_Rev Access'!$F$7:$GK$318,10,FALSE))</f>
        <v>0</v>
      </c>
      <c r="R77" s="90">
        <f>IF(ISNA(VLOOKUP($B77,'[1]1718  Exp_Rev Access'!$F$7:$GK$318,11,FALSE)),"",VLOOKUP($B77,'[1]1718  Exp_Rev Access'!$F$7:$GK$318,11,FALSE))</f>
        <v>0</v>
      </c>
      <c r="S77" s="90">
        <f>IF(ISNA(VLOOKUP($B77,'[1]1718  Exp_Rev Access'!$F$7:$GK$318,12,FALSE)),"",VLOOKUP($B77,'[1]1718  Exp_Rev Access'!$F$7:$GK$318,12,FALSE))</f>
        <v>0</v>
      </c>
      <c r="T77" s="90">
        <f>IF(ISNA(VLOOKUP($B77,'[1]1718  Exp_Rev Access'!$F$7:$GK$318,13,FALSE)),"",VLOOKUP($B77,'[1]1718  Exp_Rev Access'!$F$7:$GK$318,13,FALSE))</f>
        <v>0</v>
      </c>
      <c r="U77" s="90">
        <f>IF(ISNA(VLOOKUP($B77,'[1]1718  Exp_Rev Access'!$F$7:$GK$318,14,FALSE)),"",VLOOKUP($B77,'[1]1718  Exp_Rev Access'!$F$7:$GK$318,14,FALSE))</f>
        <v>0</v>
      </c>
      <c r="V77" s="90">
        <f>IF(ISNA(VLOOKUP($B77,'[1]1718  Exp_Rev Access'!$F$7:$GK$318,15,FALSE)),"",VLOOKUP($B77,'[1]1718  Exp_Rev Access'!$F$7:$GK$318,15,FALSE))</f>
        <v>0</v>
      </c>
      <c r="W77" s="90">
        <f>IF(ISNA(VLOOKUP($B77,'[1]1718  Exp_Rev Access'!$F$7:$GK$318,16,FALSE)),"",VLOOKUP($B77,'[1]1718  Exp_Rev Access'!$F$7:$GK$318,16,FALSE))</f>
        <v>0</v>
      </c>
      <c r="X77" s="90">
        <f>IF(ISNA(VLOOKUP($B77,'[1]1718  Exp_Rev Access'!$F$7:$GK$318,17,FALSE)),"",VLOOKUP($B77,'[1]1718  Exp_Rev Access'!$F$7:$GK$318,17,FALSE))</f>
        <v>0</v>
      </c>
      <c r="Y77" s="90">
        <f>IF(ISNA(VLOOKUP($B77,'[1]1718  Exp_Rev Access'!$F$7:$GK$318,18,FALSE)),"",VLOOKUP($B77,'[1]1718  Exp_Rev Access'!$F$7:$GK$318,18,FALSE))</f>
        <v>5101.04</v>
      </c>
      <c r="Z77" s="90">
        <f>IF(ISNA(VLOOKUP($B77,'[1]1718  Exp_Rev Access'!$F$7:$GK$318,19,FALSE)),"",VLOOKUP($B77,'[1]1718  Exp_Rev Access'!$F$7:$GK$318,19,FALSE))</f>
        <v>0</v>
      </c>
      <c r="AA77" s="90">
        <f>IF(ISNA(VLOOKUP($B77,'[1]1718  Exp_Rev Access'!$F$7:$GK$318,20,FALSE)),"",VLOOKUP($B77,'[1]1718  Exp_Rev Access'!$F$7:$GK$318,20,FALSE))</f>
        <v>0</v>
      </c>
      <c r="AB77" s="90">
        <f>IF(ISNA(VLOOKUP($B77,'[1]1718  Exp_Rev Access'!$F$7:$GK$318,21,FALSE)),"",VLOOKUP($B77,'[1]1718  Exp_Rev Access'!$F$7:$GK$318,21,FALSE))</f>
        <v>0</v>
      </c>
      <c r="AC77" s="90">
        <f>IF(ISNA(VLOOKUP($B77,'[1]1718  Exp_Rev Access'!$F$7:$GK$318,22,FALSE)),"",VLOOKUP($B77,'[1]1718  Exp_Rev Access'!$F$7:$GK$318,22,FALSE))</f>
        <v>0</v>
      </c>
      <c r="AD77" s="90">
        <f>IF(ISNA(VLOOKUP($B77,'[1]1718  Exp_Rev Access'!$F$7:$GK$318,23,FALSE)),"",VLOOKUP($B77,'[1]1718  Exp_Rev Access'!$F$7:$GK$318,23,FALSE))</f>
        <v>1283.5</v>
      </c>
      <c r="AE77" s="90">
        <f>IF(ISNA(VLOOKUP($B77,'[1]1718  Exp_Rev Access'!$F$7:$GK$318,24,FALSE)),"",VLOOKUP($B77,'[1]1718  Exp_Rev Access'!$F$7:$GK$318,24,FALSE))</f>
        <v>4781.1899999999996</v>
      </c>
      <c r="AF77" s="90">
        <f>IF(ISNA(VLOOKUP($B77,'[1]1718  Exp_Rev Access'!$F$7:$GK$318,25,FALSE)),"",VLOOKUP($B77,'[1]1718  Exp_Rev Access'!$F$7:$GK$318,25,FALSE))</f>
        <v>0</v>
      </c>
      <c r="AG77" s="90">
        <f>IF(ISNA(VLOOKUP($B77,'[1]1718  Exp_Rev Access'!$F$7:$GK$318,26,FALSE)),"",VLOOKUP($B77,'[1]1718  Exp_Rev Access'!$F$7:$GK$318,26,FALSE))</f>
        <v>148.72999999999999</v>
      </c>
      <c r="AH77" s="90">
        <f>IF(ISNA(VLOOKUP($B77,'[1]1718  Exp_Rev Access'!$F$7:$GK$318,27,FALSE)),"",VLOOKUP($B77,'[1]1718  Exp_Rev Access'!$F$7:$GK$318,27,FALSE))</f>
        <v>386.5</v>
      </c>
      <c r="AI77" s="90">
        <f>IF(ISNA(VLOOKUP($B77,'[1]1718  Exp_Rev Access'!$F$7:$GK$318,28,FALSE)),"",VLOOKUP($B77,'[1]1718  Exp_Rev Access'!$F$7:$GK$318,28,FALSE))</f>
        <v>1600</v>
      </c>
      <c r="AJ77" s="90">
        <f>IF(ISNA(VLOOKUP($B77,'[1]1718  Exp_Rev Access'!$F$7:$GK$318,29,FALSE)),"",VLOOKUP($B77,'[1]1718  Exp_Rev Access'!$F$7:$GK$318,29,FALSE))</f>
        <v>4700.8599999999997</v>
      </c>
      <c r="AK77" s="90">
        <f>IF(ISNA(VLOOKUP($B77,'[1]1718  Exp_Rev Access'!$F$7:$GK$318,30,FALSE)),"",VLOOKUP($B77,'[1]1718  Exp_Rev Access'!$F$7:$GK$318,30,FALSE))</f>
        <v>5107.5</v>
      </c>
      <c r="AL77" s="90">
        <f>IF(ISNA(VLOOKUP($B77,'[1]1718  Exp_Rev Access'!$F$7:$GK$318,31,FALSE)),"",VLOOKUP($B77,'[1]1718  Exp_Rev Access'!$F$7:$GK$318,31,FALSE))</f>
        <v>0</v>
      </c>
      <c r="AM77" s="56">
        <f t="shared" si="243"/>
        <v>23109.32</v>
      </c>
      <c r="AN77" s="92">
        <f t="shared" si="244"/>
        <v>2.1345478755186009E-3</v>
      </c>
      <c r="AO77" s="71">
        <f t="shared" si="245"/>
        <v>26.789687231921356</v>
      </c>
      <c r="AP77" s="90">
        <f>IF(ISNA(VLOOKUP($B77,'[1]1718  Exp_Rev Access'!$F$7:$GK$318,33,FALSE)),"",VLOOKUP($B77,'[1]1718  Exp_Rev Access'!$F$7:$GK$318,33,FALSE))</f>
        <v>5777949.7699999996</v>
      </c>
      <c r="AQ77" s="90">
        <f>IF(ISNA(VLOOKUP($B77,'[1]1718  Exp_Rev Access'!$F$7:$GK$318,34,FALSE)),"",VLOOKUP($B77,'[1]1718  Exp_Rev Access'!$F$7:$GK$318,34,FALSE))</f>
        <v>84875.83</v>
      </c>
      <c r="AR77" s="90">
        <f>IF(ISNA(VLOOKUP($B77,'[1]1718  Exp_Rev Access'!$F$7:$GK$318,35,FALSE)),"",VLOOKUP($B77,'[1]1718  Exp_Rev Access'!$F$7:$GK$318,35,FALSE))</f>
        <v>1226480.52</v>
      </c>
      <c r="AS77" s="90">
        <f>IF(ISNA(VLOOKUP($B77,'[1]1718  Exp_Rev Access'!$F$7:$GK$318,36,FALSE)),"",VLOOKUP($B77,'[1]1718  Exp_Rev Access'!$F$7:$GK$318,36,FALSE))</f>
        <v>0</v>
      </c>
      <c r="AT77" s="90">
        <f>IF(ISNA(VLOOKUP($B77,'[1]1718  Exp_Rev Access'!$F$7:$GK$318,37,FALSE)),"",VLOOKUP($B77,'[1]1718  Exp_Rev Access'!$F$7:$GK$318,37,FALSE))</f>
        <v>0</v>
      </c>
      <c r="AU77" s="56">
        <f t="shared" si="246"/>
        <v>7089306.1199999992</v>
      </c>
      <c r="AV77" s="93">
        <f t="shared" si="247"/>
        <v>0.65482079599689713</v>
      </c>
      <c r="AW77" s="56">
        <f t="shared" si="248"/>
        <v>8218.3419350351251</v>
      </c>
      <c r="AX77" s="90">
        <f>IF(ISNA(VLOOKUP($B77,'[1]1718  Exp_Rev Access'!$F$7:$GK$318,39,FALSE)),"",VLOOKUP($B77,'[1]1718  Exp_Rev Access'!$F$7:$GK$318,39,FALSE))</f>
        <v>0</v>
      </c>
      <c r="AY77" s="90">
        <f>IF(ISNA(VLOOKUP($B77,'[1]1718  Exp_Rev Access'!$F$7:$GK$318,40,FALSE)),"",VLOOKUP($B77,'[1]1718  Exp_Rev Access'!$F$7:$GK$318,40,FALSE))</f>
        <v>568303.55000000005</v>
      </c>
      <c r="AZ77" s="90">
        <f>IF(ISNA(VLOOKUP($B77,'[1]1718  Exp_Rev Access'!$F$7:$GK$318,41,FALSE)),"",VLOOKUP($B77,'[1]1718  Exp_Rev Access'!$F$7:$GK$318,41,FALSE))</f>
        <v>54012.76</v>
      </c>
      <c r="BA77" s="90">
        <f>IF(ISNA(VLOOKUP($B77,'[1]1718  Exp_Rev Access'!$F$7:$GK$318,42,FALSE)),"",VLOOKUP($B77,'[1]1718  Exp_Rev Access'!$F$7:$GK$318,42,FALSE))</f>
        <v>0</v>
      </c>
      <c r="BB77" s="90">
        <f>IF(ISNA(VLOOKUP($B77,'[1]1718  Exp_Rev Access'!$F$7:$GK$318,43,FALSE)),"",VLOOKUP($B77,'[1]1718  Exp_Rev Access'!$F$7:$GK$318,43,FALSE))</f>
        <v>0</v>
      </c>
      <c r="BC77" s="90">
        <f>IF(ISNA(VLOOKUP($B77,'[1]1718  Exp_Rev Access'!$F$7:$GK$318,44,FALSE)),"",VLOOKUP($B77,'[1]1718  Exp_Rev Access'!$F$7:$GK$318,44,FALSE))</f>
        <v>554172.85</v>
      </c>
      <c r="BD77" s="90">
        <f>IF(ISNA(VLOOKUP($B77,'[1]1718  Exp_Rev Access'!$F$7:$GK$318,45,FALSE)),"",VLOOKUP($B77,'[1]1718  Exp_Rev Access'!$F$7:$GK$318,45,FALSE))</f>
        <v>0</v>
      </c>
      <c r="BE77" s="90">
        <f>IF(ISNA(VLOOKUP($B77,'[1]1718  Exp_Rev Access'!$F$7:$GK$318,46,FALSE)),"",VLOOKUP($B77,'[1]1718  Exp_Rev Access'!$F$7:$GK$318,46,FALSE))</f>
        <v>68091.990000000005</v>
      </c>
      <c r="BF77" s="90">
        <f>IF(ISNA(VLOOKUP($B77,'[1]1718  Exp_Rev Access'!$F$7:$GK$318,47,FALSE)),"",VLOOKUP($B77,'[1]1718  Exp_Rev Access'!$F$7:$GK$318,47,FALSE))</f>
        <v>0</v>
      </c>
      <c r="BG77" s="90">
        <f>IF(ISNA(VLOOKUP($B77,'[1]1718  Exp_Rev Access'!$F$7:$GK$318,48,FALSE)),"",VLOOKUP($B77,'[1]1718  Exp_Rev Access'!$F$7:$GK$318,48,FALSE))</f>
        <v>480194.06</v>
      </c>
      <c r="BH77" s="90">
        <f>IF(ISNA(VLOOKUP($B77,'[1]1718  Exp_Rev Access'!$F$7:$GK$318,49,FALSE)),"",VLOOKUP($B77,'[1]1718  Exp_Rev Access'!$F$7:$GK$318,49,FALSE))</f>
        <v>18238.23</v>
      </c>
      <c r="BI77" s="90">
        <f>IF(ISNA(VLOOKUP($B77,'[1]1718  Exp_Rev Access'!$F$7:$GK$318,50,FALSE)),"",VLOOKUP($B77,'[1]1718  Exp_Rev Access'!$F$7:$GK$318,50,FALSE))</f>
        <v>0</v>
      </c>
      <c r="BJ77" s="90">
        <f>IF(ISNA(VLOOKUP($B77,'[1]1718  Exp_Rev Access'!$F$7:$GK$318,51,FALSE)),"",VLOOKUP($B77,'[1]1718  Exp_Rev Access'!$F$7:$GK$318,51,FALSE))</f>
        <v>19299.599999999999</v>
      </c>
      <c r="BK77" s="90">
        <f>IF(ISNA(VLOOKUP($B77,'[1]1718  Exp_Rev Access'!$F$7:$GK$318,52,FALSE)),"",VLOOKUP($B77,'[1]1718  Exp_Rev Access'!$F$7:$GK$318,52,FALSE))</f>
        <v>180717.82</v>
      </c>
      <c r="BL77" s="90">
        <f>IF(ISNA(VLOOKUP($B77,'[1]1718  Exp_Rev Access'!$F$7:$GK$318,53,FALSE)),"",VLOOKUP($B77,'[1]1718  Exp_Rev Access'!$F$7:$GK$318,53,FALSE))</f>
        <v>0</v>
      </c>
      <c r="BM77" s="90">
        <f>IF(ISNA(VLOOKUP($B77,'[1]1718  Exp_Rev Access'!$F$7:$GK$318,54,FALSE)),"",VLOOKUP($B77,'[1]1718  Exp_Rev Access'!$F$7:$GK$318,54,FALSE))</f>
        <v>0</v>
      </c>
      <c r="BN77" s="90">
        <f>IF(ISNA(VLOOKUP($B77,'[1]1718  Exp_Rev Access'!$F$7:$GK$318,55,FALSE)),"",VLOOKUP($B77,'[1]1718  Exp_Rev Access'!$F$7:$GK$318,55,FALSE))</f>
        <v>0</v>
      </c>
      <c r="BO77" s="90">
        <f>IF(ISNA(VLOOKUP($B77,'[1]1718  Exp_Rev Access'!$F$7:$GK$318,56,FALSE)),"",VLOOKUP($B77,'[1]1718  Exp_Rev Access'!$F$7:$GK$318,56,FALSE))</f>
        <v>0</v>
      </c>
      <c r="BP77" s="90">
        <f>IF(ISNA(VLOOKUP($B77,'[1]1718  Exp_Rev Access'!$F$7:$GK$318,57,FALSE)),"",VLOOKUP($B77,'[1]1718  Exp_Rev Access'!$F$7:$GK$318,57,FALSE))</f>
        <v>0</v>
      </c>
      <c r="BQ77" s="90">
        <f>IF(ISNA(VLOOKUP($B77,'[1]1718  Exp_Rev Access'!$F$7:$GK$318,58,FALSE)),"",VLOOKUP($B77,'[1]1718  Exp_Rev Access'!$F$7:$GK$318,58,FALSE))</f>
        <v>0</v>
      </c>
      <c r="BR77" s="90">
        <f>IF(ISNA(VLOOKUP($B77,'[1]1718  Exp_Rev Access'!$F$7:$GK$318,59,FALSE)),"",VLOOKUP($B77,'[1]1718  Exp_Rev Access'!$F$7:$GK$318,59,FALSE))</f>
        <v>0</v>
      </c>
      <c r="BS77" s="90">
        <f>IF(ISNA(VLOOKUP($B77,'[1]1718  Exp_Rev Access'!$F$7:$GK$318,60,FALSE)),"",VLOOKUP($B77,'[1]1718  Exp_Rev Access'!$F$7:$GK$318,60,FALSE))</f>
        <v>0</v>
      </c>
      <c r="BT77" s="90">
        <f>IF(ISNA(VLOOKUP($B77,'[1]1718  Exp_Rev Access'!$F$7:$GK$318,61,FALSE)),"",VLOOKUP($B77,'[1]1718  Exp_Rev Access'!$F$7:$GK$318,61,FALSE))</f>
        <v>0</v>
      </c>
      <c r="BU77" s="90">
        <f>IF(ISNA(VLOOKUP($B77,'[1]1718  Exp_Rev Access'!$F$7:$GK$318,62,FALSE)),"",VLOOKUP($B77,'[1]1718  Exp_Rev Access'!$F$7:$GK$318,62,FALSE))</f>
        <v>0</v>
      </c>
      <c r="BV77" s="56">
        <f t="shared" si="236"/>
        <v>1943030.8600000003</v>
      </c>
      <c r="BW77" s="92">
        <f t="shared" si="249"/>
        <v>0.1794727146571202</v>
      </c>
      <c r="BX77" s="71">
        <f t="shared" si="250"/>
        <v>2252.4760149312565</v>
      </c>
      <c r="BY77" s="90">
        <f>IF(ISNA(VLOOKUP($B77,'[1]1718  Exp_Rev Access'!$F$7:$GK$318,64,FALSE)),"",VLOOKUP($B77,'[1]1718  Exp_Rev Access'!$F$7:$GK$318,64,FALSE))</f>
        <v>377.94</v>
      </c>
      <c r="BZ77" s="90">
        <f>IF(ISNA(VLOOKUP($B77,'[1]1718  Exp_Rev Access'!$F$7:$GK$318,65,FALSE)),"",VLOOKUP($B77,'[1]1718  Exp_Rev Access'!$F$7:$GK$318,65,FALSE))</f>
        <v>0</v>
      </c>
      <c r="CA77" s="90">
        <f>IF(ISNA(VLOOKUP($B77,'[1]1718  Exp_Rev Access'!$F$7:$GK$318,66,FALSE)),"",VLOOKUP($B77,'[1]1718  Exp_Rev Access'!$F$7:$GK$318,66,FALSE))</f>
        <v>0</v>
      </c>
      <c r="CB77" s="90">
        <f>IF(ISNA(VLOOKUP($B77,'[1]1718  Exp_Rev Access'!$F$7:$GK$318,67,FALSE)),"",VLOOKUP($B77,'[1]1718  Exp_Rev Access'!$F$7:$GK$318,67,FALSE))</f>
        <v>0</v>
      </c>
      <c r="CC77" s="90">
        <f>IF(ISNA(VLOOKUP($B77,'[1]1718  Exp_Rev Access'!$F$7:$GK$318,68,FALSE)),"",VLOOKUP($B77,'[1]1718  Exp_Rev Access'!$F$7:$GK$318,68,FALSE))</f>
        <v>0</v>
      </c>
      <c r="CD77" s="90">
        <f>IF(ISNA(VLOOKUP($B77,'[1]1718  Exp_Rev Access'!$F$7:$GK$318,69,FALSE)),"",VLOOKUP($B77,'[1]1718  Exp_Rev Access'!$F$7:$GK$318,69,FALSE))</f>
        <v>0</v>
      </c>
      <c r="CE77" s="56">
        <f t="shared" si="237"/>
        <v>377.94</v>
      </c>
      <c r="CF77" s="92">
        <f t="shared" si="251"/>
        <v>3.4909336322899164E-5</v>
      </c>
      <c r="CG77" s="78">
        <f t="shared" si="252"/>
        <v>0.4381303470821451</v>
      </c>
      <c r="CH77" s="90">
        <f>IF(ISNA(VLOOKUP($B77,'[1]1718  Exp_Rev Access'!$F$7:$GK$318,$CH$2,FALSE)),"",VLOOKUP($B77,'[1]1718  Exp_Rev Access'!$F$7:$GK$318,$CH$2,FALSE))</f>
        <v>5656.98</v>
      </c>
      <c r="CI77" s="90">
        <f>IF(ISNA(VLOOKUP($B77,'[1]1718  Exp_Rev Access'!$F$7:$GK$318,$CI$2,FALSE)),"",VLOOKUP($B77,'[1]1718  Exp_Rev Access'!$F$7:$GK$318,$CI$2,FALSE))</f>
        <v>0</v>
      </c>
      <c r="CJ77" s="90">
        <f>IF(ISNA(VLOOKUP($B77,'[1]1718  Exp_Rev Access'!$F$7:$GK$318,$CJ$2,FALSE)),"",VLOOKUP($B77,'[1]1718  Exp_Rev Access'!$F$7:$GK$318,$CJ$2,FALSE))</f>
        <v>0</v>
      </c>
      <c r="CK77" s="90">
        <f>IF(ISNA(VLOOKUP($B77,'[1]1718  Exp_Rev Access'!$F$7:$GK$318,$CK$2,FALSE)),"",VLOOKUP($B77,'[1]1718  Exp_Rev Access'!$F$7:$GK$318,$CK$2,FALSE))</f>
        <v>0</v>
      </c>
      <c r="CL77" s="90">
        <f>IF(ISNA(VLOOKUP($B77,'[1]1718  Exp_Rev Access'!$F$7:$GK$318,$CL$2,FALSE)),"",VLOOKUP($B77,'[1]1718  Exp_Rev Access'!$F$7:$GK$318,$CL$2,FALSE))</f>
        <v>0</v>
      </c>
      <c r="CM77" s="90">
        <f>IF(ISNA(VLOOKUP($B77,'[1]1718  Exp_Rev Access'!$F$7:$GK$318,$CM$2,FALSE)),"",VLOOKUP($B77,'[1]1718  Exp_Rev Access'!$F$7:$GK$318,$CM$2,FALSE))</f>
        <v>0</v>
      </c>
      <c r="CN77" s="90">
        <f>IF(ISNA(VLOOKUP($B77,'[1]1718  Exp_Rev Access'!$F$7:$GK$318,$CN$2,FALSE)),"",VLOOKUP($B77,'[1]1718  Exp_Rev Access'!$F$7:$GK$318,$CN$2,FALSE))</f>
        <v>0</v>
      </c>
      <c r="CO77" s="90">
        <f>IF(ISNA(VLOOKUP($B77,'[1]1718  Exp_Rev Access'!$F$7:$GK$318,$CO$2,FALSE)),"",VLOOKUP($B77,'[1]1718  Exp_Rev Access'!$F$7:$GK$318,$CO$2,FALSE))</f>
        <v>0</v>
      </c>
      <c r="CP77" s="90">
        <f>IF(ISNA(VLOOKUP($B77,'[1]1718  Exp_Rev Access'!$F$7:$GK$318,$CP$2,FALSE)),"",VLOOKUP($B77,'[1]1718  Exp_Rev Access'!$F$7:$GK$318,$CP$2,FALSE))</f>
        <v>0</v>
      </c>
      <c r="CQ77" s="90">
        <f>IF(ISNA(VLOOKUP($B77,'[1]1718  Exp_Rev Access'!$F$7:$GK$318,$CQ$2,FALSE)),"",VLOOKUP($B77,'[1]1718  Exp_Rev Access'!$F$7:$GK$318,$CQ$2,FALSE))</f>
        <v>182774</v>
      </c>
      <c r="CR77" s="90">
        <f>IF(ISNA(VLOOKUP($B77,'[1]1718  Exp_Rev Access'!$F$7:$GK$318,$CR$2,FALSE)),"",VLOOKUP($B77,'[1]1718  Exp_Rev Access'!$F$7:$GK$318,$CR$2,FALSE))</f>
        <v>0</v>
      </c>
      <c r="CS77" s="90">
        <f>IF(ISNA(VLOOKUP($B77,'[1]1718  Exp_Rev Access'!$F$7:$GK$318,$CS$2,FALSE)),"",VLOOKUP($B77,'[1]1718  Exp_Rev Access'!$F$7:$GK$318,$CS$2,FALSE))</f>
        <v>0</v>
      </c>
      <c r="CT77" s="90">
        <f>IF(ISNA(VLOOKUP($B77,'[1]1718  Exp_Rev Access'!$F$7:$GK$318,$CT$2,FALSE)),"",VLOOKUP($B77,'[1]1718  Exp_Rev Access'!$F$7:$GK$318,$CT$2,FALSE))</f>
        <v>0</v>
      </c>
      <c r="CU77" s="90">
        <f>IF(ISNA(VLOOKUP($B77,'[1]1718  Exp_Rev Access'!$F$7:$GK$318,$CU$2,FALSE)),"",VLOOKUP($B77,'[1]1718  Exp_Rev Access'!$F$7:$GK$318,$CU$2,FALSE))</f>
        <v>391893.45</v>
      </c>
      <c r="CV77" s="90">
        <f>IF(ISNA(VLOOKUP($B77,'[1]1718  Exp_Rev Access'!$F$7:$GK$318,$CV$2,FALSE)),"",VLOOKUP($B77,'[1]1718  Exp_Rev Access'!$F$7:$GK$318,$CV$2,FALSE))</f>
        <v>69220.509999999995</v>
      </c>
      <c r="CW77" s="90">
        <f>IF(ISNA(VLOOKUP($B77,'[1]1718  Exp_Rev Access'!$F$7:$GK$318,$CW$2,FALSE)),"",VLOOKUP($B77,'[1]1718  Exp_Rev Access'!$F$7:$GK$318,$CW$2,FALSE))</f>
        <v>93530.47</v>
      </c>
      <c r="CX77" s="90">
        <f>IF(ISNA(VLOOKUP($B77,'[1]1718  Exp_Rev Access'!$F$7:$GK$318,$CX$2,FALSE)),"",VLOOKUP($B77,'[1]1718  Exp_Rev Access'!$F$7:$GK$318,$CX$2,FALSE))</f>
        <v>0</v>
      </c>
      <c r="CY77" s="90">
        <f>IF(ISNA(VLOOKUP($B77,'[1]1718  Exp_Rev Access'!$F$7:$GK$318,$CY$2,FALSE)),"",VLOOKUP($B77,'[1]1718  Exp_Rev Access'!$F$7:$GK$318,$CY$2,FALSE))</f>
        <v>0</v>
      </c>
      <c r="CZ77" s="90">
        <f>IF(ISNA(VLOOKUP($B77,'[1]1718  Exp_Rev Access'!$F$7:$GK$318,$CZ$2,FALSE)),"",VLOOKUP($B77,'[1]1718  Exp_Rev Access'!$F$7:$GK$318,$CZ$2,FALSE))</f>
        <v>0</v>
      </c>
      <c r="DA77" s="90">
        <f>IF(ISNA(VLOOKUP($B77,'[1]1718  Exp_Rev Access'!$F$7:$GK$318,$DA$2,FALSE)),"",VLOOKUP($B77,'[1]1718  Exp_Rev Access'!$F$7:$GK$318,$DA$2,FALSE))</f>
        <v>0</v>
      </c>
      <c r="DB77" s="90">
        <f>IF(ISNA(VLOOKUP($B77,'[1]1718  Exp_Rev Access'!$F$7:$GK$318,$DB$2,FALSE)),"",VLOOKUP($B77,'[1]1718  Exp_Rev Access'!$F$7:$GK$318,$DB$2,FALSE))</f>
        <v>62460.43</v>
      </c>
      <c r="DC77" s="90">
        <f>IF(ISNA(VLOOKUP($B77,'[1]1718  Exp_Rev Access'!$F$7:$GK$318,$DC$2,FALSE)),"",VLOOKUP($B77,'[1]1718  Exp_Rev Access'!$F$7:$GK$318,$DC$2,FALSE))</f>
        <v>0</v>
      </c>
      <c r="DD77" s="90">
        <f>IF(ISNA(VLOOKUP($B77,'[1]1718  Exp_Rev Access'!$F$7:$GK$318,$DD$2,FALSE)),"",VLOOKUP($B77,'[1]1718  Exp_Rev Access'!$F$7:$GK$318,$DD$2,FALSE))</f>
        <v>0</v>
      </c>
      <c r="DE77" s="90">
        <f>IF(ISNA(VLOOKUP($B77,'[1]1718  Exp_Rev Access'!$F$7:$GK$318,$DE$2,FALSE)),"",VLOOKUP($B77,'[1]1718  Exp_Rev Access'!$F$7:$GK$318,$DE$2,FALSE))</f>
        <v>0</v>
      </c>
      <c r="DF77" s="90">
        <f>IF(ISNA(VLOOKUP($B77,'[1]1718  Exp_Rev Access'!$F$7:$GK$318,$DF$2,FALSE)),"",VLOOKUP($B77,'[1]1718  Exp_Rev Access'!$F$7:$GK$318,$DF$2,FALSE))</f>
        <v>0</v>
      </c>
      <c r="DG77" s="90">
        <f>IF(ISNA(VLOOKUP($B77,'[1]1718  Exp_Rev Access'!$F$7:$GK$318,$DG$2,FALSE)),"",VLOOKUP($B77,'[1]1718  Exp_Rev Access'!$F$7:$GK$318,$DG$2,FALSE))</f>
        <v>111980.68</v>
      </c>
      <c r="DH77" s="90">
        <f>IF(ISNA(VLOOKUP($B77,'[1]1718  Exp_Rev Access'!$F$7:$GK$318,$DH$2,FALSE)),"",VLOOKUP($B77,'[1]1718  Exp_Rev Access'!$F$7:$GK$318,$DH$2,FALSE))</f>
        <v>13133.37</v>
      </c>
      <c r="DI77" s="90">
        <f>IF(ISNA(VLOOKUP($B77,'[1]1718  Exp_Rev Access'!$F$7:$GK$318,$DI$2,FALSE)),"",VLOOKUP($B77,'[1]1718  Exp_Rev Access'!$F$7:$GK$318,$DI$2,FALSE))</f>
        <v>508397.25</v>
      </c>
      <c r="DJ77" s="90">
        <f>IF(ISNA(VLOOKUP($B77,'[1]1718  Exp_Rev Access'!$F$7:$GK$318,$DJ$2,FALSE)),"",VLOOKUP($B77,'[1]1718  Exp_Rev Access'!$F$7:$GK$318,$DJ$2,FALSE))</f>
        <v>0</v>
      </c>
      <c r="DK77" s="90">
        <f>IF(ISNA(VLOOKUP($B77,'[1]1718  Exp_Rev Access'!$F$7:$GK$318,$DK$2,FALSE)),"",VLOOKUP($B77,'[1]1718  Exp_Rev Access'!$F$7:$GK$318,$DK$2,FALSE))</f>
        <v>0</v>
      </c>
      <c r="DL77" s="90">
        <f>IF(ISNA(VLOOKUP($B77,'[1]1718  Exp_Rev Access'!$F$7:$GK$318,$DL$2,FALSE)),"",VLOOKUP($B77,'[1]1718  Exp_Rev Access'!$F$7:$GK$318,$DL$2,FALSE))</f>
        <v>0</v>
      </c>
      <c r="DM77" s="90">
        <f>IF(ISNA(VLOOKUP($B77,'[1]1718  Exp_Rev Access'!$F$7:$GK$318,$DM$2,FALSE)),"",VLOOKUP($B77,'[1]1718  Exp_Rev Access'!$F$7:$GK$318,$DM$2,FALSE))</f>
        <v>0</v>
      </c>
      <c r="DN77" s="90">
        <f>IF(ISNA(VLOOKUP($B77,'[1]1718  Exp_Rev Access'!$F$7:$GK$318,$DN$2,FALSE)),"",VLOOKUP($B77,'[1]1718  Exp_Rev Access'!$F$7:$GK$318,$DN$2,FALSE))</f>
        <v>0</v>
      </c>
      <c r="DO77" s="90">
        <f>IF(ISNA(VLOOKUP($B77,'[1]1718  Exp_Rev Access'!$F$7:$GK$318,$DO$2,FALSE)),"",VLOOKUP($B77,'[1]1718  Exp_Rev Access'!$F$7:$GK$318,$DO$2,FALSE))</f>
        <v>0</v>
      </c>
      <c r="DP77" s="90">
        <f>IF(ISNA(VLOOKUP($B77,'[1]1718  Exp_Rev Access'!$F$7:$GK$318,$DP$2,FALSE)),"",VLOOKUP($B77,'[1]1718  Exp_Rev Access'!$F$7:$GK$318,$DP$2,FALSE))</f>
        <v>0</v>
      </c>
      <c r="DQ77" s="90">
        <f>IF(ISNA(VLOOKUP($B77,'[1]1718  Exp_Rev Access'!$F$7:$GK$318,$DQ$2,FALSE)),"",VLOOKUP($B77,'[1]1718  Exp_Rev Access'!$F$7:$GK$318,$DQ$2,FALSE))</f>
        <v>0</v>
      </c>
      <c r="DR77" s="90">
        <f>IF(ISNA(VLOOKUP($B77,'[1]1718  Exp_Rev Access'!$F$7:$GK$318,$DR$2,FALSE)),"",VLOOKUP($B77,'[1]1718  Exp_Rev Access'!$F$7:$GK$318,$DR$2,FALSE))</f>
        <v>0</v>
      </c>
      <c r="DS77" s="90">
        <f>IF(ISNA(VLOOKUP($B77,'[1]1718  Exp_Rev Access'!$F$7:$GK$318,$DS$2,FALSE)),"",VLOOKUP($B77,'[1]1718  Exp_Rev Access'!$F$7:$GK$318,$DS$2,FALSE))</f>
        <v>0</v>
      </c>
      <c r="DT77" s="90">
        <f>IF(ISNA(VLOOKUP($B77,'[1]1718  Exp_Rev Access'!$F$7:$GK$318,$DT$2,FALSE)),"",VLOOKUP($B77,'[1]1718  Exp_Rev Access'!$F$7:$GK$318,$DT$2,FALSE))</f>
        <v>0</v>
      </c>
      <c r="DU77" s="90">
        <f>IF(ISNA(VLOOKUP($B77,'[1]1718  Exp_Rev Access'!$F$7:$GK$318,$DU$2,FALSE)),"",VLOOKUP($B77,'[1]1718  Exp_Rev Access'!$F$7:$GK$318,$DU$2,FALSE))</f>
        <v>0</v>
      </c>
      <c r="DV77" s="90">
        <f>IF(ISNA(VLOOKUP($B77,'[1]1718  Exp_Rev Access'!$F$7:$GK$318,$DV$2,FALSE)),"",VLOOKUP($B77,'[1]1718  Exp_Rev Access'!$F$7:$GK$318,$DV$2,FALSE))</f>
        <v>0</v>
      </c>
      <c r="DW77" s="90">
        <f>IF(ISNA(VLOOKUP($B77,'[1]1718  Exp_Rev Access'!$F$7:$GK$318,$DW$2,FALSE)),"",VLOOKUP($B77,'[1]1718  Exp_Rev Access'!$F$7:$GK$318,$DW$2,FALSE))</f>
        <v>0</v>
      </c>
      <c r="DX77" s="90">
        <f>IF(ISNA(VLOOKUP($B77,'[1]1718  Exp_Rev Access'!$F$7:$GK$318,$DX$2,FALSE)),"",VLOOKUP($B77,'[1]1718  Exp_Rev Access'!$F$7:$GK$318,$DX$2,FALSE))</f>
        <v>0</v>
      </c>
      <c r="DY77" s="90">
        <f>IF(ISNA(VLOOKUP($B77,'[1]1718  Exp_Rev Access'!$F$7:$GK$318,$DY$2,FALSE)),"",VLOOKUP($B77,'[1]1718  Exp_Rev Access'!$F$7:$GK$318,$DY$2,FALSE))</f>
        <v>0</v>
      </c>
      <c r="DZ77" s="90">
        <f>IF(ISNA(VLOOKUP($B77,'[1]1718  Exp_Rev Access'!$F$7:$GK$318,$DZ$2,FALSE)),"",VLOOKUP($B77,'[1]1718  Exp_Rev Access'!$F$7:$GK$318,$DZ$2,FALSE))</f>
        <v>0</v>
      </c>
      <c r="EA77" s="90">
        <f>IF(ISNA(VLOOKUP($B77,'[1]1718  Exp_Rev Access'!$F$7:$GK$318,$EA$2,FALSE)),"",VLOOKUP($B77,'[1]1718  Exp_Rev Access'!$F$7:$GK$318,$EA$2,FALSE))</f>
        <v>0</v>
      </c>
      <c r="EB77" s="90">
        <f>IF(ISNA(VLOOKUP($B77,'[1]1718  Exp_Rev Access'!$F$7:$GK$318,$EB$2,FALSE)),"",VLOOKUP($B77,'[1]1718  Exp_Rev Access'!$F$7:$GK$318,$EB$2,FALSE))</f>
        <v>0</v>
      </c>
      <c r="EC77" s="90">
        <f>IF(ISNA(VLOOKUP($B77,'[1]1718  Exp_Rev Access'!$F$7:$GK$318,$EC$2,FALSE)),"",VLOOKUP($B77,'[1]1718  Exp_Rev Access'!$F$7:$GK$318,$EC$2,FALSE))</f>
        <v>0</v>
      </c>
      <c r="ED77" s="90">
        <f>IF(ISNA(VLOOKUP($B77,'[1]1718  Exp_Rev Access'!$F$7:$GK$318,$ED$2,FALSE)),"",VLOOKUP($B77,'[1]1718  Exp_Rev Access'!$F$7:$GK$318,$ED$2,FALSE))</f>
        <v>0</v>
      </c>
      <c r="EE77" s="90">
        <f>IF(ISNA(VLOOKUP($B77,'[1]1718  Exp_Rev Access'!$F$7:$GK$318,$EE$2,FALSE)),"",VLOOKUP($B77,'[1]1718  Exp_Rev Access'!$F$7:$GK$318,$EE$2,FALSE))</f>
        <v>0</v>
      </c>
      <c r="EF77" s="90">
        <f>IF(ISNA(VLOOKUP($B77,'[1]1718  Exp_Rev Access'!$F$7:$GK$318,$EF$2,FALSE)),"",VLOOKUP($B77,'[1]1718  Exp_Rev Access'!$F$7:$GK$318,$EF$2,FALSE))</f>
        <v>0</v>
      </c>
      <c r="EG77" s="90">
        <f>IF(ISNA(VLOOKUP($B77,'[1]1718  Exp_Rev Access'!$F$7:$GK$318,$EG$2,FALSE)),"",VLOOKUP($B77,'[1]1718  Exp_Rev Access'!$F$7:$GK$318,$EG$2,FALSE))</f>
        <v>0</v>
      </c>
      <c r="EH77" s="90">
        <f>IF(ISNA(VLOOKUP($B77,'[1]1718  Exp_Rev Access'!$F$7:$GK$318,$EH$2,FALSE)),"",VLOOKUP($B77,'[1]1718  Exp_Rev Access'!$F$7:$GK$318,$EH$2,FALSE))</f>
        <v>0</v>
      </c>
      <c r="EI77" s="90">
        <f>IF(ISNA(VLOOKUP($B77,'[1]1718  Exp_Rev Access'!$F$7:$GK$318,$EI$2,FALSE)),"",VLOOKUP($B77,'[1]1718  Exp_Rev Access'!$F$7:$GK$318,$EI$2,FALSE))</f>
        <v>0</v>
      </c>
      <c r="EJ77" s="90">
        <f>IF(ISNA(VLOOKUP($B77,'[1]1718  Exp_Rev Access'!$F$7:$GK$318,$EJ$2,FALSE)),"",VLOOKUP($B77,'[1]1718  Exp_Rev Access'!$F$7:$GK$318,$EJ$2,FALSE))</f>
        <v>0</v>
      </c>
      <c r="EK77" s="90">
        <f>IF(ISNA(VLOOKUP($B77,'[1]1718  Exp_Rev Access'!$F$7:$GK$318,$EK$2,FALSE)),"",VLOOKUP($B77,'[1]1718  Exp_Rev Access'!$F$7:$GK$318,$EK$2,FALSE))</f>
        <v>0</v>
      </c>
      <c r="EL77" s="90">
        <f>IF(ISNA(VLOOKUP($B77,'[1]1718  Exp_Rev Access'!$F$7:$GK$318,$EL$2,FALSE)),"",VLOOKUP($B77,'[1]1718  Exp_Rev Access'!$F$7:$GK$318,$EL$2,FALSE))</f>
        <v>0</v>
      </c>
      <c r="EM77" s="90">
        <f>IF(ISNA(VLOOKUP($B77,'[1]1718  Exp_Rev Access'!$F$7:$GK$318,$EM$2,FALSE)),"",VLOOKUP($B77,'[1]1718  Exp_Rev Access'!$F$7:$GK$318,$EM$2,FALSE))</f>
        <v>0</v>
      </c>
      <c r="EN77" s="90">
        <f>IF(ISNA(VLOOKUP($B77,'[1]1718  Exp_Rev Access'!$F$7:$GK$318,$EN$2,FALSE)),"",VLOOKUP($B77,'[1]1718  Exp_Rev Access'!$F$7:$GK$318,$EN$2,FALSE))</f>
        <v>0</v>
      </c>
      <c r="EO77" s="90">
        <f>IF(ISNA(VLOOKUP($B77,'[1]1718  Exp_Rev Access'!$F$7:$GK$318,$EO$2,FALSE)),"",VLOOKUP($B77,'[1]1718  Exp_Rev Access'!$F$7:$GK$318,$EO$2,FALSE))</f>
        <v>0</v>
      </c>
      <c r="EP77" s="90">
        <f>IF(ISNA(VLOOKUP($B77,'[1]1718  Exp_Rev Access'!$F$7:$GK$318,$EP$2,FALSE)),"",VLOOKUP($B77,'[1]1718  Exp_Rev Access'!$F$7:$GK$318,$EP$2,FALSE))</f>
        <v>0</v>
      </c>
      <c r="EQ77" s="90">
        <f>IF(ISNA(VLOOKUP($B77,'[1]1718  Exp_Rev Access'!$F$7:$GK$318,$EQ$2,FALSE)),"",VLOOKUP($B77,'[1]1718  Exp_Rev Access'!$F$7:$GK$318,$EQ$2,FALSE))</f>
        <v>0</v>
      </c>
      <c r="ER77" s="90">
        <f>IF(ISNA(VLOOKUP($B77,'[1]1718  Exp_Rev Access'!$F$7:$GK$318,$ER$2,FALSE)),"",VLOOKUP($B77,'[1]1718  Exp_Rev Access'!$F$7:$GK$318,$ER$2,FALSE))</f>
        <v>0</v>
      </c>
      <c r="ES77" s="90">
        <f>IF(ISNA(VLOOKUP($B77,'[1]1718  Exp_Rev Access'!$F$7:$GK$318,$ES$2,FALSE)),"",VLOOKUP($B77,'[1]1718  Exp_Rev Access'!$F$7:$GK$318,$ES$2,FALSE))</f>
        <v>0</v>
      </c>
      <c r="ET77" s="90">
        <f>IF(ISNA(VLOOKUP($B77,'[1]1718  Exp_Rev Access'!$F$7:$GK$318,$ET$2,FALSE)),"",VLOOKUP($B77,'[1]1718  Exp_Rev Access'!$F$7:$GK$318,$ET$2,FALSE))</f>
        <v>0</v>
      </c>
      <c r="EU77" s="90">
        <f>IF(ISNA(VLOOKUP($B77,'[1]1718  Exp_Rev Access'!$F$7:$GK$318,$EU$2,FALSE)),"",VLOOKUP($B77,'[1]1718  Exp_Rev Access'!$F$7:$GK$318,$EU$2,FALSE))</f>
        <v>0</v>
      </c>
      <c r="EV77" s="90">
        <f>IF(ISNA(VLOOKUP($B77,'[1]1718  Exp_Rev Access'!$F$7:$GK$318,$EV$2,FALSE)),"",VLOOKUP($B77,'[1]1718  Exp_Rev Access'!$F$7:$GK$318,$EV$2,FALSE))</f>
        <v>10720.17</v>
      </c>
      <c r="EW77" s="90">
        <f>IF(ISNA(VLOOKUP($B77,'[1]1718  Exp_Rev Access'!$F$7:$GK$318,$EW$2,FALSE)),"",VLOOKUP($B77,'[1]1718  Exp_Rev Access'!$F$7:$GK$318,$EW$2,FALSE))</f>
        <v>0</v>
      </c>
      <c r="EX77" s="90">
        <f>IF(ISNA(VLOOKUP($B77,'[1]1718  Exp_Rev Access'!$F$7:$GK$318,$EX$2,FALSE)),"",VLOOKUP($B77,'[1]1718  Exp_Rev Access'!$F$7:$GK$318,$EX$2,FALSE))</f>
        <v>0</v>
      </c>
      <c r="EY77" s="90">
        <f>IF(ISNA(VLOOKUP($B77,'[1]1718  Exp_Rev Access'!$F$7:$GK$318,$EY$2,FALSE)),"",VLOOKUP($B77,'[1]1718  Exp_Rev Access'!$F$7:$GK$318,$EY$2,FALSE))</f>
        <v>0</v>
      </c>
      <c r="EZ77" s="90">
        <f>IF(ISNA(VLOOKUP($B77,'[1]1718  Exp_Rev Access'!$F$7:$GK$318,$EZ$2,FALSE)),"",VLOOKUP($B77,'[1]1718  Exp_Rev Access'!$F$7:$GK$318,$EZ$2,FALSE))</f>
        <v>0</v>
      </c>
      <c r="FA77" s="90">
        <f>IF(ISNA(VLOOKUP($B77,'[1]1718  Exp_Rev Access'!$F$7:$GK$318,$FA$2,FALSE)),"",VLOOKUP($B77,'[1]1718  Exp_Rev Access'!$F$7:$GK$318,$FA$2,FALSE))</f>
        <v>0</v>
      </c>
      <c r="FB77" s="90">
        <f>IF(ISNA(VLOOKUP($B77,'[1]1718  Exp_Rev Access'!$F$7:$GK$318,$FB$2,FALSE)),"",VLOOKUP($B77,'[1]1718  Exp_Rev Access'!$F$7:$GK$318,$FB$2,FALSE))</f>
        <v>0</v>
      </c>
      <c r="FC77" s="90">
        <f>IF(ISNA(VLOOKUP($B77,'[1]1718  Exp_Rev Access'!$F$7:$GK$318,$FC$2,FALSE)),"",VLOOKUP($B77,'[1]1718  Exp_Rev Access'!$F$7:$GK$318,$FC$2,FALSE))</f>
        <v>0</v>
      </c>
      <c r="FD77" s="90">
        <f>IF(ISNA(VLOOKUP($B77,'[1]1718  Exp_Rev Access'!$F$7:$GK$318,$FD$2,FALSE)),"",VLOOKUP($B77,'[1]1718  Exp_Rev Access'!$F$7:$GK$318,$FD$2,FALSE))</f>
        <v>0</v>
      </c>
      <c r="FE77" s="90">
        <f>IF(ISNA(VLOOKUP($B77,'[1]1718  Exp_Rev Access'!$F$7:$GK$318,$FE$2,FALSE)),"",VLOOKUP($B77,'[1]1718  Exp_Rev Access'!$F$7:$GK$318,$FE$2,FALSE))</f>
        <v>0</v>
      </c>
      <c r="FF77" s="90">
        <f>IF(ISNA(VLOOKUP($B77,'[1]1718  Exp_Rev Access'!$F$7:$GK$318,$FF$2,FALSE)),"",VLOOKUP($B77,'[1]1718  Exp_Rev Access'!$F$7:$GK$318,$FF$2,FALSE))</f>
        <v>0</v>
      </c>
      <c r="FG77" s="90">
        <f>IF(ISNA(VLOOKUP($B77,'[1]1718  Exp_Rev Access'!$F$7:$GK$318,$FG$2,FALSE)),"",VLOOKUP($B77,'[1]1718  Exp_Rev Access'!$F$7:$GK$318,$FG$2,FALSE))</f>
        <v>0</v>
      </c>
      <c r="FH77" s="90">
        <f>IF(ISNA(VLOOKUP($B77,'[1]1718  Exp_Rev Access'!$F$7:$GK$318,$FH$2,FALSE)),"",VLOOKUP($B77,'[1]1718  Exp_Rev Access'!$F$7:$GK$318,$FH$2,FALSE))</f>
        <v>0</v>
      </c>
      <c r="FI77" s="90">
        <f>IF(ISNA(VLOOKUP($B77,'[1]1718  Exp_Rev Access'!$F$7:$GK$318,$FI$2,FALSE)),"",VLOOKUP($B77,'[1]1718  Exp_Rev Access'!$F$7:$GK$318,$FI$2,FALSE))</f>
        <v>0</v>
      </c>
      <c r="FJ77" s="90">
        <f>IF(ISNA(VLOOKUP($B77,'[1]1718  Exp_Rev Access'!$F$7:$GK$318,$FJ$2,FALSE)),"",VLOOKUP($B77,'[1]1718  Exp_Rev Access'!$F$7:$GK$318,$FJ$2,FALSE))</f>
        <v>0</v>
      </c>
      <c r="FK77" s="90">
        <f>IF(ISNA(VLOOKUP($B77,'[1]1718  Exp_Rev Access'!$F$7:$GK$318,$FK$2,FALSE)),"",VLOOKUP($B77,'[1]1718  Exp_Rev Access'!$F$7:$GK$318,$FK$2,FALSE))</f>
        <v>0</v>
      </c>
      <c r="FL77" s="90">
        <f>IF(ISNA(VLOOKUP($B77,'[1]1718  Exp_Rev Access'!$F$7:$GK$318,$FL$2,FALSE)),"",VLOOKUP($B77,'[1]1718  Exp_Rev Access'!$F$7:$GK$318,$FL$2,FALSE))</f>
        <v>0</v>
      </c>
      <c r="FM77" s="90">
        <f>IF(ISNA(VLOOKUP($B77,'[1]1718  Exp_Rev Access'!$F$7:$GK$318,$FM$2,FALSE)),"",VLOOKUP($B77,'[1]1718  Exp_Rev Access'!$F$7:$GK$318,$FM$2,FALSE))</f>
        <v>0</v>
      </c>
      <c r="FN77" s="90">
        <f>IF(ISNA(VLOOKUP($B77,'[1]1718  Exp_Rev Access'!$F$7:$GK$318,$FN$2,FALSE)),"",VLOOKUP($B77,'[1]1718  Exp_Rev Access'!$F$7:$GK$318,$FN$2,FALSE))</f>
        <v>0</v>
      </c>
      <c r="FO77" s="90">
        <f>IF(ISNA(VLOOKUP($B77,'[1]1718  Exp_Rev Access'!$F$7:$GK$318,$FO$2,FALSE)),"",VLOOKUP($B77,'[1]1718  Exp_Rev Access'!$F$7:$GK$318,$FO$2,FALSE))</f>
        <v>0</v>
      </c>
      <c r="FP77" s="90">
        <f>IF(ISNA(VLOOKUP($B77,'[1]1718  Exp_Rev Access'!$F$7:$GK$318,$FP$2,FALSE)),"",VLOOKUP($B77,'[1]1718  Exp_Rev Access'!$F$7:$GK$318,$FP$2,FALSE))</f>
        <v>0</v>
      </c>
      <c r="FQ77" s="90">
        <f>IF(ISNA(VLOOKUP($B77,'[1]1718  Exp_Rev Access'!$F$7:$GK$318,$FQ$2,FALSE)),"",VLOOKUP($B77,'[1]1718  Exp_Rev Access'!$F$7:$GK$318,$FQ$2,FALSE))</f>
        <v>0</v>
      </c>
      <c r="FR77" s="90">
        <f>IF(ISNA(VLOOKUP($B77,'[1]1718  Exp_Rev Access'!$F$7:$GK$318,$FR$2,FALSE)),"",VLOOKUP($B77,'[1]1718  Exp_Rev Access'!$F$7:$GK$318,$FR$2,FALSE))</f>
        <v>27312.18</v>
      </c>
      <c r="FS77" s="56">
        <f t="shared" si="253"/>
        <v>1477079.49</v>
      </c>
      <c r="FT77" s="92">
        <f t="shared" si="254"/>
        <v>0.13643399664514572</v>
      </c>
      <c r="FU77" s="94">
        <f t="shared" si="255"/>
        <v>1712.3176949294011</v>
      </c>
      <c r="FV77" s="95">
        <f>IF(ISNA(VLOOKUP($B77,'[1]1718  Exp_Rev Access'!$F$7:$GK$318,$FV$2,FALSE)),"",VLOOKUP($B77,'[1]1718  Exp_Rev Access'!$F$7:$GK$318,$FV$2,FALSE))</f>
        <v>0</v>
      </c>
      <c r="FW77" s="95">
        <f>IF(ISNA(VLOOKUP($B77,'[1]1718  Exp_Rev Access'!$F$7:$GK$318,$FW$2,FALSE)),"",VLOOKUP($B77,'[1]1718  Exp_Rev Access'!$F$7:$GK$318,$FW$2,FALSE))</f>
        <v>0</v>
      </c>
      <c r="FX77" s="95">
        <f>IF(ISNA(VLOOKUP($B77,'[1]1718  Exp_Rev Access'!$F$7:$GK$318,$FX$2,FALSE)),"",VLOOKUP($B77,'[1]1718  Exp_Rev Access'!$F$7:$GK$318,$FX$2,FALSE))</f>
        <v>0</v>
      </c>
      <c r="FY77" s="95">
        <f>IF(ISNA(VLOOKUP($B77,'[1]1718  Exp_Rev Access'!$F$7:$GK$318,$FY$2,FALSE)),"",VLOOKUP($B77,'[1]1718  Exp_Rev Access'!$F$7:$GK$318,$FY$2,FALSE))</f>
        <v>0</v>
      </c>
      <c r="FZ77" s="95">
        <f>IF(ISNA(VLOOKUP($B77,'[1]1718  Exp_Rev Access'!$F$7:$GK$318,$FZ$2,FALSE)),"",VLOOKUP($B77,'[1]1718  Exp_Rev Access'!$F$7:$GK$318,$FZ$2,FALSE))</f>
        <v>0</v>
      </c>
      <c r="GA77" s="95">
        <f>IF(ISNA(VLOOKUP($B77,'[1]1718  Exp_Rev Access'!$F$7:$GK$318,$GA$2,FALSE)),"",VLOOKUP($B77,'[1]1718  Exp_Rev Access'!$F$7:$GK$318,$GA$2,FALSE))</f>
        <v>0</v>
      </c>
      <c r="GB77" s="95">
        <f>IF(ISNA(VLOOKUP($B77,'[1]1718  Exp_Rev Access'!$F$7:$GK$318,$GB$2,FALSE)),"",VLOOKUP($B77,'[1]1718  Exp_Rev Access'!$F$7:$GK$318,$GB$2,FALSE))</f>
        <v>0</v>
      </c>
      <c r="GC77" s="95">
        <f>IF(ISNA(VLOOKUP($B77,'[1]1718  Exp_Rev Access'!$F$7:$GK$318,$GC$2,FALSE)),"",VLOOKUP($B77,'[1]1718  Exp_Rev Access'!$F$7:$GK$318,$GC$2,FALSE))</f>
        <v>0</v>
      </c>
      <c r="GD77" s="95">
        <f>IF(ISNA(VLOOKUP($B77,'[1]1718  Exp_Rev Access'!$F$7:$GK$318,$GD$2,FALSE)),"",VLOOKUP($B77,'[1]1718  Exp_Rev Access'!$F$7:$GK$318,$GD$2,FALSE))</f>
        <v>0</v>
      </c>
      <c r="GE77" s="95">
        <f>IF(ISNA(VLOOKUP($B77,'[1]1718  Exp_Rev Access'!$F$7:$GK$318,$GE$2,FALSE)),"",VLOOKUP($B77,'[1]1718  Exp_Rev Access'!$F$7:$GK$318,$GE$2,FALSE))</f>
        <v>0</v>
      </c>
      <c r="GF77" s="95">
        <f>IF(ISNA(VLOOKUP($B77,'[1]1718  Exp_Rev Access'!$F$7:$GK$318,$GF$2,FALSE)),"",VLOOKUP($B77,'[1]1718  Exp_Rev Access'!$F$7:$GK$318,$GF$2,FALSE))</f>
        <v>0</v>
      </c>
      <c r="GG77" s="95">
        <f>IF(ISNA(VLOOKUP($B77,'[1]1718  Exp_Rev Access'!$F$7:$GK$318,$GG$2,FALSE)),"",VLOOKUP($B77,'[1]1718  Exp_Rev Access'!$F$7:$GK$318,$GG$2,FALSE))</f>
        <v>0</v>
      </c>
      <c r="GH77" s="95">
        <f>IF(ISNA(VLOOKUP($B77,'[1]1718  Exp_Rev Access'!$F$7:$GK$318,$GH$2,FALSE)),"",VLOOKUP($B77,'[1]1718  Exp_Rev Access'!$F$7:$GK$318,$GH$2,FALSE))</f>
        <v>0</v>
      </c>
      <c r="GI77" s="95">
        <f>IF(ISNA(VLOOKUP($B77,'[1]1718  Exp_Rev Access'!$F$7:$GK$318,$GI$2,FALSE)),"",VLOOKUP($B77,'[1]1718  Exp_Rev Access'!$F$7:$GK$318,$GI$2,FALSE))</f>
        <v>0</v>
      </c>
      <c r="GJ77" s="95">
        <f>IF(ISNA(VLOOKUP($B77,'[1]1718  Exp_Rev Access'!$F$7:$GK$318,$GJ$2,FALSE)),"",VLOOKUP($B77,'[1]1718  Exp_Rev Access'!$F$7:$GK$318,$GJ$2,FALSE))</f>
        <v>0</v>
      </c>
      <c r="GK77" s="95">
        <f>IF(ISNA(VLOOKUP($B77,'[1]1718  Exp_Rev Access'!$F$7:$GK$318,$GK$2,FALSE)),"",VLOOKUP($B77,'[1]1718  Exp_Rev Access'!$F$7:$GK$318,$GK$2,FALSE))</f>
        <v>15131.81</v>
      </c>
      <c r="GL77" s="95">
        <f>IF(ISNA(VLOOKUP($B77,'[1]1718  Exp_Rev Access'!$F$7:$GK$318,$GL$2,FALSE)),"",VLOOKUP($B77,'[1]1718  Exp_Rev Access'!$F$7:$GK$318,$GL$2,FALSE))</f>
        <v>0</v>
      </c>
      <c r="GM77" s="95">
        <f>IF(ISNA(VLOOKUP($B77,'[1]1718  Exp_Rev Access'!$F$7:$GK$318,$GM$2,FALSE)),"",VLOOKUP($B77,'[1]1718  Exp_Rev Access'!$F$7:$GK$318,$GM$2,FALSE))</f>
        <v>0</v>
      </c>
      <c r="GN77" s="95">
        <f>IF(ISNA(VLOOKUP($B77,'[1]1718  Exp_Rev Access'!$F$7:$GK$318,$GN$2,FALSE)),"",VLOOKUP($B77,'[1]1718  Exp_Rev Access'!$F$7:$GK$318,$GN$2,FALSE))</f>
        <v>0</v>
      </c>
      <c r="GO77" s="95">
        <f>IF(ISNA(VLOOKUP($B77,'[1]1718  Exp_Rev Access'!$F$7:$GK$318,$GO$2,FALSE)),"",VLOOKUP($B77,'[1]1718  Exp_Rev Access'!$F$7:$GK$318,$GO$2,FALSE))</f>
        <v>0</v>
      </c>
      <c r="GP77" s="95">
        <f>IF(ISNA(VLOOKUP($B77,'[1]1718  Exp_Rev Access'!$F$7:$GK$318,$GP$2,FALSE)),"",VLOOKUP($B77,'[1]1718  Exp_Rev Access'!$F$7:$GK$318,$GP$2,FALSE))</f>
        <v>0</v>
      </c>
      <c r="GQ77" s="95">
        <f>IF(ISNA(VLOOKUP($B77,'[1]1718  Exp_Rev Access'!$F$7:$GK$318,$GQ$2,FALSE)),"",VLOOKUP($B77,'[1]1718  Exp_Rev Access'!$F$7:$GK$318,$GQ$2,FALSE))</f>
        <v>0</v>
      </c>
      <c r="GR77" s="95">
        <f>IF(ISNA(VLOOKUP($B77,'[1]1718  Exp_Rev Access'!$F$7:$GK$318,$GR$2,FALSE)),"",VLOOKUP($B77,'[1]1718  Exp_Rev Access'!$F$7:$GK$318,$GR$2,FALSE))</f>
        <v>0</v>
      </c>
      <c r="GS77" s="95">
        <f>IF(ISNA(VLOOKUP($B77,'[1]1718  Exp_Rev Access'!$F$7:$GK$318,$GS$2,FALSE)),"",VLOOKUP($B77,'[1]1718  Exp_Rev Access'!$F$7:$GK$318,$GS$2,FALSE))</f>
        <v>0</v>
      </c>
      <c r="GT77" s="95">
        <f>IF(ISNA(VLOOKUP($B77,'[1]1718  Exp_Rev Access'!$F$7:$GK$318,$GT$2,FALSE)),"",VLOOKUP($B77,'[1]1718  Exp_Rev Access'!$F$7:$GK$318,$GT$2,FALSE))</f>
        <v>0</v>
      </c>
      <c r="GU77" s="56">
        <f t="shared" si="256"/>
        <v>15131.81</v>
      </c>
      <c r="GV77" s="92">
        <f t="shared" si="257"/>
        <v>1.3976859937138402E-3</v>
      </c>
      <c r="GW77" s="96">
        <f t="shared" si="258"/>
        <v>17.541686953699195</v>
      </c>
      <c r="HE77" s="97"/>
      <c r="HF77" s="97"/>
      <c r="HG77" s="97"/>
      <c r="HH77" s="97"/>
      <c r="HI77" s="97"/>
      <c r="HJ77" s="97"/>
      <c r="HK77" s="97"/>
      <c r="HL77" s="97"/>
      <c r="HM77" s="97"/>
      <c r="HN77" s="97"/>
    </row>
    <row r="78" spans="1:222" x14ac:dyDescent="0.3">
      <c r="A78" s="73"/>
      <c r="B78" s="88" t="s">
        <v>274</v>
      </c>
      <c r="C78" s="89" t="s">
        <v>275</v>
      </c>
      <c r="D78" s="75">
        <f>IF(ISNA(VLOOKUP($B78,'[1]1718 enrollment_Rev_Exp by size'!$A$7:H418,3,FALSE)),"",VLOOKUP($B78,'[1]1718 enrollment_Rev_Exp by size'!$A$7:$G$363,3,FALSE))</f>
        <v>25.5</v>
      </c>
      <c r="E78" s="76">
        <f>IF(ISNA(VLOOKUP($B78,'[1]1718 enrollment_Rev_Exp by size'!$A$7:I418,5,FALSE)),"",VLOOKUP($B78,'[1]1718 enrollment_Rev_Exp by size'!$A$7:$G$350,5,FALSE))</f>
        <v>692485.17</v>
      </c>
      <c r="F78" s="70">
        <f t="shared" si="238"/>
        <v>692485.17</v>
      </c>
      <c r="G78" s="70">
        <f t="shared" si="239"/>
        <v>0</v>
      </c>
      <c r="H78" s="90">
        <f>IF(ISNA(VLOOKUP($B78,'[1]1718  Exp_Rev Access'!$F$7:$GK$318,3,FALSE)),"",VLOOKUP($B78,'[1]1718  Exp_Rev Access'!$F$7:$GK$318,3,FALSE))</f>
        <v>103436.9</v>
      </c>
      <c r="I78" s="90">
        <f>IF(ISNA(VLOOKUP($B78,'[1]1718  Exp_Rev Access'!$F$7:$GK$318,4,FALSE)),"",VLOOKUP($B78,'[1]1718  Exp_Rev Access'!$F$7:$GK$318,4,FALSE))</f>
        <v>0</v>
      </c>
      <c r="J78" s="90">
        <f>IF(ISNA(VLOOKUP($B78,'[1]1718  Exp_Rev Access'!$F$7:$GK$318,5,FALSE)),"",VLOOKUP($B78,'[1]1718  Exp_Rev Access'!$F$7:$GK$318,5,FALSE))</f>
        <v>0</v>
      </c>
      <c r="K78" s="90">
        <f>IF(ISNA(VLOOKUP($B78,'[1]1718  Exp_Rev Access'!$F$7:$GK$318,6,FALSE)),"-",VLOOKUP($B78,'[1]1718  Exp_Rev Access'!$F$7:$GK$318,6,FALSE))</f>
        <v>0</v>
      </c>
      <c r="L78" s="90">
        <f>IF(ISNA(VLOOKUP($B78,'[1]1718  Exp_Rev Access'!$F$7:$GK$318,7,FALSE)),"",VLOOKUP($B78,'[1]1718  Exp_Rev Access'!$F$7:$GK$318,7,FALSE))</f>
        <v>0</v>
      </c>
      <c r="M78" s="90">
        <f>IF(ISNA(VLOOKUP($B78,'[1]1718  Exp_Rev Access'!$F$7:$GK$318,8,FALSE)),"",VLOOKUP($B78,'[1]1718  Exp_Rev Access'!$F$7:$GK$318,8,FALSE))</f>
        <v>0</v>
      </c>
      <c r="N78" s="56">
        <f t="shared" si="240"/>
        <v>103436.9</v>
      </c>
      <c r="O78" s="91">
        <f t="shared" si="241"/>
        <v>0.14937056341582014</v>
      </c>
      <c r="P78" s="56">
        <f t="shared" si="242"/>
        <v>4056.3490196078428</v>
      </c>
      <c r="Q78" s="90">
        <f>IF(ISNA(VLOOKUP($B78,'[1]1718  Exp_Rev Access'!$F$7:$GK$318,10,FALSE)),"",VLOOKUP($B78,'[1]1718  Exp_Rev Access'!$F$7:$GK$318,10,FALSE))</f>
        <v>0</v>
      </c>
      <c r="R78" s="90">
        <f>IF(ISNA(VLOOKUP($B78,'[1]1718  Exp_Rev Access'!$F$7:$GK$318,11,FALSE)),"",VLOOKUP($B78,'[1]1718  Exp_Rev Access'!$F$7:$GK$318,11,FALSE))</f>
        <v>0</v>
      </c>
      <c r="S78" s="90">
        <f>IF(ISNA(VLOOKUP($B78,'[1]1718  Exp_Rev Access'!$F$7:$GK$318,12,FALSE)),"",VLOOKUP($B78,'[1]1718  Exp_Rev Access'!$F$7:$GK$318,12,FALSE))</f>
        <v>0</v>
      </c>
      <c r="T78" s="90">
        <f>IF(ISNA(VLOOKUP($B78,'[1]1718  Exp_Rev Access'!$F$7:$GK$318,13,FALSE)),"",VLOOKUP($B78,'[1]1718  Exp_Rev Access'!$F$7:$GK$318,13,FALSE))</f>
        <v>0</v>
      </c>
      <c r="U78" s="90">
        <f>IF(ISNA(VLOOKUP($B78,'[1]1718  Exp_Rev Access'!$F$7:$GK$318,14,FALSE)),"",VLOOKUP($B78,'[1]1718  Exp_Rev Access'!$F$7:$GK$318,14,FALSE))</f>
        <v>0</v>
      </c>
      <c r="V78" s="90">
        <f>IF(ISNA(VLOOKUP($B78,'[1]1718  Exp_Rev Access'!$F$7:$GK$318,15,FALSE)),"",VLOOKUP($B78,'[1]1718  Exp_Rev Access'!$F$7:$GK$318,15,FALSE))</f>
        <v>0</v>
      </c>
      <c r="W78" s="90">
        <f>IF(ISNA(VLOOKUP($B78,'[1]1718  Exp_Rev Access'!$F$7:$GK$318,16,FALSE)),"",VLOOKUP($B78,'[1]1718  Exp_Rev Access'!$F$7:$GK$318,16,FALSE))</f>
        <v>0</v>
      </c>
      <c r="X78" s="90">
        <f>IF(ISNA(VLOOKUP($B78,'[1]1718  Exp_Rev Access'!$F$7:$GK$318,17,FALSE)),"",VLOOKUP($B78,'[1]1718  Exp_Rev Access'!$F$7:$GK$318,17,FALSE))</f>
        <v>0</v>
      </c>
      <c r="Y78" s="90">
        <f>IF(ISNA(VLOOKUP($B78,'[1]1718  Exp_Rev Access'!$F$7:$GK$318,18,FALSE)),"",VLOOKUP($B78,'[1]1718  Exp_Rev Access'!$F$7:$GK$318,18,FALSE))</f>
        <v>0</v>
      </c>
      <c r="Z78" s="90">
        <f>IF(ISNA(VLOOKUP($B78,'[1]1718  Exp_Rev Access'!$F$7:$GK$318,19,FALSE)),"",VLOOKUP($B78,'[1]1718  Exp_Rev Access'!$F$7:$GK$318,19,FALSE))</f>
        <v>0</v>
      </c>
      <c r="AA78" s="90">
        <f>IF(ISNA(VLOOKUP($B78,'[1]1718  Exp_Rev Access'!$F$7:$GK$318,20,FALSE)),"",VLOOKUP($B78,'[1]1718  Exp_Rev Access'!$F$7:$GK$318,20,FALSE))</f>
        <v>0</v>
      </c>
      <c r="AB78" s="90">
        <f>IF(ISNA(VLOOKUP($B78,'[1]1718  Exp_Rev Access'!$F$7:$GK$318,21,FALSE)),"",VLOOKUP($B78,'[1]1718  Exp_Rev Access'!$F$7:$GK$318,21,FALSE))</f>
        <v>0</v>
      </c>
      <c r="AC78" s="90">
        <f>IF(ISNA(VLOOKUP($B78,'[1]1718  Exp_Rev Access'!$F$7:$GK$318,22,FALSE)),"",VLOOKUP($B78,'[1]1718  Exp_Rev Access'!$F$7:$GK$318,22,FALSE))</f>
        <v>0</v>
      </c>
      <c r="AD78" s="90">
        <f>IF(ISNA(VLOOKUP($B78,'[1]1718  Exp_Rev Access'!$F$7:$GK$318,23,FALSE)),"",VLOOKUP($B78,'[1]1718  Exp_Rev Access'!$F$7:$GK$318,23,FALSE))</f>
        <v>0</v>
      </c>
      <c r="AE78" s="90">
        <f>IF(ISNA(VLOOKUP($B78,'[1]1718  Exp_Rev Access'!$F$7:$GK$318,24,FALSE)),"",VLOOKUP($B78,'[1]1718  Exp_Rev Access'!$F$7:$GK$318,24,FALSE))</f>
        <v>2386.4299999999998</v>
      </c>
      <c r="AF78" s="90">
        <f>IF(ISNA(VLOOKUP($B78,'[1]1718  Exp_Rev Access'!$F$7:$GK$318,25,FALSE)),"",VLOOKUP($B78,'[1]1718  Exp_Rev Access'!$F$7:$GK$318,25,FALSE))</f>
        <v>0</v>
      </c>
      <c r="AG78" s="90">
        <f>IF(ISNA(VLOOKUP($B78,'[1]1718  Exp_Rev Access'!$F$7:$GK$318,26,FALSE)),"",VLOOKUP($B78,'[1]1718  Exp_Rev Access'!$F$7:$GK$318,26,FALSE))</f>
        <v>3925.27</v>
      </c>
      <c r="AH78" s="90">
        <f>IF(ISNA(VLOOKUP($B78,'[1]1718  Exp_Rev Access'!$F$7:$GK$318,27,FALSE)),"",VLOOKUP($B78,'[1]1718  Exp_Rev Access'!$F$7:$GK$318,27,FALSE))</f>
        <v>0</v>
      </c>
      <c r="AI78" s="90">
        <f>IF(ISNA(VLOOKUP($B78,'[1]1718  Exp_Rev Access'!$F$7:$GK$318,28,FALSE)),"",VLOOKUP($B78,'[1]1718  Exp_Rev Access'!$F$7:$GK$318,28,FALSE))</f>
        <v>0</v>
      </c>
      <c r="AJ78" s="90">
        <f>IF(ISNA(VLOOKUP($B78,'[1]1718  Exp_Rev Access'!$F$7:$GK$318,29,FALSE)),"",VLOOKUP($B78,'[1]1718  Exp_Rev Access'!$F$7:$GK$318,29,FALSE))</f>
        <v>0</v>
      </c>
      <c r="AK78" s="90">
        <f>IF(ISNA(VLOOKUP($B78,'[1]1718  Exp_Rev Access'!$F$7:$GK$318,30,FALSE)),"",VLOOKUP($B78,'[1]1718  Exp_Rev Access'!$F$7:$GK$318,30,FALSE))</f>
        <v>60.08</v>
      </c>
      <c r="AL78" s="90">
        <f>IF(ISNA(VLOOKUP($B78,'[1]1718  Exp_Rev Access'!$F$7:$GK$318,31,FALSE)),"",VLOOKUP($B78,'[1]1718  Exp_Rev Access'!$F$7:$GK$318,31,FALSE))</f>
        <v>644.88</v>
      </c>
      <c r="AM78" s="56">
        <f t="shared" si="243"/>
        <v>7016.66</v>
      </c>
      <c r="AN78" s="92">
        <f t="shared" si="244"/>
        <v>1.0132578001634316E-2</v>
      </c>
      <c r="AO78" s="71">
        <f t="shared" si="245"/>
        <v>275.16313725490198</v>
      </c>
      <c r="AP78" s="90">
        <f>IF(ISNA(VLOOKUP($B78,'[1]1718  Exp_Rev Access'!$F$7:$GK$318,33,FALSE)),"",VLOOKUP($B78,'[1]1718  Exp_Rev Access'!$F$7:$GK$318,33,FALSE))</f>
        <v>300519.58</v>
      </c>
      <c r="AQ78" s="90">
        <f>IF(ISNA(VLOOKUP($B78,'[1]1718  Exp_Rev Access'!$F$7:$GK$318,34,FALSE)),"",VLOOKUP($B78,'[1]1718  Exp_Rev Access'!$F$7:$GK$318,34,FALSE))</f>
        <v>868.08</v>
      </c>
      <c r="AR78" s="90">
        <f>IF(ISNA(VLOOKUP($B78,'[1]1718  Exp_Rev Access'!$F$7:$GK$318,35,FALSE)),"",VLOOKUP($B78,'[1]1718  Exp_Rev Access'!$F$7:$GK$318,35,FALSE))</f>
        <v>20819.16</v>
      </c>
      <c r="AS78" s="90">
        <f>IF(ISNA(VLOOKUP($B78,'[1]1718  Exp_Rev Access'!$F$7:$GK$318,36,FALSE)),"",VLOOKUP($B78,'[1]1718  Exp_Rev Access'!$F$7:$GK$318,36,FALSE))</f>
        <v>0</v>
      </c>
      <c r="AT78" s="90">
        <f>IF(ISNA(VLOOKUP($B78,'[1]1718  Exp_Rev Access'!$F$7:$GK$318,37,FALSE)),"",VLOOKUP($B78,'[1]1718  Exp_Rev Access'!$F$7:$GK$318,37,FALSE))</f>
        <v>0</v>
      </c>
      <c r="AU78" s="56">
        <f t="shared" si="246"/>
        <v>322206.82</v>
      </c>
      <c r="AV78" s="93">
        <f t="shared" si="247"/>
        <v>0.46529057077135672</v>
      </c>
      <c r="AW78" s="56">
        <f t="shared" si="248"/>
        <v>12635.56156862745</v>
      </c>
      <c r="AX78" s="90">
        <f>IF(ISNA(VLOOKUP($B78,'[1]1718  Exp_Rev Access'!$F$7:$GK$318,39,FALSE)),"",VLOOKUP($B78,'[1]1718  Exp_Rev Access'!$F$7:$GK$318,39,FALSE))</f>
        <v>0</v>
      </c>
      <c r="AY78" s="90">
        <f>IF(ISNA(VLOOKUP($B78,'[1]1718  Exp_Rev Access'!$F$7:$GK$318,40,FALSE)),"",VLOOKUP($B78,'[1]1718  Exp_Rev Access'!$F$7:$GK$318,40,FALSE))</f>
        <v>22571.46</v>
      </c>
      <c r="AZ78" s="90">
        <f>IF(ISNA(VLOOKUP($B78,'[1]1718  Exp_Rev Access'!$F$7:$GK$318,41,FALSE)),"",VLOOKUP($B78,'[1]1718  Exp_Rev Access'!$F$7:$GK$318,41,FALSE))</f>
        <v>868.6</v>
      </c>
      <c r="BA78" s="90">
        <f>IF(ISNA(VLOOKUP($B78,'[1]1718  Exp_Rev Access'!$F$7:$GK$318,42,FALSE)),"",VLOOKUP($B78,'[1]1718  Exp_Rev Access'!$F$7:$GK$318,42,FALSE))</f>
        <v>0</v>
      </c>
      <c r="BB78" s="90">
        <f>IF(ISNA(VLOOKUP($B78,'[1]1718  Exp_Rev Access'!$F$7:$GK$318,43,FALSE)),"",VLOOKUP($B78,'[1]1718  Exp_Rev Access'!$F$7:$GK$318,43,FALSE))</f>
        <v>0</v>
      </c>
      <c r="BC78" s="90">
        <f>IF(ISNA(VLOOKUP($B78,'[1]1718  Exp_Rev Access'!$F$7:$GK$318,44,FALSE)),"",VLOOKUP($B78,'[1]1718  Exp_Rev Access'!$F$7:$GK$318,44,FALSE))</f>
        <v>14900.54</v>
      </c>
      <c r="BD78" s="90">
        <f>IF(ISNA(VLOOKUP($B78,'[1]1718  Exp_Rev Access'!$F$7:$GK$318,45,FALSE)),"",VLOOKUP($B78,'[1]1718  Exp_Rev Access'!$F$7:$GK$318,45,FALSE))</f>
        <v>0</v>
      </c>
      <c r="BE78" s="90">
        <f>IF(ISNA(VLOOKUP($B78,'[1]1718  Exp_Rev Access'!$F$7:$GK$318,46,FALSE)),"",VLOOKUP($B78,'[1]1718  Exp_Rev Access'!$F$7:$GK$318,46,FALSE))</f>
        <v>0</v>
      </c>
      <c r="BF78" s="90">
        <f>IF(ISNA(VLOOKUP($B78,'[1]1718  Exp_Rev Access'!$F$7:$GK$318,47,FALSE)),"",VLOOKUP($B78,'[1]1718  Exp_Rev Access'!$F$7:$GK$318,47,FALSE))</f>
        <v>0</v>
      </c>
      <c r="BG78" s="90">
        <f>IF(ISNA(VLOOKUP($B78,'[1]1718  Exp_Rev Access'!$F$7:$GK$318,48,FALSE)),"",VLOOKUP($B78,'[1]1718  Exp_Rev Access'!$F$7:$GK$318,48,FALSE))</f>
        <v>11490.33</v>
      </c>
      <c r="BH78" s="90">
        <f>IF(ISNA(VLOOKUP($B78,'[1]1718  Exp_Rev Access'!$F$7:$GK$318,49,FALSE)),"",VLOOKUP($B78,'[1]1718  Exp_Rev Access'!$F$7:$GK$318,49,FALSE))</f>
        <v>474.1</v>
      </c>
      <c r="BI78" s="90">
        <f>IF(ISNA(VLOOKUP($B78,'[1]1718  Exp_Rev Access'!$F$7:$GK$318,50,FALSE)),"",VLOOKUP($B78,'[1]1718  Exp_Rev Access'!$F$7:$GK$318,50,FALSE))</f>
        <v>0</v>
      </c>
      <c r="BJ78" s="90">
        <f>IF(ISNA(VLOOKUP($B78,'[1]1718  Exp_Rev Access'!$F$7:$GK$318,51,FALSE)),"",VLOOKUP($B78,'[1]1718  Exp_Rev Access'!$F$7:$GK$318,51,FALSE))</f>
        <v>2357.1</v>
      </c>
      <c r="BK78" s="90">
        <f>IF(ISNA(VLOOKUP($B78,'[1]1718  Exp_Rev Access'!$F$7:$GK$318,52,FALSE)),"",VLOOKUP($B78,'[1]1718  Exp_Rev Access'!$F$7:$GK$318,52,FALSE))</f>
        <v>111661.48</v>
      </c>
      <c r="BL78" s="90">
        <f>IF(ISNA(VLOOKUP($B78,'[1]1718  Exp_Rev Access'!$F$7:$GK$318,53,FALSE)),"",VLOOKUP($B78,'[1]1718  Exp_Rev Access'!$F$7:$GK$318,53,FALSE))</f>
        <v>0</v>
      </c>
      <c r="BM78" s="90">
        <f>IF(ISNA(VLOOKUP($B78,'[1]1718  Exp_Rev Access'!$F$7:$GK$318,54,FALSE)),"",VLOOKUP($B78,'[1]1718  Exp_Rev Access'!$F$7:$GK$318,54,FALSE))</f>
        <v>0</v>
      </c>
      <c r="BN78" s="90">
        <f>IF(ISNA(VLOOKUP($B78,'[1]1718  Exp_Rev Access'!$F$7:$GK$318,55,FALSE)),"",VLOOKUP($B78,'[1]1718  Exp_Rev Access'!$F$7:$GK$318,55,FALSE))</f>
        <v>0</v>
      </c>
      <c r="BO78" s="90">
        <f>IF(ISNA(VLOOKUP($B78,'[1]1718  Exp_Rev Access'!$F$7:$GK$318,56,FALSE)),"",VLOOKUP($B78,'[1]1718  Exp_Rev Access'!$F$7:$GK$318,56,FALSE))</f>
        <v>0</v>
      </c>
      <c r="BP78" s="90">
        <f>IF(ISNA(VLOOKUP($B78,'[1]1718  Exp_Rev Access'!$F$7:$GK$318,57,FALSE)),"",VLOOKUP($B78,'[1]1718  Exp_Rev Access'!$F$7:$GK$318,57,FALSE))</f>
        <v>0</v>
      </c>
      <c r="BQ78" s="90">
        <f>IF(ISNA(VLOOKUP($B78,'[1]1718  Exp_Rev Access'!$F$7:$GK$318,58,FALSE)),"",VLOOKUP($B78,'[1]1718  Exp_Rev Access'!$F$7:$GK$318,58,FALSE))</f>
        <v>0</v>
      </c>
      <c r="BR78" s="90">
        <f>IF(ISNA(VLOOKUP($B78,'[1]1718  Exp_Rev Access'!$F$7:$GK$318,59,FALSE)),"",VLOOKUP($B78,'[1]1718  Exp_Rev Access'!$F$7:$GK$318,59,FALSE))</f>
        <v>0</v>
      </c>
      <c r="BS78" s="90">
        <f>IF(ISNA(VLOOKUP($B78,'[1]1718  Exp_Rev Access'!$F$7:$GK$318,60,FALSE)),"",VLOOKUP($B78,'[1]1718  Exp_Rev Access'!$F$7:$GK$318,60,FALSE))</f>
        <v>0</v>
      </c>
      <c r="BT78" s="90">
        <f>IF(ISNA(VLOOKUP($B78,'[1]1718  Exp_Rev Access'!$F$7:$GK$318,61,FALSE)),"",VLOOKUP($B78,'[1]1718  Exp_Rev Access'!$F$7:$GK$318,61,FALSE))</f>
        <v>0</v>
      </c>
      <c r="BU78" s="90">
        <f>IF(ISNA(VLOOKUP($B78,'[1]1718  Exp_Rev Access'!$F$7:$GK$318,62,FALSE)),"",VLOOKUP($B78,'[1]1718  Exp_Rev Access'!$F$7:$GK$318,62,FALSE))</f>
        <v>0</v>
      </c>
      <c r="BV78" s="56">
        <f t="shared" si="236"/>
        <v>164323.60999999999</v>
      </c>
      <c r="BW78" s="92">
        <f t="shared" si="249"/>
        <v>0.2372954932738848</v>
      </c>
      <c r="BX78" s="71">
        <f t="shared" si="250"/>
        <v>6444.0631372549014</v>
      </c>
      <c r="BY78" s="90">
        <f>IF(ISNA(VLOOKUP($B78,'[1]1718  Exp_Rev Access'!$F$7:$GK$318,64,FALSE)),"",VLOOKUP($B78,'[1]1718  Exp_Rev Access'!$F$7:$GK$318,64,FALSE))</f>
        <v>11.66</v>
      </c>
      <c r="BZ78" s="90">
        <f>IF(ISNA(VLOOKUP($B78,'[1]1718  Exp_Rev Access'!$F$7:$GK$318,65,FALSE)),"",VLOOKUP($B78,'[1]1718  Exp_Rev Access'!$F$7:$GK$318,65,FALSE))</f>
        <v>0</v>
      </c>
      <c r="CA78" s="90">
        <f>IF(ISNA(VLOOKUP($B78,'[1]1718  Exp_Rev Access'!$F$7:$GK$318,66,FALSE)),"",VLOOKUP($B78,'[1]1718  Exp_Rev Access'!$F$7:$GK$318,66,FALSE))</f>
        <v>0</v>
      </c>
      <c r="CB78" s="90">
        <f>IF(ISNA(VLOOKUP($B78,'[1]1718  Exp_Rev Access'!$F$7:$GK$318,67,FALSE)),"",VLOOKUP($B78,'[1]1718  Exp_Rev Access'!$F$7:$GK$318,67,FALSE))</f>
        <v>0</v>
      </c>
      <c r="CC78" s="90">
        <f>IF(ISNA(VLOOKUP($B78,'[1]1718  Exp_Rev Access'!$F$7:$GK$318,68,FALSE)),"",VLOOKUP($B78,'[1]1718  Exp_Rev Access'!$F$7:$GK$318,68,FALSE))</f>
        <v>0</v>
      </c>
      <c r="CD78" s="90">
        <f>IF(ISNA(VLOOKUP($B78,'[1]1718  Exp_Rev Access'!$F$7:$GK$318,69,FALSE)),"",VLOOKUP($B78,'[1]1718  Exp_Rev Access'!$F$7:$GK$318,69,FALSE))</f>
        <v>0</v>
      </c>
      <c r="CE78" s="56">
        <f t="shared" si="237"/>
        <v>11.66</v>
      </c>
      <c r="CF78" s="92">
        <f t="shared" si="251"/>
        <v>1.6837905712840029E-5</v>
      </c>
      <c r="CG78" s="78">
        <f t="shared" si="252"/>
        <v>0.45725490196078433</v>
      </c>
      <c r="CH78" s="90">
        <f>IF(ISNA(VLOOKUP($B78,'[1]1718  Exp_Rev Access'!$F$7:$GK$318,$CH$2,FALSE)),"",VLOOKUP($B78,'[1]1718  Exp_Rev Access'!$F$7:$GK$318,$CH$2,FALSE))</f>
        <v>0</v>
      </c>
      <c r="CI78" s="90">
        <f>IF(ISNA(VLOOKUP($B78,'[1]1718  Exp_Rev Access'!$F$7:$GK$318,$CI$2,FALSE)),"",VLOOKUP($B78,'[1]1718  Exp_Rev Access'!$F$7:$GK$318,$CI$2,FALSE))</f>
        <v>0</v>
      </c>
      <c r="CJ78" s="90">
        <f>IF(ISNA(VLOOKUP($B78,'[1]1718  Exp_Rev Access'!$F$7:$GK$318,$CJ$2,FALSE)),"",VLOOKUP($B78,'[1]1718  Exp_Rev Access'!$F$7:$GK$318,$CJ$2,FALSE))</f>
        <v>0</v>
      </c>
      <c r="CK78" s="90">
        <f>IF(ISNA(VLOOKUP($B78,'[1]1718  Exp_Rev Access'!$F$7:$GK$318,$CK$2,FALSE)),"",VLOOKUP($B78,'[1]1718  Exp_Rev Access'!$F$7:$GK$318,$CK$2,FALSE))</f>
        <v>0</v>
      </c>
      <c r="CL78" s="90">
        <f>IF(ISNA(VLOOKUP($B78,'[1]1718  Exp_Rev Access'!$F$7:$GK$318,$CL$2,FALSE)),"",VLOOKUP($B78,'[1]1718  Exp_Rev Access'!$F$7:$GK$318,$CL$2,FALSE))</f>
        <v>0</v>
      </c>
      <c r="CM78" s="90">
        <f>IF(ISNA(VLOOKUP($B78,'[1]1718  Exp_Rev Access'!$F$7:$GK$318,$CM$2,FALSE)),"",VLOOKUP($B78,'[1]1718  Exp_Rev Access'!$F$7:$GK$318,$CM$2,FALSE))</f>
        <v>0</v>
      </c>
      <c r="CN78" s="90">
        <f>IF(ISNA(VLOOKUP($B78,'[1]1718  Exp_Rev Access'!$F$7:$GK$318,$CN$2,FALSE)),"",VLOOKUP($B78,'[1]1718  Exp_Rev Access'!$F$7:$GK$318,$CN$2,FALSE))</f>
        <v>0</v>
      </c>
      <c r="CO78" s="90">
        <f>IF(ISNA(VLOOKUP($B78,'[1]1718  Exp_Rev Access'!$F$7:$GK$318,$CO$2,FALSE)),"",VLOOKUP($B78,'[1]1718  Exp_Rev Access'!$F$7:$GK$318,$CO$2,FALSE))</f>
        <v>0</v>
      </c>
      <c r="CP78" s="90">
        <f>IF(ISNA(VLOOKUP($B78,'[1]1718  Exp_Rev Access'!$F$7:$GK$318,$CP$2,FALSE)),"",VLOOKUP($B78,'[1]1718  Exp_Rev Access'!$F$7:$GK$318,$CP$2,FALSE))</f>
        <v>0</v>
      </c>
      <c r="CQ78" s="90">
        <f>IF(ISNA(VLOOKUP($B78,'[1]1718  Exp_Rev Access'!$F$7:$GK$318,$CQ$2,FALSE)),"",VLOOKUP($B78,'[1]1718  Exp_Rev Access'!$F$7:$GK$318,$CQ$2,FALSE))</f>
        <v>8349.93</v>
      </c>
      <c r="CR78" s="90">
        <f>IF(ISNA(VLOOKUP($B78,'[1]1718  Exp_Rev Access'!$F$7:$GK$318,$CR$2,FALSE)),"",VLOOKUP($B78,'[1]1718  Exp_Rev Access'!$F$7:$GK$318,$CR$2,FALSE))</f>
        <v>0</v>
      </c>
      <c r="CS78" s="90">
        <f>IF(ISNA(VLOOKUP($B78,'[1]1718  Exp_Rev Access'!$F$7:$GK$318,$CS$2,FALSE)),"",VLOOKUP($B78,'[1]1718  Exp_Rev Access'!$F$7:$GK$318,$CS$2,FALSE))</f>
        <v>0</v>
      </c>
      <c r="CT78" s="90">
        <f>IF(ISNA(VLOOKUP($B78,'[1]1718  Exp_Rev Access'!$F$7:$GK$318,$CT$2,FALSE)),"",VLOOKUP($B78,'[1]1718  Exp_Rev Access'!$F$7:$GK$318,$CT$2,FALSE))</f>
        <v>0</v>
      </c>
      <c r="CU78" s="90">
        <f>IF(ISNA(VLOOKUP($B78,'[1]1718  Exp_Rev Access'!$F$7:$GK$318,$CU$2,FALSE)),"",VLOOKUP($B78,'[1]1718  Exp_Rev Access'!$F$7:$GK$318,$CU$2,FALSE))</f>
        <v>48924.21</v>
      </c>
      <c r="CV78" s="90">
        <f>IF(ISNA(VLOOKUP($B78,'[1]1718  Exp_Rev Access'!$F$7:$GK$318,$CV$2,FALSE)),"",VLOOKUP($B78,'[1]1718  Exp_Rev Access'!$F$7:$GK$318,$CV$2,FALSE))</f>
        <v>10823.1</v>
      </c>
      <c r="CW78" s="90">
        <f>IF(ISNA(VLOOKUP($B78,'[1]1718  Exp_Rev Access'!$F$7:$GK$318,$CW$2,FALSE)),"",VLOOKUP($B78,'[1]1718  Exp_Rev Access'!$F$7:$GK$318,$CW$2,FALSE))</f>
        <v>0</v>
      </c>
      <c r="CX78" s="90">
        <f>IF(ISNA(VLOOKUP($B78,'[1]1718  Exp_Rev Access'!$F$7:$GK$318,$CX$2,FALSE)),"",VLOOKUP($B78,'[1]1718  Exp_Rev Access'!$F$7:$GK$318,$CX$2,FALSE))</f>
        <v>0</v>
      </c>
      <c r="CY78" s="90">
        <f>IF(ISNA(VLOOKUP($B78,'[1]1718  Exp_Rev Access'!$F$7:$GK$318,$CY$2,FALSE)),"",VLOOKUP($B78,'[1]1718  Exp_Rev Access'!$F$7:$GK$318,$CY$2,FALSE))</f>
        <v>0</v>
      </c>
      <c r="CZ78" s="90">
        <f>IF(ISNA(VLOOKUP($B78,'[1]1718  Exp_Rev Access'!$F$7:$GK$318,$CZ$2,FALSE)),"",VLOOKUP($B78,'[1]1718  Exp_Rev Access'!$F$7:$GK$318,$CZ$2,FALSE))</f>
        <v>0</v>
      </c>
      <c r="DA78" s="90">
        <f>IF(ISNA(VLOOKUP($B78,'[1]1718  Exp_Rev Access'!$F$7:$GK$318,$DA$2,FALSE)),"",VLOOKUP($B78,'[1]1718  Exp_Rev Access'!$F$7:$GK$318,$DA$2,FALSE))</f>
        <v>0</v>
      </c>
      <c r="DB78" s="90">
        <f>IF(ISNA(VLOOKUP($B78,'[1]1718  Exp_Rev Access'!$F$7:$GK$318,$DB$2,FALSE)),"",VLOOKUP($B78,'[1]1718  Exp_Rev Access'!$F$7:$GK$318,$DB$2,FALSE))</f>
        <v>0</v>
      </c>
      <c r="DC78" s="90">
        <f>IF(ISNA(VLOOKUP($B78,'[1]1718  Exp_Rev Access'!$F$7:$GK$318,$DC$2,FALSE)),"",VLOOKUP($B78,'[1]1718  Exp_Rev Access'!$F$7:$GK$318,$DC$2,FALSE))</f>
        <v>0</v>
      </c>
      <c r="DD78" s="90">
        <f>IF(ISNA(VLOOKUP($B78,'[1]1718  Exp_Rev Access'!$F$7:$GK$318,$DD$2,FALSE)),"",VLOOKUP($B78,'[1]1718  Exp_Rev Access'!$F$7:$GK$318,$DD$2,FALSE))</f>
        <v>0</v>
      </c>
      <c r="DE78" s="90">
        <f>IF(ISNA(VLOOKUP($B78,'[1]1718  Exp_Rev Access'!$F$7:$GK$318,$DE$2,FALSE)),"",VLOOKUP($B78,'[1]1718  Exp_Rev Access'!$F$7:$GK$318,$DE$2,FALSE))</f>
        <v>0</v>
      </c>
      <c r="DF78" s="90">
        <f>IF(ISNA(VLOOKUP($B78,'[1]1718  Exp_Rev Access'!$F$7:$GK$318,$DF$2,FALSE)),"",VLOOKUP($B78,'[1]1718  Exp_Rev Access'!$F$7:$GK$318,$DF$2,FALSE))</f>
        <v>0</v>
      </c>
      <c r="DG78" s="90">
        <f>IF(ISNA(VLOOKUP($B78,'[1]1718  Exp_Rev Access'!$F$7:$GK$318,$DG$2,FALSE)),"",VLOOKUP($B78,'[1]1718  Exp_Rev Access'!$F$7:$GK$318,$DG$2,FALSE))</f>
        <v>0</v>
      </c>
      <c r="DH78" s="90">
        <f>IF(ISNA(VLOOKUP($B78,'[1]1718  Exp_Rev Access'!$F$7:$GK$318,$DH$2,FALSE)),"",VLOOKUP($B78,'[1]1718  Exp_Rev Access'!$F$7:$GK$318,$DH$2,FALSE))</f>
        <v>0</v>
      </c>
      <c r="DI78" s="90">
        <f>IF(ISNA(VLOOKUP($B78,'[1]1718  Exp_Rev Access'!$F$7:$GK$318,$DI$2,FALSE)),"",VLOOKUP($B78,'[1]1718  Exp_Rev Access'!$F$7:$GK$318,$DI$2,FALSE))</f>
        <v>20684.41</v>
      </c>
      <c r="DJ78" s="90">
        <f>IF(ISNA(VLOOKUP($B78,'[1]1718  Exp_Rev Access'!$F$7:$GK$318,$DJ$2,FALSE)),"",VLOOKUP($B78,'[1]1718  Exp_Rev Access'!$F$7:$GK$318,$DJ$2,FALSE))</f>
        <v>0</v>
      </c>
      <c r="DK78" s="90">
        <f>IF(ISNA(VLOOKUP($B78,'[1]1718  Exp_Rev Access'!$F$7:$GK$318,$DK$2,FALSE)),"",VLOOKUP($B78,'[1]1718  Exp_Rev Access'!$F$7:$GK$318,$DK$2,FALSE))</f>
        <v>0</v>
      </c>
      <c r="DL78" s="90">
        <f>IF(ISNA(VLOOKUP($B78,'[1]1718  Exp_Rev Access'!$F$7:$GK$318,$DL$2,FALSE)),"",VLOOKUP($B78,'[1]1718  Exp_Rev Access'!$F$7:$GK$318,$DL$2,FALSE))</f>
        <v>0</v>
      </c>
      <c r="DM78" s="90">
        <f>IF(ISNA(VLOOKUP($B78,'[1]1718  Exp_Rev Access'!$F$7:$GK$318,$DM$2,FALSE)),"",VLOOKUP($B78,'[1]1718  Exp_Rev Access'!$F$7:$GK$318,$DM$2,FALSE))</f>
        <v>0</v>
      </c>
      <c r="DN78" s="90">
        <f>IF(ISNA(VLOOKUP($B78,'[1]1718  Exp_Rev Access'!$F$7:$GK$318,$DN$2,FALSE)),"",VLOOKUP($B78,'[1]1718  Exp_Rev Access'!$F$7:$GK$318,$DN$2,FALSE))</f>
        <v>0</v>
      </c>
      <c r="DO78" s="90">
        <f>IF(ISNA(VLOOKUP($B78,'[1]1718  Exp_Rev Access'!$F$7:$GK$318,$DO$2,FALSE)),"",VLOOKUP($B78,'[1]1718  Exp_Rev Access'!$F$7:$GK$318,$DO$2,FALSE))</f>
        <v>0</v>
      </c>
      <c r="DP78" s="90">
        <f>IF(ISNA(VLOOKUP($B78,'[1]1718  Exp_Rev Access'!$F$7:$GK$318,$DP$2,FALSE)),"",VLOOKUP($B78,'[1]1718  Exp_Rev Access'!$F$7:$GK$318,$DP$2,FALSE))</f>
        <v>0</v>
      </c>
      <c r="DQ78" s="90">
        <f>IF(ISNA(VLOOKUP($B78,'[1]1718  Exp_Rev Access'!$F$7:$GK$318,$DQ$2,FALSE)),"",VLOOKUP($B78,'[1]1718  Exp_Rev Access'!$F$7:$GK$318,$DQ$2,FALSE))</f>
        <v>0</v>
      </c>
      <c r="DR78" s="90">
        <f>IF(ISNA(VLOOKUP($B78,'[1]1718  Exp_Rev Access'!$F$7:$GK$318,$DR$2,FALSE)),"",VLOOKUP($B78,'[1]1718  Exp_Rev Access'!$F$7:$GK$318,$DR$2,FALSE))</f>
        <v>0</v>
      </c>
      <c r="DS78" s="90">
        <f>IF(ISNA(VLOOKUP($B78,'[1]1718  Exp_Rev Access'!$F$7:$GK$318,$DS$2,FALSE)),"",VLOOKUP($B78,'[1]1718  Exp_Rev Access'!$F$7:$GK$318,$DS$2,FALSE))</f>
        <v>0</v>
      </c>
      <c r="DT78" s="90">
        <f>IF(ISNA(VLOOKUP($B78,'[1]1718  Exp_Rev Access'!$F$7:$GK$318,$DT$2,FALSE)),"",VLOOKUP($B78,'[1]1718  Exp_Rev Access'!$F$7:$GK$318,$DT$2,FALSE))</f>
        <v>0</v>
      </c>
      <c r="DU78" s="90">
        <f>IF(ISNA(VLOOKUP($B78,'[1]1718  Exp_Rev Access'!$F$7:$GK$318,$DU$2,FALSE)),"",VLOOKUP($B78,'[1]1718  Exp_Rev Access'!$F$7:$GK$318,$DU$2,FALSE))</f>
        <v>0</v>
      </c>
      <c r="DV78" s="90">
        <f>IF(ISNA(VLOOKUP($B78,'[1]1718  Exp_Rev Access'!$F$7:$GK$318,$DV$2,FALSE)),"",VLOOKUP($B78,'[1]1718  Exp_Rev Access'!$F$7:$GK$318,$DV$2,FALSE))</f>
        <v>0</v>
      </c>
      <c r="DW78" s="90">
        <f>IF(ISNA(VLOOKUP($B78,'[1]1718  Exp_Rev Access'!$F$7:$GK$318,$DW$2,FALSE)),"",VLOOKUP($B78,'[1]1718  Exp_Rev Access'!$F$7:$GK$318,$DW$2,FALSE))</f>
        <v>0</v>
      </c>
      <c r="DX78" s="90">
        <f>IF(ISNA(VLOOKUP($B78,'[1]1718  Exp_Rev Access'!$F$7:$GK$318,$DX$2,FALSE)),"",VLOOKUP($B78,'[1]1718  Exp_Rev Access'!$F$7:$GK$318,$DX$2,FALSE))</f>
        <v>0</v>
      </c>
      <c r="DY78" s="90">
        <f>IF(ISNA(VLOOKUP($B78,'[1]1718  Exp_Rev Access'!$F$7:$GK$318,$DY$2,FALSE)),"",VLOOKUP($B78,'[1]1718  Exp_Rev Access'!$F$7:$GK$318,$DY$2,FALSE))</f>
        <v>0</v>
      </c>
      <c r="DZ78" s="90">
        <f>IF(ISNA(VLOOKUP($B78,'[1]1718  Exp_Rev Access'!$F$7:$GK$318,$DZ$2,FALSE)),"",VLOOKUP($B78,'[1]1718  Exp_Rev Access'!$F$7:$GK$318,$DZ$2,FALSE))</f>
        <v>0</v>
      </c>
      <c r="EA78" s="90">
        <f>IF(ISNA(VLOOKUP($B78,'[1]1718  Exp_Rev Access'!$F$7:$GK$318,$EA$2,FALSE)),"",VLOOKUP($B78,'[1]1718  Exp_Rev Access'!$F$7:$GK$318,$EA$2,FALSE))</f>
        <v>0</v>
      </c>
      <c r="EB78" s="90">
        <f>IF(ISNA(VLOOKUP($B78,'[1]1718  Exp_Rev Access'!$F$7:$GK$318,$EB$2,FALSE)),"",VLOOKUP($B78,'[1]1718  Exp_Rev Access'!$F$7:$GK$318,$EB$2,FALSE))</f>
        <v>0</v>
      </c>
      <c r="EC78" s="90">
        <f>IF(ISNA(VLOOKUP($B78,'[1]1718  Exp_Rev Access'!$F$7:$GK$318,$EC$2,FALSE)),"",VLOOKUP($B78,'[1]1718  Exp_Rev Access'!$F$7:$GK$318,$EC$2,FALSE))</f>
        <v>0</v>
      </c>
      <c r="ED78" s="90">
        <f>IF(ISNA(VLOOKUP($B78,'[1]1718  Exp_Rev Access'!$F$7:$GK$318,$ED$2,FALSE)),"",VLOOKUP($B78,'[1]1718  Exp_Rev Access'!$F$7:$GK$318,$ED$2,FALSE))</f>
        <v>0</v>
      </c>
      <c r="EE78" s="90">
        <f>IF(ISNA(VLOOKUP($B78,'[1]1718  Exp_Rev Access'!$F$7:$GK$318,$EE$2,FALSE)),"",VLOOKUP($B78,'[1]1718  Exp_Rev Access'!$F$7:$GK$318,$EE$2,FALSE))</f>
        <v>0</v>
      </c>
      <c r="EF78" s="90">
        <f>IF(ISNA(VLOOKUP($B78,'[1]1718  Exp_Rev Access'!$F$7:$GK$318,$EF$2,FALSE)),"",VLOOKUP($B78,'[1]1718  Exp_Rev Access'!$F$7:$GK$318,$EF$2,FALSE))</f>
        <v>0</v>
      </c>
      <c r="EG78" s="90">
        <f>IF(ISNA(VLOOKUP($B78,'[1]1718  Exp_Rev Access'!$F$7:$GK$318,$EG$2,FALSE)),"",VLOOKUP($B78,'[1]1718  Exp_Rev Access'!$F$7:$GK$318,$EG$2,FALSE))</f>
        <v>0</v>
      </c>
      <c r="EH78" s="90">
        <f>IF(ISNA(VLOOKUP($B78,'[1]1718  Exp_Rev Access'!$F$7:$GK$318,$EH$2,FALSE)),"",VLOOKUP($B78,'[1]1718  Exp_Rev Access'!$F$7:$GK$318,$EH$2,FALSE))</f>
        <v>0</v>
      </c>
      <c r="EI78" s="90">
        <f>IF(ISNA(VLOOKUP($B78,'[1]1718  Exp_Rev Access'!$F$7:$GK$318,$EI$2,FALSE)),"",VLOOKUP($B78,'[1]1718  Exp_Rev Access'!$F$7:$GK$318,$EI$2,FALSE))</f>
        <v>0</v>
      </c>
      <c r="EJ78" s="90">
        <f>IF(ISNA(VLOOKUP($B78,'[1]1718  Exp_Rev Access'!$F$7:$GK$318,$EJ$2,FALSE)),"",VLOOKUP($B78,'[1]1718  Exp_Rev Access'!$F$7:$GK$318,$EJ$2,FALSE))</f>
        <v>0</v>
      </c>
      <c r="EK78" s="90">
        <f>IF(ISNA(VLOOKUP($B78,'[1]1718  Exp_Rev Access'!$F$7:$GK$318,$EK$2,FALSE)),"",VLOOKUP($B78,'[1]1718  Exp_Rev Access'!$F$7:$GK$318,$EK$2,FALSE))</f>
        <v>0</v>
      </c>
      <c r="EL78" s="90">
        <f>IF(ISNA(VLOOKUP($B78,'[1]1718  Exp_Rev Access'!$F$7:$GK$318,$EL$2,FALSE)),"",VLOOKUP($B78,'[1]1718  Exp_Rev Access'!$F$7:$GK$318,$EL$2,FALSE))</f>
        <v>0</v>
      </c>
      <c r="EM78" s="90">
        <f>IF(ISNA(VLOOKUP($B78,'[1]1718  Exp_Rev Access'!$F$7:$GK$318,$EM$2,FALSE)),"",VLOOKUP($B78,'[1]1718  Exp_Rev Access'!$F$7:$GK$318,$EM$2,FALSE))</f>
        <v>0</v>
      </c>
      <c r="EN78" s="90">
        <f>IF(ISNA(VLOOKUP($B78,'[1]1718  Exp_Rev Access'!$F$7:$GK$318,$EN$2,FALSE)),"",VLOOKUP($B78,'[1]1718  Exp_Rev Access'!$F$7:$GK$318,$EN$2,FALSE))</f>
        <v>0</v>
      </c>
      <c r="EO78" s="90">
        <f>IF(ISNA(VLOOKUP($B78,'[1]1718  Exp_Rev Access'!$F$7:$GK$318,$EO$2,FALSE)),"",VLOOKUP($B78,'[1]1718  Exp_Rev Access'!$F$7:$GK$318,$EO$2,FALSE))</f>
        <v>0</v>
      </c>
      <c r="EP78" s="90">
        <f>IF(ISNA(VLOOKUP($B78,'[1]1718  Exp_Rev Access'!$F$7:$GK$318,$EP$2,FALSE)),"",VLOOKUP($B78,'[1]1718  Exp_Rev Access'!$F$7:$GK$318,$EP$2,FALSE))</f>
        <v>0</v>
      </c>
      <c r="EQ78" s="90">
        <f>IF(ISNA(VLOOKUP($B78,'[1]1718  Exp_Rev Access'!$F$7:$GK$318,$EQ$2,FALSE)),"",VLOOKUP($B78,'[1]1718  Exp_Rev Access'!$F$7:$GK$318,$EQ$2,FALSE))</f>
        <v>0</v>
      </c>
      <c r="ER78" s="90">
        <f>IF(ISNA(VLOOKUP($B78,'[1]1718  Exp_Rev Access'!$F$7:$GK$318,$ER$2,FALSE)),"",VLOOKUP($B78,'[1]1718  Exp_Rev Access'!$F$7:$GK$318,$ER$2,FALSE))</f>
        <v>0</v>
      </c>
      <c r="ES78" s="90">
        <f>IF(ISNA(VLOOKUP($B78,'[1]1718  Exp_Rev Access'!$F$7:$GK$318,$ES$2,FALSE)),"",VLOOKUP($B78,'[1]1718  Exp_Rev Access'!$F$7:$GK$318,$ES$2,FALSE))</f>
        <v>0</v>
      </c>
      <c r="ET78" s="90">
        <f>IF(ISNA(VLOOKUP($B78,'[1]1718  Exp_Rev Access'!$F$7:$GK$318,$ET$2,FALSE)),"",VLOOKUP($B78,'[1]1718  Exp_Rev Access'!$F$7:$GK$318,$ET$2,FALSE))</f>
        <v>0</v>
      </c>
      <c r="EU78" s="90">
        <f>IF(ISNA(VLOOKUP($B78,'[1]1718  Exp_Rev Access'!$F$7:$GK$318,$EU$2,FALSE)),"",VLOOKUP($B78,'[1]1718  Exp_Rev Access'!$F$7:$GK$318,$EU$2,FALSE))</f>
        <v>0</v>
      </c>
      <c r="EV78" s="90">
        <f>IF(ISNA(VLOOKUP($B78,'[1]1718  Exp_Rev Access'!$F$7:$GK$318,$EV$2,FALSE)),"",VLOOKUP($B78,'[1]1718  Exp_Rev Access'!$F$7:$GK$318,$EV$2,FALSE))</f>
        <v>0</v>
      </c>
      <c r="EW78" s="90">
        <f>IF(ISNA(VLOOKUP($B78,'[1]1718  Exp_Rev Access'!$F$7:$GK$318,$EW$2,FALSE)),"",VLOOKUP($B78,'[1]1718  Exp_Rev Access'!$F$7:$GK$318,$EW$2,FALSE))</f>
        <v>0</v>
      </c>
      <c r="EX78" s="90">
        <f>IF(ISNA(VLOOKUP($B78,'[1]1718  Exp_Rev Access'!$F$7:$GK$318,$EX$2,FALSE)),"",VLOOKUP($B78,'[1]1718  Exp_Rev Access'!$F$7:$GK$318,$EX$2,FALSE))</f>
        <v>0</v>
      </c>
      <c r="EY78" s="90">
        <f>IF(ISNA(VLOOKUP($B78,'[1]1718  Exp_Rev Access'!$F$7:$GK$318,$EY$2,FALSE)),"",VLOOKUP($B78,'[1]1718  Exp_Rev Access'!$F$7:$GK$318,$EY$2,FALSE))</f>
        <v>0</v>
      </c>
      <c r="EZ78" s="90">
        <f>IF(ISNA(VLOOKUP($B78,'[1]1718  Exp_Rev Access'!$F$7:$GK$318,$EZ$2,FALSE)),"",VLOOKUP($B78,'[1]1718  Exp_Rev Access'!$F$7:$GK$318,$EZ$2,FALSE))</f>
        <v>0</v>
      </c>
      <c r="FA78" s="90">
        <f>IF(ISNA(VLOOKUP($B78,'[1]1718  Exp_Rev Access'!$F$7:$GK$318,$FA$2,FALSE)),"",VLOOKUP($B78,'[1]1718  Exp_Rev Access'!$F$7:$GK$318,$FA$2,FALSE))</f>
        <v>0</v>
      </c>
      <c r="FB78" s="90">
        <f>IF(ISNA(VLOOKUP($B78,'[1]1718  Exp_Rev Access'!$F$7:$GK$318,$FB$2,FALSE)),"",VLOOKUP($B78,'[1]1718  Exp_Rev Access'!$F$7:$GK$318,$FB$2,FALSE))</f>
        <v>0</v>
      </c>
      <c r="FC78" s="90">
        <f>IF(ISNA(VLOOKUP($B78,'[1]1718  Exp_Rev Access'!$F$7:$GK$318,$FC$2,FALSE)),"",VLOOKUP($B78,'[1]1718  Exp_Rev Access'!$F$7:$GK$318,$FC$2,FALSE))</f>
        <v>6707.87</v>
      </c>
      <c r="FD78" s="90">
        <f>IF(ISNA(VLOOKUP($B78,'[1]1718  Exp_Rev Access'!$F$7:$GK$318,$FD$2,FALSE)),"",VLOOKUP($B78,'[1]1718  Exp_Rev Access'!$F$7:$GK$318,$FD$2,FALSE))</f>
        <v>0</v>
      </c>
      <c r="FE78" s="90">
        <f>IF(ISNA(VLOOKUP($B78,'[1]1718  Exp_Rev Access'!$F$7:$GK$318,$FE$2,FALSE)),"",VLOOKUP($B78,'[1]1718  Exp_Rev Access'!$F$7:$GK$318,$FE$2,FALSE))</f>
        <v>0</v>
      </c>
      <c r="FF78" s="90">
        <f>IF(ISNA(VLOOKUP($B78,'[1]1718  Exp_Rev Access'!$F$7:$GK$318,$FF$2,FALSE)),"",VLOOKUP($B78,'[1]1718  Exp_Rev Access'!$F$7:$GK$318,$FF$2,FALSE))</f>
        <v>0</v>
      </c>
      <c r="FG78" s="90">
        <f>IF(ISNA(VLOOKUP($B78,'[1]1718  Exp_Rev Access'!$F$7:$GK$318,$FG$2,FALSE)),"",VLOOKUP($B78,'[1]1718  Exp_Rev Access'!$F$7:$GK$318,$FG$2,FALSE))</f>
        <v>0</v>
      </c>
      <c r="FH78" s="90">
        <f>IF(ISNA(VLOOKUP($B78,'[1]1718  Exp_Rev Access'!$F$7:$GK$318,$FH$2,FALSE)),"",VLOOKUP($B78,'[1]1718  Exp_Rev Access'!$F$7:$GK$318,$FH$2,FALSE))</f>
        <v>0</v>
      </c>
      <c r="FI78" s="90">
        <f>IF(ISNA(VLOOKUP($B78,'[1]1718  Exp_Rev Access'!$F$7:$GK$318,$FI$2,FALSE)),"",VLOOKUP($B78,'[1]1718  Exp_Rev Access'!$F$7:$GK$318,$FI$2,FALSE))</f>
        <v>0</v>
      </c>
      <c r="FJ78" s="90">
        <f>IF(ISNA(VLOOKUP($B78,'[1]1718  Exp_Rev Access'!$F$7:$GK$318,$FJ$2,FALSE)),"",VLOOKUP($B78,'[1]1718  Exp_Rev Access'!$F$7:$GK$318,$FJ$2,FALSE))</f>
        <v>0</v>
      </c>
      <c r="FK78" s="90">
        <f>IF(ISNA(VLOOKUP($B78,'[1]1718  Exp_Rev Access'!$F$7:$GK$318,$FK$2,FALSE)),"",VLOOKUP($B78,'[1]1718  Exp_Rev Access'!$F$7:$GK$318,$FK$2,FALSE))</f>
        <v>0</v>
      </c>
      <c r="FL78" s="90">
        <f>IF(ISNA(VLOOKUP($B78,'[1]1718  Exp_Rev Access'!$F$7:$GK$318,$FL$2,FALSE)),"",VLOOKUP($B78,'[1]1718  Exp_Rev Access'!$F$7:$GK$318,$FL$2,FALSE))</f>
        <v>0</v>
      </c>
      <c r="FM78" s="90">
        <f>IF(ISNA(VLOOKUP($B78,'[1]1718  Exp_Rev Access'!$F$7:$GK$318,$FM$2,FALSE)),"",VLOOKUP($B78,'[1]1718  Exp_Rev Access'!$F$7:$GK$318,$FM$2,FALSE))</f>
        <v>0</v>
      </c>
      <c r="FN78" s="90">
        <f>IF(ISNA(VLOOKUP($B78,'[1]1718  Exp_Rev Access'!$F$7:$GK$318,$FN$2,FALSE)),"",VLOOKUP($B78,'[1]1718  Exp_Rev Access'!$F$7:$GK$318,$FN$2,FALSE))</f>
        <v>0</v>
      </c>
      <c r="FO78" s="90">
        <f>IF(ISNA(VLOOKUP($B78,'[1]1718  Exp_Rev Access'!$F$7:$GK$318,$FO$2,FALSE)),"",VLOOKUP($B78,'[1]1718  Exp_Rev Access'!$F$7:$GK$318,$FO$2,FALSE))</f>
        <v>0</v>
      </c>
      <c r="FP78" s="90">
        <f>IF(ISNA(VLOOKUP($B78,'[1]1718  Exp_Rev Access'!$F$7:$GK$318,$FP$2,FALSE)),"",VLOOKUP($B78,'[1]1718  Exp_Rev Access'!$F$7:$GK$318,$FP$2,FALSE))</f>
        <v>0</v>
      </c>
      <c r="FQ78" s="90">
        <f>IF(ISNA(VLOOKUP($B78,'[1]1718  Exp_Rev Access'!$F$7:$GK$318,$FQ$2,FALSE)),"",VLOOKUP($B78,'[1]1718  Exp_Rev Access'!$F$7:$GK$318,$FQ$2,FALSE))</f>
        <v>0</v>
      </c>
      <c r="FR78" s="90">
        <f>IF(ISNA(VLOOKUP($B78,'[1]1718  Exp_Rev Access'!$F$7:$GK$318,$FR$2,FALSE)),"",VLOOKUP($B78,'[1]1718  Exp_Rev Access'!$F$7:$GK$318,$FR$2,FALSE))</f>
        <v>0</v>
      </c>
      <c r="FS78" s="56">
        <f t="shared" si="253"/>
        <v>95489.52</v>
      </c>
      <c r="FT78" s="92">
        <f t="shared" si="254"/>
        <v>0.13789395663159112</v>
      </c>
      <c r="FU78" s="94">
        <f t="shared" si="255"/>
        <v>3744.6870588235297</v>
      </c>
      <c r="FV78" s="95">
        <f>IF(ISNA(VLOOKUP($B78,'[1]1718  Exp_Rev Access'!$F$7:$GK$318,$FV$2,FALSE)),"",VLOOKUP($B78,'[1]1718  Exp_Rev Access'!$F$7:$GK$318,$FV$2,FALSE))</f>
        <v>0</v>
      </c>
      <c r="FW78" s="95">
        <f>IF(ISNA(VLOOKUP($B78,'[1]1718  Exp_Rev Access'!$F$7:$GK$318,$FW$2,FALSE)),"",VLOOKUP($B78,'[1]1718  Exp_Rev Access'!$F$7:$GK$318,$FW$2,FALSE))</f>
        <v>0</v>
      </c>
      <c r="FX78" s="95">
        <f>IF(ISNA(VLOOKUP($B78,'[1]1718  Exp_Rev Access'!$F$7:$GK$318,$FX$2,FALSE)),"",VLOOKUP($B78,'[1]1718  Exp_Rev Access'!$F$7:$GK$318,$FX$2,FALSE))</f>
        <v>0</v>
      </c>
      <c r="FY78" s="95">
        <f>IF(ISNA(VLOOKUP($B78,'[1]1718  Exp_Rev Access'!$F$7:$GK$318,$FY$2,FALSE)),"",VLOOKUP($B78,'[1]1718  Exp_Rev Access'!$F$7:$GK$318,$FY$2,FALSE))</f>
        <v>0</v>
      </c>
      <c r="FZ78" s="95">
        <f>IF(ISNA(VLOOKUP($B78,'[1]1718  Exp_Rev Access'!$F$7:$GK$318,$FZ$2,FALSE)),"",VLOOKUP($B78,'[1]1718  Exp_Rev Access'!$F$7:$GK$318,$FZ$2,FALSE))</f>
        <v>0</v>
      </c>
      <c r="GA78" s="95">
        <f>IF(ISNA(VLOOKUP($B78,'[1]1718  Exp_Rev Access'!$F$7:$GK$318,$GA$2,FALSE)),"",VLOOKUP($B78,'[1]1718  Exp_Rev Access'!$F$7:$GK$318,$GA$2,FALSE))</f>
        <v>0</v>
      </c>
      <c r="GB78" s="95">
        <f>IF(ISNA(VLOOKUP($B78,'[1]1718  Exp_Rev Access'!$F$7:$GK$318,$GB$2,FALSE)),"",VLOOKUP($B78,'[1]1718  Exp_Rev Access'!$F$7:$GK$318,$GB$2,FALSE))</f>
        <v>0</v>
      </c>
      <c r="GC78" s="95">
        <f>IF(ISNA(VLOOKUP($B78,'[1]1718  Exp_Rev Access'!$F$7:$GK$318,$GC$2,FALSE)),"",VLOOKUP($B78,'[1]1718  Exp_Rev Access'!$F$7:$GK$318,$GC$2,FALSE))</f>
        <v>0</v>
      </c>
      <c r="GD78" s="95">
        <f>IF(ISNA(VLOOKUP($B78,'[1]1718  Exp_Rev Access'!$F$7:$GK$318,$GD$2,FALSE)),"",VLOOKUP($B78,'[1]1718  Exp_Rev Access'!$F$7:$GK$318,$GD$2,FALSE))</f>
        <v>0</v>
      </c>
      <c r="GE78" s="95">
        <f>IF(ISNA(VLOOKUP($B78,'[1]1718  Exp_Rev Access'!$F$7:$GK$318,$GE$2,FALSE)),"",VLOOKUP($B78,'[1]1718  Exp_Rev Access'!$F$7:$GK$318,$GE$2,FALSE))</f>
        <v>0</v>
      </c>
      <c r="GF78" s="95">
        <f>IF(ISNA(VLOOKUP($B78,'[1]1718  Exp_Rev Access'!$F$7:$GK$318,$GF$2,FALSE)),"",VLOOKUP($B78,'[1]1718  Exp_Rev Access'!$F$7:$GK$318,$GF$2,FALSE))</f>
        <v>0</v>
      </c>
      <c r="GG78" s="95">
        <f>IF(ISNA(VLOOKUP($B78,'[1]1718  Exp_Rev Access'!$F$7:$GK$318,$GG$2,FALSE)),"",VLOOKUP($B78,'[1]1718  Exp_Rev Access'!$F$7:$GK$318,$GG$2,FALSE))</f>
        <v>0</v>
      </c>
      <c r="GH78" s="95">
        <f>IF(ISNA(VLOOKUP($B78,'[1]1718  Exp_Rev Access'!$F$7:$GK$318,$GH$2,FALSE)),"",VLOOKUP($B78,'[1]1718  Exp_Rev Access'!$F$7:$GK$318,$GH$2,FALSE))</f>
        <v>0</v>
      </c>
      <c r="GI78" s="95">
        <f>IF(ISNA(VLOOKUP($B78,'[1]1718  Exp_Rev Access'!$F$7:$GK$318,$GI$2,FALSE)),"",VLOOKUP($B78,'[1]1718  Exp_Rev Access'!$F$7:$GK$318,$GI$2,FALSE))</f>
        <v>0</v>
      </c>
      <c r="GJ78" s="95">
        <f>IF(ISNA(VLOOKUP($B78,'[1]1718  Exp_Rev Access'!$F$7:$GK$318,$GJ$2,FALSE)),"",VLOOKUP($B78,'[1]1718  Exp_Rev Access'!$F$7:$GK$318,$GJ$2,FALSE))</f>
        <v>0</v>
      </c>
      <c r="GK78" s="95">
        <f>IF(ISNA(VLOOKUP($B78,'[1]1718  Exp_Rev Access'!$F$7:$GK$318,$GK$2,FALSE)),"",VLOOKUP($B78,'[1]1718  Exp_Rev Access'!$F$7:$GK$318,$GK$2,FALSE))</f>
        <v>0</v>
      </c>
      <c r="GL78" s="95">
        <f>IF(ISNA(VLOOKUP($B78,'[1]1718  Exp_Rev Access'!$F$7:$GK$318,$GL$2,FALSE)),"",VLOOKUP($B78,'[1]1718  Exp_Rev Access'!$F$7:$GK$318,$GL$2,FALSE))</f>
        <v>0</v>
      </c>
      <c r="GM78" s="95">
        <f>IF(ISNA(VLOOKUP($B78,'[1]1718  Exp_Rev Access'!$F$7:$GK$318,$GM$2,FALSE)),"",VLOOKUP($B78,'[1]1718  Exp_Rev Access'!$F$7:$GK$318,$GM$2,FALSE))</f>
        <v>0</v>
      </c>
      <c r="GN78" s="95">
        <f>IF(ISNA(VLOOKUP($B78,'[1]1718  Exp_Rev Access'!$F$7:$GK$318,$GN$2,FALSE)),"",VLOOKUP($B78,'[1]1718  Exp_Rev Access'!$F$7:$GK$318,$GN$2,FALSE))</f>
        <v>0</v>
      </c>
      <c r="GO78" s="95">
        <f>IF(ISNA(VLOOKUP($B78,'[1]1718  Exp_Rev Access'!$F$7:$GK$318,$GO$2,FALSE)),"",VLOOKUP($B78,'[1]1718  Exp_Rev Access'!$F$7:$GK$318,$GO$2,FALSE))</f>
        <v>0</v>
      </c>
      <c r="GP78" s="95">
        <f>IF(ISNA(VLOOKUP($B78,'[1]1718  Exp_Rev Access'!$F$7:$GK$318,$GP$2,FALSE)),"",VLOOKUP($B78,'[1]1718  Exp_Rev Access'!$F$7:$GK$318,$GP$2,FALSE))</f>
        <v>0</v>
      </c>
      <c r="GQ78" s="95">
        <f>IF(ISNA(VLOOKUP($B78,'[1]1718  Exp_Rev Access'!$F$7:$GK$318,$GQ$2,FALSE)),"",VLOOKUP($B78,'[1]1718  Exp_Rev Access'!$F$7:$GK$318,$GQ$2,FALSE))</f>
        <v>0</v>
      </c>
      <c r="GR78" s="95">
        <f>IF(ISNA(VLOOKUP($B78,'[1]1718  Exp_Rev Access'!$F$7:$GK$318,$GR$2,FALSE)),"",VLOOKUP($B78,'[1]1718  Exp_Rev Access'!$F$7:$GK$318,$GR$2,FALSE))</f>
        <v>0</v>
      </c>
      <c r="GS78" s="95">
        <f>IF(ISNA(VLOOKUP($B78,'[1]1718  Exp_Rev Access'!$F$7:$GK$318,$GS$2,FALSE)),"",VLOOKUP($B78,'[1]1718  Exp_Rev Access'!$F$7:$GK$318,$GS$2,FALSE))</f>
        <v>0</v>
      </c>
      <c r="GT78" s="95">
        <f>IF(ISNA(VLOOKUP($B78,'[1]1718  Exp_Rev Access'!$F$7:$GK$318,$GT$2,FALSE)),"",VLOOKUP($B78,'[1]1718  Exp_Rev Access'!$F$7:$GK$318,$GT$2,FALSE))</f>
        <v>0</v>
      </c>
      <c r="GU78" s="56">
        <f t="shared" si="256"/>
        <v>0</v>
      </c>
      <c r="GV78" s="92">
        <f t="shared" si="257"/>
        <v>0</v>
      </c>
      <c r="GW78" s="96">
        <f t="shared" si="258"/>
        <v>0</v>
      </c>
    </row>
    <row r="79" spans="1:222" x14ac:dyDescent="0.3">
      <c r="A79" s="98"/>
      <c r="B79" s="88" t="s">
        <v>276</v>
      </c>
      <c r="C79" s="89" t="s">
        <v>277</v>
      </c>
      <c r="D79" s="75">
        <f>IF(ISNA(VLOOKUP($B79,'[1]1718 enrollment_Rev_Exp by size'!$A$7:H419,3,FALSE)),"",VLOOKUP($B79,'[1]1718 enrollment_Rev_Exp by size'!$A$7:$G$363,3,FALSE))</f>
        <v>6181.23</v>
      </c>
      <c r="E79" s="76">
        <f>IF(ISNA(VLOOKUP($B79,'[1]1718 enrollment_Rev_Exp by size'!$A$7:I419,5,FALSE)),"",VLOOKUP($B79,'[1]1718 enrollment_Rev_Exp by size'!$A$7:$G$350,5,FALSE))</f>
        <v>73778023.799999997</v>
      </c>
      <c r="F79" s="70">
        <f t="shared" si="238"/>
        <v>73778023.799999997</v>
      </c>
      <c r="G79" s="70">
        <f t="shared" si="239"/>
        <v>0</v>
      </c>
      <c r="H79" s="90">
        <f>IF(ISNA(VLOOKUP($B79,'[1]1718  Exp_Rev Access'!$F$7:$GK$318,3,FALSE)),"",VLOOKUP($B79,'[1]1718  Exp_Rev Access'!$F$7:$GK$318,3,FALSE))</f>
        <v>9422877.8200000003</v>
      </c>
      <c r="I79" s="90">
        <f>IF(ISNA(VLOOKUP($B79,'[1]1718  Exp_Rev Access'!$F$7:$GK$318,4,FALSE)),"",VLOOKUP($B79,'[1]1718  Exp_Rev Access'!$F$7:$GK$318,4,FALSE))</f>
        <v>0</v>
      </c>
      <c r="J79" s="90">
        <f>IF(ISNA(VLOOKUP($B79,'[1]1718  Exp_Rev Access'!$F$7:$GK$318,5,FALSE)),"",VLOOKUP($B79,'[1]1718  Exp_Rev Access'!$F$7:$GK$318,5,FALSE))</f>
        <v>0</v>
      </c>
      <c r="K79" s="90">
        <f>IF(ISNA(VLOOKUP($B79,'[1]1718  Exp_Rev Access'!$F$7:$GK$318,6,FALSE)),"-",VLOOKUP($B79,'[1]1718  Exp_Rev Access'!$F$7:$GK$318,6,FALSE))</f>
        <v>0</v>
      </c>
      <c r="L79" s="90">
        <f>IF(ISNA(VLOOKUP($B79,'[1]1718  Exp_Rev Access'!$F$7:$GK$318,7,FALSE)),"",VLOOKUP($B79,'[1]1718  Exp_Rev Access'!$F$7:$GK$318,7,FALSE))</f>
        <v>0</v>
      </c>
      <c r="M79" s="90">
        <f>IF(ISNA(VLOOKUP($B79,'[1]1718  Exp_Rev Access'!$F$7:$GK$318,8,FALSE)),"",VLOOKUP($B79,'[1]1718  Exp_Rev Access'!$F$7:$GK$318,8,FALSE))</f>
        <v>0</v>
      </c>
      <c r="N79" s="56">
        <f t="shared" si="240"/>
        <v>9422877.8200000003</v>
      </c>
      <c r="O79" s="91">
        <f t="shared" si="241"/>
        <v>0.12771930359023795</v>
      </c>
      <c r="P79" s="56">
        <f t="shared" si="242"/>
        <v>1524.4341045390645</v>
      </c>
      <c r="Q79" s="90">
        <f>IF(ISNA(VLOOKUP($B79,'[1]1718  Exp_Rev Access'!$F$7:$GK$318,10,FALSE)),"",VLOOKUP($B79,'[1]1718  Exp_Rev Access'!$F$7:$GK$318,10,FALSE))</f>
        <v>93886.15</v>
      </c>
      <c r="R79" s="90">
        <f>IF(ISNA(VLOOKUP($B79,'[1]1718  Exp_Rev Access'!$F$7:$GK$318,11,FALSE)),"",VLOOKUP($B79,'[1]1718  Exp_Rev Access'!$F$7:$GK$318,11,FALSE))</f>
        <v>0</v>
      </c>
      <c r="S79" s="90">
        <f>IF(ISNA(VLOOKUP($B79,'[1]1718  Exp_Rev Access'!$F$7:$GK$318,12,FALSE)),"",VLOOKUP($B79,'[1]1718  Exp_Rev Access'!$F$7:$GK$318,12,FALSE))</f>
        <v>0</v>
      </c>
      <c r="T79" s="90">
        <f>IF(ISNA(VLOOKUP($B79,'[1]1718  Exp_Rev Access'!$F$7:$GK$318,13,FALSE)),"",VLOOKUP($B79,'[1]1718  Exp_Rev Access'!$F$7:$GK$318,13,FALSE))</f>
        <v>0</v>
      </c>
      <c r="U79" s="90">
        <f>IF(ISNA(VLOOKUP($B79,'[1]1718  Exp_Rev Access'!$F$7:$GK$318,14,FALSE)),"",VLOOKUP($B79,'[1]1718  Exp_Rev Access'!$F$7:$GK$318,14,FALSE))</f>
        <v>0</v>
      </c>
      <c r="V79" s="90">
        <f>IF(ISNA(VLOOKUP($B79,'[1]1718  Exp_Rev Access'!$F$7:$GK$318,15,FALSE)),"",VLOOKUP($B79,'[1]1718  Exp_Rev Access'!$F$7:$GK$318,15,FALSE))</f>
        <v>0</v>
      </c>
      <c r="W79" s="90">
        <f>IF(ISNA(VLOOKUP($B79,'[1]1718  Exp_Rev Access'!$F$7:$GK$318,16,FALSE)),"",VLOOKUP($B79,'[1]1718  Exp_Rev Access'!$F$7:$GK$318,16,FALSE))</f>
        <v>0</v>
      </c>
      <c r="X79" s="90">
        <f>IF(ISNA(VLOOKUP($B79,'[1]1718  Exp_Rev Access'!$F$7:$GK$318,17,FALSE)),"",VLOOKUP($B79,'[1]1718  Exp_Rev Access'!$F$7:$GK$318,17,FALSE))</f>
        <v>592241.14</v>
      </c>
      <c r="Y79" s="90">
        <f>IF(ISNA(VLOOKUP($B79,'[1]1718  Exp_Rev Access'!$F$7:$GK$318,18,FALSE)),"",VLOOKUP($B79,'[1]1718  Exp_Rev Access'!$F$7:$GK$318,18,FALSE))</f>
        <v>170454.12</v>
      </c>
      <c r="Z79" s="90">
        <f>IF(ISNA(VLOOKUP($B79,'[1]1718  Exp_Rev Access'!$F$7:$GK$318,19,FALSE)),"",VLOOKUP($B79,'[1]1718  Exp_Rev Access'!$F$7:$GK$318,19,FALSE))</f>
        <v>4254</v>
      </c>
      <c r="AA79" s="90">
        <f>IF(ISNA(VLOOKUP($B79,'[1]1718  Exp_Rev Access'!$F$7:$GK$318,20,FALSE)),"",VLOOKUP($B79,'[1]1718  Exp_Rev Access'!$F$7:$GK$318,20,FALSE))</f>
        <v>0</v>
      </c>
      <c r="AB79" s="90">
        <f>IF(ISNA(VLOOKUP($B79,'[1]1718  Exp_Rev Access'!$F$7:$GK$318,21,FALSE)),"",VLOOKUP($B79,'[1]1718  Exp_Rev Access'!$F$7:$GK$318,21,FALSE))</f>
        <v>0</v>
      </c>
      <c r="AC79" s="90">
        <f>IF(ISNA(VLOOKUP($B79,'[1]1718  Exp_Rev Access'!$F$7:$GK$318,22,FALSE)),"",VLOOKUP($B79,'[1]1718  Exp_Rev Access'!$F$7:$GK$318,22,FALSE))</f>
        <v>0</v>
      </c>
      <c r="AD79" s="90">
        <f>IF(ISNA(VLOOKUP($B79,'[1]1718  Exp_Rev Access'!$F$7:$GK$318,23,FALSE)),"",VLOOKUP($B79,'[1]1718  Exp_Rev Access'!$F$7:$GK$318,23,FALSE))</f>
        <v>533246.11</v>
      </c>
      <c r="AE79" s="90">
        <f>IF(ISNA(VLOOKUP($B79,'[1]1718  Exp_Rev Access'!$F$7:$GK$318,24,FALSE)),"",VLOOKUP($B79,'[1]1718  Exp_Rev Access'!$F$7:$GK$318,24,FALSE))</f>
        <v>187511.13</v>
      </c>
      <c r="AF79" s="90">
        <f>IF(ISNA(VLOOKUP($B79,'[1]1718  Exp_Rev Access'!$F$7:$GK$318,25,FALSE)),"",VLOOKUP($B79,'[1]1718  Exp_Rev Access'!$F$7:$GK$318,25,FALSE))</f>
        <v>0</v>
      </c>
      <c r="AG79" s="90">
        <f>IF(ISNA(VLOOKUP($B79,'[1]1718  Exp_Rev Access'!$F$7:$GK$318,26,FALSE)),"",VLOOKUP($B79,'[1]1718  Exp_Rev Access'!$F$7:$GK$318,26,FALSE))</f>
        <v>58187.14</v>
      </c>
      <c r="AH79" s="90">
        <f>IF(ISNA(VLOOKUP($B79,'[1]1718  Exp_Rev Access'!$F$7:$GK$318,27,FALSE)),"",VLOOKUP($B79,'[1]1718  Exp_Rev Access'!$F$7:$GK$318,27,FALSE))</f>
        <v>7300.87</v>
      </c>
      <c r="AI79" s="90">
        <f>IF(ISNA(VLOOKUP($B79,'[1]1718  Exp_Rev Access'!$F$7:$GK$318,28,FALSE)),"",VLOOKUP($B79,'[1]1718  Exp_Rev Access'!$F$7:$GK$318,28,FALSE))</f>
        <v>34908.49</v>
      </c>
      <c r="AJ79" s="90">
        <f>IF(ISNA(VLOOKUP($B79,'[1]1718  Exp_Rev Access'!$F$7:$GK$318,29,FALSE)),"",VLOOKUP($B79,'[1]1718  Exp_Rev Access'!$F$7:$GK$318,29,FALSE))</f>
        <v>0</v>
      </c>
      <c r="AK79" s="90">
        <f>IF(ISNA(VLOOKUP($B79,'[1]1718  Exp_Rev Access'!$F$7:$GK$318,30,FALSE)),"",VLOOKUP($B79,'[1]1718  Exp_Rev Access'!$F$7:$GK$318,30,FALSE))</f>
        <v>78144.479999999996</v>
      </c>
      <c r="AL79" s="90">
        <f>IF(ISNA(VLOOKUP($B79,'[1]1718  Exp_Rev Access'!$F$7:$GK$318,31,FALSE)),"",VLOOKUP($B79,'[1]1718  Exp_Rev Access'!$F$7:$GK$318,31,FALSE))</f>
        <v>0</v>
      </c>
      <c r="AM79" s="56">
        <f t="shared" si="243"/>
        <v>1760133.63</v>
      </c>
      <c r="AN79" s="92">
        <f t="shared" si="244"/>
        <v>2.3857153381763526E-2</v>
      </c>
      <c r="AO79" s="71">
        <f t="shared" si="245"/>
        <v>284.75459253255423</v>
      </c>
      <c r="AP79" s="90">
        <f>IF(ISNA(VLOOKUP($B79,'[1]1718  Exp_Rev Access'!$F$7:$GK$318,33,FALSE)),"",VLOOKUP($B79,'[1]1718  Exp_Rev Access'!$F$7:$GK$318,33,FALSE))</f>
        <v>41859746.270000003</v>
      </c>
      <c r="AQ79" s="90">
        <f>IF(ISNA(VLOOKUP($B79,'[1]1718  Exp_Rev Access'!$F$7:$GK$318,34,FALSE)),"",VLOOKUP($B79,'[1]1718  Exp_Rev Access'!$F$7:$GK$318,34,FALSE))</f>
        <v>1013317.31</v>
      </c>
      <c r="AR79" s="90">
        <f>IF(ISNA(VLOOKUP($B79,'[1]1718  Exp_Rev Access'!$F$7:$GK$318,35,FALSE)),"",VLOOKUP($B79,'[1]1718  Exp_Rev Access'!$F$7:$GK$318,35,FALSE))</f>
        <v>2859977.36</v>
      </c>
      <c r="AS79" s="90">
        <f>IF(ISNA(VLOOKUP($B79,'[1]1718  Exp_Rev Access'!$F$7:$GK$318,36,FALSE)),"",VLOOKUP($B79,'[1]1718  Exp_Rev Access'!$F$7:$GK$318,36,FALSE))</f>
        <v>0</v>
      </c>
      <c r="AT79" s="90">
        <f>IF(ISNA(VLOOKUP($B79,'[1]1718  Exp_Rev Access'!$F$7:$GK$318,37,FALSE)),"",VLOOKUP($B79,'[1]1718  Exp_Rev Access'!$F$7:$GK$318,37,FALSE))</f>
        <v>0</v>
      </c>
      <c r="AU79" s="56">
        <f t="shared" si="246"/>
        <v>45733040.940000005</v>
      </c>
      <c r="AV79" s="93">
        <f t="shared" si="247"/>
        <v>0.61987348785560725</v>
      </c>
      <c r="AW79" s="56">
        <f t="shared" si="248"/>
        <v>7398.6958809169064</v>
      </c>
      <c r="AX79" s="90">
        <f>IF(ISNA(VLOOKUP($B79,'[1]1718  Exp_Rev Access'!$F$7:$GK$318,39,FALSE)),"",VLOOKUP($B79,'[1]1718  Exp_Rev Access'!$F$7:$GK$318,39,FALSE))</f>
        <v>4834.95</v>
      </c>
      <c r="AY79" s="90">
        <f>IF(ISNA(VLOOKUP($B79,'[1]1718  Exp_Rev Access'!$F$7:$GK$318,40,FALSE)),"",VLOOKUP($B79,'[1]1718  Exp_Rev Access'!$F$7:$GK$318,40,FALSE))</f>
        <v>4615285.3499999996</v>
      </c>
      <c r="AZ79" s="90">
        <f>IF(ISNA(VLOOKUP($B79,'[1]1718  Exp_Rev Access'!$F$7:$GK$318,41,FALSE)),"",VLOOKUP($B79,'[1]1718  Exp_Rev Access'!$F$7:$GK$318,41,FALSE))</f>
        <v>240395.31</v>
      </c>
      <c r="BA79" s="90">
        <f>IF(ISNA(VLOOKUP($B79,'[1]1718  Exp_Rev Access'!$F$7:$GK$318,42,FALSE)),"",VLOOKUP($B79,'[1]1718  Exp_Rev Access'!$F$7:$GK$318,42,FALSE))</f>
        <v>0</v>
      </c>
      <c r="BB79" s="90">
        <f>IF(ISNA(VLOOKUP($B79,'[1]1718  Exp_Rev Access'!$F$7:$GK$318,43,FALSE)),"",VLOOKUP($B79,'[1]1718  Exp_Rev Access'!$F$7:$GK$318,43,FALSE))</f>
        <v>0</v>
      </c>
      <c r="BC79" s="90">
        <f>IF(ISNA(VLOOKUP($B79,'[1]1718  Exp_Rev Access'!$F$7:$GK$318,44,FALSE)),"",VLOOKUP($B79,'[1]1718  Exp_Rev Access'!$F$7:$GK$318,44,FALSE))</f>
        <v>2670366.61</v>
      </c>
      <c r="BD79" s="90">
        <f>IF(ISNA(VLOOKUP($B79,'[1]1718  Exp_Rev Access'!$F$7:$GK$318,45,FALSE)),"",VLOOKUP($B79,'[1]1718  Exp_Rev Access'!$F$7:$GK$318,45,FALSE))</f>
        <v>117101.58</v>
      </c>
      <c r="BE79" s="90">
        <f>IF(ISNA(VLOOKUP($B79,'[1]1718  Exp_Rev Access'!$F$7:$GK$318,46,FALSE)),"",VLOOKUP($B79,'[1]1718  Exp_Rev Access'!$F$7:$GK$318,46,FALSE))</f>
        <v>428722.32</v>
      </c>
      <c r="BF79" s="90">
        <f>IF(ISNA(VLOOKUP($B79,'[1]1718  Exp_Rev Access'!$F$7:$GK$318,47,FALSE)),"",VLOOKUP($B79,'[1]1718  Exp_Rev Access'!$F$7:$GK$318,47,FALSE))</f>
        <v>0</v>
      </c>
      <c r="BG79" s="90">
        <f>IF(ISNA(VLOOKUP($B79,'[1]1718  Exp_Rev Access'!$F$7:$GK$318,48,FALSE)),"",VLOOKUP($B79,'[1]1718  Exp_Rev Access'!$F$7:$GK$318,48,FALSE))</f>
        <v>1481582.15</v>
      </c>
      <c r="BH79" s="90">
        <f>IF(ISNA(VLOOKUP($B79,'[1]1718  Exp_Rev Access'!$F$7:$GK$318,49,FALSE)),"",VLOOKUP($B79,'[1]1718  Exp_Rev Access'!$F$7:$GK$318,49,FALSE))</f>
        <v>116536.61</v>
      </c>
      <c r="BI79" s="90">
        <f>IF(ISNA(VLOOKUP($B79,'[1]1718  Exp_Rev Access'!$F$7:$GK$318,50,FALSE)),"",VLOOKUP($B79,'[1]1718  Exp_Rev Access'!$F$7:$GK$318,50,FALSE))</f>
        <v>0</v>
      </c>
      <c r="BJ79" s="90">
        <f>IF(ISNA(VLOOKUP($B79,'[1]1718  Exp_Rev Access'!$F$7:$GK$318,51,FALSE)),"",VLOOKUP($B79,'[1]1718  Exp_Rev Access'!$F$7:$GK$318,51,FALSE))</f>
        <v>46430.37</v>
      </c>
      <c r="BK79" s="90">
        <f>IF(ISNA(VLOOKUP($B79,'[1]1718  Exp_Rev Access'!$F$7:$GK$318,52,FALSE)),"",VLOOKUP($B79,'[1]1718  Exp_Rev Access'!$F$7:$GK$318,52,FALSE))</f>
        <v>1429310.32</v>
      </c>
      <c r="BL79" s="90">
        <f>IF(ISNA(VLOOKUP($B79,'[1]1718  Exp_Rev Access'!$F$7:$GK$318,53,FALSE)),"",VLOOKUP($B79,'[1]1718  Exp_Rev Access'!$F$7:$GK$318,53,FALSE))</f>
        <v>256.91000000000003</v>
      </c>
      <c r="BM79" s="90">
        <f>IF(ISNA(VLOOKUP($B79,'[1]1718  Exp_Rev Access'!$F$7:$GK$318,54,FALSE)),"",VLOOKUP($B79,'[1]1718  Exp_Rev Access'!$F$7:$GK$318,54,FALSE))</f>
        <v>0</v>
      </c>
      <c r="BN79" s="90">
        <f>IF(ISNA(VLOOKUP($B79,'[1]1718  Exp_Rev Access'!$F$7:$GK$318,55,FALSE)),"",VLOOKUP($B79,'[1]1718  Exp_Rev Access'!$F$7:$GK$318,55,FALSE))</f>
        <v>0</v>
      </c>
      <c r="BO79" s="90">
        <f>IF(ISNA(VLOOKUP($B79,'[1]1718  Exp_Rev Access'!$F$7:$GK$318,56,FALSE)),"",VLOOKUP($B79,'[1]1718  Exp_Rev Access'!$F$7:$GK$318,56,FALSE))</f>
        <v>0</v>
      </c>
      <c r="BP79" s="90">
        <f>IF(ISNA(VLOOKUP($B79,'[1]1718  Exp_Rev Access'!$F$7:$GK$318,57,FALSE)),"",VLOOKUP($B79,'[1]1718  Exp_Rev Access'!$F$7:$GK$318,57,FALSE))</f>
        <v>0</v>
      </c>
      <c r="BQ79" s="90">
        <f>IF(ISNA(VLOOKUP($B79,'[1]1718  Exp_Rev Access'!$F$7:$GK$318,58,FALSE)),"",VLOOKUP($B79,'[1]1718  Exp_Rev Access'!$F$7:$GK$318,58,FALSE))</f>
        <v>0</v>
      </c>
      <c r="BR79" s="90">
        <f>IF(ISNA(VLOOKUP($B79,'[1]1718  Exp_Rev Access'!$F$7:$GK$318,59,FALSE)),"",VLOOKUP($B79,'[1]1718  Exp_Rev Access'!$F$7:$GK$318,59,FALSE))</f>
        <v>0</v>
      </c>
      <c r="BS79" s="90">
        <f>IF(ISNA(VLOOKUP($B79,'[1]1718  Exp_Rev Access'!$F$7:$GK$318,60,FALSE)),"",VLOOKUP($B79,'[1]1718  Exp_Rev Access'!$F$7:$GK$318,60,FALSE))</f>
        <v>0</v>
      </c>
      <c r="BT79" s="90">
        <f>IF(ISNA(VLOOKUP($B79,'[1]1718  Exp_Rev Access'!$F$7:$GK$318,61,FALSE)),"",VLOOKUP($B79,'[1]1718  Exp_Rev Access'!$F$7:$GK$318,61,FALSE))</f>
        <v>0</v>
      </c>
      <c r="BU79" s="90">
        <f>IF(ISNA(VLOOKUP($B79,'[1]1718  Exp_Rev Access'!$F$7:$GK$318,62,FALSE)),"",VLOOKUP($B79,'[1]1718  Exp_Rev Access'!$F$7:$GK$318,62,FALSE))</f>
        <v>0</v>
      </c>
      <c r="BV79" s="56">
        <f t="shared" si="236"/>
        <v>11150822.479999999</v>
      </c>
      <c r="BW79" s="92">
        <f t="shared" si="249"/>
        <v>0.15114016214676651</v>
      </c>
      <c r="BX79" s="71">
        <f t="shared" si="250"/>
        <v>1803.9811623252976</v>
      </c>
      <c r="BY79" s="90">
        <f>IF(ISNA(VLOOKUP($B79,'[1]1718  Exp_Rev Access'!$F$7:$GK$318,64,FALSE)),"",VLOOKUP($B79,'[1]1718  Exp_Rev Access'!$F$7:$GK$318,64,FALSE))</f>
        <v>2655.82</v>
      </c>
      <c r="BZ79" s="90">
        <f>IF(ISNA(VLOOKUP($B79,'[1]1718  Exp_Rev Access'!$F$7:$GK$318,65,FALSE)),"",VLOOKUP($B79,'[1]1718  Exp_Rev Access'!$F$7:$GK$318,65,FALSE))</f>
        <v>0</v>
      </c>
      <c r="CA79" s="90">
        <f>IF(ISNA(VLOOKUP($B79,'[1]1718  Exp_Rev Access'!$F$7:$GK$318,66,FALSE)),"",VLOOKUP($B79,'[1]1718  Exp_Rev Access'!$F$7:$GK$318,66,FALSE))</f>
        <v>0</v>
      </c>
      <c r="CB79" s="90">
        <f>IF(ISNA(VLOOKUP($B79,'[1]1718  Exp_Rev Access'!$F$7:$GK$318,67,FALSE)),"",VLOOKUP($B79,'[1]1718  Exp_Rev Access'!$F$7:$GK$318,67,FALSE))</f>
        <v>0</v>
      </c>
      <c r="CC79" s="90">
        <f>IF(ISNA(VLOOKUP($B79,'[1]1718  Exp_Rev Access'!$F$7:$GK$318,68,FALSE)),"",VLOOKUP($B79,'[1]1718  Exp_Rev Access'!$F$7:$GK$318,68,FALSE))</f>
        <v>0</v>
      </c>
      <c r="CD79" s="90">
        <f>IF(ISNA(VLOOKUP($B79,'[1]1718  Exp_Rev Access'!$F$7:$GK$318,69,FALSE)),"",VLOOKUP($B79,'[1]1718  Exp_Rev Access'!$F$7:$GK$318,69,FALSE))</f>
        <v>0</v>
      </c>
      <c r="CE79" s="56">
        <f t="shared" si="237"/>
        <v>2655.82</v>
      </c>
      <c r="CF79" s="92">
        <f t="shared" si="251"/>
        <v>3.5997440202511908E-5</v>
      </c>
      <c r="CG79" s="78">
        <f t="shared" si="252"/>
        <v>0.42965882194967675</v>
      </c>
      <c r="CH79" s="90">
        <f>IF(ISNA(VLOOKUP($B79,'[1]1718  Exp_Rev Access'!$F$7:$GK$318,$CH$2,FALSE)),"",VLOOKUP($B79,'[1]1718  Exp_Rev Access'!$F$7:$GK$318,$CH$2,FALSE))</f>
        <v>0</v>
      </c>
      <c r="CI79" s="90">
        <f>IF(ISNA(VLOOKUP($B79,'[1]1718  Exp_Rev Access'!$F$7:$GK$318,$CI$2,FALSE)),"",VLOOKUP($B79,'[1]1718  Exp_Rev Access'!$F$7:$GK$318,$CI$2,FALSE))</f>
        <v>0</v>
      </c>
      <c r="CJ79" s="90">
        <f>IF(ISNA(VLOOKUP($B79,'[1]1718  Exp_Rev Access'!$F$7:$GK$318,$CJ$2,FALSE)),"",VLOOKUP($B79,'[1]1718  Exp_Rev Access'!$F$7:$GK$318,$CJ$2,FALSE))</f>
        <v>0</v>
      </c>
      <c r="CK79" s="90">
        <f>IF(ISNA(VLOOKUP($B79,'[1]1718  Exp_Rev Access'!$F$7:$GK$318,$CK$2,FALSE)),"",VLOOKUP($B79,'[1]1718  Exp_Rev Access'!$F$7:$GK$318,$CK$2,FALSE))</f>
        <v>0</v>
      </c>
      <c r="CL79" s="90">
        <f>IF(ISNA(VLOOKUP($B79,'[1]1718  Exp_Rev Access'!$F$7:$GK$318,$CL$2,FALSE)),"",VLOOKUP($B79,'[1]1718  Exp_Rev Access'!$F$7:$GK$318,$CL$2,FALSE))</f>
        <v>0</v>
      </c>
      <c r="CM79" s="90">
        <f>IF(ISNA(VLOOKUP($B79,'[1]1718  Exp_Rev Access'!$F$7:$GK$318,$CM$2,FALSE)),"",VLOOKUP($B79,'[1]1718  Exp_Rev Access'!$F$7:$GK$318,$CM$2,FALSE))</f>
        <v>0</v>
      </c>
      <c r="CN79" s="90">
        <f>IF(ISNA(VLOOKUP($B79,'[1]1718  Exp_Rev Access'!$F$7:$GK$318,$CN$2,FALSE)),"",VLOOKUP($B79,'[1]1718  Exp_Rev Access'!$F$7:$GK$318,$CN$2,FALSE))</f>
        <v>0</v>
      </c>
      <c r="CO79" s="90">
        <f>IF(ISNA(VLOOKUP($B79,'[1]1718  Exp_Rev Access'!$F$7:$GK$318,$CO$2,FALSE)),"",VLOOKUP($B79,'[1]1718  Exp_Rev Access'!$F$7:$GK$318,$CO$2,FALSE))</f>
        <v>0</v>
      </c>
      <c r="CP79" s="90">
        <f>IF(ISNA(VLOOKUP($B79,'[1]1718  Exp_Rev Access'!$F$7:$GK$318,$CP$2,FALSE)),"",VLOOKUP($B79,'[1]1718  Exp_Rev Access'!$F$7:$GK$318,$CP$2,FALSE))</f>
        <v>0</v>
      </c>
      <c r="CQ79" s="90">
        <f>IF(ISNA(VLOOKUP($B79,'[1]1718  Exp_Rev Access'!$F$7:$GK$318,$CQ$2,FALSE)),"",VLOOKUP($B79,'[1]1718  Exp_Rev Access'!$F$7:$GK$318,$CQ$2,FALSE))</f>
        <v>1076368.83</v>
      </c>
      <c r="CR79" s="90">
        <f>IF(ISNA(VLOOKUP($B79,'[1]1718  Exp_Rev Access'!$F$7:$GK$318,$CR$2,FALSE)),"",VLOOKUP($B79,'[1]1718  Exp_Rev Access'!$F$7:$GK$318,$CR$2,FALSE))</f>
        <v>0</v>
      </c>
      <c r="CS79" s="90">
        <f>IF(ISNA(VLOOKUP($B79,'[1]1718  Exp_Rev Access'!$F$7:$GK$318,$CS$2,FALSE)),"",VLOOKUP($B79,'[1]1718  Exp_Rev Access'!$F$7:$GK$318,$CS$2,FALSE))</f>
        <v>43343.360000000001</v>
      </c>
      <c r="CT79" s="90">
        <f>IF(ISNA(VLOOKUP($B79,'[1]1718  Exp_Rev Access'!$F$7:$GK$318,$CT$2,FALSE)),"",VLOOKUP($B79,'[1]1718  Exp_Rev Access'!$F$7:$GK$318,$CT$2,FALSE))</f>
        <v>0</v>
      </c>
      <c r="CU79" s="90">
        <f>IF(ISNA(VLOOKUP($B79,'[1]1718  Exp_Rev Access'!$F$7:$GK$318,$CU$2,FALSE)),"",VLOOKUP($B79,'[1]1718  Exp_Rev Access'!$F$7:$GK$318,$CU$2,FALSE))</f>
        <v>1245878.92</v>
      </c>
      <c r="CV79" s="90">
        <f>IF(ISNA(VLOOKUP($B79,'[1]1718  Exp_Rev Access'!$F$7:$GK$318,$CV$2,FALSE)),"",VLOOKUP($B79,'[1]1718  Exp_Rev Access'!$F$7:$GK$318,$CV$2,FALSE))</f>
        <v>245110.74</v>
      </c>
      <c r="CW79" s="90">
        <f>IF(ISNA(VLOOKUP($B79,'[1]1718  Exp_Rev Access'!$F$7:$GK$318,$CW$2,FALSE)),"",VLOOKUP($B79,'[1]1718  Exp_Rev Access'!$F$7:$GK$318,$CW$2,FALSE))</f>
        <v>459595.56</v>
      </c>
      <c r="CX79" s="90">
        <f>IF(ISNA(VLOOKUP($B79,'[1]1718  Exp_Rev Access'!$F$7:$GK$318,$CX$2,FALSE)),"",VLOOKUP($B79,'[1]1718  Exp_Rev Access'!$F$7:$GK$318,$CX$2,FALSE))</f>
        <v>0</v>
      </c>
      <c r="CY79" s="90">
        <f>IF(ISNA(VLOOKUP($B79,'[1]1718  Exp_Rev Access'!$F$7:$GK$318,$CY$2,FALSE)),"",VLOOKUP($B79,'[1]1718  Exp_Rev Access'!$F$7:$GK$318,$CY$2,FALSE))</f>
        <v>26047.35</v>
      </c>
      <c r="CZ79" s="90">
        <f>IF(ISNA(VLOOKUP($B79,'[1]1718  Exp_Rev Access'!$F$7:$GK$318,$CZ$2,FALSE)),"",VLOOKUP($B79,'[1]1718  Exp_Rev Access'!$F$7:$GK$318,$CZ$2,FALSE))</f>
        <v>0</v>
      </c>
      <c r="DA79" s="90">
        <f>IF(ISNA(VLOOKUP($B79,'[1]1718  Exp_Rev Access'!$F$7:$GK$318,$DA$2,FALSE)),"",VLOOKUP($B79,'[1]1718  Exp_Rev Access'!$F$7:$GK$318,$DA$2,FALSE))</f>
        <v>0</v>
      </c>
      <c r="DB79" s="90">
        <f>IF(ISNA(VLOOKUP($B79,'[1]1718  Exp_Rev Access'!$F$7:$GK$318,$DB$2,FALSE)),"",VLOOKUP($B79,'[1]1718  Exp_Rev Access'!$F$7:$GK$318,$DB$2,FALSE))</f>
        <v>162820.10999999999</v>
      </c>
      <c r="DC79" s="90">
        <f>IF(ISNA(VLOOKUP($B79,'[1]1718  Exp_Rev Access'!$F$7:$GK$318,$DC$2,FALSE)),"",VLOOKUP($B79,'[1]1718  Exp_Rev Access'!$F$7:$GK$318,$DC$2,FALSE))</f>
        <v>0</v>
      </c>
      <c r="DD79" s="90">
        <f>IF(ISNA(VLOOKUP($B79,'[1]1718  Exp_Rev Access'!$F$7:$GK$318,$DD$2,FALSE)),"",VLOOKUP($B79,'[1]1718  Exp_Rev Access'!$F$7:$GK$318,$DD$2,FALSE))</f>
        <v>0</v>
      </c>
      <c r="DE79" s="90">
        <f>IF(ISNA(VLOOKUP($B79,'[1]1718  Exp_Rev Access'!$F$7:$GK$318,$DE$2,FALSE)),"",VLOOKUP($B79,'[1]1718  Exp_Rev Access'!$F$7:$GK$318,$DE$2,FALSE))</f>
        <v>0</v>
      </c>
      <c r="DF79" s="90">
        <f>IF(ISNA(VLOOKUP($B79,'[1]1718  Exp_Rev Access'!$F$7:$GK$318,$DF$2,FALSE)),"",VLOOKUP($B79,'[1]1718  Exp_Rev Access'!$F$7:$GK$318,$DF$2,FALSE))</f>
        <v>0</v>
      </c>
      <c r="DG79" s="90">
        <f>IF(ISNA(VLOOKUP($B79,'[1]1718  Exp_Rev Access'!$F$7:$GK$318,$DG$2,FALSE)),"",VLOOKUP($B79,'[1]1718  Exp_Rev Access'!$F$7:$GK$318,$DG$2,FALSE))</f>
        <v>0</v>
      </c>
      <c r="DH79" s="90">
        <f>IF(ISNA(VLOOKUP($B79,'[1]1718  Exp_Rev Access'!$F$7:$GK$318,$DH$2,FALSE)),"",VLOOKUP($B79,'[1]1718  Exp_Rev Access'!$F$7:$GK$318,$DH$2,FALSE))</f>
        <v>0</v>
      </c>
      <c r="DI79" s="90">
        <f>IF(ISNA(VLOOKUP($B79,'[1]1718  Exp_Rev Access'!$F$7:$GK$318,$DI$2,FALSE)),"",VLOOKUP($B79,'[1]1718  Exp_Rev Access'!$F$7:$GK$318,$DI$2,FALSE))</f>
        <v>1937910.58</v>
      </c>
      <c r="DJ79" s="90">
        <f>IF(ISNA(VLOOKUP($B79,'[1]1718  Exp_Rev Access'!$F$7:$GK$318,$DJ$2,FALSE)),"",VLOOKUP($B79,'[1]1718  Exp_Rev Access'!$F$7:$GK$318,$DJ$2,FALSE))</f>
        <v>0</v>
      </c>
      <c r="DK79" s="90">
        <f>IF(ISNA(VLOOKUP($B79,'[1]1718  Exp_Rev Access'!$F$7:$GK$318,$DK$2,FALSE)),"",VLOOKUP($B79,'[1]1718  Exp_Rev Access'!$F$7:$GK$318,$DK$2,FALSE))</f>
        <v>0</v>
      </c>
      <c r="DL79" s="90">
        <f>IF(ISNA(VLOOKUP($B79,'[1]1718  Exp_Rev Access'!$F$7:$GK$318,$DL$2,FALSE)),"",VLOOKUP($B79,'[1]1718  Exp_Rev Access'!$F$7:$GK$318,$DL$2,FALSE))</f>
        <v>0</v>
      </c>
      <c r="DM79" s="90">
        <f>IF(ISNA(VLOOKUP($B79,'[1]1718  Exp_Rev Access'!$F$7:$GK$318,$DM$2,FALSE)),"",VLOOKUP($B79,'[1]1718  Exp_Rev Access'!$F$7:$GK$318,$DM$2,FALSE))</f>
        <v>0</v>
      </c>
      <c r="DN79" s="90">
        <f>IF(ISNA(VLOOKUP($B79,'[1]1718  Exp_Rev Access'!$F$7:$GK$318,$DN$2,FALSE)),"",VLOOKUP($B79,'[1]1718  Exp_Rev Access'!$F$7:$GK$318,$DN$2,FALSE))</f>
        <v>0</v>
      </c>
      <c r="DO79" s="90">
        <f>IF(ISNA(VLOOKUP($B79,'[1]1718  Exp_Rev Access'!$F$7:$GK$318,$DO$2,FALSE)),"",VLOOKUP($B79,'[1]1718  Exp_Rev Access'!$F$7:$GK$318,$DO$2,FALSE))</f>
        <v>0</v>
      </c>
      <c r="DP79" s="90">
        <f>IF(ISNA(VLOOKUP($B79,'[1]1718  Exp_Rev Access'!$F$7:$GK$318,$DP$2,FALSE)),"",VLOOKUP($B79,'[1]1718  Exp_Rev Access'!$F$7:$GK$318,$DP$2,FALSE))</f>
        <v>0</v>
      </c>
      <c r="DQ79" s="90">
        <f>IF(ISNA(VLOOKUP($B79,'[1]1718  Exp_Rev Access'!$F$7:$GK$318,$DQ$2,FALSE)),"",VLOOKUP($B79,'[1]1718  Exp_Rev Access'!$F$7:$GK$318,$DQ$2,FALSE))</f>
        <v>0</v>
      </c>
      <c r="DR79" s="90">
        <f>IF(ISNA(VLOOKUP($B79,'[1]1718  Exp_Rev Access'!$F$7:$GK$318,$DR$2,FALSE)),"",VLOOKUP($B79,'[1]1718  Exp_Rev Access'!$F$7:$GK$318,$DR$2,FALSE))</f>
        <v>0</v>
      </c>
      <c r="DS79" s="90">
        <f>IF(ISNA(VLOOKUP($B79,'[1]1718  Exp_Rev Access'!$F$7:$GK$318,$DS$2,FALSE)),"",VLOOKUP($B79,'[1]1718  Exp_Rev Access'!$F$7:$GK$318,$DS$2,FALSE))</f>
        <v>0</v>
      </c>
      <c r="DT79" s="90">
        <f>IF(ISNA(VLOOKUP($B79,'[1]1718  Exp_Rev Access'!$F$7:$GK$318,$DT$2,FALSE)),"",VLOOKUP($B79,'[1]1718  Exp_Rev Access'!$F$7:$GK$318,$DT$2,FALSE))</f>
        <v>0</v>
      </c>
      <c r="DU79" s="90">
        <f>IF(ISNA(VLOOKUP($B79,'[1]1718  Exp_Rev Access'!$F$7:$GK$318,$DU$2,FALSE)),"",VLOOKUP($B79,'[1]1718  Exp_Rev Access'!$F$7:$GK$318,$DU$2,FALSE))</f>
        <v>0</v>
      </c>
      <c r="DV79" s="90">
        <f>IF(ISNA(VLOOKUP($B79,'[1]1718  Exp_Rev Access'!$F$7:$GK$318,$DV$2,FALSE)),"",VLOOKUP($B79,'[1]1718  Exp_Rev Access'!$F$7:$GK$318,$DV$2,FALSE))</f>
        <v>0</v>
      </c>
      <c r="DW79" s="90">
        <f>IF(ISNA(VLOOKUP($B79,'[1]1718  Exp_Rev Access'!$F$7:$GK$318,$DW$2,FALSE)),"",VLOOKUP($B79,'[1]1718  Exp_Rev Access'!$F$7:$GK$318,$DW$2,FALSE))</f>
        <v>0</v>
      </c>
      <c r="DX79" s="90">
        <f>IF(ISNA(VLOOKUP($B79,'[1]1718  Exp_Rev Access'!$F$7:$GK$318,$DX$2,FALSE)),"",VLOOKUP($B79,'[1]1718  Exp_Rev Access'!$F$7:$GK$318,$DX$2,FALSE))</f>
        <v>0</v>
      </c>
      <c r="DY79" s="90">
        <f>IF(ISNA(VLOOKUP($B79,'[1]1718  Exp_Rev Access'!$F$7:$GK$318,$DY$2,FALSE)),"",VLOOKUP($B79,'[1]1718  Exp_Rev Access'!$F$7:$GK$318,$DY$2,FALSE))</f>
        <v>0</v>
      </c>
      <c r="DZ79" s="90">
        <f>IF(ISNA(VLOOKUP($B79,'[1]1718  Exp_Rev Access'!$F$7:$GK$318,$DZ$2,FALSE)),"",VLOOKUP($B79,'[1]1718  Exp_Rev Access'!$F$7:$GK$318,$DZ$2,FALSE))</f>
        <v>0</v>
      </c>
      <c r="EA79" s="90">
        <f>IF(ISNA(VLOOKUP($B79,'[1]1718  Exp_Rev Access'!$F$7:$GK$318,$EA$2,FALSE)),"",VLOOKUP($B79,'[1]1718  Exp_Rev Access'!$F$7:$GK$318,$EA$2,FALSE))</f>
        <v>0</v>
      </c>
      <c r="EB79" s="90">
        <f>IF(ISNA(VLOOKUP($B79,'[1]1718  Exp_Rev Access'!$F$7:$GK$318,$EB$2,FALSE)),"",VLOOKUP($B79,'[1]1718  Exp_Rev Access'!$F$7:$GK$318,$EB$2,FALSE))</f>
        <v>0</v>
      </c>
      <c r="EC79" s="90">
        <f>IF(ISNA(VLOOKUP($B79,'[1]1718  Exp_Rev Access'!$F$7:$GK$318,$EC$2,FALSE)),"",VLOOKUP($B79,'[1]1718  Exp_Rev Access'!$F$7:$GK$318,$EC$2,FALSE))</f>
        <v>0</v>
      </c>
      <c r="ED79" s="90">
        <f>IF(ISNA(VLOOKUP($B79,'[1]1718  Exp_Rev Access'!$F$7:$GK$318,$ED$2,FALSE)),"",VLOOKUP($B79,'[1]1718  Exp_Rev Access'!$F$7:$GK$318,$ED$2,FALSE))</f>
        <v>0</v>
      </c>
      <c r="EE79" s="90">
        <f>IF(ISNA(VLOOKUP($B79,'[1]1718  Exp_Rev Access'!$F$7:$GK$318,$EE$2,FALSE)),"",VLOOKUP($B79,'[1]1718  Exp_Rev Access'!$F$7:$GK$318,$EE$2,FALSE))</f>
        <v>0</v>
      </c>
      <c r="EF79" s="90">
        <f>IF(ISNA(VLOOKUP($B79,'[1]1718  Exp_Rev Access'!$F$7:$GK$318,$EF$2,FALSE)),"",VLOOKUP($B79,'[1]1718  Exp_Rev Access'!$F$7:$GK$318,$EF$2,FALSE))</f>
        <v>0</v>
      </c>
      <c r="EG79" s="90">
        <f>IF(ISNA(VLOOKUP($B79,'[1]1718  Exp_Rev Access'!$F$7:$GK$318,$EG$2,FALSE)),"",VLOOKUP($B79,'[1]1718  Exp_Rev Access'!$F$7:$GK$318,$EG$2,FALSE))</f>
        <v>0</v>
      </c>
      <c r="EH79" s="90">
        <f>IF(ISNA(VLOOKUP($B79,'[1]1718  Exp_Rev Access'!$F$7:$GK$318,$EH$2,FALSE)),"",VLOOKUP($B79,'[1]1718  Exp_Rev Access'!$F$7:$GK$318,$EH$2,FALSE))</f>
        <v>0</v>
      </c>
      <c r="EI79" s="90">
        <f>IF(ISNA(VLOOKUP($B79,'[1]1718  Exp_Rev Access'!$F$7:$GK$318,$EI$2,FALSE)),"",VLOOKUP($B79,'[1]1718  Exp_Rev Access'!$F$7:$GK$318,$EI$2,FALSE))</f>
        <v>0</v>
      </c>
      <c r="EJ79" s="90">
        <f>IF(ISNA(VLOOKUP($B79,'[1]1718  Exp_Rev Access'!$F$7:$GK$318,$EJ$2,FALSE)),"",VLOOKUP($B79,'[1]1718  Exp_Rev Access'!$F$7:$GK$318,$EJ$2,FALSE))</f>
        <v>0</v>
      </c>
      <c r="EK79" s="90">
        <f>IF(ISNA(VLOOKUP($B79,'[1]1718  Exp_Rev Access'!$F$7:$GK$318,$EK$2,FALSE)),"",VLOOKUP($B79,'[1]1718  Exp_Rev Access'!$F$7:$GK$318,$EK$2,FALSE))</f>
        <v>0</v>
      </c>
      <c r="EL79" s="90">
        <f>IF(ISNA(VLOOKUP($B79,'[1]1718  Exp_Rev Access'!$F$7:$GK$318,$EL$2,FALSE)),"",VLOOKUP($B79,'[1]1718  Exp_Rev Access'!$F$7:$GK$318,$EL$2,FALSE))</f>
        <v>0</v>
      </c>
      <c r="EM79" s="90">
        <f>IF(ISNA(VLOOKUP($B79,'[1]1718  Exp_Rev Access'!$F$7:$GK$318,$EM$2,FALSE)),"",VLOOKUP($B79,'[1]1718  Exp_Rev Access'!$F$7:$GK$318,$EM$2,FALSE))</f>
        <v>0</v>
      </c>
      <c r="EN79" s="90">
        <f>IF(ISNA(VLOOKUP($B79,'[1]1718  Exp_Rev Access'!$F$7:$GK$318,$EN$2,FALSE)),"",VLOOKUP($B79,'[1]1718  Exp_Rev Access'!$F$7:$GK$318,$EN$2,FALSE))</f>
        <v>194603.75</v>
      </c>
      <c r="EO79" s="90">
        <f>IF(ISNA(VLOOKUP($B79,'[1]1718  Exp_Rev Access'!$F$7:$GK$318,$EO$2,FALSE)),"",VLOOKUP($B79,'[1]1718  Exp_Rev Access'!$F$7:$GK$318,$EO$2,FALSE))</f>
        <v>0</v>
      </c>
      <c r="EP79" s="90">
        <f>IF(ISNA(VLOOKUP($B79,'[1]1718  Exp_Rev Access'!$F$7:$GK$318,$EP$2,FALSE)),"",VLOOKUP($B79,'[1]1718  Exp_Rev Access'!$F$7:$GK$318,$EP$2,FALSE))</f>
        <v>0</v>
      </c>
      <c r="EQ79" s="90">
        <f>IF(ISNA(VLOOKUP($B79,'[1]1718  Exp_Rev Access'!$F$7:$GK$318,$EQ$2,FALSE)),"",VLOOKUP($B79,'[1]1718  Exp_Rev Access'!$F$7:$GK$318,$EQ$2,FALSE))</f>
        <v>0</v>
      </c>
      <c r="ER79" s="90">
        <f>IF(ISNA(VLOOKUP($B79,'[1]1718  Exp_Rev Access'!$F$7:$GK$318,$ER$2,FALSE)),"",VLOOKUP($B79,'[1]1718  Exp_Rev Access'!$F$7:$GK$318,$ER$2,FALSE))</f>
        <v>0</v>
      </c>
      <c r="ES79" s="90">
        <f>IF(ISNA(VLOOKUP($B79,'[1]1718  Exp_Rev Access'!$F$7:$GK$318,$ES$2,FALSE)),"",VLOOKUP($B79,'[1]1718  Exp_Rev Access'!$F$7:$GK$318,$ES$2,FALSE))</f>
        <v>0</v>
      </c>
      <c r="ET79" s="90">
        <f>IF(ISNA(VLOOKUP($B79,'[1]1718  Exp_Rev Access'!$F$7:$GK$318,$ET$2,FALSE)),"",VLOOKUP($B79,'[1]1718  Exp_Rev Access'!$F$7:$GK$318,$ET$2,FALSE))</f>
        <v>0</v>
      </c>
      <c r="EU79" s="90">
        <f>IF(ISNA(VLOOKUP($B79,'[1]1718  Exp_Rev Access'!$F$7:$GK$318,$EU$2,FALSE)),"",VLOOKUP($B79,'[1]1718  Exp_Rev Access'!$F$7:$GK$318,$EU$2,FALSE))</f>
        <v>0</v>
      </c>
      <c r="EV79" s="90">
        <f>IF(ISNA(VLOOKUP($B79,'[1]1718  Exp_Rev Access'!$F$7:$GK$318,$EV$2,FALSE)),"",VLOOKUP($B79,'[1]1718  Exp_Rev Access'!$F$7:$GK$318,$EV$2,FALSE))</f>
        <v>0</v>
      </c>
      <c r="EW79" s="90">
        <f>IF(ISNA(VLOOKUP($B79,'[1]1718  Exp_Rev Access'!$F$7:$GK$318,$EW$2,FALSE)),"",VLOOKUP($B79,'[1]1718  Exp_Rev Access'!$F$7:$GK$318,$EW$2,FALSE))</f>
        <v>0</v>
      </c>
      <c r="EX79" s="90">
        <f>IF(ISNA(VLOOKUP($B79,'[1]1718  Exp_Rev Access'!$F$7:$GK$318,$EX$2,FALSE)),"",VLOOKUP($B79,'[1]1718  Exp_Rev Access'!$F$7:$GK$318,$EX$2,FALSE))</f>
        <v>0</v>
      </c>
      <c r="EY79" s="90">
        <f>IF(ISNA(VLOOKUP($B79,'[1]1718  Exp_Rev Access'!$F$7:$GK$318,$EY$2,FALSE)),"",VLOOKUP($B79,'[1]1718  Exp_Rev Access'!$F$7:$GK$318,$EY$2,FALSE))</f>
        <v>0</v>
      </c>
      <c r="EZ79" s="90">
        <f>IF(ISNA(VLOOKUP($B79,'[1]1718  Exp_Rev Access'!$F$7:$GK$318,$EZ$2,FALSE)),"",VLOOKUP($B79,'[1]1718  Exp_Rev Access'!$F$7:$GK$318,$EZ$2,FALSE))</f>
        <v>0</v>
      </c>
      <c r="FA79" s="90">
        <f>IF(ISNA(VLOOKUP($B79,'[1]1718  Exp_Rev Access'!$F$7:$GK$318,$FA$2,FALSE)),"",VLOOKUP($B79,'[1]1718  Exp_Rev Access'!$F$7:$GK$318,$FA$2,FALSE))</f>
        <v>0</v>
      </c>
      <c r="FB79" s="90">
        <f>IF(ISNA(VLOOKUP($B79,'[1]1718  Exp_Rev Access'!$F$7:$GK$318,$FB$2,FALSE)),"",VLOOKUP($B79,'[1]1718  Exp_Rev Access'!$F$7:$GK$318,$FB$2,FALSE))</f>
        <v>0</v>
      </c>
      <c r="FC79" s="90">
        <f>IF(ISNA(VLOOKUP($B79,'[1]1718  Exp_Rev Access'!$F$7:$GK$318,$FC$2,FALSE)),"",VLOOKUP($B79,'[1]1718  Exp_Rev Access'!$F$7:$GK$318,$FC$2,FALSE))</f>
        <v>0</v>
      </c>
      <c r="FD79" s="90">
        <f>IF(ISNA(VLOOKUP($B79,'[1]1718  Exp_Rev Access'!$F$7:$GK$318,$FD$2,FALSE)),"",VLOOKUP($B79,'[1]1718  Exp_Rev Access'!$F$7:$GK$318,$FD$2,FALSE))</f>
        <v>0</v>
      </c>
      <c r="FE79" s="90">
        <f>IF(ISNA(VLOOKUP($B79,'[1]1718  Exp_Rev Access'!$F$7:$GK$318,$FE$2,FALSE)),"",VLOOKUP($B79,'[1]1718  Exp_Rev Access'!$F$7:$GK$318,$FE$2,FALSE))</f>
        <v>0</v>
      </c>
      <c r="FF79" s="90">
        <f>IF(ISNA(VLOOKUP($B79,'[1]1718  Exp_Rev Access'!$F$7:$GK$318,$FF$2,FALSE)),"",VLOOKUP($B79,'[1]1718  Exp_Rev Access'!$F$7:$GK$318,$FF$2,FALSE))</f>
        <v>0</v>
      </c>
      <c r="FG79" s="90">
        <f>IF(ISNA(VLOOKUP($B79,'[1]1718  Exp_Rev Access'!$F$7:$GK$318,$FG$2,FALSE)),"",VLOOKUP($B79,'[1]1718  Exp_Rev Access'!$F$7:$GK$318,$FG$2,FALSE))</f>
        <v>0</v>
      </c>
      <c r="FH79" s="90">
        <f>IF(ISNA(VLOOKUP($B79,'[1]1718  Exp_Rev Access'!$F$7:$GK$318,$FH$2,FALSE)),"",VLOOKUP($B79,'[1]1718  Exp_Rev Access'!$F$7:$GK$318,$FH$2,FALSE))</f>
        <v>0</v>
      </c>
      <c r="FI79" s="90">
        <f>IF(ISNA(VLOOKUP($B79,'[1]1718  Exp_Rev Access'!$F$7:$GK$318,$FI$2,FALSE)),"",VLOOKUP($B79,'[1]1718  Exp_Rev Access'!$F$7:$GK$318,$FI$2,FALSE))</f>
        <v>0</v>
      </c>
      <c r="FJ79" s="90">
        <f>IF(ISNA(VLOOKUP($B79,'[1]1718  Exp_Rev Access'!$F$7:$GK$318,$FJ$2,FALSE)),"",VLOOKUP($B79,'[1]1718  Exp_Rev Access'!$F$7:$GK$318,$FJ$2,FALSE))</f>
        <v>0</v>
      </c>
      <c r="FK79" s="90">
        <f>IF(ISNA(VLOOKUP($B79,'[1]1718  Exp_Rev Access'!$F$7:$GK$318,$FK$2,FALSE)),"",VLOOKUP($B79,'[1]1718  Exp_Rev Access'!$F$7:$GK$318,$FK$2,FALSE))</f>
        <v>0</v>
      </c>
      <c r="FL79" s="90">
        <f>IF(ISNA(VLOOKUP($B79,'[1]1718  Exp_Rev Access'!$F$7:$GK$318,$FL$2,FALSE)),"",VLOOKUP($B79,'[1]1718  Exp_Rev Access'!$F$7:$GK$318,$FL$2,FALSE))</f>
        <v>0</v>
      </c>
      <c r="FM79" s="90">
        <f>IF(ISNA(VLOOKUP($B79,'[1]1718  Exp_Rev Access'!$F$7:$GK$318,$FM$2,FALSE)),"",VLOOKUP($B79,'[1]1718  Exp_Rev Access'!$F$7:$GK$318,$FM$2,FALSE))</f>
        <v>0</v>
      </c>
      <c r="FN79" s="90">
        <f>IF(ISNA(VLOOKUP($B79,'[1]1718  Exp_Rev Access'!$F$7:$GK$318,$FN$2,FALSE)),"",VLOOKUP($B79,'[1]1718  Exp_Rev Access'!$F$7:$GK$318,$FN$2,FALSE))</f>
        <v>0</v>
      </c>
      <c r="FO79" s="90">
        <f>IF(ISNA(VLOOKUP($B79,'[1]1718  Exp_Rev Access'!$F$7:$GK$318,$FO$2,FALSE)),"",VLOOKUP($B79,'[1]1718  Exp_Rev Access'!$F$7:$GK$318,$FO$2,FALSE))</f>
        <v>0</v>
      </c>
      <c r="FP79" s="90">
        <f>IF(ISNA(VLOOKUP($B79,'[1]1718  Exp_Rev Access'!$F$7:$GK$318,$FP$2,FALSE)),"",VLOOKUP($B79,'[1]1718  Exp_Rev Access'!$F$7:$GK$318,$FP$2,FALSE))</f>
        <v>0</v>
      </c>
      <c r="FQ79" s="90">
        <f>IF(ISNA(VLOOKUP($B79,'[1]1718  Exp_Rev Access'!$F$7:$GK$318,$FQ$2,FALSE)),"",VLOOKUP($B79,'[1]1718  Exp_Rev Access'!$F$7:$GK$318,$FQ$2,FALSE))</f>
        <v>0</v>
      </c>
      <c r="FR79" s="90">
        <f>IF(ISNA(VLOOKUP($B79,'[1]1718  Exp_Rev Access'!$F$7:$GK$318,$FR$2,FALSE)),"",VLOOKUP($B79,'[1]1718  Exp_Rev Access'!$F$7:$GK$318,$FR$2,FALSE))</f>
        <v>169488.86</v>
      </c>
      <c r="FS79" s="56">
        <f t="shared" si="253"/>
        <v>5561168.0600000015</v>
      </c>
      <c r="FT79" s="92">
        <f t="shared" si="254"/>
        <v>7.5377026566547878E-2</v>
      </c>
      <c r="FU79" s="94">
        <f t="shared" si="255"/>
        <v>899.68631809526607</v>
      </c>
      <c r="FV79" s="95">
        <f>IF(ISNA(VLOOKUP($B79,'[1]1718  Exp_Rev Access'!$F$7:$GK$318,$FV$2,FALSE)),"",VLOOKUP($B79,'[1]1718  Exp_Rev Access'!$F$7:$GK$318,$FV$2,FALSE))</f>
        <v>0</v>
      </c>
      <c r="FW79" s="95">
        <f>IF(ISNA(VLOOKUP($B79,'[1]1718  Exp_Rev Access'!$F$7:$GK$318,$FW$2,FALSE)),"",VLOOKUP($B79,'[1]1718  Exp_Rev Access'!$F$7:$GK$318,$FW$2,FALSE))</f>
        <v>0</v>
      </c>
      <c r="FX79" s="95">
        <f>IF(ISNA(VLOOKUP($B79,'[1]1718  Exp_Rev Access'!$F$7:$GK$318,$FX$2,FALSE)),"",VLOOKUP($B79,'[1]1718  Exp_Rev Access'!$F$7:$GK$318,$FX$2,FALSE))</f>
        <v>0</v>
      </c>
      <c r="FY79" s="95">
        <f>IF(ISNA(VLOOKUP($B79,'[1]1718  Exp_Rev Access'!$F$7:$GK$318,$FY$2,FALSE)),"",VLOOKUP($B79,'[1]1718  Exp_Rev Access'!$F$7:$GK$318,$FY$2,FALSE))</f>
        <v>0</v>
      </c>
      <c r="FZ79" s="95">
        <f>IF(ISNA(VLOOKUP($B79,'[1]1718  Exp_Rev Access'!$F$7:$GK$318,$FZ$2,FALSE)),"",VLOOKUP($B79,'[1]1718  Exp_Rev Access'!$F$7:$GK$318,$FZ$2,FALSE))</f>
        <v>0</v>
      </c>
      <c r="GA79" s="95">
        <f>IF(ISNA(VLOOKUP($B79,'[1]1718  Exp_Rev Access'!$F$7:$GK$318,$GA$2,FALSE)),"",VLOOKUP($B79,'[1]1718  Exp_Rev Access'!$F$7:$GK$318,$GA$2,FALSE))</f>
        <v>0</v>
      </c>
      <c r="GB79" s="95">
        <f>IF(ISNA(VLOOKUP($B79,'[1]1718  Exp_Rev Access'!$F$7:$GK$318,$GB$2,FALSE)),"",VLOOKUP($B79,'[1]1718  Exp_Rev Access'!$F$7:$GK$318,$GB$2,FALSE))</f>
        <v>0</v>
      </c>
      <c r="GC79" s="95">
        <f>IF(ISNA(VLOOKUP($B79,'[1]1718  Exp_Rev Access'!$F$7:$GK$318,$GC$2,FALSE)),"",VLOOKUP($B79,'[1]1718  Exp_Rev Access'!$F$7:$GK$318,$GC$2,FALSE))</f>
        <v>0</v>
      </c>
      <c r="GD79" s="95">
        <f>IF(ISNA(VLOOKUP($B79,'[1]1718  Exp_Rev Access'!$F$7:$GK$318,$GD$2,FALSE)),"",VLOOKUP($B79,'[1]1718  Exp_Rev Access'!$F$7:$GK$318,$GD$2,FALSE))</f>
        <v>0</v>
      </c>
      <c r="GE79" s="95">
        <f>IF(ISNA(VLOOKUP($B79,'[1]1718  Exp_Rev Access'!$F$7:$GK$318,$GE$2,FALSE)),"",VLOOKUP($B79,'[1]1718  Exp_Rev Access'!$F$7:$GK$318,$GE$2,FALSE))</f>
        <v>85343.6</v>
      </c>
      <c r="GF79" s="95">
        <f>IF(ISNA(VLOOKUP($B79,'[1]1718  Exp_Rev Access'!$F$7:$GK$318,$GF$2,FALSE)),"",VLOOKUP($B79,'[1]1718  Exp_Rev Access'!$F$7:$GK$318,$GF$2,FALSE))</f>
        <v>0</v>
      </c>
      <c r="GG79" s="95">
        <f>IF(ISNA(VLOOKUP($B79,'[1]1718  Exp_Rev Access'!$F$7:$GK$318,$GG$2,FALSE)),"",VLOOKUP($B79,'[1]1718  Exp_Rev Access'!$F$7:$GK$318,$GG$2,FALSE))</f>
        <v>0</v>
      </c>
      <c r="GH79" s="95">
        <f>IF(ISNA(VLOOKUP($B79,'[1]1718  Exp_Rev Access'!$F$7:$GK$318,$GH$2,FALSE)),"",VLOOKUP($B79,'[1]1718  Exp_Rev Access'!$F$7:$GK$318,$GH$2,FALSE))</f>
        <v>47281.5</v>
      </c>
      <c r="GI79" s="95">
        <f>IF(ISNA(VLOOKUP($B79,'[1]1718  Exp_Rev Access'!$F$7:$GK$318,$GI$2,FALSE)),"",VLOOKUP($B79,'[1]1718  Exp_Rev Access'!$F$7:$GK$318,$GI$2,FALSE))</f>
        <v>0</v>
      </c>
      <c r="GJ79" s="95">
        <f>IF(ISNA(VLOOKUP($B79,'[1]1718  Exp_Rev Access'!$F$7:$GK$318,$GJ$2,FALSE)),"",VLOOKUP($B79,'[1]1718  Exp_Rev Access'!$F$7:$GK$318,$GJ$2,FALSE))</f>
        <v>0</v>
      </c>
      <c r="GK79" s="95">
        <f>IF(ISNA(VLOOKUP($B79,'[1]1718  Exp_Rev Access'!$F$7:$GK$318,$GK$2,FALSE)),"",VLOOKUP($B79,'[1]1718  Exp_Rev Access'!$F$7:$GK$318,$GK$2,FALSE))</f>
        <v>0</v>
      </c>
      <c r="GL79" s="95">
        <f>IF(ISNA(VLOOKUP($B79,'[1]1718  Exp_Rev Access'!$F$7:$GK$318,$GL$2,FALSE)),"",VLOOKUP($B79,'[1]1718  Exp_Rev Access'!$F$7:$GK$318,$GL$2,FALSE))</f>
        <v>4971.95</v>
      </c>
      <c r="GM79" s="95">
        <f>IF(ISNA(VLOOKUP($B79,'[1]1718  Exp_Rev Access'!$F$7:$GK$318,$GM$2,FALSE)),"",VLOOKUP($B79,'[1]1718  Exp_Rev Access'!$F$7:$GK$318,$GM$2,FALSE))</f>
        <v>0</v>
      </c>
      <c r="GN79" s="95">
        <f>IF(ISNA(VLOOKUP($B79,'[1]1718  Exp_Rev Access'!$F$7:$GK$318,$GN$2,FALSE)),"",VLOOKUP($B79,'[1]1718  Exp_Rev Access'!$F$7:$GK$318,$GN$2,FALSE))</f>
        <v>0</v>
      </c>
      <c r="GO79" s="95">
        <f>IF(ISNA(VLOOKUP($B79,'[1]1718  Exp_Rev Access'!$F$7:$GK$318,$GO$2,FALSE)),"",VLOOKUP($B79,'[1]1718  Exp_Rev Access'!$F$7:$GK$318,$GO$2,FALSE))</f>
        <v>0</v>
      </c>
      <c r="GP79" s="95">
        <f>IF(ISNA(VLOOKUP($B79,'[1]1718  Exp_Rev Access'!$F$7:$GK$318,$GP$2,FALSE)),"",VLOOKUP($B79,'[1]1718  Exp_Rev Access'!$F$7:$GK$318,$GP$2,FALSE))</f>
        <v>0</v>
      </c>
      <c r="GQ79" s="95">
        <f>IF(ISNA(VLOOKUP($B79,'[1]1718  Exp_Rev Access'!$F$7:$GK$318,$GQ$2,FALSE)),"",VLOOKUP($B79,'[1]1718  Exp_Rev Access'!$F$7:$GK$318,$GQ$2,FALSE))</f>
        <v>9728</v>
      </c>
      <c r="GR79" s="95">
        <f>IF(ISNA(VLOOKUP($B79,'[1]1718  Exp_Rev Access'!$F$7:$GK$318,$GR$2,FALSE)),"",VLOOKUP($B79,'[1]1718  Exp_Rev Access'!$F$7:$GK$318,$GR$2,FALSE))</f>
        <v>0</v>
      </c>
      <c r="GS79" s="95">
        <f>IF(ISNA(VLOOKUP($B79,'[1]1718  Exp_Rev Access'!$F$7:$GK$318,$GS$2,FALSE)),"",VLOOKUP($B79,'[1]1718  Exp_Rev Access'!$F$7:$GK$318,$GS$2,FALSE))</f>
        <v>0</v>
      </c>
      <c r="GT79" s="95">
        <f>IF(ISNA(VLOOKUP($B79,'[1]1718  Exp_Rev Access'!$F$7:$GK$318,$GT$2,FALSE)),"",VLOOKUP($B79,'[1]1718  Exp_Rev Access'!$F$7:$GK$318,$GT$2,FALSE))</f>
        <v>0</v>
      </c>
      <c r="GU79" s="56">
        <f t="shared" si="256"/>
        <v>147325.05000000002</v>
      </c>
      <c r="GV79" s="92">
        <f t="shared" si="257"/>
        <v>1.9968690188744255E-3</v>
      </c>
      <c r="GW79" s="96">
        <f t="shared" si="258"/>
        <v>23.834261142199857</v>
      </c>
    </row>
    <row r="80" spans="1:222" s="97" customFormat="1" x14ac:dyDescent="0.3">
      <c r="A80" s="73"/>
      <c r="B80" s="88" t="s">
        <v>278</v>
      </c>
      <c r="C80" s="89" t="s">
        <v>279</v>
      </c>
      <c r="D80" s="75">
        <f>IF(ISNA(VLOOKUP($B80,'[1]1718 enrollment_Rev_Exp by size'!$A$7:H420,3,FALSE)),"",VLOOKUP($B80,'[1]1718 enrollment_Rev_Exp by size'!$A$7:$G$363,3,FALSE))</f>
        <v>91.6</v>
      </c>
      <c r="E80" s="76">
        <f>IF(ISNA(VLOOKUP($B80,'[1]1718 enrollment_Rev_Exp by size'!$A$7:I420,5,FALSE)),"",VLOOKUP($B80,'[1]1718 enrollment_Rev_Exp by size'!$A$7:$G$350,5,FALSE))</f>
        <v>2367623.2599999998</v>
      </c>
      <c r="F80" s="70">
        <f t="shared" si="238"/>
        <v>2367623.2599999998</v>
      </c>
      <c r="G80" s="70">
        <f t="shared" si="239"/>
        <v>0</v>
      </c>
      <c r="H80" s="90">
        <f>IF(ISNA(VLOOKUP($B80,'[1]1718  Exp_Rev Access'!$F$7:$GK$318,3,FALSE)),"",VLOOKUP($B80,'[1]1718  Exp_Rev Access'!$F$7:$GK$318,3,FALSE))</f>
        <v>152200.85</v>
      </c>
      <c r="I80" s="90">
        <f>IF(ISNA(VLOOKUP($B80,'[1]1718  Exp_Rev Access'!$F$7:$GK$318,4,FALSE)),"",VLOOKUP($B80,'[1]1718  Exp_Rev Access'!$F$7:$GK$318,4,FALSE))</f>
        <v>0</v>
      </c>
      <c r="J80" s="90">
        <f>IF(ISNA(VLOOKUP($B80,'[1]1718  Exp_Rev Access'!$F$7:$GK$318,5,FALSE)),"",VLOOKUP($B80,'[1]1718  Exp_Rev Access'!$F$7:$GK$318,5,FALSE))</f>
        <v>0</v>
      </c>
      <c r="K80" s="90">
        <f>IF(ISNA(VLOOKUP($B80,'[1]1718  Exp_Rev Access'!$F$7:$GK$318,6,FALSE)),"-",VLOOKUP($B80,'[1]1718  Exp_Rev Access'!$F$7:$GK$318,6,FALSE))</f>
        <v>0</v>
      </c>
      <c r="L80" s="90">
        <f>IF(ISNA(VLOOKUP($B80,'[1]1718  Exp_Rev Access'!$F$7:$GK$318,7,FALSE)),"",VLOOKUP($B80,'[1]1718  Exp_Rev Access'!$F$7:$GK$318,7,FALSE))</f>
        <v>0</v>
      </c>
      <c r="M80" s="90">
        <f>IF(ISNA(VLOOKUP($B80,'[1]1718  Exp_Rev Access'!$F$7:$GK$318,8,FALSE)),"",VLOOKUP($B80,'[1]1718  Exp_Rev Access'!$F$7:$GK$318,8,FALSE))</f>
        <v>0</v>
      </c>
      <c r="N80" s="56">
        <f t="shared" si="240"/>
        <v>152200.85</v>
      </c>
      <c r="O80" s="91">
        <f t="shared" si="241"/>
        <v>6.4284234984243238E-2</v>
      </c>
      <c r="P80" s="56">
        <f t="shared" si="242"/>
        <v>1661.5813318777293</v>
      </c>
      <c r="Q80" s="90">
        <f>IF(ISNA(VLOOKUP($B80,'[1]1718  Exp_Rev Access'!$F$7:$GK$318,10,FALSE)),"",VLOOKUP($B80,'[1]1718  Exp_Rev Access'!$F$7:$GK$318,10,FALSE))</f>
        <v>0</v>
      </c>
      <c r="R80" s="90">
        <f>IF(ISNA(VLOOKUP($B80,'[1]1718  Exp_Rev Access'!$F$7:$GK$318,11,FALSE)),"",VLOOKUP($B80,'[1]1718  Exp_Rev Access'!$F$7:$GK$318,11,FALSE))</f>
        <v>0</v>
      </c>
      <c r="S80" s="90">
        <f>IF(ISNA(VLOOKUP($B80,'[1]1718  Exp_Rev Access'!$F$7:$GK$318,12,FALSE)),"",VLOOKUP($B80,'[1]1718  Exp_Rev Access'!$F$7:$GK$318,12,FALSE))</f>
        <v>0</v>
      </c>
      <c r="T80" s="90">
        <f>IF(ISNA(VLOOKUP($B80,'[1]1718  Exp_Rev Access'!$F$7:$GK$318,13,FALSE)),"",VLOOKUP($B80,'[1]1718  Exp_Rev Access'!$F$7:$GK$318,13,FALSE))</f>
        <v>0</v>
      </c>
      <c r="U80" s="90">
        <f>IF(ISNA(VLOOKUP($B80,'[1]1718  Exp_Rev Access'!$F$7:$GK$318,14,FALSE)),"",VLOOKUP($B80,'[1]1718  Exp_Rev Access'!$F$7:$GK$318,14,FALSE))</f>
        <v>1000</v>
      </c>
      <c r="V80" s="90">
        <f>IF(ISNA(VLOOKUP($B80,'[1]1718  Exp_Rev Access'!$F$7:$GK$318,15,FALSE)),"",VLOOKUP($B80,'[1]1718  Exp_Rev Access'!$F$7:$GK$318,15,FALSE))</f>
        <v>0</v>
      </c>
      <c r="W80" s="90">
        <f>IF(ISNA(VLOOKUP($B80,'[1]1718  Exp_Rev Access'!$F$7:$GK$318,16,FALSE)),"",VLOOKUP($B80,'[1]1718  Exp_Rev Access'!$F$7:$GK$318,16,FALSE))</f>
        <v>0</v>
      </c>
      <c r="X80" s="90">
        <f>IF(ISNA(VLOOKUP($B80,'[1]1718  Exp_Rev Access'!$F$7:$GK$318,17,FALSE)),"",VLOOKUP($B80,'[1]1718  Exp_Rev Access'!$F$7:$GK$318,17,FALSE))</f>
        <v>0</v>
      </c>
      <c r="Y80" s="90">
        <f>IF(ISNA(VLOOKUP($B80,'[1]1718  Exp_Rev Access'!$F$7:$GK$318,18,FALSE)),"",VLOOKUP($B80,'[1]1718  Exp_Rev Access'!$F$7:$GK$318,18,FALSE))</f>
        <v>79.3</v>
      </c>
      <c r="Z80" s="90">
        <f>IF(ISNA(VLOOKUP($B80,'[1]1718  Exp_Rev Access'!$F$7:$GK$318,19,FALSE)),"",VLOOKUP($B80,'[1]1718  Exp_Rev Access'!$F$7:$GK$318,19,FALSE))</f>
        <v>0</v>
      </c>
      <c r="AA80" s="90">
        <f>IF(ISNA(VLOOKUP($B80,'[1]1718  Exp_Rev Access'!$F$7:$GK$318,20,FALSE)),"",VLOOKUP($B80,'[1]1718  Exp_Rev Access'!$F$7:$GK$318,20,FALSE))</f>
        <v>0</v>
      </c>
      <c r="AB80" s="90">
        <f>IF(ISNA(VLOOKUP($B80,'[1]1718  Exp_Rev Access'!$F$7:$GK$318,21,FALSE)),"",VLOOKUP($B80,'[1]1718  Exp_Rev Access'!$F$7:$GK$318,21,FALSE))</f>
        <v>0</v>
      </c>
      <c r="AC80" s="90">
        <f>IF(ISNA(VLOOKUP($B80,'[1]1718  Exp_Rev Access'!$F$7:$GK$318,22,FALSE)),"",VLOOKUP($B80,'[1]1718  Exp_Rev Access'!$F$7:$GK$318,22,FALSE))</f>
        <v>0</v>
      </c>
      <c r="AD80" s="90">
        <f>IF(ISNA(VLOOKUP($B80,'[1]1718  Exp_Rev Access'!$F$7:$GK$318,23,FALSE)),"",VLOOKUP($B80,'[1]1718  Exp_Rev Access'!$F$7:$GK$318,23,FALSE))</f>
        <v>13533.96</v>
      </c>
      <c r="AE80" s="90">
        <f>IF(ISNA(VLOOKUP($B80,'[1]1718  Exp_Rev Access'!$F$7:$GK$318,24,FALSE)),"",VLOOKUP($B80,'[1]1718  Exp_Rev Access'!$F$7:$GK$318,24,FALSE))</f>
        <v>9385.8700000000008</v>
      </c>
      <c r="AF80" s="90">
        <f>IF(ISNA(VLOOKUP($B80,'[1]1718  Exp_Rev Access'!$F$7:$GK$318,25,FALSE)),"",VLOOKUP($B80,'[1]1718  Exp_Rev Access'!$F$7:$GK$318,25,FALSE))</f>
        <v>0</v>
      </c>
      <c r="AG80" s="90">
        <f>IF(ISNA(VLOOKUP($B80,'[1]1718  Exp_Rev Access'!$F$7:$GK$318,26,FALSE)),"",VLOOKUP($B80,'[1]1718  Exp_Rev Access'!$F$7:$GK$318,26,FALSE))</f>
        <v>8848.7999999999993</v>
      </c>
      <c r="AH80" s="90">
        <f>IF(ISNA(VLOOKUP($B80,'[1]1718  Exp_Rev Access'!$F$7:$GK$318,27,FALSE)),"",VLOOKUP($B80,'[1]1718  Exp_Rev Access'!$F$7:$GK$318,27,FALSE))</f>
        <v>75.989999999999995</v>
      </c>
      <c r="AI80" s="90">
        <f>IF(ISNA(VLOOKUP($B80,'[1]1718  Exp_Rev Access'!$F$7:$GK$318,28,FALSE)),"",VLOOKUP($B80,'[1]1718  Exp_Rev Access'!$F$7:$GK$318,28,FALSE))</f>
        <v>0</v>
      </c>
      <c r="AJ80" s="90">
        <f>IF(ISNA(VLOOKUP($B80,'[1]1718  Exp_Rev Access'!$F$7:$GK$318,29,FALSE)),"",VLOOKUP($B80,'[1]1718  Exp_Rev Access'!$F$7:$GK$318,29,FALSE))</f>
        <v>0</v>
      </c>
      <c r="AK80" s="90">
        <f>IF(ISNA(VLOOKUP($B80,'[1]1718  Exp_Rev Access'!$F$7:$GK$318,30,FALSE)),"",VLOOKUP($B80,'[1]1718  Exp_Rev Access'!$F$7:$GK$318,30,FALSE))</f>
        <v>4330</v>
      </c>
      <c r="AL80" s="90">
        <f>IF(ISNA(VLOOKUP($B80,'[1]1718  Exp_Rev Access'!$F$7:$GK$318,31,FALSE)),"",VLOOKUP($B80,'[1]1718  Exp_Rev Access'!$F$7:$GK$318,31,FALSE))</f>
        <v>0</v>
      </c>
      <c r="AM80" s="56">
        <f t="shared" si="243"/>
        <v>37253.919999999991</v>
      </c>
      <c r="AN80" s="92">
        <f t="shared" si="244"/>
        <v>1.5734733067287062E-2</v>
      </c>
      <c r="AO80" s="71">
        <f t="shared" si="245"/>
        <v>406.70218340611348</v>
      </c>
      <c r="AP80" s="90">
        <f>IF(ISNA(VLOOKUP($B80,'[1]1718  Exp_Rev Access'!$F$7:$GK$318,33,FALSE)),"",VLOOKUP($B80,'[1]1718  Exp_Rev Access'!$F$7:$GK$318,33,FALSE))</f>
        <v>1533597.44</v>
      </c>
      <c r="AQ80" s="90">
        <f>IF(ISNA(VLOOKUP($B80,'[1]1718  Exp_Rev Access'!$F$7:$GK$318,34,FALSE)),"",VLOOKUP($B80,'[1]1718  Exp_Rev Access'!$F$7:$GK$318,34,FALSE))</f>
        <v>13871.65</v>
      </c>
      <c r="AR80" s="90">
        <f>IF(ISNA(VLOOKUP($B80,'[1]1718  Exp_Rev Access'!$F$7:$GK$318,35,FALSE)),"",VLOOKUP($B80,'[1]1718  Exp_Rev Access'!$F$7:$GK$318,35,FALSE))</f>
        <v>188755.56</v>
      </c>
      <c r="AS80" s="90">
        <f>IF(ISNA(VLOOKUP($B80,'[1]1718  Exp_Rev Access'!$F$7:$GK$318,36,FALSE)),"",VLOOKUP($B80,'[1]1718  Exp_Rev Access'!$F$7:$GK$318,36,FALSE))</f>
        <v>0</v>
      </c>
      <c r="AT80" s="90">
        <f>IF(ISNA(VLOOKUP($B80,'[1]1718  Exp_Rev Access'!$F$7:$GK$318,37,FALSE)),"",VLOOKUP($B80,'[1]1718  Exp_Rev Access'!$F$7:$GK$318,37,FALSE))</f>
        <v>0</v>
      </c>
      <c r="AU80" s="56">
        <f t="shared" si="246"/>
        <v>1736224.65</v>
      </c>
      <c r="AV80" s="93">
        <f t="shared" si="247"/>
        <v>0.73331964562639074</v>
      </c>
      <c r="AW80" s="56">
        <f t="shared" si="248"/>
        <v>18954.417576419215</v>
      </c>
      <c r="AX80" s="90">
        <f>IF(ISNA(VLOOKUP($B80,'[1]1718  Exp_Rev Access'!$F$7:$GK$318,39,FALSE)),"",VLOOKUP($B80,'[1]1718  Exp_Rev Access'!$F$7:$GK$318,39,FALSE))</f>
        <v>0</v>
      </c>
      <c r="AY80" s="90">
        <f>IF(ISNA(VLOOKUP($B80,'[1]1718  Exp_Rev Access'!$F$7:$GK$318,40,FALSE)),"",VLOOKUP($B80,'[1]1718  Exp_Rev Access'!$F$7:$GK$318,40,FALSE))</f>
        <v>87155.43</v>
      </c>
      <c r="AZ80" s="90">
        <f>IF(ISNA(VLOOKUP($B80,'[1]1718  Exp_Rev Access'!$F$7:$GK$318,41,FALSE)),"",VLOOKUP($B80,'[1]1718  Exp_Rev Access'!$F$7:$GK$318,41,FALSE))</f>
        <v>0</v>
      </c>
      <c r="BA80" s="90">
        <f>IF(ISNA(VLOOKUP($B80,'[1]1718  Exp_Rev Access'!$F$7:$GK$318,42,FALSE)),"",VLOOKUP($B80,'[1]1718  Exp_Rev Access'!$F$7:$GK$318,42,FALSE))</f>
        <v>0</v>
      </c>
      <c r="BB80" s="90">
        <f>IF(ISNA(VLOOKUP($B80,'[1]1718  Exp_Rev Access'!$F$7:$GK$318,43,FALSE)),"",VLOOKUP($B80,'[1]1718  Exp_Rev Access'!$F$7:$GK$318,43,FALSE))</f>
        <v>0</v>
      </c>
      <c r="BC80" s="90">
        <f>IF(ISNA(VLOOKUP($B80,'[1]1718  Exp_Rev Access'!$F$7:$GK$318,44,FALSE)),"",VLOOKUP($B80,'[1]1718  Exp_Rev Access'!$F$7:$GK$318,44,FALSE))</f>
        <v>56422.95</v>
      </c>
      <c r="BD80" s="90">
        <f>IF(ISNA(VLOOKUP($B80,'[1]1718  Exp_Rev Access'!$F$7:$GK$318,45,FALSE)),"",VLOOKUP($B80,'[1]1718  Exp_Rev Access'!$F$7:$GK$318,45,FALSE))</f>
        <v>0</v>
      </c>
      <c r="BE80" s="90">
        <f>IF(ISNA(VLOOKUP($B80,'[1]1718  Exp_Rev Access'!$F$7:$GK$318,46,FALSE)),"",VLOOKUP($B80,'[1]1718  Exp_Rev Access'!$F$7:$GK$318,46,FALSE))</f>
        <v>1418.81</v>
      </c>
      <c r="BF80" s="90">
        <f>IF(ISNA(VLOOKUP($B80,'[1]1718  Exp_Rev Access'!$F$7:$GK$318,47,FALSE)),"",VLOOKUP($B80,'[1]1718  Exp_Rev Access'!$F$7:$GK$318,47,FALSE))</f>
        <v>0</v>
      </c>
      <c r="BG80" s="90">
        <f>IF(ISNA(VLOOKUP($B80,'[1]1718  Exp_Rev Access'!$F$7:$GK$318,48,FALSE)),"",VLOOKUP($B80,'[1]1718  Exp_Rev Access'!$F$7:$GK$318,48,FALSE))</f>
        <v>7730.26</v>
      </c>
      <c r="BH80" s="90">
        <f>IF(ISNA(VLOOKUP($B80,'[1]1718  Exp_Rev Access'!$F$7:$GK$318,49,FALSE)),"",VLOOKUP($B80,'[1]1718  Exp_Rev Access'!$F$7:$GK$318,49,FALSE))</f>
        <v>0</v>
      </c>
      <c r="BI80" s="90">
        <f>IF(ISNA(VLOOKUP($B80,'[1]1718  Exp_Rev Access'!$F$7:$GK$318,50,FALSE)),"",VLOOKUP($B80,'[1]1718  Exp_Rev Access'!$F$7:$GK$318,50,FALSE))</f>
        <v>0</v>
      </c>
      <c r="BJ80" s="90">
        <f>IF(ISNA(VLOOKUP($B80,'[1]1718  Exp_Rev Access'!$F$7:$GK$318,51,FALSE)),"",VLOOKUP($B80,'[1]1718  Exp_Rev Access'!$F$7:$GK$318,51,FALSE))</f>
        <v>1378.2</v>
      </c>
      <c r="BK80" s="90">
        <f>IF(ISNA(VLOOKUP($B80,'[1]1718  Exp_Rev Access'!$F$7:$GK$318,52,FALSE)),"",VLOOKUP($B80,'[1]1718  Exp_Rev Access'!$F$7:$GK$318,52,FALSE))</f>
        <v>105473.83</v>
      </c>
      <c r="BL80" s="90">
        <f>IF(ISNA(VLOOKUP($B80,'[1]1718  Exp_Rev Access'!$F$7:$GK$318,53,FALSE)),"",VLOOKUP($B80,'[1]1718  Exp_Rev Access'!$F$7:$GK$318,53,FALSE))</f>
        <v>74345.56</v>
      </c>
      <c r="BM80" s="90">
        <f>IF(ISNA(VLOOKUP($B80,'[1]1718  Exp_Rev Access'!$F$7:$GK$318,54,FALSE)),"",VLOOKUP($B80,'[1]1718  Exp_Rev Access'!$F$7:$GK$318,54,FALSE))</f>
        <v>0</v>
      </c>
      <c r="BN80" s="90">
        <f>IF(ISNA(VLOOKUP($B80,'[1]1718  Exp_Rev Access'!$F$7:$GK$318,55,FALSE)),"",VLOOKUP($B80,'[1]1718  Exp_Rev Access'!$F$7:$GK$318,55,FALSE))</f>
        <v>0</v>
      </c>
      <c r="BO80" s="90">
        <f>IF(ISNA(VLOOKUP($B80,'[1]1718  Exp_Rev Access'!$F$7:$GK$318,56,FALSE)),"",VLOOKUP($B80,'[1]1718  Exp_Rev Access'!$F$7:$GK$318,56,FALSE))</f>
        <v>0</v>
      </c>
      <c r="BP80" s="90">
        <f>IF(ISNA(VLOOKUP($B80,'[1]1718  Exp_Rev Access'!$F$7:$GK$318,57,FALSE)),"",VLOOKUP($B80,'[1]1718  Exp_Rev Access'!$F$7:$GK$318,57,FALSE))</f>
        <v>0</v>
      </c>
      <c r="BQ80" s="90">
        <f>IF(ISNA(VLOOKUP($B80,'[1]1718  Exp_Rev Access'!$F$7:$GK$318,58,FALSE)),"",VLOOKUP($B80,'[1]1718  Exp_Rev Access'!$F$7:$GK$318,58,FALSE))</f>
        <v>0</v>
      </c>
      <c r="BR80" s="90">
        <f>IF(ISNA(VLOOKUP($B80,'[1]1718  Exp_Rev Access'!$F$7:$GK$318,59,FALSE)),"",VLOOKUP($B80,'[1]1718  Exp_Rev Access'!$F$7:$GK$318,59,FALSE))</f>
        <v>0</v>
      </c>
      <c r="BS80" s="90">
        <f>IF(ISNA(VLOOKUP($B80,'[1]1718  Exp_Rev Access'!$F$7:$GK$318,60,FALSE)),"",VLOOKUP($B80,'[1]1718  Exp_Rev Access'!$F$7:$GK$318,60,FALSE))</f>
        <v>0</v>
      </c>
      <c r="BT80" s="90">
        <f>IF(ISNA(VLOOKUP($B80,'[1]1718  Exp_Rev Access'!$F$7:$GK$318,61,FALSE)),"",VLOOKUP($B80,'[1]1718  Exp_Rev Access'!$F$7:$GK$318,61,FALSE))</f>
        <v>0</v>
      </c>
      <c r="BU80" s="90">
        <f>IF(ISNA(VLOOKUP($B80,'[1]1718  Exp_Rev Access'!$F$7:$GK$318,62,FALSE)),"",VLOOKUP($B80,'[1]1718  Exp_Rev Access'!$F$7:$GK$318,62,FALSE))</f>
        <v>0</v>
      </c>
      <c r="BV80" s="56">
        <f t="shared" si="236"/>
        <v>333925.04000000004</v>
      </c>
      <c r="BW80" s="92">
        <f t="shared" si="249"/>
        <v>0.14103808052637568</v>
      </c>
      <c r="BX80" s="71">
        <f t="shared" si="250"/>
        <v>3645.469868995634</v>
      </c>
      <c r="BY80" s="90">
        <f>IF(ISNA(VLOOKUP($B80,'[1]1718  Exp_Rev Access'!$F$7:$GK$318,64,FALSE)),"",VLOOKUP($B80,'[1]1718  Exp_Rev Access'!$F$7:$GK$318,64,FALSE))</f>
        <v>0</v>
      </c>
      <c r="BZ80" s="90">
        <f>IF(ISNA(VLOOKUP($B80,'[1]1718  Exp_Rev Access'!$F$7:$GK$318,65,FALSE)),"",VLOOKUP($B80,'[1]1718  Exp_Rev Access'!$F$7:$GK$318,65,FALSE))</f>
        <v>0</v>
      </c>
      <c r="CA80" s="90">
        <f>IF(ISNA(VLOOKUP($B80,'[1]1718  Exp_Rev Access'!$F$7:$GK$318,66,FALSE)),"",VLOOKUP($B80,'[1]1718  Exp_Rev Access'!$F$7:$GK$318,66,FALSE))</f>
        <v>0</v>
      </c>
      <c r="CB80" s="90">
        <f>IF(ISNA(VLOOKUP($B80,'[1]1718  Exp_Rev Access'!$F$7:$GK$318,67,FALSE)),"",VLOOKUP($B80,'[1]1718  Exp_Rev Access'!$F$7:$GK$318,67,FALSE))</f>
        <v>0</v>
      </c>
      <c r="CC80" s="90">
        <f>IF(ISNA(VLOOKUP($B80,'[1]1718  Exp_Rev Access'!$F$7:$GK$318,68,FALSE)),"",VLOOKUP($B80,'[1]1718  Exp_Rev Access'!$F$7:$GK$318,68,FALSE))</f>
        <v>0</v>
      </c>
      <c r="CD80" s="90">
        <f>IF(ISNA(VLOOKUP($B80,'[1]1718  Exp_Rev Access'!$F$7:$GK$318,69,FALSE)),"",VLOOKUP($B80,'[1]1718  Exp_Rev Access'!$F$7:$GK$318,69,FALSE))</f>
        <v>0</v>
      </c>
      <c r="CE80" s="56">
        <f t="shared" si="237"/>
        <v>0</v>
      </c>
      <c r="CF80" s="92">
        <f t="shared" si="251"/>
        <v>0</v>
      </c>
      <c r="CG80" s="78">
        <f t="shared" si="252"/>
        <v>0</v>
      </c>
      <c r="CH80" s="90">
        <f>IF(ISNA(VLOOKUP($B80,'[1]1718  Exp_Rev Access'!$F$7:$GK$318,$CH$2,FALSE)),"",VLOOKUP($B80,'[1]1718  Exp_Rev Access'!$F$7:$GK$318,$CH$2,FALSE))</f>
        <v>0</v>
      </c>
      <c r="CI80" s="90">
        <f>IF(ISNA(VLOOKUP($B80,'[1]1718  Exp_Rev Access'!$F$7:$GK$318,$CI$2,FALSE)),"",VLOOKUP($B80,'[1]1718  Exp_Rev Access'!$F$7:$GK$318,$CI$2,FALSE))</f>
        <v>0</v>
      </c>
      <c r="CJ80" s="90">
        <f>IF(ISNA(VLOOKUP($B80,'[1]1718  Exp_Rev Access'!$F$7:$GK$318,$CJ$2,FALSE)),"",VLOOKUP($B80,'[1]1718  Exp_Rev Access'!$F$7:$GK$318,$CJ$2,FALSE))</f>
        <v>0</v>
      </c>
      <c r="CK80" s="90">
        <f>IF(ISNA(VLOOKUP($B80,'[1]1718  Exp_Rev Access'!$F$7:$GK$318,$CK$2,FALSE)),"",VLOOKUP($B80,'[1]1718  Exp_Rev Access'!$F$7:$GK$318,$CK$2,FALSE))</f>
        <v>0</v>
      </c>
      <c r="CL80" s="90">
        <f>IF(ISNA(VLOOKUP($B80,'[1]1718  Exp_Rev Access'!$F$7:$GK$318,$CL$2,FALSE)),"",VLOOKUP($B80,'[1]1718  Exp_Rev Access'!$F$7:$GK$318,$CL$2,FALSE))</f>
        <v>0</v>
      </c>
      <c r="CM80" s="90">
        <f>IF(ISNA(VLOOKUP($B80,'[1]1718  Exp_Rev Access'!$F$7:$GK$318,$CM$2,FALSE)),"",VLOOKUP($B80,'[1]1718  Exp_Rev Access'!$F$7:$GK$318,$CM$2,FALSE))</f>
        <v>0</v>
      </c>
      <c r="CN80" s="90">
        <f>IF(ISNA(VLOOKUP($B80,'[1]1718  Exp_Rev Access'!$F$7:$GK$318,$CN$2,FALSE)),"",VLOOKUP($B80,'[1]1718  Exp_Rev Access'!$F$7:$GK$318,$CN$2,FALSE))</f>
        <v>0</v>
      </c>
      <c r="CO80" s="90">
        <f>IF(ISNA(VLOOKUP($B80,'[1]1718  Exp_Rev Access'!$F$7:$GK$318,$CO$2,FALSE)),"",VLOOKUP($B80,'[1]1718  Exp_Rev Access'!$F$7:$GK$318,$CO$2,FALSE))</f>
        <v>0</v>
      </c>
      <c r="CP80" s="90">
        <f>IF(ISNA(VLOOKUP($B80,'[1]1718  Exp_Rev Access'!$F$7:$GK$318,$CP$2,FALSE)),"",VLOOKUP($B80,'[1]1718  Exp_Rev Access'!$F$7:$GK$318,$CP$2,FALSE))</f>
        <v>0</v>
      </c>
      <c r="CQ80" s="90">
        <f>IF(ISNA(VLOOKUP($B80,'[1]1718  Exp_Rev Access'!$F$7:$GK$318,$CQ$2,FALSE)),"",VLOOKUP($B80,'[1]1718  Exp_Rev Access'!$F$7:$GK$318,$CQ$2,FALSE))</f>
        <v>26498.66</v>
      </c>
      <c r="CR80" s="90">
        <f>IF(ISNA(VLOOKUP($B80,'[1]1718  Exp_Rev Access'!$F$7:$GK$318,$CR$2,FALSE)),"",VLOOKUP($B80,'[1]1718  Exp_Rev Access'!$F$7:$GK$318,$CR$2,FALSE))</f>
        <v>0</v>
      </c>
      <c r="CS80" s="90">
        <f>IF(ISNA(VLOOKUP($B80,'[1]1718  Exp_Rev Access'!$F$7:$GK$318,$CS$2,FALSE)),"",VLOOKUP($B80,'[1]1718  Exp_Rev Access'!$F$7:$GK$318,$CS$2,FALSE))</f>
        <v>0</v>
      </c>
      <c r="CT80" s="90">
        <f>IF(ISNA(VLOOKUP($B80,'[1]1718  Exp_Rev Access'!$F$7:$GK$318,$CT$2,FALSE)),"",VLOOKUP($B80,'[1]1718  Exp_Rev Access'!$F$7:$GK$318,$CT$2,FALSE))</f>
        <v>0</v>
      </c>
      <c r="CU80" s="90">
        <f>IF(ISNA(VLOOKUP($B80,'[1]1718  Exp_Rev Access'!$F$7:$GK$318,$CU$2,FALSE)),"",VLOOKUP($B80,'[1]1718  Exp_Rev Access'!$F$7:$GK$318,$CU$2,FALSE))</f>
        <v>16534.36</v>
      </c>
      <c r="CV80" s="90">
        <f>IF(ISNA(VLOOKUP($B80,'[1]1718  Exp_Rev Access'!$F$7:$GK$318,$CV$2,FALSE)),"",VLOOKUP($B80,'[1]1718  Exp_Rev Access'!$F$7:$GK$318,$CV$2,FALSE))</f>
        <v>14663.58</v>
      </c>
      <c r="CW80" s="90">
        <f>IF(ISNA(VLOOKUP($B80,'[1]1718  Exp_Rev Access'!$F$7:$GK$318,$CW$2,FALSE)),"",VLOOKUP($B80,'[1]1718  Exp_Rev Access'!$F$7:$GK$318,$CW$2,FALSE))</f>
        <v>0</v>
      </c>
      <c r="CX80" s="90">
        <f>IF(ISNA(VLOOKUP($B80,'[1]1718  Exp_Rev Access'!$F$7:$GK$318,$CX$2,FALSE)),"",VLOOKUP($B80,'[1]1718  Exp_Rev Access'!$F$7:$GK$318,$CX$2,FALSE))</f>
        <v>0</v>
      </c>
      <c r="CY80" s="90">
        <f>IF(ISNA(VLOOKUP($B80,'[1]1718  Exp_Rev Access'!$F$7:$GK$318,$CY$2,FALSE)),"",VLOOKUP($B80,'[1]1718  Exp_Rev Access'!$F$7:$GK$318,$CY$2,FALSE))</f>
        <v>0</v>
      </c>
      <c r="CZ80" s="90">
        <f>IF(ISNA(VLOOKUP($B80,'[1]1718  Exp_Rev Access'!$F$7:$GK$318,$CZ$2,FALSE)),"",VLOOKUP($B80,'[1]1718  Exp_Rev Access'!$F$7:$GK$318,$CZ$2,FALSE))</f>
        <v>0</v>
      </c>
      <c r="DA80" s="90">
        <f>IF(ISNA(VLOOKUP($B80,'[1]1718  Exp_Rev Access'!$F$7:$GK$318,$DA$2,FALSE)),"",VLOOKUP($B80,'[1]1718  Exp_Rev Access'!$F$7:$GK$318,$DA$2,FALSE))</f>
        <v>0</v>
      </c>
      <c r="DB80" s="90">
        <f>IF(ISNA(VLOOKUP($B80,'[1]1718  Exp_Rev Access'!$F$7:$GK$318,$DB$2,FALSE)),"",VLOOKUP($B80,'[1]1718  Exp_Rev Access'!$F$7:$GK$318,$DB$2,FALSE))</f>
        <v>0</v>
      </c>
      <c r="DC80" s="90">
        <f>IF(ISNA(VLOOKUP($B80,'[1]1718  Exp_Rev Access'!$F$7:$GK$318,$DC$2,FALSE)),"",VLOOKUP($B80,'[1]1718  Exp_Rev Access'!$F$7:$GK$318,$DC$2,FALSE))</f>
        <v>0</v>
      </c>
      <c r="DD80" s="90">
        <f>IF(ISNA(VLOOKUP($B80,'[1]1718  Exp_Rev Access'!$F$7:$GK$318,$DD$2,FALSE)),"",VLOOKUP($B80,'[1]1718  Exp_Rev Access'!$F$7:$GK$318,$DD$2,FALSE))</f>
        <v>0</v>
      </c>
      <c r="DE80" s="90">
        <f>IF(ISNA(VLOOKUP($B80,'[1]1718  Exp_Rev Access'!$F$7:$GK$318,$DE$2,FALSE)),"",VLOOKUP($B80,'[1]1718  Exp_Rev Access'!$F$7:$GK$318,$DE$2,FALSE))</f>
        <v>0</v>
      </c>
      <c r="DF80" s="90">
        <f>IF(ISNA(VLOOKUP($B80,'[1]1718  Exp_Rev Access'!$F$7:$GK$318,$DF$2,FALSE)),"",VLOOKUP($B80,'[1]1718  Exp_Rev Access'!$F$7:$GK$318,$DF$2,FALSE))</f>
        <v>0</v>
      </c>
      <c r="DG80" s="90">
        <f>IF(ISNA(VLOOKUP($B80,'[1]1718  Exp_Rev Access'!$F$7:$GK$318,$DG$2,FALSE)),"",VLOOKUP($B80,'[1]1718  Exp_Rev Access'!$F$7:$GK$318,$DG$2,FALSE))</f>
        <v>0</v>
      </c>
      <c r="DH80" s="90">
        <f>IF(ISNA(VLOOKUP($B80,'[1]1718  Exp_Rev Access'!$F$7:$GK$318,$DH$2,FALSE)),"",VLOOKUP($B80,'[1]1718  Exp_Rev Access'!$F$7:$GK$318,$DH$2,FALSE))</f>
        <v>0</v>
      </c>
      <c r="DI80" s="90">
        <f>IF(ISNA(VLOOKUP($B80,'[1]1718  Exp_Rev Access'!$F$7:$GK$318,$DI$2,FALSE)),"",VLOOKUP($B80,'[1]1718  Exp_Rev Access'!$F$7:$GK$318,$DI$2,FALSE))</f>
        <v>43643.73</v>
      </c>
      <c r="DJ80" s="90">
        <f>IF(ISNA(VLOOKUP($B80,'[1]1718  Exp_Rev Access'!$F$7:$GK$318,$DJ$2,FALSE)),"",VLOOKUP($B80,'[1]1718  Exp_Rev Access'!$F$7:$GK$318,$DJ$2,FALSE))</f>
        <v>0</v>
      </c>
      <c r="DK80" s="90">
        <f>IF(ISNA(VLOOKUP($B80,'[1]1718  Exp_Rev Access'!$F$7:$GK$318,$DK$2,FALSE)),"",VLOOKUP($B80,'[1]1718  Exp_Rev Access'!$F$7:$GK$318,$DK$2,FALSE))</f>
        <v>0</v>
      </c>
      <c r="DL80" s="90">
        <f>IF(ISNA(VLOOKUP($B80,'[1]1718  Exp_Rev Access'!$F$7:$GK$318,$DL$2,FALSE)),"",VLOOKUP($B80,'[1]1718  Exp_Rev Access'!$F$7:$GK$318,$DL$2,FALSE))</f>
        <v>0</v>
      </c>
      <c r="DM80" s="90">
        <f>IF(ISNA(VLOOKUP($B80,'[1]1718  Exp_Rev Access'!$F$7:$GK$318,$DM$2,FALSE)),"",VLOOKUP($B80,'[1]1718  Exp_Rev Access'!$F$7:$GK$318,$DM$2,FALSE))</f>
        <v>0</v>
      </c>
      <c r="DN80" s="90">
        <f>IF(ISNA(VLOOKUP($B80,'[1]1718  Exp_Rev Access'!$F$7:$GK$318,$DN$2,FALSE)),"",VLOOKUP($B80,'[1]1718  Exp_Rev Access'!$F$7:$GK$318,$DN$2,FALSE))</f>
        <v>0</v>
      </c>
      <c r="DO80" s="90">
        <f>IF(ISNA(VLOOKUP($B80,'[1]1718  Exp_Rev Access'!$F$7:$GK$318,$DO$2,FALSE)),"",VLOOKUP($B80,'[1]1718  Exp_Rev Access'!$F$7:$GK$318,$DO$2,FALSE))</f>
        <v>0</v>
      </c>
      <c r="DP80" s="90">
        <f>IF(ISNA(VLOOKUP($B80,'[1]1718  Exp_Rev Access'!$F$7:$GK$318,$DP$2,FALSE)),"",VLOOKUP($B80,'[1]1718  Exp_Rev Access'!$F$7:$GK$318,$DP$2,FALSE))</f>
        <v>0</v>
      </c>
      <c r="DQ80" s="90">
        <f>IF(ISNA(VLOOKUP($B80,'[1]1718  Exp_Rev Access'!$F$7:$GK$318,$DQ$2,FALSE)),"",VLOOKUP($B80,'[1]1718  Exp_Rev Access'!$F$7:$GK$318,$DQ$2,FALSE))</f>
        <v>0</v>
      </c>
      <c r="DR80" s="90">
        <f>IF(ISNA(VLOOKUP($B80,'[1]1718  Exp_Rev Access'!$F$7:$GK$318,$DR$2,FALSE)),"",VLOOKUP($B80,'[1]1718  Exp_Rev Access'!$F$7:$GK$318,$DR$2,FALSE))</f>
        <v>0</v>
      </c>
      <c r="DS80" s="90">
        <f>IF(ISNA(VLOOKUP($B80,'[1]1718  Exp_Rev Access'!$F$7:$GK$318,$DS$2,FALSE)),"",VLOOKUP($B80,'[1]1718  Exp_Rev Access'!$F$7:$GK$318,$DS$2,FALSE))</f>
        <v>0</v>
      </c>
      <c r="DT80" s="90">
        <f>IF(ISNA(VLOOKUP($B80,'[1]1718  Exp_Rev Access'!$F$7:$GK$318,$DT$2,FALSE)),"",VLOOKUP($B80,'[1]1718  Exp_Rev Access'!$F$7:$GK$318,$DT$2,FALSE))</f>
        <v>0</v>
      </c>
      <c r="DU80" s="90">
        <f>IF(ISNA(VLOOKUP($B80,'[1]1718  Exp_Rev Access'!$F$7:$GK$318,$DU$2,FALSE)),"",VLOOKUP($B80,'[1]1718  Exp_Rev Access'!$F$7:$GK$318,$DU$2,FALSE))</f>
        <v>0</v>
      </c>
      <c r="DV80" s="90">
        <f>IF(ISNA(VLOOKUP($B80,'[1]1718  Exp_Rev Access'!$F$7:$GK$318,$DV$2,FALSE)),"",VLOOKUP($B80,'[1]1718  Exp_Rev Access'!$F$7:$GK$318,$DV$2,FALSE))</f>
        <v>0</v>
      </c>
      <c r="DW80" s="90">
        <f>IF(ISNA(VLOOKUP($B80,'[1]1718  Exp_Rev Access'!$F$7:$GK$318,$DW$2,FALSE)),"",VLOOKUP($B80,'[1]1718  Exp_Rev Access'!$F$7:$GK$318,$DW$2,FALSE))</f>
        <v>0</v>
      </c>
      <c r="DX80" s="90">
        <f>IF(ISNA(VLOOKUP($B80,'[1]1718  Exp_Rev Access'!$F$7:$GK$318,$DX$2,FALSE)),"",VLOOKUP($B80,'[1]1718  Exp_Rev Access'!$F$7:$GK$318,$DX$2,FALSE))</f>
        <v>0</v>
      </c>
      <c r="DY80" s="90">
        <f>IF(ISNA(VLOOKUP($B80,'[1]1718  Exp_Rev Access'!$F$7:$GK$318,$DY$2,FALSE)),"",VLOOKUP($B80,'[1]1718  Exp_Rev Access'!$F$7:$GK$318,$DY$2,FALSE))</f>
        <v>0</v>
      </c>
      <c r="DZ80" s="90">
        <f>IF(ISNA(VLOOKUP($B80,'[1]1718  Exp_Rev Access'!$F$7:$GK$318,$DZ$2,FALSE)),"",VLOOKUP($B80,'[1]1718  Exp_Rev Access'!$F$7:$GK$318,$DZ$2,FALSE))</f>
        <v>0</v>
      </c>
      <c r="EA80" s="90">
        <f>IF(ISNA(VLOOKUP($B80,'[1]1718  Exp_Rev Access'!$F$7:$GK$318,$EA$2,FALSE)),"",VLOOKUP($B80,'[1]1718  Exp_Rev Access'!$F$7:$GK$318,$EA$2,FALSE))</f>
        <v>0</v>
      </c>
      <c r="EB80" s="90">
        <f>IF(ISNA(VLOOKUP($B80,'[1]1718  Exp_Rev Access'!$F$7:$GK$318,$EB$2,FALSE)),"",VLOOKUP($B80,'[1]1718  Exp_Rev Access'!$F$7:$GK$318,$EB$2,FALSE))</f>
        <v>0</v>
      </c>
      <c r="EC80" s="90">
        <f>IF(ISNA(VLOOKUP($B80,'[1]1718  Exp_Rev Access'!$F$7:$GK$318,$EC$2,FALSE)),"",VLOOKUP($B80,'[1]1718  Exp_Rev Access'!$F$7:$GK$318,$EC$2,FALSE))</f>
        <v>0</v>
      </c>
      <c r="ED80" s="90">
        <f>IF(ISNA(VLOOKUP($B80,'[1]1718  Exp_Rev Access'!$F$7:$GK$318,$ED$2,FALSE)),"",VLOOKUP($B80,'[1]1718  Exp_Rev Access'!$F$7:$GK$318,$ED$2,FALSE))</f>
        <v>0</v>
      </c>
      <c r="EE80" s="90">
        <f>IF(ISNA(VLOOKUP($B80,'[1]1718  Exp_Rev Access'!$F$7:$GK$318,$EE$2,FALSE)),"",VLOOKUP($B80,'[1]1718  Exp_Rev Access'!$F$7:$GK$318,$EE$2,FALSE))</f>
        <v>0</v>
      </c>
      <c r="EF80" s="90">
        <f>IF(ISNA(VLOOKUP($B80,'[1]1718  Exp_Rev Access'!$F$7:$GK$318,$EF$2,FALSE)),"",VLOOKUP($B80,'[1]1718  Exp_Rev Access'!$F$7:$GK$318,$EF$2,FALSE))</f>
        <v>0</v>
      </c>
      <c r="EG80" s="90">
        <f>IF(ISNA(VLOOKUP($B80,'[1]1718  Exp_Rev Access'!$F$7:$GK$318,$EG$2,FALSE)),"",VLOOKUP($B80,'[1]1718  Exp_Rev Access'!$F$7:$GK$318,$EG$2,FALSE))</f>
        <v>0</v>
      </c>
      <c r="EH80" s="90">
        <f>IF(ISNA(VLOOKUP($B80,'[1]1718  Exp_Rev Access'!$F$7:$GK$318,$EH$2,FALSE)),"",VLOOKUP($B80,'[1]1718  Exp_Rev Access'!$F$7:$GK$318,$EH$2,FALSE))</f>
        <v>0</v>
      </c>
      <c r="EI80" s="90">
        <f>IF(ISNA(VLOOKUP($B80,'[1]1718  Exp_Rev Access'!$F$7:$GK$318,$EI$2,FALSE)),"",VLOOKUP($B80,'[1]1718  Exp_Rev Access'!$F$7:$GK$318,$EI$2,FALSE))</f>
        <v>0</v>
      </c>
      <c r="EJ80" s="90">
        <f>IF(ISNA(VLOOKUP($B80,'[1]1718  Exp_Rev Access'!$F$7:$GK$318,$EJ$2,FALSE)),"",VLOOKUP($B80,'[1]1718  Exp_Rev Access'!$F$7:$GK$318,$EJ$2,FALSE))</f>
        <v>0</v>
      </c>
      <c r="EK80" s="90">
        <f>IF(ISNA(VLOOKUP($B80,'[1]1718  Exp_Rev Access'!$F$7:$GK$318,$EK$2,FALSE)),"",VLOOKUP($B80,'[1]1718  Exp_Rev Access'!$F$7:$GK$318,$EK$2,FALSE))</f>
        <v>0</v>
      </c>
      <c r="EL80" s="90">
        <f>IF(ISNA(VLOOKUP($B80,'[1]1718  Exp_Rev Access'!$F$7:$GK$318,$EL$2,FALSE)),"",VLOOKUP($B80,'[1]1718  Exp_Rev Access'!$F$7:$GK$318,$EL$2,FALSE))</f>
        <v>0</v>
      </c>
      <c r="EM80" s="90">
        <f>IF(ISNA(VLOOKUP($B80,'[1]1718  Exp_Rev Access'!$F$7:$GK$318,$EM$2,FALSE)),"",VLOOKUP($B80,'[1]1718  Exp_Rev Access'!$F$7:$GK$318,$EM$2,FALSE))</f>
        <v>0</v>
      </c>
      <c r="EN80" s="90">
        <f>IF(ISNA(VLOOKUP($B80,'[1]1718  Exp_Rev Access'!$F$7:$GK$318,$EN$2,FALSE)),"",VLOOKUP($B80,'[1]1718  Exp_Rev Access'!$F$7:$GK$318,$EN$2,FALSE))</f>
        <v>0</v>
      </c>
      <c r="EO80" s="90">
        <f>IF(ISNA(VLOOKUP($B80,'[1]1718  Exp_Rev Access'!$F$7:$GK$318,$EO$2,FALSE)),"",VLOOKUP($B80,'[1]1718  Exp_Rev Access'!$F$7:$GK$318,$EO$2,FALSE))</f>
        <v>0</v>
      </c>
      <c r="EP80" s="90">
        <f>IF(ISNA(VLOOKUP($B80,'[1]1718  Exp_Rev Access'!$F$7:$GK$318,$EP$2,FALSE)),"",VLOOKUP($B80,'[1]1718  Exp_Rev Access'!$F$7:$GK$318,$EP$2,FALSE))</f>
        <v>0</v>
      </c>
      <c r="EQ80" s="90">
        <f>IF(ISNA(VLOOKUP($B80,'[1]1718  Exp_Rev Access'!$F$7:$GK$318,$EQ$2,FALSE)),"",VLOOKUP($B80,'[1]1718  Exp_Rev Access'!$F$7:$GK$318,$EQ$2,FALSE))</f>
        <v>0</v>
      </c>
      <c r="ER80" s="90">
        <f>IF(ISNA(VLOOKUP($B80,'[1]1718  Exp_Rev Access'!$F$7:$GK$318,$ER$2,FALSE)),"",VLOOKUP($B80,'[1]1718  Exp_Rev Access'!$F$7:$GK$318,$ER$2,FALSE))</f>
        <v>0</v>
      </c>
      <c r="ES80" s="90">
        <f>IF(ISNA(VLOOKUP($B80,'[1]1718  Exp_Rev Access'!$F$7:$GK$318,$ES$2,FALSE)),"",VLOOKUP($B80,'[1]1718  Exp_Rev Access'!$F$7:$GK$318,$ES$2,FALSE))</f>
        <v>0</v>
      </c>
      <c r="ET80" s="90">
        <f>IF(ISNA(VLOOKUP($B80,'[1]1718  Exp_Rev Access'!$F$7:$GK$318,$ET$2,FALSE)),"",VLOOKUP($B80,'[1]1718  Exp_Rev Access'!$F$7:$GK$318,$ET$2,FALSE))</f>
        <v>0</v>
      </c>
      <c r="EU80" s="90">
        <f>IF(ISNA(VLOOKUP($B80,'[1]1718  Exp_Rev Access'!$F$7:$GK$318,$EU$2,FALSE)),"",VLOOKUP($B80,'[1]1718  Exp_Rev Access'!$F$7:$GK$318,$EU$2,FALSE))</f>
        <v>0</v>
      </c>
      <c r="EV80" s="90">
        <f>IF(ISNA(VLOOKUP($B80,'[1]1718  Exp_Rev Access'!$F$7:$GK$318,$EV$2,FALSE)),"",VLOOKUP($B80,'[1]1718  Exp_Rev Access'!$F$7:$GK$318,$EV$2,FALSE))</f>
        <v>0</v>
      </c>
      <c r="EW80" s="90">
        <f>IF(ISNA(VLOOKUP($B80,'[1]1718  Exp_Rev Access'!$F$7:$GK$318,$EW$2,FALSE)),"",VLOOKUP($B80,'[1]1718  Exp_Rev Access'!$F$7:$GK$318,$EW$2,FALSE))</f>
        <v>0</v>
      </c>
      <c r="EX80" s="90">
        <f>IF(ISNA(VLOOKUP($B80,'[1]1718  Exp_Rev Access'!$F$7:$GK$318,$EX$2,FALSE)),"",VLOOKUP($B80,'[1]1718  Exp_Rev Access'!$F$7:$GK$318,$EX$2,FALSE))</f>
        <v>0</v>
      </c>
      <c r="EY80" s="90">
        <f>IF(ISNA(VLOOKUP($B80,'[1]1718  Exp_Rev Access'!$F$7:$GK$318,$EY$2,FALSE)),"",VLOOKUP($B80,'[1]1718  Exp_Rev Access'!$F$7:$GK$318,$EY$2,FALSE))</f>
        <v>0</v>
      </c>
      <c r="EZ80" s="90">
        <f>IF(ISNA(VLOOKUP($B80,'[1]1718  Exp_Rev Access'!$F$7:$GK$318,$EZ$2,FALSE)),"",VLOOKUP($B80,'[1]1718  Exp_Rev Access'!$F$7:$GK$318,$EZ$2,FALSE))</f>
        <v>0</v>
      </c>
      <c r="FA80" s="90">
        <f>IF(ISNA(VLOOKUP($B80,'[1]1718  Exp_Rev Access'!$F$7:$GK$318,$FA$2,FALSE)),"",VLOOKUP($B80,'[1]1718  Exp_Rev Access'!$F$7:$GK$318,$FA$2,FALSE))</f>
        <v>0</v>
      </c>
      <c r="FB80" s="90">
        <f>IF(ISNA(VLOOKUP($B80,'[1]1718  Exp_Rev Access'!$F$7:$GK$318,$FB$2,FALSE)),"",VLOOKUP($B80,'[1]1718  Exp_Rev Access'!$F$7:$GK$318,$FB$2,FALSE))</f>
        <v>0</v>
      </c>
      <c r="FC80" s="90">
        <f>IF(ISNA(VLOOKUP($B80,'[1]1718  Exp_Rev Access'!$F$7:$GK$318,$FC$2,FALSE)),"",VLOOKUP($B80,'[1]1718  Exp_Rev Access'!$F$7:$GK$318,$FC$2,FALSE))</f>
        <v>0</v>
      </c>
      <c r="FD80" s="90">
        <f>IF(ISNA(VLOOKUP($B80,'[1]1718  Exp_Rev Access'!$F$7:$GK$318,$FD$2,FALSE)),"",VLOOKUP($B80,'[1]1718  Exp_Rev Access'!$F$7:$GK$318,$FD$2,FALSE))</f>
        <v>0</v>
      </c>
      <c r="FE80" s="90">
        <f>IF(ISNA(VLOOKUP($B80,'[1]1718  Exp_Rev Access'!$F$7:$GK$318,$FE$2,FALSE)),"",VLOOKUP($B80,'[1]1718  Exp_Rev Access'!$F$7:$GK$318,$FE$2,FALSE))</f>
        <v>0</v>
      </c>
      <c r="FF80" s="90">
        <f>IF(ISNA(VLOOKUP($B80,'[1]1718  Exp_Rev Access'!$F$7:$GK$318,$FF$2,FALSE)),"",VLOOKUP($B80,'[1]1718  Exp_Rev Access'!$F$7:$GK$318,$FF$2,FALSE))</f>
        <v>0</v>
      </c>
      <c r="FG80" s="90">
        <f>IF(ISNA(VLOOKUP($B80,'[1]1718  Exp_Rev Access'!$F$7:$GK$318,$FG$2,FALSE)),"",VLOOKUP($B80,'[1]1718  Exp_Rev Access'!$F$7:$GK$318,$FG$2,FALSE))</f>
        <v>0</v>
      </c>
      <c r="FH80" s="90">
        <f>IF(ISNA(VLOOKUP($B80,'[1]1718  Exp_Rev Access'!$F$7:$GK$318,$FH$2,FALSE)),"",VLOOKUP($B80,'[1]1718  Exp_Rev Access'!$F$7:$GK$318,$FH$2,FALSE))</f>
        <v>0</v>
      </c>
      <c r="FI80" s="90">
        <f>IF(ISNA(VLOOKUP($B80,'[1]1718  Exp_Rev Access'!$F$7:$GK$318,$FI$2,FALSE)),"",VLOOKUP($B80,'[1]1718  Exp_Rev Access'!$F$7:$GK$318,$FI$2,FALSE))</f>
        <v>0</v>
      </c>
      <c r="FJ80" s="90">
        <f>IF(ISNA(VLOOKUP($B80,'[1]1718  Exp_Rev Access'!$F$7:$GK$318,$FJ$2,FALSE)),"",VLOOKUP($B80,'[1]1718  Exp_Rev Access'!$F$7:$GK$318,$FJ$2,FALSE))</f>
        <v>0</v>
      </c>
      <c r="FK80" s="90">
        <f>IF(ISNA(VLOOKUP($B80,'[1]1718  Exp_Rev Access'!$F$7:$GK$318,$FK$2,FALSE)),"",VLOOKUP($B80,'[1]1718  Exp_Rev Access'!$F$7:$GK$318,$FK$2,FALSE))</f>
        <v>0</v>
      </c>
      <c r="FL80" s="90">
        <f>IF(ISNA(VLOOKUP($B80,'[1]1718  Exp_Rev Access'!$F$7:$GK$318,$FL$2,FALSE)),"",VLOOKUP($B80,'[1]1718  Exp_Rev Access'!$F$7:$GK$318,$FL$2,FALSE))</f>
        <v>0</v>
      </c>
      <c r="FM80" s="90">
        <f>IF(ISNA(VLOOKUP($B80,'[1]1718  Exp_Rev Access'!$F$7:$GK$318,$FM$2,FALSE)),"",VLOOKUP($B80,'[1]1718  Exp_Rev Access'!$F$7:$GK$318,$FM$2,FALSE))</f>
        <v>0</v>
      </c>
      <c r="FN80" s="90">
        <f>IF(ISNA(VLOOKUP($B80,'[1]1718  Exp_Rev Access'!$F$7:$GK$318,$FN$2,FALSE)),"",VLOOKUP($B80,'[1]1718  Exp_Rev Access'!$F$7:$GK$318,$FN$2,FALSE))</f>
        <v>0</v>
      </c>
      <c r="FO80" s="90">
        <f>IF(ISNA(VLOOKUP($B80,'[1]1718  Exp_Rev Access'!$F$7:$GK$318,$FO$2,FALSE)),"",VLOOKUP($B80,'[1]1718  Exp_Rev Access'!$F$7:$GK$318,$FO$2,FALSE))</f>
        <v>0</v>
      </c>
      <c r="FP80" s="90">
        <f>IF(ISNA(VLOOKUP($B80,'[1]1718  Exp_Rev Access'!$F$7:$GK$318,$FP$2,FALSE)),"",VLOOKUP($B80,'[1]1718  Exp_Rev Access'!$F$7:$GK$318,$FP$2,FALSE))</f>
        <v>0</v>
      </c>
      <c r="FQ80" s="90">
        <f>IF(ISNA(VLOOKUP($B80,'[1]1718  Exp_Rev Access'!$F$7:$GK$318,$FQ$2,FALSE)),"",VLOOKUP($B80,'[1]1718  Exp_Rev Access'!$F$7:$GK$318,$FQ$2,FALSE))</f>
        <v>0</v>
      </c>
      <c r="FR80" s="90">
        <f>IF(ISNA(VLOOKUP($B80,'[1]1718  Exp_Rev Access'!$F$7:$GK$318,$FR$2,FALSE)),"",VLOOKUP($B80,'[1]1718  Exp_Rev Access'!$F$7:$GK$318,$FR$2,FALSE))</f>
        <v>5678.47</v>
      </c>
      <c r="FS80" s="56">
        <f t="shared" si="253"/>
        <v>107018.80000000002</v>
      </c>
      <c r="FT80" s="92">
        <f t="shared" si="254"/>
        <v>4.5200941301784654E-2</v>
      </c>
      <c r="FU80" s="94">
        <f t="shared" si="255"/>
        <v>1168.3275109170308</v>
      </c>
      <c r="FV80" s="95">
        <f>IF(ISNA(VLOOKUP($B80,'[1]1718  Exp_Rev Access'!$F$7:$GK$318,$FV$2,FALSE)),"",VLOOKUP($B80,'[1]1718  Exp_Rev Access'!$F$7:$GK$318,$FV$2,FALSE))</f>
        <v>0</v>
      </c>
      <c r="FW80" s="95">
        <f>IF(ISNA(VLOOKUP($B80,'[1]1718  Exp_Rev Access'!$F$7:$GK$318,$FW$2,FALSE)),"",VLOOKUP($B80,'[1]1718  Exp_Rev Access'!$F$7:$GK$318,$FW$2,FALSE))</f>
        <v>0</v>
      </c>
      <c r="FX80" s="95">
        <f>IF(ISNA(VLOOKUP($B80,'[1]1718  Exp_Rev Access'!$F$7:$GK$318,$FX$2,FALSE)),"",VLOOKUP($B80,'[1]1718  Exp_Rev Access'!$F$7:$GK$318,$FX$2,FALSE))</f>
        <v>0</v>
      </c>
      <c r="FY80" s="95">
        <f>IF(ISNA(VLOOKUP($B80,'[1]1718  Exp_Rev Access'!$F$7:$GK$318,$FY$2,FALSE)),"",VLOOKUP($B80,'[1]1718  Exp_Rev Access'!$F$7:$GK$318,$FY$2,FALSE))</f>
        <v>0</v>
      </c>
      <c r="FZ80" s="95">
        <f>IF(ISNA(VLOOKUP($B80,'[1]1718  Exp_Rev Access'!$F$7:$GK$318,$FZ$2,FALSE)),"",VLOOKUP($B80,'[1]1718  Exp_Rev Access'!$F$7:$GK$318,$FZ$2,FALSE))</f>
        <v>0</v>
      </c>
      <c r="GA80" s="95">
        <f>IF(ISNA(VLOOKUP($B80,'[1]1718  Exp_Rev Access'!$F$7:$GK$318,$GA$2,FALSE)),"",VLOOKUP($B80,'[1]1718  Exp_Rev Access'!$F$7:$GK$318,$GA$2,FALSE))</f>
        <v>0</v>
      </c>
      <c r="GB80" s="95">
        <f>IF(ISNA(VLOOKUP($B80,'[1]1718  Exp_Rev Access'!$F$7:$GK$318,$GB$2,FALSE)),"",VLOOKUP($B80,'[1]1718  Exp_Rev Access'!$F$7:$GK$318,$GB$2,FALSE))</f>
        <v>0</v>
      </c>
      <c r="GC80" s="95">
        <f>IF(ISNA(VLOOKUP($B80,'[1]1718  Exp_Rev Access'!$F$7:$GK$318,$GC$2,FALSE)),"",VLOOKUP($B80,'[1]1718  Exp_Rev Access'!$F$7:$GK$318,$GC$2,FALSE))</f>
        <v>0</v>
      </c>
      <c r="GD80" s="95">
        <f>IF(ISNA(VLOOKUP($B80,'[1]1718  Exp_Rev Access'!$F$7:$GK$318,$GD$2,FALSE)),"",VLOOKUP($B80,'[1]1718  Exp_Rev Access'!$F$7:$GK$318,$GD$2,FALSE))</f>
        <v>0</v>
      </c>
      <c r="GE80" s="95">
        <f>IF(ISNA(VLOOKUP($B80,'[1]1718  Exp_Rev Access'!$F$7:$GK$318,$GE$2,FALSE)),"",VLOOKUP($B80,'[1]1718  Exp_Rev Access'!$F$7:$GK$318,$GE$2,FALSE))</f>
        <v>0</v>
      </c>
      <c r="GF80" s="95">
        <f>IF(ISNA(VLOOKUP($B80,'[1]1718  Exp_Rev Access'!$F$7:$GK$318,$GF$2,FALSE)),"",VLOOKUP($B80,'[1]1718  Exp_Rev Access'!$F$7:$GK$318,$GF$2,FALSE))</f>
        <v>0</v>
      </c>
      <c r="GG80" s="95">
        <f>IF(ISNA(VLOOKUP($B80,'[1]1718  Exp_Rev Access'!$F$7:$GK$318,$GG$2,FALSE)),"",VLOOKUP($B80,'[1]1718  Exp_Rev Access'!$F$7:$GK$318,$GG$2,FALSE))</f>
        <v>0</v>
      </c>
      <c r="GH80" s="95">
        <f>IF(ISNA(VLOOKUP($B80,'[1]1718  Exp_Rev Access'!$F$7:$GK$318,$GH$2,FALSE)),"",VLOOKUP($B80,'[1]1718  Exp_Rev Access'!$F$7:$GK$318,$GH$2,FALSE))</f>
        <v>0</v>
      </c>
      <c r="GI80" s="95">
        <f>IF(ISNA(VLOOKUP($B80,'[1]1718  Exp_Rev Access'!$F$7:$GK$318,$GI$2,FALSE)),"",VLOOKUP($B80,'[1]1718  Exp_Rev Access'!$F$7:$GK$318,$GI$2,FALSE))</f>
        <v>0</v>
      </c>
      <c r="GJ80" s="95">
        <f>IF(ISNA(VLOOKUP($B80,'[1]1718  Exp_Rev Access'!$F$7:$GK$318,$GJ$2,FALSE)),"",VLOOKUP($B80,'[1]1718  Exp_Rev Access'!$F$7:$GK$318,$GJ$2,FALSE))</f>
        <v>0</v>
      </c>
      <c r="GK80" s="95">
        <f>IF(ISNA(VLOOKUP($B80,'[1]1718  Exp_Rev Access'!$F$7:$GK$318,$GK$2,FALSE)),"",VLOOKUP($B80,'[1]1718  Exp_Rev Access'!$F$7:$GK$318,$GK$2,FALSE))</f>
        <v>0</v>
      </c>
      <c r="GL80" s="95">
        <f>IF(ISNA(VLOOKUP($B80,'[1]1718  Exp_Rev Access'!$F$7:$GK$318,$GL$2,FALSE)),"",VLOOKUP($B80,'[1]1718  Exp_Rev Access'!$F$7:$GK$318,$GL$2,FALSE))</f>
        <v>1000</v>
      </c>
      <c r="GM80" s="95">
        <f>IF(ISNA(VLOOKUP($B80,'[1]1718  Exp_Rev Access'!$F$7:$GK$318,$GM$2,FALSE)),"",VLOOKUP($B80,'[1]1718  Exp_Rev Access'!$F$7:$GK$318,$GM$2,FALSE))</f>
        <v>0</v>
      </c>
      <c r="GN80" s="95">
        <f>IF(ISNA(VLOOKUP($B80,'[1]1718  Exp_Rev Access'!$F$7:$GK$318,$GN$2,FALSE)),"",VLOOKUP($B80,'[1]1718  Exp_Rev Access'!$F$7:$GK$318,$GN$2,FALSE))</f>
        <v>0</v>
      </c>
      <c r="GO80" s="95">
        <f>IF(ISNA(VLOOKUP($B80,'[1]1718  Exp_Rev Access'!$F$7:$GK$318,$GO$2,FALSE)),"",VLOOKUP($B80,'[1]1718  Exp_Rev Access'!$F$7:$GK$318,$GO$2,FALSE))</f>
        <v>0</v>
      </c>
      <c r="GP80" s="95">
        <f>IF(ISNA(VLOOKUP($B80,'[1]1718  Exp_Rev Access'!$F$7:$GK$318,$GP$2,FALSE)),"",VLOOKUP($B80,'[1]1718  Exp_Rev Access'!$F$7:$GK$318,$GP$2,FALSE))</f>
        <v>0</v>
      </c>
      <c r="GQ80" s="95">
        <f>IF(ISNA(VLOOKUP($B80,'[1]1718  Exp_Rev Access'!$F$7:$GK$318,$GQ$2,FALSE)),"",VLOOKUP($B80,'[1]1718  Exp_Rev Access'!$F$7:$GK$318,$GQ$2,FALSE))</f>
        <v>0</v>
      </c>
      <c r="GR80" s="95">
        <f>IF(ISNA(VLOOKUP($B80,'[1]1718  Exp_Rev Access'!$F$7:$GK$318,$GR$2,FALSE)),"",VLOOKUP($B80,'[1]1718  Exp_Rev Access'!$F$7:$GK$318,$GR$2,FALSE))</f>
        <v>0</v>
      </c>
      <c r="GS80" s="95">
        <f>IF(ISNA(VLOOKUP($B80,'[1]1718  Exp_Rev Access'!$F$7:$GK$318,$GS$2,FALSE)),"",VLOOKUP($B80,'[1]1718  Exp_Rev Access'!$F$7:$GK$318,$GS$2,FALSE))</f>
        <v>0</v>
      </c>
      <c r="GT80" s="95">
        <f>IF(ISNA(VLOOKUP($B80,'[1]1718  Exp_Rev Access'!$F$7:$GK$318,$GT$2,FALSE)),"",VLOOKUP($B80,'[1]1718  Exp_Rev Access'!$F$7:$GK$318,$GT$2,FALSE))</f>
        <v>0</v>
      </c>
      <c r="GU80" s="56">
        <f t="shared" si="256"/>
        <v>1000</v>
      </c>
      <c r="GV80" s="92">
        <f t="shared" si="257"/>
        <v>4.2236449391868199E-4</v>
      </c>
      <c r="GW80" s="96">
        <f t="shared" si="258"/>
        <v>10.91703056768559</v>
      </c>
      <c r="HE80" s="41"/>
      <c r="HF80" s="41"/>
      <c r="HG80" s="41"/>
      <c r="HH80" s="41"/>
      <c r="HI80" s="41"/>
      <c r="HJ80" s="41"/>
      <c r="HK80" s="41"/>
      <c r="HL80" s="41"/>
      <c r="HM80" s="41"/>
      <c r="HN80" s="41"/>
    </row>
    <row r="81" spans="1:222" x14ac:dyDescent="0.3">
      <c r="A81" s="108"/>
      <c r="B81" s="88" t="s">
        <v>280</v>
      </c>
      <c r="C81" s="89" t="s">
        <v>281</v>
      </c>
      <c r="D81" s="75">
        <f>IF(ISNA(VLOOKUP($B81,'[1]1718 enrollment_Rev_Exp by size'!$A$7:H421,3,FALSE)),"",VLOOKUP($B81,'[1]1718 enrollment_Rev_Exp by size'!$A$7:$G$363,3,FALSE))</f>
        <v>280.64999999999998</v>
      </c>
      <c r="E81" s="76">
        <f>IF(ISNA(VLOOKUP($B81,'[1]1718 enrollment_Rev_Exp by size'!$A$7:I421,5,FALSE)),"",VLOOKUP($B81,'[1]1718 enrollment_Rev_Exp by size'!$A$7:$G$350,5,FALSE))</f>
        <v>4565594.96</v>
      </c>
      <c r="F81" s="70">
        <f t="shared" si="238"/>
        <v>4565594.96</v>
      </c>
      <c r="G81" s="70">
        <f t="shared" si="239"/>
        <v>0</v>
      </c>
      <c r="H81" s="90">
        <f>IF(ISNA(VLOOKUP($B81,'[1]1718  Exp_Rev Access'!$F$7:$GK$318,3,FALSE)),"",VLOOKUP($B81,'[1]1718  Exp_Rev Access'!$F$7:$GK$318,3,FALSE))</f>
        <v>798236.99</v>
      </c>
      <c r="I81" s="90">
        <f>IF(ISNA(VLOOKUP($B81,'[1]1718  Exp_Rev Access'!$F$7:$GK$318,4,FALSE)),"",VLOOKUP($B81,'[1]1718  Exp_Rev Access'!$F$7:$GK$318,4,FALSE))</f>
        <v>0</v>
      </c>
      <c r="J81" s="90">
        <f>IF(ISNA(VLOOKUP($B81,'[1]1718  Exp_Rev Access'!$F$7:$GK$318,5,FALSE)),"",VLOOKUP($B81,'[1]1718  Exp_Rev Access'!$F$7:$GK$318,5,FALSE))</f>
        <v>0</v>
      </c>
      <c r="K81" s="90">
        <f>IF(ISNA(VLOOKUP($B81,'[1]1718  Exp_Rev Access'!$F$7:$GK$318,6,FALSE)),"-",VLOOKUP($B81,'[1]1718  Exp_Rev Access'!$F$7:$GK$318,6,FALSE))</f>
        <v>0</v>
      </c>
      <c r="L81" s="90">
        <f>IF(ISNA(VLOOKUP($B81,'[1]1718  Exp_Rev Access'!$F$7:$GK$318,7,FALSE)),"",VLOOKUP($B81,'[1]1718  Exp_Rev Access'!$F$7:$GK$318,7,FALSE))</f>
        <v>0</v>
      </c>
      <c r="M81" s="90">
        <f>IF(ISNA(VLOOKUP($B81,'[1]1718  Exp_Rev Access'!$F$7:$GK$318,8,FALSE)),"",VLOOKUP($B81,'[1]1718  Exp_Rev Access'!$F$7:$GK$318,8,FALSE))</f>
        <v>0</v>
      </c>
      <c r="N81" s="56">
        <f t="shared" si="240"/>
        <v>798236.99</v>
      </c>
      <c r="O81" s="91">
        <f t="shared" si="241"/>
        <v>0.17483745207218293</v>
      </c>
      <c r="P81" s="56">
        <f t="shared" si="242"/>
        <v>2844.2436843042938</v>
      </c>
      <c r="Q81" s="90">
        <f>IF(ISNA(VLOOKUP($B81,'[1]1718  Exp_Rev Access'!$F$7:$GK$318,10,FALSE)),"",VLOOKUP($B81,'[1]1718  Exp_Rev Access'!$F$7:$GK$318,10,FALSE))</f>
        <v>4549.3</v>
      </c>
      <c r="R81" s="90">
        <f>IF(ISNA(VLOOKUP($B81,'[1]1718  Exp_Rev Access'!$F$7:$GK$318,11,FALSE)),"",VLOOKUP($B81,'[1]1718  Exp_Rev Access'!$F$7:$GK$318,11,FALSE))</f>
        <v>0</v>
      </c>
      <c r="S81" s="90">
        <f>IF(ISNA(VLOOKUP($B81,'[1]1718  Exp_Rev Access'!$F$7:$GK$318,12,FALSE)),"",VLOOKUP($B81,'[1]1718  Exp_Rev Access'!$F$7:$GK$318,12,FALSE))</f>
        <v>0</v>
      </c>
      <c r="T81" s="90">
        <f>IF(ISNA(VLOOKUP($B81,'[1]1718  Exp_Rev Access'!$F$7:$GK$318,13,FALSE)),"",VLOOKUP($B81,'[1]1718  Exp_Rev Access'!$F$7:$GK$318,13,FALSE))</f>
        <v>0</v>
      </c>
      <c r="U81" s="90">
        <f>IF(ISNA(VLOOKUP($B81,'[1]1718  Exp_Rev Access'!$F$7:$GK$318,14,FALSE)),"",VLOOKUP($B81,'[1]1718  Exp_Rev Access'!$F$7:$GK$318,14,FALSE))</f>
        <v>0</v>
      </c>
      <c r="V81" s="90">
        <f>IF(ISNA(VLOOKUP($B81,'[1]1718  Exp_Rev Access'!$F$7:$GK$318,15,FALSE)),"",VLOOKUP($B81,'[1]1718  Exp_Rev Access'!$F$7:$GK$318,15,FALSE))</f>
        <v>0</v>
      </c>
      <c r="W81" s="90">
        <f>IF(ISNA(VLOOKUP($B81,'[1]1718  Exp_Rev Access'!$F$7:$GK$318,16,FALSE)),"",VLOOKUP($B81,'[1]1718  Exp_Rev Access'!$F$7:$GK$318,16,FALSE))</f>
        <v>0</v>
      </c>
      <c r="X81" s="90">
        <f>IF(ISNA(VLOOKUP($B81,'[1]1718  Exp_Rev Access'!$F$7:$GK$318,17,FALSE)),"",VLOOKUP($B81,'[1]1718  Exp_Rev Access'!$F$7:$GK$318,17,FALSE))</f>
        <v>0</v>
      </c>
      <c r="Y81" s="90">
        <f>IF(ISNA(VLOOKUP($B81,'[1]1718  Exp_Rev Access'!$F$7:$GK$318,18,FALSE)),"",VLOOKUP($B81,'[1]1718  Exp_Rev Access'!$F$7:$GK$318,18,FALSE))</f>
        <v>0</v>
      </c>
      <c r="Z81" s="90">
        <f>IF(ISNA(VLOOKUP($B81,'[1]1718  Exp_Rev Access'!$F$7:$GK$318,19,FALSE)),"",VLOOKUP($B81,'[1]1718  Exp_Rev Access'!$F$7:$GK$318,19,FALSE))</f>
        <v>1213</v>
      </c>
      <c r="AA81" s="90">
        <f>IF(ISNA(VLOOKUP($B81,'[1]1718  Exp_Rev Access'!$F$7:$GK$318,20,FALSE)),"",VLOOKUP($B81,'[1]1718  Exp_Rev Access'!$F$7:$GK$318,20,FALSE))</f>
        <v>0</v>
      </c>
      <c r="AB81" s="90">
        <f>IF(ISNA(VLOOKUP($B81,'[1]1718  Exp_Rev Access'!$F$7:$GK$318,21,FALSE)),"",VLOOKUP($B81,'[1]1718  Exp_Rev Access'!$F$7:$GK$318,21,FALSE))</f>
        <v>0</v>
      </c>
      <c r="AC81" s="90">
        <f>IF(ISNA(VLOOKUP($B81,'[1]1718  Exp_Rev Access'!$F$7:$GK$318,22,FALSE)),"",VLOOKUP($B81,'[1]1718  Exp_Rev Access'!$F$7:$GK$318,22,FALSE))</f>
        <v>500.77</v>
      </c>
      <c r="AD81" s="90">
        <f>IF(ISNA(VLOOKUP($B81,'[1]1718  Exp_Rev Access'!$F$7:$GK$318,23,FALSE)),"",VLOOKUP($B81,'[1]1718  Exp_Rev Access'!$F$7:$GK$318,23,FALSE))</f>
        <v>32478.54</v>
      </c>
      <c r="AE81" s="90">
        <f>IF(ISNA(VLOOKUP($B81,'[1]1718  Exp_Rev Access'!$F$7:$GK$318,24,FALSE)),"",VLOOKUP($B81,'[1]1718  Exp_Rev Access'!$F$7:$GK$318,24,FALSE))</f>
        <v>6311.68</v>
      </c>
      <c r="AF81" s="90">
        <f>IF(ISNA(VLOOKUP($B81,'[1]1718  Exp_Rev Access'!$F$7:$GK$318,25,FALSE)),"",VLOOKUP($B81,'[1]1718  Exp_Rev Access'!$F$7:$GK$318,25,FALSE))</f>
        <v>0</v>
      </c>
      <c r="AG81" s="90">
        <f>IF(ISNA(VLOOKUP($B81,'[1]1718  Exp_Rev Access'!$F$7:$GK$318,26,FALSE)),"",VLOOKUP($B81,'[1]1718  Exp_Rev Access'!$F$7:$GK$318,26,FALSE))</f>
        <v>19800.349999999999</v>
      </c>
      <c r="AH81" s="90">
        <f>IF(ISNA(VLOOKUP($B81,'[1]1718  Exp_Rev Access'!$F$7:$GK$318,27,FALSE)),"",VLOOKUP($B81,'[1]1718  Exp_Rev Access'!$F$7:$GK$318,27,FALSE))</f>
        <v>0</v>
      </c>
      <c r="AI81" s="90">
        <f>IF(ISNA(VLOOKUP($B81,'[1]1718  Exp_Rev Access'!$F$7:$GK$318,28,FALSE)),"",VLOOKUP($B81,'[1]1718  Exp_Rev Access'!$F$7:$GK$318,28,FALSE))</f>
        <v>0</v>
      </c>
      <c r="AJ81" s="90">
        <f>IF(ISNA(VLOOKUP($B81,'[1]1718  Exp_Rev Access'!$F$7:$GK$318,29,FALSE)),"",VLOOKUP($B81,'[1]1718  Exp_Rev Access'!$F$7:$GK$318,29,FALSE))</f>
        <v>0</v>
      </c>
      <c r="AK81" s="90">
        <f>IF(ISNA(VLOOKUP($B81,'[1]1718  Exp_Rev Access'!$F$7:$GK$318,30,FALSE)),"",VLOOKUP($B81,'[1]1718  Exp_Rev Access'!$F$7:$GK$318,30,FALSE))</f>
        <v>4056.61</v>
      </c>
      <c r="AL81" s="90">
        <f>IF(ISNA(VLOOKUP($B81,'[1]1718  Exp_Rev Access'!$F$7:$GK$318,31,FALSE)),"",VLOOKUP($B81,'[1]1718  Exp_Rev Access'!$F$7:$GK$318,31,FALSE))</f>
        <v>0</v>
      </c>
      <c r="AM81" s="56">
        <f t="shared" si="243"/>
        <v>68910.25</v>
      </c>
      <c r="AN81" s="92">
        <f t="shared" si="244"/>
        <v>1.5093377884752178E-2</v>
      </c>
      <c r="AO81" s="71">
        <f t="shared" si="245"/>
        <v>245.53803670051667</v>
      </c>
      <c r="AP81" s="90">
        <f>IF(ISNA(VLOOKUP($B81,'[1]1718  Exp_Rev Access'!$F$7:$GK$318,33,FALSE)),"",VLOOKUP($B81,'[1]1718  Exp_Rev Access'!$F$7:$GK$318,33,FALSE))</f>
        <v>2452793.2400000002</v>
      </c>
      <c r="AQ81" s="90">
        <f>IF(ISNA(VLOOKUP($B81,'[1]1718  Exp_Rev Access'!$F$7:$GK$318,34,FALSE)),"",VLOOKUP($B81,'[1]1718  Exp_Rev Access'!$F$7:$GK$318,34,FALSE))</f>
        <v>64492.14</v>
      </c>
      <c r="AR81" s="90">
        <f>IF(ISNA(VLOOKUP($B81,'[1]1718  Exp_Rev Access'!$F$7:$GK$318,35,FALSE)),"",VLOOKUP($B81,'[1]1718  Exp_Rev Access'!$F$7:$GK$318,35,FALSE))</f>
        <v>194238.88</v>
      </c>
      <c r="AS81" s="90">
        <f>IF(ISNA(VLOOKUP($B81,'[1]1718  Exp_Rev Access'!$F$7:$GK$318,36,FALSE)),"",VLOOKUP($B81,'[1]1718  Exp_Rev Access'!$F$7:$GK$318,36,FALSE))</f>
        <v>0</v>
      </c>
      <c r="AT81" s="90">
        <f>IF(ISNA(VLOOKUP($B81,'[1]1718  Exp_Rev Access'!$F$7:$GK$318,37,FALSE)),"",VLOOKUP($B81,'[1]1718  Exp_Rev Access'!$F$7:$GK$318,37,FALSE))</f>
        <v>0</v>
      </c>
      <c r="AU81" s="56">
        <f t="shared" si="246"/>
        <v>2711524.2600000002</v>
      </c>
      <c r="AV81" s="93">
        <f t="shared" si="247"/>
        <v>0.59390381401682646</v>
      </c>
      <c r="AW81" s="56">
        <f t="shared" si="248"/>
        <v>9661.5865312667047</v>
      </c>
      <c r="AX81" s="90">
        <f>IF(ISNA(VLOOKUP($B81,'[1]1718  Exp_Rev Access'!$F$7:$GK$318,39,FALSE)),"",VLOOKUP($B81,'[1]1718  Exp_Rev Access'!$F$7:$GK$318,39,FALSE))</f>
        <v>0</v>
      </c>
      <c r="AY81" s="90">
        <f>IF(ISNA(VLOOKUP($B81,'[1]1718  Exp_Rev Access'!$F$7:$GK$318,40,FALSE)),"",VLOOKUP($B81,'[1]1718  Exp_Rev Access'!$F$7:$GK$318,40,FALSE))</f>
        <v>320480.21999999997</v>
      </c>
      <c r="AZ81" s="90">
        <f>IF(ISNA(VLOOKUP($B81,'[1]1718  Exp_Rev Access'!$F$7:$GK$318,41,FALSE)),"",VLOOKUP($B81,'[1]1718  Exp_Rev Access'!$F$7:$GK$318,41,FALSE))</f>
        <v>5389.22</v>
      </c>
      <c r="BA81" s="90">
        <f>IF(ISNA(VLOOKUP($B81,'[1]1718  Exp_Rev Access'!$F$7:$GK$318,42,FALSE)),"",VLOOKUP($B81,'[1]1718  Exp_Rev Access'!$F$7:$GK$318,42,FALSE))</f>
        <v>0</v>
      </c>
      <c r="BB81" s="90">
        <f>IF(ISNA(VLOOKUP($B81,'[1]1718  Exp_Rev Access'!$F$7:$GK$318,43,FALSE)),"",VLOOKUP($B81,'[1]1718  Exp_Rev Access'!$F$7:$GK$318,43,FALSE))</f>
        <v>0</v>
      </c>
      <c r="BC81" s="90">
        <f>IF(ISNA(VLOOKUP($B81,'[1]1718  Exp_Rev Access'!$F$7:$GK$318,44,FALSE)),"",VLOOKUP($B81,'[1]1718  Exp_Rev Access'!$F$7:$GK$318,44,FALSE))</f>
        <v>99348.160000000003</v>
      </c>
      <c r="BD81" s="90">
        <f>IF(ISNA(VLOOKUP($B81,'[1]1718  Exp_Rev Access'!$F$7:$GK$318,45,FALSE)),"",VLOOKUP($B81,'[1]1718  Exp_Rev Access'!$F$7:$GK$318,45,FALSE))</f>
        <v>0</v>
      </c>
      <c r="BE81" s="90">
        <f>IF(ISNA(VLOOKUP($B81,'[1]1718  Exp_Rev Access'!$F$7:$GK$318,46,FALSE)),"",VLOOKUP($B81,'[1]1718  Exp_Rev Access'!$F$7:$GK$318,46,FALSE))</f>
        <v>5958.84</v>
      </c>
      <c r="BF81" s="90">
        <f>IF(ISNA(VLOOKUP($B81,'[1]1718  Exp_Rev Access'!$F$7:$GK$318,47,FALSE)),"",VLOOKUP($B81,'[1]1718  Exp_Rev Access'!$F$7:$GK$318,47,FALSE))</f>
        <v>0</v>
      </c>
      <c r="BG81" s="90">
        <f>IF(ISNA(VLOOKUP($B81,'[1]1718  Exp_Rev Access'!$F$7:$GK$318,48,FALSE)),"",VLOOKUP($B81,'[1]1718  Exp_Rev Access'!$F$7:$GK$318,48,FALSE))</f>
        <v>23097.88</v>
      </c>
      <c r="BH81" s="90">
        <f>IF(ISNA(VLOOKUP($B81,'[1]1718  Exp_Rev Access'!$F$7:$GK$318,49,FALSE)),"",VLOOKUP($B81,'[1]1718  Exp_Rev Access'!$F$7:$GK$318,49,FALSE))</f>
        <v>6091.75</v>
      </c>
      <c r="BI81" s="90">
        <f>IF(ISNA(VLOOKUP($B81,'[1]1718  Exp_Rev Access'!$F$7:$GK$318,50,FALSE)),"",VLOOKUP($B81,'[1]1718  Exp_Rev Access'!$F$7:$GK$318,50,FALSE))</f>
        <v>0</v>
      </c>
      <c r="BJ81" s="90">
        <f>IF(ISNA(VLOOKUP($B81,'[1]1718  Exp_Rev Access'!$F$7:$GK$318,51,FALSE)),"",VLOOKUP($B81,'[1]1718  Exp_Rev Access'!$F$7:$GK$318,51,FALSE))</f>
        <v>3132.34</v>
      </c>
      <c r="BK81" s="90">
        <f>IF(ISNA(VLOOKUP($B81,'[1]1718  Exp_Rev Access'!$F$7:$GK$318,52,FALSE)),"",VLOOKUP($B81,'[1]1718  Exp_Rev Access'!$F$7:$GK$318,52,FALSE))</f>
        <v>149002.28</v>
      </c>
      <c r="BL81" s="90">
        <f>IF(ISNA(VLOOKUP($B81,'[1]1718  Exp_Rev Access'!$F$7:$GK$318,53,FALSE)),"",VLOOKUP($B81,'[1]1718  Exp_Rev Access'!$F$7:$GK$318,53,FALSE))</f>
        <v>0</v>
      </c>
      <c r="BM81" s="90">
        <f>IF(ISNA(VLOOKUP($B81,'[1]1718  Exp_Rev Access'!$F$7:$GK$318,54,FALSE)),"",VLOOKUP($B81,'[1]1718  Exp_Rev Access'!$F$7:$GK$318,54,FALSE))</f>
        <v>0</v>
      </c>
      <c r="BN81" s="90">
        <f>IF(ISNA(VLOOKUP($B81,'[1]1718  Exp_Rev Access'!$F$7:$GK$318,55,FALSE)),"",VLOOKUP($B81,'[1]1718  Exp_Rev Access'!$F$7:$GK$318,55,FALSE))</f>
        <v>0</v>
      </c>
      <c r="BO81" s="90">
        <f>IF(ISNA(VLOOKUP($B81,'[1]1718  Exp_Rev Access'!$F$7:$GK$318,56,FALSE)),"",VLOOKUP($B81,'[1]1718  Exp_Rev Access'!$F$7:$GK$318,56,FALSE))</f>
        <v>0</v>
      </c>
      <c r="BP81" s="90">
        <f>IF(ISNA(VLOOKUP($B81,'[1]1718  Exp_Rev Access'!$F$7:$GK$318,57,FALSE)),"",VLOOKUP($B81,'[1]1718  Exp_Rev Access'!$F$7:$GK$318,57,FALSE))</f>
        <v>0</v>
      </c>
      <c r="BQ81" s="90">
        <f>IF(ISNA(VLOOKUP($B81,'[1]1718  Exp_Rev Access'!$F$7:$GK$318,58,FALSE)),"",VLOOKUP($B81,'[1]1718  Exp_Rev Access'!$F$7:$GK$318,58,FALSE))</f>
        <v>0</v>
      </c>
      <c r="BR81" s="90">
        <f>IF(ISNA(VLOOKUP($B81,'[1]1718  Exp_Rev Access'!$F$7:$GK$318,59,FALSE)),"",VLOOKUP($B81,'[1]1718  Exp_Rev Access'!$F$7:$GK$318,59,FALSE))</f>
        <v>0</v>
      </c>
      <c r="BS81" s="90">
        <f>IF(ISNA(VLOOKUP($B81,'[1]1718  Exp_Rev Access'!$F$7:$GK$318,60,FALSE)),"",VLOOKUP($B81,'[1]1718  Exp_Rev Access'!$F$7:$GK$318,60,FALSE))</f>
        <v>0</v>
      </c>
      <c r="BT81" s="90">
        <f>IF(ISNA(VLOOKUP($B81,'[1]1718  Exp_Rev Access'!$F$7:$GK$318,61,FALSE)),"",VLOOKUP($B81,'[1]1718  Exp_Rev Access'!$F$7:$GK$318,61,FALSE))</f>
        <v>0</v>
      </c>
      <c r="BU81" s="90">
        <f>IF(ISNA(VLOOKUP($B81,'[1]1718  Exp_Rev Access'!$F$7:$GK$318,62,FALSE)),"",VLOOKUP($B81,'[1]1718  Exp_Rev Access'!$F$7:$GK$318,62,FALSE))</f>
        <v>0</v>
      </c>
      <c r="BV81" s="56">
        <f t="shared" si="236"/>
        <v>612500.69000000006</v>
      </c>
      <c r="BW81" s="92">
        <f t="shared" si="249"/>
        <v>0.13415572239023149</v>
      </c>
      <c r="BX81" s="71">
        <f t="shared" si="250"/>
        <v>2182.4360947799755</v>
      </c>
      <c r="BY81" s="90">
        <f>IF(ISNA(VLOOKUP($B81,'[1]1718  Exp_Rev Access'!$F$7:$GK$318,64,FALSE)),"",VLOOKUP($B81,'[1]1718  Exp_Rev Access'!$F$7:$GK$318,64,FALSE))</f>
        <v>109.85</v>
      </c>
      <c r="BZ81" s="90">
        <f>IF(ISNA(VLOOKUP($B81,'[1]1718  Exp_Rev Access'!$F$7:$GK$318,65,FALSE)),"",VLOOKUP($B81,'[1]1718  Exp_Rev Access'!$F$7:$GK$318,65,FALSE))</f>
        <v>0</v>
      </c>
      <c r="CA81" s="90">
        <f>IF(ISNA(VLOOKUP($B81,'[1]1718  Exp_Rev Access'!$F$7:$GK$318,66,FALSE)),"",VLOOKUP($B81,'[1]1718  Exp_Rev Access'!$F$7:$GK$318,66,FALSE))</f>
        <v>0</v>
      </c>
      <c r="CB81" s="90">
        <f>IF(ISNA(VLOOKUP($B81,'[1]1718  Exp_Rev Access'!$F$7:$GK$318,67,FALSE)),"",VLOOKUP($B81,'[1]1718  Exp_Rev Access'!$F$7:$GK$318,67,FALSE))</f>
        <v>0</v>
      </c>
      <c r="CC81" s="90">
        <f>IF(ISNA(VLOOKUP($B81,'[1]1718  Exp_Rev Access'!$F$7:$GK$318,68,FALSE)),"",VLOOKUP($B81,'[1]1718  Exp_Rev Access'!$F$7:$GK$318,68,FALSE))</f>
        <v>0</v>
      </c>
      <c r="CD81" s="90">
        <f>IF(ISNA(VLOOKUP($B81,'[1]1718  Exp_Rev Access'!$F$7:$GK$318,69,FALSE)),"",VLOOKUP($B81,'[1]1718  Exp_Rev Access'!$F$7:$GK$318,69,FALSE))</f>
        <v>0</v>
      </c>
      <c r="CE81" s="56">
        <f t="shared" si="237"/>
        <v>109.85</v>
      </c>
      <c r="CF81" s="92">
        <f t="shared" si="251"/>
        <v>2.4060391025138155E-5</v>
      </c>
      <c r="CG81" s="78">
        <f t="shared" si="252"/>
        <v>0.39141279173347587</v>
      </c>
      <c r="CH81" s="90">
        <f>IF(ISNA(VLOOKUP($B81,'[1]1718  Exp_Rev Access'!$F$7:$GK$318,$CH$2,FALSE)),"",VLOOKUP($B81,'[1]1718  Exp_Rev Access'!$F$7:$GK$318,$CH$2,FALSE))</f>
        <v>0</v>
      </c>
      <c r="CI81" s="90">
        <f>IF(ISNA(VLOOKUP($B81,'[1]1718  Exp_Rev Access'!$F$7:$GK$318,$CI$2,FALSE)),"",VLOOKUP($B81,'[1]1718  Exp_Rev Access'!$F$7:$GK$318,$CI$2,FALSE))</f>
        <v>0</v>
      </c>
      <c r="CJ81" s="90">
        <f>IF(ISNA(VLOOKUP($B81,'[1]1718  Exp_Rev Access'!$F$7:$GK$318,$CJ$2,FALSE)),"",VLOOKUP($B81,'[1]1718  Exp_Rev Access'!$F$7:$GK$318,$CJ$2,FALSE))</f>
        <v>0</v>
      </c>
      <c r="CK81" s="90">
        <f>IF(ISNA(VLOOKUP($B81,'[1]1718  Exp_Rev Access'!$F$7:$GK$318,$CK$2,FALSE)),"",VLOOKUP($B81,'[1]1718  Exp_Rev Access'!$F$7:$GK$318,$CK$2,FALSE))</f>
        <v>0</v>
      </c>
      <c r="CL81" s="90">
        <f>IF(ISNA(VLOOKUP($B81,'[1]1718  Exp_Rev Access'!$F$7:$GK$318,$CL$2,FALSE)),"",VLOOKUP($B81,'[1]1718  Exp_Rev Access'!$F$7:$GK$318,$CL$2,FALSE))</f>
        <v>0</v>
      </c>
      <c r="CM81" s="90">
        <f>IF(ISNA(VLOOKUP($B81,'[1]1718  Exp_Rev Access'!$F$7:$GK$318,$CM$2,FALSE)),"",VLOOKUP($B81,'[1]1718  Exp_Rev Access'!$F$7:$GK$318,$CM$2,FALSE))</f>
        <v>0</v>
      </c>
      <c r="CN81" s="90">
        <f>IF(ISNA(VLOOKUP($B81,'[1]1718  Exp_Rev Access'!$F$7:$GK$318,$CN$2,FALSE)),"",VLOOKUP($B81,'[1]1718  Exp_Rev Access'!$F$7:$GK$318,$CN$2,FALSE))</f>
        <v>0</v>
      </c>
      <c r="CO81" s="90">
        <f>IF(ISNA(VLOOKUP($B81,'[1]1718  Exp_Rev Access'!$F$7:$GK$318,$CO$2,FALSE)),"",VLOOKUP($B81,'[1]1718  Exp_Rev Access'!$F$7:$GK$318,$CO$2,FALSE))</f>
        <v>0</v>
      </c>
      <c r="CP81" s="90">
        <f>IF(ISNA(VLOOKUP($B81,'[1]1718  Exp_Rev Access'!$F$7:$GK$318,$CP$2,FALSE)),"",VLOOKUP($B81,'[1]1718  Exp_Rev Access'!$F$7:$GK$318,$CP$2,FALSE))</f>
        <v>0</v>
      </c>
      <c r="CQ81" s="90">
        <f>IF(ISNA(VLOOKUP($B81,'[1]1718  Exp_Rev Access'!$F$7:$GK$318,$CQ$2,FALSE)),"",VLOOKUP($B81,'[1]1718  Exp_Rev Access'!$F$7:$GK$318,$CQ$2,FALSE))</f>
        <v>0</v>
      </c>
      <c r="CR81" s="90">
        <f>IF(ISNA(VLOOKUP($B81,'[1]1718  Exp_Rev Access'!$F$7:$GK$318,$CR$2,FALSE)),"",VLOOKUP($B81,'[1]1718  Exp_Rev Access'!$F$7:$GK$318,$CR$2,FALSE))</f>
        <v>0</v>
      </c>
      <c r="CS81" s="90">
        <f>IF(ISNA(VLOOKUP($B81,'[1]1718  Exp_Rev Access'!$F$7:$GK$318,$CS$2,FALSE)),"",VLOOKUP($B81,'[1]1718  Exp_Rev Access'!$F$7:$GK$318,$CS$2,FALSE))</f>
        <v>3348.49</v>
      </c>
      <c r="CT81" s="90">
        <f>IF(ISNA(VLOOKUP($B81,'[1]1718  Exp_Rev Access'!$F$7:$GK$318,$CT$2,FALSE)),"",VLOOKUP($B81,'[1]1718  Exp_Rev Access'!$F$7:$GK$318,$CT$2,FALSE))</f>
        <v>0</v>
      </c>
      <c r="CU81" s="90">
        <f>IF(ISNA(VLOOKUP($B81,'[1]1718  Exp_Rev Access'!$F$7:$GK$318,$CU$2,FALSE)),"",VLOOKUP($B81,'[1]1718  Exp_Rev Access'!$F$7:$GK$318,$CU$2,FALSE))</f>
        <v>105847.94</v>
      </c>
      <c r="CV81" s="90">
        <f>IF(ISNA(VLOOKUP($B81,'[1]1718  Exp_Rev Access'!$F$7:$GK$318,$CV$2,FALSE)),"",VLOOKUP($B81,'[1]1718  Exp_Rev Access'!$F$7:$GK$318,$CV$2,FALSE))</f>
        <v>26033.83</v>
      </c>
      <c r="CW81" s="90">
        <f>IF(ISNA(VLOOKUP($B81,'[1]1718  Exp_Rev Access'!$F$7:$GK$318,$CW$2,FALSE)),"",VLOOKUP($B81,'[1]1718  Exp_Rev Access'!$F$7:$GK$318,$CW$2,FALSE))</f>
        <v>0</v>
      </c>
      <c r="CX81" s="90">
        <f>IF(ISNA(VLOOKUP($B81,'[1]1718  Exp_Rev Access'!$F$7:$GK$318,$CX$2,FALSE)),"",VLOOKUP($B81,'[1]1718  Exp_Rev Access'!$F$7:$GK$318,$CX$2,FALSE))</f>
        <v>0</v>
      </c>
      <c r="CY81" s="90">
        <f>IF(ISNA(VLOOKUP($B81,'[1]1718  Exp_Rev Access'!$F$7:$GK$318,$CY$2,FALSE)),"",VLOOKUP($B81,'[1]1718  Exp_Rev Access'!$F$7:$GK$318,$CY$2,FALSE))</f>
        <v>0</v>
      </c>
      <c r="CZ81" s="90">
        <f>IF(ISNA(VLOOKUP($B81,'[1]1718  Exp_Rev Access'!$F$7:$GK$318,$CZ$2,FALSE)),"",VLOOKUP($B81,'[1]1718  Exp_Rev Access'!$F$7:$GK$318,$CZ$2,FALSE))</f>
        <v>0</v>
      </c>
      <c r="DA81" s="90">
        <f>IF(ISNA(VLOOKUP($B81,'[1]1718  Exp_Rev Access'!$F$7:$GK$318,$DA$2,FALSE)),"",VLOOKUP($B81,'[1]1718  Exp_Rev Access'!$F$7:$GK$318,$DA$2,FALSE))</f>
        <v>0</v>
      </c>
      <c r="DB81" s="90">
        <f>IF(ISNA(VLOOKUP($B81,'[1]1718  Exp_Rev Access'!$F$7:$GK$318,$DB$2,FALSE)),"",VLOOKUP($B81,'[1]1718  Exp_Rev Access'!$F$7:$GK$318,$DB$2,FALSE))</f>
        <v>0</v>
      </c>
      <c r="DC81" s="90">
        <f>IF(ISNA(VLOOKUP($B81,'[1]1718  Exp_Rev Access'!$F$7:$GK$318,$DC$2,FALSE)),"",VLOOKUP($B81,'[1]1718  Exp_Rev Access'!$F$7:$GK$318,$DC$2,FALSE))</f>
        <v>0</v>
      </c>
      <c r="DD81" s="90">
        <f>IF(ISNA(VLOOKUP($B81,'[1]1718  Exp_Rev Access'!$F$7:$GK$318,$DD$2,FALSE)),"",VLOOKUP($B81,'[1]1718  Exp_Rev Access'!$F$7:$GK$318,$DD$2,FALSE))</f>
        <v>0</v>
      </c>
      <c r="DE81" s="90">
        <f>IF(ISNA(VLOOKUP($B81,'[1]1718  Exp_Rev Access'!$F$7:$GK$318,$DE$2,FALSE)),"",VLOOKUP($B81,'[1]1718  Exp_Rev Access'!$F$7:$GK$318,$DE$2,FALSE))</f>
        <v>0</v>
      </c>
      <c r="DF81" s="90">
        <f>IF(ISNA(VLOOKUP($B81,'[1]1718  Exp_Rev Access'!$F$7:$GK$318,$DF$2,FALSE)),"",VLOOKUP($B81,'[1]1718  Exp_Rev Access'!$F$7:$GK$318,$DF$2,FALSE))</f>
        <v>0</v>
      </c>
      <c r="DG81" s="90">
        <f>IF(ISNA(VLOOKUP($B81,'[1]1718  Exp_Rev Access'!$F$7:$GK$318,$DG$2,FALSE)),"",VLOOKUP($B81,'[1]1718  Exp_Rev Access'!$F$7:$GK$318,$DG$2,FALSE))</f>
        <v>0</v>
      </c>
      <c r="DH81" s="90">
        <f>IF(ISNA(VLOOKUP($B81,'[1]1718  Exp_Rev Access'!$F$7:$GK$318,$DH$2,FALSE)),"",VLOOKUP($B81,'[1]1718  Exp_Rev Access'!$F$7:$GK$318,$DH$2,FALSE))</f>
        <v>0</v>
      </c>
      <c r="DI81" s="90">
        <f>IF(ISNA(VLOOKUP($B81,'[1]1718  Exp_Rev Access'!$F$7:$GK$318,$DI$2,FALSE)),"",VLOOKUP($B81,'[1]1718  Exp_Rev Access'!$F$7:$GK$318,$DI$2,FALSE))</f>
        <v>85977.77</v>
      </c>
      <c r="DJ81" s="90">
        <f>IF(ISNA(VLOOKUP($B81,'[1]1718  Exp_Rev Access'!$F$7:$GK$318,$DJ$2,FALSE)),"",VLOOKUP($B81,'[1]1718  Exp_Rev Access'!$F$7:$GK$318,$DJ$2,FALSE))</f>
        <v>0</v>
      </c>
      <c r="DK81" s="90">
        <f>IF(ISNA(VLOOKUP($B81,'[1]1718  Exp_Rev Access'!$F$7:$GK$318,$DK$2,FALSE)),"",VLOOKUP($B81,'[1]1718  Exp_Rev Access'!$F$7:$GK$318,$DK$2,FALSE))</f>
        <v>0</v>
      </c>
      <c r="DL81" s="90">
        <f>IF(ISNA(VLOOKUP($B81,'[1]1718  Exp_Rev Access'!$F$7:$GK$318,$DL$2,FALSE)),"",VLOOKUP($B81,'[1]1718  Exp_Rev Access'!$F$7:$GK$318,$DL$2,FALSE))</f>
        <v>0</v>
      </c>
      <c r="DM81" s="90">
        <f>IF(ISNA(VLOOKUP($B81,'[1]1718  Exp_Rev Access'!$F$7:$GK$318,$DM$2,FALSE)),"",VLOOKUP($B81,'[1]1718  Exp_Rev Access'!$F$7:$GK$318,$DM$2,FALSE))</f>
        <v>0</v>
      </c>
      <c r="DN81" s="90">
        <f>IF(ISNA(VLOOKUP($B81,'[1]1718  Exp_Rev Access'!$F$7:$GK$318,$DN$2,FALSE)),"",VLOOKUP($B81,'[1]1718  Exp_Rev Access'!$F$7:$GK$318,$DN$2,FALSE))</f>
        <v>0</v>
      </c>
      <c r="DO81" s="90">
        <f>IF(ISNA(VLOOKUP($B81,'[1]1718  Exp_Rev Access'!$F$7:$GK$318,$DO$2,FALSE)),"",VLOOKUP($B81,'[1]1718  Exp_Rev Access'!$F$7:$GK$318,$DO$2,FALSE))</f>
        <v>0</v>
      </c>
      <c r="DP81" s="90">
        <f>IF(ISNA(VLOOKUP($B81,'[1]1718  Exp_Rev Access'!$F$7:$GK$318,$DP$2,FALSE)),"",VLOOKUP($B81,'[1]1718  Exp_Rev Access'!$F$7:$GK$318,$DP$2,FALSE))</f>
        <v>0</v>
      </c>
      <c r="DQ81" s="90">
        <f>IF(ISNA(VLOOKUP($B81,'[1]1718  Exp_Rev Access'!$F$7:$GK$318,$DQ$2,FALSE)),"",VLOOKUP($B81,'[1]1718  Exp_Rev Access'!$F$7:$GK$318,$DQ$2,FALSE))</f>
        <v>0</v>
      </c>
      <c r="DR81" s="90">
        <f>IF(ISNA(VLOOKUP($B81,'[1]1718  Exp_Rev Access'!$F$7:$GK$318,$DR$2,FALSE)),"",VLOOKUP($B81,'[1]1718  Exp_Rev Access'!$F$7:$GK$318,$DR$2,FALSE))</f>
        <v>0</v>
      </c>
      <c r="DS81" s="90">
        <f>IF(ISNA(VLOOKUP($B81,'[1]1718  Exp_Rev Access'!$F$7:$GK$318,$DS$2,FALSE)),"",VLOOKUP($B81,'[1]1718  Exp_Rev Access'!$F$7:$GK$318,$DS$2,FALSE))</f>
        <v>0</v>
      </c>
      <c r="DT81" s="90">
        <f>IF(ISNA(VLOOKUP($B81,'[1]1718  Exp_Rev Access'!$F$7:$GK$318,$DT$2,FALSE)),"",VLOOKUP($B81,'[1]1718  Exp_Rev Access'!$F$7:$GK$318,$DT$2,FALSE))</f>
        <v>0</v>
      </c>
      <c r="DU81" s="90">
        <f>IF(ISNA(VLOOKUP($B81,'[1]1718  Exp_Rev Access'!$F$7:$GK$318,$DU$2,FALSE)),"",VLOOKUP($B81,'[1]1718  Exp_Rev Access'!$F$7:$GK$318,$DU$2,FALSE))</f>
        <v>0</v>
      </c>
      <c r="DV81" s="90">
        <f>IF(ISNA(VLOOKUP($B81,'[1]1718  Exp_Rev Access'!$F$7:$GK$318,$DV$2,FALSE)),"",VLOOKUP($B81,'[1]1718  Exp_Rev Access'!$F$7:$GK$318,$DV$2,FALSE))</f>
        <v>0</v>
      </c>
      <c r="DW81" s="90">
        <f>IF(ISNA(VLOOKUP($B81,'[1]1718  Exp_Rev Access'!$F$7:$GK$318,$DW$2,FALSE)),"",VLOOKUP($B81,'[1]1718  Exp_Rev Access'!$F$7:$GK$318,$DW$2,FALSE))</f>
        <v>0</v>
      </c>
      <c r="DX81" s="90">
        <f>IF(ISNA(VLOOKUP($B81,'[1]1718  Exp_Rev Access'!$F$7:$GK$318,$DX$2,FALSE)),"",VLOOKUP($B81,'[1]1718  Exp_Rev Access'!$F$7:$GK$318,$DX$2,FALSE))</f>
        <v>0</v>
      </c>
      <c r="DY81" s="90">
        <f>IF(ISNA(VLOOKUP($B81,'[1]1718  Exp_Rev Access'!$F$7:$GK$318,$DY$2,FALSE)),"",VLOOKUP($B81,'[1]1718  Exp_Rev Access'!$F$7:$GK$318,$DY$2,FALSE))</f>
        <v>0</v>
      </c>
      <c r="DZ81" s="90">
        <f>IF(ISNA(VLOOKUP($B81,'[1]1718  Exp_Rev Access'!$F$7:$GK$318,$DZ$2,FALSE)),"",VLOOKUP($B81,'[1]1718  Exp_Rev Access'!$F$7:$GK$318,$DZ$2,FALSE))</f>
        <v>0</v>
      </c>
      <c r="EA81" s="90">
        <f>IF(ISNA(VLOOKUP($B81,'[1]1718  Exp_Rev Access'!$F$7:$GK$318,$EA$2,FALSE)),"",VLOOKUP($B81,'[1]1718  Exp_Rev Access'!$F$7:$GK$318,$EA$2,FALSE))</f>
        <v>0</v>
      </c>
      <c r="EB81" s="90">
        <f>IF(ISNA(VLOOKUP($B81,'[1]1718  Exp_Rev Access'!$F$7:$GK$318,$EB$2,FALSE)),"",VLOOKUP($B81,'[1]1718  Exp_Rev Access'!$F$7:$GK$318,$EB$2,FALSE))</f>
        <v>0</v>
      </c>
      <c r="EC81" s="90">
        <f>IF(ISNA(VLOOKUP($B81,'[1]1718  Exp_Rev Access'!$F$7:$GK$318,$EC$2,FALSE)),"",VLOOKUP($B81,'[1]1718  Exp_Rev Access'!$F$7:$GK$318,$EC$2,FALSE))</f>
        <v>0</v>
      </c>
      <c r="ED81" s="90">
        <f>IF(ISNA(VLOOKUP($B81,'[1]1718  Exp_Rev Access'!$F$7:$GK$318,$ED$2,FALSE)),"",VLOOKUP($B81,'[1]1718  Exp_Rev Access'!$F$7:$GK$318,$ED$2,FALSE))</f>
        <v>0</v>
      </c>
      <c r="EE81" s="90">
        <f>IF(ISNA(VLOOKUP($B81,'[1]1718  Exp_Rev Access'!$F$7:$GK$318,$EE$2,FALSE)),"",VLOOKUP($B81,'[1]1718  Exp_Rev Access'!$F$7:$GK$318,$EE$2,FALSE))</f>
        <v>0</v>
      </c>
      <c r="EF81" s="90">
        <f>IF(ISNA(VLOOKUP($B81,'[1]1718  Exp_Rev Access'!$F$7:$GK$318,$EF$2,FALSE)),"",VLOOKUP($B81,'[1]1718  Exp_Rev Access'!$F$7:$GK$318,$EF$2,FALSE))</f>
        <v>0</v>
      </c>
      <c r="EG81" s="90">
        <f>IF(ISNA(VLOOKUP($B81,'[1]1718  Exp_Rev Access'!$F$7:$GK$318,$EG$2,FALSE)),"",VLOOKUP($B81,'[1]1718  Exp_Rev Access'!$F$7:$GK$318,$EG$2,FALSE))</f>
        <v>0</v>
      </c>
      <c r="EH81" s="90">
        <f>IF(ISNA(VLOOKUP($B81,'[1]1718  Exp_Rev Access'!$F$7:$GK$318,$EH$2,FALSE)),"",VLOOKUP($B81,'[1]1718  Exp_Rev Access'!$F$7:$GK$318,$EH$2,FALSE))</f>
        <v>0</v>
      </c>
      <c r="EI81" s="90">
        <f>IF(ISNA(VLOOKUP($B81,'[1]1718  Exp_Rev Access'!$F$7:$GK$318,$EI$2,FALSE)),"",VLOOKUP($B81,'[1]1718  Exp_Rev Access'!$F$7:$GK$318,$EI$2,FALSE))</f>
        <v>0</v>
      </c>
      <c r="EJ81" s="90">
        <f>IF(ISNA(VLOOKUP($B81,'[1]1718  Exp_Rev Access'!$F$7:$GK$318,$EJ$2,FALSE)),"",VLOOKUP($B81,'[1]1718  Exp_Rev Access'!$F$7:$GK$318,$EJ$2,FALSE))</f>
        <v>0</v>
      </c>
      <c r="EK81" s="90">
        <f>IF(ISNA(VLOOKUP($B81,'[1]1718  Exp_Rev Access'!$F$7:$GK$318,$EK$2,FALSE)),"",VLOOKUP($B81,'[1]1718  Exp_Rev Access'!$F$7:$GK$318,$EK$2,FALSE))</f>
        <v>0</v>
      </c>
      <c r="EL81" s="90">
        <f>IF(ISNA(VLOOKUP($B81,'[1]1718  Exp_Rev Access'!$F$7:$GK$318,$EL$2,FALSE)),"",VLOOKUP($B81,'[1]1718  Exp_Rev Access'!$F$7:$GK$318,$EL$2,FALSE))</f>
        <v>0</v>
      </c>
      <c r="EM81" s="90">
        <f>IF(ISNA(VLOOKUP($B81,'[1]1718  Exp_Rev Access'!$F$7:$GK$318,$EM$2,FALSE)),"",VLOOKUP($B81,'[1]1718  Exp_Rev Access'!$F$7:$GK$318,$EM$2,FALSE))</f>
        <v>0</v>
      </c>
      <c r="EN81" s="90">
        <f>IF(ISNA(VLOOKUP($B81,'[1]1718  Exp_Rev Access'!$F$7:$GK$318,$EN$2,FALSE)),"",VLOOKUP($B81,'[1]1718  Exp_Rev Access'!$F$7:$GK$318,$EN$2,FALSE))</f>
        <v>0</v>
      </c>
      <c r="EO81" s="90">
        <f>IF(ISNA(VLOOKUP($B81,'[1]1718  Exp_Rev Access'!$F$7:$GK$318,$EO$2,FALSE)),"",VLOOKUP($B81,'[1]1718  Exp_Rev Access'!$F$7:$GK$318,$EO$2,FALSE))</f>
        <v>0</v>
      </c>
      <c r="EP81" s="90">
        <f>IF(ISNA(VLOOKUP($B81,'[1]1718  Exp_Rev Access'!$F$7:$GK$318,$EP$2,FALSE)),"",VLOOKUP($B81,'[1]1718  Exp_Rev Access'!$F$7:$GK$318,$EP$2,FALSE))</f>
        <v>0</v>
      </c>
      <c r="EQ81" s="90">
        <f>IF(ISNA(VLOOKUP($B81,'[1]1718  Exp_Rev Access'!$F$7:$GK$318,$EQ$2,FALSE)),"",VLOOKUP($B81,'[1]1718  Exp_Rev Access'!$F$7:$GK$318,$EQ$2,FALSE))</f>
        <v>0</v>
      </c>
      <c r="ER81" s="90">
        <f>IF(ISNA(VLOOKUP($B81,'[1]1718  Exp_Rev Access'!$F$7:$GK$318,$ER$2,FALSE)),"",VLOOKUP($B81,'[1]1718  Exp_Rev Access'!$F$7:$GK$318,$ER$2,FALSE))</f>
        <v>0</v>
      </c>
      <c r="ES81" s="90">
        <f>IF(ISNA(VLOOKUP($B81,'[1]1718  Exp_Rev Access'!$F$7:$GK$318,$ES$2,FALSE)),"",VLOOKUP($B81,'[1]1718  Exp_Rev Access'!$F$7:$GK$318,$ES$2,FALSE))</f>
        <v>0</v>
      </c>
      <c r="ET81" s="90">
        <f>IF(ISNA(VLOOKUP($B81,'[1]1718  Exp_Rev Access'!$F$7:$GK$318,$ET$2,FALSE)),"",VLOOKUP($B81,'[1]1718  Exp_Rev Access'!$F$7:$GK$318,$ET$2,FALSE))</f>
        <v>0</v>
      </c>
      <c r="EU81" s="90">
        <f>IF(ISNA(VLOOKUP($B81,'[1]1718  Exp_Rev Access'!$F$7:$GK$318,$EU$2,FALSE)),"",VLOOKUP($B81,'[1]1718  Exp_Rev Access'!$F$7:$GK$318,$EU$2,FALSE))</f>
        <v>0</v>
      </c>
      <c r="EV81" s="90">
        <f>IF(ISNA(VLOOKUP($B81,'[1]1718  Exp_Rev Access'!$F$7:$GK$318,$EV$2,FALSE)),"",VLOOKUP($B81,'[1]1718  Exp_Rev Access'!$F$7:$GK$318,$EV$2,FALSE))</f>
        <v>0</v>
      </c>
      <c r="EW81" s="90">
        <f>IF(ISNA(VLOOKUP($B81,'[1]1718  Exp_Rev Access'!$F$7:$GK$318,$EW$2,FALSE)),"",VLOOKUP($B81,'[1]1718  Exp_Rev Access'!$F$7:$GK$318,$EW$2,FALSE))</f>
        <v>0</v>
      </c>
      <c r="EX81" s="90">
        <f>IF(ISNA(VLOOKUP($B81,'[1]1718  Exp_Rev Access'!$F$7:$GK$318,$EX$2,FALSE)),"",VLOOKUP($B81,'[1]1718  Exp_Rev Access'!$F$7:$GK$318,$EX$2,FALSE))</f>
        <v>0</v>
      </c>
      <c r="EY81" s="90">
        <f>IF(ISNA(VLOOKUP($B81,'[1]1718  Exp_Rev Access'!$F$7:$GK$318,$EY$2,FALSE)),"",VLOOKUP($B81,'[1]1718  Exp_Rev Access'!$F$7:$GK$318,$EY$2,FALSE))</f>
        <v>0</v>
      </c>
      <c r="EZ81" s="90">
        <f>IF(ISNA(VLOOKUP($B81,'[1]1718  Exp_Rev Access'!$F$7:$GK$318,$EZ$2,FALSE)),"",VLOOKUP($B81,'[1]1718  Exp_Rev Access'!$F$7:$GK$318,$EZ$2,FALSE))</f>
        <v>0</v>
      </c>
      <c r="FA81" s="90">
        <f>IF(ISNA(VLOOKUP($B81,'[1]1718  Exp_Rev Access'!$F$7:$GK$318,$FA$2,FALSE)),"",VLOOKUP($B81,'[1]1718  Exp_Rev Access'!$F$7:$GK$318,$FA$2,FALSE))</f>
        <v>0</v>
      </c>
      <c r="FB81" s="90">
        <f>IF(ISNA(VLOOKUP($B81,'[1]1718  Exp_Rev Access'!$F$7:$GK$318,$FB$2,FALSE)),"",VLOOKUP($B81,'[1]1718  Exp_Rev Access'!$F$7:$GK$318,$FB$2,FALSE))</f>
        <v>0</v>
      </c>
      <c r="FC81" s="90">
        <f>IF(ISNA(VLOOKUP($B81,'[1]1718  Exp_Rev Access'!$F$7:$GK$318,$FC$2,FALSE)),"",VLOOKUP($B81,'[1]1718  Exp_Rev Access'!$F$7:$GK$318,$FC$2,FALSE))</f>
        <v>0</v>
      </c>
      <c r="FD81" s="90">
        <f>IF(ISNA(VLOOKUP($B81,'[1]1718  Exp_Rev Access'!$F$7:$GK$318,$FD$2,FALSE)),"",VLOOKUP($B81,'[1]1718  Exp_Rev Access'!$F$7:$GK$318,$FD$2,FALSE))</f>
        <v>0</v>
      </c>
      <c r="FE81" s="90">
        <f>IF(ISNA(VLOOKUP($B81,'[1]1718  Exp_Rev Access'!$F$7:$GK$318,$FE$2,FALSE)),"",VLOOKUP($B81,'[1]1718  Exp_Rev Access'!$F$7:$GK$318,$FE$2,FALSE))</f>
        <v>0</v>
      </c>
      <c r="FF81" s="90">
        <f>IF(ISNA(VLOOKUP($B81,'[1]1718  Exp_Rev Access'!$F$7:$GK$318,$FF$2,FALSE)),"",VLOOKUP($B81,'[1]1718  Exp_Rev Access'!$F$7:$GK$318,$FF$2,FALSE))</f>
        <v>0</v>
      </c>
      <c r="FG81" s="90">
        <f>IF(ISNA(VLOOKUP($B81,'[1]1718  Exp_Rev Access'!$F$7:$GK$318,$FG$2,FALSE)),"",VLOOKUP($B81,'[1]1718  Exp_Rev Access'!$F$7:$GK$318,$FG$2,FALSE))</f>
        <v>0</v>
      </c>
      <c r="FH81" s="90">
        <f>IF(ISNA(VLOOKUP($B81,'[1]1718  Exp_Rev Access'!$F$7:$GK$318,$FH$2,FALSE)),"",VLOOKUP($B81,'[1]1718  Exp_Rev Access'!$F$7:$GK$318,$FH$2,FALSE))</f>
        <v>0</v>
      </c>
      <c r="FI81" s="90">
        <f>IF(ISNA(VLOOKUP($B81,'[1]1718  Exp_Rev Access'!$F$7:$GK$318,$FI$2,FALSE)),"",VLOOKUP($B81,'[1]1718  Exp_Rev Access'!$F$7:$GK$318,$FI$2,FALSE))</f>
        <v>0</v>
      </c>
      <c r="FJ81" s="90">
        <f>IF(ISNA(VLOOKUP($B81,'[1]1718  Exp_Rev Access'!$F$7:$GK$318,$FJ$2,FALSE)),"",VLOOKUP($B81,'[1]1718  Exp_Rev Access'!$F$7:$GK$318,$FJ$2,FALSE))</f>
        <v>0</v>
      </c>
      <c r="FK81" s="90">
        <f>IF(ISNA(VLOOKUP($B81,'[1]1718  Exp_Rev Access'!$F$7:$GK$318,$FK$2,FALSE)),"",VLOOKUP($B81,'[1]1718  Exp_Rev Access'!$F$7:$GK$318,$FK$2,FALSE))</f>
        <v>0</v>
      </c>
      <c r="FL81" s="90">
        <f>IF(ISNA(VLOOKUP($B81,'[1]1718  Exp_Rev Access'!$F$7:$GK$318,$FL$2,FALSE)),"",VLOOKUP($B81,'[1]1718  Exp_Rev Access'!$F$7:$GK$318,$FL$2,FALSE))</f>
        <v>0</v>
      </c>
      <c r="FM81" s="90">
        <f>IF(ISNA(VLOOKUP($B81,'[1]1718  Exp_Rev Access'!$F$7:$GK$318,$FM$2,FALSE)),"",VLOOKUP($B81,'[1]1718  Exp_Rev Access'!$F$7:$GK$318,$FM$2,FALSE))</f>
        <v>0</v>
      </c>
      <c r="FN81" s="90">
        <f>IF(ISNA(VLOOKUP($B81,'[1]1718  Exp_Rev Access'!$F$7:$GK$318,$FN$2,FALSE)),"",VLOOKUP($B81,'[1]1718  Exp_Rev Access'!$F$7:$GK$318,$FN$2,FALSE))</f>
        <v>0</v>
      </c>
      <c r="FO81" s="90">
        <f>IF(ISNA(VLOOKUP($B81,'[1]1718  Exp_Rev Access'!$F$7:$GK$318,$FO$2,FALSE)),"",VLOOKUP($B81,'[1]1718  Exp_Rev Access'!$F$7:$GK$318,$FO$2,FALSE))</f>
        <v>0</v>
      </c>
      <c r="FP81" s="90">
        <f>IF(ISNA(VLOOKUP($B81,'[1]1718  Exp_Rev Access'!$F$7:$GK$318,$FP$2,FALSE)),"",VLOOKUP($B81,'[1]1718  Exp_Rev Access'!$F$7:$GK$318,$FP$2,FALSE))</f>
        <v>0</v>
      </c>
      <c r="FQ81" s="90">
        <f>IF(ISNA(VLOOKUP($B81,'[1]1718  Exp_Rev Access'!$F$7:$GK$318,$FQ$2,FALSE)),"",VLOOKUP($B81,'[1]1718  Exp_Rev Access'!$F$7:$GK$318,$FQ$2,FALSE))</f>
        <v>0</v>
      </c>
      <c r="FR81" s="90">
        <f>IF(ISNA(VLOOKUP($B81,'[1]1718  Exp_Rev Access'!$F$7:$GK$318,$FR$2,FALSE)),"",VLOOKUP($B81,'[1]1718  Exp_Rev Access'!$F$7:$GK$318,$FR$2,FALSE))</f>
        <v>8053.23</v>
      </c>
      <c r="FS81" s="56">
        <f t="shared" si="253"/>
        <v>229261.26000000004</v>
      </c>
      <c r="FT81" s="92">
        <f t="shared" si="254"/>
        <v>5.0214980086626004E-2</v>
      </c>
      <c r="FU81" s="94">
        <f t="shared" si="255"/>
        <v>816.89385355424929</v>
      </c>
      <c r="FV81" s="95">
        <f>IF(ISNA(VLOOKUP($B81,'[1]1718  Exp_Rev Access'!$F$7:$GK$318,$FV$2,FALSE)),"",VLOOKUP($B81,'[1]1718  Exp_Rev Access'!$F$7:$GK$318,$FV$2,FALSE))</f>
        <v>32532.16</v>
      </c>
      <c r="FW81" s="95">
        <f>IF(ISNA(VLOOKUP($B81,'[1]1718  Exp_Rev Access'!$F$7:$GK$318,$FW$2,FALSE)),"",VLOOKUP($B81,'[1]1718  Exp_Rev Access'!$F$7:$GK$318,$FW$2,FALSE))</f>
        <v>0</v>
      </c>
      <c r="FX81" s="95">
        <f>IF(ISNA(VLOOKUP($B81,'[1]1718  Exp_Rev Access'!$F$7:$GK$318,$FX$2,FALSE)),"",VLOOKUP($B81,'[1]1718  Exp_Rev Access'!$F$7:$GK$318,$FX$2,FALSE))</f>
        <v>0</v>
      </c>
      <c r="FY81" s="95">
        <f>IF(ISNA(VLOOKUP($B81,'[1]1718  Exp_Rev Access'!$F$7:$GK$318,$FY$2,FALSE)),"",VLOOKUP($B81,'[1]1718  Exp_Rev Access'!$F$7:$GK$318,$FY$2,FALSE))</f>
        <v>0</v>
      </c>
      <c r="FZ81" s="95">
        <f>IF(ISNA(VLOOKUP($B81,'[1]1718  Exp_Rev Access'!$F$7:$GK$318,$FZ$2,FALSE)),"",VLOOKUP($B81,'[1]1718  Exp_Rev Access'!$F$7:$GK$318,$FZ$2,FALSE))</f>
        <v>0</v>
      </c>
      <c r="GA81" s="95">
        <f>IF(ISNA(VLOOKUP($B81,'[1]1718  Exp_Rev Access'!$F$7:$GK$318,$GA$2,FALSE)),"",VLOOKUP($B81,'[1]1718  Exp_Rev Access'!$F$7:$GK$318,$GA$2,FALSE))</f>
        <v>0</v>
      </c>
      <c r="GB81" s="95">
        <f>IF(ISNA(VLOOKUP($B81,'[1]1718  Exp_Rev Access'!$F$7:$GK$318,$GB$2,FALSE)),"",VLOOKUP($B81,'[1]1718  Exp_Rev Access'!$F$7:$GK$318,$GB$2,FALSE))</f>
        <v>0</v>
      </c>
      <c r="GC81" s="95">
        <f>IF(ISNA(VLOOKUP($B81,'[1]1718  Exp_Rev Access'!$F$7:$GK$318,$GC$2,FALSE)),"",VLOOKUP($B81,'[1]1718  Exp_Rev Access'!$F$7:$GK$318,$GC$2,FALSE))</f>
        <v>0</v>
      </c>
      <c r="GD81" s="95">
        <f>IF(ISNA(VLOOKUP($B81,'[1]1718  Exp_Rev Access'!$F$7:$GK$318,$GD$2,FALSE)),"",VLOOKUP($B81,'[1]1718  Exp_Rev Access'!$F$7:$GK$318,$GD$2,FALSE))</f>
        <v>0</v>
      </c>
      <c r="GE81" s="95">
        <f>IF(ISNA(VLOOKUP($B81,'[1]1718  Exp_Rev Access'!$F$7:$GK$318,$GE$2,FALSE)),"",VLOOKUP($B81,'[1]1718  Exp_Rev Access'!$F$7:$GK$318,$GE$2,FALSE))</f>
        <v>65580.5</v>
      </c>
      <c r="GF81" s="95">
        <f>IF(ISNA(VLOOKUP($B81,'[1]1718  Exp_Rev Access'!$F$7:$GK$318,$GF$2,FALSE)),"",VLOOKUP($B81,'[1]1718  Exp_Rev Access'!$F$7:$GK$318,$GF$2,FALSE))</f>
        <v>270</v>
      </c>
      <c r="GG81" s="95">
        <f>IF(ISNA(VLOOKUP($B81,'[1]1718  Exp_Rev Access'!$F$7:$GK$318,$GG$2,FALSE)),"",VLOOKUP($B81,'[1]1718  Exp_Rev Access'!$F$7:$GK$318,$GG$2,FALSE))</f>
        <v>0</v>
      </c>
      <c r="GH81" s="95">
        <f>IF(ISNA(VLOOKUP($B81,'[1]1718  Exp_Rev Access'!$F$7:$GK$318,$GH$2,FALSE)),"",VLOOKUP($B81,'[1]1718  Exp_Rev Access'!$F$7:$GK$318,$GH$2,FALSE))</f>
        <v>0</v>
      </c>
      <c r="GI81" s="95">
        <f>IF(ISNA(VLOOKUP($B81,'[1]1718  Exp_Rev Access'!$F$7:$GK$318,$GI$2,FALSE)),"",VLOOKUP($B81,'[1]1718  Exp_Rev Access'!$F$7:$GK$318,$GI$2,FALSE))</f>
        <v>0</v>
      </c>
      <c r="GJ81" s="95">
        <f>IF(ISNA(VLOOKUP($B81,'[1]1718  Exp_Rev Access'!$F$7:$GK$318,$GJ$2,FALSE)),"",VLOOKUP($B81,'[1]1718  Exp_Rev Access'!$F$7:$GK$318,$GJ$2,FALSE))</f>
        <v>0</v>
      </c>
      <c r="GK81" s="95">
        <f>IF(ISNA(VLOOKUP($B81,'[1]1718  Exp_Rev Access'!$F$7:$GK$318,$GK$2,FALSE)),"",VLOOKUP($B81,'[1]1718  Exp_Rev Access'!$F$7:$GK$318,$GK$2,FALSE))</f>
        <v>0</v>
      </c>
      <c r="GL81" s="95">
        <f>IF(ISNA(VLOOKUP($B81,'[1]1718  Exp_Rev Access'!$F$7:$GK$318,$GL$2,FALSE)),"",VLOOKUP($B81,'[1]1718  Exp_Rev Access'!$F$7:$GK$318,$GL$2,FALSE))</f>
        <v>46128</v>
      </c>
      <c r="GM81" s="95">
        <f>IF(ISNA(VLOOKUP($B81,'[1]1718  Exp_Rev Access'!$F$7:$GK$318,$GM$2,FALSE)),"",VLOOKUP($B81,'[1]1718  Exp_Rev Access'!$F$7:$GK$318,$GM$2,FALSE))</f>
        <v>0</v>
      </c>
      <c r="GN81" s="95">
        <f>IF(ISNA(VLOOKUP($B81,'[1]1718  Exp_Rev Access'!$F$7:$GK$318,$GN$2,FALSE)),"",VLOOKUP($B81,'[1]1718  Exp_Rev Access'!$F$7:$GK$318,$GN$2,FALSE))</f>
        <v>0</v>
      </c>
      <c r="GO81" s="95">
        <f>IF(ISNA(VLOOKUP($B81,'[1]1718  Exp_Rev Access'!$F$7:$GK$318,$GO$2,FALSE)),"",VLOOKUP($B81,'[1]1718  Exp_Rev Access'!$F$7:$GK$318,$GO$2,FALSE))</f>
        <v>0</v>
      </c>
      <c r="GP81" s="95">
        <f>IF(ISNA(VLOOKUP($B81,'[1]1718  Exp_Rev Access'!$F$7:$GK$318,$GP$2,FALSE)),"",VLOOKUP($B81,'[1]1718  Exp_Rev Access'!$F$7:$GK$318,$GP$2,FALSE))</f>
        <v>0</v>
      </c>
      <c r="GQ81" s="95">
        <f>IF(ISNA(VLOOKUP($B81,'[1]1718  Exp_Rev Access'!$F$7:$GK$318,$GQ$2,FALSE)),"",VLOOKUP($B81,'[1]1718  Exp_Rev Access'!$F$7:$GK$318,$GQ$2,FALSE))</f>
        <v>541</v>
      </c>
      <c r="GR81" s="95">
        <f>IF(ISNA(VLOOKUP($B81,'[1]1718  Exp_Rev Access'!$F$7:$GK$318,$GR$2,FALSE)),"",VLOOKUP($B81,'[1]1718  Exp_Rev Access'!$F$7:$GK$318,$GR$2,FALSE))</f>
        <v>0</v>
      </c>
      <c r="GS81" s="95">
        <f>IF(ISNA(VLOOKUP($B81,'[1]1718  Exp_Rev Access'!$F$7:$GK$318,$GS$2,FALSE)),"",VLOOKUP($B81,'[1]1718  Exp_Rev Access'!$F$7:$GK$318,$GS$2,FALSE))</f>
        <v>0</v>
      </c>
      <c r="GT81" s="95">
        <f>IF(ISNA(VLOOKUP($B81,'[1]1718  Exp_Rev Access'!$F$7:$GK$318,$GT$2,FALSE)),"",VLOOKUP($B81,'[1]1718  Exp_Rev Access'!$F$7:$GK$318,$GT$2,FALSE))</f>
        <v>0</v>
      </c>
      <c r="GU81" s="56">
        <f t="shared" si="256"/>
        <v>145051.66</v>
      </c>
      <c r="GV81" s="92">
        <f t="shared" si="257"/>
        <v>3.1770593158355863E-2</v>
      </c>
      <c r="GW81" s="96">
        <f t="shared" si="258"/>
        <v>516.84183146267594</v>
      </c>
    </row>
    <row r="82" spans="1:222" s="97" customFormat="1" x14ac:dyDescent="0.3">
      <c r="A82" s="98"/>
      <c r="B82" s="99"/>
      <c r="C82" s="82" t="s">
        <v>185</v>
      </c>
      <c r="D82" s="111">
        <f>SUM(D76:D81)</f>
        <v>7618.7</v>
      </c>
      <c r="E82" s="112">
        <f>SUM(E76:E81)</f>
        <v>95996460.929999992</v>
      </c>
      <c r="F82" s="113">
        <f t="shared" si="238"/>
        <v>95996460.930000007</v>
      </c>
      <c r="G82" s="113">
        <f t="shared" si="239"/>
        <v>0</v>
      </c>
      <c r="H82" s="103">
        <f>SUM(H76:H81)</f>
        <v>11731998.02</v>
      </c>
      <c r="I82" s="103">
        <f t="shared" ref="I82:M82" si="259">SUM(I76:I81)</f>
        <v>0</v>
      </c>
      <c r="J82" s="103">
        <f t="shared" si="259"/>
        <v>0</v>
      </c>
      <c r="K82" s="103">
        <f t="shared" si="259"/>
        <v>0</v>
      </c>
      <c r="L82" s="103">
        <f t="shared" si="259"/>
        <v>0</v>
      </c>
      <c r="M82" s="103">
        <f t="shared" si="259"/>
        <v>0</v>
      </c>
      <c r="N82" s="102">
        <f t="shared" si="240"/>
        <v>11731998.02</v>
      </c>
      <c r="O82" s="58">
        <f t="shared" si="241"/>
        <v>0.12221281812206491</v>
      </c>
      <c r="P82" s="102">
        <f t="shared" si="242"/>
        <v>1539.8949978342762</v>
      </c>
      <c r="Q82" s="103">
        <f>SUM(Q76:Q81)</f>
        <v>98435.45</v>
      </c>
      <c r="R82" s="103">
        <f t="shared" ref="R82:AL82" si="260">SUM(R76:R81)</f>
        <v>0</v>
      </c>
      <c r="S82" s="103">
        <f t="shared" si="260"/>
        <v>0</v>
      </c>
      <c r="T82" s="103">
        <f t="shared" si="260"/>
        <v>0</v>
      </c>
      <c r="U82" s="103">
        <f t="shared" si="260"/>
        <v>1000</v>
      </c>
      <c r="V82" s="103">
        <f t="shared" si="260"/>
        <v>0</v>
      </c>
      <c r="W82" s="103">
        <f t="shared" si="260"/>
        <v>0</v>
      </c>
      <c r="X82" s="103">
        <f t="shared" si="260"/>
        <v>592241.14</v>
      </c>
      <c r="Y82" s="103">
        <f t="shared" si="260"/>
        <v>175634.46</v>
      </c>
      <c r="Z82" s="103">
        <f t="shared" si="260"/>
        <v>5467</v>
      </c>
      <c r="AA82" s="103">
        <f t="shared" si="260"/>
        <v>0</v>
      </c>
      <c r="AB82" s="103">
        <f t="shared" si="260"/>
        <v>0</v>
      </c>
      <c r="AC82" s="103">
        <f t="shared" si="260"/>
        <v>500.77</v>
      </c>
      <c r="AD82" s="103">
        <f t="shared" si="260"/>
        <v>583390.55999999994</v>
      </c>
      <c r="AE82" s="103">
        <f t="shared" si="260"/>
        <v>219312.97</v>
      </c>
      <c r="AF82" s="103">
        <f t="shared" si="260"/>
        <v>0</v>
      </c>
      <c r="AG82" s="103">
        <f t="shared" si="260"/>
        <v>90910.290000000008</v>
      </c>
      <c r="AH82" s="103">
        <f t="shared" si="260"/>
        <v>7973.11</v>
      </c>
      <c r="AI82" s="103">
        <f t="shared" si="260"/>
        <v>37468.49</v>
      </c>
      <c r="AJ82" s="103">
        <f t="shared" si="260"/>
        <v>4700.8599999999997</v>
      </c>
      <c r="AK82" s="103">
        <f t="shared" si="260"/>
        <v>96944.3</v>
      </c>
      <c r="AL82" s="103">
        <f t="shared" si="260"/>
        <v>644.88</v>
      </c>
      <c r="AM82" s="102">
        <f t="shared" si="243"/>
        <v>1914624.28</v>
      </c>
      <c r="AN82" s="61">
        <f t="shared" si="244"/>
        <v>1.9944738185672613E-2</v>
      </c>
      <c r="AO82" s="59">
        <f t="shared" si="245"/>
        <v>251.3059025818053</v>
      </c>
      <c r="AP82" s="103">
        <f>SUM(AP76:AP81)</f>
        <v>53237624.240000002</v>
      </c>
      <c r="AQ82" s="103">
        <f t="shared" ref="AQ82:AT82" si="261">SUM(AQ76:AQ81)</f>
        <v>1202946.5899999999</v>
      </c>
      <c r="AR82" s="103">
        <f t="shared" si="261"/>
        <v>4490271.4799999995</v>
      </c>
      <c r="AS82" s="103">
        <f t="shared" si="261"/>
        <v>0</v>
      </c>
      <c r="AT82" s="103">
        <f t="shared" si="261"/>
        <v>0</v>
      </c>
      <c r="AU82" s="102">
        <f t="shared" si="246"/>
        <v>58930842.309999995</v>
      </c>
      <c r="AV82" s="64">
        <f t="shared" si="247"/>
        <v>0.61388557181261083</v>
      </c>
      <c r="AW82" s="102">
        <f t="shared" si="248"/>
        <v>7735.0259637470954</v>
      </c>
      <c r="AX82" s="103">
        <f>SUM(AX76:AX81)</f>
        <v>4834.95</v>
      </c>
      <c r="AY82" s="103">
        <f t="shared" ref="AY82:BU82" si="262">SUM(AY76:AY81)</f>
        <v>5781676.209999999</v>
      </c>
      <c r="AZ82" s="103">
        <f t="shared" si="262"/>
        <v>314983.51</v>
      </c>
      <c r="BA82" s="103">
        <f t="shared" si="262"/>
        <v>0</v>
      </c>
      <c r="BB82" s="103">
        <f t="shared" si="262"/>
        <v>0</v>
      </c>
      <c r="BC82" s="103">
        <f t="shared" si="262"/>
        <v>3507341.74</v>
      </c>
      <c r="BD82" s="103">
        <f t="shared" si="262"/>
        <v>117101.58</v>
      </c>
      <c r="BE82" s="103">
        <f t="shared" si="262"/>
        <v>504191.96</v>
      </c>
      <c r="BF82" s="103">
        <f t="shared" si="262"/>
        <v>0</v>
      </c>
      <c r="BG82" s="103">
        <f t="shared" si="262"/>
        <v>2109163.48</v>
      </c>
      <c r="BH82" s="103">
        <f t="shared" si="262"/>
        <v>145197.9</v>
      </c>
      <c r="BI82" s="103">
        <f t="shared" si="262"/>
        <v>0</v>
      </c>
      <c r="BJ82" s="103">
        <f t="shared" si="262"/>
        <v>76433.049999999988</v>
      </c>
      <c r="BK82" s="103">
        <f t="shared" si="262"/>
        <v>2232257.86</v>
      </c>
      <c r="BL82" s="103">
        <f t="shared" si="262"/>
        <v>74602.47</v>
      </c>
      <c r="BM82" s="103">
        <f t="shared" si="262"/>
        <v>0</v>
      </c>
      <c r="BN82" s="103">
        <f t="shared" si="262"/>
        <v>0</v>
      </c>
      <c r="BO82" s="103">
        <f t="shared" si="262"/>
        <v>0</v>
      </c>
      <c r="BP82" s="103">
        <f t="shared" si="262"/>
        <v>0</v>
      </c>
      <c r="BQ82" s="103">
        <f t="shared" si="262"/>
        <v>0</v>
      </c>
      <c r="BR82" s="103">
        <f t="shared" si="262"/>
        <v>0</v>
      </c>
      <c r="BS82" s="103">
        <f t="shared" si="262"/>
        <v>0</v>
      </c>
      <c r="BT82" s="103">
        <f t="shared" si="262"/>
        <v>0</v>
      </c>
      <c r="BU82" s="103">
        <f t="shared" si="262"/>
        <v>0</v>
      </c>
      <c r="BV82" s="102">
        <f t="shared" si="236"/>
        <v>14867784.710000003</v>
      </c>
      <c r="BW82" s="61">
        <f t="shared" si="249"/>
        <v>0.15487846703892028</v>
      </c>
      <c r="BX82" s="59">
        <f t="shared" si="250"/>
        <v>1951.4857797262005</v>
      </c>
      <c r="BY82" s="90">
        <f>SUM(BY76:BY81)</f>
        <v>3236.34</v>
      </c>
      <c r="BZ82" s="90">
        <f t="shared" ref="BZ82:CD82" si="263">SUM(BZ76:BZ81)</f>
        <v>0</v>
      </c>
      <c r="CA82" s="90">
        <f t="shared" si="263"/>
        <v>0</v>
      </c>
      <c r="CB82" s="90">
        <f t="shared" si="263"/>
        <v>0</v>
      </c>
      <c r="CC82" s="90">
        <f t="shared" si="263"/>
        <v>0</v>
      </c>
      <c r="CD82" s="90">
        <f t="shared" si="263"/>
        <v>0</v>
      </c>
      <c r="CE82" s="56">
        <f t="shared" si="237"/>
        <v>3236.34</v>
      </c>
      <c r="CF82" s="61">
        <f t="shared" si="251"/>
        <v>3.3713117844624698E-5</v>
      </c>
      <c r="CG82" s="62">
        <f t="shared" si="252"/>
        <v>0.42478900599839869</v>
      </c>
      <c r="CH82" s="103">
        <f>SUM(CH76:CH81)</f>
        <v>5656.98</v>
      </c>
      <c r="CI82" s="103">
        <f t="shared" ref="CI82:ET82" si="264">SUM(CI76:CI81)</f>
        <v>0</v>
      </c>
      <c r="CJ82" s="103">
        <f t="shared" si="264"/>
        <v>0</v>
      </c>
      <c r="CK82" s="103">
        <f t="shared" si="264"/>
        <v>0</v>
      </c>
      <c r="CL82" s="103">
        <f t="shared" si="264"/>
        <v>0</v>
      </c>
      <c r="CM82" s="103">
        <f t="shared" si="264"/>
        <v>0</v>
      </c>
      <c r="CN82" s="103">
        <f t="shared" si="264"/>
        <v>0</v>
      </c>
      <c r="CO82" s="103">
        <f t="shared" si="264"/>
        <v>0</v>
      </c>
      <c r="CP82" s="103">
        <f t="shared" si="264"/>
        <v>0</v>
      </c>
      <c r="CQ82" s="103">
        <f t="shared" si="264"/>
        <v>1293991.42</v>
      </c>
      <c r="CR82" s="103">
        <f t="shared" si="264"/>
        <v>0</v>
      </c>
      <c r="CS82" s="103">
        <f t="shared" si="264"/>
        <v>46691.85</v>
      </c>
      <c r="CT82" s="103">
        <f t="shared" si="264"/>
        <v>0</v>
      </c>
      <c r="CU82" s="103">
        <f t="shared" si="264"/>
        <v>1879035.39</v>
      </c>
      <c r="CV82" s="103">
        <f t="shared" si="264"/>
        <v>509310.30000000005</v>
      </c>
      <c r="CW82" s="103">
        <f t="shared" si="264"/>
        <v>586451.46</v>
      </c>
      <c r="CX82" s="103">
        <f t="shared" si="264"/>
        <v>0</v>
      </c>
      <c r="CY82" s="103">
        <f t="shared" si="264"/>
        <v>26047.35</v>
      </c>
      <c r="CZ82" s="103">
        <f t="shared" si="264"/>
        <v>0</v>
      </c>
      <c r="DA82" s="103">
        <f t="shared" si="264"/>
        <v>0</v>
      </c>
      <c r="DB82" s="103">
        <f t="shared" si="264"/>
        <v>242971.4</v>
      </c>
      <c r="DC82" s="103">
        <f t="shared" si="264"/>
        <v>0</v>
      </c>
      <c r="DD82" s="103">
        <f t="shared" si="264"/>
        <v>0</v>
      </c>
      <c r="DE82" s="103">
        <f t="shared" si="264"/>
        <v>0</v>
      </c>
      <c r="DF82" s="103">
        <f t="shared" si="264"/>
        <v>0</v>
      </c>
      <c r="DG82" s="103">
        <f t="shared" si="264"/>
        <v>111980.68</v>
      </c>
      <c r="DH82" s="103">
        <f t="shared" si="264"/>
        <v>17768.560000000001</v>
      </c>
      <c r="DI82" s="103">
        <f t="shared" si="264"/>
        <v>2745226.7</v>
      </c>
      <c r="DJ82" s="103">
        <f t="shared" si="264"/>
        <v>0</v>
      </c>
      <c r="DK82" s="103">
        <f t="shared" si="264"/>
        <v>0</v>
      </c>
      <c r="DL82" s="103">
        <f t="shared" si="264"/>
        <v>0</v>
      </c>
      <c r="DM82" s="103">
        <f t="shared" si="264"/>
        <v>0</v>
      </c>
      <c r="DN82" s="103">
        <f t="shared" si="264"/>
        <v>0</v>
      </c>
      <c r="DO82" s="103">
        <f t="shared" si="264"/>
        <v>0</v>
      </c>
      <c r="DP82" s="103">
        <f t="shared" si="264"/>
        <v>0</v>
      </c>
      <c r="DQ82" s="103">
        <f t="shared" si="264"/>
        <v>0</v>
      </c>
      <c r="DR82" s="103">
        <f t="shared" si="264"/>
        <v>0</v>
      </c>
      <c r="DS82" s="103">
        <f t="shared" si="264"/>
        <v>0</v>
      </c>
      <c r="DT82" s="103">
        <f t="shared" si="264"/>
        <v>0</v>
      </c>
      <c r="DU82" s="103">
        <f t="shared" si="264"/>
        <v>0</v>
      </c>
      <c r="DV82" s="103">
        <f t="shared" si="264"/>
        <v>0</v>
      </c>
      <c r="DW82" s="103">
        <f t="shared" si="264"/>
        <v>0</v>
      </c>
      <c r="DX82" s="103">
        <f t="shared" si="264"/>
        <v>0</v>
      </c>
      <c r="DY82" s="103">
        <f t="shared" si="264"/>
        <v>18372.75</v>
      </c>
      <c r="DZ82" s="103">
        <f t="shared" si="264"/>
        <v>0</v>
      </c>
      <c r="EA82" s="103">
        <f t="shared" si="264"/>
        <v>0</v>
      </c>
      <c r="EB82" s="103">
        <f t="shared" si="264"/>
        <v>0</v>
      </c>
      <c r="EC82" s="103">
        <f t="shared" si="264"/>
        <v>0</v>
      </c>
      <c r="ED82" s="103">
        <f t="shared" si="264"/>
        <v>0</v>
      </c>
      <c r="EE82" s="103">
        <f t="shared" si="264"/>
        <v>0</v>
      </c>
      <c r="EF82" s="103">
        <f t="shared" si="264"/>
        <v>0</v>
      </c>
      <c r="EG82" s="103">
        <f t="shared" si="264"/>
        <v>0</v>
      </c>
      <c r="EH82" s="103">
        <f t="shared" si="264"/>
        <v>0</v>
      </c>
      <c r="EI82" s="103">
        <f t="shared" si="264"/>
        <v>0</v>
      </c>
      <c r="EJ82" s="103">
        <f t="shared" si="264"/>
        <v>0</v>
      </c>
      <c r="EK82" s="103">
        <f t="shared" si="264"/>
        <v>0</v>
      </c>
      <c r="EL82" s="103">
        <f t="shared" si="264"/>
        <v>0</v>
      </c>
      <c r="EM82" s="103">
        <f t="shared" si="264"/>
        <v>0</v>
      </c>
      <c r="EN82" s="103">
        <f t="shared" si="264"/>
        <v>194603.75</v>
      </c>
      <c r="EO82" s="103">
        <f t="shared" si="264"/>
        <v>0</v>
      </c>
      <c r="EP82" s="103">
        <f t="shared" si="264"/>
        <v>0</v>
      </c>
      <c r="EQ82" s="103">
        <f t="shared" si="264"/>
        <v>0</v>
      </c>
      <c r="ER82" s="103">
        <f t="shared" si="264"/>
        <v>0</v>
      </c>
      <c r="ES82" s="103">
        <f t="shared" si="264"/>
        <v>0</v>
      </c>
      <c r="ET82" s="103">
        <f t="shared" si="264"/>
        <v>0</v>
      </c>
      <c r="EU82" s="103">
        <f t="shared" ref="EU82:FR82" si="265">SUM(EU76:EU81)</f>
        <v>0</v>
      </c>
      <c r="EV82" s="103">
        <f t="shared" si="265"/>
        <v>10720.17</v>
      </c>
      <c r="EW82" s="103">
        <f t="shared" si="265"/>
        <v>0</v>
      </c>
      <c r="EX82" s="103">
        <f t="shared" si="265"/>
        <v>0</v>
      </c>
      <c r="EY82" s="103">
        <f t="shared" si="265"/>
        <v>0</v>
      </c>
      <c r="EZ82" s="103">
        <f t="shared" si="265"/>
        <v>0</v>
      </c>
      <c r="FA82" s="103">
        <f t="shared" si="265"/>
        <v>0</v>
      </c>
      <c r="FB82" s="103">
        <f t="shared" si="265"/>
        <v>0</v>
      </c>
      <c r="FC82" s="103">
        <f t="shared" si="265"/>
        <v>6707.87</v>
      </c>
      <c r="FD82" s="103">
        <f t="shared" si="265"/>
        <v>0</v>
      </c>
      <c r="FE82" s="103">
        <f t="shared" si="265"/>
        <v>0</v>
      </c>
      <c r="FF82" s="103">
        <f t="shared" si="265"/>
        <v>0</v>
      </c>
      <c r="FG82" s="103">
        <f t="shared" si="265"/>
        <v>0</v>
      </c>
      <c r="FH82" s="103">
        <f t="shared" si="265"/>
        <v>0</v>
      </c>
      <c r="FI82" s="103">
        <f t="shared" si="265"/>
        <v>0</v>
      </c>
      <c r="FJ82" s="103">
        <f t="shared" si="265"/>
        <v>0</v>
      </c>
      <c r="FK82" s="103">
        <f t="shared" si="265"/>
        <v>0</v>
      </c>
      <c r="FL82" s="103">
        <f t="shared" si="265"/>
        <v>0</v>
      </c>
      <c r="FM82" s="103">
        <f t="shared" si="265"/>
        <v>0</v>
      </c>
      <c r="FN82" s="103">
        <f t="shared" si="265"/>
        <v>0</v>
      </c>
      <c r="FO82" s="103">
        <f t="shared" si="265"/>
        <v>0</v>
      </c>
      <c r="FP82" s="103">
        <f t="shared" si="265"/>
        <v>0</v>
      </c>
      <c r="FQ82" s="103">
        <f t="shared" si="265"/>
        <v>0</v>
      </c>
      <c r="FR82" s="103">
        <f t="shared" si="265"/>
        <v>212282.8</v>
      </c>
      <c r="FS82" s="102">
        <f t="shared" si="253"/>
        <v>7907819.4299999988</v>
      </c>
      <c r="FT82" s="61">
        <f t="shared" si="254"/>
        <v>8.2376155885229257E-2</v>
      </c>
      <c r="FU82" s="115">
        <f t="shared" si="255"/>
        <v>1037.9486565949569</v>
      </c>
      <c r="FV82" s="134">
        <f>SUM(FV76:FV81)</f>
        <v>32677.54</v>
      </c>
      <c r="FW82" s="134">
        <f t="shared" ref="FW82:GT82" si="266">SUM(FW76:FW81)</f>
        <v>0</v>
      </c>
      <c r="FX82" s="134">
        <f t="shared" si="266"/>
        <v>0</v>
      </c>
      <c r="FY82" s="134">
        <f t="shared" si="266"/>
        <v>0</v>
      </c>
      <c r="FZ82" s="134">
        <f t="shared" si="266"/>
        <v>0</v>
      </c>
      <c r="GA82" s="134">
        <f t="shared" si="266"/>
        <v>0</v>
      </c>
      <c r="GB82" s="134">
        <f t="shared" si="266"/>
        <v>0</v>
      </c>
      <c r="GC82" s="134">
        <f t="shared" si="266"/>
        <v>0</v>
      </c>
      <c r="GD82" s="134">
        <f t="shared" si="266"/>
        <v>0</v>
      </c>
      <c r="GE82" s="134">
        <f t="shared" si="266"/>
        <v>150924.1</v>
      </c>
      <c r="GF82" s="134">
        <f t="shared" si="266"/>
        <v>77060.399999999994</v>
      </c>
      <c r="GG82" s="134">
        <f t="shared" si="266"/>
        <v>0</v>
      </c>
      <c r="GH82" s="134">
        <f t="shared" si="266"/>
        <v>47281.5</v>
      </c>
      <c r="GI82" s="134">
        <f t="shared" si="266"/>
        <v>0</v>
      </c>
      <c r="GJ82" s="134">
        <f t="shared" si="266"/>
        <v>0</v>
      </c>
      <c r="GK82" s="134">
        <f t="shared" si="266"/>
        <v>15131.81</v>
      </c>
      <c r="GL82" s="134">
        <f t="shared" si="266"/>
        <v>306811.49</v>
      </c>
      <c r="GM82" s="134">
        <f t="shared" si="266"/>
        <v>0</v>
      </c>
      <c r="GN82" s="134">
        <f t="shared" si="266"/>
        <v>0</v>
      </c>
      <c r="GO82" s="134">
        <f t="shared" si="266"/>
        <v>0</v>
      </c>
      <c r="GP82" s="134">
        <f t="shared" si="266"/>
        <v>0</v>
      </c>
      <c r="GQ82" s="134">
        <f t="shared" si="266"/>
        <v>10269</v>
      </c>
      <c r="GR82" s="134">
        <f t="shared" si="266"/>
        <v>0</v>
      </c>
      <c r="GS82" s="134">
        <f t="shared" si="266"/>
        <v>0</v>
      </c>
      <c r="GT82" s="134">
        <f t="shared" si="266"/>
        <v>0</v>
      </c>
      <c r="GU82" s="102">
        <f t="shared" si="256"/>
        <v>640155.84000000008</v>
      </c>
      <c r="GV82" s="61">
        <f t="shared" si="257"/>
        <v>6.6685358376575741E-3</v>
      </c>
      <c r="GW82" s="65">
        <f t="shared" si="258"/>
        <v>84.024287608122137</v>
      </c>
    </row>
    <row r="83" spans="1:222" x14ac:dyDescent="0.3">
      <c r="A83" s="73"/>
      <c r="B83" s="88"/>
      <c r="C83" s="89"/>
      <c r="D83" s="75" t="str">
        <f>IF(ISNA(VLOOKUP($B83,'[1]1718 enrollment_Rev_Exp by size'!$A$7:H423,3,FALSE)),"",VLOOKUP($B83,'[1]1718 enrollment_Rev_Exp by size'!$A$7:$G$350,3,FALSE))</f>
        <v/>
      </c>
      <c r="E83" s="76" t="str">
        <f>IF(ISNA(VLOOKUP($B83,'[1]1718 enrollment_Rev_Exp by size'!$A$7:I423,5,FALSE)),"",VLOOKUP($B83,'[1]1718 enrollment_Rev_Exp by size'!$A$7:$G$350,5,FALSE))</f>
        <v/>
      </c>
      <c r="F83" s="70"/>
      <c r="G83" s="70"/>
      <c r="H83" s="90" t="str">
        <f>IF(ISNA(VLOOKUP($B83,'[1]1718  Exp_Rev Access'!$F$7:$GK$318,2,FALSE)),"",VLOOKUP($B83,'[1]1718  Exp_Rev Access'!$F$7:$GK$318,2,FALSE))</f>
        <v/>
      </c>
      <c r="I83" s="90" t="str">
        <f>IF(ISNA(VLOOKUP($B83,'[1]1718  Exp_Rev Access'!$F$7:$GK$318,4,FALSE)),"",VLOOKUP($B83,'[1]1718  Exp_Rev Access'!$F$7:$GK$318,4,FALSE))</f>
        <v/>
      </c>
      <c r="J83" s="90" t="str">
        <f>IF(ISNA(VLOOKUP($B83,'[1]1718  Exp_Rev Access'!$F$7:$GK$318,5,FALSE)),"",VLOOKUP($B83,'[1]1718  Exp_Rev Access'!$F$7:$GK$318,5,FALSE))</f>
        <v/>
      </c>
      <c r="K83" s="90" t="str">
        <f>IF(ISNA(VLOOKUP($B83,'[1]1718  Exp_Rev Access'!$F$7:$GK$318,6,FALSE)),"-",VLOOKUP($B83,'[1]1718  Exp_Rev Access'!$F$7:$GK$318,6,FALSE))</f>
        <v>-</v>
      </c>
      <c r="L83" s="90" t="str">
        <f>IF(ISNA(VLOOKUP($B83,'[1]1718  Exp_Rev Access'!$F$7:$GK$318,7,FALSE)),"",VLOOKUP($B83,'[1]1718  Exp_Rev Access'!$F$7:$GK$318,7,FALSE))</f>
        <v/>
      </c>
      <c r="M83" s="90" t="str">
        <f>IF(ISNA(VLOOKUP($B83,'[1]1718  Exp_Rev Access'!$F$7:$GK$318,8,FALSE)),"",VLOOKUP($B83,'[1]1718  Exp_Rev Access'!$F$7:$GK$318,8,FALSE))</f>
        <v/>
      </c>
      <c r="N83" s="56"/>
      <c r="O83" s="91"/>
      <c r="P83" s="56"/>
      <c r="Q83" s="90" t="str">
        <f>IF(ISNA(VLOOKUP($B83,'[1]1718  Exp_Rev Access'!$F$7:$GK$318,10,FALSE)),"",VLOOKUP($B83,'[1]1718  Exp_Rev Access'!$F$7:$GK$318,10,FALSE))</f>
        <v/>
      </c>
      <c r="R83" s="90" t="str">
        <f>IF(ISNA(VLOOKUP($B83,'[1]1718  Exp_Rev Access'!$F$7:$GK$318,11,FALSE)),"",VLOOKUP($B83,'[1]1718  Exp_Rev Access'!$F$7:$GK$318,11,FALSE))</f>
        <v/>
      </c>
      <c r="S83" s="90" t="str">
        <f>IF(ISNA(VLOOKUP($B83,'[1]1718  Exp_Rev Access'!$F$7:$GK$318,12,FALSE)),"",VLOOKUP($B83,'[1]1718  Exp_Rev Access'!$F$7:$GK$318,12,FALSE))</f>
        <v/>
      </c>
      <c r="T83" s="90" t="str">
        <f>IF(ISNA(VLOOKUP($B83,'[1]1718  Exp_Rev Access'!$F$7:$GK$318,13,FALSE)),"",VLOOKUP($B83,'[1]1718  Exp_Rev Access'!$F$7:$GK$318,13,FALSE))</f>
        <v/>
      </c>
      <c r="U83" s="90" t="str">
        <f>IF(ISNA(VLOOKUP($B83,'[1]1718  Exp_Rev Access'!$F$7:$GK$318,14,FALSE)),"",VLOOKUP($B83,'[1]1718  Exp_Rev Access'!$F$7:$GK$318,14,FALSE))</f>
        <v/>
      </c>
      <c r="V83" s="90" t="str">
        <f>IF(ISNA(VLOOKUP($B83,'[1]1718  Exp_Rev Access'!$F$7:$GK$318,15,FALSE)),"",VLOOKUP($B83,'[1]1718  Exp_Rev Access'!$F$7:$GK$318,15,FALSE))</f>
        <v/>
      </c>
      <c r="W83" s="90" t="str">
        <f>IF(ISNA(VLOOKUP($B83,'[1]1718  Exp_Rev Access'!$F$7:$GK$318,16,FALSE)),"",VLOOKUP($B83,'[1]1718  Exp_Rev Access'!$F$7:$GK$318,16,FALSE))</f>
        <v/>
      </c>
      <c r="X83" s="90" t="str">
        <f>IF(ISNA(VLOOKUP($B83,'[1]1718  Exp_Rev Access'!$F$7:$GK$318,17,FALSE)),"",VLOOKUP($B83,'[1]1718  Exp_Rev Access'!$F$7:$GK$318,17,FALSE))</f>
        <v/>
      </c>
      <c r="Y83" s="90" t="str">
        <f>IF(ISNA(VLOOKUP($B83,'[1]1718  Exp_Rev Access'!$F$7:$GK$318,18,FALSE)),"",VLOOKUP($B83,'[1]1718  Exp_Rev Access'!$F$7:$GK$318,18,FALSE))</f>
        <v/>
      </c>
      <c r="Z83" s="90" t="str">
        <f>IF(ISNA(VLOOKUP($B83,'[1]1718  Exp_Rev Access'!$F$7:$GK$318,19,FALSE)),"",VLOOKUP($B83,'[1]1718  Exp_Rev Access'!$F$7:$GK$318,19,FALSE))</f>
        <v/>
      </c>
      <c r="AA83" s="90" t="str">
        <f>IF(ISNA(VLOOKUP($B83,'[1]1718  Exp_Rev Access'!$F$7:$GK$318,20,FALSE)),"",VLOOKUP($B83,'[1]1718  Exp_Rev Access'!$F$7:$GK$318,20,FALSE))</f>
        <v/>
      </c>
      <c r="AB83" s="90" t="str">
        <f>IF(ISNA(VLOOKUP($B83,'[1]1718  Exp_Rev Access'!$F$7:$GK$318,21,FALSE)),"",VLOOKUP($B83,'[1]1718  Exp_Rev Access'!$F$7:$GK$318,21,FALSE))</f>
        <v/>
      </c>
      <c r="AC83" s="90" t="str">
        <f>IF(ISNA(VLOOKUP($B83,'[1]1718  Exp_Rev Access'!$F$7:$GK$318,22,FALSE)),"",VLOOKUP($B83,'[1]1718  Exp_Rev Access'!$F$7:$GK$318,22,FALSE))</f>
        <v/>
      </c>
      <c r="AD83" s="90" t="str">
        <f>IF(ISNA(VLOOKUP($B83,'[1]1718  Exp_Rev Access'!$F$7:$GK$318,23,FALSE)),"",VLOOKUP($B83,'[1]1718  Exp_Rev Access'!$F$7:$GK$318,23,FALSE))</f>
        <v/>
      </c>
      <c r="AE83" s="90" t="str">
        <f>IF(ISNA(VLOOKUP($B83,'[1]1718  Exp_Rev Access'!$F$7:$GK$318,24,FALSE)),"",VLOOKUP($B83,'[1]1718  Exp_Rev Access'!$F$7:$GK$318,24,FALSE))</f>
        <v/>
      </c>
      <c r="AF83" s="90" t="str">
        <f>IF(ISNA(VLOOKUP($B83,'[1]1718  Exp_Rev Access'!$F$7:$GK$318,25,FALSE)),"",VLOOKUP($B83,'[1]1718  Exp_Rev Access'!$F$7:$GK$318,25,FALSE))</f>
        <v/>
      </c>
      <c r="AG83" s="90" t="str">
        <f>IF(ISNA(VLOOKUP($B83,'[1]1718  Exp_Rev Access'!$F$7:$GK$318,26,FALSE)),"",VLOOKUP($B83,'[1]1718  Exp_Rev Access'!$F$7:$GK$318,26,FALSE))</f>
        <v/>
      </c>
      <c r="AH83" s="90" t="str">
        <f>IF(ISNA(VLOOKUP($B83,'[1]1718  Exp_Rev Access'!$F$7:$GK$318,27,FALSE)),"",VLOOKUP($B83,'[1]1718  Exp_Rev Access'!$F$7:$GK$318,27,FALSE))</f>
        <v/>
      </c>
      <c r="AI83" s="90" t="str">
        <f>IF(ISNA(VLOOKUP($B83,'[1]1718  Exp_Rev Access'!$F$7:$GK$318,28,FALSE)),"",VLOOKUP($B83,'[1]1718  Exp_Rev Access'!$F$7:$GK$318,28,FALSE))</f>
        <v/>
      </c>
      <c r="AJ83" s="90" t="str">
        <f>IF(ISNA(VLOOKUP($B83,'[1]1718  Exp_Rev Access'!$F$7:$GK$318,29,FALSE)),"",VLOOKUP($B83,'[1]1718  Exp_Rev Access'!$F$7:$GK$318,29,FALSE))</f>
        <v/>
      </c>
      <c r="AK83" s="90" t="str">
        <f>IF(ISNA(VLOOKUP($B83,'[1]1718  Exp_Rev Access'!$F$7:$GK$318,30,FALSE)),"",VLOOKUP($B83,'[1]1718  Exp_Rev Access'!$F$7:$GK$318,30,FALSE))</f>
        <v/>
      </c>
      <c r="AL83" s="90" t="str">
        <f>IF(ISNA(VLOOKUP($B83,'[1]1718  Exp_Rev Access'!$F$7:$GK$318,31,FALSE)),"",VLOOKUP($B83,'[1]1718  Exp_Rev Access'!$F$7:$GK$318,31,FALSE))</f>
        <v/>
      </c>
      <c r="AM83" s="56"/>
      <c r="AN83" s="92"/>
      <c r="AO83" s="71"/>
      <c r="AP83" s="90" t="str">
        <f>IF(ISNA(VLOOKUP($B83,'[1]1718  Exp_Rev Access'!$F$7:$GK$318,33,FALSE)),"",VLOOKUP($B83,'[1]1718  Exp_Rev Access'!$F$7:$GK$318,33,FALSE))</f>
        <v/>
      </c>
      <c r="AQ83" s="90" t="str">
        <f>IF(ISNA(VLOOKUP($B83,'[1]1718  Exp_Rev Access'!$F$7:$GK$318,34,FALSE)),"",VLOOKUP($B83,'[1]1718  Exp_Rev Access'!$F$7:$GK$318,34,FALSE))</f>
        <v/>
      </c>
      <c r="AR83" s="90" t="str">
        <f>IF(ISNA(VLOOKUP($B83,'[1]1718  Exp_Rev Access'!$F$7:$GK$318,35,FALSE)),"",VLOOKUP($B83,'[1]1718  Exp_Rev Access'!$F$7:$GK$318,35,FALSE))</f>
        <v/>
      </c>
      <c r="AS83" s="90" t="str">
        <f>IF(ISNA(VLOOKUP($B83,'[1]1718  Exp_Rev Access'!$F$7:$GK$318,36,FALSE)),"",VLOOKUP($B83,'[1]1718  Exp_Rev Access'!$F$7:$GK$318,36,FALSE))</f>
        <v/>
      </c>
      <c r="AT83" s="90" t="str">
        <f>IF(ISNA(VLOOKUP($B83,'[1]1718  Exp_Rev Access'!$F$7:$GK$318,37,FALSE)),"",VLOOKUP($B83,'[1]1718  Exp_Rev Access'!$F$7:$GK$318,37,FALSE))</f>
        <v/>
      </c>
      <c r="AU83" s="56"/>
      <c r="AV83" s="93"/>
      <c r="AW83" s="56"/>
      <c r="AX83" s="90" t="str">
        <f>IF(ISNA(VLOOKUP($B83,'[1]1718  Exp_Rev Access'!$F$7:$GK$318,39,FALSE)),"",VLOOKUP($B83,'[1]1718  Exp_Rev Access'!$F$7:$GK$318,39,FALSE))</f>
        <v/>
      </c>
      <c r="AY83" s="90" t="str">
        <f>IF(ISNA(VLOOKUP($B83,'[1]1718  Exp_Rev Access'!$F$7:$GK$318,40,FALSE)),"",VLOOKUP($B83,'[1]1718  Exp_Rev Access'!$F$7:$GK$318,40,FALSE))</f>
        <v/>
      </c>
      <c r="AZ83" s="90" t="str">
        <f>IF(ISNA(VLOOKUP($B83,'[1]1718  Exp_Rev Access'!$F$7:$GK$318,41,FALSE)),"",VLOOKUP($B83,'[1]1718  Exp_Rev Access'!$F$7:$GK$318,41,FALSE))</f>
        <v/>
      </c>
      <c r="BA83" s="90" t="str">
        <f>IF(ISNA(VLOOKUP($B83,'[1]1718  Exp_Rev Access'!$F$7:$GK$318,42,FALSE)),"",VLOOKUP($B83,'[1]1718  Exp_Rev Access'!$F$7:$GK$318,42,FALSE))</f>
        <v/>
      </c>
      <c r="BB83" s="90" t="str">
        <f>IF(ISNA(VLOOKUP($B83,'[1]1718  Exp_Rev Access'!$F$7:$GK$318,43,FALSE)),"",VLOOKUP($B83,'[1]1718  Exp_Rev Access'!$F$7:$GK$318,43,FALSE))</f>
        <v/>
      </c>
      <c r="BC83" s="90" t="str">
        <f>IF(ISNA(VLOOKUP($B83,'[1]1718  Exp_Rev Access'!$F$7:$GK$318,44,FALSE)),"",VLOOKUP($B83,'[1]1718  Exp_Rev Access'!$F$7:$GK$318,44,FALSE))</f>
        <v/>
      </c>
      <c r="BD83" s="90" t="str">
        <f>IF(ISNA(VLOOKUP($B83,'[1]1718  Exp_Rev Access'!$F$7:$GK$318,45,FALSE)),"",VLOOKUP($B83,'[1]1718  Exp_Rev Access'!$F$7:$GK$318,45,FALSE))</f>
        <v/>
      </c>
      <c r="BE83" s="90" t="str">
        <f>IF(ISNA(VLOOKUP($B83,'[1]1718  Exp_Rev Access'!$F$7:$GK$318,46,FALSE)),"",VLOOKUP($B83,'[1]1718  Exp_Rev Access'!$F$7:$GK$318,46,FALSE))</f>
        <v/>
      </c>
      <c r="BF83" s="90" t="str">
        <f>IF(ISNA(VLOOKUP($B83,'[1]1718  Exp_Rev Access'!$F$7:$GK$318,47,FALSE)),"",VLOOKUP($B83,'[1]1718  Exp_Rev Access'!$F$7:$GK$318,47,FALSE))</f>
        <v/>
      </c>
      <c r="BG83" s="90" t="str">
        <f>IF(ISNA(VLOOKUP($B83,'[1]1718  Exp_Rev Access'!$F$7:$GK$318,48,FALSE)),"",VLOOKUP($B83,'[1]1718  Exp_Rev Access'!$F$7:$GK$318,48,FALSE))</f>
        <v/>
      </c>
      <c r="BH83" s="90" t="str">
        <f>IF(ISNA(VLOOKUP($B83,'[1]1718  Exp_Rev Access'!$F$7:$GK$318,49,FALSE)),"",VLOOKUP($B83,'[1]1718  Exp_Rev Access'!$F$7:$GK$318,49,FALSE))</f>
        <v/>
      </c>
      <c r="BI83" s="90" t="str">
        <f>IF(ISNA(VLOOKUP($B83,'[1]1718  Exp_Rev Access'!$F$7:$GK$318,50,FALSE)),"",VLOOKUP($B83,'[1]1718  Exp_Rev Access'!$F$7:$GK$318,50,FALSE))</f>
        <v/>
      </c>
      <c r="BJ83" s="90" t="str">
        <f>IF(ISNA(VLOOKUP($B83,'[1]1718  Exp_Rev Access'!$F$7:$GK$318,51,FALSE)),"",VLOOKUP($B83,'[1]1718  Exp_Rev Access'!$F$7:$GK$318,51,FALSE))</f>
        <v/>
      </c>
      <c r="BK83" s="90" t="str">
        <f>IF(ISNA(VLOOKUP($B83,'[1]1718  Exp_Rev Access'!$F$7:$GK$318,52,FALSE)),"",VLOOKUP($B83,'[1]1718  Exp_Rev Access'!$F$7:$GK$318,52,FALSE))</f>
        <v/>
      </c>
      <c r="BL83" s="90" t="str">
        <f>IF(ISNA(VLOOKUP($B83,'[1]1718  Exp_Rev Access'!$F$7:$GK$318,53,FALSE)),"",VLOOKUP($B83,'[1]1718  Exp_Rev Access'!$F$7:$GK$318,53,FALSE))</f>
        <v/>
      </c>
      <c r="BM83" s="90" t="str">
        <f>IF(ISNA(VLOOKUP($B83,'[1]1718  Exp_Rev Access'!$F$7:$GK$318,54,FALSE)),"",VLOOKUP($B83,'[1]1718  Exp_Rev Access'!$F$7:$GK$318,54,FALSE))</f>
        <v/>
      </c>
      <c r="BN83" s="90" t="str">
        <f>IF(ISNA(VLOOKUP($B83,'[1]1718  Exp_Rev Access'!$F$7:$GK$318,55,FALSE)),"",VLOOKUP($B83,'[1]1718  Exp_Rev Access'!$F$7:$GK$318,55,FALSE))</f>
        <v/>
      </c>
      <c r="BO83" s="90" t="str">
        <f>IF(ISNA(VLOOKUP($B83,'[1]1718  Exp_Rev Access'!$F$7:$GK$318,56,FALSE)),"",VLOOKUP($B83,'[1]1718  Exp_Rev Access'!$F$7:$GK$318,56,FALSE))</f>
        <v/>
      </c>
      <c r="BP83" s="90" t="str">
        <f>IF(ISNA(VLOOKUP($B83,'[1]1718  Exp_Rev Access'!$F$7:$GK$318,57,FALSE)),"",VLOOKUP($B83,'[1]1718  Exp_Rev Access'!$F$7:$GK$318,57,FALSE))</f>
        <v/>
      </c>
      <c r="BQ83" s="90" t="str">
        <f>IF(ISNA(VLOOKUP($B83,'[1]1718  Exp_Rev Access'!$F$7:$GK$318,58,FALSE)),"",VLOOKUP($B83,'[1]1718  Exp_Rev Access'!$F$7:$GK$318,58,FALSE))</f>
        <v/>
      </c>
      <c r="BR83" s="90" t="str">
        <f>IF(ISNA(VLOOKUP($B83,'[1]1718  Exp_Rev Access'!$F$7:$GK$318,59,FALSE)),"",VLOOKUP($B83,'[1]1718  Exp_Rev Access'!$F$7:$GK$318,59,FALSE))</f>
        <v/>
      </c>
      <c r="BS83" s="90" t="str">
        <f>IF(ISNA(VLOOKUP($B83,'[1]1718  Exp_Rev Access'!$F$7:$GK$318,60,FALSE)),"",VLOOKUP($B83,'[1]1718  Exp_Rev Access'!$F$7:$GK$318,60,FALSE))</f>
        <v/>
      </c>
      <c r="BT83" s="90" t="str">
        <f>IF(ISNA(VLOOKUP($B83,'[1]1718  Exp_Rev Access'!$F$7:$GK$318,61,FALSE)),"",VLOOKUP($B83,'[1]1718  Exp_Rev Access'!$F$7:$GK$318,61,FALSE))</f>
        <v/>
      </c>
      <c r="BU83" s="90" t="str">
        <f>IF(ISNA(VLOOKUP($B83,'[1]1718  Exp_Rev Access'!$F$7:$GK$318,62,FALSE)),"",VLOOKUP($B83,'[1]1718  Exp_Rev Access'!$F$7:$GK$318,62,FALSE))</f>
        <v/>
      </c>
      <c r="BV83" s="56">
        <f t="shared" si="236"/>
        <v>0</v>
      </c>
      <c r="BW83" s="92"/>
      <c r="BX83" s="71"/>
      <c r="BY83" s="90" t="str">
        <f>IF(ISNA(VLOOKUP($B83,'[1]1718  Exp_Rev Access'!$F$7:$GK$318,64,FALSE)),"",VLOOKUP($B83,'[1]1718  Exp_Rev Access'!$F$7:$GK$318,64,FALSE))</f>
        <v/>
      </c>
      <c r="BZ83" s="90" t="str">
        <f>IF(ISNA(VLOOKUP($B83,'[1]1718  Exp_Rev Access'!$F$7:$GK$318,65,FALSE)),"",VLOOKUP($B83,'[1]1718  Exp_Rev Access'!$F$7:$GK$318,65,FALSE))</f>
        <v/>
      </c>
      <c r="CA83" s="90" t="str">
        <f>IF(ISNA(VLOOKUP($B83,'[1]1718  Exp_Rev Access'!$F$7:$GK$318,66,FALSE)),"",VLOOKUP($B83,'[1]1718  Exp_Rev Access'!$F$7:$GK$318,66,FALSE))</f>
        <v/>
      </c>
      <c r="CB83" s="90" t="str">
        <f>IF(ISNA(VLOOKUP($B83,'[1]1718  Exp_Rev Access'!$F$7:$GK$318,67,FALSE)),"",VLOOKUP($B83,'[1]1718  Exp_Rev Access'!$F$7:$GK$318,67,FALSE))</f>
        <v/>
      </c>
      <c r="CC83" s="90" t="str">
        <f>IF(ISNA(VLOOKUP($B83,'[1]1718  Exp_Rev Access'!$F$7:$GK$318,68,FALSE)),"",VLOOKUP($B83,'[1]1718  Exp_Rev Access'!$F$7:$GK$318,68,FALSE))</f>
        <v/>
      </c>
      <c r="CD83" s="90" t="str">
        <f>IF(ISNA(VLOOKUP($B83,'[1]1718  Exp_Rev Access'!$F$7:$GK$318,69,FALSE)),"",VLOOKUP($B83,'[1]1718  Exp_Rev Access'!$F$7:$GK$318,69,FALSE))</f>
        <v/>
      </c>
      <c r="CE83" s="56">
        <f t="shared" si="237"/>
        <v>0</v>
      </c>
      <c r="CF83" s="92"/>
      <c r="CG83" s="78"/>
      <c r="CH83" s="90" t="str">
        <f>IF(ISNA(VLOOKUP($B83,'[1]1718  Exp_Rev Access'!$F$7:$GK$318,$CH$2,FALSE)),"",VLOOKUP($B83,'[1]1718  Exp_Rev Access'!$F$7:$GK$318,$CH$2,FALSE))</f>
        <v/>
      </c>
      <c r="CI83" s="90" t="str">
        <f>IF(ISNA(VLOOKUP($B83,'[1]1718  Exp_Rev Access'!$F$7:$GK$318,$CI$2,FALSE)),"",VLOOKUP($B83,'[1]1718  Exp_Rev Access'!$F$7:$GK$318,$CI$2,FALSE))</f>
        <v/>
      </c>
      <c r="CJ83" s="90" t="str">
        <f>IF(ISNA(VLOOKUP($B83,'[1]1718  Exp_Rev Access'!$F$7:$GK$318,$CJ$2,FALSE)),"",VLOOKUP($B83,'[1]1718  Exp_Rev Access'!$F$7:$GK$318,$CJ$2,FALSE))</f>
        <v/>
      </c>
      <c r="CK83" s="90" t="str">
        <f>IF(ISNA(VLOOKUP($B83,'[1]1718  Exp_Rev Access'!$F$7:$GK$318,$CK$2,FALSE)),"",VLOOKUP($B83,'[1]1718  Exp_Rev Access'!$F$7:$GK$318,$CK$2,FALSE))</f>
        <v/>
      </c>
      <c r="CL83" s="90" t="str">
        <f>IF(ISNA(VLOOKUP($B83,'[1]1718  Exp_Rev Access'!$F$7:$GK$318,$CL$2,FALSE)),"",VLOOKUP($B83,'[1]1718  Exp_Rev Access'!$F$7:$GK$318,$CL$2,FALSE))</f>
        <v/>
      </c>
      <c r="CM83" s="90" t="str">
        <f>IF(ISNA(VLOOKUP($B83,'[1]1718  Exp_Rev Access'!$F$7:$GK$318,$CM$2,FALSE)),"",VLOOKUP($B83,'[1]1718  Exp_Rev Access'!$F$7:$GK$318,$CM$2,FALSE))</f>
        <v/>
      </c>
      <c r="CN83" s="90" t="str">
        <f>IF(ISNA(VLOOKUP($B83,'[1]1718  Exp_Rev Access'!$F$7:$GK$318,$CN$2,FALSE)),"",VLOOKUP($B83,'[1]1718  Exp_Rev Access'!$F$7:$GK$318,$CN$2,FALSE))</f>
        <v/>
      </c>
      <c r="CO83" s="90" t="str">
        <f>IF(ISNA(VLOOKUP($B83,'[1]1718  Exp_Rev Access'!$F$7:$GK$318,$CO$2,FALSE)),"",VLOOKUP($B83,'[1]1718  Exp_Rev Access'!$F$7:$GK$318,$CO$2,FALSE))</f>
        <v/>
      </c>
      <c r="CP83" s="90" t="str">
        <f>IF(ISNA(VLOOKUP($B83,'[1]1718  Exp_Rev Access'!$F$7:$GK$318,$CP$2,FALSE)),"",VLOOKUP($B83,'[1]1718  Exp_Rev Access'!$F$7:$GK$318,$CP$2,FALSE))</f>
        <v/>
      </c>
      <c r="CQ83" s="90" t="str">
        <f>IF(ISNA(VLOOKUP($B83,'[1]1718  Exp_Rev Access'!$F$7:$GK$318,$CQ$2,FALSE)),"",VLOOKUP($B83,'[1]1718  Exp_Rev Access'!$F$7:$GK$318,$CQ$2,FALSE))</f>
        <v/>
      </c>
      <c r="CR83" s="90" t="str">
        <f>IF(ISNA(VLOOKUP($B83,'[1]1718  Exp_Rev Access'!$F$7:$GK$318,$CR$2,FALSE)),"",VLOOKUP($B83,'[1]1718  Exp_Rev Access'!$F$7:$GK$318,$CR$2,FALSE))</f>
        <v/>
      </c>
      <c r="CS83" s="90" t="str">
        <f>IF(ISNA(VLOOKUP($B83,'[1]1718  Exp_Rev Access'!$F$7:$GK$318,$CS$2,FALSE)),"",VLOOKUP($B83,'[1]1718  Exp_Rev Access'!$F$7:$GK$318,$CS$2,FALSE))</f>
        <v/>
      </c>
      <c r="CT83" s="90" t="str">
        <f>IF(ISNA(VLOOKUP($B83,'[1]1718  Exp_Rev Access'!$F$7:$GK$318,$CT$2,FALSE)),"",VLOOKUP($B83,'[1]1718  Exp_Rev Access'!$F$7:$GK$318,$CT$2,FALSE))</f>
        <v/>
      </c>
      <c r="CU83" s="90" t="str">
        <f>IF(ISNA(VLOOKUP($B83,'[1]1718  Exp_Rev Access'!$F$7:$GK$318,$CU$2,FALSE)),"",VLOOKUP($B83,'[1]1718  Exp_Rev Access'!$F$7:$GK$318,$CU$2,FALSE))</f>
        <v/>
      </c>
      <c r="CV83" s="90" t="str">
        <f>IF(ISNA(VLOOKUP($B83,'[1]1718  Exp_Rev Access'!$F$7:$GK$318,$CV$2,FALSE)),"",VLOOKUP($B83,'[1]1718  Exp_Rev Access'!$F$7:$GK$318,$CV$2,FALSE))</f>
        <v/>
      </c>
      <c r="CW83" s="90" t="str">
        <f>IF(ISNA(VLOOKUP($B83,'[1]1718  Exp_Rev Access'!$F$7:$GK$318,$CW$2,FALSE)),"",VLOOKUP($B83,'[1]1718  Exp_Rev Access'!$F$7:$GK$318,$CW$2,FALSE))</f>
        <v/>
      </c>
      <c r="CX83" s="90" t="str">
        <f>IF(ISNA(VLOOKUP($B83,'[1]1718  Exp_Rev Access'!$F$7:$GK$318,$CX$2,FALSE)),"",VLOOKUP($B83,'[1]1718  Exp_Rev Access'!$F$7:$GK$318,$CX$2,FALSE))</f>
        <v/>
      </c>
      <c r="CY83" s="90" t="str">
        <f>IF(ISNA(VLOOKUP($B83,'[1]1718  Exp_Rev Access'!$F$7:$GK$318,$CY$2,FALSE)),"",VLOOKUP($B83,'[1]1718  Exp_Rev Access'!$F$7:$GK$318,$CY$2,FALSE))</f>
        <v/>
      </c>
      <c r="CZ83" s="90" t="str">
        <f>IF(ISNA(VLOOKUP($B83,'[1]1718  Exp_Rev Access'!$F$7:$GK$318,$CZ$2,FALSE)),"",VLOOKUP($B83,'[1]1718  Exp_Rev Access'!$F$7:$GK$318,$CZ$2,FALSE))</f>
        <v/>
      </c>
      <c r="DA83" s="90" t="str">
        <f>IF(ISNA(VLOOKUP($B83,'[1]1718  Exp_Rev Access'!$F$7:$GK$318,$DA$2,FALSE)),"",VLOOKUP($B83,'[1]1718  Exp_Rev Access'!$F$7:$GK$318,$DA$2,FALSE))</f>
        <v/>
      </c>
      <c r="DB83" s="90" t="str">
        <f>IF(ISNA(VLOOKUP($B83,'[1]1718  Exp_Rev Access'!$F$7:$GK$318,$DB$2,FALSE)),"",VLOOKUP($B83,'[1]1718  Exp_Rev Access'!$F$7:$GK$318,$DB$2,FALSE))</f>
        <v/>
      </c>
      <c r="DC83" s="90" t="str">
        <f>IF(ISNA(VLOOKUP($B83,'[1]1718  Exp_Rev Access'!$F$7:$GK$318,$DC$2,FALSE)),"",VLOOKUP($B83,'[1]1718  Exp_Rev Access'!$F$7:$GK$318,$DC$2,FALSE))</f>
        <v/>
      </c>
      <c r="DD83" s="90" t="str">
        <f>IF(ISNA(VLOOKUP($B83,'[1]1718  Exp_Rev Access'!$F$7:$GK$318,$DD$2,FALSE)),"",VLOOKUP($B83,'[1]1718  Exp_Rev Access'!$F$7:$GK$318,$DD$2,FALSE))</f>
        <v/>
      </c>
      <c r="DE83" s="90" t="str">
        <f>IF(ISNA(VLOOKUP($B83,'[1]1718  Exp_Rev Access'!$F$7:$GK$318,$DE$2,FALSE)),"",VLOOKUP($B83,'[1]1718  Exp_Rev Access'!$F$7:$GK$318,$DE$2,FALSE))</f>
        <v/>
      </c>
      <c r="DF83" s="90" t="str">
        <f>IF(ISNA(VLOOKUP($B83,'[1]1718  Exp_Rev Access'!$F$7:$GK$318,$DF$2,FALSE)),"",VLOOKUP($B83,'[1]1718  Exp_Rev Access'!$F$7:$GK$318,$DF$2,FALSE))</f>
        <v/>
      </c>
      <c r="DG83" s="90" t="str">
        <f>IF(ISNA(VLOOKUP($B83,'[1]1718  Exp_Rev Access'!$F$7:$GK$318,$DG$2,FALSE)),"",VLOOKUP($B83,'[1]1718  Exp_Rev Access'!$F$7:$GK$318,$DG$2,FALSE))</f>
        <v/>
      </c>
      <c r="DH83" s="90" t="str">
        <f>IF(ISNA(VLOOKUP($B83,'[1]1718  Exp_Rev Access'!$F$7:$GK$318,$DH$2,FALSE)),"",VLOOKUP($B83,'[1]1718  Exp_Rev Access'!$F$7:$GK$318,$DH$2,FALSE))</f>
        <v/>
      </c>
      <c r="DI83" s="90" t="str">
        <f>IF(ISNA(VLOOKUP($B83,'[1]1718  Exp_Rev Access'!$F$7:$GK$318,$DI$2,FALSE)),"",VLOOKUP($B83,'[1]1718  Exp_Rev Access'!$F$7:$GK$318,$DI$2,FALSE))</f>
        <v/>
      </c>
      <c r="DJ83" s="90" t="str">
        <f>IF(ISNA(VLOOKUP($B83,'[1]1718  Exp_Rev Access'!$F$7:$GK$318,$DJ$2,FALSE)),"",VLOOKUP($B83,'[1]1718  Exp_Rev Access'!$F$7:$GK$318,$DJ$2,FALSE))</f>
        <v/>
      </c>
      <c r="DK83" s="90" t="str">
        <f>IF(ISNA(VLOOKUP($B83,'[1]1718  Exp_Rev Access'!$F$7:$GK$318,$DK$2,FALSE)),"",VLOOKUP($B83,'[1]1718  Exp_Rev Access'!$F$7:$GK$318,$DK$2,FALSE))</f>
        <v/>
      </c>
      <c r="DL83" s="90" t="str">
        <f>IF(ISNA(VLOOKUP($B83,'[1]1718  Exp_Rev Access'!$F$7:$GK$318,$DL$2,FALSE)),"",VLOOKUP($B83,'[1]1718  Exp_Rev Access'!$F$7:$GK$318,$DL$2,FALSE))</f>
        <v/>
      </c>
      <c r="DM83" s="90" t="str">
        <f>IF(ISNA(VLOOKUP($B83,'[1]1718  Exp_Rev Access'!$F$7:$GK$318,$DM$2,FALSE)),"",VLOOKUP($B83,'[1]1718  Exp_Rev Access'!$F$7:$GK$318,$DM$2,FALSE))</f>
        <v/>
      </c>
      <c r="DN83" s="90" t="str">
        <f>IF(ISNA(VLOOKUP($B83,'[1]1718  Exp_Rev Access'!$F$7:$GK$318,$DN$2,FALSE)),"",VLOOKUP($B83,'[1]1718  Exp_Rev Access'!$F$7:$GK$318,$DN$2,FALSE))</f>
        <v/>
      </c>
      <c r="DO83" s="90" t="str">
        <f>IF(ISNA(VLOOKUP($B83,'[1]1718  Exp_Rev Access'!$F$7:$GK$318,$DO$2,FALSE)),"",VLOOKUP($B83,'[1]1718  Exp_Rev Access'!$F$7:$GK$318,$DO$2,FALSE))</f>
        <v/>
      </c>
      <c r="DP83" s="90" t="str">
        <f>IF(ISNA(VLOOKUP($B83,'[1]1718  Exp_Rev Access'!$F$7:$GK$318,$DP$2,FALSE)),"",VLOOKUP($B83,'[1]1718  Exp_Rev Access'!$F$7:$GK$318,$DP$2,FALSE))</f>
        <v/>
      </c>
      <c r="DQ83" s="90" t="str">
        <f>IF(ISNA(VLOOKUP($B83,'[1]1718  Exp_Rev Access'!$F$7:$GK$318,$DQ$2,FALSE)),"",VLOOKUP($B83,'[1]1718  Exp_Rev Access'!$F$7:$GK$318,$DQ$2,FALSE))</f>
        <v/>
      </c>
      <c r="DR83" s="90" t="str">
        <f>IF(ISNA(VLOOKUP($B83,'[1]1718  Exp_Rev Access'!$F$7:$GK$318,$DR$2,FALSE)),"",VLOOKUP($B83,'[1]1718  Exp_Rev Access'!$F$7:$GK$318,$DR$2,FALSE))</f>
        <v/>
      </c>
      <c r="DS83" s="90" t="str">
        <f>IF(ISNA(VLOOKUP($B83,'[1]1718  Exp_Rev Access'!$F$7:$GK$318,$DS$2,FALSE)),"",VLOOKUP($B83,'[1]1718  Exp_Rev Access'!$F$7:$GK$318,$DS$2,FALSE))</f>
        <v/>
      </c>
      <c r="DT83" s="90" t="str">
        <f>IF(ISNA(VLOOKUP($B83,'[1]1718  Exp_Rev Access'!$F$7:$GK$318,$DT$2,FALSE)),"",VLOOKUP($B83,'[1]1718  Exp_Rev Access'!$F$7:$GK$318,$DT$2,FALSE))</f>
        <v/>
      </c>
      <c r="DU83" s="90" t="str">
        <f>IF(ISNA(VLOOKUP($B83,'[1]1718  Exp_Rev Access'!$F$7:$GK$318,$DU$2,FALSE)),"",VLOOKUP($B83,'[1]1718  Exp_Rev Access'!$F$7:$GK$318,$DU$2,FALSE))</f>
        <v/>
      </c>
      <c r="DV83" s="90" t="str">
        <f>IF(ISNA(VLOOKUP($B83,'[1]1718  Exp_Rev Access'!$F$7:$GK$318,$DV$2,FALSE)),"",VLOOKUP($B83,'[1]1718  Exp_Rev Access'!$F$7:$GK$318,$DV$2,FALSE))</f>
        <v/>
      </c>
      <c r="DW83" s="90" t="str">
        <f>IF(ISNA(VLOOKUP($B83,'[1]1718  Exp_Rev Access'!$F$7:$GK$318,$DW$2,FALSE)),"",VLOOKUP($B83,'[1]1718  Exp_Rev Access'!$F$7:$GK$318,$DW$2,FALSE))</f>
        <v/>
      </c>
      <c r="DX83" s="90" t="str">
        <f>IF(ISNA(VLOOKUP($B83,'[1]1718  Exp_Rev Access'!$F$7:$GK$318,$DX$2,FALSE)),"",VLOOKUP($B83,'[1]1718  Exp_Rev Access'!$F$7:$GK$318,$DX$2,FALSE))</f>
        <v/>
      </c>
      <c r="DY83" s="90" t="str">
        <f>IF(ISNA(VLOOKUP($B83,'[1]1718  Exp_Rev Access'!$F$7:$GK$318,$DY$2,FALSE)),"",VLOOKUP($B83,'[1]1718  Exp_Rev Access'!$F$7:$GK$318,$DY$2,FALSE))</f>
        <v/>
      </c>
      <c r="DZ83" s="90" t="str">
        <f>IF(ISNA(VLOOKUP($B83,'[1]1718  Exp_Rev Access'!$F$7:$GK$318,$DZ$2,FALSE)),"",VLOOKUP($B83,'[1]1718  Exp_Rev Access'!$F$7:$GK$318,$DZ$2,FALSE))</f>
        <v/>
      </c>
      <c r="EA83" s="90" t="str">
        <f>IF(ISNA(VLOOKUP($B83,'[1]1718  Exp_Rev Access'!$F$7:$GK$318,$EA$2,FALSE)),"",VLOOKUP($B83,'[1]1718  Exp_Rev Access'!$F$7:$GK$318,$EA$2,FALSE))</f>
        <v/>
      </c>
      <c r="EB83" s="90" t="str">
        <f>IF(ISNA(VLOOKUP($B83,'[1]1718  Exp_Rev Access'!$F$7:$GK$318,$EB$2,FALSE)),"",VLOOKUP($B83,'[1]1718  Exp_Rev Access'!$F$7:$GK$318,$EB$2,FALSE))</f>
        <v/>
      </c>
      <c r="EC83" s="90" t="str">
        <f>IF(ISNA(VLOOKUP($B83,'[1]1718  Exp_Rev Access'!$F$7:$GK$318,$EC$2,FALSE)),"",VLOOKUP($B83,'[1]1718  Exp_Rev Access'!$F$7:$GK$318,$EC$2,FALSE))</f>
        <v/>
      </c>
      <c r="ED83" s="90" t="str">
        <f>IF(ISNA(VLOOKUP($B83,'[1]1718  Exp_Rev Access'!$F$7:$GK$318,$ED$2,FALSE)),"",VLOOKUP($B83,'[1]1718  Exp_Rev Access'!$F$7:$GK$318,$ED$2,FALSE))</f>
        <v/>
      </c>
      <c r="EE83" s="90" t="str">
        <f>IF(ISNA(VLOOKUP($B83,'[1]1718  Exp_Rev Access'!$F$7:$GK$318,$EE$2,FALSE)),"",VLOOKUP($B83,'[1]1718  Exp_Rev Access'!$F$7:$GK$318,$EE$2,FALSE))</f>
        <v/>
      </c>
      <c r="EF83" s="90" t="str">
        <f>IF(ISNA(VLOOKUP($B83,'[1]1718  Exp_Rev Access'!$F$7:$GK$318,$EF$2,FALSE)),"",VLOOKUP($B83,'[1]1718  Exp_Rev Access'!$F$7:$GK$318,$EF$2,FALSE))</f>
        <v/>
      </c>
      <c r="EG83" s="90" t="str">
        <f>IF(ISNA(VLOOKUP($B83,'[1]1718  Exp_Rev Access'!$F$7:$GK$318,$EG$2,FALSE)),"",VLOOKUP($B83,'[1]1718  Exp_Rev Access'!$F$7:$GK$318,$EG$2,FALSE))</f>
        <v/>
      </c>
      <c r="EH83" s="90" t="str">
        <f>IF(ISNA(VLOOKUP($B83,'[1]1718  Exp_Rev Access'!$F$7:$GK$318,$EH$2,FALSE)),"",VLOOKUP($B83,'[1]1718  Exp_Rev Access'!$F$7:$GK$318,$EH$2,FALSE))</f>
        <v/>
      </c>
      <c r="EI83" s="90" t="str">
        <f>IF(ISNA(VLOOKUP($B83,'[1]1718  Exp_Rev Access'!$F$7:$GK$318,$EI$2,FALSE)),"",VLOOKUP($B83,'[1]1718  Exp_Rev Access'!$F$7:$GK$318,$EI$2,FALSE))</f>
        <v/>
      </c>
      <c r="EJ83" s="90" t="str">
        <f>IF(ISNA(VLOOKUP($B83,'[1]1718  Exp_Rev Access'!$F$7:$GK$318,$EJ$2,FALSE)),"",VLOOKUP($B83,'[1]1718  Exp_Rev Access'!$F$7:$GK$318,$EJ$2,FALSE))</f>
        <v/>
      </c>
      <c r="EK83" s="90" t="str">
        <f>IF(ISNA(VLOOKUP($B83,'[1]1718  Exp_Rev Access'!$F$7:$GK$318,$EK$2,FALSE)),"",VLOOKUP($B83,'[1]1718  Exp_Rev Access'!$F$7:$GK$318,$EK$2,FALSE))</f>
        <v/>
      </c>
      <c r="EL83" s="90" t="str">
        <f>IF(ISNA(VLOOKUP($B83,'[1]1718  Exp_Rev Access'!$F$7:$GK$318,$EL$2,FALSE)),"",VLOOKUP($B83,'[1]1718  Exp_Rev Access'!$F$7:$GK$318,$EL$2,FALSE))</f>
        <v/>
      </c>
      <c r="EM83" s="90" t="str">
        <f>IF(ISNA(VLOOKUP($B83,'[1]1718  Exp_Rev Access'!$F$7:$GK$318,$EM$2,FALSE)),"",VLOOKUP($B83,'[1]1718  Exp_Rev Access'!$F$7:$GK$318,$EM$2,FALSE))</f>
        <v/>
      </c>
      <c r="EN83" s="90" t="str">
        <f>IF(ISNA(VLOOKUP($B83,'[1]1718  Exp_Rev Access'!$F$7:$GK$318,$EN$2,FALSE)),"",VLOOKUP($B83,'[1]1718  Exp_Rev Access'!$F$7:$GK$318,$EN$2,FALSE))</f>
        <v/>
      </c>
      <c r="EO83" s="90" t="str">
        <f>IF(ISNA(VLOOKUP($B83,'[1]1718  Exp_Rev Access'!$F$7:$GK$318,$EO$2,FALSE)),"",VLOOKUP($B83,'[1]1718  Exp_Rev Access'!$F$7:$GK$318,$EO$2,FALSE))</f>
        <v/>
      </c>
      <c r="EP83" s="90" t="str">
        <f>IF(ISNA(VLOOKUP($B83,'[1]1718  Exp_Rev Access'!$F$7:$GK$318,$EP$2,FALSE)),"",VLOOKUP($B83,'[1]1718  Exp_Rev Access'!$F$7:$GK$318,$EP$2,FALSE))</f>
        <v/>
      </c>
      <c r="EQ83" s="90" t="str">
        <f>IF(ISNA(VLOOKUP($B83,'[1]1718  Exp_Rev Access'!$F$7:$GK$318,$EQ$2,FALSE)),"",VLOOKUP($B83,'[1]1718  Exp_Rev Access'!$F$7:$GK$318,$EQ$2,FALSE))</f>
        <v/>
      </c>
      <c r="ER83" s="90" t="str">
        <f>IF(ISNA(VLOOKUP($B83,'[1]1718  Exp_Rev Access'!$F$7:$GK$318,$ER$2,FALSE)),"",VLOOKUP($B83,'[1]1718  Exp_Rev Access'!$F$7:$GK$318,$ER$2,FALSE))</f>
        <v/>
      </c>
      <c r="ES83" s="90" t="str">
        <f>IF(ISNA(VLOOKUP($B83,'[1]1718  Exp_Rev Access'!$F$7:$GK$318,$ES$2,FALSE)),"",VLOOKUP($B83,'[1]1718  Exp_Rev Access'!$F$7:$GK$318,$ES$2,FALSE))</f>
        <v/>
      </c>
      <c r="ET83" s="90" t="str">
        <f>IF(ISNA(VLOOKUP($B83,'[1]1718  Exp_Rev Access'!$F$7:$GK$318,$ET$2,FALSE)),"",VLOOKUP($B83,'[1]1718  Exp_Rev Access'!$F$7:$GK$318,$ET$2,FALSE))</f>
        <v/>
      </c>
      <c r="EU83" s="90" t="str">
        <f>IF(ISNA(VLOOKUP($B83,'[1]1718  Exp_Rev Access'!$F$7:$GK$318,$EU$2,FALSE)),"",VLOOKUP($B83,'[1]1718  Exp_Rev Access'!$F$7:$GK$318,$EU$2,FALSE))</f>
        <v/>
      </c>
      <c r="EV83" s="90" t="str">
        <f>IF(ISNA(VLOOKUP($B83,'[1]1718  Exp_Rev Access'!$F$7:$GK$318,$EV$2,FALSE)),"",VLOOKUP($B83,'[1]1718  Exp_Rev Access'!$F$7:$GK$318,$EV$2,FALSE))</f>
        <v/>
      </c>
      <c r="EW83" s="90" t="str">
        <f>IF(ISNA(VLOOKUP($B83,'[1]1718  Exp_Rev Access'!$F$7:$GK$318,$EW$2,FALSE)),"",VLOOKUP($B83,'[1]1718  Exp_Rev Access'!$F$7:$GK$318,$EW$2,FALSE))</f>
        <v/>
      </c>
      <c r="EX83" s="90" t="str">
        <f>IF(ISNA(VLOOKUP($B83,'[1]1718  Exp_Rev Access'!$F$7:$GK$318,$EX$2,FALSE)),"",VLOOKUP($B83,'[1]1718  Exp_Rev Access'!$F$7:$GK$318,$EX$2,FALSE))</f>
        <v/>
      </c>
      <c r="EY83" s="90" t="str">
        <f>IF(ISNA(VLOOKUP($B83,'[1]1718  Exp_Rev Access'!$F$7:$GK$318,$EY$2,FALSE)),"",VLOOKUP($B83,'[1]1718  Exp_Rev Access'!$F$7:$GK$318,$EY$2,FALSE))</f>
        <v/>
      </c>
      <c r="EZ83" s="90" t="str">
        <f>IF(ISNA(VLOOKUP($B83,'[1]1718  Exp_Rev Access'!$F$7:$GK$318,$EZ$2,FALSE)),"",VLOOKUP($B83,'[1]1718  Exp_Rev Access'!$F$7:$GK$318,$EZ$2,FALSE))</f>
        <v/>
      </c>
      <c r="FA83" s="90" t="str">
        <f>IF(ISNA(VLOOKUP($B83,'[1]1718  Exp_Rev Access'!$F$7:$GK$318,$FA$2,FALSE)),"",VLOOKUP($B83,'[1]1718  Exp_Rev Access'!$F$7:$GK$318,$FA$2,FALSE))</f>
        <v/>
      </c>
      <c r="FB83" s="90" t="str">
        <f>IF(ISNA(VLOOKUP($B83,'[1]1718  Exp_Rev Access'!$F$7:$GK$318,$FB$2,FALSE)),"",VLOOKUP($B83,'[1]1718  Exp_Rev Access'!$F$7:$GK$318,$FB$2,FALSE))</f>
        <v/>
      </c>
      <c r="FC83" s="90" t="str">
        <f>IF(ISNA(VLOOKUP($B83,'[1]1718  Exp_Rev Access'!$F$7:$GK$318,$FC$2,FALSE)),"",VLOOKUP($B83,'[1]1718  Exp_Rev Access'!$F$7:$GK$318,$FC$2,FALSE))</f>
        <v/>
      </c>
      <c r="FD83" s="90" t="str">
        <f>IF(ISNA(VLOOKUP($B83,'[1]1718  Exp_Rev Access'!$F$7:$GK$318,$FD$2,FALSE)),"",VLOOKUP($B83,'[1]1718  Exp_Rev Access'!$F$7:$GK$318,$FD$2,FALSE))</f>
        <v/>
      </c>
      <c r="FE83" s="90" t="str">
        <f>IF(ISNA(VLOOKUP($B83,'[1]1718  Exp_Rev Access'!$F$7:$GK$318,$FE$2,FALSE)),"",VLOOKUP($B83,'[1]1718  Exp_Rev Access'!$F$7:$GK$318,$FE$2,FALSE))</f>
        <v/>
      </c>
      <c r="FF83" s="90" t="str">
        <f>IF(ISNA(VLOOKUP($B83,'[1]1718  Exp_Rev Access'!$F$7:$GK$318,$FF$2,FALSE)),"",VLOOKUP($B83,'[1]1718  Exp_Rev Access'!$F$7:$GK$318,$FF$2,FALSE))</f>
        <v/>
      </c>
      <c r="FG83" s="90" t="str">
        <f>IF(ISNA(VLOOKUP($B83,'[1]1718  Exp_Rev Access'!$F$7:$GK$318,$FG$2,FALSE)),"",VLOOKUP($B83,'[1]1718  Exp_Rev Access'!$F$7:$GK$318,$FG$2,FALSE))</f>
        <v/>
      </c>
      <c r="FH83" s="90" t="str">
        <f>IF(ISNA(VLOOKUP($B83,'[1]1718  Exp_Rev Access'!$F$7:$GK$318,$FH$2,FALSE)),"",VLOOKUP($B83,'[1]1718  Exp_Rev Access'!$F$7:$GK$318,$FH$2,FALSE))</f>
        <v/>
      </c>
      <c r="FI83" s="90" t="str">
        <f>IF(ISNA(VLOOKUP($B83,'[1]1718  Exp_Rev Access'!$F$7:$GK$318,$FI$2,FALSE)),"",VLOOKUP($B83,'[1]1718  Exp_Rev Access'!$F$7:$GK$318,$FI$2,FALSE))</f>
        <v/>
      </c>
      <c r="FJ83" s="90" t="str">
        <f>IF(ISNA(VLOOKUP($B83,'[1]1718  Exp_Rev Access'!$F$7:$GK$318,$FJ$2,FALSE)),"",VLOOKUP($B83,'[1]1718  Exp_Rev Access'!$F$7:$GK$318,$FJ$2,FALSE))</f>
        <v/>
      </c>
      <c r="FK83" s="90" t="str">
        <f>IF(ISNA(VLOOKUP($B83,'[1]1718  Exp_Rev Access'!$F$7:$GK$318,$FK$2,FALSE)),"",VLOOKUP($B83,'[1]1718  Exp_Rev Access'!$F$7:$GK$318,$FK$2,FALSE))</f>
        <v/>
      </c>
      <c r="FL83" s="90" t="str">
        <f>IF(ISNA(VLOOKUP($B83,'[1]1718  Exp_Rev Access'!$F$7:$GK$318,$FL$2,FALSE)),"",VLOOKUP($B83,'[1]1718  Exp_Rev Access'!$F$7:$GK$318,$FL$2,FALSE))</f>
        <v/>
      </c>
      <c r="FM83" s="90" t="str">
        <f>IF(ISNA(VLOOKUP($B83,'[1]1718  Exp_Rev Access'!$F$7:$GK$318,$FM$2,FALSE)),"",VLOOKUP($B83,'[1]1718  Exp_Rev Access'!$F$7:$GK$318,$FM$2,FALSE))</f>
        <v/>
      </c>
      <c r="FN83" s="90" t="str">
        <f>IF(ISNA(VLOOKUP($B83,'[1]1718  Exp_Rev Access'!$F$7:$GK$318,$FN$2,FALSE)),"",VLOOKUP($B83,'[1]1718  Exp_Rev Access'!$F$7:$GK$318,$FN$2,FALSE))</f>
        <v/>
      </c>
      <c r="FO83" s="90" t="str">
        <f>IF(ISNA(VLOOKUP($B83,'[1]1718  Exp_Rev Access'!$F$7:$GK$318,$FO$2,FALSE)),"",VLOOKUP($B83,'[1]1718  Exp_Rev Access'!$F$7:$GK$318,$FO$2,FALSE))</f>
        <v/>
      </c>
      <c r="FP83" s="90" t="str">
        <f>IF(ISNA(VLOOKUP($B83,'[1]1718  Exp_Rev Access'!$F$7:$GK$318,$FP$2,FALSE)),"",VLOOKUP($B83,'[1]1718  Exp_Rev Access'!$F$7:$GK$318,$FP$2,FALSE))</f>
        <v/>
      </c>
      <c r="FQ83" s="90" t="str">
        <f>IF(ISNA(VLOOKUP($B83,'[1]1718  Exp_Rev Access'!$F$7:$GK$318,$FQ$2,FALSE)),"",VLOOKUP($B83,'[1]1718  Exp_Rev Access'!$F$7:$GK$318,$FQ$2,FALSE))</f>
        <v/>
      </c>
      <c r="FR83" s="90" t="str">
        <f>IF(ISNA(VLOOKUP($B83,'[1]1718  Exp_Rev Access'!$F$7:$GK$318,$FR$2,FALSE)),"",VLOOKUP($B83,'[1]1718  Exp_Rev Access'!$F$7:$GK$318,$FR$2,FALSE))</f>
        <v/>
      </c>
      <c r="FS83" s="56"/>
      <c r="FT83" s="92"/>
      <c r="FU83" s="94"/>
      <c r="FV83" s="95" t="str">
        <f>IF(ISNA(VLOOKUP($B83,'[1]1718  Exp_Rev Access'!$F$7:$GK$318,$FV$2,FALSE)),"",VLOOKUP($B83,'[1]1718  Exp_Rev Access'!$F$7:$GK$318,$FV$2,FALSE))</f>
        <v/>
      </c>
      <c r="FW83" s="95" t="str">
        <f>IF(ISNA(VLOOKUP($B83,'[1]1718  Exp_Rev Access'!$F$7:$GK$318,$FW$2,FALSE)),"",VLOOKUP($B83,'[1]1718  Exp_Rev Access'!$F$7:$GK$318,$FW$2,FALSE))</f>
        <v/>
      </c>
      <c r="FX83" s="95" t="str">
        <f>IF(ISNA(VLOOKUP($B83,'[1]1718  Exp_Rev Access'!$F$7:$GK$318,$FX$2,FALSE)),"",VLOOKUP($B83,'[1]1718  Exp_Rev Access'!$F$7:$GK$318,$FX$2,FALSE))</f>
        <v/>
      </c>
      <c r="FY83" s="95" t="str">
        <f>IF(ISNA(VLOOKUP($B83,'[1]1718  Exp_Rev Access'!$F$7:$GK$318,$FY$2,FALSE)),"",VLOOKUP($B83,'[1]1718  Exp_Rev Access'!$F$7:$GK$318,$FY$2,FALSE))</f>
        <v/>
      </c>
      <c r="FZ83" s="95" t="str">
        <f>IF(ISNA(VLOOKUP($B83,'[1]1718  Exp_Rev Access'!$F$7:$GK$318,$FZ$2,FALSE)),"",VLOOKUP($B83,'[1]1718  Exp_Rev Access'!$F$7:$GK$318,$FZ$2,FALSE))</f>
        <v/>
      </c>
      <c r="GA83" s="95" t="str">
        <f>IF(ISNA(VLOOKUP($B83,'[1]1718  Exp_Rev Access'!$F$7:$GK$318,$GA$2,FALSE)),"",VLOOKUP($B83,'[1]1718  Exp_Rev Access'!$F$7:$GK$318,$GA$2,FALSE))</f>
        <v/>
      </c>
      <c r="GB83" s="95" t="str">
        <f>IF(ISNA(VLOOKUP($B83,'[1]1718  Exp_Rev Access'!$F$7:$GK$318,$GB$2,FALSE)),"",VLOOKUP($B83,'[1]1718  Exp_Rev Access'!$F$7:$GK$318,$GB$2,FALSE))</f>
        <v/>
      </c>
      <c r="GC83" s="95" t="str">
        <f>IF(ISNA(VLOOKUP($B83,'[1]1718  Exp_Rev Access'!$F$7:$GK$318,$GC$2,FALSE)),"",VLOOKUP($B83,'[1]1718  Exp_Rev Access'!$F$7:$GK$318,$GC$2,FALSE))</f>
        <v/>
      </c>
      <c r="GD83" s="95" t="str">
        <f>IF(ISNA(VLOOKUP($B83,'[1]1718  Exp_Rev Access'!$F$7:$GK$318,$GD$2,FALSE)),"",VLOOKUP($B83,'[1]1718  Exp_Rev Access'!$F$7:$GK$318,$GD$2,FALSE))</f>
        <v/>
      </c>
      <c r="GE83" s="95" t="str">
        <f>IF(ISNA(VLOOKUP($B83,'[1]1718  Exp_Rev Access'!$F$7:$GK$318,$GE$2,FALSE)),"",VLOOKUP($B83,'[1]1718  Exp_Rev Access'!$F$7:$GK$318,$GE$2,FALSE))</f>
        <v/>
      </c>
      <c r="GF83" s="95" t="str">
        <f>IF(ISNA(VLOOKUP($B83,'[1]1718  Exp_Rev Access'!$F$7:$GK$318,$GF$2,FALSE)),"",VLOOKUP($B83,'[1]1718  Exp_Rev Access'!$F$7:$GK$318,$GF$2,FALSE))</f>
        <v/>
      </c>
      <c r="GG83" s="95" t="str">
        <f>IF(ISNA(VLOOKUP($B83,'[1]1718  Exp_Rev Access'!$F$7:$GK$318,$GG$2,FALSE)),"",VLOOKUP($B83,'[1]1718  Exp_Rev Access'!$F$7:$GK$318,$GG$2,FALSE))</f>
        <v/>
      </c>
      <c r="GH83" s="95" t="str">
        <f>IF(ISNA(VLOOKUP($B83,'[1]1718  Exp_Rev Access'!$F$7:$GK$318,$GH$2,FALSE)),"",VLOOKUP($B83,'[1]1718  Exp_Rev Access'!$F$7:$GK$318,$GH$2,FALSE))</f>
        <v/>
      </c>
      <c r="GI83" s="95" t="str">
        <f>IF(ISNA(VLOOKUP($B83,'[1]1718  Exp_Rev Access'!$F$7:$GK$318,$GI$2,FALSE)),"",VLOOKUP($B83,'[1]1718  Exp_Rev Access'!$F$7:$GK$318,$GI$2,FALSE))</f>
        <v/>
      </c>
      <c r="GJ83" s="95" t="str">
        <f>IF(ISNA(VLOOKUP($B83,'[1]1718  Exp_Rev Access'!$F$7:$GK$318,$GJ$2,FALSE)),"",VLOOKUP($B83,'[1]1718  Exp_Rev Access'!$F$7:$GK$318,$GJ$2,FALSE))</f>
        <v/>
      </c>
      <c r="GK83" s="95" t="str">
        <f>IF(ISNA(VLOOKUP($B83,'[1]1718  Exp_Rev Access'!$F$7:$GK$318,$GK$2,FALSE)),"",VLOOKUP($B83,'[1]1718  Exp_Rev Access'!$F$7:$GK$318,$GK$2,FALSE))</f>
        <v/>
      </c>
      <c r="GL83" s="95" t="str">
        <f>IF(ISNA(VLOOKUP($B83,'[1]1718  Exp_Rev Access'!$F$7:$GK$318,$GL$2,FALSE)),"",VLOOKUP($B83,'[1]1718  Exp_Rev Access'!$F$7:$GK$318,$GL$2,FALSE))</f>
        <v/>
      </c>
      <c r="GM83" s="95" t="str">
        <f>IF(ISNA(VLOOKUP($B83,'[1]1718  Exp_Rev Access'!$F$7:$GK$318,$GM$2,FALSE)),"",VLOOKUP($B83,'[1]1718  Exp_Rev Access'!$F$7:$GK$318,$GM$2,FALSE))</f>
        <v/>
      </c>
      <c r="GN83" s="95" t="str">
        <f>IF(ISNA(VLOOKUP($B83,'[1]1718  Exp_Rev Access'!$F$7:$GK$318,$GN$2,FALSE)),"",VLOOKUP($B83,'[1]1718  Exp_Rev Access'!$F$7:$GK$318,$GN$2,FALSE))</f>
        <v/>
      </c>
      <c r="GO83" s="95" t="str">
        <f>IF(ISNA(VLOOKUP($B83,'[1]1718  Exp_Rev Access'!$F$7:$GK$318,$GO$2,FALSE)),"",VLOOKUP($B83,'[1]1718  Exp_Rev Access'!$F$7:$GK$318,$GO$2,FALSE))</f>
        <v/>
      </c>
      <c r="GP83" s="95" t="str">
        <f>IF(ISNA(VLOOKUP($B83,'[1]1718  Exp_Rev Access'!$F$7:$GK$318,$GP$2,FALSE)),"",VLOOKUP($B83,'[1]1718  Exp_Rev Access'!$F$7:$GK$318,$GP$2,FALSE))</f>
        <v/>
      </c>
      <c r="GQ83" s="95" t="str">
        <f>IF(ISNA(VLOOKUP($B83,'[1]1718  Exp_Rev Access'!$F$7:$GK$318,$GQ$2,FALSE)),"",VLOOKUP($B83,'[1]1718  Exp_Rev Access'!$F$7:$GK$318,$GQ$2,FALSE))</f>
        <v/>
      </c>
      <c r="GR83" s="95" t="str">
        <f>IF(ISNA(VLOOKUP($B83,'[1]1718  Exp_Rev Access'!$F$7:$GK$318,$GR$2,FALSE)),"",VLOOKUP($B83,'[1]1718  Exp_Rev Access'!$F$7:$GK$318,$GR$2,FALSE))</f>
        <v/>
      </c>
      <c r="GS83" s="95" t="str">
        <f>IF(ISNA(VLOOKUP($B83,'[1]1718  Exp_Rev Access'!$F$7:$GK$318,$GS$2,FALSE)),"",VLOOKUP($B83,'[1]1718  Exp_Rev Access'!$F$7:$GK$318,$GS$2,FALSE))</f>
        <v/>
      </c>
      <c r="GT83" s="95" t="str">
        <f>IF(ISNA(VLOOKUP($B83,'[1]1718  Exp_Rev Access'!$F$7:$GK$318,$GT$2,FALSE)),"",VLOOKUP($B83,'[1]1718  Exp_Rev Access'!$F$7:$GK$318,$GT$2,FALSE))</f>
        <v/>
      </c>
      <c r="GU83" s="56"/>
      <c r="GV83" s="92"/>
      <c r="GW83" s="96"/>
    </row>
    <row r="84" spans="1:222" x14ac:dyDescent="0.3">
      <c r="A84" s="98" t="s">
        <v>282</v>
      </c>
      <c r="B84" s="88"/>
      <c r="C84" s="89"/>
      <c r="D84" s="100"/>
      <c r="E84" s="100"/>
      <c r="F84" s="100"/>
      <c r="G84" s="100"/>
      <c r="H84" s="100"/>
      <c r="I84" s="90" t="str">
        <f>IF(ISNA(VLOOKUP($B84,'[1]1718  Exp_Rev Access'!$F$7:$GK$318,4,FALSE)),"",VLOOKUP($B84,'[1]1718  Exp_Rev Access'!$F$7:$GK$318,4,FALSE))</f>
        <v/>
      </c>
      <c r="J84" s="90" t="str">
        <f>IF(ISNA(VLOOKUP($B84,'[1]1718  Exp_Rev Access'!$F$7:$GK$318,5,FALSE)),"",VLOOKUP($B84,'[1]1718  Exp_Rev Access'!$F$7:$GK$318,5,FALSE))</f>
        <v/>
      </c>
      <c r="K84" s="90" t="str">
        <f>IF(ISNA(VLOOKUP($B84,'[1]1718  Exp_Rev Access'!$F$7:$GK$318,6,FALSE)),"-",VLOOKUP($B84,'[1]1718  Exp_Rev Access'!$F$7:$GK$318,6,FALSE))</f>
        <v>-</v>
      </c>
      <c r="L84" s="90" t="str">
        <f>IF(ISNA(VLOOKUP($B84,'[1]1718  Exp_Rev Access'!$F$7:$GK$318,7,FALSE)),"",VLOOKUP($B84,'[1]1718  Exp_Rev Access'!$F$7:$GK$318,7,FALSE))</f>
        <v/>
      </c>
      <c r="M84" s="90" t="str">
        <f>IF(ISNA(VLOOKUP($B84,'[1]1718  Exp_Rev Access'!$F$7:$GK$318,8,FALSE)),"",VLOOKUP($B84,'[1]1718  Exp_Rev Access'!$F$7:$GK$318,8,FALSE))</f>
        <v/>
      </c>
      <c r="N84" s="100"/>
      <c r="O84" s="91"/>
      <c r="P84" s="56"/>
      <c r="Q84" s="90" t="str">
        <f>IF(ISNA(VLOOKUP($B84,'[1]1718  Exp_Rev Access'!$F$7:$GK$318,10,FALSE)),"",VLOOKUP($B84,'[1]1718  Exp_Rev Access'!$F$7:$GK$318,10,FALSE))</f>
        <v/>
      </c>
      <c r="R84" s="90" t="str">
        <f>IF(ISNA(VLOOKUP($B84,'[1]1718  Exp_Rev Access'!$F$7:$GK$318,11,FALSE)),"",VLOOKUP($B84,'[1]1718  Exp_Rev Access'!$F$7:$GK$318,11,FALSE))</f>
        <v/>
      </c>
      <c r="S84" s="90" t="str">
        <f>IF(ISNA(VLOOKUP($B84,'[1]1718  Exp_Rev Access'!$F$7:$GK$318,12,FALSE)),"",VLOOKUP($B84,'[1]1718  Exp_Rev Access'!$F$7:$GK$318,12,FALSE))</f>
        <v/>
      </c>
      <c r="T84" s="90" t="str">
        <f>IF(ISNA(VLOOKUP($B84,'[1]1718  Exp_Rev Access'!$F$7:$GK$318,13,FALSE)),"",VLOOKUP($B84,'[1]1718  Exp_Rev Access'!$F$7:$GK$318,13,FALSE))</f>
        <v/>
      </c>
      <c r="U84" s="90" t="str">
        <f>IF(ISNA(VLOOKUP($B84,'[1]1718  Exp_Rev Access'!$F$7:$GK$318,14,FALSE)),"",VLOOKUP($B84,'[1]1718  Exp_Rev Access'!$F$7:$GK$318,14,FALSE))</f>
        <v/>
      </c>
      <c r="V84" s="90" t="str">
        <f>IF(ISNA(VLOOKUP($B84,'[1]1718  Exp_Rev Access'!$F$7:$GK$318,15,FALSE)),"",VLOOKUP($B84,'[1]1718  Exp_Rev Access'!$F$7:$GK$318,15,FALSE))</f>
        <v/>
      </c>
      <c r="W84" s="90" t="str">
        <f>IF(ISNA(VLOOKUP($B84,'[1]1718  Exp_Rev Access'!$F$7:$GK$318,16,FALSE)),"",VLOOKUP($B84,'[1]1718  Exp_Rev Access'!$F$7:$GK$318,16,FALSE))</f>
        <v/>
      </c>
      <c r="X84" s="90" t="str">
        <f>IF(ISNA(VLOOKUP($B84,'[1]1718  Exp_Rev Access'!$F$7:$GK$318,17,FALSE)),"",VLOOKUP($B84,'[1]1718  Exp_Rev Access'!$F$7:$GK$318,17,FALSE))</f>
        <v/>
      </c>
      <c r="Y84" s="90" t="str">
        <f>IF(ISNA(VLOOKUP($B84,'[1]1718  Exp_Rev Access'!$F$7:$GK$318,18,FALSE)),"",VLOOKUP($B84,'[1]1718  Exp_Rev Access'!$F$7:$GK$318,18,FALSE))</f>
        <v/>
      </c>
      <c r="Z84" s="90" t="str">
        <f>IF(ISNA(VLOOKUP($B84,'[1]1718  Exp_Rev Access'!$F$7:$GK$318,19,FALSE)),"",VLOOKUP($B84,'[1]1718  Exp_Rev Access'!$F$7:$GK$318,19,FALSE))</f>
        <v/>
      </c>
      <c r="AA84" s="90" t="str">
        <f>IF(ISNA(VLOOKUP($B84,'[1]1718  Exp_Rev Access'!$F$7:$GK$318,20,FALSE)),"",VLOOKUP($B84,'[1]1718  Exp_Rev Access'!$F$7:$GK$318,20,FALSE))</f>
        <v/>
      </c>
      <c r="AB84" s="90" t="str">
        <f>IF(ISNA(VLOOKUP($B84,'[1]1718  Exp_Rev Access'!$F$7:$GK$318,21,FALSE)),"",VLOOKUP($B84,'[1]1718  Exp_Rev Access'!$F$7:$GK$318,21,FALSE))</f>
        <v/>
      </c>
      <c r="AC84" s="90" t="str">
        <f>IF(ISNA(VLOOKUP($B84,'[1]1718  Exp_Rev Access'!$F$7:$GK$318,22,FALSE)),"",VLOOKUP($B84,'[1]1718  Exp_Rev Access'!$F$7:$GK$318,22,FALSE))</f>
        <v/>
      </c>
      <c r="AD84" s="90" t="str">
        <f>IF(ISNA(VLOOKUP($B84,'[1]1718  Exp_Rev Access'!$F$7:$GK$318,23,FALSE)),"",VLOOKUP($B84,'[1]1718  Exp_Rev Access'!$F$7:$GK$318,23,FALSE))</f>
        <v/>
      </c>
      <c r="AE84" s="90" t="str">
        <f>IF(ISNA(VLOOKUP($B84,'[1]1718  Exp_Rev Access'!$F$7:$GK$318,24,FALSE)),"",VLOOKUP($B84,'[1]1718  Exp_Rev Access'!$F$7:$GK$318,24,FALSE))</f>
        <v/>
      </c>
      <c r="AF84" s="90" t="str">
        <f>IF(ISNA(VLOOKUP($B84,'[1]1718  Exp_Rev Access'!$F$7:$GK$318,25,FALSE)),"",VLOOKUP($B84,'[1]1718  Exp_Rev Access'!$F$7:$GK$318,25,FALSE))</f>
        <v/>
      </c>
      <c r="AG84" s="90" t="str">
        <f>IF(ISNA(VLOOKUP($B84,'[1]1718  Exp_Rev Access'!$F$7:$GK$318,26,FALSE)),"",VLOOKUP($B84,'[1]1718  Exp_Rev Access'!$F$7:$GK$318,26,FALSE))</f>
        <v/>
      </c>
      <c r="AH84" s="90" t="str">
        <f>IF(ISNA(VLOOKUP($B84,'[1]1718  Exp_Rev Access'!$F$7:$GK$318,27,FALSE)),"",VLOOKUP($B84,'[1]1718  Exp_Rev Access'!$F$7:$GK$318,27,FALSE))</f>
        <v/>
      </c>
      <c r="AI84" s="90" t="str">
        <f>IF(ISNA(VLOOKUP($B84,'[1]1718  Exp_Rev Access'!$F$7:$GK$318,28,FALSE)),"",VLOOKUP($B84,'[1]1718  Exp_Rev Access'!$F$7:$GK$318,28,FALSE))</f>
        <v/>
      </c>
      <c r="AJ84" s="90" t="str">
        <f>IF(ISNA(VLOOKUP($B84,'[1]1718  Exp_Rev Access'!$F$7:$GK$318,29,FALSE)),"",VLOOKUP($B84,'[1]1718  Exp_Rev Access'!$F$7:$GK$318,29,FALSE))</f>
        <v/>
      </c>
      <c r="AK84" s="90" t="str">
        <f>IF(ISNA(VLOOKUP($B84,'[1]1718  Exp_Rev Access'!$F$7:$GK$318,30,FALSE)),"",VLOOKUP($B84,'[1]1718  Exp_Rev Access'!$F$7:$GK$318,30,FALSE))</f>
        <v/>
      </c>
      <c r="AL84" s="90" t="str">
        <f>IF(ISNA(VLOOKUP($B84,'[1]1718  Exp_Rev Access'!$F$7:$GK$318,31,FALSE)),"",VLOOKUP($B84,'[1]1718  Exp_Rev Access'!$F$7:$GK$318,31,FALSE))</f>
        <v/>
      </c>
      <c r="AM84" s="100"/>
      <c r="AN84" s="61"/>
      <c r="AO84" s="59"/>
      <c r="AP84" s="90" t="str">
        <f>IF(ISNA(VLOOKUP($B84,'[1]1718  Exp_Rev Access'!$F$7:$GK$318,33,FALSE)),"",VLOOKUP($B84,'[1]1718  Exp_Rev Access'!$F$7:$GK$318,33,FALSE))</f>
        <v/>
      </c>
      <c r="AQ84" s="90" t="str">
        <f>IF(ISNA(VLOOKUP($B84,'[1]1718  Exp_Rev Access'!$F$7:$GK$318,34,FALSE)),"",VLOOKUP($B84,'[1]1718  Exp_Rev Access'!$F$7:$GK$318,34,FALSE))</f>
        <v/>
      </c>
      <c r="AR84" s="90" t="str">
        <f>IF(ISNA(VLOOKUP($B84,'[1]1718  Exp_Rev Access'!$F$7:$GK$318,35,FALSE)),"",VLOOKUP($B84,'[1]1718  Exp_Rev Access'!$F$7:$GK$318,35,FALSE))</f>
        <v/>
      </c>
      <c r="AS84" s="90" t="str">
        <f>IF(ISNA(VLOOKUP($B84,'[1]1718  Exp_Rev Access'!$F$7:$GK$318,36,FALSE)),"",VLOOKUP($B84,'[1]1718  Exp_Rev Access'!$F$7:$GK$318,36,FALSE))</f>
        <v/>
      </c>
      <c r="AT84" s="90" t="str">
        <f>IF(ISNA(VLOOKUP($B84,'[1]1718  Exp_Rev Access'!$F$7:$GK$318,37,FALSE)),"",VLOOKUP($B84,'[1]1718  Exp_Rev Access'!$F$7:$GK$318,37,FALSE))</f>
        <v/>
      </c>
      <c r="AU84" s="100"/>
      <c r="AV84" s="93"/>
      <c r="AW84" s="56"/>
      <c r="AX84" s="90" t="str">
        <f>IF(ISNA(VLOOKUP($B84,'[1]1718  Exp_Rev Access'!$F$7:$GK$318,39,FALSE)),"",VLOOKUP($B84,'[1]1718  Exp_Rev Access'!$F$7:$GK$318,39,FALSE))</f>
        <v/>
      </c>
      <c r="AY84" s="90" t="str">
        <f>IF(ISNA(VLOOKUP($B84,'[1]1718  Exp_Rev Access'!$F$7:$GK$318,40,FALSE)),"",VLOOKUP($B84,'[1]1718  Exp_Rev Access'!$F$7:$GK$318,40,FALSE))</f>
        <v/>
      </c>
      <c r="AZ84" s="90" t="str">
        <f>IF(ISNA(VLOOKUP($B84,'[1]1718  Exp_Rev Access'!$F$7:$GK$318,41,FALSE)),"",VLOOKUP($B84,'[1]1718  Exp_Rev Access'!$F$7:$GK$318,41,FALSE))</f>
        <v/>
      </c>
      <c r="BA84" s="90" t="str">
        <f>IF(ISNA(VLOOKUP($B84,'[1]1718  Exp_Rev Access'!$F$7:$GK$318,42,FALSE)),"",VLOOKUP($B84,'[1]1718  Exp_Rev Access'!$F$7:$GK$318,42,FALSE))</f>
        <v/>
      </c>
      <c r="BB84" s="90" t="str">
        <f>IF(ISNA(VLOOKUP($B84,'[1]1718  Exp_Rev Access'!$F$7:$GK$318,43,FALSE)),"",VLOOKUP($B84,'[1]1718  Exp_Rev Access'!$F$7:$GK$318,43,FALSE))</f>
        <v/>
      </c>
      <c r="BC84" s="90" t="str">
        <f>IF(ISNA(VLOOKUP($B84,'[1]1718  Exp_Rev Access'!$F$7:$GK$318,44,FALSE)),"",VLOOKUP($B84,'[1]1718  Exp_Rev Access'!$F$7:$GK$318,44,FALSE))</f>
        <v/>
      </c>
      <c r="BD84" s="90" t="str">
        <f>IF(ISNA(VLOOKUP($B84,'[1]1718  Exp_Rev Access'!$F$7:$GK$318,45,FALSE)),"",VLOOKUP($B84,'[1]1718  Exp_Rev Access'!$F$7:$GK$318,45,FALSE))</f>
        <v/>
      </c>
      <c r="BE84" s="90" t="str">
        <f>IF(ISNA(VLOOKUP($B84,'[1]1718  Exp_Rev Access'!$F$7:$GK$318,46,FALSE)),"",VLOOKUP($B84,'[1]1718  Exp_Rev Access'!$F$7:$GK$318,46,FALSE))</f>
        <v/>
      </c>
      <c r="BF84" s="90" t="str">
        <f>IF(ISNA(VLOOKUP($B84,'[1]1718  Exp_Rev Access'!$F$7:$GK$318,47,FALSE)),"",VLOOKUP($B84,'[1]1718  Exp_Rev Access'!$F$7:$GK$318,47,FALSE))</f>
        <v/>
      </c>
      <c r="BG84" s="90" t="str">
        <f>IF(ISNA(VLOOKUP($B84,'[1]1718  Exp_Rev Access'!$F$7:$GK$318,48,FALSE)),"",VLOOKUP($B84,'[1]1718  Exp_Rev Access'!$F$7:$GK$318,48,FALSE))</f>
        <v/>
      </c>
      <c r="BH84" s="90" t="str">
        <f>IF(ISNA(VLOOKUP($B84,'[1]1718  Exp_Rev Access'!$F$7:$GK$318,49,FALSE)),"",VLOOKUP($B84,'[1]1718  Exp_Rev Access'!$F$7:$GK$318,49,FALSE))</f>
        <v/>
      </c>
      <c r="BI84" s="90" t="str">
        <f>IF(ISNA(VLOOKUP($B84,'[1]1718  Exp_Rev Access'!$F$7:$GK$318,50,FALSE)),"",VLOOKUP($B84,'[1]1718  Exp_Rev Access'!$F$7:$GK$318,50,FALSE))</f>
        <v/>
      </c>
      <c r="BJ84" s="90" t="str">
        <f>IF(ISNA(VLOOKUP($B84,'[1]1718  Exp_Rev Access'!$F$7:$GK$318,51,FALSE)),"",VLOOKUP($B84,'[1]1718  Exp_Rev Access'!$F$7:$GK$318,51,FALSE))</f>
        <v/>
      </c>
      <c r="BK84" s="90" t="str">
        <f>IF(ISNA(VLOOKUP($B84,'[1]1718  Exp_Rev Access'!$F$7:$GK$318,52,FALSE)),"",VLOOKUP($B84,'[1]1718  Exp_Rev Access'!$F$7:$GK$318,52,FALSE))</f>
        <v/>
      </c>
      <c r="BL84" s="90" t="str">
        <f>IF(ISNA(VLOOKUP($B84,'[1]1718  Exp_Rev Access'!$F$7:$GK$318,53,FALSE)),"",VLOOKUP($B84,'[1]1718  Exp_Rev Access'!$F$7:$GK$318,53,FALSE))</f>
        <v/>
      </c>
      <c r="BM84" s="90" t="str">
        <f>IF(ISNA(VLOOKUP($B84,'[1]1718  Exp_Rev Access'!$F$7:$GK$318,54,FALSE)),"",VLOOKUP($B84,'[1]1718  Exp_Rev Access'!$F$7:$GK$318,54,FALSE))</f>
        <v/>
      </c>
      <c r="BN84" s="90" t="str">
        <f>IF(ISNA(VLOOKUP($B84,'[1]1718  Exp_Rev Access'!$F$7:$GK$318,55,FALSE)),"",VLOOKUP($B84,'[1]1718  Exp_Rev Access'!$F$7:$GK$318,55,FALSE))</f>
        <v/>
      </c>
      <c r="BO84" s="90" t="str">
        <f>IF(ISNA(VLOOKUP($B84,'[1]1718  Exp_Rev Access'!$F$7:$GK$318,56,FALSE)),"",VLOOKUP($B84,'[1]1718  Exp_Rev Access'!$F$7:$GK$318,56,FALSE))</f>
        <v/>
      </c>
      <c r="BP84" s="90" t="str">
        <f>IF(ISNA(VLOOKUP($B84,'[1]1718  Exp_Rev Access'!$F$7:$GK$318,57,FALSE)),"",VLOOKUP($B84,'[1]1718  Exp_Rev Access'!$F$7:$GK$318,57,FALSE))</f>
        <v/>
      </c>
      <c r="BQ84" s="90" t="str">
        <f>IF(ISNA(VLOOKUP($B84,'[1]1718  Exp_Rev Access'!$F$7:$GK$318,58,FALSE)),"",VLOOKUP($B84,'[1]1718  Exp_Rev Access'!$F$7:$GK$318,58,FALSE))</f>
        <v/>
      </c>
      <c r="BR84" s="90" t="str">
        <f>IF(ISNA(VLOOKUP($B84,'[1]1718  Exp_Rev Access'!$F$7:$GK$318,59,FALSE)),"",VLOOKUP($B84,'[1]1718  Exp_Rev Access'!$F$7:$GK$318,59,FALSE))</f>
        <v/>
      </c>
      <c r="BS84" s="90" t="str">
        <f>IF(ISNA(VLOOKUP($B84,'[1]1718  Exp_Rev Access'!$F$7:$GK$318,60,FALSE)),"",VLOOKUP($B84,'[1]1718  Exp_Rev Access'!$F$7:$GK$318,60,FALSE))</f>
        <v/>
      </c>
      <c r="BT84" s="90" t="str">
        <f>IF(ISNA(VLOOKUP($B84,'[1]1718  Exp_Rev Access'!$F$7:$GK$318,61,FALSE)),"",VLOOKUP($B84,'[1]1718  Exp_Rev Access'!$F$7:$GK$318,61,FALSE))</f>
        <v/>
      </c>
      <c r="BU84" s="90" t="str">
        <f>IF(ISNA(VLOOKUP($B84,'[1]1718  Exp_Rev Access'!$F$7:$GK$318,62,FALSE)),"",VLOOKUP($B84,'[1]1718  Exp_Rev Access'!$F$7:$GK$318,62,FALSE))</f>
        <v/>
      </c>
      <c r="BV84" s="56">
        <f t="shared" si="236"/>
        <v>0</v>
      </c>
      <c r="BW84" s="61"/>
      <c r="BX84" s="59"/>
      <c r="BY84" s="90" t="str">
        <f>IF(ISNA(VLOOKUP($B84,'[1]1718  Exp_Rev Access'!$F$7:$GK$318,64,FALSE)),"",VLOOKUP($B84,'[1]1718  Exp_Rev Access'!$F$7:$GK$318,64,FALSE))</f>
        <v/>
      </c>
      <c r="BZ84" s="90" t="str">
        <f>IF(ISNA(VLOOKUP($B84,'[1]1718  Exp_Rev Access'!$F$7:$GK$318,65,FALSE)),"",VLOOKUP($B84,'[1]1718  Exp_Rev Access'!$F$7:$GK$318,65,FALSE))</f>
        <v/>
      </c>
      <c r="CA84" s="90" t="str">
        <f>IF(ISNA(VLOOKUP($B84,'[1]1718  Exp_Rev Access'!$F$7:$GK$318,66,FALSE)),"",VLOOKUP($B84,'[1]1718  Exp_Rev Access'!$F$7:$GK$318,66,FALSE))</f>
        <v/>
      </c>
      <c r="CB84" s="90" t="str">
        <f>IF(ISNA(VLOOKUP($B84,'[1]1718  Exp_Rev Access'!$F$7:$GK$318,67,FALSE)),"",VLOOKUP($B84,'[1]1718  Exp_Rev Access'!$F$7:$GK$318,67,FALSE))</f>
        <v/>
      </c>
      <c r="CC84" s="90" t="str">
        <f>IF(ISNA(VLOOKUP($B84,'[1]1718  Exp_Rev Access'!$F$7:$GK$318,68,FALSE)),"",VLOOKUP($B84,'[1]1718  Exp_Rev Access'!$F$7:$GK$318,68,FALSE))</f>
        <v/>
      </c>
      <c r="CD84" s="90" t="str">
        <f>IF(ISNA(VLOOKUP($B84,'[1]1718  Exp_Rev Access'!$F$7:$GK$318,69,FALSE)),"",VLOOKUP($B84,'[1]1718  Exp_Rev Access'!$F$7:$GK$318,69,FALSE))</f>
        <v/>
      </c>
      <c r="CE84" s="56">
        <f t="shared" si="237"/>
        <v>0</v>
      </c>
      <c r="CF84" s="92"/>
      <c r="CG84" s="78"/>
      <c r="CH84" s="90" t="str">
        <f>IF(ISNA(VLOOKUP($B84,'[1]1718  Exp_Rev Access'!$F$7:$GK$318,$CH$2,FALSE)),"",VLOOKUP($B84,'[1]1718  Exp_Rev Access'!$F$7:$GK$318,$CH$2,FALSE))</f>
        <v/>
      </c>
      <c r="CI84" s="90" t="str">
        <f>IF(ISNA(VLOOKUP($B84,'[1]1718  Exp_Rev Access'!$F$7:$GK$318,$CI$2,FALSE)),"",VLOOKUP($B84,'[1]1718  Exp_Rev Access'!$F$7:$GK$318,$CI$2,FALSE))</f>
        <v/>
      </c>
      <c r="CJ84" s="90" t="str">
        <f>IF(ISNA(VLOOKUP($B84,'[1]1718  Exp_Rev Access'!$F$7:$GK$318,$CJ$2,FALSE)),"",VLOOKUP($B84,'[1]1718  Exp_Rev Access'!$F$7:$GK$318,$CJ$2,FALSE))</f>
        <v/>
      </c>
      <c r="CK84" s="90" t="str">
        <f>IF(ISNA(VLOOKUP($B84,'[1]1718  Exp_Rev Access'!$F$7:$GK$318,$CK$2,FALSE)),"",VLOOKUP($B84,'[1]1718  Exp_Rev Access'!$F$7:$GK$318,$CK$2,FALSE))</f>
        <v/>
      </c>
      <c r="CL84" s="90" t="str">
        <f>IF(ISNA(VLOOKUP($B84,'[1]1718  Exp_Rev Access'!$F$7:$GK$318,$CL$2,FALSE)),"",VLOOKUP($B84,'[1]1718  Exp_Rev Access'!$F$7:$GK$318,$CL$2,FALSE))</f>
        <v/>
      </c>
      <c r="CM84" s="90" t="str">
        <f>IF(ISNA(VLOOKUP($B84,'[1]1718  Exp_Rev Access'!$F$7:$GK$318,$CM$2,FALSE)),"",VLOOKUP($B84,'[1]1718  Exp_Rev Access'!$F$7:$GK$318,$CM$2,FALSE))</f>
        <v/>
      </c>
      <c r="CN84" s="90" t="str">
        <f>IF(ISNA(VLOOKUP($B84,'[1]1718  Exp_Rev Access'!$F$7:$GK$318,$CN$2,FALSE)),"",VLOOKUP($B84,'[1]1718  Exp_Rev Access'!$F$7:$GK$318,$CN$2,FALSE))</f>
        <v/>
      </c>
      <c r="CO84" s="90" t="str">
        <f>IF(ISNA(VLOOKUP($B84,'[1]1718  Exp_Rev Access'!$F$7:$GK$318,$CO$2,FALSE)),"",VLOOKUP($B84,'[1]1718  Exp_Rev Access'!$F$7:$GK$318,$CO$2,FALSE))</f>
        <v/>
      </c>
      <c r="CP84" s="90" t="str">
        <f>IF(ISNA(VLOOKUP($B84,'[1]1718  Exp_Rev Access'!$F$7:$GK$318,$CP$2,FALSE)),"",VLOOKUP($B84,'[1]1718  Exp_Rev Access'!$F$7:$GK$318,$CP$2,FALSE))</f>
        <v/>
      </c>
      <c r="CQ84" s="90" t="str">
        <f>IF(ISNA(VLOOKUP($B84,'[1]1718  Exp_Rev Access'!$F$7:$GK$318,$CQ$2,FALSE)),"",VLOOKUP($B84,'[1]1718  Exp_Rev Access'!$F$7:$GK$318,$CQ$2,FALSE))</f>
        <v/>
      </c>
      <c r="CR84" s="90" t="str">
        <f>IF(ISNA(VLOOKUP($B84,'[1]1718  Exp_Rev Access'!$F$7:$GK$318,$CR$2,FALSE)),"",VLOOKUP($B84,'[1]1718  Exp_Rev Access'!$F$7:$GK$318,$CR$2,FALSE))</f>
        <v/>
      </c>
      <c r="CS84" s="90" t="str">
        <f>IF(ISNA(VLOOKUP($B84,'[1]1718  Exp_Rev Access'!$F$7:$GK$318,$CS$2,FALSE)),"",VLOOKUP($B84,'[1]1718  Exp_Rev Access'!$F$7:$GK$318,$CS$2,FALSE))</f>
        <v/>
      </c>
      <c r="CT84" s="90" t="str">
        <f>IF(ISNA(VLOOKUP($B84,'[1]1718  Exp_Rev Access'!$F$7:$GK$318,$CT$2,FALSE)),"",VLOOKUP($B84,'[1]1718  Exp_Rev Access'!$F$7:$GK$318,$CT$2,FALSE))</f>
        <v/>
      </c>
      <c r="CU84" s="90" t="str">
        <f>IF(ISNA(VLOOKUP($B84,'[1]1718  Exp_Rev Access'!$F$7:$GK$318,$CU$2,FALSE)),"",VLOOKUP($B84,'[1]1718  Exp_Rev Access'!$F$7:$GK$318,$CU$2,FALSE))</f>
        <v/>
      </c>
      <c r="CV84" s="90" t="str">
        <f>IF(ISNA(VLOOKUP($B84,'[1]1718  Exp_Rev Access'!$F$7:$GK$318,$CV$2,FALSE)),"",VLOOKUP($B84,'[1]1718  Exp_Rev Access'!$F$7:$GK$318,$CV$2,FALSE))</f>
        <v/>
      </c>
      <c r="CW84" s="90" t="str">
        <f>IF(ISNA(VLOOKUP($B84,'[1]1718  Exp_Rev Access'!$F$7:$GK$318,$CW$2,FALSE)),"",VLOOKUP($B84,'[1]1718  Exp_Rev Access'!$F$7:$GK$318,$CW$2,FALSE))</f>
        <v/>
      </c>
      <c r="CX84" s="90" t="str">
        <f>IF(ISNA(VLOOKUP($B84,'[1]1718  Exp_Rev Access'!$F$7:$GK$318,$CX$2,FALSE)),"",VLOOKUP($B84,'[1]1718  Exp_Rev Access'!$F$7:$GK$318,$CX$2,FALSE))</f>
        <v/>
      </c>
      <c r="CY84" s="90" t="str">
        <f>IF(ISNA(VLOOKUP($B84,'[1]1718  Exp_Rev Access'!$F$7:$GK$318,$CY$2,FALSE)),"",VLOOKUP($B84,'[1]1718  Exp_Rev Access'!$F$7:$GK$318,$CY$2,FALSE))</f>
        <v/>
      </c>
      <c r="CZ84" s="90" t="str">
        <f>IF(ISNA(VLOOKUP($B84,'[1]1718  Exp_Rev Access'!$F$7:$GK$318,$CZ$2,FALSE)),"",VLOOKUP($B84,'[1]1718  Exp_Rev Access'!$F$7:$GK$318,$CZ$2,FALSE))</f>
        <v/>
      </c>
      <c r="DA84" s="90" t="str">
        <f>IF(ISNA(VLOOKUP($B84,'[1]1718  Exp_Rev Access'!$F$7:$GK$318,$DA$2,FALSE)),"",VLOOKUP($B84,'[1]1718  Exp_Rev Access'!$F$7:$GK$318,$DA$2,FALSE))</f>
        <v/>
      </c>
      <c r="DB84" s="90" t="str">
        <f>IF(ISNA(VLOOKUP($B84,'[1]1718  Exp_Rev Access'!$F$7:$GK$318,$DB$2,FALSE)),"",VLOOKUP($B84,'[1]1718  Exp_Rev Access'!$F$7:$GK$318,$DB$2,FALSE))</f>
        <v/>
      </c>
      <c r="DC84" s="90" t="str">
        <f>IF(ISNA(VLOOKUP($B84,'[1]1718  Exp_Rev Access'!$F$7:$GK$318,$DC$2,FALSE)),"",VLOOKUP($B84,'[1]1718  Exp_Rev Access'!$F$7:$GK$318,$DC$2,FALSE))</f>
        <v/>
      </c>
      <c r="DD84" s="90" t="str">
        <f>IF(ISNA(VLOOKUP($B84,'[1]1718  Exp_Rev Access'!$F$7:$GK$318,$DD$2,FALSE)),"",VLOOKUP($B84,'[1]1718  Exp_Rev Access'!$F$7:$GK$318,$DD$2,FALSE))</f>
        <v/>
      </c>
      <c r="DE84" s="90" t="str">
        <f>IF(ISNA(VLOOKUP($B84,'[1]1718  Exp_Rev Access'!$F$7:$GK$318,$DE$2,FALSE)),"",VLOOKUP($B84,'[1]1718  Exp_Rev Access'!$F$7:$GK$318,$DE$2,FALSE))</f>
        <v/>
      </c>
      <c r="DF84" s="90" t="str">
        <f>IF(ISNA(VLOOKUP($B84,'[1]1718  Exp_Rev Access'!$F$7:$GK$318,$DF$2,FALSE)),"",VLOOKUP($B84,'[1]1718  Exp_Rev Access'!$F$7:$GK$318,$DF$2,FALSE))</f>
        <v/>
      </c>
      <c r="DG84" s="90" t="str">
        <f>IF(ISNA(VLOOKUP($B84,'[1]1718  Exp_Rev Access'!$F$7:$GK$318,$DG$2,FALSE)),"",VLOOKUP($B84,'[1]1718  Exp_Rev Access'!$F$7:$GK$318,$DG$2,FALSE))</f>
        <v/>
      </c>
      <c r="DH84" s="90" t="str">
        <f>IF(ISNA(VLOOKUP($B84,'[1]1718  Exp_Rev Access'!$F$7:$GK$318,$DH$2,FALSE)),"",VLOOKUP($B84,'[1]1718  Exp_Rev Access'!$F$7:$GK$318,$DH$2,FALSE))</f>
        <v/>
      </c>
      <c r="DI84" s="90" t="str">
        <f>IF(ISNA(VLOOKUP($B84,'[1]1718  Exp_Rev Access'!$F$7:$GK$318,$DI$2,FALSE)),"",VLOOKUP($B84,'[1]1718  Exp_Rev Access'!$F$7:$GK$318,$DI$2,FALSE))</f>
        <v/>
      </c>
      <c r="DJ84" s="90" t="str">
        <f>IF(ISNA(VLOOKUP($B84,'[1]1718  Exp_Rev Access'!$F$7:$GK$318,$DJ$2,FALSE)),"",VLOOKUP($B84,'[1]1718  Exp_Rev Access'!$F$7:$GK$318,$DJ$2,FALSE))</f>
        <v/>
      </c>
      <c r="DK84" s="90" t="str">
        <f>IF(ISNA(VLOOKUP($B84,'[1]1718  Exp_Rev Access'!$F$7:$GK$318,$DK$2,FALSE)),"",VLOOKUP($B84,'[1]1718  Exp_Rev Access'!$F$7:$GK$318,$DK$2,FALSE))</f>
        <v/>
      </c>
      <c r="DL84" s="90" t="str">
        <f>IF(ISNA(VLOOKUP($B84,'[1]1718  Exp_Rev Access'!$F$7:$GK$318,$DL$2,FALSE)),"",VLOOKUP($B84,'[1]1718  Exp_Rev Access'!$F$7:$GK$318,$DL$2,FALSE))</f>
        <v/>
      </c>
      <c r="DM84" s="90" t="str">
        <f>IF(ISNA(VLOOKUP($B84,'[1]1718  Exp_Rev Access'!$F$7:$GK$318,$DM$2,FALSE)),"",VLOOKUP($B84,'[1]1718  Exp_Rev Access'!$F$7:$GK$318,$DM$2,FALSE))</f>
        <v/>
      </c>
      <c r="DN84" s="90" t="str">
        <f>IF(ISNA(VLOOKUP($B84,'[1]1718  Exp_Rev Access'!$F$7:$GK$318,$DN$2,FALSE)),"",VLOOKUP($B84,'[1]1718  Exp_Rev Access'!$F$7:$GK$318,$DN$2,FALSE))</f>
        <v/>
      </c>
      <c r="DO84" s="90" t="str">
        <f>IF(ISNA(VLOOKUP($B84,'[1]1718  Exp_Rev Access'!$F$7:$GK$318,$DO$2,FALSE)),"",VLOOKUP($B84,'[1]1718  Exp_Rev Access'!$F$7:$GK$318,$DO$2,FALSE))</f>
        <v/>
      </c>
      <c r="DP84" s="90" t="str">
        <f>IF(ISNA(VLOOKUP($B84,'[1]1718  Exp_Rev Access'!$F$7:$GK$318,$DP$2,FALSE)),"",VLOOKUP($B84,'[1]1718  Exp_Rev Access'!$F$7:$GK$318,$DP$2,FALSE))</f>
        <v/>
      </c>
      <c r="DQ84" s="90" t="str">
        <f>IF(ISNA(VLOOKUP($B84,'[1]1718  Exp_Rev Access'!$F$7:$GK$318,$DQ$2,FALSE)),"",VLOOKUP($B84,'[1]1718  Exp_Rev Access'!$F$7:$GK$318,$DQ$2,FALSE))</f>
        <v/>
      </c>
      <c r="DR84" s="90" t="str">
        <f>IF(ISNA(VLOOKUP($B84,'[1]1718  Exp_Rev Access'!$F$7:$GK$318,$DR$2,FALSE)),"",VLOOKUP($B84,'[1]1718  Exp_Rev Access'!$F$7:$GK$318,$DR$2,FALSE))</f>
        <v/>
      </c>
      <c r="DS84" s="90" t="str">
        <f>IF(ISNA(VLOOKUP($B84,'[1]1718  Exp_Rev Access'!$F$7:$GK$318,$DS$2,FALSE)),"",VLOOKUP($B84,'[1]1718  Exp_Rev Access'!$F$7:$GK$318,$DS$2,FALSE))</f>
        <v/>
      </c>
      <c r="DT84" s="90" t="str">
        <f>IF(ISNA(VLOOKUP($B84,'[1]1718  Exp_Rev Access'!$F$7:$GK$318,$DT$2,FALSE)),"",VLOOKUP($B84,'[1]1718  Exp_Rev Access'!$F$7:$GK$318,$DT$2,FALSE))</f>
        <v/>
      </c>
      <c r="DU84" s="90" t="str">
        <f>IF(ISNA(VLOOKUP($B84,'[1]1718  Exp_Rev Access'!$F$7:$GK$318,$DU$2,FALSE)),"",VLOOKUP($B84,'[1]1718  Exp_Rev Access'!$F$7:$GK$318,$DU$2,FALSE))</f>
        <v/>
      </c>
      <c r="DV84" s="90" t="str">
        <f>IF(ISNA(VLOOKUP($B84,'[1]1718  Exp_Rev Access'!$F$7:$GK$318,$DV$2,FALSE)),"",VLOOKUP($B84,'[1]1718  Exp_Rev Access'!$F$7:$GK$318,$DV$2,FALSE))</f>
        <v/>
      </c>
      <c r="DW84" s="90" t="str">
        <f>IF(ISNA(VLOOKUP($B84,'[1]1718  Exp_Rev Access'!$F$7:$GK$318,$DW$2,FALSE)),"",VLOOKUP($B84,'[1]1718  Exp_Rev Access'!$F$7:$GK$318,$DW$2,FALSE))</f>
        <v/>
      </c>
      <c r="DX84" s="90" t="str">
        <f>IF(ISNA(VLOOKUP($B84,'[1]1718  Exp_Rev Access'!$F$7:$GK$318,$DX$2,FALSE)),"",VLOOKUP($B84,'[1]1718  Exp_Rev Access'!$F$7:$GK$318,$DX$2,FALSE))</f>
        <v/>
      </c>
      <c r="DY84" s="90" t="str">
        <f>IF(ISNA(VLOOKUP($B84,'[1]1718  Exp_Rev Access'!$F$7:$GK$318,$DY$2,FALSE)),"",VLOOKUP($B84,'[1]1718  Exp_Rev Access'!$F$7:$GK$318,$DY$2,FALSE))</f>
        <v/>
      </c>
      <c r="DZ84" s="90" t="str">
        <f>IF(ISNA(VLOOKUP($B84,'[1]1718  Exp_Rev Access'!$F$7:$GK$318,$DZ$2,FALSE)),"",VLOOKUP($B84,'[1]1718  Exp_Rev Access'!$F$7:$GK$318,$DZ$2,FALSE))</f>
        <v/>
      </c>
      <c r="EA84" s="90" t="str">
        <f>IF(ISNA(VLOOKUP($B84,'[1]1718  Exp_Rev Access'!$F$7:$GK$318,$EA$2,FALSE)),"",VLOOKUP($B84,'[1]1718  Exp_Rev Access'!$F$7:$GK$318,$EA$2,FALSE))</f>
        <v/>
      </c>
      <c r="EB84" s="90" t="str">
        <f>IF(ISNA(VLOOKUP($B84,'[1]1718  Exp_Rev Access'!$F$7:$GK$318,$EB$2,FALSE)),"",VLOOKUP($B84,'[1]1718  Exp_Rev Access'!$F$7:$GK$318,$EB$2,FALSE))</f>
        <v/>
      </c>
      <c r="EC84" s="90" t="str">
        <f>IF(ISNA(VLOOKUP($B84,'[1]1718  Exp_Rev Access'!$F$7:$GK$318,$EC$2,FALSE)),"",VLOOKUP($B84,'[1]1718  Exp_Rev Access'!$F$7:$GK$318,$EC$2,FALSE))</f>
        <v/>
      </c>
      <c r="ED84" s="90" t="str">
        <f>IF(ISNA(VLOOKUP($B84,'[1]1718  Exp_Rev Access'!$F$7:$GK$318,$ED$2,FALSE)),"",VLOOKUP($B84,'[1]1718  Exp_Rev Access'!$F$7:$GK$318,$ED$2,FALSE))</f>
        <v/>
      </c>
      <c r="EE84" s="90" t="str">
        <f>IF(ISNA(VLOOKUP($B84,'[1]1718  Exp_Rev Access'!$F$7:$GK$318,$EE$2,FALSE)),"",VLOOKUP($B84,'[1]1718  Exp_Rev Access'!$F$7:$GK$318,$EE$2,FALSE))</f>
        <v/>
      </c>
      <c r="EF84" s="90" t="str">
        <f>IF(ISNA(VLOOKUP($B84,'[1]1718  Exp_Rev Access'!$F$7:$GK$318,$EF$2,FALSE)),"",VLOOKUP($B84,'[1]1718  Exp_Rev Access'!$F$7:$GK$318,$EF$2,FALSE))</f>
        <v/>
      </c>
      <c r="EG84" s="90" t="str">
        <f>IF(ISNA(VLOOKUP($B84,'[1]1718  Exp_Rev Access'!$F$7:$GK$318,$EG$2,FALSE)),"",VLOOKUP($B84,'[1]1718  Exp_Rev Access'!$F$7:$GK$318,$EG$2,FALSE))</f>
        <v/>
      </c>
      <c r="EH84" s="90" t="str">
        <f>IF(ISNA(VLOOKUP($B84,'[1]1718  Exp_Rev Access'!$F$7:$GK$318,$EH$2,FALSE)),"",VLOOKUP($B84,'[1]1718  Exp_Rev Access'!$F$7:$GK$318,$EH$2,FALSE))</f>
        <v/>
      </c>
      <c r="EI84" s="90" t="str">
        <f>IF(ISNA(VLOOKUP($B84,'[1]1718  Exp_Rev Access'!$F$7:$GK$318,$EI$2,FALSE)),"",VLOOKUP($B84,'[1]1718  Exp_Rev Access'!$F$7:$GK$318,$EI$2,FALSE))</f>
        <v/>
      </c>
      <c r="EJ84" s="90" t="str">
        <f>IF(ISNA(VLOOKUP($B84,'[1]1718  Exp_Rev Access'!$F$7:$GK$318,$EJ$2,FALSE)),"",VLOOKUP($B84,'[1]1718  Exp_Rev Access'!$F$7:$GK$318,$EJ$2,FALSE))</f>
        <v/>
      </c>
      <c r="EK84" s="90" t="str">
        <f>IF(ISNA(VLOOKUP($B84,'[1]1718  Exp_Rev Access'!$F$7:$GK$318,$EK$2,FALSE)),"",VLOOKUP($B84,'[1]1718  Exp_Rev Access'!$F$7:$GK$318,$EK$2,FALSE))</f>
        <v/>
      </c>
      <c r="EL84" s="90" t="str">
        <f>IF(ISNA(VLOOKUP($B84,'[1]1718  Exp_Rev Access'!$F$7:$GK$318,$EL$2,FALSE)),"",VLOOKUP($B84,'[1]1718  Exp_Rev Access'!$F$7:$GK$318,$EL$2,FALSE))</f>
        <v/>
      </c>
      <c r="EM84" s="90" t="str">
        <f>IF(ISNA(VLOOKUP($B84,'[1]1718  Exp_Rev Access'!$F$7:$GK$318,$EM$2,FALSE)),"",VLOOKUP($B84,'[1]1718  Exp_Rev Access'!$F$7:$GK$318,$EM$2,FALSE))</f>
        <v/>
      </c>
      <c r="EN84" s="90" t="str">
        <f>IF(ISNA(VLOOKUP($B84,'[1]1718  Exp_Rev Access'!$F$7:$GK$318,$EN$2,FALSE)),"",VLOOKUP($B84,'[1]1718  Exp_Rev Access'!$F$7:$GK$318,$EN$2,FALSE))</f>
        <v/>
      </c>
      <c r="EO84" s="90" t="str">
        <f>IF(ISNA(VLOOKUP($B84,'[1]1718  Exp_Rev Access'!$F$7:$GK$318,$EO$2,FALSE)),"",VLOOKUP($B84,'[1]1718  Exp_Rev Access'!$F$7:$GK$318,$EO$2,FALSE))</f>
        <v/>
      </c>
      <c r="EP84" s="90" t="str">
        <f>IF(ISNA(VLOOKUP($B84,'[1]1718  Exp_Rev Access'!$F$7:$GK$318,$EP$2,FALSE)),"",VLOOKUP($B84,'[1]1718  Exp_Rev Access'!$F$7:$GK$318,$EP$2,FALSE))</f>
        <v/>
      </c>
      <c r="EQ84" s="90" t="str">
        <f>IF(ISNA(VLOOKUP($B84,'[1]1718  Exp_Rev Access'!$F$7:$GK$318,$EQ$2,FALSE)),"",VLOOKUP($B84,'[1]1718  Exp_Rev Access'!$F$7:$GK$318,$EQ$2,FALSE))</f>
        <v/>
      </c>
      <c r="ER84" s="90" t="str">
        <f>IF(ISNA(VLOOKUP($B84,'[1]1718  Exp_Rev Access'!$F$7:$GK$318,$ER$2,FALSE)),"",VLOOKUP($B84,'[1]1718  Exp_Rev Access'!$F$7:$GK$318,$ER$2,FALSE))</f>
        <v/>
      </c>
      <c r="ES84" s="90" t="str">
        <f>IF(ISNA(VLOOKUP($B84,'[1]1718  Exp_Rev Access'!$F$7:$GK$318,$ES$2,FALSE)),"",VLOOKUP($B84,'[1]1718  Exp_Rev Access'!$F$7:$GK$318,$ES$2,FALSE))</f>
        <v/>
      </c>
      <c r="ET84" s="90" t="str">
        <f>IF(ISNA(VLOOKUP($B84,'[1]1718  Exp_Rev Access'!$F$7:$GK$318,$ET$2,FALSE)),"",VLOOKUP($B84,'[1]1718  Exp_Rev Access'!$F$7:$GK$318,$ET$2,FALSE))</f>
        <v/>
      </c>
      <c r="EU84" s="90" t="str">
        <f>IF(ISNA(VLOOKUP($B84,'[1]1718  Exp_Rev Access'!$F$7:$GK$318,$EU$2,FALSE)),"",VLOOKUP($B84,'[1]1718  Exp_Rev Access'!$F$7:$GK$318,$EU$2,FALSE))</f>
        <v/>
      </c>
      <c r="EV84" s="90" t="str">
        <f>IF(ISNA(VLOOKUP($B84,'[1]1718  Exp_Rev Access'!$F$7:$GK$318,$EV$2,FALSE)),"",VLOOKUP($B84,'[1]1718  Exp_Rev Access'!$F$7:$GK$318,$EV$2,FALSE))</f>
        <v/>
      </c>
      <c r="EW84" s="90" t="str">
        <f>IF(ISNA(VLOOKUP($B84,'[1]1718  Exp_Rev Access'!$F$7:$GK$318,$EW$2,FALSE)),"",VLOOKUP($B84,'[1]1718  Exp_Rev Access'!$F$7:$GK$318,$EW$2,FALSE))</f>
        <v/>
      </c>
      <c r="EX84" s="90" t="str">
        <f>IF(ISNA(VLOOKUP($B84,'[1]1718  Exp_Rev Access'!$F$7:$GK$318,$EX$2,FALSE)),"",VLOOKUP($B84,'[1]1718  Exp_Rev Access'!$F$7:$GK$318,$EX$2,FALSE))</f>
        <v/>
      </c>
      <c r="EY84" s="90" t="str">
        <f>IF(ISNA(VLOOKUP($B84,'[1]1718  Exp_Rev Access'!$F$7:$GK$318,$EY$2,FALSE)),"",VLOOKUP($B84,'[1]1718  Exp_Rev Access'!$F$7:$GK$318,$EY$2,FALSE))</f>
        <v/>
      </c>
      <c r="EZ84" s="90" t="str">
        <f>IF(ISNA(VLOOKUP($B84,'[1]1718  Exp_Rev Access'!$F$7:$GK$318,$EZ$2,FALSE)),"",VLOOKUP($B84,'[1]1718  Exp_Rev Access'!$F$7:$GK$318,$EZ$2,FALSE))</f>
        <v/>
      </c>
      <c r="FA84" s="90" t="str">
        <f>IF(ISNA(VLOOKUP($B84,'[1]1718  Exp_Rev Access'!$F$7:$GK$318,$FA$2,FALSE)),"",VLOOKUP($B84,'[1]1718  Exp_Rev Access'!$F$7:$GK$318,$FA$2,FALSE))</f>
        <v/>
      </c>
      <c r="FB84" s="90" t="str">
        <f>IF(ISNA(VLOOKUP($B84,'[1]1718  Exp_Rev Access'!$F$7:$GK$318,$FB$2,FALSE)),"",VLOOKUP($B84,'[1]1718  Exp_Rev Access'!$F$7:$GK$318,$FB$2,FALSE))</f>
        <v/>
      </c>
      <c r="FC84" s="90" t="str">
        <f>IF(ISNA(VLOOKUP($B84,'[1]1718  Exp_Rev Access'!$F$7:$GK$318,$FC$2,FALSE)),"",VLOOKUP($B84,'[1]1718  Exp_Rev Access'!$F$7:$GK$318,$FC$2,FALSE))</f>
        <v/>
      </c>
      <c r="FD84" s="90" t="str">
        <f>IF(ISNA(VLOOKUP($B84,'[1]1718  Exp_Rev Access'!$F$7:$GK$318,$FD$2,FALSE)),"",VLOOKUP($B84,'[1]1718  Exp_Rev Access'!$F$7:$GK$318,$FD$2,FALSE))</f>
        <v/>
      </c>
      <c r="FE84" s="90" t="str">
        <f>IF(ISNA(VLOOKUP($B84,'[1]1718  Exp_Rev Access'!$F$7:$GK$318,$FE$2,FALSE)),"",VLOOKUP($B84,'[1]1718  Exp_Rev Access'!$F$7:$GK$318,$FE$2,FALSE))</f>
        <v/>
      </c>
      <c r="FF84" s="90" t="str">
        <f>IF(ISNA(VLOOKUP($B84,'[1]1718  Exp_Rev Access'!$F$7:$GK$318,$FF$2,FALSE)),"",VLOOKUP($B84,'[1]1718  Exp_Rev Access'!$F$7:$GK$318,$FF$2,FALSE))</f>
        <v/>
      </c>
      <c r="FG84" s="90" t="str">
        <f>IF(ISNA(VLOOKUP($B84,'[1]1718  Exp_Rev Access'!$F$7:$GK$318,$FG$2,FALSE)),"",VLOOKUP($B84,'[1]1718  Exp_Rev Access'!$F$7:$GK$318,$FG$2,FALSE))</f>
        <v/>
      </c>
      <c r="FH84" s="90" t="str">
        <f>IF(ISNA(VLOOKUP($B84,'[1]1718  Exp_Rev Access'!$F$7:$GK$318,$FH$2,FALSE)),"",VLOOKUP($B84,'[1]1718  Exp_Rev Access'!$F$7:$GK$318,$FH$2,FALSE))</f>
        <v/>
      </c>
      <c r="FI84" s="90" t="str">
        <f>IF(ISNA(VLOOKUP($B84,'[1]1718  Exp_Rev Access'!$F$7:$GK$318,$FI$2,FALSE)),"",VLOOKUP($B84,'[1]1718  Exp_Rev Access'!$F$7:$GK$318,$FI$2,FALSE))</f>
        <v/>
      </c>
      <c r="FJ84" s="90" t="str">
        <f>IF(ISNA(VLOOKUP($B84,'[1]1718  Exp_Rev Access'!$F$7:$GK$318,$FJ$2,FALSE)),"",VLOOKUP($B84,'[1]1718  Exp_Rev Access'!$F$7:$GK$318,$FJ$2,FALSE))</f>
        <v/>
      </c>
      <c r="FK84" s="90" t="str">
        <f>IF(ISNA(VLOOKUP($B84,'[1]1718  Exp_Rev Access'!$F$7:$GK$318,$FK$2,FALSE)),"",VLOOKUP($B84,'[1]1718  Exp_Rev Access'!$F$7:$GK$318,$FK$2,FALSE))</f>
        <v/>
      </c>
      <c r="FL84" s="90" t="str">
        <f>IF(ISNA(VLOOKUP($B84,'[1]1718  Exp_Rev Access'!$F$7:$GK$318,$FL$2,FALSE)),"",VLOOKUP($B84,'[1]1718  Exp_Rev Access'!$F$7:$GK$318,$FL$2,FALSE))</f>
        <v/>
      </c>
      <c r="FM84" s="90" t="str">
        <f>IF(ISNA(VLOOKUP($B84,'[1]1718  Exp_Rev Access'!$F$7:$GK$318,$FM$2,FALSE)),"",VLOOKUP($B84,'[1]1718  Exp_Rev Access'!$F$7:$GK$318,$FM$2,FALSE))</f>
        <v/>
      </c>
      <c r="FN84" s="90" t="str">
        <f>IF(ISNA(VLOOKUP($B84,'[1]1718  Exp_Rev Access'!$F$7:$GK$318,$FN$2,FALSE)),"",VLOOKUP($B84,'[1]1718  Exp_Rev Access'!$F$7:$GK$318,$FN$2,FALSE))</f>
        <v/>
      </c>
      <c r="FO84" s="90" t="str">
        <f>IF(ISNA(VLOOKUP($B84,'[1]1718  Exp_Rev Access'!$F$7:$GK$318,$FO$2,FALSE)),"",VLOOKUP($B84,'[1]1718  Exp_Rev Access'!$F$7:$GK$318,$FO$2,FALSE))</f>
        <v/>
      </c>
      <c r="FP84" s="90" t="str">
        <f>IF(ISNA(VLOOKUP($B84,'[1]1718  Exp_Rev Access'!$F$7:$GK$318,$FP$2,FALSE)),"",VLOOKUP($B84,'[1]1718  Exp_Rev Access'!$F$7:$GK$318,$FP$2,FALSE))</f>
        <v/>
      </c>
      <c r="FQ84" s="90" t="str">
        <f>IF(ISNA(VLOOKUP($B84,'[1]1718  Exp_Rev Access'!$F$7:$GK$318,$FQ$2,FALSE)),"",VLOOKUP($B84,'[1]1718  Exp_Rev Access'!$F$7:$GK$318,$FQ$2,FALSE))</f>
        <v/>
      </c>
      <c r="FR84" s="90" t="str">
        <f>IF(ISNA(VLOOKUP($B84,'[1]1718  Exp_Rev Access'!$F$7:$GK$318,$FR$2,FALSE)),"",VLOOKUP($B84,'[1]1718  Exp_Rev Access'!$F$7:$GK$318,$FR$2,FALSE))</f>
        <v/>
      </c>
      <c r="FS84" s="100"/>
      <c r="FT84" s="61"/>
      <c r="FU84" s="115"/>
      <c r="FV84" s="95" t="str">
        <f>IF(ISNA(VLOOKUP($B84,'[1]1718  Exp_Rev Access'!$F$7:$GK$318,$FV$2,FALSE)),"",VLOOKUP($B84,'[1]1718  Exp_Rev Access'!$F$7:$GK$318,$FV$2,FALSE))</f>
        <v/>
      </c>
      <c r="FW84" s="95" t="str">
        <f>IF(ISNA(VLOOKUP($B84,'[1]1718  Exp_Rev Access'!$F$7:$GK$318,$FW$2,FALSE)),"",VLOOKUP($B84,'[1]1718  Exp_Rev Access'!$F$7:$GK$318,$FW$2,FALSE))</f>
        <v/>
      </c>
      <c r="FX84" s="95" t="str">
        <f>IF(ISNA(VLOOKUP($B84,'[1]1718  Exp_Rev Access'!$F$7:$GK$318,$FX$2,FALSE)),"",VLOOKUP($B84,'[1]1718  Exp_Rev Access'!$F$7:$GK$318,$FX$2,FALSE))</f>
        <v/>
      </c>
      <c r="FY84" s="95" t="str">
        <f>IF(ISNA(VLOOKUP($B84,'[1]1718  Exp_Rev Access'!$F$7:$GK$318,$FY$2,FALSE)),"",VLOOKUP($B84,'[1]1718  Exp_Rev Access'!$F$7:$GK$318,$FY$2,FALSE))</f>
        <v/>
      </c>
      <c r="FZ84" s="95" t="str">
        <f>IF(ISNA(VLOOKUP($B84,'[1]1718  Exp_Rev Access'!$F$7:$GK$318,$FZ$2,FALSE)),"",VLOOKUP($B84,'[1]1718  Exp_Rev Access'!$F$7:$GK$318,$FZ$2,FALSE))</f>
        <v/>
      </c>
      <c r="GA84" s="95" t="str">
        <f>IF(ISNA(VLOOKUP($B84,'[1]1718  Exp_Rev Access'!$F$7:$GK$318,$GA$2,FALSE)),"",VLOOKUP($B84,'[1]1718  Exp_Rev Access'!$F$7:$GK$318,$GA$2,FALSE))</f>
        <v/>
      </c>
      <c r="GB84" s="95" t="str">
        <f>IF(ISNA(VLOOKUP($B84,'[1]1718  Exp_Rev Access'!$F$7:$GK$318,$GB$2,FALSE)),"",VLOOKUP($B84,'[1]1718  Exp_Rev Access'!$F$7:$GK$318,$GB$2,FALSE))</f>
        <v/>
      </c>
      <c r="GC84" s="95" t="str">
        <f>IF(ISNA(VLOOKUP($B84,'[1]1718  Exp_Rev Access'!$F$7:$GK$318,$GC$2,FALSE)),"",VLOOKUP($B84,'[1]1718  Exp_Rev Access'!$F$7:$GK$318,$GC$2,FALSE))</f>
        <v/>
      </c>
      <c r="GD84" s="95" t="str">
        <f>IF(ISNA(VLOOKUP($B84,'[1]1718  Exp_Rev Access'!$F$7:$GK$318,$GD$2,FALSE)),"",VLOOKUP($B84,'[1]1718  Exp_Rev Access'!$F$7:$GK$318,$GD$2,FALSE))</f>
        <v/>
      </c>
      <c r="GE84" s="95" t="str">
        <f>IF(ISNA(VLOOKUP($B84,'[1]1718  Exp_Rev Access'!$F$7:$GK$318,$GE$2,FALSE)),"",VLOOKUP($B84,'[1]1718  Exp_Rev Access'!$F$7:$GK$318,$GE$2,FALSE))</f>
        <v/>
      </c>
      <c r="GF84" s="95" t="str">
        <f>IF(ISNA(VLOOKUP($B84,'[1]1718  Exp_Rev Access'!$F$7:$GK$318,$GF$2,FALSE)),"",VLOOKUP($B84,'[1]1718  Exp_Rev Access'!$F$7:$GK$318,$GF$2,FALSE))</f>
        <v/>
      </c>
      <c r="GG84" s="95" t="str">
        <f>IF(ISNA(VLOOKUP($B84,'[1]1718  Exp_Rev Access'!$F$7:$GK$318,$GG$2,FALSE)),"",VLOOKUP($B84,'[1]1718  Exp_Rev Access'!$F$7:$GK$318,$GG$2,FALSE))</f>
        <v/>
      </c>
      <c r="GH84" s="95" t="str">
        <f>IF(ISNA(VLOOKUP($B84,'[1]1718  Exp_Rev Access'!$F$7:$GK$318,$GH$2,FALSE)),"",VLOOKUP($B84,'[1]1718  Exp_Rev Access'!$F$7:$GK$318,$GH$2,FALSE))</f>
        <v/>
      </c>
      <c r="GI84" s="95" t="str">
        <f>IF(ISNA(VLOOKUP($B84,'[1]1718  Exp_Rev Access'!$F$7:$GK$318,$GI$2,FALSE)),"",VLOOKUP($B84,'[1]1718  Exp_Rev Access'!$F$7:$GK$318,$GI$2,FALSE))</f>
        <v/>
      </c>
      <c r="GJ84" s="95" t="str">
        <f>IF(ISNA(VLOOKUP($B84,'[1]1718  Exp_Rev Access'!$F$7:$GK$318,$GJ$2,FALSE)),"",VLOOKUP($B84,'[1]1718  Exp_Rev Access'!$F$7:$GK$318,$GJ$2,FALSE))</f>
        <v/>
      </c>
      <c r="GK84" s="95" t="str">
        <f>IF(ISNA(VLOOKUP($B84,'[1]1718  Exp_Rev Access'!$F$7:$GK$318,$GK$2,FALSE)),"",VLOOKUP($B84,'[1]1718  Exp_Rev Access'!$F$7:$GK$318,$GK$2,FALSE))</f>
        <v/>
      </c>
      <c r="GL84" s="95" t="str">
        <f>IF(ISNA(VLOOKUP($B84,'[1]1718  Exp_Rev Access'!$F$7:$GK$318,$GL$2,FALSE)),"",VLOOKUP($B84,'[1]1718  Exp_Rev Access'!$F$7:$GK$318,$GL$2,FALSE))</f>
        <v/>
      </c>
      <c r="GM84" s="95" t="str">
        <f>IF(ISNA(VLOOKUP($B84,'[1]1718  Exp_Rev Access'!$F$7:$GK$318,$GM$2,FALSE)),"",VLOOKUP($B84,'[1]1718  Exp_Rev Access'!$F$7:$GK$318,$GM$2,FALSE))</f>
        <v/>
      </c>
      <c r="GN84" s="95" t="str">
        <f>IF(ISNA(VLOOKUP($B84,'[1]1718  Exp_Rev Access'!$F$7:$GK$318,$GN$2,FALSE)),"",VLOOKUP($B84,'[1]1718  Exp_Rev Access'!$F$7:$GK$318,$GN$2,FALSE))</f>
        <v/>
      </c>
      <c r="GO84" s="95" t="str">
        <f>IF(ISNA(VLOOKUP($B84,'[1]1718  Exp_Rev Access'!$F$7:$GK$318,$GO$2,FALSE)),"",VLOOKUP($B84,'[1]1718  Exp_Rev Access'!$F$7:$GK$318,$GO$2,FALSE))</f>
        <v/>
      </c>
      <c r="GP84" s="95" t="str">
        <f>IF(ISNA(VLOOKUP($B84,'[1]1718  Exp_Rev Access'!$F$7:$GK$318,$GP$2,FALSE)),"",VLOOKUP($B84,'[1]1718  Exp_Rev Access'!$F$7:$GK$318,$GP$2,FALSE))</f>
        <v/>
      </c>
      <c r="GQ84" s="95" t="str">
        <f>IF(ISNA(VLOOKUP($B84,'[1]1718  Exp_Rev Access'!$F$7:$GK$318,$GQ$2,FALSE)),"",VLOOKUP($B84,'[1]1718  Exp_Rev Access'!$F$7:$GK$318,$GQ$2,FALSE))</f>
        <v/>
      </c>
      <c r="GR84" s="95" t="str">
        <f>IF(ISNA(VLOOKUP($B84,'[1]1718  Exp_Rev Access'!$F$7:$GK$318,$GR$2,FALSE)),"",VLOOKUP($B84,'[1]1718  Exp_Rev Access'!$F$7:$GK$318,$GR$2,FALSE))</f>
        <v/>
      </c>
      <c r="GS84" s="95" t="str">
        <f>IF(ISNA(VLOOKUP($B84,'[1]1718  Exp_Rev Access'!$F$7:$GK$318,$GS$2,FALSE)),"",VLOOKUP($B84,'[1]1718  Exp_Rev Access'!$F$7:$GK$318,$GS$2,FALSE))</f>
        <v/>
      </c>
      <c r="GT84" s="95" t="str">
        <f>IF(ISNA(VLOOKUP($B84,'[1]1718  Exp_Rev Access'!$F$7:$GK$318,$GT$2,FALSE)),"",VLOOKUP($B84,'[1]1718  Exp_Rev Access'!$F$7:$GK$318,$GT$2,FALSE))</f>
        <v/>
      </c>
      <c r="GU84" s="113"/>
      <c r="GV84" s="61"/>
      <c r="GW84" s="65"/>
    </row>
    <row r="85" spans="1:222" x14ac:dyDescent="0.3">
      <c r="A85" s="73"/>
      <c r="B85" s="88" t="s">
        <v>283</v>
      </c>
      <c r="C85" s="89" t="s">
        <v>284</v>
      </c>
      <c r="D85" s="75">
        <f>IF(ISNA(VLOOKUP($B85,'[1]1718 enrollment_Rev_Exp by size'!$A$7:H425,3,FALSE)),"",VLOOKUP($B85,'[1]1718 enrollment_Rev_Exp by size'!$A$7:$G$363,3,FALSE))</f>
        <v>28.3</v>
      </c>
      <c r="E85" s="76">
        <f>IF(ISNA(VLOOKUP($B85,'[1]1718 enrollment_Rev_Exp by size'!$A$7:I425,5,FALSE)),"",VLOOKUP($B85,'[1]1718 enrollment_Rev_Exp by size'!$A$7:$G$350,5,FALSE))</f>
        <v>1084604.6000000001</v>
      </c>
      <c r="F85" s="70">
        <f t="shared" ref="F85:F86" si="267">N85+AM85+AU85+BV85+CE85+FS85+GU85</f>
        <v>1084604.6000000001</v>
      </c>
      <c r="G85" s="70">
        <f t="shared" ref="G85:G90" si="268">F85-E85</f>
        <v>0</v>
      </c>
      <c r="H85" s="90">
        <f>IF(ISNA(VLOOKUP($B85,'[1]1718  Exp_Rev Access'!$F$7:$GK$318,3,FALSE)),"",VLOOKUP($B85,'[1]1718  Exp_Rev Access'!$F$7:$GK$318,3,FALSE))</f>
        <v>17726.849999999999</v>
      </c>
      <c r="I85" s="90">
        <f>IF(ISNA(VLOOKUP($B85,'[1]1718  Exp_Rev Access'!$F$7:$GK$318,4,FALSE)),"",VLOOKUP($B85,'[1]1718  Exp_Rev Access'!$F$7:$GK$318,4,FALSE))</f>
        <v>0</v>
      </c>
      <c r="J85" s="90">
        <f>IF(ISNA(VLOOKUP($B85,'[1]1718  Exp_Rev Access'!$F$7:$GK$318,5,FALSE)),"",VLOOKUP($B85,'[1]1718  Exp_Rev Access'!$F$7:$GK$318,5,FALSE))</f>
        <v>84.46</v>
      </c>
      <c r="K85" s="90">
        <f>IF(ISNA(VLOOKUP($B85,'[1]1718  Exp_Rev Access'!$F$7:$GK$318,6,FALSE)),"-",VLOOKUP($B85,'[1]1718  Exp_Rev Access'!$F$7:$GK$318,6,FALSE))</f>
        <v>719.52</v>
      </c>
      <c r="L85" s="90">
        <f>IF(ISNA(VLOOKUP($B85,'[1]1718  Exp_Rev Access'!$F$7:$GK$318,7,FALSE)),"",VLOOKUP($B85,'[1]1718  Exp_Rev Access'!$F$7:$GK$318,7,FALSE))</f>
        <v>0</v>
      </c>
      <c r="M85" s="90">
        <f>IF(ISNA(VLOOKUP($B85,'[1]1718  Exp_Rev Access'!$F$7:$GK$318,8,FALSE)),"",VLOOKUP($B85,'[1]1718  Exp_Rev Access'!$F$7:$GK$318,8,FALSE))</f>
        <v>0</v>
      </c>
      <c r="N85" s="56">
        <f t="shared" ref="N85:N90" si="269">SUM(H85:M85)</f>
        <v>18530.829999999998</v>
      </c>
      <c r="O85" s="91">
        <f t="shared" ref="O85:O90" si="270">N85/E85</f>
        <v>1.7085332295289912E-2</v>
      </c>
      <c r="P85" s="56">
        <f t="shared" ref="P85:P90" si="271">N85/D85</f>
        <v>654.79964664310944</v>
      </c>
      <c r="Q85" s="90">
        <f>IF(ISNA(VLOOKUP($B85,'[1]1718  Exp_Rev Access'!$F$7:$GK$318,10,FALSE)),"",VLOOKUP($B85,'[1]1718  Exp_Rev Access'!$F$7:$GK$318,10,FALSE))</f>
        <v>0</v>
      </c>
      <c r="R85" s="90">
        <f>IF(ISNA(VLOOKUP($B85,'[1]1718  Exp_Rev Access'!$F$7:$GK$318,11,FALSE)),"",VLOOKUP($B85,'[1]1718  Exp_Rev Access'!$F$7:$GK$318,11,FALSE))</f>
        <v>0</v>
      </c>
      <c r="S85" s="90">
        <f>IF(ISNA(VLOOKUP($B85,'[1]1718  Exp_Rev Access'!$F$7:$GK$318,12,FALSE)),"",VLOOKUP($B85,'[1]1718  Exp_Rev Access'!$F$7:$GK$318,12,FALSE))</f>
        <v>0</v>
      </c>
      <c r="T85" s="90">
        <f>IF(ISNA(VLOOKUP($B85,'[1]1718  Exp_Rev Access'!$F$7:$GK$318,13,FALSE)),"",VLOOKUP($B85,'[1]1718  Exp_Rev Access'!$F$7:$GK$318,13,FALSE))</f>
        <v>0</v>
      </c>
      <c r="U85" s="90">
        <f>IF(ISNA(VLOOKUP($B85,'[1]1718  Exp_Rev Access'!$F$7:$GK$318,14,FALSE)),"",VLOOKUP($B85,'[1]1718  Exp_Rev Access'!$F$7:$GK$318,14,FALSE))</f>
        <v>0</v>
      </c>
      <c r="V85" s="90">
        <f>IF(ISNA(VLOOKUP($B85,'[1]1718  Exp_Rev Access'!$F$7:$GK$318,15,FALSE)),"",VLOOKUP($B85,'[1]1718  Exp_Rev Access'!$F$7:$GK$318,15,FALSE))</f>
        <v>0</v>
      </c>
      <c r="W85" s="90">
        <f>IF(ISNA(VLOOKUP($B85,'[1]1718  Exp_Rev Access'!$F$7:$GK$318,16,FALSE)),"",VLOOKUP($B85,'[1]1718  Exp_Rev Access'!$F$7:$GK$318,16,FALSE))</f>
        <v>0</v>
      </c>
      <c r="X85" s="90">
        <f>IF(ISNA(VLOOKUP($B85,'[1]1718  Exp_Rev Access'!$F$7:$GK$318,17,FALSE)),"",VLOOKUP($B85,'[1]1718  Exp_Rev Access'!$F$7:$GK$318,17,FALSE))</f>
        <v>0</v>
      </c>
      <c r="Y85" s="90">
        <f>IF(ISNA(VLOOKUP($B85,'[1]1718  Exp_Rev Access'!$F$7:$GK$318,18,FALSE)),"",VLOOKUP($B85,'[1]1718  Exp_Rev Access'!$F$7:$GK$318,18,FALSE))</f>
        <v>220.26</v>
      </c>
      <c r="Z85" s="90">
        <f>IF(ISNA(VLOOKUP($B85,'[1]1718  Exp_Rev Access'!$F$7:$GK$318,19,FALSE)),"",VLOOKUP($B85,'[1]1718  Exp_Rev Access'!$F$7:$GK$318,19,FALSE))</f>
        <v>0</v>
      </c>
      <c r="AA85" s="90">
        <f>IF(ISNA(VLOOKUP($B85,'[1]1718  Exp_Rev Access'!$F$7:$GK$318,20,FALSE)),"",VLOOKUP($B85,'[1]1718  Exp_Rev Access'!$F$7:$GK$318,20,FALSE))</f>
        <v>0</v>
      </c>
      <c r="AB85" s="90">
        <f>IF(ISNA(VLOOKUP($B85,'[1]1718  Exp_Rev Access'!$F$7:$GK$318,21,FALSE)),"",VLOOKUP($B85,'[1]1718  Exp_Rev Access'!$F$7:$GK$318,21,FALSE))</f>
        <v>0</v>
      </c>
      <c r="AC85" s="90">
        <f>IF(ISNA(VLOOKUP($B85,'[1]1718  Exp_Rev Access'!$F$7:$GK$318,22,FALSE)),"",VLOOKUP($B85,'[1]1718  Exp_Rev Access'!$F$7:$GK$318,22,FALSE))</f>
        <v>0</v>
      </c>
      <c r="AD85" s="90">
        <f>IF(ISNA(VLOOKUP($B85,'[1]1718  Exp_Rev Access'!$F$7:$GK$318,23,FALSE)),"",VLOOKUP($B85,'[1]1718  Exp_Rev Access'!$F$7:$GK$318,23,FALSE))</f>
        <v>119</v>
      </c>
      <c r="AE85" s="90">
        <f>IF(ISNA(VLOOKUP($B85,'[1]1718  Exp_Rev Access'!$F$7:$GK$318,24,FALSE)),"",VLOOKUP($B85,'[1]1718  Exp_Rev Access'!$F$7:$GK$318,24,FALSE))</f>
        <v>4840.41</v>
      </c>
      <c r="AF85" s="90">
        <f>IF(ISNA(VLOOKUP($B85,'[1]1718  Exp_Rev Access'!$F$7:$GK$318,25,FALSE)),"",VLOOKUP($B85,'[1]1718  Exp_Rev Access'!$F$7:$GK$318,25,FALSE))</f>
        <v>0</v>
      </c>
      <c r="AG85" s="90">
        <f>IF(ISNA(VLOOKUP($B85,'[1]1718  Exp_Rev Access'!$F$7:$GK$318,26,FALSE)),"",VLOOKUP($B85,'[1]1718  Exp_Rev Access'!$F$7:$GK$318,26,FALSE))</f>
        <v>0</v>
      </c>
      <c r="AH85" s="90">
        <f>IF(ISNA(VLOOKUP($B85,'[1]1718  Exp_Rev Access'!$F$7:$GK$318,27,FALSE)),"",VLOOKUP($B85,'[1]1718  Exp_Rev Access'!$F$7:$GK$318,27,FALSE))</f>
        <v>0</v>
      </c>
      <c r="AI85" s="90">
        <f>IF(ISNA(VLOOKUP($B85,'[1]1718  Exp_Rev Access'!$F$7:$GK$318,28,FALSE)),"",VLOOKUP($B85,'[1]1718  Exp_Rev Access'!$F$7:$GK$318,28,FALSE))</f>
        <v>12300</v>
      </c>
      <c r="AJ85" s="90">
        <f>IF(ISNA(VLOOKUP($B85,'[1]1718  Exp_Rev Access'!$F$7:$GK$318,29,FALSE)),"",VLOOKUP($B85,'[1]1718  Exp_Rev Access'!$F$7:$GK$318,29,FALSE))</f>
        <v>0</v>
      </c>
      <c r="AK85" s="90">
        <f>IF(ISNA(VLOOKUP($B85,'[1]1718  Exp_Rev Access'!$F$7:$GK$318,30,FALSE)),"",VLOOKUP($B85,'[1]1718  Exp_Rev Access'!$F$7:$GK$318,30,FALSE))</f>
        <v>3466.26</v>
      </c>
      <c r="AL85" s="90">
        <f>IF(ISNA(VLOOKUP($B85,'[1]1718  Exp_Rev Access'!$F$7:$GK$318,31,FALSE)),"",VLOOKUP($B85,'[1]1718  Exp_Rev Access'!$F$7:$GK$318,31,FALSE))</f>
        <v>1721.1</v>
      </c>
      <c r="AM85" s="56">
        <f t="shared" ref="AM85:AM86" si="272">SUM(Q85:AL85)</f>
        <v>22667.03</v>
      </c>
      <c r="AN85" s="92">
        <f t="shared" ref="AN85:AN90" si="273">AM85/E85</f>
        <v>2.0898887944970912E-2</v>
      </c>
      <c r="AO85" s="71">
        <f t="shared" ref="AO85:AO90" si="274">AM85/D85</f>
        <v>800.95512367491165</v>
      </c>
      <c r="AP85" s="90">
        <f>IF(ISNA(VLOOKUP($B85,'[1]1718  Exp_Rev Access'!$F$7:$GK$318,33,FALSE)),"",VLOOKUP($B85,'[1]1718  Exp_Rev Access'!$F$7:$GK$318,33,FALSE))</f>
        <v>337215.18</v>
      </c>
      <c r="AQ85" s="90">
        <f>IF(ISNA(VLOOKUP($B85,'[1]1718  Exp_Rev Access'!$F$7:$GK$318,34,FALSE)),"",VLOOKUP($B85,'[1]1718  Exp_Rev Access'!$F$7:$GK$318,34,FALSE))</f>
        <v>502.36</v>
      </c>
      <c r="AR85" s="90">
        <f>IF(ISNA(VLOOKUP($B85,'[1]1718  Exp_Rev Access'!$F$7:$GK$318,35,FALSE)),"",VLOOKUP($B85,'[1]1718  Exp_Rev Access'!$F$7:$GK$318,35,FALSE))</f>
        <v>96394.96</v>
      </c>
      <c r="AS85" s="90">
        <f>IF(ISNA(VLOOKUP($B85,'[1]1718  Exp_Rev Access'!$F$7:$GK$318,36,FALSE)),"",VLOOKUP($B85,'[1]1718  Exp_Rev Access'!$F$7:$GK$318,36,FALSE))</f>
        <v>0</v>
      </c>
      <c r="AT85" s="90">
        <f>IF(ISNA(VLOOKUP($B85,'[1]1718  Exp_Rev Access'!$F$7:$GK$318,37,FALSE)),"",VLOOKUP($B85,'[1]1718  Exp_Rev Access'!$F$7:$GK$318,37,FALSE))</f>
        <v>0</v>
      </c>
      <c r="AU85" s="56">
        <f t="shared" ref="AU85:AU86" si="275">SUM(AP85:AT85)</f>
        <v>434112.5</v>
      </c>
      <c r="AV85" s="93">
        <f t="shared" ref="AV85:AV90" si="276">AU85/E85</f>
        <v>0.40024954716216393</v>
      </c>
      <c r="AW85" s="56">
        <f t="shared" ref="AW85:AW90" si="277">AU85/D85</f>
        <v>15339.664310954064</v>
      </c>
      <c r="AX85" s="90">
        <f>IF(ISNA(VLOOKUP($B85,'[1]1718  Exp_Rev Access'!$F$7:$GK$318,39,FALSE)),"",VLOOKUP($B85,'[1]1718  Exp_Rev Access'!$F$7:$GK$318,39,FALSE))</f>
        <v>0</v>
      </c>
      <c r="AY85" s="90">
        <f>IF(ISNA(VLOOKUP($B85,'[1]1718  Exp_Rev Access'!$F$7:$GK$318,40,FALSE)),"",VLOOKUP($B85,'[1]1718  Exp_Rev Access'!$F$7:$GK$318,40,FALSE))</f>
        <v>8614.57</v>
      </c>
      <c r="AZ85" s="90">
        <f>IF(ISNA(VLOOKUP($B85,'[1]1718  Exp_Rev Access'!$F$7:$GK$318,41,FALSE)),"",VLOOKUP($B85,'[1]1718  Exp_Rev Access'!$F$7:$GK$318,41,FALSE))</f>
        <v>0</v>
      </c>
      <c r="BA85" s="90">
        <f>IF(ISNA(VLOOKUP($B85,'[1]1718  Exp_Rev Access'!$F$7:$GK$318,42,FALSE)),"",VLOOKUP($B85,'[1]1718  Exp_Rev Access'!$F$7:$GK$318,42,FALSE))</f>
        <v>0</v>
      </c>
      <c r="BB85" s="90">
        <f>IF(ISNA(VLOOKUP($B85,'[1]1718  Exp_Rev Access'!$F$7:$GK$318,43,FALSE)),"",VLOOKUP($B85,'[1]1718  Exp_Rev Access'!$F$7:$GK$318,43,FALSE))</f>
        <v>0</v>
      </c>
      <c r="BC85" s="90">
        <f>IF(ISNA(VLOOKUP($B85,'[1]1718  Exp_Rev Access'!$F$7:$GK$318,44,FALSE)),"",VLOOKUP($B85,'[1]1718  Exp_Rev Access'!$F$7:$GK$318,44,FALSE))</f>
        <v>16492.099999999999</v>
      </c>
      <c r="BD85" s="90">
        <f>IF(ISNA(VLOOKUP($B85,'[1]1718  Exp_Rev Access'!$F$7:$GK$318,45,FALSE)),"",VLOOKUP($B85,'[1]1718  Exp_Rev Access'!$F$7:$GK$318,45,FALSE))</f>
        <v>0</v>
      </c>
      <c r="BE85" s="90">
        <f>IF(ISNA(VLOOKUP($B85,'[1]1718  Exp_Rev Access'!$F$7:$GK$318,46,FALSE)),"",VLOOKUP($B85,'[1]1718  Exp_Rev Access'!$F$7:$GK$318,46,FALSE))</f>
        <v>0</v>
      </c>
      <c r="BF85" s="90">
        <f>IF(ISNA(VLOOKUP($B85,'[1]1718  Exp_Rev Access'!$F$7:$GK$318,47,FALSE)),"",VLOOKUP($B85,'[1]1718  Exp_Rev Access'!$F$7:$GK$318,47,FALSE))</f>
        <v>0</v>
      </c>
      <c r="BG85" s="90">
        <f>IF(ISNA(VLOOKUP($B85,'[1]1718  Exp_Rev Access'!$F$7:$GK$318,48,FALSE)),"",VLOOKUP($B85,'[1]1718  Exp_Rev Access'!$F$7:$GK$318,48,FALSE))</f>
        <v>0</v>
      </c>
      <c r="BH85" s="90">
        <f>IF(ISNA(VLOOKUP($B85,'[1]1718  Exp_Rev Access'!$F$7:$GK$318,49,FALSE)),"",VLOOKUP($B85,'[1]1718  Exp_Rev Access'!$F$7:$GK$318,49,FALSE))</f>
        <v>0</v>
      </c>
      <c r="BI85" s="90">
        <f>IF(ISNA(VLOOKUP($B85,'[1]1718  Exp_Rev Access'!$F$7:$GK$318,50,FALSE)),"",VLOOKUP($B85,'[1]1718  Exp_Rev Access'!$F$7:$GK$318,50,FALSE))</f>
        <v>0</v>
      </c>
      <c r="BJ85" s="90">
        <f>IF(ISNA(VLOOKUP($B85,'[1]1718  Exp_Rev Access'!$F$7:$GK$318,51,FALSE)),"",VLOOKUP($B85,'[1]1718  Exp_Rev Access'!$F$7:$GK$318,51,FALSE))</f>
        <v>622.28</v>
      </c>
      <c r="BK85" s="90">
        <f>IF(ISNA(VLOOKUP($B85,'[1]1718  Exp_Rev Access'!$F$7:$GK$318,52,FALSE)),"",VLOOKUP($B85,'[1]1718  Exp_Rev Access'!$F$7:$GK$318,52,FALSE))</f>
        <v>99801.27</v>
      </c>
      <c r="BL85" s="90">
        <f>IF(ISNA(VLOOKUP($B85,'[1]1718  Exp_Rev Access'!$F$7:$GK$318,53,FALSE)),"",VLOOKUP($B85,'[1]1718  Exp_Rev Access'!$F$7:$GK$318,53,FALSE))</f>
        <v>0</v>
      </c>
      <c r="BM85" s="90">
        <f>IF(ISNA(VLOOKUP($B85,'[1]1718  Exp_Rev Access'!$F$7:$GK$318,54,FALSE)),"",VLOOKUP($B85,'[1]1718  Exp_Rev Access'!$F$7:$GK$318,54,FALSE))</f>
        <v>0</v>
      </c>
      <c r="BN85" s="90">
        <f>IF(ISNA(VLOOKUP($B85,'[1]1718  Exp_Rev Access'!$F$7:$GK$318,55,FALSE)),"",VLOOKUP($B85,'[1]1718  Exp_Rev Access'!$F$7:$GK$318,55,FALSE))</f>
        <v>0</v>
      </c>
      <c r="BO85" s="90">
        <f>IF(ISNA(VLOOKUP($B85,'[1]1718  Exp_Rev Access'!$F$7:$GK$318,56,FALSE)),"",VLOOKUP($B85,'[1]1718  Exp_Rev Access'!$F$7:$GK$318,56,FALSE))</f>
        <v>0</v>
      </c>
      <c r="BP85" s="90">
        <f>IF(ISNA(VLOOKUP($B85,'[1]1718  Exp_Rev Access'!$F$7:$GK$318,57,FALSE)),"",VLOOKUP($B85,'[1]1718  Exp_Rev Access'!$F$7:$GK$318,57,FALSE))</f>
        <v>0</v>
      </c>
      <c r="BQ85" s="90">
        <f>IF(ISNA(VLOOKUP($B85,'[1]1718  Exp_Rev Access'!$F$7:$GK$318,58,FALSE)),"",VLOOKUP($B85,'[1]1718  Exp_Rev Access'!$F$7:$GK$318,58,FALSE))</f>
        <v>0</v>
      </c>
      <c r="BR85" s="90">
        <f>IF(ISNA(VLOOKUP($B85,'[1]1718  Exp_Rev Access'!$F$7:$GK$318,59,FALSE)),"",VLOOKUP($B85,'[1]1718  Exp_Rev Access'!$F$7:$GK$318,59,FALSE))</f>
        <v>0</v>
      </c>
      <c r="BS85" s="90">
        <f>IF(ISNA(VLOOKUP($B85,'[1]1718  Exp_Rev Access'!$F$7:$GK$318,60,FALSE)),"",VLOOKUP($B85,'[1]1718  Exp_Rev Access'!$F$7:$GK$318,60,FALSE))</f>
        <v>0</v>
      </c>
      <c r="BT85" s="90">
        <f>IF(ISNA(VLOOKUP($B85,'[1]1718  Exp_Rev Access'!$F$7:$GK$318,61,FALSE)),"",VLOOKUP($B85,'[1]1718  Exp_Rev Access'!$F$7:$GK$318,61,FALSE))</f>
        <v>0</v>
      </c>
      <c r="BU85" s="90">
        <f>IF(ISNA(VLOOKUP($B85,'[1]1718  Exp_Rev Access'!$F$7:$GK$318,62,FALSE)),"",VLOOKUP($B85,'[1]1718  Exp_Rev Access'!$F$7:$GK$318,62,FALSE))</f>
        <v>0</v>
      </c>
      <c r="BV85" s="56">
        <f t="shared" si="236"/>
        <v>125530.22</v>
      </c>
      <c r="BW85" s="92">
        <f t="shared" ref="BW85:BW90" si="278">BV85/E85</f>
        <v>0.11573823308512612</v>
      </c>
      <c r="BX85" s="71">
        <f t="shared" ref="BX85:BX90" si="279">BV85/D85</f>
        <v>4435.696819787986</v>
      </c>
      <c r="BY85" s="90">
        <f>IF(ISNA(VLOOKUP($B85,'[1]1718  Exp_Rev Access'!$F$7:$GK$318,64,FALSE)),"",VLOOKUP($B85,'[1]1718  Exp_Rev Access'!$F$7:$GK$318,64,FALSE))</f>
        <v>0</v>
      </c>
      <c r="BZ85" s="90">
        <f>IF(ISNA(VLOOKUP($B85,'[1]1718  Exp_Rev Access'!$F$7:$GK$318,65,FALSE)),"",VLOOKUP($B85,'[1]1718  Exp_Rev Access'!$F$7:$GK$318,65,FALSE))</f>
        <v>362547.42</v>
      </c>
      <c r="CA85" s="90">
        <f>IF(ISNA(VLOOKUP($B85,'[1]1718  Exp_Rev Access'!$F$7:$GK$318,66,FALSE)),"",VLOOKUP($B85,'[1]1718  Exp_Rev Access'!$F$7:$GK$318,66,FALSE))</f>
        <v>3280</v>
      </c>
      <c r="CB85" s="90">
        <f>IF(ISNA(VLOOKUP($B85,'[1]1718  Exp_Rev Access'!$F$7:$GK$318,67,FALSE)),"",VLOOKUP($B85,'[1]1718  Exp_Rev Access'!$F$7:$GK$318,67,FALSE))</f>
        <v>0</v>
      </c>
      <c r="CC85" s="90">
        <f>IF(ISNA(VLOOKUP($B85,'[1]1718  Exp_Rev Access'!$F$7:$GK$318,68,FALSE)),"",VLOOKUP($B85,'[1]1718  Exp_Rev Access'!$F$7:$GK$318,68,FALSE))</f>
        <v>12841</v>
      </c>
      <c r="CD85" s="90">
        <f>IF(ISNA(VLOOKUP($B85,'[1]1718  Exp_Rev Access'!$F$7:$GK$318,69,FALSE)),"",VLOOKUP($B85,'[1]1718  Exp_Rev Access'!$F$7:$GK$318,69,FALSE))</f>
        <v>0</v>
      </c>
      <c r="CE85" s="56">
        <f t="shared" si="237"/>
        <v>378668.42</v>
      </c>
      <c r="CF85" s="92">
        <f t="shared" si="251"/>
        <v>0.34913038355175696</v>
      </c>
      <c r="CG85" s="78">
        <f t="shared" si="252"/>
        <v>13380.509540636041</v>
      </c>
      <c r="CH85" s="90">
        <f>IF(ISNA(VLOOKUP($B85,'[1]1718  Exp_Rev Access'!$F$7:$GK$318,$CH$2,FALSE)),"",VLOOKUP($B85,'[1]1718  Exp_Rev Access'!$F$7:$GK$318,$CH$2,FALSE))</f>
        <v>0</v>
      </c>
      <c r="CI85" s="90">
        <f>IF(ISNA(VLOOKUP($B85,'[1]1718  Exp_Rev Access'!$F$7:$GK$318,$CI$2,FALSE)),"",VLOOKUP($B85,'[1]1718  Exp_Rev Access'!$F$7:$GK$318,$CI$2,FALSE))</f>
        <v>0</v>
      </c>
      <c r="CJ85" s="90">
        <f>IF(ISNA(VLOOKUP($B85,'[1]1718  Exp_Rev Access'!$F$7:$GK$318,$CJ$2,FALSE)),"",VLOOKUP($B85,'[1]1718  Exp_Rev Access'!$F$7:$GK$318,$CJ$2,FALSE))</f>
        <v>0</v>
      </c>
      <c r="CK85" s="90">
        <f>IF(ISNA(VLOOKUP($B85,'[1]1718  Exp_Rev Access'!$F$7:$GK$318,$CK$2,FALSE)),"",VLOOKUP($B85,'[1]1718  Exp_Rev Access'!$F$7:$GK$318,$CK$2,FALSE))</f>
        <v>0</v>
      </c>
      <c r="CL85" s="90">
        <f>IF(ISNA(VLOOKUP($B85,'[1]1718  Exp_Rev Access'!$F$7:$GK$318,$CL$2,FALSE)),"",VLOOKUP($B85,'[1]1718  Exp_Rev Access'!$F$7:$GK$318,$CL$2,FALSE))</f>
        <v>0</v>
      </c>
      <c r="CM85" s="90">
        <f>IF(ISNA(VLOOKUP($B85,'[1]1718  Exp_Rev Access'!$F$7:$GK$318,$CM$2,FALSE)),"",VLOOKUP($B85,'[1]1718  Exp_Rev Access'!$F$7:$GK$318,$CM$2,FALSE))</f>
        <v>0</v>
      </c>
      <c r="CN85" s="90">
        <f>IF(ISNA(VLOOKUP($B85,'[1]1718  Exp_Rev Access'!$F$7:$GK$318,$CN$2,FALSE)),"",VLOOKUP($B85,'[1]1718  Exp_Rev Access'!$F$7:$GK$318,$CN$2,FALSE))</f>
        <v>0</v>
      </c>
      <c r="CO85" s="90">
        <f>IF(ISNA(VLOOKUP($B85,'[1]1718  Exp_Rev Access'!$F$7:$GK$318,$CO$2,FALSE)),"",VLOOKUP($B85,'[1]1718  Exp_Rev Access'!$F$7:$GK$318,$CO$2,FALSE))</f>
        <v>0</v>
      </c>
      <c r="CP85" s="90">
        <f>IF(ISNA(VLOOKUP($B85,'[1]1718  Exp_Rev Access'!$F$7:$GK$318,$CP$2,FALSE)),"",VLOOKUP($B85,'[1]1718  Exp_Rev Access'!$F$7:$GK$318,$CP$2,FALSE))</f>
        <v>0</v>
      </c>
      <c r="CQ85" s="90">
        <f>IF(ISNA(VLOOKUP($B85,'[1]1718  Exp_Rev Access'!$F$7:$GK$318,$CQ$2,FALSE)),"",VLOOKUP($B85,'[1]1718  Exp_Rev Access'!$F$7:$GK$318,$CQ$2,FALSE))</f>
        <v>9223</v>
      </c>
      <c r="CR85" s="90">
        <f>IF(ISNA(VLOOKUP($B85,'[1]1718  Exp_Rev Access'!$F$7:$GK$318,$CR$2,FALSE)),"",VLOOKUP($B85,'[1]1718  Exp_Rev Access'!$F$7:$GK$318,$CR$2,FALSE))</f>
        <v>0</v>
      </c>
      <c r="CS85" s="90">
        <f>IF(ISNA(VLOOKUP($B85,'[1]1718  Exp_Rev Access'!$F$7:$GK$318,$CS$2,FALSE)),"",VLOOKUP($B85,'[1]1718  Exp_Rev Access'!$F$7:$GK$318,$CS$2,FALSE))</f>
        <v>0</v>
      </c>
      <c r="CT85" s="90">
        <f>IF(ISNA(VLOOKUP($B85,'[1]1718  Exp_Rev Access'!$F$7:$GK$318,$CT$2,FALSE)),"",VLOOKUP($B85,'[1]1718  Exp_Rev Access'!$F$7:$GK$318,$CT$2,FALSE))</f>
        <v>0</v>
      </c>
      <c r="CU85" s="90">
        <f>IF(ISNA(VLOOKUP($B85,'[1]1718  Exp_Rev Access'!$F$7:$GK$318,$CU$2,FALSE)),"",VLOOKUP($B85,'[1]1718  Exp_Rev Access'!$F$7:$GK$318,$CU$2,FALSE))</f>
        <v>65762.73</v>
      </c>
      <c r="CV85" s="90">
        <f>IF(ISNA(VLOOKUP($B85,'[1]1718  Exp_Rev Access'!$F$7:$GK$318,$CV$2,FALSE)),"",VLOOKUP($B85,'[1]1718  Exp_Rev Access'!$F$7:$GK$318,$CV$2,FALSE))</f>
        <v>523.29</v>
      </c>
      <c r="CW85" s="90">
        <f>IF(ISNA(VLOOKUP($B85,'[1]1718  Exp_Rev Access'!$F$7:$GK$318,$CW$2,FALSE)),"",VLOOKUP($B85,'[1]1718  Exp_Rev Access'!$F$7:$GK$318,$CW$2,FALSE))</f>
        <v>0</v>
      </c>
      <c r="CX85" s="90">
        <f>IF(ISNA(VLOOKUP($B85,'[1]1718  Exp_Rev Access'!$F$7:$GK$318,$CX$2,FALSE)),"",VLOOKUP($B85,'[1]1718  Exp_Rev Access'!$F$7:$GK$318,$CX$2,FALSE))</f>
        <v>0</v>
      </c>
      <c r="CY85" s="90">
        <f>IF(ISNA(VLOOKUP($B85,'[1]1718  Exp_Rev Access'!$F$7:$GK$318,$CY$2,FALSE)),"",VLOOKUP($B85,'[1]1718  Exp_Rev Access'!$F$7:$GK$318,$CY$2,FALSE))</f>
        <v>0</v>
      </c>
      <c r="CZ85" s="90">
        <f>IF(ISNA(VLOOKUP($B85,'[1]1718  Exp_Rev Access'!$F$7:$GK$318,$CZ$2,FALSE)),"",VLOOKUP($B85,'[1]1718  Exp_Rev Access'!$F$7:$GK$318,$CZ$2,FALSE))</f>
        <v>0</v>
      </c>
      <c r="DA85" s="90">
        <f>IF(ISNA(VLOOKUP($B85,'[1]1718  Exp_Rev Access'!$F$7:$GK$318,$DA$2,FALSE)),"",VLOOKUP($B85,'[1]1718  Exp_Rev Access'!$F$7:$GK$318,$DA$2,FALSE))</f>
        <v>0</v>
      </c>
      <c r="DB85" s="90">
        <f>IF(ISNA(VLOOKUP($B85,'[1]1718  Exp_Rev Access'!$F$7:$GK$318,$DB$2,FALSE)),"",VLOOKUP($B85,'[1]1718  Exp_Rev Access'!$F$7:$GK$318,$DB$2,FALSE))</f>
        <v>0</v>
      </c>
      <c r="DC85" s="90">
        <f>IF(ISNA(VLOOKUP($B85,'[1]1718  Exp_Rev Access'!$F$7:$GK$318,$DC$2,FALSE)),"",VLOOKUP($B85,'[1]1718  Exp_Rev Access'!$F$7:$GK$318,$DC$2,FALSE))</f>
        <v>0</v>
      </c>
      <c r="DD85" s="90">
        <f>IF(ISNA(VLOOKUP($B85,'[1]1718  Exp_Rev Access'!$F$7:$GK$318,$DD$2,FALSE)),"",VLOOKUP($B85,'[1]1718  Exp_Rev Access'!$F$7:$GK$318,$DD$2,FALSE))</f>
        <v>0</v>
      </c>
      <c r="DE85" s="90">
        <f>IF(ISNA(VLOOKUP($B85,'[1]1718  Exp_Rev Access'!$F$7:$GK$318,$DE$2,FALSE)),"",VLOOKUP($B85,'[1]1718  Exp_Rev Access'!$F$7:$GK$318,$DE$2,FALSE))</f>
        <v>0</v>
      </c>
      <c r="DF85" s="90">
        <f>IF(ISNA(VLOOKUP($B85,'[1]1718  Exp_Rev Access'!$F$7:$GK$318,$DF$2,FALSE)),"",VLOOKUP($B85,'[1]1718  Exp_Rev Access'!$F$7:$GK$318,$DF$2,FALSE))</f>
        <v>0</v>
      </c>
      <c r="DG85" s="90">
        <f>IF(ISNA(VLOOKUP($B85,'[1]1718  Exp_Rev Access'!$F$7:$GK$318,$DG$2,FALSE)),"",VLOOKUP($B85,'[1]1718  Exp_Rev Access'!$F$7:$GK$318,$DG$2,FALSE))</f>
        <v>0</v>
      </c>
      <c r="DH85" s="90">
        <f>IF(ISNA(VLOOKUP($B85,'[1]1718  Exp_Rev Access'!$F$7:$GK$318,$DH$2,FALSE)),"",VLOOKUP($B85,'[1]1718  Exp_Rev Access'!$F$7:$GK$318,$DH$2,FALSE))</f>
        <v>0</v>
      </c>
      <c r="DI85" s="90">
        <f>IF(ISNA(VLOOKUP($B85,'[1]1718  Exp_Rev Access'!$F$7:$GK$318,$DI$2,FALSE)),"",VLOOKUP($B85,'[1]1718  Exp_Rev Access'!$F$7:$GK$318,$DI$2,FALSE))</f>
        <v>22306.240000000002</v>
      </c>
      <c r="DJ85" s="90">
        <f>IF(ISNA(VLOOKUP($B85,'[1]1718  Exp_Rev Access'!$F$7:$GK$318,$DJ$2,FALSE)),"",VLOOKUP($B85,'[1]1718  Exp_Rev Access'!$F$7:$GK$318,$DJ$2,FALSE))</f>
        <v>0</v>
      </c>
      <c r="DK85" s="90">
        <f>IF(ISNA(VLOOKUP($B85,'[1]1718  Exp_Rev Access'!$F$7:$GK$318,$DK$2,FALSE)),"",VLOOKUP($B85,'[1]1718  Exp_Rev Access'!$F$7:$GK$318,$DK$2,FALSE))</f>
        <v>0</v>
      </c>
      <c r="DL85" s="90">
        <f>IF(ISNA(VLOOKUP($B85,'[1]1718  Exp_Rev Access'!$F$7:$GK$318,$DL$2,FALSE)),"",VLOOKUP($B85,'[1]1718  Exp_Rev Access'!$F$7:$GK$318,$DL$2,FALSE))</f>
        <v>0</v>
      </c>
      <c r="DM85" s="90">
        <f>IF(ISNA(VLOOKUP($B85,'[1]1718  Exp_Rev Access'!$F$7:$GK$318,$DM$2,FALSE)),"",VLOOKUP($B85,'[1]1718  Exp_Rev Access'!$F$7:$GK$318,$DM$2,FALSE))</f>
        <v>0</v>
      </c>
      <c r="DN85" s="90">
        <f>IF(ISNA(VLOOKUP($B85,'[1]1718  Exp_Rev Access'!$F$7:$GK$318,$DN$2,FALSE)),"",VLOOKUP($B85,'[1]1718  Exp_Rev Access'!$F$7:$GK$318,$DN$2,FALSE))</f>
        <v>0</v>
      </c>
      <c r="DO85" s="90">
        <f>IF(ISNA(VLOOKUP($B85,'[1]1718  Exp_Rev Access'!$F$7:$GK$318,$DO$2,FALSE)),"",VLOOKUP($B85,'[1]1718  Exp_Rev Access'!$F$7:$GK$318,$DO$2,FALSE))</f>
        <v>0</v>
      </c>
      <c r="DP85" s="90">
        <f>IF(ISNA(VLOOKUP($B85,'[1]1718  Exp_Rev Access'!$F$7:$GK$318,$DP$2,FALSE)),"",VLOOKUP($B85,'[1]1718  Exp_Rev Access'!$F$7:$GK$318,$DP$2,FALSE))</f>
        <v>0</v>
      </c>
      <c r="DQ85" s="90">
        <f>IF(ISNA(VLOOKUP($B85,'[1]1718  Exp_Rev Access'!$F$7:$GK$318,$DQ$2,FALSE)),"",VLOOKUP($B85,'[1]1718  Exp_Rev Access'!$F$7:$GK$318,$DQ$2,FALSE))</f>
        <v>0</v>
      </c>
      <c r="DR85" s="90">
        <f>IF(ISNA(VLOOKUP($B85,'[1]1718  Exp_Rev Access'!$F$7:$GK$318,$DR$2,FALSE)),"",VLOOKUP($B85,'[1]1718  Exp_Rev Access'!$F$7:$GK$318,$DR$2,FALSE))</f>
        <v>0</v>
      </c>
      <c r="DS85" s="90">
        <f>IF(ISNA(VLOOKUP($B85,'[1]1718  Exp_Rev Access'!$F$7:$GK$318,$DS$2,FALSE)),"",VLOOKUP($B85,'[1]1718  Exp_Rev Access'!$F$7:$GK$318,$DS$2,FALSE))</f>
        <v>0</v>
      </c>
      <c r="DT85" s="90">
        <f>IF(ISNA(VLOOKUP($B85,'[1]1718  Exp_Rev Access'!$F$7:$GK$318,$DT$2,FALSE)),"",VLOOKUP($B85,'[1]1718  Exp_Rev Access'!$F$7:$GK$318,$DT$2,FALSE))</f>
        <v>0</v>
      </c>
      <c r="DU85" s="90">
        <f>IF(ISNA(VLOOKUP($B85,'[1]1718  Exp_Rev Access'!$F$7:$GK$318,$DU$2,FALSE)),"",VLOOKUP($B85,'[1]1718  Exp_Rev Access'!$F$7:$GK$318,$DU$2,FALSE))</f>
        <v>0</v>
      </c>
      <c r="DV85" s="90">
        <f>IF(ISNA(VLOOKUP($B85,'[1]1718  Exp_Rev Access'!$F$7:$GK$318,$DV$2,FALSE)),"",VLOOKUP($B85,'[1]1718  Exp_Rev Access'!$F$7:$GK$318,$DV$2,FALSE))</f>
        <v>0</v>
      </c>
      <c r="DW85" s="90">
        <f>IF(ISNA(VLOOKUP($B85,'[1]1718  Exp_Rev Access'!$F$7:$GK$318,$DW$2,FALSE)),"",VLOOKUP($B85,'[1]1718  Exp_Rev Access'!$F$7:$GK$318,$DW$2,FALSE))</f>
        <v>0</v>
      </c>
      <c r="DX85" s="90">
        <f>IF(ISNA(VLOOKUP($B85,'[1]1718  Exp_Rev Access'!$F$7:$GK$318,$DX$2,FALSE)),"",VLOOKUP($B85,'[1]1718  Exp_Rev Access'!$F$7:$GK$318,$DX$2,FALSE))</f>
        <v>0</v>
      </c>
      <c r="DY85" s="90">
        <f>IF(ISNA(VLOOKUP($B85,'[1]1718  Exp_Rev Access'!$F$7:$GK$318,$DY$2,FALSE)),"",VLOOKUP($B85,'[1]1718  Exp_Rev Access'!$F$7:$GK$318,$DY$2,FALSE))</f>
        <v>1395</v>
      </c>
      <c r="DZ85" s="90">
        <f>IF(ISNA(VLOOKUP($B85,'[1]1718  Exp_Rev Access'!$F$7:$GK$318,$DZ$2,FALSE)),"",VLOOKUP($B85,'[1]1718  Exp_Rev Access'!$F$7:$GK$318,$DZ$2,FALSE))</f>
        <v>0</v>
      </c>
      <c r="EA85" s="90">
        <f>IF(ISNA(VLOOKUP($B85,'[1]1718  Exp_Rev Access'!$F$7:$GK$318,$EA$2,FALSE)),"",VLOOKUP($B85,'[1]1718  Exp_Rev Access'!$F$7:$GK$318,$EA$2,FALSE))</f>
        <v>0</v>
      </c>
      <c r="EB85" s="90">
        <f>IF(ISNA(VLOOKUP($B85,'[1]1718  Exp_Rev Access'!$F$7:$GK$318,$EB$2,FALSE)),"",VLOOKUP($B85,'[1]1718  Exp_Rev Access'!$F$7:$GK$318,$EB$2,FALSE))</f>
        <v>0</v>
      </c>
      <c r="EC85" s="90">
        <f>IF(ISNA(VLOOKUP($B85,'[1]1718  Exp_Rev Access'!$F$7:$GK$318,$EC$2,FALSE)),"",VLOOKUP($B85,'[1]1718  Exp_Rev Access'!$F$7:$GK$318,$EC$2,FALSE))</f>
        <v>0</v>
      </c>
      <c r="ED85" s="90">
        <f>IF(ISNA(VLOOKUP($B85,'[1]1718  Exp_Rev Access'!$F$7:$GK$318,$ED$2,FALSE)),"",VLOOKUP($B85,'[1]1718  Exp_Rev Access'!$F$7:$GK$318,$ED$2,FALSE))</f>
        <v>0</v>
      </c>
      <c r="EE85" s="90">
        <f>IF(ISNA(VLOOKUP($B85,'[1]1718  Exp_Rev Access'!$F$7:$GK$318,$EE$2,FALSE)),"",VLOOKUP($B85,'[1]1718  Exp_Rev Access'!$F$7:$GK$318,$EE$2,FALSE))</f>
        <v>0</v>
      </c>
      <c r="EF85" s="90">
        <f>IF(ISNA(VLOOKUP($B85,'[1]1718  Exp_Rev Access'!$F$7:$GK$318,$EF$2,FALSE)),"",VLOOKUP($B85,'[1]1718  Exp_Rev Access'!$F$7:$GK$318,$EF$2,FALSE))</f>
        <v>0</v>
      </c>
      <c r="EG85" s="90">
        <f>IF(ISNA(VLOOKUP($B85,'[1]1718  Exp_Rev Access'!$F$7:$GK$318,$EG$2,FALSE)),"",VLOOKUP($B85,'[1]1718  Exp_Rev Access'!$F$7:$GK$318,$EG$2,FALSE))</f>
        <v>0</v>
      </c>
      <c r="EH85" s="90">
        <f>IF(ISNA(VLOOKUP($B85,'[1]1718  Exp_Rev Access'!$F$7:$GK$318,$EH$2,FALSE)),"",VLOOKUP($B85,'[1]1718  Exp_Rev Access'!$F$7:$GK$318,$EH$2,FALSE))</f>
        <v>0</v>
      </c>
      <c r="EI85" s="90">
        <f>IF(ISNA(VLOOKUP($B85,'[1]1718  Exp_Rev Access'!$F$7:$GK$318,$EI$2,FALSE)),"",VLOOKUP($B85,'[1]1718  Exp_Rev Access'!$F$7:$GK$318,$EI$2,FALSE))</f>
        <v>0</v>
      </c>
      <c r="EJ85" s="90">
        <f>IF(ISNA(VLOOKUP($B85,'[1]1718  Exp_Rev Access'!$F$7:$GK$318,$EJ$2,FALSE)),"",VLOOKUP($B85,'[1]1718  Exp_Rev Access'!$F$7:$GK$318,$EJ$2,FALSE))</f>
        <v>0</v>
      </c>
      <c r="EK85" s="90">
        <f>IF(ISNA(VLOOKUP($B85,'[1]1718  Exp_Rev Access'!$F$7:$GK$318,$EK$2,FALSE)),"",VLOOKUP($B85,'[1]1718  Exp_Rev Access'!$F$7:$GK$318,$EK$2,FALSE))</f>
        <v>0</v>
      </c>
      <c r="EL85" s="90">
        <f>IF(ISNA(VLOOKUP($B85,'[1]1718  Exp_Rev Access'!$F$7:$GK$318,$EL$2,FALSE)),"",VLOOKUP($B85,'[1]1718  Exp_Rev Access'!$F$7:$GK$318,$EL$2,FALSE))</f>
        <v>0</v>
      </c>
      <c r="EM85" s="90">
        <f>IF(ISNA(VLOOKUP($B85,'[1]1718  Exp_Rev Access'!$F$7:$GK$318,$EM$2,FALSE)),"",VLOOKUP($B85,'[1]1718  Exp_Rev Access'!$F$7:$GK$318,$EM$2,FALSE))</f>
        <v>0</v>
      </c>
      <c r="EN85" s="90">
        <f>IF(ISNA(VLOOKUP($B85,'[1]1718  Exp_Rev Access'!$F$7:$GK$318,$EN$2,FALSE)),"",VLOOKUP($B85,'[1]1718  Exp_Rev Access'!$F$7:$GK$318,$EN$2,FALSE))</f>
        <v>0</v>
      </c>
      <c r="EO85" s="90">
        <f>IF(ISNA(VLOOKUP($B85,'[1]1718  Exp_Rev Access'!$F$7:$GK$318,$EO$2,FALSE)),"",VLOOKUP($B85,'[1]1718  Exp_Rev Access'!$F$7:$GK$318,$EO$2,FALSE))</f>
        <v>0</v>
      </c>
      <c r="EP85" s="90">
        <f>IF(ISNA(VLOOKUP($B85,'[1]1718  Exp_Rev Access'!$F$7:$GK$318,$EP$2,FALSE)),"",VLOOKUP($B85,'[1]1718  Exp_Rev Access'!$F$7:$GK$318,$EP$2,FALSE))</f>
        <v>0</v>
      </c>
      <c r="EQ85" s="90">
        <f>IF(ISNA(VLOOKUP($B85,'[1]1718  Exp_Rev Access'!$F$7:$GK$318,$EQ$2,FALSE)),"",VLOOKUP($B85,'[1]1718  Exp_Rev Access'!$F$7:$GK$318,$EQ$2,FALSE))</f>
        <v>0</v>
      </c>
      <c r="ER85" s="90">
        <f>IF(ISNA(VLOOKUP($B85,'[1]1718  Exp_Rev Access'!$F$7:$GK$318,$ER$2,FALSE)),"",VLOOKUP($B85,'[1]1718  Exp_Rev Access'!$F$7:$GK$318,$ER$2,FALSE))</f>
        <v>0</v>
      </c>
      <c r="ES85" s="90">
        <f>IF(ISNA(VLOOKUP($B85,'[1]1718  Exp_Rev Access'!$F$7:$GK$318,$ES$2,FALSE)),"",VLOOKUP($B85,'[1]1718  Exp_Rev Access'!$F$7:$GK$318,$ES$2,FALSE))</f>
        <v>0</v>
      </c>
      <c r="ET85" s="90">
        <f>IF(ISNA(VLOOKUP($B85,'[1]1718  Exp_Rev Access'!$F$7:$GK$318,$ET$2,FALSE)),"",VLOOKUP($B85,'[1]1718  Exp_Rev Access'!$F$7:$GK$318,$ET$2,FALSE))</f>
        <v>0</v>
      </c>
      <c r="EU85" s="90">
        <f>IF(ISNA(VLOOKUP($B85,'[1]1718  Exp_Rev Access'!$F$7:$GK$318,$EU$2,FALSE)),"",VLOOKUP($B85,'[1]1718  Exp_Rev Access'!$F$7:$GK$318,$EU$2,FALSE))</f>
        <v>0</v>
      </c>
      <c r="EV85" s="90">
        <f>IF(ISNA(VLOOKUP($B85,'[1]1718  Exp_Rev Access'!$F$7:$GK$318,$EV$2,FALSE)),"",VLOOKUP($B85,'[1]1718  Exp_Rev Access'!$F$7:$GK$318,$EV$2,FALSE))</f>
        <v>0</v>
      </c>
      <c r="EW85" s="90">
        <f>IF(ISNA(VLOOKUP($B85,'[1]1718  Exp_Rev Access'!$F$7:$GK$318,$EW$2,FALSE)),"",VLOOKUP($B85,'[1]1718  Exp_Rev Access'!$F$7:$GK$318,$EW$2,FALSE))</f>
        <v>0</v>
      </c>
      <c r="EX85" s="90">
        <f>IF(ISNA(VLOOKUP($B85,'[1]1718  Exp_Rev Access'!$F$7:$GK$318,$EX$2,FALSE)),"",VLOOKUP($B85,'[1]1718  Exp_Rev Access'!$F$7:$GK$318,$EX$2,FALSE))</f>
        <v>0</v>
      </c>
      <c r="EY85" s="90">
        <f>IF(ISNA(VLOOKUP($B85,'[1]1718  Exp_Rev Access'!$F$7:$GK$318,$EY$2,FALSE)),"",VLOOKUP($B85,'[1]1718  Exp_Rev Access'!$F$7:$GK$318,$EY$2,FALSE))</f>
        <v>0</v>
      </c>
      <c r="EZ85" s="90">
        <f>IF(ISNA(VLOOKUP($B85,'[1]1718  Exp_Rev Access'!$F$7:$GK$318,$EZ$2,FALSE)),"",VLOOKUP($B85,'[1]1718  Exp_Rev Access'!$F$7:$GK$318,$EZ$2,FALSE))</f>
        <v>0</v>
      </c>
      <c r="FA85" s="90">
        <f>IF(ISNA(VLOOKUP($B85,'[1]1718  Exp_Rev Access'!$F$7:$GK$318,$FA$2,FALSE)),"",VLOOKUP($B85,'[1]1718  Exp_Rev Access'!$F$7:$GK$318,$FA$2,FALSE))</f>
        <v>0</v>
      </c>
      <c r="FB85" s="90">
        <f>IF(ISNA(VLOOKUP($B85,'[1]1718  Exp_Rev Access'!$F$7:$GK$318,$FB$2,FALSE)),"",VLOOKUP($B85,'[1]1718  Exp_Rev Access'!$F$7:$GK$318,$FB$2,FALSE))</f>
        <v>0</v>
      </c>
      <c r="FC85" s="90">
        <f>IF(ISNA(VLOOKUP($B85,'[1]1718  Exp_Rev Access'!$F$7:$GK$318,$FC$2,FALSE)),"",VLOOKUP($B85,'[1]1718  Exp_Rev Access'!$F$7:$GK$318,$FC$2,FALSE))</f>
        <v>0</v>
      </c>
      <c r="FD85" s="90">
        <f>IF(ISNA(VLOOKUP($B85,'[1]1718  Exp_Rev Access'!$F$7:$GK$318,$FD$2,FALSE)),"",VLOOKUP($B85,'[1]1718  Exp_Rev Access'!$F$7:$GK$318,$FD$2,FALSE))</f>
        <v>0</v>
      </c>
      <c r="FE85" s="90">
        <f>IF(ISNA(VLOOKUP($B85,'[1]1718  Exp_Rev Access'!$F$7:$GK$318,$FE$2,FALSE)),"",VLOOKUP($B85,'[1]1718  Exp_Rev Access'!$F$7:$GK$318,$FE$2,FALSE))</f>
        <v>0</v>
      </c>
      <c r="FF85" s="90">
        <f>IF(ISNA(VLOOKUP($B85,'[1]1718  Exp_Rev Access'!$F$7:$GK$318,$FF$2,FALSE)),"",VLOOKUP($B85,'[1]1718  Exp_Rev Access'!$F$7:$GK$318,$FF$2,FALSE))</f>
        <v>0</v>
      </c>
      <c r="FG85" s="90">
        <f>IF(ISNA(VLOOKUP($B85,'[1]1718  Exp_Rev Access'!$F$7:$GK$318,$FG$2,FALSE)),"",VLOOKUP($B85,'[1]1718  Exp_Rev Access'!$F$7:$GK$318,$FG$2,FALSE))</f>
        <v>0</v>
      </c>
      <c r="FH85" s="90">
        <f>IF(ISNA(VLOOKUP($B85,'[1]1718  Exp_Rev Access'!$F$7:$GK$318,$FH$2,FALSE)),"",VLOOKUP($B85,'[1]1718  Exp_Rev Access'!$F$7:$GK$318,$FH$2,FALSE))</f>
        <v>2700</v>
      </c>
      <c r="FI85" s="90">
        <f>IF(ISNA(VLOOKUP($B85,'[1]1718  Exp_Rev Access'!$F$7:$GK$318,$FI$2,FALSE)),"",VLOOKUP($B85,'[1]1718  Exp_Rev Access'!$F$7:$GK$318,$FI$2,FALSE))</f>
        <v>0</v>
      </c>
      <c r="FJ85" s="90">
        <f>IF(ISNA(VLOOKUP($B85,'[1]1718  Exp_Rev Access'!$F$7:$GK$318,$FJ$2,FALSE)),"",VLOOKUP($B85,'[1]1718  Exp_Rev Access'!$F$7:$GK$318,$FJ$2,FALSE))</f>
        <v>1405.95</v>
      </c>
      <c r="FK85" s="90">
        <f>IF(ISNA(VLOOKUP($B85,'[1]1718  Exp_Rev Access'!$F$7:$GK$318,$FK$2,FALSE)),"",VLOOKUP($B85,'[1]1718  Exp_Rev Access'!$F$7:$GK$318,$FK$2,FALSE))</f>
        <v>0</v>
      </c>
      <c r="FL85" s="90">
        <f>IF(ISNA(VLOOKUP($B85,'[1]1718  Exp_Rev Access'!$F$7:$GK$318,$FL$2,FALSE)),"",VLOOKUP($B85,'[1]1718  Exp_Rev Access'!$F$7:$GK$318,$FL$2,FALSE))</f>
        <v>0</v>
      </c>
      <c r="FM85" s="90">
        <f>IF(ISNA(VLOOKUP($B85,'[1]1718  Exp_Rev Access'!$F$7:$GK$318,$FM$2,FALSE)),"",VLOOKUP($B85,'[1]1718  Exp_Rev Access'!$F$7:$GK$318,$FM$2,FALSE))</f>
        <v>0</v>
      </c>
      <c r="FN85" s="90">
        <f>IF(ISNA(VLOOKUP($B85,'[1]1718  Exp_Rev Access'!$F$7:$GK$318,$FN$2,FALSE)),"",VLOOKUP($B85,'[1]1718  Exp_Rev Access'!$F$7:$GK$318,$FN$2,FALSE))</f>
        <v>0</v>
      </c>
      <c r="FO85" s="90">
        <f>IF(ISNA(VLOOKUP($B85,'[1]1718  Exp_Rev Access'!$F$7:$GK$318,$FO$2,FALSE)),"",VLOOKUP($B85,'[1]1718  Exp_Rev Access'!$F$7:$GK$318,$FO$2,FALSE))</f>
        <v>0</v>
      </c>
      <c r="FP85" s="90">
        <f>IF(ISNA(VLOOKUP($B85,'[1]1718  Exp_Rev Access'!$F$7:$GK$318,$FP$2,FALSE)),"",VLOOKUP($B85,'[1]1718  Exp_Rev Access'!$F$7:$GK$318,$FP$2,FALSE))</f>
        <v>0</v>
      </c>
      <c r="FQ85" s="90">
        <f>IF(ISNA(VLOOKUP($B85,'[1]1718  Exp_Rev Access'!$F$7:$GK$318,$FQ$2,FALSE)),"",VLOOKUP($B85,'[1]1718  Exp_Rev Access'!$F$7:$GK$318,$FQ$2,FALSE))</f>
        <v>0</v>
      </c>
      <c r="FR85" s="90">
        <f>IF(ISNA(VLOOKUP($B85,'[1]1718  Exp_Rev Access'!$F$7:$GK$318,$FR$2,FALSE)),"",VLOOKUP($B85,'[1]1718  Exp_Rev Access'!$F$7:$GK$318,$FR$2,FALSE))</f>
        <v>499.39</v>
      </c>
      <c r="FS85" s="56">
        <f t="shared" ref="FS85:FS90" si="280">SUM(CH85:FR85)</f>
        <v>103815.59999999999</v>
      </c>
      <c r="FT85" s="92">
        <f t="shared" ref="FT85:FT90" si="281">FS85/E85</f>
        <v>9.5717462382143667E-2</v>
      </c>
      <c r="FU85" s="94">
        <f t="shared" ref="FU85:FU90" si="282">FS85/D85</f>
        <v>3668.3957597173139</v>
      </c>
      <c r="FV85" s="95">
        <f>IF(ISNA(VLOOKUP($B85,'[1]1718  Exp_Rev Access'!$F$7:$GK$318,$FV$2,FALSE)),"",VLOOKUP($B85,'[1]1718  Exp_Rev Access'!$F$7:$GK$318,$FV$2,FALSE))</f>
        <v>0</v>
      </c>
      <c r="FW85" s="95">
        <f>IF(ISNA(VLOOKUP($B85,'[1]1718  Exp_Rev Access'!$F$7:$GK$318,$FW$2,FALSE)),"",VLOOKUP($B85,'[1]1718  Exp_Rev Access'!$F$7:$GK$318,$FW$2,FALSE))</f>
        <v>0</v>
      </c>
      <c r="FX85" s="95">
        <f>IF(ISNA(VLOOKUP($B85,'[1]1718  Exp_Rev Access'!$F$7:$GK$318,$FX$2,FALSE)),"",VLOOKUP($B85,'[1]1718  Exp_Rev Access'!$F$7:$GK$318,$FX$2,FALSE))</f>
        <v>0</v>
      </c>
      <c r="FY85" s="95">
        <f>IF(ISNA(VLOOKUP($B85,'[1]1718  Exp_Rev Access'!$F$7:$GK$318,$FY$2,FALSE)),"",VLOOKUP($B85,'[1]1718  Exp_Rev Access'!$F$7:$GK$318,$FY$2,FALSE))</f>
        <v>0</v>
      </c>
      <c r="FZ85" s="95">
        <f>IF(ISNA(VLOOKUP($B85,'[1]1718  Exp_Rev Access'!$F$7:$GK$318,$FZ$2,FALSE)),"",VLOOKUP($B85,'[1]1718  Exp_Rev Access'!$F$7:$GK$318,$FZ$2,FALSE))</f>
        <v>0</v>
      </c>
      <c r="GA85" s="95">
        <f>IF(ISNA(VLOOKUP($B85,'[1]1718  Exp_Rev Access'!$F$7:$GK$318,$GA$2,FALSE)),"",VLOOKUP($B85,'[1]1718  Exp_Rev Access'!$F$7:$GK$318,$GA$2,FALSE))</f>
        <v>0</v>
      </c>
      <c r="GB85" s="95">
        <f>IF(ISNA(VLOOKUP($B85,'[1]1718  Exp_Rev Access'!$F$7:$GK$318,$GB$2,FALSE)),"",VLOOKUP($B85,'[1]1718  Exp_Rev Access'!$F$7:$GK$318,$GB$2,FALSE))</f>
        <v>0</v>
      </c>
      <c r="GC85" s="95">
        <f>IF(ISNA(VLOOKUP($B85,'[1]1718  Exp_Rev Access'!$F$7:$GK$318,$GC$2,FALSE)),"",VLOOKUP($B85,'[1]1718  Exp_Rev Access'!$F$7:$GK$318,$GC$2,FALSE))</f>
        <v>0</v>
      </c>
      <c r="GD85" s="95">
        <f>IF(ISNA(VLOOKUP($B85,'[1]1718  Exp_Rev Access'!$F$7:$GK$318,$GD$2,FALSE)),"",VLOOKUP($B85,'[1]1718  Exp_Rev Access'!$F$7:$GK$318,$GD$2,FALSE))</f>
        <v>0</v>
      </c>
      <c r="GE85" s="95">
        <f>IF(ISNA(VLOOKUP($B85,'[1]1718  Exp_Rev Access'!$F$7:$GK$318,$GE$2,FALSE)),"",VLOOKUP($B85,'[1]1718  Exp_Rev Access'!$F$7:$GK$318,$GE$2,FALSE))</f>
        <v>0</v>
      </c>
      <c r="GF85" s="95">
        <f>IF(ISNA(VLOOKUP($B85,'[1]1718  Exp_Rev Access'!$F$7:$GK$318,$GF$2,FALSE)),"",VLOOKUP($B85,'[1]1718  Exp_Rev Access'!$F$7:$GK$318,$GF$2,FALSE))</f>
        <v>0</v>
      </c>
      <c r="GG85" s="95">
        <f>IF(ISNA(VLOOKUP($B85,'[1]1718  Exp_Rev Access'!$F$7:$GK$318,$GG$2,FALSE)),"",VLOOKUP($B85,'[1]1718  Exp_Rev Access'!$F$7:$GK$318,$GG$2,FALSE))</f>
        <v>0</v>
      </c>
      <c r="GH85" s="95">
        <f>IF(ISNA(VLOOKUP($B85,'[1]1718  Exp_Rev Access'!$F$7:$GK$318,$GH$2,FALSE)),"",VLOOKUP($B85,'[1]1718  Exp_Rev Access'!$F$7:$GK$318,$GH$2,FALSE))</f>
        <v>0</v>
      </c>
      <c r="GI85" s="95">
        <f>IF(ISNA(VLOOKUP($B85,'[1]1718  Exp_Rev Access'!$F$7:$GK$318,$GI$2,FALSE)),"",VLOOKUP($B85,'[1]1718  Exp_Rev Access'!$F$7:$GK$318,$GI$2,FALSE))</f>
        <v>0</v>
      </c>
      <c r="GJ85" s="95">
        <f>IF(ISNA(VLOOKUP($B85,'[1]1718  Exp_Rev Access'!$F$7:$GK$318,$GJ$2,FALSE)),"",VLOOKUP($B85,'[1]1718  Exp_Rev Access'!$F$7:$GK$318,$GJ$2,FALSE))</f>
        <v>0</v>
      </c>
      <c r="GK85" s="95">
        <f>IF(ISNA(VLOOKUP($B85,'[1]1718  Exp_Rev Access'!$F$7:$GK$318,$GK$2,FALSE)),"",VLOOKUP($B85,'[1]1718  Exp_Rev Access'!$F$7:$GK$318,$GK$2,FALSE))</f>
        <v>0</v>
      </c>
      <c r="GL85" s="95">
        <f>IF(ISNA(VLOOKUP($B85,'[1]1718  Exp_Rev Access'!$F$7:$GK$318,$GL$2,FALSE)),"",VLOOKUP($B85,'[1]1718  Exp_Rev Access'!$F$7:$GK$318,$GL$2,FALSE))</f>
        <v>1280</v>
      </c>
      <c r="GM85" s="95">
        <f>IF(ISNA(VLOOKUP($B85,'[1]1718  Exp_Rev Access'!$F$7:$GK$318,$GM$2,FALSE)),"",VLOOKUP($B85,'[1]1718  Exp_Rev Access'!$F$7:$GK$318,$GM$2,FALSE))</f>
        <v>0</v>
      </c>
      <c r="GN85" s="95">
        <f>IF(ISNA(VLOOKUP($B85,'[1]1718  Exp_Rev Access'!$F$7:$GK$318,$GN$2,FALSE)),"",VLOOKUP($B85,'[1]1718  Exp_Rev Access'!$F$7:$GK$318,$GN$2,FALSE))</f>
        <v>0</v>
      </c>
      <c r="GO85" s="95">
        <f>IF(ISNA(VLOOKUP($B85,'[1]1718  Exp_Rev Access'!$F$7:$GK$318,$GO$2,FALSE)),"",VLOOKUP($B85,'[1]1718  Exp_Rev Access'!$F$7:$GK$318,$GO$2,FALSE))</f>
        <v>0</v>
      </c>
      <c r="GP85" s="95">
        <f>IF(ISNA(VLOOKUP($B85,'[1]1718  Exp_Rev Access'!$F$7:$GK$318,$GP$2,FALSE)),"",VLOOKUP($B85,'[1]1718  Exp_Rev Access'!$F$7:$GK$318,$GP$2,FALSE))</f>
        <v>0</v>
      </c>
      <c r="GQ85" s="95">
        <f>IF(ISNA(VLOOKUP($B85,'[1]1718  Exp_Rev Access'!$F$7:$GK$318,$GQ$2,FALSE)),"",VLOOKUP($B85,'[1]1718  Exp_Rev Access'!$F$7:$GK$318,$GQ$2,FALSE))</f>
        <v>0</v>
      </c>
      <c r="GR85" s="95">
        <f>IF(ISNA(VLOOKUP($B85,'[1]1718  Exp_Rev Access'!$F$7:$GK$318,$GR$2,FALSE)),"",VLOOKUP($B85,'[1]1718  Exp_Rev Access'!$F$7:$GK$318,$GR$2,FALSE))</f>
        <v>0</v>
      </c>
      <c r="GS85" s="95">
        <f>IF(ISNA(VLOOKUP($B85,'[1]1718  Exp_Rev Access'!$F$7:$GK$318,$GS$2,FALSE)),"",VLOOKUP($B85,'[1]1718  Exp_Rev Access'!$F$7:$GK$318,$GS$2,FALSE))</f>
        <v>0</v>
      </c>
      <c r="GT85" s="95">
        <f>IF(ISNA(VLOOKUP($B85,'[1]1718  Exp_Rev Access'!$F$7:$GK$318,$GT$2,FALSE)),"",VLOOKUP($B85,'[1]1718  Exp_Rev Access'!$F$7:$GK$318,$GT$2,FALSE))</f>
        <v>0</v>
      </c>
      <c r="GU85" s="56">
        <f t="shared" ref="GU85:GU90" si="283">SUM(FV85:GT85)</f>
        <v>1280</v>
      </c>
      <c r="GV85" s="92">
        <f t="shared" ref="GV85:GV90" si="284">GU85/E85</f>
        <v>1.1801535785483483E-3</v>
      </c>
      <c r="GW85" s="96">
        <f t="shared" ref="GW85:GW90" si="285">GU85/D85</f>
        <v>45.229681978798588</v>
      </c>
      <c r="HE85" s="97"/>
      <c r="HF85" s="97"/>
      <c r="HG85" s="97"/>
      <c r="HH85" s="97"/>
      <c r="HI85" s="97"/>
      <c r="HJ85" s="97"/>
      <c r="HK85" s="97"/>
      <c r="HL85" s="97"/>
      <c r="HM85" s="97"/>
      <c r="HN85" s="97"/>
    </row>
    <row r="86" spans="1:222" x14ac:dyDescent="0.3">
      <c r="A86" s="73"/>
      <c r="B86" s="88" t="s">
        <v>285</v>
      </c>
      <c r="C86" s="89" t="s">
        <v>286</v>
      </c>
      <c r="D86" s="75">
        <f>IF(ISNA(VLOOKUP($B86,'[1]1718 enrollment_Rev_Exp by size'!$A$7:H426,3,FALSE)),"",VLOOKUP($B86,'[1]1718 enrollment_Rev_Exp by size'!$A$7:$G$363,3,FALSE))</f>
        <v>211.88</v>
      </c>
      <c r="E86" s="76">
        <f>IF(ISNA(VLOOKUP($B86,'[1]1718 enrollment_Rev_Exp by size'!$A$7:I426,5,FALSE)),"",VLOOKUP($B86,'[1]1718 enrollment_Rev_Exp by size'!$A$7:$G$350,5,FALSE))</f>
        <v>3117632.64</v>
      </c>
      <c r="F86" s="70">
        <f t="shared" si="267"/>
        <v>3117632.6399999997</v>
      </c>
      <c r="G86" s="70">
        <f t="shared" si="268"/>
        <v>0</v>
      </c>
      <c r="H86" s="90">
        <f>IF(ISNA(VLOOKUP($B86,'[1]1718  Exp_Rev Access'!$F$7:$GK$318,3,FALSE)),"",VLOOKUP($B86,'[1]1718  Exp_Rev Access'!$F$7:$GK$318,3,FALSE))</f>
        <v>193557.67</v>
      </c>
      <c r="I86" s="90">
        <f>IF(ISNA(VLOOKUP($B86,'[1]1718  Exp_Rev Access'!$F$7:$GK$318,4,FALSE)),"",VLOOKUP($B86,'[1]1718  Exp_Rev Access'!$F$7:$GK$318,4,FALSE))</f>
        <v>0.69</v>
      </c>
      <c r="J86" s="90">
        <f>IF(ISNA(VLOOKUP($B86,'[1]1718  Exp_Rev Access'!$F$7:$GK$318,5,FALSE)),"",VLOOKUP($B86,'[1]1718  Exp_Rev Access'!$F$7:$GK$318,5,FALSE))</f>
        <v>947.65</v>
      </c>
      <c r="K86" s="90">
        <f>IF(ISNA(VLOOKUP($B86,'[1]1718  Exp_Rev Access'!$F$7:$GK$318,6,FALSE)),"-",VLOOKUP($B86,'[1]1718  Exp_Rev Access'!$F$7:$GK$318,6,FALSE))</f>
        <v>7068.01</v>
      </c>
      <c r="L86" s="90">
        <f>IF(ISNA(VLOOKUP($B86,'[1]1718  Exp_Rev Access'!$F$7:$GK$318,7,FALSE)),"",VLOOKUP($B86,'[1]1718  Exp_Rev Access'!$F$7:$GK$318,7,FALSE))</f>
        <v>0</v>
      </c>
      <c r="M86" s="90">
        <f>IF(ISNA(VLOOKUP($B86,'[1]1718  Exp_Rev Access'!$F$7:$GK$318,8,FALSE)),"",VLOOKUP($B86,'[1]1718  Exp_Rev Access'!$F$7:$GK$318,8,FALSE))</f>
        <v>0</v>
      </c>
      <c r="N86" s="56">
        <f t="shared" si="269"/>
        <v>201574.02000000002</v>
      </c>
      <c r="O86" s="91">
        <f t="shared" si="270"/>
        <v>6.4656116764289465E-2</v>
      </c>
      <c r="P86" s="56">
        <f t="shared" si="271"/>
        <v>951.35935435151987</v>
      </c>
      <c r="Q86" s="90">
        <f>IF(ISNA(VLOOKUP($B86,'[1]1718  Exp_Rev Access'!$F$7:$GK$318,10,FALSE)),"",VLOOKUP($B86,'[1]1718  Exp_Rev Access'!$F$7:$GK$318,10,FALSE))</f>
        <v>304</v>
      </c>
      <c r="R86" s="90">
        <f>IF(ISNA(VLOOKUP($B86,'[1]1718  Exp_Rev Access'!$F$7:$GK$318,11,FALSE)),"",VLOOKUP($B86,'[1]1718  Exp_Rev Access'!$F$7:$GK$318,11,FALSE))</f>
        <v>0</v>
      </c>
      <c r="S86" s="90">
        <f>IF(ISNA(VLOOKUP($B86,'[1]1718  Exp_Rev Access'!$F$7:$GK$318,12,FALSE)),"",VLOOKUP($B86,'[1]1718  Exp_Rev Access'!$F$7:$GK$318,12,FALSE))</f>
        <v>95</v>
      </c>
      <c r="T86" s="90">
        <f>IF(ISNA(VLOOKUP($B86,'[1]1718  Exp_Rev Access'!$F$7:$GK$318,13,FALSE)),"",VLOOKUP($B86,'[1]1718  Exp_Rev Access'!$F$7:$GK$318,13,FALSE))</f>
        <v>0</v>
      </c>
      <c r="U86" s="90">
        <f>IF(ISNA(VLOOKUP($B86,'[1]1718  Exp_Rev Access'!$F$7:$GK$318,14,FALSE)),"",VLOOKUP($B86,'[1]1718  Exp_Rev Access'!$F$7:$GK$318,14,FALSE))</f>
        <v>0</v>
      </c>
      <c r="V86" s="90">
        <f>IF(ISNA(VLOOKUP($B86,'[1]1718  Exp_Rev Access'!$F$7:$GK$318,15,FALSE)),"",VLOOKUP($B86,'[1]1718  Exp_Rev Access'!$F$7:$GK$318,15,FALSE))</f>
        <v>0</v>
      </c>
      <c r="W86" s="90">
        <f>IF(ISNA(VLOOKUP($B86,'[1]1718  Exp_Rev Access'!$F$7:$GK$318,16,FALSE)),"",VLOOKUP($B86,'[1]1718  Exp_Rev Access'!$F$7:$GK$318,16,FALSE))</f>
        <v>0</v>
      </c>
      <c r="X86" s="90">
        <f>IF(ISNA(VLOOKUP($B86,'[1]1718  Exp_Rev Access'!$F$7:$GK$318,17,FALSE)),"",VLOOKUP($B86,'[1]1718  Exp_Rev Access'!$F$7:$GK$318,17,FALSE))</f>
        <v>0</v>
      </c>
      <c r="Y86" s="90">
        <f>IF(ISNA(VLOOKUP($B86,'[1]1718  Exp_Rev Access'!$F$7:$GK$318,18,FALSE)),"",VLOOKUP($B86,'[1]1718  Exp_Rev Access'!$F$7:$GK$318,18,FALSE))</f>
        <v>47.25</v>
      </c>
      <c r="Z86" s="90">
        <f>IF(ISNA(VLOOKUP($B86,'[1]1718  Exp_Rev Access'!$F$7:$GK$318,19,FALSE)),"",VLOOKUP($B86,'[1]1718  Exp_Rev Access'!$F$7:$GK$318,19,FALSE))</f>
        <v>260</v>
      </c>
      <c r="AA86" s="90">
        <f>IF(ISNA(VLOOKUP($B86,'[1]1718  Exp_Rev Access'!$F$7:$GK$318,20,FALSE)),"",VLOOKUP($B86,'[1]1718  Exp_Rev Access'!$F$7:$GK$318,20,FALSE))</f>
        <v>0</v>
      </c>
      <c r="AB86" s="90">
        <f>IF(ISNA(VLOOKUP($B86,'[1]1718  Exp_Rev Access'!$F$7:$GK$318,21,FALSE)),"",VLOOKUP($B86,'[1]1718  Exp_Rev Access'!$F$7:$GK$318,21,FALSE))</f>
        <v>0</v>
      </c>
      <c r="AC86" s="90">
        <f>IF(ISNA(VLOOKUP($B86,'[1]1718  Exp_Rev Access'!$F$7:$GK$318,22,FALSE)),"",VLOOKUP($B86,'[1]1718  Exp_Rev Access'!$F$7:$GK$318,22,FALSE))</f>
        <v>0</v>
      </c>
      <c r="AD86" s="90">
        <f>IF(ISNA(VLOOKUP($B86,'[1]1718  Exp_Rev Access'!$F$7:$GK$318,23,FALSE)),"",VLOOKUP($B86,'[1]1718  Exp_Rev Access'!$F$7:$GK$318,23,FALSE))</f>
        <v>26752.799999999999</v>
      </c>
      <c r="AE86" s="90">
        <f>IF(ISNA(VLOOKUP($B86,'[1]1718  Exp_Rev Access'!$F$7:$GK$318,24,FALSE)),"",VLOOKUP($B86,'[1]1718  Exp_Rev Access'!$F$7:$GK$318,24,FALSE))</f>
        <v>4288.17</v>
      </c>
      <c r="AF86" s="90">
        <f>IF(ISNA(VLOOKUP($B86,'[1]1718  Exp_Rev Access'!$F$7:$GK$318,25,FALSE)),"",VLOOKUP($B86,'[1]1718  Exp_Rev Access'!$F$7:$GK$318,25,FALSE))</f>
        <v>0</v>
      </c>
      <c r="AG86" s="90">
        <f>IF(ISNA(VLOOKUP($B86,'[1]1718  Exp_Rev Access'!$F$7:$GK$318,26,FALSE)),"",VLOOKUP($B86,'[1]1718  Exp_Rev Access'!$F$7:$GK$318,26,FALSE))</f>
        <v>3575.16</v>
      </c>
      <c r="AH86" s="90">
        <f>IF(ISNA(VLOOKUP($B86,'[1]1718  Exp_Rev Access'!$F$7:$GK$318,27,FALSE)),"",VLOOKUP($B86,'[1]1718  Exp_Rev Access'!$F$7:$GK$318,27,FALSE))</f>
        <v>0</v>
      </c>
      <c r="AI86" s="90">
        <f>IF(ISNA(VLOOKUP($B86,'[1]1718  Exp_Rev Access'!$F$7:$GK$318,28,FALSE)),"",VLOOKUP($B86,'[1]1718  Exp_Rev Access'!$F$7:$GK$318,28,FALSE))</f>
        <v>4845</v>
      </c>
      <c r="AJ86" s="90">
        <f>IF(ISNA(VLOOKUP($B86,'[1]1718  Exp_Rev Access'!$F$7:$GK$318,29,FALSE)),"",VLOOKUP($B86,'[1]1718  Exp_Rev Access'!$F$7:$GK$318,29,FALSE))</f>
        <v>0</v>
      </c>
      <c r="AK86" s="90">
        <f>IF(ISNA(VLOOKUP($B86,'[1]1718  Exp_Rev Access'!$F$7:$GK$318,30,FALSE)),"",VLOOKUP($B86,'[1]1718  Exp_Rev Access'!$F$7:$GK$318,30,FALSE))</f>
        <v>2</v>
      </c>
      <c r="AL86" s="90">
        <f>IF(ISNA(VLOOKUP($B86,'[1]1718  Exp_Rev Access'!$F$7:$GK$318,31,FALSE)),"",VLOOKUP($B86,'[1]1718  Exp_Rev Access'!$F$7:$GK$318,31,FALSE))</f>
        <v>0</v>
      </c>
      <c r="AM86" s="56">
        <f t="shared" si="272"/>
        <v>40169.380000000005</v>
      </c>
      <c r="AN86" s="92">
        <f t="shared" si="273"/>
        <v>1.28845777031639E-2</v>
      </c>
      <c r="AO86" s="71">
        <f t="shared" si="274"/>
        <v>189.58552010572024</v>
      </c>
      <c r="AP86" s="90">
        <f>IF(ISNA(VLOOKUP($B86,'[1]1718  Exp_Rev Access'!$F$7:$GK$318,33,FALSE)),"",VLOOKUP($B86,'[1]1718  Exp_Rev Access'!$F$7:$GK$318,33,FALSE))</f>
        <v>2123172.77</v>
      </c>
      <c r="AQ86" s="90">
        <f>IF(ISNA(VLOOKUP($B86,'[1]1718  Exp_Rev Access'!$F$7:$GK$318,34,FALSE)),"",VLOOKUP($B86,'[1]1718  Exp_Rev Access'!$F$7:$GK$318,34,FALSE))</f>
        <v>13954.03</v>
      </c>
      <c r="AR86" s="90">
        <f>IF(ISNA(VLOOKUP($B86,'[1]1718  Exp_Rev Access'!$F$7:$GK$318,35,FALSE)),"",VLOOKUP($B86,'[1]1718  Exp_Rev Access'!$F$7:$GK$318,35,FALSE))</f>
        <v>224585.68</v>
      </c>
      <c r="AS86" s="90">
        <f>IF(ISNA(VLOOKUP($B86,'[1]1718  Exp_Rev Access'!$F$7:$GK$318,36,FALSE)),"",VLOOKUP($B86,'[1]1718  Exp_Rev Access'!$F$7:$GK$318,36,FALSE))</f>
        <v>28.63</v>
      </c>
      <c r="AT86" s="90">
        <f>IF(ISNA(VLOOKUP($B86,'[1]1718  Exp_Rev Access'!$F$7:$GK$318,37,FALSE)),"",VLOOKUP($B86,'[1]1718  Exp_Rev Access'!$F$7:$GK$318,37,FALSE))</f>
        <v>0</v>
      </c>
      <c r="AU86" s="56">
        <f t="shared" si="275"/>
        <v>2361741.11</v>
      </c>
      <c r="AV86" s="93">
        <f t="shared" si="276"/>
        <v>0.7575431048861484</v>
      </c>
      <c r="AW86" s="56">
        <f t="shared" si="277"/>
        <v>11146.597649612988</v>
      </c>
      <c r="AX86" s="90">
        <f>IF(ISNA(VLOOKUP($B86,'[1]1718  Exp_Rev Access'!$F$7:$GK$318,39,FALSE)),"",VLOOKUP($B86,'[1]1718  Exp_Rev Access'!$F$7:$GK$318,39,FALSE))</f>
        <v>0</v>
      </c>
      <c r="AY86" s="90">
        <f>IF(ISNA(VLOOKUP($B86,'[1]1718  Exp_Rev Access'!$F$7:$GK$318,40,FALSE)),"",VLOOKUP($B86,'[1]1718  Exp_Rev Access'!$F$7:$GK$318,40,FALSE))</f>
        <v>129104.62</v>
      </c>
      <c r="AZ86" s="90">
        <f>IF(ISNA(VLOOKUP($B86,'[1]1718  Exp_Rev Access'!$F$7:$GK$318,41,FALSE)),"",VLOOKUP($B86,'[1]1718  Exp_Rev Access'!$F$7:$GK$318,41,FALSE))</f>
        <v>0</v>
      </c>
      <c r="BA86" s="90">
        <f>IF(ISNA(VLOOKUP($B86,'[1]1718  Exp_Rev Access'!$F$7:$GK$318,42,FALSE)),"",VLOOKUP($B86,'[1]1718  Exp_Rev Access'!$F$7:$GK$318,42,FALSE))</f>
        <v>0</v>
      </c>
      <c r="BB86" s="90">
        <f>IF(ISNA(VLOOKUP($B86,'[1]1718  Exp_Rev Access'!$F$7:$GK$318,43,FALSE)),"",VLOOKUP($B86,'[1]1718  Exp_Rev Access'!$F$7:$GK$318,43,FALSE))</f>
        <v>0</v>
      </c>
      <c r="BC86" s="90">
        <f>IF(ISNA(VLOOKUP($B86,'[1]1718  Exp_Rev Access'!$F$7:$GK$318,44,FALSE)),"",VLOOKUP($B86,'[1]1718  Exp_Rev Access'!$F$7:$GK$318,44,FALSE))</f>
        <v>87974.77</v>
      </c>
      <c r="BD86" s="90">
        <f>IF(ISNA(VLOOKUP($B86,'[1]1718  Exp_Rev Access'!$F$7:$GK$318,45,FALSE)),"",VLOOKUP($B86,'[1]1718  Exp_Rev Access'!$F$7:$GK$318,45,FALSE))</f>
        <v>0</v>
      </c>
      <c r="BE86" s="90">
        <f>IF(ISNA(VLOOKUP($B86,'[1]1718  Exp_Rev Access'!$F$7:$GK$318,46,FALSE)),"",VLOOKUP($B86,'[1]1718  Exp_Rev Access'!$F$7:$GK$318,46,FALSE))</f>
        <v>900.45</v>
      </c>
      <c r="BF86" s="90">
        <f>IF(ISNA(VLOOKUP($B86,'[1]1718  Exp_Rev Access'!$F$7:$GK$318,47,FALSE)),"",VLOOKUP($B86,'[1]1718  Exp_Rev Access'!$F$7:$GK$318,47,FALSE))</f>
        <v>0</v>
      </c>
      <c r="BG86" s="90">
        <f>IF(ISNA(VLOOKUP($B86,'[1]1718  Exp_Rev Access'!$F$7:$GK$318,48,FALSE)),"",VLOOKUP($B86,'[1]1718  Exp_Rev Access'!$F$7:$GK$318,48,FALSE))</f>
        <v>0</v>
      </c>
      <c r="BH86" s="90">
        <f>IF(ISNA(VLOOKUP($B86,'[1]1718  Exp_Rev Access'!$F$7:$GK$318,49,FALSE)),"",VLOOKUP($B86,'[1]1718  Exp_Rev Access'!$F$7:$GK$318,49,FALSE))</f>
        <v>0</v>
      </c>
      <c r="BI86" s="90">
        <f>IF(ISNA(VLOOKUP($B86,'[1]1718  Exp_Rev Access'!$F$7:$GK$318,50,FALSE)),"",VLOOKUP($B86,'[1]1718  Exp_Rev Access'!$F$7:$GK$318,50,FALSE))</f>
        <v>0</v>
      </c>
      <c r="BJ86" s="90">
        <f>IF(ISNA(VLOOKUP($B86,'[1]1718  Exp_Rev Access'!$F$7:$GK$318,51,FALSE)),"",VLOOKUP($B86,'[1]1718  Exp_Rev Access'!$F$7:$GK$318,51,FALSE))</f>
        <v>2006.04</v>
      </c>
      <c r="BK86" s="90">
        <f>IF(ISNA(VLOOKUP($B86,'[1]1718  Exp_Rev Access'!$F$7:$GK$318,52,FALSE)),"",VLOOKUP($B86,'[1]1718  Exp_Rev Access'!$F$7:$GK$318,52,FALSE))</f>
        <v>100175.03999999999</v>
      </c>
      <c r="BL86" s="90">
        <f>IF(ISNA(VLOOKUP($B86,'[1]1718  Exp_Rev Access'!$F$7:$GK$318,53,FALSE)),"",VLOOKUP($B86,'[1]1718  Exp_Rev Access'!$F$7:$GK$318,53,FALSE))</f>
        <v>3546.33</v>
      </c>
      <c r="BM86" s="90">
        <f>IF(ISNA(VLOOKUP($B86,'[1]1718  Exp_Rev Access'!$F$7:$GK$318,54,FALSE)),"",VLOOKUP($B86,'[1]1718  Exp_Rev Access'!$F$7:$GK$318,54,FALSE))</f>
        <v>0</v>
      </c>
      <c r="BN86" s="90">
        <f>IF(ISNA(VLOOKUP($B86,'[1]1718  Exp_Rev Access'!$F$7:$GK$318,55,FALSE)),"",VLOOKUP($B86,'[1]1718  Exp_Rev Access'!$F$7:$GK$318,55,FALSE))</f>
        <v>0</v>
      </c>
      <c r="BO86" s="90">
        <f>IF(ISNA(VLOOKUP($B86,'[1]1718  Exp_Rev Access'!$F$7:$GK$318,56,FALSE)),"",VLOOKUP($B86,'[1]1718  Exp_Rev Access'!$F$7:$GK$318,56,FALSE))</f>
        <v>0</v>
      </c>
      <c r="BP86" s="90">
        <f>IF(ISNA(VLOOKUP($B86,'[1]1718  Exp_Rev Access'!$F$7:$GK$318,57,FALSE)),"",VLOOKUP($B86,'[1]1718  Exp_Rev Access'!$F$7:$GK$318,57,FALSE))</f>
        <v>0</v>
      </c>
      <c r="BQ86" s="90">
        <f>IF(ISNA(VLOOKUP($B86,'[1]1718  Exp_Rev Access'!$F$7:$GK$318,58,FALSE)),"",VLOOKUP($B86,'[1]1718  Exp_Rev Access'!$F$7:$GK$318,58,FALSE))</f>
        <v>0</v>
      </c>
      <c r="BR86" s="90">
        <f>IF(ISNA(VLOOKUP($B86,'[1]1718  Exp_Rev Access'!$F$7:$GK$318,59,FALSE)),"",VLOOKUP($B86,'[1]1718  Exp_Rev Access'!$F$7:$GK$318,59,FALSE))</f>
        <v>0</v>
      </c>
      <c r="BS86" s="90">
        <f>IF(ISNA(VLOOKUP($B86,'[1]1718  Exp_Rev Access'!$F$7:$GK$318,60,FALSE)),"",VLOOKUP($B86,'[1]1718  Exp_Rev Access'!$F$7:$GK$318,60,FALSE))</f>
        <v>0</v>
      </c>
      <c r="BT86" s="90">
        <f>IF(ISNA(VLOOKUP($B86,'[1]1718  Exp_Rev Access'!$F$7:$GK$318,61,FALSE)),"",VLOOKUP($B86,'[1]1718  Exp_Rev Access'!$F$7:$GK$318,61,FALSE))</f>
        <v>0</v>
      </c>
      <c r="BU86" s="90">
        <f>IF(ISNA(VLOOKUP($B86,'[1]1718  Exp_Rev Access'!$F$7:$GK$318,62,FALSE)),"",VLOOKUP($B86,'[1]1718  Exp_Rev Access'!$F$7:$GK$318,62,FALSE))</f>
        <v>0</v>
      </c>
      <c r="BV86" s="56">
        <f t="shared" si="236"/>
        <v>323707.25000000006</v>
      </c>
      <c r="BW86" s="92">
        <f t="shared" si="278"/>
        <v>0.10383110756756769</v>
      </c>
      <c r="BX86" s="71">
        <f t="shared" si="279"/>
        <v>1527.7857749669627</v>
      </c>
      <c r="BY86" s="90">
        <f>IF(ISNA(VLOOKUP($B86,'[1]1718  Exp_Rev Access'!$F$7:$GK$318,64,FALSE)),"",VLOOKUP($B86,'[1]1718  Exp_Rev Access'!$F$7:$GK$318,64,FALSE))</f>
        <v>0</v>
      </c>
      <c r="BZ86" s="90">
        <f>IF(ISNA(VLOOKUP($B86,'[1]1718  Exp_Rev Access'!$F$7:$GK$318,65,FALSE)),"",VLOOKUP($B86,'[1]1718  Exp_Rev Access'!$F$7:$GK$318,65,FALSE))</f>
        <v>0</v>
      </c>
      <c r="CA86" s="90">
        <f>IF(ISNA(VLOOKUP($B86,'[1]1718  Exp_Rev Access'!$F$7:$GK$318,66,FALSE)),"",VLOOKUP($B86,'[1]1718  Exp_Rev Access'!$F$7:$GK$318,66,FALSE))</f>
        <v>0</v>
      </c>
      <c r="CB86" s="90">
        <f>IF(ISNA(VLOOKUP($B86,'[1]1718  Exp_Rev Access'!$F$7:$GK$318,67,FALSE)),"",VLOOKUP($B86,'[1]1718  Exp_Rev Access'!$F$7:$GK$318,67,FALSE))</f>
        <v>0</v>
      </c>
      <c r="CC86" s="90">
        <f>IF(ISNA(VLOOKUP($B86,'[1]1718  Exp_Rev Access'!$F$7:$GK$318,68,FALSE)),"",VLOOKUP($B86,'[1]1718  Exp_Rev Access'!$F$7:$GK$318,68,FALSE))</f>
        <v>78421.83</v>
      </c>
      <c r="CD86" s="90">
        <f>IF(ISNA(VLOOKUP($B86,'[1]1718  Exp_Rev Access'!$F$7:$GK$318,69,FALSE)),"",VLOOKUP($B86,'[1]1718  Exp_Rev Access'!$F$7:$GK$318,69,FALSE))</f>
        <v>0</v>
      </c>
      <c r="CE86" s="56">
        <f t="shared" si="237"/>
        <v>78421.83</v>
      </c>
      <c r="CF86" s="92">
        <f t="shared" si="251"/>
        <v>2.5154288223002436E-2</v>
      </c>
      <c r="CG86" s="78">
        <f t="shared" si="252"/>
        <v>370.12379648857848</v>
      </c>
      <c r="CH86" s="90">
        <f>IF(ISNA(VLOOKUP($B86,'[1]1718  Exp_Rev Access'!$F$7:$GK$318,$CH$2,FALSE)),"",VLOOKUP($B86,'[1]1718  Exp_Rev Access'!$F$7:$GK$318,$CH$2,FALSE))</f>
        <v>0</v>
      </c>
      <c r="CI86" s="90">
        <f>IF(ISNA(VLOOKUP($B86,'[1]1718  Exp_Rev Access'!$F$7:$GK$318,$CI$2,FALSE)),"",VLOOKUP($B86,'[1]1718  Exp_Rev Access'!$F$7:$GK$318,$CI$2,FALSE))</f>
        <v>0</v>
      </c>
      <c r="CJ86" s="90">
        <f>IF(ISNA(VLOOKUP($B86,'[1]1718  Exp_Rev Access'!$F$7:$GK$318,$CJ$2,FALSE)),"",VLOOKUP($B86,'[1]1718  Exp_Rev Access'!$F$7:$GK$318,$CJ$2,FALSE))</f>
        <v>0</v>
      </c>
      <c r="CK86" s="90">
        <f>IF(ISNA(VLOOKUP($B86,'[1]1718  Exp_Rev Access'!$F$7:$GK$318,$CK$2,FALSE)),"",VLOOKUP($B86,'[1]1718  Exp_Rev Access'!$F$7:$GK$318,$CK$2,FALSE))</f>
        <v>2781.45</v>
      </c>
      <c r="CL86" s="90">
        <f>IF(ISNA(VLOOKUP($B86,'[1]1718  Exp_Rev Access'!$F$7:$GK$318,$CL$2,FALSE)),"",VLOOKUP($B86,'[1]1718  Exp_Rev Access'!$F$7:$GK$318,$CL$2,FALSE))</f>
        <v>0</v>
      </c>
      <c r="CM86" s="90">
        <f>IF(ISNA(VLOOKUP($B86,'[1]1718  Exp_Rev Access'!$F$7:$GK$318,$CM$2,FALSE)),"",VLOOKUP($B86,'[1]1718  Exp_Rev Access'!$F$7:$GK$318,$CM$2,FALSE))</f>
        <v>0</v>
      </c>
      <c r="CN86" s="90">
        <f>IF(ISNA(VLOOKUP($B86,'[1]1718  Exp_Rev Access'!$F$7:$GK$318,$CN$2,FALSE)),"",VLOOKUP($B86,'[1]1718  Exp_Rev Access'!$F$7:$GK$318,$CN$2,FALSE))</f>
        <v>0</v>
      </c>
      <c r="CO86" s="90">
        <f>IF(ISNA(VLOOKUP($B86,'[1]1718  Exp_Rev Access'!$F$7:$GK$318,$CO$2,FALSE)),"",VLOOKUP($B86,'[1]1718  Exp_Rev Access'!$F$7:$GK$318,$CO$2,FALSE))</f>
        <v>0</v>
      </c>
      <c r="CP86" s="90">
        <f>IF(ISNA(VLOOKUP($B86,'[1]1718  Exp_Rev Access'!$F$7:$GK$318,$CP$2,FALSE)),"",VLOOKUP($B86,'[1]1718  Exp_Rev Access'!$F$7:$GK$318,$CP$2,FALSE))</f>
        <v>0</v>
      </c>
      <c r="CQ86" s="90">
        <f>IF(ISNA(VLOOKUP($B86,'[1]1718  Exp_Rev Access'!$F$7:$GK$318,$CQ$2,FALSE)),"",VLOOKUP($B86,'[1]1718  Exp_Rev Access'!$F$7:$GK$318,$CQ$2,FALSE))</f>
        <v>16857.900000000001</v>
      </c>
      <c r="CR86" s="90">
        <f>IF(ISNA(VLOOKUP($B86,'[1]1718  Exp_Rev Access'!$F$7:$GK$318,$CR$2,FALSE)),"",VLOOKUP($B86,'[1]1718  Exp_Rev Access'!$F$7:$GK$318,$CR$2,FALSE))</f>
        <v>0</v>
      </c>
      <c r="CS86" s="90">
        <f>IF(ISNA(VLOOKUP($B86,'[1]1718  Exp_Rev Access'!$F$7:$GK$318,$CS$2,FALSE)),"",VLOOKUP($B86,'[1]1718  Exp_Rev Access'!$F$7:$GK$318,$CS$2,FALSE))</f>
        <v>0</v>
      </c>
      <c r="CT86" s="90">
        <f>IF(ISNA(VLOOKUP($B86,'[1]1718  Exp_Rev Access'!$F$7:$GK$318,$CT$2,FALSE)),"",VLOOKUP($B86,'[1]1718  Exp_Rev Access'!$F$7:$GK$318,$CT$2,FALSE))</f>
        <v>0</v>
      </c>
      <c r="CU86" s="90">
        <f>IF(ISNA(VLOOKUP($B86,'[1]1718  Exp_Rev Access'!$F$7:$GK$318,$CU$2,FALSE)),"",VLOOKUP($B86,'[1]1718  Exp_Rev Access'!$F$7:$GK$318,$CU$2,FALSE))</f>
        <v>18829.400000000001</v>
      </c>
      <c r="CV86" s="90">
        <f>IF(ISNA(VLOOKUP($B86,'[1]1718  Exp_Rev Access'!$F$7:$GK$318,$CV$2,FALSE)),"",VLOOKUP($B86,'[1]1718  Exp_Rev Access'!$F$7:$GK$318,$CV$2,FALSE))</f>
        <v>0</v>
      </c>
      <c r="CW86" s="90">
        <f>IF(ISNA(VLOOKUP($B86,'[1]1718  Exp_Rev Access'!$F$7:$GK$318,$CW$2,FALSE)),"",VLOOKUP($B86,'[1]1718  Exp_Rev Access'!$F$7:$GK$318,$CW$2,FALSE))</f>
        <v>0</v>
      </c>
      <c r="CX86" s="90">
        <f>IF(ISNA(VLOOKUP($B86,'[1]1718  Exp_Rev Access'!$F$7:$GK$318,$CX$2,FALSE)),"",VLOOKUP($B86,'[1]1718  Exp_Rev Access'!$F$7:$GK$318,$CX$2,FALSE))</f>
        <v>0</v>
      </c>
      <c r="CY86" s="90">
        <f>IF(ISNA(VLOOKUP($B86,'[1]1718  Exp_Rev Access'!$F$7:$GK$318,$CY$2,FALSE)),"",VLOOKUP($B86,'[1]1718  Exp_Rev Access'!$F$7:$GK$318,$CY$2,FALSE))</f>
        <v>0</v>
      </c>
      <c r="CZ86" s="90">
        <f>IF(ISNA(VLOOKUP($B86,'[1]1718  Exp_Rev Access'!$F$7:$GK$318,$CZ$2,FALSE)),"",VLOOKUP($B86,'[1]1718  Exp_Rev Access'!$F$7:$GK$318,$CZ$2,FALSE))</f>
        <v>0</v>
      </c>
      <c r="DA86" s="90">
        <f>IF(ISNA(VLOOKUP($B86,'[1]1718  Exp_Rev Access'!$F$7:$GK$318,$DA$2,FALSE)),"",VLOOKUP($B86,'[1]1718  Exp_Rev Access'!$F$7:$GK$318,$DA$2,FALSE))</f>
        <v>0</v>
      </c>
      <c r="DB86" s="90">
        <f>IF(ISNA(VLOOKUP($B86,'[1]1718  Exp_Rev Access'!$F$7:$GK$318,$DB$2,FALSE)),"",VLOOKUP($B86,'[1]1718  Exp_Rev Access'!$F$7:$GK$318,$DB$2,FALSE))</f>
        <v>0</v>
      </c>
      <c r="DC86" s="90">
        <f>IF(ISNA(VLOOKUP($B86,'[1]1718  Exp_Rev Access'!$F$7:$GK$318,$DC$2,FALSE)),"",VLOOKUP($B86,'[1]1718  Exp_Rev Access'!$F$7:$GK$318,$DC$2,FALSE))</f>
        <v>0</v>
      </c>
      <c r="DD86" s="90">
        <f>IF(ISNA(VLOOKUP($B86,'[1]1718  Exp_Rev Access'!$F$7:$GK$318,$DD$2,FALSE)),"",VLOOKUP($B86,'[1]1718  Exp_Rev Access'!$F$7:$GK$318,$DD$2,FALSE))</f>
        <v>0</v>
      </c>
      <c r="DE86" s="90">
        <f>IF(ISNA(VLOOKUP($B86,'[1]1718  Exp_Rev Access'!$F$7:$GK$318,$DE$2,FALSE)),"",VLOOKUP($B86,'[1]1718  Exp_Rev Access'!$F$7:$GK$318,$DE$2,FALSE))</f>
        <v>0</v>
      </c>
      <c r="DF86" s="90">
        <f>IF(ISNA(VLOOKUP($B86,'[1]1718  Exp_Rev Access'!$F$7:$GK$318,$DF$2,FALSE)),"",VLOOKUP($B86,'[1]1718  Exp_Rev Access'!$F$7:$GK$318,$DF$2,FALSE))</f>
        <v>0</v>
      </c>
      <c r="DG86" s="90">
        <f>IF(ISNA(VLOOKUP($B86,'[1]1718  Exp_Rev Access'!$F$7:$GK$318,$DG$2,FALSE)),"",VLOOKUP($B86,'[1]1718  Exp_Rev Access'!$F$7:$GK$318,$DG$2,FALSE))</f>
        <v>0</v>
      </c>
      <c r="DH86" s="90">
        <f>IF(ISNA(VLOOKUP($B86,'[1]1718  Exp_Rev Access'!$F$7:$GK$318,$DH$2,FALSE)),"",VLOOKUP($B86,'[1]1718  Exp_Rev Access'!$F$7:$GK$318,$DH$2,FALSE))</f>
        <v>0</v>
      </c>
      <c r="DI86" s="90">
        <f>IF(ISNA(VLOOKUP($B86,'[1]1718  Exp_Rev Access'!$F$7:$GK$318,$DI$2,FALSE)),"",VLOOKUP($B86,'[1]1718  Exp_Rev Access'!$F$7:$GK$318,$DI$2,FALSE))</f>
        <v>64522.73</v>
      </c>
      <c r="DJ86" s="90">
        <f>IF(ISNA(VLOOKUP($B86,'[1]1718  Exp_Rev Access'!$F$7:$GK$318,$DJ$2,FALSE)),"",VLOOKUP($B86,'[1]1718  Exp_Rev Access'!$F$7:$GK$318,$DJ$2,FALSE))</f>
        <v>0</v>
      </c>
      <c r="DK86" s="90">
        <f>IF(ISNA(VLOOKUP($B86,'[1]1718  Exp_Rev Access'!$F$7:$GK$318,$DK$2,FALSE)),"",VLOOKUP($B86,'[1]1718  Exp_Rev Access'!$F$7:$GK$318,$DK$2,FALSE))</f>
        <v>0</v>
      </c>
      <c r="DL86" s="90">
        <f>IF(ISNA(VLOOKUP($B86,'[1]1718  Exp_Rev Access'!$F$7:$GK$318,$DL$2,FALSE)),"",VLOOKUP($B86,'[1]1718  Exp_Rev Access'!$F$7:$GK$318,$DL$2,FALSE))</f>
        <v>0</v>
      </c>
      <c r="DM86" s="90">
        <f>IF(ISNA(VLOOKUP($B86,'[1]1718  Exp_Rev Access'!$F$7:$GK$318,$DM$2,FALSE)),"",VLOOKUP($B86,'[1]1718  Exp_Rev Access'!$F$7:$GK$318,$DM$2,FALSE))</f>
        <v>0</v>
      </c>
      <c r="DN86" s="90">
        <f>IF(ISNA(VLOOKUP($B86,'[1]1718  Exp_Rev Access'!$F$7:$GK$318,$DN$2,FALSE)),"",VLOOKUP($B86,'[1]1718  Exp_Rev Access'!$F$7:$GK$318,$DN$2,FALSE))</f>
        <v>0</v>
      </c>
      <c r="DO86" s="90">
        <f>IF(ISNA(VLOOKUP($B86,'[1]1718  Exp_Rev Access'!$F$7:$GK$318,$DO$2,FALSE)),"",VLOOKUP($B86,'[1]1718  Exp_Rev Access'!$F$7:$GK$318,$DO$2,FALSE))</f>
        <v>0</v>
      </c>
      <c r="DP86" s="90">
        <f>IF(ISNA(VLOOKUP($B86,'[1]1718  Exp_Rev Access'!$F$7:$GK$318,$DP$2,FALSE)),"",VLOOKUP($B86,'[1]1718  Exp_Rev Access'!$F$7:$GK$318,$DP$2,FALSE))</f>
        <v>0</v>
      </c>
      <c r="DQ86" s="90">
        <f>IF(ISNA(VLOOKUP($B86,'[1]1718  Exp_Rev Access'!$F$7:$GK$318,$DQ$2,FALSE)),"",VLOOKUP($B86,'[1]1718  Exp_Rev Access'!$F$7:$GK$318,$DQ$2,FALSE))</f>
        <v>0</v>
      </c>
      <c r="DR86" s="90">
        <f>IF(ISNA(VLOOKUP($B86,'[1]1718  Exp_Rev Access'!$F$7:$GK$318,$DR$2,FALSE)),"",VLOOKUP($B86,'[1]1718  Exp_Rev Access'!$F$7:$GK$318,$DR$2,FALSE))</f>
        <v>0</v>
      </c>
      <c r="DS86" s="90">
        <f>IF(ISNA(VLOOKUP($B86,'[1]1718  Exp_Rev Access'!$F$7:$GK$318,$DS$2,FALSE)),"",VLOOKUP($B86,'[1]1718  Exp_Rev Access'!$F$7:$GK$318,$DS$2,FALSE))</f>
        <v>0</v>
      </c>
      <c r="DT86" s="90">
        <f>IF(ISNA(VLOOKUP($B86,'[1]1718  Exp_Rev Access'!$F$7:$GK$318,$DT$2,FALSE)),"",VLOOKUP($B86,'[1]1718  Exp_Rev Access'!$F$7:$GK$318,$DT$2,FALSE))</f>
        <v>0</v>
      </c>
      <c r="DU86" s="90">
        <f>IF(ISNA(VLOOKUP($B86,'[1]1718  Exp_Rev Access'!$F$7:$GK$318,$DU$2,FALSE)),"",VLOOKUP($B86,'[1]1718  Exp_Rev Access'!$F$7:$GK$318,$DU$2,FALSE))</f>
        <v>0</v>
      </c>
      <c r="DV86" s="90">
        <f>IF(ISNA(VLOOKUP($B86,'[1]1718  Exp_Rev Access'!$F$7:$GK$318,$DV$2,FALSE)),"",VLOOKUP($B86,'[1]1718  Exp_Rev Access'!$F$7:$GK$318,$DV$2,FALSE))</f>
        <v>0</v>
      </c>
      <c r="DW86" s="90">
        <f>IF(ISNA(VLOOKUP($B86,'[1]1718  Exp_Rev Access'!$F$7:$GK$318,$DW$2,FALSE)),"",VLOOKUP($B86,'[1]1718  Exp_Rev Access'!$F$7:$GK$318,$DW$2,FALSE))</f>
        <v>0</v>
      </c>
      <c r="DX86" s="90">
        <f>IF(ISNA(VLOOKUP($B86,'[1]1718  Exp_Rev Access'!$F$7:$GK$318,$DX$2,FALSE)),"",VLOOKUP($B86,'[1]1718  Exp_Rev Access'!$F$7:$GK$318,$DX$2,FALSE))</f>
        <v>0</v>
      </c>
      <c r="DY86" s="90">
        <f>IF(ISNA(VLOOKUP($B86,'[1]1718  Exp_Rev Access'!$F$7:$GK$318,$DY$2,FALSE)),"",VLOOKUP($B86,'[1]1718  Exp_Rev Access'!$F$7:$GK$318,$DY$2,FALSE))</f>
        <v>0</v>
      </c>
      <c r="DZ86" s="90">
        <f>IF(ISNA(VLOOKUP($B86,'[1]1718  Exp_Rev Access'!$F$7:$GK$318,$DZ$2,FALSE)),"",VLOOKUP($B86,'[1]1718  Exp_Rev Access'!$F$7:$GK$318,$DZ$2,FALSE))</f>
        <v>0</v>
      </c>
      <c r="EA86" s="90">
        <f>IF(ISNA(VLOOKUP($B86,'[1]1718  Exp_Rev Access'!$F$7:$GK$318,$EA$2,FALSE)),"",VLOOKUP($B86,'[1]1718  Exp_Rev Access'!$F$7:$GK$318,$EA$2,FALSE))</f>
        <v>0</v>
      </c>
      <c r="EB86" s="90">
        <f>IF(ISNA(VLOOKUP($B86,'[1]1718  Exp_Rev Access'!$F$7:$GK$318,$EB$2,FALSE)),"",VLOOKUP($B86,'[1]1718  Exp_Rev Access'!$F$7:$GK$318,$EB$2,FALSE))</f>
        <v>0</v>
      </c>
      <c r="EC86" s="90">
        <f>IF(ISNA(VLOOKUP($B86,'[1]1718  Exp_Rev Access'!$F$7:$GK$318,$EC$2,FALSE)),"",VLOOKUP($B86,'[1]1718  Exp_Rev Access'!$F$7:$GK$318,$EC$2,FALSE))</f>
        <v>0</v>
      </c>
      <c r="ED86" s="90">
        <f>IF(ISNA(VLOOKUP($B86,'[1]1718  Exp_Rev Access'!$F$7:$GK$318,$ED$2,FALSE)),"",VLOOKUP($B86,'[1]1718  Exp_Rev Access'!$F$7:$GK$318,$ED$2,FALSE))</f>
        <v>0</v>
      </c>
      <c r="EE86" s="90">
        <f>IF(ISNA(VLOOKUP($B86,'[1]1718  Exp_Rev Access'!$F$7:$GK$318,$EE$2,FALSE)),"",VLOOKUP($B86,'[1]1718  Exp_Rev Access'!$F$7:$GK$318,$EE$2,FALSE))</f>
        <v>0</v>
      </c>
      <c r="EF86" s="90">
        <f>IF(ISNA(VLOOKUP($B86,'[1]1718  Exp_Rev Access'!$F$7:$GK$318,$EF$2,FALSE)),"",VLOOKUP($B86,'[1]1718  Exp_Rev Access'!$F$7:$GK$318,$EF$2,FALSE))</f>
        <v>0</v>
      </c>
      <c r="EG86" s="90">
        <f>IF(ISNA(VLOOKUP($B86,'[1]1718  Exp_Rev Access'!$F$7:$GK$318,$EG$2,FALSE)),"",VLOOKUP($B86,'[1]1718  Exp_Rev Access'!$F$7:$GK$318,$EG$2,FALSE))</f>
        <v>0</v>
      </c>
      <c r="EH86" s="90">
        <f>IF(ISNA(VLOOKUP($B86,'[1]1718  Exp_Rev Access'!$F$7:$GK$318,$EH$2,FALSE)),"",VLOOKUP($B86,'[1]1718  Exp_Rev Access'!$F$7:$GK$318,$EH$2,FALSE))</f>
        <v>0</v>
      </c>
      <c r="EI86" s="90">
        <f>IF(ISNA(VLOOKUP($B86,'[1]1718  Exp_Rev Access'!$F$7:$GK$318,$EI$2,FALSE)),"",VLOOKUP($B86,'[1]1718  Exp_Rev Access'!$F$7:$GK$318,$EI$2,FALSE))</f>
        <v>0</v>
      </c>
      <c r="EJ86" s="90">
        <f>IF(ISNA(VLOOKUP($B86,'[1]1718  Exp_Rev Access'!$F$7:$GK$318,$EJ$2,FALSE)),"",VLOOKUP($B86,'[1]1718  Exp_Rev Access'!$F$7:$GK$318,$EJ$2,FALSE))</f>
        <v>0</v>
      </c>
      <c r="EK86" s="90">
        <f>IF(ISNA(VLOOKUP($B86,'[1]1718  Exp_Rev Access'!$F$7:$GK$318,$EK$2,FALSE)),"",VLOOKUP($B86,'[1]1718  Exp_Rev Access'!$F$7:$GK$318,$EK$2,FALSE))</f>
        <v>0</v>
      </c>
      <c r="EL86" s="90">
        <f>IF(ISNA(VLOOKUP($B86,'[1]1718  Exp_Rev Access'!$F$7:$GK$318,$EL$2,FALSE)),"",VLOOKUP($B86,'[1]1718  Exp_Rev Access'!$F$7:$GK$318,$EL$2,FALSE))</f>
        <v>0</v>
      </c>
      <c r="EM86" s="90">
        <f>IF(ISNA(VLOOKUP($B86,'[1]1718  Exp_Rev Access'!$F$7:$GK$318,$EM$2,FALSE)),"",VLOOKUP($B86,'[1]1718  Exp_Rev Access'!$F$7:$GK$318,$EM$2,FALSE))</f>
        <v>0</v>
      </c>
      <c r="EN86" s="90">
        <f>IF(ISNA(VLOOKUP($B86,'[1]1718  Exp_Rev Access'!$F$7:$GK$318,$EN$2,FALSE)),"",VLOOKUP($B86,'[1]1718  Exp_Rev Access'!$F$7:$GK$318,$EN$2,FALSE))</f>
        <v>0</v>
      </c>
      <c r="EO86" s="90">
        <f>IF(ISNA(VLOOKUP($B86,'[1]1718  Exp_Rev Access'!$F$7:$GK$318,$EO$2,FALSE)),"",VLOOKUP($B86,'[1]1718  Exp_Rev Access'!$F$7:$GK$318,$EO$2,FALSE))</f>
        <v>0</v>
      </c>
      <c r="EP86" s="90">
        <f>IF(ISNA(VLOOKUP($B86,'[1]1718  Exp_Rev Access'!$F$7:$GK$318,$EP$2,FALSE)),"",VLOOKUP($B86,'[1]1718  Exp_Rev Access'!$F$7:$GK$318,$EP$2,FALSE))</f>
        <v>0</v>
      </c>
      <c r="EQ86" s="90">
        <f>IF(ISNA(VLOOKUP($B86,'[1]1718  Exp_Rev Access'!$F$7:$GK$318,$EQ$2,FALSE)),"",VLOOKUP($B86,'[1]1718  Exp_Rev Access'!$F$7:$GK$318,$EQ$2,FALSE))</f>
        <v>0</v>
      </c>
      <c r="ER86" s="90">
        <f>IF(ISNA(VLOOKUP($B86,'[1]1718  Exp_Rev Access'!$F$7:$GK$318,$ER$2,FALSE)),"",VLOOKUP($B86,'[1]1718  Exp_Rev Access'!$F$7:$GK$318,$ER$2,FALSE))</f>
        <v>0</v>
      </c>
      <c r="ES86" s="90">
        <f>IF(ISNA(VLOOKUP($B86,'[1]1718  Exp_Rev Access'!$F$7:$GK$318,$ES$2,FALSE)),"",VLOOKUP($B86,'[1]1718  Exp_Rev Access'!$F$7:$GK$318,$ES$2,FALSE))</f>
        <v>0</v>
      </c>
      <c r="ET86" s="90">
        <f>IF(ISNA(VLOOKUP($B86,'[1]1718  Exp_Rev Access'!$F$7:$GK$318,$ET$2,FALSE)),"",VLOOKUP($B86,'[1]1718  Exp_Rev Access'!$F$7:$GK$318,$ET$2,FALSE))</f>
        <v>0</v>
      </c>
      <c r="EU86" s="90">
        <f>IF(ISNA(VLOOKUP($B86,'[1]1718  Exp_Rev Access'!$F$7:$GK$318,$EU$2,FALSE)),"",VLOOKUP($B86,'[1]1718  Exp_Rev Access'!$F$7:$GK$318,$EU$2,FALSE))</f>
        <v>0</v>
      </c>
      <c r="EV86" s="90">
        <f>IF(ISNA(VLOOKUP($B86,'[1]1718  Exp_Rev Access'!$F$7:$GK$318,$EV$2,FALSE)),"",VLOOKUP($B86,'[1]1718  Exp_Rev Access'!$F$7:$GK$318,$EV$2,FALSE))</f>
        <v>0</v>
      </c>
      <c r="EW86" s="90">
        <f>IF(ISNA(VLOOKUP($B86,'[1]1718  Exp_Rev Access'!$F$7:$GK$318,$EW$2,FALSE)),"",VLOOKUP($B86,'[1]1718  Exp_Rev Access'!$F$7:$GK$318,$EW$2,FALSE))</f>
        <v>0</v>
      </c>
      <c r="EX86" s="90">
        <f>IF(ISNA(VLOOKUP($B86,'[1]1718  Exp_Rev Access'!$F$7:$GK$318,$EX$2,FALSE)),"",VLOOKUP($B86,'[1]1718  Exp_Rev Access'!$F$7:$GK$318,$EX$2,FALSE))</f>
        <v>0</v>
      </c>
      <c r="EY86" s="90">
        <f>IF(ISNA(VLOOKUP($B86,'[1]1718  Exp_Rev Access'!$F$7:$GK$318,$EY$2,FALSE)),"",VLOOKUP($B86,'[1]1718  Exp_Rev Access'!$F$7:$GK$318,$EY$2,FALSE))</f>
        <v>0</v>
      </c>
      <c r="EZ86" s="90">
        <f>IF(ISNA(VLOOKUP($B86,'[1]1718  Exp_Rev Access'!$F$7:$GK$318,$EZ$2,FALSE)),"",VLOOKUP($B86,'[1]1718  Exp_Rev Access'!$F$7:$GK$318,$EZ$2,FALSE))</f>
        <v>0</v>
      </c>
      <c r="FA86" s="90">
        <f>IF(ISNA(VLOOKUP($B86,'[1]1718  Exp_Rev Access'!$F$7:$GK$318,$FA$2,FALSE)),"",VLOOKUP($B86,'[1]1718  Exp_Rev Access'!$F$7:$GK$318,$FA$2,FALSE))</f>
        <v>0</v>
      </c>
      <c r="FB86" s="90">
        <f>IF(ISNA(VLOOKUP($B86,'[1]1718  Exp_Rev Access'!$F$7:$GK$318,$FB$2,FALSE)),"",VLOOKUP($B86,'[1]1718  Exp_Rev Access'!$F$7:$GK$318,$FB$2,FALSE))</f>
        <v>0</v>
      </c>
      <c r="FC86" s="90">
        <f>IF(ISNA(VLOOKUP($B86,'[1]1718  Exp_Rev Access'!$F$7:$GK$318,$FC$2,FALSE)),"",VLOOKUP($B86,'[1]1718  Exp_Rev Access'!$F$7:$GK$318,$FC$2,FALSE))</f>
        <v>0</v>
      </c>
      <c r="FD86" s="90">
        <f>IF(ISNA(VLOOKUP($B86,'[1]1718  Exp_Rev Access'!$F$7:$GK$318,$FD$2,FALSE)),"",VLOOKUP($B86,'[1]1718  Exp_Rev Access'!$F$7:$GK$318,$FD$2,FALSE))</f>
        <v>0</v>
      </c>
      <c r="FE86" s="90">
        <f>IF(ISNA(VLOOKUP($B86,'[1]1718  Exp_Rev Access'!$F$7:$GK$318,$FE$2,FALSE)),"",VLOOKUP($B86,'[1]1718  Exp_Rev Access'!$F$7:$GK$318,$FE$2,FALSE))</f>
        <v>0</v>
      </c>
      <c r="FF86" s="90">
        <f>IF(ISNA(VLOOKUP($B86,'[1]1718  Exp_Rev Access'!$F$7:$GK$318,$FF$2,FALSE)),"",VLOOKUP($B86,'[1]1718  Exp_Rev Access'!$F$7:$GK$318,$FF$2,FALSE))</f>
        <v>0</v>
      </c>
      <c r="FG86" s="90">
        <f>IF(ISNA(VLOOKUP($B86,'[1]1718  Exp_Rev Access'!$F$7:$GK$318,$FG$2,FALSE)),"",VLOOKUP($B86,'[1]1718  Exp_Rev Access'!$F$7:$GK$318,$FG$2,FALSE))</f>
        <v>0</v>
      </c>
      <c r="FH86" s="90">
        <f>IF(ISNA(VLOOKUP($B86,'[1]1718  Exp_Rev Access'!$F$7:$GK$318,$FH$2,FALSE)),"",VLOOKUP($B86,'[1]1718  Exp_Rev Access'!$F$7:$GK$318,$FH$2,FALSE))</f>
        <v>0</v>
      </c>
      <c r="FI86" s="90">
        <f>IF(ISNA(VLOOKUP($B86,'[1]1718  Exp_Rev Access'!$F$7:$GK$318,$FI$2,FALSE)),"",VLOOKUP($B86,'[1]1718  Exp_Rev Access'!$F$7:$GK$318,$FI$2,FALSE))</f>
        <v>0</v>
      </c>
      <c r="FJ86" s="90">
        <f>IF(ISNA(VLOOKUP($B86,'[1]1718  Exp_Rev Access'!$F$7:$GK$318,$FJ$2,FALSE)),"",VLOOKUP($B86,'[1]1718  Exp_Rev Access'!$F$7:$GK$318,$FJ$2,FALSE))</f>
        <v>0</v>
      </c>
      <c r="FK86" s="90">
        <f>IF(ISNA(VLOOKUP($B86,'[1]1718  Exp_Rev Access'!$F$7:$GK$318,$FK$2,FALSE)),"",VLOOKUP($B86,'[1]1718  Exp_Rev Access'!$F$7:$GK$318,$FK$2,FALSE))</f>
        <v>0</v>
      </c>
      <c r="FL86" s="90">
        <f>IF(ISNA(VLOOKUP($B86,'[1]1718  Exp_Rev Access'!$F$7:$GK$318,$FL$2,FALSE)),"",VLOOKUP($B86,'[1]1718  Exp_Rev Access'!$F$7:$GK$318,$FL$2,FALSE))</f>
        <v>0</v>
      </c>
      <c r="FM86" s="90">
        <f>IF(ISNA(VLOOKUP($B86,'[1]1718  Exp_Rev Access'!$F$7:$GK$318,$FM$2,FALSE)),"",VLOOKUP($B86,'[1]1718  Exp_Rev Access'!$F$7:$GK$318,$FM$2,FALSE))</f>
        <v>0</v>
      </c>
      <c r="FN86" s="90">
        <f>IF(ISNA(VLOOKUP($B86,'[1]1718  Exp_Rev Access'!$F$7:$GK$318,$FN$2,FALSE)),"",VLOOKUP($B86,'[1]1718  Exp_Rev Access'!$F$7:$GK$318,$FN$2,FALSE))</f>
        <v>0</v>
      </c>
      <c r="FO86" s="90">
        <f>IF(ISNA(VLOOKUP($B86,'[1]1718  Exp_Rev Access'!$F$7:$GK$318,$FO$2,FALSE)),"",VLOOKUP($B86,'[1]1718  Exp_Rev Access'!$F$7:$GK$318,$FO$2,FALSE))</f>
        <v>0</v>
      </c>
      <c r="FP86" s="90">
        <f>IF(ISNA(VLOOKUP($B86,'[1]1718  Exp_Rev Access'!$F$7:$GK$318,$FP$2,FALSE)),"",VLOOKUP($B86,'[1]1718  Exp_Rev Access'!$F$7:$GK$318,$FP$2,FALSE))</f>
        <v>0</v>
      </c>
      <c r="FQ86" s="90">
        <f>IF(ISNA(VLOOKUP($B86,'[1]1718  Exp_Rev Access'!$F$7:$GK$318,$FQ$2,FALSE)),"",VLOOKUP($B86,'[1]1718  Exp_Rev Access'!$F$7:$GK$318,$FQ$2,FALSE))</f>
        <v>0</v>
      </c>
      <c r="FR86" s="90">
        <f>IF(ISNA(VLOOKUP($B86,'[1]1718  Exp_Rev Access'!$F$7:$GK$318,$FR$2,FALSE)),"",VLOOKUP($B86,'[1]1718  Exp_Rev Access'!$F$7:$GK$318,$FR$2,FALSE))</f>
        <v>9027.57</v>
      </c>
      <c r="FS86" s="56">
        <f t="shared" si="280"/>
        <v>112019.05000000002</v>
      </c>
      <c r="FT86" s="92">
        <f t="shared" si="281"/>
        <v>3.5930804855828044E-2</v>
      </c>
      <c r="FU86" s="94">
        <f t="shared" si="282"/>
        <v>528.69100434208053</v>
      </c>
      <c r="FV86" s="95">
        <f>IF(ISNA(VLOOKUP($B86,'[1]1718  Exp_Rev Access'!$F$7:$GK$318,$FV$2,FALSE)),"",VLOOKUP($B86,'[1]1718  Exp_Rev Access'!$F$7:$GK$318,$FV$2,FALSE))</f>
        <v>0</v>
      </c>
      <c r="FW86" s="95">
        <f>IF(ISNA(VLOOKUP($B86,'[1]1718  Exp_Rev Access'!$F$7:$GK$318,$FW$2,FALSE)),"",VLOOKUP($B86,'[1]1718  Exp_Rev Access'!$F$7:$GK$318,$FW$2,FALSE))</f>
        <v>0</v>
      </c>
      <c r="FX86" s="95">
        <f>IF(ISNA(VLOOKUP($B86,'[1]1718  Exp_Rev Access'!$F$7:$GK$318,$FX$2,FALSE)),"",VLOOKUP($B86,'[1]1718  Exp_Rev Access'!$F$7:$GK$318,$FX$2,FALSE))</f>
        <v>0</v>
      </c>
      <c r="FY86" s="95">
        <f>IF(ISNA(VLOOKUP($B86,'[1]1718  Exp_Rev Access'!$F$7:$GK$318,$FY$2,FALSE)),"",VLOOKUP($B86,'[1]1718  Exp_Rev Access'!$F$7:$GK$318,$FY$2,FALSE))</f>
        <v>0</v>
      </c>
      <c r="FZ86" s="95">
        <f>IF(ISNA(VLOOKUP($B86,'[1]1718  Exp_Rev Access'!$F$7:$GK$318,$FZ$2,FALSE)),"",VLOOKUP($B86,'[1]1718  Exp_Rev Access'!$F$7:$GK$318,$FZ$2,FALSE))</f>
        <v>0</v>
      </c>
      <c r="GA86" s="95">
        <f>IF(ISNA(VLOOKUP($B86,'[1]1718  Exp_Rev Access'!$F$7:$GK$318,$GA$2,FALSE)),"",VLOOKUP($B86,'[1]1718  Exp_Rev Access'!$F$7:$GK$318,$GA$2,FALSE))</f>
        <v>0</v>
      </c>
      <c r="GB86" s="95">
        <f>IF(ISNA(VLOOKUP($B86,'[1]1718  Exp_Rev Access'!$F$7:$GK$318,$GB$2,FALSE)),"",VLOOKUP($B86,'[1]1718  Exp_Rev Access'!$F$7:$GK$318,$GB$2,FALSE))</f>
        <v>0</v>
      </c>
      <c r="GC86" s="95">
        <f>IF(ISNA(VLOOKUP($B86,'[1]1718  Exp_Rev Access'!$F$7:$GK$318,$GC$2,FALSE)),"",VLOOKUP($B86,'[1]1718  Exp_Rev Access'!$F$7:$GK$318,$GC$2,FALSE))</f>
        <v>0</v>
      </c>
      <c r="GD86" s="95">
        <f>IF(ISNA(VLOOKUP($B86,'[1]1718  Exp_Rev Access'!$F$7:$GK$318,$GD$2,FALSE)),"",VLOOKUP($B86,'[1]1718  Exp_Rev Access'!$F$7:$GK$318,$GD$2,FALSE))</f>
        <v>0</v>
      </c>
      <c r="GE86" s="95">
        <f>IF(ISNA(VLOOKUP($B86,'[1]1718  Exp_Rev Access'!$F$7:$GK$318,$GE$2,FALSE)),"",VLOOKUP($B86,'[1]1718  Exp_Rev Access'!$F$7:$GK$318,$GE$2,FALSE))</f>
        <v>0</v>
      </c>
      <c r="GF86" s="95">
        <f>IF(ISNA(VLOOKUP($B86,'[1]1718  Exp_Rev Access'!$F$7:$GK$318,$GF$2,FALSE)),"",VLOOKUP($B86,'[1]1718  Exp_Rev Access'!$F$7:$GK$318,$GF$2,FALSE))</f>
        <v>0</v>
      </c>
      <c r="GG86" s="95">
        <f>IF(ISNA(VLOOKUP($B86,'[1]1718  Exp_Rev Access'!$F$7:$GK$318,$GG$2,FALSE)),"",VLOOKUP($B86,'[1]1718  Exp_Rev Access'!$F$7:$GK$318,$GG$2,FALSE))</f>
        <v>0</v>
      </c>
      <c r="GH86" s="95">
        <f>IF(ISNA(VLOOKUP($B86,'[1]1718  Exp_Rev Access'!$F$7:$GK$318,$GH$2,FALSE)),"",VLOOKUP($B86,'[1]1718  Exp_Rev Access'!$F$7:$GK$318,$GH$2,FALSE))</f>
        <v>0</v>
      </c>
      <c r="GI86" s="95">
        <f>IF(ISNA(VLOOKUP($B86,'[1]1718  Exp_Rev Access'!$F$7:$GK$318,$GI$2,FALSE)),"",VLOOKUP($B86,'[1]1718  Exp_Rev Access'!$F$7:$GK$318,$GI$2,FALSE))</f>
        <v>0</v>
      </c>
      <c r="GJ86" s="95">
        <f>IF(ISNA(VLOOKUP($B86,'[1]1718  Exp_Rev Access'!$F$7:$GK$318,$GJ$2,FALSE)),"",VLOOKUP($B86,'[1]1718  Exp_Rev Access'!$F$7:$GK$318,$GJ$2,FALSE))</f>
        <v>0</v>
      </c>
      <c r="GK86" s="95">
        <f>IF(ISNA(VLOOKUP($B86,'[1]1718  Exp_Rev Access'!$F$7:$GK$318,$GK$2,FALSE)),"",VLOOKUP($B86,'[1]1718  Exp_Rev Access'!$F$7:$GK$318,$GK$2,FALSE))</f>
        <v>0</v>
      </c>
      <c r="GL86" s="95">
        <f>IF(ISNA(VLOOKUP($B86,'[1]1718  Exp_Rev Access'!$F$7:$GK$318,$GL$2,FALSE)),"",VLOOKUP($B86,'[1]1718  Exp_Rev Access'!$F$7:$GK$318,$GL$2,FALSE))</f>
        <v>0</v>
      </c>
      <c r="GM86" s="95">
        <f>IF(ISNA(VLOOKUP($B86,'[1]1718  Exp_Rev Access'!$F$7:$GK$318,$GM$2,FALSE)),"",VLOOKUP($B86,'[1]1718  Exp_Rev Access'!$F$7:$GK$318,$GM$2,FALSE))</f>
        <v>0</v>
      </c>
      <c r="GN86" s="95">
        <f>IF(ISNA(VLOOKUP($B86,'[1]1718  Exp_Rev Access'!$F$7:$GK$318,$GN$2,FALSE)),"",VLOOKUP($B86,'[1]1718  Exp_Rev Access'!$F$7:$GK$318,$GN$2,FALSE))</f>
        <v>0</v>
      </c>
      <c r="GO86" s="95">
        <f>IF(ISNA(VLOOKUP($B86,'[1]1718  Exp_Rev Access'!$F$7:$GK$318,$GO$2,FALSE)),"",VLOOKUP($B86,'[1]1718  Exp_Rev Access'!$F$7:$GK$318,$GO$2,FALSE))</f>
        <v>0</v>
      </c>
      <c r="GP86" s="95">
        <f>IF(ISNA(VLOOKUP($B86,'[1]1718  Exp_Rev Access'!$F$7:$GK$318,$GP$2,FALSE)),"",VLOOKUP($B86,'[1]1718  Exp_Rev Access'!$F$7:$GK$318,$GP$2,FALSE))</f>
        <v>0</v>
      </c>
      <c r="GQ86" s="95">
        <f>IF(ISNA(VLOOKUP($B86,'[1]1718  Exp_Rev Access'!$F$7:$GK$318,$GQ$2,FALSE)),"",VLOOKUP($B86,'[1]1718  Exp_Rev Access'!$F$7:$GK$318,$GQ$2,FALSE))</f>
        <v>0</v>
      </c>
      <c r="GR86" s="95">
        <f>IF(ISNA(VLOOKUP($B86,'[1]1718  Exp_Rev Access'!$F$7:$GK$318,$GR$2,FALSE)),"",VLOOKUP($B86,'[1]1718  Exp_Rev Access'!$F$7:$GK$318,$GR$2,FALSE))</f>
        <v>0</v>
      </c>
      <c r="GS86" s="95">
        <f>IF(ISNA(VLOOKUP($B86,'[1]1718  Exp_Rev Access'!$F$7:$GK$318,$GS$2,FALSE)),"",VLOOKUP($B86,'[1]1718  Exp_Rev Access'!$F$7:$GK$318,$GS$2,FALSE))</f>
        <v>0</v>
      </c>
      <c r="GT86" s="95">
        <f>IF(ISNA(VLOOKUP($B86,'[1]1718  Exp_Rev Access'!$F$7:$GK$318,$GT$2,FALSE)),"",VLOOKUP($B86,'[1]1718  Exp_Rev Access'!$F$7:$GK$318,$GT$2,FALSE))</f>
        <v>0</v>
      </c>
      <c r="GU86" s="56">
        <f t="shared" si="283"/>
        <v>0</v>
      </c>
      <c r="GV86" s="92">
        <f t="shared" si="284"/>
        <v>0</v>
      </c>
      <c r="GW86" s="96">
        <f t="shared" si="285"/>
        <v>0</v>
      </c>
    </row>
    <row r="87" spans="1:222" x14ac:dyDescent="0.3">
      <c r="A87" s="98"/>
      <c r="B87" s="88" t="s">
        <v>287</v>
      </c>
      <c r="C87" s="89" t="s">
        <v>288</v>
      </c>
      <c r="D87" s="75">
        <f>IF(ISNA(VLOOKUP($B87,'[1]1718 enrollment_Rev_Exp by size'!$A$7:H427,3,FALSE)),"",VLOOKUP($B87,'[1]1718 enrollment_Rev_Exp by size'!$A$7:$G$363,3,FALSE))</f>
        <v>70.28</v>
      </c>
      <c r="E87" s="76">
        <f>IF(ISNA(VLOOKUP($B87,'[1]1718 enrollment_Rev_Exp by size'!$A$7:I427,5,FALSE)),"",VLOOKUP($B87,'[1]1718 enrollment_Rev_Exp by size'!$A$7:$G$350,5,FALSE))</f>
        <v>1239013.24</v>
      </c>
      <c r="F87" s="70">
        <f>N87+AM87+AU87+BV87+CE87+FS87+GU87</f>
        <v>1239013.24</v>
      </c>
      <c r="G87" s="70">
        <f t="shared" si="268"/>
        <v>0</v>
      </c>
      <c r="H87" s="90">
        <f>IF(ISNA(VLOOKUP($B87,'[1]1718  Exp_Rev Access'!$F$7:$GK$318,3,FALSE)),"",VLOOKUP($B87,'[1]1718  Exp_Rev Access'!$F$7:$GK$318,3,FALSE))</f>
        <v>54542.74</v>
      </c>
      <c r="I87" s="90">
        <f>IF(ISNA(VLOOKUP($B87,'[1]1718  Exp_Rev Access'!$F$7:$GK$318,4,FALSE)),"",VLOOKUP($B87,'[1]1718  Exp_Rev Access'!$F$7:$GK$318,4,FALSE))</f>
        <v>0</v>
      </c>
      <c r="J87" s="90">
        <f>IF(ISNA(VLOOKUP($B87,'[1]1718  Exp_Rev Access'!$F$7:$GK$318,5,FALSE)),"",VLOOKUP($B87,'[1]1718  Exp_Rev Access'!$F$7:$GK$318,5,FALSE))</f>
        <v>93.17</v>
      </c>
      <c r="K87" s="90">
        <f>IF(ISNA(VLOOKUP($B87,'[1]1718  Exp_Rev Access'!$F$7:$GK$318,6,FALSE)),"-",VLOOKUP($B87,'[1]1718  Exp_Rev Access'!$F$7:$GK$318,6,FALSE))</f>
        <v>4639.97</v>
      </c>
      <c r="L87" s="90">
        <f>IF(ISNA(VLOOKUP($B87,'[1]1718  Exp_Rev Access'!$F$7:$GK$318,7,FALSE)),"",VLOOKUP($B87,'[1]1718  Exp_Rev Access'!$F$7:$GK$318,7,FALSE))</f>
        <v>0</v>
      </c>
      <c r="M87" s="90">
        <f>IF(ISNA(VLOOKUP($B87,'[1]1718  Exp_Rev Access'!$F$7:$GK$318,8,FALSE)),"",VLOOKUP($B87,'[1]1718  Exp_Rev Access'!$F$7:$GK$318,8,FALSE))</f>
        <v>0</v>
      </c>
      <c r="N87" s="56">
        <f t="shared" si="269"/>
        <v>59275.88</v>
      </c>
      <c r="O87" s="91">
        <f t="shared" si="270"/>
        <v>4.7841199824466767E-2</v>
      </c>
      <c r="P87" s="56">
        <f t="shared" si="271"/>
        <v>843.42458736482638</v>
      </c>
      <c r="Q87" s="90">
        <f>IF(ISNA(VLOOKUP($B87,'[1]1718  Exp_Rev Access'!$F$7:$GK$318,10,FALSE)),"",VLOOKUP($B87,'[1]1718  Exp_Rev Access'!$F$7:$GK$318,10,FALSE))</f>
        <v>0</v>
      </c>
      <c r="R87" s="90">
        <f>IF(ISNA(VLOOKUP($B87,'[1]1718  Exp_Rev Access'!$F$7:$GK$318,11,FALSE)),"",VLOOKUP($B87,'[1]1718  Exp_Rev Access'!$F$7:$GK$318,11,FALSE))</f>
        <v>0</v>
      </c>
      <c r="S87" s="90">
        <f>IF(ISNA(VLOOKUP($B87,'[1]1718  Exp_Rev Access'!$F$7:$GK$318,12,FALSE)),"",VLOOKUP($B87,'[1]1718  Exp_Rev Access'!$F$7:$GK$318,12,FALSE))</f>
        <v>0</v>
      </c>
      <c r="T87" s="90">
        <f>IF(ISNA(VLOOKUP($B87,'[1]1718  Exp_Rev Access'!$F$7:$GK$318,13,FALSE)),"",VLOOKUP($B87,'[1]1718  Exp_Rev Access'!$F$7:$GK$318,13,FALSE))</f>
        <v>0</v>
      </c>
      <c r="U87" s="90">
        <f>IF(ISNA(VLOOKUP($B87,'[1]1718  Exp_Rev Access'!$F$7:$GK$318,14,FALSE)),"",VLOOKUP($B87,'[1]1718  Exp_Rev Access'!$F$7:$GK$318,14,FALSE))</f>
        <v>0</v>
      </c>
      <c r="V87" s="90">
        <f>IF(ISNA(VLOOKUP($B87,'[1]1718  Exp_Rev Access'!$F$7:$GK$318,15,FALSE)),"",VLOOKUP($B87,'[1]1718  Exp_Rev Access'!$F$7:$GK$318,15,FALSE))</f>
        <v>0</v>
      </c>
      <c r="W87" s="90">
        <f>IF(ISNA(VLOOKUP($B87,'[1]1718  Exp_Rev Access'!$F$7:$GK$318,16,FALSE)),"",VLOOKUP($B87,'[1]1718  Exp_Rev Access'!$F$7:$GK$318,16,FALSE))</f>
        <v>0</v>
      </c>
      <c r="X87" s="90">
        <f>IF(ISNA(VLOOKUP($B87,'[1]1718  Exp_Rev Access'!$F$7:$GK$318,17,FALSE)),"",VLOOKUP($B87,'[1]1718  Exp_Rev Access'!$F$7:$GK$318,17,FALSE))</f>
        <v>0</v>
      </c>
      <c r="Y87" s="90">
        <f>IF(ISNA(VLOOKUP($B87,'[1]1718  Exp_Rev Access'!$F$7:$GK$318,18,FALSE)),"",VLOOKUP($B87,'[1]1718  Exp_Rev Access'!$F$7:$GK$318,18,FALSE))</f>
        <v>484</v>
      </c>
      <c r="Z87" s="90">
        <f>IF(ISNA(VLOOKUP($B87,'[1]1718  Exp_Rev Access'!$F$7:$GK$318,19,FALSE)),"",VLOOKUP($B87,'[1]1718  Exp_Rev Access'!$F$7:$GK$318,19,FALSE))</f>
        <v>0</v>
      </c>
      <c r="AA87" s="90">
        <f>IF(ISNA(VLOOKUP($B87,'[1]1718  Exp_Rev Access'!$F$7:$GK$318,20,FALSE)),"",VLOOKUP($B87,'[1]1718  Exp_Rev Access'!$F$7:$GK$318,20,FALSE))</f>
        <v>0</v>
      </c>
      <c r="AB87" s="90">
        <f>IF(ISNA(VLOOKUP($B87,'[1]1718  Exp_Rev Access'!$F$7:$GK$318,21,FALSE)),"",VLOOKUP($B87,'[1]1718  Exp_Rev Access'!$F$7:$GK$318,21,FALSE))</f>
        <v>0</v>
      </c>
      <c r="AC87" s="90">
        <f>IF(ISNA(VLOOKUP($B87,'[1]1718  Exp_Rev Access'!$F$7:$GK$318,22,FALSE)),"",VLOOKUP($B87,'[1]1718  Exp_Rev Access'!$F$7:$GK$318,22,FALSE))</f>
        <v>0</v>
      </c>
      <c r="AD87" s="90">
        <f>IF(ISNA(VLOOKUP($B87,'[1]1718  Exp_Rev Access'!$F$7:$GK$318,23,FALSE)),"",VLOOKUP($B87,'[1]1718  Exp_Rev Access'!$F$7:$GK$318,23,FALSE))</f>
        <v>2342.9</v>
      </c>
      <c r="AE87" s="90">
        <f>IF(ISNA(VLOOKUP($B87,'[1]1718  Exp_Rev Access'!$F$7:$GK$318,24,FALSE)),"",VLOOKUP($B87,'[1]1718  Exp_Rev Access'!$F$7:$GK$318,24,FALSE))</f>
        <v>3276.29</v>
      </c>
      <c r="AF87" s="90">
        <f>IF(ISNA(VLOOKUP($B87,'[1]1718  Exp_Rev Access'!$F$7:$GK$318,25,FALSE)),"",VLOOKUP($B87,'[1]1718  Exp_Rev Access'!$F$7:$GK$318,25,FALSE))</f>
        <v>0</v>
      </c>
      <c r="AG87" s="90">
        <f>IF(ISNA(VLOOKUP($B87,'[1]1718  Exp_Rev Access'!$F$7:$GK$318,26,FALSE)),"",VLOOKUP($B87,'[1]1718  Exp_Rev Access'!$F$7:$GK$318,26,FALSE))</f>
        <v>1933.54</v>
      </c>
      <c r="AH87" s="90">
        <f>IF(ISNA(VLOOKUP($B87,'[1]1718  Exp_Rev Access'!$F$7:$GK$318,27,FALSE)),"",VLOOKUP($B87,'[1]1718  Exp_Rev Access'!$F$7:$GK$318,27,FALSE))</f>
        <v>0</v>
      </c>
      <c r="AI87" s="90">
        <f>IF(ISNA(VLOOKUP($B87,'[1]1718  Exp_Rev Access'!$F$7:$GK$318,28,FALSE)),"",VLOOKUP($B87,'[1]1718  Exp_Rev Access'!$F$7:$GK$318,28,FALSE))</f>
        <v>5850</v>
      </c>
      <c r="AJ87" s="90">
        <f>IF(ISNA(VLOOKUP($B87,'[1]1718  Exp_Rev Access'!$F$7:$GK$318,29,FALSE)),"",VLOOKUP($B87,'[1]1718  Exp_Rev Access'!$F$7:$GK$318,29,FALSE))</f>
        <v>22009.1</v>
      </c>
      <c r="AK87" s="90">
        <f>IF(ISNA(VLOOKUP($B87,'[1]1718  Exp_Rev Access'!$F$7:$GK$318,30,FALSE)),"",VLOOKUP($B87,'[1]1718  Exp_Rev Access'!$F$7:$GK$318,30,FALSE))</f>
        <v>3036.68</v>
      </c>
      <c r="AL87" s="90">
        <f>IF(ISNA(VLOOKUP($B87,'[1]1718  Exp_Rev Access'!$F$7:$GK$318,31,FALSE)),"",VLOOKUP($B87,'[1]1718  Exp_Rev Access'!$F$7:$GK$318,31,FALSE))</f>
        <v>3258.3</v>
      </c>
      <c r="AM87" s="56">
        <f>SUM(Q87:AL87)</f>
        <v>42190.810000000005</v>
      </c>
      <c r="AN87" s="92">
        <f t="shared" si="273"/>
        <v>3.4051944432813328E-2</v>
      </c>
      <c r="AO87" s="71">
        <f t="shared" si="274"/>
        <v>600.32455890722827</v>
      </c>
      <c r="AP87" s="90">
        <f>IF(ISNA(VLOOKUP($B87,'[1]1718  Exp_Rev Access'!$F$7:$GK$318,33,FALSE)),"",VLOOKUP($B87,'[1]1718  Exp_Rev Access'!$F$7:$GK$318,33,FALSE))</f>
        <v>635566.93000000005</v>
      </c>
      <c r="AQ87" s="90">
        <f>IF(ISNA(VLOOKUP($B87,'[1]1718  Exp_Rev Access'!$F$7:$GK$318,34,FALSE)),"",VLOOKUP($B87,'[1]1718  Exp_Rev Access'!$F$7:$GK$318,34,FALSE))</f>
        <v>6099.66</v>
      </c>
      <c r="AR87" s="90">
        <f>IF(ISNA(VLOOKUP($B87,'[1]1718  Exp_Rev Access'!$F$7:$GK$318,35,FALSE)),"",VLOOKUP($B87,'[1]1718  Exp_Rev Access'!$F$7:$GK$318,35,FALSE))</f>
        <v>13046.76</v>
      </c>
      <c r="AS87" s="90">
        <f>IF(ISNA(VLOOKUP($B87,'[1]1718  Exp_Rev Access'!$F$7:$GK$318,36,FALSE)),"",VLOOKUP($B87,'[1]1718  Exp_Rev Access'!$F$7:$GK$318,36,FALSE))</f>
        <v>0</v>
      </c>
      <c r="AT87" s="90">
        <f>IF(ISNA(VLOOKUP($B87,'[1]1718  Exp_Rev Access'!$F$7:$GK$318,37,FALSE)),"",VLOOKUP($B87,'[1]1718  Exp_Rev Access'!$F$7:$GK$318,37,FALSE))</f>
        <v>0</v>
      </c>
      <c r="AU87" s="56">
        <f>SUM(AP87:AT87)</f>
        <v>654713.35000000009</v>
      </c>
      <c r="AV87" s="93">
        <f t="shared" si="276"/>
        <v>0.52841513622566305</v>
      </c>
      <c r="AW87" s="56">
        <f t="shared" si="277"/>
        <v>9315.7847182697788</v>
      </c>
      <c r="AX87" s="90">
        <f>IF(ISNA(VLOOKUP($B87,'[1]1718  Exp_Rev Access'!$F$7:$GK$318,39,FALSE)),"",VLOOKUP($B87,'[1]1718  Exp_Rev Access'!$F$7:$GK$318,39,FALSE))</f>
        <v>0</v>
      </c>
      <c r="AY87" s="90">
        <f>IF(ISNA(VLOOKUP($B87,'[1]1718  Exp_Rev Access'!$F$7:$GK$318,40,FALSE)),"",VLOOKUP($B87,'[1]1718  Exp_Rev Access'!$F$7:$GK$318,40,FALSE))</f>
        <v>62420.36</v>
      </c>
      <c r="AZ87" s="90">
        <f>IF(ISNA(VLOOKUP($B87,'[1]1718  Exp_Rev Access'!$F$7:$GK$318,41,FALSE)),"",VLOOKUP($B87,'[1]1718  Exp_Rev Access'!$F$7:$GK$318,41,FALSE))</f>
        <v>0</v>
      </c>
      <c r="BA87" s="90">
        <f>IF(ISNA(VLOOKUP($B87,'[1]1718  Exp_Rev Access'!$F$7:$GK$318,42,FALSE)),"",VLOOKUP($B87,'[1]1718  Exp_Rev Access'!$F$7:$GK$318,42,FALSE))</f>
        <v>0</v>
      </c>
      <c r="BB87" s="90">
        <f>IF(ISNA(VLOOKUP($B87,'[1]1718  Exp_Rev Access'!$F$7:$GK$318,43,FALSE)),"",VLOOKUP($B87,'[1]1718  Exp_Rev Access'!$F$7:$GK$318,43,FALSE))</f>
        <v>0</v>
      </c>
      <c r="BC87" s="90">
        <f>IF(ISNA(VLOOKUP($B87,'[1]1718  Exp_Rev Access'!$F$7:$GK$318,44,FALSE)),"",VLOOKUP($B87,'[1]1718  Exp_Rev Access'!$F$7:$GK$318,44,FALSE))</f>
        <v>14613.8</v>
      </c>
      <c r="BD87" s="90">
        <f>IF(ISNA(VLOOKUP($B87,'[1]1718  Exp_Rev Access'!$F$7:$GK$318,45,FALSE)),"",VLOOKUP($B87,'[1]1718  Exp_Rev Access'!$F$7:$GK$318,45,FALSE))</f>
        <v>0</v>
      </c>
      <c r="BE87" s="90">
        <f>IF(ISNA(VLOOKUP($B87,'[1]1718  Exp_Rev Access'!$F$7:$GK$318,46,FALSE)),"",VLOOKUP($B87,'[1]1718  Exp_Rev Access'!$F$7:$GK$318,46,FALSE))</f>
        <v>13012.28</v>
      </c>
      <c r="BF87" s="90">
        <f>IF(ISNA(VLOOKUP($B87,'[1]1718  Exp_Rev Access'!$F$7:$GK$318,47,FALSE)),"",VLOOKUP($B87,'[1]1718  Exp_Rev Access'!$F$7:$GK$318,47,FALSE))</f>
        <v>0</v>
      </c>
      <c r="BG87" s="90">
        <f>IF(ISNA(VLOOKUP($B87,'[1]1718  Exp_Rev Access'!$F$7:$GK$318,48,FALSE)),"",VLOOKUP($B87,'[1]1718  Exp_Rev Access'!$F$7:$GK$318,48,FALSE))</f>
        <v>0</v>
      </c>
      <c r="BH87" s="90">
        <f>IF(ISNA(VLOOKUP($B87,'[1]1718  Exp_Rev Access'!$F$7:$GK$318,49,FALSE)),"",VLOOKUP($B87,'[1]1718  Exp_Rev Access'!$F$7:$GK$318,49,FALSE))</f>
        <v>1687.8</v>
      </c>
      <c r="BI87" s="90">
        <f>IF(ISNA(VLOOKUP($B87,'[1]1718  Exp_Rev Access'!$F$7:$GK$318,50,FALSE)),"",VLOOKUP($B87,'[1]1718  Exp_Rev Access'!$F$7:$GK$318,50,FALSE))</f>
        <v>0</v>
      </c>
      <c r="BJ87" s="90">
        <f>IF(ISNA(VLOOKUP($B87,'[1]1718  Exp_Rev Access'!$F$7:$GK$318,51,FALSE)),"",VLOOKUP($B87,'[1]1718  Exp_Rev Access'!$F$7:$GK$318,51,FALSE))</f>
        <v>1513.65</v>
      </c>
      <c r="BK87" s="90">
        <f>IF(ISNA(VLOOKUP($B87,'[1]1718  Exp_Rev Access'!$F$7:$GK$318,52,FALSE)),"",VLOOKUP($B87,'[1]1718  Exp_Rev Access'!$F$7:$GK$318,52,FALSE))</f>
        <v>260569.7</v>
      </c>
      <c r="BL87" s="90">
        <f>IF(ISNA(VLOOKUP($B87,'[1]1718  Exp_Rev Access'!$F$7:$GK$318,53,FALSE)),"",VLOOKUP($B87,'[1]1718  Exp_Rev Access'!$F$7:$GK$318,53,FALSE))</f>
        <v>0</v>
      </c>
      <c r="BM87" s="90">
        <f>IF(ISNA(VLOOKUP($B87,'[1]1718  Exp_Rev Access'!$F$7:$GK$318,54,FALSE)),"",VLOOKUP($B87,'[1]1718  Exp_Rev Access'!$F$7:$GK$318,54,FALSE))</f>
        <v>0</v>
      </c>
      <c r="BN87" s="90">
        <f>IF(ISNA(VLOOKUP($B87,'[1]1718  Exp_Rev Access'!$F$7:$GK$318,55,FALSE)),"",VLOOKUP($B87,'[1]1718  Exp_Rev Access'!$F$7:$GK$318,55,FALSE))</f>
        <v>0</v>
      </c>
      <c r="BO87" s="90">
        <f>IF(ISNA(VLOOKUP($B87,'[1]1718  Exp_Rev Access'!$F$7:$GK$318,56,FALSE)),"",VLOOKUP($B87,'[1]1718  Exp_Rev Access'!$F$7:$GK$318,56,FALSE))</f>
        <v>0</v>
      </c>
      <c r="BP87" s="90">
        <f>IF(ISNA(VLOOKUP($B87,'[1]1718  Exp_Rev Access'!$F$7:$GK$318,57,FALSE)),"",VLOOKUP($B87,'[1]1718  Exp_Rev Access'!$F$7:$GK$318,57,FALSE))</f>
        <v>0</v>
      </c>
      <c r="BQ87" s="90">
        <f>IF(ISNA(VLOOKUP($B87,'[1]1718  Exp_Rev Access'!$F$7:$GK$318,58,FALSE)),"",VLOOKUP($B87,'[1]1718  Exp_Rev Access'!$F$7:$GK$318,58,FALSE))</f>
        <v>0</v>
      </c>
      <c r="BR87" s="90">
        <f>IF(ISNA(VLOOKUP($B87,'[1]1718  Exp_Rev Access'!$F$7:$GK$318,59,FALSE)),"",VLOOKUP($B87,'[1]1718  Exp_Rev Access'!$F$7:$GK$318,59,FALSE))</f>
        <v>0</v>
      </c>
      <c r="BS87" s="90">
        <f>IF(ISNA(VLOOKUP($B87,'[1]1718  Exp_Rev Access'!$F$7:$GK$318,60,FALSE)),"",VLOOKUP($B87,'[1]1718  Exp_Rev Access'!$F$7:$GK$318,60,FALSE))</f>
        <v>0</v>
      </c>
      <c r="BT87" s="90">
        <f>IF(ISNA(VLOOKUP($B87,'[1]1718  Exp_Rev Access'!$F$7:$GK$318,61,FALSE)),"",VLOOKUP($B87,'[1]1718  Exp_Rev Access'!$F$7:$GK$318,61,FALSE))</f>
        <v>0</v>
      </c>
      <c r="BU87" s="90">
        <f>IF(ISNA(VLOOKUP($B87,'[1]1718  Exp_Rev Access'!$F$7:$GK$318,62,FALSE)),"",VLOOKUP($B87,'[1]1718  Exp_Rev Access'!$F$7:$GK$318,62,FALSE))</f>
        <v>0</v>
      </c>
      <c r="BV87" s="56">
        <f t="shared" si="236"/>
        <v>353817.59</v>
      </c>
      <c r="BW87" s="92">
        <f t="shared" si="278"/>
        <v>0.28556401059927339</v>
      </c>
      <c r="BX87" s="71">
        <f t="shared" si="279"/>
        <v>5034.3994023904388</v>
      </c>
      <c r="BY87" s="90">
        <f>IF(ISNA(VLOOKUP($B87,'[1]1718  Exp_Rev Access'!$F$7:$GK$318,64,FALSE)),"",VLOOKUP($B87,'[1]1718  Exp_Rev Access'!$F$7:$GK$318,64,FALSE))</f>
        <v>0</v>
      </c>
      <c r="BZ87" s="90">
        <f>IF(ISNA(VLOOKUP($B87,'[1]1718  Exp_Rev Access'!$F$7:$GK$318,65,FALSE)),"",VLOOKUP($B87,'[1]1718  Exp_Rev Access'!$F$7:$GK$318,65,FALSE))</f>
        <v>0</v>
      </c>
      <c r="CA87" s="90">
        <f>IF(ISNA(VLOOKUP($B87,'[1]1718  Exp_Rev Access'!$F$7:$GK$318,66,FALSE)),"",VLOOKUP($B87,'[1]1718  Exp_Rev Access'!$F$7:$GK$318,66,FALSE))</f>
        <v>0</v>
      </c>
      <c r="CB87" s="90">
        <f>IF(ISNA(VLOOKUP($B87,'[1]1718  Exp_Rev Access'!$F$7:$GK$318,67,FALSE)),"",VLOOKUP($B87,'[1]1718  Exp_Rev Access'!$F$7:$GK$318,67,FALSE))</f>
        <v>0</v>
      </c>
      <c r="CC87" s="90">
        <f>IF(ISNA(VLOOKUP($B87,'[1]1718  Exp_Rev Access'!$F$7:$GK$318,68,FALSE)),"",VLOOKUP($B87,'[1]1718  Exp_Rev Access'!$F$7:$GK$318,68,FALSE))</f>
        <v>18802.89</v>
      </c>
      <c r="CD87" s="90">
        <f>IF(ISNA(VLOOKUP($B87,'[1]1718  Exp_Rev Access'!$F$7:$GK$318,69,FALSE)),"",VLOOKUP($B87,'[1]1718  Exp_Rev Access'!$F$7:$GK$318,69,FALSE))</f>
        <v>0</v>
      </c>
      <c r="CE87" s="56">
        <f t="shared" si="237"/>
        <v>18802.89</v>
      </c>
      <c r="CF87" s="92">
        <f t="shared" si="251"/>
        <v>1.517569739609885E-2</v>
      </c>
      <c r="CG87" s="78">
        <f t="shared" si="252"/>
        <v>267.54254410927717</v>
      </c>
      <c r="CH87" s="90">
        <f>IF(ISNA(VLOOKUP($B87,'[1]1718  Exp_Rev Access'!$F$7:$GK$318,$CH$2,FALSE)),"",VLOOKUP($B87,'[1]1718  Exp_Rev Access'!$F$7:$GK$318,$CH$2,FALSE))</f>
        <v>0</v>
      </c>
      <c r="CI87" s="90">
        <f>IF(ISNA(VLOOKUP($B87,'[1]1718  Exp_Rev Access'!$F$7:$GK$318,$CI$2,FALSE)),"",VLOOKUP($B87,'[1]1718  Exp_Rev Access'!$F$7:$GK$318,$CI$2,FALSE))</f>
        <v>0</v>
      </c>
      <c r="CJ87" s="90">
        <f>IF(ISNA(VLOOKUP($B87,'[1]1718  Exp_Rev Access'!$F$7:$GK$318,$CJ$2,FALSE)),"",VLOOKUP($B87,'[1]1718  Exp_Rev Access'!$F$7:$GK$318,$CJ$2,FALSE))</f>
        <v>0</v>
      </c>
      <c r="CK87" s="90">
        <f>IF(ISNA(VLOOKUP($B87,'[1]1718  Exp_Rev Access'!$F$7:$GK$318,$CK$2,FALSE)),"",VLOOKUP($B87,'[1]1718  Exp_Rev Access'!$F$7:$GK$318,$CK$2,FALSE))</f>
        <v>0</v>
      </c>
      <c r="CL87" s="90">
        <f>IF(ISNA(VLOOKUP($B87,'[1]1718  Exp_Rev Access'!$F$7:$GK$318,$CL$2,FALSE)),"",VLOOKUP($B87,'[1]1718  Exp_Rev Access'!$F$7:$GK$318,$CL$2,FALSE))</f>
        <v>0</v>
      </c>
      <c r="CM87" s="90">
        <f>IF(ISNA(VLOOKUP($B87,'[1]1718  Exp_Rev Access'!$F$7:$GK$318,$CM$2,FALSE)),"",VLOOKUP($B87,'[1]1718  Exp_Rev Access'!$F$7:$GK$318,$CM$2,FALSE))</f>
        <v>0</v>
      </c>
      <c r="CN87" s="90">
        <f>IF(ISNA(VLOOKUP($B87,'[1]1718  Exp_Rev Access'!$F$7:$GK$318,$CN$2,FALSE)),"",VLOOKUP($B87,'[1]1718  Exp_Rev Access'!$F$7:$GK$318,$CN$2,FALSE))</f>
        <v>0</v>
      </c>
      <c r="CO87" s="90">
        <f>IF(ISNA(VLOOKUP($B87,'[1]1718  Exp_Rev Access'!$F$7:$GK$318,$CO$2,FALSE)),"",VLOOKUP($B87,'[1]1718  Exp_Rev Access'!$F$7:$GK$318,$CO$2,FALSE))</f>
        <v>0</v>
      </c>
      <c r="CP87" s="90">
        <f>IF(ISNA(VLOOKUP($B87,'[1]1718  Exp_Rev Access'!$F$7:$GK$318,$CP$2,FALSE)),"",VLOOKUP($B87,'[1]1718  Exp_Rev Access'!$F$7:$GK$318,$CP$2,FALSE))</f>
        <v>0</v>
      </c>
      <c r="CQ87" s="90">
        <f>IF(ISNA(VLOOKUP($B87,'[1]1718  Exp_Rev Access'!$F$7:$GK$318,$CQ$2,FALSE)),"",VLOOKUP($B87,'[1]1718  Exp_Rev Access'!$F$7:$GK$318,$CQ$2,FALSE))</f>
        <v>15496.3</v>
      </c>
      <c r="CR87" s="90">
        <f>IF(ISNA(VLOOKUP($B87,'[1]1718  Exp_Rev Access'!$F$7:$GK$318,$CR$2,FALSE)),"",VLOOKUP($B87,'[1]1718  Exp_Rev Access'!$F$7:$GK$318,$CR$2,FALSE))</f>
        <v>0</v>
      </c>
      <c r="CS87" s="90">
        <f>IF(ISNA(VLOOKUP($B87,'[1]1718  Exp_Rev Access'!$F$7:$GK$318,$CS$2,FALSE)),"",VLOOKUP($B87,'[1]1718  Exp_Rev Access'!$F$7:$GK$318,$CS$2,FALSE))</f>
        <v>0</v>
      </c>
      <c r="CT87" s="90">
        <f>IF(ISNA(VLOOKUP($B87,'[1]1718  Exp_Rev Access'!$F$7:$GK$318,$CT$2,FALSE)),"",VLOOKUP($B87,'[1]1718  Exp_Rev Access'!$F$7:$GK$318,$CT$2,FALSE))</f>
        <v>0</v>
      </c>
      <c r="CU87" s="90">
        <f>IF(ISNA(VLOOKUP($B87,'[1]1718  Exp_Rev Access'!$F$7:$GK$318,$CU$2,FALSE)),"",VLOOKUP($B87,'[1]1718  Exp_Rev Access'!$F$7:$GK$318,$CU$2,FALSE))</f>
        <v>46238</v>
      </c>
      <c r="CV87" s="90">
        <f>IF(ISNA(VLOOKUP($B87,'[1]1718  Exp_Rev Access'!$F$7:$GK$318,$CV$2,FALSE)),"",VLOOKUP($B87,'[1]1718  Exp_Rev Access'!$F$7:$GK$318,$CV$2,FALSE))</f>
        <v>5312.59</v>
      </c>
      <c r="CW87" s="90">
        <f>IF(ISNA(VLOOKUP($B87,'[1]1718  Exp_Rev Access'!$F$7:$GK$318,$CW$2,FALSE)),"",VLOOKUP($B87,'[1]1718  Exp_Rev Access'!$F$7:$GK$318,$CW$2,FALSE))</f>
        <v>0</v>
      </c>
      <c r="CX87" s="90">
        <f>IF(ISNA(VLOOKUP($B87,'[1]1718  Exp_Rev Access'!$F$7:$GK$318,$CX$2,FALSE)),"",VLOOKUP($B87,'[1]1718  Exp_Rev Access'!$F$7:$GK$318,$CX$2,FALSE))</f>
        <v>0</v>
      </c>
      <c r="CY87" s="90">
        <f>IF(ISNA(VLOOKUP($B87,'[1]1718  Exp_Rev Access'!$F$7:$GK$318,$CY$2,FALSE)),"",VLOOKUP($B87,'[1]1718  Exp_Rev Access'!$F$7:$GK$318,$CY$2,FALSE))</f>
        <v>0</v>
      </c>
      <c r="CZ87" s="90">
        <f>IF(ISNA(VLOOKUP($B87,'[1]1718  Exp_Rev Access'!$F$7:$GK$318,$CZ$2,FALSE)),"",VLOOKUP($B87,'[1]1718  Exp_Rev Access'!$F$7:$GK$318,$CZ$2,FALSE))</f>
        <v>0</v>
      </c>
      <c r="DA87" s="90">
        <f>IF(ISNA(VLOOKUP($B87,'[1]1718  Exp_Rev Access'!$F$7:$GK$318,$DA$2,FALSE)),"",VLOOKUP($B87,'[1]1718  Exp_Rev Access'!$F$7:$GK$318,$DA$2,FALSE))</f>
        <v>0</v>
      </c>
      <c r="DB87" s="90">
        <f>IF(ISNA(VLOOKUP($B87,'[1]1718  Exp_Rev Access'!$F$7:$GK$318,$DB$2,FALSE)),"",VLOOKUP($B87,'[1]1718  Exp_Rev Access'!$F$7:$GK$318,$DB$2,FALSE))</f>
        <v>0</v>
      </c>
      <c r="DC87" s="90">
        <f>IF(ISNA(VLOOKUP($B87,'[1]1718  Exp_Rev Access'!$F$7:$GK$318,$DC$2,FALSE)),"",VLOOKUP($B87,'[1]1718  Exp_Rev Access'!$F$7:$GK$318,$DC$2,FALSE))</f>
        <v>0</v>
      </c>
      <c r="DD87" s="90">
        <f>IF(ISNA(VLOOKUP($B87,'[1]1718  Exp_Rev Access'!$F$7:$GK$318,$DD$2,FALSE)),"",VLOOKUP($B87,'[1]1718  Exp_Rev Access'!$F$7:$GK$318,$DD$2,FALSE))</f>
        <v>0</v>
      </c>
      <c r="DE87" s="90">
        <f>IF(ISNA(VLOOKUP($B87,'[1]1718  Exp_Rev Access'!$F$7:$GK$318,$DE$2,FALSE)),"",VLOOKUP($B87,'[1]1718  Exp_Rev Access'!$F$7:$GK$318,$DE$2,FALSE))</f>
        <v>0</v>
      </c>
      <c r="DF87" s="90">
        <f>IF(ISNA(VLOOKUP($B87,'[1]1718  Exp_Rev Access'!$F$7:$GK$318,$DF$2,FALSE)),"",VLOOKUP($B87,'[1]1718  Exp_Rev Access'!$F$7:$GK$318,$DF$2,FALSE))</f>
        <v>0</v>
      </c>
      <c r="DG87" s="90">
        <f>IF(ISNA(VLOOKUP($B87,'[1]1718  Exp_Rev Access'!$F$7:$GK$318,$DG$2,FALSE)),"",VLOOKUP($B87,'[1]1718  Exp_Rev Access'!$F$7:$GK$318,$DG$2,FALSE))</f>
        <v>0</v>
      </c>
      <c r="DH87" s="90">
        <f>IF(ISNA(VLOOKUP($B87,'[1]1718  Exp_Rev Access'!$F$7:$GK$318,$DH$2,FALSE)),"",VLOOKUP($B87,'[1]1718  Exp_Rev Access'!$F$7:$GK$318,$DH$2,FALSE))</f>
        <v>0</v>
      </c>
      <c r="DI87" s="90">
        <f>IF(ISNA(VLOOKUP($B87,'[1]1718  Exp_Rev Access'!$F$7:$GK$318,$DI$2,FALSE)),"",VLOOKUP($B87,'[1]1718  Exp_Rev Access'!$F$7:$GK$318,$DI$2,FALSE))</f>
        <v>20296.09</v>
      </c>
      <c r="DJ87" s="90">
        <f>IF(ISNA(VLOOKUP($B87,'[1]1718  Exp_Rev Access'!$F$7:$GK$318,$DJ$2,FALSE)),"",VLOOKUP($B87,'[1]1718  Exp_Rev Access'!$F$7:$GK$318,$DJ$2,FALSE))</f>
        <v>0</v>
      </c>
      <c r="DK87" s="90">
        <f>IF(ISNA(VLOOKUP($B87,'[1]1718  Exp_Rev Access'!$F$7:$GK$318,$DK$2,FALSE)),"",VLOOKUP($B87,'[1]1718  Exp_Rev Access'!$F$7:$GK$318,$DK$2,FALSE))</f>
        <v>0</v>
      </c>
      <c r="DL87" s="90">
        <f>IF(ISNA(VLOOKUP($B87,'[1]1718  Exp_Rev Access'!$F$7:$GK$318,$DL$2,FALSE)),"",VLOOKUP($B87,'[1]1718  Exp_Rev Access'!$F$7:$GK$318,$DL$2,FALSE))</f>
        <v>0</v>
      </c>
      <c r="DM87" s="90">
        <f>IF(ISNA(VLOOKUP($B87,'[1]1718  Exp_Rev Access'!$F$7:$GK$318,$DM$2,FALSE)),"",VLOOKUP($B87,'[1]1718  Exp_Rev Access'!$F$7:$GK$318,$DM$2,FALSE))</f>
        <v>0</v>
      </c>
      <c r="DN87" s="90">
        <f>IF(ISNA(VLOOKUP($B87,'[1]1718  Exp_Rev Access'!$F$7:$GK$318,$DN$2,FALSE)),"",VLOOKUP($B87,'[1]1718  Exp_Rev Access'!$F$7:$GK$318,$DN$2,FALSE))</f>
        <v>0</v>
      </c>
      <c r="DO87" s="90">
        <f>IF(ISNA(VLOOKUP($B87,'[1]1718  Exp_Rev Access'!$F$7:$GK$318,$DO$2,FALSE)),"",VLOOKUP($B87,'[1]1718  Exp_Rev Access'!$F$7:$GK$318,$DO$2,FALSE))</f>
        <v>0</v>
      </c>
      <c r="DP87" s="90">
        <f>IF(ISNA(VLOOKUP($B87,'[1]1718  Exp_Rev Access'!$F$7:$GK$318,$DP$2,FALSE)),"",VLOOKUP($B87,'[1]1718  Exp_Rev Access'!$F$7:$GK$318,$DP$2,FALSE))</f>
        <v>0</v>
      </c>
      <c r="DQ87" s="90">
        <f>IF(ISNA(VLOOKUP($B87,'[1]1718  Exp_Rev Access'!$F$7:$GK$318,$DQ$2,FALSE)),"",VLOOKUP($B87,'[1]1718  Exp_Rev Access'!$F$7:$GK$318,$DQ$2,FALSE))</f>
        <v>0</v>
      </c>
      <c r="DR87" s="90">
        <f>IF(ISNA(VLOOKUP($B87,'[1]1718  Exp_Rev Access'!$F$7:$GK$318,$DR$2,FALSE)),"",VLOOKUP($B87,'[1]1718  Exp_Rev Access'!$F$7:$GK$318,$DR$2,FALSE))</f>
        <v>0</v>
      </c>
      <c r="DS87" s="90">
        <f>IF(ISNA(VLOOKUP($B87,'[1]1718  Exp_Rev Access'!$F$7:$GK$318,$DS$2,FALSE)),"",VLOOKUP($B87,'[1]1718  Exp_Rev Access'!$F$7:$GK$318,$DS$2,FALSE))</f>
        <v>0</v>
      </c>
      <c r="DT87" s="90">
        <f>IF(ISNA(VLOOKUP($B87,'[1]1718  Exp_Rev Access'!$F$7:$GK$318,$DT$2,FALSE)),"",VLOOKUP($B87,'[1]1718  Exp_Rev Access'!$F$7:$GK$318,$DT$2,FALSE))</f>
        <v>0</v>
      </c>
      <c r="DU87" s="90">
        <f>IF(ISNA(VLOOKUP($B87,'[1]1718  Exp_Rev Access'!$F$7:$GK$318,$DU$2,FALSE)),"",VLOOKUP($B87,'[1]1718  Exp_Rev Access'!$F$7:$GK$318,$DU$2,FALSE))</f>
        <v>0</v>
      </c>
      <c r="DV87" s="90">
        <f>IF(ISNA(VLOOKUP($B87,'[1]1718  Exp_Rev Access'!$F$7:$GK$318,$DV$2,FALSE)),"",VLOOKUP($B87,'[1]1718  Exp_Rev Access'!$F$7:$GK$318,$DV$2,FALSE))</f>
        <v>0</v>
      </c>
      <c r="DW87" s="90">
        <f>IF(ISNA(VLOOKUP($B87,'[1]1718  Exp_Rev Access'!$F$7:$GK$318,$DW$2,FALSE)),"",VLOOKUP($B87,'[1]1718  Exp_Rev Access'!$F$7:$GK$318,$DW$2,FALSE))</f>
        <v>0</v>
      </c>
      <c r="DX87" s="90">
        <f>IF(ISNA(VLOOKUP($B87,'[1]1718  Exp_Rev Access'!$F$7:$GK$318,$DX$2,FALSE)),"",VLOOKUP($B87,'[1]1718  Exp_Rev Access'!$F$7:$GK$318,$DX$2,FALSE))</f>
        <v>0</v>
      </c>
      <c r="DY87" s="90">
        <f>IF(ISNA(VLOOKUP($B87,'[1]1718  Exp_Rev Access'!$F$7:$GK$318,$DY$2,FALSE)),"",VLOOKUP($B87,'[1]1718  Exp_Rev Access'!$F$7:$GK$318,$DY$2,FALSE))</f>
        <v>20700.419999999998</v>
      </c>
      <c r="DZ87" s="90">
        <f>IF(ISNA(VLOOKUP($B87,'[1]1718  Exp_Rev Access'!$F$7:$GK$318,$DZ$2,FALSE)),"",VLOOKUP($B87,'[1]1718  Exp_Rev Access'!$F$7:$GK$318,$DZ$2,FALSE))</f>
        <v>0</v>
      </c>
      <c r="EA87" s="90">
        <f>IF(ISNA(VLOOKUP($B87,'[1]1718  Exp_Rev Access'!$F$7:$GK$318,$EA$2,FALSE)),"",VLOOKUP($B87,'[1]1718  Exp_Rev Access'!$F$7:$GK$318,$EA$2,FALSE))</f>
        <v>0</v>
      </c>
      <c r="EB87" s="90">
        <f>IF(ISNA(VLOOKUP($B87,'[1]1718  Exp_Rev Access'!$F$7:$GK$318,$EB$2,FALSE)),"",VLOOKUP($B87,'[1]1718  Exp_Rev Access'!$F$7:$GK$318,$EB$2,FALSE))</f>
        <v>0</v>
      </c>
      <c r="EC87" s="90">
        <f>IF(ISNA(VLOOKUP($B87,'[1]1718  Exp_Rev Access'!$F$7:$GK$318,$EC$2,FALSE)),"",VLOOKUP($B87,'[1]1718  Exp_Rev Access'!$F$7:$GK$318,$EC$2,FALSE))</f>
        <v>0</v>
      </c>
      <c r="ED87" s="90">
        <f>IF(ISNA(VLOOKUP($B87,'[1]1718  Exp_Rev Access'!$F$7:$GK$318,$ED$2,FALSE)),"",VLOOKUP($B87,'[1]1718  Exp_Rev Access'!$F$7:$GK$318,$ED$2,FALSE))</f>
        <v>0</v>
      </c>
      <c r="EE87" s="90">
        <f>IF(ISNA(VLOOKUP($B87,'[1]1718  Exp_Rev Access'!$F$7:$GK$318,$EE$2,FALSE)),"",VLOOKUP($B87,'[1]1718  Exp_Rev Access'!$F$7:$GK$318,$EE$2,FALSE))</f>
        <v>0</v>
      </c>
      <c r="EF87" s="90">
        <f>IF(ISNA(VLOOKUP($B87,'[1]1718  Exp_Rev Access'!$F$7:$GK$318,$EF$2,FALSE)),"",VLOOKUP($B87,'[1]1718  Exp_Rev Access'!$F$7:$GK$318,$EF$2,FALSE))</f>
        <v>0</v>
      </c>
      <c r="EG87" s="90">
        <f>IF(ISNA(VLOOKUP($B87,'[1]1718  Exp_Rev Access'!$F$7:$GK$318,$EG$2,FALSE)),"",VLOOKUP($B87,'[1]1718  Exp_Rev Access'!$F$7:$GK$318,$EG$2,FALSE))</f>
        <v>0</v>
      </c>
      <c r="EH87" s="90">
        <f>IF(ISNA(VLOOKUP($B87,'[1]1718  Exp_Rev Access'!$F$7:$GK$318,$EH$2,FALSE)),"",VLOOKUP($B87,'[1]1718  Exp_Rev Access'!$F$7:$GK$318,$EH$2,FALSE))</f>
        <v>0</v>
      </c>
      <c r="EI87" s="90">
        <f>IF(ISNA(VLOOKUP($B87,'[1]1718  Exp_Rev Access'!$F$7:$GK$318,$EI$2,FALSE)),"",VLOOKUP($B87,'[1]1718  Exp_Rev Access'!$F$7:$GK$318,$EI$2,FALSE))</f>
        <v>0</v>
      </c>
      <c r="EJ87" s="90">
        <f>IF(ISNA(VLOOKUP($B87,'[1]1718  Exp_Rev Access'!$F$7:$GK$318,$EJ$2,FALSE)),"",VLOOKUP($B87,'[1]1718  Exp_Rev Access'!$F$7:$GK$318,$EJ$2,FALSE))</f>
        <v>0</v>
      </c>
      <c r="EK87" s="90">
        <f>IF(ISNA(VLOOKUP($B87,'[1]1718  Exp_Rev Access'!$F$7:$GK$318,$EK$2,FALSE)),"",VLOOKUP($B87,'[1]1718  Exp_Rev Access'!$F$7:$GK$318,$EK$2,FALSE))</f>
        <v>0</v>
      </c>
      <c r="EL87" s="90">
        <f>IF(ISNA(VLOOKUP($B87,'[1]1718  Exp_Rev Access'!$F$7:$GK$318,$EL$2,FALSE)),"",VLOOKUP($B87,'[1]1718  Exp_Rev Access'!$F$7:$GK$318,$EL$2,FALSE))</f>
        <v>0</v>
      </c>
      <c r="EM87" s="90">
        <f>IF(ISNA(VLOOKUP($B87,'[1]1718  Exp_Rev Access'!$F$7:$GK$318,$EM$2,FALSE)),"",VLOOKUP($B87,'[1]1718  Exp_Rev Access'!$F$7:$GK$318,$EM$2,FALSE))</f>
        <v>0</v>
      </c>
      <c r="EN87" s="90">
        <f>IF(ISNA(VLOOKUP($B87,'[1]1718  Exp_Rev Access'!$F$7:$GK$318,$EN$2,FALSE)),"",VLOOKUP($B87,'[1]1718  Exp_Rev Access'!$F$7:$GK$318,$EN$2,FALSE))</f>
        <v>0</v>
      </c>
      <c r="EO87" s="90">
        <f>IF(ISNA(VLOOKUP($B87,'[1]1718  Exp_Rev Access'!$F$7:$GK$318,$EO$2,FALSE)),"",VLOOKUP($B87,'[1]1718  Exp_Rev Access'!$F$7:$GK$318,$EO$2,FALSE))</f>
        <v>0</v>
      </c>
      <c r="EP87" s="90">
        <f>IF(ISNA(VLOOKUP($B87,'[1]1718  Exp_Rev Access'!$F$7:$GK$318,$EP$2,FALSE)),"",VLOOKUP($B87,'[1]1718  Exp_Rev Access'!$F$7:$GK$318,$EP$2,FALSE))</f>
        <v>0</v>
      </c>
      <c r="EQ87" s="90">
        <f>IF(ISNA(VLOOKUP($B87,'[1]1718  Exp_Rev Access'!$F$7:$GK$318,$EQ$2,FALSE)),"",VLOOKUP($B87,'[1]1718  Exp_Rev Access'!$F$7:$GK$318,$EQ$2,FALSE))</f>
        <v>0</v>
      </c>
      <c r="ER87" s="90">
        <f>IF(ISNA(VLOOKUP($B87,'[1]1718  Exp_Rev Access'!$F$7:$GK$318,$ER$2,FALSE)),"",VLOOKUP($B87,'[1]1718  Exp_Rev Access'!$F$7:$GK$318,$ER$2,FALSE))</f>
        <v>0</v>
      </c>
      <c r="ES87" s="90">
        <f>IF(ISNA(VLOOKUP($B87,'[1]1718  Exp_Rev Access'!$F$7:$GK$318,$ES$2,FALSE)),"",VLOOKUP($B87,'[1]1718  Exp_Rev Access'!$F$7:$GK$318,$ES$2,FALSE))</f>
        <v>0</v>
      </c>
      <c r="ET87" s="90">
        <f>IF(ISNA(VLOOKUP($B87,'[1]1718  Exp_Rev Access'!$F$7:$GK$318,$ET$2,FALSE)),"",VLOOKUP($B87,'[1]1718  Exp_Rev Access'!$F$7:$GK$318,$ET$2,FALSE))</f>
        <v>0</v>
      </c>
      <c r="EU87" s="90">
        <f>IF(ISNA(VLOOKUP($B87,'[1]1718  Exp_Rev Access'!$F$7:$GK$318,$EU$2,FALSE)),"",VLOOKUP($B87,'[1]1718  Exp_Rev Access'!$F$7:$GK$318,$EU$2,FALSE))</f>
        <v>0</v>
      </c>
      <c r="EV87" s="90">
        <f>IF(ISNA(VLOOKUP($B87,'[1]1718  Exp_Rev Access'!$F$7:$GK$318,$EV$2,FALSE)),"",VLOOKUP($B87,'[1]1718  Exp_Rev Access'!$F$7:$GK$318,$EV$2,FALSE))</f>
        <v>0</v>
      </c>
      <c r="EW87" s="90">
        <f>IF(ISNA(VLOOKUP($B87,'[1]1718  Exp_Rev Access'!$F$7:$GK$318,$EW$2,FALSE)),"",VLOOKUP($B87,'[1]1718  Exp_Rev Access'!$F$7:$GK$318,$EW$2,FALSE))</f>
        <v>0</v>
      </c>
      <c r="EX87" s="90">
        <f>IF(ISNA(VLOOKUP($B87,'[1]1718  Exp_Rev Access'!$F$7:$GK$318,$EX$2,FALSE)),"",VLOOKUP($B87,'[1]1718  Exp_Rev Access'!$F$7:$GK$318,$EX$2,FALSE))</f>
        <v>0</v>
      </c>
      <c r="EY87" s="90">
        <f>IF(ISNA(VLOOKUP($B87,'[1]1718  Exp_Rev Access'!$F$7:$GK$318,$EY$2,FALSE)),"",VLOOKUP($B87,'[1]1718  Exp_Rev Access'!$F$7:$GK$318,$EY$2,FALSE))</f>
        <v>0</v>
      </c>
      <c r="EZ87" s="90">
        <f>IF(ISNA(VLOOKUP($B87,'[1]1718  Exp_Rev Access'!$F$7:$GK$318,$EZ$2,FALSE)),"",VLOOKUP($B87,'[1]1718  Exp_Rev Access'!$F$7:$GK$318,$EZ$2,FALSE))</f>
        <v>0</v>
      </c>
      <c r="FA87" s="90">
        <f>IF(ISNA(VLOOKUP($B87,'[1]1718  Exp_Rev Access'!$F$7:$GK$318,$FA$2,FALSE)),"",VLOOKUP($B87,'[1]1718  Exp_Rev Access'!$F$7:$GK$318,$FA$2,FALSE))</f>
        <v>0</v>
      </c>
      <c r="FB87" s="90">
        <f>IF(ISNA(VLOOKUP($B87,'[1]1718  Exp_Rev Access'!$F$7:$GK$318,$FB$2,FALSE)),"",VLOOKUP($B87,'[1]1718  Exp_Rev Access'!$F$7:$GK$318,$FB$2,FALSE))</f>
        <v>0</v>
      </c>
      <c r="FC87" s="90">
        <f>IF(ISNA(VLOOKUP($B87,'[1]1718  Exp_Rev Access'!$F$7:$GK$318,$FC$2,FALSE)),"",VLOOKUP($B87,'[1]1718  Exp_Rev Access'!$F$7:$GK$318,$FC$2,FALSE))</f>
        <v>0</v>
      </c>
      <c r="FD87" s="90">
        <f>IF(ISNA(VLOOKUP($B87,'[1]1718  Exp_Rev Access'!$F$7:$GK$318,$FD$2,FALSE)),"",VLOOKUP($B87,'[1]1718  Exp_Rev Access'!$F$7:$GK$318,$FD$2,FALSE))</f>
        <v>0</v>
      </c>
      <c r="FE87" s="90">
        <f>IF(ISNA(VLOOKUP($B87,'[1]1718  Exp_Rev Access'!$F$7:$GK$318,$FE$2,FALSE)),"",VLOOKUP($B87,'[1]1718  Exp_Rev Access'!$F$7:$GK$318,$FE$2,FALSE))</f>
        <v>0</v>
      </c>
      <c r="FF87" s="90">
        <f>IF(ISNA(VLOOKUP($B87,'[1]1718  Exp_Rev Access'!$F$7:$GK$318,$FF$2,FALSE)),"",VLOOKUP($B87,'[1]1718  Exp_Rev Access'!$F$7:$GK$318,$FF$2,FALSE))</f>
        <v>0</v>
      </c>
      <c r="FG87" s="90">
        <f>IF(ISNA(VLOOKUP($B87,'[1]1718  Exp_Rev Access'!$F$7:$GK$318,$FG$2,FALSE)),"",VLOOKUP($B87,'[1]1718  Exp_Rev Access'!$F$7:$GK$318,$FG$2,FALSE))</f>
        <v>0</v>
      </c>
      <c r="FH87" s="90">
        <f>IF(ISNA(VLOOKUP($B87,'[1]1718  Exp_Rev Access'!$F$7:$GK$318,$FH$2,FALSE)),"",VLOOKUP($B87,'[1]1718  Exp_Rev Access'!$F$7:$GK$318,$FH$2,FALSE))</f>
        <v>0</v>
      </c>
      <c r="FI87" s="90">
        <f>IF(ISNA(VLOOKUP($B87,'[1]1718  Exp_Rev Access'!$F$7:$GK$318,$FI$2,FALSE)),"",VLOOKUP($B87,'[1]1718  Exp_Rev Access'!$F$7:$GK$318,$FI$2,FALSE))</f>
        <v>0</v>
      </c>
      <c r="FJ87" s="90">
        <f>IF(ISNA(VLOOKUP($B87,'[1]1718  Exp_Rev Access'!$F$7:$GK$318,$FJ$2,FALSE)),"",VLOOKUP($B87,'[1]1718  Exp_Rev Access'!$F$7:$GK$318,$FJ$2,FALSE))</f>
        <v>0</v>
      </c>
      <c r="FK87" s="90">
        <f>IF(ISNA(VLOOKUP($B87,'[1]1718  Exp_Rev Access'!$F$7:$GK$318,$FK$2,FALSE)),"",VLOOKUP($B87,'[1]1718  Exp_Rev Access'!$F$7:$GK$318,$FK$2,FALSE))</f>
        <v>0</v>
      </c>
      <c r="FL87" s="90">
        <f>IF(ISNA(VLOOKUP($B87,'[1]1718  Exp_Rev Access'!$F$7:$GK$318,$FL$2,FALSE)),"",VLOOKUP($B87,'[1]1718  Exp_Rev Access'!$F$7:$GK$318,$FL$2,FALSE))</f>
        <v>0</v>
      </c>
      <c r="FM87" s="90">
        <f>IF(ISNA(VLOOKUP($B87,'[1]1718  Exp_Rev Access'!$F$7:$GK$318,$FM$2,FALSE)),"",VLOOKUP($B87,'[1]1718  Exp_Rev Access'!$F$7:$GK$318,$FM$2,FALSE))</f>
        <v>0</v>
      </c>
      <c r="FN87" s="90">
        <f>IF(ISNA(VLOOKUP($B87,'[1]1718  Exp_Rev Access'!$F$7:$GK$318,$FN$2,FALSE)),"",VLOOKUP($B87,'[1]1718  Exp_Rev Access'!$F$7:$GK$318,$FN$2,FALSE))</f>
        <v>0</v>
      </c>
      <c r="FO87" s="90">
        <f>IF(ISNA(VLOOKUP($B87,'[1]1718  Exp_Rev Access'!$F$7:$GK$318,$FO$2,FALSE)),"",VLOOKUP($B87,'[1]1718  Exp_Rev Access'!$F$7:$GK$318,$FO$2,FALSE))</f>
        <v>0</v>
      </c>
      <c r="FP87" s="90">
        <f>IF(ISNA(VLOOKUP($B87,'[1]1718  Exp_Rev Access'!$F$7:$GK$318,$FP$2,FALSE)),"",VLOOKUP($B87,'[1]1718  Exp_Rev Access'!$F$7:$GK$318,$FP$2,FALSE))</f>
        <v>0</v>
      </c>
      <c r="FQ87" s="90">
        <f>IF(ISNA(VLOOKUP($B87,'[1]1718  Exp_Rev Access'!$F$7:$GK$318,$FQ$2,FALSE)),"",VLOOKUP($B87,'[1]1718  Exp_Rev Access'!$F$7:$GK$318,$FQ$2,FALSE))</f>
        <v>0</v>
      </c>
      <c r="FR87" s="90">
        <f>IF(ISNA(VLOOKUP($B87,'[1]1718  Exp_Rev Access'!$F$7:$GK$318,$FR$2,FALSE)),"",VLOOKUP($B87,'[1]1718  Exp_Rev Access'!$F$7:$GK$318,$FR$2,FALSE))</f>
        <v>969.32</v>
      </c>
      <c r="FS87" s="56">
        <f t="shared" si="280"/>
        <v>109012.72</v>
      </c>
      <c r="FT87" s="92">
        <f t="shared" si="281"/>
        <v>8.7983498868825644E-2</v>
      </c>
      <c r="FU87" s="94">
        <f t="shared" si="282"/>
        <v>1551.1200910643142</v>
      </c>
      <c r="FV87" s="95">
        <f>IF(ISNA(VLOOKUP($B87,'[1]1718  Exp_Rev Access'!$F$7:$GK$318,$FV$2,FALSE)),"",VLOOKUP($B87,'[1]1718  Exp_Rev Access'!$F$7:$GK$318,$FV$2,FALSE))</f>
        <v>0</v>
      </c>
      <c r="FW87" s="95">
        <f>IF(ISNA(VLOOKUP($B87,'[1]1718  Exp_Rev Access'!$F$7:$GK$318,$FW$2,FALSE)),"",VLOOKUP($B87,'[1]1718  Exp_Rev Access'!$F$7:$GK$318,$FW$2,FALSE))</f>
        <v>0</v>
      </c>
      <c r="FX87" s="95">
        <f>IF(ISNA(VLOOKUP($B87,'[1]1718  Exp_Rev Access'!$F$7:$GK$318,$FX$2,FALSE)),"",VLOOKUP($B87,'[1]1718  Exp_Rev Access'!$F$7:$GK$318,$FX$2,FALSE))</f>
        <v>0</v>
      </c>
      <c r="FY87" s="95">
        <f>IF(ISNA(VLOOKUP($B87,'[1]1718  Exp_Rev Access'!$F$7:$GK$318,$FY$2,FALSE)),"",VLOOKUP($B87,'[1]1718  Exp_Rev Access'!$F$7:$GK$318,$FY$2,FALSE))</f>
        <v>0</v>
      </c>
      <c r="FZ87" s="95">
        <f>IF(ISNA(VLOOKUP($B87,'[1]1718  Exp_Rev Access'!$F$7:$GK$318,$FZ$2,FALSE)),"",VLOOKUP($B87,'[1]1718  Exp_Rev Access'!$F$7:$GK$318,$FZ$2,FALSE))</f>
        <v>0</v>
      </c>
      <c r="GA87" s="95">
        <f>IF(ISNA(VLOOKUP($B87,'[1]1718  Exp_Rev Access'!$F$7:$GK$318,$GA$2,FALSE)),"",VLOOKUP($B87,'[1]1718  Exp_Rev Access'!$F$7:$GK$318,$GA$2,FALSE))</f>
        <v>0</v>
      </c>
      <c r="GB87" s="95">
        <f>IF(ISNA(VLOOKUP($B87,'[1]1718  Exp_Rev Access'!$F$7:$GK$318,$GB$2,FALSE)),"",VLOOKUP($B87,'[1]1718  Exp_Rev Access'!$F$7:$GK$318,$GB$2,FALSE))</f>
        <v>0</v>
      </c>
      <c r="GC87" s="95">
        <f>IF(ISNA(VLOOKUP($B87,'[1]1718  Exp_Rev Access'!$F$7:$GK$318,$GC$2,FALSE)),"",VLOOKUP($B87,'[1]1718  Exp_Rev Access'!$F$7:$GK$318,$GC$2,FALSE))</f>
        <v>0</v>
      </c>
      <c r="GD87" s="95">
        <f>IF(ISNA(VLOOKUP($B87,'[1]1718  Exp_Rev Access'!$F$7:$GK$318,$GD$2,FALSE)),"",VLOOKUP($B87,'[1]1718  Exp_Rev Access'!$F$7:$GK$318,$GD$2,FALSE))</f>
        <v>0</v>
      </c>
      <c r="GE87" s="95">
        <f>IF(ISNA(VLOOKUP($B87,'[1]1718  Exp_Rev Access'!$F$7:$GK$318,$GE$2,FALSE)),"",VLOOKUP($B87,'[1]1718  Exp_Rev Access'!$F$7:$GK$318,$GE$2,FALSE))</f>
        <v>0</v>
      </c>
      <c r="GF87" s="95">
        <f>IF(ISNA(VLOOKUP($B87,'[1]1718  Exp_Rev Access'!$F$7:$GK$318,$GF$2,FALSE)),"",VLOOKUP($B87,'[1]1718  Exp_Rev Access'!$F$7:$GK$318,$GF$2,FALSE))</f>
        <v>0</v>
      </c>
      <c r="GG87" s="95">
        <f>IF(ISNA(VLOOKUP($B87,'[1]1718  Exp_Rev Access'!$F$7:$GK$318,$GG$2,FALSE)),"",VLOOKUP($B87,'[1]1718  Exp_Rev Access'!$F$7:$GK$318,$GG$2,FALSE))</f>
        <v>0</v>
      </c>
      <c r="GH87" s="95">
        <f>IF(ISNA(VLOOKUP($B87,'[1]1718  Exp_Rev Access'!$F$7:$GK$318,$GH$2,FALSE)),"",VLOOKUP($B87,'[1]1718  Exp_Rev Access'!$F$7:$GK$318,$GH$2,FALSE))</f>
        <v>0</v>
      </c>
      <c r="GI87" s="95">
        <f>IF(ISNA(VLOOKUP($B87,'[1]1718  Exp_Rev Access'!$F$7:$GK$318,$GI$2,FALSE)),"",VLOOKUP($B87,'[1]1718  Exp_Rev Access'!$F$7:$GK$318,$GI$2,FALSE))</f>
        <v>0</v>
      </c>
      <c r="GJ87" s="95">
        <f>IF(ISNA(VLOOKUP($B87,'[1]1718  Exp_Rev Access'!$F$7:$GK$318,$GJ$2,FALSE)),"",VLOOKUP($B87,'[1]1718  Exp_Rev Access'!$F$7:$GK$318,$GJ$2,FALSE))</f>
        <v>0</v>
      </c>
      <c r="GK87" s="95">
        <f>IF(ISNA(VLOOKUP($B87,'[1]1718  Exp_Rev Access'!$F$7:$GK$318,$GK$2,FALSE)),"",VLOOKUP($B87,'[1]1718  Exp_Rev Access'!$F$7:$GK$318,$GK$2,FALSE))</f>
        <v>0</v>
      </c>
      <c r="GL87" s="95">
        <f>IF(ISNA(VLOOKUP($B87,'[1]1718  Exp_Rev Access'!$F$7:$GK$318,$GL$2,FALSE)),"",VLOOKUP($B87,'[1]1718  Exp_Rev Access'!$F$7:$GK$318,$GL$2,FALSE))</f>
        <v>1200</v>
      </c>
      <c r="GM87" s="95">
        <f>IF(ISNA(VLOOKUP($B87,'[1]1718  Exp_Rev Access'!$F$7:$GK$318,$GM$2,FALSE)),"",VLOOKUP($B87,'[1]1718  Exp_Rev Access'!$F$7:$GK$318,$GM$2,FALSE))</f>
        <v>0</v>
      </c>
      <c r="GN87" s="95">
        <f>IF(ISNA(VLOOKUP($B87,'[1]1718  Exp_Rev Access'!$F$7:$GK$318,$GN$2,FALSE)),"",VLOOKUP($B87,'[1]1718  Exp_Rev Access'!$F$7:$GK$318,$GN$2,FALSE))</f>
        <v>0</v>
      </c>
      <c r="GO87" s="95">
        <f>IF(ISNA(VLOOKUP($B87,'[1]1718  Exp_Rev Access'!$F$7:$GK$318,$GO$2,FALSE)),"",VLOOKUP($B87,'[1]1718  Exp_Rev Access'!$F$7:$GK$318,$GO$2,FALSE))</f>
        <v>0</v>
      </c>
      <c r="GP87" s="95">
        <f>IF(ISNA(VLOOKUP($B87,'[1]1718  Exp_Rev Access'!$F$7:$GK$318,$GP$2,FALSE)),"",VLOOKUP($B87,'[1]1718  Exp_Rev Access'!$F$7:$GK$318,$GP$2,FALSE))</f>
        <v>0</v>
      </c>
      <c r="GQ87" s="95">
        <f>IF(ISNA(VLOOKUP($B87,'[1]1718  Exp_Rev Access'!$F$7:$GK$318,$GQ$2,FALSE)),"",VLOOKUP($B87,'[1]1718  Exp_Rev Access'!$F$7:$GK$318,$GQ$2,FALSE))</f>
        <v>0</v>
      </c>
      <c r="GR87" s="95">
        <f>IF(ISNA(VLOOKUP($B87,'[1]1718  Exp_Rev Access'!$F$7:$GK$318,$GR$2,FALSE)),"",VLOOKUP($B87,'[1]1718  Exp_Rev Access'!$F$7:$GK$318,$GR$2,FALSE))</f>
        <v>0</v>
      </c>
      <c r="GS87" s="95">
        <f>IF(ISNA(VLOOKUP($B87,'[1]1718  Exp_Rev Access'!$F$7:$GK$318,$GS$2,FALSE)),"",VLOOKUP($B87,'[1]1718  Exp_Rev Access'!$F$7:$GK$318,$GS$2,FALSE))</f>
        <v>0</v>
      </c>
      <c r="GT87" s="95">
        <f>IF(ISNA(VLOOKUP($B87,'[1]1718  Exp_Rev Access'!$F$7:$GK$318,$GT$2,FALSE)),"",VLOOKUP($B87,'[1]1718  Exp_Rev Access'!$F$7:$GK$318,$GT$2,FALSE))</f>
        <v>0</v>
      </c>
      <c r="GU87" s="56">
        <f t="shared" si="283"/>
        <v>1200</v>
      </c>
      <c r="GV87" s="92">
        <f t="shared" si="284"/>
        <v>9.6851265285914135E-4</v>
      </c>
      <c r="GW87" s="96">
        <f t="shared" si="285"/>
        <v>17.07455890722823</v>
      </c>
    </row>
    <row r="88" spans="1:222" s="97" customFormat="1" x14ac:dyDescent="0.3">
      <c r="A88" s="108"/>
      <c r="B88" s="88" t="s">
        <v>289</v>
      </c>
      <c r="C88" s="89" t="s">
        <v>290</v>
      </c>
      <c r="D88" s="75">
        <f>IF(ISNA(VLOOKUP($B88,'[1]1718 enrollment_Rev_Exp by size'!$A$7:H428,3,FALSE)),"",VLOOKUP($B88,'[1]1718 enrollment_Rev_Exp by size'!$A$7:$G$363,3,FALSE))</f>
        <v>219.73000000000002</v>
      </c>
      <c r="E88" s="76">
        <f>IF(ISNA(VLOOKUP($B88,'[1]1718 enrollment_Rev_Exp by size'!$A$7:I428,5,FALSE)),"",VLOOKUP($B88,'[1]1718 enrollment_Rev_Exp by size'!$A$7:$G$350,5,FALSE))</f>
        <v>4724253.08</v>
      </c>
      <c r="F88" s="70">
        <f>N88+AM88+AU88+BV88+CE88+FS88+GU88</f>
        <v>4724253.08</v>
      </c>
      <c r="G88" s="70">
        <f t="shared" si="268"/>
        <v>0</v>
      </c>
      <c r="H88" s="90">
        <f>IF(ISNA(VLOOKUP($B88,'[1]1718  Exp_Rev Access'!$F$7:$GK$318,3,FALSE)),"",VLOOKUP($B88,'[1]1718  Exp_Rev Access'!$F$7:$GK$318,3,FALSE))</f>
        <v>101424.69</v>
      </c>
      <c r="I88" s="90">
        <f>IF(ISNA(VLOOKUP($B88,'[1]1718  Exp_Rev Access'!$F$7:$GK$318,4,FALSE)),"",VLOOKUP($B88,'[1]1718  Exp_Rev Access'!$F$7:$GK$318,4,FALSE))</f>
        <v>0</v>
      </c>
      <c r="J88" s="90">
        <f>IF(ISNA(VLOOKUP($B88,'[1]1718  Exp_Rev Access'!$F$7:$GK$318,5,FALSE)),"",VLOOKUP($B88,'[1]1718  Exp_Rev Access'!$F$7:$GK$318,5,FALSE))</f>
        <v>470.36</v>
      </c>
      <c r="K88" s="90">
        <f>IF(ISNA(VLOOKUP($B88,'[1]1718  Exp_Rev Access'!$F$7:$GK$318,6,FALSE)),"-",VLOOKUP($B88,'[1]1718  Exp_Rev Access'!$F$7:$GK$318,6,FALSE))</f>
        <v>1737.09</v>
      </c>
      <c r="L88" s="90">
        <f>IF(ISNA(VLOOKUP($B88,'[1]1718  Exp_Rev Access'!$F$7:$GK$318,7,FALSE)),"",VLOOKUP($B88,'[1]1718  Exp_Rev Access'!$F$7:$GK$318,7,FALSE))</f>
        <v>0</v>
      </c>
      <c r="M88" s="90">
        <f>IF(ISNA(VLOOKUP($B88,'[1]1718  Exp_Rev Access'!$F$7:$GK$318,8,FALSE)),"",VLOOKUP($B88,'[1]1718  Exp_Rev Access'!$F$7:$GK$318,8,FALSE))</f>
        <v>0</v>
      </c>
      <c r="N88" s="56">
        <f t="shared" si="269"/>
        <v>103632.14</v>
      </c>
      <c r="O88" s="91">
        <f t="shared" si="270"/>
        <v>2.193619567900033E-2</v>
      </c>
      <c r="P88" s="56">
        <f t="shared" si="271"/>
        <v>471.63400537022704</v>
      </c>
      <c r="Q88" s="90">
        <f>IF(ISNA(VLOOKUP($B88,'[1]1718  Exp_Rev Access'!$F$7:$GK$318,10,FALSE)),"",VLOOKUP($B88,'[1]1718  Exp_Rev Access'!$F$7:$GK$318,10,FALSE))</f>
        <v>5678.24</v>
      </c>
      <c r="R88" s="90">
        <f>IF(ISNA(VLOOKUP($B88,'[1]1718  Exp_Rev Access'!$F$7:$GK$318,11,FALSE)),"",VLOOKUP($B88,'[1]1718  Exp_Rev Access'!$F$7:$GK$318,11,FALSE))</f>
        <v>0</v>
      </c>
      <c r="S88" s="90">
        <f>IF(ISNA(VLOOKUP($B88,'[1]1718  Exp_Rev Access'!$F$7:$GK$318,12,FALSE)),"",VLOOKUP($B88,'[1]1718  Exp_Rev Access'!$F$7:$GK$318,12,FALSE))</f>
        <v>0</v>
      </c>
      <c r="T88" s="90">
        <f>IF(ISNA(VLOOKUP($B88,'[1]1718  Exp_Rev Access'!$F$7:$GK$318,13,FALSE)),"",VLOOKUP($B88,'[1]1718  Exp_Rev Access'!$F$7:$GK$318,13,FALSE))</f>
        <v>0</v>
      </c>
      <c r="U88" s="90">
        <f>IF(ISNA(VLOOKUP($B88,'[1]1718  Exp_Rev Access'!$F$7:$GK$318,14,FALSE)),"",VLOOKUP($B88,'[1]1718  Exp_Rev Access'!$F$7:$GK$318,14,FALSE))</f>
        <v>5287.5</v>
      </c>
      <c r="V88" s="90">
        <f>IF(ISNA(VLOOKUP($B88,'[1]1718  Exp_Rev Access'!$F$7:$GK$318,15,FALSE)),"",VLOOKUP($B88,'[1]1718  Exp_Rev Access'!$F$7:$GK$318,15,FALSE))</f>
        <v>0</v>
      </c>
      <c r="W88" s="90">
        <f>IF(ISNA(VLOOKUP($B88,'[1]1718  Exp_Rev Access'!$F$7:$GK$318,16,FALSE)),"",VLOOKUP($B88,'[1]1718  Exp_Rev Access'!$F$7:$GK$318,16,FALSE))</f>
        <v>0</v>
      </c>
      <c r="X88" s="90">
        <f>IF(ISNA(VLOOKUP($B88,'[1]1718  Exp_Rev Access'!$F$7:$GK$318,17,FALSE)),"",VLOOKUP($B88,'[1]1718  Exp_Rev Access'!$F$7:$GK$318,17,FALSE))</f>
        <v>0</v>
      </c>
      <c r="Y88" s="90">
        <f>IF(ISNA(VLOOKUP($B88,'[1]1718  Exp_Rev Access'!$F$7:$GK$318,18,FALSE)),"",VLOOKUP($B88,'[1]1718  Exp_Rev Access'!$F$7:$GK$318,18,FALSE))</f>
        <v>416</v>
      </c>
      <c r="Z88" s="90">
        <f>IF(ISNA(VLOOKUP($B88,'[1]1718  Exp_Rev Access'!$F$7:$GK$318,19,FALSE)),"",VLOOKUP($B88,'[1]1718  Exp_Rev Access'!$F$7:$GK$318,19,FALSE))</f>
        <v>0</v>
      </c>
      <c r="AA88" s="90">
        <f>IF(ISNA(VLOOKUP($B88,'[1]1718  Exp_Rev Access'!$F$7:$GK$318,20,FALSE)),"",VLOOKUP($B88,'[1]1718  Exp_Rev Access'!$F$7:$GK$318,20,FALSE))</f>
        <v>0</v>
      </c>
      <c r="AB88" s="90">
        <f>IF(ISNA(VLOOKUP($B88,'[1]1718  Exp_Rev Access'!$F$7:$GK$318,21,FALSE)),"",VLOOKUP($B88,'[1]1718  Exp_Rev Access'!$F$7:$GK$318,21,FALSE))</f>
        <v>0</v>
      </c>
      <c r="AC88" s="90">
        <f>IF(ISNA(VLOOKUP($B88,'[1]1718  Exp_Rev Access'!$F$7:$GK$318,22,FALSE)),"",VLOOKUP($B88,'[1]1718  Exp_Rev Access'!$F$7:$GK$318,22,FALSE))</f>
        <v>0</v>
      </c>
      <c r="AD88" s="90">
        <f>IF(ISNA(VLOOKUP($B88,'[1]1718  Exp_Rev Access'!$F$7:$GK$318,23,FALSE)),"",VLOOKUP($B88,'[1]1718  Exp_Rev Access'!$F$7:$GK$318,23,FALSE))</f>
        <v>14392.48</v>
      </c>
      <c r="AE88" s="90">
        <f>IF(ISNA(VLOOKUP($B88,'[1]1718  Exp_Rev Access'!$F$7:$GK$318,24,FALSE)),"",VLOOKUP($B88,'[1]1718  Exp_Rev Access'!$F$7:$GK$318,24,FALSE))</f>
        <v>22330.67</v>
      </c>
      <c r="AF88" s="90">
        <f>IF(ISNA(VLOOKUP($B88,'[1]1718  Exp_Rev Access'!$F$7:$GK$318,25,FALSE)),"",VLOOKUP($B88,'[1]1718  Exp_Rev Access'!$F$7:$GK$318,25,FALSE))</f>
        <v>0</v>
      </c>
      <c r="AG88" s="90">
        <f>IF(ISNA(VLOOKUP($B88,'[1]1718  Exp_Rev Access'!$F$7:$GK$318,26,FALSE)),"",VLOOKUP($B88,'[1]1718  Exp_Rev Access'!$F$7:$GK$318,26,FALSE))</f>
        <v>95.81</v>
      </c>
      <c r="AH88" s="90">
        <f>IF(ISNA(VLOOKUP($B88,'[1]1718  Exp_Rev Access'!$F$7:$GK$318,27,FALSE)),"",VLOOKUP($B88,'[1]1718  Exp_Rev Access'!$F$7:$GK$318,27,FALSE))</f>
        <v>2674.36</v>
      </c>
      <c r="AI88" s="90">
        <f>IF(ISNA(VLOOKUP($B88,'[1]1718  Exp_Rev Access'!$F$7:$GK$318,28,FALSE)),"",VLOOKUP($B88,'[1]1718  Exp_Rev Access'!$F$7:$GK$318,28,FALSE))</f>
        <v>17701</v>
      </c>
      <c r="AJ88" s="90">
        <f>IF(ISNA(VLOOKUP($B88,'[1]1718  Exp_Rev Access'!$F$7:$GK$318,29,FALSE)),"",VLOOKUP($B88,'[1]1718  Exp_Rev Access'!$F$7:$GK$318,29,FALSE))</f>
        <v>212.75</v>
      </c>
      <c r="AK88" s="90">
        <f>IF(ISNA(VLOOKUP($B88,'[1]1718  Exp_Rev Access'!$F$7:$GK$318,30,FALSE)),"",VLOOKUP($B88,'[1]1718  Exp_Rev Access'!$F$7:$GK$318,30,FALSE))</f>
        <v>2282.63</v>
      </c>
      <c r="AL88" s="90">
        <f>IF(ISNA(VLOOKUP($B88,'[1]1718  Exp_Rev Access'!$F$7:$GK$318,31,FALSE)),"",VLOOKUP($B88,'[1]1718  Exp_Rev Access'!$F$7:$GK$318,31,FALSE))</f>
        <v>6312.61</v>
      </c>
      <c r="AM88" s="56">
        <f t="shared" ref="AM88:AM89" si="286">SUM(Q88:AL88)</f>
        <v>77384.05</v>
      </c>
      <c r="AN88" s="92">
        <f t="shared" si="273"/>
        <v>1.6380166068495215E-2</v>
      </c>
      <c r="AO88" s="71">
        <f t="shared" si="274"/>
        <v>352.17790015018431</v>
      </c>
      <c r="AP88" s="90">
        <f>IF(ISNA(VLOOKUP($B88,'[1]1718  Exp_Rev Access'!$F$7:$GK$318,33,FALSE)),"",VLOOKUP($B88,'[1]1718  Exp_Rev Access'!$F$7:$GK$318,33,FALSE))</f>
        <v>2160506.06</v>
      </c>
      <c r="AQ88" s="90">
        <f>IF(ISNA(VLOOKUP($B88,'[1]1718  Exp_Rev Access'!$F$7:$GK$318,34,FALSE)),"",VLOOKUP($B88,'[1]1718  Exp_Rev Access'!$F$7:$GK$318,34,FALSE))</f>
        <v>25400.23</v>
      </c>
      <c r="AR88" s="90">
        <f>IF(ISNA(VLOOKUP($B88,'[1]1718  Exp_Rev Access'!$F$7:$GK$318,35,FALSE)),"",VLOOKUP($B88,'[1]1718  Exp_Rev Access'!$F$7:$GK$318,35,FALSE))</f>
        <v>376861</v>
      </c>
      <c r="AS88" s="90">
        <f>IF(ISNA(VLOOKUP($B88,'[1]1718  Exp_Rev Access'!$F$7:$GK$318,36,FALSE)),"",VLOOKUP($B88,'[1]1718  Exp_Rev Access'!$F$7:$GK$318,36,FALSE))</f>
        <v>0</v>
      </c>
      <c r="AT88" s="90">
        <f>IF(ISNA(VLOOKUP($B88,'[1]1718  Exp_Rev Access'!$F$7:$GK$318,37,FALSE)),"",VLOOKUP($B88,'[1]1718  Exp_Rev Access'!$F$7:$GK$318,37,FALSE))</f>
        <v>0</v>
      </c>
      <c r="AU88" s="56">
        <f t="shared" ref="AU88:AU89" si="287">SUM(AP88:AT88)</f>
        <v>2562767.29</v>
      </c>
      <c r="AV88" s="93">
        <f t="shared" si="276"/>
        <v>0.54247036443695351</v>
      </c>
      <c r="AW88" s="56">
        <f t="shared" si="277"/>
        <v>11663.25622354708</v>
      </c>
      <c r="AX88" s="90">
        <f>IF(ISNA(VLOOKUP($B88,'[1]1718  Exp_Rev Access'!$F$7:$GK$318,39,FALSE)),"",VLOOKUP($B88,'[1]1718  Exp_Rev Access'!$F$7:$GK$318,39,FALSE))</f>
        <v>0</v>
      </c>
      <c r="AY88" s="90">
        <f>IF(ISNA(VLOOKUP($B88,'[1]1718  Exp_Rev Access'!$F$7:$GK$318,40,FALSE)),"",VLOOKUP($B88,'[1]1718  Exp_Rev Access'!$F$7:$GK$318,40,FALSE))</f>
        <v>170413.41</v>
      </c>
      <c r="AZ88" s="90">
        <f>IF(ISNA(VLOOKUP($B88,'[1]1718  Exp_Rev Access'!$F$7:$GK$318,41,FALSE)),"",VLOOKUP($B88,'[1]1718  Exp_Rev Access'!$F$7:$GK$318,41,FALSE))</f>
        <v>0</v>
      </c>
      <c r="BA88" s="90">
        <f>IF(ISNA(VLOOKUP($B88,'[1]1718  Exp_Rev Access'!$F$7:$GK$318,42,FALSE)),"",VLOOKUP($B88,'[1]1718  Exp_Rev Access'!$F$7:$GK$318,42,FALSE))</f>
        <v>0</v>
      </c>
      <c r="BB88" s="90">
        <f>IF(ISNA(VLOOKUP($B88,'[1]1718  Exp_Rev Access'!$F$7:$GK$318,43,FALSE)),"",VLOOKUP($B88,'[1]1718  Exp_Rev Access'!$F$7:$GK$318,43,FALSE))</f>
        <v>0</v>
      </c>
      <c r="BC88" s="90">
        <f>IF(ISNA(VLOOKUP($B88,'[1]1718  Exp_Rev Access'!$F$7:$GK$318,44,FALSE)),"",VLOOKUP($B88,'[1]1718  Exp_Rev Access'!$F$7:$GK$318,44,FALSE))</f>
        <v>134429.23000000001</v>
      </c>
      <c r="BD88" s="90">
        <f>IF(ISNA(VLOOKUP($B88,'[1]1718  Exp_Rev Access'!$F$7:$GK$318,45,FALSE)),"",VLOOKUP($B88,'[1]1718  Exp_Rev Access'!$F$7:$GK$318,45,FALSE))</f>
        <v>0</v>
      </c>
      <c r="BE88" s="90">
        <f>IF(ISNA(VLOOKUP($B88,'[1]1718  Exp_Rev Access'!$F$7:$GK$318,46,FALSE)),"",VLOOKUP($B88,'[1]1718  Exp_Rev Access'!$F$7:$GK$318,46,FALSE))</f>
        <v>13475.78</v>
      </c>
      <c r="BF88" s="90">
        <f>IF(ISNA(VLOOKUP($B88,'[1]1718  Exp_Rev Access'!$F$7:$GK$318,47,FALSE)),"",VLOOKUP($B88,'[1]1718  Exp_Rev Access'!$F$7:$GK$318,47,FALSE))</f>
        <v>0</v>
      </c>
      <c r="BG88" s="90">
        <f>IF(ISNA(VLOOKUP($B88,'[1]1718  Exp_Rev Access'!$F$7:$GK$318,48,FALSE)),"",VLOOKUP($B88,'[1]1718  Exp_Rev Access'!$F$7:$GK$318,48,FALSE))</f>
        <v>0</v>
      </c>
      <c r="BH88" s="90">
        <f>IF(ISNA(VLOOKUP($B88,'[1]1718  Exp_Rev Access'!$F$7:$GK$318,49,FALSE)),"",VLOOKUP($B88,'[1]1718  Exp_Rev Access'!$F$7:$GK$318,49,FALSE))</f>
        <v>4608.45</v>
      </c>
      <c r="BI88" s="90">
        <f>IF(ISNA(VLOOKUP($B88,'[1]1718  Exp_Rev Access'!$F$7:$GK$318,50,FALSE)),"",VLOOKUP($B88,'[1]1718  Exp_Rev Access'!$F$7:$GK$318,50,FALSE))</f>
        <v>0</v>
      </c>
      <c r="BJ88" s="90">
        <f>IF(ISNA(VLOOKUP($B88,'[1]1718  Exp_Rev Access'!$F$7:$GK$318,51,FALSE)),"",VLOOKUP($B88,'[1]1718  Exp_Rev Access'!$F$7:$GK$318,51,FALSE))</f>
        <v>2754.43</v>
      </c>
      <c r="BK88" s="90">
        <f>IF(ISNA(VLOOKUP($B88,'[1]1718  Exp_Rev Access'!$F$7:$GK$318,52,FALSE)),"",VLOOKUP($B88,'[1]1718  Exp_Rev Access'!$F$7:$GK$318,52,FALSE))</f>
        <v>0</v>
      </c>
      <c r="BL88" s="90">
        <f>IF(ISNA(VLOOKUP($B88,'[1]1718  Exp_Rev Access'!$F$7:$GK$318,53,FALSE)),"",VLOOKUP($B88,'[1]1718  Exp_Rev Access'!$F$7:$GK$318,53,FALSE))</f>
        <v>3625</v>
      </c>
      <c r="BM88" s="90">
        <f>IF(ISNA(VLOOKUP($B88,'[1]1718  Exp_Rev Access'!$F$7:$GK$318,54,FALSE)),"",VLOOKUP($B88,'[1]1718  Exp_Rev Access'!$F$7:$GK$318,54,FALSE))</f>
        <v>0</v>
      </c>
      <c r="BN88" s="90">
        <f>IF(ISNA(VLOOKUP($B88,'[1]1718  Exp_Rev Access'!$F$7:$GK$318,55,FALSE)),"",VLOOKUP($B88,'[1]1718  Exp_Rev Access'!$F$7:$GK$318,55,FALSE))</f>
        <v>0</v>
      </c>
      <c r="BO88" s="90">
        <f>IF(ISNA(VLOOKUP($B88,'[1]1718  Exp_Rev Access'!$F$7:$GK$318,56,FALSE)),"",VLOOKUP($B88,'[1]1718  Exp_Rev Access'!$F$7:$GK$318,56,FALSE))</f>
        <v>0</v>
      </c>
      <c r="BP88" s="90">
        <f>IF(ISNA(VLOOKUP($B88,'[1]1718  Exp_Rev Access'!$F$7:$GK$318,57,FALSE)),"",VLOOKUP($B88,'[1]1718  Exp_Rev Access'!$F$7:$GK$318,57,FALSE))</f>
        <v>0</v>
      </c>
      <c r="BQ88" s="90">
        <f>IF(ISNA(VLOOKUP($B88,'[1]1718  Exp_Rev Access'!$F$7:$GK$318,58,FALSE)),"",VLOOKUP($B88,'[1]1718  Exp_Rev Access'!$F$7:$GK$318,58,FALSE))</f>
        <v>3539.43</v>
      </c>
      <c r="BR88" s="90">
        <f>IF(ISNA(VLOOKUP($B88,'[1]1718  Exp_Rev Access'!$F$7:$GK$318,59,FALSE)),"",VLOOKUP($B88,'[1]1718  Exp_Rev Access'!$F$7:$GK$318,59,FALSE))</f>
        <v>0</v>
      </c>
      <c r="BS88" s="90">
        <f>IF(ISNA(VLOOKUP($B88,'[1]1718  Exp_Rev Access'!$F$7:$GK$318,60,FALSE)),"",VLOOKUP($B88,'[1]1718  Exp_Rev Access'!$F$7:$GK$318,60,FALSE))</f>
        <v>0</v>
      </c>
      <c r="BT88" s="90">
        <f>IF(ISNA(VLOOKUP($B88,'[1]1718  Exp_Rev Access'!$F$7:$GK$318,61,FALSE)),"",VLOOKUP($B88,'[1]1718  Exp_Rev Access'!$F$7:$GK$318,61,FALSE))</f>
        <v>0</v>
      </c>
      <c r="BU88" s="90">
        <f>IF(ISNA(VLOOKUP($B88,'[1]1718  Exp_Rev Access'!$F$7:$GK$318,62,FALSE)),"",VLOOKUP($B88,'[1]1718  Exp_Rev Access'!$F$7:$GK$318,62,FALSE))</f>
        <v>0</v>
      </c>
      <c r="BV88" s="56">
        <f t="shared" si="236"/>
        <v>332845.73000000004</v>
      </c>
      <c r="BW88" s="92">
        <f t="shared" si="278"/>
        <v>7.045467809696597E-2</v>
      </c>
      <c r="BX88" s="71">
        <f t="shared" si="279"/>
        <v>1514.7942019751513</v>
      </c>
      <c r="BY88" s="90">
        <f>IF(ISNA(VLOOKUP($B88,'[1]1718  Exp_Rev Access'!$F$7:$GK$318,64,FALSE)),"",VLOOKUP($B88,'[1]1718  Exp_Rev Access'!$F$7:$GK$318,64,FALSE))</f>
        <v>0</v>
      </c>
      <c r="BZ88" s="90">
        <f>IF(ISNA(VLOOKUP($B88,'[1]1718  Exp_Rev Access'!$F$7:$GK$318,65,FALSE)),"",VLOOKUP($B88,'[1]1718  Exp_Rev Access'!$F$7:$GK$318,65,FALSE))</f>
        <v>1103192.8400000001</v>
      </c>
      <c r="CA88" s="90">
        <f>IF(ISNA(VLOOKUP($B88,'[1]1718  Exp_Rev Access'!$F$7:$GK$318,66,FALSE)),"",VLOOKUP($B88,'[1]1718  Exp_Rev Access'!$F$7:$GK$318,66,FALSE))</f>
        <v>11720.05</v>
      </c>
      <c r="CB88" s="90">
        <f>IF(ISNA(VLOOKUP($B88,'[1]1718  Exp_Rev Access'!$F$7:$GK$318,67,FALSE)),"",VLOOKUP($B88,'[1]1718  Exp_Rev Access'!$F$7:$GK$318,67,FALSE))</f>
        <v>0</v>
      </c>
      <c r="CC88" s="90">
        <f>IF(ISNA(VLOOKUP($B88,'[1]1718  Exp_Rev Access'!$F$7:$GK$318,68,FALSE)),"",VLOOKUP($B88,'[1]1718  Exp_Rev Access'!$F$7:$GK$318,68,FALSE))</f>
        <v>101774.1</v>
      </c>
      <c r="CD88" s="90">
        <f>IF(ISNA(VLOOKUP($B88,'[1]1718  Exp_Rev Access'!$F$7:$GK$318,69,FALSE)),"",VLOOKUP($B88,'[1]1718  Exp_Rev Access'!$F$7:$GK$318,69,FALSE))</f>
        <v>0</v>
      </c>
      <c r="CE88" s="56">
        <f t="shared" si="237"/>
        <v>1216686.9900000002</v>
      </c>
      <c r="CF88" s="92">
        <f t="shared" si="251"/>
        <v>0.2575406036460689</v>
      </c>
      <c r="CG88" s="78">
        <f t="shared" si="252"/>
        <v>5537.1910526555321</v>
      </c>
      <c r="CH88" s="90">
        <f>IF(ISNA(VLOOKUP($B88,'[1]1718  Exp_Rev Access'!$F$7:$GK$318,$CH$2,FALSE)),"",VLOOKUP($B88,'[1]1718  Exp_Rev Access'!$F$7:$GK$318,$CH$2,FALSE))</f>
        <v>0</v>
      </c>
      <c r="CI88" s="90">
        <f>IF(ISNA(VLOOKUP($B88,'[1]1718  Exp_Rev Access'!$F$7:$GK$318,$CI$2,FALSE)),"",VLOOKUP($B88,'[1]1718  Exp_Rev Access'!$F$7:$GK$318,$CI$2,FALSE))</f>
        <v>0</v>
      </c>
      <c r="CJ88" s="90">
        <f>IF(ISNA(VLOOKUP($B88,'[1]1718  Exp_Rev Access'!$F$7:$GK$318,$CJ$2,FALSE)),"",VLOOKUP($B88,'[1]1718  Exp_Rev Access'!$F$7:$GK$318,$CJ$2,FALSE))</f>
        <v>0</v>
      </c>
      <c r="CK88" s="90">
        <f>IF(ISNA(VLOOKUP($B88,'[1]1718  Exp_Rev Access'!$F$7:$GK$318,$CK$2,FALSE)),"",VLOOKUP($B88,'[1]1718  Exp_Rev Access'!$F$7:$GK$318,$CK$2,FALSE))</f>
        <v>0</v>
      </c>
      <c r="CL88" s="90">
        <f>IF(ISNA(VLOOKUP($B88,'[1]1718  Exp_Rev Access'!$F$7:$GK$318,$CL$2,FALSE)),"",VLOOKUP($B88,'[1]1718  Exp_Rev Access'!$F$7:$GK$318,$CL$2,FALSE))</f>
        <v>0</v>
      </c>
      <c r="CM88" s="90">
        <f>IF(ISNA(VLOOKUP($B88,'[1]1718  Exp_Rev Access'!$F$7:$GK$318,$CM$2,FALSE)),"",VLOOKUP($B88,'[1]1718  Exp_Rev Access'!$F$7:$GK$318,$CM$2,FALSE))</f>
        <v>0</v>
      </c>
      <c r="CN88" s="90">
        <f>IF(ISNA(VLOOKUP($B88,'[1]1718  Exp_Rev Access'!$F$7:$GK$318,$CN$2,FALSE)),"",VLOOKUP($B88,'[1]1718  Exp_Rev Access'!$F$7:$GK$318,$CN$2,FALSE))</f>
        <v>0</v>
      </c>
      <c r="CO88" s="90">
        <f>IF(ISNA(VLOOKUP($B88,'[1]1718  Exp_Rev Access'!$F$7:$GK$318,$CO$2,FALSE)),"",VLOOKUP($B88,'[1]1718  Exp_Rev Access'!$F$7:$GK$318,$CO$2,FALSE))</f>
        <v>0</v>
      </c>
      <c r="CP88" s="90">
        <f>IF(ISNA(VLOOKUP($B88,'[1]1718  Exp_Rev Access'!$F$7:$GK$318,$CP$2,FALSE)),"",VLOOKUP($B88,'[1]1718  Exp_Rev Access'!$F$7:$GK$318,$CP$2,FALSE))</f>
        <v>0</v>
      </c>
      <c r="CQ88" s="90">
        <f>IF(ISNA(VLOOKUP($B88,'[1]1718  Exp_Rev Access'!$F$7:$GK$318,$CQ$2,FALSE)),"",VLOOKUP($B88,'[1]1718  Exp_Rev Access'!$F$7:$GK$318,$CQ$2,FALSE))</f>
        <v>55079</v>
      </c>
      <c r="CR88" s="90">
        <f>IF(ISNA(VLOOKUP($B88,'[1]1718  Exp_Rev Access'!$F$7:$GK$318,$CR$2,FALSE)),"",VLOOKUP($B88,'[1]1718  Exp_Rev Access'!$F$7:$GK$318,$CR$2,FALSE))</f>
        <v>0</v>
      </c>
      <c r="CS88" s="90">
        <f>IF(ISNA(VLOOKUP($B88,'[1]1718  Exp_Rev Access'!$F$7:$GK$318,$CS$2,FALSE)),"",VLOOKUP($B88,'[1]1718  Exp_Rev Access'!$F$7:$GK$318,$CS$2,FALSE))</f>
        <v>0</v>
      </c>
      <c r="CT88" s="90">
        <f>IF(ISNA(VLOOKUP($B88,'[1]1718  Exp_Rev Access'!$F$7:$GK$318,$CT$2,FALSE)),"",VLOOKUP($B88,'[1]1718  Exp_Rev Access'!$F$7:$GK$318,$CT$2,FALSE))</f>
        <v>0</v>
      </c>
      <c r="CU88" s="90">
        <f>IF(ISNA(VLOOKUP($B88,'[1]1718  Exp_Rev Access'!$F$7:$GK$318,$CU$2,FALSE)),"",VLOOKUP($B88,'[1]1718  Exp_Rev Access'!$F$7:$GK$318,$CU$2,FALSE))</f>
        <v>84040.65</v>
      </c>
      <c r="CV88" s="90">
        <f>IF(ISNA(VLOOKUP($B88,'[1]1718  Exp_Rev Access'!$F$7:$GK$318,$CV$2,FALSE)),"",VLOOKUP($B88,'[1]1718  Exp_Rev Access'!$F$7:$GK$318,$CV$2,FALSE))</f>
        <v>22650.81</v>
      </c>
      <c r="CW88" s="90">
        <f>IF(ISNA(VLOOKUP($B88,'[1]1718  Exp_Rev Access'!$F$7:$GK$318,$CW$2,FALSE)),"",VLOOKUP($B88,'[1]1718  Exp_Rev Access'!$F$7:$GK$318,$CW$2,FALSE))</f>
        <v>0</v>
      </c>
      <c r="CX88" s="90">
        <f>IF(ISNA(VLOOKUP($B88,'[1]1718  Exp_Rev Access'!$F$7:$GK$318,$CX$2,FALSE)),"",VLOOKUP($B88,'[1]1718  Exp_Rev Access'!$F$7:$GK$318,$CX$2,FALSE))</f>
        <v>0</v>
      </c>
      <c r="CY88" s="90">
        <f>IF(ISNA(VLOOKUP($B88,'[1]1718  Exp_Rev Access'!$F$7:$GK$318,$CY$2,FALSE)),"",VLOOKUP($B88,'[1]1718  Exp_Rev Access'!$F$7:$GK$318,$CY$2,FALSE))</f>
        <v>0</v>
      </c>
      <c r="CZ88" s="90">
        <f>IF(ISNA(VLOOKUP($B88,'[1]1718  Exp_Rev Access'!$F$7:$GK$318,$CZ$2,FALSE)),"",VLOOKUP($B88,'[1]1718  Exp_Rev Access'!$F$7:$GK$318,$CZ$2,FALSE))</f>
        <v>0</v>
      </c>
      <c r="DA88" s="90">
        <f>IF(ISNA(VLOOKUP($B88,'[1]1718  Exp_Rev Access'!$F$7:$GK$318,$DA$2,FALSE)),"",VLOOKUP($B88,'[1]1718  Exp_Rev Access'!$F$7:$GK$318,$DA$2,FALSE))</f>
        <v>0</v>
      </c>
      <c r="DB88" s="90">
        <f>IF(ISNA(VLOOKUP($B88,'[1]1718  Exp_Rev Access'!$F$7:$GK$318,$DB$2,FALSE)),"",VLOOKUP($B88,'[1]1718  Exp_Rev Access'!$F$7:$GK$318,$DB$2,FALSE))</f>
        <v>0</v>
      </c>
      <c r="DC88" s="90">
        <f>IF(ISNA(VLOOKUP($B88,'[1]1718  Exp_Rev Access'!$F$7:$GK$318,$DC$2,FALSE)),"",VLOOKUP($B88,'[1]1718  Exp_Rev Access'!$F$7:$GK$318,$DC$2,FALSE))</f>
        <v>0</v>
      </c>
      <c r="DD88" s="90">
        <f>IF(ISNA(VLOOKUP($B88,'[1]1718  Exp_Rev Access'!$F$7:$GK$318,$DD$2,FALSE)),"",VLOOKUP($B88,'[1]1718  Exp_Rev Access'!$F$7:$GK$318,$DD$2,FALSE))</f>
        <v>0</v>
      </c>
      <c r="DE88" s="90">
        <f>IF(ISNA(VLOOKUP($B88,'[1]1718  Exp_Rev Access'!$F$7:$GK$318,$DE$2,FALSE)),"",VLOOKUP($B88,'[1]1718  Exp_Rev Access'!$F$7:$GK$318,$DE$2,FALSE))</f>
        <v>0</v>
      </c>
      <c r="DF88" s="90">
        <f>IF(ISNA(VLOOKUP($B88,'[1]1718  Exp_Rev Access'!$F$7:$GK$318,$DF$2,FALSE)),"",VLOOKUP($B88,'[1]1718  Exp_Rev Access'!$F$7:$GK$318,$DF$2,FALSE))</f>
        <v>0</v>
      </c>
      <c r="DG88" s="90">
        <f>IF(ISNA(VLOOKUP($B88,'[1]1718  Exp_Rev Access'!$F$7:$GK$318,$DG$2,FALSE)),"",VLOOKUP($B88,'[1]1718  Exp_Rev Access'!$F$7:$GK$318,$DG$2,FALSE))</f>
        <v>0</v>
      </c>
      <c r="DH88" s="90">
        <f>IF(ISNA(VLOOKUP($B88,'[1]1718  Exp_Rev Access'!$F$7:$GK$318,$DH$2,FALSE)),"",VLOOKUP($B88,'[1]1718  Exp_Rev Access'!$F$7:$GK$318,$DH$2,FALSE))</f>
        <v>0</v>
      </c>
      <c r="DI88" s="90">
        <f>IF(ISNA(VLOOKUP($B88,'[1]1718  Exp_Rev Access'!$F$7:$GK$318,$DI$2,FALSE)),"",VLOOKUP($B88,'[1]1718  Exp_Rev Access'!$F$7:$GK$318,$DI$2,FALSE))</f>
        <v>98428.51</v>
      </c>
      <c r="DJ88" s="90">
        <f>IF(ISNA(VLOOKUP($B88,'[1]1718  Exp_Rev Access'!$F$7:$GK$318,$DJ$2,FALSE)),"",VLOOKUP($B88,'[1]1718  Exp_Rev Access'!$F$7:$GK$318,$DJ$2,FALSE))</f>
        <v>0</v>
      </c>
      <c r="DK88" s="90">
        <f>IF(ISNA(VLOOKUP($B88,'[1]1718  Exp_Rev Access'!$F$7:$GK$318,$DK$2,FALSE)),"",VLOOKUP($B88,'[1]1718  Exp_Rev Access'!$F$7:$GK$318,$DK$2,FALSE))</f>
        <v>0</v>
      </c>
      <c r="DL88" s="90">
        <f>IF(ISNA(VLOOKUP($B88,'[1]1718  Exp_Rev Access'!$F$7:$GK$318,$DL$2,FALSE)),"",VLOOKUP($B88,'[1]1718  Exp_Rev Access'!$F$7:$GK$318,$DL$2,FALSE))</f>
        <v>0</v>
      </c>
      <c r="DM88" s="90">
        <f>IF(ISNA(VLOOKUP($B88,'[1]1718  Exp_Rev Access'!$F$7:$GK$318,$DM$2,FALSE)),"",VLOOKUP($B88,'[1]1718  Exp_Rev Access'!$F$7:$GK$318,$DM$2,FALSE))</f>
        <v>0</v>
      </c>
      <c r="DN88" s="90">
        <f>IF(ISNA(VLOOKUP($B88,'[1]1718  Exp_Rev Access'!$F$7:$GK$318,$DN$2,FALSE)),"",VLOOKUP($B88,'[1]1718  Exp_Rev Access'!$F$7:$GK$318,$DN$2,FALSE))</f>
        <v>0</v>
      </c>
      <c r="DO88" s="90">
        <f>IF(ISNA(VLOOKUP($B88,'[1]1718  Exp_Rev Access'!$F$7:$GK$318,$DO$2,FALSE)),"",VLOOKUP($B88,'[1]1718  Exp_Rev Access'!$F$7:$GK$318,$DO$2,FALSE))</f>
        <v>0</v>
      </c>
      <c r="DP88" s="90">
        <f>IF(ISNA(VLOOKUP($B88,'[1]1718  Exp_Rev Access'!$F$7:$GK$318,$DP$2,FALSE)),"",VLOOKUP($B88,'[1]1718  Exp_Rev Access'!$F$7:$GK$318,$DP$2,FALSE))</f>
        <v>0</v>
      </c>
      <c r="DQ88" s="90">
        <f>IF(ISNA(VLOOKUP($B88,'[1]1718  Exp_Rev Access'!$F$7:$GK$318,$DQ$2,FALSE)),"",VLOOKUP($B88,'[1]1718  Exp_Rev Access'!$F$7:$GK$318,$DQ$2,FALSE))</f>
        <v>0</v>
      </c>
      <c r="DR88" s="90">
        <f>IF(ISNA(VLOOKUP($B88,'[1]1718  Exp_Rev Access'!$F$7:$GK$318,$DR$2,FALSE)),"",VLOOKUP($B88,'[1]1718  Exp_Rev Access'!$F$7:$GK$318,$DR$2,FALSE))</f>
        <v>0</v>
      </c>
      <c r="DS88" s="90">
        <f>IF(ISNA(VLOOKUP($B88,'[1]1718  Exp_Rev Access'!$F$7:$GK$318,$DS$2,FALSE)),"",VLOOKUP($B88,'[1]1718  Exp_Rev Access'!$F$7:$GK$318,$DS$2,FALSE))</f>
        <v>0</v>
      </c>
      <c r="DT88" s="90">
        <f>IF(ISNA(VLOOKUP($B88,'[1]1718  Exp_Rev Access'!$F$7:$GK$318,$DT$2,FALSE)),"",VLOOKUP($B88,'[1]1718  Exp_Rev Access'!$F$7:$GK$318,$DT$2,FALSE))</f>
        <v>0</v>
      </c>
      <c r="DU88" s="90">
        <f>IF(ISNA(VLOOKUP($B88,'[1]1718  Exp_Rev Access'!$F$7:$GK$318,$DU$2,FALSE)),"",VLOOKUP($B88,'[1]1718  Exp_Rev Access'!$F$7:$GK$318,$DU$2,FALSE))</f>
        <v>0</v>
      </c>
      <c r="DV88" s="90">
        <f>IF(ISNA(VLOOKUP($B88,'[1]1718  Exp_Rev Access'!$F$7:$GK$318,$DV$2,FALSE)),"",VLOOKUP($B88,'[1]1718  Exp_Rev Access'!$F$7:$GK$318,$DV$2,FALSE))</f>
        <v>0</v>
      </c>
      <c r="DW88" s="90">
        <f>IF(ISNA(VLOOKUP($B88,'[1]1718  Exp_Rev Access'!$F$7:$GK$318,$DW$2,FALSE)),"",VLOOKUP($B88,'[1]1718  Exp_Rev Access'!$F$7:$GK$318,$DW$2,FALSE))</f>
        <v>0</v>
      </c>
      <c r="DX88" s="90">
        <f>IF(ISNA(VLOOKUP($B88,'[1]1718  Exp_Rev Access'!$F$7:$GK$318,$DX$2,FALSE)),"",VLOOKUP($B88,'[1]1718  Exp_Rev Access'!$F$7:$GK$318,$DX$2,FALSE))</f>
        <v>0</v>
      </c>
      <c r="DY88" s="90">
        <f>IF(ISNA(VLOOKUP($B88,'[1]1718  Exp_Rev Access'!$F$7:$GK$318,$DY$2,FALSE)),"",VLOOKUP($B88,'[1]1718  Exp_Rev Access'!$F$7:$GK$318,$DY$2,FALSE))</f>
        <v>89592.639999999999</v>
      </c>
      <c r="DZ88" s="90">
        <f>IF(ISNA(VLOOKUP($B88,'[1]1718  Exp_Rev Access'!$F$7:$GK$318,$DZ$2,FALSE)),"",VLOOKUP($B88,'[1]1718  Exp_Rev Access'!$F$7:$GK$318,$DZ$2,FALSE))</f>
        <v>0</v>
      </c>
      <c r="EA88" s="90">
        <f>IF(ISNA(VLOOKUP($B88,'[1]1718  Exp_Rev Access'!$F$7:$GK$318,$EA$2,FALSE)),"",VLOOKUP($B88,'[1]1718  Exp_Rev Access'!$F$7:$GK$318,$EA$2,FALSE))</f>
        <v>0</v>
      </c>
      <c r="EB88" s="90">
        <f>IF(ISNA(VLOOKUP($B88,'[1]1718  Exp_Rev Access'!$F$7:$GK$318,$EB$2,FALSE)),"",VLOOKUP($B88,'[1]1718  Exp_Rev Access'!$F$7:$GK$318,$EB$2,FALSE))</f>
        <v>0</v>
      </c>
      <c r="EC88" s="90">
        <f>IF(ISNA(VLOOKUP($B88,'[1]1718  Exp_Rev Access'!$F$7:$GK$318,$EC$2,FALSE)),"",VLOOKUP($B88,'[1]1718  Exp_Rev Access'!$F$7:$GK$318,$EC$2,FALSE))</f>
        <v>0</v>
      </c>
      <c r="ED88" s="90">
        <f>IF(ISNA(VLOOKUP($B88,'[1]1718  Exp_Rev Access'!$F$7:$GK$318,$ED$2,FALSE)),"",VLOOKUP($B88,'[1]1718  Exp_Rev Access'!$F$7:$GK$318,$ED$2,FALSE))</f>
        <v>0</v>
      </c>
      <c r="EE88" s="90">
        <f>IF(ISNA(VLOOKUP($B88,'[1]1718  Exp_Rev Access'!$F$7:$GK$318,$EE$2,FALSE)),"",VLOOKUP($B88,'[1]1718  Exp_Rev Access'!$F$7:$GK$318,$EE$2,FALSE))</f>
        <v>0</v>
      </c>
      <c r="EF88" s="90">
        <f>IF(ISNA(VLOOKUP($B88,'[1]1718  Exp_Rev Access'!$F$7:$GK$318,$EF$2,FALSE)),"",VLOOKUP($B88,'[1]1718  Exp_Rev Access'!$F$7:$GK$318,$EF$2,FALSE))</f>
        <v>12117.95</v>
      </c>
      <c r="EG88" s="90">
        <f>IF(ISNA(VLOOKUP($B88,'[1]1718  Exp_Rev Access'!$F$7:$GK$318,$EG$2,FALSE)),"",VLOOKUP($B88,'[1]1718  Exp_Rev Access'!$F$7:$GK$318,$EG$2,FALSE))</f>
        <v>47381</v>
      </c>
      <c r="EH88" s="90">
        <f>IF(ISNA(VLOOKUP($B88,'[1]1718  Exp_Rev Access'!$F$7:$GK$318,$EH$2,FALSE)),"",VLOOKUP($B88,'[1]1718  Exp_Rev Access'!$F$7:$GK$318,$EH$2,FALSE))</f>
        <v>0</v>
      </c>
      <c r="EI88" s="90">
        <f>IF(ISNA(VLOOKUP($B88,'[1]1718  Exp_Rev Access'!$F$7:$GK$318,$EI$2,FALSE)),"",VLOOKUP($B88,'[1]1718  Exp_Rev Access'!$F$7:$GK$318,$EI$2,FALSE))</f>
        <v>0</v>
      </c>
      <c r="EJ88" s="90">
        <f>IF(ISNA(VLOOKUP($B88,'[1]1718  Exp_Rev Access'!$F$7:$GK$318,$EJ$2,FALSE)),"",VLOOKUP($B88,'[1]1718  Exp_Rev Access'!$F$7:$GK$318,$EJ$2,FALSE))</f>
        <v>0</v>
      </c>
      <c r="EK88" s="90">
        <f>IF(ISNA(VLOOKUP($B88,'[1]1718  Exp_Rev Access'!$F$7:$GK$318,$EK$2,FALSE)),"",VLOOKUP($B88,'[1]1718  Exp_Rev Access'!$F$7:$GK$318,$EK$2,FALSE))</f>
        <v>0</v>
      </c>
      <c r="EL88" s="90">
        <f>IF(ISNA(VLOOKUP($B88,'[1]1718  Exp_Rev Access'!$F$7:$GK$318,$EL$2,FALSE)),"",VLOOKUP($B88,'[1]1718  Exp_Rev Access'!$F$7:$GK$318,$EL$2,FALSE))</f>
        <v>0</v>
      </c>
      <c r="EM88" s="90">
        <f>IF(ISNA(VLOOKUP($B88,'[1]1718  Exp_Rev Access'!$F$7:$GK$318,$EM$2,FALSE)),"",VLOOKUP($B88,'[1]1718  Exp_Rev Access'!$F$7:$GK$318,$EM$2,FALSE))</f>
        <v>0</v>
      </c>
      <c r="EN88" s="90">
        <f>IF(ISNA(VLOOKUP($B88,'[1]1718  Exp_Rev Access'!$F$7:$GK$318,$EN$2,FALSE)),"",VLOOKUP($B88,'[1]1718  Exp_Rev Access'!$F$7:$GK$318,$EN$2,FALSE))</f>
        <v>0</v>
      </c>
      <c r="EO88" s="90">
        <f>IF(ISNA(VLOOKUP($B88,'[1]1718  Exp_Rev Access'!$F$7:$GK$318,$EO$2,FALSE)),"",VLOOKUP($B88,'[1]1718  Exp_Rev Access'!$F$7:$GK$318,$EO$2,FALSE))</f>
        <v>0</v>
      </c>
      <c r="EP88" s="90">
        <f>IF(ISNA(VLOOKUP($B88,'[1]1718  Exp_Rev Access'!$F$7:$GK$318,$EP$2,FALSE)),"",VLOOKUP($B88,'[1]1718  Exp_Rev Access'!$F$7:$GK$318,$EP$2,FALSE))</f>
        <v>0</v>
      </c>
      <c r="EQ88" s="90">
        <f>IF(ISNA(VLOOKUP($B88,'[1]1718  Exp_Rev Access'!$F$7:$GK$318,$EQ$2,FALSE)),"",VLOOKUP($B88,'[1]1718  Exp_Rev Access'!$F$7:$GK$318,$EQ$2,FALSE))</f>
        <v>0</v>
      </c>
      <c r="ER88" s="90">
        <f>IF(ISNA(VLOOKUP($B88,'[1]1718  Exp_Rev Access'!$F$7:$GK$318,$ER$2,FALSE)),"",VLOOKUP($B88,'[1]1718  Exp_Rev Access'!$F$7:$GK$318,$ER$2,FALSE))</f>
        <v>0</v>
      </c>
      <c r="ES88" s="90">
        <f>IF(ISNA(VLOOKUP($B88,'[1]1718  Exp_Rev Access'!$F$7:$GK$318,$ES$2,FALSE)),"",VLOOKUP($B88,'[1]1718  Exp_Rev Access'!$F$7:$GK$318,$ES$2,FALSE))</f>
        <v>0</v>
      </c>
      <c r="ET88" s="90">
        <f>IF(ISNA(VLOOKUP($B88,'[1]1718  Exp_Rev Access'!$F$7:$GK$318,$ET$2,FALSE)),"",VLOOKUP($B88,'[1]1718  Exp_Rev Access'!$F$7:$GK$318,$ET$2,FALSE))</f>
        <v>0</v>
      </c>
      <c r="EU88" s="90">
        <f>IF(ISNA(VLOOKUP($B88,'[1]1718  Exp_Rev Access'!$F$7:$GK$318,$EU$2,FALSE)),"",VLOOKUP($B88,'[1]1718  Exp_Rev Access'!$F$7:$GK$318,$EU$2,FALSE))</f>
        <v>0</v>
      </c>
      <c r="EV88" s="90">
        <f>IF(ISNA(VLOOKUP($B88,'[1]1718  Exp_Rev Access'!$F$7:$GK$318,$EV$2,FALSE)),"",VLOOKUP($B88,'[1]1718  Exp_Rev Access'!$F$7:$GK$318,$EV$2,FALSE))</f>
        <v>0</v>
      </c>
      <c r="EW88" s="90">
        <f>IF(ISNA(VLOOKUP($B88,'[1]1718  Exp_Rev Access'!$F$7:$GK$318,$EW$2,FALSE)),"",VLOOKUP($B88,'[1]1718  Exp_Rev Access'!$F$7:$GK$318,$EW$2,FALSE))</f>
        <v>0</v>
      </c>
      <c r="EX88" s="90">
        <f>IF(ISNA(VLOOKUP($B88,'[1]1718  Exp_Rev Access'!$F$7:$GK$318,$EX$2,FALSE)),"",VLOOKUP($B88,'[1]1718  Exp_Rev Access'!$F$7:$GK$318,$EX$2,FALSE))</f>
        <v>0</v>
      </c>
      <c r="EY88" s="90">
        <f>IF(ISNA(VLOOKUP($B88,'[1]1718  Exp_Rev Access'!$F$7:$GK$318,$EY$2,FALSE)),"",VLOOKUP($B88,'[1]1718  Exp_Rev Access'!$F$7:$GK$318,$EY$2,FALSE))</f>
        <v>0</v>
      </c>
      <c r="EZ88" s="90">
        <f>IF(ISNA(VLOOKUP($B88,'[1]1718  Exp_Rev Access'!$F$7:$GK$318,$EZ$2,FALSE)),"",VLOOKUP($B88,'[1]1718  Exp_Rev Access'!$F$7:$GK$318,$EZ$2,FALSE))</f>
        <v>0</v>
      </c>
      <c r="FA88" s="90">
        <f>IF(ISNA(VLOOKUP($B88,'[1]1718  Exp_Rev Access'!$F$7:$GK$318,$FA$2,FALSE)),"",VLOOKUP($B88,'[1]1718  Exp_Rev Access'!$F$7:$GK$318,$FA$2,FALSE))</f>
        <v>0</v>
      </c>
      <c r="FB88" s="90">
        <f>IF(ISNA(VLOOKUP($B88,'[1]1718  Exp_Rev Access'!$F$7:$GK$318,$FB$2,FALSE)),"",VLOOKUP($B88,'[1]1718  Exp_Rev Access'!$F$7:$GK$318,$FB$2,FALSE))</f>
        <v>0</v>
      </c>
      <c r="FC88" s="90">
        <f>IF(ISNA(VLOOKUP($B88,'[1]1718  Exp_Rev Access'!$F$7:$GK$318,$FC$2,FALSE)),"",VLOOKUP($B88,'[1]1718  Exp_Rev Access'!$F$7:$GK$318,$FC$2,FALSE))</f>
        <v>0</v>
      </c>
      <c r="FD88" s="90">
        <f>IF(ISNA(VLOOKUP($B88,'[1]1718  Exp_Rev Access'!$F$7:$GK$318,$FD$2,FALSE)),"",VLOOKUP($B88,'[1]1718  Exp_Rev Access'!$F$7:$GK$318,$FD$2,FALSE))</f>
        <v>0</v>
      </c>
      <c r="FE88" s="90">
        <f>IF(ISNA(VLOOKUP($B88,'[1]1718  Exp_Rev Access'!$F$7:$GK$318,$FE$2,FALSE)),"",VLOOKUP($B88,'[1]1718  Exp_Rev Access'!$F$7:$GK$318,$FE$2,FALSE))</f>
        <v>0</v>
      </c>
      <c r="FF88" s="90">
        <f>IF(ISNA(VLOOKUP($B88,'[1]1718  Exp_Rev Access'!$F$7:$GK$318,$FF$2,FALSE)),"",VLOOKUP($B88,'[1]1718  Exp_Rev Access'!$F$7:$GK$318,$FF$2,FALSE))</f>
        <v>0</v>
      </c>
      <c r="FG88" s="90">
        <f>IF(ISNA(VLOOKUP($B88,'[1]1718  Exp_Rev Access'!$F$7:$GK$318,$FG$2,FALSE)),"",VLOOKUP($B88,'[1]1718  Exp_Rev Access'!$F$7:$GK$318,$FG$2,FALSE))</f>
        <v>0</v>
      </c>
      <c r="FH88" s="90">
        <f>IF(ISNA(VLOOKUP($B88,'[1]1718  Exp_Rev Access'!$F$7:$GK$318,$FH$2,FALSE)),"",VLOOKUP($B88,'[1]1718  Exp_Rev Access'!$F$7:$GK$318,$FH$2,FALSE))</f>
        <v>0</v>
      </c>
      <c r="FI88" s="90">
        <f>IF(ISNA(VLOOKUP($B88,'[1]1718  Exp_Rev Access'!$F$7:$GK$318,$FI$2,FALSE)),"",VLOOKUP($B88,'[1]1718  Exp_Rev Access'!$F$7:$GK$318,$FI$2,FALSE))</f>
        <v>0</v>
      </c>
      <c r="FJ88" s="90">
        <f>IF(ISNA(VLOOKUP($B88,'[1]1718  Exp_Rev Access'!$F$7:$GK$318,$FJ$2,FALSE)),"",VLOOKUP($B88,'[1]1718  Exp_Rev Access'!$F$7:$GK$318,$FJ$2,FALSE))</f>
        <v>0</v>
      </c>
      <c r="FK88" s="90">
        <f>IF(ISNA(VLOOKUP($B88,'[1]1718  Exp_Rev Access'!$F$7:$GK$318,$FK$2,FALSE)),"",VLOOKUP($B88,'[1]1718  Exp_Rev Access'!$F$7:$GK$318,$FK$2,FALSE))</f>
        <v>0</v>
      </c>
      <c r="FL88" s="90">
        <f>IF(ISNA(VLOOKUP($B88,'[1]1718  Exp_Rev Access'!$F$7:$GK$318,$FL$2,FALSE)),"",VLOOKUP($B88,'[1]1718  Exp_Rev Access'!$F$7:$GK$318,$FL$2,FALSE))</f>
        <v>0</v>
      </c>
      <c r="FM88" s="90">
        <f>IF(ISNA(VLOOKUP($B88,'[1]1718  Exp_Rev Access'!$F$7:$GK$318,$FM$2,FALSE)),"",VLOOKUP($B88,'[1]1718  Exp_Rev Access'!$F$7:$GK$318,$FM$2,FALSE))</f>
        <v>0</v>
      </c>
      <c r="FN88" s="90">
        <f>IF(ISNA(VLOOKUP($B88,'[1]1718  Exp_Rev Access'!$F$7:$GK$318,$FN$2,FALSE)),"",VLOOKUP($B88,'[1]1718  Exp_Rev Access'!$F$7:$GK$318,$FN$2,FALSE))</f>
        <v>0</v>
      </c>
      <c r="FO88" s="90">
        <f>IF(ISNA(VLOOKUP($B88,'[1]1718  Exp_Rev Access'!$F$7:$GK$318,$FO$2,FALSE)),"",VLOOKUP($B88,'[1]1718  Exp_Rev Access'!$F$7:$GK$318,$FO$2,FALSE))</f>
        <v>0</v>
      </c>
      <c r="FP88" s="90">
        <f>IF(ISNA(VLOOKUP($B88,'[1]1718  Exp_Rev Access'!$F$7:$GK$318,$FP$2,FALSE)),"",VLOOKUP($B88,'[1]1718  Exp_Rev Access'!$F$7:$GK$318,$FP$2,FALSE))</f>
        <v>0</v>
      </c>
      <c r="FQ88" s="90">
        <f>IF(ISNA(VLOOKUP($B88,'[1]1718  Exp_Rev Access'!$F$7:$GK$318,$FQ$2,FALSE)),"",VLOOKUP($B88,'[1]1718  Exp_Rev Access'!$F$7:$GK$318,$FQ$2,FALSE))</f>
        <v>0</v>
      </c>
      <c r="FR88" s="90">
        <f>IF(ISNA(VLOOKUP($B88,'[1]1718  Exp_Rev Access'!$F$7:$GK$318,$FR$2,FALSE)),"",VLOOKUP($B88,'[1]1718  Exp_Rev Access'!$F$7:$GK$318,$FR$2,FALSE))</f>
        <v>10501.22</v>
      </c>
      <c r="FS88" s="56">
        <f t="shared" si="280"/>
        <v>419791.77999999997</v>
      </c>
      <c r="FT88" s="92">
        <f t="shared" si="281"/>
        <v>8.8858867823397802E-2</v>
      </c>
      <c r="FU88" s="94">
        <f t="shared" si="282"/>
        <v>1910.4891457698081</v>
      </c>
      <c r="FV88" s="95">
        <f>IF(ISNA(VLOOKUP($B88,'[1]1718  Exp_Rev Access'!$F$7:$GK$318,$FV$2,FALSE)),"",VLOOKUP($B88,'[1]1718  Exp_Rev Access'!$F$7:$GK$318,$FV$2,FALSE))</f>
        <v>843.53</v>
      </c>
      <c r="FW88" s="95">
        <f>IF(ISNA(VLOOKUP($B88,'[1]1718  Exp_Rev Access'!$F$7:$GK$318,$FW$2,FALSE)),"",VLOOKUP($B88,'[1]1718  Exp_Rev Access'!$F$7:$GK$318,$FW$2,FALSE))</f>
        <v>0</v>
      </c>
      <c r="FX88" s="95">
        <f>IF(ISNA(VLOOKUP($B88,'[1]1718  Exp_Rev Access'!$F$7:$GK$318,$FX$2,FALSE)),"",VLOOKUP($B88,'[1]1718  Exp_Rev Access'!$F$7:$GK$318,$FX$2,FALSE))</f>
        <v>0</v>
      </c>
      <c r="FY88" s="95">
        <f>IF(ISNA(VLOOKUP($B88,'[1]1718  Exp_Rev Access'!$F$7:$GK$318,$FY$2,FALSE)),"",VLOOKUP($B88,'[1]1718  Exp_Rev Access'!$F$7:$GK$318,$FY$2,FALSE))</f>
        <v>0</v>
      </c>
      <c r="FZ88" s="95">
        <f>IF(ISNA(VLOOKUP($B88,'[1]1718  Exp_Rev Access'!$F$7:$GK$318,$FZ$2,FALSE)),"",VLOOKUP($B88,'[1]1718  Exp_Rev Access'!$F$7:$GK$318,$FZ$2,FALSE))</f>
        <v>0</v>
      </c>
      <c r="GA88" s="95">
        <f>IF(ISNA(VLOOKUP($B88,'[1]1718  Exp_Rev Access'!$F$7:$GK$318,$GA$2,FALSE)),"",VLOOKUP($B88,'[1]1718  Exp_Rev Access'!$F$7:$GK$318,$GA$2,FALSE))</f>
        <v>4954.57</v>
      </c>
      <c r="GB88" s="95">
        <f>IF(ISNA(VLOOKUP($B88,'[1]1718  Exp_Rev Access'!$F$7:$GK$318,$GB$2,FALSE)),"",VLOOKUP($B88,'[1]1718  Exp_Rev Access'!$F$7:$GK$318,$GB$2,FALSE))</f>
        <v>0</v>
      </c>
      <c r="GC88" s="95">
        <f>IF(ISNA(VLOOKUP($B88,'[1]1718  Exp_Rev Access'!$F$7:$GK$318,$GC$2,FALSE)),"",VLOOKUP($B88,'[1]1718  Exp_Rev Access'!$F$7:$GK$318,$GC$2,FALSE))</f>
        <v>0</v>
      </c>
      <c r="GD88" s="95">
        <f>IF(ISNA(VLOOKUP($B88,'[1]1718  Exp_Rev Access'!$F$7:$GK$318,$GD$2,FALSE)),"",VLOOKUP($B88,'[1]1718  Exp_Rev Access'!$F$7:$GK$318,$GD$2,FALSE))</f>
        <v>0</v>
      </c>
      <c r="GE88" s="95">
        <f>IF(ISNA(VLOOKUP($B88,'[1]1718  Exp_Rev Access'!$F$7:$GK$318,$GE$2,FALSE)),"",VLOOKUP($B88,'[1]1718  Exp_Rev Access'!$F$7:$GK$318,$GE$2,FALSE))</f>
        <v>0</v>
      </c>
      <c r="GF88" s="95">
        <f>IF(ISNA(VLOOKUP($B88,'[1]1718  Exp_Rev Access'!$F$7:$GK$318,$GF$2,FALSE)),"",VLOOKUP($B88,'[1]1718  Exp_Rev Access'!$F$7:$GK$318,$GF$2,FALSE))</f>
        <v>0</v>
      </c>
      <c r="GG88" s="95">
        <f>IF(ISNA(VLOOKUP($B88,'[1]1718  Exp_Rev Access'!$F$7:$GK$318,$GG$2,FALSE)),"",VLOOKUP($B88,'[1]1718  Exp_Rev Access'!$F$7:$GK$318,$GG$2,FALSE))</f>
        <v>0</v>
      </c>
      <c r="GH88" s="95">
        <f>IF(ISNA(VLOOKUP($B88,'[1]1718  Exp_Rev Access'!$F$7:$GK$318,$GH$2,FALSE)),"",VLOOKUP($B88,'[1]1718  Exp_Rev Access'!$F$7:$GK$318,$GH$2,FALSE))</f>
        <v>0</v>
      </c>
      <c r="GI88" s="95">
        <f>IF(ISNA(VLOOKUP($B88,'[1]1718  Exp_Rev Access'!$F$7:$GK$318,$GI$2,FALSE)),"",VLOOKUP($B88,'[1]1718  Exp_Rev Access'!$F$7:$GK$318,$GI$2,FALSE))</f>
        <v>0</v>
      </c>
      <c r="GJ88" s="95">
        <f>IF(ISNA(VLOOKUP($B88,'[1]1718  Exp_Rev Access'!$F$7:$GK$318,$GJ$2,FALSE)),"",VLOOKUP($B88,'[1]1718  Exp_Rev Access'!$F$7:$GK$318,$GJ$2,FALSE))</f>
        <v>0</v>
      </c>
      <c r="GK88" s="95">
        <f>IF(ISNA(VLOOKUP($B88,'[1]1718  Exp_Rev Access'!$F$7:$GK$318,$GK$2,FALSE)),"",VLOOKUP($B88,'[1]1718  Exp_Rev Access'!$F$7:$GK$318,$GK$2,FALSE))</f>
        <v>5347</v>
      </c>
      <c r="GL88" s="95">
        <f>IF(ISNA(VLOOKUP($B88,'[1]1718  Exp_Rev Access'!$F$7:$GK$318,$GL$2,FALSE)),"",VLOOKUP($B88,'[1]1718  Exp_Rev Access'!$F$7:$GK$318,$GL$2,FALSE))</f>
        <v>0</v>
      </c>
      <c r="GM88" s="95">
        <f>IF(ISNA(VLOOKUP($B88,'[1]1718  Exp_Rev Access'!$F$7:$GK$318,$GM$2,FALSE)),"",VLOOKUP($B88,'[1]1718  Exp_Rev Access'!$F$7:$GK$318,$GM$2,FALSE))</f>
        <v>0</v>
      </c>
      <c r="GN88" s="95">
        <f>IF(ISNA(VLOOKUP($B88,'[1]1718  Exp_Rev Access'!$F$7:$GK$318,$GN$2,FALSE)),"",VLOOKUP($B88,'[1]1718  Exp_Rev Access'!$F$7:$GK$318,$GN$2,FALSE))</f>
        <v>0</v>
      </c>
      <c r="GO88" s="95">
        <f>IF(ISNA(VLOOKUP($B88,'[1]1718  Exp_Rev Access'!$F$7:$GK$318,$GO$2,FALSE)),"",VLOOKUP($B88,'[1]1718  Exp_Rev Access'!$F$7:$GK$318,$GO$2,FALSE))</f>
        <v>0</v>
      </c>
      <c r="GP88" s="95">
        <f>IF(ISNA(VLOOKUP($B88,'[1]1718  Exp_Rev Access'!$F$7:$GK$318,$GP$2,FALSE)),"",VLOOKUP($B88,'[1]1718  Exp_Rev Access'!$F$7:$GK$318,$GP$2,FALSE))</f>
        <v>0</v>
      </c>
      <c r="GQ88" s="95">
        <f>IF(ISNA(VLOOKUP($B88,'[1]1718  Exp_Rev Access'!$F$7:$GK$318,$GQ$2,FALSE)),"",VLOOKUP($B88,'[1]1718  Exp_Rev Access'!$F$7:$GK$318,$GQ$2,FALSE))</f>
        <v>0</v>
      </c>
      <c r="GR88" s="95">
        <f>IF(ISNA(VLOOKUP($B88,'[1]1718  Exp_Rev Access'!$F$7:$GK$318,$GR$2,FALSE)),"",VLOOKUP($B88,'[1]1718  Exp_Rev Access'!$F$7:$GK$318,$GR$2,FALSE))</f>
        <v>0</v>
      </c>
      <c r="GS88" s="95">
        <f>IF(ISNA(VLOOKUP($B88,'[1]1718  Exp_Rev Access'!$F$7:$GK$318,$GS$2,FALSE)),"",VLOOKUP($B88,'[1]1718  Exp_Rev Access'!$F$7:$GK$318,$GS$2,FALSE))</f>
        <v>0</v>
      </c>
      <c r="GT88" s="95">
        <f>IF(ISNA(VLOOKUP($B88,'[1]1718  Exp_Rev Access'!$F$7:$GK$318,$GT$2,FALSE)),"",VLOOKUP($B88,'[1]1718  Exp_Rev Access'!$F$7:$GK$318,$GT$2,FALSE))</f>
        <v>0</v>
      </c>
      <c r="GU88" s="56">
        <f t="shared" si="283"/>
        <v>11145.099999999999</v>
      </c>
      <c r="GV88" s="92">
        <f t="shared" si="284"/>
        <v>2.3591242491183386E-3</v>
      </c>
      <c r="GW88" s="96">
        <f t="shared" si="285"/>
        <v>50.721794930141527</v>
      </c>
      <c r="HE88" s="41"/>
      <c r="HF88" s="41"/>
      <c r="HG88" s="41"/>
      <c r="HH88" s="41"/>
      <c r="HI88" s="41"/>
      <c r="HJ88" s="41"/>
      <c r="HK88" s="41"/>
      <c r="HL88" s="41"/>
      <c r="HM88" s="41"/>
      <c r="HN88" s="41"/>
    </row>
    <row r="89" spans="1:222" x14ac:dyDescent="0.3">
      <c r="A89" s="73"/>
      <c r="B89" s="88" t="s">
        <v>291</v>
      </c>
      <c r="C89" s="89" t="s">
        <v>292</v>
      </c>
      <c r="D89" s="75">
        <f>IF(ISNA(VLOOKUP($B89,'[1]1718 enrollment_Rev_Exp by size'!$A$7:H429,3,FALSE)),"",VLOOKUP($B89,'[1]1718 enrollment_Rev_Exp by size'!$A$7:$G$363,3,FALSE))</f>
        <v>362.22999999999996</v>
      </c>
      <c r="E89" s="76">
        <f>IF(ISNA(VLOOKUP($B89,'[1]1718 enrollment_Rev_Exp by size'!$A$7:I429,5,FALSE)),"",VLOOKUP($B89,'[1]1718 enrollment_Rev_Exp by size'!$A$7:$G$350,5,FALSE))</f>
        <v>5264236.7</v>
      </c>
      <c r="F89" s="70">
        <f>N89+AM89+AU89+BV89+CE89+FS89+GU89</f>
        <v>5264236.7</v>
      </c>
      <c r="G89" s="70">
        <f t="shared" si="268"/>
        <v>0</v>
      </c>
      <c r="H89" s="90">
        <f>IF(ISNA(VLOOKUP($B89,'[1]1718  Exp_Rev Access'!$F$7:$GK$318,3,FALSE)),"",VLOOKUP($B89,'[1]1718  Exp_Rev Access'!$F$7:$GK$318,3,FALSE))</f>
        <v>492932.75</v>
      </c>
      <c r="I89" s="90">
        <f>IF(ISNA(VLOOKUP($B89,'[1]1718  Exp_Rev Access'!$F$7:$GK$318,4,FALSE)),"",VLOOKUP($B89,'[1]1718  Exp_Rev Access'!$F$7:$GK$318,4,FALSE))</f>
        <v>1.48</v>
      </c>
      <c r="J89" s="90">
        <f>IF(ISNA(VLOOKUP($B89,'[1]1718  Exp_Rev Access'!$F$7:$GK$318,5,FALSE)),"",VLOOKUP($B89,'[1]1718  Exp_Rev Access'!$F$7:$GK$318,5,FALSE))</f>
        <v>2388.64</v>
      </c>
      <c r="K89" s="90">
        <f>IF(ISNA(VLOOKUP($B89,'[1]1718  Exp_Rev Access'!$F$7:$GK$318,6,FALSE)),"-",VLOOKUP($B89,'[1]1718  Exp_Rev Access'!$F$7:$GK$318,6,FALSE))</f>
        <v>7346.81</v>
      </c>
      <c r="L89" s="90">
        <f>IF(ISNA(VLOOKUP($B89,'[1]1718  Exp_Rev Access'!$F$7:$GK$318,7,FALSE)),"",VLOOKUP($B89,'[1]1718  Exp_Rev Access'!$F$7:$GK$318,7,FALSE))</f>
        <v>0</v>
      </c>
      <c r="M89" s="90">
        <f>IF(ISNA(VLOOKUP($B89,'[1]1718  Exp_Rev Access'!$F$7:$GK$318,8,FALSE)),"",VLOOKUP($B89,'[1]1718  Exp_Rev Access'!$F$7:$GK$318,8,FALSE))</f>
        <v>0</v>
      </c>
      <c r="N89" s="56">
        <f t="shared" si="269"/>
        <v>502669.68</v>
      </c>
      <c r="O89" s="91">
        <f t="shared" si="270"/>
        <v>9.5487666806471666E-2</v>
      </c>
      <c r="P89" s="56">
        <f t="shared" si="271"/>
        <v>1387.7085829445382</v>
      </c>
      <c r="Q89" s="90">
        <f>IF(ISNA(VLOOKUP($B89,'[1]1718  Exp_Rev Access'!$F$7:$GK$318,10,FALSE)),"",VLOOKUP($B89,'[1]1718  Exp_Rev Access'!$F$7:$GK$318,10,FALSE))</f>
        <v>1058.75</v>
      </c>
      <c r="R89" s="90">
        <f>IF(ISNA(VLOOKUP($B89,'[1]1718  Exp_Rev Access'!$F$7:$GK$318,11,FALSE)),"",VLOOKUP($B89,'[1]1718  Exp_Rev Access'!$F$7:$GK$318,11,FALSE))</f>
        <v>0</v>
      </c>
      <c r="S89" s="90">
        <f>IF(ISNA(VLOOKUP($B89,'[1]1718  Exp_Rev Access'!$F$7:$GK$318,12,FALSE)),"",VLOOKUP($B89,'[1]1718  Exp_Rev Access'!$F$7:$GK$318,12,FALSE))</f>
        <v>0</v>
      </c>
      <c r="T89" s="90">
        <f>IF(ISNA(VLOOKUP($B89,'[1]1718  Exp_Rev Access'!$F$7:$GK$318,13,FALSE)),"",VLOOKUP($B89,'[1]1718  Exp_Rev Access'!$F$7:$GK$318,13,FALSE))</f>
        <v>0</v>
      </c>
      <c r="U89" s="90">
        <f>IF(ISNA(VLOOKUP($B89,'[1]1718  Exp_Rev Access'!$F$7:$GK$318,14,FALSE)),"",VLOOKUP($B89,'[1]1718  Exp_Rev Access'!$F$7:$GK$318,14,FALSE))</f>
        <v>8000</v>
      </c>
      <c r="V89" s="90">
        <f>IF(ISNA(VLOOKUP($B89,'[1]1718  Exp_Rev Access'!$F$7:$GK$318,15,FALSE)),"",VLOOKUP($B89,'[1]1718  Exp_Rev Access'!$F$7:$GK$318,15,FALSE))</f>
        <v>0</v>
      </c>
      <c r="W89" s="90">
        <f>IF(ISNA(VLOOKUP($B89,'[1]1718  Exp_Rev Access'!$F$7:$GK$318,16,FALSE)),"",VLOOKUP($B89,'[1]1718  Exp_Rev Access'!$F$7:$GK$318,16,FALSE))</f>
        <v>0</v>
      </c>
      <c r="X89" s="90">
        <f>IF(ISNA(VLOOKUP($B89,'[1]1718  Exp_Rev Access'!$F$7:$GK$318,17,FALSE)),"",VLOOKUP($B89,'[1]1718  Exp_Rev Access'!$F$7:$GK$318,17,FALSE))</f>
        <v>0</v>
      </c>
      <c r="Y89" s="90">
        <f>IF(ISNA(VLOOKUP($B89,'[1]1718  Exp_Rev Access'!$F$7:$GK$318,18,FALSE)),"",VLOOKUP($B89,'[1]1718  Exp_Rev Access'!$F$7:$GK$318,18,FALSE))</f>
        <v>146.75</v>
      </c>
      <c r="Z89" s="90">
        <f>IF(ISNA(VLOOKUP($B89,'[1]1718  Exp_Rev Access'!$F$7:$GK$318,19,FALSE)),"",VLOOKUP($B89,'[1]1718  Exp_Rev Access'!$F$7:$GK$318,19,FALSE))</f>
        <v>0</v>
      </c>
      <c r="AA89" s="90">
        <f>IF(ISNA(VLOOKUP($B89,'[1]1718  Exp_Rev Access'!$F$7:$GK$318,20,FALSE)),"",VLOOKUP($B89,'[1]1718  Exp_Rev Access'!$F$7:$GK$318,20,FALSE))</f>
        <v>0</v>
      </c>
      <c r="AB89" s="90">
        <f>IF(ISNA(VLOOKUP($B89,'[1]1718  Exp_Rev Access'!$F$7:$GK$318,21,FALSE)),"",VLOOKUP($B89,'[1]1718  Exp_Rev Access'!$F$7:$GK$318,21,FALSE))</f>
        <v>0</v>
      </c>
      <c r="AC89" s="90">
        <f>IF(ISNA(VLOOKUP($B89,'[1]1718  Exp_Rev Access'!$F$7:$GK$318,22,FALSE)),"",VLOOKUP($B89,'[1]1718  Exp_Rev Access'!$F$7:$GK$318,22,FALSE))</f>
        <v>0</v>
      </c>
      <c r="AD89" s="90">
        <f>IF(ISNA(VLOOKUP($B89,'[1]1718  Exp_Rev Access'!$F$7:$GK$318,23,FALSE)),"",VLOOKUP($B89,'[1]1718  Exp_Rev Access'!$F$7:$GK$318,23,FALSE))</f>
        <v>33437.760000000002</v>
      </c>
      <c r="AE89" s="90">
        <f>IF(ISNA(VLOOKUP($B89,'[1]1718  Exp_Rev Access'!$F$7:$GK$318,24,FALSE)),"",VLOOKUP($B89,'[1]1718  Exp_Rev Access'!$F$7:$GK$318,24,FALSE))</f>
        <v>6893.33</v>
      </c>
      <c r="AF89" s="90">
        <f>IF(ISNA(VLOOKUP($B89,'[1]1718  Exp_Rev Access'!$F$7:$GK$318,25,FALSE)),"",VLOOKUP($B89,'[1]1718  Exp_Rev Access'!$F$7:$GK$318,25,FALSE))</f>
        <v>0</v>
      </c>
      <c r="AG89" s="90">
        <f>IF(ISNA(VLOOKUP($B89,'[1]1718  Exp_Rev Access'!$F$7:$GK$318,26,FALSE)),"",VLOOKUP($B89,'[1]1718  Exp_Rev Access'!$F$7:$GK$318,26,FALSE))</f>
        <v>55757</v>
      </c>
      <c r="AH89" s="90">
        <f>IF(ISNA(VLOOKUP($B89,'[1]1718  Exp_Rev Access'!$F$7:$GK$318,27,FALSE)),"",VLOOKUP($B89,'[1]1718  Exp_Rev Access'!$F$7:$GK$318,27,FALSE))</f>
        <v>1081.1500000000001</v>
      </c>
      <c r="AI89" s="90">
        <f>IF(ISNA(VLOOKUP($B89,'[1]1718  Exp_Rev Access'!$F$7:$GK$318,28,FALSE)),"",VLOOKUP($B89,'[1]1718  Exp_Rev Access'!$F$7:$GK$318,28,FALSE))</f>
        <v>3175</v>
      </c>
      <c r="AJ89" s="90">
        <f>IF(ISNA(VLOOKUP($B89,'[1]1718  Exp_Rev Access'!$F$7:$GK$318,29,FALSE)),"",VLOOKUP($B89,'[1]1718  Exp_Rev Access'!$F$7:$GK$318,29,FALSE))</f>
        <v>0</v>
      </c>
      <c r="AK89" s="90">
        <f>IF(ISNA(VLOOKUP($B89,'[1]1718  Exp_Rev Access'!$F$7:$GK$318,30,FALSE)),"",VLOOKUP($B89,'[1]1718  Exp_Rev Access'!$F$7:$GK$318,30,FALSE))</f>
        <v>0</v>
      </c>
      <c r="AL89" s="90">
        <f>IF(ISNA(VLOOKUP($B89,'[1]1718  Exp_Rev Access'!$F$7:$GK$318,31,FALSE)),"",VLOOKUP($B89,'[1]1718  Exp_Rev Access'!$F$7:$GK$318,31,FALSE))</f>
        <v>5431.95</v>
      </c>
      <c r="AM89" s="56">
        <f t="shared" si="286"/>
        <v>114981.68999999999</v>
      </c>
      <c r="AN89" s="92">
        <f t="shared" si="273"/>
        <v>2.1842044070700693E-2</v>
      </c>
      <c r="AO89" s="71">
        <f t="shared" si="274"/>
        <v>317.42729757336497</v>
      </c>
      <c r="AP89" s="90">
        <f>IF(ISNA(VLOOKUP($B89,'[1]1718  Exp_Rev Access'!$F$7:$GK$318,33,FALSE)),"",VLOOKUP($B89,'[1]1718  Exp_Rev Access'!$F$7:$GK$318,33,FALSE))</f>
        <v>3046559.14</v>
      </c>
      <c r="AQ89" s="90">
        <f>IF(ISNA(VLOOKUP($B89,'[1]1718  Exp_Rev Access'!$F$7:$GK$318,34,FALSE)),"",VLOOKUP($B89,'[1]1718  Exp_Rev Access'!$F$7:$GK$318,34,FALSE))</f>
        <v>62266.97</v>
      </c>
      <c r="AR89" s="90">
        <f>IF(ISNA(VLOOKUP($B89,'[1]1718  Exp_Rev Access'!$F$7:$GK$318,35,FALSE)),"",VLOOKUP($B89,'[1]1718  Exp_Rev Access'!$F$7:$GK$318,35,FALSE))</f>
        <v>203219.84</v>
      </c>
      <c r="AS89" s="90">
        <f>IF(ISNA(VLOOKUP($B89,'[1]1718  Exp_Rev Access'!$F$7:$GK$318,36,FALSE)),"",VLOOKUP($B89,'[1]1718  Exp_Rev Access'!$F$7:$GK$318,36,FALSE))</f>
        <v>47.4</v>
      </c>
      <c r="AT89" s="90">
        <f>IF(ISNA(VLOOKUP($B89,'[1]1718  Exp_Rev Access'!$F$7:$GK$318,37,FALSE)),"",VLOOKUP($B89,'[1]1718  Exp_Rev Access'!$F$7:$GK$318,37,FALSE))</f>
        <v>0</v>
      </c>
      <c r="AU89" s="56">
        <f t="shared" si="287"/>
        <v>3312093.35</v>
      </c>
      <c r="AV89" s="93">
        <f t="shared" si="276"/>
        <v>0.62916877388890968</v>
      </c>
      <c r="AW89" s="56">
        <f t="shared" si="277"/>
        <v>9143.6196615410117</v>
      </c>
      <c r="AX89" s="90">
        <f>IF(ISNA(VLOOKUP($B89,'[1]1718  Exp_Rev Access'!$F$7:$GK$318,39,FALSE)),"",VLOOKUP($B89,'[1]1718  Exp_Rev Access'!$F$7:$GK$318,39,FALSE))</f>
        <v>250</v>
      </c>
      <c r="AY89" s="90">
        <f>IF(ISNA(VLOOKUP($B89,'[1]1718  Exp_Rev Access'!$F$7:$GK$318,40,FALSE)),"",VLOOKUP($B89,'[1]1718  Exp_Rev Access'!$F$7:$GK$318,40,FALSE))</f>
        <v>256209.52</v>
      </c>
      <c r="AZ89" s="90">
        <f>IF(ISNA(VLOOKUP($B89,'[1]1718  Exp_Rev Access'!$F$7:$GK$318,41,FALSE)),"",VLOOKUP($B89,'[1]1718  Exp_Rev Access'!$F$7:$GK$318,41,FALSE))</f>
        <v>2648.4</v>
      </c>
      <c r="BA89" s="90">
        <f>IF(ISNA(VLOOKUP($B89,'[1]1718  Exp_Rev Access'!$F$7:$GK$318,42,FALSE)),"",VLOOKUP($B89,'[1]1718  Exp_Rev Access'!$F$7:$GK$318,42,FALSE))</f>
        <v>0</v>
      </c>
      <c r="BB89" s="90">
        <f>IF(ISNA(VLOOKUP($B89,'[1]1718  Exp_Rev Access'!$F$7:$GK$318,43,FALSE)),"",VLOOKUP($B89,'[1]1718  Exp_Rev Access'!$F$7:$GK$318,43,FALSE))</f>
        <v>0</v>
      </c>
      <c r="BC89" s="90">
        <f>IF(ISNA(VLOOKUP($B89,'[1]1718  Exp_Rev Access'!$F$7:$GK$318,44,FALSE)),"",VLOOKUP($B89,'[1]1718  Exp_Rev Access'!$F$7:$GK$318,44,FALSE))</f>
        <v>176932.17</v>
      </c>
      <c r="BD89" s="90">
        <f>IF(ISNA(VLOOKUP($B89,'[1]1718  Exp_Rev Access'!$F$7:$GK$318,45,FALSE)),"",VLOOKUP($B89,'[1]1718  Exp_Rev Access'!$F$7:$GK$318,45,FALSE))</f>
        <v>0</v>
      </c>
      <c r="BE89" s="90">
        <f>IF(ISNA(VLOOKUP($B89,'[1]1718  Exp_Rev Access'!$F$7:$GK$318,46,FALSE)),"",VLOOKUP($B89,'[1]1718  Exp_Rev Access'!$F$7:$GK$318,46,FALSE))</f>
        <v>14923.36</v>
      </c>
      <c r="BF89" s="90">
        <f>IF(ISNA(VLOOKUP($B89,'[1]1718  Exp_Rev Access'!$F$7:$GK$318,47,FALSE)),"",VLOOKUP($B89,'[1]1718  Exp_Rev Access'!$F$7:$GK$318,47,FALSE))</f>
        <v>0</v>
      </c>
      <c r="BG89" s="90">
        <f>IF(ISNA(VLOOKUP($B89,'[1]1718  Exp_Rev Access'!$F$7:$GK$318,48,FALSE)),"",VLOOKUP($B89,'[1]1718  Exp_Rev Access'!$F$7:$GK$318,48,FALSE))</f>
        <v>0</v>
      </c>
      <c r="BH89" s="90">
        <f>IF(ISNA(VLOOKUP($B89,'[1]1718  Exp_Rev Access'!$F$7:$GK$318,49,FALSE)),"",VLOOKUP($B89,'[1]1718  Exp_Rev Access'!$F$7:$GK$318,49,FALSE))</f>
        <v>0</v>
      </c>
      <c r="BI89" s="90">
        <f>IF(ISNA(VLOOKUP($B89,'[1]1718  Exp_Rev Access'!$F$7:$GK$318,50,FALSE)),"",VLOOKUP($B89,'[1]1718  Exp_Rev Access'!$F$7:$GK$318,50,FALSE))</f>
        <v>0</v>
      </c>
      <c r="BJ89" s="90">
        <f>IF(ISNA(VLOOKUP($B89,'[1]1718  Exp_Rev Access'!$F$7:$GK$318,51,FALSE)),"",VLOOKUP($B89,'[1]1718  Exp_Rev Access'!$F$7:$GK$318,51,FALSE))</f>
        <v>5045.22</v>
      </c>
      <c r="BK89" s="90">
        <f>IF(ISNA(VLOOKUP($B89,'[1]1718  Exp_Rev Access'!$F$7:$GK$318,52,FALSE)),"",VLOOKUP($B89,'[1]1718  Exp_Rev Access'!$F$7:$GK$318,52,FALSE))</f>
        <v>229197.09</v>
      </c>
      <c r="BL89" s="90">
        <f>IF(ISNA(VLOOKUP($B89,'[1]1718  Exp_Rev Access'!$F$7:$GK$318,53,FALSE)),"",VLOOKUP($B89,'[1]1718  Exp_Rev Access'!$F$7:$GK$318,53,FALSE))</f>
        <v>3182</v>
      </c>
      <c r="BM89" s="90">
        <f>IF(ISNA(VLOOKUP($B89,'[1]1718  Exp_Rev Access'!$F$7:$GK$318,54,FALSE)),"",VLOOKUP($B89,'[1]1718  Exp_Rev Access'!$F$7:$GK$318,54,FALSE))</f>
        <v>0</v>
      </c>
      <c r="BN89" s="90">
        <f>IF(ISNA(VLOOKUP($B89,'[1]1718  Exp_Rev Access'!$F$7:$GK$318,55,FALSE)),"",VLOOKUP($B89,'[1]1718  Exp_Rev Access'!$F$7:$GK$318,55,FALSE))</f>
        <v>0</v>
      </c>
      <c r="BO89" s="90">
        <f>IF(ISNA(VLOOKUP($B89,'[1]1718  Exp_Rev Access'!$F$7:$GK$318,56,FALSE)),"",VLOOKUP($B89,'[1]1718  Exp_Rev Access'!$F$7:$GK$318,56,FALSE))</f>
        <v>0</v>
      </c>
      <c r="BP89" s="90">
        <f>IF(ISNA(VLOOKUP($B89,'[1]1718  Exp_Rev Access'!$F$7:$GK$318,57,FALSE)),"",VLOOKUP($B89,'[1]1718  Exp_Rev Access'!$F$7:$GK$318,57,FALSE))</f>
        <v>0</v>
      </c>
      <c r="BQ89" s="90">
        <f>IF(ISNA(VLOOKUP($B89,'[1]1718  Exp_Rev Access'!$F$7:$GK$318,58,FALSE)),"",VLOOKUP($B89,'[1]1718  Exp_Rev Access'!$F$7:$GK$318,58,FALSE))</f>
        <v>0</v>
      </c>
      <c r="BR89" s="90">
        <f>IF(ISNA(VLOOKUP($B89,'[1]1718  Exp_Rev Access'!$F$7:$GK$318,59,FALSE)),"",VLOOKUP($B89,'[1]1718  Exp_Rev Access'!$F$7:$GK$318,59,FALSE))</f>
        <v>0</v>
      </c>
      <c r="BS89" s="90">
        <f>IF(ISNA(VLOOKUP($B89,'[1]1718  Exp_Rev Access'!$F$7:$GK$318,60,FALSE)),"",VLOOKUP($B89,'[1]1718  Exp_Rev Access'!$F$7:$GK$318,60,FALSE))</f>
        <v>0</v>
      </c>
      <c r="BT89" s="90">
        <f>IF(ISNA(VLOOKUP($B89,'[1]1718  Exp_Rev Access'!$F$7:$GK$318,61,FALSE)),"",VLOOKUP($B89,'[1]1718  Exp_Rev Access'!$F$7:$GK$318,61,FALSE))</f>
        <v>0</v>
      </c>
      <c r="BU89" s="90">
        <f>IF(ISNA(VLOOKUP($B89,'[1]1718  Exp_Rev Access'!$F$7:$GK$318,62,FALSE)),"",VLOOKUP($B89,'[1]1718  Exp_Rev Access'!$F$7:$GK$318,62,FALSE))</f>
        <v>0</v>
      </c>
      <c r="BV89" s="56">
        <f t="shared" si="236"/>
        <v>688387.75999999989</v>
      </c>
      <c r="BW89" s="92">
        <f t="shared" si="278"/>
        <v>0.13076687072220744</v>
      </c>
      <c r="BX89" s="71">
        <f t="shared" si="279"/>
        <v>1900.4161996521545</v>
      </c>
      <c r="BY89" s="90">
        <f>IF(ISNA(VLOOKUP($B89,'[1]1718  Exp_Rev Access'!$F$7:$GK$318,64,FALSE)),"",VLOOKUP($B89,'[1]1718  Exp_Rev Access'!$F$7:$GK$318,64,FALSE))</f>
        <v>0</v>
      </c>
      <c r="BZ89" s="90">
        <f>IF(ISNA(VLOOKUP($B89,'[1]1718  Exp_Rev Access'!$F$7:$GK$318,65,FALSE)),"",VLOOKUP($B89,'[1]1718  Exp_Rev Access'!$F$7:$GK$318,65,FALSE))</f>
        <v>106844.06</v>
      </c>
      <c r="CA89" s="90">
        <f>IF(ISNA(VLOOKUP($B89,'[1]1718  Exp_Rev Access'!$F$7:$GK$318,66,FALSE)),"",VLOOKUP($B89,'[1]1718  Exp_Rev Access'!$F$7:$GK$318,66,FALSE))</f>
        <v>0</v>
      </c>
      <c r="CB89" s="90">
        <f>IF(ISNA(VLOOKUP($B89,'[1]1718  Exp_Rev Access'!$F$7:$GK$318,67,FALSE)),"",VLOOKUP($B89,'[1]1718  Exp_Rev Access'!$F$7:$GK$318,67,FALSE))</f>
        <v>0</v>
      </c>
      <c r="CC89" s="90">
        <f>IF(ISNA(VLOOKUP($B89,'[1]1718  Exp_Rev Access'!$F$7:$GK$318,68,FALSE)),"",VLOOKUP($B89,'[1]1718  Exp_Rev Access'!$F$7:$GK$318,68,FALSE))</f>
        <v>170491.81</v>
      </c>
      <c r="CD89" s="90">
        <f>IF(ISNA(VLOOKUP($B89,'[1]1718  Exp_Rev Access'!$F$7:$GK$318,69,FALSE)),"",VLOOKUP($B89,'[1]1718  Exp_Rev Access'!$F$7:$GK$318,69,FALSE))</f>
        <v>0</v>
      </c>
      <c r="CE89" s="56">
        <f t="shared" si="237"/>
        <v>277335.87</v>
      </c>
      <c r="CF89" s="92">
        <f t="shared" si="251"/>
        <v>5.2683016704017122E-2</v>
      </c>
      <c r="CG89" s="78">
        <f t="shared" si="252"/>
        <v>765.63473483698215</v>
      </c>
      <c r="CH89" s="90">
        <f>IF(ISNA(VLOOKUP($B89,'[1]1718  Exp_Rev Access'!$F$7:$GK$318,$CH$2,FALSE)),"",VLOOKUP($B89,'[1]1718  Exp_Rev Access'!$F$7:$GK$318,$CH$2,FALSE))</f>
        <v>0</v>
      </c>
      <c r="CI89" s="90">
        <f>IF(ISNA(VLOOKUP($B89,'[1]1718  Exp_Rev Access'!$F$7:$GK$318,$CI$2,FALSE)),"",VLOOKUP($B89,'[1]1718  Exp_Rev Access'!$F$7:$GK$318,$CI$2,FALSE))</f>
        <v>0</v>
      </c>
      <c r="CJ89" s="90">
        <f>IF(ISNA(VLOOKUP($B89,'[1]1718  Exp_Rev Access'!$F$7:$GK$318,$CJ$2,FALSE)),"",VLOOKUP($B89,'[1]1718  Exp_Rev Access'!$F$7:$GK$318,$CJ$2,FALSE))</f>
        <v>0</v>
      </c>
      <c r="CK89" s="90">
        <f>IF(ISNA(VLOOKUP($B89,'[1]1718  Exp_Rev Access'!$F$7:$GK$318,$CK$2,FALSE)),"",VLOOKUP($B89,'[1]1718  Exp_Rev Access'!$F$7:$GK$318,$CK$2,FALSE))</f>
        <v>0</v>
      </c>
      <c r="CL89" s="90">
        <f>IF(ISNA(VLOOKUP($B89,'[1]1718  Exp_Rev Access'!$F$7:$GK$318,$CL$2,FALSE)),"",VLOOKUP($B89,'[1]1718  Exp_Rev Access'!$F$7:$GK$318,$CL$2,FALSE))</f>
        <v>0</v>
      </c>
      <c r="CM89" s="90">
        <f>IF(ISNA(VLOOKUP($B89,'[1]1718  Exp_Rev Access'!$F$7:$GK$318,$CM$2,FALSE)),"",VLOOKUP($B89,'[1]1718  Exp_Rev Access'!$F$7:$GK$318,$CM$2,FALSE))</f>
        <v>0</v>
      </c>
      <c r="CN89" s="90">
        <f>IF(ISNA(VLOOKUP($B89,'[1]1718  Exp_Rev Access'!$F$7:$GK$318,$CN$2,FALSE)),"",VLOOKUP($B89,'[1]1718  Exp_Rev Access'!$F$7:$GK$318,$CN$2,FALSE))</f>
        <v>0</v>
      </c>
      <c r="CO89" s="90">
        <f>IF(ISNA(VLOOKUP($B89,'[1]1718  Exp_Rev Access'!$F$7:$GK$318,$CO$2,FALSE)),"",VLOOKUP($B89,'[1]1718  Exp_Rev Access'!$F$7:$GK$318,$CO$2,FALSE))</f>
        <v>0</v>
      </c>
      <c r="CP89" s="90">
        <f>IF(ISNA(VLOOKUP($B89,'[1]1718  Exp_Rev Access'!$F$7:$GK$318,$CP$2,FALSE)),"",VLOOKUP($B89,'[1]1718  Exp_Rev Access'!$F$7:$GK$318,$CP$2,FALSE))</f>
        <v>0</v>
      </c>
      <c r="CQ89" s="90">
        <f>IF(ISNA(VLOOKUP($B89,'[1]1718  Exp_Rev Access'!$F$7:$GK$318,$CQ$2,FALSE)),"",VLOOKUP($B89,'[1]1718  Exp_Rev Access'!$F$7:$GK$318,$CQ$2,FALSE))</f>
        <v>64473.36</v>
      </c>
      <c r="CR89" s="90">
        <f>IF(ISNA(VLOOKUP($B89,'[1]1718  Exp_Rev Access'!$F$7:$GK$318,$CR$2,FALSE)),"",VLOOKUP($B89,'[1]1718  Exp_Rev Access'!$F$7:$GK$318,$CR$2,FALSE))</f>
        <v>0</v>
      </c>
      <c r="CS89" s="90">
        <f>IF(ISNA(VLOOKUP($B89,'[1]1718  Exp_Rev Access'!$F$7:$GK$318,$CS$2,FALSE)),"",VLOOKUP($B89,'[1]1718  Exp_Rev Access'!$F$7:$GK$318,$CS$2,FALSE))</f>
        <v>0</v>
      </c>
      <c r="CT89" s="90">
        <f>IF(ISNA(VLOOKUP($B89,'[1]1718  Exp_Rev Access'!$F$7:$GK$318,$CT$2,FALSE)),"",VLOOKUP($B89,'[1]1718  Exp_Rev Access'!$F$7:$GK$318,$CT$2,FALSE))</f>
        <v>0</v>
      </c>
      <c r="CU89" s="90">
        <f>IF(ISNA(VLOOKUP($B89,'[1]1718  Exp_Rev Access'!$F$7:$GK$318,$CU$2,FALSE)),"",VLOOKUP($B89,'[1]1718  Exp_Rev Access'!$F$7:$GK$318,$CU$2,FALSE))</f>
        <v>103379.26</v>
      </c>
      <c r="CV89" s="90">
        <f>IF(ISNA(VLOOKUP($B89,'[1]1718  Exp_Rev Access'!$F$7:$GK$318,$CV$2,FALSE)),"",VLOOKUP($B89,'[1]1718  Exp_Rev Access'!$F$7:$GK$318,$CV$2,FALSE))</f>
        <v>54199.12</v>
      </c>
      <c r="CW89" s="90">
        <f>IF(ISNA(VLOOKUP($B89,'[1]1718  Exp_Rev Access'!$F$7:$GK$318,$CW$2,FALSE)),"",VLOOKUP($B89,'[1]1718  Exp_Rev Access'!$F$7:$GK$318,$CW$2,FALSE))</f>
        <v>0</v>
      </c>
      <c r="CX89" s="90">
        <f>IF(ISNA(VLOOKUP($B89,'[1]1718  Exp_Rev Access'!$F$7:$GK$318,$CX$2,FALSE)),"",VLOOKUP($B89,'[1]1718  Exp_Rev Access'!$F$7:$GK$318,$CX$2,FALSE))</f>
        <v>0</v>
      </c>
      <c r="CY89" s="90">
        <f>IF(ISNA(VLOOKUP($B89,'[1]1718  Exp_Rev Access'!$F$7:$GK$318,$CY$2,FALSE)),"",VLOOKUP($B89,'[1]1718  Exp_Rev Access'!$F$7:$GK$318,$CY$2,FALSE))</f>
        <v>0</v>
      </c>
      <c r="CZ89" s="90">
        <f>IF(ISNA(VLOOKUP($B89,'[1]1718  Exp_Rev Access'!$F$7:$GK$318,$CZ$2,FALSE)),"",VLOOKUP($B89,'[1]1718  Exp_Rev Access'!$F$7:$GK$318,$CZ$2,FALSE))</f>
        <v>0</v>
      </c>
      <c r="DA89" s="90">
        <f>IF(ISNA(VLOOKUP($B89,'[1]1718  Exp_Rev Access'!$F$7:$GK$318,$DA$2,FALSE)),"",VLOOKUP($B89,'[1]1718  Exp_Rev Access'!$F$7:$GK$318,$DA$2,FALSE))</f>
        <v>0</v>
      </c>
      <c r="DB89" s="90">
        <f>IF(ISNA(VLOOKUP($B89,'[1]1718  Exp_Rev Access'!$F$7:$GK$318,$DB$2,FALSE)),"",VLOOKUP($B89,'[1]1718  Exp_Rev Access'!$F$7:$GK$318,$DB$2,FALSE))</f>
        <v>0</v>
      </c>
      <c r="DC89" s="90">
        <f>IF(ISNA(VLOOKUP($B89,'[1]1718  Exp_Rev Access'!$F$7:$GK$318,$DC$2,FALSE)),"",VLOOKUP($B89,'[1]1718  Exp_Rev Access'!$F$7:$GK$318,$DC$2,FALSE))</f>
        <v>0</v>
      </c>
      <c r="DD89" s="90">
        <f>IF(ISNA(VLOOKUP($B89,'[1]1718  Exp_Rev Access'!$F$7:$GK$318,$DD$2,FALSE)),"",VLOOKUP($B89,'[1]1718  Exp_Rev Access'!$F$7:$GK$318,$DD$2,FALSE))</f>
        <v>0</v>
      </c>
      <c r="DE89" s="90">
        <f>IF(ISNA(VLOOKUP($B89,'[1]1718  Exp_Rev Access'!$F$7:$GK$318,$DE$2,FALSE)),"",VLOOKUP($B89,'[1]1718  Exp_Rev Access'!$F$7:$GK$318,$DE$2,FALSE))</f>
        <v>0</v>
      </c>
      <c r="DF89" s="90">
        <f>IF(ISNA(VLOOKUP($B89,'[1]1718  Exp_Rev Access'!$F$7:$GK$318,$DF$2,FALSE)),"",VLOOKUP($B89,'[1]1718  Exp_Rev Access'!$F$7:$GK$318,$DF$2,FALSE))</f>
        <v>0</v>
      </c>
      <c r="DG89" s="90">
        <f>IF(ISNA(VLOOKUP($B89,'[1]1718  Exp_Rev Access'!$F$7:$GK$318,$DG$2,FALSE)),"",VLOOKUP($B89,'[1]1718  Exp_Rev Access'!$F$7:$GK$318,$DG$2,FALSE))</f>
        <v>0</v>
      </c>
      <c r="DH89" s="90">
        <f>IF(ISNA(VLOOKUP($B89,'[1]1718  Exp_Rev Access'!$F$7:$GK$318,$DH$2,FALSE)),"",VLOOKUP($B89,'[1]1718  Exp_Rev Access'!$F$7:$GK$318,$DH$2,FALSE))</f>
        <v>0</v>
      </c>
      <c r="DI89" s="90">
        <f>IF(ISNA(VLOOKUP($B89,'[1]1718  Exp_Rev Access'!$F$7:$GK$318,$DI$2,FALSE)),"",VLOOKUP($B89,'[1]1718  Exp_Rev Access'!$F$7:$GK$318,$DI$2,FALSE))</f>
        <v>136057.71</v>
      </c>
      <c r="DJ89" s="90">
        <f>IF(ISNA(VLOOKUP($B89,'[1]1718  Exp_Rev Access'!$F$7:$GK$318,$DJ$2,FALSE)),"",VLOOKUP($B89,'[1]1718  Exp_Rev Access'!$F$7:$GK$318,$DJ$2,FALSE))</f>
        <v>0</v>
      </c>
      <c r="DK89" s="90">
        <f>IF(ISNA(VLOOKUP($B89,'[1]1718  Exp_Rev Access'!$F$7:$GK$318,$DK$2,FALSE)),"",VLOOKUP($B89,'[1]1718  Exp_Rev Access'!$F$7:$GK$318,$DK$2,FALSE))</f>
        <v>0</v>
      </c>
      <c r="DL89" s="90">
        <f>IF(ISNA(VLOOKUP($B89,'[1]1718  Exp_Rev Access'!$F$7:$GK$318,$DL$2,FALSE)),"",VLOOKUP($B89,'[1]1718  Exp_Rev Access'!$F$7:$GK$318,$DL$2,FALSE))</f>
        <v>0</v>
      </c>
      <c r="DM89" s="90">
        <f>IF(ISNA(VLOOKUP($B89,'[1]1718  Exp_Rev Access'!$F$7:$GK$318,$DM$2,FALSE)),"",VLOOKUP($B89,'[1]1718  Exp_Rev Access'!$F$7:$GK$318,$DM$2,FALSE))</f>
        <v>0</v>
      </c>
      <c r="DN89" s="90">
        <f>IF(ISNA(VLOOKUP($B89,'[1]1718  Exp_Rev Access'!$F$7:$GK$318,$DN$2,FALSE)),"",VLOOKUP($B89,'[1]1718  Exp_Rev Access'!$F$7:$GK$318,$DN$2,FALSE))</f>
        <v>0</v>
      </c>
      <c r="DO89" s="90">
        <f>IF(ISNA(VLOOKUP($B89,'[1]1718  Exp_Rev Access'!$F$7:$GK$318,$DO$2,FALSE)),"",VLOOKUP($B89,'[1]1718  Exp_Rev Access'!$F$7:$GK$318,$DO$2,FALSE))</f>
        <v>0</v>
      </c>
      <c r="DP89" s="90">
        <f>IF(ISNA(VLOOKUP($B89,'[1]1718  Exp_Rev Access'!$F$7:$GK$318,$DP$2,FALSE)),"",VLOOKUP($B89,'[1]1718  Exp_Rev Access'!$F$7:$GK$318,$DP$2,FALSE))</f>
        <v>0</v>
      </c>
      <c r="DQ89" s="90">
        <f>IF(ISNA(VLOOKUP($B89,'[1]1718  Exp_Rev Access'!$F$7:$GK$318,$DQ$2,FALSE)),"",VLOOKUP($B89,'[1]1718  Exp_Rev Access'!$F$7:$GK$318,$DQ$2,FALSE))</f>
        <v>0</v>
      </c>
      <c r="DR89" s="90">
        <f>IF(ISNA(VLOOKUP($B89,'[1]1718  Exp_Rev Access'!$F$7:$GK$318,$DR$2,FALSE)),"",VLOOKUP($B89,'[1]1718  Exp_Rev Access'!$F$7:$GK$318,$DR$2,FALSE))</f>
        <v>0</v>
      </c>
      <c r="DS89" s="90">
        <f>IF(ISNA(VLOOKUP($B89,'[1]1718  Exp_Rev Access'!$F$7:$GK$318,$DS$2,FALSE)),"",VLOOKUP($B89,'[1]1718  Exp_Rev Access'!$F$7:$GK$318,$DS$2,FALSE))</f>
        <v>0</v>
      </c>
      <c r="DT89" s="90">
        <f>IF(ISNA(VLOOKUP($B89,'[1]1718  Exp_Rev Access'!$F$7:$GK$318,$DT$2,FALSE)),"",VLOOKUP($B89,'[1]1718  Exp_Rev Access'!$F$7:$GK$318,$DT$2,FALSE))</f>
        <v>0</v>
      </c>
      <c r="DU89" s="90">
        <f>IF(ISNA(VLOOKUP($B89,'[1]1718  Exp_Rev Access'!$F$7:$GK$318,$DU$2,FALSE)),"",VLOOKUP($B89,'[1]1718  Exp_Rev Access'!$F$7:$GK$318,$DU$2,FALSE))</f>
        <v>0</v>
      </c>
      <c r="DV89" s="90">
        <f>IF(ISNA(VLOOKUP($B89,'[1]1718  Exp_Rev Access'!$F$7:$GK$318,$DV$2,FALSE)),"",VLOOKUP($B89,'[1]1718  Exp_Rev Access'!$F$7:$GK$318,$DV$2,FALSE))</f>
        <v>0</v>
      </c>
      <c r="DW89" s="90">
        <f>IF(ISNA(VLOOKUP($B89,'[1]1718  Exp_Rev Access'!$F$7:$GK$318,$DW$2,FALSE)),"",VLOOKUP($B89,'[1]1718  Exp_Rev Access'!$F$7:$GK$318,$DW$2,FALSE))</f>
        <v>0</v>
      </c>
      <c r="DX89" s="90">
        <f>IF(ISNA(VLOOKUP($B89,'[1]1718  Exp_Rev Access'!$F$7:$GK$318,$DX$2,FALSE)),"",VLOOKUP($B89,'[1]1718  Exp_Rev Access'!$F$7:$GK$318,$DX$2,FALSE))</f>
        <v>0</v>
      </c>
      <c r="DY89" s="90">
        <f>IF(ISNA(VLOOKUP($B89,'[1]1718  Exp_Rev Access'!$F$7:$GK$318,$DY$2,FALSE)),"",VLOOKUP($B89,'[1]1718  Exp_Rev Access'!$F$7:$GK$318,$DY$2,FALSE))</f>
        <v>0</v>
      </c>
      <c r="DZ89" s="90">
        <f>IF(ISNA(VLOOKUP($B89,'[1]1718  Exp_Rev Access'!$F$7:$GK$318,$DZ$2,FALSE)),"",VLOOKUP($B89,'[1]1718  Exp_Rev Access'!$F$7:$GK$318,$DZ$2,FALSE))</f>
        <v>0</v>
      </c>
      <c r="EA89" s="90">
        <f>IF(ISNA(VLOOKUP($B89,'[1]1718  Exp_Rev Access'!$F$7:$GK$318,$EA$2,FALSE)),"",VLOOKUP($B89,'[1]1718  Exp_Rev Access'!$F$7:$GK$318,$EA$2,FALSE))</f>
        <v>0</v>
      </c>
      <c r="EB89" s="90">
        <f>IF(ISNA(VLOOKUP($B89,'[1]1718  Exp_Rev Access'!$F$7:$GK$318,$EB$2,FALSE)),"",VLOOKUP($B89,'[1]1718  Exp_Rev Access'!$F$7:$GK$318,$EB$2,FALSE))</f>
        <v>0</v>
      </c>
      <c r="EC89" s="90">
        <f>IF(ISNA(VLOOKUP($B89,'[1]1718  Exp_Rev Access'!$F$7:$GK$318,$EC$2,FALSE)),"",VLOOKUP($B89,'[1]1718  Exp_Rev Access'!$F$7:$GK$318,$EC$2,FALSE))</f>
        <v>0</v>
      </c>
      <c r="ED89" s="90">
        <f>IF(ISNA(VLOOKUP($B89,'[1]1718  Exp_Rev Access'!$F$7:$GK$318,$ED$2,FALSE)),"",VLOOKUP($B89,'[1]1718  Exp_Rev Access'!$F$7:$GK$318,$ED$2,FALSE))</f>
        <v>0</v>
      </c>
      <c r="EE89" s="90">
        <f>IF(ISNA(VLOOKUP($B89,'[1]1718  Exp_Rev Access'!$F$7:$GK$318,$EE$2,FALSE)),"",VLOOKUP($B89,'[1]1718  Exp_Rev Access'!$F$7:$GK$318,$EE$2,FALSE))</f>
        <v>0</v>
      </c>
      <c r="EF89" s="90">
        <f>IF(ISNA(VLOOKUP($B89,'[1]1718  Exp_Rev Access'!$F$7:$GK$318,$EF$2,FALSE)),"",VLOOKUP($B89,'[1]1718  Exp_Rev Access'!$F$7:$GK$318,$EF$2,FALSE))</f>
        <v>0</v>
      </c>
      <c r="EG89" s="90">
        <f>IF(ISNA(VLOOKUP($B89,'[1]1718  Exp_Rev Access'!$F$7:$GK$318,$EG$2,FALSE)),"",VLOOKUP($B89,'[1]1718  Exp_Rev Access'!$F$7:$GK$318,$EG$2,FALSE))</f>
        <v>0</v>
      </c>
      <c r="EH89" s="90">
        <f>IF(ISNA(VLOOKUP($B89,'[1]1718  Exp_Rev Access'!$F$7:$GK$318,$EH$2,FALSE)),"",VLOOKUP($B89,'[1]1718  Exp_Rev Access'!$F$7:$GK$318,$EH$2,FALSE))</f>
        <v>0</v>
      </c>
      <c r="EI89" s="90">
        <f>IF(ISNA(VLOOKUP($B89,'[1]1718  Exp_Rev Access'!$F$7:$GK$318,$EI$2,FALSE)),"",VLOOKUP($B89,'[1]1718  Exp_Rev Access'!$F$7:$GK$318,$EI$2,FALSE))</f>
        <v>0</v>
      </c>
      <c r="EJ89" s="90">
        <f>IF(ISNA(VLOOKUP($B89,'[1]1718  Exp_Rev Access'!$F$7:$GK$318,$EJ$2,FALSE)),"",VLOOKUP($B89,'[1]1718  Exp_Rev Access'!$F$7:$GK$318,$EJ$2,FALSE))</f>
        <v>0</v>
      </c>
      <c r="EK89" s="90">
        <f>IF(ISNA(VLOOKUP($B89,'[1]1718  Exp_Rev Access'!$F$7:$GK$318,$EK$2,FALSE)),"",VLOOKUP($B89,'[1]1718  Exp_Rev Access'!$F$7:$GK$318,$EK$2,FALSE))</f>
        <v>0</v>
      </c>
      <c r="EL89" s="90">
        <f>IF(ISNA(VLOOKUP($B89,'[1]1718  Exp_Rev Access'!$F$7:$GK$318,$EL$2,FALSE)),"",VLOOKUP($B89,'[1]1718  Exp_Rev Access'!$F$7:$GK$318,$EL$2,FALSE))</f>
        <v>0</v>
      </c>
      <c r="EM89" s="90">
        <f>IF(ISNA(VLOOKUP($B89,'[1]1718  Exp_Rev Access'!$F$7:$GK$318,$EM$2,FALSE)),"",VLOOKUP($B89,'[1]1718  Exp_Rev Access'!$F$7:$GK$318,$EM$2,FALSE))</f>
        <v>0</v>
      </c>
      <c r="EN89" s="90">
        <f>IF(ISNA(VLOOKUP($B89,'[1]1718  Exp_Rev Access'!$F$7:$GK$318,$EN$2,FALSE)),"",VLOOKUP($B89,'[1]1718  Exp_Rev Access'!$F$7:$GK$318,$EN$2,FALSE))</f>
        <v>0</v>
      </c>
      <c r="EO89" s="90">
        <f>IF(ISNA(VLOOKUP($B89,'[1]1718  Exp_Rev Access'!$F$7:$GK$318,$EO$2,FALSE)),"",VLOOKUP($B89,'[1]1718  Exp_Rev Access'!$F$7:$GK$318,$EO$2,FALSE))</f>
        <v>0</v>
      </c>
      <c r="EP89" s="90">
        <f>IF(ISNA(VLOOKUP($B89,'[1]1718  Exp_Rev Access'!$F$7:$GK$318,$EP$2,FALSE)),"",VLOOKUP($B89,'[1]1718  Exp_Rev Access'!$F$7:$GK$318,$EP$2,FALSE))</f>
        <v>0</v>
      </c>
      <c r="EQ89" s="90">
        <f>IF(ISNA(VLOOKUP($B89,'[1]1718  Exp_Rev Access'!$F$7:$GK$318,$EQ$2,FALSE)),"",VLOOKUP($B89,'[1]1718  Exp_Rev Access'!$F$7:$GK$318,$EQ$2,FALSE))</f>
        <v>0</v>
      </c>
      <c r="ER89" s="90">
        <f>IF(ISNA(VLOOKUP($B89,'[1]1718  Exp_Rev Access'!$F$7:$GK$318,$ER$2,FALSE)),"",VLOOKUP($B89,'[1]1718  Exp_Rev Access'!$F$7:$GK$318,$ER$2,FALSE))</f>
        <v>0</v>
      </c>
      <c r="ES89" s="90">
        <f>IF(ISNA(VLOOKUP($B89,'[1]1718  Exp_Rev Access'!$F$7:$GK$318,$ES$2,FALSE)),"",VLOOKUP($B89,'[1]1718  Exp_Rev Access'!$F$7:$GK$318,$ES$2,FALSE))</f>
        <v>0</v>
      </c>
      <c r="ET89" s="90">
        <f>IF(ISNA(VLOOKUP($B89,'[1]1718  Exp_Rev Access'!$F$7:$GK$318,$ET$2,FALSE)),"",VLOOKUP($B89,'[1]1718  Exp_Rev Access'!$F$7:$GK$318,$ET$2,FALSE))</f>
        <v>0</v>
      </c>
      <c r="EU89" s="90">
        <f>IF(ISNA(VLOOKUP($B89,'[1]1718  Exp_Rev Access'!$F$7:$GK$318,$EU$2,FALSE)),"",VLOOKUP($B89,'[1]1718  Exp_Rev Access'!$F$7:$GK$318,$EU$2,FALSE))</f>
        <v>0</v>
      </c>
      <c r="EV89" s="90">
        <f>IF(ISNA(VLOOKUP($B89,'[1]1718  Exp_Rev Access'!$F$7:$GK$318,$EV$2,FALSE)),"",VLOOKUP($B89,'[1]1718  Exp_Rev Access'!$F$7:$GK$318,$EV$2,FALSE))</f>
        <v>0</v>
      </c>
      <c r="EW89" s="90">
        <f>IF(ISNA(VLOOKUP($B89,'[1]1718  Exp_Rev Access'!$F$7:$GK$318,$EW$2,FALSE)),"",VLOOKUP($B89,'[1]1718  Exp_Rev Access'!$F$7:$GK$318,$EW$2,FALSE))</f>
        <v>0</v>
      </c>
      <c r="EX89" s="90">
        <f>IF(ISNA(VLOOKUP($B89,'[1]1718  Exp_Rev Access'!$F$7:$GK$318,$EX$2,FALSE)),"",VLOOKUP($B89,'[1]1718  Exp_Rev Access'!$F$7:$GK$318,$EX$2,FALSE))</f>
        <v>0</v>
      </c>
      <c r="EY89" s="90">
        <f>IF(ISNA(VLOOKUP($B89,'[1]1718  Exp_Rev Access'!$F$7:$GK$318,$EY$2,FALSE)),"",VLOOKUP($B89,'[1]1718  Exp_Rev Access'!$F$7:$GK$318,$EY$2,FALSE))</f>
        <v>0</v>
      </c>
      <c r="EZ89" s="90">
        <f>IF(ISNA(VLOOKUP($B89,'[1]1718  Exp_Rev Access'!$F$7:$GK$318,$EZ$2,FALSE)),"",VLOOKUP($B89,'[1]1718  Exp_Rev Access'!$F$7:$GK$318,$EZ$2,FALSE))</f>
        <v>0</v>
      </c>
      <c r="FA89" s="90">
        <f>IF(ISNA(VLOOKUP($B89,'[1]1718  Exp_Rev Access'!$F$7:$GK$318,$FA$2,FALSE)),"",VLOOKUP($B89,'[1]1718  Exp_Rev Access'!$F$7:$GK$318,$FA$2,FALSE))</f>
        <v>0</v>
      </c>
      <c r="FB89" s="90">
        <f>IF(ISNA(VLOOKUP($B89,'[1]1718  Exp_Rev Access'!$F$7:$GK$318,$FB$2,FALSE)),"",VLOOKUP($B89,'[1]1718  Exp_Rev Access'!$F$7:$GK$318,$FB$2,FALSE))</f>
        <v>0</v>
      </c>
      <c r="FC89" s="90">
        <f>IF(ISNA(VLOOKUP($B89,'[1]1718  Exp_Rev Access'!$F$7:$GK$318,$FC$2,FALSE)),"",VLOOKUP($B89,'[1]1718  Exp_Rev Access'!$F$7:$GK$318,$FC$2,FALSE))</f>
        <v>0</v>
      </c>
      <c r="FD89" s="90">
        <f>IF(ISNA(VLOOKUP($B89,'[1]1718  Exp_Rev Access'!$F$7:$GK$318,$FD$2,FALSE)),"",VLOOKUP($B89,'[1]1718  Exp_Rev Access'!$F$7:$GK$318,$FD$2,FALSE))</f>
        <v>0</v>
      </c>
      <c r="FE89" s="90">
        <f>IF(ISNA(VLOOKUP($B89,'[1]1718  Exp_Rev Access'!$F$7:$GK$318,$FE$2,FALSE)),"",VLOOKUP($B89,'[1]1718  Exp_Rev Access'!$F$7:$GK$318,$FE$2,FALSE))</f>
        <v>0</v>
      </c>
      <c r="FF89" s="90">
        <f>IF(ISNA(VLOOKUP($B89,'[1]1718  Exp_Rev Access'!$F$7:$GK$318,$FF$2,FALSE)),"",VLOOKUP($B89,'[1]1718  Exp_Rev Access'!$F$7:$GK$318,$FF$2,FALSE))</f>
        <v>0</v>
      </c>
      <c r="FG89" s="90">
        <f>IF(ISNA(VLOOKUP($B89,'[1]1718  Exp_Rev Access'!$F$7:$GK$318,$FG$2,FALSE)),"",VLOOKUP($B89,'[1]1718  Exp_Rev Access'!$F$7:$GK$318,$FG$2,FALSE))</f>
        <v>0</v>
      </c>
      <c r="FH89" s="90">
        <f>IF(ISNA(VLOOKUP($B89,'[1]1718  Exp_Rev Access'!$F$7:$GK$318,$FH$2,FALSE)),"",VLOOKUP($B89,'[1]1718  Exp_Rev Access'!$F$7:$GK$318,$FH$2,FALSE))</f>
        <v>0</v>
      </c>
      <c r="FI89" s="90">
        <f>IF(ISNA(VLOOKUP($B89,'[1]1718  Exp_Rev Access'!$F$7:$GK$318,$FI$2,FALSE)),"",VLOOKUP($B89,'[1]1718  Exp_Rev Access'!$F$7:$GK$318,$FI$2,FALSE))</f>
        <v>0</v>
      </c>
      <c r="FJ89" s="90">
        <f>IF(ISNA(VLOOKUP($B89,'[1]1718  Exp_Rev Access'!$F$7:$GK$318,$FJ$2,FALSE)),"",VLOOKUP($B89,'[1]1718  Exp_Rev Access'!$F$7:$GK$318,$FJ$2,FALSE))</f>
        <v>0</v>
      </c>
      <c r="FK89" s="90">
        <f>IF(ISNA(VLOOKUP($B89,'[1]1718  Exp_Rev Access'!$F$7:$GK$318,$FK$2,FALSE)),"",VLOOKUP($B89,'[1]1718  Exp_Rev Access'!$F$7:$GK$318,$FK$2,FALSE))</f>
        <v>0</v>
      </c>
      <c r="FL89" s="90">
        <f>IF(ISNA(VLOOKUP($B89,'[1]1718  Exp_Rev Access'!$F$7:$GK$318,$FL$2,FALSE)),"",VLOOKUP($B89,'[1]1718  Exp_Rev Access'!$F$7:$GK$318,$FL$2,FALSE))</f>
        <v>0</v>
      </c>
      <c r="FM89" s="90">
        <f>IF(ISNA(VLOOKUP($B89,'[1]1718  Exp_Rev Access'!$F$7:$GK$318,$FM$2,FALSE)),"",VLOOKUP($B89,'[1]1718  Exp_Rev Access'!$F$7:$GK$318,$FM$2,FALSE))</f>
        <v>0</v>
      </c>
      <c r="FN89" s="90">
        <f>IF(ISNA(VLOOKUP($B89,'[1]1718  Exp_Rev Access'!$F$7:$GK$318,$FN$2,FALSE)),"",VLOOKUP($B89,'[1]1718  Exp_Rev Access'!$F$7:$GK$318,$FN$2,FALSE))</f>
        <v>0</v>
      </c>
      <c r="FO89" s="90">
        <f>IF(ISNA(VLOOKUP($B89,'[1]1718  Exp_Rev Access'!$F$7:$GK$318,$FO$2,FALSE)),"",VLOOKUP($B89,'[1]1718  Exp_Rev Access'!$F$7:$GK$318,$FO$2,FALSE))</f>
        <v>0</v>
      </c>
      <c r="FP89" s="90">
        <f>IF(ISNA(VLOOKUP($B89,'[1]1718  Exp_Rev Access'!$F$7:$GK$318,$FP$2,FALSE)),"",VLOOKUP($B89,'[1]1718  Exp_Rev Access'!$F$7:$GK$318,$FP$2,FALSE))</f>
        <v>0</v>
      </c>
      <c r="FQ89" s="90">
        <f>IF(ISNA(VLOOKUP($B89,'[1]1718  Exp_Rev Access'!$F$7:$GK$318,$FQ$2,FALSE)),"",VLOOKUP($B89,'[1]1718  Exp_Rev Access'!$F$7:$GK$318,$FQ$2,FALSE))</f>
        <v>0</v>
      </c>
      <c r="FR89" s="90">
        <f>IF(ISNA(VLOOKUP($B89,'[1]1718  Exp_Rev Access'!$F$7:$GK$318,$FR$2,FALSE)),"",VLOOKUP($B89,'[1]1718  Exp_Rev Access'!$F$7:$GK$318,$FR$2,FALSE))</f>
        <v>10658.9</v>
      </c>
      <c r="FS89" s="56">
        <f t="shared" si="280"/>
        <v>368768.35</v>
      </c>
      <c r="FT89" s="92">
        <f t="shared" si="281"/>
        <v>7.0051627807693362E-2</v>
      </c>
      <c r="FU89" s="94">
        <f t="shared" si="282"/>
        <v>1018.0502719266765</v>
      </c>
      <c r="FV89" s="95">
        <f>IF(ISNA(VLOOKUP($B89,'[1]1718  Exp_Rev Access'!$F$7:$GK$318,$FV$2,FALSE)),"",VLOOKUP($B89,'[1]1718  Exp_Rev Access'!$F$7:$GK$318,$FV$2,FALSE))</f>
        <v>0</v>
      </c>
      <c r="FW89" s="95">
        <f>IF(ISNA(VLOOKUP($B89,'[1]1718  Exp_Rev Access'!$F$7:$GK$318,$FW$2,FALSE)),"",VLOOKUP($B89,'[1]1718  Exp_Rev Access'!$F$7:$GK$318,$FW$2,FALSE))</f>
        <v>0</v>
      </c>
      <c r="FX89" s="95">
        <f>IF(ISNA(VLOOKUP($B89,'[1]1718  Exp_Rev Access'!$F$7:$GK$318,$FX$2,FALSE)),"",VLOOKUP($B89,'[1]1718  Exp_Rev Access'!$F$7:$GK$318,$FX$2,FALSE))</f>
        <v>0</v>
      </c>
      <c r="FY89" s="95">
        <f>IF(ISNA(VLOOKUP($B89,'[1]1718  Exp_Rev Access'!$F$7:$GK$318,$FY$2,FALSE)),"",VLOOKUP($B89,'[1]1718  Exp_Rev Access'!$F$7:$GK$318,$FY$2,FALSE))</f>
        <v>0</v>
      </c>
      <c r="FZ89" s="95">
        <f>IF(ISNA(VLOOKUP($B89,'[1]1718  Exp_Rev Access'!$F$7:$GK$318,$FZ$2,FALSE)),"",VLOOKUP($B89,'[1]1718  Exp_Rev Access'!$F$7:$GK$318,$FZ$2,FALSE))</f>
        <v>0</v>
      </c>
      <c r="GA89" s="95">
        <f>IF(ISNA(VLOOKUP($B89,'[1]1718  Exp_Rev Access'!$F$7:$GK$318,$GA$2,FALSE)),"",VLOOKUP($B89,'[1]1718  Exp_Rev Access'!$F$7:$GK$318,$GA$2,FALSE))</f>
        <v>0</v>
      </c>
      <c r="GB89" s="95">
        <f>IF(ISNA(VLOOKUP($B89,'[1]1718  Exp_Rev Access'!$F$7:$GK$318,$GB$2,FALSE)),"",VLOOKUP($B89,'[1]1718  Exp_Rev Access'!$F$7:$GK$318,$GB$2,FALSE))</f>
        <v>0</v>
      </c>
      <c r="GC89" s="95">
        <f>IF(ISNA(VLOOKUP($B89,'[1]1718  Exp_Rev Access'!$F$7:$GK$318,$GC$2,FALSE)),"",VLOOKUP($B89,'[1]1718  Exp_Rev Access'!$F$7:$GK$318,$GC$2,FALSE))</f>
        <v>0</v>
      </c>
      <c r="GD89" s="95">
        <f>IF(ISNA(VLOOKUP($B89,'[1]1718  Exp_Rev Access'!$F$7:$GK$318,$GD$2,FALSE)),"",VLOOKUP($B89,'[1]1718  Exp_Rev Access'!$F$7:$GK$318,$GD$2,FALSE))</f>
        <v>0</v>
      </c>
      <c r="GE89" s="95">
        <f>IF(ISNA(VLOOKUP($B89,'[1]1718  Exp_Rev Access'!$F$7:$GK$318,$GE$2,FALSE)),"",VLOOKUP($B89,'[1]1718  Exp_Rev Access'!$F$7:$GK$318,$GE$2,FALSE))</f>
        <v>0</v>
      </c>
      <c r="GF89" s="95">
        <f>IF(ISNA(VLOOKUP($B89,'[1]1718  Exp_Rev Access'!$F$7:$GK$318,$GF$2,FALSE)),"",VLOOKUP($B89,'[1]1718  Exp_Rev Access'!$F$7:$GK$318,$GF$2,FALSE))</f>
        <v>0</v>
      </c>
      <c r="GG89" s="95">
        <f>IF(ISNA(VLOOKUP($B89,'[1]1718  Exp_Rev Access'!$F$7:$GK$318,$GG$2,FALSE)),"",VLOOKUP($B89,'[1]1718  Exp_Rev Access'!$F$7:$GK$318,$GG$2,FALSE))</f>
        <v>0</v>
      </c>
      <c r="GH89" s="95">
        <f>IF(ISNA(VLOOKUP($B89,'[1]1718  Exp_Rev Access'!$F$7:$GK$318,$GH$2,FALSE)),"",VLOOKUP($B89,'[1]1718  Exp_Rev Access'!$F$7:$GK$318,$GH$2,FALSE))</f>
        <v>0</v>
      </c>
      <c r="GI89" s="95">
        <f>IF(ISNA(VLOOKUP($B89,'[1]1718  Exp_Rev Access'!$F$7:$GK$318,$GI$2,FALSE)),"",VLOOKUP($B89,'[1]1718  Exp_Rev Access'!$F$7:$GK$318,$GI$2,FALSE))</f>
        <v>0</v>
      </c>
      <c r="GJ89" s="95">
        <f>IF(ISNA(VLOOKUP($B89,'[1]1718  Exp_Rev Access'!$F$7:$GK$318,$GJ$2,FALSE)),"",VLOOKUP($B89,'[1]1718  Exp_Rev Access'!$F$7:$GK$318,$GJ$2,FALSE))</f>
        <v>0</v>
      </c>
      <c r="GK89" s="95">
        <f>IF(ISNA(VLOOKUP($B89,'[1]1718  Exp_Rev Access'!$F$7:$GK$318,$GK$2,FALSE)),"",VLOOKUP($B89,'[1]1718  Exp_Rev Access'!$F$7:$GK$318,$GK$2,FALSE))</f>
        <v>0</v>
      </c>
      <c r="GL89" s="95">
        <f>IF(ISNA(VLOOKUP($B89,'[1]1718  Exp_Rev Access'!$F$7:$GK$318,$GL$2,FALSE)),"",VLOOKUP($B89,'[1]1718  Exp_Rev Access'!$F$7:$GK$318,$GL$2,FALSE))</f>
        <v>0</v>
      </c>
      <c r="GM89" s="95">
        <f>IF(ISNA(VLOOKUP($B89,'[1]1718  Exp_Rev Access'!$F$7:$GK$318,$GM$2,FALSE)),"",VLOOKUP($B89,'[1]1718  Exp_Rev Access'!$F$7:$GK$318,$GM$2,FALSE))</f>
        <v>0</v>
      </c>
      <c r="GN89" s="95">
        <f>IF(ISNA(VLOOKUP($B89,'[1]1718  Exp_Rev Access'!$F$7:$GK$318,$GN$2,FALSE)),"",VLOOKUP($B89,'[1]1718  Exp_Rev Access'!$F$7:$GK$318,$GN$2,FALSE))</f>
        <v>0</v>
      </c>
      <c r="GO89" s="95">
        <f>IF(ISNA(VLOOKUP($B89,'[1]1718  Exp_Rev Access'!$F$7:$GK$318,$GO$2,FALSE)),"",VLOOKUP($B89,'[1]1718  Exp_Rev Access'!$F$7:$GK$318,$GO$2,FALSE))</f>
        <v>0</v>
      </c>
      <c r="GP89" s="95">
        <f>IF(ISNA(VLOOKUP($B89,'[1]1718  Exp_Rev Access'!$F$7:$GK$318,$GP$2,FALSE)),"",VLOOKUP($B89,'[1]1718  Exp_Rev Access'!$F$7:$GK$318,$GP$2,FALSE))</f>
        <v>0</v>
      </c>
      <c r="GQ89" s="95">
        <f>IF(ISNA(VLOOKUP($B89,'[1]1718  Exp_Rev Access'!$F$7:$GK$318,$GQ$2,FALSE)),"",VLOOKUP($B89,'[1]1718  Exp_Rev Access'!$F$7:$GK$318,$GQ$2,FALSE))</f>
        <v>0</v>
      </c>
      <c r="GR89" s="95">
        <f>IF(ISNA(VLOOKUP($B89,'[1]1718  Exp_Rev Access'!$F$7:$GK$318,$GR$2,FALSE)),"",VLOOKUP($B89,'[1]1718  Exp_Rev Access'!$F$7:$GK$318,$GR$2,FALSE))</f>
        <v>0</v>
      </c>
      <c r="GS89" s="95">
        <f>IF(ISNA(VLOOKUP($B89,'[1]1718  Exp_Rev Access'!$F$7:$GK$318,$GS$2,FALSE)),"",VLOOKUP($B89,'[1]1718  Exp_Rev Access'!$F$7:$GK$318,$GS$2,FALSE))</f>
        <v>0</v>
      </c>
      <c r="GT89" s="95">
        <f>IF(ISNA(VLOOKUP($B89,'[1]1718  Exp_Rev Access'!$F$7:$GK$318,$GT$2,FALSE)),"",VLOOKUP($B89,'[1]1718  Exp_Rev Access'!$F$7:$GK$318,$GT$2,FALSE))</f>
        <v>0</v>
      </c>
      <c r="GU89" s="56">
        <f t="shared" si="283"/>
        <v>0</v>
      </c>
      <c r="GV89" s="92">
        <f t="shared" si="284"/>
        <v>0</v>
      </c>
      <c r="GW89" s="96">
        <f t="shared" si="285"/>
        <v>0</v>
      </c>
    </row>
    <row r="90" spans="1:222" s="97" customFormat="1" x14ac:dyDescent="0.3">
      <c r="A90" s="98"/>
      <c r="B90" s="99"/>
      <c r="C90" s="82" t="s">
        <v>185</v>
      </c>
      <c r="D90" s="111">
        <f>SUM(D85:D89)</f>
        <v>892.42000000000007</v>
      </c>
      <c r="E90" s="112">
        <f>SUM(E85:E89)</f>
        <v>15429740.260000002</v>
      </c>
      <c r="F90" s="113">
        <f t="shared" ref="F90" si="288">N90+AM90+AU90+BV90+CE90+FS90+GU90</f>
        <v>15429740.26</v>
      </c>
      <c r="G90" s="59">
        <f t="shared" si="268"/>
        <v>0</v>
      </c>
      <c r="H90" s="103">
        <f>SUM(H85:H89)</f>
        <v>860184.7</v>
      </c>
      <c r="I90" s="103">
        <f t="shared" ref="I90:M90" si="289">SUM(I85:I89)</f>
        <v>2.17</v>
      </c>
      <c r="J90" s="103">
        <f t="shared" si="289"/>
        <v>3984.2799999999997</v>
      </c>
      <c r="K90" s="103">
        <f t="shared" si="289"/>
        <v>21511.4</v>
      </c>
      <c r="L90" s="103">
        <f t="shared" si="289"/>
        <v>0</v>
      </c>
      <c r="M90" s="103">
        <f t="shared" si="289"/>
        <v>0</v>
      </c>
      <c r="N90" s="102">
        <f t="shared" si="269"/>
        <v>885682.55</v>
      </c>
      <c r="O90" s="58">
        <f t="shared" si="270"/>
        <v>5.7401001901246522E-2</v>
      </c>
      <c r="P90" s="102">
        <f t="shared" si="271"/>
        <v>992.45035969610717</v>
      </c>
      <c r="Q90" s="103">
        <f>SUM(Q85:Q89)</f>
        <v>7040.99</v>
      </c>
      <c r="R90" s="103">
        <f t="shared" ref="R90:AL90" si="290">SUM(R85:R89)</f>
        <v>0</v>
      </c>
      <c r="S90" s="103">
        <f t="shared" si="290"/>
        <v>95</v>
      </c>
      <c r="T90" s="103">
        <f t="shared" si="290"/>
        <v>0</v>
      </c>
      <c r="U90" s="103">
        <f t="shared" si="290"/>
        <v>13287.5</v>
      </c>
      <c r="V90" s="103">
        <f t="shared" si="290"/>
        <v>0</v>
      </c>
      <c r="W90" s="103">
        <f t="shared" si="290"/>
        <v>0</v>
      </c>
      <c r="X90" s="103">
        <f t="shared" si="290"/>
        <v>0</v>
      </c>
      <c r="Y90" s="103">
        <f t="shared" si="290"/>
        <v>1314.26</v>
      </c>
      <c r="Z90" s="103">
        <f t="shared" si="290"/>
        <v>260</v>
      </c>
      <c r="AA90" s="103">
        <f t="shared" si="290"/>
        <v>0</v>
      </c>
      <c r="AB90" s="103">
        <f t="shared" si="290"/>
        <v>0</v>
      </c>
      <c r="AC90" s="103">
        <f t="shared" si="290"/>
        <v>0</v>
      </c>
      <c r="AD90" s="103">
        <f t="shared" si="290"/>
        <v>77044.94</v>
      </c>
      <c r="AE90" s="103">
        <f t="shared" si="290"/>
        <v>41628.869999999995</v>
      </c>
      <c r="AF90" s="103">
        <f t="shared" si="290"/>
        <v>0</v>
      </c>
      <c r="AG90" s="103">
        <f t="shared" si="290"/>
        <v>61361.51</v>
      </c>
      <c r="AH90" s="103">
        <f t="shared" si="290"/>
        <v>3755.51</v>
      </c>
      <c r="AI90" s="103">
        <f t="shared" si="290"/>
        <v>43871</v>
      </c>
      <c r="AJ90" s="103">
        <f t="shared" si="290"/>
        <v>22221.85</v>
      </c>
      <c r="AK90" s="103">
        <f t="shared" si="290"/>
        <v>8787.57</v>
      </c>
      <c r="AL90" s="103">
        <f t="shared" si="290"/>
        <v>16723.96</v>
      </c>
      <c r="AM90" s="102">
        <f>SUM(Q90:AL90)</f>
        <v>297392.96000000002</v>
      </c>
      <c r="AN90" s="61">
        <f t="shared" si="273"/>
        <v>1.927400947707204E-2</v>
      </c>
      <c r="AO90" s="59">
        <f t="shared" si="274"/>
        <v>333.24327110553327</v>
      </c>
      <c r="AP90" s="103">
        <f>SUM(AP85:AP89)</f>
        <v>8303020.0800000001</v>
      </c>
      <c r="AQ90" s="103">
        <f t="shared" ref="AQ90:AT90" si="291">SUM(AQ85:AQ89)</f>
        <v>108223.25</v>
      </c>
      <c r="AR90" s="103">
        <f t="shared" si="291"/>
        <v>914108.24</v>
      </c>
      <c r="AS90" s="103">
        <f t="shared" si="291"/>
        <v>76.03</v>
      </c>
      <c r="AT90" s="103">
        <f t="shared" si="291"/>
        <v>0</v>
      </c>
      <c r="AU90" s="102">
        <f>SUM(AP90:AT90)</f>
        <v>9325427.5999999996</v>
      </c>
      <c r="AV90" s="64">
        <f t="shared" si="276"/>
        <v>0.60438007658335002</v>
      </c>
      <c r="AW90" s="102">
        <f t="shared" si="277"/>
        <v>10449.595033728512</v>
      </c>
      <c r="AX90" s="103">
        <f>SUM(AX85:AX89)</f>
        <v>250</v>
      </c>
      <c r="AY90" s="103">
        <f t="shared" ref="AY90:BU90" si="292">SUM(AY85:AY89)</f>
        <v>626762.48</v>
      </c>
      <c r="AZ90" s="103">
        <f t="shared" si="292"/>
        <v>2648.4</v>
      </c>
      <c r="BA90" s="103">
        <f t="shared" si="292"/>
        <v>0</v>
      </c>
      <c r="BB90" s="103">
        <f t="shared" si="292"/>
        <v>0</v>
      </c>
      <c r="BC90" s="103">
        <f t="shared" si="292"/>
        <v>430442.07000000007</v>
      </c>
      <c r="BD90" s="103">
        <f t="shared" si="292"/>
        <v>0</v>
      </c>
      <c r="BE90" s="103">
        <f t="shared" si="292"/>
        <v>42311.87</v>
      </c>
      <c r="BF90" s="103">
        <f t="shared" si="292"/>
        <v>0</v>
      </c>
      <c r="BG90" s="103">
        <f t="shared" si="292"/>
        <v>0</v>
      </c>
      <c r="BH90" s="103">
        <f t="shared" si="292"/>
        <v>6296.25</v>
      </c>
      <c r="BI90" s="103">
        <f t="shared" si="292"/>
        <v>0</v>
      </c>
      <c r="BJ90" s="103">
        <f t="shared" si="292"/>
        <v>11941.619999999999</v>
      </c>
      <c r="BK90" s="103">
        <f t="shared" si="292"/>
        <v>689743.1</v>
      </c>
      <c r="BL90" s="103">
        <f t="shared" si="292"/>
        <v>10353.33</v>
      </c>
      <c r="BM90" s="103">
        <f t="shared" si="292"/>
        <v>0</v>
      </c>
      <c r="BN90" s="103">
        <f t="shared" si="292"/>
        <v>0</v>
      </c>
      <c r="BO90" s="103">
        <f t="shared" si="292"/>
        <v>0</v>
      </c>
      <c r="BP90" s="103">
        <f t="shared" si="292"/>
        <v>0</v>
      </c>
      <c r="BQ90" s="103">
        <f t="shared" si="292"/>
        <v>3539.43</v>
      </c>
      <c r="BR90" s="103">
        <f t="shared" si="292"/>
        <v>0</v>
      </c>
      <c r="BS90" s="103">
        <f t="shared" si="292"/>
        <v>0</v>
      </c>
      <c r="BT90" s="103">
        <f t="shared" si="292"/>
        <v>0</v>
      </c>
      <c r="BU90" s="103">
        <f t="shared" si="292"/>
        <v>0</v>
      </c>
      <c r="BV90" s="102">
        <f t="shared" si="236"/>
        <v>1824288.5500000005</v>
      </c>
      <c r="BW90" s="61">
        <f t="shared" si="278"/>
        <v>0.11823196756780663</v>
      </c>
      <c r="BX90" s="59">
        <f t="shared" si="279"/>
        <v>2044.2040182873538</v>
      </c>
      <c r="BY90" s="90">
        <f>SUM(BY85:BY89)</f>
        <v>0</v>
      </c>
      <c r="BZ90" s="90">
        <f t="shared" ref="BZ90:CD90" si="293">SUM(BZ85:BZ89)</f>
        <v>1572584.32</v>
      </c>
      <c r="CA90" s="90">
        <f t="shared" si="293"/>
        <v>15000.05</v>
      </c>
      <c r="CB90" s="90">
        <f t="shared" si="293"/>
        <v>0</v>
      </c>
      <c r="CC90" s="90">
        <f t="shared" si="293"/>
        <v>382331.63</v>
      </c>
      <c r="CD90" s="90">
        <f t="shared" si="293"/>
        <v>0</v>
      </c>
      <c r="CE90" s="56">
        <f t="shared" si="237"/>
        <v>1969916</v>
      </c>
      <c r="CF90" s="61">
        <f t="shared" si="251"/>
        <v>0.12767006876368506</v>
      </c>
      <c r="CG90" s="62">
        <f t="shared" si="252"/>
        <v>2207.3866565070257</v>
      </c>
      <c r="CH90" s="103">
        <f>SUM(CH85:CH89)</f>
        <v>0</v>
      </c>
      <c r="CI90" s="103">
        <f t="shared" ref="CI90:ET90" si="294">SUM(CI85:CI89)</f>
        <v>0</v>
      </c>
      <c r="CJ90" s="103">
        <f t="shared" si="294"/>
        <v>0</v>
      </c>
      <c r="CK90" s="103">
        <f t="shared" si="294"/>
        <v>2781.45</v>
      </c>
      <c r="CL90" s="103">
        <f t="shared" si="294"/>
        <v>0</v>
      </c>
      <c r="CM90" s="103">
        <f t="shared" si="294"/>
        <v>0</v>
      </c>
      <c r="CN90" s="103">
        <f t="shared" si="294"/>
        <v>0</v>
      </c>
      <c r="CO90" s="103">
        <f t="shared" si="294"/>
        <v>0</v>
      </c>
      <c r="CP90" s="103">
        <f t="shared" si="294"/>
        <v>0</v>
      </c>
      <c r="CQ90" s="103">
        <f t="shared" si="294"/>
        <v>161129.56</v>
      </c>
      <c r="CR90" s="103">
        <f t="shared" si="294"/>
        <v>0</v>
      </c>
      <c r="CS90" s="103">
        <f t="shared" si="294"/>
        <v>0</v>
      </c>
      <c r="CT90" s="103">
        <f t="shared" si="294"/>
        <v>0</v>
      </c>
      <c r="CU90" s="103">
        <f t="shared" si="294"/>
        <v>318250.03999999998</v>
      </c>
      <c r="CV90" s="103">
        <f t="shared" si="294"/>
        <v>82685.81</v>
      </c>
      <c r="CW90" s="103">
        <f t="shared" si="294"/>
        <v>0</v>
      </c>
      <c r="CX90" s="103">
        <f t="shared" si="294"/>
        <v>0</v>
      </c>
      <c r="CY90" s="103">
        <f t="shared" si="294"/>
        <v>0</v>
      </c>
      <c r="CZ90" s="103">
        <f t="shared" si="294"/>
        <v>0</v>
      </c>
      <c r="DA90" s="103">
        <f t="shared" si="294"/>
        <v>0</v>
      </c>
      <c r="DB90" s="103">
        <f t="shared" si="294"/>
        <v>0</v>
      </c>
      <c r="DC90" s="103">
        <f t="shared" si="294"/>
        <v>0</v>
      </c>
      <c r="DD90" s="103">
        <f t="shared" si="294"/>
        <v>0</v>
      </c>
      <c r="DE90" s="103">
        <f t="shared" si="294"/>
        <v>0</v>
      </c>
      <c r="DF90" s="103">
        <f t="shared" si="294"/>
        <v>0</v>
      </c>
      <c r="DG90" s="103">
        <f t="shared" si="294"/>
        <v>0</v>
      </c>
      <c r="DH90" s="103">
        <f t="shared" si="294"/>
        <v>0</v>
      </c>
      <c r="DI90" s="103">
        <f t="shared" si="294"/>
        <v>341611.28</v>
      </c>
      <c r="DJ90" s="103">
        <f t="shared" si="294"/>
        <v>0</v>
      </c>
      <c r="DK90" s="103">
        <f t="shared" si="294"/>
        <v>0</v>
      </c>
      <c r="DL90" s="103">
        <f t="shared" si="294"/>
        <v>0</v>
      </c>
      <c r="DM90" s="103">
        <f t="shared" si="294"/>
        <v>0</v>
      </c>
      <c r="DN90" s="103">
        <f t="shared" si="294"/>
        <v>0</v>
      </c>
      <c r="DO90" s="103">
        <f t="shared" si="294"/>
        <v>0</v>
      </c>
      <c r="DP90" s="103">
        <f t="shared" si="294"/>
        <v>0</v>
      </c>
      <c r="DQ90" s="103">
        <f t="shared" si="294"/>
        <v>0</v>
      </c>
      <c r="DR90" s="103">
        <f t="shared" si="294"/>
        <v>0</v>
      </c>
      <c r="DS90" s="103">
        <f t="shared" si="294"/>
        <v>0</v>
      </c>
      <c r="DT90" s="103">
        <f t="shared" si="294"/>
        <v>0</v>
      </c>
      <c r="DU90" s="103">
        <f t="shared" si="294"/>
        <v>0</v>
      </c>
      <c r="DV90" s="103">
        <f t="shared" si="294"/>
        <v>0</v>
      </c>
      <c r="DW90" s="103">
        <f t="shared" si="294"/>
        <v>0</v>
      </c>
      <c r="DX90" s="103">
        <f t="shared" si="294"/>
        <v>0</v>
      </c>
      <c r="DY90" s="103">
        <f t="shared" si="294"/>
        <v>111688.06</v>
      </c>
      <c r="DZ90" s="103">
        <f t="shared" si="294"/>
        <v>0</v>
      </c>
      <c r="EA90" s="103">
        <f t="shared" si="294"/>
        <v>0</v>
      </c>
      <c r="EB90" s="103">
        <f t="shared" si="294"/>
        <v>0</v>
      </c>
      <c r="EC90" s="103">
        <f t="shared" si="294"/>
        <v>0</v>
      </c>
      <c r="ED90" s="103">
        <f t="shared" si="294"/>
        <v>0</v>
      </c>
      <c r="EE90" s="103">
        <f t="shared" si="294"/>
        <v>0</v>
      </c>
      <c r="EF90" s="103">
        <f t="shared" si="294"/>
        <v>12117.95</v>
      </c>
      <c r="EG90" s="103">
        <f t="shared" si="294"/>
        <v>47381</v>
      </c>
      <c r="EH90" s="103">
        <f t="shared" si="294"/>
        <v>0</v>
      </c>
      <c r="EI90" s="103">
        <f t="shared" si="294"/>
        <v>0</v>
      </c>
      <c r="EJ90" s="103">
        <f t="shared" si="294"/>
        <v>0</v>
      </c>
      <c r="EK90" s="103">
        <f t="shared" si="294"/>
        <v>0</v>
      </c>
      <c r="EL90" s="103">
        <f t="shared" si="294"/>
        <v>0</v>
      </c>
      <c r="EM90" s="103">
        <f t="shared" si="294"/>
        <v>0</v>
      </c>
      <c r="EN90" s="103">
        <f t="shared" si="294"/>
        <v>0</v>
      </c>
      <c r="EO90" s="103">
        <f t="shared" si="294"/>
        <v>0</v>
      </c>
      <c r="EP90" s="103">
        <f t="shared" si="294"/>
        <v>0</v>
      </c>
      <c r="EQ90" s="103">
        <f t="shared" si="294"/>
        <v>0</v>
      </c>
      <c r="ER90" s="103">
        <f t="shared" si="294"/>
        <v>0</v>
      </c>
      <c r="ES90" s="103">
        <f t="shared" si="294"/>
        <v>0</v>
      </c>
      <c r="ET90" s="103">
        <f t="shared" si="294"/>
        <v>0</v>
      </c>
      <c r="EU90" s="103">
        <f t="shared" ref="EU90:FR90" si="295">SUM(EU85:EU89)</f>
        <v>0</v>
      </c>
      <c r="EV90" s="103">
        <f t="shared" si="295"/>
        <v>0</v>
      </c>
      <c r="EW90" s="103">
        <f t="shared" si="295"/>
        <v>0</v>
      </c>
      <c r="EX90" s="103">
        <f t="shared" si="295"/>
        <v>0</v>
      </c>
      <c r="EY90" s="103">
        <f t="shared" si="295"/>
        <v>0</v>
      </c>
      <c r="EZ90" s="103">
        <f t="shared" si="295"/>
        <v>0</v>
      </c>
      <c r="FA90" s="103">
        <f t="shared" si="295"/>
        <v>0</v>
      </c>
      <c r="FB90" s="103">
        <f t="shared" si="295"/>
        <v>0</v>
      </c>
      <c r="FC90" s="103">
        <f t="shared" si="295"/>
        <v>0</v>
      </c>
      <c r="FD90" s="103">
        <f t="shared" si="295"/>
        <v>0</v>
      </c>
      <c r="FE90" s="103">
        <f t="shared" si="295"/>
        <v>0</v>
      </c>
      <c r="FF90" s="103">
        <f t="shared" si="295"/>
        <v>0</v>
      </c>
      <c r="FG90" s="103">
        <f t="shared" si="295"/>
        <v>0</v>
      </c>
      <c r="FH90" s="103">
        <f t="shared" si="295"/>
        <v>2700</v>
      </c>
      <c r="FI90" s="103">
        <f t="shared" si="295"/>
        <v>0</v>
      </c>
      <c r="FJ90" s="103">
        <f t="shared" si="295"/>
        <v>1405.95</v>
      </c>
      <c r="FK90" s="103">
        <f t="shared" si="295"/>
        <v>0</v>
      </c>
      <c r="FL90" s="103">
        <f t="shared" si="295"/>
        <v>0</v>
      </c>
      <c r="FM90" s="103">
        <f t="shared" si="295"/>
        <v>0</v>
      </c>
      <c r="FN90" s="103">
        <f t="shared" si="295"/>
        <v>0</v>
      </c>
      <c r="FO90" s="103">
        <f t="shared" si="295"/>
        <v>0</v>
      </c>
      <c r="FP90" s="103">
        <f t="shared" si="295"/>
        <v>0</v>
      </c>
      <c r="FQ90" s="103">
        <f t="shared" si="295"/>
        <v>0</v>
      </c>
      <c r="FR90" s="103">
        <f t="shared" si="295"/>
        <v>31656.400000000001</v>
      </c>
      <c r="FS90" s="102">
        <f t="shared" si="280"/>
        <v>1113407.4999999998</v>
      </c>
      <c r="FT90" s="61">
        <f t="shared" si="281"/>
        <v>7.2159834270599688E-2</v>
      </c>
      <c r="FU90" s="115">
        <f t="shared" si="282"/>
        <v>1247.6272382958693</v>
      </c>
      <c r="FV90" s="134">
        <f>SUM(FV85:FV89)</f>
        <v>843.53</v>
      </c>
      <c r="FW90" s="134">
        <f t="shared" ref="FW90:GT90" si="296">SUM(FW85:FW89)</f>
        <v>0</v>
      </c>
      <c r="FX90" s="134">
        <f t="shared" si="296"/>
        <v>0</v>
      </c>
      <c r="FY90" s="134">
        <f t="shared" si="296"/>
        <v>0</v>
      </c>
      <c r="FZ90" s="134">
        <f t="shared" si="296"/>
        <v>0</v>
      </c>
      <c r="GA90" s="134">
        <f t="shared" si="296"/>
        <v>4954.57</v>
      </c>
      <c r="GB90" s="134">
        <f t="shared" si="296"/>
        <v>0</v>
      </c>
      <c r="GC90" s="134">
        <f t="shared" si="296"/>
        <v>0</v>
      </c>
      <c r="GD90" s="134">
        <f t="shared" si="296"/>
        <v>0</v>
      </c>
      <c r="GE90" s="134">
        <f t="shared" si="296"/>
        <v>0</v>
      </c>
      <c r="GF90" s="134">
        <f t="shared" si="296"/>
        <v>0</v>
      </c>
      <c r="GG90" s="134">
        <f t="shared" si="296"/>
        <v>0</v>
      </c>
      <c r="GH90" s="134">
        <f t="shared" si="296"/>
        <v>0</v>
      </c>
      <c r="GI90" s="134">
        <f t="shared" si="296"/>
        <v>0</v>
      </c>
      <c r="GJ90" s="134">
        <f t="shared" si="296"/>
        <v>0</v>
      </c>
      <c r="GK90" s="134">
        <f t="shared" si="296"/>
        <v>5347</v>
      </c>
      <c r="GL90" s="134">
        <f t="shared" si="296"/>
        <v>2480</v>
      </c>
      <c r="GM90" s="134">
        <f t="shared" si="296"/>
        <v>0</v>
      </c>
      <c r="GN90" s="134">
        <f t="shared" si="296"/>
        <v>0</v>
      </c>
      <c r="GO90" s="134">
        <f t="shared" si="296"/>
        <v>0</v>
      </c>
      <c r="GP90" s="134">
        <f t="shared" si="296"/>
        <v>0</v>
      </c>
      <c r="GQ90" s="134">
        <f t="shared" si="296"/>
        <v>0</v>
      </c>
      <c r="GR90" s="134">
        <f t="shared" si="296"/>
        <v>0</v>
      </c>
      <c r="GS90" s="134">
        <f t="shared" si="296"/>
        <v>0</v>
      </c>
      <c r="GT90" s="134">
        <f t="shared" si="296"/>
        <v>0</v>
      </c>
      <c r="GU90" s="102">
        <f t="shared" si="283"/>
        <v>13625.099999999999</v>
      </c>
      <c r="GV90" s="61">
        <f t="shared" si="284"/>
        <v>8.8304143623996407E-4</v>
      </c>
      <c r="GW90" s="65">
        <f t="shared" si="285"/>
        <v>15.267587010600387</v>
      </c>
    </row>
    <row r="91" spans="1:222" x14ac:dyDescent="0.3">
      <c r="A91" s="73"/>
      <c r="B91" s="88"/>
      <c r="C91" s="89"/>
      <c r="D91" s="75"/>
      <c r="E91" s="76"/>
      <c r="F91" s="70"/>
      <c r="G91" s="71"/>
      <c r="H91" s="90"/>
      <c r="I91" s="90"/>
      <c r="J91" s="90"/>
      <c r="K91" s="90"/>
      <c r="L91" s="90"/>
      <c r="M91" s="90"/>
      <c r="N91" s="56"/>
      <c r="O91" s="91"/>
      <c r="P91" s="56"/>
      <c r="Q91" s="90" t="str">
        <f>IF(ISNA(VLOOKUP($B91,'[1]1718  Exp_Rev Access'!$F$7:$GK$318,10,FALSE)),"",VLOOKUP($B91,'[1]1718  Exp_Rev Access'!$F$7:$GK$318,10,FALSE))</f>
        <v/>
      </c>
      <c r="R91" s="90" t="str">
        <f>IF(ISNA(VLOOKUP($B91,'[1]1718  Exp_Rev Access'!$F$7:$GK$318,11,FALSE)),"",VLOOKUP($B91,'[1]1718  Exp_Rev Access'!$F$7:$GK$318,11,FALSE))</f>
        <v/>
      </c>
      <c r="S91" s="90" t="str">
        <f>IF(ISNA(VLOOKUP($B91,'[1]1718  Exp_Rev Access'!$F$7:$GK$318,12,FALSE)),"",VLOOKUP($B91,'[1]1718  Exp_Rev Access'!$F$7:$GK$318,12,FALSE))</f>
        <v/>
      </c>
      <c r="T91" s="90" t="str">
        <f>IF(ISNA(VLOOKUP($B91,'[1]1718  Exp_Rev Access'!$F$7:$GK$318,13,FALSE)),"",VLOOKUP($B91,'[1]1718  Exp_Rev Access'!$F$7:$GK$318,13,FALSE))</f>
        <v/>
      </c>
      <c r="U91" s="90" t="str">
        <f>IF(ISNA(VLOOKUP($B91,'[1]1718  Exp_Rev Access'!$F$7:$GK$318,14,FALSE)),"",VLOOKUP($B91,'[1]1718  Exp_Rev Access'!$F$7:$GK$318,14,FALSE))</f>
        <v/>
      </c>
      <c r="V91" s="90" t="str">
        <f>IF(ISNA(VLOOKUP($B91,'[1]1718  Exp_Rev Access'!$F$7:$GK$318,15,FALSE)),"",VLOOKUP($B91,'[1]1718  Exp_Rev Access'!$F$7:$GK$318,15,FALSE))</f>
        <v/>
      </c>
      <c r="W91" s="90" t="str">
        <f>IF(ISNA(VLOOKUP($B91,'[1]1718  Exp_Rev Access'!$F$7:$GK$318,16,FALSE)),"",VLOOKUP($B91,'[1]1718  Exp_Rev Access'!$F$7:$GK$318,16,FALSE))</f>
        <v/>
      </c>
      <c r="X91" s="90" t="str">
        <f>IF(ISNA(VLOOKUP($B91,'[1]1718  Exp_Rev Access'!$F$7:$GK$318,17,FALSE)),"",VLOOKUP($B91,'[1]1718  Exp_Rev Access'!$F$7:$GK$318,17,FALSE))</f>
        <v/>
      </c>
      <c r="Y91" s="90" t="str">
        <f>IF(ISNA(VLOOKUP($B91,'[1]1718  Exp_Rev Access'!$F$7:$GK$318,18,FALSE)),"",VLOOKUP($B91,'[1]1718  Exp_Rev Access'!$F$7:$GK$318,18,FALSE))</f>
        <v/>
      </c>
      <c r="Z91" s="90" t="str">
        <f>IF(ISNA(VLOOKUP($B91,'[1]1718  Exp_Rev Access'!$F$7:$GK$318,19,FALSE)),"",VLOOKUP($B91,'[1]1718  Exp_Rev Access'!$F$7:$GK$318,19,FALSE))</f>
        <v/>
      </c>
      <c r="AA91" s="90" t="str">
        <f>IF(ISNA(VLOOKUP($B91,'[1]1718  Exp_Rev Access'!$F$7:$GK$318,20,FALSE)),"",VLOOKUP($B91,'[1]1718  Exp_Rev Access'!$F$7:$GK$318,20,FALSE))</f>
        <v/>
      </c>
      <c r="AB91" s="90" t="str">
        <f>IF(ISNA(VLOOKUP($B91,'[1]1718  Exp_Rev Access'!$F$7:$GK$318,21,FALSE)),"",VLOOKUP($B91,'[1]1718  Exp_Rev Access'!$F$7:$GK$318,21,FALSE))</f>
        <v/>
      </c>
      <c r="AC91" s="90" t="str">
        <f>IF(ISNA(VLOOKUP($B91,'[1]1718  Exp_Rev Access'!$F$7:$GK$318,22,FALSE)),"",VLOOKUP($B91,'[1]1718  Exp_Rev Access'!$F$7:$GK$318,22,FALSE))</f>
        <v/>
      </c>
      <c r="AD91" s="90" t="str">
        <f>IF(ISNA(VLOOKUP($B91,'[1]1718  Exp_Rev Access'!$F$7:$GK$318,23,FALSE)),"",VLOOKUP($B91,'[1]1718  Exp_Rev Access'!$F$7:$GK$318,23,FALSE))</f>
        <v/>
      </c>
      <c r="AE91" s="90" t="str">
        <f>IF(ISNA(VLOOKUP($B91,'[1]1718  Exp_Rev Access'!$F$7:$GK$318,24,FALSE)),"",VLOOKUP($B91,'[1]1718  Exp_Rev Access'!$F$7:$GK$318,24,FALSE))</f>
        <v/>
      </c>
      <c r="AF91" s="90" t="str">
        <f>IF(ISNA(VLOOKUP($B91,'[1]1718  Exp_Rev Access'!$F$7:$GK$318,25,FALSE)),"",VLOOKUP($B91,'[1]1718  Exp_Rev Access'!$F$7:$GK$318,25,FALSE))</f>
        <v/>
      </c>
      <c r="AG91" s="90" t="str">
        <f>IF(ISNA(VLOOKUP($B91,'[1]1718  Exp_Rev Access'!$F$7:$GK$318,26,FALSE)),"",VLOOKUP($B91,'[1]1718  Exp_Rev Access'!$F$7:$GK$318,26,FALSE))</f>
        <v/>
      </c>
      <c r="AH91" s="90" t="str">
        <f>IF(ISNA(VLOOKUP($B91,'[1]1718  Exp_Rev Access'!$F$7:$GK$318,27,FALSE)),"",VLOOKUP($B91,'[1]1718  Exp_Rev Access'!$F$7:$GK$318,27,FALSE))</f>
        <v/>
      </c>
      <c r="AI91" s="90" t="str">
        <f>IF(ISNA(VLOOKUP($B91,'[1]1718  Exp_Rev Access'!$F$7:$GK$318,28,FALSE)),"",VLOOKUP($B91,'[1]1718  Exp_Rev Access'!$F$7:$GK$318,28,FALSE))</f>
        <v/>
      </c>
      <c r="AJ91" s="90" t="str">
        <f>IF(ISNA(VLOOKUP($B91,'[1]1718  Exp_Rev Access'!$F$7:$GK$318,29,FALSE)),"",VLOOKUP($B91,'[1]1718  Exp_Rev Access'!$F$7:$GK$318,29,FALSE))</f>
        <v/>
      </c>
      <c r="AK91" s="90" t="str">
        <f>IF(ISNA(VLOOKUP($B91,'[1]1718  Exp_Rev Access'!$F$7:$GK$318,30,FALSE)),"",VLOOKUP($B91,'[1]1718  Exp_Rev Access'!$F$7:$GK$318,30,FALSE))</f>
        <v/>
      </c>
      <c r="AL91" s="90" t="str">
        <f>IF(ISNA(VLOOKUP($B91,'[1]1718  Exp_Rev Access'!$F$7:$GK$318,31,FALSE)),"",VLOOKUP($B91,'[1]1718  Exp_Rev Access'!$F$7:$GK$318,31,FALSE))</f>
        <v/>
      </c>
      <c r="AM91" s="56"/>
      <c r="AN91" s="92"/>
      <c r="AO91" s="71"/>
      <c r="AP91" s="90" t="str">
        <f>IF(ISNA(VLOOKUP($B91,'[1]1718  Exp_Rev Access'!$F$7:$GK$318,33,FALSE)),"",VLOOKUP($B91,'[1]1718  Exp_Rev Access'!$F$7:$GK$318,33,FALSE))</f>
        <v/>
      </c>
      <c r="AQ91" s="90" t="str">
        <f>IF(ISNA(VLOOKUP($B91,'[1]1718  Exp_Rev Access'!$F$7:$GK$318,34,FALSE)),"",VLOOKUP($B91,'[1]1718  Exp_Rev Access'!$F$7:$GK$318,34,FALSE))</f>
        <v/>
      </c>
      <c r="AR91" s="90" t="str">
        <f>IF(ISNA(VLOOKUP($B91,'[1]1718  Exp_Rev Access'!$F$7:$GK$318,35,FALSE)),"",VLOOKUP($B91,'[1]1718  Exp_Rev Access'!$F$7:$GK$318,35,FALSE))</f>
        <v/>
      </c>
      <c r="AS91" s="90" t="str">
        <f>IF(ISNA(VLOOKUP($B91,'[1]1718  Exp_Rev Access'!$F$7:$GK$318,36,FALSE)),"",VLOOKUP($B91,'[1]1718  Exp_Rev Access'!$F$7:$GK$318,36,FALSE))</f>
        <v/>
      </c>
      <c r="AT91" s="90" t="str">
        <f>IF(ISNA(VLOOKUP($B91,'[1]1718  Exp_Rev Access'!$F$7:$GK$318,37,FALSE)),"",VLOOKUP($B91,'[1]1718  Exp_Rev Access'!$F$7:$GK$318,37,FALSE))</f>
        <v/>
      </c>
      <c r="AU91" s="56"/>
      <c r="AV91" s="93"/>
      <c r="AW91" s="56"/>
      <c r="AX91" s="90" t="str">
        <f>IF(ISNA(VLOOKUP($B91,'[1]1718  Exp_Rev Access'!$F$7:$GK$318,39,FALSE)),"",VLOOKUP($B91,'[1]1718  Exp_Rev Access'!$F$7:$GK$318,39,FALSE))</f>
        <v/>
      </c>
      <c r="AY91" s="90" t="str">
        <f>IF(ISNA(VLOOKUP($B91,'[1]1718  Exp_Rev Access'!$F$7:$GK$318,40,FALSE)),"",VLOOKUP($B91,'[1]1718  Exp_Rev Access'!$F$7:$GK$318,40,FALSE))</f>
        <v/>
      </c>
      <c r="AZ91" s="90" t="str">
        <f>IF(ISNA(VLOOKUP($B91,'[1]1718  Exp_Rev Access'!$F$7:$GK$318,41,FALSE)),"",VLOOKUP($B91,'[1]1718  Exp_Rev Access'!$F$7:$GK$318,41,FALSE))</f>
        <v/>
      </c>
      <c r="BA91" s="90" t="str">
        <f>IF(ISNA(VLOOKUP($B91,'[1]1718  Exp_Rev Access'!$F$7:$GK$318,42,FALSE)),"",VLOOKUP($B91,'[1]1718  Exp_Rev Access'!$F$7:$GK$318,42,FALSE))</f>
        <v/>
      </c>
      <c r="BB91" s="90" t="str">
        <f>IF(ISNA(VLOOKUP($B91,'[1]1718  Exp_Rev Access'!$F$7:$GK$318,43,FALSE)),"",VLOOKUP($B91,'[1]1718  Exp_Rev Access'!$F$7:$GK$318,43,FALSE))</f>
        <v/>
      </c>
      <c r="BC91" s="90" t="str">
        <f>IF(ISNA(VLOOKUP($B91,'[1]1718  Exp_Rev Access'!$F$7:$GK$318,44,FALSE)),"",VLOOKUP($B91,'[1]1718  Exp_Rev Access'!$F$7:$GK$318,44,FALSE))</f>
        <v/>
      </c>
      <c r="BD91" s="90" t="str">
        <f>IF(ISNA(VLOOKUP($B91,'[1]1718  Exp_Rev Access'!$F$7:$GK$318,45,FALSE)),"",VLOOKUP($B91,'[1]1718  Exp_Rev Access'!$F$7:$GK$318,45,FALSE))</f>
        <v/>
      </c>
      <c r="BE91" s="90" t="str">
        <f>IF(ISNA(VLOOKUP($B91,'[1]1718  Exp_Rev Access'!$F$7:$GK$318,46,FALSE)),"",VLOOKUP($B91,'[1]1718  Exp_Rev Access'!$F$7:$GK$318,46,FALSE))</f>
        <v/>
      </c>
      <c r="BF91" s="90" t="str">
        <f>IF(ISNA(VLOOKUP($B91,'[1]1718  Exp_Rev Access'!$F$7:$GK$318,47,FALSE)),"",VLOOKUP($B91,'[1]1718  Exp_Rev Access'!$F$7:$GK$318,47,FALSE))</f>
        <v/>
      </c>
      <c r="BG91" s="90" t="str">
        <f>IF(ISNA(VLOOKUP($B91,'[1]1718  Exp_Rev Access'!$F$7:$GK$318,48,FALSE)),"",VLOOKUP($B91,'[1]1718  Exp_Rev Access'!$F$7:$GK$318,48,FALSE))</f>
        <v/>
      </c>
      <c r="BH91" s="90" t="str">
        <f>IF(ISNA(VLOOKUP($B91,'[1]1718  Exp_Rev Access'!$F$7:$GK$318,49,FALSE)),"",VLOOKUP($B91,'[1]1718  Exp_Rev Access'!$F$7:$GK$318,49,FALSE))</f>
        <v/>
      </c>
      <c r="BI91" s="90" t="str">
        <f>IF(ISNA(VLOOKUP($B91,'[1]1718  Exp_Rev Access'!$F$7:$GK$318,50,FALSE)),"",VLOOKUP($B91,'[1]1718  Exp_Rev Access'!$F$7:$GK$318,50,FALSE))</f>
        <v/>
      </c>
      <c r="BJ91" s="90" t="str">
        <f>IF(ISNA(VLOOKUP($B91,'[1]1718  Exp_Rev Access'!$F$7:$GK$318,51,FALSE)),"",VLOOKUP($B91,'[1]1718  Exp_Rev Access'!$F$7:$GK$318,51,FALSE))</f>
        <v/>
      </c>
      <c r="BK91" s="90" t="str">
        <f>IF(ISNA(VLOOKUP($B91,'[1]1718  Exp_Rev Access'!$F$7:$GK$318,52,FALSE)),"",VLOOKUP($B91,'[1]1718  Exp_Rev Access'!$F$7:$GK$318,52,FALSE))</f>
        <v/>
      </c>
      <c r="BL91" s="90" t="str">
        <f>IF(ISNA(VLOOKUP($B91,'[1]1718  Exp_Rev Access'!$F$7:$GK$318,53,FALSE)),"",VLOOKUP($B91,'[1]1718  Exp_Rev Access'!$F$7:$GK$318,53,FALSE))</f>
        <v/>
      </c>
      <c r="BM91" s="90" t="str">
        <f>IF(ISNA(VLOOKUP($B91,'[1]1718  Exp_Rev Access'!$F$7:$GK$318,54,FALSE)),"",VLOOKUP($B91,'[1]1718  Exp_Rev Access'!$F$7:$GK$318,54,FALSE))</f>
        <v/>
      </c>
      <c r="BN91" s="90" t="str">
        <f>IF(ISNA(VLOOKUP($B91,'[1]1718  Exp_Rev Access'!$F$7:$GK$318,55,FALSE)),"",VLOOKUP($B91,'[1]1718  Exp_Rev Access'!$F$7:$GK$318,55,FALSE))</f>
        <v/>
      </c>
      <c r="BO91" s="90" t="str">
        <f>IF(ISNA(VLOOKUP($B91,'[1]1718  Exp_Rev Access'!$F$7:$GK$318,56,FALSE)),"",VLOOKUP($B91,'[1]1718  Exp_Rev Access'!$F$7:$GK$318,56,FALSE))</f>
        <v/>
      </c>
      <c r="BP91" s="90" t="str">
        <f>IF(ISNA(VLOOKUP($B91,'[1]1718  Exp_Rev Access'!$F$7:$GK$318,57,FALSE)),"",VLOOKUP($B91,'[1]1718  Exp_Rev Access'!$F$7:$GK$318,57,FALSE))</f>
        <v/>
      </c>
      <c r="BQ91" s="90" t="str">
        <f>IF(ISNA(VLOOKUP($B91,'[1]1718  Exp_Rev Access'!$F$7:$GK$318,58,FALSE)),"",VLOOKUP($B91,'[1]1718  Exp_Rev Access'!$F$7:$GK$318,58,FALSE))</f>
        <v/>
      </c>
      <c r="BR91" s="90" t="str">
        <f>IF(ISNA(VLOOKUP($B91,'[1]1718  Exp_Rev Access'!$F$7:$GK$318,59,FALSE)),"",VLOOKUP($B91,'[1]1718  Exp_Rev Access'!$F$7:$GK$318,59,FALSE))</f>
        <v/>
      </c>
      <c r="BS91" s="90" t="str">
        <f>IF(ISNA(VLOOKUP($B91,'[1]1718  Exp_Rev Access'!$F$7:$GK$318,60,FALSE)),"",VLOOKUP($B91,'[1]1718  Exp_Rev Access'!$F$7:$GK$318,60,FALSE))</f>
        <v/>
      </c>
      <c r="BT91" s="90" t="str">
        <f>IF(ISNA(VLOOKUP($B91,'[1]1718  Exp_Rev Access'!$F$7:$GK$318,61,FALSE)),"",VLOOKUP($B91,'[1]1718  Exp_Rev Access'!$F$7:$GK$318,61,FALSE))</f>
        <v/>
      </c>
      <c r="BU91" s="90" t="str">
        <f>IF(ISNA(VLOOKUP($B91,'[1]1718  Exp_Rev Access'!$F$7:$GK$318,62,FALSE)),"",VLOOKUP($B91,'[1]1718  Exp_Rev Access'!$F$7:$GK$318,62,FALSE))</f>
        <v/>
      </c>
      <c r="BV91" s="56">
        <f t="shared" si="236"/>
        <v>0</v>
      </c>
      <c r="BW91" s="92"/>
      <c r="BX91" s="71"/>
      <c r="BY91" s="90" t="str">
        <f>IF(ISNA(VLOOKUP($B91,'[1]1718  Exp_Rev Access'!$F$7:$GK$318,64,FALSE)),"",VLOOKUP($B91,'[1]1718  Exp_Rev Access'!$F$7:$GK$318,64,FALSE))</f>
        <v/>
      </c>
      <c r="BZ91" s="90" t="str">
        <f>IF(ISNA(VLOOKUP($B91,'[1]1718  Exp_Rev Access'!$F$7:$GK$318,65,FALSE)),"",VLOOKUP($B91,'[1]1718  Exp_Rev Access'!$F$7:$GK$318,65,FALSE))</f>
        <v/>
      </c>
      <c r="CA91" s="90" t="str">
        <f>IF(ISNA(VLOOKUP($B91,'[1]1718  Exp_Rev Access'!$F$7:$GK$318,66,FALSE)),"",VLOOKUP($B91,'[1]1718  Exp_Rev Access'!$F$7:$GK$318,66,FALSE))</f>
        <v/>
      </c>
      <c r="CB91" s="90" t="str">
        <f>IF(ISNA(VLOOKUP($B91,'[1]1718  Exp_Rev Access'!$F$7:$GK$318,67,FALSE)),"",VLOOKUP($B91,'[1]1718  Exp_Rev Access'!$F$7:$GK$318,67,FALSE))</f>
        <v/>
      </c>
      <c r="CC91" s="90" t="str">
        <f>IF(ISNA(VLOOKUP($B91,'[1]1718  Exp_Rev Access'!$F$7:$GK$318,68,FALSE)),"",VLOOKUP($B91,'[1]1718  Exp_Rev Access'!$F$7:$GK$318,68,FALSE))</f>
        <v/>
      </c>
      <c r="CD91" s="90" t="str">
        <f>IF(ISNA(VLOOKUP($B91,'[1]1718  Exp_Rev Access'!$F$7:$GK$318,69,FALSE)),"",VLOOKUP($B91,'[1]1718  Exp_Rev Access'!$F$7:$GK$318,69,FALSE))</f>
        <v/>
      </c>
      <c r="CE91" s="56">
        <f t="shared" si="237"/>
        <v>0</v>
      </c>
      <c r="CF91" s="92"/>
      <c r="CG91" s="78"/>
      <c r="CH91" s="90" t="str">
        <f>IF(ISNA(VLOOKUP($B91,'[1]1718  Exp_Rev Access'!$F$7:$GK$318,$CH$2,FALSE)),"",VLOOKUP($B91,'[1]1718  Exp_Rev Access'!$F$7:$GK$318,$CH$2,FALSE))</f>
        <v/>
      </c>
      <c r="CI91" s="90" t="str">
        <f>IF(ISNA(VLOOKUP($B91,'[1]1718  Exp_Rev Access'!$F$7:$GK$318,$CI$2,FALSE)),"",VLOOKUP($B91,'[1]1718  Exp_Rev Access'!$F$7:$GK$318,$CI$2,FALSE))</f>
        <v/>
      </c>
      <c r="CJ91" s="90" t="str">
        <f>IF(ISNA(VLOOKUP($B91,'[1]1718  Exp_Rev Access'!$F$7:$GK$318,$CJ$2,FALSE)),"",VLOOKUP($B91,'[1]1718  Exp_Rev Access'!$F$7:$GK$318,$CJ$2,FALSE))</f>
        <v/>
      </c>
      <c r="CK91" s="90" t="str">
        <f>IF(ISNA(VLOOKUP($B91,'[1]1718  Exp_Rev Access'!$F$7:$GK$318,$CK$2,FALSE)),"",VLOOKUP($B91,'[1]1718  Exp_Rev Access'!$F$7:$GK$318,$CK$2,FALSE))</f>
        <v/>
      </c>
      <c r="CL91" s="90" t="str">
        <f>IF(ISNA(VLOOKUP($B91,'[1]1718  Exp_Rev Access'!$F$7:$GK$318,$CL$2,FALSE)),"",VLOOKUP($B91,'[1]1718  Exp_Rev Access'!$F$7:$GK$318,$CL$2,FALSE))</f>
        <v/>
      </c>
      <c r="CM91" s="90" t="str">
        <f>IF(ISNA(VLOOKUP($B91,'[1]1718  Exp_Rev Access'!$F$7:$GK$318,$CM$2,FALSE)),"",VLOOKUP($B91,'[1]1718  Exp_Rev Access'!$F$7:$GK$318,$CM$2,FALSE))</f>
        <v/>
      </c>
      <c r="CN91" s="90" t="str">
        <f>IF(ISNA(VLOOKUP($B91,'[1]1718  Exp_Rev Access'!$F$7:$GK$318,$CN$2,FALSE)),"",VLOOKUP($B91,'[1]1718  Exp_Rev Access'!$F$7:$GK$318,$CN$2,FALSE))</f>
        <v/>
      </c>
      <c r="CO91" s="90" t="str">
        <f>IF(ISNA(VLOOKUP($B91,'[1]1718  Exp_Rev Access'!$F$7:$GK$318,$CO$2,FALSE)),"",VLOOKUP($B91,'[1]1718  Exp_Rev Access'!$F$7:$GK$318,$CO$2,FALSE))</f>
        <v/>
      </c>
      <c r="CP91" s="90" t="str">
        <f>IF(ISNA(VLOOKUP($B91,'[1]1718  Exp_Rev Access'!$F$7:$GK$318,$CP$2,FALSE)),"",VLOOKUP($B91,'[1]1718  Exp_Rev Access'!$F$7:$GK$318,$CP$2,FALSE))</f>
        <v/>
      </c>
      <c r="CQ91" s="90" t="str">
        <f>IF(ISNA(VLOOKUP($B91,'[1]1718  Exp_Rev Access'!$F$7:$GK$318,$CQ$2,FALSE)),"",VLOOKUP($B91,'[1]1718  Exp_Rev Access'!$F$7:$GK$318,$CQ$2,FALSE))</f>
        <v/>
      </c>
      <c r="CR91" s="90" t="str">
        <f>IF(ISNA(VLOOKUP($B91,'[1]1718  Exp_Rev Access'!$F$7:$GK$318,$CR$2,FALSE)),"",VLOOKUP($B91,'[1]1718  Exp_Rev Access'!$F$7:$GK$318,$CR$2,FALSE))</f>
        <v/>
      </c>
      <c r="CS91" s="90" t="str">
        <f>IF(ISNA(VLOOKUP($B91,'[1]1718  Exp_Rev Access'!$F$7:$GK$318,$CS$2,FALSE)),"",VLOOKUP($B91,'[1]1718  Exp_Rev Access'!$F$7:$GK$318,$CS$2,FALSE))</f>
        <v/>
      </c>
      <c r="CT91" s="90" t="str">
        <f>IF(ISNA(VLOOKUP($B91,'[1]1718  Exp_Rev Access'!$F$7:$GK$318,$CT$2,FALSE)),"",VLOOKUP($B91,'[1]1718  Exp_Rev Access'!$F$7:$GK$318,$CT$2,FALSE))</f>
        <v/>
      </c>
      <c r="CU91" s="90" t="str">
        <f>IF(ISNA(VLOOKUP($B91,'[1]1718  Exp_Rev Access'!$F$7:$GK$318,$CU$2,FALSE)),"",VLOOKUP($B91,'[1]1718  Exp_Rev Access'!$F$7:$GK$318,$CU$2,FALSE))</f>
        <v/>
      </c>
      <c r="CV91" s="90" t="str">
        <f>IF(ISNA(VLOOKUP($B91,'[1]1718  Exp_Rev Access'!$F$7:$GK$318,$CV$2,FALSE)),"",VLOOKUP($B91,'[1]1718  Exp_Rev Access'!$F$7:$GK$318,$CV$2,FALSE))</f>
        <v/>
      </c>
      <c r="CW91" s="90" t="str">
        <f>IF(ISNA(VLOOKUP($B91,'[1]1718  Exp_Rev Access'!$F$7:$GK$318,$CW$2,FALSE)),"",VLOOKUP($B91,'[1]1718  Exp_Rev Access'!$F$7:$GK$318,$CW$2,FALSE))</f>
        <v/>
      </c>
      <c r="CX91" s="90" t="str">
        <f>IF(ISNA(VLOOKUP($B91,'[1]1718  Exp_Rev Access'!$F$7:$GK$318,$CX$2,FALSE)),"",VLOOKUP($B91,'[1]1718  Exp_Rev Access'!$F$7:$GK$318,$CX$2,FALSE))</f>
        <v/>
      </c>
      <c r="CY91" s="90" t="str">
        <f>IF(ISNA(VLOOKUP($B91,'[1]1718  Exp_Rev Access'!$F$7:$GK$318,$CY$2,FALSE)),"",VLOOKUP($B91,'[1]1718  Exp_Rev Access'!$F$7:$GK$318,$CY$2,FALSE))</f>
        <v/>
      </c>
      <c r="CZ91" s="90" t="str">
        <f>IF(ISNA(VLOOKUP($B91,'[1]1718  Exp_Rev Access'!$F$7:$GK$318,$CZ$2,FALSE)),"",VLOOKUP($B91,'[1]1718  Exp_Rev Access'!$F$7:$GK$318,$CZ$2,FALSE))</f>
        <v/>
      </c>
      <c r="DA91" s="90" t="str">
        <f>IF(ISNA(VLOOKUP($B91,'[1]1718  Exp_Rev Access'!$F$7:$GK$318,$DA$2,FALSE)),"",VLOOKUP($B91,'[1]1718  Exp_Rev Access'!$F$7:$GK$318,$DA$2,FALSE))</f>
        <v/>
      </c>
      <c r="DB91" s="90" t="str">
        <f>IF(ISNA(VLOOKUP($B91,'[1]1718  Exp_Rev Access'!$F$7:$GK$318,$DB$2,FALSE)),"",VLOOKUP($B91,'[1]1718  Exp_Rev Access'!$F$7:$GK$318,$DB$2,FALSE))</f>
        <v/>
      </c>
      <c r="DC91" s="90" t="str">
        <f>IF(ISNA(VLOOKUP($B91,'[1]1718  Exp_Rev Access'!$F$7:$GK$318,$DC$2,FALSE)),"",VLOOKUP($B91,'[1]1718  Exp_Rev Access'!$F$7:$GK$318,$DC$2,FALSE))</f>
        <v/>
      </c>
      <c r="DD91" s="90" t="str">
        <f>IF(ISNA(VLOOKUP($B91,'[1]1718  Exp_Rev Access'!$F$7:$GK$318,$DD$2,FALSE)),"",VLOOKUP($B91,'[1]1718  Exp_Rev Access'!$F$7:$GK$318,$DD$2,FALSE))</f>
        <v/>
      </c>
      <c r="DE91" s="90" t="str">
        <f>IF(ISNA(VLOOKUP($B91,'[1]1718  Exp_Rev Access'!$F$7:$GK$318,$DE$2,FALSE)),"",VLOOKUP($B91,'[1]1718  Exp_Rev Access'!$F$7:$GK$318,$DE$2,FALSE))</f>
        <v/>
      </c>
      <c r="DF91" s="90" t="str">
        <f>IF(ISNA(VLOOKUP($B91,'[1]1718  Exp_Rev Access'!$F$7:$GK$318,$DF$2,FALSE)),"",VLOOKUP($B91,'[1]1718  Exp_Rev Access'!$F$7:$GK$318,$DF$2,FALSE))</f>
        <v/>
      </c>
      <c r="DG91" s="90" t="str">
        <f>IF(ISNA(VLOOKUP($B91,'[1]1718  Exp_Rev Access'!$F$7:$GK$318,$DG$2,FALSE)),"",VLOOKUP($B91,'[1]1718  Exp_Rev Access'!$F$7:$GK$318,$DG$2,FALSE))</f>
        <v/>
      </c>
      <c r="DH91" s="90" t="str">
        <f>IF(ISNA(VLOOKUP($B91,'[1]1718  Exp_Rev Access'!$F$7:$GK$318,$DH$2,FALSE)),"",VLOOKUP($B91,'[1]1718  Exp_Rev Access'!$F$7:$GK$318,$DH$2,FALSE))</f>
        <v/>
      </c>
      <c r="DI91" s="90" t="str">
        <f>IF(ISNA(VLOOKUP($B91,'[1]1718  Exp_Rev Access'!$F$7:$GK$318,$DI$2,FALSE)),"",VLOOKUP($B91,'[1]1718  Exp_Rev Access'!$F$7:$GK$318,$DI$2,FALSE))</f>
        <v/>
      </c>
      <c r="DJ91" s="90" t="str">
        <f>IF(ISNA(VLOOKUP($B91,'[1]1718  Exp_Rev Access'!$F$7:$GK$318,$DJ$2,FALSE)),"",VLOOKUP($B91,'[1]1718  Exp_Rev Access'!$F$7:$GK$318,$DJ$2,FALSE))</f>
        <v/>
      </c>
      <c r="DK91" s="90" t="str">
        <f>IF(ISNA(VLOOKUP($B91,'[1]1718  Exp_Rev Access'!$F$7:$GK$318,$DK$2,FALSE)),"",VLOOKUP($B91,'[1]1718  Exp_Rev Access'!$F$7:$GK$318,$DK$2,FALSE))</f>
        <v/>
      </c>
      <c r="DL91" s="90" t="str">
        <f>IF(ISNA(VLOOKUP($B91,'[1]1718  Exp_Rev Access'!$F$7:$GK$318,$DL$2,FALSE)),"",VLOOKUP($B91,'[1]1718  Exp_Rev Access'!$F$7:$GK$318,$DL$2,FALSE))</f>
        <v/>
      </c>
      <c r="DM91" s="90" t="str">
        <f>IF(ISNA(VLOOKUP($B91,'[1]1718  Exp_Rev Access'!$F$7:$GK$318,$DM$2,FALSE)),"",VLOOKUP($B91,'[1]1718  Exp_Rev Access'!$F$7:$GK$318,$DM$2,FALSE))</f>
        <v/>
      </c>
      <c r="DN91" s="90" t="str">
        <f>IF(ISNA(VLOOKUP($B91,'[1]1718  Exp_Rev Access'!$F$7:$GK$318,$DN$2,FALSE)),"",VLOOKUP($B91,'[1]1718  Exp_Rev Access'!$F$7:$GK$318,$DN$2,FALSE))</f>
        <v/>
      </c>
      <c r="DO91" s="90" t="str">
        <f>IF(ISNA(VLOOKUP($B91,'[1]1718  Exp_Rev Access'!$F$7:$GK$318,$DO$2,FALSE)),"",VLOOKUP($B91,'[1]1718  Exp_Rev Access'!$F$7:$GK$318,$DO$2,FALSE))</f>
        <v/>
      </c>
      <c r="DP91" s="90" t="str">
        <f>IF(ISNA(VLOOKUP($B91,'[1]1718  Exp_Rev Access'!$F$7:$GK$318,$DP$2,FALSE)),"",VLOOKUP($B91,'[1]1718  Exp_Rev Access'!$F$7:$GK$318,$DP$2,FALSE))</f>
        <v/>
      </c>
      <c r="DQ91" s="90" t="str">
        <f>IF(ISNA(VLOOKUP($B91,'[1]1718  Exp_Rev Access'!$F$7:$GK$318,$DQ$2,FALSE)),"",VLOOKUP($B91,'[1]1718  Exp_Rev Access'!$F$7:$GK$318,$DQ$2,FALSE))</f>
        <v/>
      </c>
      <c r="DR91" s="90" t="str">
        <f>IF(ISNA(VLOOKUP($B91,'[1]1718  Exp_Rev Access'!$F$7:$GK$318,$DR$2,FALSE)),"",VLOOKUP($B91,'[1]1718  Exp_Rev Access'!$F$7:$GK$318,$DR$2,FALSE))</f>
        <v/>
      </c>
      <c r="DS91" s="90" t="str">
        <f>IF(ISNA(VLOOKUP($B91,'[1]1718  Exp_Rev Access'!$F$7:$GK$318,$DS$2,FALSE)),"",VLOOKUP($B91,'[1]1718  Exp_Rev Access'!$F$7:$GK$318,$DS$2,FALSE))</f>
        <v/>
      </c>
      <c r="DT91" s="90" t="str">
        <f>IF(ISNA(VLOOKUP($B91,'[1]1718  Exp_Rev Access'!$F$7:$GK$318,$DT$2,FALSE)),"",VLOOKUP($B91,'[1]1718  Exp_Rev Access'!$F$7:$GK$318,$DT$2,FALSE))</f>
        <v/>
      </c>
      <c r="DU91" s="90" t="str">
        <f>IF(ISNA(VLOOKUP($B91,'[1]1718  Exp_Rev Access'!$F$7:$GK$318,$DU$2,FALSE)),"",VLOOKUP($B91,'[1]1718  Exp_Rev Access'!$F$7:$GK$318,$DU$2,FALSE))</f>
        <v/>
      </c>
      <c r="DV91" s="90" t="str">
        <f>IF(ISNA(VLOOKUP($B91,'[1]1718  Exp_Rev Access'!$F$7:$GK$318,$DV$2,FALSE)),"",VLOOKUP($B91,'[1]1718  Exp_Rev Access'!$F$7:$GK$318,$DV$2,FALSE))</f>
        <v/>
      </c>
      <c r="DW91" s="90" t="str">
        <f>IF(ISNA(VLOOKUP($B91,'[1]1718  Exp_Rev Access'!$F$7:$GK$318,$DW$2,FALSE)),"",VLOOKUP($B91,'[1]1718  Exp_Rev Access'!$F$7:$GK$318,$DW$2,FALSE))</f>
        <v/>
      </c>
      <c r="DX91" s="90" t="str">
        <f>IF(ISNA(VLOOKUP($B91,'[1]1718  Exp_Rev Access'!$F$7:$GK$318,$DX$2,FALSE)),"",VLOOKUP($B91,'[1]1718  Exp_Rev Access'!$F$7:$GK$318,$DX$2,FALSE))</f>
        <v/>
      </c>
      <c r="DY91" s="90" t="str">
        <f>IF(ISNA(VLOOKUP($B91,'[1]1718  Exp_Rev Access'!$F$7:$GK$318,$DY$2,FALSE)),"",VLOOKUP($B91,'[1]1718  Exp_Rev Access'!$F$7:$GK$318,$DY$2,FALSE))</f>
        <v/>
      </c>
      <c r="DZ91" s="90" t="str">
        <f>IF(ISNA(VLOOKUP($B91,'[1]1718  Exp_Rev Access'!$F$7:$GK$318,$DZ$2,FALSE)),"",VLOOKUP($B91,'[1]1718  Exp_Rev Access'!$F$7:$GK$318,$DZ$2,FALSE))</f>
        <v/>
      </c>
      <c r="EA91" s="90" t="str">
        <f>IF(ISNA(VLOOKUP($B91,'[1]1718  Exp_Rev Access'!$F$7:$GK$318,$EA$2,FALSE)),"",VLOOKUP($B91,'[1]1718  Exp_Rev Access'!$F$7:$GK$318,$EA$2,FALSE))</f>
        <v/>
      </c>
      <c r="EB91" s="90" t="str">
        <f>IF(ISNA(VLOOKUP($B91,'[1]1718  Exp_Rev Access'!$F$7:$GK$318,$EB$2,FALSE)),"",VLOOKUP($B91,'[1]1718  Exp_Rev Access'!$F$7:$GK$318,$EB$2,FALSE))</f>
        <v/>
      </c>
      <c r="EC91" s="90" t="str">
        <f>IF(ISNA(VLOOKUP($B91,'[1]1718  Exp_Rev Access'!$F$7:$GK$318,$EC$2,FALSE)),"",VLOOKUP($B91,'[1]1718  Exp_Rev Access'!$F$7:$GK$318,$EC$2,FALSE))</f>
        <v/>
      </c>
      <c r="ED91" s="90" t="str">
        <f>IF(ISNA(VLOOKUP($B91,'[1]1718  Exp_Rev Access'!$F$7:$GK$318,$ED$2,FALSE)),"",VLOOKUP($B91,'[1]1718  Exp_Rev Access'!$F$7:$GK$318,$ED$2,FALSE))</f>
        <v/>
      </c>
      <c r="EE91" s="90" t="str">
        <f>IF(ISNA(VLOOKUP($B91,'[1]1718  Exp_Rev Access'!$F$7:$GK$318,$EE$2,FALSE)),"",VLOOKUP($B91,'[1]1718  Exp_Rev Access'!$F$7:$GK$318,$EE$2,FALSE))</f>
        <v/>
      </c>
      <c r="EF91" s="90" t="str">
        <f>IF(ISNA(VLOOKUP($B91,'[1]1718  Exp_Rev Access'!$F$7:$GK$318,$EF$2,FALSE)),"",VLOOKUP($B91,'[1]1718  Exp_Rev Access'!$F$7:$GK$318,$EF$2,FALSE))</f>
        <v/>
      </c>
      <c r="EG91" s="90" t="str">
        <f>IF(ISNA(VLOOKUP($B91,'[1]1718  Exp_Rev Access'!$F$7:$GK$318,$EG$2,FALSE)),"",VLOOKUP($B91,'[1]1718  Exp_Rev Access'!$F$7:$GK$318,$EG$2,FALSE))</f>
        <v/>
      </c>
      <c r="EH91" s="90" t="str">
        <f>IF(ISNA(VLOOKUP($B91,'[1]1718  Exp_Rev Access'!$F$7:$GK$318,$EH$2,FALSE)),"",VLOOKUP($B91,'[1]1718  Exp_Rev Access'!$F$7:$GK$318,$EH$2,FALSE))</f>
        <v/>
      </c>
      <c r="EI91" s="90" t="str">
        <f>IF(ISNA(VLOOKUP($B91,'[1]1718  Exp_Rev Access'!$F$7:$GK$318,$EI$2,FALSE)),"",VLOOKUP($B91,'[1]1718  Exp_Rev Access'!$F$7:$GK$318,$EI$2,FALSE))</f>
        <v/>
      </c>
      <c r="EJ91" s="90" t="str">
        <f>IF(ISNA(VLOOKUP($B91,'[1]1718  Exp_Rev Access'!$F$7:$GK$318,$EJ$2,FALSE)),"",VLOOKUP($B91,'[1]1718  Exp_Rev Access'!$F$7:$GK$318,$EJ$2,FALSE))</f>
        <v/>
      </c>
      <c r="EK91" s="90" t="str">
        <f>IF(ISNA(VLOOKUP($B91,'[1]1718  Exp_Rev Access'!$F$7:$GK$318,$EK$2,FALSE)),"",VLOOKUP($B91,'[1]1718  Exp_Rev Access'!$F$7:$GK$318,$EK$2,FALSE))</f>
        <v/>
      </c>
      <c r="EL91" s="90" t="str">
        <f>IF(ISNA(VLOOKUP($B91,'[1]1718  Exp_Rev Access'!$F$7:$GK$318,$EL$2,FALSE)),"",VLOOKUP($B91,'[1]1718  Exp_Rev Access'!$F$7:$GK$318,$EL$2,FALSE))</f>
        <v/>
      </c>
      <c r="EM91" s="90" t="str">
        <f>IF(ISNA(VLOOKUP($B91,'[1]1718  Exp_Rev Access'!$F$7:$GK$318,$EM$2,FALSE)),"",VLOOKUP($B91,'[1]1718  Exp_Rev Access'!$F$7:$GK$318,$EM$2,FALSE))</f>
        <v/>
      </c>
      <c r="EN91" s="90" t="str">
        <f>IF(ISNA(VLOOKUP($B91,'[1]1718  Exp_Rev Access'!$F$7:$GK$318,$EN$2,FALSE)),"",VLOOKUP($B91,'[1]1718  Exp_Rev Access'!$F$7:$GK$318,$EN$2,FALSE))</f>
        <v/>
      </c>
      <c r="EO91" s="90" t="str">
        <f>IF(ISNA(VLOOKUP($B91,'[1]1718  Exp_Rev Access'!$F$7:$GK$318,$EO$2,FALSE)),"",VLOOKUP($B91,'[1]1718  Exp_Rev Access'!$F$7:$GK$318,$EO$2,FALSE))</f>
        <v/>
      </c>
      <c r="EP91" s="90" t="str">
        <f>IF(ISNA(VLOOKUP($B91,'[1]1718  Exp_Rev Access'!$F$7:$GK$318,$EP$2,FALSE)),"",VLOOKUP($B91,'[1]1718  Exp_Rev Access'!$F$7:$GK$318,$EP$2,FALSE))</f>
        <v/>
      </c>
      <c r="EQ91" s="90" t="str">
        <f>IF(ISNA(VLOOKUP($B91,'[1]1718  Exp_Rev Access'!$F$7:$GK$318,$EQ$2,FALSE)),"",VLOOKUP($B91,'[1]1718  Exp_Rev Access'!$F$7:$GK$318,$EQ$2,FALSE))</f>
        <v/>
      </c>
      <c r="ER91" s="90" t="str">
        <f>IF(ISNA(VLOOKUP($B91,'[1]1718  Exp_Rev Access'!$F$7:$GK$318,$ER$2,FALSE)),"",VLOOKUP($B91,'[1]1718  Exp_Rev Access'!$F$7:$GK$318,$ER$2,FALSE))</f>
        <v/>
      </c>
      <c r="ES91" s="90" t="str">
        <f>IF(ISNA(VLOOKUP($B91,'[1]1718  Exp_Rev Access'!$F$7:$GK$318,$ES$2,FALSE)),"",VLOOKUP($B91,'[1]1718  Exp_Rev Access'!$F$7:$GK$318,$ES$2,FALSE))</f>
        <v/>
      </c>
      <c r="ET91" s="90" t="str">
        <f>IF(ISNA(VLOOKUP($B91,'[1]1718  Exp_Rev Access'!$F$7:$GK$318,$ET$2,FALSE)),"",VLOOKUP($B91,'[1]1718  Exp_Rev Access'!$F$7:$GK$318,$ET$2,FALSE))</f>
        <v/>
      </c>
      <c r="EU91" s="90" t="str">
        <f>IF(ISNA(VLOOKUP($B91,'[1]1718  Exp_Rev Access'!$F$7:$GK$318,$EU$2,FALSE)),"",VLOOKUP($B91,'[1]1718  Exp_Rev Access'!$F$7:$GK$318,$EU$2,FALSE))</f>
        <v/>
      </c>
      <c r="EV91" s="90" t="str">
        <f>IF(ISNA(VLOOKUP($B91,'[1]1718  Exp_Rev Access'!$F$7:$GK$318,$EV$2,FALSE)),"",VLOOKUP($B91,'[1]1718  Exp_Rev Access'!$F$7:$GK$318,$EV$2,FALSE))</f>
        <v/>
      </c>
      <c r="EW91" s="90" t="str">
        <f>IF(ISNA(VLOOKUP($B91,'[1]1718  Exp_Rev Access'!$F$7:$GK$318,$EW$2,FALSE)),"",VLOOKUP($B91,'[1]1718  Exp_Rev Access'!$F$7:$GK$318,$EW$2,FALSE))</f>
        <v/>
      </c>
      <c r="EX91" s="90" t="str">
        <f>IF(ISNA(VLOOKUP($B91,'[1]1718  Exp_Rev Access'!$F$7:$GK$318,$EX$2,FALSE)),"",VLOOKUP($B91,'[1]1718  Exp_Rev Access'!$F$7:$GK$318,$EX$2,FALSE))</f>
        <v/>
      </c>
      <c r="EY91" s="90" t="str">
        <f>IF(ISNA(VLOOKUP($B91,'[1]1718  Exp_Rev Access'!$F$7:$GK$318,$EY$2,FALSE)),"",VLOOKUP($B91,'[1]1718  Exp_Rev Access'!$F$7:$GK$318,$EY$2,FALSE))</f>
        <v/>
      </c>
      <c r="EZ91" s="90" t="str">
        <f>IF(ISNA(VLOOKUP($B91,'[1]1718  Exp_Rev Access'!$F$7:$GK$318,$EZ$2,FALSE)),"",VLOOKUP($B91,'[1]1718  Exp_Rev Access'!$F$7:$GK$318,$EZ$2,FALSE))</f>
        <v/>
      </c>
      <c r="FA91" s="90" t="str">
        <f>IF(ISNA(VLOOKUP($B91,'[1]1718  Exp_Rev Access'!$F$7:$GK$318,$FA$2,FALSE)),"",VLOOKUP($B91,'[1]1718  Exp_Rev Access'!$F$7:$GK$318,$FA$2,FALSE))</f>
        <v/>
      </c>
      <c r="FB91" s="90" t="str">
        <f>IF(ISNA(VLOOKUP($B91,'[1]1718  Exp_Rev Access'!$F$7:$GK$318,$FB$2,FALSE)),"",VLOOKUP($B91,'[1]1718  Exp_Rev Access'!$F$7:$GK$318,$FB$2,FALSE))</f>
        <v/>
      </c>
      <c r="FC91" s="90" t="str">
        <f>IF(ISNA(VLOOKUP($B91,'[1]1718  Exp_Rev Access'!$F$7:$GK$318,$FC$2,FALSE)),"",VLOOKUP($B91,'[1]1718  Exp_Rev Access'!$F$7:$GK$318,$FC$2,FALSE))</f>
        <v/>
      </c>
      <c r="FD91" s="90" t="str">
        <f>IF(ISNA(VLOOKUP($B91,'[1]1718  Exp_Rev Access'!$F$7:$GK$318,$FD$2,FALSE)),"",VLOOKUP($B91,'[1]1718  Exp_Rev Access'!$F$7:$GK$318,$FD$2,FALSE))</f>
        <v/>
      </c>
      <c r="FE91" s="90" t="str">
        <f>IF(ISNA(VLOOKUP($B91,'[1]1718  Exp_Rev Access'!$F$7:$GK$318,$FE$2,FALSE)),"",VLOOKUP($B91,'[1]1718  Exp_Rev Access'!$F$7:$GK$318,$FE$2,FALSE))</f>
        <v/>
      </c>
      <c r="FF91" s="90" t="str">
        <f>IF(ISNA(VLOOKUP($B91,'[1]1718  Exp_Rev Access'!$F$7:$GK$318,$FF$2,FALSE)),"",VLOOKUP($B91,'[1]1718  Exp_Rev Access'!$F$7:$GK$318,$FF$2,FALSE))</f>
        <v/>
      </c>
      <c r="FG91" s="90" t="str">
        <f>IF(ISNA(VLOOKUP($B91,'[1]1718  Exp_Rev Access'!$F$7:$GK$318,$FG$2,FALSE)),"",VLOOKUP($B91,'[1]1718  Exp_Rev Access'!$F$7:$GK$318,$FG$2,FALSE))</f>
        <v/>
      </c>
      <c r="FH91" s="90" t="str">
        <f>IF(ISNA(VLOOKUP($B91,'[1]1718  Exp_Rev Access'!$F$7:$GK$318,$FH$2,FALSE)),"",VLOOKUP($B91,'[1]1718  Exp_Rev Access'!$F$7:$GK$318,$FH$2,FALSE))</f>
        <v/>
      </c>
      <c r="FI91" s="90" t="str">
        <f>IF(ISNA(VLOOKUP($B91,'[1]1718  Exp_Rev Access'!$F$7:$GK$318,$FI$2,FALSE)),"",VLOOKUP($B91,'[1]1718  Exp_Rev Access'!$F$7:$GK$318,$FI$2,FALSE))</f>
        <v/>
      </c>
      <c r="FJ91" s="90" t="str">
        <f>IF(ISNA(VLOOKUP($B91,'[1]1718  Exp_Rev Access'!$F$7:$GK$318,$FJ$2,FALSE)),"",VLOOKUP($B91,'[1]1718  Exp_Rev Access'!$F$7:$GK$318,$FJ$2,FALSE))</f>
        <v/>
      </c>
      <c r="FK91" s="90" t="str">
        <f>IF(ISNA(VLOOKUP($B91,'[1]1718  Exp_Rev Access'!$F$7:$GK$318,$FK$2,FALSE)),"",VLOOKUP($B91,'[1]1718  Exp_Rev Access'!$F$7:$GK$318,$FK$2,FALSE))</f>
        <v/>
      </c>
      <c r="FL91" s="90" t="str">
        <f>IF(ISNA(VLOOKUP($B91,'[1]1718  Exp_Rev Access'!$F$7:$GK$318,$FL$2,FALSE)),"",VLOOKUP($B91,'[1]1718  Exp_Rev Access'!$F$7:$GK$318,$FL$2,FALSE))</f>
        <v/>
      </c>
      <c r="FM91" s="90" t="str">
        <f>IF(ISNA(VLOOKUP($B91,'[1]1718  Exp_Rev Access'!$F$7:$GK$318,$FM$2,FALSE)),"",VLOOKUP($B91,'[1]1718  Exp_Rev Access'!$F$7:$GK$318,$FM$2,FALSE))</f>
        <v/>
      </c>
      <c r="FN91" s="90" t="str">
        <f>IF(ISNA(VLOOKUP($B91,'[1]1718  Exp_Rev Access'!$F$7:$GK$318,$FN$2,FALSE)),"",VLOOKUP($B91,'[1]1718  Exp_Rev Access'!$F$7:$GK$318,$FN$2,FALSE))</f>
        <v/>
      </c>
      <c r="FO91" s="90" t="str">
        <f>IF(ISNA(VLOOKUP($B91,'[1]1718  Exp_Rev Access'!$F$7:$GK$318,$FO$2,FALSE)),"",VLOOKUP($B91,'[1]1718  Exp_Rev Access'!$F$7:$GK$318,$FO$2,FALSE))</f>
        <v/>
      </c>
      <c r="FP91" s="90" t="str">
        <f>IF(ISNA(VLOOKUP($B91,'[1]1718  Exp_Rev Access'!$F$7:$GK$318,$FP$2,FALSE)),"",VLOOKUP($B91,'[1]1718  Exp_Rev Access'!$F$7:$GK$318,$FP$2,FALSE))</f>
        <v/>
      </c>
      <c r="FQ91" s="90" t="str">
        <f>IF(ISNA(VLOOKUP($B91,'[1]1718  Exp_Rev Access'!$F$7:$GK$318,$FQ$2,FALSE)),"",VLOOKUP($B91,'[1]1718  Exp_Rev Access'!$F$7:$GK$318,$FQ$2,FALSE))</f>
        <v/>
      </c>
      <c r="FR91" s="90" t="str">
        <f>IF(ISNA(VLOOKUP($B91,'[1]1718  Exp_Rev Access'!$F$7:$GK$318,$FR$2,FALSE)),"",VLOOKUP($B91,'[1]1718  Exp_Rev Access'!$F$7:$GK$318,$FR$2,FALSE))</f>
        <v/>
      </c>
      <c r="FS91" s="56"/>
      <c r="FT91" s="92"/>
      <c r="FU91" s="94"/>
      <c r="FV91" s="95" t="str">
        <f>IF(ISNA(VLOOKUP($B91,'[1]1718  Exp_Rev Access'!$F$7:$GK$318,$FV$2,FALSE)),"",VLOOKUP($B91,'[1]1718  Exp_Rev Access'!$F$7:$GK$318,$FV$2,FALSE))</f>
        <v/>
      </c>
      <c r="FW91" s="95" t="str">
        <f>IF(ISNA(VLOOKUP($B91,'[1]1718  Exp_Rev Access'!$F$7:$GK$318,$FW$2,FALSE)),"",VLOOKUP($B91,'[1]1718  Exp_Rev Access'!$F$7:$GK$318,$FW$2,FALSE))</f>
        <v/>
      </c>
      <c r="FX91" s="95" t="str">
        <f>IF(ISNA(VLOOKUP($B91,'[1]1718  Exp_Rev Access'!$F$7:$GK$318,$FX$2,FALSE)),"",VLOOKUP($B91,'[1]1718  Exp_Rev Access'!$F$7:$GK$318,$FX$2,FALSE))</f>
        <v/>
      </c>
      <c r="FY91" s="95" t="str">
        <f>IF(ISNA(VLOOKUP($B91,'[1]1718  Exp_Rev Access'!$F$7:$GK$318,$FY$2,FALSE)),"",VLOOKUP($B91,'[1]1718  Exp_Rev Access'!$F$7:$GK$318,$FY$2,FALSE))</f>
        <v/>
      </c>
      <c r="FZ91" s="95" t="str">
        <f>IF(ISNA(VLOOKUP($B91,'[1]1718  Exp_Rev Access'!$F$7:$GK$318,$FZ$2,FALSE)),"",VLOOKUP($B91,'[1]1718  Exp_Rev Access'!$F$7:$GK$318,$FZ$2,FALSE))</f>
        <v/>
      </c>
      <c r="GA91" s="95" t="str">
        <f>IF(ISNA(VLOOKUP($B91,'[1]1718  Exp_Rev Access'!$F$7:$GK$318,$GA$2,FALSE)),"",VLOOKUP($B91,'[1]1718  Exp_Rev Access'!$F$7:$GK$318,$GA$2,FALSE))</f>
        <v/>
      </c>
      <c r="GB91" s="95" t="str">
        <f>IF(ISNA(VLOOKUP($B91,'[1]1718  Exp_Rev Access'!$F$7:$GK$318,$GB$2,FALSE)),"",VLOOKUP($B91,'[1]1718  Exp_Rev Access'!$F$7:$GK$318,$GB$2,FALSE))</f>
        <v/>
      </c>
      <c r="GC91" s="95" t="str">
        <f>IF(ISNA(VLOOKUP($B91,'[1]1718  Exp_Rev Access'!$F$7:$GK$318,$GC$2,FALSE)),"",VLOOKUP($B91,'[1]1718  Exp_Rev Access'!$F$7:$GK$318,$GC$2,FALSE))</f>
        <v/>
      </c>
      <c r="GD91" s="95" t="str">
        <f>IF(ISNA(VLOOKUP($B91,'[1]1718  Exp_Rev Access'!$F$7:$GK$318,$GD$2,FALSE)),"",VLOOKUP($B91,'[1]1718  Exp_Rev Access'!$F$7:$GK$318,$GD$2,FALSE))</f>
        <v/>
      </c>
      <c r="GE91" s="95" t="str">
        <f>IF(ISNA(VLOOKUP($B91,'[1]1718  Exp_Rev Access'!$F$7:$GK$318,$GE$2,FALSE)),"",VLOOKUP($B91,'[1]1718  Exp_Rev Access'!$F$7:$GK$318,$GE$2,FALSE))</f>
        <v/>
      </c>
      <c r="GF91" s="95" t="str">
        <f>IF(ISNA(VLOOKUP($B91,'[1]1718  Exp_Rev Access'!$F$7:$GK$318,$GF$2,FALSE)),"",VLOOKUP($B91,'[1]1718  Exp_Rev Access'!$F$7:$GK$318,$GF$2,FALSE))</f>
        <v/>
      </c>
      <c r="GG91" s="95" t="str">
        <f>IF(ISNA(VLOOKUP($B91,'[1]1718  Exp_Rev Access'!$F$7:$GK$318,$GG$2,FALSE)),"",VLOOKUP($B91,'[1]1718  Exp_Rev Access'!$F$7:$GK$318,$GG$2,FALSE))</f>
        <v/>
      </c>
      <c r="GH91" s="95" t="str">
        <f>IF(ISNA(VLOOKUP($B91,'[1]1718  Exp_Rev Access'!$F$7:$GK$318,$GH$2,FALSE)),"",VLOOKUP($B91,'[1]1718  Exp_Rev Access'!$F$7:$GK$318,$GH$2,FALSE))</f>
        <v/>
      </c>
      <c r="GI91" s="95" t="str">
        <f>IF(ISNA(VLOOKUP($B91,'[1]1718  Exp_Rev Access'!$F$7:$GK$318,$GI$2,FALSE)),"",VLOOKUP($B91,'[1]1718  Exp_Rev Access'!$F$7:$GK$318,$GI$2,FALSE))</f>
        <v/>
      </c>
      <c r="GJ91" s="95" t="str">
        <f>IF(ISNA(VLOOKUP($B91,'[1]1718  Exp_Rev Access'!$F$7:$GK$318,$GJ$2,FALSE)),"",VLOOKUP($B91,'[1]1718  Exp_Rev Access'!$F$7:$GK$318,$GJ$2,FALSE))</f>
        <v/>
      </c>
      <c r="GK91" s="95" t="str">
        <f>IF(ISNA(VLOOKUP($B91,'[1]1718  Exp_Rev Access'!$F$7:$GK$318,$GK$2,FALSE)),"",VLOOKUP($B91,'[1]1718  Exp_Rev Access'!$F$7:$GK$318,$GK$2,FALSE))</f>
        <v/>
      </c>
      <c r="GL91" s="95" t="str">
        <f>IF(ISNA(VLOOKUP($B91,'[1]1718  Exp_Rev Access'!$F$7:$GK$318,$GL$2,FALSE)),"",VLOOKUP($B91,'[1]1718  Exp_Rev Access'!$F$7:$GK$318,$GL$2,FALSE))</f>
        <v/>
      </c>
      <c r="GM91" s="95" t="str">
        <f>IF(ISNA(VLOOKUP($B91,'[1]1718  Exp_Rev Access'!$F$7:$GK$318,$GM$2,FALSE)),"",VLOOKUP($B91,'[1]1718  Exp_Rev Access'!$F$7:$GK$318,$GM$2,FALSE))</f>
        <v/>
      </c>
      <c r="GN91" s="95" t="str">
        <f>IF(ISNA(VLOOKUP($B91,'[1]1718  Exp_Rev Access'!$F$7:$GK$318,$GN$2,FALSE)),"",VLOOKUP($B91,'[1]1718  Exp_Rev Access'!$F$7:$GK$318,$GN$2,FALSE))</f>
        <v/>
      </c>
      <c r="GO91" s="95" t="str">
        <f>IF(ISNA(VLOOKUP($B91,'[1]1718  Exp_Rev Access'!$F$7:$GK$318,$GO$2,FALSE)),"",VLOOKUP($B91,'[1]1718  Exp_Rev Access'!$F$7:$GK$318,$GO$2,FALSE))</f>
        <v/>
      </c>
      <c r="GP91" s="95" t="str">
        <f>IF(ISNA(VLOOKUP($B91,'[1]1718  Exp_Rev Access'!$F$7:$GK$318,$GP$2,FALSE)),"",VLOOKUP($B91,'[1]1718  Exp_Rev Access'!$F$7:$GK$318,$GP$2,FALSE))</f>
        <v/>
      </c>
      <c r="GQ91" s="95" t="str">
        <f>IF(ISNA(VLOOKUP($B91,'[1]1718  Exp_Rev Access'!$F$7:$GK$318,$GQ$2,FALSE)),"",VLOOKUP($B91,'[1]1718  Exp_Rev Access'!$F$7:$GK$318,$GQ$2,FALSE))</f>
        <v/>
      </c>
      <c r="GR91" s="95" t="str">
        <f>IF(ISNA(VLOOKUP($B91,'[1]1718  Exp_Rev Access'!$F$7:$GK$318,$GR$2,FALSE)),"",VLOOKUP($B91,'[1]1718  Exp_Rev Access'!$F$7:$GK$318,$GR$2,FALSE))</f>
        <v/>
      </c>
      <c r="GS91" s="95" t="str">
        <f>IF(ISNA(VLOOKUP($B91,'[1]1718  Exp_Rev Access'!$F$7:$GK$318,$GS$2,FALSE)),"",VLOOKUP($B91,'[1]1718  Exp_Rev Access'!$F$7:$GK$318,$GS$2,FALSE))</f>
        <v/>
      </c>
      <c r="GT91" s="95" t="str">
        <f>IF(ISNA(VLOOKUP($B91,'[1]1718  Exp_Rev Access'!$F$7:$GK$318,$GT$2,FALSE)),"",VLOOKUP($B91,'[1]1718  Exp_Rev Access'!$F$7:$GK$318,$GT$2,FALSE))</f>
        <v/>
      </c>
      <c r="GU91" s="56"/>
      <c r="GV91" s="92"/>
      <c r="GW91" s="96"/>
    </row>
    <row r="92" spans="1:222" x14ac:dyDescent="0.3">
      <c r="A92" s="98" t="s">
        <v>293</v>
      </c>
      <c r="B92" s="88"/>
      <c r="C92" s="89"/>
      <c r="D92" s="75" t="str">
        <f>IF(ISNA(VLOOKUP($B92,'[1]1718 enrollment_Rev_Exp by size'!$A$7:H431,3,FALSE)),"",VLOOKUP($B92,'[1]1718 enrollment_Rev_Exp by size'!$A$7:$G$350,3,FALSE))</f>
        <v/>
      </c>
      <c r="E92" s="76" t="str">
        <f>IF(ISNA(VLOOKUP($B92,'[1]1718 enrollment_Rev_Exp by size'!$A$7:I431,5,FALSE)),"",VLOOKUP($B92,'[1]1718 enrollment_Rev_Exp by size'!$A$7:$G$350,5,FALSE))</f>
        <v/>
      </c>
      <c r="F92" s="70"/>
      <c r="G92" s="71"/>
      <c r="H92" s="90"/>
      <c r="I92" s="90" t="str">
        <f>IF(ISNA(VLOOKUP($B92,'[1]1718  Exp_Rev Access'!$F$7:$GK$318,4,FALSE)),"",VLOOKUP($B92,'[1]1718  Exp_Rev Access'!$F$7:$GK$318,4,FALSE))</f>
        <v/>
      </c>
      <c r="J92" s="90" t="str">
        <f>IF(ISNA(VLOOKUP($B92,'[1]1718  Exp_Rev Access'!$F$7:$GK$318,5,FALSE)),"",VLOOKUP($B92,'[1]1718  Exp_Rev Access'!$F$7:$GK$318,5,FALSE))</f>
        <v/>
      </c>
      <c r="K92" s="90" t="str">
        <f>IF(ISNA(VLOOKUP($B92,'[1]1718  Exp_Rev Access'!$F$7:$GK$318,6,FALSE)),"-",VLOOKUP($B92,'[1]1718  Exp_Rev Access'!$F$7:$GK$318,6,FALSE))</f>
        <v>-</v>
      </c>
      <c r="L92" s="90" t="str">
        <f>IF(ISNA(VLOOKUP($B92,'[1]1718  Exp_Rev Access'!$F$7:$GK$318,7,FALSE)),"",VLOOKUP($B92,'[1]1718  Exp_Rev Access'!$F$7:$GK$318,7,FALSE))</f>
        <v/>
      </c>
      <c r="M92" s="90" t="str">
        <f>IF(ISNA(VLOOKUP($B92,'[1]1718  Exp_Rev Access'!$F$7:$GK$318,8,FALSE)),"",VLOOKUP($B92,'[1]1718  Exp_Rev Access'!$F$7:$GK$318,8,FALSE))</f>
        <v/>
      </c>
      <c r="N92" s="56"/>
      <c r="O92" s="91"/>
      <c r="P92" s="56"/>
      <c r="Q92" s="90" t="str">
        <f>IF(ISNA(VLOOKUP($B92,'[1]1718  Exp_Rev Access'!$F$7:$GK$318,10,FALSE)),"",VLOOKUP($B92,'[1]1718  Exp_Rev Access'!$F$7:$GK$318,10,FALSE))</f>
        <v/>
      </c>
      <c r="R92" s="90" t="str">
        <f>IF(ISNA(VLOOKUP($B92,'[1]1718  Exp_Rev Access'!$F$7:$GK$318,11,FALSE)),"",VLOOKUP($B92,'[1]1718  Exp_Rev Access'!$F$7:$GK$318,11,FALSE))</f>
        <v/>
      </c>
      <c r="S92" s="90" t="str">
        <f>IF(ISNA(VLOOKUP($B92,'[1]1718  Exp_Rev Access'!$F$7:$GK$318,12,FALSE)),"",VLOOKUP($B92,'[1]1718  Exp_Rev Access'!$F$7:$GK$318,12,FALSE))</f>
        <v/>
      </c>
      <c r="T92" s="90" t="str">
        <f>IF(ISNA(VLOOKUP($B92,'[1]1718  Exp_Rev Access'!$F$7:$GK$318,13,FALSE)),"",VLOOKUP($B92,'[1]1718  Exp_Rev Access'!$F$7:$GK$318,13,FALSE))</f>
        <v/>
      </c>
      <c r="U92" s="90" t="str">
        <f>IF(ISNA(VLOOKUP($B92,'[1]1718  Exp_Rev Access'!$F$7:$GK$318,14,FALSE)),"",VLOOKUP($B92,'[1]1718  Exp_Rev Access'!$F$7:$GK$318,14,FALSE))</f>
        <v/>
      </c>
      <c r="V92" s="90" t="str">
        <f>IF(ISNA(VLOOKUP($B92,'[1]1718  Exp_Rev Access'!$F$7:$GK$318,15,FALSE)),"",VLOOKUP($B92,'[1]1718  Exp_Rev Access'!$F$7:$GK$318,15,FALSE))</f>
        <v/>
      </c>
      <c r="W92" s="90" t="str">
        <f>IF(ISNA(VLOOKUP($B92,'[1]1718  Exp_Rev Access'!$F$7:$GK$318,16,FALSE)),"",VLOOKUP($B92,'[1]1718  Exp_Rev Access'!$F$7:$GK$318,16,FALSE))</f>
        <v/>
      </c>
      <c r="X92" s="90" t="str">
        <f>IF(ISNA(VLOOKUP($B92,'[1]1718  Exp_Rev Access'!$F$7:$GK$318,17,FALSE)),"",VLOOKUP($B92,'[1]1718  Exp_Rev Access'!$F$7:$GK$318,17,FALSE))</f>
        <v/>
      </c>
      <c r="Y92" s="90" t="str">
        <f>IF(ISNA(VLOOKUP($B92,'[1]1718  Exp_Rev Access'!$F$7:$GK$318,18,FALSE)),"",VLOOKUP($B92,'[1]1718  Exp_Rev Access'!$F$7:$GK$318,18,FALSE))</f>
        <v/>
      </c>
      <c r="Z92" s="90" t="str">
        <f>IF(ISNA(VLOOKUP($B92,'[1]1718  Exp_Rev Access'!$F$7:$GK$318,19,FALSE)),"",VLOOKUP($B92,'[1]1718  Exp_Rev Access'!$F$7:$GK$318,19,FALSE))</f>
        <v/>
      </c>
      <c r="AA92" s="90" t="str">
        <f>IF(ISNA(VLOOKUP($B92,'[1]1718  Exp_Rev Access'!$F$7:$GK$318,20,FALSE)),"",VLOOKUP($B92,'[1]1718  Exp_Rev Access'!$F$7:$GK$318,20,FALSE))</f>
        <v/>
      </c>
      <c r="AB92" s="90" t="str">
        <f>IF(ISNA(VLOOKUP($B92,'[1]1718  Exp_Rev Access'!$F$7:$GK$318,21,FALSE)),"",VLOOKUP($B92,'[1]1718  Exp_Rev Access'!$F$7:$GK$318,21,FALSE))</f>
        <v/>
      </c>
      <c r="AC92" s="90" t="str">
        <f>IF(ISNA(VLOOKUP($B92,'[1]1718  Exp_Rev Access'!$F$7:$GK$318,22,FALSE)),"",VLOOKUP($B92,'[1]1718  Exp_Rev Access'!$F$7:$GK$318,22,FALSE))</f>
        <v/>
      </c>
      <c r="AD92" s="90" t="str">
        <f>IF(ISNA(VLOOKUP($B92,'[1]1718  Exp_Rev Access'!$F$7:$GK$318,23,FALSE)),"",VLOOKUP($B92,'[1]1718  Exp_Rev Access'!$F$7:$GK$318,23,FALSE))</f>
        <v/>
      </c>
      <c r="AE92" s="90" t="str">
        <f>IF(ISNA(VLOOKUP($B92,'[1]1718  Exp_Rev Access'!$F$7:$GK$318,24,FALSE)),"",VLOOKUP($B92,'[1]1718  Exp_Rev Access'!$F$7:$GK$318,24,FALSE))</f>
        <v/>
      </c>
      <c r="AF92" s="90" t="str">
        <f>IF(ISNA(VLOOKUP($B92,'[1]1718  Exp_Rev Access'!$F$7:$GK$318,25,FALSE)),"",VLOOKUP($B92,'[1]1718  Exp_Rev Access'!$F$7:$GK$318,25,FALSE))</f>
        <v/>
      </c>
      <c r="AG92" s="90" t="str">
        <f>IF(ISNA(VLOOKUP($B92,'[1]1718  Exp_Rev Access'!$F$7:$GK$318,26,FALSE)),"",VLOOKUP($B92,'[1]1718  Exp_Rev Access'!$F$7:$GK$318,26,FALSE))</f>
        <v/>
      </c>
      <c r="AH92" s="90" t="str">
        <f>IF(ISNA(VLOOKUP($B92,'[1]1718  Exp_Rev Access'!$F$7:$GK$318,27,FALSE)),"",VLOOKUP($B92,'[1]1718  Exp_Rev Access'!$F$7:$GK$318,27,FALSE))</f>
        <v/>
      </c>
      <c r="AI92" s="90" t="str">
        <f>IF(ISNA(VLOOKUP($B92,'[1]1718  Exp_Rev Access'!$F$7:$GK$318,28,FALSE)),"",VLOOKUP($B92,'[1]1718  Exp_Rev Access'!$F$7:$GK$318,28,FALSE))</f>
        <v/>
      </c>
      <c r="AJ92" s="90" t="str">
        <f>IF(ISNA(VLOOKUP($B92,'[1]1718  Exp_Rev Access'!$F$7:$GK$318,29,FALSE)),"",VLOOKUP($B92,'[1]1718  Exp_Rev Access'!$F$7:$GK$318,29,FALSE))</f>
        <v/>
      </c>
      <c r="AK92" s="90" t="str">
        <f>IF(ISNA(VLOOKUP($B92,'[1]1718  Exp_Rev Access'!$F$7:$GK$318,30,FALSE)),"",VLOOKUP($B92,'[1]1718  Exp_Rev Access'!$F$7:$GK$318,30,FALSE))</f>
        <v/>
      </c>
      <c r="AL92" s="90" t="str">
        <f>IF(ISNA(VLOOKUP($B92,'[1]1718  Exp_Rev Access'!$F$7:$GK$318,31,FALSE)),"",VLOOKUP($B92,'[1]1718  Exp_Rev Access'!$F$7:$GK$318,31,FALSE))</f>
        <v/>
      </c>
      <c r="AM92" s="56"/>
      <c r="AN92" s="92"/>
      <c r="AO92" s="71"/>
      <c r="AP92" s="90" t="str">
        <f>IF(ISNA(VLOOKUP($B92,'[1]1718  Exp_Rev Access'!$F$7:$GK$318,33,FALSE)),"",VLOOKUP($B92,'[1]1718  Exp_Rev Access'!$F$7:$GK$318,33,FALSE))</f>
        <v/>
      </c>
      <c r="AQ92" s="90" t="str">
        <f>IF(ISNA(VLOOKUP($B92,'[1]1718  Exp_Rev Access'!$F$7:$GK$318,34,FALSE)),"",VLOOKUP($B92,'[1]1718  Exp_Rev Access'!$F$7:$GK$318,34,FALSE))</f>
        <v/>
      </c>
      <c r="AR92" s="90" t="str">
        <f>IF(ISNA(VLOOKUP($B92,'[1]1718  Exp_Rev Access'!$F$7:$GK$318,35,FALSE)),"",VLOOKUP($B92,'[1]1718  Exp_Rev Access'!$F$7:$GK$318,35,FALSE))</f>
        <v/>
      </c>
      <c r="AS92" s="90" t="str">
        <f>IF(ISNA(VLOOKUP($B92,'[1]1718  Exp_Rev Access'!$F$7:$GK$318,36,FALSE)),"",VLOOKUP($B92,'[1]1718  Exp_Rev Access'!$F$7:$GK$318,36,FALSE))</f>
        <v/>
      </c>
      <c r="AT92" s="90" t="str">
        <f>IF(ISNA(VLOOKUP($B92,'[1]1718  Exp_Rev Access'!$F$7:$GK$318,37,FALSE)),"",VLOOKUP($B92,'[1]1718  Exp_Rev Access'!$F$7:$GK$318,37,FALSE))</f>
        <v/>
      </c>
      <c r="AU92" s="56"/>
      <c r="AV92" s="93"/>
      <c r="AW92" s="56"/>
      <c r="AX92" s="90" t="str">
        <f>IF(ISNA(VLOOKUP($B92,'[1]1718  Exp_Rev Access'!$F$7:$GK$318,39,FALSE)),"",VLOOKUP($B92,'[1]1718  Exp_Rev Access'!$F$7:$GK$318,39,FALSE))</f>
        <v/>
      </c>
      <c r="AY92" s="90" t="str">
        <f>IF(ISNA(VLOOKUP($B92,'[1]1718  Exp_Rev Access'!$F$7:$GK$318,40,FALSE)),"",VLOOKUP($B92,'[1]1718  Exp_Rev Access'!$F$7:$GK$318,40,FALSE))</f>
        <v/>
      </c>
      <c r="AZ92" s="90" t="str">
        <f>IF(ISNA(VLOOKUP($B92,'[1]1718  Exp_Rev Access'!$F$7:$GK$318,41,FALSE)),"",VLOOKUP($B92,'[1]1718  Exp_Rev Access'!$F$7:$GK$318,41,FALSE))</f>
        <v/>
      </c>
      <c r="BA92" s="90" t="str">
        <f>IF(ISNA(VLOOKUP($B92,'[1]1718  Exp_Rev Access'!$F$7:$GK$318,42,FALSE)),"",VLOOKUP($B92,'[1]1718  Exp_Rev Access'!$F$7:$GK$318,42,FALSE))</f>
        <v/>
      </c>
      <c r="BB92" s="90" t="str">
        <f>IF(ISNA(VLOOKUP($B92,'[1]1718  Exp_Rev Access'!$F$7:$GK$318,43,FALSE)),"",VLOOKUP($B92,'[1]1718  Exp_Rev Access'!$F$7:$GK$318,43,FALSE))</f>
        <v/>
      </c>
      <c r="BC92" s="90" t="str">
        <f>IF(ISNA(VLOOKUP($B92,'[1]1718  Exp_Rev Access'!$F$7:$GK$318,44,FALSE)),"",VLOOKUP($B92,'[1]1718  Exp_Rev Access'!$F$7:$GK$318,44,FALSE))</f>
        <v/>
      </c>
      <c r="BD92" s="90" t="str">
        <f>IF(ISNA(VLOOKUP($B92,'[1]1718  Exp_Rev Access'!$F$7:$GK$318,45,FALSE)),"",VLOOKUP($B92,'[1]1718  Exp_Rev Access'!$F$7:$GK$318,45,FALSE))</f>
        <v/>
      </c>
      <c r="BE92" s="90" t="str">
        <f>IF(ISNA(VLOOKUP($B92,'[1]1718  Exp_Rev Access'!$F$7:$GK$318,46,FALSE)),"",VLOOKUP($B92,'[1]1718  Exp_Rev Access'!$F$7:$GK$318,46,FALSE))</f>
        <v/>
      </c>
      <c r="BF92" s="90" t="str">
        <f>IF(ISNA(VLOOKUP($B92,'[1]1718  Exp_Rev Access'!$F$7:$GK$318,47,FALSE)),"",VLOOKUP($B92,'[1]1718  Exp_Rev Access'!$F$7:$GK$318,47,FALSE))</f>
        <v/>
      </c>
      <c r="BG92" s="90" t="str">
        <f>IF(ISNA(VLOOKUP($B92,'[1]1718  Exp_Rev Access'!$F$7:$GK$318,48,FALSE)),"",VLOOKUP($B92,'[1]1718  Exp_Rev Access'!$F$7:$GK$318,48,FALSE))</f>
        <v/>
      </c>
      <c r="BH92" s="90" t="str">
        <f>IF(ISNA(VLOOKUP($B92,'[1]1718  Exp_Rev Access'!$F$7:$GK$318,49,FALSE)),"",VLOOKUP($B92,'[1]1718  Exp_Rev Access'!$F$7:$GK$318,49,FALSE))</f>
        <v/>
      </c>
      <c r="BI92" s="90" t="str">
        <f>IF(ISNA(VLOOKUP($B92,'[1]1718  Exp_Rev Access'!$F$7:$GK$318,50,FALSE)),"",VLOOKUP($B92,'[1]1718  Exp_Rev Access'!$F$7:$GK$318,50,FALSE))</f>
        <v/>
      </c>
      <c r="BJ92" s="90" t="str">
        <f>IF(ISNA(VLOOKUP($B92,'[1]1718  Exp_Rev Access'!$F$7:$GK$318,51,FALSE)),"",VLOOKUP($B92,'[1]1718  Exp_Rev Access'!$F$7:$GK$318,51,FALSE))</f>
        <v/>
      </c>
      <c r="BK92" s="90" t="str">
        <f>IF(ISNA(VLOOKUP($B92,'[1]1718  Exp_Rev Access'!$F$7:$GK$318,52,FALSE)),"",VLOOKUP($B92,'[1]1718  Exp_Rev Access'!$F$7:$GK$318,52,FALSE))</f>
        <v/>
      </c>
      <c r="BL92" s="90" t="str">
        <f>IF(ISNA(VLOOKUP($B92,'[1]1718  Exp_Rev Access'!$F$7:$GK$318,53,FALSE)),"",VLOOKUP($B92,'[1]1718  Exp_Rev Access'!$F$7:$GK$318,53,FALSE))</f>
        <v/>
      </c>
      <c r="BM92" s="90" t="str">
        <f>IF(ISNA(VLOOKUP($B92,'[1]1718  Exp_Rev Access'!$F$7:$GK$318,54,FALSE)),"",VLOOKUP($B92,'[1]1718  Exp_Rev Access'!$F$7:$GK$318,54,FALSE))</f>
        <v/>
      </c>
      <c r="BN92" s="90" t="str">
        <f>IF(ISNA(VLOOKUP($B92,'[1]1718  Exp_Rev Access'!$F$7:$GK$318,55,FALSE)),"",VLOOKUP($B92,'[1]1718  Exp_Rev Access'!$F$7:$GK$318,55,FALSE))</f>
        <v/>
      </c>
      <c r="BO92" s="90" t="str">
        <f>IF(ISNA(VLOOKUP($B92,'[1]1718  Exp_Rev Access'!$F$7:$GK$318,56,FALSE)),"",VLOOKUP($B92,'[1]1718  Exp_Rev Access'!$F$7:$GK$318,56,FALSE))</f>
        <v/>
      </c>
      <c r="BP92" s="90" t="str">
        <f>IF(ISNA(VLOOKUP($B92,'[1]1718  Exp_Rev Access'!$F$7:$GK$318,57,FALSE)),"",VLOOKUP($B92,'[1]1718  Exp_Rev Access'!$F$7:$GK$318,57,FALSE))</f>
        <v/>
      </c>
      <c r="BQ92" s="90" t="str">
        <f>IF(ISNA(VLOOKUP($B92,'[1]1718  Exp_Rev Access'!$F$7:$GK$318,58,FALSE)),"",VLOOKUP($B92,'[1]1718  Exp_Rev Access'!$F$7:$GK$318,58,FALSE))</f>
        <v/>
      </c>
      <c r="BR92" s="90" t="str">
        <f>IF(ISNA(VLOOKUP($B92,'[1]1718  Exp_Rev Access'!$F$7:$GK$318,59,FALSE)),"",VLOOKUP($B92,'[1]1718  Exp_Rev Access'!$F$7:$GK$318,59,FALSE))</f>
        <v/>
      </c>
      <c r="BS92" s="90" t="str">
        <f>IF(ISNA(VLOOKUP($B92,'[1]1718  Exp_Rev Access'!$F$7:$GK$318,60,FALSE)),"",VLOOKUP($B92,'[1]1718  Exp_Rev Access'!$F$7:$GK$318,60,FALSE))</f>
        <v/>
      </c>
      <c r="BT92" s="90" t="str">
        <f>IF(ISNA(VLOOKUP($B92,'[1]1718  Exp_Rev Access'!$F$7:$GK$318,61,FALSE)),"",VLOOKUP($B92,'[1]1718  Exp_Rev Access'!$F$7:$GK$318,61,FALSE))</f>
        <v/>
      </c>
      <c r="BU92" s="90" t="str">
        <f>IF(ISNA(VLOOKUP($B92,'[1]1718  Exp_Rev Access'!$F$7:$GK$318,62,FALSE)),"",VLOOKUP($B92,'[1]1718  Exp_Rev Access'!$F$7:$GK$318,62,FALSE))</f>
        <v/>
      </c>
      <c r="BV92" s="56">
        <f t="shared" si="236"/>
        <v>0</v>
      </c>
      <c r="BW92" s="92"/>
      <c r="BX92" s="71"/>
      <c r="BY92" s="90" t="str">
        <f>IF(ISNA(VLOOKUP($B92,'[1]1718  Exp_Rev Access'!$F$7:$GK$318,64,FALSE)),"",VLOOKUP($B92,'[1]1718  Exp_Rev Access'!$F$7:$GK$318,64,FALSE))</f>
        <v/>
      </c>
      <c r="BZ92" s="90" t="str">
        <f>IF(ISNA(VLOOKUP($B92,'[1]1718  Exp_Rev Access'!$F$7:$GK$318,65,FALSE)),"",VLOOKUP($B92,'[1]1718  Exp_Rev Access'!$F$7:$GK$318,65,FALSE))</f>
        <v/>
      </c>
      <c r="CA92" s="90" t="str">
        <f>IF(ISNA(VLOOKUP($B92,'[1]1718  Exp_Rev Access'!$F$7:$GK$318,66,FALSE)),"",VLOOKUP($B92,'[1]1718  Exp_Rev Access'!$F$7:$GK$318,66,FALSE))</f>
        <v/>
      </c>
      <c r="CB92" s="90" t="str">
        <f>IF(ISNA(VLOOKUP($B92,'[1]1718  Exp_Rev Access'!$F$7:$GK$318,67,FALSE)),"",VLOOKUP($B92,'[1]1718  Exp_Rev Access'!$F$7:$GK$318,67,FALSE))</f>
        <v/>
      </c>
      <c r="CC92" s="90" t="str">
        <f>IF(ISNA(VLOOKUP($B92,'[1]1718  Exp_Rev Access'!$F$7:$GK$318,68,FALSE)),"",VLOOKUP($B92,'[1]1718  Exp_Rev Access'!$F$7:$GK$318,68,FALSE))</f>
        <v/>
      </c>
      <c r="CD92" s="90" t="str">
        <f>IF(ISNA(VLOOKUP($B92,'[1]1718  Exp_Rev Access'!$F$7:$GK$318,69,FALSE)),"",VLOOKUP($B92,'[1]1718  Exp_Rev Access'!$F$7:$GK$318,69,FALSE))</f>
        <v/>
      </c>
      <c r="CE92" s="56">
        <f t="shared" si="237"/>
        <v>0</v>
      </c>
      <c r="CF92" s="92"/>
      <c r="CG92" s="78"/>
      <c r="CH92" s="90" t="str">
        <f>IF(ISNA(VLOOKUP($B92,'[1]1718  Exp_Rev Access'!$F$7:$GK$318,$CH$2,FALSE)),"",VLOOKUP($B92,'[1]1718  Exp_Rev Access'!$F$7:$GK$318,$CH$2,FALSE))</f>
        <v/>
      </c>
      <c r="CI92" s="90" t="str">
        <f>IF(ISNA(VLOOKUP($B92,'[1]1718  Exp_Rev Access'!$F$7:$GK$318,$CI$2,FALSE)),"",VLOOKUP($B92,'[1]1718  Exp_Rev Access'!$F$7:$GK$318,$CI$2,FALSE))</f>
        <v/>
      </c>
      <c r="CJ92" s="90" t="str">
        <f>IF(ISNA(VLOOKUP($B92,'[1]1718  Exp_Rev Access'!$F$7:$GK$318,$CJ$2,FALSE)),"",VLOOKUP($B92,'[1]1718  Exp_Rev Access'!$F$7:$GK$318,$CJ$2,FALSE))</f>
        <v/>
      </c>
      <c r="CK92" s="90" t="str">
        <f>IF(ISNA(VLOOKUP($B92,'[1]1718  Exp_Rev Access'!$F$7:$GK$318,$CK$2,FALSE)),"",VLOOKUP($B92,'[1]1718  Exp_Rev Access'!$F$7:$GK$318,$CK$2,FALSE))</f>
        <v/>
      </c>
      <c r="CL92" s="90" t="str">
        <f>IF(ISNA(VLOOKUP($B92,'[1]1718  Exp_Rev Access'!$F$7:$GK$318,$CL$2,FALSE)),"",VLOOKUP($B92,'[1]1718  Exp_Rev Access'!$F$7:$GK$318,$CL$2,FALSE))</f>
        <v/>
      </c>
      <c r="CM92" s="90" t="str">
        <f>IF(ISNA(VLOOKUP($B92,'[1]1718  Exp_Rev Access'!$F$7:$GK$318,$CM$2,FALSE)),"",VLOOKUP($B92,'[1]1718  Exp_Rev Access'!$F$7:$GK$318,$CM$2,FALSE))</f>
        <v/>
      </c>
      <c r="CN92" s="90" t="str">
        <f>IF(ISNA(VLOOKUP($B92,'[1]1718  Exp_Rev Access'!$F$7:$GK$318,$CN$2,FALSE)),"",VLOOKUP($B92,'[1]1718  Exp_Rev Access'!$F$7:$GK$318,$CN$2,FALSE))</f>
        <v/>
      </c>
      <c r="CO92" s="90" t="str">
        <f>IF(ISNA(VLOOKUP($B92,'[1]1718  Exp_Rev Access'!$F$7:$GK$318,$CO$2,FALSE)),"",VLOOKUP($B92,'[1]1718  Exp_Rev Access'!$F$7:$GK$318,$CO$2,FALSE))</f>
        <v/>
      </c>
      <c r="CP92" s="90" t="str">
        <f>IF(ISNA(VLOOKUP($B92,'[1]1718  Exp_Rev Access'!$F$7:$GK$318,$CP$2,FALSE)),"",VLOOKUP($B92,'[1]1718  Exp_Rev Access'!$F$7:$GK$318,$CP$2,FALSE))</f>
        <v/>
      </c>
      <c r="CQ92" s="90" t="str">
        <f>IF(ISNA(VLOOKUP($B92,'[1]1718  Exp_Rev Access'!$F$7:$GK$318,$CQ$2,FALSE)),"",VLOOKUP($B92,'[1]1718  Exp_Rev Access'!$F$7:$GK$318,$CQ$2,FALSE))</f>
        <v/>
      </c>
      <c r="CR92" s="90" t="str">
        <f>IF(ISNA(VLOOKUP($B92,'[1]1718  Exp_Rev Access'!$F$7:$GK$318,$CR$2,FALSE)),"",VLOOKUP($B92,'[1]1718  Exp_Rev Access'!$F$7:$GK$318,$CR$2,FALSE))</f>
        <v/>
      </c>
      <c r="CS92" s="90" t="str">
        <f>IF(ISNA(VLOOKUP($B92,'[1]1718  Exp_Rev Access'!$F$7:$GK$318,$CS$2,FALSE)),"",VLOOKUP($B92,'[1]1718  Exp_Rev Access'!$F$7:$GK$318,$CS$2,FALSE))</f>
        <v/>
      </c>
      <c r="CT92" s="90" t="str">
        <f>IF(ISNA(VLOOKUP($B92,'[1]1718  Exp_Rev Access'!$F$7:$GK$318,$CT$2,FALSE)),"",VLOOKUP($B92,'[1]1718  Exp_Rev Access'!$F$7:$GK$318,$CT$2,FALSE))</f>
        <v/>
      </c>
      <c r="CU92" s="90" t="str">
        <f>IF(ISNA(VLOOKUP($B92,'[1]1718  Exp_Rev Access'!$F$7:$GK$318,$CU$2,FALSE)),"",VLOOKUP($B92,'[1]1718  Exp_Rev Access'!$F$7:$GK$318,$CU$2,FALSE))</f>
        <v/>
      </c>
      <c r="CV92" s="90" t="str">
        <f>IF(ISNA(VLOOKUP($B92,'[1]1718  Exp_Rev Access'!$F$7:$GK$318,$CV$2,FALSE)),"",VLOOKUP($B92,'[1]1718  Exp_Rev Access'!$F$7:$GK$318,$CV$2,FALSE))</f>
        <v/>
      </c>
      <c r="CW92" s="90" t="str">
        <f>IF(ISNA(VLOOKUP($B92,'[1]1718  Exp_Rev Access'!$F$7:$GK$318,$CW$2,FALSE)),"",VLOOKUP($B92,'[1]1718  Exp_Rev Access'!$F$7:$GK$318,$CW$2,FALSE))</f>
        <v/>
      </c>
      <c r="CX92" s="90" t="str">
        <f>IF(ISNA(VLOOKUP($B92,'[1]1718  Exp_Rev Access'!$F$7:$GK$318,$CX$2,FALSE)),"",VLOOKUP($B92,'[1]1718  Exp_Rev Access'!$F$7:$GK$318,$CX$2,FALSE))</f>
        <v/>
      </c>
      <c r="CY92" s="90" t="str">
        <f>IF(ISNA(VLOOKUP($B92,'[1]1718  Exp_Rev Access'!$F$7:$GK$318,$CY$2,FALSE)),"",VLOOKUP($B92,'[1]1718  Exp_Rev Access'!$F$7:$GK$318,$CY$2,FALSE))</f>
        <v/>
      </c>
      <c r="CZ92" s="90" t="str">
        <f>IF(ISNA(VLOOKUP($B92,'[1]1718  Exp_Rev Access'!$F$7:$GK$318,$CZ$2,FALSE)),"",VLOOKUP($B92,'[1]1718  Exp_Rev Access'!$F$7:$GK$318,$CZ$2,FALSE))</f>
        <v/>
      </c>
      <c r="DA92" s="90" t="str">
        <f>IF(ISNA(VLOOKUP($B92,'[1]1718  Exp_Rev Access'!$F$7:$GK$318,$DA$2,FALSE)),"",VLOOKUP($B92,'[1]1718  Exp_Rev Access'!$F$7:$GK$318,$DA$2,FALSE))</f>
        <v/>
      </c>
      <c r="DB92" s="90" t="str">
        <f>IF(ISNA(VLOOKUP($B92,'[1]1718  Exp_Rev Access'!$F$7:$GK$318,$DB$2,FALSE)),"",VLOOKUP($B92,'[1]1718  Exp_Rev Access'!$F$7:$GK$318,$DB$2,FALSE))</f>
        <v/>
      </c>
      <c r="DC92" s="90" t="str">
        <f>IF(ISNA(VLOOKUP($B92,'[1]1718  Exp_Rev Access'!$F$7:$GK$318,$DC$2,FALSE)),"",VLOOKUP($B92,'[1]1718  Exp_Rev Access'!$F$7:$GK$318,$DC$2,FALSE))</f>
        <v/>
      </c>
      <c r="DD92" s="90" t="str">
        <f>IF(ISNA(VLOOKUP($B92,'[1]1718  Exp_Rev Access'!$F$7:$GK$318,$DD$2,FALSE)),"",VLOOKUP($B92,'[1]1718  Exp_Rev Access'!$F$7:$GK$318,$DD$2,FALSE))</f>
        <v/>
      </c>
      <c r="DE92" s="90" t="str">
        <f>IF(ISNA(VLOOKUP($B92,'[1]1718  Exp_Rev Access'!$F$7:$GK$318,$DE$2,FALSE)),"",VLOOKUP($B92,'[1]1718  Exp_Rev Access'!$F$7:$GK$318,$DE$2,FALSE))</f>
        <v/>
      </c>
      <c r="DF92" s="90" t="str">
        <f>IF(ISNA(VLOOKUP($B92,'[1]1718  Exp_Rev Access'!$F$7:$GK$318,$DF$2,FALSE)),"",VLOOKUP($B92,'[1]1718  Exp_Rev Access'!$F$7:$GK$318,$DF$2,FALSE))</f>
        <v/>
      </c>
      <c r="DG92" s="90" t="str">
        <f>IF(ISNA(VLOOKUP($B92,'[1]1718  Exp_Rev Access'!$F$7:$GK$318,$DG$2,FALSE)),"",VLOOKUP($B92,'[1]1718  Exp_Rev Access'!$F$7:$GK$318,$DG$2,FALSE))</f>
        <v/>
      </c>
      <c r="DH92" s="90" t="str">
        <f>IF(ISNA(VLOOKUP($B92,'[1]1718  Exp_Rev Access'!$F$7:$GK$318,$DH$2,FALSE)),"",VLOOKUP($B92,'[1]1718  Exp_Rev Access'!$F$7:$GK$318,$DH$2,FALSE))</f>
        <v/>
      </c>
      <c r="DI92" s="90" t="str">
        <f>IF(ISNA(VLOOKUP($B92,'[1]1718  Exp_Rev Access'!$F$7:$GK$318,$DI$2,FALSE)),"",VLOOKUP($B92,'[1]1718  Exp_Rev Access'!$F$7:$GK$318,$DI$2,FALSE))</f>
        <v/>
      </c>
      <c r="DJ92" s="90" t="str">
        <f>IF(ISNA(VLOOKUP($B92,'[1]1718  Exp_Rev Access'!$F$7:$GK$318,$DJ$2,FALSE)),"",VLOOKUP($B92,'[1]1718  Exp_Rev Access'!$F$7:$GK$318,$DJ$2,FALSE))</f>
        <v/>
      </c>
      <c r="DK92" s="90" t="str">
        <f>IF(ISNA(VLOOKUP($B92,'[1]1718  Exp_Rev Access'!$F$7:$GK$318,$DK$2,FALSE)),"",VLOOKUP($B92,'[1]1718  Exp_Rev Access'!$F$7:$GK$318,$DK$2,FALSE))</f>
        <v/>
      </c>
      <c r="DL92" s="90" t="str">
        <f>IF(ISNA(VLOOKUP($B92,'[1]1718  Exp_Rev Access'!$F$7:$GK$318,$DL$2,FALSE)),"",VLOOKUP($B92,'[1]1718  Exp_Rev Access'!$F$7:$GK$318,$DL$2,FALSE))</f>
        <v/>
      </c>
      <c r="DM92" s="90" t="str">
        <f>IF(ISNA(VLOOKUP($B92,'[1]1718  Exp_Rev Access'!$F$7:$GK$318,$DM$2,FALSE)),"",VLOOKUP($B92,'[1]1718  Exp_Rev Access'!$F$7:$GK$318,$DM$2,FALSE))</f>
        <v/>
      </c>
      <c r="DN92" s="90" t="str">
        <f>IF(ISNA(VLOOKUP($B92,'[1]1718  Exp_Rev Access'!$F$7:$GK$318,$DN$2,FALSE)),"",VLOOKUP($B92,'[1]1718  Exp_Rev Access'!$F$7:$GK$318,$DN$2,FALSE))</f>
        <v/>
      </c>
      <c r="DO92" s="90" t="str">
        <f>IF(ISNA(VLOOKUP($B92,'[1]1718  Exp_Rev Access'!$F$7:$GK$318,$DO$2,FALSE)),"",VLOOKUP($B92,'[1]1718  Exp_Rev Access'!$F$7:$GK$318,$DO$2,FALSE))</f>
        <v/>
      </c>
      <c r="DP92" s="90" t="str">
        <f>IF(ISNA(VLOOKUP($B92,'[1]1718  Exp_Rev Access'!$F$7:$GK$318,$DP$2,FALSE)),"",VLOOKUP($B92,'[1]1718  Exp_Rev Access'!$F$7:$GK$318,$DP$2,FALSE))</f>
        <v/>
      </c>
      <c r="DQ92" s="90" t="str">
        <f>IF(ISNA(VLOOKUP($B92,'[1]1718  Exp_Rev Access'!$F$7:$GK$318,$DQ$2,FALSE)),"",VLOOKUP($B92,'[1]1718  Exp_Rev Access'!$F$7:$GK$318,$DQ$2,FALSE))</f>
        <v/>
      </c>
      <c r="DR92" s="90" t="str">
        <f>IF(ISNA(VLOOKUP($B92,'[1]1718  Exp_Rev Access'!$F$7:$GK$318,$DR$2,FALSE)),"",VLOOKUP($B92,'[1]1718  Exp_Rev Access'!$F$7:$GK$318,$DR$2,FALSE))</f>
        <v/>
      </c>
      <c r="DS92" s="90" t="str">
        <f>IF(ISNA(VLOOKUP($B92,'[1]1718  Exp_Rev Access'!$F$7:$GK$318,$DS$2,FALSE)),"",VLOOKUP($B92,'[1]1718  Exp_Rev Access'!$F$7:$GK$318,$DS$2,FALSE))</f>
        <v/>
      </c>
      <c r="DT92" s="90" t="str">
        <f>IF(ISNA(VLOOKUP($B92,'[1]1718  Exp_Rev Access'!$F$7:$GK$318,$DT$2,FALSE)),"",VLOOKUP($B92,'[1]1718  Exp_Rev Access'!$F$7:$GK$318,$DT$2,FALSE))</f>
        <v/>
      </c>
      <c r="DU92" s="90" t="str">
        <f>IF(ISNA(VLOOKUP($B92,'[1]1718  Exp_Rev Access'!$F$7:$GK$318,$DU$2,FALSE)),"",VLOOKUP($B92,'[1]1718  Exp_Rev Access'!$F$7:$GK$318,$DU$2,FALSE))</f>
        <v/>
      </c>
      <c r="DV92" s="90" t="str">
        <f>IF(ISNA(VLOOKUP($B92,'[1]1718  Exp_Rev Access'!$F$7:$GK$318,$DV$2,FALSE)),"",VLOOKUP($B92,'[1]1718  Exp_Rev Access'!$F$7:$GK$318,$DV$2,FALSE))</f>
        <v/>
      </c>
      <c r="DW92" s="90" t="str">
        <f>IF(ISNA(VLOOKUP($B92,'[1]1718  Exp_Rev Access'!$F$7:$GK$318,$DW$2,FALSE)),"",VLOOKUP($B92,'[1]1718  Exp_Rev Access'!$F$7:$GK$318,$DW$2,FALSE))</f>
        <v/>
      </c>
      <c r="DX92" s="90" t="str">
        <f>IF(ISNA(VLOOKUP($B92,'[1]1718  Exp_Rev Access'!$F$7:$GK$318,$DX$2,FALSE)),"",VLOOKUP($B92,'[1]1718  Exp_Rev Access'!$F$7:$GK$318,$DX$2,FALSE))</f>
        <v/>
      </c>
      <c r="DY92" s="90" t="str">
        <f>IF(ISNA(VLOOKUP($B92,'[1]1718  Exp_Rev Access'!$F$7:$GK$318,$DY$2,FALSE)),"",VLOOKUP($B92,'[1]1718  Exp_Rev Access'!$F$7:$GK$318,$DY$2,FALSE))</f>
        <v/>
      </c>
      <c r="DZ92" s="90" t="str">
        <f>IF(ISNA(VLOOKUP($B92,'[1]1718  Exp_Rev Access'!$F$7:$GK$318,$DZ$2,FALSE)),"",VLOOKUP($B92,'[1]1718  Exp_Rev Access'!$F$7:$GK$318,$DZ$2,FALSE))</f>
        <v/>
      </c>
      <c r="EA92" s="90" t="str">
        <f>IF(ISNA(VLOOKUP($B92,'[1]1718  Exp_Rev Access'!$F$7:$GK$318,$EA$2,FALSE)),"",VLOOKUP($B92,'[1]1718  Exp_Rev Access'!$F$7:$GK$318,$EA$2,FALSE))</f>
        <v/>
      </c>
      <c r="EB92" s="90" t="str">
        <f>IF(ISNA(VLOOKUP($B92,'[1]1718  Exp_Rev Access'!$F$7:$GK$318,$EB$2,FALSE)),"",VLOOKUP($B92,'[1]1718  Exp_Rev Access'!$F$7:$GK$318,$EB$2,FALSE))</f>
        <v/>
      </c>
      <c r="EC92" s="90" t="str">
        <f>IF(ISNA(VLOOKUP($B92,'[1]1718  Exp_Rev Access'!$F$7:$GK$318,$EC$2,FALSE)),"",VLOOKUP($B92,'[1]1718  Exp_Rev Access'!$F$7:$GK$318,$EC$2,FALSE))</f>
        <v/>
      </c>
      <c r="ED92" s="90" t="str">
        <f>IF(ISNA(VLOOKUP($B92,'[1]1718  Exp_Rev Access'!$F$7:$GK$318,$ED$2,FALSE)),"",VLOOKUP($B92,'[1]1718  Exp_Rev Access'!$F$7:$GK$318,$ED$2,FALSE))</f>
        <v/>
      </c>
      <c r="EE92" s="90" t="str">
        <f>IF(ISNA(VLOOKUP($B92,'[1]1718  Exp_Rev Access'!$F$7:$GK$318,$EE$2,FALSE)),"",VLOOKUP($B92,'[1]1718  Exp_Rev Access'!$F$7:$GK$318,$EE$2,FALSE))</f>
        <v/>
      </c>
      <c r="EF92" s="90" t="str">
        <f>IF(ISNA(VLOOKUP($B92,'[1]1718  Exp_Rev Access'!$F$7:$GK$318,$EF$2,FALSE)),"",VLOOKUP($B92,'[1]1718  Exp_Rev Access'!$F$7:$GK$318,$EF$2,FALSE))</f>
        <v/>
      </c>
      <c r="EG92" s="90" t="str">
        <f>IF(ISNA(VLOOKUP($B92,'[1]1718  Exp_Rev Access'!$F$7:$GK$318,$EG$2,FALSE)),"",VLOOKUP($B92,'[1]1718  Exp_Rev Access'!$F$7:$GK$318,$EG$2,FALSE))</f>
        <v/>
      </c>
      <c r="EH92" s="90" t="str">
        <f>IF(ISNA(VLOOKUP($B92,'[1]1718  Exp_Rev Access'!$F$7:$GK$318,$EH$2,FALSE)),"",VLOOKUP($B92,'[1]1718  Exp_Rev Access'!$F$7:$GK$318,$EH$2,FALSE))</f>
        <v/>
      </c>
      <c r="EI92" s="90" t="str">
        <f>IF(ISNA(VLOOKUP($B92,'[1]1718  Exp_Rev Access'!$F$7:$GK$318,$EI$2,FALSE)),"",VLOOKUP($B92,'[1]1718  Exp_Rev Access'!$F$7:$GK$318,$EI$2,FALSE))</f>
        <v/>
      </c>
      <c r="EJ92" s="90" t="str">
        <f>IF(ISNA(VLOOKUP($B92,'[1]1718  Exp_Rev Access'!$F$7:$GK$318,$EJ$2,FALSE)),"",VLOOKUP($B92,'[1]1718  Exp_Rev Access'!$F$7:$GK$318,$EJ$2,FALSE))</f>
        <v/>
      </c>
      <c r="EK92" s="90" t="str">
        <f>IF(ISNA(VLOOKUP($B92,'[1]1718  Exp_Rev Access'!$F$7:$GK$318,$EK$2,FALSE)),"",VLOOKUP($B92,'[1]1718  Exp_Rev Access'!$F$7:$GK$318,$EK$2,FALSE))</f>
        <v/>
      </c>
      <c r="EL92" s="90" t="str">
        <f>IF(ISNA(VLOOKUP($B92,'[1]1718  Exp_Rev Access'!$F$7:$GK$318,$EL$2,FALSE)),"",VLOOKUP($B92,'[1]1718  Exp_Rev Access'!$F$7:$GK$318,$EL$2,FALSE))</f>
        <v/>
      </c>
      <c r="EM92" s="90" t="str">
        <f>IF(ISNA(VLOOKUP($B92,'[1]1718  Exp_Rev Access'!$F$7:$GK$318,$EM$2,FALSE)),"",VLOOKUP($B92,'[1]1718  Exp_Rev Access'!$F$7:$GK$318,$EM$2,FALSE))</f>
        <v/>
      </c>
      <c r="EN92" s="90" t="str">
        <f>IF(ISNA(VLOOKUP($B92,'[1]1718  Exp_Rev Access'!$F$7:$GK$318,$EN$2,FALSE)),"",VLOOKUP($B92,'[1]1718  Exp_Rev Access'!$F$7:$GK$318,$EN$2,FALSE))</f>
        <v/>
      </c>
      <c r="EO92" s="90" t="str">
        <f>IF(ISNA(VLOOKUP($B92,'[1]1718  Exp_Rev Access'!$F$7:$GK$318,$EO$2,FALSE)),"",VLOOKUP($B92,'[1]1718  Exp_Rev Access'!$F$7:$GK$318,$EO$2,FALSE))</f>
        <v/>
      </c>
      <c r="EP92" s="90" t="str">
        <f>IF(ISNA(VLOOKUP($B92,'[1]1718  Exp_Rev Access'!$F$7:$GK$318,$EP$2,FALSE)),"",VLOOKUP($B92,'[1]1718  Exp_Rev Access'!$F$7:$GK$318,$EP$2,FALSE))</f>
        <v/>
      </c>
      <c r="EQ92" s="90" t="str">
        <f>IF(ISNA(VLOOKUP($B92,'[1]1718  Exp_Rev Access'!$F$7:$GK$318,$EQ$2,FALSE)),"",VLOOKUP($B92,'[1]1718  Exp_Rev Access'!$F$7:$GK$318,$EQ$2,FALSE))</f>
        <v/>
      </c>
      <c r="ER92" s="90" t="str">
        <f>IF(ISNA(VLOOKUP($B92,'[1]1718  Exp_Rev Access'!$F$7:$GK$318,$ER$2,FALSE)),"",VLOOKUP($B92,'[1]1718  Exp_Rev Access'!$F$7:$GK$318,$ER$2,FALSE))</f>
        <v/>
      </c>
      <c r="ES92" s="90" t="str">
        <f>IF(ISNA(VLOOKUP($B92,'[1]1718  Exp_Rev Access'!$F$7:$GK$318,$ES$2,FALSE)),"",VLOOKUP($B92,'[1]1718  Exp_Rev Access'!$F$7:$GK$318,$ES$2,FALSE))</f>
        <v/>
      </c>
      <c r="ET92" s="90" t="str">
        <f>IF(ISNA(VLOOKUP($B92,'[1]1718  Exp_Rev Access'!$F$7:$GK$318,$ET$2,FALSE)),"",VLOOKUP($B92,'[1]1718  Exp_Rev Access'!$F$7:$GK$318,$ET$2,FALSE))</f>
        <v/>
      </c>
      <c r="EU92" s="90" t="str">
        <f>IF(ISNA(VLOOKUP($B92,'[1]1718  Exp_Rev Access'!$F$7:$GK$318,$EU$2,FALSE)),"",VLOOKUP($B92,'[1]1718  Exp_Rev Access'!$F$7:$GK$318,$EU$2,FALSE))</f>
        <v/>
      </c>
      <c r="EV92" s="90" t="str">
        <f>IF(ISNA(VLOOKUP($B92,'[1]1718  Exp_Rev Access'!$F$7:$GK$318,$EV$2,FALSE)),"",VLOOKUP($B92,'[1]1718  Exp_Rev Access'!$F$7:$GK$318,$EV$2,FALSE))</f>
        <v/>
      </c>
      <c r="EW92" s="90" t="str">
        <f>IF(ISNA(VLOOKUP($B92,'[1]1718  Exp_Rev Access'!$F$7:$GK$318,$EW$2,FALSE)),"",VLOOKUP($B92,'[1]1718  Exp_Rev Access'!$F$7:$GK$318,$EW$2,FALSE))</f>
        <v/>
      </c>
      <c r="EX92" s="90" t="str">
        <f>IF(ISNA(VLOOKUP($B92,'[1]1718  Exp_Rev Access'!$F$7:$GK$318,$EX$2,FALSE)),"",VLOOKUP($B92,'[1]1718  Exp_Rev Access'!$F$7:$GK$318,$EX$2,FALSE))</f>
        <v/>
      </c>
      <c r="EY92" s="90" t="str">
        <f>IF(ISNA(VLOOKUP($B92,'[1]1718  Exp_Rev Access'!$F$7:$GK$318,$EY$2,FALSE)),"",VLOOKUP($B92,'[1]1718  Exp_Rev Access'!$F$7:$GK$318,$EY$2,FALSE))</f>
        <v/>
      </c>
      <c r="EZ92" s="90" t="str">
        <f>IF(ISNA(VLOOKUP($B92,'[1]1718  Exp_Rev Access'!$F$7:$GK$318,$EZ$2,FALSE)),"",VLOOKUP($B92,'[1]1718  Exp_Rev Access'!$F$7:$GK$318,$EZ$2,FALSE))</f>
        <v/>
      </c>
      <c r="FA92" s="90" t="str">
        <f>IF(ISNA(VLOOKUP($B92,'[1]1718  Exp_Rev Access'!$F$7:$GK$318,$FA$2,FALSE)),"",VLOOKUP($B92,'[1]1718  Exp_Rev Access'!$F$7:$GK$318,$FA$2,FALSE))</f>
        <v/>
      </c>
      <c r="FB92" s="90" t="str">
        <f>IF(ISNA(VLOOKUP($B92,'[1]1718  Exp_Rev Access'!$F$7:$GK$318,$FB$2,FALSE)),"",VLOOKUP($B92,'[1]1718  Exp_Rev Access'!$F$7:$GK$318,$FB$2,FALSE))</f>
        <v/>
      </c>
      <c r="FC92" s="90" t="str">
        <f>IF(ISNA(VLOOKUP($B92,'[1]1718  Exp_Rev Access'!$F$7:$GK$318,$FC$2,FALSE)),"",VLOOKUP($B92,'[1]1718  Exp_Rev Access'!$F$7:$GK$318,$FC$2,FALSE))</f>
        <v/>
      </c>
      <c r="FD92" s="90" t="str">
        <f>IF(ISNA(VLOOKUP($B92,'[1]1718  Exp_Rev Access'!$F$7:$GK$318,$FD$2,FALSE)),"",VLOOKUP($B92,'[1]1718  Exp_Rev Access'!$F$7:$GK$318,$FD$2,FALSE))</f>
        <v/>
      </c>
      <c r="FE92" s="90" t="str">
        <f>IF(ISNA(VLOOKUP($B92,'[1]1718  Exp_Rev Access'!$F$7:$GK$318,$FE$2,FALSE)),"",VLOOKUP($B92,'[1]1718  Exp_Rev Access'!$F$7:$GK$318,$FE$2,FALSE))</f>
        <v/>
      </c>
      <c r="FF92" s="90" t="str">
        <f>IF(ISNA(VLOOKUP($B92,'[1]1718  Exp_Rev Access'!$F$7:$GK$318,$FF$2,FALSE)),"",VLOOKUP($B92,'[1]1718  Exp_Rev Access'!$F$7:$GK$318,$FF$2,FALSE))</f>
        <v/>
      </c>
      <c r="FG92" s="90" t="str">
        <f>IF(ISNA(VLOOKUP($B92,'[1]1718  Exp_Rev Access'!$F$7:$GK$318,$FG$2,FALSE)),"",VLOOKUP($B92,'[1]1718  Exp_Rev Access'!$F$7:$GK$318,$FG$2,FALSE))</f>
        <v/>
      </c>
      <c r="FH92" s="90" t="str">
        <f>IF(ISNA(VLOOKUP($B92,'[1]1718  Exp_Rev Access'!$F$7:$GK$318,$FH$2,FALSE)),"",VLOOKUP($B92,'[1]1718  Exp_Rev Access'!$F$7:$GK$318,$FH$2,FALSE))</f>
        <v/>
      </c>
      <c r="FI92" s="90" t="str">
        <f>IF(ISNA(VLOOKUP($B92,'[1]1718  Exp_Rev Access'!$F$7:$GK$318,$FI$2,FALSE)),"",VLOOKUP($B92,'[1]1718  Exp_Rev Access'!$F$7:$GK$318,$FI$2,FALSE))</f>
        <v/>
      </c>
      <c r="FJ92" s="90" t="str">
        <f>IF(ISNA(VLOOKUP($B92,'[1]1718  Exp_Rev Access'!$F$7:$GK$318,$FJ$2,FALSE)),"",VLOOKUP($B92,'[1]1718  Exp_Rev Access'!$F$7:$GK$318,$FJ$2,FALSE))</f>
        <v/>
      </c>
      <c r="FK92" s="90" t="str">
        <f>IF(ISNA(VLOOKUP($B92,'[1]1718  Exp_Rev Access'!$F$7:$GK$318,$FK$2,FALSE)),"",VLOOKUP($B92,'[1]1718  Exp_Rev Access'!$F$7:$GK$318,$FK$2,FALSE))</f>
        <v/>
      </c>
      <c r="FL92" s="90" t="str">
        <f>IF(ISNA(VLOOKUP($B92,'[1]1718  Exp_Rev Access'!$F$7:$GK$318,$FL$2,FALSE)),"",VLOOKUP($B92,'[1]1718  Exp_Rev Access'!$F$7:$GK$318,$FL$2,FALSE))</f>
        <v/>
      </c>
      <c r="FM92" s="90" t="str">
        <f>IF(ISNA(VLOOKUP($B92,'[1]1718  Exp_Rev Access'!$F$7:$GK$318,$FM$2,FALSE)),"",VLOOKUP($B92,'[1]1718  Exp_Rev Access'!$F$7:$GK$318,$FM$2,FALSE))</f>
        <v/>
      </c>
      <c r="FN92" s="90" t="str">
        <f>IF(ISNA(VLOOKUP($B92,'[1]1718  Exp_Rev Access'!$F$7:$GK$318,$FN$2,FALSE)),"",VLOOKUP($B92,'[1]1718  Exp_Rev Access'!$F$7:$GK$318,$FN$2,FALSE))</f>
        <v/>
      </c>
      <c r="FO92" s="90" t="str">
        <f>IF(ISNA(VLOOKUP($B92,'[1]1718  Exp_Rev Access'!$F$7:$GK$318,$FO$2,FALSE)),"",VLOOKUP($B92,'[1]1718  Exp_Rev Access'!$F$7:$GK$318,$FO$2,FALSE))</f>
        <v/>
      </c>
      <c r="FP92" s="90" t="str">
        <f>IF(ISNA(VLOOKUP($B92,'[1]1718  Exp_Rev Access'!$F$7:$GK$318,$FP$2,FALSE)),"",VLOOKUP($B92,'[1]1718  Exp_Rev Access'!$F$7:$GK$318,$FP$2,FALSE))</f>
        <v/>
      </c>
      <c r="FQ92" s="90" t="str">
        <f>IF(ISNA(VLOOKUP($B92,'[1]1718  Exp_Rev Access'!$F$7:$GK$318,$FQ$2,FALSE)),"",VLOOKUP($B92,'[1]1718  Exp_Rev Access'!$F$7:$GK$318,$FQ$2,FALSE))</f>
        <v/>
      </c>
      <c r="FR92" s="90" t="str">
        <f>IF(ISNA(VLOOKUP($B92,'[1]1718  Exp_Rev Access'!$F$7:$GK$318,$FR$2,FALSE)),"",VLOOKUP($B92,'[1]1718  Exp_Rev Access'!$F$7:$GK$318,$FR$2,FALSE))</f>
        <v/>
      </c>
      <c r="FS92" s="56"/>
      <c r="FT92" s="92"/>
      <c r="FU92" s="94"/>
      <c r="FV92" s="95" t="str">
        <f>IF(ISNA(VLOOKUP($B92,'[1]1718  Exp_Rev Access'!$F$7:$GK$318,$FV$2,FALSE)),"",VLOOKUP($B92,'[1]1718  Exp_Rev Access'!$F$7:$GK$318,$FV$2,FALSE))</f>
        <v/>
      </c>
      <c r="FW92" s="95" t="str">
        <f>IF(ISNA(VLOOKUP($B92,'[1]1718  Exp_Rev Access'!$F$7:$GK$318,$FW$2,FALSE)),"",VLOOKUP($B92,'[1]1718  Exp_Rev Access'!$F$7:$GK$318,$FW$2,FALSE))</f>
        <v/>
      </c>
      <c r="FX92" s="95" t="str">
        <f>IF(ISNA(VLOOKUP($B92,'[1]1718  Exp_Rev Access'!$F$7:$GK$318,$FX$2,FALSE)),"",VLOOKUP($B92,'[1]1718  Exp_Rev Access'!$F$7:$GK$318,$FX$2,FALSE))</f>
        <v/>
      </c>
      <c r="FY92" s="95" t="str">
        <f>IF(ISNA(VLOOKUP($B92,'[1]1718  Exp_Rev Access'!$F$7:$GK$318,$FY$2,FALSE)),"",VLOOKUP($B92,'[1]1718  Exp_Rev Access'!$F$7:$GK$318,$FY$2,FALSE))</f>
        <v/>
      </c>
      <c r="FZ92" s="95" t="str">
        <f>IF(ISNA(VLOOKUP($B92,'[1]1718  Exp_Rev Access'!$F$7:$GK$318,$FZ$2,FALSE)),"",VLOOKUP($B92,'[1]1718  Exp_Rev Access'!$F$7:$GK$318,$FZ$2,FALSE))</f>
        <v/>
      </c>
      <c r="GA92" s="95" t="str">
        <f>IF(ISNA(VLOOKUP($B92,'[1]1718  Exp_Rev Access'!$F$7:$GK$318,$GA$2,FALSE)),"",VLOOKUP($B92,'[1]1718  Exp_Rev Access'!$F$7:$GK$318,$GA$2,FALSE))</f>
        <v/>
      </c>
      <c r="GB92" s="95" t="str">
        <f>IF(ISNA(VLOOKUP($B92,'[1]1718  Exp_Rev Access'!$F$7:$GK$318,$GB$2,FALSE)),"",VLOOKUP($B92,'[1]1718  Exp_Rev Access'!$F$7:$GK$318,$GB$2,FALSE))</f>
        <v/>
      </c>
      <c r="GC92" s="95" t="str">
        <f>IF(ISNA(VLOOKUP($B92,'[1]1718  Exp_Rev Access'!$F$7:$GK$318,$GC$2,FALSE)),"",VLOOKUP($B92,'[1]1718  Exp_Rev Access'!$F$7:$GK$318,$GC$2,FALSE))</f>
        <v/>
      </c>
      <c r="GD92" s="95" t="str">
        <f>IF(ISNA(VLOOKUP($B92,'[1]1718  Exp_Rev Access'!$F$7:$GK$318,$GD$2,FALSE)),"",VLOOKUP($B92,'[1]1718  Exp_Rev Access'!$F$7:$GK$318,$GD$2,FALSE))</f>
        <v/>
      </c>
      <c r="GE92" s="95" t="str">
        <f>IF(ISNA(VLOOKUP($B92,'[1]1718  Exp_Rev Access'!$F$7:$GK$318,$GE$2,FALSE)),"",VLOOKUP($B92,'[1]1718  Exp_Rev Access'!$F$7:$GK$318,$GE$2,FALSE))</f>
        <v/>
      </c>
      <c r="GF92" s="95" t="str">
        <f>IF(ISNA(VLOOKUP($B92,'[1]1718  Exp_Rev Access'!$F$7:$GK$318,$GF$2,FALSE)),"",VLOOKUP($B92,'[1]1718  Exp_Rev Access'!$F$7:$GK$318,$GF$2,FALSE))</f>
        <v/>
      </c>
      <c r="GG92" s="95" t="str">
        <f>IF(ISNA(VLOOKUP($B92,'[1]1718  Exp_Rev Access'!$F$7:$GK$318,$GG$2,FALSE)),"",VLOOKUP($B92,'[1]1718  Exp_Rev Access'!$F$7:$GK$318,$GG$2,FALSE))</f>
        <v/>
      </c>
      <c r="GH92" s="95" t="str">
        <f>IF(ISNA(VLOOKUP($B92,'[1]1718  Exp_Rev Access'!$F$7:$GK$318,$GH$2,FALSE)),"",VLOOKUP($B92,'[1]1718  Exp_Rev Access'!$F$7:$GK$318,$GH$2,FALSE))</f>
        <v/>
      </c>
      <c r="GI92" s="95" t="str">
        <f>IF(ISNA(VLOOKUP($B92,'[1]1718  Exp_Rev Access'!$F$7:$GK$318,$GI$2,FALSE)),"",VLOOKUP($B92,'[1]1718  Exp_Rev Access'!$F$7:$GK$318,$GI$2,FALSE))</f>
        <v/>
      </c>
      <c r="GJ92" s="95" t="str">
        <f>IF(ISNA(VLOOKUP($B92,'[1]1718  Exp_Rev Access'!$F$7:$GK$318,$GJ$2,FALSE)),"",VLOOKUP($B92,'[1]1718  Exp_Rev Access'!$F$7:$GK$318,$GJ$2,FALSE))</f>
        <v/>
      </c>
      <c r="GK92" s="95" t="str">
        <f>IF(ISNA(VLOOKUP($B92,'[1]1718  Exp_Rev Access'!$F$7:$GK$318,$GK$2,FALSE)),"",VLOOKUP($B92,'[1]1718  Exp_Rev Access'!$F$7:$GK$318,$GK$2,FALSE))</f>
        <v/>
      </c>
      <c r="GL92" s="95" t="str">
        <f>IF(ISNA(VLOOKUP($B92,'[1]1718  Exp_Rev Access'!$F$7:$GK$318,$GL$2,FALSE)),"",VLOOKUP($B92,'[1]1718  Exp_Rev Access'!$F$7:$GK$318,$GL$2,FALSE))</f>
        <v/>
      </c>
      <c r="GM92" s="95" t="str">
        <f>IF(ISNA(VLOOKUP($B92,'[1]1718  Exp_Rev Access'!$F$7:$GK$318,$GM$2,FALSE)),"",VLOOKUP($B92,'[1]1718  Exp_Rev Access'!$F$7:$GK$318,$GM$2,FALSE))</f>
        <v/>
      </c>
      <c r="GN92" s="95" t="str">
        <f>IF(ISNA(VLOOKUP($B92,'[1]1718  Exp_Rev Access'!$F$7:$GK$318,$GN$2,FALSE)),"",VLOOKUP($B92,'[1]1718  Exp_Rev Access'!$F$7:$GK$318,$GN$2,FALSE))</f>
        <v/>
      </c>
      <c r="GO92" s="95" t="str">
        <f>IF(ISNA(VLOOKUP($B92,'[1]1718  Exp_Rev Access'!$F$7:$GK$318,$GO$2,FALSE)),"",VLOOKUP($B92,'[1]1718  Exp_Rev Access'!$F$7:$GK$318,$GO$2,FALSE))</f>
        <v/>
      </c>
      <c r="GP92" s="95" t="str">
        <f>IF(ISNA(VLOOKUP($B92,'[1]1718  Exp_Rev Access'!$F$7:$GK$318,$GP$2,FALSE)),"",VLOOKUP($B92,'[1]1718  Exp_Rev Access'!$F$7:$GK$318,$GP$2,FALSE))</f>
        <v/>
      </c>
      <c r="GQ92" s="95" t="str">
        <f>IF(ISNA(VLOOKUP($B92,'[1]1718  Exp_Rev Access'!$F$7:$GK$318,$GQ$2,FALSE)),"",VLOOKUP($B92,'[1]1718  Exp_Rev Access'!$F$7:$GK$318,$GQ$2,FALSE))</f>
        <v/>
      </c>
      <c r="GR92" s="95" t="str">
        <f>IF(ISNA(VLOOKUP($B92,'[1]1718  Exp_Rev Access'!$F$7:$GK$318,$GR$2,FALSE)),"",VLOOKUP($B92,'[1]1718  Exp_Rev Access'!$F$7:$GK$318,$GR$2,FALSE))</f>
        <v/>
      </c>
      <c r="GS92" s="95" t="str">
        <f>IF(ISNA(VLOOKUP($B92,'[1]1718  Exp_Rev Access'!$F$7:$GK$318,$GS$2,FALSE)),"",VLOOKUP($B92,'[1]1718  Exp_Rev Access'!$F$7:$GK$318,$GS$2,FALSE))</f>
        <v/>
      </c>
      <c r="GT92" s="95" t="str">
        <f>IF(ISNA(VLOOKUP($B92,'[1]1718  Exp_Rev Access'!$F$7:$GK$318,$GT$2,FALSE)),"",VLOOKUP($B92,'[1]1718  Exp_Rev Access'!$F$7:$GK$318,$GT$2,FALSE))</f>
        <v/>
      </c>
      <c r="GU92" s="56"/>
      <c r="GV92" s="92"/>
      <c r="GW92" s="96"/>
    </row>
    <row r="93" spans="1:222" x14ac:dyDescent="0.3">
      <c r="A93" s="73"/>
      <c r="B93" s="88" t="s">
        <v>294</v>
      </c>
      <c r="C93" s="89" t="s">
        <v>295</v>
      </c>
      <c r="D93" s="75">
        <f>IF(ISNA(VLOOKUP($B93,'[1]1718 enrollment_Rev_Exp by size'!$A$7:H432,3,FALSE)),"",VLOOKUP($B93,'[1]1718 enrollment_Rev_Exp by size'!$A$7:$G$363,3,FALSE))</f>
        <v>18139.41</v>
      </c>
      <c r="E93" s="76">
        <f>IF(ISNA(VLOOKUP($B93,'[1]1718 enrollment_Rev_Exp by size'!$A$7:I432,5,FALSE)),"",VLOOKUP($B93,'[1]1718 enrollment_Rev_Exp by size'!$A$7:$G$350,5,FALSE))</f>
        <v>226269129.03999999</v>
      </c>
      <c r="F93" s="70">
        <f t="shared" ref="F93:F94" si="297">N93+AM93+AU93+BV93+CE93+FS93+GU93</f>
        <v>226269129.04000002</v>
      </c>
      <c r="G93" s="70">
        <f t="shared" ref="G93:G94" si="298">F93-E93</f>
        <v>0</v>
      </c>
      <c r="H93" s="90">
        <f>IF(ISNA(VLOOKUP($B93,'[1]1718  Exp_Rev Access'!$F$7:$GK$318,3,FALSE)),"",VLOOKUP($B93,'[1]1718  Exp_Rev Access'!$F$7:$GK$318,3,FALSE))</f>
        <v>24466235.48</v>
      </c>
      <c r="I93" s="90">
        <f>IF(ISNA(VLOOKUP($B93,'[1]1718  Exp_Rev Access'!$F$7:$GK$318,4,FALSE)),"",VLOOKUP($B93,'[1]1718  Exp_Rev Access'!$F$7:$GK$318,4,FALSE))</f>
        <v>0</v>
      </c>
      <c r="J93" s="90">
        <f>IF(ISNA(VLOOKUP($B93,'[1]1718  Exp_Rev Access'!$F$7:$GK$318,5,FALSE)),"",VLOOKUP($B93,'[1]1718  Exp_Rev Access'!$F$7:$GK$318,5,FALSE))</f>
        <v>0</v>
      </c>
      <c r="K93" s="90">
        <f>IF(ISNA(VLOOKUP($B93,'[1]1718  Exp_Rev Access'!$F$7:$GK$318,6,FALSE)),"-",VLOOKUP($B93,'[1]1718  Exp_Rev Access'!$F$7:$GK$318,6,FALSE))</f>
        <v>0</v>
      </c>
      <c r="L93" s="90">
        <f>IF(ISNA(VLOOKUP($B93,'[1]1718  Exp_Rev Access'!$F$7:$GK$318,7,FALSE)),"",VLOOKUP($B93,'[1]1718  Exp_Rev Access'!$F$7:$GK$318,7,FALSE))</f>
        <v>0</v>
      </c>
      <c r="M93" s="90">
        <f>IF(ISNA(VLOOKUP($B93,'[1]1718  Exp_Rev Access'!$F$7:$GK$318,8,FALSE)),"",VLOOKUP($B93,'[1]1718  Exp_Rev Access'!$F$7:$GK$318,8,FALSE))</f>
        <v>12837</v>
      </c>
      <c r="N93" s="56">
        <f t="shared" ref="N93:N97" si="299">SUM(H93:M93)</f>
        <v>24479072.48</v>
      </c>
      <c r="O93" s="91">
        <f t="shared" ref="O93:O97" si="300">N93/E93</f>
        <v>0.10818564858519686</v>
      </c>
      <c r="P93" s="56">
        <f t="shared" ref="P93:P97" si="301">N93/D93</f>
        <v>1349.4966197908311</v>
      </c>
      <c r="Q93" s="90">
        <f>IF(ISNA(VLOOKUP($B93,'[1]1718  Exp_Rev Access'!$F$7:$GK$318,10,FALSE)),"",VLOOKUP($B93,'[1]1718  Exp_Rev Access'!$F$7:$GK$318,10,FALSE))</f>
        <v>0</v>
      </c>
      <c r="R93" s="90">
        <f>IF(ISNA(VLOOKUP($B93,'[1]1718  Exp_Rev Access'!$F$7:$GK$318,11,FALSE)),"",VLOOKUP($B93,'[1]1718  Exp_Rev Access'!$F$7:$GK$318,11,FALSE))</f>
        <v>0</v>
      </c>
      <c r="S93" s="90">
        <f>IF(ISNA(VLOOKUP($B93,'[1]1718  Exp_Rev Access'!$F$7:$GK$318,12,FALSE)),"",VLOOKUP($B93,'[1]1718  Exp_Rev Access'!$F$7:$GK$318,12,FALSE))</f>
        <v>0</v>
      </c>
      <c r="T93" s="90">
        <f>IF(ISNA(VLOOKUP($B93,'[1]1718  Exp_Rev Access'!$F$7:$GK$318,13,FALSE)),"",VLOOKUP($B93,'[1]1718  Exp_Rev Access'!$F$7:$GK$318,13,FALSE))</f>
        <v>0</v>
      </c>
      <c r="U93" s="90">
        <f>IF(ISNA(VLOOKUP($B93,'[1]1718  Exp_Rev Access'!$F$7:$GK$318,14,FALSE)),"",VLOOKUP($B93,'[1]1718  Exp_Rev Access'!$F$7:$GK$318,14,FALSE))</f>
        <v>0</v>
      </c>
      <c r="V93" s="90">
        <f>IF(ISNA(VLOOKUP($B93,'[1]1718  Exp_Rev Access'!$F$7:$GK$318,15,FALSE)),"",VLOOKUP($B93,'[1]1718  Exp_Rev Access'!$F$7:$GK$318,15,FALSE))</f>
        <v>0</v>
      </c>
      <c r="W93" s="90">
        <f>IF(ISNA(VLOOKUP($B93,'[1]1718  Exp_Rev Access'!$F$7:$GK$318,16,FALSE)),"",VLOOKUP($B93,'[1]1718  Exp_Rev Access'!$F$7:$GK$318,16,FALSE))</f>
        <v>0</v>
      </c>
      <c r="X93" s="90">
        <f>IF(ISNA(VLOOKUP($B93,'[1]1718  Exp_Rev Access'!$F$7:$GK$318,17,FALSE)),"",VLOOKUP($B93,'[1]1718  Exp_Rev Access'!$F$7:$GK$318,17,FALSE))</f>
        <v>0</v>
      </c>
      <c r="Y93" s="90">
        <f>IF(ISNA(VLOOKUP($B93,'[1]1718  Exp_Rev Access'!$F$7:$GK$318,18,FALSE)),"",VLOOKUP($B93,'[1]1718  Exp_Rev Access'!$F$7:$GK$318,18,FALSE))</f>
        <v>33220.89</v>
      </c>
      <c r="Z93" s="90">
        <f>IF(ISNA(VLOOKUP($B93,'[1]1718  Exp_Rev Access'!$F$7:$GK$318,19,FALSE)),"",VLOOKUP($B93,'[1]1718  Exp_Rev Access'!$F$7:$GK$318,19,FALSE))</f>
        <v>0</v>
      </c>
      <c r="AA93" s="90">
        <f>IF(ISNA(VLOOKUP($B93,'[1]1718  Exp_Rev Access'!$F$7:$GK$318,20,FALSE)),"",VLOOKUP($B93,'[1]1718  Exp_Rev Access'!$F$7:$GK$318,20,FALSE))</f>
        <v>0</v>
      </c>
      <c r="AB93" s="90">
        <f>IF(ISNA(VLOOKUP($B93,'[1]1718  Exp_Rev Access'!$F$7:$GK$318,21,FALSE)),"",VLOOKUP($B93,'[1]1718  Exp_Rev Access'!$F$7:$GK$318,21,FALSE))</f>
        <v>0</v>
      </c>
      <c r="AC93" s="90">
        <f>IF(ISNA(VLOOKUP($B93,'[1]1718  Exp_Rev Access'!$F$7:$GK$318,22,FALSE)),"",VLOOKUP($B93,'[1]1718  Exp_Rev Access'!$F$7:$GK$318,22,FALSE))</f>
        <v>0</v>
      </c>
      <c r="AD93" s="90">
        <f>IF(ISNA(VLOOKUP($B93,'[1]1718  Exp_Rev Access'!$F$7:$GK$318,23,FALSE)),"",VLOOKUP($B93,'[1]1718  Exp_Rev Access'!$F$7:$GK$318,23,FALSE))</f>
        <v>930371.93</v>
      </c>
      <c r="AE93" s="90">
        <f>IF(ISNA(VLOOKUP($B93,'[1]1718  Exp_Rev Access'!$F$7:$GK$318,24,FALSE)),"",VLOOKUP($B93,'[1]1718  Exp_Rev Access'!$F$7:$GK$318,24,FALSE))</f>
        <v>339687.52</v>
      </c>
      <c r="AF93" s="90">
        <f>IF(ISNA(VLOOKUP($B93,'[1]1718  Exp_Rev Access'!$F$7:$GK$318,25,FALSE)),"",VLOOKUP($B93,'[1]1718  Exp_Rev Access'!$F$7:$GK$318,25,FALSE))</f>
        <v>0</v>
      </c>
      <c r="AG93" s="90">
        <f>IF(ISNA(VLOOKUP($B93,'[1]1718  Exp_Rev Access'!$F$7:$GK$318,26,FALSE)),"",VLOOKUP($B93,'[1]1718  Exp_Rev Access'!$F$7:$GK$318,26,FALSE))</f>
        <v>0</v>
      </c>
      <c r="AH93" s="90">
        <f>IF(ISNA(VLOOKUP($B93,'[1]1718  Exp_Rev Access'!$F$7:$GK$318,27,FALSE)),"",VLOOKUP($B93,'[1]1718  Exp_Rev Access'!$F$7:$GK$318,27,FALSE))</f>
        <v>12480.53</v>
      </c>
      <c r="AI93" s="90">
        <f>IF(ISNA(VLOOKUP($B93,'[1]1718  Exp_Rev Access'!$F$7:$GK$318,28,FALSE)),"",VLOOKUP($B93,'[1]1718  Exp_Rev Access'!$F$7:$GK$318,28,FALSE))</f>
        <v>57052.4</v>
      </c>
      <c r="AJ93" s="90">
        <f>IF(ISNA(VLOOKUP($B93,'[1]1718  Exp_Rev Access'!$F$7:$GK$318,29,FALSE)),"",VLOOKUP($B93,'[1]1718  Exp_Rev Access'!$F$7:$GK$318,29,FALSE))</f>
        <v>0</v>
      </c>
      <c r="AK93" s="90">
        <f>IF(ISNA(VLOOKUP($B93,'[1]1718  Exp_Rev Access'!$F$7:$GK$318,30,FALSE)),"",VLOOKUP($B93,'[1]1718  Exp_Rev Access'!$F$7:$GK$318,30,FALSE))</f>
        <v>642983.18999999994</v>
      </c>
      <c r="AL93" s="90">
        <f>IF(ISNA(VLOOKUP($B93,'[1]1718  Exp_Rev Access'!$F$7:$GK$318,31,FALSE)),"",VLOOKUP($B93,'[1]1718  Exp_Rev Access'!$F$7:$GK$318,31,FALSE))</f>
        <v>0</v>
      </c>
      <c r="AM93" s="56">
        <f t="shared" ref="AM93:AM94" si="302">SUM(Q93:AL93)</f>
        <v>2015796.46</v>
      </c>
      <c r="AN93" s="92">
        <f t="shared" ref="AN93:AN94" si="303">AM93/E93</f>
        <v>8.9088443861188252E-3</v>
      </c>
      <c r="AO93" s="71">
        <f t="shared" ref="AO93:AO94" si="304">AM93/D93</f>
        <v>111.12800581716826</v>
      </c>
      <c r="AP93" s="90">
        <f>IF(ISNA(VLOOKUP($B93,'[1]1718  Exp_Rev Access'!$F$7:$GK$318,33,FALSE)),"",VLOOKUP($B93,'[1]1718  Exp_Rev Access'!$F$7:$GK$318,33,FALSE))</f>
        <v>117022124.12</v>
      </c>
      <c r="AQ93" s="90">
        <f>IF(ISNA(VLOOKUP($B93,'[1]1718  Exp_Rev Access'!$F$7:$GK$318,34,FALSE)),"",VLOOKUP($B93,'[1]1718  Exp_Rev Access'!$F$7:$GK$318,34,FALSE))</f>
        <v>4190455.32</v>
      </c>
      <c r="AR93" s="90">
        <f>IF(ISNA(VLOOKUP($B93,'[1]1718  Exp_Rev Access'!$F$7:$GK$318,35,FALSE)),"",VLOOKUP($B93,'[1]1718  Exp_Rev Access'!$F$7:$GK$318,35,FALSE))</f>
        <v>18649934.079999998</v>
      </c>
      <c r="AS93" s="90">
        <f>IF(ISNA(VLOOKUP($B93,'[1]1718  Exp_Rev Access'!$F$7:$GK$318,36,FALSE)),"",VLOOKUP($B93,'[1]1718  Exp_Rev Access'!$F$7:$GK$318,36,FALSE))</f>
        <v>0</v>
      </c>
      <c r="AT93" s="90">
        <f>IF(ISNA(VLOOKUP($B93,'[1]1718  Exp_Rev Access'!$F$7:$GK$318,37,FALSE)),"",VLOOKUP($B93,'[1]1718  Exp_Rev Access'!$F$7:$GK$318,37,FALSE))</f>
        <v>0</v>
      </c>
      <c r="AU93" s="56">
        <f t="shared" ref="AU93:AU94" si="305">SUM(AP93:AT93)</f>
        <v>139862513.51999998</v>
      </c>
      <c r="AV93" s="93">
        <f t="shared" ref="AV93:AV94" si="306">AU93/E93</f>
        <v>0.61812459398858166</v>
      </c>
      <c r="AW93" s="56">
        <f t="shared" ref="AW93:AW94" si="307">AU93/D93</f>
        <v>7710.4224183697252</v>
      </c>
      <c r="AX93" s="90">
        <f>IF(ISNA(VLOOKUP($B93,'[1]1718  Exp_Rev Access'!$F$7:$GK$318,39,FALSE)),"",VLOOKUP($B93,'[1]1718  Exp_Rev Access'!$F$7:$GK$318,39,FALSE))</f>
        <v>0</v>
      </c>
      <c r="AY93" s="90">
        <f>IF(ISNA(VLOOKUP($B93,'[1]1718  Exp_Rev Access'!$F$7:$GK$318,40,FALSE)),"",VLOOKUP($B93,'[1]1718  Exp_Rev Access'!$F$7:$GK$318,40,FALSE))</f>
        <v>15224976.310000001</v>
      </c>
      <c r="AZ93" s="90">
        <f>IF(ISNA(VLOOKUP($B93,'[1]1718  Exp_Rev Access'!$F$7:$GK$318,41,FALSE)),"",VLOOKUP($B93,'[1]1718  Exp_Rev Access'!$F$7:$GK$318,41,FALSE))</f>
        <v>799532.14</v>
      </c>
      <c r="BA93" s="90">
        <f>IF(ISNA(VLOOKUP($B93,'[1]1718  Exp_Rev Access'!$F$7:$GK$318,42,FALSE)),"",VLOOKUP($B93,'[1]1718  Exp_Rev Access'!$F$7:$GK$318,42,FALSE))</f>
        <v>0</v>
      </c>
      <c r="BB93" s="90">
        <f>IF(ISNA(VLOOKUP($B93,'[1]1718  Exp_Rev Access'!$F$7:$GK$318,43,FALSE)),"",VLOOKUP($B93,'[1]1718  Exp_Rev Access'!$F$7:$GK$318,43,FALSE))</f>
        <v>0</v>
      </c>
      <c r="BC93" s="90">
        <f>IF(ISNA(VLOOKUP($B93,'[1]1718  Exp_Rev Access'!$F$7:$GK$318,44,FALSE)),"",VLOOKUP($B93,'[1]1718  Exp_Rev Access'!$F$7:$GK$318,44,FALSE))</f>
        <v>9394740.6799999997</v>
      </c>
      <c r="BD93" s="90">
        <f>IF(ISNA(VLOOKUP($B93,'[1]1718  Exp_Rev Access'!$F$7:$GK$318,45,FALSE)),"",VLOOKUP($B93,'[1]1718  Exp_Rev Access'!$F$7:$GK$318,45,FALSE))</f>
        <v>0</v>
      </c>
      <c r="BE93" s="90">
        <f>IF(ISNA(VLOOKUP($B93,'[1]1718  Exp_Rev Access'!$F$7:$GK$318,46,FALSE)),"",VLOOKUP($B93,'[1]1718  Exp_Rev Access'!$F$7:$GK$318,46,FALSE))</f>
        <v>1618687.1</v>
      </c>
      <c r="BF93" s="90">
        <f>IF(ISNA(VLOOKUP($B93,'[1]1718  Exp_Rev Access'!$F$7:$GK$318,47,FALSE)),"",VLOOKUP($B93,'[1]1718  Exp_Rev Access'!$F$7:$GK$318,47,FALSE))</f>
        <v>0</v>
      </c>
      <c r="BG93" s="90">
        <f>IF(ISNA(VLOOKUP($B93,'[1]1718  Exp_Rev Access'!$F$7:$GK$318,48,FALSE)),"",VLOOKUP($B93,'[1]1718  Exp_Rev Access'!$F$7:$GK$318,48,FALSE))</f>
        <v>7264804.6299999999</v>
      </c>
      <c r="BH93" s="90">
        <f>IF(ISNA(VLOOKUP($B93,'[1]1718  Exp_Rev Access'!$F$7:$GK$318,49,FALSE)),"",VLOOKUP($B93,'[1]1718  Exp_Rev Access'!$F$7:$GK$318,49,FALSE))</f>
        <v>386774.97</v>
      </c>
      <c r="BI93" s="90">
        <f>IF(ISNA(VLOOKUP($B93,'[1]1718  Exp_Rev Access'!$F$7:$GK$318,50,FALSE)),"",VLOOKUP($B93,'[1]1718  Exp_Rev Access'!$F$7:$GK$318,50,FALSE))</f>
        <v>0</v>
      </c>
      <c r="BJ93" s="90">
        <f>IF(ISNA(VLOOKUP($B93,'[1]1718  Exp_Rev Access'!$F$7:$GK$318,51,FALSE)),"",VLOOKUP($B93,'[1]1718  Exp_Rev Access'!$F$7:$GK$318,51,FALSE))</f>
        <v>181741.6</v>
      </c>
      <c r="BK93" s="90">
        <f>IF(ISNA(VLOOKUP($B93,'[1]1718  Exp_Rev Access'!$F$7:$GK$318,52,FALSE)),"",VLOOKUP($B93,'[1]1718  Exp_Rev Access'!$F$7:$GK$318,52,FALSE))</f>
        <v>5615479.3600000003</v>
      </c>
      <c r="BL93" s="90">
        <f>IF(ISNA(VLOOKUP($B93,'[1]1718  Exp_Rev Access'!$F$7:$GK$318,53,FALSE)),"",VLOOKUP($B93,'[1]1718  Exp_Rev Access'!$F$7:$GK$318,53,FALSE))</f>
        <v>0</v>
      </c>
      <c r="BM93" s="90">
        <f>IF(ISNA(VLOOKUP($B93,'[1]1718  Exp_Rev Access'!$F$7:$GK$318,54,FALSE)),"",VLOOKUP($B93,'[1]1718  Exp_Rev Access'!$F$7:$GK$318,54,FALSE))</f>
        <v>0</v>
      </c>
      <c r="BN93" s="90">
        <f>IF(ISNA(VLOOKUP($B93,'[1]1718  Exp_Rev Access'!$F$7:$GK$318,55,FALSE)),"",VLOOKUP($B93,'[1]1718  Exp_Rev Access'!$F$7:$GK$318,55,FALSE))</f>
        <v>0</v>
      </c>
      <c r="BO93" s="90">
        <f>IF(ISNA(VLOOKUP($B93,'[1]1718  Exp_Rev Access'!$F$7:$GK$318,56,FALSE)),"",VLOOKUP($B93,'[1]1718  Exp_Rev Access'!$F$7:$GK$318,56,FALSE))</f>
        <v>0</v>
      </c>
      <c r="BP93" s="90">
        <f>IF(ISNA(VLOOKUP($B93,'[1]1718  Exp_Rev Access'!$F$7:$GK$318,57,FALSE)),"",VLOOKUP($B93,'[1]1718  Exp_Rev Access'!$F$7:$GK$318,57,FALSE))</f>
        <v>0</v>
      </c>
      <c r="BQ93" s="90">
        <f>IF(ISNA(VLOOKUP($B93,'[1]1718  Exp_Rev Access'!$F$7:$GK$318,58,FALSE)),"",VLOOKUP($B93,'[1]1718  Exp_Rev Access'!$F$7:$GK$318,58,FALSE))</f>
        <v>0</v>
      </c>
      <c r="BR93" s="90">
        <f>IF(ISNA(VLOOKUP($B93,'[1]1718  Exp_Rev Access'!$F$7:$GK$318,59,FALSE)),"",VLOOKUP($B93,'[1]1718  Exp_Rev Access'!$F$7:$GK$318,59,FALSE))</f>
        <v>0</v>
      </c>
      <c r="BS93" s="90">
        <f>IF(ISNA(VLOOKUP($B93,'[1]1718  Exp_Rev Access'!$F$7:$GK$318,60,FALSE)),"",VLOOKUP($B93,'[1]1718  Exp_Rev Access'!$F$7:$GK$318,60,FALSE))</f>
        <v>0</v>
      </c>
      <c r="BT93" s="90">
        <f>IF(ISNA(VLOOKUP($B93,'[1]1718  Exp_Rev Access'!$F$7:$GK$318,61,FALSE)),"",VLOOKUP($B93,'[1]1718  Exp_Rev Access'!$F$7:$GK$318,61,FALSE))</f>
        <v>0</v>
      </c>
      <c r="BU93" s="90">
        <f>IF(ISNA(VLOOKUP($B93,'[1]1718  Exp_Rev Access'!$F$7:$GK$318,62,FALSE)),"",VLOOKUP($B93,'[1]1718  Exp_Rev Access'!$F$7:$GK$318,62,FALSE))</f>
        <v>0</v>
      </c>
      <c r="BV93" s="56">
        <f t="shared" si="236"/>
        <v>40486736.790000007</v>
      </c>
      <c r="BW93" s="92">
        <f t="shared" ref="BW93:BW97" si="308">BV93/E93</f>
        <v>0.17893177457205281</v>
      </c>
      <c r="BX93" s="71">
        <f t="shared" ref="BX93:BX97" si="309">BV93/D93</f>
        <v>2231.9764970304991</v>
      </c>
      <c r="BY93" s="90">
        <f>IF(ISNA(VLOOKUP($B93,'[1]1718  Exp_Rev Access'!$F$7:$GK$318,64,FALSE)),"",VLOOKUP($B93,'[1]1718  Exp_Rev Access'!$F$7:$GK$318,64,FALSE))</f>
        <v>0</v>
      </c>
      <c r="BZ93" s="90">
        <f>IF(ISNA(VLOOKUP($B93,'[1]1718  Exp_Rev Access'!$F$7:$GK$318,65,FALSE)),"",VLOOKUP($B93,'[1]1718  Exp_Rev Access'!$F$7:$GK$318,65,FALSE))</f>
        <v>0</v>
      </c>
      <c r="CA93" s="90">
        <f>IF(ISNA(VLOOKUP($B93,'[1]1718  Exp_Rev Access'!$F$7:$GK$318,66,FALSE)),"",VLOOKUP($B93,'[1]1718  Exp_Rev Access'!$F$7:$GK$318,66,FALSE))</f>
        <v>0</v>
      </c>
      <c r="CB93" s="90">
        <f>IF(ISNA(VLOOKUP($B93,'[1]1718  Exp_Rev Access'!$F$7:$GK$318,67,FALSE)),"",VLOOKUP($B93,'[1]1718  Exp_Rev Access'!$F$7:$GK$318,67,FALSE))</f>
        <v>0</v>
      </c>
      <c r="CC93" s="90">
        <f>IF(ISNA(VLOOKUP($B93,'[1]1718  Exp_Rev Access'!$F$7:$GK$318,68,FALSE)),"",VLOOKUP($B93,'[1]1718  Exp_Rev Access'!$F$7:$GK$318,68,FALSE))</f>
        <v>0</v>
      </c>
      <c r="CD93" s="90">
        <f>IF(ISNA(VLOOKUP($B93,'[1]1718  Exp_Rev Access'!$F$7:$GK$318,69,FALSE)),"",VLOOKUP($B93,'[1]1718  Exp_Rev Access'!$F$7:$GK$318,69,FALSE))</f>
        <v>0</v>
      </c>
      <c r="CE93" s="56">
        <f t="shared" si="237"/>
        <v>0</v>
      </c>
      <c r="CF93" s="92">
        <f t="shared" ref="CF93:CF97" si="310">CE93/E93</f>
        <v>0</v>
      </c>
      <c r="CG93" s="78">
        <f t="shared" ref="CG93:CG97" si="311">CE93/D93</f>
        <v>0</v>
      </c>
      <c r="CH93" s="90">
        <f>IF(ISNA(VLOOKUP($B93,'[1]1718  Exp_Rev Access'!$F$7:$GK$318,$CH$2,FALSE)),"",VLOOKUP($B93,'[1]1718  Exp_Rev Access'!$F$7:$GK$318,$CH$2,FALSE))</f>
        <v>9624.1</v>
      </c>
      <c r="CI93" s="90">
        <f>IF(ISNA(VLOOKUP($B93,'[1]1718  Exp_Rev Access'!$F$7:$GK$318,$CI$2,FALSE)),"",VLOOKUP($B93,'[1]1718  Exp_Rev Access'!$F$7:$GK$318,$CI$2,FALSE))</f>
        <v>0</v>
      </c>
      <c r="CJ93" s="90">
        <f>IF(ISNA(VLOOKUP($B93,'[1]1718  Exp_Rev Access'!$F$7:$GK$318,$CJ$2,FALSE)),"",VLOOKUP($B93,'[1]1718  Exp_Rev Access'!$F$7:$GK$318,$CJ$2,FALSE))</f>
        <v>0</v>
      </c>
      <c r="CK93" s="90">
        <f>IF(ISNA(VLOOKUP($B93,'[1]1718  Exp_Rev Access'!$F$7:$GK$318,$CK$2,FALSE)),"",VLOOKUP($B93,'[1]1718  Exp_Rev Access'!$F$7:$GK$318,$CK$2,FALSE))</f>
        <v>0</v>
      </c>
      <c r="CL93" s="90">
        <f>IF(ISNA(VLOOKUP($B93,'[1]1718  Exp_Rev Access'!$F$7:$GK$318,$CL$2,FALSE)),"",VLOOKUP($B93,'[1]1718  Exp_Rev Access'!$F$7:$GK$318,$CL$2,FALSE))</f>
        <v>0</v>
      </c>
      <c r="CM93" s="90">
        <f>IF(ISNA(VLOOKUP($B93,'[1]1718  Exp_Rev Access'!$F$7:$GK$318,$CM$2,FALSE)),"",VLOOKUP($B93,'[1]1718  Exp_Rev Access'!$F$7:$GK$318,$CM$2,FALSE))</f>
        <v>0</v>
      </c>
      <c r="CN93" s="90">
        <f>IF(ISNA(VLOOKUP($B93,'[1]1718  Exp_Rev Access'!$F$7:$GK$318,$CN$2,FALSE)),"",VLOOKUP($B93,'[1]1718  Exp_Rev Access'!$F$7:$GK$318,$CN$2,FALSE))</f>
        <v>0</v>
      </c>
      <c r="CO93" s="90">
        <f>IF(ISNA(VLOOKUP($B93,'[1]1718  Exp_Rev Access'!$F$7:$GK$318,$CO$2,FALSE)),"",VLOOKUP($B93,'[1]1718  Exp_Rev Access'!$F$7:$GK$318,$CO$2,FALSE))</f>
        <v>0</v>
      </c>
      <c r="CP93" s="90">
        <f>IF(ISNA(VLOOKUP($B93,'[1]1718  Exp_Rev Access'!$F$7:$GK$318,$CP$2,FALSE)),"",VLOOKUP($B93,'[1]1718  Exp_Rev Access'!$F$7:$GK$318,$CP$2,FALSE))</f>
        <v>0</v>
      </c>
      <c r="CQ93" s="90">
        <f>IF(ISNA(VLOOKUP($B93,'[1]1718  Exp_Rev Access'!$F$7:$GK$318,$CQ$2,FALSE)),"",VLOOKUP($B93,'[1]1718  Exp_Rev Access'!$F$7:$GK$318,$CQ$2,FALSE))</f>
        <v>3033897.61</v>
      </c>
      <c r="CR93" s="90">
        <f>IF(ISNA(VLOOKUP($B93,'[1]1718  Exp_Rev Access'!$F$7:$GK$318,$CR$2,FALSE)),"",VLOOKUP($B93,'[1]1718  Exp_Rev Access'!$F$7:$GK$318,$CR$2,FALSE))</f>
        <v>0</v>
      </c>
      <c r="CS93" s="90">
        <f>IF(ISNA(VLOOKUP($B93,'[1]1718  Exp_Rev Access'!$F$7:$GK$318,$CS$2,FALSE)),"",VLOOKUP($B93,'[1]1718  Exp_Rev Access'!$F$7:$GK$318,$CS$2,FALSE))</f>
        <v>133408.79</v>
      </c>
      <c r="CT93" s="90">
        <f>IF(ISNA(VLOOKUP($B93,'[1]1718  Exp_Rev Access'!$F$7:$GK$318,$CT$2,FALSE)),"",VLOOKUP($B93,'[1]1718  Exp_Rev Access'!$F$7:$GK$318,$CT$2,FALSE))</f>
        <v>0</v>
      </c>
      <c r="CU93" s="90">
        <f>IF(ISNA(VLOOKUP($B93,'[1]1718  Exp_Rev Access'!$F$7:$GK$318,$CU$2,FALSE)),"",VLOOKUP($B93,'[1]1718  Exp_Rev Access'!$F$7:$GK$318,$CU$2,FALSE))</f>
        <v>4570338.88</v>
      </c>
      <c r="CV93" s="90">
        <f>IF(ISNA(VLOOKUP($B93,'[1]1718  Exp_Rev Access'!$F$7:$GK$318,$CV$2,FALSE)),"",VLOOKUP($B93,'[1]1718  Exp_Rev Access'!$F$7:$GK$318,$CV$2,FALSE))</f>
        <v>629256.49</v>
      </c>
      <c r="CW93" s="90">
        <f>IF(ISNA(VLOOKUP($B93,'[1]1718  Exp_Rev Access'!$F$7:$GK$318,$CW$2,FALSE)),"",VLOOKUP($B93,'[1]1718  Exp_Rev Access'!$F$7:$GK$318,$CW$2,FALSE))</f>
        <v>40185.08</v>
      </c>
      <c r="CX93" s="90">
        <f>IF(ISNA(VLOOKUP($B93,'[1]1718  Exp_Rev Access'!$F$7:$GK$318,$CX$2,FALSE)),"",VLOOKUP($B93,'[1]1718  Exp_Rev Access'!$F$7:$GK$318,$CX$2,FALSE))</f>
        <v>0</v>
      </c>
      <c r="CY93" s="90">
        <f>IF(ISNA(VLOOKUP($B93,'[1]1718  Exp_Rev Access'!$F$7:$GK$318,$CY$2,FALSE)),"",VLOOKUP($B93,'[1]1718  Exp_Rev Access'!$F$7:$GK$318,$CY$2,FALSE))</f>
        <v>0</v>
      </c>
      <c r="CZ93" s="90">
        <f>IF(ISNA(VLOOKUP($B93,'[1]1718  Exp_Rev Access'!$F$7:$GK$318,$CZ$2,FALSE)),"",VLOOKUP($B93,'[1]1718  Exp_Rev Access'!$F$7:$GK$318,$CZ$2,FALSE))</f>
        <v>0</v>
      </c>
      <c r="DA93" s="90">
        <f>IF(ISNA(VLOOKUP($B93,'[1]1718  Exp_Rev Access'!$F$7:$GK$318,$DA$2,FALSE)),"",VLOOKUP($B93,'[1]1718  Exp_Rev Access'!$F$7:$GK$318,$DA$2,FALSE))</f>
        <v>0</v>
      </c>
      <c r="DB93" s="90">
        <f>IF(ISNA(VLOOKUP($B93,'[1]1718  Exp_Rev Access'!$F$7:$GK$318,$DB$2,FALSE)),"",VLOOKUP($B93,'[1]1718  Exp_Rev Access'!$F$7:$GK$318,$DB$2,FALSE))</f>
        <v>966462.7</v>
      </c>
      <c r="DC93" s="90">
        <f>IF(ISNA(VLOOKUP($B93,'[1]1718  Exp_Rev Access'!$F$7:$GK$318,$DC$2,FALSE)),"",VLOOKUP($B93,'[1]1718  Exp_Rev Access'!$F$7:$GK$318,$DC$2,FALSE))</f>
        <v>0</v>
      </c>
      <c r="DD93" s="90">
        <f>IF(ISNA(VLOOKUP($B93,'[1]1718  Exp_Rev Access'!$F$7:$GK$318,$DD$2,FALSE)),"",VLOOKUP($B93,'[1]1718  Exp_Rev Access'!$F$7:$GK$318,$DD$2,FALSE))</f>
        <v>0</v>
      </c>
      <c r="DE93" s="90">
        <f>IF(ISNA(VLOOKUP($B93,'[1]1718  Exp_Rev Access'!$F$7:$GK$318,$DE$2,FALSE)),"",VLOOKUP($B93,'[1]1718  Exp_Rev Access'!$F$7:$GK$318,$DE$2,FALSE))</f>
        <v>0</v>
      </c>
      <c r="DF93" s="90">
        <f>IF(ISNA(VLOOKUP($B93,'[1]1718  Exp_Rev Access'!$F$7:$GK$318,$DF$2,FALSE)),"",VLOOKUP($B93,'[1]1718  Exp_Rev Access'!$F$7:$GK$318,$DF$2,FALSE))</f>
        <v>0</v>
      </c>
      <c r="DG93" s="90">
        <f>IF(ISNA(VLOOKUP($B93,'[1]1718  Exp_Rev Access'!$F$7:$GK$318,$DG$2,FALSE)),"",VLOOKUP($B93,'[1]1718  Exp_Rev Access'!$F$7:$GK$318,$DG$2,FALSE))</f>
        <v>0</v>
      </c>
      <c r="DH93" s="90">
        <f>IF(ISNA(VLOOKUP($B93,'[1]1718  Exp_Rev Access'!$F$7:$GK$318,$DH$2,FALSE)),"",VLOOKUP($B93,'[1]1718  Exp_Rev Access'!$F$7:$GK$318,$DH$2,FALSE))</f>
        <v>118486.45</v>
      </c>
      <c r="DI93" s="90">
        <f>IF(ISNA(VLOOKUP($B93,'[1]1718  Exp_Rev Access'!$F$7:$GK$318,$DI$2,FALSE)),"",VLOOKUP($B93,'[1]1718  Exp_Rev Access'!$F$7:$GK$318,$DI$2,FALSE))</f>
        <v>7832168.2199999997</v>
      </c>
      <c r="DJ93" s="90">
        <f>IF(ISNA(VLOOKUP($B93,'[1]1718  Exp_Rev Access'!$F$7:$GK$318,$DJ$2,FALSE)),"",VLOOKUP($B93,'[1]1718  Exp_Rev Access'!$F$7:$GK$318,$DJ$2,FALSE))</f>
        <v>0</v>
      </c>
      <c r="DK93" s="90">
        <f>IF(ISNA(VLOOKUP($B93,'[1]1718  Exp_Rev Access'!$F$7:$GK$318,$DK$2,FALSE)),"",VLOOKUP($B93,'[1]1718  Exp_Rev Access'!$F$7:$GK$318,$DK$2,FALSE))</f>
        <v>0</v>
      </c>
      <c r="DL93" s="90">
        <f>IF(ISNA(VLOOKUP($B93,'[1]1718  Exp_Rev Access'!$F$7:$GK$318,$DL$2,FALSE)),"",VLOOKUP($B93,'[1]1718  Exp_Rev Access'!$F$7:$GK$318,$DL$2,FALSE))</f>
        <v>0</v>
      </c>
      <c r="DM93" s="90">
        <f>IF(ISNA(VLOOKUP($B93,'[1]1718  Exp_Rev Access'!$F$7:$GK$318,$DM$2,FALSE)),"",VLOOKUP($B93,'[1]1718  Exp_Rev Access'!$F$7:$GK$318,$DM$2,FALSE))</f>
        <v>0</v>
      </c>
      <c r="DN93" s="90">
        <f>IF(ISNA(VLOOKUP($B93,'[1]1718  Exp_Rev Access'!$F$7:$GK$318,$DN$2,FALSE)),"",VLOOKUP($B93,'[1]1718  Exp_Rev Access'!$F$7:$GK$318,$DN$2,FALSE))</f>
        <v>0</v>
      </c>
      <c r="DO93" s="90">
        <f>IF(ISNA(VLOOKUP($B93,'[1]1718  Exp_Rev Access'!$F$7:$GK$318,$DO$2,FALSE)),"",VLOOKUP($B93,'[1]1718  Exp_Rev Access'!$F$7:$GK$318,$DO$2,FALSE))</f>
        <v>0</v>
      </c>
      <c r="DP93" s="90">
        <f>IF(ISNA(VLOOKUP($B93,'[1]1718  Exp_Rev Access'!$F$7:$GK$318,$DP$2,FALSE)),"",VLOOKUP($B93,'[1]1718  Exp_Rev Access'!$F$7:$GK$318,$DP$2,FALSE))</f>
        <v>0</v>
      </c>
      <c r="DQ93" s="90">
        <f>IF(ISNA(VLOOKUP($B93,'[1]1718  Exp_Rev Access'!$F$7:$GK$318,$DQ$2,FALSE)),"",VLOOKUP($B93,'[1]1718  Exp_Rev Access'!$F$7:$GK$318,$DQ$2,FALSE))</f>
        <v>0</v>
      </c>
      <c r="DR93" s="90">
        <f>IF(ISNA(VLOOKUP($B93,'[1]1718  Exp_Rev Access'!$F$7:$GK$318,$DR$2,FALSE)),"",VLOOKUP($B93,'[1]1718  Exp_Rev Access'!$F$7:$GK$318,$DR$2,FALSE))</f>
        <v>0</v>
      </c>
      <c r="DS93" s="90">
        <f>IF(ISNA(VLOOKUP($B93,'[1]1718  Exp_Rev Access'!$F$7:$GK$318,$DS$2,FALSE)),"",VLOOKUP($B93,'[1]1718  Exp_Rev Access'!$F$7:$GK$318,$DS$2,FALSE))</f>
        <v>0</v>
      </c>
      <c r="DT93" s="90">
        <f>IF(ISNA(VLOOKUP($B93,'[1]1718  Exp_Rev Access'!$F$7:$GK$318,$DT$2,FALSE)),"",VLOOKUP($B93,'[1]1718  Exp_Rev Access'!$F$7:$GK$318,$DT$2,FALSE))</f>
        <v>0</v>
      </c>
      <c r="DU93" s="90">
        <f>IF(ISNA(VLOOKUP($B93,'[1]1718  Exp_Rev Access'!$F$7:$GK$318,$DU$2,FALSE)),"",VLOOKUP($B93,'[1]1718  Exp_Rev Access'!$F$7:$GK$318,$DU$2,FALSE))</f>
        <v>0</v>
      </c>
      <c r="DV93" s="90">
        <f>IF(ISNA(VLOOKUP($B93,'[1]1718  Exp_Rev Access'!$F$7:$GK$318,$DV$2,FALSE)),"",VLOOKUP($B93,'[1]1718  Exp_Rev Access'!$F$7:$GK$318,$DV$2,FALSE))</f>
        <v>0</v>
      </c>
      <c r="DW93" s="90">
        <f>IF(ISNA(VLOOKUP($B93,'[1]1718  Exp_Rev Access'!$F$7:$GK$318,$DW$2,FALSE)),"",VLOOKUP($B93,'[1]1718  Exp_Rev Access'!$F$7:$GK$318,$DW$2,FALSE))</f>
        <v>0</v>
      </c>
      <c r="DX93" s="90">
        <f>IF(ISNA(VLOOKUP($B93,'[1]1718  Exp_Rev Access'!$F$7:$GK$318,$DX$2,FALSE)),"",VLOOKUP($B93,'[1]1718  Exp_Rev Access'!$F$7:$GK$318,$DX$2,FALSE))</f>
        <v>0</v>
      </c>
      <c r="DY93" s="90">
        <f>IF(ISNA(VLOOKUP($B93,'[1]1718  Exp_Rev Access'!$F$7:$GK$318,$DY$2,FALSE)),"",VLOOKUP($B93,'[1]1718  Exp_Rev Access'!$F$7:$GK$318,$DY$2,FALSE))</f>
        <v>0</v>
      </c>
      <c r="DZ93" s="90">
        <f>IF(ISNA(VLOOKUP($B93,'[1]1718  Exp_Rev Access'!$F$7:$GK$318,$DZ$2,FALSE)),"",VLOOKUP($B93,'[1]1718  Exp_Rev Access'!$F$7:$GK$318,$DZ$2,FALSE))</f>
        <v>0</v>
      </c>
      <c r="EA93" s="90">
        <f>IF(ISNA(VLOOKUP($B93,'[1]1718  Exp_Rev Access'!$F$7:$GK$318,$EA$2,FALSE)),"",VLOOKUP($B93,'[1]1718  Exp_Rev Access'!$F$7:$GK$318,$EA$2,FALSE))</f>
        <v>0</v>
      </c>
      <c r="EB93" s="90">
        <f>IF(ISNA(VLOOKUP($B93,'[1]1718  Exp_Rev Access'!$F$7:$GK$318,$EB$2,FALSE)),"",VLOOKUP($B93,'[1]1718  Exp_Rev Access'!$F$7:$GK$318,$EB$2,FALSE))</f>
        <v>0</v>
      </c>
      <c r="EC93" s="90">
        <f>IF(ISNA(VLOOKUP($B93,'[1]1718  Exp_Rev Access'!$F$7:$GK$318,$EC$2,FALSE)),"",VLOOKUP($B93,'[1]1718  Exp_Rev Access'!$F$7:$GK$318,$EC$2,FALSE))</f>
        <v>0</v>
      </c>
      <c r="ED93" s="90">
        <f>IF(ISNA(VLOOKUP($B93,'[1]1718  Exp_Rev Access'!$F$7:$GK$318,$ED$2,FALSE)),"",VLOOKUP($B93,'[1]1718  Exp_Rev Access'!$F$7:$GK$318,$ED$2,FALSE))</f>
        <v>0</v>
      </c>
      <c r="EE93" s="90">
        <f>IF(ISNA(VLOOKUP($B93,'[1]1718  Exp_Rev Access'!$F$7:$GK$318,$EE$2,FALSE)),"",VLOOKUP($B93,'[1]1718  Exp_Rev Access'!$F$7:$GK$318,$EE$2,FALSE))</f>
        <v>0</v>
      </c>
      <c r="EF93" s="90">
        <f>IF(ISNA(VLOOKUP($B93,'[1]1718  Exp_Rev Access'!$F$7:$GK$318,$EF$2,FALSE)),"",VLOOKUP($B93,'[1]1718  Exp_Rev Access'!$F$7:$GK$318,$EF$2,FALSE))</f>
        <v>0</v>
      </c>
      <c r="EG93" s="90">
        <f>IF(ISNA(VLOOKUP($B93,'[1]1718  Exp_Rev Access'!$F$7:$GK$318,$EG$2,FALSE)),"",VLOOKUP($B93,'[1]1718  Exp_Rev Access'!$F$7:$GK$318,$EG$2,FALSE))</f>
        <v>0</v>
      </c>
      <c r="EH93" s="90">
        <f>IF(ISNA(VLOOKUP($B93,'[1]1718  Exp_Rev Access'!$F$7:$GK$318,$EH$2,FALSE)),"",VLOOKUP($B93,'[1]1718  Exp_Rev Access'!$F$7:$GK$318,$EH$2,FALSE))</f>
        <v>0</v>
      </c>
      <c r="EI93" s="90">
        <f>IF(ISNA(VLOOKUP($B93,'[1]1718  Exp_Rev Access'!$F$7:$GK$318,$EI$2,FALSE)),"",VLOOKUP($B93,'[1]1718  Exp_Rev Access'!$F$7:$GK$318,$EI$2,FALSE))</f>
        <v>213569.73</v>
      </c>
      <c r="EJ93" s="90">
        <f>IF(ISNA(VLOOKUP($B93,'[1]1718  Exp_Rev Access'!$F$7:$GK$318,$EJ$2,FALSE)),"",VLOOKUP($B93,'[1]1718  Exp_Rev Access'!$F$7:$GK$318,$EJ$2,FALSE))</f>
        <v>0</v>
      </c>
      <c r="EK93" s="90">
        <f>IF(ISNA(VLOOKUP($B93,'[1]1718  Exp_Rev Access'!$F$7:$GK$318,$EK$2,FALSE)),"",VLOOKUP($B93,'[1]1718  Exp_Rev Access'!$F$7:$GK$318,$EK$2,FALSE))</f>
        <v>0</v>
      </c>
      <c r="EL93" s="90">
        <f>IF(ISNA(VLOOKUP($B93,'[1]1718  Exp_Rev Access'!$F$7:$GK$318,$EL$2,FALSE)),"",VLOOKUP($B93,'[1]1718  Exp_Rev Access'!$F$7:$GK$318,$EL$2,FALSE))</f>
        <v>0</v>
      </c>
      <c r="EM93" s="90">
        <f>IF(ISNA(VLOOKUP($B93,'[1]1718  Exp_Rev Access'!$F$7:$GK$318,$EM$2,FALSE)),"",VLOOKUP($B93,'[1]1718  Exp_Rev Access'!$F$7:$GK$318,$EM$2,FALSE))</f>
        <v>0</v>
      </c>
      <c r="EN93" s="90">
        <f>IF(ISNA(VLOOKUP($B93,'[1]1718  Exp_Rev Access'!$F$7:$GK$318,$EN$2,FALSE)),"",VLOOKUP($B93,'[1]1718  Exp_Rev Access'!$F$7:$GK$318,$EN$2,FALSE))</f>
        <v>0</v>
      </c>
      <c r="EO93" s="90">
        <f>IF(ISNA(VLOOKUP($B93,'[1]1718  Exp_Rev Access'!$F$7:$GK$318,$EO$2,FALSE)),"",VLOOKUP($B93,'[1]1718  Exp_Rev Access'!$F$7:$GK$318,$EO$2,FALSE))</f>
        <v>0</v>
      </c>
      <c r="EP93" s="90">
        <f>IF(ISNA(VLOOKUP($B93,'[1]1718  Exp_Rev Access'!$F$7:$GK$318,$EP$2,FALSE)),"",VLOOKUP($B93,'[1]1718  Exp_Rev Access'!$F$7:$GK$318,$EP$2,FALSE))</f>
        <v>0</v>
      </c>
      <c r="EQ93" s="90">
        <f>IF(ISNA(VLOOKUP($B93,'[1]1718  Exp_Rev Access'!$F$7:$GK$318,$EQ$2,FALSE)),"",VLOOKUP($B93,'[1]1718  Exp_Rev Access'!$F$7:$GK$318,$EQ$2,FALSE))</f>
        <v>0</v>
      </c>
      <c r="ER93" s="90">
        <f>IF(ISNA(VLOOKUP($B93,'[1]1718  Exp_Rev Access'!$F$7:$GK$318,$ER$2,FALSE)),"",VLOOKUP($B93,'[1]1718  Exp_Rev Access'!$F$7:$GK$318,$ER$2,FALSE))</f>
        <v>0</v>
      </c>
      <c r="ES93" s="90">
        <f>IF(ISNA(VLOOKUP($B93,'[1]1718  Exp_Rev Access'!$F$7:$GK$318,$ES$2,FALSE)),"",VLOOKUP($B93,'[1]1718  Exp_Rev Access'!$F$7:$GK$318,$ES$2,FALSE))</f>
        <v>0</v>
      </c>
      <c r="ET93" s="90">
        <f>IF(ISNA(VLOOKUP($B93,'[1]1718  Exp_Rev Access'!$F$7:$GK$318,$ET$2,FALSE)),"",VLOOKUP($B93,'[1]1718  Exp_Rev Access'!$F$7:$GK$318,$ET$2,FALSE))</f>
        <v>0</v>
      </c>
      <c r="EU93" s="90">
        <f>IF(ISNA(VLOOKUP($B93,'[1]1718  Exp_Rev Access'!$F$7:$GK$318,$EU$2,FALSE)),"",VLOOKUP($B93,'[1]1718  Exp_Rev Access'!$F$7:$GK$318,$EU$2,FALSE))</f>
        <v>0</v>
      </c>
      <c r="EV93" s="90">
        <f>IF(ISNA(VLOOKUP($B93,'[1]1718  Exp_Rev Access'!$F$7:$GK$318,$EV$2,FALSE)),"",VLOOKUP($B93,'[1]1718  Exp_Rev Access'!$F$7:$GK$318,$EV$2,FALSE))</f>
        <v>95721.95</v>
      </c>
      <c r="EW93" s="90">
        <f>IF(ISNA(VLOOKUP($B93,'[1]1718  Exp_Rev Access'!$F$7:$GK$318,$EW$2,FALSE)),"",VLOOKUP($B93,'[1]1718  Exp_Rev Access'!$F$7:$GK$318,$EW$2,FALSE))</f>
        <v>0</v>
      </c>
      <c r="EX93" s="90">
        <f>IF(ISNA(VLOOKUP($B93,'[1]1718  Exp_Rev Access'!$F$7:$GK$318,$EX$2,FALSE)),"",VLOOKUP($B93,'[1]1718  Exp_Rev Access'!$F$7:$GK$318,$EX$2,FALSE))</f>
        <v>0</v>
      </c>
      <c r="EY93" s="90">
        <f>IF(ISNA(VLOOKUP($B93,'[1]1718  Exp_Rev Access'!$F$7:$GK$318,$EY$2,FALSE)),"",VLOOKUP($B93,'[1]1718  Exp_Rev Access'!$F$7:$GK$318,$EY$2,FALSE))</f>
        <v>0</v>
      </c>
      <c r="EZ93" s="90">
        <f>IF(ISNA(VLOOKUP($B93,'[1]1718  Exp_Rev Access'!$F$7:$GK$318,$EZ$2,FALSE)),"",VLOOKUP($B93,'[1]1718  Exp_Rev Access'!$F$7:$GK$318,$EZ$2,FALSE))</f>
        <v>0</v>
      </c>
      <c r="FA93" s="90">
        <f>IF(ISNA(VLOOKUP($B93,'[1]1718  Exp_Rev Access'!$F$7:$GK$318,$FA$2,FALSE)),"",VLOOKUP($B93,'[1]1718  Exp_Rev Access'!$F$7:$GK$318,$FA$2,FALSE))</f>
        <v>0</v>
      </c>
      <c r="FB93" s="90">
        <f>IF(ISNA(VLOOKUP($B93,'[1]1718  Exp_Rev Access'!$F$7:$GK$318,$FB$2,FALSE)),"",VLOOKUP($B93,'[1]1718  Exp_Rev Access'!$F$7:$GK$318,$FB$2,FALSE))</f>
        <v>0</v>
      </c>
      <c r="FC93" s="90">
        <f>IF(ISNA(VLOOKUP($B93,'[1]1718  Exp_Rev Access'!$F$7:$GK$318,$FC$2,FALSE)),"",VLOOKUP($B93,'[1]1718  Exp_Rev Access'!$F$7:$GK$318,$FC$2,FALSE))</f>
        <v>0</v>
      </c>
      <c r="FD93" s="90">
        <f>IF(ISNA(VLOOKUP($B93,'[1]1718  Exp_Rev Access'!$F$7:$GK$318,$FD$2,FALSE)),"",VLOOKUP($B93,'[1]1718  Exp_Rev Access'!$F$7:$GK$318,$FD$2,FALSE))</f>
        <v>0</v>
      </c>
      <c r="FE93" s="90">
        <f>IF(ISNA(VLOOKUP($B93,'[1]1718  Exp_Rev Access'!$F$7:$GK$318,$FE$2,FALSE)),"",VLOOKUP($B93,'[1]1718  Exp_Rev Access'!$F$7:$GK$318,$FE$2,FALSE))</f>
        <v>0</v>
      </c>
      <c r="FF93" s="90">
        <f>IF(ISNA(VLOOKUP($B93,'[1]1718  Exp_Rev Access'!$F$7:$GK$318,$FF$2,FALSE)),"",VLOOKUP($B93,'[1]1718  Exp_Rev Access'!$F$7:$GK$318,$FF$2,FALSE))</f>
        <v>0</v>
      </c>
      <c r="FG93" s="90">
        <f>IF(ISNA(VLOOKUP($B93,'[1]1718  Exp_Rev Access'!$F$7:$GK$318,$FG$2,FALSE)),"",VLOOKUP($B93,'[1]1718  Exp_Rev Access'!$F$7:$GK$318,$FG$2,FALSE))</f>
        <v>0</v>
      </c>
      <c r="FH93" s="90">
        <f>IF(ISNA(VLOOKUP($B93,'[1]1718  Exp_Rev Access'!$F$7:$GK$318,$FH$2,FALSE)),"",VLOOKUP($B93,'[1]1718  Exp_Rev Access'!$F$7:$GK$318,$FH$2,FALSE))</f>
        <v>0</v>
      </c>
      <c r="FI93" s="90">
        <f>IF(ISNA(VLOOKUP($B93,'[1]1718  Exp_Rev Access'!$F$7:$GK$318,$FI$2,FALSE)),"",VLOOKUP($B93,'[1]1718  Exp_Rev Access'!$F$7:$GK$318,$FI$2,FALSE))</f>
        <v>0</v>
      </c>
      <c r="FJ93" s="90">
        <f>IF(ISNA(VLOOKUP($B93,'[1]1718  Exp_Rev Access'!$F$7:$GK$318,$FJ$2,FALSE)),"",VLOOKUP($B93,'[1]1718  Exp_Rev Access'!$F$7:$GK$318,$FJ$2,FALSE))</f>
        <v>0</v>
      </c>
      <c r="FK93" s="90">
        <f>IF(ISNA(VLOOKUP($B93,'[1]1718  Exp_Rev Access'!$F$7:$GK$318,$FK$2,FALSE)),"",VLOOKUP($B93,'[1]1718  Exp_Rev Access'!$F$7:$GK$318,$FK$2,FALSE))</f>
        <v>0</v>
      </c>
      <c r="FL93" s="90">
        <f>IF(ISNA(VLOOKUP($B93,'[1]1718  Exp_Rev Access'!$F$7:$GK$318,$FL$2,FALSE)),"",VLOOKUP($B93,'[1]1718  Exp_Rev Access'!$F$7:$GK$318,$FL$2,FALSE))</f>
        <v>0</v>
      </c>
      <c r="FM93" s="90">
        <f>IF(ISNA(VLOOKUP($B93,'[1]1718  Exp_Rev Access'!$F$7:$GK$318,$FM$2,FALSE)),"",VLOOKUP($B93,'[1]1718  Exp_Rev Access'!$F$7:$GK$318,$FM$2,FALSE))</f>
        <v>0</v>
      </c>
      <c r="FN93" s="90">
        <f>IF(ISNA(VLOOKUP($B93,'[1]1718  Exp_Rev Access'!$F$7:$GK$318,$FN$2,FALSE)),"",VLOOKUP($B93,'[1]1718  Exp_Rev Access'!$F$7:$GK$318,$FN$2,FALSE))</f>
        <v>0</v>
      </c>
      <c r="FO93" s="90">
        <f>IF(ISNA(VLOOKUP($B93,'[1]1718  Exp_Rev Access'!$F$7:$GK$318,$FO$2,FALSE)),"",VLOOKUP($B93,'[1]1718  Exp_Rev Access'!$F$7:$GK$318,$FO$2,FALSE))</f>
        <v>0</v>
      </c>
      <c r="FP93" s="90">
        <f>IF(ISNA(VLOOKUP($B93,'[1]1718  Exp_Rev Access'!$F$7:$GK$318,$FP$2,FALSE)),"",VLOOKUP($B93,'[1]1718  Exp_Rev Access'!$F$7:$GK$318,$FP$2,FALSE))</f>
        <v>0</v>
      </c>
      <c r="FQ93" s="90">
        <f>IF(ISNA(VLOOKUP($B93,'[1]1718  Exp_Rev Access'!$F$7:$GK$318,$FQ$2,FALSE)),"",VLOOKUP($B93,'[1]1718  Exp_Rev Access'!$F$7:$GK$318,$FQ$2,FALSE))</f>
        <v>0</v>
      </c>
      <c r="FR93" s="90">
        <f>IF(ISNA(VLOOKUP($B93,'[1]1718  Exp_Rev Access'!$F$7:$GK$318,$FR$2,FALSE)),"",VLOOKUP($B93,'[1]1718  Exp_Rev Access'!$F$7:$GK$318,$FR$2,FALSE))</f>
        <v>406580.18</v>
      </c>
      <c r="FS93" s="56">
        <f t="shared" ref="FS93:FS97" si="312">SUM(CH93:FR93)</f>
        <v>18049700.179999996</v>
      </c>
      <c r="FT93" s="92">
        <f t="shared" ref="FT93:FT97" si="313">FS93/E93</f>
        <v>7.9770935861114126E-2</v>
      </c>
      <c r="FU93" s="94">
        <f t="shared" ref="FU93:FU97" si="314">FS93/D93</f>
        <v>995.05442459264088</v>
      </c>
      <c r="FV93" s="95">
        <f>IF(ISNA(VLOOKUP($B93,'[1]1718  Exp_Rev Access'!$F$7:$GK$318,$FV$2,FALSE)),"",VLOOKUP($B93,'[1]1718  Exp_Rev Access'!$F$7:$GK$318,$FV$2,FALSE))</f>
        <v>686752.37</v>
      </c>
      <c r="FW93" s="95">
        <f>IF(ISNA(VLOOKUP($B93,'[1]1718  Exp_Rev Access'!$F$7:$GK$318,$FW$2,FALSE)),"",VLOOKUP($B93,'[1]1718  Exp_Rev Access'!$F$7:$GK$318,$FW$2,FALSE))</f>
        <v>597433.49</v>
      </c>
      <c r="FX93" s="95">
        <f>IF(ISNA(VLOOKUP($B93,'[1]1718  Exp_Rev Access'!$F$7:$GK$318,$FX$2,FALSE)),"",VLOOKUP($B93,'[1]1718  Exp_Rev Access'!$F$7:$GK$318,$FX$2,FALSE))</f>
        <v>0</v>
      </c>
      <c r="FY93" s="95">
        <f>IF(ISNA(VLOOKUP($B93,'[1]1718  Exp_Rev Access'!$F$7:$GK$318,$FY$2,FALSE)),"",VLOOKUP($B93,'[1]1718  Exp_Rev Access'!$F$7:$GK$318,$FY$2,FALSE))</f>
        <v>0</v>
      </c>
      <c r="FZ93" s="95">
        <f>IF(ISNA(VLOOKUP($B93,'[1]1718  Exp_Rev Access'!$F$7:$GK$318,$FZ$2,FALSE)),"",VLOOKUP($B93,'[1]1718  Exp_Rev Access'!$F$7:$GK$318,$FZ$2,FALSE))</f>
        <v>0</v>
      </c>
      <c r="GA93" s="95">
        <f>IF(ISNA(VLOOKUP($B93,'[1]1718  Exp_Rev Access'!$F$7:$GK$318,$GA$2,FALSE)),"",VLOOKUP($B93,'[1]1718  Exp_Rev Access'!$F$7:$GK$318,$GA$2,FALSE))</f>
        <v>0</v>
      </c>
      <c r="GB93" s="95">
        <f>IF(ISNA(VLOOKUP($B93,'[1]1718  Exp_Rev Access'!$F$7:$GK$318,$GB$2,FALSE)),"",VLOOKUP($B93,'[1]1718  Exp_Rev Access'!$F$7:$GK$318,$GB$2,FALSE))</f>
        <v>0</v>
      </c>
      <c r="GC93" s="95">
        <f>IF(ISNA(VLOOKUP($B93,'[1]1718  Exp_Rev Access'!$F$7:$GK$318,$GC$2,FALSE)),"",VLOOKUP($B93,'[1]1718  Exp_Rev Access'!$F$7:$GK$318,$GC$2,FALSE))</f>
        <v>0</v>
      </c>
      <c r="GD93" s="95">
        <f>IF(ISNA(VLOOKUP($B93,'[1]1718  Exp_Rev Access'!$F$7:$GK$318,$GD$2,FALSE)),"",VLOOKUP($B93,'[1]1718  Exp_Rev Access'!$F$7:$GK$318,$GD$2,FALSE))</f>
        <v>0</v>
      </c>
      <c r="GE93" s="95">
        <f>IF(ISNA(VLOOKUP($B93,'[1]1718  Exp_Rev Access'!$F$7:$GK$318,$GE$2,FALSE)),"",VLOOKUP($B93,'[1]1718  Exp_Rev Access'!$F$7:$GK$318,$GE$2,FALSE))</f>
        <v>0</v>
      </c>
      <c r="GF93" s="95">
        <f>IF(ISNA(VLOOKUP($B93,'[1]1718  Exp_Rev Access'!$F$7:$GK$318,$GF$2,FALSE)),"",VLOOKUP($B93,'[1]1718  Exp_Rev Access'!$F$7:$GK$318,$GF$2,FALSE))</f>
        <v>38848.75</v>
      </c>
      <c r="GG93" s="95">
        <f>IF(ISNA(VLOOKUP($B93,'[1]1718  Exp_Rev Access'!$F$7:$GK$318,$GG$2,FALSE)),"",VLOOKUP($B93,'[1]1718  Exp_Rev Access'!$F$7:$GK$318,$GG$2,FALSE))</f>
        <v>0</v>
      </c>
      <c r="GH93" s="95">
        <f>IF(ISNA(VLOOKUP($B93,'[1]1718  Exp_Rev Access'!$F$7:$GK$318,$GH$2,FALSE)),"",VLOOKUP($B93,'[1]1718  Exp_Rev Access'!$F$7:$GK$318,$GH$2,FALSE))</f>
        <v>0</v>
      </c>
      <c r="GI93" s="95">
        <f>IF(ISNA(VLOOKUP($B93,'[1]1718  Exp_Rev Access'!$F$7:$GK$318,$GI$2,FALSE)),"",VLOOKUP($B93,'[1]1718  Exp_Rev Access'!$F$7:$GK$318,$GI$2,FALSE))</f>
        <v>0</v>
      </c>
      <c r="GJ93" s="95">
        <f>IF(ISNA(VLOOKUP($B93,'[1]1718  Exp_Rev Access'!$F$7:$GK$318,$GJ$2,FALSE)),"",VLOOKUP($B93,'[1]1718  Exp_Rev Access'!$F$7:$GK$318,$GJ$2,FALSE))</f>
        <v>0</v>
      </c>
      <c r="GK93" s="95">
        <f>IF(ISNA(VLOOKUP($B93,'[1]1718  Exp_Rev Access'!$F$7:$GK$318,$GK$2,FALSE)),"",VLOOKUP($B93,'[1]1718  Exp_Rev Access'!$F$7:$GK$318,$GK$2,FALSE))</f>
        <v>45115</v>
      </c>
      <c r="GL93" s="95">
        <f>IF(ISNA(VLOOKUP($B93,'[1]1718  Exp_Rev Access'!$F$7:$GK$318,$GL$2,FALSE)),"",VLOOKUP($B93,'[1]1718  Exp_Rev Access'!$F$7:$GK$318,$GL$2,FALSE))</f>
        <v>7160</v>
      </c>
      <c r="GM93" s="95">
        <f>IF(ISNA(VLOOKUP($B93,'[1]1718  Exp_Rev Access'!$F$7:$GK$318,$GM$2,FALSE)),"",VLOOKUP($B93,'[1]1718  Exp_Rev Access'!$F$7:$GK$318,$GM$2,FALSE))</f>
        <v>0</v>
      </c>
      <c r="GN93" s="95">
        <f>IF(ISNA(VLOOKUP($B93,'[1]1718  Exp_Rev Access'!$F$7:$GK$318,$GN$2,FALSE)),"",VLOOKUP($B93,'[1]1718  Exp_Rev Access'!$F$7:$GK$318,$GN$2,FALSE))</f>
        <v>0</v>
      </c>
      <c r="GO93" s="95">
        <f>IF(ISNA(VLOOKUP($B93,'[1]1718  Exp_Rev Access'!$F$7:$GK$318,$GO$2,FALSE)),"",VLOOKUP($B93,'[1]1718  Exp_Rev Access'!$F$7:$GK$318,$GO$2,FALSE))</f>
        <v>0</v>
      </c>
      <c r="GP93" s="95">
        <f>IF(ISNA(VLOOKUP($B93,'[1]1718  Exp_Rev Access'!$F$7:$GK$318,$GP$2,FALSE)),"",VLOOKUP($B93,'[1]1718  Exp_Rev Access'!$F$7:$GK$318,$GP$2,FALSE))</f>
        <v>0</v>
      </c>
      <c r="GQ93" s="95">
        <f>IF(ISNA(VLOOKUP($B93,'[1]1718  Exp_Rev Access'!$F$7:$GK$318,$GQ$2,FALSE)),"",VLOOKUP($B93,'[1]1718  Exp_Rev Access'!$F$7:$GK$318,$GQ$2,FALSE))</f>
        <v>0</v>
      </c>
      <c r="GR93" s="95">
        <f>IF(ISNA(VLOOKUP($B93,'[1]1718  Exp_Rev Access'!$F$7:$GK$318,$GR$2,FALSE)),"",VLOOKUP($B93,'[1]1718  Exp_Rev Access'!$F$7:$GK$318,$GR$2,FALSE))</f>
        <v>0</v>
      </c>
      <c r="GS93" s="95">
        <f>IF(ISNA(VLOOKUP($B93,'[1]1718  Exp_Rev Access'!$F$7:$GK$318,$GS$2,FALSE)),"",VLOOKUP($B93,'[1]1718  Exp_Rev Access'!$F$7:$GK$318,$GS$2,FALSE))</f>
        <v>0</v>
      </c>
      <c r="GT93" s="95">
        <f>IF(ISNA(VLOOKUP($B93,'[1]1718  Exp_Rev Access'!$F$7:$GK$318,$GT$2,FALSE)),"",VLOOKUP($B93,'[1]1718  Exp_Rev Access'!$F$7:$GK$318,$GT$2,FALSE))</f>
        <v>0</v>
      </c>
      <c r="GU93" s="56">
        <f t="shared" ref="GU93:GU97" si="315">SUM(FV93:GT93)</f>
        <v>1375309.6099999999</v>
      </c>
      <c r="GV93" s="92">
        <f t="shared" ref="GV93:GV97" si="316">GU93/E93</f>
        <v>6.078202606935707E-3</v>
      </c>
      <c r="GW93" s="96">
        <f t="shared" ref="GW93:GW97" si="317">GU93/D93</f>
        <v>75.818872278646325</v>
      </c>
      <c r="HE93" s="97"/>
      <c r="HF93" s="97"/>
      <c r="HG93" s="97"/>
      <c r="HH93" s="97"/>
      <c r="HI93" s="97"/>
      <c r="HJ93" s="97"/>
      <c r="HK93" s="97"/>
      <c r="HL93" s="97"/>
      <c r="HM93" s="97"/>
      <c r="HN93" s="97"/>
    </row>
    <row r="94" spans="1:222" x14ac:dyDescent="0.3">
      <c r="A94" s="98"/>
      <c r="B94" s="88" t="s">
        <v>296</v>
      </c>
      <c r="C94" s="89" t="s">
        <v>297</v>
      </c>
      <c r="D94" s="75">
        <f>IF(ISNA(VLOOKUP($B94,'[1]1718 enrollment_Rev_Exp by size'!$A$7:H433,3,FALSE)),"",VLOOKUP($B94,'[1]1718 enrollment_Rev_Exp by size'!$A$7:$G$363,3,FALSE))</f>
        <v>2160.6500000000005</v>
      </c>
      <c r="E94" s="76">
        <f>IF(ISNA(VLOOKUP($B94,'[1]1718 enrollment_Rev_Exp by size'!$A$7:I433,5,FALSE)),"",VLOOKUP($B94,'[1]1718 enrollment_Rev_Exp by size'!$A$7:$G$350,5,FALSE))</f>
        <v>27053012.210000001</v>
      </c>
      <c r="F94" s="70">
        <f t="shared" si="297"/>
        <v>27053012.209999997</v>
      </c>
      <c r="G94" s="70">
        <f t="shared" si="298"/>
        <v>0</v>
      </c>
      <c r="H94" s="90">
        <f>IF(ISNA(VLOOKUP($B94,'[1]1718  Exp_Rev Access'!$F$7:$GK$318,3,FALSE)),"",VLOOKUP($B94,'[1]1718  Exp_Rev Access'!$F$7:$GK$318,3,FALSE))</f>
        <v>2203205.42</v>
      </c>
      <c r="I94" s="90">
        <f>IF(ISNA(VLOOKUP($B94,'[1]1718  Exp_Rev Access'!$F$7:$GK$318,4,FALSE)),"",VLOOKUP($B94,'[1]1718  Exp_Rev Access'!$F$7:$GK$318,4,FALSE))</f>
        <v>0</v>
      </c>
      <c r="J94" s="90">
        <f>IF(ISNA(VLOOKUP($B94,'[1]1718  Exp_Rev Access'!$F$7:$GK$318,5,FALSE)),"",VLOOKUP($B94,'[1]1718  Exp_Rev Access'!$F$7:$GK$318,5,FALSE))</f>
        <v>0</v>
      </c>
      <c r="K94" s="90">
        <f>IF(ISNA(VLOOKUP($B94,'[1]1718  Exp_Rev Access'!$F$7:$GK$318,6,FALSE)),"-",VLOOKUP($B94,'[1]1718  Exp_Rev Access'!$F$7:$GK$318,6,FALSE))</f>
        <v>0</v>
      </c>
      <c r="L94" s="90">
        <f>IF(ISNA(VLOOKUP($B94,'[1]1718  Exp_Rev Access'!$F$7:$GK$318,7,FALSE)),"",VLOOKUP($B94,'[1]1718  Exp_Rev Access'!$F$7:$GK$318,7,FALSE))</f>
        <v>0</v>
      </c>
      <c r="M94" s="90">
        <f>IF(ISNA(VLOOKUP($B94,'[1]1718  Exp_Rev Access'!$F$7:$GK$318,8,FALSE)),"",VLOOKUP($B94,'[1]1718  Exp_Rev Access'!$F$7:$GK$318,8,FALSE))</f>
        <v>0</v>
      </c>
      <c r="N94" s="56">
        <f t="shared" si="299"/>
        <v>2203205.42</v>
      </c>
      <c r="O94" s="91">
        <f t="shared" si="300"/>
        <v>8.144029961978122E-2</v>
      </c>
      <c r="P94" s="56">
        <f t="shared" si="301"/>
        <v>1019.6956563996943</v>
      </c>
      <c r="Q94" s="90">
        <f>IF(ISNA(VLOOKUP($B94,'[1]1718  Exp_Rev Access'!$F$7:$GK$318,10,FALSE)),"",VLOOKUP($B94,'[1]1718  Exp_Rev Access'!$F$7:$GK$318,10,FALSE))</f>
        <v>23803</v>
      </c>
      <c r="R94" s="90">
        <f>IF(ISNA(VLOOKUP($B94,'[1]1718  Exp_Rev Access'!$F$7:$GK$318,11,FALSE)),"",VLOOKUP($B94,'[1]1718  Exp_Rev Access'!$F$7:$GK$318,11,FALSE))</f>
        <v>0</v>
      </c>
      <c r="S94" s="90">
        <f>IF(ISNA(VLOOKUP($B94,'[1]1718  Exp_Rev Access'!$F$7:$GK$318,12,FALSE)),"",VLOOKUP($B94,'[1]1718  Exp_Rev Access'!$F$7:$GK$318,12,FALSE))</f>
        <v>0</v>
      </c>
      <c r="T94" s="90">
        <f>IF(ISNA(VLOOKUP($B94,'[1]1718  Exp_Rev Access'!$F$7:$GK$318,13,FALSE)),"",VLOOKUP($B94,'[1]1718  Exp_Rev Access'!$F$7:$GK$318,13,FALSE))</f>
        <v>0</v>
      </c>
      <c r="U94" s="90">
        <f>IF(ISNA(VLOOKUP($B94,'[1]1718  Exp_Rev Access'!$F$7:$GK$318,14,FALSE)),"",VLOOKUP($B94,'[1]1718  Exp_Rev Access'!$F$7:$GK$318,14,FALSE))</f>
        <v>0</v>
      </c>
      <c r="V94" s="90">
        <f>IF(ISNA(VLOOKUP($B94,'[1]1718  Exp_Rev Access'!$F$7:$GK$318,15,FALSE)),"",VLOOKUP($B94,'[1]1718  Exp_Rev Access'!$F$7:$GK$318,15,FALSE))</f>
        <v>0</v>
      </c>
      <c r="W94" s="90">
        <f>IF(ISNA(VLOOKUP($B94,'[1]1718  Exp_Rev Access'!$F$7:$GK$318,16,FALSE)),"",VLOOKUP($B94,'[1]1718  Exp_Rev Access'!$F$7:$GK$318,16,FALSE))</f>
        <v>0</v>
      </c>
      <c r="X94" s="90">
        <f>IF(ISNA(VLOOKUP($B94,'[1]1718  Exp_Rev Access'!$F$7:$GK$318,17,FALSE)),"",VLOOKUP($B94,'[1]1718  Exp_Rev Access'!$F$7:$GK$318,17,FALSE))</f>
        <v>0</v>
      </c>
      <c r="Y94" s="90">
        <f>IF(ISNA(VLOOKUP($B94,'[1]1718  Exp_Rev Access'!$F$7:$GK$318,18,FALSE)),"",VLOOKUP($B94,'[1]1718  Exp_Rev Access'!$F$7:$GK$318,18,FALSE))</f>
        <v>9598.48</v>
      </c>
      <c r="Z94" s="90">
        <f>IF(ISNA(VLOOKUP($B94,'[1]1718  Exp_Rev Access'!$F$7:$GK$318,19,FALSE)),"",VLOOKUP($B94,'[1]1718  Exp_Rev Access'!$F$7:$GK$318,19,FALSE))</f>
        <v>0</v>
      </c>
      <c r="AA94" s="90">
        <f>IF(ISNA(VLOOKUP($B94,'[1]1718  Exp_Rev Access'!$F$7:$GK$318,20,FALSE)),"",VLOOKUP($B94,'[1]1718  Exp_Rev Access'!$F$7:$GK$318,20,FALSE))</f>
        <v>0</v>
      </c>
      <c r="AB94" s="90">
        <f>IF(ISNA(VLOOKUP($B94,'[1]1718  Exp_Rev Access'!$F$7:$GK$318,21,FALSE)),"",VLOOKUP($B94,'[1]1718  Exp_Rev Access'!$F$7:$GK$318,21,FALSE))</f>
        <v>0</v>
      </c>
      <c r="AC94" s="90">
        <f>IF(ISNA(VLOOKUP($B94,'[1]1718  Exp_Rev Access'!$F$7:$GK$318,22,FALSE)),"",VLOOKUP($B94,'[1]1718  Exp_Rev Access'!$F$7:$GK$318,22,FALSE))</f>
        <v>0</v>
      </c>
      <c r="AD94" s="90">
        <f>IF(ISNA(VLOOKUP($B94,'[1]1718  Exp_Rev Access'!$F$7:$GK$318,23,FALSE)),"",VLOOKUP($B94,'[1]1718  Exp_Rev Access'!$F$7:$GK$318,23,FALSE))</f>
        <v>95750</v>
      </c>
      <c r="AE94" s="90">
        <f>IF(ISNA(VLOOKUP($B94,'[1]1718  Exp_Rev Access'!$F$7:$GK$318,24,FALSE)),"",VLOOKUP($B94,'[1]1718  Exp_Rev Access'!$F$7:$GK$318,24,FALSE))</f>
        <v>33315.5</v>
      </c>
      <c r="AF94" s="90">
        <f>IF(ISNA(VLOOKUP($B94,'[1]1718  Exp_Rev Access'!$F$7:$GK$318,25,FALSE)),"",VLOOKUP($B94,'[1]1718  Exp_Rev Access'!$F$7:$GK$318,25,FALSE))</f>
        <v>0</v>
      </c>
      <c r="AG94" s="90">
        <f>IF(ISNA(VLOOKUP($B94,'[1]1718  Exp_Rev Access'!$F$7:$GK$318,26,FALSE)),"",VLOOKUP($B94,'[1]1718  Exp_Rev Access'!$F$7:$GK$318,26,FALSE))</f>
        <v>3666.21</v>
      </c>
      <c r="AH94" s="90">
        <f>IF(ISNA(VLOOKUP($B94,'[1]1718  Exp_Rev Access'!$F$7:$GK$318,27,FALSE)),"",VLOOKUP($B94,'[1]1718  Exp_Rev Access'!$F$7:$GK$318,27,FALSE))</f>
        <v>1878.05</v>
      </c>
      <c r="AI94" s="90">
        <f>IF(ISNA(VLOOKUP($B94,'[1]1718  Exp_Rev Access'!$F$7:$GK$318,28,FALSE)),"",VLOOKUP($B94,'[1]1718  Exp_Rev Access'!$F$7:$GK$318,28,FALSE))</f>
        <v>3460</v>
      </c>
      <c r="AJ94" s="90">
        <f>IF(ISNA(VLOOKUP($B94,'[1]1718  Exp_Rev Access'!$F$7:$GK$318,29,FALSE)),"",VLOOKUP($B94,'[1]1718  Exp_Rev Access'!$F$7:$GK$318,29,FALSE))</f>
        <v>0</v>
      </c>
      <c r="AK94" s="90">
        <f>IF(ISNA(VLOOKUP($B94,'[1]1718  Exp_Rev Access'!$F$7:$GK$318,30,FALSE)),"",VLOOKUP($B94,'[1]1718  Exp_Rev Access'!$F$7:$GK$318,30,FALSE))</f>
        <v>113850.9</v>
      </c>
      <c r="AL94" s="90">
        <f>IF(ISNA(VLOOKUP($B94,'[1]1718  Exp_Rev Access'!$F$7:$GK$318,31,FALSE)),"",VLOOKUP($B94,'[1]1718  Exp_Rev Access'!$F$7:$GK$318,31,FALSE))</f>
        <v>44048.93</v>
      </c>
      <c r="AM94" s="56">
        <f t="shared" si="302"/>
        <v>329371.06999999995</v>
      </c>
      <c r="AN94" s="92">
        <f t="shared" si="303"/>
        <v>1.2175023891729503E-2</v>
      </c>
      <c r="AO94" s="71">
        <f t="shared" si="304"/>
        <v>152.44073311272064</v>
      </c>
      <c r="AP94" s="90">
        <f>IF(ISNA(VLOOKUP($B94,'[1]1718  Exp_Rev Access'!$F$7:$GK$318,33,FALSE)),"",VLOOKUP($B94,'[1]1718  Exp_Rev Access'!$F$7:$GK$318,33,FALSE))</f>
        <v>13794471.1</v>
      </c>
      <c r="AQ94" s="90">
        <f>IF(ISNA(VLOOKUP($B94,'[1]1718  Exp_Rev Access'!$F$7:$GK$318,34,FALSE)),"",VLOOKUP($B94,'[1]1718  Exp_Rev Access'!$F$7:$GK$318,34,FALSE))</f>
        <v>380839.45</v>
      </c>
      <c r="AR94" s="90">
        <f>IF(ISNA(VLOOKUP($B94,'[1]1718  Exp_Rev Access'!$F$7:$GK$318,35,FALSE)),"",VLOOKUP($B94,'[1]1718  Exp_Rev Access'!$F$7:$GK$318,35,FALSE))</f>
        <v>1855139.08</v>
      </c>
      <c r="AS94" s="90">
        <f>IF(ISNA(VLOOKUP($B94,'[1]1718  Exp_Rev Access'!$F$7:$GK$318,36,FALSE)),"",VLOOKUP($B94,'[1]1718  Exp_Rev Access'!$F$7:$GK$318,36,FALSE))</f>
        <v>0</v>
      </c>
      <c r="AT94" s="90">
        <f>IF(ISNA(VLOOKUP($B94,'[1]1718  Exp_Rev Access'!$F$7:$GK$318,37,FALSE)),"",VLOOKUP($B94,'[1]1718  Exp_Rev Access'!$F$7:$GK$318,37,FALSE))</f>
        <v>0</v>
      </c>
      <c r="AU94" s="56">
        <f t="shared" si="305"/>
        <v>16030449.629999999</v>
      </c>
      <c r="AV94" s="93">
        <f t="shared" si="306"/>
        <v>0.59255692140908545</v>
      </c>
      <c r="AW94" s="56">
        <f t="shared" si="307"/>
        <v>7419.271807095085</v>
      </c>
      <c r="AX94" s="90">
        <f>IF(ISNA(VLOOKUP($B94,'[1]1718  Exp_Rev Access'!$F$7:$GK$318,39,FALSE)),"",VLOOKUP($B94,'[1]1718  Exp_Rev Access'!$F$7:$GK$318,39,FALSE))</f>
        <v>0</v>
      </c>
      <c r="AY94" s="90">
        <f>IF(ISNA(VLOOKUP($B94,'[1]1718  Exp_Rev Access'!$F$7:$GK$318,40,FALSE)),"",VLOOKUP($B94,'[1]1718  Exp_Rev Access'!$F$7:$GK$318,40,FALSE))</f>
        <v>1932797.79</v>
      </c>
      <c r="AZ94" s="90">
        <f>IF(ISNA(VLOOKUP($B94,'[1]1718  Exp_Rev Access'!$F$7:$GK$318,41,FALSE)),"",VLOOKUP($B94,'[1]1718  Exp_Rev Access'!$F$7:$GK$318,41,FALSE))</f>
        <v>82903.820000000007</v>
      </c>
      <c r="BA94" s="90">
        <f>IF(ISNA(VLOOKUP($B94,'[1]1718  Exp_Rev Access'!$F$7:$GK$318,42,FALSE)),"",VLOOKUP($B94,'[1]1718  Exp_Rev Access'!$F$7:$GK$318,42,FALSE))</f>
        <v>0</v>
      </c>
      <c r="BB94" s="90">
        <f>IF(ISNA(VLOOKUP($B94,'[1]1718  Exp_Rev Access'!$F$7:$GK$318,43,FALSE)),"",VLOOKUP($B94,'[1]1718  Exp_Rev Access'!$F$7:$GK$318,43,FALSE))</f>
        <v>0</v>
      </c>
      <c r="BC94" s="90">
        <f>IF(ISNA(VLOOKUP($B94,'[1]1718  Exp_Rev Access'!$F$7:$GK$318,44,FALSE)),"",VLOOKUP($B94,'[1]1718  Exp_Rev Access'!$F$7:$GK$318,44,FALSE))</f>
        <v>1192022.51</v>
      </c>
      <c r="BD94" s="90">
        <f>IF(ISNA(VLOOKUP($B94,'[1]1718  Exp_Rev Access'!$F$7:$GK$318,45,FALSE)),"",VLOOKUP($B94,'[1]1718  Exp_Rev Access'!$F$7:$GK$318,45,FALSE))</f>
        <v>0</v>
      </c>
      <c r="BE94" s="90">
        <f>IF(ISNA(VLOOKUP($B94,'[1]1718  Exp_Rev Access'!$F$7:$GK$318,46,FALSE)),"",VLOOKUP($B94,'[1]1718  Exp_Rev Access'!$F$7:$GK$318,46,FALSE))</f>
        <v>112265.03</v>
      </c>
      <c r="BF94" s="90">
        <f>IF(ISNA(VLOOKUP($B94,'[1]1718  Exp_Rev Access'!$F$7:$GK$318,47,FALSE)),"",VLOOKUP($B94,'[1]1718  Exp_Rev Access'!$F$7:$GK$318,47,FALSE))</f>
        <v>0</v>
      </c>
      <c r="BG94" s="90">
        <f>IF(ISNA(VLOOKUP($B94,'[1]1718  Exp_Rev Access'!$F$7:$GK$318,48,FALSE)),"",VLOOKUP($B94,'[1]1718  Exp_Rev Access'!$F$7:$GK$318,48,FALSE))</f>
        <v>798849.64</v>
      </c>
      <c r="BH94" s="90">
        <f>IF(ISNA(VLOOKUP($B94,'[1]1718  Exp_Rev Access'!$F$7:$GK$318,49,FALSE)),"",VLOOKUP($B94,'[1]1718  Exp_Rev Access'!$F$7:$GK$318,49,FALSE))</f>
        <v>24451.72</v>
      </c>
      <c r="BI94" s="90">
        <f>IF(ISNA(VLOOKUP($B94,'[1]1718  Exp_Rev Access'!$F$7:$GK$318,50,FALSE)),"",VLOOKUP($B94,'[1]1718  Exp_Rev Access'!$F$7:$GK$318,50,FALSE))</f>
        <v>0</v>
      </c>
      <c r="BJ94" s="90">
        <f>IF(ISNA(VLOOKUP($B94,'[1]1718  Exp_Rev Access'!$F$7:$GK$318,51,FALSE)),"",VLOOKUP($B94,'[1]1718  Exp_Rev Access'!$F$7:$GK$318,51,FALSE))</f>
        <v>27064.880000000001</v>
      </c>
      <c r="BK94" s="90">
        <f>IF(ISNA(VLOOKUP($B94,'[1]1718  Exp_Rev Access'!$F$7:$GK$318,52,FALSE)),"",VLOOKUP($B94,'[1]1718  Exp_Rev Access'!$F$7:$GK$318,52,FALSE))</f>
        <v>1274187.44</v>
      </c>
      <c r="BL94" s="90">
        <f>IF(ISNA(VLOOKUP($B94,'[1]1718  Exp_Rev Access'!$F$7:$GK$318,53,FALSE)),"",VLOOKUP($B94,'[1]1718  Exp_Rev Access'!$F$7:$GK$318,53,FALSE))</f>
        <v>15346.14</v>
      </c>
      <c r="BM94" s="90">
        <f>IF(ISNA(VLOOKUP($B94,'[1]1718  Exp_Rev Access'!$F$7:$GK$318,54,FALSE)),"",VLOOKUP($B94,'[1]1718  Exp_Rev Access'!$F$7:$GK$318,54,FALSE))</f>
        <v>0</v>
      </c>
      <c r="BN94" s="90">
        <f>IF(ISNA(VLOOKUP($B94,'[1]1718  Exp_Rev Access'!$F$7:$GK$318,55,FALSE)),"",VLOOKUP($B94,'[1]1718  Exp_Rev Access'!$F$7:$GK$318,55,FALSE))</f>
        <v>0</v>
      </c>
      <c r="BO94" s="90">
        <f>IF(ISNA(VLOOKUP($B94,'[1]1718  Exp_Rev Access'!$F$7:$GK$318,56,FALSE)),"",VLOOKUP($B94,'[1]1718  Exp_Rev Access'!$F$7:$GK$318,56,FALSE))</f>
        <v>0</v>
      </c>
      <c r="BP94" s="90">
        <f>IF(ISNA(VLOOKUP($B94,'[1]1718  Exp_Rev Access'!$F$7:$GK$318,57,FALSE)),"",VLOOKUP($B94,'[1]1718  Exp_Rev Access'!$F$7:$GK$318,57,FALSE))</f>
        <v>0</v>
      </c>
      <c r="BQ94" s="90">
        <f>IF(ISNA(VLOOKUP($B94,'[1]1718  Exp_Rev Access'!$F$7:$GK$318,58,FALSE)),"",VLOOKUP($B94,'[1]1718  Exp_Rev Access'!$F$7:$GK$318,58,FALSE))</f>
        <v>0</v>
      </c>
      <c r="BR94" s="90">
        <f>IF(ISNA(VLOOKUP($B94,'[1]1718  Exp_Rev Access'!$F$7:$GK$318,59,FALSE)),"",VLOOKUP($B94,'[1]1718  Exp_Rev Access'!$F$7:$GK$318,59,FALSE))</f>
        <v>0</v>
      </c>
      <c r="BS94" s="90">
        <f>IF(ISNA(VLOOKUP($B94,'[1]1718  Exp_Rev Access'!$F$7:$GK$318,60,FALSE)),"",VLOOKUP($B94,'[1]1718  Exp_Rev Access'!$F$7:$GK$318,60,FALSE))</f>
        <v>0</v>
      </c>
      <c r="BT94" s="90">
        <f>IF(ISNA(VLOOKUP($B94,'[1]1718  Exp_Rev Access'!$F$7:$GK$318,61,FALSE)),"",VLOOKUP($B94,'[1]1718  Exp_Rev Access'!$F$7:$GK$318,61,FALSE))</f>
        <v>0</v>
      </c>
      <c r="BU94" s="90">
        <f>IF(ISNA(VLOOKUP($B94,'[1]1718  Exp_Rev Access'!$F$7:$GK$318,62,FALSE)),"",VLOOKUP($B94,'[1]1718  Exp_Rev Access'!$F$7:$GK$318,62,FALSE))</f>
        <v>0</v>
      </c>
      <c r="BV94" s="56">
        <f t="shared" si="236"/>
        <v>5459888.9699999997</v>
      </c>
      <c r="BW94" s="92">
        <f t="shared" si="308"/>
        <v>0.20182184991517438</v>
      </c>
      <c r="BX94" s="71">
        <f t="shared" si="309"/>
        <v>2526.9659454330863</v>
      </c>
      <c r="BY94" s="90">
        <f>IF(ISNA(VLOOKUP($B94,'[1]1718  Exp_Rev Access'!$F$7:$GK$318,64,FALSE)),"",VLOOKUP($B94,'[1]1718  Exp_Rev Access'!$F$7:$GK$318,64,FALSE))</f>
        <v>236043.28</v>
      </c>
      <c r="BZ94" s="90">
        <f>IF(ISNA(VLOOKUP($B94,'[1]1718  Exp_Rev Access'!$F$7:$GK$318,65,FALSE)),"",VLOOKUP($B94,'[1]1718  Exp_Rev Access'!$F$7:$GK$318,65,FALSE))</f>
        <v>0</v>
      </c>
      <c r="CA94" s="90">
        <f>IF(ISNA(VLOOKUP($B94,'[1]1718  Exp_Rev Access'!$F$7:$GK$318,66,FALSE)),"",VLOOKUP($B94,'[1]1718  Exp_Rev Access'!$F$7:$GK$318,66,FALSE))</f>
        <v>0</v>
      </c>
      <c r="CB94" s="90">
        <f>IF(ISNA(VLOOKUP($B94,'[1]1718  Exp_Rev Access'!$F$7:$GK$318,67,FALSE)),"",VLOOKUP($B94,'[1]1718  Exp_Rev Access'!$F$7:$GK$318,67,FALSE))</f>
        <v>0</v>
      </c>
      <c r="CC94" s="90">
        <f>IF(ISNA(VLOOKUP($B94,'[1]1718  Exp_Rev Access'!$F$7:$GK$318,68,FALSE)),"",VLOOKUP($B94,'[1]1718  Exp_Rev Access'!$F$7:$GK$318,68,FALSE))</f>
        <v>0</v>
      </c>
      <c r="CD94" s="90">
        <f>IF(ISNA(VLOOKUP($B94,'[1]1718  Exp_Rev Access'!$F$7:$GK$318,69,FALSE)),"",VLOOKUP($B94,'[1]1718  Exp_Rev Access'!$F$7:$GK$318,69,FALSE))</f>
        <v>0</v>
      </c>
      <c r="CE94" s="56">
        <f t="shared" si="237"/>
        <v>236043.28</v>
      </c>
      <c r="CF94" s="92">
        <f t="shared" si="310"/>
        <v>8.7252124890088156E-3</v>
      </c>
      <c r="CG94" s="78">
        <f t="shared" si="311"/>
        <v>109.2464212158378</v>
      </c>
      <c r="CH94" s="90">
        <f>IF(ISNA(VLOOKUP($B94,'[1]1718  Exp_Rev Access'!$F$7:$GK$318,$CH$2,FALSE)),"",VLOOKUP($B94,'[1]1718  Exp_Rev Access'!$F$7:$GK$318,$CH$2,FALSE))</f>
        <v>0</v>
      </c>
      <c r="CI94" s="90">
        <f>IF(ISNA(VLOOKUP($B94,'[1]1718  Exp_Rev Access'!$F$7:$GK$318,$CI$2,FALSE)),"",VLOOKUP($B94,'[1]1718  Exp_Rev Access'!$F$7:$GK$318,$CI$2,FALSE))</f>
        <v>0</v>
      </c>
      <c r="CJ94" s="90">
        <f>IF(ISNA(VLOOKUP($B94,'[1]1718  Exp_Rev Access'!$F$7:$GK$318,$CJ$2,FALSE)),"",VLOOKUP($B94,'[1]1718  Exp_Rev Access'!$F$7:$GK$318,$CJ$2,FALSE))</f>
        <v>0</v>
      </c>
      <c r="CK94" s="90">
        <f>IF(ISNA(VLOOKUP($B94,'[1]1718  Exp_Rev Access'!$F$7:$GK$318,$CK$2,FALSE)),"",VLOOKUP($B94,'[1]1718  Exp_Rev Access'!$F$7:$GK$318,$CK$2,FALSE))</f>
        <v>0</v>
      </c>
      <c r="CL94" s="90">
        <f>IF(ISNA(VLOOKUP($B94,'[1]1718  Exp_Rev Access'!$F$7:$GK$318,$CL$2,FALSE)),"",VLOOKUP($B94,'[1]1718  Exp_Rev Access'!$F$7:$GK$318,$CL$2,FALSE))</f>
        <v>0</v>
      </c>
      <c r="CM94" s="90">
        <f>IF(ISNA(VLOOKUP($B94,'[1]1718  Exp_Rev Access'!$F$7:$GK$318,$CM$2,FALSE)),"",VLOOKUP($B94,'[1]1718  Exp_Rev Access'!$F$7:$GK$318,$CM$2,FALSE))</f>
        <v>0</v>
      </c>
      <c r="CN94" s="90">
        <f>IF(ISNA(VLOOKUP($B94,'[1]1718  Exp_Rev Access'!$F$7:$GK$318,$CN$2,FALSE)),"",VLOOKUP($B94,'[1]1718  Exp_Rev Access'!$F$7:$GK$318,$CN$2,FALSE))</f>
        <v>0</v>
      </c>
      <c r="CO94" s="90">
        <f>IF(ISNA(VLOOKUP($B94,'[1]1718  Exp_Rev Access'!$F$7:$GK$318,$CO$2,FALSE)),"",VLOOKUP($B94,'[1]1718  Exp_Rev Access'!$F$7:$GK$318,$CO$2,FALSE))</f>
        <v>0</v>
      </c>
      <c r="CP94" s="90">
        <f>IF(ISNA(VLOOKUP($B94,'[1]1718  Exp_Rev Access'!$F$7:$GK$318,$CP$2,FALSE)),"",VLOOKUP($B94,'[1]1718  Exp_Rev Access'!$F$7:$GK$318,$CP$2,FALSE))</f>
        <v>0</v>
      </c>
      <c r="CQ94" s="90">
        <f>IF(ISNA(VLOOKUP($B94,'[1]1718  Exp_Rev Access'!$F$7:$GK$318,$CQ$2,FALSE)),"",VLOOKUP($B94,'[1]1718  Exp_Rev Access'!$F$7:$GK$318,$CQ$2,FALSE))</f>
        <v>412850</v>
      </c>
      <c r="CR94" s="90">
        <f>IF(ISNA(VLOOKUP($B94,'[1]1718  Exp_Rev Access'!$F$7:$GK$318,$CR$2,FALSE)),"",VLOOKUP($B94,'[1]1718  Exp_Rev Access'!$F$7:$GK$318,$CR$2,FALSE))</f>
        <v>0</v>
      </c>
      <c r="CS94" s="90">
        <f>IF(ISNA(VLOOKUP($B94,'[1]1718  Exp_Rev Access'!$F$7:$GK$318,$CS$2,FALSE)),"",VLOOKUP($B94,'[1]1718  Exp_Rev Access'!$F$7:$GK$318,$CS$2,FALSE))</f>
        <v>21542</v>
      </c>
      <c r="CT94" s="90">
        <f>IF(ISNA(VLOOKUP($B94,'[1]1718  Exp_Rev Access'!$F$7:$GK$318,$CT$2,FALSE)),"",VLOOKUP($B94,'[1]1718  Exp_Rev Access'!$F$7:$GK$318,$CT$2,FALSE))</f>
        <v>0</v>
      </c>
      <c r="CU94" s="90">
        <f>IF(ISNA(VLOOKUP($B94,'[1]1718  Exp_Rev Access'!$F$7:$GK$318,$CU$2,FALSE)),"",VLOOKUP($B94,'[1]1718  Exp_Rev Access'!$F$7:$GK$318,$CU$2,FALSE))</f>
        <v>738633.73</v>
      </c>
      <c r="CV94" s="90">
        <f>IF(ISNA(VLOOKUP($B94,'[1]1718  Exp_Rev Access'!$F$7:$GK$318,$CV$2,FALSE)),"",VLOOKUP($B94,'[1]1718  Exp_Rev Access'!$F$7:$GK$318,$CV$2,FALSE))</f>
        <v>175866.02</v>
      </c>
      <c r="CW94" s="90">
        <f>IF(ISNA(VLOOKUP($B94,'[1]1718  Exp_Rev Access'!$F$7:$GK$318,$CW$2,FALSE)),"",VLOOKUP($B94,'[1]1718  Exp_Rev Access'!$F$7:$GK$318,$CW$2,FALSE))</f>
        <v>258742.24</v>
      </c>
      <c r="CX94" s="90">
        <f>IF(ISNA(VLOOKUP($B94,'[1]1718  Exp_Rev Access'!$F$7:$GK$318,$CX$2,FALSE)),"",VLOOKUP($B94,'[1]1718  Exp_Rev Access'!$F$7:$GK$318,$CX$2,FALSE))</f>
        <v>0</v>
      </c>
      <c r="CY94" s="90">
        <f>IF(ISNA(VLOOKUP($B94,'[1]1718  Exp_Rev Access'!$F$7:$GK$318,$CY$2,FALSE)),"",VLOOKUP($B94,'[1]1718  Exp_Rev Access'!$F$7:$GK$318,$CY$2,FALSE))</f>
        <v>0</v>
      </c>
      <c r="CZ94" s="90">
        <f>IF(ISNA(VLOOKUP($B94,'[1]1718  Exp_Rev Access'!$F$7:$GK$318,$CZ$2,FALSE)),"",VLOOKUP($B94,'[1]1718  Exp_Rev Access'!$F$7:$GK$318,$CZ$2,FALSE))</f>
        <v>0</v>
      </c>
      <c r="DA94" s="90">
        <f>IF(ISNA(VLOOKUP($B94,'[1]1718  Exp_Rev Access'!$F$7:$GK$318,$DA$2,FALSE)),"",VLOOKUP($B94,'[1]1718  Exp_Rev Access'!$F$7:$GK$318,$DA$2,FALSE))</f>
        <v>0</v>
      </c>
      <c r="DB94" s="90">
        <f>IF(ISNA(VLOOKUP($B94,'[1]1718  Exp_Rev Access'!$F$7:$GK$318,$DB$2,FALSE)),"",VLOOKUP($B94,'[1]1718  Exp_Rev Access'!$F$7:$GK$318,$DB$2,FALSE))</f>
        <v>119780.58</v>
      </c>
      <c r="DC94" s="90">
        <f>IF(ISNA(VLOOKUP($B94,'[1]1718  Exp_Rev Access'!$F$7:$GK$318,$DC$2,FALSE)),"",VLOOKUP($B94,'[1]1718  Exp_Rev Access'!$F$7:$GK$318,$DC$2,FALSE))</f>
        <v>0</v>
      </c>
      <c r="DD94" s="90">
        <f>IF(ISNA(VLOOKUP($B94,'[1]1718  Exp_Rev Access'!$F$7:$GK$318,$DD$2,FALSE)),"",VLOOKUP($B94,'[1]1718  Exp_Rev Access'!$F$7:$GK$318,$DD$2,FALSE))</f>
        <v>0</v>
      </c>
      <c r="DE94" s="90">
        <f>IF(ISNA(VLOOKUP($B94,'[1]1718  Exp_Rev Access'!$F$7:$GK$318,$DE$2,FALSE)),"",VLOOKUP($B94,'[1]1718  Exp_Rev Access'!$F$7:$GK$318,$DE$2,FALSE))</f>
        <v>0</v>
      </c>
      <c r="DF94" s="90">
        <f>IF(ISNA(VLOOKUP($B94,'[1]1718  Exp_Rev Access'!$F$7:$GK$318,$DF$2,FALSE)),"",VLOOKUP($B94,'[1]1718  Exp_Rev Access'!$F$7:$GK$318,$DF$2,FALSE))</f>
        <v>0</v>
      </c>
      <c r="DG94" s="90">
        <f>IF(ISNA(VLOOKUP($B94,'[1]1718  Exp_Rev Access'!$F$7:$GK$318,$DG$2,FALSE)),"",VLOOKUP($B94,'[1]1718  Exp_Rev Access'!$F$7:$GK$318,$DG$2,FALSE))</f>
        <v>0</v>
      </c>
      <c r="DH94" s="90">
        <f>IF(ISNA(VLOOKUP($B94,'[1]1718  Exp_Rev Access'!$F$7:$GK$318,$DH$2,FALSE)),"",VLOOKUP($B94,'[1]1718  Exp_Rev Access'!$F$7:$GK$318,$DH$2,FALSE))</f>
        <v>782.13</v>
      </c>
      <c r="DI94" s="90">
        <f>IF(ISNA(VLOOKUP($B94,'[1]1718  Exp_Rev Access'!$F$7:$GK$318,$DI$2,FALSE)),"",VLOOKUP($B94,'[1]1718  Exp_Rev Access'!$F$7:$GK$318,$DI$2,FALSE))</f>
        <v>955781.07</v>
      </c>
      <c r="DJ94" s="90">
        <f>IF(ISNA(VLOOKUP($B94,'[1]1718  Exp_Rev Access'!$F$7:$GK$318,$DJ$2,FALSE)),"",VLOOKUP($B94,'[1]1718  Exp_Rev Access'!$F$7:$GK$318,$DJ$2,FALSE))</f>
        <v>0</v>
      </c>
      <c r="DK94" s="90">
        <f>IF(ISNA(VLOOKUP($B94,'[1]1718  Exp_Rev Access'!$F$7:$GK$318,$DK$2,FALSE)),"",VLOOKUP($B94,'[1]1718  Exp_Rev Access'!$F$7:$GK$318,$DK$2,FALSE))</f>
        <v>0</v>
      </c>
      <c r="DL94" s="90">
        <f>IF(ISNA(VLOOKUP($B94,'[1]1718  Exp_Rev Access'!$F$7:$GK$318,$DL$2,FALSE)),"",VLOOKUP($B94,'[1]1718  Exp_Rev Access'!$F$7:$GK$318,$DL$2,FALSE))</f>
        <v>0</v>
      </c>
      <c r="DM94" s="90">
        <f>IF(ISNA(VLOOKUP($B94,'[1]1718  Exp_Rev Access'!$F$7:$GK$318,$DM$2,FALSE)),"",VLOOKUP($B94,'[1]1718  Exp_Rev Access'!$F$7:$GK$318,$DM$2,FALSE))</f>
        <v>0</v>
      </c>
      <c r="DN94" s="90">
        <f>IF(ISNA(VLOOKUP($B94,'[1]1718  Exp_Rev Access'!$F$7:$GK$318,$DN$2,FALSE)),"",VLOOKUP($B94,'[1]1718  Exp_Rev Access'!$F$7:$GK$318,$DN$2,FALSE))</f>
        <v>0</v>
      </c>
      <c r="DO94" s="90">
        <f>IF(ISNA(VLOOKUP($B94,'[1]1718  Exp_Rev Access'!$F$7:$GK$318,$DO$2,FALSE)),"",VLOOKUP($B94,'[1]1718  Exp_Rev Access'!$F$7:$GK$318,$DO$2,FALSE))</f>
        <v>0</v>
      </c>
      <c r="DP94" s="90">
        <f>IF(ISNA(VLOOKUP($B94,'[1]1718  Exp_Rev Access'!$F$7:$GK$318,$DP$2,FALSE)),"",VLOOKUP($B94,'[1]1718  Exp_Rev Access'!$F$7:$GK$318,$DP$2,FALSE))</f>
        <v>0</v>
      </c>
      <c r="DQ94" s="90">
        <f>IF(ISNA(VLOOKUP($B94,'[1]1718  Exp_Rev Access'!$F$7:$GK$318,$DQ$2,FALSE)),"",VLOOKUP($B94,'[1]1718  Exp_Rev Access'!$F$7:$GK$318,$DQ$2,FALSE))</f>
        <v>0</v>
      </c>
      <c r="DR94" s="90">
        <f>IF(ISNA(VLOOKUP($B94,'[1]1718  Exp_Rev Access'!$F$7:$GK$318,$DR$2,FALSE)),"",VLOOKUP($B94,'[1]1718  Exp_Rev Access'!$F$7:$GK$318,$DR$2,FALSE))</f>
        <v>0</v>
      </c>
      <c r="DS94" s="90">
        <f>IF(ISNA(VLOOKUP($B94,'[1]1718  Exp_Rev Access'!$F$7:$GK$318,$DS$2,FALSE)),"",VLOOKUP($B94,'[1]1718  Exp_Rev Access'!$F$7:$GK$318,$DS$2,FALSE))</f>
        <v>0</v>
      </c>
      <c r="DT94" s="90">
        <f>IF(ISNA(VLOOKUP($B94,'[1]1718  Exp_Rev Access'!$F$7:$GK$318,$DT$2,FALSE)),"",VLOOKUP($B94,'[1]1718  Exp_Rev Access'!$F$7:$GK$318,$DT$2,FALSE))</f>
        <v>0</v>
      </c>
      <c r="DU94" s="90">
        <f>IF(ISNA(VLOOKUP($B94,'[1]1718  Exp_Rev Access'!$F$7:$GK$318,$DU$2,FALSE)),"",VLOOKUP($B94,'[1]1718  Exp_Rev Access'!$F$7:$GK$318,$DU$2,FALSE))</f>
        <v>0</v>
      </c>
      <c r="DV94" s="90">
        <f>IF(ISNA(VLOOKUP($B94,'[1]1718  Exp_Rev Access'!$F$7:$GK$318,$DV$2,FALSE)),"",VLOOKUP($B94,'[1]1718  Exp_Rev Access'!$F$7:$GK$318,$DV$2,FALSE))</f>
        <v>0</v>
      </c>
      <c r="DW94" s="90">
        <f>IF(ISNA(VLOOKUP($B94,'[1]1718  Exp_Rev Access'!$F$7:$GK$318,$DW$2,FALSE)),"",VLOOKUP($B94,'[1]1718  Exp_Rev Access'!$F$7:$GK$318,$DW$2,FALSE))</f>
        <v>0</v>
      </c>
      <c r="DX94" s="90">
        <f>IF(ISNA(VLOOKUP($B94,'[1]1718  Exp_Rev Access'!$F$7:$GK$318,$DX$2,FALSE)),"",VLOOKUP($B94,'[1]1718  Exp_Rev Access'!$F$7:$GK$318,$DX$2,FALSE))</f>
        <v>0</v>
      </c>
      <c r="DY94" s="90">
        <f>IF(ISNA(VLOOKUP($B94,'[1]1718  Exp_Rev Access'!$F$7:$GK$318,$DY$2,FALSE)),"",VLOOKUP($B94,'[1]1718  Exp_Rev Access'!$F$7:$GK$318,$DY$2,FALSE))</f>
        <v>0</v>
      </c>
      <c r="DZ94" s="90">
        <f>IF(ISNA(VLOOKUP($B94,'[1]1718  Exp_Rev Access'!$F$7:$GK$318,$DZ$2,FALSE)),"",VLOOKUP($B94,'[1]1718  Exp_Rev Access'!$F$7:$GK$318,$DZ$2,FALSE))</f>
        <v>0</v>
      </c>
      <c r="EA94" s="90">
        <f>IF(ISNA(VLOOKUP($B94,'[1]1718  Exp_Rev Access'!$F$7:$GK$318,$EA$2,FALSE)),"",VLOOKUP($B94,'[1]1718  Exp_Rev Access'!$F$7:$GK$318,$EA$2,FALSE))</f>
        <v>0</v>
      </c>
      <c r="EB94" s="90">
        <f>IF(ISNA(VLOOKUP($B94,'[1]1718  Exp_Rev Access'!$F$7:$GK$318,$EB$2,FALSE)),"",VLOOKUP($B94,'[1]1718  Exp_Rev Access'!$F$7:$GK$318,$EB$2,FALSE))</f>
        <v>0</v>
      </c>
      <c r="EC94" s="90">
        <f>IF(ISNA(VLOOKUP($B94,'[1]1718  Exp_Rev Access'!$F$7:$GK$318,$EC$2,FALSE)),"",VLOOKUP($B94,'[1]1718  Exp_Rev Access'!$F$7:$GK$318,$EC$2,FALSE))</f>
        <v>0</v>
      </c>
      <c r="ED94" s="90">
        <f>IF(ISNA(VLOOKUP($B94,'[1]1718  Exp_Rev Access'!$F$7:$GK$318,$ED$2,FALSE)),"",VLOOKUP($B94,'[1]1718  Exp_Rev Access'!$F$7:$GK$318,$ED$2,FALSE))</f>
        <v>0</v>
      </c>
      <c r="EE94" s="90">
        <f>IF(ISNA(VLOOKUP($B94,'[1]1718  Exp_Rev Access'!$F$7:$GK$318,$EE$2,FALSE)),"",VLOOKUP($B94,'[1]1718  Exp_Rev Access'!$F$7:$GK$318,$EE$2,FALSE))</f>
        <v>0</v>
      </c>
      <c r="EF94" s="90">
        <f>IF(ISNA(VLOOKUP($B94,'[1]1718  Exp_Rev Access'!$F$7:$GK$318,$EF$2,FALSE)),"",VLOOKUP($B94,'[1]1718  Exp_Rev Access'!$F$7:$GK$318,$EF$2,FALSE))</f>
        <v>0</v>
      </c>
      <c r="EG94" s="90">
        <f>IF(ISNA(VLOOKUP($B94,'[1]1718  Exp_Rev Access'!$F$7:$GK$318,$EG$2,FALSE)),"",VLOOKUP($B94,'[1]1718  Exp_Rev Access'!$F$7:$GK$318,$EG$2,FALSE))</f>
        <v>0</v>
      </c>
      <c r="EH94" s="90">
        <f>IF(ISNA(VLOOKUP($B94,'[1]1718  Exp_Rev Access'!$F$7:$GK$318,$EH$2,FALSE)),"",VLOOKUP($B94,'[1]1718  Exp_Rev Access'!$F$7:$GK$318,$EH$2,FALSE))</f>
        <v>0</v>
      </c>
      <c r="EI94" s="90">
        <f>IF(ISNA(VLOOKUP($B94,'[1]1718  Exp_Rev Access'!$F$7:$GK$318,$EI$2,FALSE)),"",VLOOKUP($B94,'[1]1718  Exp_Rev Access'!$F$7:$GK$318,$EI$2,FALSE))</f>
        <v>0</v>
      </c>
      <c r="EJ94" s="90">
        <f>IF(ISNA(VLOOKUP($B94,'[1]1718  Exp_Rev Access'!$F$7:$GK$318,$EJ$2,FALSE)),"",VLOOKUP($B94,'[1]1718  Exp_Rev Access'!$F$7:$GK$318,$EJ$2,FALSE))</f>
        <v>0</v>
      </c>
      <c r="EK94" s="90">
        <f>IF(ISNA(VLOOKUP($B94,'[1]1718  Exp_Rev Access'!$F$7:$GK$318,$EK$2,FALSE)),"",VLOOKUP($B94,'[1]1718  Exp_Rev Access'!$F$7:$GK$318,$EK$2,FALSE))</f>
        <v>0</v>
      </c>
      <c r="EL94" s="90">
        <f>IF(ISNA(VLOOKUP($B94,'[1]1718  Exp_Rev Access'!$F$7:$GK$318,$EL$2,FALSE)),"",VLOOKUP($B94,'[1]1718  Exp_Rev Access'!$F$7:$GK$318,$EL$2,FALSE))</f>
        <v>0</v>
      </c>
      <c r="EM94" s="90">
        <f>IF(ISNA(VLOOKUP($B94,'[1]1718  Exp_Rev Access'!$F$7:$GK$318,$EM$2,FALSE)),"",VLOOKUP($B94,'[1]1718  Exp_Rev Access'!$F$7:$GK$318,$EM$2,FALSE))</f>
        <v>0</v>
      </c>
      <c r="EN94" s="90">
        <f>IF(ISNA(VLOOKUP($B94,'[1]1718  Exp_Rev Access'!$F$7:$GK$318,$EN$2,FALSE)),"",VLOOKUP($B94,'[1]1718  Exp_Rev Access'!$F$7:$GK$318,$EN$2,FALSE))</f>
        <v>0</v>
      </c>
      <c r="EO94" s="90">
        <f>IF(ISNA(VLOOKUP($B94,'[1]1718  Exp_Rev Access'!$F$7:$GK$318,$EO$2,FALSE)),"",VLOOKUP($B94,'[1]1718  Exp_Rev Access'!$F$7:$GK$318,$EO$2,FALSE))</f>
        <v>0</v>
      </c>
      <c r="EP94" s="90">
        <f>IF(ISNA(VLOOKUP($B94,'[1]1718  Exp_Rev Access'!$F$7:$GK$318,$EP$2,FALSE)),"",VLOOKUP($B94,'[1]1718  Exp_Rev Access'!$F$7:$GK$318,$EP$2,FALSE))</f>
        <v>0</v>
      </c>
      <c r="EQ94" s="90">
        <f>IF(ISNA(VLOOKUP($B94,'[1]1718  Exp_Rev Access'!$F$7:$GK$318,$EQ$2,FALSE)),"",VLOOKUP($B94,'[1]1718  Exp_Rev Access'!$F$7:$GK$318,$EQ$2,FALSE))</f>
        <v>0</v>
      </c>
      <c r="ER94" s="90">
        <f>IF(ISNA(VLOOKUP($B94,'[1]1718  Exp_Rev Access'!$F$7:$GK$318,$ER$2,FALSE)),"",VLOOKUP($B94,'[1]1718  Exp_Rev Access'!$F$7:$GK$318,$ER$2,FALSE))</f>
        <v>0</v>
      </c>
      <c r="ES94" s="90">
        <f>IF(ISNA(VLOOKUP($B94,'[1]1718  Exp_Rev Access'!$F$7:$GK$318,$ES$2,FALSE)),"",VLOOKUP($B94,'[1]1718  Exp_Rev Access'!$F$7:$GK$318,$ES$2,FALSE))</f>
        <v>0</v>
      </c>
      <c r="ET94" s="90">
        <f>IF(ISNA(VLOOKUP($B94,'[1]1718  Exp_Rev Access'!$F$7:$GK$318,$ET$2,FALSE)),"",VLOOKUP($B94,'[1]1718  Exp_Rev Access'!$F$7:$GK$318,$ET$2,FALSE))</f>
        <v>0</v>
      </c>
      <c r="EU94" s="90">
        <f>IF(ISNA(VLOOKUP($B94,'[1]1718  Exp_Rev Access'!$F$7:$GK$318,$EU$2,FALSE)),"",VLOOKUP($B94,'[1]1718  Exp_Rev Access'!$F$7:$GK$318,$EU$2,FALSE))</f>
        <v>0</v>
      </c>
      <c r="EV94" s="90">
        <f>IF(ISNA(VLOOKUP($B94,'[1]1718  Exp_Rev Access'!$F$7:$GK$318,$EV$2,FALSE)),"",VLOOKUP($B94,'[1]1718  Exp_Rev Access'!$F$7:$GK$318,$EV$2,FALSE))</f>
        <v>33133.71</v>
      </c>
      <c r="EW94" s="90">
        <f>IF(ISNA(VLOOKUP($B94,'[1]1718  Exp_Rev Access'!$F$7:$GK$318,$EW$2,FALSE)),"",VLOOKUP($B94,'[1]1718  Exp_Rev Access'!$F$7:$GK$318,$EW$2,FALSE))</f>
        <v>0</v>
      </c>
      <c r="EX94" s="90">
        <f>IF(ISNA(VLOOKUP($B94,'[1]1718  Exp_Rev Access'!$F$7:$GK$318,$EX$2,FALSE)),"",VLOOKUP($B94,'[1]1718  Exp_Rev Access'!$F$7:$GK$318,$EX$2,FALSE))</f>
        <v>0</v>
      </c>
      <c r="EY94" s="90">
        <f>IF(ISNA(VLOOKUP($B94,'[1]1718  Exp_Rev Access'!$F$7:$GK$318,$EY$2,FALSE)),"",VLOOKUP($B94,'[1]1718  Exp_Rev Access'!$F$7:$GK$318,$EY$2,FALSE))</f>
        <v>0</v>
      </c>
      <c r="EZ94" s="90">
        <f>IF(ISNA(VLOOKUP($B94,'[1]1718  Exp_Rev Access'!$F$7:$GK$318,$EZ$2,FALSE)),"",VLOOKUP($B94,'[1]1718  Exp_Rev Access'!$F$7:$GK$318,$EZ$2,FALSE))</f>
        <v>0</v>
      </c>
      <c r="FA94" s="90">
        <f>IF(ISNA(VLOOKUP($B94,'[1]1718  Exp_Rev Access'!$F$7:$GK$318,$FA$2,FALSE)),"",VLOOKUP($B94,'[1]1718  Exp_Rev Access'!$F$7:$GK$318,$FA$2,FALSE))</f>
        <v>0</v>
      </c>
      <c r="FB94" s="90">
        <f>IF(ISNA(VLOOKUP($B94,'[1]1718  Exp_Rev Access'!$F$7:$GK$318,$FB$2,FALSE)),"",VLOOKUP($B94,'[1]1718  Exp_Rev Access'!$F$7:$GK$318,$FB$2,FALSE))</f>
        <v>0</v>
      </c>
      <c r="FC94" s="90">
        <f>IF(ISNA(VLOOKUP($B94,'[1]1718  Exp_Rev Access'!$F$7:$GK$318,$FC$2,FALSE)),"",VLOOKUP($B94,'[1]1718  Exp_Rev Access'!$F$7:$GK$318,$FC$2,FALSE))</f>
        <v>0</v>
      </c>
      <c r="FD94" s="90">
        <f>IF(ISNA(VLOOKUP($B94,'[1]1718  Exp_Rev Access'!$F$7:$GK$318,$FD$2,FALSE)),"",VLOOKUP($B94,'[1]1718  Exp_Rev Access'!$F$7:$GK$318,$FD$2,FALSE))</f>
        <v>0</v>
      </c>
      <c r="FE94" s="90">
        <f>IF(ISNA(VLOOKUP($B94,'[1]1718  Exp_Rev Access'!$F$7:$GK$318,$FE$2,FALSE)),"",VLOOKUP($B94,'[1]1718  Exp_Rev Access'!$F$7:$GK$318,$FE$2,FALSE))</f>
        <v>0</v>
      </c>
      <c r="FF94" s="90">
        <f>IF(ISNA(VLOOKUP($B94,'[1]1718  Exp_Rev Access'!$F$7:$GK$318,$FF$2,FALSE)),"",VLOOKUP($B94,'[1]1718  Exp_Rev Access'!$F$7:$GK$318,$FF$2,FALSE))</f>
        <v>0</v>
      </c>
      <c r="FG94" s="90">
        <f>IF(ISNA(VLOOKUP($B94,'[1]1718  Exp_Rev Access'!$F$7:$GK$318,$FG$2,FALSE)),"",VLOOKUP($B94,'[1]1718  Exp_Rev Access'!$F$7:$GK$318,$FG$2,FALSE))</f>
        <v>0</v>
      </c>
      <c r="FH94" s="90">
        <f>IF(ISNA(VLOOKUP($B94,'[1]1718  Exp_Rev Access'!$F$7:$GK$318,$FH$2,FALSE)),"",VLOOKUP($B94,'[1]1718  Exp_Rev Access'!$F$7:$GK$318,$FH$2,FALSE))</f>
        <v>0</v>
      </c>
      <c r="FI94" s="90">
        <f>IF(ISNA(VLOOKUP($B94,'[1]1718  Exp_Rev Access'!$F$7:$GK$318,$FI$2,FALSE)),"",VLOOKUP($B94,'[1]1718  Exp_Rev Access'!$F$7:$GK$318,$FI$2,FALSE))</f>
        <v>0</v>
      </c>
      <c r="FJ94" s="90">
        <f>IF(ISNA(VLOOKUP($B94,'[1]1718  Exp_Rev Access'!$F$7:$GK$318,$FJ$2,FALSE)),"",VLOOKUP($B94,'[1]1718  Exp_Rev Access'!$F$7:$GK$318,$FJ$2,FALSE))</f>
        <v>0</v>
      </c>
      <c r="FK94" s="90">
        <f>IF(ISNA(VLOOKUP($B94,'[1]1718  Exp_Rev Access'!$F$7:$GK$318,$FK$2,FALSE)),"",VLOOKUP($B94,'[1]1718  Exp_Rev Access'!$F$7:$GK$318,$FK$2,FALSE))</f>
        <v>0</v>
      </c>
      <c r="FL94" s="90">
        <f>IF(ISNA(VLOOKUP($B94,'[1]1718  Exp_Rev Access'!$F$7:$GK$318,$FL$2,FALSE)),"",VLOOKUP($B94,'[1]1718  Exp_Rev Access'!$F$7:$GK$318,$FL$2,FALSE))</f>
        <v>0</v>
      </c>
      <c r="FM94" s="90">
        <f>IF(ISNA(VLOOKUP($B94,'[1]1718  Exp_Rev Access'!$F$7:$GK$318,$FM$2,FALSE)),"",VLOOKUP($B94,'[1]1718  Exp_Rev Access'!$F$7:$GK$318,$FM$2,FALSE))</f>
        <v>0</v>
      </c>
      <c r="FN94" s="90">
        <f>IF(ISNA(VLOOKUP($B94,'[1]1718  Exp_Rev Access'!$F$7:$GK$318,$FN$2,FALSE)),"",VLOOKUP($B94,'[1]1718  Exp_Rev Access'!$F$7:$GK$318,$FN$2,FALSE))</f>
        <v>0</v>
      </c>
      <c r="FO94" s="90">
        <f>IF(ISNA(VLOOKUP($B94,'[1]1718  Exp_Rev Access'!$F$7:$GK$318,$FO$2,FALSE)),"",VLOOKUP($B94,'[1]1718  Exp_Rev Access'!$F$7:$GK$318,$FO$2,FALSE))</f>
        <v>0</v>
      </c>
      <c r="FP94" s="90">
        <f>IF(ISNA(VLOOKUP($B94,'[1]1718  Exp_Rev Access'!$F$7:$GK$318,$FP$2,FALSE)),"",VLOOKUP($B94,'[1]1718  Exp_Rev Access'!$F$7:$GK$318,$FP$2,FALSE))</f>
        <v>0</v>
      </c>
      <c r="FQ94" s="90">
        <f>IF(ISNA(VLOOKUP($B94,'[1]1718  Exp_Rev Access'!$F$7:$GK$318,$FQ$2,FALSE)),"",VLOOKUP($B94,'[1]1718  Exp_Rev Access'!$F$7:$GK$318,$FQ$2,FALSE))</f>
        <v>0</v>
      </c>
      <c r="FR94" s="90">
        <f>IF(ISNA(VLOOKUP($B94,'[1]1718  Exp_Rev Access'!$F$7:$GK$318,$FR$2,FALSE)),"",VLOOKUP($B94,'[1]1718  Exp_Rev Access'!$F$7:$GK$318,$FR$2,FALSE))</f>
        <v>74725.210000000006</v>
      </c>
      <c r="FS94" s="56">
        <f t="shared" si="312"/>
        <v>2791836.69</v>
      </c>
      <c r="FT94" s="92">
        <f t="shared" si="313"/>
        <v>0.10319873692172483</v>
      </c>
      <c r="FU94" s="94">
        <f t="shared" si="314"/>
        <v>1292.1281512507808</v>
      </c>
      <c r="FV94" s="95">
        <f>IF(ISNA(VLOOKUP($B94,'[1]1718  Exp_Rev Access'!$F$7:$GK$318,$FV$2,FALSE)),"",VLOOKUP($B94,'[1]1718  Exp_Rev Access'!$F$7:$GK$318,$FV$2,FALSE))</f>
        <v>0</v>
      </c>
      <c r="FW94" s="95">
        <f>IF(ISNA(VLOOKUP($B94,'[1]1718  Exp_Rev Access'!$F$7:$GK$318,$FW$2,FALSE)),"",VLOOKUP($B94,'[1]1718  Exp_Rev Access'!$F$7:$GK$318,$FW$2,FALSE))</f>
        <v>0</v>
      </c>
      <c r="FX94" s="95">
        <f>IF(ISNA(VLOOKUP($B94,'[1]1718  Exp_Rev Access'!$F$7:$GK$318,$FX$2,FALSE)),"",VLOOKUP($B94,'[1]1718  Exp_Rev Access'!$F$7:$GK$318,$FX$2,FALSE))</f>
        <v>0</v>
      </c>
      <c r="FY94" s="95">
        <f>IF(ISNA(VLOOKUP($B94,'[1]1718  Exp_Rev Access'!$F$7:$GK$318,$FY$2,FALSE)),"",VLOOKUP($B94,'[1]1718  Exp_Rev Access'!$F$7:$GK$318,$FY$2,FALSE))</f>
        <v>0</v>
      </c>
      <c r="FZ94" s="95">
        <f>IF(ISNA(VLOOKUP($B94,'[1]1718  Exp_Rev Access'!$F$7:$GK$318,$FZ$2,FALSE)),"",VLOOKUP($B94,'[1]1718  Exp_Rev Access'!$F$7:$GK$318,$FZ$2,FALSE))</f>
        <v>0</v>
      </c>
      <c r="GA94" s="95">
        <f>IF(ISNA(VLOOKUP($B94,'[1]1718  Exp_Rev Access'!$F$7:$GK$318,$GA$2,FALSE)),"",VLOOKUP($B94,'[1]1718  Exp_Rev Access'!$F$7:$GK$318,$GA$2,FALSE))</f>
        <v>0</v>
      </c>
      <c r="GB94" s="95">
        <f>IF(ISNA(VLOOKUP($B94,'[1]1718  Exp_Rev Access'!$F$7:$GK$318,$GB$2,FALSE)),"",VLOOKUP($B94,'[1]1718  Exp_Rev Access'!$F$7:$GK$318,$GB$2,FALSE))</f>
        <v>0</v>
      </c>
      <c r="GC94" s="95">
        <f>IF(ISNA(VLOOKUP($B94,'[1]1718  Exp_Rev Access'!$F$7:$GK$318,$GC$2,FALSE)),"",VLOOKUP($B94,'[1]1718  Exp_Rev Access'!$F$7:$GK$318,$GC$2,FALSE))</f>
        <v>0</v>
      </c>
      <c r="GD94" s="95">
        <f>IF(ISNA(VLOOKUP($B94,'[1]1718  Exp_Rev Access'!$F$7:$GK$318,$GD$2,FALSE)),"",VLOOKUP($B94,'[1]1718  Exp_Rev Access'!$F$7:$GK$318,$GD$2,FALSE))</f>
        <v>0</v>
      </c>
      <c r="GE94" s="95">
        <f>IF(ISNA(VLOOKUP($B94,'[1]1718  Exp_Rev Access'!$F$7:$GK$318,$GE$2,FALSE)),"",VLOOKUP($B94,'[1]1718  Exp_Rev Access'!$F$7:$GK$318,$GE$2,FALSE))</f>
        <v>937.5</v>
      </c>
      <c r="GF94" s="95">
        <f>IF(ISNA(VLOOKUP($B94,'[1]1718  Exp_Rev Access'!$F$7:$GK$318,$GF$2,FALSE)),"",VLOOKUP($B94,'[1]1718  Exp_Rev Access'!$F$7:$GK$318,$GF$2,FALSE))</f>
        <v>0</v>
      </c>
      <c r="GG94" s="95">
        <f>IF(ISNA(VLOOKUP($B94,'[1]1718  Exp_Rev Access'!$F$7:$GK$318,$GG$2,FALSE)),"",VLOOKUP($B94,'[1]1718  Exp_Rev Access'!$F$7:$GK$318,$GG$2,FALSE))</f>
        <v>0</v>
      </c>
      <c r="GH94" s="95">
        <f>IF(ISNA(VLOOKUP($B94,'[1]1718  Exp_Rev Access'!$F$7:$GK$318,$GH$2,FALSE)),"",VLOOKUP($B94,'[1]1718  Exp_Rev Access'!$F$7:$GK$318,$GH$2,FALSE))</f>
        <v>0</v>
      </c>
      <c r="GI94" s="95">
        <f>IF(ISNA(VLOOKUP($B94,'[1]1718  Exp_Rev Access'!$F$7:$GK$318,$GI$2,FALSE)),"",VLOOKUP($B94,'[1]1718  Exp_Rev Access'!$F$7:$GK$318,$GI$2,FALSE))</f>
        <v>0</v>
      </c>
      <c r="GJ94" s="95">
        <f>IF(ISNA(VLOOKUP($B94,'[1]1718  Exp_Rev Access'!$F$7:$GK$318,$GJ$2,FALSE)),"",VLOOKUP($B94,'[1]1718  Exp_Rev Access'!$F$7:$GK$318,$GJ$2,FALSE))</f>
        <v>0</v>
      </c>
      <c r="GK94" s="95">
        <f>IF(ISNA(VLOOKUP($B94,'[1]1718  Exp_Rev Access'!$F$7:$GK$318,$GK$2,FALSE)),"",VLOOKUP($B94,'[1]1718  Exp_Rev Access'!$F$7:$GK$318,$GK$2,FALSE))</f>
        <v>1279.6500000000001</v>
      </c>
      <c r="GL94" s="95">
        <f>IF(ISNA(VLOOKUP($B94,'[1]1718  Exp_Rev Access'!$F$7:$GK$318,$GL$2,FALSE)),"",VLOOKUP($B94,'[1]1718  Exp_Rev Access'!$F$7:$GK$318,$GL$2,FALSE))</f>
        <v>0</v>
      </c>
      <c r="GM94" s="95">
        <f>IF(ISNA(VLOOKUP($B94,'[1]1718  Exp_Rev Access'!$F$7:$GK$318,$GM$2,FALSE)),"",VLOOKUP($B94,'[1]1718  Exp_Rev Access'!$F$7:$GK$318,$GM$2,FALSE))</f>
        <v>0</v>
      </c>
      <c r="GN94" s="95">
        <f>IF(ISNA(VLOOKUP($B94,'[1]1718  Exp_Rev Access'!$F$7:$GK$318,$GN$2,FALSE)),"",VLOOKUP($B94,'[1]1718  Exp_Rev Access'!$F$7:$GK$318,$GN$2,FALSE))</f>
        <v>0</v>
      </c>
      <c r="GO94" s="95">
        <f>IF(ISNA(VLOOKUP($B94,'[1]1718  Exp_Rev Access'!$F$7:$GK$318,$GO$2,FALSE)),"",VLOOKUP($B94,'[1]1718  Exp_Rev Access'!$F$7:$GK$318,$GO$2,FALSE))</f>
        <v>0</v>
      </c>
      <c r="GP94" s="95">
        <f>IF(ISNA(VLOOKUP($B94,'[1]1718  Exp_Rev Access'!$F$7:$GK$318,$GP$2,FALSE)),"",VLOOKUP($B94,'[1]1718  Exp_Rev Access'!$F$7:$GK$318,$GP$2,FALSE))</f>
        <v>0</v>
      </c>
      <c r="GQ94" s="95">
        <f>IF(ISNA(VLOOKUP($B94,'[1]1718  Exp_Rev Access'!$F$7:$GK$318,$GQ$2,FALSE)),"",VLOOKUP($B94,'[1]1718  Exp_Rev Access'!$F$7:$GK$318,$GQ$2,FALSE))</f>
        <v>0</v>
      </c>
      <c r="GR94" s="95">
        <f>IF(ISNA(VLOOKUP($B94,'[1]1718  Exp_Rev Access'!$F$7:$GK$318,$GR$2,FALSE)),"",VLOOKUP($B94,'[1]1718  Exp_Rev Access'!$F$7:$GK$318,$GR$2,FALSE))</f>
        <v>0</v>
      </c>
      <c r="GS94" s="95">
        <f>IF(ISNA(VLOOKUP($B94,'[1]1718  Exp_Rev Access'!$F$7:$GK$318,$GS$2,FALSE)),"",VLOOKUP($B94,'[1]1718  Exp_Rev Access'!$F$7:$GK$318,$GS$2,FALSE))</f>
        <v>0</v>
      </c>
      <c r="GT94" s="95">
        <f>IF(ISNA(VLOOKUP($B94,'[1]1718  Exp_Rev Access'!$F$7:$GK$318,$GT$2,FALSE)),"",VLOOKUP($B94,'[1]1718  Exp_Rev Access'!$F$7:$GK$318,$GT$2,FALSE))</f>
        <v>0</v>
      </c>
      <c r="GU94" s="56">
        <f t="shared" si="315"/>
        <v>2217.15</v>
      </c>
      <c r="GV94" s="92">
        <f t="shared" si="316"/>
        <v>8.1955753495739839E-5</v>
      </c>
      <c r="GW94" s="96">
        <f t="shared" si="317"/>
        <v>1.0261495383333716</v>
      </c>
    </row>
    <row r="95" spans="1:222" x14ac:dyDescent="0.3">
      <c r="A95" s="73"/>
      <c r="B95" s="88" t="s">
        <v>298</v>
      </c>
      <c r="C95" s="89" t="s">
        <v>299</v>
      </c>
      <c r="D95" s="75">
        <f>IF(ISNA(VLOOKUP($B95,'[1]1718 enrollment_Rev_Exp by size'!$A$7:H434,3,FALSE)),"",VLOOKUP($B95,'[1]1718 enrollment_Rev_Exp by size'!$A$7:$G$363,3,FALSE))</f>
        <v>10.199999999999999</v>
      </c>
      <c r="E95" s="76">
        <f>IF(ISNA(VLOOKUP($B95,'[1]1718 enrollment_Rev_Exp by size'!$A$7:I434,5,FALSE)),"",VLOOKUP($B95,'[1]1718 enrollment_Rev_Exp by size'!$A$7:$G$350,5,FALSE))</f>
        <v>351218.74</v>
      </c>
      <c r="F95" s="70">
        <f>N95+AM95+AU95+BV95+CE95+FS95+GU95</f>
        <v>351218.74000000005</v>
      </c>
      <c r="G95" s="70">
        <f>F95-E95</f>
        <v>0</v>
      </c>
      <c r="H95" s="90">
        <f>IF(ISNA(VLOOKUP($B95,'[1]1718  Exp_Rev Access'!$F$7:$GK$318,3,FALSE)),"",VLOOKUP($B95,'[1]1718  Exp_Rev Access'!$F$7:$GK$318,3,FALSE))</f>
        <v>0</v>
      </c>
      <c r="I95" s="90">
        <f>IF(ISNA(VLOOKUP($B95,'[1]1718  Exp_Rev Access'!$F$7:$GK$318,4,FALSE)),"",VLOOKUP($B95,'[1]1718  Exp_Rev Access'!$F$7:$GK$318,4,FALSE))</f>
        <v>0</v>
      </c>
      <c r="J95" s="90">
        <f>IF(ISNA(VLOOKUP($B95,'[1]1718  Exp_Rev Access'!$F$7:$GK$318,5,FALSE)),"",VLOOKUP($B95,'[1]1718  Exp_Rev Access'!$F$7:$GK$318,5,FALSE))</f>
        <v>0</v>
      </c>
      <c r="K95" s="90">
        <f>IF(ISNA(VLOOKUP($B95,'[1]1718  Exp_Rev Access'!$F$7:$GK$318,6,FALSE)),"-",VLOOKUP($B95,'[1]1718  Exp_Rev Access'!$F$7:$GK$318,6,FALSE))</f>
        <v>0</v>
      </c>
      <c r="L95" s="90">
        <f>IF(ISNA(VLOOKUP($B95,'[1]1718  Exp_Rev Access'!$F$7:$GK$318,7,FALSE)),"",VLOOKUP($B95,'[1]1718  Exp_Rev Access'!$F$7:$GK$318,7,FALSE))</f>
        <v>0</v>
      </c>
      <c r="M95" s="90">
        <f>IF(ISNA(VLOOKUP($B95,'[1]1718  Exp_Rev Access'!$F$7:$GK$318,8,FALSE)),"",VLOOKUP($B95,'[1]1718  Exp_Rev Access'!$F$7:$GK$318,8,FALSE))</f>
        <v>0</v>
      </c>
      <c r="N95" s="56">
        <f t="shared" si="299"/>
        <v>0</v>
      </c>
      <c r="O95" s="91">
        <f t="shared" si="300"/>
        <v>0</v>
      </c>
      <c r="P95" s="56">
        <f t="shared" si="301"/>
        <v>0</v>
      </c>
      <c r="Q95" s="90">
        <f>IF(ISNA(VLOOKUP($B95,'[1]1718  Exp_Rev Access'!$F$7:$GK$318,10,FALSE)),"",VLOOKUP($B95,'[1]1718  Exp_Rev Access'!$F$7:$GK$318,10,FALSE))</f>
        <v>0</v>
      </c>
      <c r="R95" s="90">
        <f>IF(ISNA(VLOOKUP($B95,'[1]1718  Exp_Rev Access'!$F$7:$GK$318,11,FALSE)),"",VLOOKUP($B95,'[1]1718  Exp_Rev Access'!$F$7:$GK$318,11,FALSE))</f>
        <v>0</v>
      </c>
      <c r="S95" s="90">
        <f>IF(ISNA(VLOOKUP($B95,'[1]1718  Exp_Rev Access'!$F$7:$GK$318,12,FALSE)),"",VLOOKUP($B95,'[1]1718  Exp_Rev Access'!$F$7:$GK$318,12,FALSE))</f>
        <v>0</v>
      </c>
      <c r="T95" s="90">
        <f>IF(ISNA(VLOOKUP($B95,'[1]1718  Exp_Rev Access'!$F$7:$GK$318,13,FALSE)),"",VLOOKUP($B95,'[1]1718  Exp_Rev Access'!$F$7:$GK$318,13,FALSE))</f>
        <v>0</v>
      </c>
      <c r="U95" s="90">
        <f>IF(ISNA(VLOOKUP($B95,'[1]1718  Exp_Rev Access'!$F$7:$GK$318,14,FALSE)),"",VLOOKUP($B95,'[1]1718  Exp_Rev Access'!$F$7:$GK$318,14,FALSE))</f>
        <v>0</v>
      </c>
      <c r="V95" s="90">
        <f>IF(ISNA(VLOOKUP($B95,'[1]1718  Exp_Rev Access'!$F$7:$GK$318,15,FALSE)),"",VLOOKUP($B95,'[1]1718  Exp_Rev Access'!$F$7:$GK$318,15,FALSE))</f>
        <v>0</v>
      </c>
      <c r="W95" s="90">
        <f>IF(ISNA(VLOOKUP($B95,'[1]1718  Exp_Rev Access'!$F$7:$GK$318,16,FALSE)),"",VLOOKUP($B95,'[1]1718  Exp_Rev Access'!$F$7:$GK$318,16,FALSE))</f>
        <v>0</v>
      </c>
      <c r="X95" s="90">
        <f>IF(ISNA(VLOOKUP($B95,'[1]1718  Exp_Rev Access'!$F$7:$GK$318,17,FALSE)),"",VLOOKUP($B95,'[1]1718  Exp_Rev Access'!$F$7:$GK$318,17,FALSE))</f>
        <v>0</v>
      </c>
      <c r="Y95" s="90">
        <f>IF(ISNA(VLOOKUP($B95,'[1]1718  Exp_Rev Access'!$F$7:$GK$318,18,FALSE)),"",VLOOKUP($B95,'[1]1718  Exp_Rev Access'!$F$7:$GK$318,18,FALSE))</f>
        <v>0</v>
      </c>
      <c r="Z95" s="90">
        <f>IF(ISNA(VLOOKUP($B95,'[1]1718  Exp_Rev Access'!$F$7:$GK$318,19,FALSE)),"",VLOOKUP($B95,'[1]1718  Exp_Rev Access'!$F$7:$GK$318,19,FALSE))</f>
        <v>0</v>
      </c>
      <c r="AA95" s="90">
        <f>IF(ISNA(VLOOKUP($B95,'[1]1718  Exp_Rev Access'!$F$7:$GK$318,20,FALSE)),"",VLOOKUP($B95,'[1]1718  Exp_Rev Access'!$F$7:$GK$318,20,FALSE))</f>
        <v>0</v>
      </c>
      <c r="AB95" s="90">
        <f>IF(ISNA(VLOOKUP($B95,'[1]1718  Exp_Rev Access'!$F$7:$GK$318,21,FALSE)),"",VLOOKUP($B95,'[1]1718  Exp_Rev Access'!$F$7:$GK$318,21,FALSE))</f>
        <v>0</v>
      </c>
      <c r="AC95" s="90">
        <f>IF(ISNA(VLOOKUP($B95,'[1]1718  Exp_Rev Access'!$F$7:$GK$318,22,FALSE)),"",VLOOKUP($B95,'[1]1718  Exp_Rev Access'!$F$7:$GK$318,22,FALSE))</f>
        <v>0</v>
      </c>
      <c r="AD95" s="90">
        <f>IF(ISNA(VLOOKUP($B95,'[1]1718  Exp_Rev Access'!$F$7:$GK$318,23,FALSE)),"",VLOOKUP($B95,'[1]1718  Exp_Rev Access'!$F$7:$GK$318,23,FALSE))</f>
        <v>0</v>
      </c>
      <c r="AE95" s="90">
        <f>IF(ISNA(VLOOKUP($B95,'[1]1718  Exp_Rev Access'!$F$7:$GK$318,24,FALSE)),"",VLOOKUP($B95,'[1]1718  Exp_Rev Access'!$F$7:$GK$318,24,FALSE))</f>
        <v>4652.82</v>
      </c>
      <c r="AF95" s="90">
        <f>IF(ISNA(VLOOKUP($B95,'[1]1718  Exp_Rev Access'!$F$7:$GK$318,25,FALSE)),"",VLOOKUP($B95,'[1]1718  Exp_Rev Access'!$F$7:$GK$318,25,FALSE))</f>
        <v>0</v>
      </c>
      <c r="AG95" s="90">
        <f>IF(ISNA(VLOOKUP($B95,'[1]1718  Exp_Rev Access'!$F$7:$GK$318,26,FALSE)),"",VLOOKUP($B95,'[1]1718  Exp_Rev Access'!$F$7:$GK$318,26,FALSE))</f>
        <v>0</v>
      </c>
      <c r="AH95" s="90">
        <f>IF(ISNA(VLOOKUP($B95,'[1]1718  Exp_Rev Access'!$F$7:$GK$318,27,FALSE)),"",VLOOKUP($B95,'[1]1718  Exp_Rev Access'!$F$7:$GK$318,27,FALSE))</f>
        <v>0</v>
      </c>
      <c r="AI95" s="90">
        <f>IF(ISNA(VLOOKUP($B95,'[1]1718  Exp_Rev Access'!$F$7:$GK$318,28,FALSE)),"",VLOOKUP($B95,'[1]1718  Exp_Rev Access'!$F$7:$GK$318,28,FALSE))</f>
        <v>0</v>
      </c>
      <c r="AJ95" s="90">
        <f>IF(ISNA(VLOOKUP($B95,'[1]1718  Exp_Rev Access'!$F$7:$GK$318,29,FALSE)),"",VLOOKUP($B95,'[1]1718  Exp_Rev Access'!$F$7:$GK$318,29,FALSE))</f>
        <v>0</v>
      </c>
      <c r="AK95" s="90">
        <f>IF(ISNA(VLOOKUP($B95,'[1]1718  Exp_Rev Access'!$F$7:$GK$318,30,FALSE)),"",VLOOKUP($B95,'[1]1718  Exp_Rev Access'!$F$7:$GK$318,30,FALSE))</f>
        <v>2408.0500000000002</v>
      </c>
      <c r="AL95" s="90">
        <f>IF(ISNA(VLOOKUP($B95,'[1]1718  Exp_Rev Access'!$F$7:$GK$318,31,FALSE)),"",VLOOKUP($B95,'[1]1718  Exp_Rev Access'!$F$7:$GK$318,31,FALSE))</f>
        <v>0</v>
      </c>
      <c r="AM95" s="56">
        <f>SUM(Q95:AL95)</f>
        <v>7060.87</v>
      </c>
      <c r="AN95" s="92">
        <f>AM95/E95</f>
        <v>2.0103910172902504E-2</v>
      </c>
      <c r="AO95" s="71">
        <f>AM95/D95</f>
        <v>692.24215686274511</v>
      </c>
      <c r="AP95" s="90">
        <f>IF(ISNA(VLOOKUP($B95,'[1]1718  Exp_Rev Access'!$F$7:$GK$318,33,FALSE)),"",VLOOKUP($B95,'[1]1718  Exp_Rev Access'!$F$7:$GK$318,33,FALSE))</f>
        <v>232039.2</v>
      </c>
      <c r="AQ95" s="90">
        <f>IF(ISNA(VLOOKUP($B95,'[1]1718  Exp_Rev Access'!$F$7:$GK$318,34,FALSE)),"",VLOOKUP($B95,'[1]1718  Exp_Rev Access'!$F$7:$GK$318,34,FALSE))</f>
        <v>9798</v>
      </c>
      <c r="AR95" s="90">
        <f>IF(ISNA(VLOOKUP($B95,'[1]1718  Exp_Rev Access'!$F$7:$GK$318,35,FALSE)),"",VLOOKUP($B95,'[1]1718  Exp_Rev Access'!$F$7:$GK$318,35,FALSE))</f>
        <v>0</v>
      </c>
      <c r="AS95" s="90">
        <f>IF(ISNA(VLOOKUP($B95,'[1]1718  Exp_Rev Access'!$F$7:$GK$318,36,FALSE)),"",VLOOKUP($B95,'[1]1718  Exp_Rev Access'!$F$7:$GK$318,36,FALSE))</f>
        <v>0</v>
      </c>
      <c r="AT95" s="90">
        <f>IF(ISNA(VLOOKUP($B95,'[1]1718  Exp_Rev Access'!$F$7:$GK$318,37,FALSE)),"",VLOOKUP($B95,'[1]1718  Exp_Rev Access'!$F$7:$GK$318,37,FALSE))</f>
        <v>0</v>
      </c>
      <c r="AU95" s="56">
        <f>SUM(AP95:AT95)</f>
        <v>241837.2</v>
      </c>
      <c r="AV95" s="93">
        <f>AU95/E95</f>
        <v>0.68856576388833923</v>
      </c>
      <c r="AW95" s="56">
        <f>AU95/D95</f>
        <v>23709.52941176471</v>
      </c>
      <c r="AX95" s="90">
        <f>IF(ISNA(VLOOKUP($B95,'[1]1718  Exp_Rev Access'!$F$7:$GK$318,39,FALSE)),"",VLOOKUP($B95,'[1]1718  Exp_Rev Access'!$F$7:$GK$318,39,FALSE))</f>
        <v>0</v>
      </c>
      <c r="AY95" s="90">
        <f>IF(ISNA(VLOOKUP($B95,'[1]1718  Exp_Rev Access'!$F$7:$GK$318,40,FALSE)),"",VLOOKUP($B95,'[1]1718  Exp_Rev Access'!$F$7:$GK$318,40,FALSE))</f>
        <v>1706.66</v>
      </c>
      <c r="AZ95" s="90">
        <f>IF(ISNA(VLOOKUP($B95,'[1]1718  Exp_Rev Access'!$F$7:$GK$318,41,FALSE)),"",VLOOKUP($B95,'[1]1718  Exp_Rev Access'!$F$7:$GK$318,41,FALSE))</f>
        <v>0</v>
      </c>
      <c r="BA95" s="90">
        <f>IF(ISNA(VLOOKUP($B95,'[1]1718  Exp_Rev Access'!$F$7:$GK$318,42,FALSE)),"",VLOOKUP($B95,'[1]1718  Exp_Rev Access'!$F$7:$GK$318,42,FALSE))</f>
        <v>0</v>
      </c>
      <c r="BB95" s="90">
        <f>IF(ISNA(VLOOKUP($B95,'[1]1718  Exp_Rev Access'!$F$7:$GK$318,43,FALSE)),"",VLOOKUP($B95,'[1]1718  Exp_Rev Access'!$F$7:$GK$318,43,FALSE))</f>
        <v>0</v>
      </c>
      <c r="BC95" s="90">
        <f>IF(ISNA(VLOOKUP($B95,'[1]1718  Exp_Rev Access'!$F$7:$GK$318,44,FALSE)),"",VLOOKUP($B95,'[1]1718  Exp_Rev Access'!$F$7:$GK$318,44,FALSE))</f>
        <v>0</v>
      </c>
      <c r="BD95" s="90">
        <f>IF(ISNA(VLOOKUP($B95,'[1]1718  Exp_Rev Access'!$F$7:$GK$318,45,FALSE)),"",VLOOKUP($B95,'[1]1718  Exp_Rev Access'!$F$7:$GK$318,45,FALSE))</f>
        <v>0</v>
      </c>
      <c r="BE95" s="90">
        <f>IF(ISNA(VLOOKUP($B95,'[1]1718  Exp_Rev Access'!$F$7:$GK$318,46,FALSE)),"",VLOOKUP($B95,'[1]1718  Exp_Rev Access'!$F$7:$GK$318,46,FALSE))</f>
        <v>0</v>
      </c>
      <c r="BF95" s="90">
        <f>IF(ISNA(VLOOKUP($B95,'[1]1718  Exp_Rev Access'!$F$7:$GK$318,47,FALSE)),"",VLOOKUP($B95,'[1]1718  Exp_Rev Access'!$F$7:$GK$318,47,FALSE))</f>
        <v>0</v>
      </c>
      <c r="BG95" s="90">
        <f>IF(ISNA(VLOOKUP($B95,'[1]1718  Exp_Rev Access'!$F$7:$GK$318,48,FALSE)),"",VLOOKUP($B95,'[1]1718  Exp_Rev Access'!$F$7:$GK$318,48,FALSE))</f>
        <v>0</v>
      </c>
      <c r="BH95" s="90">
        <f>IF(ISNA(VLOOKUP($B95,'[1]1718  Exp_Rev Access'!$F$7:$GK$318,49,FALSE)),"",VLOOKUP($B95,'[1]1718  Exp_Rev Access'!$F$7:$GK$318,49,FALSE))</f>
        <v>0</v>
      </c>
      <c r="BI95" s="90">
        <f>IF(ISNA(VLOOKUP($B95,'[1]1718  Exp_Rev Access'!$F$7:$GK$318,50,FALSE)),"",VLOOKUP($B95,'[1]1718  Exp_Rev Access'!$F$7:$GK$318,50,FALSE))</f>
        <v>0</v>
      </c>
      <c r="BJ95" s="90">
        <f>IF(ISNA(VLOOKUP($B95,'[1]1718  Exp_Rev Access'!$F$7:$GK$318,51,FALSE)),"",VLOOKUP($B95,'[1]1718  Exp_Rev Access'!$F$7:$GK$318,51,FALSE))</f>
        <v>0</v>
      </c>
      <c r="BK95" s="90">
        <f>IF(ISNA(VLOOKUP($B95,'[1]1718  Exp_Rev Access'!$F$7:$GK$318,52,FALSE)),"",VLOOKUP($B95,'[1]1718  Exp_Rev Access'!$F$7:$GK$318,52,FALSE))</f>
        <v>94575.61</v>
      </c>
      <c r="BL95" s="90">
        <f>IF(ISNA(VLOOKUP($B95,'[1]1718  Exp_Rev Access'!$F$7:$GK$318,53,FALSE)),"",VLOOKUP($B95,'[1]1718  Exp_Rev Access'!$F$7:$GK$318,53,FALSE))</f>
        <v>0</v>
      </c>
      <c r="BM95" s="90">
        <f>IF(ISNA(VLOOKUP($B95,'[1]1718  Exp_Rev Access'!$F$7:$GK$318,54,FALSE)),"",VLOOKUP($B95,'[1]1718  Exp_Rev Access'!$F$7:$GK$318,54,FALSE))</f>
        <v>0</v>
      </c>
      <c r="BN95" s="90">
        <f>IF(ISNA(VLOOKUP($B95,'[1]1718  Exp_Rev Access'!$F$7:$GK$318,55,FALSE)),"",VLOOKUP($B95,'[1]1718  Exp_Rev Access'!$F$7:$GK$318,55,FALSE))</f>
        <v>0</v>
      </c>
      <c r="BO95" s="90">
        <f>IF(ISNA(VLOOKUP($B95,'[1]1718  Exp_Rev Access'!$F$7:$GK$318,56,FALSE)),"",VLOOKUP($B95,'[1]1718  Exp_Rev Access'!$F$7:$GK$318,56,FALSE))</f>
        <v>0</v>
      </c>
      <c r="BP95" s="90">
        <f>IF(ISNA(VLOOKUP($B95,'[1]1718  Exp_Rev Access'!$F$7:$GK$318,57,FALSE)),"",VLOOKUP($B95,'[1]1718  Exp_Rev Access'!$F$7:$GK$318,57,FALSE))</f>
        <v>0</v>
      </c>
      <c r="BQ95" s="90">
        <f>IF(ISNA(VLOOKUP($B95,'[1]1718  Exp_Rev Access'!$F$7:$GK$318,58,FALSE)),"",VLOOKUP($B95,'[1]1718  Exp_Rev Access'!$F$7:$GK$318,58,FALSE))</f>
        <v>0</v>
      </c>
      <c r="BR95" s="90">
        <f>IF(ISNA(VLOOKUP($B95,'[1]1718  Exp_Rev Access'!$F$7:$GK$318,59,FALSE)),"",VLOOKUP($B95,'[1]1718  Exp_Rev Access'!$F$7:$GK$318,59,FALSE))</f>
        <v>0</v>
      </c>
      <c r="BS95" s="90">
        <f>IF(ISNA(VLOOKUP($B95,'[1]1718  Exp_Rev Access'!$F$7:$GK$318,60,FALSE)),"",VLOOKUP($B95,'[1]1718  Exp_Rev Access'!$F$7:$GK$318,60,FALSE))</f>
        <v>0</v>
      </c>
      <c r="BT95" s="90">
        <f>IF(ISNA(VLOOKUP($B95,'[1]1718  Exp_Rev Access'!$F$7:$GK$318,61,FALSE)),"",VLOOKUP($B95,'[1]1718  Exp_Rev Access'!$F$7:$GK$318,61,FALSE))</f>
        <v>0</v>
      </c>
      <c r="BU95" s="90">
        <f>IF(ISNA(VLOOKUP($B95,'[1]1718  Exp_Rev Access'!$F$7:$GK$318,62,FALSE)),"",VLOOKUP($B95,'[1]1718  Exp_Rev Access'!$F$7:$GK$318,62,FALSE))</f>
        <v>0</v>
      </c>
      <c r="BV95" s="56">
        <f t="shared" si="236"/>
        <v>96282.27</v>
      </c>
      <c r="BW95" s="92">
        <f t="shared" si="308"/>
        <v>0.27413762147202059</v>
      </c>
      <c r="BX95" s="71">
        <f t="shared" si="309"/>
        <v>9439.4382352941193</v>
      </c>
      <c r="BY95" s="90">
        <f>IF(ISNA(VLOOKUP($B95,'[1]1718  Exp_Rev Access'!$F$7:$GK$318,64,FALSE)),"",VLOOKUP($B95,'[1]1718  Exp_Rev Access'!$F$7:$GK$318,64,FALSE))</f>
        <v>0</v>
      </c>
      <c r="BZ95" s="90">
        <f>IF(ISNA(VLOOKUP($B95,'[1]1718  Exp_Rev Access'!$F$7:$GK$318,65,FALSE)),"",VLOOKUP($B95,'[1]1718  Exp_Rev Access'!$F$7:$GK$318,65,FALSE))</f>
        <v>0</v>
      </c>
      <c r="CA95" s="90">
        <f>IF(ISNA(VLOOKUP($B95,'[1]1718  Exp_Rev Access'!$F$7:$GK$318,66,FALSE)),"",VLOOKUP($B95,'[1]1718  Exp_Rev Access'!$F$7:$GK$318,66,FALSE))</f>
        <v>0</v>
      </c>
      <c r="CB95" s="90">
        <f>IF(ISNA(VLOOKUP($B95,'[1]1718  Exp_Rev Access'!$F$7:$GK$318,67,FALSE)),"",VLOOKUP($B95,'[1]1718  Exp_Rev Access'!$F$7:$GK$318,67,FALSE))</f>
        <v>0</v>
      </c>
      <c r="CC95" s="90">
        <f>IF(ISNA(VLOOKUP($B95,'[1]1718  Exp_Rev Access'!$F$7:$GK$318,68,FALSE)),"",VLOOKUP($B95,'[1]1718  Exp_Rev Access'!$F$7:$GK$318,68,FALSE))</f>
        <v>0</v>
      </c>
      <c r="CD95" s="90">
        <f>IF(ISNA(VLOOKUP($B95,'[1]1718  Exp_Rev Access'!$F$7:$GK$318,69,FALSE)),"",VLOOKUP($B95,'[1]1718  Exp_Rev Access'!$F$7:$GK$318,69,FALSE))</f>
        <v>0</v>
      </c>
      <c r="CE95" s="56">
        <f t="shared" si="237"/>
        <v>0</v>
      </c>
      <c r="CF95" s="92">
        <f t="shared" si="310"/>
        <v>0</v>
      </c>
      <c r="CG95" s="78">
        <f t="shared" si="311"/>
        <v>0</v>
      </c>
      <c r="CH95" s="90">
        <f>IF(ISNA(VLOOKUP($B95,'[1]1718  Exp_Rev Access'!$F$7:$GK$318,$CH$2,FALSE)),"",VLOOKUP($B95,'[1]1718  Exp_Rev Access'!$F$7:$GK$318,$CH$2,FALSE))</f>
        <v>0</v>
      </c>
      <c r="CI95" s="90">
        <f>IF(ISNA(VLOOKUP($B95,'[1]1718  Exp_Rev Access'!$F$7:$GK$318,$CI$2,FALSE)),"",VLOOKUP($B95,'[1]1718  Exp_Rev Access'!$F$7:$GK$318,$CI$2,FALSE))</f>
        <v>0</v>
      </c>
      <c r="CJ95" s="90">
        <f>IF(ISNA(VLOOKUP($B95,'[1]1718  Exp_Rev Access'!$F$7:$GK$318,$CJ$2,FALSE)),"",VLOOKUP($B95,'[1]1718  Exp_Rev Access'!$F$7:$GK$318,$CJ$2,FALSE))</f>
        <v>0</v>
      </c>
      <c r="CK95" s="90">
        <f>IF(ISNA(VLOOKUP($B95,'[1]1718  Exp_Rev Access'!$F$7:$GK$318,$CK$2,FALSE)),"",VLOOKUP($B95,'[1]1718  Exp_Rev Access'!$F$7:$GK$318,$CK$2,FALSE))</f>
        <v>0</v>
      </c>
      <c r="CL95" s="90">
        <f>IF(ISNA(VLOOKUP($B95,'[1]1718  Exp_Rev Access'!$F$7:$GK$318,$CL$2,FALSE)),"",VLOOKUP($B95,'[1]1718  Exp_Rev Access'!$F$7:$GK$318,$CL$2,FALSE))</f>
        <v>0</v>
      </c>
      <c r="CM95" s="90">
        <f>IF(ISNA(VLOOKUP($B95,'[1]1718  Exp_Rev Access'!$F$7:$GK$318,$CM$2,FALSE)),"",VLOOKUP($B95,'[1]1718  Exp_Rev Access'!$F$7:$GK$318,$CM$2,FALSE))</f>
        <v>0</v>
      </c>
      <c r="CN95" s="90">
        <f>IF(ISNA(VLOOKUP($B95,'[1]1718  Exp_Rev Access'!$F$7:$GK$318,$CN$2,FALSE)),"",VLOOKUP($B95,'[1]1718  Exp_Rev Access'!$F$7:$GK$318,$CN$2,FALSE))</f>
        <v>0</v>
      </c>
      <c r="CO95" s="90">
        <f>IF(ISNA(VLOOKUP($B95,'[1]1718  Exp_Rev Access'!$F$7:$GK$318,$CO$2,FALSE)),"",VLOOKUP($B95,'[1]1718  Exp_Rev Access'!$F$7:$GK$318,$CO$2,FALSE))</f>
        <v>0</v>
      </c>
      <c r="CP95" s="90">
        <f>IF(ISNA(VLOOKUP($B95,'[1]1718  Exp_Rev Access'!$F$7:$GK$318,$CP$2,FALSE)),"",VLOOKUP($B95,'[1]1718  Exp_Rev Access'!$F$7:$GK$318,$CP$2,FALSE))</f>
        <v>0</v>
      </c>
      <c r="CQ95" s="90">
        <f>IF(ISNA(VLOOKUP($B95,'[1]1718  Exp_Rev Access'!$F$7:$GK$318,$CQ$2,FALSE)),"",VLOOKUP($B95,'[1]1718  Exp_Rev Access'!$F$7:$GK$318,$CQ$2,FALSE))</f>
        <v>3499</v>
      </c>
      <c r="CR95" s="90">
        <f>IF(ISNA(VLOOKUP($B95,'[1]1718  Exp_Rev Access'!$F$7:$GK$318,$CR$2,FALSE)),"",VLOOKUP($B95,'[1]1718  Exp_Rev Access'!$F$7:$GK$318,$CR$2,FALSE))</f>
        <v>0</v>
      </c>
      <c r="CS95" s="90">
        <f>IF(ISNA(VLOOKUP($B95,'[1]1718  Exp_Rev Access'!$F$7:$GK$318,$CS$2,FALSE)),"",VLOOKUP($B95,'[1]1718  Exp_Rev Access'!$F$7:$GK$318,$CS$2,FALSE))</f>
        <v>0</v>
      </c>
      <c r="CT95" s="90">
        <f>IF(ISNA(VLOOKUP($B95,'[1]1718  Exp_Rev Access'!$F$7:$GK$318,$CT$2,FALSE)),"",VLOOKUP($B95,'[1]1718  Exp_Rev Access'!$F$7:$GK$318,$CT$2,FALSE))</f>
        <v>0</v>
      </c>
      <c r="CU95" s="90">
        <f>IF(ISNA(VLOOKUP($B95,'[1]1718  Exp_Rev Access'!$F$7:$GK$318,$CU$2,FALSE)),"",VLOOKUP($B95,'[1]1718  Exp_Rev Access'!$F$7:$GK$318,$CU$2,FALSE))</f>
        <v>0</v>
      </c>
      <c r="CV95" s="90">
        <f>IF(ISNA(VLOOKUP($B95,'[1]1718  Exp_Rev Access'!$F$7:$GK$318,$CV$2,FALSE)),"",VLOOKUP($B95,'[1]1718  Exp_Rev Access'!$F$7:$GK$318,$CV$2,FALSE))</f>
        <v>0</v>
      </c>
      <c r="CW95" s="90">
        <f>IF(ISNA(VLOOKUP($B95,'[1]1718  Exp_Rev Access'!$F$7:$GK$318,$CW$2,FALSE)),"",VLOOKUP($B95,'[1]1718  Exp_Rev Access'!$F$7:$GK$318,$CW$2,FALSE))</f>
        <v>0</v>
      </c>
      <c r="CX95" s="90">
        <f>IF(ISNA(VLOOKUP($B95,'[1]1718  Exp_Rev Access'!$F$7:$GK$318,$CX$2,FALSE)),"",VLOOKUP($B95,'[1]1718  Exp_Rev Access'!$F$7:$GK$318,$CX$2,FALSE))</f>
        <v>0</v>
      </c>
      <c r="CY95" s="90">
        <f>IF(ISNA(VLOOKUP($B95,'[1]1718  Exp_Rev Access'!$F$7:$GK$318,$CY$2,FALSE)),"",VLOOKUP($B95,'[1]1718  Exp_Rev Access'!$F$7:$GK$318,$CY$2,FALSE))</f>
        <v>0</v>
      </c>
      <c r="CZ95" s="90">
        <f>IF(ISNA(VLOOKUP($B95,'[1]1718  Exp_Rev Access'!$F$7:$GK$318,$CZ$2,FALSE)),"",VLOOKUP($B95,'[1]1718  Exp_Rev Access'!$F$7:$GK$318,$CZ$2,FALSE))</f>
        <v>0</v>
      </c>
      <c r="DA95" s="90">
        <f>IF(ISNA(VLOOKUP($B95,'[1]1718  Exp_Rev Access'!$F$7:$GK$318,$DA$2,FALSE)),"",VLOOKUP($B95,'[1]1718  Exp_Rev Access'!$F$7:$GK$318,$DA$2,FALSE))</f>
        <v>0</v>
      </c>
      <c r="DB95" s="90">
        <f>IF(ISNA(VLOOKUP($B95,'[1]1718  Exp_Rev Access'!$F$7:$GK$318,$DB$2,FALSE)),"",VLOOKUP($B95,'[1]1718  Exp_Rev Access'!$F$7:$GK$318,$DB$2,FALSE))</f>
        <v>0</v>
      </c>
      <c r="DC95" s="90">
        <f>IF(ISNA(VLOOKUP($B95,'[1]1718  Exp_Rev Access'!$F$7:$GK$318,$DC$2,FALSE)),"",VLOOKUP($B95,'[1]1718  Exp_Rev Access'!$F$7:$GK$318,$DC$2,FALSE))</f>
        <v>0</v>
      </c>
      <c r="DD95" s="90">
        <f>IF(ISNA(VLOOKUP($B95,'[1]1718  Exp_Rev Access'!$F$7:$GK$318,$DD$2,FALSE)),"",VLOOKUP($B95,'[1]1718  Exp_Rev Access'!$F$7:$GK$318,$DD$2,FALSE))</f>
        <v>0</v>
      </c>
      <c r="DE95" s="90">
        <f>IF(ISNA(VLOOKUP($B95,'[1]1718  Exp_Rev Access'!$F$7:$GK$318,$DE$2,FALSE)),"",VLOOKUP($B95,'[1]1718  Exp_Rev Access'!$F$7:$GK$318,$DE$2,FALSE))</f>
        <v>0</v>
      </c>
      <c r="DF95" s="90">
        <f>IF(ISNA(VLOOKUP($B95,'[1]1718  Exp_Rev Access'!$F$7:$GK$318,$DF$2,FALSE)),"",VLOOKUP($B95,'[1]1718  Exp_Rev Access'!$F$7:$GK$318,$DF$2,FALSE))</f>
        <v>0</v>
      </c>
      <c r="DG95" s="90">
        <f>IF(ISNA(VLOOKUP($B95,'[1]1718  Exp_Rev Access'!$F$7:$GK$318,$DG$2,FALSE)),"",VLOOKUP($B95,'[1]1718  Exp_Rev Access'!$F$7:$GK$318,$DG$2,FALSE))</f>
        <v>0</v>
      </c>
      <c r="DH95" s="90">
        <f>IF(ISNA(VLOOKUP($B95,'[1]1718  Exp_Rev Access'!$F$7:$GK$318,$DH$2,FALSE)),"",VLOOKUP($B95,'[1]1718  Exp_Rev Access'!$F$7:$GK$318,$DH$2,FALSE))</f>
        <v>0</v>
      </c>
      <c r="DI95" s="90">
        <f>IF(ISNA(VLOOKUP($B95,'[1]1718  Exp_Rev Access'!$F$7:$GK$318,$DI$2,FALSE)),"",VLOOKUP($B95,'[1]1718  Exp_Rev Access'!$F$7:$GK$318,$DI$2,FALSE))</f>
        <v>0</v>
      </c>
      <c r="DJ95" s="90">
        <f>IF(ISNA(VLOOKUP($B95,'[1]1718  Exp_Rev Access'!$F$7:$GK$318,$DJ$2,FALSE)),"",VLOOKUP($B95,'[1]1718  Exp_Rev Access'!$F$7:$GK$318,$DJ$2,FALSE))</f>
        <v>0</v>
      </c>
      <c r="DK95" s="90">
        <f>IF(ISNA(VLOOKUP($B95,'[1]1718  Exp_Rev Access'!$F$7:$GK$318,$DK$2,FALSE)),"",VLOOKUP($B95,'[1]1718  Exp_Rev Access'!$F$7:$GK$318,$DK$2,FALSE))</f>
        <v>2539.4</v>
      </c>
      <c r="DL95" s="90">
        <f>IF(ISNA(VLOOKUP($B95,'[1]1718  Exp_Rev Access'!$F$7:$GK$318,$DL$2,FALSE)),"",VLOOKUP($B95,'[1]1718  Exp_Rev Access'!$F$7:$GK$318,$DL$2,FALSE))</f>
        <v>0</v>
      </c>
      <c r="DM95" s="90">
        <f>IF(ISNA(VLOOKUP($B95,'[1]1718  Exp_Rev Access'!$F$7:$GK$318,$DM$2,FALSE)),"",VLOOKUP($B95,'[1]1718  Exp_Rev Access'!$F$7:$GK$318,$DM$2,FALSE))</f>
        <v>0</v>
      </c>
      <c r="DN95" s="90">
        <f>IF(ISNA(VLOOKUP($B95,'[1]1718  Exp_Rev Access'!$F$7:$GK$318,$DN$2,FALSE)),"",VLOOKUP($B95,'[1]1718  Exp_Rev Access'!$F$7:$GK$318,$DN$2,FALSE))</f>
        <v>0</v>
      </c>
      <c r="DO95" s="90">
        <f>IF(ISNA(VLOOKUP($B95,'[1]1718  Exp_Rev Access'!$F$7:$GK$318,$DO$2,FALSE)),"",VLOOKUP($B95,'[1]1718  Exp_Rev Access'!$F$7:$GK$318,$DO$2,FALSE))</f>
        <v>0</v>
      </c>
      <c r="DP95" s="90">
        <f>IF(ISNA(VLOOKUP($B95,'[1]1718  Exp_Rev Access'!$F$7:$GK$318,$DP$2,FALSE)),"",VLOOKUP($B95,'[1]1718  Exp_Rev Access'!$F$7:$GK$318,$DP$2,FALSE))</f>
        <v>0</v>
      </c>
      <c r="DQ95" s="90">
        <f>IF(ISNA(VLOOKUP($B95,'[1]1718  Exp_Rev Access'!$F$7:$GK$318,$DQ$2,FALSE)),"",VLOOKUP($B95,'[1]1718  Exp_Rev Access'!$F$7:$GK$318,$DQ$2,FALSE))</f>
        <v>0</v>
      </c>
      <c r="DR95" s="90">
        <f>IF(ISNA(VLOOKUP($B95,'[1]1718  Exp_Rev Access'!$F$7:$GK$318,$DR$2,FALSE)),"",VLOOKUP($B95,'[1]1718  Exp_Rev Access'!$F$7:$GK$318,$DR$2,FALSE))</f>
        <v>0</v>
      </c>
      <c r="DS95" s="90">
        <f>IF(ISNA(VLOOKUP($B95,'[1]1718  Exp_Rev Access'!$F$7:$GK$318,$DS$2,FALSE)),"",VLOOKUP($B95,'[1]1718  Exp_Rev Access'!$F$7:$GK$318,$DS$2,FALSE))</f>
        <v>0</v>
      </c>
      <c r="DT95" s="90">
        <f>IF(ISNA(VLOOKUP($B95,'[1]1718  Exp_Rev Access'!$F$7:$GK$318,$DT$2,FALSE)),"",VLOOKUP($B95,'[1]1718  Exp_Rev Access'!$F$7:$GK$318,$DT$2,FALSE))</f>
        <v>0</v>
      </c>
      <c r="DU95" s="90">
        <f>IF(ISNA(VLOOKUP($B95,'[1]1718  Exp_Rev Access'!$F$7:$GK$318,$DU$2,FALSE)),"",VLOOKUP($B95,'[1]1718  Exp_Rev Access'!$F$7:$GK$318,$DU$2,FALSE))</f>
        <v>0</v>
      </c>
      <c r="DV95" s="90">
        <f>IF(ISNA(VLOOKUP($B95,'[1]1718  Exp_Rev Access'!$F$7:$GK$318,$DV$2,FALSE)),"",VLOOKUP($B95,'[1]1718  Exp_Rev Access'!$F$7:$GK$318,$DV$2,FALSE))</f>
        <v>0</v>
      </c>
      <c r="DW95" s="90">
        <f>IF(ISNA(VLOOKUP($B95,'[1]1718  Exp_Rev Access'!$F$7:$GK$318,$DW$2,FALSE)),"",VLOOKUP($B95,'[1]1718  Exp_Rev Access'!$F$7:$GK$318,$DW$2,FALSE))</f>
        <v>0</v>
      </c>
      <c r="DX95" s="90">
        <f>IF(ISNA(VLOOKUP($B95,'[1]1718  Exp_Rev Access'!$F$7:$GK$318,$DX$2,FALSE)),"",VLOOKUP($B95,'[1]1718  Exp_Rev Access'!$F$7:$GK$318,$DX$2,FALSE))</f>
        <v>0</v>
      </c>
      <c r="DY95" s="90">
        <f>IF(ISNA(VLOOKUP($B95,'[1]1718  Exp_Rev Access'!$F$7:$GK$318,$DY$2,FALSE)),"",VLOOKUP($B95,'[1]1718  Exp_Rev Access'!$F$7:$GK$318,$DY$2,FALSE))</f>
        <v>0</v>
      </c>
      <c r="DZ95" s="90">
        <f>IF(ISNA(VLOOKUP($B95,'[1]1718  Exp_Rev Access'!$F$7:$GK$318,$DZ$2,FALSE)),"",VLOOKUP($B95,'[1]1718  Exp_Rev Access'!$F$7:$GK$318,$DZ$2,FALSE))</f>
        <v>0</v>
      </c>
      <c r="EA95" s="90">
        <f>IF(ISNA(VLOOKUP($B95,'[1]1718  Exp_Rev Access'!$F$7:$GK$318,$EA$2,FALSE)),"",VLOOKUP($B95,'[1]1718  Exp_Rev Access'!$F$7:$GK$318,$EA$2,FALSE))</f>
        <v>0</v>
      </c>
      <c r="EB95" s="90">
        <f>IF(ISNA(VLOOKUP($B95,'[1]1718  Exp_Rev Access'!$F$7:$GK$318,$EB$2,FALSE)),"",VLOOKUP($B95,'[1]1718  Exp_Rev Access'!$F$7:$GK$318,$EB$2,FALSE))</f>
        <v>0</v>
      </c>
      <c r="EC95" s="90">
        <f>IF(ISNA(VLOOKUP($B95,'[1]1718  Exp_Rev Access'!$F$7:$GK$318,$EC$2,FALSE)),"",VLOOKUP($B95,'[1]1718  Exp_Rev Access'!$F$7:$GK$318,$EC$2,FALSE))</f>
        <v>0</v>
      </c>
      <c r="ED95" s="90">
        <f>IF(ISNA(VLOOKUP($B95,'[1]1718  Exp_Rev Access'!$F$7:$GK$318,$ED$2,FALSE)),"",VLOOKUP($B95,'[1]1718  Exp_Rev Access'!$F$7:$GK$318,$ED$2,FALSE))</f>
        <v>0</v>
      </c>
      <c r="EE95" s="90">
        <f>IF(ISNA(VLOOKUP($B95,'[1]1718  Exp_Rev Access'!$F$7:$GK$318,$EE$2,FALSE)),"",VLOOKUP($B95,'[1]1718  Exp_Rev Access'!$F$7:$GK$318,$EE$2,FALSE))</f>
        <v>0</v>
      </c>
      <c r="EF95" s="90">
        <f>IF(ISNA(VLOOKUP($B95,'[1]1718  Exp_Rev Access'!$F$7:$GK$318,$EF$2,FALSE)),"",VLOOKUP($B95,'[1]1718  Exp_Rev Access'!$F$7:$GK$318,$EF$2,FALSE))</f>
        <v>0</v>
      </c>
      <c r="EG95" s="90">
        <f>IF(ISNA(VLOOKUP($B95,'[1]1718  Exp_Rev Access'!$F$7:$GK$318,$EG$2,FALSE)),"",VLOOKUP($B95,'[1]1718  Exp_Rev Access'!$F$7:$GK$318,$EG$2,FALSE))</f>
        <v>0</v>
      </c>
      <c r="EH95" s="90">
        <f>IF(ISNA(VLOOKUP($B95,'[1]1718  Exp_Rev Access'!$F$7:$GK$318,$EH$2,FALSE)),"",VLOOKUP($B95,'[1]1718  Exp_Rev Access'!$F$7:$GK$318,$EH$2,FALSE))</f>
        <v>0</v>
      </c>
      <c r="EI95" s="90">
        <f>IF(ISNA(VLOOKUP($B95,'[1]1718  Exp_Rev Access'!$F$7:$GK$318,$EI$2,FALSE)),"",VLOOKUP($B95,'[1]1718  Exp_Rev Access'!$F$7:$GK$318,$EI$2,FALSE))</f>
        <v>0</v>
      </c>
      <c r="EJ95" s="90">
        <f>IF(ISNA(VLOOKUP($B95,'[1]1718  Exp_Rev Access'!$F$7:$GK$318,$EJ$2,FALSE)),"",VLOOKUP($B95,'[1]1718  Exp_Rev Access'!$F$7:$GK$318,$EJ$2,FALSE))</f>
        <v>0</v>
      </c>
      <c r="EK95" s="90">
        <f>IF(ISNA(VLOOKUP($B95,'[1]1718  Exp_Rev Access'!$F$7:$GK$318,$EK$2,FALSE)),"",VLOOKUP($B95,'[1]1718  Exp_Rev Access'!$F$7:$GK$318,$EK$2,FALSE))</f>
        <v>0</v>
      </c>
      <c r="EL95" s="90">
        <f>IF(ISNA(VLOOKUP($B95,'[1]1718  Exp_Rev Access'!$F$7:$GK$318,$EL$2,FALSE)),"",VLOOKUP($B95,'[1]1718  Exp_Rev Access'!$F$7:$GK$318,$EL$2,FALSE))</f>
        <v>0</v>
      </c>
      <c r="EM95" s="90">
        <f>IF(ISNA(VLOOKUP($B95,'[1]1718  Exp_Rev Access'!$F$7:$GK$318,$EM$2,FALSE)),"",VLOOKUP($B95,'[1]1718  Exp_Rev Access'!$F$7:$GK$318,$EM$2,FALSE))</f>
        <v>0</v>
      </c>
      <c r="EN95" s="90">
        <f>IF(ISNA(VLOOKUP($B95,'[1]1718  Exp_Rev Access'!$F$7:$GK$318,$EN$2,FALSE)),"",VLOOKUP($B95,'[1]1718  Exp_Rev Access'!$F$7:$GK$318,$EN$2,FALSE))</f>
        <v>0</v>
      </c>
      <c r="EO95" s="90">
        <f>IF(ISNA(VLOOKUP($B95,'[1]1718  Exp_Rev Access'!$F$7:$GK$318,$EO$2,FALSE)),"",VLOOKUP($B95,'[1]1718  Exp_Rev Access'!$F$7:$GK$318,$EO$2,FALSE))</f>
        <v>0</v>
      </c>
      <c r="EP95" s="90">
        <f>IF(ISNA(VLOOKUP($B95,'[1]1718  Exp_Rev Access'!$F$7:$GK$318,$EP$2,FALSE)),"",VLOOKUP($B95,'[1]1718  Exp_Rev Access'!$F$7:$GK$318,$EP$2,FALSE))</f>
        <v>0</v>
      </c>
      <c r="EQ95" s="90">
        <f>IF(ISNA(VLOOKUP($B95,'[1]1718  Exp_Rev Access'!$F$7:$GK$318,$EQ$2,FALSE)),"",VLOOKUP($B95,'[1]1718  Exp_Rev Access'!$F$7:$GK$318,$EQ$2,FALSE))</f>
        <v>0</v>
      </c>
      <c r="ER95" s="90">
        <f>IF(ISNA(VLOOKUP($B95,'[1]1718  Exp_Rev Access'!$F$7:$GK$318,$ER$2,FALSE)),"",VLOOKUP($B95,'[1]1718  Exp_Rev Access'!$F$7:$GK$318,$ER$2,FALSE))</f>
        <v>0</v>
      </c>
      <c r="ES95" s="90">
        <f>IF(ISNA(VLOOKUP($B95,'[1]1718  Exp_Rev Access'!$F$7:$GK$318,$ES$2,FALSE)),"",VLOOKUP($B95,'[1]1718  Exp_Rev Access'!$F$7:$GK$318,$ES$2,FALSE))</f>
        <v>0</v>
      </c>
      <c r="ET95" s="90">
        <f>IF(ISNA(VLOOKUP($B95,'[1]1718  Exp_Rev Access'!$F$7:$GK$318,$ET$2,FALSE)),"",VLOOKUP($B95,'[1]1718  Exp_Rev Access'!$F$7:$GK$318,$ET$2,FALSE))</f>
        <v>0</v>
      </c>
      <c r="EU95" s="90">
        <f>IF(ISNA(VLOOKUP($B95,'[1]1718  Exp_Rev Access'!$F$7:$GK$318,$EU$2,FALSE)),"",VLOOKUP($B95,'[1]1718  Exp_Rev Access'!$F$7:$GK$318,$EU$2,FALSE))</f>
        <v>0</v>
      </c>
      <c r="EV95" s="90">
        <f>IF(ISNA(VLOOKUP($B95,'[1]1718  Exp_Rev Access'!$F$7:$GK$318,$EV$2,FALSE)),"",VLOOKUP($B95,'[1]1718  Exp_Rev Access'!$F$7:$GK$318,$EV$2,FALSE))</f>
        <v>0</v>
      </c>
      <c r="EW95" s="90">
        <f>IF(ISNA(VLOOKUP($B95,'[1]1718  Exp_Rev Access'!$F$7:$GK$318,$EW$2,FALSE)),"",VLOOKUP($B95,'[1]1718  Exp_Rev Access'!$F$7:$GK$318,$EW$2,FALSE))</f>
        <v>0</v>
      </c>
      <c r="EX95" s="90">
        <f>IF(ISNA(VLOOKUP($B95,'[1]1718  Exp_Rev Access'!$F$7:$GK$318,$EX$2,FALSE)),"",VLOOKUP($B95,'[1]1718  Exp_Rev Access'!$F$7:$GK$318,$EX$2,FALSE))</f>
        <v>0</v>
      </c>
      <c r="EY95" s="90">
        <f>IF(ISNA(VLOOKUP($B95,'[1]1718  Exp_Rev Access'!$F$7:$GK$318,$EY$2,FALSE)),"",VLOOKUP($B95,'[1]1718  Exp_Rev Access'!$F$7:$GK$318,$EY$2,FALSE))</f>
        <v>0</v>
      </c>
      <c r="EZ95" s="90">
        <f>IF(ISNA(VLOOKUP($B95,'[1]1718  Exp_Rev Access'!$F$7:$GK$318,$EZ$2,FALSE)),"",VLOOKUP($B95,'[1]1718  Exp_Rev Access'!$F$7:$GK$318,$EZ$2,FALSE))</f>
        <v>0</v>
      </c>
      <c r="FA95" s="90">
        <f>IF(ISNA(VLOOKUP($B95,'[1]1718  Exp_Rev Access'!$F$7:$GK$318,$FA$2,FALSE)),"",VLOOKUP($B95,'[1]1718  Exp_Rev Access'!$F$7:$GK$318,$FA$2,FALSE))</f>
        <v>0</v>
      </c>
      <c r="FB95" s="90">
        <f>IF(ISNA(VLOOKUP($B95,'[1]1718  Exp_Rev Access'!$F$7:$GK$318,$FB$2,FALSE)),"",VLOOKUP($B95,'[1]1718  Exp_Rev Access'!$F$7:$GK$318,$FB$2,FALSE))</f>
        <v>0</v>
      </c>
      <c r="FC95" s="90">
        <f>IF(ISNA(VLOOKUP($B95,'[1]1718  Exp_Rev Access'!$F$7:$GK$318,$FC$2,FALSE)),"",VLOOKUP($B95,'[1]1718  Exp_Rev Access'!$F$7:$GK$318,$FC$2,FALSE))</f>
        <v>0</v>
      </c>
      <c r="FD95" s="90">
        <f>IF(ISNA(VLOOKUP($B95,'[1]1718  Exp_Rev Access'!$F$7:$GK$318,$FD$2,FALSE)),"",VLOOKUP($B95,'[1]1718  Exp_Rev Access'!$F$7:$GK$318,$FD$2,FALSE))</f>
        <v>0</v>
      </c>
      <c r="FE95" s="90">
        <f>IF(ISNA(VLOOKUP($B95,'[1]1718  Exp_Rev Access'!$F$7:$GK$318,$FE$2,FALSE)),"",VLOOKUP($B95,'[1]1718  Exp_Rev Access'!$F$7:$GK$318,$FE$2,FALSE))</f>
        <v>0</v>
      </c>
      <c r="FF95" s="90">
        <f>IF(ISNA(VLOOKUP($B95,'[1]1718  Exp_Rev Access'!$F$7:$GK$318,$FF$2,FALSE)),"",VLOOKUP($B95,'[1]1718  Exp_Rev Access'!$F$7:$GK$318,$FF$2,FALSE))</f>
        <v>0</v>
      </c>
      <c r="FG95" s="90">
        <f>IF(ISNA(VLOOKUP($B95,'[1]1718  Exp_Rev Access'!$F$7:$GK$318,$FG$2,FALSE)),"",VLOOKUP($B95,'[1]1718  Exp_Rev Access'!$F$7:$GK$318,$FG$2,FALSE))</f>
        <v>0</v>
      </c>
      <c r="FH95" s="90">
        <f>IF(ISNA(VLOOKUP($B95,'[1]1718  Exp_Rev Access'!$F$7:$GK$318,$FH$2,FALSE)),"",VLOOKUP($B95,'[1]1718  Exp_Rev Access'!$F$7:$GK$318,$FH$2,FALSE))</f>
        <v>0</v>
      </c>
      <c r="FI95" s="90">
        <f>IF(ISNA(VLOOKUP($B95,'[1]1718  Exp_Rev Access'!$F$7:$GK$318,$FI$2,FALSE)),"",VLOOKUP($B95,'[1]1718  Exp_Rev Access'!$F$7:$GK$318,$FI$2,FALSE))</f>
        <v>0</v>
      </c>
      <c r="FJ95" s="90">
        <f>IF(ISNA(VLOOKUP($B95,'[1]1718  Exp_Rev Access'!$F$7:$GK$318,$FJ$2,FALSE)),"",VLOOKUP($B95,'[1]1718  Exp_Rev Access'!$F$7:$GK$318,$FJ$2,FALSE))</f>
        <v>0</v>
      </c>
      <c r="FK95" s="90">
        <f>IF(ISNA(VLOOKUP($B95,'[1]1718  Exp_Rev Access'!$F$7:$GK$318,$FK$2,FALSE)),"",VLOOKUP($B95,'[1]1718  Exp_Rev Access'!$F$7:$GK$318,$FK$2,FALSE))</f>
        <v>0</v>
      </c>
      <c r="FL95" s="90">
        <f>IF(ISNA(VLOOKUP($B95,'[1]1718  Exp_Rev Access'!$F$7:$GK$318,$FL$2,FALSE)),"",VLOOKUP($B95,'[1]1718  Exp_Rev Access'!$F$7:$GK$318,$FL$2,FALSE))</f>
        <v>0</v>
      </c>
      <c r="FM95" s="90">
        <f>IF(ISNA(VLOOKUP($B95,'[1]1718  Exp_Rev Access'!$F$7:$GK$318,$FM$2,FALSE)),"",VLOOKUP($B95,'[1]1718  Exp_Rev Access'!$F$7:$GK$318,$FM$2,FALSE))</f>
        <v>0</v>
      </c>
      <c r="FN95" s="90">
        <f>IF(ISNA(VLOOKUP($B95,'[1]1718  Exp_Rev Access'!$F$7:$GK$318,$FN$2,FALSE)),"",VLOOKUP($B95,'[1]1718  Exp_Rev Access'!$F$7:$GK$318,$FN$2,FALSE))</f>
        <v>0</v>
      </c>
      <c r="FO95" s="90">
        <f>IF(ISNA(VLOOKUP($B95,'[1]1718  Exp_Rev Access'!$F$7:$GK$318,$FO$2,FALSE)),"",VLOOKUP($B95,'[1]1718  Exp_Rev Access'!$F$7:$GK$318,$FO$2,FALSE))</f>
        <v>0</v>
      </c>
      <c r="FP95" s="90">
        <f>IF(ISNA(VLOOKUP($B95,'[1]1718  Exp_Rev Access'!$F$7:$GK$318,$FP$2,FALSE)),"",VLOOKUP($B95,'[1]1718  Exp_Rev Access'!$F$7:$GK$318,$FP$2,FALSE))</f>
        <v>0</v>
      </c>
      <c r="FQ95" s="90">
        <f>IF(ISNA(VLOOKUP($B95,'[1]1718  Exp_Rev Access'!$F$7:$GK$318,$FQ$2,FALSE)),"",VLOOKUP($B95,'[1]1718  Exp_Rev Access'!$F$7:$GK$318,$FQ$2,FALSE))</f>
        <v>0</v>
      </c>
      <c r="FR95" s="90">
        <f>IF(ISNA(VLOOKUP($B95,'[1]1718  Exp_Rev Access'!$F$7:$GK$318,$FR$2,FALSE)),"",VLOOKUP($B95,'[1]1718  Exp_Rev Access'!$F$7:$GK$318,$FR$2,FALSE))</f>
        <v>0</v>
      </c>
      <c r="FS95" s="56">
        <f t="shared" si="312"/>
        <v>6038.4</v>
      </c>
      <c r="FT95" s="92">
        <f t="shared" si="313"/>
        <v>1.7192704466737738E-2</v>
      </c>
      <c r="FU95" s="94">
        <f t="shared" si="314"/>
        <v>592</v>
      </c>
      <c r="FV95" s="95">
        <f>IF(ISNA(VLOOKUP($B95,'[1]1718  Exp_Rev Access'!$F$7:$GK$318,$FV$2,FALSE)),"",VLOOKUP($B95,'[1]1718  Exp_Rev Access'!$F$7:$GK$318,$FV$2,FALSE))</f>
        <v>0</v>
      </c>
      <c r="FW95" s="95">
        <f>IF(ISNA(VLOOKUP($B95,'[1]1718  Exp_Rev Access'!$F$7:$GK$318,$FW$2,FALSE)),"",VLOOKUP($B95,'[1]1718  Exp_Rev Access'!$F$7:$GK$318,$FW$2,FALSE))</f>
        <v>0</v>
      </c>
      <c r="FX95" s="95">
        <f>IF(ISNA(VLOOKUP($B95,'[1]1718  Exp_Rev Access'!$F$7:$GK$318,$FX$2,FALSE)),"",VLOOKUP($B95,'[1]1718  Exp_Rev Access'!$F$7:$GK$318,$FX$2,FALSE))</f>
        <v>0</v>
      </c>
      <c r="FY95" s="95">
        <f>IF(ISNA(VLOOKUP($B95,'[1]1718  Exp_Rev Access'!$F$7:$GK$318,$FY$2,FALSE)),"",VLOOKUP($B95,'[1]1718  Exp_Rev Access'!$F$7:$GK$318,$FY$2,FALSE))</f>
        <v>0</v>
      </c>
      <c r="FZ95" s="95">
        <f>IF(ISNA(VLOOKUP($B95,'[1]1718  Exp_Rev Access'!$F$7:$GK$318,$FZ$2,FALSE)),"",VLOOKUP($B95,'[1]1718  Exp_Rev Access'!$F$7:$GK$318,$FZ$2,FALSE))</f>
        <v>0</v>
      </c>
      <c r="GA95" s="95">
        <f>IF(ISNA(VLOOKUP($B95,'[1]1718  Exp_Rev Access'!$F$7:$GK$318,$GA$2,FALSE)),"",VLOOKUP($B95,'[1]1718  Exp_Rev Access'!$F$7:$GK$318,$GA$2,FALSE))</f>
        <v>0</v>
      </c>
      <c r="GB95" s="95">
        <f>IF(ISNA(VLOOKUP($B95,'[1]1718  Exp_Rev Access'!$F$7:$GK$318,$GB$2,FALSE)),"",VLOOKUP($B95,'[1]1718  Exp_Rev Access'!$F$7:$GK$318,$GB$2,FALSE))</f>
        <v>0</v>
      </c>
      <c r="GC95" s="95">
        <f>IF(ISNA(VLOOKUP($B95,'[1]1718  Exp_Rev Access'!$F$7:$GK$318,$GC$2,FALSE)),"",VLOOKUP($B95,'[1]1718  Exp_Rev Access'!$F$7:$GK$318,$GC$2,FALSE))</f>
        <v>0</v>
      </c>
      <c r="GD95" s="95">
        <f>IF(ISNA(VLOOKUP($B95,'[1]1718  Exp_Rev Access'!$F$7:$GK$318,$GD$2,FALSE)),"",VLOOKUP($B95,'[1]1718  Exp_Rev Access'!$F$7:$GK$318,$GD$2,FALSE))</f>
        <v>0</v>
      </c>
      <c r="GE95" s="95">
        <f>IF(ISNA(VLOOKUP($B95,'[1]1718  Exp_Rev Access'!$F$7:$GK$318,$GE$2,FALSE)),"",VLOOKUP($B95,'[1]1718  Exp_Rev Access'!$F$7:$GK$318,$GE$2,FALSE))</f>
        <v>0</v>
      </c>
      <c r="GF95" s="95">
        <f>IF(ISNA(VLOOKUP($B95,'[1]1718  Exp_Rev Access'!$F$7:$GK$318,$GF$2,FALSE)),"",VLOOKUP($B95,'[1]1718  Exp_Rev Access'!$F$7:$GK$318,$GF$2,FALSE))</f>
        <v>0</v>
      </c>
      <c r="GG95" s="95">
        <f>IF(ISNA(VLOOKUP($B95,'[1]1718  Exp_Rev Access'!$F$7:$GK$318,$GG$2,FALSE)),"",VLOOKUP($B95,'[1]1718  Exp_Rev Access'!$F$7:$GK$318,$GG$2,FALSE))</f>
        <v>0</v>
      </c>
      <c r="GH95" s="95">
        <f>IF(ISNA(VLOOKUP($B95,'[1]1718  Exp_Rev Access'!$F$7:$GK$318,$GH$2,FALSE)),"",VLOOKUP($B95,'[1]1718  Exp_Rev Access'!$F$7:$GK$318,$GH$2,FALSE))</f>
        <v>0</v>
      </c>
      <c r="GI95" s="95">
        <f>IF(ISNA(VLOOKUP($B95,'[1]1718  Exp_Rev Access'!$F$7:$GK$318,$GI$2,FALSE)),"",VLOOKUP($B95,'[1]1718  Exp_Rev Access'!$F$7:$GK$318,$GI$2,FALSE))</f>
        <v>0</v>
      </c>
      <c r="GJ95" s="95">
        <f>IF(ISNA(VLOOKUP($B95,'[1]1718  Exp_Rev Access'!$F$7:$GK$318,$GJ$2,FALSE)),"",VLOOKUP($B95,'[1]1718  Exp_Rev Access'!$F$7:$GK$318,$GJ$2,FALSE))</f>
        <v>0</v>
      </c>
      <c r="GK95" s="95">
        <f>IF(ISNA(VLOOKUP($B95,'[1]1718  Exp_Rev Access'!$F$7:$GK$318,$GK$2,FALSE)),"",VLOOKUP($B95,'[1]1718  Exp_Rev Access'!$F$7:$GK$318,$GK$2,FALSE))</f>
        <v>0</v>
      </c>
      <c r="GL95" s="95">
        <f>IF(ISNA(VLOOKUP($B95,'[1]1718  Exp_Rev Access'!$F$7:$GK$318,$GL$2,FALSE)),"",VLOOKUP($B95,'[1]1718  Exp_Rev Access'!$F$7:$GK$318,$GL$2,FALSE))</f>
        <v>0</v>
      </c>
      <c r="GM95" s="95">
        <f>IF(ISNA(VLOOKUP($B95,'[1]1718  Exp_Rev Access'!$F$7:$GK$318,$GM$2,FALSE)),"",VLOOKUP($B95,'[1]1718  Exp_Rev Access'!$F$7:$GK$318,$GM$2,FALSE))</f>
        <v>0</v>
      </c>
      <c r="GN95" s="95">
        <f>IF(ISNA(VLOOKUP($B95,'[1]1718  Exp_Rev Access'!$F$7:$GK$318,$GN$2,FALSE)),"",VLOOKUP($B95,'[1]1718  Exp_Rev Access'!$F$7:$GK$318,$GN$2,FALSE))</f>
        <v>0</v>
      </c>
      <c r="GO95" s="95">
        <f>IF(ISNA(VLOOKUP($B95,'[1]1718  Exp_Rev Access'!$F$7:$GK$318,$GO$2,FALSE)),"",VLOOKUP($B95,'[1]1718  Exp_Rev Access'!$F$7:$GK$318,$GO$2,FALSE))</f>
        <v>0</v>
      </c>
      <c r="GP95" s="95">
        <f>IF(ISNA(VLOOKUP($B95,'[1]1718  Exp_Rev Access'!$F$7:$GK$318,$GP$2,FALSE)),"",VLOOKUP($B95,'[1]1718  Exp_Rev Access'!$F$7:$GK$318,$GP$2,FALSE))</f>
        <v>0</v>
      </c>
      <c r="GQ95" s="95">
        <f>IF(ISNA(VLOOKUP($B95,'[1]1718  Exp_Rev Access'!$F$7:$GK$318,$GQ$2,FALSE)),"",VLOOKUP($B95,'[1]1718  Exp_Rev Access'!$F$7:$GK$318,$GQ$2,FALSE))</f>
        <v>0</v>
      </c>
      <c r="GR95" s="95">
        <f>IF(ISNA(VLOOKUP($B95,'[1]1718  Exp_Rev Access'!$F$7:$GK$318,$GR$2,FALSE)),"",VLOOKUP($B95,'[1]1718  Exp_Rev Access'!$F$7:$GK$318,$GR$2,FALSE))</f>
        <v>0</v>
      </c>
      <c r="GS95" s="95">
        <f>IF(ISNA(VLOOKUP($B95,'[1]1718  Exp_Rev Access'!$F$7:$GK$318,$GS$2,FALSE)),"",VLOOKUP($B95,'[1]1718  Exp_Rev Access'!$F$7:$GK$318,$GS$2,FALSE))</f>
        <v>0</v>
      </c>
      <c r="GT95" s="95">
        <f>IF(ISNA(VLOOKUP($B95,'[1]1718  Exp_Rev Access'!$F$7:$GK$318,$GT$2,FALSE)),"",VLOOKUP($B95,'[1]1718  Exp_Rev Access'!$F$7:$GK$318,$GT$2,FALSE))</f>
        <v>0</v>
      </c>
      <c r="GU95" s="56">
        <f t="shared" si="315"/>
        <v>0</v>
      </c>
      <c r="GV95" s="92">
        <f t="shared" si="316"/>
        <v>0</v>
      </c>
      <c r="GW95" s="96">
        <f t="shared" si="317"/>
        <v>0</v>
      </c>
    </row>
    <row r="96" spans="1:222" s="97" customFormat="1" x14ac:dyDescent="0.3">
      <c r="A96" s="108"/>
      <c r="B96" s="88" t="s">
        <v>300</v>
      </c>
      <c r="C96" s="89" t="s">
        <v>301</v>
      </c>
      <c r="D96" s="75">
        <f>IF(ISNA(VLOOKUP($B96,'[1]1718 enrollment_Rev_Exp by size'!$A$7:H435,3,FALSE)),"",VLOOKUP($B96,'[1]1718 enrollment_Rev_Exp by size'!$A$7:$G$363,3,FALSE))</f>
        <v>44.600000000000009</v>
      </c>
      <c r="E96" s="76">
        <f>IF(ISNA(VLOOKUP($B96,'[1]1718 enrollment_Rev_Exp by size'!$A$7:I435,5,FALSE)),"",VLOOKUP($B96,'[1]1718 enrollment_Rev_Exp by size'!$A$7:$G$350,5,FALSE))</f>
        <v>1934949.92</v>
      </c>
      <c r="F96" s="70">
        <f>N96+AM96+AU96+BV96+CE96+FS96+GU96</f>
        <v>1934949.92</v>
      </c>
      <c r="G96" s="70">
        <f>F96-E96</f>
        <v>0</v>
      </c>
      <c r="H96" s="90">
        <f>IF(ISNA(VLOOKUP($B96,'[1]1718  Exp_Rev Access'!$F$7:$GK$318,3,FALSE)),"",VLOOKUP($B96,'[1]1718  Exp_Rev Access'!$F$7:$GK$318,3,FALSE))</f>
        <v>75087.600000000006</v>
      </c>
      <c r="I96" s="90">
        <f>IF(ISNA(VLOOKUP($B96,'[1]1718  Exp_Rev Access'!$F$7:$GK$318,4,FALSE)),"",VLOOKUP($B96,'[1]1718  Exp_Rev Access'!$F$7:$GK$318,4,FALSE))</f>
        <v>0</v>
      </c>
      <c r="J96" s="90">
        <f>IF(ISNA(VLOOKUP($B96,'[1]1718  Exp_Rev Access'!$F$7:$GK$318,5,FALSE)),"",VLOOKUP($B96,'[1]1718  Exp_Rev Access'!$F$7:$GK$318,5,FALSE))</f>
        <v>0</v>
      </c>
      <c r="K96" s="90">
        <f>IF(ISNA(VLOOKUP($B96,'[1]1718  Exp_Rev Access'!$F$7:$GK$318,6,FALSE)),"-",VLOOKUP($B96,'[1]1718  Exp_Rev Access'!$F$7:$GK$318,6,FALSE))</f>
        <v>0</v>
      </c>
      <c r="L96" s="90">
        <f>IF(ISNA(VLOOKUP($B96,'[1]1718  Exp_Rev Access'!$F$7:$GK$318,7,FALSE)),"",VLOOKUP($B96,'[1]1718  Exp_Rev Access'!$F$7:$GK$318,7,FALSE))</f>
        <v>0</v>
      </c>
      <c r="M96" s="90">
        <f>IF(ISNA(VLOOKUP($B96,'[1]1718  Exp_Rev Access'!$F$7:$GK$318,8,FALSE)),"",VLOOKUP($B96,'[1]1718  Exp_Rev Access'!$F$7:$GK$318,8,FALSE))</f>
        <v>0</v>
      </c>
      <c r="N96" s="56">
        <f t="shared" si="299"/>
        <v>75087.600000000006</v>
      </c>
      <c r="O96" s="91">
        <f t="shared" si="300"/>
        <v>3.8805965582819846E-2</v>
      </c>
      <c r="P96" s="56">
        <f t="shared" si="301"/>
        <v>1683.5784753363228</v>
      </c>
      <c r="Q96" s="90">
        <f>IF(ISNA(VLOOKUP($B96,'[1]1718  Exp_Rev Access'!$F$7:$GK$318,10,FALSE)),"",VLOOKUP($B96,'[1]1718  Exp_Rev Access'!$F$7:$GK$318,10,FALSE))</f>
        <v>40</v>
      </c>
      <c r="R96" s="90">
        <f>IF(ISNA(VLOOKUP($B96,'[1]1718  Exp_Rev Access'!$F$7:$GK$318,11,FALSE)),"",VLOOKUP($B96,'[1]1718  Exp_Rev Access'!$F$7:$GK$318,11,FALSE))</f>
        <v>0</v>
      </c>
      <c r="S96" s="90">
        <f>IF(ISNA(VLOOKUP($B96,'[1]1718  Exp_Rev Access'!$F$7:$GK$318,12,FALSE)),"",VLOOKUP($B96,'[1]1718  Exp_Rev Access'!$F$7:$GK$318,12,FALSE))</f>
        <v>0</v>
      </c>
      <c r="T96" s="90">
        <f>IF(ISNA(VLOOKUP($B96,'[1]1718  Exp_Rev Access'!$F$7:$GK$318,13,FALSE)),"",VLOOKUP($B96,'[1]1718  Exp_Rev Access'!$F$7:$GK$318,13,FALSE))</f>
        <v>0</v>
      </c>
      <c r="U96" s="90">
        <f>IF(ISNA(VLOOKUP($B96,'[1]1718  Exp_Rev Access'!$F$7:$GK$318,14,FALSE)),"",VLOOKUP($B96,'[1]1718  Exp_Rev Access'!$F$7:$GK$318,14,FALSE))</f>
        <v>0</v>
      </c>
      <c r="V96" s="90">
        <f>IF(ISNA(VLOOKUP($B96,'[1]1718  Exp_Rev Access'!$F$7:$GK$318,15,FALSE)),"",VLOOKUP($B96,'[1]1718  Exp_Rev Access'!$F$7:$GK$318,15,FALSE))</f>
        <v>0</v>
      </c>
      <c r="W96" s="90">
        <f>IF(ISNA(VLOOKUP($B96,'[1]1718  Exp_Rev Access'!$F$7:$GK$318,16,FALSE)),"",VLOOKUP($B96,'[1]1718  Exp_Rev Access'!$F$7:$GK$318,16,FALSE))</f>
        <v>0</v>
      </c>
      <c r="X96" s="90">
        <f>IF(ISNA(VLOOKUP($B96,'[1]1718  Exp_Rev Access'!$F$7:$GK$318,17,FALSE)),"",VLOOKUP($B96,'[1]1718  Exp_Rev Access'!$F$7:$GK$318,17,FALSE))</f>
        <v>0</v>
      </c>
      <c r="Y96" s="90">
        <f>IF(ISNA(VLOOKUP($B96,'[1]1718  Exp_Rev Access'!$F$7:$GK$318,18,FALSE)),"",VLOOKUP($B96,'[1]1718  Exp_Rev Access'!$F$7:$GK$318,18,FALSE))</f>
        <v>1049.25</v>
      </c>
      <c r="Z96" s="90">
        <f>IF(ISNA(VLOOKUP($B96,'[1]1718  Exp_Rev Access'!$F$7:$GK$318,19,FALSE)),"",VLOOKUP($B96,'[1]1718  Exp_Rev Access'!$F$7:$GK$318,19,FALSE))</f>
        <v>0</v>
      </c>
      <c r="AA96" s="90">
        <f>IF(ISNA(VLOOKUP($B96,'[1]1718  Exp_Rev Access'!$F$7:$GK$318,20,FALSE)),"",VLOOKUP($B96,'[1]1718  Exp_Rev Access'!$F$7:$GK$318,20,FALSE))</f>
        <v>0</v>
      </c>
      <c r="AB96" s="90">
        <f>IF(ISNA(VLOOKUP($B96,'[1]1718  Exp_Rev Access'!$F$7:$GK$318,21,FALSE)),"",VLOOKUP($B96,'[1]1718  Exp_Rev Access'!$F$7:$GK$318,21,FALSE))</f>
        <v>0</v>
      </c>
      <c r="AC96" s="90">
        <f>IF(ISNA(VLOOKUP($B96,'[1]1718  Exp_Rev Access'!$F$7:$GK$318,22,FALSE)),"",VLOOKUP($B96,'[1]1718  Exp_Rev Access'!$F$7:$GK$318,22,FALSE))</f>
        <v>894.9</v>
      </c>
      <c r="AD96" s="90">
        <f>IF(ISNA(VLOOKUP($B96,'[1]1718  Exp_Rev Access'!$F$7:$GK$318,23,FALSE)),"",VLOOKUP($B96,'[1]1718  Exp_Rev Access'!$F$7:$GK$318,23,FALSE))</f>
        <v>9233.65</v>
      </c>
      <c r="AE96" s="90">
        <f>IF(ISNA(VLOOKUP($B96,'[1]1718  Exp_Rev Access'!$F$7:$GK$318,24,FALSE)),"",VLOOKUP($B96,'[1]1718  Exp_Rev Access'!$F$7:$GK$318,24,FALSE))</f>
        <v>0</v>
      </c>
      <c r="AF96" s="90">
        <f>IF(ISNA(VLOOKUP($B96,'[1]1718  Exp_Rev Access'!$F$7:$GK$318,25,FALSE)),"",VLOOKUP($B96,'[1]1718  Exp_Rev Access'!$F$7:$GK$318,25,FALSE))</f>
        <v>0</v>
      </c>
      <c r="AG96" s="90">
        <f>IF(ISNA(VLOOKUP($B96,'[1]1718  Exp_Rev Access'!$F$7:$GK$318,26,FALSE)),"",VLOOKUP($B96,'[1]1718  Exp_Rev Access'!$F$7:$GK$318,26,FALSE))</f>
        <v>0</v>
      </c>
      <c r="AH96" s="90">
        <f>IF(ISNA(VLOOKUP($B96,'[1]1718  Exp_Rev Access'!$F$7:$GK$318,27,FALSE)),"",VLOOKUP($B96,'[1]1718  Exp_Rev Access'!$F$7:$GK$318,27,FALSE))</f>
        <v>19.96</v>
      </c>
      <c r="AI96" s="90">
        <f>IF(ISNA(VLOOKUP($B96,'[1]1718  Exp_Rev Access'!$F$7:$GK$318,28,FALSE)),"",VLOOKUP($B96,'[1]1718  Exp_Rev Access'!$F$7:$GK$318,28,FALSE))</f>
        <v>575</v>
      </c>
      <c r="AJ96" s="90">
        <f>IF(ISNA(VLOOKUP($B96,'[1]1718  Exp_Rev Access'!$F$7:$GK$318,29,FALSE)),"",VLOOKUP($B96,'[1]1718  Exp_Rev Access'!$F$7:$GK$318,29,FALSE))</f>
        <v>0</v>
      </c>
      <c r="AK96" s="90">
        <f>IF(ISNA(VLOOKUP($B96,'[1]1718  Exp_Rev Access'!$F$7:$GK$318,30,FALSE)),"",VLOOKUP($B96,'[1]1718  Exp_Rev Access'!$F$7:$GK$318,30,FALSE))</f>
        <v>0</v>
      </c>
      <c r="AL96" s="90">
        <f>IF(ISNA(VLOOKUP($B96,'[1]1718  Exp_Rev Access'!$F$7:$GK$318,31,FALSE)),"",VLOOKUP($B96,'[1]1718  Exp_Rev Access'!$F$7:$GK$318,31,FALSE))</f>
        <v>891.6</v>
      </c>
      <c r="AM96" s="56">
        <f t="shared" ref="AM96:AM97" si="318">SUM(Q96:AL96)</f>
        <v>12704.359999999999</v>
      </c>
      <c r="AN96" s="92">
        <f t="shared" ref="AN96:AN97" si="319">AM96/E96</f>
        <v>6.5657306520884012E-3</v>
      </c>
      <c r="AO96" s="71">
        <f t="shared" ref="AO96:AO97" si="320">AM96/D96</f>
        <v>284.85112107623308</v>
      </c>
      <c r="AP96" s="90">
        <f>IF(ISNA(VLOOKUP($B96,'[1]1718  Exp_Rev Access'!$F$7:$GK$318,33,FALSE)),"",VLOOKUP($B96,'[1]1718  Exp_Rev Access'!$F$7:$GK$318,33,FALSE))</f>
        <v>1496457.03</v>
      </c>
      <c r="AQ96" s="90">
        <f>IF(ISNA(VLOOKUP($B96,'[1]1718  Exp_Rev Access'!$F$7:$GK$318,34,FALSE)),"",VLOOKUP($B96,'[1]1718  Exp_Rev Access'!$F$7:$GK$318,34,FALSE))</f>
        <v>4680.97</v>
      </c>
      <c r="AR96" s="90">
        <f>IF(ISNA(VLOOKUP($B96,'[1]1718  Exp_Rev Access'!$F$7:$GK$318,35,FALSE)),"",VLOOKUP($B96,'[1]1718  Exp_Rev Access'!$F$7:$GK$318,35,FALSE))</f>
        <v>106979.56</v>
      </c>
      <c r="AS96" s="90">
        <f>IF(ISNA(VLOOKUP($B96,'[1]1718  Exp_Rev Access'!$F$7:$GK$318,36,FALSE)),"",VLOOKUP($B96,'[1]1718  Exp_Rev Access'!$F$7:$GK$318,36,FALSE))</f>
        <v>0</v>
      </c>
      <c r="AT96" s="90">
        <f>IF(ISNA(VLOOKUP($B96,'[1]1718  Exp_Rev Access'!$F$7:$GK$318,37,FALSE)),"",VLOOKUP($B96,'[1]1718  Exp_Rev Access'!$F$7:$GK$318,37,FALSE))</f>
        <v>20.03</v>
      </c>
      <c r="AU96" s="56">
        <f t="shared" ref="AU96:AU97" si="321">SUM(AP96:AT96)</f>
        <v>1608137.59</v>
      </c>
      <c r="AV96" s="93">
        <f t="shared" ref="AV96:AV97" si="322">AU96/E96</f>
        <v>0.83110036770357354</v>
      </c>
      <c r="AW96" s="56">
        <f t="shared" ref="AW96:AW97" si="323">AU96/D96</f>
        <v>36056.896636771293</v>
      </c>
      <c r="AX96" s="90">
        <f>IF(ISNA(VLOOKUP($B96,'[1]1718  Exp_Rev Access'!$F$7:$GK$318,39,FALSE)),"",VLOOKUP($B96,'[1]1718  Exp_Rev Access'!$F$7:$GK$318,39,FALSE))</f>
        <v>0</v>
      </c>
      <c r="AY96" s="90">
        <f>IF(ISNA(VLOOKUP($B96,'[1]1718  Exp_Rev Access'!$F$7:$GK$318,40,FALSE)),"",VLOOKUP($B96,'[1]1718  Exp_Rev Access'!$F$7:$GK$318,40,FALSE))</f>
        <v>41009.980000000003</v>
      </c>
      <c r="AZ96" s="90">
        <f>IF(ISNA(VLOOKUP($B96,'[1]1718  Exp_Rev Access'!$F$7:$GK$318,41,FALSE)),"",VLOOKUP($B96,'[1]1718  Exp_Rev Access'!$F$7:$GK$318,41,FALSE))</f>
        <v>0</v>
      </c>
      <c r="BA96" s="90">
        <f>IF(ISNA(VLOOKUP($B96,'[1]1718  Exp_Rev Access'!$F$7:$GK$318,42,FALSE)),"",VLOOKUP($B96,'[1]1718  Exp_Rev Access'!$F$7:$GK$318,42,FALSE))</f>
        <v>0</v>
      </c>
      <c r="BB96" s="90">
        <f>IF(ISNA(VLOOKUP($B96,'[1]1718  Exp_Rev Access'!$F$7:$GK$318,43,FALSE)),"",VLOOKUP($B96,'[1]1718  Exp_Rev Access'!$F$7:$GK$318,43,FALSE))</f>
        <v>0</v>
      </c>
      <c r="BC96" s="90">
        <f>IF(ISNA(VLOOKUP($B96,'[1]1718  Exp_Rev Access'!$F$7:$GK$318,44,FALSE)),"",VLOOKUP($B96,'[1]1718  Exp_Rev Access'!$F$7:$GK$318,44,FALSE))</f>
        <v>10093.99</v>
      </c>
      <c r="BD96" s="90">
        <f>IF(ISNA(VLOOKUP($B96,'[1]1718  Exp_Rev Access'!$F$7:$GK$318,45,FALSE)),"",VLOOKUP($B96,'[1]1718  Exp_Rev Access'!$F$7:$GK$318,45,FALSE))</f>
        <v>0</v>
      </c>
      <c r="BE96" s="90">
        <f>IF(ISNA(VLOOKUP($B96,'[1]1718  Exp_Rev Access'!$F$7:$GK$318,46,FALSE)),"",VLOOKUP($B96,'[1]1718  Exp_Rev Access'!$F$7:$GK$318,46,FALSE))</f>
        <v>0</v>
      </c>
      <c r="BF96" s="90">
        <f>IF(ISNA(VLOOKUP($B96,'[1]1718  Exp_Rev Access'!$F$7:$GK$318,47,FALSE)),"",VLOOKUP($B96,'[1]1718  Exp_Rev Access'!$F$7:$GK$318,47,FALSE))</f>
        <v>0</v>
      </c>
      <c r="BG96" s="90">
        <f>IF(ISNA(VLOOKUP($B96,'[1]1718  Exp_Rev Access'!$F$7:$GK$318,48,FALSE)),"",VLOOKUP($B96,'[1]1718  Exp_Rev Access'!$F$7:$GK$318,48,FALSE))</f>
        <v>0</v>
      </c>
      <c r="BH96" s="90">
        <f>IF(ISNA(VLOOKUP($B96,'[1]1718  Exp_Rev Access'!$F$7:$GK$318,49,FALSE)),"",VLOOKUP($B96,'[1]1718  Exp_Rev Access'!$F$7:$GK$318,49,FALSE))</f>
        <v>0</v>
      </c>
      <c r="BI96" s="90">
        <f>IF(ISNA(VLOOKUP($B96,'[1]1718  Exp_Rev Access'!$F$7:$GK$318,50,FALSE)),"",VLOOKUP($B96,'[1]1718  Exp_Rev Access'!$F$7:$GK$318,50,FALSE))</f>
        <v>0</v>
      </c>
      <c r="BJ96" s="90">
        <f>IF(ISNA(VLOOKUP($B96,'[1]1718  Exp_Rev Access'!$F$7:$GK$318,51,FALSE)),"",VLOOKUP($B96,'[1]1718  Exp_Rev Access'!$F$7:$GK$318,51,FALSE))</f>
        <v>780.49</v>
      </c>
      <c r="BK96" s="90">
        <f>IF(ISNA(VLOOKUP($B96,'[1]1718  Exp_Rev Access'!$F$7:$GK$318,52,FALSE)),"",VLOOKUP($B96,'[1]1718  Exp_Rev Access'!$F$7:$GK$318,52,FALSE))</f>
        <v>91290.7</v>
      </c>
      <c r="BL96" s="90">
        <f>IF(ISNA(VLOOKUP($B96,'[1]1718  Exp_Rev Access'!$F$7:$GK$318,53,FALSE)),"",VLOOKUP($B96,'[1]1718  Exp_Rev Access'!$F$7:$GK$318,53,FALSE))</f>
        <v>0</v>
      </c>
      <c r="BM96" s="90">
        <f>IF(ISNA(VLOOKUP($B96,'[1]1718  Exp_Rev Access'!$F$7:$GK$318,54,FALSE)),"",VLOOKUP($B96,'[1]1718  Exp_Rev Access'!$F$7:$GK$318,54,FALSE))</f>
        <v>0</v>
      </c>
      <c r="BN96" s="90">
        <f>IF(ISNA(VLOOKUP($B96,'[1]1718  Exp_Rev Access'!$F$7:$GK$318,55,FALSE)),"",VLOOKUP($B96,'[1]1718  Exp_Rev Access'!$F$7:$GK$318,55,FALSE))</f>
        <v>0</v>
      </c>
      <c r="BO96" s="90">
        <f>IF(ISNA(VLOOKUP($B96,'[1]1718  Exp_Rev Access'!$F$7:$GK$318,56,FALSE)),"",VLOOKUP($B96,'[1]1718  Exp_Rev Access'!$F$7:$GK$318,56,FALSE))</f>
        <v>0</v>
      </c>
      <c r="BP96" s="90">
        <f>IF(ISNA(VLOOKUP($B96,'[1]1718  Exp_Rev Access'!$F$7:$GK$318,57,FALSE)),"",VLOOKUP($B96,'[1]1718  Exp_Rev Access'!$F$7:$GK$318,57,FALSE))</f>
        <v>0</v>
      </c>
      <c r="BQ96" s="90">
        <f>IF(ISNA(VLOOKUP($B96,'[1]1718  Exp_Rev Access'!$F$7:$GK$318,58,FALSE)),"",VLOOKUP($B96,'[1]1718  Exp_Rev Access'!$F$7:$GK$318,58,FALSE))</f>
        <v>0</v>
      </c>
      <c r="BR96" s="90">
        <f>IF(ISNA(VLOOKUP($B96,'[1]1718  Exp_Rev Access'!$F$7:$GK$318,59,FALSE)),"",VLOOKUP($B96,'[1]1718  Exp_Rev Access'!$F$7:$GK$318,59,FALSE))</f>
        <v>0</v>
      </c>
      <c r="BS96" s="90">
        <f>IF(ISNA(VLOOKUP($B96,'[1]1718  Exp_Rev Access'!$F$7:$GK$318,60,FALSE)),"",VLOOKUP($B96,'[1]1718  Exp_Rev Access'!$F$7:$GK$318,60,FALSE))</f>
        <v>0</v>
      </c>
      <c r="BT96" s="90">
        <f>IF(ISNA(VLOOKUP($B96,'[1]1718  Exp_Rev Access'!$F$7:$GK$318,61,FALSE)),"",VLOOKUP($B96,'[1]1718  Exp_Rev Access'!$F$7:$GK$318,61,FALSE))</f>
        <v>0</v>
      </c>
      <c r="BU96" s="90">
        <f>IF(ISNA(VLOOKUP($B96,'[1]1718  Exp_Rev Access'!$F$7:$GK$318,62,FALSE)),"",VLOOKUP($B96,'[1]1718  Exp_Rev Access'!$F$7:$GK$318,62,FALSE))</f>
        <v>0</v>
      </c>
      <c r="BV96" s="56">
        <f t="shared" si="236"/>
        <v>143175.16</v>
      </c>
      <c r="BW96" s="92">
        <f t="shared" si="308"/>
        <v>7.3994245804563263E-2</v>
      </c>
      <c r="BX96" s="71">
        <f t="shared" si="309"/>
        <v>3210.2053811659189</v>
      </c>
      <c r="BY96" s="90">
        <f>IF(ISNA(VLOOKUP($B96,'[1]1718  Exp_Rev Access'!$F$7:$GK$318,64,FALSE)),"",VLOOKUP($B96,'[1]1718  Exp_Rev Access'!$F$7:$GK$318,64,FALSE))</f>
        <v>152.27000000000001</v>
      </c>
      <c r="BZ96" s="90">
        <f>IF(ISNA(VLOOKUP($B96,'[1]1718  Exp_Rev Access'!$F$7:$GK$318,65,FALSE)),"",VLOOKUP($B96,'[1]1718  Exp_Rev Access'!$F$7:$GK$318,65,FALSE))</f>
        <v>0</v>
      </c>
      <c r="CA96" s="90">
        <f>IF(ISNA(VLOOKUP($B96,'[1]1718  Exp_Rev Access'!$F$7:$GK$318,66,FALSE)),"",VLOOKUP($B96,'[1]1718  Exp_Rev Access'!$F$7:$GK$318,66,FALSE))</f>
        <v>0</v>
      </c>
      <c r="CB96" s="90">
        <f>IF(ISNA(VLOOKUP($B96,'[1]1718  Exp_Rev Access'!$F$7:$GK$318,67,FALSE)),"",VLOOKUP($B96,'[1]1718  Exp_Rev Access'!$F$7:$GK$318,67,FALSE))</f>
        <v>0</v>
      </c>
      <c r="CC96" s="90">
        <f>IF(ISNA(VLOOKUP($B96,'[1]1718  Exp_Rev Access'!$F$7:$GK$318,68,FALSE)),"",VLOOKUP($B96,'[1]1718  Exp_Rev Access'!$F$7:$GK$318,68,FALSE))</f>
        <v>0</v>
      </c>
      <c r="CD96" s="90">
        <f>IF(ISNA(VLOOKUP($B96,'[1]1718  Exp_Rev Access'!$F$7:$GK$318,69,FALSE)),"",VLOOKUP($B96,'[1]1718  Exp_Rev Access'!$F$7:$GK$318,69,FALSE))</f>
        <v>0</v>
      </c>
      <c r="CE96" s="56">
        <f t="shared" si="237"/>
        <v>152.27000000000001</v>
      </c>
      <c r="CF96" s="92">
        <f t="shared" si="310"/>
        <v>7.8694543164197257E-5</v>
      </c>
      <c r="CG96" s="78">
        <f t="shared" si="311"/>
        <v>3.4141255605381162</v>
      </c>
      <c r="CH96" s="90">
        <f>IF(ISNA(VLOOKUP($B96,'[1]1718  Exp_Rev Access'!$F$7:$GK$318,$CH$2,FALSE)),"",VLOOKUP($B96,'[1]1718  Exp_Rev Access'!$F$7:$GK$318,$CH$2,FALSE))</f>
        <v>0</v>
      </c>
      <c r="CI96" s="90">
        <f>IF(ISNA(VLOOKUP($B96,'[1]1718  Exp_Rev Access'!$F$7:$GK$318,$CI$2,FALSE)),"",VLOOKUP($B96,'[1]1718  Exp_Rev Access'!$F$7:$GK$318,$CI$2,FALSE))</f>
        <v>0</v>
      </c>
      <c r="CJ96" s="90">
        <f>IF(ISNA(VLOOKUP($B96,'[1]1718  Exp_Rev Access'!$F$7:$GK$318,$CJ$2,FALSE)),"",VLOOKUP($B96,'[1]1718  Exp_Rev Access'!$F$7:$GK$318,$CJ$2,FALSE))</f>
        <v>0</v>
      </c>
      <c r="CK96" s="90">
        <f>IF(ISNA(VLOOKUP($B96,'[1]1718  Exp_Rev Access'!$F$7:$GK$318,$CK$2,FALSE)),"",VLOOKUP($B96,'[1]1718  Exp_Rev Access'!$F$7:$GK$318,$CK$2,FALSE))</f>
        <v>0</v>
      </c>
      <c r="CL96" s="90">
        <f>IF(ISNA(VLOOKUP($B96,'[1]1718  Exp_Rev Access'!$F$7:$GK$318,$CL$2,FALSE)),"",VLOOKUP($B96,'[1]1718  Exp_Rev Access'!$F$7:$GK$318,$CL$2,FALSE))</f>
        <v>0</v>
      </c>
      <c r="CM96" s="90">
        <f>IF(ISNA(VLOOKUP($B96,'[1]1718  Exp_Rev Access'!$F$7:$GK$318,$CM$2,FALSE)),"",VLOOKUP($B96,'[1]1718  Exp_Rev Access'!$F$7:$GK$318,$CM$2,FALSE))</f>
        <v>0</v>
      </c>
      <c r="CN96" s="90">
        <f>IF(ISNA(VLOOKUP($B96,'[1]1718  Exp_Rev Access'!$F$7:$GK$318,$CN$2,FALSE)),"",VLOOKUP($B96,'[1]1718  Exp_Rev Access'!$F$7:$GK$318,$CN$2,FALSE))</f>
        <v>0</v>
      </c>
      <c r="CO96" s="90">
        <f>IF(ISNA(VLOOKUP($B96,'[1]1718  Exp_Rev Access'!$F$7:$GK$318,$CO$2,FALSE)),"",VLOOKUP($B96,'[1]1718  Exp_Rev Access'!$F$7:$GK$318,$CO$2,FALSE))</f>
        <v>0</v>
      </c>
      <c r="CP96" s="90">
        <f>IF(ISNA(VLOOKUP($B96,'[1]1718  Exp_Rev Access'!$F$7:$GK$318,$CP$2,FALSE)),"",VLOOKUP($B96,'[1]1718  Exp_Rev Access'!$F$7:$GK$318,$CP$2,FALSE))</f>
        <v>0</v>
      </c>
      <c r="CQ96" s="90">
        <f>IF(ISNA(VLOOKUP($B96,'[1]1718  Exp_Rev Access'!$F$7:$GK$318,$CQ$2,FALSE)),"",VLOOKUP($B96,'[1]1718  Exp_Rev Access'!$F$7:$GK$318,$CQ$2,FALSE))</f>
        <v>0</v>
      </c>
      <c r="CR96" s="90">
        <f>IF(ISNA(VLOOKUP($B96,'[1]1718  Exp_Rev Access'!$F$7:$GK$318,$CR$2,FALSE)),"",VLOOKUP($B96,'[1]1718  Exp_Rev Access'!$F$7:$GK$318,$CR$2,FALSE))</f>
        <v>0</v>
      </c>
      <c r="CS96" s="90">
        <f>IF(ISNA(VLOOKUP($B96,'[1]1718  Exp_Rev Access'!$F$7:$GK$318,$CS$2,FALSE)),"",VLOOKUP($B96,'[1]1718  Exp_Rev Access'!$F$7:$GK$318,$CS$2,FALSE))</f>
        <v>0</v>
      </c>
      <c r="CT96" s="90">
        <f>IF(ISNA(VLOOKUP($B96,'[1]1718  Exp_Rev Access'!$F$7:$GK$318,$CT$2,FALSE)),"",VLOOKUP($B96,'[1]1718  Exp_Rev Access'!$F$7:$GK$318,$CT$2,FALSE))</f>
        <v>0</v>
      </c>
      <c r="CU96" s="90">
        <f>IF(ISNA(VLOOKUP($B96,'[1]1718  Exp_Rev Access'!$F$7:$GK$318,$CU$2,FALSE)),"",VLOOKUP($B96,'[1]1718  Exp_Rev Access'!$F$7:$GK$318,$CU$2,FALSE))</f>
        <v>23286.74</v>
      </c>
      <c r="CV96" s="90">
        <f>IF(ISNA(VLOOKUP($B96,'[1]1718  Exp_Rev Access'!$F$7:$GK$318,$CV$2,FALSE)),"",VLOOKUP($B96,'[1]1718  Exp_Rev Access'!$F$7:$GK$318,$CV$2,FALSE))</f>
        <v>5083.74</v>
      </c>
      <c r="CW96" s="90">
        <f>IF(ISNA(VLOOKUP($B96,'[1]1718  Exp_Rev Access'!$F$7:$GK$318,$CW$2,FALSE)),"",VLOOKUP($B96,'[1]1718  Exp_Rev Access'!$F$7:$GK$318,$CW$2,FALSE))</f>
        <v>0</v>
      </c>
      <c r="CX96" s="90">
        <f>IF(ISNA(VLOOKUP($B96,'[1]1718  Exp_Rev Access'!$F$7:$GK$318,$CX$2,FALSE)),"",VLOOKUP($B96,'[1]1718  Exp_Rev Access'!$F$7:$GK$318,$CX$2,FALSE))</f>
        <v>0</v>
      </c>
      <c r="CY96" s="90">
        <f>IF(ISNA(VLOOKUP($B96,'[1]1718  Exp_Rev Access'!$F$7:$GK$318,$CY$2,FALSE)),"",VLOOKUP($B96,'[1]1718  Exp_Rev Access'!$F$7:$GK$318,$CY$2,FALSE))</f>
        <v>0</v>
      </c>
      <c r="CZ96" s="90">
        <f>IF(ISNA(VLOOKUP($B96,'[1]1718  Exp_Rev Access'!$F$7:$GK$318,$CZ$2,FALSE)),"",VLOOKUP($B96,'[1]1718  Exp_Rev Access'!$F$7:$GK$318,$CZ$2,FALSE))</f>
        <v>0</v>
      </c>
      <c r="DA96" s="90">
        <f>IF(ISNA(VLOOKUP($B96,'[1]1718  Exp_Rev Access'!$F$7:$GK$318,$DA$2,FALSE)),"",VLOOKUP($B96,'[1]1718  Exp_Rev Access'!$F$7:$GK$318,$DA$2,FALSE))</f>
        <v>0</v>
      </c>
      <c r="DB96" s="90">
        <f>IF(ISNA(VLOOKUP($B96,'[1]1718  Exp_Rev Access'!$F$7:$GK$318,$DB$2,FALSE)),"",VLOOKUP($B96,'[1]1718  Exp_Rev Access'!$F$7:$GK$318,$DB$2,FALSE))</f>
        <v>0</v>
      </c>
      <c r="DC96" s="90">
        <f>IF(ISNA(VLOOKUP($B96,'[1]1718  Exp_Rev Access'!$F$7:$GK$318,$DC$2,FALSE)),"",VLOOKUP($B96,'[1]1718  Exp_Rev Access'!$F$7:$GK$318,$DC$2,FALSE))</f>
        <v>0</v>
      </c>
      <c r="DD96" s="90">
        <f>IF(ISNA(VLOOKUP($B96,'[1]1718  Exp_Rev Access'!$F$7:$GK$318,$DD$2,FALSE)),"",VLOOKUP($B96,'[1]1718  Exp_Rev Access'!$F$7:$GK$318,$DD$2,FALSE))</f>
        <v>0</v>
      </c>
      <c r="DE96" s="90">
        <f>IF(ISNA(VLOOKUP($B96,'[1]1718  Exp_Rev Access'!$F$7:$GK$318,$DE$2,FALSE)),"",VLOOKUP($B96,'[1]1718  Exp_Rev Access'!$F$7:$GK$318,$DE$2,FALSE))</f>
        <v>0</v>
      </c>
      <c r="DF96" s="90">
        <f>IF(ISNA(VLOOKUP($B96,'[1]1718  Exp_Rev Access'!$F$7:$GK$318,$DF$2,FALSE)),"",VLOOKUP($B96,'[1]1718  Exp_Rev Access'!$F$7:$GK$318,$DF$2,FALSE))</f>
        <v>0</v>
      </c>
      <c r="DG96" s="90">
        <f>IF(ISNA(VLOOKUP($B96,'[1]1718  Exp_Rev Access'!$F$7:$GK$318,$DG$2,FALSE)),"",VLOOKUP($B96,'[1]1718  Exp_Rev Access'!$F$7:$GK$318,$DG$2,FALSE))</f>
        <v>0</v>
      </c>
      <c r="DH96" s="90">
        <f>IF(ISNA(VLOOKUP($B96,'[1]1718  Exp_Rev Access'!$F$7:$GK$318,$DH$2,FALSE)),"",VLOOKUP($B96,'[1]1718  Exp_Rev Access'!$F$7:$GK$318,$DH$2,FALSE))</f>
        <v>0</v>
      </c>
      <c r="DI96" s="90">
        <f>IF(ISNA(VLOOKUP($B96,'[1]1718  Exp_Rev Access'!$F$7:$GK$318,$DI$2,FALSE)),"",VLOOKUP($B96,'[1]1718  Exp_Rev Access'!$F$7:$GK$318,$DI$2,FALSE))</f>
        <v>23907.16</v>
      </c>
      <c r="DJ96" s="90">
        <f>IF(ISNA(VLOOKUP($B96,'[1]1718  Exp_Rev Access'!$F$7:$GK$318,$DJ$2,FALSE)),"",VLOOKUP($B96,'[1]1718  Exp_Rev Access'!$F$7:$GK$318,$DJ$2,FALSE))</f>
        <v>0</v>
      </c>
      <c r="DK96" s="90">
        <f>IF(ISNA(VLOOKUP($B96,'[1]1718  Exp_Rev Access'!$F$7:$GK$318,$DK$2,FALSE)),"",VLOOKUP($B96,'[1]1718  Exp_Rev Access'!$F$7:$GK$318,$DK$2,FALSE))</f>
        <v>0</v>
      </c>
      <c r="DL96" s="90">
        <f>IF(ISNA(VLOOKUP($B96,'[1]1718  Exp_Rev Access'!$F$7:$GK$318,$DL$2,FALSE)),"",VLOOKUP($B96,'[1]1718  Exp_Rev Access'!$F$7:$GK$318,$DL$2,FALSE))</f>
        <v>0</v>
      </c>
      <c r="DM96" s="90">
        <f>IF(ISNA(VLOOKUP($B96,'[1]1718  Exp_Rev Access'!$F$7:$GK$318,$DM$2,FALSE)),"",VLOOKUP($B96,'[1]1718  Exp_Rev Access'!$F$7:$GK$318,$DM$2,FALSE))</f>
        <v>0</v>
      </c>
      <c r="DN96" s="90">
        <f>IF(ISNA(VLOOKUP($B96,'[1]1718  Exp_Rev Access'!$F$7:$GK$318,$DN$2,FALSE)),"",VLOOKUP($B96,'[1]1718  Exp_Rev Access'!$F$7:$GK$318,$DN$2,FALSE))</f>
        <v>0</v>
      </c>
      <c r="DO96" s="90">
        <f>IF(ISNA(VLOOKUP($B96,'[1]1718  Exp_Rev Access'!$F$7:$GK$318,$DO$2,FALSE)),"",VLOOKUP($B96,'[1]1718  Exp_Rev Access'!$F$7:$GK$318,$DO$2,FALSE))</f>
        <v>0</v>
      </c>
      <c r="DP96" s="90">
        <f>IF(ISNA(VLOOKUP($B96,'[1]1718  Exp_Rev Access'!$F$7:$GK$318,$DP$2,FALSE)),"",VLOOKUP($B96,'[1]1718  Exp_Rev Access'!$F$7:$GK$318,$DP$2,FALSE))</f>
        <v>0</v>
      </c>
      <c r="DQ96" s="90">
        <f>IF(ISNA(VLOOKUP($B96,'[1]1718  Exp_Rev Access'!$F$7:$GK$318,$DQ$2,FALSE)),"",VLOOKUP($B96,'[1]1718  Exp_Rev Access'!$F$7:$GK$318,$DQ$2,FALSE))</f>
        <v>0</v>
      </c>
      <c r="DR96" s="90">
        <f>IF(ISNA(VLOOKUP($B96,'[1]1718  Exp_Rev Access'!$F$7:$GK$318,$DR$2,FALSE)),"",VLOOKUP($B96,'[1]1718  Exp_Rev Access'!$F$7:$GK$318,$DR$2,FALSE))</f>
        <v>0</v>
      </c>
      <c r="DS96" s="90">
        <f>IF(ISNA(VLOOKUP($B96,'[1]1718  Exp_Rev Access'!$F$7:$GK$318,$DS$2,FALSE)),"",VLOOKUP($B96,'[1]1718  Exp_Rev Access'!$F$7:$GK$318,$DS$2,FALSE))</f>
        <v>0</v>
      </c>
      <c r="DT96" s="90">
        <f>IF(ISNA(VLOOKUP($B96,'[1]1718  Exp_Rev Access'!$F$7:$GK$318,$DT$2,FALSE)),"",VLOOKUP($B96,'[1]1718  Exp_Rev Access'!$F$7:$GK$318,$DT$2,FALSE))</f>
        <v>0</v>
      </c>
      <c r="DU96" s="90">
        <f>IF(ISNA(VLOOKUP($B96,'[1]1718  Exp_Rev Access'!$F$7:$GK$318,$DU$2,FALSE)),"",VLOOKUP($B96,'[1]1718  Exp_Rev Access'!$F$7:$GK$318,$DU$2,FALSE))</f>
        <v>0</v>
      </c>
      <c r="DV96" s="90">
        <f>IF(ISNA(VLOOKUP($B96,'[1]1718  Exp_Rev Access'!$F$7:$GK$318,$DV$2,FALSE)),"",VLOOKUP($B96,'[1]1718  Exp_Rev Access'!$F$7:$GK$318,$DV$2,FALSE))</f>
        <v>0</v>
      </c>
      <c r="DW96" s="90">
        <f>IF(ISNA(VLOOKUP($B96,'[1]1718  Exp_Rev Access'!$F$7:$GK$318,$DW$2,FALSE)),"",VLOOKUP($B96,'[1]1718  Exp_Rev Access'!$F$7:$GK$318,$DW$2,FALSE))</f>
        <v>0</v>
      </c>
      <c r="DX96" s="90">
        <f>IF(ISNA(VLOOKUP($B96,'[1]1718  Exp_Rev Access'!$F$7:$GK$318,$DX$2,FALSE)),"",VLOOKUP($B96,'[1]1718  Exp_Rev Access'!$F$7:$GK$318,$DX$2,FALSE))</f>
        <v>0</v>
      </c>
      <c r="DY96" s="90">
        <f>IF(ISNA(VLOOKUP($B96,'[1]1718  Exp_Rev Access'!$F$7:$GK$318,$DY$2,FALSE)),"",VLOOKUP($B96,'[1]1718  Exp_Rev Access'!$F$7:$GK$318,$DY$2,FALSE))</f>
        <v>13374.23</v>
      </c>
      <c r="DZ96" s="90">
        <f>IF(ISNA(VLOOKUP($B96,'[1]1718  Exp_Rev Access'!$F$7:$GK$318,$DZ$2,FALSE)),"",VLOOKUP($B96,'[1]1718  Exp_Rev Access'!$F$7:$GK$318,$DZ$2,FALSE))</f>
        <v>0</v>
      </c>
      <c r="EA96" s="90">
        <f>IF(ISNA(VLOOKUP($B96,'[1]1718  Exp_Rev Access'!$F$7:$GK$318,$EA$2,FALSE)),"",VLOOKUP($B96,'[1]1718  Exp_Rev Access'!$F$7:$GK$318,$EA$2,FALSE))</f>
        <v>0</v>
      </c>
      <c r="EB96" s="90">
        <f>IF(ISNA(VLOOKUP($B96,'[1]1718  Exp_Rev Access'!$F$7:$GK$318,$EB$2,FALSE)),"",VLOOKUP($B96,'[1]1718  Exp_Rev Access'!$F$7:$GK$318,$EB$2,FALSE))</f>
        <v>0</v>
      </c>
      <c r="EC96" s="90">
        <f>IF(ISNA(VLOOKUP($B96,'[1]1718  Exp_Rev Access'!$F$7:$GK$318,$EC$2,FALSE)),"",VLOOKUP($B96,'[1]1718  Exp_Rev Access'!$F$7:$GK$318,$EC$2,FALSE))</f>
        <v>0</v>
      </c>
      <c r="ED96" s="90">
        <f>IF(ISNA(VLOOKUP($B96,'[1]1718  Exp_Rev Access'!$F$7:$GK$318,$ED$2,FALSE)),"",VLOOKUP($B96,'[1]1718  Exp_Rev Access'!$F$7:$GK$318,$ED$2,FALSE))</f>
        <v>0</v>
      </c>
      <c r="EE96" s="90">
        <f>IF(ISNA(VLOOKUP($B96,'[1]1718  Exp_Rev Access'!$F$7:$GK$318,$EE$2,FALSE)),"",VLOOKUP($B96,'[1]1718  Exp_Rev Access'!$F$7:$GK$318,$EE$2,FALSE))</f>
        <v>0</v>
      </c>
      <c r="EF96" s="90">
        <f>IF(ISNA(VLOOKUP($B96,'[1]1718  Exp_Rev Access'!$F$7:$GK$318,$EF$2,FALSE)),"",VLOOKUP($B96,'[1]1718  Exp_Rev Access'!$F$7:$GK$318,$EF$2,FALSE))</f>
        <v>0</v>
      </c>
      <c r="EG96" s="90">
        <f>IF(ISNA(VLOOKUP($B96,'[1]1718  Exp_Rev Access'!$F$7:$GK$318,$EG$2,FALSE)),"",VLOOKUP($B96,'[1]1718  Exp_Rev Access'!$F$7:$GK$318,$EG$2,FALSE))</f>
        <v>0</v>
      </c>
      <c r="EH96" s="90">
        <f>IF(ISNA(VLOOKUP($B96,'[1]1718  Exp_Rev Access'!$F$7:$GK$318,$EH$2,FALSE)),"",VLOOKUP($B96,'[1]1718  Exp_Rev Access'!$F$7:$GK$318,$EH$2,FALSE))</f>
        <v>0</v>
      </c>
      <c r="EI96" s="90">
        <f>IF(ISNA(VLOOKUP($B96,'[1]1718  Exp_Rev Access'!$F$7:$GK$318,$EI$2,FALSE)),"",VLOOKUP($B96,'[1]1718  Exp_Rev Access'!$F$7:$GK$318,$EI$2,FALSE))</f>
        <v>0</v>
      </c>
      <c r="EJ96" s="90">
        <f>IF(ISNA(VLOOKUP($B96,'[1]1718  Exp_Rev Access'!$F$7:$GK$318,$EJ$2,FALSE)),"",VLOOKUP($B96,'[1]1718  Exp_Rev Access'!$F$7:$GK$318,$EJ$2,FALSE))</f>
        <v>0</v>
      </c>
      <c r="EK96" s="90">
        <f>IF(ISNA(VLOOKUP($B96,'[1]1718  Exp_Rev Access'!$F$7:$GK$318,$EK$2,FALSE)),"",VLOOKUP($B96,'[1]1718  Exp_Rev Access'!$F$7:$GK$318,$EK$2,FALSE))</f>
        <v>0</v>
      </c>
      <c r="EL96" s="90">
        <f>IF(ISNA(VLOOKUP($B96,'[1]1718  Exp_Rev Access'!$F$7:$GK$318,$EL$2,FALSE)),"",VLOOKUP($B96,'[1]1718  Exp_Rev Access'!$F$7:$GK$318,$EL$2,FALSE))</f>
        <v>0</v>
      </c>
      <c r="EM96" s="90">
        <f>IF(ISNA(VLOOKUP($B96,'[1]1718  Exp_Rev Access'!$F$7:$GK$318,$EM$2,FALSE)),"",VLOOKUP($B96,'[1]1718  Exp_Rev Access'!$F$7:$GK$318,$EM$2,FALSE))</f>
        <v>0</v>
      </c>
      <c r="EN96" s="90">
        <f>IF(ISNA(VLOOKUP($B96,'[1]1718  Exp_Rev Access'!$F$7:$GK$318,$EN$2,FALSE)),"",VLOOKUP($B96,'[1]1718  Exp_Rev Access'!$F$7:$GK$318,$EN$2,FALSE))</f>
        <v>0</v>
      </c>
      <c r="EO96" s="90">
        <f>IF(ISNA(VLOOKUP($B96,'[1]1718  Exp_Rev Access'!$F$7:$GK$318,$EO$2,FALSE)),"",VLOOKUP($B96,'[1]1718  Exp_Rev Access'!$F$7:$GK$318,$EO$2,FALSE))</f>
        <v>0</v>
      </c>
      <c r="EP96" s="90">
        <f>IF(ISNA(VLOOKUP($B96,'[1]1718  Exp_Rev Access'!$F$7:$GK$318,$EP$2,FALSE)),"",VLOOKUP($B96,'[1]1718  Exp_Rev Access'!$F$7:$GK$318,$EP$2,FALSE))</f>
        <v>0</v>
      </c>
      <c r="EQ96" s="90">
        <f>IF(ISNA(VLOOKUP($B96,'[1]1718  Exp_Rev Access'!$F$7:$GK$318,$EQ$2,FALSE)),"",VLOOKUP($B96,'[1]1718  Exp_Rev Access'!$F$7:$GK$318,$EQ$2,FALSE))</f>
        <v>0</v>
      </c>
      <c r="ER96" s="90">
        <f>IF(ISNA(VLOOKUP($B96,'[1]1718  Exp_Rev Access'!$F$7:$GK$318,$ER$2,FALSE)),"",VLOOKUP($B96,'[1]1718  Exp_Rev Access'!$F$7:$GK$318,$ER$2,FALSE))</f>
        <v>0</v>
      </c>
      <c r="ES96" s="90">
        <f>IF(ISNA(VLOOKUP($B96,'[1]1718  Exp_Rev Access'!$F$7:$GK$318,$ES$2,FALSE)),"",VLOOKUP($B96,'[1]1718  Exp_Rev Access'!$F$7:$GK$318,$ES$2,FALSE))</f>
        <v>0</v>
      </c>
      <c r="ET96" s="90">
        <f>IF(ISNA(VLOOKUP($B96,'[1]1718  Exp_Rev Access'!$F$7:$GK$318,$ET$2,FALSE)),"",VLOOKUP($B96,'[1]1718  Exp_Rev Access'!$F$7:$GK$318,$ET$2,FALSE))</f>
        <v>0</v>
      </c>
      <c r="EU96" s="90">
        <f>IF(ISNA(VLOOKUP($B96,'[1]1718  Exp_Rev Access'!$F$7:$GK$318,$EU$2,FALSE)),"",VLOOKUP($B96,'[1]1718  Exp_Rev Access'!$F$7:$GK$318,$EU$2,FALSE))</f>
        <v>0</v>
      </c>
      <c r="EV96" s="90">
        <f>IF(ISNA(VLOOKUP($B96,'[1]1718  Exp_Rev Access'!$F$7:$GK$318,$EV$2,FALSE)),"",VLOOKUP($B96,'[1]1718  Exp_Rev Access'!$F$7:$GK$318,$EV$2,FALSE))</f>
        <v>0</v>
      </c>
      <c r="EW96" s="90">
        <f>IF(ISNA(VLOOKUP($B96,'[1]1718  Exp_Rev Access'!$F$7:$GK$318,$EW$2,FALSE)),"",VLOOKUP($B96,'[1]1718  Exp_Rev Access'!$F$7:$GK$318,$EW$2,FALSE))</f>
        <v>0</v>
      </c>
      <c r="EX96" s="90">
        <f>IF(ISNA(VLOOKUP($B96,'[1]1718  Exp_Rev Access'!$F$7:$GK$318,$EX$2,FALSE)),"",VLOOKUP($B96,'[1]1718  Exp_Rev Access'!$F$7:$GK$318,$EX$2,FALSE))</f>
        <v>0</v>
      </c>
      <c r="EY96" s="90">
        <f>IF(ISNA(VLOOKUP($B96,'[1]1718  Exp_Rev Access'!$F$7:$GK$318,$EY$2,FALSE)),"",VLOOKUP($B96,'[1]1718  Exp_Rev Access'!$F$7:$GK$318,$EY$2,FALSE))</f>
        <v>0</v>
      </c>
      <c r="EZ96" s="90">
        <f>IF(ISNA(VLOOKUP($B96,'[1]1718  Exp_Rev Access'!$F$7:$GK$318,$EZ$2,FALSE)),"",VLOOKUP($B96,'[1]1718  Exp_Rev Access'!$F$7:$GK$318,$EZ$2,FALSE))</f>
        <v>0</v>
      </c>
      <c r="FA96" s="90">
        <f>IF(ISNA(VLOOKUP($B96,'[1]1718  Exp_Rev Access'!$F$7:$GK$318,$FA$2,FALSE)),"",VLOOKUP($B96,'[1]1718  Exp_Rev Access'!$F$7:$GK$318,$FA$2,FALSE))</f>
        <v>0</v>
      </c>
      <c r="FB96" s="90">
        <f>IF(ISNA(VLOOKUP($B96,'[1]1718  Exp_Rev Access'!$F$7:$GK$318,$FB$2,FALSE)),"",VLOOKUP($B96,'[1]1718  Exp_Rev Access'!$F$7:$GK$318,$FB$2,FALSE))</f>
        <v>0</v>
      </c>
      <c r="FC96" s="90">
        <f>IF(ISNA(VLOOKUP($B96,'[1]1718  Exp_Rev Access'!$F$7:$GK$318,$FC$2,FALSE)),"",VLOOKUP($B96,'[1]1718  Exp_Rev Access'!$F$7:$GK$318,$FC$2,FALSE))</f>
        <v>0</v>
      </c>
      <c r="FD96" s="90">
        <f>IF(ISNA(VLOOKUP($B96,'[1]1718  Exp_Rev Access'!$F$7:$GK$318,$FD$2,FALSE)),"",VLOOKUP($B96,'[1]1718  Exp_Rev Access'!$F$7:$GK$318,$FD$2,FALSE))</f>
        <v>0</v>
      </c>
      <c r="FE96" s="90">
        <f>IF(ISNA(VLOOKUP($B96,'[1]1718  Exp_Rev Access'!$F$7:$GK$318,$FE$2,FALSE)),"",VLOOKUP($B96,'[1]1718  Exp_Rev Access'!$F$7:$GK$318,$FE$2,FALSE))</f>
        <v>0</v>
      </c>
      <c r="FF96" s="90">
        <f>IF(ISNA(VLOOKUP($B96,'[1]1718  Exp_Rev Access'!$F$7:$GK$318,$FF$2,FALSE)),"",VLOOKUP($B96,'[1]1718  Exp_Rev Access'!$F$7:$GK$318,$FF$2,FALSE))</f>
        <v>0</v>
      </c>
      <c r="FG96" s="90">
        <f>IF(ISNA(VLOOKUP($B96,'[1]1718  Exp_Rev Access'!$F$7:$GK$318,$FG$2,FALSE)),"",VLOOKUP($B96,'[1]1718  Exp_Rev Access'!$F$7:$GK$318,$FG$2,FALSE))</f>
        <v>0</v>
      </c>
      <c r="FH96" s="90">
        <f>IF(ISNA(VLOOKUP($B96,'[1]1718  Exp_Rev Access'!$F$7:$GK$318,$FH$2,FALSE)),"",VLOOKUP($B96,'[1]1718  Exp_Rev Access'!$F$7:$GK$318,$FH$2,FALSE))</f>
        <v>0</v>
      </c>
      <c r="FI96" s="90">
        <f>IF(ISNA(VLOOKUP($B96,'[1]1718  Exp_Rev Access'!$F$7:$GK$318,$FI$2,FALSE)),"",VLOOKUP($B96,'[1]1718  Exp_Rev Access'!$F$7:$GK$318,$FI$2,FALSE))</f>
        <v>0</v>
      </c>
      <c r="FJ96" s="90">
        <f>IF(ISNA(VLOOKUP($B96,'[1]1718  Exp_Rev Access'!$F$7:$GK$318,$FJ$2,FALSE)),"",VLOOKUP($B96,'[1]1718  Exp_Rev Access'!$F$7:$GK$318,$FJ$2,FALSE))</f>
        <v>0</v>
      </c>
      <c r="FK96" s="90">
        <f>IF(ISNA(VLOOKUP($B96,'[1]1718  Exp_Rev Access'!$F$7:$GK$318,$FK$2,FALSE)),"",VLOOKUP($B96,'[1]1718  Exp_Rev Access'!$F$7:$GK$318,$FK$2,FALSE))</f>
        <v>0</v>
      </c>
      <c r="FL96" s="90">
        <f>IF(ISNA(VLOOKUP($B96,'[1]1718  Exp_Rev Access'!$F$7:$GK$318,$FL$2,FALSE)),"",VLOOKUP($B96,'[1]1718  Exp_Rev Access'!$F$7:$GK$318,$FL$2,FALSE))</f>
        <v>0</v>
      </c>
      <c r="FM96" s="90">
        <f>IF(ISNA(VLOOKUP($B96,'[1]1718  Exp_Rev Access'!$F$7:$GK$318,$FM$2,FALSE)),"",VLOOKUP($B96,'[1]1718  Exp_Rev Access'!$F$7:$GK$318,$FM$2,FALSE))</f>
        <v>0</v>
      </c>
      <c r="FN96" s="90">
        <f>IF(ISNA(VLOOKUP($B96,'[1]1718  Exp_Rev Access'!$F$7:$GK$318,$FN$2,FALSE)),"",VLOOKUP($B96,'[1]1718  Exp_Rev Access'!$F$7:$GK$318,$FN$2,FALSE))</f>
        <v>0</v>
      </c>
      <c r="FO96" s="90">
        <f>IF(ISNA(VLOOKUP($B96,'[1]1718  Exp_Rev Access'!$F$7:$GK$318,$FO$2,FALSE)),"",VLOOKUP($B96,'[1]1718  Exp_Rev Access'!$F$7:$GK$318,$FO$2,FALSE))</f>
        <v>0</v>
      </c>
      <c r="FP96" s="90">
        <f>IF(ISNA(VLOOKUP($B96,'[1]1718  Exp_Rev Access'!$F$7:$GK$318,$FP$2,FALSE)),"",VLOOKUP($B96,'[1]1718  Exp_Rev Access'!$F$7:$GK$318,$FP$2,FALSE))</f>
        <v>0</v>
      </c>
      <c r="FQ96" s="90">
        <f>IF(ISNA(VLOOKUP($B96,'[1]1718  Exp_Rev Access'!$F$7:$GK$318,$FQ$2,FALSE)),"",VLOOKUP($B96,'[1]1718  Exp_Rev Access'!$F$7:$GK$318,$FQ$2,FALSE))</f>
        <v>0</v>
      </c>
      <c r="FR96" s="90">
        <f>IF(ISNA(VLOOKUP($B96,'[1]1718  Exp_Rev Access'!$F$7:$GK$318,$FR$2,FALSE)),"",VLOOKUP($B96,'[1]1718  Exp_Rev Access'!$F$7:$GK$318,$FR$2,FALSE))</f>
        <v>4536.54</v>
      </c>
      <c r="FS96" s="56">
        <f t="shared" si="312"/>
        <v>70188.409999999989</v>
      </c>
      <c r="FT96" s="92">
        <f t="shared" si="313"/>
        <v>3.6274018916210501E-2</v>
      </c>
      <c r="FU96" s="94">
        <f t="shared" si="314"/>
        <v>1573.7311659192819</v>
      </c>
      <c r="FV96" s="95">
        <f>IF(ISNA(VLOOKUP($B96,'[1]1718  Exp_Rev Access'!$F$7:$GK$318,$FV$2,FALSE)),"",VLOOKUP($B96,'[1]1718  Exp_Rev Access'!$F$7:$GK$318,$FV$2,FALSE))</f>
        <v>0</v>
      </c>
      <c r="FW96" s="95">
        <f>IF(ISNA(VLOOKUP($B96,'[1]1718  Exp_Rev Access'!$F$7:$GK$318,$FW$2,FALSE)),"",VLOOKUP($B96,'[1]1718  Exp_Rev Access'!$F$7:$GK$318,$FW$2,FALSE))</f>
        <v>0</v>
      </c>
      <c r="FX96" s="95">
        <f>IF(ISNA(VLOOKUP($B96,'[1]1718  Exp_Rev Access'!$F$7:$GK$318,$FX$2,FALSE)),"",VLOOKUP($B96,'[1]1718  Exp_Rev Access'!$F$7:$GK$318,$FX$2,FALSE))</f>
        <v>0</v>
      </c>
      <c r="FY96" s="95">
        <f>IF(ISNA(VLOOKUP($B96,'[1]1718  Exp_Rev Access'!$F$7:$GK$318,$FY$2,FALSE)),"",VLOOKUP($B96,'[1]1718  Exp_Rev Access'!$F$7:$GK$318,$FY$2,FALSE))</f>
        <v>0</v>
      </c>
      <c r="FZ96" s="95">
        <f>IF(ISNA(VLOOKUP($B96,'[1]1718  Exp_Rev Access'!$F$7:$GK$318,$FZ$2,FALSE)),"",VLOOKUP($B96,'[1]1718  Exp_Rev Access'!$F$7:$GK$318,$FZ$2,FALSE))</f>
        <v>0</v>
      </c>
      <c r="GA96" s="95">
        <f>IF(ISNA(VLOOKUP($B96,'[1]1718  Exp_Rev Access'!$F$7:$GK$318,$GA$2,FALSE)),"",VLOOKUP($B96,'[1]1718  Exp_Rev Access'!$F$7:$GK$318,$GA$2,FALSE))</f>
        <v>0</v>
      </c>
      <c r="GB96" s="95">
        <f>IF(ISNA(VLOOKUP($B96,'[1]1718  Exp_Rev Access'!$F$7:$GK$318,$GB$2,FALSE)),"",VLOOKUP($B96,'[1]1718  Exp_Rev Access'!$F$7:$GK$318,$GB$2,FALSE))</f>
        <v>0</v>
      </c>
      <c r="GC96" s="95">
        <f>IF(ISNA(VLOOKUP($B96,'[1]1718  Exp_Rev Access'!$F$7:$GK$318,$GC$2,FALSE)),"",VLOOKUP($B96,'[1]1718  Exp_Rev Access'!$F$7:$GK$318,$GC$2,FALSE))</f>
        <v>0</v>
      </c>
      <c r="GD96" s="95">
        <f>IF(ISNA(VLOOKUP($B96,'[1]1718  Exp_Rev Access'!$F$7:$GK$318,$GD$2,FALSE)),"",VLOOKUP($B96,'[1]1718  Exp_Rev Access'!$F$7:$GK$318,$GD$2,FALSE))</f>
        <v>0</v>
      </c>
      <c r="GE96" s="95">
        <f>IF(ISNA(VLOOKUP($B96,'[1]1718  Exp_Rev Access'!$F$7:$GK$318,$GE$2,FALSE)),"",VLOOKUP($B96,'[1]1718  Exp_Rev Access'!$F$7:$GK$318,$GE$2,FALSE))</f>
        <v>825.5</v>
      </c>
      <c r="GF96" s="95">
        <f>IF(ISNA(VLOOKUP($B96,'[1]1718  Exp_Rev Access'!$F$7:$GK$318,$GF$2,FALSE)),"",VLOOKUP($B96,'[1]1718  Exp_Rev Access'!$F$7:$GK$318,$GF$2,FALSE))</f>
        <v>0</v>
      </c>
      <c r="GG96" s="95">
        <f>IF(ISNA(VLOOKUP($B96,'[1]1718  Exp_Rev Access'!$F$7:$GK$318,$GG$2,FALSE)),"",VLOOKUP($B96,'[1]1718  Exp_Rev Access'!$F$7:$GK$318,$GG$2,FALSE))</f>
        <v>0</v>
      </c>
      <c r="GH96" s="95">
        <f>IF(ISNA(VLOOKUP($B96,'[1]1718  Exp_Rev Access'!$F$7:$GK$318,$GH$2,FALSE)),"",VLOOKUP($B96,'[1]1718  Exp_Rev Access'!$F$7:$GK$318,$GH$2,FALSE))</f>
        <v>0</v>
      </c>
      <c r="GI96" s="95">
        <f>IF(ISNA(VLOOKUP($B96,'[1]1718  Exp_Rev Access'!$F$7:$GK$318,$GI$2,FALSE)),"",VLOOKUP($B96,'[1]1718  Exp_Rev Access'!$F$7:$GK$318,$GI$2,FALSE))</f>
        <v>0</v>
      </c>
      <c r="GJ96" s="95">
        <f>IF(ISNA(VLOOKUP($B96,'[1]1718  Exp_Rev Access'!$F$7:$GK$318,$GJ$2,FALSE)),"",VLOOKUP($B96,'[1]1718  Exp_Rev Access'!$F$7:$GK$318,$GJ$2,FALSE))</f>
        <v>0</v>
      </c>
      <c r="GK96" s="95">
        <f>IF(ISNA(VLOOKUP($B96,'[1]1718  Exp_Rev Access'!$F$7:$GK$318,$GK$2,FALSE)),"",VLOOKUP($B96,'[1]1718  Exp_Rev Access'!$F$7:$GK$318,$GK$2,FALSE))</f>
        <v>0</v>
      </c>
      <c r="GL96" s="95">
        <f>IF(ISNA(VLOOKUP($B96,'[1]1718  Exp_Rev Access'!$F$7:$GK$318,$GL$2,FALSE)),"",VLOOKUP($B96,'[1]1718  Exp_Rev Access'!$F$7:$GK$318,$GL$2,FALSE))</f>
        <v>24679.03</v>
      </c>
      <c r="GM96" s="95">
        <f>IF(ISNA(VLOOKUP($B96,'[1]1718  Exp_Rev Access'!$F$7:$GK$318,$GM$2,FALSE)),"",VLOOKUP($B96,'[1]1718  Exp_Rev Access'!$F$7:$GK$318,$GM$2,FALSE))</f>
        <v>0</v>
      </c>
      <c r="GN96" s="95">
        <f>IF(ISNA(VLOOKUP($B96,'[1]1718  Exp_Rev Access'!$F$7:$GK$318,$GN$2,FALSE)),"",VLOOKUP($B96,'[1]1718  Exp_Rev Access'!$F$7:$GK$318,$GN$2,FALSE))</f>
        <v>0</v>
      </c>
      <c r="GO96" s="95">
        <f>IF(ISNA(VLOOKUP($B96,'[1]1718  Exp_Rev Access'!$F$7:$GK$318,$GO$2,FALSE)),"",VLOOKUP($B96,'[1]1718  Exp_Rev Access'!$F$7:$GK$318,$GO$2,FALSE))</f>
        <v>0</v>
      </c>
      <c r="GP96" s="95">
        <f>IF(ISNA(VLOOKUP($B96,'[1]1718  Exp_Rev Access'!$F$7:$GK$318,$GP$2,FALSE)),"",VLOOKUP($B96,'[1]1718  Exp_Rev Access'!$F$7:$GK$318,$GP$2,FALSE))</f>
        <v>0</v>
      </c>
      <c r="GQ96" s="95">
        <f>IF(ISNA(VLOOKUP($B96,'[1]1718  Exp_Rev Access'!$F$7:$GK$318,$GQ$2,FALSE)),"",VLOOKUP($B96,'[1]1718  Exp_Rev Access'!$F$7:$GK$318,$GQ$2,FALSE))</f>
        <v>0</v>
      </c>
      <c r="GR96" s="95">
        <f>IF(ISNA(VLOOKUP($B96,'[1]1718  Exp_Rev Access'!$F$7:$GK$318,$GR$2,FALSE)),"",VLOOKUP($B96,'[1]1718  Exp_Rev Access'!$F$7:$GK$318,$GR$2,FALSE))</f>
        <v>0</v>
      </c>
      <c r="GS96" s="95">
        <f>IF(ISNA(VLOOKUP($B96,'[1]1718  Exp_Rev Access'!$F$7:$GK$318,$GS$2,FALSE)),"",VLOOKUP($B96,'[1]1718  Exp_Rev Access'!$F$7:$GK$318,$GS$2,FALSE))</f>
        <v>0</v>
      </c>
      <c r="GT96" s="95">
        <f>IF(ISNA(VLOOKUP($B96,'[1]1718  Exp_Rev Access'!$F$7:$GK$318,$GT$2,FALSE)),"",VLOOKUP($B96,'[1]1718  Exp_Rev Access'!$F$7:$GK$318,$GT$2,FALSE))</f>
        <v>0</v>
      </c>
      <c r="GU96" s="56">
        <f t="shared" si="315"/>
        <v>25504.53</v>
      </c>
      <c r="GV96" s="92">
        <f t="shared" si="316"/>
        <v>1.3180976797580374E-2</v>
      </c>
      <c r="GW96" s="96">
        <f t="shared" si="317"/>
        <v>571.85044843049309</v>
      </c>
      <c r="HE96" s="41"/>
      <c r="HF96" s="41"/>
      <c r="HG96" s="41"/>
      <c r="HH96" s="41"/>
      <c r="HI96" s="41"/>
      <c r="HJ96" s="41"/>
      <c r="HK96" s="41"/>
      <c r="HL96" s="41"/>
      <c r="HM96" s="41"/>
      <c r="HN96" s="41"/>
    </row>
    <row r="97" spans="1:222" s="97" customFormat="1" x14ac:dyDescent="0.3">
      <c r="A97" s="98"/>
      <c r="B97" s="99"/>
      <c r="C97" s="82" t="s">
        <v>185</v>
      </c>
      <c r="D97" s="111">
        <f>SUM(D93:D96)</f>
        <v>20354.86</v>
      </c>
      <c r="E97" s="112">
        <f>SUM(E93:E96)</f>
        <v>255608309.91</v>
      </c>
      <c r="F97" s="113">
        <f>N97+AM97+AU97+BV97+CE97+FS97+GU97</f>
        <v>255608309.91</v>
      </c>
      <c r="G97" s="113">
        <f>F97-E97</f>
        <v>0</v>
      </c>
      <c r="H97" s="103">
        <f>SUM(H93:H96)</f>
        <v>26744528.5</v>
      </c>
      <c r="I97" s="103">
        <f t="shared" ref="I97:M97" si="324">SUM(I93:I96)</f>
        <v>0</v>
      </c>
      <c r="J97" s="103">
        <f t="shared" si="324"/>
        <v>0</v>
      </c>
      <c r="K97" s="103">
        <f t="shared" si="324"/>
        <v>0</v>
      </c>
      <c r="L97" s="103">
        <f t="shared" si="324"/>
        <v>0</v>
      </c>
      <c r="M97" s="103">
        <f t="shared" si="324"/>
        <v>12837</v>
      </c>
      <c r="N97" s="102">
        <f t="shared" si="299"/>
        <v>26757365.5</v>
      </c>
      <c r="O97" s="58">
        <f t="shared" si="300"/>
        <v>0.1046811252318882</v>
      </c>
      <c r="P97" s="102">
        <f t="shared" si="301"/>
        <v>1314.5443152151379</v>
      </c>
      <c r="Q97" s="103">
        <f>SUM(Q93:Q96)</f>
        <v>23843</v>
      </c>
      <c r="R97" s="103">
        <f t="shared" ref="R97:AL97" si="325">SUM(R93:R96)</f>
        <v>0</v>
      </c>
      <c r="S97" s="103">
        <f t="shared" si="325"/>
        <v>0</v>
      </c>
      <c r="T97" s="103">
        <f t="shared" si="325"/>
        <v>0</v>
      </c>
      <c r="U97" s="103">
        <f t="shared" si="325"/>
        <v>0</v>
      </c>
      <c r="V97" s="103">
        <f t="shared" si="325"/>
        <v>0</v>
      </c>
      <c r="W97" s="103">
        <f t="shared" si="325"/>
        <v>0</v>
      </c>
      <c r="X97" s="103">
        <f t="shared" si="325"/>
        <v>0</v>
      </c>
      <c r="Y97" s="103">
        <f t="shared" si="325"/>
        <v>43868.619999999995</v>
      </c>
      <c r="Z97" s="103">
        <f t="shared" si="325"/>
        <v>0</v>
      </c>
      <c r="AA97" s="103">
        <f t="shared" si="325"/>
        <v>0</v>
      </c>
      <c r="AB97" s="103">
        <f t="shared" si="325"/>
        <v>0</v>
      </c>
      <c r="AC97" s="103">
        <f t="shared" si="325"/>
        <v>894.9</v>
      </c>
      <c r="AD97" s="103">
        <f t="shared" si="325"/>
        <v>1035355.5800000001</v>
      </c>
      <c r="AE97" s="103">
        <f t="shared" si="325"/>
        <v>377655.84</v>
      </c>
      <c r="AF97" s="103">
        <f t="shared" si="325"/>
        <v>0</v>
      </c>
      <c r="AG97" s="103">
        <f t="shared" si="325"/>
        <v>3666.21</v>
      </c>
      <c r="AH97" s="103">
        <f t="shared" si="325"/>
        <v>14378.539999999999</v>
      </c>
      <c r="AI97" s="103">
        <f t="shared" si="325"/>
        <v>61087.4</v>
      </c>
      <c r="AJ97" s="103">
        <f t="shared" si="325"/>
        <v>0</v>
      </c>
      <c r="AK97" s="103">
        <f t="shared" si="325"/>
        <v>759242.14</v>
      </c>
      <c r="AL97" s="103">
        <f t="shared" si="325"/>
        <v>44940.53</v>
      </c>
      <c r="AM97" s="102">
        <f t="shared" si="318"/>
        <v>2364932.7599999998</v>
      </c>
      <c r="AN97" s="61">
        <f t="shared" si="319"/>
        <v>9.2521747858381274E-3</v>
      </c>
      <c r="AO97" s="59">
        <f t="shared" si="320"/>
        <v>116.18516462407503</v>
      </c>
      <c r="AP97" s="103">
        <f>SUM(AP93:AP96)</f>
        <v>132545091.45</v>
      </c>
      <c r="AQ97" s="103">
        <f t="shared" ref="AQ97:AT97" si="326">SUM(AQ93:AQ96)</f>
        <v>4585773.7399999993</v>
      </c>
      <c r="AR97" s="103">
        <f t="shared" si="326"/>
        <v>20612052.719999995</v>
      </c>
      <c r="AS97" s="103">
        <f t="shared" si="326"/>
        <v>0</v>
      </c>
      <c r="AT97" s="103">
        <f t="shared" si="326"/>
        <v>20.03</v>
      </c>
      <c r="AU97" s="102">
        <f t="shared" si="321"/>
        <v>157742937.94</v>
      </c>
      <c r="AV97" s="64">
        <f t="shared" si="322"/>
        <v>0.61712758085033104</v>
      </c>
      <c r="AW97" s="102">
        <f t="shared" si="323"/>
        <v>7749.6449467105149</v>
      </c>
      <c r="AX97" s="103">
        <f>SUM(AX93:AX96)</f>
        <v>0</v>
      </c>
      <c r="AY97" s="103">
        <f t="shared" ref="AY97:BU97" si="327">SUM(AY93:AY96)</f>
        <v>17200490.740000002</v>
      </c>
      <c r="AZ97" s="103">
        <f t="shared" si="327"/>
        <v>882435.96</v>
      </c>
      <c r="BA97" s="103">
        <f t="shared" si="327"/>
        <v>0</v>
      </c>
      <c r="BB97" s="103">
        <f t="shared" si="327"/>
        <v>0</v>
      </c>
      <c r="BC97" s="103">
        <f t="shared" si="327"/>
        <v>10596857.18</v>
      </c>
      <c r="BD97" s="103">
        <f t="shared" si="327"/>
        <v>0</v>
      </c>
      <c r="BE97" s="103">
        <f t="shared" si="327"/>
        <v>1730952.1300000001</v>
      </c>
      <c r="BF97" s="103">
        <f t="shared" si="327"/>
        <v>0</v>
      </c>
      <c r="BG97" s="103">
        <f t="shared" si="327"/>
        <v>8063654.2699999996</v>
      </c>
      <c r="BH97" s="103">
        <f t="shared" si="327"/>
        <v>411226.68999999994</v>
      </c>
      <c r="BI97" s="103">
        <f t="shared" si="327"/>
        <v>0</v>
      </c>
      <c r="BJ97" s="103">
        <f t="shared" si="327"/>
        <v>209586.97</v>
      </c>
      <c r="BK97" s="103">
        <f t="shared" si="327"/>
        <v>7075533.1100000013</v>
      </c>
      <c r="BL97" s="103">
        <f t="shared" si="327"/>
        <v>15346.14</v>
      </c>
      <c r="BM97" s="103">
        <f t="shared" si="327"/>
        <v>0</v>
      </c>
      <c r="BN97" s="103">
        <f t="shared" si="327"/>
        <v>0</v>
      </c>
      <c r="BO97" s="103">
        <f t="shared" si="327"/>
        <v>0</v>
      </c>
      <c r="BP97" s="103">
        <f t="shared" si="327"/>
        <v>0</v>
      </c>
      <c r="BQ97" s="103">
        <f t="shared" si="327"/>
        <v>0</v>
      </c>
      <c r="BR97" s="103">
        <f t="shared" si="327"/>
        <v>0</v>
      </c>
      <c r="BS97" s="103">
        <f t="shared" si="327"/>
        <v>0</v>
      </c>
      <c r="BT97" s="103">
        <f t="shared" si="327"/>
        <v>0</v>
      </c>
      <c r="BU97" s="103">
        <f t="shared" si="327"/>
        <v>0</v>
      </c>
      <c r="BV97" s="102">
        <f t="shared" si="236"/>
        <v>46186083.189999998</v>
      </c>
      <c r="BW97" s="61">
        <f t="shared" si="308"/>
        <v>0.18069085158562401</v>
      </c>
      <c r="BX97" s="59">
        <f t="shared" si="309"/>
        <v>2269.044502885306</v>
      </c>
      <c r="BY97" s="90">
        <f>SUM(BY93:BY96)</f>
        <v>236195.55</v>
      </c>
      <c r="BZ97" s="90">
        <f t="shared" ref="BZ97:CD97" si="328">SUM(BZ93:BZ96)</f>
        <v>0</v>
      </c>
      <c r="CA97" s="90">
        <f t="shared" si="328"/>
        <v>0</v>
      </c>
      <c r="CB97" s="90">
        <f t="shared" si="328"/>
        <v>0</v>
      </c>
      <c r="CC97" s="90">
        <f t="shared" si="328"/>
        <v>0</v>
      </c>
      <c r="CD97" s="90">
        <f t="shared" si="328"/>
        <v>0</v>
      </c>
      <c r="CE97" s="56">
        <f t="shared" si="237"/>
        <v>236195.55</v>
      </c>
      <c r="CF97" s="61">
        <f t="shared" si="310"/>
        <v>9.2405270424566685E-4</v>
      </c>
      <c r="CG97" s="62">
        <f t="shared" si="311"/>
        <v>11.603889685313481</v>
      </c>
      <c r="CH97" s="103">
        <f>SUM(CH93:CH96)</f>
        <v>9624.1</v>
      </c>
      <c r="CI97" s="103">
        <f t="shared" ref="CI97:ET97" si="329">SUM(CI93:CI96)</f>
        <v>0</v>
      </c>
      <c r="CJ97" s="103">
        <f t="shared" si="329"/>
        <v>0</v>
      </c>
      <c r="CK97" s="103">
        <f t="shared" si="329"/>
        <v>0</v>
      </c>
      <c r="CL97" s="103">
        <f t="shared" si="329"/>
        <v>0</v>
      </c>
      <c r="CM97" s="103">
        <f t="shared" si="329"/>
        <v>0</v>
      </c>
      <c r="CN97" s="103">
        <f t="shared" si="329"/>
        <v>0</v>
      </c>
      <c r="CO97" s="103">
        <f t="shared" si="329"/>
        <v>0</v>
      </c>
      <c r="CP97" s="103">
        <f t="shared" si="329"/>
        <v>0</v>
      </c>
      <c r="CQ97" s="103">
        <f t="shared" si="329"/>
        <v>3450246.61</v>
      </c>
      <c r="CR97" s="103">
        <f t="shared" si="329"/>
        <v>0</v>
      </c>
      <c r="CS97" s="103">
        <f t="shared" si="329"/>
        <v>154950.79</v>
      </c>
      <c r="CT97" s="103">
        <f t="shared" si="329"/>
        <v>0</v>
      </c>
      <c r="CU97" s="103">
        <f t="shared" si="329"/>
        <v>5332259.3499999996</v>
      </c>
      <c r="CV97" s="103">
        <f t="shared" si="329"/>
        <v>810206.25</v>
      </c>
      <c r="CW97" s="103">
        <f t="shared" si="329"/>
        <v>298927.32</v>
      </c>
      <c r="CX97" s="103">
        <f t="shared" si="329"/>
        <v>0</v>
      </c>
      <c r="CY97" s="103">
        <f t="shared" si="329"/>
        <v>0</v>
      </c>
      <c r="CZ97" s="103">
        <f t="shared" si="329"/>
        <v>0</v>
      </c>
      <c r="DA97" s="103">
        <f t="shared" si="329"/>
        <v>0</v>
      </c>
      <c r="DB97" s="103">
        <f t="shared" si="329"/>
        <v>1086243.28</v>
      </c>
      <c r="DC97" s="103">
        <f t="shared" si="329"/>
        <v>0</v>
      </c>
      <c r="DD97" s="103">
        <f t="shared" si="329"/>
        <v>0</v>
      </c>
      <c r="DE97" s="103">
        <f t="shared" si="329"/>
        <v>0</v>
      </c>
      <c r="DF97" s="103">
        <f t="shared" si="329"/>
        <v>0</v>
      </c>
      <c r="DG97" s="103">
        <f t="shared" si="329"/>
        <v>0</v>
      </c>
      <c r="DH97" s="103">
        <f t="shared" si="329"/>
        <v>119268.58</v>
      </c>
      <c r="DI97" s="103">
        <f t="shared" si="329"/>
        <v>8811856.4499999993</v>
      </c>
      <c r="DJ97" s="103">
        <f t="shared" si="329"/>
        <v>0</v>
      </c>
      <c r="DK97" s="103">
        <f t="shared" si="329"/>
        <v>2539.4</v>
      </c>
      <c r="DL97" s="103">
        <f t="shared" si="329"/>
        <v>0</v>
      </c>
      <c r="DM97" s="103">
        <f t="shared" si="329"/>
        <v>0</v>
      </c>
      <c r="DN97" s="103">
        <f t="shared" si="329"/>
        <v>0</v>
      </c>
      <c r="DO97" s="103">
        <f t="shared" si="329"/>
        <v>0</v>
      </c>
      <c r="DP97" s="103">
        <f t="shared" si="329"/>
        <v>0</v>
      </c>
      <c r="DQ97" s="103">
        <f t="shared" si="329"/>
        <v>0</v>
      </c>
      <c r="DR97" s="103">
        <f t="shared" si="329"/>
        <v>0</v>
      </c>
      <c r="DS97" s="103">
        <f t="shared" si="329"/>
        <v>0</v>
      </c>
      <c r="DT97" s="103">
        <f t="shared" si="329"/>
        <v>0</v>
      </c>
      <c r="DU97" s="103">
        <f t="shared" si="329"/>
        <v>0</v>
      </c>
      <c r="DV97" s="103">
        <f t="shared" si="329"/>
        <v>0</v>
      </c>
      <c r="DW97" s="103">
        <f t="shared" si="329"/>
        <v>0</v>
      </c>
      <c r="DX97" s="103">
        <f t="shared" si="329"/>
        <v>0</v>
      </c>
      <c r="DY97" s="103">
        <f t="shared" si="329"/>
        <v>13374.23</v>
      </c>
      <c r="DZ97" s="103">
        <f t="shared" si="329"/>
        <v>0</v>
      </c>
      <c r="EA97" s="103">
        <f t="shared" si="329"/>
        <v>0</v>
      </c>
      <c r="EB97" s="103">
        <f t="shared" si="329"/>
        <v>0</v>
      </c>
      <c r="EC97" s="103">
        <f t="shared" si="329"/>
        <v>0</v>
      </c>
      <c r="ED97" s="103">
        <f t="shared" si="329"/>
        <v>0</v>
      </c>
      <c r="EE97" s="103">
        <f t="shared" si="329"/>
        <v>0</v>
      </c>
      <c r="EF97" s="103">
        <f t="shared" si="329"/>
        <v>0</v>
      </c>
      <c r="EG97" s="103">
        <f t="shared" si="329"/>
        <v>0</v>
      </c>
      <c r="EH97" s="103">
        <f t="shared" si="329"/>
        <v>0</v>
      </c>
      <c r="EI97" s="103">
        <f t="shared" si="329"/>
        <v>213569.73</v>
      </c>
      <c r="EJ97" s="103">
        <f t="shared" si="329"/>
        <v>0</v>
      </c>
      <c r="EK97" s="103">
        <f t="shared" si="329"/>
        <v>0</v>
      </c>
      <c r="EL97" s="103">
        <f t="shared" si="329"/>
        <v>0</v>
      </c>
      <c r="EM97" s="103">
        <f t="shared" si="329"/>
        <v>0</v>
      </c>
      <c r="EN97" s="103">
        <f t="shared" si="329"/>
        <v>0</v>
      </c>
      <c r="EO97" s="103">
        <f t="shared" si="329"/>
        <v>0</v>
      </c>
      <c r="EP97" s="103">
        <f t="shared" si="329"/>
        <v>0</v>
      </c>
      <c r="EQ97" s="103">
        <f t="shared" si="329"/>
        <v>0</v>
      </c>
      <c r="ER97" s="103">
        <f t="shared" si="329"/>
        <v>0</v>
      </c>
      <c r="ES97" s="103">
        <f t="shared" si="329"/>
        <v>0</v>
      </c>
      <c r="ET97" s="103">
        <f t="shared" si="329"/>
        <v>0</v>
      </c>
      <c r="EU97" s="103">
        <f t="shared" ref="EU97:FR97" si="330">SUM(EU93:EU96)</f>
        <v>0</v>
      </c>
      <c r="EV97" s="103">
        <f t="shared" si="330"/>
        <v>128855.66</v>
      </c>
      <c r="EW97" s="103">
        <f t="shared" si="330"/>
        <v>0</v>
      </c>
      <c r="EX97" s="103">
        <f t="shared" si="330"/>
        <v>0</v>
      </c>
      <c r="EY97" s="103">
        <f t="shared" si="330"/>
        <v>0</v>
      </c>
      <c r="EZ97" s="103">
        <f t="shared" si="330"/>
        <v>0</v>
      </c>
      <c r="FA97" s="103">
        <f t="shared" si="330"/>
        <v>0</v>
      </c>
      <c r="FB97" s="103">
        <f t="shared" si="330"/>
        <v>0</v>
      </c>
      <c r="FC97" s="103">
        <f t="shared" si="330"/>
        <v>0</v>
      </c>
      <c r="FD97" s="103">
        <f t="shared" si="330"/>
        <v>0</v>
      </c>
      <c r="FE97" s="103">
        <f t="shared" si="330"/>
        <v>0</v>
      </c>
      <c r="FF97" s="103">
        <f t="shared" si="330"/>
        <v>0</v>
      </c>
      <c r="FG97" s="103">
        <f t="shared" si="330"/>
        <v>0</v>
      </c>
      <c r="FH97" s="103">
        <f t="shared" si="330"/>
        <v>0</v>
      </c>
      <c r="FI97" s="103">
        <f t="shared" si="330"/>
        <v>0</v>
      </c>
      <c r="FJ97" s="103">
        <f t="shared" si="330"/>
        <v>0</v>
      </c>
      <c r="FK97" s="103">
        <f t="shared" si="330"/>
        <v>0</v>
      </c>
      <c r="FL97" s="103">
        <f t="shared" si="330"/>
        <v>0</v>
      </c>
      <c r="FM97" s="103">
        <f t="shared" si="330"/>
        <v>0</v>
      </c>
      <c r="FN97" s="103">
        <f t="shared" si="330"/>
        <v>0</v>
      </c>
      <c r="FO97" s="103">
        <f t="shared" si="330"/>
        <v>0</v>
      </c>
      <c r="FP97" s="103">
        <f t="shared" si="330"/>
        <v>0</v>
      </c>
      <c r="FQ97" s="103">
        <f t="shared" si="330"/>
        <v>0</v>
      </c>
      <c r="FR97" s="103">
        <f t="shared" si="330"/>
        <v>485841.93</v>
      </c>
      <c r="FS97" s="102">
        <f t="shared" si="312"/>
        <v>20917763.679999996</v>
      </c>
      <c r="FT97" s="61">
        <f t="shared" si="313"/>
        <v>8.1835225495466749E-2</v>
      </c>
      <c r="FU97" s="115">
        <f t="shared" si="314"/>
        <v>1027.654510028563</v>
      </c>
      <c r="FV97" s="134">
        <f>SUM(FV93:FV96)</f>
        <v>686752.37</v>
      </c>
      <c r="FW97" s="134">
        <f t="shared" ref="FW97:GT97" si="331">SUM(FW93:FW96)</f>
        <v>597433.49</v>
      </c>
      <c r="FX97" s="134">
        <f t="shared" si="331"/>
        <v>0</v>
      </c>
      <c r="FY97" s="134">
        <f t="shared" si="331"/>
        <v>0</v>
      </c>
      <c r="FZ97" s="134">
        <f t="shared" si="331"/>
        <v>0</v>
      </c>
      <c r="GA97" s="134">
        <f t="shared" si="331"/>
        <v>0</v>
      </c>
      <c r="GB97" s="134">
        <f t="shared" si="331"/>
        <v>0</v>
      </c>
      <c r="GC97" s="134">
        <f t="shared" si="331"/>
        <v>0</v>
      </c>
      <c r="GD97" s="134">
        <f t="shared" si="331"/>
        <v>0</v>
      </c>
      <c r="GE97" s="134">
        <f t="shared" si="331"/>
        <v>1763</v>
      </c>
      <c r="GF97" s="134">
        <f t="shared" si="331"/>
        <v>38848.75</v>
      </c>
      <c r="GG97" s="134">
        <f t="shared" si="331"/>
        <v>0</v>
      </c>
      <c r="GH97" s="134">
        <f t="shared" si="331"/>
        <v>0</v>
      </c>
      <c r="GI97" s="134">
        <f t="shared" si="331"/>
        <v>0</v>
      </c>
      <c r="GJ97" s="134">
        <f t="shared" si="331"/>
        <v>0</v>
      </c>
      <c r="GK97" s="134">
        <f t="shared" si="331"/>
        <v>46394.65</v>
      </c>
      <c r="GL97" s="134">
        <f t="shared" si="331"/>
        <v>31839.03</v>
      </c>
      <c r="GM97" s="134">
        <f t="shared" si="331"/>
        <v>0</v>
      </c>
      <c r="GN97" s="134">
        <f t="shared" si="331"/>
        <v>0</v>
      </c>
      <c r="GO97" s="134">
        <f t="shared" si="331"/>
        <v>0</v>
      </c>
      <c r="GP97" s="134">
        <f t="shared" si="331"/>
        <v>0</v>
      </c>
      <c r="GQ97" s="134">
        <f t="shared" si="331"/>
        <v>0</v>
      </c>
      <c r="GR97" s="134">
        <f t="shared" si="331"/>
        <v>0</v>
      </c>
      <c r="GS97" s="134">
        <f t="shared" si="331"/>
        <v>0</v>
      </c>
      <c r="GT97" s="134">
        <f t="shared" si="331"/>
        <v>0</v>
      </c>
      <c r="GU97" s="102">
        <f t="shared" si="315"/>
        <v>1403031.2899999998</v>
      </c>
      <c r="GV97" s="61">
        <f t="shared" si="316"/>
        <v>5.4889893466061757E-3</v>
      </c>
      <c r="GW97" s="65">
        <f t="shared" si="317"/>
        <v>68.92856497170699</v>
      </c>
    </row>
    <row r="98" spans="1:222" x14ac:dyDescent="0.3">
      <c r="A98" s="98"/>
      <c r="B98" s="88"/>
      <c r="C98" s="89"/>
      <c r="D98" s="75"/>
      <c r="E98" s="76"/>
      <c r="F98" s="70"/>
      <c r="G98" s="70"/>
      <c r="H98" s="90"/>
      <c r="I98" s="90"/>
      <c r="J98" s="90"/>
      <c r="K98" s="90"/>
      <c r="L98" s="90"/>
      <c r="M98" s="90"/>
      <c r="N98" s="56"/>
      <c r="O98" s="91"/>
      <c r="P98" s="56"/>
      <c r="Q98" s="90" t="str">
        <f>IF(ISNA(VLOOKUP($B98,'[1]1718  Exp_Rev Access'!$F$7:$GK$318,10,FALSE)),"",VLOOKUP($B98,'[1]1718  Exp_Rev Access'!$F$7:$GK$318,10,FALSE))</f>
        <v/>
      </c>
      <c r="R98" s="90" t="str">
        <f>IF(ISNA(VLOOKUP($B98,'[1]1718  Exp_Rev Access'!$F$7:$GK$318,11,FALSE)),"",VLOOKUP($B98,'[1]1718  Exp_Rev Access'!$F$7:$GK$318,11,FALSE))</f>
        <v/>
      </c>
      <c r="S98" s="90" t="str">
        <f>IF(ISNA(VLOOKUP($B98,'[1]1718  Exp_Rev Access'!$F$7:$GK$318,12,FALSE)),"",VLOOKUP($B98,'[1]1718  Exp_Rev Access'!$F$7:$GK$318,12,FALSE))</f>
        <v/>
      </c>
      <c r="T98" s="90" t="str">
        <f>IF(ISNA(VLOOKUP($B98,'[1]1718  Exp_Rev Access'!$F$7:$GK$318,13,FALSE)),"",VLOOKUP($B98,'[1]1718  Exp_Rev Access'!$F$7:$GK$318,13,FALSE))</f>
        <v/>
      </c>
      <c r="U98" s="90" t="str">
        <f>IF(ISNA(VLOOKUP($B98,'[1]1718  Exp_Rev Access'!$F$7:$GK$318,14,FALSE)),"",VLOOKUP($B98,'[1]1718  Exp_Rev Access'!$F$7:$GK$318,14,FALSE))</f>
        <v/>
      </c>
      <c r="V98" s="90" t="str">
        <f>IF(ISNA(VLOOKUP($B98,'[1]1718  Exp_Rev Access'!$F$7:$GK$318,15,FALSE)),"",VLOOKUP($B98,'[1]1718  Exp_Rev Access'!$F$7:$GK$318,15,FALSE))</f>
        <v/>
      </c>
      <c r="W98" s="90" t="str">
        <f>IF(ISNA(VLOOKUP($B98,'[1]1718  Exp_Rev Access'!$F$7:$GK$318,16,FALSE)),"",VLOOKUP($B98,'[1]1718  Exp_Rev Access'!$F$7:$GK$318,16,FALSE))</f>
        <v/>
      </c>
      <c r="X98" s="90" t="str">
        <f>IF(ISNA(VLOOKUP($B98,'[1]1718  Exp_Rev Access'!$F$7:$GK$318,17,FALSE)),"",VLOOKUP($B98,'[1]1718  Exp_Rev Access'!$F$7:$GK$318,17,FALSE))</f>
        <v/>
      </c>
      <c r="Y98" s="90" t="str">
        <f>IF(ISNA(VLOOKUP($B98,'[1]1718  Exp_Rev Access'!$F$7:$GK$318,18,FALSE)),"",VLOOKUP($B98,'[1]1718  Exp_Rev Access'!$F$7:$GK$318,18,FALSE))</f>
        <v/>
      </c>
      <c r="Z98" s="90" t="str">
        <f>IF(ISNA(VLOOKUP($B98,'[1]1718  Exp_Rev Access'!$F$7:$GK$318,19,FALSE)),"",VLOOKUP($B98,'[1]1718  Exp_Rev Access'!$F$7:$GK$318,19,FALSE))</f>
        <v/>
      </c>
      <c r="AA98" s="90" t="str">
        <f>IF(ISNA(VLOOKUP($B98,'[1]1718  Exp_Rev Access'!$F$7:$GK$318,20,FALSE)),"",VLOOKUP($B98,'[1]1718  Exp_Rev Access'!$F$7:$GK$318,20,FALSE))</f>
        <v/>
      </c>
      <c r="AB98" s="90" t="str">
        <f>IF(ISNA(VLOOKUP($B98,'[1]1718  Exp_Rev Access'!$F$7:$GK$318,21,FALSE)),"",VLOOKUP($B98,'[1]1718  Exp_Rev Access'!$F$7:$GK$318,21,FALSE))</f>
        <v/>
      </c>
      <c r="AC98" s="90" t="str">
        <f>IF(ISNA(VLOOKUP($B98,'[1]1718  Exp_Rev Access'!$F$7:$GK$318,22,FALSE)),"",VLOOKUP($B98,'[1]1718  Exp_Rev Access'!$F$7:$GK$318,22,FALSE))</f>
        <v/>
      </c>
      <c r="AD98" s="90" t="str">
        <f>IF(ISNA(VLOOKUP($B98,'[1]1718  Exp_Rev Access'!$F$7:$GK$318,23,FALSE)),"",VLOOKUP($B98,'[1]1718  Exp_Rev Access'!$F$7:$GK$318,23,FALSE))</f>
        <v/>
      </c>
      <c r="AE98" s="90" t="str">
        <f>IF(ISNA(VLOOKUP($B98,'[1]1718  Exp_Rev Access'!$F$7:$GK$318,24,FALSE)),"",VLOOKUP($B98,'[1]1718  Exp_Rev Access'!$F$7:$GK$318,24,FALSE))</f>
        <v/>
      </c>
      <c r="AF98" s="90" t="str">
        <f>IF(ISNA(VLOOKUP($B98,'[1]1718  Exp_Rev Access'!$F$7:$GK$318,25,FALSE)),"",VLOOKUP($B98,'[1]1718  Exp_Rev Access'!$F$7:$GK$318,25,FALSE))</f>
        <v/>
      </c>
      <c r="AG98" s="90" t="str">
        <f>IF(ISNA(VLOOKUP($B98,'[1]1718  Exp_Rev Access'!$F$7:$GK$318,26,FALSE)),"",VLOOKUP($B98,'[1]1718  Exp_Rev Access'!$F$7:$GK$318,26,FALSE))</f>
        <v/>
      </c>
      <c r="AH98" s="90" t="str">
        <f>IF(ISNA(VLOOKUP($B98,'[1]1718  Exp_Rev Access'!$F$7:$GK$318,27,FALSE)),"",VLOOKUP($B98,'[1]1718  Exp_Rev Access'!$F$7:$GK$318,27,FALSE))</f>
        <v/>
      </c>
      <c r="AI98" s="90" t="str">
        <f>IF(ISNA(VLOOKUP($B98,'[1]1718  Exp_Rev Access'!$F$7:$GK$318,28,FALSE)),"",VLOOKUP($B98,'[1]1718  Exp_Rev Access'!$F$7:$GK$318,28,FALSE))</f>
        <v/>
      </c>
      <c r="AJ98" s="90" t="str">
        <f>IF(ISNA(VLOOKUP($B98,'[1]1718  Exp_Rev Access'!$F$7:$GK$318,29,FALSE)),"",VLOOKUP($B98,'[1]1718  Exp_Rev Access'!$F$7:$GK$318,29,FALSE))</f>
        <v/>
      </c>
      <c r="AK98" s="90" t="str">
        <f>IF(ISNA(VLOOKUP($B98,'[1]1718  Exp_Rev Access'!$F$7:$GK$318,30,FALSE)),"",VLOOKUP($B98,'[1]1718  Exp_Rev Access'!$F$7:$GK$318,30,FALSE))</f>
        <v/>
      </c>
      <c r="AL98" s="90" t="str">
        <f>IF(ISNA(VLOOKUP($B98,'[1]1718  Exp_Rev Access'!$F$7:$GK$318,31,FALSE)),"",VLOOKUP($B98,'[1]1718  Exp_Rev Access'!$F$7:$GK$318,31,FALSE))</f>
        <v/>
      </c>
      <c r="AM98" s="56"/>
      <c r="AN98" s="92"/>
      <c r="AO98" s="71"/>
      <c r="AP98" s="90" t="str">
        <f>IF(ISNA(VLOOKUP($B98,'[1]1718  Exp_Rev Access'!$F$7:$GK$318,33,FALSE)),"",VLOOKUP($B98,'[1]1718  Exp_Rev Access'!$F$7:$GK$318,33,FALSE))</f>
        <v/>
      </c>
      <c r="AQ98" s="90" t="str">
        <f>IF(ISNA(VLOOKUP($B98,'[1]1718  Exp_Rev Access'!$F$7:$GK$318,34,FALSE)),"",VLOOKUP($B98,'[1]1718  Exp_Rev Access'!$F$7:$GK$318,34,FALSE))</f>
        <v/>
      </c>
      <c r="AR98" s="90" t="str">
        <f>IF(ISNA(VLOOKUP($B98,'[1]1718  Exp_Rev Access'!$F$7:$GK$318,35,FALSE)),"",VLOOKUP($B98,'[1]1718  Exp_Rev Access'!$F$7:$GK$318,35,FALSE))</f>
        <v/>
      </c>
      <c r="AS98" s="90" t="str">
        <f>IF(ISNA(VLOOKUP($B98,'[1]1718  Exp_Rev Access'!$F$7:$GK$318,36,FALSE)),"",VLOOKUP($B98,'[1]1718  Exp_Rev Access'!$F$7:$GK$318,36,FALSE))</f>
        <v/>
      </c>
      <c r="AT98" s="90" t="str">
        <f>IF(ISNA(VLOOKUP($B98,'[1]1718  Exp_Rev Access'!$F$7:$GK$318,37,FALSE)),"",VLOOKUP($B98,'[1]1718  Exp_Rev Access'!$F$7:$GK$318,37,FALSE))</f>
        <v/>
      </c>
      <c r="AU98" s="56"/>
      <c r="AV98" s="93"/>
      <c r="AW98" s="56"/>
      <c r="AX98" s="90" t="str">
        <f>IF(ISNA(VLOOKUP($B98,'[1]1718  Exp_Rev Access'!$F$7:$GK$318,39,FALSE)),"",VLOOKUP($B98,'[1]1718  Exp_Rev Access'!$F$7:$GK$318,39,FALSE))</f>
        <v/>
      </c>
      <c r="AY98" s="90" t="str">
        <f>IF(ISNA(VLOOKUP($B98,'[1]1718  Exp_Rev Access'!$F$7:$GK$318,40,FALSE)),"",VLOOKUP($B98,'[1]1718  Exp_Rev Access'!$F$7:$GK$318,40,FALSE))</f>
        <v/>
      </c>
      <c r="AZ98" s="90" t="str">
        <f>IF(ISNA(VLOOKUP($B98,'[1]1718  Exp_Rev Access'!$F$7:$GK$318,41,FALSE)),"",VLOOKUP($B98,'[1]1718  Exp_Rev Access'!$F$7:$GK$318,41,FALSE))</f>
        <v/>
      </c>
      <c r="BA98" s="90" t="str">
        <f>IF(ISNA(VLOOKUP($B98,'[1]1718  Exp_Rev Access'!$F$7:$GK$318,42,FALSE)),"",VLOOKUP($B98,'[1]1718  Exp_Rev Access'!$F$7:$GK$318,42,FALSE))</f>
        <v/>
      </c>
      <c r="BB98" s="90" t="str">
        <f>IF(ISNA(VLOOKUP($B98,'[1]1718  Exp_Rev Access'!$F$7:$GK$318,43,FALSE)),"",VLOOKUP($B98,'[1]1718  Exp_Rev Access'!$F$7:$GK$318,43,FALSE))</f>
        <v/>
      </c>
      <c r="BC98" s="90" t="str">
        <f>IF(ISNA(VLOOKUP($B98,'[1]1718  Exp_Rev Access'!$F$7:$GK$318,44,FALSE)),"",VLOOKUP($B98,'[1]1718  Exp_Rev Access'!$F$7:$GK$318,44,FALSE))</f>
        <v/>
      </c>
      <c r="BD98" s="90" t="str">
        <f>IF(ISNA(VLOOKUP($B98,'[1]1718  Exp_Rev Access'!$F$7:$GK$318,45,FALSE)),"",VLOOKUP($B98,'[1]1718  Exp_Rev Access'!$F$7:$GK$318,45,FALSE))</f>
        <v/>
      </c>
      <c r="BE98" s="90" t="str">
        <f>IF(ISNA(VLOOKUP($B98,'[1]1718  Exp_Rev Access'!$F$7:$GK$318,46,FALSE)),"",VLOOKUP($B98,'[1]1718  Exp_Rev Access'!$F$7:$GK$318,46,FALSE))</f>
        <v/>
      </c>
      <c r="BF98" s="90" t="str">
        <f>IF(ISNA(VLOOKUP($B98,'[1]1718  Exp_Rev Access'!$F$7:$GK$318,47,FALSE)),"",VLOOKUP($B98,'[1]1718  Exp_Rev Access'!$F$7:$GK$318,47,FALSE))</f>
        <v/>
      </c>
      <c r="BG98" s="90" t="str">
        <f>IF(ISNA(VLOOKUP($B98,'[1]1718  Exp_Rev Access'!$F$7:$GK$318,48,FALSE)),"",VLOOKUP($B98,'[1]1718  Exp_Rev Access'!$F$7:$GK$318,48,FALSE))</f>
        <v/>
      </c>
      <c r="BH98" s="90" t="str">
        <f>IF(ISNA(VLOOKUP($B98,'[1]1718  Exp_Rev Access'!$F$7:$GK$318,49,FALSE)),"",VLOOKUP($B98,'[1]1718  Exp_Rev Access'!$F$7:$GK$318,49,FALSE))</f>
        <v/>
      </c>
      <c r="BI98" s="90" t="str">
        <f>IF(ISNA(VLOOKUP($B98,'[1]1718  Exp_Rev Access'!$F$7:$GK$318,50,FALSE)),"",VLOOKUP($B98,'[1]1718  Exp_Rev Access'!$F$7:$GK$318,50,FALSE))</f>
        <v/>
      </c>
      <c r="BJ98" s="90" t="str">
        <f>IF(ISNA(VLOOKUP($B98,'[1]1718  Exp_Rev Access'!$F$7:$GK$318,51,FALSE)),"",VLOOKUP($B98,'[1]1718  Exp_Rev Access'!$F$7:$GK$318,51,FALSE))</f>
        <v/>
      </c>
      <c r="BK98" s="90" t="str">
        <f>IF(ISNA(VLOOKUP($B98,'[1]1718  Exp_Rev Access'!$F$7:$GK$318,52,FALSE)),"",VLOOKUP($B98,'[1]1718  Exp_Rev Access'!$F$7:$GK$318,52,FALSE))</f>
        <v/>
      </c>
      <c r="BL98" s="90" t="str">
        <f>IF(ISNA(VLOOKUP($B98,'[1]1718  Exp_Rev Access'!$F$7:$GK$318,53,FALSE)),"",VLOOKUP($B98,'[1]1718  Exp_Rev Access'!$F$7:$GK$318,53,FALSE))</f>
        <v/>
      </c>
      <c r="BM98" s="90" t="str">
        <f>IF(ISNA(VLOOKUP($B98,'[1]1718  Exp_Rev Access'!$F$7:$GK$318,54,FALSE)),"",VLOOKUP($B98,'[1]1718  Exp_Rev Access'!$F$7:$GK$318,54,FALSE))</f>
        <v/>
      </c>
      <c r="BN98" s="90" t="str">
        <f>IF(ISNA(VLOOKUP($B98,'[1]1718  Exp_Rev Access'!$F$7:$GK$318,55,FALSE)),"",VLOOKUP($B98,'[1]1718  Exp_Rev Access'!$F$7:$GK$318,55,FALSE))</f>
        <v/>
      </c>
      <c r="BO98" s="90" t="str">
        <f>IF(ISNA(VLOOKUP($B98,'[1]1718  Exp_Rev Access'!$F$7:$GK$318,56,FALSE)),"",VLOOKUP($B98,'[1]1718  Exp_Rev Access'!$F$7:$GK$318,56,FALSE))</f>
        <v/>
      </c>
      <c r="BP98" s="90" t="str">
        <f>IF(ISNA(VLOOKUP($B98,'[1]1718  Exp_Rev Access'!$F$7:$GK$318,57,FALSE)),"",VLOOKUP($B98,'[1]1718  Exp_Rev Access'!$F$7:$GK$318,57,FALSE))</f>
        <v/>
      </c>
      <c r="BQ98" s="90" t="str">
        <f>IF(ISNA(VLOOKUP($B98,'[1]1718  Exp_Rev Access'!$F$7:$GK$318,58,FALSE)),"",VLOOKUP($B98,'[1]1718  Exp_Rev Access'!$F$7:$GK$318,58,FALSE))</f>
        <v/>
      </c>
      <c r="BR98" s="90" t="str">
        <f>IF(ISNA(VLOOKUP($B98,'[1]1718  Exp_Rev Access'!$F$7:$GK$318,59,FALSE)),"",VLOOKUP($B98,'[1]1718  Exp_Rev Access'!$F$7:$GK$318,59,FALSE))</f>
        <v/>
      </c>
      <c r="BS98" s="90" t="str">
        <f>IF(ISNA(VLOOKUP($B98,'[1]1718  Exp_Rev Access'!$F$7:$GK$318,60,FALSE)),"",VLOOKUP($B98,'[1]1718  Exp_Rev Access'!$F$7:$GK$318,60,FALSE))</f>
        <v/>
      </c>
      <c r="BT98" s="90" t="str">
        <f>IF(ISNA(VLOOKUP($B98,'[1]1718  Exp_Rev Access'!$F$7:$GK$318,61,FALSE)),"",VLOOKUP($B98,'[1]1718  Exp_Rev Access'!$F$7:$GK$318,61,FALSE))</f>
        <v/>
      </c>
      <c r="BU98" s="90" t="str">
        <f>IF(ISNA(VLOOKUP($B98,'[1]1718  Exp_Rev Access'!$F$7:$GK$318,62,FALSE)),"",VLOOKUP($B98,'[1]1718  Exp_Rev Access'!$F$7:$GK$318,62,FALSE))</f>
        <v/>
      </c>
      <c r="BV98" s="56">
        <f t="shared" si="236"/>
        <v>0</v>
      </c>
      <c r="BW98" s="92"/>
      <c r="BX98" s="71"/>
      <c r="BY98" s="90" t="str">
        <f>IF(ISNA(VLOOKUP($B98,'[1]1718  Exp_Rev Access'!$F$7:$GK$318,64,FALSE)),"",VLOOKUP($B98,'[1]1718  Exp_Rev Access'!$F$7:$GK$318,64,FALSE))</f>
        <v/>
      </c>
      <c r="BZ98" s="90" t="str">
        <f>IF(ISNA(VLOOKUP($B98,'[1]1718  Exp_Rev Access'!$F$7:$GK$318,65,FALSE)),"",VLOOKUP($B98,'[1]1718  Exp_Rev Access'!$F$7:$GK$318,65,FALSE))</f>
        <v/>
      </c>
      <c r="CA98" s="90" t="str">
        <f>IF(ISNA(VLOOKUP($B98,'[1]1718  Exp_Rev Access'!$F$7:$GK$318,66,FALSE)),"",VLOOKUP($B98,'[1]1718  Exp_Rev Access'!$F$7:$GK$318,66,FALSE))</f>
        <v/>
      </c>
      <c r="CB98" s="90" t="str">
        <f>IF(ISNA(VLOOKUP($B98,'[1]1718  Exp_Rev Access'!$F$7:$GK$318,67,FALSE)),"",VLOOKUP($B98,'[1]1718  Exp_Rev Access'!$F$7:$GK$318,67,FALSE))</f>
        <v/>
      </c>
      <c r="CC98" s="90" t="str">
        <f>IF(ISNA(VLOOKUP($B98,'[1]1718  Exp_Rev Access'!$F$7:$GK$318,68,FALSE)),"",VLOOKUP($B98,'[1]1718  Exp_Rev Access'!$F$7:$GK$318,68,FALSE))</f>
        <v/>
      </c>
      <c r="CD98" s="90" t="str">
        <f>IF(ISNA(VLOOKUP($B98,'[1]1718  Exp_Rev Access'!$F$7:$GK$318,69,FALSE)),"",VLOOKUP($B98,'[1]1718  Exp_Rev Access'!$F$7:$GK$318,69,FALSE))</f>
        <v/>
      </c>
      <c r="CE98" s="56">
        <f t="shared" si="237"/>
        <v>0</v>
      </c>
      <c r="CF98" s="92"/>
      <c r="CG98" s="78"/>
      <c r="CH98" s="90" t="str">
        <f>IF(ISNA(VLOOKUP($B98,'[1]1718  Exp_Rev Access'!$F$7:$GK$318,$CH$2,FALSE)),"",VLOOKUP($B98,'[1]1718  Exp_Rev Access'!$F$7:$GK$318,$CH$2,FALSE))</f>
        <v/>
      </c>
      <c r="CI98" s="90" t="str">
        <f>IF(ISNA(VLOOKUP($B98,'[1]1718  Exp_Rev Access'!$F$7:$GK$318,$CI$2,FALSE)),"",VLOOKUP($B98,'[1]1718  Exp_Rev Access'!$F$7:$GK$318,$CI$2,FALSE))</f>
        <v/>
      </c>
      <c r="CJ98" s="90" t="str">
        <f>IF(ISNA(VLOOKUP($B98,'[1]1718  Exp_Rev Access'!$F$7:$GK$318,$CJ$2,FALSE)),"",VLOOKUP($B98,'[1]1718  Exp_Rev Access'!$F$7:$GK$318,$CJ$2,FALSE))</f>
        <v/>
      </c>
      <c r="CK98" s="90" t="str">
        <f>IF(ISNA(VLOOKUP($B98,'[1]1718  Exp_Rev Access'!$F$7:$GK$318,$CK$2,FALSE)),"",VLOOKUP($B98,'[1]1718  Exp_Rev Access'!$F$7:$GK$318,$CK$2,FALSE))</f>
        <v/>
      </c>
      <c r="CL98" s="90" t="str">
        <f>IF(ISNA(VLOOKUP($B98,'[1]1718  Exp_Rev Access'!$F$7:$GK$318,$CL$2,FALSE)),"",VLOOKUP($B98,'[1]1718  Exp_Rev Access'!$F$7:$GK$318,$CL$2,FALSE))</f>
        <v/>
      </c>
      <c r="CM98" s="90" t="str">
        <f>IF(ISNA(VLOOKUP($B98,'[1]1718  Exp_Rev Access'!$F$7:$GK$318,$CM$2,FALSE)),"",VLOOKUP($B98,'[1]1718  Exp_Rev Access'!$F$7:$GK$318,$CM$2,FALSE))</f>
        <v/>
      </c>
      <c r="CN98" s="90" t="str">
        <f>IF(ISNA(VLOOKUP($B98,'[1]1718  Exp_Rev Access'!$F$7:$GK$318,$CN$2,FALSE)),"",VLOOKUP($B98,'[1]1718  Exp_Rev Access'!$F$7:$GK$318,$CN$2,FALSE))</f>
        <v/>
      </c>
      <c r="CO98" s="90" t="str">
        <f>IF(ISNA(VLOOKUP($B98,'[1]1718  Exp_Rev Access'!$F$7:$GK$318,$CO$2,FALSE)),"",VLOOKUP($B98,'[1]1718  Exp_Rev Access'!$F$7:$GK$318,$CO$2,FALSE))</f>
        <v/>
      </c>
      <c r="CP98" s="90" t="str">
        <f>IF(ISNA(VLOOKUP($B98,'[1]1718  Exp_Rev Access'!$F$7:$GK$318,$CP$2,FALSE)),"",VLOOKUP($B98,'[1]1718  Exp_Rev Access'!$F$7:$GK$318,$CP$2,FALSE))</f>
        <v/>
      </c>
      <c r="CQ98" s="90" t="str">
        <f>IF(ISNA(VLOOKUP($B98,'[1]1718  Exp_Rev Access'!$F$7:$GK$318,$CQ$2,FALSE)),"",VLOOKUP($B98,'[1]1718  Exp_Rev Access'!$F$7:$GK$318,$CQ$2,FALSE))</f>
        <v/>
      </c>
      <c r="CR98" s="90" t="str">
        <f>IF(ISNA(VLOOKUP($B98,'[1]1718  Exp_Rev Access'!$F$7:$GK$318,$CR$2,FALSE)),"",VLOOKUP($B98,'[1]1718  Exp_Rev Access'!$F$7:$GK$318,$CR$2,FALSE))</f>
        <v/>
      </c>
      <c r="CS98" s="90" t="str">
        <f>IF(ISNA(VLOOKUP($B98,'[1]1718  Exp_Rev Access'!$F$7:$GK$318,$CS$2,FALSE)),"",VLOOKUP($B98,'[1]1718  Exp_Rev Access'!$F$7:$GK$318,$CS$2,FALSE))</f>
        <v/>
      </c>
      <c r="CT98" s="90" t="str">
        <f>IF(ISNA(VLOOKUP($B98,'[1]1718  Exp_Rev Access'!$F$7:$GK$318,$CT$2,FALSE)),"",VLOOKUP($B98,'[1]1718  Exp_Rev Access'!$F$7:$GK$318,$CT$2,FALSE))</f>
        <v/>
      </c>
      <c r="CU98" s="90" t="str">
        <f>IF(ISNA(VLOOKUP($B98,'[1]1718  Exp_Rev Access'!$F$7:$GK$318,$CU$2,FALSE)),"",VLOOKUP($B98,'[1]1718  Exp_Rev Access'!$F$7:$GK$318,$CU$2,FALSE))</f>
        <v/>
      </c>
      <c r="CV98" s="90" t="str">
        <f>IF(ISNA(VLOOKUP($B98,'[1]1718  Exp_Rev Access'!$F$7:$GK$318,$CV$2,FALSE)),"",VLOOKUP($B98,'[1]1718  Exp_Rev Access'!$F$7:$GK$318,$CV$2,FALSE))</f>
        <v/>
      </c>
      <c r="CW98" s="90" t="str">
        <f>IF(ISNA(VLOOKUP($B98,'[1]1718  Exp_Rev Access'!$F$7:$GK$318,$CW$2,FALSE)),"",VLOOKUP($B98,'[1]1718  Exp_Rev Access'!$F$7:$GK$318,$CW$2,FALSE))</f>
        <v/>
      </c>
      <c r="CX98" s="90" t="str">
        <f>IF(ISNA(VLOOKUP($B98,'[1]1718  Exp_Rev Access'!$F$7:$GK$318,$CX$2,FALSE)),"",VLOOKUP($B98,'[1]1718  Exp_Rev Access'!$F$7:$GK$318,$CX$2,FALSE))</f>
        <v/>
      </c>
      <c r="CY98" s="90" t="str">
        <f>IF(ISNA(VLOOKUP($B98,'[1]1718  Exp_Rev Access'!$F$7:$GK$318,$CY$2,FALSE)),"",VLOOKUP($B98,'[1]1718  Exp_Rev Access'!$F$7:$GK$318,$CY$2,FALSE))</f>
        <v/>
      </c>
      <c r="CZ98" s="90" t="str">
        <f>IF(ISNA(VLOOKUP($B98,'[1]1718  Exp_Rev Access'!$F$7:$GK$318,$CZ$2,FALSE)),"",VLOOKUP($B98,'[1]1718  Exp_Rev Access'!$F$7:$GK$318,$CZ$2,FALSE))</f>
        <v/>
      </c>
      <c r="DA98" s="90" t="str">
        <f>IF(ISNA(VLOOKUP($B98,'[1]1718  Exp_Rev Access'!$F$7:$GK$318,$DA$2,FALSE)),"",VLOOKUP($B98,'[1]1718  Exp_Rev Access'!$F$7:$GK$318,$DA$2,FALSE))</f>
        <v/>
      </c>
      <c r="DB98" s="90" t="str">
        <f>IF(ISNA(VLOOKUP($B98,'[1]1718  Exp_Rev Access'!$F$7:$GK$318,$DB$2,FALSE)),"",VLOOKUP($B98,'[1]1718  Exp_Rev Access'!$F$7:$GK$318,$DB$2,FALSE))</f>
        <v/>
      </c>
      <c r="DC98" s="90" t="str">
        <f>IF(ISNA(VLOOKUP($B98,'[1]1718  Exp_Rev Access'!$F$7:$GK$318,$DC$2,FALSE)),"",VLOOKUP($B98,'[1]1718  Exp_Rev Access'!$F$7:$GK$318,$DC$2,FALSE))</f>
        <v/>
      </c>
      <c r="DD98" s="90" t="str">
        <f>IF(ISNA(VLOOKUP($B98,'[1]1718  Exp_Rev Access'!$F$7:$GK$318,$DD$2,FALSE)),"",VLOOKUP($B98,'[1]1718  Exp_Rev Access'!$F$7:$GK$318,$DD$2,FALSE))</f>
        <v/>
      </c>
      <c r="DE98" s="90" t="str">
        <f>IF(ISNA(VLOOKUP($B98,'[1]1718  Exp_Rev Access'!$F$7:$GK$318,$DE$2,FALSE)),"",VLOOKUP($B98,'[1]1718  Exp_Rev Access'!$F$7:$GK$318,$DE$2,FALSE))</f>
        <v/>
      </c>
      <c r="DF98" s="90" t="str">
        <f>IF(ISNA(VLOOKUP($B98,'[1]1718  Exp_Rev Access'!$F$7:$GK$318,$DF$2,FALSE)),"",VLOOKUP($B98,'[1]1718  Exp_Rev Access'!$F$7:$GK$318,$DF$2,FALSE))</f>
        <v/>
      </c>
      <c r="DG98" s="90" t="str">
        <f>IF(ISNA(VLOOKUP($B98,'[1]1718  Exp_Rev Access'!$F$7:$GK$318,$DG$2,FALSE)),"",VLOOKUP($B98,'[1]1718  Exp_Rev Access'!$F$7:$GK$318,$DG$2,FALSE))</f>
        <v/>
      </c>
      <c r="DH98" s="90" t="str">
        <f>IF(ISNA(VLOOKUP($B98,'[1]1718  Exp_Rev Access'!$F$7:$GK$318,$DH$2,FALSE)),"",VLOOKUP($B98,'[1]1718  Exp_Rev Access'!$F$7:$GK$318,$DH$2,FALSE))</f>
        <v/>
      </c>
      <c r="DI98" s="90" t="str">
        <f>IF(ISNA(VLOOKUP($B98,'[1]1718  Exp_Rev Access'!$F$7:$GK$318,$DI$2,FALSE)),"",VLOOKUP($B98,'[1]1718  Exp_Rev Access'!$F$7:$GK$318,$DI$2,FALSE))</f>
        <v/>
      </c>
      <c r="DJ98" s="90" t="str">
        <f>IF(ISNA(VLOOKUP($B98,'[1]1718  Exp_Rev Access'!$F$7:$GK$318,$DJ$2,FALSE)),"",VLOOKUP($B98,'[1]1718  Exp_Rev Access'!$F$7:$GK$318,$DJ$2,FALSE))</f>
        <v/>
      </c>
      <c r="DK98" s="90" t="str">
        <f>IF(ISNA(VLOOKUP($B98,'[1]1718  Exp_Rev Access'!$F$7:$GK$318,$DK$2,FALSE)),"",VLOOKUP($B98,'[1]1718  Exp_Rev Access'!$F$7:$GK$318,$DK$2,FALSE))</f>
        <v/>
      </c>
      <c r="DL98" s="90" t="str">
        <f>IF(ISNA(VLOOKUP($B98,'[1]1718  Exp_Rev Access'!$F$7:$GK$318,$DL$2,FALSE)),"",VLOOKUP($B98,'[1]1718  Exp_Rev Access'!$F$7:$GK$318,$DL$2,FALSE))</f>
        <v/>
      </c>
      <c r="DM98" s="90" t="str">
        <f>IF(ISNA(VLOOKUP($B98,'[1]1718  Exp_Rev Access'!$F$7:$GK$318,$DM$2,FALSE)),"",VLOOKUP($B98,'[1]1718  Exp_Rev Access'!$F$7:$GK$318,$DM$2,FALSE))</f>
        <v/>
      </c>
      <c r="DN98" s="90" t="str">
        <f>IF(ISNA(VLOOKUP($B98,'[1]1718  Exp_Rev Access'!$F$7:$GK$318,$DN$2,FALSE)),"",VLOOKUP($B98,'[1]1718  Exp_Rev Access'!$F$7:$GK$318,$DN$2,FALSE))</f>
        <v/>
      </c>
      <c r="DO98" s="90" t="str">
        <f>IF(ISNA(VLOOKUP($B98,'[1]1718  Exp_Rev Access'!$F$7:$GK$318,$DO$2,FALSE)),"",VLOOKUP($B98,'[1]1718  Exp_Rev Access'!$F$7:$GK$318,$DO$2,FALSE))</f>
        <v/>
      </c>
      <c r="DP98" s="90" t="str">
        <f>IF(ISNA(VLOOKUP($B98,'[1]1718  Exp_Rev Access'!$F$7:$GK$318,$DP$2,FALSE)),"",VLOOKUP($B98,'[1]1718  Exp_Rev Access'!$F$7:$GK$318,$DP$2,FALSE))</f>
        <v/>
      </c>
      <c r="DQ98" s="90" t="str">
        <f>IF(ISNA(VLOOKUP($B98,'[1]1718  Exp_Rev Access'!$F$7:$GK$318,$DQ$2,FALSE)),"",VLOOKUP($B98,'[1]1718  Exp_Rev Access'!$F$7:$GK$318,$DQ$2,FALSE))</f>
        <v/>
      </c>
      <c r="DR98" s="90" t="str">
        <f>IF(ISNA(VLOOKUP($B98,'[1]1718  Exp_Rev Access'!$F$7:$GK$318,$DR$2,FALSE)),"",VLOOKUP($B98,'[1]1718  Exp_Rev Access'!$F$7:$GK$318,$DR$2,FALSE))</f>
        <v/>
      </c>
      <c r="DS98" s="90" t="str">
        <f>IF(ISNA(VLOOKUP($B98,'[1]1718  Exp_Rev Access'!$F$7:$GK$318,$DS$2,FALSE)),"",VLOOKUP($B98,'[1]1718  Exp_Rev Access'!$F$7:$GK$318,$DS$2,FALSE))</f>
        <v/>
      </c>
      <c r="DT98" s="90" t="str">
        <f>IF(ISNA(VLOOKUP($B98,'[1]1718  Exp_Rev Access'!$F$7:$GK$318,$DT$2,FALSE)),"",VLOOKUP($B98,'[1]1718  Exp_Rev Access'!$F$7:$GK$318,$DT$2,FALSE))</f>
        <v/>
      </c>
      <c r="DU98" s="90" t="str">
        <f>IF(ISNA(VLOOKUP($B98,'[1]1718  Exp_Rev Access'!$F$7:$GK$318,$DU$2,FALSE)),"",VLOOKUP($B98,'[1]1718  Exp_Rev Access'!$F$7:$GK$318,$DU$2,FALSE))</f>
        <v/>
      </c>
      <c r="DV98" s="90" t="str">
        <f>IF(ISNA(VLOOKUP($B98,'[1]1718  Exp_Rev Access'!$F$7:$GK$318,$DV$2,FALSE)),"",VLOOKUP($B98,'[1]1718  Exp_Rev Access'!$F$7:$GK$318,$DV$2,FALSE))</f>
        <v/>
      </c>
      <c r="DW98" s="90" t="str">
        <f>IF(ISNA(VLOOKUP($B98,'[1]1718  Exp_Rev Access'!$F$7:$GK$318,$DW$2,FALSE)),"",VLOOKUP($B98,'[1]1718  Exp_Rev Access'!$F$7:$GK$318,$DW$2,FALSE))</f>
        <v/>
      </c>
      <c r="DX98" s="90" t="str">
        <f>IF(ISNA(VLOOKUP($B98,'[1]1718  Exp_Rev Access'!$F$7:$GK$318,$DX$2,FALSE)),"",VLOOKUP($B98,'[1]1718  Exp_Rev Access'!$F$7:$GK$318,$DX$2,FALSE))</f>
        <v/>
      </c>
      <c r="DY98" s="90" t="str">
        <f>IF(ISNA(VLOOKUP($B98,'[1]1718  Exp_Rev Access'!$F$7:$GK$318,$DY$2,FALSE)),"",VLOOKUP($B98,'[1]1718  Exp_Rev Access'!$F$7:$GK$318,$DY$2,FALSE))</f>
        <v/>
      </c>
      <c r="DZ98" s="90" t="str">
        <f>IF(ISNA(VLOOKUP($B98,'[1]1718  Exp_Rev Access'!$F$7:$GK$318,$DZ$2,FALSE)),"",VLOOKUP($B98,'[1]1718  Exp_Rev Access'!$F$7:$GK$318,$DZ$2,FALSE))</f>
        <v/>
      </c>
      <c r="EA98" s="90" t="str">
        <f>IF(ISNA(VLOOKUP($B98,'[1]1718  Exp_Rev Access'!$F$7:$GK$318,$EA$2,FALSE)),"",VLOOKUP($B98,'[1]1718  Exp_Rev Access'!$F$7:$GK$318,$EA$2,FALSE))</f>
        <v/>
      </c>
      <c r="EB98" s="90" t="str">
        <f>IF(ISNA(VLOOKUP($B98,'[1]1718  Exp_Rev Access'!$F$7:$GK$318,$EB$2,FALSE)),"",VLOOKUP($B98,'[1]1718  Exp_Rev Access'!$F$7:$GK$318,$EB$2,FALSE))</f>
        <v/>
      </c>
      <c r="EC98" s="90" t="str">
        <f>IF(ISNA(VLOOKUP($B98,'[1]1718  Exp_Rev Access'!$F$7:$GK$318,$EC$2,FALSE)),"",VLOOKUP($B98,'[1]1718  Exp_Rev Access'!$F$7:$GK$318,$EC$2,FALSE))</f>
        <v/>
      </c>
      <c r="ED98" s="90" t="str">
        <f>IF(ISNA(VLOOKUP($B98,'[1]1718  Exp_Rev Access'!$F$7:$GK$318,$ED$2,FALSE)),"",VLOOKUP($B98,'[1]1718  Exp_Rev Access'!$F$7:$GK$318,$ED$2,FALSE))</f>
        <v/>
      </c>
      <c r="EE98" s="90" t="str">
        <f>IF(ISNA(VLOOKUP($B98,'[1]1718  Exp_Rev Access'!$F$7:$GK$318,$EE$2,FALSE)),"",VLOOKUP($B98,'[1]1718  Exp_Rev Access'!$F$7:$GK$318,$EE$2,FALSE))</f>
        <v/>
      </c>
      <c r="EF98" s="90" t="str">
        <f>IF(ISNA(VLOOKUP($B98,'[1]1718  Exp_Rev Access'!$F$7:$GK$318,$EF$2,FALSE)),"",VLOOKUP($B98,'[1]1718  Exp_Rev Access'!$F$7:$GK$318,$EF$2,FALSE))</f>
        <v/>
      </c>
      <c r="EG98" s="90" t="str">
        <f>IF(ISNA(VLOOKUP($B98,'[1]1718  Exp_Rev Access'!$F$7:$GK$318,$EG$2,FALSE)),"",VLOOKUP($B98,'[1]1718  Exp_Rev Access'!$F$7:$GK$318,$EG$2,FALSE))</f>
        <v/>
      </c>
      <c r="EH98" s="90" t="str">
        <f>IF(ISNA(VLOOKUP($B98,'[1]1718  Exp_Rev Access'!$F$7:$GK$318,$EH$2,FALSE)),"",VLOOKUP($B98,'[1]1718  Exp_Rev Access'!$F$7:$GK$318,$EH$2,FALSE))</f>
        <v/>
      </c>
      <c r="EI98" s="90" t="str">
        <f>IF(ISNA(VLOOKUP($B98,'[1]1718  Exp_Rev Access'!$F$7:$GK$318,$EI$2,FALSE)),"",VLOOKUP($B98,'[1]1718  Exp_Rev Access'!$F$7:$GK$318,$EI$2,FALSE))</f>
        <v/>
      </c>
      <c r="EJ98" s="90" t="str">
        <f>IF(ISNA(VLOOKUP($B98,'[1]1718  Exp_Rev Access'!$F$7:$GK$318,$EJ$2,FALSE)),"",VLOOKUP($B98,'[1]1718  Exp_Rev Access'!$F$7:$GK$318,$EJ$2,FALSE))</f>
        <v/>
      </c>
      <c r="EK98" s="90" t="str">
        <f>IF(ISNA(VLOOKUP($B98,'[1]1718  Exp_Rev Access'!$F$7:$GK$318,$EK$2,FALSE)),"",VLOOKUP($B98,'[1]1718  Exp_Rev Access'!$F$7:$GK$318,$EK$2,FALSE))</f>
        <v/>
      </c>
      <c r="EL98" s="90" t="str">
        <f>IF(ISNA(VLOOKUP($B98,'[1]1718  Exp_Rev Access'!$F$7:$GK$318,$EL$2,FALSE)),"",VLOOKUP($B98,'[1]1718  Exp_Rev Access'!$F$7:$GK$318,$EL$2,FALSE))</f>
        <v/>
      </c>
      <c r="EM98" s="90" t="str">
        <f>IF(ISNA(VLOOKUP($B98,'[1]1718  Exp_Rev Access'!$F$7:$GK$318,$EM$2,FALSE)),"",VLOOKUP($B98,'[1]1718  Exp_Rev Access'!$F$7:$GK$318,$EM$2,FALSE))</f>
        <v/>
      </c>
      <c r="EN98" s="90" t="str">
        <f>IF(ISNA(VLOOKUP($B98,'[1]1718  Exp_Rev Access'!$F$7:$GK$318,$EN$2,FALSE)),"",VLOOKUP($B98,'[1]1718  Exp_Rev Access'!$F$7:$GK$318,$EN$2,FALSE))</f>
        <v/>
      </c>
      <c r="EO98" s="90" t="str">
        <f>IF(ISNA(VLOOKUP($B98,'[1]1718  Exp_Rev Access'!$F$7:$GK$318,$EO$2,FALSE)),"",VLOOKUP($B98,'[1]1718  Exp_Rev Access'!$F$7:$GK$318,$EO$2,FALSE))</f>
        <v/>
      </c>
      <c r="EP98" s="90" t="str">
        <f>IF(ISNA(VLOOKUP($B98,'[1]1718  Exp_Rev Access'!$F$7:$GK$318,$EP$2,FALSE)),"",VLOOKUP($B98,'[1]1718  Exp_Rev Access'!$F$7:$GK$318,$EP$2,FALSE))</f>
        <v/>
      </c>
      <c r="EQ98" s="90" t="str">
        <f>IF(ISNA(VLOOKUP($B98,'[1]1718  Exp_Rev Access'!$F$7:$GK$318,$EQ$2,FALSE)),"",VLOOKUP($B98,'[1]1718  Exp_Rev Access'!$F$7:$GK$318,$EQ$2,FALSE))</f>
        <v/>
      </c>
      <c r="ER98" s="90" t="str">
        <f>IF(ISNA(VLOOKUP($B98,'[1]1718  Exp_Rev Access'!$F$7:$GK$318,$ER$2,FALSE)),"",VLOOKUP($B98,'[1]1718  Exp_Rev Access'!$F$7:$GK$318,$ER$2,FALSE))</f>
        <v/>
      </c>
      <c r="ES98" s="90" t="str">
        <f>IF(ISNA(VLOOKUP($B98,'[1]1718  Exp_Rev Access'!$F$7:$GK$318,$ES$2,FALSE)),"",VLOOKUP($B98,'[1]1718  Exp_Rev Access'!$F$7:$GK$318,$ES$2,FALSE))</f>
        <v/>
      </c>
      <c r="ET98" s="90" t="str">
        <f>IF(ISNA(VLOOKUP($B98,'[1]1718  Exp_Rev Access'!$F$7:$GK$318,$ET$2,FALSE)),"",VLOOKUP($B98,'[1]1718  Exp_Rev Access'!$F$7:$GK$318,$ET$2,FALSE))</f>
        <v/>
      </c>
      <c r="EU98" s="90" t="str">
        <f>IF(ISNA(VLOOKUP($B98,'[1]1718  Exp_Rev Access'!$F$7:$GK$318,$EU$2,FALSE)),"",VLOOKUP($B98,'[1]1718  Exp_Rev Access'!$F$7:$GK$318,$EU$2,FALSE))</f>
        <v/>
      </c>
      <c r="EV98" s="90" t="str">
        <f>IF(ISNA(VLOOKUP($B98,'[1]1718  Exp_Rev Access'!$F$7:$GK$318,$EV$2,FALSE)),"",VLOOKUP($B98,'[1]1718  Exp_Rev Access'!$F$7:$GK$318,$EV$2,FALSE))</f>
        <v/>
      </c>
      <c r="EW98" s="90" t="str">
        <f>IF(ISNA(VLOOKUP($B98,'[1]1718  Exp_Rev Access'!$F$7:$GK$318,$EW$2,FALSE)),"",VLOOKUP($B98,'[1]1718  Exp_Rev Access'!$F$7:$GK$318,$EW$2,FALSE))</f>
        <v/>
      </c>
      <c r="EX98" s="90" t="str">
        <f>IF(ISNA(VLOOKUP($B98,'[1]1718  Exp_Rev Access'!$F$7:$GK$318,$EX$2,FALSE)),"",VLOOKUP($B98,'[1]1718  Exp_Rev Access'!$F$7:$GK$318,$EX$2,FALSE))</f>
        <v/>
      </c>
      <c r="EY98" s="90" t="str">
        <f>IF(ISNA(VLOOKUP($B98,'[1]1718  Exp_Rev Access'!$F$7:$GK$318,$EY$2,FALSE)),"",VLOOKUP($B98,'[1]1718  Exp_Rev Access'!$F$7:$GK$318,$EY$2,FALSE))</f>
        <v/>
      </c>
      <c r="EZ98" s="90" t="str">
        <f>IF(ISNA(VLOOKUP($B98,'[1]1718  Exp_Rev Access'!$F$7:$GK$318,$EZ$2,FALSE)),"",VLOOKUP($B98,'[1]1718  Exp_Rev Access'!$F$7:$GK$318,$EZ$2,FALSE))</f>
        <v/>
      </c>
      <c r="FA98" s="90" t="str">
        <f>IF(ISNA(VLOOKUP($B98,'[1]1718  Exp_Rev Access'!$F$7:$GK$318,$FA$2,FALSE)),"",VLOOKUP($B98,'[1]1718  Exp_Rev Access'!$F$7:$GK$318,$FA$2,FALSE))</f>
        <v/>
      </c>
      <c r="FB98" s="90" t="str">
        <f>IF(ISNA(VLOOKUP($B98,'[1]1718  Exp_Rev Access'!$F$7:$GK$318,$FB$2,FALSE)),"",VLOOKUP($B98,'[1]1718  Exp_Rev Access'!$F$7:$GK$318,$FB$2,FALSE))</f>
        <v/>
      </c>
      <c r="FC98" s="90" t="str">
        <f>IF(ISNA(VLOOKUP($B98,'[1]1718  Exp_Rev Access'!$F$7:$GK$318,$FC$2,FALSE)),"",VLOOKUP($B98,'[1]1718  Exp_Rev Access'!$F$7:$GK$318,$FC$2,FALSE))</f>
        <v/>
      </c>
      <c r="FD98" s="90" t="str">
        <f>IF(ISNA(VLOOKUP($B98,'[1]1718  Exp_Rev Access'!$F$7:$GK$318,$FD$2,FALSE)),"",VLOOKUP($B98,'[1]1718  Exp_Rev Access'!$F$7:$GK$318,$FD$2,FALSE))</f>
        <v/>
      </c>
      <c r="FE98" s="90" t="str">
        <f>IF(ISNA(VLOOKUP($B98,'[1]1718  Exp_Rev Access'!$F$7:$GK$318,$FE$2,FALSE)),"",VLOOKUP($B98,'[1]1718  Exp_Rev Access'!$F$7:$GK$318,$FE$2,FALSE))</f>
        <v/>
      </c>
      <c r="FF98" s="90" t="str">
        <f>IF(ISNA(VLOOKUP($B98,'[1]1718  Exp_Rev Access'!$F$7:$GK$318,$FF$2,FALSE)),"",VLOOKUP($B98,'[1]1718  Exp_Rev Access'!$F$7:$GK$318,$FF$2,FALSE))</f>
        <v/>
      </c>
      <c r="FG98" s="90" t="str">
        <f>IF(ISNA(VLOOKUP($B98,'[1]1718  Exp_Rev Access'!$F$7:$GK$318,$FG$2,FALSE)),"",VLOOKUP($B98,'[1]1718  Exp_Rev Access'!$F$7:$GK$318,$FG$2,FALSE))</f>
        <v/>
      </c>
      <c r="FH98" s="90" t="str">
        <f>IF(ISNA(VLOOKUP($B98,'[1]1718  Exp_Rev Access'!$F$7:$GK$318,$FH$2,FALSE)),"",VLOOKUP($B98,'[1]1718  Exp_Rev Access'!$F$7:$GK$318,$FH$2,FALSE))</f>
        <v/>
      </c>
      <c r="FI98" s="90" t="str">
        <f>IF(ISNA(VLOOKUP($B98,'[1]1718  Exp_Rev Access'!$F$7:$GK$318,$FI$2,FALSE)),"",VLOOKUP($B98,'[1]1718  Exp_Rev Access'!$F$7:$GK$318,$FI$2,FALSE))</f>
        <v/>
      </c>
      <c r="FJ98" s="90" t="str">
        <f>IF(ISNA(VLOOKUP($B98,'[1]1718  Exp_Rev Access'!$F$7:$GK$318,$FJ$2,FALSE)),"",VLOOKUP($B98,'[1]1718  Exp_Rev Access'!$F$7:$GK$318,$FJ$2,FALSE))</f>
        <v/>
      </c>
      <c r="FK98" s="90" t="str">
        <f>IF(ISNA(VLOOKUP($B98,'[1]1718  Exp_Rev Access'!$F$7:$GK$318,$FK$2,FALSE)),"",VLOOKUP($B98,'[1]1718  Exp_Rev Access'!$F$7:$GK$318,$FK$2,FALSE))</f>
        <v/>
      </c>
      <c r="FL98" s="90" t="str">
        <f>IF(ISNA(VLOOKUP($B98,'[1]1718  Exp_Rev Access'!$F$7:$GK$318,$FL$2,FALSE)),"",VLOOKUP($B98,'[1]1718  Exp_Rev Access'!$F$7:$GK$318,$FL$2,FALSE))</f>
        <v/>
      </c>
      <c r="FM98" s="90" t="str">
        <f>IF(ISNA(VLOOKUP($B98,'[1]1718  Exp_Rev Access'!$F$7:$GK$318,$FM$2,FALSE)),"",VLOOKUP($B98,'[1]1718  Exp_Rev Access'!$F$7:$GK$318,$FM$2,FALSE))</f>
        <v/>
      </c>
      <c r="FN98" s="90" t="str">
        <f>IF(ISNA(VLOOKUP($B98,'[1]1718  Exp_Rev Access'!$F$7:$GK$318,$FN$2,FALSE)),"",VLOOKUP($B98,'[1]1718  Exp_Rev Access'!$F$7:$GK$318,$FN$2,FALSE))</f>
        <v/>
      </c>
      <c r="FO98" s="90" t="str">
        <f>IF(ISNA(VLOOKUP($B98,'[1]1718  Exp_Rev Access'!$F$7:$GK$318,$FO$2,FALSE)),"",VLOOKUP($B98,'[1]1718  Exp_Rev Access'!$F$7:$GK$318,$FO$2,FALSE))</f>
        <v/>
      </c>
      <c r="FP98" s="90" t="str">
        <f>IF(ISNA(VLOOKUP($B98,'[1]1718  Exp_Rev Access'!$F$7:$GK$318,$FP$2,FALSE)),"",VLOOKUP($B98,'[1]1718  Exp_Rev Access'!$F$7:$GK$318,$FP$2,FALSE))</f>
        <v/>
      </c>
      <c r="FQ98" s="90" t="str">
        <f>IF(ISNA(VLOOKUP($B98,'[1]1718  Exp_Rev Access'!$F$7:$GK$318,$FQ$2,FALSE)),"",VLOOKUP($B98,'[1]1718  Exp_Rev Access'!$F$7:$GK$318,$FQ$2,FALSE))</f>
        <v/>
      </c>
      <c r="FR98" s="90" t="str">
        <f>IF(ISNA(VLOOKUP($B98,'[1]1718  Exp_Rev Access'!$F$7:$GK$318,$FR$2,FALSE)),"",VLOOKUP($B98,'[1]1718  Exp_Rev Access'!$F$7:$GK$318,$FR$2,FALSE))</f>
        <v/>
      </c>
      <c r="FS98" s="56"/>
      <c r="FT98" s="92"/>
      <c r="FU98" s="94"/>
      <c r="FV98" s="95" t="str">
        <f>IF(ISNA(VLOOKUP($B98,'[1]1718  Exp_Rev Access'!$F$7:$GK$318,$FV$2,FALSE)),"",VLOOKUP($B98,'[1]1718  Exp_Rev Access'!$F$7:$GK$318,$FV$2,FALSE))</f>
        <v/>
      </c>
      <c r="FW98" s="95" t="str">
        <f>IF(ISNA(VLOOKUP($B98,'[1]1718  Exp_Rev Access'!$F$7:$GK$318,$FW$2,FALSE)),"",VLOOKUP($B98,'[1]1718  Exp_Rev Access'!$F$7:$GK$318,$FW$2,FALSE))</f>
        <v/>
      </c>
      <c r="FX98" s="95" t="str">
        <f>IF(ISNA(VLOOKUP($B98,'[1]1718  Exp_Rev Access'!$F$7:$GK$318,$FX$2,FALSE)),"",VLOOKUP($B98,'[1]1718  Exp_Rev Access'!$F$7:$GK$318,$FX$2,FALSE))</f>
        <v/>
      </c>
      <c r="FY98" s="95" t="str">
        <f>IF(ISNA(VLOOKUP($B98,'[1]1718  Exp_Rev Access'!$F$7:$GK$318,$FY$2,FALSE)),"",VLOOKUP($B98,'[1]1718  Exp_Rev Access'!$F$7:$GK$318,$FY$2,FALSE))</f>
        <v/>
      </c>
      <c r="FZ98" s="95" t="str">
        <f>IF(ISNA(VLOOKUP($B98,'[1]1718  Exp_Rev Access'!$F$7:$GK$318,$FZ$2,FALSE)),"",VLOOKUP($B98,'[1]1718  Exp_Rev Access'!$F$7:$GK$318,$FZ$2,FALSE))</f>
        <v/>
      </c>
      <c r="GA98" s="95" t="str">
        <f>IF(ISNA(VLOOKUP($B98,'[1]1718  Exp_Rev Access'!$F$7:$GK$318,$GA$2,FALSE)),"",VLOOKUP($B98,'[1]1718  Exp_Rev Access'!$F$7:$GK$318,$GA$2,FALSE))</f>
        <v/>
      </c>
      <c r="GB98" s="95" t="str">
        <f>IF(ISNA(VLOOKUP($B98,'[1]1718  Exp_Rev Access'!$F$7:$GK$318,$GB$2,FALSE)),"",VLOOKUP($B98,'[1]1718  Exp_Rev Access'!$F$7:$GK$318,$GB$2,FALSE))</f>
        <v/>
      </c>
      <c r="GC98" s="95" t="str">
        <f>IF(ISNA(VLOOKUP($B98,'[1]1718  Exp_Rev Access'!$F$7:$GK$318,$GC$2,FALSE)),"",VLOOKUP($B98,'[1]1718  Exp_Rev Access'!$F$7:$GK$318,$GC$2,FALSE))</f>
        <v/>
      </c>
      <c r="GD98" s="95" t="str">
        <f>IF(ISNA(VLOOKUP($B98,'[1]1718  Exp_Rev Access'!$F$7:$GK$318,$GD$2,FALSE)),"",VLOOKUP($B98,'[1]1718  Exp_Rev Access'!$F$7:$GK$318,$GD$2,FALSE))</f>
        <v/>
      </c>
      <c r="GE98" s="95" t="str">
        <f>IF(ISNA(VLOOKUP($B98,'[1]1718  Exp_Rev Access'!$F$7:$GK$318,$GE$2,FALSE)),"",VLOOKUP($B98,'[1]1718  Exp_Rev Access'!$F$7:$GK$318,$GE$2,FALSE))</f>
        <v/>
      </c>
      <c r="GF98" s="95" t="str">
        <f>IF(ISNA(VLOOKUP($B98,'[1]1718  Exp_Rev Access'!$F$7:$GK$318,$GF$2,FALSE)),"",VLOOKUP($B98,'[1]1718  Exp_Rev Access'!$F$7:$GK$318,$GF$2,FALSE))</f>
        <v/>
      </c>
      <c r="GG98" s="95" t="str">
        <f>IF(ISNA(VLOOKUP($B98,'[1]1718  Exp_Rev Access'!$F$7:$GK$318,$GG$2,FALSE)),"",VLOOKUP($B98,'[1]1718  Exp_Rev Access'!$F$7:$GK$318,$GG$2,FALSE))</f>
        <v/>
      </c>
      <c r="GH98" s="95" t="str">
        <f>IF(ISNA(VLOOKUP($B98,'[1]1718  Exp_Rev Access'!$F$7:$GK$318,$GH$2,FALSE)),"",VLOOKUP($B98,'[1]1718  Exp_Rev Access'!$F$7:$GK$318,$GH$2,FALSE))</f>
        <v/>
      </c>
      <c r="GI98" s="95" t="str">
        <f>IF(ISNA(VLOOKUP($B98,'[1]1718  Exp_Rev Access'!$F$7:$GK$318,$GI$2,FALSE)),"",VLOOKUP($B98,'[1]1718  Exp_Rev Access'!$F$7:$GK$318,$GI$2,FALSE))</f>
        <v/>
      </c>
      <c r="GJ98" s="95" t="str">
        <f>IF(ISNA(VLOOKUP($B98,'[1]1718  Exp_Rev Access'!$F$7:$GK$318,$GJ$2,FALSE)),"",VLOOKUP($B98,'[1]1718  Exp_Rev Access'!$F$7:$GK$318,$GJ$2,FALSE))</f>
        <v/>
      </c>
      <c r="GK98" s="95" t="str">
        <f>IF(ISNA(VLOOKUP($B98,'[1]1718  Exp_Rev Access'!$F$7:$GK$318,$GK$2,FALSE)),"",VLOOKUP($B98,'[1]1718  Exp_Rev Access'!$F$7:$GK$318,$GK$2,FALSE))</f>
        <v/>
      </c>
      <c r="GL98" s="95" t="str">
        <f>IF(ISNA(VLOOKUP($B98,'[1]1718  Exp_Rev Access'!$F$7:$GK$318,$GL$2,FALSE)),"",VLOOKUP($B98,'[1]1718  Exp_Rev Access'!$F$7:$GK$318,$GL$2,FALSE))</f>
        <v/>
      </c>
      <c r="GM98" s="95" t="str">
        <f>IF(ISNA(VLOOKUP($B98,'[1]1718  Exp_Rev Access'!$F$7:$GK$318,$GM$2,FALSE)),"",VLOOKUP($B98,'[1]1718  Exp_Rev Access'!$F$7:$GK$318,$GM$2,FALSE))</f>
        <v/>
      </c>
      <c r="GN98" s="95" t="str">
        <f>IF(ISNA(VLOOKUP($B98,'[1]1718  Exp_Rev Access'!$F$7:$GK$318,$GN$2,FALSE)),"",VLOOKUP($B98,'[1]1718  Exp_Rev Access'!$F$7:$GK$318,$GN$2,FALSE))</f>
        <v/>
      </c>
      <c r="GO98" s="95" t="str">
        <f>IF(ISNA(VLOOKUP($B98,'[1]1718  Exp_Rev Access'!$F$7:$GK$318,$GO$2,FALSE)),"",VLOOKUP($B98,'[1]1718  Exp_Rev Access'!$F$7:$GK$318,$GO$2,FALSE))</f>
        <v/>
      </c>
      <c r="GP98" s="95" t="str">
        <f>IF(ISNA(VLOOKUP($B98,'[1]1718  Exp_Rev Access'!$F$7:$GK$318,$GP$2,FALSE)),"",VLOOKUP($B98,'[1]1718  Exp_Rev Access'!$F$7:$GK$318,$GP$2,FALSE))</f>
        <v/>
      </c>
      <c r="GQ98" s="95" t="str">
        <f>IF(ISNA(VLOOKUP($B98,'[1]1718  Exp_Rev Access'!$F$7:$GK$318,$GQ$2,FALSE)),"",VLOOKUP($B98,'[1]1718  Exp_Rev Access'!$F$7:$GK$318,$GQ$2,FALSE))</f>
        <v/>
      </c>
      <c r="GR98" s="95" t="str">
        <f>IF(ISNA(VLOOKUP($B98,'[1]1718  Exp_Rev Access'!$F$7:$GK$318,$GR$2,FALSE)),"",VLOOKUP($B98,'[1]1718  Exp_Rev Access'!$F$7:$GK$318,$GR$2,FALSE))</f>
        <v/>
      </c>
      <c r="GS98" s="95" t="str">
        <f>IF(ISNA(VLOOKUP($B98,'[1]1718  Exp_Rev Access'!$F$7:$GK$318,$GS$2,FALSE)),"",VLOOKUP($B98,'[1]1718  Exp_Rev Access'!$F$7:$GK$318,$GS$2,FALSE))</f>
        <v/>
      </c>
      <c r="GT98" s="95" t="str">
        <f>IF(ISNA(VLOOKUP($B98,'[1]1718  Exp_Rev Access'!$F$7:$GK$318,$GT$2,FALSE)),"",VLOOKUP($B98,'[1]1718  Exp_Rev Access'!$F$7:$GK$318,$GT$2,FALSE))</f>
        <v/>
      </c>
      <c r="GU98" s="56"/>
      <c r="GV98" s="92"/>
      <c r="GW98" s="96"/>
      <c r="HE98" s="97"/>
      <c r="HF98" s="97"/>
      <c r="HG98" s="97"/>
      <c r="HH98" s="97"/>
      <c r="HI98" s="97"/>
      <c r="HJ98" s="97"/>
      <c r="HK98" s="97"/>
      <c r="HL98" s="97"/>
      <c r="HM98" s="97"/>
      <c r="HN98" s="97"/>
    </row>
    <row r="99" spans="1:222" x14ac:dyDescent="0.3">
      <c r="A99" s="98" t="s">
        <v>302</v>
      </c>
      <c r="B99" s="88"/>
      <c r="C99" s="89"/>
      <c r="D99" s="75" t="str">
        <f>IF(ISNA(VLOOKUP($B99,'[1]1718 enrollment_Rev_Exp by size'!$A$7:H437,3,FALSE)),"",VLOOKUP($B99,'[1]1718 enrollment_Rev_Exp by size'!$A$7:$G$350,3,FALSE))</f>
        <v/>
      </c>
      <c r="E99" s="76" t="str">
        <f>IF(ISNA(VLOOKUP($B99,'[1]1718 enrollment_Rev_Exp by size'!$A$7:I437,5,FALSE)),"",VLOOKUP($B99,'[1]1718 enrollment_Rev_Exp by size'!$A$7:$G$350,5,FALSE))</f>
        <v/>
      </c>
      <c r="F99" s="70"/>
      <c r="G99" s="70"/>
      <c r="H99" s="90"/>
      <c r="I99" s="90" t="str">
        <f>IF(ISNA(VLOOKUP($B99,'[1]1718  Exp_Rev Access'!$F$7:$GK$318,4,FALSE)),"",VLOOKUP($B99,'[1]1718  Exp_Rev Access'!$F$7:$GK$318,4,FALSE))</f>
        <v/>
      </c>
      <c r="J99" s="90" t="str">
        <f>IF(ISNA(VLOOKUP($B99,'[1]1718  Exp_Rev Access'!$F$7:$GK$318,5,FALSE)),"",VLOOKUP($B99,'[1]1718  Exp_Rev Access'!$F$7:$GK$318,5,FALSE))</f>
        <v/>
      </c>
      <c r="K99" s="90" t="str">
        <f>IF(ISNA(VLOOKUP($B99,'[1]1718  Exp_Rev Access'!$F$7:$GK$318,6,FALSE)),"-",VLOOKUP($B99,'[1]1718  Exp_Rev Access'!$F$7:$GK$318,6,FALSE))</f>
        <v>-</v>
      </c>
      <c r="L99" s="90" t="str">
        <f>IF(ISNA(VLOOKUP($B99,'[1]1718  Exp_Rev Access'!$F$7:$GK$318,7,FALSE)),"",VLOOKUP($B99,'[1]1718  Exp_Rev Access'!$F$7:$GK$318,7,FALSE))</f>
        <v/>
      </c>
      <c r="M99" s="90" t="str">
        <f>IF(ISNA(VLOOKUP($B99,'[1]1718  Exp_Rev Access'!$F$7:$GK$318,8,FALSE)),"",VLOOKUP($B99,'[1]1718  Exp_Rev Access'!$F$7:$GK$318,8,FALSE))</f>
        <v/>
      </c>
      <c r="N99" s="56"/>
      <c r="O99" s="91"/>
      <c r="P99" s="56"/>
      <c r="Q99" s="90" t="str">
        <f>IF(ISNA(VLOOKUP($B99,'[1]1718  Exp_Rev Access'!$F$7:$GK$318,10,FALSE)),"",VLOOKUP($B99,'[1]1718  Exp_Rev Access'!$F$7:$GK$318,10,FALSE))</f>
        <v/>
      </c>
      <c r="R99" s="90" t="str">
        <f>IF(ISNA(VLOOKUP($B99,'[1]1718  Exp_Rev Access'!$F$7:$GK$318,11,FALSE)),"",VLOOKUP($B99,'[1]1718  Exp_Rev Access'!$F$7:$GK$318,11,FALSE))</f>
        <v/>
      </c>
      <c r="S99" s="90" t="str">
        <f>IF(ISNA(VLOOKUP($B99,'[1]1718  Exp_Rev Access'!$F$7:$GK$318,12,FALSE)),"",VLOOKUP($B99,'[1]1718  Exp_Rev Access'!$F$7:$GK$318,12,FALSE))</f>
        <v/>
      </c>
      <c r="T99" s="90" t="str">
        <f>IF(ISNA(VLOOKUP($B99,'[1]1718  Exp_Rev Access'!$F$7:$GK$318,13,FALSE)),"",VLOOKUP($B99,'[1]1718  Exp_Rev Access'!$F$7:$GK$318,13,FALSE))</f>
        <v/>
      </c>
      <c r="U99" s="90" t="str">
        <f>IF(ISNA(VLOOKUP($B99,'[1]1718  Exp_Rev Access'!$F$7:$GK$318,14,FALSE)),"",VLOOKUP($B99,'[1]1718  Exp_Rev Access'!$F$7:$GK$318,14,FALSE))</f>
        <v/>
      </c>
      <c r="V99" s="90" t="str">
        <f>IF(ISNA(VLOOKUP($B99,'[1]1718  Exp_Rev Access'!$F$7:$GK$318,15,FALSE)),"",VLOOKUP($B99,'[1]1718  Exp_Rev Access'!$F$7:$GK$318,15,FALSE))</f>
        <v/>
      </c>
      <c r="W99" s="90" t="str">
        <f>IF(ISNA(VLOOKUP($B99,'[1]1718  Exp_Rev Access'!$F$7:$GK$318,16,FALSE)),"",VLOOKUP($B99,'[1]1718  Exp_Rev Access'!$F$7:$GK$318,16,FALSE))</f>
        <v/>
      </c>
      <c r="X99" s="90" t="str">
        <f>IF(ISNA(VLOOKUP($B99,'[1]1718  Exp_Rev Access'!$F$7:$GK$318,17,FALSE)),"",VLOOKUP($B99,'[1]1718  Exp_Rev Access'!$F$7:$GK$318,17,FALSE))</f>
        <v/>
      </c>
      <c r="Y99" s="90" t="str">
        <f>IF(ISNA(VLOOKUP($B99,'[1]1718  Exp_Rev Access'!$F$7:$GK$318,18,FALSE)),"",VLOOKUP($B99,'[1]1718  Exp_Rev Access'!$F$7:$GK$318,18,FALSE))</f>
        <v/>
      </c>
      <c r="Z99" s="90" t="str">
        <f>IF(ISNA(VLOOKUP($B99,'[1]1718  Exp_Rev Access'!$F$7:$GK$318,19,FALSE)),"",VLOOKUP($B99,'[1]1718  Exp_Rev Access'!$F$7:$GK$318,19,FALSE))</f>
        <v/>
      </c>
      <c r="AA99" s="90" t="str">
        <f>IF(ISNA(VLOOKUP($B99,'[1]1718  Exp_Rev Access'!$F$7:$GK$318,20,FALSE)),"",VLOOKUP($B99,'[1]1718  Exp_Rev Access'!$F$7:$GK$318,20,FALSE))</f>
        <v/>
      </c>
      <c r="AB99" s="90" t="str">
        <f>IF(ISNA(VLOOKUP($B99,'[1]1718  Exp_Rev Access'!$F$7:$GK$318,21,FALSE)),"",VLOOKUP($B99,'[1]1718  Exp_Rev Access'!$F$7:$GK$318,21,FALSE))</f>
        <v/>
      </c>
      <c r="AC99" s="90" t="str">
        <f>IF(ISNA(VLOOKUP($B99,'[1]1718  Exp_Rev Access'!$F$7:$GK$318,22,FALSE)),"",VLOOKUP($B99,'[1]1718  Exp_Rev Access'!$F$7:$GK$318,22,FALSE))</f>
        <v/>
      </c>
      <c r="AD99" s="90" t="str">
        <f>IF(ISNA(VLOOKUP($B99,'[1]1718  Exp_Rev Access'!$F$7:$GK$318,23,FALSE)),"",VLOOKUP($B99,'[1]1718  Exp_Rev Access'!$F$7:$GK$318,23,FALSE))</f>
        <v/>
      </c>
      <c r="AE99" s="90" t="str">
        <f>IF(ISNA(VLOOKUP($B99,'[1]1718  Exp_Rev Access'!$F$7:$GK$318,24,FALSE)),"",VLOOKUP($B99,'[1]1718  Exp_Rev Access'!$F$7:$GK$318,24,FALSE))</f>
        <v/>
      </c>
      <c r="AF99" s="90" t="str">
        <f>IF(ISNA(VLOOKUP($B99,'[1]1718  Exp_Rev Access'!$F$7:$GK$318,25,FALSE)),"",VLOOKUP($B99,'[1]1718  Exp_Rev Access'!$F$7:$GK$318,25,FALSE))</f>
        <v/>
      </c>
      <c r="AG99" s="90" t="str">
        <f>IF(ISNA(VLOOKUP($B99,'[1]1718  Exp_Rev Access'!$F$7:$GK$318,26,FALSE)),"",VLOOKUP($B99,'[1]1718  Exp_Rev Access'!$F$7:$GK$318,26,FALSE))</f>
        <v/>
      </c>
      <c r="AH99" s="90" t="str">
        <f>IF(ISNA(VLOOKUP($B99,'[1]1718  Exp_Rev Access'!$F$7:$GK$318,27,FALSE)),"",VLOOKUP($B99,'[1]1718  Exp_Rev Access'!$F$7:$GK$318,27,FALSE))</f>
        <v/>
      </c>
      <c r="AI99" s="90" t="str">
        <f>IF(ISNA(VLOOKUP($B99,'[1]1718  Exp_Rev Access'!$F$7:$GK$318,28,FALSE)),"",VLOOKUP($B99,'[1]1718  Exp_Rev Access'!$F$7:$GK$318,28,FALSE))</f>
        <v/>
      </c>
      <c r="AJ99" s="90" t="str">
        <f>IF(ISNA(VLOOKUP($B99,'[1]1718  Exp_Rev Access'!$F$7:$GK$318,29,FALSE)),"",VLOOKUP($B99,'[1]1718  Exp_Rev Access'!$F$7:$GK$318,29,FALSE))</f>
        <v/>
      </c>
      <c r="AK99" s="90" t="str">
        <f>IF(ISNA(VLOOKUP($B99,'[1]1718  Exp_Rev Access'!$F$7:$GK$318,30,FALSE)),"",VLOOKUP($B99,'[1]1718  Exp_Rev Access'!$F$7:$GK$318,30,FALSE))</f>
        <v/>
      </c>
      <c r="AL99" s="90" t="str">
        <f>IF(ISNA(VLOOKUP($B99,'[1]1718  Exp_Rev Access'!$F$7:$GK$318,31,FALSE)),"",VLOOKUP($B99,'[1]1718  Exp_Rev Access'!$F$7:$GK$318,31,FALSE))</f>
        <v/>
      </c>
      <c r="AM99" s="56"/>
      <c r="AN99" s="92"/>
      <c r="AO99" s="71"/>
      <c r="AP99" s="90" t="str">
        <f>IF(ISNA(VLOOKUP($B99,'[1]1718  Exp_Rev Access'!$F$7:$GK$318,33,FALSE)),"",VLOOKUP($B99,'[1]1718  Exp_Rev Access'!$F$7:$GK$318,33,FALSE))</f>
        <v/>
      </c>
      <c r="AQ99" s="90" t="str">
        <f>IF(ISNA(VLOOKUP($B99,'[1]1718  Exp_Rev Access'!$F$7:$GK$318,34,FALSE)),"",VLOOKUP($B99,'[1]1718  Exp_Rev Access'!$F$7:$GK$318,34,FALSE))</f>
        <v/>
      </c>
      <c r="AR99" s="90" t="str">
        <f>IF(ISNA(VLOOKUP($B99,'[1]1718  Exp_Rev Access'!$F$7:$GK$318,35,FALSE)),"",VLOOKUP($B99,'[1]1718  Exp_Rev Access'!$F$7:$GK$318,35,FALSE))</f>
        <v/>
      </c>
      <c r="AS99" s="90" t="str">
        <f>IF(ISNA(VLOOKUP($B99,'[1]1718  Exp_Rev Access'!$F$7:$GK$318,36,FALSE)),"",VLOOKUP($B99,'[1]1718  Exp_Rev Access'!$F$7:$GK$318,36,FALSE))</f>
        <v/>
      </c>
      <c r="AT99" s="90" t="str">
        <f>IF(ISNA(VLOOKUP($B99,'[1]1718  Exp_Rev Access'!$F$7:$GK$318,37,FALSE)),"",VLOOKUP($B99,'[1]1718  Exp_Rev Access'!$F$7:$GK$318,37,FALSE))</f>
        <v/>
      </c>
      <c r="AU99" s="56"/>
      <c r="AV99" s="93"/>
      <c r="AW99" s="56"/>
      <c r="AX99" s="90" t="str">
        <f>IF(ISNA(VLOOKUP($B99,'[1]1718  Exp_Rev Access'!$F$7:$GK$318,39,FALSE)),"",VLOOKUP($B99,'[1]1718  Exp_Rev Access'!$F$7:$GK$318,39,FALSE))</f>
        <v/>
      </c>
      <c r="AY99" s="90" t="str">
        <f>IF(ISNA(VLOOKUP($B99,'[1]1718  Exp_Rev Access'!$F$7:$GK$318,40,FALSE)),"",VLOOKUP($B99,'[1]1718  Exp_Rev Access'!$F$7:$GK$318,40,FALSE))</f>
        <v/>
      </c>
      <c r="AZ99" s="90" t="str">
        <f>IF(ISNA(VLOOKUP($B99,'[1]1718  Exp_Rev Access'!$F$7:$GK$318,41,FALSE)),"",VLOOKUP($B99,'[1]1718  Exp_Rev Access'!$F$7:$GK$318,41,FALSE))</f>
        <v/>
      </c>
      <c r="BA99" s="90" t="str">
        <f>IF(ISNA(VLOOKUP($B99,'[1]1718  Exp_Rev Access'!$F$7:$GK$318,42,FALSE)),"",VLOOKUP($B99,'[1]1718  Exp_Rev Access'!$F$7:$GK$318,42,FALSE))</f>
        <v/>
      </c>
      <c r="BB99" s="90" t="str">
        <f>IF(ISNA(VLOOKUP($B99,'[1]1718  Exp_Rev Access'!$F$7:$GK$318,43,FALSE)),"",VLOOKUP($B99,'[1]1718  Exp_Rev Access'!$F$7:$GK$318,43,FALSE))</f>
        <v/>
      </c>
      <c r="BC99" s="90" t="str">
        <f>IF(ISNA(VLOOKUP($B99,'[1]1718  Exp_Rev Access'!$F$7:$GK$318,44,FALSE)),"",VLOOKUP($B99,'[1]1718  Exp_Rev Access'!$F$7:$GK$318,44,FALSE))</f>
        <v/>
      </c>
      <c r="BD99" s="90" t="str">
        <f>IF(ISNA(VLOOKUP($B99,'[1]1718  Exp_Rev Access'!$F$7:$GK$318,45,FALSE)),"",VLOOKUP($B99,'[1]1718  Exp_Rev Access'!$F$7:$GK$318,45,FALSE))</f>
        <v/>
      </c>
      <c r="BE99" s="90" t="str">
        <f>IF(ISNA(VLOOKUP($B99,'[1]1718  Exp_Rev Access'!$F$7:$GK$318,46,FALSE)),"",VLOOKUP($B99,'[1]1718  Exp_Rev Access'!$F$7:$GK$318,46,FALSE))</f>
        <v/>
      </c>
      <c r="BF99" s="90" t="str">
        <f>IF(ISNA(VLOOKUP($B99,'[1]1718  Exp_Rev Access'!$F$7:$GK$318,47,FALSE)),"",VLOOKUP($B99,'[1]1718  Exp_Rev Access'!$F$7:$GK$318,47,FALSE))</f>
        <v/>
      </c>
      <c r="BG99" s="90" t="str">
        <f>IF(ISNA(VLOOKUP($B99,'[1]1718  Exp_Rev Access'!$F$7:$GK$318,48,FALSE)),"",VLOOKUP($B99,'[1]1718  Exp_Rev Access'!$F$7:$GK$318,48,FALSE))</f>
        <v/>
      </c>
      <c r="BH99" s="90" t="str">
        <f>IF(ISNA(VLOOKUP($B99,'[1]1718  Exp_Rev Access'!$F$7:$GK$318,49,FALSE)),"",VLOOKUP($B99,'[1]1718  Exp_Rev Access'!$F$7:$GK$318,49,FALSE))</f>
        <v/>
      </c>
      <c r="BI99" s="90" t="str">
        <f>IF(ISNA(VLOOKUP($B99,'[1]1718  Exp_Rev Access'!$F$7:$GK$318,50,FALSE)),"",VLOOKUP($B99,'[1]1718  Exp_Rev Access'!$F$7:$GK$318,50,FALSE))</f>
        <v/>
      </c>
      <c r="BJ99" s="90" t="str">
        <f>IF(ISNA(VLOOKUP($B99,'[1]1718  Exp_Rev Access'!$F$7:$GK$318,51,FALSE)),"",VLOOKUP($B99,'[1]1718  Exp_Rev Access'!$F$7:$GK$318,51,FALSE))</f>
        <v/>
      </c>
      <c r="BK99" s="90" t="str">
        <f>IF(ISNA(VLOOKUP($B99,'[1]1718  Exp_Rev Access'!$F$7:$GK$318,52,FALSE)),"",VLOOKUP($B99,'[1]1718  Exp_Rev Access'!$F$7:$GK$318,52,FALSE))</f>
        <v/>
      </c>
      <c r="BL99" s="90" t="str">
        <f>IF(ISNA(VLOOKUP($B99,'[1]1718  Exp_Rev Access'!$F$7:$GK$318,53,FALSE)),"",VLOOKUP($B99,'[1]1718  Exp_Rev Access'!$F$7:$GK$318,53,FALSE))</f>
        <v/>
      </c>
      <c r="BM99" s="90" t="str">
        <f>IF(ISNA(VLOOKUP($B99,'[1]1718  Exp_Rev Access'!$F$7:$GK$318,54,FALSE)),"",VLOOKUP($B99,'[1]1718  Exp_Rev Access'!$F$7:$GK$318,54,FALSE))</f>
        <v/>
      </c>
      <c r="BN99" s="90" t="str">
        <f>IF(ISNA(VLOOKUP($B99,'[1]1718  Exp_Rev Access'!$F$7:$GK$318,55,FALSE)),"",VLOOKUP($B99,'[1]1718  Exp_Rev Access'!$F$7:$GK$318,55,FALSE))</f>
        <v/>
      </c>
      <c r="BO99" s="90" t="str">
        <f>IF(ISNA(VLOOKUP($B99,'[1]1718  Exp_Rev Access'!$F$7:$GK$318,56,FALSE)),"",VLOOKUP($B99,'[1]1718  Exp_Rev Access'!$F$7:$GK$318,56,FALSE))</f>
        <v/>
      </c>
      <c r="BP99" s="90" t="str">
        <f>IF(ISNA(VLOOKUP($B99,'[1]1718  Exp_Rev Access'!$F$7:$GK$318,57,FALSE)),"",VLOOKUP($B99,'[1]1718  Exp_Rev Access'!$F$7:$GK$318,57,FALSE))</f>
        <v/>
      </c>
      <c r="BQ99" s="90" t="str">
        <f>IF(ISNA(VLOOKUP($B99,'[1]1718  Exp_Rev Access'!$F$7:$GK$318,58,FALSE)),"",VLOOKUP($B99,'[1]1718  Exp_Rev Access'!$F$7:$GK$318,58,FALSE))</f>
        <v/>
      </c>
      <c r="BR99" s="90" t="str">
        <f>IF(ISNA(VLOOKUP($B99,'[1]1718  Exp_Rev Access'!$F$7:$GK$318,59,FALSE)),"",VLOOKUP($B99,'[1]1718  Exp_Rev Access'!$F$7:$GK$318,59,FALSE))</f>
        <v/>
      </c>
      <c r="BS99" s="90" t="str">
        <f>IF(ISNA(VLOOKUP($B99,'[1]1718  Exp_Rev Access'!$F$7:$GK$318,60,FALSE)),"",VLOOKUP($B99,'[1]1718  Exp_Rev Access'!$F$7:$GK$318,60,FALSE))</f>
        <v/>
      </c>
      <c r="BT99" s="90" t="str">
        <f>IF(ISNA(VLOOKUP($B99,'[1]1718  Exp_Rev Access'!$F$7:$GK$318,61,FALSE)),"",VLOOKUP($B99,'[1]1718  Exp_Rev Access'!$F$7:$GK$318,61,FALSE))</f>
        <v/>
      </c>
      <c r="BU99" s="90" t="str">
        <f>IF(ISNA(VLOOKUP($B99,'[1]1718  Exp_Rev Access'!$F$7:$GK$318,62,FALSE)),"",VLOOKUP($B99,'[1]1718  Exp_Rev Access'!$F$7:$GK$318,62,FALSE))</f>
        <v/>
      </c>
      <c r="BV99" s="56">
        <f t="shared" si="236"/>
        <v>0</v>
      </c>
      <c r="BW99" s="92"/>
      <c r="BX99" s="71"/>
      <c r="BY99" s="90" t="str">
        <f>IF(ISNA(VLOOKUP($B99,'[1]1718  Exp_Rev Access'!$F$7:$GK$318,64,FALSE)),"",VLOOKUP($B99,'[1]1718  Exp_Rev Access'!$F$7:$GK$318,64,FALSE))</f>
        <v/>
      </c>
      <c r="BZ99" s="90" t="str">
        <f>IF(ISNA(VLOOKUP($B99,'[1]1718  Exp_Rev Access'!$F$7:$GK$318,65,FALSE)),"",VLOOKUP($B99,'[1]1718  Exp_Rev Access'!$F$7:$GK$318,65,FALSE))</f>
        <v/>
      </c>
      <c r="CA99" s="90" t="str">
        <f>IF(ISNA(VLOOKUP($B99,'[1]1718  Exp_Rev Access'!$F$7:$GK$318,66,FALSE)),"",VLOOKUP($B99,'[1]1718  Exp_Rev Access'!$F$7:$GK$318,66,FALSE))</f>
        <v/>
      </c>
      <c r="CB99" s="90" t="str">
        <f>IF(ISNA(VLOOKUP($B99,'[1]1718  Exp_Rev Access'!$F$7:$GK$318,67,FALSE)),"",VLOOKUP($B99,'[1]1718  Exp_Rev Access'!$F$7:$GK$318,67,FALSE))</f>
        <v/>
      </c>
      <c r="CC99" s="90" t="str">
        <f>IF(ISNA(VLOOKUP($B99,'[1]1718  Exp_Rev Access'!$F$7:$GK$318,68,FALSE)),"",VLOOKUP($B99,'[1]1718  Exp_Rev Access'!$F$7:$GK$318,68,FALSE))</f>
        <v/>
      </c>
      <c r="CD99" s="90" t="str">
        <f>IF(ISNA(VLOOKUP($B99,'[1]1718  Exp_Rev Access'!$F$7:$GK$318,69,FALSE)),"",VLOOKUP($B99,'[1]1718  Exp_Rev Access'!$F$7:$GK$318,69,FALSE))</f>
        <v/>
      </c>
      <c r="CE99" s="56">
        <f t="shared" si="237"/>
        <v>0</v>
      </c>
      <c r="CF99" s="92"/>
      <c r="CG99" s="78"/>
      <c r="CH99" s="90" t="str">
        <f>IF(ISNA(VLOOKUP($B99,'[1]1718  Exp_Rev Access'!$F$7:$GK$318,$CH$2,FALSE)),"",VLOOKUP($B99,'[1]1718  Exp_Rev Access'!$F$7:$GK$318,$CH$2,FALSE))</f>
        <v/>
      </c>
      <c r="CI99" s="90" t="str">
        <f>IF(ISNA(VLOOKUP($B99,'[1]1718  Exp_Rev Access'!$F$7:$GK$318,$CI$2,FALSE)),"",VLOOKUP($B99,'[1]1718  Exp_Rev Access'!$F$7:$GK$318,$CI$2,FALSE))</f>
        <v/>
      </c>
      <c r="CJ99" s="90" t="str">
        <f>IF(ISNA(VLOOKUP($B99,'[1]1718  Exp_Rev Access'!$F$7:$GK$318,$CJ$2,FALSE)),"",VLOOKUP($B99,'[1]1718  Exp_Rev Access'!$F$7:$GK$318,$CJ$2,FALSE))</f>
        <v/>
      </c>
      <c r="CK99" s="90" t="str">
        <f>IF(ISNA(VLOOKUP($B99,'[1]1718  Exp_Rev Access'!$F$7:$GK$318,$CK$2,FALSE)),"",VLOOKUP($B99,'[1]1718  Exp_Rev Access'!$F$7:$GK$318,$CK$2,FALSE))</f>
        <v/>
      </c>
      <c r="CL99" s="90" t="str">
        <f>IF(ISNA(VLOOKUP($B99,'[1]1718  Exp_Rev Access'!$F$7:$GK$318,$CL$2,FALSE)),"",VLOOKUP($B99,'[1]1718  Exp_Rev Access'!$F$7:$GK$318,$CL$2,FALSE))</f>
        <v/>
      </c>
      <c r="CM99" s="90" t="str">
        <f>IF(ISNA(VLOOKUP($B99,'[1]1718  Exp_Rev Access'!$F$7:$GK$318,$CM$2,FALSE)),"",VLOOKUP($B99,'[1]1718  Exp_Rev Access'!$F$7:$GK$318,$CM$2,FALSE))</f>
        <v/>
      </c>
      <c r="CN99" s="90" t="str">
        <f>IF(ISNA(VLOOKUP($B99,'[1]1718  Exp_Rev Access'!$F$7:$GK$318,$CN$2,FALSE)),"",VLOOKUP($B99,'[1]1718  Exp_Rev Access'!$F$7:$GK$318,$CN$2,FALSE))</f>
        <v/>
      </c>
      <c r="CO99" s="90" t="str">
        <f>IF(ISNA(VLOOKUP($B99,'[1]1718  Exp_Rev Access'!$F$7:$GK$318,$CO$2,FALSE)),"",VLOOKUP($B99,'[1]1718  Exp_Rev Access'!$F$7:$GK$318,$CO$2,FALSE))</f>
        <v/>
      </c>
      <c r="CP99" s="90" t="str">
        <f>IF(ISNA(VLOOKUP($B99,'[1]1718  Exp_Rev Access'!$F$7:$GK$318,$CP$2,FALSE)),"",VLOOKUP($B99,'[1]1718  Exp_Rev Access'!$F$7:$GK$318,$CP$2,FALSE))</f>
        <v/>
      </c>
      <c r="CQ99" s="90" t="str">
        <f>IF(ISNA(VLOOKUP($B99,'[1]1718  Exp_Rev Access'!$F$7:$GK$318,$CQ$2,FALSE)),"",VLOOKUP($B99,'[1]1718  Exp_Rev Access'!$F$7:$GK$318,$CQ$2,FALSE))</f>
        <v/>
      </c>
      <c r="CR99" s="90" t="str">
        <f>IF(ISNA(VLOOKUP($B99,'[1]1718  Exp_Rev Access'!$F$7:$GK$318,$CR$2,FALSE)),"",VLOOKUP($B99,'[1]1718  Exp_Rev Access'!$F$7:$GK$318,$CR$2,FALSE))</f>
        <v/>
      </c>
      <c r="CS99" s="90" t="str">
        <f>IF(ISNA(VLOOKUP($B99,'[1]1718  Exp_Rev Access'!$F$7:$GK$318,$CS$2,FALSE)),"",VLOOKUP($B99,'[1]1718  Exp_Rev Access'!$F$7:$GK$318,$CS$2,FALSE))</f>
        <v/>
      </c>
      <c r="CT99" s="90" t="str">
        <f>IF(ISNA(VLOOKUP($B99,'[1]1718  Exp_Rev Access'!$F$7:$GK$318,$CT$2,FALSE)),"",VLOOKUP($B99,'[1]1718  Exp_Rev Access'!$F$7:$GK$318,$CT$2,FALSE))</f>
        <v/>
      </c>
      <c r="CU99" s="90" t="str">
        <f>IF(ISNA(VLOOKUP($B99,'[1]1718  Exp_Rev Access'!$F$7:$GK$318,$CU$2,FALSE)),"",VLOOKUP($B99,'[1]1718  Exp_Rev Access'!$F$7:$GK$318,$CU$2,FALSE))</f>
        <v/>
      </c>
      <c r="CV99" s="90" t="str">
        <f>IF(ISNA(VLOOKUP($B99,'[1]1718  Exp_Rev Access'!$F$7:$GK$318,$CV$2,FALSE)),"",VLOOKUP($B99,'[1]1718  Exp_Rev Access'!$F$7:$GK$318,$CV$2,FALSE))</f>
        <v/>
      </c>
      <c r="CW99" s="90" t="str">
        <f>IF(ISNA(VLOOKUP($B99,'[1]1718  Exp_Rev Access'!$F$7:$GK$318,$CW$2,FALSE)),"",VLOOKUP($B99,'[1]1718  Exp_Rev Access'!$F$7:$GK$318,$CW$2,FALSE))</f>
        <v/>
      </c>
      <c r="CX99" s="90" t="str">
        <f>IF(ISNA(VLOOKUP($B99,'[1]1718  Exp_Rev Access'!$F$7:$GK$318,$CX$2,FALSE)),"",VLOOKUP($B99,'[1]1718  Exp_Rev Access'!$F$7:$GK$318,$CX$2,FALSE))</f>
        <v/>
      </c>
      <c r="CY99" s="90" t="str">
        <f>IF(ISNA(VLOOKUP($B99,'[1]1718  Exp_Rev Access'!$F$7:$GK$318,$CY$2,FALSE)),"",VLOOKUP($B99,'[1]1718  Exp_Rev Access'!$F$7:$GK$318,$CY$2,FALSE))</f>
        <v/>
      </c>
      <c r="CZ99" s="90" t="str">
        <f>IF(ISNA(VLOOKUP($B99,'[1]1718  Exp_Rev Access'!$F$7:$GK$318,$CZ$2,FALSE)),"",VLOOKUP($B99,'[1]1718  Exp_Rev Access'!$F$7:$GK$318,$CZ$2,FALSE))</f>
        <v/>
      </c>
      <c r="DA99" s="90" t="str">
        <f>IF(ISNA(VLOOKUP($B99,'[1]1718  Exp_Rev Access'!$F$7:$GK$318,$DA$2,FALSE)),"",VLOOKUP($B99,'[1]1718  Exp_Rev Access'!$F$7:$GK$318,$DA$2,FALSE))</f>
        <v/>
      </c>
      <c r="DB99" s="90" t="str">
        <f>IF(ISNA(VLOOKUP($B99,'[1]1718  Exp_Rev Access'!$F$7:$GK$318,$DB$2,FALSE)),"",VLOOKUP($B99,'[1]1718  Exp_Rev Access'!$F$7:$GK$318,$DB$2,FALSE))</f>
        <v/>
      </c>
      <c r="DC99" s="90" t="str">
        <f>IF(ISNA(VLOOKUP($B99,'[1]1718  Exp_Rev Access'!$F$7:$GK$318,$DC$2,FALSE)),"",VLOOKUP($B99,'[1]1718  Exp_Rev Access'!$F$7:$GK$318,$DC$2,FALSE))</f>
        <v/>
      </c>
      <c r="DD99" s="90" t="str">
        <f>IF(ISNA(VLOOKUP($B99,'[1]1718  Exp_Rev Access'!$F$7:$GK$318,$DD$2,FALSE)),"",VLOOKUP($B99,'[1]1718  Exp_Rev Access'!$F$7:$GK$318,$DD$2,FALSE))</f>
        <v/>
      </c>
      <c r="DE99" s="90" t="str">
        <f>IF(ISNA(VLOOKUP($B99,'[1]1718  Exp_Rev Access'!$F$7:$GK$318,$DE$2,FALSE)),"",VLOOKUP($B99,'[1]1718  Exp_Rev Access'!$F$7:$GK$318,$DE$2,FALSE))</f>
        <v/>
      </c>
      <c r="DF99" s="90" t="str">
        <f>IF(ISNA(VLOOKUP($B99,'[1]1718  Exp_Rev Access'!$F$7:$GK$318,$DF$2,FALSE)),"",VLOOKUP($B99,'[1]1718  Exp_Rev Access'!$F$7:$GK$318,$DF$2,FALSE))</f>
        <v/>
      </c>
      <c r="DG99" s="90" t="str">
        <f>IF(ISNA(VLOOKUP($B99,'[1]1718  Exp_Rev Access'!$F$7:$GK$318,$DG$2,FALSE)),"",VLOOKUP($B99,'[1]1718  Exp_Rev Access'!$F$7:$GK$318,$DG$2,FALSE))</f>
        <v/>
      </c>
      <c r="DH99" s="90" t="str">
        <f>IF(ISNA(VLOOKUP($B99,'[1]1718  Exp_Rev Access'!$F$7:$GK$318,$DH$2,FALSE)),"",VLOOKUP($B99,'[1]1718  Exp_Rev Access'!$F$7:$GK$318,$DH$2,FALSE))</f>
        <v/>
      </c>
      <c r="DI99" s="90" t="str">
        <f>IF(ISNA(VLOOKUP($B99,'[1]1718  Exp_Rev Access'!$F$7:$GK$318,$DI$2,FALSE)),"",VLOOKUP($B99,'[1]1718  Exp_Rev Access'!$F$7:$GK$318,$DI$2,FALSE))</f>
        <v/>
      </c>
      <c r="DJ99" s="90" t="str">
        <f>IF(ISNA(VLOOKUP($B99,'[1]1718  Exp_Rev Access'!$F$7:$GK$318,$DJ$2,FALSE)),"",VLOOKUP($B99,'[1]1718  Exp_Rev Access'!$F$7:$GK$318,$DJ$2,FALSE))</f>
        <v/>
      </c>
      <c r="DK99" s="90" t="str">
        <f>IF(ISNA(VLOOKUP($B99,'[1]1718  Exp_Rev Access'!$F$7:$GK$318,$DK$2,FALSE)),"",VLOOKUP($B99,'[1]1718  Exp_Rev Access'!$F$7:$GK$318,$DK$2,FALSE))</f>
        <v/>
      </c>
      <c r="DL99" s="90" t="str">
        <f>IF(ISNA(VLOOKUP($B99,'[1]1718  Exp_Rev Access'!$F$7:$GK$318,$DL$2,FALSE)),"",VLOOKUP($B99,'[1]1718  Exp_Rev Access'!$F$7:$GK$318,$DL$2,FALSE))</f>
        <v/>
      </c>
      <c r="DM99" s="90" t="str">
        <f>IF(ISNA(VLOOKUP($B99,'[1]1718  Exp_Rev Access'!$F$7:$GK$318,$DM$2,FALSE)),"",VLOOKUP($B99,'[1]1718  Exp_Rev Access'!$F$7:$GK$318,$DM$2,FALSE))</f>
        <v/>
      </c>
      <c r="DN99" s="90" t="str">
        <f>IF(ISNA(VLOOKUP($B99,'[1]1718  Exp_Rev Access'!$F$7:$GK$318,$DN$2,FALSE)),"",VLOOKUP($B99,'[1]1718  Exp_Rev Access'!$F$7:$GK$318,$DN$2,FALSE))</f>
        <v/>
      </c>
      <c r="DO99" s="90" t="str">
        <f>IF(ISNA(VLOOKUP($B99,'[1]1718  Exp_Rev Access'!$F$7:$GK$318,$DO$2,FALSE)),"",VLOOKUP($B99,'[1]1718  Exp_Rev Access'!$F$7:$GK$318,$DO$2,FALSE))</f>
        <v/>
      </c>
      <c r="DP99" s="90" t="str">
        <f>IF(ISNA(VLOOKUP($B99,'[1]1718  Exp_Rev Access'!$F$7:$GK$318,$DP$2,FALSE)),"",VLOOKUP($B99,'[1]1718  Exp_Rev Access'!$F$7:$GK$318,$DP$2,FALSE))</f>
        <v/>
      </c>
      <c r="DQ99" s="90" t="str">
        <f>IF(ISNA(VLOOKUP($B99,'[1]1718  Exp_Rev Access'!$F$7:$GK$318,$DQ$2,FALSE)),"",VLOOKUP($B99,'[1]1718  Exp_Rev Access'!$F$7:$GK$318,$DQ$2,FALSE))</f>
        <v/>
      </c>
      <c r="DR99" s="90" t="str">
        <f>IF(ISNA(VLOOKUP($B99,'[1]1718  Exp_Rev Access'!$F$7:$GK$318,$DR$2,FALSE)),"",VLOOKUP($B99,'[1]1718  Exp_Rev Access'!$F$7:$GK$318,$DR$2,FALSE))</f>
        <v/>
      </c>
      <c r="DS99" s="90" t="str">
        <f>IF(ISNA(VLOOKUP($B99,'[1]1718  Exp_Rev Access'!$F$7:$GK$318,$DS$2,FALSE)),"",VLOOKUP($B99,'[1]1718  Exp_Rev Access'!$F$7:$GK$318,$DS$2,FALSE))</f>
        <v/>
      </c>
      <c r="DT99" s="90" t="str">
        <f>IF(ISNA(VLOOKUP($B99,'[1]1718  Exp_Rev Access'!$F$7:$GK$318,$DT$2,FALSE)),"",VLOOKUP($B99,'[1]1718  Exp_Rev Access'!$F$7:$GK$318,$DT$2,FALSE))</f>
        <v/>
      </c>
      <c r="DU99" s="90" t="str">
        <f>IF(ISNA(VLOOKUP($B99,'[1]1718  Exp_Rev Access'!$F$7:$GK$318,$DU$2,FALSE)),"",VLOOKUP($B99,'[1]1718  Exp_Rev Access'!$F$7:$GK$318,$DU$2,FALSE))</f>
        <v/>
      </c>
      <c r="DV99" s="90" t="str">
        <f>IF(ISNA(VLOOKUP($B99,'[1]1718  Exp_Rev Access'!$F$7:$GK$318,$DV$2,FALSE)),"",VLOOKUP($B99,'[1]1718  Exp_Rev Access'!$F$7:$GK$318,$DV$2,FALSE))</f>
        <v/>
      </c>
      <c r="DW99" s="90" t="str">
        <f>IF(ISNA(VLOOKUP($B99,'[1]1718  Exp_Rev Access'!$F$7:$GK$318,$DW$2,FALSE)),"",VLOOKUP($B99,'[1]1718  Exp_Rev Access'!$F$7:$GK$318,$DW$2,FALSE))</f>
        <v/>
      </c>
      <c r="DX99" s="90" t="str">
        <f>IF(ISNA(VLOOKUP($B99,'[1]1718  Exp_Rev Access'!$F$7:$GK$318,$DX$2,FALSE)),"",VLOOKUP($B99,'[1]1718  Exp_Rev Access'!$F$7:$GK$318,$DX$2,FALSE))</f>
        <v/>
      </c>
      <c r="DY99" s="90" t="str">
        <f>IF(ISNA(VLOOKUP($B99,'[1]1718  Exp_Rev Access'!$F$7:$GK$318,$DY$2,FALSE)),"",VLOOKUP($B99,'[1]1718  Exp_Rev Access'!$F$7:$GK$318,$DY$2,FALSE))</f>
        <v/>
      </c>
      <c r="DZ99" s="90" t="str">
        <f>IF(ISNA(VLOOKUP($B99,'[1]1718  Exp_Rev Access'!$F$7:$GK$318,$DZ$2,FALSE)),"",VLOOKUP($B99,'[1]1718  Exp_Rev Access'!$F$7:$GK$318,$DZ$2,FALSE))</f>
        <v/>
      </c>
      <c r="EA99" s="90" t="str">
        <f>IF(ISNA(VLOOKUP($B99,'[1]1718  Exp_Rev Access'!$F$7:$GK$318,$EA$2,FALSE)),"",VLOOKUP($B99,'[1]1718  Exp_Rev Access'!$F$7:$GK$318,$EA$2,FALSE))</f>
        <v/>
      </c>
      <c r="EB99" s="90" t="str">
        <f>IF(ISNA(VLOOKUP($B99,'[1]1718  Exp_Rev Access'!$F$7:$GK$318,$EB$2,FALSE)),"",VLOOKUP($B99,'[1]1718  Exp_Rev Access'!$F$7:$GK$318,$EB$2,FALSE))</f>
        <v/>
      </c>
      <c r="EC99" s="90" t="str">
        <f>IF(ISNA(VLOOKUP($B99,'[1]1718  Exp_Rev Access'!$F$7:$GK$318,$EC$2,FALSE)),"",VLOOKUP($B99,'[1]1718  Exp_Rev Access'!$F$7:$GK$318,$EC$2,FALSE))</f>
        <v/>
      </c>
      <c r="ED99" s="90" t="str">
        <f>IF(ISNA(VLOOKUP($B99,'[1]1718  Exp_Rev Access'!$F$7:$GK$318,$ED$2,FALSE)),"",VLOOKUP($B99,'[1]1718  Exp_Rev Access'!$F$7:$GK$318,$ED$2,FALSE))</f>
        <v/>
      </c>
      <c r="EE99" s="90" t="str">
        <f>IF(ISNA(VLOOKUP($B99,'[1]1718  Exp_Rev Access'!$F$7:$GK$318,$EE$2,FALSE)),"",VLOOKUP($B99,'[1]1718  Exp_Rev Access'!$F$7:$GK$318,$EE$2,FALSE))</f>
        <v/>
      </c>
      <c r="EF99" s="90" t="str">
        <f>IF(ISNA(VLOOKUP($B99,'[1]1718  Exp_Rev Access'!$F$7:$GK$318,$EF$2,FALSE)),"",VLOOKUP($B99,'[1]1718  Exp_Rev Access'!$F$7:$GK$318,$EF$2,FALSE))</f>
        <v/>
      </c>
      <c r="EG99" s="90" t="str">
        <f>IF(ISNA(VLOOKUP($B99,'[1]1718  Exp_Rev Access'!$F$7:$GK$318,$EG$2,FALSE)),"",VLOOKUP($B99,'[1]1718  Exp_Rev Access'!$F$7:$GK$318,$EG$2,FALSE))</f>
        <v/>
      </c>
      <c r="EH99" s="90" t="str">
        <f>IF(ISNA(VLOOKUP($B99,'[1]1718  Exp_Rev Access'!$F$7:$GK$318,$EH$2,FALSE)),"",VLOOKUP($B99,'[1]1718  Exp_Rev Access'!$F$7:$GK$318,$EH$2,FALSE))</f>
        <v/>
      </c>
      <c r="EI99" s="90" t="str">
        <f>IF(ISNA(VLOOKUP($B99,'[1]1718  Exp_Rev Access'!$F$7:$GK$318,$EI$2,FALSE)),"",VLOOKUP($B99,'[1]1718  Exp_Rev Access'!$F$7:$GK$318,$EI$2,FALSE))</f>
        <v/>
      </c>
      <c r="EJ99" s="90" t="str">
        <f>IF(ISNA(VLOOKUP($B99,'[1]1718  Exp_Rev Access'!$F$7:$GK$318,$EJ$2,FALSE)),"",VLOOKUP($B99,'[1]1718  Exp_Rev Access'!$F$7:$GK$318,$EJ$2,FALSE))</f>
        <v/>
      </c>
      <c r="EK99" s="90" t="str">
        <f>IF(ISNA(VLOOKUP($B99,'[1]1718  Exp_Rev Access'!$F$7:$GK$318,$EK$2,FALSE)),"",VLOOKUP($B99,'[1]1718  Exp_Rev Access'!$F$7:$GK$318,$EK$2,FALSE))</f>
        <v/>
      </c>
      <c r="EL99" s="90" t="str">
        <f>IF(ISNA(VLOOKUP($B99,'[1]1718  Exp_Rev Access'!$F$7:$GK$318,$EL$2,FALSE)),"",VLOOKUP($B99,'[1]1718  Exp_Rev Access'!$F$7:$GK$318,$EL$2,FALSE))</f>
        <v/>
      </c>
      <c r="EM99" s="90" t="str">
        <f>IF(ISNA(VLOOKUP($B99,'[1]1718  Exp_Rev Access'!$F$7:$GK$318,$EM$2,FALSE)),"",VLOOKUP($B99,'[1]1718  Exp_Rev Access'!$F$7:$GK$318,$EM$2,FALSE))</f>
        <v/>
      </c>
      <c r="EN99" s="90" t="str">
        <f>IF(ISNA(VLOOKUP($B99,'[1]1718  Exp_Rev Access'!$F$7:$GK$318,$EN$2,FALSE)),"",VLOOKUP($B99,'[1]1718  Exp_Rev Access'!$F$7:$GK$318,$EN$2,FALSE))</f>
        <v/>
      </c>
      <c r="EO99" s="90" t="str">
        <f>IF(ISNA(VLOOKUP($B99,'[1]1718  Exp_Rev Access'!$F$7:$GK$318,$EO$2,FALSE)),"",VLOOKUP($B99,'[1]1718  Exp_Rev Access'!$F$7:$GK$318,$EO$2,FALSE))</f>
        <v/>
      </c>
      <c r="EP99" s="90" t="str">
        <f>IF(ISNA(VLOOKUP($B99,'[1]1718  Exp_Rev Access'!$F$7:$GK$318,$EP$2,FALSE)),"",VLOOKUP($B99,'[1]1718  Exp_Rev Access'!$F$7:$GK$318,$EP$2,FALSE))</f>
        <v/>
      </c>
      <c r="EQ99" s="90" t="str">
        <f>IF(ISNA(VLOOKUP($B99,'[1]1718  Exp_Rev Access'!$F$7:$GK$318,$EQ$2,FALSE)),"",VLOOKUP($B99,'[1]1718  Exp_Rev Access'!$F$7:$GK$318,$EQ$2,FALSE))</f>
        <v/>
      </c>
      <c r="ER99" s="90" t="str">
        <f>IF(ISNA(VLOOKUP($B99,'[1]1718  Exp_Rev Access'!$F$7:$GK$318,$ER$2,FALSE)),"",VLOOKUP($B99,'[1]1718  Exp_Rev Access'!$F$7:$GK$318,$ER$2,FALSE))</f>
        <v/>
      </c>
      <c r="ES99" s="90" t="str">
        <f>IF(ISNA(VLOOKUP($B99,'[1]1718  Exp_Rev Access'!$F$7:$GK$318,$ES$2,FALSE)),"",VLOOKUP($B99,'[1]1718  Exp_Rev Access'!$F$7:$GK$318,$ES$2,FALSE))</f>
        <v/>
      </c>
      <c r="ET99" s="90" t="str">
        <f>IF(ISNA(VLOOKUP($B99,'[1]1718  Exp_Rev Access'!$F$7:$GK$318,$ET$2,FALSE)),"",VLOOKUP($B99,'[1]1718  Exp_Rev Access'!$F$7:$GK$318,$ET$2,FALSE))</f>
        <v/>
      </c>
      <c r="EU99" s="90" t="str">
        <f>IF(ISNA(VLOOKUP($B99,'[1]1718  Exp_Rev Access'!$F$7:$GK$318,$EU$2,FALSE)),"",VLOOKUP($B99,'[1]1718  Exp_Rev Access'!$F$7:$GK$318,$EU$2,FALSE))</f>
        <v/>
      </c>
      <c r="EV99" s="90" t="str">
        <f>IF(ISNA(VLOOKUP($B99,'[1]1718  Exp_Rev Access'!$F$7:$GK$318,$EV$2,FALSE)),"",VLOOKUP($B99,'[1]1718  Exp_Rev Access'!$F$7:$GK$318,$EV$2,FALSE))</f>
        <v/>
      </c>
      <c r="EW99" s="90" t="str">
        <f>IF(ISNA(VLOOKUP($B99,'[1]1718  Exp_Rev Access'!$F$7:$GK$318,$EW$2,FALSE)),"",VLOOKUP($B99,'[1]1718  Exp_Rev Access'!$F$7:$GK$318,$EW$2,FALSE))</f>
        <v/>
      </c>
      <c r="EX99" s="90" t="str">
        <f>IF(ISNA(VLOOKUP($B99,'[1]1718  Exp_Rev Access'!$F$7:$GK$318,$EX$2,FALSE)),"",VLOOKUP($B99,'[1]1718  Exp_Rev Access'!$F$7:$GK$318,$EX$2,FALSE))</f>
        <v/>
      </c>
      <c r="EY99" s="90" t="str">
        <f>IF(ISNA(VLOOKUP($B99,'[1]1718  Exp_Rev Access'!$F$7:$GK$318,$EY$2,FALSE)),"",VLOOKUP($B99,'[1]1718  Exp_Rev Access'!$F$7:$GK$318,$EY$2,FALSE))</f>
        <v/>
      </c>
      <c r="EZ99" s="90" t="str">
        <f>IF(ISNA(VLOOKUP($B99,'[1]1718  Exp_Rev Access'!$F$7:$GK$318,$EZ$2,FALSE)),"",VLOOKUP($B99,'[1]1718  Exp_Rev Access'!$F$7:$GK$318,$EZ$2,FALSE))</f>
        <v/>
      </c>
      <c r="FA99" s="90" t="str">
        <f>IF(ISNA(VLOOKUP($B99,'[1]1718  Exp_Rev Access'!$F$7:$GK$318,$FA$2,FALSE)),"",VLOOKUP($B99,'[1]1718  Exp_Rev Access'!$F$7:$GK$318,$FA$2,FALSE))</f>
        <v/>
      </c>
      <c r="FB99" s="90" t="str">
        <f>IF(ISNA(VLOOKUP($B99,'[1]1718  Exp_Rev Access'!$F$7:$GK$318,$FB$2,FALSE)),"",VLOOKUP($B99,'[1]1718  Exp_Rev Access'!$F$7:$GK$318,$FB$2,FALSE))</f>
        <v/>
      </c>
      <c r="FC99" s="90" t="str">
        <f>IF(ISNA(VLOOKUP($B99,'[1]1718  Exp_Rev Access'!$F$7:$GK$318,$FC$2,FALSE)),"",VLOOKUP($B99,'[1]1718  Exp_Rev Access'!$F$7:$GK$318,$FC$2,FALSE))</f>
        <v/>
      </c>
      <c r="FD99" s="90" t="str">
        <f>IF(ISNA(VLOOKUP($B99,'[1]1718  Exp_Rev Access'!$F$7:$GK$318,$FD$2,FALSE)),"",VLOOKUP($B99,'[1]1718  Exp_Rev Access'!$F$7:$GK$318,$FD$2,FALSE))</f>
        <v/>
      </c>
      <c r="FE99" s="90" t="str">
        <f>IF(ISNA(VLOOKUP($B99,'[1]1718  Exp_Rev Access'!$F$7:$GK$318,$FE$2,FALSE)),"",VLOOKUP($B99,'[1]1718  Exp_Rev Access'!$F$7:$GK$318,$FE$2,FALSE))</f>
        <v/>
      </c>
      <c r="FF99" s="90" t="str">
        <f>IF(ISNA(VLOOKUP($B99,'[1]1718  Exp_Rev Access'!$F$7:$GK$318,$FF$2,FALSE)),"",VLOOKUP($B99,'[1]1718  Exp_Rev Access'!$F$7:$GK$318,$FF$2,FALSE))</f>
        <v/>
      </c>
      <c r="FG99" s="90" t="str">
        <f>IF(ISNA(VLOOKUP($B99,'[1]1718  Exp_Rev Access'!$F$7:$GK$318,$FG$2,FALSE)),"",VLOOKUP($B99,'[1]1718  Exp_Rev Access'!$F$7:$GK$318,$FG$2,FALSE))</f>
        <v/>
      </c>
      <c r="FH99" s="90" t="str">
        <f>IF(ISNA(VLOOKUP($B99,'[1]1718  Exp_Rev Access'!$F$7:$GK$318,$FH$2,FALSE)),"",VLOOKUP($B99,'[1]1718  Exp_Rev Access'!$F$7:$GK$318,$FH$2,FALSE))</f>
        <v/>
      </c>
      <c r="FI99" s="90" t="str">
        <f>IF(ISNA(VLOOKUP($B99,'[1]1718  Exp_Rev Access'!$F$7:$GK$318,$FI$2,FALSE)),"",VLOOKUP($B99,'[1]1718  Exp_Rev Access'!$F$7:$GK$318,$FI$2,FALSE))</f>
        <v/>
      </c>
      <c r="FJ99" s="90" t="str">
        <f>IF(ISNA(VLOOKUP($B99,'[1]1718  Exp_Rev Access'!$F$7:$GK$318,$FJ$2,FALSE)),"",VLOOKUP($B99,'[1]1718  Exp_Rev Access'!$F$7:$GK$318,$FJ$2,FALSE))</f>
        <v/>
      </c>
      <c r="FK99" s="90" t="str">
        <f>IF(ISNA(VLOOKUP($B99,'[1]1718  Exp_Rev Access'!$F$7:$GK$318,$FK$2,FALSE)),"",VLOOKUP($B99,'[1]1718  Exp_Rev Access'!$F$7:$GK$318,$FK$2,FALSE))</f>
        <v/>
      </c>
      <c r="FL99" s="90" t="str">
        <f>IF(ISNA(VLOOKUP($B99,'[1]1718  Exp_Rev Access'!$F$7:$GK$318,$FL$2,FALSE)),"",VLOOKUP($B99,'[1]1718  Exp_Rev Access'!$F$7:$GK$318,$FL$2,FALSE))</f>
        <v/>
      </c>
      <c r="FM99" s="90" t="str">
        <f>IF(ISNA(VLOOKUP($B99,'[1]1718  Exp_Rev Access'!$F$7:$GK$318,$FM$2,FALSE)),"",VLOOKUP($B99,'[1]1718  Exp_Rev Access'!$F$7:$GK$318,$FM$2,FALSE))</f>
        <v/>
      </c>
      <c r="FN99" s="90" t="str">
        <f>IF(ISNA(VLOOKUP($B99,'[1]1718  Exp_Rev Access'!$F$7:$GK$318,$FN$2,FALSE)),"",VLOOKUP($B99,'[1]1718  Exp_Rev Access'!$F$7:$GK$318,$FN$2,FALSE))</f>
        <v/>
      </c>
      <c r="FO99" s="90" t="str">
        <f>IF(ISNA(VLOOKUP($B99,'[1]1718  Exp_Rev Access'!$F$7:$GK$318,$FO$2,FALSE)),"",VLOOKUP($B99,'[1]1718  Exp_Rev Access'!$F$7:$GK$318,$FO$2,FALSE))</f>
        <v/>
      </c>
      <c r="FP99" s="90" t="str">
        <f>IF(ISNA(VLOOKUP($B99,'[1]1718  Exp_Rev Access'!$F$7:$GK$318,$FP$2,FALSE)),"",VLOOKUP($B99,'[1]1718  Exp_Rev Access'!$F$7:$GK$318,$FP$2,FALSE))</f>
        <v/>
      </c>
      <c r="FQ99" s="90" t="str">
        <f>IF(ISNA(VLOOKUP($B99,'[1]1718  Exp_Rev Access'!$F$7:$GK$318,$FQ$2,FALSE)),"",VLOOKUP($B99,'[1]1718  Exp_Rev Access'!$F$7:$GK$318,$FQ$2,FALSE))</f>
        <v/>
      </c>
      <c r="FR99" s="90" t="str">
        <f>IF(ISNA(VLOOKUP($B99,'[1]1718  Exp_Rev Access'!$F$7:$GK$318,$FR$2,FALSE)),"",VLOOKUP($B99,'[1]1718  Exp_Rev Access'!$F$7:$GK$318,$FR$2,FALSE))</f>
        <v/>
      </c>
      <c r="FS99" s="56"/>
      <c r="FT99" s="92"/>
      <c r="FU99" s="94"/>
      <c r="FV99" s="95" t="str">
        <f>IF(ISNA(VLOOKUP($B99,'[1]1718  Exp_Rev Access'!$F$7:$GK$318,$FV$2,FALSE)),"",VLOOKUP($B99,'[1]1718  Exp_Rev Access'!$F$7:$GK$318,$FV$2,FALSE))</f>
        <v/>
      </c>
      <c r="FW99" s="95" t="str">
        <f>IF(ISNA(VLOOKUP($B99,'[1]1718  Exp_Rev Access'!$F$7:$GK$318,$FW$2,FALSE)),"",VLOOKUP($B99,'[1]1718  Exp_Rev Access'!$F$7:$GK$318,$FW$2,FALSE))</f>
        <v/>
      </c>
      <c r="FX99" s="95" t="str">
        <f>IF(ISNA(VLOOKUP($B99,'[1]1718  Exp_Rev Access'!$F$7:$GK$318,$FX$2,FALSE)),"",VLOOKUP($B99,'[1]1718  Exp_Rev Access'!$F$7:$GK$318,$FX$2,FALSE))</f>
        <v/>
      </c>
      <c r="FY99" s="95" t="str">
        <f>IF(ISNA(VLOOKUP($B99,'[1]1718  Exp_Rev Access'!$F$7:$GK$318,$FY$2,FALSE)),"",VLOOKUP($B99,'[1]1718  Exp_Rev Access'!$F$7:$GK$318,$FY$2,FALSE))</f>
        <v/>
      </c>
      <c r="FZ99" s="95" t="str">
        <f>IF(ISNA(VLOOKUP($B99,'[1]1718  Exp_Rev Access'!$F$7:$GK$318,$FZ$2,FALSE)),"",VLOOKUP($B99,'[1]1718  Exp_Rev Access'!$F$7:$GK$318,$FZ$2,FALSE))</f>
        <v/>
      </c>
      <c r="GA99" s="95" t="str">
        <f>IF(ISNA(VLOOKUP($B99,'[1]1718  Exp_Rev Access'!$F$7:$GK$318,$GA$2,FALSE)),"",VLOOKUP($B99,'[1]1718  Exp_Rev Access'!$F$7:$GK$318,$GA$2,FALSE))</f>
        <v/>
      </c>
      <c r="GB99" s="95" t="str">
        <f>IF(ISNA(VLOOKUP($B99,'[1]1718  Exp_Rev Access'!$F$7:$GK$318,$GB$2,FALSE)),"",VLOOKUP($B99,'[1]1718  Exp_Rev Access'!$F$7:$GK$318,$GB$2,FALSE))</f>
        <v/>
      </c>
      <c r="GC99" s="95" t="str">
        <f>IF(ISNA(VLOOKUP($B99,'[1]1718  Exp_Rev Access'!$F$7:$GK$318,$GC$2,FALSE)),"",VLOOKUP($B99,'[1]1718  Exp_Rev Access'!$F$7:$GK$318,$GC$2,FALSE))</f>
        <v/>
      </c>
      <c r="GD99" s="95" t="str">
        <f>IF(ISNA(VLOOKUP($B99,'[1]1718  Exp_Rev Access'!$F$7:$GK$318,$GD$2,FALSE)),"",VLOOKUP($B99,'[1]1718  Exp_Rev Access'!$F$7:$GK$318,$GD$2,FALSE))</f>
        <v/>
      </c>
      <c r="GE99" s="95" t="str">
        <f>IF(ISNA(VLOOKUP($B99,'[1]1718  Exp_Rev Access'!$F$7:$GK$318,$GE$2,FALSE)),"",VLOOKUP($B99,'[1]1718  Exp_Rev Access'!$F$7:$GK$318,$GE$2,FALSE))</f>
        <v/>
      </c>
      <c r="GF99" s="95" t="str">
        <f>IF(ISNA(VLOOKUP($B99,'[1]1718  Exp_Rev Access'!$F$7:$GK$318,$GF$2,FALSE)),"",VLOOKUP($B99,'[1]1718  Exp_Rev Access'!$F$7:$GK$318,$GF$2,FALSE))</f>
        <v/>
      </c>
      <c r="GG99" s="95" t="str">
        <f>IF(ISNA(VLOOKUP($B99,'[1]1718  Exp_Rev Access'!$F$7:$GK$318,$GG$2,FALSE)),"",VLOOKUP($B99,'[1]1718  Exp_Rev Access'!$F$7:$GK$318,$GG$2,FALSE))</f>
        <v/>
      </c>
      <c r="GH99" s="95" t="str">
        <f>IF(ISNA(VLOOKUP($B99,'[1]1718  Exp_Rev Access'!$F$7:$GK$318,$GH$2,FALSE)),"",VLOOKUP($B99,'[1]1718  Exp_Rev Access'!$F$7:$GK$318,$GH$2,FALSE))</f>
        <v/>
      </c>
      <c r="GI99" s="95" t="str">
        <f>IF(ISNA(VLOOKUP($B99,'[1]1718  Exp_Rev Access'!$F$7:$GK$318,$GI$2,FALSE)),"",VLOOKUP($B99,'[1]1718  Exp_Rev Access'!$F$7:$GK$318,$GI$2,FALSE))</f>
        <v/>
      </c>
      <c r="GJ99" s="95" t="str">
        <f>IF(ISNA(VLOOKUP($B99,'[1]1718  Exp_Rev Access'!$F$7:$GK$318,$GJ$2,FALSE)),"",VLOOKUP($B99,'[1]1718  Exp_Rev Access'!$F$7:$GK$318,$GJ$2,FALSE))</f>
        <v/>
      </c>
      <c r="GK99" s="95" t="str">
        <f>IF(ISNA(VLOOKUP($B99,'[1]1718  Exp_Rev Access'!$F$7:$GK$318,$GK$2,FALSE)),"",VLOOKUP($B99,'[1]1718  Exp_Rev Access'!$F$7:$GK$318,$GK$2,FALSE))</f>
        <v/>
      </c>
      <c r="GL99" s="95" t="str">
        <f>IF(ISNA(VLOOKUP($B99,'[1]1718  Exp_Rev Access'!$F$7:$GK$318,$GL$2,FALSE)),"",VLOOKUP($B99,'[1]1718  Exp_Rev Access'!$F$7:$GK$318,$GL$2,FALSE))</f>
        <v/>
      </c>
      <c r="GM99" s="95" t="str">
        <f>IF(ISNA(VLOOKUP($B99,'[1]1718  Exp_Rev Access'!$F$7:$GK$318,$GM$2,FALSE)),"",VLOOKUP($B99,'[1]1718  Exp_Rev Access'!$F$7:$GK$318,$GM$2,FALSE))</f>
        <v/>
      </c>
      <c r="GN99" s="95" t="str">
        <f>IF(ISNA(VLOOKUP($B99,'[1]1718  Exp_Rev Access'!$F$7:$GK$318,$GN$2,FALSE)),"",VLOOKUP($B99,'[1]1718  Exp_Rev Access'!$F$7:$GK$318,$GN$2,FALSE))</f>
        <v/>
      </c>
      <c r="GO99" s="95" t="str">
        <f>IF(ISNA(VLOOKUP($B99,'[1]1718  Exp_Rev Access'!$F$7:$GK$318,$GO$2,FALSE)),"",VLOOKUP($B99,'[1]1718  Exp_Rev Access'!$F$7:$GK$318,$GO$2,FALSE))</f>
        <v/>
      </c>
      <c r="GP99" s="95" t="str">
        <f>IF(ISNA(VLOOKUP($B99,'[1]1718  Exp_Rev Access'!$F$7:$GK$318,$GP$2,FALSE)),"",VLOOKUP($B99,'[1]1718  Exp_Rev Access'!$F$7:$GK$318,$GP$2,FALSE))</f>
        <v/>
      </c>
      <c r="GQ99" s="95" t="str">
        <f>IF(ISNA(VLOOKUP($B99,'[1]1718  Exp_Rev Access'!$F$7:$GK$318,$GQ$2,FALSE)),"",VLOOKUP($B99,'[1]1718  Exp_Rev Access'!$F$7:$GK$318,$GQ$2,FALSE))</f>
        <v/>
      </c>
      <c r="GR99" s="95" t="str">
        <f>IF(ISNA(VLOOKUP($B99,'[1]1718  Exp_Rev Access'!$F$7:$GK$318,$GR$2,FALSE)),"",VLOOKUP($B99,'[1]1718  Exp_Rev Access'!$F$7:$GK$318,$GR$2,FALSE))</f>
        <v/>
      </c>
      <c r="GS99" s="95" t="str">
        <f>IF(ISNA(VLOOKUP($B99,'[1]1718  Exp_Rev Access'!$F$7:$GK$318,$GS$2,FALSE)),"",VLOOKUP($B99,'[1]1718  Exp_Rev Access'!$F$7:$GK$318,$GS$2,FALSE))</f>
        <v/>
      </c>
      <c r="GT99" s="95" t="str">
        <f>IF(ISNA(VLOOKUP($B99,'[1]1718  Exp_Rev Access'!$F$7:$GK$318,$GT$2,FALSE)),"",VLOOKUP($B99,'[1]1718  Exp_Rev Access'!$F$7:$GK$318,$GT$2,FALSE))</f>
        <v/>
      </c>
      <c r="GU99" s="56"/>
      <c r="GV99" s="92"/>
      <c r="GW99" s="96"/>
    </row>
    <row r="100" spans="1:222" x14ac:dyDescent="0.3">
      <c r="A100" s="108"/>
      <c r="B100" s="88" t="s">
        <v>303</v>
      </c>
      <c r="C100" s="89" t="s">
        <v>304</v>
      </c>
      <c r="D100" s="75">
        <f>IF(ISNA(VLOOKUP($B100,'[1]1718 enrollment_Rev_Exp by size'!$A$7:H438,3,FALSE)),"",VLOOKUP($B100,'[1]1718 enrollment_Rev_Exp by size'!$A$7:$G$350,3,FALSE))</f>
        <v>329.87000000000006</v>
      </c>
      <c r="E100" s="76">
        <f>IF(ISNA(VLOOKUP($B100,'[1]1718 enrollment_Rev_Exp by size'!$A$7:I438,5,FALSE)),"",VLOOKUP($B100,'[1]1718 enrollment_Rev_Exp by size'!$A$7:$G$350,5,FALSE))</f>
        <v>5318194.8600000003</v>
      </c>
      <c r="F100" s="70">
        <f t="shared" ref="F100:F101" si="332">N100+AM100+AU100+BV100+CE100+FS100+GU100</f>
        <v>5318194.8600000003</v>
      </c>
      <c r="G100" s="70">
        <f t="shared" ref="G100:G101" si="333">F100-E100</f>
        <v>0</v>
      </c>
      <c r="H100" s="90">
        <f>IF(ISNA(VLOOKUP($B100,'[1]1718  Exp_Rev Access'!$F$7:$GK$318,3,FALSE)),"",VLOOKUP($B100,'[1]1718  Exp_Rev Access'!$F$7:$GK$318,3,FALSE))</f>
        <v>1082905.43</v>
      </c>
      <c r="I100" s="90">
        <f>IF(ISNA(VLOOKUP($B100,'[1]1718  Exp_Rev Access'!$F$7:$GK$318,4,FALSE)),"",VLOOKUP($B100,'[1]1718  Exp_Rev Access'!$F$7:$GK$318,4,FALSE))</f>
        <v>0</v>
      </c>
      <c r="J100" s="90">
        <f>IF(ISNA(VLOOKUP($B100,'[1]1718  Exp_Rev Access'!$F$7:$GK$318,5,FALSE)),"",VLOOKUP($B100,'[1]1718  Exp_Rev Access'!$F$7:$GK$318,5,FALSE))</f>
        <v>0</v>
      </c>
      <c r="K100" s="90">
        <f>IF(ISNA(VLOOKUP($B100,'[1]1718  Exp_Rev Access'!$F$7:$GK$318,6,FALSE)),"-",VLOOKUP($B100,'[1]1718  Exp_Rev Access'!$F$7:$GK$318,6,FALSE))</f>
        <v>226.27</v>
      </c>
      <c r="L100" s="90">
        <f>IF(ISNA(VLOOKUP($B100,'[1]1718  Exp_Rev Access'!$F$7:$GK$318,7,FALSE)),"",VLOOKUP($B100,'[1]1718  Exp_Rev Access'!$F$7:$GK$318,7,FALSE))</f>
        <v>0</v>
      </c>
      <c r="M100" s="90">
        <f>IF(ISNA(VLOOKUP($B100,'[1]1718  Exp_Rev Access'!$F$7:$GK$318,8,FALSE)),"",VLOOKUP($B100,'[1]1718  Exp_Rev Access'!$F$7:$GK$318,8,FALSE))</f>
        <v>327.23</v>
      </c>
      <c r="N100" s="56">
        <f t="shared" ref="N100:N101" si="334">SUM(H100:M100)</f>
        <v>1083458.93</v>
      </c>
      <c r="O100" s="91">
        <f t="shared" ref="O100:O101" si="335">N100/E100</f>
        <v>0.20372682057009092</v>
      </c>
      <c r="P100" s="56">
        <f t="shared" ref="P100:P101" si="336">N100/D100</f>
        <v>3284.5027738199888</v>
      </c>
      <c r="Q100" s="90">
        <f>IF(ISNA(VLOOKUP($B100,'[1]1718  Exp_Rev Access'!$F$7:$GK$318,10,FALSE)),"",VLOOKUP($B100,'[1]1718  Exp_Rev Access'!$F$7:$GK$318,10,FALSE))</f>
        <v>0</v>
      </c>
      <c r="R100" s="90">
        <f>IF(ISNA(VLOOKUP($B100,'[1]1718  Exp_Rev Access'!$F$7:$GK$318,11,FALSE)),"",VLOOKUP($B100,'[1]1718  Exp_Rev Access'!$F$7:$GK$318,11,FALSE))</f>
        <v>0</v>
      </c>
      <c r="S100" s="90">
        <f>IF(ISNA(VLOOKUP($B100,'[1]1718  Exp_Rev Access'!$F$7:$GK$318,12,FALSE)),"",VLOOKUP($B100,'[1]1718  Exp_Rev Access'!$F$7:$GK$318,12,FALSE))</f>
        <v>0</v>
      </c>
      <c r="T100" s="90">
        <f>IF(ISNA(VLOOKUP($B100,'[1]1718  Exp_Rev Access'!$F$7:$GK$318,13,FALSE)),"",VLOOKUP($B100,'[1]1718  Exp_Rev Access'!$F$7:$GK$318,13,FALSE))</f>
        <v>0</v>
      </c>
      <c r="U100" s="90">
        <f>IF(ISNA(VLOOKUP($B100,'[1]1718  Exp_Rev Access'!$F$7:$GK$318,14,FALSE)),"",VLOOKUP($B100,'[1]1718  Exp_Rev Access'!$F$7:$GK$318,14,FALSE))</f>
        <v>6310</v>
      </c>
      <c r="V100" s="90">
        <f>IF(ISNA(VLOOKUP($B100,'[1]1718  Exp_Rev Access'!$F$7:$GK$318,15,FALSE)),"",VLOOKUP($B100,'[1]1718  Exp_Rev Access'!$F$7:$GK$318,15,FALSE))</f>
        <v>0</v>
      </c>
      <c r="W100" s="90">
        <f>IF(ISNA(VLOOKUP($B100,'[1]1718  Exp_Rev Access'!$F$7:$GK$318,16,FALSE)),"",VLOOKUP($B100,'[1]1718  Exp_Rev Access'!$F$7:$GK$318,16,FALSE))</f>
        <v>0</v>
      </c>
      <c r="X100" s="90">
        <f>IF(ISNA(VLOOKUP($B100,'[1]1718  Exp_Rev Access'!$F$7:$GK$318,17,FALSE)),"",VLOOKUP($B100,'[1]1718  Exp_Rev Access'!$F$7:$GK$318,17,FALSE))</f>
        <v>0</v>
      </c>
      <c r="Y100" s="90">
        <f>IF(ISNA(VLOOKUP($B100,'[1]1718  Exp_Rev Access'!$F$7:$GK$318,18,FALSE)),"",VLOOKUP($B100,'[1]1718  Exp_Rev Access'!$F$7:$GK$318,18,FALSE))</f>
        <v>32.51</v>
      </c>
      <c r="Z100" s="90">
        <f>IF(ISNA(VLOOKUP($B100,'[1]1718  Exp_Rev Access'!$F$7:$GK$318,19,FALSE)),"",VLOOKUP($B100,'[1]1718  Exp_Rev Access'!$F$7:$GK$318,19,FALSE))</f>
        <v>0</v>
      </c>
      <c r="AA100" s="90">
        <f>IF(ISNA(VLOOKUP($B100,'[1]1718  Exp_Rev Access'!$F$7:$GK$318,20,FALSE)),"",VLOOKUP($B100,'[1]1718  Exp_Rev Access'!$F$7:$GK$318,20,FALSE))</f>
        <v>0</v>
      </c>
      <c r="AB100" s="90">
        <f>IF(ISNA(VLOOKUP($B100,'[1]1718  Exp_Rev Access'!$F$7:$GK$318,21,FALSE)),"",VLOOKUP($B100,'[1]1718  Exp_Rev Access'!$F$7:$GK$318,21,FALSE))</f>
        <v>0</v>
      </c>
      <c r="AC100" s="90">
        <f>IF(ISNA(VLOOKUP($B100,'[1]1718  Exp_Rev Access'!$F$7:$GK$318,22,FALSE)),"",VLOOKUP($B100,'[1]1718  Exp_Rev Access'!$F$7:$GK$318,22,FALSE))</f>
        <v>12805.89</v>
      </c>
      <c r="AD100" s="90">
        <f>IF(ISNA(VLOOKUP($B100,'[1]1718  Exp_Rev Access'!$F$7:$GK$318,23,FALSE)),"",VLOOKUP($B100,'[1]1718  Exp_Rev Access'!$F$7:$GK$318,23,FALSE))</f>
        <v>47960.9</v>
      </c>
      <c r="AE100" s="90">
        <f>IF(ISNA(VLOOKUP($B100,'[1]1718  Exp_Rev Access'!$F$7:$GK$318,24,FALSE)),"",VLOOKUP($B100,'[1]1718  Exp_Rev Access'!$F$7:$GK$318,24,FALSE))</f>
        <v>7641.9</v>
      </c>
      <c r="AF100" s="90">
        <f>IF(ISNA(VLOOKUP($B100,'[1]1718  Exp_Rev Access'!$F$7:$GK$318,25,FALSE)),"",VLOOKUP($B100,'[1]1718  Exp_Rev Access'!$F$7:$GK$318,25,FALSE))</f>
        <v>0</v>
      </c>
      <c r="AG100" s="90">
        <f>IF(ISNA(VLOOKUP($B100,'[1]1718  Exp_Rev Access'!$F$7:$GK$318,26,FALSE)),"",VLOOKUP($B100,'[1]1718  Exp_Rev Access'!$F$7:$GK$318,26,FALSE))</f>
        <v>14711</v>
      </c>
      <c r="AH100" s="90">
        <f>IF(ISNA(VLOOKUP($B100,'[1]1718  Exp_Rev Access'!$F$7:$GK$318,27,FALSE)),"",VLOOKUP($B100,'[1]1718  Exp_Rev Access'!$F$7:$GK$318,27,FALSE))</f>
        <v>1347.64</v>
      </c>
      <c r="AI100" s="90">
        <f>IF(ISNA(VLOOKUP($B100,'[1]1718  Exp_Rev Access'!$F$7:$GK$318,28,FALSE)),"",VLOOKUP($B100,'[1]1718  Exp_Rev Access'!$F$7:$GK$318,28,FALSE))</f>
        <v>3770</v>
      </c>
      <c r="AJ100" s="90">
        <f>IF(ISNA(VLOOKUP($B100,'[1]1718  Exp_Rev Access'!$F$7:$GK$318,29,FALSE)),"",VLOOKUP($B100,'[1]1718  Exp_Rev Access'!$F$7:$GK$318,29,FALSE))</f>
        <v>21573.62</v>
      </c>
      <c r="AK100" s="90">
        <f>IF(ISNA(VLOOKUP($B100,'[1]1718  Exp_Rev Access'!$F$7:$GK$318,30,FALSE)),"",VLOOKUP($B100,'[1]1718  Exp_Rev Access'!$F$7:$GK$318,30,FALSE))</f>
        <v>16512.04</v>
      </c>
      <c r="AL100" s="90">
        <f>IF(ISNA(VLOOKUP($B100,'[1]1718  Exp_Rev Access'!$F$7:$GK$318,31,FALSE)),"",VLOOKUP($B100,'[1]1718  Exp_Rev Access'!$F$7:$GK$318,31,FALSE))</f>
        <v>8175.27</v>
      </c>
      <c r="AM100" s="56">
        <f t="shared" ref="AM100:AM101" si="337">SUM(Q100:AL100)</f>
        <v>140840.76999999999</v>
      </c>
      <c r="AN100" s="92">
        <f t="shared" ref="AN100:AN101" si="338">AM100/E100</f>
        <v>2.648281488504917E-2</v>
      </c>
      <c r="AO100" s="71">
        <f t="shared" ref="AO100:AO101" si="339">AM100/D100</f>
        <v>426.95840785764079</v>
      </c>
      <c r="AP100" s="90">
        <f>IF(ISNA(VLOOKUP($B100,'[1]1718  Exp_Rev Access'!$F$7:$GK$318,33,FALSE)),"",VLOOKUP($B100,'[1]1718  Exp_Rev Access'!$F$7:$GK$318,33,FALSE))</f>
        <v>2865047.64</v>
      </c>
      <c r="AQ100" s="90">
        <f>IF(ISNA(VLOOKUP($B100,'[1]1718  Exp_Rev Access'!$F$7:$GK$318,34,FALSE)),"",VLOOKUP($B100,'[1]1718  Exp_Rev Access'!$F$7:$GK$318,34,FALSE))</f>
        <v>63024.57</v>
      </c>
      <c r="AR100" s="90">
        <f>IF(ISNA(VLOOKUP($B100,'[1]1718  Exp_Rev Access'!$F$7:$GK$318,35,FALSE)),"",VLOOKUP($B100,'[1]1718  Exp_Rev Access'!$F$7:$GK$318,35,FALSE))</f>
        <v>0</v>
      </c>
      <c r="AS100" s="90">
        <f>IF(ISNA(VLOOKUP($B100,'[1]1718  Exp_Rev Access'!$F$7:$GK$318,36,FALSE)),"",VLOOKUP($B100,'[1]1718  Exp_Rev Access'!$F$7:$GK$318,36,FALSE))</f>
        <v>0</v>
      </c>
      <c r="AT100" s="90">
        <f>IF(ISNA(VLOOKUP($B100,'[1]1718  Exp_Rev Access'!$F$7:$GK$318,37,FALSE)),"",VLOOKUP($B100,'[1]1718  Exp_Rev Access'!$F$7:$GK$318,37,FALSE))</f>
        <v>0</v>
      </c>
      <c r="AU100" s="56">
        <f t="shared" ref="AU100:AU101" si="340">SUM(AP100:AT100)</f>
        <v>2928072.21</v>
      </c>
      <c r="AV100" s="93">
        <f t="shared" ref="AV100:AV101" si="341">AU100/E100</f>
        <v>0.55057633033025044</v>
      </c>
      <c r="AW100" s="56">
        <f t="shared" ref="AW100:AW101" si="342">AU100/D100</f>
        <v>8876.4428714341993</v>
      </c>
      <c r="AX100" s="90">
        <f>IF(ISNA(VLOOKUP($B100,'[1]1718  Exp_Rev Access'!$F$7:$GK$318,39,FALSE)),"",VLOOKUP($B100,'[1]1718  Exp_Rev Access'!$F$7:$GK$318,39,FALSE))</f>
        <v>805</v>
      </c>
      <c r="AY100" s="90">
        <f>IF(ISNA(VLOOKUP($B100,'[1]1718  Exp_Rev Access'!$F$7:$GK$318,40,FALSE)),"",VLOOKUP($B100,'[1]1718  Exp_Rev Access'!$F$7:$GK$318,40,FALSE))</f>
        <v>321448.21000000002</v>
      </c>
      <c r="AZ100" s="90">
        <f>IF(ISNA(VLOOKUP($B100,'[1]1718  Exp_Rev Access'!$F$7:$GK$318,41,FALSE)),"",VLOOKUP($B100,'[1]1718  Exp_Rev Access'!$F$7:$GK$318,41,FALSE))</f>
        <v>39256.44</v>
      </c>
      <c r="BA100" s="90">
        <f>IF(ISNA(VLOOKUP($B100,'[1]1718  Exp_Rev Access'!$F$7:$GK$318,42,FALSE)),"",VLOOKUP($B100,'[1]1718  Exp_Rev Access'!$F$7:$GK$318,42,FALSE))</f>
        <v>0</v>
      </c>
      <c r="BB100" s="90">
        <f>IF(ISNA(VLOOKUP($B100,'[1]1718  Exp_Rev Access'!$F$7:$GK$318,43,FALSE)),"",VLOOKUP($B100,'[1]1718  Exp_Rev Access'!$F$7:$GK$318,43,FALSE))</f>
        <v>0</v>
      </c>
      <c r="BC100" s="90">
        <f>IF(ISNA(VLOOKUP($B100,'[1]1718  Exp_Rev Access'!$F$7:$GK$318,44,FALSE)),"",VLOOKUP($B100,'[1]1718  Exp_Rev Access'!$F$7:$GK$318,44,FALSE))</f>
        <v>120217.01</v>
      </c>
      <c r="BD100" s="90">
        <f>IF(ISNA(VLOOKUP($B100,'[1]1718  Exp_Rev Access'!$F$7:$GK$318,45,FALSE)),"",VLOOKUP($B100,'[1]1718  Exp_Rev Access'!$F$7:$GK$318,45,FALSE))</f>
        <v>0</v>
      </c>
      <c r="BE100" s="90">
        <f>IF(ISNA(VLOOKUP($B100,'[1]1718  Exp_Rev Access'!$F$7:$GK$318,46,FALSE)),"",VLOOKUP($B100,'[1]1718  Exp_Rev Access'!$F$7:$GK$318,46,FALSE))</f>
        <v>2902.91</v>
      </c>
      <c r="BF100" s="90">
        <f>IF(ISNA(VLOOKUP($B100,'[1]1718  Exp_Rev Access'!$F$7:$GK$318,47,FALSE)),"",VLOOKUP($B100,'[1]1718  Exp_Rev Access'!$F$7:$GK$318,47,FALSE))</f>
        <v>0</v>
      </c>
      <c r="BG100" s="90">
        <f>IF(ISNA(VLOOKUP($B100,'[1]1718  Exp_Rev Access'!$F$7:$GK$318,48,FALSE)),"",VLOOKUP($B100,'[1]1718  Exp_Rev Access'!$F$7:$GK$318,48,FALSE))</f>
        <v>7421.51</v>
      </c>
      <c r="BH100" s="90">
        <f>IF(ISNA(VLOOKUP($B100,'[1]1718  Exp_Rev Access'!$F$7:$GK$318,49,FALSE)),"",VLOOKUP($B100,'[1]1718  Exp_Rev Access'!$F$7:$GK$318,49,FALSE))</f>
        <v>7611.81</v>
      </c>
      <c r="BI100" s="90">
        <f>IF(ISNA(VLOOKUP($B100,'[1]1718  Exp_Rev Access'!$F$7:$GK$318,50,FALSE)),"",VLOOKUP($B100,'[1]1718  Exp_Rev Access'!$F$7:$GK$318,50,FALSE))</f>
        <v>0</v>
      </c>
      <c r="BJ100" s="90">
        <f>IF(ISNA(VLOOKUP($B100,'[1]1718  Exp_Rev Access'!$F$7:$GK$318,51,FALSE)),"",VLOOKUP($B100,'[1]1718  Exp_Rev Access'!$F$7:$GK$318,51,FALSE))</f>
        <v>28439.8</v>
      </c>
      <c r="BK100" s="90">
        <f>IF(ISNA(VLOOKUP($B100,'[1]1718  Exp_Rev Access'!$F$7:$GK$318,52,FALSE)),"",VLOOKUP($B100,'[1]1718  Exp_Rev Access'!$F$7:$GK$318,52,FALSE))</f>
        <v>268140.55</v>
      </c>
      <c r="BL100" s="90">
        <f>IF(ISNA(VLOOKUP($B100,'[1]1718  Exp_Rev Access'!$F$7:$GK$318,53,FALSE)),"",VLOOKUP($B100,'[1]1718  Exp_Rev Access'!$F$7:$GK$318,53,FALSE))</f>
        <v>0</v>
      </c>
      <c r="BM100" s="90">
        <f>IF(ISNA(VLOOKUP($B100,'[1]1718  Exp_Rev Access'!$F$7:$GK$318,54,FALSE)),"",VLOOKUP($B100,'[1]1718  Exp_Rev Access'!$F$7:$GK$318,54,FALSE))</f>
        <v>0</v>
      </c>
      <c r="BN100" s="90">
        <f>IF(ISNA(VLOOKUP($B100,'[1]1718  Exp_Rev Access'!$F$7:$GK$318,55,FALSE)),"",VLOOKUP($B100,'[1]1718  Exp_Rev Access'!$F$7:$GK$318,55,FALSE))</f>
        <v>0</v>
      </c>
      <c r="BO100" s="90">
        <f>IF(ISNA(VLOOKUP($B100,'[1]1718  Exp_Rev Access'!$F$7:$GK$318,56,FALSE)),"",VLOOKUP($B100,'[1]1718  Exp_Rev Access'!$F$7:$GK$318,56,FALSE))</f>
        <v>0</v>
      </c>
      <c r="BP100" s="90">
        <f>IF(ISNA(VLOOKUP($B100,'[1]1718  Exp_Rev Access'!$F$7:$GK$318,57,FALSE)),"",VLOOKUP($B100,'[1]1718  Exp_Rev Access'!$F$7:$GK$318,57,FALSE))</f>
        <v>0</v>
      </c>
      <c r="BQ100" s="90">
        <f>IF(ISNA(VLOOKUP($B100,'[1]1718  Exp_Rev Access'!$F$7:$GK$318,58,FALSE)),"",VLOOKUP($B100,'[1]1718  Exp_Rev Access'!$F$7:$GK$318,58,FALSE))</f>
        <v>0</v>
      </c>
      <c r="BR100" s="90">
        <f>IF(ISNA(VLOOKUP($B100,'[1]1718  Exp_Rev Access'!$F$7:$GK$318,59,FALSE)),"",VLOOKUP($B100,'[1]1718  Exp_Rev Access'!$F$7:$GK$318,59,FALSE))</f>
        <v>0</v>
      </c>
      <c r="BS100" s="90">
        <f>IF(ISNA(VLOOKUP($B100,'[1]1718  Exp_Rev Access'!$F$7:$GK$318,60,FALSE)),"",VLOOKUP($B100,'[1]1718  Exp_Rev Access'!$F$7:$GK$318,60,FALSE))</f>
        <v>0</v>
      </c>
      <c r="BT100" s="90">
        <f>IF(ISNA(VLOOKUP($B100,'[1]1718  Exp_Rev Access'!$F$7:$GK$318,61,FALSE)),"",VLOOKUP($B100,'[1]1718  Exp_Rev Access'!$F$7:$GK$318,61,FALSE))</f>
        <v>0</v>
      </c>
      <c r="BU100" s="90">
        <f>IF(ISNA(VLOOKUP($B100,'[1]1718  Exp_Rev Access'!$F$7:$GK$318,62,FALSE)),"",VLOOKUP($B100,'[1]1718  Exp_Rev Access'!$F$7:$GK$318,62,FALSE))</f>
        <v>0</v>
      </c>
      <c r="BV100" s="56">
        <f t="shared" si="236"/>
        <v>796243.24</v>
      </c>
      <c r="BW100" s="92">
        <f t="shared" ref="BW100:BW101" si="343">BV100/E100</f>
        <v>0.14972058395017138</v>
      </c>
      <c r="BX100" s="71">
        <f t="shared" ref="BX100:BX101" si="344">BV100/D100</f>
        <v>2413.8091975626758</v>
      </c>
      <c r="BY100" s="90">
        <f>IF(ISNA(VLOOKUP($B100,'[1]1718  Exp_Rev Access'!$F$7:$GK$318,64,FALSE)),"",VLOOKUP($B100,'[1]1718  Exp_Rev Access'!$F$7:$GK$318,64,FALSE))</f>
        <v>0</v>
      </c>
      <c r="BZ100" s="90">
        <f>IF(ISNA(VLOOKUP($B100,'[1]1718  Exp_Rev Access'!$F$7:$GK$318,65,FALSE)),"",VLOOKUP($B100,'[1]1718  Exp_Rev Access'!$F$7:$GK$318,65,FALSE))</f>
        <v>0</v>
      </c>
      <c r="CA100" s="90">
        <f>IF(ISNA(VLOOKUP($B100,'[1]1718  Exp_Rev Access'!$F$7:$GK$318,66,FALSE)),"",VLOOKUP($B100,'[1]1718  Exp_Rev Access'!$F$7:$GK$318,66,FALSE))</f>
        <v>0</v>
      </c>
      <c r="CB100" s="90">
        <f>IF(ISNA(VLOOKUP($B100,'[1]1718  Exp_Rev Access'!$F$7:$GK$318,67,FALSE)),"",VLOOKUP($B100,'[1]1718  Exp_Rev Access'!$F$7:$GK$318,67,FALSE))</f>
        <v>0</v>
      </c>
      <c r="CC100" s="90">
        <f>IF(ISNA(VLOOKUP($B100,'[1]1718  Exp_Rev Access'!$F$7:$GK$318,68,FALSE)),"",VLOOKUP($B100,'[1]1718  Exp_Rev Access'!$F$7:$GK$318,68,FALSE))</f>
        <v>47305.83</v>
      </c>
      <c r="CD100" s="90">
        <f>IF(ISNA(VLOOKUP($B100,'[1]1718  Exp_Rev Access'!$F$7:$GK$318,69,FALSE)),"",VLOOKUP($B100,'[1]1718  Exp_Rev Access'!$F$7:$GK$318,69,FALSE))</f>
        <v>0</v>
      </c>
      <c r="CE100" s="56">
        <f t="shared" si="237"/>
        <v>47305.83</v>
      </c>
      <c r="CF100" s="92">
        <f t="shared" si="251"/>
        <v>8.8950915198319751E-3</v>
      </c>
      <c r="CG100" s="78">
        <f t="shared" si="252"/>
        <v>143.40749386121803</v>
      </c>
      <c r="CH100" s="90">
        <f>IF(ISNA(VLOOKUP($B100,'[1]1718  Exp_Rev Access'!$F$7:$GK$318,$CH$2,FALSE)),"",VLOOKUP($B100,'[1]1718  Exp_Rev Access'!$F$7:$GK$318,$CH$2,FALSE))</f>
        <v>0</v>
      </c>
      <c r="CI100" s="90">
        <f>IF(ISNA(VLOOKUP($B100,'[1]1718  Exp_Rev Access'!$F$7:$GK$318,$CI$2,FALSE)),"",VLOOKUP($B100,'[1]1718  Exp_Rev Access'!$F$7:$GK$318,$CI$2,FALSE))</f>
        <v>0</v>
      </c>
      <c r="CJ100" s="90">
        <f>IF(ISNA(VLOOKUP($B100,'[1]1718  Exp_Rev Access'!$F$7:$GK$318,$CJ$2,FALSE)),"",VLOOKUP($B100,'[1]1718  Exp_Rev Access'!$F$7:$GK$318,$CJ$2,FALSE))</f>
        <v>0</v>
      </c>
      <c r="CK100" s="90">
        <f>IF(ISNA(VLOOKUP($B100,'[1]1718  Exp_Rev Access'!$F$7:$GK$318,$CK$2,FALSE)),"",VLOOKUP($B100,'[1]1718  Exp_Rev Access'!$F$7:$GK$318,$CK$2,FALSE))</f>
        <v>0</v>
      </c>
      <c r="CL100" s="90">
        <f>IF(ISNA(VLOOKUP($B100,'[1]1718  Exp_Rev Access'!$F$7:$GK$318,$CL$2,FALSE)),"",VLOOKUP($B100,'[1]1718  Exp_Rev Access'!$F$7:$GK$318,$CL$2,FALSE))</f>
        <v>0</v>
      </c>
      <c r="CM100" s="90">
        <f>IF(ISNA(VLOOKUP($B100,'[1]1718  Exp_Rev Access'!$F$7:$GK$318,$CM$2,FALSE)),"",VLOOKUP($B100,'[1]1718  Exp_Rev Access'!$F$7:$GK$318,$CM$2,FALSE))</f>
        <v>0</v>
      </c>
      <c r="CN100" s="90">
        <f>IF(ISNA(VLOOKUP($B100,'[1]1718  Exp_Rev Access'!$F$7:$GK$318,$CN$2,FALSE)),"",VLOOKUP($B100,'[1]1718  Exp_Rev Access'!$F$7:$GK$318,$CN$2,FALSE))</f>
        <v>0</v>
      </c>
      <c r="CO100" s="90">
        <f>IF(ISNA(VLOOKUP($B100,'[1]1718  Exp_Rev Access'!$F$7:$GK$318,$CO$2,FALSE)),"",VLOOKUP($B100,'[1]1718  Exp_Rev Access'!$F$7:$GK$318,$CO$2,FALSE))</f>
        <v>0</v>
      </c>
      <c r="CP100" s="90">
        <f>IF(ISNA(VLOOKUP($B100,'[1]1718  Exp_Rev Access'!$F$7:$GK$318,$CP$2,FALSE)),"",VLOOKUP($B100,'[1]1718  Exp_Rev Access'!$F$7:$GK$318,$CP$2,FALSE))</f>
        <v>0</v>
      </c>
      <c r="CQ100" s="90">
        <f>IF(ISNA(VLOOKUP($B100,'[1]1718  Exp_Rev Access'!$F$7:$GK$318,$CQ$2,FALSE)),"",VLOOKUP($B100,'[1]1718  Exp_Rev Access'!$F$7:$GK$318,$CQ$2,FALSE))</f>
        <v>70527</v>
      </c>
      <c r="CR100" s="90">
        <f>IF(ISNA(VLOOKUP($B100,'[1]1718  Exp_Rev Access'!$F$7:$GK$318,$CR$2,FALSE)),"",VLOOKUP($B100,'[1]1718  Exp_Rev Access'!$F$7:$GK$318,$CR$2,FALSE))</f>
        <v>0</v>
      </c>
      <c r="CS100" s="90">
        <f>IF(ISNA(VLOOKUP($B100,'[1]1718  Exp_Rev Access'!$F$7:$GK$318,$CS$2,FALSE)),"",VLOOKUP($B100,'[1]1718  Exp_Rev Access'!$F$7:$GK$318,$CS$2,FALSE))</f>
        <v>15204</v>
      </c>
      <c r="CT100" s="90">
        <f>IF(ISNA(VLOOKUP($B100,'[1]1718  Exp_Rev Access'!$F$7:$GK$318,$CT$2,FALSE)),"",VLOOKUP($B100,'[1]1718  Exp_Rev Access'!$F$7:$GK$318,$CT$2,FALSE))</f>
        <v>0</v>
      </c>
      <c r="CU100" s="90">
        <f>IF(ISNA(VLOOKUP($B100,'[1]1718  Exp_Rev Access'!$F$7:$GK$318,$CU$2,FALSE)),"",VLOOKUP($B100,'[1]1718  Exp_Rev Access'!$F$7:$GK$318,$CU$2,FALSE))</f>
        <v>75081</v>
      </c>
      <c r="CV100" s="90">
        <f>IF(ISNA(VLOOKUP($B100,'[1]1718  Exp_Rev Access'!$F$7:$GK$318,$CV$2,FALSE)),"",VLOOKUP($B100,'[1]1718  Exp_Rev Access'!$F$7:$GK$318,$CV$2,FALSE))</f>
        <v>49953</v>
      </c>
      <c r="CW100" s="90">
        <f>IF(ISNA(VLOOKUP($B100,'[1]1718  Exp_Rev Access'!$F$7:$GK$318,$CW$2,FALSE)),"",VLOOKUP($B100,'[1]1718  Exp_Rev Access'!$F$7:$GK$318,$CW$2,FALSE))</f>
        <v>0</v>
      </c>
      <c r="CX100" s="90">
        <f>IF(ISNA(VLOOKUP($B100,'[1]1718  Exp_Rev Access'!$F$7:$GK$318,$CX$2,FALSE)),"",VLOOKUP($B100,'[1]1718  Exp_Rev Access'!$F$7:$GK$318,$CX$2,FALSE))</f>
        <v>0</v>
      </c>
      <c r="CY100" s="90">
        <f>IF(ISNA(VLOOKUP($B100,'[1]1718  Exp_Rev Access'!$F$7:$GK$318,$CY$2,FALSE)),"",VLOOKUP($B100,'[1]1718  Exp_Rev Access'!$F$7:$GK$318,$CY$2,FALSE))</f>
        <v>0</v>
      </c>
      <c r="CZ100" s="90">
        <f>IF(ISNA(VLOOKUP($B100,'[1]1718  Exp_Rev Access'!$F$7:$GK$318,$CZ$2,FALSE)),"",VLOOKUP($B100,'[1]1718  Exp_Rev Access'!$F$7:$GK$318,$CZ$2,FALSE))</f>
        <v>0</v>
      </c>
      <c r="DA100" s="90">
        <f>IF(ISNA(VLOOKUP($B100,'[1]1718  Exp_Rev Access'!$F$7:$GK$318,$DA$2,FALSE)),"",VLOOKUP($B100,'[1]1718  Exp_Rev Access'!$F$7:$GK$318,$DA$2,FALSE))</f>
        <v>0</v>
      </c>
      <c r="DB100" s="90">
        <f>IF(ISNA(VLOOKUP($B100,'[1]1718  Exp_Rev Access'!$F$7:$GK$318,$DB$2,FALSE)),"",VLOOKUP($B100,'[1]1718  Exp_Rev Access'!$F$7:$GK$318,$DB$2,FALSE))</f>
        <v>0</v>
      </c>
      <c r="DC100" s="90">
        <f>IF(ISNA(VLOOKUP($B100,'[1]1718  Exp_Rev Access'!$F$7:$GK$318,$DC$2,FALSE)),"",VLOOKUP($B100,'[1]1718  Exp_Rev Access'!$F$7:$GK$318,$DC$2,FALSE))</f>
        <v>0</v>
      </c>
      <c r="DD100" s="90">
        <f>IF(ISNA(VLOOKUP($B100,'[1]1718  Exp_Rev Access'!$F$7:$GK$318,$DD$2,FALSE)),"",VLOOKUP($B100,'[1]1718  Exp_Rev Access'!$F$7:$GK$318,$DD$2,FALSE))</f>
        <v>0</v>
      </c>
      <c r="DE100" s="90">
        <f>IF(ISNA(VLOOKUP($B100,'[1]1718  Exp_Rev Access'!$F$7:$GK$318,$DE$2,FALSE)),"",VLOOKUP($B100,'[1]1718  Exp_Rev Access'!$F$7:$GK$318,$DE$2,FALSE))</f>
        <v>0</v>
      </c>
      <c r="DF100" s="90">
        <f>IF(ISNA(VLOOKUP($B100,'[1]1718  Exp_Rev Access'!$F$7:$GK$318,$DF$2,FALSE)),"",VLOOKUP($B100,'[1]1718  Exp_Rev Access'!$F$7:$GK$318,$DF$2,FALSE))</f>
        <v>0</v>
      </c>
      <c r="DG100" s="90">
        <f>IF(ISNA(VLOOKUP($B100,'[1]1718  Exp_Rev Access'!$F$7:$GK$318,$DG$2,FALSE)),"",VLOOKUP($B100,'[1]1718  Exp_Rev Access'!$F$7:$GK$318,$DG$2,FALSE))</f>
        <v>0</v>
      </c>
      <c r="DH100" s="90">
        <f>IF(ISNA(VLOOKUP($B100,'[1]1718  Exp_Rev Access'!$F$7:$GK$318,$DH$2,FALSE)),"",VLOOKUP($B100,'[1]1718  Exp_Rev Access'!$F$7:$GK$318,$DH$2,FALSE))</f>
        <v>0</v>
      </c>
      <c r="DI100" s="90">
        <f>IF(ISNA(VLOOKUP($B100,'[1]1718  Exp_Rev Access'!$F$7:$GK$318,$DI$2,FALSE)),"",VLOOKUP($B100,'[1]1718  Exp_Rev Access'!$F$7:$GK$318,$DI$2,FALSE))</f>
        <v>96392.01</v>
      </c>
      <c r="DJ100" s="90">
        <f>IF(ISNA(VLOOKUP($B100,'[1]1718  Exp_Rev Access'!$F$7:$GK$318,$DJ$2,FALSE)),"",VLOOKUP($B100,'[1]1718  Exp_Rev Access'!$F$7:$GK$318,$DJ$2,FALSE))</f>
        <v>0</v>
      </c>
      <c r="DK100" s="90">
        <f>IF(ISNA(VLOOKUP($B100,'[1]1718  Exp_Rev Access'!$F$7:$GK$318,$DK$2,FALSE)),"",VLOOKUP($B100,'[1]1718  Exp_Rev Access'!$F$7:$GK$318,$DK$2,FALSE))</f>
        <v>0</v>
      </c>
      <c r="DL100" s="90">
        <f>IF(ISNA(VLOOKUP($B100,'[1]1718  Exp_Rev Access'!$F$7:$GK$318,$DL$2,FALSE)),"",VLOOKUP($B100,'[1]1718  Exp_Rev Access'!$F$7:$GK$318,$DL$2,FALSE))</f>
        <v>0</v>
      </c>
      <c r="DM100" s="90">
        <f>IF(ISNA(VLOOKUP($B100,'[1]1718  Exp_Rev Access'!$F$7:$GK$318,$DM$2,FALSE)),"",VLOOKUP($B100,'[1]1718  Exp_Rev Access'!$F$7:$GK$318,$DM$2,FALSE))</f>
        <v>0</v>
      </c>
      <c r="DN100" s="90">
        <f>IF(ISNA(VLOOKUP($B100,'[1]1718  Exp_Rev Access'!$F$7:$GK$318,$DN$2,FALSE)),"",VLOOKUP($B100,'[1]1718  Exp_Rev Access'!$F$7:$GK$318,$DN$2,FALSE))</f>
        <v>0</v>
      </c>
      <c r="DO100" s="90">
        <f>IF(ISNA(VLOOKUP($B100,'[1]1718  Exp_Rev Access'!$F$7:$GK$318,$DO$2,FALSE)),"",VLOOKUP($B100,'[1]1718  Exp_Rev Access'!$F$7:$GK$318,$DO$2,FALSE))</f>
        <v>0</v>
      </c>
      <c r="DP100" s="90">
        <f>IF(ISNA(VLOOKUP($B100,'[1]1718  Exp_Rev Access'!$F$7:$GK$318,$DP$2,FALSE)),"",VLOOKUP($B100,'[1]1718  Exp_Rev Access'!$F$7:$GK$318,$DP$2,FALSE))</f>
        <v>0</v>
      </c>
      <c r="DQ100" s="90">
        <f>IF(ISNA(VLOOKUP($B100,'[1]1718  Exp_Rev Access'!$F$7:$GK$318,$DQ$2,FALSE)),"",VLOOKUP($B100,'[1]1718  Exp_Rev Access'!$F$7:$GK$318,$DQ$2,FALSE))</f>
        <v>0</v>
      </c>
      <c r="DR100" s="90">
        <f>IF(ISNA(VLOOKUP($B100,'[1]1718  Exp_Rev Access'!$F$7:$GK$318,$DR$2,FALSE)),"",VLOOKUP($B100,'[1]1718  Exp_Rev Access'!$F$7:$GK$318,$DR$2,FALSE))</f>
        <v>0</v>
      </c>
      <c r="DS100" s="90">
        <f>IF(ISNA(VLOOKUP($B100,'[1]1718  Exp_Rev Access'!$F$7:$GK$318,$DS$2,FALSE)),"",VLOOKUP($B100,'[1]1718  Exp_Rev Access'!$F$7:$GK$318,$DS$2,FALSE))</f>
        <v>0</v>
      </c>
      <c r="DT100" s="90">
        <f>IF(ISNA(VLOOKUP($B100,'[1]1718  Exp_Rev Access'!$F$7:$GK$318,$DT$2,FALSE)),"",VLOOKUP($B100,'[1]1718  Exp_Rev Access'!$F$7:$GK$318,$DT$2,FALSE))</f>
        <v>0</v>
      </c>
      <c r="DU100" s="90">
        <f>IF(ISNA(VLOOKUP($B100,'[1]1718  Exp_Rev Access'!$F$7:$GK$318,$DU$2,FALSE)),"",VLOOKUP($B100,'[1]1718  Exp_Rev Access'!$F$7:$GK$318,$DU$2,FALSE))</f>
        <v>0</v>
      </c>
      <c r="DV100" s="90">
        <f>IF(ISNA(VLOOKUP($B100,'[1]1718  Exp_Rev Access'!$F$7:$GK$318,$DV$2,FALSE)),"",VLOOKUP($B100,'[1]1718  Exp_Rev Access'!$F$7:$GK$318,$DV$2,FALSE))</f>
        <v>0</v>
      </c>
      <c r="DW100" s="90">
        <f>IF(ISNA(VLOOKUP($B100,'[1]1718  Exp_Rev Access'!$F$7:$GK$318,$DW$2,FALSE)),"",VLOOKUP($B100,'[1]1718  Exp_Rev Access'!$F$7:$GK$318,$DW$2,FALSE))</f>
        <v>0</v>
      </c>
      <c r="DX100" s="90">
        <f>IF(ISNA(VLOOKUP($B100,'[1]1718  Exp_Rev Access'!$F$7:$GK$318,$DX$2,FALSE)),"",VLOOKUP($B100,'[1]1718  Exp_Rev Access'!$F$7:$GK$318,$DX$2,FALSE))</f>
        <v>0</v>
      </c>
      <c r="DY100" s="90">
        <f>IF(ISNA(VLOOKUP($B100,'[1]1718  Exp_Rev Access'!$F$7:$GK$318,$DY$2,FALSE)),"",VLOOKUP($B100,'[1]1718  Exp_Rev Access'!$F$7:$GK$318,$DY$2,FALSE))</f>
        <v>0</v>
      </c>
      <c r="DZ100" s="90">
        <f>IF(ISNA(VLOOKUP($B100,'[1]1718  Exp_Rev Access'!$F$7:$GK$318,$DZ$2,FALSE)),"",VLOOKUP($B100,'[1]1718  Exp_Rev Access'!$F$7:$GK$318,$DZ$2,FALSE))</f>
        <v>0</v>
      </c>
      <c r="EA100" s="90">
        <f>IF(ISNA(VLOOKUP($B100,'[1]1718  Exp_Rev Access'!$F$7:$GK$318,$EA$2,FALSE)),"",VLOOKUP($B100,'[1]1718  Exp_Rev Access'!$F$7:$GK$318,$EA$2,FALSE))</f>
        <v>0</v>
      </c>
      <c r="EB100" s="90">
        <f>IF(ISNA(VLOOKUP($B100,'[1]1718  Exp_Rev Access'!$F$7:$GK$318,$EB$2,FALSE)),"",VLOOKUP($B100,'[1]1718  Exp_Rev Access'!$F$7:$GK$318,$EB$2,FALSE))</f>
        <v>0</v>
      </c>
      <c r="EC100" s="90">
        <f>IF(ISNA(VLOOKUP($B100,'[1]1718  Exp_Rev Access'!$F$7:$GK$318,$EC$2,FALSE)),"",VLOOKUP($B100,'[1]1718  Exp_Rev Access'!$F$7:$GK$318,$EC$2,FALSE))</f>
        <v>0</v>
      </c>
      <c r="ED100" s="90">
        <f>IF(ISNA(VLOOKUP($B100,'[1]1718  Exp_Rev Access'!$F$7:$GK$318,$ED$2,FALSE)),"",VLOOKUP($B100,'[1]1718  Exp_Rev Access'!$F$7:$GK$318,$ED$2,FALSE))</f>
        <v>0</v>
      </c>
      <c r="EE100" s="90">
        <f>IF(ISNA(VLOOKUP($B100,'[1]1718  Exp_Rev Access'!$F$7:$GK$318,$EE$2,FALSE)),"",VLOOKUP($B100,'[1]1718  Exp_Rev Access'!$F$7:$GK$318,$EE$2,FALSE))</f>
        <v>0</v>
      </c>
      <c r="EF100" s="90">
        <f>IF(ISNA(VLOOKUP($B100,'[1]1718  Exp_Rev Access'!$F$7:$GK$318,$EF$2,FALSE)),"",VLOOKUP($B100,'[1]1718  Exp_Rev Access'!$F$7:$GK$318,$EF$2,FALSE))</f>
        <v>0</v>
      </c>
      <c r="EG100" s="90">
        <f>IF(ISNA(VLOOKUP($B100,'[1]1718  Exp_Rev Access'!$F$7:$GK$318,$EG$2,FALSE)),"",VLOOKUP($B100,'[1]1718  Exp_Rev Access'!$F$7:$GK$318,$EG$2,FALSE))</f>
        <v>0</v>
      </c>
      <c r="EH100" s="90">
        <f>IF(ISNA(VLOOKUP($B100,'[1]1718  Exp_Rev Access'!$F$7:$GK$318,$EH$2,FALSE)),"",VLOOKUP($B100,'[1]1718  Exp_Rev Access'!$F$7:$GK$318,$EH$2,FALSE))</f>
        <v>0</v>
      </c>
      <c r="EI100" s="90">
        <f>IF(ISNA(VLOOKUP($B100,'[1]1718  Exp_Rev Access'!$F$7:$GK$318,$EI$2,FALSE)),"",VLOOKUP($B100,'[1]1718  Exp_Rev Access'!$F$7:$GK$318,$EI$2,FALSE))</f>
        <v>0</v>
      </c>
      <c r="EJ100" s="90">
        <f>IF(ISNA(VLOOKUP($B100,'[1]1718  Exp_Rev Access'!$F$7:$GK$318,$EJ$2,FALSE)),"",VLOOKUP($B100,'[1]1718  Exp_Rev Access'!$F$7:$GK$318,$EJ$2,FALSE))</f>
        <v>0</v>
      </c>
      <c r="EK100" s="90">
        <f>IF(ISNA(VLOOKUP($B100,'[1]1718  Exp_Rev Access'!$F$7:$GK$318,$EK$2,FALSE)),"",VLOOKUP($B100,'[1]1718  Exp_Rev Access'!$F$7:$GK$318,$EK$2,FALSE))</f>
        <v>0</v>
      </c>
      <c r="EL100" s="90">
        <f>IF(ISNA(VLOOKUP($B100,'[1]1718  Exp_Rev Access'!$F$7:$GK$318,$EL$2,FALSE)),"",VLOOKUP($B100,'[1]1718  Exp_Rev Access'!$F$7:$GK$318,$EL$2,FALSE))</f>
        <v>0</v>
      </c>
      <c r="EM100" s="90">
        <f>IF(ISNA(VLOOKUP($B100,'[1]1718  Exp_Rev Access'!$F$7:$GK$318,$EM$2,FALSE)),"",VLOOKUP($B100,'[1]1718  Exp_Rev Access'!$F$7:$GK$318,$EM$2,FALSE))</f>
        <v>0</v>
      </c>
      <c r="EN100" s="90">
        <f>IF(ISNA(VLOOKUP($B100,'[1]1718  Exp_Rev Access'!$F$7:$GK$318,$EN$2,FALSE)),"",VLOOKUP($B100,'[1]1718  Exp_Rev Access'!$F$7:$GK$318,$EN$2,FALSE))</f>
        <v>0</v>
      </c>
      <c r="EO100" s="90">
        <f>IF(ISNA(VLOOKUP($B100,'[1]1718  Exp_Rev Access'!$F$7:$GK$318,$EO$2,FALSE)),"",VLOOKUP($B100,'[1]1718  Exp_Rev Access'!$F$7:$GK$318,$EO$2,FALSE))</f>
        <v>0</v>
      </c>
      <c r="EP100" s="90">
        <f>IF(ISNA(VLOOKUP($B100,'[1]1718  Exp_Rev Access'!$F$7:$GK$318,$EP$2,FALSE)),"",VLOOKUP($B100,'[1]1718  Exp_Rev Access'!$F$7:$GK$318,$EP$2,FALSE))</f>
        <v>0</v>
      </c>
      <c r="EQ100" s="90">
        <f>IF(ISNA(VLOOKUP($B100,'[1]1718  Exp_Rev Access'!$F$7:$GK$318,$EQ$2,FALSE)),"",VLOOKUP($B100,'[1]1718  Exp_Rev Access'!$F$7:$GK$318,$EQ$2,FALSE))</f>
        <v>0</v>
      </c>
      <c r="ER100" s="90">
        <f>IF(ISNA(VLOOKUP($B100,'[1]1718  Exp_Rev Access'!$F$7:$GK$318,$ER$2,FALSE)),"",VLOOKUP($B100,'[1]1718  Exp_Rev Access'!$F$7:$GK$318,$ER$2,FALSE))</f>
        <v>0</v>
      </c>
      <c r="ES100" s="90">
        <f>IF(ISNA(VLOOKUP($B100,'[1]1718  Exp_Rev Access'!$F$7:$GK$318,$ES$2,FALSE)),"",VLOOKUP($B100,'[1]1718  Exp_Rev Access'!$F$7:$GK$318,$ES$2,FALSE))</f>
        <v>0</v>
      </c>
      <c r="ET100" s="90">
        <f>IF(ISNA(VLOOKUP($B100,'[1]1718  Exp_Rev Access'!$F$7:$GK$318,$ET$2,FALSE)),"",VLOOKUP($B100,'[1]1718  Exp_Rev Access'!$F$7:$GK$318,$ET$2,FALSE))</f>
        <v>0</v>
      </c>
      <c r="EU100" s="90">
        <f>IF(ISNA(VLOOKUP($B100,'[1]1718  Exp_Rev Access'!$F$7:$GK$318,$EU$2,FALSE)),"",VLOOKUP($B100,'[1]1718  Exp_Rev Access'!$F$7:$GK$318,$EU$2,FALSE))</f>
        <v>0</v>
      </c>
      <c r="EV100" s="90">
        <f>IF(ISNA(VLOOKUP($B100,'[1]1718  Exp_Rev Access'!$F$7:$GK$318,$EV$2,FALSE)),"",VLOOKUP($B100,'[1]1718  Exp_Rev Access'!$F$7:$GK$318,$EV$2,FALSE))</f>
        <v>0</v>
      </c>
      <c r="EW100" s="90">
        <f>IF(ISNA(VLOOKUP($B100,'[1]1718  Exp_Rev Access'!$F$7:$GK$318,$EW$2,FALSE)),"",VLOOKUP($B100,'[1]1718  Exp_Rev Access'!$F$7:$GK$318,$EW$2,FALSE))</f>
        <v>0</v>
      </c>
      <c r="EX100" s="90">
        <f>IF(ISNA(VLOOKUP($B100,'[1]1718  Exp_Rev Access'!$F$7:$GK$318,$EX$2,FALSE)),"",VLOOKUP($B100,'[1]1718  Exp_Rev Access'!$F$7:$GK$318,$EX$2,FALSE))</f>
        <v>0</v>
      </c>
      <c r="EY100" s="90">
        <f>IF(ISNA(VLOOKUP($B100,'[1]1718  Exp_Rev Access'!$F$7:$GK$318,$EY$2,FALSE)),"",VLOOKUP($B100,'[1]1718  Exp_Rev Access'!$F$7:$GK$318,$EY$2,FALSE))</f>
        <v>0</v>
      </c>
      <c r="EZ100" s="90">
        <f>IF(ISNA(VLOOKUP($B100,'[1]1718  Exp_Rev Access'!$F$7:$GK$318,$EZ$2,FALSE)),"",VLOOKUP($B100,'[1]1718  Exp_Rev Access'!$F$7:$GK$318,$EZ$2,FALSE))</f>
        <v>0</v>
      </c>
      <c r="FA100" s="90">
        <f>IF(ISNA(VLOOKUP($B100,'[1]1718  Exp_Rev Access'!$F$7:$GK$318,$FA$2,FALSE)),"",VLOOKUP($B100,'[1]1718  Exp_Rev Access'!$F$7:$GK$318,$FA$2,FALSE))</f>
        <v>0</v>
      </c>
      <c r="FB100" s="90">
        <f>IF(ISNA(VLOOKUP($B100,'[1]1718  Exp_Rev Access'!$F$7:$GK$318,$FB$2,FALSE)),"",VLOOKUP($B100,'[1]1718  Exp_Rev Access'!$F$7:$GK$318,$FB$2,FALSE))</f>
        <v>0</v>
      </c>
      <c r="FC100" s="90">
        <f>IF(ISNA(VLOOKUP($B100,'[1]1718  Exp_Rev Access'!$F$7:$GK$318,$FC$2,FALSE)),"",VLOOKUP($B100,'[1]1718  Exp_Rev Access'!$F$7:$GK$318,$FC$2,FALSE))</f>
        <v>0</v>
      </c>
      <c r="FD100" s="90">
        <f>IF(ISNA(VLOOKUP($B100,'[1]1718  Exp_Rev Access'!$F$7:$GK$318,$FD$2,FALSE)),"",VLOOKUP($B100,'[1]1718  Exp_Rev Access'!$F$7:$GK$318,$FD$2,FALSE))</f>
        <v>0</v>
      </c>
      <c r="FE100" s="90">
        <f>IF(ISNA(VLOOKUP($B100,'[1]1718  Exp_Rev Access'!$F$7:$GK$318,$FE$2,FALSE)),"",VLOOKUP($B100,'[1]1718  Exp_Rev Access'!$F$7:$GK$318,$FE$2,FALSE))</f>
        <v>0</v>
      </c>
      <c r="FF100" s="90">
        <f>IF(ISNA(VLOOKUP($B100,'[1]1718  Exp_Rev Access'!$F$7:$GK$318,$FF$2,FALSE)),"",VLOOKUP($B100,'[1]1718  Exp_Rev Access'!$F$7:$GK$318,$FF$2,FALSE))</f>
        <v>0</v>
      </c>
      <c r="FG100" s="90">
        <f>IF(ISNA(VLOOKUP($B100,'[1]1718  Exp_Rev Access'!$F$7:$GK$318,$FG$2,FALSE)),"",VLOOKUP($B100,'[1]1718  Exp_Rev Access'!$F$7:$GK$318,$FG$2,FALSE))</f>
        <v>0</v>
      </c>
      <c r="FH100" s="90">
        <f>IF(ISNA(VLOOKUP($B100,'[1]1718  Exp_Rev Access'!$F$7:$GK$318,$FH$2,FALSE)),"",VLOOKUP($B100,'[1]1718  Exp_Rev Access'!$F$7:$GK$318,$FH$2,FALSE))</f>
        <v>0</v>
      </c>
      <c r="FI100" s="90">
        <f>IF(ISNA(VLOOKUP($B100,'[1]1718  Exp_Rev Access'!$F$7:$GK$318,$FI$2,FALSE)),"",VLOOKUP($B100,'[1]1718  Exp_Rev Access'!$F$7:$GK$318,$FI$2,FALSE))</f>
        <v>0</v>
      </c>
      <c r="FJ100" s="90">
        <f>IF(ISNA(VLOOKUP($B100,'[1]1718  Exp_Rev Access'!$F$7:$GK$318,$FJ$2,FALSE)),"",VLOOKUP($B100,'[1]1718  Exp_Rev Access'!$F$7:$GK$318,$FJ$2,FALSE))</f>
        <v>0</v>
      </c>
      <c r="FK100" s="90">
        <f>IF(ISNA(VLOOKUP($B100,'[1]1718  Exp_Rev Access'!$F$7:$GK$318,$FK$2,FALSE)),"",VLOOKUP($B100,'[1]1718  Exp_Rev Access'!$F$7:$GK$318,$FK$2,FALSE))</f>
        <v>0</v>
      </c>
      <c r="FL100" s="90">
        <f>IF(ISNA(VLOOKUP($B100,'[1]1718  Exp_Rev Access'!$F$7:$GK$318,$FL$2,FALSE)),"",VLOOKUP($B100,'[1]1718  Exp_Rev Access'!$F$7:$GK$318,$FL$2,FALSE))</f>
        <v>0</v>
      </c>
      <c r="FM100" s="90">
        <f>IF(ISNA(VLOOKUP($B100,'[1]1718  Exp_Rev Access'!$F$7:$GK$318,$FM$2,FALSE)),"",VLOOKUP($B100,'[1]1718  Exp_Rev Access'!$F$7:$GK$318,$FM$2,FALSE))</f>
        <v>0</v>
      </c>
      <c r="FN100" s="90">
        <f>IF(ISNA(VLOOKUP($B100,'[1]1718  Exp_Rev Access'!$F$7:$GK$318,$FN$2,FALSE)),"",VLOOKUP($B100,'[1]1718  Exp_Rev Access'!$F$7:$GK$318,$FN$2,FALSE))</f>
        <v>0</v>
      </c>
      <c r="FO100" s="90">
        <f>IF(ISNA(VLOOKUP($B100,'[1]1718  Exp_Rev Access'!$F$7:$GK$318,$FO$2,FALSE)),"",VLOOKUP($B100,'[1]1718  Exp_Rev Access'!$F$7:$GK$318,$FO$2,FALSE))</f>
        <v>0</v>
      </c>
      <c r="FP100" s="90">
        <f>IF(ISNA(VLOOKUP($B100,'[1]1718  Exp_Rev Access'!$F$7:$GK$318,$FP$2,FALSE)),"",VLOOKUP($B100,'[1]1718  Exp_Rev Access'!$F$7:$GK$318,$FP$2,FALSE))</f>
        <v>0</v>
      </c>
      <c r="FQ100" s="90">
        <f>IF(ISNA(VLOOKUP($B100,'[1]1718  Exp_Rev Access'!$F$7:$GK$318,$FQ$2,FALSE)),"",VLOOKUP($B100,'[1]1718  Exp_Rev Access'!$F$7:$GK$318,$FQ$2,FALSE))</f>
        <v>0</v>
      </c>
      <c r="FR100" s="90">
        <f>IF(ISNA(VLOOKUP($B100,'[1]1718  Exp_Rev Access'!$F$7:$GK$318,$FR$2,FALSE)),"",VLOOKUP($B100,'[1]1718  Exp_Rev Access'!$F$7:$GK$318,$FR$2,FALSE))</f>
        <v>13806.87</v>
      </c>
      <c r="FS100" s="56">
        <f t="shared" ref="FS100:FS101" si="345">SUM(CH100:FR100)</f>
        <v>320963.88</v>
      </c>
      <c r="FT100" s="92">
        <f t="shared" ref="FT100:FT101" si="346">FS100/E100</f>
        <v>6.0352034562343955E-2</v>
      </c>
      <c r="FU100" s="94">
        <f t="shared" ref="FU100:FU101" si="347">FS100/D100</f>
        <v>973.00112165398468</v>
      </c>
      <c r="FV100" s="95">
        <f>IF(ISNA(VLOOKUP($B100,'[1]1718  Exp_Rev Access'!$F$7:$GK$318,$FV$2,FALSE)),"",VLOOKUP($B100,'[1]1718  Exp_Rev Access'!$F$7:$GK$318,$FV$2,FALSE))</f>
        <v>0</v>
      </c>
      <c r="FW100" s="95">
        <f>IF(ISNA(VLOOKUP($B100,'[1]1718  Exp_Rev Access'!$F$7:$GK$318,$FW$2,FALSE)),"",VLOOKUP($B100,'[1]1718  Exp_Rev Access'!$F$7:$GK$318,$FW$2,FALSE))</f>
        <v>0</v>
      </c>
      <c r="FX100" s="95">
        <f>IF(ISNA(VLOOKUP($B100,'[1]1718  Exp_Rev Access'!$F$7:$GK$318,$FX$2,FALSE)),"",VLOOKUP($B100,'[1]1718  Exp_Rev Access'!$F$7:$GK$318,$FX$2,FALSE))</f>
        <v>0</v>
      </c>
      <c r="FY100" s="95">
        <f>IF(ISNA(VLOOKUP($B100,'[1]1718  Exp_Rev Access'!$F$7:$GK$318,$FY$2,FALSE)),"",VLOOKUP($B100,'[1]1718  Exp_Rev Access'!$F$7:$GK$318,$FY$2,FALSE))</f>
        <v>0</v>
      </c>
      <c r="FZ100" s="95">
        <f>IF(ISNA(VLOOKUP($B100,'[1]1718  Exp_Rev Access'!$F$7:$GK$318,$FZ$2,FALSE)),"",VLOOKUP($B100,'[1]1718  Exp_Rev Access'!$F$7:$GK$318,$FZ$2,FALSE))</f>
        <v>0</v>
      </c>
      <c r="GA100" s="95">
        <f>IF(ISNA(VLOOKUP($B100,'[1]1718  Exp_Rev Access'!$F$7:$GK$318,$GA$2,FALSE)),"",VLOOKUP($B100,'[1]1718  Exp_Rev Access'!$F$7:$GK$318,$GA$2,FALSE))</f>
        <v>0</v>
      </c>
      <c r="GB100" s="95">
        <f>IF(ISNA(VLOOKUP($B100,'[1]1718  Exp_Rev Access'!$F$7:$GK$318,$GB$2,FALSE)),"",VLOOKUP($B100,'[1]1718  Exp_Rev Access'!$F$7:$GK$318,$GB$2,FALSE))</f>
        <v>0</v>
      </c>
      <c r="GC100" s="95">
        <f>IF(ISNA(VLOOKUP($B100,'[1]1718  Exp_Rev Access'!$F$7:$GK$318,$GC$2,FALSE)),"",VLOOKUP($B100,'[1]1718  Exp_Rev Access'!$F$7:$GK$318,$GC$2,FALSE))</f>
        <v>0</v>
      </c>
      <c r="GD100" s="95">
        <f>IF(ISNA(VLOOKUP($B100,'[1]1718  Exp_Rev Access'!$F$7:$GK$318,$GD$2,FALSE)),"",VLOOKUP($B100,'[1]1718  Exp_Rev Access'!$F$7:$GK$318,$GD$2,FALSE))</f>
        <v>0</v>
      </c>
      <c r="GE100" s="95">
        <f>IF(ISNA(VLOOKUP($B100,'[1]1718  Exp_Rev Access'!$F$7:$GK$318,$GE$2,FALSE)),"",VLOOKUP($B100,'[1]1718  Exp_Rev Access'!$F$7:$GK$318,$GE$2,FALSE))</f>
        <v>0</v>
      </c>
      <c r="GF100" s="95">
        <f>IF(ISNA(VLOOKUP($B100,'[1]1718  Exp_Rev Access'!$F$7:$GK$318,$GF$2,FALSE)),"",VLOOKUP($B100,'[1]1718  Exp_Rev Access'!$F$7:$GK$318,$GF$2,FALSE))</f>
        <v>0</v>
      </c>
      <c r="GG100" s="95">
        <f>IF(ISNA(VLOOKUP($B100,'[1]1718  Exp_Rev Access'!$F$7:$GK$318,$GG$2,FALSE)),"",VLOOKUP($B100,'[1]1718  Exp_Rev Access'!$F$7:$GK$318,$GG$2,FALSE))</f>
        <v>0</v>
      </c>
      <c r="GH100" s="95">
        <f>IF(ISNA(VLOOKUP($B100,'[1]1718  Exp_Rev Access'!$F$7:$GK$318,$GH$2,FALSE)),"",VLOOKUP($B100,'[1]1718  Exp_Rev Access'!$F$7:$GK$318,$GH$2,FALSE))</f>
        <v>0</v>
      </c>
      <c r="GI100" s="95">
        <f>IF(ISNA(VLOOKUP($B100,'[1]1718  Exp_Rev Access'!$F$7:$GK$318,$GI$2,FALSE)),"",VLOOKUP($B100,'[1]1718  Exp_Rev Access'!$F$7:$GK$318,$GI$2,FALSE))</f>
        <v>0</v>
      </c>
      <c r="GJ100" s="95">
        <f>IF(ISNA(VLOOKUP($B100,'[1]1718  Exp_Rev Access'!$F$7:$GK$318,$GJ$2,FALSE)),"",VLOOKUP($B100,'[1]1718  Exp_Rev Access'!$F$7:$GK$318,$GJ$2,FALSE))</f>
        <v>0</v>
      </c>
      <c r="GK100" s="95">
        <f>IF(ISNA(VLOOKUP($B100,'[1]1718  Exp_Rev Access'!$F$7:$GK$318,$GK$2,FALSE)),"",VLOOKUP($B100,'[1]1718  Exp_Rev Access'!$F$7:$GK$318,$GK$2,FALSE))</f>
        <v>1310</v>
      </c>
      <c r="GL100" s="95">
        <f>IF(ISNA(VLOOKUP($B100,'[1]1718  Exp_Rev Access'!$F$7:$GK$318,$GL$2,FALSE)),"",VLOOKUP($B100,'[1]1718  Exp_Rev Access'!$F$7:$GK$318,$GL$2,FALSE))</f>
        <v>0</v>
      </c>
      <c r="GM100" s="95">
        <f>IF(ISNA(VLOOKUP($B100,'[1]1718  Exp_Rev Access'!$F$7:$GK$318,$GM$2,FALSE)),"",VLOOKUP($B100,'[1]1718  Exp_Rev Access'!$F$7:$GK$318,$GM$2,FALSE))</f>
        <v>0</v>
      </c>
      <c r="GN100" s="95">
        <f>IF(ISNA(VLOOKUP($B100,'[1]1718  Exp_Rev Access'!$F$7:$GK$318,$GN$2,FALSE)),"",VLOOKUP($B100,'[1]1718  Exp_Rev Access'!$F$7:$GK$318,$GN$2,FALSE))</f>
        <v>0</v>
      </c>
      <c r="GO100" s="95">
        <f>IF(ISNA(VLOOKUP($B100,'[1]1718  Exp_Rev Access'!$F$7:$GK$318,$GO$2,FALSE)),"",VLOOKUP($B100,'[1]1718  Exp_Rev Access'!$F$7:$GK$318,$GO$2,FALSE))</f>
        <v>0</v>
      </c>
      <c r="GP100" s="95">
        <f>IF(ISNA(VLOOKUP($B100,'[1]1718  Exp_Rev Access'!$F$7:$GK$318,$GP$2,FALSE)),"",VLOOKUP($B100,'[1]1718  Exp_Rev Access'!$F$7:$GK$318,$GP$2,FALSE))</f>
        <v>0</v>
      </c>
      <c r="GQ100" s="95">
        <f>IF(ISNA(VLOOKUP($B100,'[1]1718  Exp_Rev Access'!$F$7:$GK$318,$GQ$2,FALSE)),"",VLOOKUP($B100,'[1]1718  Exp_Rev Access'!$F$7:$GK$318,$GQ$2,FALSE))</f>
        <v>0</v>
      </c>
      <c r="GR100" s="95">
        <f>IF(ISNA(VLOOKUP($B100,'[1]1718  Exp_Rev Access'!$F$7:$GK$318,$GR$2,FALSE)),"",VLOOKUP($B100,'[1]1718  Exp_Rev Access'!$F$7:$GK$318,$GR$2,FALSE))</f>
        <v>0</v>
      </c>
      <c r="GS100" s="95">
        <f>IF(ISNA(VLOOKUP($B100,'[1]1718  Exp_Rev Access'!$F$7:$GK$318,$GS$2,FALSE)),"",VLOOKUP($B100,'[1]1718  Exp_Rev Access'!$F$7:$GK$318,$GS$2,FALSE))</f>
        <v>0</v>
      </c>
      <c r="GT100" s="95">
        <f>IF(ISNA(VLOOKUP($B100,'[1]1718  Exp_Rev Access'!$F$7:$GK$318,$GT$2,FALSE)),"",VLOOKUP($B100,'[1]1718  Exp_Rev Access'!$F$7:$GK$318,$GT$2,FALSE))</f>
        <v>0</v>
      </c>
      <c r="GU100" s="56">
        <f t="shared" ref="GU100:GU101" si="348">SUM(FV100:GT100)</f>
        <v>1310</v>
      </c>
      <c r="GV100" s="92">
        <v>0</v>
      </c>
      <c r="GW100" s="96">
        <f t="shared" ref="GW100:GW101" si="349">GU100/D100</f>
        <v>3.971261406008427</v>
      </c>
    </row>
    <row r="101" spans="1:222" s="97" customFormat="1" x14ac:dyDescent="0.3">
      <c r="A101" s="98"/>
      <c r="B101" s="99"/>
      <c r="C101" s="82" t="s">
        <v>185</v>
      </c>
      <c r="D101" s="100">
        <f>SUM(D100)</f>
        <v>329.87000000000006</v>
      </c>
      <c r="E101" s="112">
        <f>SUM(E100)</f>
        <v>5318194.8600000003</v>
      </c>
      <c r="F101" s="113">
        <f t="shared" si="332"/>
        <v>5318194.8600000003</v>
      </c>
      <c r="G101" s="113">
        <f t="shared" si="333"/>
        <v>0</v>
      </c>
      <c r="H101" s="113">
        <f>SUM(H100)</f>
        <v>1082905.43</v>
      </c>
      <c r="I101" s="113">
        <f t="shared" ref="I101:M101" si="350">SUM(I100)</f>
        <v>0</v>
      </c>
      <c r="J101" s="113">
        <f t="shared" si="350"/>
        <v>0</v>
      </c>
      <c r="K101" s="113">
        <f t="shared" si="350"/>
        <v>226.27</v>
      </c>
      <c r="L101" s="113">
        <f t="shared" si="350"/>
        <v>0</v>
      </c>
      <c r="M101" s="113">
        <f t="shared" si="350"/>
        <v>327.23</v>
      </c>
      <c r="N101" s="102">
        <f t="shared" si="334"/>
        <v>1083458.93</v>
      </c>
      <c r="O101" s="58">
        <f t="shared" si="335"/>
        <v>0.20372682057009092</v>
      </c>
      <c r="P101" s="102">
        <f t="shared" si="336"/>
        <v>3284.5027738199888</v>
      </c>
      <c r="Q101" s="103">
        <f>SUM(Q100)</f>
        <v>0</v>
      </c>
      <c r="R101" s="103">
        <f t="shared" ref="R101:AL101" si="351">SUM(R100)</f>
        <v>0</v>
      </c>
      <c r="S101" s="103">
        <f t="shared" si="351"/>
        <v>0</v>
      </c>
      <c r="T101" s="103">
        <f t="shared" si="351"/>
        <v>0</v>
      </c>
      <c r="U101" s="103">
        <f t="shared" si="351"/>
        <v>6310</v>
      </c>
      <c r="V101" s="103">
        <f t="shared" si="351"/>
        <v>0</v>
      </c>
      <c r="W101" s="103">
        <f t="shared" si="351"/>
        <v>0</v>
      </c>
      <c r="X101" s="103">
        <f t="shared" si="351"/>
        <v>0</v>
      </c>
      <c r="Y101" s="103">
        <f t="shared" si="351"/>
        <v>32.51</v>
      </c>
      <c r="Z101" s="103">
        <f t="shared" si="351"/>
        <v>0</v>
      </c>
      <c r="AA101" s="103">
        <f t="shared" si="351"/>
        <v>0</v>
      </c>
      <c r="AB101" s="103">
        <f t="shared" si="351"/>
        <v>0</v>
      </c>
      <c r="AC101" s="103">
        <f t="shared" si="351"/>
        <v>12805.89</v>
      </c>
      <c r="AD101" s="103">
        <f t="shared" si="351"/>
        <v>47960.9</v>
      </c>
      <c r="AE101" s="103">
        <f t="shared" si="351"/>
        <v>7641.9</v>
      </c>
      <c r="AF101" s="103">
        <f t="shared" si="351"/>
        <v>0</v>
      </c>
      <c r="AG101" s="103">
        <f t="shared" si="351"/>
        <v>14711</v>
      </c>
      <c r="AH101" s="103">
        <f t="shared" si="351"/>
        <v>1347.64</v>
      </c>
      <c r="AI101" s="103">
        <f t="shared" si="351"/>
        <v>3770</v>
      </c>
      <c r="AJ101" s="103">
        <f t="shared" si="351"/>
        <v>21573.62</v>
      </c>
      <c r="AK101" s="103">
        <f t="shared" si="351"/>
        <v>16512.04</v>
      </c>
      <c r="AL101" s="103">
        <f t="shared" si="351"/>
        <v>8175.27</v>
      </c>
      <c r="AM101" s="102">
        <f t="shared" si="337"/>
        <v>140840.76999999999</v>
      </c>
      <c r="AN101" s="61">
        <f t="shared" si="338"/>
        <v>2.648281488504917E-2</v>
      </c>
      <c r="AO101" s="59">
        <f t="shared" si="339"/>
        <v>426.95840785764079</v>
      </c>
      <c r="AP101" s="103">
        <f>SUM(AP100)</f>
        <v>2865047.64</v>
      </c>
      <c r="AQ101" s="103">
        <f t="shared" ref="AQ101:AT101" si="352">SUM(AQ100)</f>
        <v>63024.57</v>
      </c>
      <c r="AR101" s="103">
        <f t="shared" si="352"/>
        <v>0</v>
      </c>
      <c r="AS101" s="103">
        <f t="shared" si="352"/>
        <v>0</v>
      </c>
      <c r="AT101" s="103">
        <f t="shared" si="352"/>
        <v>0</v>
      </c>
      <c r="AU101" s="102">
        <f t="shared" si="340"/>
        <v>2928072.21</v>
      </c>
      <c r="AV101" s="64">
        <f t="shared" si="341"/>
        <v>0.55057633033025044</v>
      </c>
      <c r="AW101" s="102">
        <f t="shared" si="342"/>
        <v>8876.4428714341993</v>
      </c>
      <c r="AX101" s="103">
        <f>SUM(AX100)</f>
        <v>805</v>
      </c>
      <c r="AY101" s="103">
        <f t="shared" ref="AY101:BU101" si="353">SUM(AY100)</f>
        <v>321448.21000000002</v>
      </c>
      <c r="AZ101" s="103">
        <f t="shared" si="353"/>
        <v>39256.44</v>
      </c>
      <c r="BA101" s="103">
        <f t="shared" si="353"/>
        <v>0</v>
      </c>
      <c r="BB101" s="103">
        <f t="shared" si="353"/>
        <v>0</v>
      </c>
      <c r="BC101" s="103">
        <f t="shared" si="353"/>
        <v>120217.01</v>
      </c>
      <c r="BD101" s="103">
        <f t="shared" si="353"/>
        <v>0</v>
      </c>
      <c r="BE101" s="103">
        <f t="shared" si="353"/>
        <v>2902.91</v>
      </c>
      <c r="BF101" s="103">
        <f t="shared" si="353"/>
        <v>0</v>
      </c>
      <c r="BG101" s="103">
        <f t="shared" si="353"/>
        <v>7421.51</v>
      </c>
      <c r="BH101" s="103">
        <f t="shared" si="353"/>
        <v>7611.81</v>
      </c>
      <c r="BI101" s="103">
        <f t="shared" si="353"/>
        <v>0</v>
      </c>
      <c r="BJ101" s="103">
        <f t="shared" si="353"/>
        <v>28439.8</v>
      </c>
      <c r="BK101" s="103">
        <f t="shared" si="353"/>
        <v>268140.55</v>
      </c>
      <c r="BL101" s="103">
        <f t="shared" si="353"/>
        <v>0</v>
      </c>
      <c r="BM101" s="103">
        <f t="shared" si="353"/>
        <v>0</v>
      </c>
      <c r="BN101" s="103">
        <f t="shared" si="353"/>
        <v>0</v>
      </c>
      <c r="BO101" s="103">
        <f t="shared" si="353"/>
        <v>0</v>
      </c>
      <c r="BP101" s="103">
        <f t="shared" si="353"/>
        <v>0</v>
      </c>
      <c r="BQ101" s="103">
        <f t="shared" si="353"/>
        <v>0</v>
      </c>
      <c r="BR101" s="103">
        <f t="shared" si="353"/>
        <v>0</v>
      </c>
      <c r="BS101" s="103">
        <f t="shared" si="353"/>
        <v>0</v>
      </c>
      <c r="BT101" s="103">
        <f t="shared" si="353"/>
        <v>0</v>
      </c>
      <c r="BU101" s="103">
        <f t="shared" si="353"/>
        <v>0</v>
      </c>
      <c r="BV101" s="102">
        <f t="shared" si="236"/>
        <v>796243.24</v>
      </c>
      <c r="BW101" s="61">
        <f t="shared" si="343"/>
        <v>0.14972058395017138</v>
      </c>
      <c r="BX101" s="59">
        <f t="shared" si="344"/>
        <v>2413.8091975626758</v>
      </c>
      <c r="BY101" s="90">
        <f>SUM(BY100)</f>
        <v>0</v>
      </c>
      <c r="BZ101" s="90">
        <f t="shared" ref="BZ101:CD101" si="354">SUM(BZ100)</f>
        <v>0</v>
      </c>
      <c r="CA101" s="90">
        <f t="shared" si="354"/>
        <v>0</v>
      </c>
      <c r="CB101" s="90">
        <f t="shared" si="354"/>
        <v>0</v>
      </c>
      <c r="CC101" s="90">
        <f t="shared" si="354"/>
        <v>47305.83</v>
      </c>
      <c r="CD101" s="90">
        <f t="shared" si="354"/>
        <v>0</v>
      </c>
      <c r="CE101" s="56">
        <f t="shared" si="237"/>
        <v>47305.83</v>
      </c>
      <c r="CF101" s="61">
        <f t="shared" si="251"/>
        <v>8.8950915198319751E-3</v>
      </c>
      <c r="CG101" s="62">
        <f t="shared" si="252"/>
        <v>143.40749386121803</v>
      </c>
      <c r="CH101" s="103">
        <f>SUM(CH100)</f>
        <v>0</v>
      </c>
      <c r="CI101" s="103">
        <f t="shared" ref="CI101:ET101" si="355">SUM(CI100)</f>
        <v>0</v>
      </c>
      <c r="CJ101" s="103">
        <f t="shared" si="355"/>
        <v>0</v>
      </c>
      <c r="CK101" s="103">
        <f t="shared" si="355"/>
        <v>0</v>
      </c>
      <c r="CL101" s="103">
        <f t="shared" si="355"/>
        <v>0</v>
      </c>
      <c r="CM101" s="103">
        <f t="shared" si="355"/>
        <v>0</v>
      </c>
      <c r="CN101" s="103">
        <f t="shared" si="355"/>
        <v>0</v>
      </c>
      <c r="CO101" s="103">
        <f t="shared" si="355"/>
        <v>0</v>
      </c>
      <c r="CP101" s="103">
        <f t="shared" si="355"/>
        <v>0</v>
      </c>
      <c r="CQ101" s="103">
        <f t="shared" si="355"/>
        <v>70527</v>
      </c>
      <c r="CR101" s="103">
        <f t="shared" si="355"/>
        <v>0</v>
      </c>
      <c r="CS101" s="103">
        <f t="shared" si="355"/>
        <v>15204</v>
      </c>
      <c r="CT101" s="103">
        <f t="shared" si="355"/>
        <v>0</v>
      </c>
      <c r="CU101" s="103">
        <f t="shared" si="355"/>
        <v>75081</v>
      </c>
      <c r="CV101" s="103">
        <f t="shared" si="355"/>
        <v>49953</v>
      </c>
      <c r="CW101" s="103">
        <f t="shared" si="355"/>
        <v>0</v>
      </c>
      <c r="CX101" s="103">
        <f t="shared" si="355"/>
        <v>0</v>
      </c>
      <c r="CY101" s="103">
        <f t="shared" si="355"/>
        <v>0</v>
      </c>
      <c r="CZ101" s="103">
        <f t="shared" si="355"/>
        <v>0</v>
      </c>
      <c r="DA101" s="103">
        <f t="shared" si="355"/>
        <v>0</v>
      </c>
      <c r="DB101" s="103">
        <f t="shared" si="355"/>
        <v>0</v>
      </c>
      <c r="DC101" s="103">
        <f t="shared" si="355"/>
        <v>0</v>
      </c>
      <c r="DD101" s="103">
        <f t="shared" si="355"/>
        <v>0</v>
      </c>
      <c r="DE101" s="103">
        <f t="shared" si="355"/>
        <v>0</v>
      </c>
      <c r="DF101" s="103">
        <f t="shared" si="355"/>
        <v>0</v>
      </c>
      <c r="DG101" s="103">
        <f t="shared" si="355"/>
        <v>0</v>
      </c>
      <c r="DH101" s="103">
        <f t="shared" si="355"/>
        <v>0</v>
      </c>
      <c r="DI101" s="103">
        <f t="shared" si="355"/>
        <v>96392.01</v>
      </c>
      <c r="DJ101" s="103">
        <f t="shared" si="355"/>
        <v>0</v>
      </c>
      <c r="DK101" s="103">
        <f t="shared" si="355"/>
        <v>0</v>
      </c>
      <c r="DL101" s="103">
        <f t="shared" si="355"/>
        <v>0</v>
      </c>
      <c r="DM101" s="103">
        <f t="shared" si="355"/>
        <v>0</v>
      </c>
      <c r="DN101" s="103">
        <f t="shared" si="355"/>
        <v>0</v>
      </c>
      <c r="DO101" s="103">
        <f t="shared" si="355"/>
        <v>0</v>
      </c>
      <c r="DP101" s="103">
        <f t="shared" si="355"/>
        <v>0</v>
      </c>
      <c r="DQ101" s="103">
        <f t="shared" si="355"/>
        <v>0</v>
      </c>
      <c r="DR101" s="103">
        <f t="shared" si="355"/>
        <v>0</v>
      </c>
      <c r="DS101" s="103">
        <f t="shared" si="355"/>
        <v>0</v>
      </c>
      <c r="DT101" s="103">
        <f t="shared" si="355"/>
        <v>0</v>
      </c>
      <c r="DU101" s="103">
        <f t="shared" si="355"/>
        <v>0</v>
      </c>
      <c r="DV101" s="103">
        <f t="shared" si="355"/>
        <v>0</v>
      </c>
      <c r="DW101" s="103">
        <f t="shared" si="355"/>
        <v>0</v>
      </c>
      <c r="DX101" s="103">
        <f t="shared" si="355"/>
        <v>0</v>
      </c>
      <c r="DY101" s="103">
        <f t="shared" si="355"/>
        <v>0</v>
      </c>
      <c r="DZ101" s="103">
        <f t="shared" si="355"/>
        <v>0</v>
      </c>
      <c r="EA101" s="103">
        <f t="shared" si="355"/>
        <v>0</v>
      </c>
      <c r="EB101" s="103">
        <f t="shared" si="355"/>
        <v>0</v>
      </c>
      <c r="EC101" s="103">
        <f t="shared" si="355"/>
        <v>0</v>
      </c>
      <c r="ED101" s="103">
        <f t="shared" si="355"/>
        <v>0</v>
      </c>
      <c r="EE101" s="103">
        <f t="shared" si="355"/>
        <v>0</v>
      </c>
      <c r="EF101" s="103">
        <f t="shared" si="355"/>
        <v>0</v>
      </c>
      <c r="EG101" s="103">
        <f t="shared" si="355"/>
        <v>0</v>
      </c>
      <c r="EH101" s="103">
        <f t="shared" si="355"/>
        <v>0</v>
      </c>
      <c r="EI101" s="103">
        <f t="shared" si="355"/>
        <v>0</v>
      </c>
      <c r="EJ101" s="103">
        <f t="shared" si="355"/>
        <v>0</v>
      </c>
      <c r="EK101" s="103">
        <f t="shared" si="355"/>
        <v>0</v>
      </c>
      <c r="EL101" s="103">
        <f t="shared" si="355"/>
        <v>0</v>
      </c>
      <c r="EM101" s="103">
        <f t="shared" si="355"/>
        <v>0</v>
      </c>
      <c r="EN101" s="103">
        <f t="shared" si="355"/>
        <v>0</v>
      </c>
      <c r="EO101" s="103">
        <f t="shared" si="355"/>
        <v>0</v>
      </c>
      <c r="EP101" s="103">
        <f t="shared" si="355"/>
        <v>0</v>
      </c>
      <c r="EQ101" s="103">
        <f t="shared" si="355"/>
        <v>0</v>
      </c>
      <c r="ER101" s="103">
        <f t="shared" si="355"/>
        <v>0</v>
      </c>
      <c r="ES101" s="103">
        <f t="shared" si="355"/>
        <v>0</v>
      </c>
      <c r="ET101" s="103">
        <f t="shared" si="355"/>
        <v>0</v>
      </c>
      <c r="EU101" s="103">
        <f t="shared" ref="EU101:FR101" si="356">SUM(EU100)</f>
        <v>0</v>
      </c>
      <c r="EV101" s="103">
        <f t="shared" si="356"/>
        <v>0</v>
      </c>
      <c r="EW101" s="103">
        <f t="shared" si="356"/>
        <v>0</v>
      </c>
      <c r="EX101" s="103">
        <f t="shared" si="356"/>
        <v>0</v>
      </c>
      <c r="EY101" s="103">
        <f t="shared" si="356"/>
        <v>0</v>
      </c>
      <c r="EZ101" s="103">
        <f t="shared" si="356"/>
        <v>0</v>
      </c>
      <c r="FA101" s="103">
        <f t="shared" si="356"/>
        <v>0</v>
      </c>
      <c r="FB101" s="103">
        <f t="shared" si="356"/>
        <v>0</v>
      </c>
      <c r="FC101" s="103">
        <f t="shared" si="356"/>
        <v>0</v>
      </c>
      <c r="FD101" s="103">
        <f t="shared" si="356"/>
        <v>0</v>
      </c>
      <c r="FE101" s="103">
        <f t="shared" si="356"/>
        <v>0</v>
      </c>
      <c r="FF101" s="103">
        <f t="shared" si="356"/>
        <v>0</v>
      </c>
      <c r="FG101" s="103">
        <f t="shared" si="356"/>
        <v>0</v>
      </c>
      <c r="FH101" s="103">
        <f t="shared" si="356"/>
        <v>0</v>
      </c>
      <c r="FI101" s="103">
        <f t="shared" si="356"/>
        <v>0</v>
      </c>
      <c r="FJ101" s="103">
        <f t="shared" si="356"/>
        <v>0</v>
      </c>
      <c r="FK101" s="103">
        <f t="shared" si="356"/>
        <v>0</v>
      </c>
      <c r="FL101" s="103">
        <f t="shared" si="356"/>
        <v>0</v>
      </c>
      <c r="FM101" s="103">
        <f t="shared" si="356"/>
        <v>0</v>
      </c>
      <c r="FN101" s="103">
        <f t="shared" si="356"/>
        <v>0</v>
      </c>
      <c r="FO101" s="103">
        <f t="shared" si="356"/>
        <v>0</v>
      </c>
      <c r="FP101" s="103">
        <f t="shared" si="356"/>
        <v>0</v>
      </c>
      <c r="FQ101" s="103">
        <f t="shared" si="356"/>
        <v>0</v>
      </c>
      <c r="FR101" s="103">
        <f t="shared" si="356"/>
        <v>13806.87</v>
      </c>
      <c r="FS101" s="102">
        <f t="shared" si="345"/>
        <v>320963.88</v>
      </c>
      <c r="FT101" s="61">
        <f t="shared" si="346"/>
        <v>6.0352034562343955E-2</v>
      </c>
      <c r="FU101" s="115">
        <f t="shared" si="347"/>
        <v>973.00112165398468</v>
      </c>
      <c r="FV101" s="134">
        <f>SUM(FV100)</f>
        <v>0</v>
      </c>
      <c r="FW101" s="134">
        <f t="shared" ref="FW101:GT101" si="357">SUM(FW100)</f>
        <v>0</v>
      </c>
      <c r="FX101" s="134">
        <f t="shared" si="357"/>
        <v>0</v>
      </c>
      <c r="FY101" s="134">
        <f t="shared" si="357"/>
        <v>0</v>
      </c>
      <c r="FZ101" s="134">
        <f t="shared" si="357"/>
        <v>0</v>
      </c>
      <c r="GA101" s="134">
        <f t="shared" si="357"/>
        <v>0</v>
      </c>
      <c r="GB101" s="134">
        <f t="shared" si="357"/>
        <v>0</v>
      </c>
      <c r="GC101" s="134">
        <f t="shared" si="357"/>
        <v>0</v>
      </c>
      <c r="GD101" s="134">
        <f t="shared" si="357"/>
        <v>0</v>
      </c>
      <c r="GE101" s="134">
        <f t="shared" si="357"/>
        <v>0</v>
      </c>
      <c r="GF101" s="134">
        <f t="shared" si="357"/>
        <v>0</v>
      </c>
      <c r="GG101" s="134">
        <f t="shared" si="357"/>
        <v>0</v>
      </c>
      <c r="GH101" s="134">
        <f t="shared" si="357"/>
        <v>0</v>
      </c>
      <c r="GI101" s="134">
        <f t="shared" si="357"/>
        <v>0</v>
      </c>
      <c r="GJ101" s="134">
        <f t="shared" si="357"/>
        <v>0</v>
      </c>
      <c r="GK101" s="134">
        <f t="shared" si="357"/>
        <v>1310</v>
      </c>
      <c r="GL101" s="134">
        <f t="shared" si="357"/>
        <v>0</v>
      </c>
      <c r="GM101" s="134">
        <f t="shared" si="357"/>
        <v>0</v>
      </c>
      <c r="GN101" s="134">
        <f t="shared" si="357"/>
        <v>0</v>
      </c>
      <c r="GO101" s="134">
        <f t="shared" si="357"/>
        <v>0</v>
      </c>
      <c r="GP101" s="134">
        <f t="shared" si="357"/>
        <v>0</v>
      </c>
      <c r="GQ101" s="134">
        <f t="shared" si="357"/>
        <v>0</v>
      </c>
      <c r="GR101" s="134">
        <f t="shared" si="357"/>
        <v>0</v>
      </c>
      <c r="GS101" s="134">
        <f t="shared" si="357"/>
        <v>0</v>
      </c>
      <c r="GT101" s="134">
        <f t="shared" si="357"/>
        <v>0</v>
      </c>
      <c r="GU101" s="102">
        <f t="shared" si="348"/>
        <v>1310</v>
      </c>
      <c r="GV101" s="61">
        <v>1</v>
      </c>
      <c r="GW101" s="65">
        <f t="shared" si="349"/>
        <v>3.971261406008427</v>
      </c>
    </row>
    <row r="102" spans="1:222" x14ac:dyDescent="0.3">
      <c r="A102" s="73"/>
      <c r="B102" s="88"/>
      <c r="C102" s="89"/>
      <c r="D102" s="116"/>
      <c r="E102" s="76" t="str">
        <f>IF(ISNA(VLOOKUP($B102,'[1]1718 enrollment_Rev_Exp by size'!$A$7:I440,5,FALSE)),"",VLOOKUP($B102,'[1]1718 enrollment_Rev_Exp by size'!$A$7:$G$350,5,FALSE))</f>
        <v/>
      </c>
      <c r="F102" s="70"/>
      <c r="G102" s="70"/>
      <c r="H102" s="90" t="str">
        <f>IF(ISNA(VLOOKUP($B102,'[1]1718  Exp_Rev Access'!$F$7:$GK$318,2,FALSE)),"",VLOOKUP($B102,'[1]1718  Exp_Rev Access'!$F$7:$GK$318,2,FALSE))</f>
        <v/>
      </c>
      <c r="I102" s="90" t="str">
        <f>IF(ISNA(VLOOKUP($B102,'[1]1718  Exp_Rev Access'!$F$7:$GK$318,4,FALSE)),"",VLOOKUP($B102,'[1]1718  Exp_Rev Access'!$F$7:$GK$318,4,FALSE))</f>
        <v/>
      </c>
      <c r="J102" s="90" t="str">
        <f>IF(ISNA(VLOOKUP($B102,'[1]1718  Exp_Rev Access'!$F$7:$GK$318,5,FALSE)),"",VLOOKUP($B102,'[1]1718  Exp_Rev Access'!$F$7:$GK$318,5,FALSE))</f>
        <v/>
      </c>
      <c r="K102" s="90" t="str">
        <f>IF(ISNA(VLOOKUP($B102,'[1]1718  Exp_Rev Access'!$F$7:$GK$318,6,FALSE)),"-",VLOOKUP($B102,'[1]1718  Exp_Rev Access'!$F$7:$GK$318,6,FALSE))</f>
        <v>-</v>
      </c>
      <c r="L102" s="90" t="str">
        <f>IF(ISNA(VLOOKUP($B102,'[1]1718  Exp_Rev Access'!$F$7:$GK$318,7,FALSE)),"",VLOOKUP($B102,'[1]1718  Exp_Rev Access'!$F$7:$GK$318,7,FALSE))</f>
        <v/>
      </c>
      <c r="M102" s="90" t="str">
        <f>IF(ISNA(VLOOKUP($B102,'[1]1718  Exp_Rev Access'!$F$7:$GK$318,8,FALSE)),"",VLOOKUP($B102,'[1]1718  Exp_Rev Access'!$F$7:$GK$318,8,FALSE))</f>
        <v/>
      </c>
      <c r="N102" s="56"/>
      <c r="O102" s="91"/>
      <c r="P102" s="56"/>
      <c r="Q102" s="90" t="str">
        <f>IF(ISNA(VLOOKUP($B102,'[1]1718  Exp_Rev Access'!$F$7:$GK$318,10,FALSE)),"",VLOOKUP($B102,'[1]1718  Exp_Rev Access'!$F$7:$GK$318,10,FALSE))</f>
        <v/>
      </c>
      <c r="R102" s="90" t="str">
        <f>IF(ISNA(VLOOKUP($B102,'[1]1718  Exp_Rev Access'!$F$7:$GK$318,11,FALSE)),"",VLOOKUP($B102,'[1]1718  Exp_Rev Access'!$F$7:$GK$318,11,FALSE))</f>
        <v/>
      </c>
      <c r="S102" s="90" t="str">
        <f>IF(ISNA(VLOOKUP($B102,'[1]1718  Exp_Rev Access'!$F$7:$GK$318,12,FALSE)),"",VLOOKUP($B102,'[1]1718  Exp_Rev Access'!$F$7:$GK$318,12,FALSE))</f>
        <v/>
      </c>
      <c r="T102" s="90" t="str">
        <f>IF(ISNA(VLOOKUP($B102,'[1]1718  Exp_Rev Access'!$F$7:$GK$318,13,FALSE)),"",VLOOKUP($B102,'[1]1718  Exp_Rev Access'!$F$7:$GK$318,13,FALSE))</f>
        <v/>
      </c>
      <c r="U102" s="90" t="str">
        <f>IF(ISNA(VLOOKUP($B102,'[1]1718  Exp_Rev Access'!$F$7:$GK$318,14,FALSE)),"",VLOOKUP($B102,'[1]1718  Exp_Rev Access'!$F$7:$GK$318,14,FALSE))</f>
        <v/>
      </c>
      <c r="V102" s="90" t="str">
        <f>IF(ISNA(VLOOKUP($B102,'[1]1718  Exp_Rev Access'!$F$7:$GK$318,15,FALSE)),"",VLOOKUP($B102,'[1]1718  Exp_Rev Access'!$F$7:$GK$318,15,FALSE))</f>
        <v/>
      </c>
      <c r="W102" s="90" t="str">
        <f>IF(ISNA(VLOOKUP($B102,'[1]1718  Exp_Rev Access'!$F$7:$GK$318,16,FALSE)),"",VLOOKUP($B102,'[1]1718  Exp_Rev Access'!$F$7:$GK$318,16,FALSE))</f>
        <v/>
      </c>
      <c r="X102" s="90" t="str">
        <f>IF(ISNA(VLOOKUP($B102,'[1]1718  Exp_Rev Access'!$F$7:$GK$318,17,FALSE)),"",VLOOKUP($B102,'[1]1718  Exp_Rev Access'!$F$7:$GK$318,17,FALSE))</f>
        <v/>
      </c>
      <c r="Y102" s="90" t="str">
        <f>IF(ISNA(VLOOKUP($B102,'[1]1718  Exp_Rev Access'!$F$7:$GK$318,18,FALSE)),"",VLOOKUP($B102,'[1]1718  Exp_Rev Access'!$F$7:$GK$318,18,FALSE))</f>
        <v/>
      </c>
      <c r="Z102" s="90" t="str">
        <f>IF(ISNA(VLOOKUP($B102,'[1]1718  Exp_Rev Access'!$F$7:$GK$318,19,FALSE)),"",VLOOKUP($B102,'[1]1718  Exp_Rev Access'!$F$7:$GK$318,19,FALSE))</f>
        <v/>
      </c>
      <c r="AA102" s="90" t="str">
        <f>IF(ISNA(VLOOKUP($B102,'[1]1718  Exp_Rev Access'!$F$7:$GK$318,20,FALSE)),"",VLOOKUP($B102,'[1]1718  Exp_Rev Access'!$F$7:$GK$318,20,FALSE))</f>
        <v/>
      </c>
      <c r="AB102" s="90" t="str">
        <f>IF(ISNA(VLOOKUP($B102,'[1]1718  Exp_Rev Access'!$F$7:$GK$318,21,FALSE)),"",VLOOKUP($B102,'[1]1718  Exp_Rev Access'!$F$7:$GK$318,21,FALSE))</f>
        <v/>
      </c>
      <c r="AC102" s="90" t="str">
        <f>IF(ISNA(VLOOKUP($B102,'[1]1718  Exp_Rev Access'!$F$7:$GK$318,22,FALSE)),"",VLOOKUP($B102,'[1]1718  Exp_Rev Access'!$F$7:$GK$318,22,FALSE))</f>
        <v/>
      </c>
      <c r="AD102" s="90" t="str">
        <f>IF(ISNA(VLOOKUP($B102,'[1]1718  Exp_Rev Access'!$F$7:$GK$318,23,FALSE)),"",VLOOKUP($B102,'[1]1718  Exp_Rev Access'!$F$7:$GK$318,23,FALSE))</f>
        <v/>
      </c>
      <c r="AE102" s="90" t="str">
        <f>IF(ISNA(VLOOKUP($B102,'[1]1718  Exp_Rev Access'!$F$7:$GK$318,24,FALSE)),"",VLOOKUP($B102,'[1]1718  Exp_Rev Access'!$F$7:$GK$318,24,FALSE))</f>
        <v/>
      </c>
      <c r="AF102" s="90" t="str">
        <f>IF(ISNA(VLOOKUP($B102,'[1]1718  Exp_Rev Access'!$F$7:$GK$318,25,FALSE)),"",VLOOKUP($B102,'[1]1718  Exp_Rev Access'!$F$7:$GK$318,25,FALSE))</f>
        <v/>
      </c>
      <c r="AG102" s="90" t="str">
        <f>IF(ISNA(VLOOKUP($B102,'[1]1718  Exp_Rev Access'!$F$7:$GK$318,26,FALSE)),"",VLOOKUP($B102,'[1]1718  Exp_Rev Access'!$F$7:$GK$318,26,FALSE))</f>
        <v/>
      </c>
      <c r="AH102" s="90" t="str">
        <f>IF(ISNA(VLOOKUP($B102,'[1]1718  Exp_Rev Access'!$F$7:$GK$318,27,FALSE)),"",VLOOKUP($B102,'[1]1718  Exp_Rev Access'!$F$7:$GK$318,27,FALSE))</f>
        <v/>
      </c>
      <c r="AI102" s="90" t="str">
        <f>IF(ISNA(VLOOKUP($B102,'[1]1718  Exp_Rev Access'!$F$7:$GK$318,28,FALSE)),"",VLOOKUP($B102,'[1]1718  Exp_Rev Access'!$F$7:$GK$318,28,FALSE))</f>
        <v/>
      </c>
      <c r="AJ102" s="90" t="str">
        <f>IF(ISNA(VLOOKUP($B102,'[1]1718  Exp_Rev Access'!$F$7:$GK$318,29,FALSE)),"",VLOOKUP($B102,'[1]1718  Exp_Rev Access'!$F$7:$GK$318,29,FALSE))</f>
        <v/>
      </c>
      <c r="AK102" s="90" t="str">
        <f>IF(ISNA(VLOOKUP($B102,'[1]1718  Exp_Rev Access'!$F$7:$GK$318,30,FALSE)),"",VLOOKUP($B102,'[1]1718  Exp_Rev Access'!$F$7:$GK$318,30,FALSE))</f>
        <v/>
      </c>
      <c r="AL102" s="90" t="str">
        <f>IF(ISNA(VLOOKUP($B102,'[1]1718  Exp_Rev Access'!$F$7:$GK$318,31,FALSE)),"",VLOOKUP($B102,'[1]1718  Exp_Rev Access'!$F$7:$GK$318,31,FALSE))</f>
        <v/>
      </c>
      <c r="AM102" s="56">
        <f>SUM(Q102:AL102)</f>
        <v>0</v>
      </c>
      <c r="AN102" s="92"/>
      <c r="AO102" s="71"/>
      <c r="AP102" s="90" t="str">
        <f>IF(ISNA(VLOOKUP($B102,'[1]1718  Exp_Rev Access'!$F$7:$GK$318,33,FALSE)),"",VLOOKUP($B102,'[1]1718  Exp_Rev Access'!$F$7:$GK$318,33,FALSE))</f>
        <v/>
      </c>
      <c r="AQ102" s="90" t="str">
        <f>IF(ISNA(VLOOKUP($B102,'[1]1718  Exp_Rev Access'!$F$7:$GK$318,34,FALSE)),"",VLOOKUP($B102,'[1]1718  Exp_Rev Access'!$F$7:$GK$318,34,FALSE))</f>
        <v/>
      </c>
      <c r="AR102" s="90" t="str">
        <f>IF(ISNA(VLOOKUP($B102,'[1]1718  Exp_Rev Access'!$F$7:$GK$318,35,FALSE)),"",VLOOKUP($B102,'[1]1718  Exp_Rev Access'!$F$7:$GK$318,35,FALSE))</f>
        <v/>
      </c>
      <c r="AS102" s="90" t="str">
        <f>IF(ISNA(VLOOKUP($B102,'[1]1718  Exp_Rev Access'!$F$7:$GK$318,36,FALSE)),"",VLOOKUP($B102,'[1]1718  Exp_Rev Access'!$F$7:$GK$318,36,FALSE))</f>
        <v/>
      </c>
      <c r="AT102" s="90" t="str">
        <f>IF(ISNA(VLOOKUP($B102,'[1]1718  Exp_Rev Access'!$F$7:$GK$318,37,FALSE)),"",VLOOKUP($B102,'[1]1718  Exp_Rev Access'!$F$7:$GK$318,37,FALSE))</f>
        <v/>
      </c>
      <c r="AU102" s="56">
        <f>SUM(AP102:AT102)</f>
        <v>0</v>
      </c>
      <c r="AV102" s="93"/>
      <c r="AW102" s="56"/>
      <c r="AX102" s="90" t="str">
        <f>IF(ISNA(VLOOKUP($B102,'[1]1718  Exp_Rev Access'!$F$7:$GK$318,39,FALSE)),"",VLOOKUP($B102,'[1]1718  Exp_Rev Access'!$F$7:$GK$318,39,FALSE))</f>
        <v/>
      </c>
      <c r="AY102" s="90" t="str">
        <f>IF(ISNA(VLOOKUP($B102,'[1]1718  Exp_Rev Access'!$F$7:$GK$318,40,FALSE)),"",VLOOKUP($B102,'[1]1718  Exp_Rev Access'!$F$7:$GK$318,40,FALSE))</f>
        <v/>
      </c>
      <c r="AZ102" s="90" t="str">
        <f>IF(ISNA(VLOOKUP($B102,'[1]1718  Exp_Rev Access'!$F$7:$GK$318,41,FALSE)),"",VLOOKUP($B102,'[1]1718  Exp_Rev Access'!$F$7:$GK$318,41,FALSE))</f>
        <v/>
      </c>
      <c r="BA102" s="90" t="str">
        <f>IF(ISNA(VLOOKUP($B102,'[1]1718  Exp_Rev Access'!$F$7:$GK$318,42,FALSE)),"",VLOOKUP($B102,'[1]1718  Exp_Rev Access'!$F$7:$GK$318,42,FALSE))</f>
        <v/>
      </c>
      <c r="BB102" s="90" t="str">
        <f>IF(ISNA(VLOOKUP($B102,'[1]1718  Exp_Rev Access'!$F$7:$GK$318,43,FALSE)),"",VLOOKUP($B102,'[1]1718  Exp_Rev Access'!$F$7:$GK$318,43,FALSE))</f>
        <v/>
      </c>
      <c r="BC102" s="90" t="str">
        <f>IF(ISNA(VLOOKUP($B102,'[1]1718  Exp_Rev Access'!$F$7:$GK$318,44,FALSE)),"",VLOOKUP($B102,'[1]1718  Exp_Rev Access'!$F$7:$GK$318,44,FALSE))</f>
        <v/>
      </c>
      <c r="BD102" s="90" t="str">
        <f>IF(ISNA(VLOOKUP($B102,'[1]1718  Exp_Rev Access'!$F$7:$GK$318,45,FALSE)),"",VLOOKUP($B102,'[1]1718  Exp_Rev Access'!$F$7:$GK$318,45,FALSE))</f>
        <v/>
      </c>
      <c r="BE102" s="90" t="str">
        <f>IF(ISNA(VLOOKUP($B102,'[1]1718  Exp_Rev Access'!$F$7:$GK$318,46,FALSE)),"",VLOOKUP($B102,'[1]1718  Exp_Rev Access'!$F$7:$GK$318,46,FALSE))</f>
        <v/>
      </c>
      <c r="BF102" s="90" t="str">
        <f>IF(ISNA(VLOOKUP($B102,'[1]1718  Exp_Rev Access'!$F$7:$GK$318,47,FALSE)),"",VLOOKUP($B102,'[1]1718  Exp_Rev Access'!$F$7:$GK$318,47,FALSE))</f>
        <v/>
      </c>
      <c r="BG102" s="90" t="str">
        <f>IF(ISNA(VLOOKUP($B102,'[1]1718  Exp_Rev Access'!$F$7:$GK$318,48,FALSE)),"",VLOOKUP($B102,'[1]1718  Exp_Rev Access'!$F$7:$GK$318,48,FALSE))</f>
        <v/>
      </c>
      <c r="BH102" s="90" t="str">
        <f>IF(ISNA(VLOOKUP($B102,'[1]1718  Exp_Rev Access'!$F$7:$GK$318,49,FALSE)),"",VLOOKUP($B102,'[1]1718  Exp_Rev Access'!$F$7:$GK$318,49,FALSE))</f>
        <v/>
      </c>
      <c r="BI102" s="90" t="str">
        <f>IF(ISNA(VLOOKUP($B102,'[1]1718  Exp_Rev Access'!$F$7:$GK$318,50,FALSE)),"",VLOOKUP($B102,'[1]1718  Exp_Rev Access'!$F$7:$GK$318,50,FALSE))</f>
        <v/>
      </c>
      <c r="BJ102" s="90" t="str">
        <f>IF(ISNA(VLOOKUP($B102,'[1]1718  Exp_Rev Access'!$F$7:$GK$318,51,FALSE)),"",VLOOKUP($B102,'[1]1718  Exp_Rev Access'!$F$7:$GK$318,51,FALSE))</f>
        <v/>
      </c>
      <c r="BK102" s="90" t="str">
        <f>IF(ISNA(VLOOKUP($B102,'[1]1718  Exp_Rev Access'!$F$7:$GK$318,52,FALSE)),"",VLOOKUP($B102,'[1]1718  Exp_Rev Access'!$F$7:$GK$318,52,FALSE))</f>
        <v/>
      </c>
      <c r="BL102" s="90" t="str">
        <f>IF(ISNA(VLOOKUP($B102,'[1]1718  Exp_Rev Access'!$F$7:$GK$318,53,FALSE)),"",VLOOKUP($B102,'[1]1718  Exp_Rev Access'!$F$7:$GK$318,53,FALSE))</f>
        <v/>
      </c>
      <c r="BM102" s="90" t="str">
        <f>IF(ISNA(VLOOKUP($B102,'[1]1718  Exp_Rev Access'!$F$7:$GK$318,54,FALSE)),"",VLOOKUP($B102,'[1]1718  Exp_Rev Access'!$F$7:$GK$318,54,FALSE))</f>
        <v/>
      </c>
      <c r="BN102" s="90" t="str">
        <f>IF(ISNA(VLOOKUP($B102,'[1]1718  Exp_Rev Access'!$F$7:$GK$318,55,FALSE)),"",VLOOKUP($B102,'[1]1718  Exp_Rev Access'!$F$7:$GK$318,55,FALSE))</f>
        <v/>
      </c>
      <c r="BO102" s="90" t="str">
        <f>IF(ISNA(VLOOKUP($B102,'[1]1718  Exp_Rev Access'!$F$7:$GK$318,56,FALSE)),"",VLOOKUP($B102,'[1]1718  Exp_Rev Access'!$F$7:$GK$318,56,FALSE))</f>
        <v/>
      </c>
      <c r="BP102" s="90" t="str">
        <f>IF(ISNA(VLOOKUP($B102,'[1]1718  Exp_Rev Access'!$F$7:$GK$318,57,FALSE)),"",VLOOKUP($B102,'[1]1718  Exp_Rev Access'!$F$7:$GK$318,57,FALSE))</f>
        <v/>
      </c>
      <c r="BQ102" s="90" t="str">
        <f>IF(ISNA(VLOOKUP($B102,'[1]1718  Exp_Rev Access'!$F$7:$GK$318,58,FALSE)),"",VLOOKUP($B102,'[1]1718  Exp_Rev Access'!$F$7:$GK$318,58,FALSE))</f>
        <v/>
      </c>
      <c r="BR102" s="90" t="str">
        <f>IF(ISNA(VLOOKUP($B102,'[1]1718  Exp_Rev Access'!$F$7:$GK$318,59,FALSE)),"",VLOOKUP($B102,'[1]1718  Exp_Rev Access'!$F$7:$GK$318,59,FALSE))</f>
        <v/>
      </c>
      <c r="BS102" s="90" t="str">
        <f>IF(ISNA(VLOOKUP($B102,'[1]1718  Exp_Rev Access'!$F$7:$GK$318,60,FALSE)),"",VLOOKUP($B102,'[1]1718  Exp_Rev Access'!$F$7:$GK$318,60,FALSE))</f>
        <v/>
      </c>
      <c r="BT102" s="90" t="str">
        <f>IF(ISNA(VLOOKUP($B102,'[1]1718  Exp_Rev Access'!$F$7:$GK$318,61,FALSE)),"",VLOOKUP($B102,'[1]1718  Exp_Rev Access'!$F$7:$GK$318,61,FALSE))</f>
        <v/>
      </c>
      <c r="BU102" s="90" t="str">
        <f>IF(ISNA(VLOOKUP($B102,'[1]1718  Exp_Rev Access'!$F$7:$GK$318,62,FALSE)),"",VLOOKUP($B102,'[1]1718  Exp_Rev Access'!$F$7:$GK$318,62,FALSE))</f>
        <v/>
      </c>
      <c r="BV102" s="56">
        <f t="shared" si="236"/>
        <v>0</v>
      </c>
      <c r="BW102" s="92"/>
      <c r="BX102" s="71"/>
      <c r="BY102" s="90" t="str">
        <f>IF(ISNA(VLOOKUP($B102,'[1]1718  Exp_Rev Access'!$F$7:$GK$318,64,FALSE)),"",VLOOKUP($B102,'[1]1718  Exp_Rev Access'!$F$7:$GK$318,64,FALSE))</f>
        <v/>
      </c>
      <c r="BZ102" s="90" t="str">
        <f>IF(ISNA(VLOOKUP($B102,'[1]1718  Exp_Rev Access'!$F$7:$GK$318,65,FALSE)),"",VLOOKUP($B102,'[1]1718  Exp_Rev Access'!$F$7:$GK$318,65,FALSE))</f>
        <v/>
      </c>
      <c r="CA102" s="90" t="str">
        <f>IF(ISNA(VLOOKUP($B102,'[1]1718  Exp_Rev Access'!$F$7:$GK$318,66,FALSE)),"",VLOOKUP($B102,'[1]1718  Exp_Rev Access'!$F$7:$GK$318,66,FALSE))</f>
        <v/>
      </c>
      <c r="CB102" s="90" t="str">
        <f>IF(ISNA(VLOOKUP($B102,'[1]1718  Exp_Rev Access'!$F$7:$GK$318,67,FALSE)),"",VLOOKUP($B102,'[1]1718  Exp_Rev Access'!$F$7:$GK$318,67,FALSE))</f>
        <v/>
      </c>
      <c r="CC102" s="90" t="str">
        <f>IF(ISNA(VLOOKUP($B102,'[1]1718  Exp_Rev Access'!$F$7:$GK$318,68,FALSE)),"",VLOOKUP($B102,'[1]1718  Exp_Rev Access'!$F$7:$GK$318,68,FALSE))</f>
        <v/>
      </c>
      <c r="CD102" s="90" t="str">
        <f>IF(ISNA(VLOOKUP($B102,'[1]1718  Exp_Rev Access'!$F$7:$GK$318,69,FALSE)),"",VLOOKUP($B102,'[1]1718  Exp_Rev Access'!$F$7:$GK$318,69,FALSE))</f>
        <v/>
      </c>
      <c r="CE102" s="56">
        <f t="shared" si="237"/>
        <v>0</v>
      </c>
      <c r="CF102" s="92"/>
      <c r="CG102" s="78"/>
      <c r="CH102" s="90" t="str">
        <f>IF(ISNA(VLOOKUP($B102,'[1]1718  Exp_Rev Access'!$F$7:$GK$318,$CH$2,FALSE)),"",VLOOKUP($B102,'[1]1718  Exp_Rev Access'!$F$7:$GK$318,$CH$2,FALSE))</f>
        <v/>
      </c>
      <c r="CI102" s="90" t="str">
        <f>IF(ISNA(VLOOKUP($B102,'[1]1718  Exp_Rev Access'!$F$7:$GK$318,$CI$2,FALSE)),"",VLOOKUP($B102,'[1]1718  Exp_Rev Access'!$F$7:$GK$318,$CI$2,FALSE))</f>
        <v/>
      </c>
      <c r="CJ102" s="90" t="str">
        <f>IF(ISNA(VLOOKUP($B102,'[1]1718  Exp_Rev Access'!$F$7:$GK$318,$CJ$2,FALSE)),"",VLOOKUP($B102,'[1]1718  Exp_Rev Access'!$F$7:$GK$318,$CJ$2,FALSE))</f>
        <v/>
      </c>
      <c r="CK102" s="90" t="str">
        <f>IF(ISNA(VLOOKUP($B102,'[1]1718  Exp_Rev Access'!$F$7:$GK$318,$CK$2,FALSE)),"",VLOOKUP($B102,'[1]1718  Exp_Rev Access'!$F$7:$GK$318,$CK$2,FALSE))</f>
        <v/>
      </c>
      <c r="CL102" s="90" t="str">
        <f>IF(ISNA(VLOOKUP($B102,'[1]1718  Exp_Rev Access'!$F$7:$GK$318,$CL$2,FALSE)),"",VLOOKUP($B102,'[1]1718  Exp_Rev Access'!$F$7:$GK$318,$CL$2,FALSE))</f>
        <v/>
      </c>
      <c r="CM102" s="90" t="str">
        <f>IF(ISNA(VLOOKUP($B102,'[1]1718  Exp_Rev Access'!$F$7:$GK$318,$CM$2,FALSE)),"",VLOOKUP($B102,'[1]1718  Exp_Rev Access'!$F$7:$GK$318,$CM$2,FALSE))</f>
        <v/>
      </c>
      <c r="CN102" s="90" t="str">
        <f>IF(ISNA(VLOOKUP($B102,'[1]1718  Exp_Rev Access'!$F$7:$GK$318,$CN$2,FALSE)),"",VLOOKUP($B102,'[1]1718  Exp_Rev Access'!$F$7:$GK$318,$CN$2,FALSE))</f>
        <v/>
      </c>
      <c r="CO102" s="90" t="str">
        <f>IF(ISNA(VLOOKUP($B102,'[1]1718  Exp_Rev Access'!$F$7:$GK$318,$CO$2,FALSE)),"",VLOOKUP($B102,'[1]1718  Exp_Rev Access'!$F$7:$GK$318,$CO$2,FALSE))</f>
        <v/>
      </c>
      <c r="CP102" s="90" t="str">
        <f>IF(ISNA(VLOOKUP($B102,'[1]1718  Exp_Rev Access'!$F$7:$GK$318,$CP$2,FALSE)),"",VLOOKUP($B102,'[1]1718  Exp_Rev Access'!$F$7:$GK$318,$CP$2,FALSE))</f>
        <v/>
      </c>
      <c r="CQ102" s="90" t="str">
        <f>IF(ISNA(VLOOKUP($B102,'[1]1718  Exp_Rev Access'!$F$7:$GK$318,$CQ$2,FALSE)),"",VLOOKUP($B102,'[1]1718  Exp_Rev Access'!$F$7:$GK$318,$CQ$2,FALSE))</f>
        <v/>
      </c>
      <c r="CR102" s="90" t="str">
        <f>IF(ISNA(VLOOKUP($B102,'[1]1718  Exp_Rev Access'!$F$7:$GK$318,$CR$2,FALSE)),"",VLOOKUP($B102,'[1]1718  Exp_Rev Access'!$F$7:$GK$318,$CR$2,FALSE))</f>
        <v/>
      </c>
      <c r="CS102" s="90" t="str">
        <f>IF(ISNA(VLOOKUP($B102,'[1]1718  Exp_Rev Access'!$F$7:$GK$318,$CS$2,FALSE)),"",VLOOKUP($B102,'[1]1718  Exp_Rev Access'!$F$7:$GK$318,$CS$2,FALSE))</f>
        <v/>
      </c>
      <c r="CT102" s="90" t="str">
        <f>IF(ISNA(VLOOKUP($B102,'[1]1718  Exp_Rev Access'!$F$7:$GK$318,$CT$2,FALSE)),"",VLOOKUP($B102,'[1]1718  Exp_Rev Access'!$F$7:$GK$318,$CT$2,FALSE))</f>
        <v/>
      </c>
      <c r="CU102" s="90" t="str">
        <f>IF(ISNA(VLOOKUP($B102,'[1]1718  Exp_Rev Access'!$F$7:$GK$318,$CU$2,FALSE)),"",VLOOKUP($B102,'[1]1718  Exp_Rev Access'!$F$7:$GK$318,$CU$2,FALSE))</f>
        <v/>
      </c>
      <c r="CV102" s="90" t="str">
        <f>IF(ISNA(VLOOKUP($B102,'[1]1718  Exp_Rev Access'!$F$7:$GK$318,$CV$2,FALSE)),"",VLOOKUP($B102,'[1]1718  Exp_Rev Access'!$F$7:$GK$318,$CV$2,FALSE))</f>
        <v/>
      </c>
      <c r="CW102" s="90" t="str">
        <f>IF(ISNA(VLOOKUP($B102,'[1]1718  Exp_Rev Access'!$F$7:$GK$318,$CW$2,FALSE)),"",VLOOKUP($B102,'[1]1718  Exp_Rev Access'!$F$7:$GK$318,$CW$2,FALSE))</f>
        <v/>
      </c>
      <c r="CX102" s="90" t="str">
        <f>IF(ISNA(VLOOKUP($B102,'[1]1718  Exp_Rev Access'!$F$7:$GK$318,$CX$2,FALSE)),"",VLOOKUP($B102,'[1]1718  Exp_Rev Access'!$F$7:$GK$318,$CX$2,FALSE))</f>
        <v/>
      </c>
      <c r="CY102" s="90" t="str">
        <f>IF(ISNA(VLOOKUP($B102,'[1]1718  Exp_Rev Access'!$F$7:$GK$318,$CY$2,FALSE)),"",VLOOKUP($B102,'[1]1718  Exp_Rev Access'!$F$7:$GK$318,$CY$2,FALSE))</f>
        <v/>
      </c>
      <c r="CZ102" s="90" t="str">
        <f>IF(ISNA(VLOOKUP($B102,'[1]1718  Exp_Rev Access'!$F$7:$GK$318,$CZ$2,FALSE)),"",VLOOKUP($B102,'[1]1718  Exp_Rev Access'!$F$7:$GK$318,$CZ$2,FALSE))</f>
        <v/>
      </c>
      <c r="DA102" s="90" t="str">
        <f>IF(ISNA(VLOOKUP($B102,'[1]1718  Exp_Rev Access'!$F$7:$GK$318,$DA$2,FALSE)),"",VLOOKUP($B102,'[1]1718  Exp_Rev Access'!$F$7:$GK$318,$DA$2,FALSE))</f>
        <v/>
      </c>
      <c r="DB102" s="90" t="str">
        <f>IF(ISNA(VLOOKUP($B102,'[1]1718  Exp_Rev Access'!$F$7:$GK$318,$DB$2,FALSE)),"",VLOOKUP($B102,'[1]1718  Exp_Rev Access'!$F$7:$GK$318,$DB$2,FALSE))</f>
        <v/>
      </c>
      <c r="DC102" s="90" t="str">
        <f>IF(ISNA(VLOOKUP($B102,'[1]1718  Exp_Rev Access'!$F$7:$GK$318,$DC$2,FALSE)),"",VLOOKUP($B102,'[1]1718  Exp_Rev Access'!$F$7:$GK$318,$DC$2,FALSE))</f>
        <v/>
      </c>
      <c r="DD102" s="90" t="str">
        <f>IF(ISNA(VLOOKUP($B102,'[1]1718  Exp_Rev Access'!$F$7:$GK$318,$DD$2,FALSE)),"",VLOOKUP($B102,'[1]1718  Exp_Rev Access'!$F$7:$GK$318,$DD$2,FALSE))</f>
        <v/>
      </c>
      <c r="DE102" s="90" t="str">
        <f>IF(ISNA(VLOOKUP($B102,'[1]1718  Exp_Rev Access'!$F$7:$GK$318,$DE$2,FALSE)),"",VLOOKUP($B102,'[1]1718  Exp_Rev Access'!$F$7:$GK$318,$DE$2,FALSE))</f>
        <v/>
      </c>
      <c r="DF102" s="90" t="str">
        <f>IF(ISNA(VLOOKUP($B102,'[1]1718  Exp_Rev Access'!$F$7:$GK$318,$DF$2,FALSE)),"",VLOOKUP($B102,'[1]1718  Exp_Rev Access'!$F$7:$GK$318,$DF$2,FALSE))</f>
        <v/>
      </c>
      <c r="DG102" s="90" t="str">
        <f>IF(ISNA(VLOOKUP($B102,'[1]1718  Exp_Rev Access'!$F$7:$GK$318,$DG$2,FALSE)),"",VLOOKUP($B102,'[1]1718  Exp_Rev Access'!$F$7:$GK$318,$DG$2,FALSE))</f>
        <v/>
      </c>
      <c r="DH102" s="90" t="str">
        <f>IF(ISNA(VLOOKUP($B102,'[1]1718  Exp_Rev Access'!$F$7:$GK$318,$DH$2,FALSE)),"",VLOOKUP($B102,'[1]1718  Exp_Rev Access'!$F$7:$GK$318,$DH$2,FALSE))</f>
        <v/>
      </c>
      <c r="DI102" s="90" t="str">
        <f>IF(ISNA(VLOOKUP($B102,'[1]1718  Exp_Rev Access'!$F$7:$GK$318,$DI$2,FALSE)),"",VLOOKUP($B102,'[1]1718  Exp_Rev Access'!$F$7:$GK$318,$DI$2,FALSE))</f>
        <v/>
      </c>
      <c r="DJ102" s="90" t="str">
        <f>IF(ISNA(VLOOKUP($B102,'[1]1718  Exp_Rev Access'!$F$7:$GK$318,$DJ$2,FALSE)),"",VLOOKUP($B102,'[1]1718  Exp_Rev Access'!$F$7:$GK$318,$DJ$2,FALSE))</f>
        <v/>
      </c>
      <c r="DK102" s="90" t="str">
        <f>IF(ISNA(VLOOKUP($B102,'[1]1718  Exp_Rev Access'!$F$7:$GK$318,$DK$2,FALSE)),"",VLOOKUP($B102,'[1]1718  Exp_Rev Access'!$F$7:$GK$318,$DK$2,FALSE))</f>
        <v/>
      </c>
      <c r="DL102" s="90" t="str">
        <f>IF(ISNA(VLOOKUP($B102,'[1]1718  Exp_Rev Access'!$F$7:$GK$318,$DL$2,FALSE)),"",VLOOKUP($B102,'[1]1718  Exp_Rev Access'!$F$7:$GK$318,$DL$2,FALSE))</f>
        <v/>
      </c>
      <c r="DM102" s="90" t="str">
        <f>IF(ISNA(VLOOKUP($B102,'[1]1718  Exp_Rev Access'!$F$7:$GK$318,$DM$2,FALSE)),"",VLOOKUP($B102,'[1]1718  Exp_Rev Access'!$F$7:$GK$318,$DM$2,FALSE))</f>
        <v/>
      </c>
      <c r="DN102" s="90" t="str">
        <f>IF(ISNA(VLOOKUP($B102,'[1]1718  Exp_Rev Access'!$F$7:$GK$318,$DN$2,FALSE)),"",VLOOKUP($B102,'[1]1718  Exp_Rev Access'!$F$7:$GK$318,$DN$2,FALSE))</f>
        <v/>
      </c>
      <c r="DO102" s="90" t="str">
        <f>IF(ISNA(VLOOKUP($B102,'[1]1718  Exp_Rev Access'!$F$7:$GK$318,$DO$2,FALSE)),"",VLOOKUP($B102,'[1]1718  Exp_Rev Access'!$F$7:$GK$318,$DO$2,FALSE))</f>
        <v/>
      </c>
      <c r="DP102" s="90" t="str">
        <f>IF(ISNA(VLOOKUP($B102,'[1]1718  Exp_Rev Access'!$F$7:$GK$318,$DP$2,FALSE)),"",VLOOKUP($B102,'[1]1718  Exp_Rev Access'!$F$7:$GK$318,$DP$2,FALSE))</f>
        <v/>
      </c>
      <c r="DQ102" s="90" t="str">
        <f>IF(ISNA(VLOOKUP($B102,'[1]1718  Exp_Rev Access'!$F$7:$GK$318,$DQ$2,FALSE)),"",VLOOKUP($B102,'[1]1718  Exp_Rev Access'!$F$7:$GK$318,$DQ$2,FALSE))</f>
        <v/>
      </c>
      <c r="DR102" s="90" t="str">
        <f>IF(ISNA(VLOOKUP($B102,'[1]1718  Exp_Rev Access'!$F$7:$GK$318,$DR$2,FALSE)),"",VLOOKUP($B102,'[1]1718  Exp_Rev Access'!$F$7:$GK$318,$DR$2,FALSE))</f>
        <v/>
      </c>
      <c r="DS102" s="90" t="str">
        <f>IF(ISNA(VLOOKUP($B102,'[1]1718  Exp_Rev Access'!$F$7:$GK$318,$DS$2,FALSE)),"",VLOOKUP($B102,'[1]1718  Exp_Rev Access'!$F$7:$GK$318,$DS$2,FALSE))</f>
        <v/>
      </c>
      <c r="DT102" s="90" t="str">
        <f>IF(ISNA(VLOOKUP($B102,'[1]1718  Exp_Rev Access'!$F$7:$GK$318,$DT$2,FALSE)),"",VLOOKUP($B102,'[1]1718  Exp_Rev Access'!$F$7:$GK$318,$DT$2,FALSE))</f>
        <v/>
      </c>
      <c r="DU102" s="90" t="str">
        <f>IF(ISNA(VLOOKUP($B102,'[1]1718  Exp_Rev Access'!$F$7:$GK$318,$DU$2,FALSE)),"",VLOOKUP($B102,'[1]1718  Exp_Rev Access'!$F$7:$GK$318,$DU$2,FALSE))</f>
        <v/>
      </c>
      <c r="DV102" s="90" t="str">
        <f>IF(ISNA(VLOOKUP($B102,'[1]1718  Exp_Rev Access'!$F$7:$GK$318,$DV$2,FALSE)),"",VLOOKUP($B102,'[1]1718  Exp_Rev Access'!$F$7:$GK$318,$DV$2,FALSE))</f>
        <v/>
      </c>
      <c r="DW102" s="90" t="str">
        <f>IF(ISNA(VLOOKUP($B102,'[1]1718  Exp_Rev Access'!$F$7:$GK$318,$DW$2,FALSE)),"",VLOOKUP($B102,'[1]1718  Exp_Rev Access'!$F$7:$GK$318,$DW$2,FALSE))</f>
        <v/>
      </c>
      <c r="DX102" s="90" t="str">
        <f>IF(ISNA(VLOOKUP($B102,'[1]1718  Exp_Rev Access'!$F$7:$GK$318,$DX$2,FALSE)),"",VLOOKUP($B102,'[1]1718  Exp_Rev Access'!$F$7:$GK$318,$DX$2,FALSE))</f>
        <v/>
      </c>
      <c r="DY102" s="90" t="str">
        <f>IF(ISNA(VLOOKUP($B102,'[1]1718  Exp_Rev Access'!$F$7:$GK$318,$DY$2,FALSE)),"",VLOOKUP($B102,'[1]1718  Exp_Rev Access'!$F$7:$GK$318,$DY$2,FALSE))</f>
        <v/>
      </c>
      <c r="DZ102" s="90" t="str">
        <f>IF(ISNA(VLOOKUP($B102,'[1]1718  Exp_Rev Access'!$F$7:$GK$318,$DZ$2,FALSE)),"",VLOOKUP($B102,'[1]1718  Exp_Rev Access'!$F$7:$GK$318,$DZ$2,FALSE))</f>
        <v/>
      </c>
      <c r="EA102" s="90" t="str">
        <f>IF(ISNA(VLOOKUP($B102,'[1]1718  Exp_Rev Access'!$F$7:$GK$318,$EA$2,FALSE)),"",VLOOKUP($B102,'[1]1718  Exp_Rev Access'!$F$7:$GK$318,$EA$2,FALSE))</f>
        <v/>
      </c>
      <c r="EB102" s="90" t="str">
        <f>IF(ISNA(VLOOKUP($B102,'[1]1718  Exp_Rev Access'!$F$7:$GK$318,$EB$2,FALSE)),"",VLOOKUP($B102,'[1]1718  Exp_Rev Access'!$F$7:$GK$318,$EB$2,FALSE))</f>
        <v/>
      </c>
      <c r="EC102" s="90" t="str">
        <f>IF(ISNA(VLOOKUP($B102,'[1]1718  Exp_Rev Access'!$F$7:$GK$318,$EC$2,FALSE)),"",VLOOKUP($B102,'[1]1718  Exp_Rev Access'!$F$7:$GK$318,$EC$2,FALSE))</f>
        <v/>
      </c>
      <c r="ED102" s="90" t="str">
        <f>IF(ISNA(VLOOKUP($B102,'[1]1718  Exp_Rev Access'!$F$7:$GK$318,$ED$2,FALSE)),"",VLOOKUP($B102,'[1]1718  Exp_Rev Access'!$F$7:$GK$318,$ED$2,FALSE))</f>
        <v/>
      </c>
      <c r="EE102" s="90" t="str">
        <f>IF(ISNA(VLOOKUP($B102,'[1]1718  Exp_Rev Access'!$F$7:$GK$318,$EE$2,FALSE)),"",VLOOKUP($B102,'[1]1718  Exp_Rev Access'!$F$7:$GK$318,$EE$2,FALSE))</f>
        <v/>
      </c>
      <c r="EF102" s="90" t="str">
        <f>IF(ISNA(VLOOKUP($B102,'[1]1718  Exp_Rev Access'!$F$7:$GK$318,$EF$2,FALSE)),"",VLOOKUP($B102,'[1]1718  Exp_Rev Access'!$F$7:$GK$318,$EF$2,FALSE))</f>
        <v/>
      </c>
      <c r="EG102" s="90" t="str">
        <f>IF(ISNA(VLOOKUP($B102,'[1]1718  Exp_Rev Access'!$F$7:$GK$318,$EG$2,FALSE)),"",VLOOKUP($B102,'[1]1718  Exp_Rev Access'!$F$7:$GK$318,$EG$2,FALSE))</f>
        <v/>
      </c>
      <c r="EH102" s="90" t="str">
        <f>IF(ISNA(VLOOKUP($B102,'[1]1718  Exp_Rev Access'!$F$7:$GK$318,$EH$2,FALSE)),"",VLOOKUP($B102,'[1]1718  Exp_Rev Access'!$F$7:$GK$318,$EH$2,FALSE))</f>
        <v/>
      </c>
      <c r="EI102" s="90" t="str">
        <f>IF(ISNA(VLOOKUP($B102,'[1]1718  Exp_Rev Access'!$F$7:$GK$318,$EI$2,FALSE)),"",VLOOKUP($B102,'[1]1718  Exp_Rev Access'!$F$7:$GK$318,$EI$2,FALSE))</f>
        <v/>
      </c>
      <c r="EJ102" s="90" t="str">
        <f>IF(ISNA(VLOOKUP($B102,'[1]1718  Exp_Rev Access'!$F$7:$GK$318,$EJ$2,FALSE)),"",VLOOKUP($B102,'[1]1718  Exp_Rev Access'!$F$7:$GK$318,$EJ$2,FALSE))</f>
        <v/>
      </c>
      <c r="EK102" s="90" t="str">
        <f>IF(ISNA(VLOOKUP($B102,'[1]1718  Exp_Rev Access'!$F$7:$GK$318,$EK$2,FALSE)),"",VLOOKUP($B102,'[1]1718  Exp_Rev Access'!$F$7:$GK$318,$EK$2,FALSE))</f>
        <v/>
      </c>
      <c r="EL102" s="90" t="str">
        <f>IF(ISNA(VLOOKUP($B102,'[1]1718  Exp_Rev Access'!$F$7:$GK$318,$EL$2,FALSE)),"",VLOOKUP($B102,'[1]1718  Exp_Rev Access'!$F$7:$GK$318,$EL$2,FALSE))</f>
        <v/>
      </c>
      <c r="EM102" s="90" t="str">
        <f>IF(ISNA(VLOOKUP($B102,'[1]1718  Exp_Rev Access'!$F$7:$GK$318,$EM$2,FALSE)),"",VLOOKUP($B102,'[1]1718  Exp_Rev Access'!$F$7:$GK$318,$EM$2,FALSE))</f>
        <v/>
      </c>
      <c r="EN102" s="90" t="str">
        <f>IF(ISNA(VLOOKUP($B102,'[1]1718  Exp_Rev Access'!$F$7:$GK$318,$EN$2,FALSE)),"",VLOOKUP($B102,'[1]1718  Exp_Rev Access'!$F$7:$GK$318,$EN$2,FALSE))</f>
        <v/>
      </c>
      <c r="EO102" s="90" t="str">
        <f>IF(ISNA(VLOOKUP($B102,'[1]1718  Exp_Rev Access'!$F$7:$GK$318,$EO$2,FALSE)),"",VLOOKUP($B102,'[1]1718  Exp_Rev Access'!$F$7:$GK$318,$EO$2,FALSE))</f>
        <v/>
      </c>
      <c r="EP102" s="90" t="str">
        <f>IF(ISNA(VLOOKUP($B102,'[1]1718  Exp_Rev Access'!$F$7:$GK$318,$EP$2,FALSE)),"",VLOOKUP($B102,'[1]1718  Exp_Rev Access'!$F$7:$GK$318,$EP$2,FALSE))</f>
        <v/>
      </c>
      <c r="EQ102" s="90" t="str">
        <f>IF(ISNA(VLOOKUP($B102,'[1]1718  Exp_Rev Access'!$F$7:$GK$318,$EQ$2,FALSE)),"",VLOOKUP($B102,'[1]1718  Exp_Rev Access'!$F$7:$GK$318,$EQ$2,FALSE))</f>
        <v/>
      </c>
      <c r="ER102" s="90" t="str">
        <f>IF(ISNA(VLOOKUP($B102,'[1]1718  Exp_Rev Access'!$F$7:$GK$318,$ER$2,FALSE)),"",VLOOKUP($B102,'[1]1718  Exp_Rev Access'!$F$7:$GK$318,$ER$2,FALSE))</f>
        <v/>
      </c>
      <c r="ES102" s="90" t="str">
        <f>IF(ISNA(VLOOKUP($B102,'[1]1718  Exp_Rev Access'!$F$7:$GK$318,$ES$2,FALSE)),"",VLOOKUP($B102,'[1]1718  Exp_Rev Access'!$F$7:$GK$318,$ES$2,FALSE))</f>
        <v/>
      </c>
      <c r="ET102" s="90" t="str">
        <f>IF(ISNA(VLOOKUP($B102,'[1]1718  Exp_Rev Access'!$F$7:$GK$318,$ET$2,FALSE)),"",VLOOKUP($B102,'[1]1718  Exp_Rev Access'!$F$7:$GK$318,$ET$2,FALSE))</f>
        <v/>
      </c>
      <c r="EU102" s="90" t="str">
        <f>IF(ISNA(VLOOKUP($B102,'[1]1718  Exp_Rev Access'!$F$7:$GK$318,$EU$2,FALSE)),"",VLOOKUP($B102,'[1]1718  Exp_Rev Access'!$F$7:$GK$318,$EU$2,FALSE))</f>
        <v/>
      </c>
      <c r="EV102" s="90" t="str">
        <f>IF(ISNA(VLOOKUP($B102,'[1]1718  Exp_Rev Access'!$F$7:$GK$318,$EV$2,FALSE)),"",VLOOKUP($B102,'[1]1718  Exp_Rev Access'!$F$7:$GK$318,$EV$2,FALSE))</f>
        <v/>
      </c>
      <c r="EW102" s="90" t="str">
        <f>IF(ISNA(VLOOKUP($B102,'[1]1718  Exp_Rev Access'!$F$7:$GK$318,$EW$2,FALSE)),"",VLOOKUP($B102,'[1]1718  Exp_Rev Access'!$F$7:$GK$318,$EW$2,FALSE))</f>
        <v/>
      </c>
      <c r="EX102" s="90" t="str">
        <f>IF(ISNA(VLOOKUP($B102,'[1]1718  Exp_Rev Access'!$F$7:$GK$318,$EX$2,FALSE)),"",VLOOKUP($B102,'[1]1718  Exp_Rev Access'!$F$7:$GK$318,$EX$2,FALSE))</f>
        <v/>
      </c>
      <c r="EY102" s="90" t="str">
        <f>IF(ISNA(VLOOKUP($B102,'[1]1718  Exp_Rev Access'!$F$7:$GK$318,$EY$2,FALSE)),"",VLOOKUP($B102,'[1]1718  Exp_Rev Access'!$F$7:$GK$318,$EY$2,FALSE))</f>
        <v/>
      </c>
      <c r="EZ102" s="90" t="str">
        <f>IF(ISNA(VLOOKUP($B102,'[1]1718  Exp_Rev Access'!$F$7:$GK$318,$EZ$2,FALSE)),"",VLOOKUP($B102,'[1]1718  Exp_Rev Access'!$F$7:$GK$318,$EZ$2,FALSE))</f>
        <v/>
      </c>
      <c r="FA102" s="90" t="str">
        <f>IF(ISNA(VLOOKUP($B102,'[1]1718  Exp_Rev Access'!$F$7:$GK$318,$FA$2,FALSE)),"",VLOOKUP($B102,'[1]1718  Exp_Rev Access'!$F$7:$GK$318,$FA$2,FALSE))</f>
        <v/>
      </c>
      <c r="FB102" s="90" t="str">
        <f>IF(ISNA(VLOOKUP($B102,'[1]1718  Exp_Rev Access'!$F$7:$GK$318,$FB$2,FALSE)),"",VLOOKUP($B102,'[1]1718  Exp_Rev Access'!$F$7:$GK$318,$FB$2,FALSE))</f>
        <v/>
      </c>
      <c r="FC102" s="90" t="str">
        <f>IF(ISNA(VLOOKUP($B102,'[1]1718  Exp_Rev Access'!$F$7:$GK$318,$FC$2,FALSE)),"",VLOOKUP($B102,'[1]1718  Exp_Rev Access'!$F$7:$GK$318,$FC$2,FALSE))</f>
        <v/>
      </c>
      <c r="FD102" s="90" t="str">
        <f>IF(ISNA(VLOOKUP($B102,'[1]1718  Exp_Rev Access'!$F$7:$GK$318,$FD$2,FALSE)),"",VLOOKUP($B102,'[1]1718  Exp_Rev Access'!$F$7:$GK$318,$FD$2,FALSE))</f>
        <v/>
      </c>
      <c r="FE102" s="90" t="str">
        <f>IF(ISNA(VLOOKUP($B102,'[1]1718  Exp_Rev Access'!$F$7:$GK$318,$FE$2,FALSE)),"",VLOOKUP($B102,'[1]1718  Exp_Rev Access'!$F$7:$GK$318,$FE$2,FALSE))</f>
        <v/>
      </c>
      <c r="FF102" s="90" t="str">
        <f>IF(ISNA(VLOOKUP($B102,'[1]1718  Exp_Rev Access'!$F$7:$GK$318,$FF$2,FALSE)),"",VLOOKUP($B102,'[1]1718  Exp_Rev Access'!$F$7:$GK$318,$FF$2,FALSE))</f>
        <v/>
      </c>
      <c r="FG102" s="90" t="str">
        <f>IF(ISNA(VLOOKUP($B102,'[1]1718  Exp_Rev Access'!$F$7:$GK$318,$FG$2,FALSE)),"",VLOOKUP($B102,'[1]1718  Exp_Rev Access'!$F$7:$GK$318,$FG$2,FALSE))</f>
        <v/>
      </c>
      <c r="FH102" s="90" t="str">
        <f>IF(ISNA(VLOOKUP($B102,'[1]1718  Exp_Rev Access'!$F$7:$GK$318,$FH$2,FALSE)),"",VLOOKUP($B102,'[1]1718  Exp_Rev Access'!$F$7:$GK$318,$FH$2,FALSE))</f>
        <v/>
      </c>
      <c r="FI102" s="90" t="str">
        <f>IF(ISNA(VLOOKUP($B102,'[1]1718  Exp_Rev Access'!$F$7:$GK$318,$FI$2,FALSE)),"",VLOOKUP($B102,'[1]1718  Exp_Rev Access'!$F$7:$GK$318,$FI$2,FALSE))</f>
        <v/>
      </c>
      <c r="FJ102" s="90" t="str">
        <f>IF(ISNA(VLOOKUP($B102,'[1]1718  Exp_Rev Access'!$F$7:$GK$318,$FJ$2,FALSE)),"",VLOOKUP($B102,'[1]1718  Exp_Rev Access'!$F$7:$GK$318,$FJ$2,FALSE))</f>
        <v/>
      </c>
      <c r="FK102" s="90" t="str">
        <f>IF(ISNA(VLOOKUP($B102,'[1]1718  Exp_Rev Access'!$F$7:$GK$318,$FK$2,FALSE)),"",VLOOKUP($B102,'[1]1718  Exp_Rev Access'!$F$7:$GK$318,$FK$2,FALSE))</f>
        <v/>
      </c>
      <c r="FL102" s="90" t="str">
        <f>IF(ISNA(VLOOKUP($B102,'[1]1718  Exp_Rev Access'!$F$7:$GK$318,$FL$2,FALSE)),"",VLOOKUP($B102,'[1]1718  Exp_Rev Access'!$F$7:$GK$318,$FL$2,FALSE))</f>
        <v/>
      </c>
      <c r="FM102" s="90" t="str">
        <f>IF(ISNA(VLOOKUP($B102,'[1]1718  Exp_Rev Access'!$F$7:$GK$318,$FM$2,FALSE)),"",VLOOKUP($B102,'[1]1718  Exp_Rev Access'!$F$7:$GK$318,$FM$2,FALSE))</f>
        <v/>
      </c>
      <c r="FN102" s="90" t="str">
        <f>IF(ISNA(VLOOKUP($B102,'[1]1718  Exp_Rev Access'!$F$7:$GK$318,$FN$2,FALSE)),"",VLOOKUP($B102,'[1]1718  Exp_Rev Access'!$F$7:$GK$318,$FN$2,FALSE))</f>
        <v/>
      </c>
      <c r="FO102" s="90" t="str">
        <f>IF(ISNA(VLOOKUP($B102,'[1]1718  Exp_Rev Access'!$F$7:$GK$318,$FO$2,FALSE)),"",VLOOKUP($B102,'[1]1718  Exp_Rev Access'!$F$7:$GK$318,$FO$2,FALSE))</f>
        <v/>
      </c>
      <c r="FP102" s="90" t="str">
        <f>IF(ISNA(VLOOKUP($B102,'[1]1718  Exp_Rev Access'!$F$7:$GK$318,$FP$2,FALSE)),"",VLOOKUP($B102,'[1]1718  Exp_Rev Access'!$F$7:$GK$318,$FP$2,FALSE))</f>
        <v/>
      </c>
      <c r="FQ102" s="90" t="str">
        <f>IF(ISNA(VLOOKUP($B102,'[1]1718  Exp_Rev Access'!$F$7:$GK$318,$FQ$2,FALSE)),"",VLOOKUP($B102,'[1]1718  Exp_Rev Access'!$F$7:$GK$318,$FQ$2,FALSE))</f>
        <v/>
      </c>
      <c r="FR102" s="90" t="str">
        <f>IF(ISNA(VLOOKUP($B102,'[1]1718  Exp_Rev Access'!$F$7:$GK$318,$FR$2,FALSE)),"",VLOOKUP($B102,'[1]1718  Exp_Rev Access'!$F$7:$GK$318,$FR$2,FALSE))</f>
        <v/>
      </c>
      <c r="FS102" s="56">
        <f>SUM(CH102:FR102)</f>
        <v>0</v>
      </c>
      <c r="FT102" s="92"/>
      <c r="FU102" s="94"/>
      <c r="FV102" s="95" t="str">
        <f>IF(ISNA(VLOOKUP($B102,'[1]1718  Exp_Rev Access'!$F$7:$GK$318,$FV$2,FALSE)),"",VLOOKUP($B102,'[1]1718  Exp_Rev Access'!$F$7:$GK$318,$FV$2,FALSE))</f>
        <v/>
      </c>
      <c r="FW102" s="95" t="str">
        <f>IF(ISNA(VLOOKUP($B102,'[1]1718  Exp_Rev Access'!$F$7:$GK$318,$FW$2,FALSE)),"",VLOOKUP($B102,'[1]1718  Exp_Rev Access'!$F$7:$GK$318,$FW$2,FALSE))</f>
        <v/>
      </c>
      <c r="FX102" s="95" t="str">
        <f>IF(ISNA(VLOOKUP($B102,'[1]1718  Exp_Rev Access'!$F$7:$GK$318,$FX$2,FALSE)),"",VLOOKUP($B102,'[1]1718  Exp_Rev Access'!$F$7:$GK$318,$FX$2,FALSE))</f>
        <v/>
      </c>
      <c r="FY102" s="95" t="str">
        <f>IF(ISNA(VLOOKUP($B102,'[1]1718  Exp_Rev Access'!$F$7:$GK$318,$FY$2,FALSE)),"",VLOOKUP($B102,'[1]1718  Exp_Rev Access'!$F$7:$GK$318,$FY$2,FALSE))</f>
        <v/>
      </c>
      <c r="FZ102" s="95" t="str">
        <f>IF(ISNA(VLOOKUP($B102,'[1]1718  Exp_Rev Access'!$F$7:$GK$318,$FZ$2,FALSE)),"",VLOOKUP($B102,'[1]1718  Exp_Rev Access'!$F$7:$GK$318,$FZ$2,FALSE))</f>
        <v/>
      </c>
      <c r="GA102" s="95" t="str">
        <f>IF(ISNA(VLOOKUP($B102,'[1]1718  Exp_Rev Access'!$F$7:$GK$318,$GA$2,FALSE)),"",VLOOKUP($B102,'[1]1718  Exp_Rev Access'!$F$7:$GK$318,$GA$2,FALSE))</f>
        <v/>
      </c>
      <c r="GB102" s="95" t="str">
        <f>IF(ISNA(VLOOKUP($B102,'[1]1718  Exp_Rev Access'!$F$7:$GK$318,$GB$2,FALSE)),"",VLOOKUP($B102,'[1]1718  Exp_Rev Access'!$F$7:$GK$318,$GB$2,FALSE))</f>
        <v/>
      </c>
      <c r="GC102" s="95" t="str">
        <f>IF(ISNA(VLOOKUP($B102,'[1]1718  Exp_Rev Access'!$F$7:$GK$318,$GC$2,FALSE)),"",VLOOKUP($B102,'[1]1718  Exp_Rev Access'!$F$7:$GK$318,$GC$2,FALSE))</f>
        <v/>
      </c>
      <c r="GD102" s="95" t="str">
        <f>IF(ISNA(VLOOKUP($B102,'[1]1718  Exp_Rev Access'!$F$7:$GK$318,$GD$2,FALSE)),"",VLOOKUP($B102,'[1]1718  Exp_Rev Access'!$F$7:$GK$318,$GD$2,FALSE))</f>
        <v/>
      </c>
      <c r="GE102" s="95" t="str">
        <f>IF(ISNA(VLOOKUP($B102,'[1]1718  Exp_Rev Access'!$F$7:$GK$318,$GE$2,FALSE)),"",VLOOKUP($B102,'[1]1718  Exp_Rev Access'!$F$7:$GK$318,$GE$2,FALSE))</f>
        <v/>
      </c>
      <c r="GF102" s="95" t="str">
        <f>IF(ISNA(VLOOKUP($B102,'[1]1718  Exp_Rev Access'!$F$7:$GK$318,$GF$2,FALSE)),"",VLOOKUP($B102,'[1]1718  Exp_Rev Access'!$F$7:$GK$318,$GF$2,FALSE))</f>
        <v/>
      </c>
      <c r="GG102" s="95" t="str">
        <f>IF(ISNA(VLOOKUP($B102,'[1]1718  Exp_Rev Access'!$F$7:$GK$318,$GG$2,FALSE)),"",VLOOKUP($B102,'[1]1718  Exp_Rev Access'!$F$7:$GK$318,$GG$2,FALSE))</f>
        <v/>
      </c>
      <c r="GH102" s="95" t="str">
        <f>IF(ISNA(VLOOKUP($B102,'[1]1718  Exp_Rev Access'!$F$7:$GK$318,$GH$2,FALSE)),"",VLOOKUP($B102,'[1]1718  Exp_Rev Access'!$F$7:$GK$318,$GH$2,FALSE))</f>
        <v/>
      </c>
      <c r="GI102" s="95" t="str">
        <f>IF(ISNA(VLOOKUP($B102,'[1]1718  Exp_Rev Access'!$F$7:$GK$318,$GI$2,FALSE)),"",VLOOKUP($B102,'[1]1718  Exp_Rev Access'!$F$7:$GK$318,$GI$2,FALSE))</f>
        <v/>
      </c>
      <c r="GJ102" s="95" t="str">
        <f>IF(ISNA(VLOOKUP($B102,'[1]1718  Exp_Rev Access'!$F$7:$GK$318,$GJ$2,FALSE)),"",VLOOKUP($B102,'[1]1718  Exp_Rev Access'!$F$7:$GK$318,$GJ$2,FALSE))</f>
        <v/>
      </c>
      <c r="GK102" s="95" t="str">
        <f>IF(ISNA(VLOOKUP($B102,'[1]1718  Exp_Rev Access'!$F$7:$GK$318,$GK$2,FALSE)),"",VLOOKUP($B102,'[1]1718  Exp_Rev Access'!$F$7:$GK$318,$GK$2,FALSE))</f>
        <v/>
      </c>
      <c r="GL102" s="95" t="str">
        <f>IF(ISNA(VLOOKUP($B102,'[1]1718  Exp_Rev Access'!$F$7:$GK$318,$GL$2,FALSE)),"",VLOOKUP($B102,'[1]1718  Exp_Rev Access'!$F$7:$GK$318,$GL$2,FALSE))</f>
        <v/>
      </c>
      <c r="GM102" s="95" t="str">
        <f>IF(ISNA(VLOOKUP($B102,'[1]1718  Exp_Rev Access'!$F$7:$GK$318,$GM$2,FALSE)),"",VLOOKUP($B102,'[1]1718  Exp_Rev Access'!$F$7:$GK$318,$GM$2,FALSE))</f>
        <v/>
      </c>
      <c r="GN102" s="95" t="str">
        <f>IF(ISNA(VLOOKUP($B102,'[1]1718  Exp_Rev Access'!$F$7:$GK$318,$GN$2,FALSE)),"",VLOOKUP($B102,'[1]1718  Exp_Rev Access'!$F$7:$GK$318,$GN$2,FALSE))</f>
        <v/>
      </c>
      <c r="GO102" s="95" t="str">
        <f>IF(ISNA(VLOOKUP($B102,'[1]1718  Exp_Rev Access'!$F$7:$GK$318,$GO$2,FALSE)),"",VLOOKUP($B102,'[1]1718  Exp_Rev Access'!$F$7:$GK$318,$GO$2,FALSE))</f>
        <v/>
      </c>
      <c r="GP102" s="95" t="str">
        <f>IF(ISNA(VLOOKUP($B102,'[1]1718  Exp_Rev Access'!$F$7:$GK$318,$GP$2,FALSE)),"",VLOOKUP($B102,'[1]1718  Exp_Rev Access'!$F$7:$GK$318,$GP$2,FALSE))</f>
        <v/>
      </c>
      <c r="GQ102" s="95" t="str">
        <f>IF(ISNA(VLOOKUP($B102,'[1]1718  Exp_Rev Access'!$F$7:$GK$318,$GQ$2,FALSE)),"",VLOOKUP($B102,'[1]1718  Exp_Rev Access'!$F$7:$GK$318,$GQ$2,FALSE))</f>
        <v/>
      </c>
      <c r="GR102" s="95" t="str">
        <f>IF(ISNA(VLOOKUP($B102,'[1]1718  Exp_Rev Access'!$F$7:$GK$318,$GR$2,FALSE)),"",VLOOKUP($B102,'[1]1718  Exp_Rev Access'!$F$7:$GK$318,$GR$2,FALSE))</f>
        <v/>
      </c>
      <c r="GS102" s="95" t="str">
        <f>IF(ISNA(VLOOKUP($B102,'[1]1718  Exp_Rev Access'!$F$7:$GK$318,$GS$2,FALSE)),"",VLOOKUP($B102,'[1]1718  Exp_Rev Access'!$F$7:$GK$318,$GS$2,FALSE))</f>
        <v/>
      </c>
      <c r="GT102" s="95" t="str">
        <f>IF(ISNA(VLOOKUP($B102,'[1]1718  Exp_Rev Access'!$F$7:$GK$318,$GT$2,FALSE)),"",VLOOKUP($B102,'[1]1718  Exp_Rev Access'!$F$7:$GK$318,$GT$2,FALSE))</f>
        <v/>
      </c>
      <c r="GU102" s="56">
        <f>SUM(FV102:GT102)</f>
        <v>0</v>
      </c>
      <c r="GV102" s="92"/>
      <c r="GW102" s="96"/>
    </row>
    <row r="103" spans="1:222" x14ac:dyDescent="0.3">
      <c r="A103" s="98" t="s">
        <v>305</v>
      </c>
      <c r="B103" s="88"/>
      <c r="C103" s="89"/>
      <c r="D103" s="75"/>
      <c r="E103" s="76"/>
      <c r="F103" s="70"/>
      <c r="G103" s="71"/>
      <c r="H103" s="90"/>
      <c r="I103" s="90" t="str">
        <f>IF(ISNA(VLOOKUP($B103,'[1]1718  Exp_Rev Access'!$F$7:$GK$318,4,FALSE)),"",VLOOKUP($B103,'[1]1718  Exp_Rev Access'!$F$7:$GK$318,4,FALSE))</f>
        <v/>
      </c>
      <c r="J103" s="90" t="str">
        <f>IF(ISNA(VLOOKUP($B103,'[1]1718  Exp_Rev Access'!$F$7:$GK$318,5,FALSE)),"",VLOOKUP($B103,'[1]1718  Exp_Rev Access'!$F$7:$GK$318,5,FALSE))</f>
        <v/>
      </c>
      <c r="K103" s="90" t="str">
        <f>IF(ISNA(VLOOKUP($B103,'[1]1718  Exp_Rev Access'!$F$7:$GK$318,6,FALSE)),"-",VLOOKUP($B103,'[1]1718  Exp_Rev Access'!$F$7:$GK$318,6,FALSE))</f>
        <v>-</v>
      </c>
      <c r="L103" s="90" t="str">
        <f>IF(ISNA(VLOOKUP($B103,'[1]1718  Exp_Rev Access'!$F$7:$GK$318,7,FALSE)),"",VLOOKUP($B103,'[1]1718  Exp_Rev Access'!$F$7:$GK$318,7,FALSE))</f>
        <v/>
      </c>
      <c r="M103" s="90" t="str">
        <f>IF(ISNA(VLOOKUP($B103,'[1]1718  Exp_Rev Access'!$F$7:$GK$318,8,FALSE)),"",VLOOKUP($B103,'[1]1718  Exp_Rev Access'!$F$7:$GK$318,8,FALSE))</f>
        <v/>
      </c>
      <c r="N103" s="56"/>
      <c r="O103" s="91"/>
      <c r="P103" s="56"/>
      <c r="Q103" s="90" t="str">
        <f>IF(ISNA(VLOOKUP($B103,'[1]1718  Exp_Rev Access'!$F$7:$GK$318,10,FALSE)),"",VLOOKUP($B103,'[1]1718  Exp_Rev Access'!$F$7:$GK$318,10,FALSE))</f>
        <v/>
      </c>
      <c r="R103" s="90" t="str">
        <f>IF(ISNA(VLOOKUP($B103,'[1]1718  Exp_Rev Access'!$F$7:$GK$318,11,FALSE)),"",VLOOKUP($B103,'[1]1718  Exp_Rev Access'!$F$7:$GK$318,11,FALSE))</f>
        <v/>
      </c>
      <c r="S103" s="90" t="str">
        <f>IF(ISNA(VLOOKUP($B103,'[1]1718  Exp_Rev Access'!$F$7:$GK$318,12,FALSE)),"",VLOOKUP($B103,'[1]1718  Exp_Rev Access'!$F$7:$GK$318,12,FALSE))</f>
        <v/>
      </c>
      <c r="T103" s="90" t="str">
        <f>IF(ISNA(VLOOKUP($B103,'[1]1718  Exp_Rev Access'!$F$7:$GK$318,13,FALSE)),"",VLOOKUP($B103,'[1]1718  Exp_Rev Access'!$F$7:$GK$318,13,FALSE))</f>
        <v/>
      </c>
      <c r="U103" s="90" t="str">
        <f>IF(ISNA(VLOOKUP($B103,'[1]1718  Exp_Rev Access'!$F$7:$GK$318,14,FALSE)),"",VLOOKUP($B103,'[1]1718  Exp_Rev Access'!$F$7:$GK$318,14,FALSE))</f>
        <v/>
      </c>
      <c r="V103" s="90" t="str">
        <f>IF(ISNA(VLOOKUP($B103,'[1]1718  Exp_Rev Access'!$F$7:$GK$318,15,FALSE)),"",VLOOKUP($B103,'[1]1718  Exp_Rev Access'!$F$7:$GK$318,15,FALSE))</f>
        <v/>
      </c>
      <c r="W103" s="90" t="str">
        <f>IF(ISNA(VLOOKUP($B103,'[1]1718  Exp_Rev Access'!$F$7:$GK$318,16,FALSE)),"",VLOOKUP($B103,'[1]1718  Exp_Rev Access'!$F$7:$GK$318,16,FALSE))</f>
        <v/>
      </c>
      <c r="X103" s="90" t="str">
        <f>IF(ISNA(VLOOKUP($B103,'[1]1718  Exp_Rev Access'!$F$7:$GK$318,17,FALSE)),"",VLOOKUP($B103,'[1]1718  Exp_Rev Access'!$F$7:$GK$318,17,FALSE))</f>
        <v/>
      </c>
      <c r="Y103" s="90" t="str">
        <f>IF(ISNA(VLOOKUP($B103,'[1]1718  Exp_Rev Access'!$F$7:$GK$318,18,FALSE)),"",VLOOKUP($B103,'[1]1718  Exp_Rev Access'!$F$7:$GK$318,18,FALSE))</f>
        <v/>
      </c>
      <c r="Z103" s="90" t="str">
        <f>IF(ISNA(VLOOKUP($B103,'[1]1718  Exp_Rev Access'!$F$7:$GK$318,19,FALSE)),"",VLOOKUP($B103,'[1]1718  Exp_Rev Access'!$F$7:$GK$318,19,FALSE))</f>
        <v/>
      </c>
      <c r="AA103" s="90" t="str">
        <f>IF(ISNA(VLOOKUP($B103,'[1]1718  Exp_Rev Access'!$F$7:$GK$318,20,FALSE)),"",VLOOKUP($B103,'[1]1718  Exp_Rev Access'!$F$7:$GK$318,20,FALSE))</f>
        <v/>
      </c>
      <c r="AB103" s="90" t="str">
        <f>IF(ISNA(VLOOKUP($B103,'[1]1718  Exp_Rev Access'!$F$7:$GK$318,21,FALSE)),"",VLOOKUP($B103,'[1]1718  Exp_Rev Access'!$F$7:$GK$318,21,FALSE))</f>
        <v/>
      </c>
      <c r="AC103" s="90" t="str">
        <f>IF(ISNA(VLOOKUP($B103,'[1]1718  Exp_Rev Access'!$F$7:$GK$318,22,FALSE)),"",VLOOKUP($B103,'[1]1718  Exp_Rev Access'!$F$7:$GK$318,22,FALSE))</f>
        <v/>
      </c>
      <c r="AD103" s="90" t="str">
        <f>IF(ISNA(VLOOKUP($B103,'[1]1718  Exp_Rev Access'!$F$7:$GK$318,23,FALSE)),"",VLOOKUP($B103,'[1]1718  Exp_Rev Access'!$F$7:$GK$318,23,FALSE))</f>
        <v/>
      </c>
      <c r="AE103" s="90" t="str">
        <f>IF(ISNA(VLOOKUP($B103,'[1]1718  Exp_Rev Access'!$F$7:$GK$318,24,FALSE)),"",VLOOKUP($B103,'[1]1718  Exp_Rev Access'!$F$7:$GK$318,24,FALSE))</f>
        <v/>
      </c>
      <c r="AF103" s="90" t="str">
        <f>IF(ISNA(VLOOKUP($B103,'[1]1718  Exp_Rev Access'!$F$7:$GK$318,25,FALSE)),"",VLOOKUP($B103,'[1]1718  Exp_Rev Access'!$F$7:$GK$318,25,FALSE))</f>
        <v/>
      </c>
      <c r="AG103" s="90" t="str">
        <f>IF(ISNA(VLOOKUP($B103,'[1]1718  Exp_Rev Access'!$F$7:$GK$318,26,FALSE)),"",VLOOKUP($B103,'[1]1718  Exp_Rev Access'!$F$7:$GK$318,26,FALSE))</f>
        <v/>
      </c>
      <c r="AH103" s="90" t="str">
        <f>IF(ISNA(VLOOKUP($B103,'[1]1718  Exp_Rev Access'!$F$7:$GK$318,27,FALSE)),"",VLOOKUP($B103,'[1]1718  Exp_Rev Access'!$F$7:$GK$318,27,FALSE))</f>
        <v/>
      </c>
      <c r="AI103" s="90" t="str">
        <f>IF(ISNA(VLOOKUP($B103,'[1]1718  Exp_Rev Access'!$F$7:$GK$318,28,FALSE)),"",VLOOKUP($B103,'[1]1718  Exp_Rev Access'!$F$7:$GK$318,28,FALSE))</f>
        <v/>
      </c>
      <c r="AJ103" s="90" t="str">
        <f>IF(ISNA(VLOOKUP($B103,'[1]1718  Exp_Rev Access'!$F$7:$GK$318,29,FALSE)),"",VLOOKUP($B103,'[1]1718  Exp_Rev Access'!$F$7:$GK$318,29,FALSE))</f>
        <v/>
      </c>
      <c r="AK103" s="90" t="str">
        <f>IF(ISNA(VLOOKUP($B103,'[1]1718  Exp_Rev Access'!$F$7:$GK$318,30,FALSE)),"",VLOOKUP($B103,'[1]1718  Exp_Rev Access'!$F$7:$GK$318,30,FALSE))</f>
        <v/>
      </c>
      <c r="AL103" s="90" t="str">
        <f>IF(ISNA(VLOOKUP($B103,'[1]1718  Exp_Rev Access'!$F$7:$GK$318,31,FALSE)),"",VLOOKUP($B103,'[1]1718  Exp_Rev Access'!$F$7:$GK$318,31,FALSE))</f>
        <v/>
      </c>
      <c r="AM103" s="56"/>
      <c r="AN103" s="92"/>
      <c r="AO103" s="71"/>
      <c r="AP103" s="90" t="str">
        <f>IF(ISNA(VLOOKUP($B103,'[1]1718  Exp_Rev Access'!$F$7:$GK$318,33,FALSE)),"",VLOOKUP($B103,'[1]1718  Exp_Rev Access'!$F$7:$GK$318,33,FALSE))</f>
        <v/>
      </c>
      <c r="AQ103" s="90" t="str">
        <f>IF(ISNA(VLOOKUP($B103,'[1]1718  Exp_Rev Access'!$F$7:$GK$318,34,FALSE)),"",VLOOKUP($B103,'[1]1718  Exp_Rev Access'!$F$7:$GK$318,34,FALSE))</f>
        <v/>
      </c>
      <c r="AR103" s="90" t="str">
        <f>IF(ISNA(VLOOKUP($B103,'[1]1718  Exp_Rev Access'!$F$7:$GK$318,35,FALSE)),"",VLOOKUP($B103,'[1]1718  Exp_Rev Access'!$F$7:$GK$318,35,FALSE))</f>
        <v/>
      </c>
      <c r="AS103" s="90" t="str">
        <f>IF(ISNA(VLOOKUP($B103,'[1]1718  Exp_Rev Access'!$F$7:$GK$318,36,FALSE)),"",VLOOKUP($B103,'[1]1718  Exp_Rev Access'!$F$7:$GK$318,36,FALSE))</f>
        <v/>
      </c>
      <c r="AT103" s="90" t="str">
        <f>IF(ISNA(VLOOKUP($B103,'[1]1718  Exp_Rev Access'!$F$7:$GK$318,37,FALSE)),"",VLOOKUP($B103,'[1]1718  Exp_Rev Access'!$F$7:$GK$318,37,FALSE))</f>
        <v/>
      </c>
      <c r="AU103" s="56"/>
      <c r="AV103" s="93"/>
      <c r="AW103" s="56"/>
      <c r="AX103" s="90" t="str">
        <f>IF(ISNA(VLOOKUP($B103,'[1]1718  Exp_Rev Access'!$F$7:$GK$318,39,FALSE)),"",VLOOKUP($B103,'[1]1718  Exp_Rev Access'!$F$7:$GK$318,39,FALSE))</f>
        <v/>
      </c>
      <c r="AY103" s="90" t="str">
        <f>IF(ISNA(VLOOKUP($B103,'[1]1718  Exp_Rev Access'!$F$7:$GK$318,40,FALSE)),"",VLOOKUP($B103,'[1]1718  Exp_Rev Access'!$F$7:$GK$318,40,FALSE))</f>
        <v/>
      </c>
      <c r="AZ103" s="90" t="str">
        <f>IF(ISNA(VLOOKUP($B103,'[1]1718  Exp_Rev Access'!$F$7:$GK$318,41,FALSE)),"",VLOOKUP($B103,'[1]1718  Exp_Rev Access'!$F$7:$GK$318,41,FALSE))</f>
        <v/>
      </c>
      <c r="BA103" s="90" t="str">
        <f>IF(ISNA(VLOOKUP($B103,'[1]1718  Exp_Rev Access'!$F$7:$GK$318,42,FALSE)),"",VLOOKUP($B103,'[1]1718  Exp_Rev Access'!$F$7:$GK$318,42,FALSE))</f>
        <v/>
      </c>
      <c r="BB103" s="90" t="str">
        <f>IF(ISNA(VLOOKUP($B103,'[1]1718  Exp_Rev Access'!$F$7:$GK$318,43,FALSE)),"",VLOOKUP($B103,'[1]1718  Exp_Rev Access'!$F$7:$GK$318,43,FALSE))</f>
        <v/>
      </c>
      <c r="BC103" s="90" t="str">
        <f>IF(ISNA(VLOOKUP($B103,'[1]1718  Exp_Rev Access'!$F$7:$GK$318,44,FALSE)),"",VLOOKUP($B103,'[1]1718  Exp_Rev Access'!$F$7:$GK$318,44,FALSE))</f>
        <v/>
      </c>
      <c r="BD103" s="90" t="str">
        <f>IF(ISNA(VLOOKUP($B103,'[1]1718  Exp_Rev Access'!$F$7:$GK$318,45,FALSE)),"",VLOOKUP($B103,'[1]1718  Exp_Rev Access'!$F$7:$GK$318,45,FALSE))</f>
        <v/>
      </c>
      <c r="BE103" s="90" t="str">
        <f>IF(ISNA(VLOOKUP($B103,'[1]1718  Exp_Rev Access'!$F$7:$GK$318,46,FALSE)),"",VLOOKUP($B103,'[1]1718  Exp_Rev Access'!$F$7:$GK$318,46,FALSE))</f>
        <v/>
      </c>
      <c r="BF103" s="90" t="str">
        <f>IF(ISNA(VLOOKUP($B103,'[1]1718  Exp_Rev Access'!$F$7:$GK$318,47,FALSE)),"",VLOOKUP($B103,'[1]1718  Exp_Rev Access'!$F$7:$GK$318,47,FALSE))</f>
        <v/>
      </c>
      <c r="BG103" s="90" t="str">
        <f>IF(ISNA(VLOOKUP($B103,'[1]1718  Exp_Rev Access'!$F$7:$GK$318,48,FALSE)),"",VLOOKUP($B103,'[1]1718  Exp_Rev Access'!$F$7:$GK$318,48,FALSE))</f>
        <v/>
      </c>
      <c r="BH103" s="90" t="str">
        <f>IF(ISNA(VLOOKUP($B103,'[1]1718  Exp_Rev Access'!$F$7:$GK$318,49,FALSE)),"",VLOOKUP($B103,'[1]1718  Exp_Rev Access'!$F$7:$GK$318,49,FALSE))</f>
        <v/>
      </c>
      <c r="BI103" s="90" t="str">
        <f>IF(ISNA(VLOOKUP($B103,'[1]1718  Exp_Rev Access'!$F$7:$GK$318,50,FALSE)),"",VLOOKUP($B103,'[1]1718  Exp_Rev Access'!$F$7:$GK$318,50,FALSE))</f>
        <v/>
      </c>
      <c r="BJ103" s="90" t="str">
        <f>IF(ISNA(VLOOKUP($B103,'[1]1718  Exp_Rev Access'!$F$7:$GK$318,51,FALSE)),"",VLOOKUP($B103,'[1]1718  Exp_Rev Access'!$F$7:$GK$318,51,FALSE))</f>
        <v/>
      </c>
      <c r="BK103" s="90" t="str">
        <f>IF(ISNA(VLOOKUP($B103,'[1]1718  Exp_Rev Access'!$F$7:$GK$318,52,FALSE)),"",VLOOKUP($B103,'[1]1718  Exp_Rev Access'!$F$7:$GK$318,52,FALSE))</f>
        <v/>
      </c>
      <c r="BL103" s="90" t="str">
        <f>IF(ISNA(VLOOKUP($B103,'[1]1718  Exp_Rev Access'!$F$7:$GK$318,53,FALSE)),"",VLOOKUP($B103,'[1]1718  Exp_Rev Access'!$F$7:$GK$318,53,FALSE))</f>
        <v/>
      </c>
      <c r="BM103" s="90" t="str">
        <f>IF(ISNA(VLOOKUP($B103,'[1]1718  Exp_Rev Access'!$F$7:$GK$318,54,FALSE)),"",VLOOKUP($B103,'[1]1718  Exp_Rev Access'!$F$7:$GK$318,54,FALSE))</f>
        <v/>
      </c>
      <c r="BN103" s="90" t="str">
        <f>IF(ISNA(VLOOKUP($B103,'[1]1718  Exp_Rev Access'!$F$7:$GK$318,55,FALSE)),"",VLOOKUP($B103,'[1]1718  Exp_Rev Access'!$F$7:$GK$318,55,FALSE))</f>
        <v/>
      </c>
      <c r="BO103" s="90" t="str">
        <f>IF(ISNA(VLOOKUP($B103,'[1]1718  Exp_Rev Access'!$F$7:$GK$318,56,FALSE)),"",VLOOKUP($B103,'[1]1718  Exp_Rev Access'!$F$7:$GK$318,56,FALSE))</f>
        <v/>
      </c>
      <c r="BP103" s="90" t="str">
        <f>IF(ISNA(VLOOKUP($B103,'[1]1718  Exp_Rev Access'!$F$7:$GK$318,57,FALSE)),"",VLOOKUP($B103,'[1]1718  Exp_Rev Access'!$F$7:$GK$318,57,FALSE))</f>
        <v/>
      </c>
      <c r="BQ103" s="90" t="str">
        <f>IF(ISNA(VLOOKUP($B103,'[1]1718  Exp_Rev Access'!$F$7:$GK$318,58,FALSE)),"",VLOOKUP($B103,'[1]1718  Exp_Rev Access'!$F$7:$GK$318,58,FALSE))</f>
        <v/>
      </c>
      <c r="BR103" s="90" t="str">
        <f>IF(ISNA(VLOOKUP($B103,'[1]1718  Exp_Rev Access'!$F$7:$GK$318,59,FALSE)),"",VLOOKUP($B103,'[1]1718  Exp_Rev Access'!$F$7:$GK$318,59,FALSE))</f>
        <v/>
      </c>
      <c r="BS103" s="90" t="str">
        <f>IF(ISNA(VLOOKUP($B103,'[1]1718  Exp_Rev Access'!$F$7:$GK$318,60,FALSE)),"",VLOOKUP($B103,'[1]1718  Exp_Rev Access'!$F$7:$GK$318,60,FALSE))</f>
        <v/>
      </c>
      <c r="BT103" s="90" t="str">
        <f>IF(ISNA(VLOOKUP($B103,'[1]1718  Exp_Rev Access'!$F$7:$GK$318,61,FALSE)),"",VLOOKUP($B103,'[1]1718  Exp_Rev Access'!$F$7:$GK$318,61,FALSE))</f>
        <v/>
      </c>
      <c r="BU103" s="90" t="str">
        <f>IF(ISNA(VLOOKUP($B103,'[1]1718  Exp_Rev Access'!$F$7:$GK$318,62,FALSE)),"",VLOOKUP($B103,'[1]1718  Exp_Rev Access'!$F$7:$GK$318,62,FALSE))</f>
        <v/>
      </c>
      <c r="BV103" s="56">
        <f t="shared" si="236"/>
        <v>0</v>
      </c>
      <c r="BW103" s="92"/>
      <c r="BX103" s="71"/>
      <c r="BY103" s="90" t="str">
        <f>IF(ISNA(VLOOKUP($B103,'[1]1718  Exp_Rev Access'!$F$7:$GK$318,64,FALSE)),"",VLOOKUP($B103,'[1]1718  Exp_Rev Access'!$F$7:$GK$318,64,FALSE))</f>
        <v/>
      </c>
      <c r="BZ103" s="90" t="str">
        <f>IF(ISNA(VLOOKUP($B103,'[1]1718  Exp_Rev Access'!$F$7:$GK$318,65,FALSE)),"",VLOOKUP($B103,'[1]1718  Exp_Rev Access'!$F$7:$GK$318,65,FALSE))</f>
        <v/>
      </c>
      <c r="CA103" s="90" t="str">
        <f>IF(ISNA(VLOOKUP($B103,'[1]1718  Exp_Rev Access'!$F$7:$GK$318,66,FALSE)),"",VLOOKUP($B103,'[1]1718  Exp_Rev Access'!$F$7:$GK$318,66,FALSE))</f>
        <v/>
      </c>
      <c r="CB103" s="90" t="str">
        <f>IF(ISNA(VLOOKUP($B103,'[1]1718  Exp_Rev Access'!$F$7:$GK$318,67,FALSE)),"",VLOOKUP($B103,'[1]1718  Exp_Rev Access'!$F$7:$GK$318,67,FALSE))</f>
        <v/>
      </c>
      <c r="CC103" s="90" t="str">
        <f>IF(ISNA(VLOOKUP($B103,'[1]1718  Exp_Rev Access'!$F$7:$GK$318,68,FALSE)),"",VLOOKUP($B103,'[1]1718  Exp_Rev Access'!$F$7:$GK$318,68,FALSE))</f>
        <v/>
      </c>
      <c r="CD103" s="90" t="str">
        <f>IF(ISNA(VLOOKUP($B103,'[1]1718  Exp_Rev Access'!$F$7:$GK$318,69,FALSE)),"",VLOOKUP($B103,'[1]1718  Exp_Rev Access'!$F$7:$GK$318,69,FALSE))</f>
        <v/>
      </c>
      <c r="CE103" s="56">
        <f t="shared" si="237"/>
        <v>0</v>
      </c>
      <c r="CF103" s="92"/>
      <c r="CG103" s="78"/>
      <c r="CH103" s="90" t="str">
        <f>IF(ISNA(VLOOKUP($B103,'[1]1718  Exp_Rev Access'!$F$7:$GK$318,$CH$2,FALSE)),"",VLOOKUP($B103,'[1]1718  Exp_Rev Access'!$F$7:$GK$318,$CH$2,FALSE))</f>
        <v/>
      </c>
      <c r="CI103" s="90" t="str">
        <f>IF(ISNA(VLOOKUP($B103,'[1]1718  Exp_Rev Access'!$F$7:$GK$318,$CI$2,FALSE)),"",VLOOKUP($B103,'[1]1718  Exp_Rev Access'!$F$7:$GK$318,$CI$2,FALSE))</f>
        <v/>
      </c>
      <c r="CJ103" s="90" t="str">
        <f>IF(ISNA(VLOOKUP($B103,'[1]1718  Exp_Rev Access'!$F$7:$GK$318,$CJ$2,FALSE)),"",VLOOKUP($B103,'[1]1718  Exp_Rev Access'!$F$7:$GK$318,$CJ$2,FALSE))</f>
        <v/>
      </c>
      <c r="CK103" s="90" t="str">
        <f>IF(ISNA(VLOOKUP($B103,'[1]1718  Exp_Rev Access'!$F$7:$GK$318,$CK$2,FALSE)),"",VLOOKUP($B103,'[1]1718  Exp_Rev Access'!$F$7:$GK$318,$CK$2,FALSE))</f>
        <v/>
      </c>
      <c r="CL103" s="90" t="str">
        <f>IF(ISNA(VLOOKUP($B103,'[1]1718  Exp_Rev Access'!$F$7:$GK$318,$CL$2,FALSE)),"",VLOOKUP($B103,'[1]1718  Exp_Rev Access'!$F$7:$GK$318,$CL$2,FALSE))</f>
        <v/>
      </c>
      <c r="CM103" s="90" t="str">
        <f>IF(ISNA(VLOOKUP($B103,'[1]1718  Exp_Rev Access'!$F$7:$GK$318,$CM$2,FALSE)),"",VLOOKUP($B103,'[1]1718  Exp_Rev Access'!$F$7:$GK$318,$CM$2,FALSE))</f>
        <v/>
      </c>
      <c r="CN103" s="90" t="str">
        <f>IF(ISNA(VLOOKUP($B103,'[1]1718  Exp_Rev Access'!$F$7:$GK$318,$CN$2,FALSE)),"",VLOOKUP($B103,'[1]1718  Exp_Rev Access'!$F$7:$GK$318,$CN$2,FALSE))</f>
        <v/>
      </c>
      <c r="CO103" s="90" t="str">
        <f>IF(ISNA(VLOOKUP($B103,'[1]1718  Exp_Rev Access'!$F$7:$GK$318,$CO$2,FALSE)),"",VLOOKUP($B103,'[1]1718  Exp_Rev Access'!$F$7:$GK$318,$CO$2,FALSE))</f>
        <v/>
      </c>
      <c r="CP103" s="90" t="str">
        <f>IF(ISNA(VLOOKUP($B103,'[1]1718  Exp_Rev Access'!$F$7:$GK$318,$CP$2,FALSE)),"",VLOOKUP($B103,'[1]1718  Exp_Rev Access'!$F$7:$GK$318,$CP$2,FALSE))</f>
        <v/>
      </c>
      <c r="CQ103" s="90" t="str">
        <f>IF(ISNA(VLOOKUP($B103,'[1]1718  Exp_Rev Access'!$F$7:$GK$318,$CQ$2,FALSE)),"",VLOOKUP($B103,'[1]1718  Exp_Rev Access'!$F$7:$GK$318,$CQ$2,FALSE))</f>
        <v/>
      </c>
      <c r="CR103" s="90" t="str">
        <f>IF(ISNA(VLOOKUP($B103,'[1]1718  Exp_Rev Access'!$F$7:$GK$318,$CR$2,FALSE)),"",VLOOKUP($B103,'[1]1718  Exp_Rev Access'!$F$7:$GK$318,$CR$2,FALSE))</f>
        <v/>
      </c>
      <c r="CS103" s="90" t="str">
        <f>IF(ISNA(VLOOKUP($B103,'[1]1718  Exp_Rev Access'!$F$7:$GK$318,$CS$2,FALSE)),"",VLOOKUP($B103,'[1]1718  Exp_Rev Access'!$F$7:$GK$318,$CS$2,FALSE))</f>
        <v/>
      </c>
      <c r="CT103" s="90" t="str">
        <f>IF(ISNA(VLOOKUP($B103,'[1]1718  Exp_Rev Access'!$F$7:$GK$318,$CT$2,FALSE)),"",VLOOKUP($B103,'[1]1718  Exp_Rev Access'!$F$7:$GK$318,$CT$2,FALSE))</f>
        <v/>
      </c>
      <c r="CU103" s="90" t="str">
        <f>IF(ISNA(VLOOKUP($B103,'[1]1718  Exp_Rev Access'!$F$7:$GK$318,$CU$2,FALSE)),"",VLOOKUP($B103,'[1]1718  Exp_Rev Access'!$F$7:$GK$318,$CU$2,FALSE))</f>
        <v/>
      </c>
      <c r="CV103" s="90" t="str">
        <f>IF(ISNA(VLOOKUP($B103,'[1]1718  Exp_Rev Access'!$F$7:$GK$318,$CV$2,FALSE)),"",VLOOKUP($B103,'[1]1718  Exp_Rev Access'!$F$7:$GK$318,$CV$2,FALSE))</f>
        <v/>
      </c>
      <c r="CW103" s="90" t="str">
        <f>IF(ISNA(VLOOKUP($B103,'[1]1718  Exp_Rev Access'!$F$7:$GK$318,$CW$2,FALSE)),"",VLOOKUP($B103,'[1]1718  Exp_Rev Access'!$F$7:$GK$318,$CW$2,FALSE))</f>
        <v/>
      </c>
      <c r="CX103" s="90" t="str">
        <f>IF(ISNA(VLOOKUP($B103,'[1]1718  Exp_Rev Access'!$F$7:$GK$318,$CX$2,FALSE)),"",VLOOKUP($B103,'[1]1718  Exp_Rev Access'!$F$7:$GK$318,$CX$2,FALSE))</f>
        <v/>
      </c>
      <c r="CY103" s="90" t="str">
        <f>IF(ISNA(VLOOKUP($B103,'[1]1718  Exp_Rev Access'!$F$7:$GK$318,$CY$2,FALSE)),"",VLOOKUP($B103,'[1]1718  Exp_Rev Access'!$F$7:$GK$318,$CY$2,FALSE))</f>
        <v/>
      </c>
      <c r="CZ103" s="90" t="str">
        <f>IF(ISNA(VLOOKUP($B103,'[1]1718  Exp_Rev Access'!$F$7:$GK$318,$CZ$2,FALSE)),"",VLOOKUP($B103,'[1]1718  Exp_Rev Access'!$F$7:$GK$318,$CZ$2,FALSE))</f>
        <v/>
      </c>
      <c r="DA103" s="90" t="str">
        <f>IF(ISNA(VLOOKUP($B103,'[1]1718  Exp_Rev Access'!$F$7:$GK$318,$DA$2,FALSE)),"",VLOOKUP($B103,'[1]1718  Exp_Rev Access'!$F$7:$GK$318,$DA$2,FALSE))</f>
        <v/>
      </c>
      <c r="DB103" s="90" t="str">
        <f>IF(ISNA(VLOOKUP($B103,'[1]1718  Exp_Rev Access'!$F$7:$GK$318,$DB$2,FALSE)),"",VLOOKUP($B103,'[1]1718  Exp_Rev Access'!$F$7:$GK$318,$DB$2,FALSE))</f>
        <v/>
      </c>
      <c r="DC103" s="90" t="str">
        <f>IF(ISNA(VLOOKUP($B103,'[1]1718  Exp_Rev Access'!$F$7:$GK$318,$DC$2,FALSE)),"",VLOOKUP($B103,'[1]1718  Exp_Rev Access'!$F$7:$GK$318,$DC$2,FALSE))</f>
        <v/>
      </c>
      <c r="DD103" s="90" t="str">
        <f>IF(ISNA(VLOOKUP($B103,'[1]1718  Exp_Rev Access'!$F$7:$GK$318,$DD$2,FALSE)),"",VLOOKUP($B103,'[1]1718  Exp_Rev Access'!$F$7:$GK$318,$DD$2,FALSE))</f>
        <v/>
      </c>
      <c r="DE103" s="90" t="str">
        <f>IF(ISNA(VLOOKUP($B103,'[1]1718  Exp_Rev Access'!$F$7:$GK$318,$DE$2,FALSE)),"",VLOOKUP($B103,'[1]1718  Exp_Rev Access'!$F$7:$GK$318,$DE$2,FALSE))</f>
        <v/>
      </c>
      <c r="DF103" s="90" t="str">
        <f>IF(ISNA(VLOOKUP($B103,'[1]1718  Exp_Rev Access'!$F$7:$GK$318,$DF$2,FALSE)),"",VLOOKUP($B103,'[1]1718  Exp_Rev Access'!$F$7:$GK$318,$DF$2,FALSE))</f>
        <v/>
      </c>
      <c r="DG103" s="90" t="str">
        <f>IF(ISNA(VLOOKUP($B103,'[1]1718  Exp_Rev Access'!$F$7:$GK$318,$DG$2,FALSE)),"",VLOOKUP($B103,'[1]1718  Exp_Rev Access'!$F$7:$GK$318,$DG$2,FALSE))</f>
        <v/>
      </c>
      <c r="DH103" s="90" t="str">
        <f>IF(ISNA(VLOOKUP($B103,'[1]1718  Exp_Rev Access'!$F$7:$GK$318,$DH$2,FALSE)),"",VLOOKUP($B103,'[1]1718  Exp_Rev Access'!$F$7:$GK$318,$DH$2,FALSE))</f>
        <v/>
      </c>
      <c r="DI103" s="90" t="str">
        <f>IF(ISNA(VLOOKUP($B103,'[1]1718  Exp_Rev Access'!$F$7:$GK$318,$DI$2,FALSE)),"",VLOOKUP($B103,'[1]1718  Exp_Rev Access'!$F$7:$GK$318,$DI$2,FALSE))</f>
        <v/>
      </c>
      <c r="DJ103" s="90" t="str">
        <f>IF(ISNA(VLOOKUP($B103,'[1]1718  Exp_Rev Access'!$F$7:$GK$318,$DJ$2,FALSE)),"",VLOOKUP($B103,'[1]1718  Exp_Rev Access'!$F$7:$GK$318,$DJ$2,FALSE))</f>
        <v/>
      </c>
      <c r="DK103" s="90" t="str">
        <f>IF(ISNA(VLOOKUP($B103,'[1]1718  Exp_Rev Access'!$F$7:$GK$318,$DK$2,FALSE)),"",VLOOKUP($B103,'[1]1718  Exp_Rev Access'!$F$7:$GK$318,$DK$2,FALSE))</f>
        <v/>
      </c>
      <c r="DL103" s="90" t="str">
        <f>IF(ISNA(VLOOKUP($B103,'[1]1718  Exp_Rev Access'!$F$7:$GK$318,$DL$2,FALSE)),"",VLOOKUP($B103,'[1]1718  Exp_Rev Access'!$F$7:$GK$318,$DL$2,FALSE))</f>
        <v/>
      </c>
      <c r="DM103" s="90" t="str">
        <f>IF(ISNA(VLOOKUP($B103,'[1]1718  Exp_Rev Access'!$F$7:$GK$318,$DM$2,FALSE)),"",VLOOKUP($B103,'[1]1718  Exp_Rev Access'!$F$7:$GK$318,$DM$2,FALSE))</f>
        <v/>
      </c>
      <c r="DN103" s="90" t="str">
        <f>IF(ISNA(VLOOKUP($B103,'[1]1718  Exp_Rev Access'!$F$7:$GK$318,$DN$2,FALSE)),"",VLOOKUP($B103,'[1]1718  Exp_Rev Access'!$F$7:$GK$318,$DN$2,FALSE))</f>
        <v/>
      </c>
      <c r="DO103" s="90" t="str">
        <f>IF(ISNA(VLOOKUP($B103,'[1]1718  Exp_Rev Access'!$F$7:$GK$318,$DO$2,FALSE)),"",VLOOKUP($B103,'[1]1718  Exp_Rev Access'!$F$7:$GK$318,$DO$2,FALSE))</f>
        <v/>
      </c>
      <c r="DP103" s="90" t="str">
        <f>IF(ISNA(VLOOKUP($B103,'[1]1718  Exp_Rev Access'!$F$7:$GK$318,$DP$2,FALSE)),"",VLOOKUP($B103,'[1]1718  Exp_Rev Access'!$F$7:$GK$318,$DP$2,FALSE))</f>
        <v/>
      </c>
      <c r="DQ103" s="90" t="str">
        <f>IF(ISNA(VLOOKUP($B103,'[1]1718  Exp_Rev Access'!$F$7:$GK$318,$DQ$2,FALSE)),"",VLOOKUP($B103,'[1]1718  Exp_Rev Access'!$F$7:$GK$318,$DQ$2,FALSE))</f>
        <v/>
      </c>
      <c r="DR103" s="90" t="str">
        <f>IF(ISNA(VLOOKUP($B103,'[1]1718  Exp_Rev Access'!$F$7:$GK$318,$DR$2,FALSE)),"",VLOOKUP($B103,'[1]1718  Exp_Rev Access'!$F$7:$GK$318,$DR$2,FALSE))</f>
        <v/>
      </c>
      <c r="DS103" s="90" t="str">
        <f>IF(ISNA(VLOOKUP($B103,'[1]1718  Exp_Rev Access'!$F$7:$GK$318,$DS$2,FALSE)),"",VLOOKUP($B103,'[1]1718  Exp_Rev Access'!$F$7:$GK$318,$DS$2,FALSE))</f>
        <v/>
      </c>
      <c r="DT103" s="90" t="str">
        <f>IF(ISNA(VLOOKUP($B103,'[1]1718  Exp_Rev Access'!$F$7:$GK$318,$DT$2,FALSE)),"",VLOOKUP($B103,'[1]1718  Exp_Rev Access'!$F$7:$GK$318,$DT$2,FALSE))</f>
        <v/>
      </c>
      <c r="DU103" s="90" t="str">
        <f>IF(ISNA(VLOOKUP($B103,'[1]1718  Exp_Rev Access'!$F$7:$GK$318,$DU$2,FALSE)),"",VLOOKUP($B103,'[1]1718  Exp_Rev Access'!$F$7:$GK$318,$DU$2,FALSE))</f>
        <v/>
      </c>
      <c r="DV103" s="90" t="str">
        <f>IF(ISNA(VLOOKUP($B103,'[1]1718  Exp_Rev Access'!$F$7:$GK$318,$DV$2,FALSE)),"",VLOOKUP($B103,'[1]1718  Exp_Rev Access'!$F$7:$GK$318,$DV$2,FALSE))</f>
        <v/>
      </c>
      <c r="DW103" s="90" t="str">
        <f>IF(ISNA(VLOOKUP($B103,'[1]1718  Exp_Rev Access'!$F$7:$GK$318,$DW$2,FALSE)),"",VLOOKUP($B103,'[1]1718  Exp_Rev Access'!$F$7:$GK$318,$DW$2,FALSE))</f>
        <v/>
      </c>
      <c r="DX103" s="90" t="str">
        <f>IF(ISNA(VLOOKUP($B103,'[1]1718  Exp_Rev Access'!$F$7:$GK$318,$DX$2,FALSE)),"",VLOOKUP($B103,'[1]1718  Exp_Rev Access'!$F$7:$GK$318,$DX$2,FALSE))</f>
        <v/>
      </c>
      <c r="DY103" s="90" t="str">
        <f>IF(ISNA(VLOOKUP($B103,'[1]1718  Exp_Rev Access'!$F$7:$GK$318,$DY$2,FALSE)),"",VLOOKUP($B103,'[1]1718  Exp_Rev Access'!$F$7:$GK$318,$DY$2,FALSE))</f>
        <v/>
      </c>
      <c r="DZ103" s="90" t="str">
        <f>IF(ISNA(VLOOKUP($B103,'[1]1718  Exp_Rev Access'!$F$7:$GK$318,$DZ$2,FALSE)),"",VLOOKUP($B103,'[1]1718  Exp_Rev Access'!$F$7:$GK$318,$DZ$2,FALSE))</f>
        <v/>
      </c>
      <c r="EA103" s="90" t="str">
        <f>IF(ISNA(VLOOKUP($B103,'[1]1718  Exp_Rev Access'!$F$7:$GK$318,$EA$2,FALSE)),"",VLOOKUP($B103,'[1]1718  Exp_Rev Access'!$F$7:$GK$318,$EA$2,FALSE))</f>
        <v/>
      </c>
      <c r="EB103" s="90" t="str">
        <f>IF(ISNA(VLOOKUP($B103,'[1]1718  Exp_Rev Access'!$F$7:$GK$318,$EB$2,FALSE)),"",VLOOKUP($B103,'[1]1718  Exp_Rev Access'!$F$7:$GK$318,$EB$2,FALSE))</f>
        <v/>
      </c>
      <c r="EC103" s="90" t="str">
        <f>IF(ISNA(VLOOKUP($B103,'[1]1718  Exp_Rev Access'!$F$7:$GK$318,$EC$2,FALSE)),"",VLOOKUP($B103,'[1]1718  Exp_Rev Access'!$F$7:$GK$318,$EC$2,FALSE))</f>
        <v/>
      </c>
      <c r="ED103" s="90" t="str">
        <f>IF(ISNA(VLOOKUP($B103,'[1]1718  Exp_Rev Access'!$F$7:$GK$318,$ED$2,FALSE)),"",VLOOKUP($B103,'[1]1718  Exp_Rev Access'!$F$7:$GK$318,$ED$2,FALSE))</f>
        <v/>
      </c>
      <c r="EE103" s="90" t="str">
        <f>IF(ISNA(VLOOKUP($B103,'[1]1718  Exp_Rev Access'!$F$7:$GK$318,$EE$2,FALSE)),"",VLOOKUP($B103,'[1]1718  Exp_Rev Access'!$F$7:$GK$318,$EE$2,FALSE))</f>
        <v/>
      </c>
      <c r="EF103" s="90" t="str">
        <f>IF(ISNA(VLOOKUP($B103,'[1]1718  Exp_Rev Access'!$F$7:$GK$318,$EF$2,FALSE)),"",VLOOKUP($B103,'[1]1718  Exp_Rev Access'!$F$7:$GK$318,$EF$2,FALSE))</f>
        <v/>
      </c>
      <c r="EG103" s="90" t="str">
        <f>IF(ISNA(VLOOKUP($B103,'[1]1718  Exp_Rev Access'!$F$7:$GK$318,$EG$2,FALSE)),"",VLOOKUP($B103,'[1]1718  Exp_Rev Access'!$F$7:$GK$318,$EG$2,FALSE))</f>
        <v/>
      </c>
      <c r="EH103" s="90" t="str">
        <f>IF(ISNA(VLOOKUP($B103,'[1]1718  Exp_Rev Access'!$F$7:$GK$318,$EH$2,FALSE)),"",VLOOKUP($B103,'[1]1718  Exp_Rev Access'!$F$7:$GK$318,$EH$2,FALSE))</f>
        <v/>
      </c>
      <c r="EI103" s="90" t="str">
        <f>IF(ISNA(VLOOKUP($B103,'[1]1718  Exp_Rev Access'!$F$7:$GK$318,$EI$2,FALSE)),"",VLOOKUP($B103,'[1]1718  Exp_Rev Access'!$F$7:$GK$318,$EI$2,FALSE))</f>
        <v/>
      </c>
      <c r="EJ103" s="90" t="str">
        <f>IF(ISNA(VLOOKUP($B103,'[1]1718  Exp_Rev Access'!$F$7:$GK$318,$EJ$2,FALSE)),"",VLOOKUP($B103,'[1]1718  Exp_Rev Access'!$F$7:$GK$318,$EJ$2,FALSE))</f>
        <v/>
      </c>
      <c r="EK103" s="90" t="str">
        <f>IF(ISNA(VLOOKUP($B103,'[1]1718  Exp_Rev Access'!$F$7:$GK$318,$EK$2,FALSE)),"",VLOOKUP($B103,'[1]1718  Exp_Rev Access'!$F$7:$GK$318,$EK$2,FALSE))</f>
        <v/>
      </c>
      <c r="EL103" s="90" t="str">
        <f>IF(ISNA(VLOOKUP($B103,'[1]1718  Exp_Rev Access'!$F$7:$GK$318,$EL$2,FALSE)),"",VLOOKUP($B103,'[1]1718  Exp_Rev Access'!$F$7:$GK$318,$EL$2,FALSE))</f>
        <v/>
      </c>
      <c r="EM103" s="90" t="str">
        <f>IF(ISNA(VLOOKUP($B103,'[1]1718  Exp_Rev Access'!$F$7:$GK$318,$EM$2,FALSE)),"",VLOOKUP($B103,'[1]1718  Exp_Rev Access'!$F$7:$GK$318,$EM$2,FALSE))</f>
        <v/>
      </c>
      <c r="EN103" s="90" t="str">
        <f>IF(ISNA(VLOOKUP($B103,'[1]1718  Exp_Rev Access'!$F$7:$GK$318,$EN$2,FALSE)),"",VLOOKUP($B103,'[1]1718  Exp_Rev Access'!$F$7:$GK$318,$EN$2,FALSE))</f>
        <v/>
      </c>
      <c r="EO103" s="90" t="str">
        <f>IF(ISNA(VLOOKUP($B103,'[1]1718  Exp_Rev Access'!$F$7:$GK$318,$EO$2,FALSE)),"",VLOOKUP($B103,'[1]1718  Exp_Rev Access'!$F$7:$GK$318,$EO$2,FALSE))</f>
        <v/>
      </c>
      <c r="EP103" s="90" t="str">
        <f>IF(ISNA(VLOOKUP($B103,'[1]1718  Exp_Rev Access'!$F$7:$GK$318,$EP$2,FALSE)),"",VLOOKUP($B103,'[1]1718  Exp_Rev Access'!$F$7:$GK$318,$EP$2,FALSE))</f>
        <v/>
      </c>
      <c r="EQ103" s="90" t="str">
        <f>IF(ISNA(VLOOKUP($B103,'[1]1718  Exp_Rev Access'!$F$7:$GK$318,$EQ$2,FALSE)),"",VLOOKUP($B103,'[1]1718  Exp_Rev Access'!$F$7:$GK$318,$EQ$2,FALSE))</f>
        <v/>
      </c>
      <c r="ER103" s="90" t="str">
        <f>IF(ISNA(VLOOKUP($B103,'[1]1718  Exp_Rev Access'!$F$7:$GK$318,$ER$2,FALSE)),"",VLOOKUP($B103,'[1]1718  Exp_Rev Access'!$F$7:$GK$318,$ER$2,FALSE))</f>
        <v/>
      </c>
      <c r="ES103" s="90" t="str">
        <f>IF(ISNA(VLOOKUP($B103,'[1]1718  Exp_Rev Access'!$F$7:$GK$318,$ES$2,FALSE)),"",VLOOKUP($B103,'[1]1718  Exp_Rev Access'!$F$7:$GK$318,$ES$2,FALSE))</f>
        <v/>
      </c>
      <c r="ET103" s="90" t="str">
        <f>IF(ISNA(VLOOKUP($B103,'[1]1718  Exp_Rev Access'!$F$7:$GK$318,$ET$2,FALSE)),"",VLOOKUP($B103,'[1]1718  Exp_Rev Access'!$F$7:$GK$318,$ET$2,FALSE))</f>
        <v/>
      </c>
      <c r="EU103" s="90" t="str">
        <f>IF(ISNA(VLOOKUP($B103,'[1]1718  Exp_Rev Access'!$F$7:$GK$318,$EU$2,FALSE)),"",VLOOKUP($B103,'[1]1718  Exp_Rev Access'!$F$7:$GK$318,$EU$2,FALSE))</f>
        <v/>
      </c>
      <c r="EV103" s="90" t="str">
        <f>IF(ISNA(VLOOKUP($B103,'[1]1718  Exp_Rev Access'!$F$7:$GK$318,$EV$2,FALSE)),"",VLOOKUP($B103,'[1]1718  Exp_Rev Access'!$F$7:$GK$318,$EV$2,FALSE))</f>
        <v/>
      </c>
      <c r="EW103" s="90" t="str">
        <f>IF(ISNA(VLOOKUP($B103,'[1]1718  Exp_Rev Access'!$F$7:$GK$318,$EW$2,FALSE)),"",VLOOKUP($B103,'[1]1718  Exp_Rev Access'!$F$7:$GK$318,$EW$2,FALSE))</f>
        <v/>
      </c>
      <c r="EX103" s="90" t="str">
        <f>IF(ISNA(VLOOKUP($B103,'[1]1718  Exp_Rev Access'!$F$7:$GK$318,$EX$2,FALSE)),"",VLOOKUP($B103,'[1]1718  Exp_Rev Access'!$F$7:$GK$318,$EX$2,FALSE))</f>
        <v/>
      </c>
      <c r="EY103" s="90" t="str">
        <f>IF(ISNA(VLOOKUP($B103,'[1]1718  Exp_Rev Access'!$F$7:$GK$318,$EY$2,FALSE)),"",VLOOKUP($B103,'[1]1718  Exp_Rev Access'!$F$7:$GK$318,$EY$2,FALSE))</f>
        <v/>
      </c>
      <c r="EZ103" s="90" t="str">
        <f>IF(ISNA(VLOOKUP($B103,'[1]1718  Exp_Rev Access'!$F$7:$GK$318,$EZ$2,FALSE)),"",VLOOKUP($B103,'[1]1718  Exp_Rev Access'!$F$7:$GK$318,$EZ$2,FALSE))</f>
        <v/>
      </c>
      <c r="FA103" s="90" t="str">
        <f>IF(ISNA(VLOOKUP($B103,'[1]1718  Exp_Rev Access'!$F$7:$GK$318,$FA$2,FALSE)),"",VLOOKUP($B103,'[1]1718  Exp_Rev Access'!$F$7:$GK$318,$FA$2,FALSE))</f>
        <v/>
      </c>
      <c r="FB103" s="90" t="str">
        <f>IF(ISNA(VLOOKUP($B103,'[1]1718  Exp_Rev Access'!$F$7:$GK$318,$FB$2,FALSE)),"",VLOOKUP($B103,'[1]1718  Exp_Rev Access'!$F$7:$GK$318,$FB$2,FALSE))</f>
        <v/>
      </c>
      <c r="FC103" s="90" t="str">
        <f>IF(ISNA(VLOOKUP($B103,'[1]1718  Exp_Rev Access'!$F$7:$GK$318,$FC$2,FALSE)),"",VLOOKUP($B103,'[1]1718  Exp_Rev Access'!$F$7:$GK$318,$FC$2,FALSE))</f>
        <v/>
      </c>
      <c r="FD103" s="90" t="str">
        <f>IF(ISNA(VLOOKUP($B103,'[1]1718  Exp_Rev Access'!$F$7:$GK$318,$FD$2,FALSE)),"",VLOOKUP($B103,'[1]1718  Exp_Rev Access'!$F$7:$GK$318,$FD$2,FALSE))</f>
        <v/>
      </c>
      <c r="FE103" s="90" t="str">
        <f>IF(ISNA(VLOOKUP($B103,'[1]1718  Exp_Rev Access'!$F$7:$GK$318,$FE$2,FALSE)),"",VLOOKUP($B103,'[1]1718  Exp_Rev Access'!$F$7:$GK$318,$FE$2,FALSE))</f>
        <v/>
      </c>
      <c r="FF103" s="90" t="str">
        <f>IF(ISNA(VLOOKUP($B103,'[1]1718  Exp_Rev Access'!$F$7:$GK$318,$FF$2,FALSE)),"",VLOOKUP($B103,'[1]1718  Exp_Rev Access'!$F$7:$GK$318,$FF$2,FALSE))</f>
        <v/>
      </c>
      <c r="FG103" s="90" t="str">
        <f>IF(ISNA(VLOOKUP($B103,'[1]1718  Exp_Rev Access'!$F$7:$GK$318,$FG$2,FALSE)),"",VLOOKUP($B103,'[1]1718  Exp_Rev Access'!$F$7:$GK$318,$FG$2,FALSE))</f>
        <v/>
      </c>
      <c r="FH103" s="90" t="str">
        <f>IF(ISNA(VLOOKUP($B103,'[1]1718  Exp_Rev Access'!$F$7:$GK$318,$FH$2,FALSE)),"",VLOOKUP($B103,'[1]1718  Exp_Rev Access'!$F$7:$GK$318,$FH$2,FALSE))</f>
        <v/>
      </c>
      <c r="FI103" s="90" t="str">
        <f>IF(ISNA(VLOOKUP($B103,'[1]1718  Exp_Rev Access'!$F$7:$GK$318,$FI$2,FALSE)),"",VLOOKUP($B103,'[1]1718  Exp_Rev Access'!$F$7:$GK$318,$FI$2,FALSE))</f>
        <v/>
      </c>
      <c r="FJ103" s="90" t="str">
        <f>IF(ISNA(VLOOKUP($B103,'[1]1718  Exp_Rev Access'!$F$7:$GK$318,$FJ$2,FALSE)),"",VLOOKUP($B103,'[1]1718  Exp_Rev Access'!$F$7:$GK$318,$FJ$2,FALSE))</f>
        <v/>
      </c>
      <c r="FK103" s="90" t="str">
        <f>IF(ISNA(VLOOKUP($B103,'[1]1718  Exp_Rev Access'!$F$7:$GK$318,$FK$2,FALSE)),"",VLOOKUP($B103,'[1]1718  Exp_Rev Access'!$F$7:$GK$318,$FK$2,FALSE))</f>
        <v/>
      </c>
      <c r="FL103" s="90" t="str">
        <f>IF(ISNA(VLOOKUP($B103,'[1]1718  Exp_Rev Access'!$F$7:$GK$318,$FL$2,FALSE)),"",VLOOKUP($B103,'[1]1718  Exp_Rev Access'!$F$7:$GK$318,$FL$2,FALSE))</f>
        <v/>
      </c>
      <c r="FM103" s="90" t="str">
        <f>IF(ISNA(VLOOKUP($B103,'[1]1718  Exp_Rev Access'!$F$7:$GK$318,$FM$2,FALSE)),"",VLOOKUP($B103,'[1]1718  Exp_Rev Access'!$F$7:$GK$318,$FM$2,FALSE))</f>
        <v/>
      </c>
      <c r="FN103" s="90" t="str">
        <f>IF(ISNA(VLOOKUP($B103,'[1]1718  Exp_Rev Access'!$F$7:$GK$318,$FN$2,FALSE)),"",VLOOKUP($B103,'[1]1718  Exp_Rev Access'!$F$7:$GK$318,$FN$2,FALSE))</f>
        <v/>
      </c>
      <c r="FO103" s="90" t="str">
        <f>IF(ISNA(VLOOKUP($B103,'[1]1718  Exp_Rev Access'!$F$7:$GK$318,$FO$2,FALSE)),"",VLOOKUP($B103,'[1]1718  Exp_Rev Access'!$F$7:$GK$318,$FO$2,FALSE))</f>
        <v/>
      </c>
      <c r="FP103" s="90" t="str">
        <f>IF(ISNA(VLOOKUP($B103,'[1]1718  Exp_Rev Access'!$F$7:$GK$318,$FP$2,FALSE)),"",VLOOKUP($B103,'[1]1718  Exp_Rev Access'!$F$7:$GK$318,$FP$2,FALSE))</f>
        <v/>
      </c>
      <c r="FQ103" s="90" t="str">
        <f>IF(ISNA(VLOOKUP($B103,'[1]1718  Exp_Rev Access'!$F$7:$GK$318,$FQ$2,FALSE)),"",VLOOKUP($B103,'[1]1718  Exp_Rev Access'!$F$7:$GK$318,$FQ$2,FALSE))</f>
        <v/>
      </c>
      <c r="FR103" s="90" t="str">
        <f>IF(ISNA(VLOOKUP($B103,'[1]1718  Exp_Rev Access'!$F$7:$GK$318,$FR$2,FALSE)),"",VLOOKUP($B103,'[1]1718  Exp_Rev Access'!$F$7:$GK$318,$FR$2,FALSE))</f>
        <v/>
      </c>
      <c r="FS103" s="56"/>
      <c r="FT103" s="92"/>
      <c r="FU103" s="94"/>
      <c r="FV103" s="95" t="str">
        <f>IF(ISNA(VLOOKUP($B103,'[1]1718  Exp_Rev Access'!$F$7:$GK$318,$FV$2,FALSE)),"",VLOOKUP($B103,'[1]1718  Exp_Rev Access'!$F$7:$GK$318,$FV$2,FALSE))</f>
        <v/>
      </c>
      <c r="FW103" s="95" t="str">
        <f>IF(ISNA(VLOOKUP($B103,'[1]1718  Exp_Rev Access'!$F$7:$GK$318,$FW$2,FALSE)),"",VLOOKUP($B103,'[1]1718  Exp_Rev Access'!$F$7:$GK$318,$FW$2,FALSE))</f>
        <v/>
      </c>
      <c r="FX103" s="95" t="str">
        <f>IF(ISNA(VLOOKUP($B103,'[1]1718  Exp_Rev Access'!$F$7:$GK$318,$FX$2,FALSE)),"",VLOOKUP($B103,'[1]1718  Exp_Rev Access'!$F$7:$GK$318,$FX$2,FALSE))</f>
        <v/>
      </c>
      <c r="FY103" s="95" t="str">
        <f>IF(ISNA(VLOOKUP($B103,'[1]1718  Exp_Rev Access'!$F$7:$GK$318,$FY$2,FALSE)),"",VLOOKUP($B103,'[1]1718  Exp_Rev Access'!$F$7:$GK$318,$FY$2,FALSE))</f>
        <v/>
      </c>
      <c r="FZ103" s="95" t="str">
        <f>IF(ISNA(VLOOKUP($B103,'[1]1718  Exp_Rev Access'!$F$7:$GK$318,$FZ$2,FALSE)),"",VLOOKUP($B103,'[1]1718  Exp_Rev Access'!$F$7:$GK$318,$FZ$2,FALSE))</f>
        <v/>
      </c>
      <c r="GA103" s="95" t="str">
        <f>IF(ISNA(VLOOKUP($B103,'[1]1718  Exp_Rev Access'!$F$7:$GK$318,$GA$2,FALSE)),"",VLOOKUP($B103,'[1]1718  Exp_Rev Access'!$F$7:$GK$318,$GA$2,FALSE))</f>
        <v/>
      </c>
      <c r="GB103" s="95" t="str">
        <f>IF(ISNA(VLOOKUP($B103,'[1]1718  Exp_Rev Access'!$F$7:$GK$318,$GB$2,FALSE)),"",VLOOKUP($B103,'[1]1718  Exp_Rev Access'!$F$7:$GK$318,$GB$2,FALSE))</f>
        <v/>
      </c>
      <c r="GC103" s="95" t="str">
        <f>IF(ISNA(VLOOKUP($B103,'[1]1718  Exp_Rev Access'!$F$7:$GK$318,$GC$2,FALSE)),"",VLOOKUP($B103,'[1]1718  Exp_Rev Access'!$F$7:$GK$318,$GC$2,FALSE))</f>
        <v/>
      </c>
      <c r="GD103" s="95" t="str">
        <f>IF(ISNA(VLOOKUP($B103,'[1]1718  Exp_Rev Access'!$F$7:$GK$318,$GD$2,FALSE)),"",VLOOKUP($B103,'[1]1718  Exp_Rev Access'!$F$7:$GK$318,$GD$2,FALSE))</f>
        <v/>
      </c>
      <c r="GE103" s="95" t="str">
        <f>IF(ISNA(VLOOKUP($B103,'[1]1718  Exp_Rev Access'!$F$7:$GK$318,$GE$2,FALSE)),"",VLOOKUP($B103,'[1]1718  Exp_Rev Access'!$F$7:$GK$318,$GE$2,FALSE))</f>
        <v/>
      </c>
      <c r="GF103" s="95" t="str">
        <f>IF(ISNA(VLOOKUP($B103,'[1]1718  Exp_Rev Access'!$F$7:$GK$318,$GF$2,FALSE)),"",VLOOKUP($B103,'[1]1718  Exp_Rev Access'!$F$7:$GK$318,$GF$2,FALSE))</f>
        <v/>
      </c>
      <c r="GG103" s="95" t="str">
        <f>IF(ISNA(VLOOKUP($B103,'[1]1718  Exp_Rev Access'!$F$7:$GK$318,$GG$2,FALSE)),"",VLOOKUP($B103,'[1]1718  Exp_Rev Access'!$F$7:$GK$318,$GG$2,FALSE))</f>
        <v/>
      </c>
      <c r="GH103" s="95" t="str">
        <f>IF(ISNA(VLOOKUP($B103,'[1]1718  Exp_Rev Access'!$F$7:$GK$318,$GH$2,FALSE)),"",VLOOKUP($B103,'[1]1718  Exp_Rev Access'!$F$7:$GK$318,$GH$2,FALSE))</f>
        <v/>
      </c>
      <c r="GI103" s="95" t="str">
        <f>IF(ISNA(VLOOKUP($B103,'[1]1718  Exp_Rev Access'!$F$7:$GK$318,$GI$2,FALSE)),"",VLOOKUP($B103,'[1]1718  Exp_Rev Access'!$F$7:$GK$318,$GI$2,FALSE))</f>
        <v/>
      </c>
      <c r="GJ103" s="95" t="str">
        <f>IF(ISNA(VLOOKUP($B103,'[1]1718  Exp_Rev Access'!$F$7:$GK$318,$GJ$2,FALSE)),"",VLOOKUP($B103,'[1]1718  Exp_Rev Access'!$F$7:$GK$318,$GJ$2,FALSE))</f>
        <v/>
      </c>
      <c r="GK103" s="95" t="str">
        <f>IF(ISNA(VLOOKUP($B103,'[1]1718  Exp_Rev Access'!$F$7:$GK$318,$GK$2,FALSE)),"",VLOOKUP($B103,'[1]1718  Exp_Rev Access'!$F$7:$GK$318,$GK$2,FALSE))</f>
        <v/>
      </c>
      <c r="GL103" s="95" t="str">
        <f>IF(ISNA(VLOOKUP($B103,'[1]1718  Exp_Rev Access'!$F$7:$GK$318,$GL$2,FALSE)),"",VLOOKUP($B103,'[1]1718  Exp_Rev Access'!$F$7:$GK$318,$GL$2,FALSE))</f>
        <v/>
      </c>
      <c r="GM103" s="95" t="str">
        <f>IF(ISNA(VLOOKUP($B103,'[1]1718  Exp_Rev Access'!$F$7:$GK$318,$GM$2,FALSE)),"",VLOOKUP($B103,'[1]1718  Exp_Rev Access'!$F$7:$GK$318,$GM$2,FALSE))</f>
        <v/>
      </c>
      <c r="GN103" s="95" t="str">
        <f>IF(ISNA(VLOOKUP($B103,'[1]1718  Exp_Rev Access'!$F$7:$GK$318,$GN$2,FALSE)),"",VLOOKUP($B103,'[1]1718  Exp_Rev Access'!$F$7:$GK$318,$GN$2,FALSE))</f>
        <v/>
      </c>
      <c r="GO103" s="95" t="str">
        <f>IF(ISNA(VLOOKUP($B103,'[1]1718  Exp_Rev Access'!$F$7:$GK$318,$GO$2,FALSE)),"",VLOOKUP($B103,'[1]1718  Exp_Rev Access'!$F$7:$GK$318,$GO$2,FALSE))</f>
        <v/>
      </c>
      <c r="GP103" s="95" t="str">
        <f>IF(ISNA(VLOOKUP($B103,'[1]1718  Exp_Rev Access'!$F$7:$GK$318,$GP$2,FALSE)),"",VLOOKUP($B103,'[1]1718  Exp_Rev Access'!$F$7:$GK$318,$GP$2,FALSE))</f>
        <v/>
      </c>
      <c r="GQ103" s="95" t="str">
        <f>IF(ISNA(VLOOKUP($B103,'[1]1718  Exp_Rev Access'!$F$7:$GK$318,$GQ$2,FALSE)),"",VLOOKUP($B103,'[1]1718  Exp_Rev Access'!$F$7:$GK$318,$GQ$2,FALSE))</f>
        <v/>
      </c>
      <c r="GR103" s="95" t="str">
        <f>IF(ISNA(VLOOKUP($B103,'[1]1718  Exp_Rev Access'!$F$7:$GK$318,$GR$2,FALSE)),"",VLOOKUP($B103,'[1]1718  Exp_Rev Access'!$F$7:$GK$318,$GR$2,FALSE))</f>
        <v/>
      </c>
      <c r="GS103" s="95" t="str">
        <f>IF(ISNA(VLOOKUP($B103,'[1]1718  Exp_Rev Access'!$F$7:$GK$318,$GS$2,FALSE)),"",VLOOKUP($B103,'[1]1718  Exp_Rev Access'!$F$7:$GK$318,$GS$2,FALSE))</f>
        <v/>
      </c>
      <c r="GT103" s="95" t="str">
        <f>IF(ISNA(VLOOKUP($B103,'[1]1718  Exp_Rev Access'!$F$7:$GK$318,$GT$2,FALSE)),"",VLOOKUP($B103,'[1]1718  Exp_Rev Access'!$F$7:$GK$318,$GT$2,FALSE))</f>
        <v/>
      </c>
      <c r="GU103" s="56"/>
      <c r="GV103" s="92"/>
      <c r="GW103" s="96"/>
    </row>
    <row r="104" spans="1:222" x14ac:dyDescent="0.3">
      <c r="A104" s="73"/>
      <c r="B104" s="88" t="s">
        <v>306</v>
      </c>
      <c r="C104" s="89" t="s">
        <v>307</v>
      </c>
      <c r="D104" s="75">
        <f>IF(ISNA(VLOOKUP($B104,'[1]1718 enrollment_Rev_Exp by size'!$A$7:H442,3,FALSE)),"",VLOOKUP($B104,'[1]1718 enrollment_Rev_Exp by size'!$A$7:$G$363,3,FALSE))</f>
        <v>2417.69</v>
      </c>
      <c r="E104" s="76">
        <f>IF(ISNA(VLOOKUP($B104,'[1]1718 enrollment_Rev_Exp by size'!$A$7:I442,5,FALSE)),"",VLOOKUP($B104,'[1]1718 enrollment_Rev_Exp by size'!$A$7:$G$350,5,FALSE))</f>
        <v>31672590.300000001</v>
      </c>
      <c r="F104" s="70">
        <f t="shared" ref="F104:F114" si="358">N104+AM104+AU104+BV104+CE104+FS104+GU104</f>
        <v>31672590.300000001</v>
      </c>
      <c r="G104" s="70">
        <f t="shared" ref="G104:G114" si="359">F104-E104</f>
        <v>0</v>
      </c>
      <c r="H104" s="90">
        <f>IF(ISNA(VLOOKUP($B104,'[1]1718  Exp_Rev Access'!$F$7:$GK$318,3,FALSE)),"",VLOOKUP($B104,'[1]1718  Exp_Rev Access'!$F$7:$GK$318,3,FALSE))</f>
        <v>1737308.86</v>
      </c>
      <c r="I104" s="90">
        <f>IF(ISNA(VLOOKUP($B104,'[1]1718  Exp_Rev Access'!$F$7:$GK$318,4,FALSE)),"",VLOOKUP($B104,'[1]1718  Exp_Rev Access'!$F$7:$GK$318,4,FALSE))</f>
        <v>0</v>
      </c>
      <c r="J104" s="90">
        <f>IF(ISNA(VLOOKUP($B104,'[1]1718  Exp_Rev Access'!$F$7:$GK$318,5,FALSE)),"",VLOOKUP($B104,'[1]1718  Exp_Rev Access'!$F$7:$GK$318,5,FALSE))</f>
        <v>0</v>
      </c>
      <c r="K104" s="90">
        <f>IF(ISNA(VLOOKUP($B104,'[1]1718  Exp_Rev Access'!$F$7:$GK$318,6,FALSE)),"-",VLOOKUP($B104,'[1]1718  Exp_Rev Access'!$F$7:$GK$318,6,FALSE))</f>
        <v>0</v>
      </c>
      <c r="L104" s="90">
        <f>IF(ISNA(VLOOKUP($B104,'[1]1718  Exp_Rev Access'!$F$7:$GK$318,7,FALSE)),"",VLOOKUP($B104,'[1]1718  Exp_Rev Access'!$F$7:$GK$318,7,FALSE))</f>
        <v>0</v>
      </c>
      <c r="M104" s="90">
        <f>IF(ISNA(VLOOKUP($B104,'[1]1718  Exp_Rev Access'!$F$7:$GK$318,8,FALSE)),"",VLOOKUP($B104,'[1]1718  Exp_Rev Access'!$F$7:$GK$318,8,FALSE))</f>
        <v>0</v>
      </c>
      <c r="N104" s="56">
        <f t="shared" ref="N104:N114" si="360">SUM(H104:M104)</f>
        <v>1737308.86</v>
      </c>
      <c r="O104" s="91">
        <f t="shared" ref="O104:O114" si="361">N104/E104</f>
        <v>5.4852124298782091E-2</v>
      </c>
      <c r="P104" s="56">
        <f t="shared" ref="P104:P114" si="362">N104/D104</f>
        <v>718.58214245829697</v>
      </c>
      <c r="Q104" s="90">
        <f>IF(ISNA(VLOOKUP($B104,'[1]1718  Exp_Rev Access'!$F$7:$GK$318,10,FALSE)),"",VLOOKUP($B104,'[1]1718  Exp_Rev Access'!$F$7:$GK$318,10,FALSE))</f>
        <v>48047.5</v>
      </c>
      <c r="R104" s="90">
        <f>IF(ISNA(VLOOKUP($B104,'[1]1718  Exp_Rev Access'!$F$7:$GK$318,11,FALSE)),"",VLOOKUP($B104,'[1]1718  Exp_Rev Access'!$F$7:$GK$318,11,FALSE))</f>
        <v>0</v>
      </c>
      <c r="S104" s="90">
        <f>IF(ISNA(VLOOKUP($B104,'[1]1718  Exp_Rev Access'!$F$7:$GK$318,12,FALSE)),"",VLOOKUP($B104,'[1]1718  Exp_Rev Access'!$F$7:$GK$318,12,FALSE))</f>
        <v>335</v>
      </c>
      <c r="T104" s="90">
        <f>IF(ISNA(VLOOKUP($B104,'[1]1718  Exp_Rev Access'!$F$7:$GK$318,13,FALSE)),"",VLOOKUP($B104,'[1]1718  Exp_Rev Access'!$F$7:$GK$318,13,FALSE))</f>
        <v>0</v>
      </c>
      <c r="U104" s="90">
        <f>IF(ISNA(VLOOKUP($B104,'[1]1718  Exp_Rev Access'!$F$7:$GK$318,14,FALSE)),"",VLOOKUP($B104,'[1]1718  Exp_Rev Access'!$F$7:$GK$318,14,FALSE))</f>
        <v>0</v>
      </c>
      <c r="V104" s="90">
        <f>IF(ISNA(VLOOKUP($B104,'[1]1718  Exp_Rev Access'!$F$7:$GK$318,15,FALSE)),"",VLOOKUP($B104,'[1]1718  Exp_Rev Access'!$F$7:$GK$318,15,FALSE))</f>
        <v>0</v>
      </c>
      <c r="W104" s="90">
        <f>IF(ISNA(VLOOKUP($B104,'[1]1718  Exp_Rev Access'!$F$7:$GK$318,16,FALSE)),"",VLOOKUP($B104,'[1]1718  Exp_Rev Access'!$F$7:$GK$318,16,FALSE))</f>
        <v>0</v>
      </c>
      <c r="X104" s="90">
        <f>IF(ISNA(VLOOKUP($B104,'[1]1718  Exp_Rev Access'!$F$7:$GK$318,17,FALSE)),"",VLOOKUP($B104,'[1]1718  Exp_Rev Access'!$F$7:$GK$318,17,FALSE))</f>
        <v>0</v>
      </c>
      <c r="Y104" s="90">
        <f>IF(ISNA(VLOOKUP($B104,'[1]1718  Exp_Rev Access'!$F$7:$GK$318,18,FALSE)),"",VLOOKUP($B104,'[1]1718  Exp_Rev Access'!$F$7:$GK$318,18,FALSE))</f>
        <v>80076.52</v>
      </c>
      <c r="Z104" s="90">
        <f>IF(ISNA(VLOOKUP($B104,'[1]1718  Exp_Rev Access'!$F$7:$GK$318,19,FALSE)),"",VLOOKUP($B104,'[1]1718  Exp_Rev Access'!$F$7:$GK$318,19,FALSE))</f>
        <v>4501.03</v>
      </c>
      <c r="AA104" s="90">
        <f>IF(ISNA(VLOOKUP($B104,'[1]1718  Exp_Rev Access'!$F$7:$GK$318,20,FALSE)),"",VLOOKUP($B104,'[1]1718  Exp_Rev Access'!$F$7:$GK$318,20,FALSE))</f>
        <v>0</v>
      </c>
      <c r="AB104" s="90">
        <f>IF(ISNA(VLOOKUP($B104,'[1]1718  Exp_Rev Access'!$F$7:$GK$318,21,FALSE)),"",VLOOKUP($B104,'[1]1718  Exp_Rev Access'!$F$7:$GK$318,21,FALSE))</f>
        <v>0</v>
      </c>
      <c r="AC104" s="90">
        <f>IF(ISNA(VLOOKUP($B104,'[1]1718  Exp_Rev Access'!$F$7:$GK$318,22,FALSE)),"",VLOOKUP($B104,'[1]1718  Exp_Rev Access'!$F$7:$GK$318,22,FALSE))</f>
        <v>10656</v>
      </c>
      <c r="AD104" s="90">
        <f>IF(ISNA(VLOOKUP($B104,'[1]1718  Exp_Rev Access'!$F$7:$GK$318,23,FALSE)),"",VLOOKUP($B104,'[1]1718  Exp_Rev Access'!$F$7:$GK$318,23,FALSE))</f>
        <v>16001.06</v>
      </c>
      <c r="AE104" s="90">
        <f>IF(ISNA(VLOOKUP($B104,'[1]1718  Exp_Rev Access'!$F$7:$GK$318,24,FALSE)),"",VLOOKUP($B104,'[1]1718  Exp_Rev Access'!$F$7:$GK$318,24,FALSE))</f>
        <v>72704.59</v>
      </c>
      <c r="AF104" s="90">
        <f>IF(ISNA(VLOOKUP($B104,'[1]1718  Exp_Rev Access'!$F$7:$GK$318,25,FALSE)),"",VLOOKUP($B104,'[1]1718  Exp_Rev Access'!$F$7:$GK$318,25,FALSE))</f>
        <v>0</v>
      </c>
      <c r="AG104" s="90">
        <f>IF(ISNA(VLOOKUP($B104,'[1]1718  Exp_Rev Access'!$F$7:$GK$318,26,FALSE)),"",VLOOKUP($B104,'[1]1718  Exp_Rev Access'!$F$7:$GK$318,26,FALSE))</f>
        <v>13510</v>
      </c>
      <c r="AH104" s="90">
        <f>IF(ISNA(VLOOKUP($B104,'[1]1718  Exp_Rev Access'!$F$7:$GK$318,27,FALSE)),"",VLOOKUP($B104,'[1]1718  Exp_Rev Access'!$F$7:$GK$318,27,FALSE))</f>
        <v>3433.93</v>
      </c>
      <c r="AI104" s="90">
        <f>IF(ISNA(VLOOKUP($B104,'[1]1718  Exp_Rev Access'!$F$7:$GK$318,28,FALSE)),"",VLOOKUP($B104,'[1]1718  Exp_Rev Access'!$F$7:$GK$318,28,FALSE))</f>
        <v>21834.18</v>
      </c>
      <c r="AJ104" s="90">
        <f>IF(ISNA(VLOOKUP($B104,'[1]1718  Exp_Rev Access'!$F$7:$GK$318,29,FALSE)),"",VLOOKUP($B104,'[1]1718  Exp_Rev Access'!$F$7:$GK$318,29,FALSE))</f>
        <v>6000</v>
      </c>
      <c r="AK104" s="90">
        <f>IF(ISNA(VLOOKUP($B104,'[1]1718  Exp_Rev Access'!$F$7:$GK$318,30,FALSE)),"",VLOOKUP($B104,'[1]1718  Exp_Rev Access'!$F$7:$GK$318,30,FALSE))</f>
        <v>23846.44</v>
      </c>
      <c r="AL104" s="90">
        <f>IF(ISNA(VLOOKUP($B104,'[1]1718  Exp_Rev Access'!$F$7:$GK$318,31,FALSE)),"",VLOOKUP($B104,'[1]1718  Exp_Rev Access'!$F$7:$GK$318,31,FALSE))</f>
        <v>37716.870000000003</v>
      </c>
      <c r="AM104" s="56">
        <f t="shared" ref="AM104:AM114" si="363">SUM(Q104:AL104)</f>
        <v>338663.12</v>
      </c>
      <c r="AN104" s="92">
        <f t="shared" ref="AN104:AN114" si="364">AM104/E104</f>
        <v>1.0692624657226093E-2</v>
      </c>
      <c r="AO104" s="71">
        <f t="shared" ref="AO104:AO114" si="365">AM104/D104</f>
        <v>140.0771480214585</v>
      </c>
      <c r="AP104" s="90">
        <f>IF(ISNA(VLOOKUP($B104,'[1]1718  Exp_Rev Access'!$F$7:$GK$318,33,FALSE)),"",VLOOKUP($B104,'[1]1718  Exp_Rev Access'!$F$7:$GK$318,33,FALSE))</f>
        <v>14834059.560000001</v>
      </c>
      <c r="AQ104" s="90">
        <f>IF(ISNA(VLOOKUP($B104,'[1]1718  Exp_Rev Access'!$F$7:$GK$318,34,FALSE)),"",VLOOKUP($B104,'[1]1718  Exp_Rev Access'!$F$7:$GK$318,34,FALSE))</f>
        <v>599081.43999999994</v>
      </c>
      <c r="AR104" s="90">
        <f>IF(ISNA(VLOOKUP($B104,'[1]1718  Exp_Rev Access'!$F$7:$GK$318,35,FALSE)),"",VLOOKUP($B104,'[1]1718  Exp_Rev Access'!$F$7:$GK$318,35,FALSE))</f>
        <v>3148181.33</v>
      </c>
      <c r="AS104" s="90">
        <f>IF(ISNA(VLOOKUP($B104,'[1]1718  Exp_Rev Access'!$F$7:$GK$318,36,FALSE)),"",VLOOKUP($B104,'[1]1718  Exp_Rev Access'!$F$7:$GK$318,36,FALSE))</f>
        <v>0</v>
      </c>
      <c r="AT104" s="90">
        <f>IF(ISNA(VLOOKUP($B104,'[1]1718  Exp_Rev Access'!$F$7:$GK$318,37,FALSE)),"",VLOOKUP($B104,'[1]1718  Exp_Rev Access'!$F$7:$GK$318,37,FALSE))</f>
        <v>0</v>
      </c>
      <c r="AU104" s="56">
        <f t="shared" ref="AU104:AU114" si="366">SUM(AP104:AT104)</f>
        <v>18581322.329999998</v>
      </c>
      <c r="AV104" s="93">
        <f t="shared" ref="AV104:AV114" si="367">AU104/E104</f>
        <v>0.58666885638336941</v>
      </c>
      <c r="AW104" s="56">
        <f t="shared" ref="AW104:AW114" si="368">AU104/D104</f>
        <v>7685.5685923340043</v>
      </c>
      <c r="AX104" s="90">
        <f>IF(ISNA(VLOOKUP($B104,'[1]1718  Exp_Rev Access'!$F$7:$GK$318,39,FALSE)),"",VLOOKUP($B104,'[1]1718  Exp_Rev Access'!$F$7:$GK$318,39,FALSE))</f>
        <v>142485.44</v>
      </c>
      <c r="AY104" s="90">
        <f>IF(ISNA(VLOOKUP($B104,'[1]1718  Exp_Rev Access'!$F$7:$GK$318,40,FALSE)),"",VLOOKUP($B104,'[1]1718  Exp_Rev Access'!$F$7:$GK$318,40,FALSE))</f>
        <v>1887658.41</v>
      </c>
      <c r="AZ104" s="90">
        <f>IF(ISNA(VLOOKUP($B104,'[1]1718  Exp_Rev Access'!$F$7:$GK$318,41,FALSE)),"",VLOOKUP($B104,'[1]1718  Exp_Rev Access'!$F$7:$GK$318,41,FALSE))</f>
        <v>90062.62</v>
      </c>
      <c r="BA104" s="90">
        <f>IF(ISNA(VLOOKUP($B104,'[1]1718  Exp_Rev Access'!$F$7:$GK$318,42,FALSE)),"",VLOOKUP($B104,'[1]1718  Exp_Rev Access'!$F$7:$GK$318,42,FALSE))</f>
        <v>0</v>
      </c>
      <c r="BB104" s="90">
        <f>IF(ISNA(VLOOKUP($B104,'[1]1718  Exp_Rev Access'!$F$7:$GK$318,43,FALSE)),"",VLOOKUP($B104,'[1]1718  Exp_Rev Access'!$F$7:$GK$318,43,FALSE))</f>
        <v>0</v>
      </c>
      <c r="BC104" s="90">
        <f>IF(ISNA(VLOOKUP($B104,'[1]1718  Exp_Rev Access'!$F$7:$GK$318,44,FALSE)),"",VLOOKUP($B104,'[1]1718  Exp_Rev Access'!$F$7:$GK$318,44,FALSE))</f>
        <v>1303018</v>
      </c>
      <c r="BD104" s="90">
        <f>IF(ISNA(VLOOKUP($B104,'[1]1718  Exp_Rev Access'!$F$7:$GK$318,45,FALSE)),"",VLOOKUP($B104,'[1]1718  Exp_Rev Access'!$F$7:$GK$318,45,FALSE))</f>
        <v>0</v>
      </c>
      <c r="BE104" s="90">
        <f>IF(ISNA(VLOOKUP($B104,'[1]1718  Exp_Rev Access'!$F$7:$GK$318,46,FALSE)),"",VLOOKUP($B104,'[1]1718  Exp_Rev Access'!$F$7:$GK$318,46,FALSE))</f>
        <v>136531.95000000001</v>
      </c>
      <c r="BF104" s="90">
        <f>IF(ISNA(VLOOKUP($B104,'[1]1718  Exp_Rev Access'!$F$7:$GK$318,47,FALSE)),"",VLOOKUP($B104,'[1]1718  Exp_Rev Access'!$F$7:$GK$318,47,FALSE))</f>
        <v>0</v>
      </c>
      <c r="BG104" s="90">
        <f>IF(ISNA(VLOOKUP($B104,'[1]1718  Exp_Rev Access'!$F$7:$GK$318,48,FALSE)),"",VLOOKUP($B104,'[1]1718  Exp_Rev Access'!$F$7:$GK$318,48,FALSE))</f>
        <v>1487579.98</v>
      </c>
      <c r="BH104" s="90">
        <f>IF(ISNA(VLOOKUP($B104,'[1]1718  Exp_Rev Access'!$F$7:$GK$318,49,FALSE)),"",VLOOKUP($B104,'[1]1718  Exp_Rev Access'!$F$7:$GK$318,49,FALSE))</f>
        <v>48409.78</v>
      </c>
      <c r="BI104" s="90">
        <f>IF(ISNA(VLOOKUP($B104,'[1]1718  Exp_Rev Access'!$F$7:$GK$318,50,FALSE)),"",VLOOKUP($B104,'[1]1718  Exp_Rev Access'!$F$7:$GK$318,50,FALSE))</f>
        <v>0</v>
      </c>
      <c r="BJ104" s="90">
        <f>IF(ISNA(VLOOKUP($B104,'[1]1718  Exp_Rev Access'!$F$7:$GK$318,51,FALSE)),"",VLOOKUP($B104,'[1]1718  Exp_Rev Access'!$F$7:$GK$318,51,FALSE))</f>
        <v>32724.65</v>
      </c>
      <c r="BK104" s="90">
        <f>IF(ISNA(VLOOKUP($B104,'[1]1718  Exp_Rev Access'!$F$7:$GK$318,52,FALSE)),"",VLOOKUP($B104,'[1]1718  Exp_Rev Access'!$F$7:$GK$318,52,FALSE))</f>
        <v>1003470.97</v>
      </c>
      <c r="BL104" s="90">
        <f>IF(ISNA(VLOOKUP($B104,'[1]1718  Exp_Rev Access'!$F$7:$GK$318,53,FALSE)),"",VLOOKUP($B104,'[1]1718  Exp_Rev Access'!$F$7:$GK$318,53,FALSE))</f>
        <v>0</v>
      </c>
      <c r="BM104" s="90">
        <f>IF(ISNA(VLOOKUP($B104,'[1]1718  Exp_Rev Access'!$F$7:$GK$318,54,FALSE)),"",VLOOKUP($B104,'[1]1718  Exp_Rev Access'!$F$7:$GK$318,54,FALSE))</f>
        <v>0</v>
      </c>
      <c r="BN104" s="90">
        <f>IF(ISNA(VLOOKUP($B104,'[1]1718  Exp_Rev Access'!$F$7:$GK$318,55,FALSE)),"",VLOOKUP($B104,'[1]1718  Exp_Rev Access'!$F$7:$GK$318,55,FALSE))</f>
        <v>0</v>
      </c>
      <c r="BO104" s="90">
        <f>IF(ISNA(VLOOKUP($B104,'[1]1718  Exp_Rev Access'!$F$7:$GK$318,56,FALSE)),"",VLOOKUP($B104,'[1]1718  Exp_Rev Access'!$F$7:$GK$318,56,FALSE))</f>
        <v>0</v>
      </c>
      <c r="BP104" s="90">
        <f>IF(ISNA(VLOOKUP($B104,'[1]1718  Exp_Rev Access'!$F$7:$GK$318,57,FALSE)),"",VLOOKUP($B104,'[1]1718  Exp_Rev Access'!$F$7:$GK$318,57,FALSE))</f>
        <v>0</v>
      </c>
      <c r="BQ104" s="90">
        <f>IF(ISNA(VLOOKUP($B104,'[1]1718  Exp_Rev Access'!$F$7:$GK$318,58,FALSE)),"",VLOOKUP($B104,'[1]1718  Exp_Rev Access'!$F$7:$GK$318,58,FALSE))</f>
        <v>677961.05</v>
      </c>
      <c r="BR104" s="90">
        <f>IF(ISNA(VLOOKUP($B104,'[1]1718  Exp_Rev Access'!$F$7:$GK$318,59,FALSE)),"",VLOOKUP($B104,'[1]1718  Exp_Rev Access'!$F$7:$GK$318,59,FALSE))</f>
        <v>0</v>
      </c>
      <c r="BS104" s="90">
        <f>IF(ISNA(VLOOKUP($B104,'[1]1718  Exp_Rev Access'!$F$7:$GK$318,60,FALSE)),"",VLOOKUP($B104,'[1]1718  Exp_Rev Access'!$F$7:$GK$318,60,FALSE))</f>
        <v>0</v>
      </c>
      <c r="BT104" s="90">
        <f>IF(ISNA(VLOOKUP($B104,'[1]1718  Exp_Rev Access'!$F$7:$GK$318,61,FALSE)),"",VLOOKUP($B104,'[1]1718  Exp_Rev Access'!$F$7:$GK$318,61,FALSE))</f>
        <v>0</v>
      </c>
      <c r="BU104" s="90">
        <f>IF(ISNA(VLOOKUP($B104,'[1]1718  Exp_Rev Access'!$F$7:$GK$318,62,FALSE)),"",VLOOKUP($B104,'[1]1718  Exp_Rev Access'!$F$7:$GK$318,62,FALSE))</f>
        <v>0</v>
      </c>
      <c r="BV104" s="56">
        <f t="shared" si="236"/>
        <v>6809902.8500000006</v>
      </c>
      <c r="BW104" s="92">
        <f t="shared" ref="BW104:BW114" si="369">BV104/E104</f>
        <v>0.21500934358374851</v>
      </c>
      <c r="BX104" s="71">
        <f t="shared" ref="BX104:BX114" si="370">BV104/D104</f>
        <v>2816.69810852508</v>
      </c>
      <c r="BY104" s="90">
        <f>IF(ISNA(VLOOKUP($B104,'[1]1718  Exp_Rev Access'!$F$7:$GK$318,64,FALSE)),"",VLOOKUP($B104,'[1]1718  Exp_Rev Access'!$F$7:$GK$318,64,FALSE))</f>
        <v>20095.41</v>
      </c>
      <c r="BZ104" s="90">
        <f>IF(ISNA(VLOOKUP($B104,'[1]1718  Exp_Rev Access'!$F$7:$GK$318,65,FALSE)),"",VLOOKUP($B104,'[1]1718  Exp_Rev Access'!$F$7:$GK$318,65,FALSE))</f>
        <v>0</v>
      </c>
      <c r="CA104" s="90">
        <f>IF(ISNA(VLOOKUP($B104,'[1]1718  Exp_Rev Access'!$F$7:$GK$318,66,FALSE)),"",VLOOKUP($B104,'[1]1718  Exp_Rev Access'!$F$7:$GK$318,66,FALSE))</f>
        <v>0</v>
      </c>
      <c r="CB104" s="90">
        <f>IF(ISNA(VLOOKUP($B104,'[1]1718  Exp_Rev Access'!$F$7:$GK$318,67,FALSE)),"",VLOOKUP($B104,'[1]1718  Exp_Rev Access'!$F$7:$GK$318,67,FALSE))</f>
        <v>686111.66</v>
      </c>
      <c r="CC104" s="90">
        <f>IF(ISNA(VLOOKUP($B104,'[1]1718  Exp_Rev Access'!$F$7:$GK$318,68,FALSE)),"",VLOOKUP($B104,'[1]1718  Exp_Rev Access'!$F$7:$GK$318,68,FALSE))</f>
        <v>0</v>
      </c>
      <c r="CD104" s="90">
        <f>IF(ISNA(VLOOKUP($B104,'[1]1718  Exp_Rev Access'!$F$7:$GK$318,69,FALSE)),"",VLOOKUP($B104,'[1]1718  Exp_Rev Access'!$F$7:$GK$318,69,FALSE))</f>
        <v>0</v>
      </c>
      <c r="CE104" s="56">
        <f t="shared" si="237"/>
        <v>706207.07000000007</v>
      </c>
      <c r="CF104" s="92">
        <f t="shared" si="251"/>
        <v>2.229710495134337E-2</v>
      </c>
      <c r="CG104" s="78">
        <f t="shared" si="252"/>
        <v>292.09992596238561</v>
      </c>
      <c r="CH104" s="90">
        <f>IF(ISNA(VLOOKUP($B104,'[1]1718  Exp_Rev Access'!$F$7:$GK$318,$CH$2,FALSE)),"",VLOOKUP($B104,'[1]1718  Exp_Rev Access'!$F$7:$GK$318,$CH$2,FALSE))</f>
        <v>38526</v>
      </c>
      <c r="CI104" s="90">
        <f>IF(ISNA(VLOOKUP($B104,'[1]1718  Exp_Rev Access'!$F$7:$GK$318,$CI$2,FALSE)),"",VLOOKUP($B104,'[1]1718  Exp_Rev Access'!$F$7:$GK$318,$CI$2,FALSE))</f>
        <v>0</v>
      </c>
      <c r="CJ104" s="90">
        <f>IF(ISNA(VLOOKUP($B104,'[1]1718  Exp_Rev Access'!$F$7:$GK$318,$CJ$2,FALSE)),"",VLOOKUP($B104,'[1]1718  Exp_Rev Access'!$F$7:$GK$318,$CJ$2,FALSE))</f>
        <v>0</v>
      </c>
      <c r="CK104" s="90">
        <f>IF(ISNA(VLOOKUP($B104,'[1]1718  Exp_Rev Access'!$F$7:$GK$318,$CK$2,FALSE)),"",VLOOKUP($B104,'[1]1718  Exp_Rev Access'!$F$7:$GK$318,$CK$2,FALSE))</f>
        <v>0</v>
      </c>
      <c r="CL104" s="90">
        <f>IF(ISNA(VLOOKUP($B104,'[1]1718  Exp_Rev Access'!$F$7:$GK$318,$CL$2,FALSE)),"",VLOOKUP($B104,'[1]1718  Exp_Rev Access'!$F$7:$GK$318,$CL$2,FALSE))</f>
        <v>0</v>
      </c>
      <c r="CM104" s="90">
        <f>IF(ISNA(VLOOKUP($B104,'[1]1718  Exp_Rev Access'!$F$7:$GK$318,$CM$2,FALSE)),"",VLOOKUP($B104,'[1]1718  Exp_Rev Access'!$F$7:$GK$318,$CM$2,FALSE))</f>
        <v>0</v>
      </c>
      <c r="CN104" s="90">
        <f>IF(ISNA(VLOOKUP($B104,'[1]1718  Exp_Rev Access'!$F$7:$GK$318,$CN$2,FALSE)),"",VLOOKUP($B104,'[1]1718  Exp_Rev Access'!$F$7:$GK$318,$CN$2,FALSE))</f>
        <v>0</v>
      </c>
      <c r="CO104" s="90">
        <f>IF(ISNA(VLOOKUP($B104,'[1]1718  Exp_Rev Access'!$F$7:$GK$318,$CO$2,FALSE)),"",VLOOKUP($B104,'[1]1718  Exp_Rev Access'!$F$7:$GK$318,$CO$2,FALSE))</f>
        <v>0</v>
      </c>
      <c r="CP104" s="90">
        <f>IF(ISNA(VLOOKUP($B104,'[1]1718  Exp_Rev Access'!$F$7:$GK$318,$CP$2,FALSE)),"",VLOOKUP($B104,'[1]1718  Exp_Rev Access'!$F$7:$GK$318,$CP$2,FALSE))</f>
        <v>0</v>
      </c>
      <c r="CQ104" s="90">
        <f>IF(ISNA(VLOOKUP($B104,'[1]1718  Exp_Rev Access'!$F$7:$GK$318,$CQ$2,FALSE)),"",VLOOKUP($B104,'[1]1718  Exp_Rev Access'!$F$7:$GK$318,$CQ$2,FALSE))</f>
        <v>274324.19</v>
      </c>
      <c r="CR104" s="90">
        <f>IF(ISNA(VLOOKUP($B104,'[1]1718  Exp_Rev Access'!$F$7:$GK$318,$CR$2,FALSE)),"",VLOOKUP($B104,'[1]1718  Exp_Rev Access'!$F$7:$GK$318,$CR$2,FALSE))</f>
        <v>0</v>
      </c>
      <c r="CS104" s="90">
        <f>IF(ISNA(VLOOKUP($B104,'[1]1718  Exp_Rev Access'!$F$7:$GK$318,$CS$2,FALSE)),"",VLOOKUP($B104,'[1]1718  Exp_Rev Access'!$F$7:$GK$318,$CS$2,FALSE))</f>
        <v>18152.93</v>
      </c>
      <c r="CT104" s="90">
        <f>IF(ISNA(VLOOKUP($B104,'[1]1718  Exp_Rev Access'!$F$7:$GK$318,$CT$2,FALSE)),"",VLOOKUP($B104,'[1]1718  Exp_Rev Access'!$F$7:$GK$318,$CT$2,FALSE))</f>
        <v>0</v>
      </c>
      <c r="CU104" s="90">
        <f>IF(ISNA(VLOOKUP($B104,'[1]1718  Exp_Rev Access'!$F$7:$GK$318,$CU$2,FALSE)),"",VLOOKUP($B104,'[1]1718  Exp_Rev Access'!$F$7:$GK$318,$CU$2,FALSE))</f>
        <v>584502.34</v>
      </c>
      <c r="CV104" s="90">
        <f>IF(ISNA(VLOOKUP($B104,'[1]1718  Exp_Rev Access'!$F$7:$GK$318,$CV$2,FALSE)),"",VLOOKUP($B104,'[1]1718  Exp_Rev Access'!$F$7:$GK$318,$CV$2,FALSE))</f>
        <v>51012.56</v>
      </c>
      <c r="CW104" s="90">
        <f>IF(ISNA(VLOOKUP($B104,'[1]1718  Exp_Rev Access'!$F$7:$GK$318,$CW$2,FALSE)),"",VLOOKUP($B104,'[1]1718  Exp_Rev Access'!$F$7:$GK$318,$CW$2,FALSE))</f>
        <v>564279.68999999994</v>
      </c>
      <c r="CX104" s="90">
        <f>IF(ISNA(VLOOKUP($B104,'[1]1718  Exp_Rev Access'!$F$7:$GK$318,$CX$2,FALSE)),"",VLOOKUP($B104,'[1]1718  Exp_Rev Access'!$F$7:$GK$318,$CX$2,FALSE))</f>
        <v>0</v>
      </c>
      <c r="CY104" s="90">
        <f>IF(ISNA(VLOOKUP($B104,'[1]1718  Exp_Rev Access'!$F$7:$GK$318,$CY$2,FALSE)),"",VLOOKUP($B104,'[1]1718  Exp_Rev Access'!$F$7:$GK$318,$CY$2,FALSE))</f>
        <v>0</v>
      </c>
      <c r="CZ104" s="90">
        <f>IF(ISNA(VLOOKUP($B104,'[1]1718  Exp_Rev Access'!$F$7:$GK$318,$CZ$2,FALSE)),"",VLOOKUP($B104,'[1]1718  Exp_Rev Access'!$F$7:$GK$318,$CZ$2,FALSE))</f>
        <v>0</v>
      </c>
      <c r="DA104" s="90">
        <f>IF(ISNA(VLOOKUP($B104,'[1]1718  Exp_Rev Access'!$F$7:$GK$318,$DA$2,FALSE)),"",VLOOKUP($B104,'[1]1718  Exp_Rev Access'!$F$7:$GK$318,$DA$2,FALSE))</f>
        <v>0</v>
      </c>
      <c r="DB104" s="90">
        <f>IF(ISNA(VLOOKUP($B104,'[1]1718  Exp_Rev Access'!$F$7:$GK$318,$DB$2,FALSE)),"",VLOOKUP($B104,'[1]1718  Exp_Rev Access'!$F$7:$GK$318,$DB$2,FALSE))</f>
        <v>139222.06</v>
      </c>
      <c r="DC104" s="90">
        <f>IF(ISNA(VLOOKUP($B104,'[1]1718  Exp_Rev Access'!$F$7:$GK$318,$DC$2,FALSE)),"",VLOOKUP($B104,'[1]1718  Exp_Rev Access'!$F$7:$GK$318,$DC$2,FALSE))</f>
        <v>0</v>
      </c>
      <c r="DD104" s="90">
        <f>IF(ISNA(VLOOKUP($B104,'[1]1718  Exp_Rev Access'!$F$7:$GK$318,$DD$2,FALSE)),"",VLOOKUP($B104,'[1]1718  Exp_Rev Access'!$F$7:$GK$318,$DD$2,FALSE))</f>
        <v>0</v>
      </c>
      <c r="DE104" s="90">
        <f>IF(ISNA(VLOOKUP($B104,'[1]1718  Exp_Rev Access'!$F$7:$GK$318,$DE$2,FALSE)),"",VLOOKUP($B104,'[1]1718  Exp_Rev Access'!$F$7:$GK$318,$DE$2,FALSE))</f>
        <v>0</v>
      </c>
      <c r="DF104" s="90">
        <f>IF(ISNA(VLOOKUP($B104,'[1]1718  Exp_Rev Access'!$F$7:$GK$318,$DF$2,FALSE)),"",VLOOKUP($B104,'[1]1718  Exp_Rev Access'!$F$7:$GK$318,$DF$2,FALSE))</f>
        <v>0</v>
      </c>
      <c r="DG104" s="90">
        <f>IF(ISNA(VLOOKUP($B104,'[1]1718  Exp_Rev Access'!$F$7:$GK$318,$DG$2,FALSE)),"",VLOOKUP($B104,'[1]1718  Exp_Rev Access'!$F$7:$GK$318,$DG$2,FALSE))</f>
        <v>0</v>
      </c>
      <c r="DH104" s="90">
        <f>IF(ISNA(VLOOKUP($B104,'[1]1718  Exp_Rev Access'!$F$7:$GK$318,$DH$2,FALSE)),"",VLOOKUP($B104,'[1]1718  Exp_Rev Access'!$F$7:$GK$318,$DH$2,FALSE))</f>
        <v>63491.040000000001</v>
      </c>
      <c r="DI104" s="90">
        <f>IF(ISNA(VLOOKUP($B104,'[1]1718  Exp_Rev Access'!$F$7:$GK$318,$DI$2,FALSE)),"",VLOOKUP($B104,'[1]1718  Exp_Rev Access'!$F$7:$GK$318,$DI$2,FALSE))</f>
        <v>1477029.4</v>
      </c>
      <c r="DJ104" s="90">
        <f>IF(ISNA(VLOOKUP($B104,'[1]1718  Exp_Rev Access'!$F$7:$GK$318,$DJ$2,FALSE)),"",VLOOKUP($B104,'[1]1718  Exp_Rev Access'!$F$7:$GK$318,$DJ$2,FALSE))</f>
        <v>0</v>
      </c>
      <c r="DK104" s="90">
        <f>IF(ISNA(VLOOKUP($B104,'[1]1718  Exp_Rev Access'!$F$7:$GK$318,$DK$2,FALSE)),"",VLOOKUP($B104,'[1]1718  Exp_Rev Access'!$F$7:$GK$318,$DK$2,FALSE))</f>
        <v>0</v>
      </c>
      <c r="DL104" s="90">
        <f>IF(ISNA(VLOOKUP($B104,'[1]1718  Exp_Rev Access'!$F$7:$GK$318,$DL$2,FALSE)),"",VLOOKUP($B104,'[1]1718  Exp_Rev Access'!$F$7:$GK$318,$DL$2,FALSE))</f>
        <v>0</v>
      </c>
      <c r="DM104" s="90">
        <f>IF(ISNA(VLOOKUP($B104,'[1]1718  Exp_Rev Access'!$F$7:$GK$318,$DM$2,FALSE)),"",VLOOKUP($B104,'[1]1718  Exp_Rev Access'!$F$7:$GK$318,$DM$2,FALSE))</f>
        <v>0</v>
      </c>
      <c r="DN104" s="90">
        <f>IF(ISNA(VLOOKUP($B104,'[1]1718  Exp_Rev Access'!$F$7:$GK$318,$DN$2,FALSE)),"",VLOOKUP($B104,'[1]1718  Exp_Rev Access'!$F$7:$GK$318,$DN$2,FALSE))</f>
        <v>0</v>
      </c>
      <c r="DO104" s="90">
        <f>IF(ISNA(VLOOKUP($B104,'[1]1718  Exp_Rev Access'!$F$7:$GK$318,$DO$2,FALSE)),"",VLOOKUP($B104,'[1]1718  Exp_Rev Access'!$F$7:$GK$318,$DO$2,FALSE))</f>
        <v>0</v>
      </c>
      <c r="DP104" s="90">
        <f>IF(ISNA(VLOOKUP($B104,'[1]1718  Exp_Rev Access'!$F$7:$GK$318,$DP$2,FALSE)),"",VLOOKUP($B104,'[1]1718  Exp_Rev Access'!$F$7:$GK$318,$DP$2,FALSE))</f>
        <v>0</v>
      </c>
      <c r="DQ104" s="90">
        <f>IF(ISNA(VLOOKUP($B104,'[1]1718  Exp_Rev Access'!$F$7:$GK$318,$DQ$2,FALSE)),"",VLOOKUP($B104,'[1]1718  Exp_Rev Access'!$F$7:$GK$318,$DQ$2,FALSE))</f>
        <v>0</v>
      </c>
      <c r="DR104" s="90">
        <f>IF(ISNA(VLOOKUP($B104,'[1]1718  Exp_Rev Access'!$F$7:$GK$318,$DR$2,FALSE)),"",VLOOKUP($B104,'[1]1718  Exp_Rev Access'!$F$7:$GK$318,$DR$2,FALSE))</f>
        <v>0</v>
      </c>
      <c r="DS104" s="90">
        <f>IF(ISNA(VLOOKUP($B104,'[1]1718  Exp_Rev Access'!$F$7:$GK$318,$DS$2,FALSE)),"",VLOOKUP($B104,'[1]1718  Exp_Rev Access'!$F$7:$GK$318,$DS$2,FALSE))</f>
        <v>0</v>
      </c>
      <c r="DT104" s="90">
        <f>IF(ISNA(VLOOKUP($B104,'[1]1718  Exp_Rev Access'!$F$7:$GK$318,$DT$2,FALSE)),"",VLOOKUP($B104,'[1]1718  Exp_Rev Access'!$F$7:$GK$318,$DT$2,FALSE))</f>
        <v>0</v>
      </c>
      <c r="DU104" s="90">
        <f>IF(ISNA(VLOOKUP($B104,'[1]1718  Exp_Rev Access'!$F$7:$GK$318,$DU$2,FALSE)),"",VLOOKUP($B104,'[1]1718  Exp_Rev Access'!$F$7:$GK$318,$DU$2,FALSE))</f>
        <v>0</v>
      </c>
      <c r="DV104" s="90">
        <f>IF(ISNA(VLOOKUP($B104,'[1]1718  Exp_Rev Access'!$F$7:$GK$318,$DV$2,FALSE)),"",VLOOKUP($B104,'[1]1718  Exp_Rev Access'!$F$7:$GK$318,$DV$2,FALSE))</f>
        <v>0</v>
      </c>
      <c r="DW104" s="90">
        <f>IF(ISNA(VLOOKUP($B104,'[1]1718  Exp_Rev Access'!$F$7:$GK$318,$DW$2,FALSE)),"",VLOOKUP($B104,'[1]1718  Exp_Rev Access'!$F$7:$GK$318,$DW$2,FALSE))</f>
        <v>0</v>
      </c>
      <c r="DX104" s="90">
        <f>IF(ISNA(VLOOKUP($B104,'[1]1718  Exp_Rev Access'!$F$7:$GK$318,$DX$2,FALSE)),"",VLOOKUP($B104,'[1]1718  Exp_Rev Access'!$F$7:$GK$318,$DX$2,FALSE))</f>
        <v>0</v>
      </c>
      <c r="DY104" s="90">
        <f>IF(ISNA(VLOOKUP($B104,'[1]1718  Exp_Rev Access'!$F$7:$GK$318,$DY$2,FALSE)),"",VLOOKUP($B104,'[1]1718  Exp_Rev Access'!$F$7:$GK$318,$DY$2,FALSE))</f>
        <v>0</v>
      </c>
      <c r="DZ104" s="90">
        <f>IF(ISNA(VLOOKUP($B104,'[1]1718  Exp_Rev Access'!$F$7:$GK$318,$DZ$2,FALSE)),"",VLOOKUP($B104,'[1]1718  Exp_Rev Access'!$F$7:$GK$318,$DZ$2,FALSE))</f>
        <v>0</v>
      </c>
      <c r="EA104" s="90">
        <f>IF(ISNA(VLOOKUP($B104,'[1]1718  Exp_Rev Access'!$F$7:$GK$318,$EA$2,FALSE)),"",VLOOKUP($B104,'[1]1718  Exp_Rev Access'!$F$7:$GK$318,$EA$2,FALSE))</f>
        <v>0</v>
      </c>
      <c r="EB104" s="90">
        <f>IF(ISNA(VLOOKUP($B104,'[1]1718  Exp_Rev Access'!$F$7:$GK$318,$EB$2,FALSE)),"",VLOOKUP($B104,'[1]1718  Exp_Rev Access'!$F$7:$GK$318,$EB$2,FALSE))</f>
        <v>0</v>
      </c>
      <c r="EC104" s="90">
        <f>IF(ISNA(VLOOKUP($B104,'[1]1718  Exp_Rev Access'!$F$7:$GK$318,$EC$2,FALSE)),"",VLOOKUP($B104,'[1]1718  Exp_Rev Access'!$F$7:$GK$318,$EC$2,FALSE))</f>
        <v>0</v>
      </c>
      <c r="ED104" s="90">
        <f>IF(ISNA(VLOOKUP($B104,'[1]1718  Exp_Rev Access'!$F$7:$GK$318,$ED$2,FALSE)),"",VLOOKUP($B104,'[1]1718  Exp_Rev Access'!$F$7:$GK$318,$ED$2,FALSE))</f>
        <v>0</v>
      </c>
      <c r="EE104" s="90">
        <f>IF(ISNA(VLOOKUP($B104,'[1]1718  Exp_Rev Access'!$F$7:$GK$318,$EE$2,FALSE)),"",VLOOKUP($B104,'[1]1718  Exp_Rev Access'!$F$7:$GK$318,$EE$2,FALSE))</f>
        <v>0</v>
      </c>
      <c r="EF104" s="90">
        <f>IF(ISNA(VLOOKUP($B104,'[1]1718  Exp_Rev Access'!$F$7:$GK$318,$EF$2,FALSE)),"",VLOOKUP($B104,'[1]1718  Exp_Rev Access'!$F$7:$GK$318,$EF$2,FALSE))</f>
        <v>0</v>
      </c>
      <c r="EG104" s="90">
        <f>IF(ISNA(VLOOKUP($B104,'[1]1718  Exp_Rev Access'!$F$7:$GK$318,$EG$2,FALSE)),"",VLOOKUP($B104,'[1]1718  Exp_Rev Access'!$F$7:$GK$318,$EG$2,FALSE))</f>
        <v>0</v>
      </c>
      <c r="EH104" s="90">
        <f>IF(ISNA(VLOOKUP($B104,'[1]1718  Exp_Rev Access'!$F$7:$GK$318,$EH$2,FALSE)),"",VLOOKUP($B104,'[1]1718  Exp_Rev Access'!$F$7:$GK$318,$EH$2,FALSE))</f>
        <v>0</v>
      </c>
      <c r="EI104" s="90">
        <f>IF(ISNA(VLOOKUP($B104,'[1]1718  Exp_Rev Access'!$F$7:$GK$318,$EI$2,FALSE)),"",VLOOKUP($B104,'[1]1718  Exp_Rev Access'!$F$7:$GK$318,$EI$2,FALSE))</f>
        <v>0</v>
      </c>
      <c r="EJ104" s="90">
        <f>IF(ISNA(VLOOKUP($B104,'[1]1718  Exp_Rev Access'!$F$7:$GK$318,$EJ$2,FALSE)),"",VLOOKUP($B104,'[1]1718  Exp_Rev Access'!$F$7:$GK$318,$EJ$2,FALSE))</f>
        <v>0</v>
      </c>
      <c r="EK104" s="90">
        <f>IF(ISNA(VLOOKUP($B104,'[1]1718  Exp_Rev Access'!$F$7:$GK$318,$EK$2,FALSE)),"",VLOOKUP($B104,'[1]1718  Exp_Rev Access'!$F$7:$GK$318,$EK$2,FALSE))</f>
        <v>0</v>
      </c>
      <c r="EL104" s="90">
        <f>IF(ISNA(VLOOKUP($B104,'[1]1718  Exp_Rev Access'!$F$7:$GK$318,$EL$2,FALSE)),"",VLOOKUP($B104,'[1]1718  Exp_Rev Access'!$F$7:$GK$318,$EL$2,FALSE))</f>
        <v>0</v>
      </c>
      <c r="EM104" s="90">
        <f>IF(ISNA(VLOOKUP($B104,'[1]1718  Exp_Rev Access'!$F$7:$GK$318,$EM$2,FALSE)),"",VLOOKUP($B104,'[1]1718  Exp_Rev Access'!$F$7:$GK$318,$EM$2,FALSE))</f>
        <v>0</v>
      </c>
      <c r="EN104" s="90">
        <f>IF(ISNA(VLOOKUP($B104,'[1]1718  Exp_Rev Access'!$F$7:$GK$318,$EN$2,FALSE)),"",VLOOKUP($B104,'[1]1718  Exp_Rev Access'!$F$7:$GK$318,$EN$2,FALSE))</f>
        <v>233242.39</v>
      </c>
      <c r="EO104" s="90">
        <f>IF(ISNA(VLOOKUP($B104,'[1]1718  Exp_Rev Access'!$F$7:$GK$318,$EO$2,FALSE)),"",VLOOKUP($B104,'[1]1718  Exp_Rev Access'!$F$7:$GK$318,$EO$2,FALSE))</f>
        <v>0</v>
      </c>
      <c r="EP104" s="90">
        <f>IF(ISNA(VLOOKUP($B104,'[1]1718  Exp_Rev Access'!$F$7:$GK$318,$EP$2,FALSE)),"",VLOOKUP($B104,'[1]1718  Exp_Rev Access'!$F$7:$GK$318,$EP$2,FALSE))</f>
        <v>0</v>
      </c>
      <c r="EQ104" s="90">
        <f>IF(ISNA(VLOOKUP($B104,'[1]1718  Exp_Rev Access'!$F$7:$GK$318,$EQ$2,FALSE)),"",VLOOKUP($B104,'[1]1718  Exp_Rev Access'!$F$7:$GK$318,$EQ$2,FALSE))</f>
        <v>0</v>
      </c>
      <c r="ER104" s="90">
        <f>IF(ISNA(VLOOKUP($B104,'[1]1718  Exp_Rev Access'!$F$7:$GK$318,$ER$2,FALSE)),"",VLOOKUP($B104,'[1]1718  Exp_Rev Access'!$F$7:$GK$318,$ER$2,FALSE))</f>
        <v>0</v>
      </c>
      <c r="ES104" s="90">
        <f>IF(ISNA(VLOOKUP($B104,'[1]1718  Exp_Rev Access'!$F$7:$GK$318,$ES$2,FALSE)),"",VLOOKUP($B104,'[1]1718  Exp_Rev Access'!$F$7:$GK$318,$ES$2,FALSE))</f>
        <v>0</v>
      </c>
      <c r="ET104" s="90">
        <f>IF(ISNA(VLOOKUP($B104,'[1]1718  Exp_Rev Access'!$F$7:$GK$318,$ET$2,FALSE)),"",VLOOKUP($B104,'[1]1718  Exp_Rev Access'!$F$7:$GK$318,$ET$2,FALSE))</f>
        <v>0</v>
      </c>
      <c r="EU104" s="90">
        <f>IF(ISNA(VLOOKUP($B104,'[1]1718  Exp_Rev Access'!$F$7:$GK$318,$EU$2,FALSE)),"",VLOOKUP($B104,'[1]1718  Exp_Rev Access'!$F$7:$GK$318,$EU$2,FALSE))</f>
        <v>0</v>
      </c>
      <c r="EV104" s="90">
        <f>IF(ISNA(VLOOKUP($B104,'[1]1718  Exp_Rev Access'!$F$7:$GK$318,$EV$2,FALSE)),"",VLOOKUP($B104,'[1]1718  Exp_Rev Access'!$F$7:$GK$318,$EV$2,FALSE))</f>
        <v>0</v>
      </c>
      <c r="EW104" s="90">
        <f>IF(ISNA(VLOOKUP($B104,'[1]1718  Exp_Rev Access'!$F$7:$GK$318,$EW$2,FALSE)),"",VLOOKUP($B104,'[1]1718  Exp_Rev Access'!$F$7:$GK$318,$EW$2,FALSE))</f>
        <v>0</v>
      </c>
      <c r="EX104" s="90">
        <f>IF(ISNA(VLOOKUP($B104,'[1]1718  Exp_Rev Access'!$F$7:$GK$318,$EX$2,FALSE)),"",VLOOKUP($B104,'[1]1718  Exp_Rev Access'!$F$7:$GK$318,$EX$2,FALSE))</f>
        <v>0</v>
      </c>
      <c r="EY104" s="90">
        <f>IF(ISNA(VLOOKUP($B104,'[1]1718  Exp_Rev Access'!$F$7:$GK$318,$EY$2,FALSE)),"",VLOOKUP($B104,'[1]1718  Exp_Rev Access'!$F$7:$GK$318,$EY$2,FALSE))</f>
        <v>0</v>
      </c>
      <c r="EZ104" s="90">
        <f>IF(ISNA(VLOOKUP($B104,'[1]1718  Exp_Rev Access'!$F$7:$GK$318,$EZ$2,FALSE)),"",VLOOKUP($B104,'[1]1718  Exp_Rev Access'!$F$7:$GK$318,$EZ$2,FALSE))</f>
        <v>0</v>
      </c>
      <c r="FA104" s="90">
        <f>IF(ISNA(VLOOKUP($B104,'[1]1718  Exp_Rev Access'!$F$7:$GK$318,$FA$2,FALSE)),"",VLOOKUP($B104,'[1]1718  Exp_Rev Access'!$F$7:$GK$318,$FA$2,FALSE))</f>
        <v>0</v>
      </c>
      <c r="FB104" s="90">
        <f>IF(ISNA(VLOOKUP($B104,'[1]1718  Exp_Rev Access'!$F$7:$GK$318,$FB$2,FALSE)),"",VLOOKUP($B104,'[1]1718  Exp_Rev Access'!$F$7:$GK$318,$FB$2,FALSE))</f>
        <v>0</v>
      </c>
      <c r="FC104" s="90">
        <f>IF(ISNA(VLOOKUP($B104,'[1]1718  Exp_Rev Access'!$F$7:$GK$318,$FC$2,FALSE)),"",VLOOKUP($B104,'[1]1718  Exp_Rev Access'!$F$7:$GK$318,$FC$2,FALSE))</f>
        <v>0</v>
      </c>
      <c r="FD104" s="90">
        <f>IF(ISNA(VLOOKUP($B104,'[1]1718  Exp_Rev Access'!$F$7:$GK$318,$FD$2,FALSE)),"",VLOOKUP($B104,'[1]1718  Exp_Rev Access'!$F$7:$GK$318,$FD$2,FALSE))</f>
        <v>0</v>
      </c>
      <c r="FE104" s="90">
        <f>IF(ISNA(VLOOKUP($B104,'[1]1718  Exp_Rev Access'!$F$7:$GK$318,$FE$2,FALSE)),"",VLOOKUP($B104,'[1]1718  Exp_Rev Access'!$F$7:$GK$318,$FE$2,FALSE))</f>
        <v>0</v>
      </c>
      <c r="FF104" s="90">
        <f>IF(ISNA(VLOOKUP($B104,'[1]1718  Exp_Rev Access'!$F$7:$GK$318,$FF$2,FALSE)),"",VLOOKUP($B104,'[1]1718  Exp_Rev Access'!$F$7:$GK$318,$FF$2,FALSE))</f>
        <v>0</v>
      </c>
      <c r="FG104" s="90">
        <f>IF(ISNA(VLOOKUP($B104,'[1]1718  Exp_Rev Access'!$F$7:$GK$318,$FG$2,FALSE)),"",VLOOKUP($B104,'[1]1718  Exp_Rev Access'!$F$7:$GK$318,$FG$2,FALSE))</f>
        <v>0</v>
      </c>
      <c r="FH104" s="90">
        <f>IF(ISNA(VLOOKUP($B104,'[1]1718  Exp_Rev Access'!$F$7:$GK$318,$FH$2,FALSE)),"",VLOOKUP($B104,'[1]1718  Exp_Rev Access'!$F$7:$GK$318,$FH$2,FALSE))</f>
        <v>0</v>
      </c>
      <c r="FI104" s="90">
        <f>IF(ISNA(VLOOKUP($B104,'[1]1718  Exp_Rev Access'!$F$7:$GK$318,$FI$2,FALSE)),"",VLOOKUP($B104,'[1]1718  Exp_Rev Access'!$F$7:$GK$318,$FI$2,FALSE))</f>
        <v>0</v>
      </c>
      <c r="FJ104" s="90">
        <f>IF(ISNA(VLOOKUP($B104,'[1]1718  Exp_Rev Access'!$F$7:$GK$318,$FJ$2,FALSE)),"",VLOOKUP($B104,'[1]1718  Exp_Rev Access'!$F$7:$GK$318,$FJ$2,FALSE))</f>
        <v>0</v>
      </c>
      <c r="FK104" s="90">
        <f>IF(ISNA(VLOOKUP($B104,'[1]1718  Exp_Rev Access'!$F$7:$GK$318,$FK$2,FALSE)),"",VLOOKUP($B104,'[1]1718  Exp_Rev Access'!$F$7:$GK$318,$FK$2,FALSE))</f>
        <v>0</v>
      </c>
      <c r="FL104" s="90">
        <f>IF(ISNA(VLOOKUP($B104,'[1]1718  Exp_Rev Access'!$F$7:$GK$318,$FL$2,FALSE)),"",VLOOKUP($B104,'[1]1718  Exp_Rev Access'!$F$7:$GK$318,$FL$2,FALSE))</f>
        <v>0</v>
      </c>
      <c r="FM104" s="90">
        <f>IF(ISNA(VLOOKUP($B104,'[1]1718  Exp_Rev Access'!$F$7:$GK$318,$FM$2,FALSE)),"",VLOOKUP($B104,'[1]1718  Exp_Rev Access'!$F$7:$GK$318,$FM$2,FALSE))</f>
        <v>0</v>
      </c>
      <c r="FN104" s="90">
        <f>IF(ISNA(VLOOKUP($B104,'[1]1718  Exp_Rev Access'!$F$7:$GK$318,$FN$2,FALSE)),"",VLOOKUP($B104,'[1]1718  Exp_Rev Access'!$F$7:$GK$318,$FN$2,FALSE))</f>
        <v>0</v>
      </c>
      <c r="FO104" s="90">
        <f>IF(ISNA(VLOOKUP($B104,'[1]1718  Exp_Rev Access'!$F$7:$GK$318,$FO$2,FALSE)),"",VLOOKUP($B104,'[1]1718  Exp_Rev Access'!$F$7:$GK$318,$FO$2,FALSE))</f>
        <v>0</v>
      </c>
      <c r="FP104" s="90">
        <f>IF(ISNA(VLOOKUP($B104,'[1]1718  Exp_Rev Access'!$F$7:$GK$318,$FP$2,FALSE)),"",VLOOKUP($B104,'[1]1718  Exp_Rev Access'!$F$7:$GK$318,$FP$2,FALSE))</f>
        <v>0</v>
      </c>
      <c r="FQ104" s="90">
        <f>IF(ISNA(VLOOKUP($B104,'[1]1718  Exp_Rev Access'!$F$7:$GK$318,$FQ$2,FALSE)),"",VLOOKUP($B104,'[1]1718  Exp_Rev Access'!$F$7:$GK$318,$FQ$2,FALSE))</f>
        <v>0</v>
      </c>
      <c r="FR104" s="90">
        <f>IF(ISNA(VLOOKUP($B104,'[1]1718  Exp_Rev Access'!$F$7:$GK$318,$FR$2,FALSE)),"",VLOOKUP($B104,'[1]1718  Exp_Rev Access'!$F$7:$GK$318,$FR$2,FALSE))</f>
        <v>55403.47</v>
      </c>
      <c r="FS104" s="56">
        <f t="shared" ref="FS104:FS114" si="371">SUM(CH104:FR104)</f>
        <v>3499186.0700000003</v>
      </c>
      <c r="FT104" s="92">
        <f t="shared" ref="FT104:FT114" si="372">FS104/E104</f>
        <v>0.11047994612553051</v>
      </c>
      <c r="FU104" s="94">
        <f t="shared" ref="FU104:FU114" si="373">FS104/D104</f>
        <v>1447.3261956661111</v>
      </c>
      <c r="FV104" s="95">
        <f>IF(ISNA(VLOOKUP($B104,'[1]1718  Exp_Rev Access'!$F$7:$GK$318,$FV$2,FALSE)),"",VLOOKUP($B104,'[1]1718  Exp_Rev Access'!$F$7:$GK$318,$FV$2,FALSE))</f>
        <v>0</v>
      </c>
      <c r="FW104" s="95">
        <f>IF(ISNA(VLOOKUP($B104,'[1]1718  Exp_Rev Access'!$F$7:$GK$318,$FW$2,FALSE)),"",VLOOKUP($B104,'[1]1718  Exp_Rev Access'!$F$7:$GK$318,$FW$2,FALSE))</f>
        <v>0</v>
      </c>
      <c r="FX104" s="95">
        <f>IF(ISNA(VLOOKUP($B104,'[1]1718  Exp_Rev Access'!$F$7:$GK$318,$FX$2,FALSE)),"",VLOOKUP($B104,'[1]1718  Exp_Rev Access'!$F$7:$GK$318,$FX$2,FALSE))</f>
        <v>0</v>
      </c>
      <c r="FY104" s="95">
        <f>IF(ISNA(VLOOKUP($B104,'[1]1718  Exp_Rev Access'!$F$7:$GK$318,$FY$2,FALSE)),"",VLOOKUP($B104,'[1]1718  Exp_Rev Access'!$F$7:$GK$318,$FY$2,FALSE))</f>
        <v>0</v>
      </c>
      <c r="FZ104" s="95">
        <f>IF(ISNA(VLOOKUP($B104,'[1]1718  Exp_Rev Access'!$F$7:$GK$318,$FZ$2,FALSE)),"",VLOOKUP($B104,'[1]1718  Exp_Rev Access'!$F$7:$GK$318,$FZ$2,FALSE))</f>
        <v>0</v>
      </c>
      <c r="GA104" s="95">
        <f>IF(ISNA(VLOOKUP($B104,'[1]1718  Exp_Rev Access'!$F$7:$GK$318,$GA$2,FALSE)),"",VLOOKUP($B104,'[1]1718  Exp_Rev Access'!$F$7:$GK$318,$GA$2,FALSE))</f>
        <v>0</v>
      </c>
      <c r="GB104" s="95">
        <f>IF(ISNA(VLOOKUP($B104,'[1]1718  Exp_Rev Access'!$F$7:$GK$318,$GB$2,FALSE)),"",VLOOKUP($B104,'[1]1718  Exp_Rev Access'!$F$7:$GK$318,$GB$2,FALSE))</f>
        <v>0</v>
      </c>
      <c r="GC104" s="95">
        <f>IF(ISNA(VLOOKUP($B104,'[1]1718  Exp_Rev Access'!$F$7:$GK$318,$GC$2,FALSE)),"",VLOOKUP($B104,'[1]1718  Exp_Rev Access'!$F$7:$GK$318,$GC$2,FALSE))</f>
        <v>0</v>
      </c>
      <c r="GD104" s="95">
        <f>IF(ISNA(VLOOKUP($B104,'[1]1718  Exp_Rev Access'!$F$7:$GK$318,$GD$2,FALSE)),"",VLOOKUP($B104,'[1]1718  Exp_Rev Access'!$F$7:$GK$318,$GD$2,FALSE))</f>
        <v>0</v>
      </c>
      <c r="GE104" s="95">
        <f>IF(ISNA(VLOOKUP($B104,'[1]1718  Exp_Rev Access'!$F$7:$GK$318,$GE$2,FALSE)),"",VLOOKUP($B104,'[1]1718  Exp_Rev Access'!$F$7:$GK$318,$GE$2,FALSE))</f>
        <v>0</v>
      </c>
      <c r="GF104" s="95">
        <f>IF(ISNA(VLOOKUP($B104,'[1]1718  Exp_Rev Access'!$F$7:$GK$318,$GF$2,FALSE)),"",VLOOKUP($B104,'[1]1718  Exp_Rev Access'!$F$7:$GK$318,$GF$2,FALSE))</f>
        <v>0</v>
      </c>
      <c r="GG104" s="95">
        <f>IF(ISNA(VLOOKUP($B104,'[1]1718  Exp_Rev Access'!$F$7:$GK$318,$GG$2,FALSE)),"",VLOOKUP($B104,'[1]1718  Exp_Rev Access'!$F$7:$GK$318,$GG$2,FALSE))</f>
        <v>0</v>
      </c>
      <c r="GH104" s="95">
        <f>IF(ISNA(VLOOKUP($B104,'[1]1718  Exp_Rev Access'!$F$7:$GK$318,$GH$2,FALSE)),"",VLOOKUP($B104,'[1]1718  Exp_Rev Access'!$F$7:$GK$318,$GH$2,FALSE))</f>
        <v>0</v>
      </c>
      <c r="GI104" s="95">
        <f>IF(ISNA(VLOOKUP($B104,'[1]1718  Exp_Rev Access'!$F$7:$GK$318,$GI$2,FALSE)),"",VLOOKUP($B104,'[1]1718  Exp_Rev Access'!$F$7:$GK$318,$GI$2,FALSE))</f>
        <v>0</v>
      </c>
      <c r="GJ104" s="95">
        <f>IF(ISNA(VLOOKUP($B104,'[1]1718  Exp_Rev Access'!$F$7:$GK$318,$GJ$2,FALSE)),"",VLOOKUP($B104,'[1]1718  Exp_Rev Access'!$F$7:$GK$318,$GJ$2,FALSE))</f>
        <v>0</v>
      </c>
      <c r="GK104" s="95">
        <f>IF(ISNA(VLOOKUP($B104,'[1]1718  Exp_Rev Access'!$F$7:$GK$318,$GK$2,FALSE)),"",VLOOKUP($B104,'[1]1718  Exp_Rev Access'!$F$7:$GK$318,$GK$2,FALSE))</f>
        <v>0</v>
      </c>
      <c r="GL104" s="95">
        <f>IF(ISNA(VLOOKUP($B104,'[1]1718  Exp_Rev Access'!$F$7:$GK$318,$GL$2,FALSE)),"",VLOOKUP($B104,'[1]1718  Exp_Rev Access'!$F$7:$GK$318,$GL$2,FALSE))</f>
        <v>0</v>
      </c>
      <c r="GM104" s="95">
        <f>IF(ISNA(VLOOKUP($B104,'[1]1718  Exp_Rev Access'!$F$7:$GK$318,$GM$2,FALSE)),"",VLOOKUP($B104,'[1]1718  Exp_Rev Access'!$F$7:$GK$318,$GM$2,FALSE))</f>
        <v>0</v>
      </c>
      <c r="GN104" s="95">
        <f>IF(ISNA(VLOOKUP($B104,'[1]1718  Exp_Rev Access'!$F$7:$GK$318,$GN$2,FALSE)),"",VLOOKUP($B104,'[1]1718  Exp_Rev Access'!$F$7:$GK$318,$GN$2,FALSE))</f>
        <v>0</v>
      </c>
      <c r="GO104" s="95">
        <f>IF(ISNA(VLOOKUP($B104,'[1]1718  Exp_Rev Access'!$F$7:$GK$318,$GO$2,FALSE)),"",VLOOKUP($B104,'[1]1718  Exp_Rev Access'!$F$7:$GK$318,$GO$2,FALSE))</f>
        <v>0</v>
      </c>
      <c r="GP104" s="95">
        <f>IF(ISNA(VLOOKUP($B104,'[1]1718  Exp_Rev Access'!$F$7:$GK$318,$GP$2,FALSE)),"",VLOOKUP($B104,'[1]1718  Exp_Rev Access'!$F$7:$GK$318,$GP$2,FALSE))</f>
        <v>0</v>
      </c>
      <c r="GQ104" s="95">
        <f>IF(ISNA(VLOOKUP($B104,'[1]1718  Exp_Rev Access'!$F$7:$GK$318,$GQ$2,FALSE)),"",VLOOKUP($B104,'[1]1718  Exp_Rev Access'!$F$7:$GK$318,$GQ$2,FALSE))</f>
        <v>0</v>
      </c>
      <c r="GR104" s="95">
        <f>IF(ISNA(VLOOKUP($B104,'[1]1718  Exp_Rev Access'!$F$7:$GK$318,$GR$2,FALSE)),"",VLOOKUP($B104,'[1]1718  Exp_Rev Access'!$F$7:$GK$318,$GR$2,FALSE))</f>
        <v>0</v>
      </c>
      <c r="GS104" s="95">
        <f>IF(ISNA(VLOOKUP($B104,'[1]1718  Exp_Rev Access'!$F$7:$GK$318,$GS$2,FALSE)),"",VLOOKUP($B104,'[1]1718  Exp_Rev Access'!$F$7:$GK$318,$GS$2,FALSE))</f>
        <v>0</v>
      </c>
      <c r="GT104" s="95">
        <f>IF(ISNA(VLOOKUP($B104,'[1]1718  Exp_Rev Access'!$F$7:$GK$318,$GT$2,FALSE)),"",VLOOKUP($B104,'[1]1718  Exp_Rev Access'!$F$7:$GK$318,$GT$2,FALSE))</f>
        <v>0</v>
      </c>
      <c r="GU104" s="56">
        <f t="shared" ref="GU104:GU114" si="374">SUM(FV104:GT104)</f>
        <v>0</v>
      </c>
      <c r="GV104" s="92">
        <f t="shared" ref="GV104:GV114" si="375">GU104/E104</f>
        <v>0</v>
      </c>
      <c r="GW104" s="96">
        <f t="shared" ref="GW104:GW114" si="376">GU104/D104</f>
        <v>0</v>
      </c>
    </row>
    <row r="105" spans="1:222" x14ac:dyDescent="0.3">
      <c r="A105" s="73"/>
      <c r="B105" s="117" t="s">
        <v>308</v>
      </c>
      <c r="C105" s="89" t="s">
        <v>309</v>
      </c>
      <c r="D105" s="75">
        <f>IF(ISNA(VLOOKUP($B105,'[1]1718 enrollment_Rev_Exp by size'!$A$7:H443,3,FALSE)),"",VLOOKUP($B105,'[1]1718 enrollment_Rev_Exp by size'!$A$7:$G$363,3,FALSE))</f>
        <v>2998.3799999999997</v>
      </c>
      <c r="E105" s="76">
        <f>IF(ISNA(VLOOKUP($B105,'[1]1718 enrollment_Rev_Exp by size'!$A$7:I443,5,FALSE)),"",VLOOKUP($B105,'[1]1718 enrollment_Rev_Exp by size'!$A$7:$G$350,5,FALSE))</f>
        <v>39846188.299999997</v>
      </c>
      <c r="F105" s="70">
        <f t="shared" si="358"/>
        <v>39846188.300000004</v>
      </c>
      <c r="G105" s="70">
        <f t="shared" si="359"/>
        <v>0</v>
      </c>
      <c r="H105" s="90">
        <f>IF(ISNA(VLOOKUP($B105,'[1]1718  Exp_Rev Access'!$F$7:$GK$318,3,FALSE)),"",VLOOKUP($B105,'[1]1718  Exp_Rev Access'!$F$7:$GK$318,3,FALSE))</f>
        <v>8014885.3899999997</v>
      </c>
      <c r="I105" s="90">
        <f>IF(ISNA(VLOOKUP($B105,'[1]1718  Exp_Rev Access'!$F$7:$GK$318,4,FALSE)),"",VLOOKUP($B105,'[1]1718  Exp_Rev Access'!$F$7:$GK$318,4,FALSE))</f>
        <v>0</v>
      </c>
      <c r="J105" s="90">
        <f>IF(ISNA(VLOOKUP($B105,'[1]1718  Exp_Rev Access'!$F$7:$GK$318,5,FALSE)),"",VLOOKUP($B105,'[1]1718  Exp_Rev Access'!$F$7:$GK$318,5,FALSE))</f>
        <v>0</v>
      </c>
      <c r="K105" s="90">
        <f>IF(ISNA(VLOOKUP($B105,'[1]1718  Exp_Rev Access'!$F$7:$GK$318,6,FALSE)),"-",VLOOKUP($B105,'[1]1718  Exp_Rev Access'!$F$7:$GK$318,6,FALSE))</f>
        <v>0</v>
      </c>
      <c r="L105" s="90">
        <f>IF(ISNA(VLOOKUP($B105,'[1]1718  Exp_Rev Access'!$F$7:$GK$318,7,FALSE)),"",VLOOKUP($B105,'[1]1718  Exp_Rev Access'!$F$7:$GK$318,7,FALSE))</f>
        <v>0</v>
      </c>
      <c r="M105" s="90">
        <f>IF(ISNA(VLOOKUP($B105,'[1]1718  Exp_Rev Access'!$F$7:$GK$318,8,FALSE)),"",VLOOKUP($B105,'[1]1718  Exp_Rev Access'!$F$7:$GK$318,8,FALSE))</f>
        <v>0</v>
      </c>
      <c r="N105" s="56">
        <f t="shared" si="360"/>
        <v>8014885.3899999997</v>
      </c>
      <c r="O105" s="91">
        <f t="shared" si="361"/>
        <v>0.20114559841097776</v>
      </c>
      <c r="P105" s="56">
        <f t="shared" si="362"/>
        <v>2673.0719221713061</v>
      </c>
      <c r="Q105" s="90">
        <f>IF(ISNA(VLOOKUP($B105,'[1]1718  Exp_Rev Access'!$F$7:$GK$318,10,FALSE)),"",VLOOKUP($B105,'[1]1718  Exp_Rev Access'!$F$7:$GK$318,10,FALSE))</f>
        <v>5341.5</v>
      </c>
      <c r="R105" s="90">
        <f>IF(ISNA(VLOOKUP($B105,'[1]1718  Exp_Rev Access'!$F$7:$GK$318,11,FALSE)),"",VLOOKUP($B105,'[1]1718  Exp_Rev Access'!$F$7:$GK$318,11,FALSE))</f>
        <v>0</v>
      </c>
      <c r="S105" s="90">
        <f>IF(ISNA(VLOOKUP($B105,'[1]1718  Exp_Rev Access'!$F$7:$GK$318,12,FALSE)),"",VLOOKUP($B105,'[1]1718  Exp_Rev Access'!$F$7:$GK$318,12,FALSE))</f>
        <v>0</v>
      </c>
      <c r="T105" s="90">
        <f>IF(ISNA(VLOOKUP($B105,'[1]1718  Exp_Rev Access'!$F$7:$GK$318,13,FALSE)),"",VLOOKUP($B105,'[1]1718  Exp_Rev Access'!$F$7:$GK$318,13,FALSE))</f>
        <v>0</v>
      </c>
      <c r="U105" s="90">
        <f>IF(ISNA(VLOOKUP($B105,'[1]1718  Exp_Rev Access'!$F$7:$GK$318,14,FALSE)),"",VLOOKUP($B105,'[1]1718  Exp_Rev Access'!$F$7:$GK$318,14,FALSE))</f>
        <v>0</v>
      </c>
      <c r="V105" s="90">
        <f>IF(ISNA(VLOOKUP($B105,'[1]1718  Exp_Rev Access'!$F$7:$GK$318,15,FALSE)),"",VLOOKUP($B105,'[1]1718  Exp_Rev Access'!$F$7:$GK$318,15,FALSE))</f>
        <v>0</v>
      </c>
      <c r="W105" s="90">
        <f>IF(ISNA(VLOOKUP($B105,'[1]1718  Exp_Rev Access'!$F$7:$GK$318,16,FALSE)),"",VLOOKUP($B105,'[1]1718  Exp_Rev Access'!$F$7:$GK$318,16,FALSE))</f>
        <v>0</v>
      </c>
      <c r="X105" s="90">
        <f>IF(ISNA(VLOOKUP($B105,'[1]1718  Exp_Rev Access'!$F$7:$GK$318,17,FALSE)),"",VLOOKUP($B105,'[1]1718  Exp_Rev Access'!$F$7:$GK$318,17,FALSE))</f>
        <v>0</v>
      </c>
      <c r="Y105" s="90">
        <f>IF(ISNA(VLOOKUP($B105,'[1]1718  Exp_Rev Access'!$F$7:$GK$318,18,FALSE)),"",VLOOKUP($B105,'[1]1718  Exp_Rev Access'!$F$7:$GK$318,18,FALSE))</f>
        <v>48014.91</v>
      </c>
      <c r="Z105" s="90">
        <f>IF(ISNA(VLOOKUP($B105,'[1]1718  Exp_Rev Access'!$F$7:$GK$318,19,FALSE)),"",VLOOKUP($B105,'[1]1718  Exp_Rev Access'!$F$7:$GK$318,19,FALSE))</f>
        <v>0</v>
      </c>
      <c r="AA105" s="90">
        <f>IF(ISNA(VLOOKUP($B105,'[1]1718  Exp_Rev Access'!$F$7:$GK$318,20,FALSE)),"",VLOOKUP($B105,'[1]1718  Exp_Rev Access'!$F$7:$GK$318,20,FALSE))</f>
        <v>0</v>
      </c>
      <c r="AB105" s="90">
        <f>IF(ISNA(VLOOKUP($B105,'[1]1718  Exp_Rev Access'!$F$7:$GK$318,21,FALSE)),"",VLOOKUP($B105,'[1]1718  Exp_Rev Access'!$F$7:$GK$318,21,FALSE))</f>
        <v>0</v>
      </c>
      <c r="AC105" s="90">
        <f>IF(ISNA(VLOOKUP($B105,'[1]1718  Exp_Rev Access'!$F$7:$GK$318,22,FALSE)),"",VLOOKUP($B105,'[1]1718  Exp_Rev Access'!$F$7:$GK$318,22,FALSE))</f>
        <v>0</v>
      </c>
      <c r="AD105" s="90">
        <f>IF(ISNA(VLOOKUP($B105,'[1]1718  Exp_Rev Access'!$F$7:$GK$318,23,FALSE)),"",VLOOKUP($B105,'[1]1718  Exp_Rev Access'!$F$7:$GK$318,23,FALSE))</f>
        <v>140317.31</v>
      </c>
      <c r="AE105" s="90">
        <f>IF(ISNA(VLOOKUP($B105,'[1]1718  Exp_Rev Access'!$F$7:$GK$318,24,FALSE)),"",VLOOKUP($B105,'[1]1718  Exp_Rev Access'!$F$7:$GK$318,24,FALSE))</f>
        <v>155696.54</v>
      </c>
      <c r="AF105" s="90">
        <f>IF(ISNA(VLOOKUP($B105,'[1]1718  Exp_Rev Access'!$F$7:$GK$318,25,FALSE)),"",VLOOKUP($B105,'[1]1718  Exp_Rev Access'!$F$7:$GK$318,25,FALSE))</f>
        <v>0</v>
      </c>
      <c r="AG105" s="90">
        <f>IF(ISNA(VLOOKUP($B105,'[1]1718  Exp_Rev Access'!$F$7:$GK$318,26,FALSE)),"",VLOOKUP($B105,'[1]1718  Exp_Rev Access'!$F$7:$GK$318,26,FALSE))</f>
        <v>12090.22</v>
      </c>
      <c r="AH105" s="90">
        <f>IF(ISNA(VLOOKUP($B105,'[1]1718  Exp_Rev Access'!$F$7:$GK$318,27,FALSE)),"",VLOOKUP($B105,'[1]1718  Exp_Rev Access'!$F$7:$GK$318,27,FALSE))</f>
        <v>1529.53</v>
      </c>
      <c r="AI105" s="90">
        <f>IF(ISNA(VLOOKUP($B105,'[1]1718  Exp_Rev Access'!$F$7:$GK$318,28,FALSE)),"",VLOOKUP($B105,'[1]1718  Exp_Rev Access'!$F$7:$GK$318,28,FALSE))</f>
        <v>10676</v>
      </c>
      <c r="AJ105" s="90">
        <f>IF(ISNA(VLOOKUP($B105,'[1]1718  Exp_Rev Access'!$F$7:$GK$318,29,FALSE)),"",VLOOKUP($B105,'[1]1718  Exp_Rev Access'!$F$7:$GK$318,29,FALSE))</f>
        <v>8684.2900000000009</v>
      </c>
      <c r="AK105" s="90">
        <f>IF(ISNA(VLOOKUP($B105,'[1]1718  Exp_Rev Access'!$F$7:$GK$318,30,FALSE)),"",VLOOKUP($B105,'[1]1718  Exp_Rev Access'!$F$7:$GK$318,30,FALSE))</f>
        <v>0</v>
      </c>
      <c r="AL105" s="90">
        <f>IF(ISNA(VLOOKUP($B105,'[1]1718  Exp_Rev Access'!$F$7:$GK$318,31,FALSE)),"",VLOOKUP($B105,'[1]1718  Exp_Rev Access'!$F$7:$GK$318,31,FALSE))</f>
        <v>0</v>
      </c>
      <c r="AM105" s="56">
        <f t="shared" si="363"/>
        <v>382350.3</v>
      </c>
      <c r="AN105" s="92">
        <f t="shared" si="364"/>
        <v>9.5956556025209565E-3</v>
      </c>
      <c r="AO105" s="71">
        <f t="shared" si="365"/>
        <v>127.51896023852882</v>
      </c>
      <c r="AP105" s="90">
        <f>IF(ISNA(VLOOKUP($B105,'[1]1718  Exp_Rev Access'!$F$7:$GK$318,33,FALSE)),"",VLOOKUP($B105,'[1]1718  Exp_Rev Access'!$F$7:$GK$318,33,FALSE))</f>
        <v>19727417.510000002</v>
      </c>
      <c r="AQ105" s="90">
        <f>IF(ISNA(VLOOKUP($B105,'[1]1718  Exp_Rev Access'!$F$7:$GK$318,34,FALSE)),"",VLOOKUP($B105,'[1]1718  Exp_Rev Access'!$F$7:$GK$318,34,FALSE))</f>
        <v>613231.93000000005</v>
      </c>
      <c r="AR105" s="90">
        <f>IF(ISNA(VLOOKUP($B105,'[1]1718  Exp_Rev Access'!$F$7:$GK$318,35,FALSE)),"",VLOOKUP($B105,'[1]1718  Exp_Rev Access'!$F$7:$GK$318,35,FALSE))</f>
        <v>0</v>
      </c>
      <c r="AS105" s="90">
        <f>IF(ISNA(VLOOKUP($B105,'[1]1718  Exp_Rev Access'!$F$7:$GK$318,36,FALSE)),"",VLOOKUP($B105,'[1]1718  Exp_Rev Access'!$F$7:$GK$318,36,FALSE))</f>
        <v>0</v>
      </c>
      <c r="AT105" s="90">
        <f>IF(ISNA(VLOOKUP($B105,'[1]1718  Exp_Rev Access'!$F$7:$GK$318,37,FALSE)),"",VLOOKUP($B105,'[1]1718  Exp_Rev Access'!$F$7:$GK$318,37,FALSE))</f>
        <v>0</v>
      </c>
      <c r="AU105" s="56">
        <f t="shared" si="366"/>
        <v>20340649.440000001</v>
      </c>
      <c r="AV105" s="93">
        <f t="shared" si="367"/>
        <v>0.51047917775362228</v>
      </c>
      <c r="AW105" s="56">
        <f t="shared" si="368"/>
        <v>6783.8797750785434</v>
      </c>
      <c r="AX105" s="90">
        <f>IF(ISNA(VLOOKUP($B105,'[1]1718  Exp_Rev Access'!$F$7:$GK$318,39,FALSE)),"",VLOOKUP($B105,'[1]1718  Exp_Rev Access'!$F$7:$GK$318,39,FALSE))</f>
        <v>0</v>
      </c>
      <c r="AY105" s="90">
        <f>IF(ISNA(VLOOKUP($B105,'[1]1718  Exp_Rev Access'!$F$7:$GK$318,40,FALSE)),"",VLOOKUP($B105,'[1]1718  Exp_Rev Access'!$F$7:$GK$318,40,FALSE))</f>
        <v>2633661.04</v>
      </c>
      <c r="AZ105" s="90">
        <f>IF(ISNA(VLOOKUP($B105,'[1]1718  Exp_Rev Access'!$F$7:$GK$318,41,FALSE)),"",VLOOKUP($B105,'[1]1718  Exp_Rev Access'!$F$7:$GK$318,41,FALSE))</f>
        <v>87639.61</v>
      </c>
      <c r="BA105" s="90">
        <f>IF(ISNA(VLOOKUP($B105,'[1]1718  Exp_Rev Access'!$F$7:$GK$318,42,FALSE)),"",VLOOKUP($B105,'[1]1718  Exp_Rev Access'!$F$7:$GK$318,42,FALSE))</f>
        <v>0</v>
      </c>
      <c r="BB105" s="90">
        <f>IF(ISNA(VLOOKUP($B105,'[1]1718  Exp_Rev Access'!$F$7:$GK$318,43,FALSE)),"",VLOOKUP($B105,'[1]1718  Exp_Rev Access'!$F$7:$GK$318,43,FALSE))</f>
        <v>0</v>
      </c>
      <c r="BC105" s="90">
        <f>IF(ISNA(VLOOKUP($B105,'[1]1718  Exp_Rev Access'!$F$7:$GK$318,44,FALSE)),"",VLOOKUP($B105,'[1]1718  Exp_Rev Access'!$F$7:$GK$318,44,FALSE))</f>
        <v>1833754.86</v>
      </c>
      <c r="BD105" s="90">
        <f>IF(ISNA(VLOOKUP($B105,'[1]1718  Exp_Rev Access'!$F$7:$GK$318,45,FALSE)),"",VLOOKUP($B105,'[1]1718  Exp_Rev Access'!$F$7:$GK$318,45,FALSE))</f>
        <v>0</v>
      </c>
      <c r="BE105" s="90">
        <f>IF(ISNA(VLOOKUP($B105,'[1]1718  Exp_Rev Access'!$F$7:$GK$318,46,FALSE)),"",VLOOKUP($B105,'[1]1718  Exp_Rev Access'!$F$7:$GK$318,46,FALSE))</f>
        <v>157818.62</v>
      </c>
      <c r="BF105" s="90">
        <f>IF(ISNA(VLOOKUP($B105,'[1]1718  Exp_Rev Access'!$F$7:$GK$318,47,FALSE)),"",VLOOKUP($B105,'[1]1718  Exp_Rev Access'!$F$7:$GK$318,47,FALSE))</f>
        <v>0</v>
      </c>
      <c r="BG105" s="90">
        <f>IF(ISNA(VLOOKUP($B105,'[1]1718  Exp_Rev Access'!$F$7:$GK$318,48,FALSE)),"",VLOOKUP($B105,'[1]1718  Exp_Rev Access'!$F$7:$GK$318,48,FALSE))</f>
        <v>1285968.95</v>
      </c>
      <c r="BH105" s="90">
        <f>IF(ISNA(VLOOKUP($B105,'[1]1718  Exp_Rev Access'!$F$7:$GK$318,49,FALSE)),"",VLOOKUP($B105,'[1]1718  Exp_Rev Access'!$F$7:$GK$318,49,FALSE))</f>
        <v>63968.52</v>
      </c>
      <c r="BI105" s="90">
        <f>IF(ISNA(VLOOKUP($B105,'[1]1718  Exp_Rev Access'!$F$7:$GK$318,50,FALSE)),"",VLOOKUP($B105,'[1]1718  Exp_Rev Access'!$F$7:$GK$318,50,FALSE))</f>
        <v>0</v>
      </c>
      <c r="BJ105" s="90">
        <f>IF(ISNA(VLOOKUP($B105,'[1]1718  Exp_Rev Access'!$F$7:$GK$318,51,FALSE)),"",VLOOKUP($B105,'[1]1718  Exp_Rev Access'!$F$7:$GK$318,51,FALSE))</f>
        <v>33596.19</v>
      </c>
      <c r="BK105" s="90">
        <f>IF(ISNA(VLOOKUP($B105,'[1]1718  Exp_Rev Access'!$F$7:$GK$318,52,FALSE)),"",VLOOKUP($B105,'[1]1718  Exp_Rev Access'!$F$7:$GK$318,52,FALSE))</f>
        <v>1409580.22</v>
      </c>
      <c r="BL105" s="90">
        <f>IF(ISNA(VLOOKUP($B105,'[1]1718  Exp_Rev Access'!$F$7:$GK$318,53,FALSE)),"",VLOOKUP($B105,'[1]1718  Exp_Rev Access'!$F$7:$GK$318,53,FALSE))</f>
        <v>0</v>
      </c>
      <c r="BM105" s="90">
        <f>IF(ISNA(VLOOKUP($B105,'[1]1718  Exp_Rev Access'!$F$7:$GK$318,54,FALSE)),"",VLOOKUP($B105,'[1]1718  Exp_Rev Access'!$F$7:$GK$318,54,FALSE))</f>
        <v>0</v>
      </c>
      <c r="BN105" s="90">
        <f>IF(ISNA(VLOOKUP($B105,'[1]1718  Exp_Rev Access'!$F$7:$GK$318,55,FALSE)),"",VLOOKUP($B105,'[1]1718  Exp_Rev Access'!$F$7:$GK$318,55,FALSE))</f>
        <v>0</v>
      </c>
      <c r="BO105" s="90">
        <f>IF(ISNA(VLOOKUP($B105,'[1]1718  Exp_Rev Access'!$F$7:$GK$318,56,FALSE)),"",VLOOKUP($B105,'[1]1718  Exp_Rev Access'!$F$7:$GK$318,56,FALSE))</f>
        <v>0</v>
      </c>
      <c r="BP105" s="90">
        <f>IF(ISNA(VLOOKUP($B105,'[1]1718  Exp_Rev Access'!$F$7:$GK$318,57,FALSE)),"",VLOOKUP($B105,'[1]1718  Exp_Rev Access'!$F$7:$GK$318,57,FALSE))</f>
        <v>0</v>
      </c>
      <c r="BQ105" s="90">
        <f>IF(ISNA(VLOOKUP($B105,'[1]1718  Exp_Rev Access'!$F$7:$GK$318,58,FALSE)),"",VLOOKUP($B105,'[1]1718  Exp_Rev Access'!$F$7:$GK$318,58,FALSE))</f>
        <v>0</v>
      </c>
      <c r="BR105" s="90">
        <f>IF(ISNA(VLOOKUP($B105,'[1]1718  Exp_Rev Access'!$F$7:$GK$318,59,FALSE)),"",VLOOKUP($B105,'[1]1718  Exp_Rev Access'!$F$7:$GK$318,59,FALSE))</f>
        <v>0</v>
      </c>
      <c r="BS105" s="90">
        <f>IF(ISNA(VLOOKUP($B105,'[1]1718  Exp_Rev Access'!$F$7:$GK$318,60,FALSE)),"",VLOOKUP($B105,'[1]1718  Exp_Rev Access'!$F$7:$GK$318,60,FALSE))</f>
        <v>0</v>
      </c>
      <c r="BT105" s="90">
        <f>IF(ISNA(VLOOKUP($B105,'[1]1718  Exp_Rev Access'!$F$7:$GK$318,61,FALSE)),"",VLOOKUP($B105,'[1]1718  Exp_Rev Access'!$F$7:$GK$318,61,FALSE))</f>
        <v>0</v>
      </c>
      <c r="BU105" s="90">
        <f>IF(ISNA(VLOOKUP($B105,'[1]1718  Exp_Rev Access'!$F$7:$GK$318,62,FALSE)),"",VLOOKUP($B105,'[1]1718  Exp_Rev Access'!$F$7:$GK$318,62,FALSE))</f>
        <v>0</v>
      </c>
      <c r="BV105" s="56">
        <f t="shared" si="236"/>
        <v>7505988.0099999998</v>
      </c>
      <c r="BW105" s="92">
        <f t="shared" si="369"/>
        <v>0.18837405358544673</v>
      </c>
      <c r="BX105" s="71">
        <f t="shared" si="370"/>
        <v>2503.3478111513555</v>
      </c>
      <c r="BY105" s="90">
        <f>IF(ISNA(VLOOKUP($B105,'[1]1718  Exp_Rev Access'!$F$7:$GK$318,64,FALSE)),"",VLOOKUP($B105,'[1]1718  Exp_Rev Access'!$F$7:$GK$318,64,FALSE))</f>
        <v>4351.34</v>
      </c>
      <c r="BZ105" s="90">
        <f>IF(ISNA(VLOOKUP($B105,'[1]1718  Exp_Rev Access'!$F$7:$GK$318,65,FALSE)),"",VLOOKUP($B105,'[1]1718  Exp_Rev Access'!$F$7:$GK$318,65,FALSE))</f>
        <v>0</v>
      </c>
      <c r="CA105" s="90">
        <f>IF(ISNA(VLOOKUP($B105,'[1]1718  Exp_Rev Access'!$F$7:$GK$318,66,FALSE)),"",VLOOKUP($B105,'[1]1718  Exp_Rev Access'!$F$7:$GK$318,66,FALSE))</f>
        <v>0</v>
      </c>
      <c r="CB105" s="90">
        <f>IF(ISNA(VLOOKUP($B105,'[1]1718  Exp_Rev Access'!$F$7:$GK$318,67,FALSE)),"",VLOOKUP($B105,'[1]1718  Exp_Rev Access'!$F$7:$GK$318,67,FALSE))</f>
        <v>0</v>
      </c>
      <c r="CC105" s="90">
        <f>IF(ISNA(VLOOKUP($B105,'[1]1718  Exp_Rev Access'!$F$7:$GK$318,68,FALSE)),"",VLOOKUP($B105,'[1]1718  Exp_Rev Access'!$F$7:$GK$318,68,FALSE))</f>
        <v>0</v>
      </c>
      <c r="CD105" s="90">
        <f>IF(ISNA(VLOOKUP($B105,'[1]1718  Exp_Rev Access'!$F$7:$GK$318,69,FALSE)),"",VLOOKUP($B105,'[1]1718  Exp_Rev Access'!$F$7:$GK$318,69,FALSE))</f>
        <v>0</v>
      </c>
      <c r="CE105" s="56">
        <f t="shared" si="237"/>
        <v>4351.34</v>
      </c>
      <c r="CF105" s="92">
        <f t="shared" si="251"/>
        <v>1.0920341908839497E-4</v>
      </c>
      <c r="CG105" s="78">
        <f t="shared" si="252"/>
        <v>1.4512303310454313</v>
      </c>
      <c r="CH105" s="90">
        <f>IF(ISNA(VLOOKUP($B105,'[1]1718  Exp_Rev Access'!$F$7:$GK$318,$CH$2,FALSE)),"",VLOOKUP($B105,'[1]1718  Exp_Rev Access'!$F$7:$GK$318,$CH$2,FALSE))</f>
        <v>0</v>
      </c>
      <c r="CI105" s="90">
        <f>IF(ISNA(VLOOKUP($B105,'[1]1718  Exp_Rev Access'!$F$7:$GK$318,$CI$2,FALSE)),"",VLOOKUP($B105,'[1]1718  Exp_Rev Access'!$F$7:$GK$318,$CI$2,FALSE))</f>
        <v>0</v>
      </c>
      <c r="CJ105" s="90">
        <f>IF(ISNA(VLOOKUP($B105,'[1]1718  Exp_Rev Access'!$F$7:$GK$318,$CJ$2,FALSE)),"",VLOOKUP($B105,'[1]1718  Exp_Rev Access'!$F$7:$GK$318,$CJ$2,FALSE))</f>
        <v>0</v>
      </c>
      <c r="CK105" s="90">
        <f>IF(ISNA(VLOOKUP($B105,'[1]1718  Exp_Rev Access'!$F$7:$GK$318,$CK$2,FALSE)),"",VLOOKUP($B105,'[1]1718  Exp_Rev Access'!$F$7:$GK$318,$CK$2,FALSE))</f>
        <v>0</v>
      </c>
      <c r="CL105" s="90">
        <f>IF(ISNA(VLOOKUP($B105,'[1]1718  Exp_Rev Access'!$F$7:$GK$318,$CL$2,FALSE)),"",VLOOKUP($B105,'[1]1718  Exp_Rev Access'!$F$7:$GK$318,$CL$2,FALSE))</f>
        <v>0</v>
      </c>
      <c r="CM105" s="90">
        <f>IF(ISNA(VLOOKUP($B105,'[1]1718  Exp_Rev Access'!$F$7:$GK$318,$CM$2,FALSE)),"",VLOOKUP($B105,'[1]1718  Exp_Rev Access'!$F$7:$GK$318,$CM$2,FALSE))</f>
        <v>0</v>
      </c>
      <c r="CN105" s="90">
        <f>IF(ISNA(VLOOKUP($B105,'[1]1718  Exp_Rev Access'!$F$7:$GK$318,$CN$2,FALSE)),"",VLOOKUP($B105,'[1]1718  Exp_Rev Access'!$F$7:$GK$318,$CN$2,FALSE))</f>
        <v>0</v>
      </c>
      <c r="CO105" s="90">
        <f>IF(ISNA(VLOOKUP($B105,'[1]1718  Exp_Rev Access'!$F$7:$GK$318,$CO$2,FALSE)),"",VLOOKUP($B105,'[1]1718  Exp_Rev Access'!$F$7:$GK$318,$CO$2,FALSE))</f>
        <v>0</v>
      </c>
      <c r="CP105" s="90">
        <f>IF(ISNA(VLOOKUP($B105,'[1]1718  Exp_Rev Access'!$F$7:$GK$318,$CP$2,FALSE)),"",VLOOKUP($B105,'[1]1718  Exp_Rev Access'!$F$7:$GK$318,$CP$2,FALSE))</f>
        <v>0</v>
      </c>
      <c r="CQ105" s="90">
        <f>IF(ISNA(VLOOKUP($B105,'[1]1718  Exp_Rev Access'!$F$7:$GK$318,$CQ$2,FALSE)),"",VLOOKUP($B105,'[1]1718  Exp_Rev Access'!$F$7:$GK$318,$CQ$2,FALSE))</f>
        <v>594419.67000000004</v>
      </c>
      <c r="CR105" s="90">
        <f>IF(ISNA(VLOOKUP($B105,'[1]1718  Exp_Rev Access'!$F$7:$GK$318,$CR$2,FALSE)),"",VLOOKUP($B105,'[1]1718  Exp_Rev Access'!$F$7:$GK$318,$CR$2,FALSE))</f>
        <v>0</v>
      </c>
      <c r="CS105" s="90">
        <f>IF(ISNA(VLOOKUP($B105,'[1]1718  Exp_Rev Access'!$F$7:$GK$318,$CS$2,FALSE)),"",VLOOKUP($B105,'[1]1718  Exp_Rev Access'!$F$7:$GK$318,$CS$2,FALSE))</f>
        <v>26131</v>
      </c>
      <c r="CT105" s="90">
        <f>IF(ISNA(VLOOKUP($B105,'[1]1718  Exp_Rev Access'!$F$7:$GK$318,$CT$2,FALSE)),"",VLOOKUP($B105,'[1]1718  Exp_Rev Access'!$F$7:$GK$318,$CT$2,FALSE))</f>
        <v>0</v>
      </c>
      <c r="CU105" s="90">
        <f>IF(ISNA(VLOOKUP($B105,'[1]1718  Exp_Rev Access'!$F$7:$GK$318,$CU$2,FALSE)),"",VLOOKUP($B105,'[1]1718  Exp_Rev Access'!$F$7:$GK$318,$CU$2,FALSE))</f>
        <v>840082.66</v>
      </c>
      <c r="CV105" s="90">
        <f>IF(ISNA(VLOOKUP($B105,'[1]1718  Exp_Rev Access'!$F$7:$GK$318,$CV$2,FALSE)),"",VLOOKUP($B105,'[1]1718  Exp_Rev Access'!$F$7:$GK$318,$CV$2,FALSE))</f>
        <v>149910.71</v>
      </c>
      <c r="CW105" s="90">
        <f>IF(ISNA(VLOOKUP($B105,'[1]1718  Exp_Rev Access'!$F$7:$GK$318,$CW$2,FALSE)),"",VLOOKUP($B105,'[1]1718  Exp_Rev Access'!$F$7:$GK$318,$CW$2,FALSE))</f>
        <v>274648.69</v>
      </c>
      <c r="CX105" s="90">
        <f>IF(ISNA(VLOOKUP($B105,'[1]1718  Exp_Rev Access'!$F$7:$GK$318,$CX$2,FALSE)),"",VLOOKUP($B105,'[1]1718  Exp_Rev Access'!$F$7:$GK$318,$CX$2,FALSE))</f>
        <v>0</v>
      </c>
      <c r="CY105" s="90">
        <f>IF(ISNA(VLOOKUP($B105,'[1]1718  Exp_Rev Access'!$F$7:$GK$318,$CY$2,FALSE)),"",VLOOKUP($B105,'[1]1718  Exp_Rev Access'!$F$7:$GK$318,$CY$2,FALSE))</f>
        <v>0</v>
      </c>
      <c r="CZ105" s="90">
        <f>IF(ISNA(VLOOKUP($B105,'[1]1718  Exp_Rev Access'!$F$7:$GK$318,$CZ$2,FALSE)),"",VLOOKUP($B105,'[1]1718  Exp_Rev Access'!$F$7:$GK$318,$CZ$2,FALSE))</f>
        <v>0</v>
      </c>
      <c r="DA105" s="90">
        <f>IF(ISNA(VLOOKUP($B105,'[1]1718  Exp_Rev Access'!$F$7:$GK$318,$DA$2,FALSE)),"",VLOOKUP($B105,'[1]1718  Exp_Rev Access'!$F$7:$GK$318,$DA$2,FALSE))</f>
        <v>0</v>
      </c>
      <c r="DB105" s="90">
        <f>IF(ISNA(VLOOKUP($B105,'[1]1718  Exp_Rev Access'!$F$7:$GK$318,$DB$2,FALSE)),"",VLOOKUP($B105,'[1]1718  Exp_Rev Access'!$F$7:$GK$318,$DB$2,FALSE))</f>
        <v>165436.14000000001</v>
      </c>
      <c r="DC105" s="90">
        <f>IF(ISNA(VLOOKUP($B105,'[1]1718  Exp_Rev Access'!$F$7:$GK$318,$DC$2,FALSE)),"",VLOOKUP($B105,'[1]1718  Exp_Rev Access'!$F$7:$GK$318,$DC$2,FALSE))</f>
        <v>0</v>
      </c>
      <c r="DD105" s="90">
        <f>IF(ISNA(VLOOKUP($B105,'[1]1718  Exp_Rev Access'!$F$7:$GK$318,$DD$2,FALSE)),"",VLOOKUP($B105,'[1]1718  Exp_Rev Access'!$F$7:$GK$318,$DD$2,FALSE))</f>
        <v>0</v>
      </c>
      <c r="DE105" s="90">
        <f>IF(ISNA(VLOOKUP($B105,'[1]1718  Exp_Rev Access'!$F$7:$GK$318,$DE$2,FALSE)),"",VLOOKUP($B105,'[1]1718  Exp_Rev Access'!$F$7:$GK$318,$DE$2,FALSE))</f>
        <v>0</v>
      </c>
      <c r="DF105" s="90">
        <f>IF(ISNA(VLOOKUP($B105,'[1]1718  Exp_Rev Access'!$F$7:$GK$318,$DF$2,FALSE)),"",VLOOKUP($B105,'[1]1718  Exp_Rev Access'!$F$7:$GK$318,$DF$2,FALSE))</f>
        <v>0</v>
      </c>
      <c r="DG105" s="90">
        <f>IF(ISNA(VLOOKUP($B105,'[1]1718  Exp_Rev Access'!$F$7:$GK$318,$DG$2,FALSE)),"",VLOOKUP($B105,'[1]1718  Exp_Rev Access'!$F$7:$GK$318,$DG$2,FALSE))</f>
        <v>35753.78</v>
      </c>
      <c r="DH105" s="90">
        <f>IF(ISNA(VLOOKUP($B105,'[1]1718  Exp_Rev Access'!$F$7:$GK$318,$DH$2,FALSE)),"",VLOOKUP($B105,'[1]1718  Exp_Rev Access'!$F$7:$GK$318,$DH$2,FALSE))</f>
        <v>48418.36</v>
      </c>
      <c r="DI105" s="90">
        <f>IF(ISNA(VLOOKUP($B105,'[1]1718  Exp_Rev Access'!$F$7:$GK$318,$DI$2,FALSE)),"",VLOOKUP($B105,'[1]1718  Exp_Rev Access'!$F$7:$GK$318,$DI$2,FALSE))</f>
        <v>1330743.1200000001</v>
      </c>
      <c r="DJ105" s="90">
        <f>IF(ISNA(VLOOKUP($B105,'[1]1718  Exp_Rev Access'!$F$7:$GK$318,$DJ$2,FALSE)),"",VLOOKUP($B105,'[1]1718  Exp_Rev Access'!$F$7:$GK$318,$DJ$2,FALSE))</f>
        <v>0</v>
      </c>
      <c r="DK105" s="90">
        <f>IF(ISNA(VLOOKUP($B105,'[1]1718  Exp_Rev Access'!$F$7:$GK$318,$DK$2,FALSE)),"",VLOOKUP($B105,'[1]1718  Exp_Rev Access'!$F$7:$GK$318,$DK$2,FALSE))</f>
        <v>0</v>
      </c>
      <c r="DL105" s="90">
        <f>IF(ISNA(VLOOKUP($B105,'[1]1718  Exp_Rev Access'!$F$7:$GK$318,$DL$2,FALSE)),"",VLOOKUP($B105,'[1]1718  Exp_Rev Access'!$F$7:$GK$318,$DL$2,FALSE))</f>
        <v>0</v>
      </c>
      <c r="DM105" s="90">
        <f>IF(ISNA(VLOOKUP($B105,'[1]1718  Exp_Rev Access'!$F$7:$GK$318,$DM$2,FALSE)),"",VLOOKUP($B105,'[1]1718  Exp_Rev Access'!$F$7:$GK$318,$DM$2,FALSE))</f>
        <v>0</v>
      </c>
      <c r="DN105" s="90">
        <f>IF(ISNA(VLOOKUP($B105,'[1]1718  Exp_Rev Access'!$F$7:$GK$318,$DN$2,FALSE)),"",VLOOKUP($B105,'[1]1718  Exp_Rev Access'!$F$7:$GK$318,$DN$2,FALSE))</f>
        <v>0</v>
      </c>
      <c r="DO105" s="90">
        <f>IF(ISNA(VLOOKUP($B105,'[1]1718  Exp_Rev Access'!$F$7:$GK$318,$DO$2,FALSE)),"",VLOOKUP($B105,'[1]1718  Exp_Rev Access'!$F$7:$GK$318,$DO$2,FALSE))</f>
        <v>0</v>
      </c>
      <c r="DP105" s="90">
        <f>IF(ISNA(VLOOKUP($B105,'[1]1718  Exp_Rev Access'!$F$7:$GK$318,$DP$2,FALSE)),"",VLOOKUP($B105,'[1]1718  Exp_Rev Access'!$F$7:$GK$318,$DP$2,FALSE))</f>
        <v>0</v>
      </c>
      <c r="DQ105" s="90">
        <f>IF(ISNA(VLOOKUP($B105,'[1]1718  Exp_Rev Access'!$F$7:$GK$318,$DQ$2,FALSE)),"",VLOOKUP($B105,'[1]1718  Exp_Rev Access'!$F$7:$GK$318,$DQ$2,FALSE))</f>
        <v>0</v>
      </c>
      <c r="DR105" s="90">
        <f>IF(ISNA(VLOOKUP($B105,'[1]1718  Exp_Rev Access'!$F$7:$GK$318,$DR$2,FALSE)),"",VLOOKUP($B105,'[1]1718  Exp_Rev Access'!$F$7:$GK$318,$DR$2,FALSE))</f>
        <v>0</v>
      </c>
      <c r="DS105" s="90">
        <f>IF(ISNA(VLOOKUP($B105,'[1]1718  Exp_Rev Access'!$F$7:$GK$318,$DS$2,FALSE)),"",VLOOKUP($B105,'[1]1718  Exp_Rev Access'!$F$7:$GK$318,$DS$2,FALSE))</f>
        <v>0</v>
      </c>
      <c r="DT105" s="90">
        <f>IF(ISNA(VLOOKUP($B105,'[1]1718  Exp_Rev Access'!$F$7:$GK$318,$DT$2,FALSE)),"",VLOOKUP($B105,'[1]1718  Exp_Rev Access'!$F$7:$GK$318,$DT$2,FALSE))</f>
        <v>0</v>
      </c>
      <c r="DU105" s="90">
        <f>IF(ISNA(VLOOKUP($B105,'[1]1718  Exp_Rev Access'!$F$7:$GK$318,$DU$2,FALSE)),"",VLOOKUP($B105,'[1]1718  Exp_Rev Access'!$F$7:$GK$318,$DU$2,FALSE))</f>
        <v>0</v>
      </c>
      <c r="DV105" s="90">
        <f>IF(ISNA(VLOOKUP($B105,'[1]1718  Exp_Rev Access'!$F$7:$GK$318,$DV$2,FALSE)),"",VLOOKUP($B105,'[1]1718  Exp_Rev Access'!$F$7:$GK$318,$DV$2,FALSE))</f>
        <v>0</v>
      </c>
      <c r="DW105" s="90">
        <f>IF(ISNA(VLOOKUP($B105,'[1]1718  Exp_Rev Access'!$F$7:$GK$318,$DW$2,FALSE)),"",VLOOKUP($B105,'[1]1718  Exp_Rev Access'!$F$7:$GK$318,$DW$2,FALSE))</f>
        <v>0</v>
      </c>
      <c r="DX105" s="90">
        <f>IF(ISNA(VLOOKUP($B105,'[1]1718  Exp_Rev Access'!$F$7:$GK$318,$DX$2,FALSE)),"",VLOOKUP($B105,'[1]1718  Exp_Rev Access'!$F$7:$GK$318,$DX$2,FALSE))</f>
        <v>0</v>
      </c>
      <c r="DY105" s="90">
        <f>IF(ISNA(VLOOKUP($B105,'[1]1718  Exp_Rev Access'!$F$7:$GK$318,$DY$2,FALSE)),"",VLOOKUP($B105,'[1]1718  Exp_Rev Access'!$F$7:$GK$318,$DY$2,FALSE))</f>
        <v>0</v>
      </c>
      <c r="DZ105" s="90">
        <f>IF(ISNA(VLOOKUP($B105,'[1]1718  Exp_Rev Access'!$F$7:$GK$318,$DZ$2,FALSE)),"",VLOOKUP($B105,'[1]1718  Exp_Rev Access'!$F$7:$GK$318,$DZ$2,FALSE))</f>
        <v>0</v>
      </c>
      <c r="EA105" s="90">
        <f>IF(ISNA(VLOOKUP($B105,'[1]1718  Exp_Rev Access'!$F$7:$GK$318,$EA$2,FALSE)),"",VLOOKUP($B105,'[1]1718  Exp_Rev Access'!$F$7:$GK$318,$EA$2,FALSE))</f>
        <v>0</v>
      </c>
      <c r="EB105" s="90">
        <f>IF(ISNA(VLOOKUP($B105,'[1]1718  Exp_Rev Access'!$F$7:$GK$318,$EB$2,FALSE)),"",VLOOKUP($B105,'[1]1718  Exp_Rev Access'!$F$7:$GK$318,$EB$2,FALSE))</f>
        <v>0</v>
      </c>
      <c r="EC105" s="90">
        <f>IF(ISNA(VLOOKUP($B105,'[1]1718  Exp_Rev Access'!$F$7:$GK$318,$EC$2,FALSE)),"",VLOOKUP($B105,'[1]1718  Exp_Rev Access'!$F$7:$GK$318,$EC$2,FALSE))</f>
        <v>0</v>
      </c>
      <c r="ED105" s="90">
        <f>IF(ISNA(VLOOKUP($B105,'[1]1718  Exp_Rev Access'!$F$7:$GK$318,$ED$2,FALSE)),"",VLOOKUP($B105,'[1]1718  Exp_Rev Access'!$F$7:$GK$318,$ED$2,FALSE))</f>
        <v>0</v>
      </c>
      <c r="EE105" s="90">
        <f>IF(ISNA(VLOOKUP($B105,'[1]1718  Exp_Rev Access'!$F$7:$GK$318,$EE$2,FALSE)),"",VLOOKUP($B105,'[1]1718  Exp_Rev Access'!$F$7:$GK$318,$EE$2,FALSE))</f>
        <v>0</v>
      </c>
      <c r="EF105" s="90">
        <f>IF(ISNA(VLOOKUP($B105,'[1]1718  Exp_Rev Access'!$F$7:$GK$318,$EF$2,FALSE)),"",VLOOKUP($B105,'[1]1718  Exp_Rev Access'!$F$7:$GK$318,$EF$2,FALSE))</f>
        <v>0</v>
      </c>
      <c r="EG105" s="90">
        <f>IF(ISNA(VLOOKUP($B105,'[1]1718  Exp_Rev Access'!$F$7:$GK$318,$EG$2,FALSE)),"",VLOOKUP($B105,'[1]1718  Exp_Rev Access'!$F$7:$GK$318,$EG$2,FALSE))</f>
        <v>0</v>
      </c>
      <c r="EH105" s="90">
        <f>IF(ISNA(VLOOKUP($B105,'[1]1718  Exp_Rev Access'!$F$7:$GK$318,$EH$2,FALSE)),"",VLOOKUP($B105,'[1]1718  Exp_Rev Access'!$F$7:$GK$318,$EH$2,FALSE))</f>
        <v>0</v>
      </c>
      <c r="EI105" s="90">
        <f>IF(ISNA(VLOOKUP($B105,'[1]1718  Exp_Rev Access'!$F$7:$GK$318,$EI$2,FALSE)),"",VLOOKUP($B105,'[1]1718  Exp_Rev Access'!$F$7:$GK$318,$EI$2,FALSE))</f>
        <v>0</v>
      </c>
      <c r="EJ105" s="90">
        <f>IF(ISNA(VLOOKUP($B105,'[1]1718  Exp_Rev Access'!$F$7:$GK$318,$EJ$2,FALSE)),"",VLOOKUP($B105,'[1]1718  Exp_Rev Access'!$F$7:$GK$318,$EJ$2,FALSE))</f>
        <v>0</v>
      </c>
      <c r="EK105" s="90">
        <f>IF(ISNA(VLOOKUP($B105,'[1]1718  Exp_Rev Access'!$F$7:$GK$318,$EK$2,FALSE)),"",VLOOKUP($B105,'[1]1718  Exp_Rev Access'!$F$7:$GK$318,$EK$2,FALSE))</f>
        <v>0</v>
      </c>
      <c r="EL105" s="90">
        <f>IF(ISNA(VLOOKUP($B105,'[1]1718  Exp_Rev Access'!$F$7:$GK$318,$EL$2,FALSE)),"",VLOOKUP($B105,'[1]1718  Exp_Rev Access'!$F$7:$GK$318,$EL$2,FALSE))</f>
        <v>0</v>
      </c>
      <c r="EM105" s="90">
        <f>IF(ISNA(VLOOKUP($B105,'[1]1718  Exp_Rev Access'!$F$7:$GK$318,$EM$2,FALSE)),"",VLOOKUP($B105,'[1]1718  Exp_Rev Access'!$F$7:$GK$318,$EM$2,FALSE))</f>
        <v>0</v>
      </c>
      <c r="EN105" s="90">
        <f>IF(ISNA(VLOOKUP($B105,'[1]1718  Exp_Rev Access'!$F$7:$GK$318,$EN$2,FALSE)),"",VLOOKUP($B105,'[1]1718  Exp_Rev Access'!$F$7:$GK$318,$EN$2,FALSE))</f>
        <v>0</v>
      </c>
      <c r="EO105" s="90">
        <f>IF(ISNA(VLOOKUP($B105,'[1]1718  Exp_Rev Access'!$F$7:$GK$318,$EO$2,FALSE)),"",VLOOKUP($B105,'[1]1718  Exp_Rev Access'!$F$7:$GK$318,$EO$2,FALSE))</f>
        <v>0</v>
      </c>
      <c r="EP105" s="90">
        <f>IF(ISNA(VLOOKUP($B105,'[1]1718  Exp_Rev Access'!$F$7:$GK$318,$EP$2,FALSE)),"",VLOOKUP($B105,'[1]1718  Exp_Rev Access'!$F$7:$GK$318,$EP$2,FALSE))</f>
        <v>0</v>
      </c>
      <c r="EQ105" s="90">
        <f>IF(ISNA(VLOOKUP($B105,'[1]1718  Exp_Rev Access'!$F$7:$GK$318,$EQ$2,FALSE)),"",VLOOKUP($B105,'[1]1718  Exp_Rev Access'!$F$7:$GK$318,$EQ$2,FALSE))</f>
        <v>0</v>
      </c>
      <c r="ER105" s="90">
        <f>IF(ISNA(VLOOKUP($B105,'[1]1718  Exp_Rev Access'!$F$7:$GK$318,$ER$2,FALSE)),"",VLOOKUP($B105,'[1]1718  Exp_Rev Access'!$F$7:$GK$318,$ER$2,FALSE))</f>
        <v>0</v>
      </c>
      <c r="ES105" s="90">
        <f>IF(ISNA(VLOOKUP($B105,'[1]1718  Exp_Rev Access'!$F$7:$GK$318,$ES$2,FALSE)),"",VLOOKUP($B105,'[1]1718  Exp_Rev Access'!$F$7:$GK$318,$ES$2,FALSE))</f>
        <v>0</v>
      </c>
      <c r="ET105" s="90">
        <f>IF(ISNA(VLOOKUP($B105,'[1]1718  Exp_Rev Access'!$F$7:$GK$318,$ET$2,FALSE)),"",VLOOKUP($B105,'[1]1718  Exp_Rev Access'!$F$7:$GK$318,$ET$2,FALSE))</f>
        <v>0</v>
      </c>
      <c r="EU105" s="90">
        <f>IF(ISNA(VLOOKUP($B105,'[1]1718  Exp_Rev Access'!$F$7:$GK$318,$EU$2,FALSE)),"",VLOOKUP($B105,'[1]1718  Exp_Rev Access'!$F$7:$GK$318,$EU$2,FALSE))</f>
        <v>0</v>
      </c>
      <c r="EV105" s="90">
        <f>IF(ISNA(VLOOKUP($B105,'[1]1718  Exp_Rev Access'!$F$7:$GK$318,$EV$2,FALSE)),"",VLOOKUP($B105,'[1]1718  Exp_Rev Access'!$F$7:$GK$318,$EV$2,FALSE))</f>
        <v>0</v>
      </c>
      <c r="EW105" s="90">
        <f>IF(ISNA(VLOOKUP($B105,'[1]1718  Exp_Rev Access'!$F$7:$GK$318,$EW$2,FALSE)),"",VLOOKUP($B105,'[1]1718  Exp_Rev Access'!$F$7:$GK$318,$EW$2,FALSE))</f>
        <v>0</v>
      </c>
      <c r="EX105" s="90">
        <f>IF(ISNA(VLOOKUP($B105,'[1]1718  Exp_Rev Access'!$F$7:$GK$318,$EX$2,FALSE)),"",VLOOKUP($B105,'[1]1718  Exp_Rev Access'!$F$7:$GK$318,$EX$2,FALSE))</f>
        <v>0</v>
      </c>
      <c r="EY105" s="90">
        <f>IF(ISNA(VLOOKUP($B105,'[1]1718  Exp_Rev Access'!$F$7:$GK$318,$EY$2,FALSE)),"",VLOOKUP($B105,'[1]1718  Exp_Rev Access'!$F$7:$GK$318,$EY$2,FALSE))</f>
        <v>0</v>
      </c>
      <c r="EZ105" s="90">
        <f>IF(ISNA(VLOOKUP($B105,'[1]1718  Exp_Rev Access'!$F$7:$GK$318,$EZ$2,FALSE)),"",VLOOKUP($B105,'[1]1718  Exp_Rev Access'!$F$7:$GK$318,$EZ$2,FALSE))</f>
        <v>0</v>
      </c>
      <c r="FA105" s="90">
        <f>IF(ISNA(VLOOKUP($B105,'[1]1718  Exp_Rev Access'!$F$7:$GK$318,$FA$2,FALSE)),"",VLOOKUP($B105,'[1]1718  Exp_Rev Access'!$F$7:$GK$318,$FA$2,FALSE))</f>
        <v>0</v>
      </c>
      <c r="FB105" s="90">
        <f>IF(ISNA(VLOOKUP($B105,'[1]1718  Exp_Rev Access'!$F$7:$GK$318,$FB$2,FALSE)),"",VLOOKUP($B105,'[1]1718  Exp_Rev Access'!$F$7:$GK$318,$FB$2,FALSE))</f>
        <v>0</v>
      </c>
      <c r="FC105" s="90">
        <f>IF(ISNA(VLOOKUP($B105,'[1]1718  Exp_Rev Access'!$F$7:$GK$318,$FC$2,FALSE)),"",VLOOKUP($B105,'[1]1718  Exp_Rev Access'!$F$7:$GK$318,$FC$2,FALSE))</f>
        <v>0</v>
      </c>
      <c r="FD105" s="90">
        <f>IF(ISNA(VLOOKUP($B105,'[1]1718  Exp_Rev Access'!$F$7:$GK$318,$FD$2,FALSE)),"",VLOOKUP($B105,'[1]1718  Exp_Rev Access'!$F$7:$GK$318,$FD$2,FALSE))</f>
        <v>0</v>
      </c>
      <c r="FE105" s="90">
        <f>IF(ISNA(VLOOKUP($B105,'[1]1718  Exp_Rev Access'!$F$7:$GK$318,$FE$2,FALSE)),"",VLOOKUP($B105,'[1]1718  Exp_Rev Access'!$F$7:$GK$318,$FE$2,FALSE))</f>
        <v>0</v>
      </c>
      <c r="FF105" s="90">
        <f>IF(ISNA(VLOOKUP($B105,'[1]1718  Exp_Rev Access'!$F$7:$GK$318,$FF$2,FALSE)),"",VLOOKUP($B105,'[1]1718  Exp_Rev Access'!$F$7:$GK$318,$FF$2,FALSE))</f>
        <v>0</v>
      </c>
      <c r="FG105" s="90">
        <f>IF(ISNA(VLOOKUP($B105,'[1]1718  Exp_Rev Access'!$F$7:$GK$318,$FG$2,FALSE)),"",VLOOKUP($B105,'[1]1718  Exp_Rev Access'!$F$7:$GK$318,$FG$2,FALSE))</f>
        <v>0</v>
      </c>
      <c r="FH105" s="90">
        <f>IF(ISNA(VLOOKUP($B105,'[1]1718  Exp_Rev Access'!$F$7:$GK$318,$FH$2,FALSE)),"",VLOOKUP($B105,'[1]1718  Exp_Rev Access'!$F$7:$GK$318,$FH$2,FALSE))</f>
        <v>0</v>
      </c>
      <c r="FI105" s="90">
        <f>IF(ISNA(VLOOKUP($B105,'[1]1718  Exp_Rev Access'!$F$7:$GK$318,$FI$2,FALSE)),"",VLOOKUP($B105,'[1]1718  Exp_Rev Access'!$F$7:$GK$318,$FI$2,FALSE))</f>
        <v>0</v>
      </c>
      <c r="FJ105" s="90">
        <f>IF(ISNA(VLOOKUP($B105,'[1]1718  Exp_Rev Access'!$F$7:$GK$318,$FJ$2,FALSE)),"",VLOOKUP($B105,'[1]1718  Exp_Rev Access'!$F$7:$GK$318,$FJ$2,FALSE))</f>
        <v>0</v>
      </c>
      <c r="FK105" s="90">
        <f>IF(ISNA(VLOOKUP($B105,'[1]1718  Exp_Rev Access'!$F$7:$GK$318,$FK$2,FALSE)),"",VLOOKUP($B105,'[1]1718  Exp_Rev Access'!$F$7:$GK$318,$FK$2,FALSE))</f>
        <v>0</v>
      </c>
      <c r="FL105" s="90">
        <f>IF(ISNA(VLOOKUP($B105,'[1]1718  Exp_Rev Access'!$F$7:$GK$318,$FL$2,FALSE)),"",VLOOKUP($B105,'[1]1718  Exp_Rev Access'!$F$7:$GK$318,$FL$2,FALSE))</f>
        <v>0</v>
      </c>
      <c r="FM105" s="90">
        <f>IF(ISNA(VLOOKUP($B105,'[1]1718  Exp_Rev Access'!$F$7:$GK$318,$FM$2,FALSE)),"",VLOOKUP($B105,'[1]1718  Exp_Rev Access'!$F$7:$GK$318,$FM$2,FALSE))</f>
        <v>0</v>
      </c>
      <c r="FN105" s="90">
        <f>IF(ISNA(VLOOKUP($B105,'[1]1718  Exp_Rev Access'!$F$7:$GK$318,$FN$2,FALSE)),"",VLOOKUP($B105,'[1]1718  Exp_Rev Access'!$F$7:$GK$318,$FN$2,FALSE))</f>
        <v>0</v>
      </c>
      <c r="FO105" s="90">
        <f>IF(ISNA(VLOOKUP($B105,'[1]1718  Exp_Rev Access'!$F$7:$GK$318,$FO$2,FALSE)),"",VLOOKUP($B105,'[1]1718  Exp_Rev Access'!$F$7:$GK$318,$FO$2,FALSE))</f>
        <v>0</v>
      </c>
      <c r="FP105" s="90">
        <f>IF(ISNA(VLOOKUP($B105,'[1]1718  Exp_Rev Access'!$F$7:$GK$318,$FP$2,FALSE)),"",VLOOKUP($B105,'[1]1718  Exp_Rev Access'!$F$7:$GK$318,$FP$2,FALSE))</f>
        <v>0</v>
      </c>
      <c r="FQ105" s="90">
        <f>IF(ISNA(VLOOKUP($B105,'[1]1718  Exp_Rev Access'!$F$7:$GK$318,$FQ$2,FALSE)),"",VLOOKUP($B105,'[1]1718  Exp_Rev Access'!$F$7:$GK$318,$FQ$2,FALSE))</f>
        <v>0</v>
      </c>
      <c r="FR105" s="90">
        <f>IF(ISNA(VLOOKUP($B105,'[1]1718  Exp_Rev Access'!$F$7:$GK$318,$FR$2,FALSE)),"",VLOOKUP($B105,'[1]1718  Exp_Rev Access'!$F$7:$GK$318,$FR$2,FALSE))</f>
        <v>130431.71</v>
      </c>
      <c r="FS105" s="56">
        <f t="shared" si="371"/>
        <v>3595975.8400000003</v>
      </c>
      <c r="FT105" s="92">
        <f t="shared" si="372"/>
        <v>9.024641988152228E-2</v>
      </c>
      <c r="FU105" s="94">
        <f t="shared" si="373"/>
        <v>1199.3062387022328</v>
      </c>
      <c r="FV105" s="95">
        <f>IF(ISNA(VLOOKUP($B105,'[1]1718  Exp_Rev Access'!$F$7:$GK$318,$FV$2,FALSE)),"",VLOOKUP($B105,'[1]1718  Exp_Rev Access'!$F$7:$GK$318,$FV$2,FALSE))</f>
        <v>0</v>
      </c>
      <c r="FW105" s="95">
        <f>IF(ISNA(VLOOKUP($B105,'[1]1718  Exp_Rev Access'!$F$7:$GK$318,$FW$2,FALSE)),"",VLOOKUP($B105,'[1]1718  Exp_Rev Access'!$F$7:$GK$318,$FW$2,FALSE))</f>
        <v>0</v>
      </c>
      <c r="FX105" s="95">
        <f>IF(ISNA(VLOOKUP($B105,'[1]1718  Exp_Rev Access'!$F$7:$GK$318,$FX$2,FALSE)),"",VLOOKUP($B105,'[1]1718  Exp_Rev Access'!$F$7:$GK$318,$FX$2,FALSE))</f>
        <v>0</v>
      </c>
      <c r="FY105" s="95">
        <f>IF(ISNA(VLOOKUP($B105,'[1]1718  Exp_Rev Access'!$F$7:$GK$318,$FY$2,FALSE)),"",VLOOKUP($B105,'[1]1718  Exp_Rev Access'!$F$7:$GK$318,$FY$2,FALSE))</f>
        <v>0</v>
      </c>
      <c r="FZ105" s="95">
        <f>IF(ISNA(VLOOKUP($B105,'[1]1718  Exp_Rev Access'!$F$7:$GK$318,$FZ$2,FALSE)),"",VLOOKUP($B105,'[1]1718  Exp_Rev Access'!$F$7:$GK$318,$FZ$2,FALSE))</f>
        <v>0</v>
      </c>
      <c r="GA105" s="95">
        <f>IF(ISNA(VLOOKUP($B105,'[1]1718  Exp_Rev Access'!$F$7:$GK$318,$GA$2,FALSE)),"",VLOOKUP($B105,'[1]1718  Exp_Rev Access'!$F$7:$GK$318,$GA$2,FALSE))</f>
        <v>0</v>
      </c>
      <c r="GB105" s="95">
        <f>IF(ISNA(VLOOKUP($B105,'[1]1718  Exp_Rev Access'!$F$7:$GK$318,$GB$2,FALSE)),"",VLOOKUP($B105,'[1]1718  Exp_Rev Access'!$F$7:$GK$318,$GB$2,FALSE))</f>
        <v>0</v>
      </c>
      <c r="GC105" s="95">
        <f>IF(ISNA(VLOOKUP($B105,'[1]1718  Exp_Rev Access'!$F$7:$GK$318,$GC$2,FALSE)),"",VLOOKUP($B105,'[1]1718  Exp_Rev Access'!$F$7:$GK$318,$GC$2,FALSE))</f>
        <v>0</v>
      </c>
      <c r="GD105" s="95">
        <f>IF(ISNA(VLOOKUP($B105,'[1]1718  Exp_Rev Access'!$F$7:$GK$318,$GD$2,FALSE)),"",VLOOKUP($B105,'[1]1718  Exp_Rev Access'!$F$7:$GK$318,$GD$2,FALSE))</f>
        <v>1987.98</v>
      </c>
      <c r="GE105" s="95">
        <f>IF(ISNA(VLOOKUP($B105,'[1]1718  Exp_Rev Access'!$F$7:$GK$318,$GE$2,FALSE)),"",VLOOKUP($B105,'[1]1718  Exp_Rev Access'!$F$7:$GK$318,$GE$2,FALSE))</f>
        <v>0</v>
      </c>
      <c r="GF105" s="95">
        <f>IF(ISNA(VLOOKUP($B105,'[1]1718  Exp_Rev Access'!$F$7:$GK$318,$GF$2,FALSE)),"",VLOOKUP($B105,'[1]1718  Exp_Rev Access'!$F$7:$GK$318,$GF$2,FALSE))</f>
        <v>0</v>
      </c>
      <c r="GG105" s="95">
        <f>IF(ISNA(VLOOKUP($B105,'[1]1718  Exp_Rev Access'!$F$7:$GK$318,$GG$2,FALSE)),"",VLOOKUP($B105,'[1]1718  Exp_Rev Access'!$F$7:$GK$318,$GG$2,FALSE))</f>
        <v>0</v>
      </c>
      <c r="GH105" s="95">
        <f>IF(ISNA(VLOOKUP($B105,'[1]1718  Exp_Rev Access'!$F$7:$GK$318,$GH$2,FALSE)),"",VLOOKUP($B105,'[1]1718  Exp_Rev Access'!$F$7:$GK$318,$GH$2,FALSE))</f>
        <v>0</v>
      </c>
      <c r="GI105" s="95">
        <f>IF(ISNA(VLOOKUP($B105,'[1]1718  Exp_Rev Access'!$F$7:$GK$318,$GI$2,FALSE)),"",VLOOKUP($B105,'[1]1718  Exp_Rev Access'!$F$7:$GK$318,$GI$2,FALSE))</f>
        <v>0</v>
      </c>
      <c r="GJ105" s="95">
        <f>IF(ISNA(VLOOKUP($B105,'[1]1718  Exp_Rev Access'!$F$7:$GK$318,$GJ$2,FALSE)),"",VLOOKUP($B105,'[1]1718  Exp_Rev Access'!$F$7:$GK$318,$GJ$2,FALSE))</f>
        <v>0</v>
      </c>
      <c r="GK105" s="95">
        <f>IF(ISNA(VLOOKUP($B105,'[1]1718  Exp_Rev Access'!$F$7:$GK$318,$GK$2,FALSE)),"",VLOOKUP($B105,'[1]1718  Exp_Rev Access'!$F$7:$GK$318,$GK$2,FALSE))</f>
        <v>0</v>
      </c>
      <c r="GL105" s="95">
        <f>IF(ISNA(VLOOKUP($B105,'[1]1718  Exp_Rev Access'!$F$7:$GK$318,$GL$2,FALSE)),"",VLOOKUP($B105,'[1]1718  Exp_Rev Access'!$F$7:$GK$318,$GL$2,FALSE))</f>
        <v>0</v>
      </c>
      <c r="GM105" s="95">
        <f>IF(ISNA(VLOOKUP($B105,'[1]1718  Exp_Rev Access'!$F$7:$GK$318,$GM$2,FALSE)),"",VLOOKUP($B105,'[1]1718  Exp_Rev Access'!$F$7:$GK$318,$GM$2,FALSE))</f>
        <v>0</v>
      </c>
      <c r="GN105" s="95">
        <f>IF(ISNA(VLOOKUP($B105,'[1]1718  Exp_Rev Access'!$F$7:$GK$318,$GN$2,FALSE)),"",VLOOKUP($B105,'[1]1718  Exp_Rev Access'!$F$7:$GK$318,$GN$2,FALSE))</f>
        <v>0</v>
      </c>
      <c r="GO105" s="95">
        <f>IF(ISNA(VLOOKUP($B105,'[1]1718  Exp_Rev Access'!$F$7:$GK$318,$GO$2,FALSE)),"",VLOOKUP($B105,'[1]1718  Exp_Rev Access'!$F$7:$GK$318,$GO$2,FALSE))</f>
        <v>0</v>
      </c>
      <c r="GP105" s="95">
        <f>IF(ISNA(VLOOKUP($B105,'[1]1718  Exp_Rev Access'!$F$7:$GK$318,$GP$2,FALSE)),"",VLOOKUP($B105,'[1]1718  Exp_Rev Access'!$F$7:$GK$318,$GP$2,FALSE))</f>
        <v>0</v>
      </c>
      <c r="GQ105" s="95">
        <f>IF(ISNA(VLOOKUP($B105,'[1]1718  Exp_Rev Access'!$F$7:$GK$318,$GQ$2,FALSE)),"",VLOOKUP($B105,'[1]1718  Exp_Rev Access'!$F$7:$GK$318,$GQ$2,FALSE))</f>
        <v>0</v>
      </c>
      <c r="GR105" s="95">
        <f>IF(ISNA(VLOOKUP($B105,'[1]1718  Exp_Rev Access'!$F$7:$GK$318,$GR$2,FALSE)),"",VLOOKUP($B105,'[1]1718  Exp_Rev Access'!$F$7:$GK$318,$GR$2,FALSE))</f>
        <v>0</v>
      </c>
      <c r="GS105" s="95">
        <f>IF(ISNA(VLOOKUP($B105,'[1]1718  Exp_Rev Access'!$F$7:$GK$318,$GS$2,FALSE)),"",VLOOKUP($B105,'[1]1718  Exp_Rev Access'!$F$7:$GK$318,$GS$2,FALSE))</f>
        <v>0</v>
      </c>
      <c r="GT105" s="95">
        <f>IF(ISNA(VLOOKUP($B105,'[1]1718  Exp_Rev Access'!$F$7:$GK$318,$GT$2,FALSE)),"",VLOOKUP($B105,'[1]1718  Exp_Rev Access'!$F$7:$GK$318,$GT$2,FALSE))</f>
        <v>0</v>
      </c>
      <c r="GU105" s="56">
        <f t="shared" si="374"/>
        <v>1987.98</v>
      </c>
      <c r="GV105" s="92">
        <f t="shared" si="375"/>
        <v>4.9891346821748574E-5</v>
      </c>
      <c r="GW105" s="96">
        <f t="shared" si="376"/>
        <v>0.6630180297360575</v>
      </c>
    </row>
    <row r="106" spans="1:222" x14ac:dyDescent="0.3">
      <c r="A106" s="73"/>
      <c r="B106" s="117" t="s">
        <v>310</v>
      </c>
      <c r="C106" s="89" t="s">
        <v>311</v>
      </c>
      <c r="D106" s="75">
        <f>IF(ISNA(VLOOKUP($B106,'[1]1718 enrollment_Rev_Exp by size'!$A$7:H444,3,FALSE)),"",VLOOKUP($B106,'[1]1718 enrollment_Rev_Exp by size'!$A$7:$G$363,3,FALSE))</f>
        <v>972.79999999999984</v>
      </c>
      <c r="E106" s="76">
        <f>IF(ISNA(VLOOKUP($B106,'[1]1718 enrollment_Rev_Exp by size'!$A$7:I444,5,FALSE)),"",VLOOKUP($B106,'[1]1718 enrollment_Rev_Exp by size'!$A$7:$G$350,5,FALSE))</f>
        <v>12605728.949999999</v>
      </c>
      <c r="F106" s="70">
        <f t="shared" si="358"/>
        <v>12605728.949999999</v>
      </c>
      <c r="G106" s="70">
        <f t="shared" si="359"/>
        <v>0</v>
      </c>
      <c r="H106" s="90">
        <f>IF(ISNA(VLOOKUP($B106,'[1]1718  Exp_Rev Access'!$F$7:$GK$318,3,FALSE)),"",VLOOKUP($B106,'[1]1718  Exp_Rev Access'!$F$7:$GK$318,3,FALSE))</f>
        <v>1422375.69</v>
      </c>
      <c r="I106" s="90">
        <f>IF(ISNA(VLOOKUP($B106,'[1]1718  Exp_Rev Access'!$F$7:$GK$318,4,FALSE)),"",VLOOKUP($B106,'[1]1718  Exp_Rev Access'!$F$7:$GK$318,4,FALSE))</f>
        <v>0</v>
      </c>
      <c r="J106" s="90">
        <f>IF(ISNA(VLOOKUP($B106,'[1]1718  Exp_Rev Access'!$F$7:$GK$318,5,FALSE)),"",VLOOKUP($B106,'[1]1718  Exp_Rev Access'!$F$7:$GK$318,5,FALSE))</f>
        <v>55.98</v>
      </c>
      <c r="K106" s="90">
        <f>IF(ISNA(VLOOKUP($B106,'[1]1718  Exp_Rev Access'!$F$7:$GK$318,6,FALSE)),"-",VLOOKUP($B106,'[1]1718  Exp_Rev Access'!$F$7:$GK$318,6,FALSE))</f>
        <v>0</v>
      </c>
      <c r="L106" s="90">
        <f>IF(ISNA(VLOOKUP($B106,'[1]1718  Exp_Rev Access'!$F$7:$GK$318,7,FALSE)),"",VLOOKUP($B106,'[1]1718  Exp_Rev Access'!$F$7:$GK$318,7,FALSE))</f>
        <v>0</v>
      </c>
      <c r="M106" s="90">
        <f>IF(ISNA(VLOOKUP($B106,'[1]1718  Exp_Rev Access'!$F$7:$GK$318,8,FALSE)),"",VLOOKUP($B106,'[1]1718  Exp_Rev Access'!$F$7:$GK$318,8,FALSE))</f>
        <v>0</v>
      </c>
      <c r="N106" s="56">
        <f t="shared" si="360"/>
        <v>1422431.67</v>
      </c>
      <c r="O106" s="91">
        <f t="shared" si="361"/>
        <v>0.11284009640711813</v>
      </c>
      <c r="P106" s="56">
        <f t="shared" si="362"/>
        <v>1462.2036081414476</v>
      </c>
      <c r="Q106" s="90">
        <f>IF(ISNA(VLOOKUP($B106,'[1]1718  Exp_Rev Access'!$F$7:$GK$318,10,FALSE)),"",VLOOKUP($B106,'[1]1718  Exp_Rev Access'!$F$7:$GK$318,10,FALSE))</f>
        <v>0</v>
      </c>
      <c r="R106" s="90">
        <f>IF(ISNA(VLOOKUP($B106,'[1]1718  Exp_Rev Access'!$F$7:$GK$318,11,FALSE)),"",VLOOKUP($B106,'[1]1718  Exp_Rev Access'!$F$7:$GK$318,11,FALSE))</f>
        <v>0</v>
      </c>
      <c r="S106" s="90">
        <f>IF(ISNA(VLOOKUP($B106,'[1]1718  Exp_Rev Access'!$F$7:$GK$318,12,FALSE)),"",VLOOKUP($B106,'[1]1718  Exp_Rev Access'!$F$7:$GK$318,12,FALSE))</f>
        <v>0</v>
      </c>
      <c r="T106" s="90">
        <f>IF(ISNA(VLOOKUP($B106,'[1]1718  Exp_Rev Access'!$F$7:$GK$318,13,FALSE)),"",VLOOKUP($B106,'[1]1718  Exp_Rev Access'!$F$7:$GK$318,13,FALSE))</f>
        <v>0</v>
      </c>
      <c r="U106" s="90">
        <f>IF(ISNA(VLOOKUP($B106,'[1]1718  Exp_Rev Access'!$F$7:$GK$318,14,FALSE)),"",VLOOKUP($B106,'[1]1718  Exp_Rev Access'!$F$7:$GK$318,14,FALSE))</f>
        <v>6400</v>
      </c>
      <c r="V106" s="90">
        <f>IF(ISNA(VLOOKUP($B106,'[1]1718  Exp_Rev Access'!$F$7:$GK$318,15,FALSE)),"",VLOOKUP($B106,'[1]1718  Exp_Rev Access'!$F$7:$GK$318,15,FALSE))</f>
        <v>0</v>
      </c>
      <c r="W106" s="90">
        <f>IF(ISNA(VLOOKUP($B106,'[1]1718  Exp_Rev Access'!$F$7:$GK$318,16,FALSE)),"",VLOOKUP($B106,'[1]1718  Exp_Rev Access'!$F$7:$GK$318,16,FALSE))</f>
        <v>0</v>
      </c>
      <c r="X106" s="90">
        <f>IF(ISNA(VLOOKUP($B106,'[1]1718  Exp_Rev Access'!$F$7:$GK$318,17,FALSE)),"",VLOOKUP($B106,'[1]1718  Exp_Rev Access'!$F$7:$GK$318,17,FALSE))</f>
        <v>0</v>
      </c>
      <c r="Y106" s="90">
        <f>IF(ISNA(VLOOKUP($B106,'[1]1718  Exp_Rev Access'!$F$7:$GK$318,18,FALSE)),"",VLOOKUP($B106,'[1]1718  Exp_Rev Access'!$F$7:$GK$318,18,FALSE))</f>
        <v>3531.95</v>
      </c>
      <c r="Z106" s="90">
        <f>IF(ISNA(VLOOKUP($B106,'[1]1718  Exp_Rev Access'!$F$7:$GK$318,19,FALSE)),"",VLOOKUP($B106,'[1]1718  Exp_Rev Access'!$F$7:$GK$318,19,FALSE))</f>
        <v>0</v>
      </c>
      <c r="AA106" s="90">
        <f>IF(ISNA(VLOOKUP($B106,'[1]1718  Exp_Rev Access'!$F$7:$GK$318,20,FALSE)),"",VLOOKUP($B106,'[1]1718  Exp_Rev Access'!$F$7:$GK$318,20,FALSE))</f>
        <v>0</v>
      </c>
      <c r="AB106" s="90">
        <f>IF(ISNA(VLOOKUP($B106,'[1]1718  Exp_Rev Access'!$F$7:$GK$318,21,FALSE)),"",VLOOKUP($B106,'[1]1718  Exp_Rev Access'!$F$7:$GK$318,21,FALSE))</f>
        <v>0</v>
      </c>
      <c r="AC106" s="90">
        <f>IF(ISNA(VLOOKUP($B106,'[1]1718  Exp_Rev Access'!$F$7:$GK$318,22,FALSE)),"",VLOOKUP($B106,'[1]1718  Exp_Rev Access'!$F$7:$GK$318,22,FALSE))</f>
        <v>14470.08</v>
      </c>
      <c r="AD106" s="90">
        <f>IF(ISNA(VLOOKUP($B106,'[1]1718  Exp_Rev Access'!$F$7:$GK$318,23,FALSE)),"",VLOOKUP($B106,'[1]1718  Exp_Rev Access'!$F$7:$GK$318,23,FALSE))</f>
        <v>10668.33</v>
      </c>
      <c r="AE106" s="90">
        <f>IF(ISNA(VLOOKUP($B106,'[1]1718  Exp_Rev Access'!$F$7:$GK$318,24,FALSE)),"",VLOOKUP($B106,'[1]1718  Exp_Rev Access'!$F$7:$GK$318,24,FALSE))</f>
        <v>41226.449999999997</v>
      </c>
      <c r="AF106" s="90">
        <f>IF(ISNA(VLOOKUP($B106,'[1]1718  Exp_Rev Access'!$F$7:$GK$318,25,FALSE)),"",VLOOKUP($B106,'[1]1718  Exp_Rev Access'!$F$7:$GK$318,25,FALSE))</f>
        <v>0</v>
      </c>
      <c r="AG106" s="90">
        <f>IF(ISNA(VLOOKUP($B106,'[1]1718  Exp_Rev Access'!$F$7:$GK$318,26,FALSE)),"",VLOOKUP($B106,'[1]1718  Exp_Rev Access'!$F$7:$GK$318,26,FALSE))</f>
        <v>13626.18</v>
      </c>
      <c r="AH106" s="90">
        <f>IF(ISNA(VLOOKUP($B106,'[1]1718  Exp_Rev Access'!$F$7:$GK$318,27,FALSE)),"",VLOOKUP($B106,'[1]1718  Exp_Rev Access'!$F$7:$GK$318,27,FALSE))</f>
        <v>1093.21</v>
      </c>
      <c r="AI106" s="90">
        <f>IF(ISNA(VLOOKUP($B106,'[1]1718  Exp_Rev Access'!$F$7:$GK$318,28,FALSE)),"",VLOOKUP($B106,'[1]1718  Exp_Rev Access'!$F$7:$GK$318,28,FALSE))</f>
        <v>2882.5</v>
      </c>
      <c r="AJ106" s="90">
        <f>IF(ISNA(VLOOKUP($B106,'[1]1718  Exp_Rev Access'!$F$7:$GK$318,29,FALSE)),"",VLOOKUP($B106,'[1]1718  Exp_Rev Access'!$F$7:$GK$318,29,FALSE))</f>
        <v>0</v>
      </c>
      <c r="AK106" s="90">
        <f>IF(ISNA(VLOOKUP($B106,'[1]1718  Exp_Rev Access'!$F$7:$GK$318,30,FALSE)),"",VLOOKUP($B106,'[1]1718  Exp_Rev Access'!$F$7:$GK$318,30,FALSE))</f>
        <v>38525.68</v>
      </c>
      <c r="AL106" s="90">
        <f>IF(ISNA(VLOOKUP($B106,'[1]1718  Exp_Rev Access'!$F$7:$GK$318,31,FALSE)),"",VLOOKUP($B106,'[1]1718  Exp_Rev Access'!$F$7:$GK$318,31,FALSE))</f>
        <v>0</v>
      </c>
      <c r="AM106" s="56">
        <f t="shared" si="363"/>
        <v>132424.38</v>
      </c>
      <c r="AN106" s="92">
        <f t="shared" si="364"/>
        <v>1.0505094986990024E-2</v>
      </c>
      <c r="AO106" s="71">
        <f t="shared" si="365"/>
        <v>136.12703536184213</v>
      </c>
      <c r="AP106" s="90">
        <f>IF(ISNA(VLOOKUP($B106,'[1]1718  Exp_Rev Access'!$F$7:$GK$318,33,FALSE)),"",VLOOKUP($B106,'[1]1718  Exp_Rev Access'!$F$7:$GK$318,33,FALSE))</f>
        <v>6216610.4299999997</v>
      </c>
      <c r="AQ106" s="90">
        <f>IF(ISNA(VLOOKUP($B106,'[1]1718  Exp_Rev Access'!$F$7:$GK$318,34,FALSE)),"",VLOOKUP($B106,'[1]1718  Exp_Rev Access'!$F$7:$GK$318,34,FALSE))</f>
        <v>235962.3</v>
      </c>
      <c r="AR106" s="90">
        <f>IF(ISNA(VLOOKUP($B106,'[1]1718  Exp_Rev Access'!$F$7:$GK$318,35,FALSE)),"",VLOOKUP($B106,'[1]1718  Exp_Rev Access'!$F$7:$GK$318,35,FALSE))</f>
        <v>788259.28</v>
      </c>
      <c r="AS106" s="90">
        <f>IF(ISNA(VLOOKUP($B106,'[1]1718  Exp_Rev Access'!$F$7:$GK$318,36,FALSE)),"",VLOOKUP($B106,'[1]1718  Exp_Rev Access'!$F$7:$GK$318,36,FALSE))</f>
        <v>0</v>
      </c>
      <c r="AT106" s="90">
        <f>IF(ISNA(VLOOKUP($B106,'[1]1718  Exp_Rev Access'!$F$7:$GK$318,37,FALSE)),"",VLOOKUP($B106,'[1]1718  Exp_Rev Access'!$F$7:$GK$318,37,FALSE))</f>
        <v>0</v>
      </c>
      <c r="AU106" s="56">
        <f t="shared" si="366"/>
        <v>7240832.0099999998</v>
      </c>
      <c r="AV106" s="93">
        <f t="shared" si="367"/>
        <v>0.57440803611757818</v>
      </c>
      <c r="AW106" s="56">
        <f t="shared" si="368"/>
        <v>7443.2894839638166</v>
      </c>
      <c r="AX106" s="90">
        <f>IF(ISNA(VLOOKUP($B106,'[1]1718  Exp_Rev Access'!$F$7:$GK$318,39,FALSE)),"",VLOOKUP($B106,'[1]1718  Exp_Rev Access'!$F$7:$GK$318,39,FALSE))</f>
        <v>0</v>
      </c>
      <c r="AY106" s="90">
        <f>IF(ISNA(VLOOKUP($B106,'[1]1718  Exp_Rev Access'!$F$7:$GK$318,40,FALSE)),"",VLOOKUP($B106,'[1]1718  Exp_Rev Access'!$F$7:$GK$318,40,FALSE))</f>
        <v>877867.24</v>
      </c>
      <c r="AZ106" s="90">
        <f>IF(ISNA(VLOOKUP($B106,'[1]1718  Exp_Rev Access'!$F$7:$GK$318,41,FALSE)),"",VLOOKUP($B106,'[1]1718  Exp_Rev Access'!$F$7:$GK$318,41,FALSE))</f>
        <v>2492.27</v>
      </c>
      <c r="BA106" s="90">
        <f>IF(ISNA(VLOOKUP($B106,'[1]1718  Exp_Rev Access'!$F$7:$GK$318,42,FALSE)),"",VLOOKUP($B106,'[1]1718  Exp_Rev Access'!$F$7:$GK$318,42,FALSE))</f>
        <v>0</v>
      </c>
      <c r="BB106" s="90">
        <f>IF(ISNA(VLOOKUP($B106,'[1]1718  Exp_Rev Access'!$F$7:$GK$318,43,FALSE)),"",VLOOKUP($B106,'[1]1718  Exp_Rev Access'!$F$7:$GK$318,43,FALSE))</f>
        <v>0</v>
      </c>
      <c r="BC106" s="90">
        <f>IF(ISNA(VLOOKUP($B106,'[1]1718  Exp_Rev Access'!$F$7:$GK$318,44,FALSE)),"",VLOOKUP($B106,'[1]1718  Exp_Rev Access'!$F$7:$GK$318,44,FALSE))</f>
        <v>569693.98</v>
      </c>
      <c r="BD106" s="90">
        <f>IF(ISNA(VLOOKUP($B106,'[1]1718  Exp_Rev Access'!$F$7:$GK$318,45,FALSE)),"",VLOOKUP($B106,'[1]1718  Exp_Rev Access'!$F$7:$GK$318,45,FALSE))</f>
        <v>0</v>
      </c>
      <c r="BE106" s="90">
        <f>IF(ISNA(VLOOKUP($B106,'[1]1718  Exp_Rev Access'!$F$7:$GK$318,46,FALSE)),"",VLOOKUP($B106,'[1]1718  Exp_Rev Access'!$F$7:$GK$318,46,FALSE))</f>
        <v>35782.33</v>
      </c>
      <c r="BF106" s="90">
        <f>IF(ISNA(VLOOKUP($B106,'[1]1718  Exp_Rev Access'!$F$7:$GK$318,47,FALSE)),"",VLOOKUP($B106,'[1]1718  Exp_Rev Access'!$F$7:$GK$318,47,FALSE))</f>
        <v>0</v>
      </c>
      <c r="BG106" s="90">
        <f>IF(ISNA(VLOOKUP($B106,'[1]1718  Exp_Rev Access'!$F$7:$GK$318,48,FALSE)),"",VLOOKUP($B106,'[1]1718  Exp_Rev Access'!$F$7:$GK$318,48,FALSE))</f>
        <v>356672.77</v>
      </c>
      <c r="BH106" s="90">
        <f>IF(ISNA(VLOOKUP($B106,'[1]1718  Exp_Rev Access'!$F$7:$GK$318,49,FALSE)),"",VLOOKUP($B106,'[1]1718  Exp_Rev Access'!$F$7:$GK$318,49,FALSE))</f>
        <v>18439.54</v>
      </c>
      <c r="BI106" s="90">
        <f>IF(ISNA(VLOOKUP($B106,'[1]1718  Exp_Rev Access'!$F$7:$GK$318,50,FALSE)),"",VLOOKUP($B106,'[1]1718  Exp_Rev Access'!$F$7:$GK$318,50,FALSE))</f>
        <v>0</v>
      </c>
      <c r="BJ106" s="90">
        <f>IF(ISNA(VLOOKUP($B106,'[1]1718  Exp_Rev Access'!$F$7:$GK$318,51,FALSE)),"",VLOOKUP($B106,'[1]1718  Exp_Rev Access'!$F$7:$GK$318,51,FALSE))</f>
        <v>8603.19</v>
      </c>
      <c r="BK106" s="90">
        <f>IF(ISNA(VLOOKUP($B106,'[1]1718  Exp_Rev Access'!$F$7:$GK$318,52,FALSE)),"",VLOOKUP($B106,'[1]1718  Exp_Rev Access'!$F$7:$GK$318,52,FALSE))</f>
        <v>353519.88</v>
      </c>
      <c r="BL106" s="90">
        <f>IF(ISNA(VLOOKUP($B106,'[1]1718  Exp_Rev Access'!$F$7:$GK$318,53,FALSE)),"",VLOOKUP($B106,'[1]1718  Exp_Rev Access'!$F$7:$GK$318,53,FALSE))</f>
        <v>0</v>
      </c>
      <c r="BM106" s="90">
        <f>IF(ISNA(VLOOKUP($B106,'[1]1718  Exp_Rev Access'!$F$7:$GK$318,54,FALSE)),"",VLOOKUP($B106,'[1]1718  Exp_Rev Access'!$F$7:$GK$318,54,FALSE))</f>
        <v>0</v>
      </c>
      <c r="BN106" s="90">
        <f>IF(ISNA(VLOOKUP($B106,'[1]1718  Exp_Rev Access'!$F$7:$GK$318,55,FALSE)),"",VLOOKUP($B106,'[1]1718  Exp_Rev Access'!$F$7:$GK$318,55,FALSE))</f>
        <v>0</v>
      </c>
      <c r="BO106" s="90">
        <f>IF(ISNA(VLOOKUP($B106,'[1]1718  Exp_Rev Access'!$F$7:$GK$318,56,FALSE)),"",VLOOKUP($B106,'[1]1718  Exp_Rev Access'!$F$7:$GK$318,56,FALSE))</f>
        <v>0</v>
      </c>
      <c r="BP106" s="90">
        <f>IF(ISNA(VLOOKUP($B106,'[1]1718  Exp_Rev Access'!$F$7:$GK$318,57,FALSE)),"",VLOOKUP($B106,'[1]1718  Exp_Rev Access'!$F$7:$GK$318,57,FALSE))</f>
        <v>0</v>
      </c>
      <c r="BQ106" s="90">
        <f>IF(ISNA(VLOOKUP($B106,'[1]1718  Exp_Rev Access'!$F$7:$GK$318,58,FALSE)),"",VLOOKUP($B106,'[1]1718  Exp_Rev Access'!$F$7:$GK$318,58,FALSE))</f>
        <v>0</v>
      </c>
      <c r="BR106" s="90">
        <f>IF(ISNA(VLOOKUP($B106,'[1]1718  Exp_Rev Access'!$F$7:$GK$318,59,FALSE)),"",VLOOKUP($B106,'[1]1718  Exp_Rev Access'!$F$7:$GK$318,59,FALSE))</f>
        <v>0</v>
      </c>
      <c r="BS106" s="90">
        <f>IF(ISNA(VLOOKUP($B106,'[1]1718  Exp_Rev Access'!$F$7:$GK$318,60,FALSE)),"",VLOOKUP($B106,'[1]1718  Exp_Rev Access'!$F$7:$GK$318,60,FALSE))</f>
        <v>0</v>
      </c>
      <c r="BT106" s="90">
        <f>IF(ISNA(VLOOKUP($B106,'[1]1718  Exp_Rev Access'!$F$7:$GK$318,61,FALSE)),"",VLOOKUP($B106,'[1]1718  Exp_Rev Access'!$F$7:$GK$318,61,FALSE))</f>
        <v>0</v>
      </c>
      <c r="BU106" s="90">
        <f>IF(ISNA(VLOOKUP($B106,'[1]1718  Exp_Rev Access'!$F$7:$GK$318,62,FALSE)),"",VLOOKUP($B106,'[1]1718  Exp_Rev Access'!$F$7:$GK$318,62,FALSE))</f>
        <v>0</v>
      </c>
      <c r="BV106" s="56">
        <f t="shared" si="236"/>
        <v>2223071.2000000002</v>
      </c>
      <c r="BW106" s="92">
        <f t="shared" si="369"/>
        <v>0.17635403782024048</v>
      </c>
      <c r="BX106" s="71">
        <f t="shared" si="370"/>
        <v>2285.2294407894742</v>
      </c>
      <c r="BY106" s="90">
        <f>IF(ISNA(VLOOKUP($B106,'[1]1718  Exp_Rev Access'!$F$7:$GK$318,64,FALSE)),"",VLOOKUP($B106,'[1]1718  Exp_Rev Access'!$F$7:$GK$318,64,FALSE))</f>
        <v>1034.3800000000001</v>
      </c>
      <c r="BZ106" s="90">
        <f>IF(ISNA(VLOOKUP($B106,'[1]1718  Exp_Rev Access'!$F$7:$GK$318,65,FALSE)),"",VLOOKUP($B106,'[1]1718  Exp_Rev Access'!$F$7:$GK$318,65,FALSE))</f>
        <v>0</v>
      </c>
      <c r="CA106" s="90">
        <f>IF(ISNA(VLOOKUP($B106,'[1]1718  Exp_Rev Access'!$F$7:$GK$318,66,FALSE)),"",VLOOKUP($B106,'[1]1718  Exp_Rev Access'!$F$7:$GK$318,66,FALSE))</f>
        <v>0</v>
      </c>
      <c r="CB106" s="90">
        <f>IF(ISNA(VLOOKUP($B106,'[1]1718  Exp_Rev Access'!$F$7:$GK$318,67,FALSE)),"",VLOOKUP($B106,'[1]1718  Exp_Rev Access'!$F$7:$GK$318,67,FALSE))</f>
        <v>0</v>
      </c>
      <c r="CC106" s="90">
        <f>IF(ISNA(VLOOKUP($B106,'[1]1718  Exp_Rev Access'!$F$7:$GK$318,68,FALSE)),"",VLOOKUP($B106,'[1]1718  Exp_Rev Access'!$F$7:$GK$318,68,FALSE))</f>
        <v>0</v>
      </c>
      <c r="CD106" s="90">
        <f>IF(ISNA(VLOOKUP($B106,'[1]1718  Exp_Rev Access'!$F$7:$GK$318,69,FALSE)),"",VLOOKUP($B106,'[1]1718  Exp_Rev Access'!$F$7:$GK$318,69,FALSE))</f>
        <v>0</v>
      </c>
      <c r="CE106" s="56">
        <f t="shared" si="237"/>
        <v>1034.3800000000001</v>
      </c>
      <c r="CF106" s="92">
        <f t="shared" si="251"/>
        <v>8.2056341533505702E-5</v>
      </c>
      <c r="CG106" s="78">
        <f t="shared" si="252"/>
        <v>1.0633018092105266</v>
      </c>
      <c r="CH106" s="90">
        <f>IF(ISNA(VLOOKUP($B106,'[1]1718  Exp_Rev Access'!$F$7:$GK$318,$CH$2,FALSE)),"",VLOOKUP($B106,'[1]1718  Exp_Rev Access'!$F$7:$GK$318,$CH$2,FALSE))</f>
        <v>0</v>
      </c>
      <c r="CI106" s="90">
        <f>IF(ISNA(VLOOKUP($B106,'[1]1718  Exp_Rev Access'!$F$7:$GK$318,$CI$2,FALSE)),"",VLOOKUP($B106,'[1]1718  Exp_Rev Access'!$F$7:$GK$318,$CI$2,FALSE))</f>
        <v>0</v>
      </c>
      <c r="CJ106" s="90">
        <f>IF(ISNA(VLOOKUP($B106,'[1]1718  Exp_Rev Access'!$F$7:$GK$318,$CJ$2,FALSE)),"",VLOOKUP($B106,'[1]1718  Exp_Rev Access'!$F$7:$GK$318,$CJ$2,FALSE))</f>
        <v>0</v>
      </c>
      <c r="CK106" s="90">
        <f>IF(ISNA(VLOOKUP($B106,'[1]1718  Exp_Rev Access'!$F$7:$GK$318,$CK$2,FALSE)),"",VLOOKUP($B106,'[1]1718  Exp_Rev Access'!$F$7:$GK$318,$CK$2,FALSE))</f>
        <v>0</v>
      </c>
      <c r="CL106" s="90">
        <f>IF(ISNA(VLOOKUP($B106,'[1]1718  Exp_Rev Access'!$F$7:$GK$318,$CL$2,FALSE)),"",VLOOKUP($B106,'[1]1718  Exp_Rev Access'!$F$7:$GK$318,$CL$2,FALSE))</f>
        <v>0</v>
      </c>
      <c r="CM106" s="90">
        <f>IF(ISNA(VLOOKUP($B106,'[1]1718  Exp_Rev Access'!$F$7:$GK$318,$CM$2,FALSE)),"",VLOOKUP($B106,'[1]1718  Exp_Rev Access'!$F$7:$GK$318,$CM$2,FALSE))</f>
        <v>0</v>
      </c>
      <c r="CN106" s="90">
        <f>IF(ISNA(VLOOKUP($B106,'[1]1718  Exp_Rev Access'!$F$7:$GK$318,$CN$2,FALSE)),"",VLOOKUP($B106,'[1]1718  Exp_Rev Access'!$F$7:$GK$318,$CN$2,FALSE))</f>
        <v>0</v>
      </c>
      <c r="CO106" s="90">
        <f>IF(ISNA(VLOOKUP($B106,'[1]1718  Exp_Rev Access'!$F$7:$GK$318,$CO$2,FALSE)),"",VLOOKUP($B106,'[1]1718  Exp_Rev Access'!$F$7:$GK$318,$CO$2,FALSE))</f>
        <v>0</v>
      </c>
      <c r="CP106" s="90">
        <f>IF(ISNA(VLOOKUP($B106,'[1]1718  Exp_Rev Access'!$F$7:$GK$318,$CP$2,FALSE)),"",VLOOKUP($B106,'[1]1718  Exp_Rev Access'!$F$7:$GK$318,$CP$2,FALSE))</f>
        <v>0</v>
      </c>
      <c r="CQ106" s="90">
        <f>IF(ISNA(VLOOKUP($B106,'[1]1718  Exp_Rev Access'!$F$7:$GK$318,$CQ$2,FALSE)),"",VLOOKUP($B106,'[1]1718  Exp_Rev Access'!$F$7:$GK$318,$CQ$2,FALSE))</f>
        <v>227200.76</v>
      </c>
      <c r="CR106" s="90">
        <f>IF(ISNA(VLOOKUP($B106,'[1]1718  Exp_Rev Access'!$F$7:$GK$318,$CR$2,FALSE)),"",VLOOKUP($B106,'[1]1718  Exp_Rev Access'!$F$7:$GK$318,$CR$2,FALSE))</f>
        <v>0</v>
      </c>
      <c r="CS106" s="90">
        <f>IF(ISNA(VLOOKUP($B106,'[1]1718  Exp_Rev Access'!$F$7:$GK$318,$CS$2,FALSE)),"",VLOOKUP($B106,'[1]1718  Exp_Rev Access'!$F$7:$GK$318,$CS$2,FALSE))</f>
        <v>8771</v>
      </c>
      <c r="CT106" s="90">
        <f>IF(ISNA(VLOOKUP($B106,'[1]1718  Exp_Rev Access'!$F$7:$GK$318,$CT$2,FALSE)),"",VLOOKUP($B106,'[1]1718  Exp_Rev Access'!$F$7:$GK$318,$CT$2,FALSE))</f>
        <v>0</v>
      </c>
      <c r="CU106" s="90">
        <f>IF(ISNA(VLOOKUP($B106,'[1]1718  Exp_Rev Access'!$F$7:$GK$318,$CU$2,FALSE)),"",VLOOKUP($B106,'[1]1718  Exp_Rev Access'!$F$7:$GK$318,$CU$2,FALSE))</f>
        <v>374067.39</v>
      </c>
      <c r="CV106" s="90">
        <f>IF(ISNA(VLOOKUP($B106,'[1]1718  Exp_Rev Access'!$F$7:$GK$318,$CV$2,FALSE)),"",VLOOKUP($B106,'[1]1718  Exp_Rev Access'!$F$7:$GK$318,$CV$2,FALSE))</f>
        <v>64078.35</v>
      </c>
      <c r="CW106" s="90">
        <f>IF(ISNA(VLOOKUP($B106,'[1]1718  Exp_Rev Access'!$F$7:$GK$318,$CW$2,FALSE)),"",VLOOKUP($B106,'[1]1718  Exp_Rev Access'!$F$7:$GK$318,$CW$2,FALSE))</f>
        <v>193488.78</v>
      </c>
      <c r="CX106" s="90">
        <f>IF(ISNA(VLOOKUP($B106,'[1]1718  Exp_Rev Access'!$F$7:$GK$318,$CX$2,FALSE)),"",VLOOKUP($B106,'[1]1718  Exp_Rev Access'!$F$7:$GK$318,$CX$2,FALSE))</f>
        <v>0</v>
      </c>
      <c r="CY106" s="90">
        <f>IF(ISNA(VLOOKUP($B106,'[1]1718  Exp_Rev Access'!$F$7:$GK$318,$CY$2,FALSE)),"",VLOOKUP($B106,'[1]1718  Exp_Rev Access'!$F$7:$GK$318,$CY$2,FALSE))</f>
        <v>0</v>
      </c>
      <c r="CZ106" s="90">
        <f>IF(ISNA(VLOOKUP($B106,'[1]1718  Exp_Rev Access'!$F$7:$GK$318,$CZ$2,FALSE)),"",VLOOKUP($B106,'[1]1718  Exp_Rev Access'!$F$7:$GK$318,$CZ$2,FALSE))</f>
        <v>0</v>
      </c>
      <c r="DA106" s="90">
        <f>IF(ISNA(VLOOKUP($B106,'[1]1718  Exp_Rev Access'!$F$7:$GK$318,$DA$2,FALSE)),"",VLOOKUP($B106,'[1]1718  Exp_Rev Access'!$F$7:$GK$318,$DA$2,FALSE))</f>
        <v>0</v>
      </c>
      <c r="DB106" s="90">
        <f>IF(ISNA(VLOOKUP($B106,'[1]1718  Exp_Rev Access'!$F$7:$GK$318,$DB$2,FALSE)),"",VLOOKUP($B106,'[1]1718  Exp_Rev Access'!$F$7:$GK$318,$DB$2,FALSE))</f>
        <v>44515.839999999997</v>
      </c>
      <c r="DC106" s="90">
        <f>IF(ISNA(VLOOKUP($B106,'[1]1718  Exp_Rev Access'!$F$7:$GK$318,$DC$2,FALSE)),"",VLOOKUP($B106,'[1]1718  Exp_Rev Access'!$F$7:$GK$318,$DC$2,FALSE))</f>
        <v>0</v>
      </c>
      <c r="DD106" s="90">
        <f>IF(ISNA(VLOOKUP($B106,'[1]1718  Exp_Rev Access'!$F$7:$GK$318,$DD$2,FALSE)),"",VLOOKUP($B106,'[1]1718  Exp_Rev Access'!$F$7:$GK$318,$DD$2,FALSE))</f>
        <v>0</v>
      </c>
      <c r="DE106" s="90">
        <f>IF(ISNA(VLOOKUP($B106,'[1]1718  Exp_Rev Access'!$F$7:$GK$318,$DE$2,FALSE)),"",VLOOKUP($B106,'[1]1718  Exp_Rev Access'!$F$7:$GK$318,$DE$2,FALSE))</f>
        <v>0</v>
      </c>
      <c r="DF106" s="90">
        <f>IF(ISNA(VLOOKUP($B106,'[1]1718  Exp_Rev Access'!$F$7:$GK$318,$DF$2,FALSE)),"",VLOOKUP($B106,'[1]1718  Exp_Rev Access'!$F$7:$GK$318,$DF$2,FALSE))</f>
        <v>0</v>
      </c>
      <c r="DG106" s="90">
        <f>IF(ISNA(VLOOKUP($B106,'[1]1718  Exp_Rev Access'!$F$7:$GK$318,$DG$2,FALSE)),"",VLOOKUP($B106,'[1]1718  Exp_Rev Access'!$F$7:$GK$318,$DG$2,FALSE))</f>
        <v>0</v>
      </c>
      <c r="DH106" s="90">
        <f>IF(ISNA(VLOOKUP($B106,'[1]1718  Exp_Rev Access'!$F$7:$GK$318,$DH$2,FALSE)),"",VLOOKUP($B106,'[1]1718  Exp_Rev Access'!$F$7:$GK$318,$DH$2,FALSE))</f>
        <v>10981.9</v>
      </c>
      <c r="DI106" s="90">
        <f>IF(ISNA(VLOOKUP($B106,'[1]1718  Exp_Rev Access'!$F$7:$GK$318,$DI$2,FALSE)),"",VLOOKUP($B106,'[1]1718  Exp_Rev Access'!$F$7:$GK$318,$DI$2,FALSE))</f>
        <v>562501.66</v>
      </c>
      <c r="DJ106" s="90">
        <f>IF(ISNA(VLOOKUP($B106,'[1]1718  Exp_Rev Access'!$F$7:$GK$318,$DJ$2,FALSE)),"",VLOOKUP($B106,'[1]1718  Exp_Rev Access'!$F$7:$GK$318,$DJ$2,FALSE))</f>
        <v>0</v>
      </c>
      <c r="DK106" s="90">
        <f>IF(ISNA(VLOOKUP($B106,'[1]1718  Exp_Rev Access'!$F$7:$GK$318,$DK$2,FALSE)),"",VLOOKUP($B106,'[1]1718  Exp_Rev Access'!$F$7:$GK$318,$DK$2,FALSE))</f>
        <v>0</v>
      </c>
      <c r="DL106" s="90">
        <f>IF(ISNA(VLOOKUP($B106,'[1]1718  Exp_Rev Access'!$F$7:$GK$318,$DL$2,FALSE)),"",VLOOKUP($B106,'[1]1718  Exp_Rev Access'!$F$7:$GK$318,$DL$2,FALSE))</f>
        <v>0</v>
      </c>
      <c r="DM106" s="90">
        <f>IF(ISNA(VLOOKUP($B106,'[1]1718  Exp_Rev Access'!$F$7:$GK$318,$DM$2,FALSE)),"",VLOOKUP($B106,'[1]1718  Exp_Rev Access'!$F$7:$GK$318,$DM$2,FALSE))</f>
        <v>0</v>
      </c>
      <c r="DN106" s="90">
        <f>IF(ISNA(VLOOKUP($B106,'[1]1718  Exp_Rev Access'!$F$7:$GK$318,$DN$2,FALSE)),"",VLOOKUP($B106,'[1]1718  Exp_Rev Access'!$F$7:$GK$318,$DN$2,FALSE))</f>
        <v>0</v>
      </c>
      <c r="DO106" s="90">
        <f>IF(ISNA(VLOOKUP($B106,'[1]1718  Exp_Rev Access'!$F$7:$GK$318,$DO$2,FALSE)),"",VLOOKUP($B106,'[1]1718  Exp_Rev Access'!$F$7:$GK$318,$DO$2,FALSE))</f>
        <v>0</v>
      </c>
      <c r="DP106" s="90">
        <f>IF(ISNA(VLOOKUP($B106,'[1]1718  Exp_Rev Access'!$F$7:$GK$318,$DP$2,FALSE)),"",VLOOKUP($B106,'[1]1718  Exp_Rev Access'!$F$7:$GK$318,$DP$2,FALSE))</f>
        <v>0</v>
      </c>
      <c r="DQ106" s="90">
        <f>IF(ISNA(VLOOKUP($B106,'[1]1718  Exp_Rev Access'!$F$7:$GK$318,$DQ$2,FALSE)),"",VLOOKUP($B106,'[1]1718  Exp_Rev Access'!$F$7:$GK$318,$DQ$2,FALSE))</f>
        <v>0</v>
      </c>
      <c r="DR106" s="90">
        <f>IF(ISNA(VLOOKUP($B106,'[1]1718  Exp_Rev Access'!$F$7:$GK$318,$DR$2,FALSE)),"",VLOOKUP($B106,'[1]1718  Exp_Rev Access'!$F$7:$GK$318,$DR$2,FALSE))</f>
        <v>0</v>
      </c>
      <c r="DS106" s="90">
        <f>IF(ISNA(VLOOKUP($B106,'[1]1718  Exp_Rev Access'!$F$7:$GK$318,$DS$2,FALSE)),"",VLOOKUP($B106,'[1]1718  Exp_Rev Access'!$F$7:$GK$318,$DS$2,FALSE))</f>
        <v>0</v>
      </c>
      <c r="DT106" s="90">
        <f>IF(ISNA(VLOOKUP($B106,'[1]1718  Exp_Rev Access'!$F$7:$GK$318,$DT$2,FALSE)),"",VLOOKUP($B106,'[1]1718  Exp_Rev Access'!$F$7:$GK$318,$DT$2,FALSE))</f>
        <v>0</v>
      </c>
      <c r="DU106" s="90">
        <f>IF(ISNA(VLOOKUP($B106,'[1]1718  Exp_Rev Access'!$F$7:$GK$318,$DU$2,FALSE)),"",VLOOKUP($B106,'[1]1718  Exp_Rev Access'!$F$7:$GK$318,$DU$2,FALSE))</f>
        <v>0</v>
      </c>
      <c r="DV106" s="90">
        <f>IF(ISNA(VLOOKUP($B106,'[1]1718  Exp_Rev Access'!$F$7:$GK$318,$DV$2,FALSE)),"",VLOOKUP($B106,'[1]1718  Exp_Rev Access'!$F$7:$GK$318,$DV$2,FALSE))</f>
        <v>0</v>
      </c>
      <c r="DW106" s="90">
        <f>IF(ISNA(VLOOKUP($B106,'[1]1718  Exp_Rev Access'!$F$7:$GK$318,$DW$2,FALSE)),"",VLOOKUP($B106,'[1]1718  Exp_Rev Access'!$F$7:$GK$318,$DW$2,FALSE))</f>
        <v>0</v>
      </c>
      <c r="DX106" s="90">
        <f>IF(ISNA(VLOOKUP($B106,'[1]1718  Exp_Rev Access'!$F$7:$GK$318,$DX$2,FALSE)),"",VLOOKUP($B106,'[1]1718  Exp_Rev Access'!$F$7:$GK$318,$DX$2,FALSE))</f>
        <v>0</v>
      </c>
      <c r="DY106" s="90">
        <f>IF(ISNA(VLOOKUP($B106,'[1]1718  Exp_Rev Access'!$F$7:$GK$318,$DY$2,FALSE)),"",VLOOKUP($B106,'[1]1718  Exp_Rev Access'!$F$7:$GK$318,$DY$2,FALSE))</f>
        <v>0</v>
      </c>
      <c r="DZ106" s="90">
        <f>IF(ISNA(VLOOKUP($B106,'[1]1718  Exp_Rev Access'!$F$7:$GK$318,$DZ$2,FALSE)),"",VLOOKUP($B106,'[1]1718  Exp_Rev Access'!$F$7:$GK$318,$DZ$2,FALSE))</f>
        <v>0</v>
      </c>
      <c r="EA106" s="90">
        <f>IF(ISNA(VLOOKUP($B106,'[1]1718  Exp_Rev Access'!$F$7:$GK$318,$EA$2,FALSE)),"",VLOOKUP($B106,'[1]1718  Exp_Rev Access'!$F$7:$GK$318,$EA$2,FALSE))</f>
        <v>0</v>
      </c>
      <c r="EB106" s="90">
        <f>IF(ISNA(VLOOKUP($B106,'[1]1718  Exp_Rev Access'!$F$7:$GK$318,$EB$2,FALSE)),"",VLOOKUP($B106,'[1]1718  Exp_Rev Access'!$F$7:$GK$318,$EB$2,FALSE))</f>
        <v>0</v>
      </c>
      <c r="EC106" s="90">
        <f>IF(ISNA(VLOOKUP($B106,'[1]1718  Exp_Rev Access'!$F$7:$GK$318,$EC$2,FALSE)),"",VLOOKUP($B106,'[1]1718  Exp_Rev Access'!$F$7:$GK$318,$EC$2,FALSE))</f>
        <v>0</v>
      </c>
      <c r="ED106" s="90">
        <f>IF(ISNA(VLOOKUP($B106,'[1]1718  Exp_Rev Access'!$F$7:$GK$318,$ED$2,FALSE)),"",VLOOKUP($B106,'[1]1718  Exp_Rev Access'!$F$7:$GK$318,$ED$2,FALSE))</f>
        <v>0</v>
      </c>
      <c r="EE106" s="90">
        <f>IF(ISNA(VLOOKUP($B106,'[1]1718  Exp_Rev Access'!$F$7:$GK$318,$EE$2,FALSE)),"",VLOOKUP($B106,'[1]1718  Exp_Rev Access'!$F$7:$GK$318,$EE$2,FALSE))</f>
        <v>0</v>
      </c>
      <c r="EF106" s="90">
        <f>IF(ISNA(VLOOKUP($B106,'[1]1718  Exp_Rev Access'!$F$7:$GK$318,$EF$2,FALSE)),"",VLOOKUP($B106,'[1]1718  Exp_Rev Access'!$F$7:$GK$318,$EF$2,FALSE))</f>
        <v>0</v>
      </c>
      <c r="EG106" s="90">
        <f>IF(ISNA(VLOOKUP($B106,'[1]1718  Exp_Rev Access'!$F$7:$GK$318,$EG$2,FALSE)),"",VLOOKUP($B106,'[1]1718  Exp_Rev Access'!$F$7:$GK$318,$EG$2,FALSE))</f>
        <v>0</v>
      </c>
      <c r="EH106" s="90">
        <f>IF(ISNA(VLOOKUP($B106,'[1]1718  Exp_Rev Access'!$F$7:$GK$318,$EH$2,FALSE)),"",VLOOKUP($B106,'[1]1718  Exp_Rev Access'!$F$7:$GK$318,$EH$2,FALSE))</f>
        <v>0</v>
      </c>
      <c r="EI106" s="90">
        <f>IF(ISNA(VLOOKUP($B106,'[1]1718  Exp_Rev Access'!$F$7:$GK$318,$EI$2,FALSE)),"",VLOOKUP($B106,'[1]1718  Exp_Rev Access'!$F$7:$GK$318,$EI$2,FALSE))</f>
        <v>0</v>
      </c>
      <c r="EJ106" s="90">
        <f>IF(ISNA(VLOOKUP($B106,'[1]1718  Exp_Rev Access'!$F$7:$GK$318,$EJ$2,FALSE)),"",VLOOKUP($B106,'[1]1718  Exp_Rev Access'!$F$7:$GK$318,$EJ$2,FALSE))</f>
        <v>0</v>
      </c>
      <c r="EK106" s="90">
        <f>IF(ISNA(VLOOKUP($B106,'[1]1718  Exp_Rev Access'!$F$7:$GK$318,$EK$2,FALSE)),"",VLOOKUP($B106,'[1]1718  Exp_Rev Access'!$F$7:$GK$318,$EK$2,FALSE))</f>
        <v>0</v>
      </c>
      <c r="EL106" s="90">
        <f>IF(ISNA(VLOOKUP($B106,'[1]1718  Exp_Rev Access'!$F$7:$GK$318,$EL$2,FALSE)),"",VLOOKUP($B106,'[1]1718  Exp_Rev Access'!$F$7:$GK$318,$EL$2,FALSE))</f>
        <v>0</v>
      </c>
      <c r="EM106" s="90">
        <f>IF(ISNA(VLOOKUP($B106,'[1]1718  Exp_Rev Access'!$F$7:$GK$318,$EM$2,FALSE)),"",VLOOKUP($B106,'[1]1718  Exp_Rev Access'!$F$7:$GK$318,$EM$2,FALSE))</f>
        <v>0</v>
      </c>
      <c r="EN106" s="90">
        <f>IF(ISNA(VLOOKUP($B106,'[1]1718  Exp_Rev Access'!$F$7:$GK$318,$EN$2,FALSE)),"",VLOOKUP($B106,'[1]1718  Exp_Rev Access'!$F$7:$GK$318,$EN$2,FALSE))</f>
        <v>0</v>
      </c>
      <c r="EO106" s="90">
        <f>IF(ISNA(VLOOKUP($B106,'[1]1718  Exp_Rev Access'!$F$7:$GK$318,$EO$2,FALSE)),"",VLOOKUP($B106,'[1]1718  Exp_Rev Access'!$F$7:$GK$318,$EO$2,FALSE))</f>
        <v>0</v>
      </c>
      <c r="EP106" s="90">
        <f>IF(ISNA(VLOOKUP($B106,'[1]1718  Exp_Rev Access'!$F$7:$GK$318,$EP$2,FALSE)),"",VLOOKUP($B106,'[1]1718  Exp_Rev Access'!$F$7:$GK$318,$EP$2,FALSE))</f>
        <v>0</v>
      </c>
      <c r="EQ106" s="90">
        <f>IF(ISNA(VLOOKUP($B106,'[1]1718  Exp_Rev Access'!$F$7:$GK$318,$EQ$2,FALSE)),"",VLOOKUP($B106,'[1]1718  Exp_Rev Access'!$F$7:$GK$318,$EQ$2,FALSE))</f>
        <v>0</v>
      </c>
      <c r="ER106" s="90">
        <f>IF(ISNA(VLOOKUP($B106,'[1]1718  Exp_Rev Access'!$F$7:$GK$318,$ER$2,FALSE)),"",VLOOKUP($B106,'[1]1718  Exp_Rev Access'!$F$7:$GK$318,$ER$2,FALSE))</f>
        <v>0</v>
      </c>
      <c r="ES106" s="90">
        <f>IF(ISNA(VLOOKUP($B106,'[1]1718  Exp_Rev Access'!$F$7:$GK$318,$ES$2,FALSE)),"",VLOOKUP($B106,'[1]1718  Exp_Rev Access'!$F$7:$GK$318,$ES$2,FALSE))</f>
        <v>0</v>
      </c>
      <c r="ET106" s="90">
        <f>IF(ISNA(VLOOKUP($B106,'[1]1718  Exp_Rev Access'!$F$7:$GK$318,$ET$2,FALSE)),"",VLOOKUP($B106,'[1]1718  Exp_Rev Access'!$F$7:$GK$318,$ET$2,FALSE))</f>
        <v>0</v>
      </c>
      <c r="EU106" s="90">
        <f>IF(ISNA(VLOOKUP($B106,'[1]1718  Exp_Rev Access'!$F$7:$GK$318,$EU$2,FALSE)),"",VLOOKUP($B106,'[1]1718  Exp_Rev Access'!$F$7:$GK$318,$EU$2,FALSE))</f>
        <v>0</v>
      </c>
      <c r="EV106" s="90">
        <f>IF(ISNA(VLOOKUP($B106,'[1]1718  Exp_Rev Access'!$F$7:$GK$318,$EV$2,FALSE)),"",VLOOKUP($B106,'[1]1718  Exp_Rev Access'!$F$7:$GK$318,$EV$2,FALSE))</f>
        <v>48228.26</v>
      </c>
      <c r="EW106" s="90">
        <f>IF(ISNA(VLOOKUP($B106,'[1]1718  Exp_Rev Access'!$F$7:$GK$318,$EW$2,FALSE)),"",VLOOKUP($B106,'[1]1718  Exp_Rev Access'!$F$7:$GK$318,$EW$2,FALSE))</f>
        <v>0</v>
      </c>
      <c r="EX106" s="90">
        <f>IF(ISNA(VLOOKUP($B106,'[1]1718  Exp_Rev Access'!$F$7:$GK$318,$EX$2,FALSE)),"",VLOOKUP($B106,'[1]1718  Exp_Rev Access'!$F$7:$GK$318,$EX$2,FALSE))</f>
        <v>0</v>
      </c>
      <c r="EY106" s="90">
        <f>IF(ISNA(VLOOKUP($B106,'[1]1718  Exp_Rev Access'!$F$7:$GK$318,$EY$2,FALSE)),"",VLOOKUP($B106,'[1]1718  Exp_Rev Access'!$F$7:$GK$318,$EY$2,FALSE))</f>
        <v>0</v>
      </c>
      <c r="EZ106" s="90">
        <f>IF(ISNA(VLOOKUP($B106,'[1]1718  Exp_Rev Access'!$F$7:$GK$318,$EZ$2,FALSE)),"",VLOOKUP($B106,'[1]1718  Exp_Rev Access'!$F$7:$GK$318,$EZ$2,FALSE))</f>
        <v>0</v>
      </c>
      <c r="FA106" s="90">
        <f>IF(ISNA(VLOOKUP($B106,'[1]1718  Exp_Rev Access'!$F$7:$GK$318,$FA$2,FALSE)),"",VLOOKUP($B106,'[1]1718  Exp_Rev Access'!$F$7:$GK$318,$FA$2,FALSE))</f>
        <v>0</v>
      </c>
      <c r="FB106" s="90">
        <f>IF(ISNA(VLOOKUP($B106,'[1]1718  Exp_Rev Access'!$F$7:$GK$318,$FB$2,FALSE)),"",VLOOKUP($B106,'[1]1718  Exp_Rev Access'!$F$7:$GK$318,$FB$2,FALSE))</f>
        <v>0</v>
      </c>
      <c r="FC106" s="90">
        <f>IF(ISNA(VLOOKUP($B106,'[1]1718  Exp_Rev Access'!$F$7:$GK$318,$FC$2,FALSE)),"",VLOOKUP($B106,'[1]1718  Exp_Rev Access'!$F$7:$GK$318,$FC$2,FALSE))</f>
        <v>0</v>
      </c>
      <c r="FD106" s="90">
        <f>IF(ISNA(VLOOKUP($B106,'[1]1718  Exp_Rev Access'!$F$7:$GK$318,$FD$2,FALSE)),"",VLOOKUP($B106,'[1]1718  Exp_Rev Access'!$F$7:$GK$318,$FD$2,FALSE))</f>
        <v>0</v>
      </c>
      <c r="FE106" s="90">
        <f>IF(ISNA(VLOOKUP($B106,'[1]1718  Exp_Rev Access'!$F$7:$GK$318,$FE$2,FALSE)),"",VLOOKUP($B106,'[1]1718  Exp_Rev Access'!$F$7:$GK$318,$FE$2,FALSE))</f>
        <v>0</v>
      </c>
      <c r="FF106" s="90">
        <f>IF(ISNA(VLOOKUP($B106,'[1]1718  Exp_Rev Access'!$F$7:$GK$318,$FF$2,FALSE)),"",VLOOKUP($B106,'[1]1718  Exp_Rev Access'!$F$7:$GK$318,$FF$2,FALSE))</f>
        <v>0</v>
      </c>
      <c r="FG106" s="90">
        <f>IF(ISNA(VLOOKUP($B106,'[1]1718  Exp_Rev Access'!$F$7:$GK$318,$FG$2,FALSE)),"",VLOOKUP($B106,'[1]1718  Exp_Rev Access'!$F$7:$GK$318,$FG$2,FALSE))</f>
        <v>0</v>
      </c>
      <c r="FH106" s="90">
        <f>IF(ISNA(VLOOKUP($B106,'[1]1718  Exp_Rev Access'!$F$7:$GK$318,$FH$2,FALSE)),"",VLOOKUP($B106,'[1]1718  Exp_Rev Access'!$F$7:$GK$318,$FH$2,FALSE))</f>
        <v>0</v>
      </c>
      <c r="FI106" s="90">
        <f>IF(ISNA(VLOOKUP($B106,'[1]1718  Exp_Rev Access'!$F$7:$GK$318,$FI$2,FALSE)),"",VLOOKUP($B106,'[1]1718  Exp_Rev Access'!$F$7:$GK$318,$FI$2,FALSE))</f>
        <v>0</v>
      </c>
      <c r="FJ106" s="90">
        <f>IF(ISNA(VLOOKUP($B106,'[1]1718  Exp_Rev Access'!$F$7:$GK$318,$FJ$2,FALSE)),"",VLOOKUP($B106,'[1]1718  Exp_Rev Access'!$F$7:$GK$318,$FJ$2,FALSE))</f>
        <v>0</v>
      </c>
      <c r="FK106" s="90">
        <f>IF(ISNA(VLOOKUP($B106,'[1]1718  Exp_Rev Access'!$F$7:$GK$318,$FK$2,FALSE)),"",VLOOKUP($B106,'[1]1718  Exp_Rev Access'!$F$7:$GK$318,$FK$2,FALSE))</f>
        <v>0</v>
      </c>
      <c r="FL106" s="90">
        <f>IF(ISNA(VLOOKUP($B106,'[1]1718  Exp_Rev Access'!$F$7:$GK$318,$FL$2,FALSE)),"",VLOOKUP($B106,'[1]1718  Exp_Rev Access'!$F$7:$GK$318,$FL$2,FALSE))</f>
        <v>0</v>
      </c>
      <c r="FM106" s="90">
        <f>IF(ISNA(VLOOKUP($B106,'[1]1718  Exp_Rev Access'!$F$7:$GK$318,$FM$2,FALSE)),"",VLOOKUP($B106,'[1]1718  Exp_Rev Access'!$F$7:$GK$318,$FM$2,FALSE))</f>
        <v>0</v>
      </c>
      <c r="FN106" s="90">
        <f>IF(ISNA(VLOOKUP($B106,'[1]1718  Exp_Rev Access'!$F$7:$GK$318,$FN$2,FALSE)),"",VLOOKUP($B106,'[1]1718  Exp_Rev Access'!$F$7:$GK$318,$FN$2,FALSE))</f>
        <v>0</v>
      </c>
      <c r="FO106" s="90">
        <f>IF(ISNA(VLOOKUP($B106,'[1]1718  Exp_Rev Access'!$F$7:$GK$318,$FO$2,FALSE)),"",VLOOKUP($B106,'[1]1718  Exp_Rev Access'!$F$7:$GK$318,$FO$2,FALSE))</f>
        <v>0</v>
      </c>
      <c r="FP106" s="90">
        <f>IF(ISNA(VLOOKUP($B106,'[1]1718  Exp_Rev Access'!$F$7:$GK$318,$FP$2,FALSE)),"",VLOOKUP($B106,'[1]1718  Exp_Rev Access'!$F$7:$GK$318,$FP$2,FALSE))</f>
        <v>0</v>
      </c>
      <c r="FQ106" s="90">
        <f>IF(ISNA(VLOOKUP($B106,'[1]1718  Exp_Rev Access'!$F$7:$GK$318,$FQ$2,FALSE)),"",VLOOKUP($B106,'[1]1718  Exp_Rev Access'!$F$7:$GK$318,$FQ$2,FALSE))</f>
        <v>0</v>
      </c>
      <c r="FR106" s="90">
        <f>IF(ISNA(VLOOKUP($B106,'[1]1718  Exp_Rev Access'!$F$7:$GK$318,$FR$2,FALSE)),"",VLOOKUP($B106,'[1]1718  Exp_Rev Access'!$F$7:$GK$318,$FR$2,FALSE))</f>
        <v>48176.37</v>
      </c>
      <c r="FS106" s="56">
        <f t="shared" si="371"/>
        <v>1582010.3100000003</v>
      </c>
      <c r="FT106" s="92">
        <f t="shared" si="372"/>
        <v>0.12549931196164585</v>
      </c>
      <c r="FU106" s="94">
        <f t="shared" si="373"/>
        <v>1626.2441509046059</v>
      </c>
      <c r="FV106" s="95">
        <f>IF(ISNA(VLOOKUP($B106,'[1]1718  Exp_Rev Access'!$F$7:$GK$318,$FV$2,FALSE)),"",VLOOKUP($B106,'[1]1718  Exp_Rev Access'!$F$7:$GK$318,$FV$2,FALSE))</f>
        <v>0</v>
      </c>
      <c r="FW106" s="95">
        <f>IF(ISNA(VLOOKUP($B106,'[1]1718  Exp_Rev Access'!$F$7:$GK$318,$FW$2,FALSE)),"",VLOOKUP($B106,'[1]1718  Exp_Rev Access'!$F$7:$GK$318,$FW$2,FALSE))</f>
        <v>0</v>
      </c>
      <c r="FX106" s="95">
        <f>IF(ISNA(VLOOKUP($B106,'[1]1718  Exp_Rev Access'!$F$7:$GK$318,$FX$2,FALSE)),"",VLOOKUP($B106,'[1]1718  Exp_Rev Access'!$F$7:$GK$318,$FX$2,FALSE))</f>
        <v>0</v>
      </c>
      <c r="FY106" s="95">
        <f>IF(ISNA(VLOOKUP($B106,'[1]1718  Exp_Rev Access'!$F$7:$GK$318,$FY$2,FALSE)),"",VLOOKUP($B106,'[1]1718  Exp_Rev Access'!$F$7:$GK$318,$FY$2,FALSE))</f>
        <v>0</v>
      </c>
      <c r="FZ106" s="95">
        <f>IF(ISNA(VLOOKUP($B106,'[1]1718  Exp_Rev Access'!$F$7:$GK$318,$FZ$2,FALSE)),"",VLOOKUP($B106,'[1]1718  Exp_Rev Access'!$F$7:$GK$318,$FZ$2,FALSE))</f>
        <v>0</v>
      </c>
      <c r="GA106" s="95">
        <f>IF(ISNA(VLOOKUP($B106,'[1]1718  Exp_Rev Access'!$F$7:$GK$318,$GA$2,FALSE)),"",VLOOKUP($B106,'[1]1718  Exp_Rev Access'!$F$7:$GK$318,$GA$2,FALSE))</f>
        <v>0</v>
      </c>
      <c r="GB106" s="95">
        <f>IF(ISNA(VLOOKUP($B106,'[1]1718  Exp_Rev Access'!$F$7:$GK$318,$GB$2,FALSE)),"",VLOOKUP($B106,'[1]1718  Exp_Rev Access'!$F$7:$GK$318,$GB$2,FALSE))</f>
        <v>0</v>
      </c>
      <c r="GC106" s="95">
        <f>IF(ISNA(VLOOKUP($B106,'[1]1718  Exp_Rev Access'!$F$7:$GK$318,$GC$2,FALSE)),"",VLOOKUP($B106,'[1]1718  Exp_Rev Access'!$F$7:$GK$318,$GC$2,FALSE))</f>
        <v>0</v>
      </c>
      <c r="GD106" s="95">
        <f>IF(ISNA(VLOOKUP($B106,'[1]1718  Exp_Rev Access'!$F$7:$GK$318,$GD$2,FALSE)),"",VLOOKUP($B106,'[1]1718  Exp_Rev Access'!$F$7:$GK$318,$GD$2,FALSE))</f>
        <v>0</v>
      </c>
      <c r="GE106" s="95">
        <f>IF(ISNA(VLOOKUP($B106,'[1]1718  Exp_Rev Access'!$F$7:$GK$318,$GE$2,FALSE)),"",VLOOKUP($B106,'[1]1718  Exp_Rev Access'!$F$7:$GK$318,$GE$2,FALSE))</f>
        <v>0</v>
      </c>
      <c r="GF106" s="95">
        <f>IF(ISNA(VLOOKUP($B106,'[1]1718  Exp_Rev Access'!$F$7:$GK$318,$GF$2,FALSE)),"",VLOOKUP($B106,'[1]1718  Exp_Rev Access'!$F$7:$GK$318,$GF$2,FALSE))</f>
        <v>2925</v>
      </c>
      <c r="GG106" s="95">
        <f>IF(ISNA(VLOOKUP($B106,'[1]1718  Exp_Rev Access'!$F$7:$GK$318,$GG$2,FALSE)),"",VLOOKUP($B106,'[1]1718  Exp_Rev Access'!$F$7:$GK$318,$GG$2,FALSE))</f>
        <v>0</v>
      </c>
      <c r="GH106" s="95">
        <f>IF(ISNA(VLOOKUP($B106,'[1]1718  Exp_Rev Access'!$F$7:$GK$318,$GH$2,FALSE)),"",VLOOKUP($B106,'[1]1718  Exp_Rev Access'!$F$7:$GK$318,$GH$2,FALSE))</f>
        <v>0</v>
      </c>
      <c r="GI106" s="95">
        <f>IF(ISNA(VLOOKUP($B106,'[1]1718  Exp_Rev Access'!$F$7:$GK$318,$GI$2,FALSE)),"",VLOOKUP($B106,'[1]1718  Exp_Rev Access'!$F$7:$GK$318,$GI$2,FALSE))</f>
        <v>0</v>
      </c>
      <c r="GJ106" s="95">
        <f>IF(ISNA(VLOOKUP($B106,'[1]1718  Exp_Rev Access'!$F$7:$GK$318,$GJ$2,FALSE)),"",VLOOKUP($B106,'[1]1718  Exp_Rev Access'!$F$7:$GK$318,$GJ$2,FALSE))</f>
        <v>0</v>
      </c>
      <c r="GK106" s="95">
        <f>IF(ISNA(VLOOKUP($B106,'[1]1718  Exp_Rev Access'!$F$7:$GK$318,$GK$2,FALSE)),"",VLOOKUP($B106,'[1]1718  Exp_Rev Access'!$F$7:$GK$318,$GK$2,FALSE))</f>
        <v>0</v>
      </c>
      <c r="GL106" s="95">
        <f>IF(ISNA(VLOOKUP($B106,'[1]1718  Exp_Rev Access'!$F$7:$GK$318,$GL$2,FALSE)),"",VLOOKUP($B106,'[1]1718  Exp_Rev Access'!$F$7:$GK$318,$GL$2,FALSE))</f>
        <v>1000</v>
      </c>
      <c r="GM106" s="95">
        <f>IF(ISNA(VLOOKUP($B106,'[1]1718  Exp_Rev Access'!$F$7:$GK$318,$GM$2,FALSE)),"",VLOOKUP($B106,'[1]1718  Exp_Rev Access'!$F$7:$GK$318,$GM$2,FALSE))</f>
        <v>0</v>
      </c>
      <c r="GN106" s="95">
        <f>IF(ISNA(VLOOKUP($B106,'[1]1718  Exp_Rev Access'!$F$7:$GK$318,$GN$2,FALSE)),"",VLOOKUP($B106,'[1]1718  Exp_Rev Access'!$F$7:$GK$318,$GN$2,FALSE))</f>
        <v>0</v>
      </c>
      <c r="GO106" s="95">
        <f>IF(ISNA(VLOOKUP($B106,'[1]1718  Exp_Rev Access'!$F$7:$GK$318,$GO$2,FALSE)),"",VLOOKUP($B106,'[1]1718  Exp_Rev Access'!$F$7:$GK$318,$GO$2,FALSE))</f>
        <v>0</v>
      </c>
      <c r="GP106" s="95">
        <f>IF(ISNA(VLOOKUP($B106,'[1]1718  Exp_Rev Access'!$F$7:$GK$318,$GP$2,FALSE)),"",VLOOKUP($B106,'[1]1718  Exp_Rev Access'!$F$7:$GK$318,$GP$2,FALSE))</f>
        <v>0</v>
      </c>
      <c r="GQ106" s="95">
        <f>IF(ISNA(VLOOKUP($B106,'[1]1718  Exp_Rev Access'!$F$7:$GK$318,$GQ$2,FALSE)),"",VLOOKUP($B106,'[1]1718  Exp_Rev Access'!$F$7:$GK$318,$GQ$2,FALSE))</f>
        <v>0</v>
      </c>
      <c r="GR106" s="95">
        <f>IF(ISNA(VLOOKUP($B106,'[1]1718  Exp_Rev Access'!$F$7:$GK$318,$GR$2,FALSE)),"",VLOOKUP($B106,'[1]1718  Exp_Rev Access'!$F$7:$GK$318,$GR$2,FALSE))</f>
        <v>0</v>
      </c>
      <c r="GS106" s="95">
        <f>IF(ISNA(VLOOKUP($B106,'[1]1718  Exp_Rev Access'!$F$7:$GK$318,$GS$2,FALSE)),"",VLOOKUP($B106,'[1]1718  Exp_Rev Access'!$F$7:$GK$318,$GS$2,FALSE))</f>
        <v>0</v>
      </c>
      <c r="GT106" s="95">
        <f>IF(ISNA(VLOOKUP($B106,'[1]1718  Exp_Rev Access'!$F$7:$GK$318,$GT$2,FALSE)),"",VLOOKUP($B106,'[1]1718  Exp_Rev Access'!$F$7:$GK$318,$GT$2,FALSE))</f>
        <v>0</v>
      </c>
      <c r="GU106" s="56">
        <f t="shared" si="374"/>
        <v>3925</v>
      </c>
      <c r="GV106" s="92">
        <f t="shared" si="375"/>
        <v>3.1136636489395564E-4</v>
      </c>
      <c r="GW106" s="96">
        <f t="shared" si="376"/>
        <v>4.0347450657894743</v>
      </c>
    </row>
    <row r="107" spans="1:222" x14ac:dyDescent="0.3">
      <c r="A107" s="73"/>
      <c r="B107" s="88" t="s">
        <v>312</v>
      </c>
      <c r="C107" s="89" t="s">
        <v>313</v>
      </c>
      <c r="D107" s="75">
        <f>IF(ISNA(VLOOKUP($B107,'[1]1718 enrollment_Rev_Exp by size'!$A$7:H445,3,FALSE)),"",VLOOKUP($B107,'[1]1718 enrollment_Rev_Exp by size'!$A$7:$G$363,3,FALSE))</f>
        <v>201.57</v>
      </c>
      <c r="E107" s="76">
        <f>IF(ISNA(VLOOKUP($B107,'[1]1718 enrollment_Rev_Exp by size'!$A$7:I445,5,FALSE)),"",VLOOKUP($B107,'[1]1718 enrollment_Rev_Exp by size'!$A$7:$G$350,5,FALSE))</f>
        <v>3408063.59</v>
      </c>
      <c r="F107" s="70">
        <f t="shared" si="358"/>
        <v>3408063.59</v>
      </c>
      <c r="G107" s="70">
        <f t="shared" si="359"/>
        <v>0</v>
      </c>
      <c r="H107" s="90">
        <f>IF(ISNA(VLOOKUP($B107,'[1]1718  Exp_Rev Access'!$F$7:$GK$318,3,FALSE)),"",VLOOKUP($B107,'[1]1718  Exp_Rev Access'!$F$7:$GK$318,3,FALSE))</f>
        <v>537993.37</v>
      </c>
      <c r="I107" s="90">
        <f>IF(ISNA(VLOOKUP($B107,'[1]1718  Exp_Rev Access'!$F$7:$GK$318,4,FALSE)),"",VLOOKUP($B107,'[1]1718  Exp_Rev Access'!$F$7:$GK$318,4,FALSE))</f>
        <v>0</v>
      </c>
      <c r="J107" s="90">
        <f>IF(ISNA(VLOOKUP($B107,'[1]1718  Exp_Rev Access'!$F$7:$GK$318,5,FALSE)),"",VLOOKUP($B107,'[1]1718  Exp_Rev Access'!$F$7:$GK$318,5,FALSE))</f>
        <v>0</v>
      </c>
      <c r="K107" s="90">
        <f>IF(ISNA(VLOOKUP($B107,'[1]1718  Exp_Rev Access'!$F$7:$GK$318,6,FALSE)),"-",VLOOKUP($B107,'[1]1718  Exp_Rev Access'!$F$7:$GK$318,6,FALSE))</f>
        <v>0</v>
      </c>
      <c r="L107" s="90">
        <f>IF(ISNA(VLOOKUP($B107,'[1]1718  Exp_Rev Access'!$F$7:$GK$318,7,FALSE)),"",VLOOKUP($B107,'[1]1718  Exp_Rev Access'!$F$7:$GK$318,7,FALSE))</f>
        <v>0</v>
      </c>
      <c r="M107" s="90">
        <f>IF(ISNA(VLOOKUP($B107,'[1]1718  Exp_Rev Access'!$F$7:$GK$318,8,FALSE)),"",VLOOKUP($B107,'[1]1718  Exp_Rev Access'!$F$7:$GK$318,8,FALSE))</f>
        <v>0</v>
      </c>
      <c r="N107" s="56">
        <f t="shared" si="360"/>
        <v>537993.37</v>
      </c>
      <c r="O107" s="91">
        <f t="shared" si="361"/>
        <v>0.15785895884648091</v>
      </c>
      <c r="P107" s="56">
        <f t="shared" si="362"/>
        <v>2669.0150816093665</v>
      </c>
      <c r="Q107" s="90">
        <f>IF(ISNA(VLOOKUP($B107,'[1]1718  Exp_Rev Access'!$F$7:$GK$318,10,FALSE)),"",VLOOKUP($B107,'[1]1718  Exp_Rev Access'!$F$7:$GK$318,10,FALSE))</f>
        <v>0</v>
      </c>
      <c r="R107" s="90">
        <f>IF(ISNA(VLOOKUP($B107,'[1]1718  Exp_Rev Access'!$F$7:$GK$318,11,FALSE)),"",VLOOKUP($B107,'[1]1718  Exp_Rev Access'!$F$7:$GK$318,11,FALSE))</f>
        <v>0</v>
      </c>
      <c r="S107" s="90">
        <f>IF(ISNA(VLOOKUP($B107,'[1]1718  Exp_Rev Access'!$F$7:$GK$318,12,FALSE)),"",VLOOKUP($B107,'[1]1718  Exp_Rev Access'!$F$7:$GK$318,12,FALSE))</f>
        <v>0</v>
      </c>
      <c r="T107" s="90">
        <f>IF(ISNA(VLOOKUP($B107,'[1]1718  Exp_Rev Access'!$F$7:$GK$318,13,FALSE)),"",VLOOKUP($B107,'[1]1718  Exp_Rev Access'!$F$7:$GK$318,13,FALSE))</f>
        <v>0</v>
      </c>
      <c r="U107" s="90">
        <f>IF(ISNA(VLOOKUP($B107,'[1]1718  Exp_Rev Access'!$F$7:$GK$318,14,FALSE)),"",VLOOKUP($B107,'[1]1718  Exp_Rev Access'!$F$7:$GK$318,14,FALSE))</f>
        <v>5035</v>
      </c>
      <c r="V107" s="90">
        <f>IF(ISNA(VLOOKUP($B107,'[1]1718  Exp_Rev Access'!$F$7:$GK$318,15,FALSE)),"",VLOOKUP($B107,'[1]1718  Exp_Rev Access'!$F$7:$GK$318,15,FALSE))</f>
        <v>0</v>
      </c>
      <c r="W107" s="90">
        <f>IF(ISNA(VLOOKUP($B107,'[1]1718  Exp_Rev Access'!$F$7:$GK$318,16,FALSE)),"",VLOOKUP($B107,'[1]1718  Exp_Rev Access'!$F$7:$GK$318,16,FALSE))</f>
        <v>0</v>
      </c>
      <c r="X107" s="90">
        <f>IF(ISNA(VLOOKUP($B107,'[1]1718  Exp_Rev Access'!$F$7:$GK$318,17,FALSE)),"",VLOOKUP($B107,'[1]1718  Exp_Rev Access'!$F$7:$GK$318,17,FALSE))</f>
        <v>0</v>
      </c>
      <c r="Y107" s="90">
        <f>IF(ISNA(VLOOKUP($B107,'[1]1718  Exp_Rev Access'!$F$7:$GK$318,18,FALSE)),"",VLOOKUP($B107,'[1]1718  Exp_Rev Access'!$F$7:$GK$318,18,FALSE))</f>
        <v>6056.42</v>
      </c>
      <c r="Z107" s="90">
        <f>IF(ISNA(VLOOKUP($B107,'[1]1718  Exp_Rev Access'!$F$7:$GK$318,19,FALSE)),"",VLOOKUP($B107,'[1]1718  Exp_Rev Access'!$F$7:$GK$318,19,FALSE))</f>
        <v>0</v>
      </c>
      <c r="AA107" s="90">
        <f>IF(ISNA(VLOOKUP($B107,'[1]1718  Exp_Rev Access'!$F$7:$GK$318,20,FALSE)),"",VLOOKUP($B107,'[1]1718  Exp_Rev Access'!$F$7:$GK$318,20,FALSE))</f>
        <v>0</v>
      </c>
      <c r="AB107" s="90">
        <f>IF(ISNA(VLOOKUP($B107,'[1]1718  Exp_Rev Access'!$F$7:$GK$318,21,FALSE)),"",VLOOKUP($B107,'[1]1718  Exp_Rev Access'!$F$7:$GK$318,21,FALSE))</f>
        <v>0</v>
      </c>
      <c r="AC107" s="90">
        <f>IF(ISNA(VLOOKUP($B107,'[1]1718  Exp_Rev Access'!$F$7:$GK$318,22,FALSE)),"",VLOOKUP($B107,'[1]1718  Exp_Rev Access'!$F$7:$GK$318,22,FALSE))</f>
        <v>0</v>
      </c>
      <c r="AD107" s="90">
        <f>IF(ISNA(VLOOKUP($B107,'[1]1718  Exp_Rev Access'!$F$7:$GK$318,23,FALSE)),"",VLOOKUP($B107,'[1]1718  Exp_Rev Access'!$F$7:$GK$318,23,FALSE))</f>
        <v>42584.89</v>
      </c>
      <c r="AE107" s="90">
        <f>IF(ISNA(VLOOKUP($B107,'[1]1718  Exp_Rev Access'!$F$7:$GK$318,24,FALSE)),"",VLOOKUP($B107,'[1]1718  Exp_Rev Access'!$F$7:$GK$318,24,FALSE))</f>
        <v>31981.58</v>
      </c>
      <c r="AF107" s="90">
        <f>IF(ISNA(VLOOKUP($B107,'[1]1718  Exp_Rev Access'!$F$7:$GK$318,25,FALSE)),"",VLOOKUP($B107,'[1]1718  Exp_Rev Access'!$F$7:$GK$318,25,FALSE))</f>
        <v>0</v>
      </c>
      <c r="AG107" s="90">
        <f>IF(ISNA(VLOOKUP($B107,'[1]1718  Exp_Rev Access'!$F$7:$GK$318,26,FALSE)),"",VLOOKUP($B107,'[1]1718  Exp_Rev Access'!$F$7:$GK$318,26,FALSE))</f>
        <v>0</v>
      </c>
      <c r="AH107" s="90">
        <f>IF(ISNA(VLOOKUP($B107,'[1]1718  Exp_Rev Access'!$F$7:$GK$318,27,FALSE)),"",VLOOKUP($B107,'[1]1718  Exp_Rev Access'!$F$7:$GK$318,27,FALSE))</f>
        <v>407</v>
      </c>
      <c r="AI107" s="90">
        <f>IF(ISNA(VLOOKUP($B107,'[1]1718  Exp_Rev Access'!$F$7:$GK$318,28,FALSE)),"",VLOOKUP($B107,'[1]1718  Exp_Rev Access'!$F$7:$GK$318,28,FALSE))</f>
        <v>0</v>
      </c>
      <c r="AJ107" s="90">
        <f>IF(ISNA(VLOOKUP($B107,'[1]1718  Exp_Rev Access'!$F$7:$GK$318,29,FALSE)),"",VLOOKUP($B107,'[1]1718  Exp_Rev Access'!$F$7:$GK$318,29,FALSE))</f>
        <v>0</v>
      </c>
      <c r="AK107" s="90">
        <f>IF(ISNA(VLOOKUP($B107,'[1]1718  Exp_Rev Access'!$F$7:$GK$318,30,FALSE)),"",VLOOKUP($B107,'[1]1718  Exp_Rev Access'!$F$7:$GK$318,30,FALSE))</f>
        <v>0</v>
      </c>
      <c r="AL107" s="90">
        <f>IF(ISNA(VLOOKUP($B107,'[1]1718  Exp_Rev Access'!$F$7:$GK$318,31,FALSE)),"",VLOOKUP($B107,'[1]1718  Exp_Rev Access'!$F$7:$GK$318,31,FALSE))</f>
        <v>0</v>
      </c>
      <c r="AM107" s="56">
        <f t="shared" si="363"/>
        <v>86064.89</v>
      </c>
      <c r="AN107" s="92">
        <f t="shared" si="364"/>
        <v>2.5253311074515485E-2</v>
      </c>
      <c r="AO107" s="71">
        <f t="shared" si="365"/>
        <v>426.97271419358043</v>
      </c>
      <c r="AP107" s="90">
        <f>IF(ISNA(VLOOKUP($B107,'[1]1718  Exp_Rev Access'!$F$7:$GK$318,33,FALSE)),"",VLOOKUP($B107,'[1]1718  Exp_Rev Access'!$F$7:$GK$318,33,FALSE))</f>
        <v>2063653.71</v>
      </c>
      <c r="AQ107" s="90">
        <f>IF(ISNA(VLOOKUP($B107,'[1]1718  Exp_Rev Access'!$F$7:$GK$318,34,FALSE)),"",VLOOKUP($B107,'[1]1718  Exp_Rev Access'!$F$7:$GK$318,34,FALSE))</f>
        <v>23846.33</v>
      </c>
      <c r="AR107" s="90">
        <f>IF(ISNA(VLOOKUP($B107,'[1]1718  Exp_Rev Access'!$F$7:$GK$318,35,FALSE)),"",VLOOKUP($B107,'[1]1718  Exp_Rev Access'!$F$7:$GK$318,35,FALSE))</f>
        <v>48273.84</v>
      </c>
      <c r="AS107" s="90">
        <f>IF(ISNA(VLOOKUP($B107,'[1]1718  Exp_Rev Access'!$F$7:$GK$318,36,FALSE)),"",VLOOKUP($B107,'[1]1718  Exp_Rev Access'!$F$7:$GK$318,36,FALSE))</f>
        <v>0</v>
      </c>
      <c r="AT107" s="90">
        <f>IF(ISNA(VLOOKUP($B107,'[1]1718  Exp_Rev Access'!$F$7:$GK$318,37,FALSE)),"",VLOOKUP($B107,'[1]1718  Exp_Rev Access'!$F$7:$GK$318,37,FALSE))</f>
        <v>0</v>
      </c>
      <c r="AU107" s="56">
        <f t="shared" si="366"/>
        <v>2135773.88</v>
      </c>
      <c r="AV107" s="93">
        <f t="shared" si="367"/>
        <v>0.6266825203223394</v>
      </c>
      <c r="AW107" s="56">
        <f t="shared" si="368"/>
        <v>10595.693208314729</v>
      </c>
      <c r="AX107" s="90">
        <f>IF(ISNA(VLOOKUP($B107,'[1]1718  Exp_Rev Access'!$F$7:$GK$318,39,FALSE)),"",VLOOKUP($B107,'[1]1718  Exp_Rev Access'!$F$7:$GK$318,39,FALSE))</f>
        <v>0</v>
      </c>
      <c r="AY107" s="90">
        <f>IF(ISNA(VLOOKUP($B107,'[1]1718  Exp_Rev Access'!$F$7:$GK$318,40,FALSE)),"",VLOOKUP($B107,'[1]1718  Exp_Rev Access'!$F$7:$GK$318,40,FALSE))</f>
        <v>127691.66</v>
      </c>
      <c r="AZ107" s="90">
        <f>IF(ISNA(VLOOKUP($B107,'[1]1718  Exp_Rev Access'!$F$7:$GK$318,41,FALSE)),"",VLOOKUP($B107,'[1]1718  Exp_Rev Access'!$F$7:$GK$318,41,FALSE))</f>
        <v>0</v>
      </c>
      <c r="BA107" s="90">
        <f>IF(ISNA(VLOOKUP($B107,'[1]1718  Exp_Rev Access'!$F$7:$GK$318,42,FALSE)),"",VLOOKUP($B107,'[1]1718  Exp_Rev Access'!$F$7:$GK$318,42,FALSE))</f>
        <v>0</v>
      </c>
      <c r="BB107" s="90">
        <f>IF(ISNA(VLOOKUP($B107,'[1]1718  Exp_Rev Access'!$F$7:$GK$318,43,FALSE)),"",VLOOKUP($B107,'[1]1718  Exp_Rev Access'!$F$7:$GK$318,43,FALSE))</f>
        <v>0</v>
      </c>
      <c r="BC107" s="90">
        <f>IF(ISNA(VLOOKUP($B107,'[1]1718  Exp_Rev Access'!$F$7:$GK$318,44,FALSE)),"",VLOOKUP($B107,'[1]1718  Exp_Rev Access'!$F$7:$GK$318,44,FALSE))</f>
        <v>36369.949999999997</v>
      </c>
      <c r="BD107" s="90">
        <f>IF(ISNA(VLOOKUP($B107,'[1]1718  Exp_Rev Access'!$F$7:$GK$318,45,FALSE)),"",VLOOKUP($B107,'[1]1718  Exp_Rev Access'!$F$7:$GK$318,45,FALSE))</f>
        <v>0</v>
      </c>
      <c r="BE107" s="90">
        <f>IF(ISNA(VLOOKUP($B107,'[1]1718  Exp_Rev Access'!$F$7:$GK$318,46,FALSE)),"",VLOOKUP($B107,'[1]1718  Exp_Rev Access'!$F$7:$GK$318,46,FALSE))</f>
        <v>1361.95</v>
      </c>
      <c r="BF107" s="90">
        <f>IF(ISNA(VLOOKUP($B107,'[1]1718  Exp_Rev Access'!$F$7:$GK$318,47,FALSE)),"",VLOOKUP($B107,'[1]1718  Exp_Rev Access'!$F$7:$GK$318,47,FALSE))</f>
        <v>0</v>
      </c>
      <c r="BG107" s="90">
        <f>IF(ISNA(VLOOKUP($B107,'[1]1718  Exp_Rev Access'!$F$7:$GK$318,48,FALSE)),"",VLOOKUP($B107,'[1]1718  Exp_Rev Access'!$F$7:$GK$318,48,FALSE))</f>
        <v>0</v>
      </c>
      <c r="BH107" s="90">
        <f>IF(ISNA(VLOOKUP($B107,'[1]1718  Exp_Rev Access'!$F$7:$GK$318,49,FALSE)),"",VLOOKUP($B107,'[1]1718  Exp_Rev Access'!$F$7:$GK$318,49,FALSE))</f>
        <v>4439.16</v>
      </c>
      <c r="BI107" s="90">
        <f>IF(ISNA(VLOOKUP($B107,'[1]1718  Exp_Rev Access'!$F$7:$GK$318,50,FALSE)),"",VLOOKUP($B107,'[1]1718  Exp_Rev Access'!$F$7:$GK$318,50,FALSE))</f>
        <v>0</v>
      </c>
      <c r="BJ107" s="90">
        <f>IF(ISNA(VLOOKUP($B107,'[1]1718  Exp_Rev Access'!$F$7:$GK$318,51,FALSE)),"",VLOOKUP($B107,'[1]1718  Exp_Rev Access'!$F$7:$GK$318,51,FALSE))</f>
        <v>2000.54</v>
      </c>
      <c r="BK107" s="90">
        <f>IF(ISNA(VLOOKUP($B107,'[1]1718  Exp_Rev Access'!$F$7:$GK$318,52,FALSE)),"",VLOOKUP($B107,'[1]1718  Exp_Rev Access'!$F$7:$GK$318,52,FALSE))</f>
        <v>247808.98</v>
      </c>
      <c r="BL107" s="90">
        <f>IF(ISNA(VLOOKUP($B107,'[1]1718  Exp_Rev Access'!$F$7:$GK$318,53,FALSE)),"",VLOOKUP($B107,'[1]1718  Exp_Rev Access'!$F$7:$GK$318,53,FALSE))</f>
        <v>0</v>
      </c>
      <c r="BM107" s="90">
        <f>IF(ISNA(VLOOKUP($B107,'[1]1718  Exp_Rev Access'!$F$7:$GK$318,54,FALSE)),"",VLOOKUP($B107,'[1]1718  Exp_Rev Access'!$F$7:$GK$318,54,FALSE))</f>
        <v>0</v>
      </c>
      <c r="BN107" s="90">
        <f>IF(ISNA(VLOOKUP($B107,'[1]1718  Exp_Rev Access'!$F$7:$GK$318,55,FALSE)),"",VLOOKUP($B107,'[1]1718  Exp_Rev Access'!$F$7:$GK$318,55,FALSE))</f>
        <v>0</v>
      </c>
      <c r="BO107" s="90">
        <f>IF(ISNA(VLOOKUP($B107,'[1]1718  Exp_Rev Access'!$F$7:$GK$318,56,FALSE)),"",VLOOKUP($B107,'[1]1718  Exp_Rev Access'!$F$7:$GK$318,56,FALSE))</f>
        <v>0</v>
      </c>
      <c r="BP107" s="90">
        <f>IF(ISNA(VLOOKUP($B107,'[1]1718  Exp_Rev Access'!$F$7:$GK$318,57,FALSE)),"",VLOOKUP($B107,'[1]1718  Exp_Rev Access'!$F$7:$GK$318,57,FALSE))</f>
        <v>0</v>
      </c>
      <c r="BQ107" s="90">
        <f>IF(ISNA(VLOOKUP($B107,'[1]1718  Exp_Rev Access'!$F$7:$GK$318,58,FALSE)),"",VLOOKUP($B107,'[1]1718  Exp_Rev Access'!$F$7:$GK$318,58,FALSE))</f>
        <v>0</v>
      </c>
      <c r="BR107" s="90">
        <f>IF(ISNA(VLOOKUP($B107,'[1]1718  Exp_Rev Access'!$F$7:$GK$318,59,FALSE)),"",VLOOKUP($B107,'[1]1718  Exp_Rev Access'!$F$7:$GK$318,59,FALSE))</f>
        <v>0</v>
      </c>
      <c r="BS107" s="90">
        <f>IF(ISNA(VLOOKUP($B107,'[1]1718  Exp_Rev Access'!$F$7:$GK$318,60,FALSE)),"",VLOOKUP($B107,'[1]1718  Exp_Rev Access'!$F$7:$GK$318,60,FALSE))</f>
        <v>0</v>
      </c>
      <c r="BT107" s="90">
        <f>IF(ISNA(VLOOKUP($B107,'[1]1718  Exp_Rev Access'!$F$7:$GK$318,61,FALSE)),"",VLOOKUP($B107,'[1]1718  Exp_Rev Access'!$F$7:$GK$318,61,FALSE))</f>
        <v>0</v>
      </c>
      <c r="BU107" s="90">
        <f>IF(ISNA(VLOOKUP($B107,'[1]1718  Exp_Rev Access'!$F$7:$GK$318,62,FALSE)),"",VLOOKUP($B107,'[1]1718  Exp_Rev Access'!$F$7:$GK$318,62,FALSE))</f>
        <v>0</v>
      </c>
      <c r="BV107" s="56">
        <f t="shared" si="236"/>
        <v>419672.24</v>
      </c>
      <c r="BW107" s="92">
        <f t="shared" si="369"/>
        <v>0.1231409652189031</v>
      </c>
      <c r="BX107" s="71">
        <f t="shared" si="370"/>
        <v>2082.0173636949944</v>
      </c>
      <c r="BY107" s="90">
        <f>IF(ISNA(VLOOKUP($B107,'[1]1718  Exp_Rev Access'!$F$7:$GK$318,64,FALSE)),"",VLOOKUP($B107,'[1]1718  Exp_Rev Access'!$F$7:$GK$318,64,FALSE))</f>
        <v>0</v>
      </c>
      <c r="BZ107" s="90">
        <f>IF(ISNA(VLOOKUP($B107,'[1]1718  Exp_Rev Access'!$F$7:$GK$318,65,FALSE)),"",VLOOKUP($B107,'[1]1718  Exp_Rev Access'!$F$7:$GK$318,65,FALSE))</f>
        <v>0</v>
      </c>
      <c r="CA107" s="90">
        <f>IF(ISNA(VLOOKUP($B107,'[1]1718  Exp_Rev Access'!$F$7:$GK$318,66,FALSE)),"",VLOOKUP($B107,'[1]1718  Exp_Rev Access'!$F$7:$GK$318,66,FALSE))</f>
        <v>0</v>
      </c>
      <c r="CB107" s="90">
        <f>IF(ISNA(VLOOKUP($B107,'[1]1718  Exp_Rev Access'!$F$7:$GK$318,67,FALSE)),"",VLOOKUP($B107,'[1]1718  Exp_Rev Access'!$F$7:$GK$318,67,FALSE))</f>
        <v>0</v>
      </c>
      <c r="CC107" s="90">
        <f>IF(ISNA(VLOOKUP($B107,'[1]1718  Exp_Rev Access'!$F$7:$GK$318,68,FALSE)),"",VLOOKUP($B107,'[1]1718  Exp_Rev Access'!$F$7:$GK$318,68,FALSE))</f>
        <v>0</v>
      </c>
      <c r="CD107" s="90">
        <f>IF(ISNA(VLOOKUP($B107,'[1]1718  Exp_Rev Access'!$F$7:$GK$318,69,FALSE)),"",VLOOKUP($B107,'[1]1718  Exp_Rev Access'!$F$7:$GK$318,69,FALSE))</f>
        <v>0</v>
      </c>
      <c r="CE107" s="56">
        <f t="shared" si="237"/>
        <v>0</v>
      </c>
      <c r="CF107" s="92">
        <f t="shared" si="251"/>
        <v>0</v>
      </c>
      <c r="CG107" s="78">
        <f t="shared" si="252"/>
        <v>0</v>
      </c>
      <c r="CH107" s="90">
        <f>IF(ISNA(VLOOKUP($B107,'[1]1718  Exp_Rev Access'!$F$7:$GK$318,$CH$2,FALSE)),"",VLOOKUP($B107,'[1]1718  Exp_Rev Access'!$F$7:$GK$318,$CH$2,FALSE))</f>
        <v>420.11</v>
      </c>
      <c r="CI107" s="90">
        <f>IF(ISNA(VLOOKUP($B107,'[1]1718  Exp_Rev Access'!$F$7:$GK$318,$CI$2,FALSE)),"",VLOOKUP($B107,'[1]1718  Exp_Rev Access'!$F$7:$GK$318,$CI$2,FALSE))</f>
        <v>0</v>
      </c>
      <c r="CJ107" s="90">
        <f>IF(ISNA(VLOOKUP($B107,'[1]1718  Exp_Rev Access'!$F$7:$GK$318,$CJ$2,FALSE)),"",VLOOKUP($B107,'[1]1718  Exp_Rev Access'!$F$7:$GK$318,$CJ$2,FALSE))</f>
        <v>0</v>
      </c>
      <c r="CK107" s="90">
        <f>IF(ISNA(VLOOKUP($B107,'[1]1718  Exp_Rev Access'!$F$7:$GK$318,$CK$2,FALSE)),"",VLOOKUP($B107,'[1]1718  Exp_Rev Access'!$F$7:$GK$318,$CK$2,FALSE))</f>
        <v>0</v>
      </c>
      <c r="CL107" s="90">
        <f>IF(ISNA(VLOOKUP($B107,'[1]1718  Exp_Rev Access'!$F$7:$GK$318,$CL$2,FALSE)),"",VLOOKUP($B107,'[1]1718  Exp_Rev Access'!$F$7:$GK$318,$CL$2,FALSE))</f>
        <v>0</v>
      </c>
      <c r="CM107" s="90">
        <f>IF(ISNA(VLOOKUP($B107,'[1]1718  Exp_Rev Access'!$F$7:$GK$318,$CM$2,FALSE)),"",VLOOKUP($B107,'[1]1718  Exp_Rev Access'!$F$7:$GK$318,$CM$2,FALSE))</f>
        <v>0</v>
      </c>
      <c r="CN107" s="90">
        <f>IF(ISNA(VLOOKUP($B107,'[1]1718  Exp_Rev Access'!$F$7:$GK$318,$CN$2,FALSE)),"",VLOOKUP($B107,'[1]1718  Exp_Rev Access'!$F$7:$GK$318,$CN$2,FALSE))</f>
        <v>0</v>
      </c>
      <c r="CO107" s="90">
        <f>IF(ISNA(VLOOKUP($B107,'[1]1718  Exp_Rev Access'!$F$7:$GK$318,$CO$2,FALSE)),"",VLOOKUP($B107,'[1]1718  Exp_Rev Access'!$F$7:$GK$318,$CO$2,FALSE))</f>
        <v>0</v>
      </c>
      <c r="CP107" s="90">
        <f>IF(ISNA(VLOOKUP($B107,'[1]1718  Exp_Rev Access'!$F$7:$GK$318,$CP$2,FALSE)),"",VLOOKUP($B107,'[1]1718  Exp_Rev Access'!$F$7:$GK$318,$CP$2,FALSE))</f>
        <v>0</v>
      </c>
      <c r="CQ107" s="90">
        <f>IF(ISNA(VLOOKUP($B107,'[1]1718  Exp_Rev Access'!$F$7:$GK$318,$CQ$2,FALSE)),"",VLOOKUP($B107,'[1]1718  Exp_Rev Access'!$F$7:$GK$318,$CQ$2,FALSE))</f>
        <v>38857</v>
      </c>
      <c r="CR107" s="90">
        <f>IF(ISNA(VLOOKUP($B107,'[1]1718  Exp_Rev Access'!$F$7:$GK$318,$CR$2,FALSE)),"",VLOOKUP($B107,'[1]1718  Exp_Rev Access'!$F$7:$GK$318,$CR$2,FALSE))</f>
        <v>0</v>
      </c>
      <c r="CS107" s="90">
        <f>IF(ISNA(VLOOKUP($B107,'[1]1718  Exp_Rev Access'!$F$7:$GK$318,$CS$2,FALSE)),"",VLOOKUP($B107,'[1]1718  Exp_Rev Access'!$F$7:$GK$318,$CS$2,FALSE))</f>
        <v>0</v>
      </c>
      <c r="CT107" s="90">
        <f>IF(ISNA(VLOOKUP($B107,'[1]1718  Exp_Rev Access'!$F$7:$GK$318,$CT$2,FALSE)),"",VLOOKUP($B107,'[1]1718  Exp_Rev Access'!$F$7:$GK$318,$CT$2,FALSE))</f>
        <v>0</v>
      </c>
      <c r="CU107" s="90">
        <f>IF(ISNA(VLOOKUP($B107,'[1]1718  Exp_Rev Access'!$F$7:$GK$318,$CU$2,FALSE)),"",VLOOKUP($B107,'[1]1718  Exp_Rev Access'!$F$7:$GK$318,$CU$2,FALSE))</f>
        <v>52065.24</v>
      </c>
      <c r="CV107" s="90">
        <f>IF(ISNA(VLOOKUP($B107,'[1]1718  Exp_Rev Access'!$F$7:$GK$318,$CV$2,FALSE)),"",VLOOKUP($B107,'[1]1718  Exp_Rev Access'!$F$7:$GK$318,$CV$2,FALSE))</f>
        <v>29018.48</v>
      </c>
      <c r="CW107" s="90">
        <f>IF(ISNA(VLOOKUP($B107,'[1]1718  Exp_Rev Access'!$F$7:$GK$318,$CW$2,FALSE)),"",VLOOKUP($B107,'[1]1718  Exp_Rev Access'!$F$7:$GK$318,$CW$2,FALSE))</f>
        <v>0</v>
      </c>
      <c r="CX107" s="90">
        <f>IF(ISNA(VLOOKUP($B107,'[1]1718  Exp_Rev Access'!$F$7:$GK$318,$CX$2,FALSE)),"",VLOOKUP($B107,'[1]1718  Exp_Rev Access'!$F$7:$GK$318,$CX$2,FALSE))</f>
        <v>0</v>
      </c>
      <c r="CY107" s="90">
        <f>IF(ISNA(VLOOKUP($B107,'[1]1718  Exp_Rev Access'!$F$7:$GK$318,$CY$2,FALSE)),"",VLOOKUP($B107,'[1]1718  Exp_Rev Access'!$F$7:$GK$318,$CY$2,FALSE))</f>
        <v>0</v>
      </c>
      <c r="CZ107" s="90">
        <f>IF(ISNA(VLOOKUP($B107,'[1]1718  Exp_Rev Access'!$F$7:$GK$318,$CZ$2,FALSE)),"",VLOOKUP($B107,'[1]1718  Exp_Rev Access'!$F$7:$GK$318,$CZ$2,FALSE))</f>
        <v>0</v>
      </c>
      <c r="DA107" s="90">
        <f>IF(ISNA(VLOOKUP($B107,'[1]1718  Exp_Rev Access'!$F$7:$GK$318,$DA$2,FALSE)),"",VLOOKUP($B107,'[1]1718  Exp_Rev Access'!$F$7:$GK$318,$DA$2,FALSE))</f>
        <v>0</v>
      </c>
      <c r="DB107" s="90">
        <f>IF(ISNA(VLOOKUP($B107,'[1]1718  Exp_Rev Access'!$F$7:$GK$318,$DB$2,FALSE)),"",VLOOKUP($B107,'[1]1718  Exp_Rev Access'!$F$7:$GK$318,$DB$2,FALSE))</f>
        <v>0</v>
      </c>
      <c r="DC107" s="90">
        <f>IF(ISNA(VLOOKUP($B107,'[1]1718  Exp_Rev Access'!$F$7:$GK$318,$DC$2,FALSE)),"",VLOOKUP($B107,'[1]1718  Exp_Rev Access'!$F$7:$GK$318,$DC$2,FALSE))</f>
        <v>0</v>
      </c>
      <c r="DD107" s="90">
        <f>IF(ISNA(VLOOKUP($B107,'[1]1718  Exp_Rev Access'!$F$7:$GK$318,$DD$2,FALSE)),"",VLOOKUP($B107,'[1]1718  Exp_Rev Access'!$F$7:$GK$318,$DD$2,FALSE))</f>
        <v>0</v>
      </c>
      <c r="DE107" s="90">
        <f>IF(ISNA(VLOOKUP($B107,'[1]1718  Exp_Rev Access'!$F$7:$GK$318,$DE$2,FALSE)),"",VLOOKUP($B107,'[1]1718  Exp_Rev Access'!$F$7:$GK$318,$DE$2,FALSE))</f>
        <v>0</v>
      </c>
      <c r="DF107" s="90">
        <f>IF(ISNA(VLOOKUP($B107,'[1]1718  Exp_Rev Access'!$F$7:$GK$318,$DF$2,FALSE)),"",VLOOKUP($B107,'[1]1718  Exp_Rev Access'!$F$7:$GK$318,$DF$2,FALSE))</f>
        <v>0</v>
      </c>
      <c r="DG107" s="90">
        <f>IF(ISNA(VLOOKUP($B107,'[1]1718  Exp_Rev Access'!$F$7:$GK$318,$DG$2,FALSE)),"",VLOOKUP($B107,'[1]1718  Exp_Rev Access'!$F$7:$GK$318,$DG$2,FALSE))</f>
        <v>0</v>
      </c>
      <c r="DH107" s="90">
        <f>IF(ISNA(VLOOKUP($B107,'[1]1718  Exp_Rev Access'!$F$7:$GK$318,$DH$2,FALSE)),"",VLOOKUP($B107,'[1]1718  Exp_Rev Access'!$F$7:$GK$318,$DH$2,FALSE))</f>
        <v>0</v>
      </c>
      <c r="DI107" s="90">
        <f>IF(ISNA(VLOOKUP($B107,'[1]1718  Exp_Rev Access'!$F$7:$GK$318,$DI$2,FALSE)),"",VLOOKUP($B107,'[1]1718  Exp_Rev Access'!$F$7:$GK$318,$DI$2,FALSE))</f>
        <v>46168.82</v>
      </c>
      <c r="DJ107" s="90">
        <f>IF(ISNA(VLOOKUP($B107,'[1]1718  Exp_Rev Access'!$F$7:$GK$318,$DJ$2,FALSE)),"",VLOOKUP($B107,'[1]1718  Exp_Rev Access'!$F$7:$GK$318,$DJ$2,FALSE))</f>
        <v>0</v>
      </c>
      <c r="DK107" s="90">
        <f>IF(ISNA(VLOOKUP($B107,'[1]1718  Exp_Rev Access'!$F$7:$GK$318,$DK$2,FALSE)),"",VLOOKUP($B107,'[1]1718  Exp_Rev Access'!$F$7:$GK$318,$DK$2,FALSE))</f>
        <v>0</v>
      </c>
      <c r="DL107" s="90">
        <f>IF(ISNA(VLOOKUP($B107,'[1]1718  Exp_Rev Access'!$F$7:$GK$318,$DL$2,FALSE)),"",VLOOKUP($B107,'[1]1718  Exp_Rev Access'!$F$7:$GK$318,$DL$2,FALSE))</f>
        <v>0</v>
      </c>
      <c r="DM107" s="90">
        <f>IF(ISNA(VLOOKUP($B107,'[1]1718  Exp_Rev Access'!$F$7:$GK$318,$DM$2,FALSE)),"",VLOOKUP($B107,'[1]1718  Exp_Rev Access'!$F$7:$GK$318,$DM$2,FALSE))</f>
        <v>0</v>
      </c>
      <c r="DN107" s="90">
        <f>IF(ISNA(VLOOKUP($B107,'[1]1718  Exp_Rev Access'!$F$7:$GK$318,$DN$2,FALSE)),"",VLOOKUP($B107,'[1]1718  Exp_Rev Access'!$F$7:$GK$318,$DN$2,FALSE))</f>
        <v>0</v>
      </c>
      <c r="DO107" s="90">
        <f>IF(ISNA(VLOOKUP($B107,'[1]1718  Exp_Rev Access'!$F$7:$GK$318,$DO$2,FALSE)),"",VLOOKUP($B107,'[1]1718  Exp_Rev Access'!$F$7:$GK$318,$DO$2,FALSE))</f>
        <v>0</v>
      </c>
      <c r="DP107" s="90">
        <f>IF(ISNA(VLOOKUP($B107,'[1]1718  Exp_Rev Access'!$F$7:$GK$318,$DP$2,FALSE)),"",VLOOKUP($B107,'[1]1718  Exp_Rev Access'!$F$7:$GK$318,$DP$2,FALSE))</f>
        <v>0</v>
      </c>
      <c r="DQ107" s="90">
        <f>IF(ISNA(VLOOKUP($B107,'[1]1718  Exp_Rev Access'!$F$7:$GK$318,$DQ$2,FALSE)),"",VLOOKUP($B107,'[1]1718  Exp_Rev Access'!$F$7:$GK$318,$DQ$2,FALSE))</f>
        <v>0</v>
      </c>
      <c r="DR107" s="90">
        <f>IF(ISNA(VLOOKUP($B107,'[1]1718  Exp_Rev Access'!$F$7:$GK$318,$DR$2,FALSE)),"",VLOOKUP($B107,'[1]1718  Exp_Rev Access'!$F$7:$GK$318,$DR$2,FALSE))</f>
        <v>0</v>
      </c>
      <c r="DS107" s="90">
        <f>IF(ISNA(VLOOKUP($B107,'[1]1718  Exp_Rev Access'!$F$7:$GK$318,$DS$2,FALSE)),"",VLOOKUP($B107,'[1]1718  Exp_Rev Access'!$F$7:$GK$318,$DS$2,FALSE))</f>
        <v>0</v>
      </c>
      <c r="DT107" s="90">
        <f>IF(ISNA(VLOOKUP($B107,'[1]1718  Exp_Rev Access'!$F$7:$GK$318,$DT$2,FALSE)),"",VLOOKUP($B107,'[1]1718  Exp_Rev Access'!$F$7:$GK$318,$DT$2,FALSE))</f>
        <v>0</v>
      </c>
      <c r="DU107" s="90">
        <f>IF(ISNA(VLOOKUP($B107,'[1]1718  Exp_Rev Access'!$F$7:$GK$318,$DU$2,FALSE)),"",VLOOKUP($B107,'[1]1718  Exp_Rev Access'!$F$7:$GK$318,$DU$2,FALSE))</f>
        <v>0</v>
      </c>
      <c r="DV107" s="90">
        <f>IF(ISNA(VLOOKUP($B107,'[1]1718  Exp_Rev Access'!$F$7:$GK$318,$DV$2,FALSE)),"",VLOOKUP($B107,'[1]1718  Exp_Rev Access'!$F$7:$GK$318,$DV$2,FALSE))</f>
        <v>0</v>
      </c>
      <c r="DW107" s="90">
        <f>IF(ISNA(VLOOKUP($B107,'[1]1718  Exp_Rev Access'!$F$7:$GK$318,$DW$2,FALSE)),"",VLOOKUP($B107,'[1]1718  Exp_Rev Access'!$F$7:$GK$318,$DW$2,FALSE))</f>
        <v>0</v>
      </c>
      <c r="DX107" s="90">
        <f>IF(ISNA(VLOOKUP($B107,'[1]1718  Exp_Rev Access'!$F$7:$GK$318,$DX$2,FALSE)),"",VLOOKUP($B107,'[1]1718  Exp_Rev Access'!$F$7:$GK$318,$DX$2,FALSE))</f>
        <v>0</v>
      </c>
      <c r="DY107" s="90">
        <f>IF(ISNA(VLOOKUP($B107,'[1]1718  Exp_Rev Access'!$F$7:$GK$318,$DY$2,FALSE)),"",VLOOKUP($B107,'[1]1718  Exp_Rev Access'!$F$7:$GK$318,$DY$2,FALSE))</f>
        <v>0</v>
      </c>
      <c r="DZ107" s="90">
        <f>IF(ISNA(VLOOKUP($B107,'[1]1718  Exp_Rev Access'!$F$7:$GK$318,$DZ$2,FALSE)),"",VLOOKUP($B107,'[1]1718  Exp_Rev Access'!$F$7:$GK$318,$DZ$2,FALSE))</f>
        <v>0</v>
      </c>
      <c r="EA107" s="90">
        <f>IF(ISNA(VLOOKUP($B107,'[1]1718  Exp_Rev Access'!$F$7:$GK$318,$EA$2,FALSE)),"",VLOOKUP($B107,'[1]1718  Exp_Rev Access'!$F$7:$GK$318,$EA$2,FALSE))</f>
        <v>0</v>
      </c>
      <c r="EB107" s="90">
        <f>IF(ISNA(VLOOKUP($B107,'[1]1718  Exp_Rev Access'!$F$7:$GK$318,$EB$2,FALSE)),"",VLOOKUP($B107,'[1]1718  Exp_Rev Access'!$F$7:$GK$318,$EB$2,FALSE))</f>
        <v>0</v>
      </c>
      <c r="EC107" s="90">
        <f>IF(ISNA(VLOOKUP($B107,'[1]1718  Exp_Rev Access'!$F$7:$GK$318,$EC$2,FALSE)),"",VLOOKUP($B107,'[1]1718  Exp_Rev Access'!$F$7:$GK$318,$EC$2,FALSE))</f>
        <v>0</v>
      </c>
      <c r="ED107" s="90">
        <f>IF(ISNA(VLOOKUP($B107,'[1]1718  Exp_Rev Access'!$F$7:$GK$318,$ED$2,FALSE)),"",VLOOKUP($B107,'[1]1718  Exp_Rev Access'!$F$7:$GK$318,$ED$2,FALSE))</f>
        <v>0</v>
      </c>
      <c r="EE107" s="90">
        <f>IF(ISNA(VLOOKUP($B107,'[1]1718  Exp_Rev Access'!$F$7:$GK$318,$EE$2,FALSE)),"",VLOOKUP($B107,'[1]1718  Exp_Rev Access'!$F$7:$GK$318,$EE$2,FALSE))</f>
        <v>0</v>
      </c>
      <c r="EF107" s="90">
        <f>IF(ISNA(VLOOKUP($B107,'[1]1718  Exp_Rev Access'!$F$7:$GK$318,$EF$2,FALSE)),"",VLOOKUP($B107,'[1]1718  Exp_Rev Access'!$F$7:$GK$318,$EF$2,FALSE))</f>
        <v>0</v>
      </c>
      <c r="EG107" s="90">
        <f>IF(ISNA(VLOOKUP($B107,'[1]1718  Exp_Rev Access'!$F$7:$GK$318,$EG$2,FALSE)),"",VLOOKUP($B107,'[1]1718  Exp_Rev Access'!$F$7:$GK$318,$EG$2,FALSE))</f>
        <v>0</v>
      </c>
      <c r="EH107" s="90">
        <f>IF(ISNA(VLOOKUP($B107,'[1]1718  Exp_Rev Access'!$F$7:$GK$318,$EH$2,FALSE)),"",VLOOKUP($B107,'[1]1718  Exp_Rev Access'!$F$7:$GK$318,$EH$2,FALSE))</f>
        <v>0</v>
      </c>
      <c r="EI107" s="90">
        <f>IF(ISNA(VLOOKUP($B107,'[1]1718  Exp_Rev Access'!$F$7:$GK$318,$EI$2,FALSE)),"",VLOOKUP($B107,'[1]1718  Exp_Rev Access'!$F$7:$GK$318,$EI$2,FALSE))</f>
        <v>0</v>
      </c>
      <c r="EJ107" s="90">
        <f>IF(ISNA(VLOOKUP($B107,'[1]1718  Exp_Rev Access'!$F$7:$GK$318,$EJ$2,FALSE)),"",VLOOKUP($B107,'[1]1718  Exp_Rev Access'!$F$7:$GK$318,$EJ$2,FALSE))</f>
        <v>0</v>
      </c>
      <c r="EK107" s="90">
        <f>IF(ISNA(VLOOKUP($B107,'[1]1718  Exp_Rev Access'!$F$7:$GK$318,$EK$2,FALSE)),"",VLOOKUP($B107,'[1]1718  Exp_Rev Access'!$F$7:$GK$318,$EK$2,FALSE))</f>
        <v>0</v>
      </c>
      <c r="EL107" s="90">
        <f>IF(ISNA(VLOOKUP($B107,'[1]1718  Exp_Rev Access'!$F$7:$GK$318,$EL$2,FALSE)),"",VLOOKUP($B107,'[1]1718  Exp_Rev Access'!$F$7:$GK$318,$EL$2,FALSE))</f>
        <v>0</v>
      </c>
      <c r="EM107" s="90">
        <f>IF(ISNA(VLOOKUP($B107,'[1]1718  Exp_Rev Access'!$F$7:$GK$318,$EM$2,FALSE)),"",VLOOKUP($B107,'[1]1718  Exp_Rev Access'!$F$7:$GK$318,$EM$2,FALSE))</f>
        <v>0</v>
      </c>
      <c r="EN107" s="90">
        <f>IF(ISNA(VLOOKUP($B107,'[1]1718  Exp_Rev Access'!$F$7:$GK$318,$EN$2,FALSE)),"",VLOOKUP($B107,'[1]1718  Exp_Rev Access'!$F$7:$GK$318,$EN$2,FALSE))</f>
        <v>0</v>
      </c>
      <c r="EO107" s="90">
        <f>IF(ISNA(VLOOKUP($B107,'[1]1718  Exp_Rev Access'!$F$7:$GK$318,$EO$2,FALSE)),"",VLOOKUP($B107,'[1]1718  Exp_Rev Access'!$F$7:$GK$318,$EO$2,FALSE))</f>
        <v>0</v>
      </c>
      <c r="EP107" s="90">
        <f>IF(ISNA(VLOOKUP($B107,'[1]1718  Exp_Rev Access'!$F$7:$GK$318,$EP$2,FALSE)),"",VLOOKUP($B107,'[1]1718  Exp_Rev Access'!$F$7:$GK$318,$EP$2,FALSE))</f>
        <v>0</v>
      </c>
      <c r="EQ107" s="90">
        <f>IF(ISNA(VLOOKUP($B107,'[1]1718  Exp_Rev Access'!$F$7:$GK$318,$EQ$2,FALSE)),"",VLOOKUP($B107,'[1]1718  Exp_Rev Access'!$F$7:$GK$318,$EQ$2,FALSE))</f>
        <v>0</v>
      </c>
      <c r="ER107" s="90">
        <f>IF(ISNA(VLOOKUP($B107,'[1]1718  Exp_Rev Access'!$F$7:$GK$318,$ER$2,FALSE)),"",VLOOKUP($B107,'[1]1718  Exp_Rev Access'!$F$7:$GK$318,$ER$2,FALSE))</f>
        <v>0</v>
      </c>
      <c r="ES107" s="90">
        <f>IF(ISNA(VLOOKUP($B107,'[1]1718  Exp_Rev Access'!$F$7:$GK$318,$ES$2,FALSE)),"",VLOOKUP($B107,'[1]1718  Exp_Rev Access'!$F$7:$GK$318,$ES$2,FALSE))</f>
        <v>0</v>
      </c>
      <c r="ET107" s="90">
        <f>IF(ISNA(VLOOKUP($B107,'[1]1718  Exp_Rev Access'!$F$7:$GK$318,$ET$2,FALSE)),"",VLOOKUP($B107,'[1]1718  Exp_Rev Access'!$F$7:$GK$318,$ET$2,FALSE))</f>
        <v>0</v>
      </c>
      <c r="EU107" s="90">
        <f>IF(ISNA(VLOOKUP($B107,'[1]1718  Exp_Rev Access'!$F$7:$GK$318,$EU$2,FALSE)),"",VLOOKUP($B107,'[1]1718  Exp_Rev Access'!$F$7:$GK$318,$EU$2,FALSE))</f>
        <v>0</v>
      </c>
      <c r="EV107" s="90">
        <f>IF(ISNA(VLOOKUP($B107,'[1]1718  Exp_Rev Access'!$F$7:$GK$318,$EV$2,FALSE)),"",VLOOKUP($B107,'[1]1718  Exp_Rev Access'!$F$7:$GK$318,$EV$2,FALSE))</f>
        <v>0</v>
      </c>
      <c r="EW107" s="90">
        <f>IF(ISNA(VLOOKUP($B107,'[1]1718  Exp_Rev Access'!$F$7:$GK$318,$EW$2,FALSE)),"",VLOOKUP($B107,'[1]1718  Exp_Rev Access'!$F$7:$GK$318,$EW$2,FALSE))</f>
        <v>0</v>
      </c>
      <c r="EX107" s="90">
        <f>IF(ISNA(VLOOKUP($B107,'[1]1718  Exp_Rev Access'!$F$7:$GK$318,$EX$2,FALSE)),"",VLOOKUP($B107,'[1]1718  Exp_Rev Access'!$F$7:$GK$318,$EX$2,FALSE))</f>
        <v>0</v>
      </c>
      <c r="EY107" s="90">
        <f>IF(ISNA(VLOOKUP($B107,'[1]1718  Exp_Rev Access'!$F$7:$GK$318,$EY$2,FALSE)),"",VLOOKUP($B107,'[1]1718  Exp_Rev Access'!$F$7:$GK$318,$EY$2,FALSE))</f>
        <v>0</v>
      </c>
      <c r="EZ107" s="90">
        <f>IF(ISNA(VLOOKUP($B107,'[1]1718  Exp_Rev Access'!$F$7:$GK$318,$EZ$2,FALSE)),"",VLOOKUP($B107,'[1]1718  Exp_Rev Access'!$F$7:$GK$318,$EZ$2,FALSE))</f>
        <v>0</v>
      </c>
      <c r="FA107" s="90">
        <f>IF(ISNA(VLOOKUP($B107,'[1]1718  Exp_Rev Access'!$F$7:$GK$318,$FA$2,FALSE)),"",VLOOKUP($B107,'[1]1718  Exp_Rev Access'!$F$7:$GK$318,$FA$2,FALSE))</f>
        <v>0</v>
      </c>
      <c r="FB107" s="90">
        <f>IF(ISNA(VLOOKUP($B107,'[1]1718  Exp_Rev Access'!$F$7:$GK$318,$FB$2,FALSE)),"",VLOOKUP($B107,'[1]1718  Exp_Rev Access'!$F$7:$GK$318,$FB$2,FALSE))</f>
        <v>0</v>
      </c>
      <c r="FC107" s="90">
        <f>IF(ISNA(VLOOKUP($B107,'[1]1718  Exp_Rev Access'!$F$7:$GK$318,$FC$2,FALSE)),"",VLOOKUP($B107,'[1]1718  Exp_Rev Access'!$F$7:$GK$318,$FC$2,FALSE))</f>
        <v>0</v>
      </c>
      <c r="FD107" s="90">
        <f>IF(ISNA(VLOOKUP($B107,'[1]1718  Exp_Rev Access'!$F$7:$GK$318,$FD$2,FALSE)),"",VLOOKUP($B107,'[1]1718  Exp_Rev Access'!$F$7:$GK$318,$FD$2,FALSE))</f>
        <v>0</v>
      </c>
      <c r="FE107" s="90">
        <f>IF(ISNA(VLOOKUP($B107,'[1]1718  Exp_Rev Access'!$F$7:$GK$318,$FE$2,FALSE)),"",VLOOKUP($B107,'[1]1718  Exp_Rev Access'!$F$7:$GK$318,$FE$2,FALSE))</f>
        <v>0</v>
      </c>
      <c r="FF107" s="90">
        <f>IF(ISNA(VLOOKUP($B107,'[1]1718  Exp_Rev Access'!$F$7:$GK$318,$FF$2,FALSE)),"",VLOOKUP($B107,'[1]1718  Exp_Rev Access'!$F$7:$GK$318,$FF$2,FALSE))</f>
        <v>0</v>
      </c>
      <c r="FG107" s="90">
        <f>IF(ISNA(VLOOKUP($B107,'[1]1718  Exp_Rev Access'!$F$7:$GK$318,$FG$2,FALSE)),"",VLOOKUP($B107,'[1]1718  Exp_Rev Access'!$F$7:$GK$318,$FG$2,FALSE))</f>
        <v>0</v>
      </c>
      <c r="FH107" s="90">
        <f>IF(ISNA(VLOOKUP($B107,'[1]1718  Exp_Rev Access'!$F$7:$GK$318,$FH$2,FALSE)),"",VLOOKUP($B107,'[1]1718  Exp_Rev Access'!$F$7:$GK$318,$FH$2,FALSE))</f>
        <v>0</v>
      </c>
      <c r="FI107" s="90">
        <f>IF(ISNA(VLOOKUP($B107,'[1]1718  Exp_Rev Access'!$F$7:$GK$318,$FI$2,FALSE)),"",VLOOKUP($B107,'[1]1718  Exp_Rev Access'!$F$7:$GK$318,$FI$2,FALSE))</f>
        <v>0</v>
      </c>
      <c r="FJ107" s="90">
        <f>IF(ISNA(VLOOKUP($B107,'[1]1718  Exp_Rev Access'!$F$7:$GK$318,$FJ$2,FALSE)),"",VLOOKUP($B107,'[1]1718  Exp_Rev Access'!$F$7:$GK$318,$FJ$2,FALSE))</f>
        <v>0</v>
      </c>
      <c r="FK107" s="90">
        <f>IF(ISNA(VLOOKUP($B107,'[1]1718  Exp_Rev Access'!$F$7:$GK$318,$FK$2,FALSE)),"",VLOOKUP($B107,'[1]1718  Exp_Rev Access'!$F$7:$GK$318,$FK$2,FALSE))</f>
        <v>0</v>
      </c>
      <c r="FL107" s="90">
        <f>IF(ISNA(VLOOKUP($B107,'[1]1718  Exp_Rev Access'!$F$7:$GK$318,$FL$2,FALSE)),"",VLOOKUP($B107,'[1]1718  Exp_Rev Access'!$F$7:$GK$318,$FL$2,FALSE))</f>
        <v>0</v>
      </c>
      <c r="FM107" s="90">
        <f>IF(ISNA(VLOOKUP($B107,'[1]1718  Exp_Rev Access'!$F$7:$GK$318,$FM$2,FALSE)),"",VLOOKUP($B107,'[1]1718  Exp_Rev Access'!$F$7:$GK$318,$FM$2,FALSE))</f>
        <v>0</v>
      </c>
      <c r="FN107" s="90">
        <f>IF(ISNA(VLOOKUP($B107,'[1]1718  Exp_Rev Access'!$F$7:$GK$318,$FN$2,FALSE)),"",VLOOKUP($B107,'[1]1718  Exp_Rev Access'!$F$7:$GK$318,$FN$2,FALSE))</f>
        <v>0</v>
      </c>
      <c r="FO107" s="90">
        <f>IF(ISNA(VLOOKUP($B107,'[1]1718  Exp_Rev Access'!$F$7:$GK$318,$FO$2,FALSE)),"",VLOOKUP($B107,'[1]1718  Exp_Rev Access'!$F$7:$GK$318,$FO$2,FALSE))</f>
        <v>0</v>
      </c>
      <c r="FP107" s="90">
        <f>IF(ISNA(VLOOKUP($B107,'[1]1718  Exp_Rev Access'!$F$7:$GK$318,$FP$2,FALSE)),"",VLOOKUP($B107,'[1]1718  Exp_Rev Access'!$F$7:$GK$318,$FP$2,FALSE))</f>
        <v>0</v>
      </c>
      <c r="FQ107" s="90">
        <f>IF(ISNA(VLOOKUP($B107,'[1]1718  Exp_Rev Access'!$F$7:$GK$318,$FQ$2,FALSE)),"",VLOOKUP($B107,'[1]1718  Exp_Rev Access'!$F$7:$GK$318,$FQ$2,FALSE))</f>
        <v>0</v>
      </c>
      <c r="FR107" s="90">
        <f>IF(ISNA(VLOOKUP($B107,'[1]1718  Exp_Rev Access'!$F$7:$GK$318,$FR$2,FALSE)),"",VLOOKUP($B107,'[1]1718  Exp_Rev Access'!$F$7:$GK$318,$FR$2,FALSE))</f>
        <v>7451.89</v>
      </c>
      <c r="FS107" s="56">
        <f t="shared" si="371"/>
        <v>173981.54</v>
      </c>
      <c r="FT107" s="92">
        <f t="shared" si="372"/>
        <v>5.1049968818216801E-2</v>
      </c>
      <c r="FU107" s="94">
        <f t="shared" si="373"/>
        <v>863.13211291362813</v>
      </c>
      <c r="FV107" s="95">
        <f>IF(ISNA(VLOOKUP($B107,'[1]1718  Exp_Rev Access'!$F$7:$GK$318,$FV$2,FALSE)),"",VLOOKUP($B107,'[1]1718  Exp_Rev Access'!$F$7:$GK$318,$FV$2,FALSE))</f>
        <v>50028.33</v>
      </c>
      <c r="FW107" s="95">
        <f>IF(ISNA(VLOOKUP($B107,'[1]1718  Exp_Rev Access'!$F$7:$GK$318,$FW$2,FALSE)),"",VLOOKUP($B107,'[1]1718  Exp_Rev Access'!$F$7:$GK$318,$FW$2,FALSE))</f>
        <v>3999.84</v>
      </c>
      <c r="FX107" s="95">
        <f>IF(ISNA(VLOOKUP($B107,'[1]1718  Exp_Rev Access'!$F$7:$GK$318,$FX$2,FALSE)),"",VLOOKUP($B107,'[1]1718  Exp_Rev Access'!$F$7:$GK$318,$FX$2,FALSE))</f>
        <v>0</v>
      </c>
      <c r="FY107" s="95">
        <f>IF(ISNA(VLOOKUP($B107,'[1]1718  Exp_Rev Access'!$F$7:$GK$318,$FY$2,FALSE)),"",VLOOKUP($B107,'[1]1718  Exp_Rev Access'!$F$7:$GK$318,$FY$2,FALSE))</f>
        <v>0</v>
      </c>
      <c r="FZ107" s="95">
        <f>IF(ISNA(VLOOKUP($B107,'[1]1718  Exp_Rev Access'!$F$7:$GK$318,$FZ$2,FALSE)),"",VLOOKUP($B107,'[1]1718  Exp_Rev Access'!$F$7:$GK$318,$FZ$2,FALSE))</f>
        <v>0</v>
      </c>
      <c r="GA107" s="95">
        <f>IF(ISNA(VLOOKUP($B107,'[1]1718  Exp_Rev Access'!$F$7:$GK$318,$GA$2,FALSE)),"",VLOOKUP($B107,'[1]1718  Exp_Rev Access'!$F$7:$GK$318,$GA$2,FALSE))</f>
        <v>0</v>
      </c>
      <c r="GB107" s="95">
        <f>IF(ISNA(VLOOKUP($B107,'[1]1718  Exp_Rev Access'!$F$7:$GK$318,$GB$2,FALSE)),"",VLOOKUP($B107,'[1]1718  Exp_Rev Access'!$F$7:$GK$318,$GB$2,FALSE))</f>
        <v>0</v>
      </c>
      <c r="GC107" s="95">
        <f>IF(ISNA(VLOOKUP($B107,'[1]1718  Exp_Rev Access'!$F$7:$GK$318,$GC$2,FALSE)),"",VLOOKUP($B107,'[1]1718  Exp_Rev Access'!$F$7:$GK$318,$GC$2,FALSE))</f>
        <v>0</v>
      </c>
      <c r="GD107" s="95">
        <f>IF(ISNA(VLOOKUP($B107,'[1]1718  Exp_Rev Access'!$F$7:$GK$318,$GD$2,FALSE)),"",VLOOKUP($B107,'[1]1718  Exp_Rev Access'!$F$7:$GK$318,$GD$2,FALSE))</f>
        <v>0</v>
      </c>
      <c r="GE107" s="95">
        <f>IF(ISNA(VLOOKUP($B107,'[1]1718  Exp_Rev Access'!$F$7:$GK$318,$GE$2,FALSE)),"",VLOOKUP($B107,'[1]1718  Exp_Rev Access'!$F$7:$GK$318,$GE$2,FALSE))</f>
        <v>0</v>
      </c>
      <c r="GF107" s="95">
        <f>IF(ISNA(VLOOKUP($B107,'[1]1718  Exp_Rev Access'!$F$7:$GK$318,$GF$2,FALSE)),"",VLOOKUP($B107,'[1]1718  Exp_Rev Access'!$F$7:$GK$318,$GF$2,FALSE))</f>
        <v>0</v>
      </c>
      <c r="GG107" s="95">
        <f>IF(ISNA(VLOOKUP($B107,'[1]1718  Exp_Rev Access'!$F$7:$GK$318,$GG$2,FALSE)),"",VLOOKUP($B107,'[1]1718  Exp_Rev Access'!$F$7:$GK$318,$GG$2,FALSE))</f>
        <v>0</v>
      </c>
      <c r="GH107" s="95">
        <f>IF(ISNA(VLOOKUP($B107,'[1]1718  Exp_Rev Access'!$F$7:$GK$318,$GH$2,FALSE)),"",VLOOKUP($B107,'[1]1718  Exp_Rev Access'!$F$7:$GK$318,$GH$2,FALSE))</f>
        <v>0</v>
      </c>
      <c r="GI107" s="95">
        <f>IF(ISNA(VLOOKUP($B107,'[1]1718  Exp_Rev Access'!$F$7:$GK$318,$GI$2,FALSE)),"",VLOOKUP($B107,'[1]1718  Exp_Rev Access'!$F$7:$GK$318,$GI$2,FALSE))</f>
        <v>0</v>
      </c>
      <c r="GJ107" s="95">
        <f>IF(ISNA(VLOOKUP($B107,'[1]1718  Exp_Rev Access'!$F$7:$GK$318,$GJ$2,FALSE)),"",VLOOKUP($B107,'[1]1718  Exp_Rev Access'!$F$7:$GK$318,$GJ$2,FALSE))</f>
        <v>0</v>
      </c>
      <c r="GK107" s="95">
        <f>IF(ISNA(VLOOKUP($B107,'[1]1718  Exp_Rev Access'!$F$7:$GK$318,$GK$2,FALSE)),"",VLOOKUP($B107,'[1]1718  Exp_Rev Access'!$F$7:$GK$318,$GK$2,FALSE))</f>
        <v>0</v>
      </c>
      <c r="GL107" s="95">
        <f>IF(ISNA(VLOOKUP($B107,'[1]1718  Exp_Rev Access'!$F$7:$GK$318,$GL$2,FALSE)),"",VLOOKUP($B107,'[1]1718  Exp_Rev Access'!$F$7:$GK$318,$GL$2,FALSE))</f>
        <v>0</v>
      </c>
      <c r="GM107" s="95">
        <f>IF(ISNA(VLOOKUP($B107,'[1]1718  Exp_Rev Access'!$F$7:$GK$318,$GM$2,FALSE)),"",VLOOKUP($B107,'[1]1718  Exp_Rev Access'!$F$7:$GK$318,$GM$2,FALSE))</f>
        <v>0</v>
      </c>
      <c r="GN107" s="95">
        <f>IF(ISNA(VLOOKUP($B107,'[1]1718  Exp_Rev Access'!$F$7:$GK$318,$GN$2,FALSE)),"",VLOOKUP($B107,'[1]1718  Exp_Rev Access'!$F$7:$GK$318,$GN$2,FALSE))</f>
        <v>0</v>
      </c>
      <c r="GO107" s="95">
        <f>IF(ISNA(VLOOKUP($B107,'[1]1718  Exp_Rev Access'!$F$7:$GK$318,$GO$2,FALSE)),"",VLOOKUP($B107,'[1]1718  Exp_Rev Access'!$F$7:$GK$318,$GO$2,FALSE))</f>
        <v>0</v>
      </c>
      <c r="GP107" s="95">
        <f>IF(ISNA(VLOOKUP($B107,'[1]1718  Exp_Rev Access'!$F$7:$GK$318,$GP$2,FALSE)),"",VLOOKUP($B107,'[1]1718  Exp_Rev Access'!$F$7:$GK$318,$GP$2,FALSE))</f>
        <v>0</v>
      </c>
      <c r="GQ107" s="95">
        <f>IF(ISNA(VLOOKUP($B107,'[1]1718  Exp_Rev Access'!$F$7:$GK$318,$GQ$2,FALSE)),"",VLOOKUP($B107,'[1]1718  Exp_Rev Access'!$F$7:$GK$318,$GQ$2,FALSE))</f>
        <v>549.5</v>
      </c>
      <c r="GR107" s="95">
        <f>IF(ISNA(VLOOKUP($B107,'[1]1718  Exp_Rev Access'!$F$7:$GK$318,$GR$2,FALSE)),"",VLOOKUP($B107,'[1]1718  Exp_Rev Access'!$F$7:$GK$318,$GR$2,FALSE))</f>
        <v>0</v>
      </c>
      <c r="GS107" s="95">
        <f>IF(ISNA(VLOOKUP($B107,'[1]1718  Exp_Rev Access'!$F$7:$GK$318,$GS$2,FALSE)),"",VLOOKUP($B107,'[1]1718  Exp_Rev Access'!$F$7:$GK$318,$GS$2,FALSE))</f>
        <v>0</v>
      </c>
      <c r="GT107" s="95">
        <f>IF(ISNA(VLOOKUP($B107,'[1]1718  Exp_Rev Access'!$F$7:$GK$318,$GT$2,FALSE)),"",VLOOKUP($B107,'[1]1718  Exp_Rev Access'!$F$7:$GK$318,$GT$2,FALSE))</f>
        <v>0</v>
      </c>
      <c r="GU107" s="56">
        <f t="shared" si="374"/>
        <v>54577.67</v>
      </c>
      <c r="GV107" s="92">
        <f t="shared" si="375"/>
        <v>1.6014275719544308E-2</v>
      </c>
      <c r="GW107" s="96">
        <f t="shared" si="376"/>
        <v>270.76286153693508</v>
      </c>
    </row>
    <row r="108" spans="1:222" x14ac:dyDescent="0.3">
      <c r="A108" s="73"/>
      <c r="B108" s="88" t="s">
        <v>314</v>
      </c>
      <c r="C108" s="89" t="s">
        <v>315</v>
      </c>
      <c r="D108" s="75">
        <f>IF(ISNA(VLOOKUP($B108,'[1]1718 enrollment_Rev_Exp by size'!$A$7:H446,3,FALSE)),"",VLOOKUP($B108,'[1]1718 enrollment_Rev_Exp by size'!$A$7:$G$363,3,FALSE))</f>
        <v>504.88999999999993</v>
      </c>
      <c r="E108" s="76">
        <f>IF(ISNA(VLOOKUP($B108,'[1]1718 enrollment_Rev_Exp by size'!$A$7:I446,5,FALSE)),"",VLOOKUP($B108,'[1]1718 enrollment_Rev_Exp by size'!$A$7:$G$350,5,FALSE))</f>
        <v>7171141.5499999998</v>
      </c>
      <c r="F108" s="70">
        <f t="shared" si="358"/>
        <v>7171141.5500000007</v>
      </c>
      <c r="G108" s="70">
        <f t="shared" si="359"/>
        <v>0</v>
      </c>
      <c r="H108" s="90">
        <f>IF(ISNA(VLOOKUP($B108,'[1]1718  Exp_Rev Access'!$F$7:$GK$318,3,FALSE)),"",VLOOKUP($B108,'[1]1718  Exp_Rev Access'!$F$7:$GK$318,3,FALSE))</f>
        <v>830365.49</v>
      </c>
      <c r="I108" s="90">
        <f>IF(ISNA(VLOOKUP($B108,'[1]1718  Exp_Rev Access'!$F$7:$GK$318,4,FALSE)),"",VLOOKUP($B108,'[1]1718  Exp_Rev Access'!$F$7:$GK$318,4,FALSE))</f>
        <v>0</v>
      </c>
      <c r="J108" s="90">
        <f>IF(ISNA(VLOOKUP($B108,'[1]1718  Exp_Rev Access'!$F$7:$GK$318,5,FALSE)),"",VLOOKUP($B108,'[1]1718  Exp_Rev Access'!$F$7:$GK$318,5,FALSE))</f>
        <v>0</v>
      </c>
      <c r="K108" s="90">
        <f>IF(ISNA(VLOOKUP($B108,'[1]1718  Exp_Rev Access'!$F$7:$GK$318,6,FALSE)),"-",VLOOKUP($B108,'[1]1718  Exp_Rev Access'!$F$7:$GK$318,6,FALSE))</f>
        <v>0</v>
      </c>
      <c r="L108" s="90">
        <f>IF(ISNA(VLOOKUP($B108,'[1]1718  Exp_Rev Access'!$F$7:$GK$318,7,FALSE)),"",VLOOKUP($B108,'[1]1718  Exp_Rev Access'!$F$7:$GK$318,7,FALSE))</f>
        <v>0</v>
      </c>
      <c r="M108" s="90">
        <f>IF(ISNA(VLOOKUP($B108,'[1]1718  Exp_Rev Access'!$F$7:$GK$318,8,FALSE)),"",VLOOKUP($B108,'[1]1718  Exp_Rev Access'!$F$7:$GK$318,8,FALSE))</f>
        <v>0</v>
      </c>
      <c r="N108" s="56">
        <f t="shared" si="360"/>
        <v>830365.49</v>
      </c>
      <c r="O108" s="91">
        <f t="shared" si="361"/>
        <v>0.11579265089252073</v>
      </c>
      <c r="P108" s="56">
        <f t="shared" si="362"/>
        <v>1644.6463388064728</v>
      </c>
      <c r="Q108" s="90">
        <f>IF(ISNA(VLOOKUP($B108,'[1]1718  Exp_Rev Access'!$F$7:$GK$318,10,FALSE)),"",VLOOKUP($B108,'[1]1718  Exp_Rev Access'!$F$7:$GK$318,10,FALSE))</f>
        <v>5450</v>
      </c>
      <c r="R108" s="90">
        <f>IF(ISNA(VLOOKUP($B108,'[1]1718  Exp_Rev Access'!$F$7:$GK$318,11,FALSE)),"",VLOOKUP($B108,'[1]1718  Exp_Rev Access'!$F$7:$GK$318,11,FALSE))</f>
        <v>0</v>
      </c>
      <c r="S108" s="90">
        <f>IF(ISNA(VLOOKUP($B108,'[1]1718  Exp_Rev Access'!$F$7:$GK$318,12,FALSE)),"",VLOOKUP($B108,'[1]1718  Exp_Rev Access'!$F$7:$GK$318,12,FALSE))</f>
        <v>0</v>
      </c>
      <c r="T108" s="90">
        <f>IF(ISNA(VLOOKUP($B108,'[1]1718  Exp_Rev Access'!$F$7:$GK$318,13,FALSE)),"",VLOOKUP($B108,'[1]1718  Exp_Rev Access'!$F$7:$GK$318,13,FALSE))</f>
        <v>0</v>
      </c>
      <c r="U108" s="90">
        <f>IF(ISNA(VLOOKUP($B108,'[1]1718  Exp_Rev Access'!$F$7:$GK$318,14,FALSE)),"",VLOOKUP($B108,'[1]1718  Exp_Rev Access'!$F$7:$GK$318,14,FALSE))</f>
        <v>5220</v>
      </c>
      <c r="V108" s="90">
        <f>IF(ISNA(VLOOKUP($B108,'[1]1718  Exp_Rev Access'!$F$7:$GK$318,15,FALSE)),"",VLOOKUP($B108,'[1]1718  Exp_Rev Access'!$F$7:$GK$318,15,FALSE))</f>
        <v>0</v>
      </c>
      <c r="W108" s="90">
        <f>IF(ISNA(VLOOKUP($B108,'[1]1718  Exp_Rev Access'!$F$7:$GK$318,16,FALSE)),"",VLOOKUP($B108,'[1]1718  Exp_Rev Access'!$F$7:$GK$318,16,FALSE))</f>
        <v>0</v>
      </c>
      <c r="X108" s="90">
        <f>IF(ISNA(VLOOKUP($B108,'[1]1718  Exp_Rev Access'!$F$7:$GK$318,17,FALSE)),"",VLOOKUP($B108,'[1]1718  Exp_Rev Access'!$F$7:$GK$318,17,FALSE))</f>
        <v>0</v>
      </c>
      <c r="Y108" s="90">
        <f>IF(ISNA(VLOOKUP($B108,'[1]1718  Exp_Rev Access'!$F$7:$GK$318,18,FALSE)),"",VLOOKUP($B108,'[1]1718  Exp_Rev Access'!$F$7:$GK$318,18,FALSE))</f>
        <v>330.05</v>
      </c>
      <c r="Z108" s="90">
        <f>IF(ISNA(VLOOKUP($B108,'[1]1718  Exp_Rev Access'!$F$7:$GK$318,19,FALSE)),"",VLOOKUP($B108,'[1]1718  Exp_Rev Access'!$F$7:$GK$318,19,FALSE))</f>
        <v>50</v>
      </c>
      <c r="AA108" s="90">
        <f>IF(ISNA(VLOOKUP($B108,'[1]1718  Exp_Rev Access'!$F$7:$GK$318,20,FALSE)),"",VLOOKUP($B108,'[1]1718  Exp_Rev Access'!$F$7:$GK$318,20,FALSE))</f>
        <v>0</v>
      </c>
      <c r="AB108" s="90">
        <f>IF(ISNA(VLOOKUP($B108,'[1]1718  Exp_Rev Access'!$F$7:$GK$318,21,FALSE)),"",VLOOKUP($B108,'[1]1718  Exp_Rev Access'!$F$7:$GK$318,21,FALSE))</f>
        <v>0</v>
      </c>
      <c r="AC108" s="90">
        <f>IF(ISNA(VLOOKUP($B108,'[1]1718  Exp_Rev Access'!$F$7:$GK$318,22,FALSE)),"",VLOOKUP($B108,'[1]1718  Exp_Rev Access'!$F$7:$GK$318,22,FALSE))</f>
        <v>0</v>
      </c>
      <c r="AD108" s="90">
        <f>IF(ISNA(VLOOKUP($B108,'[1]1718  Exp_Rev Access'!$F$7:$GK$318,23,FALSE)),"",VLOOKUP($B108,'[1]1718  Exp_Rev Access'!$F$7:$GK$318,23,FALSE))</f>
        <v>2459</v>
      </c>
      <c r="AE108" s="90">
        <f>IF(ISNA(VLOOKUP($B108,'[1]1718  Exp_Rev Access'!$F$7:$GK$318,24,FALSE)),"",VLOOKUP($B108,'[1]1718  Exp_Rev Access'!$F$7:$GK$318,24,FALSE))</f>
        <v>12993.8</v>
      </c>
      <c r="AF108" s="90">
        <f>IF(ISNA(VLOOKUP($B108,'[1]1718  Exp_Rev Access'!$F$7:$GK$318,25,FALSE)),"",VLOOKUP($B108,'[1]1718  Exp_Rev Access'!$F$7:$GK$318,25,FALSE))</f>
        <v>0</v>
      </c>
      <c r="AG108" s="90">
        <f>IF(ISNA(VLOOKUP($B108,'[1]1718  Exp_Rev Access'!$F$7:$GK$318,26,FALSE)),"",VLOOKUP($B108,'[1]1718  Exp_Rev Access'!$F$7:$GK$318,26,FALSE))</f>
        <v>13975</v>
      </c>
      <c r="AH108" s="90">
        <f>IF(ISNA(VLOOKUP($B108,'[1]1718  Exp_Rev Access'!$F$7:$GK$318,27,FALSE)),"",VLOOKUP($B108,'[1]1718  Exp_Rev Access'!$F$7:$GK$318,27,FALSE))</f>
        <v>95.76</v>
      </c>
      <c r="AI108" s="90">
        <f>IF(ISNA(VLOOKUP($B108,'[1]1718  Exp_Rev Access'!$F$7:$GK$318,28,FALSE)),"",VLOOKUP($B108,'[1]1718  Exp_Rev Access'!$F$7:$GK$318,28,FALSE))</f>
        <v>2500</v>
      </c>
      <c r="AJ108" s="90">
        <f>IF(ISNA(VLOOKUP($B108,'[1]1718  Exp_Rev Access'!$F$7:$GK$318,29,FALSE)),"",VLOOKUP($B108,'[1]1718  Exp_Rev Access'!$F$7:$GK$318,29,FALSE))</f>
        <v>47514.35</v>
      </c>
      <c r="AK108" s="90">
        <f>IF(ISNA(VLOOKUP($B108,'[1]1718  Exp_Rev Access'!$F$7:$GK$318,30,FALSE)),"",VLOOKUP($B108,'[1]1718  Exp_Rev Access'!$F$7:$GK$318,30,FALSE))</f>
        <v>10504.66</v>
      </c>
      <c r="AL108" s="90">
        <f>IF(ISNA(VLOOKUP($B108,'[1]1718  Exp_Rev Access'!$F$7:$GK$318,31,FALSE)),"",VLOOKUP($B108,'[1]1718  Exp_Rev Access'!$F$7:$GK$318,31,FALSE))</f>
        <v>0</v>
      </c>
      <c r="AM108" s="56">
        <f t="shared" si="363"/>
        <v>101092.62</v>
      </c>
      <c r="AN108" s="92">
        <f t="shared" si="364"/>
        <v>1.409714468681768E-2</v>
      </c>
      <c r="AO108" s="71">
        <f t="shared" si="365"/>
        <v>200.22701974687558</v>
      </c>
      <c r="AP108" s="90">
        <f>IF(ISNA(VLOOKUP($B108,'[1]1718  Exp_Rev Access'!$F$7:$GK$318,33,FALSE)),"",VLOOKUP($B108,'[1]1718  Exp_Rev Access'!$F$7:$GK$318,33,FALSE))</f>
        <v>3455640.38</v>
      </c>
      <c r="AQ108" s="90">
        <f>IF(ISNA(VLOOKUP($B108,'[1]1718  Exp_Rev Access'!$F$7:$GK$318,34,FALSE)),"",VLOOKUP($B108,'[1]1718  Exp_Rev Access'!$F$7:$GK$318,34,FALSE))</f>
        <v>65292.93</v>
      </c>
      <c r="AR108" s="90">
        <f>IF(ISNA(VLOOKUP($B108,'[1]1718  Exp_Rev Access'!$F$7:$GK$318,35,FALSE)),"",VLOOKUP($B108,'[1]1718  Exp_Rev Access'!$F$7:$GK$318,35,FALSE))</f>
        <v>577849.43999999994</v>
      </c>
      <c r="AS108" s="90">
        <f>IF(ISNA(VLOOKUP($B108,'[1]1718  Exp_Rev Access'!$F$7:$GK$318,36,FALSE)),"",VLOOKUP($B108,'[1]1718  Exp_Rev Access'!$F$7:$GK$318,36,FALSE))</f>
        <v>0</v>
      </c>
      <c r="AT108" s="90">
        <f>IF(ISNA(VLOOKUP($B108,'[1]1718  Exp_Rev Access'!$F$7:$GK$318,37,FALSE)),"",VLOOKUP($B108,'[1]1718  Exp_Rev Access'!$F$7:$GK$318,37,FALSE))</f>
        <v>0</v>
      </c>
      <c r="AU108" s="56">
        <f t="shared" si="366"/>
        <v>4098782.75</v>
      </c>
      <c r="AV108" s="93">
        <f t="shared" si="367"/>
        <v>0.57156628709971569</v>
      </c>
      <c r="AW108" s="56">
        <f t="shared" si="368"/>
        <v>8118.1697993622383</v>
      </c>
      <c r="AX108" s="90">
        <f>IF(ISNA(VLOOKUP($B108,'[1]1718  Exp_Rev Access'!$F$7:$GK$318,39,FALSE)),"",VLOOKUP($B108,'[1]1718  Exp_Rev Access'!$F$7:$GK$318,39,FALSE))</f>
        <v>0</v>
      </c>
      <c r="AY108" s="90">
        <f>IF(ISNA(VLOOKUP($B108,'[1]1718  Exp_Rev Access'!$F$7:$GK$318,40,FALSE)),"",VLOOKUP($B108,'[1]1718  Exp_Rev Access'!$F$7:$GK$318,40,FALSE))</f>
        <v>496518.77</v>
      </c>
      <c r="AZ108" s="90">
        <f>IF(ISNA(VLOOKUP($B108,'[1]1718  Exp_Rev Access'!$F$7:$GK$318,41,FALSE)),"",VLOOKUP($B108,'[1]1718  Exp_Rev Access'!$F$7:$GK$318,41,FALSE))</f>
        <v>27012.52</v>
      </c>
      <c r="BA108" s="90">
        <f>IF(ISNA(VLOOKUP($B108,'[1]1718  Exp_Rev Access'!$F$7:$GK$318,42,FALSE)),"",VLOOKUP($B108,'[1]1718  Exp_Rev Access'!$F$7:$GK$318,42,FALSE))</f>
        <v>0</v>
      </c>
      <c r="BB108" s="90">
        <f>IF(ISNA(VLOOKUP($B108,'[1]1718  Exp_Rev Access'!$F$7:$GK$318,43,FALSE)),"",VLOOKUP($B108,'[1]1718  Exp_Rev Access'!$F$7:$GK$318,43,FALSE))</f>
        <v>0</v>
      </c>
      <c r="BC108" s="90">
        <f>IF(ISNA(VLOOKUP($B108,'[1]1718  Exp_Rev Access'!$F$7:$GK$318,44,FALSE)),"",VLOOKUP($B108,'[1]1718  Exp_Rev Access'!$F$7:$GK$318,44,FALSE))</f>
        <v>287776.23</v>
      </c>
      <c r="BD108" s="90">
        <f>IF(ISNA(VLOOKUP($B108,'[1]1718  Exp_Rev Access'!$F$7:$GK$318,45,FALSE)),"",VLOOKUP($B108,'[1]1718  Exp_Rev Access'!$F$7:$GK$318,45,FALSE))</f>
        <v>0</v>
      </c>
      <c r="BE108" s="90">
        <f>IF(ISNA(VLOOKUP($B108,'[1]1718  Exp_Rev Access'!$F$7:$GK$318,46,FALSE)),"",VLOOKUP($B108,'[1]1718  Exp_Rev Access'!$F$7:$GK$318,46,FALSE))</f>
        <v>169655.03</v>
      </c>
      <c r="BF108" s="90">
        <f>IF(ISNA(VLOOKUP($B108,'[1]1718  Exp_Rev Access'!$F$7:$GK$318,47,FALSE)),"",VLOOKUP($B108,'[1]1718  Exp_Rev Access'!$F$7:$GK$318,47,FALSE))</f>
        <v>0</v>
      </c>
      <c r="BG108" s="90">
        <f>IF(ISNA(VLOOKUP($B108,'[1]1718  Exp_Rev Access'!$F$7:$GK$318,48,FALSE)),"",VLOOKUP($B108,'[1]1718  Exp_Rev Access'!$F$7:$GK$318,48,FALSE))</f>
        <v>101287.13</v>
      </c>
      <c r="BH108" s="90">
        <f>IF(ISNA(VLOOKUP($B108,'[1]1718  Exp_Rev Access'!$F$7:$GK$318,49,FALSE)),"",VLOOKUP($B108,'[1]1718  Exp_Rev Access'!$F$7:$GK$318,49,FALSE))</f>
        <v>9962.7900000000009</v>
      </c>
      <c r="BI108" s="90">
        <f>IF(ISNA(VLOOKUP($B108,'[1]1718  Exp_Rev Access'!$F$7:$GK$318,50,FALSE)),"",VLOOKUP($B108,'[1]1718  Exp_Rev Access'!$F$7:$GK$318,50,FALSE))</f>
        <v>0</v>
      </c>
      <c r="BJ108" s="90">
        <f>IF(ISNA(VLOOKUP($B108,'[1]1718  Exp_Rev Access'!$F$7:$GK$318,51,FALSE)),"",VLOOKUP($B108,'[1]1718  Exp_Rev Access'!$F$7:$GK$318,51,FALSE))</f>
        <v>6746.64</v>
      </c>
      <c r="BK108" s="90">
        <f>IF(ISNA(VLOOKUP($B108,'[1]1718  Exp_Rev Access'!$F$7:$GK$318,52,FALSE)),"",VLOOKUP($B108,'[1]1718  Exp_Rev Access'!$F$7:$GK$318,52,FALSE))</f>
        <v>287884.96999999997</v>
      </c>
      <c r="BL108" s="90">
        <f>IF(ISNA(VLOOKUP($B108,'[1]1718  Exp_Rev Access'!$F$7:$GK$318,53,FALSE)),"",VLOOKUP($B108,'[1]1718  Exp_Rev Access'!$F$7:$GK$318,53,FALSE))</f>
        <v>0</v>
      </c>
      <c r="BM108" s="90">
        <f>IF(ISNA(VLOOKUP($B108,'[1]1718  Exp_Rev Access'!$F$7:$GK$318,54,FALSE)),"",VLOOKUP($B108,'[1]1718  Exp_Rev Access'!$F$7:$GK$318,54,FALSE))</f>
        <v>0</v>
      </c>
      <c r="BN108" s="90">
        <f>IF(ISNA(VLOOKUP($B108,'[1]1718  Exp_Rev Access'!$F$7:$GK$318,55,FALSE)),"",VLOOKUP($B108,'[1]1718  Exp_Rev Access'!$F$7:$GK$318,55,FALSE))</f>
        <v>0</v>
      </c>
      <c r="BO108" s="90">
        <f>IF(ISNA(VLOOKUP($B108,'[1]1718  Exp_Rev Access'!$F$7:$GK$318,56,FALSE)),"",VLOOKUP($B108,'[1]1718  Exp_Rev Access'!$F$7:$GK$318,56,FALSE))</f>
        <v>0</v>
      </c>
      <c r="BP108" s="90">
        <f>IF(ISNA(VLOOKUP($B108,'[1]1718  Exp_Rev Access'!$F$7:$GK$318,57,FALSE)),"",VLOOKUP($B108,'[1]1718  Exp_Rev Access'!$F$7:$GK$318,57,FALSE))</f>
        <v>0</v>
      </c>
      <c r="BQ108" s="90">
        <f>IF(ISNA(VLOOKUP($B108,'[1]1718  Exp_Rev Access'!$F$7:$GK$318,58,FALSE)),"",VLOOKUP($B108,'[1]1718  Exp_Rev Access'!$F$7:$GK$318,58,FALSE))</f>
        <v>0</v>
      </c>
      <c r="BR108" s="90">
        <f>IF(ISNA(VLOOKUP($B108,'[1]1718  Exp_Rev Access'!$F$7:$GK$318,59,FALSE)),"",VLOOKUP($B108,'[1]1718  Exp_Rev Access'!$F$7:$GK$318,59,FALSE))</f>
        <v>0</v>
      </c>
      <c r="BS108" s="90">
        <f>IF(ISNA(VLOOKUP($B108,'[1]1718  Exp_Rev Access'!$F$7:$GK$318,60,FALSE)),"",VLOOKUP($B108,'[1]1718  Exp_Rev Access'!$F$7:$GK$318,60,FALSE))</f>
        <v>0</v>
      </c>
      <c r="BT108" s="90">
        <f>IF(ISNA(VLOOKUP($B108,'[1]1718  Exp_Rev Access'!$F$7:$GK$318,61,FALSE)),"",VLOOKUP($B108,'[1]1718  Exp_Rev Access'!$F$7:$GK$318,61,FALSE))</f>
        <v>0</v>
      </c>
      <c r="BU108" s="90">
        <f>IF(ISNA(VLOOKUP($B108,'[1]1718  Exp_Rev Access'!$F$7:$GK$318,62,FALSE)),"",VLOOKUP($B108,'[1]1718  Exp_Rev Access'!$F$7:$GK$318,62,FALSE))</f>
        <v>0</v>
      </c>
      <c r="BV108" s="56">
        <f t="shared" si="236"/>
        <v>1386844.08</v>
      </c>
      <c r="BW108" s="92">
        <f t="shared" si="369"/>
        <v>0.19339237279453786</v>
      </c>
      <c r="BX108" s="71">
        <f t="shared" si="370"/>
        <v>2746.8242191368422</v>
      </c>
      <c r="BY108" s="90">
        <f>IF(ISNA(VLOOKUP($B108,'[1]1718  Exp_Rev Access'!$F$7:$GK$318,64,FALSE)),"",VLOOKUP($B108,'[1]1718  Exp_Rev Access'!$F$7:$GK$318,64,FALSE))</f>
        <v>28.7</v>
      </c>
      <c r="BZ108" s="90">
        <f>IF(ISNA(VLOOKUP($B108,'[1]1718  Exp_Rev Access'!$F$7:$GK$318,65,FALSE)),"",VLOOKUP($B108,'[1]1718  Exp_Rev Access'!$F$7:$GK$318,65,FALSE))</f>
        <v>0</v>
      </c>
      <c r="CA108" s="90">
        <f>IF(ISNA(VLOOKUP($B108,'[1]1718  Exp_Rev Access'!$F$7:$GK$318,66,FALSE)),"",VLOOKUP($B108,'[1]1718  Exp_Rev Access'!$F$7:$GK$318,66,FALSE))</f>
        <v>0</v>
      </c>
      <c r="CB108" s="90">
        <f>IF(ISNA(VLOOKUP($B108,'[1]1718  Exp_Rev Access'!$F$7:$GK$318,67,FALSE)),"",VLOOKUP($B108,'[1]1718  Exp_Rev Access'!$F$7:$GK$318,67,FALSE))</f>
        <v>0</v>
      </c>
      <c r="CC108" s="90">
        <f>IF(ISNA(VLOOKUP($B108,'[1]1718  Exp_Rev Access'!$F$7:$GK$318,68,FALSE)),"",VLOOKUP($B108,'[1]1718  Exp_Rev Access'!$F$7:$GK$318,68,FALSE))</f>
        <v>0</v>
      </c>
      <c r="CD108" s="90">
        <f>IF(ISNA(VLOOKUP($B108,'[1]1718  Exp_Rev Access'!$F$7:$GK$318,69,FALSE)),"",VLOOKUP($B108,'[1]1718  Exp_Rev Access'!$F$7:$GK$318,69,FALSE))</f>
        <v>0</v>
      </c>
      <c r="CE108" s="56">
        <f t="shared" si="237"/>
        <v>28.7</v>
      </c>
      <c r="CF108" s="92">
        <f t="shared" si="251"/>
        <v>4.0021522096436656E-6</v>
      </c>
      <c r="CG108" s="78">
        <f t="shared" si="252"/>
        <v>5.6844065043870948E-2</v>
      </c>
      <c r="CH108" s="90">
        <f>IF(ISNA(VLOOKUP($B108,'[1]1718  Exp_Rev Access'!$F$7:$GK$318,$CH$2,FALSE)),"",VLOOKUP($B108,'[1]1718  Exp_Rev Access'!$F$7:$GK$318,$CH$2,FALSE))</f>
        <v>0</v>
      </c>
      <c r="CI108" s="90">
        <f>IF(ISNA(VLOOKUP($B108,'[1]1718  Exp_Rev Access'!$F$7:$GK$318,$CI$2,FALSE)),"",VLOOKUP($B108,'[1]1718  Exp_Rev Access'!$F$7:$GK$318,$CI$2,FALSE))</f>
        <v>0</v>
      </c>
      <c r="CJ108" s="90">
        <f>IF(ISNA(VLOOKUP($B108,'[1]1718  Exp_Rev Access'!$F$7:$GK$318,$CJ$2,FALSE)),"",VLOOKUP($B108,'[1]1718  Exp_Rev Access'!$F$7:$GK$318,$CJ$2,FALSE))</f>
        <v>0</v>
      </c>
      <c r="CK108" s="90">
        <f>IF(ISNA(VLOOKUP($B108,'[1]1718  Exp_Rev Access'!$F$7:$GK$318,$CK$2,FALSE)),"",VLOOKUP($B108,'[1]1718  Exp_Rev Access'!$F$7:$GK$318,$CK$2,FALSE))</f>
        <v>0</v>
      </c>
      <c r="CL108" s="90">
        <f>IF(ISNA(VLOOKUP($B108,'[1]1718  Exp_Rev Access'!$F$7:$GK$318,$CL$2,FALSE)),"",VLOOKUP($B108,'[1]1718  Exp_Rev Access'!$F$7:$GK$318,$CL$2,FALSE))</f>
        <v>0</v>
      </c>
      <c r="CM108" s="90">
        <f>IF(ISNA(VLOOKUP($B108,'[1]1718  Exp_Rev Access'!$F$7:$GK$318,$CM$2,FALSE)),"",VLOOKUP($B108,'[1]1718  Exp_Rev Access'!$F$7:$GK$318,$CM$2,FALSE))</f>
        <v>0</v>
      </c>
      <c r="CN108" s="90">
        <f>IF(ISNA(VLOOKUP($B108,'[1]1718  Exp_Rev Access'!$F$7:$GK$318,$CN$2,FALSE)),"",VLOOKUP($B108,'[1]1718  Exp_Rev Access'!$F$7:$GK$318,$CN$2,FALSE))</f>
        <v>0</v>
      </c>
      <c r="CO108" s="90">
        <f>IF(ISNA(VLOOKUP($B108,'[1]1718  Exp_Rev Access'!$F$7:$GK$318,$CO$2,FALSE)),"",VLOOKUP($B108,'[1]1718  Exp_Rev Access'!$F$7:$GK$318,$CO$2,FALSE))</f>
        <v>0</v>
      </c>
      <c r="CP108" s="90">
        <f>IF(ISNA(VLOOKUP($B108,'[1]1718  Exp_Rev Access'!$F$7:$GK$318,$CP$2,FALSE)),"",VLOOKUP($B108,'[1]1718  Exp_Rev Access'!$F$7:$GK$318,$CP$2,FALSE))</f>
        <v>0</v>
      </c>
      <c r="CQ108" s="90">
        <f>IF(ISNA(VLOOKUP($B108,'[1]1718  Exp_Rev Access'!$F$7:$GK$318,$CQ$2,FALSE)),"",VLOOKUP($B108,'[1]1718  Exp_Rev Access'!$F$7:$GK$318,$CQ$2,FALSE))</f>
        <v>101249</v>
      </c>
      <c r="CR108" s="90">
        <f>IF(ISNA(VLOOKUP($B108,'[1]1718  Exp_Rev Access'!$F$7:$GK$318,$CR$2,FALSE)),"",VLOOKUP($B108,'[1]1718  Exp_Rev Access'!$F$7:$GK$318,$CR$2,FALSE))</f>
        <v>0</v>
      </c>
      <c r="CS108" s="90">
        <f>IF(ISNA(VLOOKUP($B108,'[1]1718  Exp_Rev Access'!$F$7:$GK$318,$CS$2,FALSE)),"",VLOOKUP($B108,'[1]1718  Exp_Rev Access'!$F$7:$GK$318,$CS$2,FALSE))</f>
        <v>0</v>
      </c>
      <c r="CT108" s="90">
        <f>IF(ISNA(VLOOKUP($B108,'[1]1718  Exp_Rev Access'!$F$7:$GK$318,$CT$2,FALSE)),"",VLOOKUP($B108,'[1]1718  Exp_Rev Access'!$F$7:$GK$318,$CT$2,FALSE))</f>
        <v>0</v>
      </c>
      <c r="CU108" s="90">
        <f>IF(ISNA(VLOOKUP($B108,'[1]1718  Exp_Rev Access'!$F$7:$GK$318,$CU$2,FALSE)),"",VLOOKUP($B108,'[1]1718  Exp_Rev Access'!$F$7:$GK$318,$CU$2,FALSE))</f>
        <v>278860.03000000003</v>
      </c>
      <c r="CV108" s="90">
        <f>IF(ISNA(VLOOKUP($B108,'[1]1718  Exp_Rev Access'!$F$7:$GK$318,$CV$2,FALSE)),"",VLOOKUP($B108,'[1]1718  Exp_Rev Access'!$F$7:$GK$318,$CV$2,FALSE))</f>
        <v>31399.46</v>
      </c>
      <c r="CW108" s="90">
        <f>IF(ISNA(VLOOKUP($B108,'[1]1718  Exp_Rev Access'!$F$7:$GK$318,$CW$2,FALSE)),"",VLOOKUP($B108,'[1]1718  Exp_Rev Access'!$F$7:$GK$318,$CW$2,FALSE))</f>
        <v>0</v>
      </c>
      <c r="CX108" s="90">
        <f>IF(ISNA(VLOOKUP($B108,'[1]1718  Exp_Rev Access'!$F$7:$GK$318,$CX$2,FALSE)),"",VLOOKUP($B108,'[1]1718  Exp_Rev Access'!$F$7:$GK$318,$CX$2,FALSE))</f>
        <v>0</v>
      </c>
      <c r="CY108" s="90">
        <f>IF(ISNA(VLOOKUP($B108,'[1]1718  Exp_Rev Access'!$F$7:$GK$318,$CY$2,FALSE)),"",VLOOKUP($B108,'[1]1718  Exp_Rev Access'!$F$7:$GK$318,$CY$2,FALSE))</f>
        <v>0</v>
      </c>
      <c r="CZ108" s="90">
        <f>IF(ISNA(VLOOKUP($B108,'[1]1718  Exp_Rev Access'!$F$7:$GK$318,$CZ$2,FALSE)),"",VLOOKUP($B108,'[1]1718  Exp_Rev Access'!$F$7:$GK$318,$CZ$2,FALSE))</f>
        <v>0</v>
      </c>
      <c r="DA108" s="90">
        <f>IF(ISNA(VLOOKUP($B108,'[1]1718  Exp_Rev Access'!$F$7:$GK$318,$DA$2,FALSE)),"",VLOOKUP($B108,'[1]1718  Exp_Rev Access'!$F$7:$GK$318,$DA$2,FALSE))</f>
        <v>0</v>
      </c>
      <c r="DB108" s="90">
        <f>IF(ISNA(VLOOKUP($B108,'[1]1718  Exp_Rev Access'!$F$7:$GK$318,$DB$2,FALSE)),"",VLOOKUP($B108,'[1]1718  Exp_Rev Access'!$F$7:$GK$318,$DB$2,FALSE))</f>
        <v>10922.72</v>
      </c>
      <c r="DC108" s="90">
        <f>IF(ISNA(VLOOKUP($B108,'[1]1718  Exp_Rev Access'!$F$7:$GK$318,$DC$2,FALSE)),"",VLOOKUP($B108,'[1]1718  Exp_Rev Access'!$F$7:$GK$318,$DC$2,FALSE))</f>
        <v>0</v>
      </c>
      <c r="DD108" s="90">
        <f>IF(ISNA(VLOOKUP($B108,'[1]1718  Exp_Rev Access'!$F$7:$GK$318,$DD$2,FALSE)),"",VLOOKUP($B108,'[1]1718  Exp_Rev Access'!$F$7:$GK$318,$DD$2,FALSE))</f>
        <v>0</v>
      </c>
      <c r="DE108" s="90">
        <f>IF(ISNA(VLOOKUP($B108,'[1]1718  Exp_Rev Access'!$F$7:$GK$318,$DE$2,FALSE)),"",VLOOKUP($B108,'[1]1718  Exp_Rev Access'!$F$7:$GK$318,$DE$2,FALSE))</f>
        <v>0</v>
      </c>
      <c r="DF108" s="90">
        <f>IF(ISNA(VLOOKUP($B108,'[1]1718  Exp_Rev Access'!$F$7:$GK$318,$DF$2,FALSE)),"",VLOOKUP($B108,'[1]1718  Exp_Rev Access'!$F$7:$GK$318,$DF$2,FALSE))</f>
        <v>0</v>
      </c>
      <c r="DG108" s="90">
        <f>IF(ISNA(VLOOKUP($B108,'[1]1718  Exp_Rev Access'!$F$7:$GK$318,$DG$2,FALSE)),"",VLOOKUP($B108,'[1]1718  Exp_Rev Access'!$F$7:$GK$318,$DG$2,FALSE))</f>
        <v>0</v>
      </c>
      <c r="DH108" s="90">
        <f>IF(ISNA(VLOOKUP($B108,'[1]1718  Exp_Rev Access'!$F$7:$GK$318,$DH$2,FALSE)),"",VLOOKUP($B108,'[1]1718  Exp_Rev Access'!$F$7:$GK$318,$DH$2,FALSE))</f>
        <v>0</v>
      </c>
      <c r="DI108" s="90">
        <f>IF(ISNA(VLOOKUP($B108,'[1]1718  Exp_Rev Access'!$F$7:$GK$318,$DI$2,FALSE)),"",VLOOKUP($B108,'[1]1718  Exp_Rev Access'!$F$7:$GK$318,$DI$2,FALSE))</f>
        <v>286615.92</v>
      </c>
      <c r="DJ108" s="90">
        <f>IF(ISNA(VLOOKUP($B108,'[1]1718  Exp_Rev Access'!$F$7:$GK$318,$DJ$2,FALSE)),"",VLOOKUP($B108,'[1]1718  Exp_Rev Access'!$F$7:$GK$318,$DJ$2,FALSE))</f>
        <v>0</v>
      </c>
      <c r="DK108" s="90">
        <f>IF(ISNA(VLOOKUP($B108,'[1]1718  Exp_Rev Access'!$F$7:$GK$318,$DK$2,FALSE)),"",VLOOKUP($B108,'[1]1718  Exp_Rev Access'!$F$7:$GK$318,$DK$2,FALSE))</f>
        <v>0</v>
      </c>
      <c r="DL108" s="90">
        <f>IF(ISNA(VLOOKUP($B108,'[1]1718  Exp_Rev Access'!$F$7:$GK$318,$DL$2,FALSE)),"",VLOOKUP($B108,'[1]1718  Exp_Rev Access'!$F$7:$GK$318,$DL$2,FALSE))</f>
        <v>0</v>
      </c>
      <c r="DM108" s="90">
        <f>IF(ISNA(VLOOKUP($B108,'[1]1718  Exp_Rev Access'!$F$7:$GK$318,$DM$2,FALSE)),"",VLOOKUP($B108,'[1]1718  Exp_Rev Access'!$F$7:$GK$318,$DM$2,FALSE))</f>
        <v>0</v>
      </c>
      <c r="DN108" s="90">
        <f>IF(ISNA(VLOOKUP($B108,'[1]1718  Exp_Rev Access'!$F$7:$GK$318,$DN$2,FALSE)),"",VLOOKUP($B108,'[1]1718  Exp_Rev Access'!$F$7:$GK$318,$DN$2,FALSE))</f>
        <v>0</v>
      </c>
      <c r="DO108" s="90">
        <f>IF(ISNA(VLOOKUP($B108,'[1]1718  Exp_Rev Access'!$F$7:$GK$318,$DO$2,FALSE)),"",VLOOKUP($B108,'[1]1718  Exp_Rev Access'!$F$7:$GK$318,$DO$2,FALSE))</f>
        <v>0</v>
      </c>
      <c r="DP108" s="90">
        <f>IF(ISNA(VLOOKUP($B108,'[1]1718  Exp_Rev Access'!$F$7:$GK$318,$DP$2,FALSE)),"",VLOOKUP($B108,'[1]1718  Exp_Rev Access'!$F$7:$GK$318,$DP$2,FALSE))</f>
        <v>0</v>
      </c>
      <c r="DQ108" s="90">
        <f>IF(ISNA(VLOOKUP($B108,'[1]1718  Exp_Rev Access'!$F$7:$GK$318,$DQ$2,FALSE)),"",VLOOKUP($B108,'[1]1718  Exp_Rev Access'!$F$7:$GK$318,$DQ$2,FALSE))</f>
        <v>0</v>
      </c>
      <c r="DR108" s="90">
        <f>IF(ISNA(VLOOKUP($B108,'[1]1718  Exp_Rev Access'!$F$7:$GK$318,$DR$2,FALSE)),"",VLOOKUP($B108,'[1]1718  Exp_Rev Access'!$F$7:$GK$318,$DR$2,FALSE))</f>
        <v>0</v>
      </c>
      <c r="DS108" s="90">
        <f>IF(ISNA(VLOOKUP($B108,'[1]1718  Exp_Rev Access'!$F$7:$GK$318,$DS$2,FALSE)),"",VLOOKUP($B108,'[1]1718  Exp_Rev Access'!$F$7:$GK$318,$DS$2,FALSE))</f>
        <v>0</v>
      </c>
      <c r="DT108" s="90">
        <f>IF(ISNA(VLOOKUP($B108,'[1]1718  Exp_Rev Access'!$F$7:$GK$318,$DT$2,FALSE)),"",VLOOKUP($B108,'[1]1718  Exp_Rev Access'!$F$7:$GK$318,$DT$2,FALSE))</f>
        <v>0</v>
      </c>
      <c r="DU108" s="90">
        <f>IF(ISNA(VLOOKUP($B108,'[1]1718  Exp_Rev Access'!$F$7:$GK$318,$DU$2,FALSE)),"",VLOOKUP($B108,'[1]1718  Exp_Rev Access'!$F$7:$GK$318,$DU$2,FALSE))</f>
        <v>0</v>
      </c>
      <c r="DV108" s="90">
        <f>IF(ISNA(VLOOKUP($B108,'[1]1718  Exp_Rev Access'!$F$7:$GK$318,$DV$2,FALSE)),"",VLOOKUP($B108,'[1]1718  Exp_Rev Access'!$F$7:$GK$318,$DV$2,FALSE))</f>
        <v>0</v>
      </c>
      <c r="DW108" s="90">
        <f>IF(ISNA(VLOOKUP($B108,'[1]1718  Exp_Rev Access'!$F$7:$GK$318,$DW$2,FALSE)),"",VLOOKUP($B108,'[1]1718  Exp_Rev Access'!$F$7:$GK$318,$DW$2,FALSE))</f>
        <v>0</v>
      </c>
      <c r="DX108" s="90">
        <f>IF(ISNA(VLOOKUP($B108,'[1]1718  Exp_Rev Access'!$F$7:$GK$318,$DX$2,FALSE)),"",VLOOKUP($B108,'[1]1718  Exp_Rev Access'!$F$7:$GK$318,$DX$2,FALSE))</f>
        <v>0</v>
      </c>
      <c r="DY108" s="90">
        <f>IF(ISNA(VLOOKUP($B108,'[1]1718  Exp_Rev Access'!$F$7:$GK$318,$DY$2,FALSE)),"",VLOOKUP($B108,'[1]1718  Exp_Rev Access'!$F$7:$GK$318,$DY$2,FALSE))</f>
        <v>0</v>
      </c>
      <c r="DZ108" s="90">
        <f>IF(ISNA(VLOOKUP($B108,'[1]1718  Exp_Rev Access'!$F$7:$GK$318,$DZ$2,FALSE)),"",VLOOKUP($B108,'[1]1718  Exp_Rev Access'!$F$7:$GK$318,$DZ$2,FALSE))</f>
        <v>0</v>
      </c>
      <c r="EA108" s="90">
        <f>IF(ISNA(VLOOKUP($B108,'[1]1718  Exp_Rev Access'!$F$7:$GK$318,$EA$2,FALSE)),"",VLOOKUP($B108,'[1]1718  Exp_Rev Access'!$F$7:$GK$318,$EA$2,FALSE))</f>
        <v>0</v>
      </c>
      <c r="EB108" s="90">
        <f>IF(ISNA(VLOOKUP($B108,'[1]1718  Exp_Rev Access'!$F$7:$GK$318,$EB$2,FALSE)),"",VLOOKUP($B108,'[1]1718  Exp_Rev Access'!$F$7:$GK$318,$EB$2,FALSE))</f>
        <v>0</v>
      </c>
      <c r="EC108" s="90">
        <f>IF(ISNA(VLOOKUP($B108,'[1]1718  Exp_Rev Access'!$F$7:$GK$318,$EC$2,FALSE)),"",VLOOKUP($B108,'[1]1718  Exp_Rev Access'!$F$7:$GK$318,$EC$2,FALSE))</f>
        <v>0</v>
      </c>
      <c r="ED108" s="90">
        <f>IF(ISNA(VLOOKUP($B108,'[1]1718  Exp_Rev Access'!$F$7:$GK$318,$ED$2,FALSE)),"",VLOOKUP($B108,'[1]1718  Exp_Rev Access'!$F$7:$GK$318,$ED$2,FALSE))</f>
        <v>0</v>
      </c>
      <c r="EE108" s="90">
        <f>IF(ISNA(VLOOKUP($B108,'[1]1718  Exp_Rev Access'!$F$7:$GK$318,$EE$2,FALSE)),"",VLOOKUP($B108,'[1]1718  Exp_Rev Access'!$F$7:$GK$318,$EE$2,FALSE))</f>
        <v>0</v>
      </c>
      <c r="EF108" s="90">
        <f>IF(ISNA(VLOOKUP($B108,'[1]1718  Exp_Rev Access'!$F$7:$GK$318,$EF$2,FALSE)),"",VLOOKUP($B108,'[1]1718  Exp_Rev Access'!$F$7:$GK$318,$EF$2,FALSE))</f>
        <v>0</v>
      </c>
      <c r="EG108" s="90">
        <f>IF(ISNA(VLOOKUP($B108,'[1]1718  Exp_Rev Access'!$F$7:$GK$318,$EG$2,FALSE)),"",VLOOKUP($B108,'[1]1718  Exp_Rev Access'!$F$7:$GK$318,$EG$2,FALSE))</f>
        <v>0</v>
      </c>
      <c r="EH108" s="90">
        <f>IF(ISNA(VLOOKUP($B108,'[1]1718  Exp_Rev Access'!$F$7:$GK$318,$EH$2,FALSE)),"",VLOOKUP($B108,'[1]1718  Exp_Rev Access'!$F$7:$GK$318,$EH$2,FALSE))</f>
        <v>0</v>
      </c>
      <c r="EI108" s="90">
        <f>IF(ISNA(VLOOKUP($B108,'[1]1718  Exp_Rev Access'!$F$7:$GK$318,$EI$2,FALSE)),"",VLOOKUP($B108,'[1]1718  Exp_Rev Access'!$F$7:$GK$318,$EI$2,FALSE))</f>
        <v>0</v>
      </c>
      <c r="EJ108" s="90">
        <f>IF(ISNA(VLOOKUP($B108,'[1]1718  Exp_Rev Access'!$F$7:$GK$318,$EJ$2,FALSE)),"",VLOOKUP($B108,'[1]1718  Exp_Rev Access'!$F$7:$GK$318,$EJ$2,FALSE))</f>
        <v>0</v>
      </c>
      <c r="EK108" s="90">
        <f>IF(ISNA(VLOOKUP($B108,'[1]1718  Exp_Rev Access'!$F$7:$GK$318,$EK$2,FALSE)),"",VLOOKUP($B108,'[1]1718  Exp_Rev Access'!$F$7:$GK$318,$EK$2,FALSE))</f>
        <v>0</v>
      </c>
      <c r="EL108" s="90">
        <f>IF(ISNA(VLOOKUP($B108,'[1]1718  Exp_Rev Access'!$F$7:$GK$318,$EL$2,FALSE)),"",VLOOKUP($B108,'[1]1718  Exp_Rev Access'!$F$7:$GK$318,$EL$2,FALSE))</f>
        <v>0</v>
      </c>
      <c r="EM108" s="90">
        <f>IF(ISNA(VLOOKUP($B108,'[1]1718  Exp_Rev Access'!$F$7:$GK$318,$EM$2,FALSE)),"",VLOOKUP($B108,'[1]1718  Exp_Rev Access'!$F$7:$GK$318,$EM$2,FALSE))</f>
        <v>0</v>
      </c>
      <c r="EN108" s="90">
        <f>IF(ISNA(VLOOKUP($B108,'[1]1718  Exp_Rev Access'!$F$7:$GK$318,$EN$2,FALSE)),"",VLOOKUP($B108,'[1]1718  Exp_Rev Access'!$F$7:$GK$318,$EN$2,FALSE))</f>
        <v>0</v>
      </c>
      <c r="EO108" s="90">
        <f>IF(ISNA(VLOOKUP($B108,'[1]1718  Exp_Rev Access'!$F$7:$GK$318,$EO$2,FALSE)),"",VLOOKUP($B108,'[1]1718  Exp_Rev Access'!$F$7:$GK$318,$EO$2,FALSE))</f>
        <v>0</v>
      </c>
      <c r="EP108" s="90">
        <f>IF(ISNA(VLOOKUP($B108,'[1]1718  Exp_Rev Access'!$F$7:$GK$318,$EP$2,FALSE)),"",VLOOKUP($B108,'[1]1718  Exp_Rev Access'!$F$7:$GK$318,$EP$2,FALSE))</f>
        <v>0</v>
      </c>
      <c r="EQ108" s="90">
        <f>IF(ISNA(VLOOKUP($B108,'[1]1718  Exp_Rev Access'!$F$7:$GK$318,$EQ$2,FALSE)),"",VLOOKUP($B108,'[1]1718  Exp_Rev Access'!$F$7:$GK$318,$EQ$2,FALSE))</f>
        <v>0</v>
      </c>
      <c r="ER108" s="90">
        <f>IF(ISNA(VLOOKUP($B108,'[1]1718  Exp_Rev Access'!$F$7:$GK$318,$ER$2,FALSE)),"",VLOOKUP($B108,'[1]1718  Exp_Rev Access'!$F$7:$GK$318,$ER$2,FALSE))</f>
        <v>0</v>
      </c>
      <c r="ES108" s="90">
        <f>IF(ISNA(VLOOKUP($B108,'[1]1718  Exp_Rev Access'!$F$7:$GK$318,$ES$2,FALSE)),"",VLOOKUP($B108,'[1]1718  Exp_Rev Access'!$F$7:$GK$318,$ES$2,FALSE))</f>
        <v>0</v>
      </c>
      <c r="ET108" s="90">
        <f>IF(ISNA(VLOOKUP($B108,'[1]1718  Exp_Rev Access'!$F$7:$GK$318,$ET$2,FALSE)),"",VLOOKUP($B108,'[1]1718  Exp_Rev Access'!$F$7:$GK$318,$ET$2,FALSE))</f>
        <v>0</v>
      </c>
      <c r="EU108" s="90">
        <f>IF(ISNA(VLOOKUP($B108,'[1]1718  Exp_Rev Access'!$F$7:$GK$318,$EU$2,FALSE)),"",VLOOKUP($B108,'[1]1718  Exp_Rev Access'!$F$7:$GK$318,$EU$2,FALSE))</f>
        <v>0</v>
      </c>
      <c r="EV108" s="90">
        <f>IF(ISNA(VLOOKUP($B108,'[1]1718  Exp_Rev Access'!$F$7:$GK$318,$EV$2,FALSE)),"",VLOOKUP($B108,'[1]1718  Exp_Rev Access'!$F$7:$GK$318,$EV$2,FALSE))</f>
        <v>0</v>
      </c>
      <c r="EW108" s="90">
        <f>IF(ISNA(VLOOKUP($B108,'[1]1718  Exp_Rev Access'!$F$7:$GK$318,$EW$2,FALSE)),"",VLOOKUP($B108,'[1]1718  Exp_Rev Access'!$F$7:$GK$318,$EW$2,FALSE))</f>
        <v>0</v>
      </c>
      <c r="EX108" s="90">
        <f>IF(ISNA(VLOOKUP($B108,'[1]1718  Exp_Rev Access'!$F$7:$GK$318,$EX$2,FALSE)),"",VLOOKUP($B108,'[1]1718  Exp_Rev Access'!$F$7:$GK$318,$EX$2,FALSE))</f>
        <v>0</v>
      </c>
      <c r="EY108" s="90">
        <f>IF(ISNA(VLOOKUP($B108,'[1]1718  Exp_Rev Access'!$F$7:$GK$318,$EY$2,FALSE)),"",VLOOKUP($B108,'[1]1718  Exp_Rev Access'!$F$7:$GK$318,$EY$2,FALSE))</f>
        <v>0</v>
      </c>
      <c r="EZ108" s="90">
        <f>IF(ISNA(VLOOKUP($B108,'[1]1718  Exp_Rev Access'!$F$7:$GK$318,$EZ$2,FALSE)),"",VLOOKUP($B108,'[1]1718  Exp_Rev Access'!$F$7:$GK$318,$EZ$2,FALSE))</f>
        <v>0</v>
      </c>
      <c r="FA108" s="90">
        <f>IF(ISNA(VLOOKUP($B108,'[1]1718  Exp_Rev Access'!$F$7:$GK$318,$FA$2,FALSE)),"",VLOOKUP($B108,'[1]1718  Exp_Rev Access'!$F$7:$GK$318,$FA$2,FALSE))</f>
        <v>0</v>
      </c>
      <c r="FB108" s="90">
        <f>IF(ISNA(VLOOKUP($B108,'[1]1718  Exp_Rev Access'!$F$7:$GK$318,$FB$2,FALSE)),"",VLOOKUP($B108,'[1]1718  Exp_Rev Access'!$F$7:$GK$318,$FB$2,FALSE))</f>
        <v>0</v>
      </c>
      <c r="FC108" s="90">
        <f>IF(ISNA(VLOOKUP($B108,'[1]1718  Exp_Rev Access'!$F$7:$GK$318,$FC$2,FALSE)),"",VLOOKUP($B108,'[1]1718  Exp_Rev Access'!$F$7:$GK$318,$FC$2,FALSE))</f>
        <v>0</v>
      </c>
      <c r="FD108" s="90">
        <f>IF(ISNA(VLOOKUP($B108,'[1]1718  Exp_Rev Access'!$F$7:$GK$318,$FD$2,FALSE)),"",VLOOKUP($B108,'[1]1718  Exp_Rev Access'!$F$7:$GK$318,$FD$2,FALSE))</f>
        <v>0</v>
      </c>
      <c r="FE108" s="90">
        <f>IF(ISNA(VLOOKUP($B108,'[1]1718  Exp_Rev Access'!$F$7:$GK$318,$FE$2,FALSE)),"",VLOOKUP($B108,'[1]1718  Exp_Rev Access'!$F$7:$GK$318,$FE$2,FALSE))</f>
        <v>0</v>
      </c>
      <c r="FF108" s="90">
        <f>IF(ISNA(VLOOKUP($B108,'[1]1718  Exp_Rev Access'!$F$7:$GK$318,$FF$2,FALSE)),"",VLOOKUP($B108,'[1]1718  Exp_Rev Access'!$F$7:$GK$318,$FF$2,FALSE))</f>
        <v>0</v>
      </c>
      <c r="FG108" s="90">
        <f>IF(ISNA(VLOOKUP($B108,'[1]1718  Exp_Rev Access'!$F$7:$GK$318,$FG$2,FALSE)),"",VLOOKUP($B108,'[1]1718  Exp_Rev Access'!$F$7:$GK$318,$FG$2,FALSE))</f>
        <v>0</v>
      </c>
      <c r="FH108" s="90">
        <f>IF(ISNA(VLOOKUP($B108,'[1]1718  Exp_Rev Access'!$F$7:$GK$318,$FH$2,FALSE)),"",VLOOKUP($B108,'[1]1718  Exp_Rev Access'!$F$7:$GK$318,$FH$2,FALSE))</f>
        <v>0</v>
      </c>
      <c r="FI108" s="90">
        <f>IF(ISNA(VLOOKUP($B108,'[1]1718  Exp_Rev Access'!$F$7:$GK$318,$FI$2,FALSE)),"",VLOOKUP($B108,'[1]1718  Exp_Rev Access'!$F$7:$GK$318,$FI$2,FALSE))</f>
        <v>0</v>
      </c>
      <c r="FJ108" s="90">
        <f>IF(ISNA(VLOOKUP($B108,'[1]1718  Exp_Rev Access'!$F$7:$GK$318,$FJ$2,FALSE)),"",VLOOKUP($B108,'[1]1718  Exp_Rev Access'!$F$7:$GK$318,$FJ$2,FALSE))</f>
        <v>0</v>
      </c>
      <c r="FK108" s="90">
        <f>IF(ISNA(VLOOKUP($B108,'[1]1718  Exp_Rev Access'!$F$7:$GK$318,$FK$2,FALSE)),"",VLOOKUP($B108,'[1]1718  Exp_Rev Access'!$F$7:$GK$318,$FK$2,FALSE))</f>
        <v>0</v>
      </c>
      <c r="FL108" s="90">
        <f>IF(ISNA(VLOOKUP($B108,'[1]1718  Exp_Rev Access'!$F$7:$GK$318,$FL$2,FALSE)),"",VLOOKUP($B108,'[1]1718  Exp_Rev Access'!$F$7:$GK$318,$FL$2,FALSE))</f>
        <v>0</v>
      </c>
      <c r="FM108" s="90">
        <f>IF(ISNA(VLOOKUP($B108,'[1]1718  Exp_Rev Access'!$F$7:$GK$318,$FM$2,FALSE)),"",VLOOKUP($B108,'[1]1718  Exp_Rev Access'!$F$7:$GK$318,$FM$2,FALSE))</f>
        <v>0</v>
      </c>
      <c r="FN108" s="90">
        <f>IF(ISNA(VLOOKUP($B108,'[1]1718  Exp_Rev Access'!$F$7:$GK$318,$FN$2,FALSE)),"",VLOOKUP($B108,'[1]1718  Exp_Rev Access'!$F$7:$GK$318,$FN$2,FALSE))</f>
        <v>0</v>
      </c>
      <c r="FO108" s="90">
        <f>IF(ISNA(VLOOKUP($B108,'[1]1718  Exp_Rev Access'!$F$7:$GK$318,$FO$2,FALSE)),"",VLOOKUP($B108,'[1]1718  Exp_Rev Access'!$F$7:$GK$318,$FO$2,FALSE))</f>
        <v>0</v>
      </c>
      <c r="FP108" s="90">
        <f>IF(ISNA(VLOOKUP($B108,'[1]1718  Exp_Rev Access'!$F$7:$GK$318,$FP$2,FALSE)),"",VLOOKUP($B108,'[1]1718  Exp_Rev Access'!$F$7:$GK$318,$FP$2,FALSE))</f>
        <v>0</v>
      </c>
      <c r="FQ108" s="90">
        <f>IF(ISNA(VLOOKUP($B108,'[1]1718  Exp_Rev Access'!$F$7:$GK$318,$FQ$2,FALSE)),"",VLOOKUP($B108,'[1]1718  Exp_Rev Access'!$F$7:$GK$318,$FQ$2,FALSE))</f>
        <v>0</v>
      </c>
      <c r="FR108" s="90">
        <f>IF(ISNA(VLOOKUP($B108,'[1]1718  Exp_Rev Access'!$F$7:$GK$318,$FR$2,FALSE)),"",VLOOKUP($B108,'[1]1718  Exp_Rev Access'!$F$7:$GK$318,$FR$2,FALSE))</f>
        <v>27109.56</v>
      </c>
      <c r="FS108" s="56">
        <f t="shared" si="371"/>
        <v>736156.69000000006</v>
      </c>
      <c r="FT108" s="92">
        <f t="shared" si="372"/>
        <v>0.10265543984416262</v>
      </c>
      <c r="FU108" s="94">
        <f t="shared" si="373"/>
        <v>1458.0536156390503</v>
      </c>
      <c r="FV108" s="95">
        <f>IF(ISNA(VLOOKUP($B108,'[1]1718  Exp_Rev Access'!$F$7:$GK$318,$FV$2,FALSE)),"",VLOOKUP($B108,'[1]1718  Exp_Rev Access'!$F$7:$GK$318,$FV$2,FALSE))</f>
        <v>0</v>
      </c>
      <c r="FW108" s="95">
        <f>IF(ISNA(VLOOKUP($B108,'[1]1718  Exp_Rev Access'!$F$7:$GK$318,$FW$2,FALSE)),"",VLOOKUP($B108,'[1]1718  Exp_Rev Access'!$F$7:$GK$318,$FW$2,FALSE))</f>
        <v>0</v>
      </c>
      <c r="FX108" s="95">
        <f>IF(ISNA(VLOOKUP($B108,'[1]1718  Exp_Rev Access'!$F$7:$GK$318,$FX$2,FALSE)),"",VLOOKUP($B108,'[1]1718  Exp_Rev Access'!$F$7:$GK$318,$FX$2,FALSE))</f>
        <v>0</v>
      </c>
      <c r="FY108" s="95">
        <f>IF(ISNA(VLOOKUP($B108,'[1]1718  Exp_Rev Access'!$F$7:$GK$318,$FY$2,FALSE)),"",VLOOKUP($B108,'[1]1718  Exp_Rev Access'!$F$7:$GK$318,$FY$2,FALSE))</f>
        <v>0</v>
      </c>
      <c r="FZ108" s="95">
        <f>IF(ISNA(VLOOKUP($B108,'[1]1718  Exp_Rev Access'!$F$7:$GK$318,$FZ$2,FALSE)),"",VLOOKUP($B108,'[1]1718  Exp_Rev Access'!$F$7:$GK$318,$FZ$2,FALSE))</f>
        <v>0</v>
      </c>
      <c r="GA108" s="95">
        <f>IF(ISNA(VLOOKUP($B108,'[1]1718  Exp_Rev Access'!$F$7:$GK$318,$GA$2,FALSE)),"",VLOOKUP($B108,'[1]1718  Exp_Rev Access'!$F$7:$GK$318,$GA$2,FALSE))</f>
        <v>0</v>
      </c>
      <c r="GB108" s="95">
        <f>IF(ISNA(VLOOKUP($B108,'[1]1718  Exp_Rev Access'!$F$7:$GK$318,$GB$2,FALSE)),"",VLOOKUP($B108,'[1]1718  Exp_Rev Access'!$F$7:$GK$318,$GB$2,FALSE))</f>
        <v>0</v>
      </c>
      <c r="GC108" s="95">
        <f>IF(ISNA(VLOOKUP($B108,'[1]1718  Exp_Rev Access'!$F$7:$GK$318,$GC$2,FALSE)),"",VLOOKUP($B108,'[1]1718  Exp_Rev Access'!$F$7:$GK$318,$GC$2,FALSE))</f>
        <v>0</v>
      </c>
      <c r="GD108" s="95">
        <f>IF(ISNA(VLOOKUP($B108,'[1]1718  Exp_Rev Access'!$F$7:$GK$318,$GD$2,FALSE)),"",VLOOKUP($B108,'[1]1718  Exp_Rev Access'!$F$7:$GK$318,$GD$2,FALSE))</f>
        <v>0</v>
      </c>
      <c r="GE108" s="95">
        <f>IF(ISNA(VLOOKUP($B108,'[1]1718  Exp_Rev Access'!$F$7:$GK$318,$GE$2,FALSE)),"",VLOOKUP($B108,'[1]1718  Exp_Rev Access'!$F$7:$GK$318,$GE$2,FALSE))</f>
        <v>0</v>
      </c>
      <c r="GF108" s="95">
        <f>IF(ISNA(VLOOKUP($B108,'[1]1718  Exp_Rev Access'!$F$7:$GK$318,$GF$2,FALSE)),"",VLOOKUP($B108,'[1]1718  Exp_Rev Access'!$F$7:$GK$318,$GF$2,FALSE))</f>
        <v>0</v>
      </c>
      <c r="GG108" s="95">
        <f>IF(ISNA(VLOOKUP($B108,'[1]1718  Exp_Rev Access'!$F$7:$GK$318,$GG$2,FALSE)),"",VLOOKUP($B108,'[1]1718  Exp_Rev Access'!$F$7:$GK$318,$GG$2,FALSE))</f>
        <v>0</v>
      </c>
      <c r="GH108" s="95">
        <f>IF(ISNA(VLOOKUP($B108,'[1]1718  Exp_Rev Access'!$F$7:$GK$318,$GH$2,FALSE)),"",VLOOKUP($B108,'[1]1718  Exp_Rev Access'!$F$7:$GK$318,$GH$2,FALSE))</f>
        <v>13121.22</v>
      </c>
      <c r="GI108" s="95">
        <f>IF(ISNA(VLOOKUP($B108,'[1]1718  Exp_Rev Access'!$F$7:$GK$318,$GI$2,FALSE)),"",VLOOKUP($B108,'[1]1718  Exp_Rev Access'!$F$7:$GK$318,$GI$2,FALSE))</f>
        <v>0</v>
      </c>
      <c r="GJ108" s="95">
        <f>IF(ISNA(VLOOKUP($B108,'[1]1718  Exp_Rev Access'!$F$7:$GK$318,$GJ$2,FALSE)),"",VLOOKUP($B108,'[1]1718  Exp_Rev Access'!$F$7:$GK$318,$GJ$2,FALSE))</f>
        <v>0</v>
      </c>
      <c r="GK108" s="95">
        <f>IF(ISNA(VLOOKUP($B108,'[1]1718  Exp_Rev Access'!$F$7:$GK$318,$GK$2,FALSE)),"",VLOOKUP($B108,'[1]1718  Exp_Rev Access'!$F$7:$GK$318,$GK$2,FALSE))</f>
        <v>4750</v>
      </c>
      <c r="GL108" s="95">
        <f>IF(ISNA(VLOOKUP($B108,'[1]1718  Exp_Rev Access'!$F$7:$GK$318,$GL$2,FALSE)),"",VLOOKUP($B108,'[1]1718  Exp_Rev Access'!$F$7:$GK$318,$GL$2,FALSE))</f>
        <v>0</v>
      </c>
      <c r="GM108" s="95">
        <f>IF(ISNA(VLOOKUP($B108,'[1]1718  Exp_Rev Access'!$F$7:$GK$318,$GM$2,FALSE)),"",VLOOKUP($B108,'[1]1718  Exp_Rev Access'!$F$7:$GK$318,$GM$2,FALSE))</f>
        <v>0</v>
      </c>
      <c r="GN108" s="95">
        <f>IF(ISNA(VLOOKUP($B108,'[1]1718  Exp_Rev Access'!$F$7:$GK$318,$GN$2,FALSE)),"",VLOOKUP($B108,'[1]1718  Exp_Rev Access'!$F$7:$GK$318,$GN$2,FALSE))</f>
        <v>0</v>
      </c>
      <c r="GO108" s="95">
        <f>IF(ISNA(VLOOKUP($B108,'[1]1718  Exp_Rev Access'!$F$7:$GK$318,$GO$2,FALSE)),"",VLOOKUP($B108,'[1]1718  Exp_Rev Access'!$F$7:$GK$318,$GO$2,FALSE))</f>
        <v>0</v>
      </c>
      <c r="GP108" s="95">
        <f>IF(ISNA(VLOOKUP($B108,'[1]1718  Exp_Rev Access'!$F$7:$GK$318,$GP$2,FALSE)),"",VLOOKUP($B108,'[1]1718  Exp_Rev Access'!$F$7:$GK$318,$GP$2,FALSE))</f>
        <v>0</v>
      </c>
      <c r="GQ108" s="95">
        <f>IF(ISNA(VLOOKUP($B108,'[1]1718  Exp_Rev Access'!$F$7:$GK$318,$GQ$2,FALSE)),"",VLOOKUP($B108,'[1]1718  Exp_Rev Access'!$F$7:$GK$318,$GQ$2,FALSE))</f>
        <v>0</v>
      </c>
      <c r="GR108" s="95">
        <f>IF(ISNA(VLOOKUP($B108,'[1]1718  Exp_Rev Access'!$F$7:$GK$318,$GR$2,FALSE)),"",VLOOKUP($B108,'[1]1718  Exp_Rev Access'!$F$7:$GK$318,$GR$2,FALSE))</f>
        <v>0</v>
      </c>
      <c r="GS108" s="95">
        <f>IF(ISNA(VLOOKUP($B108,'[1]1718  Exp_Rev Access'!$F$7:$GK$318,$GS$2,FALSE)),"",VLOOKUP($B108,'[1]1718  Exp_Rev Access'!$F$7:$GK$318,$GS$2,FALSE))</f>
        <v>0</v>
      </c>
      <c r="GT108" s="95">
        <f>IF(ISNA(VLOOKUP($B108,'[1]1718  Exp_Rev Access'!$F$7:$GK$318,$GT$2,FALSE)),"",VLOOKUP($B108,'[1]1718  Exp_Rev Access'!$F$7:$GK$318,$GT$2,FALSE))</f>
        <v>0</v>
      </c>
      <c r="GU108" s="56">
        <f t="shared" si="374"/>
        <v>17871.22</v>
      </c>
      <c r="GV108" s="92">
        <f t="shared" si="375"/>
        <v>2.4921025300358212E-3</v>
      </c>
      <c r="GW108" s="96">
        <f t="shared" si="376"/>
        <v>35.39626453286855</v>
      </c>
    </row>
    <row r="109" spans="1:222" x14ac:dyDescent="0.3">
      <c r="A109" s="73"/>
      <c r="B109" s="88" t="s">
        <v>316</v>
      </c>
      <c r="C109" s="89" t="s">
        <v>317</v>
      </c>
      <c r="D109" s="75">
        <f>IF(ISNA(VLOOKUP($B109,'[1]1718 enrollment_Rev_Exp by size'!$A$7:H447,3,FALSE)),"",VLOOKUP($B109,'[1]1718 enrollment_Rev_Exp by size'!$A$7:$G$363,3,FALSE))</f>
        <v>1745.1700000000003</v>
      </c>
      <c r="E109" s="76">
        <f>IF(ISNA(VLOOKUP($B109,'[1]1718 enrollment_Rev_Exp by size'!$A$7:I447,5,FALSE)),"",VLOOKUP($B109,'[1]1718 enrollment_Rev_Exp by size'!$A$7:$G$350,5,FALSE))</f>
        <v>21290431.510000002</v>
      </c>
      <c r="F109" s="70">
        <f t="shared" si="358"/>
        <v>21290431.510000002</v>
      </c>
      <c r="G109" s="70">
        <f t="shared" si="359"/>
        <v>0</v>
      </c>
      <c r="H109" s="90">
        <f>IF(ISNA(VLOOKUP($B109,'[1]1718  Exp_Rev Access'!$F$7:$GK$318,3,FALSE)),"",VLOOKUP($B109,'[1]1718  Exp_Rev Access'!$F$7:$GK$318,3,FALSE))</f>
        <v>1376156.53</v>
      </c>
      <c r="I109" s="90">
        <f>IF(ISNA(VLOOKUP($B109,'[1]1718  Exp_Rev Access'!$F$7:$GK$318,4,FALSE)),"",VLOOKUP($B109,'[1]1718  Exp_Rev Access'!$F$7:$GK$318,4,FALSE))</f>
        <v>0</v>
      </c>
      <c r="J109" s="90">
        <f>IF(ISNA(VLOOKUP($B109,'[1]1718  Exp_Rev Access'!$F$7:$GK$318,5,FALSE)),"",VLOOKUP($B109,'[1]1718  Exp_Rev Access'!$F$7:$GK$318,5,FALSE))</f>
        <v>0</v>
      </c>
      <c r="K109" s="90">
        <f>IF(ISNA(VLOOKUP($B109,'[1]1718  Exp_Rev Access'!$F$7:$GK$318,6,FALSE)),"-",VLOOKUP($B109,'[1]1718  Exp_Rev Access'!$F$7:$GK$318,6,FALSE))</f>
        <v>0</v>
      </c>
      <c r="L109" s="90">
        <f>IF(ISNA(VLOOKUP($B109,'[1]1718  Exp_Rev Access'!$F$7:$GK$318,7,FALSE)),"",VLOOKUP($B109,'[1]1718  Exp_Rev Access'!$F$7:$GK$318,7,FALSE))</f>
        <v>0</v>
      </c>
      <c r="M109" s="90">
        <f>IF(ISNA(VLOOKUP($B109,'[1]1718  Exp_Rev Access'!$F$7:$GK$318,8,FALSE)),"",VLOOKUP($B109,'[1]1718  Exp_Rev Access'!$F$7:$GK$318,8,FALSE))</f>
        <v>0</v>
      </c>
      <c r="N109" s="56">
        <f t="shared" si="360"/>
        <v>1376156.53</v>
      </c>
      <c r="O109" s="91">
        <f t="shared" si="361"/>
        <v>6.4637324487933773E-2</v>
      </c>
      <c r="P109" s="56">
        <f t="shared" si="362"/>
        <v>788.551562311981</v>
      </c>
      <c r="Q109" s="90">
        <f>IF(ISNA(VLOOKUP($B109,'[1]1718  Exp_Rev Access'!$F$7:$GK$318,10,FALSE)),"",VLOOKUP($B109,'[1]1718  Exp_Rev Access'!$F$7:$GK$318,10,FALSE))</f>
        <v>0</v>
      </c>
      <c r="R109" s="90">
        <f>IF(ISNA(VLOOKUP($B109,'[1]1718  Exp_Rev Access'!$F$7:$GK$318,11,FALSE)),"",VLOOKUP($B109,'[1]1718  Exp_Rev Access'!$F$7:$GK$318,11,FALSE))</f>
        <v>0</v>
      </c>
      <c r="S109" s="90">
        <f>IF(ISNA(VLOOKUP($B109,'[1]1718  Exp_Rev Access'!$F$7:$GK$318,12,FALSE)),"",VLOOKUP($B109,'[1]1718  Exp_Rev Access'!$F$7:$GK$318,12,FALSE))</f>
        <v>0</v>
      </c>
      <c r="T109" s="90">
        <f>IF(ISNA(VLOOKUP($B109,'[1]1718  Exp_Rev Access'!$F$7:$GK$318,13,FALSE)),"",VLOOKUP($B109,'[1]1718  Exp_Rev Access'!$F$7:$GK$318,13,FALSE))</f>
        <v>0</v>
      </c>
      <c r="U109" s="90">
        <f>IF(ISNA(VLOOKUP($B109,'[1]1718  Exp_Rev Access'!$F$7:$GK$318,14,FALSE)),"",VLOOKUP($B109,'[1]1718  Exp_Rev Access'!$F$7:$GK$318,14,FALSE))</f>
        <v>0</v>
      </c>
      <c r="V109" s="90">
        <f>IF(ISNA(VLOOKUP($B109,'[1]1718  Exp_Rev Access'!$F$7:$GK$318,15,FALSE)),"",VLOOKUP($B109,'[1]1718  Exp_Rev Access'!$F$7:$GK$318,15,FALSE))</f>
        <v>0</v>
      </c>
      <c r="W109" s="90">
        <f>IF(ISNA(VLOOKUP($B109,'[1]1718  Exp_Rev Access'!$F$7:$GK$318,16,FALSE)),"",VLOOKUP($B109,'[1]1718  Exp_Rev Access'!$F$7:$GK$318,16,FALSE))</f>
        <v>0</v>
      </c>
      <c r="X109" s="90">
        <f>IF(ISNA(VLOOKUP($B109,'[1]1718  Exp_Rev Access'!$F$7:$GK$318,17,FALSE)),"",VLOOKUP($B109,'[1]1718  Exp_Rev Access'!$F$7:$GK$318,17,FALSE))</f>
        <v>0</v>
      </c>
      <c r="Y109" s="90">
        <f>IF(ISNA(VLOOKUP($B109,'[1]1718  Exp_Rev Access'!$F$7:$GK$318,18,FALSE)),"",VLOOKUP($B109,'[1]1718  Exp_Rev Access'!$F$7:$GK$318,18,FALSE))</f>
        <v>0</v>
      </c>
      <c r="Z109" s="90">
        <f>IF(ISNA(VLOOKUP($B109,'[1]1718  Exp_Rev Access'!$F$7:$GK$318,19,FALSE)),"",VLOOKUP($B109,'[1]1718  Exp_Rev Access'!$F$7:$GK$318,19,FALSE))</f>
        <v>0</v>
      </c>
      <c r="AA109" s="90">
        <f>IF(ISNA(VLOOKUP($B109,'[1]1718  Exp_Rev Access'!$F$7:$GK$318,20,FALSE)),"",VLOOKUP($B109,'[1]1718  Exp_Rev Access'!$F$7:$GK$318,20,FALSE))</f>
        <v>0</v>
      </c>
      <c r="AB109" s="90">
        <f>IF(ISNA(VLOOKUP($B109,'[1]1718  Exp_Rev Access'!$F$7:$GK$318,21,FALSE)),"",VLOOKUP($B109,'[1]1718  Exp_Rev Access'!$F$7:$GK$318,21,FALSE))</f>
        <v>0</v>
      </c>
      <c r="AC109" s="90">
        <f>IF(ISNA(VLOOKUP($B109,'[1]1718  Exp_Rev Access'!$F$7:$GK$318,22,FALSE)),"",VLOOKUP($B109,'[1]1718  Exp_Rev Access'!$F$7:$GK$318,22,FALSE))</f>
        <v>0</v>
      </c>
      <c r="AD109" s="90">
        <f>IF(ISNA(VLOOKUP($B109,'[1]1718  Exp_Rev Access'!$F$7:$GK$318,23,FALSE)),"",VLOOKUP($B109,'[1]1718  Exp_Rev Access'!$F$7:$GK$318,23,FALSE))</f>
        <v>9820.6</v>
      </c>
      <c r="AE109" s="90">
        <f>IF(ISNA(VLOOKUP($B109,'[1]1718  Exp_Rev Access'!$F$7:$GK$318,24,FALSE)),"",VLOOKUP($B109,'[1]1718  Exp_Rev Access'!$F$7:$GK$318,24,FALSE))</f>
        <v>61688.76</v>
      </c>
      <c r="AF109" s="90">
        <f>IF(ISNA(VLOOKUP($B109,'[1]1718  Exp_Rev Access'!$F$7:$GK$318,25,FALSE)),"",VLOOKUP($B109,'[1]1718  Exp_Rev Access'!$F$7:$GK$318,25,FALSE))</f>
        <v>0</v>
      </c>
      <c r="AG109" s="90">
        <f>IF(ISNA(VLOOKUP($B109,'[1]1718  Exp_Rev Access'!$F$7:$GK$318,26,FALSE)),"",VLOOKUP($B109,'[1]1718  Exp_Rev Access'!$F$7:$GK$318,26,FALSE))</f>
        <v>232955.97</v>
      </c>
      <c r="AH109" s="90">
        <f>IF(ISNA(VLOOKUP($B109,'[1]1718  Exp_Rev Access'!$F$7:$GK$318,27,FALSE)),"",VLOOKUP($B109,'[1]1718  Exp_Rev Access'!$F$7:$GK$318,27,FALSE))</f>
        <v>0</v>
      </c>
      <c r="AI109" s="90">
        <f>IF(ISNA(VLOOKUP($B109,'[1]1718  Exp_Rev Access'!$F$7:$GK$318,28,FALSE)),"",VLOOKUP($B109,'[1]1718  Exp_Rev Access'!$F$7:$GK$318,28,FALSE))</f>
        <v>3125</v>
      </c>
      <c r="AJ109" s="90">
        <f>IF(ISNA(VLOOKUP($B109,'[1]1718  Exp_Rev Access'!$F$7:$GK$318,29,FALSE)),"",VLOOKUP($B109,'[1]1718  Exp_Rev Access'!$F$7:$GK$318,29,FALSE))</f>
        <v>0</v>
      </c>
      <c r="AK109" s="90">
        <f>IF(ISNA(VLOOKUP($B109,'[1]1718  Exp_Rev Access'!$F$7:$GK$318,30,FALSE)),"",VLOOKUP($B109,'[1]1718  Exp_Rev Access'!$F$7:$GK$318,30,FALSE))</f>
        <v>38803.75</v>
      </c>
      <c r="AL109" s="90">
        <f>IF(ISNA(VLOOKUP($B109,'[1]1718  Exp_Rev Access'!$F$7:$GK$318,31,FALSE)),"",VLOOKUP($B109,'[1]1718  Exp_Rev Access'!$F$7:$GK$318,31,FALSE))</f>
        <v>4264.07</v>
      </c>
      <c r="AM109" s="56">
        <f t="shared" si="363"/>
        <v>350658.15</v>
      </c>
      <c r="AN109" s="92">
        <f t="shared" si="364"/>
        <v>1.6470222777556096E-2</v>
      </c>
      <c r="AO109" s="71">
        <f t="shared" si="365"/>
        <v>200.93065432020947</v>
      </c>
      <c r="AP109" s="90">
        <f>IF(ISNA(VLOOKUP($B109,'[1]1718  Exp_Rev Access'!$F$7:$GK$318,33,FALSE)),"",VLOOKUP($B109,'[1]1718  Exp_Rev Access'!$F$7:$GK$318,33,FALSE))</f>
        <v>11458231.810000001</v>
      </c>
      <c r="AQ109" s="90">
        <f>IF(ISNA(VLOOKUP($B109,'[1]1718  Exp_Rev Access'!$F$7:$GK$318,34,FALSE)),"",VLOOKUP($B109,'[1]1718  Exp_Rev Access'!$F$7:$GK$318,34,FALSE))</f>
        <v>293248.77</v>
      </c>
      <c r="AR109" s="90">
        <f>IF(ISNA(VLOOKUP($B109,'[1]1718  Exp_Rev Access'!$F$7:$GK$318,35,FALSE)),"",VLOOKUP($B109,'[1]1718  Exp_Rev Access'!$F$7:$GK$318,35,FALSE))</f>
        <v>1615579.68</v>
      </c>
      <c r="AS109" s="90">
        <f>IF(ISNA(VLOOKUP($B109,'[1]1718  Exp_Rev Access'!$F$7:$GK$318,36,FALSE)),"",VLOOKUP($B109,'[1]1718  Exp_Rev Access'!$F$7:$GK$318,36,FALSE))</f>
        <v>0</v>
      </c>
      <c r="AT109" s="90">
        <f>IF(ISNA(VLOOKUP($B109,'[1]1718  Exp_Rev Access'!$F$7:$GK$318,37,FALSE)),"",VLOOKUP($B109,'[1]1718  Exp_Rev Access'!$F$7:$GK$318,37,FALSE))</f>
        <v>0</v>
      </c>
      <c r="AU109" s="56">
        <f t="shared" si="366"/>
        <v>13367060.26</v>
      </c>
      <c r="AV109" s="93">
        <f t="shared" si="367"/>
        <v>0.62784355750241905</v>
      </c>
      <c r="AW109" s="56">
        <f t="shared" si="368"/>
        <v>7659.4602588859525</v>
      </c>
      <c r="AX109" s="90">
        <f>IF(ISNA(VLOOKUP($B109,'[1]1718  Exp_Rev Access'!$F$7:$GK$318,39,FALSE)),"",VLOOKUP($B109,'[1]1718  Exp_Rev Access'!$F$7:$GK$318,39,FALSE))</f>
        <v>0</v>
      </c>
      <c r="AY109" s="90">
        <f>IF(ISNA(VLOOKUP($B109,'[1]1718  Exp_Rev Access'!$F$7:$GK$318,40,FALSE)),"",VLOOKUP($B109,'[1]1718  Exp_Rev Access'!$F$7:$GK$318,40,FALSE))</f>
        <v>1096671.25</v>
      </c>
      <c r="AZ109" s="90">
        <f>IF(ISNA(VLOOKUP($B109,'[1]1718  Exp_Rev Access'!$F$7:$GK$318,41,FALSE)),"",VLOOKUP($B109,'[1]1718  Exp_Rev Access'!$F$7:$GK$318,41,FALSE))</f>
        <v>10808.68</v>
      </c>
      <c r="BA109" s="90">
        <f>IF(ISNA(VLOOKUP($B109,'[1]1718  Exp_Rev Access'!$F$7:$GK$318,42,FALSE)),"",VLOOKUP($B109,'[1]1718  Exp_Rev Access'!$F$7:$GK$318,42,FALSE))</f>
        <v>0</v>
      </c>
      <c r="BB109" s="90">
        <f>IF(ISNA(VLOOKUP($B109,'[1]1718  Exp_Rev Access'!$F$7:$GK$318,43,FALSE)),"",VLOOKUP($B109,'[1]1718  Exp_Rev Access'!$F$7:$GK$318,43,FALSE))</f>
        <v>0</v>
      </c>
      <c r="BC109" s="90">
        <f>IF(ISNA(VLOOKUP($B109,'[1]1718  Exp_Rev Access'!$F$7:$GK$318,44,FALSE)),"",VLOOKUP($B109,'[1]1718  Exp_Rev Access'!$F$7:$GK$318,44,FALSE))</f>
        <v>997121.96</v>
      </c>
      <c r="BD109" s="90">
        <f>IF(ISNA(VLOOKUP($B109,'[1]1718  Exp_Rev Access'!$F$7:$GK$318,45,FALSE)),"",VLOOKUP($B109,'[1]1718  Exp_Rev Access'!$F$7:$GK$318,45,FALSE))</f>
        <v>0</v>
      </c>
      <c r="BE109" s="90">
        <f>IF(ISNA(VLOOKUP($B109,'[1]1718  Exp_Rev Access'!$F$7:$GK$318,46,FALSE)),"",VLOOKUP($B109,'[1]1718  Exp_Rev Access'!$F$7:$GK$318,46,FALSE))</f>
        <v>67731.23</v>
      </c>
      <c r="BF109" s="90">
        <f>IF(ISNA(VLOOKUP($B109,'[1]1718  Exp_Rev Access'!$F$7:$GK$318,47,FALSE)),"",VLOOKUP($B109,'[1]1718  Exp_Rev Access'!$F$7:$GK$318,47,FALSE))</f>
        <v>0</v>
      </c>
      <c r="BG109" s="90">
        <f>IF(ISNA(VLOOKUP($B109,'[1]1718  Exp_Rev Access'!$F$7:$GK$318,48,FALSE)),"",VLOOKUP($B109,'[1]1718  Exp_Rev Access'!$F$7:$GK$318,48,FALSE))</f>
        <v>812967.37</v>
      </c>
      <c r="BH109" s="90">
        <f>IF(ISNA(VLOOKUP($B109,'[1]1718  Exp_Rev Access'!$F$7:$GK$318,49,FALSE)),"",VLOOKUP($B109,'[1]1718  Exp_Rev Access'!$F$7:$GK$318,49,FALSE))</f>
        <v>37355.93</v>
      </c>
      <c r="BI109" s="90">
        <f>IF(ISNA(VLOOKUP($B109,'[1]1718  Exp_Rev Access'!$F$7:$GK$318,50,FALSE)),"",VLOOKUP($B109,'[1]1718  Exp_Rev Access'!$F$7:$GK$318,50,FALSE))</f>
        <v>0</v>
      </c>
      <c r="BJ109" s="90">
        <f>IF(ISNA(VLOOKUP($B109,'[1]1718  Exp_Rev Access'!$F$7:$GK$318,51,FALSE)),"",VLOOKUP($B109,'[1]1718  Exp_Rev Access'!$F$7:$GK$318,51,FALSE))</f>
        <v>12577.44</v>
      </c>
      <c r="BK109" s="90">
        <f>IF(ISNA(VLOOKUP($B109,'[1]1718  Exp_Rev Access'!$F$7:$GK$318,52,FALSE)),"",VLOOKUP($B109,'[1]1718  Exp_Rev Access'!$F$7:$GK$318,52,FALSE))</f>
        <v>924796.31</v>
      </c>
      <c r="BL109" s="90">
        <f>IF(ISNA(VLOOKUP($B109,'[1]1718  Exp_Rev Access'!$F$7:$GK$318,53,FALSE)),"",VLOOKUP($B109,'[1]1718  Exp_Rev Access'!$F$7:$GK$318,53,FALSE))</f>
        <v>0</v>
      </c>
      <c r="BM109" s="90">
        <f>IF(ISNA(VLOOKUP($B109,'[1]1718  Exp_Rev Access'!$F$7:$GK$318,54,FALSE)),"",VLOOKUP($B109,'[1]1718  Exp_Rev Access'!$F$7:$GK$318,54,FALSE))</f>
        <v>0</v>
      </c>
      <c r="BN109" s="90">
        <f>IF(ISNA(VLOOKUP($B109,'[1]1718  Exp_Rev Access'!$F$7:$GK$318,55,FALSE)),"",VLOOKUP($B109,'[1]1718  Exp_Rev Access'!$F$7:$GK$318,55,FALSE))</f>
        <v>0</v>
      </c>
      <c r="BO109" s="90">
        <f>IF(ISNA(VLOOKUP($B109,'[1]1718  Exp_Rev Access'!$F$7:$GK$318,56,FALSE)),"",VLOOKUP($B109,'[1]1718  Exp_Rev Access'!$F$7:$GK$318,56,FALSE))</f>
        <v>0</v>
      </c>
      <c r="BP109" s="90">
        <f>IF(ISNA(VLOOKUP($B109,'[1]1718  Exp_Rev Access'!$F$7:$GK$318,57,FALSE)),"",VLOOKUP($B109,'[1]1718  Exp_Rev Access'!$F$7:$GK$318,57,FALSE))</f>
        <v>0</v>
      </c>
      <c r="BQ109" s="90">
        <f>IF(ISNA(VLOOKUP($B109,'[1]1718  Exp_Rev Access'!$F$7:$GK$318,58,FALSE)),"",VLOOKUP($B109,'[1]1718  Exp_Rev Access'!$F$7:$GK$318,58,FALSE))</f>
        <v>0</v>
      </c>
      <c r="BR109" s="90">
        <f>IF(ISNA(VLOOKUP($B109,'[1]1718  Exp_Rev Access'!$F$7:$GK$318,59,FALSE)),"",VLOOKUP($B109,'[1]1718  Exp_Rev Access'!$F$7:$GK$318,59,FALSE))</f>
        <v>0</v>
      </c>
      <c r="BS109" s="90">
        <f>IF(ISNA(VLOOKUP($B109,'[1]1718  Exp_Rev Access'!$F$7:$GK$318,60,FALSE)),"",VLOOKUP($B109,'[1]1718  Exp_Rev Access'!$F$7:$GK$318,60,FALSE))</f>
        <v>0</v>
      </c>
      <c r="BT109" s="90">
        <f>IF(ISNA(VLOOKUP($B109,'[1]1718  Exp_Rev Access'!$F$7:$GK$318,61,FALSE)),"",VLOOKUP($B109,'[1]1718  Exp_Rev Access'!$F$7:$GK$318,61,FALSE))</f>
        <v>0</v>
      </c>
      <c r="BU109" s="90">
        <f>IF(ISNA(VLOOKUP($B109,'[1]1718  Exp_Rev Access'!$F$7:$GK$318,62,FALSE)),"",VLOOKUP($B109,'[1]1718  Exp_Rev Access'!$F$7:$GK$318,62,FALSE))</f>
        <v>0</v>
      </c>
      <c r="BV109" s="56">
        <f t="shared" si="236"/>
        <v>3960030.17</v>
      </c>
      <c r="BW109" s="92">
        <f t="shared" si="369"/>
        <v>0.18600046542692172</v>
      </c>
      <c r="BX109" s="71">
        <f t="shared" si="370"/>
        <v>2269.1372015333745</v>
      </c>
      <c r="BY109" s="90">
        <f>IF(ISNA(VLOOKUP($B109,'[1]1718  Exp_Rev Access'!$F$7:$GK$318,64,FALSE)),"",VLOOKUP($B109,'[1]1718  Exp_Rev Access'!$F$7:$GK$318,64,FALSE))</f>
        <v>5824.71</v>
      </c>
      <c r="BZ109" s="90">
        <f>IF(ISNA(VLOOKUP($B109,'[1]1718  Exp_Rev Access'!$F$7:$GK$318,65,FALSE)),"",VLOOKUP($B109,'[1]1718  Exp_Rev Access'!$F$7:$GK$318,65,FALSE))</f>
        <v>0</v>
      </c>
      <c r="CA109" s="90">
        <f>IF(ISNA(VLOOKUP($B109,'[1]1718  Exp_Rev Access'!$F$7:$GK$318,66,FALSE)),"",VLOOKUP($B109,'[1]1718  Exp_Rev Access'!$F$7:$GK$318,66,FALSE))</f>
        <v>0</v>
      </c>
      <c r="CB109" s="90">
        <f>IF(ISNA(VLOOKUP($B109,'[1]1718  Exp_Rev Access'!$F$7:$GK$318,67,FALSE)),"",VLOOKUP($B109,'[1]1718  Exp_Rev Access'!$F$7:$GK$318,67,FALSE))</f>
        <v>0</v>
      </c>
      <c r="CC109" s="90">
        <f>IF(ISNA(VLOOKUP($B109,'[1]1718  Exp_Rev Access'!$F$7:$GK$318,68,FALSE)),"",VLOOKUP($B109,'[1]1718  Exp_Rev Access'!$F$7:$GK$318,68,FALSE))</f>
        <v>0</v>
      </c>
      <c r="CD109" s="90">
        <f>IF(ISNA(VLOOKUP($B109,'[1]1718  Exp_Rev Access'!$F$7:$GK$318,69,FALSE)),"",VLOOKUP($B109,'[1]1718  Exp_Rev Access'!$F$7:$GK$318,69,FALSE))</f>
        <v>0</v>
      </c>
      <c r="CE109" s="56">
        <f t="shared" si="237"/>
        <v>5824.71</v>
      </c>
      <c r="CF109" s="92">
        <f t="shared" si="251"/>
        <v>2.735834638797323E-4</v>
      </c>
      <c r="CG109" s="78">
        <f t="shared" si="252"/>
        <v>3.3376175386925051</v>
      </c>
      <c r="CH109" s="90">
        <f>IF(ISNA(VLOOKUP($B109,'[1]1718  Exp_Rev Access'!$F$7:$GK$318,$CH$2,FALSE)),"",VLOOKUP($B109,'[1]1718  Exp_Rev Access'!$F$7:$GK$318,$CH$2,FALSE))</f>
        <v>0</v>
      </c>
      <c r="CI109" s="90">
        <f>IF(ISNA(VLOOKUP($B109,'[1]1718  Exp_Rev Access'!$F$7:$GK$318,$CI$2,FALSE)),"",VLOOKUP($B109,'[1]1718  Exp_Rev Access'!$F$7:$GK$318,$CI$2,FALSE))</f>
        <v>0</v>
      </c>
      <c r="CJ109" s="90">
        <f>IF(ISNA(VLOOKUP($B109,'[1]1718  Exp_Rev Access'!$F$7:$GK$318,$CJ$2,FALSE)),"",VLOOKUP($B109,'[1]1718  Exp_Rev Access'!$F$7:$GK$318,$CJ$2,FALSE))</f>
        <v>0</v>
      </c>
      <c r="CK109" s="90">
        <f>IF(ISNA(VLOOKUP($B109,'[1]1718  Exp_Rev Access'!$F$7:$GK$318,$CK$2,FALSE)),"",VLOOKUP($B109,'[1]1718  Exp_Rev Access'!$F$7:$GK$318,$CK$2,FALSE))</f>
        <v>0</v>
      </c>
      <c r="CL109" s="90">
        <f>IF(ISNA(VLOOKUP($B109,'[1]1718  Exp_Rev Access'!$F$7:$GK$318,$CL$2,FALSE)),"",VLOOKUP($B109,'[1]1718  Exp_Rev Access'!$F$7:$GK$318,$CL$2,FALSE))</f>
        <v>0</v>
      </c>
      <c r="CM109" s="90">
        <f>IF(ISNA(VLOOKUP($B109,'[1]1718  Exp_Rev Access'!$F$7:$GK$318,$CM$2,FALSE)),"",VLOOKUP($B109,'[1]1718  Exp_Rev Access'!$F$7:$GK$318,$CM$2,FALSE))</f>
        <v>0</v>
      </c>
      <c r="CN109" s="90">
        <f>IF(ISNA(VLOOKUP($B109,'[1]1718  Exp_Rev Access'!$F$7:$GK$318,$CN$2,FALSE)),"",VLOOKUP($B109,'[1]1718  Exp_Rev Access'!$F$7:$GK$318,$CN$2,FALSE))</f>
        <v>0</v>
      </c>
      <c r="CO109" s="90">
        <f>IF(ISNA(VLOOKUP($B109,'[1]1718  Exp_Rev Access'!$F$7:$GK$318,$CO$2,FALSE)),"",VLOOKUP($B109,'[1]1718  Exp_Rev Access'!$F$7:$GK$318,$CO$2,FALSE))</f>
        <v>0</v>
      </c>
      <c r="CP109" s="90">
        <f>IF(ISNA(VLOOKUP($B109,'[1]1718  Exp_Rev Access'!$F$7:$GK$318,$CP$2,FALSE)),"",VLOOKUP($B109,'[1]1718  Exp_Rev Access'!$F$7:$GK$318,$CP$2,FALSE))</f>
        <v>0</v>
      </c>
      <c r="CQ109" s="90">
        <f>IF(ISNA(VLOOKUP($B109,'[1]1718  Exp_Rev Access'!$F$7:$GK$318,$CQ$2,FALSE)),"",VLOOKUP($B109,'[1]1718  Exp_Rev Access'!$F$7:$GK$318,$CQ$2,FALSE))</f>
        <v>316154</v>
      </c>
      <c r="CR109" s="90">
        <f>IF(ISNA(VLOOKUP($B109,'[1]1718  Exp_Rev Access'!$F$7:$GK$318,$CR$2,FALSE)),"",VLOOKUP($B109,'[1]1718  Exp_Rev Access'!$F$7:$GK$318,$CR$2,FALSE))</f>
        <v>0</v>
      </c>
      <c r="CS109" s="90">
        <f>IF(ISNA(VLOOKUP($B109,'[1]1718  Exp_Rev Access'!$F$7:$GK$318,$CS$2,FALSE)),"",VLOOKUP($B109,'[1]1718  Exp_Rev Access'!$F$7:$GK$318,$CS$2,FALSE))</f>
        <v>14166</v>
      </c>
      <c r="CT109" s="90">
        <f>IF(ISNA(VLOOKUP($B109,'[1]1718  Exp_Rev Access'!$F$7:$GK$318,$CT$2,FALSE)),"",VLOOKUP($B109,'[1]1718  Exp_Rev Access'!$F$7:$GK$318,$CT$2,FALSE))</f>
        <v>0</v>
      </c>
      <c r="CU109" s="90">
        <f>IF(ISNA(VLOOKUP($B109,'[1]1718  Exp_Rev Access'!$F$7:$GK$318,$CU$2,FALSE)),"",VLOOKUP($B109,'[1]1718  Exp_Rev Access'!$F$7:$GK$318,$CU$2,FALSE))</f>
        <v>484038</v>
      </c>
      <c r="CV109" s="90">
        <f>IF(ISNA(VLOOKUP($B109,'[1]1718  Exp_Rev Access'!$F$7:$GK$318,$CV$2,FALSE)),"",VLOOKUP($B109,'[1]1718  Exp_Rev Access'!$F$7:$GK$318,$CV$2,FALSE))</f>
        <v>113493.4</v>
      </c>
      <c r="CW109" s="90">
        <f>IF(ISNA(VLOOKUP($B109,'[1]1718  Exp_Rev Access'!$F$7:$GK$318,$CW$2,FALSE)),"",VLOOKUP($B109,'[1]1718  Exp_Rev Access'!$F$7:$GK$318,$CW$2,FALSE))</f>
        <v>136637</v>
      </c>
      <c r="CX109" s="90">
        <f>IF(ISNA(VLOOKUP($B109,'[1]1718  Exp_Rev Access'!$F$7:$GK$318,$CX$2,FALSE)),"",VLOOKUP($B109,'[1]1718  Exp_Rev Access'!$F$7:$GK$318,$CX$2,FALSE))</f>
        <v>0</v>
      </c>
      <c r="CY109" s="90">
        <f>IF(ISNA(VLOOKUP($B109,'[1]1718  Exp_Rev Access'!$F$7:$GK$318,$CY$2,FALSE)),"",VLOOKUP($B109,'[1]1718  Exp_Rev Access'!$F$7:$GK$318,$CY$2,FALSE))</f>
        <v>0</v>
      </c>
      <c r="CZ109" s="90">
        <f>IF(ISNA(VLOOKUP($B109,'[1]1718  Exp_Rev Access'!$F$7:$GK$318,$CZ$2,FALSE)),"",VLOOKUP($B109,'[1]1718  Exp_Rev Access'!$F$7:$GK$318,$CZ$2,FALSE))</f>
        <v>0</v>
      </c>
      <c r="DA109" s="90">
        <f>IF(ISNA(VLOOKUP($B109,'[1]1718  Exp_Rev Access'!$F$7:$GK$318,$DA$2,FALSE)),"",VLOOKUP($B109,'[1]1718  Exp_Rev Access'!$F$7:$GK$318,$DA$2,FALSE))</f>
        <v>0</v>
      </c>
      <c r="DB109" s="90">
        <f>IF(ISNA(VLOOKUP($B109,'[1]1718  Exp_Rev Access'!$F$7:$GK$318,$DB$2,FALSE)),"",VLOOKUP($B109,'[1]1718  Exp_Rev Access'!$F$7:$GK$318,$DB$2,FALSE))</f>
        <v>123388</v>
      </c>
      <c r="DC109" s="90">
        <f>IF(ISNA(VLOOKUP($B109,'[1]1718  Exp_Rev Access'!$F$7:$GK$318,$DC$2,FALSE)),"",VLOOKUP($B109,'[1]1718  Exp_Rev Access'!$F$7:$GK$318,$DC$2,FALSE))</f>
        <v>0</v>
      </c>
      <c r="DD109" s="90">
        <f>IF(ISNA(VLOOKUP($B109,'[1]1718  Exp_Rev Access'!$F$7:$GK$318,$DD$2,FALSE)),"",VLOOKUP($B109,'[1]1718  Exp_Rev Access'!$F$7:$GK$318,$DD$2,FALSE))</f>
        <v>0</v>
      </c>
      <c r="DE109" s="90">
        <f>IF(ISNA(VLOOKUP($B109,'[1]1718  Exp_Rev Access'!$F$7:$GK$318,$DE$2,FALSE)),"",VLOOKUP($B109,'[1]1718  Exp_Rev Access'!$F$7:$GK$318,$DE$2,FALSE))</f>
        <v>0</v>
      </c>
      <c r="DF109" s="90">
        <f>IF(ISNA(VLOOKUP($B109,'[1]1718  Exp_Rev Access'!$F$7:$GK$318,$DF$2,FALSE)),"",VLOOKUP($B109,'[1]1718  Exp_Rev Access'!$F$7:$GK$318,$DF$2,FALSE))</f>
        <v>0</v>
      </c>
      <c r="DG109" s="90">
        <f>IF(ISNA(VLOOKUP($B109,'[1]1718  Exp_Rev Access'!$F$7:$GK$318,$DG$2,FALSE)),"",VLOOKUP($B109,'[1]1718  Exp_Rev Access'!$F$7:$GK$318,$DG$2,FALSE))</f>
        <v>0</v>
      </c>
      <c r="DH109" s="90">
        <f>IF(ISNA(VLOOKUP($B109,'[1]1718  Exp_Rev Access'!$F$7:$GK$318,$DH$2,FALSE)),"",VLOOKUP($B109,'[1]1718  Exp_Rev Access'!$F$7:$GK$318,$DH$2,FALSE))</f>
        <v>0</v>
      </c>
      <c r="DI109" s="90">
        <f>IF(ISNA(VLOOKUP($B109,'[1]1718  Exp_Rev Access'!$F$7:$GK$318,$DI$2,FALSE)),"",VLOOKUP($B109,'[1]1718  Exp_Rev Access'!$F$7:$GK$318,$DI$2,FALSE))</f>
        <v>786622.35</v>
      </c>
      <c r="DJ109" s="90">
        <f>IF(ISNA(VLOOKUP($B109,'[1]1718  Exp_Rev Access'!$F$7:$GK$318,$DJ$2,FALSE)),"",VLOOKUP($B109,'[1]1718  Exp_Rev Access'!$F$7:$GK$318,$DJ$2,FALSE))</f>
        <v>0</v>
      </c>
      <c r="DK109" s="90">
        <f>IF(ISNA(VLOOKUP($B109,'[1]1718  Exp_Rev Access'!$F$7:$GK$318,$DK$2,FALSE)),"",VLOOKUP($B109,'[1]1718  Exp_Rev Access'!$F$7:$GK$318,$DK$2,FALSE))</f>
        <v>0</v>
      </c>
      <c r="DL109" s="90">
        <f>IF(ISNA(VLOOKUP($B109,'[1]1718  Exp_Rev Access'!$F$7:$GK$318,$DL$2,FALSE)),"",VLOOKUP($B109,'[1]1718  Exp_Rev Access'!$F$7:$GK$318,$DL$2,FALSE))</f>
        <v>0</v>
      </c>
      <c r="DM109" s="90">
        <f>IF(ISNA(VLOOKUP($B109,'[1]1718  Exp_Rev Access'!$F$7:$GK$318,$DM$2,FALSE)),"",VLOOKUP($B109,'[1]1718  Exp_Rev Access'!$F$7:$GK$318,$DM$2,FALSE))</f>
        <v>0</v>
      </c>
      <c r="DN109" s="90">
        <f>IF(ISNA(VLOOKUP($B109,'[1]1718  Exp_Rev Access'!$F$7:$GK$318,$DN$2,FALSE)),"",VLOOKUP($B109,'[1]1718  Exp_Rev Access'!$F$7:$GK$318,$DN$2,FALSE))</f>
        <v>0</v>
      </c>
      <c r="DO109" s="90">
        <f>IF(ISNA(VLOOKUP($B109,'[1]1718  Exp_Rev Access'!$F$7:$GK$318,$DO$2,FALSE)),"",VLOOKUP($B109,'[1]1718  Exp_Rev Access'!$F$7:$GK$318,$DO$2,FALSE))</f>
        <v>0</v>
      </c>
      <c r="DP109" s="90">
        <f>IF(ISNA(VLOOKUP($B109,'[1]1718  Exp_Rev Access'!$F$7:$GK$318,$DP$2,FALSE)),"",VLOOKUP($B109,'[1]1718  Exp_Rev Access'!$F$7:$GK$318,$DP$2,FALSE))</f>
        <v>0</v>
      </c>
      <c r="DQ109" s="90">
        <f>IF(ISNA(VLOOKUP($B109,'[1]1718  Exp_Rev Access'!$F$7:$GK$318,$DQ$2,FALSE)),"",VLOOKUP($B109,'[1]1718  Exp_Rev Access'!$F$7:$GK$318,$DQ$2,FALSE))</f>
        <v>0</v>
      </c>
      <c r="DR109" s="90">
        <f>IF(ISNA(VLOOKUP($B109,'[1]1718  Exp_Rev Access'!$F$7:$GK$318,$DR$2,FALSE)),"",VLOOKUP($B109,'[1]1718  Exp_Rev Access'!$F$7:$GK$318,$DR$2,FALSE))</f>
        <v>0</v>
      </c>
      <c r="DS109" s="90">
        <f>IF(ISNA(VLOOKUP($B109,'[1]1718  Exp_Rev Access'!$F$7:$GK$318,$DS$2,FALSE)),"",VLOOKUP($B109,'[1]1718  Exp_Rev Access'!$F$7:$GK$318,$DS$2,FALSE))</f>
        <v>0</v>
      </c>
      <c r="DT109" s="90">
        <f>IF(ISNA(VLOOKUP($B109,'[1]1718  Exp_Rev Access'!$F$7:$GK$318,$DT$2,FALSE)),"",VLOOKUP($B109,'[1]1718  Exp_Rev Access'!$F$7:$GK$318,$DT$2,FALSE))</f>
        <v>0</v>
      </c>
      <c r="DU109" s="90">
        <f>IF(ISNA(VLOOKUP($B109,'[1]1718  Exp_Rev Access'!$F$7:$GK$318,$DU$2,FALSE)),"",VLOOKUP($B109,'[1]1718  Exp_Rev Access'!$F$7:$GK$318,$DU$2,FALSE))</f>
        <v>0</v>
      </c>
      <c r="DV109" s="90">
        <f>IF(ISNA(VLOOKUP($B109,'[1]1718  Exp_Rev Access'!$F$7:$GK$318,$DV$2,FALSE)),"",VLOOKUP($B109,'[1]1718  Exp_Rev Access'!$F$7:$GK$318,$DV$2,FALSE))</f>
        <v>0</v>
      </c>
      <c r="DW109" s="90">
        <f>IF(ISNA(VLOOKUP($B109,'[1]1718  Exp_Rev Access'!$F$7:$GK$318,$DW$2,FALSE)),"",VLOOKUP($B109,'[1]1718  Exp_Rev Access'!$F$7:$GK$318,$DW$2,FALSE))</f>
        <v>0</v>
      </c>
      <c r="DX109" s="90">
        <f>IF(ISNA(VLOOKUP($B109,'[1]1718  Exp_Rev Access'!$F$7:$GK$318,$DX$2,FALSE)),"",VLOOKUP($B109,'[1]1718  Exp_Rev Access'!$F$7:$GK$318,$DX$2,FALSE))</f>
        <v>0</v>
      </c>
      <c r="DY109" s="90">
        <f>IF(ISNA(VLOOKUP($B109,'[1]1718  Exp_Rev Access'!$F$7:$GK$318,$DY$2,FALSE)),"",VLOOKUP($B109,'[1]1718  Exp_Rev Access'!$F$7:$GK$318,$DY$2,FALSE))</f>
        <v>0</v>
      </c>
      <c r="DZ109" s="90">
        <f>IF(ISNA(VLOOKUP($B109,'[1]1718  Exp_Rev Access'!$F$7:$GK$318,$DZ$2,FALSE)),"",VLOOKUP($B109,'[1]1718  Exp_Rev Access'!$F$7:$GK$318,$DZ$2,FALSE))</f>
        <v>0</v>
      </c>
      <c r="EA109" s="90">
        <f>IF(ISNA(VLOOKUP($B109,'[1]1718  Exp_Rev Access'!$F$7:$GK$318,$EA$2,FALSE)),"",VLOOKUP($B109,'[1]1718  Exp_Rev Access'!$F$7:$GK$318,$EA$2,FALSE))</f>
        <v>0</v>
      </c>
      <c r="EB109" s="90">
        <f>IF(ISNA(VLOOKUP($B109,'[1]1718  Exp_Rev Access'!$F$7:$GK$318,$EB$2,FALSE)),"",VLOOKUP($B109,'[1]1718  Exp_Rev Access'!$F$7:$GK$318,$EB$2,FALSE))</f>
        <v>0</v>
      </c>
      <c r="EC109" s="90">
        <f>IF(ISNA(VLOOKUP($B109,'[1]1718  Exp_Rev Access'!$F$7:$GK$318,$EC$2,FALSE)),"",VLOOKUP($B109,'[1]1718  Exp_Rev Access'!$F$7:$GK$318,$EC$2,FALSE))</f>
        <v>0</v>
      </c>
      <c r="ED109" s="90">
        <f>IF(ISNA(VLOOKUP($B109,'[1]1718  Exp_Rev Access'!$F$7:$GK$318,$ED$2,FALSE)),"",VLOOKUP($B109,'[1]1718  Exp_Rev Access'!$F$7:$GK$318,$ED$2,FALSE))</f>
        <v>0</v>
      </c>
      <c r="EE109" s="90">
        <f>IF(ISNA(VLOOKUP($B109,'[1]1718  Exp_Rev Access'!$F$7:$GK$318,$EE$2,FALSE)),"",VLOOKUP($B109,'[1]1718  Exp_Rev Access'!$F$7:$GK$318,$EE$2,FALSE))</f>
        <v>0</v>
      </c>
      <c r="EF109" s="90">
        <f>IF(ISNA(VLOOKUP($B109,'[1]1718  Exp_Rev Access'!$F$7:$GK$318,$EF$2,FALSE)),"",VLOOKUP($B109,'[1]1718  Exp_Rev Access'!$F$7:$GK$318,$EF$2,FALSE))</f>
        <v>0</v>
      </c>
      <c r="EG109" s="90">
        <f>IF(ISNA(VLOOKUP($B109,'[1]1718  Exp_Rev Access'!$F$7:$GK$318,$EG$2,FALSE)),"",VLOOKUP($B109,'[1]1718  Exp_Rev Access'!$F$7:$GK$318,$EG$2,FALSE))</f>
        <v>0</v>
      </c>
      <c r="EH109" s="90">
        <f>IF(ISNA(VLOOKUP($B109,'[1]1718  Exp_Rev Access'!$F$7:$GK$318,$EH$2,FALSE)),"",VLOOKUP($B109,'[1]1718  Exp_Rev Access'!$F$7:$GK$318,$EH$2,FALSE))</f>
        <v>0</v>
      </c>
      <c r="EI109" s="90">
        <f>IF(ISNA(VLOOKUP($B109,'[1]1718  Exp_Rev Access'!$F$7:$GK$318,$EI$2,FALSE)),"",VLOOKUP($B109,'[1]1718  Exp_Rev Access'!$F$7:$GK$318,$EI$2,FALSE))</f>
        <v>0</v>
      </c>
      <c r="EJ109" s="90">
        <f>IF(ISNA(VLOOKUP($B109,'[1]1718  Exp_Rev Access'!$F$7:$GK$318,$EJ$2,FALSE)),"",VLOOKUP($B109,'[1]1718  Exp_Rev Access'!$F$7:$GK$318,$EJ$2,FALSE))</f>
        <v>0</v>
      </c>
      <c r="EK109" s="90">
        <f>IF(ISNA(VLOOKUP($B109,'[1]1718  Exp_Rev Access'!$F$7:$GK$318,$EK$2,FALSE)),"",VLOOKUP($B109,'[1]1718  Exp_Rev Access'!$F$7:$GK$318,$EK$2,FALSE))</f>
        <v>0</v>
      </c>
      <c r="EL109" s="90">
        <f>IF(ISNA(VLOOKUP($B109,'[1]1718  Exp_Rev Access'!$F$7:$GK$318,$EL$2,FALSE)),"",VLOOKUP($B109,'[1]1718  Exp_Rev Access'!$F$7:$GK$318,$EL$2,FALSE))</f>
        <v>0</v>
      </c>
      <c r="EM109" s="90">
        <f>IF(ISNA(VLOOKUP($B109,'[1]1718  Exp_Rev Access'!$F$7:$GK$318,$EM$2,FALSE)),"",VLOOKUP($B109,'[1]1718  Exp_Rev Access'!$F$7:$GK$318,$EM$2,FALSE))</f>
        <v>0</v>
      </c>
      <c r="EN109" s="90">
        <f>IF(ISNA(VLOOKUP($B109,'[1]1718  Exp_Rev Access'!$F$7:$GK$318,$EN$2,FALSE)),"",VLOOKUP($B109,'[1]1718  Exp_Rev Access'!$F$7:$GK$318,$EN$2,FALSE))</f>
        <v>202824.45</v>
      </c>
      <c r="EO109" s="90">
        <f>IF(ISNA(VLOOKUP($B109,'[1]1718  Exp_Rev Access'!$F$7:$GK$318,$EO$2,FALSE)),"",VLOOKUP($B109,'[1]1718  Exp_Rev Access'!$F$7:$GK$318,$EO$2,FALSE))</f>
        <v>0</v>
      </c>
      <c r="EP109" s="90">
        <f>IF(ISNA(VLOOKUP($B109,'[1]1718  Exp_Rev Access'!$F$7:$GK$318,$EP$2,FALSE)),"",VLOOKUP($B109,'[1]1718  Exp_Rev Access'!$F$7:$GK$318,$EP$2,FALSE))</f>
        <v>0</v>
      </c>
      <c r="EQ109" s="90">
        <f>IF(ISNA(VLOOKUP($B109,'[1]1718  Exp_Rev Access'!$F$7:$GK$318,$EQ$2,FALSE)),"",VLOOKUP($B109,'[1]1718  Exp_Rev Access'!$F$7:$GK$318,$EQ$2,FALSE))</f>
        <v>0</v>
      </c>
      <c r="ER109" s="90">
        <f>IF(ISNA(VLOOKUP($B109,'[1]1718  Exp_Rev Access'!$F$7:$GK$318,$ER$2,FALSE)),"",VLOOKUP($B109,'[1]1718  Exp_Rev Access'!$F$7:$GK$318,$ER$2,FALSE))</f>
        <v>0</v>
      </c>
      <c r="ES109" s="90">
        <f>IF(ISNA(VLOOKUP($B109,'[1]1718  Exp_Rev Access'!$F$7:$GK$318,$ES$2,FALSE)),"",VLOOKUP($B109,'[1]1718  Exp_Rev Access'!$F$7:$GK$318,$ES$2,FALSE))</f>
        <v>0</v>
      </c>
      <c r="ET109" s="90">
        <f>IF(ISNA(VLOOKUP($B109,'[1]1718  Exp_Rev Access'!$F$7:$GK$318,$ET$2,FALSE)),"",VLOOKUP($B109,'[1]1718  Exp_Rev Access'!$F$7:$GK$318,$ET$2,FALSE))</f>
        <v>0</v>
      </c>
      <c r="EU109" s="90">
        <f>IF(ISNA(VLOOKUP($B109,'[1]1718  Exp_Rev Access'!$F$7:$GK$318,$EU$2,FALSE)),"",VLOOKUP($B109,'[1]1718  Exp_Rev Access'!$F$7:$GK$318,$EU$2,FALSE))</f>
        <v>0</v>
      </c>
      <c r="EV109" s="90">
        <f>IF(ISNA(VLOOKUP($B109,'[1]1718  Exp_Rev Access'!$F$7:$GK$318,$EV$2,FALSE)),"",VLOOKUP($B109,'[1]1718  Exp_Rev Access'!$F$7:$GK$318,$EV$2,FALSE))</f>
        <v>7737.85</v>
      </c>
      <c r="EW109" s="90">
        <f>IF(ISNA(VLOOKUP($B109,'[1]1718  Exp_Rev Access'!$F$7:$GK$318,$EW$2,FALSE)),"",VLOOKUP($B109,'[1]1718  Exp_Rev Access'!$F$7:$GK$318,$EW$2,FALSE))</f>
        <v>0</v>
      </c>
      <c r="EX109" s="90">
        <f>IF(ISNA(VLOOKUP($B109,'[1]1718  Exp_Rev Access'!$F$7:$GK$318,$EX$2,FALSE)),"",VLOOKUP($B109,'[1]1718  Exp_Rev Access'!$F$7:$GK$318,$EX$2,FALSE))</f>
        <v>0</v>
      </c>
      <c r="EY109" s="90">
        <f>IF(ISNA(VLOOKUP($B109,'[1]1718  Exp_Rev Access'!$F$7:$GK$318,$EY$2,FALSE)),"",VLOOKUP($B109,'[1]1718  Exp_Rev Access'!$F$7:$GK$318,$EY$2,FALSE))</f>
        <v>0</v>
      </c>
      <c r="EZ109" s="90">
        <f>IF(ISNA(VLOOKUP($B109,'[1]1718  Exp_Rev Access'!$F$7:$GK$318,$EZ$2,FALSE)),"",VLOOKUP($B109,'[1]1718  Exp_Rev Access'!$F$7:$GK$318,$EZ$2,FALSE))</f>
        <v>0</v>
      </c>
      <c r="FA109" s="90">
        <f>IF(ISNA(VLOOKUP($B109,'[1]1718  Exp_Rev Access'!$F$7:$GK$318,$FA$2,FALSE)),"",VLOOKUP($B109,'[1]1718  Exp_Rev Access'!$F$7:$GK$318,$FA$2,FALSE))</f>
        <v>0</v>
      </c>
      <c r="FB109" s="90">
        <f>IF(ISNA(VLOOKUP($B109,'[1]1718  Exp_Rev Access'!$F$7:$GK$318,$FB$2,FALSE)),"",VLOOKUP($B109,'[1]1718  Exp_Rev Access'!$F$7:$GK$318,$FB$2,FALSE))</f>
        <v>0</v>
      </c>
      <c r="FC109" s="90">
        <f>IF(ISNA(VLOOKUP($B109,'[1]1718  Exp_Rev Access'!$F$7:$GK$318,$FC$2,FALSE)),"",VLOOKUP($B109,'[1]1718  Exp_Rev Access'!$F$7:$GK$318,$FC$2,FALSE))</f>
        <v>0</v>
      </c>
      <c r="FD109" s="90">
        <f>IF(ISNA(VLOOKUP($B109,'[1]1718  Exp_Rev Access'!$F$7:$GK$318,$FD$2,FALSE)),"",VLOOKUP($B109,'[1]1718  Exp_Rev Access'!$F$7:$GK$318,$FD$2,FALSE))</f>
        <v>0</v>
      </c>
      <c r="FE109" s="90">
        <f>IF(ISNA(VLOOKUP($B109,'[1]1718  Exp_Rev Access'!$F$7:$GK$318,$FE$2,FALSE)),"",VLOOKUP($B109,'[1]1718  Exp_Rev Access'!$F$7:$GK$318,$FE$2,FALSE))</f>
        <v>0</v>
      </c>
      <c r="FF109" s="90">
        <f>IF(ISNA(VLOOKUP($B109,'[1]1718  Exp_Rev Access'!$F$7:$GK$318,$FF$2,FALSE)),"",VLOOKUP($B109,'[1]1718  Exp_Rev Access'!$F$7:$GK$318,$FF$2,FALSE))</f>
        <v>0</v>
      </c>
      <c r="FG109" s="90">
        <f>IF(ISNA(VLOOKUP($B109,'[1]1718  Exp_Rev Access'!$F$7:$GK$318,$FG$2,FALSE)),"",VLOOKUP($B109,'[1]1718  Exp_Rev Access'!$F$7:$GK$318,$FG$2,FALSE))</f>
        <v>0</v>
      </c>
      <c r="FH109" s="90">
        <f>IF(ISNA(VLOOKUP($B109,'[1]1718  Exp_Rev Access'!$F$7:$GK$318,$FH$2,FALSE)),"",VLOOKUP($B109,'[1]1718  Exp_Rev Access'!$F$7:$GK$318,$FH$2,FALSE))</f>
        <v>0</v>
      </c>
      <c r="FI109" s="90">
        <f>IF(ISNA(VLOOKUP($B109,'[1]1718  Exp_Rev Access'!$F$7:$GK$318,$FI$2,FALSE)),"",VLOOKUP($B109,'[1]1718  Exp_Rev Access'!$F$7:$GK$318,$FI$2,FALSE))</f>
        <v>0</v>
      </c>
      <c r="FJ109" s="90">
        <f>IF(ISNA(VLOOKUP($B109,'[1]1718  Exp_Rev Access'!$F$7:$GK$318,$FJ$2,FALSE)),"",VLOOKUP($B109,'[1]1718  Exp_Rev Access'!$F$7:$GK$318,$FJ$2,FALSE))</f>
        <v>0</v>
      </c>
      <c r="FK109" s="90">
        <f>IF(ISNA(VLOOKUP($B109,'[1]1718  Exp_Rev Access'!$F$7:$GK$318,$FK$2,FALSE)),"",VLOOKUP($B109,'[1]1718  Exp_Rev Access'!$F$7:$GK$318,$FK$2,FALSE))</f>
        <v>0</v>
      </c>
      <c r="FL109" s="90">
        <f>IF(ISNA(VLOOKUP($B109,'[1]1718  Exp_Rev Access'!$F$7:$GK$318,$FL$2,FALSE)),"",VLOOKUP($B109,'[1]1718  Exp_Rev Access'!$F$7:$GK$318,$FL$2,FALSE))</f>
        <v>0</v>
      </c>
      <c r="FM109" s="90">
        <f>IF(ISNA(VLOOKUP($B109,'[1]1718  Exp_Rev Access'!$F$7:$GK$318,$FM$2,FALSE)),"",VLOOKUP($B109,'[1]1718  Exp_Rev Access'!$F$7:$GK$318,$FM$2,FALSE))</f>
        <v>0</v>
      </c>
      <c r="FN109" s="90">
        <f>IF(ISNA(VLOOKUP($B109,'[1]1718  Exp_Rev Access'!$F$7:$GK$318,$FN$2,FALSE)),"",VLOOKUP($B109,'[1]1718  Exp_Rev Access'!$F$7:$GK$318,$FN$2,FALSE))</f>
        <v>0</v>
      </c>
      <c r="FO109" s="90">
        <f>IF(ISNA(VLOOKUP($B109,'[1]1718  Exp_Rev Access'!$F$7:$GK$318,$FO$2,FALSE)),"",VLOOKUP($B109,'[1]1718  Exp_Rev Access'!$F$7:$GK$318,$FO$2,FALSE))</f>
        <v>0</v>
      </c>
      <c r="FP109" s="90">
        <f>IF(ISNA(VLOOKUP($B109,'[1]1718  Exp_Rev Access'!$F$7:$GK$318,$FP$2,FALSE)),"",VLOOKUP($B109,'[1]1718  Exp_Rev Access'!$F$7:$GK$318,$FP$2,FALSE))</f>
        <v>0</v>
      </c>
      <c r="FQ109" s="90">
        <f>IF(ISNA(VLOOKUP($B109,'[1]1718  Exp_Rev Access'!$F$7:$GK$318,$FQ$2,FALSE)),"",VLOOKUP($B109,'[1]1718  Exp_Rev Access'!$F$7:$GK$318,$FQ$2,FALSE))</f>
        <v>0</v>
      </c>
      <c r="FR109" s="90">
        <f>IF(ISNA(VLOOKUP($B109,'[1]1718  Exp_Rev Access'!$F$7:$GK$318,$FR$2,FALSE)),"",VLOOKUP($B109,'[1]1718  Exp_Rev Access'!$F$7:$GK$318,$FR$2,FALSE))</f>
        <v>45640.639999999999</v>
      </c>
      <c r="FS109" s="56">
        <f t="shared" si="371"/>
        <v>2230701.6900000004</v>
      </c>
      <c r="FT109" s="92">
        <f t="shared" si="372"/>
        <v>0.1047748463412896</v>
      </c>
      <c r="FU109" s="94">
        <f t="shared" si="373"/>
        <v>1278.2145521639725</v>
      </c>
      <c r="FV109" s="95">
        <f>IF(ISNA(VLOOKUP($B109,'[1]1718  Exp_Rev Access'!$F$7:$GK$318,$FV$2,FALSE)),"",VLOOKUP($B109,'[1]1718  Exp_Rev Access'!$F$7:$GK$318,$FV$2,FALSE))</f>
        <v>0</v>
      </c>
      <c r="FW109" s="95">
        <f>IF(ISNA(VLOOKUP($B109,'[1]1718  Exp_Rev Access'!$F$7:$GK$318,$FW$2,FALSE)),"",VLOOKUP($B109,'[1]1718  Exp_Rev Access'!$F$7:$GK$318,$FW$2,FALSE))</f>
        <v>0</v>
      </c>
      <c r="FX109" s="95">
        <f>IF(ISNA(VLOOKUP($B109,'[1]1718  Exp_Rev Access'!$F$7:$GK$318,$FX$2,FALSE)),"",VLOOKUP($B109,'[1]1718  Exp_Rev Access'!$F$7:$GK$318,$FX$2,FALSE))</f>
        <v>0</v>
      </c>
      <c r="FY109" s="95">
        <f>IF(ISNA(VLOOKUP($B109,'[1]1718  Exp_Rev Access'!$F$7:$GK$318,$FY$2,FALSE)),"",VLOOKUP($B109,'[1]1718  Exp_Rev Access'!$F$7:$GK$318,$FY$2,FALSE))</f>
        <v>0</v>
      </c>
      <c r="FZ109" s="95">
        <f>IF(ISNA(VLOOKUP($B109,'[1]1718  Exp_Rev Access'!$F$7:$GK$318,$FZ$2,FALSE)),"",VLOOKUP($B109,'[1]1718  Exp_Rev Access'!$F$7:$GK$318,$FZ$2,FALSE))</f>
        <v>0</v>
      </c>
      <c r="GA109" s="95">
        <f>IF(ISNA(VLOOKUP($B109,'[1]1718  Exp_Rev Access'!$F$7:$GK$318,$GA$2,FALSE)),"",VLOOKUP($B109,'[1]1718  Exp_Rev Access'!$F$7:$GK$318,$GA$2,FALSE))</f>
        <v>0</v>
      </c>
      <c r="GB109" s="95">
        <f>IF(ISNA(VLOOKUP($B109,'[1]1718  Exp_Rev Access'!$F$7:$GK$318,$GB$2,FALSE)),"",VLOOKUP($B109,'[1]1718  Exp_Rev Access'!$F$7:$GK$318,$GB$2,FALSE))</f>
        <v>0</v>
      </c>
      <c r="GC109" s="95">
        <f>IF(ISNA(VLOOKUP($B109,'[1]1718  Exp_Rev Access'!$F$7:$GK$318,$GC$2,FALSE)),"",VLOOKUP($B109,'[1]1718  Exp_Rev Access'!$F$7:$GK$318,$GC$2,FALSE))</f>
        <v>0</v>
      </c>
      <c r="GD109" s="95">
        <f>IF(ISNA(VLOOKUP($B109,'[1]1718  Exp_Rev Access'!$F$7:$GK$318,$GD$2,FALSE)),"",VLOOKUP($B109,'[1]1718  Exp_Rev Access'!$F$7:$GK$318,$GD$2,FALSE))</f>
        <v>0</v>
      </c>
      <c r="GE109" s="95">
        <f>IF(ISNA(VLOOKUP($B109,'[1]1718  Exp_Rev Access'!$F$7:$GK$318,$GE$2,FALSE)),"",VLOOKUP($B109,'[1]1718  Exp_Rev Access'!$F$7:$GK$318,$GE$2,FALSE))</f>
        <v>0</v>
      </c>
      <c r="GF109" s="95">
        <f>IF(ISNA(VLOOKUP($B109,'[1]1718  Exp_Rev Access'!$F$7:$GK$318,$GF$2,FALSE)),"",VLOOKUP($B109,'[1]1718  Exp_Rev Access'!$F$7:$GK$318,$GF$2,FALSE))</f>
        <v>0</v>
      </c>
      <c r="GG109" s="95">
        <f>IF(ISNA(VLOOKUP($B109,'[1]1718  Exp_Rev Access'!$F$7:$GK$318,$GG$2,FALSE)),"",VLOOKUP($B109,'[1]1718  Exp_Rev Access'!$F$7:$GK$318,$GG$2,FALSE))</f>
        <v>0</v>
      </c>
      <c r="GH109" s="95">
        <f>IF(ISNA(VLOOKUP($B109,'[1]1718  Exp_Rev Access'!$F$7:$GK$318,$GH$2,FALSE)),"",VLOOKUP($B109,'[1]1718  Exp_Rev Access'!$F$7:$GK$318,$GH$2,FALSE))</f>
        <v>0</v>
      </c>
      <c r="GI109" s="95">
        <f>IF(ISNA(VLOOKUP($B109,'[1]1718  Exp_Rev Access'!$F$7:$GK$318,$GI$2,FALSE)),"",VLOOKUP($B109,'[1]1718  Exp_Rev Access'!$F$7:$GK$318,$GI$2,FALSE))</f>
        <v>0</v>
      </c>
      <c r="GJ109" s="95">
        <f>IF(ISNA(VLOOKUP($B109,'[1]1718  Exp_Rev Access'!$F$7:$GK$318,$GJ$2,FALSE)),"",VLOOKUP($B109,'[1]1718  Exp_Rev Access'!$F$7:$GK$318,$GJ$2,FALSE))</f>
        <v>0</v>
      </c>
      <c r="GK109" s="95">
        <f>IF(ISNA(VLOOKUP($B109,'[1]1718  Exp_Rev Access'!$F$7:$GK$318,$GK$2,FALSE)),"",VLOOKUP($B109,'[1]1718  Exp_Rev Access'!$F$7:$GK$318,$GK$2,FALSE))</f>
        <v>0</v>
      </c>
      <c r="GL109" s="95">
        <f>IF(ISNA(VLOOKUP($B109,'[1]1718  Exp_Rev Access'!$F$7:$GK$318,$GL$2,FALSE)),"",VLOOKUP($B109,'[1]1718  Exp_Rev Access'!$F$7:$GK$318,$GL$2,FALSE))</f>
        <v>0</v>
      </c>
      <c r="GM109" s="95">
        <f>IF(ISNA(VLOOKUP($B109,'[1]1718  Exp_Rev Access'!$F$7:$GK$318,$GM$2,FALSE)),"",VLOOKUP($B109,'[1]1718  Exp_Rev Access'!$F$7:$GK$318,$GM$2,FALSE))</f>
        <v>0</v>
      </c>
      <c r="GN109" s="95">
        <f>IF(ISNA(VLOOKUP($B109,'[1]1718  Exp_Rev Access'!$F$7:$GK$318,$GN$2,FALSE)),"",VLOOKUP($B109,'[1]1718  Exp_Rev Access'!$F$7:$GK$318,$GN$2,FALSE))</f>
        <v>0</v>
      </c>
      <c r="GO109" s="95">
        <f>IF(ISNA(VLOOKUP($B109,'[1]1718  Exp_Rev Access'!$F$7:$GK$318,$GO$2,FALSE)),"",VLOOKUP($B109,'[1]1718  Exp_Rev Access'!$F$7:$GK$318,$GO$2,FALSE))</f>
        <v>0</v>
      </c>
      <c r="GP109" s="95">
        <f>IF(ISNA(VLOOKUP($B109,'[1]1718  Exp_Rev Access'!$F$7:$GK$318,$GP$2,FALSE)),"",VLOOKUP($B109,'[1]1718  Exp_Rev Access'!$F$7:$GK$318,$GP$2,FALSE))</f>
        <v>0</v>
      </c>
      <c r="GQ109" s="95">
        <f>IF(ISNA(VLOOKUP($B109,'[1]1718  Exp_Rev Access'!$F$7:$GK$318,$GQ$2,FALSE)),"",VLOOKUP($B109,'[1]1718  Exp_Rev Access'!$F$7:$GK$318,$GQ$2,FALSE))</f>
        <v>0</v>
      </c>
      <c r="GR109" s="95">
        <f>IF(ISNA(VLOOKUP($B109,'[1]1718  Exp_Rev Access'!$F$7:$GK$318,$GR$2,FALSE)),"",VLOOKUP($B109,'[1]1718  Exp_Rev Access'!$F$7:$GK$318,$GR$2,FALSE))</f>
        <v>0</v>
      </c>
      <c r="GS109" s="95">
        <f>IF(ISNA(VLOOKUP($B109,'[1]1718  Exp_Rev Access'!$F$7:$GK$318,$GS$2,FALSE)),"",VLOOKUP($B109,'[1]1718  Exp_Rev Access'!$F$7:$GK$318,$GS$2,FALSE))</f>
        <v>0</v>
      </c>
      <c r="GT109" s="95">
        <f>IF(ISNA(VLOOKUP($B109,'[1]1718  Exp_Rev Access'!$F$7:$GK$318,$GT$2,FALSE)),"",VLOOKUP($B109,'[1]1718  Exp_Rev Access'!$F$7:$GK$318,$GT$2,FALSE))</f>
        <v>0</v>
      </c>
      <c r="GU109" s="56">
        <f t="shared" si="374"/>
        <v>0</v>
      </c>
      <c r="GV109" s="92">
        <f t="shared" si="375"/>
        <v>0</v>
      </c>
      <c r="GW109" s="96">
        <f t="shared" si="376"/>
        <v>0</v>
      </c>
    </row>
    <row r="110" spans="1:222" x14ac:dyDescent="0.3">
      <c r="A110" s="73"/>
      <c r="B110" s="88" t="s">
        <v>318</v>
      </c>
      <c r="C110" s="89" t="s">
        <v>319</v>
      </c>
      <c r="D110" s="75">
        <f>IF(ISNA(VLOOKUP($B110,'[1]1718 enrollment_Rev_Exp by size'!$A$7:H448,3,FALSE)),"",VLOOKUP($B110,'[1]1718 enrollment_Rev_Exp by size'!$A$7:$G$363,3,FALSE))</f>
        <v>8774.6099999999969</v>
      </c>
      <c r="E110" s="76">
        <f>IF(ISNA(VLOOKUP($B110,'[1]1718 enrollment_Rev_Exp by size'!$A$7:I448,5,FALSE)),"",VLOOKUP($B110,'[1]1718 enrollment_Rev_Exp by size'!$A$7:$G$350,5,FALSE))</f>
        <v>112517445.01000001</v>
      </c>
      <c r="F110" s="70">
        <f t="shared" si="358"/>
        <v>112517445.01000001</v>
      </c>
      <c r="G110" s="70">
        <f t="shared" si="359"/>
        <v>0</v>
      </c>
      <c r="H110" s="90">
        <f>IF(ISNA(VLOOKUP($B110,'[1]1718  Exp_Rev Access'!$F$7:$GK$318,3,FALSE)),"",VLOOKUP($B110,'[1]1718  Exp_Rev Access'!$F$7:$GK$318,3,FALSE))</f>
        <v>17896180.59</v>
      </c>
      <c r="I110" s="90">
        <f>IF(ISNA(VLOOKUP($B110,'[1]1718  Exp_Rev Access'!$F$7:$GK$318,4,FALSE)),"",VLOOKUP($B110,'[1]1718  Exp_Rev Access'!$F$7:$GK$318,4,FALSE))</f>
        <v>0</v>
      </c>
      <c r="J110" s="90">
        <f>IF(ISNA(VLOOKUP($B110,'[1]1718  Exp_Rev Access'!$F$7:$GK$318,5,FALSE)),"",VLOOKUP($B110,'[1]1718  Exp_Rev Access'!$F$7:$GK$318,5,FALSE))</f>
        <v>0</v>
      </c>
      <c r="K110" s="90">
        <f>IF(ISNA(VLOOKUP($B110,'[1]1718  Exp_Rev Access'!$F$7:$GK$318,6,FALSE)),"-",VLOOKUP($B110,'[1]1718  Exp_Rev Access'!$F$7:$GK$318,6,FALSE))</f>
        <v>0</v>
      </c>
      <c r="L110" s="90">
        <f>IF(ISNA(VLOOKUP($B110,'[1]1718  Exp_Rev Access'!$F$7:$GK$318,7,FALSE)),"",VLOOKUP($B110,'[1]1718  Exp_Rev Access'!$F$7:$GK$318,7,FALSE))</f>
        <v>0</v>
      </c>
      <c r="M110" s="90">
        <f>IF(ISNA(VLOOKUP($B110,'[1]1718  Exp_Rev Access'!$F$7:$GK$318,8,FALSE)),"",VLOOKUP($B110,'[1]1718  Exp_Rev Access'!$F$7:$GK$318,8,FALSE))</f>
        <v>0</v>
      </c>
      <c r="N110" s="56">
        <f t="shared" si="360"/>
        <v>17896180.59</v>
      </c>
      <c r="O110" s="91">
        <f t="shared" si="361"/>
        <v>0.15905249704532015</v>
      </c>
      <c r="P110" s="56">
        <f t="shared" si="362"/>
        <v>2039.54142577277</v>
      </c>
      <c r="Q110" s="90">
        <f>IF(ISNA(VLOOKUP($B110,'[1]1718  Exp_Rev Access'!$F$7:$GK$318,10,FALSE)),"",VLOOKUP($B110,'[1]1718  Exp_Rev Access'!$F$7:$GK$318,10,FALSE))</f>
        <v>13834.25</v>
      </c>
      <c r="R110" s="90">
        <f>IF(ISNA(VLOOKUP($B110,'[1]1718  Exp_Rev Access'!$F$7:$GK$318,11,FALSE)),"",VLOOKUP($B110,'[1]1718  Exp_Rev Access'!$F$7:$GK$318,11,FALSE))</f>
        <v>0</v>
      </c>
      <c r="S110" s="90">
        <f>IF(ISNA(VLOOKUP($B110,'[1]1718  Exp_Rev Access'!$F$7:$GK$318,12,FALSE)),"",VLOOKUP($B110,'[1]1718  Exp_Rev Access'!$F$7:$GK$318,12,FALSE))</f>
        <v>0</v>
      </c>
      <c r="T110" s="90">
        <f>IF(ISNA(VLOOKUP($B110,'[1]1718  Exp_Rev Access'!$F$7:$GK$318,13,FALSE)),"",VLOOKUP($B110,'[1]1718  Exp_Rev Access'!$F$7:$GK$318,13,FALSE))</f>
        <v>0</v>
      </c>
      <c r="U110" s="90">
        <f>IF(ISNA(VLOOKUP($B110,'[1]1718  Exp_Rev Access'!$F$7:$GK$318,14,FALSE)),"",VLOOKUP($B110,'[1]1718  Exp_Rev Access'!$F$7:$GK$318,14,FALSE))</f>
        <v>0</v>
      </c>
      <c r="V110" s="90">
        <f>IF(ISNA(VLOOKUP($B110,'[1]1718  Exp_Rev Access'!$F$7:$GK$318,15,FALSE)),"",VLOOKUP($B110,'[1]1718  Exp_Rev Access'!$F$7:$GK$318,15,FALSE))</f>
        <v>2280</v>
      </c>
      <c r="W110" s="90">
        <f>IF(ISNA(VLOOKUP($B110,'[1]1718  Exp_Rev Access'!$F$7:$GK$318,16,FALSE)),"",VLOOKUP($B110,'[1]1718  Exp_Rev Access'!$F$7:$GK$318,16,FALSE))</f>
        <v>38035.379999999997</v>
      </c>
      <c r="X110" s="90">
        <f>IF(ISNA(VLOOKUP($B110,'[1]1718  Exp_Rev Access'!$F$7:$GK$318,17,FALSE)),"",VLOOKUP($B110,'[1]1718  Exp_Rev Access'!$F$7:$GK$318,17,FALSE))</f>
        <v>97979.54</v>
      </c>
      <c r="Y110" s="90">
        <f>IF(ISNA(VLOOKUP($B110,'[1]1718  Exp_Rev Access'!$F$7:$GK$318,18,FALSE)),"",VLOOKUP($B110,'[1]1718  Exp_Rev Access'!$F$7:$GK$318,18,FALSE))</f>
        <v>9165.25</v>
      </c>
      <c r="Z110" s="90">
        <f>IF(ISNA(VLOOKUP($B110,'[1]1718  Exp_Rev Access'!$F$7:$GK$318,19,FALSE)),"",VLOOKUP($B110,'[1]1718  Exp_Rev Access'!$F$7:$GK$318,19,FALSE))</f>
        <v>39985.97</v>
      </c>
      <c r="AA110" s="90">
        <f>IF(ISNA(VLOOKUP($B110,'[1]1718  Exp_Rev Access'!$F$7:$GK$318,20,FALSE)),"",VLOOKUP($B110,'[1]1718  Exp_Rev Access'!$F$7:$GK$318,20,FALSE))</f>
        <v>27877.63</v>
      </c>
      <c r="AB110" s="90">
        <f>IF(ISNA(VLOOKUP($B110,'[1]1718  Exp_Rev Access'!$F$7:$GK$318,21,FALSE)),"",VLOOKUP($B110,'[1]1718  Exp_Rev Access'!$F$7:$GK$318,21,FALSE))</f>
        <v>0</v>
      </c>
      <c r="AC110" s="90">
        <f>IF(ISNA(VLOOKUP($B110,'[1]1718  Exp_Rev Access'!$F$7:$GK$318,22,FALSE)),"",VLOOKUP($B110,'[1]1718  Exp_Rev Access'!$F$7:$GK$318,22,FALSE))</f>
        <v>0</v>
      </c>
      <c r="AD110" s="90">
        <f>IF(ISNA(VLOOKUP($B110,'[1]1718  Exp_Rev Access'!$F$7:$GK$318,23,FALSE)),"",VLOOKUP($B110,'[1]1718  Exp_Rev Access'!$F$7:$GK$318,23,FALSE))</f>
        <v>713230.43</v>
      </c>
      <c r="AE110" s="90">
        <f>IF(ISNA(VLOOKUP($B110,'[1]1718  Exp_Rev Access'!$F$7:$GK$318,24,FALSE)),"",VLOOKUP($B110,'[1]1718  Exp_Rev Access'!$F$7:$GK$318,24,FALSE))</f>
        <v>236242.8</v>
      </c>
      <c r="AF110" s="90">
        <f>IF(ISNA(VLOOKUP($B110,'[1]1718  Exp_Rev Access'!$F$7:$GK$318,25,FALSE)),"",VLOOKUP($B110,'[1]1718  Exp_Rev Access'!$F$7:$GK$318,25,FALSE))</f>
        <v>0</v>
      </c>
      <c r="AG110" s="90">
        <f>IF(ISNA(VLOOKUP($B110,'[1]1718  Exp_Rev Access'!$F$7:$GK$318,26,FALSE)),"",VLOOKUP($B110,'[1]1718  Exp_Rev Access'!$F$7:$GK$318,26,FALSE))</f>
        <v>99481.83</v>
      </c>
      <c r="AH110" s="90">
        <f>IF(ISNA(VLOOKUP($B110,'[1]1718  Exp_Rev Access'!$F$7:$GK$318,27,FALSE)),"",VLOOKUP($B110,'[1]1718  Exp_Rev Access'!$F$7:$GK$318,27,FALSE))</f>
        <v>-180</v>
      </c>
      <c r="AI110" s="90">
        <f>IF(ISNA(VLOOKUP($B110,'[1]1718  Exp_Rev Access'!$F$7:$GK$318,28,FALSE)),"",VLOOKUP($B110,'[1]1718  Exp_Rev Access'!$F$7:$GK$318,28,FALSE))</f>
        <v>70899.33</v>
      </c>
      <c r="AJ110" s="90">
        <f>IF(ISNA(VLOOKUP($B110,'[1]1718  Exp_Rev Access'!$F$7:$GK$318,29,FALSE)),"",VLOOKUP($B110,'[1]1718  Exp_Rev Access'!$F$7:$GK$318,29,FALSE))</f>
        <v>0</v>
      </c>
      <c r="AK110" s="90">
        <f>IF(ISNA(VLOOKUP($B110,'[1]1718  Exp_Rev Access'!$F$7:$GK$318,30,FALSE)),"",VLOOKUP($B110,'[1]1718  Exp_Rev Access'!$F$7:$GK$318,30,FALSE))</f>
        <v>8041.22</v>
      </c>
      <c r="AL110" s="90">
        <f>IF(ISNA(VLOOKUP($B110,'[1]1718  Exp_Rev Access'!$F$7:$GK$318,31,FALSE)),"",VLOOKUP($B110,'[1]1718  Exp_Rev Access'!$F$7:$GK$318,31,FALSE))</f>
        <v>0</v>
      </c>
      <c r="AM110" s="56">
        <f t="shared" si="363"/>
        <v>1356873.6300000001</v>
      </c>
      <c r="AN110" s="92">
        <f t="shared" si="364"/>
        <v>1.2059228947825892E-2</v>
      </c>
      <c r="AO110" s="71">
        <f t="shared" si="365"/>
        <v>154.63634623077272</v>
      </c>
      <c r="AP110" s="90">
        <f>IF(ISNA(VLOOKUP($B110,'[1]1718  Exp_Rev Access'!$F$7:$GK$318,33,FALSE)),"",VLOOKUP($B110,'[1]1718  Exp_Rev Access'!$F$7:$GK$318,33,FALSE))</f>
        <v>59509973.090000004</v>
      </c>
      <c r="AQ110" s="90">
        <f>IF(ISNA(VLOOKUP($B110,'[1]1718  Exp_Rev Access'!$F$7:$GK$318,34,FALSE)),"",VLOOKUP($B110,'[1]1718  Exp_Rev Access'!$F$7:$GK$318,34,FALSE))</f>
        <v>1629742.5</v>
      </c>
      <c r="AR110" s="90">
        <f>IF(ISNA(VLOOKUP($B110,'[1]1718  Exp_Rev Access'!$F$7:$GK$318,35,FALSE)),"",VLOOKUP($B110,'[1]1718  Exp_Rev Access'!$F$7:$GK$318,35,FALSE))</f>
        <v>6454149.5599999996</v>
      </c>
      <c r="AS110" s="90">
        <f>IF(ISNA(VLOOKUP($B110,'[1]1718  Exp_Rev Access'!$F$7:$GK$318,36,FALSE)),"",VLOOKUP($B110,'[1]1718  Exp_Rev Access'!$F$7:$GK$318,36,FALSE))</f>
        <v>0</v>
      </c>
      <c r="AT110" s="90">
        <f>IF(ISNA(VLOOKUP($B110,'[1]1718  Exp_Rev Access'!$F$7:$GK$318,37,FALSE)),"",VLOOKUP($B110,'[1]1718  Exp_Rev Access'!$F$7:$GK$318,37,FALSE))</f>
        <v>0</v>
      </c>
      <c r="AU110" s="56">
        <f t="shared" si="366"/>
        <v>67593865.150000006</v>
      </c>
      <c r="AV110" s="93">
        <f t="shared" si="367"/>
        <v>0.60074120189978175</v>
      </c>
      <c r="AW110" s="56">
        <f t="shared" si="368"/>
        <v>7703.3469464739774</v>
      </c>
      <c r="AX110" s="90">
        <f>IF(ISNA(VLOOKUP($B110,'[1]1718  Exp_Rev Access'!$F$7:$GK$318,39,FALSE)),"",VLOOKUP($B110,'[1]1718  Exp_Rev Access'!$F$7:$GK$318,39,FALSE))</f>
        <v>0</v>
      </c>
      <c r="AY110" s="90">
        <f>IF(ISNA(VLOOKUP($B110,'[1]1718  Exp_Rev Access'!$F$7:$GK$318,40,FALSE)),"",VLOOKUP($B110,'[1]1718  Exp_Rev Access'!$F$7:$GK$318,40,FALSE))</f>
        <v>7501196.6600000001</v>
      </c>
      <c r="AZ110" s="90">
        <f>IF(ISNA(VLOOKUP($B110,'[1]1718  Exp_Rev Access'!$F$7:$GK$318,41,FALSE)),"",VLOOKUP($B110,'[1]1718  Exp_Rev Access'!$F$7:$GK$318,41,FALSE))</f>
        <v>270854.90999999997</v>
      </c>
      <c r="BA110" s="90">
        <f>IF(ISNA(VLOOKUP($B110,'[1]1718  Exp_Rev Access'!$F$7:$GK$318,42,FALSE)),"",VLOOKUP($B110,'[1]1718  Exp_Rev Access'!$F$7:$GK$318,42,FALSE))</f>
        <v>0</v>
      </c>
      <c r="BB110" s="90">
        <f>IF(ISNA(VLOOKUP($B110,'[1]1718  Exp_Rev Access'!$F$7:$GK$318,43,FALSE)),"",VLOOKUP($B110,'[1]1718  Exp_Rev Access'!$F$7:$GK$318,43,FALSE))</f>
        <v>0</v>
      </c>
      <c r="BC110" s="90">
        <f>IF(ISNA(VLOOKUP($B110,'[1]1718  Exp_Rev Access'!$F$7:$GK$318,44,FALSE)),"",VLOOKUP($B110,'[1]1718  Exp_Rev Access'!$F$7:$GK$318,44,FALSE))</f>
        <v>4417271.3600000003</v>
      </c>
      <c r="BD110" s="90">
        <f>IF(ISNA(VLOOKUP($B110,'[1]1718  Exp_Rev Access'!$F$7:$GK$318,45,FALSE)),"",VLOOKUP($B110,'[1]1718  Exp_Rev Access'!$F$7:$GK$318,45,FALSE))</f>
        <v>0</v>
      </c>
      <c r="BE110" s="90">
        <f>IF(ISNA(VLOOKUP($B110,'[1]1718  Exp_Rev Access'!$F$7:$GK$318,46,FALSE)),"",VLOOKUP($B110,'[1]1718  Exp_Rev Access'!$F$7:$GK$318,46,FALSE))</f>
        <v>1012881.04</v>
      </c>
      <c r="BF110" s="90">
        <f>IF(ISNA(VLOOKUP($B110,'[1]1718  Exp_Rev Access'!$F$7:$GK$318,47,FALSE)),"",VLOOKUP($B110,'[1]1718  Exp_Rev Access'!$F$7:$GK$318,47,FALSE))</f>
        <v>0</v>
      </c>
      <c r="BG110" s="90">
        <f>IF(ISNA(VLOOKUP($B110,'[1]1718  Exp_Rev Access'!$F$7:$GK$318,48,FALSE)),"",VLOOKUP($B110,'[1]1718  Exp_Rev Access'!$F$7:$GK$318,48,FALSE))</f>
        <v>1421649.9</v>
      </c>
      <c r="BH110" s="90">
        <f>IF(ISNA(VLOOKUP($B110,'[1]1718  Exp_Rev Access'!$F$7:$GK$318,49,FALSE)),"",VLOOKUP($B110,'[1]1718  Exp_Rev Access'!$F$7:$GK$318,49,FALSE))</f>
        <v>198293.03</v>
      </c>
      <c r="BI110" s="90">
        <f>IF(ISNA(VLOOKUP($B110,'[1]1718  Exp_Rev Access'!$F$7:$GK$318,50,FALSE)),"",VLOOKUP($B110,'[1]1718  Exp_Rev Access'!$F$7:$GK$318,50,FALSE))</f>
        <v>0</v>
      </c>
      <c r="BJ110" s="90">
        <f>IF(ISNA(VLOOKUP($B110,'[1]1718  Exp_Rev Access'!$F$7:$GK$318,51,FALSE)),"",VLOOKUP($B110,'[1]1718  Exp_Rev Access'!$F$7:$GK$318,51,FALSE))</f>
        <v>74975.48</v>
      </c>
      <c r="BK110" s="90">
        <f>IF(ISNA(VLOOKUP($B110,'[1]1718  Exp_Rev Access'!$F$7:$GK$318,52,FALSE)),"",VLOOKUP($B110,'[1]1718  Exp_Rev Access'!$F$7:$GK$318,52,FALSE))</f>
        <v>3233030.47</v>
      </c>
      <c r="BL110" s="90">
        <f>IF(ISNA(VLOOKUP($B110,'[1]1718  Exp_Rev Access'!$F$7:$GK$318,53,FALSE)),"",VLOOKUP($B110,'[1]1718  Exp_Rev Access'!$F$7:$GK$318,53,FALSE))</f>
        <v>0</v>
      </c>
      <c r="BM110" s="90">
        <f>IF(ISNA(VLOOKUP($B110,'[1]1718  Exp_Rev Access'!$F$7:$GK$318,54,FALSE)),"",VLOOKUP($B110,'[1]1718  Exp_Rev Access'!$F$7:$GK$318,54,FALSE))</f>
        <v>17001.12</v>
      </c>
      <c r="BN110" s="90">
        <f>IF(ISNA(VLOOKUP($B110,'[1]1718  Exp_Rev Access'!$F$7:$GK$318,55,FALSE)),"",VLOOKUP($B110,'[1]1718  Exp_Rev Access'!$F$7:$GK$318,55,FALSE))</f>
        <v>0</v>
      </c>
      <c r="BO110" s="90">
        <f>IF(ISNA(VLOOKUP($B110,'[1]1718  Exp_Rev Access'!$F$7:$GK$318,56,FALSE)),"",VLOOKUP($B110,'[1]1718  Exp_Rev Access'!$F$7:$GK$318,56,FALSE))</f>
        <v>0</v>
      </c>
      <c r="BP110" s="90">
        <f>IF(ISNA(VLOOKUP($B110,'[1]1718  Exp_Rev Access'!$F$7:$GK$318,57,FALSE)),"",VLOOKUP($B110,'[1]1718  Exp_Rev Access'!$F$7:$GK$318,57,FALSE))</f>
        <v>0</v>
      </c>
      <c r="BQ110" s="90">
        <f>IF(ISNA(VLOOKUP($B110,'[1]1718  Exp_Rev Access'!$F$7:$GK$318,58,FALSE)),"",VLOOKUP($B110,'[1]1718  Exp_Rev Access'!$F$7:$GK$318,58,FALSE))</f>
        <v>0</v>
      </c>
      <c r="BR110" s="90">
        <f>IF(ISNA(VLOOKUP($B110,'[1]1718  Exp_Rev Access'!$F$7:$GK$318,59,FALSE)),"",VLOOKUP($B110,'[1]1718  Exp_Rev Access'!$F$7:$GK$318,59,FALSE))</f>
        <v>0</v>
      </c>
      <c r="BS110" s="90">
        <f>IF(ISNA(VLOOKUP($B110,'[1]1718  Exp_Rev Access'!$F$7:$GK$318,60,FALSE)),"",VLOOKUP($B110,'[1]1718  Exp_Rev Access'!$F$7:$GK$318,60,FALSE))</f>
        <v>0</v>
      </c>
      <c r="BT110" s="90">
        <f>IF(ISNA(VLOOKUP($B110,'[1]1718  Exp_Rev Access'!$F$7:$GK$318,61,FALSE)),"",VLOOKUP($B110,'[1]1718  Exp_Rev Access'!$F$7:$GK$318,61,FALSE))</f>
        <v>0</v>
      </c>
      <c r="BU110" s="90">
        <f>IF(ISNA(VLOOKUP($B110,'[1]1718  Exp_Rev Access'!$F$7:$GK$318,62,FALSE)),"",VLOOKUP($B110,'[1]1718  Exp_Rev Access'!$F$7:$GK$318,62,FALSE))</f>
        <v>0</v>
      </c>
      <c r="BV110" s="56">
        <f t="shared" si="236"/>
        <v>18147153.969999999</v>
      </c>
      <c r="BW110" s="92">
        <f t="shared" si="369"/>
        <v>0.16128302565337463</v>
      </c>
      <c r="BX110" s="71">
        <f t="shared" si="370"/>
        <v>2068.1436519685781</v>
      </c>
      <c r="BY110" s="90">
        <f>IF(ISNA(VLOOKUP($B110,'[1]1718  Exp_Rev Access'!$F$7:$GK$318,64,FALSE)),"",VLOOKUP($B110,'[1]1718  Exp_Rev Access'!$F$7:$GK$318,64,FALSE))</f>
        <v>6037.25</v>
      </c>
      <c r="BZ110" s="90">
        <f>IF(ISNA(VLOOKUP($B110,'[1]1718  Exp_Rev Access'!$F$7:$GK$318,65,FALSE)),"",VLOOKUP($B110,'[1]1718  Exp_Rev Access'!$F$7:$GK$318,65,FALSE))</f>
        <v>0</v>
      </c>
      <c r="CA110" s="90">
        <f>IF(ISNA(VLOOKUP($B110,'[1]1718  Exp_Rev Access'!$F$7:$GK$318,66,FALSE)),"",VLOOKUP($B110,'[1]1718  Exp_Rev Access'!$F$7:$GK$318,66,FALSE))</f>
        <v>0</v>
      </c>
      <c r="CB110" s="90">
        <f>IF(ISNA(VLOOKUP($B110,'[1]1718  Exp_Rev Access'!$F$7:$GK$318,67,FALSE)),"",VLOOKUP($B110,'[1]1718  Exp_Rev Access'!$F$7:$GK$318,67,FALSE))</f>
        <v>0</v>
      </c>
      <c r="CC110" s="90">
        <f>IF(ISNA(VLOOKUP($B110,'[1]1718  Exp_Rev Access'!$F$7:$GK$318,68,FALSE)),"",VLOOKUP($B110,'[1]1718  Exp_Rev Access'!$F$7:$GK$318,68,FALSE))</f>
        <v>0</v>
      </c>
      <c r="CD110" s="90">
        <f>IF(ISNA(VLOOKUP($B110,'[1]1718  Exp_Rev Access'!$F$7:$GK$318,69,FALSE)),"",VLOOKUP($B110,'[1]1718  Exp_Rev Access'!$F$7:$GK$318,69,FALSE))</f>
        <v>0</v>
      </c>
      <c r="CE110" s="56">
        <f t="shared" si="237"/>
        <v>6037.25</v>
      </c>
      <c r="CF110" s="92">
        <f t="shared" si="251"/>
        <v>5.3656124163354744E-5</v>
      </c>
      <c r="CG110" s="78">
        <f t="shared" si="252"/>
        <v>0.68803627739580475</v>
      </c>
      <c r="CH110" s="90">
        <f>IF(ISNA(VLOOKUP($B110,'[1]1718  Exp_Rev Access'!$F$7:$GK$318,$CH$2,FALSE)),"",VLOOKUP($B110,'[1]1718  Exp_Rev Access'!$F$7:$GK$318,$CH$2,FALSE))</f>
        <v>28682.48</v>
      </c>
      <c r="CI110" s="90">
        <f>IF(ISNA(VLOOKUP($B110,'[1]1718  Exp_Rev Access'!$F$7:$GK$318,$CI$2,FALSE)),"",VLOOKUP($B110,'[1]1718  Exp_Rev Access'!$F$7:$GK$318,$CI$2,FALSE))</f>
        <v>0</v>
      </c>
      <c r="CJ110" s="90">
        <f>IF(ISNA(VLOOKUP($B110,'[1]1718  Exp_Rev Access'!$F$7:$GK$318,$CJ$2,FALSE)),"",VLOOKUP($B110,'[1]1718  Exp_Rev Access'!$F$7:$GK$318,$CJ$2,FALSE))</f>
        <v>0</v>
      </c>
      <c r="CK110" s="90">
        <f>IF(ISNA(VLOOKUP($B110,'[1]1718  Exp_Rev Access'!$F$7:$GK$318,$CK$2,FALSE)),"",VLOOKUP($B110,'[1]1718  Exp_Rev Access'!$F$7:$GK$318,$CK$2,FALSE))</f>
        <v>0</v>
      </c>
      <c r="CL110" s="90">
        <f>IF(ISNA(VLOOKUP($B110,'[1]1718  Exp_Rev Access'!$F$7:$GK$318,$CL$2,FALSE)),"",VLOOKUP($B110,'[1]1718  Exp_Rev Access'!$F$7:$GK$318,$CL$2,FALSE))</f>
        <v>0</v>
      </c>
      <c r="CM110" s="90">
        <f>IF(ISNA(VLOOKUP($B110,'[1]1718  Exp_Rev Access'!$F$7:$GK$318,$CM$2,FALSE)),"",VLOOKUP($B110,'[1]1718  Exp_Rev Access'!$F$7:$GK$318,$CM$2,FALSE))</f>
        <v>0</v>
      </c>
      <c r="CN110" s="90">
        <f>IF(ISNA(VLOOKUP($B110,'[1]1718  Exp_Rev Access'!$F$7:$GK$318,$CN$2,FALSE)),"",VLOOKUP($B110,'[1]1718  Exp_Rev Access'!$F$7:$GK$318,$CN$2,FALSE))</f>
        <v>0</v>
      </c>
      <c r="CO110" s="90">
        <f>IF(ISNA(VLOOKUP($B110,'[1]1718  Exp_Rev Access'!$F$7:$GK$318,$CO$2,FALSE)),"",VLOOKUP($B110,'[1]1718  Exp_Rev Access'!$F$7:$GK$318,$CO$2,FALSE))</f>
        <v>0</v>
      </c>
      <c r="CP110" s="90">
        <f>IF(ISNA(VLOOKUP($B110,'[1]1718  Exp_Rev Access'!$F$7:$GK$318,$CP$2,FALSE)),"",VLOOKUP($B110,'[1]1718  Exp_Rev Access'!$F$7:$GK$318,$CP$2,FALSE))</f>
        <v>0</v>
      </c>
      <c r="CQ110" s="90">
        <f>IF(ISNA(VLOOKUP($B110,'[1]1718  Exp_Rev Access'!$F$7:$GK$318,$CQ$2,FALSE)),"",VLOOKUP($B110,'[1]1718  Exp_Rev Access'!$F$7:$GK$318,$CQ$2,FALSE))</f>
        <v>1579860.34</v>
      </c>
      <c r="CR110" s="90">
        <f>IF(ISNA(VLOOKUP($B110,'[1]1718  Exp_Rev Access'!$F$7:$GK$318,$CR$2,FALSE)),"",VLOOKUP($B110,'[1]1718  Exp_Rev Access'!$F$7:$GK$318,$CR$2,FALSE))</f>
        <v>0</v>
      </c>
      <c r="CS110" s="90">
        <f>IF(ISNA(VLOOKUP($B110,'[1]1718  Exp_Rev Access'!$F$7:$GK$318,$CS$2,FALSE)),"",VLOOKUP($B110,'[1]1718  Exp_Rev Access'!$F$7:$GK$318,$CS$2,FALSE))</f>
        <v>50927.39</v>
      </c>
      <c r="CT110" s="90">
        <f>IF(ISNA(VLOOKUP($B110,'[1]1718  Exp_Rev Access'!$F$7:$GK$318,$CT$2,FALSE)),"",VLOOKUP($B110,'[1]1718  Exp_Rev Access'!$F$7:$GK$318,$CT$2,FALSE))</f>
        <v>35727</v>
      </c>
      <c r="CU110" s="90">
        <f>IF(ISNA(VLOOKUP($B110,'[1]1718  Exp_Rev Access'!$F$7:$GK$318,$CU$2,FALSE)),"",VLOOKUP($B110,'[1]1718  Exp_Rev Access'!$F$7:$GK$318,$CU$2,FALSE))</f>
        <v>1813148.3</v>
      </c>
      <c r="CV110" s="90">
        <f>IF(ISNA(VLOOKUP($B110,'[1]1718  Exp_Rev Access'!$F$7:$GK$318,$CV$2,FALSE)),"",VLOOKUP($B110,'[1]1718  Exp_Rev Access'!$F$7:$GK$318,$CV$2,FALSE))</f>
        <v>291402.3</v>
      </c>
      <c r="CW110" s="90">
        <f>IF(ISNA(VLOOKUP($B110,'[1]1718  Exp_Rev Access'!$F$7:$GK$318,$CW$2,FALSE)),"",VLOOKUP($B110,'[1]1718  Exp_Rev Access'!$F$7:$GK$318,$CW$2,FALSE))</f>
        <v>202146.75</v>
      </c>
      <c r="CX110" s="90">
        <f>IF(ISNA(VLOOKUP($B110,'[1]1718  Exp_Rev Access'!$F$7:$GK$318,$CX$2,FALSE)),"",VLOOKUP($B110,'[1]1718  Exp_Rev Access'!$F$7:$GK$318,$CX$2,FALSE))</f>
        <v>0</v>
      </c>
      <c r="CY110" s="90">
        <f>IF(ISNA(VLOOKUP($B110,'[1]1718  Exp_Rev Access'!$F$7:$GK$318,$CY$2,FALSE)),"",VLOOKUP($B110,'[1]1718  Exp_Rev Access'!$F$7:$GK$318,$CY$2,FALSE))</f>
        <v>0</v>
      </c>
      <c r="CZ110" s="90">
        <f>IF(ISNA(VLOOKUP($B110,'[1]1718  Exp_Rev Access'!$F$7:$GK$318,$CZ$2,FALSE)),"",VLOOKUP($B110,'[1]1718  Exp_Rev Access'!$F$7:$GK$318,$CZ$2,FALSE))</f>
        <v>0</v>
      </c>
      <c r="DA110" s="90">
        <f>IF(ISNA(VLOOKUP($B110,'[1]1718  Exp_Rev Access'!$F$7:$GK$318,$DA$2,FALSE)),"",VLOOKUP($B110,'[1]1718  Exp_Rev Access'!$F$7:$GK$318,$DA$2,FALSE))</f>
        <v>0</v>
      </c>
      <c r="DB110" s="90">
        <f>IF(ISNA(VLOOKUP($B110,'[1]1718  Exp_Rev Access'!$F$7:$GK$318,$DB$2,FALSE)),"",VLOOKUP($B110,'[1]1718  Exp_Rev Access'!$F$7:$GK$318,$DB$2,FALSE))</f>
        <v>131752.15</v>
      </c>
      <c r="DC110" s="90">
        <f>IF(ISNA(VLOOKUP($B110,'[1]1718  Exp_Rev Access'!$F$7:$GK$318,$DC$2,FALSE)),"",VLOOKUP($B110,'[1]1718  Exp_Rev Access'!$F$7:$GK$318,$DC$2,FALSE))</f>
        <v>0</v>
      </c>
      <c r="DD110" s="90">
        <f>IF(ISNA(VLOOKUP($B110,'[1]1718  Exp_Rev Access'!$F$7:$GK$318,$DD$2,FALSE)),"",VLOOKUP($B110,'[1]1718  Exp_Rev Access'!$F$7:$GK$318,$DD$2,FALSE))</f>
        <v>0</v>
      </c>
      <c r="DE110" s="90">
        <f>IF(ISNA(VLOOKUP($B110,'[1]1718  Exp_Rev Access'!$F$7:$GK$318,$DE$2,FALSE)),"",VLOOKUP($B110,'[1]1718  Exp_Rev Access'!$F$7:$GK$318,$DE$2,FALSE))</f>
        <v>0</v>
      </c>
      <c r="DF110" s="90">
        <f>IF(ISNA(VLOOKUP($B110,'[1]1718  Exp_Rev Access'!$F$7:$GK$318,$DF$2,FALSE)),"",VLOOKUP($B110,'[1]1718  Exp_Rev Access'!$F$7:$GK$318,$DF$2,FALSE))</f>
        <v>0</v>
      </c>
      <c r="DG110" s="90">
        <f>IF(ISNA(VLOOKUP($B110,'[1]1718  Exp_Rev Access'!$F$7:$GK$318,$DG$2,FALSE)),"",VLOOKUP($B110,'[1]1718  Exp_Rev Access'!$F$7:$GK$318,$DG$2,FALSE))</f>
        <v>0</v>
      </c>
      <c r="DH110" s="90">
        <f>IF(ISNA(VLOOKUP($B110,'[1]1718  Exp_Rev Access'!$F$7:$GK$318,$DH$2,FALSE)),"",VLOOKUP($B110,'[1]1718  Exp_Rev Access'!$F$7:$GK$318,$DH$2,FALSE))</f>
        <v>0</v>
      </c>
      <c r="DI110" s="90">
        <f>IF(ISNA(VLOOKUP($B110,'[1]1718  Exp_Rev Access'!$F$7:$GK$318,$DI$2,FALSE)),"",VLOOKUP($B110,'[1]1718  Exp_Rev Access'!$F$7:$GK$318,$DI$2,FALSE))</f>
        <v>2808333.66</v>
      </c>
      <c r="DJ110" s="90">
        <f>IF(ISNA(VLOOKUP($B110,'[1]1718  Exp_Rev Access'!$F$7:$GK$318,$DJ$2,FALSE)),"",VLOOKUP($B110,'[1]1718  Exp_Rev Access'!$F$7:$GK$318,$DJ$2,FALSE))</f>
        <v>0</v>
      </c>
      <c r="DK110" s="90">
        <f>IF(ISNA(VLOOKUP($B110,'[1]1718  Exp_Rev Access'!$F$7:$GK$318,$DK$2,FALSE)),"",VLOOKUP($B110,'[1]1718  Exp_Rev Access'!$F$7:$GK$318,$DK$2,FALSE))</f>
        <v>0</v>
      </c>
      <c r="DL110" s="90">
        <f>IF(ISNA(VLOOKUP($B110,'[1]1718  Exp_Rev Access'!$F$7:$GK$318,$DL$2,FALSE)),"",VLOOKUP($B110,'[1]1718  Exp_Rev Access'!$F$7:$GK$318,$DL$2,FALSE))</f>
        <v>0</v>
      </c>
      <c r="DM110" s="90">
        <f>IF(ISNA(VLOOKUP($B110,'[1]1718  Exp_Rev Access'!$F$7:$GK$318,$DM$2,FALSE)),"",VLOOKUP($B110,'[1]1718  Exp_Rev Access'!$F$7:$GK$318,$DM$2,FALSE))</f>
        <v>0</v>
      </c>
      <c r="DN110" s="90">
        <f>IF(ISNA(VLOOKUP($B110,'[1]1718  Exp_Rev Access'!$F$7:$GK$318,$DN$2,FALSE)),"",VLOOKUP($B110,'[1]1718  Exp_Rev Access'!$F$7:$GK$318,$DN$2,FALSE))</f>
        <v>0</v>
      </c>
      <c r="DO110" s="90">
        <f>IF(ISNA(VLOOKUP($B110,'[1]1718  Exp_Rev Access'!$F$7:$GK$318,$DO$2,FALSE)),"",VLOOKUP($B110,'[1]1718  Exp_Rev Access'!$F$7:$GK$318,$DO$2,FALSE))</f>
        <v>0</v>
      </c>
      <c r="DP110" s="90">
        <f>IF(ISNA(VLOOKUP($B110,'[1]1718  Exp_Rev Access'!$F$7:$GK$318,$DP$2,FALSE)),"",VLOOKUP($B110,'[1]1718  Exp_Rev Access'!$F$7:$GK$318,$DP$2,FALSE))</f>
        <v>0</v>
      </c>
      <c r="DQ110" s="90">
        <f>IF(ISNA(VLOOKUP($B110,'[1]1718  Exp_Rev Access'!$F$7:$GK$318,$DQ$2,FALSE)),"",VLOOKUP($B110,'[1]1718  Exp_Rev Access'!$F$7:$GK$318,$DQ$2,FALSE))</f>
        <v>0</v>
      </c>
      <c r="DR110" s="90">
        <f>IF(ISNA(VLOOKUP($B110,'[1]1718  Exp_Rev Access'!$F$7:$GK$318,$DR$2,FALSE)),"",VLOOKUP($B110,'[1]1718  Exp_Rev Access'!$F$7:$GK$318,$DR$2,FALSE))</f>
        <v>0</v>
      </c>
      <c r="DS110" s="90">
        <f>IF(ISNA(VLOOKUP($B110,'[1]1718  Exp_Rev Access'!$F$7:$GK$318,$DS$2,FALSE)),"",VLOOKUP($B110,'[1]1718  Exp_Rev Access'!$F$7:$GK$318,$DS$2,FALSE))</f>
        <v>0</v>
      </c>
      <c r="DT110" s="90">
        <f>IF(ISNA(VLOOKUP($B110,'[1]1718  Exp_Rev Access'!$F$7:$GK$318,$DT$2,FALSE)),"",VLOOKUP($B110,'[1]1718  Exp_Rev Access'!$F$7:$GK$318,$DT$2,FALSE))</f>
        <v>0</v>
      </c>
      <c r="DU110" s="90">
        <f>IF(ISNA(VLOOKUP($B110,'[1]1718  Exp_Rev Access'!$F$7:$GK$318,$DU$2,FALSE)),"",VLOOKUP($B110,'[1]1718  Exp_Rev Access'!$F$7:$GK$318,$DU$2,FALSE))</f>
        <v>0</v>
      </c>
      <c r="DV110" s="90">
        <f>IF(ISNA(VLOOKUP($B110,'[1]1718  Exp_Rev Access'!$F$7:$GK$318,$DV$2,FALSE)),"",VLOOKUP($B110,'[1]1718  Exp_Rev Access'!$F$7:$GK$318,$DV$2,FALSE))</f>
        <v>0</v>
      </c>
      <c r="DW110" s="90">
        <f>IF(ISNA(VLOOKUP($B110,'[1]1718  Exp_Rev Access'!$F$7:$GK$318,$DW$2,FALSE)),"",VLOOKUP($B110,'[1]1718  Exp_Rev Access'!$F$7:$GK$318,$DW$2,FALSE))</f>
        <v>0</v>
      </c>
      <c r="DX110" s="90">
        <f>IF(ISNA(VLOOKUP($B110,'[1]1718  Exp_Rev Access'!$F$7:$GK$318,$DX$2,FALSE)),"",VLOOKUP($B110,'[1]1718  Exp_Rev Access'!$F$7:$GK$318,$DX$2,FALSE))</f>
        <v>0</v>
      </c>
      <c r="DY110" s="90">
        <f>IF(ISNA(VLOOKUP($B110,'[1]1718  Exp_Rev Access'!$F$7:$GK$318,$DY$2,FALSE)),"",VLOOKUP($B110,'[1]1718  Exp_Rev Access'!$F$7:$GK$318,$DY$2,FALSE))</f>
        <v>0</v>
      </c>
      <c r="DZ110" s="90">
        <f>IF(ISNA(VLOOKUP($B110,'[1]1718  Exp_Rev Access'!$F$7:$GK$318,$DZ$2,FALSE)),"",VLOOKUP($B110,'[1]1718  Exp_Rev Access'!$F$7:$GK$318,$DZ$2,FALSE))</f>
        <v>0</v>
      </c>
      <c r="EA110" s="90">
        <f>IF(ISNA(VLOOKUP($B110,'[1]1718  Exp_Rev Access'!$F$7:$GK$318,$EA$2,FALSE)),"",VLOOKUP($B110,'[1]1718  Exp_Rev Access'!$F$7:$GK$318,$EA$2,FALSE))</f>
        <v>0</v>
      </c>
      <c r="EB110" s="90">
        <f>IF(ISNA(VLOOKUP($B110,'[1]1718  Exp_Rev Access'!$F$7:$GK$318,$EB$2,FALSE)),"",VLOOKUP($B110,'[1]1718  Exp_Rev Access'!$F$7:$GK$318,$EB$2,FALSE))</f>
        <v>0</v>
      </c>
      <c r="EC110" s="90">
        <f>IF(ISNA(VLOOKUP($B110,'[1]1718  Exp_Rev Access'!$F$7:$GK$318,$EC$2,FALSE)),"",VLOOKUP($B110,'[1]1718  Exp_Rev Access'!$F$7:$GK$318,$EC$2,FALSE))</f>
        <v>0</v>
      </c>
      <c r="ED110" s="90">
        <f>IF(ISNA(VLOOKUP($B110,'[1]1718  Exp_Rev Access'!$F$7:$GK$318,$ED$2,FALSE)),"",VLOOKUP($B110,'[1]1718  Exp_Rev Access'!$F$7:$GK$318,$ED$2,FALSE))</f>
        <v>0</v>
      </c>
      <c r="EE110" s="90">
        <f>IF(ISNA(VLOOKUP($B110,'[1]1718  Exp_Rev Access'!$F$7:$GK$318,$EE$2,FALSE)),"",VLOOKUP($B110,'[1]1718  Exp_Rev Access'!$F$7:$GK$318,$EE$2,FALSE))</f>
        <v>0</v>
      </c>
      <c r="EF110" s="90">
        <f>IF(ISNA(VLOOKUP($B110,'[1]1718  Exp_Rev Access'!$F$7:$GK$318,$EF$2,FALSE)),"",VLOOKUP($B110,'[1]1718  Exp_Rev Access'!$F$7:$GK$318,$EF$2,FALSE))</f>
        <v>0</v>
      </c>
      <c r="EG110" s="90">
        <f>IF(ISNA(VLOOKUP($B110,'[1]1718  Exp_Rev Access'!$F$7:$GK$318,$EG$2,FALSE)),"",VLOOKUP($B110,'[1]1718  Exp_Rev Access'!$F$7:$GK$318,$EG$2,FALSE))</f>
        <v>0</v>
      </c>
      <c r="EH110" s="90">
        <f>IF(ISNA(VLOOKUP($B110,'[1]1718  Exp_Rev Access'!$F$7:$GK$318,$EH$2,FALSE)),"",VLOOKUP($B110,'[1]1718  Exp_Rev Access'!$F$7:$GK$318,$EH$2,FALSE))</f>
        <v>0</v>
      </c>
      <c r="EI110" s="90">
        <f>IF(ISNA(VLOOKUP($B110,'[1]1718  Exp_Rev Access'!$F$7:$GK$318,$EI$2,FALSE)),"",VLOOKUP($B110,'[1]1718  Exp_Rev Access'!$F$7:$GK$318,$EI$2,FALSE))</f>
        <v>0</v>
      </c>
      <c r="EJ110" s="90">
        <f>IF(ISNA(VLOOKUP($B110,'[1]1718  Exp_Rev Access'!$F$7:$GK$318,$EJ$2,FALSE)),"",VLOOKUP($B110,'[1]1718  Exp_Rev Access'!$F$7:$GK$318,$EJ$2,FALSE))</f>
        <v>0</v>
      </c>
      <c r="EK110" s="90">
        <f>IF(ISNA(VLOOKUP($B110,'[1]1718  Exp_Rev Access'!$F$7:$GK$318,$EK$2,FALSE)),"",VLOOKUP($B110,'[1]1718  Exp_Rev Access'!$F$7:$GK$318,$EK$2,FALSE))</f>
        <v>0</v>
      </c>
      <c r="EL110" s="90">
        <f>IF(ISNA(VLOOKUP($B110,'[1]1718  Exp_Rev Access'!$F$7:$GK$318,$EL$2,FALSE)),"",VLOOKUP($B110,'[1]1718  Exp_Rev Access'!$F$7:$GK$318,$EL$2,FALSE))</f>
        <v>0</v>
      </c>
      <c r="EM110" s="90">
        <f>IF(ISNA(VLOOKUP($B110,'[1]1718  Exp_Rev Access'!$F$7:$GK$318,$EM$2,FALSE)),"",VLOOKUP($B110,'[1]1718  Exp_Rev Access'!$F$7:$GK$318,$EM$2,FALSE))</f>
        <v>0</v>
      </c>
      <c r="EN110" s="90">
        <f>IF(ISNA(VLOOKUP($B110,'[1]1718  Exp_Rev Access'!$F$7:$GK$318,$EN$2,FALSE)),"",VLOOKUP($B110,'[1]1718  Exp_Rev Access'!$F$7:$GK$318,$EN$2,FALSE))</f>
        <v>0</v>
      </c>
      <c r="EO110" s="90">
        <f>IF(ISNA(VLOOKUP($B110,'[1]1718  Exp_Rev Access'!$F$7:$GK$318,$EO$2,FALSE)),"",VLOOKUP($B110,'[1]1718  Exp_Rev Access'!$F$7:$GK$318,$EO$2,FALSE))</f>
        <v>0</v>
      </c>
      <c r="EP110" s="90">
        <f>IF(ISNA(VLOOKUP($B110,'[1]1718  Exp_Rev Access'!$F$7:$GK$318,$EP$2,FALSE)),"",VLOOKUP($B110,'[1]1718  Exp_Rev Access'!$F$7:$GK$318,$EP$2,FALSE))</f>
        <v>0</v>
      </c>
      <c r="EQ110" s="90">
        <f>IF(ISNA(VLOOKUP($B110,'[1]1718  Exp_Rev Access'!$F$7:$GK$318,$EQ$2,FALSE)),"",VLOOKUP($B110,'[1]1718  Exp_Rev Access'!$F$7:$GK$318,$EQ$2,FALSE))</f>
        <v>0</v>
      </c>
      <c r="ER110" s="90">
        <f>IF(ISNA(VLOOKUP($B110,'[1]1718  Exp_Rev Access'!$F$7:$GK$318,$ER$2,FALSE)),"",VLOOKUP($B110,'[1]1718  Exp_Rev Access'!$F$7:$GK$318,$ER$2,FALSE))</f>
        <v>0</v>
      </c>
      <c r="ES110" s="90">
        <f>IF(ISNA(VLOOKUP($B110,'[1]1718  Exp_Rev Access'!$F$7:$GK$318,$ES$2,FALSE)),"",VLOOKUP($B110,'[1]1718  Exp_Rev Access'!$F$7:$GK$318,$ES$2,FALSE))</f>
        <v>0</v>
      </c>
      <c r="ET110" s="90">
        <f>IF(ISNA(VLOOKUP($B110,'[1]1718  Exp_Rev Access'!$F$7:$GK$318,$ET$2,FALSE)),"",VLOOKUP($B110,'[1]1718  Exp_Rev Access'!$F$7:$GK$318,$ET$2,FALSE))</f>
        <v>0</v>
      </c>
      <c r="EU110" s="90">
        <f>IF(ISNA(VLOOKUP($B110,'[1]1718  Exp_Rev Access'!$F$7:$GK$318,$EU$2,FALSE)),"",VLOOKUP($B110,'[1]1718  Exp_Rev Access'!$F$7:$GK$318,$EU$2,FALSE))</f>
        <v>0</v>
      </c>
      <c r="EV110" s="90">
        <f>IF(ISNA(VLOOKUP($B110,'[1]1718  Exp_Rev Access'!$F$7:$GK$318,$EV$2,FALSE)),"",VLOOKUP($B110,'[1]1718  Exp_Rev Access'!$F$7:$GK$318,$EV$2,FALSE))</f>
        <v>43772.13</v>
      </c>
      <c r="EW110" s="90">
        <f>IF(ISNA(VLOOKUP($B110,'[1]1718  Exp_Rev Access'!$F$7:$GK$318,$EW$2,FALSE)),"",VLOOKUP($B110,'[1]1718  Exp_Rev Access'!$F$7:$GK$318,$EW$2,FALSE))</f>
        <v>0</v>
      </c>
      <c r="EX110" s="90">
        <f>IF(ISNA(VLOOKUP($B110,'[1]1718  Exp_Rev Access'!$F$7:$GK$318,$EX$2,FALSE)),"",VLOOKUP($B110,'[1]1718  Exp_Rev Access'!$F$7:$GK$318,$EX$2,FALSE))</f>
        <v>0</v>
      </c>
      <c r="EY110" s="90">
        <f>IF(ISNA(VLOOKUP($B110,'[1]1718  Exp_Rev Access'!$F$7:$GK$318,$EY$2,FALSE)),"",VLOOKUP($B110,'[1]1718  Exp_Rev Access'!$F$7:$GK$318,$EY$2,FALSE))</f>
        <v>0</v>
      </c>
      <c r="EZ110" s="90">
        <f>IF(ISNA(VLOOKUP($B110,'[1]1718  Exp_Rev Access'!$F$7:$GK$318,$EZ$2,FALSE)),"",VLOOKUP($B110,'[1]1718  Exp_Rev Access'!$F$7:$GK$318,$EZ$2,FALSE))</f>
        <v>0</v>
      </c>
      <c r="FA110" s="90">
        <f>IF(ISNA(VLOOKUP($B110,'[1]1718  Exp_Rev Access'!$F$7:$GK$318,$FA$2,FALSE)),"",VLOOKUP($B110,'[1]1718  Exp_Rev Access'!$F$7:$GK$318,$FA$2,FALSE))</f>
        <v>0</v>
      </c>
      <c r="FB110" s="90">
        <f>IF(ISNA(VLOOKUP($B110,'[1]1718  Exp_Rev Access'!$F$7:$GK$318,$FB$2,FALSE)),"",VLOOKUP($B110,'[1]1718  Exp_Rev Access'!$F$7:$GK$318,$FB$2,FALSE))</f>
        <v>0</v>
      </c>
      <c r="FC110" s="90">
        <f>IF(ISNA(VLOOKUP($B110,'[1]1718  Exp_Rev Access'!$F$7:$GK$318,$FC$2,FALSE)),"",VLOOKUP($B110,'[1]1718  Exp_Rev Access'!$F$7:$GK$318,$FC$2,FALSE))</f>
        <v>0</v>
      </c>
      <c r="FD110" s="90">
        <f>IF(ISNA(VLOOKUP($B110,'[1]1718  Exp_Rev Access'!$F$7:$GK$318,$FD$2,FALSE)),"",VLOOKUP($B110,'[1]1718  Exp_Rev Access'!$F$7:$GK$318,$FD$2,FALSE))</f>
        <v>0</v>
      </c>
      <c r="FE110" s="90">
        <f>IF(ISNA(VLOOKUP($B110,'[1]1718  Exp_Rev Access'!$F$7:$GK$318,$FE$2,FALSE)),"",VLOOKUP($B110,'[1]1718  Exp_Rev Access'!$F$7:$GK$318,$FE$2,FALSE))</f>
        <v>0</v>
      </c>
      <c r="FF110" s="90">
        <f>IF(ISNA(VLOOKUP($B110,'[1]1718  Exp_Rev Access'!$F$7:$GK$318,$FF$2,FALSE)),"",VLOOKUP($B110,'[1]1718  Exp_Rev Access'!$F$7:$GK$318,$FF$2,FALSE))</f>
        <v>0</v>
      </c>
      <c r="FG110" s="90">
        <f>IF(ISNA(VLOOKUP($B110,'[1]1718  Exp_Rev Access'!$F$7:$GK$318,$FG$2,FALSE)),"",VLOOKUP($B110,'[1]1718  Exp_Rev Access'!$F$7:$GK$318,$FG$2,FALSE))</f>
        <v>0</v>
      </c>
      <c r="FH110" s="90">
        <f>IF(ISNA(VLOOKUP($B110,'[1]1718  Exp_Rev Access'!$F$7:$GK$318,$FH$2,FALSE)),"",VLOOKUP($B110,'[1]1718  Exp_Rev Access'!$F$7:$GK$318,$FH$2,FALSE))</f>
        <v>0</v>
      </c>
      <c r="FI110" s="90">
        <f>IF(ISNA(VLOOKUP($B110,'[1]1718  Exp_Rev Access'!$F$7:$GK$318,$FI$2,FALSE)),"",VLOOKUP($B110,'[1]1718  Exp_Rev Access'!$F$7:$GK$318,$FI$2,FALSE))</f>
        <v>0</v>
      </c>
      <c r="FJ110" s="90">
        <f>IF(ISNA(VLOOKUP($B110,'[1]1718  Exp_Rev Access'!$F$7:$GK$318,$FJ$2,FALSE)),"",VLOOKUP($B110,'[1]1718  Exp_Rev Access'!$F$7:$GK$318,$FJ$2,FALSE))</f>
        <v>0</v>
      </c>
      <c r="FK110" s="90">
        <f>IF(ISNA(VLOOKUP($B110,'[1]1718  Exp_Rev Access'!$F$7:$GK$318,$FK$2,FALSE)),"",VLOOKUP($B110,'[1]1718  Exp_Rev Access'!$F$7:$GK$318,$FK$2,FALSE))</f>
        <v>0</v>
      </c>
      <c r="FL110" s="90">
        <f>IF(ISNA(VLOOKUP($B110,'[1]1718  Exp_Rev Access'!$F$7:$GK$318,$FL$2,FALSE)),"",VLOOKUP($B110,'[1]1718  Exp_Rev Access'!$F$7:$GK$318,$FL$2,FALSE))</f>
        <v>0</v>
      </c>
      <c r="FM110" s="90">
        <f>IF(ISNA(VLOOKUP($B110,'[1]1718  Exp_Rev Access'!$F$7:$GK$318,$FM$2,FALSE)),"",VLOOKUP($B110,'[1]1718  Exp_Rev Access'!$F$7:$GK$318,$FM$2,FALSE))</f>
        <v>0</v>
      </c>
      <c r="FN110" s="90">
        <f>IF(ISNA(VLOOKUP($B110,'[1]1718  Exp_Rev Access'!$F$7:$GK$318,$FN$2,FALSE)),"",VLOOKUP($B110,'[1]1718  Exp_Rev Access'!$F$7:$GK$318,$FN$2,FALSE))</f>
        <v>0</v>
      </c>
      <c r="FO110" s="90">
        <f>IF(ISNA(VLOOKUP($B110,'[1]1718  Exp_Rev Access'!$F$7:$GK$318,$FO$2,FALSE)),"",VLOOKUP($B110,'[1]1718  Exp_Rev Access'!$F$7:$GK$318,$FO$2,FALSE))</f>
        <v>0</v>
      </c>
      <c r="FP110" s="90">
        <f>IF(ISNA(VLOOKUP($B110,'[1]1718  Exp_Rev Access'!$F$7:$GK$318,$FP$2,FALSE)),"",VLOOKUP($B110,'[1]1718  Exp_Rev Access'!$F$7:$GK$318,$FP$2,FALSE))</f>
        <v>0</v>
      </c>
      <c r="FQ110" s="90">
        <f>IF(ISNA(VLOOKUP($B110,'[1]1718  Exp_Rev Access'!$F$7:$GK$318,$FQ$2,FALSE)),"",VLOOKUP($B110,'[1]1718  Exp_Rev Access'!$F$7:$GK$318,$FQ$2,FALSE))</f>
        <v>0</v>
      </c>
      <c r="FR110" s="90">
        <f>IF(ISNA(VLOOKUP($B110,'[1]1718  Exp_Rev Access'!$F$7:$GK$318,$FR$2,FALSE)),"",VLOOKUP($B110,'[1]1718  Exp_Rev Access'!$F$7:$GK$318,$FR$2,FALSE))</f>
        <v>282609.88</v>
      </c>
      <c r="FS110" s="56">
        <f t="shared" si="371"/>
        <v>7268362.379999999</v>
      </c>
      <c r="FT110" s="92">
        <f t="shared" si="372"/>
        <v>6.4597648652206976E-2</v>
      </c>
      <c r="FU110" s="94">
        <f t="shared" si="373"/>
        <v>828.3402202491053</v>
      </c>
      <c r="FV110" s="95">
        <f>IF(ISNA(VLOOKUP($B110,'[1]1718  Exp_Rev Access'!$F$7:$GK$318,$FV$2,FALSE)),"",VLOOKUP($B110,'[1]1718  Exp_Rev Access'!$F$7:$GK$318,$FV$2,FALSE))</f>
        <v>88017.08</v>
      </c>
      <c r="FW110" s="95">
        <f>IF(ISNA(VLOOKUP($B110,'[1]1718  Exp_Rev Access'!$F$7:$GK$318,$FW$2,FALSE)),"",VLOOKUP($B110,'[1]1718  Exp_Rev Access'!$F$7:$GK$318,$FW$2,FALSE))</f>
        <v>0</v>
      </c>
      <c r="FX110" s="95">
        <f>IF(ISNA(VLOOKUP($B110,'[1]1718  Exp_Rev Access'!$F$7:$GK$318,$FX$2,FALSE)),"",VLOOKUP($B110,'[1]1718  Exp_Rev Access'!$F$7:$GK$318,$FX$2,FALSE))</f>
        <v>0</v>
      </c>
      <c r="FY110" s="95">
        <f>IF(ISNA(VLOOKUP($B110,'[1]1718  Exp_Rev Access'!$F$7:$GK$318,$FY$2,FALSE)),"",VLOOKUP($B110,'[1]1718  Exp_Rev Access'!$F$7:$GK$318,$FY$2,FALSE))</f>
        <v>0</v>
      </c>
      <c r="FZ110" s="95">
        <f>IF(ISNA(VLOOKUP($B110,'[1]1718  Exp_Rev Access'!$F$7:$GK$318,$FZ$2,FALSE)),"",VLOOKUP($B110,'[1]1718  Exp_Rev Access'!$F$7:$GK$318,$FZ$2,FALSE))</f>
        <v>0</v>
      </c>
      <c r="GA110" s="95">
        <f>IF(ISNA(VLOOKUP($B110,'[1]1718  Exp_Rev Access'!$F$7:$GK$318,$GA$2,FALSE)),"",VLOOKUP($B110,'[1]1718  Exp_Rev Access'!$F$7:$GK$318,$GA$2,FALSE))</f>
        <v>0</v>
      </c>
      <c r="GB110" s="95">
        <f>IF(ISNA(VLOOKUP($B110,'[1]1718  Exp_Rev Access'!$F$7:$GK$318,$GB$2,FALSE)),"",VLOOKUP($B110,'[1]1718  Exp_Rev Access'!$F$7:$GK$318,$GB$2,FALSE))</f>
        <v>0</v>
      </c>
      <c r="GC110" s="95">
        <f>IF(ISNA(VLOOKUP($B110,'[1]1718  Exp_Rev Access'!$F$7:$GK$318,$GC$2,FALSE)),"",VLOOKUP($B110,'[1]1718  Exp_Rev Access'!$F$7:$GK$318,$GC$2,FALSE))</f>
        <v>0</v>
      </c>
      <c r="GD110" s="95">
        <f>IF(ISNA(VLOOKUP($B110,'[1]1718  Exp_Rev Access'!$F$7:$GK$318,$GD$2,FALSE)),"",VLOOKUP($B110,'[1]1718  Exp_Rev Access'!$F$7:$GK$318,$GD$2,FALSE))</f>
        <v>0</v>
      </c>
      <c r="GE110" s="95">
        <f>IF(ISNA(VLOOKUP($B110,'[1]1718  Exp_Rev Access'!$F$7:$GK$318,$GE$2,FALSE)),"",VLOOKUP($B110,'[1]1718  Exp_Rev Access'!$F$7:$GK$318,$GE$2,FALSE))</f>
        <v>0</v>
      </c>
      <c r="GF110" s="95">
        <f>IF(ISNA(VLOOKUP($B110,'[1]1718  Exp_Rev Access'!$F$7:$GK$318,$GF$2,FALSE)),"",VLOOKUP($B110,'[1]1718  Exp_Rev Access'!$F$7:$GK$318,$GF$2,FALSE))</f>
        <v>97245.63</v>
      </c>
      <c r="GG110" s="95">
        <f>IF(ISNA(VLOOKUP($B110,'[1]1718  Exp_Rev Access'!$F$7:$GK$318,$GG$2,FALSE)),"",VLOOKUP($B110,'[1]1718  Exp_Rev Access'!$F$7:$GK$318,$GG$2,FALSE))</f>
        <v>0</v>
      </c>
      <c r="GH110" s="95">
        <f>IF(ISNA(VLOOKUP($B110,'[1]1718  Exp_Rev Access'!$F$7:$GK$318,$GH$2,FALSE)),"",VLOOKUP($B110,'[1]1718  Exp_Rev Access'!$F$7:$GK$318,$GH$2,FALSE))</f>
        <v>0</v>
      </c>
      <c r="GI110" s="95">
        <f>IF(ISNA(VLOOKUP($B110,'[1]1718  Exp_Rev Access'!$F$7:$GK$318,$GI$2,FALSE)),"",VLOOKUP($B110,'[1]1718  Exp_Rev Access'!$F$7:$GK$318,$GI$2,FALSE))</f>
        <v>0</v>
      </c>
      <c r="GJ110" s="95">
        <f>IF(ISNA(VLOOKUP($B110,'[1]1718  Exp_Rev Access'!$F$7:$GK$318,$GJ$2,FALSE)),"",VLOOKUP($B110,'[1]1718  Exp_Rev Access'!$F$7:$GK$318,$GJ$2,FALSE))</f>
        <v>0</v>
      </c>
      <c r="GK110" s="95">
        <f>IF(ISNA(VLOOKUP($B110,'[1]1718  Exp_Rev Access'!$F$7:$GK$318,$GK$2,FALSE)),"",VLOOKUP($B110,'[1]1718  Exp_Rev Access'!$F$7:$GK$318,$GK$2,FALSE))</f>
        <v>10643.74</v>
      </c>
      <c r="GL110" s="95">
        <f>IF(ISNA(VLOOKUP($B110,'[1]1718  Exp_Rev Access'!$F$7:$GK$318,$GL$2,FALSE)),"",VLOOKUP($B110,'[1]1718  Exp_Rev Access'!$F$7:$GK$318,$GL$2,FALSE))</f>
        <v>0</v>
      </c>
      <c r="GM110" s="95">
        <f>IF(ISNA(VLOOKUP($B110,'[1]1718  Exp_Rev Access'!$F$7:$GK$318,$GM$2,FALSE)),"",VLOOKUP($B110,'[1]1718  Exp_Rev Access'!$F$7:$GK$318,$GM$2,FALSE))</f>
        <v>0</v>
      </c>
      <c r="GN110" s="95">
        <f>IF(ISNA(VLOOKUP($B110,'[1]1718  Exp_Rev Access'!$F$7:$GK$318,$GN$2,FALSE)),"",VLOOKUP($B110,'[1]1718  Exp_Rev Access'!$F$7:$GK$318,$GN$2,FALSE))</f>
        <v>0</v>
      </c>
      <c r="GO110" s="95">
        <f>IF(ISNA(VLOOKUP($B110,'[1]1718  Exp_Rev Access'!$F$7:$GK$318,$GO$2,FALSE)),"",VLOOKUP($B110,'[1]1718  Exp_Rev Access'!$F$7:$GK$318,$GO$2,FALSE))</f>
        <v>0</v>
      </c>
      <c r="GP110" s="95">
        <f>IF(ISNA(VLOOKUP($B110,'[1]1718  Exp_Rev Access'!$F$7:$GK$318,$GP$2,FALSE)),"",VLOOKUP($B110,'[1]1718  Exp_Rev Access'!$F$7:$GK$318,$GP$2,FALSE))</f>
        <v>0</v>
      </c>
      <c r="GQ110" s="95">
        <f>IF(ISNA(VLOOKUP($B110,'[1]1718  Exp_Rev Access'!$F$7:$GK$318,$GQ$2,FALSE)),"",VLOOKUP($B110,'[1]1718  Exp_Rev Access'!$F$7:$GK$318,$GQ$2,FALSE))</f>
        <v>693.11</v>
      </c>
      <c r="GR110" s="95">
        <f>IF(ISNA(VLOOKUP($B110,'[1]1718  Exp_Rev Access'!$F$7:$GK$318,$GR$2,FALSE)),"",VLOOKUP($B110,'[1]1718  Exp_Rev Access'!$F$7:$GK$318,$GR$2,FALSE))</f>
        <v>52372.480000000003</v>
      </c>
      <c r="GS110" s="95">
        <f>IF(ISNA(VLOOKUP($B110,'[1]1718  Exp_Rev Access'!$F$7:$GK$318,$GS$2,FALSE)),"",VLOOKUP($B110,'[1]1718  Exp_Rev Access'!$F$7:$GK$318,$GS$2,FALSE))</f>
        <v>0</v>
      </c>
      <c r="GT110" s="95">
        <f>IF(ISNA(VLOOKUP($B110,'[1]1718  Exp_Rev Access'!$F$7:$GK$318,$GT$2,FALSE)),"",VLOOKUP($B110,'[1]1718  Exp_Rev Access'!$F$7:$GK$318,$GT$2,FALSE))</f>
        <v>0</v>
      </c>
      <c r="GU110" s="56">
        <f t="shared" si="374"/>
        <v>248972.04</v>
      </c>
      <c r="GV110" s="92">
        <f t="shared" si="375"/>
        <v>2.2127416773272141E-3</v>
      </c>
      <c r="GW110" s="96">
        <f t="shared" si="376"/>
        <v>28.374143124309811</v>
      </c>
    </row>
    <row r="111" spans="1:222" x14ac:dyDescent="0.3">
      <c r="A111" s="98"/>
      <c r="B111" s="88" t="s">
        <v>320</v>
      </c>
      <c r="C111" s="89" t="s">
        <v>321</v>
      </c>
      <c r="D111" s="75">
        <f>IF(ISNA(VLOOKUP($B111,'[1]1718 enrollment_Rev_Exp by size'!$A$7:H449,3,FALSE)),"",VLOOKUP($B111,'[1]1718 enrollment_Rev_Exp by size'!$A$7:$G$363,3,FALSE))</f>
        <v>2572.04</v>
      </c>
      <c r="E111" s="76">
        <f>IF(ISNA(VLOOKUP($B111,'[1]1718 enrollment_Rev_Exp by size'!$A$7:I449,5,FALSE)),"",VLOOKUP($B111,'[1]1718 enrollment_Rev_Exp by size'!$A$7:$G$350,5,FALSE))</f>
        <v>31836746.07</v>
      </c>
      <c r="F111" s="70">
        <f t="shared" si="358"/>
        <v>31836746.07</v>
      </c>
      <c r="G111" s="70">
        <f t="shared" si="359"/>
        <v>0</v>
      </c>
      <c r="H111" s="90">
        <f>IF(ISNA(VLOOKUP($B111,'[1]1718  Exp_Rev Access'!$F$7:$GK$318,3,FALSE)),"",VLOOKUP($B111,'[1]1718  Exp_Rev Access'!$F$7:$GK$318,3,FALSE))</f>
        <v>3943521.1</v>
      </c>
      <c r="I111" s="90">
        <f>IF(ISNA(VLOOKUP($B111,'[1]1718  Exp_Rev Access'!$F$7:$GK$318,4,FALSE)),"",VLOOKUP($B111,'[1]1718  Exp_Rev Access'!$F$7:$GK$318,4,FALSE))</f>
        <v>0</v>
      </c>
      <c r="J111" s="90">
        <f>IF(ISNA(VLOOKUP($B111,'[1]1718  Exp_Rev Access'!$F$7:$GK$318,5,FALSE)),"",VLOOKUP($B111,'[1]1718  Exp_Rev Access'!$F$7:$GK$318,5,FALSE))</f>
        <v>0</v>
      </c>
      <c r="K111" s="90">
        <f>IF(ISNA(VLOOKUP($B111,'[1]1718  Exp_Rev Access'!$F$7:$GK$318,6,FALSE)),"-",VLOOKUP($B111,'[1]1718  Exp_Rev Access'!$F$7:$GK$318,6,FALSE))</f>
        <v>0</v>
      </c>
      <c r="L111" s="90">
        <f>IF(ISNA(VLOOKUP($B111,'[1]1718  Exp_Rev Access'!$F$7:$GK$318,7,FALSE)),"",VLOOKUP($B111,'[1]1718  Exp_Rev Access'!$F$7:$GK$318,7,FALSE))</f>
        <v>0</v>
      </c>
      <c r="M111" s="90">
        <f>IF(ISNA(VLOOKUP($B111,'[1]1718  Exp_Rev Access'!$F$7:$GK$318,8,FALSE)),"",VLOOKUP($B111,'[1]1718  Exp_Rev Access'!$F$7:$GK$318,8,FALSE))</f>
        <v>0</v>
      </c>
      <c r="N111" s="56">
        <f t="shared" si="360"/>
        <v>3943521.1</v>
      </c>
      <c r="O111" s="91">
        <f t="shared" si="361"/>
        <v>0.12386696464925506</v>
      </c>
      <c r="P111" s="56">
        <f t="shared" si="362"/>
        <v>1533.226971586756</v>
      </c>
      <c r="Q111" s="90">
        <f>IF(ISNA(VLOOKUP($B111,'[1]1718  Exp_Rev Access'!$F$7:$GK$318,10,FALSE)),"",VLOOKUP($B111,'[1]1718  Exp_Rev Access'!$F$7:$GK$318,10,FALSE))</f>
        <v>16109</v>
      </c>
      <c r="R111" s="90">
        <f>IF(ISNA(VLOOKUP($B111,'[1]1718  Exp_Rev Access'!$F$7:$GK$318,11,FALSE)),"",VLOOKUP($B111,'[1]1718  Exp_Rev Access'!$F$7:$GK$318,11,FALSE))</f>
        <v>0</v>
      </c>
      <c r="S111" s="90">
        <f>IF(ISNA(VLOOKUP($B111,'[1]1718  Exp_Rev Access'!$F$7:$GK$318,12,FALSE)),"",VLOOKUP($B111,'[1]1718  Exp_Rev Access'!$F$7:$GK$318,12,FALSE))</f>
        <v>3531</v>
      </c>
      <c r="T111" s="90">
        <f>IF(ISNA(VLOOKUP($B111,'[1]1718  Exp_Rev Access'!$F$7:$GK$318,13,FALSE)),"",VLOOKUP($B111,'[1]1718  Exp_Rev Access'!$F$7:$GK$318,13,FALSE))</f>
        <v>0</v>
      </c>
      <c r="U111" s="90">
        <f>IF(ISNA(VLOOKUP($B111,'[1]1718  Exp_Rev Access'!$F$7:$GK$318,14,FALSE)),"",VLOOKUP($B111,'[1]1718  Exp_Rev Access'!$F$7:$GK$318,14,FALSE))</f>
        <v>26300.5</v>
      </c>
      <c r="V111" s="90">
        <f>IF(ISNA(VLOOKUP($B111,'[1]1718  Exp_Rev Access'!$F$7:$GK$318,15,FALSE)),"",VLOOKUP($B111,'[1]1718  Exp_Rev Access'!$F$7:$GK$318,15,FALSE))</f>
        <v>0</v>
      </c>
      <c r="W111" s="90">
        <f>IF(ISNA(VLOOKUP($B111,'[1]1718  Exp_Rev Access'!$F$7:$GK$318,16,FALSE)),"",VLOOKUP($B111,'[1]1718  Exp_Rev Access'!$F$7:$GK$318,16,FALSE))</f>
        <v>0</v>
      </c>
      <c r="X111" s="90">
        <f>IF(ISNA(VLOOKUP($B111,'[1]1718  Exp_Rev Access'!$F$7:$GK$318,17,FALSE)),"",VLOOKUP($B111,'[1]1718  Exp_Rev Access'!$F$7:$GK$318,17,FALSE))</f>
        <v>0</v>
      </c>
      <c r="Y111" s="90">
        <f>IF(ISNA(VLOOKUP($B111,'[1]1718  Exp_Rev Access'!$F$7:$GK$318,18,FALSE)),"",VLOOKUP($B111,'[1]1718  Exp_Rev Access'!$F$7:$GK$318,18,FALSE))</f>
        <v>7393.16</v>
      </c>
      <c r="Z111" s="90">
        <f>IF(ISNA(VLOOKUP($B111,'[1]1718  Exp_Rev Access'!$F$7:$GK$318,19,FALSE)),"",VLOOKUP($B111,'[1]1718  Exp_Rev Access'!$F$7:$GK$318,19,FALSE))</f>
        <v>551</v>
      </c>
      <c r="AA111" s="90">
        <f>IF(ISNA(VLOOKUP($B111,'[1]1718  Exp_Rev Access'!$F$7:$GK$318,20,FALSE)),"",VLOOKUP($B111,'[1]1718  Exp_Rev Access'!$F$7:$GK$318,20,FALSE))</f>
        <v>0</v>
      </c>
      <c r="AB111" s="90">
        <f>IF(ISNA(VLOOKUP($B111,'[1]1718  Exp_Rev Access'!$F$7:$GK$318,21,FALSE)),"",VLOOKUP($B111,'[1]1718  Exp_Rev Access'!$F$7:$GK$318,21,FALSE))</f>
        <v>0</v>
      </c>
      <c r="AC111" s="90">
        <f>IF(ISNA(VLOOKUP($B111,'[1]1718  Exp_Rev Access'!$F$7:$GK$318,22,FALSE)),"",VLOOKUP($B111,'[1]1718  Exp_Rev Access'!$F$7:$GK$318,22,FALSE))</f>
        <v>2109.09</v>
      </c>
      <c r="AD111" s="90">
        <f>IF(ISNA(VLOOKUP($B111,'[1]1718  Exp_Rev Access'!$F$7:$GK$318,23,FALSE)),"",VLOOKUP($B111,'[1]1718  Exp_Rev Access'!$F$7:$GK$318,23,FALSE))</f>
        <v>184974.72</v>
      </c>
      <c r="AE111" s="90">
        <f>IF(ISNA(VLOOKUP($B111,'[1]1718  Exp_Rev Access'!$F$7:$GK$318,24,FALSE)),"",VLOOKUP($B111,'[1]1718  Exp_Rev Access'!$F$7:$GK$318,24,FALSE))</f>
        <v>118474.3</v>
      </c>
      <c r="AF111" s="90">
        <f>IF(ISNA(VLOOKUP($B111,'[1]1718  Exp_Rev Access'!$F$7:$GK$318,25,FALSE)),"",VLOOKUP($B111,'[1]1718  Exp_Rev Access'!$F$7:$GK$318,25,FALSE))</f>
        <v>0</v>
      </c>
      <c r="AG111" s="90">
        <f>IF(ISNA(VLOOKUP($B111,'[1]1718  Exp_Rev Access'!$F$7:$GK$318,26,FALSE)),"",VLOOKUP($B111,'[1]1718  Exp_Rev Access'!$F$7:$GK$318,26,FALSE))</f>
        <v>47114.080000000002</v>
      </c>
      <c r="AH111" s="90">
        <f>IF(ISNA(VLOOKUP($B111,'[1]1718  Exp_Rev Access'!$F$7:$GK$318,27,FALSE)),"",VLOOKUP($B111,'[1]1718  Exp_Rev Access'!$F$7:$GK$318,27,FALSE))</f>
        <v>2278.4899999999998</v>
      </c>
      <c r="AI111" s="90">
        <f>IF(ISNA(VLOOKUP($B111,'[1]1718  Exp_Rev Access'!$F$7:$GK$318,28,FALSE)),"",VLOOKUP($B111,'[1]1718  Exp_Rev Access'!$F$7:$GK$318,28,FALSE))</f>
        <v>200</v>
      </c>
      <c r="AJ111" s="90">
        <f>IF(ISNA(VLOOKUP($B111,'[1]1718  Exp_Rev Access'!$F$7:$GK$318,29,FALSE)),"",VLOOKUP($B111,'[1]1718  Exp_Rev Access'!$F$7:$GK$318,29,FALSE))</f>
        <v>0</v>
      </c>
      <c r="AK111" s="90">
        <f>IF(ISNA(VLOOKUP($B111,'[1]1718  Exp_Rev Access'!$F$7:$GK$318,30,FALSE)),"",VLOOKUP($B111,'[1]1718  Exp_Rev Access'!$F$7:$GK$318,30,FALSE))</f>
        <v>3619.51</v>
      </c>
      <c r="AL111" s="90">
        <f>IF(ISNA(VLOOKUP($B111,'[1]1718  Exp_Rev Access'!$F$7:$GK$318,31,FALSE)),"",VLOOKUP($B111,'[1]1718  Exp_Rev Access'!$F$7:$GK$318,31,FALSE))</f>
        <v>14880.08</v>
      </c>
      <c r="AM111" s="56">
        <f t="shared" si="363"/>
        <v>427534.93000000005</v>
      </c>
      <c r="AN111" s="92">
        <f t="shared" si="364"/>
        <v>1.3428976977106004E-2</v>
      </c>
      <c r="AO111" s="71">
        <f t="shared" si="365"/>
        <v>166.22405950140745</v>
      </c>
      <c r="AP111" s="90">
        <f>IF(ISNA(VLOOKUP($B111,'[1]1718  Exp_Rev Access'!$F$7:$GK$318,33,FALSE)),"",VLOOKUP($B111,'[1]1718  Exp_Rev Access'!$F$7:$GK$318,33,FALSE))</f>
        <v>17615326.510000002</v>
      </c>
      <c r="AQ111" s="90">
        <f>IF(ISNA(VLOOKUP($B111,'[1]1718  Exp_Rev Access'!$F$7:$GK$318,34,FALSE)),"",VLOOKUP($B111,'[1]1718  Exp_Rev Access'!$F$7:$GK$318,34,FALSE))</f>
        <v>423386.52</v>
      </c>
      <c r="AR111" s="90">
        <f>IF(ISNA(VLOOKUP($B111,'[1]1718  Exp_Rev Access'!$F$7:$GK$318,35,FALSE)),"",VLOOKUP($B111,'[1]1718  Exp_Rev Access'!$F$7:$GK$318,35,FALSE))</f>
        <v>2426579.12</v>
      </c>
      <c r="AS111" s="90">
        <f>IF(ISNA(VLOOKUP($B111,'[1]1718  Exp_Rev Access'!$F$7:$GK$318,36,FALSE)),"",VLOOKUP($B111,'[1]1718  Exp_Rev Access'!$F$7:$GK$318,36,FALSE))</f>
        <v>0</v>
      </c>
      <c r="AT111" s="90">
        <f>IF(ISNA(VLOOKUP($B111,'[1]1718  Exp_Rev Access'!$F$7:$GK$318,37,FALSE)),"",VLOOKUP($B111,'[1]1718  Exp_Rev Access'!$F$7:$GK$318,37,FALSE))</f>
        <v>0</v>
      </c>
      <c r="AU111" s="56">
        <f t="shared" si="366"/>
        <v>20465292.150000002</v>
      </c>
      <c r="AV111" s="93">
        <f t="shared" si="367"/>
        <v>0.64281984424547067</v>
      </c>
      <c r="AW111" s="56">
        <f t="shared" si="368"/>
        <v>7956.8327669865175</v>
      </c>
      <c r="AX111" s="90">
        <f>IF(ISNA(VLOOKUP($B111,'[1]1718  Exp_Rev Access'!$F$7:$GK$318,39,FALSE)),"",VLOOKUP($B111,'[1]1718  Exp_Rev Access'!$F$7:$GK$318,39,FALSE))</f>
        <v>0</v>
      </c>
      <c r="AY111" s="90">
        <f>IF(ISNA(VLOOKUP($B111,'[1]1718  Exp_Rev Access'!$F$7:$GK$318,40,FALSE)),"",VLOOKUP($B111,'[1]1718  Exp_Rev Access'!$F$7:$GK$318,40,FALSE))</f>
        <v>1973397.45</v>
      </c>
      <c r="AZ111" s="90">
        <f>IF(ISNA(VLOOKUP($B111,'[1]1718  Exp_Rev Access'!$F$7:$GK$318,41,FALSE)),"",VLOOKUP($B111,'[1]1718  Exp_Rev Access'!$F$7:$GK$318,41,FALSE))</f>
        <v>37879</v>
      </c>
      <c r="BA111" s="90">
        <f>IF(ISNA(VLOOKUP($B111,'[1]1718  Exp_Rev Access'!$F$7:$GK$318,42,FALSE)),"",VLOOKUP($B111,'[1]1718  Exp_Rev Access'!$F$7:$GK$318,42,FALSE))</f>
        <v>0</v>
      </c>
      <c r="BB111" s="90">
        <f>IF(ISNA(VLOOKUP($B111,'[1]1718  Exp_Rev Access'!$F$7:$GK$318,43,FALSE)),"",VLOOKUP($B111,'[1]1718  Exp_Rev Access'!$F$7:$GK$318,43,FALSE))</f>
        <v>0</v>
      </c>
      <c r="BC111" s="90">
        <f>IF(ISNA(VLOOKUP($B111,'[1]1718  Exp_Rev Access'!$F$7:$GK$318,44,FALSE)),"",VLOOKUP($B111,'[1]1718  Exp_Rev Access'!$F$7:$GK$318,44,FALSE))</f>
        <v>1123247.07</v>
      </c>
      <c r="BD111" s="90">
        <f>IF(ISNA(VLOOKUP($B111,'[1]1718  Exp_Rev Access'!$F$7:$GK$318,45,FALSE)),"",VLOOKUP($B111,'[1]1718  Exp_Rev Access'!$F$7:$GK$318,45,FALSE))</f>
        <v>50726.9</v>
      </c>
      <c r="BE111" s="90">
        <f>IF(ISNA(VLOOKUP($B111,'[1]1718  Exp_Rev Access'!$F$7:$GK$318,46,FALSE)),"",VLOOKUP($B111,'[1]1718  Exp_Rev Access'!$F$7:$GK$318,46,FALSE))</f>
        <v>106032.76</v>
      </c>
      <c r="BF111" s="90">
        <f>IF(ISNA(VLOOKUP($B111,'[1]1718  Exp_Rev Access'!$F$7:$GK$318,47,FALSE)),"",VLOOKUP($B111,'[1]1718  Exp_Rev Access'!$F$7:$GK$318,47,FALSE))</f>
        <v>0</v>
      </c>
      <c r="BG111" s="90">
        <f>IF(ISNA(VLOOKUP($B111,'[1]1718  Exp_Rev Access'!$F$7:$GK$318,48,FALSE)),"",VLOOKUP($B111,'[1]1718  Exp_Rev Access'!$F$7:$GK$318,48,FALSE))</f>
        <v>364129.46</v>
      </c>
      <c r="BH111" s="90">
        <f>IF(ISNA(VLOOKUP($B111,'[1]1718  Exp_Rev Access'!$F$7:$GK$318,49,FALSE)),"",VLOOKUP($B111,'[1]1718  Exp_Rev Access'!$F$7:$GK$318,49,FALSE))</f>
        <v>59246.77</v>
      </c>
      <c r="BI111" s="90">
        <f>IF(ISNA(VLOOKUP($B111,'[1]1718  Exp_Rev Access'!$F$7:$GK$318,50,FALSE)),"",VLOOKUP($B111,'[1]1718  Exp_Rev Access'!$F$7:$GK$318,50,FALSE))</f>
        <v>0</v>
      </c>
      <c r="BJ111" s="90">
        <f>IF(ISNA(VLOOKUP($B111,'[1]1718  Exp_Rev Access'!$F$7:$GK$318,51,FALSE)),"",VLOOKUP($B111,'[1]1718  Exp_Rev Access'!$F$7:$GK$318,51,FALSE))</f>
        <v>19738.009999999998</v>
      </c>
      <c r="BK111" s="90">
        <f>IF(ISNA(VLOOKUP($B111,'[1]1718  Exp_Rev Access'!$F$7:$GK$318,52,FALSE)),"",VLOOKUP($B111,'[1]1718  Exp_Rev Access'!$F$7:$GK$318,52,FALSE))</f>
        <v>1122737.4099999999</v>
      </c>
      <c r="BL111" s="90">
        <f>IF(ISNA(VLOOKUP($B111,'[1]1718  Exp_Rev Access'!$F$7:$GK$318,53,FALSE)),"",VLOOKUP($B111,'[1]1718  Exp_Rev Access'!$F$7:$GK$318,53,FALSE))</f>
        <v>0</v>
      </c>
      <c r="BM111" s="90">
        <f>IF(ISNA(VLOOKUP($B111,'[1]1718  Exp_Rev Access'!$F$7:$GK$318,54,FALSE)),"",VLOOKUP($B111,'[1]1718  Exp_Rev Access'!$F$7:$GK$318,54,FALSE))</f>
        <v>0</v>
      </c>
      <c r="BN111" s="90">
        <f>IF(ISNA(VLOOKUP($B111,'[1]1718  Exp_Rev Access'!$F$7:$GK$318,55,FALSE)),"",VLOOKUP($B111,'[1]1718  Exp_Rev Access'!$F$7:$GK$318,55,FALSE))</f>
        <v>0</v>
      </c>
      <c r="BO111" s="90">
        <f>IF(ISNA(VLOOKUP($B111,'[1]1718  Exp_Rev Access'!$F$7:$GK$318,56,FALSE)),"",VLOOKUP($B111,'[1]1718  Exp_Rev Access'!$F$7:$GK$318,56,FALSE))</f>
        <v>0</v>
      </c>
      <c r="BP111" s="90">
        <f>IF(ISNA(VLOOKUP($B111,'[1]1718  Exp_Rev Access'!$F$7:$GK$318,57,FALSE)),"",VLOOKUP($B111,'[1]1718  Exp_Rev Access'!$F$7:$GK$318,57,FALSE))</f>
        <v>0</v>
      </c>
      <c r="BQ111" s="90">
        <f>IF(ISNA(VLOOKUP($B111,'[1]1718  Exp_Rev Access'!$F$7:$GK$318,58,FALSE)),"",VLOOKUP($B111,'[1]1718  Exp_Rev Access'!$F$7:$GK$318,58,FALSE))</f>
        <v>0</v>
      </c>
      <c r="BR111" s="90">
        <f>IF(ISNA(VLOOKUP($B111,'[1]1718  Exp_Rev Access'!$F$7:$GK$318,59,FALSE)),"",VLOOKUP($B111,'[1]1718  Exp_Rev Access'!$F$7:$GK$318,59,FALSE))</f>
        <v>0</v>
      </c>
      <c r="BS111" s="90">
        <f>IF(ISNA(VLOOKUP($B111,'[1]1718  Exp_Rev Access'!$F$7:$GK$318,60,FALSE)),"",VLOOKUP($B111,'[1]1718  Exp_Rev Access'!$F$7:$GK$318,60,FALSE))</f>
        <v>0</v>
      </c>
      <c r="BT111" s="90">
        <f>IF(ISNA(VLOOKUP($B111,'[1]1718  Exp_Rev Access'!$F$7:$GK$318,61,FALSE)),"",VLOOKUP($B111,'[1]1718  Exp_Rev Access'!$F$7:$GK$318,61,FALSE))</f>
        <v>0</v>
      </c>
      <c r="BU111" s="90">
        <f>IF(ISNA(VLOOKUP($B111,'[1]1718  Exp_Rev Access'!$F$7:$GK$318,62,FALSE)),"",VLOOKUP($B111,'[1]1718  Exp_Rev Access'!$F$7:$GK$318,62,FALSE))</f>
        <v>0</v>
      </c>
      <c r="BV111" s="56">
        <f t="shared" si="236"/>
        <v>4857134.8299999991</v>
      </c>
      <c r="BW111" s="92">
        <f t="shared" si="369"/>
        <v>0.15256379591433539</v>
      </c>
      <c r="BX111" s="71">
        <f t="shared" si="370"/>
        <v>1888.436738930965</v>
      </c>
      <c r="BY111" s="90">
        <f>IF(ISNA(VLOOKUP($B111,'[1]1718  Exp_Rev Access'!$F$7:$GK$318,64,FALSE)),"",VLOOKUP($B111,'[1]1718  Exp_Rev Access'!$F$7:$GK$318,64,FALSE))</f>
        <v>142.5</v>
      </c>
      <c r="BZ111" s="90">
        <f>IF(ISNA(VLOOKUP($B111,'[1]1718  Exp_Rev Access'!$F$7:$GK$318,65,FALSE)),"",VLOOKUP($B111,'[1]1718  Exp_Rev Access'!$F$7:$GK$318,65,FALSE))</f>
        <v>0</v>
      </c>
      <c r="CA111" s="90">
        <f>IF(ISNA(VLOOKUP($B111,'[1]1718  Exp_Rev Access'!$F$7:$GK$318,66,FALSE)),"",VLOOKUP($B111,'[1]1718  Exp_Rev Access'!$F$7:$GK$318,66,FALSE))</f>
        <v>0</v>
      </c>
      <c r="CB111" s="90">
        <f>IF(ISNA(VLOOKUP($B111,'[1]1718  Exp_Rev Access'!$F$7:$GK$318,67,FALSE)),"",VLOOKUP($B111,'[1]1718  Exp_Rev Access'!$F$7:$GK$318,67,FALSE))</f>
        <v>0</v>
      </c>
      <c r="CC111" s="90">
        <f>IF(ISNA(VLOOKUP($B111,'[1]1718  Exp_Rev Access'!$F$7:$GK$318,68,FALSE)),"",VLOOKUP($B111,'[1]1718  Exp_Rev Access'!$F$7:$GK$318,68,FALSE))</f>
        <v>0</v>
      </c>
      <c r="CD111" s="90">
        <f>IF(ISNA(VLOOKUP($B111,'[1]1718  Exp_Rev Access'!$F$7:$GK$318,69,FALSE)),"",VLOOKUP($B111,'[1]1718  Exp_Rev Access'!$F$7:$GK$318,69,FALSE))</f>
        <v>0</v>
      </c>
      <c r="CE111" s="56">
        <f t="shared" si="237"/>
        <v>142.5</v>
      </c>
      <c r="CF111" s="92">
        <f t="shared" si="251"/>
        <v>4.4759599390805457E-6</v>
      </c>
      <c r="CG111" s="78">
        <f t="shared" si="252"/>
        <v>5.5403492947232548E-2</v>
      </c>
      <c r="CH111" s="90">
        <f>IF(ISNA(VLOOKUP($B111,'[1]1718  Exp_Rev Access'!$F$7:$GK$318,$CH$2,FALSE)),"",VLOOKUP($B111,'[1]1718  Exp_Rev Access'!$F$7:$GK$318,$CH$2,FALSE))</f>
        <v>0</v>
      </c>
      <c r="CI111" s="90">
        <f>IF(ISNA(VLOOKUP($B111,'[1]1718  Exp_Rev Access'!$F$7:$GK$318,$CI$2,FALSE)),"",VLOOKUP($B111,'[1]1718  Exp_Rev Access'!$F$7:$GK$318,$CI$2,FALSE))</f>
        <v>0</v>
      </c>
      <c r="CJ111" s="90">
        <f>IF(ISNA(VLOOKUP($B111,'[1]1718  Exp_Rev Access'!$F$7:$GK$318,$CJ$2,FALSE)),"",VLOOKUP($B111,'[1]1718  Exp_Rev Access'!$F$7:$GK$318,$CJ$2,FALSE))</f>
        <v>0</v>
      </c>
      <c r="CK111" s="90">
        <f>IF(ISNA(VLOOKUP($B111,'[1]1718  Exp_Rev Access'!$F$7:$GK$318,$CK$2,FALSE)),"",VLOOKUP($B111,'[1]1718  Exp_Rev Access'!$F$7:$GK$318,$CK$2,FALSE))</f>
        <v>0</v>
      </c>
      <c r="CL111" s="90">
        <f>IF(ISNA(VLOOKUP($B111,'[1]1718  Exp_Rev Access'!$F$7:$GK$318,$CL$2,FALSE)),"",VLOOKUP($B111,'[1]1718  Exp_Rev Access'!$F$7:$GK$318,$CL$2,FALSE))</f>
        <v>0</v>
      </c>
      <c r="CM111" s="90">
        <f>IF(ISNA(VLOOKUP($B111,'[1]1718  Exp_Rev Access'!$F$7:$GK$318,$CM$2,FALSE)),"",VLOOKUP($B111,'[1]1718  Exp_Rev Access'!$F$7:$GK$318,$CM$2,FALSE))</f>
        <v>0</v>
      </c>
      <c r="CN111" s="90">
        <f>IF(ISNA(VLOOKUP($B111,'[1]1718  Exp_Rev Access'!$F$7:$GK$318,$CN$2,FALSE)),"",VLOOKUP($B111,'[1]1718  Exp_Rev Access'!$F$7:$GK$318,$CN$2,FALSE))</f>
        <v>0</v>
      </c>
      <c r="CO111" s="90">
        <f>IF(ISNA(VLOOKUP($B111,'[1]1718  Exp_Rev Access'!$F$7:$GK$318,$CO$2,FALSE)),"",VLOOKUP($B111,'[1]1718  Exp_Rev Access'!$F$7:$GK$318,$CO$2,FALSE))</f>
        <v>0</v>
      </c>
      <c r="CP111" s="90">
        <f>IF(ISNA(VLOOKUP($B111,'[1]1718  Exp_Rev Access'!$F$7:$GK$318,$CP$2,FALSE)),"",VLOOKUP($B111,'[1]1718  Exp_Rev Access'!$F$7:$GK$318,$CP$2,FALSE))</f>
        <v>0</v>
      </c>
      <c r="CQ111" s="90">
        <f>IF(ISNA(VLOOKUP($B111,'[1]1718  Exp_Rev Access'!$F$7:$GK$318,$CQ$2,FALSE)),"",VLOOKUP($B111,'[1]1718  Exp_Rev Access'!$F$7:$GK$318,$CQ$2,FALSE))</f>
        <v>489159.11</v>
      </c>
      <c r="CR111" s="90">
        <f>IF(ISNA(VLOOKUP($B111,'[1]1718  Exp_Rev Access'!$F$7:$GK$318,$CR$2,FALSE)),"",VLOOKUP($B111,'[1]1718  Exp_Rev Access'!$F$7:$GK$318,$CR$2,FALSE))</f>
        <v>0</v>
      </c>
      <c r="CS111" s="90">
        <f>IF(ISNA(VLOOKUP($B111,'[1]1718  Exp_Rev Access'!$F$7:$GK$318,$CS$2,FALSE)),"",VLOOKUP($B111,'[1]1718  Exp_Rev Access'!$F$7:$GK$318,$CS$2,FALSE))</f>
        <v>15630</v>
      </c>
      <c r="CT111" s="90">
        <f>IF(ISNA(VLOOKUP($B111,'[1]1718  Exp_Rev Access'!$F$7:$GK$318,$CT$2,FALSE)),"",VLOOKUP($B111,'[1]1718  Exp_Rev Access'!$F$7:$GK$318,$CT$2,FALSE))</f>
        <v>0</v>
      </c>
      <c r="CU111" s="90">
        <f>IF(ISNA(VLOOKUP($B111,'[1]1718  Exp_Rev Access'!$F$7:$GK$318,$CU$2,FALSE)),"",VLOOKUP($B111,'[1]1718  Exp_Rev Access'!$F$7:$GK$318,$CU$2,FALSE))</f>
        <v>581681.93000000005</v>
      </c>
      <c r="CV111" s="90">
        <f>IF(ISNA(VLOOKUP($B111,'[1]1718  Exp_Rev Access'!$F$7:$GK$318,$CV$2,FALSE)),"",VLOOKUP($B111,'[1]1718  Exp_Rev Access'!$F$7:$GK$318,$CV$2,FALSE))</f>
        <v>158216.91</v>
      </c>
      <c r="CW111" s="90">
        <f>IF(ISNA(VLOOKUP($B111,'[1]1718  Exp_Rev Access'!$F$7:$GK$318,$CW$2,FALSE)),"",VLOOKUP($B111,'[1]1718  Exp_Rev Access'!$F$7:$GK$318,$CW$2,FALSE))</f>
        <v>57269.34</v>
      </c>
      <c r="CX111" s="90">
        <f>IF(ISNA(VLOOKUP($B111,'[1]1718  Exp_Rev Access'!$F$7:$GK$318,$CX$2,FALSE)),"",VLOOKUP($B111,'[1]1718  Exp_Rev Access'!$F$7:$GK$318,$CX$2,FALSE))</f>
        <v>0</v>
      </c>
      <c r="CY111" s="90">
        <f>IF(ISNA(VLOOKUP($B111,'[1]1718  Exp_Rev Access'!$F$7:$GK$318,$CY$2,FALSE)),"",VLOOKUP($B111,'[1]1718  Exp_Rev Access'!$F$7:$GK$318,$CY$2,FALSE))</f>
        <v>0</v>
      </c>
      <c r="CZ111" s="90">
        <f>IF(ISNA(VLOOKUP($B111,'[1]1718  Exp_Rev Access'!$F$7:$GK$318,$CZ$2,FALSE)),"",VLOOKUP($B111,'[1]1718  Exp_Rev Access'!$F$7:$GK$318,$CZ$2,FALSE))</f>
        <v>0</v>
      </c>
      <c r="DA111" s="90">
        <f>IF(ISNA(VLOOKUP($B111,'[1]1718  Exp_Rev Access'!$F$7:$GK$318,$DA$2,FALSE)),"",VLOOKUP($B111,'[1]1718  Exp_Rev Access'!$F$7:$GK$318,$DA$2,FALSE))</f>
        <v>0</v>
      </c>
      <c r="DB111" s="90">
        <f>IF(ISNA(VLOOKUP($B111,'[1]1718  Exp_Rev Access'!$F$7:$GK$318,$DB$2,FALSE)),"",VLOOKUP($B111,'[1]1718  Exp_Rev Access'!$F$7:$GK$318,$DB$2,FALSE))</f>
        <v>42032</v>
      </c>
      <c r="DC111" s="90">
        <f>IF(ISNA(VLOOKUP($B111,'[1]1718  Exp_Rev Access'!$F$7:$GK$318,$DC$2,FALSE)),"",VLOOKUP($B111,'[1]1718  Exp_Rev Access'!$F$7:$GK$318,$DC$2,FALSE))</f>
        <v>0</v>
      </c>
      <c r="DD111" s="90">
        <f>IF(ISNA(VLOOKUP($B111,'[1]1718  Exp_Rev Access'!$F$7:$GK$318,$DD$2,FALSE)),"",VLOOKUP($B111,'[1]1718  Exp_Rev Access'!$F$7:$GK$318,$DD$2,FALSE))</f>
        <v>0</v>
      </c>
      <c r="DE111" s="90">
        <f>IF(ISNA(VLOOKUP($B111,'[1]1718  Exp_Rev Access'!$F$7:$GK$318,$DE$2,FALSE)),"",VLOOKUP($B111,'[1]1718  Exp_Rev Access'!$F$7:$GK$318,$DE$2,FALSE))</f>
        <v>0</v>
      </c>
      <c r="DF111" s="90">
        <f>IF(ISNA(VLOOKUP($B111,'[1]1718  Exp_Rev Access'!$F$7:$GK$318,$DF$2,FALSE)),"",VLOOKUP($B111,'[1]1718  Exp_Rev Access'!$F$7:$GK$318,$DF$2,FALSE))</f>
        <v>0</v>
      </c>
      <c r="DG111" s="90">
        <f>IF(ISNA(VLOOKUP($B111,'[1]1718  Exp_Rev Access'!$F$7:$GK$318,$DG$2,FALSE)),"",VLOOKUP($B111,'[1]1718  Exp_Rev Access'!$F$7:$GK$318,$DG$2,FALSE))</f>
        <v>0</v>
      </c>
      <c r="DH111" s="90">
        <f>IF(ISNA(VLOOKUP($B111,'[1]1718  Exp_Rev Access'!$F$7:$GK$318,$DH$2,FALSE)),"",VLOOKUP($B111,'[1]1718  Exp_Rev Access'!$F$7:$GK$318,$DH$2,FALSE))</f>
        <v>27739.11</v>
      </c>
      <c r="DI111" s="90">
        <f>IF(ISNA(VLOOKUP($B111,'[1]1718  Exp_Rev Access'!$F$7:$GK$318,$DI$2,FALSE)),"",VLOOKUP($B111,'[1]1718  Exp_Rev Access'!$F$7:$GK$318,$DI$2,FALSE))</f>
        <v>656653.35</v>
      </c>
      <c r="DJ111" s="90">
        <f>IF(ISNA(VLOOKUP($B111,'[1]1718  Exp_Rev Access'!$F$7:$GK$318,$DJ$2,FALSE)),"",VLOOKUP($B111,'[1]1718  Exp_Rev Access'!$F$7:$GK$318,$DJ$2,FALSE))</f>
        <v>0</v>
      </c>
      <c r="DK111" s="90">
        <f>IF(ISNA(VLOOKUP($B111,'[1]1718  Exp_Rev Access'!$F$7:$GK$318,$DK$2,FALSE)),"",VLOOKUP($B111,'[1]1718  Exp_Rev Access'!$F$7:$GK$318,$DK$2,FALSE))</f>
        <v>4732.0600000000004</v>
      </c>
      <c r="DL111" s="90">
        <f>IF(ISNA(VLOOKUP($B111,'[1]1718  Exp_Rev Access'!$F$7:$GK$318,$DL$2,FALSE)),"",VLOOKUP($B111,'[1]1718  Exp_Rev Access'!$F$7:$GK$318,$DL$2,FALSE))</f>
        <v>0</v>
      </c>
      <c r="DM111" s="90">
        <f>IF(ISNA(VLOOKUP($B111,'[1]1718  Exp_Rev Access'!$F$7:$GK$318,$DM$2,FALSE)),"",VLOOKUP($B111,'[1]1718  Exp_Rev Access'!$F$7:$GK$318,$DM$2,FALSE))</f>
        <v>0</v>
      </c>
      <c r="DN111" s="90">
        <f>IF(ISNA(VLOOKUP($B111,'[1]1718  Exp_Rev Access'!$F$7:$GK$318,$DN$2,FALSE)),"",VLOOKUP($B111,'[1]1718  Exp_Rev Access'!$F$7:$GK$318,$DN$2,FALSE))</f>
        <v>0</v>
      </c>
      <c r="DO111" s="90">
        <f>IF(ISNA(VLOOKUP($B111,'[1]1718  Exp_Rev Access'!$F$7:$GK$318,$DO$2,FALSE)),"",VLOOKUP($B111,'[1]1718  Exp_Rev Access'!$F$7:$GK$318,$DO$2,FALSE))</f>
        <v>0</v>
      </c>
      <c r="DP111" s="90">
        <f>IF(ISNA(VLOOKUP($B111,'[1]1718  Exp_Rev Access'!$F$7:$GK$318,$DP$2,FALSE)),"",VLOOKUP($B111,'[1]1718  Exp_Rev Access'!$F$7:$GK$318,$DP$2,FALSE))</f>
        <v>0</v>
      </c>
      <c r="DQ111" s="90">
        <f>IF(ISNA(VLOOKUP($B111,'[1]1718  Exp_Rev Access'!$F$7:$GK$318,$DQ$2,FALSE)),"",VLOOKUP($B111,'[1]1718  Exp_Rev Access'!$F$7:$GK$318,$DQ$2,FALSE))</f>
        <v>0</v>
      </c>
      <c r="DR111" s="90">
        <f>IF(ISNA(VLOOKUP($B111,'[1]1718  Exp_Rev Access'!$F$7:$GK$318,$DR$2,FALSE)),"",VLOOKUP($B111,'[1]1718  Exp_Rev Access'!$F$7:$GK$318,$DR$2,FALSE))</f>
        <v>0</v>
      </c>
      <c r="DS111" s="90">
        <f>IF(ISNA(VLOOKUP($B111,'[1]1718  Exp_Rev Access'!$F$7:$GK$318,$DS$2,FALSE)),"",VLOOKUP($B111,'[1]1718  Exp_Rev Access'!$F$7:$GK$318,$DS$2,FALSE))</f>
        <v>0</v>
      </c>
      <c r="DT111" s="90">
        <f>IF(ISNA(VLOOKUP($B111,'[1]1718  Exp_Rev Access'!$F$7:$GK$318,$DT$2,FALSE)),"",VLOOKUP($B111,'[1]1718  Exp_Rev Access'!$F$7:$GK$318,$DT$2,FALSE))</f>
        <v>0</v>
      </c>
      <c r="DU111" s="90">
        <f>IF(ISNA(VLOOKUP($B111,'[1]1718  Exp_Rev Access'!$F$7:$GK$318,$DU$2,FALSE)),"",VLOOKUP($B111,'[1]1718  Exp_Rev Access'!$F$7:$GK$318,$DU$2,FALSE))</f>
        <v>0</v>
      </c>
      <c r="DV111" s="90">
        <f>IF(ISNA(VLOOKUP($B111,'[1]1718  Exp_Rev Access'!$F$7:$GK$318,$DV$2,FALSE)),"",VLOOKUP($B111,'[1]1718  Exp_Rev Access'!$F$7:$GK$318,$DV$2,FALSE))</f>
        <v>0</v>
      </c>
      <c r="DW111" s="90">
        <f>IF(ISNA(VLOOKUP($B111,'[1]1718  Exp_Rev Access'!$F$7:$GK$318,$DW$2,FALSE)),"",VLOOKUP($B111,'[1]1718  Exp_Rev Access'!$F$7:$GK$318,$DW$2,FALSE))</f>
        <v>0</v>
      </c>
      <c r="DX111" s="90">
        <f>IF(ISNA(VLOOKUP($B111,'[1]1718  Exp_Rev Access'!$F$7:$GK$318,$DX$2,FALSE)),"",VLOOKUP($B111,'[1]1718  Exp_Rev Access'!$F$7:$GK$318,$DX$2,FALSE))</f>
        <v>0</v>
      </c>
      <c r="DY111" s="90">
        <f>IF(ISNA(VLOOKUP($B111,'[1]1718  Exp_Rev Access'!$F$7:$GK$318,$DY$2,FALSE)),"",VLOOKUP($B111,'[1]1718  Exp_Rev Access'!$F$7:$GK$318,$DY$2,FALSE))</f>
        <v>0</v>
      </c>
      <c r="DZ111" s="90">
        <f>IF(ISNA(VLOOKUP($B111,'[1]1718  Exp_Rev Access'!$F$7:$GK$318,$DZ$2,FALSE)),"",VLOOKUP($B111,'[1]1718  Exp_Rev Access'!$F$7:$GK$318,$DZ$2,FALSE))</f>
        <v>0</v>
      </c>
      <c r="EA111" s="90">
        <f>IF(ISNA(VLOOKUP($B111,'[1]1718  Exp_Rev Access'!$F$7:$GK$318,$EA$2,FALSE)),"",VLOOKUP($B111,'[1]1718  Exp_Rev Access'!$F$7:$GK$318,$EA$2,FALSE))</f>
        <v>0</v>
      </c>
      <c r="EB111" s="90">
        <f>IF(ISNA(VLOOKUP($B111,'[1]1718  Exp_Rev Access'!$F$7:$GK$318,$EB$2,FALSE)),"",VLOOKUP($B111,'[1]1718  Exp_Rev Access'!$F$7:$GK$318,$EB$2,FALSE))</f>
        <v>0</v>
      </c>
      <c r="EC111" s="90">
        <f>IF(ISNA(VLOOKUP($B111,'[1]1718  Exp_Rev Access'!$F$7:$GK$318,$EC$2,FALSE)),"",VLOOKUP($B111,'[1]1718  Exp_Rev Access'!$F$7:$GK$318,$EC$2,FALSE))</f>
        <v>0</v>
      </c>
      <c r="ED111" s="90">
        <f>IF(ISNA(VLOOKUP($B111,'[1]1718  Exp_Rev Access'!$F$7:$GK$318,$ED$2,FALSE)),"",VLOOKUP($B111,'[1]1718  Exp_Rev Access'!$F$7:$GK$318,$ED$2,FALSE))</f>
        <v>0</v>
      </c>
      <c r="EE111" s="90">
        <f>IF(ISNA(VLOOKUP($B111,'[1]1718  Exp_Rev Access'!$F$7:$GK$318,$EE$2,FALSE)),"",VLOOKUP($B111,'[1]1718  Exp_Rev Access'!$F$7:$GK$318,$EE$2,FALSE))</f>
        <v>0</v>
      </c>
      <c r="EF111" s="90">
        <f>IF(ISNA(VLOOKUP($B111,'[1]1718  Exp_Rev Access'!$F$7:$GK$318,$EF$2,FALSE)),"",VLOOKUP($B111,'[1]1718  Exp_Rev Access'!$F$7:$GK$318,$EF$2,FALSE))</f>
        <v>0</v>
      </c>
      <c r="EG111" s="90">
        <f>IF(ISNA(VLOOKUP($B111,'[1]1718  Exp_Rev Access'!$F$7:$GK$318,$EG$2,FALSE)),"",VLOOKUP($B111,'[1]1718  Exp_Rev Access'!$F$7:$GK$318,$EG$2,FALSE))</f>
        <v>0</v>
      </c>
      <c r="EH111" s="90">
        <f>IF(ISNA(VLOOKUP($B111,'[1]1718  Exp_Rev Access'!$F$7:$GK$318,$EH$2,FALSE)),"",VLOOKUP($B111,'[1]1718  Exp_Rev Access'!$F$7:$GK$318,$EH$2,FALSE))</f>
        <v>0</v>
      </c>
      <c r="EI111" s="90">
        <f>IF(ISNA(VLOOKUP($B111,'[1]1718  Exp_Rev Access'!$F$7:$GK$318,$EI$2,FALSE)),"",VLOOKUP($B111,'[1]1718  Exp_Rev Access'!$F$7:$GK$318,$EI$2,FALSE))</f>
        <v>0</v>
      </c>
      <c r="EJ111" s="90">
        <f>IF(ISNA(VLOOKUP($B111,'[1]1718  Exp_Rev Access'!$F$7:$GK$318,$EJ$2,FALSE)),"",VLOOKUP($B111,'[1]1718  Exp_Rev Access'!$F$7:$GK$318,$EJ$2,FALSE))</f>
        <v>0</v>
      </c>
      <c r="EK111" s="90">
        <f>IF(ISNA(VLOOKUP($B111,'[1]1718  Exp_Rev Access'!$F$7:$GK$318,$EK$2,FALSE)),"",VLOOKUP($B111,'[1]1718  Exp_Rev Access'!$F$7:$GK$318,$EK$2,FALSE))</f>
        <v>0</v>
      </c>
      <c r="EL111" s="90">
        <f>IF(ISNA(VLOOKUP($B111,'[1]1718  Exp_Rev Access'!$F$7:$GK$318,$EL$2,FALSE)),"",VLOOKUP($B111,'[1]1718  Exp_Rev Access'!$F$7:$GK$318,$EL$2,FALSE))</f>
        <v>0</v>
      </c>
      <c r="EM111" s="90">
        <f>IF(ISNA(VLOOKUP($B111,'[1]1718  Exp_Rev Access'!$F$7:$GK$318,$EM$2,FALSE)),"",VLOOKUP($B111,'[1]1718  Exp_Rev Access'!$F$7:$GK$318,$EM$2,FALSE))</f>
        <v>0</v>
      </c>
      <c r="EN111" s="90">
        <f>IF(ISNA(VLOOKUP($B111,'[1]1718  Exp_Rev Access'!$F$7:$GK$318,$EN$2,FALSE)),"",VLOOKUP($B111,'[1]1718  Exp_Rev Access'!$F$7:$GK$318,$EN$2,FALSE))</f>
        <v>0</v>
      </c>
      <c r="EO111" s="90">
        <f>IF(ISNA(VLOOKUP($B111,'[1]1718  Exp_Rev Access'!$F$7:$GK$318,$EO$2,FALSE)),"",VLOOKUP($B111,'[1]1718  Exp_Rev Access'!$F$7:$GK$318,$EO$2,FALSE))</f>
        <v>0</v>
      </c>
      <c r="EP111" s="90">
        <f>IF(ISNA(VLOOKUP($B111,'[1]1718  Exp_Rev Access'!$F$7:$GK$318,$EP$2,FALSE)),"",VLOOKUP($B111,'[1]1718  Exp_Rev Access'!$F$7:$GK$318,$EP$2,FALSE))</f>
        <v>0</v>
      </c>
      <c r="EQ111" s="90">
        <f>IF(ISNA(VLOOKUP($B111,'[1]1718  Exp_Rev Access'!$F$7:$GK$318,$EQ$2,FALSE)),"",VLOOKUP($B111,'[1]1718  Exp_Rev Access'!$F$7:$GK$318,$EQ$2,FALSE))</f>
        <v>0</v>
      </c>
      <c r="ER111" s="90">
        <f>IF(ISNA(VLOOKUP($B111,'[1]1718  Exp_Rev Access'!$F$7:$GK$318,$ER$2,FALSE)),"",VLOOKUP($B111,'[1]1718  Exp_Rev Access'!$F$7:$GK$318,$ER$2,FALSE))</f>
        <v>0</v>
      </c>
      <c r="ES111" s="90">
        <f>IF(ISNA(VLOOKUP($B111,'[1]1718  Exp_Rev Access'!$F$7:$GK$318,$ES$2,FALSE)),"",VLOOKUP($B111,'[1]1718  Exp_Rev Access'!$F$7:$GK$318,$ES$2,FALSE))</f>
        <v>0</v>
      </c>
      <c r="ET111" s="90">
        <f>IF(ISNA(VLOOKUP($B111,'[1]1718  Exp_Rev Access'!$F$7:$GK$318,$ET$2,FALSE)),"",VLOOKUP($B111,'[1]1718  Exp_Rev Access'!$F$7:$GK$318,$ET$2,FALSE))</f>
        <v>0</v>
      </c>
      <c r="EU111" s="90">
        <f>IF(ISNA(VLOOKUP($B111,'[1]1718  Exp_Rev Access'!$F$7:$GK$318,$EU$2,FALSE)),"",VLOOKUP($B111,'[1]1718  Exp_Rev Access'!$F$7:$GK$318,$EU$2,FALSE))</f>
        <v>0</v>
      </c>
      <c r="EV111" s="90">
        <f>IF(ISNA(VLOOKUP($B111,'[1]1718  Exp_Rev Access'!$F$7:$GK$318,$EV$2,FALSE)),"",VLOOKUP($B111,'[1]1718  Exp_Rev Access'!$F$7:$GK$318,$EV$2,FALSE))</f>
        <v>0</v>
      </c>
      <c r="EW111" s="90">
        <f>IF(ISNA(VLOOKUP($B111,'[1]1718  Exp_Rev Access'!$F$7:$GK$318,$EW$2,FALSE)),"",VLOOKUP($B111,'[1]1718  Exp_Rev Access'!$F$7:$GK$318,$EW$2,FALSE))</f>
        <v>0</v>
      </c>
      <c r="EX111" s="90">
        <f>IF(ISNA(VLOOKUP($B111,'[1]1718  Exp_Rev Access'!$F$7:$GK$318,$EX$2,FALSE)),"",VLOOKUP($B111,'[1]1718  Exp_Rev Access'!$F$7:$GK$318,$EX$2,FALSE))</f>
        <v>0</v>
      </c>
      <c r="EY111" s="90">
        <f>IF(ISNA(VLOOKUP($B111,'[1]1718  Exp_Rev Access'!$F$7:$GK$318,$EY$2,FALSE)),"",VLOOKUP($B111,'[1]1718  Exp_Rev Access'!$F$7:$GK$318,$EY$2,FALSE))</f>
        <v>0</v>
      </c>
      <c r="EZ111" s="90">
        <f>IF(ISNA(VLOOKUP($B111,'[1]1718  Exp_Rev Access'!$F$7:$GK$318,$EZ$2,FALSE)),"",VLOOKUP($B111,'[1]1718  Exp_Rev Access'!$F$7:$GK$318,$EZ$2,FALSE))</f>
        <v>0</v>
      </c>
      <c r="FA111" s="90">
        <f>IF(ISNA(VLOOKUP($B111,'[1]1718  Exp_Rev Access'!$F$7:$GK$318,$FA$2,FALSE)),"",VLOOKUP($B111,'[1]1718  Exp_Rev Access'!$F$7:$GK$318,$FA$2,FALSE))</f>
        <v>0</v>
      </c>
      <c r="FB111" s="90">
        <f>IF(ISNA(VLOOKUP($B111,'[1]1718  Exp_Rev Access'!$F$7:$GK$318,$FB$2,FALSE)),"",VLOOKUP($B111,'[1]1718  Exp_Rev Access'!$F$7:$GK$318,$FB$2,FALSE))</f>
        <v>0</v>
      </c>
      <c r="FC111" s="90">
        <f>IF(ISNA(VLOOKUP($B111,'[1]1718  Exp_Rev Access'!$F$7:$GK$318,$FC$2,FALSE)),"",VLOOKUP($B111,'[1]1718  Exp_Rev Access'!$F$7:$GK$318,$FC$2,FALSE))</f>
        <v>0</v>
      </c>
      <c r="FD111" s="90">
        <f>IF(ISNA(VLOOKUP($B111,'[1]1718  Exp_Rev Access'!$F$7:$GK$318,$FD$2,FALSE)),"",VLOOKUP($B111,'[1]1718  Exp_Rev Access'!$F$7:$GK$318,$FD$2,FALSE))</f>
        <v>0</v>
      </c>
      <c r="FE111" s="90">
        <f>IF(ISNA(VLOOKUP($B111,'[1]1718  Exp_Rev Access'!$F$7:$GK$318,$FE$2,FALSE)),"",VLOOKUP($B111,'[1]1718  Exp_Rev Access'!$F$7:$GK$318,$FE$2,FALSE))</f>
        <v>0</v>
      </c>
      <c r="FF111" s="90">
        <f>IF(ISNA(VLOOKUP($B111,'[1]1718  Exp_Rev Access'!$F$7:$GK$318,$FF$2,FALSE)),"",VLOOKUP($B111,'[1]1718  Exp_Rev Access'!$F$7:$GK$318,$FF$2,FALSE))</f>
        <v>0</v>
      </c>
      <c r="FG111" s="90">
        <f>IF(ISNA(VLOOKUP($B111,'[1]1718  Exp_Rev Access'!$F$7:$GK$318,$FG$2,FALSE)),"",VLOOKUP($B111,'[1]1718  Exp_Rev Access'!$F$7:$GK$318,$FG$2,FALSE))</f>
        <v>0</v>
      </c>
      <c r="FH111" s="90">
        <f>IF(ISNA(VLOOKUP($B111,'[1]1718  Exp_Rev Access'!$F$7:$GK$318,$FH$2,FALSE)),"",VLOOKUP($B111,'[1]1718  Exp_Rev Access'!$F$7:$GK$318,$FH$2,FALSE))</f>
        <v>0</v>
      </c>
      <c r="FI111" s="90">
        <f>IF(ISNA(VLOOKUP($B111,'[1]1718  Exp_Rev Access'!$F$7:$GK$318,$FI$2,FALSE)),"",VLOOKUP($B111,'[1]1718  Exp_Rev Access'!$F$7:$GK$318,$FI$2,FALSE))</f>
        <v>0</v>
      </c>
      <c r="FJ111" s="90">
        <f>IF(ISNA(VLOOKUP($B111,'[1]1718  Exp_Rev Access'!$F$7:$GK$318,$FJ$2,FALSE)),"",VLOOKUP($B111,'[1]1718  Exp_Rev Access'!$F$7:$GK$318,$FJ$2,FALSE))</f>
        <v>0</v>
      </c>
      <c r="FK111" s="90">
        <f>IF(ISNA(VLOOKUP($B111,'[1]1718  Exp_Rev Access'!$F$7:$GK$318,$FK$2,FALSE)),"",VLOOKUP($B111,'[1]1718  Exp_Rev Access'!$F$7:$GK$318,$FK$2,FALSE))</f>
        <v>0</v>
      </c>
      <c r="FL111" s="90">
        <f>IF(ISNA(VLOOKUP($B111,'[1]1718  Exp_Rev Access'!$F$7:$GK$318,$FL$2,FALSE)),"",VLOOKUP($B111,'[1]1718  Exp_Rev Access'!$F$7:$GK$318,$FL$2,FALSE))</f>
        <v>0</v>
      </c>
      <c r="FM111" s="90">
        <f>IF(ISNA(VLOOKUP($B111,'[1]1718  Exp_Rev Access'!$F$7:$GK$318,$FM$2,FALSE)),"",VLOOKUP($B111,'[1]1718  Exp_Rev Access'!$F$7:$GK$318,$FM$2,FALSE))</f>
        <v>0</v>
      </c>
      <c r="FN111" s="90">
        <f>IF(ISNA(VLOOKUP($B111,'[1]1718  Exp_Rev Access'!$F$7:$GK$318,$FN$2,FALSE)),"",VLOOKUP($B111,'[1]1718  Exp_Rev Access'!$F$7:$GK$318,$FN$2,FALSE))</f>
        <v>0</v>
      </c>
      <c r="FO111" s="90">
        <f>IF(ISNA(VLOOKUP($B111,'[1]1718  Exp_Rev Access'!$F$7:$GK$318,$FO$2,FALSE)),"",VLOOKUP($B111,'[1]1718  Exp_Rev Access'!$F$7:$GK$318,$FO$2,FALSE))</f>
        <v>0</v>
      </c>
      <c r="FP111" s="90">
        <f>IF(ISNA(VLOOKUP($B111,'[1]1718  Exp_Rev Access'!$F$7:$GK$318,$FP$2,FALSE)),"",VLOOKUP($B111,'[1]1718  Exp_Rev Access'!$F$7:$GK$318,$FP$2,FALSE))</f>
        <v>0</v>
      </c>
      <c r="FQ111" s="90">
        <f>IF(ISNA(VLOOKUP($B111,'[1]1718  Exp_Rev Access'!$F$7:$GK$318,$FQ$2,FALSE)),"",VLOOKUP($B111,'[1]1718  Exp_Rev Access'!$F$7:$GK$318,$FQ$2,FALSE))</f>
        <v>0</v>
      </c>
      <c r="FR111" s="90">
        <f>IF(ISNA(VLOOKUP($B111,'[1]1718  Exp_Rev Access'!$F$7:$GK$318,$FR$2,FALSE)),"",VLOOKUP($B111,'[1]1718  Exp_Rev Access'!$F$7:$GK$318,$FR$2,FALSE))</f>
        <v>78532.12</v>
      </c>
      <c r="FS111" s="56">
        <f t="shared" si="371"/>
        <v>2111645.9300000002</v>
      </c>
      <c r="FT111" s="92">
        <f t="shared" si="372"/>
        <v>6.6327316408438475E-2</v>
      </c>
      <c r="FU111" s="94">
        <f t="shared" si="373"/>
        <v>821.00042378812157</v>
      </c>
      <c r="FV111" s="95">
        <f>IF(ISNA(VLOOKUP($B111,'[1]1718  Exp_Rev Access'!$F$7:$GK$318,$FV$2,FALSE)),"",VLOOKUP($B111,'[1]1718  Exp_Rev Access'!$F$7:$GK$318,$FV$2,FALSE))</f>
        <v>0</v>
      </c>
      <c r="FW111" s="95">
        <f>IF(ISNA(VLOOKUP($B111,'[1]1718  Exp_Rev Access'!$F$7:$GK$318,$FW$2,FALSE)),"",VLOOKUP($B111,'[1]1718  Exp_Rev Access'!$F$7:$GK$318,$FW$2,FALSE))</f>
        <v>0</v>
      </c>
      <c r="FX111" s="95">
        <f>IF(ISNA(VLOOKUP($B111,'[1]1718  Exp_Rev Access'!$F$7:$GK$318,$FX$2,FALSE)),"",VLOOKUP($B111,'[1]1718  Exp_Rev Access'!$F$7:$GK$318,$FX$2,FALSE))</f>
        <v>0</v>
      </c>
      <c r="FY111" s="95">
        <f>IF(ISNA(VLOOKUP($B111,'[1]1718  Exp_Rev Access'!$F$7:$GK$318,$FY$2,FALSE)),"",VLOOKUP($B111,'[1]1718  Exp_Rev Access'!$F$7:$GK$318,$FY$2,FALSE))</f>
        <v>0</v>
      </c>
      <c r="FZ111" s="95">
        <f>IF(ISNA(VLOOKUP($B111,'[1]1718  Exp_Rev Access'!$F$7:$GK$318,$FZ$2,FALSE)),"",VLOOKUP($B111,'[1]1718  Exp_Rev Access'!$F$7:$GK$318,$FZ$2,FALSE))</f>
        <v>0</v>
      </c>
      <c r="GA111" s="95">
        <f>IF(ISNA(VLOOKUP($B111,'[1]1718  Exp_Rev Access'!$F$7:$GK$318,$GA$2,FALSE)),"",VLOOKUP($B111,'[1]1718  Exp_Rev Access'!$F$7:$GK$318,$GA$2,FALSE))</f>
        <v>0</v>
      </c>
      <c r="GB111" s="95">
        <f>IF(ISNA(VLOOKUP($B111,'[1]1718  Exp_Rev Access'!$F$7:$GK$318,$GB$2,FALSE)),"",VLOOKUP($B111,'[1]1718  Exp_Rev Access'!$F$7:$GK$318,$GB$2,FALSE))</f>
        <v>0</v>
      </c>
      <c r="GC111" s="95">
        <f>IF(ISNA(VLOOKUP($B111,'[1]1718  Exp_Rev Access'!$F$7:$GK$318,$GC$2,FALSE)),"",VLOOKUP($B111,'[1]1718  Exp_Rev Access'!$F$7:$GK$318,$GC$2,FALSE))</f>
        <v>0</v>
      </c>
      <c r="GD111" s="95">
        <f>IF(ISNA(VLOOKUP($B111,'[1]1718  Exp_Rev Access'!$F$7:$GK$318,$GD$2,FALSE)),"",VLOOKUP($B111,'[1]1718  Exp_Rev Access'!$F$7:$GK$318,$GD$2,FALSE))</f>
        <v>0</v>
      </c>
      <c r="GE111" s="95">
        <f>IF(ISNA(VLOOKUP($B111,'[1]1718  Exp_Rev Access'!$F$7:$GK$318,$GE$2,FALSE)),"",VLOOKUP($B111,'[1]1718  Exp_Rev Access'!$F$7:$GK$318,$GE$2,FALSE))</f>
        <v>0</v>
      </c>
      <c r="GF111" s="95">
        <f>IF(ISNA(VLOOKUP($B111,'[1]1718  Exp_Rev Access'!$F$7:$GK$318,$GF$2,FALSE)),"",VLOOKUP($B111,'[1]1718  Exp_Rev Access'!$F$7:$GK$318,$GF$2,FALSE))</f>
        <v>1271.9000000000001</v>
      </c>
      <c r="GG111" s="95">
        <f>IF(ISNA(VLOOKUP($B111,'[1]1718  Exp_Rev Access'!$F$7:$GK$318,$GG$2,FALSE)),"",VLOOKUP($B111,'[1]1718  Exp_Rev Access'!$F$7:$GK$318,$GG$2,FALSE))</f>
        <v>0</v>
      </c>
      <c r="GH111" s="95">
        <f>IF(ISNA(VLOOKUP($B111,'[1]1718  Exp_Rev Access'!$F$7:$GK$318,$GH$2,FALSE)),"",VLOOKUP($B111,'[1]1718  Exp_Rev Access'!$F$7:$GK$318,$GH$2,FALSE))</f>
        <v>12456.85</v>
      </c>
      <c r="GI111" s="95">
        <f>IF(ISNA(VLOOKUP($B111,'[1]1718  Exp_Rev Access'!$F$7:$GK$318,$GI$2,FALSE)),"",VLOOKUP($B111,'[1]1718  Exp_Rev Access'!$F$7:$GK$318,$GI$2,FALSE))</f>
        <v>17390.88</v>
      </c>
      <c r="GJ111" s="95">
        <f>IF(ISNA(VLOOKUP($B111,'[1]1718  Exp_Rev Access'!$F$7:$GK$318,$GJ$2,FALSE)),"",VLOOKUP($B111,'[1]1718  Exp_Rev Access'!$F$7:$GK$318,$GJ$2,FALSE))</f>
        <v>0</v>
      </c>
      <c r="GK111" s="95">
        <f>IF(ISNA(VLOOKUP($B111,'[1]1718  Exp_Rev Access'!$F$7:$GK$318,$GK$2,FALSE)),"",VLOOKUP($B111,'[1]1718  Exp_Rev Access'!$F$7:$GK$318,$GK$2,FALSE))</f>
        <v>0</v>
      </c>
      <c r="GL111" s="95">
        <f>IF(ISNA(VLOOKUP($B111,'[1]1718  Exp_Rev Access'!$F$7:$GK$318,$GL$2,FALSE)),"",VLOOKUP($B111,'[1]1718  Exp_Rev Access'!$F$7:$GK$318,$GL$2,FALSE))</f>
        <v>0</v>
      </c>
      <c r="GM111" s="95">
        <f>IF(ISNA(VLOOKUP($B111,'[1]1718  Exp_Rev Access'!$F$7:$GK$318,$GM$2,FALSE)),"",VLOOKUP($B111,'[1]1718  Exp_Rev Access'!$F$7:$GK$318,$GM$2,FALSE))</f>
        <v>0</v>
      </c>
      <c r="GN111" s="95">
        <f>IF(ISNA(VLOOKUP($B111,'[1]1718  Exp_Rev Access'!$F$7:$GK$318,$GN$2,FALSE)),"",VLOOKUP($B111,'[1]1718  Exp_Rev Access'!$F$7:$GK$318,$GN$2,FALSE))</f>
        <v>0</v>
      </c>
      <c r="GO111" s="95">
        <f>IF(ISNA(VLOOKUP($B111,'[1]1718  Exp_Rev Access'!$F$7:$GK$318,$GO$2,FALSE)),"",VLOOKUP($B111,'[1]1718  Exp_Rev Access'!$F$7:$GK$318,$GO$2,FALSE))</f>
        <v>0</v>
      </c>
      <c r="GP111" s="95">
        <f>IF(ISNA(VLOOKUP($B111,'[1]1718  Exp_Rev Access'!$F$7:$GK$318,$GP$2,FALSE)),"",VLOOKUP($B111,'[1]1718  Exp_Rev Access'!$F$7:$GK$318,$GP$2,FALSE))</f>
        <v>0</v>
      </c>
      <c r="GQ111" s="95">
        <f>IF(ISNA(VLOOKUP($B111,'[1]1718  Exp_Rev Access'!$F$7:$GK$318,$GQ$2,FALSE)),"",VLOOKUP($B111,'[1]1718  Exp_Rev Access'!$F$7:$GK$318,$GQ$2,FALSE))</f>
        <v>355</v>
      </c>
      <c r="GR111" s="95">
        <f>IF(ISNA(VLOOKUP($B111,'[1]1718  Exp_Rev Access'!$F$7:$GK$318,$GR$2,FALSE)),"",VLOOKUP($B111,'[1]1718  Exp_Rev Access'!$F$7:$GK$318,$GR$2,FALSE))</f>
        <v>0</v>
      </c>
      <c r="GS111" s="95">
        <f>IF(ISNA(VLOOKUP($B111,'[1]1718  Exp_Rev Access'!$F$7:$GK$318,$GS$2,FALSE)),"",VLOOKUP($B111,'[1]1718  Exp_Rev Access'!$F$7:$GK$318,$GS$2,FALSE))</f>
        <v>0</v>
      </c>
      <c r="GT111" s="95">
        <f>IF(ISNA(VLOOKUP($B111,'[1]1718  Exp_Rev Access'!$F$7:$GK$318,$GT$2,FALSE)),"",VLOOKUP($B111,'[1]1718  Exp_Rev Access'!$F$7:$GK$318,$GT$2,FALSE))</f>
        <v>0</v>
      </c>
      <c r="GU111" s="56">
        <f t="shared" si="374"/>
        <v>31474.63</v>
      </c>
      <c r="GV111" s="92">
        <f t="shared" si="375"/>
        <v>9.8862584545531722E-4</v>
      </c>
      <c r="GW111" s="96">
        <f t="shared" si="376"/>
        <v>12.237224148924589</v>
      </c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</row>
    <row r="112" spans="1:222" x14ac:dyDescent="0.3">
      <c r="A112" s="73"/>
      <c r="B112" s="88" t="s">
        <v>322</v>
      </c>
      <c r="C112" s="89" t="s">
        <v>323</v>
      </c>
      <c r="D112" s="75">
        <f>IF(ISNA(VLOOKUP($B112,'[1]1718 enrollment_Rev_Exp by size'!$A$7:H450,3,FALSE)),"",VLOOKUP($B112,'[1]1718 enrollment_Rev_Exp by size'!$A$7:$G$363,3,FALSE))</f>
        <v>140.36000000000004</v>
      </c>
      <c r="E112" s="76">
        <f>IF(ISNA(VLOOKUP($B112,'[1]1718 enrollment_Rev_Exp by size'!$A$7:I450,5,FALSE)),"",VLOOKUP($B112,'[1]1718 enrollment_Rev_Exp by size'!$A$7:$G$350,5,FALSE))</f>
        <v>2998358.54</v>
      </c>
      <c r="F112" s="70">
        <f t="shared" si="358"/>
        <v>2998358.54</v>
      </c>
      <c r="G112" s="70">
        <f t="shared" si="359"/>
        <v>0</v>
      </c>
      <c r="H112" s="90">
        <f>IF(ISNA(VLOOKUP($B112,'[1]1718  Exp_Rev Access'!$F$7:$GK$318,3,FALSE)),"",VLOOKUP($B112,'[1]1718  Exp_Rev Access'!$F$7:$GK$318,3,FALSE))</f>
        <v>262939.36</v>
      </c>
      <c r="I112" s="90">
        <f>IF(ISNA(VLOOKUP($B112,'[1]1718  Exp_Rev Access'!$F$7:$GK$318,4,FALSE)),"",VLOOKUP($B112,'[1]1718  Exp_Rev Access'!$F$7:$GK$318,4,FALSE))</f>
        <v>0</v>
      </c>
      <c r="J112" s="90">
        <f>IF(ISNA(VLOOKUP($B112,'[1]1718  Exp_Rev Access'!$F$7:$GK$318,5,FALSE)),"",VLOOKUP($B112,'[1]1718  Exp_Rev Access'!$F$7:$GK$318,5,FALSE))</f>
        <v>0</v>
      </c>
      <c r="K112" s="90">
        <f>IF(ISNA(VLOOKUP($B112,'[1]1718  Exp_Rev Access'!$F$7:$GK$318,6,FALSE)),"-",VLOOKUP($B112,'[1]1718  Exp_Rev Access'!$F$7:$GK$318,6,FALSE))</f>
        <v>0</v>
      </c>
      <c r="L112" s="90">
        <f>IF(ISNA(VLOOKUP($B112,'[1]1718  Exp_Rev Access'!$F$7:$GK$318,7,FALSE)),"",VLOOKUP($B112,'[1]1718  Exp_Rev Access'!$F$7:$GK$318,7,FALSE))</f>
        <v>0</v>
      </c>
      <c r="M112" s="90">
        <f>IF(ISNA(VLOOKUP($B112,'[1]1718  Exp_Rev Access'!$F$7:$GK$318,8,FALSE)),"",VLOOKUP($B112,'[1]1718  Exp_Rev Access'!$F$7:$GK$318,8,FALSE))</f>
        <v>0</v>
      </c>
      <c r="N112" s="56">
        <f t="shared" si="360"/>
        <v>262939.36</v>
      </c>
      <c r="O112" s="91">
        <f t="shared" si="361"/>
        <v>8.7694435636106405E-2</v>
      </c>
      <c r="P112" s="56">
        <f t="shared" si="362"/>
        <v>1873.3211741236812</v>
      </c>
      <c r="Q112" s="90">
        <f>IF(ISNA(VLOOKUP($B112,'[1]1718  Exp_Rev Access'!$F$7:$GK$318,10,FALSE)),"",VLOOKUP($B112,'[1]1718  Exp_Rev Access'!$F$7:$GK$318,10,FALSE))</f>
        <v>0</v>
      </c>
      <c r="R112" s="90">
        <f>IF(ISNA(VLOOKUP($B112,'[1]1718  Exp_Rev Access'!$F$7:$GK$318,11,FALSE)),"",VLOOKUP($B112,'[1]1718  Exp_Rev Access'!$F$7:$GK$318,11,FALSE))</f>
        <v>0</v>
      </c>
      <c r="S112" s="90">
        <f>IF(ISNA(VLOOKUP($B112,'[1]1718  Exp_Rev Access'!$F$7:$GK$318,12,FALSE)),"",VLOOKUP($B112,'[1]1718  Exp_Rev Access'!$F$7:$GK$318,12,FALSE))</f>
        <v>0</v>
      </c>
      <c r="T112" s="90">
        <f>IF(ISNA(VLOOKUP($B112,'[1]1718  Exp_Rev Access'!$F$7:$GK$318,13,FALSE)),"",VLOOKUP($B112,'[1]1718  Exp_Rev Access'!$F$7:$GK$318,13,FALSE))</f>
        <v>0</v>
      </c>
      <c r="U112" s="90">
        <f>IF(ISNA(VLOOKUP($B112,'[1]1718  Exp_Rev Access'!$F$7:$GK$318,14,FALSE)),"",VLOOKUP($B112,'[1]1718  Exp_Rev Access'!$F$7:$GK$318,14,FALSE))</f>
        <v>2675</v>
      </c>
      <c r="V112" s="90">
        <f>IF(ISNA(VLOOKUP($B112,'[1]1718  Exp_Rev Access'!$F$7:$GK$318,15,FALSE)),"",VLOOKUP($B112,'[1]1718  Exp_Rev Access'!$F$7:$GK$318,15,FALSE))</f>
        <v>0</v>
      </c>
      <c r="W112" s="90">
        <f>IF(ISNA(VLOOKUP($B112,'[1]1718  Exp_Rev Access'!$F$7:$GK$318,16,FALSE)),"",VLOOKUP($B112,'[1]1718  Exp_Rev Access'!$F$7:$GK$318,16,FALSE))</f>
        <v>0</v>
      </c>
      <c r="X112" s="90">
        <f>IF(ISNA(VLOOKUP($B112,'[1]1718  Exp_Rev Access'!$F$7:$GK$318,17,FALSE)),"",VLOOKUP($B112,'[1]1718  Exp_Rev Access'!$F$7:$GK$318,17,FALSE))</f>
        <v>0</v>
      </c>
      <c r="Y112" s="90">
        <f>IF(ISNA(VLOOKUP($B112,'[1]1718  Exp_Rev Access'!$F$7:$GK$318,18,FALSE)),"",VLOOKUP($B112,'[1]1718  Exp_Rev Access'!$F$7:$GK$318,18,FALSE))</f>
        <v>683.01</v>
      </c>
      <c r="Z112" s="90">
        <f>IF(ISNA(VLOOKUP($B112,'[1]1718  Exp_Rev Access'!$F$7:$GK$318,19,FALSE)),"",VLOOKUP($B112,'[1]1718  Exp_Rev Access'!$F$7:$GK$318,19,FALSE))</f>
        <v>0</v>
      </c>
      <c r="AA112" s="90">
        <f>IF(ISNA(VLOOKUP($B112,'[1]1718  Exp_Rev Access'!$F$7:$GK$318,20,FALSE)),"",VLOOKUP($B112,'[1]1718  Exp_Rev Access'!$F$7:$GK$318,20,FALSE))</f>
        <v>0</v>
      </c>
      <c r="AB112" s="90">
        <f>IF(ISNA(VLOOKUP($B112,'[1]1718  Exp_Rev Access'!$F$7:$GK$318,21,FALSE)),"",VLOOKUP($B112,'[1]1718  Exp_Rev Access'!$F$7:$GK$318,21,FALSE))</f>
        <v>0</v>
      </c>
      <c r="AC112" s="90">
        <f>IF(ISNA(VLOOKUP($B112,'[1]1718  Exp_Rev Access'!$F$7:$GK$318,22,FALSE)),"",VLOOKUP($B112,'[1]1718  Exp_Rev Access'!$F$7:$GK$318,22,FALSE))</f>
        <v>0</v>
      </c>
      <c r="AD112" s="90">
        <f>IF(ISNA(VLOOKUP($B112,'[1]1718  Exp_Rev Access'!$F$7:$GK$318,23,FALSE)),"",VLOOKUP($B112,'[1]1718  Exp_Rev Access'!$F$7:$GK$318,23,FALSE))</f>
        <v>21101.57</v>
      </c>
      <c r="AE112" s="90">
        <f>IF(ISNA(VLOOKUP($B112,'[1]1718  Exp_Rev Access'!$F$7:$GK$318,24,FALSE)),"",VLOOKUP($B112,'[1]1718  Exp_Rev Access'!$F$7:$GK$318,24,FALSE))</f>
        <v>0</v>
      </c>
      <c r="AF112" s="90">
        <f>IF(ISNA(VLOOKUP($B112,'[1]1718  Exp_Rev Access'!$F$7:$GK$318,25,FALSE)),"",VLOOKUP($B112,'[1]1718  Exp_Rev Access'!$F$7:$GK$318,25,FALSE))</f>
        <v>0</v>
      </c>
      <c r="AG112" s="90">
        <f>IF(ISNA(VLOOKUP($B112,'[1]1718  Exp_Rev Access'!$F$7:$GK$318,26,FALSE)),"",VLOOKUP($B112,'[1]1718  Exp_Rev Access'!$F$7:$GK$318,26,FALSE))</f>
        <v>22065</v>
      </c>
      <c r="AH112" s="90">
        <f>IF(ISNA(VLOOKUP($B112,'[1]1718  Exp_Rev Access'!$F$7:$GK$318,27,FALSE)),"",VLOOKUP($B112,'[1]1718  Exp_Rev Access'!$F$7:$GK$318,27,FALSE))</f>
        <v>8.9499999999999993</v>
      </c>
      <c r="AI112" s="90">
        <f>IF(ISNA(VLOOKUP($B112,'[1]1718  Exp_Rev Access'!$F$7:$GK$318,28,FALSE)),"",VLOOKUP($B112,'[1]1718  Exp_Rev Access'!$F$7:$GK$318,28,FALSE))</f>
        <v>1155</v>
      </c>
      <c r="AJ112" s="90">
        <f>IF(ISNA(VLOOKUP($B112,'[1]1718  Exp_Rev Access'!$F$7:$GK$318,29,FALSE)),"",VLOOKUP($B112,'[1]1718  Exp_Rev Access'!$F$7:$GK$318,29,FALSE))</f>
        <v>0</v>
      </c>
      <c r="AK112" s="90">
        <f>IF(ISNA(VLOOKUP($B112,'[1]1718  Exp_Rev Access'!$F$7:$GK$318,30,FALSE)),"",VLOOKUP($B112,'[1]1718  Exp_Rev Access'!$F$7:$GK$318,30,FALSE))</f>
        <v>112.2</v>
      </c>
      <c r="AL112" s="90">
        <f>IF(ISNA(VLOOKUP($B112,'[1]1718  Exp_Rev Access'!$F$7:$GK$318,31,FALSE)),"",VLOOKUP($B112,'[1]1718  Exp_Rev Access'!$F$7:$GK$318,31,FALSE))</f>
        <v>0</v>
      </c>
      <c r="AM112" s="56">
        <f t="shared" si="363"/>
        <v>47800.729999999996</v>
      </c>
      <c r="AN112" s="92">
        <f t="shared" si="364"/>
        <v>1.5942299549005903E-2</v>
      </c>
      <c r="AO112" s="71">
        <f t="shared" si="365"/>
        <v>340.55806497577646</v>
      </c>
      <c r="AP112" s="90">
        <f>IF(ISNA(VLOOKUP($B112,'[1]1718  Exp_Rev Access'!$F$7:$GK$318,33,FALSE)),"",VLOOKUP($B112,'[1]1718  Exp_Rev Access'!$F$7:$GK$318,33,FALSE))</f>
        <v>1749244.87</v>
      </c>
      <c r="AQ112" s="90">
        <f>IF(ISNA(VLOOKUP($B112,'[1]1718  Exp_Rev Access'!$F$7:$GK$318,34,FALSE)),"",VLOOKUP($B112,'[1]1718  Exp_Rev Access'!$F$7:$GK$318,34,FALSE))</f>
        <v>7459.18</v>
      </c>
      <c r="AR112" s="90">
        <f>IF(ISNA(VLOOKUP($B112,'[1]1718  Exp_Rev Access'!$F$7:$GK$318,35,FALSE)),"",VLOOKUP($B112,'[1]1718  Exp_Rev Access'!$F$7:$GK$318,35,FALSE))</f>
        <v>259954.32</v>
      </c>
      <c r="AS112" s="90">
        <f>IF(ISNA(VLOOKUP($B112,'[1]1718  Exp_Rev Access'!$F$7:$GK$318,36,FALSE)),"",VLOOKUP($B112,'[1]1718  Exp_Rev Access'!$F$7:$GK$318,36,FALSE))</f>
        <v>0</v>
      </c>
      <c r="AT112" s="90">
        <f>IF(ISNA(VLOOKUP($B112,'[1]1718  Exp_Rev Access'!$F$7:$GK$318,37,FALSE)),"",VLOOKUP($B112,'[1]1718  Exp_Rev Access'!$F$7:$GK$318,37,FALSE))</f>
        <v>0</v>
      </c>
      <c r="AU112" s="56">
        <f t="shared" si="366"/>
        <v>2016658.37</v>
      </c>
      <c r="AV112" s="93">
        <f t="shared" si="367"/>
        <v>0.67258746514017631</v>
      </c>
      <c r="AW112" s="56">
        <f t="shared" si="368"/>
        <v>14367.756982046163</v>
      </c>
      <c r="AX112" s="90">
        <f>IF(ISNA(VLOOKUP($B112,'[1]1718  Exp_Rev Access'!$F$7:$GK$318,39,FALSE)),"",VLOOKUP($B112,'[1]1718  Exp_Rev Access'!$F$7:$GK$318,39,FALSE))</f>
        <v>79.8</v>
      </c>
      <c r="AY112" s="90">
        <f>IF(ISNA(VLOOKUP($B112,'[1]1718  Exp_Rev Access'!$F$7:$GK$318,40,FALSE)),"",VLOOKUP($B112,'[1]1718  Exp_Rev Access'!$F$7:$GK$318,40,FALSE))</f>
        <v>69022.55</v>
      </c>
      <c r="AZ112" s="90">
        <f>IF(ISNA(VLOOKUP($B112,'[1]1718  Exp_Rev Access'!$F$7:$GK$318,41,FALSE)),"",VLOOKUP($B112,'[1]1718  Exp_Rev Access'!$F$7:$GK$318,41,FALSE))</f>
        <v>2760.42</v>
      </c>
      <c r="BA112" s="90">
        <f>IF(ISNA(VLOOKUP($B112,'[1]1718  Exp_Rev Access'!$F$7:$GK$318,42,FALSE)),"",VLOOKUP($B112,'[1]1718  Exp_Rev Access'!$F$7:$GK$318,42,FALSE))</f>
        <v>0</v>
      </c>
      <c r="BB112" s="90">
        <f>IF(ISNA(VLOOKUP($B112,'[1]1718  Exp_Rev Access'!$F$7:$GK$318,43,FALSE)),"",VLOOKUP($B112,'[1]1718  Exp_Rev Access'!$F$7:$GK$318,43,FALSE))</f>
        <v>0</v>
      </c>
      <c r="BC112" s="90">
        <f>IF(ISNA(VLOOKUP($B112,'[1]1718  Exp_Rev Access'!$F$7:$GK$318,44,FALSE)),"",VLOOKUP($B112,'[1]1718  Exp_Rev Access'!$F$7:$GK$318,44,FALSE))</f>
        <v>72513.91</v>
      </c>
      <c r="BD112" s="90">
        <f>IF(ISNA(VLOOKUP($B112,'[1]1718  Exp_Rev Access'!$F$7:$GK$318,45,FALSE)),"",VLOOKUP($B112,'[1]1718  Exp_Rev Access'!$F$7:$GK$318,45,FALSE))</f>
        <v>0</v>
      </c>
      <c r="BE112" s="90">
        <f>IF(ISNA(VLOOKUP($B112,'[1]1718  Exp_Rev Access'!$F$7:$GK$318,46,FALSE)),"",VLOOKUP($B112,'[1]1718  Exp_Rev Access'!$F$7:$GK$318,46,FALSE))</f>
        <v>9602.65</v>
      </c>
      <c r="BF112" s="90">
        <f>IF(ISNA(VLOOKUP($B112,'[1]1718  Exp_Rev Access'!$F$7:$GK$318,47,FALSE)),"",VLOOKUP($B112,'[1]1718  Exp_Rev Access'!$F$7:$GK$318,47,FALSE))</f>
        <v>0</v>
      </c>
      <c r="BG112" s="90">
        <f>IF(ISNA(VLOOKUP($B112,'[1]1718  Exp_Rev Access'!$F$7:$GK$318,48,FALSE)),"",VLOOKUP($B112,'[1]1718  Exp_Rev Access'!$F$7:$GK$318,48,FALSE))</f>
        <v>8474.61</v>
      </c>
      <c r="BH112" s="90">
        <f>IF(ISNA(VLOOKUP($B112,'[1]1718  Exp_Rev Access'!$F$7:$GK$318,49,FALSE)),"",VLOOKUP($B112,'[1]1718  Exp_Rev Access'!$F$7:$GK$318,49,FALSE))</f>
        <v>2394.73</v>
      </c>
      <c r="BI112" s="90">
        <f>IF(ISNA(VLOOKUP($B112,'[1]1718  Exp_Rev Access'!$F$7:$GK$318,50,FALSE)),"",VLOOKUP($B112,'[1]1718  Exp_Rev Access'!$F$7:$GK$318,50,FALSE))</f>
        <v>0</v>
      </c>
      <c r="BJ112" s="90">
        <f>IF(ISNA(VLOOKUP($B112,'[1]1718  Exp_Rev Access'!$F$7:$GK$318,51,FALSE)),"",VLOOKUP($B112,'[1]1718  Exp_Rev Access'!$F$7:$GK$318,51,FALSE))</f>
        <v>1969.3</v>
      </c>
      <c r="BK112" s="90">
        <f>IF(ISNA(VLOOKUP($B112,'[1]1718  Exp_Rev Access'!$F$7:$GK$318,52,FALSE)),"",VLOOKUP($B112,'[1]1718  Exp_Rev Access'!$F$7:$GK$318,52,FALSE))</f>
        <v>271416.88</v>
      </c>
      <c r="BL112" s="90">
        <f>IF(ISNA(VLOOKUP($B112,'[1]1718  Exp_Rev Access'!$F$7:$GK$318,53,FALSE)),"",VLOOKUP($B112,'[1]1718  Exp_Rev Access'!$F$7:$GK$318,53,FALSE))</f>
        <v>0</v>
      </c>
      <c r="BM112" s="90">
        <f>IF(ISNA(VLOOKUP($B112,'[1]1718  Exp_Rev Access'!$F$7:$GK$318,54,FALSE)),"",VLOOKUP($B112,'[1]1718  Exp_Rev Access'!$F$7:$GK$318,54,FALSE))</f>
        <v>0</v>
      </c>
      <c r="BN112" s="90">
        <f>IF(ISNA(VLOOKUP($B112,'[1]1718  Exp_Rev Access'!$F$7:$GK$318,55,FALSE)),"",VLOOKUP($B112,'[1]1718  Exp_Rev Access'!$F$7:$GK$318,55,FALSE))</f>
        <v>0</v>
      </c>
      <c r="BO112" s="90">
        <f>IF(ISNA(VLOOKUP($B112,'[1]1718  Exp_Rev Access'!$F$7:$GK$318,56,FALSE)),"",VLOOKUP($B112,'[1]1718  Exp_Rev Access'!$F$7:$GK$318,56,FALSE))</f>
        <v>0</v>
      </c>
      <c r="BP112" s="90">
        <f>IF(ISNA(VLOOKUP($B112,'[1]1718  Exp_Rev Access'!$F$7:$GK$318,57,FALSE)),"",VLOOKUP($B112,'[1]1718  Exp_Rev Access'!$F$7:$GK$318,57,FALSE))</f>
        <v>0</v>
      </c>
      <c r="BQ112" s="90">
        <f>IF(ISNA(VLOOKUP($B112,'[1]1718  Exp_Rev Access'!$F$7:$GK$318,58,FALSE)),"",VLOOKUP($B112,'[1]1718  Exp_Rev Access'!$F$7:$GK$318,58,FALSE))</f>
        <v>0</v>
      </c>
      <c r="BR112" s="90">
        <f>IF(ISNA(VLOOKUP($B112,'[1]1718  Exp_Rev Access'!$F$7:$GK$318,59,FALSE)),"",VLOOKUP($B112,'[1]1718  Exp_Rev Access'!$F$7:$GK$318,59,FALSE))</f>
        <v>0</v>
      </c>
      <c r="BS112" s="90">
        <f>IF(ISNA(VLOOKUP($B112,'[1]1718  Exp_Rev Access'!$F$7:$GK$318,60,FALSE)),"",VLOOKUP($B112,'[1]1718  Exp_Rev Access'!$F$7:$GK$318,60,FALSE))</f>
        <v>0</v>
      </c>
      <c r="BT112" s="90">
        <f>IF(ISNA(VLOOKUP($B112,'[1]1718  Exp_Rev Access'!$F$7:$GK$318,61,FALSE)),"",VLOOKUP($B112,'[1]1718  Exp_Rev Access'!$F$7:$GK$318,61,FALSE))</f>
        <v>0</v>
      </c>
      <c r="BU112" s="90">
        <f>IF(ISNA(VLOOKUP($B112,'[1]1718  Exp_Rev Access'!$F$7:$GK$318,62,FALSE)),"",VLOOKUP($B112,'[1]1718  Exp_Rev Access'!$F$7:$GK$318,62,FALSE))</f>
        <v>0</v>
      </c>
      <c r="BV112" s="56">
        <f t="shared" si="236"/>
        <v>438234.85</v>
      </c>
      <c r="BW112" s="92">
        <f t="shared" si="369"/>
        <v>0.14615825430937288</v>
      </c>
      <c r="BX112" s="71">
        <f t="shared" si="370"/>
        <v>3122.2203619264737</v>
      </c>
      <c r="BY112" s="90">
        <f>IF(ISNA(VLOOKUP($B112,'[1]1718  Exp_Rev Access'!$F$7:$GK$318,64,FALSE)),"",VLOOKUP($B112,'[1]1718  Exp_Rev Access'!$F$7:$GK$318,64,FALSE))</f>
        <v>0</v>
      </c>
      <c r="BZ112" s="90">
        <f>IF(ISNA(VLOOKUP($B112,'[1]1718  Exp_Rev Access'!$F$7:$GK$318,65,FALSE)),"",VLOOKUP($B112,'[1]1718  Exp_Rev Access'!$F$7:$GK$318,65,FALSE))</f>
        <v>0</v>
      </c>
      <c r="CA112" s="90">
        <f>IF(ISNA(VLOOKUP($B112,'[1]1718  Exp_Rev Access'!$F$7:$GK$318,66,FALSE)),"",VLOOKUP($B112,'[1]1718  Exp_Rev Access'!$F$7:$GK$318,66,FALSE))</f>
        <v>0</v>
      </c>
      <c r="CB112" s="90">
        <f>IF(ISNA(VLOOKUP($B112,'[1]1718  Exp_Rev Access'!$F$7:$GK$318,67,FALSE)),"",VLOOKUP($B112,'[1]1718  Exp_Rev Access'!$F$7:$GK$318,67,FALSE))</f>
        <v>0</v>
      </c>
      <c r="CC112" s="90">
        <f>IF(ISNA(VLOOKUP($B112,'[1]1718  Exp_Rev Access'!$F$7:$GK$318,68,FALSE)),"",VLOOKUP($B112,'[1]1718  Exp_Rev Access'!$F$7:$GK$318,68,FALSE))</f>
        <v>0</v>
      </c>
      <c r="CD112" s="90">
        <f>IF(ISNA(VLOOKUP($B112,'[1]1718  Exp_Rev Access'!$F$7:$GK$318,69,FALSE)),"",VLOOKUP($B112,'[1]1718  Exp_Rev Access'!$F$7:$GK$318,69,FALSE))</f>
        <v>0</v>
      </c>
      <c r="CE112" s="56">
        <f t="shared" si="237"/>
        <v>0</v>
      </c>
      <c r="CF112" s="92">
        <f t="shared" si="251"/>
        <v>0</v>
      </c>
      <c r="CG112" s="78">
        <f t="shared" si="252"/>
        <v>0</v>
      </c>
      <c r="CH112" s="90">
        <f>IF(ISNA(VLOOKUP($B112,'[1]1718  Exp_Rev Access'!$F$7:$GK$318,$CH$2,FALSE)),"",VLOOKUP($B112,'[1]1718  Exp_Rev Access'!$F$7:$GK$318,$CH$2,FALSE))</f>
        <v>0</v>
      </c>
      <c r="CI112" s="90">
        <f>IF(ISNA(VLOOKUP($B112,'[1]1718  Exp_Rev Access'!$F$7:$GK$318,$CI$2,FALSE)),"",VLOOKUP($B112,'[1]1718  Exp_Rev Access'!$F$7:$GK$318,$CI$2,FALSE))</f>
        <v>0</v>
      </c>
      <c r="CJ112" s="90">
        <f>IF(ISNA(VLOOKUP($B112,'[1]1718  Exp_Rev Access'!$F$7:$GK$318,$CJ$2,FALSE)),"",VLOOKUP($B112,'[1]1718  Exp_Rev Access'!$F$7:$GK$318,$CJ$2,FALSE))</f>
        <v>0</v>
      </c>
      <c r="CK112" s="90">
        <f>IF(ISNA(VLOOKUP($B112,'[1]1718  Exp_Rev Access'!$F$7:$GK$318,$CK$2,FALSE)),"",VLOOKUP($B112,'[1]1718  Exp_Rev Access'!$F$7:$GK$318,$CK$2,FALSE))</f>
        <v>0</v>
      </c>
      <c r="CL112" s="90">
        <f>IF(ISNA(VLOOKUP($B112,'[1]1718  Exp_Rev Access'!$F$7:$GK$318,$CL$2,FALSE)),"",VLOOKUP($B112,'[1]1718  Exp_Rev Access'!$F$7:$GK$318,$CL$2,FALSE))</f>
        <v>0</v>
      </c>
      <c r="CM112" s="90">
        <f>IF(ISNA(VLOOKUP($B112,'[1]1718  Exp_Rev Access'!$F$7:$GK$318,$CM$2,FALSE)),"",VLOOKUP($B112,'[1]1718  Exp_Rev Access'!$F$7:$GK$318,$CM$2,FALSE))</f>
        <v>0</v>
      </c>
      <c r="CN112" s="90">
        <f>IF(ISNA(VLOOKUP($B112,'[1]1718  Exp_Rev Access'!$F$7:$GK$318,$CN$2,FALSE)),"",VLOOKUP($B112,'[1]1718  Exp_Rev Access'!$F$7:$GK$318,$CN$2,FALSE))</f>
        <v>0</v>
      </c>
      <c r="CO112" s="90">
        <f>IF(ISNA(VLOOKUP($B112,'[1]1718  Exp_Rev Access'!$F$7:$GK$318,$CO$2,FALSE)),"",VLOOKUP($B112,'[1]1718  Exp_Rev Access'!$F$7:$GK$318,$CO$2,FALSE))</f>
        <v>0</v>
      </c>
      <c r="CP112" s="90">
        <f>IF(ISNA(VLOOKUP($B112,'[1]1718  Exp_Rev Access'!$F$7:$GK$318,$CP$2,FALSE)),"",VLOOKUP($B112,'[1]1718  Exp_Rev Access'!$F$7:$GK$318,$CP$2,FALSE))</f>
        <v>0</v>
      </c>
      <c r="CQ112" s="90">
        <f>IF(ISNA(VLOOKUP($B112,'[1]1718  Exp_Rev Access'!$F$7:$GK$318,$CQ$2,FALSE)),"",VLOOKUP($B112,'[1]1718  Exp_Rev Access'!$F$7:$GK$318,$CQ$2,FALSE))</f>
        <v>27141.45</v>
      </c>
      <c r="CR112" s="90">
        <f>IF(ISNA(VLOOKUP($B112,'[1]1718  Exp_Rev Access'!$F$7:$GK$318,$CR$2,FALSE)),"",VLOOKUP($B112,'[1]1718  Exp_Rev Access'!$F$7:$GK$318,$CR$2,FALSE))</f>
        <v>0</v>
      </c>
      <c r="CS112" s="90">
        <f>IF(ISNA(VLOOKUP($B112,'[1]1718  Exp_Rev Access'!$F$7:$GK$318,$CS$2,FALSE)),"",VLOOKUP($B112,'[1]1718  Exp_Rev Access'!$F$7:$GK$318,$CS$2,FALSE))</f>
        <v>8969.65</v>
      </c>
      <c r="CT112" s="90">
        <f>IF(ISNA(VLOOKUP($B112,'[1]1718  Exp_Rev Access'!$F$7:$GK$318,$CT$2,FALSE)),"",VLOOKUP($B112,'[1]1718  Exp_Rev Access'!$F$7:$GK$318,$CT$2,FALSE))</f>
        <v>0</v>
      </c>
      <c r="CU112" s="90">
        <f>IF(ISNA(VLOOKUP($B112,'[1]1718  Exp_Rev Access'!$F$7:$GK$318,$CU$2,FALSE)),"",VLOOKUP($B112,'[1]1718  Exp_Rev Access'!$F$7:$GK$318,$CU$2,FALSE))</f>
        <v>33739.760000000002</v>
      </c>
      <c r="CV112" s="90">
        <f>IF(ISNA(VLOOKUP($B112,'[1]1718  Exp_Rev Access'!$F$7:$GK$318,$CV$2,FALSE)),"",VLOOKUP($B112,'[1]1718  Exp_Rev Access'!$F$7:$GK$318,$CV$2,FALSE))</f>
        <v>36670.79</v>
      </c>
      <c r="CW112" s="90">
        <f>IF(ISNA(VLOOKUP($B112,'[1]1718  Exp_Rev Access'!$F$7:$GK$318,$CW$2,FALSE)),"",VLOOKUP($B112,'[1]1718  Exp_Rev Access'!$F$7:$GK$318,$CW$2,FALSE))</f>
        <v>0</v>
      </c>
      <c r="CX112" s="90">
        <f>IF(ISNA(VLOOKUP($B112,'[1]1718  Exp_Rev Access'!$F$7:$GK$318,$CX$2,FALSE)),"",VLOOKUP($B112,'[1]1718  Exp_Rev Access'!$F$7:$GK$318,$CX$2,FALSE))</f>
        <v>0</v>
      </c>
      <c r="CY112" s="90">
        <f>IF(ISNA(VLOOKUP($B112,'[1]1718  Exp_Rev Access'!$F$7:$GK$318,$CY$2,FALSE)),"",VLOOKUP($B112,'[1]1718  Exp_Rev Access'!$F$7:$GK$318,$CY$2,FALSE))</f>
        <v>0</v>
      </c>
      <c r="CZ112" s="90">
        <f>IF(ISNA(VLOOKUP($B112,'[1]1718  Exp_Rev Access'!$F$7:$GK$318,$CZ$2,FALSE)),"",VLOOKUP($B112,'[1]1718  Exp_Rev Access'!$F$7:$GK$318,$CZ$2,FALSE))</f>
        <v>0</v>
      </c>
      <c r="DA112" s="90">
        <f>IF(ISNA(VLOOKUP($B112,'[1]1718  Exp_Rev Access'!$F$7:$GK$318,$DA$2,FALSE)),"",VLOOKUP($B112,'[1]1718  Exp_Rev Access'!$F$7:$GK$318,$DA$2,FALSE))</f>
        <v>0</v>
      </c>
      <c r="DB112" s="90">
        <f>IF(ISNA(VLOOKUP($B112,'[1]1718  Exp_Rev Access'!$F$7:$GK$318,$DB$2,FALSE)),"",VLOOKUP($B112,'[1]1718  Exp_Rev Access'!$F$7:$GK$318,$DB$2,FALSE))</f>
        <v>0</v>
      </c>
      <c r="DC112" s="90">
        <f>IF(ISNA(VLOOKUP($B112,'[1]1718  Exp_Rev Access'!$F$7:$GK$318,$DC$2,FALSE)),"",VLOOKUP($B112,'[1]1718  Exp_Rev Access'!$F$7:$GK$318,$DC$2,FALSE))</f>
        <v>0</v>
      </c>
      <c r="DD112" s="90">
        <f>IF(ISNA(VLOOKUP($B112,'[1]1718  Exp_Rev Access'!$F$7:$GK$318,$DD$2,FALSE)),"",VLOOKUP($B112,'[1]1718  Exp_Rev Access'!$F$7:$GK$318,$DD$2,FALSE))</f>
        <v>0</v>
      </c>
      <c r="DE112" s="90">
        <f>IF(ISNA(VLOOKUP($B112,'[1]1718  Exp_Rev Access'!$F$7:$GK$318,$DE$2,FALSE)),"",VLOOKUP($B112,'[1]1718  Exp_Rev Access'!$F$7:$GK$318,$DE$2,FALSE))</f>
        <v>0</v>
      </c>
      <c r="DF112" s="90">
        <f>IF(ISNA(VLOOKUP($B112,'[1]1718  Exp_Rev Access'!$F$7:$GK$318,$DF$2,FALSE)),"",VLOOKUP($B112,'[1]1718  Exp_Rev Access'!$F$7:$GK$318,$DF$2,FALSE))</f>
        <v>0</v>
      </c>
      <c r="DG112" s="90">
        <f>IF(ISNA(VLOOKUP($B112,'[1]1718  Exp_Rev Access'!$F$7:$GK$318,$DG$2,FALSE)),"",VLOOKUP($B112,'[1]1718  Exp_Rev Access'!$F$7:$GK$318,$DG$2,FALSE))</f>
        <v>0</v>
      </c>
      <c r="DH112" s="90">
        <f>IF(ISNA(VLOOKUP($B112,'[1]1718  Exp_Rev Access'!$F$7:$GK$318,$DH$2,FALSE)),"",VLOOKUP($B112,'[1]1718  Exp_Rev Access'!$F$7:$GK$318,$DH$2,FALSE))</f>
        <v>0</v>
      </c>
      <c r="DI112" s="90">
        <f>IF(ISNA(VLOOKUP($B112,'[1]1718  Exp_Rev Access'!$F$7:$GK$318,$DI$2,FALSE)),"",VLOOKUP($B112,'[1]1718  Exp_Rev Access'!$F$7:$GK$318,$DI$2,FALSE))</f>
        <v>57911.51</v>
      </c>
      <c r="DJ112" s="90">
        <f>IF(ISNA(VLOOKUP($B112,'[1]1718  Exp_Rev Access'!$F$7:$GK$318,$DJ$2,FALSE)),"",VLOOKUP($B112,'[1]1718  Exp_Rev Access'!$F$7:$GK$318,$DJ$2,FALSE))</f>
        <v>0</v>
      </c>
      <c r="DK112" s="90">
        <f>IF(ISNA(VLOOKUP($B112,'[1]1718  Exp_Rev Access'!$F$7:$GK$318,$DK$2,FALSE)),"",VLOOKUP($B112,'[1]1718  Exp_Rev Access'!$F$7:$GK$318,$DK$2,FALSE))</f>
        <v>0</v>
      </c>
      <c r="DL112" s="90">
        <f>IF(ISNA(VLOOKUP($B112,'[1]1718  Exp_Rev Access'!$F$7:$GK$318,$DL$2,FALSE)),"",VLOOKUP($B112,'[1]1718  Exp_Rev Access'!$F$7:$GK$318,$DL$2,FALSE))</f>
        <v>0</v>
      </c>
      <c r="DM112" s="90">
        <f>IF(ISNA(VLOOKUP($B112,'[1]1718  Exp_Rev Access'!$F$7:$GK$318,$DM$2,FALSE)),"",VLOOKUP($B112,'[1]1718  Exp_Rev Access'!$F$7:$GK$318,$DM$2,FALSE))</f>
        <v>0</v>
      </c>
      <c r="DN112" s="90">
        <f>IF(ISNA(VLOOKUP($B112,'[1]1718  Exp_Rev Access'!$F$7:$GK$318,$DN$2,FALSE)),"",VLOOKUP($B112,'[1]1718  Exp_Rev Access'!$F$7:$GK$318,$DN$2,FALSE))</f>
        <v>0</v>
      </c>
      <c r="DO112" s="90">
        <f>IF(ISNA(VLOOKUP($B112,'[1]1718  Exp_Rev Access'!$F$7:$GK$318,$DO$2,FALSE)),"",VLOOKUP($B112,'[1]1718  Exp_Rev Access'!$F$7:$GK$318,$DO$2,FALSE))</f>
        <v>0</v>
      </c>
      <c r="DP112" s="90">
        <f>IF(ISNA(VLOOKUP($B112,'[1]1718  Exp_Rev Access'!$F$7:$GK$318,$DP$2,FALSE)),"",VLOOKUP($B112,'[1]1718  Exp_Rev Access'!$F$7:$GK$318,$DP$2,FALSE))</f>
        <v>0</v>
      </c>
      <c r="DQ112" s="90">
        <f>IF(ISNA(VLOOKUP($B112,'[1]1718  Exp_Rev Access'!$F$7:$GK$318,$DQ$2,FALSE)),"",VLOOKUP($B112,'[1]1718  Exp_Rev Access'!$F$7:$GK$318,$DQ$2,FALSE))</f>
        <v>0</v>
      </c>
      <c r="DR112" s="90">
        <f>IF(ISNA(VLOOKUP($B112,'[1]1718  Exp_Rev Access'!$F$7:$GK$318,$DR$2,FALSE)),"",VLOOKUP($B112,'[1]1718  Exp_Rev Access'!$F$7:$GK$318,$DR$2,FALSE))</f>
        <v>0</v>
      </c>
      <c r="DS112" s="90">
        <f>IF(ISNA(VLOOKUP($B112,'[1]1718  Exp_Rev Access'!$F$7:$GK$318,$DS$2,FALSE)),"",VLOOKUP($B112,'[1]1718  Exp_Rev Access'!$F$7:$GK$318,$DS$2,FALSE))</f>
        <v>0</v>
      </c>
      <c r="DT112" s="90">
        <f>IF(ISNA(VLOOKUP($B112,'[1]1718  Exp_Rev Access'!$F$7:$GK$318,$DT$2,FALSE)),"",VLOOKUP($B112,'[1]1718  Exp_Rev Access'!$F$7:$GK$318,$DT$2,FALSE))</f>
        <v>0</v>
      </c>
      <c r="DU112" s="90">
        <f>IF(ISNA(VLOOKUP($B112,'[1]1718  Exp_Rev Access'!$F$7:$GK$318,$DU$2,FALSE)),"",VLOOKUP($B112,'[1]1718  Exp_Rev Access'!$F$7:$GK$318,$DU$2,FALSE))</f>
        <v>0</v>
      </c>
      <c r="DV112" s="90">
        <f>IF(ISNA(VLOOKUP($B112,'[1]1718  Exp_Rev Access'!$F$7:$GK$318,$DV$2,FALSE)),"",VLOOKUP($B112,'[1]1718  Exp_Rev Access'!$F$7:$GK$318,$DV$2,FALSE))</f>
        <v>0</v>
      </c>
      <c r="DW112" s="90">
        <f>IF(ISNA(VLOOKUP($B112,'[1]1718  Exp_Rev Access'!$F$7:$GK$318,$DW$2,FALSE)),"",VLOOKUP($B112,'[1]1718  Exp_Rev Access'!$F$7:$GK$318,$DW$2,FALSE))</f>
        <v>0</v>
      </c>
      <c r="DX112" s="90">
        <f>IF(ISNA(VLOOKUP($B112,'[1]1718  Exp_Rev Access'!$F$7:$GK$318,$DX$2,FALSE)),"",VLOOKUP($B112,'[1]1718  Exp_Rev Access'!$F$7:$GK$318,$DX$2,FALSE))</f>
        <v>0</v>
      </c>
      <c r="DY112" s="90">
        <f>IF(ISNA(VLOOKUP($B112,'[1]1718  Exp_Rev Access'!$F$7:$GK$318,$DY$2,FALSE)),"",VLOOKUP($B112,'[1]1718  Exp_Rev Access'!$F$7:$GK$318,$DY$2,FALSE))</f>
        <v>0</v>
      </c>
      <c r="DZ112" s="90">
        <f>IF(ISNA(VLOOKUP($B112,'[1]1718  Exp_Rev Access'!$F$7:$GK$318,$DZ$2,FALSE)),"",VLOOKUP($B112,'[1]1718  Exp_Rev Access'!$F$7:$GK$318,$DZ$2,FALSE))</f>
        <v>0</v>
      </c>
      <c r="EA112" s="90">
        <f>IF(ISNA(VLOOKUP($B112,'[1]1718  Exp_Rev Access'!$F$7:$GK$318,$EA$2,FALSE)),"",VLOOKUP($B112,'[1]1718  Exp_Rev Access'!$F$7:$GK$318,$EA$2,FALSE))</f>
        <v>0</v>
      </c>
      <c r="EB112" s="90">
        <f>IF(ISNA(VLOOKUP($B112,'[1]1718  Exp_Rev Access'!$F$7:$GK$318,$EB$2,FALSE)),"",VLOOKUP($B112,'[1]1718  Exp_Rev Access'!$F$7:$GK$318,$EB$2,FALSE))</f>
        <v>0</v>
      </c>
      <c r="EC112" s="90">
        <f>IF(ISNA(VLOOKUP($B112,'[1]1718  Exp_Rev Access'!$F$7:$GK$318,$EC$2,FALSE)),"",VLOOKUP($B112,'[1]1718  Exp_Rev Access'!$F$7:$GK$318,$EC$2,FALSE))</f>
        <v>0</v>
      </c>
      <c r="ED112" s="90">
        <f>IF(ISNA(VLOOKUP($B112,'[1]1718  Exp_Rev Access'!$F$7:$GK$318,$ED$2,FALSE)),"",VLOOKUP($B112,'[1]1718  Exp_Rev Access'!$F$7:$GK$318,$ED$2,FALSE))</f>
        <v>0</v>
      </c>
      <c r="EE112" s="90">
        <f>IF(ISNA(VLOOKUP($B112,'[1]1718  Exp_Rev Access'!$F$7:$GK$318,$EE$2,FALSE)),"",VLOOKUP($B112,'[1]1718  Exp_Rev Access'!$F$7:$GK$318,$EE$2,FALSE))</f>
        <v>0</v>
      </c>
      <c r="EF112" s="90">
        <f>IF(ISNA(VLOOKUP($B112,'[1]1718  Exp_Rev Access'!$F$7:$GK$318,$EF$2,FALSE)),"",VLOOKUP($B112,'[1]1718  Exp_Rev Access'!$F$7:$GK$318,$EF$2,FALSE))</f>
        <v>0</v>
      </c>
      <c r="EG112" s="90">
        <f>IF(ISNA(VLOOKUP($B112,'[1]1718  Exp_Rev Access'!$F$7:$GK$318,$EG$2,FALSE)),"",VLOOKUP($B112,'[1]1718  Exp_Rev Access'!$F$7:$GK$318,$EG$2,FALSE))</f>
        <v>0</v>
      </c>
      <c r="EH112" s="90">
        <f>IF(ISNA(VLOOKUP($B112,'[1]1718  Exp_Rev Access'!$F$7:$GK$318,$EH$2,FALSE)),"",VLOOKUP($B112,'[1]1718  Exp_Rev Access'!$F$7:$GK$318,$EH$2,FALSE))</f>
        <v>0</v>
      </c>
      <c r="EI112" s="90">
        <f>IF(ISNA(VLOOKUP($B112,'[1]1718  Exp_Rev Access'!$F$7:$GK$318,$EI$2,FALSE)),"",VLOOKUP($B112,'[1]1718  Exp_Rev Access'!$F$7:$GK$318,$EI$2,FALSE))</f>
        <v>0</v>
      </c>
      <c r="EJ112" s="90">
        <f>IF(ISNA(VLOOKUP($B112,'[1]1718  Exp_Rev Access'!$F$7:$GK$318,$EJ$2,FALSE)),"",VLOOKUP($B112,'[1]1718  Exp_Rev Access'!$F$7:$GK$318,$EJ$2,FALSE))</f>
        <v>0</v>
      </c>
      <c r="EK112" s="90">
        <f>IF(ISNA(VLOOKUP($B112,'[1]1718  Exp_Rev Access'!$F$7:$GK$318,$EK$2,FALSE)),"",VLOOKUP($B112,'[1]1718  Exp_Rev Access'!$F$7:$GK$318,$EK$2,FALSE))</f>
        <v>0</v>
      </c>
      <c r="EL112" s="90">
        <f>IF(ISNA(VLOOKUP($B112,'[1]1718  Exp_Rev Access'!$F$7:$GK$318,$EL$2,FALSE)),"",VLOOKUP($B112,'[1]1718  Exp_Rev Access'!$F$7:$GK$318,$EL$2,FALSE))</f>
        <v>0</v>
      </c>
      <c r="EM112" s="90">
        <f>IF(ISNA(VLOOKUP($B112,'[1]1718  Exp_Rev Access'!$F$7:$GK$318,$EM$2,FALSE)),"",VLOOKUP($B112,'[1]1718  Exp_Rev Access'!$F$7:$GK$318,$EM$2,FALSE))</f>
        <v>0</v>
      </c>
      <c r="EN112" s="90">
        <f>IF(ISNA(VLOOKUP($B112,'[1]1718  Exp_Rev Access'!$F$7:$GK$318,$EN$2,FALSE)),"",VLOOKUP($B112,'[1]1718  Exp_Rev Access'!$F$7:$GK$318,$EN$2,FALSE))</f>
        <v>0</v>
      </c>
      <c r="EO112" s="90">
        <f>IF(ISNA(VLOOKUP($B112,'[1]1718  Exp_Rev Access'!$F$7:$GK$318,$EO$2,FALSE)),"",VLOOKUP($B112,'[1]1718  Exp_Rev Access'!$F$7:$GK$318,$EO$2,FALSE))</f>
        <v>0</v>
      </c>
      <c r="EP112" s="90">
        <f>IF(ISNA(VLOOKUP($B112,'[1]1718  Exp_Rev Access'!$F$7:$GK$318,$EP$2,FALSE)),"",VLOOKUP($B112,'[1]1718  Exp_Rev Access'!$F$7:$GK$318,$EP$2,FALSE))</f>
        <v>0</v>
      </c>
      <c r="EQ112" s="90">
        <f>IF(ISNA(VLOOKUP($B112,'[1]1718  Exp_Rev Access'!$F$7:$GK$318,$EQ$2,FALSE)),"",VLOOKUP($B112,'[1]1718  Exp_Rev Access'!$F$7:$GK$318,$EQ$2,FALSE))</f>
        <v>0</v>
      </c>
      <c r="ER112" s="90">
        <f>IF(ISNA(VLOOKUP($B112,'[1]1718  Exp_Rev Access'!$F$7:$GK$318,$ER$2,FALSE)),"",VLOOKUP($B112,'[1]1718  Exp_Rev Access'!$F$7:$GK$318,$ER$2,FALSE))</f>
        <v>0</v>
      </c>
      <c r="ES112" s="90">
        <f>IF(ISNA(VLOOKUP($B112,'[1]1718  Exp_Rev Access'!$F$7:$GK$318,$ES$2,FALSE)),"",VLOOKUP($B112,'[1]1718  Exp_Rev Access'!$F$7:$GK$318,$ES$2,FALSE))</f>
        <v>0</v>
      </c>
      <c r="ET112" s="90">
        <f>IF(ISNA(VLOOKUP($B112,'[1]1718  Exp_Rev Access'!$F$7:$GK$318,$ET$2,FALSE)),"",VLOOKUP($B112,'[1]1718  Exp_Rev Access'!$F$7:$GK$318,$ET$2,FALSE))</f>
        <v>0</v>
      </c>
      <c r="EU112" s="90">
        <f>IF(ISNA(VLOOKUP($B112,'[1]1718  Exp_Rev Access'!$F$7:$GK$318,$EU$2,FALSE)),"",VLOOKUP($B112,'[1]1718  Exp_Rev Access'!$F$7:$GK$318,$EU$2,FALSE))</f>
        <v>0</v>
      </c>
      <c r="EV112" s="90">
        <f>IF(ISNA(VLOOKUP($B112,'[1]1718  Exp_Rev Access'!$F$7:$GK$318,$EV$2,FALSE)),"",VLOOKUP($B112,'[1]1718  Exp_Rev Access'!$F$7:$GK$318,$EV$2,FALSE))</f>
        <v>0</v>
      </c>
      <c r="EW112" s="90">
        <f>IF(ISNA(VLOOKUP($B112,'[1]1718  Exp_Rev Access'!$F$7:$GK$318,$EW$2,FALSE)),"",VLOOKUP($B112,'[1]1718  Exp_Rev Access'!$F$7:$GK$318,$EW$2,FALSE))</f>
        <v>0</v>
      </c>
      <c r="EX112" s="90">
        <f>IF(ISNA(VLOOKUP($B112,'[1]1718  Exp_Rev Access'!$F$7:$GK$318,$EX$2,FALSE)),"",VLOOKUP($B112,'[1]1718  Exp_Rev Access'!$F$7:$GK$318,$EX$2,FALSE))</f>
        <v>0</v>
      </c>
      <c r="EY112" s="90">
        <f>IF(ISNA(VLOOKUP($B112,'[1]1718  Exp_Rev Access'!$F$7:$GK$318,$EY$2,FALSE)),"",VLOOKUP($B112,'[1]1718  Exp_Rev Access'!$F$7:$GK$318,$EY$2,FALSE))</f>
        <v>0</v>
      </c>
      <c r="EZ112" s="90">
        <f>IF(ISNA(VLOOKUP($B112,'[1]1718  Exp_Rev Access'!$F$7:$GK$318,$EZ$2,FALSE)),"",VLOOKUP($B112,'[1]1718  Exp_Rev Access'!$F$7:$GK$318,$EZ$2,FALSE))</f>
        <v>0</v>
      </c>
      <c r="FA112" s="90">
        <f>IF(ISNA(VLOOKUP($B112,'[1]1718  Exp_Rev Access'!$F$7:$GK$318,$FA$2,FALSE)),"",VLOOKUP($B112,'[1]1718  Exp_Rev Access'!$F$7:$GK$318,$FA$2,FALSE))</f>
        <v>0</v>
      </c>
      <c r="FB112" s="90">
        <f>IF(ISNA(VLOOKUP($B112,'[1]1718  Exp_Rev Access'!$F$7:$GK$318,$FB$2,FALSE)),"",VLOOKUP($B112,'[1]1718  Exp_Rev Access'!$F$7:$GK$318,$FB$2,FALSE))</f>
        <v>0</v>
      </c>
      <c r="FC112" s="90">
        <f>IF(ISNA(VLOOKUP($B112,'[1]1718  Exp_Rev Access'!$F$7:$GK$318,$FC$2,FALSE)),"",VLOOKUP($B112,'[1]1718  Exp_Rev Access'!$F$7:$GK$318,$FC$2,FALSE))</f>
        <v>0</v>
      </c>
      <c r="FD112" s="90">
        <f>IF(ISNA(VLOOKUP($B112,'[1]1718  Exp_Rev Access'!$F$7:$GK$318,$FD$2,FALSE)),"",VLOOKUP($B112,'[1]1718  Exp_Rev Access'!$F$7:$GK$318,$FD$2,FALSE))</f>
        <v>0</v>
      </c>
      <c r="FE112" s="90">
        <f>IF(ISNA(VLOOKUP($B112,'[1]1718  Exp_Rev Access'!$F$7:$GK$318,$FE$2,FALSE)),"",VLOOKUP($B112,'[1]1718  Exp_Rev Access'!$F$7:$GK$318,$FE$2,FALSE))</f>
        <v>0</v>
      </c>
      <c r="FF112" s="90">
        <f>IF(ISNA(VLOOKUP($B112,'[1]1718  Exp_Rev Access'!$F$7:$GK$318,$FF$2,FALSE)),"",VLOOKUP($B112,'[1]1718  Exp_Rev Access'!$F$7:$GK$318,$FF$2,FALSE))</f>
        <v>0</v>
      </c>
      <c r="FG112" s="90">
        <f>IF(ISNA(VLOOKUP($B112,'[1]1718  Exp_Rev Access'!$F$7:$GK$318,$FG$2,FALSE)),"",VLOOKUP($B112,'[1]1718  Exp_Rev Access'!$F$7:$GK$318,$FG$2,FALSE))</f>
        <v>0</v>
      </c>
      <c r="FH112" s="90">
        <f>IF(ISNA(VLOOKUP($B112,'[1]1718  Exp_Rev Access'!$F$7:$GK$318,$FH$2,FALSE)),"",VLOOKUP($B112,'[1]1718  Exp_Rev Access'!$F$7:$GK$318,$FH$2,FALSE))</f>
        <v>0</v>
      </c>
      <c r="FI112" s="90">
        <f>IF(ISNA(VLOOKUP($B112,'[1]1718  Exp_Rev Access'!$F$7:$GK$318,$FI$2,FALSE)),"",VLOOKUP($B112,'[1]1718  Exp_Rev Access'!$F$7:$GK$318,$FI$2,FALSE))</f>
        <v>0</v>
      </c>
      <c r="FJ112" s="90">
        <f>IF(ISNA(VLOOKUP($B112,'[1]1718  Exp_Rev Access'!$F$7:$GK$318,$FJ$2,FALSE)),"",VLOOKUP($B112,'[1]1718  Exp_Rev Access'!$F$7:$GK$318,$FJ$2,FALSE))</f>
        <v>0</v>
      </c>
      <c r="FK112" s="90">
        <f>IF(ISNA(VLOOKUP($B112,'[1]1718  Exp_Rev Access'!$F$7:$GK$318,$FK$2,FALSE)),"",VLOOKUP($B112,'[1]1718  Exp_Rev Access'!$F$7:$GK$318,$FK$2,FALSE))</f>
        <v>0</v>
      </c>
      <c r="FL112" s="90">
        <f>IF(ISNA(VLOOKUP($B112,'[1]1718  Exp_Rev Access'!$F$7:$GK$318,$FL$2,FALSE)),"",VLOOKUP($B112,'[1]1718  Exp_Rev Access'!$F$7:$GK$318,$FL$2,FALSE))</f>
        <v>0</v>
      </c>
      <c r="FM112" s="90">
        <f>IF(ISNA(VLOOKUP($B112,'[1]1718  Exp_Rev Access'!$F$7:$GK$318,$FM$2,FALSE)),"",VLOOKUP($B112,'[1]1718  Exp_Rev Access'!$F$7:$GK$318,$FM$2,FALSE))</f>
        <v>0</v>
      </c>
      <c r="FN112" s="90">
        <f>IF(ISNA(VLOOKUP($B112,'[1]1718  Exp_Rev Access'!$F$7:$GK$318,$FN$2,FALSE)),"",VLOOKUP($B112,'[1]1718  Exp_Rev Access'!$F$7:$GK$318,$FN$2,FALSE))</f>
        <v>0</v>
      </c>
      <c r="FO112" s="90">
        <f>IF(ISNA(VLOOKUP($B112,'[1]1718  Exp_Rev Access'!$F$7:$GK$318,$FO$2,FALSE)),"",VLOOKUP($B112,'[1]1718  Exp_Rev Access'!$F$7:$GK$318,$FO$2,FALSE))</f>
        <v>0</v>
      </c>
      <c r="FP112" s="90">
        <f>IF(ISNA(VLOOKUP($B112,'[1]1718  Exp_Rev Access'!$F$7:$GK$318,$FP$2,FALSE)),"",VLOOKUP($B112,'[1]1718  Exp_Rev Access'!$F$7:$GK$318,$FP$2,FALSE))</f>
        <v>0</v>
      </c>
      <c r="FQ112" s="90">
        <f>IF(ISNA(VLOOKUP($B112,'[1]1718  Exp_Rev Access'!$F$7:$GK$318,$FQ$2,FALSE)),"",VLOOKUP($B112,'[1]1718  Exp_Rev Access'!$F$7:$GK$318,$FQ$2,FALSE))</f>
        <v>0</v>
      </c>
      <c r="FR112" s="90">
        <f>IF(ISNA(VLOOKUP($B112,'[1]1718  Exp_Rev Access'!$F$7:$GK$318,$FR$2,FALSE)),"",VLOOKUP($B112,'[1]1718  Exp_Rev Access'!$F$7:$GK$318,$FR$2,FALSE))</f>
        <v>8404.64</v>
      </c>
      <c r="FS112" s="56">
        <f t="shared" si="371"/>
        <v>172837.8</v>
      </c>
      <c r="FT112" s="92">
        <f t="shared" si="372"/>
        <v>5.7644140183448503E-2</v>
      </c>
      <c r="FU112" s="94">
        <f t="shared" si="373"/>
        <v>1231.3892846964943</v>
      </c>
      <c r="FV112" s="95">
        <f>IF(ISNA(VLOOKUP($B112,'[1]1718  Exp_Rev Access'!$F$7:$GK$318,$FV$2,FALSE)),"",VLOOKUP($B112,'[1]1718  Exp_Rev Access'!$F$7:$GK$318,$FV$2,FALSE))</f>
        <v>0</v>
      </c>
      <c r="FW112" s="95">
        <f>IF(ISNA(VLOOKUP($B112,'[1]1718  Exp_Rev Access'!$F$7:$GK$318,$FW$2,FALSE)),"",VLOOKUP($B112,'[1]1718  Exp_Rev Access'!$F$7:$GK$318,$FW$2,FALSE))</f>
        <v>0</v>
      </c>
      <c r="FX112" s="95">
        <f>IF(ISNA(VLOOKUP($B112,'[1]1718  Exp_Rev Access'!$F$7:$GK$318,$FX$2,FALSE)),"",VLOOKUP($B112,'[1]1718  Exp_Rev Access'!$F$7:$GK$318,$FX$2,FALSE))</f>
        <v>0</v>
      </c>
      <c r="FY112" s="95">
        <f>IF(ISNA(VLOOKUP($B112,'[1]1718  Exp_Rev Access'!$F$7:$GK$318,$FY$2,FALSE)),"",VLOOKUP($B112,'[1]1718  Exp_Rev Access'!$F$7:$GK$318,$FY$2,FALSE))</f>
        <v>0</v>
      </c>
      <c r="FZ112" s="95">
        <f>IF(ISNA(VLOOKUP($B112,'[1]1718  Exp_Rev Access'!$F$7:$GK$318,$FZ$2,FALSE)),"",VLOOKUP($B112,'[1]1718  Exp_Rev Access'!$F$7:$GK$318,$FZ$2,FALSE))</f>
        <v>0</v>
      </c>
      <c r="GA112" s="95">
        <f>IF(ISNA(VLOOKUP($B112,'[1]1718  Exp_Rev Access'!$F$7:$GK$318,$GA$2,FALSE)),"",VLOOKUP($B112,'[1]1718  Exp_Rev Access'!$F$7:$GK$318,$GA$2,FALSE))</f>
        <v>0</v>
      </c>
      <c r="GB112" s="95">
        <f>IF(ISNA(VLOOKUP($B112,'[1]1718  Exp_Rev Access'!$F$7:$GK$318,$GB$2,FALSE)),"",VLOOKUP($B112,'[1]1718  Exp_Rev Access'!$F$7:$GK$318,$GB$2,FALSE))</f>
        <v>0</v>
      </c>
      <c r="GC112" s="95">
        <f>IF(ISNA(VLOOKUP($B112,'[1]1718  Exp_Rev Access'!$F$7:$GK$318,$GC$2,FALSE)),"",VLOOKUP($B112,'[1]1718  Exp_Rev Access'!$F$7:$GK$318,$GC$2,FALSE))</f>
        <v>0</v>
      </c>
      <c r="GD112" s="95">
        <f>IF(ISNA(VLOOKUP($B112,'[1]1718  Exp_Rev Access'!$F$7:$GK$318,$GD$2,FALSE)),"",VLOOKUP($B112,'[1]1718  Exp_Rev Access'!$F$7:$GK$318,$GD$2,FALSE))</f>
        <v>0</v>
      </c>
      <c r="GE112" s="95">
        <f>IF(ISNA(VLOOKUP($B112,'[1]1718  Exp_Rev Access'!$F$7:$GK$318,$GE$2,FALSE)),"",VLOOKUP($B112,'[1]1718  Exp_Rev Access'!$F$7:$GK$318,$GE$2,FALSE))</f>
        <v>0</v>
      </c>
      <c r="GF112" s="95">
        <f>IF(ISNA(VLOOKUP($B112,'[1]1718  Exp_Rev Access'!$F$7:$GK$318,$GF$2,FALSE)),"",VLOOKUP($B112,'[1]1718  Exp_Rev Access'!$F$7:$GK$318,$GF$2,FALSE))</f>
        <v>59887.43</v>
      </c>
      <c r="GG112" s="95">
        <f>IF(ISNA(VLOOKUP($B112,'[1]1718  Exp_Rev Access'!$F$7:$GK$318,$GG$2,FALSE)),"",VLOOKUP($B112,'[1]1718  Exp_Rev Access'!$F$7:$GK$318,$GG$2,FALSE))</f>
        <v>0</v>
      </c>
      <c r="GH112" s="95">
        <f>IF(ISNA(VLOOKUP($B112,'[1]1718  Exp_Rev Access'!$F$7:$GK$318,$GH$2,FALSE)),"",VLOOKUP($B112,'[1]1718  Exp_Rev Access'!$F$7:$GK$318,$GH$2,FALSE))</f>
        <v>0</v>
      </c>
      <c r="GI112" s="95">
        <f>IF(ISNA(VLOOKUP($B112,'[1]1718  Exp_Rev Access'!$F$7:$GK$318,$GI$2,FALSE)),"",VLOOKUP($B112,'[1]1718  Exp_Rev Access'!$F$7:$GK$318,$GI$2,FALSE))</f>
        <v>0</v>
      </c>
      <c r="GJ112" s="95">
        <f>IF(ISNA(VLOOKUP($B112,'[1]1718  Exp_Rev Access'!$F$7:$GK$318,$GJ$2,FALSE)),"",VLOOKUP($B112,'[1]1718  Exp_Rev Access'!$F$7:$GK$318,$GJ$2,FALSE))</f>
        <v>0</v>
      </c>
      <c r="GK112" s="95">
        <f>IF(ISNA(VLOOKUP($B112,'[1]1718  Exp_Rev Access'!$F$7:$GK$318,$GK$2,FALSE)),"",VLOOKUP($B112,'[1]1718  Exp_Rev Access'!$F$7:$GK$318,$GK$2,FALSE))</f>
        <v>0</v>
      </c>
      <c r="GL112" s="95">
        <f>IF(ISNA(VLOOKUP($B112,'[1]1718  Exp_Rev Access'!$F$7:$GK$318,$GL$2,FALSE)),"",VLOOKUP($B112,'[1]1718  Exp_Rev Access'!$F$7:$GK$318,$GL$2,FALSE))</f>
        <v>0</v>
      </c>
      <c r="GM112" s="95">
        <f>IF(ISNA(VLOOKUP($B112,'[1]1718  Exp_Rev Access'!$F$7:$GK$318,$GM$2,FALSE)),"",VLOOKUP($B112,'[1]1718  Exp_Rev Access'!$F$7:$GK$318,$GM$2,FALSE))</f>
        <v>0</v>
      </c>
      <c r="GN112" s="95">
        <f>IF(ISNA(VLOOKUP($B112,'[1]1718  Exp_Rev Access'!$F$7:$GK$318,$GN$2,FALSE)),"",VLOOKUP($B112,'[1]1718  Exp_Rev Access'!$F$7:$GK$318,$GN$2,FALSE))</f>
        <v>0</v>
      </c>
      <c r="GO112" s="95">
        <f>IF(ISNA(VLOOKUP($B112,'[1]1718  Exp_Rev Access'!$F$7:$GK$318,$GO$2,FALSE)),"",VLOOKUP($B112,'[1]1718  Exp_Rev Access'!$F$7:$GK$318,$GO$2,FALSE))</f>
        <v>0</v>
      </c>
      <c r="GP112" s="95">
        <f>IF(ISNA(VLOOKUP($B112,'[1]1718  Exp_Rev Access'!$F$7:$GK$318,$GP$2,FALSE)),"",VLOOKUP($B112,'[1]1718  Exp_Rev Access'!$F$7:$GK$318,$GP$2,FALSE))</f>
        <v>0</v>
      </c>
      <c r="GQ112" s="95">
        <f>IF(ISNA(VLOOKUP($B112,'[1]1718  Exp_Rev Access'!$F$7:$GK$318,$GQ$2,FALSE)),"",VLOOKUP($B112,'[1]1718  Exp_Rev Access'!$F$7:$GK$318,$GQ$2,FALSE))</f>
        <v>0</v>
      </c>
      <c r="GR112" s="95">
        <f>IF(ISNA(VLOOKUP($B112,'[1]1718  Exp_Rev Access'!$F$7:$GK$318,$GR$2,FALSE)),"",VLOOKUP($B112,'[1]1718  Exp_Rev Access'!$F$7:$GK$318,$GR$2,FALSE))</f>
        <v>0</v>
      </c>
      <c r="GS112" s="95">
        <f>IF(ISNA(VLOOKUP($B112,'[1]1718  Exp_Rev Access'!$F$7:$GK$318,$GS$2,FALSE)),"",VLOOKUP($B112,'[1]1718  Exp_Rev Access'!$F$7:$GK$318,$GS$2,FALSE))</f>
        <v>0</v>
      </c>
      <c r="GT112" s="95">
        <f>IF(ISNA(VLOOKUP($B112,'[1]1718  Exp_Rev Access'!$F$7:$GK$318,$GT$2,FALSE)),"",VLOOKUP($B112,'[1]1718  Exp_Rev Access'!$F$7:$GK$318,$GT$2,FALSE))</f>
        <v>0</v>
      </c>
      <c r="GU112" s="56">
        <f t="shared" si="374"/>
        <v>59887.43</v>
      </c>
      <c r="GV112" s="92">
        <f t="shared" si="375"/>
        <v>1.9973405181889954E-2</v>
      </c>
      <c r="GW112" s="96">
        <f t="shared" si="376"/>
        <v>426.67020518666271</v>
      </c>
    </row>
    <row r="113" spans="1:222" x14ac:dyDescent="0.3">
      <c r="A113" s="108"/>
      <c r="B113" s="88" t="s">
        <v>324</v>
      </c>
      <c r="C113" s="89" t="s">
        <v>325</v>
      </c>
      <c r="D113" s="75">
        <f>IF(ISNA(VLOOKUP($B113,'[1]1718 enrollment_Rev_Exp by size'!$A$7:H451,3,FALSE)),"",VLOOKUP($B113,'[1]1718 enrollment_Rev_Exp by size'!$A$7:$G$363,3,FALSE))</f>
        <v>723.2299999999999</v>
      </c>
      <c r="E113" s="76">
        <f>IF(ISNA(VLOOKUP($B113,'[1]1718 enrollment_Rev_Exp by size'!$A$7:I451,5,FALSE)),"",VLOOKUP($B113,'[1]1718 enrollment_Rev_Exp by size'!$A$7:$G$350,5,FALSE))</f>
        <v>10714214.9</v>
      </c>
      <c r="F113" s="70">
        <f t="shared" si="358"/>
        <v>10714214.9</v>
      </c>
      <c r="G113" s="70">
        <f t="shared" si="359"/>
        <v>0</v>
      </c>
      <c r="H113" s="90">
        <f>IF(ISNA(VLOOKUP($B113,'[1]1718  Exp_Rev Access'!$F$7:$GK$318,3,FALSE)),"",VLOOKUP($B113,'[1]1718  Exp_Rev Access'!$F$7:$GK$318,3,FALSE))</f>
        <v>1131877.5900000001</v>
      </c>
      <c r="I113" s="90">
        <f>IF(ISNA(VLOOKUP($B113,'[1]1718  Exp_Rev Access'!$F$7:$GK$318,4,FALSE)),"",VLOOKUP($B113,'[1]1718  Exp_Rev Access'!$F$7:$GK$318,4,FALSE))</f>
        <v>0</v>
      </c>
      <c r="J113" s="90">
        <f>IF(ISNA(VLOOKUP($B113,'[1]1718  Exp_Rev Access'!$F$7:$GK$318,5,FALSE)),"",VLOOKUP($B113,'[1]1718  Exp_Rev Access'!$F$7:$GK$318,5,FALSE))</f>
        <v>0</v>
      </c>
      <c r="K113" s="90">
        <f>IF(ISNA(VLOOKUP($B113,'[1]1718  Exp_Rev Access'!$F$7:$GK$318,6,FALSE)),"-",VLOOKUP($B113,'[1]1718  Exp_Rev Access'!$F$7:$GK$318,6,FALSE))</f>
        <v>16.16</v>
      </c>
      <c r="L113" s="90">
        <f>IF(ISNA(VLOOKUP($B113,'[1]1718  Exp_Rev Access'!$F$7:$GK$318,7,FALSE)),"",VLOOKUP($B113,'[1]1718  Exp_Rev Access'!$F$7:$GK$318,7,FALSE))</f>
        <v>0</v>
      </c>
      <c r="M113" s="90">
        <f>IF(ISNA(VLOOKUP($B113,'[1]1718  Exp_Rev Access'!$F$7:$GK$318,8,FALSE)),"",VLOOKUP($B113,'[1]1718  Exp_Rev Access'!$F$7:$GK$318,8,FALSE))</f>
        <v>0</v>
      </c>
      <c r="N113" s="56">
        <f t="shared" si="360"/>
        <v>1131893.75</v>
      </c>
      <c r="O113" s="91">
        <f t="shared" si="361"/>
        <v>0.10564411490383677</v>
      </c>
      <c r="P113" s="56">
        <f t="shared" si="362"/>
        <v>1565.0536482170266</v>
      </c>
      <c r="Q113" s="90">
        <f>IF(ISNA(VLOOKUP($B113,'[1]1718  Exp_Rev Access'!$F$7:$GK$318,10,FALSE)),"",VLOOKUP($B113,'[1]1718  Exp_Rev Access'!$F$7:$GK$318,10,FALSE))</f>
        <v>9211.51</v>
      </c>
      <c r="R113" s="90">
        <f>IF(ISNA(VLOOKUP($B113,'[1]1718  Exp_Rev Access'!$F$7:$GK$318,11,FALSE)),"",VLOOKUP($B113,'[1]1718  Exp_Rev Access'!$F$7:$GK$318,11,FALSE))</f>
        <v>0</v>
      </c>
      <c r="S113" s="90">
        <f>IF(ISNA(VLOOKUP($B113,'[1]1718  Exp_Rev Access'!$F$7:$GK$318,12,FALSE)),"",VLOOKUP($B113,'[1]1718  Exp_Rev Access'!$F$7:$GK$318,12,FALSE))</f>
        <v>0</v>
      </c>
      <c r="T113" s="90">
        <f>IF(ISNA(VLOOKUP($B113,'[1]1718  Exp_Rev Access'!$F$7:$GK$318,13,FALSE)),"",VLOOKUP($B113,'[1]1718  Exp_Rev Access'!$F$7:$GK$318,13,FALSE))</f>
        <v>0</v>
      </c>
      <c r="U113" s="90">
        <f>IF(ISNA(VLOOKUP($B113,'[1]1718  Exp_Rev Access'!$F$7:$GK$318,14,FALSE)),"",VLOOKUP($B113,'[1]1718  Exp_Rev Access'!$F$7:$GK$318,14,FALSE))</f>
        <v>27100</v>
      </c>
      <c r="V113" s="90">
        <f>IF(ISNA(VLOOKUP($B113,'[1]1718  Exp_Rev Access'!$F$7:$GK$318,15,FALSE)),"",VLOOKUP($B113,'[1]1718  Exp_Rev Access'!$F$7:$GK$318,15,FALSE))</f>
        <v>300</v>
      </c>
      <c r="W113" s="90">
        <f>IF(ISNA(VLOOKUP($B113,'[1]1718  Exp_Rev Access'!$F$7:$GK$318,16,FALSE)),"",VLOOKUP($B113,'[1]1718  Exp_Rev Access'!$F$7:$GK$318,16,FALSE))</f>
        <v>0</v>
      </c>
      <c r="X113" s="90">
        <f>IF(ISNA(VLOOKUP($B113,'[1]1718  Exp_Rev Access'!$F$7:$GK$318,17,FALSE)),"",VLOOKUP($B113,'[1]1718  Exp_Rev Access'!$F$7:$GK$318,17,FALSE))</f>
        <v>0</v>
      </c>
      <c r="Y113" s="90">
        <f>IF(ISNA(VLOOKUP($B113,'[1]1718  Exp_Rev Access'!$F$7:$GK$318,18,FALSE)),"",VLOOKUP($B113,'[1]1718  Exp_Rev Access'!$F$7:$GK$318,18,FALSE))</f>
        <v>10173.5</v>
      </c>
      <c r="Z113" s="90">
        <f>IF(ISNA(VLOOKUP($B113,'[1]1718  Exp_Rev Access'!$F$7:$GK$318,19,FALSE)),"",VLOOKUP($B113,'[1]1718  Exp_Rev Access'!$F$7:$GK$318,19,FALSE))</f>
        <v>0</v>
      </c>
      <c r="AA113" s="90">
        <f>IF(ISNA(VLOOKUP($B113,'[1]1718  Exp_Rev Access'!$F$7:$GK$318,20,FALSE)),"",VLOOKUP($B113,'[1]1718  Exp_Rev Access'!$F$7:$GK$318,20,FALSE))</f>
        <v>0</v>
      </c>
      <c r="AB113" s="90">
        <f>IF(ISNA(VLOOKUP($B113,'[1]1718  Exp_Rev Access'!$F$7:$GK$318,21,FALSE)),"",VLOOKUP($B113,'[1]1718  Exp_Rev Access'!$F$7:$GK$318,21,FALSE))</f>
        <v>0</v>
      </c>
      <c r="AC113" s="90">
        <f>IF(ISNA(VLOOKUP($B113,'[1]1718  Exp_Rev Access'!$F$7:$GK$318,22,FALSE)),"",VLOOKUP($B113,'[1]1718  Exp_Rev Access'!$F$7:$GK$318,22,FALSE))</f>
        <v>9511.67</v>
      </c>
      <c r="AD113" s="90">
        <f>IF(ISNA(VLOOKUP($B113,'[1]1718  Exp_Rev Access'!$F$7:$GK$318,23,FALSE)),"",VLOOKUP($B113,'[1]1718  Exp_Rev Access'!$F$7:$GK$318,23,FALSE))</f>
        <v>90417.87</v>
      </c>
      <c r="AE113" s="90">
        <f>IF(ISNA(VLOOKUP($B113,'[1]1718  Exp_Rev Access'!$F$7:$GK$318,24,FALSE)),"",VLOOKUP($B113,'[1]1718  Exp_Rev Access'!$F$7:$GK$318,24,FALSE))</f>
        <v>14056.39</v>
      </c>
      <c r="AF113" s="90">
        <f>IF(ISNA(VLOOKUP($B113,'[1]1718  Exp_Rev Access'!$F$7:$GK$318,25,FALSE)),"",VLOOKUP($B113,'[1]1718  Exp_Rev Access'!$F$7:$GK$318,25,FALSE))</f>
        <v>0</v>
      </c>
      <c r="AG113" s="90">
        <f>IF(ISNA(VLOOKUP($B113,'[1]1718  Exp_Rev Access'!$F$7:$GK$318,26,FALSE)),"",VLOOKUP($B113,'[1]1718  Exp_Rev Access'!$F$7:$GK$318,26,FALSE))</f>
        <v>8930.4</v>
      </c>
      <c r="AH113" s="90">
        <f>IF(ISNA(VLOOKUP($B113,'[1]1718  Exp_Rev Access'!$F$7:$GK$318,27,FALSE)),"",VLOOKUP($B113,'[1]1718  Exp_Rev Access'!$F$7:$GK$318,27,FALSE))</f>
        <v>6010.55</v>
      </c>
      <c r="AI113" s="90">
        <f>IF(ISNA(VLOOKUP($B113,'[1]1718  Exp_Rev Access'!$F$7:$GK$318,28,FALSE)),"",VLOOKUP($B113,'[1]1718  Exp_Rev Access'!$F$7:$GK$318,28,FALSE))</f>
        <v>6195.5</v>
      </c>
      <c r="AJ113" s="90">
        <f>IF(ISNA(VLOOKUP($B113,'[1]1718  Exp_Rev Access'!$F$7:$GK$318,29,FALSE)),"",VLOOKUP($B113,'[1]1718  Exp_Rev Access'!$F$7:$GK$318,29,FALSE))</f>
        <v>552.41</v>
      </c>
      <c r="AK113" s="90">
        <f>IF(ISNA(VLOOKUP($B113,'[1]1718  Exp_Rev Access'!$F$7:$GK$318,30,FALSE)),"",VLOOKUP($B113,'[1]1718  Exp_Rev Access'!$F$7:$GK$318,30,FALSE))</f>
        <v>8871.8700000000008</v>
      </c>
      <c r="AL113" s="90">
        <f>IF(ISNA(VLOOKUP($B113,'[1]1718  Exp_Rev Access'!$F$7:$GK$318,31,FALSE)),"",VLOOKUP($B113,'[1]1718  Exp_Rev Access'!$F$7:$GK$318,31,FALSE))</f>
        <v>7940.2</v>
      </c>
      <c r="AM113" s="56">
        <f t="shared" si="363"/>
        <v>199271.87</v>
      </c>
      <c r="AN113" s="92">
        <f t="shared" si="364"/>
        <v>1.8598830792538983E-2</v>
      </c>
      <c r="AO113" s="71">
        <f t="shared" si="365"/>
        <v>275.53042600555841</v>
      </c>
      <c r="AP113" s="90">
        <f>IF(ISNA(VLOOKUP($B113,'[1]1718  Exp_Rev Access'!$F$7:$GK$318,33,FALSE)),"",VLOOKUP($B113,'[1]1718  Exp_Rev Access'!$F$7:$GK$318,33,FALSE))</f>
        <v>4804970.21</v>
      </c>
      <c r="AQ113" s="90">
        <f>IF(ISNA(VLOOKUP($B113,'[1]1718  Exp_Rev Access'!$F$7:$GK$318,34,FALSE)),"",VLOOKUP($B113,'[1]1718  Exp_Rev Access'!$F$7:$GK$318,34,FALSE))</f>
        <v>115455.12</v>
      </c>
      <c r="AR113" s="90">
        <f>IF(ISNA(VLOOKUP($B113,'[1]1718  Exp_Rev Access'!$F$7:$GK$318,35,FALSE)),"",VLOOKUP($B113,'[1]1718  Exp_Rev Access'!$F$7:$GK$318,35,FALSE))</f>
        <v>677971.76</v>
      </c>
      <c r="AS113" s="90">
        <f>IF(ISNA(VLOOKUP($B113,'[1]1718  Exp_Rev Access'!$F$7:$GK$318,36,FALSE)),"",VLOOKUP($B113,'[1]1718  Exp_Rev Access'!$F$7:$GK$318,36,FALSE))</f>
        <v>0</v>
      </c>
      <c r="AT113" s="90">
        <f>IF(ISNA(VLOOKUP($B113,'[1]1718  Exp_Rev Access'!$F$7:$GK$318,37,FALSE)),"",VLOOKUP($B113,'[1]1718  Exp_Rev Access'!$F$7:$GK$318,37,FALSE))</f>
        <v>0</v>
      </c>
      <c r="AU113" s="56">
        <f t="shared" si="366"/>
        <v>5598397.0899999999</v>
      </c>
      <c r="AV113" s="93">
        <f t="shared" si="367"/>
        <v>0.52252051524559207</v>
      </c>
      <c r="AW113" s="56">
        <f t="shared" si="368"/>
        <v>7740.8253114500239</v>
      </c>
      <c r="AX113" s="90">
        <f>IF(ISNA(VLOOKUP($B113,'[1]1718  Exp_Rev Access'!$F$7:$GK$318,39,FALSE)),"",VLOOKUP($B113,'[1]1718  Exp_Rev Access'!$F$7:$GK$318,39,FALSE))</f>
        <v>0</v>
      </c>
      <c r="AY113" s="90">
        <f>IF(ISNA(VLOOKUP($B113,'[1]1718  Exp_Rev Access'!$F$7:$GK$318,40,FALSE)),"",VLOOKUP($B113,'[1]1718  Exp_Rev Access'!$F$7:$GK$318,40,FALSE))</f>
        <v>660419.68000000005</v>
      </c>
      <c r="AZ113" s="90">
        <f>IF(ISNA(VLOOKUP($B113,'[1]1718  Exp_Rev Access'!$F$7:$GK$318,41,FALSE)),"",VLOOKUP($B113,'[1]1718  Exp_Rev Access'!$F$7:$GK$318,41,FALSE))</f>
        <v>36285.089999999997</v>
      </c>
      <c r="BA113" s="90">
        <f>IF(ISNA(VLOOKUP($B113,'[1]1718  Exp_Rev Access'!$F$7:$GK$318,42,FALSE)),"",VLOOKUP($B113,'[1]1718  Exp_Rev Access'!$F$7:$GK$318,42,FALSE))</f>
        <v>0</v>
      </c>
      <c r="BB113" s="90">
        <f>IF(ISNA(VLOOKUP($B113,'[1]1718  Exp_Rev Access'!$F$7:$GK$318,43,FALSE)),"",VLOOKUP($B113,'[1]1718  Exp_Rev Access'!$F$7:$GK$318,43,FALSE))</f>
        <v>0</v>
      </c>
      <c r="BC113" s="90">
        <f>IF(ISNA(VLOOKUP($B113,'[1]1718  Exp_Rev Access'!$F$7:$GK$318,44,FALSE)),"",VLOOKUP($B113,'[1]1718  Exp_Rev Access'!$F$7:$GK$318,44,FALSE))</f>
        <v>392121.52</v>
      </c>
      <c r="BD113" s="90">
        <f>IF(ISNA(VLOOKUP($B113,'[1]1718  Exp_Rev Access'!$F$7:$GK$318,45,FALSE)),"",VLOOKUP($B113,'[1]1718  Exp_Rev Access'!$F$7:$GK$318,45,FALSE))</f>
        <v>0</v>
      </c>
      <c r="BE113" s="90">
        <f>IF(ISNA(VLOOKUP($B113,'[1]1718  Exp_Rev Access'!$F$7:$GK$318,46,FALSE)),"",VLOOKUP($B113,'[1]1718  Exp_Rev Access'!$F$7:$GK$318,46,FALSE))</f>
        <v>55867</v>
      </c>
      <c r="BF113" s="90">
        <f>IF(ISNA(VLOOKUP($B113,'[1]1718  Exp_Rev Access'!$F$7:$GK$318,47,FALSE)),"",VLOOKUP($B113,'[1]1718  Exp_Rev Access'!$F$7:$GK$318,47,FALSE))</f>
        <v>0</v>
      </c>
      <c r="BG113" s="90">
        <f>IF(ISNA(VLOOKUP($B113,'[1]1718  Exp_Rev Access'!$F$7:$GK$318,48,FALSE)),"",VLOOKUP($B113,'[1]1718  Exp_Rev Access'!$F$7:$GK$318,48,FALSE))</f>
        <v>0</v>
      </c>
      <c r="BH113" s="90">
        <f>IF(ISNA(VLOOKUP($B113,'[1]1718  Exp_Rev Access'!$F$7:$GK$318,49,FALSE)),"",VLOOKUP($B113,'[1]1718  Exp_Rev Access'!$F$7:$GK$318,49,FALSE))</f>
        <v>15172.69</v>
      </c>
      <c r="BI113" s="90">
        <f>IF(ISNA(VLOOKUP($B113,'[1]1718  Exp_Rev Access'!$F$7:$GK$318,50,FALSE)),"",VLOOKUP($B113,'[1]1718  Exp_Rev Access'!$F$7:$GK$318,50,FALSE))</f>
        <v>0</v>
      </c>
      <c r="BJ113" s="90">
        <f>IF(ISNA(VLOOKUP($B113,'[1]1718  Exp_Rev Access'!$F$7:$GK$318,51,FALSE)),"",VLOOKUP($B113,'[1]1718  Exp_Rev Access'!$F$7:$GK$318,51,FALSE))</f>
        <v>6369.8</v>
      </c>
      <c r="BK113" s="90">
        <f>IF(ISNA(VLOOKUP($B113,'[1]1718  Exp_Rev Access'!$F$7:$GK$318,52,FALSE)),"",VLOOKUP($B113,'[1]1718  Exp_Rev Access'!$F$7:$GK$318,52,FALSE))</f>
        <v>458711.94</v>
      </c>
      <c r="BL113" s="90">
        <f>IF(ISNA(VLOOKUP($B113,'[1]1718  Exp_Rev Access'!$F$7:$GK$318,53,FALSE)),"",VLOOKUP($B113,'[1]1718  Exp_Rev Access'!$F$7:$GK$318,53,FALSE))</f>
        <v>0</v>
      </c>
      <c r="BM113" s="90">
        <f>IF(ISNA(VLOOKUP($B113,'[1]1718  Exp_Rev Access'!$F$7:$GK$318,54,FALSE)),"",VLOOKUP($B113,'[1]1718  Exp_Rev Access'!$F$7:$GK$318,54,FALSE))</f>
        <v>0</v>
      </c>
      <c r="BN113" s="90">
        <f>IF(ISNA(VLOOKUP($B113,'[1]1718  Exp_Rev Access'!$F$7:$GK$318,55,FALSE)),"",VLOOKUP($B113,'[1]1718  Exp_Rev Access'!$F$7:$GK$318,55,FALSE))</f>
        <v>0</v>
      </c>
      <c r="BO113" s="90">
        <f>IF(ISNA(VLOOKUP($B113,'[1]1718  Exp_Rev Access'!$F$7:$GK$318,56,FALSE)),"",VLOOKUP($B113,'[1]1718  Exp_Rev Access'!$F$7:$GK$318,56,FALSE))</f>
        <v>0</v>
      </c>
      <c r="BP113" s="90">
        <f>IF(ISNA(VLOOKUP($B113,'[1]1718  Exp_Rev Access'!$F$7:$GK$318,57,FALSE)),"",VLOOKUP($B113,'[1]1718  Exp_Rev Access'!$F$7:$GK$318,57,FALSE))</f>
        <v>0</v>
      </c>
      <c r="BQ113" s="90">
        <f>IF(ISNA(VLOOKUP($B113,'[1]1718  Exp_Rev Access'!$F$7:$GK$318,58,FALSE)),"",VLOOKUP($B113,'[1]1718  Exp_Rev Access'!$F$7:$GK$318,58,FALSE))</f>
        <v>0</v>
      </c>
      <c r="BR113" s="90">
        <f>IF(ISNA(VLOOKUP($B113,'[1]1718  Exp_Rev Access'!$F$7:$GK$318,59,FALSE)),"",VLOOKUP($B113,'[1]1718  Exp_Rev Access'!$F$7:$GK$318,59,FALSE))</f>
        <v>0</v>
      </c>
      <c r="BS113" s="90">
        <f>IF(ISNA(VLOOKUP($B113,'[1]1718  Exp_Rev Access'!$F$7:$GK$318,60,FALSE)),"",VLOOKUP($B113,'[1]1718  Exp_Rev Access'!$F$7:$GK$318,60,FALSE))</f>
        <v>0</v>
      </c>
      <c r="BT113" s="90">
        <f>IF(ISNA(VLOOKUP($B113,'[1]1718  Exp_Rev Access'!$F$7:$GK$318,61,FALSE)),"",VLOOKUP($B113,'[1]1718  Exp_Rev Access'!$F$7:$GK$318,61,FALSE))</f>
        <v>0</v>
      </c>
      <c r="BU113" s="90">
        <f>IF(ISNA(VLOOKUP($B113,'[1]1718  Exp_Rev Access'!$F$7:$GK$318,62,FALSE)),"",VLOOKUP($B113,'[1]1718  Exp_Rev Access'!$F$7:$GK$318,62,FALSE))</f>
        <v>0</v>
      </c>
      <c r="BV113" s="56">
        <f t="shared" si="236"/>
        <v>1624947.72</v>
      </c>
      <c r="BW113" s="92">
        <f t="shared" si="369"/>
        <v>0.15166278958993065</v>
      </c>
      <c r="BX113" s="71">
        <f t="shared" si="370"/>
        <v>2246.7924726573847</v>
      </c>
      <c r="BY113" s="90">
        <f>IF(ISNA(VLOOKUP($B113,'[1]1718  Exp_Rev Access'!$F$7:$GK$318,64,FALSE)),"",VLOOKUP($B113,'[1]1718  Exp_Rev Access'!$F$7:$GK$318,64,FALSE))</f>
        <v>905.34</v>
      </c>
      <c r="BZ113" s="90">
        <f>IF(ISNA(VLOOKUP($B113,'[1]1718  Exp_Rev Access'!$F$7:$GK$318,65,FALSE)),"",VLOOKUP($B113,'[1]1718  Exp_Rev Access'!$F$7:$GK$318,65,FALSE))</f>
        <v>1039222.08</v>
      </c>
      <c r="CA113" s="90">
        <f>IF(ISNA(VLOOKUP($B113,'[1]1718  Exp_Rev Access'!$F$7:$GK$318,66,FALSE)),"",VLOOKUP($B113,'[1]1718  Exp_Rev Access'!$F$7:$GK$318,66,FALSE))</f>
        <v>21697.18</v>
      </c>
      <c r="CB113" s="90">
        <f>IF(ISNA(VLOOKUP($B113,'[1]1718  Exp_Rev Access'!$F$7:$GK$318,67,FALSE)),"",VLOOKUP($B113,'[1]1718  Exp_Rev Access'!$F$7:$GK$318,67,FALSE))</f>
        <v>0</v>
      </c>
      <c r="CC113" s="90">
        <f>IF(ISNA(VLOOKUP($B113,'[1]1718  Exp_Rev Access'!$F$7:$GK$318,68,FALSE)),"",VLOOKUP($B113,'[1]1718  Exp_Rev Access'!$F$7:$GK$318,68,FALSE))</f>
        <v>8.58</v>
      </c>
      <c r="CD113" s="90">
        <f>IF(ISNA(VLOOKUP($B113,'[1]1718  Exp_Rev Access'!$F$7:$GK$318,69,FALSE)),"",VLOOKUP($B113,'[1]1718  Exp_Rev Access'!$F$7:$GK$318,69,FALSE))</f>
        <v>0</v>
      </c>
      <c r="CE113" s="56">
        <f t="shared" si="237"/>
        <v>1061833.18</v>
      </c>
      <c r="CF113" s="92">
        <f t="shared" si="251"/>
        <v>9.9105085151876118E-2</v>
      </c>
      <c r="CG113" s="78">
        <f t="shared" si="252"/>
        <v>1468.1818785172077</v>
      </c>
      <c r="CH113" s="90">
        <f>IF(ISNA(VLOOKUP($B113,'[1]1718  Exp_Rev Access'!$F$7:$GK$318,$CH$2,FALSE)),"",VLOOKUP($B113,'[1]1718  Exp_Rev Access'!$F$7:$GK$318,$CH$2,FALSE))</f>
        <v>0</v>
      </c>
      <c r="CI113" s="90">
        <f>IF(ISNA(VLOOKUP($B113,'[1]1718  Exp_Rev Access'!$F$7:$GK$318,$CI$2,FALSE)),"",VLOOKUP($B113,'[1]1718  Exp_Rev Access'!$F$7:$GK$318,$CI$2,FALSE))</f>
        <v>0</v>
      </c>
      <c r="CJ113" s="90">
        <f>IF(ISNA(VLOOKUP($B113,'[1]1718  Exp_Rev Access'!$F$7:$GK$318,$CJ$2,FALSE)),"",VLOOKUP($B113,'[1]1718  Exp_Rev Access'!$F$7:$GK$318,$CJ$2,FALSE))</f>
        <v>0</v>
      </c>
      <c r="CK113" s="90">
        <f>IF(ISNA(VLOOKUP($B113,'[1]1718  Exp_Rev Access'!$F$7:$GK$318,$CK$2,FALSE)),"",VLOOKUP($B113,'[1]1718  Exp_Rev Access'!$F$7:$GK$318,$CK$2,FALSE))</f>
        <v>0</v>
      </c>
      <c r="CL113" s="90">
        <f>IF(ISNA(VLOOKUP($B113,'[1]1718  Exp_Rev Access'!$F$7:$GK$318,$CL$2,FALSE)),"",VLOOKUP($B113,'[1]1718  Exp_Rev Access'!$F$7:$GK$318,$CL$2,FALSE))</f>
        <v>0</v>
      </c>
      <c r="CM113" s="90">
        <f>IF(ISNA(VLOOKUP($B113,'[1]1718  Exp_Rev Access'!$F$7:$GK$318,$CM$2,FALSE)),"",VLOOKUP($B113,'[1]1718  Exp_Rev Access'!$F$7:$GK$318,$CM$2,FALSE))</f>
        <v>0</v>
      </c>
      <c r="CN113" s="90">
        <f>IF(ISNA(VLOOKUP($B113,'[1]1718  Exp_Rev Access'!$F$7:$GK$318,$CN$2,FALSE)),"",VLOOKUP($B113,'[1]1718  Exp_Rev Access'!$F$7:$GK$318,$CN$2,FALSE))</f>
        <v>0</v>
      </c>
      <c r="CO113" s="90">
        <f>IF(ISNA(VLOOKUP($B113,'[1]1718  Exp_Rev Access'!$F$7:$GK$318,$CO$2,FALSE)),"",VLOOKUP($B113,'[1]1718  Exp_Rev Access'!$F$7:$GK$318,$CO$2,FALSE))</f>
        <v>0</v>
      </c>
      <c r="CP113" s="90">
        <f>IF(ISNA(VLOOKUP($B113,'[1]1718  Exp_Rev Access'!$F$7:$GK$318,$CP$2,FALSE)),"",VLOOKUP($B113,'[1]1718  Exp_Rev Access'!$F$7:$GK$318,$CP$2,FALSE))</f>
        <v>0</v>
      </c>
      <c r="CQ113" s="90">
        <f>IF(ISNA(VLOOKUP($B113,'[1]1718  Exp_Rev Access'!$F$7:$GK$318,$CQ$2,FALSE)),"",VLOOKUP($B113,'[1]1718  Exp_Rev Access'!$F$7:$GK$318,$CQ$2,FALSE))</f>
        <v>168717</v>
      </c>
      <c r="CR113" s="90">
        <f>IF(ISNA(VLOOKUP($B113,'[1]1718  Exp_Rev Access'!$F$7:$GK$318,$CR$2,FALSE)),"",VLOOKUP($B113,'[1]1718  Exp_Rev Access'!$F$7:$GK$318,$CR$2,FALSE))</f>
        <v>0</v>
      </c>
      <c r="CS113" s="90">
        <f>IF(ISNA(VLOOKUP($B113,'[1]1718  Exp_Rev Access'!$F$7:$GK$318,$CS$2,FALSE)),"",VLOOKUP($B113,'[1]1718  Exp_Rev Access'!$F$7:$GK$318,$CS$2,FALSE))</f>
        <v>6773.85</v>
      </c>
      <c r="CT113" s="90">
        <f>IF(ISNA(VLOOKUP($B113,'[1]1718  Exp_Rev Access'!$F$7:$GK$318,$CT$2,FALSE)),"",VLOOKUP($B113,'[1]1718  Exp_Rev Access'!$F$7:$GK$318,$CT$2,FALSE))</f>
        <v>0</v>
      </c>
      <c r="CU113" s="90">
        <f>IF(ISNA(VLOOKUP($B113,'[1]1718  Exp_Rev Access'!$F$7:$GK$318,$CU$2,FALSE)),"",VLOOKUP($B113,'[1]1718  Exp_Rev Access'!$F$7:$GK$318,$CU$2,FALSE))</f>
        <v>154261.9</v>
      </c>
      <c r="CV113" s="90">
        <f>IF(ISNA(VLOOKUP($B113,'[1]1718  Exp_Rev Access'!$F$7:$GK$318,$CV$2,FALSE)),"",VLOOKUP($B113,'[1]1718  Exp_Rev Access'!$F$7:$GK$318,$CV$2,FALSE))</f>
        <v>301121</v>
      </c>
      <c r="CW113" s="90">
        <f>IF(ISNA(VLOOKUP($B113,'[1]1718  Exp_Rev Access'!$F$7:$GK$318,$CW$2,FALSE)),"",VLOOKUP($B113,'[1]1718  Exp_Rev Access'!$F$7:$GK$318,$CW$2,FALSE))</f>
        <v>0</v>
      </c>
      <c r="CX113" s="90">
        <f>IF(ISNA(VLOOKUP($B113,'[1]1718  Exp_Rev Access'!$F$7:$GK$318,$CX$2,FALSE)),"",VLOOKUP($B113,'[1]1718  Exp_Rev Access'!$F$7:$GK$318,$CX$2,FALSE))</f>
        <v>0</v>
      </c>
      <c r="CY113" s="90">
        <f>IF(ISNA(VLOOKUP($B113,'[1]1718  Exp_Rev Access'!$F$7:$GK$318,$CY$2,FALSE)),"",VLOOKUP($B113,'[1]1718  Exp_Rev Access'!$F$7:$GK$318,$CY$2,FALSE))</f>
        <v>0</v>
      </c>
      <c r="CZ113" s="90">
        <f>IF(ISNA(VLOOKUP($B113,'[1]1718  Exp_Rev Access'!$F$7:$GK$318,$CZ$2,FALSE)),"",VLOOKUP($B113,'[1]1718  Exp_Rev Access'!$F$7:$GK$318,$CZ$2,FALSE))</f>
        <v>0</v>
      </c>
      <c r="DA113" s="90">
        <f>IF(ISNA(VLOOKUP($B113,'[1]1718  Exp_Rev Access'!$F$7:$GK$318,$DA$2,FALSE)),"",VLOOKUP($B113,'[1]1718  Exp_Rev Access'!$F$7:$GK$318,$DA$2,FALSE))</f>
        <v>0</v>
      </c>
      <c r="DB113" s="90">
        <f>IF(ISNA(VLOOKUP($B113,'[1]1718  Exp_Rev Access'!$F$7:$GK$318,$DB$2,FALSE)),"",VLOOKUP($B113,'[1]1718  Exp_Rev Access'!$F$7:$GK$318,$DB$2,FALSE))</f>
        <v>4901.4399999999996</v>
      </c>
      <c r="DC113" s="90">
        <f>IF(ISNA(VLOOKUP($B113,'[1]1718  Exp_Rev Access'!$F$7:$GK$318,$DC$2,FALSE)),"",VLOOKUP($B113,'[1]1718  Exp_Rev Access'!$F$7:$GK$318,$DC$2,FALSE))</f>
        <v>0</v>
      </c>
      <c r="DD113" s="90">
        <f>IF(ISNA(VLOOKUP($B113,'[1]1718  Exp_Rev Access'!$F$7:$GK$318,$DD$2,FALSE)),"",VLOOKUP($B113,'[1]1718  Exp_Rev Access'!$F$7:$GK$318,$DD$2,FALSE))</f>
        <v>0</v>
      </c>
      <c r="DE113" s="90">
        <f>IF(ISNA(VLOOKUP($B113,'[1]1718  Exp_Rev Access'!$F$7:$GK$318,$DE$2,FALSE)),"",VLOOKUP($B113,'[1]1718  Exp_Rev Access'!$F$7:$GK$318,$DE$2,FALSE))</f>
        <v>0</v>
      </c>
      <c r="DF113" s="90">
        <f>IF(ISNA(VLOOKUP($B113,'[1]1718  Exp_Rev Access'!$F$7:$GK$318,$DF$2,FALSE)),"",VLOOKUP($B113,'[1]1718  Exp_Rev Access'!$F$7:$GK$318,$DF$2,FALSE))</f>
        <v>0</v>
      </c>
      <c r="DG113" s="90">
        <f>IF(ISNA(VLOOKUP($B113,'[1]1718  Exp_Rev Access'!$F$7:$GK$318,$DG$2,FALSE)),"",VLOOKUP($B113,'[1]1718  Exp_Rev Access'!$F$7:$GK$318,$DG$2,FALSE))</f>
        <v>0</v>
      </c>
      <c r="DH113" s="90">
        <f>IF(ISNA(VLOOKUP($B113,'[1]1718  Exp_Rev Access'!$F$7:$GK$318,$DH$2,FALSE)),"",VLOOKUP($B113,'[1]1718  Exp_Rev Access'!$F$7:$GK$318,$DH$2,FALSE))</f>
        <v>5508.81</v>
      </c>
      <c r="DI113" s="90">
        <f>IF(ISNA(VLOOKUP($B113,'[1]1718  Exp_Rev Access'!$F$7:$GK$318,$DI$2,FALSE)),"",VLOOKUP($B113,'[1]1718  Exp_Rev Access'!$F$7:$GK$318,$DI$2,FALSE))</f>
        <v>276925.38</v>
      </c>
      <c r="DJ113" s="90">
        <f>IF(ISNA(VLOOKUP($B113,'[1]1718  Exp_Rev Access'!$F$7:$GK$318,$DJ$2,FALSE)),"",VLOOKUP($B113,'[1]1718  Exp_Rev Access'!$F$7:$GK$318,$DJ$2,FALSE))</f>
        <v>0</v>
      </c>
      <c r="DK113" s="90">
        <f>IF(ISNA(VLOOKUP($B113,'[1]1718  Exp_Rev Access'!$F$7:$GK$318,$DK$2,FALSE)),"",VLOOKUP($B113,'[1]1718  Exp_Rev Access'!$F$7:$GK$318,$DK$2,FALSE))</f>
        <v>0</v>
      </c>
      <c r="DL113" s="90">
        <f>IF(ISNA(VLOOKUP($B113,'[1]1718  Exp_Rev Access'!$F$7:$GK$318,$DL$2,FALSE)),"",VLOOKUP($B113,'[1]1718  Exp_Rev Access'!$F$7:$GK$318,$DL$2,FALSE))</f>
        <v>0</v>
      </c>
      <c r="DM113" s="90">
        <f>IF(ISNA(VLOOKUP($B113,'[1]1718  Exp_Rev Access'!$F$7:$GK$318,$DM$2,FALSE)),"",VLOOKUP($B113,'[1]1718  Exp_Rev Access'!$F$7:$GK$318,$DM$2,FALSE))</f>
        <v>0</v>
      </c>
      <c r="DN113" s="90">
        <f>IF(ISNA(VLOOKUP($B113,'[1]1718  Exp_Rev Access'!$F$7:$GK$318,$DN$2,FALSE)),"",VLOOKUP($B113,'[1]1718  Exp_Rev Access'!$F$7:$GK$318,$DN$2,FALSE))</f>
        <v>0</v>
      </c>
      <c r="DO113" s="90">
        <f>IF(ISNA(VLOOKUP($B113,'[1]1718  Exp_Rev Access'!$F$7:$GK$318,$DO$2,FALSE)),"",VLOOKUP($B113,'[1]1718  Exp_Rev Access'!$F$7:$GK$318,$DO$2,FALSE))</f>
        <v>0</v>
      </c>
      <c r="DP113" s="90">
        <f>IF(ISNA(VLOOKUP($B113,'[1]1718  Exp_Rev Access'!$F$7:$GK$318,$DP$2,FALSE)),"",VLOOKUP($B113,'[1]1718  Exp_Rev Access'!$F$7:$GK$318,$DP$2,FALSE))</f>
        <v>0</v>
      </c>
      <c r="DQ113" s="90">
        <f>IF(ISNA(VLOOKUP($B113,'[1]1718  Exp_Rev Access'!$F$7:$GK$318,$DQ$2,FALSE)),"",VLOOKUP($B113,'[1]1718  Exp_Rev Access'!$F$7:$GK$318,$DQ$2,FALSE))</f>
        <v>0</v>
      </c>
      <c r="DR113" s="90">
        <f>IF(ISNA(VLOOKUP($B113,'[1]1718  Exp_Rev Access'!$F$7:$GK$318,$DR$2,FALSE)),"",VLOOKUP($B113,'[1]1718  Exp_Rev Access'!$F$7:$GK$318,$DR$2,FALSE))</f>
        <v>0</v>
      </c>
      <c r="DS113" s="90">
        <f>IF(ISNA(VLOOKUP($B113,'[1]1718  Exp_Rev Access'!$F$7:$GK$318,$DS$2,FALSE)),"",VLOOKUP($B113,'[1]1718  Exp_Rev Access'!$F$7:$GK$318,$DS$2,FALSE))</f>
        <v>0</v>
      </c>
      <c r="DT113" s="90">
        <f>IF(ISNA(VLOOKUP($B113,'[1]1718  Exp_Rev Access'!$F$7:$GK$318,$DT$2,FALSE)),"",VLOOKUP($B113,'[1]1718  Exp_Rev Access'!$F$7:$GK$318,$DT$2,FALSE))</f>
        <v>0</v>
      </c>
      <c r="DU113" s="90">
        <f>IF(ISNA(VLOOKUP($B113,'[1]1718  Exp_Rev Access'!$F$7:$GK$318,$DU$2,FALSE)),"",VLOOKUP($B113,'[1]1718  Exp_Rev Access'!$F$7:$GK$318,$DU$2,FALSE))</f>
        <v>0</v>
      </c>
      <c r="DV113" s="90">
        <f>IF(ISNA(VLOOKUP($B113,'[1]1718  Exp_Rev Access'!$F$7:$GK$318,$DV$2,FALSE)),"",VLOOKUP($B113,'[1]1718  Exp_Rev Access'!$F$7:$GK$318,$DV$2,FALSE))</f>
        <v>0</v>
      </c>
      <c r="DW113" s="90">
        <f>IF(ISNA(VLOOKUP($B113,'[1]1718  Exp_Rev Access'!$F$7:$GK$318,$DW$2,FALSE)),"",VLOOKUP($B113,'[1]1718  Exp_Rev Access'!$F$7:$GK$318,$DW$2,FALSE))</f>
        <v>0</v>
      </c>
      <c r="DX113" s="90">
        <f>IF(ISNA(VLOOKUP($B113,'[1]1718  Exp_Rev Access'!$F$7:$GK$318,$DX$2,FALSE)),"",VLOOKUP($B113,'[1]1718  Exp_Rev Access'!$F$7:$GK$318,$DX$2,FALSE))</f>
        <v>0</v>
      </c>
      <c r="DY113" s="90">
        <f>IF(ISNA(VLOOKUP($B113,'[1]1718  Exp_Rev Access'!$F$7:$GK$318,$DY$2,FALSE)),"",VLOOKUP($B113,'[1]1718  Exp_Rev Access'!$F$7:$GK$318,$DY$2,FALSE))</f>
        <v>19361.509999999998</v>
      </c>
      <c r="DZ113" s="90">
        <f>IF(ISNA(VLOOKUP($B113,'[1]1718  Exp_Rev Access'!$F$7:$GK$318,$DZ$2,FALSE)),"",VLOOKUP($B113,'[1]1718  Exp_Rev Access'!$F$7:$GK$318,$DZ$2,FALSE))</f>
        <v>0</v>
      </c>
      <c r="EA113" s="90">
        <f>IF(ISNA(VLOOKUP($B113,'[1]1718  Exp_Rev Access'!$F$7:$GK$318,$EA$2,FALSE)),"",VLOOKUP($B113,'[1]1718  Exp_Rev Access'!$F$7:$GK$318,$EA$2,FALSE))</f>
        <v>0</v>
      </c>
      <c r="EB113" s="90">
        <f>IF(ISNA(VLOOKUP($B113,'[1]1718  Exp_Rev Access'!$F$7:$GK$318,$EB$2,FALSE)),"",VLOOKUP($B113,'[1]1718  Exp_Rev Access'!$F$7:$GK$318,$EB$2,FALSE))</f>
        <v>0</v>
      </c>
      <c r="EC113" s="90">
        <f>IF(ISNA(VLOOKUP($B113,'[1]1718  Exp_Rev Access'!$F$7:$GK$318,$EC$2,FALSE)),"",VLOOKUP($B113,'[1]1718  Exp_Rev Access'!$F$7:$GK$318,$EC$2,FALSE))</f>
        <v>0</v>
      </c>
      <c r="ED113" s="90">
        <f>IF(ISNA(VLOOKUP($B113,'[1]1718  Exp_Rev Access'!$F$7:$GK$318,$ED$2,FALSE)),"",VLOOKUP($B113,'[1]1718  Exp_Rev Access'!$F$7:$GK$318,$ED$2,FALSE))</f>
        <v>0</v>
      </c>
      <c r="EE113" s="90">
        <f>IF(ISNA(VLOOKUP($B113,'[1]1718  Exp_Rev Access'!$F$7:$GK$318,$EE$2,FALSE)),"",VLOOKUP($B113,'[1]1718  Exp_Rev Access'!$F$7:$GK$318,$EE$2,FALSE))</f>
        <v>0</v>
      </c>
      <c r="EF113" s="90">
        <f>IF(ISNA(VLOOKUP($B113,'[1]1718  Exp_Rev Access'!$F$7:$GK$318,$EF$2,FALSE)),"",VLOOKUP($B113,'[1]1718  Exp_Rev Access'!$F$7:$GK$318,$EF$2,FALSE))</f>
        <v>21156.2</v>
      </c>
      <c r="EG113" s="90">
        <f>IF(ISNA(VLOOKUP($B113,'[1]1718  Exp_Rev Access'!$F$7:$GK$318,$EG$2,FALSE)),"",VLOOKUP($B113,'[1]1718  Exp_Rev Access'!$F$7:$GK$318,$EG$2,FALSE))</f>
        <v>90015.69</v>
      </c>
      <c r="EH113" s="90">
        <f>IF(ISNA(VLOOKUP($B113,'[1]1718  Exp_Rev Access'!$F$7:$GK$318,$EH$2,FALSE)),"",VLOOKUP($B113,'[1]1718  Exp_Rev Access'!$F$7:$GK$318,$EH$2,FALSE))</f>
        <v>0</v>
      </c>
      <c r="EI113" s="90">
        <f>IF(ISNA(VLOOKUP($B113,'[1]1718  Exp_Rev Access'!$F$7:$GK$318,$EI$2,FALSE)),"",VLOOKUP($B113,'[1]1718  Exp_Rev Access'!$F$7:$GK$318,$EI$2,FALSE))</f>
        <v>0</v>
      </c>
      <c r="EJ113" s="90">
        <f>IF(ISNA(VLOOKUP($B113,'[1]1718  Exp_Rev Access'!$F$7:$GK$318,$EJ$2,FALSE)),"",VLOOKUP($B113,'[1]1718  Exp_Rev Access'!$F$7:$GK$318,$EJ$2,FALSE))</f>
        <v>0</v>
      </c>
      <c r="EK113" s="90">
        <f>IF(ISNA(VLOOKUP($B113,'[1]1718  Exp_Rev Access'!$F$7:$GK$318,$EK$2,FALSE)),"",VLOOKUP($B113,'[1]1718  Exp_Rev Access'!$F$7:$GK$318,$EK$2,FALSE))</f>
        <v>0</v>
      </c>
      <c r="EL113" s="90">
        <f>IF(ISNA(VLOOKUP($B113,'[1]1718  Exp_Rev Access'!$F$7:$GK$318,$EL$2,FALSE)),"",VLOOKUP($B113,'[1]1718  Exp_Rev Access'!$F$7:$GK$318,$EL$2,FALSE))</f>
        <v>0</v>
      </c>
      <c r="EM113" s="90">
        <f>IF(ISNA(VLOOKUP($B113,'[1]1718  Exp_Rev Access'!$F$7:$GK$318,$EM$2,FALSE)),"",VLOOKUP($B113,'[1]1718  Exp_Rev Access'!$F$7:$GK$318,$EM$2,FALSE))</f>
        <v>0</v>
      </c>
      <c r="EN113" s="90">
        <f>IF(ISNA(VLOOKUP($B113,'[1]1718  Exp_Rev Access'!$F$7:$GK$318,$EN$2,FALSE)),"",VLOOKUP($B113,'[1]1718  Exp_Rev Access'!$F$7:$GK$318,$EN$2,FALSE))</f>
        <v>0</v>
      </c>
      <c r="EO113" s="90">
        <f>IF(ISNA(VLOOKUP($B113,'[1]1718  Exp_Rev Access'!$F$7:$GK$318,$EO$2,FALSE)),"",VLOOKUP($B113,'[1]1718  Exp_Rev Access'!$F$7:$GK$318,$EO$2,FALSE))</f>
        <v>0</v>
      </c>
      <c r="EP113" s="90">
        <f>IF(ISNA(VLOOKUP($B113,'[1]1718  Exp_Rev Access'!$F$7:$GK$318,$EP$2,FALSE)),"",VLOOKUP($B113,'[1]1718  Exp_Rev Access'!$F$7:$GK$318,$EP$2,FALSE))</f>
        <v>0</v>
      </c>
      <c r="EQ113" s="90">
        <f>IF(ISNA(VLOOKUP($B113,'[1]1718  Exp_Rev Access'!$F$7:$GK$318,$EQ$2,FALSE)),"",VLOOKUP($B113,'[1]1718  Exp_Rev Access'!$F$7:$GK$318,$EQ$2,FALSE))</f>
        <v>0</v>
      </c>
      <c r="ER113" s="90">
        <f>IF(ISNA(VLOOKUP($B113,'[1]1718  Exp_Rev Access'!$F$7:$GK$318,$ER$2,FALSE)),"",VLOOKUP($B113,'[1]1718  Exp_Rev Access'!$F$7:$GK$318,$ER$2,FALSE))</f>
        <v>0</v>
      </c>
      <c r="ES113" s="90">
        <f>IF(ISNA(VLOOKUP($B113,'[1]1718  Exp_Rev Access'!$F$7:$GK$318,$ES$2,FALSE)),"",VLOOKUP($B113,'[1]1718  Exp_Rev Access'!$F$7:$GK$318,$ES$2,FALSE))</f>
        <v>0</v>
      </c>
      <c r="ET113" s="90">
        <f>IF(ISNA(VLOOKUP($B113,'[1]1718  Exp_Rev Access'!$F$7:$GK$318,$ET$2,FALSE)),"",VLOOKUP($B113,'[1]1718  Exp_Rev Access'!$F$7:$GK$318,$ET$2,FALSE))</f>
        <v>0</v>
      </c>
      <c r="EU113" s="90">
        <f>IF(ISNA(VLOOKUP($B113,'[1]1718  Exp_Rev Access'!$F$7:$GK$318,$EU$2,FALSE)),"",VLOOKUP($B113,'[1]1718  Exp_Rev Access'!$F$7:$GK$318,$EU$2,FALSE))</f>
        <v>0</v>
      </c>
      <c r="EV113" s="90">
        <f>IF(ISNA(VLOOKUP($B113,'[1]1718  Exp_Rev Access'!$F$7:$GK$318,$EV$2,FALSE)),"",VLOOKUP($B113,'[1]1718  Exp_Rev Access'!$F$7:$GK$318,$EV$2,FALSE))</f>
        <v>2471.1799999999998</v>
      </c>
      <c r="EW113" s="90">
        <f>IF(ISNA(VLOOKUP($B113,'[1]1718  Exp_Rev Access'!$F$7:$GK$318,$EW$2,FALSE)),"",VLOOKUP($B113,'[1]1718  Exp_Rev Access'!$F$7:$GK$318,$EW$2,FALSE))</f>
        <v>0</v>
      </c>
      <c r="EX113" s="90">
        <f>IF(ISNA(VLOOKUP($B113,'[1]1718  Exp_Rev Access'!$F$7:$GK$318,$EX$2,FALSE)),"",VLOOKUP($B113,'[1]1718  Exp_Rev Access'!$F$7:$GK$318,$EX$2,FALSE))</f>
        <v>0</v>
      </c>
      <c r="EY113" s="90">
        <f>IF(ISNA(VLOOKUP($B113,'[1]1718  Exp_Rev Access'!$F$7:$GK$318,$EY$2,FALSE)),"",VLOOKUP($B113,'[1]1718  Exp_Rev Access'!$F$7:$GK$318,$EY$2,FALSE))</f>
        <v>0</v>
      </c>
      <c r="EZ113" s="90">
        <f>IF(ISNA(VLOOKUP($B113,'[1]1718  Exp_Rev Access'!$F$7:$GK$318,$EZ$2,FALSE)),"",VLOOKUP($B113,'[1]1718  Exp_Rev Access'!$F$7:$GK$318,$EZ$2,FALSE))</f>
        <v>0</v>
      </c>
      <c r="FA113" s="90">
        <f>IF(ISNA(VLOOKUP($B113,'[1]1718  Exp_Rev Access'!$F$7:$GK$318,$FA$2,FALSE)),"",VLOOKUP($B113,'[1]1718  Exp_Rev Access'!$F$7:$GK$318,$FA$2,FALSE))</f>
        <v>0</v>
      </c>
      <c r="FB113" s="90">
        <f>IF(ISNA(VLOOKUP($B113,'[1]1718  Exp_Rev Access'!$F$7:$GK$318,$FB$2,FALSE)),"",VLOOKUP($B113,'[1]1718  Exp_Rev Access'!$F$7:$GK$318,$FB$2,FALSE))</f>
        <v>0</v>
      </c>
      <c r="FC113" s="90">
        <f>IF(ISNA(VLOOKUP($B113,'[1]1718  Exp_Rev Access'!$F$7:$GK$318,$FC$2,FALSE)),"",VLOOKUP($B113,'[1]1718  Exp_Rev Access'!$F$7:$GK$318,$FC$2,FALSE))</f>
        <v>0</v>
      </c>
      <c r="FD113" s="90">
        <f>IF(ISNA(VLOOKUP($B113,'[1]1718  Exp_Rev Access'!$F$7:$GK$318,$FD$2,FALSE)),"",VLOOKUP($B113,'[1]1718  Exp_Rev Access'!$F$7:$GK$318,$FD$2,FALSE))</f>
        <v>0</v>
      </c>
      <c r="FE113" s="90">
        <f>IF(ISNA(VLOOKUP($B113,'[1]1718  Exp_Rev Access'!$F$7:$GK$318,$FE$2,FALSE)),"",VLOOKUP($B113,'[1]1718  Exp_Rev Access'!$F$7:$GK$318,$FE$2,FALSE))</f>
        <v>0</v>
      </c>
      <c r="FF113" s="90">
        <f>IF(ISNA(VLOOKUP($B113,'[1]1718  Exp_Rev Access'!$F$7:$GK$318,$FF$2,FALSE)),"",VLOOKUP($B113,'[1]1718  Exp_Rev Access'!$F$7:$GK$318,$FF$2,FALSE))</f>
        <v>0</v>
      </c>
      <c r="FG113" s="90">
        <f>IF(ISNA(VLOOKUP($B113,'[1]1718  Exp_Rev Access'!$F$7:$GK$318,$FG$2,FALSE)),"",VLOOKUP($B113,'[1]1718  Exp_Rev Access'!$F$7:$GK$318,$FG$2,FALSE))</f>
        <v>0</v>
      </c>
      <c r="FH113" s="90">
        <f>IF(ISNA(VLOOKUP($B113,'[1]1718  Exp_Rev Access'!$F$7:$GK$318,$FH$2,FALSE)),"",VLOOKUP($B113,'[1]1718  Exp_Rev Access'!$F$7:$GK$318,$FH$2,FALSE))</f>
        <v>0</v>
      </c>
      <c r="FI113" s="90">
        <f>IF(ISNA(VLOOKUP($B113,'[1]1718  Exp_Rev Access'!$F$7:$GK$318,$FI$2,FALSE)),"",VLOOKUP($B113,'[1]1718  Exp_Rev Access'!$F$7:$GK$318,$FI$2,FALSE))</f>
        <v>0</v>
      </c>
      <c r="FJ113" s="90">
        <f>IF(ISNA(VLOOKUP($B113,'[1]1718  Exp_Rev Access'!$F$7:$GK$318,$FJ$2,FALSE)),"",VLOOKUP($B113,'[1]1718  Exp_Rev Access'!$F$7:$GK$318,$FJ$2,FALSE))</f>
        <v>0</v>
      </c>
      <c r="FK113" s="90">
        <f>IF(ISNA(VLOOKUP($B113,'[1]1718  Exp_Rev Access'!$F$7:$GK$318,$FK$2,FALSE)),"",VLOOKUP($B113,'[1]1718  Exp_Rev Access'!$F$7:$GK$318,$FK$2,FALSE))</f>
        <v>0</v>
      </c>
      <c r="FL113" s="90">
        <f>IF(ISNA(VLOOKUP($B113,'[1]1718  Exp_Rev Access'!$F$7:$GK$318,$FL$2,FALSE)),"",VLOOKUP($B113,'[1]1718  Exp_Rev Access'!$F$7:$GK$318,$FL$2,FALSE))</f>
        <v>0</v>
      </c>
      <c r="FM113" s="90">
        <f>IF(ISNA(VLOOKUP($B113,'[1]1718  Exp_Rev Access'!$F$7:$GK$318,$FM$2,FALSE)),"",VLOOKUP($B113,'[1]1718  Exp_Rev Access'!$F$7:$GK$318,$FM$2,FALSE))</f>
        <v>0</v>
      </c>
      <c r="FN113" s="90">
        <f>IF(ISNA(VLOOKUP($B113,'[1]1718  Exp_Rev Access'!$F$7:$GK$318,$FN$2,FALSE)),"",VLOOKUP($B113,'[1]1718  Exp_Rev Access'!$F$7:$GK$318,$FN$2,FALSE))</f>
        <v>0</v>
      </c>
      <c r="FO113" s="90">
        <f>IF(ISNA(VLOOKUP($B113,'[1]1718  Exp_Rev Access'!$F$7:$GK$318,$FO$2,FALSE)),"",VLOOKUP($B113,'[1]1718  Exp_Rev Access'!$F$7:$GK$318,$FO$2,FALSE))</f>
        <v>0</v>
      </c>
      <c r="FP113" s="90">
        <f>IF(ISNA(VLOOKUP($B113,'[1]1718  Exp_Rev Access'!$F$7:$GK$318,$FP$2,FALSE)),"",VLOOKUP($B113,'[1]1718  Exp_Rev Access'!$F$7:$GK$318,$FP$2,FALSE))</f>
        <v>0</v>
      </c>
      <c r="FQ113" s="90">
        <f>IF(ISNA(VLOOKUP($B113,'[1]1718  Exp_Rev Access'!$F$7:$GK$318,$FQ$2,FALSE)),"",VLOOKUP($B113,'[1]1718  Exp_Rev Access'!$F$7:$GK$318,$FQ$2,FALSE))</f>
        <v>0</v>
      </c>
      <c r="FR113" s="90">
        <f>IF(ISNA(VLOOKUP($B113,'[1]1718  Exp_Rev Access'!$F$7:$GK$318,$FR$2,FALSE)),"",VLOOKUP($B113,'[1]1718  Exp_Rev Access'!$F$7:$GK$318,$FR$2,FALSE))</f>
        <v>24469.75</v>
      </c>
      <c r="FS113" s="56">
        <f t="shared" si="371"/>
        <v>1075683.71</v>
      </c>
      <c r="FT113" s="92">
        <f t="shared" si="372"/>
        <v>0.10039780982925776</v>
      </c>
      <c r="FU113" s="94">
        <f t="shared" si="373"/>
        <v>1487.3328125216046</v>
      </c>
      <c r="FV113" s="95">
        <f>IF(ISNA(VLOOKUP($B113,'[1]1718  Exp_Rev Access'!$F$7:$GK$318,$FV$2,FALSE)),"",VLOOKUP($B113,'[1]1718  Exp_Rev Access'!$F$7:$GK$318,$FV$2,FALSE))</f>
        <v>3400</v>
      </c>
      <c r="FW113" s="95">
        <f>IF(ISNA(VLOOKUP($B113,'[1]1718  Exp_Rev Access'!$F$7:$GK$318,$FW$2,FALSE)),"",VLOOKUP($B113,'[1]1718  Exp_Rev Access'!$F$7:$GK$318,$FW$2,FALSE))</f>
        <v>0</v>
      </c>
      <c r="FX113" s="95">
        <f>IF(ISNA(VLOOKUP($B113,'[1]1718  Exp_Rev Access'!$F$7:$GK$318,$FX$2,FALSE)),"",VLOOKUP($B113,'[1]1718  Exp_Rev Access'!$F$7:$GK$318,$FX$2,FALSE))</f>
        <v>0</v>
      </c>
      <c r="FY113" s="95">
        <f>IF(ISNA(VLOOKUP($B113,'[1]1718  Exp_Rev Access'!$F$7:$GK$318,$FY$2,FALSE)),"",VLOOKUP($B113,'[1]1718  Exp_Rev Access'!$F$7:$GK$318,$FY$2,FALSE))</f>
        <v>0</v>
      </c>
      <c r="FZ113" s="95">
        <f>IF(ISNA(VLOOKUP($B113,'[1]1718  Exp_Rev Access'!$F$7:$GK$318,$FZ$2,FALSE)),"",VLOOKUP($B113,'[1]1718  Exp_Rev Access'!$F$7:$GK$318,$FZ$2,FALSE))</f>
        <v>0</v>
      </c>
      <c r="GA113" s="95">
        <f>IF(ISNA(VLOOKUP($B113,'[1]1718  Exp_Rev Access'!$F$7:$GK$318,$GA$2,FALSE)),"",VLOOKUP($B113,'[1]1718  Exp_Rev Access'!$F$7:$GK$318,$GA$2,FALSE))</f>
        <v>0</v>
      </c>
      <c r="GB113" s="95">
        <f>IF(ISNA(VLOOKUP($B113,'[1]1718  Exp_Rev Access'!$F$7:$GK$318,$GB$2,FALSE)),"",VLOOKUP($B113,'[1]1718  Exp_Rev Access'!$F$7:$GK$318,$GB$2,FALSE))</f>
        <v>0</v>
      </c>
      <c r="GC113" s="95">
        <f>IF(ISNA(VLOOKUP($B113,'[1]1718  Exp_Rev Access'!$F$7:$GK$318,$GC$2,FALSE)),"",VLOOKUP($B113,'[1]1718  Exp_Rev Access'!$F$7:$GK$318,$GC$2,FALSE))</f>
        <v>0</v>
      </c>
      <c r="GD113" s="95">
        <f>IF(ISNA(VLOOKUP($B113,'[1]1718  Exp_Rev Access'!$F$7:$GK$318,$GD$2,FALSE)),"",VLOOKUP($B113,'[1]1718  Exp_Rev Access'!$F$7:$GK$318,$GD$2,FALSE))</f>
        <v>5950</v>
      </c>
      <c r="GE113" s="95">
        <f>IF(ISNA(VLOOKUP($B113,'[1]1718  Exp_Rev Access'!$F$7:$GK$318,$GE$2,FALSE)),"",VLOOKUP($B113,'[1]1718  Exp_Rev Access'!$F$7:$GK$318,$GE$2,FALSE))</f>
        <v>0</v>
      </c>
      <c r="GF113" s="95">
        <f>IF(ISNA(VLOOKUP($B113,'[1]1718  Exp_Rev Access'!$F$7:$GK$318,$GF$2,FALSE)),"",VLOOKUP($B113,'[1]1718  Exp_Rev Access'!$F$7:$GK$318,$GF$2,FALSE))</f>
        <v>4450</v>
      </c>
      <c r="GG113" s="95">
        <f>IF(ISNA(VLOOKUP($B113,'[1]1718  Exp_Rev Access'!$F$7:$GK$318,$GG$2,FALSE)),"",VLOOKUP($B113,'[1]1718  Exp_Rev Access'!$F$7:$GK$318,$GG$2,FALSE))</f>
        <v>0</v>
      </c>
      <c r="GH113" s="95">
        <f>IF(ISNA(VLOOKUP($B113,'[1]1718  Exp_Rev Access'!$F$7:$GK$318,$GH$2,FALSE)),"",VLOOKUP($B113,'[1]1718  Exp_Rev Access'!$F$7:$GK$318,$GH$2,FALSE))</f>
        <v>0</v>
      </c>
      <c r="GI113" s="95">
        <f>IF(ISNA(VLOOKUP($B113,'[1]1718  Exp_Rev Access'!$F$7:$GK$318,$GI$2,FALSE)),"",VLOOKUP($B113,'[1]1718  Exp_Rev Access'!$F$7:$GK$318,$GI$2,FALSE))</f>
        <v>0</v>
      </c>
      <c r="GJ113" s="95">
        <f>IF(ISNA(VLOOKUP($B113,'[1]1718  Exp_Rev Access'!$F$7:$GK$318,$GJ$2,FALSE)),"",VLOOKUP($B113,'[1]1718  Exp_Rev Access'!$F$7:$GK$318,$GJ$2,FALSE))</f>
        <v>7200</v>
      </c>
      <c r="GK113" s="95">
        <f>IF(ISNA(VLOOKUP($B113,'[1]1718  Exp_Rev Access'!$F$7:$GK$318,$GK$2,FALSE)),"",VLOOKUP($B113,'[1]1718  Exp_Rev Access'!$F$7:$GK$318,$GK$2,FALSE))</f>
        <v>1087.58</v>
      </c>
      <c r="GL113" s="95">
        <f>IF(ISNA(VLOOKUP($B113,'[1]1718  Exp_Rev Access'!$F$7:$GK$318,$GL$2,FALSE)),"",VLOOKUP($B113,'[1]1718  Exp_Rev Access'!$F$7:$GK$318,$GL$2,FALSE))</f>
        <v>0</v>
      </c>
      <c r="GM113" s="95">
        <f>IF(ISNA(VLOOKUP($B113,'[1]1718  Exp_Rev Access'!$F$7:$GK$318,$GM$2,FALSE)),"",VLOOKUP($B113,'[1]1718  Exp_Rev Access'!$F$7:$GK$318,$GM$2,FALSE))</f>
        <v>0</v>
      </c>
      <c r="GN113" s="95">
        <f>IF(ISNA(VLOOKUP($B113,'[1]1718  Exp_Rev Access'!$F$7:$GK$318,$GN$2,FALSE)),"",VLOOKUP($B113,'[1]1718  Exp_Rev Access'!$F$7:$GK$318,$GN$2,FALSE))</f>
        <v>0</v>
      </c>
      <c r="GO113" s="95">
        <f>IF(ISNA(VLOOKUP($B113,'[1]1718  Exp_Rev Access'!$F$7:$GK$318,$GO$2,FALSE)),"",VLOOKUP($B113,'[1]1718  Exp_Rev Access'!$F$7:$GK$318,$GO$2,FALSE))</f>
        <v>0</v>
      </c>
      <c r="GP113" s="95">
        <f>IF(ISNA(VLOOKUP($B113,'[1]1718  Exp_Rev Access'!$F$7:$GK$318,$GP$2,FALSE)),"",VLOOKUP($B113,'[1]1718  Exp_Rev Access'!$F$7:$GK$318,$GP$2,FALSE))</f>
        <v>0</v>
      </c>
      <c r="GQ113" s="95">
        <f>IF(ISNA(VLOOKUP($B113,'[1]1718  Exp_Rev Access'!$F$7:$GK$318,$GQ$2,FALSE)),"",VLOOKUP($B113,'[1]1718  Exp_Rev Access'!$F$7:$GK$318,$GQ$2,FALSE))</f>
        <v>100</v>
      </c>
      <c r="GR113" s="95">
        <f>IF(ISNA(VLOOKUP($B113,'[1]1718  Exp_Rev Access'!$F$7:$GK$318,$GR$2,FALSE)),"",VLOOKUP($B113,'[1]1718  Exp_Rev Access'!$F$7:$GK$318,$GR$2,FALSE))</f>
        <v>0</v>
      </c>
      <c r="GS113" s="95">
        <f>IF(ISNA(VLOOKUP($B113,'[1]1718  Exp_Rev Access'!$F$7:$GK$318,$GS$2,FALSE)),"",VLOOKUP($B113,'[1]1718  Exp_Rev Access'!$F$7:$GK$318,$GS$2,FALSE))</f>
        <v>0</v>
      </c>
      <c r="GT113" s="95">
        <f>IF(ISNA(VLOOKUP($B113,'[1]1718  Exp_Rev Access'!$F$7:$GK$318,$GT$2,FALSE)),"",VLOOKUP($B113,'[1]1718  Exp_Rev Access'!$F$7:$GK$318,$GT$2,FALSE))</f>
        <v>0</v>
      </c>
      <c r="GU113" s="56">
        <f t="shared" si="374"/>
        <v>22187.58</v>
      </c>
      <c r="GV113" s="92">
        <f t="shared" si="375"/>
        <v>2.0708544869675891E-3</v>
      </c>
      <c r="GW113" s="96">
        <f t="shared" si="376"/>
        <v>30.678456369343092</v>
      </c>
    </row>
    <row r="114" spans="1:222" s="97" customFormat="1" x14ac:dyDescent="0.3">
      <c r="A114" s="98"/>
      <c r="B114" s="99"/>
      <c r="C114" s="82" t="s">
        <v>185</v>
      </c>
      <c r="D114" s="111">
        <f>SUM(D104:D113)</f>
        <v>21050.739999999998</v>
      </c>
      <c r="E114" s="112">
        <f>SUM(E104:E113)</f>
        <v>274060908.71999997</v>
      </c>
      <c r="F114" s="113">
        <f t="shared" si="358"/>
        <v>274060908.72000003</v>
      </c>
      <c r="G114" s="113">
        <f t="shared" si="359"/>
        <v>0</v>
      </c>
      <c r="H114" s="103">
        <f>SUM(H104:H113)</f>
        <v>37153603.969999999</v>
      </c>
      <c r="I114" s="103">
        <f t="shared" ref="I114:M114" si="377">SUM(I104:I113)</f>
        <v>0</v>
      </c>
      <c r="J114" s="103">
        <f t="shared" si="377"/>
        <v>55.98</v>
      </c>
      <c r="K114" s="103">
        <f t="shared" si="377"/>
        <v>16.16</v>
      </c>
      <c r="L114" s="103">
        <f t="shared" si="377"/>
        <v>0</v>
      </c>
      <c r="M114" s="103">
        <f t="shared" si="377"/>
        <v>0</v>
      </c>
      <c r="N114" s="102">
        <f t="shared" si="360"/>
        <v>37153676.109999992</v>
      </c>
      <c r="O114" s="58">
        <f t="shared" si="361"/>
        <v>0.13556722220445827</v>
      </c>
      <c r="P114" s="102">
        <f t="shared" si="362"/>
        <v>1764.9581967189749</v>
      </c>
      <c r="Q114" s="103">
        <f>SUM(Q104:Q113)</f>
        <v>97993.76</v>
      </c>
      <c r="R114" s="103">
        <f t="shared" ref="R114:AL114" si="378">SUM(R104:R113)</f>
        <v>0</v>
      </c>
      <c r="S114" s="103">
        <f t="shared" si="378"/>
        <v>3866</v>
      </c>
      <c r="T114" s="103">
        <f t="shared" si="378"/>
        <v>0</v>
      </c>
      <c r="U114" s="103">
        <f t="shared" si="378"/>
        <v>72730.5</v>
      </c>
      <c r="V114" s="103">
        <f t="shared" si="378"/>
        <v>2580</v>
      </c>
      <c r="W114" s="103">
        <f t="shared" si="378"/>
        <v>38035.379999999997</v>
      </c>
      <c r="X114" s="103">
        <f t="shared" si="378"/>
        <v>97979.54</v>
      </c>
      <c r="Y114" s="103">
        <f t="shared" si="378"/>
        <v>165424.77000000002</v>
      </c>
      <c r="Z114" s="103">
        <f t="shared" si="378"/>
        <v>45088</v>
      </c>
      <c r="AA114" s="103">
        <f t="shared" si="378"/>
        <v>27877.63</v>
      </c>
      <c r="AB114" s="103">
        <f t="shared" si="378"/>
        <v>0</v>
      </c>
      <c r="AC114" s="103">
        <f t="shared" si="378"/>
        <v>36746.840000000004</v>
      </c>
      <c r="AD114" s="103">
        <f t="shared" si="378"/>
        <v>1231575.7800000003</v>
      </c>
      <c r="AE114" s="103">
        <f t="shared" si="378"/>
        <v>745065.21000000008</v>
      </c>
      <c r="AF114" s="103">
        <f t="shared" si="378"/>
        <v>0</v>
      </c>
      <c r="AG114" s="103">
        <f t="shared" si="378"/>
        <v>463748.68000000005</v>
      </c>
      <c r="AH114" s="103">
        <f t="shared" si="378"/>
        <v>14677.420000000002</v>
      </c>
      <c r="AI114" s="103">
        <f t="shared" si="378"/>
        <v>119467.51000000001</v>
      </c>
      <c r="AJ114" s="103">
        <f t="shared" si="378"/>
        <v>62751.05</v>
      </c>
      <c r="AK114" s="103">
        <f t="shared" si="378"/>
        <v>132325.32999999999</v>
      </c>
      <c r="AL114" s="103">
        <f t="shared" si="378"/>
        <v>64801.22</v>
      </c>
      <c r="AM114" s="102">
        <f t="shared" si="363"/>
        <v>3422734.6200000006</v>
      </c>
      <c r="AN114" s="61">
        <f t="shared" si="364"/>
        <v>1.2488955962329193E-2</v>
      </c>
      <c r="AO114" s="59">
        <f t="shared" si="365"/>
        <v>162.59450356614545</v>
      </c>
      <c r="AP114" s="103">
        <f>SUM(AP104:AP113)</f>
        <v>141435128.08000001</v>
      </c>
      <c r="AQ114" s="103">
        <f t="shared" ref="AQ114:AT114" si="379">SUM(AQ104:AQ113)</f>
        <v>4006707.0200000005</v>
      </c>
      <c r="AR114" s="103">
        <f t="shared" si="379"/>
        <v>15996798.33</v>
      </c>
      <c r="AS114" s="103">
        <f t="shared" si="379"/>
        <v>0</v>
      </c>
      <c r="AT114" s="103">
        <f t="shared" si="379"/>
        <v>0</v>
      </c>
      <c r="AU114" s="102">
        <f t="shared" si="366"/>
        <v>161438633.43000004</v>
      </c>
      <c r="AV114" s="64">
        <f t="shared" si="367"/>
        <v>0.58906114769887585</v>
      </c>
      <c r="AW114" s="102">
        <f t="shared" si="368"/>
        <v>7669.0241497448569</v>
      </c>
      <c r="AX114" s="103">
        <f>SUM(AX104:AX113)</f>
        <v>142565.24</v>
      </c>
      <c r="AY114" s="103">
        <f t="shared" ref="AY114:BU114" si="380">SUM(AY104:AY113)</f>
        <v>17324104.710000001</v>
      </c>
      <c r="AZ114" s="103">
        <f t="shared" si="380"/>
        <v>565795.11999999988</v>
      </c>
      <c r="BA114" s="103">
        <f t="shared" si="380"/>
        <v>0</v>
      </c>
      <c r="BB114" s="103">
        <f t="shared" si="380"/>
        <v>0</v>
      </c>
      <c r="BC114" s="103">
        <f t="shared" si="380"/>
        <v>11032888.84</v>
      </c>
      <c r="BD114" s="103">
        <f t="shared" si="380"/>
        <v>50726.9</v>
      </c>
      <c r="BE114" s="103">
        <f t="shared" si="380"/>
        <v>1753264.5599999998</v>
      </c>
      <c r="BF114" s="103">
        <f t="shared" si="380"/>
        <v>0</v>
      </c>
      <c r="BG114" s="103">
        <f t="shared" si="380"/>
        <v>5838730.1699999999</v>
      </c>
      <c r="BH114" s="103">
        <f t="shared" si="380"/>
        <v>457682.94</v>
      </c>
      <c r="BI114" s="103">
        <f t="shared" si="380"/>
        <v>0</v>
      </c>
      <c r="BJ114" s="103">
        <f t="shared" si="380"/>
        <v>199301.24</v>
      </c>
      <c r="BK114" s="103">
        <f t="shared" si="380"/>
        <v>9312958.0300000012</v>
      </c>
      <c r="BL114" s="103">
        <f t="shared" si="380"/>
        <v>0</v>
      </c>
      <c r="BM114" s="103">
        <f t="shared" si="380"/>
        <v>17001.12</v>
      </c>
      <c r="BN114" s="103">
        <f t="shared" si="380"/>
        <v>0</v>
      </c>
      <c r="BO114" s="103">
        <f t="shared" si="380"/>
        <v>0</v>
      </c>
      <c r="BP114" s="103">
        <f t="shared" si="380"/>
        <v>0</v>
      </c>
      <c r="BQ114" s="103">
        <f t="shared" si="380"/>
        <v>677961.05</v>
      </c>
      <c r="BR114" s="103">
        <f t="shared" si="380"/>
        <v>0</v>
      </c>
      <c r="BS114" s="103">
        <f t="shared" si="380"/>
        <v>0</v>
      </c>
      <c r="BT114" s="103">
        <f t="shared" si="380"/>
        <v>0</v>
      </c>
      <c r="BU114" s="103">
        <f t="shared" si="380"/>
        <v>0</v>
      </c>
      <c r="BV114" s="102">
        <f t="shared" si="236"/>
        <v>47372979.919999994</v>
      </c>
      <c r="BW114" s="61">
        <f t="shared" si="369"/>
        <v>0.17285566241918721</v>
      </c>
      <c r="BX114" s="59">
        <f t="shared" si="370"/>
        <v>2250.418746324357</v>
      </c>
      <c r="BY114" s="90">
        <f>SUM(BY104:BY113)</f>
        <v>38419.629999999997</v>
      </c>
      <c r="BZ114" s="90">
        <f t="shared" ref="BZ114:CD114" si="381">SUM(BZ104:BZ113)</f>
        <v>1039222.08</v>
      </c>
      <c r="CA114" s="90">
        <f t="shared" si="381"/>
        <v>21697.18</v>
      </c>
      <c r="CB114" s="90">
        <f t="shared" si="381"/>
        <v>686111.66</v>
      </c>
      <c r="CC114" s="90">
        <f t="shared" si="381"/>
        <v>8.58</v>
      </c>
      <c r="CD114" s="90">
        <f t="shared" si="381"/>
        <v>0</v>
      </c>
      <c r="CE114" s="56">
        <f t="shared" si="237"/>
        <v>1785459.13</v>
      </c>
      <c r="CF114" s="61">
        <f t="shared" si="251"/>
        <v>6.5148259864530747E-3</v>
      </c>
      <c r="CG114" s="62">
        <f t="shared" si="252"/>
        <v>84.81692947611343</v>
      </c>
      <c r="CH114" s="134">
        <f>SUM(CH104:CH113)</f>
        <v>67628.59</v>
      </c>
      <c r="CI114" s="134">
        <f t="shared" ref="CI114:ET114" si="382">SUM(CI104:CI113)</f>
        <v>0</v>
      </c>
      <c r="CJ114" s="134">
        <f t="shared" si="382"/>
        <v>0</v>
      </c>
      <c r="CK114" s="134">
        <f t="shared" si="382"/>
        <v>0</v>
      </c>
      <c r="CL114" s="134">
        <f t="shared" si="382"/>
        <v>0</v>
      </c>
      <c r="CM114" s="134">
        <f t="shared" si="382"/>
        <v>0</v>
      </c>
      <c r="CN114" s="134">
        <f t="shared" si="382"/>
        <v>0</v>
      </c>
      <c r="CO114" s="134">
        <f t="shared" si="382"/>
        <v>0</v>
      </c>
      <c r="CP114" s="134">
        <f t="shared" si="382"/>
        <v>0</v>
      </c>
      <c r="CQ114" s="134">
        <f t="shared" si="382"/>
        <v>3817082.52</v>
      </c>
      <c r="CR114" s="134">
        <f t="shared" si="382"/>
        <v>0</v>
      </c>
      <c r="CS114" s="134">
        <f t="shared" si="382"/>
        <v>149521.82</v>
      </c>
      <c r="CT114" s="134">
        <f t="shared" si="382"/>
        <v>35727</v>
      </c>
      <c r="CU114" s="134">
        <f t="shared" si="382"/>
        <v>5196447.55</v>
      </c>
      <c r="CV114" s="134">
        <f t="shared" si="382"/>
        <v>1226323.96</v>
      </c>
      <c r="CW114" s="134">
        <f t="shared" si="382"/>
        <v>1428470.25</v>
      </c>
      <c r="CX114" s="134">
        <f t="shared" si="382"/>
        <v>0</v>
      </c>
      <c r="CY114" s="134">
        <f t="shared" si="382"/>
        <v>0</v>
      </c>
      <c r="CZ114" s="134">
        <f t="shared" si="382"/>
        <v>0</v>
      </c>
      <c r="DA114" s="134">
        <f t="shared" si="382"/>
        <v>0</v>
      </c>
      <c r="DB114" s="134">
        <f t="shared" si="382"/>
        <v>662170.35</v>
      </c>
      <c r="DC114" s="134">
        <f t="shared" si="382"/>
        <v>0</v>
      </c>
      <c r="DD114" s="134">
        <f t="shared" si="382"/>
        <v>0</v>
      </c>
      <c r="DE114" s="134">
        <f t="shared" si="382"/>
        <v>0</v>
      </c>
      <c r="DF114" s="134">
        <f t="shared" si="382"/>
        <v>0</v>
      </c>
      <c r="DG114" s="134">
        <f t="shared" si="382"/>
        <v>35753.78</v>
      </c>
      <c r="DH114" s="134">
        <f t="shared" si="382"/>
        <v>156139.21999999997</v>
      </c>
      <c r="DI114" s="134">
        <f t="shared" si="382"/>
        <v>8289505.169999999</v>
      </c>
      <c r="DJ114" s="134">
        <f t="shared" si="382"/>
        <v>0</v>
      </c>
      <c r="DK114" s="134">
        <f t="shared" si="382"/>
        <v>4732.0600000000004</v>
      </c>
      <c r="DL114" s="134">
        <f t="shared" si="382"/>
        <v>0</v>
      </c>
      <c r="DM114" s="134">
        <f t="shared" si="382"/>
        <v>0</v>
      </c>
      <c r="DN114" s="134">
        <f t="shared" si="382"/>
        <v>0</v>
      </c>
      <c r="DO114" s="134">
        <f t="shared" si="382"/>
        <v>0</v>
      </c>
      <c r="DP114" s="134">
        <f t="shared" si="382"/>
        <v>0</v>
      </c>
      <c r="DQ114" s="134">
        <f t="shared" si="382"/>
        <v>0</v>
      </c>
      <c r="DR114" s="134">
        <f t="shared" si="382"/>
        <v>0</v>
      </c>
      <c r="DS114" s="134">
        <f t="shared" si="382"/>
        <v>0</v>
      </c>
      <c r="DT114" s="134">
        <f t="shared" si="382"/>
        <v>0</v>
      </c>
      <c r="DU114" s="134">
        <f t="shared" si="382"/>
        <v>0</v>
      </c>
      <c r="DV114" s="134">
        <f t="shared" si="382"/>
        <v>0</v>
      </c>
      <c r="DW114" s="134">
        <f t="shared" si="382"/>
        <v>0</v>
      </c>
      <c r="DX114" s="134">
        <f t="shared" si="382"/>
        <v>0</v>
      </c>
      <c r="DY114" s="134">
        <f t="shared" si="382"/>
        <v>19361.509999999998</v>
      </c>
      <c r="DZ114" s="134">
        <f t="shared" si="382"/>
        <v>0</v>
      </c>
      <c r="EA114" s="134">
        <f t="shared" si="382"/>
        <v>0</v>
      </c>
      <c r="EB114" s="134">
        <f t="shared" si="382"/>
        <v>0</v>
      </c>
      <c r="EC114" s="134">
        <f t="shared" si="382"/>
        <v>0</v>
      </c>
      <c r="ED114" s="134">
        <f t="shared" si="382"/>
        <v>0</v>
      </c>
      <c r="EE114" s="134">
        <f t="shared" si="382"/>
        <v>0</v>
      </c>
      <c r="EF114" s="134">
        <f t="shared" si="382"/>
        <v>21156.2</v>
      </c>
      <c r="EG114" s="134">
        <f t="shared" si="382"/>
        <v>90015.69</v>
      </c>
      <c r="EH114" s="134">
        <f t="shared" si="382"/>
        <v>0</v>
      </c>
      <c r="EI114" s="134">
        <f t="shared" si="382"/>
        <v>0</v>
      </c>
      <c r="EJ114" s="134">
        <f t="shared" si="382"/>
        <v>0</v>
      </c>
      <c r="EK114" s="134">
        <f t="shared" si="382"/>
        <v>0</v>
      </c>
      <c r="EL114" s="134">
        <f t="shared" si="382"/>
        <v>0</v>
      </c>
      <c r="EM114" s="134">
        <f t="shared" si="382"/>
        <v>0</v>
      </c>
      <c r="EN114" s="134">
        <f t="shared" si="382"/>
        <v>436066.84</v>
      </c>
      <c r="EO114" s="134">
        <f t="shared" si="382"/>
        <v>0</v>
      </c>
      <c r="EP114" s="134">
        <f t="shared" si="382"/>
        <v>0</v>
      </c>
      <c r="EQ114" s="134">
        <f t="shared" si="382"/>
        <v>0</v>
      </c>
      <c r="ER114" s="134">
        <f t="shared" si="382"/>
        <v>0</v>
      </c>
      <c r="ES114" s="134">
        <f t="shared" si="382"/>
        <v>0</v>
      </c>
      <c r="ET114" s="134">
        <f t="shared" si="382"/>
        <v>0</v>
      </c>
      <c r="EU114" s="134">
        <f t="shared" ref="EU114:FR114" si="383">SUM(EU104:EU113)</f>
        <v>0</v>
      </c>
      <c r="EV114" s="134">
        <f t="shared" si="383"/>
        <v>102209.41999999998</v>
      </c>
      <c r="EW114" s="134">
        <f t="shared" si="383"/>
        <v>0</v>
      </c>
      <c r="EX114" s="134">
        <f t="shared" si="383"/>
        <v>0</v>
      </c>
      <c r="EY114" s="134">
        <f t="shared" si="383"/>
        <v>0</v>
      </c>
      <c r="EZ114" s="134">
        <f t="shared" si="383"/>
        <v>0</v>
      </c>
      <c r="FA114" s="134">
        <f t="shared" si="383"/>
        <v>0</v>
      </c>
      <c r="FB114" s="134">
        <f t="shared" si="383"/>
        <v>0</v>
      </c>
      <c r="FC114" s="134">
        <f t="shared" si="383"/>
        <v>0</v>
      </c>
      <c r="FD114" s="134">
        <f t="shared" si="383"/>
        <v>0</v>
      </c>
      <c r="FE114" s="134">
        <f t="shared" si="383"/>
        <v>0</v>
      </c>
      <c r="FF114" s="134">
        <f t="shared" si="383"/>
        <v>0</v>
      </c>
      <c r="FG114" s="134">
        <f t="shared" si="383"/>
        <v>0</v>
      </c>
      <c r="FH114" s="134">
        <f t="shared" si="383"/>
        <v>0</v>
      </c>
      <c r="FI114" s="134">
        <f t="shared" si="383"/>
        <v>0</v>
      </c>
      <c r="FJ114" s="134">
        <f t="shared" si="383"/>
        <v>0</v>
      </c>
      <c r="FK114" s="134">
        <f t="shared" si="383"/>
        <v>0</v>
      </c>
      <c r="FL114" s="134">
        <f t="shared" si="383"/>
        <v>0</v>
      </c>
      <c r="FM114" s="134">
        <f t="shared" si="383"/>
        <v>0</v>
      </c>
      <c r="FN114" s="134">
        <f t="shared" si="383"/>
        <v>0</v>
      </c>
      <c r="FO114" s="134">
        <f t="shared" si="383"/>
        <v>0</v>
      </c>
      <c r="FP114" s="134">
        <f t="shared" si="383"/>
        <v>0</v>
      </c>
      <c r="FQ114" s="134">
        <f t="shared" si="383"/>
        <v>0</v>
      </c>
      <c r="FR114" s="134">
        <f t="shared" si="383"/>
        <v>708230.03</v>
      </c>
      <c r="FS114" s="102">
        <f t="shared" si="371"/>
        <v>22446541.960000005</v>
      </c>
      <c r="FT114" s="61">
        <f t="shared" si="372"/>
        <v>8.190347928435493E-2</v>
      </c>
      <c r="FU114" s="115">
        <f t="shared" si="373"/>
        <v>1066.3065507435847</v>
      </c>
      <c r="FV114" s="134">
        <f>SUM(FV104:FV113)</f>
        <v>141445.41</v>
      </c>
      <c r="FW114" s="134">
        <f t="shared" ref="FW114:GT114" si="384">SUM(FW104:FW113)</f>
        <v>3999.84</v>
      </c>
      <c r="FX114" s="134">
        <f t="shared" si="384"/>
        <v>0</v>
      </c>
      <c r="FY114" s="134">
        <f t="shared" si="384"/>
        <v>0</v>
      </c>
      <c r="FZ114" s="134">
        <f t="shared" si="384"/>
        <v>0</v>
      </c>
      <c r="GA114" s="134">
        <f t="shared" si="384"/>
        <v>0</v>
      </c>
      <c r="GB114" s="134">
        <f t="shared" si="384"/>
        <v>0</v>
      </c>
      <c r="GC114" s="134">
        <f t="shared" si="384"/>
        <v>0</v>
      </c>
      <c r="GD114" s="134">
        <f t="shared" si="384"/>
        <v>7937.98</v>
      </c>
      <c r="GE114" s="134">
        <f t="shared" si="384"/>
        <v>0</v>
      </c>
      <c r="GF114" s="134">
        <f t="shared" si="384"/>
        <v>165779.96</v>
      </c>
      <c r="GG114" s="134">
        <f t="shared" si="384"/>
        <v>0</v>
      </c>
      <c r="GH114" s="134">
        <f t="shared" si="384"/>
        <v>25578.07</v>
      </c>
      <c r="GI114" s="134">
        <f t="shared" si="384"/>
        <v>17390.88</v>
      </c>
      <c r="GJ114" s="134">
        <f t="shared" si="384"/>
        <v>7200</v>
      </c>
      <c r="GK114" s="134">
        <f t="shared" si="384"/>
        <v>16481.32</v>
      </c>
      <c r="GL114" s="134">
        <f t="shared" si="384"/>
        <v>1000</v>
      </c>
      <c r="GM114" s="134">
        <f t="shared" si="384"/>
        <v>0</v>
      </c>
      <c r="GN114" s="134">
        <f t="shared" si="384"/>
        <v>0</v>
      </c>
      <c r="GO114" s="134">
        <f t="shared" si="384"/>
        <v>0</v>
      </c>
      <c r="GP114" s="134">
        <f t="shared" si="384"/>
        <v>0</v>
      </c>
      <c r="GQ114" s="134">
        <f t="shared" si="384"/>
        <v>1697.6100000000001</v>
      </c>
      <c r="GR114" s="134">
        <f t="shared" si="384"/>
        <v>52372.480000000003</v>
      </c>
      <c r="GS114" s="134">
        <f t="shared" si="384"/>
        <v>0</v>
      </c>
      <c r="GT114" s="134">
        <f t="shared" si="384"/>
        <v>0</v>
      </c>
      <c r="GU114" s="102">
        <f t="shared" si="374"/>
        <v>440883.55</v>
      </c>
      <c r="GV114" s="61">
        <f t="shared" si="375"/>
        <v>1.6087064443416768E-3</v>
      </c>
      <c r="GW114" s="65">
        <f t="shared" si="376"/>
        <v>20.943850429961135</v>
      </c>
    </row>
    <row r="115" spans="1:222" x14ac:dyDescent="0.3">
      <c r="A115" s="73"/>
      <c r="B115" s="88"/>
      <c r="C115" s="89"/>
      <c r="D115" s="75" t="str">
        <f>IF(ISNA(VLOOKUP($B115,'[1]1718 enrollment_Rev_Exp by size'!$A$7:H453,3,FALSE)),"",VLOOKUP($B115,'[1]1718 enrollment_Rev_Exp by size'!$A$7:$G$350,3,FALSE))</f>
        <v/>
      </c>
      <c r="E115" s="76" t="str">
        <f>IF(ISNA(VLOOKUP($B115,'[1]1718 enrollment_Rev_Exp by size'!$A$7:I453,5,FALSE)),"",VLOOKUP($B115,'[1]1718 enrollment_Rev_Exp by size'!$A$7:$G$350,5,FALSE))</f>
        <v/>
      </c>
      <c r="F115" s="70"/>
      <c r="G115" s="70"/>
      <c r="H115" s="90"/>
      <c r="I115" s="90" t="str">
        <f>IF(ISNA(VLOOKUP($B115,'[1]1718  Exp_Rev Access'!$F$7:$GK$318,4,FALSE)),"",VLOOKUP($B115,'[1]1718  Exp_Rev Access'!$F$7:$GK$318,4,FALSE))</f>
        <v/>
      </c>
      <c r="J115" s="90" t="str">
        <f>IF(ISNA(VLOOKUP($B115,'[1]1718  Exp_Rev Access'!$F$7:$GK$318,5,FALSE)),"",VLOOKUP($B115,'[1]1718  Exp_Rev Access'!$F$7:$GK$318,5,FALSE))</f>
        <v/>
      </c>
      <c r="K115" s="90" t="str">
        <f>IF(ISNA(VLOOKUP($B115,'[1]1718  Exp_Rev Access'!$F$7:$GK$318,6,FALSE)),"-",VLOOKUP($B115,'[1]1718  Exp_Rev Access'!$F$7:$GK$318,6,FALSE))</f>
        <v>-</v>
      </c>
      <c r="L115" s="90" t="str">
        <f>IF(ISNA(VLOOKUP($B115,'[1]1718  Exp_Rev Access'!$F$7:$GK$318,7,FALSE)),"",VLOOKUP($B115,'[1]1718  Exp_Rev Access'!$F$7:$GK$318,7,FALSE))</f>
        <v/>
      </c>
      <c r="M115" s="90" t="str">
        <f>IF(ISNA(VLOOKUP($B115,'[1]1718  Exp_Rev Access'!$F$7:$GK$318,8,FALSE)),"",VLOOKUP($B115,'[1]1718  Exp_Rev Access'!$F$7:$GK$318,8,FALSE))</f>
        <v/>
      </c>
      <c r="N115" s="56"/>
      <c r="O115" s="91"/>
      <c r="P115" s="56"/>
      <c r="Q115" s="90" t="str">
        <f>IF(ISNA(VLOOKUP($B115,'[1]1718  Exp_Rev Access'!$F$7:$GK$318,10,FALSE)),"",VLOOKUP($B115,'[1]1718  Exp_Rev Access'!$F$7:$GK$318,10,FALSE))</f>
        <v/>
      </c>
      <c r="R115" s="90" t="str">
        <f>IF(ISNA(VLOOKUP($B115,'[1]1718  Exp_Rev Access'!$F$7:$GK$318,11,FALSE)),"",VLOOKUP($B115,'[1]1718  Exp_Rev Access'!$F$7:$GK$318,11,FALSE))</f>
        <v/>
      </c>
      <c r="S115" s="90" t="str">
        <f>IF(ISNA(VLOOKUP($B115,'[1]1718  Exp_Rev Access'!$F$7:$GK$318,12,FALSE)),"",VLOOKUP($B115,'[1]1718  Exp_Rev Access'!$F$7:$GK$318,12,FALSE))</f>
        <v/>
      </c>
      <c r="T115" s="90" t="str">
        <f>IF(ISNA(VLOOKUP($B115,'[1]1718  Exp_Rev Access'!$F$7:$GK$318,13,FALSE)),"",VLOOKUP($B115,'[1]1718  Exp_Rev Access'!$F$7:$GK$318,13,FALSE))</f>
        <v/>
      </c>
      <c r="U115" s="90" t="str">
        <f>IF(ISNA(VLOOKUP($B115,'[1]1718  Exp_Rev Access'!$F$7:$GK$318,14,FALSE)),"",VLOOKUP($B115,'[1]1718  Exp_Rev Access'!$F$7:$GK$318,14,FALSE))</f>
        <v/>
      </c>
      <c r="V115" s="90" t="str">
        <f>IF(ISNA(VLOOKUP($B115,'[1]1718  Exp_Rev Access'!$F$7:$GK$318,15,FALSE)),"",VLOOKUP($B115,'[1]1718  Exp_Rev Access'!$F$7:$GK$318,15,FALSE))</f>
        <v/>
      </c>
      <c r="W115" s="90" t="str">
        <f>IF(ISNA(VLOOKUP($B115,'[1]1718  Exp_Rev Access'!$F$7:$GK$318,16,FALSE)),"",VLOOKUP($B115,'[1]1718  Exp_Rev Access'!$F$7:$GK$318,16,FALSE))</f>
        <v/>
      </c>
      <c r="X115" s="90" t="str">
        <f>IF(ISNA(VLOOKUP($B115,'[1]1718  Exp_Rev Access'!$F$7:$GK$318,17,FALSE)),"",VLOOKUP($B115,'[1]1718  Exp_Rev Access'!$F$7:$GK$318,17,FALSE))</f>
        <v/>
      </c>
      <c r="Y115" s="90" t="str">
        <f>IF(ISNA(VLOOKUP($B115,'[1]1718  Exp_Rev Access'!$F$7:$GK$318,18,FALSE)),"",VLOOKUP($B115,'[1]1718  Exp_Rev Access'!$F$7:$GK$318,18,FALSE))</f>
        <v/>
      </c>
      <c r="Z115" s="90" t="str">
        <f>IF(ISNA(VLOOKUP($B115,'[1]1718  Exp_Rev Access'!$F$7:$GK$318,19,FALSE)),"",VLOOKUP($B115,'[1]1718  Exp_Rev Access'!$F$7:$GK$318,19,FALSE))</f>
        <v/>
      </c>
      <c r="AA115" s="90" t="str">
        <f>IF(ISNA(VLOOKUP($B115,'[1]1718  Exp_Rev Access'!$F$7:$GK$318,20,FALSE)),"",VLOOKUP($B115,'[1]1718  Exp_Rev Access'!$F$7:$GK$318,20,FALSE))</f>
        <v/>
      </c>
      <c r="AB115" s="90" t="str">
        <f>IF(ISNA(VLOOKUP($B115,'[1]1718  Exp_Rev Access'!$F$7:$GK$318,21,FALSE)),"",VLOOKUP($B115,'[1]1718  Exp_Rev Access'!$F$7:$GK$318,21,FALSE))</f>
        <v/>
      </c>
      <c r="AC115" s="90" t="str">
        <f>IF(ISNA(VLOOKUP($B115,'[1]1718  Exp_Rev Access'!$F$7:$GK$318,22,FALSE)),"",VLOOKUP($B115,'[1]1718  Exp_Rev Access'!$F$7:$GK$318,22,FALSE))</f>
        <v/>
      </c>
      <c r="AD115" s="90" t="str">
        <f>IF(ISNA(VLOOKUP($B115,'[1]1718  Exp_Rev Access'!$F$7:$GK$318,23,FALSE)),"",VLOOKUP($B115,'[1]1718  Exp_Rev Access'!$F$7:$GK$318,23,FALSE))</f>
        <v/>
      </c>
      <c r="AE115" s="90" t="str">
        <f>IF(ISNA(VLOOKUP($B115,'[1]1718  Exp_Rev Access'!$F$7:$GK$318,24,FALSE)),"",VLOOKUP($B115,'[1]1718  Exp_Rev Access'!$F$7:$GK$318,24,FALSE))</f>
        <v/>
      </c>
      <c r="AF115" s="90" t="str">
        <f>IF(ISNA(VLOOKUP($B115,'[1]1718  Exp_Rev Access'!$F$7:$GK$318,25,FALSE)),"",VLOOKUP($B115,'[1]1718  Exp_Rev Access'!$F$7:$GK$318,25,FALSE))</f>
        <v/>
      </c>
      <c r="AG115" s="90" t="str">
        <f>IF(ISNA(VLOOKUP($B115,'[1]1718  Exp_Rev Access'!$F$7:$GK$318,26,FALSE)),"",VLOOKUP($B115,'[1]1718  Exp_Rev Access'!$F$7:$GK$318,26,FALSE))</f>
        <v/>
      </c>
      <c r="AH115" s="90" t="str">
        <f>IF(ISNA(VLOOKUP($B115,'[1]1718  Exp_Rev Access'!$F$7:$GK$318,27,FALSE)),"",VLOOKUP($B115,'[1]1718  Exp_Rev Access'!$F$7:$GK$318,27,FALSE))</f>
        <v/>
      </c>
      <c r="AI115" s="90" t="str">
        <f>IF(ISNA(VLOOKUP($B115,'[1]1718  Exp_Rev Access'!$F$7:$GK$318,28,FALSE)),"",VLOOKUP($B115,'[1]1718  Exp_Rev Access'!$F$7:$GK$318,28,FALSE))</f>
        <v/>
      </c>
      <c r="AJ115" s="90" t="str">
        <f>IF(ISNA(VLOOKUP($B115,'[1]1718  Exp_Rev Access'!$F$7:$GK$318,29,FALSE)),"",VLOOKUP($B115,'[1]1718  Exp_Rev Access'!$F$7:$GK$318,29,FALSE))</f>
        <v/>
      </c>
      <c r="AK115" s="90" t="str">
        <f>IF(ISNA(VLOOKUP($B115,'[1]1718  Exp_Rev Access'!$F$7:$GK$318,30,FALSE)),"",VLOOKUP($B115,'[1]1718  Exp_Rev Access'!$F$7:$GK$318,30,FALSE))</f>
        <v/>
      </c>
      <c r="AL115" s="90" t="str">
        <f>IF(ISNA(VLOOKUP($B115,'[1]1718  Exp_Rev Access'!$F$7:$GK$318,31,FALSE)),"",VLOOKUP($B115,'[1]1718  Exp_Rev Access'!$F$7:$GK$318,31,FALSE))</f>
        <v/>
      </c>
      <c r="AM115" s="56"/>
      <c r="AN115" s="92"/>
      <c r="AO115" s="71"/>
      <c r="AP115" s="90" t="str">
        <f>IF(ISNA(VLOOKUP($B115,'[1]1718  Exp_Rev Access'!$F$7:$GK$318,33,FALSE)),"",VLOOKUP($B115,'[1]1718  Exp_Rev Access'!$F$7:$GK$318,33,FALSE))</f>
        <v/>
      </c>
      <c r="AQ115" s="90" t="str">
        <f>IF(ISNA(VLOOKUP($B115,'[1]1718  Exp_Rev Access'!$F$7:$GK$318,34,FALSE)),"",VLOOKUP($B115,'[1]1718  Exp_Rev Access'!$F$7:$GK$318,34,FALSE))</f>
        <v/>
      </c>
      <c r="AR115" s="90" t="str">
        <f>IF(ISNA(VLOOKUP($B115,'[1]1718  Exp_Rev Access'!$F$7:$GK$318,35,FALSE)),"",VLOOKUP($B115,'[1]1718  Exp_Rev Access'!$F$7:$GK$318,35,FALSE))</f>
        <v/>
      </c>
      <c r="AS115" s="90" t="str">
        <f>IF(ISNA(VLOOKUP($B115,'[1]1718  Exp_Rev Access'!$F$7:$GK$318,36,FALSE)),"",VLOOKUP($B115,'[1]1718  Exp_Rev Access'!$F$7:$GK$318,36,FALSE))</f>
        <v/>
      </c>
      <c r="AT115" s="90" t="str">
        <f>IF(ISNA(VLOOKUP($B115,'[1]1718  Exp_Rev Access'!$F$7:$GK$318,37,FALSE)),"",VLOOKUP($B115,'[1]1718  Exp_Rev Access'!$F$7:$GK$318,37,FALSE))</f>
        <v/>
      </c>
      <c r="AU115" s="56"/>
      <c r="AV115" s="93"/>
      <c r="AW115" s="56"/>
      <c r="AX115" s="90" t="str">
        <f>IF(ISNA(VLOOKUP($B115,'[1]1718  Exp_Rev Access'!$F$7:$GK$318,39,FALSE)),"",VLOOKUP($B115,'[1]1718  Exp_Rev Access'!$F$7:$GK$318,39,FALSE))</f>
        <v/>
      </c>
      <c r="AY115" s="90" t="str">
        <f>IF(ISNA(VLOOKUP($B115,'[1]1718  Exp_Rev Access'!$F$7:$GK$318,40,FALSE)),"",VLOOKUP($B115,'[1]1718  Exp_Rev Access'!$F$7:$GK$318,40,FALSE))</f>
        <v/>
      </c>
      <c r="AZ115" s="90" t="str">
        <f>IF(ISNA(VLOOKUP($B115,'[1]1718  Exp_Rev Access'!$F$7:$GK$318,41,FALSE)),"",VLOOKUP($B115,'[1]1718  Exp_Rev Access'!$F$7:$GK$318,41,FALSE))</f>
        <v/>
      </c>
      <c r="BA115" s="90" t="str">
        <f>IF(ISNA(VLOOKUP($B115,'[1]1718  Exp_Rev Access'!$F$7:$GK$318,42,FALSE)),"",VLOOKUP($B115,'[1]1718  Exp_Rev Access'!$F$7:$GK$318,42,FALSE))</f>
        <v/>
      </c>
      <c r="BB115" s="90" t="str">
        <f>IF(ISNA(VLOOKUP($B115,'[1]1718  Exp_Rev Access'!$F$7:$GK$318,43,FALSE)),"",VLOOKUP($B115,'[1]1718  Exp_Rev Access'!$F$7:$GK$318,43,FALSE))</f>
        <v/>
      </c>
      <c r="BC115" s="90" t="str">
        <f>IF(ISNA(VLOOKUP($B115,'[1]1718  Exp_Rev Access'!$F$7:$GK$318,44,FALSE)),"",VLOOKUP($B115,'[1]1718  Exp_Rev Access'!$F$7:$GK$318,44,FALSE))</f>
        <v/>
      </c>
      <c r="BD115" s="90" t="str">
        <f>IF(ISNA(VLOOKUP($B115,'[1]1718  Exp_Rev Access'!$F$7:$GK$318,45,FALSE)),"",VLOOKUP($B115,'[1]1718  Exp_Rev Access'!$F$7:$GK$318,45,FALSE))</f>
        <v/>
      </c>
      <c r="BE115" s="90" t="str">
        <f>IF(ISNA(VLOOKUP($B115,'[1]1718  Exp_Rev Access'!$F$7:$GK$318,46,FALSE)),"",VLOOKUP($B115,'[1]1718  Exp_Rev Access'!$F$7:$GK$318,46,FALSE))</f>
        <v/>
      </c>
      <c r="BF115" s="90" t="str">
        <f>IF(ISNA(VLOOKUP($B115,'[1]1718  Exp_Rev Access'!$F$7:$GK$318,47,FALSE)),"",VLOOKUP($B115,'[1]1718  Exp_Rev Access'!$F$7:$GK$318,47,FALSE))</f>
        <v/>
      </c>
      <c r="BG115" s="90" t="str">
        <f>IF(ISNA(VLOOKUP($B115,'[1]1718  Exp_Rev Access'!$F$7:$GK$318,48,FALSE)),"",VLOOKUP($B115,'[1]1718  Exp_Rev Access'!$F$7:$GK$318,48,FALSE))</f>
        <v/>
      </c>
      <c r="BH115" s="90" t="str">
        <f>IF(ISNA(VLOOKUP($B115,'[1]1718  Exp_Rev Access'!$F$7:$GK$318,49,FALSE)),"",VLOOKUP($B115,'[1]1718  Exp_Rev Access'!$F$7:$GK$318,49,FALSE))</f>
        <v/>
      </c>
      <c r="BI115" s="90" t="str">
        <f>IF(ISNA(VLOOKUP($B115,'[1]1718  Exp_Rev Access'!$F$7:$GK$318,50,FALSE)),"",VLOOKUP($B115,'[1]1718  Exp_Rev Access'!$F$7:$GK$318,50,FALSE))</f>
        <v/>
      </c>
      <c r="BJ115" s="90" t="str">
        <f>IF(ISNA(VLOOKUP($B115,'[1]1718  Exp_Rev Access'!$F$7:$GK$318,51,FALSE)),"",VLOOKUP($B115,'[1]1718  Exp_Rev Access'!$F$7:$GK$318,51,FALSE))</f>
        <v/>
      </c>
      <c r="BK115" s="90" t="str">
        <f>IF(ISNA(VLOOKUP($B115,'[1]1718  Exp_Rev Access'!$F$7:$GK$318,52,FALSE)),"",VLOOKUP($B115,'[1]1718  Exp_Rev Access'!$F$7:$GK$318,52,FALSE))</f>
        <v/>
      </c>
      <c r="BL115" s="90" t="str">
        <f>IF(ISNA(VLOOKUP($B115,'[1]1718  Exp_Rev Access'!$F$7:$GK$318,53,FALSE)),"",VLOOKUP($B115,'[1]1718  Exp_Rev Access'!$F$7:$GK$318,53,FALSE))</f>
        <v/>
      </c>
      <c r="BM115" s="90" t="str">
        <f>IF(ISNA(VLOOKUP($B115,'[1]1718  Exp_Rev Access'!$F$7:$GK$318,54,FALSE)),"",VLOOKUP($B115,'[1]1718  Exp_Rev Access'!$F$7:$GK$318,54,FALSE))</f>
        <v/>
      </c>
      <c r="BN115" s="90" t="str">
        <f>IF(ISNA(VLOOKUP($B115,'[1]1718  Exp_Rev Access'!$F$7:$GK$318,55,FALSE)),"",VLOOKUP($B115,'[1]1718  Exp_Rev Access'!$F$7:$GK$318,55,FALSE))</f>
        <v/>
      </c>
      <c r="BO115" s="90" t="str">
        <f>IF(ISNA(VLOOKUP($B115,'[1]1718  Exp_Rev Access'!$F$7:$GK$318,56,FALSE)),"",VLOOKUP($B115,'[1]1718  Exp_Rev Access'!$F$7:$GK$318,56,FALSE))</f>
        <v/>
      </c>
      <c r="BP115" s="90" t="str">
        <f>IF(ISNA(VLOOKUP($B115,'[1]1718  Exp_Rev Access'!$F$7:$GK$318,57,FALSE)),"",VLOOKUP($B115,'[1]1718  Exp_Rev Access'!$F$7:$GK$318,57,FALSE))</f>
        <v/>
      </c>
      <c r="BQ115" s="90" t="str">
        <f>IF(ISNA(VLOOKUP($B115,'[1]1718  Exp_Rev Access'!$F$7:$GK$318,58,FALSE)),"",VLOOKUP($B115,'[1]1718  Exp_Rev Access'!$F$7:$GK$318,58,FALSE))</f>
        <v/>
      </c>
      <c r="BR115" s="90" t="str">
        <f>IF(ISNA(VLOOKUP($B115,'[1]1718  Exp_Rev Access'!$F$7:$GK$318,59,FALSE)),"",VLOOKUP($B115,'[1]1718  Exp_Rev Access'!$F$7:$GK$318,59,FALSE))</f>
        <v/>
      </c>
      <c r="BS115" s="90" t="str">
        <f>IF(ISNA(VLOOKUP($B115,'[1]1718  Exp_Rev Access'!$F$7:$GK$318,60,FALSE)),"",VLOOKUP($B115,'[1]1718  Exp_Rev Access'!$F$7:$GK$318,60,FALSE))</f>
        <v/>
      </c>
      <c r="BT115" s="90" t="str">
        <f>IF(ISNA(VLOOKUP($B115,'[1]1718  Exp_Rev Access'!$F$7:$GK$318,61,FALSE)),"",VLOOKUP($B115,'[1]1718  Exp_Rev Access'!$F$7:$GK$318,61,FALSE))</f>
        <v/>
      </c>
      <c r="BU115" s="90" t="str">
        <f>IF(ISNA(VLOOKUP($B115,'[1]1718  Exp_Rev Access'!$F$7:$GK$318,62,FALSE)),"",VLOOKUP($B115,'[1]1718  Exp_Rev Access'!$F$7:$GK$318,62,FALSE))</f>
        <v/>
      </c>
      <c r="BV115" s="56">
        <f t="shared" si="236"/>
        <v>0</v>
      </c>
      <c r="BW115" s="92"/>
      <c r="BX115" s="71"/>
      <c r="BY115" s="90" t="str">
        <f>IF(ISNA(VLOOKUP($B115,'[1]1718  Exp_Rev Access'!$F$7:$GK$318,64,FALSE)),"",VLOOKUP($B115,'[1]1718  Exp_Rev Access'!$F$7:$GK$318,64,FALSE))</f>
        <v/>
      </c>
      <c r="BZ115" s="90" t="str">
        <f>IF(ISNA(VLOOKUP($B115,'[1]1718  Exp_Rev Access'!$F$7:$GK$318,65,FALSE)),"",VLOOKUP($B115,'[1]1718  Exp_Rev Access'!$F$7:$GK$318,65,FALSE))</f>
        <v/>
      </c>
      <c r="CA115" s="90" t="str">
        <f>IF(ISNA(VLOOKUP($B115,'[1]1718  Exp_Rev Access'!$F$7:$GK$318,66,FALSE)),"",VLOOKUP($B115,'[1]1718  Exp_Rev Access'!$F$7:$GK$318,66,FALSE))</f>
        <v/>
      </c>
      <c r="CB115" s="90" t="str">
        <f>IF(ISNA(VLOOKUP($B115,'[1]1718  Exp_Rev Access'!$F$7:$GK$318,67,FALSE)),"",VLOOKUP($B115,'[1]1718  Exp_Rev Access'!$F$7:$GK$318,67,FALSE))</f>
        <v/>
      </c>
      <c r="CC115" s="90" t="str">
        <f>IF(ISNA(VLOOKUP($B115,'[1]1718  Exp_Rev Access'!$F$7:$GK$318,68,FALSE)),"",VLOOKUP($B115,'[1]1718  Exp_Rev Access'!$F$7:$GK$318,68,FALSE))</f>
        <v/>
      </c>
      <c r="CD115" s="90" t="str">
        <f>IF(ISNA(VLOOKUP($B115,'[1]1718  Exp_Rev Access'!$F$7:$GK$318,69,FALSE)),"",VLOOKUP($B115,'[1]1718  Exp_Rev Access'!$F$7:$GK$318,69,FALSE))</f>
        <v/>
      </c>
      <c r="CE115" s="56">
        <f t="shared" si="237"/>
        <v>0</v>
      </c>
      <c r="CF115" s="92"/>
      <c r="CG115" s="78"/>
      <c r="CH115" s="90" t="str">
        <f>IF(ISNA(VLOOKUP($B115,'[1]1718  Exp_Rev Access'!$F$7:$GK$318,$CH$2,FALSE)),"",VLOOKUP($B115,'[1]1718  Exp_Rev Access'!$F$7:$GK$318,$CH$2,FALSE))</f>
        <v/>
      </c>
      <c r="CI115" s="90" t="str">
        <f>IF(ISNA(VLOOKUP($B115,'[1]1718  Exp_Rev Access'!$F$7:$GK$318,$CI$2,FALSE)),"",VLOOKUP($B115,'[1]1718  Exp_Rev Access'!$F$7:$GK$318,$CI$2,FALSE))</f>
        <v/>
      </c>
      <c r="CJ115" s="90" t="str">
        <f>IF(ISNA(VLOOKUP($B115,'[1]1718  Exp_Rev Access'!$F$7:$GK$318,$CJ$2,FALSE)),"",VLOOKUP($B115,'[1]1718  Exp_Rev Access'!$F$7:$GK$318,$CJ$2,FALSE))</f>
        <v/>
      </c>
      <c r="CK115" s="90" t="str">
        <f>IF(ISNA(VLOOKUP($B115,'[1]1718  Exp_Rev Access'!$F$7:$GK$318,$CK$2,FALSE)),"",VLOOKUP($B115,'[1]1718  Exp_Rev Access'!$F$7:$GK$318,$CK$2,FALSE))</f>
        <v/>
      </c>
      <c r="CL115" s="90" t="str">
        <f>IF(ISNA(VLOOKUP($B115,'[1]1718  Exp_Rev Access'!$F$7:$GK$318,$CL$2,FALSE)),"",VLOOKUP($B115,'[1]1718  Exp_Rev Access'!$F$7:$GK$318,$CL$2,FALSE))</f>
        <v/>
      </c>
      <c r="CM115" s="90" t="str">
        <f>IF(ISNA(VLOOKUP($B115,'[1]1718  Exp_Rev Access'!$F$7:$GK$318,$CM$2,FALSE)),"",VLOOKUP($B115,'[1]1718  Exp_Rev Access'!$F$7:$GK$318,$CM$2,FALSE))</f>
        <v/>
      </c>
      <c r="CN115" s="90" t="str">
        <f>IF(ISNA(VLOOKUP($B115,'[1]1718  Exp_Rev Access'!$F$7:$GK$318,$CN$2,FALSE)),"",VLOOKUP($B115,'[1]1718  Exp_Rev Access'!$F$7:$GK$318,$CN$2,FALSE))</f>
        <v/>
      </c>
      <c r="CO115" s="90" t="str">
        <f>IF(ISNA(VLOOKUP($B115,'[1]1718  Exp_Rev Access'!$F$7:$GK$318,$CO$2,FALSE)),"",VLOOKUP($B115,'[1]1718  Exp_Rev Access'!$F$7:$GK$318,$CO$2,FALSE))</f>
        <v/>
      </c>
      <c r="CP115" s="90" t="str">
        <f>IF(ISNA(VLOOKUP($B115,'[1]1718  Exp_Rev Access'!$F$7:$GK$318,$CP$2,FALSE)),"",VLOOKUP($B115,'[1]1718  Exp_Rev Access'!$F$7:$GK$318,$CP$2,FALSE))</f>
        <v/>
      </c>
      <c r="CQ115" s="90" t="str">
        <f>IF(ISNA(VLOOKUP($B115,'[1]1718  Exp_Rev Access'!$F$7:$GK$318,$CQ$2,FALSE)),"",VLOOKUP($B115,'[1]1718  Exp_Rev Access'!$F$7:$GK$318,$CQ$2,FALSE))</f>
        <v/>
      </c>
      <c r="CR115" s="90" t="str">
        <f>IF(ISNA(VLOOKUP($B115,'[1]1718  Exp_Rev Access'!$F$7:$GK$318,$CR$2,FALSE)),"",VLOOKUP($B115,'[1]1718  Exp_Rev Access'!$F$7:$GK$318,$CR$2,FALSE))</f>
        <v/>
      </c>
      <c r="CS115" s="90" t="str">
        <f>IF(ISNA(VLOOKUP($B115,'[1]1718  Exp_Rev Access'!$F$7:$GK$318,$CS$2,FALSE)),"",VLOOKUP($B115,'[1]1718  Exp_Rev Access'!$F$7:$GK$318,$CS$2,FALSE))</f>
        <v/>
      </c>
      <c r="CT115" s="90" t="str">
        <f>IF(ISNA(VLOOKUP($B115,'[1]1718  Exp_Rev Access'!$F$7:$GK$318,$CT$2,FALSE)),"",VLOOKUP($B115,'[1]1718  Exp_Rev Access'!$F$7:$GK$318,$CT$2,FALSE))</f>
        <v/>
      </c>
      <c r="CU115" s="90" t="str">
        <f>IF(ISNA(VLOOKUP($B115,'[1]1718  Exp_Rev Access'!$F$7:$GK$318,$CU$2,FALSE)),"",VLOOKUP($B115,'[1]1718  Exp_Rev Access'!$F$7:$GK$318,$CU$2,FALSE))</f>
        <v/>
      </c>
      <c r="CV115" s="90" t="str">
        <f>IF(ISNA(VLOOKUP($B115,'[1]1718  Exp_Rev Access'!$F$7:$GK$318,$CV$2,FALSE)),"",VLOOKUP($B115,'[1]1718  Exp_Rev Access'!$F$7:$GK$318,$CV$2,FALSE))</f>
        <v/>
      </c>
      <c r="CW115" s="90" t="str">
        <f>IF(ISNA(VLOOKUP($B115,'[1]1718  Exp_Rev Access'!$F$7:$GK$318,$CW$2,FALSE)),"",VLOOKUP($B115,'[1]1718  Exp_Rev Access'!$F$7:$GK$318,$CW$2,FALSE))</f>
        <v/>
      </c>
      <c r="CX115" s="90" t="str">
        <f>IF(ISNA(VLOOKUP($B115,'[1]1718  Exp_Rev Access'!$F$7:$GK$318,$CX$2,FALSE)),"",VLOOKUP($B115,'[1]1718  Exp_Rev Access'!$F$7:$GK$318,$CX$2,FALSE))</f>
        <v/>
      </c>
      <c r="CY115" s="90" t="str">
        <f>IF(ISNA(VLOOKUP($B115,'[1]1718  Exp_Rev Access'!$F$7:$GK$318,$CY$2,FALSE)),"",VLOOKUP($B115,'[1]1718  Exp_Rev Access'!$F$7:$GK$318,$CY$2,FALSE))</f>
        <v/>
      </c>
      <c r="CZ115" s="90" t="str">
        <f>IF(ISNA(VLOOKUP($B115,'[1]1718  Exp_Rev Access'!$F$7:$GK$318,$CZ$2,FALSE)),"",VLOOKUP($B115,'[1]1718  Exp_Rev Access'!$F$7:$GK$318,$CZ$2,FALSE))</f>
        <v/>
      </c>
      <c r="DA115" s="90" t="str">
        <f>IF(ISNA(VLOOKUP($B115,'[1]1718  Exp_Rev Access'!$F$7:$GK$318,$DA$2,FALSE)),"",VLOOKUP($B115,'[1]1718  Exp_Rev Access'!$F$7:$GK$318,$DA$2,FALSE))</f>
        <v/>
      </c>
      <c r="DB115" s="90" t="str">
        <f>IF(ISNA(VLOOKUP($B115,'[1]1718  Exp_Rev Access'!$F$7:$GK$318,$DB$2,FALSE)),"",VLOOKUP($B115,'[1]1718  Exp_Rev Access'!$F$7:$GK$318,$DB$2,FALSE))</f>
        <v/>
      </c>
      <c r="DC115" s="90" t="str">
        <f>IF(ISNA(VLOOKUP($B115,'[1]1718  Exp_Rev Access'!$F$7:$GK$318,$DC$2,FALSE)),"",VLOOKUP($B115,'[1]1718  Exp_Rev Access'!$F$7:$GK$318,$DC$2,FALSE))</f>
        <v/>
      </c>
      <c r="DD115" s="90" t="str">
        <f>IF(ISNA(VLOOKUP($B115,'[1]1718  Exp_Rev Access'!$F$7:$GK$318,$DD$2,FALSE)),"",VLOOKUP($B115,'[1]1718  Exp_Rev Access'!$F$7:$GK$318,$DD$2,FALSE))</f>
        <v/>
      </c>
      <c r="DE115" s="90" t="str">
        <f>IF(ISNA(VLOOKUP($B115,'[1]1718  Exp_Rev Access'!$F$7:$GK$318,$DE$2,FALSE)),"",VLOOKUP($B115,'[1]1718  Exp_Rev Access'!$F$7:$GK$318,$DE$2,FALSE))</f>
        <v/>
      </c>
      <c r="DF115" s="90" t="str">
        <f>IF(ISNA(VLOOKUP($B115,'[1]1718  Exp_Rev Access'!$F$7:$GK$318,$DF$2,FALSE)),"",VLOOKUP($B115,'[1]1718  Exp_Rev Access'!$F$7:$GK$318,$DF$2,FALSE))</f>
        <v/>
      </c>
      <c r="DG115" s="90" t="str">
        <f>IF(ISNA(VLOOKUP($B115,'[1]1718  Exp_Rev Access'!$F$7:$GK$318,$DG$2,FALSE)),"",VLOOKUP($B115,'[1]1718  Exp_Rev Access'!$F$7:$GK$318,$DG$2,FALSE))</f>
        <v/>
      </c>
      <c r="DH115" s="90" t="str">
        <f>IF(ISNA(VLOOKUP($B115,'[1]1718  Exp_Rev Access'!$F$7:$GK$318,$DH$2,FALSE)),"",VLOOKUP($B115,'[1]1718  Exp_Rev Access'!$F$7:$GK$318,$DH$2,FALSE))</f>
        <v/>
      </c>
      <c r="DI115" s="90" t="str">
        <f>IF(ISNA(VLOOKUP($B115,'[1]1718  Exp_Rev Access'!$F$7:$GK$318,$DI$2,FALSE)),"",VLOOKUP($B115,'[1]1718  Exp_Rev Access'!$F$7:$GK$318,$DI$2,FALSE))</f>
        <v/>
      </c>
      <c r="DJ115" s="90" t="str">
        <f>IF(ISNA(VLOOKUP($B115,'[1]1718  Exp_Rev Access'!$F$7:$GK$318,$DJ$2,FALSE)),"",VLOOKUP($B115,'[1]1718  Exp_Rev Access'!$F$7:$GK$318,$DJ$2,FALSE))</f>
        <v/>
      </c>
      <c r="DK115" s="90" t="str">
        <f>IF(ISNA(VLOOKUP($B115,'[1]1718  Exp_Rev Access'!$F$7:$GK$318,$DK$2,FALSE)),"",VLOOKUP($B115,'[1]1718  Exp_Rev Access'!$F$7:$GK$318,$DK$2,FALSE))</f>
        <v/>
      </c>
      <c r="DL115" s="90" t="str">
        <f>IF(ISNA(VLOOKUP($B115,'[1]1718  Exp_Rev Access'!$F$7:$GK$318,$DL$2,FALSE)),"",VLOOKUP($B115,'[1]1718  Exp_Rev Access'!$F$7:$GK$318,$DL$2,FALSE))</f>
        <v/>
      </c>
      <c r="DM115" s="90" t="str">
        <f>IF(ISNA(VLOOKUP($B115,'[1]1718  Exp_Rev Access'!$F$7:$GK$318,$DM$2,FALSE)),"",VLOOKUP($B115,'[1]1718  Exp_Rev Access'!$F$7:$GK$318,$DM$2,FALSE))</f>
        <v/>
      </c>
      <c r="DN115" s="90" t="str">
        <f>IF(ISNA(VLOOKUP($B115,'[1]1718  Exp_Rev Access'!$F$7:$GK$318,$DN$2,FALSE)),"",VLOOKUP($B115,'[1]1718  Exp_Rev Access'!$F$7:$GK$318,$DN$2,FALSE))</f>
        <v/>
      </c>
      <c r="DO115" s="90" t="str">
        <f>IF(ISNA(VLOOKUP($B115,'[1]1718  Exp_Rev Access'!$F$7:$GK$318,$DO$2,FALSE)),"",VLOOKUP($B115,'[1]1718  Exp_Rev Access'!$F$7:$GK$318,$DO$2,FALSE))</f>
        <v/>
      </c>
      <c r="DP115" s="90" t="str">
        <f>IF(ISNA(VLOOKUP($B115,'[1]1718  Exp_Rev Access'!$F$7:$GK$318,$DP$2,FALSE)),"",VLOOKUP($B115,'[1]1718  Exp_Rev Access'!$F$7:$GK$318,$DP$2,FALSE))</f>
        <v/>
      </c>
      <c r="DQ115" s="90" t="str">
        <f>IF(ISNA(VLOOKUP($B115,'[1]1718  Exp_Rev Access'!$F$7:$GK$318,$DQ$2,FALSE)),"",VLOOKUP($B115,'[1]1718  Exp_Rev Access'!$F$7:$GK$318,$DQ$2,FALSE))</f>
        <v/>
      </c>
      <c r="DR115" s="90" t="str">
        <f>IF(ISNA(VLOOKUP($B115,'[1]1718  Exp_Rev Access'!$F$7:$GK$318,$DR$2,FALSE)),"",VLOOKUP($B115,'[1]1718  Exp_Rev Access'!$F$7:$GK$318,$DR$2,FALSE))</f>
        <v/>
      </c>
      <c r="DS115" s="90" t="str">
        <f>IF(ISNA(VLOOKUP($B115,'[1]1718  Exp_Rev Access'!$F$7:$GK$318,$DS$2,FALSE)),"",VLOOKUP($B115,'[1]1718  Exp_Rev Access'!$F$7:$GK$318,$DS$2,FALSE))</f>
        <v/>
      </c>
      <c r="DT115" s="90" t="str">
        <f>IF(ISNA(VLOOKUP($B115,'[1]1718  Exp_Rev Access'!$F$7:$GK$318,$DT$2,FALSE)),"",VLOOKUP($B115,'[1]1718  Exp_Rev Access'!$F$7:$GK$318,$DT$2,FALSE))</f>
        <v/>
      </c>
      <c r="DU115" s="90" t="str">
        <f>IF(ISNA(VLOOKUP($B115,'[1]1718  Exp_Rev Access'!$F$7:$GK$318,$DU$2,FALSE)),"",VLOOKUP($B115,'[1]1718  Exp_Rev Access'!$F$7:$GK$318,$DU$2,FALSE))</f>
        <v/>
      </c>
      <c r="DV115" s="90" t="str">
        <f>IF(ISNA(VLOOKUP($B115,'[1]1718  Exp_Rev Access'!$F$7:$GK$318,$DV$2,FALSE)),"",VLOOKUP($B115,'[1]1718  Exp_Rev Access'!$F$7:$GK$318,$DV$2,FALSE))</f>
        <v/>
      </c>
      <c r="DW115" s="90" t="str">
        <f>IF(ISNA(VLOOKUP($B115,'[1]1718  Exp_Rev Access'!$F$7:$GK$318,$DW$2,FALSE)),"",VLOOKUP($B115,'[1]1718  Exp_Rev Access'!$F$7:$GK$318,$DW$2,FALSE))</f>
        <v/>
      </c>
      <c r="DX115" s="90" t="str">
        <f>IF(ISNA(VLOOKUP($B115,'[1]1718  Exp_Rev Access'!$F$7:$GK$318,$DX$2,FALSE)),"",VLOOKUP($B115,'[1]1718  Exp_Rev Access'!$F$7:$GK$318,$DX$2,FALSE))</f>
        <v/>
      </c>
      <c r="DY115" s="90" t="str">
        <f>IF(ISNA(VLOOKUP($B115,'[1]1718  Exp_Rev Access'!$F$7:$GK$318,$DY$2,FALSE)),"",VLOOKUP($B115,'[1]1718  Exp_Rev Access'!$F$7:$GK$318,$DY$2,FALSE))</f>
        <v/>
      </c>
      <c r="DZ115" s="90" t="str">
        <f>IF(ISNA(VLOOKUP($B115,'[1]1718  Exp_Rev Access'!$F$7:$GK$318,$DZ$2,FALSE)),"",VLOOKUP($B115,'[1]1718  Exp_Rev Access'!$F$7:$GK$318,$DZ$2,FALSE))</f>
        <v/>
      </c>
      <c r="EA115" s="90" t="str">
        <f>IF(ISNA(VLOOKUP($B115,'[1]1718  Exp_Rev Access'!$F$7:$GK$318,$EA$2,FALSE)),"",VLOOKUP($B115,'[1]1718  Exp_Rev Access'!$F$7:$GK$318,$EA$2,FALSE))</f>
        <v/>
      </c>
      <c r="EB115" s="90" t="str">
        <f>IF(ISNA(VLOOKUP($B115,'[1]1718  Exp_Rev Access'!$F$7:$GK$318,$EB$2,FALSE)),"",VLOOKUP($B115,'[1]1718  Exp_Rev Access'!$F$7:$GK$318,$EB$2,FALSE))</f>
        <v/>
      </c>
      <c r="EC115" s="90" t="str">
        <f>IF(ISNA(VLOOKUP($B115,'[1]1718  Exp_Rev Access'!$F$7:$GK$318,$EC$2,FALSE)),"",VLOOKUP($B115,'[1]1718  Exp_Rev Access'!$F$7:$GK$318,$EC$2,FALSE))</f>
        <v/>
      </c>
      <c r="ED115" s="90" t="str">
        <f>IF(ISNA(VLOOKUP($B115,'[1]1718  Exp_Rev Access'!$F$7:$GK$318,$ED$2,FALSE)),"",VLOOKUP($B115,'[1]1718  Exp_Rev Access'!$F$7:$GK$318,$ED$2,FALSE))</f>
        <v/>
      </c>
      <c r="EE115" s="90" t="str">
        <f>IF(ISNA(VLOOKUP($B115,'[1]1718  Exp_Rev Access'!$F$7:$GK$318,$EE$2,FALSE)),"",VLOOKUP($B115,'[1]1718  Exp_Rev Access'!$F$7:$GK$318,$EE$2,FALSE))</f>
        <v/>
      </c>
      <c r="EF115" s="90" t="str">
        <f>IF(ISNA(VLOOKUP($B115,'[1]1718  Exp_Rev Access'!$F$7:$GK$318,$EF$2,FALSE)),"",VLOOKUP($B115,'[1]1718  Exp_Rev Access'!$F$7:$GK$318,$EF$2,FALSE))</f>
        <v/>
      </c>
      <c r="EG115" s="90" t="str">
        <f>IF(ISNA(VLOOKUP($B115,'[1]1718  Exp_Rev Access'!$F$7:$GK$318,$EG$2,FALSE)),"",VLOOKUP($B115,'[1]1718  Exp_Rev Access'!$F$7:$GK$318,$EG$2,FALSE))</f>
        <v/>
      </c>
      <c r="EH115" s="90" t="str">
        <f>IF(ISNA(VLOOKUP($B115,'[1]1718  Exp_Rev Access'!$F$7:$GK$318,$EH$2,FALSE)),"",VLOOKUP($B115,'[1]1718  Exp_Rev Access'!$F$7:$GK$318,$EH$2,FALSE))</f>
        <v/>
      </c>
      <c r="EI115" s="90" t="str">
        <f>IF(ISNA(VLOOKUP($B115,'[1]1718  Exp_Rev Access'!$F$7:$GK$318,$EI$2,FALSE)),"",VLOOKUP($B115,'[1]1718  Exp_Rev Access'!$F$7:$GK$318,$EI$2,FALSE))</f>
        <v/>
      </c>
      <c r="EJ115" s="90" t="str">
        <f>IF(ISNA(VLOOKUP($B115,'[1]1718  Exp_Rev Access'!$F$7:$GK$318,$EJ$2,FALSE)),"",VLOOKUP($B115,'[1]1718  Exp_Rev Access'!$F$7:$GK$318,$EJ$2,FALSE))</f>
        <v/>
      </c>
      <c r="EK115" s="90" t="str">
        <f>IF(ISNA(VLOOKUP($B115,'[1]1718  Exp_Rev Access'!$F$7:$GK$318,$EK$2,FALSE)),"",VLOOKUP($B115,'[1]1718  Exp_Rev Access'!$F$7:$GK$318,$EK$2,FALSE))</f>
        <v/>
      </c>
      <c r="EL115" s="90" t="str">
        <f>IF(ISNA(VLOOKUP($B115,'[1]1718  Exp_Rev Access'!$F$7:$GK$318,$EL$2,FALSE)),"",VLOOKUP($B115,'[1]1718  Exp_Rev Access'!$F$7:$GK$318,$EL$2,FALSE))</f>
        <v/>
      </c>
      <c r="EM115" s="90" t="str">
        <f>IF(ISNA(VLOOKUP($B115,'[1]1718  Exp_Rev Access'!$F$7:$GK$318,$EM$2,FALSE)),"",VLOOKUP($B115,'[1]1718  Exp_Rev Access'!$F$7:$GK$318,$EM$2,FALSE))</f>
        <v/>
      </c>
      <c r="EN115" s="90" t="str">
        <f>IF(ISNA(VLOOKUP($B115,'[1]1718  Exp_Rev Access'!$F$7:$GK$318,$EN$2,FALSE)),"",VLOOKUP($B115,'[1]1718  Exp_Rev Access'!$F$7:$GK$318,$EN$2,FALSE))</f>
        <v/>
      </c>
      <c r="EO115" s="90" t="str">
        <f>IF(ISNA(VLOOKUP($B115,'[1]1718  Exp_Rev Access'!$F$7:$GK$318,$EO$2,FALSE)),"",VLOOKUP($B115,'[1]1718  Exp_Rev Access'!$F$7:$GK$318,$EO$2,FALSE))</f>
        <v/>
      </c>
      <c r="EP115" s="90" t="str">
        <f>IF(ISNA(VLOOKUP($B115,'[1]1718  Exp_Rev Access'!$F$7:$GK$318,$EP$2,FALSE)),"",VLOOKUP($B115,'[1]1718  Exp_Rev Access'!$F$7:$GK$318,$EP$2,FALSE))</f>
        <v/>
      </c>
      <c r="EQ115" s="90" t="str">
        <f>IF(ISNA(VLOOKUP($B115,'[1]1718  Exp_Rev Access'!$F$7:$GK$318,$EQ$2,FALSE)),"",VLOOKUP($B115,'[1]1718  Exp_Rev Access'!$F$7:$GK$318,$EQ$2,FALSE))</f>
        <v/>
      </c>
      <c r="ER115" s="90" t="str">
        <f>IF(ISNA(VLOOKUP($B115,'[1]1718  Exp_Rev Access'!$F$7:$GK$318,$ER$2,FALSE)),"",VLOOKUP($B115,'[1]1718  Exp_Rev Access'!$F$7:$GK$318,$ER$2,FALSE))</f>
        <v/>
      </c>
      <c r="ES115" s="90" t="str">
        <f>IF(ISNA(VLOOKUP($B115,'[1]1718  Exp_Rev Access'!$F$7:$GK$318,$ES$2,FALSE)),"",VLOOKUP($B115,'[1]1718  Exp_Rev Access'!$F$7:$GK$318,$ES$2,FALSE))</f>
        <v/>
      </c>
      <c r="ET115" s="90" t="str">
        <f>IF(ISNA(VLOOKUP($B115,'[1]1718  Exp_Rev Access'!$F$7:$GK$318,$ET$2,FALSE)),"",VLOOKUP($B115,'[1]1718  Exp_Rev Access'!$F$7:$GK$318,$ET$2,FALSE))</f>
        <v/>
      </c>
      <c r="EU115" s="90" t="str">
        <f>IF(ISNA(VLOOKUP($B115,'[1]1718  Exp_Rev Access'!$F$7:$GK$318,$EU$2,FALSE)),"",VLOOKUP($B115,'[1]1718  Exp_Rev Access'!$F$7:$GK$318,$EU$2,FALSE))</f>
        <v/>
      </c>
      <c r="EV115" s="90" t="str">
        <f>IF(ISNA(VLOOKUP($B115,'[1]1718  Exp_Rev Access'!$F$7:$GK$318,$EV$2,FALSE)),"",VLOOKUP($B115,'[1]1718  Exp_Rev Access'!$F$7:$GK$318,$EV$2,FALSE))</f>
        <v/>
      </c>
      <c r="EW115" s="90" t="str">
        <f>IF(ISNA(VLOOKUP($B115,'[1]1718  Exp_Rev Access'!$F$7:$GK$318,$EW$2,FALSE)),"",VLOOKUP($B115,'[1]1718  Exp_Rev Access'!$F$7:$GK$318,$EW$2,FALSE))</f>
        <v/>
      </c>
      <c r="EX115" s="90" t="str">
        <f>IF(ISNA(VLOOKUP($B115,'[1]1718  Exp_Rev Access'!$F$7:$GK$318,$EX$2,FALSE)),"",VLOOKUP($B115,'[1]1718  Exp_Rev Access'!$F$7:$GK$318,$EX$2,FALSE))</f>
        <v/>
      </c>
      <c r="EY115" s="90" t="str">
        <f>IF(ISNA(VLOOKUP($B115,'[1]1718  Exp_Rev Access'!$F$7:$GK$318,$EY$2,FALSE)),"",VLOOKUP($B115,'[1]1718  Exp_Rev Access'!$F$7:$GK$318,$EY$2,FALSE))</f>
        <v/>
      </c>
      <c r="EZ115" s="90" t="str">
        <f>IF(ISNA(VLOOKUP($B115,'[1]1718  Exp_Rev Access'!$F$7:$GK$318,$EZ$2,FALSE)),"",VLOOKUP($B115,'[1]1718  Exp_Rev Access'!$F$7:$GK$318,$EZ$2,FALSE))</f>
        <v/>
      </c>
      <c r="FA115" s="90" t="str">
        <f>IF(ISNA(VLOOKUP($B115,'[1]1718  Exp_Rev Access'!$F$7:$GK$318,$FA$2,FALSE)),"",VLOOKUP($B115,'[1]1718  Exp_Rev Access'!$F$7:$GK$318,$FA$2,FALSE))</f>
        <v/>
      </c>
      <c r="FB115" s="90" t="str">
        <f>IF(ISNA(VLOOKUP($B115,'[1]1718  Exp_Rev Access'!$F$7:$GK$318,$FB$2,FALSE)),"",VLOOKUP($B115,'[1]1718  Exp_Rev Access'!$F$7:$GK$318,$FB$2,FALSE))</f>
        <v/>
      </c>
      <c r="FC115" s="90" t="str">
        <f>IF(ISNA(VLOOKUP($B115,'[1]1718  Exp_Rev Access'!$F$7:$GK$318,$FC$2,FALSE)),"",VLOOKUP($B115,'[1]1718  Exp_Rev Access'!$F$7:$GK$318,$FC$2,FALSE))</f>
        <v/>
      </c>
      <c r="FD115" s="90" t="str">
        <f>IF(ISNA(VLOOKUP($B115,'[1]1718  Exp_Rev Access'!$F$7:$GK$318,$FD$2,FALSE)),"",VLOOKUP($B115,'[1]1718  Exp_Rev Access'!$F$7:$GK$318,$FD$2,FALSE))</f>
        <v/>
      </c>
      <c r="FE115" s="90" t="str">
        <f>IF(ISNA(VLOOKUP($B115,'[1]1718  Exp_Rev Access'!$F$7:$GK$318,$FE$2,FALSE)),"",VLOOKUP($B115,'[1]1718  Exp_Rev Access'!$F$7:$GK$318,$FE$2,FALSE))</f>
        <v/>
      </c>
      <c r="FF115" s="90" t="str">
        <f>IF(ISNA(VLOOKUP($B115,'[1]1718  Exp_Rev Access'!$F$7:$GK$318,$FF$2,FALSE)),"",VLOOKUP($B115,'[1]1718  Exp_Rev Access'!$F$7:$GK$318,$FF$2,FALSE))</f>
        <v/>
      </c>
      <c r="FG115" s="90" t="str">
        <f>IF(ISNA(VLOOKUP($B115,'[1]1718  Exp_Rev Access'!$F$7:$GK$318,$FG$2,FALSE)),"",VLOOKUP($B115,'[1]1718  Exp_Rev Access'!$F$7:$GK$318,$FG$2,FALSE))</f>
        <v/>
      </c>
      <c r="FH115" s="90" t="str">
        <f>IF(ISNA(VLOOKUP($B115,'[1]1718  Exp_Rev Access'!$F$7:$GK$318,$FH$2,FALSE)),"",VLOOKUP($B115,'[1]1718  Exp_Rev Access'!$F$7:$GK$318,$FH$2,FALSE))</f>
        <v/>
      </c>
      <c r="FI115" s="90" t="str">
        <f>IF(ISNA(VLOOKUP($B115,'[1]1718  Exp_Rev Access'!$F$7:$GK$318,$FI$2,FALSE)),"",VLOOKUP($B115,'[1]1718  Exp_Rev Access'!$F$7:$GK$318,$FI$2,FALSE))</f>
        <v/>
      </c>
      <c r="FJ115" s="90" t="str">
        <f>IF(ISNA(VLOOKUP($B115,'[1]1718  Exp_Rev Access'!$F$7:$GK$318,$FJ$2,FALSE)),"",VLOOKUP($B115,'[1]1718  Exp_Rev Access'!$F$7:$GK$318,$FJ$2,FALSE))</f>
        <v/>
      </c>
      <c r="FK115" s="90" t="str">
        <f>IF(ISNA(VLOOKUP($B115,'[1]1718  Exp_Rev Access'!$F$7:$GK$318,$FK$2,FALSE)),"",VLOOKUP($B115,'[1]1718  Exp_Rev Access'!$F$7:$GK$318,$FK$2,FALSE))</f>
        <v/>
      </c>
      <c r="FL115" s="90" t="str">
        <f>IF(ISNA(VLOOKUP($B115,'[1]1718  Exp_Rev Access'!$F$7:$GK$318,$FL$2,FALSE)),"",VLOOKUP($B115,'[1]1718  Exp_Rev Access'!$F$7:$GK$318,$FL$2,FALSE))</f>
        <v/>
      </c>
      <c r="FM115" s="90" t="str">
        <f>IF(ISNA(VLOOKUP($B115,'[1]1718  Exp_Rev Access'!$F$7:$GK$318,$FM$2,FALSE)),"",VLOOKUP($B115,'[1]1718  Exp_Rev Access'!$F$7:$GK$318,$FM$2,FALSE))</f>
        <v/>
      </c>
      <c r="FN115" s="90" t="str">
        <f>IF(ISNA(VLOOKUP($B115,'[1]1718  Exp_Rev Access'!$F$7:$GK$318,$FN$2,FALSE)),"",VLOOKUP($B115,'[1]1718  Exp_Rev Access'!$F$7:$GK$318,$FN$2,FALSE))</f>
        <v/>
      </c>
      <c r="FO115" s="90" t="str">
        <f>IF(ISNA(VLOOKUP($B115,'[1]1718  Exp_Rev Access'!$F$7:$GK$318,$FO$2,FALSE)),"",VLOOKUP($B115,'[1]1718  Exp_Rev Access'!$F$7:$GK$318,$FO$2,FALSE))</f>
        <v/>
      </c>
      <c r="FP115" s="90" t="str">
        <f>IF(ISNA(VLOOKUP($B115,'[1]1718  Exp_Rev Access'!$F$7:$GK$318,$FP$2,FALSE)),"",VLOOKUP($B115,'[1]1718  Exp_Rev Access'!$F$7:$GK$318,$FP$2,FALSE))</f>
        <v/>
      </c>
      <c r="FQ115" s="90" t="str">
        <f>IF(ISNA(VLOOKUP($B115,'[1]1718  Exp_Rev Access'!$F$7:$GK$318,$FQ$2,FALSE)),"",VLOOKUP($B115,'[1]1718  Exp_Rev Access'!$F$7:$GK$318,$FQ$2,FALSE))</f>
        <v/>
      </c>
      <c r="FR115" s="90" t="str">
        <f>IF(ISNA(VLOOKUP($B115,'[1]1718  Exp_Rev Access'!$F$7:$GK$318,$FR$2,FALSE)),"",VLOOKUP($B115,'[1]1718  Exp_Rev Access'!$F$7:$GK$318,$FR$2,FALSE))</f>
        <v/>
      </c>
      <c r="FS115" s="56"/>
      <c r="FT115" s="92"/>
      <c r="FU115" s="94"/>
      <c r="FV115" s="95" t="str">
        <f>IF(ISNA(VLOOKUP($B115,'[1]1718  Exp_Rev Access'!$F$7:$GK$318,$FV$2,FALSE)),"",VLOOKUP($B115,'[1]1718  Exp_Rev Access'!$F$7:$GK$318,$FV$2,FALSE))</f>
        <v/>
      </c>
      <c r="FW115" s="95" t="str">
        <f>IF(ISNA(VLOOKUP($B115,'[1]1718  Exp_Rev Access'!$F$7:$GK$318,$FW$2,FALSE)),"",VLOOKUP($B115,'[1]1718  Exp_Rev Access'!$F$7:$GK$318,$FW$2,FALSE))</f>
        <v/>
      </c>
      <c r="FX115" s="95" t="str">
        <f>IF(ISNA(VLOOKUP($B115,'[1]1718  Exp_Rev Access'!$F$7:$GK$318,$FX$2,FALSE)),"",VLOOKUP($B115,'[1]1718  Exp_Rev Access'!$F$7:$GK$318,$FX$2,FALSE))</f>
        <v/>
      </c>
      <c r="FY115" s="95" t="str">
        <f>IF(ISNA(VLOOKUP($B115,'[1]1718  Exp_Rev Access'!$F$7:$GK$318,$FY$2,FALSE)),"",VLOOKUP($B115,'[1]1718  Exp_Rev Access'!$F$7:$GK$318,$FY$2,FALSE))</f>
        <v/>
      </c>
      <c r="FZ115" s="95" t="str">
        <f>IF(ISNA(VLOOKUP($B115,'[1]1718  Exp_Rev Access'!$F$7:$GK$318,$FZ$2,FALSE)),"",VLOOKUP($B115,'[1]1718  Exp_Rev Access'!$F$7:$GK$318,$FZ$2,FALSE))</f>
        <v/>
      </c>
      <c r="GA115" s="95" t="str">
        <f>IF(ISNA(VLOOKUP($B115,'[1]1718  Exp_Rev Access'!$F$7:$GK$318,$GA$2,FALSE)),"",VLOOKUP($B115,'[1]1718  Exp_Rev Access'!$F$7:$GK$318,$GA$2,FALSE))</f>
        <v/>
      </c>
      <c r="GB115" s="95" t="str">
        <f>IF(ISNA(VLOOKUP($B115,'[1]1718  Exp_Rev Access'!$F$7:$GK$318,$GB$2,FALSE)),"",VLOOKUP($B115,'[1]1718  Exp_Rev Access'!$F$7:$GK$318,$GB$2,FALSE))</f>
        <v/>
      </c>
      <c r="GC115" s="95" t="str">
        <f>IF(ISNA(VLOOKUP($B115,'[1]1718  Exp_Rev Access'!$F$7:$GK$318,$GC$2,FALSE)),"",VLOOKUP($B115,'[1]1718  Exp_Rev Access'!$F$7:$GK$318,$GC$2,FALSE))</f>
        <v/>
      </c>
      <c r="GD115" s="95" t="str">
        <f>IF(ISNA(VLOOKUP($B115,'[1]1718  Exp_Rev Access'!$F$7:$GK$318,$GD$2,FALSE)),"",VLOOKUP($B115,'[1]1718  Exp_Rev Access'!$F$7:$GK$318,$GD$2,FALSE))</f>
        <v/>
      </c>
      <c r="GE115" s="95" t="str">
        <f>IF(ISNA(VLOOKUP($B115,'[1]1718  Exp_Rev Access'!$F$7:$GK$318,$GE$2,FALSE)),"",VLOOKUP($B115,'[1]1718  Exp_Rev Access'!$F$7:$GK$318,$GE$2,FALSE))</f>
        <v/>
      </c>
      <c r="GF115" s="95" t="str">
        <f>IF(ISNA(VLOOKUP($B115,'[1]1718  Exp_Rev Access'!$F$7:$GK$318,$GF$2,FALSE)),"",VLOOKUP($B115,'[1]1718  Exp_Rev Access'!$F$7:$GK$318,$GF$2,FALSE))</f>
        <v/>
      </c>
      <c r="GG115" s="95" t="str">
        <f>IF(ISNA(VLOOKUP($B115,'[1]1718  Exp_Rev Access'!$F$7:$GK$318,$GG$2,FALSE)),"",VLOOKUP($B115,'[1]1718  Exp_Rev Access'!$F$7:$GK$318,$GG$2,FALSE))</f>
        <v/>
      </c>
      <c r="GH115" s="95" t="str">
        <f>IF(ISNA(VLOOKUP($B115,'[1]1718  Exp_Rev Access'!$F$7:$GK$318,$GH$2,FALSE)),"",VLOOKUP($B115,'[1]1718  Exp_Rev Access'!$F$7:$GK$318,$GH$2,FALSE))</f>
        <v/>
      </c>
      <c r="GI115" s="95" t="str">
        <f>IF(ISNA(VLOOKUP($B115,'[1]1718  Exp_Rev Access'!$F$7:$GK$318,$GI$2,FALSE)),"",VLOOKUP($B115,'[1]1718  Exp_Rev Access'!$F$7:$GK$318,$GI$2,FALSE))</f>
        <v/>
      </c>
      <c r="GJ115" s="95" t="str">
        <f>IF(ISNA(VLOOKUP($B115,'[1]1718  Exp_Rev Access'!$F$7:$GK$318,$GJ$2,FALSE)),"",VLOOKUP($B115,'[1]1718  Exp_Rev Access'!$F$7:$GK$318,$GJ$2,FALSE))</f>
        <v/>
      </c>
      <c r="GK115" s="95" t="str">
        <f>IF(ISNA(VLOOKUP($B115,'[1]1718  Exp_Rev Access'!$F$7:$GK$318,$GK$2,FALSE)),"",VLOOKUP($B115,'[1]1718  Exp_Rev Access'!$F$7:$GK$318,$GK$2,FALSE))</f>
        <v/>
      </c>
      <c r="GL115" s="95" t="str">
        <f>IF(ISNA(VLOOKUP($B115,'[1]1718  Exp_Rev Access'!$F$7:$GK$318,$GL$2,FALSE)),"",VLOOKUP($B115,'[1]1718  Exp_Rev Access'!$F$7:$GK$318,$GL$2,FALSE))</f>
        <v/>
      </c>
      <c r="GM115" s="95" t="str">
        <f>IF(ISNA(VLOOKUP($B115,'[1]1718  Exp_Rev Access'!$F$7:$GK$318,$GM$2,FALSE)),"",VLOOKUP($B115,'[1]1718  Exp_Rev Access'!$F$7:$GK$318,$GM$2,FALSE))</f>
        <v/>
      </c>
      <c r="GN115" s="95" t="str">
        <f>IF(ISNA(VLOOKUP($B115,'[1]1718  Exp_Rev Access'!$F$7:$GK$318,$GN$2,FALSE)),"",VLOOKUP($B115,'[1]1718  Exp_Rev Access'!$F$7:$GK$318,$GN$2,FALSE))</f>
        <v/>
      </c>
      <c r="GO115" s="95" t="str">
        <f>IF(ISNA(VLOOKUP($B115,'[1]1718  Exp_Rev Access'!$F$7:$GK$318,$GO$2,FALSE)),"",VLOOKUP($B115,'[1]1718  Exp_Rev Access'!$F$7:$GK$318,$GO$2,FALSE))</f>
        <v/>
      </c>
      <c r="GP115" s="95" t="str">
        <f>IF(ISNA(VLOOKUP($B115,'[1]1718  Exp_Rev Access'!$F$7:$GK$318,$GP$2,FALSE)),"",VLOOKUP($B115,'[1]1718  Exp_Rev Access'!$F$7:$GK$318,$GP$2,FALSE))</f>
        <v/>
      </c>
      <c r="GQ115" s="95" t="str">
        <f>IF(ISNA(VLOOKUP($B115,'[1]1718  Exp_Rev Access'!$F$7:$GK$318,$GQ$2,FALSE)),"",VLOOKUP($B115,'[1]1718  Exp_Rev Access'!$F$7:$GK$318,$GQ$2,FALSE))</f>
        <v/>
      </c>
      <c r="GR115" s="95" t="str">
        <f>IF(ISNA(VLOOKUP($B115,'[1]1718  Exp_Rev Access'!$F$7:$GK$318,$GR$2,FALSE)),"",VLOOKUP($B115,'[1]1718  Exp_Rev Access'!$F$7:$GK$318,$GR$2,FALSE))</f>
        <v/>
      </c>
      <c r="GS115" s="95" t="str">
        <f>IF(ISNA(VLOOKUP($B115,'[1]1718  Exp_Rev Access'!$F$7:$GK$318,$GS$2,FALSE)),"",VLOOKUP($B115,'[1]1718  Exp_Rev Access'!$F$7:$GK$318,$GS$2,FALSE))</f>
        <v/>
      </c>
      <c r="GT115" s="95" t="str">
        <f>IF(ISNA(VLOOKUP($B115,'[1]1718  Exp_Rev Access'!$F$7:$GK$318,$GT$2,FALSE)),"",VLOOKUP($B115,'[1]1718  Exp_Rev Access'!$F$7:$GK$318,$GT$2,FALSE))</f>
        <v/>
      </c>
      <c r="GU115" s="56"/>
      <c r="GV115" s="92"/>
      <c r="GW115" s="96"/>
    </row>
    <row r="116" spans="1:222" x14ac:dyDescent="0.3">
      <c r="A116" s="98" t="s">
        <v>326</v>
      </c>
      <c r="B116" s="88"/>
      <c r="C116" s="89"/>
      <c r="D116" s="75" t="str">
        <f>IF(ISNA(VLOOKUP($B116,'[1]1718 enrollment_Rev_Exp by size'!$A$7:H454,3,FALSE)),"",VLOOKUP($B116,'[1]1718 enrollment_Rev_Exp by size'!$A$7:$G$350,3,FALSE))</f>
        <v/>
      </c>
      <c r="E116" s="76" t="str">
        <f>IF(ISNA(VLOOKUP($B116,'[1]1718 enrollment_Rev_Exp by size'!$A$7:I454,5,FALSE)),"",VLOOKUP($B116,'[1]1718 enrollment_Rev_Exp by size'!$A$7:$G$350,5,FALSE))</f>
        <v/>
      </c>
      <c r="F116" s="70"/>
      <c r="G116" s="70"/>
      <c r="H116" s="90"/>
      <c r="I116" s="90" t="str">
        <f>IF(ISNA(VLOOKUP($B116,'[1]1718  Exp_Rev Access'!$F$7:$GK$318,4,FALSE)),"",VLOOKUP($B116,'[1]1718  Exp_Rev Access'!$F$7:$GK$318,4,FALSE))</f>
        <v/>
      </c>
      <c r="J116" s="90" t="str">
        <f>IF(ISNA(VLOOKUP($B116,'[1]1718  Exp_Rev Access'!$F$7:$GK$318,5,FALSE)),"",VLOOKUP($B116,'[1]1718  Exp_Rev Access'!$F$7:$GK$318,5,FALSE))</f>
        <v/>
      </c>
      <c r="K116" s="90" t="str">
        <f>IF(ISNA(VLOOKUP($B116,'[1]1718  Exp_Rev Access'!$F$7:$GK$318,6,FALSE)),"-",VLOOKUP($B116,'[1]1718  Exp_Rev Access'!$F$7:$GK$318,6,FALSE))</f>
        <v>-</v>
      </c>
      <c r="L116" s="90" t="str">
        <f>IF(ISNA(VLOOKUP($B116,'[1]1718  Exp_Rev Access'!$F$7:$GK$318,7,FALSE)),"",VLOOKUP($B116,'[1]1718  Exp_Rev Access'!$F$7:$GK$318,7,FALSE))</f>
        <v/>
      </c>
      <c r="M116" s="90" t="str">
        <f>IF(ISNA(VLOOKUP($B116,'[1]1718  Exp_Rev Access'!$F$7:$GK$318,8,FALSE)),"",VLOOKUP($B116,'[1]1718  Exp_Rev Access'!$F$7:$GK$318,8,FALSE))</f>
        <v/>
      </c>
      <c r="N116" s="56"/>
      <c r="O116" s="91"/>
      <c r="P116" s="56"/>
      <c r="Q116" s="90" t="str">
        <f>IF(ISNA(VLOOKUP($B116,'[1]1718  Exp_Rev Access'!$F$7:$GK$318,10,FALSE)),"",VLOOKUP($B116,'[1]1718  Exp_Rev Access'!$F$7:$GK$318,10,FALSE))</f>
        <v/>
      </c>
      <c r="R116" s="90" t="str">
        <f>IF(ISNA(VLOOKUP($B116,'[1]1718  Exp_Rev Access'!$F$7:$GK$318,11,FALSE)),"",VLOOKUP($B116,'[1]1718  Exp_Rev Access'!$F$7:$GK$318,11,FALSE))</f>
        <v/>
      </c>
      <c r="S116" s="90" t="str">
        <f>IF(ISNA(VLOOKUP($B116,'[1]1718  Exp_Rev Access'!$F$7:$GK$318,12,FALSE)),"",VLOOKUP($B116,'[1]1718  Exp_Rev Access'!$F$7:$GK$318,12,FALSE))</f>
        <v/>
      </c>
      <c r="T116" s="90" t="str">
        <f>IF(ISNA(VLOOKUP($B116,'[1]1718  Exp_Rev Access'!$F$7:$GK$318,13,FALSE)),"",VLOOKUP($B116,'[1]1718  Exp_Rev Access'!$F$7:$GK$318,13,FALSE))</f>
        <v/>
      </c>
      <c r="U116" s="90" t="str">
        <f>IF(ISNA(VLOOKUP($B116,'[1]1718  Exp_Rev Access'!$F$7:$GK$318,14,FALSE)),"",VLOOKUP($B116,'[1]1718  Exp_Rev Access'!$F$7:$GK$318,14,FALSE))</f>
        <v/>
      </c>
      <c r="V116" s="90" t="str">
        <f>IF(ISNA(VLOOKUP($B116,'[1]1718  Exp_Rev Access'!$F$7:$GK$318,15,FALSE)),"",VLOOKUP($B116,'[1]1718  Exp_Rev Access'!$F$7:$GK$318,15,FALSE))</f>
        <v/>
      </c>
      <c r="W116" s="90" t="str">
        <f>IF(ISNA(VLOOKUP($B116,'[1]1718  Exp_Rev Access'!$F$7:$GK$318,16,FALSE)),"",VLOOKUP($B116,'[1]1718  Exp_Rev Access'!$F$7:$GK$318,16,FALSE))</f>
        <v/>
      </c>
      <c r="X116" s="90" t="str">
        <f>IF(ISNA(VLOOKUP($B116,'[1]1718  Exp_Rev Access'!$F$7:$GK$318,17,FALSE)),"",VLOOKUP($B116,'[1]1718  Exp_Rev Access'!$F$7:$GK$318,17,FALSE))</f>
        <v/>
      </c>
      <c r="Y116" s="90" t="str">
        <f>IF(ISNA(VLOOKUP($B116,'[1]1718  Exp_Rev Access'!$F$7:$GK$318,18,FALSE)),"",VLOOKUP($B116,'[1]1718  Exp_Rev Access'!$F$7:$GK$318,18,FALSE))</f>
        <v/>
      </c>
      <c r="Z116" s="90" t="str">
        <f>IF(ISNA(VLOOKUP($B116,'[1]1718  Exp_Rev Access'!$F$7:$GK$318,19,FALSE)),"",VLOOKUP($B116,'[1]1718  Exp_Rev Access'!$F$7:$GK$318,19,FALSE))</f>
        <v/>
      </c>
      <c r="AA116" s="90" t="str">
        <f>IF(ISNA(VLOOKUP($B116,'[1]1718  Exp_Rev Access'!$F$7:$GK$318,20,FALSE)),"",VLOOKUP($B116,'[1]1718  Exp_Rev Access'!$F$7:$GK$318,20,FALSE))</f>
        <v/>
      </c>
      <c r="AB116" s="90" t="str">
        <f>IF(ISNA(VLOOKUP($B116,'[1]1718  Exp_Rev Access'!$F$7:$GK$318,21,FALSE)),"",VLOOKUP($B116,'[1]1718  Exp_Rev Access'!$F$7:$GK$318,21,FALSE))</f>
        <v/>
      </c>
      <c r="AC116" s="90" t="str">
        <f>IF(ISNA(VLOOKUP($B116,'[1]1718  Exp_Rev Access'!$F$7:$GK$318,22,FALSE)),"",VLOOKUP($B116,'[1]1718  Exp_Rev Access'!$F$7:$GK$318,22,FALSE))</f>
        <v/>
      </c>
      <c r="AD116" s="90" t="str">
        <f>IF(ISNA(VLOOKUP($B116,'[1]1718  Exp_Rev Access'!$F$7:$GK$318,23,FALSE)),"",VLOOKUP($B116,'[1]1718  Exp_Rev Access'!$F$7:$GK$318,23,FALSE))</f>
        <v/>
      </c>
      <c r="AE116" s="90" t="str">
        <f>IF(ISNA(VLOOKUP($B116,'[1]1718  Exp_Rev Access'!$F$7:$GK$318,24,FALSE)),"",VLOOKUP($B116,'[1]1718  Exp_Rev Access'!$F$7:$GK$318,24,FALSE))</f>
        <v/>
      </c>
      <c r="AF116" s="90" t="str">
        <f>IF(ISNA(VLOOKUP($B116,'[1]1718  Exp_Rev Access'!$F$7:$GK$318,25,FALSE)),"",VLOOKUP($B116,'[1]1718  Exp_Rev Access'!$F$7:$GK$318,25,FALSE))</f>
        <v/>
      </c>
      <c r="AG116" s="90" t="str">
        <f>IF(ISNA(VLOOKUP($B116,'[1]1718  Exp_Rev Access'!$F$7:$GK$318,26,FALSE)),"",VLOOKUP($B116,'[1]1718  Exp_Rev Access'!$F$7:$GK$318,26,FALSE))</f>
        <v/>
      </c>
      <c r="AH116" s="90" t="str">
        <f>IF(ISNA(VLOOKUP($B116,'[1]1718  Exp_Rev Access'!$F$7:$GK$318,27,FALSE)),"",VLOOKUP($B116,'[1]1718  Exp_Rev Access'!$F$7:$GK$318,27,FALSE))</f>
        <v/>
      </c>
      <c r="AI116" s="90" t="str">
        <f>IF(ISNA(VLOOKUP($B116,'[1]1718  Exp_Rev Access'!$F$7:$GK$318,28,FALSE)),"",VLOOKUP($B116,'[1]1718  Exp_Rev Access'!$F$7:$GK$318,28,FALSE))</f>
        <v/>
      </c>
      <c r="AJ116" s="90" t="str">
        <f>IF(ISNA(VLOOKUP($B116,'[1]1718  Exp_Rev Access'!$F$7:$GK$318,29,FALSE)),"",VLOOKUP($B116,'[1]1718  Exp_Rev Access'!$F$7:$GK$318,29,FALSE))</f>
        <v/>
      </c>
      <c r="AK116" s="90" t="str">
        <f>IF(ISNA(VLOOKUP($B116,'[1]1718  Exp_Rev Access'!$F$7:$GK$318,30,FALSE)),"",VLOOKUP($B116,'[1]1718  Exp_Rev Access'!$F$7:$GK$318,30,FALSE))</f>
        <v/>
      </c>
      <c r="AL116" s="90" t="str">
        <f>IF(ISNA(VLOOKUP($B116,'[1]1718  Exp_Rev Access'!$F$7:$GK$318,31,FALSE)),"",VLOOKUP($B116,'[1]1718  Exp_Rev Access'!$F$7:$GK$318,31,FALSE))</f>
        <v/>
      </c>
      <c r="AM116" s="56"/>
      <c r="AN116" s="92"/>
      <c r="AO116" s="71"/>
      <c r="AP116" s="90" t="str">
        <f>IF(ISNA(VLOOKUP($B116,'[1]1718  Exp_Rev Access'!$F$7:$GK$318,33,FALSE)),"",VLOOKUP($B116,'[1]1718  Exp_Rev Access'!$F$7:$GK$318,33,FALSE))</f>
        <v/>
      </c>
      <c r="AQ116" s="90" t="str">
        <f>IF(ISNA(VLOOKUP($B116,'[1]1718  Exp_Rev Access'!$F$7:$GK$318,34,FALSE)),"",VLOOKUP($B116,'[1]1718  Exp_Rev Access'!$F$7:$GK$318,34,FALSE))</f>
        <v/>
      </c>
      <c r="AR116" s="90" t="str">
        <f>IF(ISNA(VLOOKUP($B116,'[1]1718  Exp_Rev Access'!$F$7:$GK$318,35,FALSE)),"",VLOOKUP($B116,'[1]1718  Exp_Rev Access'!$F$7:$GK$318,35,FALSE))</f>
        <v/>
      </c>
      <c r="AS116" s="90" t="str">
        <f>IF(ISNA(VLOOKUP($B116,'[1]1718  Exp_Rev Access'!$F$7:$GK$318,36,FALSE)),"",VLOOKUP($B116,'[1]1718  Exp_Rev Access'!$F$7:$GK$318,36,FALSE))</f>
        <v/>
      </c>
      <c r="AT116" s="90" t="str">
        <f>IF(ISNA(VLOOKUP($B116,'[1]1718  Exp_Rev Access'!$F$7:$GK$318,37,FALSE)),"",VLOOKUP($B116,'[1]1718  Exp_Rev Access'!$F$7:$GK$318,37,FALSE))</f>
        <v/>
      </c>
      <c r="AU116" s="56"/>
      <c r="AV116" s="93"/>
      <c r="AW116" s="56"/>
      <c r="AX116" s="90" t="str">
        <f>IF(ISNA(VLOOKUP($B116,'[1]1718  Exp_Rev Access'!$F$7:$GK$318,39,FALSE)),"",VLOOKUP($B116,'[1]1718  Exp_Rev Access'!$F$7:$GK$318,39,FALSE))</f>
        <v/>
      </c>
      <c r="AY116" s="90" t="str">
        <f>IF(ISNA(VLOOKUP($B116,'[1]1718  Exp_Rev Access'!$F$7:$GK$318,40,FALSE)),"",VLOOKUP($B116,'[1]1718  Exp_Rev Access'!$F$7:$GK$318,40,FALSE))</f>
        <v/>
      </c>
      <c r="AZ116" s="90" t="str">
        <f>IF(ISNA(VLOOKUP($B116,'[1]1718  Exp_Rev Access'!$F$7:$GK$318,41,FALSE)),"",VLOOKUP($B116,'[1]1718  Exp_Rev Access'!$F$7:$GK$318,41,FALSE))</f>
        <v/>
      </c>
      <c r="BA116" s="90" t="str">
        <f>IF(ISNA(VLOOKUP($B116,'[1]1718  Exp_Rev Access'!$F$7:$GK$318,42,FALSE)),"",VLOOKUP($B116,'[1]1718  Exp_Rev Access'!$F$7:$GK$318,42,FALSE))</f>
        <v/>
      </c>
      <c r="BB116" s="90" t="str">
        <f>IF(ISNA(VLOOKUP($B116,'[1]1718  Exp_Rev Access'!$F$7:$GK$318,43,FALSE)),"",VLOOKUP($B116,'[1]1718  Exp_Rev Access'!$F$7:$GK$318,43,FALSE))</f>
        <v/>
      </c>
      <c r="BC116" s="90" t="str">
        <f>IF(ISNA(VLOOKUP($B116,'[1]1718  Exp_Rev Access'!$F$7:$GK$318,44,FALSE)),"",VLOOKUP($B116,'[1]1718  Exp_Rev Access'!$F$7:$GK$318,44,FALSE))</f>
        <v/>
      </c>
      <c r="BD116" s="90" t="str">
        <f>IF(ISNA(VLOOKUP($B116,'[1]1718  Exp_Rev Access'!$F$7:$GK$318,45,FALSE)),"",VLOOKUP($B116,'[1]1718  Exp_Rev Access'!$F$7:$GK$318,45,FALSE))</f>
        <v/>
      </c>
      <c r="BE116" s="90" t="str">
        <f>IF(ISNA(VLOOKUP($B116,'[1]1718  Exp_Rev Access'!$F$7:$GK$318,46,FALSE)),"",VLOOKUP($B116,'[1]1718  Exp_Rev Access'!$F$7:$GK$318,46,FALSE))</f>
        <v/>
      </c>
      <c r="BF116" s="90" t="str">
        <f>IF(ISNA(VLOOKUP($B116,'[1]1718  Exp_Rev Access'!$F$7:$GK$318,47,FALSE)),"",VLOOKUP($B116,'[1]1718  Exp_Rev Access'!$F$7:$GK$318,47,FALSE))</f>
        <v/>
      </c>
      <c r="BG116" s="90" t="str">
        <f>IF(ISNA(VLOOKUP($B116,'[1]1718  Exp_Rev Access'!$F$7:$GK$318,48,FALSE)),"",VLOOKUP($B116,'[1]1718  Exp_Rev Access'!$F$7:$GK$318,48,FALSE))</f>
        <v/>
      </c>
      <c r="BH116" s="90" t="str">
        <f>IF(ISNA(VLOOKUP($B116,'[1]1718  Exp_Rev Access'!$F$7:$GK$318,49,FALSE)),"",VLOOKUP($B116,'[1]1718  Exp_Rev Access'!$F$7:$GK$318,49,FALSE))</f>
        <v/>
      </c>
      <c r="BI116" s="90" t="str">
        <f>IF(ISNA(VLOOKUP($B116,'[1]1718  Exp_Rev Access'!$F$7:$GK$318,50,FALSE)),"",VLOOKUP($B116,'[1]1718  Exp_Rev Access'!$F$7:$GK$318,50,FALSE))</f>
        <v/>
      </c>
      <c r="BJ116" s="90" t="str">
        <f>IF(ISNA(VLOOKUP($B116,'[1]1718  Exp_Rev Access'!$F$7:$GK$318,51,FALSE)),"",VLOOKUP($B116,'[1]1718  Exp_Rev Access'!$F$7:$GK$318,51,FALSE))</f>
        <v/>
      </c>
      <c r="BK116" s="90" t="str">
        <f>IF(ISNA(VLOOKUP($B116,'[1]1718  Exp_Rev Access'!$F$7:$GK$318,52,FALSE)),"",VLOOKUP($B116,'[1]1718  Exp_Rev Access'!$F$7:$GK$318,52,FALSE))</f>
        <v/>
      </c>
      <c r="BL116" s="90" t="str">
        <f>IF(ISNA(VLOOKUP($B116,'[1]1718  Exp_Rev Access'!$F$7:$GK$318,53,FALSE)),"",VLOOKUP($B116,'[1]1718  Exp_Rev Access'!$F$7:$GK$318,53,FALSE))</f>
        <v/>
      </c>
      <c r="BM116" s="90" t="str">
        <f>IF(ISNA(VLOOKUP($B116,'[1]1718  Exp_Rev Access'!$F$7:$GK$318,54,FALSE)),"",VLOOKUP($B116,'[1]1718  Exp_Rev Access'!$F$7:$GK$318,54,FALSE))</f>
        <v/>
      </c>
      <c r="BN116" s="90" t="str">
        <f>IF(ISNA(VLOOKUP($B116,'[1]1718  Exp_Rev Access'!$F$7:$GK$318,55,FALSE)),"",VLOOKUP($B116,'[1]1718  Exp_Rev Access'!$F$7:$GK$318,55,FALSE))</f>
        <v/>
      </c>
      <c r="BO116" s="90" t="str">
        <f>IF(ISNA(VLOOKUP($B116,'[1]1718  Exp_Rev Access'!$F$7:$GK$318,56,FALSE)),"",VLOOKUP($B116,'[1]1718  Exp_Rev Access'!$F$7:$GK$318,56,FALSE))</f>
        <v/>
      </c>
      <c r="BP116" s="90" t="str">
        <f>IF(ISNA(VLOOKUP($B116,'[1]1718  Exp_Rev Access'!$F$7:$GK$318,57,FALSE)),"",VLOOKUP($B116,'[1]1718  Exp_Rev Access'!$F$7:$GK$318,57,FALSE))</f>
        <v/>
      </c>
      <c r="BQ116" s="90" t="str">
        <f>IF(ISNA(VLOOKUP($B116,'[1]1718  Exp_Rev Access'!$F$7:$GK$318,58,FALSE)),"",VLOOKUP($B116,'[1]1718  Exp_Rev Access'!$F$7:$GK$318,58,FALSE))</f>
        <v/>
      </c>
      <c r="BR116" s="90" t="str">
        <f>IF(ISNA(VLOOKUP($B116,'[1]1718  Exp_Rev Access'!$F$7:$GK$318,59,FALSE)),"",VLOOKUP($B116,'[1]1718  Exp_Rev Access'!$F$7:$GK$318,59,FALSE))</f>
        <v/>
      </c>
      <c r="BS116" s="90" t="str">
        <f>IF(ISNA(VLOOKUP($B116,'[1]1718  Exp_Rev Access'!$F$7:$GK$318,60,FALSE)),"",VLOOKUP($B116,'[1]1718  Exp_Rev Access'!$F$7:$GK$318,60,FALSE))</f>
        <v/>
      </c>
      <c r="BT116" s="90" t="str">
        <f>IF(ISNA(VLOOKUP($B116,'[1]1718  Exp_Rev Access'!$F$7:$GK$318,61,FALSE)),"",VLOOKUP($B116,'[1]1718  Exp_Rev Access'!$F$7:$GK$318,61,FALSE))</f>
        <v/>
      </c>
      <c r="BU116" s="90" t="str">
        <f>IF(ISNA(VLOOKUP($B116,'[1]1718  Exp_Rev Access'!$F$7:$GK$318,62,FALSE)),"",VLOOKUP($B116,'[1]1718  Exp_Rev Access'!$F$7:$GK$318,62,FALSE))</f>
        <v/>
      </c>
      <c r="BV116" s="56">
        <f t="shared" si="236"/>
        <v>0</v>
      </c>
      <c r="BW116" s="92"/>
      <c r="BX116" s="71"/>
      <c r="BY116" s="90" t="str">
        <f>IF(ISNA(VLOOKUP($B116,'[1]1718  Exp_Rev Access'!$F$7:$GK$318,64,FALSE)),"",VLOOKUP($B116,'[1]1718  Exp_Rev Access'!$F$7:$GK$318,64,FALSE))</f>
        <v/>
      </c>
      <c r="BZ116" s="90" t="str">
        <f>IF(ISNA(VLOOKUP($B116,'[1]1718  Exp_Rev Access'!$F$7:$GK$318,65,FALSE)),"",VLOOKUP($B116,'[1]1718  Exp_Rev Access'!$F$7:$GK$318,65,FALSE))</f>
        <v/>
      </c>
      <c r="CA116" s="90" t="str">
        <f>IF(ISNA(VLOOKUP($B116,'[1]1718  Exp_Rev Access'!$F$7:$GK$318,66,FALSE)),"",VLOOKUP($B116,'[1]1718  Exp_Rev Access'!$F$7:$GK$318,66,FALSE))</f>
        <v/>
      </c>
      <c r="CB116" s="90" t="str">
        <f>IF(ISNA(VLOOKUP($B116,'[1]1718  Exp_Rev Access'!$F$7:$GK$318,67,FALSE)),"",VLOOKUP($B116,'[1]1718  Exp_Rev Access'!$F$7:$GK$318,67,FALSE))</f>
        <v/>
      </c>
      <c r="CC116" s="90" t="str">
        <f>IF(ISNA(VLOOKUP($B116,'[1]1718  Exp_Rev Access'!$F$7:$GK$318,68,FALSE)),"",VLOOKUP($B116,'[1]1718  Exp_Rev Access'!$F$7:$GK$318,68,FALSE))</f>
        <v/>
      </c>
      <c r="CD116" s="90" t="str">
        <f>IF(ISNA(VLOOKUP($B116,'[1]1718  Exp_Rev Access'!$F$7:$GK$318,69,FALSE)),"",VLOOKUP($B116,'[1]1718  Exp_Rev Access'!$F$7:$GK$318,69,FALSE))</f>
        <v/>
      </c>
      <c r="CE116" s="56">
        <f t="shared" si="237"/>
        <v>0</v>
      </c>
      <c r="CF116" s="92"/>
      <c r="CG116" s="78"/>
      <c r="CH116" s="90" t="str">
        <f>IF(ISNA(VLOOKUP($B116,'[1]1718  Exp_Rev Access'!$F$7:$GK$318,$CH$2,FALSE)),"",VLOOKUP($B116,'[1]1718  Exp_Rev Access'!$F$7:$GK$318,$CH$2,FALSE))</f>
        <v/>
      </c>
      <c r="CI116" s="90" t="str">
        <f>IF(ISNA(VLOOKUP($B116,'[1]1718  Exp_Rev Access'!$F$7:$GK$318,$CI$2,FALSE)),"",VLOOKUP($B116,'[1]1718  Exp_Rev Access'!$F$7:$GK$318,$CI$2,FALSE))</f>
        <v/>
      </c>
      <c r="CJ116" s="90" t="str">
        <f>IF(ISNA(VLOOKUP($B116,'[1]1718  Exp_Rev Access'!$F$7:$GK$318,$CJ$2,FALSE)),"",VLOOKUP($B116,'[1]1718  Exp_Rev Access'!$F$7:$GK$318,$CJ$2,FALSE))</f>
        <v/>
      </c>
      <c r="CK116" s="90" t="str">
        <f>IF(ISNA(VLOOKUP($B116,'[1]1718  Exp_Rev Access'!$F$7:$GK$318,$CK$2,FALSE)),"",VLOOKUP($B116,'[1]1718  Exp_Rev Access'!$F$7:$GK$318,$CK$2,FALSE))</f>
        <v/>
      </c>
      <c r="CL116" s="90" t="str">
        <f>IF(ISNA(VLOOKUP($B116,'[1]1718  Exp_Rev Access'!$F$7:$GK$318,$CL$2,FALSE)),"",VLOOKUP($B116,'[1]1718  Exp_Rev Access'!$F$7:$GK$318,$CL$2,FALSE))</f>
        <v/>
      </c>
      <c r="CM116" s="90" t="str">
        <f>IF(ISNA(VLOOKUP($B116,'[1]1718  Exp_Rev Access'!$F$7:$GK$318,$CM$2,FALSE)),"",VLOOKUP($B116,'[1]1718  Exp_Rev Access'!$F$7:$GK$318,$CM$2,FALSE))</f>
        <v/>
      </c>
      <c r="CN116" s="90" t="str">
        <f>IF(ISNA(VLOOKUP($B116,'[1]1718  Exp_Rev Access'!$F$7:$GK$318,$CN$2,FALSE)),"",VLOOKUP($B116,'[1]1718  Exp_Rev Access'!$F$7:$GK$318,$CN$2,FALSE))</f>
        <v/>
      </c>
      <c r="CO116" s="90" t="str">
        <f>IF(ISNA(VLOOKUP($B116,'[1]1718  Exp_Rev Access'!$F$7:$GK$318,$CO$2,FALSE)),"",VLOOKUP($B116,'[1]1718  Exp_Rev Access'!$F$7:$GK$318,$CO$2,FALSE))</f>
        <v/>
      </c>
      <c r="CP116" s="90" t="str">
        <f>IF(ISNA(VLOOKUP($B116,'[1]1718  Exp_Rev Access'!$F$7:$GK$318,$CP$2,FALSE)),"",VLOOKUP($B116,'[1]1718  Exp_Rev Access'!$F$7:$GK$318,$CP$2,FALSE))</f>
        <v/>
      </c>
      <c r="CQ116" s="90" t="str">
        <f>IF(ISNA(VLOOKUP($B116,'[1]1718  Exp_Rev Access'!$F$7:$GK$318,$CQ$2,FALSE)),"",VLOOKUP($B116,'[1]1718  Exp_Rev Access'!$F$7:$GK$318,$CQ$2,FALSE))</f>
        <v/>
      </c>
      <c r="CR116" s="90" t="str">
        <f>IF(ISNA(VLOOKUP($B116,'[1]1718  Exp_Rev Access'!$F$7:$GK$318,$CR$2,FALSE)),"",VLOOKUP($B116,'[1]1718  Exp_Rev Access'!$F$7:$GK$318,$CR$2,FALSE))</f>
        <v/>
      </c>
      <c r="CS116" s="90" t="str">
        <f>IF(ISNA(VLOOKUP($B116,'[1]1718  Exp_Rev Access'!$F$7:$GK$318,$CS$2,FALSE)),"",VLOOKUP($B116,'[1]1718  Exp_Rev Access'!$F$7:$GK$318,$CS$2,FALSE))</f>
        <v/>
      </c>
      <c r="CT116" s="90" t="str">
        <f>IF(ISNA(VLOOKUP($B116,'[1]1718  Exp_Rev Access'!$F$7:$GK$318,$CT$2,FALSE)),"",VLOOKUP($B116,'[1]1718  Exp_Rev Access'!$F$7:$GK$318,$CT$2,FALSE))</f>
        <v/>
      </c>
      <c r="CU116" s="90" t="str">
        <f>IF(ISNA(VLOOKUP($B116,'[1]1718  Exp_Rev Access'!$F$7:$GK$318,$CU$2,FALSE)),"",VLOOKUP($B116,'[1]1718  Exp_Rev Access'!$F$7:$GK$318,$CU$2,FALSE))</f>
        <v/>
      </c>
      <c r="CV116" s="90" t="str">
        <f>IF(ISNA(VLOOKUP($B116,'[1]1718  Exp_Rev Access'!$F$7:$GK$318,$CV$2,FALSE)),"",VLOOKUP($B116,'[1]1718  Exp_Rev Access'!$F$7:$GK$318,$CV$2,FALSE))</f>
        <v/>
      </c>
      <c r="CW116" s="90" t="str">
        <f>IF(ISNA(VLOOKUP($B116,'[1]1718  Exp_Rev Access'!$F$7:$GK$318,$CW$2,FALSE)),"",VLOOKUP($B116,'[1]1718  Exp_Rev Access'!$F$7:$GK$318,$CW$2,FALSE))</f>
        <v/>
      </c>
      <c r="CX116" s="90" t="str">
        <f>IF(ISNA(VLOOKUP($B116,'[1]1718  Exp_Rev Access'!$F$7:$GK$318,$CX$2,FALSE)),"",VLOOKUP($B116,'[1]1718  Exp_Rev Access'!$F$7:$GK$318,$CX$2,FALSE))</f>
        <v/>
      </c>
      <c r="CY116" s="90" t="str">
        <f>IF(ISNA(VLOOKUP($B116,'[1]1718  Exp_Rev Access'!$F$7:$GK$318,$CY$2,FALSE)),"",VLOOKUP($B116,'[1]1718  Exp_Rev Access'!$F$7:$GK$318,$CY$2,FALSE))</f>
        <v/>
      </c>
      <c r="CZ116" s="90" t="str">
        <f>IF(ISNA(VLOOKUP($B116,'[1]1718  Exp_Rev Access'!$F$7:$GK$318,$CZ$2,FALSE)),"",VLOOKUP($B116,'[1]1718  Exp_Rev Access'!$F$7:$GK$318,$CZ$2,FALSE))</f>
        <v/>
      </c>
      <c r="DA116" s="90" t="str">
        <f>IF(ISNA(VLOOKUP($B116,'[1]1718  Exp_Rev Access'!$F$7:$GK$318,$DA$2,FALSE)),"",VLOOKUP($B116,'[1]1718  Exp_Rev Access'!$F$7:$GK$318,$DA$2,FALSE))</f>
        <v/>
      </c>
      <c r="DB116" s="90" t="str">
        <f>IF(ISNA(VLOOKUP($B116,'[1]1718  Exp_Rev Access'!$F$7:$GK$318,$DB$2,FALSE)),"",VLOOKUP($B116,'[1]1718  Exp_Rev Access'!$F$7:$GK$318,$DB$2,FALSE))</f>
        <v/>
      </c>
      <c r="DC116" s="90" t="str">
        <f>IF(ISNA(VLOOKUP($B116,'[1]1718  Exp_Rev Access'!$F$7:$GK$318,$DC$2,FALSE)),"",VLOOKUP($B116,'[1]1718  Exp_Rev Access'!$F$7:$GK$318,$DC$2,FALSE))</f>
        <v/>
      </c>
      <c r="DD116" s="90" t="str">
        <f>IF(ISNA(VLOOKUP($B116,'[1]1718  Exp_Rev Access'!$F$7:$GK$318,$DD$2,FALSE)),"",VLOOKUP($B116,'[1]1718  Exp_Rev Access'!$F$7:$GK$318,$DD$2,FALSE))</f>
        <v/>
      </c>
      <c r="DE116" s="90" t="str">
        <f>IF(ISNA(VLOOKUP($B116,'[1]1718  Exp_Rev Access'!$F$7:$GK$318,$DE$2,FALSE)),"",VLOOKUP($B116,'[1]1718  Exp_Rev Access'!$F$7:$GK$318,$DE$2,FALSE))</f>
        <v/>
      </c>
      <c r="DF116" s="90" t="str">
        <f>IF(ISNA(VLOOKUP($B116,'[1]1718  Exp_Rev Access'!$F$7:$GK$318,$DF$2,FALSE)),"",VLOOKUP($B116,'[1]1718  Exp_Rev Access'!$F$7:$GK$318,$DF$2,FALSE))</f>
        <v/>
      </c>
      <c r="DG116" s="90" t="str">
        <f>IF(ISNA(VLOOKUP($B116,'[1]1718  Exp_Rev Access'!$F$7:$GK$318,$DG$2,FALSE)),"",VLOOKUP($B116,'[1]1718  Exp_Rev Access'!$F$7:$GK$318,$DG$2,FALSE))</f>
        <v/>
      </c>
      <c r="DH116" s="90" t="str">
        <f>IF(ISNA(VLOOKUP($B116,'[1]1718  Exp_Rev Access'!$F$7:$GK$318,$DH$2,FALSE)),"",VLOOKUP($B116,'[1]1718  Exp_Rev Access'!$F$7:$GK$318,$DH$2,FALSE))</f>
        <v/>
      </c>
      <c r="DI116" s="90" t="str">
        <f>IF(ISNA(VLOOKUP($B116,'[1]1718  Exp_Rev Access'!$F$7:$GK$318,$DI$2,FALSE)),"",VLOOKUP($B116,'[1]1718  Exp_Rev Access'!$F$7:$GK$318,$DI$2,FALSE))</f>
        <v/>
      </c>
      <c r="DJ116" s="90" t="str">
        <f>IF(ISNA(VLOOKUP($B116,'[1]1718  Exp_Rev Access'!$F$7:$GK$318,$DJ$2,FALSE)),"",VLOOKUP($B116,'[1]1718  Exp_Rev Access'!$F$7:$GK$318,$DJ$2,FALSE))</f>
        <v/>
      </c>
      <c r="DK116" s="90" t="str">
        <f>IF(ISNA(VLOOKUP($B116,'[1]1718  Exp_Rev Access'!$F$7:$GK$318,$DK$2,FALSE)),"",VLOOKUP($B116,'[1]1718  Exp_Rev Access'!$F$7:$GK$318,$DK$2,FALSE))</f>
        <v/>
      </c>
      <c r="DL116" s="90" t="str">
        <f>IF(ISNA(VLOOKUP($B116,'[1]1718  Exp_Rev Access'!$F$7:$GK$318,$DL$2,FALSE)),"",VLOOKUP($B116,'[1]1718  Exp_Rev Access'!$F$7:$GK$318,$DL$2,FALSE))</f>
        <v/>
      </c>
      <c r="DM116" s="90" t="str">
        <f>IF(ISNA(VLOOKUP($B116,'[1]1718  Exp_Rev Access'!$F$7:$GK$318,$DM$2,FALSE)),"",VLOOKUP($B116,'[1]1718  Exp_Rev Access'!$F$7:$GK$318,$DM$2,FALSE))</f>
        <v/>
      </c>
      <c r="DN116" s="90" t="str">
        <f>IF(ISNA(VLOOKUP($B116,'[1]1718  Exp_Rev Access'!$F$7:$GK$318,$DN$2,FALSE)),"",VLOOKUP($B116,'[1]1718  Exp_Rev Access'!$F$7:$GK$318,$DN$2,FALSE))</f>
        <v/>
      </c>
      <c r="DO116" s="90" t="str">
        <f>IF(ISNA(VLOOKUP($B116,'[1]1718  Exp_Rev Access'!$F$7:$GK$318,$DO$2,FALSE)),"",VLOOKUP($B116,'[1]1718  Exp_Rev Access'!$F$7:$GK$318,$DO$2,FALSE))</f>
        <v/>
      </c>
      <c r="DP116" s="90" t="str">
        <f>IF(ISNA(VLOOKUP($B116,'[1]1718  Exp_Rev Access'!$F$7:$GK$318,$DP$2,FALSE)),"",VLOOKUP($B116,'[1]1718  Exp_Rev Access'!$F$7:$GK$318,$DP$2,FALSE))</f>
        <v/>
      </c>
      <c r="DQ116" s="90" t="str">
        <f>IF(ISNA(VLOOKUP($B116,'[1]1718  Exp_Rev Access'!$F$7:$GK$318,$DQ$2,FALSE)),"",VLOOKUP($B116,'[1]1718  Exp_Rev Access'!$F$7:$GK$318,$DQ$2,FALSE))</f>
        <v/>
      </c>
      <c r="DR116" s="90" t="str">
        <f>IF(ISNA(VLOOKUP($B116,'[1]1718  Exp_Rev Access'!$F$7:$GK$318,$DR$2,FALSE)),"",VLOOKUP($B116,'[1]1718  Exp_Rev Access'!$F$7:$GK$318,$DR$2,FALSE))</f>
        <v/>
      </c>
      <c r="DS116" s="90" t="str">
        <f>IF(ISNA(VLOOKUP($B116,'[1]1718  Exp_Rev Access'!$F$7:$GK$318,$DS$2,FALSE)),"",VLOOKUP($B116,'[1]1718  Exp_Rev Access'!$F$7:$GK$318,$DS$2,FALSE))</f>
        <v/>
      </c>
      <c r="DT116" s="90" t="str">
        <f>IF(ISNA(VLOOKUP($B116,'[1]1718  Exp_Rev Access'!$F$7:$GK$318,$DT$2,FALSE)),"",VLOOKUP($B116,'[1]1718  Exp_Rev Access'!$F$7:$GK$318,$DT$2,FALSE))</f>
        <v/>
      </c>
      <c r="DU116" s="90" t="str">
        <f>IF(ISNA(VLOOKUP($B116,'[1]1718  Exp_Rev Access'!$F$7:$GK$318,$DU$2,FALSE)),"",VLOOKUP($B116,'[1]1718  Exp_Rev Access'!$F$7:$GK$318,$DU$2,FALSE))</f>
        <v/>
      </c>
      <c r="DV116" s="90" t="str">
        <f>IF(ISNA(VLOOKUP($B116,'[1]1718  Exp_Rev Access'!$F$7:$GK$318,$DV$2,FALSE)),"",VLOOKUP($B116,'[1]1718  Exp_Rev Access'!$F$7:$GK$318,$DV$2,FALSE))</f>
        <v/>
      </c>
      <c r="DW116" s="90" t="str">
        <f>IF(ISNA(VLOOKUP($B116,'[1]1718  Exp_Rev Access'!$F$7:$GK$318,$DW$2,FALSE)),"",VLOOKUP($B116,'[1]1718  Exp_Rev Access'!$F$7:$GK$318,$DW$2,FALSE))</f>
        <v/>
      </c>
      <c r="DX116" s="90" t="str">
        <f>IF(ISNA(VLOOKUP($B116,'[1]1718  Exp_Rev Access'!$F$7:$GK$318,$DX$2,FALSE)),"",VLOOKUP($B116,'[1]1718  Exp_Rev Access'!$F$7:$GK$318,$DX$2,FALSE))</f>
        <v/>
      </c>
      <c r="DY116" s="90" t="str">
        <f>IF(ISNA(VLOOKUP($B116,'[1]1718  Exp_Rev Access'!$F$7:$GK$318,$DY$2,FALSE)),"",VLOOKUP($B116,'[1]1718  Exp_Rev Access'!$F$7:$GK$318,$DY$2,FALSE))</f>
        <v/>
      </c>
      <c r="DZ116" s="90" t="str">
        <f>IF(ISNA(VLOOKUP($B116,'[1]1718  Exp_Rev Access'!$F$7:$GK$318,$DZ$2,FALSE)),"",VLOOKUP($B116,'[1]1718  Exp_Rev Access'!$F$7:$GK$318,$DZ$2,FALSE))</f>
        <v/>
      </c>
      <c r="EA116" s="90" t="str">
        <f>IF(ISNA(VLOOKUP($B116,'[1]1718  Exp_Rev Access'!$F$7:$GK$318,$EA$2,FALSE)),"",VLOOKUP($B116,'[1]1718  Exp_Rev Access'!$F$7:$GK$318,$EA$2,FALSE))</f>
        <v/>
      </c>
      <c r="EB116" s="90" t="str">
        <f>IF(ISNA(VLOOKUP($B116,'[1]1718  Exp_Rev Access'!$F$7:$GK$318,$EB$2,FALSE)),"",VLOOKUP($B116,'[1]1718  Exp_Rev Access'!$F$7:$GK$318,$EB$2,FALSE))</f>
        <v/>
      </c>
      <c r="EC116" s="90" t="str">
        <f>IF(ISNA(VLOOKUP($B116,'[1]1718  Exp_Rev Access'!$F$7:$GK$318,$EC$2,FALSE)),"",VLOOKUP($B116,'[1]1718  Exp_Rev Access'!$F$7:$GK$318,$EC$2,FALSE))</f>
        <v/>
      </c>
      <c r="ED116" s="90" t="str">
        <f>IF(ISNA(VLOOKUP($B116,'[1]1718  Exp_Rev Access'!$F$7:$GK$318,$ED$2,FALSE)),"",VLOOKUP($B116,'[1]1718  Exp_Rev Access'!$F$7:$GK$318,$ED$2,FALSE))</f>
        <v/>
      </c>
      <c r="EE116" s="90" t="str">
        <f>IF(ISNA(VLOOKUP($B116,'[1]1718  Exp_Rev Access'!$F$7:$GK$318,$EE$2,FALSE)),"",VLOOKUP($B116,'[1]1718  Exp_Rev Access'!$F$7:$GK$318,$EE$2,FALSE))</f>
        <v/>
      </c>
      <c r="EF116" s="90" t="str">
        <f>IF(ISNA(VLOOKUP($B116,'[1]1718  Exp_Rev Access'!$F$7:$GK$318,$EF$2,FALSE)),"",VLOOKUP($B116,'[1]1718  Exp_Rev Access'!$F$7:$GK$318,$EF$2,FALSE))</f>
        <v/>
      </c>
      <c r="EG116" s="90" t="str">
        <f>IF(ISNA(VLOOKUP($B116,'[1]1718  Exp_Rev Access'!$F$7:$GK$318,$EG$2,FALSE)),"",VLOOKUP($B116,'[1]1718  Exp_Rev Access'!$F$7:$GK$318,$EG$2,FALSE))</f>
        <v/>
      </c>
      <c r="EH116" s="90" t="str">
        <f>IF(ISNA(VLOOKUP($B116,'[1]1718  Exp_Rev Access'!$F$7:$GK$318,$EH$2,FALSE)),"",VLOOKUP($B116,'[1]1718  Exp_Rev Access'!$F$7:$GK$318,$EH$2,FALSE))</f>
        <v/>
      </c>
      <c r="EI116" s="90" t="str">
        <f>IF(ISNA(VLOOKUP($B116,'[1]1718  Exp_Rev Access'!$F$7:$GK$318,$EI$2,FALSE)),"",VLOOKUP($B116,'[1]1718  Exp_Rev Access'!$F$7:$GK$318,$EI$2,FALSE))</f>
        <v/>
      </c>
      <c r="EJ116" s="90" t="str">
        <f>IF(ISNA(VLOOKUP($B116,'[1]1718  Exp_Rev Access'!$F$7:$GK$318,$EJ$2,FALSE)),"",VLOOKUP($B116,'[1]1718  Exp_Rev Access'!$F$7:$GK$318,$EJ$2,FALSE))</f>
        <v/>
      </c>
      <c r="EK116" s="90" t="str">
        <f>IF(ISNA(VLOOKUP($B116,'[1]1718  Exp_Rev Access'!$F$7:$GK$318,$EK$2,FALSE)),"",VLOOKUP($B116,'[1]1718  Exp_Rev Access'!$F$7:$GK$318,$EK$2,FALSE))</f>
        <v/>
      </c>
      <c r="EL116" s="90" t="str">
        <f>IF(ISNA(VLOOKUP($B116,'[1]1718  Exp_Rev Access'!$F$7:$GK$318,$EL$2,FALSE)),"",VLOOKUP($B116,'[1]1718  Exp_Rev Access'!$F$7:$GK$318,$EL$2,FALSE))</f>
        <v/>
      </c>
      <c r="EM116" s="90" t="str">
        <f>IF(ISNA(VLOOKUP($B116,'[1]1718  Exp_Rev Access'!$F$7:$GK$318,$EM$2,FALSE)),"",VLOOKUP($B116,'[1]1718  Exp_Rev Access'!$F$7:$GK$318,$EM$2,FALSE))</f>
        <v/>
      </c>
      <c r="EN116" s="90" t="str">
        <f>IF(ISNA(VLOOKUP($B116,'[1]1718  Exp_Rev Access'!$F$7:$GK$318,$EN$2,FALSE)),"",VLOOKUP($B116,'[1]1718  Exp_Rev Access'!$F$7:$GK$318,$EN$2,FALSE))</f>
        <v/>
      </c>
      <c r="EO116" s="90" t="str">
        <f>IF(ISNA(VLOOKUP($B116,'[1]1718  Exp_Rev Access'!$F$7:$GK$318,$EO$2,FALSE)),"",VLOOKUP($B116,'[1]1718  Exp_Rev Access'!$F$7:$GK$318,$EO$2,FALSE))</f>
        <v/>
      </c>
      <c r="EP116" s="90" t="str">
        <f>IF(ISNA(VLOOKUP($B116,'[1]1718  Exp_Rev Access'!$F$7:$GK$318,$EP$2,FALSE)),"",VLOOKUP($B116,'[1]1718  Exp_Rev Access'!$F$7:$GK$318,$EP$2,FALSE))</f>
        <v/>
      </c>
      <c r="EQ116" s="90" t="str">
        <f>IF(ISNA(VLOOKUP($B116,'[1]1718  Exp_Rev Access'!$F$7:$GK$318,$EQ$2,FALSE)),"",VLOOKUP($B116,'[1]1718  Exp_Rev Access'!$F$7:$GK$318,$EQ$2,FALSE))</f>
        <v/>
      </c>
      <c r="ER116" s="90" t="str">
        <f>IF(ISNA(VLOOKUP($B116,'[1]1718  Exp_Rev Access'!$F$7:$GK$318,$ER$2,FALSE)),"",VLOOKUP($B116,'[1]1718  Exp_Rev Access'!$F$7:$GK$318,$ER$2,FALSE))</f>
        <v/>
      </c>
      <c r="ES116" s="90" t="str">
        <f>IF(ISNA(VLOOKUP($B116,'[1]1718  Exp_Rev Access'!$F$7:$GK$318,$ES$2,FALSE)),"",VLOOKUP($B116,'[1]1718  Exp_Rev Access'!$F$7:$GK$318,$ES$2,FALSE))</f>
        <v/>
      </c>
      <c r="ET116" s="90" t="str">
        <f>IF(ISNA(VLOOKUP($B116,'[1]1718  Exp_Rev Access'!$F$7:$GK$318,$ET$2,FALSE)),"",VLOOKUP($B116,'[1]1718  Exp_Rev Access'!$F$7:$GK$318,$ET$2,FALSE))</f>
        <v/>
      </c>
      <c r="EU116" s="90" t="str">
        <f>IF(ISNA(VLOOKUP($B116,'[1]1718  Exp_Rev Access'!$F$7:$GK$318,$EU$2,FALSE)),"",VLOOKUP($B116,'[1]1718  Exp_Rev Access'!$F$7:$GK$318,$EU$2,FALSE))</f>
        <v/>
      </c>
      <c r="EV116" s="90" t="str">
        <f>IF(ISNA(VLOOKUP($B116,'[1]1718  Exp_Rev Access'!$F$7:$GK$318,$EV$2,FALSE)),"",VLOOKUP($B116,'[1]1718  Exp_Rev Access'!$F$7:$GK$318,$EV$2,FALSE))</f>
        <v/>
      </c>
      <c r="EW116" s="90" t="str">
        <f>IF(ISNA(VLOOKUP($B116,'[1]1718  Exp_Rev Access'!$F$7:$GK$318,$EW$2,FALSE)),"",VLOOKUP($B116,'[1]1718  Exp_Rev Access'!$F$7:$GK$318,$EW$2,FALSE))</f>
        <v/>
      </c>
      <c r="EX116" s="90" t="str">
        <f>IF(ISNA(VLOOKUP($B116,'[1]1718  Exp_Rev Access'!$F$7:$GK$318,$EX$2,FALSE)),"",VLOOKUP($B116,'[1]1718  Exp_Rev Access'!$F$7:$GK$318,$EX$2,FALSE))</f>
        <v/>
      </c>
      <c r="EY116" s="90" t="str">
        <f>IF(ISNA(VLOOKUP($B116,'[1]1718  Exp_Rev Access'!$F$7:$GK$318,$EY$2,FALSE)),"",VLOOKUP($B116,'[1]1718  Exp_Rev Access'!$F$7:$GK$318,$EY$2,FALSE))</f>
        <v/>
      </c>
      <c r="EZ116" s="90" t="str">
        <f>IF(ISNA(VLOOKUP($B116,'[1]1718  Exp_Rev Access'!$F$7:$GK$318,$EZ$2,FALSE)),"",VLOOKUP($B116,'[1]1718  Exp_Rev Access'!$F$7:$GK$318,$EZ$2,FALSE))</f>
        <v/>
      </c>
      <c r="FA116" s="90" t="str">
        <f>IF(ISNA(VLOOKUP($B116,'[1]1718  Exp_Rev Access'!$F$7:$GK$318,$FA$2,FALSE)),"",VLOOKUP($B116,'[1]1718  Exp_Rev Access'!$F$7:$GK$318,$FA$2,FALSE))</f>
        <v/>
      </c>
      <c r="FB116" s="90" t="str">
        <f>IF(ISNA(VLOOKUP($B116,'[1]1718  Exp_Rev Access'!$F$7:$GK$318,$FB$2,FALSE)),"",VLOOKUP($B116,'[1]1718  Exp_Rev Access'!$F$7:$GK$318,$FB$2,FALSE))</f>
        <v/>
      </c>
      <c r="FC116" s="90" t="str">
        <f>IF(ISNA(VLOOKUP($B116,'[1]1718  Exp_Rev Access'!$F$7:$GK$318,$FC$2,FALSE)),"",VLOOKUP($B116,'[1]1718  Exp_Rev Access'!$F$7:$GK$318,$FC$2,FALSE))</f>
        <v/>
      </c>
      <c r="FD116" s="90" t="str">
        <f>IF(ISNA(VLOOKUP($B116,'[1]1718  Exp_Rev Access'!$F$7:$GK$318,$FD$2,FALSE)),"",VLOOKUP($B116,'[1]1718  Exp_Rev Access'!$F$7:$GK$318,$FD$2,FALSE))</f>
        <v/>
      </c>
      <c r="FE116" s="90" t="str">
        <f>IF(ISNA(VLOOKUP($B116,'[1]1718  Exp_Rev Access'!$F$7:$GK$318,$FE$2,FALSE)),"",VLOOKUP($B116,'[1]1718  Exp_Rev Access'!$F$7:$GK$318,$FE$2,FALSE))</f>
        <v/>
      </c>
      <c r="FF116" s="90" t="str">
        <f>IF(ISNA(VLOOKUP($B116,'[1]1718  Exp_Rev Access'!$F$7:$GK$318,$FF$2,FALSE)),"",VLOOKUP($B116,'[1]1718  Exp_Rev Access'!$F$7:$GK$318,$FF$2,FALSE))</f>
        <v/>
      </c>
      <c r="FG116" s="90" t="str">
        <f>IF(ISNA(VLOOKUP($B116,'[1]1718  Exp_Rev Access'!$F$7:$GK$318,$FG$2,FALSE)),"",VLOOKUP($B116,'[1]1718  Exp_Rev Access'!$F$7:$GK$318,$FG$2,FALSE))</f>
        <v/>
      </c>
      <c r="FH116" s="90" t="str">
        <f>IF(ISNA(VLOOKUP($B116,'[1]1718  Exp_Rev Access'!$F$7:$GK$318,$FH$2,FALSE)),"",VLOOKUP($B116,'[1]1718  Exp_Rev Access'!$F$7:$GK$318,$FH$2,FALSE))</f>
        <v/>
      </c>
      <c r="FI116" s="90" t="str">
        <f>IF(ISNA(VLOOKUP($B116,'[1]1718  Exp_Rev Access'!$F$7:$GK$318,$FI$2,FALSE)),"",VLOOKUP($B116,'[1]1718  Exp_Rev Access'!$F$7:$GK$318,$FI$2,FALSE))</f>
        <v/>
      </c>
      <c r="FJ116" s="90" t="str">
        <f>IF(ISNA(VLOOKUP($B116,'[1]1718  Exp_Rev Access'!$F$7:$GK$318,$FJ$2,FALSE)),"",VLOOKUP($B116,'[1]1718  Exp_Rev Access'!$F$7:$GK$318,$FJ$2,FALSE))</f>
        <v/>
      </c>
      <c r="FK116" s="90" t="str">
        <f>IF(ISNA(VLOOKUP($B116,'[1]1718  Exp_Rev Access'!$F$7:$GK$318,$FK$2,FALSE)),"",VLOOKUP($B116,'[1]1718  Exp_Rev Access'!$F$7:$GK$318,$FK$2,FALSE))</f>
        <v/>
      </c>
      <c r="FL116" s="90" t="str">
        <f>IF(ISNA(VLOOKUP($B116,'[1]1718  Exp_Rev Access'!$F$7:$GK$318,$FL$2,FALSE)),"",VLOOKUP($B116,'[1]1718  Exp_Rev Access'!$F$7:$GK$318,$FL$2,FALSE))</f>
        <v/>
      </c>
      <c r="FM116" s="90" t="str">
        <f>IF(ISNA(VLOOKUP($B116,'[1]1718  Exp_Rev Access'!$F$7:$GK$318,$FM$2,FALSE)),"",VLOOKUP($B116,'[1]1718  Exp_Rev Access'!$F$7:$GK$318,$FM$2,FALSE))</f>
        <v/>
      </c>
      <c r="FN116" s="90" t="str">
        <f>IF(ISNA(VLOOKUP($B116,'[1]1718  Exp_Rev Access'!$F$7:$GK$318,$FN$2,FALSE)),"",VLOOKUP($B116,'[1]1718  Exp_Rev Access'!$F$7:$GK$318,$FN$2,FALSE))</f>
        <v/>
      </c>
      <c r="FO116" s="90" t="str">
        <f>IF(ISNA(VLOOKUP($B116,'[1]1718  Exp_Rev Access'!$F$7:$GK$318,$FO$2,FALSE)),"",VLOOKUP($B116,'[1]1718  Exp_Rev Access'!$F$7:$GK$318,$FO$2,FALSE))</f>
        <v/>
      </c>
      <c r="FP116" s="90" t="str">
        <f>IF(ISNA(VLOOKUP($B116,'[1]1718  Exp_Rev Access'!$F$7:$GK$318,$FP$2,FALSE)),"",VLOOKUP($B116,'[1]1718  Exp_Rev Access'!$F$7:$GK$318,$FP$2,FALSE))</f>
        <v/>
      </c>
      <c r="FQ116" s="90" t="str">
        <f>IF(ISNA(VLOOKUP($B116,'[1]1718  Exp_Rev Access'!$F$7:$GK$318,$FQ$2,FALSE)),"",VLOOKUP($B116,'[1]1718  Exp_Rev Access'!$F$7:$GK$318,$FQ$2,FALSE))</f>
        <v/>
      </c>
      <c r="FR116" s="90" t="str">
        <f>IF(ISNA(VLOOKUP($B116,'[1]1718  Exp_Rev Access'!$F$7:$GK$318,$FR$2,FALSE)),"",VLOOKUP($B116,'[1]1718  Exp_Rev Access'!$F$7:$GK$318,$FR$2,FALSE))</f>
        <v/>
      </c>
      <c r="FS116" s="56"/>
      <c r="FT116" s="92"/>
      <c r="FU116" s="94"/>
      <c r="FV116" s="95" t="str">
        <f>IF(ISNA(VLOOKUP($B116,'[1]1718  Exp_Rev Access'!$F$7:$GK$318,$FV$2,FALSE)),"",VLOOKUP($B116,'[1]1718  Exp_Rev Access'!$F$7:$GK$318,$FV$2,FALSE))</f>
        <v/>
      </c>
      <c r="FW116" s="95" t="str">
        <f>IF(ISNA(VLOOKUP($B116,'[1]1718  Exp_Rev Access'!$F$7:$GK$318,$FW$2,FALSE)),"",VLOOKUP($B116,'[1]1718  Exp_Rev Access'!$F$7:$GK$318,$FW$2,FALSE))</f>
        <v/>
      </c>
      <c r="FX116" s="95" t="str">
        <f>IF(ISNA(VLOOKUP($B116,'[1]1718  Exp_Rev Access'!$F$7:$GK$318,$FX$2,FALSE)),"",VLOOKUP($B116,'[1]1718  Exp_Rev Access'!$F$7:$GK$318,$FX$2,FALSE))</f>
        <v/>
      </c>
      <c r="FY116" s="95" t="str">
        <f>IF(ISNA(VLOOKUP($B116,'[1]1718  Exp_Rev Access'!$F$7:$GK$318,$FY$2,FALSE)),"",VLOOKUP($B116,'[1]1718  Exp_Rev Access'!$F$7:$GK$318,$FY$2,FALSE))</f>
        <v/>
      </c>
      <c r="FZ116" s="95" t="str">
        <f>IF(ISNA(VLOOKUP($B116,'[1]1718  Exp_Rev Access'!$F$7:$GK$318,$FZ$2,FALSE)),"",VLOOKUP($B116,'[1]1718  Exp_Rev Access'!$F$7:$GK$318,$FZ$2,FALSE))</f>
        <v/>
      </c>
      <c r="GA116" s="95" t="str">
        <f>IF(ISNA(VLOOKUP($B116,'[1]1718  Exp_Rev Access'!$F$7:$GK$318,$GA$2,FALSE)),"",VLOOKUP($B116,'[1]1718  Exp_Rev Access'!$F$7:$GK$318,$GA$2,FALSE))</f>
        <v/>
      </c>
      <c r="GB116" s="95" t="str">
        <f>IF(ISNA(VLOOKUP($B116,'[1]1718  Exp_Rev Access'!$F$7:$GK$318,$GB$2,FALSE)),"",VLOOKUP($B116,'[1]1718  Exp_Rev Access'!$F$7:$GK$318,$GB$2,FALSE))</f>
        <v/>
      </c>
      <c r="GC116" s="95" t="str">
        <f>IF(ISNA(VLOOKUP($B116,'[1]1718  Exp_Rev Access'!$F$7:$GK$318,$GC$2,FALSE)),"",VLOOKUP($B116,'[1]1718  Exp_Rev Access'!$F$7:$GK$318,$GC$2,FALSE))</f>
        <v/>
      </c>
      <c r="GD116" s="95" t="str">
        <f>IF(ISNA(VLOOKUP($B116,'[1]1718  Exp_Rev Access'!$F$7:$GK$318,$GD$2,FALSE)),"",VLOOKUP($B116,'[1]1718  Exp_Rev Access'!$F$7:$GK$318,$GD$2,FALSE))</f>
        <v/>
      </c>
      <c r="GE116" s="95" t="str">
        <f>IF(ISNA(VLOOKUP($B116,'[1]1718  Exp_Rev Access'!$F$7:$GK$318,$GE$2,FALSE)),"",VLOOKUP($B116,'[1]1718  Exp_Rev Access'!$F$7:$GK$318,$GE$2,FALSE))</f>
        <v/>
      </c>
      <c r="GF116" s="95" t="str">
        <f>IF(ISNA(VLOOKUP($B116,'[1]1718  Exp_Rev Access'!$F$7:$GK$318,$GF$2,FALSE)),"",VLOOKUP($B116,'[1]1718  Exp_Rev Access'!$F$7:$GK$318,$GF$2,FALSE))</f>
        <v/>
      </c>
      <c r="GG116" s="95" t="str">
        <f>IF(ISNA(VLOOKUP($B116,'[1]1718  Exp_Rev Access'!$F$7:$GK$318,$GG$2,FALSE)),"",VLOOKUP($B116,'[1]1718  Exp_Rev Access'!$F$7:$GK$318,$GG$2,FALSE))</f>
        <v/>
      </c>
      <c r="GH116" s="95" t="str">
        <f>IF(ISNA(VLOOKUP($B116,'[1]1718  Exp_Rev Access'!$F$7:$GK$318,$GH$2,FALSE)),"",VLOOKUP($B116,'[1]1718  Exp_Rev Access'!$F$7:$GK$318,$GH$2,FALSE))</f>
        <v/>
      </c>
      <c r="GI116" s="95" t="str">
        <f>IF(ISNA(VLOOKUP($B116,'[1]1718  Exp_Rev Access'!$F$7:$GK$318,$GI$2,FALSE)),"",VLOOKUP($B116,'[1]1718  Exp_Rev Access'!$F$7:$GK$318,$GI$2,FALSE))</f>
        <v/>
      </c>
      <c r="GJ116" s="95" t="str">
        <f>IF(ISNA(VLOOKUP($B116,'[1]1718  Exp_Rev Access'!$F$7:$GK$318,$GJ$2,FALSE)),"",VLOOKUP($B116,'[1]1718  Exp_Rev Access'!$F$7:$GK$318,$GJ$2,FALSE))</f>
        <v/>
      </c>
      <c r="GK116" s="95" t="str">
        <f>IF(ISNA(VLOOKUP($B116,'[1]1718  Exp_Rev Access'!$F$7:$GK$318,$GK$2,FALSE)),"",VLOOKUP($B116,'[1]1718  Exp_Rev Access'!$F$7:$GK$318,$GK$2,FALSE))</f>
        <v/>
      </c>
      <c r="GL116" s="95" t="str">
        <f>IF(ISNA(VLOOKUP($B116,'[1]1718  Exp_Rev Access'!$F$7:$GK$318,$GL$2,FALSE)),"",VLOOKUP($B116,'[1]1718  Exp_Rev Access'!$F$7:$GK$318,$GL$2,FALSE))</f>
        <v/>
      </c>
      <c r="GM116" s="95" t="str">
        <f>IF(ISNA(VLOOKUP($B116,'[1]1718  Exp_Rev Access'!$F$7:$GK$318,$GM$2,FALSE)),"",VLOOKUP($B116,'[1]1718  Exp_Rev Access'!$F$7:$GK$318,$GM$2,FALSE))</f>
        <v/>
      </c>
      <c r="GN116" s="95" t="str">
        <f>IF(ISNA(VLOOKUP($B116,'[1]1718  Exp_Rev Access'!$F$7:$GK$318,$GN$2,FALSE)),"",VLOOKUP($B116,'[1]1718  Exp_Rev Access'!$F$7:$GK$318,$GN$2,FALSE))</f>
        <v/>
      </c>
      <c r="GO116" s="95" t="str">
        <f>IF(ISNA(VLOOKUP($B116,'[1]1718  Exp_Rev Access'!$F$7:$GK$318,$GO$2,FALSE)),"",VLOOKUP($B116,'[1]1718  Exp_Rev Access'!$F$7:$GK$318,$GO$2,FALSE))</f>
        <v/>
      </c>
      <c r="GP116" s="95" t="str">
        <f>IF(ISNA(VLOOKUP($B116,'[1]1718  Exp_Rev Access'!$F$7:$GK$318,$GP$2,FALSE)),"",VLOOKUP($B116,'[1]1718  Exp_Rev Access'!$F$7:$GK$318,$GP$2,FALSE))</f>
        <v/>
      </c>
      <c r="GQ116" s="95" t="str">
        <f>IF(ISNA(VLOOKUP($B116,'[1]1718  Exp_Rev Access'!$F$7:$GK$318,$GQ$2,FALSE)),"",VLOOKUP($B116,'[1]1718  Exp_Rev Access'!$F$7:$GK$318,$GQ$2,FALSE))</f>
        <v/>
      </c>
      <c r="GR116" s="95" t="str">
        <f>IF(ISNA(VLOOKUP($B116,'[1]1718  Exp_Rev Access'!$F$7:$GK$318,$GR$2,FALSE)),"",VLOOKUP($B116,'[1]1718  Exp_Rev Access'!$F$7:$GK$318,$GR$2,FALSE))</f>
        <v/>
      </c>
      <c r="GS116" s="95" t="str">
        <f>IF(ISNA(VLOOKUP($B116,'[1]1718  Exp_Rev Access'!$F$7:$GK$318,$GS$2,FALSE)),"",VLOOKUP($B116,'[1]1718  Exp_Rev Access'!$F$7:$GK$318,$GS$2,FALSE))</f>
        <v/>
      </c>
      <c r="GT116" s="95" t="str">
        <f>IF(ISNA(VLOOKUP($B116,'[1]1718  Exp_Rev Access'!$F$7:$GK$318,$GT$2,FALSE)),"",VLOOKUP($B116,'[1]1718  Exp_Rev Access'!$F$7:$GK$318,$GT$2,FALSE))</f>
        <v/>
      </c>
      <c r="GU116" s="56"/>
      <c r="GV116" s="92"/>
      <c r="GW116" s="96"/>
    </row>
    <row r="117" spans="1:222" x14ac:dyDescent="0.3">
      <c r="A117" s="73"/>
      <c r="B117" s="88" t="s">
        <v>327</v>
      </c>
      <c r="C117" s="89" t="s">
        <v>328</v>
      </c>
      <c r="D117" s="75">
        <f>IF(ISNA(VLOOKUP($B117,'[1]1718 enrollment_Rev_Exp by size'!$A$7:H455,3,FALSE)),"",VLOOKUP($B117,'[1]1718 enrollment_Rev_Exp by size'!$A$7:$G$363,3,FALSE))</f>
        <v>3490.3700000000003</v>
      </c>
      <c r="E117" s="76">
        <f>IF(ISNA(VLOOKUP($B117,'[1]1718 enrollment_Rev_Exp by size'!$A$7:I455,5,FALSE)),"",VLOOKUP($B117,'[1]1718 enrollment_Rev_Exp by size'!$A$7:$G$350,5,FALSE))</f>
        <v>48315623.159999996</v>
      </c>
      <c r="F117" s="70">
        <f t="shared" ref="F117:F136" si="385">N117+AM117+AU117+BV117+CE117+FS117+GU117</f>
        <v>48315623.159999996</v>
      </c>
      <c r="G117" s="70">
        <f t="shared" ref="G117:G136" si="386">F117-E117</f>
        <v>0</v>
      </c>
      <c r="H117" s="90">
        <f>IF(ISNA(VLOOKUP($B117,'[1]1718  Exp_Rev Access'!$F$7:$GK$318,3,FALSE)),"",VLOOKUP($B117,'[1]1718  Exp_Rev Access'!$F$7:$GK$318,3,FALSE))</f>
        <v>5175118.33</v>
      </c>
      <c r="I117" s="90">
        <f>IF(ISNA(VLOOKUP($B117,'[1]1718  Exp_Rev Access'!$F$7:$GK$318,4,FALSE)),"",VLOOKUP($B117,'[1]1718  Exp_Rev Access'!$F$7:$GK$318,4,FALSE))</f>
        <v>47007.21</v>
      </c>
      <c r="J117" s="90">
        <f>IF(ISNA(VLOOKUP($B117,'[1]1718  Exp_Rev Access'!$F$7:$GK$318,5,FALSE)),"",VLOOKUP($B117,'[1]1718  Exp_Rev Access'!$F$7:$GK$318,5,FALSE))</f>
        <v>3084.03</v>
      </c>
      <c r="K117" s="90">
        <f>IF(ISNA(VLOOKUP($B117,'[1]1718  Exp_Rev Access'!$F$7:$GK$318,6,FALSE)),"-",VLOOKUP($B117,'[1]1718  Exp_Rev Access'!$F$7:$GK$318,6,FALSE))</f>
        <v>36651.040000000001</v>
      </c>
      <c r="L117" s="90">
        <f>IF(ISNA(VLOOKUP($B117,'[1]1718  Exp_Rev Access'!$F$7:$GK$318,7,FALSE)),"",VLOOKUP($B117,'[1]1718  Exp_Rev Access'!$F$7:$GK$318,7,FALSE))</f>
        <v>0</v>
      </c>
      <c r="M117" s="90">
        <f>IF(ISNA(VLOOKUP($B117,'[1]1718  Exp_Rev Access'!$F$7:$GK$318,8,FALSE)),"",VLOOKUP($B117,'[1]1718  Exp_Rev Access'!$F$7:$GK$318,8,FALSE))</f>
        <v>0</v>
      </c>
      <c r="N117" s="56">
        <f t="shared" ref="N117:N130" si="387">SUM(H117:M117)</f>
        <v>5261860.6100000003</v>
      </c>
      <c r="O117" s="91">
        <f t="shared" ref="O117:O130" si="388">N117/E117</f>
        <v>0.10890598663241997</v>
      </c>
      <c r="P117" s="56">
        <f t="shared" ref="P117:P130" si="389">N117/D117</f>
        <v>1507.5366250569423</v>
      </c>
      <c r="Q117" s="90">
        <f>IF(ISNA(VLOOKUP($B117,'[1]1718  Exp_Rev Access'!$F$7:$GK$318,10,FALSE)),"",VLOOKUP($B117,'[1]1718  Exp_Rev Access'!$F$7:$GK$318,10,FALSE))</f>
        <v>17567</v>
      </c>
      <c r="R117" s="90">
        <f>IF(ISNA(VLOOKUP($B117,'[1]1718  Exp_Rev Access'!$F$7:$GK$318,11,FALSE)),"",VLOOKUP($B117,'[1]1718  Exp_Rev Access'!$F$7:$GK$318,11,FALSE))</f>
        <v>0</v>
      </c>
      <c r="S117" s="90">
        <f>IF(ISNA(VLOOKUP($B117,'[1]1718  Exp_Rev Access'!$F$7:$GK$318,12,FALSE)),"",VLOOKUP($B117,'[1]1718  Exp_Rev Access'!$F$7:$GK$318,12,FALSE))</f>
        <v>570.65</v>
      </c>
      <c r="T117" s="90">
        <f>IF(ISNA(VLOOKUP($B117,'[1]1718  Exp_Rev Access'!$F$7:$GK$318,13,FALSE)),"",VLOOKUP($B117,'[1]1718  Exp_Rev Access'!$F$7:$GK$318,13,FALSE))</f>
        <v>3280</v>
      </c>
      <c r="U117" s="90">
        <f>IF(ISNA(VLOOKUP($B117,'[1]1718  Exp_Rev Access'!$F$7:$GK$318,14,FALSE)),"",VLOOKUP($B117,'[1]1718  Exp_Rev Access'!$F$7:$GK$318,14,FALSE))</f>
        <v>0</v>
      </c>
      <c r="V117" s="90">
        <f>IF(ISNA(VLOOKUP($B117,'[1]1718  Exp_Rev Access'!$F$7:$GK$318,15,FALSE)),"",VLOOKUP($B117,'[1]1718  Exp_Rev Access'!$F$7:$GK$318,15,FALSE))</f>
        <v>0</v>
      </c>
      <c r="W117" s="90">
        <f>IF(ISNA(VLOOKUP($B117,'[1]1718  Exp_Rev Access'!$F$7:$GK$318,16,FALSE)),"",VLOOKUP($B117,'[1]1718  Exp_Rev Access'!$F$7:$GK$318,16,FALSE))</f>
        <v>0</v>
      </c>
      <c r="X117" s="90">
        <f>IF(ISNA(VLOOKUP($B117,'[1]1718  Exp_Rev Access'!$F$7:$GK$318,17,FALSE)),"",VLOOKUP($B117,'[1]1718  Exp_Rev Access'!$F$7:$GK$318,17,FALSE))</f>
        <v>8086.6</v>
      </c>
      <c r="Y117" s="90">
        <f>IF(ISNA(VLOOKUP($B117,'[1]1718  Exp_Rev Access'!$F$7:$GK$318,18,FALSE)),"",VLOOKUP($B117,'[1]1718  Exp_Rev Access'!$F$7:$GK$318,18,FALSE))</f>
        <v>25426.42</v>
      </c>
      <c r="Z117" s="90">
        <f>IF(ISNA(VLOOKUP($B117,'[1]1718  Exp_Rev Access'!$F$7:$GK$318,19,FALSE)),"",VLOOKUP($B117,'[1]1718  Exp_Rev Access'!$F$7:$GK$318,19,FALSE))</f>
        <v>95724.44</v>
      </c>
      <c r="AA117" s="90">
        <f>IF(ISNA(VLOOKUP($B117,'[1]1718  Exp_Rev Access'!$F$7:$GK$318,20,FALSE)),"",VLOOKUP($B117,'[1]1718  Exp_Rev Access'!$F$7:$GK$318,20,FALSE))</f>
        <v>180</v>
      </c>
      <c r="AB117" s="90">
        <f>IF(ISNA(VLOOKUP($B117,'[1]1718  Exp_Rev Access'!$F$7:$GK$318,21,FALSE)),"",VLOOKUP($B117,'[1]1718  Exp_Rev Access'!$F$7:$GK$318,21,FALSE))</f>
        <v>3896</v>
      </c>
      <c r="AC117" s="90">
        <f>IF(ISNA(VLOOKUP($B117,'[1]1718  Exp_Rev Access'!$F$7:$GK$318,22,FALSE)),"",VLOOKUP($B117,'[1]1718  Exp_Rev Access'!$F$7:$GK$318,22,FALSE))</f>
        <v>26813.33</v>
      </c>
      <c r="AD117" s="90">
        <f>IF(ISNA(VLOOKUP($B117,'[1]1718  Exp_Rev Access'!$F$7:$GK$318,23,FALSE)),"",VLOOKUP($B117,'[1]1718  Exp_Rev Access'!$F$7:$GK$318,23,FALSE))</f>
        <v>25013.96</v>
      </c>
      <c r="AE117" s="90">
        <f>IF(ISNA(VLOOKUP($B117,'[1]1718  Exp_Rev Access'!$F$7:$GK$318,24,FALSE)),"",VLOOKUP($B117,'[1]1718  Exp_Rev Access'!$F$7:$GK$318,24,FALSE))</f>
        <v>18676.740000000002</v>
      </c>
      <c r="AF117" s="90">
        <f>IF(ISNA(VLOOKUP($B117,'[1]1718  Exp_Rev Access'!$F$7:$GK$318,25,FALSE)),"",VLOOKUP($B117,'[1]1718  Exp_Rev Access'!$F$7:$GK$318,25,FALSE))</f>
        <v>0</v>
      </c>
      <c r="AG117" s="90">
        <f>IF(ISNA(VLOOKUP($B117,'[1]1718  Exp_Rev Access'!$F$7:$GK$318,26,FALSE)),"",VLOOKUP($B117,'[1]1718  Exp_Rev Access'!$F$7:$GK$318,26,FALSE))</f>
        <v>193410.42</v>
      </c>
      <c r="AH117" s="90">
        <f>IF(ISNA(VLOOKUP($B117,'[1]1718  Exp_Rev Access'!$F$7:$GK$318,27,FALSE)),"",VLOOKUP($B117,'[1]1718  Exp_Rev Access'!$F$7:$GK$318,27,FALSE))</f>
        <v>7674.34</v>
      </c>
      <c r="AI117" s="90">
        <f>IF(ISNA(VLOOKUP($B117,'[1]1718  Exp_Rev Access'!$F$7:$GK$318,28,FALSE)),"",VLOOKUP($B117,'[1]1718  Exp_Rev Access'!$F$7:$GK$318,28,FALSE))</f>
        <v>0</v>
      </c>
      <c r="AJ117" s="90">
        <f>IF(ISNA(VLOOKUP($B117,'[1]1718  Exp_Rev Access'!$F$7:$GK$318,29,FALSE)),"",VLOOKUP($B117,'[1]1718  Exp_Rev Access'!$F$7:$GK$318,29,FALSE))</f>
        <v>64940.63</v>
      </c>
      <c r="AK117" s="90">
        <f>IF(ISNA(VLOOKUP($B117,'[1]1718  Exp_Rev Access'!$F$7:$GK$318,30,FALSE)),"",VLOOKUP($B117,'[1]1718  Exp_Rev Access'!$F$7:$GK$318,30,FALSE))</f>
        <v>12989.39</v>
      </c>
      <c r="AL117" s="90">
        <f>IF(ISNA(VLOOKUP($B117,'[1]1718  Exp_Rev Access'!$F$7:$GK$318,31,FALSE)),"",VLOOKUP($B117,'[1]1718  Exp_Rev Access'!$F$7:$GK$318,31,FALSE))</f>
        <v>199.52</v>
      </c>
      <c r="AM117" s="56">
        <f t="shared" ref="AM117:AM130" si="390">SUM(Q117:AL117)</f>
        <v>504449.44000000006</v>
      </c>
      <c r="AN117" s="92">
        <f t="shared" ref="AN117:AN130" si="391">AM117/E117</f>
        <v>1.0440710623341986E-2</v>
      </c>
      <c r="AO117" s="71">
        <f t="shared" ref="AO117:AO130" si="392">AM117/D117</f>
        <v>144.52606457195083</v>
      </c>
      <c r="AP117" s="90">
        <f>IF(ISNA(VLOOKUP($B117,'[1]1718  Exp_Rev Access'!$F$7:$GK$318,33,FALSE)),"",VLOOKUP($B117,'[1]1718  Exp_Rev Access'!$F$7:$GK$318,33,FALSE))</f>
        <v>23284096.309999999</v>
      </c>
      <c r="AQ117" s="90">
        <f>IF(ISNA(VLOOKUP($B117,'[1]1718  Exp_Rev Access'!$F$7:$GK$318,34,FALSE)),"",VLOOKUP($B117,'[1]1718  Exp_Rev Access'!$F$7:$GK$318,34,FALSE))</f>
        <v>736509.72</v>
      </c>
      <c r="AR117" s="90">
        <f>IF(ISNA(VLOOKUP($B117,'[1]1718  Exp_Rev Access'!$F$7:$GK$318,35,FALSE)),"",VLOOKUP($B117,'[1]1718  Exp_Rev Access'!$F$7:$GK$318,35,FALSE))</f>
        <v>3586223.96</v>
      </c>
      <c r="AS117" s="90">
        <f>IF(ISNA(VLOOKUP($B117,'[1]1718  Exp_Rev Access'!$F$7:$GK$318,36,FALSE)),"",VLOOKUP($B117,'[1]1718  Exp_Rev Access'!$F$7:$GK$318,36,FALSE))</f>
        <v>0</v>
      </c>
      <c r="AT117" s="90">
        <f>IF(ISNA(VLOOKUP($B117,'[1]1718  Exp_Rev Access'!$F$7:$GK$318,37,FALSE)),"",VLOOKUP($B117,'[1]1718  Exp_Rev Access'!$F$7:$GK$318,37,FALSE))</f>
        <v>0</v>
      </c>
      <c r="AU117" s="56">
        <f t="shared" ref="AU117:AU130" si="393">SUM(AP117:AT117)</f>
        <v>27606829.989999998</v>
      </c>
      <c r="AV117" s="93">
        <f t="shared" ref="AV117:AV130" si="394">AU117/E117</f>
        <v>0.57138515834885073</v>
      </c>
      <c r="AW117" s="56">
        <f t="shared" ref="AW117:AW130" si="395">AU117/D117</f>
        <v>7909.4279374392963</v>
      </c>
      <c r="AX117" s="90">
        <f>IF(ISNA(VLOOKUP($B117,'[1]1718  Exp_Rev Access'!$F$7:$GK$318,39,FALSE)),"",VLOOKUP($B117,'[1]1718  Exp_Rev Access'!$F$7:$GK$318,39,FALSE))</f>
        <v>0</v>
      </c>
      <c r="AY117" s="90">
        <f>IF(ISNA(VLOOKUP($B117,'[1]1718  Exp_Rev Access'!$F$7:$GK$318,40,FALSE)),"",VLOOKUP($B117,'[1]1718  Exp_Rev Access'!$F$7:$GK$318,40,FALSE))</f>
        <v>3591919.24</v>
      </c>
      <c r="AZ117" s="90">
        <f>IF(ISNA(VLOOKUP($B117,'[1]1718  Exp_Rev Access'!$F$7:$GK$318,41,FALSE)),"",VLOOKUP($B117,'[1]1718  Exp_Rev Access'!$F$7:$GK$318,41,FALSE))</f>
        <v>183841.25</v>
      </c>
      <c r="BA117" s="90">
        <f>IF(ISNA(VLOOKUP($B117,'[1]1718  Exp_Rev Access'!$F$7:$GK$318,42,FALSE)),"",VLOOKUP($B117,'[1]1718  Exp_Rev Access'!$F$7:$GK$318,42,FALSE))</f>
        <v>0</v>
      </c>
      <c r="BB117" s="90">
        <f>IF(ISNA(VLOOKUP($B117,'[1]1718  Exp_Rev Access'!$F$7:$GK$318,43,FALSE)),"",VLOOKUP($B117,'[1]1718  Exp_Rev Access'!$F$7:$GK$318,43,FALSE))</f>
        <v>0</v>
      </c>
      <c r="BC117" s="90">
        <f>IF(ISNA(VLOOKUP($B117,'[1]1718  Exp_Rev Access'!$F$7:$GK$318,44,FALSE)),"",VLOOKUP($B117,'[1]1718  Exp_Rev Access'!$F$7:$GK$318,44,FALSE))</f>
        <v>1835961.89</v>
      </c>
      <c r="BD117" s="90">
        <f>IF(ISNA(VLOOKUP($B117,'[1]1718  Exp_Rev Access'!$F$7:$GK$318,45,FALSE)),"",VLOOKUP($B117,'[1]1718  Exp_Rev Access'!$F$7:$GK$318,45,FALSE))</f>
        <v>256332.81</v>
      </c>
      <c r="BE117" s="90">
        <f>IF(ISNA(VLOOKUP($B117,'[1]1718  Exp_Rev Access'!$F$7:$GK$318,46,FALSE)),"",VLOOKUP($B117,'[1]1718  Exp_Rev Access'!$F$7:$GK$318,46,FALSE))</f>
        <v>369085.85</v>
      </c>
      <c r="BF117" s="90">
        <f>IF(ISNA(VLOOKUP($B117,'[1]1718  Exp_Rev Access'!$F$7:$GK$318,47,FALSE)),"",VLOOKUP($B117,'[1]1718  Exp_Rev Access'!$F$7:$GK$318,47,FALSE))</f>
        <v>0</v>
      </c>
      <c r="BG117" s="90">
        <f>IF(ISNA(VLOOKUP($B117,'[1]1718  Exp_Rev Access'!$F$7:$GK$318,48,FALSE)),"",VLOOKUP($B117,'[1]1718  Exp_Rev Access'!$F$7:$GK$318,48,FALSE))</f>
        <v>484239.33</v>
      </c>
      <c r="BH117" s="90">
        <f>IF(ISNA(VLOOKUP($B117,'[1]1718  Exp_Rev Access'!$F$7:$GK$318,49,FALSE)),"",VLOOKUP($B117,'[1]1718  Exp_Rev Access'!$F$7:$GK$318,49,FALSE))</f>
        <v>77476.149999999994</v>
      </c>
      <c r="BI117" s="90">
        <f>IF(ISNA(VLOOKUP($B117,'[1]1718  Exp_Rev Access'!$F$7:$GK$318,50,FALSE)),"",VLOOKUP($B117,'[1]1718  Exp_Rev Access'!$F$7:$GK$318,50,FALSE))</f>
        <v>0</v>
      </c>
      <c r="BJ117" s="90">
        <f>IF(ISNA(VLOOKUP($B117,'[1]1718  Exp_Rev Access'!$F$7:$GK$318,51,FALSE)),"",VLOOKUP($B117,'[1]1718  Exp_Rev Access'!$F$7:$GK$318,51,FALSE))</f>
        <v>27868.67</v>
      </c>
      <c r="BK117" s="90">
        <f>IF(ISNA(VLOOKUP($B117,'[1]1718  Exp_Rev Access'!$F$7:$GK$318,52,FALSE)),"",VLOOKUP($B117,'[1]1718  Exp_Rev Access'!$F$7:$GK$318,52,FALSE))</f>
        <v>1004885.83</v>
      </c>
      <c r="BL117" s="90">
        <f>IF(ISNA(VLOOKUP($B117,'[1]1718  Exp_Rev Access'!$F$7:$GK$318,53,FALSE)),"",VLOOKUP($B117,'[1]1718  Exp_Rev Access'!$F$7:$GK$318,53,FALSE))</f>
        <v>5000</v>
      </c>
      <c r="BM117" s="90">
        <f>IF(ISNA(VLOOKUP($B117,'[1]1718  Exp_Rev Access'!$F$7:$GK$318,54,FALSE)),"",VLOOKUP($B117,'[1]1718  Exp_Rev Access'!$F$7:$GK$318,54,FALSE))</f>
        <v>551.72</v>
      </c>
      <c r="BN117" s="90">
        <f>IF(ISNA(VLOOKUP($B117,'[1]1718  Exp_Rev Access'!$F$7:$GK$318,55,FALSE)),"",VLOOKUP($B117,'[1]1718  Exp_Rev Access'!$F$7:$GK$318,55,FALSE))</f>
        <v>0</v>
      </c>
      <c r="BO117" s="90">
        <f>IF(ISNA(VLOOKUP($B117,'[1]1718  Exp_Rev Access'!$F$7:$GK$318,56,FALSE)),"",VLOOKUP($B117,'[1]1718  Exp_Rev Access'!$F$7:$GK$318,56,FALSE))</f>
        <v>0</v>
      </c>
      <c r="BP117" s="90">
        <f>IF(ISNA(VLOOKUP($B117,'[1]1718  Exp_Rev Access'!$F$7:$GK$318,57,FALSE)),"",VLOOKUP($B117,'[1]1718  Exp_Rev Access'!$F$7:$GK$318,57,FALSE))</f>
        <v>0</v>
      </c>
      <c r="BQ117" s="90">
        <f>IF(ISNA(VLOOKUP($B117,'[1]1718  Exp_Rev Access'!$F$7:$GK$318,58,FALSE)),"",VLOOKUP($B117,'[1]1718  Exp_Rev Access'!$F$7:$GK$318,58,FALSE))</f>
        <v>1596118</v>
      </c>
      <c r="BR117" s="90">
        <f>IF(ISNA(VLOOKUP($B117,'[1]1718  Exp_Rev Access'!$F$7:$GK$318,59,FALSE)),"",VLOOKUP($B117,'[1]1718  Exp_Rev Access'!$F$7:$GK$318,59,FALSE))</f>
        <v>0</v>
      </c>
      <c r="BS117" s="90">
        <f>IF(ISNA(VLOOKUP($B117,'[1]1718  Exp_Rev Access'!$F$7:$GK$318,60,FALSE)),"",VLOOKUP($B117,'[1]1718  Exp_Rev Access'!$F$7:$GK$318,60,FALSE))</f>
        <v>0</v>
      </c>
      <c r="BT117" s="90">
        <f>IF(ISNA(VLOOKUP($B117,'[1]1718  Exp_Rev Access'!$F$7:$GK$318,61,FALSE)),"",VLOOKUP($B117,'[1]1718  Exp_Rev Access'!$F$7:$GK$318,61,FALSE))</f>
        <v>0</v>
      </c>
      <c r="BU117" s="90">
        <f>IF(ISNA(VLOOKUP($B117,'[1]1718  Exp_Rev Access'!$F$7:$GK$318,62,FALSE)),"",VLOOKUP($B117,'[1]1718  Exp_Rev Access'!$F$7:$GK$318,62,FALSE))</f>
        <v>0</v>
      </c>
      <c r="BV117" s="56">
        <f t="shared" si="236"/>
        <v>9433280.7399999984</v>
      </c>
      <c r="BW117" s="92">
        <f t="shared" ref="BW117:BW130" si="396">BV117/E117</f>
        <v>0.1952428660344738</v>
      </c>
      <c r="BX117" s="71">
        <f t="shared" ref="BX117:BX130" si="397">BV117/D117</f>
        <v>2702.6592424298851</v>
      </c>
      <c r="BY117" s="90">
        <f>IF(ISNA(VLOOKUP($B117,'[1]1718  Exp_Rev Access'!$F$7:$GK$318,64,FALSE)),"",VLOOKUP($B117,'[1]1718  Exp_Rev Access'!$F$7:$GK$318,64,FALSE))</f>
        <v>0</v>
      </c>
      <c r="BZ117" s="90">
        <f>IF(ISNA(VLOOKUP($B117,'[1]1718  Exp_Rev Access'!$F$7:$GK$318,65,FALSE)),"",VLOOKUP($B117,'[1]1718  Exp_Rev Access'!$F$7:$GK$318,65,FALSE))</f>
        <v>0</v>
      </c>
      <c r="CA117" s="90">
        <f>IF(ISNA(VLOOKUP($B117,'[1]1718  Exp_Rev Access'!$F$7:$GK$318,66,FALSE)),"",VLOOKUP($B117,'[1]1718  Exp_Rev Access'!$F$7:$GK$318,66,FALSE))</f>
        <v>0</v>
      </c>
      <c r="CB117" s="90">
        <f>IF(ISNA(VLOOKUP($B117,'[1]1718  Exp_Rev Access'!$F$7:$GK$318,67,FALSE)),"",VLOOKUP($B117,'[1]1718  Exp_Rev Access'!$F$7:$GK$318,67,FALSE))</f>
        <v>0</v>
      </c>
      <c r="CC117" s="90">
        <f>IF(ISNA(VLOOKUP($B117,'[1]1718  Exp_Rev Access'!$F$7:$GK$318,68,FALSE)),"",VLOOKUP($B117,'[1]1718  Exp_Rev Access'!$F$7:$GK$318,68,FALSE))</f>
        <v>51587.040000000001</v>
      </c>
      <c r="CD117" s="90">
        <f>IF(ISNA(VLOOKUP($B117,'[1]1718  Exp_Rev Access'!$F$7:$GK$318,69,FALSE)),"",VLOOKUP($B117,'[1]1718  Exp_Rev Access'!$F$7:$GK$318,69,FALSE))</f>
        <v>0</v>
      </c>
      <c r="CE117" s="56">
        <f t="shared" si="237"/>
        <v>51587.040000000001</v>
      </c>
      <c r="CF117" s="92">
        <f t="shared" si="251"/>
        <v>1.067709296207699E-3</v>
      </c>
      <c r="CG117" s="78">
        <f t="shared" si="252"/>
        <v>14.779819904480039</v>
      </c>
      <c r="CH117" s="90">
        <f>IF(ISNA(VLOOKUP($B117,'[1]1718  Exp_Rev Access'!$F$7:$GK$318,$CH$2,FALSE)),"",VLOOKUP($B117,'[1]1718  Exp_Rev Access'!$F$7:$GK$318,$CH$2,FALSE))</f>
        <v>7500</v>
      </c>
      <c r="CI117" s="90">
        <f>IF(ISNA(VLOOKUP($B117,'[1]1718  Exp_Rev Access'!$F$7:$GK$318,$CI$2,FALSE)),"",VLOOKUP($B117,'[1]1718  Exp_Rev Access'!$F$7:$GK$318,$CI$2,FALSE))</f>
        <v>0</v>
      </c>
      <c r="CJ117" s="90">
        <f>IF(ISNA(VLOOKUP($B117,'[1]1718  Exp_Rev Access'!$F$7:$GK$318,$CJ$2,FALSE)),"",VLOOKUP($B117,'[1]1718  Exp_Rev Access'!$F$7:$GK$318,$CJ$2,FALSE))</f>
        <v>0</v>
      </c>
      <c r="CK117" s="90">
        <f>IF(ISNA(VLOOKUP($B117,'[1]1718  Exp_Rev Access'!$F$7:$GK$318,$CK$2,FALSE)),"",VLOOKUP($B117,'[1]1718  Exp_Rev Access'!$F$7:$GK$318,$CK$2,FALSE))</f>
        <v>0</v>
      </c>
      <c r="CL117" s="90">
        <f>IF(ISNA(VLOOKUP($B117,'[1]1718  Exp_Rev Access'!$F$7:$GK$318,$CL$2,FALSE)),"",VLOOKUP($B117,'[1]1718  Exp_Rev Access'!$F$7:$GK$318,$CL$2,FALSE))</f>
        <v>0</v>
      </c>
      <c r="CM117" s="90">
        <f>IF(ISNA(VLOOKUP($B117,'[1]1718  Exp_Rev Access'!$F$7:$GK$318,$CM$2,FALSE)),"",VLOOKUP($B117,'[1]1718  Exp_Rev Access'!$F$7:$GK$318,$CM$2,FALSE))</f>
        <v>0</v>
      </c>
      <c r="CN117" s="90">
        <f>IF(ISNA(VLOOKUP($B117,'[1]1718  Exp_Rev Access'!$F$7:$GK$318,$CN$2,FALSE)),"",VLOOKUP($B117,'[1]1718  Exp_Rev Access'!$F$7:$GK$318,$CN$2,FALSE))</f>
        <v>0</v>
      </c>
      <c r="CO117" s="90">
        <f>IF(ISNA(VLOOKUP($B117,'[1]1718  Exp_Rev Access'!$F$7:$GK$318,$CO$2,FALSE)),"",VLOOKUP($B117,'[1]1718  Exp_Rev Access'!$F$7:$GK$318,$CO$2,FALSE))</f>
        <v>0</v>
      </c>
      <c r="CP117" s="90">
        <f>IF(ISNA(VLOOKUP($B117,'[1]1718  Exp_Rev Access'!$F$7:$GK$318,$CP$2,FALSE)),"",VLOOKUP($B117,'[1]1718  Exp_Rev Access'!$F$7:$GK$318,$CP$2,FALSE))</f>
        <v>0</v>
      </c>
      <c r="CQ117" s="90">
        <f>IF(ISNA(VLOOKUP($B117,'[1]1718  Exp_Rev Access'!$F$7:$GK$318,$CQ$2,FALSE)),"",VLOOKUP($B117,'[1]1718  Exp_Rev Access'!$F$7:$GK$318,$CQ$2,FALSE))</f>
        <v>858516.57</v>
      </c>
      <c r="CR117" s="90">
        <f>IF(ISNA(VLOOKUP($B117,'[1]1718  Exp_Rev Access'!$F$7:$GK$318,$CR$2,FALSE)),"",VLOOKUP($B117,'[1]1718  Exp_Rev Access'!$F$7:$GK$318,$CR$2,FALSE))</f>
        <v>0</v>
      </c>
      <c r="CS117" s="90">
        <f>IF(ISNA(VLOOKUP($B117,'[1]1718  Exp_Rev Access'!$F$7:$GK$318,$CS$2,FALSE)),"",VLOOKUP($B117,'[1]1718  Exp_Rev Access'!$F$7:$GK$318,$CS$2,FALSE))</f>
        <v>30413</v>
      </c>
      <c r="CT117" s="90">
        <f>IF(ISNA(VLOOKUP($B117,'[1]1718  Exp_Rev Access'!$F$7:$GK$318,$CT$2,FALSE)),"",VLOOKUP($B117,'[1]1718  Exp_Rev Access'!$F$7:$GK$318,$CT$2,FALSE))</f>
        <v>0</v>
      </c>
      <c r="CU117" s="90">
        <f>IF(ISNA(VLOOKUP($B117,'[1]1718  Exp_Rev Access'!$F$7:$GK$318,$CU$2,FALSE)),"",VLOOKUP($B117,'[1]1718  Exp_Rev Access'!$F$7:$GK$318,$CU$2,FALSE))</f>
        <v>1237041.07</v>
      </c>
      <c r="CV117" s="90">
        <f>IF(ISNA(VLOOKUP($B117,'[1]1718  Exp_Rev Access'!$F$7:$GK$318,$CV$2,FALSE)),"",VLOOKUP($B117,'[1]1718  Exp_Rev Access'!$F$7:$GK$318,$CV$2,FALSE))</f>
        <v>818467.41</v>
      </c>
      <c r="CW117" s="90">
        <f>IF(ISNA(VLOOKUP($B117,'[1]1718  Exp_Rev Access'!$F$7:$GK$318,$CW$2,FALSE)),"",VLOOKUP($B117,'[1]1718  Exp_Rev Access'!$F$7:$GK$318,$CW$2,FALSE))</f>
        <v>77653.570000000007</v>
      </c>
      <c r="CX117" s="90">
        <f>IF(ISNA(VLOOKUP($B117,'[1]1718  Exp_Rev Access'!$F$7:$GK$318,$CX$2,FALSE)),"",VLOOKUP($B117,'[1]1718  Exp_Rev Access'!$F$7:$GK$318,$CX$2,FALSE))</f>
        <v>0</v>
      </c>
      <c r="CY117" s="90">
        <f>IF(ISNA(VLOOKUP($B117,'[1]1718  Exp_Rev Access'!$F$7:$GK$318,$CY$2,FALSE)),"",VLOOKUP($B117,'[1]1718  Exp_Rev Access'!$F$7:$GK$318,$CY$2,FALSE))</f>
        <v>0</v>
      </c>
      <c r="CZ117" s="90">
        <f>IF(ISNA(VLOOKUP($B117,'[1]1718  Exp_Rev Access'!$F$7:$GK$318,$CZ$2,FALSE)),"",VLOOKUP($B117,'[1]1718  Exp_Rev Access'!$F$7:$GK$318,$CZ$2,FALSE))</f>
        <v>0</v>
      </c>
      <c r="DA117" s="90">
        <f>IF(ISNA(VLOOKUP($B117,'[1]1718  Exp_Rev Access'!$F$7:$GK$318,$DA$2,FALSE)),"",VLOOKUP($B117,'[1]1718  Exp_Rev Access'!$F$7:$GK$318,$DA$2,FALSE))</f>
        <v>0</v>
      </c>
      <c r="DB117" s="90">
        <f>IF(ISNA(VLOOKUP($B117,'[1]1718  Exp_Rev Access'!$F$7:$GK$318,$DB$2,FALSE)),"",VLOOKUP($B117,'[1]1718  Exp_Rev Access'!$F$7:$GK$318,$DB$2,FALSE))</f>
        <v>55707.56</v>
      </c>
      <c r="DC117" s="90">
        <f>IF(ISNA(VLOOKUP($B117,'[1]1718  Exp_Rev Access'!$F$7:$GK$318,$DC$2,FALSE)),"",VLOOKUP($B117,'[1]1718  Exp_Rev Access'!$F$7:$GK$318,$DC$2,FALSE))</f>
        <v>0</v>
      </c>
      <c r="DD117" s="90">
        <f>IF(ISNA(VLOOKUP($B117,'[1]1718  Exp_Rev Access'!$F$7:$GK$318,$DD$2,FALSE)),"",VLOOKUP($B117,'[1]1718  Exp_Rev Access'!$F$7:$GK$318,$DD$2,FALSE))</f>
        <v>0</v>
      </c>
      <c r="DE117" s="90">
        <f>IF(ISNA(VLOOKUP($B117,'[1]1718  Exp_Rev Access'!$F$7:$GK$318,$DE$2,FALSE)),"",VLOOKUP($B117,'[1]1718  Exp_Rev Access'!$F$7:$GK$318,$DE$2,FALSE))</f>
        <v>0</v>
      </c>
      <c r="DF117" s="90">
        <f>IF(ISNA(VLOOKUP($B117,'[1]1718  Exp_Rev Access'!$F$7:$GK$318,$DF$2,FALSE)),"",VLOOKUP($B117,'[1]1718  Exp_Rev Access'!$F$7:$GK$318,$DF$2,FALSE))</f>
        <v>0</v>
      </c>
      <c r="DG117" s="90">
        <f>IF(ISNA(VLOOKUP($B117,'[1]1718  Exp_Rev Access'!$F$7:$GK$318,$DG$2,FALSE)),"",VLOOKUP($B117,'[1]1718  Exp_Rev Access'!$F$7:$GK$318,$DG$2,FALSE))</f>
        <v>0</v>
      </c>
      <c r="DH117" s="90">
        <f>IF(ISNA(VLOOKUP($B117,'[1]1718  Exp_Rev Access'!$F$7:$GK$318,$DH$2,FALSE)),"",VLOOKUP($B117,'[1]1718  Exp_Rev Access'!$F$7:$GK$318,$DH$2,FALSE))</f>
        <v>96092.42</v>
      </c>
      <c r="DI117" s="90">
        <f>IF(ISNA(VLOOKUP($B117,'[1]1718  Exp_Rev Access'!$F$7:$GK$318,$DI$2,FALSE)),"",VLOOKUP($B117,'[1]1718  Exp_Rev Access'!$F$7:$GK$318,$DI$2,FALSE))</f>
        <v>1608665.73</v>
      </c>
      <c r="DJ117" s="90">
        <f>IF(ISNA(VLOOKUP($B117,'[1]1718  Exp_Rev Access'!$F$7:$GK$318,$DJ$2,FALSE)),"",VLOOKUP($B117,'[1]1718  Exp_Rev Access'!$F$7:$GK$318,$DJ$2,FALSE))</f>
        <v>0</v>
      </c>
      <c r="DK117" s="90">
        <f>IF(ISNA(VLOOKUP($B117,'[1]1718  Exp_Rev Access'!$F$7:$GK$318,$DK$2,FALSE)),"",VLOOKUP($B117,'[1]1718  Exp_Rev Access'!$F$7:$GK$318,$DK$2,FALSE))</f>
        <v>0</v>
      </c>
      <c r="DL117" s="90">
        <f>IF(ISNA(VLOOKUP($B117,'[1]1718  Exp_Rev Access'!$F$7:$GK$318,$DL$2,FALSE)),"",VLOOKUP($B117,'[1]1718  Exp_Rev Access'!$F$7:$GK$318,$DL$2,FALSE))</f>
        <v>0</v>
      </c>
      <c r="DM117" s="90">
        <f>IF(ISNA(VLOOKUP($B117,'[1]1718  Exp_Rev Access'!$F$7:$GK$318,$DM$2,FALSE)),"",VLOOKUP($B117,'[1]1718  Exp_Rev Access'!$F$7:$GK$318,$DM$2,FALSE))</f>
        <v>0</v>
      </c>
      <c r="DN117" s="90">
        <f>IF(ISNA(VLOOKUP($B117,'[1]1718  Exp_Rev Access'!$F$7:$GK$318,$DN$2,FALSE)),"",VLOOKUP($B117,'[1]1718  Exp_Rev Access'!$F$7:$GK$318,$DN$2,FALSE))</f>
        <v>0</v>
      </c>
      <c r="DO117" s="90">
        <f>IF(ISNA(VLOOKUP($B117,'[1]1718  Exp_Rev Access'!$F$7:$GK$318,$DO$2,FALSE)),"",VLOOKUP($B117,'[1]1718  Exp_Rev Access'!$F$7:$GK$318,$DO$2,FALSE))</f>
        <v>0</v>
      </c>
      <c r="DP117" s="90">
        <f>IF(ISNA(VLOOKUP($B117,'[1]1718  Exp_Rev Access'!$F$7:$GK$318,$DP$2,FALSE)),"",VLOOKUP($B117,'[1]1718  Exp_Rev Access'!$F$7:$GK$318,$DP$2,FALSE))</f>
        <v>0</v>
      </c>
      <c r="DQ117" s="90">
        <f>IF(ISNA(VLOOKUP($B117,'[1]1718  Exp_Rev Access'!$F$7:$GK$318,$DQ$2,FALSE)),"",VLOOKUP($B117,'[1]1718  Exp_Rev Access'!$F$7:$GK$318,$DQ$2,FALSE))</f>
        <v>0</v>
      </c>
      <c r="DR117" s="90">
        <f>IF(ISNA(VLOOKUP($B117,'[1]1718  Exp_Rev Access'!$F$7:$GK$318,$DR$2,FALSE)),"",VLOOKUP($B117,'[1]1718  Exp_Rev Access'!$F$7:$GK$318,$DR$2,FALSE))</f>
        <v>0</v>
      </c>
      <c r="DS117" s="90">
        <f>IF(ISNA(VLOOKUP($B117,'[1]1718  Exp_Rev Access'!$F$7:$GK$318,$DS$2,FALSE)),"",VLOOKUP($B117,'[1]1718  Exp_Rev Access'!$F$7:$GK$318,$DS$2,FALSE))</f>
        <v>0</v>
      </c>
      <c r="DT117" s="90">
        <f>IF(ISNA(VLOOKUP($B117,'[1]1718  Exp_Rev Access'!$F$7:$GK$318,$DT$2,FALSE)),"",VLOOKUP($B117,'[1]1718  Exp_Rev Access'!$F$7:$GK$318,$DT$2,FALSE))</f>
        <v>0</v>
      </c>
      <c r="DU117" s="90">
        <f>IF(ISNA(VLOOKUP($B117,'[1]1718  Exp_Rev Access'!$F$7:$GK$318,$DU$2,FALSE)),"",VLOOKUP($B117,'[1]1718  Exp_Rev Access'!$F$7:$GK$318,$DU$2,FALSE))</f>
        <v>0</v>
      </c>
      <c r="DV117" s="90">
        <f>IF(ISNA(VLOOKUP($B117,'[1]1718  Exp_Rev Access'!$F$7:$GK$318,$DV$2,FALSE)),"",VLOOKUP($B117,'[1]1718  Exp_Rev Access'!$F$7:$GK$318,$DV$2,FALSE))</f>
        <v>0</v>
      </c>
      <c r="DW117" s="90">
        <f>IF(ISNA(VLOOKUP($B117,'[1]1718  Exp_Rev Access'!$F$7:$GK$318,$DW$2,FALSE)),"",VLOOKUP($B117,'[1]1718  Exp_Rev Access'!$F$7:$GK$318,$DW$2,FALSE))</f>
        <v>0</v>
      </c>
      <c r="DX117" s="90">
        <f>IF(ISNA(VLOOKUP($B117,'[1]1718  Exp_Rev Access'!$F$7:$GK$318,$DX$2,FALSE)),"",VLOOKUP($B117,'[1]1718  Exp_Rev Access'!$F$7:$GK$318,$DX$2,FALSE))</f>
        <v>0</v>
      </c>
      <c r="DY117" s="90">
        <f>IF(ISNA(VLOOKUP($B117,'[1]1718  Exp_Rev Access'!$F$7:$GK$318,$DY$2,FALSE)),"",VLOOKUP($B117,'[1]1718  Exp_Rev Access'!$F$7:$GK$318,$DY$2,FALSE))</f>
        <v>0</v>
      </c>
      <c r="DZ117" s="90">
        <f>IF(ISNA(VLOOKUP($B117,'[1]1718  Exp_Rev Access'!$F$7:$GK$318,$DZ$2,FALSE)),"",VLOOKUP($B117,'[1]1718  Exp_Rev Access'!$F$7:$GK$318,$DZ$2,FALSE))</f>
        <v>0</v>
      </c>
      <c r="EA117" s="90">
        <f>IF(ISNA(VLOOKUP($B117,'[1]1718  Exp_Rev Access'!$F$7:$GK$318,$EA$2,FALSE)),"",VLOOKUP($B117,'[1]1718  Exp_Rev Access'!$F$7:$GK$318,$EA$2,FALSE))</f>
        <v>0</v>
      </c>
      <c r="EB117" s="90">
        <f>IF(ISNA(VLOOKUP($B117,'[1]1718  Exp_Rev Access'!$F$7:$GK$318,$EB$2,FALSE)),"",VLOOKUP($B117,'[1]1718  Exp_Rev Access'!$F$7:$GK$318,$EB$2,FALSE))</f>
        <v>0</v>
      </c>
      <c r="EC117" s="90">
        <f>IF(ISNA(VLOOKUP($B117,'[1]1718  Exp_Rev Access'!$F$7:$GK$318,$EC$2,FALSE)),"",VLOOKUP($B117,'[1]1718  Exp_Rev Access'!$F$7:$GK$318,$EC$2,FALSE))</f>
        <v>0</v>
      </c>
      <c r="ED117" s="90">
        <f>IF(ISNA(VLOOKUP($B117,'[1]1718  Exp_Rev Access'!$F$7:$GK$318,$ED$2,FALSE)),"",VLOOKUP($B117,'[1]1718  Exp_Rev Access'!$F$7:$GK$318,$ED$2,FALSE))</f>
        <v>0</v>
      </c>
      <c r="EE117" s="90">
        <f>IF(ISNA(VLOOKUP($B117,'[1]1718  Exp_Rev Access'!$F$7:$GK$318,$EE$2,FALSE)),"",VLOOKUP($B117,'[1]1718  Exp_Rev Access'!$F$7:$GK$318,$EE$2,FALSE))</f>
        <v>0</v>
      </c>
      <c r="EF117" s="90">
        <f>IF(ISNA(VLOOKUP($B117,'[1]1718  Exp_Rev Access'!$F$7:$GK$318,$EF$2,FALSE)),"",VLOOKUP($B117,'[1]1718  Exp_Rev Access'!$F$7:$GK$318,$EF$2,FALSE))</f>
        <v>0</v>
      </c>
      <c r="EG117" s="90">
        <f>IF(ISNA(VLOOKUP($B117,'[1]1718  Exp_Rev Access'!$F$7:$GK$318,$EG$2,FALSE)),"",VLOOKUP($B117,'[1]1718  Exp_Rev Access'!$F$7:$GK$318,$EG$2,FALSE))</f>
        <v>22999.66</v>
      </c>
      <c r="EH117" s="90">
        <f>IF(ISNA(VLOOKUP($B117,'[1]1718  Exp_Rev Access'!$F$7:$GK$318,$EH$2,FALSE)),"",VLOOKUP($B117,'[1]1718  Exp_Rev Access'!$F$7:$GK$318,$EH$2,FALSE))</f>
        <v>0</v>
      </c>
      <c r="EI117" s="90">
        <f>IF(ISNA(VLOOKUP($B117,'[1]1718  Exp_Rev Access'!$F$7:$GK$318,$EI$2,FALSE)),"",VLOOKUP($B117,'[1]1718  Exp_Rev Access'!$F$7:$GK$318,$EI$2,FALSE))</f>
        <v>0</v>
      </c>
      <c r="EJ117" s="90">
        <f>IF(ISNA(VLOOKUP($B117,'[1]1718  Exp_Rev Access'!$F$7:$GK$318,$EJ$2,FALSE)),"",VLOOKUP($B117,'[1]1718  Exp_Rev Access'!$F$7:$GK$318,$EJ$2,FALSE))</f>
        <v>0</v>
      </c>
      <c r="EK117" s="90">
        <f>IF(ISNA(VLOOKUP($B117,'[1]1718  Exp_Rev Access'!$F$7:$GK$318,$EK$2,FALSE)),"",VLOOKUP($B117,'[1]1718  Exp_Rev Access'!$F$7:$GK$318,$EK$2,FALSE))</f>
        <v>0</v>
      </c>
      <c r="EL117" s="90">
        <f>IF(ISNA(VLOOKUP($B117,'[1]1718  Exp_Rev Access'!$F$7:$GK$318,$EL$2,FALSE)),"",VLOOKUP($B117,'[1]1718  Exp_Rev Access'!$F$7:$GK$318,$EL$2,FALSE))</f>
        <v>0</v>
      </c>
      <c r="EM117" s="90">
        <f>IF(ISNA(VLOOKUP($B117,'[1]1718  Exp_Rev Access'!$F$7:$GK$318,$EM$2,FALSE)),"",VLOOKUP($B117,'[1]1718  Exp_Rev Access'!$F$7:$GK$318,$EM$2,FALSE))</f>
        <v>0</v>
      </c>
      <c r="EN117" s="90">
        <f>IF(ISNA(VLOOKUP($B117,'[1]1718  Exp_Rev Access'!$F$7:$GK$318,$EN$2,FALSE)),"",VLOOKUP($B117,'[1]1718  Exp_Rev Access'!$F$7:$GK$318,$EN$2,FALSE))</f>
        <v>156501.72</v>
      </c>
      <c r="EO117" s="90">
        <f>IF(ISNA(VLOOKUP($B117,'[1]1718  Exp_Rev Access'!$F$7:$GK$318,$EO$2,FALSE)),"",VLOOKUP($B117,'[1]1718  Exp_Rev Access'!$F$7:$GK$318,$EO$2,FALSE))</f>
        <v>49360.87</v>
      </c>
      <c r="EP117" s="90">
        <f>IF(ISNA(VLOOKUP($B117,'[1]1718  Exp_Rev Access'!$F$7:$GK$318,$EP$2,FALSE)),"",VLOOKUP($B117,'[1]1718  Exp_Rev Access'!$F$7:$GK$318,$EP$2,FALSE))</f>
        <v>0</v>
      </c>
      <c r="EQ117" s="90">
        <f>IF(ISNA(VLOOKUP($B117,'[1]1718  Exp_Rev Access'!$F$7:$GK$318,$EQ$2,FALSE)),"",VLOOKUP($B117,'[1]1718  Exp_Rev Access'!$F$7:$GK$318,$EQ$2,FALSE))</f>
        <v>0</v>
      </c>
      <c r="ER117" s="90">
        <f>IF(ISNA(VLOOKUP($B117,'[1]1718  Exp_Rev Access'!$F$7:$GK$318,$ER$2,FALSE)),"",VLOOKUP($B117,'[1]1718  Exp_Rev Access'!$F$7:$GK$318,$ER$2,FALSE))</f>
        <v>0</v>
      </c>
      <c r="ES117" s="90">
        <f>IF(ISNA(VLOOKUP($B117,'[1]1718  Exp_Rev Access'!$F$7:$GK$318,$ES$2,FALSE)),"",VLOOKUP($B117,'[1]1718  Exp_Rev Access'!$F$7:$GK$318,$ES$2,FALSE))</f>
        <v>0</v>
      </c>
      <c r="ET117" s="90">
        <f>IF(ISNA(VLOOKUP($B117,'[1]1718  Exp_Rev Access'!$F$7:$GK$318,$ET$2,FALSE)),"",VLOOKUP($B117,'[1]1718  Exp_Rev Access'!$F$7:$GK$318,$ET$2,FALSE))</f>
        <v>0</v>
      </c>
      <c r="EU117" s="90">
        <f>IF(ISNA(VLOOKUP($B117,'[1]1718  Exp_Rev Access'!$F$7:$GK$318,$EU$2,FALSE)),"",VLOOKUP($B117,'[1]1718  Exp_Rev Access'!$F$7:$GK$318,$EU$2,FALSE))</f>
        <v>0</v>
      </c>
      <c r="EV117" s="90">
        <f>IF(ISNA(VLOOKUP($B117,'[1]1718  Exp_Rev Access'!$F$7:$GK$318,$EV$2,FALSE)),"",VLOOKUP($B117,'[1]1718  Exp_Rev Access'!$F$7:$GK$318,$EV$2,FALSE))</f>
        <v>1379.29</v>
      </c>
      <c r="EW117" s="90">
        <f>IF(ISNA(VLOOKUP($B117,'[1]1718  Exp_Rev Access'!$F$7:$GK$318,$EW$2,FALSE)),"",VLOOKUP($B117,'[1]1718  Exp_Rev Access'!$F$7:$GK$318,$EW$2,FALSE))</f>
        <v>0</v>
      </c>
      <c r="EX117" s="90">
        <f>IF(ISNA(VLOOKUP($B117,'[1]1718  Exp_Rev Access'!$F$7:$GK$318,$EX$2,FALSE)),"",VLOOKUP($B117,'[1]1718  Exp_Rev Access'!$F$7:$GK$318,$EX$2,FALSE))</f>
        <v>0</v>
      </c>
      <c r="EY117" s="90">
        <f>IF(ISNA(VLOOKUP($B117,'[1]1718  Exp_Rev Access'!$F$7:$GK$318,$EY$2,FALSE)),"",VLOOKUP($B117,'[1]1718  Exp_Rev Access'!$F$7:$GK$318,$EY$2,FALSE))</f>
        <v>0</v>
      </c>
      <c r="EZ117" s="90">
        <f>IF(ISNA(VLOOKUP($B117,'[1]1718  Exp_Rev Access'!$F$7:$GK$318,$EZ$2,FALSE)),"",VLOOKUP($B117,'[1]1718  Exp_Rev Access'!$F$7:$GK$318,$EZ$2,FALSE))</f>
        <v>10028.24</v>
      </c>
      <c r="FA117" s="90">
        <f>IF(ISNA(VLOOKUP($B117,'[1]1718  Exp_Rev Access'!$F$7:$GK$318,$FA$2,FALSE)),"",VLOOKUP($B117,'[1]1718  Exp_Rev Access'!$F$7:$GK$318,$FA$2,FALSE))</f>
        <v>0</v>
      </c>
      <c r="FB117" s="90">
        <f>IF(ISNA(VLOOKUP($B117,'[1]1718  Exp_Rev Access'!$F$7:$GK$318,$FB$2,FALSE)),"",VLOOKUP($B117,'[1]1718  Exp_Rev Access'!$F$7:$GK$318,$FB$2,FALSE))</f>
        <v>0</v>
      </c>
      <c r="FC117" s="90">
        <f>IF(ISNA(VLOOKUP($B117,'[1]1718  Exp_Rev Access'!$F$7:$GK$318,$FC$2,FALSE)),"",VLOOKUP($B117,'[1]1718  Exp_Rev Access'!$F$7:$GK$318,$FC$2,FALSE))</f>
        <v>0</v>
      </c>
      <c r="FD117" s="90">
        <f>IF(ISNA(VLOOKUP($B117,'[1]1718  Exp_Rev Access'!$F$7:$GK$318,$FD$2,FALSE)),"",VLOOKUP($B117,'[1]1718  Exp_Rev Access'!$F$7:$GK$318,$FD$2,FALSE))</f>
        <v>0</v>
      </c>
      <c r="FE117" s="90">
        <f>IF(ISNA(VLOOKUP($B117,'[1]1718  Exp_Rev Access'!$F$7:$GK$318,$FE$2,FALSE)),"",VLOOKUP($B117,'[1]1718  Exp_Rev Access'!$F$7:$GK$318,$FE$2,FALSE))</f>
        <v>0</v>
      </c>
      <c r="FF117" s="90">
        <f>IF(ISNA(VLOOKUP($B117,'[1]1718  Exp_Rev Access'!$F$7:$GK$318,$FF$2,FALSE)),"",VLOOKUP($B117,'[1]1718  Exp_Rev Access'!$F$7:$GK$318,$FF$2,FALSE))</f>
        <v>0</v>
      </c>
      <c r="FG117" s="90">
        <f>IF(ISNA(VLOOKUP($B117,'[1]1718  Exp_Rev Access'!$F$7:$GK$318,$FG$2,FALSE)),"",VLOOKUP($B117,'[1]1718  Exp_Rev Access'!$F$7:$GK$318,$FG$2,FALSE))</f>
        <v>0</v>
      </c>
      <c r="FH117" s="90">
        <f>IF(ISNA(VLOOKUP($B117,'[1]1718  Exp_Rev Access'!$F$7:$GK$318,$FH$2,FALSE)),"",VLOOKUP($B117,'[1]1718  Exp_Rev Access'!$F$7:$GK$318,$FH$2,FALSE))</f>
        <v>0</v>
      </c>
      <c r="FI117" s="90">
        <f>IF(ISNA(VLOOKUP($B117,'[1]1718  Exp_Rev Access'!$F$7:$GK$318,$FI$2,FALSE)),"",VLOOKUP($B117,'[1]1718  Exp_Rev Access'!$F$7:$GK$318,$FI$2,FALSE))</f>
        <v>0</v>
      </c>
      <c r="FJ117" s="90">
        <f>IF(ISNA(VLOOKUP($B117,'[1]1718  Exp_Rev Access'!$F$7:$GK$318,$FJ$2,FALSE)),"",VLOOKUP($B117,'[1]1718  Exp_Rev Access'!$F$7:$GK$318,$FJ$2,FALSE))</f>
        <v>0</v>
      </c>
      <c r="FK117" s="90">
        <f>IF(ISNA(VLOOKUP($B117,'[1]1718  Exp_Rev Access'!$F$7:$GK$318,$FK$2,FALSE)),"",VLOOKUP($B117,'[1]1718  Exp_Rev Access'!$F$7:$GK$318,$FK$2,FALSE))</f>
        <v>0</v>
      </c>
      <c r="FL117" s="90">
        <f>IF(ISNA(VLOOKUP($B117,'[1]1718  Exp_Rev Access'!$F$7:$GK$318,$FL$2,FALSE)),"",VLOOKUP($B117,'[1]1718  Exp_Rev Access'!$F$7:$GK$318,$FL$2,FALSE))</f>
        <v>0</v>
      </c>
      <c r="FM117" s="90">
        <f>IF(ISNA(VLOOKUP($B117,'[1]1718  Exp_Rev Access'!$F$7:$GK$318,$FM$2,FALSE)),"",VLOOKUP($B117,'[1]1718  Exp_Rev Access'!$F$7:$GK$318,$FM$2,FALSE))</f>
        <v>0</v>
      </c>
      <c r="FN117" s="90">
        <f>IF(ISNA(VLOOKUP($B117,'[1]1718  Exp_Rev Access'!$F$7:$GK$318,$FN$2,FALSE)),"",VLOOKUP($B117,'[1]1718  Exp_Rev Access'!$F$7:$GK$318,$FN$2,FALSE))</f>
        <v>0</v>
      </c>
      <c r="FO117" s="90">
        <f>IF(ISNA(VLOOKUP($B117,'[1]1718  Exp_Rev Access'!$F$7:$GK$318,$FO$2,FALSE)),"",VLOOKUP($B117,'[1]1718  Exp_Rev Access'!$F$7:$GK$318,$FO$2,FALSE))</f>
        <v>0</v>
      </c>
      <c r="FP117" s="90">
        <f>IF(ISNA(VLOOKUP($B117,'[1]1718  Exp_Rev Access'!$F$7:$GK$318,$FP$2,FALSE)),"",VLOOKUP($B117,'[1]1718  Exp_Rev Access'!$F$7:$GK$318,$FP$2,FALSE))</f>
        <v>0</v>
      </c>
      <c r="FQ117" s="90">
        <f>IF(ISNA(VLOOKUP($B117,'[1]1718  Exp_Rev Access'!$F$7:$GK$318,$FQ$2,FALSE)),"",VLOOKUP($B117,'[1]1718  Exp_Rev Access'!$F$7:$GK$318,$FQ$2,FALSE))</f>
        <v>0</v>
      </c>
      <c r="FR117" s="90">
        <f>IF(ISNA(VLOOKUP($B117,'[1]1718  Exp_Rev Access'!$F$7:$GK$318,$FR$2,FALSE)),"",VLOOKUP($B117,'[1]1718  Exp_Rev Access'!$F$7:$GK$318,$FR$2,FALSE))</f>
        <v>148930.10999999999</v>
      </c>
      <c r="FS117" s="56">
        <f t="shared" ref="FS117:FS130" si="398">SUM(CH117:FR117)</f>
        <v>5179257.2200000007</v>
      </c>
      <c r="FT117" s="92">
        <f t="shared" ref="FT117:FT130" si="399">FS117/E117</f>
        <v>0.10719632452733951</v>
      </c>
      <c r="FU117" s="94">
        <f t="shared" ref="FU117:FU130" si="400">FS117/D117</f>
        <v>1483.8705409455158</v>
      </c>
      <c r="FV117" s="95">
        <f>IF(ISNA(VLOOKUP($B117,'[1]1718  Exp_Rev Access'!$F$7:$GK$318,$FV$2,FALSE)),"",VLOOKUP($B117,'[1]1718  Exp_Rev Access'!$F$7:$GK$318,$FV$2,FALSE))</f>
        <v>4490</v>
      </c>
      <c r="FW117" s="95">
        <f>IF(ISNA(VLOOKUP($B117,'[1]1718  Exp_Rev Access'!$F$7:$GK$318,$FW$2,FALSE)),"",VLOOKUP($B117,'[1]1718  Exp_Rev Access'!$F$7:$GK$318,$FW$2,FALSE))</f>
        <v>0</v>
      </c>
      <c r="FX117" s="95">
        <f>IF(ISNA(VLOOKUP($B117,'[1]1718  Exp_Rev Access'!$F$7:$GK$318,$FX$2,FALSE)),"",VLOOKUP($B117,'[1]1718  Exp_Rev Access'!$F$7:$GK$318,$FX$2,FALSE))</f>
        <v>0</v>
      </c>
      <c r="FY117" s="95">
        <f>IF(ISNA(VLOOKUP($B117,'[1]1718  Exp_Rev Access'!$F$7:$GK$318,$FY$2,FALSE)),"",VLOOKUP($B117,'[1]1718  Exp_Rev Access'!$F$7:$GK$318,$FY$2,FALSE))</f>
        <v>0</v>
      </c>
      <c r="FZ117" s="95">
        <f>IF(ISNA(VLOOKUP($B117,'[1]1718  Exp_Rev Access'!$F$7:$GK$318,$FZ$2,FALSE)),"",VLOOKUP($B117,'[1]1718  Exp_Rev Access'!$F$7:$GK$318,$FZ$2,FALSE))</f>
        <v>0</v>
      </c>
      <c r="GA117" s="95">
        <f>IF(ISNA(VLOOKUP($B117,'[1]1718  Exp_Rev Access'!$F$7:$GK$318,$GA$2,FALSE)),"",VLOOKUP($B117,'[1]1718  Exp_Rev Access'!$F$7:$GK$318,$GA$2,FALSE))</f>
        <v>0</v>
      </c>
      <c r="GB117" s="95">
        <f>IF(ISNA(VLOOKUP($B117,'[1]1718  Exp_Rev Access'!$F$7:$GK$318,$GB$2,FALSE)),"",VLOOKUP($B117,'[1]1718  Exp_Rev Access'!$F$7:$GK$318,$GB$2,FALSE))</f>
        <v>22114</v>
      </c>
      <c r="GC117" s="95">
        <f>IF(ISNA(VLOOKUP($B117,'[1]1718  Exp_Rev Access'!$F$7:$GK$318,$GC$2,FALSE)),"",VLOOKUP($B117,'[1]1718  Exp_Rev Access'!$F$7:$GK$318,$GC$2,FALSE))</f>
        <v>859.5</v>
      </c>
      <c r="GD117" s="95">
        <f>IF(ISNA(VLOOKUP($B117,'[1]1718  Exp_Rev Access'!$F$7:$GK$318,$GD$2,FALSE)),"",VLOOKUP($B117,'[1]1718  Exp_Rev Access'!$F$7:$GK$318,$GD$2,FALSE))</f>
        <v>0</v>
      </c>
      <c r="GE117" s="95">
        <f>IF(ISNA(VLOOKUP($B117,'[1]1718  Exp_Rev Access'!$F$7:$GK$318,$GE$2,FALSE)),"",VLOOKUP($B117,'[1]1718  Exp_Rev Access'!$F$7:$GK$318,$GE$2,FALSE))</f>
        <v>172629.44</v>
      </c>
      <c r="GF117" s="95">
        <f>IF(ISNA(VLOOKUP($B117,'[1]1718  Exp_Rev Access'!$F$7:$GK$318,$GF$2,FALSE)),"",VLOOKUP($B117,'[1]1718  Exp_Rev Access'!$F$7:$GK$318,$GF$2,FALSE))</f>
        <v>0</v>
      </c>
      <c r="GG117" s="95">
        <f>IF(ISNA(VLOOKUP($B117,'[1]1718  Exp_Rev Access'!$F$7:$GK$318,$GG$2,FALSE)),"",VLOOKUP($B117,'[1]1718  Exp_Rev Access'!$F$7:$GK$318,$GG$2,FALSE))</f>
        <v>66471.19</v>
      </c>
      <c r="GH117" s="95">
        <f>IF(ISNA(VLOOKUP($B117,'[1]1718  Exp_Rev Access'!$F$7:$GK$318,$GH$2,FALSE)),"",VLOOKUP($B117,'[1]1718  Exp_Rev Access'!$F$7:$GK$318,$GH$2,FALSE))</f>
        <v>0</v>
      </c>
      <c r="GI117" s="95">
        <f>IF(ISNA(VLOOKUP($B117,'[1]1718  Exp_Rev Access'!$F$7:$GK$318,$GI$2,FALSE)),"",VLOOKUP($B117,'[1]1718  Exp_Rev Access'!$F$7:$GK$318,$GI$2,FALSE))</f>
        <v>0</v>
      </c>
      <c r="GJ117" s="95">
        <f>IF(ISNA(VLOOKUP($B117,'[1]1718  Exp_Rev Access'!$F$7:$GK$318,$GJ$2,FALSE)),"",VLOOKUP($B117,'[1]1718  Exp_Rev Access'!$F$7:$GK$318,$GJ$2,FALSE))</f>
        <v>0</v>
      </c>
      <c r="GK117" s="95">
        <f>IF(ISNA(VLOOKUP($B117,'[1]1718  Exp_Rev Access'!$F$7:$GK$318,$GK$2,FALSE)),"",VLOOKUP($B117,'[1]1718  Exp_Rev Access'!$F$7:$GK$318,$GK$2,FALSE))</f>
        <v>11793.99</v>
      </c>
      <c r="GL117" s="95">
        <f>IF(ISNA(VLOOKUP($B117,'[1]1718  Exp_Rev Access'!$F$7:$GK$318,$GL$2,FALSE)),"",VLOOKUP($B117,'[1]1718  Exp_Rev Access'!$F$7:$GK$318,$GL$2,FALSE))</f>
        <v>0</v>
      </c>
      <c r="GM117" s="95">
        <f>IF(ISNA(VLOOKUP($B117,'[1]1718  Exp_Rev Access'!$F$7:$GK$318,$GM$2,FALSE)),"",VLOOKUP($B117,'[1]1718  Exp_Rev Access'!$F$7:$GK$318,$GM$2,FALSE))</f>
        <v>0</v>
      </c>
      <c r="GN117" s="95">
        <f>IF(ISNA(VLOOKUP($B117,'[1]1718  Exp_Rev Access'!$F$7:$GK$318,$GN$2,FALSE)),"",VLOOKUP($B117,'[1]1718  Exp_Rev Access'!$F$7:$GK$318,$GN$2,FALSE))</f>
        <v>0</v>
      </c>
      <c r="GO117" s="95">
        <f>IF(ISNA(VLOOKUP($B117,'[1]1718  Exp_Rev Access'!$F$7:$GK$318,$GO$2,FALSE)),"",VLOOKUP($B117,'[1]1718  Exp_Rev Access'!$F$7:$GK$318,$GO$2,FALSE))</f>
        <v>0</v>
      </c>
      <c r="GP117" s="95">
        <f>IF(ISNA(VLOOKUP($B117,'[1]1718  Exp_Rev Access'!$F$7:$GK$318,$GP$2,FALSE)),"",VLOOKUP($B117,'[1]1718  Exp_Rev Access'!$F$7:$GK$318,$GP$2,FALSE))</f>
        <v>0</v>
      </c>
      <c r="GQ117" s="95">
        <f>IF(ISNA(VLOOKUP($B117,'[1]1718  Exp_Rev Access'!$F$7:$GK$318,$GQ$2,FALSE)),"",VLOOKUP($B117,'[1]1718  Exp_Rev Access'!$F$7:$GK$318,$GQ$2,FALSE))</f>
        <v>0</v>
      </c>
      <c r="GR117" s="95">
        <f>IF(ISNA(VLOOKUP($B117,'[1]1718  Exp_Rev Access'!$F$7:$GK$318,$GR$2,FALSE)),"",VLOOKUP($B117,'[1]1718  Exp_Rev Access'!$F$7:$GK$318,$GR$2,FALSE))</f>
        <v>0</v>
      </c>
      <c r="GS117" s="95">
        <f>IF(ISNA(VLOOKUP($B117,'[1]1718  Exp_Rev Access'!$F$7:$GK$318,$GS$2,FALSE)),"",VLOOKUP($B117,'[1]1718  Exp_Rev Access'!$F$7:$GK$318,$GS$2,FALSE))</f>
        <v>0</v>
      </c>
      <c r="GT117" s="95">
        <f>IF(ISNA(VLOOKUP($B117,'[1]1718  Exp_Rev Access'!$F$7:$GK$318,$GT$2,FALSE)),"",VLOOKUP($B117,'[1]1718  Exp_Rev Access'!$F$7:$GK$318,$GT$2,FALSE))</f>
        <v>0</v>
      </c>
      <c r="GU117" s="56">
        <f t="shared" ref="GU117:GU130" si="401">SUM(FV117:GT117)</f>
        <v>278358.12</v>
      </c>
      <c r="GV117" s="92">
        <f t="shared" ref="GV117:GV130" si="402">GU117/E117</f>
        <v>5.7612445373663272E-3</v>
      </c>
      <c r="GW117" s="96">
        <f t="shared" ref="GW117:GW130" si="403">GU117/D117</f>
        <v>79.750318734117002</v>
      </c>
    </row>
    <row r="118" spans="1:222" x14ac:dyDescent="0.3">
      <c r="A118" s="73"/>
      <c r="B118" s="88" t="s">
        <v>329</v>
      </c>
      <c r="C118" s="89" t="s">
        <v>330</v>
      </c>
      <c r="D118" s="75">
        <f>IF(ISNA(VLOOKUP($B118,'[1]1718 enrollment_Rev_Exp by size'!$A$7:H456,3,FALSE)),"",VLOOKUP($B118,'[1]1718 enrollment_Rev_Exp by size'!$A$7:$G$363,3,FALSE))</f>
        <v>1684.89</v>
      </c>
      <c r="E118" s="76">
        <f>IF(ISNA(VLOOKUP($B118,'[1]1718 enrollment_Rev_Exp by size'!$A$7:I456,5,FALSE)),"",VLOOKUP($B118,'[1]1718 enrollment_Rev_Exp by size'!$A$7:$G$350,5,FALSE))</f>
        <v>23315185.370000001</v>
      </c>
      <c r="F118" s="70">
        <f t="shared" si="385"/>
        <v>23315185.370000001</v>
      </c>
      <c r="G118" s="70">
        <f t="shared" si="386"/>
        <v>0</v>
      </c>
      <c r="H118" s="90">
        <f>IF(ISNA(VLOOKUP($B118,'[1]1718  Exp_Rev Access'!$F$7:$GK$318,3,FALSE)),"",VLOOKUP($B118,'[1]1718  Exp_Rev Access'!$F$7:$GK$318,3,FALSE))</f>
        <v>2838750.79</v>
      </c>
      <c r="I118" s="90">
        <f>IF(ISNA(VLOOKUP($B118,'[1]1718  Exp_Rev Access'!$F$7:$GK$318,4,FALSE)),"",VLOOKUP($B118,'[1]1718  Exp_Rev Access'!$F$7:$GK$318,4,FALSE))</f>
        <v>10515.47</v>
      </c>
      <c r="J118" s="90">
        <f>IF(ISNA(VLOOKUP($B118,'[1]1718  Exp_Rev Access'!$F$7:$GK$318,5,FALSE)),"",VLOOKUP($B118,'[1]1718  Exp_Rev Access'!$F$7:$GK$318,5,FALSE))</f>
        <v>27.21</v>
      </c>
      <c r="K118" s="90">
        <f>IF(ISNA(VLOOKUP($B118,'[1]1718  Exp_Rev Access'!$F$7:$GK$318,6,FALSE)),"-",VLOOKUP($B118,'[1]1718  Exp_Rev Access'!$F$7:$GK$318,6,FALSE))</f>
        <v>160659.43</v>
      </c>
      <c r="L118" s="90">
        <f>IF(ISNA(VLOOKUP($B118,'[1]1718  Exp_Rev Access'!$F$7:$GK$318,7,FALSE)),"",VLOOKUP($B118,'[1]1718  Exp_Rev Access'!$F$7:$GK$318,7,FALSE))</f>
        <v>44124.480000000003</v>
      </c>
      <c r="M118" s="90">
        <f>IF(ISNA(VLOOKUP($B118,'[1]1718  Exp_Rev Access'!$F$7:$GK$318,8,FALSE)),"",VLOOKUP($B118,'[1]1718  Exp_Rev Access'!$F$7:$GK$318,8,FALSE))</f>
        <v>1469.28</v>
      </c>
      <c r="N118" s="56">
        <f t="shared" si="387"/>
        <v>3055546.66</v>
      </c>
      <c r="O118" s="91">
        <f t="shared" si="388"/>
        <v>0.13105392951031897</v>
      </c>
      <c r="P118" s="56">
        <f t="shared" si="389"/>
        <v>1813.4991957931973</v>
      </c>
      <c r="Q118" s="90">
        <f>IF(ISNA(VLOOKUP($B118,'[1]1718  Exp_Rev Access'!$F$7:$GK$318,10,FALSE)),"",VLOOKUP($B118,'[1]1718  Exp_Rev Access'!$F$7:$GK$318,10,FALSE))</f>
        <v>26691.55</v>
      </c>
      <c r="R118" s="90">
        <f>IF(ISNA(VLOOKUP($B118,'[1]1718  Exp_Rev Access'!$F$7:$GK$318,11,FALSE)),"",VLOOKUP($B118,'[1]1718  Exp_Rev Access'!$F$7:$GK$318,11,FALSE))</f>
        <v>0</v>
      </c>
      <c r="S118" s="90">
        <f>IF(ISNA(VLOOKUP($B118,'[1]1718  Exp_Rev Access'!$F$7:$GK$318,12,FALSE)),"",VLOOKUP($B118,'[1]1718  Exp_Rev Access'!$F$7:$GK$318,12,FALSE))</f>
        <v>1586.56</v>
      </c>
      <c r="T118" s="90">
        <f>IF(ISNA(VLOOKUP($B118,'[1]1718  Exp_Rev Access'!$F$7:$GK$318,13,FALSE)),"",VLOOKUP($B118,'[1]1718  Exp_Rev Access'!$F$7:$GK$318,13,FALSE))</f>
        <v>0</v>
      </c>
      <c r="U118" s="90">
        <f>IF(ISNA(VLOOKUP($B118,'[1]1718  Exp_Rev Access'!$F$7:$GK$318,14,FALSE)),"",VLOOKUP($B118,'[1]1718  Exp_Rev Access'!$F$7:$GK$318,14,FALSE))</f>
        <v>0</v>
      </c>
      <c r="V118" s="90">
        <f>IF(ISNA(VLOOKUP($B118,'[1]1718  Exp_Rev Access'!$F$7:$GK$318,15,FALSE)),"",VLOOKUP($B118,'[1]1718  Exp_Rev Access'!$F$7:$GK$318,15,FALSE))</f>
        <v>1200</v>
      </c>
      <c r="W118" s="90">
        <f>IF(ISNA(VLOOKUP($B118,'[1]1718  Exp_Rev Access'!$F$7:$GK$318,16,FALSE)),"",VLOOKUP($B118,'[1]1718  Exp_Rev Access'!$F$7:$GK$318,16,FALSE))</f>
        <v>0</v>
      </c>
      <c r="X118" s="90">
        <f>IF(ISNA(VLOOKUP($B118,'[1]1718  Exp_Rev Access'!$F$7:$GK$318,17,FALSE)),"",VLOOKUP($B118,'[1]1718  Exp_Rev Access'!$F$7:$GK$318,17,FALSE))</f>
        <v>0</v>
      </c>
      <c r="Y118" s="90">
        <f>IF(ISNA(VLOOKUP($B118,'[1]1718  Exp_Rev Access'!$F$7:$GK$318,18,FALSE)),"",VLOOKUP($B118,'[1]1718  Exp_Rev Access'!$F$7:$GK$318,18,FALSE))</f>
        <v>48885.84</v>
      </c>
      <c r="Z118" s="90">
        <f>IF(ISNA(VLOOKUP($B118,'[1]1718  Exp_Rev Access'!$F$7:$GK$318,19,FALSE)),"",VLOOKUP($B118,'[1]1718  Exp_Rev Access'!$F$7:$GK$318,19,FALSE))</f>
        <v>394</v>
      </c>
      <c r="AA118" s="90">
        <f>IF(ISNA(VLOOKUP($B118,'[1]1718  Exp_Rev Access'!$F$7:$GK$318,20,FALSE)),"",VLOOKUP($B118,'[1]1718  Exp_Rev Access'!$F$7:$GK$318,20,FALSE))</f>
        <v>0</v>
      </c>
      <c r="AB118" s="90">
        <f>IF(ISNA(VLOOKUP($B118,'[1]1718  Exp_Rev Access'!$F$7:$GK$318,21,FALSE)),"",VLOOKUP($B118,'[1]1718  Exp_Rev Access'!$F$7:$GK$318,21,FALSE))</f>
        <v>0</v>
      </c>
      <c r="AC118" s="90">
        <f>IF(ISNA(VLOOKUP($B118,'[1]1718  Exp_Rev Access'!$F$7:$GK$318,22,FALSE)),"",VLOOKUP($B118,'[1]1718  Exp_Rev Access'!$F$7:$GK$318,22,FALSE))</f>
        <v>0</v>
      </c>
      <c r="AD118" s="90">
        <f>IF(ISNA(VLOOKUP($B118,'[1]1718  Exp_Rev Access'!$F$7:$GK$318,23,FALSE)),"",VLOOKUP($B118,'[1]1718  Exp_Rev Access'!$F$7:$GK$318,23,FALSE))</f>
        <v>36813.910000000003</v>
      </c>
      <c r="AE118" s="90">
        <f>IF(ISNA(VLOOKUP($B118,'[1]1718  Exp_Rev Access'!$F$7:$GK$318,24,FALSE)),"",VLOOKUP($B118,'[1]1718  Exp_Rev Access'!$F$7:$GK$318,24,FALSE))</f>
        <v>39917.050000000003</v>
      </c>
      <c r="AF118" s="90">
        <f>IF(ISNA(VLOOKUP($B118,'[1]1718  Exp_Rev Access'!$F$7:$GK$318,25,FALSE)),"",VLOOKUP($B118,'[1]1718  Exp_Rev Access'!$F$7:$GK$318,25,FALSE))</f>
        <v>0</v>
      </c>
      <c r="AG118" s="90">
        <f>IF(ISNA(VLOOKUP($B118,'[1]1718  Exp_Rev Access'!$F$7:$GK$318,26,FALSE)),"",VLOOKUP($B118,'[1]1718  Exp_Rev Access'!$F$7:$GK$318,26,FALSE))</f>
        <v>12834.91</v>
      </c>
      <c r="AH118" s="90">
        <f>IF(ISNA(VLOOKUP($B118,'[1]1718  Exp_Rev Access'!$F$7:$GK$318,27,FALSE)),"",VLOOKUP($B118,'[1]1718  Exp_Rev Access'!$F$7:$GK$318,27,FALSE))</f>
        <v>305.16000000000003</v>
      </c>
      <c r="AI118" s="90">
        <f>IF(ISNA(VLOOKUP($B118,'[1]1718  Exp_Rev Access'!$F$7:$GK$318,28,FALSE)),"",VLOOKUP($B118,'[1]1718  Exp_Rev Access'!$F$7:$GK$318,28,FALSE))</f>
        <v>89928.8</v>
      </c>
      <c r="AJ118" s="90">
        <f>IF(ISNA(VLOOKUP($B118,'[1]1718  Exp_Rev Access'!$F$7:$GK$318,29,FALSE)),"",VLOOKUP($B118,'[1]1718  Exp_Rev Access'!$F$7:$GK$318,29,FALSE))</f>
        <v>29001.97</v>
      </c>
      <c r="AK118" s="90">
        <f>IF(ISNA(VLOOKUP($B118,'[1]1718  Exp_Rev Access'!$F$7:$GK$318,30,FALSE)),"",VLOOKUP($B118,'[1]1718  Exp_Rev Access'!$F$7:$GK$318,30,FALSE))</f>
        <v>24643.62</v>
      </c>
      <c r="AL118" s="90">
        <f>IF(ISNA(VLOOKUP($B118,'[1]1718  Exp_Rev Access'!$F$7:$GK$318,31,FALSE)),"",VLOOKUP($B118,'[1]1718  Exp_Rev Access'!$F$7:$GK$318,31,FALSE))</f>
        <v>0</v>
      </c>
      <c r="AM118" s="56">
        <f t="shared" si="390"/>
        <v>312203.37</v>
      </c>
      <c r="AN118" s="92">
        <f t="shared" si="391"/>
        <v>1.3390559201888945E-2</v>
      </c>
      <c r="AO118" s="71">
        <f t="shared" si="392"/>
        <v>185.29599558428146</v>
      </c>
      <c r="AP118" s="90">
        <f>IF(ISNA(VLOOKUP($B118,'[1]1718  Exp_Rev Access'!$F$7:$GK$318,33,FALSE)),"",VLOOKUP($B118,'[1]1718  Exp_Rev Access'!$F$7:$GK$318,33,FALSE))</f>
        <v>11252242.039999999</v>
      </c>
      <c r="AQ118" s="90">
        <f>IF(ISNA(VLOOKUP($B118,'[1]1718  Exp_Rev Access'!$F$7:$GK$318,34,FALSE)),"",VLOOKUP($B118,'[1]1718  Exp_Rev Access'!$F$7:$GK$318,34,FALSE))</f>
        <v>345938.46</v>
      </c>
      <c r="AR118" s="90">
        <f>IF(ISNA(VLOOKUP($B118,'[1]1718  Exp_Rev Access'!$F$7:$GK$318,35,FALSE)),"",VLOOKUP($B118,'[1]1718  Exp_Rev Access'!$F$7:$GK$318,35,FALSE))</f>
        <v>1776136.36</v>
      </c>
      <c r="AS118" s="90">
        <f>IF(ISNA(VLOOKUP($B118,'[1]1718  Exp_Rev Access'!$F$7:$GK$318,36,FALSE)),"",VLOOKUP($B118,'[1]1718  Exp_Rev Access'!$F$7:$GK$318,36,FALSE))</f>
        <v>0</v>
      </c>
      <c r="AT118" s="90">
        <f>IF(ISNA(VLOOKUP($B118,'[1]1718  Exp_Rev Access'!$F$7:$GK$318,37,FALSE)),"",VLOOKUP($B118,'[1]1718  Exp_Rev Access'!$F$7:$GK$318,37,FALSE))</f>
        <v>0</v>
      </c>
      <c r="AU118" s="56">
        <f t="shared" si="393"/>
        <v>13374316.859999999</v>
      </c>
      <c r="AV118" s="93">
        <f t="shared" si="394"/>
        <v>0.57363116131210068</v>
      </c>
      <c r="AW118" s="56">
        <f t="shared" si="395"/>
        <v>7937.7982301515221</v>
      </c>
      <c r="AX118" s="90">
        <f>IF(ISNA(VLOOKUP($B118,'[1]1718  Exp_Rev Access'!$F$7:$GK$318,39,FALSE)),"",VLOOKUP($B118,'[1]1718  Exp_Rev Access'!$F$7:$GK$318,39,FALSE))</f>
        <v>0</v>
      </c>
      <c r="AY118" s="90">
        <f>IF(ISNA(VLOOKUP($B118,'[1]1718  Exp_Rev Access'!$F$7:$GK$318,40,FALSE)),"",VLOOKUP($B118,'[1]1718  Exp_Rev Access'!$F$7:$GK$318,40,FALSE))</f>
        <v>1604719.72</v>
      </c>
      <c r="AZ118" s="90">
        <f>IF(ISNA(VLOOKUP($B118,'[1]1718  Exp_Rev Access'!$F$7:$GK$318,41,FALSE)),"",VLOOKUP($B118,'[1]1718  Exp_Rev Access'!$F$7:$GK$318,41,FALSE))</f>
        <v>61808.55</v>
      </c>
      <c r="BA118" s="90">
        <f>IF(ISNA(VLOOKUP($B118,'[1]1718  Exp_Rev Access'!$F$7:$GK$318,42,FALSE)),"",VLOOKUP($B118,'[1]1718  Exp_Rev Access'!$F$7:$GK$318,42,FALSE))</f>
        <v>0</v>
      </c>
      <c r="BB118" s="90">
        <f>IF(ISNA(VLOOKUP($B118,'[1]1718  Exp_Rev Access'!$F$7:$GK$318,43,FALSE)),"",VLOOKUP($B118,'[1]1718  Exp_Rev Access'!$F$7:$GK$318,43,FALSE))</f>
        <v>0</v>
      </c>
      <c r="BC118" s="90">
        <f>IF(ISNA(VLOOKUP($B118,'[1]1718  Exp_Rev Access'!$F$7:$GK$318,44,FALSE)),"",VLOOKUP($B118,'[1]1718  Exp_Rev Access'!$F$7:$GK$318,44,FALSE))</f>
        <v>860753.33</v>
      </c>
      <c r="BD118" s="90">
        <f>IF(ISNA(VLOOKUP($B118,'[1]1718  Exp_Rev Access'!$F$7:$GK$318,45,FALSE)),"",VLOOKUP($B118,'[1]1718  Exp_Rev Access'!$F$7:$GK$318,45,FALSE))</f>
        <v>0</v>
      </c>
      <c r="BE118" s="90">
        <f>IF(ISNA(VLOOKUP($B118,'[1]1718  Exp_Rev Access'!$F$7:$GK$318,46,FALSE)),"",VLOOKUP($B118,'[1]1718  Exp_Rev Access'!$F$7:$GK$318,46,FALSE))</f>
        <v>108271.63</v>
      </c>
      <c r="BF118" s="90">
        <f>IF(ISNA(VLOOKUP($B118,'[1]1718  Exp_Rev Access'!$F$7:$GK$318,47,FALSE)),"",VLOOKUP($B118,'[1]1718  Exp_Rev Access'!$F$7:$GK$318,47,FALSE))</f>
        <v>0</v>
      </c>
      <c r="BG118" s="90">
        <f>IF(ISNA(VLOOKUP($B118,'[1]1718  Exp_Rev Access'!$F$7:$GK$318,48,FALSE)),"",VLOOKUP($B118,'[1]1718  Exp_Rev Access'!$F$7:$GK$318,48,FALSE))</f>
        <v>87622.37</v>
      </c>
      <c r="BH118" s="90">
        <f>IF(ISNA(VLOOKUP($B118,'[1]1718  Exp_Rev Access'!$F$7:$GK$318,49,FALSE)),"",VLOOKUP($B118,'[1]1718  Exp_Rev Access'!$F$7:$GK$318,49,FALSE))</f>
        <v>31183.35</v>
      </c>
      <c r="BI118" s="90">
        <f>IF(ISNA(VLOOKUP($B118,'[1]1718  Exp_Rev Access'!$F$7:$GK$318,50,FALSE)),"",VLOOKUP($B118,'[1]1718  Exp_Rev Access'!$F$7:$GK$318,50,FALSE))</f>
        <v>0</v>
      </c>
      <c r="BJ118" s="90">
        <f>IF(ISNA(VLOOKUP($B118,'[1]1718  Exp_Rev Access'!$F$7:$GK$318,51,FALSE)),"",VLOOKUP($B118,'[1]1718  Exp_Rev Access'!$F$7:$GK$318,51,FALSE))</f>
        <v>35381.03</v>
      </c>
      <c r="BK118" s="90">
        <f>IF(ISNA(VLOOKUP($B118,'[1]1718  Exp_Rev Access'!$F$7:$GK$318,52,FALSE)),"",VLOOKUP($B118,'[1]1718  Exp_Rev Access'!$F$7:$GK$318,52,FALSE))</f>
        <v>760120.1</v>
      </c>
      <c r="BL118" s="90">
        <f>IF(ISNA(VLOOKUP($B118,'[1]1718  Exp_Rev Access'!$F$7:$GK$318,53,FALSE)),"",VLOOKUP($B118,'[1]1718  Exp_Rev Access'!$F$7:$GK$318,53,FALSE))</f>
        <v>1980.37</v>
      </c>
      <c r="BM118" s="90">
        <f>IF(ISNA(VLOOKUP($B118,'[1]1718  Exp_Rev Access'!$F$7:$GK$318,54,FALSE)),"",VLOOKUP($B118,'[1]1718  Exp_Rev Access'!$F$7:$GK$318,54,FALSE))</f>
        <v>0</v>
      </c>
      <c r="BN118" s="90">
        <f>IF(ISNA(VLOOKUP($B118,'[1]1718  Exp_Rev Access'!$F$7:$GK$318,55,FALSE)),"",VLOOKUP($B118,'[1]1718  Exp_Rev Access'!$F$7:$GK$318,55,FALSE))</f>
        <v>0</v>
      </c>
      <c r="BO118" s="90">
        <f>IF(ISNA(VLOOKUP($B118,'[1]1718  Exp_Rev Access'!$F$7:$GK$318,56,FALSE)),"",VLOOKUP($B118,'[1]1718  Exp_Rev Access'!$F$7:$GK$318,56,FALSE))</f>
        <v>0</v>
      </c>
      <c r="BP118" s="90">
        <f>IF(ISNA(VLOOKUP($B118,'[1]1718  Exp_Rev Access'!$F$7:$GK$318,57,FALSE)),"",VLOOKUP($B118,'[1]1718  Exp_Rev Access'!$F$7:$GK$318,57,FALSE))</f>
        <v>0</v>
      </c>
      <c r="BQ118" s="90">
        <f>IF(ISNA(VLOOKUP($B118,'[1]1718  Exp_Rev Access'!$F$7:$GK$318,58,FALSE)),"",VLOOKUP($B118,'[1]1718  Exp_Rev Access'!$F$7:$GK$318,58,FALSE))</f>
        <v>0</v>
      </c>
      <c r="BR118" s="90">
        <f>IF(ISNA(VLOOKUP($B118,'[1]1718  Exp_Rev Access'!$F$7:$GK$318,59,FALSE)),"",VLOOKUP($B118,'[1]1718  Exp_Rev Access'!$F$7:$GK$318,59,FALSE))</f>
        <v>0</v>
      </c>
      <c r="BS118" s="90">
        <f>IF(ISNA(VLOOKUP($B118,'[1]1718  Exp_Rev Access'!$F$7:$GK$318,60,FALSE)),"",VLOOKUP($B118,'[1]1718  Exp_Rev Access'!$F$7:$GK$318,60,FALSE))</f>
        <v>0</v>
      </c>
      <c r="BT118" s="90">
        <f>IF(ISNA(VLOOKUP($B118,'[1]1718  Exp_Rev Access'!$F$7:$GK$318,61,FALSE)),"",VLOOKUP($B118,'[1]1718  Exp_Rev Access'!$F$7:$GK$318,61,FALSE))</f>
        <v>0</v>
      </c>
      <c r="BU118" s="90">
        <f>IF(ISNA(VLOOKUP($B118,'[1]1718  Exp_Rev Access'!$F$7:$GK$318,62,FALSE)),"",VLOOKUP($B118,'[1]1718  Exp_Rev Access'!$F$7:$GK$318,62,FALSE))</f>
        <v>0</v>
      </c>
      <c r="BV118" s="56">
        <f t="shared" si="236"/>
        <v>3551840.45</v>
      </c>
      <c r="BW118" s="92">
        <f t="shared" si="396"/>
        <v>0.1523402192019544</v>
      </c>
      <c r="BX118" s="71">
        <f t="shared" si="397"/>
        <v>2108.0547988295971</v>
      </c>
      <c r="BY118" s="90">
        <f>IF(ISNA(VLOOKUP($B118,'[1]1718  Exp_Rev Access'!$F$7:$GK$318,64,FALSE)),"",VLOOKUP($B118,'[1]1718  Exp_Rev Access'!$F$7:$GK$318,64,FALSE))</f>
        <v>0</v>
      </c>
      <c r="BZ118" s="90">
        <f>IF(ISNA(VLOOKUP($B118,'[1]1718  Exp_Rev Access'!$F$7:$GK$318,65,FALSE)),"",VLOOKUP($B118,'[1]1718  Exp_Rev Access'!$F$7:$GK$318,65,FALSE))</f>
        <v>0</v>
      </c>
      <c r="CA118" s="90">
        <f>IF(ISNA(VLOOKUP($B118,'[1]1718  Exp_Rev Access'!$F$7:$GK$318,66,FALSE)),"",VLOOKUP($B118,'[1]1718  Exp_Rev Access'!$F$7:$GK$318,66,FALSE))</f>
        <v>0</v>
      </c>
      <c r="CB118" s="90">
        <f>IF(ISNA(VLOOKUP($B118,'[1]1718  Exp_Rev Access'!$F$7:$GK$318,67,FALSE)),"",VLOOKUP($B118,'[1]1718  Exp_Rev Access'!$F$7:$GK$318,67,FALSE))</f>
        <v>1414.03</v>
      </c>
      <c r="CC118" s="90">
        <f>IF(ISNA(VLOOKUP($B118,'[1]1718  Exp_Rev Access'!$F$7:$GK$318,68,FALSE)),"",VLOOKUP($B118,'[1]1718  Exp_Rev Access'!$F$7:$GK$318,68,FALSE))</f>
        <v>25293.7</v>
      </c>
      <c r="CD118" s="90">
        <f>IF(ISNA(VLOOKUP($B118,'[1]1718  Exp_Rev Access'!$F$7:$GK$318,69,FALSE)),"",VLOOKUP($B118,'[1]1718  Exp_Rev Access'!$F$7:$GK$318,69,FALSE))</f>
        <v>0</v>
      </c>
      <c r="CE118" s="56">
        <f t="shared" si="237"/>
        <v>26707.73</v>
      </c>
      <c r="CF118" s="92">
        <f t="shared" si="251"/>
        <v>1.1455079415480538E-3</v>
      </c>
      <c r="CG118" s="78">
        <f t="shared" si="252"/>
        <v>15.851319670720343</v>
      </c>
      <c r="CH118" s="90">
        <f>IF(ISNA(VLOOKUP($B118,'[1]1718  Exp_Rev Access'!$F$7:$GK$318,$CH$2,FALSE)),"",VLOOKUP($B118,'[1]1718  Exp_Rev Access'!$F$7:$GK$318,$CH$2,FALSE))</f>
        <v>0</v>
      </c>
      <c r="CI118" s="90">
        <f>IF(ISNA(VLOOKUP($B118,'[1]1718  Exp_Rev Access'!$F$7:$GK$318,$CI$2,FALSE)),"",VLOOKUP($B118,'[1]1718  Exp_Rev Access'!$F$7:$GK$318,$CI$2,FALSE))</f>
        <v>0</v>
      </c>
      <c r="CJ118" s="90">
        <f>IF(ISNA(VLOOKUP($B118,'[1]1718  Exp_Rev Access'!$F$7:$GK$318,$CJ$2,FALSE)),"",VLOOKUP($B118,'[1]1718  Exp_Rev Access'!$F$7:$GK$318,$CJ$2,FALSE))</f>
        <v>0</v>
      </c>
      <c r="CK118" s="90">
        <f>IF(ISNA(VLOOKUP($B118,'[1]1718  Exp_Rev Access'!$F$7:$GK$318,$CK$2,FALSE)),"",VLOOKUP($B118,'[1]1718  Exp_Rev Access'!$F$7:$GK$318,$CK$2,FALSE))</f>
        <v>0</v>
      </c>
      <c r="CL118" s="90">
        <f>IF(ISNA(VLOOKUP($B118,'[1]1718  Exp_Rev Access'!$F$7:$GK$318,$CL$2,FALSE)),"",VLOOKUP($B118,'[1]1718  Exp_Rev Access'!$F$7:$GK$318,$CL$2,FALSE))</f>
        <v>0</v>
      </c>
      <c r="CM118" s="90">
        <f>IF(ISNA(VLOOKUP($B118,'[1]1718  Exp_Rev Access'!$F$7:$GK$318,$CM$2,FALSE)),"",VLOOKUP($B118,'[1]1718  Exp_Rev Access'!$F$7:$GK$318,$CM$2,FALSE))</f>
        <v>0</v>
      </c>
      <c r="CN118" s="90">
        <f>IF(ISNA(VLOOKUP($B118,'[1]1718  Exp_Rev Access'!$F$7:$GK$318,$CN$2,FALSE)),"",VLOOKUP($B118,'[1]1718  Exp_Rev Access'!$F$7:$GK$318,$CN$2,FALSE))</f>
        <v>0</v>
      </c>
      <c r="CO118" s="90">
        <f>IF(ISNA(VLOOKUP($B118,'[1]1718  Exp_Rev Access'!$F$7:$GK$318,$CO$2,FALSE)),"",VLOOKUP($B118,'[1]1718  Exp_Rev Access'!$F$7:$GK$318,$CO$2,FALSE))</f>
        <v>0</v>
      </c>
      <c r="CP118" s="90">
        <f>IF(ISNA(VLOOKUP($B118,'[1]1718  Exp_Rev Access'!$F$7:$GK$318,$CP$2,FALSE)),"",VLOOKUP($B118,'[1]1718  Exp_Rev Access'!$F$7:$GK$318,$CP$2,FALSE))</f>
        <v>0</v>
      </c>
      <c r="CQ118" s="90">
        <f>IF(ISNA(VLOOKUP($B118,'[1]1718  Exp_Rev Access'!$F$7:$GK$318,$CQ$2,FALSE)),"",VLOOKUP($B118,'[1]1718  Exp_Rev Access'!$F$7:$GK$318,$CQ$2,FALSE))</f>
        <v>400544</v>
      </c>
      <c r="CR118" s="90">
        <f>IF(ISNA(VLOOKUP($B118,'[1]1718  Exp_Rev Access'!$F$7:$GK$318,$CR$2,FALSE)),"",VLOOKUP($B118,'[1]1718  Exp_Rev Access'!$F$7:$GK$318,$CR$2,FALSE))</f>
        <v>0</v>
      </c>
      <c r="CS118" s="90">
        <f>IF(ISNA(VLOOKUP($B118,'[1]1718  Exp_Rev Access'!$F$7:$GK$318,$CS$2,FALSE)),"",VLOOKUP($B118,'[1]1718  Exp_Rev Access'!$F$7:$GK$318,$CS$2,FALSE))</f>
        <v>16249</v>
      </c>
      <c r="CT118" s="90">
        <f>IF(ISNA(VLOOKUP($B118,'[1]1718  Exp_Rev Access'!$F$7:$GK$318,$CT$2,FALSE)),"",VLOOKUP($B118,'[1]1718  Exp_Rev Access'!$F$7:$GK$318,$CT$2,FALSE))</f>
        <v>0</v>
      </c>
      <c r="CU118" s="90">
        <f>IF(ISNA(VLOOKUP($B118,'[1]1718  Exp_Rev Access'!$F$7:$GK$318,$CU$2,FALSE)),"",VLOOKUP($B118,'[1]1718  Exp_Rev Access'!$F$7:$GK$318,$CU$2,FALSE))</f>
        <v>780390.41</v>
      </c>
      <c r="CV118" s="90">
        <f>IF(ISNA(VLOOKUP($B118,'[1]1718  Exp_Rev Access'!$F$7:$GK$318,$CV$2,FALSE)),"",VLOOKUP($B118,'[1]1718  Exp_Rev Access'!$F$7:$GK$318,$CV$2,FALSE))</f>
        <v>118992.58</v>
      </c>
      <c r="CW118" s="90">
        <f>IF(ISNA(VLOOKUP($B118,'[1]1718  Exp_Rev Access'!$F$7:$GK$318,$CW$2,FALSE)),"",VLOOKUP($B118,'[1]1718  Exp_Rev Access'!$F$7:$GK$318,$CW$2,FALSE))</f>
        <v>0</v>
      </c>
      <c r="CX118" s="90">
        <f>IF(ISNA(VLOOKUP($B118,'[1]1718  Exp_Rev Access'!$F$7:$GK$318,$CX$2,FALSE)),"",VLOOKUP($B118,'[1]1718  Exp_Rev Access'!$F$7:$GK$318,$CX$2,FALSE))</f>
        <v>0</v>
      </c>
      <c r="CY118" s="90">
        <f>IF(ISNA(VLOOKUP($B118,'[1]1718  Exp_Rev Access'!$F$7:$GK$318,$CY$2,FALSE)),"",VLOOKUP($B118,'[1]1718  Exp_Rev Access'!$F$7:$GK$318,$CY$2,FALSE))</f>
        <v>0</v>
      </c>
      <c r="CZ118" s="90">
        <f>IF(ISNA(VLOOKUP($B118,'[1]1718  Exp_Rev Access'!$F$7:$GK$318,$CZ$2,FALSE)),"",VLOOKUP($B118,'[1]1718  Exp_Rev Access'!$F$7:$GK$318,$CZ$2,FALSE))</f>
        <v>0</v>
      </c>
      <c r="DA118" s="90">
        <f>IF(ISNA(VLOOKUP($B118,'[1]1718  Exp_Rev Access'!$F$7:$GK$318,$DA$2,FALSE)),"",VLOOKUP($B118,'[1]1718  Exp_Rev Access'!$F$7:$GK$318,$DA$2,FALSE))</f>
        <v>0</v>
      </c>
      <c r="DB118" s="90">
        <f>IF(ISNA(VLOOKUP($B118,'[1]1718  Exp_Rev Access'!$F$7:$GK$318,$DB$2,FALSE)),"",VLOOKUP($B118,'[1]1718  Exp_Rev Access'!$F$7:$GK$318,$DB$2,FALSE))</f>
        <v>0</v>
      </c>
      <c r="DC118" s="90">
        <f>IF(ISNA(VLOOKUP($B118,'[1]1718  Exp_Rev Access'!$F$7:$GK$318,$DC$2,FALSE)),"",VLOOKUP($B118,'[1]1718  Exp_Rev Access'!$F$7:$GK$318,$DC$2,FALSE))</f>
        <v>0</v>
      </c>
      <c r="DD118" s="90">
        <f>IF(ISNA(VLOOKUP($B118,'[1]1718  Exp_Rev Access'!$F$7:$GK$318,$DD$2,FALSE)),"",VLOOKUP($B118,'[1]1718  Exp_Rev Access'!$F$7:$GK$318,$DD$2,FALSE))</f>
        <v>0</v>
      </c>
      <c r="DE118" s="90">
        <f>IF(ISNA(VLOOKUP($B118,'[1]1718  Exp_Rev Access'!$F$7:$GK$318,$DE$2,FALSE)),"",VLOOKUP($B118,'[1]1718  Exp_Rev Access'!$F$7:$GK$318,$DE$2,FALSE))</f>
        <v>0</v>
      </c>
      <c r="DF118" s="90">
        <f>IF(ISNA(VLOOKUP($B118,'[1]1718  Exp_Rev Access'!$F$7:$GK$318,$DF$2,FALSE)),"",VLOOKUP($B118,'[1]1718  Exp_Rev Access'!$F$7:$GK$318,$DF$2,FALSE))</f>
        <v>0</v>
      </c>
      <c r="DG118" s="90">
        <f>IF(ISNA(VLOOKUP($B118,'[1]1718  Exp_Rev Access'!$F$7:$GK$318,$DG$2,FALSE)),"",VLOOKUP($B118,'[1]1718  Exp_Rev Access'!$F$7:$GK$318,$DG$2,FALSE))</f>
        <v>1558.12</v>
      </c>
      <c r="DH118" s="90">
        <f>IF(ISNA(VLOOKUP($B118,'[1]1718  Exp_Rev Access'!$F$7:$GK$318,$DH$2,FALSE)),"",VLOOKUP($B118,'[1]1718  Exp_Rev Access'!$F$7:$GK$318,$DH$2,FALSE))</f>
        <v>38733.449999999997</v>
      </c>
      <c r="DI118" s="90">
        <f>IF(ISNA(VLOOKUP($B118,'[1]1718  Exp_Rev Access'!$F$7:$GK$318,$DI$2,FALSE)),"",VLOOKUP($B118,'[1]1718  Exp_Rev Access'!$F$7:$GK$318,$DI$2,FALSE))</f>
        <v>839720.15</v>
      </c>
      <c r="DJ118" s="90">
        <f>IF(ISNA(VLOOKUP($B118,'[1]1718  Exp_Rev Access'!$F$7:$GK$318,$DJ$2,FALSE)),"",VLOOKUP($B118,'[1]1718  Exp_Rev Access'!$F$7:$GK$318,$DJ$2,FALSE))</f>
        <v>0</v>
      </c>
      <c r="DK118" s="90">
        <f>IF(ISNA(VLOOKUP($B118,'[1]1718  Exp_Rev Access'!$F$7:$GK$318,$DK$2,FALSE)),"",VLOOKUP($B118,'[1]1718  Exp_Rev Access'!$F$7:$GK$318,$DK$2,FALSE))</f>
        <v>0</v>
      </c>
      <c r="DL118" s="90">
        <f>IF(ISNA(VLOOKUP($B118,'[1]1718  Exp_Rev Access'!$F$7:$GK$318,$DL$2,FALSE)),"",VLOOKUP($B118,'[1]1718  Exp_Rev Access'!$F$7:$GK$318,$DL$2,FALSE))</f>
        <v>0</v>
      </c>
      <c r="DM118" s="90">
        <f>IF(ISNA(VLOOKUP($B118,'[1]1718  Exp_Rev Access'!$F$7:$GK$318,$DM$2,FALSE)),"",VLOOKUP($B118,'[1]1718  Exp_Rev Access'!$F$7:$GK$318,$DM$2,FALSE))</f>
        <v>0</v>
      </c>
      <c r="DN118" s="90">
        <f>IF(ISNA(VLOOKUP($B118,'[1]1718  Exp_Rev Access'!$F$7:$GK$318,$DN$2,FALSE)),"",VLOOKUP($B118,'[1]1718  Exp_Rev Access'!$F$7:$GK$318,$DN$2,FALSE))</f>
        <v>0</v>
      </c>
      <c r="DO118" s="90">
        <f>IF(ISNA(VLOOKUP($B118,'[1]1718  Exp_Rev Access'!$F$7:$GK$318,$DO$2,FALSE)),"",VLOOKUP($B118,'[1]1718  Exp_Rev Access'!$F$7:$GK$318,$DO$2,FALSE))</f>
        <v>0</v>
      </c>
      <c r="DP118" s="90">
        <f>IF(ISNA(VLOOKUP($B118,'[1]1718  Exp_Rev Access'!$F$7:$GK$318,$DP$2,FALSE)),"",VLOOKUP($B118,'[1]1718  Exp_Rev Access'!$F$7:$GK$318,$DP$2,FALSE))</f>
        <v>0</v>
      </c>
      <c r="DQ118" s="90">
        <f>IF(ISNA(VLOOKUP($B118,'[1]1718  Exp_Rev Access'!$F$7:$GK$318,$DQ$2,FALSE)),"",VLOOKUP($B118,'[1]1718  Exp_Rev Access'!$F$7:$GK$318,$DQ$2,FALSE))</f>
        <v>0</v>
      </c>
      <c r="DR118" s="90">
        <f>IF(ISNA(VLOOKUP($B118,'[1]1718  Exp_Rev Access'!$F$7:$GK$318,$DR$2,FALSE)),"",VLOOKUP($B118,'[1]1718  Exp_Rev Access'!$F$7:$GK$318,$DR$2,FALSE))</f>
        <v>0</v>
      </c>
      <c r="DS118" s="90">
        <f>IF(ISNA(VLOOKUP($B118,'[1]1718  Exp_Rev Access'!$F$7:$GK$318,$DS$2,FALSE)),"",VLOOKUP($B118,'[1]1718  Exp_Rev Access'!$F$7:$GK$318,$DS$2,FALSE))</f>
        <v>0</v>
      </c>
      <c r="DT118" s="90">
        <f>IF(ISNA(VLOOKUP($B118,'[1]1718  Exp_Rev Access'!$F$7:$GK$318,$DT$2,FALSE)),"",VLOOKUP($B118,'[1]1718  Exp_Rev Access'!$F$7:$GK$318,$DT$2,FALSE))</f>
        <v>0</v>
      </c>
      <c r="DU118" s="90">
        <f>IF(ISNA(VLOOKUP($B118,'[1]1718  Exp_Rev Access'!$F$7:$GK$318,$DU$2,FALSE)),"",VLOOKUP($B118,'[1]1718  Exp_Rev Access'!$F$7:$GK$318,$DU$2,FALSE))</f>
        <v>0</v>
      </c>
      <c r="DV118" s="90">
        <f>IF(ISNA(VLOOKUP($B118,'[1]1718  Exp_Rev Access'!$F$7:$GK$318,$DV$2,FALSE)),"",VLOOKUP($B118,'[1]1718  Exp_Rev Access'!$F$7:$GK$318,$DV$2,FALSE))</f>
        <v>0</v>
      </c>
      <c r="DW118" s="90">
        <f>IF(ISNA(VLOOKUP($B118,'[1]1718  Exp_Rev Access'!$F$7:$GK$318,$DW$2,FALSE)),"",VLOOKUP($B118,'[1]1718  Exp_Rev Access'!$F$7:$GK$318,$DW$2,FALSE))</f>
        <v>0</v>
      </c>
      <c r="DX118" s="90">
        <f>IF(ISNA(VLOOKUP($B118,'[1]1718  Exp_Rev Access'!$F$7:$GK$318,$DX$2,FALSE)),"",VLOOKUP($B118,'[1]1718  Exp_Rev Access'!$F$7:$GK$318,$DX$2,FALSE))</f>
        <v>0</v>
      </c>
      <c r="DY118" s="90">
        <f>IF(ISNA(VLOOKUP($B118,'[1]1718  Exp_Rev Access'!$F$7:$GK$318,$DY$2,FALSE)),"",VLOOKUP($B118,'[1]1718  Exp_Rev Access'!$F$7:$GK$318,$DY$2,FALSE))</f>
        <v>0</v>
      </c>
      <c r="DZ118" s="90">
        <f>IF(ISNA(VLOOKUP($B118,'[1]1718  Exp_Rev Access'!$F$7:$GK$318,$DZ$2,FALSE)),"",VLOOKUP($B118,'[1]1718  Exp_Rev Access'!$F$7:$GK$318,$DZ$2,FALSE))</f>
        <v>0</v>
      </c>
      <c r="EA118" s="90">
        <f>IF(ISNA(VLOOKUP($B118,'[1]1718  Exp_Rev Access'!$F$7:$GK$318,$EA$2,FALSE)),"",VLOOKUP($B118,'[1]1718  Exp_Rev Access'!$F$7:$GK$318,$EA$2,FALSE))</f>
        <v>0</v>
      </c>
      <c r="EB118" s="90">
        <f>IF(ISNA(VLOOKUP($B118,'[1]1718  Exp_Rev Access'!$F$7:$GK$318,$EB$2,FALSE)),"",VLOOKUP($B118,'[1]1718  Exp_Rev Access'!$F$7:$GK$318,$EB$2,FALSE))</f>
        <v>0</v>
      </c>
      <c r="EC118" s="90">
        <f>IF(ISNA(VLOOKUP($B118,'[1]1718  Exp_Rev Access'!$F$7:$GK$318,$EC$2,FALSE)),"",VLOOKUP($B118,'[1]1718  Exp_Rev Access'!$F$7:$GK$318,$EC$2,FALSE))</f>
        <v>0</v>
      </c>
      <c r="ED118" s="90">
        <f>IF(ISNA(VLOOKUP($B118,'[1]1718  Exp_Rev Access'!$F$7:$GK$318,$ED$2,FALSE)),"",VLOOKUP($B118,'[1]1718  Exp_Rev Access'!$F$7:$GK$318,$ED$2,FALSE))</f>
        <v>0</v>
      </c>
      <c r="EE118" s="90">
        <f>IF(ISNA(VLOOKUP($B118,'[1]1718  Exp_Rev Access'!$F$7:$GK$318,$EE$2,FALSE)),"",VLOOKUP($B118,'[1]1718  Exp_Rev Access'!$F$7:$GK$318,$EE$2,FALSE))</f>
        <v>0</v>
      </c>
      <c r="EF118" s="90">
        <f>IF(ISNA(VLOOKUP($B118,'[1]1718  Exp_Rev Access'!$F$7:$GK$318,$EF$2,FALSE)),"",VLOOKUP($B118,'[1]1718  Exp_Rev Access'!$F$7:$GK$318,$EF$2,FALSE))</f>
        <v>0</v>
      </c>
      <c r="EG118" s="90">
        <f>IF(ISNA(VLOOKUP($B118,'[1]1718  Exp_Rev Access'!$F$7:$GK$318,$EG$2,FALSE)),"",VLOOKUP($B118,'[1]1718  Exp_Rev Access'!$F$7:$GK$318,$EG$2,FALSE))</f>
        <v>7658.33</v>
      </c>
      <c r="EH118" s="90">
        <f>IF(ISNA(VLOOKUP($B118,'[1]1718  Exp_Rev Access'!$F$7:$GK$318,$EH$2,FALSE)),"",VLOOKUP($B118,'[1]1718  Exp_Rev Access'!$F$7:$GK$318,$EH$2,FALSE))</f>
        <v>0</v>
      </c>
      <c r="EI118" s="90">
        <f>IF(ISNA(VLOOKUP($B118,'[1]1718  Exp_Rev Access'!$F$7:$GK$318,$EI$2,FALSE)),"",VLOOKUP($B118,'[1]1718  Exp_Rev Access'!$F$7:$GK$318,$EI$2,FALSE))</f>
        <v>0</v>
      </c>
      <c r="EJ118" s="90">
        <f>IF(ISNA(VLOOKUP($B118,'[1]1718  Exp_Rev Access'!$F$7:$GK$318,$EJ$2,FALSE)),"",VLOOKUP($B118,'[1]1718  Exp_Rev Access'!$F$7:$GK$318,$EJ$2,FALSE))</f>
        <v>0</v>
      </c>
      <c r="EK118" s="90">
        <f>IF(ISNA(VLOOKUP($B118,'[1]1718  Exp_Rev Access'!$F$7:$GK$318,$EK$2,FALSE)),"",VLOOKUP($B118,'[1]1718  Exp_Rev Access'!$F$7:$GK$318,$EK$2,FALSE))</f>
        <v>0</v>
      </c>
      <c r="EL118" s="90">
        <f>IF(ISNA(VLOOKUP($B118,'[1]1718  Exp_Rev Access'!$F$7:$GK$318,$EL$2,FALSE)),"",VLOOKUP($B118,'[1]1718  Exp_Rev Access'!$F$7:$GK$318,$EL$2,FALSE))</f>
        <v>0</v>
      </c>
      <c r="EM118" s="90">
        <f>IF(ISNA(VLOOKUP($B118,'[1]1718  Exp_Rev Access'!$F$7:$GK$318,$EM$2,FALSE)),"",VLOOKUP($B118,'[1]1718  Exp_Rev Access'!$F$7:$GK$318,$EM$2,FALSE))</f>
        <v>0</v>
      </c>
      <c r="EN118" s="90">
        <f>IF(ISNA(VLOOKUP($B118,'[1]1718  Exp_Rev Access'!$F$7:$GK$318,$EN$2,FALSE)),"",VLOOKUP($B118,'[1]1718  Exp_Rev Access'!$F$7:$GK$318,$EN$2,FALSE))</f>
        <v>0</v>
      </c>
      <c r="EO118" s="90">
        <f>IF(ISNA(VLOOKUP($B118,'[1]1718  Exp_Rev Access'!$F$7:$GK$318,$EO$2,FALSE)),"",VLOOKUP($B118,'[1]1718  Exp_Rev Access'!$F$7:$GK$318,$EO$2,FALSE))</f>
        <v>0</v>
      </c>
      <c r="EP118" s="90">
        <f>IF(ISNA(VLOOKUP($B118,'[1]1718  Exp_Rev Access'!$F$7:$GK$318,$EP$2,FALSE)),"",VLOOKUP($B118,'[1]1718  Exp_Rev Access'!$F$7:$GK$318,$EP$2,FALSE))</f>
        <v>0</v>
      </c>
      <c r="EQ118" s="90">
        <f>IF(ISNA(VLOOKUP($B118,'[1]1718  Exp_Rev Access'!$F$7:$GK$318,$EQ$2,FALSE)),"",VLOOKUP($B118,'[1]1718  Exp_Rev Access'!$F$7:$GK$318,$EQ$2,FALSE))</f>
        <v>0</v>
      </c>
      <c r="ER118" s="90">
        <f>IF(ISNA(VLOOKUP($B118,'[1]1718  Exp_Rev Access'!$F$7:$GK$318,$ER$2,FALSE)),"",VLOOKUP($B118,'[1]1718  Exp_Rev Access'!$F$7:$GK$318,$ER$2,FALSE))</f>
        <v>0</v>
      </c>
      <c r="ES118" s="90">
        <f>IF(ISNA(VLOOKUP($B118,'[1]1718  Exp_Rev Access'!$F$7:$GK$318,$ES$2,FALSE)),"",VLOOKUP($B118,'[1]1718  Exp_Rev Access'!$F$7:$GK$318,$ES$2,FALSE))</f>
        <v>0</v>
      </c>
      <c r="ET118" s="90">
        <f>IF(ISNA(VLOOKUP($B118,'[1]1718  Exp_Rev Access'!$F$7:$GK$318,$ET$2,FALSE)),"",VLOOKUP($B118,'[1]1718  Exp_Rev Access'!$F$7:$GK$318,$ET$2,FALSE))</f>
        <v>0</v>
      </c>
      <c r="EU118" s="90">
        <f>IF(ISNA(VLOOKUP($B118,'[1]1718  Exp_Rev Access'!$F$7:$GK$318,$EU$2,FALSE)),"",VLOOKUP($B118,'[1]1718  Exp_Rev Access'!$F$7:$GK$318,$EU$2,FALSE))</f>
        <v>0</v>
      </c>
      <c r="EV118" s="90">
        <f>IF(ISNA(VLOOKUP($B118,'[1]1718  Exp_Rev Access'!$F$7:$GK$318,$EV$2,FALSE)),"",VLOOKUP($B118,'[1]1718  Exp_Rev Access'!$F$7:$GK$318,$EV$2,FALSE))</f>
        <v>0</v>
      </c>
      <c r="EW118" s="90">
        <f>IF(ISNA(VLOOKUP($B118,'[1]1718  Exp_Rev Access'!$F$7:$GK$318,$EW$2,FALSE)),"",VLOOKUP($B118,'[1]1718  Exp_Rev Access'!$F$7:$GK$318,$EW$2,FALSE))</f>
        <v>0</v>
      </c>
      <c r="EX118" s="90">
        <f>IF(ISNA(VLOOKUP($B118,'[1]1718  Exp_Rev Access'!$F$7:$GK$318,$EX$2,FALSE)),"",VLOOKUP($B118,'[1]1718  Exp_Rev Access'!$F$7:$GK$318,$EX$2,FALSE))</f>
        <v>0</v>
      </c>
      <c r="EY118" s="90">
        <f>IF(ISNA(VLOOKUP($B118,'[1]1718  Exp_Rev Access'!$F$7:$GK$318,$EY$2,FALSE)),"",VLOOKUP($B118,'[1]1718  Exp_Rev Access'!$F$7:$GK$318,$EY$2,FALSE))</f>
        <v>0</v>
      </c>
      <c r="EZ118" s="90">
        <f>IF(ISNA(VLOOKUP($B118,'[1]1718  Exp_Rev Access'!$F$7:$GK$318,$EZ$2,FALSE)),"",VLOOKUP($B118,'[1]1718  Exp_Rev Access'!$F$7:$GK$318,$EZ$2,FALSE))</f>
        <v>0</v>
      </c>
      <c r="FA118" s="90">
        <f>IF(ISNA(VLOOKUP($B118,'[1]1718  Exp_Rev Access'!$F$7:$GK$318,$FA$2,FALSE)),"",VLOOKUP($B118,'[1]1718  Exp_Rev Access'!$F$7:$GK$318,$FA$2,FALSE))</f>
        <v>0</v>
      </c>
      <c r="FB118" s="90">
        <f>IF(ISNA(VLOOKUP($B118,'[1]1718  Exp_Rev Access'!$F$7:$GK$318,$FB$2,FALSE)),"",VLOOKUP($B118,'[1]1718  Exp_Rev Access'!$F$7:$GK$318,$FB$2,FALSE))</f>
        <v>0</v>
      </c>
      <c r="FC118" s="90">
        <f>IF(ISNA(VLOOKUP($B118,'[1]1718  Exp_Rev Access'!$F$7:$GK$318,$FC$2,FALSE)),"",VLOOKUP($B118,'[1]1718  Exp_Rev Access'!$F$7:$GK$318,$FC$2,FALSE))</f>
        <v>0</v>
      </c>
      <c r="FD118" s="90">
        <f>IF(ISNA(VLOOKUP($B118,'[1]1718  Exp_Rev Access'!$F$7:$GK$318,$FD$2,FALSE)),"",VLOOKUP($B118,'[1]1718  Exp_Rev Access'!$F$7:$GK$318,$FD$2,FALSE))</f>
        <v>0</v>
      </c>
      <c r="FE118" s="90">
        <f>IF(ISNA(VLOOKUP($B118,'[1]1718  Exp_Rev Access'!$F$7:$GK$318,$FE$2,FALSE)),"",VLOOKUP($B118,'[1]1718  Exp_Rev Access'!$F$7:$GK$318,$FE$2,FALSE))</f>
        <v>0</v>
      </c>
      <c r="FF118" s="90">
        <f>IF(ISNA(VLOOKUP($B118,'[1]1718  Exp_Rev Access'!$F$7:$GK$318,$FF$2,FALSE)),"",VLOOKUP($B118,'[1]1718  Exp_Rev Access'!$F$7:$GK$318,$FF$2,FALSE))</f>
        <v>0</v>
      </c>
      <c r="FG118" s="90">
        <f>IF(ISNA(VLOOKUP($B118,'[1]1718  Exp_Rev Access'!$F$7:$GK$318,$FG$2,FALSE)),"",VLOOKUP($B118,'[1]1718  Exp_Rev Access'!$F$7:$GK$318,$FG$2,FALSE))</f>
        <v>0</v>
      </c>
      <c r="FH118" s="90">
        <f>IF(ISNA(VLOOKUP($B118,'[1]1718  Exp_Rev Access'!$F$7:$GK$318,$FH$2,FALSE)),"",VLOOKUP($B118,'[1]1718  Exp_Rev Access'!$F$7:$GK$318,$FH$2,FALSE))</f>
        <v>0</v>
      </c>
      <c r="FI118" s="90">
        <f>IF(ISNA(VLOOKUP($B118,'[1]1718  Exp_Rev Access'!$F$7:$GK$318,$FI$2,FALSE)),"",VLOOKUP($B118,'[1]1718  Exp_Rev Access'!$F$7:$GK$318,$FI$2,FALSE))</f>
        <v>0</v>
      </c>
      <c r="FJ118" s="90">
        <f>IF(ISNA(VLOOKUP($B118,'[1]1718  Exp_Rev Access'!$F$7:$GK$318,$FJ$2,FALSE)),"",VLOOKUP($B118,'[1]1718  Exp_Rev Access'!$F$7:$GK$318,$FJ$2,FALSE))</f>
        <v>0</v>
      </c>
      <c r="FK118" s="90">
        <f>IF(ISNA(VLOOKUP($B118,'[1]1718  Exp_Rev Access'!$F$7:$GK$318,$FK$2,FALSE)),"",VLOOKUP($B118,'[1]1718  Exp_Rev Access'!$F$7:$GK$318,$FK$2,FALSE))</f>
        <v>0</v>
      </c>
      <c r="FL118" s="90">
        <f>IF(ISNA(VLOOKUP($B118,'[1]1718  Exp_Rev Access'!$F$7:$GK$318,$FL$2,FALSE)),"",VLOOKUP($B118,'[1]1718  Exp_Rev Access'!$F$7:$GK$318,$FL$2,FALSE))</f>
        <v>0</v>
      </c>
      <c r="FM118" s="90">
        <f>IF(ISNA(VLOOKUP($B118,'[1]1718  Exp_Rev Access'!$F$7:$GK$318,$FM$2,FALSE)),"",VLOOKUP($B118,'[1]1718  Exp_Rev Access'!$F$7:$GK$318,$FM$2,FALSE))</f>
        <v>0</v>
      </c>
      <c r="FN118" s="90">
        <f>IF(ISNA(VLOOKUP($B118,'[1]1718  Exp_Rev Access'!$F$7:$GK$318,$FN$2,FALSE)),"",VLOOKUP($B118,'[1]1718  Exp_Rev Access'!$F$7:$GK$318,$FN$2,FALSE))</f>
        <v>0</v>
      </c>
      <c r="FO118" s="90">
        <f>IF(ISNA(VLOOKUP($B118,'[1]1718  Exp_Rev Access'!$F$7:$GK$318,$FO$2,FALSE)),"",VLOOKUP($B118,'[1]1718  Exp_Rev Access'!$F$7:$GK$318,$FO$2,FALSE))</f>
        <v>0</v>
      </c>
      <c r="FP118" s="90">
        <f>IF(ISNA(VLOOKUP($B118,'[1]1718  Exp_Rev Access'!$F$7:$GK$318,$FP$2,FALSE)),"",VLOOKUP($B118,'[1]1718  Exp_Rev Access'!$F$7:$GK$318,$FP$2,FALSE))</f>
        <v>0</v>
      </c>
      <c r="FQ118" s="90">
        <f>IF(ISNA(VLOOKUP($B118,'[1]1718  Exp_Rev Access'!$F$7:$GK$318,$FQ$2,FALSE)),"",VLOOKUP($B118,'[1]1718  Exp_Rev Access'!$F$7:$GK$318,$FQ$2,FALSE))</f>
        <v>0</v>
      </c>
      <c r="FR118" s="90">
        <f>IF(ISNA(VLOOKUP($B118,'[1]1718  Exp_Rev Access'!$F$7:$GK$318,$FR$2,FALSE)),"",VLOOKUP($B118,'[1]1718  Exp_Rev Access'!$F$7:$GK$318,$FR$2,FALSE))</f>
        <v>104568.49</v>
      </c>
      <c r="FS118" s="56">
        <f t="shared" si="398"/>
        <v>2308414.5300000007</v>
      </c>
      <c r="FT118" s="92">
        <f t="shared" si="399"/>
        <v>9.9009057546257911E-2</v>
      </c>
      <c r="FU118" s="94">
        <f t="shared" si="400"/>
        <v>1370.0683902213204</v>
      </c>
      <c r="FV118" s="95">
        <f>IF(ISNA(VLOOKUP($B118,'[1]1718  Exp_Rev Access'!$F$7:$GK$318,$FV$2,FALSE)),"",VLOOKUP($B118,'[1]1718  Exp_Rev Access'!$F$7:$GK$318,$FV$2,FALSE))</f>
        <v>0</v>
      </c>
      <c r="FW118" s="95">
        <f>IF(ISNA(VLOOKUP($B118,'[1]1718  Exp_Rev Access'!$F$7:$GK$318,$FW$2,FALSE)),"",VLOOKUP($B118,'[1]1718  Exp_Rev Access'!$F$7:$GK$318,$FW$2,FALSE))</f>
        <v>11563.17</v>
      </c>
      <c r="FX118" s="95">
        <f>IF(ISNA(VLOOKUP($B118,'[1]1718  Exp_Rev Access'!$F$7:$GK$318,$FX$2,FALSE)),"",VLOOKUP($B118,'[1]1718  Exp_Rev Access'!$F$7:$GK$318,$FX$2,FALSE))</f>
        <v>0</v>
      </c>
      <c r="FY118" s="95">
        <f>IF(ISNA(VLOOKUP($B118,'[1]1718  Exp_Rev Access'!$F$7:$GK$318,$FY$2,FALSE)),"",VLOOKUP($B118,'[1]1718  Exp_Rev Access'!$F$7:$GK$318,$FY$2,FALSE))</f>
        <v>0</v>
      </c>
      <c r="FZ118" s="95">
        <f>IF(ISNA(VLOOKUP($B118,'[1]1718  Exp_Rev Access'!$F$7:$GK$318,$FZ$2,FALSE)),"",VLOOKUP($B118,'[1]1718  Exp_Rev Access'!$F$7:$GK$318,$FZ$2,FALSE))</f>
        <v>0</v>
      </c>
      <c r="GA118" s="95">
        <f>IF(ISNA(VLOOKUP($B118,'[1]1718  Exp_Rev Access'!$F$7:$GK$318,$GA$2,FALSE)),"",VLOOKUP($B118,'[1]1718  Exp_Rev Access'!$F$7:$GK$318,$GA$2,FALSE))</f>
        <v>560037.6</v>
      </c>
      <c r="GB118" s="95">
        <f>IF(ISNA(VLOOKUP($B118,'[1]1718  Exp_Rev Access'!$F$7:$GK$318,$GB$2,FALSE)),"",VLOOKUP($B118,'[1]1718  Exp_Rev Access'!$F$7:$GK$318,$GB$2,FALSE))</f>
        <v>0</v>
      </c>
      <c r="GC118" s="95">
        <f>IF(ISNA(VLOOKUP($B118,'[1]1718  Exp_Rev Access'!$F$7:$GK$318,$GC$2,FALSE)),"",VLOOKUP($B118,'[1]1718  Exp_Rev Access'!$F$7:$GK$318,$GC$2,FALSE))</f>
        <v>0</v>
      </c>
      <c r="GD118" s="95">
        <f>IF(ISNA(VLOOKUP($B118,'[1]1718  Exp_Rev Access'!$F$7:$GK$318,$GD$2,FALSE)),"",VLOOKUP($B118,'[1]1718  Exp_Rev Access'!$F$7:$GK$318,$GD$2,FALSE))</f>
        <v>0</v>
      </c>
      <c r="GE118" s="95">
        <f>IF(ISNA(VLOOKUP($B118,'[1]1718  Exp_Rev Access'!$F$7:$GK$318,$GE$2,FALSE)),"",VLOOKUP($B118,'[1]1718  Exp_Rev Access'!$F$7:$GK$318,$GE$2,FALSE))</f>
        <v>0</v>
      </c>
      <c r="GF118" s="95">
        <f>IF(ISNA(VLOOKUP($B118,'[1]1718  Exp_Rev Access'!$F$7:$GK$318,$GF$2,FALSE)),"",VLOOKUP($B118,'[1]1718  Exp_Rev Access'!$F$7:$GK$318,$GF$2,FALSE))</f>
        <v>106400</v>
      </c>
      <c r="GG118" s="95">
        <f>IF(ISNA(VLOOKUP($B118,'[1]1718  Exp_Rev Access'!$F$7:$GK$318,$GG$2,FALSE)),"",VLOOKUP($B118,'[1]1718  Exp_Rev Access'!$F$7:$GK$318,$GG$2,FALSE))</f>
        <v>0</v>
      </c>
      <c r="GH118" s="95">
        <f>IF(ISNA(VLOOKUP($B118,'[1]1718  Exp_Rev Access'!$F$7:$GK$318,$GH$2,FALSE)),"",VLOOKUP($B118,'[1]1718  Exp_Rev Access'!$F$7:$GK$318,$GH$2,FALSE))</f>
        <v>0</v>
      </c>
      <c r="GI118" s="95">
        <f>IF(ISNA(VLOOKUP($B118,'[1]1718  Exp_Rev Access'!$F$7:$GK$318,$GI$2,FALSE)),"",VLOOKUP($B118,'[1]1718  Exp_Rev Access'!$F$7:$GK$318,$GI$2,FALSE))</f>
        <v>0</v>
      </c>
      <c r="GJ118" s="95">
        <f>IF(ISNA(VLOOKUP($B118,'[1]1718  Exp_Rev Access'!$F$7:$GK$318,$GJ$2,FALSE)),"",VLOOKUP($B118,'[1]1718  Exp_Rev Access'!$F$7:$GK$318,$GJ$2,FALSE))</f>
        <v>0</v>
      </c>
      <c r="GK118" s="95">
        <f>IF(ISNA(VLOOKUP($B118,'[1]1718  Exp_Rev Access'!$F$7:$GK$318,$GK$2,FALSE)),"",VLOOKUP($B118,'[1]1718  Exp_Rev Access'!$F$7:$GK$318,$GK$2,FALSE))</f>
        <v>460</v>
      </c>
      <c r="GL118" s="95">
        <f>IF(ISNA(VLOOKUP($B118,'[1]1718  Exp_Rev Access'!$F$7:$GK$318,$GL$2,FALSE)),"",VLOOKUP($B118,'[1]1718  Exp_Rev Access'!$F$7:$GK$318,$GL$2,FALSE))</f>
        <v>7695</v>
      </c>
      <c r="GM118" s="95">
        <f>IF(ISNA(VLOOKUP($B118,'[1]1718  Exp_Rev Access'!$F$7:$GK$318,$GM$2,FALSE)),"",VLOOKUP($B118,'[1]1718  Exp_Rev Access'!$F$7:$GK$318,$GM$2,FALSE))</f>
        <v>0</v>
      </c>
      <c r="GN118" s="95">
        <f>IF(ISNA(VLOOKUP($B118,'[1]1718  Exp_Rev Access'!$F$7:$GK$318,$GN$2,FALSE)),"",VLOOKUP($B118,'[1]1718  Exp_Rev Access'!$F$7:$GK$318,$GN$2,FALSE))</f>
        <v>0</v>
      </c>
      <c r="GO118" s="95">
        <f>IF(ISNA(VLOOKUP($B118,'[1]1718  Exp_Rev Access'!$F$7:$GK$318,$GO$2,FALSE)),"",VLOOKUP($B118,'[1]1718  Exp_Rev Access'!$F$7:$GK$318,$GO$2,FALSE))</f>
        <v>0</v>
      </c>
      <c r="GP118" s="95">
        <f>IF(ISNA(VLOOKUP($B118,'[1]1718  Exp_Rev Access'!$F$7:$GK$318,$GP$2,FALSE)),"",VLOOKUP($B118,'[1]1718  Exp_Rev Access'!$F$7:$GK$318,$GP$2,FALSE))</f>
        <v>0</v>
      </c>
      <c r="GQ118" s="95">
        <f>IF(ISNA(VLOOKUP($B118,'[1]1718  Exp_Rev Access'!$F$7:$GK$318,$GQ$2,FALSE)),"",VLOOKUP($B118,'[1]1718  Exp_Rev Access'!$F$7:$GK$318,$GQ$2,FALSE))</f>
        <v>0</v>
      </c>
      <c r="GR118" s="95">
        <f>IF(ISNA(VLOOKUP($B118,'[1]1718  Exp_Rev Access'!$F$7:$GK$318,$GR$2,FALSE)),"",VLOOKUP($B118,'[1]1718  Exp_Rev Access'!$F$7:$GK$318,$GR$2,FALSE))</f>
        <v>0</v>
      </c>
      <c r="GS118" s="95">
        <f>IF(ISNA(VLOOKUP($B118,'[1]1718  Exp_Rev Access'!$F$7:$GK$318,$GS$2,FALSE)),"",VLOOKUP($B118,'[1]1718  Exp_Rev Access'!$F$7:$GK$318,$GS$2,FALSE))</f>
        <v>0</v>
      </c>
      <c r="GT118" s="95">
        <f>IF(ISNA(VLOOKUP($B118,'[1]1718  Exp_Rev Access'!$F$7:$GK$318,$GT$2,FALSE)),"",VLOOKUP($B118,'[1]1718  Exp_Rev Access'!$F$7:$GK$318,$GT$2,FALSE))</f>
        <v>0</v>
      </c>
      <c r="GU118" s="56">
        <f t="shared" si="401"/>
        <v>686155.77</v>
      </c>
      <c r="GV118" s="92">
        <f t="shared" si="402"/>
        <v>2.9429565285931072E-2</v>
      </c>
      <c r="GW118" s="96">
        <f t="shared" si="403"/>
        <v>407.24069227071203</v>
      </c>
    </row>
    <row r="119" spans="1:222" x14ac:dyDescent="0.3">
      <c r="A119" s="73"/>
      <c r="B119" s="88" t="s">
        <v>331</v>
      </c>
      <c r="C119" s="89" t="s">
        <v>332</v>
      </c>
      <c r="D119" s="75">
        <f>IF(ISNA(VLOOKUP($B119,'[1]1718 enrollment_Rev_Exp by size'!$A$7:H457,3,FALSE)),"",VLOOKUP($B119,'[1]1718 enrollment_Rev_Exp by size'!$A$7:$G$363,3,FALSE))</f>
        <v>691.64</v>
      </c>
      <c r="E119" s="76">
        <f>IF(ISNA(VLOOKUP($B119,'[1]1718 enrollment_Rev_Exp by size'!$A$7:I457,5,FALSE)),"",VLOOKUP($B119,'[1]1718 enrollment_Rev_Exp by size'!$A$7:$G$350,5,FALSE))</f>
        <v>9521942.8000000007</v>
      </c>
      <c r="F119" s="70">
        <f t="shared" si="385"/>
        <v>9521942.7999999989</v>
      </c>
      <c r="G119" s="70">
        <f t="shared" si="386"/>
        <v>0</v>
      </c>
      <c r="H119" s="90">
        <f>IF(ISNA(VLOOKUP($B119,'[1]1718  Exp_Rev Access'!$F$7:$GK$318,3,FALSE)),"",VLOOKUP($B119,'[1]1718  Exp_Rev Access'!$F$7:$GK$318,3,FALSE))</f>
        <v>1942038.58</v>
      </c>
      <c r="I119" s="90">
        <f>IF(ISNA(VLOOKUP($B119,'[1]1718  Exp_Rev Access'!$F$7:$GK$318,4,FALSE)),"",VLOOKUP($B119,'[1]1718  Exp_Rev Access'!$F$7:$GK$318,4,FALSE))</f>
        <v>5475.64</v>
      </c>
      <c r="J119" s="90">
        <f>IF(ISNA(VLOOKUP($B119,'[1]1718  Exp_Rev Access'!$F$7:$GK$318,5,FALSE)),"",VLOOKUP($B119,'[1]1718  Exp_Rev Access'!$F$7:$GK$318,5,FALSE))</f>
        <v>1080.05</v>
      </c>
      <c r="K119" s="90">
        <f>IF(ISNA(VLOOKUP($B119,'[1]1718  Exp_Rev Access'!$F$7:$GK$318,6,FALSE)),"-",VLOOKUP($B119,'[1]1718  Exp_Rev Access'!$F$7:$GK$318,6,FALSE))</f>
        <v>9947.56</v>
      </c>
      <c r="L119" s="90">
        <f>IF(ISNA(VLOOKUP($B119,'[1]1718  Exp_Rev Access'!$F$7:$GK$318,7,FALSE)),"",VLOOKUP($B119,'[1]1718  Exp_Rev Access'!$F$7:$GK$318,7,FALSE))</f>
        <v>16410.32</v>
      </c>
      <c r="M119" s="90">
        <f>IF(ISNA(VLOOKUP($B119,'[1]1718  Exp_Rev Access'!$F$7:$GK$318,8,FALSE)),"",VLOOKUP($B119,'[1]1718  Exp_Rev Access'!$F$7:$GK$318,8,FALSE))</f>
        <v>0</v>
      </c>
      <c r="N119" s="56">
        <f t="shared" si="387"/>
        <v>1974952.1500000001</v>
      </c>
      <c r="O119" s="91">
        <f t="shared" si="388"/>
        <v>0.20741062947784145</v>
      </c>
      <c r="P119" s="56">
        <f t="shared" si="389"/>
        <v>2855.4625961482857</v>
      </c>
      <c r="Q119" s="90">
        <f>IF(ISNA(VLOOKUP($B119,'[1]1718  Exp_Rev Access'!$F$7:$GK$318,10,FALSE)),"",VLOOKUP($B119,'[1]1718  Exp_Rev Access'!$F$7:$GK$318,10,FALSE))</f>
        <v>0</v>
      </c>
      <c r="R119" s="90">
        <f>IF(ISNA(VLOOKUP($B119,'[1]1718  Exp_Rev Access'!$F$7:$GK$318,11,FALSE)),"",VLOOKUP($B119,'[1]1718  Exp_Rev Access'!$F$7:$GK$318,11,FALSE))</f>
        <v>0</v>
      </c>
      <c r="S119" s="90">
        <f>IF(ISNA(VLOOKUP($B119,'[1]1718  Exp_Rev Access'!$F$7:$GK$318,12,FALSE)),"",VLOOKUP($B119,'[1]1718  Exp_Rev Access'!$F$7:$GK$318,12,FALSE))</f>
        <v>0</v>
      </c>
      <c r="T119" s="90">
        <f>IF(ISNA(VLOOKUP($B119,'[1]1718  Exp_Rev Access'!$F$7:$GK$318,13,FALSE)),"",VLOOKUP($B119,'[1]1718  Exp_Rev Access'!$F$7:$GK$318,13,FALSE))</f>
        <v>0</v>
      </c>
      <c r="U119" s="90">
        <f>IF(ISNA(VLOOKUP($B119,'[1]1718  Exp_Rev Access'!$F$7:$GK$318,14,FALSE)),"",VLOOKUP($B119,'[1]1718  Exp_Rev Access'!$F$7:$GK$318,14,FALSE))</f>
        <v>0</v>
      </c>
      <c r="V119" s="90">
        <f>IF(ISNA(VLOOKUP($B119,'[1]1718  Exp_Rev Access'!$F$7:$GK$318,15,FALSE)),"",VLOOKUP($B119,'[1]1718  Exp_Rev Access'!$F$7:$GK$318,15,FALSE))</f>
        <v>0</v>
      </c>
      <c r="W119" s="90">
        <f>IF(ISNA(VLOOKUP($B119,'[1]1718  Exp_Rev Access'!$F$7:$GK$318,16,FALSE)),"",VLOOKUP($B119,'[1]1718  Exp_Rev Access'!$F$7:$GK$318,16,FALSE))</f>
        <v>0</v>
      </c>
      <c r="X119" s="90">
        <f>IF(ISNA(VLOOKUP($B119,'[1]1718  Exp_Rev Access'!$F$7:$GK$318,17,FALSE)),"",VLOOKUP($B119,'[1]1718  Exp_Rev Access'!$F$7:$GK$318,17,FALSE))</f>
        <v>0</v>
      </c>
      <c r="Y119" s="90">
        <f>IF(ISNA(VLOOKUP($B119,'[1]1718  Exp_Rev Access'!$F$7:$GK$318,18,FALSE)),"",VLOOKUP($B119,'[1]1718  Exp_Rev Access'!$F$7:$GK$318,18,FALSE))</f>
        <v>831.43</v>
      </c>
      <c r="Z119" s="90">
        <f>IF(ISNA(VLOOKUP($B119,'[1]1718  Exp_Rev Access'!$F$7:$GK$318,19,FALSE)),"",VLOOKUP($B119,'[1]1718  Exp_Rev Access'!$F$7:$GK$318,19,FALSE))</f>
        <v>0</v>
      </c>
      <c r="AA119" s="90">
        <f>IF(ISNA(VLOOKUP($B119,'[1]1718  Exp_Rev Access'!$F$7:$GK$318,20,FALSE)),"",VLOOKUP($B119,'[1]1718  Exp_Rev Access'!$F$7:$GK$318,20,FALSE))</f>
        <v>0</v>
      </c>
      <c r="AB119" s="90">
        <f>IF(ISNA(VLOOKUP($B119,'[1]1718  Exp_Rev Access'!$F$7:$GK$318,21,FALSE)),"",VLOOKUP($B119,'[1]1718  Exp_Rev Access'!$F$7:$GK$318,21,FALSE))</f>
        <v>0</v>
      </c>
      <c r="AC119" s="90">
        <f>IF(ISNA(VLOOKUP($B119,'[1]1718  Exp_Rev Access'!$F$7:$GK$318,22,FALSE)),"",VLOOKUP($B119,'[1]1718  Exp_Rev Access'!$F$7:$GK$318,22,FALSE))</f>
        <v>32.159999999999997</v>
      </c>
      <c r="AD119" s="90">
        <f>IF(ISNA(VLOOKUP($B119,'[1]1718  Exp_Rev Access'!$F$7:$GK$318,23,FALSE)),"",VLOOKUP($B119,'[1]1718  Exp_Rev Access'!$F$7:$GK$318,23,FALSE))</f>
        <v>38982.480000000003</v>
      </c>
      <c r="AE119" s="90">
        <f>IF(ISNA(VLOOKUP($B119,'[1]1718  Exp_Rev Access'!$F$7:$GK$318,24,FALSE)),"",VLOOKUP($B119,'[1]1718  Exp_Rev Access'!$F$7:$GK$318,24,FALSE))</f>
        <v>0</v>
      </c>
      <c r="AF119" s="90">
        <f>IF(ISNA(VLOOKUP($B119,'[1]1718  Exp_Rev Access'!$F$7:$GK$318,25,FALSE)),"",VLOOKUP($B119,'[1]1718  Exp_Rev Access'!$F$7:$GK$318,25,FALSE))</f>
        <v>0</v>
      </c>
      <c r="AG119" s="90">
        <f>IF(ISNA(VLOOKUP($B119,'[1]1718  Exp_Rev Access'!$F$7:$GK$318,26,FALSE)),"",VLOOKUP($B119,'[1]1718  Exp_Rev Access'!$F$7:$GK$318,26,FALSE))</f>
        <v>63554.01</v>
      </c>
      <c r="AH119" s="90">
        <f>IF(ISNA(VLOOKUP($B119,'[1]1718  Exp_Rev Access'!$F$7:$GK$318,27,FALSE)),"",VLOOKUP($B119,'[1]1718  Exp_Rev Access'!$F$7:$GK$318,27,FALSE))</f>
        <v>965.54</v>
      </c>
      <c r="AI119" s="90">
        <f>IF(ISNA(VLOOKUP($B119,'[1]1718  Exp_Rev Access'!$F$7:$GK$318,28,FALSE)),"",VLOOKUP($B119,'[1]1718  Exp_Rev Access'!$F$7:$GK$318,28,FALSE))</f>
        <v>495.91</v>
      </c>
      <c r="AJ119" s="90">
        <f>IF(ISNA(VLOOKUP($B119,'[1]1718  Exp_Rev Access'!$F$7:$GK$318,29,FALSE)),"",VLOOKUP($B119,'[1]1718  Exp_Rev Access'!$F$7:$GK$318,29,FALSE))</f>
        <v>9121.5300000000007</v>
      </c>
      <c r="AK119" s="90">
        <f>IF(ISNA(VLOOKUP($B119,'[1]1718  Exp_Rev Access'!$F$7:$GK$318,30,FALSE)),"",VLOOKUP($B119,'[1]1718  Exp_Rev Access'!$F$7:$GK$318,30,FALSE))</f>
        <v>3999.97</v>
      </c>
      <c r="AL119" s="90">
        <f>IF(ISNA(VLOOKUP($B119,'[1]1718  Exp_Rev Access'!$F$7:$GK$318,31,FALSE)),"",VLOOKUP($B119,'[1]1718  Exp_Rev Access'!$F$7:$GK$318,31,FALSE))</f>
        <v>1701.55</v>
      </c>
      <c r="AM119" s="56">
        <f t="shared" si="390"/>
        <v>119684.58</v>
      </c>
      <c r="AN119" s="92">
        <f t="shared" si="391"/>
        <v>1.2569344566951189E-2</v>
      </c>
      <c r="AO119" s="71">
        <f t="shared" si="392"/>
        <v>173.0446185877046</v>
      </c>
      <c r="AP119" s="90">
        <f>IF(ISNA(VLOOKUP($B119,'[1]1718  Exp_Rev Access'!$F$7:$GK$318,33,FALSE)),"",VLOOKUP($B119,'[1]1718  Exp_Rev Access'!$F$7:$GK$318,33,FALSE))</f>
        <v>4832897.3899999997</v>
      </c>
      <c r="AQ119" s="90">
        <f>IF(ISNA(VLOOKUP($B119,'[1]1718  Exp_Rev Access'!$F$7:$GK$318,34,FALSE)),"",VLOOKUP($B119,'[1]1718  Exp_Rev Access'!$F$7:$GK$318,34,FALSE))</f>
        <v>174272.92</v>
      </c>
      <c r="AR119" s="90">
        <f>IF(ISNA(VLOOKUP($B119,'[1]1718  Exp_Rev Access'!$F$7:$GK$318,35,FALSE)),"",VLOOKUP($B119,'[1]1718  Exp_Rev Access'!$F$7:$GK$318,35,FALSE))</f>
        <v>0</v>
      </c>
      <c r="AS119" s="90">
        <f>IF(ISNA(VLOOKUP($B119,'[1]1718  Exp_Rev Access'!$F$7:$GK$318,36,FALSE)),"",VLOOKUP($B119,'[1]1718  Exp_Rev Access'!$F$7:$GK$318,36,FALSE))</f>
        <v>0</v>
      </c>
      <c r="AT119" s="90">
        <f>IF(ISNA(VLOOKUP($B119,'[1]1718  Exp_Rev Access'!$F$7:$GK$318,37,FALSE)),"",VLOOKUP($B119,'[1]1718  Exp_Rev Access'!$F$7:$GK$318,37,FALSE))</f>
        <v>0</v>
      </c>
      <c r="AU119" s="56">
        <f t="shared" si="393"/>
        <v>5007170.3099999996</v>
      </c>
      <c r="AV119" s="93">
        <f t="shared" si="394"/>
        <v>0.52585595347201619</v>
      </c>
      <c r="AW119" s="56">
        <f t="shared" si="395"/>
        <v>7239.5614915273836</v>
      </c>
      <c r="AX119" s="90">
        <f>IF(ISNA(VLOOKUP($B119,'[1]1718  Exp_Rev Access'!$F$7:$GK$318,39,FALSE)),"",VLOOKUP($B119,'[1]1718  Exp_Rev Access'!$F$7:$GK$318,39,FALSE))</f>
        <v>0</v>
      </c>
      <c r="AY119" s="90">
        <f>IF(ISNA(VLOOKUP($B119,'[1]1718  Exp_Rev Access'!$F$7:$GK$318,40,FALSE)),"",VLOOKUP($B119,'[1]1718  Exp_Rev Access'!$F$7:$GK$318,40,FALSE))</f>
        <v>649115.22</v>
      </c>
      <c r="AZ119" s="90">
        <f>IF(ISNA(VLOOKUP($B119,'[1]1718  Exp_Rev Access'!$F$7:$GK$318,41,FALSE)),"",VLOOKUP($B119,'[1]1718  Exp_Rev Access'!$F$7:$GK$318,41,FALSE))</f>
        <v>10433.450000000001</v>
      </c>
      <c r="BA119" s="90">
        <f>IF(ISNA(VLOOKUP($B119,'[1]1718  Exp_Rev Access'!$F$7:$GK$318,42,FALSE)),"",VLOOKUP($B119,'[1]1718  Exp_Rev Access'!$F$7:$GK$318,42,FALSE))</f>
        <v>0</v>
      </c>
      <c r="BB119" s="90">
        <f>IF(ISNA(VLOOKUP($B119,'[1]1718  Exp_Rev Access'!$F$7:$GK$318,43,FALSE)),"",VLOOKUP($B119,'[1]1718  Exp_Rev Access'!$F$7:$GK$318,43,FALSE))</f>
        <v>0</v>
      </c>
      <c r="BC119" s="90">
        <f>IF(ISNA(VLOOKUP($B119,'[1]1718  Exp_Rev Access'!$F$7:$GK$318,44,FALSE)),"",VLOOKUP($B119,'[1]1718  Exp_Rev Access'!$F$7:$GK$318,44,FALSE))</f>
        <v>373557.03</v>
      </c>
      <c r="BD119" s="90">
        <f>IF(ISNA(VLOOKUP($B119,'[1]1718  Exp_Rev Access'!$F$7:$GK$318,45,FALSE)),"",VLOOKUP($B119,'[1]1718  Exp_Rev Access'!$F$7:$GK$318,45,FALSE))</f>
        <v>0</v>
      </c>
      <c r="BE119" s="90">
        <f>IF(ISNA(VLOOKUP($B119,'[1]1718  Exp_Rev Access'!$F$7:$GK$318,46,FALSE)),"",VLOOKUP($B119,'[1]1718  Exp_Rev Access'!$F$7:$GK$318,46,FALSE))</f>
        <v>15261.1</v>
      </c>
      <c r="BF119" s="90">
        <f>IF(ISNA(VLOOKUP($B119,'[1]1718  Exp_Rev Access'!$F$7:$GK$318,47,FALSE)),"",VLOOKUP($B119,'[1]1718  Exp_Rev Access'!$F$7:$GK$318,47,FALSE))</f>
        <v>0</v>
      </c>
      <c r="BG119" s="90">
        <f>IF(ISNA(VLOOKUP($B119,'[1]1718  Exp_Rev Access'!$F$7:$GK$318,48,FALSE)),"",VLOOKUP($B119,'[1]1718  Exp_Rev Access'!$F$7:$GK$318,48,FALSE))</f>
        <v>10397.81</v>
      </c>
      <c r="BH119" s="90">
        <f>IF(ISNA(VLOOKUP($B119,'[1]1718  Exp_Rev Access'!$F$7:$GK$318,49,FALSE)),"",VLOOKUP($B119,'[1]1718  Exp_Rev Access'!$F$7:$GK$318,49,FALSE))</f>
        <v>14617.08</v>
      </c>
      <c r="BI119" s="90">
        <f>IF(ISNA(VLOOKUP($B119,'[1]1718  Exp_Rev Access'!$F$7:$GK$318,50,FALSE)),"",VLOOKUP($B119,'[1]1718  Exp_Rev Access'!$F$7:$GK$318,50,FALSE))</f>
        <v>0</v>
      </c>
      <c r="BJ119" s="90">
        <f>IF(ISNA(VLOOKUP($B119,'[1]1718  Exp_Rev Access'!$F$7:$GK$318,51,FALSE)),"",VLOOKUP($B119,'[1]1718  Exp_Rev Access'!$F$7:$GK$318,51,FALSE))</f>
        <v>7055.88</v>
      </c>
      <c r="BK119" s="90">
        <f>IF(ISNA(VLOOKUP($B119,'[1]1718  Exp_Rev Access'!$F$7:$GK$318,52,FALSE)),"",VLOOKUP($B119,'[1]1718  Exp_Rev Access'!$F$7:$GK$318,52,FALSE))</f>
        <v>523559.34</v>
      </c>
      <c r="BL119" s="90">
        <f>IF(ISNA(VLOOKUP($B119,'[1]1718  Exp_Rev Access'!$F$7:$GK$318,53,FALSE)),"",VLOOKUP($B119,'[1]1718  Exp_Rev Access'!$F$7:$GK$318,53,FALSE))</f>
        <v>0</v>
      </c>
      <c r="BM119" s="90">
        <f>IF(ISNA(VLOOKUP($B119,'[1]1718  Exp_Rev Access'!$F$7:$GK$318,54,FALSE)),"",VLOOKUP($B119,'[1]1718  Exp_Rev Access'!$F$7:$GK$318,54,FALSE))</f>
        <v>0</v>
      </c>
      <c r="BN119" s="90">
        <f>IF(ISNA(VLOOKUP($B119,'[1]1718  Exp_Rev Access'!$F$7:$GK$318,55,FALSE)),"",VLOOKUP($B119,'[1]1718  Exp_Rev Access'!$F$7:$GK$318,55,FALSE))</f>
        <v>0</v>
      </c>
      <c r="BO119" s="90">
        <f>IF(ISNA(VLOOKUP($B119,'[1]1718  Exp_Rev Access'!$F$7:$GK$318,56,FALSE)),"",VLOOKUP($B119,'[1]1718  Exp_Rev Access'!$F$7:$GK$318,56,FALSE))</f>
        <v>0</v>
      </c>
      <c r="BP119" s="90">
        <f>IF(ISNA(VLOOKUP($B119,'[1]1718  Exp_Rev Access'!$F$7:$GK$318,57,FALSE)),"",VLOOKUP($B119,'[1]1718  Exp_Rev Access'!$F$7:$GK$318,57,FALSE))</f>
        <v>0</v>
      </c>
      <c r="BQ119" s="90">
        <f>IF(ISNA(VLOOKUP($B119,'[1]1718  Exp_Rev Access'!$F$7:$GK$318,58,FALSE)),"",VLOOKUP($B119,'[1]1718  Exp_Rev Access'!$F$7:$GK$318,58,FALSE))</f>
        <v>0</v>
      </c>
      <c r="BR119" s="90">
        <f>IF(ISNA(VLOOKUP($B119,'[1]1718  Exp_Rev Access'!$F$7:$GK$318,59,FALSE)),"",VLOOKUP($B119,'[1]1718  Exp_Rev Access'!$F$7:$GK$318,59,FALSE))</f>
        <v>0</v>
      </c>
      <c r="BS119" s="90">
        <f>IF(ISNA(VLOOKUP($B119,'[1]1718  Exp_Rev Access'!$F$7:$GK$318,60,FALSE)),"",VLOOKUP($B119,'[1]1718  Exp_Rev Access'!$F$7:$GK$318,60,FALSE))</f>
        <v>0</v>
      </c>
      <c r="BT119" s="90">
        <f>IF(ISNA(VLOOKUP($B119,'[1]1718  Exp_Rev Access'!$F$7:$GK$318,61,FALSE)),"",VLOOKUP($B119,'[1]1718  Exp_Rev Access'!$F$7:$GK$318,61,FALSE))</f>
        <v>0</v>
      </c>
      <c r="BU119" s="90">
        <f>IF(ISNA(VLOOKUP($B119,'[1]1718  Exp_Rev Access'!$F$7:$GK$318,62,FALSE)),"",VLOOKUP($B119,'[1]1718  Exp_Rev Access'!$F$7:$GK$318,62,FALSE))</f>
        <v>0</v>
      </c>
      <c r="BV119" s="56">
        <f t="shared" si="236"/>
        <v>1603996.91</v>
      </c>
      <c r="BW119" s="92">
        <f t="shared" si="396"/>
        <v>0.16845269328860071</v>
      </c>
      <c r="BX119" s="71">
        <f t="shared" si="397"/>
        <v>2319.121089005841</v>
      </c>
      <c r="BY119" s="90">
        <f>IF(ISNA(VLOOKUP($B119,'[1]1718  Exp_Rev Access'!$F$7:$GK$318,64,FALSE)),"",VLOOKUP($B119,'[1]1718  Exp_Rev Access'!$F$7:$GK$318,64,FALSE))</f>
        <v>0</v>
      </c>
      <c r="BZ119" s="90">
        <f>IF(ISNA(VLOOKUP($B119,'[1]1718  Exp_Rev Access'!$F$7:$GK$318,65,FALSE)),"",VLOOKUP($B119,'[1]1718  Exp_Rev Access'!$F$7:$GK$318,65,FALSE))</f>
        <v>0</v>
      </c>
      <c r="CA119" s="90">
        <f>IF(ISNA(VLOOKUP($B119,'[1]1718  Exp_Rev Access'!$F$7:$GK$318,66,FALSE)),"",VLOOKUP($B119,'[1]1718  Exp_Rev Access'!$F$7:$GK$318,66,FALSE))</f>
        <v>0</v>
      </c>
      <c r="CB119" s="90">
        <f>IF(ISNA(VLOOKUP($B119,'[1]1718  Exp_Rev Access'!$F$7:$GK$318,67,FALSE)),"",VLOOKUP($B119,'[1]1718  Exp_Rev Access'!$F$7:$GK$318,67,FALSE))</f>
        <v>0</v>
      </c>
      <c r="CC119" s="90">
        <f>IF(ISNA(VLOOKUP($B119,'[1]1718  Exp_Rev Access'!$F$7:$GK$318,68,FALSE)),"",VLOOKUP($B119,'[1]1718  Exp_Rev Access'!$F$7:$GK$318,68,FALSE))</f>
        <v>10473.530000000001</v>
      </c>
      <c r="CD119" s="90">
        <f>IF(ISNA(VLOOKUP($B119,'[1]1718  Exp_Rev Access'!$F$7:$GK$318,69,FALSE)),"",VLOOKUP($B119,'[1]1718  Exp_Rev Access'!$F$7:$GK$318,69,FALSE))</f>
        <v>0</v>
      </c>
      <c r="CE119" s="56">
        <f t="shared" si="237"/>
        <v>10473.530000000001</v>
      </c>
      <c r="CF119" s="92">
        <f t="shared" si="251"/>
        <v>1.0999362441034618E-3</v>
      </c>
      <c r="CG119" s="78">
        <f t="shared" si="252"/>
        <v>15.143036839974554</v>
      </c>
      <c r="CH119" s="90">
        <f>IF(ISNA(VLOOKUP($B119,'[1]1718  Exp_Rev Access'!$F$7:$GK$318,$CH$2,FALSE)),"",VLOOKUP($B119,'[1]1718  Exp_Rev Access'!$F$7:$GK$318,$CH$2,FALSE))</f>
        <v>0</v>
      </c>
      <c r="CI119" s="90">
        <f>IF(ISNA(VLOOKUP($B119,'[1]1718  Exp_Rev Access'!$F$7:$GK$318,$CI$2,FALSE)),"",VLOOKUP($B119,'[1]1718  Exp_Rev Access'!$F$7:$GK$318,$CI$2,FALSE))</f>
        <v>0</v>
      </c>
      <c r="CJ119" s="90">
        <f>IF(ISNA(VLOOKUP($B119,'[1]1718  Exp_Rev Access'!$F$7:$GK$318,$CJ$2,FALSE)),"",VLOOKUP($B119,'[1]1718  Exp_Rev Access'!$F$7:$GK$318,$CJ$2,FALSE))</f>
        <v>0</v>
      </c>
      <c r="CK119" s="90">
        <f>IF(ISNA(VLOOKUP($B119,'[1]1718  Exp_Rev Access'!$F$7:$GK$318,$CK$2,FALSE)),"",VLOOKUP($B119,'[1]1718  Exp_Rev Access'!$F$7:$GK$318,$CK$2,FALSE))</f>
        <v>0</v>
      </c>
      <c r="CL119" s="90">
        <f>IF(ISNA(VLOOKUP($B119,'[1]1718  Exp_Rev Access'!$F$7:$GK$318,$CL$2,FALSE)),"",VLOOKUP($B119,'[1]1718  Exp_Rev Access'!$F$7:$GK$318,$CL$2,FALSE))</f>
        <v>0</v>
      </c>
      <c r="CM119" s="90">
        <f>IF(ISNA(VLOOKUP($B119,'[1]1718  Exp_Rev Access'!$F$7:$GK$318,$CM$2,FALSE)),"",VLOOKUP($B119,'[1]1718  Exp_Rev Access'!$F$7:$GK$318,$CM$2,FALSE))</f>
        <v>0</v>
      </c>
      <c r="CN119" s="90">
        <f>IF(ISNA(VLOOKUP($B119,'[1]1718  Exp_Rev Access'!$F$7:$GK$318,$CN$2,FALSE)),"",VLOOKUP($B119,'[1]1718  Exp_Rev Access'!$F$7:$GK$318,$CN$2,FALSE))</f>
        <v>0</v>
      </c>
      <c r="CO119" s="90">
        <f>IF(ISNA(VLOOKUP($B119,'[1]1718  Exp_Rev Access'!$F$7:$GK$318,$CO$2,FALSE)),"",VLOOKUP($B119,'[1]1718  Exp_Rev Access'!$F$7:$GK$318,$CO$2,FALSE))</f>
        <v>0</v>
      </c>
      <c r="CP119" s="90">
        <f>IF(ISNA(VLOOKUP($B119,'[1]1718  Exp_Rev Access'!$F$7:$GK$318,$CP$2,FALSE)),"",VLOOKUP($B119,'[1]1718  Exp_Rev Access'!$F$7:$GK$318,$CP$2,FALSE))</f>
        <v>0</v>
      </c>
      <c r="CQ119" s="90">
        <f>IF(ISNA(VLOOKUP($B119,'[1]1718  Exp_Rev Access'!$F$7:$GK$318,$CQ$2,FALSE)),"",VLOOKUP($B119,'[1]1718  Exp_Rev Access'!$F$7:$GK$318,$CQ$2,FALSE))</f>
        <v>134236.01</v>
      </c>
      <c r="CR119" s="90">
        <f>IF(ISNA(VLOOKUP($B119,'[1]1718  Exp_Rev Access'!$F$7:$GK$318,$CR$2,FALSE)),"",VLOOKUP($B119,'[1]1718  Exp_Rev Access'!$F$7:$GK$318,$CR$2,FALSE))</f>
        <v>0</v>
      </c>
      <c r="CS119" s="90">
        <f>IF(ISNA(VLOOKUP($B119,'[1]1718  Exp_Rev Access'!$F$7:$GK$318,$CS$2,FALSE)),"",VLOOKUP($B119,'[1]1718  Exp_Rev Access'!$F$7:$GK$318,$CS$2,FALSE))</f>
        <v>4078.46</v>
      </c>
      <c r="CT119" s="90">
        <f>IF(ISNA(VLOOKUP($B119,'[1]1718  Exp_Rev Access'!$F$7:$GK$318,$CT$2,FALSE)),"",VLOOKUP($B119,'[1]1718  Exp_Rev Access'!$F$7:$GK$318,$CT$2,FALSE))</f>
        <v>0</v>
      </c>
      <c r="CU119" s="90">
        <f>IF(ISNA(VLOOKUP($B119,'[1]1718  Exp_Rev Access'!$F$7:$GK$318,$CU$2,FALSE)),"",VLOOKUP($B119,'[1]1718  Exp_Rev Access'!$F$7:$GK$318,$CU$2,FALSE))</f>
        <v>198675.75</v>
      </c>
      <c r="CV119" s="90">
        <f>IF(ISNA(VLOOKUP($B119,'[1]1718  Exp_Rev Access'!$F$7:$GK$318,$CV$2,FALSE)),"",VLOOKUP($B119,'[1]1718  Exp_Rev Access'!$F$7:$GK$318,$CV$2,FALSE))</f>
        <v>47336.78</v>
      </c>
      <c r="CW119" s="90">
        <f>IF(ISNA(VLOOKUP($B119,'[1]1718  Exp_Rev Access'!$F$7:$GK$318,$CW$2,FALSE)),"",VLOOKUP($B119,'[1]1718  Exp_Rev Access'!$F$7:$GK$318,$CW$2,FALSE))</f>
        <v>0</v>
      </c>
      <c r="CX119" s="90">
        <f>IF(ISNA(VLOOKUP($B119,'[1]1718  Exp_Rev Access'!$F$7:$GK$318,$CX$2,FALSE)),"",VLOOKUP($B119,'[1]1718  Exp_Rev Access'!$F$7:$GK$318,$CX$2,FALSE))</f>
        <v>0</v>
      </c>
      <c r="CY119" s="90">
        <f>IF(ISNA(VLOOKUP($B119,'[1]1718  Exp_Rev Access'!$F$7:$GK$318,$CY$2,FALSE)),"",VLOOKUP($B119,'[1]1718  Exp_Rev Access'!$F$7:$GK$318,$CY$2,FALSE))</f>
        <v>0</v>
      </c>
      <c r="CZ119" s="90">
        <f>IF(ISNA(VLOOKUP($B119,'[1]1718  Exp_Rev Access'!$F$7:$GK$318,$CZ$2,FALSE)),"",VLOOKUP($B119,'[1]1718  Exp_Rev Access'!$F$7:$GK$318,$CZ$2,FALSE))</f>
        <v>0</v>
      </c>
      <c r="DA119" s="90">
        <f>IF(ISNA(VLOOKUP($B119,'[1]1718  Exp_Rev Access'!$F$7:$GK$318,$DA$2,FALSE)),"",VLOOKUP($B119,'[1]1718  Exp_Rev Access'!$F$7:$GK$318,$DA$2,FALSE))</f>
        <v>0</v>
      </c>
      <c r="DB119" s="90">
        <f>IF(ISNA(VLOOKUP($B119,'[1]1718  Exp_Rev Access'!$F$7:$GK$318,$DB$2,FALSE)),"",VLOOKUP($B119,'[1]1718  Exp_Rev Access'!$F$7:$GK$318,$DB$2,FALSE))</f>
        <v>0</v>
      </c>
      <c r="DC119" s="90">
        <f>IF(ISNA(VLOOKUP($B119,'[1]1718  Exp_Rev Access'!$F$7:$GK$318,$DC$2,FALSE)),"",VLOOKUP($B119,'[1]1718  Exp_Rev Access'!$F$7:$GK$318,$DC$2,FALSE))</f>
        <v>0</v>
      </c>
      <c r="DD119" s="90">
        <f>IF(ISNA(VLOOKUP($B119,'[1]1718  Exp_Rev Access'!$F$7:$GK$318,$DD$2,FALSE)),"",VLOOKUP($B119,'[1]1718  Exp_Rev Access'!$F$7:$GK$318,$DD$2,FALSE))</f>
        <v>0</v>
      </c>
      <c r="DE119" s="90">
        <f>IF(ISNA(VLOOKUP($B119,'[1]1718  Exp_Rev Access'!$F$7:$GK$318,$DE$2,FALSE)),"",VLOOKUP($B119,'[1]1718  Exp_Rev Access'!$F$7:$GK$318,$DE$2,FALSE))</f>
        <v>0</v>
      </c>
      <c r="DF119" s="90">
        <f>IF(ISNA(VLOOKUP($B119,'[1]1718  Exp_Rev Access'!$F$7:$GK$318,$DF$2,FALSE)),"",VLOOKUP($B119,'[1]1718  Exp_Rev Access'!$F$7:$GK$318,$DF$2,FALSE))</f>
        <v>0</v>
      </c>
      <c r="DG119" s="90">
        <f>IF(ISNA(VLOOKUP($B119,'[1]1718  Exp_Rev Access'!$F$7:$GK$318,$DG$2,FALSE)),"",VLOOKUP($B119,'[1]1718  Exp_Rev Access'!$F$7:$GK$318,$DG$2,FALSE))</f>
        <v>0</v>
      </c>
      <c r="DH119" s="90">
        <f>IF(ISNA(VLOOKUP($B119,'[1]1718  Exp_Rev Access'!$F$7:$GK$318,$DH$2,FALSE)),"",VLOOKUP($B119,'[1]1718  Exp_Rev Access'!$F$7:$GK$318,$DH$2,FALSE))</f>
        <v>0</v>
      </c>
      <c r="DI119" s="90">
        <f>IF(ISNA(VLOOKUP($B119,'[1]1718  Exp_Rev Access'!$F$7:$GK$318,$DI$2,FALSE)),"",VLOOKUP($B119,'[1]1718  Exp_Rev Access'!$F$7:$GK$318,$DI$2,FALSE))</f>
        <v>252640.89</v>
      </c>
      <c r="DJ119" s="90">
        <f>IF(ISNA(VLOOKUP($B119,'[1]1718  Exp_Rev Access'!$F$7:$GK$318,$DJ$2,FALSE)),"",VLOOKUP($B119,'[1]1718  Exp_Rev Access'!$F$7:$GK$318,$DJ$2,FALSE))</f>
        <v>0</v>
      </c>
      <c r="DK119" s="90">
        <f>IF(ISNA(VLOOKUP($B119,'[1]1718  Exp_Rev Access'!$F$7:$GK$318,$DK$2,FALSE)),"",VLOOKUP($B119,'[1]1718  Exp_Rev Access'!$F$7:$GK$318,$DK$2,FALSE))</f>
        <v>0</v>
      </c>
      <c r="DL119" s="90">
        <f>IF(ISNA(VLOOKUP($B119,'[1]1718  Exp_Rev Access'!$F$7:$GK$318,$DL$2,FALSE)),"",VLOOKUP($B119,'[1]1718  Exp_Rev Access'!$F$7:$GK$318,$DL$2,FALSE))</f>
        <v>0</v>
      </c>
      <c r="DM119" s="90">
        <f>IF(ISNA(VLOOKUP($B119,'[1]1718  Exp_Rev Access'!$F$7:$GK$318,$DM$2,FALSE)),"",VLOOKUP($B119,'[1]1718  Exp_Rev Access'!$F$7:$GK$318,$DM$2,FALSE))</f>
        <v>0</v>
      </c>
      <c r="DN119" s="90">
        <f>IF(ISNA(VLOOKUP($B119,'[1]1718  Exp_Rev Access'!$F$7:$GK$318,$DN$2,FALSE)),"",VLOOKUP($B119,'[1]1718  Exp_Rev Access'!$F$7:$GK$318,$DN$2,FALSE))</f>
        <v>0</v>
      </c>
      <c r="DO119" s="90">
        <f>IF(ISNA(VLOOKUP($B119,'[1]1718  Exp_Rev Access'!$F$7:$GK$318,$DO$2,FALSE)),"",VLOOKUP($B119,'[1]1718  Exp_Rev Access'!$F$7:$GK$318,$DO$2,FALSE))</f>
        <v>0</v>
      </c>
      <c r="DP119" s="90">
        <f>IF(ISNA(VLOOKUP($B119,'[1]1718  Exp_Rev Access'!$F$7:$GK$318,$DP$2,FALSE)),"",VLOOKUP($B119,'[1]1718  Exp_Rev Access'!$F$7:$GK$318,$DP$2,FALSE))</f>
        <v>0</v>
      </c>
      <c r="DQ119" s="90">
        <f>IF(ISNA(VLOOKUP($B119,'[1]1718  Exp_Rev Access'!$F$7:$GK$318,$DQ$2,FALSE)),"",VLOOKUP($B119,'[1]1718  Exp_Rev Access'!$F$7:$GK$318,$DQ$2,FALSE))</f>
        <v>0</v>
      </c>
      <c r="DR119" s="90">
        <f>IF(ISNA(VLOOKUP($B119,'[1]1718  Exp_Rev Access'!$F$7:$GK$318,$DR$2,FALSE)),"",VLOOKUP($B119,'[1]1718  Exp_Rev Access'!$F$7:$GK$318,$DR$2,FALSE))</f>
        <v>0</v>
      </c>
      <c r="DS119" s="90">
        <f>IF(ISNA(VLOOKUP($B119,'[1]1718  Exp_Rev Access'!$F$7:$GK$318,$DS$2,FALSE)),"",VLOOKUP($B119,'[1]1718  Exp_Rev Access'!$F$7:$GK$318,$DS$2,FALSE))</f>
        <v>0</v>
      </c>
      <c r="DT119" s="90">
        <f>IF(ISNA(VLOOKUP($B119,'[1]1718  Exp_Rev Access'!$F$7:$GK$318,$DT$2,FALSE)),"",VLOOKUP($B119,'[1]1718  Exp_Rev Access'!$F$7:$GK$318,$DT$2,FALSE))</f>
        <v>0</v>
      </c>
      <c r="DU119" s="90">
        <f>IF(ISNA(VLOOKUP($B119,'[1]1718  Exp_Rev Access'!$F$7:$GK$318,$DU$2,FALSE)),"",VLOOKUP($B119,'[1]1718  Exp_Rev Access'!$F$7:$GK$318,$DU$2,FALSE))</f>
        <v>0</v>
      </c>
      <c r="DV119" s="90">
        <f>IF(ISNA(VLOOKUP($B119,'[1]1718  Exp_Rev Access'!$F$7:$GK$318,$DV$2,FALSE)),"",VLOOKUP($B119,'[1]1718  Exp_Rev Access'!$F$7:$GK$318,$DV$2,FALSE))</f>
        <v>0</v>
      </c>
      <c r="DW119" s="90">
        <f>IF(ISNA(VLOOKUP($B119,'[1]1718  Exp_Rev Access'!$F$7:$GK$318,$DW$2,FALSE)),"",VLOOKUP($B119,'[1]1718  Exp_Rev Access'!$F$7:$GK$318,$DW$2,FALSE))</f>
        <v>0</v>
      </c>
      <c r="DX119" s="90">
        <f>IF(ISNA(VLOOKUP($B119,'[1]1718  Exp_Rev Access'!$F$7:$GK$318,$DX$2,FALSE)),"",VLOOKUP($B119,'[1]1718  Exp_Rev Access'!$F$7:$GK$318,$DX$2,FALSE))</f>
        <v>0</v>
      </c>
      <c r="DY119" s="90">
        <f>IF(ISNA(VLOOKUP($B119,'[1]1718  Exp_Rev Access'!$F$7:$GK$318,$DY$2,FALSE)),"",VLOOKUP($B119,'[1]1718  Exp_Rev Access'!$F$7:$GK$318,$DY$2,FALSE))</f>
        <v>0</v>
      </c>
      <c r="DZ119" s="90">
        <f>IF(ISNA(VLOOKUP($B119,'[1]1718  Exp_Rev Access'!$F$7:$GK$318,$DZ$2,FALSE)),"",VLOOKUP($B119,'[1]1718  Exp_Rev Access'!$F$7:$GK$318,$DZ$2,FALSE))</f>
        <v>0</v>
      </c>
      <c r="EA119" s="90">
        <f>IF(ISNA(VLOOKUP($B119,'[1]1718  Exp_Rev Access'!$F$7:$GK$318,$EA$2,FALSE)),"",VLOOKUP($B119,'[1]1718  Exp_Rev Access'!$F$7:$GK$318,$EA$2,FALSE))</f>
        <v>0</v>
      </c>
      <c r="EB119" s="90">
        <f>IF(ISNA(VLOOKUP($B119,'[1]1718  Exp_Rev Access'!$F$7:$GK$318,$EB$2,FALSE)),"",VLOOKUP($B119,'[1]1718  Exp_Rev Access'!$F$7:$GK$318,$EB$2,FALSE))</f>
        <v>0</v>
      </c>
      <c r="EC119" s="90">
        <f>IF(ISNA(VLOOKUP($B119,'[1]1718  Exp_Rev Access'!$F$7:$GK$318,$EC$2,FALSE)),"",VLOOKUP($B119,'[1]1718  Exp_Rev Access'!$F$7:$GK$318,$EC$2,FALSE))</f>
        <v>0</v>
      </c>
      <c r="ED119" s="90">
        <f>IF(ISNA(VLOOKUP($B119,'[1]1718  Exp_Rev Access'!$F$7:$GK$318,$ED$2,FALSE)),"",VLOOKUP($B119,'[1]1718  Exp_Rev Access'!$F$7:$GK$318,$ED$2,FALSE))</f>
        <v>0</v>
      </c>
      <c r="EE119" s="90">
        <f>IF(ISNA(VLOOKUP($B119,'[1]1718  Exp_Rev Access'!$F$7:$GK$318,$EE$2,FALSE)),"",VLOOKUP($B119,'[1]1718  Exp_Rev Access'!$F$7:$GK$318,$EE$2,FALSE))</f>
        <v>0</v>
      </c>
      <c r="EF119" s="90">
        <f>IF(ISNA(VLOOKUP($B119,'[1]1718  Exp_Rev Access'!$F$7:$GK$318,$EF$2,FALSE)),"",VLOOKUP($B119,'[1]1718  Exp_Rev Access'!$F$7:$GK$318,$EF$2,FALSE))</f>
        <v>0</v>
      </c>
      <c r="EG119" s="90">
        <f>IF(ISNA(VLOOKUP($B119,'[1]1718  Exp_Rev Access'!$F$7:$GK$318,$EG$2,FALSE)),"",VLOOKUP($B119,'[1]1718  Exp_Rev Access'!$F$7:$GK$318,$EG$2,FALSE))</f>
        <v>0</v>
      </c>
      <c r="EH119" s="90">
        <f>IF(ISNA(VLOOKUP($B119,'[1]1718  Exp_Rev Access'!$F$7:$GK$318,$EH$2,FALSE)),"",VLOOKUP($B119,'[1]1718  Exp_Rev Access'!$F$7:$GK$318,$EH$2,FALSE))</f>
        <v>0</v>
      </c>
      <c r="EI119" s="90">
        <f>IF(ISNA(VLOOKUP($B119,'[1]1718  Exp_Rev Access'!$F$7:$GK$318,$EI$2,FALSE)),"",VLOOKUP($B119,'[1]1718  Exp_Rev Access'!$F$7:$GK$318,$EI$2,FALSE))</f>
        <v>0</v>
      </c>
      <c r="EJ119" s="90">
        <f>IF(ISNA(VLOOKUP($B119,'[1]1718  Exp_Rev Access'!$F$7:$GK$318,$EJ$2,FALSE)),"",VLOOKUP($B119,'[1]1718  Exp_Rev Access'!$F$7:$GK$318,$EJ$2,FALSE))</f>
        <v>0</v>
      </c>
      <c r="EK119" s="90">
        <f>IF(ISNA(VLOOKUP($B119,'[1]1718  Exp_Rev Access'!$F$7:$GK$318,$EK$2,FALSE)),"",VLOOKUP($B119,'[1]1718  Exp_Rev Access'!$F$7:$GK$318,$EK$2,FALSE))</f>
        <v>0</v>
      </c>
      <c r="EL119" s="90">
        <f>IF(ISNA(VLOOKUP($B119,'[1]1718  Exp_Rev Access'!$F$7:$GK$318,$EL$2,FALSE)),"",VLOOKUP($B119,'[1]1718  Exp_Rev Access'!$F$7:$GK$318,$EL$2,FALSE))</f>
        <v>0</v>
      </c>
      <c r="EM119" s="90">
        <f>IF(ISNA(VLOOKUP($B119,'[1]1718  Exp_Rev Access'!$F$7:$GK$318,$EM$2,FALSE)),"",VLOOKUP($B119,'[1]1718  Exp_Rev Access'!$F$7:$GK$318,$EM$2,FALSE))</f>
        <v>0</v>
      </c>
      <c r="EN119" s="90">
        <f>IF(ISNA(VLOOKUP($B119,'[1]1718  Exp_Rev Access'!$F$7:$GK$318,$EN$2,FALSE)),"",VLOOKUP($B119,'[1]1718  Exp_Rev Access'!$F$7:$GK$318,$EN$2,FALSE))</f>
        <v>0</v>
      </c>
      <c r="EO119" s="90">
        <f>IF(ISNA(VLOOKUP($B119,'[1]1718  Exp_Rev Access'!$F$7:$GK$318,$EO$2,FALSE)),"",VLOOKUP($B119,'[1]1718  Exp_Rev Access'!$F$7:$GK$318,$EO$2,FALSE))</f>
        <v>30955.22</v>
      </c>
      <c r="EP119" s="90">
        <f>IF(ISNA(VLOOKUP($B119,'[1]1718  Exp_Rev Access'!$F$7:$GK$318,$EP$2,FALSE)),"",VLOOKUP($B119,'[1]1718  Exp_Rev Access'!$F$7:$GK$318,$EP$2,FALSE))</f>
        <v>0</v>
      </c>
      <c r="EQ119" s="90">
        <f>IF(ISNA(VLOOKUP($B119,'[1]1718  Exp_Rev Access'!$F$7:$GK$318,$EQ$2,FALSE)),"",VLOOKUP($B119,'[1]1718  Exp_Rev Access'!$F$7:$GK$318,$EQ$2,FALSE))</f>
        <v>0</v>
      </c>
      <c r="ER119" s="90">
        <f>IF(ISNA(VLOOKUP($B119,'[1]1718  Exp_Rev Access'!$F$7:$GK$318,$ER$2,FALSE)),"",VLOOKUP($B119,'[1]1718  Exp_Rev Access'!$F$7:$GK$318,$ER$2,FALSE))</f>
        <v>0</v>
      </c>
      <c r="ES119" s="90">
        <f>IF(ISNA(VLOOKUP($B119,'[1]1718  Exp_Rev Access'!$F$7:$GK$318,$ES$2,FALSE)),"",VLOOKUP($B119,'[1]1718  Exp_Rev Access'!$F$7:$GK$318,$ES$2,FALSE))</f>
        <v>0</v>
      </c>
      <c r="ET119" s="90">
        <f>IF(ISNA(VLOOKUP($B119,'[1]1718  Exp_Rev Access'!$F$7:$GK$318,$ET$2,FALSE)),"",VLOOKUP($B119,'[1]1718  Exp_Rev Access'!$F$7:$GK$318,$ET$2,FALSE))</f>
        <v>0</v>
      </c>
      <c r="EU119" s="90">
        <f>IF(ISNA(VLOOKUP($B119,'[1]1718  Exp_Rev Access'!$F$7:$GK$318,$EU$2,FALSE)),"",VLOOKUP($B119,'[1]1718  Exp_Rev Access'!$F$7:$GK$318,$EU$2,FALSE))</f>
        <v>0</v>
      </c>
      <c r="EV119" s="90">
        <f>IF(ISNA(VLOOKUP($B119,'[1]1718  Exp_Rev Access'!$F$7:$GK$318,$EV$2,FALSE)),"",VLOOKUP($B119,'[1]1718  Exp_Rev Access'!$F$7:$GK$318,$EV$2,FALSE))</f>
        <v>0</v>
      </c>
      <c r="EW119" s="90">
        <f>IF(ISNA(VLOOKUP($B119,'[1]1718  Exp_Rev Access'!$F$7:$GK$318,$EW$2,FALSE)),"",VLOOKUP($B119,'[1]1718  Exp_Rev Access'!$F$7:$GK$318,$EW$2,FALSE))</f>
        <v>0</v>
      </c>
      <c r="EX119" s="90">
        <f>IF(ISNA(VLOOKUP($B119,'[1]1718  Exp_Rev Access'!$F$7:$GK$318,$EX$2,FALSE)),"",VLOOKUP($B119,'[1]1718  Exp_Rev Access'!$F$7:$GK$318,$EX$2,FALSE))</f>
        <v>0</v>
      </c>
      <c r="EY119" s="90">
        <f>IF(ISNA(VLOOKUP($B119,'[1]1718  Exp_Rev Access'!$F$7:$GK$318,$EY$2,FALSE)),"",VLOOKUP($B119,'[1]1718  Exp_Rev Access'!$F$7:$GK$318,$EY$2,FALSE))</f>
        <v>0</v>
      </c>
      <c r="EZ119" s="90">
        <f>IF(ISNA(VLOOKUP($B119,'[1]1718  Exp_Rev Access'!$F$7:$GK$318,$EZ$2,FALSE)),"",VLOOKUP($B119,'[1]1718  Exp_Rev Access'!$F$7:$GK$318,$EZ$2,FALSE))</f>
        <v>0</v>
      </c>
      <c r="FA119" s="90">
        <f>IF(ISNA(VLOOKUP($B119,'[1]1718  Exp_Rev Access'!$F$7:$GK$318,$FA$2,FALSE)),"",VLOOKUP($B119,'[1]1718  Exp_Rev Access'!$F$7:$GK$318,$FA$2,FALSE))</f>
        <v>0</v>
      </c>
      <c r="FB119" s="90">
        <f>IF(ISNA(VLOOKUP($B119,'[1]1718  Exp_Rev Access'!$F$7:$GK$318,$FB$2,FALSE)),"",VLOOKUP($B119,'[1]1718  Exp_Rev Access'!$F$7:$GK$318,$FB$2,FALSE))</f>
        <v>0</v>
      </c>
      <c r="FC119" s="90">
        <f>IF(ISNA(VLOOKUP($B119,'[1]1718  Exp_Rev Access'!$F$7:$GK$318,$FC$2,FALSE)),"",VLOOKUP($B119,'[1]1718  Exp_Rev Access'!$F$7:$GK$318,$FC$2,FALSE))</f>
        <v>0</v>
      </c>
      <c r="FD119" s="90">
        <f>IF(ISNA(VLOOKUP($B119,'[1]1718  Exp_Rev Access'!$F$7:$GK$318,$FD$2,FALSE)),"",VLOOKUP($B119,'[1]1718  Exp_Rev Access'!$F$7:$GK$318,$FD$2,FALSE))</f>
        <v>0</v>
      </c>
      <c r="FE119" s="90">
        <f>IF(ISNA(VLOOKUP($B119,'[1]1718  Exp_Rev Access'!$F$7:$GK$318,$FE$2,FALSE)),"",VLOOKUP($B119,'[1]1718  Exp_Rev Access'!$F$7:$GK$318,$FE$2,FALSE))</f>
        <v>0</v>
      </c>
      <c r="FF119" s="90">
        <f>IF(ISNA(VLOOKUP($B119,'[1]1718  Exp_Rev Access'!$F$7:$GK$318,$FF$2,FALSE)),"",VLOOKUP($B119,'[1]1718  Exp_Rev Access'!$F$7:$GK$318,$FF$2,FALSE))</f>
        <v>0</v>
      </c>
      <c r="FG119" s="90">
        <f>IF(ISNA(VLOOKUP($B119,'[1]1718  Exp_Rev Access'!$F$7:$GK$318,$FG$2,FALSE)),"",VLOOKUP($B119,'[1]1718  Exp_Rev Access'!$F$7:$GK$318,$FG$2,FALSE))</f>
        <v>0</v>
      </c>
      <c r="FH119" s="90">
        <f>IF(ISNA(VLOOKUP($B119,'[1]1718  Exp_Rev Access'!$F$7:$GK$318,$FH$2,FALSE)),"",VLOOKUP($B119,'[1]1718  Exp_Rev Access'!$F$7:$GK$318,$FH$2,FALSE))</f>
        <v>0</v>
      </c>
      <c r="FI119" s="90">
        <f>IF(ISNA(VLOOKUP($B119,'[1]1718  Exp_Rev Access'!$F$7:$GK$318,$FI$2,FALSE)),"",VLOOKUP($B119,'[1]1718  Exp_Rev Access'!$F$7:$GK$318,$FI$2,FALSE))</f>
        <v>0</v>
      </c>
      <c r="FJ119" s="90">
        <f>IF(ISNA(VLOOKUP($B119,'[1]1718  Exp_Rev Access'!$F$7:$GK$318,$FJ$2,FALSE)),"",VLOOKUP($B119,'[1]1718  Exp_Rev Access'!$F$7:$GK$318,$FJ$2,FALSE))</f>
        <v>0</v>
      </c>
      <c r="FK119" s="90">
        <f>IF(ISNA(VLOOKUP($B119,'[1]1718  Exp_Rev Access'!$F$7:$GK$318,$FK$2,FALSE)),"",VLOOKUP($B119,'[1]1718  Exp_Rev Access'!$F$7:$GK$318,$FK$2,FALSE))</f>
        <v>0</v>
      </c>
      <c r="FL119" s="90">
        <f>IF(ISNA(VLOOKUP($B119,'[1]1718  Exp_Rev Access'!$F$7:$GK$318,$FL$2,FALSE)),"",VLOOKUP($B119,'[1]1718  Exp_Rev Access'!$F$7:$GK$318,$FL$2,FALSE))</f>
        <v>0</v>
      </c>
      <c r="FM119" s="90">
        <f>IF(ISNA(VLOOKUP($B119,'[1]1718  Exp_Rev Access'!$F$7:$GK$318,$FM$2,FALSE)),"",VLOOKUP($B119,'[1]1718  Exp_Rev Access'!$F$7:$GK$318,$FM$2,FALSE))</f>
        <v>0</v>
      </c>
      <c r="FN119" s="90">
        <f>IF(ISNA(VLOOKUP($B119,'[1]1718  Exp_Rev Access'!$F$7:$GK$318,$FN$2,FALSE)),"",VLOOKUP($B119,'[1]1718  Exp_Rev Access'!$F$7:$GK$318,$FN$2,FALSE))</f>
        <v>0</v>
      </c>
      <c r="FO119" s="90">
        <f>IF(ISNA(VLOOKUP($B119,'[1]1718  Exp_Rev Access'!$F$7:$GK$318,$FO$2,FALSE)),"",VLOOKUP($B119,'[1]1718  Exp_Rev Access'!$F$7:$GK$318,$FO$2,FALSE))</f>
        <v>0</v>
      </c>
      <c r="FP119" s="90">
        <f>IF(ISNA(VLOOKUP($B119,'[1]1718  Exp_Rev Access'!$F$7:$GK$318,$FP$2,FALSE)),"",VLOOKUP($B119,'[1]1718  Exp_Rev Access'!$F$7:$GK$318,$FP$2,FALSE))</f>
        <v>0</v>
      </c>
      <c r="FQ119" s="90">
        <f>IF(ISNA(VLOOKUP($B119,'[1]1718  Exp_Rev Access'!$F$7:$GK$318,$FQ$2,FALSE)),"",VLOOKUP($B119,'[1]1718  Exp_Rev Access'!$F$7:$GK$318,$FQ$2,FALSE))</f>
        <v>0</v>
      </c>
      <c r="FR119" s="90">
        <f>IF(ISNA(VLOOKUP($B119,'[1]1718  Exp_Rev Access'!$F$7:$GK$318,$FR$2,FALSE)),"",VLOOKUP($B119,'[1]1718  Exp_Rev Access'!$F$7:$GK$318,$FR$2,FALSE))</f>
        <v>29322.93</v>
      </c>
      <c r="FS119" s="56">
        <f t="shared" si="398"/>
        <v>697246.04</v>
      </c>
      <c r="FT119" s="92">
        <f t="shared" si="399"/>
        <v>7.3225186775959211E-2</v>
      </c>
      <c r="FU119" s="94">
        <f t="shared" si="400"/>
        <v>1008.1054305708172</v>
      </c>
      <c r="FV119" s="95">
        <f>IF(ISNA(VLOOKUP($B119,'[1]1718  Exp_Rev Access'!$F$7:$GK$318,$FV$2,FALSE)),"",VLOOKUP($B119,'[1]1718  Exp_Rev Access'!$F$7:$GK$318,$FV$2,FALSE))</f>
        <v>45466.62</v>
      </c>
      <c r="FW119" s="95">
        <f>IF(ISNA(VLOOKUP($B119,'[1]1718  Exp_Rev Access'!$F$7:$GK$318,$FW$2,FALSE)),"",VLOOKUP($B119,'[1]1718  Exp_Rev Access'!$F$7:$GK$318,$FW$2,FALSE))</f>
        <v>0</v>
      </c>
      <c r="FX119" s="95">
        <f>IF(ISNA(VLOOKUP($B119,'[1]1718  Exp_Rev Access'!$F$7:$GK$318,$FX$2,FALSE)),"",VLOOKUP($B119,'[1]1718  Exp_Rev Access'!$F$7:$GK$318,$FX$2,FALSE))</f>
        <v>0</v>
      </c>
      <c r="FY119" s="95">
        <f>IF(ISNA(VLOOKUP($B119,'[1]1718  Exp_Rev Access'!$F$7:$GK$318,$FY$2,FALSE)),"",VLOOKUP($B119,'[1]1718  Exp_Rev Access'!$F$7:$GK$318,$FY$2,FALSE))</f>
        <v>0</v>
      </c>
      <c r="FZ119" s="95">
        <f>IF(ISNA(VLOOKUP($B119,'[1]1718  Exp_Rev Access'!$F$7:$GK$318,$FZ$2,FALSE)),"",VLOOKUP($B119,'[1]1718  Exp_Rev Access'!$F$7:$GK$318,$FZ$2,FALSE))</f>
        <v>0</v>
      </c>
      <c r="GA119" s="95">
        <f>IF(ISNA(VLOOKUP($B119,'[1]1718  Exp_Rev Access'!$F$7:$GK$318,$GA$2,FALSE)),"",VLOOKUP($B119,'[1]1718  Exp_Rev Access'!$F$7:$GK$318,$GA$2,FALSE))</f>
        <v>0</v>
      </c>
      <c r="GB119" s="95">
        <f>IF(ISNA(VLOOKUP($B119,'[1]1718  Exp_Rev Access'!$F$7:$GK$318,$GB$2,FALSE)),"",VLOOKUP($B119,'[1]1718  Exp_Rev Access'!$F$7:$GK$318,$GB$2,FALSE))</f>
        <v>0</v>
      </c>
      <c r="GC119" s="95">
        <f>IF(ISNA(VLOOKUP($B119,'[1]1718  Exp_Rev Access'!$F$7:$GK$318,$GC$2,FALSE)),"",VLOOKUP($B119,'[1]1718  Exp_Rev Access'!$F$7:$GK$318,$GC$2,FALSE))</f>
        <v>0</v>
      </c>
      <c r="GD119" s="95">
        <f>IF(ISNA(VLOOKUP($B119,'[1]1718  Exp_Rev Access'!$F$7:$GK$318,$GD$2,FALSE)),"",VLOOKUP($B119,'[1]1718  Exp_Rev Access'!$F$7:$GK$318,$GD$2,FALSE))</f>
        <v>0</v>
      </c>
      <c r="GE119" s="95">
        <f>IF(ISNA(VLOOKUP($B119,'[1]1718  Exp_Rev Access'!$F$7:$GK$318,$GE$2,FALSE)),"",VLOOKUP($B119,'[1]1718  Exp_Rev Access'!$F$7:$GK$318,$GE$2,FALSE))</f>
        <v>0</v>
      </c>
      <c r="GF119" s="95">
        <f>IF(ISNA(VLOOKUP($B119,'[1]1718  Exp_Rev Access'!$F$7:$GK$318,$GF$2,FALSE)),"",VLOOKUP($B119,'[1]1718  Exp_Rev Access'!$F$7:$GK$318,$GF$2,FALSE))</f>
        <v>62952.66</v>
      </c>
      <c r="GG119" s="95">
        <f>IF(ISNA(VLOOKUP($B119,'[1]1718  Exp_Rev Access'!$F$7:$GK$318,$GG$2,FALSE)),"",VLOOKUP($B119,'[1]1718  Exp_Rev Access'!$F$7:$GK$318,$GG$2,FALSE))</f>
        <v>0</v>
      </c>
      <c r="GH119" s="95">
        <f>IF(ISNA(VLOOKUP($B119,'[1]1718  Exp_Rev Access'!$F$7:$GK$318,$GH$2,FALSE)),"",VLOOKUP($B119,'[1]1718  Exp_Rev Access'!$F$7:$GK$318,$GH$2,FALSE))</f>
        <v>0</v>
      </c>
      <c r="GI119" s="95">
        <f>IF(ISNA(VLOOKUP($B119,'[1]1718  Exp_Rev Access'!$F$7:$GK$318,$GI$2,FALSE)),"",VLOOKUP($B119,'[1]1718  Exp_Rev Access'!$F$7:$GK$318,$GI$2,FALSE))</f>
        <v>0</v>
      </c>
      <c r="GJ119" s="95">
        <f>IF(ISNA(VLOOKUP($B119,'[1]1718  Exp_Rev Access'!$F$7:$GK$318,$GJ$2,FALSE)),"",VLOOKUP($B119,'[1]1718  Exp_Rev Access'!$F$7:$GK$318,$GJ$2,FALSE))</f>
        <v>0</v>
      </c>
      <c r="GK119" s="95">
        <f>IF(ISNA(VLOOKUP($B119,'[1]1718  Exp_Rev Access'!$F$7:$GK$318,$GK$2,FALSE)),"",VLOOKUP($B119,'[1]1718  Exp_Rev Access'!$F$7:$GK$318,$GK$2,FALSE))</f>
        <v>0</v>
      </c>
      <c r="GL119" s="95">
        <f>IF(ISNA(VLOOKUP($B119,'[1]1718  Exp_Rev Access'!$F$7:$GK$318,$GL$2,FALSE)),"",VLOOKUP($B119,'[1]1718  Exp_Rev Access'!$F$7:$GK$318,$GL$2,FALSE))</f>
        <v>0</v>
      </c>
      <c r="GM119" s="95">
        <f>IF(ISNA(VLOOKUP($B119,'[1]1718  Exp_Rev Access'!$F$7:$GK$318,$GM$2,FALSE)),"",VLOOKUP($B119,'[1]1718  Exp_Rev Access'!$F$7:$GK$318,$GM$2,FALSE))</f>
        <v>0</v>
      </c>
      <c r="GN119" s="95">
        <f>IF(ISNA(VLOOKUP($B119,'[1]1718  Exp_Rev Access'!$F$7:$GK$318,$GN$2,FALSE)),"",VLOOKUP($B119,'[1]1718  Exp_Rev Access'!$F$7:$GK$318,$GN$2,FALSE))</f>
        <v>0</v>
      </c>
      <c r="GO119" s="95">
        <f>IF(ISNA(VLOOKUP($B119,'[1]1718  Exp_Rev Access'!$F$7:$GK$318,$GO$2,FALSE)),"",VLOOKUP($B119,'[1]1718  Exp_Rev Access'!$F$7:$GK$318,$GO$2,FALSE))</f>
        <v>0</v>
      </c>
      <c r="GP119" s="95">
        <f>IF(ISNA(VLOOKUP($B119,'[1]1718  Exp_Rev Access'!$F$7:$GK$318,$GP$2,FALSE)),"",VLOOKUP($B119,'[1]1718  Exp_Rev Access'!$F$7:$GK$318,$GP$2,FALSE))</f>
        <v>0</v>
      </c>
      <c r="GQ119" s="95">
        <f>IF(ISNA(VLOOKUP($B119,'[1]1718  Exp_Rev Access'!$F$7:$GK$318,$GQ$2,FALSE)),"",VLOOKUP($B119,'[1]1718  Exp_Rev Access'!$F$7:$GK$318,$GQ$2,FALSE))</f>
        <v>0</v>
      </c>
      <c r="GR119" s="95">
        <f>IF(ISNA(VLOOKUP($B119,'[1]1718  Exp_Rev Access'!$F$7:$GK$318,$GR$2,FALSE)),"",VLOOKUP($B119,'[1]1718  Exp_Rev Access'!$F$7:$GK$318,$GR$2,FALSE))</f>
        <v>0</v>
      </c>
      <c r="GS119" s="95">
        <f>IF(ISNA(VLOOKUP($B119,'[1]1718  Exp_Rev Access'!$F$7:$GK$318,$GS$2,FALSE)),"",VLOOKUP($B119,'[1]1718  Exp_Rev Access'!$F$7:$GK$318,$GS$2,FALSE))</f>
        <v>0</v>
      </c>
      <c r="GT119" s="95">
        <f>IF(ISNA(VLOOKUP($B119,'[1]1718  Exp_Rev Access'!$F$7:$GK$318,$GT$2,FALSE)),"",VLOOKUP($B119,'[1]1718  Exp_Rev Access'!$F$7:$GK$318,$GT$2,FALSE))</f>
        <v>0</v>
      </c>
      <c r="GU119" s="56">
        <f t="shared" si="401"/>
        <v>108419.28</v>
      </c>
      <c r="GV119" s="92">
        <f t="shared" si="402"/>
        <v>1.1386256174527744E-2</v>
      </c>
      <c r="GW119" s="96">
        <f t="shared" si="403"/>
        <v>156.75680990110462</v>
      </c>
    </row>
    <row r="120" spans="1:222" x14ac:dyDescent="0.3">
      <c r="A120" s="73"/>
      <c r="B120" s="88" t="s">
        <v>333</v>
      </c>
      <c r="C120" s="89" t="s">
        <v>334</v>
      </c>
      <c r="D120" s="75">
        <f>IF(ISNA(VLOOKUP($B120,'[1]1718 enrollment_Rev_Exp by size'!$A$7:H458,3,FALSE)),"",VLOOKUP($B120,'[1]1718 enrollment_Rev_Exp by size'!$A$7:$G$363,3,FALSE))</f>
        <v>320.65999999999997</v>
      </c>
      <c r="E120" s="76">
        <f>IF(ISNA(VLOOKUP($B120,'[1]1718 enrollment_Rev_Exp by size'!$A$7:I458,5,FALSE)),"",VLOOKUP($B120,'[1]1718 enrollment_Rev_Exp by size'!$A$7:$G$350,5,FALSE))</f>
        <v>4686803.66</v>
      </c>
      <c r="F120" s="70">
        <f t="shared" si="385"/>
        <v>4686803.6600000011</v>
      </c>
      <c r="G120" s="70">
        <f t="shared" si="386"/>
        <v>0</v>
      </c>
      <c r="H120" s="90">
        <f>IF(ISNA(VLOOKUP($B120,'[1]1718  Exp_Rev Access'!$F$7:$GK$318,3,FALSE)),"",VLOOKUP($B120,'[1]1718  Exp_Rev Access'!$F$7:$GK$318,3,FALSE))</f>
        <v>721546.04</v>
      </c>
      <c r="I120" s="90">
        <f>IF(ISNA(VLOOKUP($B120,'[1]1718  Exp_Rev Access'!$F$7:$GK$318,4,FALSE)),"",VLOOKUP($B120,'[1]1718  Exp_Rev Access'!$F$7:$GK$318,4,FALSE))</f>
        <v>0</v>
      </c>
      <c r="J120" s="90">
        <f>IF(ISNA(VLOOKUP($B120,'[1]1718  Exp_Rev Access'!$F$7:$GK$318,5,FALSE)),"",VLOOKUP($B120,'[1]1718  Exp_Rev Access'!$F$7:$GK$318,5,FALSE))</f>
        <v>0</v>
      </c>
      <c r="K120" s="90">
        <f>IF(ISNA(VLOOKUP($B120,'[1]1718  Exp_Rev Access'!$F$7:$GK$318,6,FALSE)),"-",VLOOKUP($B120,'[1]1718  Exp_Rev Access'!$F$7:$GK$318,6,FALSE))</f>
        <v>9805.07</v>
      </c>
      <c r="L120" s="90">
        <f>IF(ISNA(VLOOKUP($B120,'[1]1718  Exp_Rev Access'!$F$7:$GK$318,7,FALSE)),"",VLOOKUP($B120,'[1]1718  Exp_Rev Access'!$F$7:$GK$318,7,FALSE))</f>
        <v>0</v>
      </c>
      <c r="M120" s="90">
        <f>IF(ISNA(VLOOKUP($B120,'[1]1718  Exp_Rev Access'!$F$7:$GK$318,8,FALSE)),"",VLOOKUP($B120,'[1]1718  Exp_Rev Access'!$F$7:$GK$318,8,FALSE))</f>
        <v>0</v>
      </c>
      <c r="N120" s="56">
        <f t="shared" si="387"/>
        <v>731351.11</v>
      </c>
      <c r="O120" s="91">
        <f t="shared" si="388"/>
        <v>0.15604475097640425</v>
      </c>
      <c r="P120" s="56">
        <f t="shared" si="389"/>
        <v>2280.7681344726502</v>
      </c>
      <c r="Q120" s="90">
        <f>IF(ISNA(VLOOKUP($B120,'[1]1718  Exp_Rev Access'!$F$7:$GK$318,10,FALSE)),"",VLOOKUP($B120,'[1]1718  Exp_Rev Access'!$F$7:$GK$318,10,FALSE))</f>
        <v>0</v>
      </c>
      <c r="R120" s="90">
        <f>IF(ISNA(VLOOKUP($B120,'[1]1718  Exp_Rev Access'!$F$7:$GK$318,11,FALSE)),"",VLOOKUP($B120,'[1]1718  Exp_Rev Access'!$F$7:$GK$318,11,FALSE))</f>
        <v>0</v>
      </c>
      <c r="S120" s="90">
        <f>IF(ISNA(VLOOKUP($B120,'[1]1718  Exp_Rev Access'!$F$7:$GK$318,12,FALSE)),"",VLOOKUP($B120,'[1]1718  Exp_Rev Access'!$F$7:$GK$318,12,FALSE))</f>
        <v>0</v>
      </c>
      <c r="T120" s="90">
        <f>IF(ISNA(VLOOKUP($B120,'[1]1718  Exp_Rev Access'!$F$7:$GK$318,13,FALSE)),"",VLOOKUP($B120,'[1]1718  Exp_Rev Access'!$F$7:$GK$318,13,FALSE))</f>
        <v>0</v>
      </c>
      <c r="U120" s="90">
        <f>IF(ISNA(VLOOKUP($B120,'[1]1718  Exp_Rev Access'!$F$7:$GK$318,14,FALSE)),"",VLOOKUP($B120,'[1]1718  Exp_Rev Access'!$F$7:$GK$318,14,FALSE))</f>
        <v>0</v>
      </c>
      <c r="V120" s="90">
        <f>IF(ISNA(VLOOKUP($B120,'[1]1718  Exp_Rev Access'!$F$7:$GK$318,15,FALSE)),"",VLOOKUP($B120,'[1]1718  Exp_Rev Access'!$F$7:$GK$318,15,FALSE))</f>
        <v>0</v>
      </c>
      <c r="W120" s="90">
        <f>IF(ISNA(VLOOKUP($B120,'[1]1718  Exp_Rev Access'!$F$7:$GK$318,16,FALSE)),"",VLOOKUP($B120,'[1]1718  Exp_Rev Access'!$F$7:$GK$318,16,FALSE))</f>
        <v>0</v>
      </c>
      <c r="X120" s="90">
        <f>IF(ISNA(VLOOKUP($B120,'[1]1718  Exp_Rev Access'!$F$7:$GK$318,17,FALSE)),"",VLOOKUP($B120,'[1]1718  Exp_Rev Access'!$F$7:$GK$318,17,FALSE))</f>
        <v>8259.5</v>
      </c>
      <c r="Y120" s="90">
        <f>IF(ISNA(VLOOKUP($B120,'[1]1718  Exp_Rev Access'!$F$7:$GK$318,18,FALSE)),"",VLOOKUP($B120,'[1]1718  Exp_Rev Access'!$F$7:$GK$318,18,FALSE))</f>
        <v>81.88</v>
      </c>
      <c r="Z120" s="90">
        <f>IF(ISNA(VLOOKUP($B120,'[1]1718  Exp_Rev Access'!$F$7:$GK$318,19,FALSE)),"",VLOOKUP($B120,'[1]1718  Exp_Rev Access'!$F$7:$GK$318,19,FALSE))</f>
        <v>0</v>
      </c>
      <c r="AA120" s="90">
        <f>IF(ISNA(VLOOKUP($B120,'[1]1718  Exp_Rev Access'!$F$7:$GK$318,20,FALSE)),"",VLOOKUP($B120,'[1]1718  Exp_Rev Access'!$F$7:$GK$318,20,FALSE))</f>
        <v>0</v>
      </c>
      <c r="AB120" s="90">
        <f>IF(ISNA(VLOOKUP($B120,'[1]1718  Exp_Rev Access'!$F$7:$GK$318,21,FALSE)),"",VLOOKUP($B120,'[1]1718  Exp_Rev Access'!$F$7:$GK$318,21,FALSE))</f>
        <v>0</v>
      </c>
      <c r="AC120" s="90">
        <f>IF(ISNA(VLOOKUP($B120,'[1]1718  Exp_Rev Access'!$F$7:$GK$318,22,FALSE)),"",VLOOKUP($B120,'[1]1718  Exp_Rev Access'!$F$7:$GK$318,22,FALSE))</f>
        <v>0</v>
      </c>
      <c r="AD120" s="90">
        <f>IF(ISNA(VLOOKUP($B120,'[1]1718  Exp_Rev Access'!$F$7:$GK$318,23,FALSE)),"",VLOOKUP($B120,'[1]1718  Exp_Rev Access'!$F$7:$GK$318,23,FALSE))</f>
        <v>4661.9799999999996</v>
      </c>
      <c r="AE120" s="90">
        <f>IF(ISNA(VLOOKUP($B120,'[1]1718  Exp_Rev Access'!$F$7:$GK$318,24,FALSE)),"",VLOOKUP($B120,'[1]1718  Exp_Rev Access'!$F$7:$GK$318,24,FALSE))</f>
        <v>3770.51</v>
      </c>
      <c r="AF120" s="90">
        <f>IF(ISNA(VLOOKUP($B120,'[1]1718  Exp_Rev Access'!$F$7:$GK$318,25,FALSE)),"",VLOOKUP($B120,'[1]1718  Exp_Rev Access'!$F$7:$GK$318,25,FALSE))</f>
        <v>0</v>
      </c>
      <c r="AG120" s="90">
        <f>IF(ISNA(VLOOKUP($B120,'[1]1718  Exp_Rev Access'!$F$7:$GK$318,26,FALSE)),"",VLOOKUP($B120,'[1]1718  Exp_Rev Access'!$F$7:$GK$318,26,FALSE))</f>
        <v>19727.61</v>
      </c>
      <c r="AH120" s="90">
        <f>IF(ISNA(VLOOKUP($B120,'[1]1718  Exp_Rev Access'!$F$7:$GK$318,27,FALSE)),"",VLOOKUP($B120,'[1]1718  Exp_Rev Access'!$F$7:$GK$318,27,FALSE))</f>
        <v>98.71</v>
      </c>
      <c r="AI120" s="90">
        <f>IF(ISNA(VLOOKUP($B120,'[1]1718  Exp_Rev Access'!$F$7:$GK$318,28,FALSE)),"",VLOOKUP($B120,'[1]1718  Exp_Rev Access'!$F$7:$GK$318,28,FALSE))</f>
        <v>2600</v>
      </c>
      <c r="AJ120" s="90">
        <f>IF(ISNA(VLOOKUP($B120,'[1]1718  Exp_Rev Access'!$F$7:$GK$318,29,FALSE)),"",VLOOKUP($B120,'[1]1718  Exp_Rev Access'!$F$7:$GK$318,29,FALSE))</f>
        <v>0</v>
      </c>
      <c r="AK120" s="90">
        <f>IF(ISNA(VLOOKUP($B120,'[1]1718  Exp_Rev Access'!$F$7:$GK$318,30,FALSE)),"",VLOOKUP($B120,'[1]1718  Exp_Rev Access'!$F$7:$GK$318,30,FALSE))</f>
        <v>5276.6</v>
      </c>
      <c r="AL120" s="90">
        <f>IF(ISNA(VLOOKUP($B120,'[1]1718  Exp_Rev Access'!$F$7:$GK$318,31,FALSE)),"",VLOOKUP($B120,'[1]1718  Exp_Rev Access'!$F$7:$GK$318,31,FALSE))</f>
        <v>4386.47</v>
      </c>
      <c r="AM120" s="56">
        <f t="shared" si="390"/>
        <v>48863.259999999995</v>
      </c>
      <c r="AN120" s="92">
        <f t="shared" si="391"/>
        <v>1.0425710899099194E-2</v>
      </c>
      <c r="AO120" s="71">
        <f t="shared" si="392"/>
        <v>152.38339674421505</v>
      </c>
      <c r="AP120" s="90">
        <f>IF(ISNA(VLOOKUP($B120,'[1]1718  Exp_Rev Access'!$F$7:$GK$318,33,FALSE)),"",VLOOKUP($B120,'[1]1718  Exp_Rev Access'!$F$7:$GK$318,33,FALSE))</f>
        <v>2192953.39</v>
      </c>
      <c r="AQ120" s="90">
        <f>IF(ISNA(VLOOKUP($B120,'[1]1718  Exp_Rev Access'!$F$7:$GK$318,34,FALSE)),"",VLOOKUP($B120,'[1]1718  Exp_Rev Access'!$F$7:$GK$318,34,FALSE))</f>
        <v>55790.21</v>
      </c>
      <c r="AR120" s="90">
        <f>IF(ISNA(VLOOKUP($B120,'[1]1718  Exp_Rev Access'!$F$7:$GK$318,35,FALSE)),"",VLOOKUP($B120,'[1]1718  Exp_Rev Access'!$F$7:$GK$318,35,FALSE))</f>
        <v>406335.68</v>
      </c>
      <c r="AS120" s="90">
        <f>IF(ISNA(VLOOKUP($B120,'[1]1718  Exp_Rev Access'!$F$7:$GK$318,36,FALSE)),"",VLOOKUP($B120,'[1]1718  Exp_Rev Access'!$F$7:$GK$318,36,FALSE))</f>
        <v>978.19</v>
      </c>
      <c r="AT120" s="90">
        <f>IF(ISNA(VLOOKUP($B120,'[1]1718  Exp_Rev Access'!$F$7:$GK$318,37,FALSE)),"",VLOOKUP($B120,'[1]1718  Exp_Rev Access'!$F$7:$GK$318,37,FALSE))</f>
        <v>0</v>
      </c>
      <c r="AU120" s="56">
        <f t="shared" si="393"/>
        <v>2656057.4700000002</v>
      </c>
      <c r="AV120" s="93">
        <f t="shared" si="394"/>
        <v>0.56670977977345016</v>
      </c>
      <c r="AW120" s="56">
        <f t="shared" si="395"/>
        <v>8283.0957088504965</v>
      </c>
      <c r="AX120" s="90">
        <f>IF(ISNA(VLOOKUP($B120,'[1]1718  Exp_Rev Access'!$F$7:$GK$318,39,FALSE)),"",VLOOKUP($B120,'[1]1718  Exp_Rev Access'!$F$7:$GK$318,39,FALSE))</f>
        <v>0</v>
      </c>
      <c r="AY120" s="90">
        <f>IF(ISNA(VLOOKUP($B120,'[1]1718  Exp_Rev Access'!$F$7:$GK$318,40,FALSE)),"",VLOOKUP($B120,'[1]1718  Exp_Rev Access'!$F$7:$GK$318,40,FALSE))</f>
        <v>351298.55</v>
      </c>
      <c r="AZ120" s="90">
        <f>IF(ISNA(VLOOKUP($B120,'[1]1718  Exp_Rev Access'!$F$7:$GK$318,41,FALSE)),"",VLOOKUP($B120,'[1]1718  Exp_Rev Access'!$F$7:$GK$318,41,FALSE))</f>
        <v>27614.720000000001</v>
      </c>
      <c r="BA120" s="90">
        <f>IF(ISNA(VLOOKUP($B120,'[1]1718  Exp_Rev Access'!$F$7:$GK$318,42,FALSE)),"",VLOOKUP($B120,'[1]1718  Exp_Rev Access'!$F$7:$GK$318,42,FALSE))</f>
        <v>0</v>
      </c>
      <c r="BB120" s="90">
        <f>IF(ISNA(VLOOKUP($B120,'[1]1718  Exp_Rev Access'!$F$7:$GK$318,43,FALSE)),"",VLOOKUP($B120,'[1]1718  Exp_Rev Access'!$F$7:$GK$318,43,FALSE))</f>
        <v>0</v>
      </c>
      <c r="BC120" s="90">
        <f>IF(ISNA(VLOOKUP($B120,'[1]1718  Exp_Rev Access'!$F$7:$GK$318,44,FALSE)),"",VLOOKUP($B120,'[1]1718  Exp_Rev Access'!$F$7:$GK$318,44,FALSE))</f>
        <v>178469.9</v>
      </c>
      <c r="BD120" s="90">
        <f>IF(ISNA(VLOOKUP($B120,'[1]1718  Exp_Rev Access'!$F$7:$GK$318,45,FALSE)),"",VLOOKUP($B120,'[1]1718  Exp_Rev Access'!$F$7:$GK$318,45,FALSE))</f>
        <v>0</v>
      </c>
      <c r="BE120" s="90">
        <f>IF(ISNA(VLOOKUP($B120,'[1]1718  Exp_Rev Access'!$F$7:$GK$318,46,FALSE)),"",VLOOKUP($B120,'[1]1718  Exp_Rev Access'!$F$7:$GK$318,46,FALSE))</f>
        <v>37661.72</v>
      </c>
      <c r="BF120" s="90">
        <f>IF(ISNA(VLOOKUP($B120,'[1]1718  Exp_Rev Access'!$F$7:$GK$318,47,FALSE)),"",VLOOKUP($B120,'[1]1718  Exp_Rev Access'!$F$7:$GK$318,47,FALSE))</f>
        <v>0</v>
      </c>
      <c r="BG120" s="90">
        <f>IF(ISNA(VLOOKUP($B120,'[1]1718  Exp_Rev Access'!$F$7:$GK$318,48,FALSE)),"",VLOOKUP($B120,'[1]1718  Exp_Rev Access'!$F$7:$GK$318,48,FALSE))</f>
        <v>0</v>
      </c>
      <c r="BH120" s="90">
        <f>IF(ISNA(VLOOKUP($B120,'[1]1718  Exp_Rev Access'!$F$7:$GK$318,49,FALSE)),"",VLOOKUP($B120,'[1]1718  Exp_Rev Access'!$F$7:$GK$318,49,FALSE))</f>
        <v>4437.18</v>
      </c>
      <c r="BI120" s="90">
        <f>IF(ISNA(VLOOKUP($B120,'[1]1718  Exp_Rev Access'!$F$7:$GK$318,50,FALSE)),"",VLOOKUP($B120,'[1]1718  Exp_Rev Access'!$F$7:$GK$318,50,FALSE))</f>
        <v>0</v>
      </c>
      <c r="BJ120" s="90">
        <f>IF(ISNA(VLOOKUP($B120,'[1]1718  Exp_Rev Access'!$F$7:$GK$318,51,FALSE)),"",VLOOKUP($B120,'[1]1718  Exp_Rev Access'!$F$7:$GK$318,51,FALSE))</f>
        <v>2100.04</v>
      </c>
      <c r="BK120" s="90">
        <f>IF(ISNA(VLOOKUP($B120,'[1]1718  Exp_Rev Access'!$F$7:$GK$318,52,FALSE)),"",VLOOKUP($B120,'[1]1718  Exp_Rev Access'!$F$7:$GK$318,52,FALSE))</f>
        <v>191689.53</v>
      </c>
      <c r="BL120" s="90">
        <f>IF(ISNA(VLOOKUP($B120,'[1]1718  Exp_Rev Access'!$F$7:$GK$318,53,FALSE)),"",VLOOKUP($B120,'[1]1718  Exp_Rev Access'!$F$7:$GK$318,53,FALSE))</f>
        <v>0</v>
      </c>
      <c r="BM120" s="90">
        <f>IF(ISNA(VLOOKUP($B120,'[1]1718  Exp_Rev Access'!$F$7:$GK$318,54,FALSE)),"",VLOOKUP($B120,'[1]1718  Exp_Rev Access'!$F$7:$GK$318,54,FALSE))</f>
        <v>468.75</v>
      </c>
      <c r="BN120" s="90">
        <f>IF(ISNA(VLOOKUP($B120,'[1]1718  Exp_Rev Access'!$F$7:$GK$318,55,FALSE)),"",VLOOKUP($B120,'[1]1718  Exp_Rev Access'!$F$7:$GK$318,55,FALSE))</f>
        <v>0</v>
      </c>
      <c r="BO120" s="90">
        <f>IF(ISNA(VLOOKUP($B120,'[1]1718  Exp_Rev Access'!$F$7:$GK$318,56,FALSE)),"",VLOOKUP($B120,'[1]1718  Exp_Rev Access'!$F$7:$GK$318,56,FALSE))</f>
        <v>0</v>
      </c>
      <c r="BP120" s="90">
        <f>IF(ISNA(VLOOKUP($B120,'[1]1718  Exp_Rev Access'!$F$7:$GK$318,57,FALSE)),"",VLOOKUP($B120,'[1]1718  Exp_Rev Access'!$F$7:$GK$318,57,FALSE))</f>
        <v>0</v>
      </c>
      <c r="BQ120" s="90">
        <f>IF(ISNA(VLOOKUP($B120,'[1]1718  Exp_Rev Access'!$F$7:$GK$318,58,FALSE)),"",VLOOKUP($B120,'[1]1718  Exp_Rev Access'!$F$7:$GK$318,58,FALSE))</f>
        <v>0</v>
      </c>
      <c r="BR120" s="90">
        <f>IF(ISNA(VLOOKUP($B120,'[1]1718  Exp_Rev Access'!$F$7:$GK$318,59,FALSE)),"",VLOOKUP($B120,'[1]1718  Exp_Rev Access'!$F$7:$GK$318,59,FALSE))</f>
        <v>0</v>
      </c>
      <c r="BS120" s="90">
        <f>IF(ISNA(VLOOKUP($B120,'[1]1718  Exp_Rev Access'!$F$7:$GK$318,60,FALSE)),"",VLOOKUP($B120,'[1]1718  Exp_Rev Access'!$F$7:$GK$318,60,FALSE))</f>
        <v>29100</v>
      </c>
      <c r="BT120" s="90">
        <f>IF(ISNA(VLOOKUP($B120,'[1]1718  Exp_Rev Access'!$F$7:$GK$318,61,FALSE)),"",VLOOKUP($B120,'[1]1718  Exp_Rev Access'!$F$7:$GK$318,61,FALSE))</f>
        <v>0</v>
      </c>
      <c r="BU120" s="90">
        <f>IF(ISNA(VLOOKUP($B120,'[1]1718  Exp_Rev Access'!$F$7:$GK$318,62,FALSE)),"",VLOOKUP($B120,'[1]1718  Exp_Rev Access'!$F$7:$GK$318,62,FALSE))</f>
        <v>0</v>
      </c>
      <c r="BV120" s="56">
        <f t="shared" si="236"/>
        <v>822840.39000000013</v>
      </c>
      <c r="BW120" s="92">
        <f t="shared" si="396"/>
        <v>0.17556536387956992</v>
      </c>
      <c r="BX120" s="71">
        <f t="shared" si="397"/>
        <v>2566.0836711781958</v>
      </c>
      <c r="BY120" s="90">
        <f>IF(ISNA(VLOOKUP($B120,'[1]1718  Exp_Rev Access'!$F$7:$GK$318,64,FALSE)),"",VLOOKUP($B120,'[1]1718  Exp_Rev Access'!$F$7:$GK$318,64,FALSE))</f>
        <v>0</v>
      </c>
      <c r="BZ120" s="90">
        <f>IF(ISNA(VLOOKUP($B120,'[1]1718  Exp_Rev Access'!$F$7:$GK$318,65,FALSE)),"",VLOOKUP($B120,'[1]1718  Exp_Rev Access'!$F$7:$GK$318,65,FALSE))</f>
        <v>0</v>
      </c>
      <c r="CA120" s="90">
        <f>IF(ISNA(VLOOKUP($B120,'[1]1718  Exp_Rev Access'!$F$7:$GK$318,66,FALSE)),"",VLOOKUP($B120,'[1]1718  Exp_Rev Access'!$F$7:$GK$318,66,FALSE))</f>
        <v>0</v>
      </c>
      <c r="CB120" s="90">
        <f>IF(ISNA(VLOOKUP($B120,'[1]1718  Exp_Rev Access'!$F$7:$GK$318,67,FALSE)),"",VLOOKUP($B120,'[1]1718  Exp_Rev Access'!$F$7:$GK$318,67,FALSE))</f>
        <v>0</v>
      </c>
      <c r="CC120" s="90">
        <f>IF(ISNA(VLOOKUP($B120,'[1]1718  Exp_Rev Access'!$F$7:$GK$318,68,FALSE)),"",VLOOKUP($B120,'[1]1718  Exp_Rev Access'!$F$7:$GK$318,68,FALSE))</f>
        <v>3866.36</v>
      </c>
      <c r="CD120" s="90">
        <f>IF(ISNA(VLOOKUP($B120,'[1]1718  Exp_Rev Access'!$F$7:$GK$318,69,FALSE)),"",VLOOKUP($B120,'[1]1718  Exp_Rev Access'!$F$7:$GK$318,69,FALSE))</f>
        <v>0</v>
      </c>
      <c r="CE120" s="56">
        <f t="shared" si="237"/>
        <v>3866.36</v>
      </c>
      <c r="CF120" s="92">
        <f t="shared" si="251"/>
        <v>8.2494601448698194E-4</v>
      </c>
      <c r="CG120" s="78">
        <f t="shared" si="252"/>
        <v>12.057506393064306</v>
      </c>
      <c r="CH120" s="90">
        <f>IF(ISNA(VLOOKUP($B120,'[1]1718  Exp_Rev Access'!$F$7:$GK$318,$CH$2,FALSE)),"",VLOOKUP($B120,'[1]1718  Exp_Rev Access'!$F$7:$GK$318,$CH$2,FALSE))</f>
        <v>0</v>
      </c>
      <c r="CI120" s="90">
        <f>IF(ISNA(VLOOKUP($B120,'[1]1718  Exp_Rev Access'!$F$7:$GK$318,$CI$2,FALSE)),"",VLOOKUP($B120,'[1]1718  Exp_Rev Access'!$F$7:$GK$318,$CI$2,FALSE))</f>
        <v>0</v>
      </c>
      <c r="CJ120" s="90">
        <f>IF(ISNA(VLOOKUP($B120,'[1]1718  Exp_Rev Access'!$F$7:$GK$318,$CJ$2,FALSE)),"",VLOOKUP($B120,'[1]1718  Exp_Rev Access'!$F$7:$GK$318,$CJ$2,FALSE))</f>
        <v>0</v>
      </c>
      <c r="CK120" s="90">
        <f>IF(ISNA(VLOOKUP($B120,'[1]1718  Exp_Rev Access'!$F$7:$GK$318,$CK$2,FALSE)),"",VLOOKUP($B120,'[1]1718  Exp_Rev Access'!$F$7:$GK$318,$CK$2,FALSE))</f>
        <v>0</v>
      </c>
      <c r="CL120" s="90">
        <f>IF(ISNA(VLOOKUP($B120,'[1]1718  Exp_Rev Access'!$F$7:$GK$318,$CL$2,FALSE)),"",VLOOKUP($B120,'[1]1718  Exp_Rev Access'!$F$7:$GK$318,$CL$2,FALSE))</f>
        <v>0</v>
      </c>
      <c r="CM120" s="90">
        <f>IF(ISNA(VLOOKUP($B120,'[1]1718  Exp_Rev Access'!$F$7:$GK$318,$CM$2,FALSE)),"",VLOOKUP($B120,'[1]1718  Exp_Rev Access'!$F$7:$GK$318,$CM$2,FALSE))</f>
        <v>0</v>
      </c>
      <c r="CN120" s="90">
        <f>IF(ISNA(VLOOKUP($B120,'[1]1718  Exp_Rev Access'!$F$7:$GK$318,$CN$2,FALSE)),"",VLOOKUP($B120,'[1]1718  Exp_Rev Access'!$F$7:$GK$318,$CN$2,FALSE))</f>
        <v>0</v>
      </c>
      <c r="CO120" s="90">
        <f>IF(ISNA(VLOOKUP($B120,'[1]1718  Exp_Rev Access'!$F$7:$GK$318,$CO$2,FALSE)),"",VLOOKUP($B120,'[1]1718  Exp_Rev Access'!$F$7:$GK$318,$CO$2,FALSE))</f>
        <v>0</v>
      </c>
      <c r="CP120" s="90">
        <f>IF(ISNA(VLOOKUP($B120,'[1]1718  Exp_Rev Access'!$F$7:$GK$318,$CP$2,FALSE)),"",VLOOKUP($B120,'[1]1718  Exp_Rev Access'!$F$7:$GK$318,$CP$2,FALSE))</f>
        <v>0</v>
      </c>
      <c r="CQ120" s="90">
        <f>IF(ISNA(VLOOKUP($B120,'[1]1718  Exp_Rev Access'!$F$7:$GK$318,$CQ$2,FALSE)),"",VLOOKUP($B120,'[1]1718  Exp_Rev Access'!$F$7:$GK$318,$CQ$2,FALSE))</f>
        <v>63599</v>
      </c>
      <c r="CR120" s="90">
        <f>IF(ISNA(VLOOKUP($B120,'[1]1718  Exp_Rev Access'!$F$7:$GK$318,$CR$2,FALSE)),"",VLOOKUP($B120,'[1]1718  Exp_Rev Access'!$F$7:$GK$318,$CR$2,FALSE))</f>
        <v>0</v>
      </c>
      <c r="CS120" s="90">
        <f>IF(ISNA(VLOOKUP($B120,'[1]1718  Exp_Rev Access'!$F$7:$GK$318,$CS$2,FALSE)),"",VLOOKUP($B120,'[1]1718  Exp_Rev Access'!$F$7:$GK$318,$CS$2,FALSE))</f>
        <v>0</v>
      </c>
      <c r="CT120" s="90">
        <f>IF(ISNA(VLOOKUP($B120,'[1]1718  Exp_Rev Access'!$F$7:$GK$318,$CT$2,FALSE)),"",VLOOKUP($B120,'[1]1718  Exp_Rev Access'!$F$7:$GK$318,$CT$2,FALSE))</f>
        <v>0</v>
      </c>
      <c r="CU120" s="90">
        <f>IF(ISNA(VLOOKUP($B120,'[1]1718  Exp_Rev Access'!$F$7:$GK$318,$CU$2,FALSE)),"",VLOOKUP($B120,'[1]1718  Exp_Rev Access'!$F$7:$GK$318,$CU$2,FALSE))</f>
        <v>169513.2</v>
      </c>
      <c r="CV120" s="90">
        <f>IF(ISNA(VLOOKUP($B120,'[1]1718  Exp_Rev Access'!$F$7:$GK$318,$CV$2,FALSE)),"",VLOOKUP($B120,'[1]1718  Exp_Rev Access'!$F$7:$GK$318,$CV$2,FALSE))</f>
        <v>36366.879999999997</v>
      </c>
      <c r="CW120" s="90">
        <f>IF(ISNA(VLOOKUP($B120,'[1]1718  Exp_Rev Access'!$F$7:$GK$318,$CW$2,FALSE)),"",VLOOKUP($B120,'[1]1718  Exp_Rev Access'!$F$7:$GK$318,$CW$2,FALSE))</f>
        <v>0</v>
      </c>
      <c r="CX120" s="90">
        <f>IF(ISNA(VLOOKUP($B120,'[1]1718  Exp_Rev Access'!$F$7:$GK$318,$CX$2,FALSE)),"",VLOOKUP($B120,'[1]1718  Exp_Rev Access'!$F$7:$GK$318,$CX$2,FALSE))</f>
        <v>0</v>
      </c>
      <c r="CY120" s="90">
        <f>IF(ISNA(VLOOKUP($B120,'[1]1718  Exp_Rev Access'!$F$7:$GK$318,$CY$2,FALSE)),"",VLOOKUP($B120,'[1]1718  Exp_Rev Access'!$F$7:$GK$318,$CY$2,FALSE))</f>
        <v>0</v>
      </c>
      <c r="CZ120" s="90">
        <f>IF(ISNA(VLOOKUP($B120,'[1]1718  Exp_Rev Access'!$F$7:$GK$318,$CZ$2,FALSE)),"",VLOOKUP($B120,'[1]1718  Exp_Rev Access'!$F$7:$GK$318,$CZ$2,FALSE))</f>
        <v>0</v>
      </c>
      <c r="DA120" s="90">
        <f>IF(ISNA(VLOOKUP($B120,'[1]1718  Exp_Rev Access'!$F$7:$GK$318,$DA$2,FALSE)),"",VLOOKUP($B120,'[1]1718  Exp_Rev Access'!$F$7:$GK$318,$DA$2,FALSE))</f>
        <v>0</v>
      </c>
      <c r="DB120" s="90">
        <f>IF(ISNA(VLOOKUP($B120,'[1]1718  Exp_Rev Access'!$F$7:$GK$318,$DB$2,FALSE)),"",VLOOKUP($B120,'[1]1718  Exp_Rev Access'!$F$7:$GK$318,$DB$2,FALSE))</f>
        <v>0</v>
      </c>
      <c r="DC120" s="90">
        <f>IF(ISNA(VLOOKUP($B120,'[1]1718  Exp_Rev Access'!$F$7:$GK$318,$DC$2,FALSE)),"",VLOOKUP($B120,'[1]1718  Exp_Rev Access'!$F$7:$GK$318,$DC$2,FALSE))</f>
        <v>0</v>
      </c>
      <c r="DD120" s="90">
        <f>IF(ISNA(VLOOKUP($B120,'[1]1718  Exp_Rev Access'!$F$7:$GK$318,$DD$2,FALSE)),"",VLOOKUP($B120,'[1]1718  Exp_Rev Access'!$F$7:$GK$318,$DD$2,FALSE))</f>
        <v>0</v>
      </c>
      <c r="DE120" s="90">
        <f>IF(ISNA(VLOOKUP($B120,'[1]1718  Exp_Rev Access'!$F$7:$GK$318,$DE$2,FALSE)),"",VLOOKUP($B120,'[1]1718  Exp_Rev Access'!$F$7:$GK$318,$DE$2,FALSE))</f>
        <v>0</v>
      </c>
      <c r="DF120" s="90">
        <f>IF(ISNA(VLOOKUP($B120,'[1]1718  Exp_Rev Access'!$F$7:$GK$318,$DF$2,FALSE)),"",VLOOKUP($B120,'[1]1718  Exp_Rev Access'!$F$7:$GK$318,$DF$2,FALSE))</f>
        <v>0</v>
      </c>
      <c r="DG120" s="90">
        <f>IF(ISNA(VLOOKUP($B120,'[1]1718  Exp_Rev Access'!$F$7:$GK$318,$DG$2,FALSE)),"",VLOOKUP($B120,'[1]1718  Exp_Rev Access'!$F$7:$GK$318,$DG$2,FALSE))</f>
        <v>0</v>
      </c>
      <c r="DH120" s="90">
        <f>IF(ISNA(VLOOKUP($B120,'[1]1718  Exp_Rev Access'!$F$7:$GK$318,$DH$2,FALSE)),"",VLOOKUP($B120,'[1]1718  Exp_Rev Access'!$F$7:$GK$318,$DH$2,FALSE))</f>
        <v>5915.89</v>
      </c>
      <c r="DI120" s="90">
        <f>IF(ISNA(VLOOKUP($B120,'[1]1718  Exp_Rev Access'!$F$7:$GK$318,$DI$2,FALSE)),"",VLOOKUP($B120,'[1]1718  Exp_Rev Access'!$F$7:$GK$318,$DI$2,FALSE))</f>
        <v>126309</v>
      </c>
      <c r="DJ120" s="90">
        <f>IF(ISNA(VLOOKUP($B120,'[1]1718  Exp_Rev Access'!$F$7:$GK$318,$DJ$2,FALSE)),"",VLOOKUP($B120,'[1]1718  Exp_Rev Access'!$F$7:$GK$318,$DJ$2,FALSE))</f>
        <v>0</v>
      </c>
      <c r="DK120" s="90">
        <f>IF(ISNA(VLOOKUP($B120,'[1]1718  Exp_Rev Access'!$F$7:$GK$318,$DK$2,FALSE)),"",VLOOKUP($B120,'[1]1718  Exp_Rev Access'!$F$7:$GK$318,$DK$2,FALSE))</f>
        <v>0</v>
      </c>
      <c r="DL120" s="90">
        <f>IF(ISNA(VLOOKUP($B120,'[1]1718  Exp_Rev Access'!$F$7:$GK$318,$DL$2,FALSE)),"",VLOOKUP($B120,'[1]1718  Exp_Rev Access'!$F$7:$GK$318,$DL$2,FALSE))</f>
        <v>0</v>
      </c>
      <c r="DM120" s="90">
        <f>IF(ISNA(VLOOKUP($B120,'[1]1718  Exp_Rev Access'!$F$7:$GK$318,$DM$2,FALSE)),"",VLOOKUP($B120,'[1]1718  Exp_Rev Access'!$F$7:$GK$318,$DM$2,FALSE))</f>
        <v>0</v>
      </c>
      <c r="DN120" s="90">
        <f>IF(ISNA(VLOOKUP($B120,'[1]1718  Exp_Rev Access'!$F$7:$GK$318,$DN$2,FALSE)),"",VLOOKUP($B120,'[1]1718  Exp_Rev Access'!$F$7:$GK$318,$DN$2,FALSE))</f>
        <v>0</v>
      </c>
      <c r="DO120" s="90">
        <f>IF(ISNA(VLOOKUP($B120,'[1]1718  Exp_Rev Access'!$F$7:$GK$318,$DO$2,FALSE)),"",VLOOKUP($B120,'[1]1718  Exp_Rev Access'!$F$7:$GK$318,$DO$2,FALSE))</f>
        <v>0</v>
      </c>
      <c r="DP120" s="90">
        <f>IF(ISNA(VLOOKUP($B120,'[1]1718  Exp_Rev Access'!$F$7:$GK$318,$DP$2,FALSE)),"",VLOOKUP($B120,'[1]1718  Exp_Rev Access'!$F$7:$GK$318,$DP$2,FALSE))</f>
        <v>0</v>
      </c>
      <c r="DQ120" s="90">
        <f>IF(ISNA(VLOOKUP($B120,'[1]1718  Exp_Rev Access'!$F$7:$GK$318,$DQ$2,FALSE)),"",VLOOKUP($B120,'[1]1718  Exp_Rev Access'!$F$7:$GK$318,$DQ$2,FALSE))</f>
        <v>0</v>
      </c>
      <c r="DR120" s="90">
        <f>IF(ISNA(VLOOKUP($B120,'[1]1718  Exp_Rev Access'!$F$7:$GK$318,$DR$2,FALSE)),"",VLOOKUP($B120,'[1]1718  Exp_Rev Access'!$F$7:$GK$318,$DR$2,FALSE))</f>
        <v>0</v>
      </c>
      <c r="DS120" s="90">
        <f>IF(ISNA(VLOOKUP($B120,'[1]1718  Exp_Rev Access'!$F$7:$GK$318,$DS$2,FALSE)),"",VLOOKUP($B120,'[1]1718  Exp_Rev Access'!$F$7:$GK$318,$DS$2,FALSE))</f>
        <v>0</v>
      </c>
      <c r="DT120" s="90">
        <f>IF(ISNA(VLOOKUP($B120,'[1]1718  Exp_Rev Access'!$F$7:$GK$318,$DT$2,FALSE)),"",VLOOKUP($B120,'[1]1718  Exp_Rev Access'!$F$7:$GK$318,$DT$2,FALSE))</f>
        <v>0</v>
      </c>
      <c r="DU120" s="90">
        <f>IF(ISNA(VLOOKUP($B120,'[1]1718  Exp_Rev Access'!$F$7:$GK$318,$DU$2,FALSE)),"",VLOOKUP($B120,'[1]1718  Exp_Rev Access'!$F$7:$GK$318,$DU$2,FALSE))</f>
        <v>0</v>
      </c>
      <c r="DV120" s="90">
        <f>IF(ISNA(VLOOKUP($B120,'[1]1718  Exp_Rev Access'!$F$7:$GK$318,$DV$2,FALSE)),"",VLOOKUP($B120,'[1]1718  Exp_Rev Access'!$F$7:$GK$318,$DV$2,FALSE))</f>
        <v>0</v>
      </c>
      <c r="DW120" s="90">
        <f>IF(ISNA(VLOOKUP($B120,'[1]1718  Exp_Rev Access'!$F$7:$GK$318,$DW$2,FALSE)),"",VLOOKUP($B120,'[1]1718  Exp_Rev Access'!$F$7:$GK$318,$DW$2,FALSE))</f>
        <v>0</v>
      </c>
      <c r="DX120" s="90">
        <f>IF(ISNA(VLOOKUP($B120,'[1]1718  Exp_Rev Access'!$F$7:$GK$318,$DX$2,FALSE)),"",VLOOKUP($B120,'[1]1718  Exp_Rev Access'!$F$7:$GK$318,$DX$2,FALSE))</f>
        <v>0</v>
      </c>
      <c r="DY120" s="90">
        <f>IF(ISNA(VLOOKUP($B120,'[1]1718  Exp_Rev Access'!$F$7:$GK$318,$DY$2,FALSE)),"",VLOOKUP($B120,'[1]1718  Exp_Rev Access'!$F$7:$GK$318,$DY$2,FALSE))</f>
        <v>0</v>
      </c>
      <c r="DZ120" s="90">
        <f>IF(ISNA(VLOOKUP($B120,'[1]1718  Exp_Rev Access'!$F$7:$GK$318,$DZ$2,FALSE)),"",VLOOKUP($B120,'[1]1718  Exp_Rev Access'!$F$7:$GK$318,$DZ$2,FALSE))</f>
        <v>0</v>
      </c>
      <c r="EA120" s="90">
        <f>IF(ISNA(VLOOKUP($B120,'[1]1718  Exp_Rev Access'!$F$7:$GK$318,$EA$2,FALSE)),"",VLOOKUP($B120,'[1]1718  Exp_Rev Access'!$F$7:$GK$318,$EA$2,FALSE))</f>
        <v>0</v>
      </c>
      <c r="EB120" s="90">
        <f>IF(ISNA(VLOOKUP($B120,'[1]1718  Exp_Rev Access'!$F$7:$GK$318,$EB$2,FALSE)),"",VLOOKUP($B120,'[1]1718  Exp_Rev Access'!$F$7:$GK$318,$EB$2,FALSE))</f>
        <v>0</v>
      </c>
      <c r="EC120" s="90">
        <f>IF(ISNA(VLOOKUP($B120,'[1]1718  Exp_Rev Access'!$F$7:$GK$318,$EC$2,FALSE)),"",VLOOKUP($B120,'[1]1718  Exp_Rev Access'!$F$7:$GK$318,$EC$2,FALSE))</f>
        <v>0</v>
      </c>
      <c r="ED120" s="90">
        <f>IF(ISNA(VLOOKUP($B120,'[1]1718  Exp_Rev Access'!$F$7:$GK$318,$ED$2,FALSE)),"",VLOOKUP($B120,'[1]1718  Exp_Rev Access'!$F$7:$GK$318,$ED$2,FALSE))</f>
        <v>0</v>
      </c>
      <c r="EE120" s="90">
        <f>IF(ISNA(VLOOKUP($B120,'[1]1718  Exp_Rev Access'!$F$7:$GK$318,$EE$2,FALSE)),"",VLOOKUP($B120,'[1]1718  Exp_Rev Access'!$F$7:$GK$318,$EE$2,FALSE))</f>
        <v>0</v>
      </c>
      <c r="EF120" s="90">
        <f>IF(ISNA(VLOOKUP($B120,'[1]1718  Exp_Rev Access'!$F$7:$GK$318,$EF$2,FALSE)),"",VLOOKUP($B120,'[1]1718  Exp_Rev Access'!$F$7:$GK$318,$EF$2,FALSE))</f>
        <v>0</v>
      </c>
      <c r="EG120" s="90">
        <f>IF(ISNA(VLOOKUP($B120,'[1]1718  Exp_Rev Access'!$F$7:$GK$318,$EG$2,FALSE)),"",VLOOKUP($B120,'[1]1718  Exp_Rev Access'!$F$7:$GK$318,$EG$2,FALSE))</f>
        <v>0</v>
      </c>
      <c r="EH120" s="90">
        <f>IF(ISNA(VLOOKUP($B120,'[1]1718  Exp_Rev Access'!$F$7:$GK$318,$EH$2,FALSE)),"",VLOOKUP($B120,'[1]1718  Exp_Rev Access'!$F$7:$GK$318,$EH$2,FALSE))</f>
        <v>0</v>
      </c>
      <c r="EI120" s="90">
        <f>IF(ISNA(VLOOKUP($B120,'[1]1718  Exp_Rev Access'!$F$7:$GK$318,$EI$2,FALSE)),"",VLOOKUP($B120,'[1]1718  Exp_Rev Access'!$F$7:$GK$318,$EI$2,FALSE))</f>
        <v>0</v>
      </c>
      <c r="EJ120" s="90">
        <f>IF(ISNA(VLOOKUP($B120,'[1]1718  Exp_Rev Access'!$F$7:$GK$318,$EJ$2,FALSE)),"",VLOOKUP($B120,'[1]1718  Exp_Rev Access'!$F$7:$GK$318,$EJ$2,FALSE))</f>
        <v>0</v>
      </c>
      <c r="EK120" s="90">
        <f>IF(ISNA(VLOOKUP($B120,'[1]1718  Exp_Rev Access'!$F$7:$GK$318,$EK$2,FALSE)),"",VLOOKUP($B120,'[1]1718  Exp_Rev Access'!$F$7:$GK$318,$EK$2,FALSE))</f>
        <v>0</v>
      </c>
      <c r="EL120" s="90">
        <f>IF(ISNA(VLOOKUP($B120,'[1]1718  Exp_Rev Access'!$F$7:$GK$318,$EL$2,FALSE)),"",VLOOKUP($B120,'[1]1718  Exp_Rev Access'!$F$7:$GK$318,$EL$2,FALSE))</f>
        <v>0</v>
      </c>
      <c r="EM120" s="90">
        <f>IF(ISNA(VLOOKUP($B120,'[1]1718  Exp_Rev Access'!$F$7:$GK$318,$EM$2,FALSE)),"",VLOOKUP($B120,'[1]1718  Exp_Rev Access'!$F$7:$GK$318,$EM$2,FALSE))</f>
        <v>0</v>
      </c>
      <c r="EN120" s="90">
        <f>IF(ISNA(VLOOKUP($B120,'[1]1718  Exp_Rev Access'!$F$7:$GK$318,$EN$2,FALSE)),"",VLOOKUP($B120,'[1]1718  Exp_Rev Access'!$F$7:$GK$318,$EN$2,FALSE))</f>
        <v>0</v>
      </c>
      <c r="EO120" s="90">
        <f>IF(ISNA(VLOOKUP($B120,'[1]1718  Exp_Rev Access'!$F$7:$GK$318,$EO$2,FALSE)),"",VLOOKUP($B120,'[1]1718  Exp_Rev Access'!$F$7:$GK$318,$EO$2,FALSE))</f>
        <v>3113.25</v>
      </c>
      <c r="EP120" s="90">
        <f>IF(ISNA(VLOOKUP($B120,'[1]1718  Exp_Rev Access'!$F$7:$GK$318,$EP$2,FALSE)),"",VLOOKUP($B120,'[1]1718  Exp_Rev Access'!$F$7:$GK$318,$EP$2,FALSE))</f>
        <v>0</v>
      </c>
      <c r="EQ120" s="90">
        <f>IF(ISNA(VLOOKUP($B120,'[1]1718  Exp_Rev Access'!$F$7:$GK$318,$EQ$2,FALSE)),"",VLOOKUP($B120,'[1]1718  Exp_Rev Access'!$F$7:$GK$318,$EQ$2,FALSE))</f>
        <v>0</v>
      </c>
      <c r="ER120" s="90">
        <f>IF(ISNA(VLOOKUP($B120,'[1]1718  Exp_Rev Access'!$F$7:$GK$318,$ER$2,FALSE)),"",VLOOKUP($B120,'[1]1718  Exp_Rev Access'!$F$7:$GK$318,$ER$2,FALSE))</f>
        <v>0</v>
      </c>
      <c r="ES120" s="90">
        <f>IF(ISNA(VLOOKUP($B120,'[1]1718  Exp_Rev Access'!$F$7:$GK$318,$ES$2,FALSE)),"",VLOOKUP($B120,'[1]1718  Exp_Rev Access'!$F$7:$GK$318,$ES$2,FALSE))</f>
        <v>0</v>
      </c>
      <c r="ET120" s="90">
        <f>IF(ISNA(VLOOKUP($B120,'[1]1718  Exp_Rev Access'!$F$7:$GK$318,$ET$2,FALSE)),"",VLOOKUP($B120,'[1]1718  Exp_Rev Access'!$F$7:$GK$318,$ET$2,FALSE))</f>
        <v>0</v>
      </c>
      <c r="EU120" s="90">
        <f>IF(ISNA(VLOOKUP($B120,'[1]1718  Exp_Rev Access'!$F$7:$GK$318,$EU$2,FALSE)),"",VLOOKUP($B120,'[1]1718  Exp_Rev Access'!$F$7:$GK$318,$EU$2,FALSE))</f>
        <v>0</v>
      </c>
      <c r="EV120" s="90">
        <f>IF(ISNA(VLOOKUP($B120,'[1]1718  Exp_Rev Access'!$F$7:$GK$318,$EV$2,FALSE)),"",VLOOKUP($B120,'[1]1718  Exp_Rev Access'!$F$7:$GK$318,$EV$2,FALSE))</f>
        <v>1171.8900000000001</v>
      </c>
      <c r="EW120" s="90">
        <f>IF(ISNA(VLOOKUP($B120,'[1]1718  Exp_Rev Access'!$F$7:$GK$318,$EW$2,FALSE)),"",VLOOKUP($B120,'[1]1718  Exp_Rev Access'!$F$7:$GK$318,$EW$2,FALSE))</f>
        <v>0</v>
      </c>
      <c r="EX120" s="90">
        <f>IF(ISNA(VLOOKUP($B120,'[1]1718  Exp_Rev Access'!$F$7:$GK$318,$EX$2,FALSE)),"",VLOOKUP($B120,'[1]1718  Exp_Rev Access'!$F$7:$GK$318,$EX$2,FALSE))</f>
        <v>0</v>
      </c>
      <c r="EY120" s="90">
        <f>IF(ISNA(VLOOKUP($B120,'[1]1718  Exp_Rev Access'!$F$7:$GK$318,$EY$2,FALSE)),"",VLOOKUP($B120,'[1]1718  Exp_Rev Access'!$F$7:$GK$318,$EY$2,FALSE))</f>
        <v>0</v>
      </c>
      <c r="EZ120" s="90">
        <f>IF(ISNA(VLOOKUP($B120,'[1]1718  Exp_Rev Access'!$F$7:$GK$318,$EZ$2,FALSE)),"",VLOOKUP($B120,'[1]1718  Exp_Rev Access'!$F$7:$GK$318,$EZ$2,FALSE))</f>
        <v>0</v>
      </c>
      <c r="FA120" s="90">
        <f>IF(ISNA(VLOOKUP($B120,'[1]1718  Exp_Rev Access'!$F$7:$GK$318,$FA$2,FALSE)),"",VLOOKUP($B120,'[1]1718  Exp_Rev Access'!$F$7:$GK$318,$FA$2,FALSE))</f>
        <v>0</v>
      </c>
      <c r="FB120" s="90">
        <f>IF(ISNA(VLOOKUP($B120,'[1]1718  Exp_Rev Access'!$F$7:$GK$318,$FB$2,FALSE)),"",VLOOKUP($B120,'[1]1718  Exp_Rev Access'!$F$7:$GK$318,$FB$2,FALSE))</f>
        <v>0</v>
      </c>
      <c r="FC120" s="90">
        <f>IF(ISNA(VLOOKUP($B120,'[1]1718  Exp_Rev Access'!$F$7:$GK$318,$FC$2,FALSE)),"",VLOOKUP($B120,'[1]1718  Exp_Rev Access'!$F$7:$GK$318,$FC$2,FALSE))</f>
        <v>0</v>
      </c>
      <c r="FD120" s="90">
        <f>IF(ISNA(VLOOKUP($B120,'[1]1718  Exp_Rev Access'!$F$7:$GK$318,$FD$2,FALSE)),"",VLOOKUP($B120,'[1]1718  Exp_Rev Access'!$F$7:$GK$318,$FD$2,FALSE))</f>
        <v>0</v>
      </c>
      <c r="FE120" s="90">
        <f>IF(ISNA(VLOOKUP($B120,'[1]1718  Exp_Rev Access'!$F$7:$GK$318,$FE$2,FALSE)),"",VLOOKUP($B120,'[1]1718  Exp_Rev Access'!$F$7:$GK$318,$FE$2,FALSE))</f>
        <v>0</v>
      </c>
      <c r="FF120" s="90">
        <f>IF(ISNA(VLOOKUP($B120,'[1]1718  Exp_Rev Access'!$F$7:$GK$318,$FF$2,FALSE)),"",VLOOKUP($B120,'[1]1718  Exp_Rev Access'!$F$7:$GK$318,$FF$2,FALSE))</f>
        <v>0</v>
      </c>
      <c r="FG120" s="90">
        <f>IF(ISNA(VLOOKUP($B120,'[1]1718  Exp_Rev Access'!$F$7:$GK$318,$FG$2,FALSE)),"",VLOOKUP($B120,'[1]1718  Exp_Rev Access'!$F$7:$GK$318,$FG$2,FALSE))</f>
        <v>0</v>
      </c>
      <c r="FH120" s="90">
        <f>IF(ISNA(VLOOKUP($B120,'[1]1718  Exp_Rev Access'!$F$7:$GK$318,$FH$2,FALSE)),"",VLOOKUP($B120,'[1]1718  Exp_Rev Access'!$F$7:$GK$318,$FH$2,FALSE))</f>
        <v>0</v>
      </c>
      <c r="FI120" s="90">
        <f>IF(ISNA(VLOOKUP($B120,'[1]1718  Exp_Rev Access'!$F$7:$GK$318,$FI$2,FALSE)),"",VLOOKUP($B120,'[1]1718  Exp_Rev Access'!$F$7:$GK$318,$FI$2,FALSE))</f>
        <v>0</v>
      </c>
      <c r="FJ120" s="90">
        <f>IF(ISNA(VLOOKUP($B120,'[1]1718  Exp_Rev Access'!$F$7:$GK$318,$FJ$2,FALSE)),"",VLOOKUP($B120,'[1]1718  Exp_Rev Access'!$F$7:$GK$318,$FJ$2,FALSE))</f>
        <v>0</v>
      </c>
      <c r="FK120" s="90">
        <f>IF(ISNA(VLOOKUP($B120,'[1]1718  Exp_Rev Access'!$F$7:$GK$318,$FK$2,FALSE)),"",VLOOKUP($B120,'[1]1718  Exp_Rev Access'!$F$7:$GK$318,$FK$2,FALSE))</f>
        <v>0</v>
      </c>
      <c r="FL120" s="90">
        <f>IF(ISNA(VLOOKUP($B120,'[1]1718  Exp_Rev Access'!$F$7:$GK$318,$FL$2,FALSE)),"",VLOOKUP($B120,'[1]1718  Exp_Rev Access'!$F$7:$GK$318,$FL$2,FALSE))</f>
        <v>0</v>
      </c>
      <c r="FM120" s="90">
        <f>IF(ISNA(VLOOKUP($B120,'[1]1718  Exp_Rev Access'!$F$7:$GK$318,$FM$2,FALSE)),"",VLOOKUP($B120,'[1]1718  Exp_Rev Access'!$F$7:$GK$318,$FM$2,FALSE))</f>
        <v>0</v>
      </c>
      <c r="FN120" s="90">
        <f>IF(ISNA(VLOOKUP($B120,'[1]1718  Exp_Rev Access'!$F$7:$GK$318,$FN$2,FALSE)),"",VLOOKUP($B120,'[1]1718  Exp_Rev Access'!$F$7:$GK$318,$FN$2,FALSE))</f>
        <v>0</v>
      </c>
      <c r="FO120" s="90">
        <f>IF(ISNA(VLOOKUP($B120,'[1]1718  Exp_Rev Access'!$F$7:$GK$318,$FO$2,FALSE)),"",VLOOKUP($B120,'[1]1718  Exp_Rev Access'!$F$7:$GK$318,$FO$2,FALSE))</f>
        <v>0</v>
      </c>
      <c r="FP120" s="90">
        <f>IF(ISNA(VLOOKUP($B120,'[1]1718  Exp_Rev Access'!$F$7:$GK$318,$FP$2,FALSE)),"",VLOOKUP($B120,'[1]1718  Exp_Rev Access'!$F$7:$GK$318,$FP$2,FALSE))</f>
        <v>0</v>
      </c>
      <c r="FQ120" s="90">
        <f>IF(ISNA(VLOOKUP($B120,'[1]1718  Exp_Rev Access'!$F$7:$GK$318,$FQ$2,FALSE)),"",VLOOKUP($B120,'[1]1718  Exp_Rev Access'!$F$7:$GK$318,$FQ$2,FALSE))</f>
        <v>0</v>
      </c>
      <c r="FR120" s="90">
        <f>IF(ISNA(VLOOKUP($B120,'[1]1718  Exp_Rev Access'!$F$7:$GK$318,$FR$2,FALSE)),"",VLOOKUP($B120,'[1]1718  Exp_Rev Access'!$F$7:$GK$318,$FR$2,FALSE))</f>
        <v>17835.96</v>
      </c>
      <c r="FS120" s="56">
        <f t="shared" si="398"/>
        <v>423825.07000000007</v>
      </c>
      <c r="FT120" s="92">
        <f t="shared" si="399"/>
        <v>9.0429448456989567E-2</v>
      </c>
      <c r="FU120" s="94">
        <f t="shared" si="400"/>
        <v>1321.7272812324584</v>
      </c>
      <c r="FV120" s="95">
        <f>IF(ISNA(VLOOKUP($B120,'[1]1718  Exp_Rev Access'!$F$7:$GK$318,$FV$2,FALSE)),"",VLOOKUP($B120,'[1]1718  Exp_Rev Access'!$F$7:$GK$318,$FV$2,FALSE))</f>
        <v>0</v>
      </c>
      <c r="FW120" s="95">
        <f>IF(ISNA(VLOOKUP($B120,'[1]1718  Exp_Rev Access'!$F$7:$GK$318,$FW$2,FALSE)),"",VLOOKUP($B120,'[1]1718  Exp_Rev Access'!$F$7:$GK$318,$FW$2,FALSE))</f>
        <v>0</v>
      </c>
      <c r="FX120" s="95">
        <f>IF(ISNA(VLOOKUP($B120,'[1]1718  Exp_Rev Access'!$F$7:$GK$318,$FX$2,FALSE)),"",VLOOKUP($B120,'[1]1718  Exp_Rev Access'!$F$7:$GK$318,$FX$2,FALSE))</f>
        <v>0</v>
      </c>
      <c r="FY120" s="95">
        <f>IF(ISNA(VLOOKUP($B120,'[1]1718  Exp_Rev Access'!$F$7:$GK$318,$FY$2,FALSE)),"",VLOOKUP($B120,'[1]1718  Exp_Rev Access'!$F$7:$GK$318,$FY$2,FALSE))</f>
        <v>0</v>
      </c>
      <c r="FZ120" s="95">
        <f>IF(ISNA(VLOOKUP($B120,'[1]1718  Exp_Rev Access'!$F$7:$GK$318,$FZ$2,FALSE)),"",VLOOKUP($B120,'[1]1718  Exp_Rev Access'!$F$7:$GK$318,$FZ$2,FALSE))</f>
        <v>0</v>
      </c>
      <c r="GA120" s="95">
        <f>IF(ISNA(VLOOKUP($B120,'[1]1718  Exp_Rev Access'!$F$7:$GK$318,$GA$2,FALSE)),"",VLOOKUP($B120,'[1]1718  Exp_Rev Access'!$F$7:$GK$318,$GA$2,FALSE))</f>
        <v>0</v>
      </c>
      <c r="GB120" s="95">
        <f>IF(ISNA(VLOOKUP($B120,'[1]1718  Exp_Rev Access'!$F$7:$GK$318,$GB$2,FALSE)),"",VLOOKUP($B120,'[1]1718  Exp_Rev Access'!$F$7:$GK$318,$GB$2,FALSE))</f>
        <v>0</v>
      </c>
      <c r="GC120" s="95">
        <f>IF(ISNA(VLOOKUP($B120,'[1]1718  Exp_Rev Access'!$F$7:$GK$318,$GC$2,FALSE)),"",VLOOKUP($B120,'[1]1718  Exp_Rev Access'!$F$7:$GK$318,$GC$2,FALSE))</f>
        <v>0</v>
      </c>
      <c r="GD120" s="95">
        <f>IF(ISNA(VLOOKUP($B120,'[1]1718  Exp_Rev Access'!$F$7:$GK$318,$GD$2,FALSE)),"",VLOOKUP($B120,'[1]1718  Exp_Rev Access'!$F$7:$GK$318,$GD$2,FALSE))</f>
        <v>0</v>
      </c>
      <c r="GE120" s="95">
        <f>IF(ISNA(VLOOKUP($B120,'[1]1718  Exp_Rev Access'!$F$7:$GK$318,$GE$2,FALSE)),"",VLOOKUP($B120,'[1]1718  Exp_Rev Access'!$F$7:$GK$318,$GE$2,FALSE))</f>
        <v>0</v>
      </c>
      <c r="GF120" s="95">
        <f>IF(ISNA(VLOOKUP($B120,'[1]1718  Exp_Rev Access'!$F$7:$GK$318,$GF$2,FALSE)),"",VLOOKUP($B120,'[1]1718  Exp_Rev Access'!$F$7:$GK$318,$GF$2,FALSE))</f>
        <v>0</v>
      </c>
      <c r="GG120" s="95">
        <f>IF(ISNA(VLOOKUP($B120,'[1]1718  Exp_Rev Access'!$F$7:$GK$318,$GG$2,FALSE)),"",VLOOKUP($B120,'[1]1718  Exp_Rev Access'!$F$7:$GK$318,$GG$2,FALSE))</f>
        <v>0</v>
      </c>
      <c r="GH120" s="95">
        <f>IF(ISNA(VLOOKUP($B120,'[1]1718  Exp_Rev Access'!$F$7:$GK$318,$GH$2,FALSE)),"",VLOOKUP($B120,'[1]1718  Exp_Rev Access'!$F$7:$GK$318,$GH$2,FALSE))</f>
        <v>0</v>
      </c>
      <c r="GI120" s="95">
        <f>IF(ISNA(VLOOKUP($B120,'[1]1718  Exp_Rev Access'!$F$7:$GK$318,$GI$2,FALSE)),"",VLOOKUP($B120,'[1]1718  Exp_Rev Access'!$F$7:$GK$318,$GI$2,FALSE))</f>
        <v>0</v>
      </c>
      <c r="GJ120" s="95">
        <f>IF(ISNA(VLOOKUP($B120,'[1]1718  Exp_Rev Access'!$F$7:$GK$318,$GJ$2,FALSE)),"",VLOOKUP($B120,'[1]1718  Exp_Rev Access'!$F$7:$GK$318,$GJ$2,FALSE))</f>
        <v>0</v>
      </c>
      <c r="GK120" s="95">
        <f>IF(ISNA(VLOOKUP($B120,'[1]1718  Exp_Rev Access'!$F$7:$GK$318,$GK$2,FALSE)),"",VLOOKUP($B120,'[1]1718  Exp_Rev Access'!$F$7:$GK$318,$GK$2,FALSE))</f>
        <v>0</v>
      </c>
      <c r="GL120" s="95">
        <f>IF(ISNA(VLOOKUP($B120,'[1]1718  Exp_Rev Access'!$F$7:$GK$318,$GL$2,FALSE)),"",VLOOKUP($B120,'[1]1718  Exp_Rev Access'!$F$7:$GK$318,$GL$2,FALSE))</f>
        <v>0</v>
      </c>
      <c r="GM120" s="95">
        <f>IF(ISNA(VLOOKUP($B120,'[1]1718  Exp_Rev Access'!$F$7:$GK$318,$GM$2,FALSE)),"",VLOOKUP($B120,'[1]1718  Exp_Rev Access'!$F$7:$GK$318,$GM$2,FALSE))</f>
        <v>0</v>
      </c>
      <c r="GN120" s="95">
        <f>IF(ISNA(VLOOKUP($B120,'[1]1718  Exp_Rev Access'!$F$7:$GK$318,$GN$2,FALSE)),"",VLOOKUP($B120,'[1]1718  Exp_Rev Access'!$F$7:$GK$318,$GN$2,FALSE))</f>
        <v>0</v>
      </c>
      <c r="GO120" s="95">
        <f>IF(ISNA(VLOOKUP($B120,'[1]1718  Exp_Rev Access'!$F$7:$GK$318,$GO$2,FALSE)),"",VLOOKUP($B120,'[1]1718  Exp_Rev Access'!$F$7:$GK$318,$GO$2,FALSE))</f>
        <v>0</v>
      </c>
      <c r="GP120" s="95">
        <f>IF(ISNA(VLOOKUP($B120,'[1]1718  Exp_Rev Access'!$F$7:$GK$318,$GP$2,FALSE)),"",VLOOKUP($B120,'[1]1718  Exp_Rev Access'!$F$7:$GK$318,$GP$2,FALSE))</f>
        <v>0</v>
      </c>
      <c r="GQ120" s="95">
        <f>IF(ISNA(VLOOKUP($B120,'[1]1718  Exp_Rev Access'!$F$7:$GK$318,$GQ$2,FALSE)),"",VLOOKUP($B120,'[1]1718  Exp_Rev Access'!$F$7:$GK$318,$GQ$2,FALSE))</f>
        <v>0</v>
      </c>
      <c r="GR120" s="95">
        <f>IF(ISNA(VLOOKUP($B120,'[1]1718  Exp_Rev Access'!$F$7:$GK$318,$GR$2,FALSE)),"",VLOOKUP($B120,'[1]1718  Exp_Rev Access'!$F$7:$GK$318,$GR$2,FALSE))</f>
        <v>0</v>
      </c>
      <c r="GS120" s="95">
        <f>IF(ISNA(VLOOKUP($B120,'[1]1718  Exp_Rev Access'!$F$7:$GK$318,$GS$2,FALSE)),"",VLOOKUP($B120,'[1]1718  Exp_Rev Access'!$F$7:$GK$318,$GS$2,FALSE))</f>
        <v>0</v>
      </c>
      <c r="GT120" s="95">
        <f>IF(ISNA(VLOOKUP($B120,'[1]1718  Exp_Rev Access'!$F$7:$GK$318,$GT$2,FALSE)),"",VLOOKUP($B120,'[1]1718  Exp_Rev Access'!$F$7:$GK$318,$GT$2,FALSE))</f>
        <v>0</v>
      </c>
      <c r="GU120" s="56">
        <f t="shared" si="401"/>
        <v>0</v>
      </c>
      <c r="GV120" s="92">
        <f t="shared" si="402"/>
        <v>0</v>
      </c>
      <c r="GW120" s="96">
        <f t="shared" si="403"/>
        <v>0</v>
      </c>
    </row>
    <row r="121" spans="1:222" x14ac:dyDescent="0.3">
      <c r="A121" s="73"/>
      <c r="B121" s="88" t="s">
        <v>335</v>
      </c>
      <c r="C121" s="89" t="s">
        <v>336</v>
      </c>
      <c r="D121" s="75">
        <f>IF(ISNA(VLOOKUP($B121,'[1]1718 enrollment_Rev_Exp by size'!$A$7:H459,3,FALSE)),"",VLOOKUP($B121,'[1]1718 enrollment_Rev_Exp by size'!$A$7:$G$363,3,FALSE))</f>
        <v>1398.0900000000004</v>
      </c>
      <c r="E121" s="76">
        <f>IF(ISNA(VLOOKUP($B121,'[1]1718 enrollment_Rev_Exp by size'!$A$7:I459,5,FALSE)),"",VLOOKUP($B121,'[1]1718 enrollment_Rev_Exp by size'!$A$7:$G$350,5,FALSE))</f>
        <v>17018707.559999999</v>
      </c>
      <c r="F121" s="70">
        <f t="shared" si="385"/>
        <v>17018707.559999999</v>
      </c>
      <c r="G121" s="70">
        <f t="shared" si="386"/>
        <v>0</v>
      </c>
      <c r="H121" s="90">
        <f>IF(ISNA(VLOOKUP($B121,'[1]1718  Exp_Rev Access'!$F$7:$GK$318,3,FALSE)),"",VLOOKUP($B121,'[1]1718  Exp_Rev Access'!$F$7:$GK$318,3,FALSE))</f>
        <v>2244476.7000000002</v>
      </c>
      <c r="I121" s="90">
        <f>IF(ISNA(VLOOKUP($B121,'[1]1718  Exp_Rev Access'!$F$7:$GK$318,4,FALSE)),"",VLOOKUP($B121,'[1]1718  Exp_Rev Access'!$F$7:$GK$318,4,FALSE))</f>
        <v>222.99</v>
      </c>
      <c r="J121" s="90">
        <f>IF(ISNA(VLOOKUP($B121,'[1]1718  Exp_Rev Access'!$F$7:$GK$318,5,FALSE)),"",VLOOKUP($B121,'[1]1718  Exp_Rev Access'!$F$7:$GK$318,5,FALSE))</f>
        <v>977.04</v>
      </c>
      <c r="K121" s="90">
        <f>IF(ISNA(VLOOKUP($B121,'[1]1718  Exp_Rev Access'!$F$7:$GK$318,6,FALSE)),"-",VLOOKUP($B121,'[1]1718  Exp_Rev Access'!$F$7:$GK$318,6,FALSE))</f>
        <v>93419.78</v>
      </c>
      <c r="L121" s="90">
        <f>IF(ISNA(VLOOKUP($B121,'[1]1718  Exp_Rev Access'!$F$7:$GK$318,7,FALSE)),"",VLOOKUP($B121,'[1]1718  Exp_Rev Access'!$F$7:$GK$318,7,FALSE))</f>
        <v>361.44</v>
      </c>
      <c r="M121" s="90">
        <f>IF(ISNA(VLOOKUP($B121,'[1]1718  Exp_Rev Access'!$F$7:$GK$318,8,FALSE)),"",VLOOKUP($B121,'[1]1718  Exp_Rev Access'!$F$7:$GK$318,8,FALSE))</f>
        <v>0</v>
      </c>
      <c r="N121" s="56">
        <f t="shared" si="387"/>
        <v>2339457.9500000002</v>
      </c>
      <c r="O121" s="91">
        <f t="shared" si="388"/>
        <v>0.13746390210608922</v>
      </c>
      <c r="P121" s="56">
        <f t="shared" si="389"/>
        <v>1673.3242852749104</v>
      </c>
      <c r="Q121" s="90">
        <f>IF(ISNA(VLOOKUP($B121,'[1]1718  Exp_Rev Access'!$F$7:$GK$318,10,FALSE)),"",VLOOKUP($B121,'[1]1718  Exp_Rev Access'!$F$7:$GK$318,10,FALSE))</f>
        <v>13587.52</v>
      </c>
      <c r="R121" s="90">
        <f>IF(ISNA(VLOOKUP($B121,'[1]1718  Exp_Rev Access'!$F$7:$GK$318,11,FALSE)),"",VLOOKUP($B121,'[1]1718  Exp_Rev Access'!$F$7:$GK$318,11,FALSE))</f>
        <v>0</v>
      </c>
      <c r="S121" s="90">
        <f>IF(ISNA(VLOOKUP($B121,'[1]1718  Exp_Rev Access'!$F$7:$GK$318,12,FALSE)),"",VLOOKUP($B121,'[1]1718  Exp_Rev Access'!$F$7:$GK$318,12,FALSE))</f>
        <v>0</v>
      </c>
      <c r="T121" s="90">
        <f>IF(ISNA(VLOOKUP($B121,'[1]1718  Exp_Rev Access'!$F$7:$GK$318,13,FALSE)),"",VLOOKUP($B121,'[1]1718  Exp_Rev Access'!$F$7:$GK$318,13,FALSE))</f>
        <v>0</v>
      </c>
      <c r="U121" s="90">
        <f>IF(ISNA(VLOOKUP($B121,'[1]1718  Exp_Rev Access'!$F$7:$GK$318,14,FALSE)),"",VLOOKUP($B121,'[1]1718  Exp_Rev Access'!$F$7:$GK$318,14,FALSE))</f>
        <v>0</v>
      </c>
      <c r="V121" s="90">
        <f>IF(ISNA(VLOOKUP($B121,'[1]1718  Exp_Rev Access'!$F$7:$GK$318,15,FALSE)),"",VLOOKUP($B121,'[1]1718  Exp_Rev Access'!$F$7:$GK$318,15,FALSE))</f>
        <v>0</v>
      </c>
      <c r="W121" s="90">
        <f>IF(ISNA(VLOOKUP($B121,'[1]1718  Exp_Rev Access'!$F$7:$GK$318,16,FALSE)),"",VLOOKUP($B121,'[1]1718  Exp_Rev Access'!$F$7:$GK$318,16,FALSE))</f>
        <v>0</v>
      </c>
      <c r="X121" s="90">
        <f>IF(ISNA(VLOOKUP($B121,'[1]1718  Exp_Rev Access'!$F$7:$GK$318,17,FALSE)),"",VLOOKUP($B121,'[1]1718  Exp_Rev Access'!$F$7:$GK$318,17,FALSE))</f>
        <v>0</v>
      </c>
      <c r="Y121" s="90">
        <f>IF(ISNA(VLOOKUP($B121,'[1]1718  Exp_Rev Access'!$F$7:$GK$318,18,FALSE)),"",VLOOKUP($B121,'[1]1718  Exp_Rev Access'!$F$7:$GK$318,18,FALSE))</f>
        <v>11402.35</v>
      </c>
      <c r="Z121" s="90">
        <f>IF(ISNA(VLOOKUP($B121,'[1]1718  Exp_Rev Access'!$F$7:$GK$318,19,FALSE)),"",VLOOKUP($B121,'[1]1718  Exp_Rev Access'!$F$7:$GK$318,19,FALSE))</f>
        <v>0</v>
      </c>
      <c r="AA121" s="90">
        <f>IF(ISNA(VLOOKUP($B121,'[1]1718  Exp_Rev Access'!$F$7:$GK$318,20,FALSE)),"",VLOOKUP($B121,'[1]1718  Exp_Rev Access'!$F$7:$GK$318,20,FALSE))</f>
        <v>0</v>
      </c>
      <c r="AB121" s="90">
        <f>IF(ISNA(VLOOKUP($B121,'[1]1718  Exp_Rev Access'!$F$7:$GK$318,21,FALSE)),"",VLOOKUP($B121,'[1]1718  Exp_Rev Access'!$F$7:$GK$318,21,FALSE))</f>
        <v>0</v>
      </c>
      <c r="AC121" s="90">
        <f>IF(ISNA(VLOOKUP($B121,'[1]1718  Exp_Rev Access'!$F$7:$GK$318,22,FALSE)),"",VLOOKUP($B121,'[1]1718  Exp_Rev Access'!$F$7:$GK$318,22,FALSE))</f>
        <v>0</v>
      </c>
      <c r="AD121" s="90">
        <f>IF(ISNA(VLOOKUP($B121,'[1]1718  Exp_Rev Access'!$F$7:$GK$318,23,FALSE)),"",VLOOKUP($B121,'[1]1718  Exp_Rev Access'!$F$7:$GK$318,23,FALSE))</f>
        <v>172690.73</v>
      </c>
      <c r="AE121" s="90">
        <f>IF(ISNA(VLOOKUP($B121,'[1]1718  Exp_Rev Access'!$F$7:$GK$318,24,FALSE)),"",VLOOKUP($B121,'[1]1718  Exp_Rev Access'!$F$7:$GK$318,24,FALSE))</f>
        <v>30522.99</v>
      </c>
      <c r="AF121" s="90">
        <f>IF(ISNA(VLOOKUP($B121,'[1]1718  Exp_Rev Access'!$F$7:$GK$318,25,FALSE)),"",VLOOKUP($B121,'[1]1718  Exp_Rev Access'!$F$7:$GK$318,25,FALSE))</f>
        <v>0</v>
      </c>
      <c r="AG121" s="90">
        <f>IF(ISNA(VLOOKUP($B121,'[1]1718  Exp_Rev Access'!$F$7:$GK$318,26,FALSE)),"",VLOOKUP($B121,'[1]1718  Exp_Rev Access'!$F$7:$GK$318,26,FALSE))</f>
        <v>123602.72</v>
      </c>
      <c r="AH121" s="90">
        <f>IF(ISNA(VLOOKUP($B121,'[1]1718  Exp_Rev Access'!$F$7:$GK$318,27,FALSE)),"",VLOOKUP($B121,'[1]1718  Exp_Rev Access'!$F$7:$GK$318,27,FALSE))</f>
        <v>1892.08</v>
      </c>
      <c r="AI121" s="90">
        <f>IF(ISNA(VLOOKUP($B121,'[1]1718  Exp_Rev Access'!$F$7:$GK$318,28,FALSE)),"",VLOOKUP($B121,'[1]1718  Exp_Rev Access'!$F$7:$GK$318,28,FALSE))</f>
        <v>2125</v>
      </c>
      <c r="AJ121" s="90">
        <f>IF(ISNA(VLOOKUP($B121,'[1]1718  Exp_Rev Access'!$F$7:$GK$318,29,FALSE)),"",VLOOKUP($B121,'[1]1718  Exp_Rev Access'!$F$7:$GK$318,29,FALSE))</f>
        <v>0</v>
      </c>
      <c r="AK121" s="90">
        <f>IF(ISNA(VLOOKUP($B121,'[1]1718  Exp_Rev Access'!$F$7:$GK$318,30,FALSE)),"",VLOOKUP($B121,'[1]1718  Exp_Rev Access'!$F$7:$GK$318,30,FALSE))</f>
        <v>6839.08</v>
      </c>
      <c r="AL121" s="90">
        <f>IF(ISNA(VLOOKUP($B121,'[1]1718  Exp_Rev Access'!$F$7:$GK$318,31,FALSE)),"",VLOOKUP($B121,'[1]1718  Exp_Rev Access'!$F$7:$GK$318,31,FALSE))</f>
        <v>21706.68</v>
      </c>
      <c r="AM121" s="56">
        <f t="shared" si="390"/>
        <v>384369.15</v>
      </c>
      <c r="AN121" s="92">
        <f t="shared" si="391"/>
        <v>2.2585096350289484E-2</v>
      </c>
      <c r="AO121" s="71">
        <f t="shared" si="392"/>
        <v>274.92446838186379</v>
      </c>
      <c r="AP121" s="90">
        <f>IF(ISNA(VLOOKUP($B121,'[1]1718  Exp_Rev Access'!$F$7:$GK$318,33,FALSE)),"",VLOOKUP($B121,'[1]1718  Exp_Rev Access'!$F$7:$GK$318,33,FALSE))</f>
        <v>9619743.1300000008</v>
      </c>
      <c r="AQ121" s="90">
        <f>IF(ISNA(VLOOKUP($B121,'[1]1718  Exp_Rev Access'!$F$7:$GK$318,34,FALSE)),"",VLOOKUP($B121,'[1]1718  Exp_Rev Access'!$F$7:$GK$318,34,FALSE))</f>
        <v>268307.03999999998</v>
      </c>
      <c r="AR121" s="90">
        <f>IF(ISNA(VLOOKUP($B121,'[1]1718  Exp_Rev Access'!$F$7:$GK$318,35,FALSE)),"",VLOOKUP($B121,'[1]1718  Exp_Rev Access'!$F$7:$GK$318,35,FALSE))</f>
        <v>1161764.8400000001</v>
      </c>
      <c r="AS121" s="90">
        <f>IF(ISNA(VLOOKUP($B121,'[1]1718  Exp_Rev Access'!$F$7:$GK$318,36,FALSE)),"",VLOOKUP($B121,'[1]1718  Exp_Rev Access'!$F$7:$GK$318,36,FALSE))</f>
        <v>0</v>
      </c>
      <c r="AT121" s="90">
        <f>IF(ISNA(VLOOKUP($B121,'[1]1718  Exp_Rev Access'!$F$7:$GK$318,37,FALSE)),"",VLOOKUP($B121,'[1]1718  Exp_Rev Access'!$F$7:$GK$318,37,FALSE))</f>
        <v>0</v>
      </c>
      <c r="AU121" s="56">
        <f t="shared" si="393"/>
        <v>11049815.01</v>
      </c>
      <c r="AV121" s="93">
        <f t="shared" si="394"/>
        <v>0.6492746274088983</v>
      </c>
      <c r="AW121" s="56">
        <f t="shared" si="395"/>
        <v>7903.5076497221189</v>
      </c>
      <c r="AX121" s="90">
        <f>IF(ISNA(VLOOKUP($B121,'[1]1718  Exp_Rev Access'!$F$7:$GK$318,39,FALSE)),"",VLOOKUP($B121,'[1]1718  Exp_Rev Access'!$F$7:$GK$318,39,FALSE))</f>
        <v>0</v>
      </c>
      <c r="AY121" s="90">
        <f>IF(ISNA(VLOOKUP($B121,'[1]1718  Exp_Rev Access'!$F$7:$GK$318,40,FALSE)),"",VLOOKUP($B121,'[1]1718  Exp_Rev Access'!$F$7:$GK$318,40,FALSE))</f>
        <v>1243974.3500000001</v>
      </c>
      <c r="AZ121" s="90">
        <f>IF(ISNA(VLOOKUP($B121,'[1]1718  Exp_Rev Access'!$F$7:$GK$318,41,FALSE)),"",VLOOKUP($B121,'[1]1718  Exp_Rev Access'!$F$7:$GK$318,41,FALSE))</f>
        <v>34669.35</v>
      </c>
      <c r="BA121" s="90">
        <f>IF(ISNA(VLOOKUP($B121,'[1]1718  Exp_Rev Access'!$F$7:$GK$318,42,FALSE)),"",VLOOKUP($B121,'[1]1718  Exp_Rev Access'!$F$7:$GK$318,42,FALSE))</f>
        <v>0</v>
      </c>
      <c r="BB121" s="90">
        <f>IF(ISNA(VLOOKUP($B121,'[1]1718  Exp_Rev Access'!$F$7:$GK$318,43,FALSE)),"",VLOOKUP($B121,'[1]1718  Exp_Rev Access'!$F$7:$GK$318,43,FALSE))</f>
        <v>0</v>
      </c>
      <c r="BC121" s="90">
        <f>IF(ISNA(VLOOKUP($B121,'[1]1718  Exp_Rev Access'!$F$7:$GK$318,44,FALSE)),"",VLOOKUP($B121,'[1]1718  Exp_Rev Access'!$F$7:$GK$318,44,FALSE))</f>
        <v>281225.84999999998</v>
      </c>
      <c r="BD121" s="90">
        <f>IF(ISNA(VLOOKUP($B121,'[1]1718  Exp_Rev Access'!$F$7:$GK$318,45,FALSE)),"",VLOOKUP($B121,'[1]1718  Exp_Rev Access'!$F$7:$GK$318,45,FALSE))</f>
        <v>0</v>
      </c>
      <c r="BE121" s="90">
        <f>IF(ISNA(VLOOKUP($B121,'[1]1718  Exp_Rev Access'!$F$7:$GK$318,46,FALSE)),"",VLOOKUP($B121,'[1]1718  Exp_Rev Access'!$F$7:$GK$318,46,FALSE))</f>
        <v>53504.07</v>
      </c>
      <c r="BF121" s="90">
        <f>IF(ISNA(VLOOKUP($B121,'[1]1718  Exp_Rev Access'!$F$7:$GK$318,47,FALSE)),"",VLOOKUP($B121,'[1]1718  Exp_Rev Access'!$F$7:$GK$318,47,FALSE))</f>
        <v>0</v>
      </c>
      <c r="BG121" s="90">
        <f>IF(ISNA(VLOOKUP($B121,'[1]1718  Exp_Rev Access'!$F$7:$GK$318,48,FALSE)),"",VLOOKUP($B121,'[1]1718  Exp_Rev Access'!$F$7:$GK$318,48,FALSE))</f>
        <v>28099.74</v>
      </c>
      <c r="BH121" s="90">
        <f>IF(ISNA(VLOOKUP($B121,'[1]1718  Exp_Rev Access'!$F$7:$GK$318,49,FALSE)),"",VLOOKUP($B121,'[1]1718  Exp_Rev Access'!$F$7:$GK$318,49,FALSE))</f>
        <v>32806.910000000003</v>
      </c>
      <c r="BI121" s="90">
        <f>IF(ISNA(VLOOKUP($B121,'[1]1718  Exp_Rev Access'!$F$7:$GK$318,50,FALSE)),"",VLOOKUP($B121,'[1]1718  Exp_Rev Access'!$F$7:$GK$318,50,FALSE))</f>
        <v>0</v>
      </c>
      <c r="BJ121" s="90">
        <f>IF(ISNA(VLOOKUP($B121,'[1]1718  Exp_Rev Access'!$F$7:$GK$318,51,FALSE)),"",VLOOKUP($B121,'[1]1718  Exp_Rev Access'!$F$7:$GK$318,51,FALSE))</f>
        <v>5457.95</v>
      </c>
      <c r="BK121" s="90">
        <f>IF(ISNA(VLOOKUP($B121,'[1]1718  Exp_Rev Access'!$F$7:$GK$318,52,FALSE)),"",VLOOKUP($B121,'[1]1718  Exp_Rev Access'!$F$7:$GK$318,52,FALSE))</f>
        <v>548707.65</v>
      </c>
      <c r="BL121" s="90">
        <f>IF(ISNA(VLOOKUP($B121,'[1]1718  Exp_Rev Access'!$F$7:$GK$318,53,FALSE)),"",VLOOKUP($B121,'[1]1718  Exp_Rev Access'!$F$7:$GK$318,53,FALSE))</f>
        <v>0</v>
      </c>
      <c r="BM121" s="90">
        <f>IF(ISNA(VLOOKUP($B121,'[1]1718  Exp_Rev Access'!$F$7:$GK$318,54,FALSE)),"",VLOOKUP($B121,'[1]1718  Exp_Rev Access'!$F$7:$GK$318,54,FALSE))</f>
        <v>0</v>
      </c>
      <c r="BN121" s="90">
        <f>IF(ISNA(VLOOKUP($B121,'[1]1718  Exp_Rev Access'!$F$7:$GK$318,55,FALSE)),"",VLOOKUP($B121,'[1]1718  Exp_Rev Access'!$F$7:$GK$318,55,FALSE))</f>
        <v>0</v>
      </c>
      <c r="BO121" s="90">
        <f>IF(ISNA(VLOOKUP($B121,'[1]1718  Exp_Rev Access'!$F$7:$GK$318,56,FALSE)),"",VLOOKUP($B121,'[1]1718  Exp_Rev Access'!$F$7:$GK$318,56,FALSE))</f>
        <v>0</v>
      </c>
      <c r="BP121" s="90">
        <f>IF(ISNA(VLOOKUP($B121,'[1]1718  Exp_Rev Access'!$F$7:$GK$318,57,FALSE)),"",VLOOKUP($B121,'[1]1718  Exp_Rev Access'!$F$7:$GK$318,57,FALSE))</f>
        <v>0</v>
      </c>
      <c r="BQ121" s="90">
        <f>IF(ISNA(VLOOKUP($B121,'[1]1718  Exp_Rev Access'!$F$7:$GK$318,58,FALSE)),"",VLOOKUP($B121,'[1]1718  Exp_Rev Access'!$F$7:$GK$318,58,FALSE))</f>
        <v>0</v>
      </c>
      <c r="BR121" s="90">
        <f>IF(ISNA(VLOOKUP($B121,'[1]1718  Exp_Rev Access'!$F$7:$GK$318,59,FALSE)),"",VLOOKUP($B121,'[1]1718  Exp_Rev Access'!$F$7:$GK$318,59,FALSE))</f>
        <v>0</v>
      </c>
      <c r="BS121" s="90">
        <f>IF(ISNA(VLOOKUP($B121,'[1]1718  Exp_Rev Access'!$F$7:$GK$318,60,FALSE)),"",VLOOKUP($B121,'[1]1718  Exp_Rev Access'!$F$7:$GK$318,60,FALSE))</f>
        <v>0</v>
      </c>
      <c r="BT121" s="90">
        <f>IF(ISNA(VLOOKUP($B121,'[1]1718  Exp_Rev Access'!$F$7:$GK$318,61,FALSE)),"",VLOOKUP($B121,'[1]1718  Exp_Rev Access'!$F$7:$GK$318,61,FALSE))</f>
        <v>0</v>
      </c>
      <c r="BU121" s="90">
        <f>IF(ISNA(VLOOKUP($B121,'[1]1718  Exp_Rev Access'!$F$7:$GK$318,62,FALSE)),"",VLOOKUP($B121,'[1]1718  Exp_Rev Access'!$F$7:$GK$318,62,FALSE))</f>
        <v>0</v>
      </c>
      <c r="BV121" s="56">
        <f t="shared" si="236"/>
        <v>2228445.87</v>
      </c>
      <c r="BW121" s="92">
        <f t="shared" si="396"/>
        <v>0.13094095789257457</v>
      </c>
      <c r="BX121" s="71">
        <f t="shared" si="397"/>
        <v>1593.9216144883374</v>
      </c>
      <c r="BY121" s="90">
        <f>IF(ISNA(VLOOKUP($B121,'[1]1718  Exp_Rev Access'!$F$7:$GK$318,64,FALSE)),"",VLOOKUP($B121,'[1]1718  Exp_Rev Access'!$F$7:$GK$318,64,FALSE))</f>
        <v>0</v>
      </c>
      <c r="BZ121" s="90">
        <f>IF(ISNA(VLOOKUP($B121,'[1]1718  Exp_Rev Access'!$F$7:$GK$318,65,FALSE)),"",VLOOKUP($B121,'[1]1718  Exp_Rev Access'!$F$7:$GK$318,65,FALSE))</f>
        <v>0</v>
      </c>
      <c r="CA121" s="90">
        <f>IF(ISNA(VLOOKUP($B121,'[1]1718  Exp_Rev Access'!$F$7:$GK$318,66,FALSE)),"",VLOOKUP($B121,'[1]1718  Exp_Rev Access'!$F$7:$GK$318,66,FALSE))</f>
        <v>0</v>
      </c>
      <c r="CB121" s="90">
        <f>IF(ISNA(VLOOKUP($B121,'[1]1718  Exp_Rev Access'!$F$7:$GK$318,67,FALSE)),"",VLOOKUP($B121,'[1]1718  Exp_Rev Access'!$F$7:$GK$318,67,FALSE))</f>
        <v>0</v>
      </c>
      <c r="CC121" s="90">
        <f>IF(ISNA(VLOOKUP($B121,'[1]1718  Exp_Rev Access'!$F$7:$GK$318,68,FALSE)),"",VLOOKUP($B121,'[1]1718  Exp_Rev Access'!$F$7:$GK$318,68,FALSE))</f>
        <v>20688.400000000001</v>
      </c>
      <c r="CD121" s="90">
        <f>IF(ISNA(VLOOKUP($B121,'[1]1718  Exp_Rev Access'!$F$7:$GK$318,69,FALSE)),"",VLOOKUP($B121,'[1]1718  Exp_Rev Access'!$F$7:$GK$318,69,FALSE))</f>
        <v>0</v>
      </c>
      <c r="CE121" s="56">
        <f t="shared" si="237"/>
        <v>20688.400000000001</v>
      </c>
      <c r="CF121" s="92">
        <f t="shared" si="251"/>
        <v>1.2156269756127124E-3</v>
      </c>
      <c r="CG121" s="78">
        <f t="shared" si="252"/>
        <v>14.79761674856411</v>
      </c>
      <c r="CH121" s="90">
        <f>IF(ISNA(VLOOKUP($B121,'[1]1718  Exp_Rev Access'!$F$7:$GK$318,$CH$2,FALSE)),"",VLOOKUP($B121,'[1]1718  Exp_Rev Access'!$F$7:$GK$318,$CH$2,FALSE))</f>
        <v>0</v>
      </c>
      <c r="CI121" s="90">
        <f>IF(ISNA(VLOOKUP($B121,'[1]1718  Exp_Rev Access'!$F$7:$GK$318,$CI$2,FALSE)),"",VLOOKUP($B121,'[1]1718  Exp_Rev Access'!$F$7:$GK$318,$CI$2,FALSE))</f>
        <v>0</v>
      </c>
      <c r="CJ121" s="90">
        <f>IF(ISNA(VLOOKUP($B121,'[1]1718  Exp_Rev Access'!$F$7:$GK$318,$CJ$2,FALSE)),"",VLOOKUP($B121,'[1]1718  Exp_Rev Access'!$F$7:$GK$318,$CJ$2,FALSE))</f>
        <v>0</v>
      </c>
      <c r="CK121" s="90">
        <f>IF(ISNA(VLOOKUP($B121,'[1]1718  Exp_Rev Access'!$F$7:$GK$318,$CK$2,FALSE)),"",VLOOKUP($B121,'[1]1718  Exp_Rev Access'!$F$7:$GK$318,$CK$2,FALSE))</f>
        <v>0</v>
      </c>
      <c r="CL121" s="90">
        <f>IF(ISNA(VLOOKUP($B121,'[1]1718  Exp_Rev Access'!$F$7:$GK$318,$CL$2,FALSE)),"",VLOOKUP($B121,'[1]1718  Exp_Rev Access'!$F$7:$GK$318,$CL$2,FALSE))</f>
        <v>0</v>
      </c>
      <c r="CM121" s="90">
        <f>IF(ISNA(VLOOKUP($B121,'[1]1718  Exp_Rev Access'!$F$7:$GK$318,$CM$2,FALSE)),"",VLOOKUP($B121,'[1]1718  Exp_Rev Access'!$F$7:$GK$318,$CM$2,FALSE))</f>
        <v>0</v>
      </c>
      <c r="CN121" s="90">
        <f>IF(ISNA(VLOOKUP($B121,'[1]1718  Exp_Rev Access'!$F$7:$GK$318,$CN$2,FALSE)),"",VLOOKUP($B121,'[1]1718  Exp_Rev Access'!$F$7:$GK$318,$CN$2,FALSE))</f>
        <v>0</v>
      </c>
      <c r="CO121" s="90">
        <f>IF(ISNA(VLOOKUP($B121,'[1]1718  Exp_Rev Access'!$F$7:$GK$318,$CO$2,FALSE)),"",VLOOKUP($B121,'[1]1718  Exp_Rev Access'!$F$7:$GK$318,$CO$2,FALSE))</f>
        <v>0</v>
      </c>
      <c r="CP121" s="90">
        <f>IF(ISNA(VLOOKUP($B121,'[1]1718  Exp_Rev Access'!$F$7:$GK$318,$CP$2,FALSE)),"",VLOOKUP($B121,'[1]1718  Exp_Rev Access'!$F$7:$GK$318,$CP$2,FALSE))</f>
        <v>0</v>
      </c>
      <c r="CQ121" s="90">
        <f>IF(ISNA(VLOOKUP($B121,'[1]1718  Exp_Rev Access'!$F$7:$GK$318,$CQ$2,FALSE)),"",VLOOKUP($B121,'[1]1718  Exp_Rev Access'!$F$7:$GK$318,$CQ$2,FALSE))</f>
        <v>259004.37</v>
      </c>
      <c r="CR121" s="90">
        <f>IF(ISNA(VLOOKUP($B121,'[1]1718  Exp_Rev Access'!$F$7:$GK$318,$CR$2,FALSE)),"",VLOOKUP($B121,'[1]1718  Exp_Rev Access'!$F$7:$GK$318,$CR$2,FALSE))</f>
        <v>0</v>
      </c>
      <c r="CS121" s="90">
        <f>IF(ISNA(VLOOKUP($B121,'[1]1718  Exp_Rev Access'!$F$7:$GK$318,$CS$2,FALSE)),"",VLOOKUP($B121,'[1]1718  Exp_Rev Access'!$F$7:$GK$318,$CS$2,FALSE))</f>
        <v>6975</v>
      </c>
      <c r="CT121" s="90">
        <f>IF(ISNA(VLOOKUP($B121,'[1]1718  Exp_Rev Access'!$F$7:$GK$318,$CT$2,FALSE)),"",VLOOKUP($B121,'[1]1718  Exp_Rev Access'!$F$7:$GK$318,$CT$2,FALSE))</f>
        <v>0</v>
      </c>
      <c r="CU121" s="90">
        <f>IF(ISNA(VLOOKUP($B121,'[1]1718  Exp_Rev Access'!$F$7:$GK$318,$CU$2,FALSE)),"",VLOOKUP($B121,'[1]1718  Exp_Rev Access'!$F$7:$GK$318,$CU$2,FALSE))</f>
        <v>274776</v>
      </c>
      <c r="CV121" s="90">
        <f>IF(ISNA(VLOOKUP($B121,'[1]1718  Exp_Rev Access'!$F$7:$GK$318,$CV$2,FALSE)),"",VLOOKUP($B121,'[1]1718  Exp_Rev Access'!$F$7:$GK$318,$CV$2,FALSE))</f>
        <v>56533.7</v>
      </c>
      <c r="CW121" s="90">
        <f>IF(ISNA(VLOOKUP($B121,'[1]1718  Exp_Rev Access'!$F$7:$GK$318,$CW$2,FALSE)),"",VLOOKUP($B121,'[1]1718  Exp_Rev Access'!$F$7:$GK$318,$CW$2,FALSE))</f>
        <v>0</v>
      </c>
      <c r="CX121" s="90">
        <f>IF(ISNA(VLOOKUP($B121,'[1]1718  Exp_Rev Access'!$F$7:$GK$318,$CX$2,FALSE)),"",VLOOKUP($B121,'[1]1718  Exp_Rev Access'!$F$7:$GK$318,$CX$2,FALSE))</f>
        <v>0</v>
      </c>
      <c r="CY121" s="90">
        <f>IF(ISNA(VLOOKUP($B121,'[1]1718  Exp_Rev Access'!$F$7:$GK$318,$CY$2,FALSE)),"",VLOOKUP($B121,'[1]1718  Exp_Rev Access'!$F$7:$GK$318,$CY$2,FALSE))</f>
        <v>0</v>
      </c>
      <c r="CZ121" s="90">
        <f>IF(ISNA(VLOOKUP($B121,'[1]1718  Exp_Rev Access'!$F$7:$GK$318,$CZ$2,FALSE)),"",VLOOKUP($B121,'[1]1718  Exp_Rev Access'!$F$7:$GK$318,$CZ$2,FALSE))</f>
        <v>0</v>
      </c>
      <c r="DA121" s="90">
        <f>IF(ISNA(VLOOKUP($B121,'[1]1718  Exp_Rev Access'!$F$7:$GK$318,$DA$2,FALSE)),"",VLOOKUP($B121,'[1]1718  Exp_Rev Access'!$F$7:$GK$318,$DA$2,FALSE))</f>
        <v>0</v>
      </c>
      <c r="DB121" s="90">
        <f>IF(ISNA(VLOOKUP($B121,'[1]1718  Exp_Rev Access'!$F$7:$GK$318,$DB$2,FALSE)),"",VLOOKUP($B121,'[1]1718  Exp_Rev Access'!$F$7:$GK$318,$DB$2,FALSE))</f>
        <v>0</v>
      </c>
      <c r="DC121" s="90">
        <f>IF(ISNA(VLOOKUP($B121,'[1]1718  Exp_Rev Access'!$F$7:$GK$318,$DC$2,FALSE)),"",VLOOKUP($B121,'[1]1718  Exp_Rev Access'!$F$7:$GK$318,$DC$2,FALSE))</f>
        <v>0</v>
      </c>
      <c r="DD121" s="90">
        <f>IF(ISNA(VLOOKUP($B121,'[1]1718  Exp_Rev Access'!$F$7:$GK$318,$DD$2,FALSE)),"",VLOOKUP($B121,'[1]1718  Exp_Rev Access'!$F$7:$GK$318,$DD$2,FALSE))</f>
        <v>0</v>
      </c>
      <c r="DE121" s="90">
        <f>IF(ISNA(VLOOKUP($B121,'[1]1718  Exp_Rev Access'!$F$7:$GK$318,$DE$2,FALSE)),"",VLOOKUP($B121,'[1]1718  Exp_Rev Access'!$F$7:$GK$318,$DE$2,FALSE))</f>
        <v>0</v>
      </c>
      <c r="DF121" s="90">
        <f>IF(ISNA(VLOOKUP($B121,'[1]1718  Exp_Rev Access'!$F$7:$GK$318,$DF$2,FALSE)),"",VLOOKUP($B121,'[1]1718  Exp_Rev Access'!$F$7:$GK$318,$DF$2,FALSE))</f>
        <v>0</v>
      </c>
      <c r="DG121" s="90">
        <f>IF(ISNA(VLOOKUP($B121,'[1]1718  Exp_Rev Access'!$F$7:$GK$318,$DG$2,FALSE)),"",VLOOKUP($B121,'[1]1718  Exp_Rev Access'!$F$7:$GK$318,$DG$2,FALSE))</f>
        <v>0</v>
      </c>
      <c r="DH121" s="90">
        <f>IF(ISNA(VLOOKUP($B121,'[1]1718  Exp_Rev Access'!$F$7:$GK$318,$DH$2,FALSE)),"",VLOOKUP($B121,'[1]1718  Exp_Rev Access'!$F$7:$GK$318,$DH$2,FALSE))</f>
        <v>0</v>
      </c>
      <c r="DI121" s="90">
        <f>IF(ISNA(VLOOKUP($B121,'[1]1718  Exp_Rev Access'!$F$7:$GK$318,$DI$2,FALSE)),"",VLOOKUP($B121,'[1]1718  Exp_Rev Access'!$F$7:$GK$318,$DI$2,FALSE))</f>
        <v>229441.86</v>
      </c>
      <c r="DJ121" s="90">
        <f>IF(ISNA(VLOOKUP($B121,'[1]1718  Exp_Rev Access'!$F$7:$GK$318,$DJ$2,FALSE)),"",VLOOKUP($B121,'[1]1718  Exp_Rev Access'!$F$7:$GK$318,$DJ$2,FALSE))</f>
        <v>0</v>
      </c>
      <c r="DK121" s="90">
        <f>IF(ISNA(VLOOKUP($B121,'[1]1718  Exp_Rev Access'!$F$7:$GK$318,$DK$2,FALSE)),"",VLOOKUP($B121,'[1]1718  Exp_Rev Access'!$F$7:$GK$318,$DK$2,FALSE))</f>
        <v>0</v>
      </c>
      <c r="DL121" s="90">
        <f>IF(ISNA(VLOOKUP($B121,'[1]1718  Exp_Rev Access'!$F$7:$GK$318,$DL$2,FALSE)),"",VLOOKUP($B121,'[1]1718  Exp_Rev Access'!$F$7:$GK$318,$DL$2,FALSE))</f>
        <v>0</v>
      </c>
      <c r="DM121" s="90">
        <f>IF(ISNA(VLOOKUP($B121,'[1]1718  Exp_Rev Access'!$F$7:$GK$318,$DM$2,FALSE)),"",VLOOKUP($B121,'[1]1718  Exp_Rev Access'!$F$7:$GK$318,$DM$2,FALSE))</f>
        <v>0</v>
      </c>
      <c r="DN121" s="90">
        <f>IF(ISNA(VLOOKUP($B121,'[1]1718  Exp_Rev Access'!$F$7:$GK$318,$DN$2,FALSE)),"",VLOOKUP($B121,'[1]1718  Exp_Rev Access'!$F$7:$GK$318,$DN$2,FALSE))</f>
        <v>0</v>
      </c>
      <c r="DO121" s="90">
        <f>IF(ISNA(VLOOKUP($B121,'[1]1718  Exp_Rev Access'!$F$7:$GK$318,$DO$2,FALSE)),"",VLOOKUP($B121,'[1]1718  Exp_Rev Access'!$F$7:$GK$318,$DO$2,FALSE))</f>
        <v>0</v>
      </c>
      <c r="DP121" s="90">
        <f>IF(ISNA(VLOOKUP($B121,'[1]1718  Exp_Rev Access'!$F$7:$GK$318,$DP$2,FALSE)),"",VLOOKUP($B121,'[1]1718  Exp_Rev Access'!$F$7:$GK$318,$DP$2,FALSE))</f>
        <v>0</v>
      </c>
      <c r="DQ121" s="90">
        <f>IF(ISNA(VLOOKUP($B121,'[1]1718  Exp_Rev Access'!$F$7:$GK$318,$DQ$2,FALSE)),"",VLOOKUP($B121,'[1]1718  Exp_Rev Access'!$F$7:$GK$318,$DQ$2,FALSE))</f>
        <v>0</v>
      </c>
      <c r="DR121" s="90">
        <f>IF(ISNA(VLOOKUP($B121,'[1]1718  Exp_Rev Access'!$F$7:$GK$318,$DR$2,FALSE)),"",VLOOKUP($B121,'[1]1718  Exp_Rev Access'!$F$7:$GK$318,$DR$2,FALSE))</f>
        <v>0</v>
      </c>
      <c r="DS121" s="90">
        <f>IF(ISNA(VLOOKUP($B121,'[1]1718  Exp_Rev Access'!$F$7:$GK$318,$DS$2,FALSE)),"",VLOOKUP($B121,'[1]1718  Exp_Rev Access'!$F$7:$GK$318,$DS$2,FALSE))</f>
        <v>0</v>
      </c>
      <c r="DT121" s="90">
        <f>IF(ISNA(VLOOKUP($B121,'[1]1718  Exp_Rev Access'!$F$7:$GK$318,$DT$2,FALSE)),"",VLOOKUP($B121,'[1]1718  Exp_Rev Access'!$F$7:$GK$318,$DT$2,FALSE))</f>
        <v>0</v>
      </c>
      <c r="DU121" s="90">
        <f>IF(ISNA(VLOOKUP($B121,'[1]1718  Exp_Rev Access'!$F$7:$GK$318,$DU$2,FALSE)),"",VLOOKUP($B121,'[1]1718  Exp_Rev Access'!$F$7:$GK$318,$DU$2,FALSE))</f>
        <v>0</v>
      </c>
      <c r="DV121" s="90">
        <f>IF(ISNA(VLOOKUP($B121,'[1]1718  Exp_Rev Access'!$F$7:$GK$318,$DV$2,FALSE)),"",VLOOKUP($B121,'[1]1718  Exp_Rev Access'!$F$7:$GK$318,$DV$2,FALSE))</f>
        <v>0</v>
      </c>
      <c r="DW121" s="90">
        <f>IF(ISNA(VLOOKUP($B121,'[1]1718  Exp_Rev Access'!$F$7:$GK$318,$DW$2,FALSE)),"",VLOOKUP($B121,'[1]1718  Exp_Rev Access'!$F$7:$GK$318,$DW$2,FALSE))</f>
        <v>0</v>
      </c>
      <c r="DX121" s="90">
        <f>IF(ISNA(VLOOKUP($B121,'[1]1718  Exp_Rev Access'!$F$7:$GK$318,$DX$2,FALSE)),"",VLOOKUP($B121,'[1]1718  Exp_Rev Access'!$F$7:$GK$318,$DX$2,FALSE))</f>
        <v>0</v>
      </c>
      <c r="DY121" s="90">
        <f>IF(ISNA(VLOOKUP($B121,'[1]1718  Exp_Rev Access'!$F$7:$GK$318,$DY$2,FALSE)),"",VLOOKUP($B121,'[1]1718  Exp_Rev Access'!$F$7:$GK$318,$DY$2,FALSE))</f>
        <v>0</v>
      </c>
      <c r="DZ121" s="90">
        <f>IF(ISNA(VLOOKUP($B121,'[1]1718  Exp_Rev Access'!$F$7:$GK$318,$DZ$2,FALSE)),"",VLOOKUP($B121,'[1]1718  Exp_Rev Access'!$F$7:$GK$318,$DZ$2,FALSE))</f>
        <v>0</v>
      </c>
      <c r="EA121" s="90">
        <f>IF(ISNA(VLOOKUP($B121,'[1]1718  Exp_Rev Access'!$F$7:$GK$318,$EA$2,FALSE)),"",VLOOKUP($B121,'[1]1718  Exp_Rev Access'!$F$7:$GK$318,$EA$2,FALSE))</f>
        <v>0</v>
      </c>
      <c r="EB121" s="90">
        <f>IF(ISNA(VLOOKUP($B121,'[1]1718  Exp_Rev Access'!$F$7:$GK$318,$EB$2,FALSE)),"",VLOOKUP($B121,'[1]1718  Exp_Rev Access'!$F$7:$GK$318,$EB$2,FALSE))</f>
        <v>0</v>
      </c>
      <c r="EC121" s="90">
        <f>IF(ISNA(VLOOKUP($B121,'[1]1718  Exp_Rev Access'!$F$7:$GK$318,$EC$2,FALSE)),"",VLOOKUP($B121,'[1]1718  Exp_Rev Access'!$F$7:$GK$318,$EC$2,FALSE))</f>
        <v>0</v>
      </c>
      <c r="ED121" s="90">
        <f>IF(ISNA(VLOOKUP($B121,'[1]1718  Exp_Rev Access'!$F$7:$GK$318,$ED$2,FALSE)),"",VLOOKUP($B121,'[1]1718  Exp_Rev Access'!$F$7:$GK$318,$ED$2,FALSE))</f>
        <v>0</v>
      </c>
      <c r="EE121" s="90">
        <f>IF(ISNA(VLOOKUP($B121,'[1]1718  Exp_Rev Access'!$F$7:$GK$318,$EE$2,FALSE)),"",VLOOKUP($B121,'[1]1718  Exp_Rev Access'!$F$7:$GK$318,$EE$2,FALSE))</f>
        <v>0</v>
      </c>
      <c r="EF121" s="90">
        <f>IF(ISNA(VLOOKUP($B121,'[1]1718  Exp_Rev Access'!$F$7:$GK$318,$EF$2,FALSE)),"",VLOOKUP($B121,'[1]1718  Exp_Rev Access'!$F$7:$GK$318,$EF$2,FALSE))</f>
        <v>0</v>
      </c>
      <c r="EG121" s="90">
        <f>IF(ISNA(VLOOKUP($B121,'[1]1718  Exp_Rev Access'!$F$7:$GK$318,$EG$2,FALSE)),"",VLOOKUP($B121,'[1]1718  Exp_Rev Access'!$F$7:$GK$318,$EG$2,FALSE))</f>
        <v>0</v>
      </c>
      <c r="EH121" s="90">
        <f>IF(ISNA(VLOOKUP($B121,'[1]1718  Exp_Rev Access'!$F$7:$GK$318,$EH$2,FALSE)),"",VLOOKUP($B121,'[1]1718  Exp_Rev Access'!$F$7:$GK$318,$EH$2,FALSE))</f>
        <v>0</v>
      </c>
      <c r="EI121" s="90">
        <f>IF(ISNA(VLOOKUP($B121,'[1]1718  Exp_Rev Access'!$F$7:$GK$318,$EI$2,FALSE)),"",VLOOKUP($B121,'[1]1718  Exp_Rev Access'!$F$7:$GK$318,$EI$2,FALSE))</f>
        <v>0</v>
      </c>
      <c r="EJ121" s="90">
        <f>IF(ISNA(VLOOKUP($B121,'[1]1718  Exp_Rev Access'!$F$7:$GK$318,$EJ$2,FALSE)),"",VLOOKUP($B121,'[1]1718  Exp_Rev Access'!$F$7:$GK$318,$EJ$2,FALSE))</f>
        <v>0</v>
      </c>
      <c r="EK121" s="90">
        <f>IF(ISNA(VLOOKUP($B121,'[1]1718  Exp_Rev Access'!$F$7:$GK$318,$EK$2,FALSE)),"",VLOOKUP($B121,'[1]1718  Exp_Rev Access'!$F$7:$GK$318,$EK$2,FALSE))</f>
        <v>0</v>
      </c>
      <c r="EL121" s="90">
        <f>IF(ISNA(VLOOKUP($B121,'[1]1718  Exp_Rev Access'!$F$7:$GK$318,$EL$2,FALSE)),"",VLOOKUP($B121,'[1]1718  Exp_Rev Access'!$F$7:$GK$318,$EL$2,FALSE))</f>
        <v>0</v>
      </c>
      <c r="EM121" s="90">
        <f>IF(ISNA(VLOOKUP($B121,'[1]1718  Exp_Rev Access'!$F$7:$GK$318,$EM$2,FALSE)),"",VLOOKUP($B121,'[1]1718  Exp_Rev Access'!$F$7:$GK$318,$EM$2,FALSE))</f>
        <v>0</v>
      </c>
      <c r="EN121" s="90">
        <f>IF(ISNA(VLOOKUP($B121,'[1]1718  Exp_Rev Access'!$F$7:$GK$318,$EN$2,FALSE)),"",VLOOKUP($B121,'[1]1718  Exp_Rev Access'!$F$7:$GK$318,$EN$2,FALSE))</f>
        <v>0</v>
      </c>
      <c r="EO121" s="90">
        <f>IF(ISNA(VLOOKUP($B121,'[1]1718  Exp_Rev Access'!$F$7:$GK$318,$EO$2,FALSE)),"",VLOOKUP($B121,'[1]1718  Exp_Rev Access'!$F$7:$GK$318,$EO$2,FALSE))</f>
        <v>0</v>
      </c>
      <c r="EP121" s="90">
        <f>IF(ISNA(VLOOKUP($B121,'[1]1718  Exp_Rev Access'!$F$7:$GK$318,$EP$2,FALSE)),"",VLOOKUP($B121,'[1]1718  Exp_Rev Access'!$F$7:$GK$318,$EP$2,FALSE))</f>
        <v>0</v>
      </c>
      <c r="EQ121" s="90">
        <f>IF(ISNA(VLOOKUP($B121,'[1]1718  Exp_Rev Access'!$F$7:$GK$318,$EQ$2,FALSE)),"",VLOOKUP($B121,'[1]1718  Exp_Rev Access'!$F$7:$GK$318,$EQ$2,FALSE))</f>
        <v>0</v>
      </c>
      <c r="ER121" s="90">
        <f>IF(ISNA(VLOOKUP($B121,'[1]1718  Exp_Rev Access'!$F$7:$GK$318,$ER$2,FALSE)),"",VLOOKUP($B121,'[1]1718  Exp_Rev Access'!$F$7:$GK$318,$ER$2,FALSE))</f>
        <v>0</v>
      </c>
      <c r="ES121" s="90">
        <f>IF(ISNA(VLOOKUP($B121,'[1]1718  Exp_Rev Access'!$F$7:$GK$318,$ES$2,FALSE)),"",VLOOKUP($B121,'[1]1718  Exp_Rev Access'!$F$7:$GK$318,$ES$2,FALSE))</f>
        <v>0</v>
      </c>
      <c r="ET121" s="90">
        <f>IF(ISNA(VLOOKUP($B121,'[1]1718  Exp_Rev Access'!$F$7:$GK$318,$ET$2,FALSE)),"",VLOOKUP($B121,'[1]1718  Exp_Rev Access'!$F$7:$GK$318,$ET$2,FALSE))</f>
        <v>0</v>
      </c>
      <c r="EU121" s="90">
        <f>IF(ISNA(VLOOKUP($B121,'[1]1718  Exp_Rev Access'!$F$7:$GK$318,$EU$2,FALSE)),"",VLOOKUP($B121,'[1]1718  Exp_Rev Access'!$F$7:$GK$318,$EU$2,FALSE))</f>
        <v>0</v>
      </c>
      <c r="EV121" s="90">
        <f>IF(ISNA(VLOOKUP($B121,'[1]1718  Exp_Rev Access'!$F$7:$GK$318,$EV$2,FALSE)),"",VLOOKUP($B121,'[1]1718  Exp_Rev Access'!$F$7:$GK$318,$EV$2,FALSE))</f>
        <v>23457.81</v>
      </c>
      <c r="EW121" s="90">
        <f>IF(ISNA(VLOOKUP($B121,'[1]1718  Exp_Rev Access'!$F$7:$GK$318,$EW$2,FALSE)),"",VLOOKUP($B121,'[1]1718  Exp_Rev Access'!$F$7:$GK$318,$EW$2,FALSE))</f>
        <v>0</v>
      </c>
      <c r="EX121" s="90">
        <f>IF(ISNA(VLOOKUP($B121,'[1]1718  Exp_Rev Access'!$F$7:$GK$318,$EX$2,FALSE)),"",VLOOKUP($B121,'[1]1718  Exp_Rev Access'!$F$7:$GK$318,$EX$2,FALSE))</f>
        <v>0</v>
      </c>
      <c r="EY121" s="90">
        <f>IF(ISNA(VLOOKUP($B121,'[1]1718  Exp_Rev Access'!$F$7:$GK$318,$EY$2,FALSE)),"",VLOOKUP($B121,'[1]1718  Exp_Rev Access'!$F$7:$GK$318,$EY$2,FALSE))</f>
        <v>0</v>
      </c>
      <c r="EZ121" s="90">
        <f>IF(ISNA(VLOOKUP($B121,'[1]1718  Exp_Rev Access'!$F$7:$GK$318,$EZ$2,FALSE)),"",VLOOKUP($B121,'[1]1718  Exp_Rev Access'!$F$7:$GK$318,$EZ$2,FALSE))</f>
        <v>0</v>
      </c>
      <c r="FA121" s="90">
        <f>IF(ISNA(VLOOKUP($B121,'[1]1718  Exp_Rev Access'!$F$7:$GK$318,$FA$2,FALSE)),"",VLOOKUP($B121,'[1]1718  Exp_Rev Access'!$F$7:$GK$318,$FA$2,FALSE))</f>
        <v>0</v>
      </c>
      <c r="FB121" s="90">
        <f>IF(ISNA(VLOOKUP($B121,'[1]1718  Exp_Rev Access'!$F$7:$GK$318,$FB$2,FALSE)),"",VLOOKUP($B121,'[1]1718  Exp_Rev Access'!$F$7:$GK$318,$FB$2,FALSE))</f>
        <v>0</v>
      </c>
      <c r="FC121" s="90">
        <f>IF(ISNA(VLOOKUP($B121,'[1]1718  Exp_Rev Access'!$F$7:$GK$318,$FC$2,FALSE)),"",VLOOKUP($B121,'[1]1718  Exp_Rev Access'!$F$7:$GK$318,$FC$2,FALSE))</f>
        <v>0</v>
      </c>
      <c r="FD121" s="90">
        <f>IF(ISNA(VLOOKUP($B121,'[1]1718  Exp_Rev Access'!$F$7:$GK$318,$FD$2,FALSE)),"",VLOOKUP($B121,'[1]1718  Exp_Rev Access'!$F$7:$GK$318,$FD$2,FALSE))</f>
        <v>0</v>
      </c>
      <c r="FE121" s="90">
        <f>IF(ISNA(VLOOKUP($B121,'[1]1718  Exp_Rev Access'!$F$7:$GK$318,$FE$2,FALSE)),"",VLOOKUP($B121,'[1]1718  Exp_Rev Access'!$F$7:$GK$318,$FE$2,FALSE))</f>
        <v>0</v>
      </c>
      <c r="FF121" s="90">
        <f>IF(ISNA(VLOOKUP($B121,'[1]1718  Exp_Rev Access'!$F$7:$GK$318,$FF$2,FALSE)),"",VLOOKUP($B121,'[1]1718  Exp_Rev Access'!$F$7:$GK$318,$FF$2,FALSE))</f>
        <v>0</v>
      </c>
      <c r="FG121" s="90">
        <f>IF(ISNA(VLOOKUP($B121,'[1]1718  Exp_Rev Access'!$F$7:$GK$318,$FG$2,FALSE)),"",VLOOKUP($B121,'[1]1718  Exp_Rev Access'!$F$7:$GK$318,$FG$2,FALSE))</f>
        <v>0</v>
      </c>
      <c r="FH121" s="90">
        <f>IF(ISNA(VLOOKUP($B121,'[1]1718  Exp_Rev Access'!$F$7:$GK$318,$FH$2,FALSE)),"",VLOOKUP($B121,'[1]1718  Exp_Rev Access'!$F$7:$GK$318,$FH$2,FALSE))</f>
        <v>0</v>
      </c>
      <c r="FI121" s="90">
        <f>IF(ISNA(VLOOKUP($B121,'[1]1718  Exp_Rev Access'!$F$7:$GK$318,$FI$2,FALSE)),"",VLOOKUP($B121,'[1]1718  Exp_Rev Access'!$F$7:$GK$318,$FI$2,FALSE))</f>
        <v>0</v>
      </c>
      <c r="FJ121" s="90">
        <f>IF(ISNA(VLOOKUP($B121,'[1]1718  Exp_Rev Access'!$F$7:$GK$318,$FJ$2,FALSE)),"",VLOOKUP($B121,'[1]1718  Exp_Rev Access'!$F$7:$GK$318,$FJ$2,FALSE))</f>
        <v>0</v>
      </c>
      <c r="FK121" s="90">
        <f>IF(ISNA(VLOOKUP($B121,'[1]1718  Exp_Rev Access'!$F$7:$GK$318,$FK$2,FALSE)),"",VLOOKUP($B121,'[1]1718  Exp_Rev Access'!$F$7:$GK$318,$FK$2,FALSE))</f>
        <v>0</v>
      </c>
      <c r="FL121" s="90">
        <f>IF(ISNA(VLOOKUP($B121,'[1]1718  Exp_Rev Access'!$F$7:$GK$318,$FL$2,FALSE)),"",VLOOKUP($B121,'[1]1718  Exp_Rev Access'!$F$7:$GK$318,$FL$2,FALSE))</f>
        <v>0</v>
      </c>
      <c r="FM121" s="90">
        <f>IF(ISNA(VLOOKUP($B121,'[1]1718  Exp_Rev Access'!$F$7:$GK$318,$FM$2,FALSE)),"",VLOOKUP($B121,'[1]1718  Exp_Rev Access'!$F$7:$GK$318,$FM$2,FALSE))</f>
        <v>0</v>
      </c>
      <c r="FN121" s="90">
        <f>IF(ISNA(VLOOKUP($B121,'[1]1718  Exp_Rev Access'!$F$7:$GK$318,$FN$2,FALSE)),"",VLOOKUP($B121,'[1]1718  Exp_Rev Access'!$F$7:$GK$318,$FN$2,FALSE))</f>
        <v>0</v>
      </c>
      <c r="FO121" s="90">
        <f>IF(ISNA(VLOOKUP($B121,'[1]1718  Exp_Rev Access'!$F$7:$GK$318,$FO$2,FALSE)),"",VLOOKUP($B121,'[1]1718  Exp_Rev Access'!$F$7:$GK$318,$FO$2,FALSE))</f>
        <v>0</v>
      </c>
      <c r="FP121" s="90">
        <f>IF(ISNA(VLOOKUP($B121,'[1]1718  Exp_Rev Access'!$F$7:$GK$318,$FP$2,FALSE)),"",VLOOKUP($B121,'[1]1718  Exp_Rev Access'!$F$7:$GK$318,$FP$2,FALSE))</f>
        <v>0</v>
      </c>
      <c r="FQ121" s="90">
        <f>IF(ISNA(VLOOKUP($B121,'[1]1718  Exp_Rev Access'!$F$7:$GK$318,$FQ$2,FALSE)),"",VLOOKUP($B121,'[1]1718  Exp_Rev Access'!$F$7:$GK$318,$FQ$2,FALSE))</f>
        <v>0</v>
      </c>
      <c r="FR121" s="90">
        <f>IF(ISNA(VLOOKUP($B121,'[1]1718  Exp_Rev Access'!$F$7:$GK$318,$FR$2,FALSE)),"",VLOOKUP($B121,'[1]1718  Exp_Rev Access'!$F$7:$GK$318,$FR$2,FALSE))</f>
        <v>38273.97</v>
      </c>
      <c r="FS121" s="56">
        <f t="shared" si="398"/>
        <v>888462.71</v>
      </c>
      <c r="FT121" s="92">
        <f t="shared" si="399"/>
        <v>5.2205063567118494E-2</v>
      </c>
      <c r="FU121" s="94">
        <f t="shared" si="400"/>
        <v>635.48320208284144</v>
      </c>
      <c r="FV121" s="95">
        <f>IF(ISNA(VLOOKUP($B121,'[1]1718  Exp_Rev Access'!$F$7:$GK$318,$FV$2,FALSE)),"",VLOOKUP($B121,'[1]1718  Exp_Rev Access'!$F$7:$GK$318,$FV$2,FALSE))</f>
        <v>16830</v>
      </c>
      <c r="FW121" s="95">
        <f>IF(ISNA(VLOOKUP($B121,'[1]1718  Exp_Rev Access'!$F$7:$GK$318,$FW$2,FALSE)),"",VLOOKUP($B121,'[1]1718  Exp_Rev Access'!$F$7:$GK$318,$FW$2,FALSE))</f>
        <v>87224.55</v>
      </c>
      <c r="FX121" s="95">
        <f>IF(ISNA(VLOOKUP($B121,'[1]1718  Exp_Rev Access'!$F$7:$GK$318,$FX$2,FALSE)),"",VLOOKUP($B121,'[1]1718  Exp_Rev Access'!$F$7:$GK$318,$FX$2,FALSE))</f>
        <v>0</v>
      </c>
      <c r="FY121" s="95">
        <f>IF(ISNA(VLOOKUP($B121,'[1]1718  Exp_Rev Access'!$F$7:$GK$318,$FY$2,FALSE)),"",VLOOKUP($B121,'[1]1718  Exp_Rev Access'!$F$7:$GK$318,$FY$2,FALSE))</f>
        <v>0</v>
      </c>
      <c r="FZ121" s="95">
        <f>IF(ISNA(VLOOKUP($B121,'[1]1718  Exp_Rev Access'!$F$7:$GK$318,$FZ$2,FALSE)),"",VLOOKUP($B121,'[1]1718  Exp_Rev Access'!$F$7:$GK$318,$FZ$2,FALSE))</f>
        <v>0</v>
      </c>
      <c r="GA121" s="95">
        <f>IF(ISNA(VLOOKUP($B121,'[1]1718  Exp_Rev Access'!$F$7:$GK$318,$GA$2,FALSE)),"",VLOOKUP($B121,'[1]1718  Exp_Rev Access'!$F$7:$GK$318,$GA$2,FALSE))</f>
        <v>0</v>
      </c>
      <c r="GB121" s="95">
        <f>IF(ISNA(VLOOKUP($B121,'[1]1718  Exp_Rev Access'!$F$7:$GK$318,$GB$2,FALSE)),"",VLOOKUP($B121,'[1]1718  Exp_Rev Access'!$F$7:$GK$318,$GB$2,FALSE))</f>
        <v>0</v>
      </c>
      <c r="GC121" s="95">
        <f>IF(ISNA(VLOOKUP($B121,'[1]1718  Exp_Rev Access'!$F$7:$GK$318,$GC$2,FALSE)),"",VLOOKUP($B121,'[1]1718  Exp_Rev Access'!$F$7:$GK$318,$GC$2,FALSE))</f>
        <v>0</v>
      </c>
      <c r="GD121" s="95">
        <f>IF(ISNA(VLOOKUP($B121,'[1]1718  Exp_Rev Access'!$F$7:$GK$318,$GD$2,FALSE)),"",VLOOKUP($B121,'[1]1718  Exp_Rev Access'!$F$7:$GK$318,$GD$2,FALSE))</f>
        <v>0</v>
      </c>
      <c r="GE121" s="95">
        <f>IF(ISNA(VLOOKUP($B121,'[1]1718  Exp_Rev Access'!$F$7:$GK$318,$GE$2,FALSE)),"",VLOOKUP($B121,'[1]1718  Exp_Rev Access'!$F$7:$GK$318,$GE$2,FALSE))</f>
        <v>0</v>
      </c>
      <c r="GF121" s="95">
        <f>IF(ISNA(VLOOKUP($B121,'[1]1718  Exp_Rev Access'!$F$7:$GK$318,$GF$2,FALSE)),"",VLOOKUP($B121,'[1]1718  Exp_Rev Access'!$F$7:$GK$318,$GF$2,FALSE))</f>
        <v>0</v>
      </c>
      <c r="GG121" s="95">
        <f>IF(ISNA(VLOOKUP($B121,'[1]1718  Exp_Rev Access'!$F$7:$GK$318,$GG$2,FALSE)),"",VLOOKUP($B121,'[1]1718  Exp_Rev Access'!$F$7:$GK$318,$GG$2,FALSE))</f>
        <v>0</v>
      </c>
      <c r="GH121" s="95">
        <f>IF(ISNA(VLOOKUP($B121,'[1]1718  Exp_Rev Access'!$F$7:$GK$318,$GH$2,FALSE)),"",VLOOKUP($B121,'[1]1718  Exp_Rev Access'!$F$7:$GK$318,$GH$2,FALSE))</f>
        <v>0</v>
      </c>
      <c r="GI121" s="95">
        <f>IF(ISNA(VLOOKUP($B121,'[1]1718  Exp_Rev Access'!$F$7:$GK$318,$GI$2,FALSE)),"",VLOOKUP($B121,'[1]1718  Exp_Rev Access'!$F$7:$GK$318,$GI$2,FALSE))</f>
        <v>0</v>
      </c>
      <c r="GJ121" s="95">
        <f>IF(ISNA(VLOOKUP($B121,'[1]1718  Exp_Rev Access'!$F$7:$GK$318,$GJ$2,FALSE)),"",VLOOKUP($B121,'[1]1718  Exp_Rev Access'!$F$7:$GK$318,$GJ$2,FALSE))</f>
        <v>0</v>
      </c>
      <c r="GK121" s="95">
        <f>IF(ISNA(VLOOKUP($B121,'[1]1718  Exp_Rev Access'!$F$7:$GK$318,$GK$2,FALSE)),"",VLOOKUP($B121,'[1]1718  Exp_Rev Access'!$F$7:$GK$318,$GK$2,FALSE))</f>
        <v>447.12</v>
      </c>
      <c r="GL121" s="95">
        <f>IF(ISNA(VLOOKUP($B121,'[1]1718  Exp_Rev Access'!$F$7:$GK$318,$GL$2,FALSE)),"",VLOOKUP($B121,'[1]1718  Exp_Rev Access'!$F$7:$GK$318,$GL$2,FALSE))</f>
        <v>0</v>
      </c>
      <c r="GM121" s="95">
        <f>IF(ISNA(VLOOKUP($B121,'[1]1718  Exp_Rev Access'!$F$7:$GK$318,$GM$2,FALSE)),"",VLOOKUP($B121,'[1]1718  Exp_Rev Access'!$F$7:$GK$318,$GM$2,FALSE))</f>
        <v>0</v>
      </c>
      <c r="GN121" s="95">
        <f>IF(ISNA(VLOOKUP($B121,'[1]1718  Exp_Rev Access'!$F$7:$GK$318,$GN$2,FALSE)),"",VLOOKUP($B121,'[1]1718  Exp_Rev Access'!$F$7:$GK$318,$GN$2,FALSE))</f>
        <v>0</v>
      </c>
      <c r="GO121" s="95">
        <f>IF(ISNA(VLOOKUP($B121,'[1]1718  Exp_Rev Access'!$F$7:$GK$318,$GO$2,FALSE)),"",VLOOKUP($B121,'[1]1718  Exp_Rev Access'!$F$7:$GK$318,$GO$2,FALSE))</f>
        <v>0</v>
      </c>
      <c r="GP121" s="95">
        <f>IF(ISNA(VLOOKUP($B121,'[1]1718  Exp_Rev Access'!$F$7:$GK$318,$GP$2,FALSE)),"",VLOOKUP($B121,'[1]1718  Exp_Rev Access'!$F$7:$GK$318,$GP$2,FALSE))</f>
        <v>0</v>
      </c>
      <c r="GQ121" s="95">
        <f>IF(ISNA(VLOOKUP($B121,'[1]1718  Exp_Rev Access'!$F$7:$GK$318,$GQ$2,FALSE)),"",VLOOKUP($B121,'[1]1718  Exp_Rev Access'!$F$7:$GK$318,$GQ$2,FALSE))</f>
        <v>2966.8</v>
      </c>
      <c r="GR121" s="95">
        <f>IF(ISNA(VLOOKUP($B121,'[1]1718  Exp_Rev Access'!$F$7:$GK$318,$GR$2,FALSE)),"",VLOOKUP($B121,'[1]1718  Exp_Rev Access'!$F$7:$GK$318,$GR$2,FALSE))</f>
        <v>0</v>
      </c>
      <c r="GS121" s="95">
        <f>IF(ISNA(VLOOKUP($B121,'[1]1718  Exp_Rev Access'!$F$7:$GK$318,$GS$2,FALSE)),"",VLOOKUP($B121,'[1]1718  Exp_Rev Access'!$F$7:$GK$318,$GS$2,FALSE))</f>
        <v>0</v>
      </c>
      <c r="GT121" s="95">
        <f>IF(ISNA(VLOOKUP($B121,'[1]1718  Exp_Rev Access'!$F$7:$GK$318,$GT$2,FALSE)),"",VLOOKUP($B121,'[1]1718  Exp_Rev Access'!$F$7:$GK$318,$GT$2,FALSE))</f>
        <v>0</v>
      </c>
      <c r="GU121" s="56">
        <f t="shared" si="401"/>
        <v>107468.47</v>
      </c>
      <c r="GV121" s="92">
        <f t="shared" si="402"/>
        <v>6.3147256994173307E-3</v>
      </c>
      <c r="GW121" s="96">
        <f t="shared" si="403"/>
        <v>76.868062857183716</v>
      </c>
    </row>
    <row r="122" spans="1:222" x14ac:dyDescent="0.3">
      <c r="A122" s="73"/>
      <c r="B122" s="88" t="s">
        <v>337</v>
      </c>
      <c r="C122" s="89" t="s">
        <v>338</v>
      </c>
      <c r="D122" s="75">
        <f>IF(ISNA(VLOOKUP($B122,'[1]1718 enrollment_Rev_Exp by size'!$A$7:H460,3,FALSE)),"",VLOOKUP($B122,'[1]1718 enrollment_Rev_Exp by size'!$A$7:$G$363,3,FALSE))</f>
        <v>1494.01</v>
      </c>
      <c r="E122" s="76">
        <f>IF(ISNA(VLOOKUP($B122,'[1]1718 enrollment_Rev_Exp by size'!$A$7:I460,5,FALSE)),"",VLOOKUP($B122,'[1]1718 enrollment_Rev_Exp by size'!$A$7:$G$350,5,FALSE))</f>
        <v>20721913.079999998</v>
      </c>
      <c r="F122" s="70">
        <f t="shared" si="385"/>
        <v>20721913.079999998</v>
      </c>
      <c r="G122" s="70">
        <f t="shared" si="386"/>
        <v>0</v>
      </c>
      <c r="H122" s="90">
        <f>IF(ISNA(VLOOKUP($B122,'[1]1718  Exp_Rev Access'!$F$7:$GK$318,3,FALSE)),"",VLOOKUP($B122,'[1]1718  Exp_Rev Access'!$F$7:$GK$318,3,FALSE))</f>
        <v>3052967.23</v>
      </c>
      <c r="I122" s="90">
        <f>IF(ISNA(VLOOKUP($B122,'[1]1718  Exp_Rev Access'!$F$7:$GK$318,4,FALSE)),"",VLOOKUP($B122,'[1]1718  Exp_Rev Access'!$F$7:$GK$318,4,FALSE))</f>
        <v>0</v>
      </c>
      <c r="J122" s="90">
        <f>IF(ISNA(VLOOKUP($B122,'[1]1718  Exp_Rev Access'!$F$7:$GK$318,5,FALSE)),"",VLOOKUP($B122,'[1]1718  Exp_Rev Access'!$F$7:$GK$318,5,FALSE))</f>
        <v>0</v>
      </c>
      <c r="K122" s="90">
        <f>IF(ISNA(VLOOKUP($B122,'[1]1718  Exp_Rev Access'!$F$7:$GK$318,6,FALSE)),"-",VLOOKUP($B122,'[1]1718  Exp_Rev Access'!$F$7:$GK$318,6,FALSE))</f>
        <v>73107.429999999993</v>
      </c>
      <c r="L122" s="90">
        <f>IF(ISNA(VLOOKUP($B122,'[1]1718  Exp_Rev Access'!$F$7:$GK$318,7,FALSE)),"",VLOOKUP($B122,'[1]1718  Exp_Rev Access'!$F$7:$GK$318,7,FALSE))</f>
        <v>0</v>
      </c>
      <c r="M122" s="90">
        <f>IF(ISNA(VLOOKUP($B122,'[1]1718  Exp_Rev Access'!$F$7:$GK$318,8,FALSE)),"",VLOOKUP($B122,'[1]1718  Exp_Rev Access'!$F$7:$GK$318,8,FALSE))</f>
        <v>0</v>
      </c>
      <c r="N122" s="56">
        <f t="shared" si="387"/>
        <v>3126074.66</v>
      </c>
      <c r="O122" s="91">
        <f t="shared" si="388"/>
        <v>0.15085840037699841</v>
      </c>
      <c r="P122" s="56">
        <f t="shared" si="389"/>
        <v>2092.4054457466818</v>
      </c>
      <c r="Q122" s="90">
        <f>IF(ISNA(VLOOKUP($B122,'[1]1718  Exp_Rev Access'!$F$7:$GK$318,10,FALSE)),"",VLOOKUP($B122,'[1]1718  Exp_Rev Access'!$F$7:$GK$318,10,FALSE))</f>
        <v>47183.519999999997</v>
      </c>
      <c r="R122" s="90">
        <f>IF(ISNA(VLOOKUP($B122,'[1]1718  Exp_Rev Access'!$F$7:$GK$318,11,FALSE)),"",VLOOKUP($B122,'[1]1718  Exp_Rev Access'!$F$7:$GK$318,11,FALSE))</f>
        <v>0</v>
      </c>
      <c r="S122" s="90">
        <f>IF(ISNA(VLOOKUP($B122,'[1]1718  Exp_Rev Access'!$F$7:$GK$318,12,FALSE)),"",VLOOKUP($B122,'[1]1718  Exp_Rev Access'!$F$7:$GK$318,12,FALSE))</f>
        <v>0</v>
      </c>
      <c r="T122" s="90">
        <f>IF(ISNA(VLOOKUP($B122,'[1]1718  Exp_Rev Access'!$F$7:$GK$318,13,FALSE)),"",VLOOKUP($B122,'[1]1718  Exp_Rev Access'!$F$7:$GK$318,13,FALSE))</f>
        <v>0</v>
      </c>
      <c r="U122" s="90">
        <f>IF(ISNA(VLOOKUP($B122,'[1]1718  Exp_Rev Access'!$F$7:$GK$318,14,FALSE)),"",VLOOKUP($B122,'[1]1718  Exp_Rev Access'!$F$7:$GK$318,14,FALSE))</f>
        <v>0</v>
      </c>
      <c r="V122" s="90">
        <f>IF(ISNA(VLOOKUP($B122,'[1]1718  Exp_Rev Access'!$F$7:$GK$318,15,FALSE)),"",VLOOKUP($B122,'[1]1718  Exp_Rev Access'!$F$7:$GK$318,15,FALSE))</f>
        <v>0</v>
      </c>
      <c r="W122" s="90">
        <f>IF(ISNA(VLOOKUP($B122,'[1]1718  Exp_Rev Access'!$F$7:$GK$318,16,FALSE)),"",VLOOKUP($B122,'[1]1718  Exp_Rev Access'!$F$7:$GK$318,16,FALSE))</f>
        <v>0</v>
      </c>
      <c r="X122" s="90">
        <f>IF(ISNA(VLOOKUP($B122,'[1]1718  Exp_Rev Access'!$F$7:$GK$318,17,FALSE)),"",VLOOKUP($B122,'[1]1718  Exp_Rev Access'!$F$7:$GK$318,17,FALSE))</f>
        <v>0</v>
      </c>
      <c r="Y122" s="90">
        <f>IF(ISNA(VLOOKUP($B122,'[1]1718  Exp_Rev Access'!$F$7:$GK$318,18,FALSE)),"",VLOOKUP($B122,'[1]1718  Exp_Rev Access'!$F$7:$GK$318,18,FALSE))</f>
        <v>56546.57</v>
      </c>
      <c r="Z122" s="90">
        <f>IF(ISNA(VLOOKUP($B122,'[1]1718  Exp_Rev Access'!$F$7:$GK$318,19,FALSE)),"",VLOOKUP($B122,'[1]1718  Exp_Rev Access'!$F$7:$GK$318,19,FALSE))</f>
        <v>0</v>
      </c>
      <c r="AA122" s="90">
        <f>IF(ISNA(VLOOKUP($B122,'[1]1718  Exp_Rev Access'!$F$7:$GK$318,20,FALSE)),"",VLOOKUP($B122,'[1]1718  Exp_Rev Access'!$F$7:$GK$318,20,FALSE))</f>
        <v>0</v>
      </c>
      <c r="AB122" s="90">
        <f>IF(ISNA(VLOOKUP($B122,'[1]1718  Exp_Rev Access'!$F$7:$GK$318,21,FALSE)),"",VLOOKUP($B122,'[1]1718  Exp_Rev Access'!$F$7:$GK$318,21,FALSE))</f>
        <v>0</v>
      </c>
      <c r="AC122" s="90">
        <f>IF(ISNA(VLOOKUP($B122,'[1]1718  Exp_Rev Access'!$F$7:$GK$318,22,FALSE)),"",VLOOKUP($B122,'[1]1718  Exp_Rev Access'!$F$7:$GK$318,22,FALSE))</f>
        <v>4085.39</v>
      </c>
      <c r="AD122" s="90">
        <f>IF(ISNA(VLOOKUP($B122,'[1]1718  Exp_Rev Access'!$F$7:$GK$318,23,FALSE)),"",VLOOKUP($B122,'[1]1718  Exp_Rev Access'!$F$7:$GK$318,23,FALSE))</f>
        <v>16781.5</v>
      </c>
      <c r="AE122" s="90">
        <f>IF(ISNA(VLOOKUP($B122,'[1]1718  Exp_Rev Access'!$F$7:$GK$318,24,FALSE)),"",VLOOKUP($B122,'[1]1718  Exp_Rev Access'!$F$7:$GK$318,24,FALSE))</f>
        <v>72155.56</v>
      </c>
      <c r="AF122" s="90">
        <f>IF(ISNA(VLOOKUP($B122,'[1]1718  Exp_Rev Access'!$F$7:$GK$318,25,FALSE)),"",VLOOKUP($B122,'[1]1718  Exp_Rev Access'!$F$7:$GK$318,25,FALSE))</f>
        <v>0</v>
      </c>
      <c r="AG122" s="90">
        <f>IF(ISNA(VLOOKUP($B122,'[1]1718  Exp_Rev Access'!$F$7:$GK$318,26,FALSE)),"",VLOOKUP($B122,'[1]1718  Exp_Rev Access'!$F$7:$GK$318,26,FALSE))</f>
        <v>34506.94</v>
      </c>
      <c r="AH122" s="90">
        <f>IF(ISNA(VLOOKUP($B122,'[1]1718  Exp_Rev Access'!$F$7:$GK$318,27,FALSE)),"",VLOOKUP($B122,'[1]1718  Exp_Rev Access'!$F$7:$GK$318,27,FALSE))</f>
        <v>0</v>
      </c>
      <c r="AI122" s="90">
        <f>IF(ISNA(VLOOKUP($B122,'[1]1718  Exp_Rev Access'!$F$7:$GK$318,28,FALSE)),"",VLOOKUP($B122,'[1]1718  Exp_Rev Access'!$F$7:$GK$318,28,FALSE))</f>
        <v>27319.48</v>
      </c>
      <c r="AJ122" s="90">
        <f>IF(ISNA(VLOOKUP($B122,'[1]1718  Exp_Rev Access'!$F$7:$GK$318,29,FALSE)),"",VLOOKUP($B122,'[1]1718  Exp_Rev Access'!$F$7:$GK$318,29,FALSE))</f>
        <v>0</v>
      </c>
      <c r="AK122" s="90">
        <f>IF(ISNA(VLOOKUP($B122,'[1]1718  Exp_Rev Access'!$F$7:$GK$318,30,FALSE)),"",VLOOKUP($B122,'[1]1718  Exp_Rev Access'!$F$7:$GK$318,30,FALSE))</f>
        <v>23390.58</v>
      </c>
      <c r="AL122" s="90">
        <f>IF(ISNA(VLOOKUP($B122,'[1]1718  Exp_Rev Access'!$F$7:$GK$318,31,FALSE)),"",VLOOKUP($B122,'[1]1718  Exp_Rev Access'!$F$7:$GK$318,31,FALSE))</f>
        <v>0</v>
      </c>
      <c r="AM122" s="56">
        <f t="shared" si="390"/>
        <v>281969.53999999998</v>
      </c>
      <c r="AN122" s="92">
        <f t="shared" si="391"/>
        <v>1.3607312168109915E-2</v>
      </c>
      <c r="AO122" s="71">
        <f t="shared" si="392"/>
        <v>188.73336858521697</v>
      </c>
      <c r="AP122" s="90">
        <f>IF(ISNA(VLOOKUP($B122,'[1]1718  Exp_Rev Access'!$F$7:$GK$318,33,FALSE)),"",VLOOKUP($B122,'[1]1718  Exp_Rev Access'!$F$7:$GK$318,33,FALSE))</f>
        <v>10152287.58</v>
      </c>
      <c r="AQ122" s="90">
        <f>IF(ISNA(VLOOKUP($B122,'[1]1718  Exp_Rev Access'!$F$7:$GK$318,34,FALSE)),"",VLOOKUP($B122,'[1]1718  Exp_Rev Access'!$F$7:$GK$318,34,FALSE))</f>
        <v>460725.77</v>
      </c>
      <c r="AR122" s="90">
        <f>IF(ISNA(VLOOKUP($B122,'[1]1718  Exp_Rev Access'!$F$7:$GK$318,35,FALSE)),"",VLOOKUP($B122,'[1]1718  Exp_Rev Access'!$F$7:$GK$318,35,FALSE))</f>
        <v>996272.84</v>
      </c>
      <c r="AS122" s="90">
        <f>IF(ISNA(VLOOKUP($B122,'[1]1718  Exp_Rev Access'!$F$7:$GK$318,36,FALSE)),"",VLOOKUP($B122,'[1]1718  Exp_Rev Access'!$F$7:$GK$318,36,FALSE))</f>
        <v>202221.18</v>
      </c>
      <c r="AT122" s="90">
        <f>IF(ISNA(VLOOKUP($B122,'[1]1718  Exp_Rev Access'!$F$7:$GK$318,37,FALSE)),"",VLOOKUP($B122,'[1]1718  Exp_Rev Access'!$F$7:$GK$318,37,FALSE))</f>
        <v>0</v>
      </c>
      <c r="AU122" s="56">
        <f t="shared" si="393"/>
        <v>11811507.369999999</v>
      </c>
      <c r="AV122" s="93">
        <f t="shared" si="394"/>
        <v>0.57000081625668131</v>
      </c>
      <c r="AW122" s="56">
        <f t="shared" si="395"/>
        <v>7905.9091773147429</v>
      </c>
      <c r="AX122" s="90">
        <f>IF(ISNA(VLOOKUP($B122,'[1]1718  Exp_Rev Access'!$F$7:$GK$318,39,FALSE)),"",VLOOKUP($B122,'[1]1718  Exp_Rev Access'!$F$7:$GK$318,39,FALSE))</f>
        <v>0</v>
      </c>
      <c r="AY122" s="90">
        <f>IF(ISNA(VLOOKUP($B122,'[1]1718  Exp_Rev Access'!$F$7:$GK$318,40,FALSE)),"",VLOOKUP($B122,'[1]1718  Exp_Rev Access'!$F$7:$GK$318,40,FALSE))</f>
        <v>1592989.46</v>
      </c>
      <c r="AZ122" s="90">
        <f>IF(ISNA(VLOOKUP($B122,'[1]1718  Exp_Rev Access'!$F$7:$GK$318,41,FALSE)),"",VLOOKUP($B122,'[1]1718  Exp_Rev Access'!$F$7:$GK$318,41,FALSE))</f>
        <v>29078.51</v>
      </c>
      <c r="BA122" s="90">
        <f>IF(ISNA(VLOOKUP($B122,'[1]1718  Exp_Rev Access'!$F$7:$GK$318,42,FALSE)),"",VLOOKUP($B122,'[1]1718  Exp_Rev Access'!$F$7:$GK$318,42,FALSE))</f>
        <v>0</v>
      </c>
      <c r="BB122" s="90">
        <f>IF(ISNA(VLOOKUP($B122,'[1]1718  Exp_Rev Access'!$F$7:$GK$318,43,FALSE)),"",VLOOKUP($B122,'[1]1718  Exp_Rev Access'!$F$7:$GK$318,43,FALSE))</f>
        <v>0</v>
      </c>
      <c r="BC122" s="90">
        <f>IF(ISNA(VLOOKUP($B122,'[1]1718  Exp_Rev Access'!$F$7:$GK$318,44,FALSE)),"",VLOOKUP($B122,'[1]1718  Exp_Rev Access'!$F$7:$GK$318,44,FALSE))</f>
        <v>817854.79</v>
      </c>
      <c r="BD122" s="90">
        <f>IF(ISNA(VLOOKUP($B122,'[1]1718  Exp_Rev Access'!$F$7:$GK$318,45,FALSE)),"",VLOOKUP($B122,'[1]1718  Exp_Rev Access'!$F$7:$GK$318,45,FALSE))</f>
        <v>0</v>
      </c>
      <c r="BE122" s="90">
        <f>IF(ISNA(VLOOKUP($B122,'[1]1718  Exp_Rev Access'!$F$7:$GK$318,46,FALSE)),"",VLOOKUP($B122,'[1]1718  Exp_Rev Access'!$F$7:$GK$318,46,FALSE))</f>
        <v>71941.399999999994</v>
      </c>
      <c r="BF122" s="90">
        <f>IF(ISNA(VLOOKUP($B122,'[1]1718  Exp_Rev Access'!$F$7:$GK$318,47,FALSE)),"",VLOOKUP($B122,'[1]1718  Exp_Rev Access'!$F$7:$GK$318,47,FALSE))</f>
        <v>0</v>
      </c>
      <c r="BG122" s="90">
        <f>IF(ISNA(VLOOKUP($B122,'[1]1718  Exp_Rev Access'!$F$7:$GK$318,48,FALSE)),"",VLOOKUP($B122,'[1]1718  Exp_Rev Access'!$F$7:$GK$318,48,FALSE))</f>
        <v>156075.73000000001</v>
      </c>
      <c r="BH122" s="90">
        <f>IF(ISNA(VLOOKUP($B122,'[1]1718  Exp_Rev Access'!$F$7:$GK$318,49,FALSE)),"",VLOOKUP($B122,'[1]1718  Exp_Rev Access'!$F$7:$GK$318,49,FALSE))</f>
        <v>30273.39</v>
      </c>
      <c r="BI122" s="90">
        <f>IF(ISNA(VLOOKUP($B122,'[1]1718  Exp_Rev Access'!$F$7:$GK$318,50,FALSE)),"",VLOOKUP($B122,'[1]1718  Exp_Rev Access'!$F$7:$GK$318,50,FALSE))</f>
        <v>0</v>
      </c>
      <c r="BJ122" s="90">
        <f>IF(ISNA(VLOOKUP($B122,'[1]1718  Exp_Rev Access'!$F$7:$GK$318,51,FALSE)),"",VLOOKUP($B122,'[1]1718  Exp_Rev Access'!$F$7:$GK$318,51,FALSE))</f>
        <v>9436.1299999999992</v>
      </c>
      <c r="BK122" s="90">
        <f>IF(ISNA(VLOOKUP($B122,'[1]1718  Exp_Rev Access'!$F$7:$GK$318,52,FALSE)),"",VLOOKUP($B122,'[1]1718  Exp_Rev Access'!$F$7:$GK$318,52,FALSE))</f>
        <v>807818.21</v>
      </c>
      <c r="BL122" s="90">
        <f>IF(ISNA(VLOOKUP($B122,'[1]1718  Exp_Rev Access'!$F$7:$GK$318,53,FALSE)),"",VLOOKUP($B122,'[1]1718  Exp_Rev Access'!$F$7:$GK$318,53,FALSE))</f>
        <v>2855.97</v>
      </c>
      <c r="BM122" s="90">
        <f>IF(ISNA(VLOOKUP($B122,'[1]1718  Exp_Rev Access'!$F$7:$GK$318,54,FALSE)),"",VLOOKUP($B122,'[1]1718  Exp_Rev Access'!$F$7:$GK$318,54,FALSE))</f>
        <v>0</v>
      </c>
      <c r="BN122" s="90">
        <f>IF(ISNA(VLOOKUP($B122,'[1]1718  Exp_Rev Access'!$F$7:$GK$318,55,FALSE)),"",VLOOKUP($B122,'[1]1718  Exp_Rev Access'!$F$7:$GK$318,55,FALSE))</f>
        <v>0</v>
      </c>
      <c r="BO122" s="90">
        <f>IF(ISNA(VLOOKUP($B122,'[1]1718  Exp_Rev Access'!$F$7:$GK$318,56,FALSE)),"",VLOOKUP($B122,'[1]1718  Exp_Rev Access'!$F$7:$GK$318,56,FALSE))</f>
        <v>0</v>
      </c>
      <c r="BP122" s="90">
        <f>IF(ISNA(VLOOKUP($B122,'[1]1718  Exp_Rev Access'!$F$7:$GK$318,57,FALSE)),"",VLOOKUP($B122,'[1]1718  Exp_Rev Access'!$F$7:$GK$318,57,FALSE))</f>
        <v>0</v>
      </c>
      <c r="BQ122" s="90">
        <f>IF(ISNA(VLOOKUP($B122,'[1]1718  Exp_Rev Access'!$F$7:$GK$318,58,FALSE)),"",VLOOKUP($B122,'[1]1718  Exp_Rev Access'!$F$7:$GK$318,58,FALSE))</f>
        <v>58658.7</v>
      </c>
      <c r="BR122" s="90">
        <f>IF(ISNA(VLOOKUP($B122,'[1]1718  Exp_Rev Access'!$F$7:$GK$318,59,FALSE)),"",VLOOKUP($B122,'[1]1718  Exp_Rev Access'!$F$7:$GK$318,59,FALSE))</f>
        <v>0</v>
      </c>
      <c r="BS122" s="90">
        <f>IF(ISNA(VLOOKUP($B122,'[1]1718  Exp_Rev Access'!$F$7:$GK$318,60,FALSE)),"",VLOOKUP($B122,'[1]1718  Exp_Rev Access'!$F$7:$GK$318,60,FALSE))</f>
        <v>0</v>
      </c>
      <c r="BT122" s="90">
        <f>IF(ISNA(VLOOKUP($B122,'[1]1718  Exp_Rev Access'!$F$7:$GK$318,61,FALSE)),"",VLOOKUP($B122,'[1]1718  Exp_Rev Access'!$F$7:$GK$318,61,FALSE))</f>
        <v>0</v>
      </c>
      <c r="BU122" s="90">
        <f>IF(ISNA(VLOOKUP($B122,'[1]1718  Exp_Rev Access'!$F$7:$GK$318,62,FALSE)),"",VLOOKUP($B122,'[1]1718  Exp_Rev Access'!$F$7:$GK$318,62,FALSE))</f>
        <v>0</v>
      </c>
      <c r="BV122" s="56">
        <f t="shared" si="236"/>
        <v>3576982.29</v>
      </c>
      <c r="BW122" s="92">
        <f t="shared" si="396"/>
        <v>0.17261834253384487</v>
      </c>
      <c r="BX122" s="71">
        <f t="shared" si="397"/>
        <v>2394.2157616080212</v>
      </c>
      <c r="BY122" s="90">
        <f>IF(ISNA(VLOOKUP($B122,'[1]1718  Exp_Rev Access'!$F$7:$GK$318,64,FALSE)),"",VLOOKUP($B122,'[1]1718  Exp_Rev Access'!$F$7:$GK$318,64,FALSE))</f>
        <v>0</v>
      </c>
      <c r="BZ122" s="90">
        <f>IF(ISNA(VLOOKUP($B122,'[1]1718  Exp_Rev Access'!$F$7:$GK$318,65,FALSE)),"",VLOOKUP($B122,'[1]1718  Exp_Rev Access'!$F$7:$GK$318,65,FALSE))</f>
        <v>0</v>
      </c>
      <c r="CA122" s="90">
        <f>IF(ISNA(VLOOKUP($B122,'[1]1718  Exp_Rev Access'!$F$7:$GK$318,66,FALSE)),"",VLOOKUP($B122,'[1]1718  Exp_Rev Access'!$F$7:$GK$318,66,FALSE))</f>
        <v>0</v>
      </c>
      <c r="CB122" s="90">
        <f>IF(ISNA(VLOOKUP($B122,'[1]1718  Exp_Rev Access'!$F$7:$GK$318,67,FALSE)),"",VLOOKUP($B122,'[1]1718  Exp_Rev Access'!$F$7:$GK$318,67,FALSE))</f>
        <v>0</v>
      </c>
      <c r="CC122" s="90">
        <f>IF(ISNA(VLOOKUP($B122,'[1]1718  Exp_Rev Access'!$F$7:$GK$318,68,FALSE)),"",VLOOKUP($B122,'[1]1718  Exp_Rev Access'!$F$7:$GK$318,68,FALSE))</f>
        <v>21608.04</v>
      </c>
      <c r="CD122" s="90">
        <f>IF(ISNA(VLOOKUP($B122,'[1]1718  Exp_Rev Access'!$F$7:$GK$318,69,FALSE)),"",VLOOKUP($B122,'[1]1718  Exp_Rev Access'!$F$7:$GK$318,69,FALSE))</f>
        <v>0</v>
      </c>
      <c r="CE122" s="56">
        <f t="shared" si="237"/>
        <v>21608.04</v>
      </c>
      <c r="CF122" s="92">
        <f t="shared" si="251"/>
        <v>1.0427627949494325E-3</v>
      </c>
      <c r="CG122" s="78">
        <f t="shared" si="252"/>
        <v>14.463116043399978</v>
      </c>
      <c r="CH122" s="90">
        <f>IF(ISNA(VLOOKUP($B122,'[1]1718  Exp_Rev Access'!$F$7:$GK$318,$CH$2,FALSE)),"",VLOOKUP($B122,'[1]1718  Exp_Rev Access'!$F$7:$GK$318,$CH$2,FALSE))</f>
        <v>6160.57</v>
      </c>
      <c r="CI122" s="90">
        <f>IF(ISNA(VLOOKUP($B122,'[1]1718  Exp_Rev Access'!$F$7:$GK$318,$CI$2,FALSE)),"",VLOOKUP($B122,'[1]1718  Exp_Rev Access'!$F$7:$GK$318,$CI$2,FALSE))</f>
        <v>0</v>
      </c>
      <c r="CJ122" s="90">
        <f>IF(ISNA(VLOOKUP($B122,'[1]1718  Exp_Rev Access'!$F$7:$GK$318,$CJ$2,FALSE)),"",VLOOKUP($B122,'[1]1718  Exp_Rev Access'!$F$7:$GK$318,$CJ$2,FALSE))</f>
        <v>0</v>
      </c>
      <c r="CK122" s="90">
        <f>IF(ISNA(VLOOKUP($B122,'[1]1718  Exp_Rev Access'!$F$7:$GK$318,$CK$2,FALSE)),"",VLOOKUP($B122,'[1]1718  Exp_Rev Access'!$F$7:$GK$318,$CK$2,FALSE))</f>
        <v>0</v>
      </c>
      <c r="CL122" s="90">
        <f>IF(ISNA(VLOOKUP($B122,'[1]1718  Exp_Rev Access'!$F$7:$GK$318,$CL$2,FALSE)),"",VLOOKUP($B122,'[1]1718  Exp_Rev Access'!$F$7:$GK$318,$CL$2,FALSE))</f>
        <v>0</v>
      </c>
      <c r="CM122" s="90">
        <f>IF(ISNA(VLOOKUP($B122,'[1]1718  Exp_Rev Access'!$F$7:$GK$318,$CM$2,FALSE)),"",VLOOKUP($B122,'[1]1718  Exp_Rev Access'!$F$7:$GK$318,$CM$2,FALSE))</f>
        <v>0</v>
      </c>
      <c r="CN122" s="90">
        <f>IF(ISNA(VLOOKUP($B122,'[1]1718  Exp_Rev Access'!$F$7:$GK$318,$CN$2,FALSE)),"",VLOOKUP($B122,'[1]1718  Exp_Rev Access'!$F$7:$GK$318,$CN$2,FALSE))</f>
        <v>0</v>
      </c>
      <c r="CO122" s="90">
        <f>IF(ISNA(VLOOKUP($B122,'[1]1718  Exp_Rev Access'!$F$7:$GK$318,$CO$2,FALSE)),"",VLOOKUP($B122,'[1]1718  Exp_Rev Access'!$F$7:$GK$318,$CO$2,FALSE))</f>
        <v>0</v>
      </c>
      <c r="CP122" s="90">
        <f>IF(ISNA(VLOOKUP($B122,'[1]1718  Exp_Rev Access'!$F$7:$GK$318,$CP$2,FALSE)),"",VLOOKUP($B122,'[1]1718  Exp_Rev Access'!$F$7:$GK$318,$CP$2,FALSE))</f>
        <v>0</v>
      </c>
      <c r="CQ122" s="90">
        <f>IF(ISNA(VLOOKUP($B122,'[1]1718  Exp_Rev Access'!$F$7:$GK$318,$CQ$2,FALSE)),"",VLOOKUP($B122,'[1]1718  Exp_Rev Access'!$F$7:$GK$318,$CQ$2,FALSE))</f>
        <v>373060.87</v>
      </c>
      <c r="CR122" s="90">
        <f>IF(ISNA(VLOOKUP($B122,'[1]1718  Exp_Rev Access'!$F$7:$GK$318,$CR$2,FALSE)),"",VLOOKUP($B122,'[1]1718  Exp_Rev Access'!$F$7:$GK$318,$CR$2,FALSE))</f>
        <v>0</v>
      </c>
      <c r="CS122" s="90">
        <f>IF(ISNA(VLOOKUP($B122,'[1]1718  Exp_Rev Access'!$F$7:$GK$318,$CS$2,FALSE)),"",VLOOKUP($B122,'[1]1718  Exp_Rev Access'!$F$7:$GK$318,$CS$2,FALSE))</f>
        <v>15150</v>
      </c>
      <c r="CT122" s="90">
        <f>IF(ISNA(VLOOKUP($B122,'[1]1718  Exp_Rev Access'!$F$7:$GK$318,$CT$2,FALSE)),"",VLOOKUP($B122,'[1]1718  Exp_Rev Access'!$F$7:$GK$318,$CT$2,FALSE))</f>
        <v>0</v>
      </c>
      <c r="CU122" s="90">
        <f>IF(ISNA(VLOOKUP($B122,'[1]1718  Exp_Rev Access'!$F$7:$GK$318,$CU$2,FALSE)),"",VLOOKUP($B122,'[1]1718  Exp_Rev Access'!$F$7:$GK$318,$CU$2,FALSE))</f>
        <v>361901.54</v>
      </c>
      <c r="CV122" s="90">
        <f>IF(ISNA(VLOOKUP($B122,'[1]1718  Exp_Rev Access'!$F$7:$GK$318,$CV$2,FALSE)),"",VLOOKUP($B122,'[1]1718  Exp_Rev Access'!$F$7:$GK$318,$CV$2,FALSE))</f>
        <v>104681.99</v>
      </c>
      <c r="CW122" s="90">
        <f>IF(ISNA(VLOOKUP($B122,'[1]1718  Exp_Rev Access'!$F$7:$GK$318,$CW$2,FALSE)),"",VLOOKUP($B122,'[1]1718  Exp_Rev Access'!$F$7:$GK$318,$CW$2,FALSE))</f>
        <v>0</v>
      </c>
      <c r="CX122" s="90">
        <f>IF(ISNA(VLOOKUP($B122,'[1]1718  Exp_Rev Access'!$F$7:$GK$318,$CX$2,FALSE)),"",VLOOKUP($B122,'[1]1718  Exp_Rev Access'!$F$7:$GK$318,$CX$2,FALSE))</f>
        <v>0</v>
      </c>
      <c r="CY122" s="90">
        <f>IF(ISNA(VLOOKUP($B122,'[1]1718  Exp_Rev Access'!$F$7:$GK$318,$CY$2,FALSE)),"",VLOOKUP($B122,'[1]1718  Exp_Rev Access'!$F$7:$GK$318,$CY$2,FALSE))</f>
        <v>0</v>
      </c>
      <c r="CZ122" s="90">
        <f>IF(ISNA(VLOOKUP($B122,'[1]1718  Exp_Rev Access'!$F$7:$GK$318,$CZ$2,FALSE)),"",VLOOKUP($B122,'[1]1718  Exp_Rev Access'!$F$7:$GK$318,$CZ$2,FALSE))</f>
        <v>0</v>
      </c>
      <c r="DA122" s="90">
        <f>IF(ISNA(VLOOKUP($B122,'[1]1718  Exp_Rev Access'!$F$7:$GK$318,$DA$2,FALSE)),"",VLOOKUP($B122,'[1]1718  Exp_Rev Access'!$F$7:$GK$318,$DA$2,FALSE))</f>
        <v>0</v>
      </c>
      <c r="DB122" s="90">
        <f>IF(ISNA(VLOOKUP($B122,'[1]1718  Exp_Rev Access'!$F$7:$GK$318,$DB$2,FALSE)),"",VLOOKUP($B122,'[1]1718  Exp_Rev Access'!$F$7:$GK$318,$DB$2,FALSE))</f>
        <v>8838.41</v>
      </c>
      <c r="DC122" s="90">
        <f>IF(ISNA(VLOOKUP($B122,'[1]1718  Exp_Rev Access'!$F$7:$GK$318,$DC$2,FALSE)),"",VLOOKUP($B122,'[1]1718  Exp_Rev Access'!$F$7:$GK$318,$DC$2,FALSE))</f>
        <v>0</v>
      </c>
      <c r="DD122" s="90">
        <f>IF(ISNA(VLOOKUP($B122,'[1]1718  Exp_Rev Access'!$F$7:$GK$318,$DD$2,FALSE)),"",VLOOKUP($B122,'[1]1718  Exp_Rev Access'!$F$7:$GK$318,$DD$2,FALSE))</f>
        <v>0</v>
      </c>
      <c r="DE122" s="90">
        <f>IF(ISNA(VLOOKUP($B122,'[1]1718  Exp_Rev Access'!$F$7:$GK$318,$DE$2,FALSE)),"",VLOOKUP($B122,'[1]1718  Exp_Rev Access'!$F$7:$GK$318,$DE$2,FALSE))</f>
        <v>0</v>
      </c>
      <c r="DF122" s="90">
        <f>IF(ISNA(VLOOKUP($B122,'[1]1718  Exp_Rev Access'!$F$7:$GK$318,$DF$2,FALSE)),"",VLOOKUP($B122,'[1]1718  Exp_Rev Access'!$F$7:$GK$318,$DF$2,FALSE))</f>
        <v>0</v>
      </c>
      <c r="DG122" s="90">
        <f>IF(ISNA(VLOOKUP($B122,'[1]1718  Exp_Rev Access'!$F$7:$GK$318,$DG$2,FALSE)),"",VLOOKUP($B122,'[1]1718  Exp_Rev Access'!$F$7:$GK$318,$DG$2,FALSE))</f>
        <v>0</v>
      </c>
      <c r="DH122" s="90">
        <f>IF(ISNA(VLOOKUP($B122,'[1]1718  Exp_Rev Access'!$F$7:$GK$318,$DH$2,FALSE)),"",VLOOKUP($B122,'[1]1718  Exp_Rev Access'!$F$7:$GK$318,$DH$2,FALSE))</f>
        <v>0</v>
      </c>
      <c r="DI122" s="90">
        <f>IF(ISNA(VLOOKUP($B122,'[1]1718  Exp_Rev Access'!$F$7:$GK$318,$DI$2,FALSE)),"",VLOOKUP($B122,'[1]1718  Exp_Rev Access'!$F$7:$GK$318,$DI$2,FALSE))</f>
        <v>584499.54</v>
      </c>
      <c r="DJ122" s="90">
        <f>IF(ISNA(VLOOKUP($B122,'[1]1718  Exp_Rev Access'!$F$7:$GK$318,$DJ$2,FALSE)),"",VLOOKUP($B122,'[1]1718  Exp_Rev Access'!$F$7:$GK$318,$DJ$2,FALSE))</f>
        <v>0</v>
      </c>
      <c r="DK122" s="90">
        <f>IF(ISNA(VLOOKUP($B122,'[1]1718  Exp_Rev Access'!$F$7:$GK$318,$DK$2,FALSE)),"",VLOOKUP($B122,'[1]1718  Exp_Rev Access'!$F$7:$GK$318,$DK$2,FALSE))</f>
        <v>0</v>
      </c>
      <c r="DL122" s="90">
        <f>IF(ISNA(VLOOKUP($B122,'[1]1718  Exp_Rev Access'!$F$7:$GK$318,$DL$2,FALSE)),"",VLOOKUP($B122,'[1]1718  Exp_Rev Access'!$F$7:$GK$318,$DL$2,FALSE))</f>
        <v>0</v>
      </c>
      <c r="DM122" s="90">
        <f>IF(ISNA(VLOOKUP($B122,'[1]1718  Exp_Rev Access'!$F$7:$GK$318,$DM$2,FALSE)),"",VLOOKUP($B122,'[1]1718  Exp_Rev Access'!$F$7:$GK$318,$DM$2,FALSE))</f>
        <v>0</v>
      </c>
      <c r="DN122" s="90">
        <f>IF(ISNA(VLOOKUP($B122,'[1]1718  Exp_Rev Access'!$F$7:$GK$318,$DN$2,FALSE)),"",VLOOKUP($B122,'[1]1718  Exp_Rev Access'!$F$7:$GK$318,$DN$2,FALSE))</f>
        <v>0</v>
      </c>
      <c r="DO122" s="90">
        <f>IF(ISNA(VLOOKUP($B122,'[1]1718  Exp_Rev Access'!$F$7:$GK$318,$DO$2,FALSE)),"",VLOOKUP($B122,'[1]1718  Exp_Rev Access'!$F$7:$GK$318,$DO$2,FALSE))</f>
        <v>0</v>
      </c>
      <c r="DP122" s="90">
        <f>IF(ISNA(VLOOKUP($B122,'[1]1718  Exp_Rev Access'!$F$7:$GK$318,$DP$2,FALSE)),"",VLOOKUP($B122,'[1]1718  Exp_Rev Access'!$F$7:$GK$318,$DP$2,FALSE))</f>
        <v>0</v>
      </c>
      <c r="DQ122" s="90">
        <f>IF(ISNA(VLOOKUP($B122,'[1]1718  Exp_Rev Access'!$F$7:$GK$318,$DQ$2,FALSE)),"",VLOOKUP($B122,'[1]1718  Exp_Rev Access'!$F$7:$GK$318,$DQ$2,FALSE))</f>
        <v>0</v>
      </c>
      <c r="DR122" s="90">
        <f>IF(ISNA(VLOOKUP($B122,'[1]1718  Exp_Rev Access'!$F$7:$GK$318,$DR$2,FALSE)),"",VLOOKUP($B122,'[1]1718  Exp_Rev Access'!$F$7:$GK$318,$DR$2,FALSE))</f>
        <v>0</v>
      </c>
      <c r="DS122" s="90">
        <f>IF(ISNA(VLOOKUP($B122,'[1]1718  Exp_Rev Access'!$F$7:$GK$318,$DS$2,FALSE)),"",VLOOKUP($B122,'[1]1718  Exp_Rev Access'!$F$7:$GK$318,$DS$2,FALSE))</f>
        <v>0</v>
      </c>
      <c r="DT122" s="90">
        <f>IF(ISNA(VLOOKUP($B122,'[1]1718  Exp_Rev Access'!$F$7:$GK$318,$DT$2,FALSE)),"",VLOOKUP($B122,'[1]1718  Exp_Rev Access'!$F$7:$GK$318,$DT$2,FALSE))</f>
        <v>0</v>
      </c>
      <c r="DU122" s="90">
        <f>IF(ISNA(VLOOKUP($B122,'[1]1718  Exp_Rev Access'!$F$7:$GK$318,$DU$2,FALSE)),"",VLOOKUP($B122,'[1]1718  Exp_Rev Access'!$F$7:$GK$318,$DU$2,FALSE))</f>
        <v>0</v>
      </c>
      <c r="DV122" s="90">
        <f>IF(ISNA(VLOOKUP($B122,'[1]1718  Exp_Rev Access'!$F$7:$GK$318,$DV$2,FALSE)),"",VLOOKUP($B122,'[1]1718  Exp_Rev Access'!$F$7:$GK$318,$DV$2,FALSE))</f>
        <v>0</v>
      </c>
      <c r="DW122" s="90">
        <f>IF(ISNA(VLOOKUP($B122,'[1]1718  Exp_Rev Access'!$F$7:$GK$318,$DW$2,FALSE)),"",VLOOKUP($B122,'[1]1718  Exp_Rev Access'!$F$7:$GK$318,$DW$2,FALSE))</f>
        <v>0</v>
      </c>
      <c r="DX122" s="90">
        <f>IF(ISNA(VLOOKUP($B122,'[1]1718  Exp_Rev Access'!$F$7:$GK$318,$DX$2,FALSE)),"",VLOOKUP($B122,'[1]1718  Exp_Rev Access'!$F$7:$GK$318,$DX$2,FALSE))</f>
        <v>0</v>
      </c>
      <c r="DY122" s="90">
        <f>IF(ISNA(VLOOKUP($B122,'[1]1718  Exp_Rev Access'!$F$7:$GK$318,$DY$2,FALSE)),"",VLOOKUP($B122,'[1]1718  Exp_Rev Access'!$F$7:$GK$318,$DY$2,FALSE))</f>
        <v>0</v>
      </c>
      <c r="DZ122" s="90">
        <f>IF(ISNA(VLOOKUP($B122,'[1]1718  Exp_Rev Access'!$F$7:$GK$318,$DZ$2,FALSE)),"",VLOOKUP($B122,'[1]1718  Exp_Rev Access'!$F$7:$GK$318,$DZ$2,FALSE))</f>
        <v>0</v>
      </c>
      <c r="EA122" s="90">
        <f>IF(ISNA(VLOOKUP($B122,'[1]1718  Exp_Rev Access'!$F$7:$GK$318,$EA$2,FALSE)),"",VLOOKUP($B122,'[1]1718  Exp_Rev Access'!$F$7:$GK$318,$EA$2,FALSE))</f>
        <v>0</v>
      </c>
      <c r="EB122" s="90">
        <f>IF(ISNA(VLOOKUP($B122,'[1]1718  Exp_Rev Access'!$F$7:$GK$318,$EB$2,FALSE)),"",VLOOKUP($B122,'[1]1718  Exp_Rev Access'!$F$7:$GK$318,$EB$2,FALSE))</f>
        <v>0</v>
      </c>
      <c r="EC122" s="90">
        <f>IF(ISNA(VLOOKUP($B122,'[1]1718  Exp_Rev Access'!$F$7:$GK$318,$EC$2,FALSE)),"",VLOOKUP($B122,'[1]1718  Exp_Rev Access'!$F$7:$GK$318,$EC$2,FALSE))</f>
        <v>0</v>
      </c>
      <c r="ED122" s="90">
        <f>IF(ISNA(VLOOKUP($B122,'[1]1718  Exp_Rev Access'!$F$7:$GK$318,$ED$2,FALSE)),"",VLOOKUP($B122,'[1]1718  Exp_Rev Access'!$F$7:$GK$318,$ED$2,FALSE))</f>
        <v>0</v>
      </c>
      <c r="EE122" s="90">
        <f>IF(ISNA(VLOOKUP($B122,'[1]1718  Exp_Rev Access'!$F$7:$GK$318,$EE$2,FALSE)),"",VLOOKUP($B122,'[1]1718  Exp_Rev Access'!$F$7:$GK$318,$EE$2,FALSE))</f>
        <v>0</v>
      </c>
      <c r="EF122" s="90">
        <f>IF(ISNA(VLOOKUP($B122,'[1]1718  Exp_Rev Access'!$F$7:$GK$318,$EF$2,FALSE)),"",VLOOKUP($B122,'[1]1718  Exp_Rev Access'!$F$7:$GK$318,$EF$2,FALSE))</f>
        <v>0</v>
      </c>
      <c r="EG122" s="90">
        <f>IF(ISNA(VLOOKUP($B122,'[1]1718  Exp_Rev Access'!$F$7:$GK$318,$EG$2,FALSE)),"",VLOOKUP($B122,'[1]1718  Exp_Rev Access'!$F$7:$GK$318,$EG$2,FALSE))</f>
        <v>0</v>
      </c>
      <c r="EH122" s="90">
        <f>IF(ISNA(VLOOKUP($B122,'[1]1718  Exp_Rev Access'!$F$7:$GK$318,$EH$2,FALSE)),"",VLOOKUP($B122,'[1]1718  Exp_Rev Access'!$F$7:$GK$318,$EH$2,FALSE))</f>
        <v>0</v>
      </c>
      <c r="EI122" s="90">
        <f>IF(ISNA(VLOOKUP($B122,'[1]1718  Exp_Rev Access'!$F$7:$GK$318,$EI$2,FALSE)),"",VLOOKUP($B122,'[1]1718  Exp_Rev Access'!$F$7:$GK$318,$EI$2,FALSE))</f>
        <v>0</v>
      </c>
      <c r="EJ122" s="90">
        <f>IF(ISNA(VLOOKUP($B122,'[1]1718  Exp_Rev Access'!$F$7:$GK$318,$EJ$2,FALSE)),"",VLOOKUP($B122,'[1]1718  Exp_Rev Access'!$F$7:$GK$318,$EJ$2,FALSE))</f>
        <v>0</v>
      </c>
      <c r="EK122" s="90">
        <f>IF(ISNA(VLOOKUP($B122,'[1]1718  Exp_Rev Access'!$F$7:$GK$318,$EK$2,FALSE)),"",VLOOKUP($B122,'[1]1718  Exp_Rev Access'!$F$7:$GK$318,$EK$2,FALSE))</f>
        <v>0</v>
      </c>
      <c r="EL122" s="90">
        <f>IF(ISNA(VLOOKUP($B122,'[1]1718  Exp_Rev Access'!$F$7:$GK$318,$EL$2,FALSE)),"",VLOOKUP($B122,'[1]1718  Exp_Rev Access'!$F$7:$GK$318,$EL$2,FALSE))</f>
        <v>0</v>
      </c>
      <c r="EM122" s="90">
        <f>IF(ISNA(VLOOKUP($B122,'[1]1718  Exp_Rev Access'!$F$7:$GK$318,$EM$2,FALSE)),"",VLOOKUP($B122,'[1]1718  Exp_Rev Access'!$F$7:$GK$318,$EM$2,FALSE))</f>
        <v>0</v>
      </c>
      <c r="EN122" s="90">
        <f>IF(ISNA(VLOOKUP($B122,'[1]1718  Exp_Rev Access'!$F$7:$GK$318,$EN$2,FALSE)),"",VLOOKUP($B122,'[1]1718  Exp_Rev Access'!$F$7:$GK$318,$EN$2,FALSE))</f>
        <v>96829.34</v>
      </c>
      <c r="EO122" s="90">
        <f>IF(ISNA(VLOOKUP($B122,'[1]1718  Exp_Rev Access'!$F$7:$GK$318,$EO$2,FALSE)),"",VLOOKUP($B122,'[1]1718  Exp_Rev Access'!$F$7:$GK$318,$EO$2,FALSE))</f>
        <v>0</v>
      </c>
      <c r="EP122" s="90">
        <f>IF(ISNA(VLOOKUP($B122,'[1]1718  Exp_Rev Access'!$F$7:$GK$318,$EP$2,FALSE)),"",VLOOKUP($B122,'[1]1718  Exp_Rev Access'!$F$7:$GK$318,$EP$2,FALSE))</f>
        <v>0</v>
      </c>
      <c r="EQ122" s="90">
        <f>IF(ISNA(VLOOKUP($B122,'[1]1718  Exp_Rev Access'!$F$7:$GK$318,$EQ$2,FALSE)),"",VLOOKUP($B122,'[1]1718  Exp_Rev Access'!$F$7:$GK$318,$EQ$2,FALSE))</f>
        <v>0</v>
      </c>
      <c r="ER122" s="90">
        <f>IF(ISNA(VLOOKUP($B122,'[1]1718  Exp_Rev Access'!$F$7:$GK$318,$ER$2,FALSE)),"",VLOOKUP($B122,'[1]1718  Exp_Rev Access'!$F$7:$GK$318,$ER$2,FALSE))</f>
        <v>0</v>
      </c>
      <c r="ES122" s="90">
        <f>IF(ISNA(VLOOKUP($B122,'[1]1718  Exp_Rev Access'!$F$7:$GK$318,$ES$2,FALSE)),"",VLOOKUP($B122,'[1]1718  Exp_Rev Access'!$F$7:$GK$318,$ES$2,FALSE))</f>
        <v>0</v>
      </c>
      <c r="ET122" s="90">
        <f>IF(ISNA(VLOOKUP($B122,'[1]1718  Exp_Rev Access'!$F$7:$GK$318,$ET$2,FALSE)),"",VLOOKUP($B122,'[1]1718  Exp_Rev Access'!$F$7:$GK$318,$ET$2,FALSE))</f>
        <v>0</v>
      </c>
      <c r="EU122" s="90">
        <f>IF(ISNA(VLOOKUP($B122,'[1]1718  Exp_Rev Access'!$F$7:$GK$318,$EU$2,FALSE)),"",VLOOKUP($B122,'[1]1718  Exp_Rev Access'!$F$7:$GK$318,$EU$2,FALSE))</f>
        <v>0</v>
      </c>
      <c r="EV122" s="90">
        <f>IF(ISNA(VLOOKUP($B122,'[1]1718  Exp_Rev Access'!$F$7:$GK$318,$EV$2,FALSE)),"",VLOOKUP($B122,'[1]1718  Exp_Rev Access'!$F$7:$GK$318,$EV$2,FALSE))</f>
        <v>8080.13</v>
      </c>
      <c r="EW122" s="90">
        <f>IF(ISNA(VLOOKUP($B122,'[1]1718  Exp_Rev Access'!$F$7:$GK$318,$EW$2,FALSE)),"",VLOOKUP($B122,'[1]1718  Exp_Rev Access'!$F$7:$GK$318,$EW$2,FALSE))</f>
        <v>0</v>
      </c>
      <c r="EX122" s="90">
        <f>IF(ISNA(VLOOKUP($B122,'[1]1718  Exp_Rev Access'!$F$7:$GK$318,$EX$2,FALSE)),"",VLOOKUP($B122,'[1]1718  Exp_Rev Access'!$F$7:$GK$318,$EX$2,FALSE))</f>
        <v>0</v>
      </c>
      <c r="EY122" s="90">
        <f>IF(ISNA(VLOOKUP($B122,'[1]1718  Exp_Rev Access'!$F$7:$GK$318,$EY$2,FALSE)),"",VLOOKUP($B122,'[1]1718  Exp_Rev Access'!$F$7:$GK$318,$EY$2,FALSE))</f>
        <v>0</v>
      </c>
      <c r="EZ122" s="90">
        <f>IF(ISNA(VLOOKUP($B122,'[1]1718  Exp_Rev Access'!$F$7:$GK$318,$EZ$2,FALSE)),"",VLOOKUP($B122,'[1]1718  Exp_Rev Access'!$F$7:$GK$318,$EZ$2,FALSE))</f>
        <v>0</v>
      </c>
      <c r="FA122" s="90">
        <f>IF(ISNA(VLOOKUP($B122,'[1]1718  Exp_Rev Access'!$F$7:$GK$318,$FA$2,FALSE)),"",VLOOKUP($B122,'[1]1718  Exp_Rev Access'!$F$7:$GK$318,$FA$2,FALSE))</f>
        <v>0</v>
      </c>
      <c r="FB122" s="90">
        <f>IF(ISNA(VLOOKUP($B122,'[1]1718  Exp_Rev Access'!$F$7:$GK$318,$FB$2,FALSE)),"",VLOOKUP($B122,'[1]1718  Exp_Rev Access'!$F$7:$GK$318,$FB$2,FALSE))</f>
        <v>0</v>
      </c>
      <c r="FC122" s="90">
        <f>IF(ISNA(VLOOKUP($B122,'[1]1718  Exp_Rev Access'!$F$7:$GK$318,$FC$2,FALSE)),"",VLOOKUP($B122,'[1]1718  Exp_Rev Access'!$F$7:$GK$318,$FC$2,FALSE))</f>
        <v>0</v>
      </c>
      <c r="FD122" s="90">
        <f>IF(ISNA(VLOOKUP($B122,'[1]1718  Exp_Rev Access'!$F$7:$GK$318,$FD$2,FALSE)),"",VLOOKUP($B122,'[1]1718  Exp_Rev Access'!$F$7:$GK$318,$FD$2,FALSE))</f>
        <v>0</v>
      </c>
      <c r="FE122" s="90">
        <f>IF(ISNA(VLOOKUP($B122,'[1]1718  Exp_Rev Access'!$F$7:$GK$318,$FE$2,FALSE)),"",VLOOKUP($B122,'[1]1718  Exp_Rev Access'!$F$7:$GK$318,$FE$2,FALSE))</f>
        <v>0</v>
      </c>
      <c r="FF122" s="90">
        <f>IF(ISNA(VLOOKUP($B122,'[1]1718  Exp_Rev Access'!$F$7:$GK$318,$FF$2,FALSE)),"",VLOOKUP($B122,'[1]1718  Exp_Rev Access'!$F$7:$GK$318,$FF$2,FALSE))</f>
        <v>0</v>
      </c>
      <c r="FG122" s="90">
        <f>IF(ISNA(VLOOKUP($B122,'[1]1718  Exp_Rev Access'!$F$7:$GK$318,$FG$2,FALSE)),"",VLOOKUP($B122,'[1]1718  Exp_Rev Access'!$F$7:$GK$318,$FG$2,FALSE))</f>
        <v>0</v>
      </c>
      <c r="FH122" s="90">
        <f>IF(ISNA(VLOOKUP($B122,'[1]1718  Exp_Rev Access'!$F$7:$GK$318,$FH$2,FALSE)),"",VLOOKUP($B122,'[1]1718  Exp_Rev Access'!$F$7:$GK$318,$FH$2,FALSE))</f>
        <v>0</v>
      </c>
      <c r="FI122" s="90">
        <f>IF(ISNA(VLOOKUP($B122,'[1]1718  Exp_Rev Access'!$F$7:$GK$318,$FI$2,FALSE)),"",VLOOKUP($B122,'[1]1718  Exp_Rev Access'!$F$7:$GK$318,$FI$2,FALSE))</f>
        <v>0</v>
      </c>
      <c r="FJ122" s="90">
        <f>IF(ISNA(VLOOKUP($B122,'[1]1718  Exp_Rev Access'!$F$7:$GK$318,$FJ$2,FALSE)),"",VLOOKUP($B122,'[1]1718  Exp_Rev Access'!$F$7:$GK$318,$FJ$2,FALSE))</f>
        <v>0</v>
      </c>
      <c r="FK122" s="90">
        <f>IF(ISNA(VLOOKUP($B122,'[1]1718  Exp_Rev Access'!$F$7:$GK$318,$FK$2,FALSE)),"",VLOOKUP($B122,'[1]1718  Exp_Rev Access'!$F$7:$GK$318,$FK$2,FALSE))</f>
        <v>0</v>
      </c>
      <c r="FL122" s="90">
        <f>IF(ISNA(VLOOKUP($B122,'[1]1718  Exp_Rev Access'!$F$7:$GK$318,$FL$2,FALSE)),"",VLOOKUP($B122,'[1]1718  Exp_Rev Access'!$F$7:$GK$318,$FL$2,FALSE))</f>
        <v>0</v>
      </c>
      <c r="FM122" s="90">
        <f>IF(ISNA(VLOOKUP($B122,'[1]1718  Exp_Rev Access'!$F$7:$GK$318,$FM$2,FALSE)),"",VLOOKUP($B122,'[1]1718  Exp_Rev Access'!$F$7:$GK$318,$FM$2,FALSE))</f>
        <v>0</v>
      </c>
      <c r="FN122" s="90">
        <f>IF(ISNA(VLOOKUP($B122,'[1]1718  Exp_Rev Access'!$F$7:$GK$318,$FN$2,FALSE)),"",VLOOKUP($B122,'[1]1718  Exp_Rev Access'!$F$7:$GK$318,$FN$2,FALSE))</f>
        <v>0</v>
      </c>
      <c r="FO122" s="90">
        <f>IF(ISNA(VLOOKUP($B122,'[1]1718  Exp_Rev Access'!$F$7:$GK$318,$FO$2,FALSE)),"",VLOOKUP($B122,'[1]1718  Exp_Rev Access'!$F$7:$GK$318,$FO$2,FALSE))</f>
        <v>0</v>
      </c>
      <c r="FP122" s="90">
        <f>IF(ISNA(VLOOKUP($B122,'[1]1718  Exp_Rev Access'!$F$7:$GK$318,$FP$2,FALSE)),"",VLOOKUP($B122,'[1]1718  Exp_Rev Access'!$F$7:$GK$318,$FP$2,FALSE))</f>
        <v>0</v>
      </c>
      <c r="FQ122" s="90">
        <f>IF(ISNA(VLOOKUP($B122,'[1]1718  Exp_Rev Access'!$F$7:$GK$318,$FQ$2,FALSE)),"",VLOOKUP($B122,'[1]1718  Exp_Rev Access'!$F$7:$GK$318,$FQ$2,FALSE))</f>
        <v>0</v>
      </c>
      <c r="FR122" s="90">
        <f>IF(ISNA(VLOOKUP($B122,'[1]1718  Exp_Rev Access'!$F$7:$GK$318,$FR$2,FALSE)),"",VLOOKUP($B122,'[1]1718  Exp_Rev Access'!$F$7:$GK$318,$FR$2,FALSE))</f>
        <v>56808.08</v>
      </c>
      <c r="FS122" s="56">
        <f t="shared" si="398"/>
        <v>1616010.47</v>
      </c>
      <c r="FT122" s="92">
        <f t="shared" si="399"/>
        <v>7.7985582883257618E-2</v>
      </c>
      <c r="FU122" s="94">
        <f t="shared" si="400"/>
        <v>1081.6597412333251</v>
      </c>
      <c r="FV122" s="95">
        <f>IF(ISNA(VLOOKUP($B122,'[1]1718  Exp_Rev Access'!$F$7:$GK$318,$FV$2,FALSE)),"",VLOOKUP($B122,'[1]1718  Exp_Rev Access'!$F$7:$GK$318,$FV$2,FALSE))</f>
        <v>0</v>
      </c>
      <c r="FW122" s="95">
        <f>IF(ISNA(VLOOKUP($B122,'[1]1718  Exp_Rev Access'!$F$7:$GK$318,$FW$2,FALSE)),"",VLOOKUP($B122,'[1]1718  Exp_Rev Access'!$F$7:$GK$318,$FW$2,FALSE))</f>
        <v>0</v>
      </c>
      <c r="FX122" s="95">
        <f>IF(ISNA(VLOOKUP($B122,'[1]1718  Exp_Rev Access'!$F$7:$GK$318,$FX$2,FALSE)),"",VLOOKUP($B122,'[1]1718  Exp_Rev Access'!$F$7:$GK$318,$FX$2,FALSE))</f>
        <v>0</v>
      </c>
      <c r="FY122" s="95">
        <f>IF(ISNA(VLOOKUP($B122,'[1]1718  Exp_Rev Access'!$F$7:$GK$318,$FY$2,FALSE)),"",VLOOKUP($B122,'[1]1718  Exp_Rev Access'!$F$7:$GK$318,$FY$2,FALSE))</f>
        <v>0</v>
      </c>
      <c r="FZ122" s="95">
        <f>IF(ISNA(VLOOKUP($B122,'[1]1718  Exp_Rev Access'!$F$7:$GK$318,$FZ$2,FALSE)),"",VLOOKUP($B122,'[1]1718  Exp_Rev Access'!$F$7:$GK$318,$FZ$2,FALSE))</f>
        <v>0</v>
      </c>
      <c r="GA122" s="95">
        <f>IF(ISNA(VLOOKUP($B122,'[1]1718  Exp_Rev Access'!$F$7:$GK$318,$GA$2,FALSE)),"",VLOOKUP($B122,'[1]1718  Exp_Rev Access'!$F$7:$GK$318,$GA$2,FALSE))</f>
        <v>0</v>
      </c>
      <c r="GB122" s="95">
        <f>IF(ISNA(VLOOKUP($B122,'[1]1718  Exp_Rev Access'!$F$7:$GK$318,$GB$2,FALSE)),"",VLOOKUP($B122,'[1]1718  Exp_Rev Access'!$F$7:$GK$318,$GB$2,FALSE))</f>
        <v>0</v>
      </c>
      <c r="GC122" s="95">
        <f>IF(ISNA(VLOOKUP($B122,'[1]1718  Exp_Rev Access'!$F$7:$GK$318,$GC$2,FALSE)),"",VLOOKUP($B122,'[1]1718  Exp_Rev Access'!$F$7:$GK$318,$GC$2,FALSE))</f>
        <v>15310.5</v>
      </c>
      <c r="GD122" s="95">
        <f>IF(ISNA(VLOOKUP($B122,'[1]1718  Exp_Rev Access'!$F$7:$GK$318,$GD$2,FALSE)),"",VLOOKUP($B122,'[1]1718  Exp_Rev Access'!$F$7:$GK$318,$GD$2,FALSE))</f>
        <v>0</v>
      </c>
      <c r="GE122" s="95">
        <f>IF(ISNA(VLOOKUP($B122,'[1]1718  Exp_Rev Access'!$F$7:$GK$318,$GE$2,FALSE)),"",VLOOKUP($B122,'[1]1718  Exp_Rev Access'!$F$7:$GK$318,$GE$2,FALSE))</f>
        <v>213450.21</v>
      </c>
      <c r="GF122" s="95">
        <f>IF(ISNA(VLOOKUP($B122,'[1]1718  Exp_Rev Access'!$F$7:$GK$318,$GF$2,FALSE)),"",VLOOKUP($B122,'[1]1718  Exp_Rev Access'!$F$7:$GK$318,$GF$2,FALSE))</f>
        <v>59000</v>
      </c>
      <c r="GG122" s="95">
        <f>IF(ISNA(VLOOKUP($B122,'[1]1718  Exp_Rev Access'!$F$7:$GK$318,$GG$2,FALSE)),"",VLOOKUP($B122,'[1]1718  Exp_Rev Access'!$F$7:$GK$318,$GG$2,FALSE))</f>
        <v>0</v>
      </c>
      <c r="GH122" s="95">
        <f>IF(ISNA(VLOOKUP($B122,'[1]1718  Exp_Rev Access'!$F$7:$GK$318,$GH$2,FALSE)),"",VLOOKUP($B122,'[1]1718  Exp_Rev Access'!$F$7:$GK$318,$GH$2,FALSE))</f>
        <v>0</v>
      </c>
      <c r="GI122" s="95">
        <f>IF(ISNA(VLOOKUP($B122,'[1]1718  Exp_Rev Access'!$F$7:$GK$318,$GI$2,FALSE)),"",VLOOKUP($B122,'[1]1718  Exp_Rev Access'!$F$7:$GK$318,$GI$2,FALSE))</f>
        <v>0</v>
      </c>
      <c r="GJ122" s="95">
        <f>IF(ISNA(VLOOKUP($B122,'[1]1718  Exp_Rev Access'!$F$7:$GK$318,$GJ$2,FALSE)),"",VLOOKUP($B122,'[1]1718  Exp_Rev Access'!$F$7:$GK$318,$GJ$2,FALSE))</f>
        <v>0</v>
      </c>
      <c r="GK122" s="95">
        <f>IF(ISNA(VLOOKUP($B122,'[1]1718  Exp_Rev Access'!$F$7:$GK$318,$GK$2,FALSE)),"",VLOOKUP($B122,'[1]1718  Exp_Rev Access'!$F$7:$GK$318,$GK$2,FALSE))</f>
        <v>0</v>
      </c>
      <c r="GL122" s="95">
        <f>IF(ISNA(VLOOKUP($B122,'[1]1718  Exp_Rev Access'!$F$7:$GK$318,$GL$2,FALSE)),"",VLOOKUP($B122,'[1]1718  Exp_Rev Access'!$F$7:$GK$318,$GL$2,FALSE))</f>
        <v>0</v>
      </c>
      <c r="GM122" s="95">
        <f>IF(ISNA(VLOOKUP($B122,'[1]1718  Exp_Rev Access'!$F$7:$GK$318,$GM$2,FALSE)),"",VLOOKUP($B122,'[1]1718  Exp_Rev Access'!$F$7:$GK$318,$GM$2,FALSE))</f>
        <v>0</v>
      </c>
      <c r="GN122" s="95">
        <f>IF(ISNA(VLOOKUP($B122,'[1]1718  Exp_Rev Access'!$F$7:$GK$318,$GN$2,FALSE)),"",VLOOKUP($B122,'[1]1718  Exp_Rev Access'!$F$7:$GK$318,$GN$2,FALSE))</f>
        <v>0</v>
      </c>
      <c r="GO122" s="95">
        <f>IF(ISNA(VLOOKUP($B122,'[1]1718  Exp_Rev Access'!$F$7:$GK$318,$GO$2,FALSE)),"",VLOOKUP($B122,'[1]1718  Exp_Rev Access'!$F$7:$GK$318,$GO$2,FALSE))</f>
        <v>0</v>
      </c>
      <c r="GP122" s="95">
        <f>IF(ISNA(VLOOKUP($B122,'[1]1718  Exp_Rev Access'!$F$7:$GK$318,$GP$2,FALSE)),"",VLOOKUP($B122,'[1]1718  Exp_Rev Access'!$F$7:$GK$318,$GP$2,FALSE))</f>
        <v>0</v>
      </c>
      <c r="GQ122" s="95">
        <f>IF(ISNA(VLOOKUP($B122,'[1]1718  Exp_Rev Access'!$F$7:$GK$318,$GQ$2,FALSE)),"",VLOOKUP($B122,'[1]1718  Exp_Rev Access'!$F$7:$GK$318,$GQ$2,FALSE))</f>
        <v>0</v>
      </c>
      <c r="GR122" s="95">
        <f>IF(ISNA(VLOOKUP($B122,'[1]1718  Exp_Rev Access'!$F$7:$GK$318,$GR$2,FALSE)),"",VLOOKUP($B122,'[1]1718  Exp_Rev Access'!$F$7:$GK$318,$GR$2,FALSE))</f>
        <v>0</v>
      </c>
      <c r="GS122" s="95">
        <f>IF(ISNA(VLOOKUP($B122,'[1]1718  Exp_Rev Access'!$F$7:$GK$318,$GS$2,FALSE)),"",VLOOKUP($B122,'[1]1718  Exp_Rev Access'!$F$7:$GK$318,$GS$2,FALSE))</f>
        <v>0</v>
      </c>
      <c r="GT122" s="95">
        <f>IF(ISNA(VLOOKUP($B122,'[1]1718  Exp_Rev Access'!$F$7:$GK$318,$GT$2,FALSE)),"",VLOOKUP($B122,'[1]1718  Exp_Rev Access'!$F$7:$GK$318,$GT$2,FALSE))</f>
        <v>0</v>
      </c>
      <c r="GU122" s="56">
        <f t="shared" si="401"/>
        <v>287760.70999999996</v>
      </c>
      <c r="GV122" s="92">
        <f t="shared" si="402"/>
        <v>1.3886782986158534E-2</v>
      </c>
      <c r="GW122" s="96">
        <f t="shared" si="403"/>
        <v>192.60962778026919</v>
      </c>
    </row>
    <row r="123" spans="1:222" x14ac:dyDescent="0.3">
      <c r="A123" s="73"/>
      <c r="B123" s="88" t="s">
        <v>339</v>
      </c>
      <c r="C123" s="89" t="s">
        <v>340</v>
      </c>
      <c r="D123" s="75">
        <f>IF(ISNA(VLOOKUP($B123,'[1]1718 enrollment_Rev_Exp by size'!$A$7:H461,3,FALSE)),"",VLOOKUP($B123,'[1]1718 enrollment_Rev_Exp by size'!$A$7:$G$363,3,FALSE))</f>
        <v>167.17000000000002</v>
      </c>
      <c r="E123" s="76">
        <f>IF(ISNA(VLOOKUP($B123,'[1]1718 enrollment_Rev_Exp by size'!$A$7:I461,5,FALSE)),"",VLOOKUP($B123,'[1]1718 enrollment_Rev_Exp by size'!$A$7:$G$350,5,FALSE))</f>
        <v>4579450.99</v>
      </c>
      <c r="F123" s="70">
        <f t="shared" si="385"/>
        <v>4579450.99</v>
      </c>
      <c r="G123" s="70">
        <f t="shared" si="386"/>
        <v>0</v>
      </c>
      <c r="H123" s="90">
        <f>IF(ISNA(VLOOKUP($B123,'[1]1718  Exp_Rev Access'!$F$7:$GK$318,3,FALSE)),"",VLOOKUP($B123,'[1]1718  Exp_Rev Access'!$F$7:$GK$318,3,FALSE))</f>
        <v>127670.6</v>
      </c>
      <c r="I123" s="90">
        <f>IF(ISNA(VLOOKUP($B123,'[1]1718  Exp_Rev Access'!$F$7:$GK$318,4,FALSE)),"",VLOOKUP($B123,'[1]1718  Exp_Rev Access'!$F$7:$GK$318,4,FALSE))</f>
        <v>0</v>
      </c>
      <c r="J123" s="90">
        <f>IF(ISNA(VLOOKUP($B123,'[1]1718  Exp_Rev Access'!$F$7:$GK$318,5,FALSE)),"",VLOOKUP($B123,'[1]1718  Exp_Rev Access'!$F$7:$GK$318,5,FALSE))</f>
        <v>0</v>
      </c>
      <c r="K123" s="90">
        <f>IF(ISNA(VLOOKUP($B123,'[1]1718  Exp_Rev Access'!$F$7:$GK$318,6,FALSE)),"-",VLOOKUP($B123,'[1]1718  Exp_Rev Access'!$F$7:$GK$318,6,FALSE))</f>
        <v>30578.06</v>
      </c>
      <c r="L123" s="90">
        <f>IF(ISNA(VLOOKUP($B123,'[1]1718  Exp_Rev Access'!$F$7:$GK$318,7,FALSE)),"",VLOOKUP($B123,'[1]1718  Exp_Rev Access'!$F$7:$GK$318,7,FALSE))</f>
        <v>0</v>
      </c>
      <c r="M123" s="90">
        <f>IF(ISNA(VLOOKUP($B123,'[1]1718  Exp_Rev Access'!$F$7:$GK$318,8,FALSE)),"",VLOOKUP($B123,'[1]1718  Exp_Rev Access'!$F$7:$GK$318,8,FALSE))</f>
        <v>0</v>
      </c>
      <c r="N123" s="56">
        <f t="shared" si="387"/>
        <v>158248.66</v>
      </c>
      <c r="O123" s="91">
        <f t="shared" si="388"/>
        <v>3.4556251468912433E-2</v>
      </c>
      <c r="P123" s="56">
        <f t="shared" si="389"/>
        <v>946.63312795358013</v>
      </c>
      <c r="Q123" s="90">
        <f>IF(ISNA(VLOOKUP($B123,'[1]1718  Exp_Rev Access'!$F$7:$GK$318,10,FALSE)),"",VLOOKUP($B123,'[1]1718  Exp_Rev Access'!$F$7:$GK$318,10,FALSE))</f>
        <v>500</v>
      </c>
      <c r="R123" s="90">
        <f>IF(ISNA(VLOOKUP($B123,'[1]1718  Exp_Rev Access'!$F$7:$GK$318,11,FALSE)),"",VLOOKUP($B123,'[1]1718  Exp_Rev Access'!$F$7:$GK$318,11,FALSE))</f>
        <v>0</v>
      </c>
      <c r="S123" s="90">
        <f>IF(ISNA(VLOOKUP($B123,'[1]1718  Exp_Rev Access'!$F$7:$GK$318,12,FALSE)),"",VLOOKUP($B123,'[1]1718  Exp_Rev Access'!$F$7:$GK$318,12,FALSE))</f>
        <v>0</v>
      </c>
      <c r="T123" s="90">
        <f>IF(ISNA(VLOOKUP($B123,'[1]1718  Exp_Rev Access'!$F$7:$GK$318,13,FALSE)),"",VLOOKUP($B123,'[1]1718  Exp_Rev Access'!$F$7:$GK$318,13,FALSE))</f>
        <v>0</v>
      </c>
      <c r="U123" s="90">
        <f>IF(ISNA(VLOOKUP($B123,'[1]1718  Exp_Rev Access'!$F$7:$GK$318,14,FALSE)),"",VLOOKUP($B123,'[1]1718  Exp_Rev Access'!$F$7:$GK$318,14,FALSE))</f>
        <v>0</v>
      </c>
      <c r="V123" s="90">
        <f>IF(ISNA(VLOOKUP($B123,'[1]1718  Exp_Rev Access'!$F$7:$GK$318,15,FALSE)),"",VLOOKUP($B123,'[1]1718  Exp_Rev Access'!$F$7:$GK$318,15,FALSE))</f>
        <v>0</v>
      </c>
      <c r="W123" s="90">
        <f>IF(ISNA(VLOOKUP($B123,'[1]1718  Exp_Rev Access'!$F$7:$GK$318,16,FALSE)),"",VLOOKUP($B123,'[1]1718  Exp_Rev Access'!$F$7:$GK$318,16,FALSE))</f>
        <v>0</v>
      </c>
      <c r="X123" s="90">
        <f>IF(ISNA(VLOOKUP($B123,'[1]1718  Exp_Rev Access'!$F$7:$GK$318,17,FALSE)),"",VLOOKUP($B123,'[1]1718  Exp_Rev Access'!$F$7:$GK$318,17,FALSE))</f>
        <v>0</v>
      </c>
      <c r="Y123" s="90">
        <f>IF(ISNA(VLOOKUP($B123,'[1]1718  Exp_Rev Access'!$F$7:$GK$318,18,FALSE)),"",VLOOKUP($B123,'[1]1718  Exp_Rev Access'!$F$7:$GK$318,18,FALSE))</f>
        <v>3488.24</v>
      </c>
      <c r="Z123" s="90">
        <f>IF(ISNA(VLOOKUP($B123,'[1]1718  Exp_Rev Access'!$F$7:$GK$318,19,FALSE)),"",VLOOKUP($B123,'[1]1718  Exp_Rev Access'!$F$7:$GK$318,19,FALSE))</f>
        <v>0</v>
      </c>
      <c r="AA123" s="90">
        <f>IF(ISNA(VLOOKUP($B123,'[1]1718  Exp_Rev Access'!$F$7:$GK$318,20,FALSE)),"",VLOOKUP($B123,'[1]1718  Exp_Rev Access'!$F$7:$GK$318,20,FALSE))</f>
        <v>0</v>
      </c>
      <c r="AB123" s="90">
        <f>IF(ISNA(VLOOKUP($B123,'[1]1718  Exp_Rev Access'!$F$7:$GK$318,21,FALSE)),"",VLOOKUP($B123,'[1]1718  Exp_Rev Access'!$F$7:$GK$318,21,FALSE))</f>
        <v>0</v>
      </c>
      <c r="AC123" s="90">
        <f>IF(ISNA(VLOOKUP($B123,'[1]1718  Exp_Rev Access'!$F$7:$GK$318,22,FALSE)),"",VLOOKUP($B123,'[1]1718  Exp_Rev Access'!$F$7:$GK$318,22,FALSE))</f>
        <v>0</v>
      </c>
      <c r="AD123" s="90">
        <f>IF(ISNA(VLOOKUP($B123,'[1]1718  Exp_Rev Access'!$F$7:$GK$318,23,FALSE)),"",VLOOKUP($B123,'[1]1718  Exp_Rev Access'!$F$7:$GK$318,23,FALSE))</f>
        <v>6742.03</v>
      </c>
      <c r="AE123" s="90">
        <f>IF(ISNA(VLOOKUP($B123,'[1]1718  Exp_Rev Access'!$F$7:$GK$318,24,FALSE)),"",VLOOKUP($B123,'[1]1718  Exp_Rev Access'!$F$7:$GK$318,24,FALSE))</f>
        <v>11660.4</v>
      </c>
      <c r="AF123" s="90">
        <f>IF(ISNA(VLOOKUP($B123,'[1]1718  Exp_Rev Access'!$F$7:$GK$318,25,FALSE)),"",VLOOKUP($B123,'[1]1718  Exp_Rev Access'!$F$7:$GK$318,25,FALSE))</f>
        <v>0</v>
      </c>
      <c r="AG123" s="90">
        <f>IF(ISNA(VLOOKUP($B123,'[1]1718  Exp_Rev Access'!$F$7:$GK$318,26,FALSE)),"",VLOOKUP($B123,'[1]1718  Exp_Rev Access'!$F$7:$GK$318,26,FALSE))</f>
        <v>36514.080000000002</v>
      </c>
      <c r="AH123" s="90">
        <f>IF(ISNA(VLOOKUP($B123,'[1]1718  Exp_Rev Access'!$F$7:$GK$318,27,FALSE)),"",VLOOKUP($B123,'[1]1718  Exp_Rev Access'!$F$7:$GK$318,27,FALSE))</f>
        <v>1500</v>
      </c>
      <c r="AI123" s="90">
        <f>IF(ISNA(VLOOKUP($B123,'[1]1718  Exp_Rev Access'!$F$7:$GK$318,28,FALSE)),"",VLOOKUP($B123,'[1]1718  Exp_Rev Access'!$F$7:$GK$318,28,FALSE))</f>
        <v>1085.05</v>
      </c>
      <c r="AJ123" s="90">
        <f>IF(ISNA(VLOOKUP($B123,'[1]1718  Exp_Rev Access'!$F$7:$GK$318,29,FALSE)),"",VLOOKUP($B123,'[1]1718  Exp_Rev Access'!$F$7:$GK$318,29,FALSE))</f>
        <v>0</v>
      </c>
      <c r="AK123" s="90">
        <f>IF(ISNA(VLOOKUP($B123,'[1]1718  Exp_Rev Access'!$F$7:$GK$318,30,FALSE)),"",VLOOKUP($B123,'[1]1718  Exp_Rev Access'!$F$7:$GK$318,30,FALSE))</f>
        <v>40811.769999999997</v>
      </c>
      <c r="AL123" s="90">
        <f>IF(ISNA(VLOOKUP($B123,'[1]1718  Exp_Rev Access'!$F$7:$GK$318,31,FALSE)),"",VLOOKUP($B123,'[1]1718  Exp_Rev Access'!$F$7:$GK$318,31,FALSE))</f>
        <v>3874.72</v>
      </c>
      <c r="AM123" s="56">
        <f t="shared" si="390"/>
        <v>106176.29000000001</v>
      </c>
      <c r="AN123" s="92">
        <f t="shared" si="391"/>
        <v>2.318537532814605E-2</v>
      </c>
      <c r="AO123" s="71">
        <f t="shared" si="392"/>
        <v>635.13961835257521</v>
      </c>
      <c r="AP123" s="90">
        <f>IF(ISNA(VLOOKUP($B123,'[1]1718  Exp_Rev Access'!$F$7:$GK$318,33,FALSE)),"",VLOOKUP($B123,'[1]1718  Exp_Rev Access'!$F$7:$GK$318,33,FALSE))</f>
        <v>1752115.05</v>
      </c>
      <c r="AQ123" s="90">
        <f>IF(ISNA(VLOOKUP($B123,'[1]1718  Exp_Rev Access'!$F$7:$GK$318,34,FALSE)),"",VLOOKUP($B123,'[1]1718  Exp_Rev Access'!$F$7:$GK$318,34,FALSE))</f>
        <v>18535.82</v>
      </c>
      <c r="AR123" s="90">
        <f>IF(ISNA(VLOOKUP($B123,'[1]1718  Exp_Rev Access'!$F$7:$GK$318,35,FALSE)),"",VLOOKUP($B123,'[1]1718  Exp_Rev Access'!$F$7:$GK$318,35,FALSE))</f>
        <v>417544.16</v>
      </c>
      <c r="AS123" s="90">
        <f>IF(ISNA(VLOOKUP($B123,'[1]1718  Exp_Rev Access'!$F$7:$GK$318,36,FALSE)),"",VLOOKUP($B123,'[1]1718  Exp_Rev Access'!$F$7:$GK$318,36,FALSE))</f>
        <v>0</v>
      </c>
      <c r="AT123" s="90">
        <f>IF(ISNA(VLOOKUP($B123,'[1]1718  Exp_Rev Access'!$F$7:$GK$318,37,FALSE)),"",VLOOKUP($B123,'[1]1718  Exp_Rev Access'!$F$7:$GK$318,37,FALSE))</f>
        <v>0</v>
      </c>
      <c r="AU123" s="56">
        <f t="shared" si="393"/>
        <v>2188195.0300000003</v>
      </c>
      <c r="AV123" s="93">
        <f t="shared" si="394"/>
        <v>0.47782911855117377</v>
      </c>
      <c r="AW123" s="56">
        <f t="shared" si="395"/>
        <v>13089.639468804211</v>
      </c>
      <c r="AX123" s="90">
        <f>IF(ISNA(VLOOKUP($B123,'[1]1718  Exp_Rev Access'!$F$7:$GK$318,39,FALSE)),"",VLOOKUP($B123,'[1]1718  Exp_Rev Access'!$F$7:$GK$318,39,FALSE))</f>
        <v>2462.42</v>
      </c>
      <c r="AY123" s="90">
        <f>IF(ISNA(VLOOKUP($B123,'[1]1718  Exp_Rev Access'!$F$7:$GK$318,40,FALSE)),"",VLOOKUP($B123,'[1]1718  Exp_Rev Access'!$F$7:$GK$318,40,FALSE))</f>
        <v>159296</v>
      </c>
      <c r="AZ123" s="90">
        <f>IF(ISNA(VLOOKUP($B123,'[1]1718  Exp_Rev Access'!$F$7:$GK$318,41,FALSE)),"",VLOOKUP($B123,'[1]1718  Exp_Rev Access'!$F$7:$GK$318,41,FALSE))</f>
        <v>0</v>
      </c>
      <c r="BA123" s="90">
        <f>IF(ISNA(VLOOKUP($B123,'[1]1718  Exp_Rev Access'!$F$7:$GK$318,42,FALSE)),"",VLOOKUP($B123,'[1]1718  Exp_Rev Access'!$F$7:$GK$318,42,FALSE))</f>
        <v>0</v>
      </c>
      <c r="BB123" s="90">
        <f>IF(ISNA(VLOOKUP($B123,'[1]1718  Exp_Rev Access'!$F$7:$GK$318,43,FALSE)),"",VLOOKUP($B123,'[1]1718  Exp_Rev Access'!$F$7:$GK$318,43,FALSE))</f>
        <v>0</v>
      </c>
      <c r="BC123" s="90">
        <f>IF(ISNA(VLOOKUP($B123,'[1]1718  Exp_Rev Access'!$F$7:$GK$318,44,FALSE)),"",VLOOKUP($B123,'[1]1718  Exp_Rev Access'!$F$7:$GK$318,44,FALSE))</f>
        <v>69864.97</v>
      </c>
      <c r="BD123" s="90">
        <f>IF(ISNA(VLOOKUP($B123,'[1]1718  Exp_Rev Access'!$F$7:$GK$318,45,FALSE)),"",VLOOKUP($B123,'[1]1718  Exp_Rev Access'!$F$7:$GK$318,45,FALSE))</f>
        <v>0</v>
      </c>
      <c r="BE123" s="90">
        <f>IF(ISNA(VLOOKUP($B123,'[1]1718  Exp_Rev Access'!$F$7:$GK$318,46,FALSE)),"",VLOOKUP($B123,'[1]1718  Exp_Rev Access'!$F$7:$GK$318,46,FALSE))</f>
        <v>34523.279999999999</v>
      </c>
      <c r="BF123" s="90">
        <f>IF(ISNA(VLOOKUP($B123,'[1]1718  Exp_Rev Access'!$F$7:$GK$318,47,FALSE)),"",VLOOKUP($B123,'[1]1718  Exp_Rev Access'!$F$7:$GK$318,47,FALSE))</f>
        <v>0</v>
      </c>
      <c r="BG123" s="90">
        <f>IF(ISNA(VLOOKUP($B123,'[1]1718  Exp_Rev Access'!$F$7:$GK$318,48,FALSE)),"",VLOOKUP($B123,'[1]1718  Exp_Rev Access'!$F$7:$GK$318,48,FALSE))</f>
        <v>0</v>
      </c>
      <c r="BH123" s="90">
        <f>IF(ISNA(VLOOKUP($B123,'[1]1718  Exp_Rev Access'!$F$7:$GK$318,49,FALSE)),"",VLOOKUP($B123,'[1]1718  Exp_Rev Access'!$F$7:$GK$318,49,FALSE))</f>
        <v>0</v>
      </c>
      <c r="BI123" s="90">
        <f>IF(ISNA(VLOOKUP($B123,'[1]1718  Exp_Rev Access'!$F$7:$GK$318,50,FALSE)),"",VLOOKUP($B123,'[1]1718  Exp_Rev Access'!$F$7:$GK$318,50,FALSE))</f>
        <v>0</v>
      </c>
      <c r="BJ123" s="90">
        <f>IF(ISNA(VLOOKUP($B123,'[1]1718  Exp_Rev Access'!$F$7:$GK$318,51,FALSE)),"",VLOOKUP($B123,'[1]1718  Exp_Rev Access'!$F$7:$GK$318,51,FALSE))</f>
        <v>1740.44</v>
      </c>
      <c r="BK123" s="90">
        <f>IF(ISNA(VLOOKUP($B123,'[1]1718  Exp_Rev Access'!$F$7:$GK$318,52,FALSE)),"",VLOOKUP($B123,'[1]1718  Exp_Rev Access'!$F$7:$GK$318,52,FALSE))</f>
        <v>80671.740000000005</v>
      </c>
      <c r="BL123" s="90">
        <f>IF(ISNA(VLOOKUP($B123,'[1]1718  Exp_Rev Access'!$F$7:$GK$318,53,FALSE)),"",VLOOKUP($B123,'[1]1718  Exp_Rev Access'!$F$7:$GK$318,53,FALSE))</f>
        <v>0</v>
      </c>
      <c r="BM123" s="90">
        <f>IF(ISNA(VLOOKUP($B123,'[1]1718  Exp_Rev Access'!$F$7:$GK$318,54,FALSE)),"",VLOOKUP($B123,'[1]1718  Exp_Rev Access'!$F$7:$GK$318,54,FALSE))</f>
        <v>0</v>
      </c>
      <c r="BN123" s="90">
        <f>IF(ISNA(VLOOKUP($B123,'[1]1718  Exp_Rev Access'!$F$7:$GK$318,55,FALSE)),"",VLOOKUP($B123,'[1]1718  Exp_Rev Access'!$F$7:$GK$318,55,FALSE))</f>
        <v>0</v>
      </c>
      <c r="BO123" s="90">
        <f>IF(ISNA(VLOOKUP($B123,'[1]1718  Exp_Rev Access'!$F$7:$GK$318,56,FALSE)),"",VLOOKUP($B123,'[1]1718  Exp_Rev Access'!$F$7:$GK$318,56,FALSE))</f>
        <v>0</v>
      </c>
      <c r="BP123" s="90">
        <f>IF(ISNA(VLOOKUP($B123,'[1]1718  Exp_Rev Access'!$F$7:$GK$318,57,FALSE)),"",VLOOKUP($B123,'[1]1718  Exp_Rev Access'!$F$7:$GK$318,57,FALSE))</f>
        <v>0</v>
      </c>
      <c r="BQ123" s="90">
        <f>IF(ISNA(VLOOKUP($B123,'[1]1718  Exp_Rev Access'!$F$7:$GK$318,58,FALSE)),"",VLOOKUP($B123,'[1]1718  Exp_Rev Access'!$F$7:$GK$318,58,FALSE))</f>
        <v>0</v>
      </c>
      <c r="BR123" s="90">
        <f>IF(ISNA(VLOOKUP($B123,'[1]1718  Exp_Rev Access'!$F$7:$GK$318,59,FALSE)),"",VLOOKUP($B123,'[1]1718  Exp_Rev Access'!$F$7:$GK$318,59,FALSE))</f>
        <v>0</v>
      </c>
      <c r="BS123" s="90">
        <f>IF(ISNA(VLOOKUP($B123,'[1]1718  Exp_Rev Access'!$F$7:$GK$318,60,FALSE)),"",VLOOKUP($B123,'[1]1718  Exp_Rev Access'!$F$7:$GK$318,60,FALSE))</f>
        <v>0</v>
      </c>
      <c r="BT123" s="90">
        <f>IF(ISNA(VLOOKUP($B123,'[1]1718  Exp_Rev Access'!$F$7:$GK$318,61,FALSE)),"",VLOOKUP($B123,'[1]1718  Exp_Rev Access'!$F$7:$GK$318,61,FALSE))</f>
        <v>0</v>
      </c>
      <c r="BU123" s="90">
        <f>IF(ISNA(VLOOKUP($B123,'[1]1718  Exp_Rev Access'!$F$7:$GK$318,62,FALSE)),"",VLOOKUP($B123,'[1]1718  Exp_Rev Access'!$F$7:$GK$318,62,FALSE))</f>
        <v>0</v>
      </c>
      <c r="BV123" s="56">
        <f t="shared" si="236"/>
        <v>348558.85000000003</v>
      </c>
      <c r="BW123" s="92">
        <f t="shared" si="396"/>
        <v>7.6113676237858377E-2</v>
      </c>
      <c r="BX123" s="71">
        <f t="shared" si="397"/>
        <v>2085.0562301848418</v>
      </c>
      <c r="BY123" s="90">
        <f>IF(ISNA(VLOOKUP($B123,'[1]1718  Exp_Rev Access'!$F$7:$GK$318,64,FALSE)),"",VLOOKUP($B123,'[1]1718  Exp_Rev Access'!$F$7:$GK$318,64,FALSE))</f>
        <v>0</v>
      </c>
      <c r="BZ123" s="90">
        <f>IF(ISNA(VLOOKUP($B123,'[1]1718  Exp_Rev Access'!$F$7:$GK$318,65,FALSE)),"",VLOOKUP($B123,'[1]1718  Exp_Rev Access'!$F$7:$GK$318,65,FALSE))</f>
        <v>1046363.36</v>
      </c>
      <c r="CA123" s="90">
        <f>IF(ISNA(VLOOKUP($B123,'[1]1718  Exp_Rev Access'!$F$7:$GK$318,66,FALSE)),"",VLOOKUP($B123,'[1]1718  Exp_Rev Access'!$F$7:$GK$318,66,FALSE))</f>
        <v>51280.79</v>
      </c>
      <c r="CB123" s="90">
        <f>IF(ISNA(VLOOKUP($B123,'[1]1718  Exp_Rev Access'!$F$7:$GK$318,67,FALSE)),"",VLOOKUP($B123,'[1]1718  Exp_Rev Access'!$F$7:$GK$318,67,FALSE))</f>
        <v>574.69000000000005</v>
      </c>
      <c r="CC123" s="90">
        <f>IF(ISNA(VLOOKUP($B123,'[1]1718  Exp_Rev Access'!$F$7:$GK$318,68,FALSE)),"",VLOOKUP($B123,'[1]1718  Exp_Rev Access'!$F$7:$GK$318,68,FALSE))</f>
        <v>2654.06</v>
      </c>
      <c r="CD123" s="90">
        <f>IF(ISNA(VLOOKUP($B123,'[1]1718  Exp_Rev Access'!$F$7:$GK$318,69,FALSE)),"",VLOOKUP($B123,'[1]1718  Exp_Rev Access'!$F$7:$GK$318,69,FALSE))</f>
        <v>0</v>
      </c>
      <c r="CE123" s="56">
        <f t="shared" si="237"/>
        <v>1100872.8999999999</v>
      </c>
      <c r="CF123" s="92">
        <f t="shared" si="251"/>
        <v>0.24039407833033713</v>
      </c>
      <c r="CG123" s="78">
        <f t="shared" si="252"/>
        <v>6585.3496440748922</v>
      </c>
      <c r="CH123" s="90">
        <f>IF(ISNA(VLOOKUP($B123,'[1]1718  Exp_Rev Access'!$F$7:$GK$318,$CH$2,FALSE)),"",VLOOKUP($B123,'[1]1718  Exp_Rev Access'!$F$7:$GK$318,$CH$2,FALSE))</f>
        <v>0</v>
      </c>
      <c r="CI123" s="90">
        <f>IF(ISNA(VLOOKUP($B123,'[1]1718  Exp_Rev Access'!$F$7:$GK$318,$CI$2,FALSE)),"",VLOOKUP($B123,'[1]1718  Exp_Rev Access'!$F$7:$GK$318,$CI$2,FALSE))</f>
        <v>0</v>
      </c>
      <c r="CJ123" s="90">
        <f>IF(ISNA(VLOOKUP($B123,'[1]1718  Exp_Rev Access'!$F$7:$GK$318,$CJ$2,FALSE)),"",VLOOKUP($B123,'[1]1718  Exp_Rev Access'!$F$7:$GK$318,$CJ$2,FALSE))</f>
        <v>0</v>
      </c>
      <c r="CK123" s="90">
        <f>IF(ISNA(VLOOKUP($B123,'[1]1718  Exp_Rev Access'!$F$7:$GK$318,$CK$2,FALSE)),"",VLOOKUP($B123,'[1]1718  Exp_Rev Access'!$F$7:$GK$318,$CK$2,FALSE))</f>
        <v>0</v>
      </c>
      <c r="CL123" s="90">
        <f>IF(ISNA(VLOOKUP($B123,'[1]1718  Exp_Rev Access'!$F$7:$GK$318,$CL$2,FALSE)),"",VLOOKUP($B123,'[1]1718  Exp_Rev Access'!$F$7:$GK$318,$CL$2,FALSE))</f>
        <v>0</v>
      </c>
      <c r="CM123" s="90">
        <f>IF(ISNA(VLOOKUP($B123,'[1]1718  Exp_Rev Access'!$F$7:$GK$318,$CM$2,FALSE)),"",VLOOKUP($B123,'[1]1718  Exp_Rev Access'!$F$7:$GK$318,$CM$2,FALSE))</f>
        <v>0</v>
      </c>
      <c r="CN123" s="90">
        <f>IF(ISNA(VLOOKUP($B123,'[1]1718  Exp_Rev Access'!$F$7:$GK$318,$CN$2,FALSE)),"",VLOOKUP($B123,'[1]1718  Exp_Rev Access'!$F$7:$GK$318,$CN$2,FALSE))</f>
        <v>0</v>
      </c>
      <c r="CO123" s="90">
        <f>IF(ISNA(VLOOKUP($B123,'[1]1718  Exp_Rev Access'!$F$7:$GK$318,$CO$2,FALSE)),"",VLOOKUP($B123,'[1]1718  Exp_Rev Access'!$F$7:$GK$318,$CO$2,FALSE))</f>
        <v>0</v>
      </c>
      <c r="CP123" s="90">
        <f>IF(ISNA(VLOOKUP($B123,'[1]1718  Exp_Rev Access'!$F$7:$GK$318,$CP$2,FALSE)),"",VLOOKUP($B123,'[1]1718  Exp_Rev Access'!$F$7:$GK$318,$CP$2,FALSE))</f>
        <v>0</v>
      </c>
      <c r="CQ123" s="90">
        <f>IF(ISNA(VLOOKUP($B123,'[1]1718  Exp_Rev Access'!$F$7:$GK$318,$CQ$2,FALSE)),"",VLOOKUP($B123,'[1]1718  Exp_Rev Access'!$F$7:$GK$318,$CQ$2,FALSE))</f>
        <v>60907</v>
      </c>
      <c r="CR123" s="90">
        <f>IF(ISNA(VLOOKUP($B123,'[1]1718  Exp_Rev Access'!$F$7:$GK$318,$CR$2,FALSE)),"",VLOOKUP($B123,'[1]1718  Exp_Rev Access'!$F$7:$GK$318,$CR$2,FALSE))</f>
        <v>0</v>
      </c>
      <c r="CS123" s="90">
        <f>IF(ISNA(VLOOKUP($B123,'[1]1718  Exp_Rev Access'!$F$7:$GK$318,$CS$2,FALSE)),"",VLOOKUP($B123,'[1]1718  Exp_Rev Access'!$F$7:$GK$318,$CS$2,FALSE))</f>
        <v>0</v>
      </c>
      <c r="CT123" s="90">
        <f>IF(ISNA(VLOOKUP($B123,'[1]1718  Exp_Rev Access'!$F$7:$GK$318,$CT$2,FALSE)),"",VLOOKUP($B123,'[1]1718  Exp_Rev Access'!$F$7:$GK$318,$CT$2,FALSE))</f>
        <v>0</v>
      </c>
      <c r="CU123" s="90">
        <f>IF(ISNA(VLOOKUP($B123,'[1]1718  Exp_Rev Access'!$F$7:$GK$318,$CU$2,FALSE)),"",VLOOKUP($B123,'[1]1718  Exp_Rev Access'!$F$7:$GK$318,$CU$2,FALSE))</f>
        <v>415389.75</v>
      </c>
      <c r="CV123" s="90">
        <f>IF(ISNA(VLOOKUP($B123,'[1]1718  Exp_Rev Access'!$F$7:$GK$318,$CV$2,FALSE)),"",VLOOKUP($B123,'[1]1718  Exp_Rev Access'!$F$7:$GK$318,$CV$2,FALSE))</f>
        <v>38954.559999999998</v>
      </c>
      <c r="CW123" s="90">
        <f>IF(ISNA(VLOOKUP($B123,'[1]1718  Exp_Rev Access'!$F$7:$GK$318,$CW$2,FALSE)),"",VLOOKUP($B123,'[1]1718  Exp_Rev Access'!$F$7:$GK$318,$CW$2,FALSE))</f>
        <v>0</v>
      </c>
      <c r="CX123" s="90">
        <f>IF(ISNA(VLOOKUP($B123,'[1]1718  Exp_Rev Access'!$F$7:$GK$318,$CX$2,FALSE)),"",VLOOKUP($B123,'[1]1718  Exp_Rev Access'!$F$7:$GK$318,$CX$2,FALSE))</f>
        <v>0</v>
      </c>
      <c r="CY123" s="90">
        <f>IF(ISNA(VLOOKUP($B123,'[1]1718  Exp_Rev Access'!$F$7:$GK$318,$CY$2,FALSE)),"",VLOOKUP($B123,'[1]1718  Exp_Rev Access'!$F$7:$GK$318,$CY$2,FALSE))</f>
        <v>0</v>
      </c>
      <c r="CZ123" s="90">
        <f>IF(ISNA(VLOOKUP($B123,'[1]1718  Exp_Rev Access'!$F$7:$GK$318,$CZ$2,FALSE)),"",VLOOKUP($B123,'[1]1718  Exp_Rev Access'!$F$7:$GK$318,$CZ$2,FALSE))</f>
        <v>0</v>
      </c>
      <c r="DA123" s="90">
        <f>IF(ISNA(VLOOKUP($B123,'[1]1718  Exp_Rev Access'!$F$7:$GK$318,$DA$2,FALSE)),"",VLOOKUP($B123,'[1]1718  Exp_Rev Access'!$F$7:$GK$318,$DA$2,FALSE))</f>
        <v>0</v>
      </c>
      <c r="DB123" s="90">
        <f>IF(ISNA(VLOOKUP($B123,'[1]1718  Exp_Rev Access'!$F$7:$GK$318,$DB$2,FALSE)),"",VLOOKUP($B123,'[1]1718  Exp_Rev Access'!$F$7:$GK$318,$DB$2,FALSE))</f>
        <v>0</v>
      </c>
      <c r="DC123" s="90">
        <f>IF(ISNA(VLOOKUP($B123,'[1]1718  Exp_Rev Access'!$F$7:$GK$318,$DC$2,FALSE)),"",VLOOKUP($B123,'[1]1718  Exp_Rev Access'!$F$7:$GK$318,$DC$2,FALSE))</f>
        <v>0</v>
      </c>
      <c r="DD123" s="90">
        <f>IF(ISNA(VLOOKUP($B123,'[1]1718  Exp_Rev Access'!$F$7:$GK$318,$DD$2,FALSE)),"",VLOOKUP($B123,'[1]1718  Exp_Rev Access'!$F$7:$GK$318,$DD$2,FALSE))</f>
        <v>0</v>
      </c>
      <c r="DE123" s="90">
        <f>IF(ISNA(VLOOKUP($B123,'[1]1718  Exp_Rev Access'!$F$7:$GK$318,$DE$2,FALSE)),"",VLOOKUP($B123,'[1]1718  Exp_Rev Access'!$F$7:$GK$318,$DE$2,FALSE))</f>
        <v>0</v>
      </c>
      <c r="DF123" s="90">
        <f>IF(ISNA(VLOOKUP($B123,'[1]1718  Exp_Rev Access'!$F$7:$GK$318,$DF$2,FALSE)),"",VLOOKUP($B123,'[1]1718  Exp_Rev Access'!$F$7:$GK$318,$DF$2,FALSE))</f>
        <v>0</v>
      </c>
      <c r="DG123" s="90">
        <f>IF(ISNA(VLOOKUP($B123,'[1]1718  Exp_Rev Access'!$F$7:$GK$318,$DG$2,FALSE)),"",VLOOKUP($B123,'[1]1718  Exp_Rev Access'!$F$7:$GK$318,$DG$2,FALSE))</f>
        <v>0</v>
      </c>
      <c r="DH123" s="90">
        <f>IF(ISNA(VLOOKUP($B123,'[1]1718  Exp_Rev Access'!$F$7:$GK$318,$DH$2,FALSE)),"",VLOOKUP($B123,'[1]1718  Exp_Rev Access'!$F$7:$GK$318,$DH$2,FALSE))</f>
        <v>0</v>
      </c>
      <c r="DI123" s="90">
        <f>IF(ISNA(VLOOKUP($B123,'[1]1718  Exp_Rev Access'!$F$7:$GK$318,$DI$2,FALSE)),"",VLOOKUP($B123,'[1]1718  Exp_Rev Access'!$F$7:$GK$318,$DI$2,FALSE))</f>
        <v>71321.09</v>
      </c>
      <c r="DJ123" s="90">
        <f>IF(ISNA(VLOOKUP($B123,'[1]1718  Exp_Rev Access'!$F$7:$GK$318,$DJ$2,FALSE)),"",VLOOKUP($B123,'[1]1718  Exp_Rev Access'!$F$7:$GK$318,$DJ$2,FALSE))</f>
        <v>0</v>
      </c>
      <c r="DK123" s="90">
        <f>IF(ISNA(VLOOKUP($B123,'[1]1718  Exp_Rev Access'!$F$7:$GK$318,$DK$2,FALSE)),"",VLOOKUP($B123,'[1]1718  Exp_Rev Access'!$F$7:$GK$318,$DK$2,FALSE))</f>
        <v>0</v>
      </c>
      <c r="DL123" s="90">
        <f>IF(ISNA(VLOOKUP($B123,'[1]1718  Exp_Rev Access'!$F$7:$GK$318,$DL$2,FALSE)),"",VLOOKUP($B123,'[1]1718  Exp_Rev Access'!$F$7:$GK$318,$DL$2,FALSE))</f>
        <v>0</v>
      </c>
      <c r="DM123" s="90">
        <f>IF(ISNA(VLOOKUP($B123,'[1]1718  Exp_Rev Access'!$F$7:$GK$318,$DM$2,FALSE)),"",VLOOKUP($B123,'[1]1718  Exp_Rev Access'!$F$7:$GK$318,$DM$2,FALSE))</f>
        <v>0</v>
      </c>
      <c r="DN123" s="90">
        <f>IF(ISNA(VLOOKUP($B123,'[1]1718  Exp_Rev Access'!$F$7:$GK$318,$DN$2,FALSE)),"",VLOOKUP($B123,'[1]1718  Exp_Rev Access'!$F$7:$GK$318,$DN$2,FALSE))</f>
        <v>0</v>
      </c>
      <c r="DO123" s="90">
        <f>IF(ISNA(VLOOKUP($B123,'[1]1718  Exp_Rev Access'!$F$7:$GK$318,$DO$2,FALSE)),"",VLOOKUP($B123,'[1]1718  Exp_Rev Access'!$F$7:$GK$318,$DO$2,FALSE))</f>
        <v>0</v>
      </c>
      <c r="DP123" s="90">
        <f>IF(ISNA(VLOOKUP($B123,'[1]1718  Exp_Rev Access'!$F$7:$GK$318,$DP$2,FALSE)),"",VLOOKUP($B123,'[1]1718  Exp_Rev Access'!$F$7:$GK$318,$DP$2,FALSE))</f>
        <v>0</v>
      </c>
      <c r="DQ123" s="90">
        <f>IF(ISNA(VLOOKUP($B123,'[1]1718  Exp_Rev Access'!$F$7:$GK$318,$DQ$2,FALSE)),"",VLOOKUP($B123,'[1]1718  Exp_Rev Access'!$F$7:$GK$318,$DQ$2,FALSE))</f>
        <v>0</v>
      </c>
      <c r="DR123" s="90">
        <f>IF(ISNA(VLOOKUP($B123,'[1]1718  Exp_Rev Access'!$F$7:$GK$318,$DR$2,FALSE)),"",VLOOKUP($B123,'[1]1718  Exp_Rev Access'!$F$7:$GK$318,$DR$2,FALSE))</f>
        <v>0</v>
      </c>
      <c r="DS123" s="90">
        <f>IF(ISNA(VLOOKUP($B123,'[1]1718  Exp_Rev Access'!$F$7:$GK$318,$DS$2,FALSE)),"",VLOOKUP($B123,'[1]1718  Exp_Rev Access'!$F$7:$GK$318,$DS$2,FALSE))</f>
        <v>0</v>
      </c>
      <c r="DT123" s="90">
        <f>IF(ISNA(VLOOKUP($B123,'[1]1718  Exp_Rev Access'!$F$7:$GK$318,$DT$2,FALSE)),"",VLOOKUP($B123,'[1]1718  Exp_Rev Access'!$F$7:$GK$318,$DT$2,FALSE))</f>
        <v>0</v>
      </c>
      <c r="DU123" s="90">
        <f>IF(ISNA(VLOOKUP($B123,'[1]1718  Exp_Rev Access'!$F$7:$GK$318,$DU$2,FALSE)),"",VLOOKUP($B123,'[1]1718  Exp_Rev Access'!$F$7:$GK$318,$DU$2,FALSE))</f>
        <v>0</v>
      </c>
      <c r="DV123" s="90">
        <f>IF(ISNA(VLOOKUP($B123,'[1]1718  Exp_Rev Access'!$F$7:$GK$318,$DV$2,FALSE)),"",VLOOKUP($B123,'[1]1718  Exp_Rev Access'!$F$7:$GK$318,$DV$2,FALSE))</f>
        <v>0</v>
      </c>
      <c r="DW123" s="90">
        <f>IF(ISNA(VLOOKUP($B123,'[1]1718  Exp_Rev Access'!$F$7:$GK$318,$DW$2,FALSE)),"",VLOOKUP($B123,'[1]1718  Exp_Rev Access'!$F$7:$GK$318,$DW$2,FALSE))</f>
        <v>0</v>
      </c>
      <c r="DX123" s="90">
        <f>IF(ISNA(VLOOKUP($B123,'[1]1718  Exp_Rev Access'!$F$7:$GK$318,$DX$2,FALSE)),"",VLOOKUP($B123,'[1]1718  Exp_Rev Access'!$F$7:$GK$318,$DX$2,FALSE))</f>
        <v>0</v>
      </c>
      <c r="DY123" s="90">
        <f>IF(ISNA(VLOOKUP($B123,'[1]1718  Exp_Rev Access'!$F$7:$GK$318,$DY$2,FALSE)),"",VLOOKUP($B123,'[1]1718  Exp_Rev Access'!$F$7:$GK$318,$DY$2,FALSE))</f>
        <v>0</v>
      </c>
      <c r="DZ123" s="90">
        <f>IF(ISNA(VLOOKUP($B123,'[1]1718  Exp_Rev Access'!$F$7:$GK$318,$DZ$2,FALSE)),"",VLOOKUP($B123,'[1]1718  Exp_Rev Access'!$F$7:$GK$318,$DZ$2,FALSE))</f>
        <v>0</v>
      </c>
      <c r="EA123" s="90">
        <f>IF(ISNA(VLOOKUP($B123,'[1]1718  Exp_Rev Access'!$F$7:$GK$318,$EA$2,FALSE)),"",VLOOKUP($B123,'[1]1718  Exp_Rev Access'!$F$7:$GK$318,$EA$2,FALSE))</f>
        <v>0</v>
      </c>
      <c r="EB123" s="90">
        <f>IF(ISNA(VLOOKUP($B123,'[1]1718  Exp_Rev Access'!$F$7:$GK$318,$EB$2,FALSE)),"",VLOOKUP($B123,'[1]1718  Exp_Rev Access'!$F$7:$GK$318,$EB$2,FALSE))</f>
        <v>0</v>
      </c>
      <c r="EC123" s="90">
        <f>IF(ISNA(VLOOKUP($B123,'[1]1718  Exp_Rev Access'!$F$7:$GK$318,$EC$2,FALSE)),"",VLOOKUP($B123,'[1]1718  Exp_Rev Access'!$F$7:$GK$318,$EC$2,FALSE))</f>
        <v>0</v>
      </c>
      <c r="ED123" s="90">
        <f>IF(ISNA(VLOOKUP($B123,'[1]1718  Exp_Rev Access'!$F$7:$GK$318,$ED$2,FALSE)),"",VLOOKUP($B123,'[1]1718  Exp_Rev Access'!$F$7:$GK$318,$ED$2,FALSE))</f>
        <v>0</v>
      </c>
      <c r="EE123" s="90">
        <f>IF(ISNA(VLOOKUP($B123,'[1]1718  Exp_Rev Access'!$F$7:$GK$318,$EE$2,FALSE)),"",VLOOKUP($B123,'[1]1718  Exp_Rev Access'!$F$7:$GK$318,$EE$2,FALSE))</f>
        <v>0</v>
      </c>
      <c r="EF123" s="90">
        <f>IF(ISNA(VLOOKUP($B123,'[1]1718  Exp_Rev Access'!$F$7:$GK$318,$EF$2,FALSE)),"",VLOOKUP($B123,'[1]1718  Exp_Rev Access'!$F$7:$GK$318,$EF$2,FALSE))</f>
        <v>0</v>
      </c>
      <c r="EG123" s="90">
        <f>IF(ISNA(VLOOKUP($B123,'[1]1718  Exp_Rev Access'!$F$7:$GK$318,$EG$2,FALSE)),"",VLOOKUP($B123,'[1]1718  Exp_Rev Access'!$F$7:$GK$318,$EG$2,FALSE))</f>
        <v>0</v>
      </c>
      <c r="EH123" s="90">
        <f>IF(ISNA(VLOOKUP($B123,'[1]1718  Exp_Rev Access'!$F$7:$GK$318,$EH$2,FALSE)),"",VLOOKUP($B123,'[1]1718  Exp_Rev Access'!$F$7:$GK$318,$EH$2,FALSE))</f>
        <v>0</v>
      </c>
      <c r="EI123" s="90">
        <f>IF(ISNA(VLOOKUP($B123,'[1]1718  Exp_Rev Access'!$F$7:$GK$318,$EI$2,FALSE)),"",VLOOKUP($B123,'[1]1718  Exp_Rev Access'!$F$7:$GK$318,$EI$2,FALSE))</f>
        <v>0</v>
      </c>
      <c r="EJ123" s="90">
        <f>IF(ISNA(VLOOKUP($B123,'[1]1718  Exp_Rev Access'!$F$7:$GK$318,$EJ$2,FALSE)),"",VLOOKUP($B123,'[1]1718  Exp_Rev Access'!$F$7:$GK$318,$EJ$2,FALSE))</f>
        <v>0</v>
      </c>
      <c r="EK123" s="90">
        <f>IF(ISNA(VLOOKUP($B123,'[1]1718  Exp_Rev Access'!$F$7:$GK$318,$EK$2,FALSE)),"",VLOOKUP($B123,'[1]1718  Exp_Rev Access'!$F$7:$GK$318,$EK$2,FALSE))</f>
        <v>0</v>
      </c>
      <c r="EL123" s="90">
        <f>IF(ISNA(VLOOKUP($B123,'[1]1718  Exp_Rev Access'!$F$7:$GK$318,$EL$2,FALSE)),"",VLOOKUP($B123,'[1]1718  Exp_Rev Access'!$F$7:$GK$318,$EL$2,FALSE))</f>
        <v>0</v>
      </c>
      <c r="EM123" s="90">
        <f>IF(ISNA(VLOOKUP($B123,'[1]1718  Exp_Rev Access'!$F$7:$GK$318,$EM$2,FALSE)),"",VLOOKUP($B123,'[1]1718  Exp_Rev Access'!$F$7:$GK$318,$EM$2,FALSE))</f>
        <v>0</v>
      </c>
      <c r="EN123" s="90">
        <f>IF(ISNA(VLOOKUP($B123,'[1]1718  Exp_Rev Access'!$F$7:$GK$318,$EN$2,FALSE)),"",VLOOKUP($B123,'[1]1718  Exp_Rev Access'!$F$7:$GK$318,$EN$2,FALSE))</f>
        <v>9441.7999999999993</v>
      </c>
      <c r="EO123" s="90">
        <f>IF(ISNA(VLOOKUP($B123,'[1]1718  Exp_Rev Access'!$F$7:$GK$318,$EO$2,FALSE)),"",VLOOKUP($B123,'[1]1718  Exp_Rev Access'!$F$7:$GK$318,$EO$2,FALSE))</f>
        <v>0</v>
      </c>
      <c r="EP123" s="90">
        <f>IF(ISNA(VLOOKUP($B123,'[1]1718  Exp_Rev Access'!$F$7:$GK$318,$EP$2,FALSE)),"",VLOOKUP($B123,'[1]1718  Exp_Rev Access'!$F$7:$GK$318,$EP$2,FALSE))</f>
        <v>0</v>
      </c>
      <c r="EQ123" s="90">
        <f>IF(ISNA(VLOOKUP($B123,'[1]1718  Exp_Rev Access'!$F$7:$GK$318,$EQ$2,FALSE)),"",VLOOKUP($B123,'[1]1718  Exp_Rev Access'!$F$7:$GK$318,$EQ$2,FALSE))</f>
        <v>0</v>
      </c>
      <c r="ER123" s="90">
        <f>IF(ISNA(VLOOKUP($B123,'[1]1718  Exp_Rev Access'!$F$7:$GK$318,$ER$2,FALSE)),"",VLOOKUP($B123,'[1]1718  Exp_Rev Access'!$F$7:$GK$318,$ER$2,FALSE))</f>
        <v>0</v>
      </c>
      <c r="ES123" s="90">
        <f>IF(ISNA(VLOOKUP($B123,'[1]1718  Exp_Rev Access'!$F$7:$GK$318,$ES$2,FALSE)),"",VLOOKUP($B123,'[1]1718  Exp_Rev Access'!$F$7:$GK$318,$ES$2,FALSE))</f>
        <v>0</v>
      </c>
      <c r="ET123" s="90">
        <f>IF(ISNA(VLOOKUP($B123,'[1]1718  Exp_Rev Access'!$F$7:$GK$318,$ET$2,FALSE)),"",VLOOKUP($B123,'[1]1718  Exp_Rev Access'!$F$7:$GK$318,$ET$2,FALSE))</f>
        <v>0</v>
      </c>
      <c r="EU123" s="90">
        <f>IF(ISNA(VLOOKUP($B123,'[1]1718  Exp_Rev Access'!$F$7:$GK$318,$EU$2,FALSE)),"",VLOOKUP($B123,'[1]1718  Exp_Rev Access'!$F$7:$GK$318,$EU$2,FALSE))</f>
        <v>0</v>
      </c>
      <c r="EV123" s="90">
        <f>IF(ISNA(VLOOKUP($B123,'[1]1718  Exp_Rev Access'!$F$7:$GK$318,$EV$2,FALSE)),"",VLOOKUP($B123,'[1]1718  Exp_Rev Access'!$F$7:$GK$318,$EV$2,FALSE))</f>
        <v>0</v>
      </c>
      <c r="EW123" s="90">
        <f>IF(ISNA(VLOOKUP($B123,'[1]1718  Exp_Rev Access'!$F$7:$GK$318,$EW$2,FALSE)),"",VLOOKUP($B123,'[1]1718  Exp_Rev Access'!$F$7:$GK$318,$EW$2,FALSE))</f>
        <v>0</v>
      </c>
      <c r="EX123" s="90">
        <f>IF(ISNA(VLOOKUP($B123,'[1]1718  Exp_Rev Access'!$F$7:$GK$318,$EX$2,FALSE)),"",VLOOKUP($B123,'[1]1718  Exp_Rev Access'!$F$7:$GK$318,$EX$2,FALSE))</f>
        <v>0</v>
      </c>
      <c r="EY123" s="90">
        <f>IF(ISNA(VLOOKUP($B123,'[1]1718  Exp_Rev Access'!$F$7:$GK$318,$EY$2,FALSE)),"",VLOOKUP($B123,'[1]1718  Exp_Rev Access'!$F$7:$GK$318,$EY$2,FALSE))</f>
        <v>0</v>
      </c>
      <c r="EZ123" s="90">
        <f>IF(ISNA(VLOOKUP($B123,'[1]1718  Exp_Rev Access'!$F$7:$GK$318,$EZ$2,FALSE)),"",VLOOKUP($B123,'[1]1718  Exp_Rev Access'!$F$7:$GK$318,$EZ$2,FALSE))</f>
        <v>0</v>
      </c>
      <c r="FA123" s="90">
        <f>IF(ISNA(VLOOKUP($B123,'[1]1718  Exp_Rev Access'!$F$7:$GK$318,$FA$2,FALSE)),"",VLOOKUP($B123,'[1]1718  Exp_Rev Access'!$F$7:$GK$318,$FA$2,FALSE))</f>
        <v>0</v>
      </c>
      <c r="FB123" s="90">
        <f>IF(ISNA(VLOOKUP($B123,'[1]1718  Exp_Rev Access'!$F$7:$GK$318,$FB$2,FALSE)),"",VLOOKUP($B123,'[1]1718  Exp_Rev Access'!$F$7:$GK$318,$FB$2,FALSE))</f>
        <v>0</v>
      </c>
      <c r="FC123" s="90">
        <f>IF(ISNA(VLOOKUP($B123,'[1]1718  Exp_Rev Access'!$F$7:$GK$318,$FC$2,FALSE)),"",VLOOKUP($B123,'[1]1718  Exp_Rev Access'!$F$7:$GK$318,$FC$2,FALSE))</f>
        <v>0</v>
      </c>
      <c r="FD123" s="90">
        <f>IF(ISNA(VLOOKUP($B123,'[1]1718  Exp_Rev Access'!$F$7:$GK$318,$FD$2,FALSE)),"",VLOOKUP($B123,'[1]1718  Exp_Rev Access'!$F$7:$GK$318,$FD$2,FALSE))</f>
        <v>0</v>
      </c>
      <c r="FE123" s="90">
        <f>IF(ISNA(VLOOKUP($B123,'[1]1718  Exp_Rev Access'!$F$7:$GK$318,$FE$2,FALSE)),"",VLOOKUP($B123,'[1]1718  Exp_Rev Access'!$F$7:$GK$318,$FE$2,FALSE))</f>
        <v>0</v>
      </c>
      <c r="FF123" s="90">
        <f>IF(ISNA(VLOOKUP($B123,'[1]1718  Exp_Rev Access'!$F$7:$GK$318,$FF$2,FALSE)),"",VLOOKUP($B123,'[1]1718  Exp_Rev Access'!$F$7:$GK$318,$FF$2,FALSE))</f>
        <v>0</v>
      </c>
      <c r="FG123" s="90">
        <f>IF(ISNA(VLOOKUP($B123,'[1]1718  Exp_Rev Access'!$F$7:$GK$318,$FG$2,FALSE)),"",VLOOKUP($B123,'[1]1718  Exp_Rev Access'!$F$7:$GK$318,$FG$2,FALSE))</f>
        <v>0</v>
      </c>
      <c r="FH123" s="90">
        <f>IF(ISNA(VLOOKUP($B123,'[1]1718  Exp_Rev Access'!$F$7:$GK$318,$FH$2,FALSE)),"",VLOOKUP($B123,'[1]1718  Exp_Rev Access'!$F$7:$GK$318,$FH$2,FALSE))</f>
        <v>0</v>
      </c>
      <c r="FI123" s="90">
        <f>IF(ISNA(VLOOKUP($B123,'[1]1718  Exp_Rev Access'!$F$7:$GK$318,$FI$2,FALSE)),"",VLOOKUP($B123,'[1]1718  Exp_Rev Access'!$F$7:$GK$318,$FI$2,FALSE))</f>
        <v>0</v>
      </c>
      <c r="FJ123" s="90">
        <f>IF(ISNA(VLOOKUP($B123,'[1]1718  Exp_Rev Access'!$F$7:$GK$318,$FJ$2,FALSE)),"",VLOOKUP($B123,'[1]1718  Exp_Rev Access'!$F$7:$GK$318,$FJ$2,FALSE))</f>
        <v>0</v>
      </c>
      <c r="FK123" s="90">
        <f>IF(ISNA(VLOOKUP($B123,'[1]1718  Exp_Rev Access'!$F$7:$GK$318,$FK$2,FALSE)),"",VLOOKUP($B123,'[1]1718  Exp_Rev Access'!$F$7:$GK$318,$FK$2,FALSE))</f>
        <v>60584</v>
      </c>
      <c r="FL123" s="90">
        <f>IF(ISNA(VLOOKUP($B123,'[1]1718  Exp_Rev Access'!$F$7:$GK$318,$FL$2,FALSE)),"",VLOOKUP($B123,'[1]1718  Exp_Rev Access'!$F$7:$GK$318,$FL$2,FALSE))</f>
        <v>0</v>
      </c>
      <c r="FM123" s="90">
        <f>IF(ISNA(VLOOKUP($B123,'[1]1718  Exp_Rev Access'!$F$7:$GK$318,$FM$2,FALSE)),"",VLOOKUP($B123,'[1]1718  Exp_Rev Access'!$F$7:$GK$318,$FM$2,FALSE))</f>
        <v>0</v>
      </c>
      <c r="FN123" s="90">
        <f>IF(ISNA(VLOOKUP($B123,'[1]1718  Exp_Rev Access'!$F$7:$GK$318,$FN$2,FALSE)),"",VLOOKUP($B123,'[1]1718  Exp_Rev Access'!$F$7:$GK$318,$FN$2,FALSE))</f>
        <v>0</v>
      </c>
      <c r="FO123" s="90">
        <f>IF(ISNA(VLOOKUP($B123,'[1]1718  Exp_Rev Access'!$F$7:$GK$318,$FO$2,FALSE)),"",VLOOKUP($B123,'[1]1718  Exp_Rev Access'!$F$7:$GK$318,$FO$2,FALSE))</f>
        <v>0</v>
      </c>
      <c r="FP123" s="90">
        <f>IF(ISNA(VLOOKUP($B123,'[1]1718  Exp_Rev Access'!$F$7:$GK$318,$FP$2,FALSE)),"",VLOOKUP($B123,'[1]1718  Exp_Rev Access'!$F$7:$GK$318,$FP$2,FALSE))</f>
        <v>0</v>
      </c>
      <c r="FQ123" s="90">
        <f>IF(ISNA(VLOOKUP($B123,'[1]1718  Exp_Rev Access'!$F$7:$GK$318,$FQ$2,FALSE)),"",VLOOKUP($B123,'[1]1718  Exp_Rev Access'!$F$7:$GK$318,$FQ$2,FALSE))</f>
        <v>0</v>
      </c>
      <c r="FR123" s="90">
        <f>IF(ISNA(VLOOKUP($B123,'[1]1718  Exp_Rev Access'!$F$7:$GK$318,$FR$2,FALSE)),"",VLOOKUP($B123,'[1]1718  Exp_Rev Access'!$F$7:$GK$318,$FR$2,FALSE))</f>
        <v>1917.46</v>
      </c>
      <c r="FS123" s="56">
        <f t="shared" si="398"/>
        <v>658515.66</v>
      </c>
      <c r="FT123" s="92">
        <f t="shared" si="399"/>
        <v>0.1437979490200855</v>
      </c>
      <c r="FU123" s="94">
        <f t="shared" si="400"/>
        <v>3939.1975832984385</v>
      </c>
      <c r="FV123" s="95">
        <f>IF(ISNA(VLOOKUP($B123,'[1]1718  Exp_Rev Access'!$F$7:$GK$318,$FV$2,FALSE)),"",VLOOKUP($B123,'[1]1718  Exp_Rev Access'!$F$7:$GK$318,$FV$2,FALSE))</f>
        <v>0</v>
      </c>
      <c r="FW123" s="95">
        <f>IF(ISNA(VLOOKUP($B123,'[1]1718  Exp_Rev Access'!$F$7:$GK$318,$FW$2,FALSE)),"",VLOOKUP($B123,'[1]1718  Exp_Rev Access'!$F$7:$GK$318,$FW$2,FALSE))</f>
        <v>0</v>
      </c>
      <c r="FX123" s="95">
        <f>IF(ISNA(VLOOKUP($B123,'[1]1718  Exp_Rev Access'!$F$7:$GK$318,$FX$2,FALSE)),"",VLOOKUP($B123,'[1]1718  Exp_Rev Access'!$F$7:$GK$318,$FX$2,FALSE))</f>
        <v>0</v>
      </c>
      <c r="FY123" s="95">
        <f>IF(ISNA(VLOOKUP($B123,'[1]1718  Exp_Rev Access'!$F$7:$GK$318,$FY$2,FALSE)),"",VLOOKUP($B123,'[1]1718  Exp_Rev Access'!$F$7:$GK$318,$FY$2,FALSE))</f>
        <v>0</v>
      </c>
      <c r="FZ123" s="95">
        <f>IF(ISNA(VLOOKUP($B123,'[1]1718  Exp_Rev Access'!$F$7:$GK$318,$FZ$2,FALSE)),"",VLOOKUP($B123,'[1]1718  Exp_Rev Access'!$F$7:$GK$318,$FZ$2,FALSE))</f>
        <v>0</v>
      </c>
      <c r="GA123" s="95">
        <f>IF(ISNA(VLOOKUP($B123,'[1]1718  Exp_Rev Access'!$F$7:$GK$318,$GA$2,FALSE)),"",VLOOKUP($B123,'[1]1718  Exp_Rev Access'!$F$7:$GK$318,$GA$2,FALSE))</f>
        <v>0</v>
      </c>
      <c r="GB123" s="95">
        <f>IF(ISNA(VLOOKUP($B123,'[1]1718  Exp_Rev Access'!$F$7:$GK$318,$GB$2,FALSE)),"",VLOOKUP($B123,'[1]1718  Exp_Rev Access'!$F$7:$GK$318,$GB$2,FALSE))</f>
        <v>0</v>
      </c>
      <c r="GC123" s="95">
        <f>IF(ISNA(VLOOKUP($B123,'[1]1718  Exp_Rev Access'!$F$7:$GK$318,$GC$2,FALSE)),"",VLOOKUP($B123,'[1]1718  Exp_Rev Access'!$F$7:$GK$318,$GC$2,FALSE))</f>
        <v>0</v>
      </c>
      <c r="GD123" s="95">
        <f>IF(ISNA(VLOOKUP($B123,'[1]1718  Exp_Rev Access'!$F$7:$GK$318,$GD$2,FALSE)),"",VLOOKUP($B123,'[1]1718  Exp_Rev Access'!$F$7:$GK$318,$GD$2,FALSE))</f>
        <v>0</v>
      </c>
      <c r="GE123" s="95">
        <f>IF(ISNA(VLOOKUP($B123,'[1]1718  Exp_Rev Access'!$F$7:$GK$318,$GE$2,FALSE)),"",VLOOKUP($B123,'[1]1718  Exp_Rev Access'!$F$7:$GK$318,$GE$2,FALSE))</f>
        <v>0</v>
      </c>
      <c r="GF123" s="95">
        <f>IF(ISNA(VLOOKUP($B123,'[1]1718  Exp_Rev Access'!$F$7:$GK$318,$GF$2,FALSE)),"",VLOOKUP($B123,'[1]1718  Exp_Rev Access'!$F$7:$GK$318,$GF$2,FALSE))</f>
        <v>0</v>
      </c>
      <c r="GG123" s="95">
        <f>IF(ISNA(VLOOKUP($B123,'[1]1718  Exp_Rev Access'!$F$7:$GK$318,$GG$2,FALSE)),"",VLOOKUP($B123,'[1]1718  Exp_Rev Access'!$F$7:$GK$318,$GG$2,FALSE))</f>
        <v>0</v>
      </c>
      <c r="GH123" s="95">
        <f>IF(ISNA(VLOOKUP($B123,'[1]1718  Exp_Rev Access'!$F$7:$GK$318,$GH$2,FALSE)),"",VLOOKUP($B123,'[1]1718  Exp_Rev Access'!$F$7:$GK$318,$GH$2,FALSE))</f>
        <v>0</v>
      </c>
      <c r="GI123" s="95">
        <f>IF(ISNA(VLOOKUP($B123,'[1]1718  Exp_Rev Access'!$F$7:$GK$318,$GI$2,FALSE)),"",VLOOKUP($B123,'[1]1718  Exp_Rev Access'!$F$7:$GK$318,$GI$2,FALSE))</f>
        <v>0</v>
      </c>
      <c r="GJ123" s="95">
        <f>IF(ISNA(VLOOKUP($B123,'[1]1718  Exp_Rev Access'!$F$7:$GK$318,$GJ$2,FALSE)),"",VLOOKUP($B123,'[1]1718  Exp_Rev Access'!$F$7:$GK$318,$GJ$2,FALSE))</f>
        <v>0</v>
      </c>
      <c r="GK123" s="95">
        <f>IF(ISNA(VLOOKUP($B123,'[1]1718  Exp_Rev Access'!$F$7:$GK$318,$GK$2,FALSE)),"",VLOOKUP($B123,'[1]1718  Exp_Rev Access'!$F$7:$GK$318,$GK$2,FALSE))</f>
        <v>18883.599999999999</v>
      </c>
      <c r="GL123" s="95">
        <f>IF(ISNA(VLOOKUP($B123,'[1]1718  Exp_Rev Access'!$F$7:$GK$318,$GL$2,FALSE)),"",VLOOKUP($B123,'[1]1718  Exp_Rev Access'!$F$7:$GK$318,$GL$2,FALSE))</f>
        <v>0</v>
      </c>
      <c r="GM123" s="95">
        <f>IF(ISNA(VLOOKUP($B123,'[1]1718  Exp_Rev Access'!$F$7:$GK$318,$GM$2,FALSE)),"",VLOOKUP($B123,'[1]1718  Exp_Rev Access'!$F$7:$GK$318,$GM$2,FALSE))</f>
        <v>0</v>
      </c>
      <c r="GN123" s="95">
        <f>IF(ISNA(VLOOKUP($B123,'[1]1718  Exp_Rev Access'!$F$7:$GK$318,$GN$2,FALSE)),"",VLOOKUP($B123,'[1]1718  Exp_Rev Access'!$F$7:$GK$318,$GN$2,FALSE))</f>
        <v>0</v>
      </c>
      <c r="GO123" s="95">
        <f>IF(ISNA(VLOOKUP($B123,'[1]1718  Exp_Rev Access'!$F$7:$GK$318,$GO$2,FALSE)),"",VLOOKUP($B123,'[1]1718  Exp_Rev Access'!$F$7:$GK$318,$GO$2,FALSE))</f>
        <v>0</v>
      </c>
      <c r="GP123" s="95">
        <f>IF(ISNA(VLOOKUP($B123,'[1]1718  Exp_Rev Access'!$F$7:$GK$318,$GP$2,FALSE)),"",VLOOKUP($B123,'[1]1718  Exp_Rev Access'!$F$7:$GK$318,$GP$2,FALSE))</f>
        <v>0</v>
      </c>
      <c r="GQ123" s="95">
        <f>IF(ISNA(VLOOKUP($B123,'[1]1718  Exp_Rev Access'!$F$7:$GK$318,$GQ$2,FALSE)),"",VLOOKUP($B123,'[1]1718  Exp_Rev Access'!$F$7:$GK$318,$GQ$2,FALSE))</f>
        <v>0</v>
      </c>
      <c r="GR123" s="95">
        <f>IF(ISNA(VLOOKUP($B123,'[1]1718  Exp_Rev Access'!$F$7:$GK$318,$GR$2,FALSE)),"",VLOOKUP($B123,'[1]1718  Exp_Rev Access'!$F$7:$GK$318,$GR$2,FALSE))</f>
        <v>0</v>
      </c>
      <c r="GS123" s="95">
        <f>IF(ISNA(VLOOKUP($B123,'[1]1718  Exp_Rev Access'!$F$7:$GK$318,$GS$2,FALSE)),"",VLOOKUP($B123,'[1]1718  Exp_Rev Access'!$F$7:$GK$318,$GS$2,FALSE))</f>
        <v>0</v>
      </c>
      <c r="GT123" s="95">
        <f>IF(ISNA(VLOOKUP($B123,'[1]1718  Exp_Rev Access'!$F$7:$GK$318,$GT$2,FALSE)),"",VLOOKUP($B123,'[1]1718  Exp_Rev Access'!$F$7:$GK$318,$GT$2,FALSE))</f>
        <v>0</v>
      </c>
      <c r="GU123" s="56">
        <f t="shared" si="401"/>
        <v>18883.599999999999</v>
      </c>
      <c r="GV123" s="92">
        <f t="shared" si="402"/>
        <v>4.1235510634867606E-3</v>
      </c>
      <c r="GW123" s="96">
        <f t="shared" si="403"/>
        <v>112.96045941257401</v>
      </c>
    </row>
    <row r="124" spans="1:222" x14ac:dyDescent="0.3">
      <c r="A124" s="73"/>
      <c r="B124" s="88" t="s">
        <v>341</v>
      </c>
      <c r="C124" s="89" t="s">
        <v>342</v>
      </c>
      <c r="D124" s="75">
        <f>IF(ISNA(VLOOKUP($B124,'[1]1718 enrollment_Rev_Exp by size'!$A$7:H462,3,FALSE)),"",VLOOKUP($B124,'[1]1718 enrollment_Rev_Exp by size'!$A$7:$G$363,3,FALSE))</f>
        <v>171.39999999999998</v>
      </c>
      <c r="E124" s="76">
        <f>IF(ISNA(VLOOKUP($B124,'[1]1718 enrollment_Rev_Exp by size'!$A$7:I462,5,FALSE)),"",VLOOKUP($B124,'[1]1718 enrollment_Rev_Exp by size'!$A$7:$G$350,5,FALSE))</f>
        <v>3984933.23</v>
      </c>
      <c r="F124" s="70">
        <f t="shared" si="385"/>
        <v>3984933.23</v>
      </c>
      <c r="G124" s="70">
        <f t="shared" si="386"/>
        <v>0</v>
      </c>
      <c r="H124" s="90">
        <f>IF(ISNA(VLOOKUP($B124,'[1]1718  Exp_Rev Access'!$F$7:$GK$318,3,FALSE)),"",VLOOKUP($B124,'[1]1718  Exp_Rev Access'!$F$7:$GK$318,3,FALSE))</f>
        <v>403873.27</v>
      </c>
      <c r="I124" s="90">
        <f>IF(ISNA(VLOOKUP($B124,'[1]1718  Exp_Rev Access'!$F$7:$GK$318,4,FALSE)),"",VLOOKUP($B124,'[1]1718  Exp_Rev Access'!$F$7:$GK$318,4,FALSE))</f>
        <v>0</v>
      </c>
      <c r="J124" s="90">
        <f>IF(ISNA(VLOOKUP($B124,'[1]1718  Exp_Rev Access'!$F$7:$GK$318,5,FALSE)),"",VLOOKUP($B124,'[1]1718  Exp_Rev Access'!$F$7:$GK$318,5,FALSE))</f>
        <v>5032.2299999999996</v>
      </c>
      <c r="K124" s="90">
        <f>IF(ISNA(VLOOKUP($B124,'[1]1718  Exp_Rev Access'!$F$7:$GK$318,6,FALSE)),"-",VLOOKUP($B124,'[1]1718  Exp_Rev Access'!$F$7:$GK$318,6,FALSE))</f>
        <v>150175.48000000001</v>
      </c>
      <c r="L124" s="90">
        <f>IF(ISNA(VLOOKUP($B124,'[1]1718  Exp_Rev Access'!$F$7:$GK$318,7,FALSE)),"",VLOOKUP($B124,'[1]1718  Exp_Rev Access'!$F$7:$GK$318,7,FALSE))</f>
        <v>13401.8</v>
      </c>
      <c r="M124" s="90">
        <f>IF(ISNA(VLOOKUP($B124,'[1]1718  Exp_Rev Access'!$F$7:$GK$318,8,FALSE)),"",VLOOKUP($B124,'[1]1718  Exp_Rev Access'!$F$7:$GK$318,8,FALSE))</f>
        <v>0</v>
      </c>
      <c r="N124" s="56">
        <f t="shared" si="387"/>
        <v>572482.78</v>
      </c>
      <c r="O124" s="91">
        <f t="shared" si="388"/>
        <v>0.14366182491845667</v>
      </c>
      <c r="P124" s="56">
        <f t="shared" si="389"/>
        <v>3340.0395565927661</v>
      </c>
      <c r="Q124" s="90">
        <f>IF(ISNA(VLOOKUP($B124,'[1]1718  Exp_Rev Access'!$F$7:$GK$318,10,FALSE)),"",VLOOKUP($B124,'[1]1718  Exp_Rev Access'!$F$7:$GK$318,10,FALSE))</f>
        <v>0</v>
      </c>
      <c r="R124" s="90">
        <f>IF(ISNA(VLOOKUP($B124,'[1]1718  Exp_Rev Access'!$F$7:$GK$318,11,FALSE)),"",VLOOKUP($B124,'[1]1718  Exp_Rev Access'!$F$7:$GK$318,11,FALSE))</f>
        <v>0</v>
      </c>
      <c r="S124" s="90">
        <f>IF(ISNA(VLOOKUP($B124,'[1]1718  Exp_Rev Access'!$F$7:$GK$318,12,FALSE)),"",VLOOKUP($B124,'[1]1718  Exp_Rev Access'!$F$7:$GK$318,12,FALSE))</f>
        <v>0</v>
      </c>
      <c r="T124" s="90">
        <f>IF(ISNA(VLOOKUP($B124,'[1]1718  Exp_Rev Access'!$F$7:$GK$318,13,FALSE)),"",VLOOKUP($B124,'[1]1718  Exp_Rev Access'!$F$7:$GK$318,13,FALSE))</f>
        <v>0</v>
      </c>
      <c r="U124" s="90">
        <f>IF(ISNA(VLOOKUP($B124,'[1]1718  Exp_Rev Access'!$F$7:$GK$318,14,FALSE)),"",VLOOKUP($B124,'[1]1718  Exp_Rev Access'!$F$7:$GK$318,14,FALSE))</f>
        <v>0</v>
      </c>
      <c r="V124" s="90">
        <f>IF(ISNA(VLOOKUP($B124,'[1]1718  Exp_Rev Access'!$F$7:$GK$318,15,FALSE)),"",VLOOKUP($B124,'[1]1718  Exp_Rev Access'!$F$7:$GK$318,15,FALSE))</f>
        <v>0</v>
      </c>
      <c r="W124" s="90">
        <f>IF(ISNA(VLOOKUP($B124,'[1]1718  Exp_Rev Access'!$F$7:$GK$318,16,FALSE)),"",VLOOKUP($B124,'[1]1718  Exp_Rev Access'!$F$7:$GK$318,16,FALSE))</f>
        <v>0</v>
      </c>
      <c r="X124" s="90">
        <f>IF(ISNA(VLOOKUP($B124,'[1]1718  Exp_Rev Access'!$F$7:$GK$318,17,FALSE)),"",VLOOKUP($B124,'[1]1718  Exp_Rev Access'!$F$7:$GK$318,17,FALSE))</f>
        <v>0</v>
      </c>
      <c r="Y124" s="90">
        <f>IF(ISNA(VLOOKUP($B124,'[1]1718  Exp_Rev Access'!$F$7:$GK$318,18,FALSE)),"",VLOOKUP($B124,'[1]1718  Exp_Rev Access'!$F$7:$GK$318,18,FALSE))</f>
        <v>5805.22</v>
      </c>
      <c r="Z124" s="90">
        <f>IF(ISNA(VLOOKUP($B124,'[1]1718  Exp_Rev Access'!$F$7:$GK$318,19,FALSE)),"",VLOOKUP($B124,'[1]1718  Exp_Rev Access'!$F$7:$GK$318,19,FALSE))</f>
        <v>0</v>
      </c>
      <c r="AA124" s="90">
        <f>IF(ISNA(VLOOKUP($B124,'[1]1718  Exp_Rev Access'!$F$7:$GK$318,20,FALSE)),"",VLOOKUP($B124,'[1]1718  Exp_Rev Access'!$F$7:$GK$318,20,FALSE))</f>
        <v>0</v>
      </c>
      <c r="AB124" s="90">
        <f>IF(ISNA(VLOOKUP($B124,'[1]1718  Exp_Rev Access'!$F$7:$GK$318,21,FALSE)),"",VLOOKUP($B124,'[1]1718  Exp_Rev Access'!$F$7:$GK$318,21,FALSE))</f>
        <v>0</v>
      </c>
      <c r="AC124" s="90">
        <f>IF(ISNA(VLOOKUP($B124,'[1]1718  Exp_Rev Access'!$F$7:$GK$318,22,FALSE)),"",VLOOKUP($B124,'[1]1718  Exp_Rev Access'!$F$7:$GK$318,22,FALSE))</f>
        <v>0</v>
      </c>
      <c r="AD124" s="90">
        <f>IF(ISNA(VLOOKUP($B124,'[1]1718  Exp_Rev Access'!$F$7:$GK$318,23,FALSE)),"",VLOOKUP($B124,'[1]1718  Exp_Rev Access'!$F$7:$GK$318,23,FALSE))</f>
        <v>4209.45</v>
      </c>
      <c r="AE124" s="90">
        <f>IF(ISNA(VLOOKUP($B124,'[1]1718  Exp_Rev Access'!$F$7:$GK$318,24,FALSE)),"",VLOOKUP($B124,'[1]1718  Exp_Rev Access'!$F$7:$GK$318,24,FALSE))</f>
        <v>6980.36</v>
      </c>
      <c r="AF124" s="90">
        <f>IF(ISNA(VLOOKUP($B124,'[1]1718  Exp_Rev Access'!$F$7:$GK$318,25,FALSE)),"",VLOOKUP($B124,'[1]1718  Exp_Rev Access'!$F$7:$GK$318,25,FALSE))</f>
        <v>0</v>
      </c>
      <c r="AG124" s="90">
        <f>IF(ISNA(VLOOKUP($B124,'[1]1718  Exp_Rev Access'!$F$7:$GK$318,26,FALSE)),"",VLOOKUP($B124,'[1]1718  Exp_Rev Access'!$F$7:$GK$318,26,FALSE))</f>
        <v>18263.189999999999</v>
      </c>
      <c r="AH124" s="90">
        <f>IF(ISNA(VLOOKUP($B124,'[1]1718  Exp_Rev Access'!$F$7:$GK$318,27,FALSE)),"",VLOOKUP($B124,'[1]1718  Exp_Rev Access'!$F$7:$GK$318,27,FALSE))</f>
        <v>70.16</v>
      </c>
      <c r="AI124" s="90">
        <f>IF(ISNA(VLOOKUP($B124,'[1]1718  Exp_Rev Access'!$F$7:$GK$318,28,FALSE)),"",VLOOKUP($B124,'[1]1718  Exp_Rev Access'!$F$7:$GK$318,28,FALSE))</f>
        <v>280</v>
      </c>
      <c r="AJ124" s="90">
        <f>IF(ISNA(VLOOKUP($B124,'[1]1718  Exp_Rev Access'!$F$7:$GK$318,29,FALSE)),"",VLOOKUP($B124,'[1]1718  Exp_Rev Access'!$F$7:$GK$318,29,FALSE))</f>
        <v>0</v>
      </c>
      <c r="AK124" s="90">
        <f>IF(ISNA(VLOOKUP($B124,'[1]1718  Exp_Rev Access'!$F$7:$GK$318,30,FALSE)),"",VLOOKUP($B124,'[1]1718  Exp_Rev Access'!$F$7:$GK$318,30,FALSE))</f>
        <v>18650.63</v>
      </c>
      <c r="AL124" s="90">
        <f>IF(ISNA(VLOOKUP($B124,'[1]1718  Exp_Rev Access'!$F$7:$GK$318,31,FALSE)),"",VLOOKUP($B124,'[1]1718  Exp_Rev Access'!$F$7:$GK$318,31,FALSE))</f>
        <v>0</v>
      </c>
      <c r="AM124" s="56">
        <f t="shared" si="390"/>
        <v>54259.010000000009</v>
      </c>
      <c r="AN124" s="92">
        <f t="shared" si="391"/>
        <v>1.3616039935504769E-2</v>
      </c>
      <c r="AO124" s="71">
        <f t="shared" si="392"/>
        <v>316.56365227537935</v>
      </c>
      <c r="AP124" s="90">
        <f>IF(ISNA(VLOOKUP($B124,'[1]1718  Exp_Rev Access'!$F$7:$GK$318,33,FALSE)),"",VLOOKUP($B124,'[1]1718  Exp_Rev Access'!$F$7:$GK$318,33,FALSE))</f>
        <v>1920332.73</v>
      </c>
      <c r="AQ124" s="90">
        <f>IF(ISNA(VLOOKUP($B124,'[1]1718  Exp_Rev Access'!$F$7:$GK$318,34,FALSE)),"",VLOOKUP($B124,'[1]1718  Exp_Rev Access'!$F$7:$GK$318,34,FALSE))</f>
        <v>32102.63</v>
      </c>
      <c r="AR124" s="90">
        <f>IF(ISNA(VLOOKUP($B124,'[1]1718  Exp_Rev Access'!$F$7:$GK$318,35,FALSE)),"",VLOOKUP($B124,'[1]1718  Exp_Rev Access'!$F$7:$GK$318,35,FALSE))</f>
        <v>221446.76</v>
      </c>
      <c r="AS124" s="90">
        <f>IF(ISNA(VLOOKUP($B124,'[1]1718  Exp_Rev Access'!$F$7:$GK$318,36,FALSE)),"",VLOOKUP($B124,'[1]1718  Exp_Rev Access'!$F$7:$GK$318,36,FALSE))</f>
        <v>0</v>
      </c>
      <c r="AT124" s="90">
        <f>IF(ISNA(VLOOKUP($B124,'[1]1718  Exp_Rev Access'!$F$7:$GK$318,37,FALSE)),"",VLOOKUP($B124,'[1]1718  Exp_Rev Access'!$F$7:$GK$318,37,FALSE))</f>
        <v>0</v>
      </c>
      <c r="AU124" s="56">
        <f t="shared" si="393"/>
        <v>2173882.12</v>
      </c>
      <c r="AV124" s="93">
        <f t="shared" si="394"/>
        <v>0.54552535626801457</v>
      </c>
      <c r="AW124" s="56">
        <f t="shared" si="395"/>
        <v>12683.092882147026</v>
      </c>
      <c r="AX124" s="90">
        <f>IF(ISNA(VLOOKUP($B124,'[1]1718  Exp_Rev Access'!$F$7:$GK$318,39,FALSE)),"",VLOOKUP($B124,'[1]1718  Exp_Rev Access'!$F$7:$GK$318,39,FALSE))</f>
        <v>0</v>
      </c>
      <c r="AY124" s="90">
        <f>IF(ISNA(VLOOKUP($B124,'[1]1718  Exp_Rev Access'!$F$7:$GK$318,40,FALSE)),"",VLOOKUP($B124,'[1]1718  Exp_Rev Access'!$F$7:$GK$318,40,FALSE))</f>
        <v>172890.7</v>
      </c>
      <c r="AZ124" s="90">
        <f>IF(ISNA(VLOOKUP($B124,'[1]1718  Exp_Rev Access'!$F$7:$GK$318,41,FALSE)),"",VLOOKUP($B124,'[1]1718  Exp_Rev Access'!$F$7:$GK$318,41,FALSE))</f>
        <v>884.8</v>
      </c>
      <c r="BA124" s="90">
        <f>IF(ISNA(VLOOKUP($B124,'[1]1718  Exp_Rev Access'!$F$7:$GK$318,42,FALSE)),"",VLOOKUP($B124,'[1]1718  Exp_Rev Access'!$F$7:$GK$318,42,FALSE))</f>
        <v>0</v>
      </c>
      <c r="BB124" s="90">
        <f>IF(ISNA(VLOOKUP($B124,'[1]1718  Exp_Rev Access'!$F$7:$GK$318,43,FALSE)),"",VLOOKUP($B124,'[1]1718  Exp_Rev Access'!$F$7:$GK$318,43,FALSE))</f>
        <v>0</v>
      </c>
      <c r="BC124" s="90">
        <f>IF(ISNA(VLOOKUP($B124,'[1]1718  Exp_Rev Access'!$F$7:$GK$318,44,FALSE)),"",VLOOKUP($B124,'[1]1718  Exp_Rev Access'!$F$7:$GK$318,44,FALSE))</f>
        <v>111281.79</v>
      </c>
      <c r="BD124" s="90">
        <f>IF(ISNA(VLOOKUP($B124,'[1]1718  Exp_Rev Access'!$F$7:$GK$318,45,FALSE)),"",VLOOKUP($B124,'[1]1718  Exp_Rev Access'!$F$7:$GK$318,45,FALSE))</f>
        <v>0</v>
      </c>
      <c r="BE124" s="90">
        <f>IF(ISNA(VLOOKUP($B124,'[1]1718  Exp_Rev Access'!$F$7:$GK$318,46,FALSE)),"",VLOOKUP($B124,'[1]1718  Exp_Rev Access'!$F$7:$GK$318,46,FALSE))</f>
        <v>48810.99</v>
      </c>
      <c r="BF124" s="90">
        <f>IF(ISNA(VLOOKUP($B124,'[1]1718  Exp_Rev Access'!$F$7:$GK$318,47,FALSE)),"",VLOOKUP($B124,'[1]1718  Exp_Rev Access'!$F$7:$GK$318,47,FALSE))</f>
        <v>0</v>
      </c>
      <c r="BG124" s="90">
        <f>IF(ISNA(VLOOKUP($B124,'[1]1718  Exp_Rev Access'!$F$7:$GK$318,48,FALSE)),"",VLOOKUP($B124,'[1]1718  Exp_Rev Access'!$F$7:$GK$318,48,FALSE))</f>
        <v>17700.759999999998</v>
      </c>
      <c r="BH124" s="90">
        <f>IF(ISNA(VLOOKUP($B124,'[1]1718  Exp_Rev Access'!$F$7:$GK$318,49,FALSE)),"",VLOOKUP($B124,'[1]1718  Exp_Rev Access'!$F$7:$GK$318,49,FALSE))</f>
        <v>0</v>
      </c>
      <c r="BI124" s="90">
        <f>IF(ISNA(VLOOKUP($B124,'[1]1718  Exp_Rev Access'!$F$7:$GK$318,50,FALSE)),"",VLOOKUP($B124,'[1]1718  Exp_Rev Access'!$F$7:$GK$318,50,FALSE))</f>
        <v>0</v>
      </c>
      <c r="BJ124" s="90">
        <f>IF(ISNA(VLOOKUP($B124,'[1]1718  Exp_Rev Access'!$F$7:$GK$318,51,FALSE)),"",VLOOKUP($B124,'[1]1718  Exp_Rev Access'!$F$7:$GK$318,51,FALSE))</f>
        <v>3123.54</v>
      </c>
      <c r="BK124" s="90">
        <f>IF(ISNA(VLOOKUP($B124,'[1]1718  Exp_Rev Access'!$F$7:$GK$318,52,FALSE)),"",VLOOKUP($B124,'[1]1718  Exp_Rev Access'!$F$7:$GK$318,52,FALSE))</f>
        <v>207773.46</v>
      </c>
      <c r="BL124" s="90">
        <f>IF(ISNA(VLOOKUP($B124,'[1]1718  Exp_Rev Access'!$F$7:$GK$318,53,FALSE)),"",VLOOKUP($B124,'[1]1718  Exp_Rev Access'!$F$7:$GK$318,53,FALSE))</f>
        <v>0</v>
      </c>
      <c r="BM124" s="90">
        <f>IF(ISNA(VLOOKUP($B124,'[1]1718  Exp_Rev Access'!$F$7:$GK$318,54,FALSE)),"",VLOOKUP($B124,'[1]1718  Exp_Rev Access'!$F$7:$GK$318,54,FALSE))</f>
        <v>0</v>
      </c>
      <c r="BN124" s="90">
        <f>IF(ISNA(VLOOKUP($B124,'[1]1718  Exp_Rev Access'!$F$7:$GK$318,55,FALSE)),"",VLOOKUP($B124,'[1]1718  Exp_Rev Access'!$F$7:$GK$318,55,FALSE))</f>
        <v>0</v>
      </c>
      <c r="BO124" s="90">
        <f>IF(ISNA(VLOOKUP($B124,'[1]1718  Exp_Rev Access'!$F$7:$GK$318,56,FALSE)),"",VLOOKUP($B124,'[1]1718  Exp_Rev Access'!$F$7:$GK$318,56,FALSE))</f>
        <v>0</v>
      </c>
      <c r="BP124" s="90">
        <f>IF(ISNA(VLOOKUP($B124,'[1]1718  Exp_Rev Access'!$F$7:$GK$318,57,FALSE)),"",VLOOKUP($B124,'[1]1718  Exp_Rev Access'!$F$7:$GK$318,57,FALSE))</f>
        <v>0</v>
      </c>
      <c r="BQ124" s="90">
        <f>IF(ISNA(VLOOKUP($B124,'[1]1718  Exp_Rev Access'!$F$7:$GK$318,58,FALSE)),"",VLOOKUP($B124,'[1]1718  Exp_Rev Access'!$F$7:$GK$318,58,FALSE))</f>
        <v>0</v>
      </c>
      <c r="BR124" s="90">
        <f>IF(ISNA(VLOOKUP($B124,'[1]1718  Exp_Rev Access'!$F$7:$GK$318,59,FALSE)),"",VLOOKUP($B124,'[1]1718  Exp_Rev Access'!$F$7:$GK$318,59,FALSE))</f>
        <v>0</v>
      </c>
      <c r="BS124" s="90">
        <f>IF(ISNA(VLOOKUP($B124,'[1]1718  Exp_Rev Access'!$F$7:$GK$318,60,FALSE)),"",VLOOKUP($B124,'[1]1718  Exp_Rev Access'!$F$7:$GK$318,60,FALSE))</f>
        <v>144335.84</v>
      </c>
      <c r="BT124" s="90">
        <f>IF(ISNA(VLOOKUP($B124,'[1]1718  Exp_Rev Access'!$F$7:$GK$318,61,FALSE)),"",VLOOKUP($B124,'[1]1718  Exp_Rev Access'!$F$7:$GK$318,61,FALSE))</f>
        <v>0</v>
      </c>
      <c r="BU124" s="90">
        <f>IF(ISNA(VLOOKUP($B124,'[1]1718  Exp_Rev Access'!$F$7:$GK$318,62,FALSE)),"",VLOOKUP($B124,'[1]1718  Exp_Rev Access'!$F$7:$GK$318,62,FALSE))</f>
        <v>0</v>
      </c>
      <c r="BV124" s="56">
        <f t="shared" si="236"/>
        <v>706801.87999999989</v>
      </c>
      <c r="BW124" s="92">
        <f t="shared" si="396"/>
        <v>0.17736856283536773</v>
      </c>
      <c r="BX124" s="71">
        <f t="shared" si="397"/>
        <v>4123.6982497082845</v>
      </c>
      <c r="BY124" s="90">
        <f>IF(ISNA(VLOOKUP($B124,'[1]1718  Exp_Rev Access'!$F$7:$GK$318,64,FALSE)),"",VLOOKUP($B124,'[1]1718  Exp_Rev Access'!$F$7:$GK$318,64,FALSE))</f>
        <v>0</v>
      </c>
      <c r="BZ124" s="90">
        <f>IF(ISNA(VLOOKUP($B124,'[1]1718  Exp_Rev Access'!$F$7:$GK$318,65,FALSE)),"",VLOOKUP($B124,'[1]1718  Exp_Rev Access'!$F$7:$GK$318,65,FALSE))</f>
        <v>81190.05</v>
      </c>
      <c r="CA124" s="90">
        <f>IF(ISNA(VLOOKUP($B124,'[1]1718  Exp_Rev Access'!$F$7:$GK$318,66,FALSE)),"",VLOOKUP($B124,'[1]1718  Exp_Rev Access'!$F$7:$GK$318,66,FALSE))</f>
        <v>0</v>
      </c>
      <c r="CB124" s="90">
        <f>IF(ISNA(VLOOKUP($B124,'[1]1718  Exp_Rev Access'!$F$7:$GK$318,67,FALSE)),"",VLOOKUP($B124,'[1]1718  Exp_Rev Access'!$F$7:$GK$318,67,FALSE))</f>
        <v>0</v>
      </c>
      <c r="CC124" s="90">
        <f>IF(ISNA(VLOOKUP($B124,'[1]1718  Exp_Rev Access'!$F$7:$GK$318,68,FALSE)),"",VLOOKUP($B124,'[1]1718  Exp_Rev Access'!$F$7:$GK$318,68,FALSE))</f>
        <v>2548.12</v>
      </c>
      <c r="CD124" s="90">
        <f>IF(ISNA(VLOOKUP($B124,'[1]1718  Exp_Rev Access'!$F$7:$GK$318,69,FALSE)),"",VLOOKUP($B124,'[1]1718  Exp_Rev Access'!$F$7:$GK$318,69,FALSE))</f>
        <v>0</v>
      </c>
      <c r="CE124" s="56">
        <f t="shared" si="237"/>
        <v>83738.17</v>
      </c>
      <c r="CF124" s="92">
        <f t="shared" si="251"/>
        <v>2.1013694625944837E-2</v>
      </c>
      <c r="CG124" s="78">
        <f t="shared" si="252"/>
        <v>488.5540840140024</v>
      </c>
      <c r="CH124" s="90">
        <f>IF(ISNA(VLOOKUP($B124,'[1]1718  Exp_Rev Access'!$F$7:$GK$318,$CH$2,FALSE)),"",VLOOKUP($B124,'[1]1718  Exp_Rev Access'!$F$7:$GK$318,$CH$2,FALSE))</f>
        <v>0</v>
      </c>
      <c r="CI124" s="90">
        <f>IF(ISNA(VLOOKUP($B124,'[1]1718  Exp_Rev Access'!$F$7:$GK$318,$CI$2,FALSE)),"",VLOOKUP($B124,'[1]1718  Exp_Rev Access'!$F$7:$GK$318,$CI$2,FALSE))</f>
        <v>0</v>
      </c>
      <c r="CJ124" s="90">
        <f>IF(ISNA(VLOOKUP($B124,'[1]1718  Exp_Rev Access'!$F$7:$GK$318,$CJ$2,FALSE)),"",VLOOKUP($B124,'[1]1718  Exp_Rev Access'!$F$7:$GK$318,$CJ$2,FALSE))</f>
        <v>0</v>
      </c>
      <c r="CK124" s="90">
        <f>IF(ISNA(VLOOKUP($B124,'[1]1718  Exp_Rev Access'!$F$7:$GK$318,$CK$2,FALSE)),"",VLOOKUP($B124,'[1]1718  Exp_Rev Access'!$F$7:$GK$318,$CK$2,FALSE))</f>
        <v>0</v>
      </c>
      <c r="CL124" s="90">
        <f>IF(ISNA(VLOOKUP($B124,'[1]1718  Exp_Rev Access'!$F$7:$GK$318,$CL$2,FALSE)),"",VLOOKUP($B124,'[1]1718  Exp_Rev Access'!$F$7:$GK$318,$CL$2,FALSE))</f>
        <v>0</v>
      </c>
      <c r="CM124" s="90">
        <f>IF(ISNA(VLOOKUP($B124,'[1]1718  Exp_Rev Access'!$F$7:$GK$318,$CM$2,FALSE)),"",VLOOKUP($B124,'[1]1718  Exp_Rev Access'!$F$7:$GK$318,$CM$2,FALSE))</f>
        <v>0</v>
      </c>
      <c r="CN124" s="90">
        <f>IF(ISNA(VLOOKUP($B124,'[1]1718  Exp_Rev Access'!$F$7:$GK$318,$CN$2,FALSE)),"",VLOOKUP($B124,'[1]1718  Exp_Rev Access'!$F$7:$GK$318,$CN$2,FALSE))</f>
        <v>0</v>
      </c>
      <c r="CO124" s="90">
        <f>IF(ISNA(VLOOKUP($B124,'[1]1718  Exp_Rev Access'!$F$7:$GK$318,$CO$2,FALSE)),"",VLOOKUP($B124,'[1]1718  Exp_Rev Access'!$F$7:$GK$318,$CO$2,FALSE))</f>
        <v>0</v>
      </c>
      <c r="CP124" s="90">
        <f>IF(ISNA(VLOOKUP($B124,'[1]1718  Exp_Rev Access'!$F$7:$GK$318,$CP$2,FALSE)),"",VLOOKUP($B124,'[1]1718  Exp_Rev Access'!$F$7:$GK$318,$CP$2,FALSE))</f>
        <v>0</v>
      </c>
      <c r="CQ124" s="90">
        <f>IF(ISNA(VLOOKUP($B124,'[1]1718  Exp_Rev Access'!$F$7:$GK$318,$CQ$2,FALSE)),"",VLOOKUP($B124,'[1]1718  Exp_Rev Access'!$F$7:$GK$318,$CQ$2,FALSE))</f>
        <v>0</v>
      </c>
      <c r="CR124" s="90">
        <f>IF(ISNA(VLOOKUP($B124,'[1]1718  Exp_Rev Access'!$F$7:$GK$318,$CR$2,FALSE)),"",VLOOKUP($B124,'[1]1718  Exp_Rev Access'!$F$7:$GK$318,$CR$2,FALSE))</f>
        <v>0</v>
      </c>
      <c r="CS124" s="90">
        <f>IF(ISNA(VLOOKUP($B124,'[1]1718  Exp_Rev Access'!$F$7:$GK$318,$CS$2,FALSE)),"",VLOOKUP($B124,'[1]1718  Exp_Rev Access'!$F$7:$GK$318,$CS$2,FALSE))</f>
        <v>11612.3</v>
      </c>
      <c r="CT124" s="90">
        <f>IF(ISNA(VLOOKUP($B124,'[1]1718  Exp_Rev Access'!$F$7:$GK$318,$CT$2,FALSE)),"",VLOOKUP($B124,'[1]1718  Exp_Rev Access'!$F$7:$GK$318,$CT$2,FALSE))</f>
        <v>0</v>
      </c>
      <c r="CU124" s="90">
        <f>IF(ISNA(VLOOKUP($B124,'[1]1718  Exp_Rev Access'!$F$7:$GK$318,$CU$2,FALSE)),"",VLOOKUP($B124,'[1]1718  Exp_Rev Access'!$F$7:$GK$318,$CU$2,FALSE))</f>
        <v>44461.49</v>
      </c>
      <c r="CV124" s="90">
        <f>IF(ISNA(VLOOKUP($B124,'[1]1718  Exp_Rev Access'!$F$7:$GK$318,$CV$2,FALSE)),"",VLOOKUP($B124,'[1]1718  Exp_Rev Access'!$F$7:$GK$318,$CV$2,FALSE))</f>
        <v>23660.36</v>
      </c>
      <c r="CW124" s="90">
        <f>IF(ISNA(VLOOKUP($B124,'[1]1718  Exp_Rev Access'!$F$7:$GK$318,$CW$2,FALSE)),"",VLOOKUP($B124,'[1]1718  Exp_Rev Access'!$F$7:$GK$318,$CW$2,FALSE))</f>
        <v>0</v>
      </c>
      <c r="CX124" s="90">
        <f>IF(ISNA(VLOOKUP($B124,'[1]1718  Exp_Rev Access'!$F$7:$GK$318,$CX$2,FALSE)),"",VLOOKUP($B124,'[1]1718  Exp_Rev Access'!$F$7:$GK$318,$CX$2,FALSE))</f>
        <v>0</v>
      </c>
      <c r="CY124" s="90">
        <f>IF(ISNA(VLOOKUP($B124,'[1]1718  Exp_Rev Access'!$F$7:$GK$318,$CY$2,FALSE)),"",VLOOKUP($B124,'[1]1718  Exp_Rev Access'!$F$7:$GK$318,$CY$2,FALSE))</f>
        <v>0</v>
      </c>
      <c r="CZ124" s="90">
        <f>IF(ISNA(VLOOKUP($B124,'[1]1718  Exp_Rev Access'!$F$7:$GK$318,$CZ$2,FALSE)),"",VLOOKUP($B124,'[1]1718  Exp_Rev Access'!$F$7:$GK$318,$CZ$2,FALSE))</f>
        <v>0</v>
      </c>
      <c r="DA124" s="90">
        <f>IF(ISNA(VLOOKUP($B124,'[1]1718  Exp_Rev Access'!$F$7:$GK$318,$DA$2,FALSE)),"",VLOOKUP($B124,'[1]1718  Exp_Rev Access'!$F$7:$GK$318,$DA$2,FALSE))</f>
        <v>0</v>
      </c>
      <c r="DB124" s="90">
        <f>IF(ISNA(VLOOKUP($B124,'[1]1718  Exp_Rev Access'!$F$7:$GK$318,$DB$2,FALSE)),"",VLOOKUP($B124,'[1]1718  Exp_Rev Access'!$F$7:$GK$318,$DB$2,FALSE))</f>
        <v>0</v>
      </c>
      <c r="DC124" s="90">
        <f>IF(ISNA(VLOOKUP($B124,'[1]1718  Exp_Rev Access'!$F$7:$GK$318,$DC$2,FALSE)),"",VLOOKUP($B124,'[1]1718  Exp_Rev Access'!$F$7:$GK$318,$DC$2,FALSE))</f>
        <v>0</v>
      </c>
      <c r="DD124" s="90">
        <f>IF(ISNA(VLOOKUP($B124,'[1]1718  Exp_Rev Access'!$F$7:$GK$318,$DD$2,FALSE)),"",VLOOKUP($B124,'[1]1718  Exp_Rev Access'!$F$7:$GK$318,$DD$2,FALSE))</f>
        <v>0</v>
      </c>
      <c r="DE124" s="90">
        <f>IF(ISNA(VLOOKUP($B124,'[1]1718  Exp_Rev Access'!$F$7:$GK$318,$DE$2,FALSE)),"",VLOOKUP($B124,'[1]1718  Exp_Rev Access'!$F$7:$GK$318,$DE$2,FALSE))</f>
        <v>0</v>
      </c>
      <c r="DF124" s="90">
        <f>IF(ISNA(VLOOKUP($B124,'[1]1718  Exp_Rev Access'!$F$7:$GK$318,$DF$2,FALSE)),"",VLOOKUP($B124,'[1]1718  Exp_Rev Access'!$F$7:$GK$318,$DF$2,FALSE))</f>
        <v>0</v>
      </c>
      <c r="DG124" s="90">
        <f>IF(ISNA(VLOOKUP($B124,'[1]1718  Exp_Rev Access'!$F$7:$GK$318,$DG$2,FALSE)),"",VLOOKUP($B124,'[1]1718  Exp_Rev Access'!$F$7:$GK$318,$DG$2,FALSE))</f>
        <v>0</v>
      </c>
      <c r="DH124" s="90">
        <f>IF(ISNA(VLOOKUP($B124,'[1]1718  Exp_Rev Access'!$F$7:$GK$318,$DH$2,FALSE)),"",VLOOKUP($B124,'[1]1718  Exp_Rev Access'!$F$7:$GK$318,$DH$2,FALSE))</f>
        <v>6795.04</v>
      </c>
      <c r="DI124" s="90">
        <f>IF(ISNA(VLOOKUP($B124,'[1]1718  Exp_Rev Access'!$F$7:$GK$318,$DI$2,FALSE)),"",VLOOKUP($B124,'[1]1718  Exp_Rev Access'!$F$7:$GK$318,$DI$2,FALSE))</f>
        <v>120401.14</v>
      </c>
      <c r="DJ124" s="90">
        <f>IF(ISNA(VLOOKUP($B124,'[1]1718  Exp_Rev Access'!$F$7:$GK$318,$DJ$2,FALSE)),"",VLOOKUP($B124,'[1]1718  Exp_Rev Access'!$F$7:$GK$318,$DJ$2,FALSE))</f>
        <v>0</v>
      </c>
      <c r="DK124" s="90">
        <f>IF(ISNA(VLOOKUP($B124,'[1]1718  Exp_Rev Access'!$F$7:$GK$318,$DK$2,FALSE)),"",VLOOKUP($B124,'[1]1718  Exp_Rev Access'!$F$7:$GK$318,$DK$2,FALSE))</f>
        <v>88503.43</v>
      </c>
      <c r="DL124" s="90">
        <f>IF(ISNA(VLOOKUP($B124,'[1]1718  Exp_Rev Access'!$F$7:$GK$318,$DL$2,FALSE)),"",VLOOKUP($B124,'[1]1718  Exp_Rev Access'!$F$7:$GK$318,$DL$2,FALSE))</f>
        <v>0</v>
      </c>
      <c r="DM124" s="90">
        <f>IF(ISNA(VLOOKUP($B124,'[1]1718  Exp_Rev Access'!$F$7:$GK$318,$DM$2,FALSE)),"",VLOOKUP($B124,'[1]1718  Exp_Rev Access'!$F$7:$GK$318,$DM$2,FALSE))</f>
        <v>0</v>
      </c>
      <c r="DN124" s="90">
        <f>IF(ISNA(VLOOKUP($B124,'[1]1718  Exp_Rev Access'!$F$7:$GK$318,$DN$2,FALSE)),"",VLOOKUP($B124,'[1]1718  Exp_Rev Access'!$F$7:$GK$318,$DN$2,FALSE))</f>
        <v>0</v>
      </c>
      <c r="DO124" s="90">
        <f>IF(ISNA(VLOOKUP($B124,'[1]1718  Exp_Rev Access'!$F$7:$GK$318,$DO$2,FALSE)),"",VLOOKUP($B124,'[1]1718  Exp_Rev Access'!$F$7:$GK$318,$DO$2,FALSE))</f>
        <v>0</v>
      </c>
      <c r="DP124" s="90">
        <f>IF(ISNA(VLOOKUP($B124,'[1]1718  Exp_Rev Access'!$F$7:$GK$318,$DP$2,FALSE)),"",VLOOKUP($B124,'[1]1718  Exp_Rev Access'!$F$7:$GK$318,$DP$2,FALSE))</f>
        <v>0</v>
      </c>
      <c r="DQ124" s="90">
        <f>IF(ISNA(VLOOKUP($B124,'[1]1718  Exp_Rev Access'!$F$7:$GK$318,$DQ$2,FALSE)),"",VLOOKUP($B124,'[1]1718  Exp_Rev Access'!$F$7:$GK$318,$DQ$2,FALSE))</f>
        <v>0</v>
      </c>
      <c r="DR124" s="90">
        <f>IF(ISNA(VLOOKUP($B124,'[1]1718  Exp_Rev Access'!$F$7:$GK$318,$DR$2,FALSE)),"",VLOOKUP($B124,'[1]1718  Exp_Rev Access'!$F$7:$GK$318,$DR$2,FALSE))</f>
        <v>0</v>
      </c>
      <c r="DS124" s="90">
        <f>IF(ISNA(VLOOKUP($B124,'[1]1718  Exp_Rev Access'!$F$7:$GK$318,$DS$2,FALSE)),"",VLOOKUP($B124,'[1]1718  Exp_Rev Access'!$F$7:$GK$318,$DS$2,FALSE))</f>
        <v>0</v>
      </c>
      <c r="DT124" s="90">
        <f>IF(ISNA(VLOOKUP($B124,'[1]1718  Exp_Rev Access'!$F$7:$GK$318,$DT$2,FALSE)),"",VLOOKUP($B124,'[1]1718  Exp_Rev Access'!$F$7:$GK$318,$DT$2,FALSE))</f>
        <v>0</v>
      </c>
      <c r="DU124" s="90">
        <f>IF(ISNA(VLOOKUP($B124,'[1]1718  Exp_Rev Access'!$F$7:$GK$318,$DU$2,FALSE)),"",VLOOKUP($B124,'[1]1718  Exp_Rev Access'!$F$7:$GK$318,$DU$2,FALSE))</f>
        <v>0</v>
      </c>
      <c r="DV124" s="90">
        <f>IF(ISNA(VLOOKUP($B124,'[1]1718  Exp_Rev Access'!$F$7:$GK$318,$DV$2,FALSE)),"",VLOOKUP($B124,'[1]1718  Exp_Rev Access'!$F$7:$GK$318,$DV$2,FALSE))</f>
        <v>0</v>
      </c>
      <c r="DW124" s="90">
        <f>IF(ISNA(VLOOKUP($B124,'[1]1718  Exp_Rev Access'!$F$7:$GK$318,$DW$2,FALSE)),"",VLOOKUP($B124,'[1]1718  Exp_Rev Access'!$F$7:$GK$318,$DW$2,FALSE))</f>
        <v>0</v>
      </c>
      <c r="DX124" s="90">
        <f>IF(ISNA(VLOOKUP($B124,'[1]1718  Exp_Rev Access'!$F$7:$GK$318,$DX$2,FALSE)),"",VLOOKUP($B124,'[1]1718  Exp_Rev Access'!$F$7:$GK$318,$DX$2,FALSE))</f>
        <v>0</v>
      </c>
      <c r="DY124" s="90">
        <f>IF(ISNA(VLOOKUP($B124,'[1]1718  Exp_Rev Access'!$F$7:$GK$318,$DY$2,FALSE)),"",VLOOKUP($B124,'[1]1718  Exp_Rev Access'!$F$7:$GK$318,$DY$2,FALSE))</f>
        <v>0</v>
      </c>
      <c r="DZ124" s="90">
        <f>IF(ISNA(VLOOKUP($B124,'[1]1718  Exp_Rev Access'!$F$7:$GK$318,$DZ$2,FALSE)),"",VLOOKUP($B124,'[1]1718  Exp_Rev Access'!$F$7:$GK$318,$DZ$2,FALSE))</f>
        <v>0</v>
      </c>
      <c r="EA124" s="90">
        <f>IF(ISNA(VLOOKUP($B124,'[1]1718  Exp_Rev Access'!$F$7:$GK$318,$EA$2,FALSE)),"",VLOOKUP($B124,'[1]1718  Exp_Rev Access'!$F$7:$GK$318,$EA$2,FALSE))</f>
        <v>0</v>
      </c>
      <c r="EB124" s="90">
        <f>IF(ISNA(VLOOKUP($B124,'[1]1718  Exp_Rev Access'!$F$7:$GK$318,$EB$2,FALSE)),"",VLOOKUP($B124,'[1]1718  Exp_Rev Access'!$F$7:$GK$318,$EB$2,FALSE))</f>
        <v>0</v>
      </c>
      <c r="EC124" s="90">
        <f>IF(ISNA(VLOOKUP($B124,'[1]1718  Exp_Rev Access'!$F$7:$GK$318,$EC$2,FALSE)),"",VLOOKUP($B124,'[1]1718  Exp_Rev Access'!$F$7:$GK$318,$EC$2,FALSE))</f>
        <v>0</v>
      </c>
      <c r="ED124" s="90">
        <f>IF(ISNA(VLOOKUP($B124,'[1]1718  Exp_Rev Access'!$F$7:$GK$318,$ED$2,FALSE)),"",VLOOKUP($B124,'[1]1718  Exp_Rev Access'!$F$7:$GK$318,$ED$2,FALSE))</f>
        <v>0</v>
      </c>
      <c r="EE124" s="90">
        <f>IF(ISNA(VLOOKUP($B124,'[1]1718  Exp_Rev Access'!$F$7:$GK$318,$EE$2,FALSE)),"",VLOOKUP($B124,'[1]1718  Exp_Rev Access'!$F$7:$GK$318,$EE$2,FALSE))</f>
        <v>0</v>
      </c>
      <c r="EF124" s="90">
        <f>IF(ISNA(VLOOKUP($B124,'[1]1718  Exp_Rev Access'!$F$7:$GK$318,$EF$2,FALSE)),"",VLOOKUP($B124,'[1]1718  Exp_Rev Access'!$F$7:$GK$318,$EF$2,FALSE))</f>
        <v>0</v>
      </c>
      <c r="EG124" s="90">
        <f>IF(ISNA(VLOOKUP($B124,'[1]1718  Exp_Rev Access'!$F$7:$GK$318,$EG$2,FALSE)),"",VLOOKUP($B124,'[1]1718  Exp_Rev Access'!$F$7:$GK$318,$EG$2,FALSE))</f>
        <v>9871</v>
      </c>
      <c r="EH124" s="90">
        <f>IF(ISNA(VLOOKUP($B124,'[1]1718  Exp_Rev Access'!$F$7:$GK$318,$EH$2,FALSE)),"",VLOOKUP($B124,'[1]1718  Exp_Rev Access'!$F$7:$GK$318,$EH$2,FALSE))</f>
        <v>0</v>
      </c>
      <c r="EI124" s="90">
        <f>IF(ISNA(VLOOKUP($B124,'[1]1718  Exp_Rev Access'!$F$7:$GK$318,$EI$2,FALSE)),"",VLOOKUP($B124,'[1]1718  Exp_Rev Access'!$F$7:$GK$318,$EI$2,FALSE))</f>
        <v>0</v>
      </c>
      <c r="EJ124" s="90">
        <f>IF(ISNA(VLOOKUP($B124,'[1]1718  Exp_Rev Access'!$F$7:$GK$318,$EJ$2,FALSE)),"",VLOOKUP($B124,'[1]1718  Exp_Rev Access'!$F$7:$GK$318,$EJ$2,FALSE))</f>
        <v>0</v>
      </c>
      <c r="EK124" s="90">
        <f>IF(ISNA(VLOOKUP($B124,'[1]1718  Exp_Rev Access'!$F$7:$GK$318,$EK$2,FALSE)),"",VLOOKUP($B124,'[1]1718  Exp_Rev Access'!$F$7:$GK$318,$EK$2,FALSE))</f>
        <v>0</v>
      </c>
      <c r="EL124" s="90">
        <f>IF(ISNA(VLOOKUP($B124,'[1]1718  Exp_Rev Access'!$F$7:$GK$318,$EL$2,FALSE)),"",VLOOKUP($B124,'[1]1718  Exp_Rev Access'!$F$7:$GK$318,$EL$2,FALSE))</f>
        <v>0</v>
      </c>
      <c r="EM124" s="90">
        <f>IF(ISNA(VLOOKUP($B124,'[1]1718  Exp_Rev Access'!$F$7:$GK$318,$EM$2,FALSE)),"",VLOOKUP($B124,'[1]1718  Exp_Rev Access'!$F$7:$GK$318,$EM$2,FALSE))</f>
        <v>0</v>
      </c>
      <c r="EN124" s="90">
        <f>IF(ISNA(VLOOKUP($B124,'[1]1718  Exp_Rev Access'!$F$7:$GK$318,$EN$2,FALSE)),"",VLOOKUP($B124,'[1]1718  Exp_Rev Access'!$F$7:$GK$318,$EN$2,FALSE))</f>
        <v>0</v>
      </c>
      <c r="EO124" s="90">
        <f>IF(ISNA(VLOOKUP($B124,'[1]1718  Exp_Rev Access'!$F$7:$GK$318,$EO$2,FALSE)),"",VLOOKUP($B124,'[1]1718  Exp_Rev Access'!$F$7:$GK$318,$EO$2,FALSE))</f>
        <v>2870.5</v>
      </c>
      <c r="EP124" s="90">
        <f>IF(ISNA(VLOOKUP($B124,'[1]1718  Exp_Rev Access'!$F$7:$GK$318,$EP$2,FALSE)),"",VLOOKUP($B124,'[1]1718  Exp_Rev Access'!$F$7:$GK$318,$EP$2,FALSE))</f>
        <v>0</v>
      </c>
      <c r="EQ124" s="90">
        <f>IF(ISNA(VLOOKUP($B124,'[1]1718  Exp_Rev Access'!$F$7:$GK$318,$EQ$2,FALSE)),"",VLOOKUP($B124,'[1]1718  Exp_Rev Access'!$F$7:$GK$318,$EQ$2,FALSE))</f>
        <v>0</v>
      </c>
      <c r="ER124" s="90">
        <f>IF(ISNA(VLOOKUP($B124,'[1]1718  Exp_Rev Access'!$F$7:$GK$318,$ER$2,FALSE)),"",VLOOKUP($B124,'[1]1718  Exp_Rev Access'!$F$7:$GK$318,$ER$2,FALSE))</f>
        <v>0</v>
      </c>
      <c r="ES124" s="90">
        <f>IF(ISNA(VLOOKUP($B124,'[1]1718  Exp_Rev Access'!$F$7:$GK$318,$ES$2,FALSE)),"",VLOOKUP($B124,'[1]1718  Exp_Rev Access'!$F$7:$GK$318,$ES$2,FALSE))</f>
        <v>0</v>
      </c>
      <c r="ET124" s="90">
        <f>IF(ISNA(VLOOKUP($B124,'[1]1718  Exp_Rev Access'!$F$7:$GK$318,$ET$2,FALSE)),"",VLOOKUP($B124,'[1]1718  Exp_Rev Access'!$F$7:$GK$318,$ET$2,FALSE))</f>
        <v>0</v>
      </c>
      <c r="EU124" s="90">
        <f>IF(ISNA(VLOOKUP($B124,'[1]1718  Exp_Rev Access'!$F$7:$GK$318,$EU$2,FALSE)),"",VLOOKUP($B124,'[1]1718  Exp_Rev Access'!$F$7:$GK$318,$EU$2,FALSE))</f>
        <v>0</v>
      </c>
      <c r="EV124" s="90">
        <f>IF(ISNA(VLOOKUP($B124,'[1]1718  Exp_Rev Access'!$F$7:$GK$318,$EV$2,FALSE)),"",VLOOKUP($B124,'[1]1718  Exp_Rev Access'!$F$7:$GK$318,$EV$2,FALSE))</f>
        <v>0</v>
      </c>
      <c r="EW124" s="90">
        <f>IF(ISNA(VLOOKUP($B124,'[1]1718  Exp_Rev Access'!$F$7:$GK$318,$EW$2,FALSE)),"",VLOOKUP($B124,'[1]1718  Exp_Rev Access'!$F$7:$GK$318,$EW$2,FALSE))</f>
        <v>0</v>
      </c>
      <c r="EX124" s="90">
        <f>IF(ISNA(VLOOKUP($B124,'[1]1718  Exp_Rev Access'!$F$7:$GK$318,$EX$2,FALSE)),"",VLOOKUP($B124,'[1]1718  Exp_Rev Access'!$F$7:$GK$318,$EX$2,FALSE))</f>
        <v>0</v>
      </c>
      <c r="EY124" s="90">
        <f>IF(ISNA(VLOOKUP($B124,'[1]1718  Exp_Rev Access'!$F$7:$GK$318,$EY$2,FALSE)),"",VLOOKUP($B124,'[1]1718  Exp_Rev Access'!$F$7:$GK$318,$EY$2,FALSE))</f>
        <v>0</v>
      </c>
      <c r="EZ124" s="90">
        <f>IF(ISNA(VLOOKUP($B124,'[1]1718  Exp_Rev Access'!$F$7:$GK$318,$EZ$2,FALSE)),"",VLOOKUP($B124,'[1]1718  Exp_Rev Access'!$F$7:$GK$318,$EZ$2,FALSE))</f>
        <v>0</v>
      </c>
      <c r="FA124" s="90">
        <f>IF(ISNA(VLOOKUP($B124,'[1]1718  Exp_Rev Access'!$F$7:$GK$318,$FA$2,FALSE)),"",VLOOKUP($B124,'[1]1718  Exp_Rev Access'!$F$7:$GK$318,$FA$2,FALSE))</f>
        <v>0</v>
      </c>
      <c r="FB124" s="90">
        <f>IF(ISNA(VLOOKUP($B124,'[1]1718  Exp_Rev Access'!$F$7:$GK$318,$FB$2,FALSE)),"",VLOOKUP($B124,'[1]1718  Exp_Rev Access'!$F$7:$GK$318,$FB$2,FALSE))</f>
        <v>0</v>
      </c>
      <c r="FC124" s="90">
        <f>IF(ISNA(VLOOKUP($B124,'[1]1718  Exp_Rev Access'!$F$7:$GK$318,$FC$2,FALSE)),"",VLOOKUP($B124,'[1]1718  Exp_Rev Access'!$F$7:$GK$318,$FC$2,FALSE))</f>
        <v>0</v>
      </c>
      <c r="FD124" s="90">
        <f>IF(ISNA(VLOOKUP($B124,'[1]1718  Exp_Rev Access'!$F$7:$GK$318,$FD$2,FALSE)),"",VLOOKUP($B124,'[1]1718  Exp_Rev Access'!$F$7:$GK$318,$FD$2,FALSE))</f>
        <v>0</v>
      </c>
      <c r="FE124" s="90">
        <f>IF(ISNA(VLOOKUP($B124,'[1]1718  Exp_Rev Access'!$F$7:$GK$318,$FE$2,FALSE)),"",VLOOKUP($B124,'[1]1718  Exp_Rev Access'!$F$7:$GK$318,$FE$2,FALSE))</f>
        <v>0</v>
      </c>
      <c r="FF124" s="90">
        <f>IF(ISNA(VLOOKUP($B124,'[1]1718  Exp_Rev Access'!$F$7:$GK$318,$FF$2,FALSE)),"",VLOOKUP($B124,'[1]1718  Exp_Rev Access'!$F$7:$GK$318,$FF$2,FALSE))</f>
        <v>0</v>
      </c>
      <c r="FG124" s="90">
        <f>IF(ISNA(VLOOKUP($B124,'[1]1718  Exp_Rev Access'!$F$7:$GK$318,$FG$2,FALSE)),"",VLOOKUP($B124,'[1]1718  Exp_Rev Access'!$F$7:$GK$318,$FG$2,FALSE))</f>
        <v>0</v>
      </c>
      <c r="FH124" s="90">
        <f>IF(ISNA(VLOOKUP($B124,'[1]1718  Exp_Rev Access'!$F$7:$GK$318,$FH$2,FALSE)),"",VLOOKUP($B124,'[1]1718  Exp_Rev Access'!$F$7:$GK$318,$FH$2,FALSE))</f>
        <v>0</v>
      </c>
      <c r="FI124" s="90">
        <f>IF(ISNA(VLOOKUP($B124,'[1]1718  Exp_Rev Access'!$F$7:$GK$318,$FI$2,FALSE)),"",VLOOKUP($B124,'[1]1718  Exp_Rev Access'!$F$7:$GK$318,$FI$2,FALSE))</f>
        <v>16233.52</v>
      </c>
      <c r="FJ124" s="90">
        <f>IF(ISNA(VLOOKUP($B124,'[1]1718  Exp_Rev Access'!$F$7:$GK$318,$FJ$2,FALSE)),"",VLOOKUP($B124,'[1]1718  Exp_Rev Access'!$F$7:$GK$318,$FJ$2,FALSE))</f>
        <v>0</v>
      </c>
      <c r="FK124" s="90">
        <f>IF(ISNA(VLOOKUP($B124,'[1]1718  Exp_Rev Access'!$F$7:$GK$318,$FK$2,FALSE)),"",VLOOKUP($B124,'[1]1718  Exp_Rev Access'!$F$7:$GK$318,$FK$2,FALSE))</f>
        <v>0</v>
      </c>
      <c r="FL124" s="90">
        <f>IF(ISNA(VLOOKUP($B124,'[1]1718  Exp_Rev Access'!$F$7:$GK$318,$FL$2,FALSE)),"",VLOOKUP($B124,'[1]1718  Exp_Rev Access'!$F$7:$GK$318,$FL$2,FALSE))</f>
        <v>0</v>
      </c>
      <c r="FM124" s="90">
        <f>IF(ISNA(VLOOKUP($B124,'[1]1718  Exp_Rev Access'!$F$7:$GK$318,$FM$2,FALSE)),"",VLOOKUP($B124,'[1]1718  Exp_Rev Access'!$F$7:$GK$318,$FM$2,FALSE))</f>
        <v>0</v>
      </c>
      <c r="FN124" s="90">
        <f>IF(ISNA(VLOOKUP($B124,'[1]1718  Exp_Rev Access'!$F$7:$GK$318,$FN$2,FALSE)),"",VLOOKUP($B124,'[1]1718  Exp_Rev Access'!$F$7:$GK$318,$FN$2,FALSE))</f>
        <v>0</v>
      </c>
      <c r="FO124" s="90">
        <f>IF(ISNA(VLOOKUP($B124,'[1]1718  Exp_Rev Access'!$F$7:$GK$318,$FO$2,FALSE)),"",VLOOKUP($B124,'[1]1718  Exp_Rev Access'!$F$7:$GK$318,$FO$2,FALSE))</f>
        <v>0</v>
      </c>
      <c r="FP124" s="90">
        <f>IF(ISNA(VLOOKUP($B124,'[1]1718  Exp_Rev Access'!$F$7:$GK$318,$FP$2,FALSE)),"",VLOOKUP($B124,'[1]1718  Exp_Rev Access'!$F$7:$GK$318,$FP$2,FALSE))</f>
        <v>0</v>
      </c>
      <c r="FQ124" s="90">
        <f>IF(ISNA(VLOOKUP($B124,'[1]1718  Exp_Rev Access'!$F$7:$GK$318,$FQ$2,FALSE)),"",VLOOKUP($B124,'[1]1718  Exp_Rev Access'!$F$7:$GK$318,$FQ$2,FALSE))</f>
        <v>0</v>
      </c>
      <c r="FR124" s="90">
        <f>IF(ISNA(VLOOKUP($B124,'[1]1718  Exp_Rev Access'!$F$7:$GK$318,$FR$2,FALSE)),"",VLOOKUP($B124,'[1]1718  Exp_Rev Access'!$F$7:$GK$318,$FR$2,FALSE))</f>
        <v>10281.790000000001</v>
      </c>
      <c r="FS124" s="56">
        <f t="shared" si="398"/>
        <v>334690.57</v>
      </c>
      <c r="FT124" s="92">
        <f t="shared" si="399"/>
        <v>8.3989003248619049E-2</v>
      </c>
      <c r="FU124" s="94">
        <f t="shared" si="400"/>
        <v>1952.6871061843644</v>
      </c>
      <c r="FV124" s="95">
        <f>IF(ISNA(VLOOKUP($B124,'[1]1718  Exp_Rev Access'!$F$7:$GK$318,$FV$2,FALSE)),"",VLOOKUP($B124,'[1]1718  Exp_Rev Access'!$F$7:$GK$318,$FV$2,FALSE))</f>
        <v>0</v>
      </c>
      <c r="FW124" s="95">
        <f>IF(ISNA(VLOOKUP($B124,'[1]1718  Exp_Rev Access'!$F$7:$GK$318,$FW$2,FALSE)),"",VLOOKUP($B124,'[1]1718  Exp_Rev Access'!$F$7:$GK$318,$FW$2,FALSE))</f>
        <v>0</v>
      </c>
      <c r="FX124" s="95">
        <f>IF(ISNA(VLOOKUP($B124,'[1]1718  Exp_Rev Access'!$F$7:$GK$318,$FX$2,FALSE)),"",VLOOKUP($B124,'[1]1718  Exp_Rev Access'!$F$7:$GK$318,$FX$2,FALSE))</f>
        <v>0</v>
      </c>
      <c r="FY124" s="95">
        <f>IF(ISNA(VLOOKUP($B124,'[1]1718  Exp_Rev Access'!$F$7:$GK$318,$FY$2,FALSE)),"",VLOOKUP($B124,'[1]1718  Exp_Rev Access'!$F$7:$GK$318,$FY$2,FALSE))</f>
        <v>0</v>
      </c>
      <c r="FZ124" s="95">
        <f>IF(ISNA(VLOOKUP($B124,'[1]1718  Exp_Rev Access'!$F$7:$GK$318,$FZ$2,FALSE)),"",VLOOKUP($B124,'[1]1718  Exp_Rev Access'!$F$7:$GK$318,$FZ$2,FALSE))</f>
        <v>0</v>
      </c>
      <c r="GA124" s="95">
        <f>IF(ISNA(VLOOKUP($B124,'[1]1718  Exp_Rev Access'!$F$7:$GK$318,$GA$2,FALSE)),"",VLOOKUP($B124,'[1]1718  Exp_Rev Access'!$F$7:$GK$318,$GA$2,FALSE))</f>
        <v>0</v>
      </c>
      <c r="GB124" s="95">
        <f>IF(ISNA(VLOOKUP($B124,'[1]1718  Exp_Rev Access'!$F$7:$GK$318,$GB$2,FALSE)),"",VLOOKUP($B124,'[1]1718  Exp_Rev Access'!$F$7:$GK$318,$GB$2,FALSE))</f>
        <v>0</v>
      </c>
      <c r="GC124" s="95">
        <f>IF(ISNA(VLOOKUP($B124,'[1]1718  Exp_Rev Access'!$F$7:$GK$318,$GC$2,FALSE)),"",VLOOKUP($B124,'[1]1718  Exp_Rev Access'!$F$7:$GK$318,$GC$2,FALSE))</f>
        <v>0</v>
      </c>
      <c r="GD124" s="95">
        <f>IF(ISNA(VLOOKUP($B124,'[1]1718  Exp_Rev Access'!$F$7:$GK$318,$GD$2,FALSE)),"",VLOOKUP($B124,'[1]1718  Exp_Rev Access'!$F$7:$GK$318,$GD$2,FALSE))</f>
        <v>0</v>
      </c>
      <c r="GE124" s="95">
        <f>IF(ISNA(VLOOKUP($B124,'[1]1718  Exp_Rev Access'!$F$7:$GK$318,$GE$2,FALSE)),"",VLOOKUP($B124,'[1]1718  Exp_Rev Access'!$F$7:$GK$318,$GE$2,FALSE))</f>
        <v>30392.1</v>
      </c>
      <c r="GF124" s="95">
        <f>IF(ISNA(VLOOKUP($B124,'[1]1718  Exp_Rev Access'!$F$7:$GK$318,$GF$2,FALSE)),"",VLOOKUP($B124,'[1]1718  Exp_Rev Access'!$F$7:$GK$318,$GF$2,FALSE))</f>
        <v>0</v>
      </c>
      <c r="GG124" s="95">
        <f>IF(ISNA(VLOOKUP($B124,'[1]1718  Exp_Rev Access'!$F$7:$GK$318,$GG$2,FALSE)),"",VLOOKUP($B124,'[1]1718  Exp_Rev Access'!$F$7:$GK$318,$GG$2,FALSE))</f>
        <v>0</v>
      </c>
      <c r="GH124" s="95">
        <f>IF(ISNA(VLOOKUP($B124,'[1]1718  Exp_Rev Access'!$F$7:$GK$318,$GH$2,FALSE)),"",VLOOKUP($B124,'[1]1718  Exp_Rev Access'!$F$7:$GK$318,$GH$2,FALSE))</f>
        <v>0</v>
      </c>
      <c r="GI124" s="95">
        <f>IF(ISNA(VLOOKUP($B124,'[1]1718  Exp_Rev Access'!$F$7:$GK$318,$GI$2,FALSE)),"",VLOOKUP($B124,'[1]1718  Exp_Rev Access'!$F$7:$GK$318,$GI$2,FALSE))</f>
        <v>0</v>
      </c>
      <c r="GJ124" s="95">
        <f>IF(ISNA(VLOOKUP($B124,'[1]1718  Exp_Rev Access'!$F$7:$GK$318,$GJ$2,FALSE)),"",VLOOKUP($B124,'[1]1718  Exp_Rev Access'!$F$7:$GK$318,$GJ$2,FALSE))</f>
        <v>0</v>
      </c>
      <c r="GK124" s="95">
        <f>IF(ISNA(VLOOKUP($B124,'[1]1718  Exp_Rev Access'!$F$7:$GK$318,$GK$2,FALSE)),"",VLOOKUP($B124,'[1]1718  Exp_Rev Access'!$F$7:$GK$318,$GK$2,FALSE))</f>
        <v>0</v>
      </c>
      <c r="GL124" s="95">
        <f>IF(ISNA(VLOOKUP($B124,'[1]1718  Exp_Rev Access'!$F$7:$GK$318,$GL$2,FALSE)),"",VLOOKUP($B124,'[1]1718  Exp_Rev Access'!$F$7:$GK$318,$GL$2,FALSE))</f>
        <v>4814.46</v>
      </c>
      <c r="GM124" s="95">
        <f>IF(ISNA(VLOOKUP($B124,'[1]1718  Exp_Rev Access'!$F$7:$GK$318,$GM$2,FALSE)),"",VLOOKUP($B124,'[1]1718  Exp_Rev Access'!$F$7:$GK$318,$GM$2,FALSE))</f>
        <v>23672.14</v>
      </c>
      <c r="GN124" s="95">
        <f>IF(ISNA(VLOOKUP($B124,'[1]1718  Exp_Rev Access'!$F$7:$GK$318,$GN$2,FALSE)),"",VLOOKUP($B124,'[1]1718  Exp_Rev Access'!$F$7:$GK$318,$GN$2,FALSE))</f>
        <v>0</v>
      </c>
      <c r="GO124" s="95">
        <f>IF(ISNA(VLOOKUP($B124,'[1]1718  Exp_Rev Access'!$F$7:$GK$318,$GO$2,FALSE)),"",VLOOKUP($B124,'[1]1718  Exp_Rev Access'!$F$7:$GK$318,$GO$2,FALSE))</f>
        <v>0</v>
      </c>
      <c r="GP124" s="95">
        <f>IF(ISNA(VLOOKUP($B124,'[1]1718  Exp_Rev Access'!$F$7:$GK$318,$GP$2,FALSE)),"",VLOOKUP($B124,'[1]1718  Exp_Rev Access'!$F$7:$GK$318,$GP$2,FALSE))</f>
        <v>0</v>
      </c>
      <c r="GQ124" s="95">
        <f>IF(ISNA(VLOOKUP($B124,'[1]1718  Exp_Rev Access'!$F$7:$GK$318,$GQ$2,FALSE)),"",VLOOKUP($B124,'[1]1718  Exp_Rev Access'!$F$7:$GK$318,$GQ$2,FALSE))</f>
        <v>200</v>
      </c>
      <c r="GR124" s="95">
        <f>IF(ISNA(VLOOKUP($B124,'[1]1718  Exp_Rev Access'!$F$7:$GK$318,$GR$2,FALSE)),"",VLOOKUP($B124,'[1]1718  Exp_Rev Access'!$F$7:$GK$318,$GR$2,FALSE))</f>
        <v>0</v>
      </c>
      <c r="GS124" s="95">
        <f>IF(ISNA(VLOOKUP($B124,'[1]1718  Exp_Rev Access'!$F$7:$GK$318,$GS$2,FALSE)),"",VLOOKUP($B124,'[1]1718  Exp_Rev Access'!$F$7:$GK$318,$GS$2,FALSE))</f>
        <v>0</v>
      </c>
      <c r="GT124" s="95">
        <f>IF(ISNA(VLOOKUP($B124,'[1]1718  Exp_Rev Access'!$F$7:$GK$318,$GT$2,FALSE)),"",VLOOKUP($B124,'[1]1718  Exp_Rev Access'!$F$7:$GK$318,$GT$2,FALSE))</f>
        <v>0</v>
      </c>
      <c r="GU124" s="56">
        <f t="shared" si="401"/>
        <v>59078.7</v>
      </c>
      <c r="GV124" s="92">
        <f t="shared" si="402"/>
        <v>1.4825518168092366E-2</v>
      </c>
      <c r="GW124" s="96">
        <f t="shared" si="403"/>
        <v>344.68319719953331</v>
      </c>
    </row>
    <row r="125" spans="1:222" x14ac:dyDescent="0.3">
      <c r="A125" s="73"/>
      <c r="B125" s="88" t="s">
        <v>343</v>
      </c>
      <c r="C125" s="89" t="s">
        <v>344</v>
      </c>
      <c r="D125" s="75">
        <f>IF(ISNA(VLOOKUP($B125,'[1]1718 enrollment_Rev_Exp by size'!$A$7:H463,3,FALSE)),"",VLOOKUP($B125,'[1]1718 enrollment_Rev_Exp by size'!$A$7:$G$363,3,FALSE))</f>
        <v>151.57999999999998</v>
      </c>
      <c r="E125" s="76">
        <f>IF(ISNA(VLOOKUP($B125,'[1]1718 enrollment_Rev_Exp by size'!$A$7:I463,5,FALSE)),"",VLOOKUP($B125,'[1]1718 enrollment_Rev_Exp by size'!$A$7:$G$350,5,FALSE))</f>
        <v>2785846.97</v>
      </c>
      <c r="F125" s="70">
        <f t="shared" si="385"/>
        <v>2785846.97</v>
      </c>
      <c r="G125" s="70">
        <f t="shared" si="386"/>
        <v>0</v>
      </c>
      <c r="H125" s="90">
        <f>IF(ISNA(VLOOKUP($B125,'[1]1718  Exp_Rev Access'!$F$7:$GK$318,3,FALSE)),"",VLOOKUP($B125,'[1]1718  Exp_Rev Access'!$F$7:$GK$318,3,FALSE))</f>
        <v>808513.46</v>
      </c>
      <c r="I125" s="90">
        <f>IF(ISNA(VLOOKUP($B125,'[1]1718  Exp_Rev Access'!$F$7:$GK$318,4,FALSE)),"",VLOOKUP($B125,'[1]1718  Exp_Rev Access'!$F$7:$GK$318,4,FALSE))</f>
        <v>0</v>
      </c>
      <c r="J125" s="90">
        <f>IF(ISNA(VLOOKUP($B125,'[1]1718  Exp_Rev Access'!$F$7:$GK$318,5,FALSE)),"",VLOOKUP($B125,'[1]1718  Exp_Rev Access'!$F$7:$GK$318,5,FALSE))</f>
        <v>6848.66</v>
      </c>
      <c r="K125" s="90">
        <f>IF(ISNA(VLOOKUP($B125,'[1]1718  Exp_Rev Access'!$F$7:$GK$318,6,FALSE)),"-",VLOOKUP($B125,'[1]1718  Exp_Rev Access'!$F$7:$GK$318,6,FALSE))</f>
        <v>40862.68</v>
      </c>
      <c r="L125" s="90">
        <f>IF(ISNA(VLOOKUP($B125,'[1]1718  Exp_Rev Access'!$F$7:$GK$318,7,FALSE)),"",VLOOKUP($B125,'[1]1718  Exp_Rev Access'!$F$7:$GK$318,7,FALSE))</f>
        <v>0</v>
      </c>
      <c r="M125" s="90">
        <f>IF(ISNA(VLOOKUP($B125,'[1]1718  Exp_Rev Access'!$F$7:$GK$318,8,FALSE)),"",VLOOKUP($B125,'[1]1718  Exp_Rev Access'!$F$7:$GK$318,8,FALSE))</f>
        <v>0</v>
      </c>
      <c r="N125" s="56">
        <f t="shared" si="387"/>
        <v>856224.8</v>
      </c>
      <c r="O125" s="91">
        <f t="shared" si="388"/>
        <v>0.30734810964867892</v>
      </c>
      <c r="P125" s="56">
        <f t="shared" si="389"/>
        <v>5648.6660509302028</v>
      </c>
      <c r="Q125" s="90">
        <f>IF(ISNA(VLOOKUP($B125,'[1]1718  Exp_Rev Access'!$F$7:$GK$318,10,FALSE)),"",VLOOKUP($B125,'[1]1718  Exp_Rev Access'!$F$7:$GK$318,10,FALSE))</f>
        <v>0</v>
      </c>
      <c r="R125" s="90">
        <f>IF(ISNA(VLOOKUP($B125,'[1]1718  Exp_Rev Access'!$F$7:$GK$318,11,FALSE)),"",VLOOKUP($B125,'[1]1718  Exp_Rev Access'!$F$7:$GK$318,11,FALSE))</f>
        <v>0</v>
      </c>
      <c r="S125" s="90">
        <f>IF(ISNA(VLOOKUP($B125,'[1]1718  Exp_Rev Access'!$F$7:$GK$318,12,FALSE)),"",VLOOKUP($B125,'[1]1718  Exp_Rev Access'!$F$7:$GK$318,12,FALSE))</f>
        <v>0</v>
      </c>
      <c r="T125" s="90">
        <f>IF(ISNA(VLOOKUP($B125,'[1]1718  Exp_Rev Access'!$F$7:$GK$318,13,FALSE)),"",VLOOKUP($B125,'[1]1718  Exp_Rev Access'!$F$7:$GK$318,13,FALSE))</f>
        <v>0</v>
      </c>
      <c r="U125" s="90">
        <f>IF(ISNA(VLOOKUP($B125,'[1]1718  Exp_Rev Access'!$F$7:$GK$318,14,FALSE)),"",VLOOKUP($B125,'[1]1718  Exp_Rev Access'!$F$7:$GK$318,14,FALSE))</f>
        <v>0</v>
      </c>
      <c r="V125" s="90">
        <f>IF(ISNA(VLOOKUP($B125,'[1]1718  Exp_Rev Access'!$F$7:$GK$318,15,FALSE)),"",VLOOKUP($B125,'[1]1718  Exp_Rev Access'!$F$7:$GK$318,15,FALSE))</f>
        <v>0</v>
      </c>
      <c r="W125" s="90">
        <f>IF(ISNA(VLOOKUP($B125,'[1]1718  Exp_Rev Access'!$F$7:$GK$318,16,FALSE)),"",VLOOKUP($B125,'[1]1718  Exp_Rev Access'!$F$7:$GK$318,16,FALSE))</f>
        <v>0</v>
      </c>
      <c r="X125" s="90">
        <f>IF(ISNA(VLOOKUP($B125,'[1]1718  Exp_Rev Access'!$F$7:$GK$318,17,FALSE)),"",VLOOKUP($B125,'[1]1718  Exp_Rev Access'!$F$7:$GK$318,17,FALSE))</f>
        <v>0</v>
      </c>
      <c r="Y125" s="90">
        <f>IF(ISNA(VLOOKUP($B125,'[1]1718  Exp_Rev Access'!$F$7:$GK$318,18,FALSE)),"",VLOOKUP($B125,'[1]1718  Exp_Rev Access'!$F$7:$GK$318,18,FALSE))</f>
        <v>4364</v>
      </c>
      <c r="Z125" s="90">
        <f>IF(ISNA(VLOOKUP($B125,'[1]1718  Exp_Rev Access'!$F$7:$GK$318,19,FALSE)),"",VLOOKUP($B125,'[1]1718  Exp_Rev Access'!$F$7:$GK$318,19,FALSE))</f>
        <v>0</v>
      </c>
      <c r="AA125" s="90">
        <f>IF(ISNA(VLOOKUP($B125,'[1]1718  Exp_Rev Access'!$F$7:$GK$318,20,FALSE)),"",VLOOKUP($B125,'[1]1718  Exp_Rev Access'!$F$7:$GK$318,20,FALSE))</f>
        <v>0</v>
      </c>
      <c r="AB125" s="90">
        <f>IF(ISNA(VLOOKUP($B125,'[1]1718  Exp_Rev Access'!$F$7:$GK$318,21,FALSE)),"",VLOOKUP($B125,'[1]1718  Exp_Rev Access'!$F$7:$GK$318,21,FALSE))</f>
        <v>1250</v>
      </c>
      <c r="AC125" s="90">
        <f>IF(ISNA(VLOOKUP($B125,'[1]1718  Exp_Rev Access'!$F$7:$GK$318,22,FALSE)),"",VLOOKUP($B125,'[1]1718  Exp_Rev Access'!$F$7:$GK$318,22,FALSE))</f>
        <v>0</v>
      </c>
      <c r="AD125" s="90">
        <f>IF(ISNA(VLOOKUP($B125,'[1]1718  Exp_Rev Access'!$F$7:$GK$318,23,FALSE)),"",VLOOKUP($B125,'[1]1718  Exp_Rev Access'!$F$7:$GK$318,23,FALSE))</f>
        <v>20736.36</v>
      </c>
      <c r="AE125" s="90">
        <f>IF(ISNA(VLOOKUP($B125,'[1]1718  Exp_Rev Access'!$F$7:$GK$318,24,FALSE)),"",VLOOKUP($B125,'[1]1718  Exp_Rev Access'!$F$7:$GK$318,24,FALSE))</f>
        <v>7532.22</v>
      </c>
      <c r="AF125" s="90">
        <f>IF(ISNA(VLOOKUP($B125,'[1]1718  Exp_Rev Access'!$F$7:$GK$318,25,FALSE)),"",VLOOKUP($B125,'[1]1718  Exp_Rev Access'!$F$7:$GK$318,25,FALSE))</f>
        <v>0</v>
      </c>
      <c r="AG125" s="90">
        <f>IF(ISNA(VLOOKUP($B125,'[1]1718  Exp_Rev Access'!$F$7:$GK$318,26,FALSE)),"",VLOOKUP($B125,'[1]1718  Exp_Rev Access'!$F$7:$GK$318,26,FALSE))</f>
        <v>3162.58</v>
      </c>
      <c r="AH125" s="90">
        <f>IF(ISNA(VLOOKUP($B125,'[1]1718  Exp_Rev Access'!$F$7:$GK$318,27,FALSE)),"",VLOOKUP($B125,'[1]1718  Exp_Rev Access'!$F$7:$GK$318,27,FALSE))</f>
        <v>11.99</v>
      </c>
      <c r="AI125" s="90">
        <f>IF(ISNA(VLOOKUP($B125,'[1]1718  Exp_Rev Access'!$F$7:$GK$318,28,FALSE)),"",VLOOKUP($B125,'[1]1718  Exp_Rev Access'!$F$7:$GK$318,28,FALSE))</f>
        <v>2554</v>
      </c>
      <c r="AJ125" s="90">
        <f>IF(ISNA(VLOOKUP($B125,'[1]1718  Exp_Rev Access'!$F$7:$GK$318,29,FALSE)),"",VLOOKUP($B125,'[1]1718  Exp_Rev Access'!$F$7:$GK$318,29,FALSE))</f>
        <v>0</v>
      </c>
      <c r="AK125" s="90">
        <f>IF(ISNA(VLOOKUP($B125,'[1]1718  Exp_Rev Access'!$F$7:$GK$318,30,FALSE)),"",VLOOKUP($B125,'[1]1718  Exp_Rev Access'!$F$7:$GK$318,30,FALSE))</f>
        <v>415.4</v>
      </c>
      <c r="AL125" s="90">
        <f>IF(ISNA(VLOOKUP($B125,'[1]1718  Exp_Rev Access'!$F$7:$GK$318,31,FALSE)),"",VLOOKUP($B125,'[1]1718  Exp_Rev Access'!$F$7:$GK$318,31,FALSE))</f>
        <v>3886.9</v>
      </c>
      <c r="AM125" s="56">
        <f t="shared" si="390"/>
        <v>43913.450000000004</v>
      </c>
      <c r="AN125" s="92">
        <f t="shared" si="391"/>
        <v>1.5763051765905145E-2</v>
      </c>
      <c r="AO125" s="71">
        <f t="shared" si="392"/>
        <v>289.70477635571979</v>
      </c>
      <c r="AP125" s="90">
        <f>IF(ISNA(VLOOKUP($B125,'[1]1718  Exp_Rev Access'!$F$7:$GK$318,33,FALSE)),"",VLOOKUP($B125,'[1]1718  Exp_Rev Access'!$F$7:$GK$318,33,FALSE))</f>
        <v>1183385.28</v>
      </c>
      <c r="AQ125" s="90">
        <f>IF(ISNA(VLOOKUP($B125,'[1]1718  Exp_Rev Access'!$F$7:$GK$318,34,FALSE)),"",VLOOKUP($B125,'[1]1718  Exp_Rev Access'!$F$7:$GK$318,34,FALSE))</f>
        <v>24564.43</v>
      </c>
      <c r="AR125" s="90">
        <f>IF(ISNA(VLOOKUP($B125,'[1]1718  Exp_Rev Access'!$F$7:$GK$318,35,FALSE)),"",VLOOKUP($B125,'[1]1718  Exp_Rev Access'!$F$7:$GK$318,35,FALSE))</f>
        <v>158695.48000000001</v>
      </c>
      <c r="AS125" s="90">
        <f>IF(ISNA(VLOOKUP($B125,'[1]1718  Exp_Rev Access'!$F$7:$GK$318,36,FALSE)),"",VLOOKUP($B125,'[1]1718  Exp_Rev Access'!$F$7:$GK$318,36,FALSE))</f>
        <v>0</v>
      </c>
      <c r="AT125" s="90">
        <f>IF(ISNA(VLOOKUP($B125,'[1]1718  Exp_Rev Access'!$F$7:$GK$318,37,FALSE)),"",VLOOKUP($B125,'[1]1718  Exp_Rev Access'!$F$7:$GK$318,37,FALSE))</f>
        <v>0</v>
      </c>
      <c r="AU125" s="56">
        <f t="shared" si="393"/>
        <v>1366645.19</v>
      </c>
      <c r="AV125" s="93">
        <f t="shared" si="394"/>
        <v>0.4905672151833953</v>
      </c>
      <c r="AW125" s="56">
        <f t="shared" si="395"/>
        <v>9015.9994062541246</v>
      </c>
      <c r="AX125" s="90">
        <f>IF(ISNA(VLOOKUP($B125,'[1]1718  Exp_Rev Access'!$F$7:$GK$318,39,FALSE)),"",VLOOKUP($B125,'[1]1718  Exp_Rev Access'!$F$7:$GK$318,39,FALSE))</f>
        <v>0</v>
      </c>
      <c r="AY125" s="90">
        <f>IF(ISNA(VLOOKUP($B125,'[1]1718  Exp_Rev Access'!$F$7:$GK$318,40,FALSE)),"",VLOOKUP($B125,'[1]1718  Exp_Rev Access'!$F$7:$GK$318,40,FALSE))</f>
        <v>160232.07</v>
      </c>
      <c r="AZ125" s="90">
        <f>IF(ISNA(VLOOKUP($B125,'[1]1718  Exp_Rev Access'!$F$7:$GK$318,41,FALSE)),"",VLOOKUP($B125,'[1]1718  Exp_Rev Access'!$F$7:$GK$318,41,FALSE))</f>
        <v>11339.54</v>
      </c>
      <c r="BA125" s="90">
        <f>IF(ISNA(VLOOKUP($B125,'[1]1718  Exp_Rev Access'!$F$7:$GK$318,42,FALSE)),"",VLOOKUP($B125,'[1]1718  Exp_Rev Access'!$F$7:$GK$318,42,FALSE))</f>
        <v>0</v>
      </c>
      <c r="BB125" s="90">
        <f>IF(ISNA(VLOOKUP($B125,'[1]1718  Exp_Rev Access'!$F$7:$GK$318,43,FALSE)),"",VLOOKUP($B125,'[1]1718  Exp_Rev Access'!$F$7:$GK$318,43,FALSE))</f>
        <v>0</v>
      </c>
      <c r="BC125" s="90">
        <f>IF(ISNA(VLOOKUP($B125,'[1]1718  Exp_Rev Access'!$F$7:$GK$318,44,FALSE)),"",VLOOKUP($B125,'[1]1718  Exp_Rev Access'!$F$7:$GK$318,44,FALSE))</f>
        <v>77508.31</v>
      </c>
      <c r="BD125" s="90">
        <f>IF(ISNA(VLOOKUP($B125,'[1]1718  Exp_Rev Access'!$F$7:$GK$318,45,FALSE)),"",VLOOKUP($B125,'[1]1718  Exp_Rev Access'!$F$7:$GK$318,45,FALSE))</f>
        <v>0</v>
      </c>
      <c r="BE125" s="90">
        <f>IF(ISNA(VLOOKUP($B125,'[1]1718  Exp_Rev Access'!$F$7:$GK$318,46,FALSE)),"",VLOOKUP($B125,'[1]1718  Exp_Rev Access'!$F$7:$GK$318,46,FALSE))</f>
        <v>14318.27</v>
      </c>
      <c r="BF125" s="90">
        <f>IF(ISNA(VLOOKUP($B125,'[1]1718  Exp_Rev Access'!$F$7:$GK$318,47,FALSE)),"",VLOOKUP($B125,'[1]1718  Exp_Rev Access'!$F$7:$GK$318,47,FALSE))</f>
        <v>0</v>
      </c>
      <c r="BG125" s="90">
        <f>IF(ISNA(VLOOKUP($B125,'[1]1718  Exp_Rev Access'!$F$7:$GK$318,48,FALSE)),"",VLOOKUP($B125,'[1]1718  Exp_Rev Access'!$F$7:$GK$318,48,FALSE))</f>
        <v>1727.84</v>
      </c>
      <c r="BH125" s="90">
        <f>IF(ISNA(VLOOKUP($B125,'[1]1718  Exp_Rev Access'!$F$7:$GK$318,49,FALSE)),"",VLOOKUP($B125,'[1]1718  Exp_Rev Access'!$F$7:$GK$318,49,FALSE))</f>
        <v>3583.72</v>
      </c>
      <c r="BI125" s="90">
        <f>IF(ISNA(VLOOKUP($B125,'[1]1718  Exp_Rev Access'!$F$7:$GK$318,50,FALSE)),"",VLOOKUP($B125,'[1]1718  Exp_Rev Access'!$F$7:$GK$318,50,FALSE))</f>
        <v>0</v>
      </c>
      <c r="BJ125" s="90">
        <f>IF(ISNA(VLOOKUP($B125,'[1]1718  Exp_Rev Access'!$F$7:$GK$318,51,FALSE)),"",VLOOKUP($B125,'[1]1718  Exp_Rev Access'!$F$7:$GK$318,51,FALSE))</f>
        <v>1695.94</v>
      </c>
      <c r="BK125" s="90">
        <f>IF(ISNA(VLOOKUP($B125,'[1]1718  Exp_Rev Access'!$F$7:$GK$318,52,FALSE)),"",VLOOKUP($B125,'[1]1718  Exp_Rev Access'!$F$7:$GK$318,52,FALSE))</f>
        <v>46355.97</v>
      </c>
      <c r="BL125" s="90">
        <f>IF(ISNA(VLOOKUP($B125,'[1]1718  Exp_Rev Access'!$F$7:$GK$318,53,FALSE)),"",VLOOKUP($B125,'[1]1718  Exp_Rev Access'!$F$7:$GK$318,53,FALSE))</f>
        <v>0</v>
      </c>
      <c r="BM125" s="90">
        <f>IF(ISNA(VLOOKUP($B125,'[1]1718  Exp_Rev Access'!$F$7:$GK$318,54,FALSE)),"",VLOOKUP($B125,'[1]1718  Exp_Rev Access'!$F$7:$GK$318,54,FALSE))</f>
        <v>0</v>
      </c>
      <c r="BN125" s="90">
        <f>IF(ISNA(VLOOKUP($B125,'[1]1718  Exp_Rev Access'!$F$7:$GK$318,55,FALSE)),"",VLOOKUP($B125,'[1]1718  Exp_Rev Access'!$F$7:$GK$318,55,FALSE))</f>
        <v>0</v>
      </c>
      <c r="BO125" s="90">
        <f>IF(ISNA(VLOOKUP($B125,'[1]1718  Exp_Rev Access'!$F$7:$GK$318,56,FALSE)),"",VLOOKUP($B125,'[1]1718  Exp_Rev Access'!$F$7:$GK$318,56,FALSE))</f>
        <v>0</v>
      </c>
      <c r="BP125" s="90">
        <f>IF(ISNA(VLOOKUP($B125,'[1]1718  Exp_Rev Access'!$F$7:$GK$318,57,FALSE)),"",VLOOKUP($B125,'[1]1718  Exp_Rev Access'!$F$7:$GK$318,57,FALSE))</f>
        <v>0</v>
      </c>
      <c r="BQ125" s="90">
        <f>IF(ISNA(VLOOKUP($B125,'[1]1718  Exp_Rev Access'!$F$7:$GK$318,58,FALSE)),"",VLOOKUP($B125,'[1]1718  Exp_Rev Access'!$F$7:$GK$318,58,FALSE))</f>
        <v>0</v>
      </c>
      <c r="BR125" s="90">
        <f>IF(ISNA(VLOOKUP($B125,'[1]1718  Exp_Rev Access'!$F$7:$GK$318,59,FALSE)),"",VLOOKUP($B125,'[1]1718  Exp_Rev Access'!$F$7:$GK$318,59,FALSE))</f>
        <v>0</v>
      </c>
      <c r="BS125" s="90">
        <f>IF(ISNA(VLOOKUP($B125,'[1]1718  Exp_Rev Access'!$F$7:$GK$318,60,FALSE)),"",VLOOKUP($B125,'[1]1718  Exp_Rev Access'!$F$7:$GK$318,60,FALSE))</f>
        <v>0</v>
      </c>
      <c r="BT125" s="90">
        <f>IF(ISNA(VLOOKUP($B125,'[1]1718  Exp_Rev Access'!$F$7:$GK$318,61,FALSE)),"",VLOOKUP($B125,'[1]1718  Exp_Rev Access'!$F$7:$GK$318,61,FALSE))</f>
        <v>0</v>
      </c>
      <c r="BU125" s="90">
        <f>IF(ISNA(VLOOKUP($B125,'[1]1718  Exp_Rev Access'!$F$7:$GK$318,62,FALSE)),"",VLOOKUP($B125,'[1]1718  Exp_Rev Access'!$F$7:$GK$318,62,FALSE))</f>
        <v>0</v>
      </c>
      <c r="BV125" s="56">
        <f t="shared" si="236"/>
        <v>316761.66000000003</v>
      </c>
      <c r="BW125" s="92">
        <f t="shared" si="396"/>
        <v>0.11370389810033249</v>
      </c>
      <c r="BX125" s="71">
        <f t="shared" si="397"/>
        <v>2089.7325504683999</v>
      </c>
      <c r="BY125" s="90">
        <f>IF(ISNA(VLOOKUP($B125,'[1]1718  Exp_Rev Access'!$F$7:$GK$318,64,FALSE)),"",VLOOKUP($B125,'[1]1718  Exp_Rev Access'!$F$7:$GK$318,64,FALSE))</f>
        <v>11734.22</v>
      </c>
      <c r="BZ125" s="90">
        <f>IF(ISNA(VLOOKUP($B125,'[1]1718  Exp_Rev Access'!$F$7:$GK$318,65,FALSE)),"",VLOOKUP($B125,'[1]1718  Exp_Rev Access'!$F$7:$GK$318,65,FALSE))</f>
        <v>0</v>
      </c>
      <c r="CA125" s="90">
        <f>IF(ISNA(VLOOKUP($B125,'[1]1718  Exp_Rev Access'!$F$7:$GK$318,66,FALSE)),"",VLOOKUP($B125,'[1]1718  Exp_Rev Access'!$F$7:$GK$318,66,FALSE))</f>
        <v>0</v>
      </c>
      <c r="CB125" s="90">
        <f>IF(ISNA(VLOOKUP($B125,'[1]1718  Exp_Rev Access'!$F$7:$GK$318,67,FALSE)),"",VLOOKUP($B125,'[1]1718  Exp_Rev Access'!$F$7:$GK$318,67,FALSE))</f>
        <v>0</v>
      </c>
      <c r="CC125" s="90">
        <f>IF(ISNA(VLOOKUP($B125,'[1]1718  Exp_Rev Access'!$F$7:$GK$318,68,FALSE)),"",VLOOKUP($B125,'[1]1718  Exp_Rev Access'!$F$7:$GK$318,68,FALSE))</f>
        <v>2286.21</v>
      </c>
      <c r="CD125" s="90">
        <f>IF(ISNA(VLOOKUP($B125,'[1]1718  Exp_Rev Access'!$F$7:$GK$318,69,FALSE)),"",VLOOKUP($B125,'[1]1718  Exp_Rev Access'!$F$7:$GK$318,69,FALSE))</f>
        <v>0</v>
      </c>
      <c r="CE125" s="56">
        <f t="shared" si="237"/>
        <v>14020.43</v>
      </c>
      <c r="CF125" s="92">
        <f t="shared" si="251"/>
        <v>5.0327351613286926E-3</v>
      </c>
      <c r="CG125" s="78">
        <f t="shared" si="252"/>
        <v>92.495250032985894</v>
      </c>
      <c r="CH125" s="90">
        <f>IF(ISNA(VLOOKUP($B125,'[1]1718  Exp_Rev Access'!$F$7:$GK$318,$CH$2,FALSE)),"",VLOOKUP($B125,'[1]1718  Exp_Rev Access'!$F$7:$GK$318,$CH$2,FALSE))</f>
        <v>0</v>
      </c>
      <c r="CI125" s="90">
        <f>IF(ISNA(VLOOKUP($B125,'[1]1718  Exp_Rev Access'!$F$7:$GK$318,$CI$2,FALSE)),"",VLOOKUP($B125,'[1]1718  Exp_Rev Access'!$F$7:$GK$318,$CI$2,FALSE))</f>
        <v>0</v>
      </c>
      <c r="CJ125" s="90">
        <f>IF(ISNA(VLOOKUP($B125,'[1]1718  Exp_Rev Access'!$F$7:$GK$318,$CJ$2,FALSE)),"",VLOOKUP($B125,'[1]1718  Exp_Rev Access'!$F$7:$GK$318,$CJ$2,FALSE))</f>
        <v>0</v>
      </c>
      <c r="CK125" s="90">
        <f>IF(ISNA(VLOOKUP($B125,'[1]1718  Exp_Rev Access'!$F$7:$GK$318,$CK$2,FALSE)),"",VLOOKUP($B125,'[1]1718  Exp_Rev Access'!$F$7:$GK$318,$CK$2,FALSE))</f>
        <v>0</v>
      </c>
      <c r="CL125" s="90">
        <f>IF(ISNA(VLOOKUP($B125,'[1]1718  Exp_Rev Access'!$F$7:$GK$318,$CL$2,FALSE)),"",VLOOKUP($B125,'[1]1718  Exp_Rev Access'!$F$7:$GK$318,$CL$2,FALSE))</f>
        <v>0</v>
      </c>
      <c r="CM125" s="90">
        <f>IF(ISNA(VLOOKUP($B125,'[1]1718  Exp_Rev Access'!$F$7:$GK$318,$CM$2,FALSE)),"",VLOOKUP($B125,'[1]1718  Exp_Rev Access'!$F$7:$GK$318,$CM$2,FALSE))</f>
        <v>0</v>
      </c>
      <c r="CN125" s="90">
        <f>IF(ISNA(VLOOKUP($B125,'[1]1718  Exp_Rev Access'!$F$7:$GK$318,$CN$2,FALSE)),"",VLOOKUP($B125,'[1]1718  Exp_Rev Access'!$F$7:$GK$318,$CN$2,FALSE))</f>
        <v>0</v>
      </c>
      <c r="CO125" s="90">
        <f>IF(ISNA(VLOOKUP($B125,'[1]1718  Exp_Rev Access'!$F$7:$GK$318,$CO$2,FALSE)),"",VLOOKUP($B125,'[1]1718  Exp_Rev Access'!$F$7:$GK$318,$CO$2,FALSE))</f>
        <v>0</v>
      </c>
      <c r="CP125" s="90">
        <f>IF(ISNA(VLOOKUP($B125,'[1]1718  Exp_Rev Access'!$F$7:$GK$318,$CP$2,FALSE)),"",VLOOKUP($B125,'[1]1718  Exp_Rev Access'!$F$7:$GK$318,$CP$2,FALSE))</f>
        <v>0</v>
      </c>
      <c r="CQ125" s="90">
        <f>IF(ISNA(VLOOKUP($B125,'[1]1718  Exp_Rev Access'!$F$7:$GK$318,$CQ$2,FALSE)),"",VLOOKUP($B125,'[1]1718  Exp_Rev Access'!$F$7:$GK$318,$CQ$2,FALSE))</f>
        <v>37947.1</v>
      </c>
      <c r="CR125" s="90">
        <f>IF(ISNA(VLOOKUP($B125,'[1]1718  Exp_Rev Access'!$F$7:$GK$318,$CR$2,FALSE)),"",VLOOKUP($B125,'[1]1718  Exp_Rev Access'!$F$7:$GK$318,$CR$2,FALSE))</f>
        <v>0</v>
      </c>
      <c r="CS125" s="90">
        <f>IF(ISNA(VLOOKUP($B125,'[1]1718  Exp_Rev Access'!$F$7:$GK$318,$CS$2,FALSE)),"",VLOOKUP($B125,'[1]1718  Exp_Rev Access'!$F$7:$GK$318,$CS$2,FALSE))</f>
        <v>0</v>
      </c>
      <c r="CT125" s="90">
        <f>IF(ISNA(VLOOKUP($B125,'[1]1718  Exp_Rev Access'!$F$7:$GK$318,$CT$2,FALSE)),"",VLOOKUP($B125,'[1]1718  Exp_Rev Access'!$F$7:$GK$318,$CT$2,FALSE))</f>
        <v>0</v>
      </c>
      <c r="CU125" s="90">
        <f>IF(ISNA(VLOOKUP($B125,'[1]1718  Exp_Rev Access'!$F$7:$GK$318,$CU$2,FALSE)),"",VLOOKUP($B125,'[1]1718  Exp_Rev Access'!$F$7:$GK$318,$CU$2,FALSE))</f>
        <v>65467.77</v>
      </c>
      <c r="CV125" s="90">
        <f>IF(ISNA(VLOOKUP($B125,'[1]1718  Exp_Rev Access'!$F$7:$GK$318,$CV$2,FALSE)),"",VLOOKUP($B125,'[1]1718  Exp_Rev Access'!$F$7:$GK$318,$CV$2,FALSE))</f>
        <v>20623.07</v>
      </c>
      <c r="CW125" s="90">
        <f>IF(ISNA(VLOOKUP($B125,'[1]1718  Exp_Rev Access'!$F$7:$GK$318,$CW$2,FALSE)),"",VLOOKUP($B125,'[1]1718  Exp_Rev Access'!$F$7:$GK$318,$CW$2,FALSE))</f>
        <v>0</v>
      </c>
      <c r="CX125" s="90">
        <f>IF(ISNA(VLOOKUP($B125,'[1]1718  Exp_Rev Access'!$F$7:$GK$318,$CX$2,FALSE)),"",VLOOKUP($B125,'[1]1718  Exp_Rev Access'!$F$7:$GK$318,$CX$2,FALSE))</f>
        <v>0</v>
      </c>
      <c r="CY125" s="90">
        <f>IF(ISNA(VLOOKUP($B125,'[1]1718  Exp_Rev Access'!$F$7:$GK$318,$CY$2,FALSE)),"",VLOOKUP($B125,'[1]1718  Exp_Rev Access'!$F$7:$GK$318,$CY$2,FALSE))</f>
        <v>0</v>
      </c>
      <c r="CZ125" s="90">
        <f>IF(ISNA(VLOOKUP($B125,'[1]1718  Exp_Rev Access'!$F$7:$GK$318,$CZ$2,FALSE)),"",VLOOKUP($B125,'[1]1718  Exp_Rev Access'!$F$7:$GK$318,$CZ$2,FALSE))</f>
        <v>0</v>
      </c>
      <c r="DA125" s="90">
        <f>IF(ISNA(VLOOKUP($B125,'[1]1718  Exp_Rev Access'!$F$7:$GK$318,$DA$2,FALSE)),"",VLOOKUP($B125,'[1]1718  Exp_Rev Access'!$F$7:$GK$318,$DA$2,FALSE))</f>
        <v>0</v>
      </c>
      <c r="DB125" s="90">
        <f>IF(ISNA(VLOOKUP($B125,'[1]1718  Exp_Rev Access'!$F$7:$GK$318,$DB$2,FALSE)),"",VLOOKUP($B125,'[1]1718  Exp_Rev Access'!$F$7:$GK$318,$DB$2,FALSE))</f>
        <v>0</v>
      </c>
      <c r="DC125" s="90">
        <f>IF(ISNA(VLOOKUP($B125,'[1]1718  Exp_Rev Access'!$F$7:$GK$318,$DC$2,FALSE)),"",VLOOKUP($B125,'[1]1718  Exp_Rev Access'!$F$7:$GK$318,$DC$2,FALSE))</f>
        <v>0</v>
      </c>
      <c r="DD125" s="90">
        <f>IF(ISNA(VLOOKUP($B125,'[1]1718  Exp_Rev Access'!$F$7:$GK$318,$DD$2,FALSE)),"",VLOOKUP($B125,'[1]1718  Exp_Rev Access'!$F$7:$GK$318,$DD$2,FALSE))</f>
        <v>0</v>
      </c>
      <c r="DE125" s="90">
        <f>IF(ISNA(VLOOKUP($B125,'[1]1718  Exp_Rev Access'!$F$7:$GK$318,$DE$2,FALSE)),"",VLOOKUP($B125,'[1]1718  Exp_Rev Access'!$F$7:$GK$318,$DE$2,FALSE))</f>
        <v>0</v>
      </c>
      <c r="DF125" s="90">
        <f>IF(ISNA(VLOOKUP($B125,'[1]1718  Exp_Rev Access'!$F$7:$GK$318,$DF$2,FALSE)),"",VLOOKUP($B125,'[1]1718  Exp_Rev Access'!$F$7:$GK$318,$DF$2,FALSE))</f>
        <v>0</v>
      </c>
      <c r="DG125" s="90">
        <f>IF(ISNA(VLOOKUP($B125,'[1]1718  Exp_Rev Access'!$F$7:$GK$318,$DG$2,FALSE)),"",VLOOKUP($B125,'[1]1718  Exp_Rev Access'!$F$7:$GK$318,$DG$2,FALSE))</f>
        <v>0</v>
      </c>
      <c r="DH125" s="90">
        <f>IF(ISNA(VLOOKUP($B125,'[1]1718  Exp_Rev Access'!$F$7:$GK$318,$DH$2,FALSE)),"",VLOOKUP($B125,'[1]1718  Exp_Rev Access'!$F$7:$GK$318,$DH$2,FALSE))</f>
        <v>0</v>
      </c>
      <c r="DI125" s="90">
        <f>IF(ISNA(VLOOKUP($B125,'[1]1718  Exp_Rev Access'!$F$7:$GK$318,$DI$2,FALSE)),"",VLOOKUP($B125,'[1]1718  Exp_Rev Access'!$F$7:$GK$318,$DI$2,FALSE))</f>
        <v>41281.74</v>
      </c>
      <c r="DJ125" s="90">
        <f>IF(ISNA(VLOOKUP($B125,'[1]1718  Exp_Rev Access'!$F$7:$GK$318,$DJ$2,FALSE)),"",VLOOKUP($B125,'[1]1718  Exp_Rev Access'!$F$7:$GK$318,$DJ$2,FALSE))</f>
        <v>0</v>
      </c>
      <c r="DK125" s="90">
        <f>IF(ISNA(VLOOKUP($B125,'[1]1718  Exp_Rev Access'!$F$7:$GK$318,$DK$2,FALSE)),"",VLOOKUP($B125,'[1]1718  Exp_Rev Access'!$F$7:$GK$318,$DK$2,FALSE))</f>
        <v>0</v>
      </c>
      <c r="DL125" s="90">
        <f>IF(ISNA(VLOOKUP($B125,'[1]1718  Exp_Rev Access'!$F$7:$GK$318,$DL$2,FALSE)),"",VLOOKUP($B125,'[1]1718  Exp_Rev Access'!$F$7:$GK$318,$DL$2,FALSE))</f>
        <v>0</v>
      </c>
      <c r="DM125" s="90">
        <f>IF(ISNA(VLOOKUP($B125,'[1]1718  Exp_Rev Access'!$F$7:$GK$318,$DM$2,FALSE)),"",VLOOKUP($B125,'[1]1718  Exp_Rev Access'!$F$7:$GK$318,$DM$2,FALSE))</f>
        <v>0</v>
      </c>
      <c r="DN125" s="90">
        <f>IF(ISNA(VLOOKUP($B125,'[1]1718  Exp_Rev Access'!$F$7:$GK$318,$DN$2,FALSE)),"",VLOOKUP($B125,'[1]1718  Exp_Rev Access'!$F$7:$GK$318,$DN$2,FALSE))</f>
        <v>0</v>
      </c>
      <c r="DO125" s="90">
        <f>IF(ISNA(VLOOKUP($B125,'[1]1718  Exp_Rev Access'!$F$7:$GK$318,$DO$2,FALSE)),"",VLOOKUP($B125,'[1]1718  Exp_Rev Access'!$F$7:$GK$318,$DO$2,FALSE))</f>
        <v>0</v>
      </c>
      <c r="DP125" s="90">
        <f>IF(ISNA(VLOOKUP($B125,'[1]1718  Exp_Rev Access'!$F$7:$GK$318,$DP$2,FALSE)),"",VLOOKUP($B125,'[1]1718  Exp_Rev Access'!$F$7:$GK$318,$DP$2,FALSE))</f>
        <v>0</v>
      </c>
      <c r="DQ125" s="90">
        <f>IF(ISNA(VLOOKUP($B125,'[1]1718  Exp_Rev Access'!$F$7:$GK$318,$DQ$2,FALSE)),"",VLOOKUP($B125,'[1]1718  Exp_Rev Access'!$F$7:$GK$318,$DQ$2,FALSE))</f>
        <v>0</v>
      </c>
      <c r="DR125" s="90">
        <f>IF(ISNA(VLOOKUP($B125,'[1]1718  Exp_Rev Access'!$F$7:$GK$318,$DR$2,FALSE)),"",VLOOKUP($B125,'[1]1718  Exp_Rev Access'!$F$7:$GK$318,$DR$2,FALSE))</f>
        <v>0</v>
      </c>
      <c r="DS125" s="90">
        <f>IF(ISNA(VLOOKUP($B125,'[1]1718  Exp_Rev Access'!$F$7:$GK$318,$DS$2,FALSE)),"",VLOOKUP($B125,'[1]1718  Exp_Rev Access'!$F$7:$GK$318,$DS$2,FALSE))</f>
        <v>0</v>
      </c>
      <c r="DT125" s="90">
        <f>IF(ISNA(VLOOKUP($B125,'[1]1718  Exp_Rev Access'!$F$7:$GK$318,$DT$2,FALSE)),"",VLOOKUP($B125,'[1]1718  Exp_Rev Access'!$F$7:$GK$318,$DT$2,FALSE))</f>
        <v>0</v>
      </c>
      <c r="DU125" s="90">
        <f>IF(ISNA(VLOOKUP($B125,'[1]1718  Exp_Rev Access'!$F$7:$GK$318,$DU$2,FALSE)),"",VLOOKUP($B125,'[1]1718  Exp_Rev Access'!$F$7:$GK$318,$DU$2,FALSE))</f>
        <v>0</v>
      </c>
      <c r="DV125" s="90">
        <f>IF(ISNA(VLOOKUP($B125,'[1]1718  Exp_Rev Access'!$F$7:$GK$318,$DV$2,FALSE)),"",VLOOKUP($B125,'[1]1718  Exp_Rev Access'!$F$7:$GK$318,$DV$2,FALSE))</f>
        <v>0</v>
      </c>
      <c r="DW125" s="90">
        <f>IF(ISNA(VLOOKUP($B125,'[1]1718  Exp_Rev Access'!$F$7:$GK$318,$DW$2,FALSE)),"",VLOOKUP($B125,'[1]1718  Exp_Rev Access'!$F$7:$GK$318,$DW$2,FALSE))</f>
        <v>0</v>
      </c>
      <c r="DX125" s="90">
        <f>IF(ISNA(VLOOKUP($B125,'[1]1718  Exp_Rev Access'!$F$7:$GK$318,$DX$2,FALSE)),"",VLOOKUP($B125,'[1]1718  Exp_Rev Access'!$F$7:$GK$318,$DX$2,FALSE))</f>
        <v>0</v>
      </c>
      <c r="DY125" s="90">
        <f>IF(ISNA(VLOOKUP($B125,'[1]1718  Exp_Rev Access'!$F$7:$GK$318,$DY$2,FALSE)),"",VLOOKUP($B125,'[1]1718  Exp_Rev Access'!$F$7:$GK$318,$DY$2,FALSE))</f>
        <v>0</v>
      </c>
      <c r="DZ125" s="90">
        <f>IF(ISNA(VLOOKUP($B125,'[1]1718  Exp_Rev Access'!$F$7:$GK$318,$DZ$2,FALSE)),"",VLOOKUP($B125,'[1]1718  Exp_Rev Access'!$F$7:$GK$318,$DZ$2,FALSE))</f>
        <v>0</v>
      </c>
      <c r="EA125" s="90">
        <f>IF(ISNA(VLOOKUP($B125,'[1]1718  Exp_Rev Access'!$F$7:$GK$318,$EA$2,FALSE)),"",VLOOKUP($B125,'[1]1718  Exp_Rev Access'!$F$7:$GK$318,$EA$2,FALSE))</f>
        <v>0</v>
      </c>
      <c r="EB125" s="90">
        <f>IF(ISNA(VLOOKUP($B125,'[1]1718  Exp_Rev Access'!$F$7:$GK$318,$EB$2,FALSE)),"",VLOOKUP($B125,'[1]1718  Exp_Rev Access'!$F$7:$GK$318,$EB$2,FALSE))</f>
        <v>0</v>
      </c>
      <c r="EC125" s="90">
        <f>IF(ISNA(VLOOKUP($B125,'[1]1718  Exp_Rev Access'!$F$7:$GK$318,$EC$2,FALSE)),"",VLOOKUP($B125,'[1]1718  Exp_Rev Access'!$F$7:$GK$318,$EC$2,FALSE))</f>
        <v>0</v>
      </c>
      <c r="ED125" s="90">
        <f>IF(ISNA(VLOOKUP($B125,'[1]1718  Exp_Rev Access'!$F$7:$GK$318,$ED$2,FALSE)),"",VLOOKUP($B125,'[1]1718  Exp_Rev Access'!$F$7:$GK$318,$ED$2,FALSE))</f>
        <v>0</v>
      </c>
      <c r="EE125" s="90">
        <f>IF(ISNA(VLOOKUP($B125,'[1]1718  Exp_Rev Access'!$F$7:$GK$318,$EE$2,FALSE)),"",VLOOKUP($B125,'[1]1718  Exp_Rev Access'!$F$7:$GK$318,$EE$2,FALSE))</f>
        <v>0</v>
      </c>
      <c r="EF125" s="90">
        <f>IF(ISNA(VLOOKUP($B125,'[1]1718  Exp_Rev Access'!$F$7:$GK$318,$EF$2,FALSE)),"",VLOOKUP($B125,'[1]1718  Exp_Rev Access'!$F$7:$GK$318,$EF$2,FALSE))</f>
        <v>0</v>
      </c>
      <c r="EG125" s="90">
        <f>IF(ISNA(VLOOKUP($B125,'[1]1718  Exp_Rev Access'!$F$7:$GK$318,$EG$2,FALSE)),"",VLOOKUP($B125,'[1]1718  Exp_Rev Access'!$F$7:$GK$318,$EG$2,FALSE))</f>
        <v>0</v>
      </c>
      <c r="EH125" s="90">
        <f>IF(ISNA(VLOOKUP($B125,'[1]1718  Exp_Rev Access'!$F$7:$GK$318,$EH$2,FALSE)),"",VLOOKUP($B125,'[1]1718  Exp_Rev Access'!$F$7:$GK$318,$EH$2,FALSE))</f>
        <v>0</v>
      </c>
      <c r="EI125" s="90">
        <f>IF(ISNA(VLOOKUP($B125,'[1]1718  Exp_Rev Access'!$F$7:$GK$318,$EI$2,FALSE)),"",VLOOKUP($B125,'[1]1718  Exp_Rev Access'!$F$7:$GK$318,$EI$2,FALSE))</f>
        <v>0</v>
      </c>
      <c r="EJ125" s="90">
        <f>IF(ISNA(VLOOKUP($B125,'[1]1718  Exp_Rev Access'!$F$7:$GK$318,$EJ$2,FALSE)),"",VLOOKUP($B125,'[1]1718  Exp_Rev Access'!$F$7:$GK$318,$EJ$2,FALSE))</f>
        <v>0</v>
      </c>
      <c r="EK125" s="90">
        <f>IF(ISNA(VLOOKUP($B125,'[1]1718  Exp_Rev Access'!$F$7:$GK$318,$EK$2,FALSE)),"",VLOOKUP($B125,'[1]1718  Exp_Rev Access'!$F$7:$GK$318,$EK$2,FALSE))</f>
        <v>0</v>
      </c>
      <c r="EL125" s="90">
        <f>IF(ISNA(VLOOKUP($B125,'[1]1718  Exp_Rev Access'!$F$7:$GK$318,$EL$2,FALSE)),"",VLOOKUP($B125,'[1]1718  Exp_Rev Access'!$F$7:$GK$318,$EL$2,FALSE))</f>
        <v>0</v>
      </c>
      <c r="EM125" s="90">
        <f>IF(ISNA(VLOOKUP($B125,'[1]1718  Exp_Rev Access'!$F$7:$GK$318,$EM$2,FALSE)),"",VLOOKUP($B125,'[1]1718  Exp_Rev Access'!$F$7:$GK$318,$EM$2,FALSE))</f>
        <v>0</v>
      </c>
      <c r="EN125" s="90">
        <f>IF(ISNA(VLOOKUP($B125,'[1]1718  Exp_Rev Access'!$F$7:$GK$318,$EN$2,FALSE)),"",VLOOKUP($B125,'[1]1718  Exp_Rev Access'!$F$7:$GK$318,$EN$2,FALSE))</f>
        <v>0</v>
      </c>
      <c r="EO125" s="90">
        <f>IF(ISNA(VLOOKUP($B125,'[1]1718  Exp_Rev Access'!$F$7:$GK$318,$EO$2,FALSE)),"",VLOOKUP($B125,'[1]1718  Exp_Rev Access'!$F$7:$GK$318,$EO$2,FALSE))</f>
        <v>0</v>
      </c>
      <c r="EP125" s="90">
        <f>IF(ISNA(VLOOKUP($B125,'[1]1718  Exp_Rev Access'!$F$7:$GK$318,$EP$2,FALSE)),"",VLOOKUP($B125,'[1]1718  Exp_Rev Access'!$F$7:$GK$318,$EP$2,FALSE))</f>
        <v>0</v>
      </c>
      <c r="EQ125" s="90">
        <f>IF(ISNA(VLOOKUP($B125,'[1]1718  Exp_Rev Access'!$F$7:$GK$318,$EQ$2,FALSE)),"",VLOOKUP($B125,'[1]1718  Exp_Rev Access'!$F$7:$GK$318,$EQ$2,FALSE))</f>
        <v>0</v>
      </c>
      <c r="ER125" s="90">
        <f>IF(ISNA(VLOOKUP($B125,'[1]1718  Exp_Rev Access'!$F$7:$GK$318,$ER$2,FALSE)),"",VLOOKUP($B125,'[1]1718  Exp_Rev Access'!$F$7:$GK$318,$ER$2,FALSE))</f>
        <v>0</v>
      </c>
      <c r="ES125" s="90">
        <f>IF(ISNA(VLOOKUP($B125,'[1]1718  Exp_Rev Access'!$F$7:$GK$318,$ES$2,FALSE)),"",VLOOKUP($B125,'[1]1718  Exp_Rev Access'!$F$7:$GK$318,$ES$2,FALSE))</f>
        <v>0</v>
      </c>
      <c r="ET125" s="90">
        <f>IF(ISNA(VLOOKUP($B125,'[1]1718  Exp_Rev Access'!$F$7:$GK$318,$ET$2,FALSE)),"",VLOOKUP($B125,'[1]1718  Exp_Rev Access'!$F$7:$GK$318,$ET$2,FALSE))</f>
        <v>0</v>
      </c>
      <c r="EU125" s="90">
        <f>IF(ISNA(VLOOKUP($B125,'[1]1718  Exp_Rev Access'!$F$7:$GK$318,$EU$2,FALSE)),"",VLOOKUP($B125,'[1]1718  Exp_Rev Access'!$F$7:$GK$318,$EU$2,FALSE))</f>
        <v>0</v>
      </c>
      <c r="EV125" s="90">
        <f>IF(ISNA(VLOOKUP($B125,'[1]1718  Exp_Rev Access'!$F$7:$GK$318,$EV$2,FALSE)),"",VLOOKUP($B125,'[1]1718  Exp_Rev Access'!$F$7:$GK$318,$EV$2,FALSE))</f>
        <v>0</v>
      </c>
      <c r="EW125" s="90">
        <f>IF(ISNA(VLOOKUP($B125,'[1]1718  Exp_Rev Access'!$F$7:$GK$318,$EW$2,FALSE)),"",VLOOKUP($B125,'[1]1718  Exp_Rev Access'!$F$7:$GK$318,$EW$2,FALSE))</f>
        <v>0</v>
      </c>
      <c r="EX125" s="90">
        <f>IF(ISNA(VLOOKUP($B125,'[1]1718  Exp_Rev Access'!$F$7:$GK$318,$EX$2,FALSE)),"",VLOOKUP($B125,'[1]1718  Exp_Rev Access'!$F$7:$GK$318,$EX$2,FALSE))</f>
        <v>0</v>
      </c>
      <c r="EY125" s="90">
        <f>IF(ISNA(VLOOKUP($B125,'[1]1718  Exp_Rev Access'!$F$7:$GK$318,$EY$2,FALSE)),"",VLOOKUP($B125,'[1]1718  Exp_Rev Access'!$F$7:$GK$318,$EY$2,FALSE))</f>
        <v>0</v>
      </c>
      <c r="EZ125" s="90">
        <f>IF(ISNA(VLOOKUP($B125,'[1]1718  Exp_Rev Access'!$F$7:$GK$318,$EZ$2,FALSE)),"",VLOOKUP($B125,'[1]1718  Exp_Rev Access'!$F$7:$GK$318,$EZ$2,FALSE))</f>
        <v>0</v>
      </c>
      <c r="FA125" s="90">
        <f>IF(ISNA(VLOOKUP($B125,'[1]1718  Exp_Rev Access'!$F$7:$GK$318,$FA$2,FALSE)),"",VLOOKUP($B125,'[1]1718  Exp_Rev Access'!$F$7:$GK$318,$FA$2,FALSE))</f>
        <v>0</v>
      </c>
      <c r="FB125" s="90">
        <f>IF(ISNA(VLOOKUP($B125,'[1]1718  Exp_Rev Access'!$F$7:$GK$318,$FB$2,FALSE)),"",VLOOKUP($B125,'[1]1718  Exp_Rev Access'!$F$7:$GK$318,$FB$2,FALSE))</f>
        <v>0</v>
      </c>
      <c r="FC125" s="90">
        <f>IF(ISNA(VLOOKUP($B125,'[1]1718  Exp_Rev Access'!$F$7:$GK$318,$FC$2,FALSE)),"",VLOOKUP($B125,'[1]1718  Exp_Rev Access'!$F$7:$GK$318,$FC$2,FALSE))</f>
        <v>0</v>
      </c>
      <c r="FD125" s="90">
        <f>IF(ISNA(VLOOKUP($B125,'[1]1718  Exp_Rev Access'!$F$7:$GK$318,$FD$2,FALSE)),"",VLOOKUP($B125,'[1]1718  Exp_Rev Access'!$F$7:$GK$318,$FD$2,FALSE))</f>
        <v>0</v>
      </c>
      <c r="FE125" s="90">
        <f>IF(ISNA(VLOOKUP($B125,'[1]1718  Exp_Rev Access'!$F$7:$GK$318,$FE$2,FALSE)),"",VLOOKUP($B125,'[1]1718  Exp_Rev Access'!$F$7:$GK$318,$FE$2,FALSE))</f>
        <v>0</v>
      </c>
      <c r="FF125" s="90">
        <f>IF(ISNA(VLOOKUP($B125,'[1]1718  Exp_Rev Access'!$F$7:$GK$318,$FF$2,FALSE)),"",VLOOKUP($B125,'[1]1718  Exp_Rev Access'!$F$7:$GK$318,$FF$2,FALSE))</f>
        <v>0</v>
      </c>
      <c r="FG125" s="90">
        <f>IF(ISNA(VLOOKUP($B125,'[1]1718  Exp_Rev Access'!$F$7:$GK$318,$FG$2,FALSE)),"",VLOOKUP($B125,'[1]1718  Exp_Rev Access'!$F$7:$GK$318,$FG$2,FALSE))</f>
        <v>0</v>
      </c>
      <c r="FH125" s="90">
        <f>IF(ISNA(VLOOKUP($B125,'[1]1718  Exp_Rev Access'!$F$7:$GK$318,$FH$2,FALSE)),"",VLOOKUP($B125,'[1]1718  Exp_Rev Access'!$F$7:$GK$318,$FH$2,FALSE))</f>
        <v>0</v>
      </c>
      <c r="FI125" s="90">
        <f>IF(ISNA(VLOOKUP($B125,'[1]1718  Exp_Rev Access'!$F$7:$GK$318,$FI$2,FALSE)),"",VLOOKUP($B125,'[1]1718  Exp_Rev Access'!$F$7:$GK$318,$FI$2,FALSE))</f>
        <v>0</v>
      </c>
      <c r="FJ125" s="90">
        <f>IF(ISNA(VLOOKUP($B125,'[1]1718  Exp_Rev Access'!$F$7:$GK$318,$FJ$2,FALSE)),"",VLOOKUP($B125,'[1]1718  Exp_Rev Access'!$F$7:$GK$318,$FJ$2,FALSE))</f>
        <v>0</v>
      </c>
      <c r="FK125" s="90">
        <f>IF(ISNA(VLOOKUP($B125,'[1]1718  Exp_Rev Access'!$F$7:$GK$318,$FK$2,FALSE)),"",VLOOKUP($B125,'[1]1718  Exp_Rev Access'!$F$7:$GK$318,$FK$2,FALSE))</f>
        <v>0</v>
      </c>
      <c r="FL125" s="90">
        <f>IF(ISNA(VLOOKUP($B125,'[1]1718  Exp_Rev Access'!$F$7:$GK$318,$FL$2,FALSE)),"",VLOOKUP($B125,'[1]1718  Exp_Rev Access'!$F$7:$GK$318,$FL$2,FALSE))</f>
        <v>0</v>
      </c>
      <c r="FM125" s="90">
        <f>IF(ISNA(VLOOKUP($B125,'[1]1718  Exp_Rev Access'!$F$7:$GK$318,$FM$2,FALSE)),"",VLOOKUP($B125,'[1]1718  Exp_Rev Access'!$F$7:$GK$318,$FM$2,FALSE))</f>
        <v>0</v>
      </c>
      <c r="FN125" s="90">
        <f>IF(ISNA(VLOOKUP($B125,'[1]1718  Exp_Rev Access'!$F$7:$GK$318,$FN$2,FALSE)),"",VLOOKUP($B125,'[1]1718  Exp_Rev Access'!$F$7:$GK$318,$FN$2,FALSE))</f>
        <v>0</v>
      </c>
      <c r="FO125" s="90">
        <f>IF(ISNA(VLOOKUP($B125,'[1]1718  Exp_Rev Access'!$F$7:$GK$318,$FO$2,FALSE)),"",VLOOKUP($B125,'[1]1718  Exp_Rev Access'!$F$7:$GK$318,$FO$2,FALSE))</f>
        <v>0</v>
      </c>
      <c r="FP125" s="90">
        <f>IF(ISNA(VLOOKUP($B125,'[1]1718  Exp_Rev Access'!$F$7:$GK$318,$FP$2,FALSE)),"",VLOOKUP($B125,'[1]1718  Exp_Rev Access'!$F$7:$GK$318,$FP$2,FALSE))</f>
        <v>0</v>
      </c>
      <c r="FQ125" s="90">
        <f>IF(ISNA(VLOOKUP($B125,'[1]1718  Exp_Rev Access'!$F$7:$GK$318,$FQ$2,FALSE)),"",VLOOKUP($B125,'[1]1718  Exp_Rev Access'!$F$7:$GK$318,$FQ$2,FALSE))</f>
        <v>0</v>
      </c>
      <c r="FR125" s="90">
        <f>IF(ISNA(VLOOKUP($B125,'[1]1718  Exp_Rev Access'!$F$7:$GK$318,$FR$2,FALSE)),"",VLOOKUP($B125,'[1]1718  Exp_Rev Access'!$F$7:$GK$318,$FR$2,FALSE))</f>
        <v>0</v>
      </c>
      <c r="FS125" s="56">
        <f t="shared" si="398"/>
        <v>165319.67999999999</v>
      </c>
      <c r="FT125" s="92">
        <f t="shared" si="399"/>
        <v>5.9342699645845938E-2</v>
      </c>
      <c r="FU125" s="94">
        <f t="shared" si="400"/>
        <v>1090.6430927563003</v>
      </c>
      <c r="FV125" s="95">
        <f>IF(ISNA(VLOOKUP($B125,'[1]1718  Exp_Rev Access'!$F$7:$GK$318,$FV$2,FALSE)),"",VLOOKUP($B125,'[1]1718  Exp_Rev Access'!$F$7:$GK$318,$FV$2,FALSE))</f>
        <v>0</v>
      </c>
      <c r="FW125" s="95">
        <f>IF(ISNA(VLOOKUP($B125,'[1]1718  Exp_Rev Access'!$F$7:$GK$318,$FW$2,FALSE)),"",VLOOKUP($B125,'[1]1718  Exp_Rev Access'!$F$7:$GK$318,$FW$2,FALSE))</f>
        <v>0</v>
      </c>
      <c r="FX125" s="95">
        <f>IF(ISNA(VLOOKUP($B125,'[1]1718  Exp_Rev Access'!$F$7:$GK$318,$FX$2,FALSE)),"",VLOOKUP($B125,'[1]1718  Exp_Rev Access'!$F$7:$GK$318,$FX$2,FALSE))</f>
        <v>0</v>
      </c>
      <c r="FY125" s="95">
        <f>IF(ISNA(VLOOKUP($B125,'[1]1718  Exp_Rev Access'!$F$7:$GK$318,$FY$2,FALSE)),"",VLOOKUP($B125,'[1]1718  Exp_Rev Access'!$F$7:$GK$318,$FY$2,FALSE))</f>
        <v>0</v>
      </c>
      <c r="FZ125" s="95">
        <f>IF(ISNA(VLOOKUP($B125,'[1]1718  Exp_Rev Access'!$F$7:$GK$318,$FZ$2,FALSE)),"",VLOOKUP($B125,'[1]1718  Exp_Rev Access'!$F$7:$GK$318,$FZ$2,FALSE))</f>
        <v>0</v>
      </c>
      <c r="GA125" s="95">
        <f>IF(ISNA(VLOOKUP($B125,'[1]1718  Exp_Rev Access'!$F$7:$GK$318,$GA$2,FALSE)),"",VLOOKUP($B125,'[1]1718  Exp_Rev Access'!$F$7:$GK$318,$GA$2,FALSE))</f>
        <v>0</v>
      </c>
      <c r="GB125" s="95">
        <f>IF(ISNA(VLOOKUP($B125,'[1]1718  Exp_Rev Access'!$F$7:$GK$318,$GB$2,FALSE)),"",VLOOKUP($B125,'[1]1718  Exp_Rev Access'!$F$7:$GK$318,$GB$2,FALSE))</f>
        <v>0</v>
      </c>
      <c r="GC125" s="95">
        <f>IF(ISNA(VLOOKUP($B125,'[1]1718  Exp_Rev Access'!$F$7:$GK$318,$GC$2,FALSE)),"",VLOOKUP($B125,'[1]1718  Exp_Rev Access'!$F$7:$GK$318,$GC$2,FALSE))</f>
        <v>0</v>
      </c>
      <c r="GD125" s="95">
        <f>IF(ISNA(VLOOKUP($B125,'[1]1718  Exp_Rev Access'!$F$7:$GK$318,$GD$2,FALSE)),"",VLOOKUP($B125,'[1]1718  Exp_Rev Access'!$F$7:$GK$318,$GD$2,FALSE))</f>
        <v>0</v>
      </c>
      <c r="GE125" s="95">
        <f>IF(ISNA(VLOOKUP($B125,'[1]1718  Exp_Rev Access'!$F$7:$GK$318,$GE$2,FALSE)),"",VLOOKUP($B125,'[1]1718  Exp_Rev Access'!$F$7:$GK$318,$GE$2,FALSE))</f>
        <v>0</v>
      </c>
      <c r="GF125" s="95">
        <f>IF(ISNA(VLOOKUP($B125,'[1]1718  Exp_Rev Access'!$F$7:$GK$318,$GF$2,FALSE)),"",VLOOKUP($B125,'[1]1718  Exp_Rev Access'!$F$7:$GK$318,$GF$2,FALSE))</f>
        <v>0</v>
      </c>
      <c r="GG125" s="95">
        <f>IF(ISNA(VLOOKUP($B125,'[1]1718  Exp_Rev Access'!$F$7:$GK$318,$GG$2,FALSE)),"",VLOOKUP($B125,'[1]1718  Exp_Rev Access'!$F$7:$GK$318,$GG$2,FALSE))</f>
        <v>17961.759999999998</v>
      </c>
      <c r="GH125" s="95">
        <f>IF(ISNA(VLOOKUP($B125,'[1]1718  Exp_Rev Access'!$F$7:$GK$318,$GH$2,FALSE)),"",VLOOKUP($B125,'[1]1718  Exp_Rev Access'!$F$7:$GK$318,$GH$2,FALSE))</f>
        <v>0</v>
      </c>
      <c r="GI125" s="95">
        <f>IF(ISNA(VLOOKUP($B125,'[1]1718  Exp_Rev Access'!$F$7:$GK$318,$GI$2,FALSE)),"",VLOOKUP($B125,'[1]1718  Exp_Rev Access'!$F$7:$GK$318,$GI$2,FALSE))</f>
        <v>0</v>
      </c>
      <c r="GJ125" s="95">
        <f>IF(ISNA(VLOOKUP($B125,'[1]1718  Exp_Rev Access'!$F$7:$GK$318,$GJ$2,FALSE)),"",VLOOKUP($B125,'[1]1718  Exp_Rev Access'!$F$7:$GK$318,$GJ$2,FALSE))</f>
        <v>0</v>
      </c>
      <c r="GK125" s="95">
        <f>IF(ISNA(VLOOKUP($B125,'[1]1718  Exp_Rev Access'!$F$7:$GK$318,$GK$2,FALSE)),"",VLOOKUP($B125,'[1]1718  Exp_Rev Access'!$F$7:$GK$318,$GK$2,FALSE))</f>
        <v>0</v>
      </c>
      <c r="GL125" s="95">
        <f>IF(ISNA(VLOOKUP($B125,'[1]1718  Exp_Rev Access'!$F$7:$GK$318,$GL$2,FALSE)),"",VLOOKUP($B125,'[1]1718  Exp_Rev Access'!$F$7:$GK$318,$GL$2,FALSE))</f>
        <v>5000</v>
      </c>
      <c r="GM125" s="95">
        <f>IF(ISNA(VLOOKUP($B125,'[1]1718  Exp_Rev Access'!$F$7:$GK$318,$GM$2,FALSE)),"",VLOOKUP($B125,'[1]1718  Exp_Rev Access'!$F$7:$GK$318,$GM$2,FALSE))</f>
        <v>0</v>
      </c>
      <c r="GN125" s="95">
        <f>IF(ISNA(VLOOKUP($B125,'[1]1718  Exp_Rev Access'!$F$7:$GK$318,$GN$2,FALSE)),"",VLOOKUP($B125,'[1]1718  Exp_Rev Access'!$F$7:$GK$318,$GN$2,FALSE))</f>
        <v>0</v>
      </c>
      <c r="GO125" s="95">
        <f>IF(ISNA(VLOOKUP($B125,'[1]1718  Exp_Rev Access'!$F$7:$GK$318,$GO$2,FALSE)),"",VLOOKUP($B125,'[1]1718  Exp_Rev Access'!$F$7:$GK$318,$GO$2,FALSE))</f>
        <v>0</v>
      </c>
      <c r="GP125" s="95">
        <f>IF(ISNA(VLOOKUP($B125,'[1]1718  Exp_Rev Access'!$F$7:$GK$318,$GP$2,FALSE)),"",VLOOKUP($B125,'[1]1718  Exp_Rev Access'!$F$7:$GK$318,$GP$2,FALSE))</f>
        <v>0</v>
      </c>
      <c r="GQ125" s="95">
        <f>IF(ISNA(VLOOKUP($B125,'[1]1718  Exp_Rev Access'!$F$7:$GK$318,$GQ$2,FALSE)),"",VLOOKUP($B125,'[1]1718  Exp_Rev Access'!$F$7:$GK$318,$GQ$2,FALSE))</f>
        <v>0</v>
      </c>
      <c r="GR125" s="95">
        <f>IF(ISNA(VLOOKUP($B125,'[1]1718  Exp_Rev Access'!$F$7:$GK$318,$GR$2,FALSE)),"",VLOOKUP($B125,'[1]1718  Exp_Rev Access'!$F$7:$GK$318,$GR$2,FALSE))</f>
        <v>0</v>
      </c>
      <c r="GS125" s="95">
        <f>IF(ISNA(VLOOKUP($B125,'[1]1718  Exp_Rev Access'!$F$7:$GK$318,$GS$2,FALSE)),"",VLOOKUP($B125,'[1]1718  Exp_Rev Access'!$F$7:$GK$318,$GS$2,FALSE))</f>
        <v>0</v>
      </c>
      <c r="GT125" s="95">
        <f>IF(ISNA(VLOOKUP($B125,'[1]1718  Exp_Rev Access'!$F$7:$GK$318,$GT$2,FALSE)),"",VLOOKUP($B125,'[1]1718  Exp_Rev Access'!$F$7:$GK$318,$GT$2,FALSE))</f>
        <v>0</v>
      </c>
      <c r="GU125" s="56">
        <f t="shared" si="401"/>
        <v>22961.759999999998</v>
      </c>
      <c r="GV125" s="92">
        <f t="shared" si="402"/>
        <v>8.2422904945134139E-3</v>
      </c>
      <c r="GW125" s="96">
        <f t="shared" si="403"/>
        <v>151.48278136957381</v>
      </c>
    </row>
    <row r="126" spans="1:222" x14ac:dyDescent="0.3">
      <c r="A126" s="73"/>
      <c r="B126" s="88" t="s">
        <v>345</v>
      </c>
      <c r="C126" s="89" t="s">
        <v>346</v>
      </c>
      <c r="D126" s="75">
        <f>IF(ISNA(VLOOKUP($B126,'[1]1718 enrollment_Rev_Exp by size'!$A$7:H464,3,FALSE)),"",VLOOKUP($B126,'[1]1718 enrollment_Rev_Exp by size'!$A$7:$G$363,3,FALSE))</f>
        <v>67.16</v>
      </c>
      <c r="E126" s="76">
        <f>IF(ISNA(VLOOKUP($B126,'[1]1718 enrollment_Rev_Exp by size'!$A$7:I464,5,FALSE)),"",VLOOKUP($B126,'[1]1718 enrollment_Rev_Exp by size'!$A$7:$G$350,5,FALSE))</f>
        <v>969389.53</v>
      </c>
      <c r="F126" s="70">
        <f t="shared" si="385"/>
        <v>969389.53000000014</v>
      </c>
      <c r="G126" s="70">
        <f t="shared" si="386"/>
        <v>0</v>
      </c>
      <c r="H126" s="90">
        <f>IF(ISNA(VLOOKUP($B126,'[1]1718  Exp_Rev Access'!$F$7:$GK$318,3,FALSE)),"",VLOOKUP($B126,'[1]1718  Exp_Rev Access'!$F$7:$GK$318,3,FALSE))</f>
        <v>78621.33</v>
      </c>
      <c r="I126" s="90">
        <f>IF(ISNA(VLOOKUP($B126,'[1]1718  Exp_Rev Access'!$F$7:$GK$318,4,FALSE)),"",VLOOKUP($B126,'[1]1718  Exp_Rev Access'!$F$7:$GK$318,4,FALSE))</f>
        <v>0</v>
      </c>
      <c r="J126" s="90">
        <f>IF(ISNA(VLOOKUP($B126,'[1]1718  Exp_Rev Access'!$F$7:$GK$318,5,FALSE)),"",VLOOKUP($B126,'[1]1718  Exp_Rev Access'!$F$7:$GK$318,5,FALSE))</f>
        <v>0</v>
      </c>
      <c r="K126" s="90">
        <f>IF(ISNA(VLOOKUP($B126,'[1]1718  Exp_Rev Access'!$F$7:$GK$318,6,FALSE)),"-",VLOOKUP($B126,'[1]1718  Exp_Rev Access'!$F$7:$GK$318,6,FALSE))</f>
        <v>1342.16</v>
      </c>
      <c r="L126" s="90">
        <f>IF(ISNA(VLOOKUP($B126,'[1]1718  Exp_Rev Access'!$F$7:$GK$318,7,FALSE)),"",VLOOKUP($B126,'[1]1718  Exp_Rev Access'!$F$7:$GK$318,7,FALSE))</f>
        <v>0</v>
      </c>
      <c r="M126" s="90">
        <f>IF(ISNA(VLOOKUP($B126,'[1]1718  Exp_Rev Access'!$F$7:$GK$318,8,FALSE)),"",VLOOKUP($B126,'[1]1718  Exp_Rev Access'!$F$7:$GK$318,8,FALSE))</f>
        <v>0</v>
      </c>
      <c r="N126" s="56">
        <f t="shared" si="387"/>
        <v>79963.490000000005</v>
      </c>
      <c r="O126" s="91">
        <f t="shared" si="388"/>
        <v>8.2488501809999948E-2</v>
      </c>
      <c r="P126" s="56">
        <f t="shared" si="389"/>
        <v>1190.6416021441335</v>
      </c>
      <c r="Q126" s="90">
        <f>IF(ISNA(VLOOKUP($B126,'[1]1718  Exp_Rev Access'!$F$7:$GK$318,10,FALSE)),"",VLOOKUP($B126,'[1]1718  Exp_Rev Access'!$F$7:$GK$318,10,FALSE))</f>
        <v>0</v>
      </c>
      <c r="R126" s="90">
        <f>IF(ISNA(VLOOKUP($B126,'[1]1718  Exp_Rev Access'!$F$7:$GK$318,11,FALSE)),"",VLOOKUP($B126,'[1]1718  Exp_Rev Access'!$F$7:$GK$318,11,FALSE))</f>
        <v>0</v>
      </c>
      <c r="S126" s="90">
        <f>IF(ISNA(VLOOKUP($B126,'[1]1718  Exp_Rev Access'!$F$7:$GK$318,12,FALSE)),"",VLOOKUP($B126,'[1]1718  Exp_Rev Access'!$F$7:$GK$318,12,FALSE))</f>
        <v>0</v>
      </c>
      <c r="T126" s="90">
        <f>IF(ISNA(VLOOKUP($B126,'[1]1718  Exp_Rev Access'!$F$7:$GK$318,13,FALSE)),"",VLOOKUP($B126,'[1]1718  Exp_Rev Access'!$F$7:$GK$318,13,FALSE))</f>
        <v>0</v>
      </c>
      <c r="U126" s="90">
        <f>IF(ISNA(VLOOKUP($B126,'[1]1718  Exp_Rev Access'!$F$7:$GK$318,14,FALSE)),"",VLOOKUP($B126,'[1]1718  Exp_Rev Access'!$F$7:$GK$318,14,FALSE))</f>
        <v>0</v>
      </c>
      <c r="V126" s="90">
        <f>IF(ISNA(VLOOKUP($B126,'[1]1718  Exp_Rev Access'!$F$7:$GK$318,15,FALSE)),"",VLOOKUP($B126,'[1]1718  Exp_Rev Access'!$F$7:$GK$318,15,FALSE))</f>
        <v>0</v>
      </c>
      <c r="W126" s="90">
        <f>IF(ISNA(VLOOKUP($B126,'[1]1718  Exp_Rev Access'!$F$7:$GK$318,16,FALSE)),"",VLOOKUP($B126,'[1]1718  Exp_Rev Access'!$F$7:$GK$318,16,FALSE))</f>
        <v>0</v>
      </c>
      <c r="X126" s="90">
        <f>IF(ISNA(VLOOKUP($B126,'[1]1718  Exp_Rev Access'!$F$7:$GK$318,17,FALSE)),"",VLOOKUP($B126,'[1]1718  Exp_Rev Access'!$F$7:$GK$318,17,FALSE))</f>
        <v>0</v>
      </c>
      <c r="Y126" s="90">
        <f>IF(ISNA(VLOOKUP($B126,'[1]1718  Exp_Rev Access'!$F$7:$GK$318,18,FALSE)),"",VLOOKUP($B126,'[1]1718  Exp_Rev Access'!$F$7:$GK$318,18,FALSE))</f>
        <v>0</v>
      </c>
      <c r="Z126" s="90">
        <f>IF(ISNA(VLOOKUP($B126,'[1]1718  Exp_Rev Access'!$F$7:$GK$318,19,FALSE)),"",VLOOKUP($B126,'[1]1718  Exp_Rev Access'!$F$7:$GK$318,19,FALSE))</f>
        <v>0</v>
      </c>
      <c r="AA126" s="90">
        <f>IF(ISNA(VLOOKUP($B126,'[1]1718  Exp_Rev Access'!$F$7:$GK$318,20,FALSE)),"",VLOOKUP($B126,'[1]1718  Exp_Rev Access'!$F$7:$GK$318,20,FALSE))</f>
        <v>0</v>
      </c>
      <c r="AB126" s="90">
        <f>IF(ISNA(VLOOKUP($B126,'[1]1718  Exp_Rev Access'!$F$7:$GK$318,21,FALSE)),"",VLOOKUP($B126,'[1]1718  Exp_Rev Access'!$F$7:$GK$318,21,FALSE))</f>
        <v>0</v>
      </c>
      <c r="AC126" s="90">
        <f>IF(ISNA(VLOOKUP($B126,'[1]1718  Exp_Rev Access'!$F$7:$GK$318,22,FALSE)),"",VLOOKUP($B126,'[1]1718  Exp_Rev Access'!$F$7:$GK$318,22,FALSE))</f>
        <v>0</v>
      </c>
      <c r="AD126" s="90">
        <f>IF(ISNA(VLOOKUP($B126,'[1]1718  Exp_Rev Access'!$F$7:$GK$318,23,FALSE)),"",VLOOKUP($B126,'[1]1718  Exp_Rev Access'!$F$7:$GK$318,23,FALSE))</f>
        <v>5434</v>
      </c>
      <c r="AE126" s="90">
        <f>IF(ISNA(VLOOKUP($B126,'[1]1718  Exp_Rev Access'!$F$7:$GK$318,24,FALSE)),"",VLOOKUP($B126,'[1]1718  Exp_Rev Access'!$F$7:$GK$318,24,FALSE))</f>
        <v>7033.32</v>
      </c>
      <c r="AF126" s="90">
        <f>IF(ISNA(VLOOKUP($B126,'[1]1718  Exp_Rev Access'!$F$7:$GK$318,25,FALSE)),"",VLOOKUP($B126,'[1]1718  Exp_Rev Access'!$F$7:$GK$318,25,FALSE))</f>
        <v>0</v>
      </c>
      <c r="AG126" s="90">
        <f>IF(ISNA(VLOOKUP($B126,'[1]1718  Exp_Rev Access'!$F$7:$GK$318,26,FALSE)),"",VLOOKUP($B126,'[1]1718  Exp_Rev Access'!$F$7:$GK$318,26,FALSE))</f>
        <v>932.86</v>
      </c>
      <c r="AH126" s="90">
        <f>IF(ISNA(VLOOKUP($B126,'[1]1718  Exp_Rev Access'!$F$7:$GK$318,27,FALSE)),"",VLOOKUP($B126,'[1]1718  Exp_Rev Access'!$F$7:$GK$318,27,FALSE))</f>
        <v>0</v>
      </c>
      <c r="AI126" s="90">
        <f>IF(ISNA(VLOOKUP($B126,'[1]1718  Exp_Rev Access'!$F$7:$GK$318,28,FALSE)),"",VLOOKUP($B126,'[1]1718  Exp_Rev Access'!$F$7:$GK$318,28,FALSE))</f>
        <v>0</v>
      </c>
      <c r="AJ126" s="90">
        <f>IF(ISNA(VLOOKUP($B126,'[1]1718  Exp_Rev Access'!$F$7:$GK$318,29,FALSE)),"",VLOOKUP($B126,'[1]1718  Exp_Rev Access'!$F$7:$GK$318,29,FALSE))</f>
        <v>0</v>
      </c>
      <c r="AK126" s="90">
        <f>IF(ISNA(VLOOKUP($B126,'[1]1718  Exp_Rev Access'!$F$7:$GK$318,30,FALSE)),"",VLOOKUP($B126,'[1]1718  Exp_Rev Access'!$F$7:$GK$318,30,FALSE))</f>
        <v>1600</v>
      </c>
      <c r="AL126" s="90">
        <f>IF(ISNA(VLOOKUP($B126,'[1]1718  Exp_Rev Access'!$F$7:$GK$318,31,FALSE)),"",VLOOKUP($B126,'[1]1718  Exp_Rev Access'!$F$7:$GK$318,31,FALSE))</f>
        <v>0</v>
      </c>
      <c r="AM126" s="56">
        <f t="shared" si="390"/>
        <v>15000.18</v>
      </c>
      <c r="AN126" s="92">
        <f t="shared" si="391"/>
        <v>1.5473841562947352E-2</v>
      </c>
      <c r="AO126" s="71">
        <f t="shared" si="392"/>
        <v>223.34991066110783</v>
      </c>
      <c r="AP126" s="90">
        <f>IF(ISNA(VLOOKUP($B126,'[1]1718  Exp_Rev Access'!$F$7:$GK$318,33,FALSE)),"",VLOOKUP($B126,'[1]1718  Exp_Rev Access'!$F$7:$GK$318,33,FALSE))</f>
        <v>608517.06000000006</v>
      </c>
      <c r="AQ126" s="90">
        <f>IF(ISNA(VLOOKUP($B126,'[1]1718  Exp_Rev Access'!$F$7:$GK$318,34,FALSE)),"",VLOOKUP($B126,'[1]1718  Exp_Rev Access'!$F$7:$GK$318,34,FALSE))</f>
        <v>6469.01</v>
      </c>
      <c r="AR126" s="90">
        <f>IF(ISNA(VLOOKUP($B126,'[1]1718  Exp_Rev Access'!$F$7:$GK$318,35,FALSE)),"",VLOOKUP($B126,'[1]1718  Exp_Rev Access'!$F$7:$GK$318,35,FALSE))</f>
        <v>111924.72</v>
      </c>
      <c r="AS126" s="90">
        <f>IF(ISNA(VLOOKUP($B126,'[1]1718  Exp_Rev Access'!$F$7:$GK$318,36,FALSE)),"",VLOOKUP($B126,'[1]1718  Exp_Rev Access'!$F$7:$GK$318,36,FALSE))</f>
        <v>0</v>
      </c>
      <c r="AT126" s="90">
        <f>IF(ISNA(VLOOKUP($B126,'[1]1718  Exp_Rev Access'!$F$7:$GK$318,37,FALSE)),"",VLOOKUP($B126,'[1]1718  Exp_Rev Access'!$F$7:$GK$318,37,FALSE))</f>
        <v>0</v>
      </c>
      <c r="AU126" s="56">
        <f t="shared" si="393"/>
        <v>726910.79</v>
      </c>
      <c r="AV126" s="93">
        <f t="shared" si="394"/>
        <v>0.74986449461652427</v>
      </c>
      <c r="AW126" s="56">
        <f t="shared" si="395"/>
        <v>10823.567450863611</v>
      </c>
      <c r="AX126" s="90">
        <f>IF(ISNA(VLOOKUP($B126,'[1]1718  Exp_Rev Access'!$F$7:$GK$318,39,FALSE)),"",VLOOKUP($B126,'[1]1718  Exp_Rev Access'!$F$7:$GK$318,39,FALSE))</f>
        <v>0</v>
      </c>
      <c r="AY126" s="90">
        <f>IF(ISNA(VLOOKUP($B126,'[1]1718  Exp_Rev Access'!$F$7:$GK$318,40,FALSE)),"",VLOOKUP($B126,'[1]1718  Exp_Rev Access'!$F$7:$GK$318,40,FALSE))</f>
        <v>71357.33</v>
      </c>
      <c r="AZ126" s="90">
        <f>IF(ISNA(VLOOKUP($B126,'[1]1718  Exp_Rev Access'!$F$7:$GK$318,41,FALSE)),"",VLOOKUP($B126,'[1]1718  Exp_Rev Access'!$F$7:$GK$318,41,FALSE))</f>
        <v>0</v>
      </c>
      <c r="BA126" s="90">
        <f>IF(ISNA(VLOOKUP($B126,'[1]1718  Exp_Rev Access'!$F$7:$GK$318,42,FALSE)),"",VLOOKUP($B126,'[1]1718  Exp_Rev Access'!$F$7:$GK$318,42,FALSE))</f>
        <v>0</v>
      </c>
      <c r="BB126" s="90">
        <f>IF(ISNA(VLOOKUP($B126,'[1]1718  Exp_Rev Access'!$F$7:$GK$318,43,FALSE)),"",VLOOKUP($B126,'[1]1718  Exp_Rev Access'!$F$7:$GK$318,43,FALSE))</f>
        <v>0</v>
      </c>
      <c r="BC126" s="90">
        <f>IF(ISNA(VLOOKUP($B126,'[1]1718  Exp_Rev Access'!$F$7:$GK$318,44,FALSE)),"",VLOOKUP($B126,'[1]1718  Exp_Rev Access'!$F$7:$GK$318,44,FALSE))</f>
        <v>16246.86</v>
      </c>
      <c r="BD126" s="90">
        <f>IF(ISNA(VLOOKUP($B126,'[1]1718  Exp_Rev Access'!$F$7:$GK$318,45,FALSE)),"",VLOOKUP($B126,'[1]1718  Exp_Rev Access'!$F$7:$GK$318,45,FALSE))</f>
        <v>0</v>
      </c>
      <c r="BE126" s="90">
        <f>IF(ISNA(VLOOKUP($B126,'[1]1718  Exp_Rev Access'!$F$7:$GK$318,46,FALSE)),"",VLOOKUP($B126,'[1]1718  Exp_Rev Access'!$F$7:$GK$318,46,FALSE))</f>
        <v>0</v>
      </c>
      <c r="BF126" s="90">
        <f>IF(ISNA(VLOOKUP($B126,'[1]1718  Exp_Rev Access'!$F$7:$GK$318,47,FALSE)),"",VLOOKUP($B126,'[1]1718  Exp_Rev Access'!$F$7:$GK$318,47,FALSE))</f>
        <v>0</v>
      </c>
      <c r="BG126" s="90">
        <f>IF(ISNA(VLOOKUP($B126,'[1]1718  Exp_Rev Access'!$F$7:$GK$318,48,FALSE)),"",VLOOKUP($B126,'[1]1718  Exp_Rev Access'!$F$7:$GK$318,48,FALSE))</f>
        <v>0</v>
      </c>
      <c r="BH126" s="90">
        <f>IF(ISNA(VLOOKUP($B126,'[1]1718  Exp_Rev Access'!$F$7:$GK$318,49,FALSE)),"",VLOOKUP($B126,'[1]1718  Exp_Rev Access'!$F$7:$GK$318,49,FALSE))</f>
        <v>0</v>
      </c>
      <c r="BI126" s="90">
        <f>IF(ISNA(VLOOKUP($B126,'[1]1718  Exp_Rev Access'!$F$7:$GK$318,50,FALSE)),"",VLOOKUP($B126,'[1]1718  Exp_Rev Access'!$F$7:$GK$318,50,FALSE))</f>
        <v>0</v>
      </c>
      <c r="BJ126" s="90">
        <f>IF(ISNA(VLOOKUP($B126,'[1]1718  Exp_Rev Access'!$F$7:$GK$318,51,FALSE)),"",VLOOKUP($B126,'[1]1718  Exp_Rev Access'!$F$7:$GK$318,51,FALSE))</f>
        <v>434.44</v>
      </c>
      <c r="BK126" s="90">
        <f>IF(ISNA(VLOOKUP($B126,'[1]1718  Exp_Rev Access'!$F$7:$GK$318,52,FALSE)),"",VLOOKUP($B126,'[1]1718  Exp_Rev Access'!$F$7:$GK$318,52,FALSE))</f>
        <v>8.8000000000000007</v>
      </c>
      <c r="BL126" s="90">
        <f>IF(ISNA(VLOOKUP($B126,'[1]1718  Exp_Rev Access'!$F$7:$GK$318,53,FALSE)),"",VLOOKUP($B126,'[1]1718  Exp_Rev Access'!$F$7:$GK$318,53,FALSE))</f>
        <v>0</v>
      </c>
      <c r="BM126" s="90">
        <f>IF(ISNA(VLOOKUP($B126,'[1]1718  Exp_Rev Access'!$F$7:$GK$318,54,FALSE)),"",VLOOKUP($B126,'[1]1718  Exp_Rev Access'!$F$7:$GK$318,54,FALSE))</f>
        <v>0</v>
      </c>
      <c r="BN126" s="90">
        <f>IF(ISNA(VLOOKUP($B126,'[1]1718  Exp_Rev Access'!$F$7:$GK$318,55,FALSE)),"",VLOOKUP($B126,'[1]1718  Exp_Rev Access'!$F$7:$GK$318,55,FALSE))</f>
        <v>0</v>
      </c>
      <c r="BO126" s="90">
        <f>IF(ISNA(VLOOKUP($B126,'[1]1718  Exp_Rev Access'!$F$7:$GK$318,56,FALSE)),"",VLOOKUP($B126,'[1]1718  Exp_Rev Access'!$F$7:$GK$318,56,FALSE))</f>
        <v>0</v>
      </c>
      <c r="BP126" s="90">
        <f>IF(ISNA(VLOOKUP($B126,'[1]1718  Exp_Rev Access'!$F$7:$GK$318,57,FALSE)),"",VLOOKUP($B126,'[1]1718  Exp_Rev Access'!$F$7:$GK$318,57,FALSE))</f>
        <v>0</v>
      </c>
      <c r="BQ126" s="90">
        <f>IF(ISNA(VLOOKUP($B126,'[1]1718  Exp_Rev Access'!$F$7:$GK$318,58,FALSE)),"",VLOOKUP($B126,'[1]1718  Exp_Rev Access'!$F$7:$GK$318,58,FALSE))</f>
        <v>0</v>
      </c>
      <c r="BR126" s="90">
        <f>IF(ISNA(VLOOKUP($B126,'[1]1718  Exp_Rev Access'!$F$7:$GK$318,59,FALSE)),"",VLOOKUP($B126,'[1]1718  Exp_Rev Access'!$F$7:$GK$318,59,FALSE))</f>
        <v>0</v>
      </c>
      <c r="BS126" s="90">
        <f>IF(ISNA(VLOOKUP($B126,'[1]1718  Exp_Rev Access'!$F$7:$GK$318,60,FALSE)),"",VLOOKUP($B126,'[1]1718  Exp_Rev Access'!$F$7:$GK$318,60,FALSE))</f>
        <v>0</v>
      </c>
      <c r="BT126" s="90">
        <f>IF(ISNA(VLOOKUP($B126,'[1]1718  Exp_Rev Access'!$F$7:$GK$318,61,FALSE)),"",VLOOKUP($B126,'[1]1718  Exp_Rev Access'!$F$7:$GK$318,61,FALSE))</f>
        <v>0</v>
      </c>
      <c r="BU126" s="90">
        <f>IF(ISNA(VLOOKUP($B126,'[1]1718  Exp_Rev Access'!$F$7:$GK$318,62,FALSE)),"",VLOOKUP($B126,'[1]1718  Exp_Rev Access'!$F$7:$GK$318,62,FALSE))</f>
        <v>0</v>
      </c>
      <c r="BV126" s="56">
        <f t="shared" si="236"/>
        <v>88047.430000000008</v>
      </c>
      <c r="BW126" s="92">
        <f t="shared" si="396"/>
        <v>9.0827708857140227E-2</v>
      </c>
      <c r="BX126" s="71">
        <f t="shared" si="397"/>
        <v>1311.0099761762956</v>
      </c>
      <c r="BY126" s="90">
        <f>IF(ISNA(VLOOKUP($B126,'[1]1718  Exp_Rev Access'!$F$7:$GK$318,64,FALSE)),"",VLOOKUP($B126,'[1]1718  Exp_Rev Access'!$F$7:$GK$318,64,FALSE))</f>
        <v>0</v>
      </c>
      <c r="BZ126" s="90">
        <f>IF(ISNA(VLOOKUP($B126,'[1]1718  Exp_Rev Access'!$F$7:$GK$318,65,FALSE)),"",VLOOKUP($B126,'[1]1718  Exp_Rev Access'!$F$7:$GK$318,65,FALSE))</f>
        <v>0</v>
      </c>
      <c r="CA126" s="90">
        <f>IF(ISNA(VLOOKUP($B126,'[1]1718  Exp_Rev Access'!$F$7:$GK$318,66,FALSE)),"",VLOOKUP($B126,'[1]1718  Exp_Rev Access'!$F$7:$GK$318,66,FALSE))</f>
        <v>0</v>
      </c>
      <c r="CB126" s="90">
        <f>IF(ISNA(VLOOKUP($B126,'[1]1718  Exp_Rev Access'!$F$7:$GK$318,67,FALSE)),"",VLOOKUP($B126,'[1]1718  Exp_Rev Access'!$F$7:$GK$318,67,FALSE))</f>
        <v>0</v>
      </c>
      <c r="CC126" s="90">
        <f>IF(ISNA(VLOOKUP($B126,'[1]1718  Exp_Rev Access'!$F$7:$GK$318,68,FALSE)),"",VLOOKUP($B126,'[1]1718  Exp_Rev Access'!$F$7:$GK$318,68,FALSE))</f>
        <v>1050.1400000000001</v>
      </c>
      <c r="CD126" s="90">
        <f>IF(ISNA(VLOOKUP($B126,'[1]1718  Exp_Rev Access'!$F$7:$GK$318,69,FALSE)),"",VLOOKUP($B126,'[1]1718  Exp_Rev Access'!$F$7:$GK$318,69,FALSE))</f>
        <v>0</v>
      </c>
      <c r="CE126" s="56">
        <f t="shared" si="237"/>
        <v>1050.1400000000001</v>
      </c>
      <c r="CF126" s="92">
        <f t="shared" si="251"/>
        <v>1.0833003323235811E-3</v>
      </c>
      <c r="CG126" s="78">
        <f t="shared" si="252"/>
        <v>15.636390708755213</v>
      </c>
      <c r="CH126" s="90">
        <f>IF(ISNA(VLOOKUP($B126,'[1]1718  Exp_Rev Access'!$F$7:$GK$318,$CH$2,FALSE)),"",VLOOKUP($B126,'[1]1718  Exp_Rev Access'!$F$7:$GK$318,$CH$2,FALSE))</f>
        <v>0</v>
      </c>
      <c r="CI126" s="90">
        <f>IF(ISNA(VLOOKUP($B126,'[1]1718  Exp_Rev Access'!$F$7:$GK$318,$CI$2,FALSE)),"",VLOOKUP($B126,'[1]1718  Exp_Rev Access'!$F$7:$GK$318,$CI$2,FALSE))</f>
        <v>0</v>
      </c>
      <c r="CJ126" s="90">
        <f>IF(ISNA(VLOOKUP($B126,'[1]1718  Exp_Rev Access'!$F$7:$GK$318,$CJ$2,FALSE)),"",VLOOKUP($B126,'[1]1718  Exp_Rev Access'!$F$7:$GK$318,$CJ$2,FALSE))</f>
        <v>0</v>
      </c>
      <c r="CK126" s="90">
        <f>IF(ISNA(VLOOKUP($B126,'[1]1718  Exp_Rev Access'!$F$7:$GK$318,$CK$2,FALSE)),"",VLOOKUP($B126,'[1]1718  Exp_Rev Access'!$F$7:$GK$318,$CK$2,FALSE))</f>
        <v>0</v>
      </c>
      <c r="CL126" s="90">
        <f>IF(ISNA(VLOOKUP($B126,'[1]1718  Exp_Rev Access'!$F$7:$GK$318,$CL$2,FALSE)),"",VLOOKUP($B126,'[1]1718  Exp_Rev Access'!$F$7:$GK$318,$CL$2,FALSE))</f>
        <v>0</v>
      </c>
      <c r="CM126" s="90">
        <f>IF(ISNA(VLOOKUP($B126,'[1]1718  Exp_Rev Access'!$F$7:$GK$318,$CM$2,FALSE)),"",VLOOKUP($B126,'[1]1718  Exp_Rev Access'!$F$7:$GK$318,$CM$2,FALSE))</f>
        <v>0</v>
      </c>
      <c r="CN126" s="90">
        <f>IF(ISNA(VLOOKUP($B126,'[1]1718  Exp_Rev Access'!$F$7:$GK$318,$CN$2,FALSE)),"",VLOOKUP($B126,'[1]1718  Exp_Rev Access'!$F$7:$GK$318,$CN$2,FALSE))</f>
        <v>0</v>
      </c>
      <c r="CO126" s="90">
        <f>IF(ISNA(VLOOKUP($B126,'[1]1718  Exp_Rev Access'!$F$7:$GK$318,$CO$2,FALSE)),"",VLOOKUP($B126,'[1]1718  Exp_Rev Access'!$F$7:$GK$318,$CO$2,FALSE))</f>
        <v>0</v>
      </c>
      <c r="CP126" s="90">
        <f>IF(ISNA(VLOOKUP($B126,'[1]1718  Exp_Rev Access'!$F$7:$GK$318,$CP$2,FALSE)),"",VLOOKUP($B126,'[1]1718  Exp_Rev Access'!$F$7:$GK$318,$CP$2,FALSE))</f>
        <v>0</v>
      </c>
      <c r="CQ126" s="90">
        <f>IF(ISNA(VLOOKUP($B126,'[1]1718  Exp_Rev Access'!$F$7:$GK$318,$CQ$2,FALSE)),"",VLOOKUP($B126,'[1]1718  Exp_Rev Access'!$F$7:$GK$318,$CQ$2,FALSE))</f>
        <v>14272.87</v>
      </c>
      <c r="CR126" s="90">
        <f>IF(ISNA(VLOOKUP($B126,'[1]1718  Exp_Rev Access'!$F$7:$GK$318,$CR$2,FALSE)),"",VLOOKUP($B126,'[1]1718  Exp_Rev Access'!$F$7:$GK$318,$CR$2,FALSE))</f>
        <v>0</v>
      </c>
      <c r="CS126" s="90">
        <f>IF(ISNA(VLOOKUP($B126,'[1]1718  Exp_Rev Access'!$F$7:$GK$318,$CS$2,FALSE)),"",VLOOKUP($B126,'[1]1718  Exp_Rev Access'!$F$7:$GK$318,$CS$2,FALSE))</f>
        <v>0</v>
      </c>
      <c r="CT126" s="90">
        <f>IF(ISNA(VLOOKUP($B126,'[1]1718  Exp_Rev Access'!$F$7:$GK$318,$CT$2,FALSE)),"",VLOOKUP($B126,'[1]1718  Exp_Rev Access'!$F$7:$GK$318,$CT$2,FALSE))</f>
        <v>0</v>
      </c>
      <c r="CU126" s="90">
        <f>IF(ISNA(VLOOKUP($B126,'[1]1718  Exp_Rev Access'!$F$7:$GK$318,$CU$2,FALSE)),"",VLOOKUP($B126,'[1]1718  Exp_Rev Access'!$F$7:$GK$318,$CU$2,FALSE))</f>
        <v>11057.86</v>
      </c>
      <c r="CV126" s="90">
        <f>IF(ISNA(VLOOKUP($B126,'[1]1718  Exp_Rev Access'!$F$7:$GK$318,$CV$2,FALSE)),"",VLOOKUP($B126,'[1]1718  Exp_Rev Access'!$F$7:$GK$318,$CV$2,FALSE))</f>
        <v>16656.48</v>
      </c>
      <c r="CW126" s="90">
        <f>IF(ISNA(VLOOKUP($B126,'[1]1718  Exp_Rev Access'!$F$7:$GK$318,$CW$2,FALSE)),"",VLOOKUP($B126,'[1]1718  Exp_Rev Access'!$F$7:$GK$318,$CW$2,FALSE))</f>
        <v>0</v>
      </c>
      <c r="CX126" s="90">
        <f>IF(ISNA(VLOOKUP($B126,'[1]1718  Exp_Rev Access'!$F$7:$GK$318,$CX$2,FALSE)),"",VLOOKUP($B126,'[1]1718  Exp_Rev Access'!$F$7:$GK$318,$CX$2,FALSE))</f>
        <v>0</v>
      </c>
      <c r="CY126" s="90">
        <f>IF(ISNA(VLOOKUP($B126,'[1]1718  Exp_Rev Access'!$F$7:$GK$318,$CY$2,FALSE)),"",VLOOKUP($B126,'[1]1718  Exp_Rev Access'!$F$7:$GK$318,$CY$2,FALSE))</f>
        <v>0</v>
      </c>
      <c r="CZ126" s="90">
        <f>IF(ISNA(VLOOKUP($B126,'[1]1718  Exp_Rev Access'!$F$7:$GK$318,$CZ$2,FALSE)),"",VLOOKUP($B126,'[1]1718  Exp_Rev Access'!$F$7:$GK$318,$CZ$2,FALSE))</f>
        <v>0</v>
      </c>
      <c r="DA126" s="90">
        <f>IF(ISNA(VLOOKUP($B126,'[1]1718  Exp_Rev Access'!$F$7:$GK$318,$DA$2,FALSE)),"",VLOOKUP($B126,'[1]1718  Exp_Rev Access'!$F$7:$GK$318,$DA$2,FALSE))</f>
        <v>0</v>
      </c>
      <c r="DB126" s="90">
        <f>IF(ISNA(VLOOKUP($B126,'[1]1718  Exp_Rev Access'!$F$7:$GK$318,$DB$2,FALSE)),"",VLOOKUP($B126,'[1]1718  Exp_Rev Access'!$F$7:$GK$318,$DB$2,FALSE))</f>
        <v>0</v>
      </c>
      <c r="DC126" s="90">
        <f>IF(ISNA(VLOOKUP($B126,'[1]1718  Exp_Rev Access'!$F$7:$GK$318,$DC$2,FALSE)),"",VLOOKUP($B126,'[1]1718  Exp_Rev Access'!$F$7:$GK$318,$DC$2,FALSE))</f>
        <v>0</v>
      </c>
      <c r="DD126" s="90">
        <f>IF(ISNA(VLOOKUP($B126,'[1]1718  Exp_Rev Access'!$F$7:$GK$318,$DD$2,FALSE)),"",VLOOKUP($B126,'[1]1718  Exp_Rev Access'!$F$7:$GK$318,$DD$2,FALSE))</f>
        <v>0</v>
      </c>
      <c r="DE126" s="90">
        <f>IF(ISNA(VLOOKUP($B126,'[1]1718  Exp_Rev Access'!$F$7:$GK$318,$DE$2,FALSE)),"",VLOOKUP($B126,'[1]1718  Exp_Rev Access'!$F$7:$GK$318,$DE$2,FALSE))</f>
        <v>0</v>
      </c>
      <c r="DF126" s="90">
        <f>IF(ISNA(VLOOKUP($B126,'[1]1718  Exp_Rev Access'!$F$7:$GK$318,$DF$2,FALSE)),"",VLOOKUP($B126,'[1]1718  Exp_Rev Access'!$F$7:$GK$318,$DF$2,FALSE))</f>
        <v>0</v>
      </c>
      <c r="DG126" s="90">
        <f>IF(ISNA(VLOOKUP($B126,'[1]1718  Exp_Rev Access'!$F$7:$GK$318,$DG$2,FALSE)),"",VLOOKUP($B126,'[1]1718  Exp_Rev Access'!$F$7:$GK$318,$DG$2,FALSE))</f>
        <v>0</v>
      </c>
      <c r="DH126" s="90">
        <f>IF(ISNA(VLOOKUP($B126,'[1]1718  Exp_Rev Access'!$F$7:$GK$318,$DH$2,FALSE)),"",VLOOKUP($B126,'[1]1718  Exp_Rev Access'!$F$7:$GK$318,$DH$2,FALSE))</f>
        <v>0</v>
      </c>
      <c r="DI126" s="90">
        <f>IF(ISNA(VLOOKUP($B126,'[1]1718  Exp_Rev Access'!$F$7:$GK$318,$DI$2,FALSE)),"",VLOOKUP($B126,'[1]1718  Exp_Rev Access'!$F$7:$GK$318,$DI$2,FALSE))</f>
        <v>16430.29</v>
      </c>
      <c r="DJ126" s="90">
        <f>IF(ISNA(VLOOKUP($B126,'[1]1718  Exp_Rev Access'!$F$7:$GK$318,$DJ$2,FALSE)),"",VLOOKUP($B126,'[1]1718  Exp_Rev Access'!$F$7:$GK$318,$DJ$2,FALSE))</f>
        <v>0</v>
      </c>
      <c r="DK126" s="90">
        <f>IF(ISNA(VLOOKUP($B126,'[1]1718  Exp_Rev Access'!$F$7:$GK$318,$DK$2,FALSE)),"",VLOOKUP($B126,'[1]1718  Exp_Rev Access'!$F$7:$GK$318,$DK$2,FALSE))</f>
        <v>0</v>
      </c>
      <c r="DL126" s="90">
        <f>IF(ISNA(VLOOKUP($B126,'[1]1718  Exp_Rev Access'!$F$7:$GK$318,$DL$2,FALSE)),"",VLOOKUP($B126,'[1]1718  Exp_Rev Access'!$F$7:$GK$318,$DL$2,FALSE))</f>
        <v>0</v>
      </c>
      <c r="DM126" s="90">
        <f>IF(ISNA(VLOOKUP($B126,'[1]1718  Exp_Rev Access'!$F$7:$GK$318,$DM$2,FALSE)),"",VLOOKUP($B126,'[1]1718  Exp_Rev Access'!$F$7:$GK$318,$DM$2,FALSE))</f>
        <v>0</v>
      </c>
      <c r="DN126" s="90">
        <f>IF(ISNA(VLOOKUP($B126,'[1]1718  Exp_Rev Access'!$F$7:$GK$318,$DN$2,FALSE)),"",VLOOKUP($B126,'[1]1718  Exp_Rev Access'!$F$7:$GK$318,$DN$2,FALSE))</f>
        <v>0</v>
      </c>
      <c r="DO126" s="90">
        <f>IF(ISNA(VLOOKUP($B126,'[1]1718  Exp_Rev Access'!$F$7:$GK$318,$DO$2,FALSE)),"",VLOOKUP($B126,'[1]1718  Exp_Rev Access'!$F$7:$GK$318,$DO$2,FALSE))</f>
        <v>0</v>
      </c>
      <c r="DP126" s="90">
        <f>IF(ISNA(VLOOKUP($B126,'[1]1718  Exp_Rev Access'!$F$7:$GK$318,$DP$2,FALSE)),"",VLOOKUP($B126,'[1]1718  Exp_Rev Access'!$F$7:$GK$318,$DP$2,FALSE))</f>
        <v>0</v>
      </c>
      <c r="DQ126" s="90">
        <f>IF(ISNA(VLOOKUP($B126,'[1]1718  Exp_Rev Access'!$F$7:$GK$318,$DQ$2,FALSE)),"",VLOOKUP($B126,'[1]1718  Exp_Rev Access'!$F$7:$GK$318,$DQ$2,FALSE))</f>
        <v>0</v>
      </c>
      <c r="DR126" s="90">
        <f>IF(ISNA(VLOOKUP($B126,'[1]1718  Exp_Rev Access'!$F$7:$GK$318,$DR$2,FALSE)),"",VLOOKUP($B126,'[1]1718  Exp_Rev Access'!$F$7:$GK$318,$DR$2,FALSE))</f>
        <v>0</v>
      </c>
      <c r="DS126" s="90">
        <f>IF(ISNA(VLOOKUP($B126,'[1]1718  Exp_Rev Access'!$F$7:$GK$318,$DS$2,FALSE)),"",VLOOKUP($B126,'[1]1718  Exp_Rev Access'!$F$7:$GK$318,$DS$2,FALSE))</f>
        <v>0</v>
      </c>
      <c r="DT126" s="90">
        <f>IF(ISNA(VLOOKUP($B126,'[1]1718  Exp_Rev Access'!$F$7:$GK$318,$DT$2,FALSE)),"",VLOOKUP($B126,'[1]1718  Exp_Rev Access'!$F$7:$GK$318,$DT$2,FALSE))</f>
        <v>0</v>
      </c>
      <c r="DU126" s="90">
        <f>IF(ISNA(VLOOKUP($B126,'[1]1718  Exp_Rev Access'!$F$7:$GK$318,$DU$2,FALSE)),"",VLOOKUP($B126,'[1]1718  Exp_Rev Access'!$F$7:$GK$318,$DU$2,FALSE))</f>
        <v>0</v>
      </c>
      <c r="DV126" s="90">
        <f>IF(ISNA(VLOOKUP($B126,'[1]1718  Exp_Rev Access'!$F$7:$GK$318,$DV$2,FALSE)),"",VLOOKUP($B126,'[1]1718  Exp_Rev Access'!$F$7:$GK$318,$DV$2,FALSE))</f>
        <v>0</v>
      </c>
      <c r="DW126" s="90">
        <f>IF(ISNA(VLOOKUP($B126,'[1]1718  Exp_Rev Access'!$F$7:$GK$318,$DW$2,FALSE)),"",VLOOKUP($B126,'[1]1718  Exp_Rev Access'!$F$7:$GK$318,$DW$2,FALSE))</f>
        <v>0</v>
      </c>
      <c r="DX126" s="90">
        <f>IF(ISNA(VLOOKUP($B126,'[1]1718  Exp_Rev Access'!$F$7:$GK$318,$DX$2,FALSE)),"",VLOOKUP($B126,'[1]1718  Exp_Rev Access'!$F$7:$GK$318,$DX$2,FALSE))</f>
        <v>0</v>
      </c>
      <c r="DY126" s="90">
        <f>IF(ISNA(VLOOKUP($B126,'[1]1718  Exp_Rev Access'!$F$7:$GK$318,$DY$2,FALSE)),"",VLOOKUP($B126,'[1]1718  Exp_Rev Access'!$F$7:$GK$318,$DY$2,FALSE))</f>
        <v>0</v>
      </c>
      <c r="DZ126" s="90">
        <f>IF(ISNA(VLOOKUP($B126,'[1]1718  Exp_Rev Access'!$F$7:$GK$318,$DZ$2,FALSE)),"",VLOOKUP($B126,'[1]1718  Exp_Rev Access'!$F$7:$GK$318,$DZ$2,FALSE))</f>
        <v>0</v>
      </c>
      <c r="EA126" s="90">
        <f>IF(ISNA(VLOOKUP($B126,'[1]1718  Exp_Rev Access'!$F$7:$GK$318,$EA$2,FALSE)),"",VLOOKUP($B126,'[1]1718  Exp_Rev Access'!$F$7:$GK$318,$EA$2,FALSE))</f>
        <v>0</v>
      </c>
      <c r="EB126" s="90">
        <f>IF(ISNA(VLOOKUP($B126,'[1]1718  Exp_Rev Access'!$F$7:$GK$318,$EB$2,FALSE)),"",VLOOKUP($B126,'[1]1718  Exp_Rev Access'!$F$7:$GK$318,$EB$2,FALSE))</f>
        <v>0</v>
      </c>
      <c r="EC126" s="90">
        <f>IF(ISNA(VLOOKUP($B126,'[1]1718  Exp_Rev Access'!$F$7:$GK$318,$EC$2,FALSE)),"",VLOOKUP($B126,'[1]1718  Exp_Rev Access'!$F$7:$GK$318,$EC$2,FALSE))</f>
        <v>0</v>
      </c>
      <c r="ED126" s="90">
        <f>IF(ISNA(VLOOKUP($B126,'[1]1718  Exp_Rev Access'!$F$7:$GK$318,$ED$2,FALSE)),"",VLOOKUP($B126,'[1]1718  Exp_Rev Access'!$F$7:$GK$318,$ED$2,FALSE))</f>
        <v>0</v>
      </c>
      <c r="EE126" s="90">
        <f>IF(ISNA(VLOOKUP($B126,'[1]1718  Exp_Rev Access'!$F$7:$GK$318,$EE$2,FALSE)),"",VLOOKUP($B126,'[1]1718  Exp_Rev Access'!$F$7:$GK$318,$EE$2,FALSE))</f>
        <v>0</v>
      </c>
      <c r="EF126" s="90">
        <f>IF(ISNA(VLOOKUP($B126,'[1]1718  Exp_Rev Access'!$F$7:$GK$318,$EF$2,FALSE)),"",VLOOKUP($B126,'[1]1718  Exp_Rev Access'!$F$7:$GK$318,$EF$2,FALSE))</f>
        <v>0</v>
      </c>
      <c r="EG126" s="90">
        <f>IF(ISNA(VLOOKUP($B126,'[1]1718  Exp_Rev Access'!$F$7:$GK$318,$EG$2,FALSE)),"",VLOOKUP($B126,'[1]1718  Exp_Rev Access'!$F$7:$GK$318,$EG$2,FALSE))</f>
        <v>0</v>
      </c>
      <c r="EH126" s="90">
        <f>IF(ISNA(VLOOKUP($B126,'[1]1718  Exp_Rev Access'!$F$7:$GK$318,$EH$2,FALSE)),"",VLOOKUP($B126,'[1]1718  Exp_Rev Access'!$F$7:$GK$318,$EH$2,FALSE))</f>
        <v>0</v>
      </c>
      <c r="EI126" s="90">
        <f>IF(ISNA(VLOOKUP($B126,'[1]1718  Exp_Rev Access'!$F$7:$GK$318,$EI$2,FALSE)),"",VLOOKUP($B126,'[1]1718  Exp_Rev Access'!$F$7:$GK$318,$EI$2,FALSE))</f>
        <v>0</v>
      </c>
      <c r="EJ126" s="90">
        <f>IF(ISNA(VLOOKUP($B126,'[1]1718  Exp_Rev Access'!$F$7:$GK$318,$EJ$2,FALSE)),"",VLOOKUP($B126,'[1]1718  Exp_Rev Access'!$F$7:$GK$318,$EJ$2,FALSE))</f>
        <v>0</v>
      </c>
      <c r="EK126" s="90">
        <f>IF(ISNA(VLOOKUP($B126,'[1]1718  Exp_Rev Access'!$F$7:$GK$318,$EK$2,FALSE)),"",VLOOKUP($B126,'[1]1718  Exp_Rev Access'!$F$7:$GK$318,$EK$2,FALSE))</f>
        <v>0</v>
      </c>
      <c r="EL126" s="90">
        <f>IF(ISNA(VLOOKUP($B126,'[1]1718  Exp_Rev Access'!$F$7:$GK$318,$EL$2,FALSE)),"",VLOOKUP($B126,'[1]1718  Exp_Rev Access'!$F$7:$GK$318,$EL$2,FALSE))</f>
        <v>0</v>
      </c>
      <c r="EM126" s="90">
        <f>IF(ISNA(VLOOKUP($B126,'[1]1718  Exp_Rev Access'!$F$7:$GK$318,$EM$2,FALSE)),"",VLOOKUP($B126,'[1]1718  Exp_Rev Access'!$F$7:$GK$318,$EM$2,FALSE))</f>
        <v>0</v>
      </c>
      <c r="EN126" s="90">
        <f>IF(ISNA(VLOOKUP($B126,'[1]1718  Exp_Rev Access'!$F$7:$GK$318,$EN$2,FALSE)),"",VLOOKUP($B126,'[1]1718  Exp_Rev Access'!$F$7:$GK$318,$EN$2,FALSE))</f>
        <v>0</v>
      </c>
      <c r="EO126" s="90">
        <f>IF(ISNA(VLOOKUP($B126,'[1]1718  Exp_Rev Access'!$F$7:$GK$318,$EO$2,FALSE)),"",VLOOKUP($B126,'[1]1718  Exp_Rev Access'!$F$7:$GK$318,$EO$2,FALSE))</f>
        <v>0</v>
      </c>
      <c r="EP126" s="90">
        <f>IF(ISNA(VLOOKUP($B126,'[1]1718  Exp_Rev Access'!$F$7:$GK$318,$EP$2,FALSE)),"",VLOOKUP($B126,'[1]1718  Exp_Rev Access'!$F$7:$GK$318,$EP$2,FALSE))</f>
        <v>0</v>
      </c>
      <c r="EQ126" s="90">
        <f>IF(ISNA(VLOOKUP($B126,'[1]1718  Exp_Rev Access'!$F$7:$GK$318,$EQ$2,FALSE)),"",VLOOKUP($B126,'[1]1718  Exp_Rev Access'!$F$7:$GK$318,$EQ$2,FALSE))</f>
        <v>0</v>
      </c>
      <c r="ER126" s="90">
        <f>IF(ISNA(VLOOKUP($B126,'[1]1718  Exp_Rev Access'!$F$7:$GK$318,$ER$2,FALSE)),"",VLOOKUP($B126,'[1]1718  Exp_Rev Access'!$F$7:$GK$318,$ER$2,FALSE))</f>
        <v>0</v>
      </c>
      <c r="ES126" s="90">
        <f>IF(ISNA(VLOOKUP($B126,'[1]1718  Exp_Rev Access'!$F$7:$GK$318,$ES$2,FALSE)),"",VLOOKUP($B126,'[1]1718  Exp_Rev Access'!$F$7:$GK$318,$ES$2,FALSE))</f>
        <v>0</v>
      </c>
      <c r="ET126" s="90">
        <f>IF(ISNA(VLOOKUP($B126,'[1]1718  Exp_Rev Access'!$F$7:$GK$318,$ET$2,FALSE)),"",VLOOKUP($B126,'[1]1718  Exp_Rev Access'!$F$7:$GK$318,$ET$2,FALSE))</f>
        <v>0</v>
      </c>
      <c r="EU126" s="90">
        <f>IF(ISNA(VLOOKUP($B126,'[1]1718  Exp_Rev Access'!$F$7:$GK$318,$EU$2,FALSE)),"",VLOOKUP($B126,'[1]1718  Exp_Rev Access'!$F$7:$GK$318,$EU$2,FALSE))</f>
        <v>0</v>
      </c>
      <c r="EV126" s="90">
        <f>IF(ISNA(VLOOKUP($B126,'[1]1718  Exp_Rev Access'!$F$7:$GK$318,$EV$2,FALSE)),"",VLOOKUP($B126,'[1]1718  Exp_Rev Access'!$F$7:$GK$318,$EV$2,FALSE))</f>
        <v>0</v>
      </c>
      <c r="EW126" s="90">
        <f>IF(ISNA(VLOOKUP($B126,'[1]1718  Exp_Rev Access'!$F$7:$GK$318,$EW$2,FALSE)),"",VLOOKUP($B126,'[1]1718  Exp_Rev Access'!$F$7:$GK$318,$EW$2,FALSE))</f>
        <v>0</v>
      </c>
      <c r="EX126" s="90">
        <f>IF(ISNA(VLOOKUP($B126,'[1]1718  Exp_Rev Access'!$F$7:$GK$318,$EX$2,FALSE)),"",VLOOKUP($B126,'[1]1718  Exp_Rev Access'!$F$7:$GK$318,$EX$2,FALSE))</f>
        <v>0</v>
      </c>
      <c r="EY126" s="90">
        <f>IF(ISNA(VLOOKUP($B126,'[1]1718  Exp_Rev Access'!$F$7:$GK$318,$EY$2,FALSE)),"",VLOOKUP($B126,'[1]1718  Exp_Rev Access'!$F$7:$GK$318,$EY$2,FALSE))</f>
        <v>0</v>
      </c>
      <c r="EZ126" s="90">
        <f>IF(ISNA(VLOOKUP($B126,'[1]1718  Exp_Rev Access'!$F$7:$GK$318,$EZ$2,FALSE)),"",VLOOKUP($B126,'[1]1718  Exp_Rev Access'!$F$7:$GK$318,$EZ$2,FALSE))</f>
        <v>0</v>
      </c>
      <c r="FA126" s="90">
        <f>IF(ISNA(VLOOKUP($B126,'[1]1718  Exp_Rev Access'!$F$7:$GK$318,$FA$2,FALSE)),"",VLOOKUP($B126,'[1]1718  Exp_Rev Access'!$F$7:$GK$318,$FA$2,FALSE))</f>
        <v>0</v>
      </c>
      <c r="FB126" s="90">
        <f>IF(ISNA(VLOOKUP($B126,'[1]1718  Exp_Rev Access'!$F$7:$GK$318,$FB$2,FALSE)),"",VLOOKUP($B126,'[1]1718  Exp_Rev Access'!$F$7:$GK$318,$FB$2,FALSE))</f>
        <v>0</v>
      </c>
      <c r="FC126" s="90">
        <f>IF(ISNA(VLOOKUP($B126,'[1]1718  Exp_Rev Access'!$F$7:$GK$318,$FC$2,FALSE)),"",VLOOKUP($B126,'[1]1718  Exp_Rev Access'!$F$7:$GK$318,$FC$2,FALSE))</f>
        <v>0</v>
      </c>
      <c r="FD126" s="90">
        <f>IF(ISNA(VLOOKUP($B126,'[1]1718  Exp_Rev Access'!$F$7:$GK$318,$FD$2,FALSE)),"",VLOOKUP($B126,'[1]1718  Exp_Rev Access'!$F$7:$GK$318,$FD$2,FALSE))</f>
        <v>0</v>
      </c>
      <c r="FE126" s="90">
        <f>IF(ISNA(VLOOKUP($B126,'[1]1718  Exp_Rev Access'!$F$7:$GK$318,$FE$2,FALSE)),"",VLOOKUP($B126,'[1]1718  Exp_Rev Access'!$F$7:$GK$318,$FE$2,FALSE))</f>
        <v>0</v>
      </c>
      <c r="FF126" s="90">
        <f>IF(ISNA(VLOOKUP($B126,'[1]1718  Exp_Rev Access'!$F$7:$GK$318,$FF$2,FALSE)),"",VLOOKUP($B126,'[1]1718  Exp_Rev Access'!$F$7:$GK$318,$FF$2,FALSE))</f>
        <v>0</v>
      </c>
      <c r="FG126" s="90">
        <f>IF(ISNA(VLOOKUP($B126,'[1]1718  Exp_Rev Access'!$F$7:$GK$318,$FG$2,FALSE)),"",VLOOKUP($B126,'[1]1718  Exp_Rev Access'!$F$7:$GK$318,$FG$2,FALSE))</f>
        <v>0</v>
      </c>
      <c r="FH126" s="90">
        <f>IF(ISNA(VLOOKUP($B126,'[1]1718  Exp_Rev Access'!$F$7:$GK$318,$FH$2,FALSE)),"",VLOOKUP($B126,'[1]1718  Exp_Rev Access'!$F$7:$GK$318,$FH$2,FALSE))</f>
        <v>0</v>
      </c>
      <c r="FI126" s="90">
        <f>IF(ISNA(VLOOKUP($B126,'[1]1718  Exp_Rev Access'!$F$7:$GK$318,$FI$2,FALSE)),"",VLOOKUP($B126,'[1]1718  Exp_Rev Access'!$F$7:$GK$318,$FI$2,FALSE))</f>
        <v>0</v>
      </c>
      <c r="FJ126" s="90">
        <f>IF(ISNA(VLOOKUP($B126,'[1]1718  Exp_Rev Access'!$F$7:$GK$318,$FJ$2,FALSE)),"",VLOOKUP($B126,'[1]1718  Exp_Rev Access'!$F$7:$GK$318,$FJ$2,FALSE))</f>
        <v>0</v>
      </c>
      <c r="FK126" s="90">
        <f>IF(ISNA(VLOOKUP($B126,'[1]1718  Exp_Rev Access'!$F$7:$GK$318,$FK$2,FALSE)),"",VLOOKUP($B126,'[1]1718  Exp_Rev Access'!$F$7:$GK$318,$FK$2,FALSE))</f>
        <v>0</v>
      </c>
      <c r="FL126" s="90">
        <f>IF(ISNA(VLOOKUP($B126,'[1]1718  Exp_Rev Access'!$F$7:$GK$318,$FL$2,FALSE)),"",VLOOKUP($B126,'[1]1718  Exp_Rev Access'!$F$7:$GK$318,$FL$2,FALSE))</f>
        <v>0</v>
      </c>
      <c r="FM126" s="90">
        <f>IF(ISNA(VLOOKUP($B126,'[1]1718  Exp_Rev Access'!$F$7:$GK$318,$FM$2,FALSE)),"",VLOOKUP($B126,'[1]1718  Exp_Rev Access'!$F$7:$GK$318,$FM$2,FALSE))</f>
        <v>0</v>
      </c>
      <c r="FN126" s="90">
        <f>IF(ISNA(VLOOKUP($B126,'[1]1718  Exp_Rev Access'!$F$7:$GK$318,$FN$2,FALSE)),"",VLOOKUP($B126,'[1]1718  Exp_Rev Access'!$F$7:$GK$318,$FN$2,FALSE))</f>
        <v>0</v>
      </c>
      <c r="FO126" s="90">
        <f>IF(ISNA(VLOOKUP($B126,'[1]1718  Exp_Rev Access'!$F$7:$GK$318,$FO$2,FALSE)),"",VLOOKUP($B126,'[1]1718  Exp_Rev Access'!$F$7:$GK$318,$FO$2,FALSE))</f>
        <v>0</v>
      </c>
      <c r="FP126" s="90">
        <f>IF(ISNA(VLOOKUP($B126,'[1]1718  Exp_Rev Access'!$F$7:$GK$318,$FP$2,FALSE)),"",VLOOKUP($B126,'[1]1718  Exp_Rev Access'!$F$7:$GK$318,$FP$2,FALSE))</f>
        <v>0</v>
      </c>
      <c r="FQ126" s="90">
        <f>IF(ISNA(VLOOKUP($B126,'[1]1718  Exp_Rev Access'!$F$7:$GK$318,$FQ$2,FALSE)),"",VLOOKUP($B126,'[1]1718  Exp_Rev Access'!$F$7:$GK$318,$FQ$2,FALSE))</f>
        <v>0</v>
      </c>
      <c r="FR126" s="90">
        <f>IF(ISNA(VLOOKUP($B126,'[1]1718  Exp_Rev Access'!$F$7:$GK$318,$FR$2,FALSE)),"",VLOOKUP($B126,'[1]1718  Exp_Rev Access'!$F$7:$GK$318,$FR$2,FALSE))</f>
        <v>0</v>
      </c>
      <c r="FS126" s="56">
        <f t="shared" si="398"/>
        <v>58417.500000000007</v>
      </c>
      <c r="FT126" s="92">
        <f t="shared" si="399"/>
        <v>6.0262152821064618E-2</v>
      </c>
      <c r="FU126" s="94">
        <f t="shared" si="400"/>
        <v>869.82578916021453</v>
      </c>
      <c r="FV126" s="95">
        <f>IF(ISNA(VLOOKUP($B126,'[1]1718  Exp_Rev Access'!$F$7:$GK$318,$FV$2,FALSE)),"",VLOOKUP($B126,'[1]1718  Exp_Rev Access'!$F$7:$GK$318,$FV$2,FALSE))</f>
        <v>0</v>
      </c>
      <c r="FW126" s="95">
        <f>IF(ISNA(VLOOKUP($B126,'[1]1718  Exp_Rev Access'!$F$7:$GK$318,$FW$2,FALSE)),"",VLOOKUP($B126,'[1]1718  Exp_Rev Access'!$F$7:$GK$318,$FW$2,FALSE))</f>
        <v>0</v>
      </c>
      <c r="FX126" s="95">
        <f>IF(ISNA(VLOOKUP($B126,'[1]1718  Exp_Rev Access'!$F$7:$GK$318,$FX$2,FALSE)),"",VLOOKUP($B126,'[1]1718  Exp_Rev Access'!$F$7:$GK$318,$FX$2,FALSE))</f>
        <v>0</v>
      </c>
      <c r="FY126" s="95">
        <f>IF(ISNA(VLOOKUP($B126,'[1]1718  Exp_Rev Access'!$F$7:$GK$318,$FY$2,FALSE)),"",VLOOKUP($B126,'[1]1718  Exp_Rev Access'!$F$7:$GK$318,$FY$2,FALSE))</f>
        <v>0</v>
      </c>
      <c r="FZ126" s="95">
        <f>IF(ISNA(VLOOKUP($B126,'[1]1718  Exp_Rev Access'!$F$7:$GK$318,$FZ$2,FALSE)),"",VLOOKUP($B126,'[1]1718  Exp_Rev Access'!$F$7:$GK$318,$FZ$2,FALSE))</f>
        <v>0</v>
      </c>
      <c r="GA126" s="95">
        <f>IF(ISNA(VLOOKUP($B126,'[1]1718  Exp_Rev Access'!$F$7:$GK$318,$GA$2,FALSE)),"",VLOOKUP($B126,'[1]1718  Exp_Rev Access'!$F$7:$GK$318,$GA$2,FALSE))</f>
        <v>0</v>
      </c>
      <c r="GB126" s="95">
        <f>IF(ISNA(VLOOKUP($B126,'[1]1718  Exp_Rev Access'!$F$7:$GK$318,$GB$2,FALSE)),"",VLOOKUP($B126,'[1]1718  Exp_Rev Access'!$F$7:$GK$318,$GB$2,FALSE))</f>
        <v>0</v>
      </c>
      <c r="GC126" s="95">
        <f>IF(ISNA(VLOOKUP($B126,'[1]1718  Exp_Rev Access'!$F$7:$GK$318,$GC$2,FALSE)),"",VLOOKUP($B126,'[1]1718  Exp_Rev Access'!$F$7:$GK$318,$GC$2,FALSE))</f>
        <v>0</v>
      </c>
      <c r="GD126" s="95">
        <f>IF(ISNA(VLOOKUP($B126,'[1]1718  Exp_Rev Access'!$F$7:$GK$318,$GD$2,FALSE)),"",VLOOKUP($B126,'[1]1718  Exp_Rev Access'!$F$7:$GK$318,$GD$2,FALSE))</f>
        <v>0</v>
      </c>
      <c r="GE126" s="95">
        <f>IF(ISNA(VLOOKUP($B126,'[1]1718  Exp_Rev Access'!$F$7:$GK$318,$GE$2,FALSE)),"",VLOOKUP($B126,'[1]1718  Exp_Rev Access'!$F$7:$GK$318,$GE$2,FALSE))</f>
        <v>0</v>
      </c>
      <c r="GF126" s="95">
        <f>IF(ISNA(VLOOKUP($B126,'[1]1718  Exp_Rev Access'!$F$7:$GK$318,$GF$2,FALSE)),"",VLOOKUP($B126,'[1]1718  Exp_Rev Access'!$F$7:$GK$318,$GF$2,FALSE))</f>
        <v>0</v>
      </c>
      <c r="GG126" s="95">
        <f>IF(ISNA(VLOOKUP($B126,'[1]1718  Exp_Rev Access'!$F$7:$GK$318,$GG$2,FALSE)),"",VLOOKUP($B126,'[1]1718  Exp_Rev Access'!$F$7:$GK$318,$GG$2,FALSE))</f>
        <v>0</v>
      </c>
      <c r="GH126" s="95">
        <f>IF(ISNA(VLOOKUP($B126,'[1]1718  Exp_Rev Access'!$F$7:$GK$318,$GH$2,FALSE)),"",VLOOKUP($B126,'[1]1718  Exp_Rev Access'!$F$7:$GK$318,$GH$2,FALSE))</f>
        <v>0</v>
      </c>
      <c r="GI126" s="95">
        <f>IF(ISNA(VLOOKUP($B126,'[1]1718  Exp_Rev Access'!$F$7:$GK$318,$GI$2,FALSE)),"",VLOOKUP($B126,'[1]1718  Exp_Rev Access'!$F$7:$GK$318,$GI$2,FALSE))</f>
        <v>0</v>
      </c>
      <c r="GJ126" s="95">
        <f>IF(ISNA(VLOOKUP($B126,'[1]1718  Exp_Rev Access'!$F$7:$GK$318,$GJ$2,FALSE)),"",VLOOKUP($B126,'[1]1718  Exp_Rev Access'!$F$7:$GK$318,$GJ$2,FALSE))</f>
        <v>0</v>
      </c>
      <c r="GK126" s="95">
        <f>IF(ISNA(VLOOKUP($B126,'[1]1718  Exp_Rev Access'!$F$7:$GK$318,$GK$2,FALSE)),"",VLOOKUP($B126,'[1]1718  Exp_Rev Access'!$F$7:$GK$318,$GK$2,FALSE))</f>
        <v>0</v>
      </c>
      <c r="GL126" s="95">
        <f>IF(ISNA(VLOOKUP($B126,'[1]1718  Exp_Rev Access'!$F$7:$GK$318,$GL$2,FALSE)),"",VLOOKUP($B126,'[1]1718  Exp_Rev Access'!$F$7:$GK$318,$GL$2,FALSE))</f>
        <v>0</v>
      </c>
      <c r="GM126" s="95">
        <f>IF(ISNA(VLOOKUP($B126,'[1]1718  Exp_Rev Access'!$F$7:$GK$318,$GM$2,FALSE)),"",VLOOKUP($B126,'[1]1718  Exp_Rev Access'!$F$7:$GK$318,$GM$2,FALSE))</f>
        <v>0</v>
      </c>
      <c r="GN126" s="95">
        <f>IF(ISNA(VLOOKUP($B126,'[1]1718  Exp_Rev Access'!$F$7:$GK$318,$GN$2,FALSE)),"",VLOOKUP($B126,'[1]1718  Exp_Rev Access'!$F$7:$GK$318,$GN$2,FALSE))</f>
        <v>0</v>
      </c>
      <c r="GO126" s="95">
        <f>IF(ISNA(VLOOKUP($B126,'[1]1718  Exp_Rev Access'!$F$7:$GK$318,$GO$2,FALSE)),"",VLOOKUP($B126,'[1]1718  Exp_Rev Access'!$F$7:$GK$318,$GO$2,FALSE))</f>
        <v>0</v>
      </c>
      <c r="GP126" s="95">
        <f>IF(ISNA(VLOOKUP($B126,'[1]1718  Exp_Rev Access'!$F$7:$GK$318,$GP$2,FALSE)),"",VLOOKUP($B126,'[1]1718  Exp_Rev Access'!$F$7:$GK$318,$GP$2,FALSE))</f>
        <v>0</v>
      </c>
      <c r="GQ126" s="95">
        <f>IF(ISNA(VLOOKUP($B126,'[1]1718  Exp_Rev Access'!$F$7:$GK$318,$GQ$2,FALSE)),"",VLOOKUP($B126,'[1]1718  Exp_Rev Access'!$F$7:$GK$318,$GQ$2,FALSE))</f>
        <v>0</v>
      </c>
      <c r="GR126" s="95">
        <f>IF(ISNA(VLOOKUP($B126,'[1]1718  Exp_Rev Access'!$F$7:$GK$318,$GR$2,FALSE)),"",VLOOKUP($B126,'[1]1718  Exp_Rev Access'!$F$7:$GK$318,$GR$2,FALSE))</f>
        <v>0</v>
      </c>
      <c r="GS126" s="95">
        <f>IF(ISNA(VLOOKUP($B126,'[1]1718  Exp_Rev Access'!$F$7:$GK$318,$GS$2,FALSE)),"",VLOOKUP($B126,'[1]1718  Exp_Rev Access'!$F$7:$GK$318,$GS$2,FALSE))</f>
        <v>0</v>
      </c>
      <c r="GT126" s="95">
        <f>IF(ISNA(VLOOKUP($B126,'[1]1718  Exp_Rev Access'!$F$7:$GK$318,$GT$2,FALSE)),"",VLOOKUP($B126,'[1]1718  Exp_Rev Access'!$F$7:$GK$318,$GT$2,FALSE))</f>
        <v>0</v>
      </c>
      <c r="GU126" s="56">
        <f t="shared" si="401"/>
        <v>0</v>
      </c>
      <c r="GV126" s="92">
        <f t="shared" si="402"/>
        <v>0</v>
      </c>
      <c r="GW126" s="96">
        <f t="shared" si="403"/>
        <v>0</v>
      </c>
    </row>
    <row r="127" spans="1:222" x14ac:dyDescent="0.3">
      <c r="A127" s="98"/>
      <c r="B127" s="88" t="s">
        <v>347</v>
      </c>
      <c r="C127" s="89" t="s">
        <v>348</v>
      </c>
      <c r="D127" s="75">
        <f>IF(ISNA(VLOOKUP($B127,'[1]1718 enrollment_Rev_Exp by size'!$A$7:H465,3,FALSE)),"",VLOOKUP($B127,'[1]1718 enrollment_Rev_Exp by size'!$A$7:$G$363,3,FALSE))</f>
        <v>146.29</v>
      </c>
      <c r="E127" s="76">
        <f>IF(ISNA(VLOOKUP($B127,'[1]1718 enrollment_Rev_Exp by size'!$A$7:I465,5,FALSE)),"",VLOOKUP($B127,'[1]1718 enrollment_Rev_Exp by size'!$A$7:$G$350,5,FALSE))</f>
        <v>4649063.24</v>
      </c>
      <c r="F127" s="70">
        <f t="shared" si="385"/>
        <v>4649063.24</v>
      </c>
      <c r="G127" s="70">
        <f t="shared" si="386"/>
        <v>0</v>
      </c>
      <c r="H127" s="90">
        <f>IF(ISNA(VLOOKUP($B127,'[1]1718  Exp_Rev Access'!$F$7:$GK$318,3,FALSE)),"",VLOOKUP($B127,'[1]1718  Exp_Rev Access'!$F$7:$GK$318,3,FALSE))</f>
        <v>387582.11</v>
      </c>
      <c r="I127" s="90">
        <f>IF(ISNA(VLOOKUP($B127,'[1]1718  Exp_Rev Access'!$F$7:$GK$318,4,FALSE)),"",VLOOKUP($B127,'[1]1718  Exp_Rev Access'!$F$7:$GK$318,4,FALSE))</f>
        <v>0</v>
      </c>
      <c r="J127" s="90">
        <f>IF(ISNA(VLOOKUP($B127,'[1]1718  Exp_Rev Access'!$F$7:$GK$318,5,FALSE)),"",VLOOKUP($B127,'[1]1718  Exp_Rev Access'!$F$7:$GK$318,5,FALSE))</f>
        <v>0</v>
      </c>
      <c r="K127" s="90">
        <f>IF(ISNA(VLOOKUP($B127,'[1]1718  Exp_Rev Access'!$F$7:$GK$318,6,FALSE)),"-",VLOOKUP($B127,'[1]1718  Exp_Rev Access'!$F$7:$GK$318,6,FALSE))</f>
        <v>77171.600000000006</v>
      </c>
      <c r="L127" s="90">
        <f>IF(ISNA(VLOOKUP($B127,'[1]1718  Exp_Rev Access'!$F$7:$GK$318,7,FALSE)),"",VLOOKUP($B127,'[1]1718  Exp_Rev Access'!$F$7:$GK$318,7,FALSE))</f>
        <v>1959080.65</v>
      </c>
      <c r="M127" s="90">
        <f>IF(ISNA(VLOOKUP($B127,'[1]1718  Exp_Rev Access'!$F$7:$GK$318,8,FALSE)),"",VLOOKUP($B127,'[1]1718  Exp_Rev Access'!$F$7:$GK$318,8,FALSE))</f>
        <v>0</v>
      </c>
      <c r="N127" s="56">
        <f t="shared" si="387"/>
        <v>2423834.36</v>
      </c>
      <c r="O127" s="91">
        <f t="shared" si="388"/>
        <v>0.52135973095517618</v>
      </c>
      <c r="P127" s="56">
        <f t="shared" si="389"/>
        <v>16568.694784332489</v>
      </c>
      <c r="Q127" s="90">
        <f>IF(ISNA(VLOOKUP($B127,'[1]1718  Exp_Rev Access'!$F$7:$GK$318,10,FALSE)),"",VLOOKUP($B127,'[1]1718  Exp_Rev Access'!$F$7:$GK$318,10,FALSE))</f>
        <v>0</v>
      </c>
      <c r="R127" s="90">
        <f>IF(ISNA(VLOOKUP($B127,'[1]1718  Exp_Rev Access'!$F$7:$GK$318,11,FALSE)),"",VLOOKUP($B127,'[1]1718  Exp_Rev Access'!$F$7:$GK$318,11,FALSE))</f>
        <v>0</v>
      </c>
      <c r="S127" s="90">
        <f>IF(ISNA(VLOOKUP($B127,'[1]1718  Exp_Rev Access'!$F$7:$GK$318,12,FALSE)),"",VLOOKUP($B127,'[1]1718  Exp_Rev Access'!$F$7:$GK$318,12,FALSE))</f>
        <v>620</v>
      </c>
      <c r="T127" s="90">
        <f>IF(ISNA(VLOOKUP($B127,'[1]1718  Exp_Rev Access'!$F$7:$GK$318,13,FALSE)),"",VLOOKUP($B127,'[1]1718  Exp_Rev Access'!$F$7:$GK$318,13,FALSE))</f>
        <v>0</v>
      </c>
      <c r="U127" s="90">
        <f>IF(ISNA(VLOOKUP($B127,'[1]1718  Exp_Rev Access'!$F$7:$GK$318,14,FALSE)),"",VLOOKUP($B127,'[1]1718  Exp_Rev Access'!$F$7:$GK$318,14,FALSE))</f>
        <v>0</v>
      </c>
      <c r="V127" s="90">
        <f>IF(ISNA(VLOOKUP($B127,'[1]1718  Exp_Rev Access'!$F$7:$GK$318,15,FALSE)),"",VLOOKUP($B127,'[1]1718  Exp_Rev Access'!$F$7:$GK$318,15,FALSE))</f>
        <v>0</v>
      </c>
      <c r="W127" s="90">
        <f>IF(ISNA(VLOOKUP($B127,'[1]1718  Exp_Rev Access'!$F$7:$GK$318,16,FALSE)),"",VLOOKUP($B127,'[1]1718  Exp_Rev Access'!$F$7:$GK$318,16,FALSE))</f>
        <v>0</v>
      </c>
      <c r="X127" s="90">
        <f>IF(ISNA(VLOOKUP($B127,'[1]1718  Exp_Rev Access'!$F$7:$GK$318,17,FALSE)),"",VLOOKUP($B127,'[1]1718  Exp_Rev Access'!$F$7:$GK$318,17,FALSE))</f>
        <v>0</v>
      </c>
      <c r="Y127" s="90">
        <f>IF(ISNA(VLOOKUP($B127,'[1]1718  Exp_Rev Access'!$F$7:$GK$318,18,FALSE)),"",VLOOKUP($B127,'[1]1718  Exp_Rev Access'!$F$7:$GK$318,18,FALSE))</f>
        <v>10</v>
      </c>
      <c r="Z127" s="90">
        <f>IF(ISNA(VLOOKUP($B127,'[1]1718  Exp_Rev Access'!$F$7:$GK$318,19,FALSE)),"",VLOOKUP($B127,'[1]1718  Exp_Rev Access'!$F$7:$GK$318,19,FALSE))</f>
        <v>0</v>
      </c>
      <c r="AA127" s="90">
        <f>IF(ISNA(VLOOKUP($B127,'[1]1718  Exp_Rev Access'!$F$7:$GK$318,20,FALSE)),"",VLOOKUP($B127,'[1]1718  Exp_Rev Access'!$F$7:$GK$318,20,FALSE))</f>
        <v>0</v>
      </c>
      <c r="AB127" s="90">
        <f>IF(ISNA(VLOOKUP($B127,'[1]1718  Exp_Rev Access'!$F$7:$GK$318,21,FALSE)),"",VLOOKUP($B127,'[1]1718  Exp_Rev Access'!$F$7:$GK$318,21,FALSE))</f>
        <v>0</v>
      </c>
      <c r="AC127" s="90">
        <f>IF(ISNA(VLOOKUP($B127,'[1]1718  Exp_Rev Access'!$F$7:$GK$318,22,FALSE)),"",VLOOKUP($B127,'[1]1718  Exp_Rev Access'!$F$7:$GK$318,22,FALSE))</f>
        <v>0</v>
      </c>
      <c r="AD127" s="90">
        <f>IF(ISNA(VLOOKUP($B127,'[1]1718  Exp_Rev Access'!$F$7:$GK$318,23,FALSE)),"",VLOOKUP($B127,'[1]1718  Exp_Rev Access'!$F$7:$GK$318,23,FALSE))</f>
        <v>21111.73</v>
      </c>
      <c r="AE127" s="90">
        <f>IF(ISNA(VLOOKUP($B127,'[1]1718  Exp_Rev Access'!$F$7:$GK$318,24,FALSE)),"",VLOOKUP($B127,'[1]1718  Exp_Rev Access'!$F$7:$GK$318,24,FALSE))</f>
        <v>12957.73</v>
      </c>
      <c r="AF127" s="90">
        <f>IF(ISNA(VLOOKUP($B127,'[1]1718  Exp_Rev Access'!$F$7:$GK$318,25,FALSE)),"",VLOOKUP($B127,'[1]1718  Exp_Rev Access'!$F$7:$GK$318,25,FALSE))</f>
        <v>0</v>
      </c>
      <c r="AG127" s="90">
        <f>IF(ISNA(VLOOKUP($B127,'[1]1718  Exp_Rev Access'!$F$7:$GK$318,26,FALSE)),"",VLOOKUP($B127,'[1]1718  Exp_Rev Access'!$F$7:$GK$318,26,FALSE))</f>
        <v>11817.13</v>
      </c>
      <c r="AH127" s="90">
        <f>IF(ISNA(VLOOKUP($B127,'[1]1718  Exp_Rev Access'!$F$7:$GK$318,27,FALSE)),"",VLOOKUP($B127,'[1]1718  Exp_Rev Access'!$F$7:$GK$318,27,FALSE))</f>
        <v>10</v>
      </c>
      <c r="AI127" s="90">
        <f>IF(ISNA(VLOOKUP($B127,'[1]1718  Exp_Rev Access'!$F$7:$GK$318,28,FALSE)),"",VLOOKUP($B127,'[1]1718  Exp_Rev Access'!$F$7:$GK$318,28,FALSE))</f>
        <v>0</v>
      </c>
      <c r="AJ127" s="90">
        <f>IF(ISNA(VLOOKUP($B127,'[1]1718  Exp_Rev Access'!$F$7:$GK$318,29,FALSE)),"",VLOOKUP($B127,'[1]1718  Exp_Rev Access'!$F$7:$GK$318,29,FALSE))</f>
        <v>25435.72</v>
      </c>
      <c r="AK127" s="90">
        <f>IF(ISNA(VLOOKUP($B127,'[1]1718  Exp_Rev Access'!$F$7:$GK$318,30,FALSE)),"",VLOOKUP($B127,'[1]1718  Exp_Rev Access'!$F$7:$GK$318,30,FALSE))</f>
        <v>1072.31</v>
      </c>
      <c r="AL127" s="90">
        <f>IF(ISNA(VLOOKUP($B127,'[1]1718  Exp_Rev Access'!$F$7:$GK$318,31,FALSE)),"",VLOOKUP($B127,'[1]1718  Exp_Rev Access'!$F$7:$GK$318,31,FALSE))</f>
        <v>120.78</v>
      </c>
      <c r="AM127" s="56">
        <f t="shared" si="390"/>
        <v>73155.399999999994</v>
      </c>
      <c r="AN127" s="92">
        <f t="shared" si="391"/>
        <v>1.5735514064549483E-2</v>
      </c>
      <c r="AO127" s="71">
        <f t="shared" si="392"/>
        <v>500.07109166723632</v>
      </c>
      <c r="AP127" s="90">
        <f>IF(ISNA(VLOOKUP($B127,'[1]1718  Exp_Rev Access'!$F$7:$GK$318,33,FALSE)),"",VLOOKUP($B127,'[1]1718  Exp_Rev Access'!$F$7:$GK$318,33,FALSE))</f>
        <v>1498753.35</v>
      </c>
      <c r="AQ127" s="90">
        <f>IF(ISNA(VLOOKUP($B127,'[1]1718  Exp_Rev Access'!$F$7:$GK$318,34,FALSE)),"",VLOOKUP($B127,'[1]1718  Exp_Rev Access'!$F$7:$GK$318,34,FALSE))</f>
        <v>34563.93</v>
      </c>
      <c r="AR127" s="90">
        <f>IF(ISNA(VLOOKUP($B127,'[1]1718  Exp_Rev Access'!$F$7:$GK$318,35,FALSE)),"",VLOOKUP($B127,'[1]1718  Exp_Rev Access'!$F$7:$GK$318,35,FALSE))</f>
        <v>223192.28</v>
      </c>
      <c r="AS127" s="90">
        <f>IF(ISNA(VLOOKUP($B127,'[1]1718  Exp_Rev Access'!$F$7:$GK$318,36,FALSE)),"",VLOOKUP($B127,'[1]1718  Exp_Rev Access'!$F$7:$GK$318,36,FALSE))</f>
        <v>0</v>
      </c>
      <c r="AT127" s="90">
        <f>IF(ISNA(VLOOKUP($B127,'[1]1718  Exp_Rev Access'!$F$7:$GK$318,37,FALSE)),"",VLOOKUP($B127,'[1]1718  Exp_Rev Access'!$F$7:$GK$318,37,FALSE))</f>
        <v>0</v>
      </c>
      <c r="AU127" s="56">
        <f t="shared" si="393"/>
        <v>1756509.56</v>
      </c>
      <c r="AV127" s="93">
        <f t="shared" si="394"/>
        <v>0.37782010467984084</v>
      </c>
      <c r="AW127" s="56">
        <f t="shared" si="395"/>
        <v>12007.037801626906</v>
      </c>
      <c r="AX127" s="90">
        <f>IF(ISNA(VLOOKUP($B127,'[1]1718  Exp_Rev Access'!$F$7:$GK$318,39,FALSE)),"",VLOOKUP($B127,'[1]1718  Exp_Rev Access'!$F$7:$GK$318,39,FALSE))</f>
        <v>0</v>
      </c>
      <c r="AY127" s="90">
        <f>IF(ISNA(VLOOKUP($B127,'[1]1718  Exp_Rev Access'!$F$7:$GK$318,40,FALSE)),"",VLOOKUP($B127,'[1]1718  Exp_Rev Access'!$F$7:$GK$318,40,FALSE))</f>
        <v>117201.48</v>
      </c>
      <c r="AZ127" s="90">
        <f>IF(ISNA(VLOOKUP($B127,'[1]1718  Exp_Rev Access'!$F$7:$GK$318,41,FALSE)),"",VLOOKUP($B127,'[1]1718  Exp_Rev Access'!$F$7:$GK$318,41,FALSE))</f>
        <v>0</v>
      </c>
      <c r="BA127" s="90">
        <f>IF(ISNA(VLOOKUP($B127,'[1]1718  Exp_Rev Access'!$F$7:$GK$318,42,FALSE)),"",VLOOKUP($B127,'[1]1718  Exp_Rev Access'!$F$7:$GK$318,42,FALSE))</f>
        <v>0</v>
      </c>
      <c r="BB127" s="90">
        <f>IF(ISNA(VLOOKUP($B127,'[1]1718  Exp_Rev Access'!$F$7:$GK$318,43,FALSE)),"",VLOOKUP($B127,'[1]1718  Exp_Rev Access'!$F$7:$GK$318,43,FALSE))</f>
        <v>0</v>
      </c>
      <c r="BC127" s="90">
        <f>IF(ISNA(VLOOKUP($B127,'[1]1718  Exp_Rev Access'!$F$7:$GK$318,44,FALSE)),"",VLOOKUP($B127,'[1]1718  Exp_Rev Access'!$F$7:$GK$318,44,FALSE))</f>
        <v>76488.42</v>
      </c>
      <c r="BD127" s="90">
        <f>IF(ISNA(VLOOKUP($B127,'[1]1718  Exp_Rev Access'!$F$7:$GK$318,45,FALSE)),"",VLOOKUP($B127,'[1]1718  Exp_Rev Access'!$F$7:$GK$318,45,FALSE))</f>
        <v>0</v>
      </c>
      <c r="BE127" s="90">
        <f>IF(ISNA(VLOOKUP($B127,'[1]1718  Exp_Rev Access'!$F$7:$GK$318,46,FALSE)),"",VLOOKUP($B127,'[1]1718  Exp_Rev Access'!$F$7:$GK$318,46,FALSE))</f>
        <v>0</v>
      </c>
      <c r="BF127" s="90">
        <f>IF(ISNA(VLOOKUP($B127,'[1]1718  Exp_Rev Access'!$F$7:$GK$318,47,FALSE)),"",VLOOKUP($B127,'[1]1718  Exp_Rev Access'!$F$7:$GK$318,47,FALSE))</f>
        <v>0</v>
      </c>
      <c r="BG127" s="90">
        <f>IF(ISNA(VLOOKUP($B127,'[1]1718  Exp_Rev Access'!$F$7:$GK$318,48,FALSE)),"",VLOOKUP($B127,'[1]1718  Exp_Rev Access'!$F$7:$GK$318,48,FALSE))</f>
        <v>0</v>
      </c>
      <c r="BH127" s="90">
        <f>IF(ISNA(VLOOKUP($B127,'[1]1718  Exp_Rev Access'!$F$7:$GK$318,49,FALSE)),"",VLOOKUP($B127,'[1]1718  Exp_Rev Access'!$F$7:$GK$318,49,FALSE))</f>
        <v>3047.93</v>
      </c>
      <c r="BI127" s="90">
        <f>IF(ISNA(VLOOKUP($B127,'[1]1718  Exp_Rev Access'!$F$7:$GK$318,50,FALSE)),"",VLOOKUP($B127,'[1]1718  Exp_Rev Access'!$F$7:$GK$318,50,FALSE))</f>
        <v>0</v>
      </c>
      <c r="BJ127" s="90">
        <f>IF(ISNA(VLOOKUP($B127,'[1]1718  Exp_Rev Access'!$F$7:$GK$318,51,FALSE)),"",VLOOKUP($B127,'[1]1718  Exp_Rev Access'!$F$7:$GK$318,51,FALSE))</f>
        <v>1950.73</v>
      </c>
      <c r="BK127" s="90">
        <f>IF(ISNA(VLOOKUP($B127,'[1]1718  Exp_Rev Access'!$F$7:$GK$318,52,FALSE)),"",VLOOKUP($B127,'[1]1718  Exp_Rev Access'!$F$7:$GK$318,52,FALSE))</f>
        <v>77125.2</v>
      </c>
      <c r="BL127" s="90">
        <f>IF(ISNA(VLOOKUP($B127,'[1]1718  Exp_Rev Access'!$F$7:$GK$318,53,FALSE)),"",VLOOKUP($B127,'[1]1718  Exp_Rev Access'!$F$7:$GK$318,53,FALSE))</f>
        <v>0</v>
      </c>
      <c r="BM127" s="90">
        <f>IF(ISNA(VLOOKUP($B127,'[1]1718  Exp_Rev Access'!$F$7:$GK$318,54,FALSE)),"",VLOOKUP($B127,'[1]1718  Exp_Rev Access'!$F$7:$GK$318,54,FALSE))</f>
        <v>0</v>
      </c>
      <c r="BN127" s="90">
        <f>IF(ISNA(VLOOKUP($B127,'[1]1718  Exp_Rev Access'!$F$7:$GK$318,55,FALSE)),"",VLOOKUP($B127,'[1]1718  Exp_Rev Access'!$F$7:$GK$318,55,FALSE))</f>
        <v>0</v>
      </c>
      <c r="BO127" s="90">
        <f>IF(ISNA(VLOOKUP($B127,'[1]1718  Exp_Rev Access'!$F$7:$GK$318,56,FALSE)),"",VLOOKUP($B127,'[1]1718  Exp_Rev Access'!$F$7:$GK$318,56,FALSE))</f>
        <v>0</v>
      </c>
      <c r="BP127" s="90">
        <f>IF(ISNA(VLOOKUP($B127,'[1]1718  Exp_Rev Access'!$F$7:$GK$318,57,FALSE)),"",VLOOKUP($B127,'[1]1718  Exp_Rev Access'!$F$7:$GK$318,57,FALSE))</f>
        <v>0</v>
      </c>
      <c r="BQ127" s="90">
        <f>IF(ISNA(VLOOKUP($B127,'[1]1718  Exp_Rev Access'!$F$7:$GK$318,58,FALSE)),"",VLOOKUP($B127,'[1]1718  Exp_Rev Access'!$F$7:$GK$318,58,FALSE))</f>
        <v>0</v>
      </c>
      <c r="BR127" s="90">
        <f>IF(ISNA(VLOOKUP($B127,'[1]1718  Exp_Rev Access'!$F$7:$GK$318,59,FALSE)),"",VLOOKUP($B127,'[1]1718  Exp_Rev Access'!$F$7:$GK$318,59,FALSE))</f>
        <v>0</v>
      </c>
      <c r="BS127" s="90">
        <f>IF(ISNA(VLOOKUP($B127,'[1]1718  Exp_Rev Access'!$F$7:$GK$318,60,FALSE)),"",VLOOKUP($B127,'[1]1718  Exp_Rev Access'!$F$7:$GK$318,60,FALSE))</f>
        <v>0</v>
      </c>
      <c r="BT127" s="90">
        <f>IF(ISNA(VLOOKUP($B127,'[1]1718  Exp_Rev Access'!$F$7:$GK$318,61,FALSE)),"",VLOOKUP($B127,'[1]1718  Exp_Rev Access'!$F$7:$GK$318,61,FALSE))</f>
        <v>0</v>
      </c>
      <c r="BU127" s="90">
        <f>IF(ISNA(VLOOKUP($B127,'[1]1718  Exp_Rev Access'!$F$7:$GK$318,62,FALSE)),"",VLOOKUP($B127,'[1]1718  Exp_Rev Access'!$F$7:$GK$318,62,FALSE))</f>
        <v>0</v>
      </c>
      <c r="BV127" s="56">
        <f t="shared" si="236"/>
        <v>275813.76000000001</v>
      </c>
      <c r="BW127" s="92">
        <f t="shared" si="396"/>
        <v>5.9326738691556281E-2</v>
      </c>
      <c r="BX127" s="71">
        <f t="shared" si="397"/>
        <v>1885.3903889534488</v>
      </c>
      <c r="BY127" s="90">
        <f>IF(ISNA(VLOOKUP($B127,'[1]1718  Exp_Rev Access'!$F$7:$GK$318,64,FALSE)),"",VLOOKUP($B127,'[1]1718  Exp_Rev Access'!$F$7:$GK$318,64,FALSE))</f>
        <v>0</v>
      </c>
      <c r="BZ127" s="90">
        <f>IF(ISNA(VLOOKUP($B127,'[1]1718  Exp_Rev Access'!$F$7:$GK$318,65,FALSE)),"",VLOOKUP($B127,'[1]1718  Exp_Rev Access'!$F$7:$GK$318,65,FALSE))</f>
        <v>0</v>
      </c>
      <c r="CA127" s="90">
        <f>IF(ISNA(VLOOKUP($B127,'[1]1718  Exp_Rev Access'!$F$7:$GK$318,66,FALSE)),"",VLOOKUP($B127,'[1]1718  Exp_Rev Access'!$F$7:$GK$318,66,FALSE))</f>
        <v>0</v>
      </c>
      <c r="CB127" s="90">
        <f>IF(ISNA(VLOOKUP($B127,'[1]1718  Exp_Rev Access'!$F$7:$GK$318,67,FALSE)),"",VLOOKUP($B127,'[1]1718  Exp_Rev Access'!$F$7:$GK$318,67,FALSE))</f>
        <v>0</v>
      </c>
      <c r="CC127" s="90">
        <f>IF(ISNA(VLOOKUP($B127,'[1]1718  Exp_Rev Access'!$F$7:$GK$318,68,FALSE)),"",VLOOKUP($B127,'[1]1718  Exp_Rev Access'!$F$7:$GK$318,68,FALSE))</f>
        <v>2315.5500000000002</v>
      </c>
      <c r="CD127" s="90">
        <f>IF(ISNA(VLOOKUP($B127,'[1]1718  Exp_Rev Access'!$F$7:$GK$318,69,FALSE)),"",VLOOKUP($B127,'[1]1718  Exp_Rev Access'!$F$7:$GK$318,69,FALSE))</f>
        <v>0</v>
      </c>
      <c r="CE127" s="56">
        <f t="shared" si="237"/>
        <v>2315.5500000000002</v>
      </c>
      <c r="CF127" s="92">
        <f t="shared" si="251"/>
        <v>4.9806807962457403E-4</v>
      </c>
      <c r="CG127" s="78">
        <f t="shared" si="252"/>
        <v>15.828491352792401</v>
      </c>
      <c r="CH127" s="90">
        <f>IF(ISNA(VLOOKUP($B127,'[1]1718  Exp_Rev Access'!$F$7:$GK$318,$CH$2,FALSE)),"",VLOOKUP($B127,'[1]1718  Exp_Rev Access'!$F$7:$GK$318,$CH$2,FALSE))</f>
        <v>0</v>
      </c>
      <c r="CI127" s="90">
        <f>IF(ISNA(VLOOKUP($B127,'[1]1718  Exp_Rev Access'!$F$7:$GK$318,$CI$2,FALSE)),"",VLOOKUP($B127,'[1]1718  Exp_Rev Access'!$F$7:$GK$318,$CI$2,FALSE))</f>
        <v>0</v>
      </c>
      <c r="CJ127" s="90">
        <f>IF(ISNA(VLOOKUP($B127,'[1]1718  Exp_Rev Access'!$F$7:$GK$318,$CJ$2,FALSE)),"",VLOOKUP($B127,'[1]1718  Exp_Rev Access'!$F$7:$GK$318,$CJ$2,FALSE))</f>
        <v>0</v>
      </c>
      <c r="CK127" s="90">
        <f>IF(ISNA(VLOOKUP($B127,'[1]1718  Exp_Rev Access'!$F$7:$GK$318,$CK$2,FALSE)),"",VLOOKUP($B127,'[1]1718  Exp_Rev Access'!$F$7:$GK$318,$CK$2,FALSE))</f>
        <v>0</v>
      </c>
      <c r="CL127" s="90">
        <f>IF(ISNA(VLOOKUP($B127,'[1]1718  Exp_Rev Access'!$F$7:$GK$318,$CL$2,FALSE)),"",VLOOKUP($B127,'[1]1718  Exp_Rev Access'!$F$7:$GK$318,$CL$2,FALSE))</f>
        <v>0</v>
      </c>
      <c r="CM127" s="90">
        <f>IF(ISNA(VLOOKUP($B127,'[1]1718  Exp_Rev Access'!$F$7:$GK$318,$CM$2,FALSE)),"",VLOOKUP($B127,'[1]1718  Exp_Rev Access'!$F$7:$GK$318,$CM$2,FALSE))</f>
        <v>0</v>
      </c>
      <c r="CN127" s="90">
        <f>IF(ISNA(VLOOKUP($B127,'[1]1718  Exp_Rev Access'!$F$7:$GK$318,$CN$2,FALSE)),"",VLOOKUP($B127,'[1]1718  Exp_Rev Access'!$F$7:$GK$318,$CN$2,FALSE))</f>
        <v>0</v>
      </c>
      <c r="CO127" s="90">
        <f>IF(ISNA(VLOOKUP($B127,'[1]1718  Exp_Rev Access'!$F$7:$GK$318,$CO$2,FALSE)),"",VLOOKUP($B127,'[1]1718  Exp_Rev Access'!$F$7:$GK$318,$CO$2,FALSE))</f>
        <v>0</v>
      </c>
      <c r="CP127" s="90">
        <f>IF(ISNA(VLOOKUP($B127,'[1]1718  Exp_Rev Access'!$F$7:$GK$318,$CP$2,FALSE)),"",VLOOKUP($B127,'[1]1718  Exp_Rev Access'!$F$7:$GK$318,$CP$2,FALSE))</f>
        <v>0</v>
      </c>
      <c r="CQ127" s="90">
        <f>IF(ISNA(VLOOKUP($B127,'[1]1718  Exp_Rev Access'!$F$7:$GK$318,$CQ$2,FALSE)),"",VLOOKUP($B127,'[1]1718  Exp_Rev Access'!$F$7:$GK$318,$CQ$2,FALSE))</f>
        <v>30228.03</v>
      </c>
      <c r="CR127" s="90">
        <f>IF(ISNA(VLOOKUP($B127,'[1]1718  Exp_Rev Access'!$F$7:$GK$318,$CR$2,FALSE)),"",VLOOKUP($B127,'[1]1718  Exp_Rev Access'!$F$7:$GK$318,$CR$2,FALSE))</f>
        <v>0</v>
      </c>
      <c r="CS127" s="90">
        <f>IF(ISNA(VLOOKUP($B127,'[1]1718  Exp_Rev Access'!$F$7:$GK$318,$CS$2,FALSE)),"",VLOOKUP($B127,'[1]1718  Exp_Rev Access'!$F$7:$GK$318,$CS$2,FALSE))</f>
        <v>0</v>
      </c>
      <c r="CT127" s="90">
        <f>IF(ISNA(VLOOKUP($B127,'[1]1718  Exp_Rev Access'!$F$7:$GK$318,$CT$2,FALSE)),"",VLOOKUP($B127,'[1]1718  Exp_Rev Access'!$F$7:$GK$318,$CT$2,FALSE))</f>
        <v>0</v>
      </c>
      <c r="CU127" s="90">
        <f>IF(ISNA(VLOOKUP($B127,'[1]1718  Exp_Rev Access'!$F$7:$GK$318,$CU$2,FALSE)),"",VLOOKUP($B127,'[1]1718  Exp_Rev Access'!$F$7:$GK$318,$CU$2,FALSE))</f>
        <v>19914.59</v>
      </c>
      <c r="CV127" s="90">
        <f>IF(ISNA(VLOOKUP($B127,'[1]1718  Exp_Rev Access'!$F$7:$GK$318,$CV$2,FALSE)),"",VLOOKUP($B127,'[1]1718  Exp_Rev Access'!$F$7:$GK$318,$CV$2,FALSE))</f>
        <v>3029.66</v>
      </c>
      <c r="CW127" s="90">
        <f>IF(ISNA(VLOOKUP($B127,'[1]1718  Exp_Rev Access'!$F$7:$GK$318,$CW$2,FALSE)),"",VLOOKUP($B127,'[1]1718  Exp_Rev Access'!$F$7:$GK$318,$CW$2,FALSE))</f>
        <v>0</v>
      </c>
      <c r="CX127" s="90">
        <f>IF(ISNA(VLOOKUP($B127,'[1]1718  Exp_Rev Access'!$F$7:$GK$318,$CX$2,FALSE)),"",VLOOKUP($B127,'[1]1718  Exp_Rev Access'!$F$7:$GK$318,$CX$2,FALSE))</f>
        <v>0</v>
      </c>
      <c r="CY127" s="90">
        <f>IF(ISNA(VLOOKUP($B127,'[1]1718  Exp_Rev Access'!$F$7:$GK$318,$CY$2,FALSE)),"",VLOOKUP($B127,'[1]1718  Exp_Rev Access'!$F$7:$GK$318,$CY$2,FALSE))</f>
        <v>0</v>
      </c>
      <c r="CZ127" s="90">
        <f>IF(ISNA(VLOOKUP($B127,'[1]1718  Exp_Rev Access'!$F$7:$GK$318,$CZ$2,FALSE)),"",VLOOKUP($B127,'[1]1718  Exp_Rev Access'!$F$7:$GK$318,$CZ$2,FALSE))</f>
        <v>0</v>
      </c>
      <c r="DA127" s="90">
        <f>IF(ISNA(VLOOKUP($B127,'[1]1718  Exp_Rev Access'!$F$7:$GK$318,$DA$2,FALSE)),"",VLOOKUP($B127,'[1]1718  Exp_Rev Access'!$F$7:$GK$318,$DA$2,FALSE))</f>
        <v>0</v>
      </c>
      <c r="DB127" s="90">
        <f>IF(ISNA(VLOOKUP($B127,'[1]1718  Exp_Rev Access'!$F$7:$GK$318,$DB$2,FALSE)),"",VLOOKUP($B127,'[1]1718  Exp_Rev Access'!$F$7:$GK$318,$DB$2,FALSE))</f>
        <v>0</v>
      </c>
      <c r="DC127" s="90">
        <f>IF(ISNA(VLOOKUP($B127,'[1]1718  Exp_Rev Access'!$F$7:$GK$318,$DC$2,FALSE)),"",VLOOKUP($B127,'[1]1718  Exp_Rev Access'!$F$7:$GK$318,$DC$2,FALSE))</f>
        <v>0</v>
      </c>
      <c r="DD127" s="90">
        <f>IF(ISNA(VLOOKUP($B127,'[1]1718  Exp_Rev Access'!$F$7:$GK$318,$DD$2,FALSE)),"",VLOOKUP($B127,'[1]1718  Exp_Rev Access'!$F$7:$GK$318,$DD$2,FALSE))</f>
        <v>0</v>
      </c>
      <c r="DE127" s="90">
        <f>IF(ISNA(VLOOKUP($B127,'[1]1718  Exp_Rev Access'!$F$7:$GK$318,$DE$2,FALSE)),"",VLOOKUP($B127,'[1]1718  Exp_Rev Access'!$F$7:$GK$318,$DE$2,FALSE))</f>
        <v>0</v>
      </c>
      <c r="DF127" s="90">
        <f>IF(ISNA(VLOOKUP($B127,'[1]1718  Exp_Rev Access'!$F$7:$GK$318,$DF$2,FALSE)),"",VLOOKUP($B127,'[1]1718  Exp_Rev Access'!$F$7:$GK$318,$DF$2,FALSE))</f>
        <v>0</v>
      </c>
      <c r="DG127" s="90">
        <f>IF(ISNA(VLOOKUP($B127,'[1]1718  Exp_Rev Access'!$F$7:$GK$318,$DG$2,FALSE)),"",VLOOKUP($B127,'[1]1718  Exp_Rev Access'!$F$7:$GK$318,$DG$2,FALSE))</f>
        <v>7361.28</v>
      </c>
      <c r="DH127" s="90">
        <f>IF(ISNA(VLOOKUP($B127,'[1]1718  Exp_Rev Access'!$F$7:$GK$318,$DH$2,FALSE)),"",VLOOKUP($B127,'[1]1718  Exp_Rev Access'!$F$7:$GK$318,$DH$2,FALSE))</f>
        <v>0</v>
      </c>
      <c r="DI127" s="90">
        <f>IF(ISNA(VLOOKUP($B127,'[1]1718  Exp_Rev Access'!$F$7:$GK$318,$DI$2,FALSE)),"",VLOOKUP($B127,'[1]1718  Exp_Rev Access'!$F$7:$GK$318,$DI$2,FALSE))</f>
        <v>44062.239999999998</v>
      </c>
      <c r="DJ127" s="90">
        <f>IF(ISNA(VLOOKUP($B127,'[1]1718  Exp_Rev Access'!$F$7:$GK$318,$DJ$2,FALSE)),"",VLOOKUP($B127,'[1]1718  Exp_Rev Access'!$F$7:$GK$318,$DJ$2,FALSE))</f>
        <v>0</v>
      </c>
      <c r="DK127" s="90">
        <f>IF(ISNA(VLOOKUP($B127,'[1]1718  Exp_Rev Access'!$F$7:$GK$318,$DK$2,FALSE)),"",VLOOKUP($B127,'[1]1718  Exp_Rev Access'!$F$7:$GK$318,$DK$2,FALSE))</f>
        <v>0</v>
      </c>
      <c r="DL127" s="90">
        <f>IF(ISNA(VLOOKUP($B127,'[1]1718  Exp_Rev Access'!$F$7:$GK$318,$DL$2,FALSE)),"",VLOOKUP($B127,'[1]1718  Exp_Rev Access'!$F$7:$GK$318,$DL$2,FALSE))</f>
        <v>0</v>
      </c>
      <c r="DM127" s="90">
        <f>IF(ISNA(VLOOKUP($B127,'[1]1718  Exp_Rev Access'!$F$7:$GK$318,$DM$2,FALSE)),"",VLOOKUP($B127,'[1]1718  Exp_Rev Access'!$F$7:$GK$318,$DM$2,FALSE))</f>
        <v>0</v>
      </c>
      <c r="DN127" s="90">
        <f>IF(ISNA(VLOOKUP($B127,'[1]1718  Exp_Rev Access'!$F$7:$GK$318,$DN$2,FALSE)),"",VLOOKUP($B127,'[1]1718  Exp_Rev Access'!$F$7:$GK$318,$DN$2,FALSE))</f>
        <v>0</v>
      </c>
      <c r="DO127" s="90">
        <f>IF(ISNA(VLOOKUP($B127,'[1]1718  Exp_Rev Access'!$F$7:$GK$318,$DO$2,FALSE)),"",VLOOKUP($B127,'[1]1718  Exp_Rev Access'!$F$7:$GK$318,$DO$2,FALSE))</f>
        <v>0</v>
      </c>
      <c r="DP127" s="90">
        <f>IF(ISNA(VLOOKUP($B127,'[1]1718  Exp_Rev Access'!$F$7:$GK$318,$DP$2,FALSE)),"",VLOOKUP($B127,'[1]1718  Exp_Rev Access'!$F$7:$GK$318,$DP$2,FALSE))</f>
        <v>0</v>
      </c>
      <c r="DQ127" s="90">
        <f>IF(ISNA(VLOOKUP($B127,'[1]1718  Exp_Rev Access'!$F$7:$GK$318,$DQ$2,FALSE)),"",VLOOKUP($B127,'[1]1718  Exp_Rev Access'!$F$7:$GK$318,$DQ$2,FALSE))</f>
        <v>0</v>
      </c>
      <c r="DR127" s="90">
        <f>IF(ISNA(VLOOKUP($B127,'[1]1718  Exp_Rev Access'!$F$7:$GK$318,$DR$2,FALSE)),"",VLOOKUP($B127,'[1]1718  Exp_Rev Access'!$F$7:$GK$318,$DR$2,FALSE))</f>
        <v>0</v>
      </c>
      <c r="DS127" s="90">
        <f>IF(ISNA(VLOOKUP($B127,'[1]1718  Exp_Rev Access'!$F$7:$GK$318,$DS$2,FALSE)),"",VLOOKUP($B127,'[1]1718  Exp_Rev Access'!$F$7:$GK$318,$DS$2,FALSE))</f>
        <v>0</v>
      </c>
      <c r="DT127" s="90">
        <f>IF(ISNA(VLOOKUP($B127,'[1]1718  Exp_Rev Access'!$F$7:$GK$318,$DT$2,FALSE)),"",VLOOKUP($B127,'[1]1718  Exp_Rev Access'!$F$7:$GK$318,$DT$2,FALSE))</f>
        <v>0</v>
      </c>
      <c r="DU127" s="90">
        <f>IF(ISNA(VLOOKUP($B127,'[1]1718  Exp_Rev Access'!$F$7:$GK$318,$DU$2,FALSE)),"",VLOOKUP($B127,'[1]1718  Exp_Rev Access'!$F$7:$GK$318,$DU$2,FALSE))</f>
        <v>0</v>
      </c>
      <c r="DV127" s="90">
        <f>IF(ISNA(VLOOKUP($B127,'[1]1718  Exp_Rev Access'!$F$7:$GK$318,$DV$2,FALSE)),"",VLOOKUP($B127,'[1]1718  Exp_Rev Access'!$F$7:$GK$318,$DV$2,FALSE))</f>
        <v>0</v>
      </c>
      <c r="DW127" s="90">
        <f>IF(ISNA(VLOOKUP($B127,'[1]1718  Exp_Rev Access'!$F$7:$GK$318,$DW$2,FALSE)),"",VLOOKUP($B127,'[1]1718  Exp_Rev Access'!$F$7:$GK$318,$DW$2,FALSE))</f>
        <v>0</v>
      </c>
      <c r="DX127" s="90">
        <f>IF(ISNA(VLOOKUP($B127,'[1]1718  Exp_Rev Access'!$F$7:$GK$318,$DX$2,FALSE)),"",VLOOKUP($B127,'[1]1718  Exp_Rev Access'!$F$7:$GK$318,$DX$2,FALSE))</f>
        <v>0</v>
      </c>
      <c r="DY127" s="90">
        <f>IF(ISNA(VLOOKUP($B127,'[1]1718  Exp_Rev Access'!$F$7:$GK$318,$DY$2,FALSE)),"",VLOOKUP($B127,'[1]1718  Exp_Rev Access'!$F$7:$GK$318,$DY$2,FALSE))</f>
        <v>37.89</v>
      </c>
      <c r="DZ127" s="90">
        <f>IF(ISNA(VLOOKUP($B127,'[1]1718  Exp_Rev Access'!$F$7:$GK$318,$DZ$2,FALSE)),"",VLOOKUP($B127,'[1]1718  Exp_Rev Access'!$F$7:$GK$318,$DZ$2,FALSE))</f>
        <v>0</v>
      </c>
      <c r="EA127" s="90">
        <f>IF(ISNA(VLOOKUP($B127,'[1]1718  Exp_Rev Access'!$F$7:$GK$318,$EA$2,FALSE)),"",VLOOKUP($B127,'[1]1718  Exp_Rev Access'!$F$7:$GK$318,$EA$2,FALSE))</f>
        <v>0</v>
      </c>
      <c r="EB127" s="90">
        <f>IF(ISNA(VLOOKUP($B127,'[1]1718  Exp_Rev Access'!$F$7:$GK$318,$EB$2,FALSE)),"",VLOOKUP($B127,'[1]1718  Exp_Rev Access'!$F$7:$GK$318,$EB$2,FALSE))</f>
        <v>0</v>
      </c>
      <c r="EC127" s="90">
        <f>IF(ISNA(VLOOKUP($B127,'[1]1718  Exp_Rev Access'!$F$7:$GK$318,$EC$2,FALSE)),"",VLOOKUP($B127,'[1]1718  Exp_Rev Access'!$F$7:$GK$318,$EC$2,FALSE))</f>
        <v>0</v>
      </c>
      <c r="ED127" s="90">
        <f>IF(ISNA(VLOOKUP($B127,'[1]1718  Exp_Rev Access'!$F$7:$GK$318,$ED$2,FALSE)),"",VLOOKUP($B127,'[1]1718  Exp_Rev Access'!$F$7:$GK$318,$ED$2,FALSE))</f>
        <v>0</v>
      </c>
      <c r="EE127" s="90">
        <f>IF(ISNA(VLOOKUP($B127,'[1]1718  Exp_Rev Access'!$F$7:$GK$318,$EE$2,FALSE)),"",VLOOKUP($B127,'[1]1718  Exp_Rev Access'!$F$7:$GK$318,$EE$2,FALSE))</f>
        <v>0</v>
      </c>
      <c r="EF127" s="90">
        <f>IF(ISNA(VLOOKUP($B127,'[1]1718  Exp_Rev Access'!$F$7:$GK$318,$EF$2,FALSE)),"",VLOOKUP($B127,'[1]1718  Exp_Rev Access'!$F$7:$GK$318,$EF$2,FALSE))</f>
        <v>0</v>
      </c>
      <c r="EG127" s="90">
        <f>IF(ISNA(VLOOKUP($B127,'[1]1718  Exp_Rev Access'!$F$7:$GK$318,$EG$2,FALSE)),"",VLOOKUP($B127,'[1]1718  Exp_Rev Access'!$F$7:$GK$318,$EG$2,FALSE))</f>
        <v>0</v>
      </c>
      <c r="EH127" s="90">
        <f>IF(ISNA(VLOOKUP($B127,'[1]1718  Exp_Rev Access'!$F$7:$GK$318,$EH$2,FALSE)),"",VLOOKUP($B127,'[1]1718  Exp_Rev Access'!$F$7:$GK$318,$EH$2,FALSE))</f>
        <v>0</v>
      </c>
      <c r="EI127" s="90">
        <f>IF(ISNA(VLOOKUP($B127,'[1]1718  Exp_Rev Access'!$F$7:$GK$318,$EI$2,FALSE)),"",VLOOKUP($B127,'[1]1718  Exp_Rev Access'!$F$7:$GK$318,$EI$2,FALSE))</f>
        <v>0</v>
      </c>
      <c r="EJ127" s="90">
        <f>IF(ISNA(VLOOKUP($B127,'[1]1718  Exp_Rev Access'!$F$7:$GK$318,$EJ$2,FALSE)),"",VLOOKUP($B127,'[1]1718  Exp_Rev Access'!$F$7:$GK$318,$EJ$2,FALSE))</f>
        <v>0</v>
      </c>
      <c r="EK127" s="90">
        <f>IF(ISNA(VLOOKUP($B127,'[1]1718  Exp_Rev Access'!$F$7:$GK$318,$EK$2,FALSE)),"",VLOOKUP($B127,'[1]1718  Exp_Rev Access'!$F$7:$GK$318,$EK$2,FALSE))</f>
        <v>0</v>
      </c>
      <c r="EL127" s="90">
        <f>IF(ISNA(VLOOKUP($B127,'[1]1718  Exp_Rev Access'!$F$7:$GK$318,$EL$2,FALSE)),"",VLOOKUP($B127,'[1]1718  Exp_Rev Access'!$F$7:$GK$318,$EL$2,FALSE))</f>
        <v>0</v>
      </c>
      <c r="EM127" s="90">
        <f>IF(ISNA(VLOOKUP($B127,'[1]1718  Exp_Rev Access'!$F$7:$GK$318,$EM$2,FALSE)),"",VLOOKUP($B127,'[1]1718  Exp_Rev Access'!$F$7:$GK$318,$EM$2,FALSE))</f>
        <v>0</v>
      </c>
      <c r="EN127" s="90">
        <f>IF(ISNA(VLOOKUP($B127,'[1]1718  Exp_Rev Access'!$F$7:$GK$318,$EN$2,FALSE)),"",VLOOKUP($B127,'[1]1718  Exp_Rev Access'!$F$7:$GK$318,$EN$2,FALSE))</f>
        <v>0</v>
      </c>
      <c r="EO127" s="90">
        <f>IF(ISNA(VLOOKUP($B127,'[1]1718  Exp_Rev Access'!$F$7:$GK$318,$EO$2,FALSE)),"",VLOOKUP($B127,'[1]1718  Exp_Rev Access'!$F$7:$GK$318,$EO$2,FALSE))</f>
        <v>0</v>
      </c>
      <c r="EP127" s="90">
        <f>IF(ISNA(VLOOKUP($B127,'[1]1718  Exp_Rev Access'!$F$7:$GK$318,$EP$2,FALSE)),"",VLOOKUP($B127,'[1]1718  Exp_Rev Access'!$F$7:$GK$318,$EP$2,FALSE))</f>
        <v>0</v>
      </c>
      <c r="EQ127" s="90">
        <f>IF(ISNA(VLOOKUP($B127,'[1]1718  Exp_Rev Access'!$F$7:$GK$318,$EQ$2,FALSE)),"",VLOOKUP($B127,'[1]1718  Exp_Rev Access'!$F$7:$GK$318,$EQ$2,FALSE))</f>
        <v>0</v>
      </c>
      <c r="ER127" s="90">
        <f>IF(ISNA(VLOOKUP($B127,'[1]1718  Exp_Rev Access'!$F$7:$GK$318,$ER$2,FALSE)),"",VLOOKUP($B127,'[1]1718  Exp_Rev Access'!$F$7:$GK$318,$ER$2,FALSE))</f>
        <v>0</v>
      </c>
      <c r="ES127" s="90">
        <f>IF(ISNA(VLOOKUP($B127,'[1]1718  Exp_Rev Access'!$F$7:$GK$318,$ES$2,FALSE)),"",VLOOKUP($B127,'[1]1718  Exp_Rev Access'!$F$7:$GK$318,$ES$2,FALSE))</f>
        <v>0</v>
      </c>
      <c r="ET127" s="90">
        <f>IF(ISNA(VLOOKUP($B127,'[1]1718  Exp_Rev Access'!$F$7:$GK$318,$ET$2,FALSE)),"",VLOOKUP($B127,'[1]1718  Exp_Rev Access'!$F$7:$GK$318,$ET$2,FALSE))</f>
        <v>0</v>
      </c>
      <c r="EU127" s="90">
        <f>IF(ISNA(VLOOKUP($B127,'[1]1718  Exp_Rev Access'!$F$7:$GK$318,$EU$2,FALSE)),"",VLOOKUP($B127,'[1]1718  Exp_Rev Access'!$F$7:$GK$318,$EU$2,FALSE))</f>
        <v>0</v>
      </c>
      <c r="EV127" s="90">
        <f>IF(ISNA(VLOOKUP($B127,'[1]1718  Exp_Rev Access'!$F$7:$GK$318,$EV$2,FALSE)),"",VLOOKUP($B127,'[1]1718  Exp_Rev Access'!$F$7:$GK$318,$EV$2,FALSE))</f>
        <v>0</v>
      </c>
      <c r="EW127" s="90">
        <f>IF(ISNA(VLOOKUP($B127,'[1]1718  Exp_Rev Access'!$F$7:$GK$318,$EW$2,FALSE)),"",VLOOKUP($B127,'[1]1718  Exp_Rev Access'!$F$7:$GK$318,$EW$2,FALSE))</f>
        <v>0</v>
      </c>
      <c r="EX127" s="90">
        <f>IF(ISNA(VLOOKUP($B127,'[1]1718  Exp_Rev Access'!$F$7:$GK$318,$EX$2,FALSE)),"",VLOOKUP($B127,'[1]1718  Exp_Rev Access'!$F$7:$GK$318,$EX$2,FALSE))</f>
        <v>0</v>
      </c>
      <c r="EY127" s="90">
        <f>IF(ISNA(VLOOKUP($B127,'[1]1718  Exp_Rev Access'!$F$7:$GK$318,$EY$2,FALSE)),"",VLOOKUP($B127,'[1]1718  Exp_Rev Access'!$F$7:$GK$318,$EY$2,FALSE))</f>
        <v>0</v>
      </c>
      <c r="EZ127" s="90">
        <f>IF(ISNA(VLOOKUP($B127,'[1]1718  Exp_Rev Access'!$F$7:$GK$318,$EZ$2,FALSE)),"",VLOOKUP($B127,'[1]1718  Exp_Rev Access'!$F$7:$GK$318,$EZ$2,FALSE))</f>
        <v>0</v>
      </c>
      <c r="FA127" s="90">
        <f>IF(ISNA(VLOOKUP($B127,'[1]1718  Exp_Rev Access'!$F$7:$GK$318,$FA$2,FALSE)),"",VLOOKUP($B127,'[1]1718  Exp_Rev Access'!$F$7:$GK$318,$FA$2,FALSE))</f>
        <v>0</v>
      </c>
      <c r="FB127" s="90">
        <f>IF(ISNA(VLOOKUP($B127,'[1]1718  Exp_Rev Access'!$F$7:$GK$318,$FB$2,FALSE)),"",VLOOKUP($B127,'[1]1718  Exp_Rev Access'!$F$7:$GK$318,$FB$2,FALSE))</f>
        <v>0</v>
      </c>
      <c r="FC127" s="90">
        <f>IF(ISNA(VLOOKUP($B127,'[1]1718  Exp_Rev Access'!$F$7:$GK$318,$FC$2,FALSE)),"",VLOOKUP($B127,'[1]1718  Exp_Rev Access'!$F$7:$GK$318,$FC$2,FALSE))</f>
        <v>0</v>
      </c>
      <c r="FD127" s="90">
        <f>IF(ISNA(VLOOKUP($B127,'[1]1718  Exp_Rev Access'!$F$7:$GK$318,$FD$2,FALSE)),"",VLOOKUP($B127,'[1]1718  Exp_Rev Access'!$F$7:$GK$318,$FD$2,FALSE))</f>
        <v>0</v>
      </c>
      <c r="FE127" s="90">
        <f>IF(ISNA(VLOOKUP($B127,'[1]1718  Exp_Rev Access'!$F$7:$GK$318,$FE$2,FALSE)),"",VLOOKUP($B127,'[1]1718  Exp_Rev Access'!$F$7:$GK$318,$FE$2,FALSE))</f>
        <v>0</v>
      </c>
      <c r="FF127" s="90">
        <f>IF(ISNA(VLOOKUP($B127,'[1]1718  Exp_Rev Access'!$F$7:$GK$318,$FF$2,FALSE)),"",VLOOKUP($B127,'[1]1718  Exp_Rev Access'!$F$7:$GK$318,$FF$2,FALSE))</f>
        <v>0</v>
      </c>
      <c r="FG127" s="90">
        <f>IF(ISNA(VLOOKUP($B127,'[1]1718  Exp_Rev Access'!$F$7:$GK$318,$FG$2,FALSE)),"",VLOOKUP($B127,'[1]1718  Exp_Rev Access'!$F$7:$GK$318,$FG$2,FALSE))</f>
        <v>0</v>
      </c>
      <c r="FH127" s="90">
        <f>IF(ISNA(VLOOKUP($B127,'[1]1718  Exp_Rev Access'!$F$7:$GK$318,$FH$2,FALSE)),"",VLOOKUP($B127,'[1]1718  Exp_Rev Access'!$F$7:$GK$318,$FH$2,FALSE))</f>
        <v>0</v>
      </c>
      <c r="FI127" s="90">
        <f>IF(ISNA(VLOOKUP($B127,'[1]1718  Exp_Rev Access'!$F$7:$GK$318,$FI$2,FALSE)),"",VLOOKUP($B127,'[1]1718  Exp_Rev Access'!$F$7:$GK$318,$FI$2,FALSE))</f>
        <v>0</v>
      </c>
      <c r="FJ127" s="90">
        <f>IF(ISNA(VLOOKUP($B127,'[1]1718  Exp_Rev Access'!$F$7:$GK$318,$FJ$2,FALSE)),"",VLOOKUP($B127,'[1]1718  Exp_Rev Access'!$F$7:$GK$318,$FJ$2,FALSE))</f>
        <v>0</v>
      </c>
      <c r="FK127" s="90">
        <f>IF(ISNA(VLOOKUP($B127,'[1]1718  Exp_Rev Access'!$F$7:$GK$318,$FK$2,FALSE)),"",VLOOKUP($B127,'[1]1718  Exp_Rev Access'!$F$7:$GK$318,$FK$2,FALSE))</f>
        <v>0</v>
      </c>
      <c r="FL127" s="90">
        <f>IF(ISNA(VLOOKUP($B127,'[1]1718  Exp_Rev Access'!$F$7:$GK$318,$FL$2,FALSE)),"",VLOOKUP($B127,'[1]1718  Exp_Rev Access'!$F$7:$GK$318,$FL$2,FALSE))</f>
        <v>0</v>
      </c>
      <c r="FM127" s="90">
        <f>IF(ISNA(VLOOKUP($B127,'[1]1718  Exp_Rev Access'!$F$7:$GK$318,$FM$2,FALSE)),"",VLOOKUP($B127,'[1]1718  Exp_Rev Access'!$F$7:$GK$318,$FM$2,FALSE))</f>
        <v>0</v>
      </c>
      <c r="FN127" s="90">
        <f>IF(ISNA(VLOOKUP($B127,'[1]1718  Exp_Rev Access'!$F$7:$GK$318,$FN$2,FALSE)),"",VLOOKUP($B127,'[1]1718  Exp_Rev Access'!$F$7:$GK$318,$FN$2,FALSE))</f>
        <v>0</v>
      </c>
      <c r="FO127" s="90">
        <f>IF(ISNA(VLOOKUP($B127,'[1]1718  Exp_Rev Access'!$F$7:$GK$318,$FO$2,FALSE)),"",VLOOKUP($B127,'[1]1718  Exp_Rev Access'!$F$7:$GK$318,$FO$2,FALSE))</f>
        <v>0</v>
      </c>
      <c r="FP127" s="90">
        <f>IF(ISNA(VLOOKUP($B127,'[1]1718  Exp_Rev Access'!$F$7:$GK$318,$FP$2,FALSE)),"",VLOOKUP($B127,'[1]1718  Exp_Rev Access'!$F$7:$GK$318,$FP$2,FALSE))</f>
        <v>0</v>
      </c>
      <c r="FQ127" s="90">
        <f>IF(ISNA(VLOOKUP($B127,'[1]1718  Exp_Rev Access'!$F$7:$GK$318,$FQ$2,FALSE)),"",VLOOKUP($B127,'[1]1718  Exp_Rev Access'!$F$7:$GK$318,$FQ$2,FALSE))</f>
        <v>0</v>
      </c>
      <c r="FR127" s="90">
        <f>IF(ISNA(VLOOKUP($B127,'[1]1718  Exp_Rev Access'!$F$7:$GK$318,$FR$2,FALSE)),"",VLOOKUP($B127,'[1]1718  Exp_Rev Access'!$F$7:$GK$318,$FR$2,FALSE))</f>
        <v>4760.92</v>
      </c>
      <c r="FS127" s="56">
        <f t="shared" si="398"/>
        <v>109394.60999999999</v>
      </c>
      <c r="FT127" s="92">
        <f t="shared" si="399"/>
        <v>2.3530462880948028E-2</v>
      </c>
      <c r="FU127" s="94">
        <f t="shared" si="400"/>
        <v>747.79280880442946</v>
      </c>
      <c r="FV127" s="95">
        <f>IF(ISNA(VLOOKUP($B127,'[1]1718  Exp_Rev Access'!$F$7:$GK$318,$FV$2,FALSE)),"",VLOOKUP($B127,'[1]1718  Exp_Rev Access'!$F$7:$GK$318,$FV$2,FALSE))</f>
        <v>0</v>
      </c>
      <c r="FW127" s="95">
        <f>IF(ISNA(VLOOKUP($B127,'[1]1718  Exp_Rev Access'!$F$7:$GK$318,$FW$2,FALSE)),"",VLOOKUP($B127,'[1]1718  Exp_Rev Access'!$F$7:$GK$318,$FW$2,FALSE))</f>
        <v>0</v>
      </c>
      <c r="FX127" s="95">
        <f>IF(ISNA(VLOOKUP($B127,'[1]1718  Exp_Rev Access'!$F$7:$GK$318,$FX$2,FALSE)),"",VLOOKUP($B127,'[1]1718  Exp_Rev Access'!$F$7:$GK$318,$FX$2,FALSE))</f>
        <v>0</v>
      </c>
      <c r="FY127" s="95">
        <f>IF(ISNA(VLOOKUP($B127,'[1]1718  Exp_Rev Access'!$F$7:$GK$318,$FY$2,FALSE)),"",VLOOKUP($B127,'[1]1718  Exp_Rev Access'!$F$7:$GK$318,$FY$2,FALSE))</f>
        <v>0</v>
      </c>
      <c r="FZ127" s="95">
        <f>IF(ISNA(VLOOKUP($B127,'[1]1718  Exp_Rev Access'!$F$7:$GK$318,$FZ$2,FALSE)),"",VLOOKUP($B127,'[1]1718  Exp_Rev Access'!$F$7:$GK$318,$FZ$2,FALSE))</f>
        <v>0</v>
      </c>
      <c r="GA127" s="95">
        <f>IF(ISNA(VLOOKUP($B127,'[1]1718  Exp_Rev Access'!$F$7:$GK$318,$GA$2,FALSE)),"",VLOOKUP($B127,'[1]1718  Exp_Rev Access'!$F$7:$GK$318,$GA$2,FALSE))</f>
        <v>0</v>
      </c>
      <c r="GB127" s="95">
        <f>IF(ISNA(VLOOKUP($B127,'[1]1718  Exp_Rev Access'!$F$7:$GK$318,$GB$2,FALSE)),"",VLOOKUP($B127,'[1]1718  Exp_Rev Access'!$F$7:$GK$318,$GB$2,FALSE))</f>
        <v>0</v>
      </c>
      <c r="GC127" s="95">
        <f>IF(ISNA(VLOOKUP($B127,'[1]1718  Exp_Rev Access'!$F$7:$GK$318,$GC$2,FALSE)),"",VLOOKUP($B127,'[1]1718  Exp_Rev Access'!$F$7:$GK$318,$GC$2,FALSE))</f>
        <v>0</v>
      </c>
      <c r="GD127" s="95">
        <f>IF(ISNA(VLOOKUP($B127,'[1]1718  Exp_Rev Access'!$F$7:$GK$318,$GD$2,FALSE)),"",VLOOKUP($B127,'[1]1718  Exp_Rev Access'!$F$7:$GK$318,$GD$2,FALSE))</f>
        <v>0</v>
      </c>
      <c r="GE127" s="95">
        <f>IF(ISNA(VLOOKUP($B127,'[1]1718  Exp_Rev Access'!$F$7:$GK$318,$GE$2,FALSE)),"",VLOOKUP($B127,'[1]1718  Exp_Rev Access'!$F$7:$GK$318,$GE$2,FALSE))</f>
        <v>0</v>
      </c>
      <c r="GF127" s="95">
        <f>IF(ISNA(VLOOKUP($B127,'[1]1718  Exp_Rev Access'!$F$7:$GK$318,$GF$2,FALSE)),"",VLOOKUP($B127,'[1]1718  Exp_Rev Access'!$F$7:$GK$318,$GF$2,FALSE))</f>
        <v>0</v>
      </c>
      <c r="GG127" s="95">
        <f>IF(ISNA(VLOOKUP($B127,'[1]1718  Exp_Rev Access'!$F$7:$GK$318,$GG$2,FALSE)),"",VLOOKUP($B127,'[1]1718  Exp_Rev Access'!$F$7:$GK$318,$GG$2,FALSE))</f>
        <v>0</v>
      </c>
      <c r="GH127" s="95">
        <f>IF(ISNA(VLOOKUP($B127,'[1]1718  Exp_Rev Access'!$F$7:$GK$318,$GH$2,FALSE)),"",VLOOKUP($B127,'[1]1718  Exp_Rev Access'!$F$7:$GK$318,$GH$2,FALSE))</f>
        <v>7000</v>
      </c>
      <c r="GI127" s="95">
        <f>IF(ISNA(VLOOKUP($B127,'[1]1718  Exp_Rev Access'!$F$7:$GK$318,$GI$2,FALSE)),"",VLOOKUP($B127,'[1]1718  Exp_Rev Access'!$F$7:$GK$318,$GI$2,FALSE))</f>
        <v>0</v>
      </c>
      <c r="GJ127" s="95">
        <f>IF(ISNA(VLOOKUP($B127,'[1]1718  Exp_Rev Access'!$F$7:$GK$318,$GJ$2,FALSE)),"",VLOOKUP($B127,'[1]1718  Exp_Rev Access'!$F$7:$GK$318,$GJ$2,FALSE))</f>
        <v>0</v>
      </c>
      <c r="GK127" s="95">
        <f>IF(ISNA(VLOOKUP($B127,'[1]1718  Exp_Rev Access'!$F$7:$GK$318,$GK$2,FALSE)),"",VLOOKUP($B127,'[1]1718  Exp_Rev Access'!$F$7:$GK$318,$GK$2,FALSE))</f>
        <v>460</v>
      </c>
      <c r="GL127" s="95">
        <f>IF(ISNA(VLOOKUP($B127,'[1]1718  Exp_Rev Access'!$F$7:$GK$318,$GL$2,FALSE)),"",VLOOKUP($B127,'[1]1718  Exp_Rev Access'!$F$7:$GK$318,$GL$2,FALSE))</f>
        <v>580</v>
      </c>
      <c r="GM127" s="95">
        <f>IF(ISNA(VLOOKUP($B127,'[1]1718  Exp_Rev Access'!$F$7:$GK$318,$GM$2,FALSE)),"",VLOOKUP($B127,'[1]1718  Exp_Rev Access'!$F$7:$GK$318,$GM$2,FALSE))</f>
        <v>0</v>
      </c>
      <c r="GN127" s="95">
        <f>IF(ISNA(VLOOKUP($B127,'[1]1718  Exp_Rev Access'!$F$7:$GK$318,$GN$2,FALSE)),"",VLOOKUP($B127,'[1]1718  Exp_Rev Access'!$F$7:$GK$318,$GN$2,FALSE))</f>
        <v>0</v>
      </c>
      <c r="GO127" s="95">
        <f>IF(ISNA(VLOOKUP($B127,'[1]1718  Exp_Rev Access'!$F$7:$GK$318,$GO$2,FALSE)),"",VLOOKUP($B127,'[1]1718  Exp_Rev Access'!$F$7:$GK$318,$GO$2,FALSE))</f>
        <v>0</v>
      </c>
      <c r="GP127" s="95">
        <f>IF(ISNA(VLOOKUP($B127,'[1]1718  Exp_Rev Access'!$F$7:$GK$318,$GP$2,FALSE)),"",VLOOKUP($B127,'[1]1718  Exp_Rev Access'!$F$7:$GK$318,$GP$2,FALSE))</f>
        <v>0</v>
      </c>
      <c r="GQ127" s="95">
        <f>IF(ISNA(VLOOKUP($B127,'[1]1718  Exp_Rev Access'!$F$7:$GK$318,$GQ$2,FALSE)),"",VLOOKUP($B127,'[1]1718  Exp_Rev Access'!$F$7:$GK$318,$GQ$2,FALSE))</f>
        <v>0</v>
      </c>
      <c r="GR127" s="95">
        <f>IF(ISNA(VLOOKUP($B127,'[1]1718  Exp_Rev Access'!$F$7:$GK$318,$GR$2,FALSE)),"",VLOOKUP($B127,'[1]1718  Exp_Rev Access'!$F$7:$GK$318,$GR$2,FALSE))</f>
        <v>0</v>
      </c>
      <c r="GS127" s="95">
        <f>IF(ISNA(VLOOKUP($B127,'[1]1718  Exp_Rev Access'!$F$7:$GK$318,$GS$2,FALSE)),"",VLOOKUP($B127,'[1]1718  Exp_Rev Access'!$F$7:$GK$318,$GS$2,FALSE))</f>
        <v>0</v>
      </c>
      <c r="GT127" s="95">
        <f>IF(ISNA(VLOOKUP($B127,'[1]1718  Exp_Rev Access'!$F$7:$GK$318,$GT$2,FALSE)),"",VLOOKUP($B127,'[1]1718  Exp_Rev Access'!$F$7:$GK$318,$GT$2,FALSE))</f>
        <v>0</v>
      </c>
      <c r="GU127" s="56">
        <f t="shared" si="401"/>
        <v>8040</v>
      </c>
      <c r="GV127" s="92">
        <f t="shared" si="402"/>
        <v>1.7293806483045387E-3</v>
      </c>
      <c r="GW127" s="96">
        <f t="shared" si="403"/>
        <v>54.959327363456154</v>
      </c>
      <c r="HE127" s="97"/>
      <c r="HF127" s="97"/>
      <c r="HG127" s="97"/>
      <c r="HH127" s="97"/>
      <c r="HI127" s="97"/>
      <c r="HJ127" s="97"/>
      <c r="HK127" s="97"/>
      <c r="HL127" s="97"/>
      <c r="HM127" s="97"/>
      <c r="HN127" s="97"/>
    </row>
    <row r="128" spans="1:222" x14ac:dyDescent="0.3">
      <c r="A128" s="108"/>
      <c r="B128" s="88" t="s">
        <v>349</v>
      </c>
      <c r="C128" s="89" t="s">
        <v>350</v>
      </c>
      <c r="D128" s="75">
        <f>IF(ISNA(VLOOKUP($B128,'[1]1718 enrollment_Rev_Exp by size'!$A$7:H466,3,FALSE)),"",VLOOKUP($B128,'[1]1718 enrollment_Rev_Exp by size'!$A$7:$G$363,3,FALSE))</f>
        <v>590</v>
      </c>
      <c r="E128" s="76">
        <f>IF(ISNA(VLOOKUP($B128,'[1]1718 enrollment_Rev_Exp by size'!$A$7:I466,5,FALSE)),"",VLOOKUP($B128,'[1]1718 enrollment_Rev_Exp by size'!$A$7:$G$350,5,FALSE))</f>
        <v>9613153.7799999993</v>
      </c>
      <c r="F128" s="70">
        <f t="shared" si="385"/>
        <v>9613153.7799999975</v>
      </c>
      <c r="G128" s="70">
        <f t="shared" si="386"/>
        <v>0</v>
      </c>
      <c r="H128" s="90">
        <f>IF(ISNA(VLOOKUP($B128,'[1]1718  Exp_Rev Access'!$F$7:$GK$318,3,FALSE)),"",VLOOKUP($B128,'[1]1718  Exp_Rev Access'!$F$7:$GK$318,3,FALSE))</f>
        <v>1948811.64</v>
      </c>
      <c r="I128" s="90">
        <f>IF(ISNA(VLOOKUP($B128,'[1]1718  Exp_Rev Access'!$F$7:$GK$318,4,FALSE)),"",VLOOKUP($B128,'[1]1718  Exp_Rev Access'!$F$7:$GK$318,4,FALSE))</f>
        <v>0</v>
      </c>
      <c r="J128" s="90">
        <f>IF(ISNA(VLOOKUP($B128,'[1]1718  Exp_Rev Access'!$F$7:$GK$318,5,FALSE)),"",VLOOKUP($B128,'[1]1718  Exp_Rev Access'!$F$7:$GK$318,5,FALSE))</f>
        <v>12492.03</v>
      </c>
      <c r="K128" s="90">
        <f>IF(ISNA(VLOOKUP($B128,'[1]1718  Exp_Rev Access'!$F$7:$GK$318,6,FALSE)),"-",VLOOKUP($B128,'[1]1718  Exp_Rev Access'!$F$7:$GK$318,6,FALSE))</f>
        <v>35346.980000000003</v>
      </c>
      <c r="L128" s="90">
        <f>IF(ISNA(VLOOKUP($B128,'[1]1718  Exp_Rev Access'!$F$7:$GK$318,7,FALSE)),"",VLOOKUP($B128,'[1]1718  Exp_Rev Access'!$F$7:$GK$318,7,FALSE))</f>
        <v>353613.16</v>
      </c>
      <c r="M128" s="90">
        <f>IF(ISNA(VLOOKUP($B128,'[1]1718  Exp_Rev Access'!$F$7:$GK$318,8,FALSE)),"",VLOOKUP($B128,'[1]1718  Exp_Rev Access'!$F$7:$GK$318,8,FALSE))</f>
        <v>0</v>
      </c>
      <c r="N128" s="56">
        <f t="shared" si="387"/>
        <v>2350263.81</v>
      </c>
      <c r="O128" s="91">
        <f t="shared" si="388"/>
        <v>0.24448415824676428</v>
      </c>
      <c r="P128" s="56">
        <f t="shared" si="389"/>
        <v>3983.4979830508478</v>
      </c>
      <c r="Q128" s="90">
        <f>IF(ISNA(VLOOKUP($B128,'[1]1718  Exp_Rev Access'!$F$7:$GK$318,10,FALSE)),"",VLOOKUP($B128,'[1]1718  Exp_Rev Access'!$F$7:$GK$318,10,FALSE))</f>
        <v>451</v>
      </c>
      <c r="R128" s="90">
        <f>IF(ISNA(VLOOKUP($B128,'[1]1718  Exp_Rev Access'!$F$7:$GK$318,11,FALSE)),"",VLOOKUP($B128,'[1]1718  Exp_Rev Access'!$F$7:$GK$318,11,FALSE))</f>
        <v>0</v>
      </c>
      <c r="S128" s="90">
        <f>IF(ISNA(VLOOKUP($B128,'[1]1718  Exp_Rev Access'!$F$7:$GK$318,12,FALSE)),"",VLOOKUP($B128,'[1]1718  Exp_Rev Access'!$F$7:$GK$318,12,FALSE))</f>
        <v>0</v>
      </c>
      <c r="T128" s="90">
        <f>IF(ISNA(VLOOKUP($B128,'[1]1718  Exp_Rev Access'!$F$7:$GK$318,13,FALSE)),"",VLOOKUP($B128,'[1]1718  Exp_Rev Access'!$F$7:$GK$318,13,FALSE))</f>
        <v>0</v>
      </c>
      <c r="U128" s="90">
        <f>IF(ISNA(VLOOKUP($B128,'[1]1718  Exp_Rev Access'!$F$7:$GK$318,14,FALSE)),"",VLOOKUP($B128,'[1]1718  Exp_Rev Access'!$F$7:$GK$318,14,FALSE))</f>
        <v>0</v>
      </c>
      <c r="V128" s="90">
        <f>IF(ISNA(VLOOKUP($B128,'[1]1718  Exp_Rev Access'!$F$7:$GK$318,15,FALSE)),"",VLOOKUP($B128,'[1]1718  Exp_Rev Access'!$F$7:$GK$318,15,FALSE))</f>
        <v>0</v>
      </c>
      <c r="W128" s="90">
        <f>IF(ISNA(VLOOKUP($B128,'[1]1718  Exp_Rev Access'!$F$7:$GK$318,16,FALSE)),"",VLOOKUP($B128,'[1]1718  Exp_Rev Access'!$F$7:$GK$318,16,FALSE))</f>
        <v>0</v>
      </c>
      <c r="X128" s="90">
        <f>IF(ISNA(VLOOKUP($B128,'[1]1718  Exp_Rev Access'!$F$7:$GK$318,17,FALSE)),"",VLOOKUP($B128,'[1]1718  Exp_Rev Access'!$F$7:$GK$318,17,FALSE))</f>
        <v>0</v>
      </c>
      <c r="Y128" s="90">
        <f>IF(ISNA(VLOOKUP($B128,'[1]1718  Exp_Rev Access'!$F$7:$GK$318,18,FALSE)),"",VLOOKUP($B128,'[1]1718  Exp_Rev Access'!$F$7:$GK$318,18,FALSE))</f>
        <v>26386.17</v>
      </c>
      <c r="Z128" s="90">
        <f>IF(ISNA(VLOOKUP($B128,'[1]1718  Exp_Rev Access'!$F$7:$GK$318,19,FALSE)),"",VLOOKUP($B128,'[1]1718  Exp_Rev Access'!$F$7:$GK$318,19,FALSE))</f>
        <v>0</v>
      </c>
      <c r="AA128" s="90">
        <f>IF(ISNA(VLOOKUP($B128,'[1]1718  Exp_Rev Access'!$F$7:$GK$318,20,FALSE)),"",VLOOKUP($B128,'[1]1718  Exp_Rev Access'!$F$7:$GK$318,20,FALSE))</f>
        <v>0</v>
      </c>
      <c r="AB128" s="90">
        <f>IF(ISNA(VLOOKUP($B128,'[1]1718  Exp_Rev Access'!$F$7:$GK$318,21,FALSE)),"",VLOOKUP($B128,'[1]1718  Exp_Rev Access'!$F$7:$GK$318,21,FALSE))</f>
        <v>0</v>
      </c>
      <c r="AC128" s="90">
        <f>IF(ISNA(VLOOKUP($B128,'[1]1718  Exp_Rev Access'!$F$7:$GK$318,22,FALSE)),"",VLOOKUP($B128,'[1]1718  Exp_Rev Access'!$F$7:$GK$318,22,FALSE))</f>
        <v>0</v>
      </c>
      <c r="AD128" s="90">
        <f>IF(ISNA(VLOOKUP($B128,'[1]1718  Exp_Rev Access'!$F$7:$GK$318,23,FALSE)),"",VLOOKUP($B128,'[1]1718  Exp_Rev Access'!$F$7:$GK$318,23,FALSE))</f>
        <v>2759.65</v>
      </c>
      <c r="AE128" s="90">
        <f>IF(ISNA(VLOOKUP($B128,'[1]1718  Exp_Rev Access'!$F$7:$GK$318,24,FALSE)),"",VLOOKUP($B128,'[1]1718  Exp_Rev Access'!$F$7:$GK$318,24,FALSE))</f>
        <v>14010.11</v>
      </c>
      <c r="AF128" s="90">
        <f>IF(ISNA(VLOOKUP($B128,'[1]1718  Exp_Rev Access'!$F$7:$GK$318,25,FALSE)),"",VLOOKUP($B128,'[1]1718  Exp_Rev Access'!$F$7:$GK$318,25,FALSE))</f>
        <v>0</v>
      </c>
      <c r="AG128" s="90">
        <f>IF(ISNA(VLOOKUP($B128,'[1]1718  Exp_Rev Access'!$F$7:$GK$318,26,FALSE)),"",VLOOKUP($B128,'[1]1718  Exp_Rev Access'!$F$7:$GK$318,26,FALSE))</f>
        <v>23711.5</v>
      </c>
      <c r="AH128" s="90">
        <f>IF(ISNA(VLOOKUP($B128,'[1]1718  Exp_Rev Access'!$F$7:$GK$318,27,FALSE)),"",VLOOKUP($B128,'[1]1718  Exp_Rev Access'!$F$7:$GK$318,27,FALSE))</f>
        <v>837.6</v>
      </c>
      <c r="AI128" s="90">
        <f>IF(ISNA(VLOOKUP($B128,'[1]1718  Exp_Rev Access'!$F$7:$GK$318,28,FALSE)),"",VLOOKUP($B128,'[1]1718  Exp_Rev Access'!$F$7:$GK$318,28,FALSE))</f>
        <v>0</v>
      </c>
      <c r="AJ128" s="90">
        <f>IF(ISNA(VLOOKUP($B128,'[1]1718  Exp_Rev Access'!$F$7:$GK$318,29,FALSE)),"",VLOOKUP($B128,'[1]1718  Exp_Rev Access'!$F$7:$GK$318,29,FALSE))</f>
        <v>0</v>
      </c>
      <c r="AK128" s="90">
        <f>IF(ISNA(VLOOKUP($B128,'[1]1718  Exp_Rev Access'!$F$7:$GK$318,30,FALSE)),"",VLOOKUP($B128,'[1]1718  Exp_Rev Access'!$F$7:$GK$318,30,FALSE))</f>
        <v>4361.22</v>
      </c>
      <c r="AL128" s="90">
        <f>IF(ISNA(VLOOKUP($B128,'[1]1718  Exp_Rev Access'!$F$7:$GK$318,31,FALSE)),"",VLOOKUP($B128,'[1]1718  Exp_Rev Access'!$F$7:$GK$318,31,FALSE))</f>
        <v>0</v>
      </c>
      <c r="AM128" s="56">
        <f t="shared" si="390"/>
        <v>72517.25</v>
      </c>
      <c r="AN128" s="92">
        <f t="shared" si="391"/>
        <v>7.5435441541433458E-3</v>
      </c>
      <c r="AO128" s="71">
        <f t="shared" si="392"/>
        <v>122.91059322033898</v>
      </c>
      <c r="AP128" s="90">
        <f>IF(ISNA(VLOOKUP($B128,'[1]1718  Exp_Rev Access'!$F$7:$GK$318,33,FALSE)),"",VLOOKUP($B128,'[1]1718  Exp_Rev Access'!$F$7:$GK$318,33,FALSE))</f>
        <v>4125887.32</v>
      </c>
      <c r="AQ128" s="90">
        <f>IF(ISNA(VLOOKUP($B128,'[1]1718  Exp_Rev Access'!$F$7:$GK$318,34,FALSE)),"",VLOOKUP($B128,'[1]1718  Exp_Rev Access'!$F$7:$GK$318,34,FALSE))</f>
        <v>106049.33</v>
      </c>
      <c r="AR128" s="90">
        <f>IF(ISNA(VLOOKUP($B128,'[1]1718  Exp_Rev Access'!$F$7:$GK$318,35,FALSE)),"",VLOOKUP($B128,'[1]1718  Exp_Rev Access'!$F$7:$GK$318,35,FALSE))</f>
        <v>33115.68</v>
      </c>
      <c r="AS128" s="90">
        <f>IF(ISNA(VLOOKUP($B128,'[1]1718  Exp_Rev Access'!$F$7:$GK$318,36,FALSE)),"",VLOOKUP($B128,'[1]1718  Exp_Rev Access'!$F$7:$GK$318,36,FALSE))</f>
        <v>0</v>
      </c>
      <c r="AT128" s="90">
        <f>IF(ISNA(VLOOKUP($B128,'[1]1718  Exp_Rev Access'!$F$7:$GK$318,37,FALSE)),"",VLOOKUP($B128,'[1]1718  Exp_Rev Access'!$F$7:$GK$318,37,FALSE))</f>
        <v>0</v>
      </c>
      <c r="AU128" s="56">
        <f t="shared" si="393"/>
        <v>4265052.3299999991</v>
      </c>
      <c r="AV128" s="93">
        <f t="shared" si="394"/>
        <v>0.44366837643577145</v>
      </c>
      <c r="AW128" s="56">
        <f t="shared" si="395"/>
        <v>7228.9022542372868</v>
      </c>
      <c r="AX128" s="90">
        <f>IF(ISNA(VLOOKUP($B128,'[1]1718  Exp_Rev Access'!$F$7:$GK$318,39,FALSE)),"",VLOOKUP($B128,'[1]1718  Exp_Rev Access'!$F$7:$GK$318,39,FALSE))</f>
        <v>0</v>
      </c>
      <c r="AY128" s="90">
        <f>IF(ISNA(VLOOKUP($B128,'[1]1718  Exp_Rev Access'!$F$7:$GK$318,40,FALSE)),"",VLOOKUP($B128,'[1]1718  Exp_Rev Access'!$F$7:$GK$318,40,FALSE))</f>
        <v>571239.52</v>
      </c>
      <c r="AZ128" s="90">
        <f>IF(ISNA(VLOOKUP($B128,'[1]1718  Exp_Rev Access'!$F$7:$GK$318,41,FALSE)),"",VLOOKUP($B128,'[1]1718  Exp_Rev Access'!$F$7:$GK$318,41,FALSE))</f>
        <v>15090.5</v>
      </c>
      <c r="BA128" s="90">
        <f>IF(ISNA(VLOOKUP($B128,'[1]1718  Exp_Rev Access'!$F$7:$GK$318,42,FALSE)),"",VLOOKUP($B128,'[1]1718  Exp_Rev Access'!$F$7:$GK$318,42,FALSE))</f>
        <v>0</v>
      </c>
      <c r="BB128" s="90">
        <f>IF(ISNA(VLOOKUP($B128,'[1]1718  Exp_Rev Access'!$F$7:$GK$318,43,FALSE)),"",VLOOKUP($B128,'[1]1718  Exp_Rev Access'!$F$7:$GK$318,43,FALSE))</f>
        <v>0</v>
      </c>
      <c r="BC128" s="90">
        <f>IF(ISNA(VLOOKUP($B128,'[1]1718  Exp_Rev Access'!$F$7:$GK$318,44,FALSE)),"",VLOOKUP($B128,'[1]1718  Exp_Rev Access'!$F$7:$GK$318,44,FALSE))</f>
        <v>357596.59</v>
      </c>
      <c r="BD128" s="90">
        <f>IF(ISNA(VLOOKUP($B128,'[1]1718  Exp_Rev Access'!$F$7:$GK$318,45,FALSE)),"",VLOOKUP($B128,'[1]1718  Exp_Rev Access'!$F$7:$GK$318,45,FALSE))</f>
        <v>0</v>
      </c>
      <c r="BE128" s="90">
        <f>IF(ISNA(VLOOKUP($B128,'[1]1718  Exp_Rev Access'!$F$7:$GK$318,46,FALSE)),"",VLOOKUP($B128,'[1]1718  Exp_Rev Access'!$F$7:$GK$318,46,FALSE))</f>
        <v>103308.6</v>
      </c>
      <c r="BF128" s="90">
        <f>IF(ISNA(VLOOKUP($B128,'[1]1718  Exp_Rev Access'!$F$7:$GK$318,47,FALSE)),"",VLOOKUP($B128,'[1]1718  Exp_Rev Access'!$F$7:$GK$318,47,FALSE))</f>
        <v>0</v>
      </c>
      <c r="BG128" s="90">
        <f>IF(ISNA(VLOOKUP($B128,'[1]1718  Exp_Rev Access'!$F$7:$GK$318,48,FALSE)),"",VLOOKUP($B128,'[1]1718  Exp_Rev Access'!$F$7:$GK$318,48,FALSE))</f>
        <v>60164.34</v>
      </c>
      <c r="BH128" s="90">
        <f>IF(ISNA(VLOOKUP($B128,'[1]1718  Exp_Rev Access'!$F$7:$GK$318,49,FALSE)),"",VLOOKUP($B128,'[1]1718  Exp_Rev Access'!$F$7:$GK$318,49,FALSE))</f>
        <v>8048.35</v>
      </c>
      <c r="BI128" s="90">
        <f>IF(ISNA(VLOOKUP($B128,'[1]1718  Exp_Rev Access'!$F$7:$GK$318,50,FALSE)),"",VLOOKUP($B128,'[1]1718  Exp_Rev Access'!$F$7:$GK$318,50,FALSE))</f>
        <v>0</v>
      </c>
      <c r="BJ128" s="90">
        <f>IF(ISNA(VLOOKUP($B128,'[1]1718  Exp_Rev Access'!$F$7:$GK$318,51,FALSE)),"",VLOOKUP($B128,'[1]1718  Exp_Rev Access'!$F$7:$GK$318,51,FALSE))</f>
        <v>4023.65</v>
      </c>
      <c r="BK128" s="90">
        <f>IF(ISNA(VLOOKUP($B128,'[1]1718  Exp_Rev Access'!$F$7:$GK$318,52,FALSE)),"",VLOOKUP($B128,'[1]1718  Exp_Rev Access'!$F$7:$GK$318,52,FALSE))</f>
        <v>409914.12</v>
      </c>
      <c r="BL128" s="90">
        <f>IF(ISNA(VLOOKUP($B128,'[1]1718  Exp_Rev Access'!$F$7:$GK$318,53,FALSE)),"",VLOOKUP($B128,'[1]1718  Exp_Rev Access'!$F$7:$GK$318,53,FALSE))</f>
        <v>0</v>
      </c>
      <c r="BM128" s="90">
        <f>IF(ISNA(VLOOKUP($B128,'[1]1718  Exp_Rev Access'!$F$7:$GK$318,54,FALSE)),"",VLOOKUP($B128,'[1]1718  Exp_Rev Access'!$F$7:$GK$318,54,FALSE))</f>
        <v>0</v>
      </c>
      <c r="BN128" s="90">
        <f>IF(ISNA(VLOOKUP($B128,'[1]1718  Exp_Rev Access'!$F$7:$GK$318,55,FALSE)),"",VLOOKUP($B128,'[1]1718  Exp_Rev Access'!$F$7:$GK$318,55,FALSE))</f>
        <v>0</v>
      </c>
      <c r="BO128" s="90">
        <f>IF(ISNA(VLOOKUP($B128,'[1]1718  Exp_Rev Access'!$F$7:$GK$318,56,FALSE)),"",VLOOKUP($B128,'[1]1718  Exp_Rev Access'!$F$7:$GK$318,56,FALSE))</f>
        <v>0</v>
      </c>
      <c r="BP128" s="90">
        <f>IF(ISNA(VLOOKUP($B128,'[1]1718  Exp_Rev Access'!$F$7:$GK$318,57,FALSE)),"",VLOOKUP($B128,'[1]1718  Exp_Rev Access'!$F$7:$GK$318,57,FALSE))</f>
        <v>0</v>
      </c>
      <c r="BQ128" s="90">
        <f>IF(ISNA(VLOOKUP($B128,'[1]1718  Exp_Rev Access'!$F$7:$GK$318,58,FALSE)),"",VLOOKUP($B128,'[1]1718  Exp_Rev Access'!$F$7:$GK$318,58,FALSE))</f>
        <v>68100</v>
      </c>
      <c r="BR128" s="90">
        <f>IF(ISNA(VLOOKUP($B128,'[1]1718  Exp_Rev Access'!$F$7:$GK$318,59,FALSE)),"",VLOOKUP($B128,'[1]1718  Exp_Rev Access'!$F$7:$GK$318,59,FALSE))</f>
        <v>0</v>
      </c>
      <c r="BS128" s="90">
        <f>IF(ISNA(VLOOKUP($B128,'[1]1718  Exp_Rev Access'!$F$7:$GK$318,60,FALSE)),"",VLOOKUP($B128,'[1]1718  Exp_Rev Access'!$F$7:$GK$318,60,FALSE))</f>
        <v>0</v>
      </c>
      <c r="BT128" s="90">
        <f>IF(ISNA(VLOOKUP($B128,'[1]1718  Exp_Rev Access'!$F$7:$GK$318,61,FALSE)),"",VLOOKUP($B128,'[1]1718  Exp_Rev Access'!$F$7:$GK$318,61,FALSE))</f>
        <v>0</v>
      </c>
      <c r="BU128" s="90">
        <f>IF(ISNA(VLOOKUP($B128,'[1]1718  Exp_Rev Access'!$F$7:$GK$318,62,FALSE)),"",VLOOKUP($B128,'[1]1718  Exp_Rev Access'!$F$7:$GK$318,62,FALSE))</f>
        <v>0</v>
      </c>
      <c r="BV128" s="56">
        <f t="shared" si="236"/>
        <v>1597485.67</v>
      </c>
      <c r="BW128" s="92">
        <f t="shared" si="396"/>
        <v>0.1661770639021235</v>
      </c>
      <c r="BX128" s="71">
        <f t="shared" si="397"/>
        <v>2707.6028305084747</v>
      </c>
      <c r="BY128" s="90">
        <f>IF(ISNA(VLOOKUP($B128,'[1]1718  Exp_Rev Access'!$F$7:$GK$318,64,FALSE)),"",VLOOKUP($B128,'[1]1718  Exp_Rev Access'!$F$7:$GK$318,64,FALSE))</f>
        <v>0</v>
      </c>
      <c r="BZ128" s="90">
        <f>IF(ISNA(VLOOKUP($B128,'[1]1718  Exp_Rev Access'!$F$7:$GK$318,65,FALSE)),"",VLOOKUP($B128,'[1]1718  Exp_Rev Access'!$F$7:$GK$318,65,FALSE))</f>
        <v>21369.93</v>
      </c>
      <c r="CA128" s="90">
        <f>IF(ISNA(VLOOKUP($B128,'[1]1718  Exp_Rev Access'!$F$7:$GK$318,66,FALSE)),"",VLOOKUP($B128,'[1]1718  Exp_Rev Access'!$F$7:$GK$318,66,FALSE))</f>
        <v>1747.51</v>
      </c>
      <c r="CB128" s="90">
        <f>IF(ISNA(VLOOKUP($B128,'[1]1718  Exp_Rev Access'!$F$7:$GK$318,67,FALSE)),"",VLOOKUP($B128,'[1]1718  Exp_Rev Access'!$F$7:$GK$318,67,FALSE))</f>
        <v>0</v>
      </c>
      <c r="CC128" s="90">
        <f>IF(ISNA(VLOOKUP($B128,'[1]1718  Exp_Rev Access'!$F$7:$GK$318,68,FALSE)),"",VLOOKUP($B128,'[1]1718  Exp_Rev Access'!$F$7:$GK$318,68,FALSE))</f>
        <v>8496.82</v>
      </c>
      <c r="CD128" s="90">
        <f>IF(ISNA(VLOOKUP($B128,'[1]1718  Exp_Rev Access'!$F$7:$GK$318,69,FALSE)),"",VLOOKUP($B128,'[1]1718  Exp_Rev Access'!$F$7:$GK$318,69,FALSE))</f>
        <v>0</v>
      </c>
      <c r="CE128" s="56">
        <f t="shared" si="237"/>
        <v>31614.26</v>
      </c>
      <c r="CF128" s="92">
        <f t="shared" si="251"/>
        <v>3.2886460285044979E-3</v>
      </c>
      <c r="CG128" s="78">
        <f t="shared" si="252"/>
        <v>53.583491525423725</v>
      </c>
      <c r="CH128" s="90">
        <f>IF(ISNA(VLOOKUP($B128,'[1]1718  Exp_Rev Access'!$F$7:$GK$318,$CH$2,FALSE)),"",VLOOKUP($B128,'[1]1718  Exp_Rev Access'!$F$7:$GK$318,$CH$2,FALSE))</f>
        <v>0</v>
      </c>
      <c r="CI128" s="90">
        <f>IF(ISNA(VLOOKUP($B128,'[1]1718  Exp_Rev Access'!$F$7:$GK$318,$CI$2,FALSE)),"",VLOOKUP($B128,'[1]1718  Exp_Rev Access'!$F$7:$GK$318,$CI$2,FALSE))</f>
        <v>0</v>
      </c>
      <c r="CJ128" s="90">
        <f>IF(ISNA(VLOOKUP($B128,'[1]1718  Exp_Rev Access'!$F$7:$GK$318,$CJ$2,FALSE)),"",VLOOKUP($B128,'[1]1718  Exp_Rev Access'!$F$7:$GK$318,$CJ$2,FALSE))</f>
        <v>0</v>
      </c>
      <c r="CK128" s="90">
        <f>IF(ISNA(VLOOKUP($B128,'[1]1718  Exp_Rev Access'!$F$7:$GK$318,$CK$2,FALSE)),"",VLOOKUP($B128,'[1]1718  Exp_Rev Access'!$F$7:$GK$318,$CK$2,FALSE))</f>
        <v>0</v>
      </c>
      <c r="CL128" s="90">
        <f>IF(ISNA(VLOOKUP($B128,'[1]1718  Exp_Rev Access'!$F$7:$GK$318,$CL$2,FALSE)),"",VLOOKUP($B128,'[1]1718  Exp_Rev Access'!$F$7:$GK$318,$CL$2,FALSE))</f>
        <v>0</v>
      </c>
      <c r="CM128" s="90">
        <f>IF(ISNA(VLOOKUP($B128,'[1]1718  Exp_Rev Access'!$F$7:$GK$318,$CM$2,FALSE)),"",VLOOKUP($B128,'[1]1718  Exp_Rev Access'!$F$7:$GK$318,$CM$2,FALSE))</f>
        <v>0</v>
      </c>
      <c r="CN128" s="90">
        <f>IF(ISNA(VLOOKUP($B128,'[1]1718  Exp_Rev Access'!$F$7:$GK$318,$CN$2,FALSE)),"",VLOOKUP($B128,'[1]1718  Exp_Rev Access'!$F$7:$GK$318,$CN$2,FALSE))</f>
        <v>0</v>
      </c>
      <c r="CO128" s="90">
        <f>IF(ISNA(VLOOKUP($B128,'[1]1718  Exp_Rev Access'!$F$7:$GK$318,$CO$2,FALSE)),"",VLOOKUP($B128,'[1]1718  Exp_Rev Access'!$F$7:$GK$318,$CO$2,FALSE))</f>
        <v>0</v>
      </c>
      <c r="CP128" s="90">
        <f>IF(ISNA(VLOOKUP($B128,'[1]1718  Exp_Rev Access'!$F$7:$GK$318,$CP$2,FALSE)),"",VLOOKUP($B128,'[1]1718  Exp_Rev Access'!$F$7:$GK$318,$CP$2,FALSE))</f>
        <v>0</v>
      </c>
      <c r="CQ128" s="90">
        <f>IF(ISNA(VLOOKUP($B128,'[1]1718  Exp_Rev Access'!$F$7:$GK$318,$CQ$2,FALSE)),"",VLOOKUP($B128,'[1]1718  Exp_Rev Access'!$F$7:$GK$318,$CQ$2,FALSE))</f>
        <v>216452.96</v>
      </c>
      <c r="CR128" s="90">
        <f>IF(ISNA(VLOOKUP($B128,'[1]1718  Exp_Rev Access'!$F$7:$GK$318,$CR$2,FALSE)),"",VLOOKUP($B128,'[1]1718  Exp_Rev Access'!$F$7:$GK$318,$CR$2,FALSE))</f>
        <v>0</v>
      </c>
      <c r="CS128" s="90">
        <f>IF(ISNA(VLOOKUP($B128,'[1]1718  Exp_Rev Access'!$F$7:$GK$318,$CS$2,FALSE)),"",VLOOKUP($B128,'[1]1718  Exp_Rev Access'!$F$7:$GK$318,$CS$2,FALSE))</f>
        <v>3356.09</v>
      </c>
      <c r="CT128" s="90">
        <f>IF(ISNA(VLOOKUP($B128,'[1]1718  Exp_Rev Access'!$F$7:$GK$318,$CT$2,FALSE)),"",VLOOKUP($B128,'[1]1718  Exp_Rev Access'!$F$7:$GK$318,$CT$2,FALSE))</f>
        <v>0</v>
      </c>
      <c r="CU128" s="90">
        <f>IF(ISNA(VLOOKUP($B128,'[1]1718  Exp_Rev Access'!$F$7:$GK$318,$CU$2,FALSE)),"",VLOOKUP($B128,'[1]1718  Exp_Rev Access'!$F$7:$GK$318,$CU$2,FALSE))</f>
        <v>350402.22</v>
      </c>
      <c r="CV128" s="90">
        <f>IF(ISNA(VLOOKUP($B128,'[1]1718  Exp_Rev Access'!$F$7:$GK$318,$CV$2,FALSE)),"",VLOOKUP($B128,'[1]1718  Exp_Rev Access'!$F$7:$GK$318,$CV$2,FALSE))</f>
        <v>308235.09999999998</v>
      </c>
      <c r="CW128" s="90">
        <f>IF(ISNA(VLOOKUP($B128,'[1]1718  Exp_Rev Access'!$F$7:$GK$318,$CW$2,FALSE)),"",VLOOKUP($B128,'[1]1718  Exp_Rev Access'!$F$7:$GK$318,$CW$2,FALSE))</f>
        <v>20598.599999999999</v>
      </c>
      <c r="CX128" s="90">
        <f>IF(ISNA(VLOOKUP($B128,'[1]1718  Exp_Rev Access'!$F$7:$GK$318,$CX$2,FALSE)),"",VLOOKUP($B128,'[1]1718  Exp_Rev Access'!$F$7:$GK$318,$CX$2,FALSE))</f>
        <v>0</v>
      </c>
      <c r="CY128" s="90">
        <f>IF(ISNA(VLOOKUP($B128,'[1]1718  Exp_Rev Access'!$F$7:$GK$318,$CY$2,FALSE)),"",VLOOKUP($B128,'[1]1718  Exp_Rev Access'!$F$7:$GK$318,$CY$2,FALSE))</f>
        <v>0</v>
      </c>
      <c r="CZ128" s="90">
        <f>IF(ISNA(VLOOKUP($B128,'[1]1718  Exp_Rev Access'!$F$7:$GK$318,$CZ$2,FALSE)),"",VLOOKUP($B128,'[1]1718  Exp_Rev Access'!$F$7:$GK$318,$CZ$2,FALSE))</f>
        <v>0</v>
      </c>
      <c r="DA128" s="90">
        <f>IF(ISNA(VLOOKUP($B128,'[1]1718  Exp_Rev Access'!$F$7:$GK$318,$DA$2,FALSE)),"",VLOOKUP($B128,'[1]1718  Exp_Rev Access'!$F$7:$GK$318,$DA$2,FALSE))</f>
        <v>0</v>
      </c>
      <c r="DB128" s="90">
        <f>IF(ISNA(VLOOKUP($B128,'[1]1718  Exp_Rev Access'!$F$7:$GK$318,$DB$2,FALSE)),"",VLOOKUP($B128,'[1]1718  Exp_Rev Access'!$F$7:$GK$318,$DB$2,FALSE))</f>
        <v>0</v>
      </c>
      <c r="DC128" s="90">
        <f>IF(ISNA(VLOOKUP($B128,'[1]1718  Exp_Rev Access'!$F$7:$GK$318,$DC$2,FALSE)),"",VLOOKUP($B128,'[1]1718  Exp_Rev Access'!$F$7:$GK$318,$DC$2,FALSE))</f>
        <v>0</v>
      </c>
      <c r="DD128" s="90">
        <f>IF(ISNA(VLOOKUP($B128,'[1]1718  Exp_Rev Access'!$F$7:$GK$318,$DD$2,FALSE)),"",VLOOKUP($B128,'[1]1718  Exp_Rev Access'!$F$7:$GK$318,$DD$2,FALSE))</f>
        <v>0</v>
      </c>
      <c r="DE128" s="90">
        <f>IF(ISNA(VLOOKUP($B128,'[1]1718  Exp_Rev Access'!$F$7:$GK$318,$DE$2,FALSE)),"",VLOOKUP($B128,'[1]1718  Exp_Rev Access'!$F$7:$GK$318,$DE$2,FALSE))</f>
        <v>0</v>
      </c>
      <c r="DF128" s="90">
        <f>IF(ISNA(VLOOKUP($B128,'[1]1718  Exp_Rev Access'!$F$7:$GK$318,$DF$2,FALSE)),"",VLOOKUP($B128,'[1]1718  Exp_Rev Access'!$F$7:$GK$318,$DF$2,FALSE))</f>
        <v>0</v>
      </c>
      <c r="DG128" s="90">
        <f>IF(ISNA(VLOOKUP($B128,'[1]1718  Exp_Rev Access'!$F$7:$GK$318,$DG$2,FALSE)),"",VLOOKUP($B128,'[1]1718  Exp_Rev Access'!$F$7:$GK$318,$DG$2,FALSE))</f>
        <v>35755.07</v>
      </c>
      <c r="DH128" s="90">
        <f>IF(ISNA(VLOOKUP($B128,'[1]1718  Exp_Rev Access'!$F$7:$GK$318,$DH$2,FALSE)),"",VLOOKUP($B128,'[1]1718  Exp_Rev Access'!$F$7:$GK$318,$DH$2,FALSE))</f>
        <v>8255.92</v>
      </c>
      <c r="DI128" s="90">
        <f>IF(ISNA(VLOOKUP($B128,'[1]1718  Exp_Rev Access'!$F$7:$GK$318,$DI$2,FALSE)),"",VLOOKUP($B128,'[1]1718  Exp_Rev Access'!$F$7:$GK$318,$DI$2,FALSE))</f>
        <v>271617.07</v>
      </c>
      <c r="DJ128" s="90">
        <f>IF(ISNA(VLOOKUP($B128,'[1]1718  Exp_Rev Access'!$F$7:$GK$318,$DJ$2,FALSE)),"",VLOOKUP($B128,'[1]1718  Exp_Rev Access'!$F$7:$GK$318,$DJ$2,FALSE))</f>
        <v>0</v>
      </c>
      <c r="DK128" s="90">
        <f>IF(ISNA(VLOOKUP($B128,'[1]1718  Exp_Rev Access'!$F$7:$GK$318,$DK$2,FALSE)),"",VLOOKUP($B128,'[1]1718  Exp_Rev Access'!$F$7:$GK$318,$DK$2,FALSE))</f>
        <v>0</v>
      </c>
      <c r="DL128" s="90">
        <f>IF(ISNA(VLOOKUP($B128,'[1]1718  Exp_Rev Access'!$F$7:$GK$318,$DL$2,FALSE)),"",VLOOKUP($B128,'[1]1718  Exp_Rev Access'!$F$7:$GK$318,$DL$2,FALSE))</f>
        <v>0</v>
      </c>
      <c r="DM128" s="90">
        <f>IF(ISNA(VLOOKUP($B128,'[1]1718  Exp_Rev Access'!$F$7:$GK$318,$DM$2,FALSE)),"",VLOOKUP($B128,'[1]1718  Exp_Rev Access'!$F$7:$GK$318,$DM$2,FALSE))</f>
        <v>0</v>
      </c>
      <c r="DN128" s="90">
        <f>IF(ISNA(VLOOKUP($B128,'[1]1718  Exp_Rev Access'!$F$7:$GK$318,$DN$2,FALSE)),"",VLOOKUP($B128,'[1]1718  Exp_Rev Access'!$F$7:$GK$318,$DN$2,FALSE))</f>
        <v>0</v>
      </c>
      <c r="DO128" s="90">
        <f>IF(ISNA(VLOOKUP($B128,'[1]1718  Exp_Rev Access'!$F$7:$GK$318,$DO$2,FALSE)),"",VLOOKUP($B128,'[1]1718  Exp_Rev Access'!$F$7:$GK$318,$DO$2,FALSE))</f>
        <v>0</v>
      </c>
      <c r="DP128" s="90">
        <f>IF(ISNA(VLOOKUP($B128,'[1]1718  Exp_Rev Access'!$F$7:$GK$318,$DP$2,FALSE)),"",VLOOKUP($B128,'[1]1718  Exp_Rev Access'!$F$7:$GK$318,$DP$2,FALSE))</f>
        <v>0</v>
      </c>
      <c r="DQ128" s="90">
        <f>IF(ISNA(VLOOKUP($B128,'[1]1718  Exp_Rev Access'!$F$7:$GK$318,$DQ$2,FALSE)),"",VLOOKUP($B128,'[1]1718  Exp_Rev Access'!$F$7:$GK$318,$DQ$2,FALSE))</f>
        <v>0</v>
      </c>
      <c r="DR128" s="90">
        <f>IF(ISNA(VLOOKUP($B128,'[1]1718  Exp_Rev Access'!$F$7:$GK$318,$DR$2,FALSE)),"",VLOOKUP($B128,'[1]1718  Exp_Rev Access'!$F$7:$GK$318,$DR$2,FALSE))</f>
        <v>0</v>
      </c>
      <c r="DS128" s="90">
        <f>IF(ISNA(VLOOKUP($B128,'[1]1718  Exp_Rev Access'!$F$7:$GK$318,$DS$2,FALSE)),"",VLOOKUP($B128,'[1]1718  Exp_Rev Access'!$F$7:$GK$318,$DS$2,FALSE))</f>
        <v>0</v>
      </c>
      <c r="DT128" s="90">
        <f>IF(ISNA(VLOOKUP($B128,'[1]1718  Exp_Rev Access'!$F$7:$GK$318,$DT$2,FALSE)),"",VLOOKUP($B128,'[1]1718  Exp_Rev Access'!$F$7:$GK$318,$DT$2,FALSE))</f>
        <v>0</v>
      </c>
      <c r="DU128" s="90">
        <f>IF(ISNA(VLOOKUP($B128,'[1]1718  Exp_Rev Access'!$F$7:$GK$318,$DU$2,FALSE)),"",VLOOKUP($B128,'[1]1718  Exp_Rev Access'!$F$7:$GK$318,$DU$2,FALSE))</f>
        <v>0</v>
      </c>
      <c r="DV128" s="90">
        <f>IF(ISNA(VLOOKUP($B128,'[1]1718  Exp_Rev Access'!$F$7:$GK$318,$DV$2,FALSE)),"",VLOOKUP($B128,'[1]1718  Exp_Rev Access'!$F$7:$GK$318,$DV$2,FALSE))</f>
        <v>0</v>
      </c>
      <c r="DW128" s="90">
        <f>IF(ISNA(VLOOKUP($B128,'[1]1718  Exp_Rev Access'!$F$7:$GK$318,$DW$2,FALSE)),"",VLOOKUP($B128,'[1]1718  Exp_Rev Access'!$F$7:$GK$318,$DW$2,FALSE))</f>
        <v>0</v>
      </c>
      <c r="DX128" s="90">
        <f>IF(ISNA(VLOOKUP($B128,'[1]1718  Exp_Rev Access'!$F$7:$GK$318,$DX$2,FALSE)),"",VLOOKUP($B128,'[1]1718  Exp_Rev Access'!$F$7:$GK$318,$DX$2,FALSE))</f>
        <v>0</v>
      </c>
      <c r="DY128" s="90">
        <f>IF(ISNA(VLOOKUP($B128,'[1]1718  Exp_Rev Access'!$F$7:$GK$318,$DY$2,FALSE)),"",VLOOKUP($B128,'[1]1718  Exp_Rev Access'!$F$7:$GK$318,$DY$2,FALSE))</f>
        <v>23552.47</v>
      </c>
      <c r="DZ128" s="90">
        <f>IF(ISNA(VLOOKUP($B128,'[1]1718  Exp_Rev Access'!$F$7:$GK$318,$DZ$2,FALSE)),"",VLOOKUP($B128,'[1]1718  Exp_Rev Access'!$F$7:$GK$318,$DZ$2,FALSE))</f>
        <v>0</v>
      </c>
      <c r="EA128" s="90">
        <f>IF(ISNA(VLOOKUP($B128,'[1]1718  Exp_Rev Access'!$F$7:$GK$318,$EA$2,FALSE)),"",VLOOKUP($B128,'[1]1718  Exp_Rev Access'!$F$7:$GK$318,$EA$2,FALSE))</f>
        <v>0</v>
      </c>
      <c r="EB128" s="90">
        <f>IF(ISNA(VLOOKUP($B128,'[1]1718  Exp_Rev Access'!$F$7:$GK$318,$EB$2,FALSE)),"",VLOOKUP($B128,'[1]1718  Exp_Rev Access'!$F$7:$GK$318,$EB$2,FALSE))</f>
        <v>0</v>
      </c>
      <c r="EC128" s="90">
        <f>IF(ISNA(VLOOKUP($B128,'[1]1718  Exp_Rev Access'!$F$7:$GK$318,$EC$2,FALSE)),"",VLOOKUP($B128,'[1]1718  Exp_Rev Access'!$F$7:$GK$318,$EC$2,FALSE))</f>
        <v>0</v>
      </c>
      <c r="ED128" s="90">
        <f>IF(ISNA(VLOOKUP($B128,'[1]1718  Exp_Rev Access'!$F$7:$GK$318,$ED$2,FALSE)),"",VLOOKUP($B128,'[1]1718  Exp_Rev Access'!$F$7:$GK$318,$ED$2,FALSE))</f>
        <v>0</v>
      </c>
      <c r="EE128" s="90">
        <f>IF(ISNA(VLOOKUP($B128,'[1]1718  Exp_Rev Access'!$F$7:$GK$318,$EE$2,FALSE)),"",VLOOKUP($B128,'[1]1718  Exp_Rev Access'!$F$7:$GK$318,$EE$2,FALSE))</f>
        <v>0</v>
      </c>
      <c r="EF128" s="90">
        <f>IF(ISNA(VLOOKUP($B128,'[1]1718  Exp_Rev Access'!$F$7:$GK$318,$EF$2,FALSE)),"",VLOOKUP($B128,'[1]1718  Exp_Rev Access'!$F$7:$GK$318,$EF$2,FALSE))</f>
        <v>0</v>
      </c>
      <c r="EG128" s="90">
        <f>IF(ISNA(VLOOKUP($B128,'[1]1718  Exp_Rev Access'!$F$7:$GK$318,$EG$2,FALSE)),"",VLOOKUP($B128,'[1]1718  Exp_Rev Access'!$F$7:$GK$318,$EG$2,FALSE))</f>
        <v>9506.92</v>
      </c>
      <c r="EH128" s="90">
        <f>IF(ISNA(VLOOKUP($B128,'[1]1718  Exp_Rev Access'!$F$7:$GK$318,$EH$2,FALSE)),"",VLOOKUP($B128,'[1]1718  Exp_Rev Access'!$F$7:$GK$318,$EH$2,FALSE))</f>
        <v>0</v>
      </c>
      <c r="EI128" s="90">
        <f>IF(ISNA(VLOOKUP($B128,'[1]1718  Exp_Rev Access'!$F$7:$GK$318,$EI$2,FALSE)),"",VLOOKUP($B128,'[1]1718  Exp_Rev Access'!$F$7:$GK$318,$EI$2,FALSE))</f>
        <v>0</v>
      </c>
      <c r="EJ128" s="90">
        <f>IF(ISNA(VLOOKUP($B128,'[1]1718  Exp_Rev Access'!$F$7:$GK$318,$EJ$2,FALSE)),"",VLOOKUP($B128,'[1]1718  Exp_Rev Access'!$F$7:$GK$318,$EJ$2,FALSE))</f>
        <v>0</v>
      </c>
      <c r="EK128" s="90">
        <f>IF(ISNA(VLOOKUP($B128,'[1]1718  Exp_Rev Access'!$F$7:$GK$318,$EK$2,FALSE)),"",VLOOKUP($B128,'[1]1718  Exp_Rev Access'!$F$7:$GK$318,$EK$2,FALSE))</f>
        <v>0</v>
      </c>
      <c r="EL128" s="90">
        <f>IF(ISNA(VLOOKUP($B128,'[1]1718  Exp_Rev Access'!$F$7:$GK$318,$EL$2,FALSE)),"",VLOOKUP($B128,'[1]1718  Exp_Rev Access'!$F$7:$GK$318,$EL$2,FALSE))</f>
        <v>0</v>
      </c>
      <c r="EM128" s="90">
        <f>IF(ISNA(VLOOKUP($B128,'[1]1718  Exp_Rev Access'!$F$7:$GK$318,$EM$2,FALSE)),"",VLOOKUP($B128,'[1]1718  Exp_Rev Access'!$F$7:$GK$318,$EM$2,FALSE))</f>
        <v>0</v>
      </c>
      <c r="EN128" s="90">
        <f>IF(ISNA(VLOOKUP($B128,'[1]1718  Exp_Rev Access'!$F$7:$GK$318,$EN$2,FALSE)),"",VLOOKUP($B128,'[1]1718  Exp_Rev Access'!$F$7:$GK$318,$EN$2,FALSE))</f>
        <v>0</v>
      </c>
      <c r="EO128" s="90">
        <f>IF(ISNA(VLOOKUP($B128,'[1]1718  Exp_Rev Access'!$F$7:$GK$318,$EO$2,FALSE)),"",VLOOKUP($B128,'[1]1718  Exp_Rev Access'!$F$7:$GK$318,$EO$2,FALSE))</f>
        <v>0</v>
      </c>
      <c r="EP128" s="90">
        <f>IF(ISNA(VLOOKUP($B128,'[1]1718  Exp_Rev Access'!$F$7:$GK$318,$EP$2,FALSE)),"",VLOOKUP($B128,'[1]1718  Exp_Rev Access'!$F$7:$GK$318,$EP$2,FALSE))</f>
        <v>0</v>
      </c>
      <c r="EQ128" s="90">
        <f>IF(ISNA(VLOOKUP($B128,'[1]1718  Exp_Rev Access'!$F$7:$GK$318,$EQ$2,FALSE)),"",VLOOKUP($B128,'[1]1718  Exp_Rev Access'!$F$7:$GK$318,$EQ$2,FALSE))</f>
        <v>0</v>
      </c>
      <c r="ER128" s="90">
        <f>IF(ISNA(VLOOKUP($B128,'[1]1718  Exp_Rev Access'!$F$7:$GK$318,$ER$2,FALSE)),"",VLOOKUP($B128,'[1]1718  Exp_Rev Access'!$F$7:$GK$318,$ER$2,FALSE))</f>
        <v>0</v>
      </c>
      <c r="ES128" s="90">
        <f>IF(ISNA(VLOOKUP($B128,'[1]1718  Exp_Rev Access'!$F$7:$GK$318,$ES$2,FALSE)),"",VLOOKUP($B128,'[1]1718  Exp_Rev Access'!$F$7:$GK$318,$ES$2,FALSE))</f>
        <v>0</v>
      </c>
      <c r="ET128" s="90">
        <f>IF(ISNA(VLOOKUP($B128,'[1]1718  Exp_Rev Access'!$F$7:$GK$318,$ET$2,FALSE)),"",VLOOKUP($B128,'[1]1718  Exp_Rev Access'!$F$7:$GK$318,$ET$2,FALSE))</f>
        <v>0</v>
      </c>
      <c r="EU128" s="90">
        <f>IF(ISNA(VLOOKUP($B128,'[1]1718  Exp_Rev Access'!$F$7:$GK$318,$EU$2,FALSE)),"",VLOOKUP($B128,'[1]1718  Exp_Rev Access'!$F$7:$GK$318,$EU$2,FALSE))</f>
        <v>0</v>
      </c>
      <c r="EV128" s="90">
        <f>IF(ISNA(VLOOKUP($B128,'[1]1718  Exp_Rev Access'!$F$7:$GK$318,$EV$2,FALSE)),"",VLOOKUP($B128,'[1]1718  Exp_Rev Access'!$F$7:$GK$318,$EV$2,FALSE))</f>
        <v>6289.52</v>
      </c>
      <c r="EW128" s="90">
        <f>IF(ISNA(VLOOKUP($B128,'[1]1718  Exp_Rev Access'!$F$7:$GK$318,$EW$2,FALSE)),"",VLOOKUP($B128,'[1]1718  Exp_Rev Access'!$F$7:$GK$318,$EW$2,FALSE))</f>
        <v>0</v>
      </c>
      <c r="EX128" s="90">
        <f>IF(ISNA(VLOOKUP($B128,'[1]1718  Exp_Rev Access'!$F$7:$GK$318,$EX$2,FALSE)),"",VLOOKUP($B128,'[1]1718  Exp_Rev Access'!$F$7:$GK$318,$EX$2,FALSE))</f>
        <v>0</v>
      </c>
      <c r="EY128" s="90">
        <f>IF(ISNA(VLOOKUP($B128,'[1]1718  Exp_Rev Access'!$F$7:$GK$318,$EY$2,FALSE)),"",VLOOKUP($B128,'[1]1718  Exp_Rev Access'!$F$7:$GK$318,$EY$2,FALSE))</f>
        <v>0</v>
      </c>
      <c r="EZ128" s="90">
        <f>IF(ISNA(VLOOKUP($B128,'[1]1718  Exp_Rev Access'!$F$7:$GK$318,$EZ$2,FALSE)),"",VLOOKUP($B128,'[1]1718  Exp_Rev Access'!$F$7:$GK$318,$EZ$2,FALSE))</f>
        <v>0</v>
      </c>
      <c r="FA128" s="90">
        <f>IF(ISNA(VLOOKUP($B128,'[1]1718  Exp_Rev Access'!$F$7:$GK$318,$FA$2,FALSE)),"",VLOOKUP($B128,'[1]1718  Exp_Rev Access'!$F$7:$GK$318,$FA$2,FALSE))</f>
        <v>0</v>
      </c>
      <c r="FB128" s="90">
        <f>IF(ISNA(VLOOKUP($B128,'[1]1718  Exp_Rev Access'!$F$7:$GK$318,$FB$2,FALSE)),"",VLOOKUP($B128,'[1]1718  Exp_Rev Access'!$F$7:$GK$318,$FB$2,FALSE))</f>
        <v>0</v>
      </c>
      <c r="FC128" s="90">
        <f>IF(ISNA(VLOOKUP($B128,'[1]1718  Exp_Rev Access'!$F$7:$GK$318,$FC$2,FALSE)),"",VLOOKUP($B128,'[1]1718  Exp_Rev Access'!$F$7:$GK$318,$FC$2,FALSE))</f>
        <v>0</v>
      </c>
      <c r="FD128" s="90">
        <f>IF(ISNA(VLOOKUP($B128,'[1]1718  Exp_Rev Access'!$F$7:$GK$318,$FD$2,FALSE)),"",VLOOKUP($B128,'[1]1718  Exp_Rev Access'!$F$7:$GK$318,$FD$2,FALSE))</f>
        <v>3997.05</v>
      </c>
      <c r="FE128" s="90">
        <f>IF(ISNA(VLOOKUP($B128,'[1]1718  Exp_Rev Access'!$F$7:$GK$318,$FE$2,FALSE)),"",VLOOKUP($B128,'[1]1718  Exp_Rev Access'!$F$7:$GK$318,$FE$2,FALSE))</f>
        <v>0</v>
      </c>
      <c r="FF128" s="90">
        <f>IF(ISNA(VLOOKUP($B128,'[1]1718  Exp_Rev Access'!$F$7:$GK$318,$FF$2,FALSE)),"",VLOOKUP($B128,'[1]1718  Exp_Rev Access'!$F$7:$GK$318,$FF$2,FALSE))</f>
        <v>0</v>
      </c>
      <c r="FG128" s="90">
        <f>IF(ISNA(VLOOKUP($B128,'[1]1718  Exp_Rev Access'!$F$7:$GK$318,$FG$2,FALSE)),"",VLOOKUP($B128,'[1]1718  Exp_Rev Access'!$F$7:$GK$318,$FG$2,FALSE))</f>
        <v>0</v>
      </c>
      <c r="FH128" s="90">
        <f>IF(ISNA(VLOOKUP($B128,'[1]1718  Exp_Rev Access'!$F$7:$GK$318,$FH$2,FALSE)),"",VLOOKUP($B128,'[1]1718  Exp_Rev Access'!$F$7:$GK$318,$FH$2,FALSE))</f>
        <v>0</v>
      </c>
      <c r="FI128" s="90">
        <f>IF(ISNA(VLOOKUP($B128,'[1]1718  Exp_Rev Access'!$F$7:$GK$318,$FI$2,FALSE)),"",VLOOKUP($B128,'[1]1718  Exp_Rev Access'!$F$7:$GK$318,$FI$2,FALSE))</f>
        <v>0</v>
      </c>
      <c r="FJ128" s="90">
        <f>IF(ISNA(VLOOKUP($B128,'[1]1718  Exp_Rev Access'!$F$7:$GK$318,$FJ$2,FALSE)),"",VLOOKUP($B128,'[1]1718  Exp_Rev Access'!$F$7:$GK$318,$FJ$2,FALSE))</f>
        <v>0</v>
      </c>
      <c r="FK128" s="90">
        <f>IF(ISNA(VLOOKUP($B128,'[1]1718  Exp_Rev Access'!$F$7:$GK$318,$FK$2,FALSE)),"",VLOOKUP($B128,'[1]1718  Exp_Rev Access'!$F$7:$GK$318,$FK$2,FALSE))</f>
        <v>0</v>
      </c>
      <c r="FL128" s="90">
        <f>IF(ISNA(VLOOKUP($B128,'[1]1718  Exp_Rev Access'!$F$7:$GK$318,$FL$2,FALSE)),"",VLOOKUP($B128,'[1]1718  Exp_Rev Access'!$F$7:$GK$318,$FL$2,FALSE))</f>
        <v>0</v>
      </c>
      <c r="FM128" s="90">
        <f>IF(ISNA(VLOOKUP($B128,'[1]1718  Exp_Rev Access'!$F$7:$GK$318,$FM$2,FALSE)),"",VLOOKUP($B128,'[1]1718  Exp_Rev Access'!$F$7:$GK$318,$FM$2,FALSE))</f>
        <v>0</v>
      </c>
      <c r="FN128" s="90">
        <f>IF(ISNA(VLOOKUP($B128,'[1]1718  Exp_Rev Access'!$F$7:$GK$318,$FN$2,FALSE)),"",VLOOKUP($B128,'[1]1718  Exp_Rev Access'!$F$7:$GK$318,$FN$2,FALSE))</f>
        <v>0</v>
      </c>
      <c r="FO128" s="90">
        <f>IF(ISNA(VLOOKUP($B128,'[1]1718  Exp_Rev Access'!$F$7:$GK$318,$FO$2,FALSE)),"",VLOOKUP($B128,'[1]1718  Exp_Rev Access'!$F$7:$GK$318,$FO$2,FALSE))</f>
        <v>0</v>
      </c>
      <c r="FP128" s="90">
        <f>IF(ISNA(VLOOKUP($B128,'[1]1718  Exp_Rev Access'!$F$7:$GK$318,$FP$2,FALSE)),"",VLOOKUP($B128,'[1]1718  Exp_Rev Access'!$F$7:$GK$318,$FP$2,FALSE))</f>
        <v>0</v>
      </c>
      <c r="FQ128" s="90">
        <f>IF(ISNA(VLOOKUP($B128,'[1]1718  Exp_Rev Access'!$F$7:$GK$318,$FQ$2,FALSE)),"",VLOOKUP($B128,'[1]1718  Exp_Rev Access'!$F$7:$GK$318,$FQ$2,FALSE))</f>
        <v>0</v>
      </c>
      <c r="FR128" s="90">
        <f>IF(ISNA(VLOOKUP($B128,'[1]1718  Exp_Rev Access'!$F$7:$GK$318,$FR$2,FALSE)),"",VLOOKUP($B128,'[1]1718  Exp_Rev Access'!$F$7:$GK$318,$FR$2,FALSE))</f>
        <v>32149.97</v>
      </c>
      <c r="FS128" s="56">
        <f t="shared" si="398"/>
        <v>1290168.96</v>
      </c>
      <c r="FT128" s="92">
        <f t="shared" si="399"/>
        <v>0.13420870918388658</v>
      </c>
      <c r="FU128" s="94">
        <f t="shared" si="400"/>
        <v>2186.7270508474576</v>
      </c>
      <c r="FV128" s="95">
        <f>IF(ISNA(VLOOKUP($B128,'[1]1718  Exp_Rev Access'!$F$7:$GK$318,$FV$2,FALSE)),"",VLOOKUP($B128,'[1]1718  Exp_Rev Access'!$F$7:$GK$318,$FV$2,FALSE))</f>
        <v>0</v>
      </c>
      <c r="FW128" s="95">
        <f>IF(ISNA(VLOOKUP($B128,'[1]1718  Exp_Rev Access'!$F$7:$GK$318,$FW$2,FALSE)),"",VLOOKUP($B128,'[1]1718  Exp_Rev Access'!$F$7:$GK$318,$FW$2,FALSE))</f>
        <v>0</v>
      </c>
      <c r="FX128" s="95">
        <f>IF(ISNA(VLOOKUP($B128,'[1]1718  Exp_Rev Access'!$F$7:$GK$318,$FX$2,FALSE)),"",VLOOKUP($B128,'[1]1718  Exp_Rev Access'!$F$7:$GK$318,$FX$2,FALSE))</f>
        <v>0</v>
      </c>
      <c r="FY128" s="95">
        <f>IF(ISNA(VLOOKUP($B128,'[1]1718  Exp_Rev Access'!$F$7:$GK$318,$FY$2,FALSE)),"",VLOOKUP($B128,'[1]1718  Exp_Rev Access'!$F$7:$GK$318,$FY$2,FALSE))</f>
        <v>0</v>
      </c>
      <c r="FZ128" s="95">
        <f>IF(ISNA(VLOOKUP($B128,'[1]1718  Exp_Rev Access'!$F$7:$GK$318,$FZ$2,FALSE)),"",VLOOKUP($B128,'[1]1718  Exp_Rev Access'!$F$7:$GK$318,$FZ$2,FALSE))</f>
        <v>0</v>
      </c>
      <c r="GA128" s="95">
        <f>IF(ISNA(VLOOKUP($B128,'[1]1718  Exp_Rev Access'!$F$7:$GK$318,$GA$2,FALSE)),"",VLOOKUP($B128,'[1]1718  Exp_Rev Access'!$F$7:$GK$318,$GA$2,FALSE))</f>
        <v>0</v>
      </c>
      <c r="GB128" s="95">
        <f>IF(ISNA(VLOOKUP($B128,'[1]1718  Exp_Rev Access'!$F$7:$GK$318,$GB$2,FALSE)),"",VLOOKUP($B128,'[1]1718  Exp_Rev Access'!$F$7:$GK$318,$GB$2,FALSE))</f>
        <v>0</v>
      </c>
      <c r="GC128" s="95">
        <f>IF(ISNA(VLOOKUP($B128,'[1]1718  Exp_Rev Access'!$F$7:$GK$318,$GC$2,FALSE)),"",VLOOKUP($B128,'[1]1718  Exp_Rev Access'!$F$7:$GK$318,$GC$2,FALSE))</f>
        <v>0</v>
      </c>
      <c r="GD128" s="95">
        <f>IF(ISNA(VLOOKUP($B128,'[1]1718  Exp_Rev Access'!$F$7:$GK$318,$GD$2,FALSE)),"",VLOOKUP($B128,'[1]1718  Exp_Rev Access'!$F$7:$GK$318,$GD$2,FALSE))</f>
        <v>0</v>
      </c>
      <c r="GE128" s="95">
        <f>IF(ISNA(VLOOKUP($B128,'[1]1718  Exp_Rev Access'!$F$7:$GK$318,$GE$2,FALSE)),"",VLOOKUP($B128,'[1]1718  Exp_Rev Access'!$F$7:$GK$318,$GE$2,FALSE))</f>
        <v>0</v>
      </c>
      <c r="GF128" s="95">
        <f>IF(ISNA(VLOOKUP($B128,'[1]1718  Exp_Rev Access'!$F$7:$GK$318,$GF$2,FALSE)),"",VLOOKUP($B128,'[1]1718  Exp_Rev Access'!$F$7:$GK$318,$GF$2,FALSE))</f>
        <v>0</v>
      </c>
      <c r="GG128" s="95">
        <f>IF(ISNA(VLOOKUP($B128,'[1]1718  Exp_Rev Access'!$F$7:$GK$318,$GG$2,FALSE)),"",VLOOKUP($B128,'[1]1718  Exp_Rev Access'!$F$7:$GK$318,$GG$2,FALSE))</f>
        <v>0</v>
      </c>
      <c r="GH128" s="95">
        <f>IF(ISNA(VLOOKUP($B128,'[1]1718  Exp_Rev Access'!$F$7:$GK$318,$GH$2,FALSE)),"",VLOOKUP($B128,'[1]1718  Exp_Rev Access'!$F$7:$GK$318,$GH$2,FALSE))</f>
        <v>0</v>
      </c>
      <c r="GI128" s="95">
        <f>IF(ISNA(VLOOKUP($B128,'[1]1718  Exp_Rev Access'!$F$7:$GK$318,$GI$2,FALSE)),"",VLOOKUP($B128,'[1]1718  Exp_Rev Access'!$F$7:$GK$318,$GI$2,FALSE))</f>
        <v>0</v>
      </c>
      <c r="GJ128" s="95">
        <f>IF(ISNA(VLOOKUP($B128,'[1]1718  Exp_Rev Access'!$F$7:$GK$318,$GJ$2,FALSE)),"",VLOOKUP($B128,'[1]1718  Exp_Rev Access'!$F$7:$GK$318,$GJ$2,FALSE))</f>
        <v>0</v>
      </c>
      <c r="GK128" s="95">
        <f>IF(ISNA(VLOOKUP($B128,'[1]1718  Exp_Rev Access'!$F$7:$GK$318,$GK$2,FALSE)),"",VLOOKUP($B128,'[1]1718  Exp_Rev Access'!$F$7:$GK$318,$GK$2,FALSE))</f>
        <v>0</v>
      </c>
      <c r="GL128" s="95">
        <f>IF(ISNA(VLOOKUP($B128,'[1]1718  Exp_Rev Access'!$F$7:$GK$318,$GL$2,FALSE)),"",VLOOKUP($B128,'[1]1718  Exp_Rev Access'!$F$7:$GK$318,$GL$2,FALSE))</f>
        <v>5000</v>
      </c>
      <c r="GM128" s="95">
        <f>IF(ISNA(VLOOKUP($B128,'[1]1718  Exp_Rev Access'!$F$7:$GK$318,$GM$2,FALSE)),"",VLOOKUP($B128,'[1]1718  Exp_Rev Access'!$F$7:$GK$318,$GM$2,FALSE))</f>
        <v>0</v>
      </c>
      <c r="GN128" s="95">
        <f>IF(ISNA(VLOOKUP($B128,'[1]1718  Exp_Rev Access'!$F$7:$GK$318,$GN$2,FALSE)),"",VLOOKUP($B128,'[1]1718  Exp_Rev Access'!$F$7:$GK$318,$GN$2,FALSE))</f>
        <v>0</v>
      </c>
      <c r="GO128" s="95">
        <f>IF(ISNA(VLOOKUP($B128,'[1]1718  Exp_Rev Access'!$F$7:$GK$318,$GO$2,FALSE)),"",VLOOKUP($B128,'[1]1718  Exp_Rev Access'!$F$7:$GK$318,$GO$2,FALSE))</f>
        <v>0</v>
      </c>
      <c r="GP128" s="95">
        <f>IF(ISNA(VLOOKUP($B128,'[1]1718  Exp_Rev Access'!$F$7:$GK$318,$GP$2,FALSE)),"",VLOOKUP($B128,'[1]1718  Exp_Rev Access'!$F$7:$GK$318,$GP$2,FALSE))</f>
        <v>0</v>
      </c>
      <c r="GQ128" s="95">
        <f>IF(ISNA(VLOOKUP($B128,'[1]1718  Exp_Rev Access'!$F$7:$GK$318,$GQ$2,FALSE)),"",VLOOKUP($B128,'[1]1718  Exp_Rev Access'!$F$7:$GK$318,$GQ$2,FALSE))</f>
        <v>1051.5</v>
      </c>
      <c r="GR128" s="95">
        <f>IF(ISNA(VLOOKUP($B128,'[1]1718  Exp_Rev Access'!$F$7:$GK$318,$GR$2,FALSE)),"",VLOOKUP($B128,'[1]1718  Exp_Rev Access'!$F$7:$GK$318,$GR$2,FALSE))</f>
        <v>0</v>
      </c>
      <c r="GS128" s="95">
        <f>IF(ISNA(VLOOKUP($B128,'[1]1718  Exp_Rev Access'!$F$7:$GK$318,$GS$2,FALSE)),"",VLOOKUP($B128,'[1]1718  Exp_Rev Access'!$F$7:$GK$318,$GS$2,FALSE))</f>
        <v>0</v>
      </c>
      <c r="GT128" s="95">
        <f>IF(ISNA(VLOOKUP($B128,'[1]1718  Exp_Rev Access'!$F$7:$GK$318,$GT$2,FALSE)),"",VLOOKUP($B128,'[1]1718  Exp_Rev Access'!$F$7:$GK$318,$GT$2,FALSE))</f>
        <v>0</v>
      </c>
      <c r="GU128" s="56">
        <f t="shared" si="401"/>
        <v>6051.5</v>
      </c>
      <c r="GV128" s="92">
        <f t="shared" si="402"/>
        <v>6.2950204880629721E-4</v>
      </c>
      <c r="GW128" s="96">
        <f t="shared" si="403"/>
        <v>10.256779661016949</v>
      </c>
    </row>
    <row r="129" spans="1:222" x14ac:dyDescent="0.3">
      <c r="A129" s="73"/>
      <c r="B129" s="88" t="s">
        <v>351</v>
      </c>
      <c r="C129" s="89" t="s">
        <v>352</v>
      </c>
      <c r="D129" s="75">
        <f>IF(ISNA(VLOOKUP($B129,'[1]1718 enrollment_Rev_Exp by size'!$A$7:H467,3,FALSE)),"",VLOOKUP($B129,'[1]1718 enrollment_Rev_Exp by size'!$A$7:$G$363,3,FALSE))</f>
        <v>241.17000000000002</v>
      </c>
      <c r="E129" s="76">
        <f>IF(ISNA(VLOOKUP($B129,'[1]1718 enrollment_Rev_Exp by size'!$A$7:I467,5,FALSE)),"",VLOOKUP($B129,'[1]1718 enrollment_Rev_Exp by size'!$A$7:$G$350,5,FALSE))</f>
        <v>4176561.28</v>
      </c>
      <c r="F129" s="70">
        <f t="shared" si="385"/>
        <v>4176561.28</v>
      </c>
      <c r="G129" s="70">
        <f t="shared" si="386"/>
        <v>0</v>
      </c>
      <c r="H129" s="90">
        <f>IF(ISNA(VLOOKUP($B129,'[1]1718  Exp_Rev Access'!$F$7:$GK$318,3,FALSE)),"",VLOOKUP($B129,'[1]1718  Exp_Rev Access'!$F$7:$GK$318,3,FALSE))</f>
        <v>350500.24</v>
      </c>
      <c r="I129" s="90">
        <f>IF(ISNA(VLOOKUP($B129,'[1]1718  Exp_Rev Access'!$F$7:$GK$318,4,FALSE)),"",VLOOKUP($B129,'[1]1718  Exp_Rev Access'!$F$7:$GK$318,4,FALSE))</f>
        <v>0</v>
      </c>
      <c r="J129" s="90">
        <f>IF(ISNA(VLOOKUP($B129,'[1]1718  Exp_Rev Access'!$F$7:$GK$318,5,FALSE)),"",VLOOKUP($B129,'[1]1718  Exp_Rev Access'!$F$7:$GK$318,5,FALSE))</f>
        <v>0</v>
      </c>
      <c r="K129" s="90">
        <f>IF(ISNA(VLOOKUP($B129,'[1]1718  Exp_Rev Access'!$F$7:$GK$318,6,FALSE)),"-",VLOOKUP($B129,'[1]1718  Exp_Rev Access'!$F$7:$GK$318,6,FALSE))</f>
        <v>33447.42</v>
      </c>
      <c r="L129" s="90">
        <f>IF(ISNA(VLOOKUP($B129,'[1]1718  Exp_Rev Access'!$F$7:$GK$318,7,FALSE)),"",VLOOKUP($B129,'[1]1718  Exp_Rev Access'!$F$7:$GK$318,7,FALSE))</f>
        <v>0</v>
      </c>
      <c r="M129" s="90">
        <f>IF(ISNA(VLOOKUP($B129,'[1]1718  Exp_Rev Access'!$F$7:$GK$318,8,FALSE)),"",VLOOKUP($B129,'[1]1718  Exp_Rev Access'!$F$7:$GK$318,8,FALSE))</f>
        <v>0</v>
      </c>
      <c r="N129" s="56">
        <f t="shared" si="387"/>
        <v>383947.66</v>
      </c>
      <c r="O129" s="91">
        <f t="shared" si="388"/>
        <v>9.1929133624492149E-2</v>
      </c>
      <c r="P129" s="56">
        <f t="shared" si="389"/>
        <v>1592.0208151926024</v>
      </c>
      <c r="Q129" s="90">
        <f>IF(ISNA(VLOOKUP($B129,'[1]1718  Exp_Rev Access'!$F$7:$GK$318,10,FALSE)),"",VLOOKUP($B129,'[1]1718  Exp_Rev Access'!$F$7:$GK$318,10,FALSE))</f>
        <v>340</v>
      </c>
      <c r="R129" s="90">
        <f>IF(ISNA(VLOOKUP($B129,'[1]1718  Exp_Rev Access'!$F$7:$GK$318,11,FALSE)),"",VLOOKUP($B129,'[1]1718  Exp_Rev Access'!$F$7:$GK$318,11,FALSE))</f>
        <v>0</v>
      </c>
      <c r="S129" s="90">
        <f>IF(ISNA(VLOOKUP($B129,'[1]1718  Exp_Rev Access'!$F$7:$GK$318,12,FALSE)),"",VLOOKUP($B129,'[1]1718  Exp_Rev Access'!$F$7:$GK$318,12,FALSE))</f>
        <v>0</v>
      </c>
      <c r="T129" s="90">
        <f>IF(ISNA(VLOOKUP($B129,'[1]1718  Exp_Rev Access'!$F$7:$GK$318,13,FALSE)),"",VLOOKUP($B129,'[1]1718  Exp_Rev Access'!$F$7:$GK$318,13,FALSE))</f>
        <v>0</v>
      </c>
      <c r="U129" s="90">
        <f>IF(ISNA(VLOOKUP($B129,'[1]1718  Exp_Rev Access'!$F$7:$GK$318,14,FALSE)),"",VLOOKUP($B129,'[1]1718  Exp_Rev Access'!$F$7:$GK$318,14,FALSE))</f>
        <v>0</v>
      </c>
      <c r="V129" s="90">
        <f>IF(ISNA(VLOOKUP($B129,'[1]1718  Exp_Rev Access'!$F$7:$GK$318,15,FALSE)),"",VLOOKUP($B129,'[1]1718  Exp_Rev Access'!$F$7:$GK$318,15,FALSE))</f>
        <v>0</v>
      </c>
      <c r="W129" s="90">
        <f>IF(ISNA(VLOOKUP($B129,'[1]1718  Exp_Rev Access'!$F$7:$GK$318,16,FALSE)),"",VLOOKUP($B129,'[1]1718  Exp_Rev Access'!$F$7:$GK$318,16,FALSE))</f>
        <v>0</v>
      </c>
      <c r="X129" s="90">
        <f>IF(ISNA(VLOOKUP($B129,'[1]1718  Exp_Rev Access'!$F$7:$GK$318,17,FALSE)),"",VLOOKUP($B129,'[1]1718  Exp_Rev Access'!$F$7:$GK$318,17,FALSE))</f>
        <v>0</v>
      </c>
      <c r="Y129" s="90">
        <f>IF(ISNA(VLOOKUP($B129,'[1]1718  Exp_Rev Access'!$F$7:$GK$318,18,FALSE)),"",VLOOKUP($B129,'[1]1718  Exp_Rev Access'!$F$7:$GK$318,18,FALSE))</f>
        <v>0</v>
      </c>
      <c r="Z129" s="90">
        <f>IF(ISNA(VLOOKUP($B129,'[1]1718  Exp_Rev Access'!$F$7:$GK$318,19,FALSE)),"",VLOOKUP($B129,'[1]1718  Exp_Rev Access'!$F$7:$GK$318,19,FALSE))</f>
        <v>0</v>
      </c>
      <c r="AA129" s="90">
        <f>IF(ISNA(VLOOKUP($B129,'[1]1718  Exp_Rev Access'!$F$7:$GK$318,20,FALSE)),"",VLOOKUP($B129,'[1]1718  Exp_Rev Access'!$F$7:$GK$318,20,FALSE))</f>
        <v>0</v>
      </c>
      <c r="AB129" s="90">
        <f>IF(ISNA(VLOOKUP($B129,'[1]1718  Exp_Rev Access'!$F$7:$GK$318,21,FALSE)),"",VLOOKUP($B129,'[1]1718  Exp_Rev Access'!$F$7:$GK$318,21,FALSE))</f>
        <v>0</v>
      </c>
      <c r="AC129" s="90">
        <f>IF(ISNA(VLOOKUP($B129,'[1]1718  Exp_Rev Access'!$F$7:$GK$318,22,FALSE)),"",VLOOKUP($B129,'[1]1718  Exp_Rev Access'!$F$7:$GK$318,22,FALSE))</f>
        <v>0</v>
      </c>
      <c r="AD129" s="90">
        <f>IF(ISNA(VLOOKUP($B129,'[1]1718  Exp_Rev Access'!$F$7:$GK$318,23,FALSE)),"",VLOOKUP($B129,'[1]1718  Exp_Rev Access'!$F$7:$GK$318,23,FALSE))</f>
        <v>691.55</v>
      </c>
      <c r="AE129" s="90">
        <f>IF(ISNA(VLOOKUP($B129,'[1]1718  Exp_Rev Access'!$F$7:$GK$318,24,FALSE)),"",VLOOKUP($B129,'[1]1718  Exp_Rev Access'!$F$7:$GK$318,24,FALSE))</f>
        <v>1624.6</v>
      </c>
      <c r="AF129" s="90">
        <f>IF(ISNA(VLOOKUP($B129,'[1]1718  Exp_Rev Access'!$F$7:$GK$318,25,FALSE)),"",VLOOKUP($B129,'[1]1718  Exp_Rev Access'!$F$7:$GK$318,25,FALSE))</f>
        <v>0</v>
      </c>
      <c r="AG129" s="90">
        <f>IF(ISNA(VLOOKUP($B129,'[1]1718  Exp_Rev Access'!$F$7:$GK$318,26,FALSE)),"",VLOOKUP($B129,'[1]1718  Exp_Rev Access'!$F$7:$GK$318,26,FALSE))</f>
        <v>17215</v>
      </c>
      <c r="AH129" s="90">
        <f>IF(ISNA(VLOOKUP($B129,'[1]1718  Exp_Rev Access'!$F$7:$GK$318,27,FALSE)),"",VLOOKUP($B129,'[1]1718  Exp_Rev Access'!$F$7:$GK$318,27,FALSE))</f>
        <v>27.75</v>
      </c>
      <c r="AI129" s="90">
        <f>IF(ISNA(VLOOKUP($B129,'[1]1718  Exp_Rev Access'!$F$7:$GK$318,28,FALSE)),"",VLOOKUP($B129,'[1]1718  Exp_Rev Access'!$F$7:$GK$318,28,FALSE))</f>
        <v>0</v>
      </c>
      <c r="AJ129" s="90">
        <f>IF(ISNA(VLOOKUP($B129,'[1]1718  Exp_Rev Access'!$F$7:$GK$318,29,FALSE)),"",VLOOKUP($B129,'[1]1718  Exp_Rev Access'!$F$7:$GK$318,29,FALSE))</f>
        <v>41600</v>
      </c>
      <c r="AK129" s="90">
        <f>IF(ISNA(VLOOKUP($B129,'[1]1718  Exp_Rev Access'!$F$7:$GK$318,30,FALSE)),"",VLOOKUP($B129,'[1]1718  Exp_Rev Access'!$F$7:$GK$318,30,FALSE))</f>
        <v>18293.86</v>
      </c>
      <c r="AL129" s="90">
        <f>IF(ISNA(VLOOKUP($B129,'[1]1718  Exp_Rev Access'!$F$7:$GK$318,31,FALSE)),"",VLOOKUP($B129,'[1]1718  Exp_Rev Access'!$F$7:$GK$318,31,FALSE))</f>
        <v>13754.86</v>
      </c>
      <c r="AM129" s="56">
        <f t="shared" si="390"/>
        <v>93547.62000000001</v>
      </c>
      <c r="AN129" s="92">
        <f t="shared" si="391"/>
        <v>2.2398239539298707E-2</v>
      </c>
      <c r="AO129" s="71">
        <f t="shared" si="392"/>
        <v>387.89078243562636</v>
      </c>
      <c r="AP129" s="90">
        <f>IF(ISNA(VLOOKUP($B129,'[1]1718  Exp_Rev Access'!$F$7:$GK$318,33,FALSE)),"",VLOOKUP($B129,'[1]1718  Exp_Rev Access'!$F$7:$GK$318,33,FALSE))</f>
        <v>2316406.4900000002</v>
      </c>
      <c r="AQ129" s="90">
        <f>IF(ISNA(VLOOKUP($B129,'[1]1718  Exp_Rev Access'!$F$7:$GK$318,34,FALSE)),"",VLOOKUP($B129,'[1]1718  Exp_Rev Access'!$F$7:$GK$318,34,FALSE))</f>
        <v>63259.34</v>
      </c>
      <c r="AR129" s="90">
        <f>IF(ISNA(VLOOKUP($B129,'[1]1718  Exp_Rev Access'!$F$7:$GK$318,35,FALSE)),"",VLOOKUP($B129,'[1]1718  Exp_Rev Access'!$F$7:$GK$318,35,FALSE))</f>
        <v>239740.52</v>
      </c>
      <c r="AS129" s="90">
        <f>IF(ISNA(VLOOKUP($B129,'[1]1718  Exp_Rev Access'!$F$7:$GK$318,36,FALSE)),"",VLOOKUP($B129,'[1]1718  Exp_Rev Access'!$F$7:$GK$318,36,FALSE))</f>
        <v>30569.62</v>
      </c>
      <c r="AT129" s="90">
        <f>IF(ISNA(VLOOKUP($B129,'[1]1718  Exp_Rev Access'!$F$7:$GK$318,37,FALSE)),"",VLOOKUP($B129,'[1]1718  Exp_Rev Access'!$F$7:$GK$318,37,FALSE))</f>
        <v>0</v>
      </c>
      <c r="AU129" s="56">
        <f t="shared" si="393"/>
        <v>2649975.9700000002</v>
      </c>
      <c r="AV129" s="93">
        <f t="shared" si="394"/>
        <v>0.63448751073993592</v>
      </c>
      <c r="AW129" s="56">
        <f t="shared" si="395"/>
        <v>10988.000041464527</v>
      </c>
      <c r="AX129" s="90">
        <f>IF(ISNA(VLOOKUP($B129,'[1]1718  Exp_Rev Access'!$F$7:$GK$318,39,FALSE)),"",VLOOKUP($B129,'[1]1718  Exp_Rev Access'!$F$7:$GK$318,39,FALSE))</f>
        <v>0</v>
      </c>
      <c r="AY129" s="90">
        <f>IF(ISNA(VLOOKUP($B129,'[1]1718  Exp_Rev Access'!$F$7:$GK$318,40,FALSE)),"",VLOOKUP($B129,'[1]1718  Exp_Rev Access'!$F$7:$GK$318,40,FALSE))</f>
        <v>265958.32</v>
      </c>
      <c r="AZ129" s="90">
        <f>IF(ISNA(VLOOKUP($B129,'[1]1718  Exp_Rev Access'!$F$7:$GK$318,41,FALSE)),"",VLOOKUP($B129,'[1]1718  Exp_Rev Access'!$F$7:$GK$318,41,FALSE))</f>
        <v>13435.44</v>
      </c>
      <c r="BA129" s="90">
        <f>IF(ISNA(VLOOKUP($B129,'[1]1718  Exp_Rev Access'!$F$7:$GK$318,42,FALSE)),"",VLOOKUP($B129,'[1]1718  Exp_Rev Access'!$F$7:$GK$318,42,FALSE))</f>
        <v>0</v>
      </c>
      <c r="BB129" s="90">
        <f>IF(ISNA(VLOOKUP($B129,'[1]1718  Exp_Rev Access'!$F$7:$GK$318,43,FALSE)),"",VLOOKUP($B129,'[1]1718  Exp_Rev Access'!$F$7:$GK$318,43,FALSE))</f>
        <v>0</v>
      </c>
      <c r="BC129" s="90">
        <f>IF(ISNA(VLOOKUP($B129,'[1]1718  Exp_Rev Access'!$F$7:$GK$318,44,FALSE)),"",VLOOKUP($B129,'[1]1718  Exp_Rev Access'!$F$7:$GK$318,44,FALSE))</f>
        <v>105516.51</v>
      </c>
      <c r="BD129" s="90">
        <f>IF(ISNA(VLOOKUP($B129,'[1]1718  Exp_Rev Access'!$F$7:$GK$318,45,FALSE)),"",VLOOKUP($B129,'[1]1718  Exp_Rev Access'!$F$7:$GK$318,45,FALSE))</f>
        <v>0</v>
      </c>
      <c r="BE129" s="90">
        <f>IF(ISNA(VLOOKUP($B129,'[1]1718  Exp_Rev Access'!$F$7:$GK$318,46,FALSE)),"",VLOOKUP($B129,'[1]1718  Exp_Rev Access'!$F$7:$GK$318,46,FALSE))</f>
        <v>15638.06</v>
      </c>
      <c r="BF129" s="90">
        <f>IF(ISNA(VLOOKUP($B129,'[1]1718  Exp_Rev Access'!$F$7:$GK$318,47,FALSE)),"",VLOOKUP($B129,'[1]1718  Exp_Rev Access'!$F$7:$GK$318,47,FALSE))</f>
        <v>0</v>
      </c>
      <c r="BG129" s="90">
        <f>IF(ISNA(VLOOKUP($B129,'[1]1718  Exp_Rev Access'!$F$7:$GK$318,48,FALSE)),"",VLOOKUP($B129,'[1]1718  Exp_Rev Access'!$F$7:$GK$318,48,FALSE))</f>
        <v>0</v>
      </c>
      <c r="BH129" s="90">
        <f>IF(ISNA(VLOOKUP($B129,'[1]1718  Exp_Rev Access'!$F$7:$GK$318,49,FALSE)),"",VLOOKUP($B129,'[1]1718  Exp_Rev Access'!$F$7:$GK$318,49,FALSE))</f>
        <v>4994.58</v>
      </c>
      <c r="BI129" s="90">
        <f>IF(ISNA(VLOOKUP($B129,'[1]1718  Exp_Rev Access'!$F$7:$GK$318,50,FALSE)),"",VLOOKUP($B129,'[1]1718  Exp_Rev Access'!$F$7:$GK$318,50,FALSE))</f>
        <v>0</v>
      </c>
      <c r="BJ129" s="90">
        <f>IF(ISNA(VLOOKUP($B129,'[1]1718  Exp_Rev Access'!$F$7:$GK$318,51,FALSE)),"",VLOOKUP($B129,'[1]1718  Exp_Rev Access'!$F$7:$GK$318,51,FALSE))</f>
        <v>7344.42</v>
      </c>
      <c r="BK129" s="90">
        <f>IF(ISNA(VLOOKUP($B129,'[1]1718  Exp_Rev Access'!$F$7:$GK$318,52,FALSE)),"",VLOOKUP($B129,'[1]1718  Exp_Rev Access'!$F$7:$GK$318,52,FALSE))</f>
        <v>124727.12</v>
      </c>
      <c r="BL129" s="90">
        <f>IF(ISNA(VLOOKUP($B129,'[1]1718  Exp_Rev Access'!$F$7:$GK$318,53,FALSE)),"",VLOOKUP($B129,'[1]1718  Exp_Rev Access'!$F$7:$GK$318,53,FALSE))</f>
        <v>0</v>
      </c>
      <c r="BM129" s="90">
        <f>IF(ISNA(VLOOKUP($B129,'[1]1718  Exp_Rev Access'!$F$7:$GK$318,54,FALSE)),"",VLOOKUP($B129,'[1]1718  Exp_Rev Access'!$F$7:$GK$318,54,FALSE))</f>
        <v>0</v>
      </c>
      <c r="BN129" s="90">
        <f>IF(ISNA(VLOOKUP($B129,'[1]1718  Exp_Rev Access'!$F$7:$GK$318,55,FALSE)),"",VLOOKUP($B129,'[1]1718  Exp_Rev Access'!$F$7:$GK$318,55,FALSE))</f>
        <v>0</v>
      </c>
      <c r="BO129" s="90">
        <f>IF(ISNA(VLOOKUP($B129,'[1]1718  Exp_Rev Access'!$F$7:$GK$318,56,FALSE)),"",VLOOKUP($B129,'[1]1718  Exp_Rev Access'!$F$7:$GK$318,56,FALSE))</f>
        <v>0</v>
      </c>
      <c r="BP129" s="90">
        <f>IF(ISNA(VLOOKUP($B129,'[1]1718  Exp_Rev Access'!$F$7:$GK$318,57,FALSE)),"",VLOOKUP($B129,'[1]1718  Exp_Rev Access'!$F$7:$GK$318,57,FALSE))</f>
        <v>0</v>
      </c>
      <c r="BQ129" s="90">
        <f>IF(ISNA(VLOOKUP($B129,'[1]1718  Exp_Rev Access'!$F$7:$GK$318,58,FALSE)),"",VLOOKUP($B129,'[1]1718  Exp_Rev Access'!$F$7:$GK$318,58,FALSE))</f>
        <v>0</v>
      </c>
      <c r="BR129" s="90">
        <f>IF(ISNA(VLOOKUP($B129,'[1]1718  Exp_Rev Access'!$F$7:$GK$318,59,FALSE)),"",VLOOKUP($B129,'[1]1718  Exp_Rev Access'!$F$7:$GK$318,59,FALSE))</f>
        <v>0</v>
      </c>
      <c r="BS129" s="90">
        <f>IF(ISNA(VLOOKUP($B129,'[1]1718  Exp_Rev Access'!$F$7:$GK$318,60,FALSE)),"",VLOOKUP($B129,'[1]1718  Exp_Rev Access'!$F$7:$GK$318,60,FALSE))</f>
        <v>0</v>
      </c>
      <c r="BT129" s="90">
        <f>IF(ISNA(VLOOKUP($B129,'[1]1718  Exp_Rev Access'!$F$7:$GK$318,61,FALSE)),"",VLOOKUP($B129,'[1]1718  Exp_Rev Access'!$F$7:$GK$318,61,FALSE))</f>
        <v>0</v>
      </c>
      <c r="BU129" s="90">
        <f>IF(ISNA(VLOOKUP($B129,'[1]1718  Exp_Rev Access'!$F$7:$GK$318,62,FALSE)),"",VLOOKUP($B129,'[1]1718  Exp_Rev Access'!$F$7:$GK$318,62,FALSE))</f>
        <v>0</v>
      </c>
      <c r="BV129" s="56">
        <f t="shared" si="236"/>
        <v>537614.44999999995</v>
      </c>
      <c r="BW129" s="92">
        <f t="shared" si="396"/>
        <v>0.12872179143508219</v>
      </c>
      <c r="BX129" s="71">
        <f t="shared" si="397"/>
        <v>2229.1928929800551</v>
      </c>
      <c r="BY129" s="90">
        <f>IF(ISNA(VLOOKUP($B129,'[1]1718  Exp_Rev Access'!$F$7:$GK$318,64,FALSE)),"",VLOOKUP($B129,'[1]1718  Exp_Rev Access'!$F$7:$GK$318,64,FALSE))</f>
        <v>0</v>
      </c>
      <c r="BZ129" s="90">
        <f>IF(ISNA(VLOOKUP($B129,'[1]1718  Exp_Rev Access'!$F$7:$GK$318,65,FALSE)),"",VLOOKUP($B129,'[1]1718  Exp_Rev Access'!$F$7:$GK$318,65,FALSE))</f>
        <v>147043.5</v>
      </c>
      <c r="CA129" s="90">
        <f>IF(ISNA(VLOOKUP($B129,'[1]1718  Exp_Rev Access'!$F$7:$GK$318,66,FALSE)),"",VLOOKUP($B129,'[1]1718  Exp_Rev Access'!$F$7:$GK$318,66,FALSE))</f>
        <v>9918.75</v>
      </c>
      <c r="CB129" s="90">
        <f>IF(ISNA(VLOOKUP($B129,'[1]1718  Exp_Rev Access'!$F$7:$GK$318,67,FALSE)),"",VLOOKUP($B129,'[1]1718  Exp_Rev Access'!$F$7:$GK$318,67,FALSE))</f>
        <v>0</v>
      </c>
      <c r="CC129" s="90">
        <f>IF(ISNA(VLOOKUP($B129,'[1]1718  Exp_Rev Access'!$F$7:$GK$318,68,FALSE)),"",VLOOKUP($B129,'[1]1718  Exp_Rev Access'!$F$7:$GK$318,68,FALSE))</f>
        <v>3524.26</v>
      </c>
      <c r="CD129" s="90">
        <f>IF(ISNA(VLOOKUP($B129,'[1]1718  Exp_Rev Access'!$F$7:$GK$318,69,FALSE)),"",VLOOKUP($B129,'[1]1718  Exp_Rev Access'!$F$7:$GK$318,69,FALSE))</f>
        <v>0</v>
      </c>
      <c r="CE129" s="56">
        <f t="shared" si="237"/>
        <v>160486.51</v>
      </c>
      <c r="CF129" s="92">
        <f t="shared" si="251"/>
        <v>3.8425513057478718E-2</v>
      </c>
      <c r="CG129" s="78">
        <f t="shared" si="252"/>
        <v>665.44972426089475</v>
      </c>
      <c r="CH129" s="90">
        <f>IF(ISNA(VLOOKUP($B129,'[1]1718  Exp_Rev Access'!$F$7:$GK$318,$CH$2,FALSE)),"",VLOOKUP($B129,'[1]1718  Exp_Rev Access'!$F$7:$GK$318,$CH$2,FALSE))</f>
        <v>0</v>
      </c>
      <c r="CI129" s="90">
        <f>IF(ISNA(VLOOKUP($B129,'[1]1718  Exp_Rev Access'!$F$7:$GK$318,$CI$2,FALSE)),"",VLOOKUP($B129,'[1]1718  Exp_Rev Access'!$F$7:$GK$318,$CI$2,FALSE))</f>
        <v>0</v>
      </c>
      <c r="CJ129" s="90">
        <f>IF(ISNA(VLOOKUP($B129,'[1]1718  Exp_Rev Access'!$F$7:$GK$318,$CJ$2,FALSE)),"",VLOOKUP($B129,'[1]1718  Exp_Rev Access'!$F$7:$GK$318,$CJ$2,FALSE))</f>
        <v>0</v>
      </c>
      <c r="CK129" s="90">
        <f>IF(ISNA(VLOOKUP($B129,'[1]1718  Exp_Rev Access'!$F$7:$GK$318,$CK$2,FALSE)),"",VLOOKUP($B129,'[1]1718  Exp_Rev Access'!$F$7:$GK$318,$CK$2,FALSE))</f>
        <v>0</v>
      </c>
      <c r="CL129" s="90">
        <f>IF(ISNA(VLOOKUP($B129,'[1]1718  Exp_Rev Access'!$F$7:$GK$318,$CL$2,FALSE)),"",VLOOKUP($B129,'[1]1718  Exp_Rev Access'!$F$7:$GK$318,$CL$2,FALSE))</f>
        <v>0</v>
      </c>
      <c r="CM129" s="90">
        <f>IF(ISNA(VLOOKUP($B129,'[1]1718  Exp_Rev Access'!$F$7:$GK$318,$CM$2,FALSE)),"",VLOOKUP($B129,'[1]1718  Exp_Rev Access'!$F$7:$GK$318,$CM$2,FALSE))</f>
        <v>0</v>
      </c>
      <c r="CN129" s="90">
        <f>IF(ISNA(VLOOKUP($B129,'[1]1718  Exp_Rev Access'!$F$7:$GK$318,$CN$2,FALSE)),"",VLOOKUP($B129,'[1]1718  Exp_Rev Access'!$F$7:$GK$318,$CN$2,FALSE))</f>
        <v>0</v>
      </c>
      <c r="CO129" s="90">
        <f>IF(ISNA(VLOOKUP($B129,'[1]1718  Exp_Rev Access'!$F$7:$GK$318,$CO$2,FALSE)),"",VLOOKUP($B129,'[1]1718  Exp_Rev Access'!$F$7:$GK$318,$CO$2,FALSE))</f>
        <v>0</v>
      </c>
      <c r="CP129" s="90">
        <f>IF(ISNA(VLOOKUP($B129,'[1]1718  Exp_Rev Access'!$F$7:$GK$318,$CP$2,FALSE)),"",VLOOKUP($B129,'[1]1718  Exp_Rev Access'!$F$7:$GK$318,$CP$2,FALSE))</f>
        <v>0</v>
      </c>
      <c r="CQ129" s="90">
        <f>IF(ISNA(VLOOKUP($B129,'[1]1718  Exp_Rev Access'!$F$7:$GK$318,$CQ$2,FALSE)),"",VLOOKUP($B129,'[1]1718  Exp_Rev Access'!$F$7:$GK$318,$CQ$2,FALSE))</f>
        <v>53219</v>
      </c>
      <c r="CR129" s="90">
        <f>IF(ISNA(VLOOKUP($B129,'[1]1718  Exp_Rev Access'!$F$7:$GK$318,$CR$2,FALSE)),"",VLOOKUP($B129,'[1]1718  Exp_Rev Access'!$F$7:$GK$318,$CR$2,FALSE))</f>
        <v>0</v>
      </c>
      <c r="CS129" s="90">
        <f>IF(ISNA(VLOOKUP($B129,'[1]1718  Exp_Rev Access'!$F$7:$GK$318,$CS$2,FALSE)),"",VLOOKUP($B129,'[1]1718  Exp_Rev Access'!$F$7:$GK$318,$CS$2,FALSE))</f>
        <v>11436</v>
      </c>
      <c r="CT129" s="90">
        <f>IF(ISNA(VLOOKUP($B129,'[1]1718  Exp_Rev Access'!$F$7:$GK$318,$CT$2,FALSE)),"",VLOOKUP($B129,'[1]1718  Exp_Rev Access'!$F$7:$GK$318,$CT$2,FALSE))</f>
        <v>0</v>
      </c>
      <c r="CU129" s="90">
        <f>IF(ISNA(VLOOKUP($B129,'[1]1718  Exp_Rev Access'!$F$7:$GK$318,$CU$2,FALSE)),"",VLOOKUP($B129,'[1]1718  Exp_Rev Access'!$F$7:$GK$318,$CU$2,FALSE))</f>
        <v>91371</v>
      </c>
      <c r="CV129" s="90">
        <f>IF(ISNA(VLOOKUP($B129,'[1]1718  Exp_Rev Access'!$F$7:$GK$318,$CV$2,FALSE)),"",VLOOKUP($B129,'[1]1718  Exp_Rev Access'!$F$7:$GK$318,$CV$2,FALSE))</f>
        <v>43035.7</v>
      </c>
      <c r="CW129" s="90">
        <f>IF(ISNA(VLOOKUP($B129,'[1]1718  Exp_Rev Access'!$F$7:$GK$318,$CW$2,FALSE)),"",VLOOKUP($B129,'[1]1718  Exp_Rev Access'!$F$7:$GK$318,$CW$2,FALSE))</f>
        <v>0</v>
      </c>
      <c r="CX129" s="90">
        <f>IF(ISNA(VLOOKUP($B129,'[1]1718  Exp_Rev Access'!$F$7:$GK$318,$CX$2,FALSE)),"",VLOOKUP($B129,'[1]1718  Exp_Rev Access'!$F$7:$GK$318,$CX$2,FALSE))</f>
        <v>0</v>
      </c>
      <c r="CY129" s="90">
        <f>IF(ISNA(VLOOKUP($B129,'[1]1718  Exp_Rev Access'!$F$7:$GK$318,$CY$2,FALSE)),"",VLOOKUP($B129,'[1]1718  Exp_Rev Access'!$F$7:$GK$318,$CY$2,FALSE))</f>
        <v>0</v>
      </c>
      <c r="CZ129" s="90">
        <f>IF(ISNA(VLOOKUP($B129,'[1]1718  Exp_Rev Access'!$F$7:$GK$318,$CZ$2,FALSE)),"",VLOOKUP($B129,'[1]1718  Exp_Rev Access'!$F$7:$GK$318,$CZ$2,FALSE))</f>
        <v>0</v>
      </c>
      <c r="DA129" s="90">
        <f>IF(ISNA(VLOOKUP($B129,'[1]1718  Exp_Rev Access'!$F$7:$GK$318,$DA$2,FALSE)),"",VLOOKUP($B129,'[1]1718  Exp_Rev Access'!$F$7:$GK$318,$DA$2,FALSE))</f>
        <v>0</v>
      </c>
      <c r="DB129" s="90">
        <f>IF(ISNA(VLOOKUP($B129,'[1]1718  Exp_Rev Access'!$F$7:$GK$318,$DB$2,FALSE)),"",VLOOKUP($B129,'[1]1718  Exp_Rev Access'!$F$7:$GK$318,$DB$2,FALSE))</f>
        <v>0</v>
      </c>
      <c r="DC129" s="90">
        <f>IF(ISNA(VLOOKUP($B129,'[1]1718  Exp_Rev Access'!$F$7:$GK$318,$DC$2,FALSE)),"",VLOOKUP($B129,'[1]1718  Exp_Rev Access'!$F$7:$GK$318,$DC$2,FALSE))</f>
        <v>0</v>
      </c>
      <c r="DD129" s="90">
        <f>IF(ISNA(VLOOKUP($B129,'[1]1718  Exp_Rev Access'!$F$7:$GK$318,$DD$2,FALSE)),"",VLOOKUP($B129,'[1]1718  Exp_Rev Access'!$F$7:$GK$318,$DD$2,FALSE))</f>
        <v>0</v>
      </c>
      <c r="DE129" s="90">
        <f>IF(ISNA(VLOOKUP($B129,'[1]1718  Exp_Rev Access'!$F$7:$GK$318,$DE$2,FALSE)),"",VLOOKUP($B129,'[1]1718  Exp_Rev Access'!$F$7:$GK$318,$DE$2,FALSE))</f>
        <v>0</v>
      </c>
      <c r="DF129" s="90">
        <f>IF(ISNA(VLOOKUP($B129,'[1]1718  Exp_Rev Access'!$F$7:$GK$318,$DF$2,FALSE)),"",VLOOKUP($B129,'[1]1718  Exp_Rev Access'!$F$7:$GK$318,$DF$2,FALSE))</f>
        <v>0</v>
      </c>
      <c r="DG129" s="90">
        <f>IF(ISNA(VLOOKUP($B129,'[1]1718  Exp_Rev Access'!$F$7:$GK$318,$DG$2,FALSE)),"",VLOOKUP($B129,'[1]1718  Exp_Rev Access'!$F$7:$GK$318,$DG$2,FALSE))</f>
        <v>0</v>
      </c>
      <c r="DH129" s="90">
        <f>IF(ISNA(VLOOKUP($B129,'[1]1718  Exp_Rev Access'!$F$7:$GK$318,$DH$2,FALSE)),"",VLOOKUP($B129,'[1]1718  Exp_Rev Access'!$F$7:$GK$318,$DH$2,FALSE))</f>
        <v>1071.1500000000001</v>
      </c>
      <c r="DI129" s="90">
        <f>IF(ISNA(VLOOKUP($B129,'[1]1718  Exp_Rev Access'!$F$7:$GK$318,$DI$2,FALSE)),"",VLOOKUP($B129,'[1]1718  Exp_Rev Access'!$F$7:$GK$318,$DI$2,FALSE))</f>
        <v>130455.39</v>
      </c>
      <c r="DJ129" s="90">
        <f>IF(ISNA(VLOOKUP($B129,'[1]1718  Exp_Rev Access'!$F$7:$GK$318,$DJ$2,FALSE)),"",VLOOKUP($B129,'[1]1718  Exp_Rev Access'!$F$7:$GK$318,$DJ$2,FALSE))</f>
        <v>0</v>
      </c>
      <c r="DK129" s="90">
        <f>IF(ISNA(VLOOKUP($B129,'[1]1718  Exp_Rev Access'!$F$7:$GK$318,$DK$2,FALSE)),"",VLOOKUP($B129,'[1]1718  Exp_Rev Access'!$F$7:$GK$318,$DK$2,FALSE))</f>
        <v>0</v>
      </c>
      <c r="DL129" s="90">
        <f>IF(ISNA(VLOOKUP($B129,'[1]1718  Exp_Rev Access'!$F$7:$GK$318,$DL$2,FALSE)),"",VLOOKUP($B129,'[1]1718  Exp_Rev Access'!$F$7:$GK$318,$DL$2,FALSE))</f>
        <v>0</v>
      </c>
      <c r="DM129" s="90">
        <f>IF(ISNA(VLOOKUP($B129,'[1]1718  Exp_Rev Access'!$F$7:$GK$318,$DM$2,FALSE)),"",VLOOKUP($B129,'[1]1718  Exp_Rev Access'!$F$7:$GK$318,$DM$2,FALSE))</f>
        <v>0</v>
      </c>
      <c r="DN129" s="90">
        <f>IF(ISNA(VLOOKUP($B129,'[1]1718  Exp_Rev Access'!$F$7:$GK$318,$DN$2,FALSE)),"",VLOOKUP($B129,'[1]1718  Exp_Rev Access'!$F$7:$GK$318,$DN$2,FALSE))</f>
        <v>0</v>
      </c>
      <c r="DO129" s="90">
        <f>IF(ISNA(VLOOKUP($B129,'[1]1718  Exp_Rev Access'!$F$7:$GK$318,$DO$2,FALSE)),"",VLOOKUP($B129,'[1]1718  Exp_Rev Access'!$F$7:$GK$318,$DO$2,FALSE))</f>
        <v>0</v>
      </c>
      <c r="DP129" s="90">
        <f>IF(ISNA(VLOOKUP($B129,'[1]1718  Exp_Rev Access'!$F$7:$GK$318,$DP$2,FALSE)),"",VLOOKUP($B129,'[1]1718  Exp_Rev Access'!$F$7:$GK$318,$DP$2,FALSE))</f>
        <v>0</v>
      </c>
      <c r="DQ129" s="90">
        <f>IF(ISNA(VLOOKUP($B129,'[1]1718  Exp_Rev Access'!$F$7:$GK$318,$DQ$2,FALSE)),"",VLOOKUP($B129,'[1]1718  Exp_Rev Access'!$F$7:$GK$318,$DQ$2,FALSE))</f>
        <v>0</v>
      </c>
      <c r="DR129" s="90">
        <f>IF(ISNA(VLOOKUP($B129,'[1]1718  Exp_Rev Access'!$F$7:$GK$318,$DR$2,FALSE)),"",VLOOKUP($B129,'[1]1718  Exp_Rev Access'!$F$7:$GK$318,$DR$2,FALSE))</f>
        <v>0</v>
      </c>
      <c r="DS129" s="90">
        <f>IF(ISNA(VLOOKUP($B129,'[1]1718  Exp_Rev Access'!$F$7:$GK$318,$DS$2,FALSE)),"",VLOOKUP($B129,'[1]1718  Exp_Rev Access'!$F$7:$GK$318,$DS$2,FALSE))</f>
        <v>0</v>
      </c>
      <c r="DT129" s="90">
        <f>IF(ISNA(VLOOKUP($B129,'[1]1718  Exp_Rev Access'!$F$7:$GK$318,$DT$2,FALSE)),"",VLOOKUP($B129,'[1]1718  Exp_Rev Access'!$F$7:$GK$318,$DT$2,FALSE))</f>
        <v>0</v>
      </c>
      <c r="DU129" s="90">
        <f>IF(ISNA(VLOOKUP($B129,'[1]1718  Exp_Rev Access'!$F$7:$GK$318,$DU$2,FALSE)),"",VLOOKUP($B129,'[1]1718  Exp_Rev Access'!$F$7:$GK$318,$DU$2,FALSE))</f>
        <v>0</v>
      </c>
      <c r="DV129" s="90">
        <f>IF(ISNA(VLOOKUP($B129,'[1]1718  Exp_Rev Access'!$F$7:$GK$318,$DV$2,FALSE)),"",VLOOKUP($B129,'[1]1718  Exp_Rev Access'!$F$7:$GK$318,$DV$2,FALSE))</f>
        <v>0</v>
      </c>
      <c r="DW129" s="90">
        <f>IF(ISNA(VLOOKUP($B129,'[1]1718  Exp_Rev Access'!$F$7:$GK$318,$DW$2,FALSE)),"",VLOOKUP($B129,'[1]1718  Exp_Rev Access'!$F$7:$GK$318,$DW$2,FALSE))</f>
        <v>0</v>
      </c>
      <c r="DX129" s="90">
        <f>IF(ISNA(VLOOKUP($B129,'[1]1718  Exp_Rev Access'!$F$7:$GK$318,$DX$2,FALSE)),"",VLOOKUP($B129,'[1]1718  Exp_Rev Access'!$F$7:$GK$318,$DX$2,FALSE))</f>
        <v>0</v>
      </c>
      <c r="DY129" s="90">
        <f>IF(ISNA(VLOOKUP($B129,'[1]1718  Exp_Rev Access'!$F$7:$GK$318,$DY$2,FALSE)),"",VLOOKUP($B129,'[1]1718  Exp_Rev Access'!$F$7:$GK$318,$DY$2,FALSE))</f>
        <v>0</v>
      </c>
      <c r="DZ129" s="90">
        <f>IF(ISNA(VLOOKUP($B129,'[1]1718  Exp_Rev Access'!$F$7:$GK$318,$DZ$2,FALSE)),"",VLOOKUP($B129,'[1]1718  Exp_Rev Access'!$F$7:$GK$318,$DZ$2,FALSE))</f>
        <v>0</v>
      </c>
      <c r="EA129" s="90">
        <f>IF(ISNA(VLOOKUP($B129,'[1]1718  Exp_Rev Access'!$F$7:$GK$318,$EA$2,FALSE)),"",VLOOKUP($B129,'[1]1718  Exp_Rev Access'!$F$7:$GK$318,$EA$2,FALSE))</f>
        <v>0</v>
      </c>
      <c r="EB129" s="90">
        <f>IF(ISNA(VLOOKUP($B129,'[1]1718  Exp_Rev Access'!$F$7:$GK$318,$EB$2,FALSE)),"",VLOOKUP($B129,'[1]1718  Exp_Rev Access'!$F$7:$GK$318,$EB$2,FALSE))</f>
        <v>0</v>
      </c>
      <c r="EC129" s="90">
        <f>IF(ISNA(VLOOKUP($B129,'[1]1718  Exp_Rev Access'!$F$7:$GK$318,$EC$2,FALSE)),"",VLOOKUP($B129,'[1]1718  Exp_Rev Access'!$F$7:$GK$318,$EC$2,FALSE))</f>
        <v>0</v>
      </c>
      <c r="ED129" s="90">
        <f>IF(ISNA(VLOOKUP($B129,'[1]1718  Exp_Rev Access'!$F$7:$GK$318,$ED$2,FALSE)),"",VLOOKUP($B129,'[1]1718  Exp_Rev Access'!$F$7:$GK$318,$ED$2,FALSE))</f>
        <v>0</v>
      </c>
      <c r="EE129" s="90">
        <f>IF(ISNA(VLOOKUP($B129,'[1]1718  Exp_Rev Access'!$F$7:$GK$318,$EE$2,FALSE)),"",VLOOKUP($B129,'[1]1718  Exp_Rev Access'!$F$7:$GK$318,$EE$2,FALSE))</f>
        <v>0</v>
      </c>
      <c r="EF129" s="90">
        <f>IF(ISNA(VLOOKUP($B129,'[1]1718  Exp_Rev Access'!$F$7:$GK$318,$EF$2,FALSE)),"",VLOOKUP($B129,'[1]1718  Exp_Rev Access'!$F$7:$GK$318,$EF$2,FALSE))</f>
        <v>0</v>
      </c>
      <c r="EG129" s="90">
        <f>IF(ISNA(VLOOKUP($B129,'[1]1718  Exp_Rev Access'!$F$7:$GK$318,$EG$2,FALSE)),"",VLOOKUP($B129,'[1]1718  Exp_Rev Access'!$F$7:$GK$318,$EG$2,FALSE))</f>
        <v>9293.3700000000008</v>
      </c>
      <c r="EH129" s="90">
        <f>IF(ISNA(VLOOKUP($B129,'[1]1718  Exp_Rev Access'!$F$7:$GK$318,$EH$2,FALSE)),"",VLOOKUP($B129,'[1]1718  Exp_Rev Access'!$F$7:$GK$318,$EH$2,FALSE))</f>
        <v>0</v>
      </c>
      <c r="EI129" s="90">
        <f>IF(ISNA(VLOOKUP($B129,'[1]1718  Exp_Rev Access'!$F$7:$GK$318,$EI$2,FALSE)),"",VLOOKUP($B129,'[1]1718  Exp_Rev Access'!$F$7:$GK$318,$EI$2,FALSE))</f>
        <v>0</v>
      </c>
      <c r="EJ129" s="90">
        <f>IF(ISNA(VLOOKUP($B129,'[1]1718  Exp_Rev Access'!$F$7:$GK$318,$EJ$2,FALSE)),"",VLOOKUP($B129,'[1]1718  Exp_Rev Access'!$F$7:$GK$318,$EJ$2,FALSE))</f>
        <v>0</v>
      </c>
      <c r="EK129" s="90">
        <f>IF(ISNA(VLOOKUP($B129,'[1]1718  Exp_Rev Access'!$F$7:$GK$318,$EK$2,FALSE)),"",VLOOKUP($B129,'[1]1718  Exp_Rev Access'!$F$7:$GK$318,$EK$2,FALSE))</f>
        <v>0</v>
      </c>
      <c r="EL129" s="90">
        <f>IF(ISNA(VLOOKUP($B129,'[1]1718  Exp_Rev Access'!$F$7:$GK$318,$EL$2,FALSE)),"",VLOOKUP($B129,'[1]1718  Exp_Rev Access'!$F$7:$GK$318,$EL$2,FALSE))</f>
        <v>0</v>
      </c>
      <c r="EM129" s="90">
        <f>IF(ISNA(VLOOKUP($B129,'[1]1718  Exp_Rev Access'!$F$7:$GK$318,$EM$2,FALSE)),"",VLOOKUP($B129,'[1]1718  Exp_Rev Access'!$F$7:$GK$318,$EM$2,FALSE))</f>
        <v>0</v>
      </c>
      <c r="EN129" s="90">
        <f>IF(ISNA(VLOOKUP($B129,'[1]1718  Exp_Rev Access'!$F$7:$GK$318,$EN$2,FALSE)),"",VLOOKUP($B129,'[1]1718  Exp_Rev Access'!$F$7:$GK$318,$EN$2,FALSE))</f>
        <v>0</v>
      </c>
      <c r="EO129" s="90">
        <f>IF(ISNA(VLOOKUP($B129,'[1]1718  Exp_Rev Access'!$F$7:$GK$318,$EO$2,FALSE)),"",VLOOKUP($B129,'[1]1718  Exp_Rev Access'!$F$7:$GK$318,$EO$2,FALSE))</f>
        <v>0</v>
      </c>
      <c r="EP129" s="90">
        <f>IF(ISNA(VLOOKUP($B129,'[1]1718  Exp_Rev Access'!$F$7:$GK$318,$EP$2,FALSE)),"",VLOOKUP($B129,'[1]1718  Exp_Rev Access'!$F$7:$GK$318,$EP$2,FALSE))</f>
        <v>0</v>
      </c>
      <c r="EQ129" s="90">
        <f>IF(ISNA(VLOOKUP($B129,'[1]1718  Exp_Rev Access'!$F$7:$GK$318,$EQ$2,FALSE)),"",VLOOKUP($B129,'[1]1718  Exp_Rev Access'!$F$7:$GK$318,$EQ$2,FALSE))</f>
        <v>0</v>
      </c>
      <c r="ER129" s="90">
        <f>IF(ISNA(VLOOKUP($B129,'[1]1718  Exp_Rev Access'!$F$7:$GK$318,$ER$2,FALSE)),"",VLOOKUP($B129,'[1]1718  Exp_Rev Access'!$F$7:$GK$318,$ER$2,FALSE))</f>
        <v>0</v>
      </c>
      <c r="ES129" s="90">
        <f>IF(ISNA(VLOOKUP($B129,'[1]1718  Exp_Rev Access'!$F$7:$GK$318,$ES$2,FALSE)),"",VLOOKUP($B129,'[1]1718  Exp_Rev Access'!$F$7:$GK$318,$ES$2,FALSE))</f>
        <v>0</v>
      </c>
      <c r="ET129" s="90">
        <f>IF(ISNA(VLOOKUP($B129,'[1]1718  Exp_Rev Access'!$F$7:$GK$318,$ET$2,FALSE)),"",VLOOKUP($B129,'[1]1718  Exp_Rev Access'!$F$7:$GK$318,$ET$2,FALSE))</f>
        <v>0</v>
      </c>
      <c r="EU129" s="90">
        <f>IF(ISNA(VLOOKUP($B129,'[1]1718  Exp_Rev Access'!$F$7:$GK$318,$EU$2,FALSE)),"",VLOOKUP($B129,'[1]1718  Exp_Rev Access'!$F$7:$GK$318,$EU$2,FALSE))</f>
        <v>0</v>
      </c>
      <c r="EV129" s="90">
        <f>IF(ISNA(VLOOKUP($B129,'[1]1718  Exp_Rev Access'!$F$7:$GK$318,$EV$2,FALSE)),"",VLOOKUP($B129,'[1]1718  Exp_Rev Access'!$F$7:$GK$318,$EV$2,FALSE))</f>
        <v>711</v>
      </c>
      <c r="EW129" s="90">
        <f>IF(ISNA(VLOOKUP($B129,'[1]1718  Exp_Rev Access'!$F$7:$GK$318,$EW$2,FALSE)),"",VLOOKUP($B129,'[1]1718  Exp_Rev Access'!$F$7:$GK$318,$EW$2,FALSE))</f>
        <v>0</v>
      </c>
      <c r="EX129" s="90">
        <f>IF(ISNA(VLOOKUP($B129,'[1]1718  Exp_Rev Access'!$F$7:$GK$318,$EX$2,FALSE)),"",VLOOKUP($B129,'[1]1718  Exp_Rev Access'!$F$7:$GK$318,$EX$2,FALSE))</f>
        <v>0</v>
      </c>
      <c r="EY129" s="90">
        <f>IF(ISNA(VLOOKUP($B129,'[1]1718  Exp_Rev Access'!$F$7:$GK$318,$EY$2,FALSE)),"",VLOOKUP($B129,'[1]1718  Exp_Rev Access'!$F$7:$GK$318,$EY$2,FALSE))</f>
        <v>0</v>
      </c>
      <c r="EZ129" s="90">
        <f>IF(ISNA(VLOOKUP($B129,'[1]1718  Exp_Rev Access'!$F$7:$GK$318,$EZ$2,FALSE)),"",VLOOKUP($B129,'[1]1718  Exp_Rev Access'!$F$7:$GK$318,$EZ$2,FALSE))</f>
        <v>0</v>
      </c>
      <c r="FA129" s="90">
        <f>IF(ISNA(VLOOKUP($B129,'[1]1718  Exp_Rev Access'!$F$7:$GK$318,$FA$2,FALSE)),"",VLOOKUP($B129,'[1]1718  Exp_Rev Access'!$F$7:$GK$318,$FA$2,FALSE))</f>
        <v>0</v>
      </c>
      <c r="FB129" s="90">
        <f>IF(ISNA(VLOOKUP($B129,'[1]1718  Exp_Rev Access'!$F$7:$GK$318,$FB$2,FALSE)),"",VLOOKUP($B129,'[1]1718  Exp_Rev Access'!$F$7:$GK$318,$FB$2,FALSE))</f>
        <v>0</v>
      </c>
      <c r="FC129" s="90">
        <f>IF(ISNA(VLOOKUP($B129,'[1]1718  Exp_Rev Access'!$F$7:$GK$318,$FC$2,FALSE)),"",VLOOKUP($B129,'[1]1718  Exp_Rev Access'!$F$7:$GK$318,$FC$2,FALSE))</f>
        <v>0</v>
      </c>
      <c r="FD129" s="90">
        <f>IF(ISNA(VLOOKUP($B129,'[1]1718  Exp_Rev Access'!$F$7:$GK$318,$FD$2,FALSE)),"",VLOOKUP($B129,'[1]1718  Exp_Rev Access'!$F$7:$GK$318,$FD$2,FALSE))</f>
        <v>0</v>
      </c>
      <c r="FE129" s="90">
        <f>IF(ISNA(VLOOKUP($B129,'[1]1718  Exp_Rev Access'!$F$7:$GK$318,$FE$2,FALSE)),"",VLOOKUP($B129,'[1]1718  Exp_Rev Access'!$F$7:$GK$318,$FE$2,FALSE))</f>
        <v>0</v>
      </c>
      <c r="FF129" s="90">
        <f>IF(ISNA(VLOOKUP($B129,'[1]1718  Exp_Rev Access'!$F$7:$GK$318,$FF$2,FALSE)),"",VLOOKUP($B129,'[1]1718  Exp_Rev Access'!$F$7:$GK$318,$FF$2,FALSE))</f>
        <v>0</v>
      </c>
      <c r="FG129" s="90">
        <f>IF(ISNA(VLOOKUP($B129,'[1]1718  Exp_Rev Access'!$F$7:$GK$318,$FG$2,FALSE)),"",VLOOKUP($B129,'[1]1718  Exp_Rev Access'!$F$7:$GK$318,$FG$2,FALSE))</f>
        <v>0</v>
      </c>
      <c r="FH129" s="90">
        <f>IF(ISNA(VLOOKUP($B129,'[1]1718  Exp_Rev Access'!$F$7:$GK$318,$FH$2,FALSE)),"",VLOOKUP($B129,'[1]1718  Exp_Rev Access'!$F$7:$GK$318,$FH$2,FALSE))</f>
        <v>0</v>
      </c>
      <c r="FI129" s="90">
        <f>IF(ISNA(VLOOKUP($B129,'[1]1718  Exp_Rev Access'!$F$7:$GK$318,$FI$2,FALSE)),"",VLOOKUP($B129,'[1]1718  Exp_Rev Access'!$F$7:$GK$318,$FI$2,FALSE))</f>
        <v>0</v>
      </c>
      <c r="FJ129" s="90">
        <f>IF(ISNA(VLOOKUP($B129,'[1]1718  Exp_Rev Access'!$F$7:$GK$318,$FJ$2,FALSE)),"",VLOOKUP($B129,'[1]1718  Exp_Rev Access'!$F$7:$GK$318,$FJ$2,FALSE))</f>
        <v>0</v>
      </c>
      <c r="FK129" s="90">
        <f>IF(ISNA(VLOOKUP($B129,'[1]1718  Exp_Rev Access'!$F$7:$GK$318,$FK$2,FALSE)),"",VLOOKUP($B129,'[1]1718  Exp_Rev Access'!$F$7:$GK$318,$FK$2,FALSE))</f>
        <v>0</v>
      </c>
      <c r="FL129" s="90">
        <f>IF(ISNA(VLOOKUP($B129,'[1]1718  Exp_Rev Access'!$F$7:$GK$318,$FL$2,FALSE)),"",VLOOKUP($B129,'[1]1718  Exp_Rev Access'!$F$7:$GK$318,$FL$2,FALSE))</f>
        <v>0</v>
      </c>
      <c r="FM129" s="90">
        <f>IF(ISNA(VLOOKUP($B129,'[1]1718  Exp_Rev Access'!$F$7:$GK$318,$FM$2,FALSE)),"",VLOOKUP($B129,'[1]1718  Exp_Rev Access'!$F$7:$GK$318,$FM$2,FALSE))</f>
        <v>0</v>
      </c>
      <c r="FN129" s="90">
        <f>IF(ISNA(VLOOKUP($B129,'[1]1718  Exp_Rev Access'!$F$7:$GK$318,$FN$2,FALSE)),"",VLOOKUP($B129,'[1]1718  Exp_Rev Access'!$F$7:$GK$318,$FN$2,FALSE))</f>
        <v>0</v>
      </c>
      <c r="FO129" s="90">
        <f>IF(ISNA(VLOOKUP($B129,'[1]1718  Exp_Rev Access'!$F$7:$GK$318,$FO$2,FALSE)),"",VLOOKUP($B129,'[1]1718  Exp_Rev Access'!$F$7:$GK$318,$FO$2,FALSE))</f>
        <v>0</v>
      </c>
      <c r="FP129" s="90">
        <f>IF(ISNA(VLOOKUP($B129,'[1]1718  Exp_Rev Access'!$F$7:$GK$318,$FP$2,FALSE)),"",VLOOKUP($B129,'[1]1718  Exp_Rev Access'!$F$7:$GK$318,$FP$2,FALSE))</f>
        <v>0</v>
      </c>
      <c r="FQ129" s="90">
        <f>IF(ISNA(VLOOKUP($B129,'[1]1718  Exp_Rev Access'!$F$7:$GK$318,$FQ$2,FALSE)),"",VLOOKUP($B129,'[1]1718  Exp_Rev Access'!$F$7:$GK$318,$FQ$2,FALSE))</f>
        <v>0</v>
      </c>
      <c r="FR129" s="90">
        <f>IF(ISNA(VLOOKUP($B129,'[1]1718  Exp_Rev Access'!$F$7:$GK$318,$FR$2,FALSE)),"",VLOOKUP($B129,'[1]1718  Exp_Rev Access'!$F$7:$GK$318,$FR$2,FALSE))</f>
        <v>10396.459999999999</v>
      </c>
      <c r="FS129" s="56">
        <f t="shared" si="398"/>
        <v>350989.07</v>
      </c>
      <c r="FT129" s="92">
        <f t="shared" si="399"/>
        <v>8.4037811603712431E-2</v>
      </c>
      <c r="FU129" s="94">
        <f t="shared" si="400"/>
        <v>1455.3595803789858</v>
      </c>
      <c r="FV129" s="95">
        <f>IF(ISNA(VLOOKUP($B129,'[1]1718  Exp_Rev Access'!$F$7:$GK$318,$FV$2,FALSE)),"",VLOOKUP($B129,'[1]1718  Exp_Rev Access'!$F$7:$GK$318,$FV$2,FALSE))</f>
        <v>0</v>
      </c>
      <c r="FW129" s="95">
        <f>IF(ISNA(VLOOKUP($B129,'[1]1718  Exp_Rev Access'!$F$7:$GK$318,$FW$2,FALSE)),"",VLOOKUP($B129,'[1]1718  Exp_Rev Access'!$F$7:$GK$318,$FW$2,FALSE))</f>
        <v>0</v>
      </c>
      <c r="FX129" s="95">
        <f>IF(ISNA(VLOOKUP($B129,'[1]1718  Exp_Rev Access'!$F$7:$GK$318,$FX$2,FALSE)),"",VLOOKUP($B129,'[1]1718  Exp_Rev Access'!$F$7:$GK$318,$FX$2,FALSE))</f>
        <v>0</v>
      </c>
      <c r="FY129" s="95">
        <f>IF(ISNA(VLOOKUP($B129,'[1]1718  Exp_Rev Access'!$F$7:$GK$318,$FY$2,FALSE)),"",VLOOKUP($B129,'[1]1718  Exp_Rev Access'!$F$7:$GK$318,$FY$2,FALSE))</f>
        <v>0</v>
      </c>
      <c r="FZ129" s="95">
        <f>IF(ISNA(VLOOKUP($B129,'[1]1718  Exp_Rev Access'!$F$7:$GK$318,$FZ$2,FALSE)),"",VLOOKUP($B129,'[1]1718  Exp_Rev Access'!$F$7:$GK$318,$FZ$2,FALSE))</f>
        <v>0</v>
      </c>
      <c r="GA129" s="95">
        <f>IF(ISNA(VLOOKUP($B129,'[1]1718  Exp_Rev Access'!$F$7:$GK$318,$GA$2,FALSE)),"",VLOOKUP($B129,'[1]1718  Exp_Rev Access'!$F$7:$GK$318,$GA$2,FALSE))</f>
        <v>0</v>
      </c>
      <c r="GB129" s="95">
        <f>IF(ISNA(VLOOKUP($B129,'[1]1718  Exp_Rev Access'!$F$7:$GK$318,$GB$2,FALSE)),"",VLOOKUP($B129,'[1]1718  Exp_Rev Access'!$F$7:$GK$318,$GB$2,FALSE))</f>
        <v>0</v>
      </c>
      <c r="GC129" s="95">
        <f>IF(ISNA(VLOOKUP($B129,'[1]1718  Exp_Rev Access'!$F$7:$GK$318,$GC$2,FALSE)),"",VLOOKUP($B129,'[1]1718  Exp_Rev Access'!$F$7:$GK$318,$GC$2,FALSE))</f>
        <v>0</v>
      </c>
      <c r="GD129" s="95">
        <f>IF(ISNA(VLOOKUP($B129,'[1]1718  Exp_Rev Access'!$F$7:$GK$318,$GD$2,FALSE)),"",VLOOKUP($B129,'[1]1718  Exp_Rev Access'!$F$7:$GK$318,$GD$2,FALSE))</f>
        <v>0</v>
      </c>
      <c r="GE129" s="95">
        <f>IF(ISNA(VLOOKUP($B129,'[1]1718  Exp_Rev Access'!$F$7:$GK$318,$GE$2,FALSE)),"",VLOOKUP($B129,'[1]1718  Exp_Rev Access'!$F$7:$GK$318,$GE$2,FALSE))</f>
        <v>0</v>
      </c>
      <c r="GF129" s="95">
        <f>IF(ISNA(VLOOKUP($B129,'[1]1718  Exp_Rev Access'!$F$7:$GK$318,$GF$2,FALSE)),"",VLOOKUP($B129,'[1]1718  Exp_Rev Access'!$F$7:$GK$318,$GF$2,FALSE))</f>
        <v>0</v>
      </c>
      <c r="GG129" s="95">
        <f>IF(ISNA(VLOOKUP($B129,'[1]1718  Exp_Rev Access'!$F$7:$GK$318,$GG$2,FALSE)),"",VLOOKUP($B129,'[1]1718  Exp_Rev Access'!$F$7:$GK$318,$GG$2,FALSE))</f>
        <v>0</v>
      </c>
      <c r="GH129" s="95">
        <f>IF(ISNA(VLOOKUP($B129,'[1]1718  Exp_Rev Access'!$F$7:$GK$318,$GH$2,FALSE)),"",VLOOKUP($B129,'[1]1718  Exp_Rev Access'!$F$7:$GK$318,$GH$2,FALSE))</f>
        <v>0</v>
      </c>
      <c r="GI129" s="95">
        <f>IF(ISNA(VLOOKUP($B129,'[1]1718  Exp_Rev Access'!$F$7:$GK$318,$GI$2,FALSE)),"",VLOOKUP($B129,'[1]1718  Exp_Rev Access'!$F$7:$GK$318,$GI$2,FALSE))</f>
        <v>0</v>
      </c>
      <c r="GJ129" s="95">
        <f>IF(ISNA(VLOOKUP($B129,'[1]1718  Exp_Rev Access'!$F$7:$GK$318,$GJ$2,FALSE)),"",VLOOKUP($B129,'[1]1718  Exp_Rev Access'!$F$7:$GK$318,$GJ$2,FALSE))</f>
        <v>0</v>
      </c>
      <c r="GK129" s="95">
        <f>IF(ISNA(VLOOKUP($B129,'[1]1718  Exp_Rev Access'!$F$7:$GK$318,$GK$2,FALSE)),"",VLOOKUP($B129,'[1]1718  Exp_Rev Access'!$F$7:$GK$318,$GK$2,FALSE))</f>
        <v>0</v>
      </c>
      <c r="GL129" s="95">
        <f>IF(ISNA(VLOOKUP($B129,'[1]1718  Exp_Rev Access'!$F$7:$GK$318,$GL$2,FALSE)),"",VLOOKUP($B129,'[1]1718  Exp_Rev Access'!$F$7:$GK$318,$GL$2,FALSE))</f>
        <v>0</v>
      </c>
      <c r="GM129" s="95">
        <f>IF(ISNA(VLOOKUP($B129,'[1]1718  Exp_Rev Access'!$F$7:$GK$318,$GM$2,FALSE)),"",VLOOKUP($B129,'[1]1718  Exp_Rev Access'!$F$7:$GK$318,$GM$2,FALSE))</f>
        <v>0</v>
      </c>
      <c r="GN129" s="95">
        <f>IF(ISNA(VLOOKUP($B129,'[1]1718  Exp_Rev Access'!$F$7:$GK$318,$GN$2,FALSE)),"",VLOOKUP($B129,'[1]1718  Exp_Rev Access'!$F$7:$GK$318,$GN$2,FALSE))</f>
        <v>0</v>
      </c>
      <c r="GO129" s="95">
        <f>IF(ISNA(VLOOKUP($B129,'[1]1718  Exp_Rev Access'!$F$7:$GK$318,$GO$2,FALSE)),"",VLOOKUP($B129,'[1]1718  Exp_Rev Access'!$F$7:$GK$318,$GO$2,FALSE))</f>
        <v>0</v>
      </c>
      <c r="GP129" s="95">
        <f>IF(ISNA(VLOOKUP($B129,'[1]1718  Exp_Rev Access'!$F$7:$GK$318,$GP$2,FALSE)),"",VLOOKUP($B129,'[1]1718  Exp_Rev Access'!$F$7:$GK$318,$GP$2,FALSE))</f>
        <v>0</v>
      </c>
      <c r="GQ129" s="95">
        <f>IF(ISNA(VLOOKUP($B129,'[1]1718  Exp_Rev Access'!$F$7:$GK$318,$GQ$2,FALSE)),"",VLOOKUP($B129,'[1]1718  Exp_Rev Access'!$F$7:$GK$318,$GQ$2,FALSE))</f>
        <v>0</v>
      </c>
      <c r="GR129" s="95">
        <f>IF(ISNA(VLOOKUP($B129,'[1]1718  Exp_Rev Access'!$F$7:$GK$318,$GR$2,FALSE)),"",VLOOKUP($B129,'[1]1718  Exp_Rev Access'!$F$7:$GK$318,$GR$2,FALSE))</f>
        <v>0</v>
      </c>
      <c r="GS129" s="95">
        <f>IF(ISNA(VLOOKUP($B129,'[1]1718  Exp_Rev Access'!$F$7:$GK$318,$GS$2,FALSE)),"",VLOOKUP($B129,'[1]1718  Exp_Rev Access'!$F$7:$GK$318,$GS$2,FALSE))</f>
        <v>0</v>
      </c>
      <c r="GT129" s="95">
        <f>IF(ISNA(VLOOKUP($B129,'[1]1718  Exp_Rev Access'!$F$7:$GK$318,$GT$2,FALSE)),"",VLOOKUP($B129,'[1]1718  Exp_Rev Access'!$F$7:$GK$318,$GT$2,FALSE))</f>
        <v>0</v>
      </c>
      <c r="GU129" s="56">
        <f t="shared" si="401"/>
        <v>0</v>
      </c>
      <c r="GV129" s="92">
        <f t="shared" si="402"/>
        <v>0</v>
      </c>
      <c r="GW129" s="96">
        <f t="shared" si="403"/>
        <v>0</v>
      </c>
    </row>
    <row r="130" spans="1:222" s="97" customFormat="1" x14ac:dyDescent="0.3">
      <c r="A130" s="98"/>
      <c r="B130" s="99"/>
      <c r="C130" s="82" t="s">
        <v>185</v>
      </c>
      <c r="D130" s="111">
        <f>SUM(D117:D129)</f>
        <v>10614.43</v>
      </c>
      <c r="E130" s="112">
        <f>SUM(E117:E129)</f>
        <v>154338574.65000001</v>
      </c>
      <c r="F130" s="113">
        <f t="shared" si="385"/>
        <v>154338574.64999998</v>
      </c>
      <c r="G130" s="113">
        <f t="shared" si="386"/>
        <v>0</v>
      </c>
      <c r="H130" s="103">
        <f>SUM(H117:H129)</f>
        <v>20080470.319999993</v>
      </c>
      <c r="I130" s="103">
        <f t="shared" ref="I130:M130" si="404">SUM(I117:I129)</f>
        <v>63221.31</v>
      </c>
      <c r="J130" s="103">
        <f t="shared" si="404"/>
        <v>29541.25</v>
      </c>
      <c r="K130" s="103">
        <f t="shared" si="404"/>
        <v>752514.69000000006</v>
      </c>
      <c r="L130" s="103">
        <f t="shared" si="404"/>
        <v>2386991.85</v>
      </c>
      <c r="M130" s="103">
        <f t="shared" si="404"/>
        <v>1469.28</v>
      </c>
      <c r="N130" s="102">
        <f t="shared" si="387"/>
        <v>23314208.699999996</v>
      </c>
      <c r="O130" s="58">
        <f t="shared" si="388"/>
        <v>0.15105885714488809</v>
      </c>
      <c r="P130" s="102">
        <f t="shared" si="389"/>
        <v>2196.4635595128516</v>
      </c>
      <c r="Q130" s="103">
        <f>SUM(Q117:Q129)</f>
        <v>106320.59</v>
      </c>
      <c r="R130" s="103">
        <f t="shared" ref="R130:AL130" si="405">SUM(R117:R129)</f>
        <v>0</v>
      </c>
      <c r="S130" s="103">
        <f t="shared" si="405"/>
        <v>2777.21</v>
      </c>
      <c r="T130" s="103">
        <f t="shared" si="405"/>
        <v>3280</v>
      </c>
      <c r="U130" s="103">
        <f t="shared" si="405"/>
        <v>0</v>
      </c>
      <c r="V130" s="103">
        <f t="shared" si="405"/>
        <v>1200</v>
      </c>
      <c r="W130" s="103">
        <f t="shared" si="405"/>
        <v>0</v>
      </c>
      <c r="X130" s="103">
        <f t="shared" si="405"/>
        <v>16346.1</v>
      </c>
      <c r="Y130" s="103">
        <f t="shared" si="405"/>
        <v>183228.12</v>
      </c>
      <c r="Z130" s="103">
        <f t="shared" si="405"/>
        <v>96118.44</v>
      </c>
      <c r="AA130" s="103">
        <f t="shared" si="405"/>
        <v>180</v>
      </c>
      <c r="AB130" s="103">
        <f t="shared" si="405"/>
        <v>5146</v>
      </c>
      <c r="AC130" s="103">
        <f t="shared" si="405"/>
        <v>30930.880000000001</v>
      </c>
      <c r="AD130" s="103">
        <f t="shared" si="405"/>
        <v>356629.33</v>
      </c>
      <c r="AE130" s="103">
        <f t="shared" si="405"/>
        <v>226841.59</v>
      </c>
      <c r="AF130" s="103">
        <f t="shared" si="405"/>
        <v>0</v>
      </c>
      <c r="AG130" s="103">
        <f t="shared" si="405"/>
        <v>559252.95000000007</v>
      </c>
      <c r="AH130" s="103">
        <f t="shared" si="405"/>
        <v>13393.33</v>
      </c>
      <c r="AI130" s="103">
        <f t="shared" si="405"/>
        <v>126388.24</v>
      </c>
      <c r="AJ130" s="103">
        <f t="shared" si="405"/>
        <v>170099.85</v>
      </c>
      <c r="AK130" s="103">
        <f t="shared" si="405"/>
        <v>162344.43</v>
      </c>
      <c r="AL130" s="103">
        <f t="shared" si="405"/>
        <v>49631.48</v>
      </c>
      <c r="AM130" s="102">
        <f t="shared" si="390"/>
        <v>2110108.54</v>
      </c>
      <c r="AN130" s="61">
        <f t="shared" si="391"/>
        <v>1.3671945233297513E-2</v>
      </c>
      <c r="AO130" s="59">
        <f t="shared" si="392"/>
        <v>198.79621797873273</v>
      </c>
      <c r="AP130" s="103">
        <f>SUM(AP117:AP129)</f>
        <v>74739617.119999975</v>
      </c>
      <c r="AQ130" s="103">
        <f t="shared" ref="AQ130:AT130" si="406">SUM(AQ117:AQ129)</f>
        <v>2327088.61</v>
      </c>
      <c r="AR130" s="103">
        <f t="shared" si="406"/>
        <v>9332393.2799999993</v>
      </c>
      <c r="AS130" s="103">
        <f t="shared" si="406"/>
        <v>233768.99</v>
      </c>
      <c r="AT130" s="103">
        <f t="shared" si="406"/>
        <v>0</v>
      </c>
      <c r="AU130" s="102">
        <f t="shared" si="393"/>
        <v>86632867.99999997</v>
      </c>
      <c r="AV130" s="64">
        <f t="shared" si="394"/>
        <v>0.56131701485815144</v>
      </c>
      <c r="AW130" s="102">
        <f t="shared" si="395"/>
        <v>8161.8012460395867</v>
      </c>
      <c r="AX130" s="103">
        <f>SUM(AX117:AX129)</f>
        <v>2462.42</v>
      </c>
      <c r="AY130" s="103">
        <f t="shared" ref="AY130:BU130" si="407">SUM(AY117:AY129)</f>
        <v>10552191.959999999</v>
      </c>
      <c r="AZ130" s="103">
        <f t="shared" si="407"/>
        <v>388196.10999999993</v>
      </c>
      <c r="BA130" s="103">
        <f t="shared" si="407"/>
        <v>0</v>
      </c>
      <c r="BB130" s="103">
        <f t="shared" si="407"/>
        <v>0</v>
      </c>
      <c r="BC130" s="103">
        <f t="shared" si="407"/>
        <v>5162326.2399999993</v>
      </c>
      <c r="BD130" s="103">
        <f t="shared" si="407"/>
        <v>256332.81</v>
      </c>
      <c r="BE130" s="103">
        <f t="shared" si="407"/>
        <v>872324.97</v>
      </c>
      <c r="BF130" s="103">
        <f t="shared" si="407"/>
        <v>0</v>
      </c>
      <c r="BG130" s="103">
        <f t="shared" si="407"/>
        <v>846027.91999999993</v>
      </c>
      <c r="BH130" s="103">
        <f t="shared" si="407"/>
        <v>210468.63999999998</v>
      </c>
      <c r="BI130" s="103">
        <f t="shared" si="407"/>
        <v>0</v>
      </c>
      <c r="BJ130" s="103">
        <f t="shared" si="407"/>
        <v>107612.85999999999</v>
      </c>
      <c r="BK130" s="103">
        <f t="shared" si="407"/>
        <v>4783357.07</v>
      </c>
      <c r="BL130" s="103">
        <f t="shared" si="407"/>
        <v>9836.34</v>
      </c>
      <c r="BM130" s="103">
        <f t="shared" si="407"/>
        <v>1020.47</v>
      </c>
      <c r="BN130" s="103">
        <f t="shared" si="407"/>
        <v>0</v>
      </c>
      <c r="BO130" s="103">
        <f t="shared" si="407"/>
        <v>0</v>
      </c>
      <c r="BP130" s="103">
        <f t="shared" si="407"/>
        <v>0</v>
      </c>
      <c r="BQ130" s="103">
        <f t="shared" si="407"/>
        <v>1722876.7</v>
      </c>
      <c r="BR130" s="103">
        <f t="shared" si="407"/>
        <v>0</v>
      </c>
      <c r="BS130" s="103">
        <f t="shared" si="407"/>
        <v>173435.84</v>
      </c>
      <c r="BT130" s="103">
        <f t="shared" si="407"/>
        <v>0</v>
      </c>
      <c r="BU130" s="103">
        <f t="shared" si="407"/>
        <v>0</v>
      </c>
      <c r="BV130" s="102">
        <f t="shared" si="236"/>
        <v>25088470.349999998</v>
      </c>
      <c r="BW130" s="61">
        <f t="shared" si="396"/>
        <v>0.16255476252060877</v>
      </c>
      <c r="BX130" s="59">
        <f t="shared" si="397"/>
        <v>2363.6191816235064</v>
      </c>
      <c r="BY130" s="90">
        <f>SUM(BY117:BY129)</f>
        <v>11734.22</v>
      </c>
      <c r="BZ130" s="90">
        <f t="shared" ref="BZ130:CD130" si="408">SUM(BZ117:BZ129)</f>
        <v>1295966.8399999999</v>
      </c>
      <c r="CA130" s="90">
        <f t="shared" si="408"/>
        <v>62947.05</v>
      </c>
      <c r="CB130" s="90">
        <f t="shared" si="408"/>
        <v>1988.72</v>
      </c>
      <c r="CC130" s="90">
        <f t="shared" si="408"/>
        <v>156392.23000000001</v>
      </c>
      <c r="CD130" s="90">
        <f t="shared" si="408"/>
        <v>0</v>
      </c>
      <c r="CE130" s="56">
        <f t="shared" si="237"/>
        <v>1529029.0599999998</v>
      </c>
      <c r="CF130" s="61">
        <f t="shared" si="251"/>
        <v>9.9069792724692605E-3</v>
      </c>
      <c r="CG130" s="62">
        <f t="shared" si="252"/>
        <v>144.05192365487358</v>
      </c>
      <c r="CH130" s="103">
        <f>SUM(CH117:CH129)</f>
        <v>13660.57</v>
      </c>
      <c r="CI130" s="103">
        <f t="shared" ref="CI130:ET130" si="409">SUM(CI117:CI129)</f>
        <v>0</v>
      </c>
      <c r="CJ130" s="103">
        <f t="shared" si="409"/>
        <v>0</v>
      </c>
      <c r="CK130" s="103">
        <f t="shared" si="409"/>
        <v>0</v>
      </c>
      <c r="CL130" s="103">
        <f t="shared" si="409"/>
        <v>0</v>
      </c>
      <c r="CM130" s="103">
        <f t="shared" si="409"/>
        <v>0</v>
      </c>
      <c r="CN130" s="103">
        <f t="shared" si="409"/>
        <v>0</v>
      </c>
      <c r="CO130" s="103">
        <f t="shared" si="409"/>
        <v>0</v>
      </c>
      <c r="CP130" s="103">
        <f t="shared" si="409"/>
        <v>0</v>
      </c>
      <c r="CQ130" s="103">
        <f t="shared" si="409"/>
        <v>2501987.7799999998</v>
      </c>
      <c r="CR130" s="103">
        <f t="shared" si="409"/>
        <v>0</v>
      </c>
      <c r="CS130" s="103">
        <f t="shared" si="409"/>
        <v>99269.849999999991</v>
      </c>
      <c r="CT130" s="103">
        <f t="shared" si="409"/>
        <v>0</v>
      </c>
      <c r="CU130" s="103">
        <f t="shared" si="409"/>
        <v>4020362.6500000004</v>
      </c>
      <c r="CV130" s="103">
        <f t="shared" si="409"/>
        <v>1636574.2700000003</v>
      </c>
      <c r="CW130" s="103">
        <f t="shared" si="409"/>
        <v>98252.170000000013</v>
      </c>
      <c r="CX130" s="103">
        <f t="shared" si="409"/>
        <v>0</v>
      </c>
      <c r="CY130" s="103">
        <f t="shared" si="409"/>
        <v>0</v>
      </c>
      <c r="CZ130" s="103">
        <f t="shared" si="409"/>
        <v>0</v>
      </c>
      <c r="DA130" s="103">
        <f t="shared" si="409"/>
        <v>0</v>
      </c>
      <c r="DB130" s="103">
        <f t="shared" si="409"/>
        <v>64545.97</v>
      </c>
      <c r="DC130" s="103">
        <f t="shared" si="409"/>
        <v>0</v>
      </c>
      <c r="DD130" s="103">
        <f t="shared" si="409"/>
        <v>0</v>
      </c>
      <c r="DE130" s="103">
        <f t="shared" si="409"/>
        <v>0</v>
      </c>
      <c r="DF130" s="103">
        <f t="shared" si="409"/>
        <v>0</v>
      </c>
      <c r="DG130" s="103">
        <f t="shared" si="409"/>
        <v>44674.47</v>
      </c>
      <c r="DH130" s="103">
        <f t="shared" si="409"/>
        <v>156863.87000000002</v>
      </c>
      <c r="DI130" s="103">
        <f t="shared" si="409"/>
        <v>4336846.13</v>
      </c>
      <c r="DJ130" s="103">
        <f t="shared" si="409"/>
        <v>0</v>
      </c>
      <c r="DK130" s="103">
        <f t="shared" si="409"/>
        <v>88503.43</v>
      </c>
      <c r="DL130" s="103">
        <f t="shared" si="409"/>
        <v>0</v>
      </c>
      <c r="DM130" s="103">
        <f t="shared" si="409"/>
        <v>0</v>
      </c>
      <c r="DN130" s="103">
        <f t="shared" si="409"/>
        <v>0</v>
      </c>
      <c r="DO130" s="103">
        <f t="shared" si="409"/>
        <v>0</v>
      </c>
      <c r="DP130" s="103">
        <f t="shared" si="409"/>
        <v>0</v>
      </c>
      <c r="DQ130" s="103">
        <f t="shared" si="409"/>
        <v>0</v>
      </c>
      <c r="DR130" s="103">
        <f t="shared" si="409"/>
        <v>0</v>
      </c>
      <c r="DS130" s="103">
        <f t="shared" si="409"/>
        <v>0</v>
      </c>
      <c r="DT130" s="103">
        <f t="shared" si="409"/>
        <v>0</v>
      </c>
      <c r="DU130" s="103">
        <f t="shared" si="409"/>
        <v>0</v>
      </c>
      <c r="DV130" s="103">
        <f t="shared" si="409"/>
        <v>0</v>
      </c>
      <c r="DW130" s="103">
        <f t="shared" si="409"/>
        <v>0</v>
      </c>
      <c r="DX130" s="103">
        <f t="shared" si="409"/>
        <v>0</v>
      </c>
      <c r="DY130" s="103">
        <f t="shared" si="409"/>
        <v>23590.36</v>
      </c>
      <c r="DZ130" s="103">
        <f t="shared" si="409"/>
        <v>0</v>
      </c>
      <c r="EA130" s="103">
        <f t="shared" si="409"/>
        <v>0</v>
      </c>
      <c r="EB130" s="103">
        <f t="shared" si="409"/>
        <v>0</v>
      </c>
      <c r="EC130" s="103">
        <f t="shared" si="409"/>
        <v>0</v>
      </c>
      <c r="ED130" s="103">
        <f t="shared" si="409"/>
        <v>0</v>
      </c>
      <c r="EE130" s="103">
        <f t="shared" si="409"/>
        <v>0</v>
      </c>
      <c r="EF130" s="103">
        <f t="shared" si="409"/>
        <v>0</v>
      </c>
      <c r="EG130" s="103">
        <f t="shared" si="409"/>
        <v>59329.279999999999</v>
      </c>
      <c r="EH130" s="103">
        <f t="shared" si="409"/>
        <v>0</v>
      </c>
      <c r="EI130" s="103">
        <f t="shared" si="409"/>
        <v>0</v>
      </c>
      <c r="EJ130" s="103">
        <f t="shared" si="409"/>
        <v>0</v>
      </c>
      <c r="EK130" s="103">
        <f t="shared" si="409"/>
        <v>0</v>
      </c>
      <c r="EL130" s="103">
        <f t="shared" si="409"/>
        <v>0</v>
      </c>
      <c r="EM130" s="103">
        <f t="shared" si="409"/>
        <v>0</v>
      </c>
      <c r="EN130" s="103">
        <f t="shared" si="409"/>
        <v>262772.86</v>
      </c>
      <c r="EO130" s="103">
        <f t="shared" si="409"/>
        <v>86299.839999999997</v>
      </c>
      <c r="EP130" s="103">
        <f t="shared" si="409"/>
        <v>0</v>
      </c>
      <c r="EQ130" s="103">
        <f t="shared" si="409"/>
        <v>0</v>
      </c>
      <c r="ER130" s="103">
        <f t="shared" si="409"/>
        <v>0</v>
      </c>
      <c r="ES130" s="103">
        <f t="shared" si="409"/>
        <v>0</v>
      </c>
      <c r="ET130" s="103">
        <f t="shared" si="409"/>
        <v>0</v>
      </c>
      <c r="EU130" s="103">
        <f t="shared" ref="EU130:FR130" si="410">SUM(EU117:EU129)</f>
        <v>0</v>
      </c>
      <c r="EV130" s="103">
        <f t="shared" si="410"/>
        <v>41089.64</v>
      </c>
      <c r="EW130" s="103">
        <f t="shared" si="410"/>
        <v>0</v>
      </c>
      <c r="EX130" s="103">
        <f t="shared" si="410"/>
        <v>0</v>
      </c>
      <c r="EY130" s="103">
        <f t="shared" si="410"/>
        <v>0</v>
      </c>
      <c r="EZ130" s="103">
        <f t="shared" si="410"/>
        <v>10028.24</v>
      </c>
      <c r="FA130" s="103">
        <f t="shared" si="410"/>
        <v>0</v>
      </c>
      <c r="FB130" s="103">
        <f t="shared" si="410"/>
        <v>0</v>
      </c>
      <c r="FC130" s="103">
        <f t="shared" si="410"/>
        <v>0</v>
      </c>
      <c r="FD130" s="103">
        <f t="shared" si="410"/>
        <v>3997.05</v>
      </c>
      <c r="FE130" s="103">
        <f t="shared" si="410"/>
        <v>0</v>
      </c>
      <c r="FF130" s="103">
        <f t="shared" si="410"/>
        <v>0</v>
      </c>
      <c r="FG130" s="103">
        <f t="shared" si="410"/>
        <v>0</v>
      </c>
      <c r="FH130" s="103">
        <f t="shared" si="410"/>
        <v>0</v>
      </c>
      <c r="FI130" s="103">
        <f t="shared" si="410"/>
        <v>16233.52</v>
      </c>
      <c r="FJ130" s="103">
        <f t="shared" si="410"/>
        <v>0</v>
      </c>
      <c r="FK130" s="103">
        <f t="shared" si="410"/>
        <v>60584</v>
      </c>
      <c r="FL130" s="103">
        <f t="shared" si="410"/>
        <v>0</v>
      </c>
      <c r="FM130" s="103">
        <f t="shared" si="410"/>
        <v>0</v>
      </c>
      <c r="FN130" s="103">
        <f t="shared" si="410"/>
        <v>0</v>
      </c>
      <c r="FO130" s="103">
        <f t="shared" si="410"/>
        <v>0</v>
      </c>
      <c r="FP130" s="103">
        <f t="shared" si="410"/>
        <v>0</v>
      </c>
      <c r="FQ130" s="103">
        <f t="shared" si="410"/>
        <v>0</v>
      </c>
      <c r="FR130" s="103">
        <f t="shared" si="410"/>
        <v>455246.13999999996</v>
      </c>
      <c r="FS130" s="102">
        <f t="shared" si="398"/>
        <v>14080712.09</v>
      </c>
      <c r="FT130" s="61">
        <f t="shared" si="399"/>
        <v>9.1232617133671312E-2</v>
      </c>
      <c r="FU130" s="115">
        <f t="shared" si="400"/>
        <v>1326.5631870953032</v>
      </c>
      <c r="FV130" s="134">
        <f>SUM(FV117:FV129)</f>
        <v>66786.62</v>
      </c>
      <c r="FW130" s="134">
        <f t="shared" ref="FW130:GT130" si="411">SUM(FW117:FW129)</f>
        <v>98787.72</v>
      </c>
      <c r="FX130" s="134">
        <f t="shared" si="411"/>
        <v>0</v>
      </c>
      <c r="FY130" s="134">
        <f t="shared" si="411"/>
        <v>0</v>
      </c>
      <c r="FZ130" s="134">
        <f t="shared" si="411"/>
        <v>0</v>
      </c>
      <c r="GA130" s="134">
        <f t="shared" si="411"/>
        <v>560037.6</v>
      </c>
      <c r="GB130" s="134">
        <f t="shared" si="411"/>
        <v>22114</v>
      </c>
      <c r="GC130" s="134">
        <f t="shared" si="411"/>
        <v>16170</v>
      </c>
      <c r="GD130" s="134">
        <f t="shared" si="411"/>
        <v>0</v>
      </c>
      <c r="GE130" s="134">
        <f t="shared" si="411"/>
        <v>416471.75</v>
      </c>
      <c r="GF130" s="134">
        <f t="shared" si="411"/>
        <v>228352.66</v>
      </c>
      <c r="GG130" s="134">
        <f t="shared" si="411"/>
        <v>84432.95</v>
      </c>
      <c r="GH130" s="134">
        <f t="shared" si="411"/>
        <v>7000</v>
      </c>
      <c r="GI130" s="134">
        <f t="shared" si="411"/>
        <v>0</v>
      </c>
      <c r="GJ130" s="134">
        <f t="shared" si="411"/>
        <v>0</v>
      </c>
      <c r="GK130" s="134">
        <f t="shared" si="411"/>
        <v>32044.71</v>
      </c>
      <c r="GL130" s="134">
        <f t="shared" si="411"/>
        <v>23089.46</v>
      </c>
      <c r="GM130" s="134">
        <f t="shared" si="411"/>
        <v>23672.14</v>
      </c>
      <c r="GN130" s="134">
        <f t="shared" si="411"/>
        <v>0</v>
      </c>
      <c r="GO130" s="134">
        <f t="shared" si="411"/>
        <v>0</v>
      </c>
      <c r="GP130" s="134">
        <f t="shared" si="411"/>
        <v>0</v>
      </c>
      <c r="GQ130" s="134">
        <f t="shared" si="411"/>
        <v>4218.3</v>
      </c>
      <c r="GR130" s="134">
        <f t="shared" si="411"/>
        <v>0</v>
      </c>
      <c r="GS130" s="134">
        <f t="shared" si="411"/>
        <v>0</v>
      </c>
      <c r="GT130" s="134">
        <f t="shared" si="411"/>
        <v>0</v>
      </c>
      <c r="GU130" s="102">
        <f t="shared" si="401"/>
        <v>1583177.9099999997</v>
      </c>
      <c r="GV130" s="61">
        <f t="shared" si="402"/>
        <v>1.0257823836913345E-2</v>
      </c>
      <c r="GW130" s="65">
        <f t="shared" si="403"/>
        <v>149.15336103775707</v>
      </c>
    </row>
    <row r="131" spans="1:222" s="97" customFormat="1" x14ac:dyDescent="0.3">
      <c r="A131" s="73"/>
      <c r="B131" s="88"/>
      <c r="C131" s="89"/>
      <c r="D131" s="75"/>
      <c r="E131" s="76"/>
      <c r="F131" s="70"/>
      <c r="G131" s="70"/>
      <c r="H131" s="90"/>
      <c r="I131" s="90"/>
      <c r="J131" s="90"/>
      <c r="K131" s="90"/>
      <c r="L131" s="90"/>
      <c r="M131" s="90"/>
      <c r="N131" s="56"/>
      <c r="O131" s="91"/>
      <c r="P131" s="56"/>
      <c r="Q131" s="90" t="str">
        <f>IF(ISNA(VLOOKUP($B131,'[1]1718  Exp_Rev Access'!$F$7:$GK$318,10,FALSE)),"",VLOOKUP($B131,'[1]1718  Exp_Rev Access'!$F$7:$GK$318,10,FALSE))</f>
        <v/>
      </c>
      <c r="R131" s="90" t="str">
        <f>IF(ISNA(VLOOKUP($B131,'[1]1718  Exp_Rev Access'!$F$7:$GK$318,11,FALSE)),"",VLOOKUP($B131,'[1]1718  Exp_Rev Access'!$F$7:$GK$318,11,FALSE))</f>
        <v/>
      </c>
      <c r="S131" s="90" t="str">
        <f>IF(ISNA(VLOOKUP($B131,'[1]1718  Exp_Rev Access'!$F$7:$GK$318,12,FALSE)),"",VLOOKUP($B131,'[1]1718  Exp_Rev Access'!$F$7:$GK$318,12,FALSE))</f>
        <v/>
      </c>
      <c r="T131" s="90" t="str">
        <f>IF(ISNA(VLOOKUP($B131,'[1]1718  Exp_Rev Access'!$F$7:$GK$318,13,FALSE)),"",VLOOKUP($B131,'[1]1718  Exp_Rev Access'!$F$7:$GK$318,13,FALSE))</f>
        <v/>
      </c>
      <c r="U131" s="90" t="str">
        <f>IF(ISNA(VLOOKUP($B131,'[1]1718  Exp_Rev Access'!$F$7:$GK$318,14,FALSE)),"",VLOOKUP($B131,'[1]1718  Exp_Rev Access'!$F$7:$GK$318,14,FALSE))</f>
        <v/>
      </c>
      <c r="V131" s="90" t="str">
        <f>IF(ISNA(VLOOKUP($B131,'[1]1718  Exp_Rev Access'!$F$7:$GK$318,15,FALSE)),"",VLOOKUP($B131,'[1]1718  Exp_Rev Access'!$F$7:$GK$318,15,FALSE))</f>
        <v/>
      </c>
      <c r="W131" s="90" t="str">
        <f>IF(ISNA(VLOOKUP($B131,'[1]1718  Exp_Rev Access'!$F$7:$GK$318,16,FALSE)),"",VLOOKUP($B131,'[1]1718  Exp_Rev Access'!$F$7:$GK$318,16,FALSE))</f>
        <v/>
      </c>
      <c r="X131" s="90" t="str">
        <f>IF(ISNA(VLOOKUP($B131,'[1]1718  Exp_Rev Access'!$F$7:$GK$318,17,FALSE)),"",VLOOKUP($B131,'[1]1718  Exp_Rev Access'!$F$7:$GK$318,17,FALSE))</f>
        <v/>
      </c>
      <c r="Y131" s="90" t="str">
        <f>IF(ISNA(VLOOKUP($B131,'[1]1718  Exp_Rev Access'!$F$7:$GK$318,18,FALSE)),"",VLOOKUP($B131,'[1]1718  Exp_Rev Access'!$F$7:$GK$318,18,FALSE))</f>
        <v/>
      </c>
      <c r="Z131" s="90" t="str">
        <f>IF(ISNA(VLOOKUP($B131,'[1]1718  Exp_Rev Access'!$F$7:$GK$318,19,FALSE)),"",VLOOKUP($B131,'[1]1718  Exp_Rev Access'!$F$7:$GK$318,19,FALSE))</f>
        <v/>
      </c>
      <c r="AA131" s="90" t="str">
        <f>IF(ISNA(VLOOKUP($B131,'[1]1718  Exp_Rev Access'!$F$7:$GK$318,20,FALSE)),"",VLOOKUP($B131,'[1]1718  Exp_Rev Access'!$F$7:$GK$318,20,FALSE))</f>
        <v/>
      </c>
      <c r="AB131" s="90" t="str">
        <f>IF(ISNA(VLOOKUP($B131,'[1]1718  Exp_Rev Access'!$F$7:$GK$318,21,FALSE)),"",VLOOKUP($B131,'[1]1718  Exp_Rev Access'!$F$7:$GK$318,21,FALSE))</f>
        <v/>
      </c>
      <c r="AC131" s="90" t="str">
        <f>IF(ISNA(VLOOKUP($B131,'[1]1718  Exp_Rev Access'!$F$7:$GK$318,22,FALSE)),"",VLOOKUP($B131,'[1]1718  Exp_Rev Access'!$F$7:$GK$318,22,FALSE))</f>
        <v/>
      </c>
      <c r="AD131" s="90" t="str">
        <f>IF(ISNA(VLOOKUP($B131,'[1]1718  Exp_Rev Access'!$F$7:$GK$318,23,FALSE)),"",VLOOKUP($B131,'[1]1718  Exp_Rev Access'!$F$7:$GK$318,23,FALSE))</f>
        <v/>
      </c>
      <c r="AE131" s="90" t="str">
        <f>IF(ISNA(VLOOKUP($B131,'[1]1718  Exp_Rev Access'!$F$7:$GK$318,24,FALSE)),"",VLOOKUP($B131,'[1]1718  Exp_Rev Access'!$F$7:$GK$318,24,FALSE))</f>
        <v/>
      </c>
      <c r="AF131" s="90" t="str">
        <f>IF(ISNA(VLOOKUP($B131,'[1]1718  Exp_Rev Access'!$F$7:$GK$318,25,FALSE)),"",VLOOKUP($B131,'[1]1718  Exp_Rev Access'!$F$7:$GK$318,25,FALSE))</f>
        <v/>
      </c>
      <c r="AG131" s="90" t="str">
        <f>IF(ISNA(VLOOKUP($B131,'[1]1718  Exp_Rev Access'!$F$7:$GK$318,26,FALSE)),"",VLOOKUP($B131,'[1]1718  Exp_Rev Access'!$F$7:$GK$318,26,FALSE))</f>
        <v/>
      </c>
      <c r="AH131" s="90" t="str">
        <f>IF(ISNA(VLOOKUP($B131,'[1]1718  Exp_Rev Access'!$F$7:$GK$318,27,FALSE)),"",VLOOKUP($B131,'[1]1718  Exp_Rev Access'!$F$7:$GK$318,27,FALSE))</f>
        <v/>
      </c>
      <c r="AI131" s="90" t="str">
        <f>IF(ISNA(VLOOKUP($B131,'[1]1718  Exp_Rev Access'!$F$7:$GK$318,28,FALSE)),"",VLOOKUP($B131,'[1]1718  Exp_Rev Access'!$F$7:$GK$318,28,FALSE))</f>
        <v/>
      </c>
      <c r="AJ131" s="90" t="str">
        <f>IF(ISNA(VLOOKUP($B131,'[1]1718  Exp_Rev Access'!$F$7:$GK$318,29,FALSE)),"",VLOOKUP($B131,'[1]1718  Exp_Rev Access'!$F$7:$GK$318,29,FALSE))</f>
        <v/>
      </c>
      <c r="AK131" s="90" t="str">
        <f>IF(ISNA(VLOOKUP($B131,'[1]1718  Exp_Rev Access'!$F$7:$GK$318,30,FALSE)),"",VLOOKUP($B131,'[1]1718  Exp_Rev Access'!$F$7:$GK$318,30,FALSE))</f>
        <v/>
      </c>
      <c r="AL131" s="90" t="str">
        <f>IF(ISNA(VLOOKUP($B131,'[1]1718  Exp_Rev Access'!$F$7:$GK$318,31,FALSE)),"",VLOOKUP($B131,'[1]1718  Exp_Rev Access'!$F$7:$GK$318,31,FALSE))</f>
        <v/>
      </c>
      <c r="AM131" s="56"/>
      <c r="AN131" s="92"/>
      <c r="AO131" s="71"/>
      <c r="AP131" s="90" t="str">
        <f>IF(ISNA(VLOOKUP($B131,'[1]1718  Exp_Rev Access'!$F$7:$GK$318,33,FALSE)),"",VLOOKUP($B131,'[1]1718  Exp_Rev Access'!$F$7:$GK$318,33,FALSE))</f>
        <v/>
      </c>
      <c r="AQ131" s="90" t="str">
        <f>IF(ISNA(VLOOKUP($B131,'[1]1718  Exp_Rev Access'!$F$7:$GK$318,34,FALSE)),"",VLOOKUP($B131,'[1]1718  Exp_Rev Access'!$F$7:$GK$318,34,FALSE))</f>
        <v/>
      </c>
      <c r="AR131" s="90" t="str">
        <f>IF(ISNA(VLOOKUP($B131,'[1]1718  Exp_Rev Access'!$F$7:$GK$318,35,FALSE)),"",VLOOKUP($B131,'[1]1718  Exp_Rev Access'!$F$7:$GK$318,35,FALSE))</f>
        <v/>
      </c>
      <c r="AS131" s="90" t="str">
        <f>IF(ISNA(VLOOKUP($B131,'[1]1718  Exp_Rev Access'!$F$7:$GK$318,36,FALSE)),"",VLOOKUP($B131,'[1]1718  Exp_Rev Access'!$F$7:$GK$318,36,FALSE))</f>
        <v/>
      </c>
      <c r="AT131" s="90" t="str">
        <f>IF(ISNA(VLOOKUP($B131,'[1]1718  Exp_Rev Access'!$F$7:$GK$318,37,FALSE)),"",VLOOKUP($B131,'[1]1718  Exp_Rev Access'!$F$7:$GK$318,37,FALSE))</f>
        <v/>
      </c>
      <c r="AU131" s="56"/>
      <c r="AV131" s="93"/>
      <c r="AW131" s="56"/>
      <c r="AX131" s="90" t="str">
        <f>IF(ISNA(VLOOKUP($B131,'[1]1718  Exp_Rev Access'!$F$7:$GK$318,39,FALSE)),"",VLOOKUP($B131,'[1]1718  Exp_Rev Access'!$F$7:$GK$318,39,FALSE))</f>
        <v/>
      </c>
      <c r="AY131" s="90" t="str">
        <f>IF(ISNA(VLOOKUP($B131,'[1]1718  Exp_Rev Access'!$F$7:$GK$318,40,FALSE)),"",VLOOKUP($B131,'[1]1718  Exp_Rev Access'!$F$7:$GK$318,40,FALSE))</f>
        <v/>
      </c>
      <c r="AZ131" s="90" t="str">
        <f>IF(ISNA(VLOOKUP($B131,'[1]1718  Exp_Rev Access'!$F$7:$GK$318,41,FALSE)),"",VLOOKUP($B131,'[1]1718  Exp_Rev Access'!$F$7:$GK$318,41,FALSE))</f>
        <v/>
      </c>
      <c r="BA131" s="90" t="str">
        <f>IF(ISNA(VLOOKUP($B131,'[1]1718  Exp_Rev Access'!$F$7:$GK$318,42,FALSE)),"",VLOOKUP($B131,'[1]1718  Exp_Rev Access'!$F$7:$GK$318,42,FALSE))</f>
        <v/>
      </c>
      <c r="BB131" s="90" t="str">
        <f>IF(ISNA(VLOOKUP($B131,'[1]1718  Exp_Rev Access'!$F$7:$GK$318,43,FALSE)),"",VLOOKUP($B131,'[1]1718  Exp_Rev Access'!$F$7:$GK$318,43,FALSE))</f>
        <v/>
      </c>
      <c r="BC131" s="90" t="str">
        <f>IF(ISNA(VLOOKUP($B131,'[1]1718  Exp_Rev Access'!$F$7:$GK$318,44,FALSE)),"",VLOOKUP($B131,'[1]1718  Exp_Rev Access'!$F$7:$GK$318,44,FALSE))</f>
        <v/>
      </c>
      <c r="BD131" s="90" t="str">
        <f>IF(ISNA(VLOOKUP($B131,'[1]1718  Exp_Rev Access'!$F$7:$GK$318,45,FALSE)),"",VLOOKUP($B131,'[1]1718  Exp_Rev Access'!$F$7:$GK$318,45,FALSE))</f>
        <v/>
      </c>
      <c r="BE131" s="90" t="str">
        <f>IF(ISNA(VLOOKUP($B131,'[1]1718  Exp_Rev Access'!$F$7:$GK$318,46,FALSE)),"",VLOOKUP($B131,'[1]1718  Exp_Rev Access'!$F$7:$GK$318,46,FALSE))</f>
        <v/>
      </c>
      <c r="BF131" s="90" t="str">
        <f>IF(ISNA(VLOOKUP($B131,'[1]1718  Exp_Rev Access'!$F$7:$GK$318,47,FALSE)),"",VLOOKUP($B131,'[1]1718  Exp_Rev Access'!$F$7:$GK$318,47,FALSE))</f>
        <v/>
      </c>
      <c r="BG131" s="90" t="str">
        <f>IF(ISNA(VLOOKUP($B131,'[1]1718  Exp_Rev Access'!$F$7:$GK$318,48,FALSE)),"",VLOOKUP($B131,'[1]1718  Exp_Rev Access'!$F$7:$GK$318,48,FALSE))</f>
        <v/>
      </c>
      <c r="BH131" s="90" t="str">
        <f>IF(ISNA(VLOOKUP($B131,'[1]1718  Exp_Rev Access'!$F$7:$GK$318,49,FALSE)),"",VLOOKUP($B131,'[1]1718  Exp_Rev Access'!$F$7:$GK$318,49,FALSE))</f>
        <v/>
      </c>
      <c r="BI131" s="90" t="str">
        <f>IF(ISNA(VLOOKUP($B131,'[1]1718  Exp_Rev Access'!$F$7:$GK$318,50,FALSE)),"",VLOOKUP($B131,'[1]1718  Exp_Rev Access'!$F$7:$GK$318,50,FALSE))</f>
        <v/>
      </c>
      <c r="BJ131" s="90" t="str">
        <f>IF(ISNA(VLOOKUP($B131,'[1]1718  Exp_Rev Access'!$F$7:$GK$318,51,FALSE)),"",VLOOKUP($B131,'[1]1718  Exp_Rev Access'!$F$7:$GK$318,51,FALSE))</f>
        <v/>
      </c>
      <c r="BK131" s="90" t="str">
        <f>IF(ISNA(VLOOKUP($B131,'[1]1718  Exp_Rev Access'!$F$7:$GK$318,52,FALSE)),"",VLOOKUP($B131,'[1]1718  Exp_Rev Access'!$F$7:$GK$318,52,FALSE))</f>
        <v/>
      </c>
      <c r="BL131" s="90" t="str">
        <f>IF(ISNA(VLOOKUP($B131,'[1]1718  Exp_Rev Access'!$F$7:$GK$318,53,FALSE)),"",VLOOKUP($B131,'[1]1718  Exp_Rev Access'!$F$7:$GK$318,53,FALSE))</f>
        <v/>
      </c>
      <c r="BM131" s="90" t="str">
        <f>IF(ISNA(VLOOKUP($B131,'[1]1718  Exp_Rev Access'!$F$7:$GK$318,54,FALSE)),"",VLOOKUP($B131,'[1]1718  Exp_Rev Access'!$F$7:$GK$318,54,FALSE))</f>
        <v/>
      </c>
      <c r="BN131" s="90" t="str">
        <f>IF(ISNA(VLOOKUP($B131,'[1]1718  Exp_Rev Access'!$F$7:$GK$318,55,FALSE)),"",VLOOKUP($B131,'[1]1718  Exp_Rev Access'!$F$7:$GK$318,55,FALSE))</f>
        <v/>
      </c>
      <c r="BO131" s="90" t="str">
        <f>IF(ISNA(VLOOKUP($B131,'[1]1718  Exp_Rev Access'!$F$7:$GK$318,56,FALSE)),"",VLOOKUP($B131,'[1]1718  Exp_Rev Access'!$F$7:$GK$318,56,FALSE))</f>
        <v/>
      </c>
      <c r="BP131" s="90" t="str">
        <f>IF(ISNA(VLOOKUP($B131,'[1]1718  Exp_Rev Access'!$F$7:$GK$318,57,FALSE)),"",VLOOKUP($B131,'[1]1718  Exp_Rev Access'!$F$7:$GK$318,57,FALSE))</f>
        <v/>
      </c>
      <c r="BQ131" s="90" t="str">
        <f>IF(ISNA(VLOOKUP($B131,'[1]1718  Exp_Rev Access'!$F$7:$GK$318,58,FALSE)),"",VLOOKUP($B131,'[1]1718  Exp_Rev Access'!$F$7:$GK$318,58,FALSE))</f>
        <v/>
      </c>
      <c r="BR131" s="90" t="str">
        <f>IF(ISNA(VLOOKUP($B131,'[1]1718  Exp_Rev Access'!$F$7:$GK$318,59,FALSE)),"",VLOOKUP($B131,'[1]1718  Exp_Rev Access'!$F$7:$GK$318,59,FALSE))</f>
        <v/>
      </c>
      <c r="BS131" s="90" t="str">
        <f>IF(ISNA(VLOOKUP($B131,'[1]1718  Exp_Rev Access'!$F$7:$GK$318,60,FALSE)),"",VLOOKUP($B131,'[1]1718  Exp_Rev Access'!$F$7:$GK$318,60,FALSE))</f>
        <v/>
      </c>
      <c r="BT131" s="90" t="str">
        <f>IF(ISNA(VLOOKUP($B131,'[1]1718  Exp_Rev Access'!$F$7:$GK$318,61,FALSE)),"",VLOOKUP($B131,'[1]1718  Exp_Rev Access'!$F$7:$GK$318,61,FALSE))</f>
        <v/>
      </c>
      <c r="BU131" s="90" t="str">
        <f>IF(ISNA(VLOOKUP($B131,'[1]1718  Exp_Rev Access'!$F$7:$GK$318,62,FALSE)),"",VLOOKUP($B131,'[1]1718  Exp_Rev Access'!$F$7:$GK$318,62,FALSE))</f>
        <v/>
      </c>
      <c r="BV131" s="56"/>
      <c r="BW131" s="92"/>
      <c r="BX131" s="71"/>
      <c r="BY131" s="90" t="str">
        <f>IF(ISNA(VLOOKUP($B131,'[1]1718  Exp_Rev Access'!$F$7:$GK$318,64,FALSE)),"",VLOOKUP($B131,'[1]1718  Exp_Rev Access'!$F$7:$GK$318,64,FALSE))</f>
        <v/>
      </c>
      <c r="BZ131" s="90" t="str">
        <f>IF(ISNA(VLOOKUP($B131,'[1]1718  Exp_Rev Access'!$F$7:$GK$318,65,FALSE)),"",VLOOKUP($B131,'[1]1718  Exp_Rev Access'!$F$7:$GK$318,65,FALSE))</f>
        <v/>
      </c>
      <c r="CA131" s="90" t="str">
        <f>IF(ISNA(VLOOKUP($B131,'[1]1718  Exp_Rev Access'!$F$7:$GK$318,66,FALSE)),"",VLOOKUP($B131,'[1]1718  Exp_Rev Access'!$F$7:$GK$318,66,FALSE))</f>
        <v/>
      </c>
      <c r="CB131" s="90" t="str">
        <f>IF(ISNA(VLOOKUP($B131,'[1]1718  Exp_Rev Access'!$F$7:$GK$318,67,FALSE)),"",VLOOKUP($B131,'[1]1718  Exp_Rev Access'!$F$7:$GK$318,67,FALSE))</f>
        <v/>
      </c>
      <c r="CC131" s="90" t="str">
        <f>IF(ISNA(VLOOKUP($B131,'[1]1718  Exp_Rev Access'!$F$7:$GK$318,68,FALSE)),"",VLOOKUP($B131,'[1]1718  Exp_Rev Access'!$F$7:$GK$318,68,FALSE))</f>
        <v/>
      </c>
      <c r="CD131" s="90" t="str">
        <f>IF(ISNA(VLOOKUP($B131,'[1]1718  Exp_Rev Access'!$F$7:$GK$318,69,FALSE)),"",VLOOKUP($B131,'[1]1718  Exp_Rev Access'!$F$7:$GK$318,69,FALSE))</f>
        <v/>
      </c>
      <c r="CE131" s="56">
        <f t="shared" si="237"/>
        <v>0</v>
      </c>
      <c r="CF131" s="92"/>
      <c r="CG131" s="78"/>
      <c r="CH131" s="90" t="str">
        <f>IF(ISNA(VLOOKUP($B131,'[1]1718  Exp_Rev Access'!$F$7:$GK$318,$CH$2,FALSE)),"",VLOOKUP($B131,'[1]1718  Exp_Rev Access'!$F$7:$GK$318,$CH$2,FALSE))</f>
        <v/>
      </c>
      <c r="CI131" s="90" t="str">
        <f>IF(ISNA(VLOOKUP($B131,'[1]1718  Exp_Rev Access'!$F$7:$GK$318,$CI$2,FALSE)),"",VLOOKUP($B131,'[1]1718  Exp_Rev Access'!$F$7:$GK$318,$CI$2,FALSE))</f>
        <v/>
      </c>
      <c r="CJ131" s="90" t="str">
        <f>IF(ISNA(VLOOKUP($B131,'[1]1718  Exp_Rev Access'!$F$7:$GK$318,$CJ$2,FALSE)),"",VLOOKUP($B131,'[1]1718  Exp_Rev Access'!$F$7:$GK$318,$CJ$2,FALSE))</f>
        <v/>
      </c>
      <c r="CK131" s="90" t="str">
        <f>IF(ISNA(VLOOKUP($B131,'[1]1718  Exp_Rev Access'!$F$7:$GK$318,$CK$2,FALSE)),"",VLOOKUP($B131,'[1]1718  Exp_Rev Access'!$F$7:$GK$318,$CK$2,FALSE))</f>
        <v/>
      </c>
      <c r="CL131" s="90" t="str">
        <f>IF(ISNA(VLOOKUP($B131,'[1]1718  Exp_Rev Access'!$F$7:$GK$318,$CL$2,FALSE)),"",VLOOKUP($B131,'[1]1718  Exp_Rev Access'!$F$7:$GK$318,$CL$2,FALSE))</f>
        <v/>
      </c>
      <c r="CM131" s="90" t="str">
        <f>IF(ISNA(VLOOKUP($B131,'[1]1718  Exp_Rev Access'!$F$7:$GK$318,$CM$2,FALSE)),"",VLOOKUP($B131,'[1]1718  Exp_Rev Access'!$F$7:$GK$318,$CM$2,FALSE))</f>
        <v/>
      </c>
      <c r="CN131" s="90" t="str">
        <f>IF(ISNA(VLOOKUP($B131,'[1]1718  Exp_Rev Access'!$F$7:$GK$318,$CN$2,FALSE)),"",VLOOKUP($B131,'[1]1718  Exp_Rev Access'!$F$7:$GK$318,$CN$2,FALSE))</f>
        <v/>
      </c>
      <c r="CO131" s="90" t="str">
        <f>IF(ISNA(VLOOKUP($B131,'[1]1718  Exp_Rev Access'!$F$7:$GK$318,$CO$2,FALSE)),"",VLOOKUP($B131,'[1]1718  Exp_Rev Access'!$F$7:$GK$318,$CO$2,FALSE))</f>
        <v/>
      </c>
      <c r="CP131" s="90" t="str">
        <f>IF(ISNA(VLOOKUP($B131,'[1]1718  Exp_Rev Access'!$F$7:$GK$318,$CP$2,FALSE)),"",VLOOKUP($B131,'[1]1718  Exp_Rev Access'!$F$7:$GK$318,$CP$2,FALSE))</f>
        <v/>
      </c>
      <c r="CQ131" s="90" t="str">
        <f>IF(ISNA(VLOOKUP($B131,'[1]1718  Exp_Rev Access'!$F$7:$GK$318,$CQ$2,FALSE)),"",VLOOKUP($B131,'[1]1718  Exp_Rev Access'!$F$7:$GK$318,$CQ$2,FALSE))</f>
        <v/>
      </c>
      <c r="CR131" s="90" t="str">
        <f>IF(ISNA(VLOOKUP($B131,'[1]1718  Exp_Rev Access'!$F$7:$GK$318,$CR$2,FALSE)),"",VLOOKUP($B131,'[1]1718  Exp_Rev Access'!$F$7:$GK$318,$CR$2,FALSE))</f>
        <v/>
      </c>
      <c r="CS131" s="90" t="str">
        <f>IF(ISNA(VLOOKUP($B131,'[1]1718  Exp_Rev Access'!$F$7:$GK$318,$CS$2,FALSE)),"",VLOOKUP($B131,'[1]1718  Exp_Rev Access'!$F$7:$GK$318,$CS$2,FALSE))</f>
        <v/>
      </c>
      <c r="CT131" s="90" t="str">
        <f>IF(ISNA(VLOOKUP($B131,'[1]1718  Exp_Rev Access'!$F$7:$GK$318,$CT$2,FALSE)),"",VLOOKUP($B131,'[1]1718  Exp_Rev Access'!$F$7:$GK$318,$CT$2,FALSE))</f>
        <v/>
      </c>
      <c r="CU131" s="90" t="str">
        <f>IF(ISNA(VLOOKUP($B131,'[1]1718  Exp_Rev Access'!$F$7:$GK$318,$CU$2,FALSE)),"",VLOOKUP($B131,'[1]1718  Exp_Rev Access'!$F$7:$GK$318,$CU$2,FALSE))</f>
        <v/>
      </c>
      <c r="CV131" s="90" t="str">
        <f>IF(ISNA(VLOOKUP($B131,'[1]1718  Exp_Rev Access'!$F$7:$GK$318,$CV$2,FALSE)),"",VLOOKUP($B131,'[1]1718  Exp_Rev Access'!$F$7:$GK$318,$CV$2,FALSE))</f>
        <v/>
      </c>
      <c r="CW131" s="90" t="str">
        <f>IF(ISNA(VLOOKUP($B131,'[1]1718  Exp_Rev Access'!$F$7:$GK$318,$CW$2,FALSE)),"",VLOOKUP($B131,'[1]1718  Exp_Rev Access'!$F$7:$GK$318,$CW$2,FALSE))</f>
        <v/>
      </c>
      <c r="CX131" s="90" t="str">
        <f>IF(ISNA(VLOOKUP($B131,'[1]1718  Exp_Rev Access'!$F$7:$GK$318,$CX$2,FALSE)),"",VLOOKUP($B131,'[1]1718  Exp_Rev Access'!$F$7:$GK$318,$CX$2,FALSE))</f>
        <v/>
      </c>
      <c r="CY131" s="90" t="str">
        <f>IF(ISNA(VLOOKUP($B131,'[1]1718  Exp_Rev Access'!$F$7:$GK$318,$CY$2,FALSE)),"",VLOOKUP($B131,'[1]1718  Exp_Rev Access'!$F$7:$GK$318,$CY$2,FALSE))</f>
        <v/>
      </c>
      <c r="CZ131" s="90" t="str">
        <f>IF(ISNA(VLOOKUP($B131,'[1]1718  Exp_Rev Access'!$F$7:$GK$318,$CZ$2,FALSE)),"",VLOOKUP($B131,'[1]1718  Exp_Rev Access'!$F$7:$GK$318,$CZ$2,FALSE))</f>
        <v/>
      </c>
      <c r="DA131" s="90" t="str">
        <f>IF(ISNA(VLOOKUP($B131,'[1]1718  Exp_Rev Access'!$F$7:$GK$318,$DA$2,FALSE)),"",VLOOKUP($B131,'[1]1718  Exp_Rev Access'!$F$7:$GK$318,$DA$2,FALSE))</f>
        <v/>
      </c>
      <c r="DB131" s="90" t="str">
        <f>IF(ISNA(VLOOKUP($B131,'[1]1718  Exp_Rev Access'!$F$7:$GK$318,$DB$2,FALSE)),"",VLOOKUP($B131,'[1]1718  Exp_Rev Access'!$F$7:$GK$318,$DB$2,FALSE))</f>
        <v/>
      </c>
      <c r="DC131" s="90" t="str">
        <f>IF(ISNA(VLOOKUP($B131,'[1]1718  Exp_Rev Access'!$F$7:$GK$318,$DC$2,FALSE)),"",VLOOKUP($B131,'[1]1718  Exp_Rev Access'!$F$7:$GK$318,$DC$2,FALSE))</f>
        <v/>
      </c>
      <c r="DD131" s="90" t="str">
        <f>IF(ISNA(VLOOKUP($B131,'[1]1718  Exp_Rev Access'!$F$7:$GK$318,$DD$2,FALSE)),"",VLOOKUP($B131,'[1]1718  Exp_Rev Access'!$F$7:$GK$318,$DD$2,FALSE))</f>
        <v/>
      </c>
      <c r="DE131" s="90" t="str">
        <f>IF(ISNA(VLOOKUP($B131,'[1]1718  Exp_Rev Access'!$F$7:$GK$318,$DE$2,FALSE)),"",VLOOKUP($B131,'[1]1718  Exp_Rev Access'!$F$7:$GK$318,$DE$2,FALSE))</f>
        <v/>
      </c>
      <c r="DF131" s="90" t="str">
        <f>IF(ISNA(VLOOKUP($B131,'[1]1718  Exp_Rev Access'!$F$7:$GK$318,$DF$2,FALSE)),"",VLOOKUP($B131,'[1]1718  Exp_Rev Access'!$F$7:$GK$318,$DF$2,FALSE))</f>
        <v/>
      </c>
      <c r="DG131" s="90" t="str">
        <f>IF(ISNA(VLOOKUP($B131,'[1]1718  Exp_Rev Access'!$F$7:$GK$318,$DG$2,FALSE)),"",VLOOKUP($B131,'[1]1718  Exp_Rev Access'!$F$7:$GK$318,$DG$2,FALSE))</f>
        <v/>
      </c>
      <c r="DH131" s="90" t="str">
        <f>IF(ISNA(VLOOKUP($B131,'[1]1718  Exp_Rev Access'!$F$7:$GK$318,$DH$2,FALSE)),"",VLOOKUP($B131,'[1]1718  Exp_Rev Access'!$F$7:$GK$318,$DH$2,FALSE))</f>
        <v/>
      </c>
      <c r="DI131" s="90" t="str">
        <f>IF(ISNA(VLOOKUP($B131,'[1]1718  Exp_Rev Access'!$F$7:$GK$318,$DI$2,FALSE)),"",VLOOKUP($B131,'[1]1718  Exp_Rev Access'!$F$7:$GK$318,$DI$2,FALSE))</f>
        <v/>
      </c>
      <c r="DJ131" s="90" t="str">
        <f>IF(ISNA(VLOOKUP($B131,'[1]1718  Exp_Rev Access'!$F$7:$GK$318,$DJ$2,FALSE)),"",VLOOKUP($B131,'[1]1718  Exp_Rev Access'!$F$7:$GK$318,$DJ$2,FALSE))</f>
        <v/>
      </c>
      <c r="DK131" s="90" t="str">
        <f>IF(ISNA(VLOOKUP($B131,'[1]1718  Exp_Rev Access'!$F$7:$GK$318,$DK$2,FALSE)),"",VLOOKUP($B131,'[1]1718  Exp_Rev Access'!$F$7:$GK$318,$DK$2,FALSE))</f>
        <v/>
      </c>
      <c r="DL131" s="90" t="str">
        <f>IF(ISNA(VLOOKUP($B131,'[1]1718  Exp_Rev Access'!$F$7:$GK$318,$DL$2,FALSE)),"",VLOOKUP($B131,'[1]1718  Exp_Rev Access'!$F$7:$GK$318,$DL$2,FALSE))</f>
        <v/>
      </c>
      <c r="DM131" s="90" t="str">
        <f>IF(ISNA(VLOOKUP($B131,'[1]1718  Exp_Rev Access'!$F$7:$GK$318,$DM$2,FALSE)),"",VLOOKUP($B131,'[1]1718  Exp_Rev Access'!$F$7:$GK$318,$DM$2,FALSE))</f>
        <v/>
      </c>
      <c r="DN131" s="90" t="str">
        <f>IF(ISNA(VLOOKUP($B131,'[1]1718  Exp_Rev Access'!$F$7:$GK$318,$DN$2,FALSE)),"",VLOOKUP($B131,'[1]1718  Exp_Rev Access'!$F$7:$GK$318,$DN$2,FALSE))</f>
        <v/>
      </c>
      <c r="DO131" s="90" t="str">
        <f>IF(ISNA(VLOOKUP($B131,'[1]1718  Exp_Rev Access'!$F$7:$GK$318,$DO$2,FALSE)),"",VLOOKUP($B131,'[1]1718  Exp_Rev Access'!$F$7:$GK$318,$DO$2,FALSE))</f>
        <v/>
      </c>
      <c r="DP131" s="90" t="str">
        <f>IF(ISNA(VLOOKUP($B131,'[1]1718  Exp_Rev Access'!$F$7:$GK$318,$DP$2,FALSE)),"",VLOOKUP($B131,'[1]1718  Exp_Rev Access'!$F$7:$GK$318,$DP$2,FALSE))</f>
        <v/>
      </c>
      <c r="DQ131" s="90" t="str">
        <f>IF(ISNA(VLOOKUP($B131,'[1]1718  Exp_Rev Access'!$F$7:$GK$318,$DQ$2,FALSE)),"",VLOOKUP($B131,'[1]1718  Exp_Rev Access'!$F$7:$GK$318,$DQ$2,FALSE))</f>
        <v/>
      </c>
      <c r="DR131" s="90" t="str">
        <f>IF(ISNA(VLOOKUP($B131,'[1]1718  Exp_Rev Access'!$F$7:$GK$318,$DR$2,FALSE)),"",VLOOKUP($B131,'[1]1718  Exp_Rev Access'!$F$7:$GK$318,$DR$2,FALSE))</f>
        <v/>
      </c>
      <c r="DS131" s="90" t="str">
        <f>IF(ISNA(VLOOKUP($B131,'[1]1718  Exp_Rev Access'!$F$7:$GK$318,$DS$2,FALSE)),"",VLOOKUP($B131,'[1]1718  Exp_Rev Access'!$F$7:$GK$318,$DS$2,FALSE))</f>
        <v/>
      </c>
      <c r="DT131" s="90" t="str">
        <f>IF(ISNA(VLOOKUP($B131,'[1]1718  Exp_Rev Access'!$F$7:$GK$318,$DT$2,FALSE)),"",VLOOKUP($B131,'[1]1718  Exp_Rev Access'!$F$7:$GK$318,$DT$2,FALSE))</f>
        <v/>
      </c>
      <c r="DU131" s="90" t="str">
        <f>IF(ISNA(VLOOKUP($B131,'[1]1718  Exp_Rev Access'!$F$7:$GK$318,$DU$2,FALSE)),"",VLOOKUP($B131,'[1]1718  Exp_Rev Access'!$F$7:$GK$318,$DU$2,FALSE))</f>
        <v/>
      </c>
      <c r="DV131" s="90" t="str">
        <f>IF(ISNA(VLOOKUP($B131,'[1]1718  Exp_Rev Access'!$F$7:$GK$318,$DV$2,FALSE)),"",VLOOKUP($B131,'[1]1718  Exp_Rev Access'!$F$7:$GK$318,$DV$2,FALSE))</f>
        <v/>
      </c>
      <c r="DW131" s="90" t="str">
        <f>IF(ISNA(VLOOKUP($B131,'[1]1718  Exp_Rev Access'!$F$7:$GK$318,$DW$2,FALSE)),"",VLOOKUP($B131,'[1]1718  Exp_Rev Access'!$F$7:$GK$318,$DW$2,FALSE))</f>
        <v/>
      </c>
      <c r="DX131" s="90" t="str">
        <f>IF(ISNA(VLOOKUP($B131,'[1]1718  Exp_Rev Access'!$F$7:$GK$318,$DX$2,FALSE)),"",VLOOKUP($B131,'[1]1718  Exp_Rev Access'!$F$7:$GK$318,$DX$2,FALSE))</f>
        <v/>
      </c>
      <c r="DY131" s="90" t="str">
        <f>IF(ISNA(VLOOKUP($B131,'[1]1718  Exp_Rev Access'!$F$7:$GK$318,$DY$2,FALSE)),"",VLOOKUP($B131,'[1]1718  Exp_Rev Access'!$F$7:$GK$318,$DY$2,FALSE))</f>
        <v/>
      </c>
      <c r="DZ131" s="90" t="str">
        <f>IF(ISNA(VLOOKUP($B131,'[1]1718  Exp_Rev Access'!$F$7:$GK$318,$DZ$2,FALSE)),"",VLOOKUP($B131,'[1]1718  Exp_Rev Access'!$F$7:$GK$318,$DZ$2,FALSE))</f>
        <v/>
      </c>
      <c r="EA131" s="90" t="str">
        <f>IF(ISNA(VLOOKUP($B131,'[1]1718  Exp_Rev Access'!$F$7:$GK$318,$EA$2,FALSE)),"",VLOOKUP($B131,'[1]1718  Exp_Rev Access'!$F$7:$GK$318,$EA$2,FALSE))</f>
        <v/>
      </c>
      <c r="EB131" s="90" t="str">
        <f>IF(ISNA(VLOOKUP($B131,'[1]1718  Exp_Rev Access'!$F$7:$GK$318,$EB$2,FALSE)),"",VLOOKUP($B131,'[1]1718  Exp_Rev Access'!$F$7:$GK$318,$EB$2,FALSE))</f>
        <v/>
      </c>
      <c r="EC131" s="90" t="str">
        <f>IF(ISNA(VLOOKUP($B131,'[1]1718  Exp_Rev Access'!$F$7:$GK$318,$EC$2,FALSE)),"",VLOOKUP($B131,'[1]1718  Exp_Rev Access'!$F$7:$GK$318,$EC$2,FALSE))</f>
        <v/>
      </c>
      <c r="ED131" s="90" t="str">
        <f>IF(ISNA(VLOOKUP($B131,'[1]1718  Exp_Rev Access'!$F$7:$GK$318,$ED$2,FALSE)),"",VLOOKUP($B131,'[1]1718  Exp_Rev Access'!$F$7:$GK$318,$ED$2,FALSE))</f>
        <v/>
      </c>
      <c r="EE131" s="90" t="str">
        <f>IF(ISNA(VLOOKUP($B131,'[1]1718  Exp_Rev Access'!$F$7:$GK$318,$EE$2,FALSE)),"",VLOOKUP($B131,'[1]1718  Exp_Rev Access'!$F$7:$GK$318,$EE$2,FALSE))</f>
        <v/>
      </c>
      <c r="EF131" s="90" t="str">
        <f>IF(ISNA(VLOOKUP($B131,'[1]1718  Exp_Rev Access'!$F$7:$GK$318,$EF$2,FALSE)),"",VLOOKUP($B131,'[1]1718  Exp_Rev Access'!$F$7:$GK$318,$EF$2,FALSE))</f>
        <v/>
      </c>
      <c r="EG131" s="90" t="str">
        <f>IF(ISNA(VLOOKUP($B131,'[1]1718  Exp_Rev Access'!$F$7:$GK$318,$EG$2,FALSE)),"",VLOOKUP($B131,'[1]1718  Exp_Rev Access'!$F$7:$GK$318,$EG$2,FALSE))</f>
        <v/>
      </c>
      <c r="EH131" s="90" t="str">
        <f>IF(ISNA(VLOOKUP($B131,'[1]1718  Exp_Rev Access'!$F$7:$GK$318,$EH$2,FALSE)),"",VLOOKUP($B131,'[1]1718  Exp_Rev Access'!$F$7:$GK$318,$EH$2,FALSE))</f>
        <v/>
      </c>
      <c r="EI131" s="90" t="str">
        <f>IF(ISNA(VLOOKUP($B131,'[1]1718  Exp_Rev Access'!$F$7:$GK$318,$EI$2,FALSE)),"",VLOOKUP($B131,'[1]1718  Exp_Rev Access'!$F$7:$GK$318,$EI$2,FALSE))</f>
        <v/>
      </c>
      <c r="EJ131" s="90" t="str">
        <f>IF(ISNA(VLOOKUP($B131,'[1]1718  Exp_Rev Access'!$F$7:$GK$318,$EJ$2,FALSE)),"",VLOOKUP($B131,'[1]1718  Exp_Rev Access'!$F$7:$GK$318,$EJ$2,FALSE))</f>
        <v/>
      </c>
      <c r="EK131" s="90" t="str">
        <f>IF(ISNA(VLOOKUP($B131,'[1]1718  Exp_Rev Access'!$F$7:$GK$318,$EK$2,FALSE)),"",VLOOKUP($B131,'[1]1718  Exp_Rev Access'!$F$7:$GK$318,$EK$2,FALSE))</f>
        <v/>
      </c>
      <c r="EL131" s="90" t="str">
        <f>IF(ISNA(VLOOKUP($B131,'[1]1718  Exp_Rev Access'!$F$7:$GK$318,$EL$2,FALSE)),"",VLOOKUP($B131,'[1]1718  Exp_Rev Access'!$F$7:$GK$318,$EL$2,FALSE))</f>
        <v/>
      </c>
      <c r="EM131" s="90" t="str">
        <f>IF(ISNA(VLOOKUP($B131,'[1]1718  Exp_Rev Access'!$F$7:$GK$318,$EM$2,FALSE)),"",VLOOKUP($B131,'[1]1718  Exp_Rev Access'!$F$7:$GK$318,$EM$2,FALSE))</f>
        <v/>
      </c>
      <c r="EN131" s="90" t="str">
        <f>IF(ISNA(VLOOKUP($B131,'[1]1718  Exp_Rev Access'!$F$7:$GK$318,$EN$2,FALSE)),"",VLOOKUP($B131,'[1]1718  Exp_Rev Access'!$F$7:$GK$318,$EN$2,FALSE))</f>
        <v/>
      </c>
      <c r="EO131" s="90" t="str">
        <f>IF(ISNA(VLOOKUP($B131,'[1]1718  Exp_Rev Access'!$F$7:$GK$318,$EO$2,FALSE)),"",VLOOKUP($B131,'[1]1718  Exp_Rev Access'!$F$7:$GK$318,$EO$2,FALSE))</f>
        <v/>
      </c>
      <c r="EP131" s="90" t="str">
        <f>IF(ISNA(VLOOKUP($B131,'[1]1718  Exp_Rev Access'!$F$7:$GK$318,$EP$2,FALSE)),"",VLOOKUP($B131,'[1]1718  Exp_Rev Access'!$F$7:$GK$318,$EP$2,FALSE))</f>
        <v/>
      </c>
      <c r="EQ131" s="90" t="str">
        <f>IF(ISNA(VLOOKUP($B131,'[1]1718  Exp_Rev Access'!$F$7:$GK$318,$EQ$2,FALSE)),"",VLOOKUP($B131,'[1]1718  Exp_Rev Access'!$F$7:$GK$318,$EQ$2,FALSE))</f>
        <v/>
      </c>
      <c r="ER131" s="90" t="str">
        <f>IF(ISNA(VLOOKUP($B131,'[1]1718  Exp_Rev Access'!$F$7:$GK$318,$ER$2,FALSE)),"",VLOOKUP($B131,'[1]1718  Exp_Rev Access'!$F$7:$GK$318,$ER$2,FALSE))</f>
        <v/>
      </c>
      <c r="ES131" s="90" t="str">
        <f>IF(ISNA(VLOOKUP($B131,'[1]1718  Exp_Rev Access'!$F$7:$GK$318,$ES$2,FALSE)),"",VLOOKUP($B131,'[1]1718  Exp_Rev Access'!$F$7:$GK$318,$ES$2,FALSE))</f>
        <v/>
      </c>
      <c r="ET131" s="90" t="str">
        <f>IF(ISNA(VLOOKUP($B131,'[1]1718  Exp_Rev Access'!$F$7:$GK$318,$ET$2,FALSE)),"",VLOOKUP($B131,'[1]1718  Exp_Rev Access'!$F$7:$GK$318,$ET$2,FALSE))</f>
        <v/>
      </c>
      <c r="EU131" s="90" t="str">
        <f>IF(ISNA(VLOOKUP($B131,'[1]1718  Exp_Rev Access'!$F$7:$GK$318,$EU$2,FALSE)),"",VLOOKUP($B131,'[1]1718  Exp_Rev Access'!$F$7:$GK$318,$EU$2,FALSE))</f>
        <v/>
      </c>
      <c r="EV131" s="90" t="str">
        <f>IF(ISNA(VLOOKUP($B131,'[1]1718  Exp_Rev Access'!$F$7:$GK$318,$EV$2,FALSE)),"",VLOOKUP($B131,'[1]1718  Exp_Rev Access'!$F$7:$GK$318,$EV$2,FALSE))</f>
        <v/>
      </c>
      <c r="EW131" s="90" t="str">
        <f>IF(ISNA(VLOOKUP($B131,'[1]1718  Exp_Rev Access'!$F$7:$GK$318,$EW$2,FALSE)),"",VLOOKUP($B131,'[1]1718  Exp_Rev Access'!$F$7:$GK$318,$EW$2,FALSE))</f>
        <v/>
      </c>
      <c r="EX131" s="90" t="str">
        <f>IF(ISNA(VLOOKUP($B131,'[1]1718  Exp_Rev Access'!$F$7:$GK$318,$EX$2,FALSE)),"",VLOOKUP($B131,'[1]1718  Exp_Rev Access'!$F$7:$GK$318,$EX$2,FALSE))</f>
        <v/>
      </c>
      <c r="EY131" s="90" t="str">
        <f>IF(ISNA(VLOOKUP($B131,'[1]1718  Exp_Rev Access'!$F$7:$GK$318,$EY$2,FALSE)),"",VLOOKUP($B131,'[1]1718  Exp_Rev Access'!$F$7:$GK$318,$EY$2,FALSE))</f>
        <v/>
      </c>
      <c r="EZ131" s="90" t="str">
        <f>IF(ISNA(VLOOKUP($B131,'[1]1718  Exp_Rev Access'!$F$7:$GK$318,$EZ$2,FALSE)),"",VLOOKUP($B131,'[1]1718  Exp_Rev Access'!$F$7:$GK$318,$EZ$2,FALSE))</f>
        <v/>
      </c>
      <c r="FA131" s="90" t="str">
        <f>IF(ISNA(VLOOKUP($B131,'[1]1718  Exp_Rev Access'!$F$7:$GK$318,$FA$2,FALSE)),"",VLOOKUP($B131,'[1]1718  Exp_Rev Access'!$F$7:$GK$318,$FA$2,FALSE))</f>
        <v/>
      </c>
      <c r="FB131" s="90" t="str">
        <f>IF(ISNA(VLOOKUP($B131,'[1]1718  Exp_Rev Access'!$F$7:$GK$318,$FB$2,FALSE)),"",VLOOKUP($B131,'[1]1718  Exp_Rev Access'!$F$7:$GK$318,$FB$2,FALSE))</f>
        <v/>
      </c>
      <c r="FC131" s="90" t="str">
        <f>IF(ISNA(VLOOKUP($B131,'[1]1718  Exp_Rev Access'!$F$7:$GK$318,$FC$2,FALSE)),"",VLOOKUP($B131,'[1]1718  Exp_Rev Access'!$F$7:$GK$318,$FC$2,FALSE))</f>
        <v/>
      </c>
      <c r="FD131" s="90" t="str">
        <f>IF(ISNA(VLOOKUP($B131,'[1]1718  Exp_Rev Access'!$F$7:$GK$318,$FD$2,FALSE)),"",VLOOKUP($B131,'[1]1718  Exp_Rev Access'!$F$7:$GK$318,$FD$2,FALSE))</f>
        <v/>
      </c>
      <c r="FE131" s="90" t="str">
        <f>IF(ISNA(VLOOKUP($B131,'[1]1718  Exp_Rev Access'!$F$7:$GK$318,$FE$2,FALSE)),"",VLOOKUP($B131,'[1]1718  Exp_Rev Access'!$F$7:$GK$318,$FE$2,FALSE))</f>
        <v/>
      </c>
      <c r="FF131" s="90" t="str">
        <f>IF(ISNA(VLOOKUP($B131,'[1]1718  Exp_Rev Access'!$F$7:$GK$318,$FF$2,FALSE)),"",VLOOKUP($B131,'[1]1718  Exp_Rev Access'!$F$7:$GK$318,$FF$2,FALSE))</f>
        <v/>
      </c>
      <c r="FG131" s="90" t="str">
        <f>IF(ISNA(VLOOKUP($B131,'[1]1718  Exp_Rev Access'!$F$7:$GK$318,$FG$2,FALSE)),"",VLOOKUP($B131,'[1]1718  Exp_Rev Access'!$F$7:$GK$318,$FG$2,FALSE))</f>
        <v/>
      </c>
      <c r="FH131" s="90" t="str">
        <f>IF(ISNA(VLOOKUP($B131,'[1]1718  Exp_Rev Access'!$F$7:$GK$318,$FH$2,FALSE)),"",VLOOKUP($B131,'[1]1718  Exp_Rev Access'!$F$7:$GK$318,$FH$2,FALSE))</f>
        <v/>
      </c>
      <c r="FI131" s="90" t="str">
        <f>IF(ISNA(VLOOKUP($B131,'[1]1718  Exp_Rev Access'!$F$7:$GK$318,$FI$2,FALSE)),"",VLOOKUP($B131,'[1]1718  Exp_Rev Access'!$F$7:$GK$318,$FI$2,FALSE))</f>
        <v/>
      </c>
      <c r="FJ131" s="90" t="str">
        <f>IF(ISNA(VLOOKUP($B131,'[1]1718  Exp_Rev Access'!$F$7:$GK$318,$FJ$2,FALSE)),"",VLOOKUP($B131,'[1]1718  Exp_Rev Access'!$F$7:$GK$318,$FJ$2,FALSE))</f>
        <v/>
      </c>
      <c r="FK131" s="90" t="str">
        <f>IF(ISNA(VLOOKUP($B131,'[1]1718  Exp_Rev Access'!$F$7:$GK$318,$FK$2,FALSE)),"",VLOOKUP($B131,'[1]1718  Exp_Rev Access'!$F$7:$GK$318,$FK$2,FALSE))</f>
        <v/>
      </c>
      <c r="FL131" s="90" t="str">
        <f>IF(ISNA(VLOOKUP($B131,'[1]1718  Exp_Rev Access'!$F$7:$GK$318,$FL$2,FALSE)),"",VLOOKUP($B131,'[1]1718  Exp_Rev Access'!$F$7:$GK$318,$FL$2,FALSE))</f>
        <v/>
      </c>
      <c r="FM131" s="90" t="str">
        <f>IF(ISNA(VLOOKUP($B131,'[1]1718  Exp_Rev Access'!$F$7:$GK$318,$FM$2,FALSE)),"",VLOOKUP($B131,'[1]1718  Exp_Rev Access'!$F$7:$GK$318,$FM$2,FALSE))</f>
        <v/>
      </c>
      <c r="FN131" s="90" t="str">
        <f>IF(ISNA(VLOOKUP($B131,'[1]1718  Exp_Rev Access'!$F$7:$GK$318,$FN$2,FALSE)),"",VLOOKUP($B131,'[1]1718  Exp_Rev Access'!$F$7:$GK$318,$FN$2,FALSE))</f>
        <v/>
      </c>
      <c r="FO131" s="90" t="str">
        <f>IF(ISNA(VLOOKUP($B131,'[1]1718  Exp_Rev Access'!$F$7:$GK$318,$FO$2,FALSE)),"",VLOOKUP($B131,'[1]1718  Exp_Rev Access'!$F$7:$GK$318,$FO$2,FALSE))</f>
        <v/>
      </c>
      <c r="FP131" s="90" t="str">
        <f>IF(ISNA(VLOOKUP($B131,'[1]1718  Exp_Rev Access'!$F$7:$GK$318,$FP$2,FALSE)),"",VLOOKUP($B131,'[1]1718  Exp_Rev Access'!$F$7:$GK$318,$FP$2,FALSE))</f>
        <v/>
      </c>
      <c r="FQ131" s="90" t="str">
        <f>IF(ISNA(VLOOKUP($B131,'[1]1718  Exp_Rev Access'!$F$7:$GK$318,$FQ$2,FALSE)),"",VLOOKUP($B131,'[1]1718  Exp_Rev Access'!$F$7:$GK$318,$FQ$2,FALSE))</f>
        <v/>
      </c>
      <c r="FR131" s="90" t="str">
        <f>IF(ISNA(VLOOKUP($B131,'[1]1718  Exp_Rev Access'!$F$7:$GK$318,$FR$2,FALSE)),"",VLOOKUP($B131,'[1]1718  Exp_Rev Access'!$F$7:$GK$318,$FR$2,FALSE))</f>
        <v/>
      </c>
      <c r="FS131" s="56"/>
      <c r="FT131" s="92"/>
      <c r="FU131" s="94"/>
      <c r="FV131" s="95" t="str">
        <f>IF(ISNA(VLOOKUP($B131,'[1]1718  Exp_Rev Access'!$F$7:$GK$318,$FV$2,FALSE)),"",VLOOKUP($B131,'[1]1718  Exp_Rev Access'!$F$7:$GK$318,$FV$2,FALSE))</f>
        <v/>
      </c>
      <c r="FW131" s="95" t="str">
        <f>IF(ISNA(VLOOKUP($B131,'[1]1718  Exp_Rev Access'!$F$7:$GK$318,$FW$2,FALSE)),"",VLOOKUP($B131,'[1]1718  Exp_Rev Access'!$F$7:$GK$318,$FW$2,FALSE))</f>
        <v/>
      </c>
      <c r="FX131" s="95" t="str">
        <f>IF(ISNA(VLOOKUP($B131,'[1]1718  Exp_Rev Access'!$F$7:$GK$318,$FX$2,FALSE)),"",VLOOKUP($B131,'[1]1718  Exp_Rev Access'!$F$7:$GK$318,$FX$2,FALSE))</f>
        <v/>
      </c>
      <c r="FY131" s="95" t="str">
        <f>IF(ISNA(VLOOKUP($B131,'[1]1718  Exp_Rev Access'!$F$7:$GK$318,$FY$2,FALSE)),"",VLOOKUP($B131,'[1]1718  Exp_Rev Access'!$F$7:$GK$318,$FY$2,FALSE))</f>
        <v/>
      </c>
      <c r="FZ131" s="95" t="str">
        <f>IF(ISNA(VLOOKUP($B131,'[1]1718  Exp_Rev Access'!$F$7:$GK$318,$FZ$2,FALSE)),"",VLOOKUP($B131,'[1]1718  Exp_Rev Access'!$F$7:$GK$318,$FZ$2,FALSE))</f>
        <v/>
      </c>
      <c r="GA131" s="95" t="str">
        <f>IF(ISNA(VLOOKUP($B131,'[1]1718  Exp_Rev Access'!$F$7:$GK$318,$GA$2,FALSE)),"",VLOOKUP($B131,'[1]1718  Exp_Rev Access'!$F$7:$GK$318,$GA$2,FALSE))</f>
        <v/>
      </c>
      <c r="GB131" s="95" t="str">
        <f>IF(ISNA(VLOOKUP($B131,'[1]1718  Exp_Rev Access'!$F$7:$GK$318,$GB$2,FALSE)),"",VLOOKUP($B131,'[1]1718  Exp_Rev Access'!$F$7:$GK$318,$GB$2,FALSE))</f>
        <v/>
      </c>
      <c r="GC131" s="95" t="str">
        <f>IF(ISNA(VLOOKUP($B131,'[1]1718  Exp_Rev Access'!$F$7:$GK$318,$GC$2,FALSE)),"",VLOOKUP($B131,'[1]1718  Exp_Rev Access'!$F$7:$GK$318,$GC$2,FALSE))</f>
        <v/>
      </c>
      <c r="GD131" s="95" t="str">
        <f>IF(ISNA(VLOOKUP($B131,'[1]1718  Exp_Rev Access'!$F$7:$GK$318,$GD$2,FALSE)),"",VLOOKUP($B131,'[1]1718  Exp_Rev Access'!$F$7:$GK$318,$GD$2,FALSE))</f>
        <v/>
      </c>
      <c r="GE131" s="95" t="str">
        <f>IF(ISNA(VLOOKUP($B131,'[1]1718  Exp_Rev Access'!$F$7:$GK$318,$GE$2,FALSE)),"",VLOOKUP($B131,'[1]1718  Exp_Rev Access'!$F$7:$GK$318,$GE$2,FALSE))</f>
        <v/>
      </c>
      <c r="GF131" s="95" t="str">
        <f>IF(ISNA(VLOOKUP($B131,'[1]1718  Exp_Rev Access'!$F$7:$GK$318,$GF$2,FALSE)),"",VLOOKUP($B131,'[1]1718  Exp_Rev Access'!$F$7:$GK$318,$GF$2,FALSE))</f>
        <v/>
      </c>
      <c r="GG131" s="95" t="str">
        <f>IF(ISNA(VLOOKUP($B131,'[1]1718  Exp_Rev Access'!$F$7:$GK$318,$GG$2,FALSE)),"",VLOOKUP($B131,'[1]1718  Exp_Rev Access'!$F$7:$GK$318,$GG$2,FALSE))</f>
        <v/>
      </c>
      <c r="GH131" s="95" t="str">
        <f>IF(ISNA(VLOOKUP($B131,'[1]1718  Exp_Rev Access'!$F$7:$GK$318,$GH$2,FALSE)),"",VLOOKUP($B131,'[1]1718  Exp_Rev Access'!$F$7:$GK$318,$GH$2,FALSE))</f>
        <v/>
      </c>
      <c r="GI131" s="95" t="str">
        <f>IF(ISNA(VLOOKUP($B131,'[1]1718  Exp_Rev Access'!$F$7:$GK$318,$GI$2,FALSE)),"",VLOOKUP($B131,'[1]1718  Exp_Rev Access'!$F$7:$GK$318,$GI$2,FALSE))</f>
        <v/>
      </c>
      <c r="GJ131" s="95" t="str">
        <f>IF(ISNA(VLOOKUP($B131,'[1]1718  Exp_Rev Access'!$F$7:$GK$318,$GJ$2,FALSE)),"",VLOOKUP($B131,'[1]1718  Exp_Rev Access'!$F$7:$GK$318,$GJ$2,FALSE))</f>
        <v/>
      </c>
      <c r="GK131" s="95" t="str">
        <f>IF(ISNA(VLOOKUP($B131,'[1]1718  Exp_Rev Access'!$F$7:$GK$318,$GK$2,FALSE)),"",VLOOKUP($B131,'[1]1718  Exp_Rev Access'!$F$7:$GK$318,$GK$2,FALSE))</f>
        <v/>
      </c>
      <c r="GL131" s="95" t="str">
        <f>IF(ISNA(VLOOKUP($B131,'[1]1718  Exp_Rev Access'!$F$7:$GK$318,$GL$2,FALSE)),"",VLOOKUP($B131,'[1]1718  Exp_Rev Access'!$F$7:$GK$318,$GL$2,FALSE))</f>
        <v/>
      </c>
      <c r="GM131" s="95" t="str">
        <f>IF(ISNA(VLOOKUP($B131,'[1]1718  Exp_Rev Access'!$F$7:$GK$318,$GM$2,FALSE)),"",VLOOKUP($B131,'[1]1718  Exp_Rev Access'!$F$7:$GK$318,$GM$2,FALSE))</f>
        <v/>
      </c>
      <c r="GN131" s="95" t="str">
        <f>IF(ISNA(VLOOKUP($B131,'[1]1718  Exp_Rev Access'!$F$7:$GK$318,$GN$2,FALSE)),"",VLOOKUP($B131,'[1]1718  Exp_Rev Access'!$F$7:$GK$318,$GN$2,FALSE))</f>
        <v/>
      </c>
      <c r="GO131" s="95" t="str">
        <f>IF(ISNA(VLOOKUP($B131,'[1]1718  Exp_Rev Access'!$F$7:$GK$318,$GO$2,FALSE)),"",VLOOKUP($B131,'[1]1718  Exp_Rev Access'!$F$7:$GK$318,$GO$2,FALSE))</f>
        <v/>
      </c>
      <c r="GP131" s="95" t="str">
        <f>IF(ISNA(VLOOKUP($B131,'[1]1718  Exp_Rev Access'!$F$7:$GK$318,$GP$2,FALSE)),"",VLOOKUP($B131,'[1]1718  Exp_Rev Access'!$F$7:$GK$318,$GP$2,FALSE))</f>
        <v/>
      </c>
      <c r="GQ131" s="95" t="str">
        <f>IF(ISNA(VLOOKUP($B131,'[1]1718  Exp_Rev Access'!$F$7:$GK$318,$GQ$2,FALSE)),"",VLOOKUP($B131,'[1]1718  Exp_Rev Access'!$F$7:$GK$318,$GQ$2,FALSE))</f>
        <v/>
      </c>
      <c r="GR131" s="95" t="str">
        <f>IF(ISNA(VLOOKUP($B131,'[1]1718  Exp_Rev Access'!$F$7:$GK$318,$GR$2,FALSE)),"",VLOOKUP($B131,'[1]1718  Exp_Rev Access'!$F$7:$GK$318,$GR$2,FALSE))</f>
        <v/>
      </c>
      <c r="GS131" s="95" t="str">
        <f>IF(ISNA(VLOOKUP($B131,'[1]1718  Exp_Rev Access'!$F$7:$GK$318,$GS$2,FALSE)),"",VLOOKUP($B131,'[1]1718  Exp_Rev Access'!$F$7:$GK$318,$GS$2,FALSE))</f>
        <v/>
      </c>
      <c r="GT131" s="95" t="str">
        <f>IF(ISNA(VLOOKUP($B131,'[1]1718  Exp_Rev Access'!$F$7:$GK$318,$GT$2,FALSE)),"",VLOOKUP($B131,'[1]1718  Exp_Rev Access'!$F$7:$GK$318,$GT$2,FALSE))</f>
        <v/>
      </c>
      <c r="GU131" s="56"/>
      <c r="GV131" s="92"/>
      <c r="GW131" s="96"/>
      <c r="HE131" s="41"/>
      <c r="HF131" s="41"/>
      <c r="HG131" s="41"/>
      <c r="HH131" s="41"/>
      <c r="HI131" s="41"/>
      <c r="HJ131" s="41"/>
      <c r="HK131" s="41"/>
      <c r="HL131" s="41"/>
      <c r="HM131" s="41"/>
      <c r="HN131" s="41"/>
    </row>
    <row r="132" spans="1:222" x14ac:dyDescent="0.3">
      <c r="A132" s="98" t="s">
        <v>353</v>
      </c>
      <c r="B132" s="88"/>
      <c r="C132" s="89"/>
      <c r="D132" s="75"/>
      <c r="E132" s="76"/>
      <c r="F132" s="70"/>
      <c r="G132" s="70"/>
      <c r="H132" s="90"/>
      <c r="I132" s="90" t="str">
        <f>IF(ISNA(VLOOKUP($B132,'[1]1718  Exp_Rev Access'!$F$7:$GK$318,4,FALSE)),"",VLOOKUP($B132,'[1]1718  Exp_Rev Access'!$F$7:$GK$318,4,FALSE))</f>
        <v/>
      </c>
      <c r="J132" s="90" t="str">
        <f>IF(ISNA(VLOOKUP($B132,'[1]1718  Exp_Rev Access'!$F$7:$GK$318,5,FALSE)),"",VLOOKUP($B132,'[1]1718  Exp_Rev Access'!$F$7:$GK$318,5,FALSE))</f>
        <v/>
      </c>
      <c r="K132" s="90" t="str">
        <f>IF(ISNA(VLOOKUP($B132,'[1]1718  Exp_Rev Access'!$F$7:$GK$318,6,FALSE)),"-",VLOOKUP($B132,'[1]1718  Exp_Rev Access'!$F$7:$GK$318,6,FALSE))</f>
        <v>-</v>
      </c>
      <c r="L132" s="90" t="str">
        <f>IF(ISNA(VLOOKUP($B132,'[1]1718  Exp_Rev Access'!$F$7:$GK$318,7,FALSE)),"",VLOOKUP($B132,'[1]1718  Exp_Rev Access'!$F$7:$GK$318,7,FALSE))</f>
        <v/>
      </c>
      <c r="M132" s="90" t="str">
        <f>IF(ISNA(VLOOKUP($B132,'[1]1718  Exp_Rev Access'!$F$7:$GK$318,8,FALSE)),"",VLOOKUP($B132,'[1]1718  Exp_Rev Access'!$F$7:$GK$318,8,FALSE))</f>
        <v/>
      </c>
      <c r="N132" s="56"/>
      <c r="O132" s="91"/>
      <c r="P132" s="56"/>
      <c r="Q132" s="90" t="str">
        <f>IF(ISNA(VLOOKUP($B132,'[1]1718  Exp_Rev Access'!$F$7:$GK$318,10,FALSE)),"",VLOOKUP($B132,'[1]1718  Exp_Rev Access'!$F$7:$GK$318,10,FALSE))</f>
        <v/>
      </c>
      <c r="R132" s="90" t="str">
        <f>IF(ISNA(VLOOKUP($B132,'[1]1718  Exp_Rev Access'!$F$7:$GK$318,11,FALSE)),"",VLOOKUP($B132,'[1]1718  Exp_Rev Access'!$F$7:$GK$318,11,FALSE))</f>
        <v/>
      </c>
      <c r="S132" s="90" t="str">
        <f>IF(ISNA(VLOOKUP($B132,'[1]1718  Exp_Rev Access'!$F$7:$GK$318,12,FALSE)),"",VLOOKUP($B132,'[1]1718  Exp_Rev Access'!$F$7:$GK$318,12,FALSE))</f>
        <v/>
      </c>
      <c r="T132" s="90" t="str">
        <f>IF(ISNA(VLOOKUP($B132,'[1]1718  Exp_Rev Access'!$F$7:$GK$318,13,FALSE)),"",VLOOKUP($B132,'[1]1718  Exp_Rev Access'!$F$7:$GK$318,13,FALSE))</f>
        <v/>
      </c>
      <c r="U132" s="90" t="str">
        <f>IF(ISNA(VLOOKUP($B132,'[1]1718  Exp_Rev Access'!$F$7:$GK$318,14,FALSE)),"",VLOOKUP($B132,'[1]1718  Exp_Rev Access'!$F$7:$GK$318,14,FALSE))</f>
        <v/>
      </c>
      <c r="V132" s="90" t="str">
        <f>IF(ISNA(VLOOKUP($B132,'[1]1718  Exp_Rev Access'!$F$7:$GK$318,15,FALSE)),"",VLOOKUP($B132,'[1]1718  Exp_Rev Access'!$F$7:$GK$318,15,FALSE))</f>
        <v/>
      </c>
      <c r="W132" s="90" t="str">
        <f>IF(ISNA(VLOOKUP($B132,'[1]1718  Exp_Rev Access'!$F$7:$GK$318,16,FALSE)),"",VLOOKUP($B132,'[1]1718  Exp_Rev Access'!$F$7:$GK$318,16,FALSE))</f>
        <v/>
      </c>
      <c r="X132" s="90" t="str">
        <f>IF(ISNA(VLOOKUP($B132,'[1]1718  Exp_Rev Access'!$F$7:$GK$318,17,FALSE)),"",VLOOKUP($B132,'[1]1718  Exp_Rev Access'!$F$7:$GK$318,17,FALSE))</f>
        <v/>
      </c>
      <c r="Y132" s="90" t="str">
        <f>IF(ISNA(VLOOKUP($B132,'[1]1718  Exp_Rev Access'!$F$7:$GK$318,18,FALSE)),"",VLOOKUP($B132,'[1]1718  Exp_Rev Access'!$F$7:$GK$318,18,FALSE))</f>
        <v/>
      </c>
      <c r="Z132" s="90" t="str">
        <f>IF(ISNA(VLOOKUP($B132,'[1]1718  Exp_Rev Access'!$F$7:$GK$318,19,FALSE)),"",VLOOKUP($B132,'[1]1718  Exp_Rev Access'!$F$7:$GK$318,19,FALSE))</f>
        <v/>
      </c>
      <c r="AA132" s="90" t="str">
        <f>IF(ISNA(VLOOKUP($B132,'[1]1718  Exp_Rev Access'!$F$7:$GK$318,20,FALSE)),"",VLOOKUP($B132,'[1]1718  Exp_Rev Access'!$F$7:$GK$318,20,FALSE))</f>
        <v/>
      </c>
      <c r="AB132" s="90" t="str">
        <f>IF(ISNA(VLOOKUP($B132,'[1]1718  Exp_Rev Access'!$F$7:$GK$318,21,FALSE)),"",VLOOKUP($B132,'[1]1718  Exp_Rev Access'!$F$7:$GK$318,21,FALSE))</f>
        <v/>
      </c>
      <c r="AC132" s="90" t="str">
        <f>IF(ISNA(VLOOKUP($B132,'[1]1718  Exp_Rev Access'!$F$7:$GK$318,22,FALSE)),"",VLOOKUP($B132,'[1]1718  Exp_Rev Access'!$F$7:$GK$318,22,FALSE))</f>
        <v/>
      </c>
      <c r="AD132" s="90" t="str">
        <f>IF(ISNA(VLOOKUP($B132,'[1]1718  Exp_Rev Access'!$F$7:$GK$318,23,FALSE)),"",VLOOKUP($B132,'[1]1718  Exp_Rev Access'!$F$7:$GK$318,23,FALSE))</f>
        <v/>
      </c>
      <c r="AE132" s="90" t="str">
        <f>IF(ISNA(VLOOKUP($B132,'[1]1718  Exp_Rev Access'!$F$7:$GK$318,24,FALSE)),"",VLOOKUP($B132,'[1]1718  Exp_Rev Access'!$F$7:$GK$318,24,FALSE))</f>
        <v/>
      </c>
      <c r="AF132" s="90" t="str">
        <f>IF(ISNA(VLOOKUP($B132,'[1]1718  Exp_Rev Access'!$F$7:$GK$318,25,FALSE)),"",VLOOKUP($B132,'[1]1718  Exp_Rev Access'!$F$7:$GK$318,25,FALSE))</f>
        <v/>
      </c>
      <c r="AG132" s="90" t="str">
        <f>IF(ISNA(VLOOKUP($B132,'[1]1718  Exp_Rev Access'!$F$7:$GK$318,26,FALSE)),"",VLOOKUP($B132,'[1]1718  Exp_Rev Access'!$F$7:$GK$318,26,FALSE))</f>
        <v/>
      </c>
      <c r="AH132" s="90" t="str">
        <f>IF(ISNA(VLOOKUP($B132,'[1]1718  Exp_Rev Access'!$F$7:$GK$318,27,FALSE)),"",VLOOKUP($B132,'[1]1718  Exp_Rev Access'!$F$7:$GK$318,27,FALSE))</f>
        <v/>
      </c>
      <c r="AI132" s="90" t="str">
        <f>IF(ISNA(VLOOKUP($B132,'[1]1718  Exp_Rev Access'!$F$7:$GK$318,28,FALSE)),"",VLOOKUP($B132,'[1]1718  Exp_Rev Access'!$F$7:$GK$318,28,FALSE))</f>
        <v/>
      </c>
      <c r="AJ132" s="90" t="str">
        <f>IF(ISNA(VLOOKUP($B132,'[1]1718  Exp_Rev Access'!$F$7:$GK$318,29,FALSE)),"",VLOOKUP($B132,'[1]1718  Exp_Rev Access'!$F$7:$GK$318,29,FALSE))</f>
        <v/>
      </c>
      <c r="AK132" s="90" t="str">
        <f>IF(ISNA(VLOOKUP($B132,'[1]1718  Exp_Rev Access'!$F$7:$GK$318,30,FALSE)),"",VLOOKUP($B132,'[1]1718  Exp_Rev Access'!$F$7:$GK$318,30,FALSE))</f>
        <v/>
      </c>
      <c r="AL132" s="90" t="str">
        <f>IF(ISNA(VLOOKUP($B132,'[1]1718  Exp_Rev Access'!$F$7:$GK$318,31,FALSE)),"",VLOOKUP($B132,'[1]1718  Exp_Rev Access'!$F$7:$GK$318,31,FALSE))</f>
        <v/>
      </c>
      <c r="AM132" s="56"/>
      <c r="AN132" s="92"/>
      <c r="AO132" s="71"/>
      <c r="AP132" s="90" t="str">
        <f>IF(ISNA(VLOOKUP($B132,'[1]1718  Exp_Rev Access'!$F$7:$GK$318,33,FALSE)),"",VLOOKUP($B132,'[1]1718  Exp_Rev Access'!$F$7:$GK$318,33,FALSE))</f>
        <v/>
      </c>
      <c r="AQ132" s="90" t="str">
        <f>IF(ISNA(VLOOKUP($B132,'[1]1718  Exp_Rev Access'!$F$7:$GK$318,34,FALSE)),"",VLOOKUP($B132,'[1]1718  Exp_Rev Access'!$F$7:$GK$318,34,FALSE))</f>
        <v/>
      </c>
      <c r="AR132" s="90" t="str">
        <f>IF(ISNA(VLOOKUP($B132,'[1]1718  Exp_Rev Access'!$F$7:$GK$318,35,FALSE)),"",VLOOKUP($B132,'[1]1718  Exp_Rev Access'!$F$7:$GK$318,35,FALSE))</f>
        <v/>
      </c>
      <c r="AS132" s="90" t="str">
        <f>IF(ISNA(VLOOKUP($B132,'[1]1718  Exp_Rev Access'!$F$7:$GK$318,36,FALSE)),"",VLOOKUP($B132,'[1]1718  Exp_Rev Access'!$F$7:$GK$318,36,FALSE))</f>
        <v/>
      </c>
      <c r="AT132" s="90" t="str">
        <f>IF(ISNA(VLOOKUP($B132,'[1]1718  Exp_Rev Access'!$F$7:$GK$318,37,FALSE)),"",VLOOKUP($B132,'[1]1718  Exp_Rev Access'!$F$7:$GK$318,37,FALSE))</f>
        <v/>
      </c>
      <c r="AU132" s="56"/>
      <c r="AV132" s="93"/>
      <c r="AW132" s="56"/>
      <c r="AX132" s="90" t="str">
        <f>IF(ISNA(VLOOKUP($B132,'[1]1718  Exp_Rev Access'!$F$7:$GK$318,39,FALSE)),"",VLOOKUP($B132,'[1]1718  Exp_Rev Access'!$F$7:$GK$318,39,FALSE))</f>
        <v/>
      </c>
      <c r="AY132" s="90" t="str">
        <f>IF(ISNA(VLOOKUP($B132,'[1]1718  Exp_Rev Access'!$F$7:$GK$318,40,FALSE)),"",VLOOKUP($B132,'[1]1718  Exp_Rev Access'!$F$7:$GK$318,40,FALSE))</f>
        <v/>
      </c>
      <c r="AZ132" s="90" t="str">
        <f>IF(ISNA(VLOOKUP($B132,'[1]1718  Exp_Rev Access'!$F$7:$GK$318,41,FALSE)),"",VLOOKUP($B132,'[1]1718  Exp_Rev Access'!$F$7:$GK$318,41,FALSE))</f>
        <v/>
      </c>
      <c r="BA132" s="90" t="str">
        <f>IF(ISNA(VLOOKUP($B132,'[1]1718  Exp_Rev Access'!$F$7:$GK$318,42,FALSE)),"",VLOOKUP($B132,'[1]1718  Exp_Rev Access'!$F$7:$GK$318,42,FALSE))</f>
        <v/>
      </c>
      <c r="BB132" s="90" t="str">
        <f>IF(ISNA(VLOOKUP($B132,'[1]1718  Exp_Rev Access'!$F$7:$GK$318,43,FALSE)),"",VLOOKUP($B132,'[1]1718  Exp_Rev Access'!$F$7:$GK$318,43,FALSE))</f>
        <v/>
      </c>
      <c r="BC132" s="90" t="str">
        <f>IF(ISNA(VLOOKUP($B132,'[1]1718  Exp_Rev Access'!$F$7:$GK$318,44,FALSE)),"",VLOOKUP($B132,'[1]1718  Exp_Rev Access'!$F$7:$GK$318,44,FALSE))</f>
        <v/>
      </c>
      <c r="BD132" s="90" t="str">
        <f>IF(ISNA(VLOOKUP($B132,'[1]1718  Exp_Rev Access'!$F$7:$GK$318,45,FALSE)),"",VLOOKUP($B132,'[1]1718  Exp_Rev Access'!$F$7:$GK$318,45,FALSE))</f>
        <v/>
      </c>
      <c r="BE132" s="90" t="str">
        <f>IF(ISNA(VLOOKUP($B132,'[1]1718  Exp_Rev Access'!$F$7:$GK$318,46,FALSE)),"",VLOOKUP($B132,'[1]1718  Exp_Rev Access'!$F$7:$GK$318,46,FALSE))</f>
        <v/>
      </c>
      <c r="BF132" s="90" t="str">
        <f>IF(ISNA(VLOOKUP($B132,'[1]1718  Exp_Rev Access'!$F$7:$GK$318,47,FALSE)),"",VLOOKUP($B132,'[1]1718  Exp_Rev Access'!$F$7:$GK$318,47,FALSE))</f>
        <v/>
      </c>
      <c r="BG132" s="90" t="str">
        <f>IF(ISNA(VLOOKUP($B132,'[1]1718  Exp_Rev Access'!$F$7:$GK$318,48,FALSE)),"",VLOOKUP($B132,'[1]1718  Exp_Rev Access'!$F$7:$GK$318,48,FALSE))</f>
        <v/>
      </c>
      <c r="BH132" s="90" t="str">
        <f>IF(ISNA(VLOOKUP($B132,'[1]1718  Exp_Rev Access'!$F$7:$GK$318,49,FALSE)),"",VLOOKUP($B132,'[1]1718  Exp_Rev Access'!$F$7:$GK$318,49,FALSE))</f>
        <v/>
      </c>
      <c r="BI132" s="90" t="str">
        <f>IF(ISNA(VLOOKUP($B132,'[1]1718  Exp_Rev Access'!$F$7:$GK$318,50,FALSE)),"",VLOOKUP($B132,'[1]1718  Exp_Rev Access'!$F$7:$GK$318,50,FALSE))</f>
        <v/>
      </c>
      <c r="BJ132" s="90" t="str">
        <f>IF(ISNA(VLOOKUP($B132,'[1]1718  Exp_Rev Access'!$F$7:$GK$318,51,FALSE)),"",VLOOKUP($B132,'[1]1718  Exp_Rev Access'!$F$7:$GK$318,51,FALSE))</f>
        <v/>
      </c>
      <c r="BK132" s="90" t="str">
        <f>IF(ISNA(VLOOKUP($B132,'[1]1718  Exp_Rev Access'!$F$7:$GK$318,52,FALSE)),"",VLOOKUP($B132,'[1]1718  Exp_Rev Access'!$F$7:$GK$318,52,FALSE))</f>
        <v/>
      </c>
      <c r="BL132" s="90" t="str">
        <f>IF(ISNA(VLOOKUP($B132,'[1]1718  Exp_Rev Access'!$F$7:$GK$318,53,FALSE)),"",VLOOKUP($B132,'[1]1718  Exp_Rev Access'!$F$7:$GK$318,53,FALSE))</f>
        <v/>
      </c>
      <c r="BM132" s="90" t="str">
        <f>IF(ISNA(VLOOKUP($B132,'[1]1718  Exp_Rev Access'!$F$7:$GK$318,54,FALSE)),"",VLOOKUP($B132,'[1]1718  Exp_Rev Access'!$F$7:$GK$318,54,FALSE))</f>
        <v/>
      </c>
      <c r="BN132" s="90" t="str">
        <f>IF(ISNA(VLOOKUP($B132,'[1]1718  Exp_Rev Access'!$F$7:$GK$318,55,FALSE)),"",VLOOKUP($B132,'[1]1718  Exp_Rev Access'!$F$7:$GK$318,55,FALSE))</f>
        <v/>
      </c>
      <c r="BO132" s="90" t="str">
        <f>IF(ISNA(VLOOKUP($B132,'[1]1718  Exp_Rev Access'!$F$7:$GK$318,56,FALSE)),"",VLOOKUP($B132,'[1]1718  Exp_Rev Access'!$F$7:$GK$318,56,FALSE))</f>
        <v/>
      </c>
      <c r="BP132" s="90" t="str">
        <f>IF(ISNA(VLOOKUP($B132,'[1]1718  Exp_Rev Access'!$F$7:$GK$318,57,FALSE)),"",VLOOKUP($B132,'[1]1718  Exp_Rev Access'!$F$7:$GK$318,57,FALSE))</f>
        <v/>
      </c>
      <c r="BQ132" s="90" t="str">
        <f>IF(ISNA(VLOOKUP($B132,'[1]1718  Exp_Rev Access'!$F$7:$GK$318,58,FALSE)),"",VLOOKUP($B132,'[1]1718  Exp_Rev Access'!$F$7:$GK$318,58,FALSE))</f>
        <v/>
      </c>
      <c r="BR132" s="90" t="str">
        <f>IF(ISNA(VLOOKUP($B132,'[1]1718  Exp_Rev Access'!$F$7:$GK$318,59,FALSE)),"",VLOOKUP($B132,'[1]1718  Exp_Rev Access'!$F$7:$GK$318,59,FALSE))</f>
        <v/>
      </c>
      <c r="BS132" s="90" t="str">
        <f>IF(ISNA(VLOOKUP($B132,'[1]1718  Exp_Rev Access'!$F$7:$GK$318,60,FALSE)),"",VLOOKUP($B132,'[1]1718  Exp_Rev Access'!$F$7:$GK$318,60,FALSE))</f>
        <v/>
      </c>
      <c r="BT132" s="90" t="str">
        <f>IF(ISNA(VLOOKUP($B132,'[1]1718  Exp_Rev Access'!$F$7:$GK$318,61,FALSE)),"",VLOOKUP($B132,'[1]1718  Exp_Rev Access'!$F$7:$GK$318,61,FALSE))</f>
        <v/>
      </c>
      <c r="BU132" s="90" t="str">
        <f>IF(ISNA(VLOOKUP($B132,'[1]1718  Exp_Rev Access'!$F$7:$GK$318,62,FALSE)),"",VLOOKUP($B132,'[1]1718  Exp_Rev Access'!$F$7:$GK$318,62,FALSE))</f>
        <v/>
      </c>
      <c r="BV132" s="56"/>
      <c r="BW132" s="92"/>
      <c r="BX132" s="71"/>
      <c r="BY132" s="90" t="str">
        <f>IF(ISNA(VLOOKUP($B132,'[1]1718  Exp_Rev Access'!$F$7:$GK$318,64,FALSE)),"",VLOOKUP($B132,'[1]1718  Exp_Rev Access'!$F$7:$GK$318,64,FALSE))</f>
        <v/>
      </c>
      <c r="BZ132" s="90" t="str">
        <f>IF(ISNA(VLOOKUP($B132,'[1]1718  Exp_Rev Access'!$F$7:$GK$318,65,FALSE)),"",VLOOKUP($B132,'[1]1718  Exp_Rev Access'!$F$7:$GK$318,65,FALSE))</f>
        <v/>
      </c>
      <c r="CA132" s="90" t="str">
        <f>IF(ISNA(VLOOKUP($B132,'[1]1718  Exp_Rev Access'!$F$7:$GK$318,66,FALSE)),"",VLOOKUP($B132,'[1]1718  Exp_Rev Access'!$F$7:$GK$318,66,FALSE))</f>
        <v/>
      </c>
      <c r="CB132" s="90" t="str">
        <f>IF(ISNA(VLOOKUP($B132,'[1]1718  Exp_Rev Access'!$F$7:$GK$318,67,FALSE)),"",VLOOKUP($B132,'[1]1718  Exp_Rev Access'!$F$7:$GK$318,67,FALSE))</f>
        <v/>
      </c>
      <c r="CC132" s="90" t="str">
        <f>IF(ISNA(VLOOKUP($B132,'[1]1718  Exp_Rev Access'!$F$7:$GK$318,68,FALSE)),"",VLOOKUP($B132,'[1]1718  Exp_Rev Access'!$F$7:$GK$318,68,FALSE))</f>
        <v/>
      </c>
      <c r="CD132" s="90" t="str">
        <f>IF(ISNA(VLOOKUP($B132,'[1]1718  Exp_Rev Access'!$F$7:$GK$318,69,FALSE)),"",VLOOKUP($B132,'[1]1718  Exp_Rev Access'!$F$7:$GK$318,69,FALSE))</f>
        <v/>
      </c>
      <c r="CE132" s="56">
        <f t="shared" si="237"/>
        <v>0</v>
      </c>
      <c r="CF132" s="92"/>
      <c r="CG132" s="78"/>
      <c r="CH132" s="90" t="str">
        <f>IF(ISNA(VLOOKUP($B132,'[1]1718  Exp_Rev Access'!$F$7:$GK$318,$CH$2,FALSE)),"",VLOOKUP($B132,'[1]1718  Exp_Rev Access'!$F$7:$GK$318,$CH$2,FALSE))</f>
        <v/>
      </c>
      <c r="CI132" s="90" t="str">
        <f>IF(ISNA(VLOOKUP($B132,'[1]1718  Exp_Rev Access'!$F$7:$GK$318,$CI$2,FALSE)),"",VLOOKUP($B132,'[1]1718  Exp_Rev Access'!$F$7:$GK$318,$CI$2,FALSE))</f>
        <v/>
      </c>
      <c r="CJ132" s="90" t="str">
        <f>IF(ISNA(VLOOKUP($B132,'[1]1718  Exp_Rev Access'!$F$7:$GK$318,$CJ$2,FALSE)),"",VLOOKUP($B132,'[1]1718  Exp_Rev Access'!$F$7:$GK$318,$CJ$2,FALSE))</f>
        <v/>
      </c>
      <c r="CK132" s="90" t="str">
        <f>IF(ISNA(VLOOKUP($B132,'[1]1718  Exp_Rev Access'!$F$7:$GK$318,$CK$2,FALSE)),"",VLOOKUP($B132,'[1]1718  Exp_Rev Access'!$F$7:$GK$318,$CK$2,FALSE))</f>
        <v/>
      </c>
      <c r="CL132" s="90" t="str">
        <f>IF(ISNA(VLOOKUP($B132,'[1]1718  Exp_Rev Access'!$F$7:$GK$318,$CL$2,FALSE)),"",VLOOKUP($B132,'[1]1718  Exp_Rev Access'!$F$7:$GK$318,$CL$2,FALSE))</f>
        <v/>
      </c>
      <c r="CM132" s="90" t="str">
        <f>IF(ISNA(VLOOKUP($B132,'[1]1718  Exp_Rev Access'!$F$7:$GK$318,$CM$2,FALSE)),"",VLOOKUP($B132,'[1]1718  Exp_Rev Access'!$F$7:$GK$318,$CM$2,FALSE))</f>
        <v/>
      </c>
      <c r="CN132" s="90" t="str">
        <f>IF(ISNA(VLOOKUP($B132,'[1]1718  Exp_Rev Access'!$F$7:$GK$318,$CN$2,FALSE)),"",VLOOKUP($B132,'[1]1718  Exp_Rev Access'!$F$7:$GK$318,$CN$2,FALSE))</f>
        <v/>
      </c>
      <c r="CO132" s="90" t="str">
        <f>IF(ISNA(VLOOKUP($B132,'[1]1718  Exp_Rev Access'!$F$7:$GK$318,$CO$2,FALSE)),"",VLOOKUP($B132,'[1]1718  Exp_Rev Access'!$F$7:$GK$318,$CO$2,FALSE))</f>
        <v/>
      </c>
      <c r="CP132" s="90" t="str">
        <f>IF(ISNA(VLOOKUP($B132,'[1]1718  Exp_Rev Access'!$F$7:$GK$318,$CP$2,FALSE)),"",VLOOKUP($B132,'[1]1718  Exp_Rev Access'!$F$7:$GK$318,$CP$2,FALSE))</f>
        <v/>
      </c>
      <c r="CQ132" s="90" t="str">
        <f>IF(ISNA(VLOOKUP($B132,'[1]1718  Exp_Rev Access'!$F$7:$GK$318,$CQ$2,FALSE)),"",VLOOKUP($B132,'[1]1718  Exp_Rev Access'!$F$7:$GK$318,$CQ$2,FALSE))</f>
        <v/>
      </c>
      <c r="CR132" s="90" t="str">
        <f>IF(ISNA(VLOOKUP($B132,'[1]1718  Exp_Rev Access'!$F$7:$GK$318,$CR$2,FALSE)),"",VLOOKUP($B132,'[1]1718  Exp_Rev Access'!$F$7:$GK$318,$CR$2,FALSE))</f>
        <v/>
      </c>
      <c r="CS132" s="90" t="str">
        <f>IF(ISNA(VLOOKUP($B132,'[1]1718  Exp_Rev Access'!$F$7:$GK$318,$CS$2,FALSE)),"",VLOOKUP($B132,'[1]1718  Exp_Rev Access'!$F$7:$GK$318,$CS$2,FALSE))</f>
        <v/>
      </c>
      <c r="CT132" s="90" t="str">
        <f>IF(ISNA(VLOOKUP($B132,'[1]1718  Exp_Rev Access'!$F$7:$GK$318,$CT$2,FALSE)),"",VLOOKUP($B132,'[1]1718  Exp_Rev Access'!$F$7:$GK$318,$CT$2,FALSE))</f>
        <v/>
      </c>
      <c r="CU132" s="90" t="str">
        <f>IF(ISNA(VLOOKUP($B132,'[1]1718  Exp_Rev Access'!$F$7:$GK$318,$CU$2,FALSE)),"",VLOOKUP($B132,'[1]1718  Exp_Rev Access'!$F$7:$GK$318,$CU$2,FALSE))</f>
        <v/>
      </c>
      <c r="CV132" s="90" t="str">
        <f>IF(ISNA(VLOOKUP($B132,'[1]1718  Exp_Rev Access'!$F$7:$GK$318,$CV$2,FALSE)),"",VLOOKUP($B132,'[1]1718  Exp_Rev Access'!$F$7:$GK$318,$CV$2,FALSE))</f>
        <v/>
      </c>
      <c r="CW132" s="90" t="str">
        <f>IF(ISNA(VLOOKUP($B132,'[1]1718  Exp_Rev Access'!$F$7:$GK$318,$CW$2,FALSE)),"",VLOOKUP($B132,'[1]1718  Exp_Rev Access'!$F$7:$GK$318,$CW$2,FALSE))</f>
        <v/>
      </c>
      <c r="CX132" s="90" t="str">
        <f>IF(ISNA(VLOOKUP($B132,'[1]1718  Exp_Rev Access'!$F$7:$GK$318,$CX$2,FALSE)),"",VLOOKUP($B132,'[1]1718  Exp_Rev Access'!$F$7:$GK$318,$CX$2,FALSE))</f>
        <v/>
      </c>
      <c r="CY132" s="90" t="str">
        <f>IF(ISNA(VLOOKUP($B132,'[1]1718  Exp_Rev Access'!$F$7:$GK$318,$CY$2,FALSE)),"",VLOOKUP($B132,'[1]1718  Exp_Rev Access'!$F$7:$GK$318,$CY$2,FALSE))</f>
        <v/>
      </c>
      <c r="CZ132" s="90" t="str">
        <f>IF(ISNA(VLOOKUP($B132,'[1]1718  Exp_Rev Access'!$F$7:$GK$318,$CZ$2,FALSE)),"",VLOOKUP($B132,'[1]1718  Exp_Rev Access'!$F$7:$GK$318,$CZ$2,FALSE))</f>
        <v/>
      </c>
      <c r="DA132" s="90" t="str">
        <f>IF(ISNA(VLOOKUP($B132,'[1]1718  Exp_Rev Access'!$F$7:$GK$318,$DA$2,FALSE)),"",VLOOKUP($B132,'[1]1718  Exp_Rev Access'!$F$7:$GK$318,$DA$2,FALSE))</f>
        <v/>
      </c>
      <c r="DB132" s="90" t="str">
        <f>IF(ISNA(VLOOKUP($B132,'[1]1718  Exp_Rev Access'!$F$7:$GK$318,$DB$2,FALSE)),"",VLOOKUP($B132,'[1]1718  Exp_Rev Access'!$F$7:$GK$318,$DB$2,FALSE))</f>
        <v/>
      </c>
      <c r="DC132" s="90" t="str">
        <f>IF(ISNA(VLOOKUP($B132,'[1]1718  Exp_Rev Access'!$F$7:$GK$318,$DC$2,FALSE)),"",VLOOKUP($B132,'[1]1718  Exp_Rev Access'!$F$7:$GK$318,$DC$2,FALSE))</f>
        <v/>
      </c>
      <c r="DD132" s="90" t="str">
        <f>IF(ISNA(VLOOKUP($B132,'[1]1718  Exp_Rev Access'!$F$7:$GK$318,$DD$2,FALSE)),"",VLOOKUP($B132,'[1]1718  Exp_Rev Access'!$F$7:$GK$318,$DD$2,FALSE))</f>
        <v/>
      </c>
      <c r="DE132" s="90" t="str">
        <f>IF(ISNA(VLOOKUP($B132,'[1]1718  Exp_Rev Access'!$F$7:$GK$318,$DE$2,FALSE)),"",VLOOKUP($B132,'[1]1718  Exp_Rev Access'!$F$7:$GK$318,$DE$2,FALSE))</f>
        <v/>
      </c>
      <c r="DF132" s="90" t="str">
        <f>IF(ISNA(VLOOKUP($B132,'[1]1718  Exp_Rev Access'!$F$7:$GK$318,$DF$2,FALSE)),"",VLOOKUP($B132,'[1]1718  Exp_Rev Access'!$F$7:$GK$318,$DF$2,FALSE))</f>
        <v/>
      </c>
      <c r="DG132" s="90" t="str">
        <f>IF(ISNA(VLOOKUP($B132,'[1]1718  Exp_Rev Access'!$F$7:$GK$318,$DG$2,FALSE)),"",VLOOKUP($B132,'[1]1718  Exp_Rev Access'!$F$7:$GK$318,$DG$2,FALSE))</f>
        <v/>
      </c>
      <c r="DH132" s="90" t="str">
        <f>IF(ISNA(VLOOKUP($B132,'[1]1718  Exp_Rev Access'!$F$7:$GK$318,$DH$2,FALSE)),"",VLOOKUP($B132,'[1]1718  Exp_Rev Access'!$F$7:$GK$318,$DH$2,FALSE))</f>
        <v/>
      </c>
      <c r="DI132" s="90" t="str">
        <f>IF(ISNA(VLOOKUP($B132,'[1]1718  Exp_Rev Access'!$F$7:$GK$318,$DI$2,FALSE)),"",VLOOKUP($B132,'[1]1718  Exp_Rev Access'!$F$7:$GK$318,$DI$2,FALSE))</f>
        <v/>
      </c>
      <c r="DJ132" s="90" t="str">
        <f>IF(ISNA(VLOOKUP($B132,'[1]1718  Exp_Rev Access'!$F$7:$GK$318,$DJ$2,FALSE)),"",VLOOKUP($B132,'[1]1718  Exp_Rev Access'!$F$7:$GK$318,$DJ$2,FALSE))</f>
        <v/>
      </c>
      <c r="DK132" s="90" t="str">
        <f>IF(ISNA(VLOOKUP($B132,'[1]1718  Exp_Rev Access'!$F$7:$GK$318,$DK$2,FALSE)),"",VLOOKUP($B132,'[1]1718  Exp_Rev Access'!$F$7:$GK$318,$DK$2,FALSE))</f>
        <v/>
      </c>
      <c r="DL132" s="90" t="str">
        <f>IF(ISNA(VLOOKUP($B132,'[1]1718  Exp_Rev Access'!$F$7:$GK$318,$DL$2,FALSE)),"",VLOOKUP($B132,'[1]1718  Exp_Rev Access'!$F$7:$GK$318,$DL$2,FALSE))</f>
        <v/>
      </c>
      <c r="DM132" s="90" t="str">
        <f>IF(ISNA(VLOOKUP($B132,'[1]1718  Exp_Rev Access'!$F$7:$GK$318,$DM$2,FALSE)),"",VLOOKUP($B132,'[1]1718  Exp_Rev Access'!$F$7:$GK$318,$DM$2,FALSE))</f>
        <v/>
      </c>
      <c r="DN132" s="90" t="str">
        <f>IF(ISNA(VLOOKUP($B132,'[1]1718  Exp_Rev Access'!$F$7:$GK$318,$DN$2,FALSE)),"",VLOOKUP($B132,'[1]1718  Exp_Rev Access'!$F$7:$GK$318,$DN$2,FALSE))</f>
        <v/>
      </c>
      <c r="DO132" s="90" t="str">
        <f>IF(ISNA(VLOOKUP($B132,'[1]1718  Exp_Rev Access'!$F$7:$GK$318,$DO$2,FALSE)),"",VLOOKUP($B132,'[1]1718  Exp_Rev Access'!$F$7:$GK$318,$DO$2,FALSE))</f>
        <v/>
      </c>
      <c r="DP132" s="90" t="str">
        <f>IF(ISNA(VLOOKUP($B132,'[1]1718  Exp_Rev Access'!$F$7:$GK$318,$DP$2,FALSE)),"",VLOOKUP($B132,'[1]1718  Exp_Rev Access'!$F$7:$GK$318,$DP$2,FALSE))</f>
        <v/>
      </c>
      <c r="DQ132" s="90" t="str">
        <f>IF(ISNA(VLOOKUP($B132,'[1]1718  Exp_Rev Access'!$F$7:$GK$318,$DQ$2,FALSE)),"",VLOOKUP($B132,'[1]1718  Exp_Rev Access'!$F$7:$GK$318,$DQ$2,FALSE))</f>
        <v/>
      </c>
      <c r="DR132" s="90" t="str">
        <f>IF(ISNA(VLOOKUP($B132,'[1]1718  Exp_Rev Access'!$F$7:$GK$318,$DR$2,FALSE)),"",VLOOKUP($B132,'[1]1718  Exp_Rev Access'!$F$7:$GK$318,$DR$2,FALSE))</f>
        <v/>
      </c>
      <c r="DS132" s="90" t="str">
        <f>IF(ISNA(VLOOKUP($B132,'[1]1718  Exp_Rev Access'!$F$7:$GK$318,$DS$2,FALSE)),"",VLOOKUP($B132,'[1]1718  Exp_Rev Access'!$F$7:$GK$318,$DS$2,FALSE))</f>
        <v/>
      </c>
      <c r="DT132" s="90" t="str">
        <f>IF(ISNA(VLOOKUP($B132,'[1]1718  Exp_Rev Access'!$F$7:$GK$318,$DT$2,FALSE)),"",VLOOKUP($B132,'[1]1718  Exp_Rev Access'!$F$7:$GK$318,$DT$2,FALSE))</f>
        <v/>
      </c>
      <c r="DU132" s="90" t="str">
        <f>IF(ISNA(VLOOKUP($B132,'[1]1718  Exp_Rev Access'!$F$7:$GK$318,$DU$2,FALSE)),"",VLOOKUP($B132,'[1]1718  Exp_Rev Access'!$F$7:$GK$318,$DU$2,FALSE))</f>
        <v/>
      </c>
      <c r="DV132" s="90" t="str">
        <f>IF(ISNA(VLOOKUP($B132,'[1]1718  Exp_Rev Access'!$F$7:$GK$318,$DV$2,FALSE)),"",VLOOKUP($B132,'[1]1718  Exp_Rev Access'!$F$7:$GK$318,$DV$2,FALSE))</f>
        <v/>
      </c>
      <c r="DW132" s="90" t="str">
        <f>IF(ISNA(VLOOKUP($B132,'[1]1718  Exp_Rev Access'!$F$7:$GK$318,$DW$2,FALSE)),"",VLOOKUP($B132,'[1]1718  Exp_Rev Access'!$F$7:$GK$318,$DW$2,FALSE))</f>
        <v/>
      </c>
      <c r="DX132" s="90" t="str">
        <f>IF(ISNA(VLOOKUP($B132,'[1]1718  Exp_Rev Access'!$F$7:$GK$318,$DX$2,FALSE)),"",VLOOKUP($B132,'[1]1718  Exp_Rev Access'!$F$7:$GK$318,$DX$2,FALSE))</f>
        <v/>
      </c>
      <c r="DY132" s="90" t="str">
        <f>IF(ISNA(VLOOKUP($B132,'[1]1718  Exp_Rev Access'!$F$7:$GK$318,$DY$2,FALSE)),"",VLOOKUP($B132,'[1]1718  Exp_Rev Access'!$F$7:$GK$318,$DY$2,FALSE))</f>
        <v/>
      </c>
      <c r="DZ132" s="90" t="str">
        <f>IF(ISNA(VLOOKUP($B132,'[1]1718  Exp_Rev Access'!$F$7:$GK$318,$DZ$2,FALSE)),"",VLOOKUP($B132,'[1]1718  Exp_Rev Access'!$F$7:$GK$318,$DZ$2,FALSE))</f>
        <v/>
      </c>
      <c r="EA132" s="90" t="str">
        <f>IF(ISNA(VLOOKUP($B132,'[1]1718  Exp_Rev Access'!$F$7:$GK$318,$EA$2,FALSE)),"",VLOOKUP($B132,'[1]1718  Exp_Rev Access'!$F$7:$GK$318,$EA$2,FALSE))</f>
        <v/>
      </c>
      <c r="EB132" s="90" t="str">
        <f>IF(ISNA(VLOOKUP($B132,'[1]1718  Exp_Rev Access'!$F$7:$GK$318,$EB$2,FALSE)),"",VLOOKUP($B132,'[1]1718  Exp_Rev Access'!$F$7:$GK$318,$EB$2,FALSE))</f>
        <v/>
      </c>
      <c r="EC132" s="90" t="str">
        <f>IF(ISNA(VLOOKUP($B132,'[1]1718  Exp_Rev Access'!$F$7:$GK$318,$EC$2,FALSE)),"",VLOOKUP($B132,'[1]1718  Exp_Rev Access'!$F$7:$GK$318,$EC$2,FALSE))</f>
        <v/>
      </c>
      <c r="ED132" s="90" t="str">
        <f>IF(ISNA(VLOOKUP($B132,'[1]1718  Exp_Rev Access'!$F$7:$GK$318,$ED$2,FALSE)),"",VLOOKUP($B132,'[1]1718  Exp_Rev Access'!$F$7:$GK$318,$ED$2,FALSE))</f>
        <v/>
      </c>
      <c r="EE132" s="90" t="str">
        <f>IF(ISNA(VLOOKUP($B132,'[1]1718  Exp_Rev Access'!$F$7:$GK$318,$EE$2,FALSE)),"",VLOOKUP($B132,'[1]1718  Exp_Rev Access'!$F$7:$GK$318,$EE$2,FALSE))</f>
        <v/>
      </c>
      <c r="EF132" s="90" t="str">
        <f>IF(ISNA(VLOOKUP($B132,'[1]1718  Exp_Rev Access'!$F$7:$GK$318,$EF$2,FALSE)),"",VLOOKUP($B132,'[1]1718  Exp_Rev Access'!$F$7:$GK$318,$EF$2,FALSE))</f>
        <v/>
      </c>
      <c r="EG132" s="90" t="str">
        <f>IF(ISNA(VLOOKUP($B132,'[1]1718  Exp_Rev Access'!$F$7:$GK$318,$EG$2,FALSE)),"",VLOOKUP($B132,'[1]1718  Exp_Rev Access'!$F$7:$GK$318,$EG$2,FALSE))</f>
        <v/>
      </c>
      <c r="EH132" s="90" t="str">
        <f>IF(ISNA(VLOOKUP($B132,'[1]1718  Exp_Rev Access'!$F$7:$GK$318,$EH$2,FALSE)),"",VLOOKUP($B132,'[1]1718  Exp_Rev Access'!$F$7:$GK$318,$EH$2,FALSE))</f>
        <v/>
      </c>
      <c r="EI132" s="90" t="str">
        <f>IF(ISNA(VLOOKUP($B132,'[1]1718  Exp_Rev Access'!$F$7:$GK$318,$EI$2,FALSE)),"",VLOOKUP($B132,'[1]1718  Exp_Rev Access'!$F$7:$GK$318,$EI$2,FALSE))</f>
        <v/>
      </c>
      <c r="EJ132" s="90" t="str">
        <f>IF(ISNA(VLOOKUP($B132,'[1]1718  Exp_Rev Access'!$F$7:$GK$318,$EJ$2,FALSE)),"",VLOOKUP($B132,'[1]1718  Exp_Rev Access'!$F$7:$GK$318,$EJ$2,FALSE))</f>
        <v/>
      </c>
      <c r="EK132" s="90" t="str">
        <f>IF(ISNA(VLOOKUP($B132,'[1]1718  Exp_Rev Access'!$F$7:$GK$318,$EK$2,FALSE)),"",VLOOKUP($B132,'[1]1718  Exp_Rev Access'!$F$7:$GK$318,$EK$2,FALSE))</f>
        <v/>
      </c>
      <c r="EL132" s="90" t="str">
        <f>IF(ISNA(VLOOKUP($B132,'[1]1718  Exp_Rev Access'!$F$7:$GK$318,$EL$2,FALSE)),"",VLOOKUP($B132,'[1]1718  Exp_Rev Access'!$F$7:$GK$318,$EL$2,FALSE))</f>
        <v/>
      </c>
      <c r="EM132" s="90" t="str">
        <f>IF(ISNA(VLOOKUP($B132,'[1]1718  Exp_Rev Access'!$F$7:$GK$318,$EM$2,FALSE)),"",VLOOKUP($B132,'[1]1718  Exp_Rev Access'!$F$7:$GK$318,$EM$2,FALSE))</f>
        <v/>
      </c>
      <c r="EN132" s="90" t="str">
        <f>IF(ISNA(VLOOKUP($B132,'[1]1718  Exp_Rev Access'!$F$7:$GK$318,$EN$2,FALSE)),"",VLOOKUP($B132,'[1]1718  Exp_Rev Access'!$F$7:$GK$318,$EN$2,FALSE))</f>
        <v/>
      </c>
      <c r="EO132" s="90" t="str">
        <f>IF(ISNA(VLOOKUP($B132,'[1]1718  Exp_Rev Access'!$F$7:$GK$318,$EO$2,FALSE)),"",VLOOKUP($B132,'[1]1718  Exp_Rev Access'!$F$7:$GK$318,$EO$2,FALSE))</f>
        <v/>
      </c>
      <c r="EP132" s="90" t="str">
        <f>IF(ISNA(VLOOKUP($B132,'[1]1718  Exp_Rev Access'!$F$7:$GK$318,$EP$2,FALSE)),"",VLOOKUP($B132,'[1]1718  Exp_Rev Access'!$F$7:$GK$318,$EP$2,FALSE))</f>
        <v/>
      </c>
      <c r="EQ132" s="90" t="str">
        <f>IF(ISNA(VLOOKUP($B132,'[1]1718  Exp_Rev Access'!$F$7:$GK$318,$EQ$2,FALSE)),"",VLOOKUP($B132,'[1]1718  Exp_Rev Access'!$F$7:$GK$318,$EQ$2,FALSE))</f>
        <v/>
      </c>
      <c r="ER132" s="90" t="str">
        <f>IF(ISNA(VLOOKUP($B132,'[1]1718  Exp_Rev Access'!$F$7:$GK$318,$ER$2,FALSE)),"",VLOOKUP($B132,'[1]1718  Exp_Rev Access'!$F$7:$GK$318,$ER$2,FALSE))</f>
        <v/>
      </c>
      <c r="ES132" s="90" t="str">
        <f>IF(ISNA(VLOOKUP($B132,'[1]1718  Exp_Rev Access'!$F$7:$GK$318,$ES$2,FALSE)),"",VLOOKUP($B132,'[1]1718  Exp_Rev Access'!$F$7:$GK$318,$ES$2,FALSE))</f>
        <v/>
      </c>
      <c r="ET132" s="90" t="str">
        <f>IF(ISNA(VLOOKUP($B132,'[1]1718  Exp_Rev Access'!$F$7:$GK$318,$ET$2,FALSE)),"",VLOOKUP($B132,'[1]1718  Exp_Rev Access'!$F$7:$GK$318,$ET$2,FALSE))</f>
        <v/>
      </c>
      <c r="EU132" s="90" t="str">
        <f>IF(ISNA(VLOOKUP($B132,'[1]1718  Exp_Rev Access'!$F$7:$GK$318,$EU$2,FALSE)),"",VLOOKUP($B132,'[1]1718  Exp_Rev Access'!$F$7:$GK$318,$EU$2,FALSE))</f>
        <v/>
      </c>
      <c r="EV132" s="90" t="str">
        <f>IF(ISNA(VLOOKUP($B132,'[1]1718  Exp_Rev Access'!$F$7:$GK$318,$EV$2,FALSE)),"",VLOOKUP($B132,'[1]1718  Exp_Rev Access'!$F$7:$GK$318,$EV$2,FALSE))</f>
        <v/>
      </c>
      <c r="EW132" s="90" t="str">
        <f>IF(ISNA(VLOOKUP($B132,'[1]1718  Exp_Rev Access'!$F$7:$GK$318,$EW$2,FALSE)),"",VLOOKUP($B132,'[1]1718  Exp_Rev Access'!$F$7:$GK$318,$EW$2,FALSE))</f>
        <v/>
      </c>
      <c r="EX132" s="90" t="str">
        <f>IF(ISNA(VLOOKUP($B132,'[1]1718  Exp_Rev Access'!$F$7:$GK$318,$EX$2,FALSE)),"",VLOOKUP($B132,'[1]1718  Exp_Rev Access'!$F$7:$GK$318,$EX$2,FALSE))</f>
        <v/>
      </c>
      <c r="EY132" s="90" t="str">
        <f>IF(ISNA(VLOOKUP($B132,'[1]1718  Exp_Rev Access'!$F$7:$GK$318,$EY$2,FALSE)),"",VLOOKUP($B132,'[1]1718  Exp_Rev Access'!$F$7:$GK$318,$EY$2,FALSE))</f>
        <v/>
      </c>
      <c r="EZ132" s="90" t="str">
        <f>IF(ISNA(VLOOKUP($B132,'[1]1718  Exp_Rev Access'!$F$7:$GK$318,$EZ$2,FALSE)),"",VLOOKUP($B132,'[1]1718  Exp_Rev Access'!$F$7:$GK$318,$EZ$2,FALSE))</f>
        <v/>
      </c>
      <c r="FA132" s="90" t="str">
        <f>IF(ISNA(VLOOKUP($B132,'[1]1718  Exp_Rev Access'!$F$7:$GK$318,$FA$2,FALSE)),"",VLOOKUP($B132,'[1]1718  Exp_Rev Access'!$F$7:$GK$318,$FA$2,FALSE))</f>
        <v/>
      </c>
      <c r="FB132" s="90" t="str">
        <f>IF(ISNA(VLOOKUP($B132,'[1]1718  Exp_Rev Access'!$F$7:$GK$318,$FB$2,FALSE)),"",VLOOKUP($B132,'[1]1718  Exp_Rev Access'!$F$7:$GK$318,$FB$2,FALSE))</f>
        <v/>
      </c>
      <c r="FC132" s="90" t="str">
        <f>IF(ISNA(VLOOKUP($B132,'[1]1718  Exp_Rev Access'!$F$7:$GK$318,$FC$2,FALSE)),"",VLOOKUP($B132,'[1]1718  Exp_Rev Access'!$F$7:$GK$318,$FC$2,FALSE))</f>
        <v/>
      </c>
      <c r="FD132" s="90" t="str">
        <f>IF(ISNA(VLOOKUP($B132,'[1]1718  Exp_Rev Access'!$F$7:$GK$318,$FD$2,FALSE)),"",VLOOKUP($B132,'[1]1718  Exp_Rev Access'!$F$7:$GK$318,$FD$2,FALSE))</f>
        <v/>
      </c>
      <c r="FE132" s="90" t="str">
        <f>IF(ISNA(VLOOKUP($B132,'[1]1718  Exp_Rev Access'!$F$7:$GK$318,$FE$2,FALSE)),"",VLOOKUP($B132,'[1]1718  Exp_Rev Access'!$F$7:$GK$318,$FE$2,FALSE))</f>
        <v/>
      </c>
      <c r="FF132" s="90" t="str">
        <f>IF(ISNA(VLOOKUP($B132,'[1]1718  Exp_Rev Access'!$F$7:$GK$318,$FF$2,FALSE)),"",VLOOKUP($B132,'[1]1718  Exp_Rev Access'!$F$7:$GK$318,$FF$2,FALSE))</f>
        <v/>
      </c>
      <c r="FG132" s="90" t="str">
        <f>IF(ISNA(VLOOKUP($B132,'[1]1718  Exp_Rev Access'!$F$7:$GK$318,$FG$2,FALSE)),"",VLOOKUP($B132,'[1]1718  Exp_Rev Access'!$F$7:$GK$318,$FG$2,FALSE))</f>
        <v/>
      </c>
      <c r="FH132" s="90" t="str">
        <f>IF(ISNA(VLOOKUP($B132,'[1]1718  Exp_Rev Access'!$F$7:$GK$318,$FH$2,FALSE)),"",VLOOKUP($B132,'[1]1718  Exp_Rev Access'!$F$7:$GK$318,$FH$2,FALSE))</f>
        <v/>
      </c>
      <c r="FI132" s="90" t="str">
        <f>IF(ISNA(VLOOKUP($B132,'[1]1718  Exp_Rev Access'!$F$7:$GK$318,$FI$2,FALSE)),"",VLOOKUP($B132,'[1]1718  Exp_Rev Access'!$F$7:$GK$318,$FI$2,FALSE))</f>
        <v/>
      </c>
      <c r="FJ132" s="90" t="str">
        <f>IF(ISNA(VLOOKUP($B132,'[1]1718  Exp_Rev Access'!$F$7:$GK$318,$FJ$2,FALSE)),"",VLOOKUP($B132,'[1]1718  Exp_Rev Access'!$F$7:$GK$318,$FJ$2,FALSE))</f>
        <v/>
      </c>
      <c r="FK132" s="90" t="str">
        <f>IF(ISNA(VLOOKUP($B132,'[1]1718  Exp_Rev Access'!$F$7:$GK$318,$FK$2,FALSE)),"",VLOOKUP($B132,'[1]1718  Exp_Rev Access'!$F$7:$GK$318,$FK$2,FALSE))</f>
        <v/>
      </c>
      <c r="FL132" s="90" t="str">
        <f>IF(ISNA(VLOOKUP($B132,'[1]1718  Exp_Rev Access'!$F$7:$GK$318,$FL$2,FALSE)),"",VLOOKUP($B132,'[1]1718  Exp_Rev Access'!$F$7:$GK$318,$FL$2,FALSE))</f>
        <v/>
      </c>
      <c r="FM132" s="90" t="str">
        <f>IF(ISNA(VLOOKUP($B132,'[1]1718  Exp_Rev Access'!$F$7:$GK$318,$FM$2,FALSE)),"",VLOOKUP($B132,'[1]1718  Exp_Rev Access'!$F$7:$GK$318,$FM$2,FALSE))</f>
        <v/>
      </c>
      <c r="FN132" s="90" t="str">
        <f>IF(ISNA(VLOOKUP($B132,'[1]1718  Exp_Rev Access'!$F$7:$GK$318,$FN$2,FALSE)),"",VLOOKUP($B132,'[1]1718  Exp_Rev Access'!$F$7:$GK$318,$FN$2,FALSE))</f>
        <v/>
      </c>
      <c r="FO132" s="90" t="str">
        <f>IF(ISNA(VLOOKUP($B132,'[1]1718  Exp_Rev Access'!$F$7:$GK$318,$FO$2,FALSE)),"",VLOOKUP($B132,'[1]1718  Exp_Rev Access'!$F$7:$GK$318,$FO$2,FALSE))</f>
        <v/>
      </c>
      <c r="FP132" s="90" t="str">
        <f>IF(ISNA(VLOOKUP($B132,'[1]1718  Exp_Rev Access'!$F$7:$GK$318,$FP$2,FALSE)),"",VLOOKUP($B132,'[1]1718  Exp_Rev Access'!$F$7:$GK$318,$FP$2,FALSE))</f>
        <v/>
      </c>
      <c r="FQ132" s="90" t="str">
        <f>IF(ISNA(VLOOKUP($B132,'[1]1718  Exp_Rev Access'!$F$7:$GK$318,$FQ$2,FALSE)),"",VLOOKUP($B132,'[1]1718  Exp_Rev Access'!$F$7:$GK$318,$FQ$2,FALSE))</f>
        <v/>
      </c>
      <c r="FR132" s="90" t="str">
        <f>IF(ISNA(VLOOKUP($B132,'[1]1718  Exp_Rev Access'!$F$7:$GK$318,$FR$2,FALSE)),"",VLOOKUP($B132,'[1]1718  Exp_Rev Access'!$F$7:$GK$318,$FR$2,FALSE))</f>
        <v/>
      </c>
      <c r="FS132" s="56"/>
      <c r="FT132" s="92"/>
      <c r="FU132" s="94"/>
      <c r="FV132" s="95" t="str">
        <f>IF(ISNA(VLOOKUP($B132,'[1]1718  Exp_Rev Access'!$F$7:$GK$318,$FV$2,FALSE)),"",VLOOKUP($B132,'[1]1718  Exp_Rev Access'!$F$7:$GK$318,$FV$2,FALSE))</f>
        <v/>
      </c>
      <c r="FW132" s="95" t="str">
        <f>IF(ISNA(VLOOKUP($B132,'[1]1718  Exp_Rev Access'!$F$7:$GK$318,$FW$2,FALSE)),"",VLOOKUP($B132,'[1]1718  Exp_Rev Access'!$F$7:$GK$318,$FW$2,FALSE))</f>
        <v/>
      </c>
      <c r="FX132" s="95" t="str">
        <f>IF(ISNA(VLOOKUP($B132,'[1]1718  Exp_Rev Access'!$F$7:$GK$318,$FX$2,FALSE)),"",VLOOKUP($B132,'[1]1718  Exp_Rev Access'!$F$7:$GK$318,$FX$2,FALSE))</f>
        <v/>
      </c>
      <c r="FY132" s="95" t="str">
        <f>IF(ISNA(VLOOKUP($B132,'[1]1718  Exp_Rev Access'!$F$7:$GK$318,$FY$2,FALSE)),"",VLOOKUP($B132,'[1]1718  Exp_Rev Access'!$F$7:$GK$318,$FY$2,FALSE))</f>
        <v/>
      </c>
      <c r="FZ132" s="95" t="str">
        <f>IF(ISNA(VLOOKUP($B132,'[1]1718  Exp_Rev Access'!$F$7:$GK$318,$FZ$2,FALSE)),"",VLOOKUP($B132,'[1]1718  Exp_Rev Access'!$F$7:$GK$318,$FZ$2,FALSE))</f>
        <v/>
      </c>
      <c r="GA132" s="95" t="str">
        <f>IF(ISNA(VLOOKUP($B132,'[1]1718  Exp_Rev Access'!$F$7:$GK$318,$GA$2,FALSE)),"",VLOOKUP($B132,'[1]1718  Exp_Rev Access'!$F$7:$GK$318,$GA$2,FALSE))</f>
        <v/>
      </c>
      <c r="GB132" s="95" t="str">
        <f>IF(ISNA(VLOOKUP($B132,'[1]1718  Exp_Rev Access'!$F$7:$GK$318,$GB$2,FALSE)),"",VLOOKUP($B132,'[1]1718  Exp_Rev Access'!$F$7:$GK$318,$GB$2,FALSE))</f>
        <v/>
      </c>
      <c r="GC132" s="95" t="str">
        <f>IF(ISNA(VLOOKUP($B132,'[1]1718  Exp_Rev Access'!$F$7:$GK$318,$GC$2,FALSE)),"",VLOOKUP($B132,'[1]1718  Exp_Rev Access'!$F$7:$GK$318,$GC$2,FALSE))</f>
        <v/>
      </c>
      <c r="GD132" s="95" t="str">
        <f>IF(ISNA(VLOOKUP($B132,'[1]1718  Exp_Rev Access'!$F$7:$GK$318,$GD$2,FALSE)),"",VLOOKUP($B132,'[1]1718  Exp_Rev Access'!$F$7:$GK$318,$GD$2,FALSE))</f>
        <v/>
      </c>
      <c r="GE132" s="95" t="str">
        <f>IF(ISNA(VLOOKUP($B132,'[1]1718  Exp_Rev Access'!$F$7:$GK$318,$GE$2,FALSE)),"",VLOOKUP($B132,'[1]1718  Exp_Rev Access'!$F$7:$GK$318,$GE$2,FALSE))</f>
        <v/>
      </c>
      <c r="GF132" s="95" t="str">
        <f>IF(ISNA(VLOOKUP($B132,'[1]1718  Exp_Rev Access'!$F$7:$GK$318,$GF$2,FALSE)),"",VLOOKUP($B132,'[1]1718  Exp_Rev Access'!$F$7:$GK$318,$GF$2,FALSE))</f>
        <v/>
      </c>
      <c r="GG132" s="95" t="str">
        <f>IF(ISNA(VLOOKUP($B132,'[1]1718  Exp_Rev Access'!$F$7:$GK$318,$GG$2,FALSE)),"",VLOOKUP($B132,'[1]1718  Exp_Rev Access'!$F$7:$GK$318,$GG$2,FALSE))</f>
        <v/>
      </c>
      <c r="GH132" s="95" t="str">
        <f>IF(ISNA(VLOOKUP($B132,'[1]1718  Exp_Rev Access'!$F$7:$GK$318,$GH$2,FALSE)),"",VLOOKUP($B132,'[1]1718  Exp_Rev Access'!$F$7:$GK$318,$GH$2,FALSE))</f>
        <v/>
      </c>
      <c r="GI132" s="95" t="str">
        <f>IF(ISNA(VLOOKUP($B132,'[1]1718  Exp_Rev Access'!$F$7:$GK$318,$GI$2,FALSE)),"",VLOOKUP($B132,'[1]1718  Exp_Rev Access'!$F$7:$GK$318,$GI$2,FALSE))</f>
        <v/>
      </c>
      <c r="GJ132" s="95" t="str">
        <f>IF(ISNA(VLOOKUP($B132,'[1]1718  Exp_Rev Access'!$F$7:$GK$318,$GJ$2,FALSE)),"",VLOOKUP($B132,'[1]1718  Exp_Rev Access'!$F$7:$GK$318,$GJ$2,FALSE))</f>
        <v/>
      </c>
      <c r="GK132" s="95" t="str">
        <f>IF(ISNA(VLOOKUP($B132,'[1]1718  Exp_Rev Access'!$F$7:$GK$318,$GK$2,FALSE)),"",VLOOKUP($B132,'[1]1718  Exp_Rev Access'!$F$7:$GK$318,$GK$2,FALSE))</f>
        <v/>
      </c>
      <c r="GL132" s="95" t="str">
        <f>IF(ISNA(VLOOKUP($B132,'[1]1718  Exp_Rev Access'!$F$7:$GK$318,$GL$2,FALSE)),"",VLOOKUP($B132,'[1]1718  Exp_Rev Access'!$F$7:$GK$318,$GL$2,FALSE))</f>
        <v/>
      </c>
      <c r="GM132" s="95" t="str">
        <f>IF(ISNA(VLOOKUP($B132,'[1]1718  Exp_Rev Access'!$F$7:$GK$318,$GM$2,FALSE)),"",VLOOKUP($B132,'[1]1718  Exp_Rev Access'!$F$7:$GK$318,$GM$2,FALSE))</f>
        <v/>
      </c>
      <c r="GN132" s="95" t="str">
        <f>IF(ISNA(VLOOKUP($B132,'[1]1718  Exp_Rev Access'!$F$7:$GK$318,$GN$2,FALSE)),"",VLOOKUP($B132,'[1]1718  Exp_Rev Access'!$F$7:$GK$318,$GN$2,FALSE))</f>
        <v/>
      </c>
      <c r="GO132" s="95" t="str">
        <f>IF(ISNA(VLOOKUP($B132,'[1]1718  Exp_Rev Access'!$F$7:$GK$318,$GO$2,FALSE)),"",VLOOKUP($B132,'[1]1718  Exp_Rev Access'!$F$7:$GK$318,$GO$2,FALSE))</f>
        <v/>
      </c>
      <c r="GP132" s="95" t="str">
        <f>IF(ISNA(VLOOKUP($B132,'[1]1718  Exp_Rev Access'!$F$7:$GK$318,$GP$2,FALSE)),"",VLOOKUP($B132,'[1]1718  Exp_Rev Access'!$F$7:$GK$318,$GP$2,FALSE))</f>
        <v/>
      </c>
      <c r="GQ132" s="95" t="str">
        <f>IF(ISNA(VLOOKUP($B132,'[1]1718  Exp_Rev Access'!$F$7:$GK$318,$GQ$2,FALSE)),"",VLOOKUP($B132,'[1]1718  Exp_Rev Access'!$F$7:$GK$318,$GQ$2,FALSE))</f>
        <v/>
      </c>
      <c r="GR132" s="95" t="str">
        <f>IF(ISNA(VLOOKUP($B132,'[1]1718  Exp_Rev Access'!$F$7:$GK$318,$GR$2,FALSE)),"",VLOOKUP($B132,'[1]1718  Exp_Rev Access'!$F$7:$GK$318,$GR$2,FALSE))</f>
        <v/>
      </c>
      <c r="GS132" s="95" t="str">
        <f>IF(ISNA(VLOOKUP($B132,'[1]1718  Exp_Rev Access'!$F$7:$GK$318,$GS$2,FALSE)),"",VLOOKUP($B132,'[1]1718  Exp_Rev Access'!$F$7:$GK$318,$GS$2,FALSE))</f>
        <v/>
      </c>
      <c r="GT132" s="95" t="str">
        <f>IF(ISNA(VLOOKUP($B132,'[1]1718  Exp_Rev Access'!$F$7:$GK$318,$GT$2,FALSE)),"",VLOOKUP($B132,'[1]1718  Exp_Rev Access'!$F$7:$GK$318,$GT$2,FALSE))</f>
        <v/>
      </c>
      <c r="GU132" s="56"/>
      <c r="GV132" s="92"/>
      <c r="GW132" s="96"/>
    </row>
    <row r="133" spans="1:222" x14ac:dyDescent="0.3">
      <c r="A133" s="98"/>
      <c r="B133" s="88" t="s">
        <v>354</v>
      </c>
      <c r="C133" s="89" t="s">
        <v>355</v>
      </c>
      <c r="D133" s="75">
        <f>IF(ISNA(VLOOKUP($B133,'[1]1718 enrollment_Rev_Exp by size'!$A$7:H470,3,FALSE)),"",VLOOKUP($B133,'[1]1718 enrollment_Rev_Exp by size'!$A$7:$G$350,3,FALSE))</f>
        <v>5995.31</v>
      </c>
      <c r="E133" s="76">
        <f>IF(ISNA(VLOOKUP($B133,'[1]1718 enrollment_Rev_Exp by size'!$A$7:I470,5,FALSE)),"",VLOOKUP($B133,'[1]1718 enrollment_Rev_Exp by size'!$A$7:$G$350,5,FALSE))</f>
        <v>73858190.519999996</v>
      </c>
      <c r="F133" s="70">
        <f t="shared" si="385"/>
        <v>73858190.519999996</v>
      </c>
      <c r="G133" s="70">
        <f t="shared" si="386"/>
        <v>0</v>
      </c>
      <c r="H133" s="90">
        <f>IF(ISNA(VLOOKUP($B133,'[1]1718  Exp_Rev Access'!$F$7:$GK$318,3,FALSE)),"",VLOOKUP($B133,'[1]1718  Exp_Rev Access'!$F$7:$GK$318,3,FALSE))</f>
        <v>8796891.3699999992</v>
      </c>
      <c r="I133" s="90">
        <f>IF(ISNA(VLOOKUP($B133,'[1]1718  Exp_Rev Access'!$F$7:$GK$318,4,FALSE)),"",VLOOKUP($B133,'[1]1718  Exp_Rev Access'!$F$7:$GK$318,4,FALSE))</f>
        <v>0</v>
      </c>
      <c r="J133" s="90">
        <f>IF(ISNA(VLOOKUP($B133,'[1]1718  Exp_Rev Access'!$F$7:$GK$318,5,FALSE)),"",VLOOKUP($B133,'[1]1718  Exp_Rev Access'!$F$7:$GK$318,5,FALSE))</f>
        <v>0</v>
      </c>
      <c r="K133" s="90">
        <f>IF(ISNA(VLOOKUP($B133,'[1]1718  Exp_Rev Access'!$F$7:$GK$318,6,FALSE)),"-",VLOOKUP($B133,'[1]1718  Exp_Rev Access'!$F$7:$GK$318,6,FALSE))</f>
        <v>3449.08</v>
      </c>
      <c r="L133" s="90">
        <f>IF(ISNA(VLOOKUP($B133,'[1]1718  Exp_Rev Access'!$F$7:$GK$318,7,FALSE)),"",VLOOKUP($B133,'[1]1718  Exp_Rev Access'!$F$7:$GK$318,7,FALSE))</f>
        <v>0</v>
      </c>
      <c r="M133" s="90">
        <f>IF(ISNA(VLOOKUP($B133,'[1]1718  Exp_Rev Access'!$F$7:$GK$318,8,FALSE)),"",VLOOKUP($B133,'[1]1718  Exp_Rev Access'!$F$7:$GK$318,8,FALSE))</f>
        <v>46252.03</v>
      </c>
      <c r="N133" s="56">
        <f t="shared" ref="N133:N136" si="412">SUM(H133:M133)</f>
        <v>8846592.4799999986</v>
      </c>
      <c r="O133" s="91">
        <f t="shared" ref="O133:O136" si="413">N133/E133</f>
        <v>0.11977808307670952</v>
      </c>
      <c r="P133" s="56">
        <f t="shared" ref="P133:P136" si="414">N133/D133</f>
        <v>1475.5854959960366</v>
      </c>
      <c r="Q133" s="90">
        <f>IF(ISNA(VLOOKUP($B133,'[1]1718  Exp_Rev Access'!$F$7:$GK$318,10,FALSE)),"",VLOOKUP($B133,'[1]1718  Exp_Rev Access'!$F$7:$GK$318,10,FALSE))</f>
        <v>72842</v>
      </c>
      <c r="R133" s="90">
        <f>IF(ISNA(VLOOKUP($B133,'[1]1718  Exp_Rev Access'!$F$7:$GK$318,11,FALSE)),"",VLOOKUP($B133,'[1]1718  Exp_Rev Access'!$F$7:$GK$318,11,FALSE))</f>
        <v>0</v>
      </c>
      <c r="S133" s="90">
        <f>IF(ISNA(VLOOKUP($B133,'[1]1718  Exp_Rev Access'!$F$7:$GK$318,12,FALSE)),"",VLOOKUP($B133,'[1]1718  Exp_Rev Access'!$F$7:$GK$318,12,FALSE))</f>
        <v>0</v>
      </c>
      <c r="T133" s="90">
        <f>IF(ISNA(VLOOKUP($B133,'[1]1718  Exp_Rev Access'!$F$7:$GK$318,13,FALSE)),"",VLOOKUP($B133,'[1]1718  Exp_Rev Access'!$F$7:$GK$318,13,FALSE))</f>
        <v>0</v>
      </c>
      <c r="U133" s="90">
        <f>IF(ISNA(VLOOKUP($B133,'[1]1718  Exp_Rev Access'!$F$7:$GK$318,14,FALSE)),"",VLOOKUP($B133,'[1]1718  Exp_Rev Access'!$F$7:$GK$318,14,FALSE))</f>
        <v>0</v>
      </c>
      <c r="V133" s="90">
        <f>IF(ISNA(VLOOKUP($B133,'[1]1718  Exp_Rev Access'!$F$7:$GK$318,15,FALSE)),"",VLOOKUP($B133,'[1]1718  Exp_Rev Access'!$F$7:$GK$318,15,FALSE))</f>
        <v>0</v>
      </c>
      <c r="W133" s="90">
        <f>IF(ISNA(VLOOKUP($B133,'[1]1718  Exp_Rev Access'!$F$7:$GK$318,16,FALSE)),"",VLOOKUP($B133,'[1]1718  Exp_Rev Access'!$F$7:$GK$318,16,FALSE))</f>
        <v>0</v>
      </c>
      <c r="X133" s="90">
        <f>IF(ISNA(VLOOKUP($B133,'[1]1718  Exp_Rev Access'!$F$7:$GK$318,17,FALSE)),"",VLOOKUP($B133,'[1]1718  Exp_Rev Access'!$F$7:$GK$318,17,FALSE))</f>
        <v>0</v>
      </c>
      <c r="Y133" s="90">
        <f>IF(ISNA(VLOOKUP($B133,'[1]1718  Exp_Rev Access'!$F$7:$GK$318,18,FALSE)),"",VLOOKUP($B133,'[1]1718  Exp_Rev Access'!$F$7:$GK$318,18,FALSE))</f>
        <v>12028.59</v>
      </c>
      <c r="Z133" s="90">
        <f>IF(ISNA(VLOOKUP($B133,'[1]1718  Exp_Rev Access'!$F$7:$GK$318,19,FALSE)),"",VLOOKUP($B133,'[1]1718  Exp_Rev Access'!$F$7:$GK$318,19,FALSE))</f>
        <v>0</v>
      </c>
      <c r="AA133" s="90">
        <f>IF(ISNA(VLOOKUP($B133,'[1]1718  Exp_Rev Access'!$F$7:$GK$318,20,FALSE)),"",VLOOKUP($B133,'[1]1718  Exp_Rev Access'!$F$7:$GK$318,20,FALSE))</f>
        <v>0</v>
      </c>
      <c r="AB133" s="90">
        <f>IF(ISNA(VLOOKUP($B133,'[1]1718  Exp_Rev Access'!$F$7:$GK$318,21,FALSE)),"",VLOOKUP($B133,'[1]1718  Exp_Rev Access'!$F$7:$GK$318,21,FALSE))</f>
        <v>0</v>
      </c>
      <c r="AC133" s="90">
        <f>IF(ISNA(VLOOKUP($B133,'[1]1718  Exp_Rev Access'!$F$7:$GK$318,22,FALSE)),"",VLOOKUP($B133,'[1]1718  Exp_Rev Access'!$F$7:$GK$318,22,FALSE))</f>
        <v>0</v>
      </c>
      <c r="AD133" s="90">
        <f>IF(ISNA(VLOOKUP($B133,'[1]1718  Exp_Rev Access'!$F$7:$GK$318,23,FALSE)),"",VLOOKUP($B133,'[1]1718  Exp_Rev Access'!$F$7:$GK$318,23,FALSE))</f>
        <v>842500.62</v>
      </c>
      <c r="AE133" s="90">
        <f>IF(ISNA(VLOOKUP($B133,'[1]1718  Exp_Rev Access'!$F$7:$GK$318,24,FALSE)),"",VLOOKUP($B133,'[1]1718  Exp_Rev Access'!$F$7:$GK$318,24,FALSE))</f>
        <v>50670.66</v>
      </c>
      <c r="AF133" s="90">
        <f>IF(ISNA(VLOOKUP($B133,'[1]1718  Exp_Rev Access'!$F$7:$GK$318,25,FALSE)),"",VLOOKUP($B133,'[1]1718  Exp_Rev Access'!$F$7:$GK$318,25,FALSE))</f>
        <v>0</v>
      </c>
      <c r="AG133" s="90">
        <f>IF(ISNA(VLOOKUP($B133,'[1]1718  Exp_Rev Access'!$F$7:$GK$318,26,FALSE)),"",VLOOKUP($B133,'[1]1718  Exp_Rev Access'!$F$7:$GK$318,26,FALSE))</f>
        <v>59107.59</v>
      </c>
      <c r="AH133" s="90">
        <f>IF(ISNA(VLOOKUP($B133,'[1]1718  Exp_Rev Access'!$F$7:$GK$318,27,FALSE)),"",VLOOKUP($B133,'[1]1718  Exp_Rev Access'!$F$7:$GK$318,27,FALSE))</f>
        <v>6973.63</v>
      </c>
      <c r="AI133" s="90">
        <f>IF(ISNA(VLOOKUP($B133,'[1]1718  Exp_Rev Access'!$F$7:$GK$318,28,FALSE)),"",VLOOKUP($B133,'[1]1718  Exp_Rev Access'!$F$7:$GK$318,28,FALSE))</f>
        <v>51838.02</v>
      </c>
      <c r="AJ133" s="90">
        <f>IF(ISNA(VLOOKUP($B133,'[1]1718  Exp_Rev Access'!$F$7:$GK$318,29,FALSE)),"",VLOOKUP($B133,'[1]1718  Exp_Rev Access'!$F$7:$GK$318,29,FALSE))</f>
        <v>44466.12</v>
      </c>
      <c r="AK133" s="90">
        <f>IF(ISNA(VLOOKUP($B133,'[1]1718  Exp_Rev Access'!$F$7:$GK$318,30,FALSE)),"",VLOOKUP($B133,'[1]1718  Exp_Rev Access'!$F$7:$GK$318,30,FALSE))</f>
        <v>294377.40999999997</v>
      </c>
      <c r="AL133" s="90">
        <f>IF(ISNA(VLOOKUP($B133,'[1]1718  Exp_Rev Access'!$F$7:$GK$318,31,FALSE)),"",VLOOKUP($B133,'[1]1718  Exp_Rev Access'!$F$7:$GK$318,31,FALSE))</f>
        <v>0</v>
      </c>
      <c r="AM133" s="56">
        <f t="shared" ref="AM133:AM136" si="415">SUM(Q133:AL133)</f>
        <v>1434804.64</v>
      </c>
      <c r="AN133" s="92">
        <f t="shared" ref="AN133:AN136" si="416">AM133/E133</f>
        <v>1.942647971603732E-2</v>
      </c>
      <c r="AO133" s="71">
        <f t="shared" ref="AO133:AO136" si="417">AM133/D133</f>
        <v>239.32117605261442</v>
      </c>
      <c r="AP133" s="90">
        <f>IF(ISNA(VLOOKUP($B133,'[1]1718  Exp_Rev Access'!$F$7:$GK$318,33,FALSE)),"",VLOOKUP($B133,'[1]1718  Exp_Rev Access'!$F$7:$GK$318,33,FALSE))</f>
        <v>38951393.479999997</v>
      </c>
      <c r="AQ133" s="90">
        <f>IF(ISNA(VLOOKUP($B133,'[1]1718  Exp_Rev Access'!$F$7:$GK$318,34,FALSE)),"",VLOOKUP($B133,'[1]1718  Exp_Rev Access'!$F$7:$GK$318,34,FALSE))</f>
        <v>1650340.31</v>
      </c>
      <c r="AR133" s="90">
        <f>IF(ISNA(VLOOKUP($B133,'[1]1718  Exp_Rev Access'!$F$7:$GK$318,35,FALSE)),"",VLOOKUP($B133,'[1]1718  Exp_Rev Access'!$F$7:$GK$318,35,FALSE))</f>
        <v>3199247.36</v>
      </c>
      <c r="AS133" s="90">
        <f>IF(ISNA(VLOOKUP($B133,'[1]1718  Exp_Rev Access'!$F$7:$GK$318,36,FALSE)),"",VLOOKUP($B133,'[1]1718  Exp_Rev Access'!$F$7:$GK$318,36,FALSE))</f>
        <v>0</v>
      </c>
      <c r="AT133" s="90">
        <f>IF(ISNA(VLOOKUP($B133,'[1]1718  Exp_Rev Access'!$F$7:$GK$318,37,FALSE)),"",VLOOKUP($B133,'[1]1718  Exp_Rev Access'!$F$7:$GK$318,37,FALSE))</f>
        <v>0</v>
      </c>
      <c r="AU133" s="56">
        <f t="shared" ref="AU133:AU136" si="418">SUM(AP133:AT133)</f>
        <v>43800981.149999999</v>
      </c>
      <c r="AV133" s="93">
        <f t="shared" ref="AV133:AV136" si="419">AU133/E133</f>
        <v>0.59304162262327786</v>
      </c>
      <c r="AW133" s="56">
        <f t="shared" ref="AW133:AW136" si="420">AU133/D133</f>
        <v>7305.8742833981887</v>
      </c>
      <c r="AX133" s="90">
        <f>IF(ISNA(VLOOKUP($B133,'[1]1718  Exp_Rev Access'!$F$7:$GK$318,39,FALSE)),"",VLOOKUP($B133,'[1]1718  Exp_Rev Access'!$F$7:$GK$318,39,FALSE))</f>
        <v>2714.05</v>
      </c>
      <c r="AY133" s="90">
        <f>IF(ISNA(VLOOKUP($B133,'[1]1718  Exp_Rev Access'!$F$7:$GK$318,40,FALSE)),"",VLOOKUP($B133,'[1]1718  Exp_Rev Access'!$F$7:$GK$318,40,FALSE))</f>
        <v>6293485.8300000001</v>
      </c>
      <c r="AZ133" s="90">
        <f>IF(ISNA(VLOOKUP($B133,'[1]1718  Exp_Rev Access'!$F$7:$GK$318,41,FALSE)),"",VLOOKUP($B133,'[1]1718  Exp_Rev Access'!$F$7:$GK$318,41,FALSE))</f>
        <v>457867.22</v>
      </c>
      <c r="BA133" s="90">
        <f>IF(ISNA(VLOOKUP($B133,'[1]1718  Exp_Rev Access'!$F$7:$GK$318,42,FALSE)),"",VLOOKUP($B133,'[1]1718  Exp_Rev Access'!$F$7:$GK$318,42,FALSE))</f>
        <v>0</v>
      </c>
      <c r="BB133" s="90">
        <f>IF(ISNA(VLOOKUP($B133,'[1]1718  Exp_Rev Access'!$F$7:$GK$318,43,FALSE)),"",VLOOKUP($B133,'[1]1718  Exp_Rev Access'!$F$7:$GK$318,43,FALSE))</f>
        <v>0</v>
      </c>
      <c r="BC133" s="90">
        <f>IF(ISNA(VLOOKUP($B133,'[1]1718  Exp_Rev Access'!$F$7:$GK$318,44,FALSE)),"",VLOOKUP($B133,'[1]1718  Exp_Rev Access'!$F$7:$GK$318,44,FALSE))</f>
        <v>1394748.78</v>
      </c>
      <c r="BD133" s="90">
        <f>IF(ISNA(VLOOKUP($B133,'[1]1718  Exp_Rev Access'!$F$7:$GK$318,45,FALSE)),"",VLOOKUP($B133,'[1]1718  Exp_Rev Access'!$F$7:$GK$318,45,FALSE))</f>
        <v>0</v>
      </c>
      <c r="BE133" s="90">
        <f>IF(ISNA(VLOOKUP($B133,'[1]1718  Exp_Rev Access'!$F$7:$GK$318,46,FALSE)),"",VLOOKUP($B133,'[1]1718  Exp_Rev Access'!$F$7:$GK$318,46,FALSE))</f>
        <v>237950.79</v>
      </c>
      <c r="BF133" s="90">
        <f>IF(ISNA(VLOOKUP($B133,'[1]1718  Exp_Rev Access'!$F$7:$GK$318,47,FALSE)),"",VLOOKUP($B133,'[1]1718  Exp_Rev Access'!$F$7:$GK$318,47,FALSE))</f>
        <v>0</v>
      </c>
      <c r="BG133" s="90">
        <f>IF(ISNA(VLOOKUP($B133,'[1]1718  Exp_Rev Access'!$F$7:$GK$318,48,FALSE)),"",VLOOKUP($B133,'[1]1718  Exp_Rev Access'!$F$7:$GK$318,48,FALSE))</f>
        <v>299750.98</v>
      </c>
      <c r="BH133" s="90">
        <f>IF(ISNA(VLOOKUP($B133,'[1]1718  Exp_Rev Access'!$F$7:$GK$318,49,FALSE)),"",VLOOKUP($B133,'[1]1718  Exp_Rev Access'!$F$7:$GK$318,49,FALSE))</f>
        <v>131291.17000000001</v>
      </c>
      <c r="BI133" s="90">
        <f>IF(ISNA(VLOOKUP($B133,'[1]1718  Exp_Rev Access'!$F$7:$GK$318,50,FALSE)),"",VLOOKUP($B133,'[1]1718  Exp_Rev Access'!$F$7:$GK$318,50,FALSE))</f>
        <v>0</v>
      </c>
      <c r="BJ133" s="90">
        <f>IF(ISNA(VLOOKUP($B133,'[1]1718  Exp_Rev Access'!$F$7:$GK$318,51,FALSE)),"",VLOOKUP($B133,'[1]1718  Exp_Rev Access'!$F$7:$GK$318,51,FALSE))</f>
        <v>41877.49</v>
      </c>
      <c r="BK133" s="90">
        <f>IF(ISNA(VLOOKUP($B133,'[1]1718  Exp_Rev Access'!$F$7:$GK$318,52,FALSE)),"",VLOOKUP($B133,'[1]1718  Exp_Rev Access'!$F$7:$GK$318,52,FALSE))</f>
        <v>1956369.82</v>
      </c>
      <c r="BL133" s="90">
        <f>IF(ISNA(VLOOKUP($B133,'[1]1718  Exp_Rev Access'!$F$7:$GK$318,53,FALSE)),"",VLOOKUP($B133,'[1]1718  Exp_Rev Access'!$F$7:$GK$318,53,FALSE))</f>
        <v>0</v>
      </c>
      <c r="BM133" s="90">
        <f>IF(ISNA(VLOOKUP($B133,'[1]1718  Exp_Rev Access'!$F$7:$GK$318,54,FALSE)),"",VLOOKUP($B133,'[1]1718  Exp_Rev Access'!$F$7:$GK$318,54,FALSE))</f>
        <v>0</v>
      </c>
      <c r="BN133" s="90">
        <f>IF(ISNA(VLOOKUP($B133,'[1]1718  Exp_Rev Access'!$F$7:$GK$318,55,FALSE)),"",VLOOKUP($B133,'[1]1718  Exp_Rev Access'!$F$7:$GK$318,55,FALSE))</f>
        <v>0</v>
      </c>
      <c r="BO133" s="90">
        <f>IF(ISNA(VLOOKUP($B133,'[1]1718  Exp_Rev Access'!$F$7:$GK$318,56,FALSE)),"",VLOOKUP($B133,'[1]1718  Exp_Rev Access'!$F$7:$GK$318,56,FALSE))</f>
        <v>0</v>
      </c>
      <c r="BP133" s="90">
        <f>IF(ISNA(VLOOKUP($B133,'[1]1718  Exp_Rev Access'!$F$7:$GK$318,57,FALSE)),"",VLOOKUP($B133,'[1]1718  Exp_Rev Access'!$F$7:$GK$318,57,FALSE))</f>
        <v>0</v>
      </c>
      <c r="BQ133" s="90">
        <f>IF(ISNA(VLOOKUP($B133,'[1]1718  Exp_Rev Access'!$F$7:$GK$318,58,FALSE)),"",VLOOKUP($B133,'[1]1718  Exp_Rev Access'!$F$7:$GK$318,58,FALSE))</f>
        <v>0</v>
      </c>
      <c r="BR133" s="90">
        <f>IF(ISNA(VLOOKUP($B133,'[1]1718  Exp_Rev Access'!$F$7:$GK$318,59,FALSE)),"",VLOOKUP($B133,'[1]1718  Exp_Rev Access'!$F$7:$GK$318,59,FALSE))</f>
        <v>0</v>
      </c>
      <c r="BS133" s="90">
        <f>IF(ISNA(VLOOKUP($B133,'[1]1718  Exp_Rev Access'!$F$7:$GK$318,60,FALSE)),"",VLOOKUP($B133,'[1]1718  Exp_Rev Access'!$F$7:$GK$318,60,FALSE))</f>
        <v>0</v>
      </c>
      <c r="BT133" s="90">
        <f>IF(ISNA(VLOOKUP($B133,'[1]1718  Exp_Rev Access'!$F$7:$GK$318,61,FALSE)),"",VLOOKUP($B133,'[1]1718  Exp_Rev Access'!$F$7:$GK$318,61,FALSE))</f>
        <v>0</v>
      </c>
      <c r="BU133" s="90">
        <f>IF(ISNA(VLOOKUP($B133,'[1]1718  Exp_Rev Access'!$F$7:$GK$318,62,FALSE)),"",VLOOKUP($B133,'[1]1718  Exp_Rev Access'!$F$7:$GK$318,62,FALSE))</f>
        <v>0</v>
      </c>
      <c r="BV133" s="56">
        <f t="shared" si="236"/>
        <v>10816056.130000001</v>
      </c>
      <c r="BW133" s="92">
        <f t="shared" ref="BW133:BW136" si="421">BV133/E133</f>
        <v>0.14644355695488004</v>
      </c>
      <c r="BX133" s="71">
        <f t="shared" ref="BX133:BX136" si="422">BV133/D133</f>
        <v>1804.086215725292</v>
      </c>
      <c r="BY133" s="90">
        <f>IF(ISNA(VLOOKUP($B133,'[1]1718  Exp_Rev Access'!$F$7:$GK$318,64,FALSE)),"",VLOOKUP($B133,'[1]1718  Exp_Rev Access'!$F$7:$GK$318,64,FALSE))</f>
        <v>410341.41</v>
      </c>
      <c r="BZ133" s="90">
        <f>IF(ISNA(VLOOKUP($B133,'[1]1718  Exp_Rev Access'!$F$7:$GK$318,65,FALSE)),"",VLOOKUP($B133,'[1]1718  Exp_Rev Access'!$F$7:$GK$318,65,FALSE))</f>
        <v>4278335.29</v>
      </c>
      <c r="CA133" s="90">
        <f>IF(ISNA(VLOOKUP($B133,'[1]1718  Exp_Rev Access'!$F$7:$GK$318,66,FALSE)),"",VLOOKUP($B133,'[1]1718  Exp_Rev Access'!$F$7:$GK$318,66,FALSE))</f>
        <v>229186.31</v>
      </c>
      <c r="CB133" s="90">
        <f>IF(ISNA(VLOOKUP($B133,'[1]1718  Exp_Rev Access'!$F$7:$GK$318,67,FALSE)),"",VLOOKUP($B133,'[1]1718  Exp_Rev Access'!$F$7:$GK$318,67,FALSE))</f>
        <v>0</v>
      </c>
      <c r="CC133" s="90">
        <f>IF(ISNA(VLOOKUP($B133,'[1]1718  Exp_Rev Access'!$F$7:$GK$318,68,FALSE)),"",VLOOKUP($B133,'[1]1718  Exp_Rev Access'!$F$7:$GK$318,68,FALSE))</f>
        <v>0</v>
      </c>
      <c r="CD133" s="90">
        <f>IF(ISNA(VLOOKUP($B133,'[1]1718  Exp_Rev Access'!$F$7:$GK$318,69,FALSE)),"",VLOOKUP($B133,'[1]1718  Exp_Rev Access'!$F$7:$GK$318,69,FALSE))</f>
        <v>0</v>
      </c>
      <c r="CE133" s="56">
        <f t="shared" si="237"/>
        <v>4917863.01</v>
      </c>
      <c r="CF133" s="92">
        <f t="shared" si="251"/>
        <v>6.6585208429501067E-2</v>
      </c>
      <c r="CG133" s="78">
        <f t="shared" si="252"/>
        <v>820.28502446078676</v>
      </c>
      <c r="CH133" s="90">
        <f>IF(ISNA(VLOOKUP($B133,'[1]1718  Exp_Rev Access'!$F$7:$GK$318,$CH$2,FALSE)),"",VLOOKUP($B133,'[1]1718  Exp_Rev Access'!$F$7:$GK$318,$CH$2,FALSE))</f>
        <v>0</v>
      </c>
      <c r="CI133" s="90">
        <f>IF(ISNA(VLOOKUP($B133,'[1]1718  Exp_Rev Access'!$F$7:$GK$318,$CI$2,FALSE)),"",VLOOKUP($B133,'[1]1718  Exp_Rev Access'!$F$7:$GK$318,$CI$2,FALSE))</f>
        <v>0</v>
      </c>
      <c r="CJ133" s="90">
        <f>IF(ISNA(VLOOKUP($B133,'[1]1718  Exp_Rev Access'!$F$7:$GK$318,$CJ$2,FALSE)),"",VLOOKUP($B133,'[1]1718  Exp_Rev Access'!$F$7:$GK$318,$CJ$2,FALSE))</f>
        <v>0</v>
      </c>
      <c r="CK133" s="90">
        <f>IF(ISNA(VLOOKUP($B133,'[1]1718  Exp_Rev Access'!$F$7:$GK$318,$CK$2,FALSE)),"",VLOOKUP($B133,'[1]1718  Exp_Rev Access'!$F$7:$GK$318,$CK$2,FALSE))</f>
        <v>0</v>
      </c>
      <c r="CL133" s="90">
        <f>IF(ISNA(VLOOKUP($B133,'[1]1718  Exp_Rev Access'!$F$7:$GK$318,$CL$2,FALSE)),"",VLOOKUP($B133,'[1]1718  Exp_Rev Access'!$F$7:$GK$318,$CL$2,FALSE))</f>
        <v>0</v>
      </c>
      <c r="CM133" s="90">
        <f>IF(ISNA(VLOOKUP($B133,'[1]1718  Exp_Rev Access'!$F$7:$GK$318,$CM$2,FALSE)),"",VLOOKUP($B133,'[1]1718  Exp_Rev Access'!$F$7:$GK$318,$CM$2,FALSE))</f>
        <v>0</v>
      </c>
      <c r="CN133" s="90">
        <f>IF(ISNA(VLOOKUP($B133,'[1]1718  Exp_Rev Access'!$F$7:$GK$318,$CN$2,FALSE)),"",VLOOKUP($B133,'[1]1718  Exp_Rev Access'!$F$7:$GK$318,$CN$2,FALSE))</f>
        <v>0</v>
      </c>
      <c r="CO133" s="90">
        <f>IF(ISNA(VLOOKUP($B133,'[1]1718  Exp_Rev Access'!$F$7:$GK$318,$CO$2,FALSE)),"",VLOOKUP($B133,'[1]1718  Exp_Rev Access'!$F$7:$GK$318,$CO$2,FALSE))</f>
        <v>0</v>
      </c>
      <c r="CP133" s="90">
        <f>IF(ISNA(VLOOKUP($B133,'[1]1718  Exp_Rev Access'!$F$7:$GK$318,$CP$2,FALSE)),"",VLOOKUP($B133,'[1]1718  Exp_Rev Access'!$F$7:$GK$318,$CP$2,FALSE))</f>
        <v>0</v>
      </c>
      <c r="CQ133" s="90">
        <f>IF(ISNA(VLOOKUP($B133,'[1]1718  Exp_Rev Access'!$F$7:$GK$318,$CQ$2,FALSE)),"",VLOOKUP($B133,'[1]1718  Exp_Rev Access'!$F$7:$GK$318,$CQ$2,FALSE))</f>
        <v>1164201.8799999999</v>
      </c>
      <c r="CR133" s="90">
        <f>IF(ISNA(VLOOKUP($B133,'[1]1718  Exp_Rev Access'!$F$7:$GK$318,$CR$2,FALSE)),"",VLOOKUP($B133,'[1]1718  Exp_Rev Access'!$F$7:$GK$318,$CR$2,FALSE))</f>
        <v>0</v>
      </c>
      <c r="CS133" s="90">
        <f>IF(ISNA(VLOOKUP($B133,'[1]1718  Exp_Rev Access'!$F$7:$GK$318,$CS$2,FALSE)),"",VLOOKUP($B133,'[1]1718  Exp_Rev Access'!$F$7:$GK$318,$CS$2,FALSE))</f>
        <v>28608.5</v>
      </c>
      <c r="CT133" s="90">
        <f>IF(ISNA(VLOOKUP($B133,'[1]1718  Exp_Rev Access'!$F$7:$GK$318,$CT$2,FALSE)),"",VLOOKUP($B133,'[1]1718  Exp_Rev Access'!$F$7:$GK$318,$CT$2,FALSE))</f>
        <v>0</v>
      </c>
      <c r="CU133" s="90">
        <f>IF(ISNA(VLOOKUP($B133,'[1]1718  Exp_Rev Access'!$F$7:$GK$318,$CU$2,FALSE)),"",VLOOKUP($B133,'[1]1718  Exp_Rev Access'!$F$7:$GK$318,$CU$2,FALSE))</f>
        <v>880869</v>
      </c>
      <c r="CV133" s="90">
        <f>IF(ISNA(VLOOKUP($B133,'[1]1718  Exp_Rev Access'!$F$7:$GK$318,$CV$2,FALSE)),"",VLOOKUP($B133,'[1]1718  Exp_Rev Access'!$F$7:$GK$318,$CV$2,FALSE))</f>
        <v>166418</v>
      </c>
      <c r="CW133" s="90">
        <f>IF(ISNA(VLOOKUP($B133,'[1]1718  Exp_Rev Access'!$F$7:$GK$318,$CW$2,FALSE)),"",VLOOKUP($B133,'[1]1718  Exp_Rev Access'!$F$7:$GK$318,$CW$2,FALSE))</f>
        <v>0</v>
      </c>
      <c r="CX133" s="90">
        <f>IF(ISNA(VLOOKUP($B133,'[1]1718  Exp_Rev Access'!$F$7:$GK$318,$CX$2,FALSE)),"",VLOOKUP($B133,'[1]1718  Exp_Rev Access'!$F$7:$GK$318,$CX$2,FALSE))</f>
        <v>0</v>
      </c>
      <c r="CY133" s="90">
        <f>IF(ISNA(VLOOKUP($B133,'[1]1718  Exp_Rev Access'!$F$7:$GK$318,$CY$2,FALSE)),"",VLOOKUP($B133,'[1]1718  Exp_Rev Access'!$F$7:$GK$318,$CY$2,FALSE))</f>
        <v>0</v>
      </c>
      <c r="CZ133" s="90">
        <f>IF(ISNA(VLOOKUP($B133,'[1]1718  Exp_Rev Access'!$F$7:$GK$318,$CZ$2,FALSE)),"",VLOOKUP($B133,'[1]1718  Exp_Rev Access'!$F$7:$GK$318,$CZ$2,FALSE))</f>
        <v>0</v>
      </c>
      <c r="DA133" s="90">
        <f>IF(ISNA(VLOOKUP($B133,'[1]1718  Exp_Rev Access'!$F$7:$GK$318,$DA$2,FALSE)),"",VLOOKUP($B133,'[1]1718  Exp_Rev Access'!$F$7:$GK$318,$DA$2,FALSE))</f>
        <v>0</v>
      </c>
      <c r="DB133" s="90">
        <f>IF(ISNA(VLOOKUP($B133,'[1]1718  Exp_Rev Access'!$F$7:$GK$318,$DB$2,FALSE)),"",VLOOKUP($B133,'[1]1718  Exp_Rev Access'!$F$7:$GK$318,$DB$2,FALSE))</f>
        <v>37909</v>
      </c>
      <c r="DC133" s="90">
        <f>IF(ISNA(VLOOKUP($B133,'[1]1718  Exp_Rev Access'!$F$7:$GK$318,$DC$2,FALSE)),"",VLOOKUP($B133,'[1]1718  Exp_Rev Access'!$F$7:$GK$318,$DC$2,FALSE))</f>
        <v>0</v>
      </c>
      <c r="DD133" s="90">
        <f>IF(ISNA(VLOOKUP($B133,'[1]1718  Exp_Rev Access'!$F$7:$GK$318,$DD$2,FALSE)),"",VLOOKUP($B133,'[1]1718  Exp_Rev Access'!$F$7:$GK$318,$DD$2,FALSE))</f>
        <v>0</v>
      </c>
      <c r="DE133" s="90">
        <f>IF(ISNA(VLOOKUP($B133,'[1]1718  Exp_Rev Access'!$F$7:$GK$318,$DE$2,FALSE)),"",VLOOKUP($B133,'[1]1718  Exp_Rev Access'!$F$7:$GK$318,$DE$2,FALSE))</f>
        <v>0</v>
      </c>
      <c r="DF133" s="90">
        <f>IF(ISNA(VLOOKUP($B133,'[1]1718  Exp_Rev Access'!$F$7:$GK$318,$DF$2,FALSE)),"",VLOOKUP($B133,'[1]1718  Exp_Rev Access'!$F$7:$GK$318,$DF$2,FALSE))</f>
        <v>0</v>
      </c>
      <c r="DG133" s="90">
        <f>IF(ISNA(VLOOKUP($B133,'[1]1718  Exp_Rev Access'!$F$7:$GK$318,$DG$2,FALSE)),"",VLOOKUP($B133,'[1]1718  Exp_Rev Access'!$F$7:$GK$318,$DG$2,FALSE))</f>
        <v>0</v>
      </c>
      <c r="DH133" s="90">
        <f>IF(ISNA(VLOOKUP($B133,'[1]1718  Exp_Rev Access'!$F$7:$GK$318,$DH$2,FALSE)),"",VLOOKUP($B133,'[1]1718  Exp_Rev Access'!$F$7:$GK$318,$DH$2,FALSE))</f>
        <v>0</v>
      </c>
      <c r="DI133" s="90">
        <f>IF(ISNA(VLOOKUP($B133,'[1]1718  Exp_Rev Access'!$F$7:$GK$318,$DI$2,FALSE)),"",VLOOKUP($B133,'[1]1718  Exp_Rev Access'!$F$7:$GK$318,$DI$2,FALSE))</f>
        <v>1183911.47</v>
      </c>
      <c r="DJ133" s="90">
        <f>IF(ISNA(VLOOKUP($B133,'[1]1718  Exp_Rev Access'!$F$7:$GK$318,$DJ$2,FALSE)),"",VLOOKUP($B133,'[1]1718  Exp_Rev Access'!$F$7:$GK$318,$DJ$2,FALSE))</f>
        <v>0</v>
      </c>
      <c r="DK133" s="90">
        <f>IF(ISNA(VLOOKUP($B133,'[1]1718  Exp_Rev Access'!$F$7:$GK$318,$DK$2,FALSE)),"",VLOOKUP($B133,'[1]1718  Exp_Rev Access'!$F$7:$GK$318,$DK$2,FALSE))</f>
        <v>76171.47</v>
      </c>
      <c r="DL133" s="90">
        <f>IF(ISNA(VLOOKUP($B133,'[1]1718  Exp_Rev Access'!$F$7:$GK$318,$DL$2,FALSE)),"",VLOOKUP($B133,'[1]1718  Exp_Rev Access'!$F$7:$GK$318,$DL$2,FALSE))</f>
        <v>0</v>
      </c>
      <c r="DM133" s="90">
        <f>IF(ISNA(VLOOKUP($B133,'[1]1718  Exp_Rev Access'!$F$7:$GK$318,$DM$2,FALSE)),"",VLOOKUP($B133,'[1]1718  Exp_Rev Access'!$F$7:$GK$318,$DM$2,FALSE))</f>
        <v>0</v>
      </c>
      <c r="DN133" s="90">
        <f>IF(ISNA(VLOOKUP($B133,'[1]1718  Exp_Rev Access'!$F$7:$GK$318,$DN$2,FALSE)),"",VLOOKUP($B133,'[1]1718  Exp_Rev Access'!$F$7:$GK$318,$DN$2,FALSE))</f>
        <v>0</v>
      </c>
      <c r="DO133" s="90">
        <f>IF(ISNA(VLOOKUP($B133,'[1]1718  Exp_Rev Access'!$F$7:$GK$318,$DO$2,FALSE)),"",VLOOKUP($B133,'[1]1718  Exp_Rev Access'!$F$7:$GK$318,$DO$2,FALSE))</f>
        <v>0</v>
      </c>
      <c r="DP133" s="90">
        <f>IF(ISNA(VLOOKUP($B133,'[1]1718  Exp_Rev Access'!$F$7:$GK$318,$DP$2,FALSE)),"",VLOOKUP($B133,'[1]1718  Exp_Rev Access'!$F$7:$GK$318,$DP$2,FALSE))</f>
        <v>0</v>
      </c>
      <c r="DQ133" s="90">
        <f>IF(ISNA(VLOOKUP($B133,'[1]1718  Exp_Rev Access'!$F$7:$GK$318,$DQ$2,FALSE)),"",VLOOKUP($B133,'[1]1718  Exp_Rev Access'!$F$7:$GK$318,$DQ$2,FALSE))</f>
        <v>0</v>
      </c>
      <c r="DR133" s="90">
        <f>IF(ISNA(VLOOKUP($B133,'[1]1718  Exp_Rev Access'!$F$7:$GK$318,$DR$2,FALSE)),"",VLOOKUP($B133,'[1]1718  Exp_Rev Access'!$F$7:$GK$318,$DR$2,FALSE))</f>
        <v>0</v>
      </c>
      <c r="DS133" s="90">
        <f>IF(ISNA(VLOOKUP($B133,'[1]1718  Exp_Rev Access'!$F$7:$GK$318,$DS$2,FALSE)),"",VLOOKUP($B133,'[1]1718  Exp_Rev Access'!$F$7:$GK$318,$DS$2,FALSE))</f>
        <v>0</v>
      </c>
      <c r="DT133" s="90">
        <f>IF(ISNA(VLOOKUP($B133,'[1]1718  Exp_Rev Access'!$F$7:$GK$318,$DT$2,FALSE)),"",VLOOKUP($B133,'[1]1718  Exp_Rev Access'!$F$7:$GK$318,$DT$2,FALSE))</f>
        <v>0</v>
      </c>
      <c r="DU133" s="90">
        <f>IF(ISNA(VLOOKUP($B133,'[1]1718  Exp_Rev Access'!$F$7:$GK$318,$DU$2,FALSE)),"",VLOOKUP($B133,'[1]1718  Exp_Rev Access'!$F$7:$GK$318,$DU$2,FALSE))</f>
        <v>0</v>
      </c>
      <c r="DV133" s="90">
        <f>IF(ISNA(VLOOKUP($B133,'[1]1718  Exp_Rev Access'!$F$7:$GK$318,$DV$2,FALSE)),"",VLOOKUP($B133,'[1]1718  Exp_Rev Access'!$F$7:$GK$318,$DV$2,FALSE))</f>
        <v>0</v>
      </c>
      <c r="DW133" s="90">
        <f>IF(ISNA(VLOOKUP($B133,'[1]1718  Exp_Rev Access'!$F$7:$GK$318,$DW$2,FALSE)),"",VLOOKUP($B133,'[1]1718  Exp_Rev Access'!$F$7:$GK$318,$DW$2,FALSE))</f>
        <v>0</v>
      </c>
      <c r="DX133" s="90">
        <f>IF(ISNA(VLOOKUP($B133,'[1]1718  Exp_Rev Access'!$F$7:$GK$318,$DX$2,FALSE)),"",VLOOKUP($B133,'[1]1718  Exp_Rev Access'!$F$7:$GK$318,$DX$2,FALSE))</f>
        <v>0</v>
      </c>
      <c r="DY133" s="90">
        <f>IF(ISNA(VLOOKUP($B133,'[1]1718  Exp_Rev Access'!$F$7:$GK$318,$DY$2,FALSE)),"",VLOOKUP($B133,'[1]1718  Exp_Rev Access'!$F$7:$GK$318,$DY$2,FALSE))</f>
        <v>0</v>
      </c>
      <c r="DZ133" s="90">
        <f>IF(ISNA(VLOOKUP($B133,'[1]1718  Exp_Rev Access'!$F$7:$GK$318,$DZ$2,FALSE)),"",VLOOKUP($B133,'[1]1718  Exp_Rev Access'!$F$7:$GK$318,$DZ$2,FALSE))</f>
        <v>0</v>
      </c>
      <c r="EA133" s="90">
        <f>IF(ISNA(VLOOKUP($B133,'[1]1718  Exp_Rev Access'!$F$7:$GK$318,$EA$2,FALSE)),"",VLOOKUP($B133,'[1]1718  Exp_Rev Access'!$F$7:$GK$318,$EA$2,FALSE))</f>
        <v>0</v>
      </c>
      <c r="EB133" s="90">
        <f>IF(ISNA(VLOOKUP($B133,'[1]1718  Exp_Rev Access'!$F$7:$GK$318,$EB$2,FALSE)),"",VLOOKUP($B133,'[1]1718  Exp_Rev Access'!$F$7:$GK$318,$EB$2,FALSE))</f>
        <v>0</v>
      </c>
      <c r="EC133" s="90">
        <f>IF(ISNA(VLOOKUP($B133,'[1]1718  Exp_Rev Access'!$F$7:$GK$318,$EC$2,FALSE)),"",VLOOKUP($B133,'[1]1718  Exp_Rev Access'!$F$7:$GK$318,$EC$2,FALSE))</f>
        <v>0</v>
      </c>
      <c r="ED133" s="90">
        <f>IF(ISNA(VLOOKUP($B133,'[1]1718  Exp_Rev Access'!$F$7:$GK$318,$ED$2,FALSE)),"",VLOOKUP($B133,'[1]1718  Exp_Rev Access'!$F$7:$GK$318,$ED$2,FALSE))</f>
        <v>0</v>
      </c>
      <c r="EE133" s="90">
        <f>IF(ISNA(VLOOKUP($B133,'[1]1718  Exp_Rev Access'!$F$7:$GK$318,$EE$2,FALSE)),"",VLOOKUP($B133,'[1]1718  Exp_Rev Access'!$F$7:$GK$318,$EE$2,FALSE))</f>
        <v>0</v>
      </c>
      <c r="EF133" s="90">
        <f>IF(ISNA(VLOOKUP($B133,'[1]1718  Exp_Rev Access'!$F$7:$GK$318,$EF$2,FALSE)),"",VLOOKUP($B133,'[1]1718  Exp_Rev Access'!$F$7:$GK$318,$EF$2,FALSE))</f>
        <v>0</v>
      </c>
      <c r="EG133" s="90">
        <f>IF(ISNA(VLOOKUP($B133,'[1]1718  Exp_Rev Access'!$F$7:$GK$318,$EG$2,FALSE)),"",VLOOKUP($B133,'[1]1718  Exp_Rev Access'!$F$7:$GK$318,$EG$2,FALSE))</f>
        <v>0</v>
      </c>
      <c r="EH133" s="90">
        <f>IF(ISNA(VLOOKUP($B133,'[1]1718  Exp_Rev Access'!$F$7:$GK$318,$EH$2,FALSE)),"",VLOOKUP($B133,'[1]1718  Exp_Rev Access'!$F$7:$GK$318,$EH$2,FALSE))</f>
        <v>59602.239999999998</v>
      </c>
      <c r="EI133" s="90">
        <f>IF(ISNA(VLOOKUP($B133,'[1]1718  Exp_Rev Access'!$F$7:$GK$318,$EI$2,FALSE)),"",VLOOKUP($B133,'[1]1718  Exp_Rev Access'!$F$7:$GK$318,$EI$2,FALSE))</f>
        <v>0</v>
      </c>
      <c r="EJ133" s="90">
        <f>IF(ISNA(VLOOKUP($B133,'[1]1718  Exp_Rev Access'!$F$7:$GK$318,$EJ$2,FALSE)),"",VLOOKUP($B133,'[1]1718  Exp_Rev Access'!$F$7:$GK$318,$EJ$2,FALSE))</f>
        <v>0</v>
      </c>
      <c r="EK133" s="90">
        <f>IF(ISNA(VLOOKUP($B133,'[1]1718  Exp_Rev Access'!$F$7:$GK$318,$EK$2,FALSE)),"",VLOOKUP($B133,'[1]1718  Exp_Rev Access'!$F$7:$GK$318,$EK$2,FALSE))</f>
        <v>0</v>
      </c>
      <c r="EL133" s="90">
        <f>IF(ISNA(VLOOKUP($B133,'[1]1718  Exp_Rev Access'!$F$7:$GK$318,$EL$2,FALSE)),"",VLOOKUP($B133,'[1]1718  Exp_Rev Access'!$F$7:$GK$318,$EL$2,FALSE))</f>
        <v>0</v>
      </c>
      <c r="EM133" s="90">
        <f>IF(ISNA(VLOOKUP($B133,'[1]1718  Exp_Rev Access'!$F$7:$GK$318,$EM$2,FALSE)),"",VLOOKUP($B133,'[1]1718  Exp_Rev Access'!$F$7:$GK$318,$EM$2,FALSE))</f>
        <v>0</v>
      </c>
      <c r="EN133" s="90">
        <f>IF(ISNA(VLOOKUP($B133,'[1]1718  Exp_Rev Access'!$F$7:$GK$318,$EN$2,FALSE)),"",VLOOKUP($B133,'[1]1718  Exp_Rev Access'!$F$7:$GK$318,$EN$2,FALSE))</f>
        <v>0</v>
      </c>
      <c r="EO133" s="90">
        <f>IF(ISNA(VLOOKUP($B133,'[1]1718  Exp_Rev Access'!$F$7:$GK$318,$EO$2,FALSE)),"",VLOOKUP($B133,'[1]1718  Exp_Rev Access'!$F$7:$GK$318,$EO$2,FALSE))</f>
        <v>0</v>
      </c>
      <c r="EP133" s="90">
        <f>IF(ISNA(VLOOKUP($B133,'[1]1718  Exp_Rev Access'!$F$7:$GK$318,$EP$2,FALSE)),"",VLOOKUP($B133,'[1]1718  Exp_Rev Access'!$F$7:$GK$318,$EP$2,FALSE))</f>
        <v>0</v>
      </c>
      <c r="EQ133" s="90">
        <f>IF(ISNA(VLOOKUP($B133,'[1]1718  Exp_Rev Access'!$F$7:$GK$318,$EQ$2,FALSE)),"",VLOOKUP($B133,'[1]1718  Exp_Rev Access'!$F$7:$GK$318,$EQ$2,FALSE))</f>
        <v>0</v>
      </c>
      <c r="ER133" s="90">
        <f>IF(ISNA(VLOOKUP($B133,'[1]1718  Exp_Rev Access'!$F$7:$GK$318,$ER$2,FALSE)),"",VLOOKUP($B133,'[1]1718  Exp_Rev Access'!$F$7:$GK$318,$ER$2,FALSE))</f>
        <v>0</v>
      </c>
      <c r="ES133" s="90">
        <f>IF(ISNA(VLOOKUP($B133,'[1]1718  Exp_Rev Access'!$F$7:$GK$318,$ES$2,FALSE)),"",VLOOKUP($B133,'[1]1718  Exp_Rev Access'!$F$7:$GK$318,$ES$2,FALSE))</f>
        <v>0</v>
      </c>
      <c r="ET133" s="90">
        <f>IF(ISNA(VLOOKUP($B133,'[1]1718  Exp_Rev Access'!$F$7:$GK$318,$ET$2,FALSE)),"",VLOOKUP($B133,'[1]1718  Exp_Rev Access'!$F$7:$GK$318,$ET$2,FALSE))</f>
        <v>0</v>
      </c>
      <c r="EU133" s="90">
        <f>IF(ISNA(VLOOKUP($B133,'[1]1718  Exp_Rev Access'!$F$7:$GK$318,$EU$2,FALSE)),"",VLOOKUP($B133,'[1]1718  Exp_Rev Access'!$F$7:$GK$318,$EU$2,FALSE))</f>
        <v>0</v>
      </c>
      <c r="EV133" s="90">
        <f>IF(ISNA(VLOOKUP($B133,'[1]1718  Exp_Rev Access'!$F$7:$GK$318,$EV$2,FALSE)),"",VLOOKUP($B133,'[1]1718  Exp_Rev Access'!$F$7:$GK$318,$EV$2,FALSE))</f>
        <v>36800.75</v>
      </c>
      <c r="EW133" s="90">
        <f>IF(ISNA(VLOOKUP($B133,'[1]1718  Exp_Rev Access'!$F$7:$GK$318,$EW$2,FALSE)),"",VLOOKUP($B133,'[1]1718  Exp_Rev Access'!$F$7:$GK$318,$EW$2,FALSE))</f>
        <v>0</v>
      </c>
      <c r="EX133" s="90">
        <f>IF(ISNA(VLOOKUP($B133,'[1]1718  Exp_Rev Access'!$F$7:$GK$318,$EX$2,FALSE)),"",VLOOKUP($B133,'[1]1718  Exp_Rev Access'!$F$7:$GK$318,$EX$2,FALSE))</f>
        <v>0</v>
      </c>
      <c r="EY133" s="90">
        <f>IF(ISNA(VLOOKUP($B133,'[1]1718  Exp_Rev Access'!$F$7:$GK$318,$EY$2,FALSE)),"",VLOOKUP($B133,'[1]1718  Exp_Rev Access'!$F$7:$GK$318,$EY$2,FALSE))</f>
        <v>0</v>
      </c>
      <c r="EZ133" s="90">
        <f>IF(ISNA(VLOOKUP($B133,'[1]1718  Exp_Rev Access'!$F$7:$GK$318,$EZ$2,FALSE)),"",VLOOKUP($B133,'[1]1718  Exp_Rev Access'!$F$7:$GK$318,$EZ$2,FALSE))</f>
        <v>0</v>
      </c>
      <c r="FA133" s="90">
        <f>IF(ISNA(VLOOKUP($B133,'[1]1718  Exp_Rev Access'!$F$7:$GK$318,$FA$2,FALSE)),"",VLOOKUP($B133,'[1]1718  Exp_Rev Access'!$F$7:$GK$318,$FA$2,FALSE))</f>
        <v>0</v>
      </c>
      <c r="FB133" s="90">
        <f>IF(ISNA(VLOOKUP($B133,'[1]1718  Exp_Rev Access'!$F$7:$GK$318,$FB$2,FALSE)),"",VLOOKUP($B133,'[1]1718  Exp_Rev Access'!$F$7:$GK$318,$FB$2,FALSE))</f>
        <v>0</v>
      </c>
      <c r="FC133" s="90">
        <f>IF(ISNA(VLOOKUP($B133,'[1]1718  Exp_Rev Access'!$F$7:$GK$318,$FC$2,FALSE)),"",VLOOKUP($B133,'[1]1718  Exp_Rev Access'!$F$7:$GK$318,$FC$2,FALSE))</f>
        <v>0</v>
      </c>
      <c r="FD133" s="90">
        <f>IF(ISNA(VLOOKUP($B133,'[1]1718  Exp_Rev Access'!$F$7:$GK$318,$FD$2,FALSE)),"",VLOOKUP($B133,'[1]1718  Exp_Rev Access'!$F$7:$GK$318,$FD$2,FALSE))</f>
        <v>0</v>
      </c>
      <c r="FE133" s="90">
        <f>IF(ISNA(VLOOKUP($B133,'[1]1718  Exp_Rev Access'!$F$7:$GK$318,$FE$2,FALSE)),"",VLOOKUP($B133,'[1]1718  Exp_Rev Access'!$F$7:$GK$318,$FE$2,FALSE))</f>
        <v>0</v>
      </c>
      <c r="FF133" s="90">
        <f>IF(ISNA(VLOOKUP($B133,'[1]1718  Exp_Rev Access'!$F$7:$GK$318,$FF$2,FALSE)),"",VLOOKUP($B133,'[1]1718  Exp_Rev Access'!$F$7:$GK$318,$FF$2,FALSE))</f>
        <v>0</v>
      </c>
      <c r="FG133" s="90">
        <f>IF(ISNA(VLOOKUP($B133,'[1]1718  Exp_Rev Access'!$F$7:$GK$318,$FG$2,FALSE)),"",VLOOKUP($B133,'[1]1718  Exp_Rev Access'!$F$7:$GK$318,$FG$2,FALSE))</f>
        <v>0</v>
      </c>
      <c r="FH133" s="90">
        <f>IF(ISNA(VLOOKUP($B133,'[1]1718  Exp_Rev Access'!$F$7:$GK$318,$FH$2,FALSE)),"",VLOOKUP($B133,'[1]1718  Exp_Rev Access'!$F$7:$GK$318,$FH$2,FALSE))</f>
        <v>0</v>
      </c>
      <c r="FI133" s="90">
        <f>IF(ISNA(VLOOKUP($B133,'[1]1718  Exp_Rev Access'!$F$7:$GK$318,$FI$2,FALSE)),"",VLOOKUP($B133,'[1]1718  Exp_Rev Access'!$F$7:$GK$318,$FI$2,FALSE))</f>
        <v>0</v>
      </c>
      <c r="FJ133" s="90">
        <f>IF(ISNA(VLOOKUP($B133,'[1]1718  Exp_Rev Access'!$F$7:$GK$318,$FJ$2,FALSE)),"",VLOOKUP($B133,'[1]1718  Exp_Rev Access'!$F$7:$GK$318,$FJ$2,FALSE))</f>
        <v>0</v>
      </c>
      <c r="FK133" s="90">
        <f>IF(ISNA(VLOOKUP($B133,'[1]1718  Exp_Rev Access'!$F$7:$GK$318,$FK$2,FALSE)),"",VLOOKUP($B133,'[1]1718  Exp_Rev Access'!$F$7:$GK$318,$FK$2,FALSE))</f>
        <v>0</v>
      </c>
      <c r="FL133" s="90">
        <f>IF(ISNA(VLOOKUP($B133,'[1]1718  Exp_Rev Access'!$F$7:$GK$318,$FL$2,FALSE)),"",VLOOKUP($B133,'[1]1718  Exp_Rev Access'!$F$7:$GK$318,$FL$2,FALSE))</f>
        <v>0</v>
      </c>
      <c r="FM133" s="90">
        <f>IF(ISNA(VLOOKUP($B133,'[1]1718  Exp_Rev Access'!$F$7:$GK$318,$FM$2,FALSE)),"",VLOOKUP($B133,'[1]1718  Exp_Rev Access'!$F$7:$GK$318,$FM$2,FALSE))</f>
        <v>0</v>
      </c>
      <c r="FN133" s="90">
        <f>IF(ISNA(VLOOKUP($B133,'[1]1718  Exp_Rev Access'!$F$7:$GK$318,$FN$2,FALSE)),"",VLOOKUP($B133,'[1]1718  Exp_Rev Access'!$F$7:$GK$318,$FN$2,FALSE))</f>
        <v>0</v>
      </c>
      <c r="FO133" s="90">
        <f>IF(ISNA(VLOOKUP($B133,'[1]1718  Exp_Rev Access'!$F$7:$GK$318,$FO$2,FALSE)),"",VLOOKUP($B133,'[1]1718  Exp_Rev Access'!$F$7:$GK$318,$FO$2,FALSE))</f>
        <v>0</v>
      </c>
      <c r="FP133" s="90">
        <f>IF(ISNA(VLOOKUP($B133,'[1]1718  Exp_Rev Access'!$F$7:$GK$318,$FP$2,FALSE)),"",VLOOKUP($B133,'[1]1718  Exp_Rev Access'!$F$7:$GK$318,$FP$2,FALSE))</f>
        <v>0</v>
      </c>
      <c r="FQ133" s="90">
        <f>IF(ISNA(VLOOKUP($B133,'[1]1718  Exp_Rev Access'!$F$7:$GK$318,$FQ$2,FALSE)),"",VLOOKUP($B133,'[1]1718  Exp_Rev Access'!$F$7:$GK$318,$FQ$2,FALSE))</f>
        <v>54000</v>
      </c>
      <c r="FR133" s="90">
        <f>IF(ISNA(VLOOKUP($B133,'[1]1718  Exp_Rev Access'!$F$7:$GK$318,$FR$2,FALSE)),"",VLOOKUP($B133,'[1]1718  Exp_Rev Access'!$F$7:$GK$318,$FR$2,FALSE))</f>
        <v>136065.38</v>
      </c>
      <c r="FS133" s="56">
        <f t="shared" ref="FS133:FS136" si="423">SUM(CH133:FR133)</f>
        <v>3824557.69</v>
      </c>
      <c r="FT133" s="92">
        <f t="shared" ref="FT133:FT136" si="424">FS133/E133</f>
        <v>5.1782445021643891E-2</v>
      </c>
      <c r="FU133" s="94">
        <f t="shared" ref="FU133:FU136" si="425">FS133/D133</f>
        <v>637.9249263174047</v>
      </c>
      <c r="FV133" s="95">
        <f>IF(ISNA(VLOOKUP($B133,'[1]1718  Exp_Rev Access'!$F$7:$GK$318,$FV$2,FALSE)),"",VLOOKUP($B133,'[1]1718  Exp_Rev Access'!$F$7:$GK$318,$FV$2,FALSE))</f>
        <v>0</v>
      </c>
      <c r="FW133" s="95">
        <f>IF(ISNA(VLOOKUP($B133,'[1]1718  Exp_Rev Access'!$F$7:$GK$318,$FW$2,FALSE)),"",VLOOKUP($B133,'[1]1718  Exp_Rev Access'!$F$7:$GK$318,$FW$2,FALSE))</f>
        <v>43622.33</v>
      </c>
      <c r="FX133" s="95">
        <f>IF(ISNA(VLOOKUP($B133,'[1]1718  Exp_Rev Access'!$F$7:$GK$318,$FX$2,FALSE)),"",VLOOKUP($B133,'[1]1718  Exp_Rev Access'!$F$7:$GK$318,$FX$2,FALSE))</f>
        <v>0</v>
      </c>
      <c r="FY133" s="95">
        <f>IF(ISNA(VLOOKUP($B133,'[1]1718  Exp_Rev Access'!$F$7:$GK$318,$FY$2,FALSE)),"",VLOOKUP($B133,'[1]1718  Exp_Rev Access'!$F$7:$GK$318,$FY$2,FALSE))</f>
        <v>0</v>
      </c>
      <c r="FZ133" s="95">
        <f>IF(ISNA(VLOOKUP($B133,'[1]1718  Exp_Rev Access'!$F$7:$GK$318,$FZ$2,FALSE)),"",VLOOKUP($B133,'[1]1718  Exp_Rev Access'!$F$7:$GK$318,$FZ$2,FALSE))</f>
        <v>0</v>
      </c>
      <c r="GA133" s="95">
        <f>IF(ISNA(VLOOKUP($B133,'[1]1718  Exp_Rev Access'!$F$7:$GK$318,$GA$2,FALSE)),"",VLOOKUP($B133,'[1]1718  Exp_Rev Access'!$F$7:$GK$318,$GA$2,FALSE))</f>
        <v>39000.449999999997</v>
      </c>
      <c r="GB133" s="95">
        <f>IF(ISNA(VLOOKUP($B133,'[1]1718  Exp_Rev Access'!$F$7:$GK$318,$GB$2,FALSE)),"",VLOOKUP($B133,'[1]1718  Exp_Rev Access'!$F$7:$GK$318,$GB$2,FALSE))</f>
        <v>6950</v>
      </c>
      <c r="GC133" s="95">
        <f>IF(ISNA(VLOOKUP($B133,'[1]1718  Exp_Rev Access'!$F$7:$GK$318,$GC$2,FALSE)),"",VLOOKUP($B133,'[1]1718  Exp_Rev Access'!$F$7:$GK$318,$GC$2,FALSE))</f>
        <v>0</v>
      </c>
      <c r="GD133" s="95">
        <f>IF(ISNA(VLOOKUP($B133,'[1]1718  Exp_Rev Access'!$F$7:$GK$318,$GD$2,FALSE)),"",VLOOKUP($B133,'[1]1718  Exp_Rev Access'!$F$7:$GK$318,$GD$2,FALSE))</f>
        <v>0</v>
      </c>
      <c r="GE133" s="95">
        <f>IF(ISNA(VLOOKUP($B133,'[1]1718  Exp_Rev Access'!$F$7:$GK$318,$GE$2,FALSE)),"",VLOOKUP($B133,'[1]1718  Exp_Rev Access'!$F$7:$GK$318,$GE$2,FALSE))</f>
        <v>0</v>
      </c>
      <c r="GF133" s="95">
        <f>IF(ISNA(VLOOKUP($B133,'[1]1718  Exp_Rev Access'!$F$7:$GK$318,$GF$2,FALSE)),"",VLOOKUP($B133,'[1]1718  Exp_Rev Access'!$F$7:$GK$318,$GF$2,FALSE))</f>
        <v>6907.79</v>
      </c>
      <c r="GG133" s="95">
        <f>IF(ISNA(VLOOKUP($B133,'[1]1718  Exp_Rev Access'!$F$7:$GK$318,$GG$2,FALSE)),"",VLOOKUP($B133,'[1]1718  Exp_Rev Access'!$F$7:$GK$318,$GG$2,FALSE))</f>
        <v>0</v>
      </c>
      <c r="GH133" s="95">
        <f>IF(ISNA(VLOOKUP($B133,'[1]1718  Exp_Rev Access'!$F$7:$GK$318,$GH$2,FALSE)),"",VLOOKUP($B133,'[1]1718  Exp_Rev Access'!$F$7:$GK$318,$GH$2,FALSE))</f>
        <v>116997.69</v>
      </c>
      <c r="GI133" s="95">
        <f>IF(ISNA(VLOOKUP($B133,'[1]1718  Exp_Rev Access'!$F$7:$GK$318,$GI$2,FALSE)),"",VLOOKUP($B133,'[1]1718  Exp_Rev Access'!$F$7:$GK$318,$GI$2,FALSE))</f>
        <v>0</v>
      </c>
      <c r="GJ133" s="95">
        <f>IF(ISNA(VLOOKUP($B133,'[1]1718  Exp_Rev Access'!$F$7:$GK$318,$GJ$2,FALSE)),"",VLOOKUP($B133,'[1]1718  Exp_Rev Access'!$F$7:$GK$318,$GJ$2,FALSE))</f>
        <v>0</v>
      </c>
      <c r="GK133" s="95">
        <f>IF(ISNA(VLOOKUP($B133,'[1]1718  Exp_Rev Access'!$F$7:$GK$318,$GK$2,FALSE)),"",VLOOKUP($B133,'[1]1718  Exp_Rev Access'!$F$7:$GK$318,$GK$2,FALSE))</f>
        <v>847.16</v>
      </c>
      <c r="GL133" s="95">
        <f>IF(ISNA(VLOOKUP($B133,'[1]1718  Exp_Rev Access'!$F$7:$GK$318,$GL$2,FALSE)),"",VLOOKUP($B133,'[1]1718  Exp_Rev Access'!$F$7:$GK$318,$GL$2,FALSE))</f>
        <v>3010</v>
      </c>
      <c r="GM133" s="95">
        <f>IF(ISNA(VLOOKUP($B133,'[1]1718  Exp_Rev Access'!$F$7:$GK$318,$GM$2,FALSE)),"",VLOOKUP($B133,'[1]1718  Exp_Rev Access'!$F$7:$GK$318,$GM$2,FALSE))</f>
        <v>0</v>
      </c>
      <c r="GN133" s="95">
        <f>IF(ISNA(VLOOKUP($B133,'[1]1718  Exp_Rev Access'!$F$7:$GK$318,$GN$2,FALSE)),"",VLOOKUP($B133,'[1]1718  Exp_Rev Access'!$F$7:$GK$318,$GN$2,FALSE))</f>
        <v>0</v>
      </c>
      <c r="GO133" s="95">
        <f>IF(ISNA(VLOOKUP($B133,'[1]1718  Exp_Rev Access'!$F$7:$GK$318,$GO$2,FALSE)),"",VLOOKUP($B133,'[1]1718  Exp_Rev Access'!$F$7:$GK$318,$GO$2,FALSE))</f>
        <v>0</v>
      </c>
      <c r="GP133" s="95">
        <f>IF(ISNA(VLOOKUP($B133,'[1]1718  Exp_Rev Access'!$F$7:$GK$318,$GP$2,FALSE)),"",VLOOKUP($B133,'[1]1718  Exp_Rev Access'!$F$7:$GK$318,$GP$2,FALSE))</f>
        <v>0</v>
      </c>
      <c r="GQ133" s="95">
        <f>IF(ISNA(VLOOKUP($B133,'[1]1718  Exp_Rev Access'!$F$7:$GK$318,$GQ$2,FALSE)),"",VLOOKUP($B133,'[1]1718  Exp_Rev Access'!$F$7:$GK$318,$GQ$2,FALSE))</f>
        <v>0</v>
      </c>
      <c r="GR133" s="95">
        <f>IF(ISNA(VLOOKUP($B133,'[1]1718  Exp_Rev Access'!$F$7:$GK$318,$GR$2,FALSE)),"",VLOOKUP($B133,'[1]1718  Exp_Rev Access'!$F$7:$GK$318,$GR$2,FALSE))</f>
        <v>0</v>
      </c>
      <c r="GS133" s="95">
        <f>IF(ISNA(VLOOKUP($B133,'[1]1718  Exp_Rev Access'!$F$7:$GK$318,$GS$2,FALSE)),"",VLOOKUP($B133,'[1]1718  Exp_Rev Access'!$F$7:$GK$318,$GS$2,FALSE))</f>
        <v>0</v>
      </c>
      <c r="GT133" s="95">
        <f>IF(ISNA(VLOOKUP($B133,'[1]1718  Exp_Rev Access'!$F$7:$GK$318,$GT$2,FALSE)),"",VLOOKUP($B133,'[1]1718  Exp_Rev Access'!$F$7:$GK$318,$GT$2,FALSE))</f>
        <v>0</v>
      </c>
      <c r="GU133" s="56">
        <f t="shared" ref="GU133:GU136" si="426">SUM(FV133:GT133)</f>
        <v>217335.42</v>
      </c>
      <c r="GV133" s="92">
        <f t="shared" ref="GV133:GV136" si="427">GU133/E133</f>
        <v>2.9426041779502836E-3</v>
      </c>
      <c r="GW133" s="96">
        <f t="shared" ref="GW133:GW136" si="428">GU133/D133</f>
        <v>36.250906124954341</v>
      </c>
      <c r="HE133" s="97"/>
      <c r="HF133" s="97"/>
      <c r="HG133" s="97"/>
      <c r="HH133" s="97"/>
      <c r="HI133" s="97"/>
      <c r="HJ133" s="97"/>
      <c r="HK133" s="97"/>
      <c r="HL133" s="97"/>
      <c r="HM133" s="97"/>
      <c r="HN133" s="97"/>
    </row>
    <row r="134" spans="1:222" x14ac:dyDescent="0.3">
      <c r="A134" s="73"/>
      <c r="B134" s="88" t="s">
        <v>356</v>
      </c>
      <c r="C134" s="89" t="s">
        <v>357</v>
      </c>
      <c r="D134" s="75">
        <f>IF(ISNA(VLOOKUP($B134,'[1]1718 enrollment_Rev_Exp by size'!$A$7:H471,3,FALSE)),"",VLOOKUP($B134,'[1]1718 enrollment_Rev_Exp by size'!$A$7:$G$350,3,FALSE))</f>
        <v>998.8599999999999</v>
      </c>
      <c r="E134" s="76">
        <f>IF(ISNA(VLOOKUP($B134,'[1]1718 enrollment_Rev_Exp by size'!$A$7:I471,5,FALSE)),"",VLOOKUP($B134,'[1]1718 enrollment_Rev_Exp by size'!$A$7:$G$350,5,FALSE))</f>
        <v>11905884.619999999</v>
      </c>
      <c r="F134" s="70">
        <f t="shared" si="385"/>
        <v>11905884.620000001</v>
      </c>
      <c r="G134" s="70">
        <f t="shared" si="386"/>
        <v>0</v>
      </c>
      <c r="H134" s="90">
        <f>IF(ISNA(VLOOKUP($B134,'[1]1718  Exp_Rev Access'!$F$7:$GK$318,3,FALSE)),"",VLOOKUP($B134,'[1]1718  Exp_Rev Access'!$F$7:$GK$318,3,FALSE))</f>
        <v>2226291.02</v>
      </c>
      <c r="I134" s="90">
        <f>IF(ISNA(VLOOKUP($B134,'[1]1718  Exp_Rev Access'!$F$7:$GK$318,4,FALSE)),"",VLOOKUP($B134,'[1]1718  Exp_Rev Access'!$F$7:$GK$318,4,FALSE))</f>
        <v>532.21</v>
      </c>
      <c r="J134" s="90">
        <f>IF(ISNA(VLOOKUP($B134,'[1]1718  Exp_Rev Access'!$F$7:$GK$318,5,FALSE)),"",VLOOKUP($B134,'[1]1718  Exp_Rev Access'!$F$7:$GK$318,5,FALSE))</f>
        <v>0</v>
      </c>
      <c r="K134" s="90">
        <f>IF(ISNA(VLOOKUP($B134,'[1]1718  Exp_Rev Access'!$F$7:$GK$318,6,FALSE)),"-",VLOOKUP($B134,'[1]1718  Exp_Rev Access'!$F$7:$GK$318,6,FALSE))</f>
        <v>3717.81</v>
      </c>
      <c r="L134" s="90">
        <f>IF(ISNA(VLOOKUP($B134,'[1]1718  Exp_Rev Access'!$F$7:$GK$318,7,FALSE)),"",VLOOKUP($B134,'[1]1718  Exp_Rev Access'!$F$7:$GK$318,7,FALSE))</f>
        <v>0</v>
      </c>
      <c r="M134" s="90">
        <f>IF(ISNA(VLOOKUP($B134,'[1]1718  Exp_Rev Access'!$F$7:$GK$318,8,FALSE)),"",VLOOKUP($B134,'[1]1718  Exp_Rev Access'!$F$7:$GK$318,8,FALSE))</f>
        <v>8730.9</v>
      </c>
      <c r="N134" s="56">
        <f t="shared" si="412"/>
        <v>2239271.94</v>
      </c>
      <c r="O134" s="91">
        <f t="shared" si="413"/>
        <v>0.18808110539206621</v>
      </c>
      <c r="P134" s="56">
        <f t="shared" si="414"/>
        <v>2241.8276234907798</v>
      </c>
      <c r="Q134" s="90">
        <f>IF(ISNA(VLOOKUP($B134,'[1]1718  Exp_Rev Access'!$F$7:$GK$318,10,FALSE)),"",VLOOKUP($B134,'[1]1718  Exp_Rev Access'!$F$7:$GK$318,10,FALSE))</f>
        <v>0</v>
      </c>
      <c r="R134" s="90">
        <f>IF(ISNA(VLOOKUP($B134,'[1]1718  Exp_Rev Access'!$F$7:$GK$318,11,FALSE)),"",VLOOKUP($B134,'[1]1718  Exp_Rev Access'!$F$7:$GK$318,11,FALSE))</f>
        <v>0</v>
      </c>
      <c r="S134" s="90">
        <f>IF(ISNA(VLOOKUP($B134,'[1]1718  Exp_Rev Access'!$F$7:$GK$318,12,FALSE)),"",VLOOKUP($B134,'[1]1718  Exp_Rev Access'!$F$7:$GK$318,12,FALSE))</f>
        <v>0</v>
      </c>
      <c r="T134" s="90">
        <f>IF(ISNA(VLOOKUP($B134,'[1]1718  Exp_Rev Access'!$F$7:$GK$318,13,FALSE)),"",VLOOKUP($B134,'[1]1718  Exp_Rev Access'!$F$7:$GK$318,13,FALSE))</f>
        <v>0</v>
      </c>
      <c r="U134" s="90">
        <f>IF(ISNA(VLOOKUP($B134,'[1]1718  Exp_Rev Access'!$F$7:$GK$318,14,FALSE)),"",VLOOKUP($B134,'[1]1718  Exp_Rev Access'!$F$7:$GK$318,14,FALSE))</f>
        <v>0</v>
      </c>
      <c r="V134" s="90">
        <f>IF(ISNA(VLOOKUP($B134,'[1]1718  Exp_Rev Access'!$F$7:$GK$318,15,FALSE)),"",VLOOKUP($B134,'[1]1718  Exp_Rev Access'!$F$7:$GK$318,15,FALSE))</f>
        <v>0</v>
      </c>
      <c r="W134" s="90">
        <f>IF(ISNA(VLOOKUP($B134,'[1]1718  Exp_Rev Access'!$F$7:$GK$318,16,FALSE)),"",VLOOKUP($B134,'[1]1718  Exp_Rev Access'!$F$7:$GK$318,16,FALSE))</f>
        <v>0</v>
      </c>
      <c r="X134" s="90">
        <f>IF(ISNA(VLOOKUP($B134,'[1]1718  Exp_Rev Access'!$F$7:$GK$318,17,FALSE)),"",VLOOKUP($B134,'[1]1718  Exp_Rev Access'!$F$7:$GK$318,17,FALSE))</f>
        <v>0</v>
      </c>
      <c r="Y134" s="90">
        <f>IF(ISNA(VLOOKUP($B134,'[1]1718  Exp_Rev Access'!$F$7:$GK$318,18,FALSE)),"",VLOOKUP($B134,'[1]1718  Exp_Rev Access'!$F$7:$GK$318,18,FALSE))</f>
        <v>22014.1</v>
      </c>
      <c r="Z134" s="90">
        <f>IF(ISNA(VLOOKUP($B134,'[1]1718  Exp_Rev Access'!$F$7:$GK$318,19,FALSE)),"",VLOOKUP($B134,'[1]1718  Exp_Rev Access'!$F$7:$GK$318,19,FALSE))</f>
        <v>1239</v>
      </c>
      <c r="AA134" s="90">
        <f>IF(ISNA(VLOOKUP($B134,'[1]1718  Exp_Rev Access'!$F$7:$GK$318,20,FALSE)),"",VLOOKUP($B134,'[1]1718  Exp_Rev Access'!$F$7:$GK$318,20,FALSE))</f>
        <v>0</v>
      </c>
      <c r="AB134" s="90">
        <f>IF(ISNA(VLOOKUP($B134,'[1]1718  Exp_Rev Access'!$F$7:$GK$318,21,FALSE)),"",VLOOKUP($B134,'[1]1718  Exp_Rev Access'!$F$7:$GK$318,21,FALSE))</f>
        <v>0</v>
      </c>
      <c r="AC134" s="90">
        <f>IF(ISNA(VLOOKUP($B134,'[1]1718  Exp_Rev Access'!$F$7:$GK$318,22,FALSE)),"",VLOOKUP($B134,'[1]1718  Exp_Rev Access'!$F$7:$GK$318,22,FALSE))</f>
        <v>0</v>
      </c>
      <c r="AD134" s="90">
        <f>IF(ISNA(VLOOKUP($B134,'[1]1718  Exp_Rev Access'!$F$7:$GK$318,23,FALSE)),"",VLOOKUP($B134,'[1]1718  Exp_Rev Access'!$F$7:$GK$318,23,FALSE))</f>
        <v>132080.23000000001</v>
      </c>
      <c r="AE134" s="90">
        <f>IF(ISNA(VLOOKUP($B134,'[1]1718  Exp_Rev Access'!$F$7:$GK$318,24,FALSE)),"",VLOOKUP($B134,'[1]1718  Exp_Rev Access'!$F$7:$GK$318,24,FALSE))</f>
        <v>0</v>
      </c>
      <c r="AF134" s="90">
        <f>IF(ISNA(VLOOKUP($B134,'[1]1718  Exp_Rev Access'!$F$7:$GK$318,25,FALSE)),"",VLOOKUP($B134,'[1]1718  Exp_Rev Access'!$F$7:$GK$318,25,FALSE))</f>
        <v>0</v>
      </c>
      <c r="AG134" s="90">
        <f>IF(ISNA(VLOOKUP($B134,'[1]1718  Exp_Rev Access'!$F$7:$GK$318,26,FALSE)),"",VLOOKUP($B134,'[1]1718  Exp_Rev Access'!$F$7:$GK$318,26,FALSE))</f>
        <v>17376.689999999999</v>
      </c>
      <c r="AH134" s="90">
        <f>IF(ISNA(VLOOKUP($B134,'[1]1718  Exp_Rev Access'!$F$7:$GK$318,27,FALSE)),"",VLOOKUP($B134,'[1]1718  Exp_Rev Access'!$F$7:$GK$318,27,FALSE))</f>
        <v>992.14</v>
      </c>
      <c r="AI134" s="90">
        <f>IF(ISNA(VLOOKUP($B134,'[1]1718  Exp_Rev Access'!$F$7:$GK$318,28,FALSE)),"",VLOOKUP($B134,'[1]1718  Exp_Rev Access'!$F$7:$GK$318,28,FALSE))</f>
        <v>12463.83</v>
      </c>
      <c r="AJ134" s="90">
        <f>IF(ISNA(VLOOKUP($B134,'[1]1718  Exp_Rev Access'!$F$7:$GK$318,29,FALSE)),"",VLOOKUP($B134,'[1]1718  Exp_Rev Access'!$F$7:$GK$318,29,FALSE))</f>
        <v>0</v>
      </c>
      <c r="AK134" s="90">
        <f>IF(ISNA(VLOOKUP($B134,'[1]1718  Exp_Rev Access'!$F$7:$GK$318,30,FALSE)),"",VLOOKUP($B134,'[1]1718  Exp_Rev Access'!$F$7:$GK$318,30,FALSE))</f>
        <v>18948.509999999998</v>
      </c>
      <c r="AL134" s="90">
        <f>IF(ISNA(VLOOKUP($B134,'[1]1718  Exp_Rev Access'!$F$7:$GK$318,31,FALSE)),"",VLOOKUP($B134,'[1]1718  Exp_Rev Access'!$F$7:$GK$318,31,FALSE))</f>
        <v>0</v>
      </c>
      <c r="AM134" s="56">
        <f t="shared" si="415"/>
        <v>205114.50000000003</v>
      </c>
      <c r="AN134" s="92">
        <f t="shared" si="416"/>
        <v>1.7227993261033303E-2</v>
      </c>
      <c r="AO134" s="71">
        <f t="shared" si="417"/>
        <v>205.34859740103724</v>
      </c>
      <c r="AP134" s="90">
        <f>IF(ISNA(VLOOKUP($B134,'[1]1718  Exp_Rev Access'!$F$7:$GK$318,33,FALSE)),"",VLOOKUP($B134,'[1]1718  Exp_Rev Access'!$F$7:$GK$318,33,FALSE))</f>
        <v>6664567.4900000002</v>
      </c>
      <c r="AQ134" s="90">
        <f>IF(ISNA(VLOOKUP($B134,'[1]1718  Exp_Rev Access'!$F$7:$GK$318,34,FALSE)),"",VLOOKUP($B134,'[1]1718  Exp_Rev Access'!$F$7:$GK$318,34,FALSE))</f>
        <v>219208.24</v>
      </c>
      <c r="AR134" s="90">
        <f>IF(ISNA(VLOOKUP($B134,'[1]1718  Exp_Rev Access'!$F$7:$GK$318,35,FALSE)),"",VLOOKUP($B134,'[1]1718  Exp_Rev Access'!$F$7:$GK$318,35,FALSE))</f>
        <v>0</v>
      </c>
      <c r="AS134" s="90">
        <f>IF(ISNA(VLOOKUP($B134,'[1]1718  Exp_Rev Access'!$F$7:$GK$318,36,FALSE)),"",VLOOKUP($B134,'[1]1718  Exp_Rev Access'!$F$7:$GK$318,36,FALSE))</f>
        <v>0</v>
      </c>
      <c r="AT134" s="90">
        <f>IF(ISNA(VLOOKUP($B134,'[1]1718  Exp_Rev Access'!$F$7:$GK$318,37,FALSE)),"",VLOOKUP($B134,'[1]1718  Exp_Rev Access'!$F$7:$GK$318,37,FALSE))</f>
        <v>0</v>
      </c>
      <c r="AU134" s="56">
        <f t="shared" si="418"/>
        <v>6883775.7300000004</v>
      </c>
      <c r="AV134" s="93">
        <f t="shared" si="419"/>
        <v>0.57818263402589576</v>
      </c>
      <c r="AW134" s="56">
        <f t="shared" si="420"/>
        <v>6891.6321906973963</v>
      </c>
      <c r="AX134" s="90">
        <f>IF(ISNA(VLOOKUP($B134,'[1]1718  Exp_Rev Access'!$F$7:$GK$318,39,FALSE)),"",VLOOKUP($B134,'[1]1718  Exp_Rev Access'!$F$7:$GK$318,39,FALSE))</f>
        <v>0</v>
      </c>
      <c r="AY134" s="90">
        <f>IF(ISNA(VLOOKUP($B134,'[1]1718  Exp_Rev Access'!$F$7:$GK$318,40,FALSE)),"",VLOOKUP($B134,'[1]1718  Exp_Rev Access'!$F$7:$GK$318,40,FALSE))</f>
        <v>925670.04</v>
      </c>
      <c r="AZ134" s="90">
        <f>IF(ISNA(VLOOKUP($B134,'[1]1718  Exp_Rev Access'!$F$7:$GK$318,41,FALSE)),"",VLOOKUP($B134,'[1]1718  Exp_Rev Access'!$F$7:$GK$318,41,FALSE))</f>
        <v>36418.04</v>
      </c>
      <c r="BA134" s="90">
        <f>IF(ISNA(VLOOKUP($B134,'[1]1718  Exp_Rev Access'!$F$7:$GK$318,42,FALSE)),"",VLOOKUP($B134,'[1]1718  Exp_Rev Access'!$F$7:$GK$318,42,FALSE))</f>
        <v>0</v>
      </c>
      <c r="BB134" s="90">
        <f>IF(ISNA(VLOOKUP($B134,'[1]1718  Exp_Rev Access'!$F$7:$GK$318,43,FALSE)),"",VLOOKUP($B134,'[1]1718  Exp_Rev Access'!$F$7:$GK$318,43,FALSE))</f>
        <v>0</v>
      </c>
      <c r="BC134" s="90">
        <f>IF(ISNA(VLOOKUP($B134,'[1]1718  Exp_Rev Access'!$F$7:$GK$318,44,FALSE)),"",VLOOKUP($B134,'[1]1718  Exp_Rev Access'!$F$7:$GK$318,44,FALSE))</f>
        <v>173193.77</v>
      </c>
      <c r="BD134" s="90">
        <f>IF(ISNA(VLOOKUP($B134,'[1]1718  Exp_Rev Access'!$F$7:$GK$318,45,FALSE)),"",VLOOKUP($B134,'[1]1718  Exp_Rev Access'!$F$7:$GK$318,45,FALSE))</f>
        <v>119819.07</v>
      </c>
      <c r="BE134" s="90">
        <f>IF(ISNA(VLOOKUP($B134,'[1]1718  Exp_Rev Access'!$F$7:$GK$318,46,FALSE)),"",VLOOKUP($B134,'[1]1718  Exp_Rev Access'!$F$7:$GK$318,46,FALSE))</f>
        <v>31303.67</v>
      </c>
      <c r="BF134" s="90">
        <f>IF(ISNA(VLOOKUP($B134,'[1]1718  Exp_Rev Access'!$F$7:$GK$318,47,FALSE)),"",VLOOKUP($B134,'[1]1718  Exp_Rev Access'!$F$7:$GK$318,47,FALSE))</f>
        <v>0</v>
      </c>
      <c r="BG134" s="90">
        <f>IF(ISNA(VLOOKUP($B134,'[1]1718  Exp_Rev Access'!$F$7:$GK$318,48,FALSE)),"",VLOOKUP($B134,'[1]1718  Exp_Rev Access'!$F$7:$GK$318,48,FALSE))</f>
        <v>21758.7</v>
      </c>
      <c r="BH134" s="90">
        <f>IF(ISNA(VLOOKUP($B134,'[1]1718  Exp_Rev Access'!$F$7:$GK$318,49,FALSE)),"",VLOOKUP($B134,'[1]1718  Exp_Rev Access'!$F$7:$GK$318,49,FALSE))</f>
        <v>9721.11</v>
      </c>
      <c r="BI134" s="90">
        <f>IF(ISNA(VLOOKUP($B134,'[1]1718  Exp_Rev Access'!$F$7:$GK$318,50,FALSE)),"",VLOOKUP($B134,'[1]1718  Exp_Rev Access'!$F$7:$GK$318,50,FALSE))</f>
        <v>0</v>
      </c>
      <c r="BJ134" s="90">
        <f>IF(ISNA(VLOOKUP($B134,'[1]1718  Exp_Rev Access'!$F$7:$GK$318,51,FALSE)),"",VLOOKUP($B134,'[1]1718  Exp_Rev Access'!$F$7:$GK$318,51,FALSE))</f>
        <v>1102</v>
      </c>
      <c r="BK134" s="90">
        <f>IF(ISNA(VLOOKUP($B134,'[1]1718  Exp_Rev Access'!$F$7:$GK$318,52,FALSE)),"",VLOOKUP($B134,'[1]1718  Exp_Rev Access'!$F$7:$GK$318,52,FALSE))</f>
        <v>375636.56</v>
      </c>
      <c r="BL134" s="90">
        <f>IF(ISNA(VLOOKUP($B134,'[1]1718  Exp_Rev Access'!$F$7:$GK$318,53,FALSE)),"",VLOOKUP($B134,'[1]1718  Exp_Rev Access'!$F$7:$GK$318,53,FALSE))</f>
        <v>0</v>
      </c>
      <c r="BM134" s="90">
        <f>IF(ISNA(VLOOKUP($B134,'[1]1718  Exp_Rev Access'!$F$7:$GK$318,54,FALSE)),"",VLOOKUP($B134,'[1]1718  Exp_Rev Access'!$F$7:$GK$318,54,FALSE))</f>
        <v>0</v>
      </c>
      <c r="BN134" s="90">
        <f>IF(ISNA(VLOOKUP($B134,'[1]1718  Exp_Rev Access'!$F$7:$GK$318,55,FALSE)),"",VLOOKUP($B134,'[1]1718  Exp_Rev Access'!$F$7:$GK$318,55,FALSE))</f>
        <v>0</v>
      </c>
      <c r="BO134" s="90">
        <f>IF(ISNA(VLOOKUP($B134,'[1]1718  Exp_Rev Access'!$F$7:$GK$318,56,FALSE)),"",VLOOKUP($B134,'[1]1718  Exp_Rev Access'!$F$7:$GK$318,56,FALSE))</f>
        <v>0</v>
      </c>
      <c r="BP134" s="90">
        <f>IF(ISNA(VLOOKUP($B134,'[1]1718  Exp_Rev Access'!$F$7:$GK$318,57,FALSE)),"",VLOOKUP($B134,'[1]1718  Exp_Rev Access'!$F$7:$GK$318,57,FALSE))</f>
        <v>0</v>
      </c>
      <c r="BQ134" s="90">
        <f>IF(ISNA(VLOOKUP($B134,'[1]1718  Exp_Rev Access'!$F$7:$GK$318,58,FALSE)),"",VLOOKUP($B134,'[1]1718  Exp_Rev Access'!$F$7:$GK$318,58,FALSE))</f>
        <v>0</v>
      </c>
      <c r="BR134" s="90">
        <f>IF(ISNA(VLOOKUP($B134,'[1]1718  Exp_Rev Access'!$F$7:$GK$318,59,FALSE)),"",VLOOKUP($B134,'[1]1718  Exp_Rev Access'!$F$7:$GK$318,59,FALSE))</f>
        <v>0</v>
      </c>
      <c r="BS134" s="90">
        <f>IF(ISNA(VLOOKUP($B134,'[1]1718  Exp_Rev Access'!$F$7:$GK$318,60,FALSE)),"",VLOOKUP($B134,'[1]1718  Exp_Rev Access'!$F$7:$GK$318,60,FALSE))</f>
        <v>0</v>
      </c>
      <c r="BT134" s="90">
        <f>IF(ISNA(VLOOKUP($B134,'[1]1718  Exp_Rev Access'!$F$7:$GK$318,61,FALSE)),"",VLOOKUP($B134,'[1]1718  Exp_Rev Access'!$F$7:$GK$318,61,FALSE))</f>
        <v>0</v>
      </c>
      <c r="BU134" s="90">
        <f>IF(ISNA(VLOOKUP($B134,'[1]1718  Exp_Rev Access'!$F$7:$GK$318,62,FALSE)),"",VLOOKUP($B134,'[1]1718  Exp_Rev Access'!$F$7:$GK$318,62,FALSE))</f>
        <v>0</v>
      </c>
      <c r="BV134" s="56">
        <f t="shared" si="236"/>
        <v>1694622.9600000002</v>
      </c>
      <c r="BW134" s="92">
        <f t="shared" si="421"/>
        <v>0.1423349053083634</v>
      </c>
      <c r="BX134" s="71">
        <f t="shared" si="422"/>
        <v>1696.557035019923</v>
      </c>
      <c r="BY134" s="90">
        <f>IF(ISNA(VLOOKUP($B134,'[1]1718  Exp_Rev Access'!$F$7:$GK$318,64,FALSE)),"",VLOOKUP($B134,'[1]1718  Exp_Rev Access'!$F$7:$GK$318,64,FALSE))</f>
        <v>0</v>
      </c>
      <c r="BZ134" s="90">
        <f>IF(ISNA(VLOOKUP($B134,'[1]1718  Exp_Rev Access'!$F$7:$GK$318,65,FALSE)),"",VLOOKUP($B134,'[1]1718  Exp_Rev Access'!$F$7:$GK$318,65,FALSE))</f>
        <v>55202.3</v>
      </c>
      <c r="CA134" s="90">
        <f>IF(ISNA(VLOOKUP($B134,'[1]1718  Exp_Rev Access'!$F$7:$GK$318,66,FALSE)),"",VLOOKUP($B134,'[1]1718  Exp_Rev Access'!$F$7:$GK$318,66,FALSE))</f>
        <v>0</v>
      </c>
      <c r="CB134" s="90">
        <f>IF(ISNA(VLOOKUP($B134,'[1]1718  Exp_Rev Access'!$F$7:$GK$318,67,FALSE)),"",VLOOKUP($B134,'[1]1718  Exp_Rev Access'!$F$7:$GK$318,67,FALSE))</f>
        <v>0</v>
      </c>
      <c r="CC134" s="90">
        <f>IF(ISNA(VLOOKUP($B134,'[1]1718  Exp_Rev Access'!$F$7:$GK$318,68,FALSE)),"",VLOOKUP($B134,'[1]1718  Exp_Rev Access'!$F$7:$GK$318,68,FALSE))</f>
        <v>0</v>
      </c>
      <c r="CD134" s="90">
        <f>IF(ISNA(VLOOKUP($B134,'[1]1718  Exp_Rev Access'!$F$7:$GK$318,69,FALSE)),"",VLOOKUP($B134,'[1]1718  Exp_Rev Access'!$F$7:$GK$318,69,FALSE))</f>
        <v>0</v>
      </c>
      <c r="CE134" s="56">
        <f t="shared" si="237"/>
        <v>55202.3</v>
      </c>
      <c r="CF134" s="92">
        <f t="shared" si="251"/>
        <v>4.6365559353119283E-3</v>
      </c>
      <c r="CG134" s="78">
        <f t="shared" si="252"/>
        <v>55.265302444787068</v>
      </c>
      <c r="CH134" s="90">
        <f>IF(ISNA(VLOOKUP($B134,'[1]1718  Exp_Rev Access'!$F$7:$GK$318,$CH$2,FALSE)),"",VLOOKUP($B134,'[1]1718  Exp_Rev Access'!$F$7:$GK$318,$CH$2,FALSE))</f>
        <v>0</v>
      </c>
      <c r="CI134" s="90">
        <f>IF(ISNA(VLOOKUP($B134,'[1]1718  Exp_Rev Access'!$F$7:$GK$318,$CI$2,FALSE)),"",VLOOKUP($B134,'[1]1718  Exp_Rev Access'!$F$7:$GK$318,$CI$2,FALSE))</f>
        <v>0</v>
      </c>
      <c r="CJ134" s="90">
        <f>IF(ISNA(VLOOKUP($B134,'[1]1718  Exp_Rev Access'!$F$7:$GK$318,$CJ$2,FALSE)),"",VLOOKUP($B134,'[1]1718  Exp_Rev Access'!$F$7:$GK$318,$CJ$2,FALSE))</f>
        <v>0</v>
      </c>
      <c r="CK134" s="90">
        <f>IF(ISNA(VLOOKUP($B134,'[1]1718  Exp_Rev Access'!$F$7:$GK$318,$CK$2,FALSE)),"",VLOOKUP($B134,'[1]1718  Exp_Rev Access'!$F$7:$GK$318,$CK$2,FALSE))</f>
        <v>0</v>
      </c>
      <c r="CL134" s="90">
        <f>IF(ISNA(VLOOKUP($B134,'[1]1718  Exp_Rev Access'!$F$7:$GK$318,$CL$2,FALSE)),"",VLOOKUP($B134,'[1]1718  Exp_Rev Access'!$F$7:$GK$318,$CL$2,FALSE))</f>
        <v>0</v>
      </c>
      <c r="CM134" s="90">
        <f>IF(ISNA(VLOOKUP($B134,'[1]1718  Exp_Rev Access'!$F$7:$GK$318,$CM$2,FALSE)),"",VLOOKUP($B134,'[1]1718  Exp_Rev Access'!$F$7:$GK$318,$CM$2,FALSE))</f>
        <v>0</v>
      </c>
      <c r="CN134" s="90">
        <f>IF(ISNA(VLOOKUP($B134,'[1]1718  Exp_Rev Access'!$F$7:$GK$318,$CN$2,FALSE)),"",VLOOKUP($B134,'[1]1718  Exp_Rev Access'!$F$7:$GK$318,$CN$2,FALSE))</f>
        <v>0</v>
      </c>
      <c r="CO134" s="90">
        <f>IF(ISNA(VLOOKUP($B134,'[1]1718  Exp_Rev Access'!$F$7:$GK$318,$CO$2,FALSE)),"",VLOOKUP($B134,'[1]1718  Exp_Rev Access'!$F$7:$GK$318,$CO$2,FALSE))</f>
        <v>0</v>
      </c>
      <c r="CP134" s="90">
        <f>IF(ISNA(VLOOKUP($B134,'[1]1718  Exp_Rev Access'!$F$7:$GK$318,$CP$2,FALSE)),"",VLOOKUP($B134,'[1]1718  Exp_Rev Access'!$F$7:$GK$318,$CP$2,FALSE))</f>
        <v>0</v>
      </c>
      <c r="CQ134" s="90">
        <f>IF(ISNA(VLOOKUP($B134,'[1]1718  Exp_Rev Access'!$F$7:$GK$318,$CQ$2,FALSE)),"",VLOOKUP($B134,'[1]1718  Exp_Rev Access'!$F$7:$GK$318,$CQ$2,FALSE))</f>
        <v>183597</v>
      </c>
      <c r="CR134" s="90">
        <f>IF(ISNA(VLOOKUP($B134,'[1]1718  Exp_Rev Access'!$F$7:$GK$318,$CR$2,FALSE)),"",VLOOKUP($B134,'[1]1718  Exp_Rev Access'!$F$7:$GK$318,$CR$2,FALSE))</f>
        <v>0</v>
      </c>
      <c r="CS134" s="90">
        <f>IF(ISNA(VLOOKUP($B134,'[1]1718  Exp_Rev Access'!$F$7:$GK$318,$CS$2,FALSE)),"",VLOOKUP($B134,'[1]1718  Exp_Rev Access'!$F$7:$GK$318,$CS$2,FALSE))</f>
        <v>1588.83</v>
      </c>
      <c r="CT134" s="90">
        <f>IF(ISNA(VLOOKUP($B134,'[1]1718  Exp_Rev Access'!$F$7:$GK$318,$CT$2,FALSE)),"",VLOOKUP($B134,'[1]1718  Exp_Rev Access'!$F$7:$GK$318,$CT$2,FALSE))</f>
        <v>0</v>
      </c>
      <c r="CU134" s="90">
        <f>IF(ISNA(VLOOKUP($B134,'[1]1718  Exp_Rev Access'!$F$7:$GK$318,$CU$2,FALSE)),"",VLOOKUP($B134,'[1]1718  Exp_Rev Access'!$F$7:$GK$318,$CU$2,FALSE))</f>
        <v>264328</v>
      </c>
      <c r="CV134" s="90">
        <f>IF(ISNA(VLOOKUP($B134,'[1]1718  Exp_Rev Access'!$F$7:$GK$318,$CV$2,FALSE)),"",VLOOKUP($B134,'[1]1718  Exp_Rev Access'!$F$7:$GK$318,$CV$2,FALSE))</f>
        <v>52089</v>
      </c>
      <c r="CW134" s="90">
        <f>IF(ISNA(VLOOKUP($B134,'[1]1718  Exp_Rev Access'!$F$7:$GK$318,$CW$2,FALSE)),"",VLOOKUP($B134,'[1]1718  Exp_Rev Access'!$F$7:$GK$318,$CW$2,FALSE))</f>
        <v>0</v>
      </c>
      <c r="CX134" s="90">
        <f>IF(ISNA(VLOOKUP($B134,'[1]1718  Exp_Rev Access'!$F$7:$GK$318,$CX$2,FALSE)),"",VLOOKUP($B134,'[1]1718  Exp_Rev Access'!$F$7:$GK$318,$CX$2,FALSE))</f>
        <v>0</v>
      </c>
      <c r="CY134" s="90">
        <f>IF(ISNA(VLOOKUP($B134,'[1]1718  Exp_Rev Access'!$F$7:$GK$318,$CY$2,FALSE)),"",VLOOKUP($B134,'[1]1718  Exp_Rev Access'!$F$7:$GK$318,$CY$2,FALSE))</f>
        <v>0</v>
      </c>
      <c r="CZ134" s="90">
        <f>IF(ISNA(VLOOKUP($B134,'[1]1718  Exp_Rev Access'!$F$7:$GK$318,$CZ$2,FALSE)),"",VLOOKUP($B134,'[1]1718  Exp_Rev Access'!$F$7:$GK$318,$CZ$2,FALSE))</f>
        <v>0</v>
      </c>
      <c r="DA134" s="90">
        <f>IF(ISNA(VLOOKUP($B134,'[1]1718  Exp_Rev Access'!$F$7:$GK$318,$DA$2,FALSE)),"",VLOOKUP($B134,'[1]1718  Exp_Rev Access'!$F$7:$GK$318,$DA$2,FALSE))</f>
        <v>0</v>
      </c>
      <c r="DB134" s="90">
        <f>IF(ISNA(VLOOKUP($B134,'[1]1718  Exp_Rev Access'!$F$7:$GK$318,$DB$2,FALSE)),"",VLOOKUP($B134,'[1]1718  Exp_Rev Access'!$F$7:$GK$318,$DB$2,FALSE))</f>
        <v>0</v>
      </c>
      <c r="DC134" s="90">
        <f>IF(ISNA(VLOOKUP($B134,'[1]1718  Exp_Rev Access'!$F$7:$GK$318,$DC$2,FALSE)),"",VLOOKUP($B134,'[1]1718  Exp_Rev Access'!$F$7:$GK$318,$DC$2,FALSE))</f>
        <v>0</v>
      </c>
      <c r="DD134" s="90">
        <f>IF(ISNA(VLOOKUP($B134,'[1]1718  Exp_Rev Access'!$F$7:$GK$318,$DD$2,FALSE)),"",VLOOKUP($B134,'[1]1718  Exp_Rev Access'!$F$7:$GK$318,$DD$2,FALSE))</f>
        <v>0</v>
      </c>
      <c r="DE134" s="90">
        <f>IF(ISNA(VLOOKUP($B134,'[1]1718  Exp_Rev Access'!$F$7:$GK$318,$DE$2,FALSE)),"",VLOOKUP($B134,'[1]1718  Exp_Rev Access'!$F$7:$GK$318,$DE$2,FALSE))</f>
        <v>0</v>
      </c>
      <c r="DF134" s="90">
        <f>IF(ISNA(VLOOKUP($B134,'[1]1718  Exp_Rev Access'!$F$7:$GK$318,$DF$2,FALSE)),"",VLOOKUP($B134,'[1]1718  Exp_Rev Access'!$F$7:$GK$318,$DF$2,FALSE))</f>
        <v>0</v>
      </c>
      <c r="DG134" s="90">
        <f>IF(ISNA(VLOOKUP($B134,'[1]1718  Exp_Rev Access'!$F$7:$GK$318,$DG$2,FALSE)),"",VLOOKUP($B134,'[1]1718  Exp_Rev Access'!$F$7:$GK$318,$DG$2,FALSE))</f>
        <v>0</v>
      </c>
      <c r="DH134" s="90">
        <f>IF(ISNA(VLOOKUP($B134,'[1]1718  Exp_Rev Access'!$F$7:$GK$318,$DH$2,FALSE)),"",VLOOKUP($B134,'[1]1718  Exp_Rev Access'!$F$7:$GK$318,$DH$2,FALSE))</f>
        <v>0</v>
      </c>
      <c r="DI134" s="90">
        <f>IF(ISNA(VLOOKUP($B134,'[1]1718  Exp_Rev Access'!$F$7:$GK$318,$DI$2,FALSE)),"",VLOOKUP($B134,'[1]1718  Exp_Rev Access'!$F$7:$GK$318,$DI$2,FALSE))</f>
        <v>102892.97</v>
      </c>
      <c r="DJ134" s="90">
        <f>IF(ISNA(VLOOKUP($B134,'[1]1718  Exp_Rev Access'!$F$7:$GK$318,$DJ$2,FALSE)),"",VLOOKUP($B134,'[1]1718  Exp_Rev Access'!$F$7:$GK$318,$DJ$2,FALSE))</f>
        <v>0</v>
      </c>
      <c r="DK134" s="90">
        <f>IF(ISNA(VLOOKUP($B134,'[1]1718  Exp_Rev Access'!$F$7:$GK$318,$DK$2,FALSE)),"",VLOOKUP($B134,'[1]1718  Exp_Rev Access'!$F$7:$GK$318,$DK$2,FALSE))</f>
        <v>0</v>
      </c>
      <c r="DL134" s="90">
        <f>IF(ISNA(VLOOKUP($B134,'[1]1718  Exp_Rev Access'!$F$7:$GK$318,$DL$2,FALSE)),"",VLOOKUP($B134,'[1]1718  Exp_Rev Access'!$F$7:$GK$318,$DL$2,FALSE))</f>
        <v>0</v>
      </c>
      <c r="DM134" s="90">
        <f>IF(ISNA(VLOOKUP($B134,'[1]1718  Exp_Rev Access'!$F$7:$GK$318,$DM$2,FALSE)),"",VLOOKUP($B134,'[1]1718  Exp_Rev Access'!$F$7:$GK$318,$DM$2,FALSE))</f>
        <v>0</v>
      </c>
      <c r="DN134" s="90">
        <f>IF(ISNA(VLOOKUP($B134,'[1]1718  Exp_Rev Access'!$F$7:$GK$318,$DN$2,FALSE)),"",VLOOKUP($B134,'[1]1718  Exp_Rev Access'!$F$7:$GK$318,$DN$2,FALSE))</f>
        <v>0</v>
      </c>
      <c r="DO134" s="90">
        <f>IF(ISNA(VLOOKUP($B134,'[1]1718  Exp_Rev Access'!$F$7:$GK$318,$DO$2,FALSE)),"",VLOOKUP($B134,'[1]1718  Exp_Rev Access'!$F$7:$GK$318,$DO$2,FALSE))</f>
        <v>0</v>
      </c>
      <c r="DP134" s="90">
        <f>IF(ISNA(VLOOKUP($B134,'[1]1718  Exp_Rev Access'!$F$7:$GK$318,$DP$2,FALSE)),"",VLOOKUP($B134,'[1]1718  Exp_Rev Access'!$F$7:$GK$318,$DP$2,FALSE))</f>
        <v>0</v>
      </c>
      <c r="DQ134" s="90">
        <f>IF(ISNA(VLOOKUP($B134,'[1]1718  Exp_Rev Access'!$F$7:$GK$318,$DQ$2,FALSE)),"",VLOOKUP($B134,'[1]1718  Exp_Rev Access'!$F$7:$GK$318,$DQ$2,FALSE))</f>
        <v>0</v>
      </c>
      <c r="DR134" s="90">
        <f>IF(ISNA(VLOOKUP($B134,'[1]1718  Exp_Rev Access'!$F$7:$GK$318,$DR$2,FALSE)),"",VLOOKUP($B134,'[1]1718  Exp_Rev Access'!$F$7:$GK$318,$DR$2,FALSE))</f>
        <v>0</v>
      </c>
      <c r="DS134" s="90">
        <f>IF(ISNA(VLOOKUP($B134,'[1]1718  Exp_Rev Access'!$F$7:$GK$318,$DS$2,FALSE)),"",VLOOKUP($B134,'[1]1718  Exp_Rev Access'!$F$7:$GK$318,$DS$2,FALSE))</f>
        <v>0</v>
      </c>
      <c r="DT134" s="90">
        <f>IF(ISNA(VLOOKUP($B134,'[1]1718  Exp_Rev Access'!$F$7:$GK$318,$DT$2,FALSE)),"",VLOOKUP($B134,'[1]1718  Exp_Rev Access'!$F$7:$GK$318,$DT$2,FALSE))</f>
        <v>0</v>
      </c>
      <c r="DU134" s="90">
        <f>IF(ISNA(VLOOKUP($B134,'[1]1718  Exp_Rev Access'!$F$7:$GK$318,$DU$2,FALSE)),"",VLOOKUP($B134,'[1]1718  Exp_Rev Access'!$F$7:$GK$318,$DU$2,FALSE))</f>
        <v>0</v>
      </c>
      <c r="DV134" s="90">
        <f>IF(ISNA(VLOOKUP($B134,'[1]1718  Exp_Rev Access'!$F$7:$GK$318,$DV$2,FALSE)),"",VLOOKUP($B134,'[1]1718  Exp_Rev Access'!$F$7:$GK$318,$DV$2,FALSE))</f>
        <v>0</v>
      </c>
      <c r="DW134" s="90">
        <f>IF(ISNA(VLOOKUP($B134,'[1]1718  Exp_Rev Access'!$F$7:$GK$318,$DW$2,FALSE)),"",VLOOKUP($B134,'[1]1718  Exp_Rev Access'!$F$7:$GK$318,$DW$2,FALSE))</f>
        <v>0</v>
      </c>
      <c r="DX134" s="90">
        <f>IF(ISNA(VLOOKUP($B134,'[1]1718  Exp_Rev Access'!$F$7:$GK$318,$DX$2,FALSE)),"",VLOOKUP($B134,'[1]1718  Exp_Rev Access'!$F$7:$GK$318,$DX$2,FALSE))</f>
        <v>0</v>
      </c>
      <c r="DY134" s="90">
        <f>IF(ISNA(VLOOKUP($B134,'[1]1718  Exp_Rev Access'!$F$7:$GK$318,$DY$2,FALSE)),"",VLOOKUP($B134,'[1]1718  Exp_Rev Access'!$F$7:$GK$318,$DY$2,FALSE))</f>
        <v>0</v>
      </c>
      <c r="DZ134" s="90">
        <f>IF(ISNA(VLOOKUP($B134,'[1]1718  Exp_Rev Access'!$F$7:$GK$318,$DZ$2,FALSE)),"",VLOOKUP($B134,'[1]1718  Exp_Rev Access'!$F$7:$GK$318,$DZ$2,FALSE))</f>
        <v>0</v>
      </c>
      <c r="EA134" s="90">
        <f>IF(ISNA(VLOOKUP($B134,'[1]1718  Exp_Rev Access'!$F$7:$GK$318,$EA$2,FALSE)),"",VLOOKUP($B134,'[1]1718  Exp_Rev Access'!$F$7:$GK$318,$EA$2,FALSE))</f>
        <v>0</v>
      </c>
      <c r="EB134" s="90">
        <f>IF(ISNA(VLOOKUP($B134,'[1]1718  Exp_Rev Access'!$F$7:$GK$318,$EB$2,FALSE)),"",VLOOKUP($B134,'[1]1718  Exp_Rev Access'!$F$7:$GK$318,$EB$2,FALSE))</f>
        <v>0</v>
      </c>
      <c r="EC134" s="90">
        <f>IF(ISNA(VLOOKUP($B134,'[1]1718  Exp_Rev Access'!$F$7:$GK$318,$EC$2,FALSE)),"",VLOOKUP($B134,'[1]1718  Exp_Rev Access'!$F$7:$GK$318,$EC$2,FALSE))</f>
        <v>0</v>
      </c>
      <c r="ED134" s="90">
        <f>IF(ISNA(VLOOKUP($B134,'[1]1718  Exp_Rev Access'!$F$7:$GK$318,$ED$2,FALSE)),"",VLOOKUP($B134,'[1]1718  Exp_Rev Access'!$F$7:$GK$318,$ED$2,FALSE))</f>
        <v>0</v>
      </c>
      <c r="EE134" s="90">
        <f>IF(ISNA(VLOOKUP($B134,'[1]1718  Exp_Rev Access'!$F$7:$GK$318,$EE$2,FALSE)),"",VLOOKUP($B134,'[1]1718  Exp_Rev Access'!$F$7:$GK$318,$EE$2,FALSE))</f>
        <v>0</v>
      </c>
      <c r="EF134" s="90">
        <f>IF(ISNA(VLOOKUP($B134,'[1]1718  Exp_Rev Access'!$F$7:$GK$318,$EF$2,FALSE)),"",VLOOKUP($B134,'[1]1718  Exp_Rev Access'!$F$7:$GK$318,$EF$2,FALSE))</f>
        <v>0</v>
      </c>
      <c r="EG134" s="90">
        <f>IF(ISNA(VLOOKUP($B134,'[1]1718  Exp_Rev Access'!$F$7:$GK$318,$EG$2,FALSE)),"",VLOOKUP($B134,'[1]1718  Exp_Rev Access'!$F$7:$GK$318,$EG$2,FALSE))</f>
        <v>0</v>
      </c>
      <c r="EH134" s="90">
        <f>IF(ISNA(VLOOKUP($B134,'[1]1718  Exp_Rev Access'!$F$7:$GK$318,$EH$2,FALSE)),"",VLOOKUP($B134,'[1]1718  Exp_Rev Access'!$F$7:$GK$318,$EH$2,FALSE))</f>
        <v>0</v>
      </c>
      <c r="EI134" s="90">
        <f>IF(ISNA(VLOOKUP($B134,'[1]1718  Exp_Rev Access'!$F$7:$GK$318,$EI$2,FALSE)),"",VLOOKUP($B134,'[1]1718  Exp_Rev Access'!$F$7:$GK$318,$EI$2,FALSE))</f>
        <v>0</v>
      </c>
      <c r="EJ134" s="90">
        <f>IF(ISNA(VLOOKUP($B134,'[1]1718  Exp_Rev Access'!$F$7:$GK$318,$EJ$2,FALSE)),"",VLOOKUP($B134,'[1]1718  Exp_Rev Access'!$F$7:$GK$318,$EJ$2,FALSE))</f>
        <v>0</v>
      </c>
      <c r="EK134" s="90">
        <f>IF(ISNA(VLOOKUP($B134,'[1]1718  Exp_Rev Access'!$F$7:$GK$318,$EK$2,FALSE)),"",VLOOKUP($B134,'[1]1718  Exp_Rev Access'!$F$7:$GK$318,$EK$2,FALSE))</f>
        <v>0</v>
      </c>
      <c r="EL134" s="90">
        <f>IF(ISNA(VLOOKUP($B134,'[1]1718  Exp_Rev Access'!$F$7:$GK$318,$EL$2,FALSE)),"",VLOOKUP($B134,'[1]1718  Exp_Rev Access'!$F$7:$GK$318,$EL$2,FALSE))</f>
        <v>0</v>
      </c>
      <c r="EM134" s="90">
        <f>IF(ISNA(VLOOKUP($B134,'[1]1718  Exp_Rev Access'!$F$7:$GK$318,$EM$2,FALSE)),"",VLOOKUP($B134,'[1]1718  Exp_Rev Access'!$F$7:$GK$318,$EM$2,FALSE))</f>
        <v>0</v>
      </c>
      <c r="EN134" s="90">
        <f>IF(ISNA(VLOOKUP($B134,'[1]1718  Exp_Rev Access'!$F$7:$GK$318,$EN$2,FALSE)),"",VLOOKUP($B134,'[1]1718  Exp_Rev Access'!$F$7:$GK$318,$EN$2,FALSE))</f>
        <v>0</v>
      </c>
      <c r="EO134" s="90">
        <f>IF(ISNA(VLOOKUP($B134,'[1]1718  Exp_Rev Access'!$F$7:$GK$318,$EO$2,FALSE)),"",VLOOKUP($B134,'[1]1718  Exp_Rev Access'!$F$7:$GK$318,$EO$2,FALSE))</f>
        <v>0</v>
      </c>
      <c r="EP134" s="90">
        <f>IF(ISNA(VLOOKUP($B134,'[1]1718  Exp_Rev Access'!$F$7:$GK$318,$EP$2,FALSE)),"",VLOOKUP($B134,'[1]1718  Exp_Rev Access'!$F$7:$GK$318,$EP$2,FALSE))</f>
        <v>0</v>
      </c>
      <c r="EQ134" s="90">
        <f>IF(ISNA(VLOOKUP($B134,'[1]1718  Exp_Rev Access'!$F$7:$GK$318,$EQ$2,FALSE)),"",VLOOKUP($B134,'[1]1718  Exp_Rev Access'!$F$7:$GK$318,$EQ$2,FALSE))</f>
        <v>0</v>
      </c>
      <c r="ER134" s="90">
        <f>IF(ISNA(VLOOKUP($B134,'[1]1718  Exp_Rev Access'!$F$7:$GK$318,$ER$2,FALSE)),"",VLOOKUP($B134,'[1]1718  Exp_Rev Access'!$F$7:$GK$318,$ER$2,FALSE))</f>
        <v>0</v>
      </c>
      <c r="ES134" s="90">
        <f>IF(ISNA(VLOOKUP($B134,'[1]1718  Exp_Rev Access'!$F$7:$GK$318,$ES$2,FALSE)),"",VLOOKUP($B134,'[1]1718  Exp_Rev Access'!$F$7:$GK$318,$ES$2,FALSE))</f>
        <v>0</v>
      </c>
      <c r="ET134" s="90">
        <f>IF(ISNA(VLOOKUP($B134,'[1]1718  Exp_Rev Access'!$F$7:$GK$318,$ET$2,FALSE)),"",VLOOKUP($B134,'[1]1718  Exp_Rev Access'!$F$7:$GK$318,$ET$2,FALSE))</f>
        <v>0</v>
      </c>
      <c r="EU134" s="90">
        <f>IF(ISNA(VLOOKUP($B134,'[1]1718  Exp_Rev Access'!$F$7:$GK$318,$EU$2,FALSE)),"",VLOOKUP($B134,'[1]1718  Exp_Rev Access'!$F$7:$GK$318,$EU$2,FALSE))</f>
        <v>0</v>
      </c>
      <c r="EV134" s="90">
        <f>IF(ISNA(VLOOKUP($B134,'[1]1718  Exp_Rev Access'!$F$7:$GK$318,$EV$2,FALSE)),"",VLOOKUP($B134,'[1]1718  Exp_Rev Access'!$F$7:$GK$318,$EV$2,FALSE))</f>
        <v>0</v>
      </c>
      <c r="EW134" s="90">
        <f>IF(ISNA(VLOOKUP($B134,'[1]1718  Exp_Rev Access'!$F$7:$GK$318,$EW$2,FALSE)),"",VLOOKUP($B134,'[1]1718  Exp_Rev Access'!$F$7:$GK$318,$EW$2,FALSE))</f>
        <v>0</v>
      </c>
      <c r="EX134" s="90">
        <f>IF(ISNA(VLOOKUP($B134,'[1]1718  Exp_Rev Access'!$F$7:$GK$318,$EX$2,FALSE)),"",VLOOKUP($B134,'[1]1718  Exp_Rev Access'!$F$7:$GK$318,$EX$2,FALSE))</f>
        <v>0</v>
      </c>
      <c r="EY134" s="90">
        <f>IF(ISNA(VLOOKUP($B134,'[1]1718  Exp_Rev Access'!$F$7:$GK$318,$EY$2,FALSE)),"",VLOOKUP($B134,'[1]1718  Exp_Rev Access'!$F$7:$GK$318,$EY$2,FALSE))</f>
        <v>0</v>
      </c>
      <c r="EZ134" s="90">
        <f>IF(ISNA(VLOOKUP($B134,'[1]1718  Exp_Rev Access'!$F$7:$GK$318,$EZ$2,FALSE)),"",VLOOKUP($B134,'[1]1718  Exp_Rev Access'!$F$7:$GK$318,$EZ$2,FALSE))</f>
        <v>0</v>
      </c>
      <c r="FA134" s="90">
        <f>IF(ISNA(VLOOKUP($B134,'[1]1718  Exp_Rev Access'!$F$7:$GK$318,$FA$2,FALSE)),"",VLOOKUP($B134,'[1]1718  Exp_Rev Access'!$F$7:$GK$318,$FA$2,FALSE))</f>
        <v>0</v>
      </c>
      <c r="FB134" s="90">
        <f>IF(ISNA(VLOOKUP($B134,'[1]1718  Exp_Rev Access'!$F$7:$GK$318,$FB$2,FALSE)),"",VLOOKUP($B134,'[1]1718  Exp_Rev Access'!$F$7:$GK$318,$FB$2,FALSE))</f>
        <v>0</v>
      </c>
      <c r="FC134" s="90">
        <f>IF(ISNA(VLOOKUP($B134,'[1]1718  Exp_Rev Access'!$F$7:$GK$318,$FC$2,FALSE)),"",VLOOKUP($B134,'[1]1718  Exp_Rev Access'!$F$7:$GK$318,$FC$2,FALSE))</f>
        <v>0</v>
      </c>
      <c r="FD134" s="90">
        <f>IF(ISNA(VLOOKUP($B134,'[1]1718  Exp_Rev Access'!$F$7:$GK$318,$FD$2,FALSE)),"",VLOOKUP($B134,'[1]1718  Exp_Rev Access'!$F$7:$GK$318,$FD$2,FALSE))</f>
        <v>0</v>
      </c>
      <c r="FE134" s="90">
        <f>IF(ISNA(VLOOKUP($B134,'[1]1718  Exp_Rev Access'!$F$7:$GK$318,$FE$2,FALSE)),"",VLOOKUP($B134,'[1]1718  Exp_Rev Access'!$F$7:$GK$318,$FE$2,FALSE))</f>
        <v>0</v>
      </c>
      <c r="FF134" s="90">
        <f>IF(ISNA(VLOOKUP($B134,'[1]1718  Exp_Rev Access'!$F$7:$GK$318,$FF$2,FALSE)),"",VLOOKUP($B134,'[1]1718  Exp_Rev Access'!$F$7:$GK$318,$FF$2,FALSE))</f>
        <v>0</v>
      </c>
      <c r="FG134" s="90">
        <f>IF(ISNA(VLOOKUP($B134,'[1]1718  Exp_Rev Access'!$F$7:$GK$318,$FG$2,FALSE)),"",VLOOKUP($B134,'[1]1718  Exp_Rev Access'!$F$7:$GK$318,$FG$2,FALSE))</f>
        <v>0</v>
      </c>
      <c r="FH134" s="90">
        <f>IF(ISNA(VLOOKUP($B134,'[1]1718  Exp_Rev Access'!$F$7:$GK$318,$FH$2,FALSE)),"",VLOOKUP($B134,'[1]1718  Exp_Rev Access'!$F$7:$GK$318,$FH$2,FALSE))</f>
        <v>0</v>
      </c>
      <c r="FI134" s="90">
        <f>IF(ISNA(VLOOKUP($B134,'[1]1718  Exp_Rev Access'!$F$7:$GK$318,$FI$2,FALSE)),"",VLOOKUP($B134,'[1]1718  Exp_Rev Access'!$F$7:$GK$318,$FI$2,FALSE))</f>
        <v>0</v>
      </c>
      <c r="FJ134" s="90">
        <f>IF(ISNA(VLOOKUP($B134,'[1]1718  Exp_Rev Access'!$F$7:$GK$318,$FJ$2,FALSE)),"",VLOOKUP($B134,'[1]1718  Exp_Rev Access'!$F$7:$GK$318,$FJ$2,FALSE))</f>
        <v>0</v>
      </c>
      <c r="FK134" s="90">
        <f>IF(ISNA(VLOOKUP($B134,'[1]1718  Exp_Rev Access'!$F$7:$GK$318,$FK$2,FALSE)),"",VLOOKUP($B134,'[1]1718  Exp_Rev Access'!$F$7:$GK$318,$FK$2,FALSE))</f>
        <v>0</v>
      </c>
      <c r="FL134" s="90">
        <f>IF(ISNA(VLOOKUP($B134,'[1]1718  Exp_Rev Access'!$F$7:$GK$318,$FL$2,FALSE)),"",VLOOKUP($B134,'[1]1718  Exp_Rev Access'!$F$7:$GK$318,$FL$2,FALSE))</f>
        <v>0</v>
      </c>
      <c r="FM134" s="90">
        <f>IF(ISNA(VLOOKUP($B134,'[1]1718  Exp_Rev Access'!$F$7:$GK$318,$FM$2,FALSE)),"",VLOOKUP($B134,'[1]1718  Exp_Rev Access'!$F$7:$GK$318,$FM$2,FALSE))</f>
        <v>0</v>
      </c>
      <c r="FN134" s="90">
        <f>IF(ISNA(VLOOKUP($B134,'[1]1718  Exp_Rev Access'!$F$7:$GK$318,$FN$2,FALSE)),"",VLOOKUP($B134,'[1]1718  Exp_Rev Access'!$F$7:$GK$318,$FN$2,FALSE))</f>
        <v>0</v>
      </c>
      <c r="FO134" s="90">
        <f>IF(ISNA(VLOOKUP($B134,'[1]1718  Exp_Rev Access'!$F$7:$GK$318,$FO$2,FALSE)),"",VLOOKUP($B134,'[1]1718  Exp_Rev Access'!$F$7:$GK$318,$FO$2,FALSE))</f>
        <v>0</v>
      </c>
      <c r="FP134" s="90">
        <f>IF(ISNA(VLOOKUP($B134,'[1]1718  Exp_Rev Access'!$F$7:$GK$318,$FP$2,FALSE)),"",VLOOKUP($B134,'[1]1718  Exp_Rev Access'!$F$7:$GK$318,$FP$2,FALSE))</f>
        <v>0</v>
      </c>
      <c r="FQ134" s="90">
        <f>IF(ISNA(VLOOKUP($B134,'[1]1718  Exp_Rev Access'!$F$7:$GK$318,$FQ$2,FALSE)),"",VLOOKUP($B134,'[1]1718  Exp_Rev Access'!$F$7:$GK$318,$FQ$2,FALSE))</f>
        <v>0</v>
      </c>
      <c r="FR134" s="90">
        <f>IF(ISNA(VLOOKUP($B134,'[1]1718  Exp_Rev Access'!$F$7:$GK$318,$FR$2,FALSE)),"",VLOOKUP($B134,'[1]1718  Exp_Rev Access'!$F$7:$GK$318,$FR$2,FALSE))</f>
        <v>23401.39</v>
      </c>
      <c r="FS134" s="56">
        <f t="shared" si="423"/>
        <v>627897.18999999994</v>
      </c>
      <c r="FT134" s="92">
        <f t="shared" si="424"/>
        <v>5.273839030366817E-2</v>
      </c>
      <c r="FU134" s="94">
        <f t="shared" si="425"/>
        <v>628.61380974310714</v>
      </c>
      <c r="FV134" s="95">
        <f>IF(ISNA(VLOOKUP($B134,'[1]1718  Exp_Rev Access'!$F$7:$GK$318,$FV$2,FALSE)),"",VLOOKUP($B134,'[1]1718  Exp_Rev Access'!$F$7:$GK$318,$FV$2,FALSE))</f>
        <v>0</v>
      </c>
      <c r="FW134" s="95">
        <f>IF(ISNA(VLOOKUP($B134,'[1]1718  Exp_Rev Access'!$F$7:$GK$318,$FW$2,FALSE)),"",VLOOKUP($B134,'[1]1718  Exp_Rev Access'!$F$7:$GK$318,$FW$2,FALSE))</f>
        <v>0</v>
      </c>
      <c r="FX134" s="95">
        <f>IF(ISNA(VLOOKUP($B134,'[1]1718  Exp_Rev Access'!$F$7:$GK$318,$FX$2,FALSE)),"",VLOOKUP($B134,'[1]1718  Exp_Rev Access'!$F$7:$GK$318,$FX$2,FALSE))</f>
        <v>0</v>
      </c>
      <c r="FY134" s="95">
        <f>IF(ISNA(VLOOKUP($B134,'[1]1718  Exp_Rev Access'!$F$7:$GK$318,$FY$2,FALSE)),"",VLOOKUP($B134,'[1]1718  Exp_Rev Access'!$F$7:$GK$318,$FY$2,FALSE))</f>
        <v>0</v>
      </c>
      <c r="FZ134" s="95">
        <f>IF(ISNA(VLOOKUP($B134,'[1]1718  Exp_Rev Access'!$F$7:$GK$318,$FZ$2,FALSE)),"",VLOOKUP($B134,'[1]1718  Exp_Rev Access'!$F$7:$GK$318,$FZ$2,FALSE))</f>
        <v>0</v>
      </c>
      <c r="GA134" s="95">
        <f>IF(ISNA(VLOOKUP($B134,'[1]1718  Exp_Rev Access'!$F$7:$GK$318,$GA$2,FALSE)),"",VLOOKUP($B134,'[1]1718  Exp_Rev Access'!$F$7:$GK$318,$GA$2,FALSE))</f>
        <v>0</v>
      </c>
      <c r="GB134" s="95">
        <f>IF(ISNA(VLOOKUP($B134,'[1]1718  Exp_Rev Access'!$F$7:$GK$318,$GB$2,FALSE)),"",VLOOKUP($B134,'[1]1718  Exp_Rev Access'!$F$7:$GK$318,$GB$2,FALSE))</f>
        <v>0</v>
      </c>
      <c r="GC134" s="95">
        <f>IF(ISNA(VLOOKUP($B134,'[1]1718  Exp_Rev Access'!$F$7:$GK$318,$GC$2,FALSE)),"",VLOOKUP($B134,'[1]1718  Exp_Rev Access'!$F$7:$GK$318,$GC$2,FALSE))</f>
        <v>0</v>
      </c>
      <c r="GD134" s="95">
        <f>IF(ISNA(VLOOKUP($B134,'[1]1718  Exp_Rev Access'!$F$7:$GK$318,$GD$2,FALSE)),"",VLOOKUP($B134,'[1]1718  Exp_Rev Access'!$F$7:$GK$318,$GD$2,FALSE))</f>
        <v>0</v>
      </c>
      <c r="GE134" s="95">
        <f>IF(ISNA(VLOOKUP($B134,'[1]1718  Exp_Rev Access'!$F$7:$GK$318,$GE$2,FALSE)),"",VLOOKUP($B134,'[1]1718  Exp_Rev Access'!$F$7:$GK$318,$GE$2,FALSE))</f>
        <v>0</v>
      </c>
      <c r="GF134" s="95">
        <f>IF(ISNA(VLOOKUP($B134,'[1]1718  Exp_Rev Access'!$F$7:$GK$318,$GF$2,FALSE)),"",VLOOKUP($B134,'[1]1718  Exp_Rev Access'!$F$7:$GK$318,$GF$2,FALSE))</f>
        <v>0</v>
      </c>
      <c r="GG134" s="95">
        <f>IF(ISNA(VLOOKUP($B134,'[1]1718  Exp_Rev Access'!$F$7:$GK$318,$GG$2,FALSE)),"",VLOOKUP($B134,'[1]1718  Exp_Rev Access'!$F$7:$GK$318,$GG$2,FALSE))</f>
        <v>0</v>
      </c>
      <c r="GH134" s="95">
        <f>IF(ISNA(VLOOKUP($B134,'[1]1718  Exp_Rev Access'!$F$7:$GK$318,$GH$2,FALSE)),"",VLOOKUP($B134,'[1]1718  Exp_Rev Access'!$F$7:$GK$318,$GH$2,FALSE))</f>
        <v>0</v>
      </c>
      <c r="GI134" s="95">
        <f>IF(ISNA(VLOOKUP($B134,'[1]1718  Exp_Rev Access'!$F$7:$GK$318,$GI$2,FALSE)),"",VLOOKUP($B134,'[1]1718  Exp_Rev Access'!$F$7:$GK$318,$GI$2,FALSE))</f>
        <v>0</v>
      </c>
      <c r="GJ134" s="95">
        <f>IF(ISNA(VLOOKUP($B134,'[1]1718  Exp_Rev Access'!$F$7:$GK$318,$GJ$2,FALSE)),"",VLOOKUP($B134,'[1]1718  Exp_Rev Access'!$F$7:$GK$318,$GJ$2,FALSE))</f>
        <v>0</v>
      </c>
      <c r="GK134" s="95">
        <f>IF(ISNA(VLOOKUP($B134,'[1]1718  Exp_Rev Access'!$F$7:$GK$318,$GK$2,FALSE)),"",VLOOKUP($B134,'[1]1718  Exp_Rev Access'!$F$7:$GK$318,$GK$2,FALSE))</f>
        <v>0</v>
      </c>
      <c r="GL134" s="95">
        <f>IF(ISNA(VLOOKUP($B134,'[1]1718  Exp_Rev Access'!$F$7:$GK$318,$GL$2,FALSE)),"",VLOOKUP($B134,'[1]1718  Exp_Rev Access'!$F$7:$GK$318,$GL$2,FALSE))</f>
        <v>0</v>
      </c>
      <c r="GM134" s="95">
        <f>IF(ISNA(VLOOKUP($B134,'[1]1718  Exp_Rev Access'!$F$7:$GK$318,$GM$2,FALSE)),"",VLOOKUP($B134,'[1]1718  Exp_Rev Access'!$F$7:$GK$318,$GM$2,FALSE))</f>
        <v>0</v>
      </c>
      <c r="GN134" s="95">
        <f>IF(ISNA(VLOOKUP($B134,'[1]1718  Exp_Rev Access'!$F$7:$GK$318,$GN$2,FALSE)),"",VLOOKUP($B134,'[1]1718  Exp_Rev Access'!$F$7:$GK$318,$GN$2,FALSE))</f>
        <v>0</v>
      </c>
      <c r="GO134" s="95">
        <f>IF(ISNA(VLOOKUP($B134,'[1]1718  Exp_Rev Access'!$F$7:$GK$318,$GO$2,FALSE)),"",VLOOKUP($B134,'[1]1718  Exp_Rev Access'!$F$7:$GK$318,$GO$2,FALSE))</f>
        <v>0</v>
      </c>
      <c r="GP134" s="95">
        <f>IF(ISNA(VLOOKUP($B134,'[1]1718  Exp_Rev Access'!$F$7:$GK$318,$GP$2,FALSE)),"",VLOOKUP($B134,'[1]1718  Exp_Rev Access'!$F$7:$GK$318,$GP$2,FALSE))</f>
        <v>0</v>
      </c>
      <c r="GQ134" s="95">
        <f>IF(ISNA(VLOOKUP($B134,'[1]1718  Exp_Rev Access'!$F$7:$GK$318,$GQ$2,FALSE)),"",VLOOKUP($B134,'[1]1718  Exp_Rev Access'!$F$7:$GK$318,$GQ$2,FALSE))</f>
        <v>0</v>
      </c>
      <c r="GR134" s="95">
        <f>IF(ISNA(VLOOKUP($B134,'[1]1718  Exp_Rev Access'!$F$7:$GK$318,$GR$2,FALSE)),"",VLOOKUP($B134,'[1]1718  Exp_Rev Access'!$F$7:$GK$318,$GR$2,FALSE))</f>
        <v>0</v>
      </c>
      <c r="GS134" s="95">
        <f>IF(ISNA(VLOOKUP($B134,'[1]1718  Exp_Rev Access'!$F$7:$GK$318,$GS$2,FALSE)),"",VLOOKUP($B134,'[1]1718  Exp_Rev Access'!$F$7:$GK$318,$GS$2,FALSE))</f>
        <v>0</v>
      </c>
      <c r="GT134" s="95">
        <f>IF(ISNA(VLOOKUP($B134,'[1]1718  Exp_Rev Access'!$F$7:$GK$318,$GT$2,FALSE)),"",VLOOKUP($B134,'[1]1718  Exp_Rev Access'!$F$7:$GK$318,$GT$2,FALSE))</f>
        <v>200000</v>
      </c>
      <c r="GU134" s="56">
        <f t="shared" si="426"/>
        <v>200000</v>
      </c>
      <c r="GV134" s="92">
        <f t="shared" si="427"/>
        <v>1.6798415773661344E-2</v>
      </c>
      <c r="GW134" s="96">
        <f t="shared" si="428"/>
        <v>200.22826021664699</v>
      </c>
      <c r="HE134" s="97"/>
      <c r="HF134" s="97"/>
      <c r="HG134" s="97"/>
      <c r="HH134" s="97"/>
      <c r="HI134" s="97"/>
      <c r="HJ134" s="97"/>
      <c r="HK134" s="97"/>
      <c r="HL134" s="97"/>
      <c r="HM134" s="97"/>
      <c r="HN134" s="97"/>
    </row>
    <row r="135" spans="1:222" x14ac:dyDescent="0.3">
      <c r="A135" s="108"/>
      <c r="B135" s="88" t="s">
        <v>358</v>
      </c>
      <c r="C135" s="89" t="s">
        <v>359</v>
      </c>
      <c r="D135" s="75">
        <f>IF(ISNA(VLOOKUP($B135,'[1]1718 enrollment_Rev_Exp by size'!$A$7:H472,3,FALSE)),"",VLOOKUP($B135,'[1]1718 enrollment_Rev_Exp by size'!$A$7:$G$350,3,FALSE))</f>
        <v>1357.4599999999998</v>
      </c>
      <c r="E135" s="76">
        <f>IF(ISNA(VLOOKUP($B135,'[1]1718 enrollment_Rev_Exp by size'!$A$7:I472,5,FALSE)),"",VLOOKUP($B135,'[1]1718 enrollment_Rev_Exp by size'!$A$7:$G$350,5,FALSE))</f>
        <v>17707155.91</v>
      </c>
      <c r="F135" s="70">
        <f t="shared" si="385"/>
        <v>17707155.91</v>
      </c>
      <c r="G135" s="70">
        <f t="shared" si="386"/>
        <v>0</v>
      </c>
      <c r="H135" s="90">
        <f>IF(ISNA(VLOOKUP($B135,'[1]1718  Exp_Rev Access'!$F$7:$GK$318,3,FALSE)),"",VLOOKUP($B135,'[1]1718  Exp_Rev Access'!$F$7:$GK$318,3,FALSE))</f>
        <v>4097899.82</v>
      </c>
      <c r="I135" s="90">
        <f>IF(ISNA(VLOOKUP($B135,'[1]1718  Exp_Rev Access'!$F$7:$GK$318,4,FALSE)),"",VLOOKUP($B135,'[1]1718  Exp_Rev Access'!$F$7:$GK$318,4,FALSE))</f>
        <v>29.92</v>
      </c>
      <c r="J135" s="90">
        <f>IF(ISNA(VLOOKUP($B135,'[1]1718  Exp_Rev Access'!$F$7:$GK$318,5,FALSE)),"",VLOOKUP($B135,'[1]1718  Exp_Rev Access'!$F$7:$GK$318,5,FALSE))</f>
        <v>0</v>
      </c>
      <c r="K135" s="90">
        <f>IF(ISNA(VLOOKUP($B135,'[1]1718  Exp_Rev Access'!$F$7:$GK$318,6,FALSE)),"-",VLOOKUP($B135,'[1]1718  Exp_Rev Access'!$F$7:$GK$318,6,FALSE))</f>
        <v>8352.5300000000007</v>
      </c>
      <c r="L135" s="90">
        <f>IF(ISNA(VLOOKUP($B135,'[1]1718  Exp_Rev Access'!$F$7:$GK$318,7,FALSE)),"",VLOOKUP($B135,'[1]1718  Exp_Rev Access'!$F$7:$GK$318,7,FALSE))</f>
        <v>0</v>
      </c>
      <c r="M135" s="90">
        <f>IF(ISNA(VLOOKUP($B135,'[1]1718  Exp_Rev Access'!$F$7:$GK$318,8,FALSE)),"",VLOOKUP($B135,'[1]1718  Exp_Rev Access'!$F$7:$GK$318,8,FALSE))</f>
        <v>13077.47</v>
      </c>
      <c r="N135" s="56">
        <f t="shared" si="412"/>
        <v>4119359.7399999998</v>
      </c>
      <c r="O135" s="91">
        <f t="shared" si="413"/>
        <v>0.23263813573096842</v>
      </c>
      <c r="P135" s="56">
        <f t="shared" si="414"/>
        <v>3034.6085630515818</v>
      </c>
      <c r="Q135" s="90">
        <f>IF(ISNA(VLOOKUP($B135,'[1]1718  Exp_Rev Access'!$F$7:$GK$318,10,FALSE)),"",VLOOKUP($B135,'[1]1718  Exp_Rev Access'!$F$7:$GK$318,10,FALSE))</f>
        <v>0</v>
      </c>
      <c r="R135" s="90">
        <f>IF(ISNA(VLOOKUP($B135,'[1]1718  Exp_Rev Access'!$F$7:$GK$318,11,FALSE)),"",VLOOKUP($B135,'[1]1718  Exp_Rev Access'!$F$7:$GK$318,11,FALSE))</f>
        <v>0</v>
      </c>
      <c r="S135" s="90">
        <f>IF(ISNA(VLOOKUP($B135,'[1]1718  Exp_Rev Access'!$F$7:$GK$318,12,FALSE)),"",VLOOKUP($B135,'[1]1718  Exp_Rev Access'!$F$7:$GK$318,12,FALSE))</f>
        <v>0</v>
      </c>
      <c r="T135" s="90">
        <f>IF(ISNA(VLOOKUP($B135,'[1]1718  Exp_Rev Access'!$F$7:$GK$318,13,FALSE)),"",VLOOKUP($B135,'[1]1718  Exp_Rev Access'!$F$7:$GK$318,13,FALSE))</f>
        <v>0</v>
      </c>
      <c r="U135" s="90">
        <f>IF(ISNA(VLOOKUP($B135,'[1]1718  Exp_Rev Access'!$F$7:$GK$318,14,FALSE)),"",VLOOKUP($B135,'[1]1718  Exp_Rev Access'!$F$7:$GK$318,14,FALSE))</f>
        <v>43435</v>
      </c>
      <c r="V135" s="90">
        <f>IF(ISNA(VLOOKUP($B135,'[1]1718  Exp_Rev Access'!$F$7:$GK$318,15,FALSE)),"",VLOOKUP($B135,'[1]1718  Exp_Rev Access'!$F$7:$GK$318,15,FALSE))</f>
        <v>0</v>
      </c>
      <c r="W135" s="90">
        <f>IF(ISNA(VLOOKUP($B135,'[1]1718  Exp_Rev Access'!$F$7:$GK$318,16,FALSE)),"",VLOOKUP($B135,'[1]1718  Exp_Rev Access'!$F$7:$GK$318,16,FALSE))</f>
        <v>0</v>
      </c>
      <c r="X135" s="90">
        <f>IF(ISNA(VLOOKUP($B135,'[1]1718  Exp_Rev Access'!$F$7:$GK$318,17,FALSE)),"",VLOOKUP($B135,'[1]1718  Exp_Rev Access'!$F$7:$GK$318,17,FALSE))</f>
        <v>0</v>
      </c>
      <c r="Y135" s="90">
        <f>IF(ISNA(VLOOKUP($B135,'[1]1718  Exp_Rev Access'!$F$7:$GK$318,18,FALSE)),"",VLOOKUP($B135,'[1]1718  Exp_Rev Access'!$F$7:$GK$318,18,FALSE))</f>
        <v>48523.1</v>
      </c>
      <c r="Z135" s="90">
        <f>IF(ISNA(VLOOKUP($B135,'[1]1718  Exp_Rev Access'!$F$7:$GK$318,19,FALSE)),"",VLOOKUP($B135,'[1]1718  Exp_Rev Access'!$F$7:$GK$318,19,FALSE))</f>
        <v>0</v>
      </c>
      <c r="AA135" s="90">
        <f>IF(ISNA(VLOOKUP($B135,'[1]1718  Exp_Rev Access'!$F$7:$GK$318,20,FALSE)),"",VLOOKUP($B135,'[1]1718  Exp_Rev Access'!$F$7:$GK$318,20,FALSE))</f>
        <v>0</v>
      </c>
      <c r="AB135" s="90">
        <f>IF(ISNA(VLOOKUP($B135,'[1]1718  Exp_Rev Access'!$F$7:$GK$318,21,FALSE)),"",VLOOKUP($B135,'[1]1718  Exp_Rev Access'!$F$7:$GK$318,21,FALSE))</f>
        <v>0</v>
      </c>
      <c r="AC135" s="90">
        <f>IF(ISNA(VLOOKUP($B135,'[1]1718  Exp_Rev Access'!$F$7:$GK$318,22,FALSE)),"",VLOOKUP($B135,'[1]1718  Exp_Rev Access'!$F$7:$GK$318,22,FALSE))</f>
        <v>0</v>
      </c>
      <c r="AD135" s="90">
        <f>IF(ISNA(VLOOKUP($B135,'[1]1718  Exp_Rev Access'!$F$7:$GK$318,23,FALSE)),"",VLOOKUP($B135,'[1]1718  Exp_Rev Access'!$F$7:$GK$318,23,FALSE))</f>
        <v>141234.92000000001</v>
      </c>
      <c r="AE135" s="90">
        <f>IF(ISNA(VLOOKUP($B135,'[1]1718  Exp_Rev Access'!$F$7:$GK$318,24,FALSE)),"",VLOOKUP($B135,'[1]1718  Exp_Rev Access'!$F$7:$GK$318,24,FALSE))</f>
        <v>10076.620000000001</v>
      </c>
      <c r="AF135" s="90">
        <f>IF(ISNA(VLOOKUP($B135,'[1]1718  Exp_Rev Access'!$F$7:$GK$318,25,FALSE)),"",VLOOKUP($B135,'[1]1718  Exp_Rev Access'!$F$7:$GK$318,25,FALSE))</f>
        <v>0</v>
      </c>
      <c r="AG135" s="90">
        <f>IF(ISNA(VLOOKUP($B135,'[1]1718  Exp_Rev Access'!$F$7:$GK$318,26,FALSE)),"",VLOOKUP($B135,'[1]1718  Exp_Rev Access'!$F$7:$GK$318,26,FALSE))</f>
        <v>164695.01</v>
      </c>
      <c r="AH135" s="90">
        <f>IF(ISNA(VLOOKUP($B135,'[1]1718  Exp_Rev Access'!$F$7:$GK$318,27,FALSE)),"",VLOOKUP($B135,'[1]1718  Exp_Rev Access'!$F$7:$GK$318,27,FALSE))</f>
        <v>129.25</v>
      </c>
      <c r="AI135" s="90">
        <f>IF(ISNA(VLOOKUP($B135,'[1]1718  Exp_Rev Access'!$F$7:$GK$318,28,FALSE)),"",VLOOKUP($B135,'[1]1718  Exp_Rev Access'!$F$7:$GK$318,28,FALSE))</f>
        <v>267617.51</v>
      </c>
      <c r="AJ135" s="90">
        <f>IF(ISNA(VLOOKUP($B135,'[1]1718  Exp_Rev Access'!$F$7:$GK$318,29,FALSE)),"",VLOOKUP($B135,'[1]1718  Exp_Rev Access'!$F$7:$GK$318,29,FALSE))</f>
        <v>24805.7</v>
      </c>
      <c r="AK135" s="90">
        <f>IF(ISNA(VLOOKUP($B135,'[1]1718  Exp_Rev Access'!$F$7:$GK$318,30,FALSE)),"",VLOOKUP($B135,'[1]1718  Exp_Rev Access'!$F$7:$GK$318,30,FALSE))</f>
        <v>16173.52</v>
      </c>
      <c r="AL135" s="90">
        <f>IF(ISNA(VLOOKUP($B135,'[1]1718  Exp_Rev Access'!$F$7:$GK$318,31,FALSE)),"",VLOOKUP($B135,'[1]1718  Exp_Rev Access'!$F$7:$GK$318,31,FALSE))</f>
        <v>0</v>
      </c>
      <c r="AM135" s="56">
        <f t="shared" si="415"/>
        <v>716690.63</v>
      </c>
      <c r="AN135" s="92">
        <f t="shared" si="416"/>
        <v>4.0474632608574576E-2</v>
      </c>
      <c r="AO135" s="71">
        <f t="shared" si="417"/>
        <v>527.96445567456874</v>
      </c>
      <c r="AP135" s="90">
        <f>IF(ISNA(VLOOKUP($B135,'[1]1718  Exp_Rev Access'!$F$7:$GK$318,33,FALSE)),"",VLOOKUP($B135,'[1]1718  Exp_Rev Access'!$F$7:$GK$318,33,FALSE))</f>
        <v>9278701.1699999999</v>
      </c>
      <c r="AQ135" s="90">
        <f>IF(ISNA(VLOOKUP($B135,'[1]1718  Exp_Rev Access'!$F$7:$GK$318,34,FALSE)),"",VLOOKUP($B135,'[1]1718  Exp_Rev Access'!$F$7:$GK$318,34,FALSE))</f>
        <v>369518.65</v>
      </c>
      <c r="AR135" s="90">
        <f>IF(ISNA(VLOOKUP($B135,'[1]1718  Exp_Rev Access'!$F$7:$GK$318,35,FALSE)),"",VLOOKUP($B135,'[1]1718  Exp_Rev Access'!$F$7:$GK$318,35,FALSE))</f>
        <v>0</v>
      </c>
      <c r="AS135" s="90">
        <f>IF(ISNA(VLOOKUP($B135,'[1]1718  Exp_Rev Access'!$F$7:$GK$318,36,FALSE)),"",VLOOKUP($B135,'[1]1718  Exp_Rev Access'!$F$7:$GK$318,36,FALSE))</f>
        <v>0</v>
      </c>
      <c r="AT135" s="90">
        <f>IF(ISNA(VLOOKUP($B135,'[1]1718  Exp_Rev Access'!$F$7:$GK$318,37,FALSE)),"",VLOOKUP($B135,'[1]1718  Exp_Rev Access'!$F$7:$GK$318,37,FALSE))</f>
        <v>0</v>
      </c>
      <c r="AU135" s="56">
        <f t="shared" si="418"/>
        <v>9648219.8200000003</v>
      </c>
      <c r="AV135" s="93">
        <f t="shared" si="419"/>
        <v>0.54487687740701662</v>
      </c>
      <c r="AW135" s="56">
        <f t="shared" si="420"/>
        <v>7107.5536811397769</v>
      </c>
      <c r="AX135" s="90">
        <f>IF(ISNA(VLOOKUP($B135,'[1]1718  Exp_Rev Access'!$F$7:$GK$318,39,FALSE)),"",VLOOKUP($B135,'[1]1718  Exp_Rev Access'!$F$7:$GK$318,39,FALSE))</f>
        <v>0</v>
      </c>
      <c r="AY135" s="90">
        <f>IF(ISNA(VLOOKUP($B135,'[1]1718  Exp_Rev Access'!$F$7:$GK$318,40,FALSE)),"",VLOOKUP($B135,'[1]1718  Exp_Rev Access'!$F$7:$GK$318,40,FALSE))</f>
        <v>1316287.06</v>
      </c>
      <c r="AZ135" s="90">
        <f>IF(ISNA(VLOOKUP($B135,'[1]1718  Exp_Rev Access'!$F$7:$GK$318,41,FALSE)),"",VLOOKUP($B135,'[1]1718  Exp_Rev Access'!$F$7:$GK$318,41,FALSE))</f>
        <v>67571.08</v>
      </c>
      <c r="BA135" s="90">
        <f>IF(ISNA(VLOOKUP($B135,'[1]1718  Exp_Rev Access'!$F$7:$GK$318,42,FALSE)),"",VLOOKUP($B135,'[1]1718  Exp_Rev Access'!$F$7:$GK$318,42,FALSE))</f>
        <v>0</v>
      </c>
      <c r="BB135" s="90">
        <f>IF(ISNA(VLOOKUP($B135,'[1]1718  Exp_Rev Access'!$F$7:$GK$318,43,FALSE)),"",VLOOKUP($B135,'[1]1718  Exp_Rev Access'!$F$7:$GK$318,43,FALSE))</f>
        <v>0</v>
      </c>
      <c r="BC135" s="90">
        <f>IF(ISNA(VLOOKUP($B135,'[1]1718  Exp_Rev Access'!$F$7:$GK$318,44,FALSE)),"",VLOOKUP($B135,'[1]1718  Exp_Rev Access'!$F$7:$GK$318,44,FALSE))</f>
        <v>207423.05</v>
      </c>
      <c r="BD135" s="90">
        <f>IF(ISNA(VLOOKUP($B135,'[1]1718  Exp_Rev Access'!$F$7:$GK$318,45,FALSE)),"",VLOOKUP($B135,'[1]1718  Exp_Rev Access'!$F$7:$GK$318,45,FALSE))</f>
        <v>0</v>
      </c>
      <c r="BE135" s="90">
        <f>IF(ISNA(VLOOKUP($B135,'[1]1718  Exp_Rev Access'!$F$7:$GK$318,46,FALSE)),"",VLOOKUP($B135,'[1]1718  Exp_Rev Access'!$F$7:$GK$318,46,FALSE))</f>
        <v>69628.13</v>
      </c>
      <c r="BF135" s="90">
        <f>IF(ISNA(VLOOKUP($B135,'[1]1718  Exp_Rev Access'!$F$7:$GK$318,47,FALSE)),"",VLOOKUP($B135,'[1]1718  Exp_Rev Access'!$F$7:$GK$318,47,FALSE))</f>
        <v>0</v>
      </c>
      <c r="BG135" s="90">
        <f>IF(ISNA(VLOOKUP($B135,'[1]1718  Exp_Rev Access'!$F$7:$GK$318,48,FALSE)),"",VLOOKUP($B135,'[1]1718  Exp_Rev Access'!$F$7:$GK$318,48,FALSE))</f>
        <v>12309.38</v>
      </c>
      <c r="BH135" s="90">
        <f>IF(ISNA(VLOOKUP($B135,'[1]1718  Exp_Rev Access'!$F$7:$GK$318,49,FALSE)),"",VLOOKUP($B135,'[1]1718  Exp_Rev Access'!$F$7:$GK$318,49,FALSE))</f>
        <v>32706.41</v>
      </c>
      <c r="BI135" s="90">
        <f>IF(ISNA(VLOOKUP($B135,'[1]1718  Exp_Rev Access'!$F$7:$GK$318,50,FALSE)),"",VLOOKUP($B135,'[1]1718  Exp_Rev Access'!$F$7:$GK$318,50,FALSE))</f>
        <v>0</v>
      </c>
      <c r="BJ135" s="90">
        <f>IF(ISNA(VLOOKUP($B135,'[1]1718  Exp_Rev Access'!$F$7:$GK$318,51,FALSE)),"",VLOOKUP($B135,'[1]1718  Exp_Rev Access'!$F$7:$GK$318,51,FALSE))</f>
        <v>3898.93</v>
      </c>
      <c r="BK135" s="90">
        <f>IF(ISNA(VLOOKUP($B135,'[1]1718  Exp_Rev Access'!$F$7:$GK$318,52,FALSE)),"",VLOOKUP($B135,'[1]1718  Exp_Rev Access'!$F$7:$GK$318,52,FALSE))</f>
        <v>746435.02</v>
      </c>
      <c r="BL135" s="90">
        <f>IF(ISNA(VLOOKUP($B135,'[1]1718  Exp_Rev Access'!$F$7:$GK$318,53,FALSE)),"",VLOOKUP($B135,'[1]1718  Exp_Rev Access'!$F$7:$GK$318,53,FALSE))</f>
        <v>0</v>
      </c>
      <c r="BM135" s="90">
        <f>IF(ISNA(VLOOKUP($B135,'[1]1718  Exp_Rev Access'!$F$7:$GK$318,54,FALSE)),"",VLOOKUP($B135,'[1]1718  Exp_Rev Access'!$F$7:$GK$318,54,FALSE))</f>
        <v>0</v>
      </c>
      <c r="BN135" s="90">
        <f>IF(ISNA(VLOOKUP($B135,'[1]1718  Exp_Rev Access'!$F$7:$GK$318,55,FALSE)),"",VLOOKUP($B135,'[1]1718  Exp_Rev Access'!$F$7:$GK$318,55,FALSE))</f>
        <v>0</v>
      </c>
      <c r="BO135" s="90">
        <f>IF(ISNA(VLOOKUP($B135,'[1]1718  Exp_Rev Access'!$F$7:$GK$318,56,FALSE)),"",VLOOKUP($B135,'[1]1718  Exp_Rev Access'!$F$7:$GK$318,56,FALSE))</f>
        <v>0</v>
      </c>
      <c r="BP135" s="90">
        <f>IF(ISNA(VLOOKUP($B135,'[1]1718  Exp_Rev Access'!$F$7:$GK$318,57,FALSE)),"",VLOOKUP($B135,'[1]1718  Exp_Rev Access'!$F$7:$GK$318,57,FALSE))</f>
        <v>0</v>
      </c>
      <c r="BQ135" s="90">
        <f>IF(ISNA(VLOOKUP($B135,'[1]1718  Exp_Rev Access'!$F$7:$GK$318,58,FALSE)),"",VLOOKUP($B135,'[1]1718  Exp_Rev Access'!$F$7:$GK$318,58,FALSE))</f>
        <v>0</v>
      </c>
      <c r="BR135" s="90">
        <f>IF(ISNA(VLOOKUP($B135,'[1]1718  Exp_Rev Access'!$F$7:$GK$318,59,FALSE)),"",VLOOKUP($B135,'[1]1718  Exp_Rev Access'!$F$7:$GK$318,59,FALSE))</f>
        <v>0</v>
      </c>
      <c r="BS135" s="90">
        <f>IF(ISNA(VLOOKUP($B135,'[1]1718  Exp_Rev Access'!$F$7:$GK$318,60,FALSE)),"",VLOOKUP($B135,'[1]1718  Exp_Rev Access'!$F$7:$GK$318,60,FALSE))</f>
        <v>0</v>
      </c>
      <c r="BT135" s="90">
        <f>IF(ISNA(VLOOKUP($B135,'[1]1718  Exp_Rev Access'!$F$7:$GK$318,61,FALSE)),"",VLOOKUP($B135,'[1]1718  Exp_Rev Access'!$F$7:$GK$318,61,FALSE))</f>
        <v>0</v>
      </c>
      <c r="BU135" s="90">
        <f>IF(ISNA(VLOOKUP($B135,'[1]1718  Exp_Rev Access'!$F$7:$GK$318,62,FALSE)),"",VLOOKUP($B135,'[1]1718  Exp_Rev Access'!$F$7:$GK$318,62,FALSE))</f>
        <v>0</v>
      </c>
      <c r="BV135" s="56">
        <f t="shared" si="236"/>
        <v>2456259.06</v>
      </c>
      <c r="BW135" s="92">
        <f t="shared" si="421"/>
        <v>0.13871561714847971</v>
      </c>
      <c r="BX135" s="71">
        <f t="shared" si="422"/>
        <v>1809.452256420079</v>
      </c>
      <c r="BY135" s="90">
        <f>IF(ISNA(VLOOKUP($B135,'[1]1718  Exp_Rev Access'!$F$7:$GK$318,64,FALSE)),"",VLOOKUP($B135,'[1]1718  Exp_Rev Access'!$F$7:$GK$318,64,FALSE))</f>
        <v>0</v>
      </c>
      <c r="BZ135" s="90">
        <f>IF(ISNA(VLOOKUP($B135,'[1]1718  Exp_Rev Access'!$F$7:$GK$318,65,FALSE)),"",VLOOKUP($B135,'[1]1718  Exp_Rev Access'!$F$7:$GK$318,65,FALSE))</f>
        <v>0</v>
      </c>
      <c r="CA135" s="90">
        <f>IF(ISNA(VLOOKUP($B135,'[1]1718  Exp_Rev Access'!$F$7:$GK$318,66,FALSE)),"",VLOOKUP($B135,'[1]1718  Exp_Rev Access'!$F$7:$GK$318,66,FALSE))</f>
        <v>0</v>
      </c>
      <c r="CB135" s="90">
        <f>IF(ISNA(VLOOKUP($B135,'[1]1718  Exp_Rev Access'!$F$7:$GK$318,67,FALSE)),"",VLOOKUP($B135,'[1]1718  Exp_Rev Access'!$F$7:$GK$318,67,FALSE))</f>
        <v>0</v>
      </c>
      <c r="CC135" s="90">
        <f>IF(ISNA(VLOOKUP($B135,'[1]1718  Exp_Rev Access'!$F$7:$GK$318,68,FALSE)),"",VLOOKUP($B135,'[1]1718  Exp_Rev Access'!$F$7:$GK$318,68,FALSE))</f>
        <v>0</v>
      </c>
      <c r="CD135" s="90">
        <f>IF(ISNA(VLOOKUP($B135,'[1]1718  Exp_Rev Access'!$F$7:$GK$318,69,FALSE)),"",VLOOKUP($B135,'[1]1718  Exp_Rev Access'!$F$7:$GK$318,69,FALSE))</f>
        <v>0</v>
      </c>
      <c r="CE135" s="56">
        <f t="shared" si="237"/>
        <v>0</v>
      </c>
      <c r="CF135" s="92">
        <f t="shared" si="251"/>
        <v>0</v>
      </c>
      <c r="CG135" s="78">
        <f t="shared" si="252"/>
        <v>0</v>
      </c>
      <c r="CH135" s="90">
        <f>IF(ISNA(VLOOKUP($B135,'[1]1718  Exp_Rev Access'!$F$7:$GK$318,$CH$2,FALSE)),"",VLOOKUP($B135,'[1]1718  Exp_Rev Access'!$F$7:$GK$318,$CH$2,FALSE))</f>
        <v>0</v>
      </c>
      <c r="CI135" s="90">
        <f>IF(ISNA(VLOOKUP($B135,'[1]1718  Exp_Rev Access'!$F$7:$GK$318,$CI$2,FALSE)),"",VLOOKUP($B135,'[1]1718  Exp_Rev Access'!$F$7:$GK$318,$CI$2,FALSE))</f>
        <v>0</v>
      </c>
      <c r="CJ135" s="90">
        <f>IF(ISNA(VLOOKUP($B135,'[1]1718  Exp_Rev Access'!$F$7:$GK$318,$CJ$2,FALSE)),"",VLOOKUP($B135,'[1]1718  Exp_Rev Access'!$F$7:$GK$318,$CJ$2,FALSE))</f>
        <v>0</v>
      </c>
      <c r="CK135" s="90">
        <f>IF(ISNA(VLOOKUP($B135,'[1]1718  Exp_Rev Access'!$F$7:$GK$318,$CK$2,FALSE)),"",VLOOKUP($B135,'[1]1718  Exp_Rev Access'!$F$7:$GK$318,$CK$2,FALSE))</f>
        <v>0</v>
      </c>
      <c r="CL135" s="90">
        <f>IF(ISNA(VLOOKUP($B135,'[1]1718  Exp_Rev Access'!$F$7:$GK$318,$CL$2,FALSE)),"",VLOOKUP($B135,'[1]1718  Exp_Rev Access'!$F$7:$GK$318,$CL$2,FALSE))</f>
        <v>0</v>
      </c>
      <c r="CM135" s="90">
        <f>IF(ISNA(VLOOKUP($B135,'[1]1718  Exp_Rev Access'!$F$7:$GK$318,$CM$2,FALSE)),"",VLOOKUP($B135,'[1]1718  Exp_Rev Access'!$F$7:$GK$318,$CM$2,FALSE))</f>
        <v>0</v>
      </c>
      <c r="CN135" s="90">
        <f>IF(ISNA(VLOOKUP($B135,'[1]1718  Exp_Rev Access'!$F$7:$GK$318,$CN$2,FALSE)),"",VLOOKUP($B135,'[1]1718  Exp_Rev Access'!$F$7:$GK$318,$CN$2,FALSE))</f>
        <v>0</v>
      </c>
      <c r="CO135" s="90">
        <f>IF(ISNA(VLOOKUP($B135,'[1]1718  Exp_Rev Access'!$F$7:$GK$318,$CO$2,FALSE)),"",VLOOKUP($B135,'[1]1718  Exp_Rev Access'!$F$7:$GK$318,$CO$2,FALSE))</f>
        <v>0</v>
      </c>
      <c r="CP135" s="90">
        <f>IF(ISNA(VLOOKUP($B135,'[1]1718  Exp_Rev Access'!$F$7:$GK$318,$CP$2,FALSE)),"",VLOOKUP($B135,'[1]1718  Exp_Rev Access'!$F$7:$GK$318,$CP$2,FALSE))</f>
        <v>0</v>
      </c>
      <c r="CQ135" s="90">
        <f>IF(ISNA(VLOOKUP($B135,'[1]1718  Exp_Rev Access'!$F$7:$GK$318,$CQ$2,FALSE)),"",VLOOKUP($B135,'[1]1718  Exp_Rev Access'!$F$7:$GK$318,$CQ$2,FALSE))</f>
        <v>354124</v>
      </c>
      <c r="CR135" s="90">
        <f>IF(ISNA(VLOOKUP($B135,'[1]1718  Exp_Rev Access'!$F$7:$GK$318,$CR$2,FALSE)),"",VLOOKUP($B135,'[1]1718  Exp_Rev Access'!$F$7:$GK$318,$CR$2,FALSE))</f>
        <v>0</v>
      </c>
      <c r="CS135" s="90">
        <f>IF(ISNA(VLOOKUP($B135,'[1]1718  Exp_Rev Access'!$F$7:$GK$318,$CS$2,FALSE)),"",VLOOKUP($B135,'[1]1718  Exp_Rev Access'!$F$7:$GK$318,$CS$2,FALSE))</f>
        <v>0</v>
      </c>
      <c r="CT135" s="90">
        <f>IF(ISNA(VLOOKUP($B135,'[1]1718  Exp_Rev Access'!$F$7:$GK$318,$CT$2,FALSE)),"",VLOOKUP($B135,'[1]1718  Exp_Rev Access'!$F$7:$GK$318,$CT$2,FALSE))</f>
        <v>0</v>
      </c>
      <c r="CU135" s="90">
        <f>IF(ISNA(VLOOKUP($B135,'[1]1718  Exp_Rev Access'!$F$7:$GK$318,$CU$2,FALSE)),"",VLOOKUP($B135,'[1]1718  Exp_Rev Access'!$F$7:$GK$318,$CU$2,FALSE))</f>
        <v>168331</v>
      </c>
      <c r="CV135" s="90">
        <f>IF(ISNA(VLOOKUP($B135,'[1]1718  Exp_Rev Access'!$F$7:$GK$318,$CV$2,FALSE)),"",VLOOKUP($B135,'[1]1718  Exp_Rev Access'!$F$7:$GK$318,$CV$2,FALSE))</f>
        <v>45759</v>
      </c>
      <c r="CW135" s="90">
        <f>IF(ISNA(VLOOKUP($B135,'[1]1718  Exp_Rev Access'!$F$7:$GK$318,$CW$2,FALSE)),"",VLOOKUP($B135,'[1]1718  Exp_Rev Access'!$F$7:$GK$318,$CW$2,FALSE))</f>
        <v>0</v>
      </c>
      <c r="CX135" s="90">
        <f>IF(ISNA(VLOOKUP($B135,'[1]1718  Exp_Rev Access'!$F$7:$GK$318,$CX$2,FALSE)),"",VLOOKUP($B135,'[1]1718  Exp_Rev Access'!$F$7:$GK$318,$CX$2,FALSE))</f>
        <v>0</v>
      </c>
      <c r="CY135" s="90">
        <f>IF(ISNA(VLOOKUP($B135,'[1]1718  Exp_Rev Access'!$F$7:$GK$318,$CY$2,FALSE)),"",VLOOKUP($B135,'[1]1718  Exp_Rev Access'!$F$7:$GK$318,$CY$2,FALSE))</f>
        <v>0</v>
      </c>
      <c r="CZ135" s="90">
        <f>IF(ISNA(VLOOKUP($B135,'[1]1718  Exp_Rev Access'!$F$7:$GK$318,$CZ$2,FALSE)),"",VLOOKUP($B135,'[1]1718  Exp_Rev Access'!$F$7:$GK$318,$CZ$2,FALSE))</f>
        <v>0</v>
      </c>
      <c r="DA135" s="90">
        <f>IF(ISNA(VLOOKUP($B135,'[1]1718  Exp_Rev Access'!$F$7:$GK$318,$DA$2,FALSE)),"",VLOOKUP($B135,'[1]1718  Exp_Rev Access'!$F$7:$GK$318,$DA$2,FALSE))</f>
        <v>0</v>
      </c>
      <c r="DB135" s="90">
        <f>IF(ISNA(VLOOKUP($B135,'[1]1718  Exp_Rev Access'!$F$7:$GK$318,$DB$2,FALSE)),"",VLOOKUP($B135,'[1]1718  Exp_Rev Access'!$F$7:$GK$318,$DB$2,FALSE))</f>
        <v>0</v>
      </c>
      <c r="DC135" s="90">
        <f>IF(ISNA(VLOOKUP($B135,'[1]1718  Exp_Rev Access'!$F$7:$GK$318,$DC$2,FALSE)),"",VLOOKUP($B135,'[1]1718  Exp_Rev Access'!$F$7:$GK$318,$DC$2,FALSE))</f>
        <v>0</v>
      </c>
      <c r="DD135" s="90">
        <f>IF(ISNA(VLOOKUP($B135,'[1]1718  Exp_Rev Access'!$F$7:$GK$318,$DD$2,FALSE)),"",VLOOKUP($B135,'[1]1718  Exp_Rev Access'!$F$7:$GK$318,$DD$2,FALSE))</f>
        <v>0</v>
      </c>
      <c r="DE135" s="90">
        <f>IF(ISNA(VLOOKUP($B135,'[1]1718  Exp_Rev Access'!$F$7:$GK$318,$DE$2,FALSE)),"",VLOOKUP($B135,'[1]1718  Exp_Rev Access'!$F$7:$GK$318,$DE$2,FALSE))</f>
        <v>0</v>
      </c>
      <c r="DF135" s="90">
        <f>IF(ISNA(VLOOKUP($B135,'[1]1718  Exp_Rev Access'!$F$7:$GK$318,$DF$2,FALSE)),"",VLOOKUP($B135,'[1]1718  Exp_Rev Access'!$F$7:$GK$318,$DF$2,FALSE))</f>
        <v>0</v>
      </c>
      <c r="DG135" s="90">
        <f>IF(ISNA(VLOOKUP($B135,'[1]1718  Exp_Rev Access'!$F$7:$GK$318,$DG$2,FALSE)),"",VLOOKUP($B135,'[1]1718  Exp_Rev Access'!$F$7:$GK$318,$DG$2,FALSE))</f>
        <v>0</v>
      </c>
      <c r="DH135" s="90">
        <f>IF(ISNA(VLOOKUP($B135,'[1]1718  Exp_Rev Access'!$F$7:$GK$318,$DH$2,FALSE)),"",VLOOKUP($B135,'[1]1718  Exp_Rev Access'!$F$7:$GK$318,$DH$2,FALSE))</f>
        <v>0</v>
      </c>
      <c r="DI135" s="90">
        <f>IF(ISNA(VLOOKUP($B135,'[1]1718  Exp_Rev Access'!$F$7:$GK$318,$DI$2,FALSE)),"",VLOOKUP($B135,'[1]1718  Exp_Rev Access'!$F$7:$GK$318,$DI$2,FALSE))</f>
        <v>137069.23000000001</v>
      </c>
      <c r="DJ135" s="90">
        <f>IF(ISNA(VLOOKUP($B135,'[1]1718  Exp_Rev Access'!$F$7:$GK$318,$DJ$2,FALSE)),"",VLOOKUP($B135,'[1]1718  Exp_Rev Access'!$F$7:$GK$318,$DJ$2,FALSE))</f>
        <v>0</v>
      </c>
      <c r="DK135" s="90">
        <f>IF(ISNA(VLOOKUP($B135,'[1]1718  Exp_Rev Access'!$F$7:$GK$318,$DK$2,FALSE)),"",VLOOKUP($B135,'[1]1718  Exp_Rev Access'!$F$7:$GK$318,$DK$2,FALSE))</f>
        <v>0</v>
      </c>
      <c r="DL135" s="90">
        <f>IF(ISNA(VLOOKUP($B135,'[1]1718  Exp_Rev Access'!$F$7:$GK$318,$DL$2,FALSE)),"",VLOOKUP($B135,'[1]1718  Exp_Rev Access'!$F$7:$GK$318,$DL$2,FALSE))</f>
        <v>0</v>
      </c>
      <c r="DM135" s="90">
        <f>IF(ISNA(VLOOKUP($B135,'[1]1718  Exp_Rev Access'!$F$7:$GK$318,$DM$2,FALSE)),"",VLOOKUP($B135,'[1]1718  Exp_Rev Access'!$F$7:$GK$318,$DM$2,FALSE))</f>
        <v>0</v>
      </c>
      <c r="DN135" s="90">
        <f>IF(ISNA(VLOOKUP($B135,'[1]1718  Exp_Rev Access'!$F$7:$GK$318,$DN$2,FALSE)),"",VLOOKUP($B135,'[1]1718  Exp_Rev Access'!$F$7:$GK$318,$DN$2,FALSE))</f>
        <v>0</v>
      </c>
      <c r="DO135" s="90">
        <f>IF(ISNA(VLOOKUP($B135,'[1]1718  Exp_Rev Access'!$F$7:$GK$318,$DO$2,FALSE)),"",VLOOKUP($B135,'[1]1718  Exp_Rev Access'!$F$7:$GK$318,$DO$2,FALSE))</f>
        <v>0</v>
      </c>
      <c r="DP135" s="90">
        <f>IF(ISNA(VLOOKUP($B135,'[1]1718  Exp_Rev Access'!$F$7:$GK$318,$DP$2,FALSE)),"",VLOOKUP($B135,'[1]1718  Exp_Rev Access'!$F$7:$GK$318,$DP$2,FALSE))</f>
        <v>0</v>
      </c>
      <c r="DQ135" s="90">
        <f>IF(ISNA(VLOOKUP($B135,'[1]1718  Exp_Rev Access'!$F$7:$GK$318,$DQ$2,FALSE)),"",VLOOKUP($B135,'[1]1718  Exp_Rev Access'!$F$7:$GK$318,$DQ$2,FALSE))</f>
        <v>0</v>
      </c>
      <c r="DR135" s="90">
        <f>IF(ISNA(VLOOKUP($B135,'[1]1718  Exp_Rev Access'!$F$7:$GK$318,$DR$2,FALSE)),"",VLOOKUP($B135,'[1]1718  Exp_Rev Access'!$F$7:$GK$318,$DR$2,FALSE))</f>
        <v>0</v>
      </c>
      <c r="DS135" s="90">
        <f>IF(ISNA(VLOOKUP($B135,'[1]1718  Exp_Rev Access'!$F$7:$GK$318,$DS$2,FALSE)),"",VLOOKUP($B135,'[1]1718  Exp_Rev Access'!$F$7:$GK$318,$DS$2,FALSE))</f>
        <v>0</v>
      </c>
      <c r="DT135" s="90">
        <f>IF(ISNA(VLOOKUP($B135,'[1]1718  Exp_Rev Access'!$F$7:$GK$318,$DT$2,FALSE)),"",VLOOKUP($B135,'[1]1718  Exp_Rev Access'!$F$7:$GK$318,$DT$2,FALSE))</f>
        <v>0</v>
      </c>
      <c r="DU135" s="90">
        <f>IF(ISNA(VLOOKUP($B135,'[1]1718  Exp_Rev Access'!$F$7:$GK$318,$DU$2,FALSE)),"",VLOOKUP($B135,'[1]1718  Exp_Rev Access'!$F$7:$GK$318,$DU$2,FALSE))</f>
        <v>0</v>
      </c>
      <c r="DV135" s="90">
        <f>IF(ISNA(VLOOKUP($B135,'[1]1718  Exp_Rev Access'!$F$7:$GK$318,$DV$2,FALSE)),"",VLOOKUP($B135,'[1]1718  Exp_Rev Access'!$F$7:$GK$318,$DV$2,FALSE))</f>
        <v>0</v>
      </c>
      <c r="DW135" s="90">
        <f>IF(ISNA(VLOOKUP($B135,'[1]1718  Exp_Rev Access'!$F$7:$GK$318,$DW$2,FALSE)),"",VLOOKUP($B135,'[1]1718  Exp_Rev Access'!$F$7:$GK$318,$DW$2,FALSE))</f>
        <v>0</v>
      </c>
      <c r="DX135" s="90">
        <f>IF(ISNA(VLOOKUP($B135,'[1]1718  Exp_Rev Access'!$F$7:$GK$318,$DX$2,FALSE)),"",VLOOKUP($B135,'[1]1718  Exp_Rev Access'!$F$7:$GK$318,$DX$2,FALSE))</f>
        <v>0</v>
      </c>
      <c r="DY135" s="90">
        <f>IF(ISNA(VLOOKUP($B135,'[1]1718  Exp_Rev Access'!$F$7:$GK$318,$DY$2,FALSE)),"",VLOOKUP($B135,'[1]1718  Exp_Rev Access'!$F$7:$GK$318,$DY$2,FALSE))</f>
        <v>0</v>
      </c>
      <c r="DZ135" s="90">
        <f>IF(ISNA(VLOOKUP($B135,'[1]1718  Exp_Rev Access'!$F$7:$GK$318,$DZ$2,FALSE)),"",VLOOKUP($B135,'[1]1718  Exp_Rev Access'!$F$7:$GK$318,$DZ$2,FALSE))</f>
        <v>0</v>
      </c>
      <c r="EA135" s="90">
        <f>IF(ISNA(VLOOKUP($B135,'[1]1718  Exp_Rev Access'!$F$7:$GK$318,$EA$2,FALSE)),"",VLOOKUP($B135,'[1]1718  Exp_Rev Access'!$F$7:$GK$318,$EA$2,FALSE))</f>
        <v>0</v>
      </c>
      <c r="EB135" s="90">
        <f>IF(ISNA(VLOOKUP($B135,'[1]1718  Exp_Rev Access'!$F$7:$GK$318,$EB$2,FALSE)),"",VLOOKUP($B135,'[1]1718  Exp_Rev Access'!$F$7:$GK$318,$EB$2,FALSE))</f>
        <v>0</v>
      </c>
      <c r="EC135" s="90">
        <f>IF(ISNA(VLOOKUP($B135,'[1]1718  Exp_Rev Access'!$F$7:$GK$318,$EC$2,FALSE)),"",VLOOKUP($B135,'[1]1718  Exp_Rev Access'!$F$7:$GK$318,$EC$2,FALSE))</f>
        <v>0</v>
      </c>
      <c r="ED135" s="90">
        <f>IF(ISNA(VLOOKUP($B135,'[1]1718  Exp_Rev Access'!$F$7:$GK$318,$ED$2,FALSE)),"",VLOOKUP($B135,'[1]1718  Exp_Rev Access'!$F$7:$GK$318,$ED$2,FALSE))</f>
        <v>0</v>
      </c>
      <c r="EE135" s="90">
        <f>IF(ISNA(VLOOKUP($B135,'[1]1718  Exp_Rev Access'!$F$7:$GK$318,$EE$2,FALSE)),"",VLOOKUP($B135,'[1]1718  Exp_Rev Access'!$F$7:$GK$318,$EE$2,FALSE))</f>
        <v>0</v>
      </c>
      <c r="EF135" s="90">
        <f>IF(ISNA(VLOOKUP($B135,'[1]1718  Exp_Rev Access'!$F$7:$GK$318,$EF$2,FALSE)),"",VLOOKUP($B135,'[1]1718  Exp_Rev Access'!$F$7:$GK$318,$EF$2,FALSE))</f>
        <v>0</v>
      </c>
      <c r="EG135" s="90">
        <f>IF(ISNA(VLOOKUP($B135,'[1]1718  Exp_Rev Access'!$F$7:$GK$318,$EG$2,FALSE)),"",VLOOKUP($B135,'[1]1718  Exp_Rev Access'!$F$7:$GK$318,$EG$2,FALSE))</f>
        <v>0</v>
      </c>
      <c r="EH135" s="90">
        <f>IF(ISNA(VLOOKUP($B135,'[1]1718  Exp_Rev Access'!$F$7:$GK$318,$EH$2,FALSE)),"",VLOOKUP($B135,'[1]1718  Exp_Rev Access'!$F$7:$GK$318,$EH$2,FALSE))</f>
        <v>0</v>
      </c>
      <c r="EI135" s="90">
        <f>IF(ISNA(VLOOKUP($B135,'[1]1718  Exp_Rev Access'!$F$7:$GK$318,$EI$2,FALSE)),"",VLOOKUP($B135,'[1]1718  Exp_Rev Access'!$F$7:$GK$318,$EI$2,FALSE))</f>
        <v>0</v>
      </c>
      <c r="EJ135" s="90">
        <f>IF(ISNA(VLOOKUP($B135,'[1]1718  Exp_Rev Access'!$F$7:$GK$318,$EJ$2,FALSE)),"",VLOOKUP($B135,'[1]1718  Exp_Rev Access'!$F$7:$GK$318,$EJ$2,FALSE))</f>
        <v>0</v>
      </c>
      <c r="EK135" s="90">
        <f>IF(ISNA(VLOOKUP($B135,'[1]1718  Exp_Rev Access'!$F$7:$GK$318,$EK$2,FALSE)),"",VLOOKUP($B135,'[1]1718  Exp_Rev Access'!$F$7:$GK$318,$EK$2,FALSE))</f>
        <v>0</v>
      </c>
      <c r="EL135" s="90">
        <f>IF(ISNA(VLOOKUP($B135,'[1]1718  Exp_Rev Access'!$F$7:$GK$318,$EL$2,FALSE)),"",VLOOKUP($B135,'[1]1718  Exp_Rev Access'!$F$7:$GK$318,$EL$2,FALSE))</f>
        <v>0</v>
      </c>
      <c r="EM135" s="90">
        <f>IF(ISNA(VLOOKUP($B135,'[1]1718  Exp_Rev Access'!$F$7:$GK$318,$EM$2,FALSE)),"",VLOOKUP($B135,'[1]1718  Exp_Rev Access'!$F$7:$GK$318,$EM$2,FALSE))</f>
        <v>0</v>
      </c>
      <c r="EN135" s="90">
        <f>IF(ISNA(VLOOKUP($B135,'[1]1718  Exp_Rev Access'!$F$7:$GK$318,$EN$2,FALSE)),"",VLOOKUP($B135,'[1]1718  Exp_Rev Access'!$F$7:$GK$318,$EN$2,FALSE))</f>
        <v>0</v>
      </c>
      <c r="EO135" s="90">
        <f>IF(ISNA(VLOOKUP($B135,'[1]1718  Exp_Rev Access'!$F$7:$GK$318,$EO$2,FALSE)),"",VLOOKUP($B135,'[1]1718  Exp_Rev Access'!$F$7:$GK$318,$EO$2,FALSE))</f>
        <v>0</v>
      </c>
      <c r="EP135" s="90">
        <f>IF(ISNA(VLOOKUP($B135,'[1]1718  Exp_Rev Access'!$F$7:$GK$318,$EP$2,FALSE)),"",VLOOKUP($B135,'[1]1718  Exp_Rev Access'!$F$7:$GK$318,$EP$2,FALSE))</f>
        <v>0</v>
      </c>
      <c r="EQ135" s="90">
        <f>IF(ISNA(VLOOKUP($B135,'[1]1718  Exp_Rev Access'!$F$7:$GK$318,$EQ$2,FALSE)),"",VLOOKUP($B135,'[1]1718  Exp_Rev Access'!$F$7:$GK$318,$EQ$2,FALSE))</f>
        <v>0</v>
      </c>
      <c r="ER135" s="90">
        <f>IF(ISNA(VLOOKUP($B135,'[1]1718  Exp_Rev Access'!$F$7:$GK$318,$ER$2,FALSE)),"",VLOOKUP($B135,'[1]1718  Exp_Rev Access'!$F$7:$GK$318,$ER$2,FALSE))</f>
        <v>0</v>
      </c>
      <c r="ES135" s="90">
        <f>IF(ISNA(VLOOKUP($B135,'[1]1718  Exp_Rev Access'!$F$7:$GK$318,$ES$2,FALSE)),"",VLOOKUP($B135,'[1]1718  Exp_Rev Access'!$F$7:$GK$318,$ES$2,FALSE))</f>
        <v>0</v>
      </c>
      <c r="ET135" s="90">
        <f>IF(ISNA(VLOOKUP($B135,'[1]1718  Exp_Rev Access'!$F$7:$GK$318,$ET$2,FALSE)),"",VLOOKUP($B135,'[1]1718  Exp_Rev Access'!$F$7:$GK$318,$ET$2,FALSE))</f>
        <v>0</v>
      </c>
      <c r="EU135" s="90">
        <f>IF(ISNA(VLOOKUP($B135,'[1]1718  Exp_Rev Access'!$F$7:$GK$318,$EU$2,FALSE)),"",VLOOKUP($B135,'[1]1718  Exp_Rev Access'!$F$7:$GK$318,$EU$2,FALSE))</f>
        <v>0</v>
      </c>
      <c r="EV135" s="90">
        <f>IF(ISNA(VLOOKUP($B135,'[1]1718  Exp_Rev Access'!$F$7:$GK$318,$EV$2,FALSE)),"",VLOOKUP($B135,'[1]1718  Exp_Rev Access'!$F$7:$GK$318,$EV$2,FALSE))</f>
        <v>0</v>
      </c>
      <c r="EW135" s="90">
        <f>IF(ISNA(VLOOKUP($B135,'[1]1718  Exp_Rev Access'!$F$7:$GK$318,$EW$2,FALSE)),"",VLOOKUP($B135,'[1]1718  Exp_Rev Access'!$F$7:$GK$318,$EW$2,FALSE))</f>
        <v>0</v>
      </c>
      <c r="EX135" s="90">
        <f>IF(ISNA(VLOOKUP($B135,'[1]1718  Exp_Rev Access'!$F$7:$GK$318,$EX$2,FALSE)),"",VLOOKUP($B135,'[1]1718  Exp_Rev Access'!$F$7:$GK$318,$EX$2,FALSE))</f>
        <v>0</v>
      </c>
      <c r="EY135" s="90">
        <f>IF(ISNA(VLOOKUP($B135,'[1]1718  Exp_Rev Access'!$F$7:$GK$318,$EY$2,FALSE)),"",VLOOKUP($B135,'[1]1718  Exp_Rev Access'!$F$7:$GK$318,$EY$2,FALSE))</f>
        <v>0</v>
      </c>
      <c r="EZ135" s="90">
        <f>IF(ISNA(VLOOKUP($B135,'[1]1718  Exp_Rev Access'!$F$7:$GK$318,$EZ$2,FALSE)),"",VLOOKUP($B135,'[1]1718  Exp_Rev Access'!$F$7:$GK$318,$EZ$2,FALSE))</f>
        <v>0</v>
      </c>
      <c r="FA135" s="90">
        <f>IF(ISNA(VLOOKUP($B135,'[1]1718  Exp_Rev Access'!$F$7:$GK$318,$FA$2,FALSE)),"",VLOOKUP($B135,'[1]1718  Exp_Rev Access'!$F$7:$GK$318,$FA$2,FALSE))</f>
        <v>0</v>
      </c>
      <c r="FB135" s="90">
        <f>IF(ISNA(VLOOKUP($B135,'[1]1718  Exp_Rev Access'!$F$7:$GK$318,$FB$2,FALSE)),"",VLOOKUP($B135,'[1]1718  Exp_Rev Access'!$F$7:$GK$318,$FB$2,FALSE))</f>
        <v>0</v>
      </c>
      <c r="FC135" s="90">
        <f>IF(ISNA(VLOOKUP($B135,'[1]1718  Exp_Rev Access'!$F$7:$GK$318,$FC$2,FALSE)),"",VLOOKUP($B135,'[1]1718  Exp_Rev Access'!$F$7:$GK$318,$FC$2,FALSE))</f>
        <v>0</v>
      </c>
      <c r="FD135" s="90">
        <f>IF(ISNA(VLOOKUP($B135,'[1]1718  Exp_Rev Access'!$F$7:$GK$318,$FD$2,FALSE)),"",VLOOKUP($B135,'[1]1718  Exp_Rev Access'!$F$7:$GK$318,$FD$2,FALSE))</f>
        <v>0</v>
      </c>
      <c r="FE135" s="90">
        <f>IF(ISNA(VLOOKUP($B135,'[1]1718  Exp_Rev Access'!$F$7:$GK$318,$FE$2,FALSE)),"",VLOOKUP($B135,'[1]1718  Exp_Rev Access'!$F$7:$GK$318,$FE$2,FALSE))</f>
        <v>0</v>
      </c>
      <c r="FF135" s="90">
        <f>IF(ISNA(VLOOKUP($B135,'[1]1718  Exp_Rev Access'!$F$7:$GK$318,$FF$2,FALSE)),"",VLOOKUP($B135,'[1]1718  Exp_Rev Access'!$F$7:$GK$318,$FF$2,FALSE))</f>
        <v>0</v>
      </c>
      <c r="FG135" s="90">
        <f>IF(ISNA(VLOOKUP($B135,'[1]1718  Exp_Rev Access'!$F$7:$GK$318,$FG$2,FALSE)),"",VLOOKUP($B135,'[1]1718  Exp_Rev Access'!$F$7:$GK$318,$FG$2,FALSE))</f>
        <v>0</v>
      </c>
      <c r="FH135" s="90">
        <f>IF(ISNA(VLOOKUP($B135,'[1]1718  Exp_Rev Access'!$F$7:$GK$318,$FH$2,FALSE)),"",VLOOKUP($B135,'[1]1718  Exp_Rev Access'!$F$7:$GK$318,$FH$2,FALSE))</f>
        <v>0</v>
      </c>
      <c r="FI135" s="90">
        <f>IF(ISNA(VLOOKUP($B135,'[1]1718  Exp_Rev Access'!$F$7:$GK$318,$FI$2,FALSE)),"",VLOOKUP($B135,'[1]1718  Exp_Rev Access'!$F$7:$GK$318,$FI$2,FALSE))</f>
        <v>0</v>
      </c>
      <c r="FJ135" s="90">
        <f>IF(ISNA(VLOOKUP($B135,'[1]1718  Exp_Rev Access'!$F$7:$GK$318,$FJ$2,FALSE)),"",VLOOKUP($B135,'[1]1718  Exp_Rev Access'!$F$7:$GK$318,$FJ$2,FALSE))</f>
        <v>0</v>
      </c>
      <c r="FK135" s="90">
        <f>IF(ISNA(VLOOKUP($B135,'[1]1718  Exp_Rev Access'!$F$7:$GK$318,$FK$2,FALSE)),"",VLOOKUP($B135,'[1]1718  Exp_Rev Access'!$F$7:$GK$318,$FK$2,FALSE))</f>
        <v>0</v>
      </c>
      <c r="FL135" s="90">
        <f>IF(ISNA(VLOOKUP($B135,'[1]1718  Exp_Rev Access'!$F$7:$GK$318,$FL$2,FALSE)),"",VLOOKUP($B135,'[1]1718  Exp_Rev Access'!$F$7:$GK$318,$FL$2,FALSE))</f>
        <v>0</v>
      </c>
      <c r="FM135" s="90">
        <f>IF(ISNA(VLOOKUP($B135,'[1]1718  Exp_Rev Access'!$F$7:$GK$318,$FM$2,FALSE)),"",VLOOKUP($B135,'[1]1718  Exp_Rev Access'!$F$7:$GK$318,$FM$2,FALSE))</f>
        <v>0</v>
      </c>
      <c r="FN135" s="90">
        <f>IF(ISNA(VLOOKUP($B135,'[1]1718  Exp_Rev Access'!$F$7:$GK$318,$FN$2,FALSE)),"",VLOOKUP($B135,'[1]1718  Exp_Rev Access'!$F$7:$GK$318,$FN$2,FALSE))</f>
        <v>0</v>
      </c>
      <c r="FO135" s="90">
        <f>IF(ISNA(VLOOKUP($B135,'[1]1718  Exp_Rev Access'!$F$7:$GK$318,$FO$2,FALSE)),"",VLOOKUP($B135,'[1]1718  Exp_Rev Access'!$F$7:$GK$318,$FO$2,FALSE))</f>
        <v>0</v>
      </c>
      <c r="FP135" s="90">
        <f>IF(ISNA(VLOOKUP($B135,'[1]1718  Exp_Rev Access'!$F$7:$GK$318,$FP$2,FALSE)),"",VLOOKUP($B135,'[1]1718  Exp_Rev Access'!$F$7:$GK$318,$FP$2,FALSE))</f>
        <v>0</v>
      </c>
      <c r="FQ135" s="90">
        <f>IF(ISNA(VLOOKUP($B135,'[1]1718  Exp_Rev Access'!$F$7:$GK$318,$FQ$2,FALSE)),"",VLOOKUP($B135,'[1]1718  Exp_Rev Access'!$F$7:$GK$318,$FQ$2,FALSE))</f>
        <v>0</v>
      </c>
      <c r="FR135" s="90">
        <f>IF(ISNA(VLOOKUP($B135,'[1]1718  Exp_Rev Access'!$F$7:$GK$318,$FR$2,FALSE)),"",VLOOKUP($B135,'[1]1718  Exp_Rev Access'!$F$7:$GK$318,$FR$2,FALSE))</f>
        <v>28341.91</v>
      </c>
      <c r="FS135" s="56">
        <f t="shared" si="423"/>
        <v>733625.14</v>
      </c>
      <c r="FT135" s="92">
        <f t="shared" si="424"/>
        <v>4.1430997938279292E-2</v>
      </c>
      <c r="FU135" s="94">
        <f t="shared" si="425"/>
        <v>540.43960043021536</v>
      </c>
      <c r="FV135" s="95">
        <f>IF(ISNA(VLOOKUP($B135,'[1]1718  Exp_Rev Access'!$F$7:$GK$318,$FV$2,FALSE)),"",VLOOKUP($B135,'[1]1718  Exp_Rev Access'!$F$7:$GK$318,$FV$2,FALSE))</f>
        <v>0</v>
      </c>
      <c r="FW135" s="95">
        <f>IF(ISNA(VLOOKUP($B135,'[1]1718  Exp_Rev Access'!$F$7:$GK$318,$FW$2,FALSE)),"",VLOOKUP($B135,'[1]1718  Exp_Rev Access'!$F$7:$GK$318,$FW$2,FALSE))</f>
        <v>0</v>
      </c>
      <c r="FX135" s="95">
        <f>IF(ISNA(VLOOKUP($B135,'[1]1718  Exp_Rev Access'!$F$7:$GK$318,$FX$2,FALSE)),"",VLOOKUP($B135,'[1]1718  Exp_Rev Access'!$F$7:$GK$318,$FX$2,FALSE))</f>
        <v>0</v>
      </c>
      <c r="FY135" s="95">
        <f>IF(ISNA(VLOOKUP($B135,'[1]1718  Exp_Rev Access'!$F$7:$GK$318,$FY$2,FALSE)),"",VLOOKUP($B135,'[1]1718  Exp_Rev Access'!$F$7:$GK$318,$FY$2,FALSE))</f>
        <v>0</v>
      </c>
      <c r="FZ135" s="95">
        <f>IF(ISNA(VLOOKUP($B135,'[1]1718  Exp_Rev Access'!$F$7:$GK$318,$FZ$2,FALSE)),"",VLOOKUP($B135,'[1]1718  Exp_Rev Access'!$F$7:$GK$318,$FZ$2,FALSE))</f>
        <v>0</v>
      </c>
      <c r="GA135" s="95">
        <f>IF(ISNA(VLOOKUP($B135,'[1]1718  Exp_Rev Access'!$F$7:$GK$318,$GA$2,FALSE)),"",VLOOKUP($B135,'[1]1718  Exp_Rev Access'!$F$7:$GK$318,$GA$2,FALSE))</f>
        <v>0</v>
      </c>
      <c r="GB135" s="95">
        <f>IF(ISNA(VLOOKUP($B135,'[1]1718  Exp_Rev Access'!$F$7:$GK$318,$GB$2,FALSE)),"",VLOOKUP($B135,'[1]1718  Exp_Rev Access'!$F$7:$GK$318,$GB$2,FALSE))</f>
        <v>0</v>
      </c>
      <c r="GC135" s="95">
        <f>IF(ISNA(VLOOKUP($B135,'[1]1718  Exp_Rev Access'!$F$7:$GK$318,$GC$2,FALSE)),"",VLOOKUP($B135,'[1]1718  Exp_Rev Access'!$F$7:$GK$318,$GC$2,FALSE))</f>
        <v>0</v>
      </c>
      <c r="GD135" s="95">
        <f>IF(ISNA(VLOOKUP($B135,'[1]1718  Exp_Rev Access'!$F$7:$GK$318,$GD$2,FALSE)),"",VLOOKUP($B135,'[1]1718  Exp_Rev Access'!$F$7:$GK$318,$GD$2,FALSE))</f>
        <v>0</v>
      </c>
      <c r="GE135" s="95">
        <f>IF(ISNA(VLOOKUP($B135,'[1]1718  Exp_Rev Access'!$F$7:$GK$318,$GE$2,FALSE)),"",VLOOKUP($B135,'[1]1718  Exp_Rev Access'!$F$7:$GK$318,$GE$2,FALSE))</f>
        <v>0</v>
      </c>
      <c r="GF135" s="95">
        <f>IF(ISNA(VLOOKUP($B135,'[1]1718  Exp_Rev Access'!$F$7:$GK$318,$GF$2,FALSE)),"",VLOOKUP($B135,'[1]1718  Exp_Rev Access'!$F$7:$GK$318,$GF$2,FALSE))</f>
        <v>0</v>
      </c>
      <c r="GG135" s="95">
        <f>IF(ISNA(VLOOKUP($B135,'[1]1718  Exp_Rev Access'!$F$7:$GK$318,$GG$2,FALSE)),"",VLOOKUP($B135,'[1]1718  Exp_Rev Access'!$F$7:$GK$318,$GG$2,FALSE))</f>
        <v>0</v>
      </c>
      <c r="GH135" s="95">
        <f>IF(ISNA(VLOOKUP($B135,'[1]1718  Exp_Rev Access'!$F$7:$GK$318,$GH$2,FALSE)),"",VLOOKUP($B135,'[1]1718  Exp_Rev Access'!$F$7:$GK$318,$GH$2,FALSE))</f>
        <v>33001.519999999997</v>
      </c>
      <c r="GI135" s="95">
        <f>IF(ISNA(VLOOKUP($B135,'[1]1718  Exp_Rev Access'!$F$7:$GK$318,$GI$2,FALSE)),"",VLOOKUP($B135,'[1]1718  Exp_Rev Access'!$F$7:$GK$318,$GI$2,FALSE))</f>
        <v>0</v>
      </c>
      <c r="GJ135" s="95">
        <f>IF(ISNA(VLOOKUP($B135,'[1]1718  Exp_Rev Access'!$F$7:$GK$318,$GJ$2,FALSE)),"",VLOOKUP($B135,'[1]1718  Exp_Rev Access'!$F$7:$GK$318,$GJ$2,FALSE))</f>
        <v>0</v>
      </c>
      <c r="GK135" s="95">
        <f>IF(ISNA(VLOOKUP($B135,'[1]1718  Exp_Rev Access'!$F$7:$GK$318,$GK$2,FALSE)),"",VLOOKUP($B135,'[1]1718  Exp_Rev Access'!$F$7:$GK$318,$GK$2,FALSE))</f>
        <v>0</v>
      </c>
      <c r="GL135" s="95">
        <f>IF(ISNA(VLOOKUP($B135,'[1]1718  Exp_Rev Access'!$F$7:$GK$318,$GL$2,FALSE)),"",VLOOKUP($B135,'[1]1718  Exp_Rev Access'!$F$7:$GK$318,$GL$2,FALSE))</f>
        <v>0</v>
      </c>
      <c r="GM135" s="95">
        <f>IF(ISNA(VLOOKUP($B135,'[1]1718  Exp_Rev Access'!$F$7:$GK$318,$GM$2,FALSE)),"",VLOOKUP($B135,'[1]1718  Exp_Rev Access'!$F$7:$GK$318,$GM$2,FALSE))</f>
        <v>0</v>
      </c>
      <c r="GN135" s="95">
        <f>IF(ISNA(VLOOKUP($B135,'[1]1718  Exp_Rev Access'!$F$7:$GK$318,$GN$2,FALSE)),"",VLOOKUP($B135,'[1]1718  Exp_Rev Access'!$F$7:$GK$318,$GN$2,FALSE))</f>
        <v>0</v>
      </c>
      <c r="GO135" s="95">
        <f>IF(ISNA(VLOOKUP($B135,'[1]1718  Exp_Rev Access'!$F$7:$GK$318,$GO$2,FALSE)),"",VLOOKUP($B135,'[1]1718  Exp_Rev Access'!$F$7:$GK$318,$GO$2,FALSE))</f>
        <v>0</v>
      </c>
      <c r="GP135" s="95">
        <f>IF(ISNA(VLOOKUP($B135,'[1]1718  Exp_Rev Access'!$F$7:$GK$318,$GP$2,FALSE)),"",VLOOKUP($B135,'[1]1718  Exp_Rev Access'!$F$7:$GK$318,$GP$2,FALSE))</f>
        <v>0</v>
      </c>
      <c r="GQ135" s="95">
        <f>IF(ISNA(VLOOKUP($B135,'[1]1718  Exp_Rev Access'!$F$7:$GK$318,$GQ$2,FALSE)),"",VLOOKUP($B135,'[1]1718  Exp_Rev Access'!$F$7:$GK$318,$GQ$2,FALSE))</f>
        <v>0</v>
      </c>
      <c r="GR135" s="95">
        <f>IF(ISNA(VLOOKUP($B135,'[1]1718  Exp_Rev Access'!$F$7:$GK$318,$GR$2,FALSE)),"",VLOOKUP($B135,'[1]1718  Exp_Rev Access'!$F$7:$GK$318,$GR$2,FALSE))</f>
        <v>0</v>
      </c>
      <c r="GS135" s="95">
        <f>IF(ISNA(VLOOKUP($B135,'[1]1718  Exp_Rev Access'!$F$7:$GK$318,$GS$2,FALSE)),"",VLOOKUP($B135,'[1]1718  Exp_Rev Access'!$F$7:$GK$318,$GS$2,FALSE))</f>
        <v>0</v>
      </c>
      <c r="GT135" s="95">
        <f>IF(ISNA(VLOOKUP($B135,'[1]1718  Exp_Rev Access'!$F$7:$GK$318,$GT$2,FALSE)),"",VLOOKUP($B135,'[1]1718  Exp_Rev Access'!$F$7:$GK$318,$GT$2,FALSE))</f>
        <v>0</v>
      </c>
      <c r="GU135" s="56">
        <f t="shared" si="426"/>
        <v>33001.519999999997</v>
      </c>
      <c r="GV135" s="92">
        <f t="shared" si="427"/>
        <v>1.8637391666813418E-3</v>
      </c>
      <c r="GW135" s="96">
        <f t="shared" si="428"/>
        <v>24.311228323486514</v>
      </c>
    </row>
    <row r="136" spans="1:222" s="97" customFormat="1" x14ac:dyDescent="0.3">
      <c r="A136" s="98"/>
      <c r="B136" s="99"/>
      <c r="C136" s="82" t="s">
        <v>185</v>
      </c>
      <c r="D136" s="111">
        <f>SUM(D133:D135)</f>
        <v>8351.6299999999992</v>
      </c>
      <c r="E136" s="112">
        <f>SUM(E133:E135)</f>
        <v>103471231.05</v>
      </c>
      <c r="F136" s="113">
        <f t="shared" si="385"/>
        <v>103471231.05</v>
      </c>
      <c r="G136" s="113">
        <f t="shared" si="386"/>
        <v>0</v>
      </c>
      <c r="H136" s="103">
        <f>SUM(H133:H135)</f>
        <v>15121082.209999999</v>
      </c>
      <c r="I136" s="103">
        <f t="shared" ref="I136:M136" si="429">SUM(I133:I135)</f>
        <v>562.13</v>
      </c>
      <c r="J136" s="103">
        <f t="shared" si="429"/>
        <v>0</v>
      </c>
      <c r="K136" s="103">
        <f t="shared" si="429"/>
        <v>15519.42</v>
      </c>
      <c r="L136" s="103">
        <f t="shared" si="429"/>
        <v>0</v>
      </c>
      <c r="M136" s="103">
        <f t="shared" si="429"/>
        <v>68060.399999999994</v>
      </c>
      <c r="N136" s="102">
        <f t="shared" si="412"/>
        <v>15205224.16</v>
      </c>
      <c r="O136" s="58">
        <f t="shared" si="413"/>
        <v>0.14695122504778588</v>
      </c>
      <c r="P136" s="102">
        <f t="shared" si="414"/>
        <v>1820.6295250148776</v>
      </c>
      <c r="Q136" s="103">
        <f>SUM(Q133:Q135)</f>
        <v>72842</v>
      </c>
      <c r="R136" s="103">
        <f t="shared" ref="R136:AL136" si="430">SUM(R133:R135)</f>
        <v>0</v>
      </c>
      <c r="S136" s="103">
        <f t="shared" si="430"/>
        <v>0</v>
      </c>
      <c r="T136" s="103">
        <f t="shared" si="430"/>
        <v>0</v>
      </c>
      <c r="U136" s="103">
        <f t="shared" si="430"/>
        <v>43435</v>
      </c>
      <c r="V136" s="103">
        <f t="shared" si="430"/>
        <v>0</v>
      </c>
      <c r="W136" s="103">
        <f t="shared" si="430"/>
        <v>0</v>
      </c>
      <c r="X136" s="103">
        <f t="shared" si="430"/>
        <v>0</v>
      </c>
      <c r="Y136" s="103">
        <f t="shared" si="430"/>
        <v>82565.790000000008</v>
      </c>
      <c r="Z136" s="103">
        <f t="shared" si="430"/>
        <v>1239</v>
      </c>
      <c r="AA136" s="103">
        <f t="shared" si="430"/>
        <v>0</v>
      </c>
      <c r="AB136" s="103">
        <f t="shared" si="430"/>
        <v>0</v>
      </c>
      <c r="AC136" s="103">
        <f t="shared" si="430"/>
        <v>0</v>
      </c>
      <c r="AD136" s="103">
        <f t="shared" si="430"/>
        <v>1115815.77</v>
      </c>
      <c r="AE136" s="103">
        <f t="shared" si="430"/>
        <v>60747.280000000006</v>
      </c>
      <c r="AF136" s="103">
        <f t="shared" si="430"/>
        <v>0</v>
      </c>
      <c r="AG136" s="103">
        <f t="shared" si="430"/>
        <v>241179.29</v>
      </c>
      <c r="AH136" s="103">
        <f t="shared" si="430"/>
        <v>8095.02</v>
      </c>
      <c r="AI136" s="103">
        <f t="shared" si="430"/>
        <v>331919.35999999999</v>
      </c>
      <c r="AJ136" s="103">
        <f t="shared" si="430"/>
        <v>69271.820000000007</v>
      </c>
      <c r="AK136" s="103">
        <f t="shared" si="430"/>
        <v>329499.44</v>
      </c>
      <c r="AL136" s="103">
        <f t="shared" si="430"/>
        <v>0</v>
      </c>
      <c r="AM136" s="102">
        <f t="shared" si="415"/>
        <v>2356609.7700000005</v>
      </c>
      <c r="AN136" s="61">
        <f t="shared" si="416"/>
        <v>2.2775507221531221E-2</v>
      </c>
      <c r="AO136" s="59">
        <f t="shared" si="417"/>
        <v>282.17363197363875</v>
      </c>
      <c r="AP136" s="103">
        <f>SUM(AP133:AP135)</f>
        <v>54894662.140000001</v>
      </c>
      <c r="AQ136" s="103">
        <f t="shared" ref="AQ136:AT136" si="431">SUM(AQ133:AQ135)</f>
        <v>2239067.2000000002</v>
      </c>
      <c r="AR136" s="103">
        <f t="shared" si="431"/>
        <v>3199247.36</v>
      </c>
      <c r="AS136" s="103">
        <f t="shared" si="431"/>
        <v>0</v>
      </c>
      <c r="AT136" s="103">
        <f t="shared" si="431"/>
        <v>0</v>
      </c>
      <c r="AU136" s="102">
        <f t="shared" si="418"/>
        <v>60332976.700000003</v>
      </c>
      <c r="AV136" s="64">
        <f t="shared" si="419"/>
        <v>0.583089387144196</v>
      </c>
      <c r="AW136" s="102">
        <f t="shared" si="420"/>
        <v>7224.0959788687969</v>
      </c>
      <c r="AX136" s="103">
        <f>SUM(AX133:AX135)</f>
        <v>2714.05</v>
      </c>
      <c r="AY136" s="103">
        <f t="shared" ref="AY136:BU136" si="432">SUM(AY133:AY135)</f>
        <v>8535442.9299999997</v>
      </c>
      <c r="AZ136" s="103">
        <f t="shared" si="432"/>
        <v>561856.34</v>
      </c>
      <c r="BA136" s="103">
        <f t="shared" si="432"/>
        <v>0</v>
      </c>
      <c r="BB136" s="103">
        <f t="shared" si="432"/>
        <v>0</v>
      </c>
      <c r="BC136" s="103">
        <f t="shared" si="432"/>
        <v>1775365.6</v>
      </c>
      <c r="BD136" s="103">
        <f t="shared" si="432"/>
        <v>119819.07</v>
      </c>
      <c r="BE136" s="103">
        <f t="shared" si="432"/>
        <v>338882.59</v>
      </c>
      <c r="BF136" s="103">
        <f t="shared" si="432"/>
        <v>0</v>
      </c>
      <c r="BG136" s="103">
        <f t="shared" si="432"/>
        <v>333819.06</v>
      </c>
      <c r="BH136" s="103">
        <f t="shared" si="432"/>
        <v>173718.69000000003</v>
      </c>
      <c r="BI136" s="103">
        <f t="shared" si="432"/>
        <v>0</v>
      </c>
      <c r="BJ136" s="103">
        <f t="shared" si="432"/>
        <v>46878.42</v>
      </c>
      <c r="BK136" s="103">
        <f t="shared" si="432"/>
        <v>3078441.4</v>
      </c>
      <c r="BL136" s="103">
        <f t="shared" si="432"/>
        <v>0</v>
      </c>
      <c r="BM136" s="103">
        <f t="shared" si="432"/>
        <v>0</v>
      </c>
      <c r="BN136" s="103">
        <f t="shared" si="432"/>
        <v>0</v>
      </c>
      <c r="BO136" s="103">
        <f t="shared" si="432"/>
        <v>0</v>
      </c>
      <c r="BP136" s="103">
        <f t="shared" si="432"/>
        <v>0</v>
      </c>
      <c r="BQ136" s="103">
        <f t="shared" si="432"/>
        <v>0</v>
      </c>
      <c r="BR136" s="103">
        <f t="shared" si="432"/>
        <v>0</v>
      </c>
      <c r="BS136" s="103">
        <f t="shared" si="432"/>
        <v>0</v>
      </c>
      <c r="BT136" s="103">
        <f t="shared" si="432"/>
        <v>0</v>
      </c>
      <c r="BU136" s="103">
        <f t="shared" si="432"/>
        <v>0</v>
      </c>
      <c r="BV136" s="102">
        <f t="shared" si="236"/>
        <v>14966938.15</v>
      </c>
      <c r="BW136" s="61">
        <f t="shared" si="421"/>
        <v>0.14464830463617065</v>
      </c>
      <c r="BX136" s="59">
        <f t="shared" si="422"/>
        <v>1792.0978479650082</v>
      </c>
      <c r="BY136" s="90">
        <f>SUM(BY133:BY135)</f>
        <v>410341.41</v>
      </c>
      <c r="BZ136" s="90">
        <f t="shared" ref="BZ136:CD136" si="433">SUM(BZ133:BZ135)</f>
        <v>4333537.59</v>
      </c>
      <c r="CA136" s="90">
        <f t="shared" si="433"/>
        <v>229186.31</v>
      </c>
      <c r="CB136" s="90">
        <f t="shared" si="433"/>
        <v>0</v>
      </c>
      <c r="CC136" s="90">
        <f t="shared" si="433"/>
        <v>0</v>
      </c>
      <c r="CD136" s="90">
        <f t="shared" si="433"/>
        <v>0</v>
      </c>
      <c r="CE136" s="56">
        <f t="shared" si="237"/>
        <v>4973065.3099999996</v>
      </c>
      <c r="CF136" s="61">
        <f t="shared" si="251"/>
        <v>4.8062299631835684E-2</v>
      </c>
      <c r="CG136" s="62">
        <f t="shared" si="252"/>
        <v>595.46044424860781</v>
      </c>
      <c r="CH136" s="103">
        <f>SUM(CH133:CH135)</f>
        <v>0</v>
      </c>
      <c r="CI136" s="103">
        <f t="shared" ref="CI136:ET136" si="434">SUM(CI133:CI135)</f>
        <v>0</v>
      </c>
      <c r="CJ136" s="103">
        <f t="shared" si="434"/>
        <v>0</v>
      </c>
      <c r="CK136" s="103">
        <f t="shared" si="434"/>
        <v>0</v>
      </c>
      <c r="CL136" s="103">
        <f t="shared" si="434"/>
        <v>0</v>
      </c>
      <c r="CM136" s="103">
        <f t="shared" si="434"/>
        <v>0</v>
      </c>
      <c r="CN136" s="103">
        <f t="shared" si="434"/>
        <v>0</v>
      </c>
      <c r="CO136" s="103">
        <f t="shared" si="434"/>
        <v>0</v>
      </c>
      <c r="CP136" s="103">
        <f t="shared" si="434"/>
        <v>0</v>
      </c>
      <c r="CQ136" s="103">
        <f t="shared" si="434"/>
        <v>1701922.88</v>
      </c>
      <c r="CR136" s="103">
        <f t="shared" si="434"/>
        <v>0</v>
      </c>
      <c r="CS136" s="103">
        <f t="shared" si="434"/>
        <v>30197.33</v>
      </c>
      <c r="CT136" s="103">
        <f t="shared" si="434"/>
        <v>0</v>
      </c>
      <c r="CU136" s="103">
        <f t="shared" si="434"/>
        <v>1313528</v>
      </c>
      <c r="CV136" s="103">
        <f t="shared" si="434"/>
        <v>264266</v>
      </c>
      <c r="CW136" s="103">
        <f t="shared" si="434"/>
        <v>0</v>
      </c>
      <c r="CX136" s="103">
        <f t="shared" si="434"/>
        <v>0</v>
      </c>
      <c r="CY136" s="103">
        <f t="shared" si="434"/>
        <v>0</v>
      </c>
      <c r="CZ136" s="103">
        <f t="shared" si="434"/>
        <v>0</v>
      </c>
      <c r="DA136" s="103">
        <f t="shared" si="434"/>
        <v>0</v>
      </c>
      <c r="DB136" s="103">
        <f t="shared" si="434"/>
        <v>37909</v>
      </c>
      <c r="DC136" s="103">
        <f t="shared" si="434"/>
        <v>0</v>
      </c>
      <c r="DD136" s="103">
        <f t="shared" si="434"/>
        <v>0</v>
      </c>
      <c r="DE136" s="103">
        <f t="shared" si="434"/>
        <v>0</v>
      </c>
      <c r="DF136" s="103">
        <f t="shared" si="434"/>
        <v>0</v>
      </c>
      <c r="DG136" s="103">
        <f t="shared" si="434"/>
        <v>0</v>
      </c>
      <c r="DH136" s="103">
        <f t="shared" si="434"/>
        <v>0</v>
      </c>
      <c r="DI136" s="103">
        <f t="shared" si="434"/>
        <v>1423873.67</v>
      </c>
      <c r="DJ136" s="103">
        <f t="shared" si="434"/>
        <v>0</v>
      </c>
      <c r="DK136" s="103">
        <f t="shared" si="434"/>
        <v>76171.47</v>
      </c>
      <c r="DL136" s="103">
        <f t="shared" si="434"/>
        <v>0</v>
      </c>
      <c r="DM136" s="103">
        <f t="shared" si="434"/>
        <v>0</v>
      </c>
      <c r="DN136" s="103">
        <f t="shared" si="434"/>
        <v>0</v>
      </c>
      <c r="DO136" s="103">
        <f t="shared" si="434"/>
        <v>0</v>
      </c>
      <c r="DP136" s="103">
        <f t="shared" si="434"/>
        <v>0</v>
      </c>
      <c r="DQ136" s="103">
        <f t="shared" si="434"/>
        <v>0</v>
      </c>
      <c r="DR136" s="103">
        <f t="shared" si="434"/>
        <v>0</v>
      </c>
      <c r="DS136" s="103">
        <f t="shared" si="434"/>
        <v>0</v>
      </c>
      <c r="DT136" s="103">
        <f t="shared" si="434"/>
        <v>0</v>
      </c>
      <c r="DU136" s="103">
        <f t="shared" si="434"/>
        <v>0</v>
      </c>
      <c r="DV136" s="103">
        <f t="shared" si="434"/>
        <v>0</v>
      </c>
      <c r="DW136" s="103">
        <f t="shared" si="434"/>
        <v>0</v>
      </c>
      <c r="DX136" s="103">
        <f t="shared" si="434"/>
        <v>0</v>
      </c>
      <c r="DY136" s="103">
        <f t="shared" si="434"/>
        <v>0</v>
      </c>
      <c r="DZ136" s="103">
        <f t="shared" si="434"/>
        <v>0</v>
      </c>
      <c r="EA136" s="103">
        <f t="shared" si="434"/>
        <v>0</v>
      </c>
      <c r="EB136" s="103">
        <f t="shared" si="434"/>
        <v>0</v>
      </c>
      <c r="EC136" s="103">
        <f t="shared" si="434"/>
        <v>0</v>
      </c>
      <c r="ED136" s="103">
        <f t="shared" si="434"/>
        <v>0</v>
      </c>
      <c r="EE136" s="103">
        <f t="shared" si="434"/>
        <v>0</v>
      </c>
      <c r="EF136" s="103">
        <f t="shared" si="434"/>
        <v>0</v>
      </c>
      <c r="EG136" s="103">
        <f t="shared" si="434"/>
        <v>0</v>
      </c>
      <c r="EH136" s="103">
        <f t="shared" si="434"/>
        <v>59602.239999999998</v>
      </c>
      <c r="EI136" s="103">
        <f t="shared" si="434"/>
        <v>0</v>
      </c>
      <c r="EJ136" s="103">
        <f t="shared" si="434"/>
        <v>0</v>
      </c>
      <c r="EK136" s="103">
        <f t="shared" si="434"/>
        <v>0</v>
      </c>
      <c r="EL136" s="103">
        <f t="shared" si="434"/>
        <v>0</v>
      </c>
      <c r="EM136" s="103">
        <f t="shared" si="434"/>
        <v>0</v>
      </c>
      <c r="EN136" s="103">
        <f t="shared" si="434"/>
        <v>0</v>
      </c>
      <c r="EO136" s="103">
        <f t="shared" si="434"/>
        <v>0</v>
      </c>
      <c r="EP136" s="103">
        <f t="shared" si="434"/>
        <v>0</v>
      </c>
      <c r="EQ136" s="103">
        <f t="shared" si="434"/>
        <v>0</v>
      </c>
      <c r="ER136" s="103">
        <f t="shared" si="434"/>
        <v>0</v>
      </c>
      <c r="ES136" s="103">
        <f t="shared" si="434"/>
        <v>0</v>
      </c>
      <c r="ET136" s="103">
        <f t="shared" si="434"/>
        <v>0</v>
      </c>
      <c r="EU136" s="103">
        <f t="shared" ref="EU136:FR136" si="435">SUM(EU133:EU135)</f>
        <v>0</v>
      </c>
      <c r="EV136" s="103">
        <f t="shared" si="435"/>
        <v>36800.75</v>
      </c>
      <c r="EW136" s="103">
        <f t="shared" si="435"/>
        <v>0</v>
      </c>
      <c r="EX136" s="103">
        <f t="shared" si="435"/>
        <v>0</v>
      </c>
      <c r="EY136" s="103">
        <f t="shared" si="435"/>
        <v>0</v>
      </c>
      <c r="EZ136" s="103">
        <f t="shared" si="435"/>
        <v>0</v>
      </c>
      <c r="FA136" s="103">
        <f t="shared" si="435"/>
        <v>0</v>
      </c>
      <c r="FB136" s="103">
        <f t="shared" si="435"/>
        <v>0</v>
      </c>
      <c r="FC136" s="103">
        <f t="shared" si="435"/>
        <v>0</v>
      </c>
      <c r="FD136" s="103">
        <f t="shared" si="435"/>
        <v>0</v>
      </c>
      <c r="FE136" s="103">
        <f t="shared" si="435"/>
        <v>0</v>
      </c>
      <c r="FF136" s="103">
        <f t="shared" si="435"/>
        <v>0</v>
      </c>
      <c r="FG136" s="103">
        <f t="shared" si="435"/>
        <v>0</v>
      </c>
      <c r="FH136" s="103">
        <f t="shared" si="435"/>
        <v>0</v>
      </c>
      <c r="FI136" s="103">
        <f t="shared" si="435"/>
        <v>0</v>
      </c>
      <c r="FJ136" s="103">
        <f t="shared" si="435"/>
        <v>0</v>
      </c>
      <c r="FK136" s="103">
        <f t="shared" si="435"/>
        <v>0</v>
      </c>
      <c r="FL136" s="103">
        <f t="shared" si="435"/>
        <v>0</v>
      </c>
      <c r="FM136" s="103">
        <f t="shared" si="435"/>
        <v>0</v>
      </c>
      <c r="FN136" s="103">
        <f t="shared" si="435"/>
        <v>0</v>
      </c>
      <c r="FO136" s="103">
        <f t="shared" si="435"/>
        <v>0</v>
      </c>
      <c r="FP136" s="103">
        <f t="shared" si="435"/>
        <v>0</v>
      </c>
      <c r="FQ136" s="103">
        <f t="shared" si="435"/>
        <v>54000</v>
      </c>
      <c r="FR136" s="103">
        <f t="shared" si="435"/>
        <v>187808.68000000002</v>
      </c>
      <c r="FS136" s="102">
        <f t="shared" si="423"/>
        <v>5186080.0199999996</v>
      </c>
      <c r="FT136" s="61">
        <f t="shared" si="424"/>
        <v>5.0120985005909037E-2</v>
      </c>
      <c r="FU136" s="115">
        <f t="shared" si="425"/>
        <v>620.96620899153822</v>
      </c>
      <c r="FV136" s="134">
        <f>SUM(FV133:FV135)</f>
        <v>0</v>
      </c>
      <c r="FW136" s="134">
        <f t="shared" ref="FW136:GT136" si="436">SUM(FW133:FW135)</f>
        <v>43622.33</v>
      </c>
      <c r="FX136" s="134">
        <f t="shared" si="436"/>
        <v>0</v>
      </c>
      <c r="FY136" s="134">
        <f t="shared" si="436"/>
        <v>0</v>
      </c>
      <c r="FZ136" s="134">
        <f t="shared" si="436"/>
        <v>0</v>
      </c>
      <c r="GA136" s="134">
        <f t="shared" si="436"/>
        <v>39000.449999999997</v>
      </c>
      <c r="GB136" s="134">
        <f t="shared" si="436"/>
        <v>6950</v>
      </c>
      <c r="GC136" s="134">
        <f t="shared" si="436"/>
        <v>0</v>
      </c>
      <c r="GD136" s="134">
        <f t="shared" si="436"/>
        <v>0</v>
      </c>
      <c r="GE136" s="134">
        <f t="shared" si="436"/>
        <v>0</v>
      </c>
      <c r="GF136" s="134">
        <f t="shared" si="436"/>
        <v>6907.79</v>
      </c>
      <c r="GG136" s="134">
        <f t="shared" si="436"/>
        <v>0</v>
      </c>
      <c r="GH136" s="134">
        <f t="shared" si="436"/>
        <v>149999.21</v>
      </c>
      <c r="GI136" s="134">
        <f t="shared" si="436"/>
        <v>0</v>
      </c>
      <c r="GJ136" s="134">
        <f t="shared" si="436"/>
        <v>0</v>
      </c>
      <c r="GK136" s="134">
        <f t="shared" si="436"/>
        <v>847.16</v>
      </c>
      <c r="GL136" s="134">
        <f t="shared" si="436"/>
        <v>3010</v>
      </c>
      <c r="GM136" s="134">
        <f t="shared" si="436"/>
        <v>0</v>
      </c>
      <c r="GN136" s="134">
        <f t="shared" si="436"/>
        <v>0</v>
      </c>
      <c r="GO136" s="134">
        <f t="shared" si="436"/>
        <v>0</v>
      </c>
      <c r="GP136" s="134">
        <f t="shared" si="436"/>
        <v>0</v>
      </c>
      <c r="GQ136" s="134">
        <f t="shared" si="436"/>
        <v>0</v>
      </c>
      <c r="GR136" s="134">
        <f t="shared" si="436"/>
        <v>0</v>
      </c>
      <c r="GS136" s="134">
        <f t="shared" si="436"/>
        <v>0</v>
      </c>
      <c r="GT136" s="134">
        <f t="shared" si="436"/>
        <v>200000</v>
      </c>
      <c r="GU136" s="102">
        <f t="shared" si="426"/>
        <v>450336.93999999994</v>
      </c>
      <c r="GV136" s="61">
        <f t="shared" si="427"/>
        <v>4.3522913125715627E-3</v>
      </c>
      <c r="GW136" s="65">
        <f t="shared" si="428"/>
        <v>53.922041565538699</v>
      </c>
    </row>
    <row r="137" spans="1:222" s="97" customFormat="1" x14ac:dyDescent="0.3">
      <c r="A137" s="73"/>
      <c r="B137" s="88"/>
      <c r="C137" s="89"/>
      <c r="D137" s="75"/>
      <c r="E137" s="76"/>
      <c r="F137" s="70"/>
      <c r="G137" s="70"/>
      <c r="H137" s="90"/>
      <c r="I137" s="90" t="str">
        <f>IF(ISNA(VLOOKUP($B137,'[1]1718  Exp_Rev Access'!$F$7:$GK$318,4,FALSE)),"",VLOOKUP($B137,'[1]1718  Exp_Rev Access'!$F$7:$GK$318,4,FALSE))</f>
        <v/>
      </c>
      <c r="J137" s="90" t="str">
        <f>IF(ISNA(VLOOKUP($B137,'[1]1718  Exp_Rev Access'!$F$7:$GK$318,5,FALSE)),"",VLOOKUP($B137,'[1]1718  Exp_Rev Access'!$F$7:$GK$318,5,FALSE))</f>
        <v/>
      </c>
      <c r="K137" s="90" t="str">
        <f>IF(ISNA(VLOOKUP($B137,'[1]1718  Exp_Rev Access'!$F$7:$GK$318,6,FALSE)),"-",VLOOKUP($B137,'[1]1718  Exp_Rev Access'!$F$7:$GK$318,6,FALSE))</f>
        <v>-</v>
      </c>
      <c r="L137" s="90" t="str">
        <f>IF(ISNA(VLOOKUP($B137,'[1]1718  Exp_Rev Access'!$F$7:$GK$318,7,FALSE)),"",VLOOKUP($B137,'[1]1718  Exp_Rev Access'!$F$7:$GK$318,7,FALSE))</f>
        <v/>
      </c>
      <c r="M137" s="90" t="str">
        <f>IF(ISNA(VLOOKUP($B137,'[1]1718  Exp_Rev Access'!$F$7:$GK$318,8,FALSE)),"",VLOOKUP($B137,'[1]1718  Exp_Rev Access'!$F$7:$GK$318,8,FALSE))</f>
        <v/>
      </c>
      <c r="N137" s="56"/>
      <c r="O137" s="91"/>
      <c r="P137" s="56"/>
      <c r="Q137" s="90" t="str">
        <f>IF(ISNA(VLOOKUP($B137,'[1]1718  Exp_Rev Access'!$F$7:$GK$318,10,FALSE)),"",VLOOKUP($B137,'[1]1718  Exp_Rev Access'!$F$7:$GK$318,10,FALSE))</f>
        <v/>
      </c>
      <c r="R137" s="90" t="str">
        <f>IF(ISNA(VLOOKUP($B137,'[1]1718  Exp_Rev Access'!$F$7:$GK$318,11,FALSE)),"",VLOOKUP($B137,'[1]1718  Exp_Rev Access'!$F$7:$GK$318,11,FALSE))</f>
        <v/>
      </c>
      <c r="S137" s="90" t="str">
        <f>IF(ISNA(VLOOKUP($B137,'[1]1718  Exp_Rev Access'!$F$7:$GK$318,12,FALSE)),"",VLOOKUP($B137,'[1]1718  Exp_Rev Access'!$F$7:$GK$318,12,FALSE))</f>
        <v/>
      </c>
      <c r="T137" s="90" t="str">
        <f>IF(ISNA(VLOOKUP($B137,'[1]1718  Exp_Rev Access'!$F$7:$GK$318,13,FALSE)),"",VLOOKUP($B137,'[1]1718  Exp_Rev Access'!$F$7:$GK$318,13,FALSE))</f>
        <v/>
      </c>
      <c r="U137" s="90" t="str">
        <f>IF(ISNA(VLOOKUP($B137,'[1]1718  Exp_Rev Access'!$F$7:$GK$318,14,FALSE)),"",VLOOKUP($B137,'[1]1718  Exp_Rev Access'!$F$7:$GK$318,14,FALSE))</f>
        <v/>
      </c>
      <c r="V137" s="90" t="str">
        <f>IF(ISNA(VLOOKUP($B137,'[1]1718  Exp_Rev Access'!$F$7:$GK$318,15,FALSE)),"",VLOOKUP($B137,'[1]1718  Exp_Rev Access'!$F$7:$GK$318,15,FALSE))</f>
        <v/>
      </c>
      <c r="W137" s="90" t="str">
        <f>IF(ISNA(VLOOKUP($B137,'[1]1718  Exp_Rev Access'!$F$7:$GK$318,16,FALSE)),"",VLOOKUP($B137,'[1]1718  Exp_Rev Access'!$F$7:$GK$318,16,FALSE))</f>
        <v/>
      </c>
      <c r="X137" s="90" t="str">
        <f>IF(ISNA(VLOOKUP($B137,'[1]1718  Exp_Rev Access'!$F$7:$GK$318,17,FALSE)),"",VLOOKUP($B137,'[1]1718  Exp_Rev Access'!$F$7:$GK$318,17,FALSE))</f>
        <v/>
      </c>
      <c r="Y137" s="90" t="str">
        <f>IF(ISNA(VLOOKUP($B137,'[1]1718  Exp_Rev Access'!$F$7:$GK$318,18,FALSE)),"",VLOOKUP($B137,'[1]1718  Exp_Rev Access'!$F$7:$GK$318,18,FALSE))</f>
        <v/>
      </c>
      <c r="Z137" s="90" t="str">
        <f>IF(ISNA(VLOOKUP($B137,'[1]1718  Exp_Rev Access'!$F$7:$GK$318,19,FALSE)),"",VLOOKUP($B137,'[1]1718  Exp_Rev Access'!$F$7:$GK$318,19,FALSE))</f>
        <v/>
      </c>
      <c r="AA137" s="90" t="str">
        <f>IF(ISNA(VLOOKUP($B137,'[1]1718  Exp_Rev Access'!$F$7:$GK$318,20,FALSE)),"",VLOOKUP($B137,'[1]1718  Exp_Rev Access'!$F$7:$GK$318,20,FALSE))</f>
        <v/>
      </c>
      <c r="AB137" s="90" t="str">
        <f>IF(ISNA(VLOOKUP($B137,'[1]1718  Exp_Rev Access'!$F$7:$GK$318,21,FALSE)),"",VLOOKUP($B137,'[1]1718  Exp_Rev Access'!$F$7:$GK$318,21,FALSE))</f>
        <v/>
      </c>
      <c r="AC137" s="90" t="str">
        <f>IF(ISNA(VLOOKUP($B137,'[1]1718  Exp_Rev Access'!$F$7:$GK$318,22,FALSE)),"",VLOOKUP($B137,'[1]1718  Exp_Rev Access'!$F$7:$GK$318,22,FALSE))</f>
        <v/>
      </c>
      <c r="AD137" s="90" t="str">
        <f>IF(ISNA(VLOOKUP($B137,'[1]1718  Exp_Rev Access'!$F$7:$GK$318,23,FALSE)),"",VLOOKUP($B137,'[1]1718  Exp_Rev Access'!$F$7:$GK$318,23,FALSE))</f>
        <v/>
      </c>
      <c r="AE137" s="90" t="str">
        <f>IF(ISNA(VLOOKUP($B137,'[1]1718  Exp_Rev Access'!$F$7:$GK$318,24,FALSE)),"",VLOOKUP($B137,'[1]1718  Exp_Rev Access'!$F$7:$GK$318,24,FALSE))</f>
        <v/>
      </c>
      <c r="AF137" s="90" t="str">
        <f>IF(ISNA(VLOOKUP($B137,'[1]1718  Exp_Rev Access'!$F$7:$GK$318,25,FALSE)),"",VLOOKUP($B137,'[1]1718  Exp_Rev Access'!$F$7:$GK$318,25,FALSE))</f>
        <v/>
      </c>
      <c r="AG137" s="90" t="str">
        <f>IF(ISNA(VLOOKUP($B137,'[1]1718  Exp_Rev Access'!$F$7:$GK$318,26,FALSE)),"",VLOOKUP($B137,'[1]1718  Exp_Rev Access'!$F$7:$GK$318,26,FALSE))</f>
        <v/>
      </c>
      <c r="AH137" s="90" t="str">
        <f>IF(ISNA(VLOOKUP($B137,'[1]1718  Exp_Rev Access'!$F$7:$GK$318,27,FALSE)),"",VLOOKUP($B137,'[1]1718  Exp_Rev Access'!$F$7:$GK$318,27,FALSE))</f>
        <v/>
      </c>
      <c r="AI137" s="90" t="str">
        <f>IF(ISNA(VLOOKUP($B137,'[1]1718  Exp_Rev Access'!$F$7:$GK$318,28,FALSE)),"",VLOOKUP($B137,'[1]1718  Exp_Rev Access'!$F$7:$GK$318,28,FALSE))</f>
        <v/>
      </c>
      <c r="AJ137" s="90" t="str">
        <f>IF(ISNA(VLOOKUP($B137,'[1]1718  Exp_Rev Access'!$F$7:$GK$318,29,FALSE)),"",VLOOKUP($B137,'[1]1718  Exp_Rev Access'!$F$7:$GK$318,29,FALSE))</f>
        <v/>
      </c>
      <c r="AK137" s="90" t="str">
        <f>IF(ISNA(VLOOKUP($B137,'[1]1718  Exp_Rev Access'!$F$7:$GK$318,30,FALSE)),"",VLOOKUP($B137,'[1]1718  Exp_Rev Access'!$F$7:$GK$318,30,FALSE))</f>
        <v/>
      </c>
      <c r="AL137" s="90" t="str">
        <f>IF(ISNA(VLOOKUP($B137,'[1]1718  Exp_Rev Access'!$F$7:$GK$318,31,FALSE)),"",VLOOKUP($B137,'[1]1718  Exp_Rev Access'!$F$7:$GK$318,31,FALSE))</f>
        <v/>
      </c>
      <c r="AM137" s="56"/>
      <c r="AN137" s="92"/>
      <c r="AO137" s="71"/>
      <c r="AP137" s="90" t="str">
        <f>IF(ISNA(VLOOKUP($B137,'[1]1718  Exp_Rev Access'!$F$7:$GK$318,33,FALSE)),"",VLOOKUP($B137,'[1]1718  Exp_Rev Access'!$F$7:$GK$318,33,FALSE))</f>
        <v/>
      </c>
      <c r="AQ137" s="90" t="str">
        <f>IF(ISNA(VLOOKUP($B137,'[1]1718  Exp_Rev Access'!$F$7:$GK$318,34,FALSE)),"",VLOOKUP($B137,'[1]1718  Exp_Rev Access'!$F$7:$GK$318,34,FALSE))</f>
        <v/>
      </c>
      <c r="AR137" s="90" t="str">
        <f>IF(ISNA(VLOOKUP($B137,'[1]1718  Exp_Rev Access'!$F$7:$GK$318,35,FALSE)),"",VLOOKUP($B137,'[1]1718  Exp_Rev Access'!$F$7:$GK$318,35,FALSE))</f>
        <v/>
      </c>
      <c r="AS137" s="90" t="str">
        <f>IF(ISNA(VLOOKUP($B137,'[1]1718  Exp_Rev Access'!$F$7:$GK$318,36,FALSE)),"",VLOOKUP($B137,'[1]1718  Exp_Rev Access'!$F$7:$GK$318,36,FALSE))</f>
        <v/>
      </c>
      <c r="AT137" s="90" t="str">
        <f>IF(ISNA(VLOOKUP($B137,'[1]1718  Exp_Rev Access'!$F$7:$GK$318,37,FALSE)),"",VLOOKUP($B137,'[1]1718  Exp_Rev Access'!$F$7:$GK$318,37,FALSE))</f>
        <v/>
      </c>
      <c r="AU137" s="56"/>
      <c r="AV137" s="93"/>
      <c r="AW137" s="56"/>
      <c r="AX137" s="90" t="str">
        <f>IF(ISNA(VLOOKUP($B137,'[1]1718  Exp_Rev Access'!$F$7:$GK$318,39,FALSE)),"",VLOOKUP($B137,'[1]1718  Exp_Rev Access'!$F$7:$GK$318,39,FALSE))</f>
        <v/>
      </c>
      <c r="AY137" s="90" t="str">
        <f>IF(ISNA(VLOOKUP($B137,'[1]1718  Exp_Rev Access'!$F$7:$GK$318,40,FALSE)),"",VLOOKUP($B137,'[1]1718  Exp_Rev Access'!$F$7:$GK$318,40,FALSE))</f>
        <v/>
      </c>
      <c r="AZ137" s="90" t="str">
        <f>IF(ISNA(VLOOKUP($B137,'[1]1718  Exp_Rev Access'!$F$7:$GK$318,41,FALSE)),"",VLOOKUP($B137,'[1]1718  Exp_Rev Access'!$F$7:$GK$318,41,FALSE))</f>
        <v/>
      </c>
      <c r="BA137" s="90" t="str">
        <f>IF(ISNA(VLOOKUP($B137,'[1]1718  Exp_Rev Access'!$F$7:$GK$318,42,FALSE)),"",VLOOKUP($B137,'[1]1718  Exp_Rev Access'!$F$7:$GK$318,42,FALSE))</f>
        <v/>
      </c>
      <c r="BB137" s="90" t="str">
        <f>IF(ISNA(VLOOKUP($B137,'[1]1718  Exp_Rev Access'!$F$7:$GK$318,43,FALSE)),"",VLOOKUP($B137,'[1]1718  Exp_Rev Access'!$F$7:$GK$318,43,FALSE))</f>
        <v/>
      </c>
      <c r="BC137" s="90" t="str">
        <f>IF(ISNA(VLOOKUP($B137,'[1]1718  Exp_Rev Access'!$F$7:$GK$318,44,FALSE)),"",VLOOKUP($B137,'[1]1718  Exp_Rev Access'!$F$7:$GK$318,44,FALSE))</f>
        <v/>
      </c>
      <c r="BD137" s="90" t="str">
        <f>IF(ISNA(VLOOKUP($B137,'[1]1718  Exp_Rev Access'!$F$7:$GK$318,45,FALSE)),"",VLOOKUP($B137,'[1]1718  Exp_Rev Access'!$F$7:$GK$318,45,FALSE))</f>
        <v/>
      </c>
      <c r="BE137" s="90" t="str">
        <f>IF(ISNA(VLOOKUP($B137,'[1]1718  Exp_Rev Access'!$F$7:$GK$318,46,FALSE)),"",VLOOKUP($B137,'[1]1718  Exp_Rev Access'!$F$7:$GK$318,46,FALSE))</f>
        <v/>
      </c>
      <c r="BF137" s="90" t="str">
        <f>IF(ISNA(VLOOKUP($B137,'[1]1718  Exp_Rev Access'!$F$7:$GK$318,47,FALSE)),"",VLOOKUP($B137,'[1]1718  Exp_Rev Access'!$F$7:$GK$318,47,FALSE))</f>
        <v/>
      </c>
      <c r="BG137" s="90" t="str">
        <f>IF(ISNA(VLOOKUP($B137,'[1]1718  Exp_Rev Access'!$F$7:$GK$318,48,FALSE)),"",VLOOKUP($B137,'[1]1718  Exp_Rev Access'!$F$7:$GK$318,48,FALSE))</f>
        <v/>
      </c>
      <c r="BH137" s="90" t="str">
        <f>IF(ISNA(VLOOKUP($B137,'[1]1718  Exp_Rev Access'!$F$7:$GK$318,49,FALSE)),"",VLOOKUP($B137,'[1]1718  Exp_Rev Access'!$F$7:$GK$318,49,FALSE))</f>
        <v/>
      </c>
      <c r="BI137" s="90" t="str">
        <f>IF(ISNA(VLOOKUP($B137,'[1]1718  Exp_Rev Access'!$F$7:$GK$318,50,FALSE)),"",VLOOKUP($B137,'[1]1718  Exp_Rev Access'!$F$7:$GK$318,50,FALSE))</f>
        <v/>
      </c>
      <c r="BJ137" s="90" t="str">
        <f>IF(ISNA(VLOOKUP($B137,'[1]1718  Exp_Rev Access'!$F$7:$GK$318,51,FALSE)),"",VLOOKUP($B137,'[1]1718  Exp_Rev Access'!$F$7:$GK$318,51,FALSE))</f>
        <v/>
      </c>
      <c r="BK137" s="90" t="str">
        <f>IF(ISNA(VLOOKUP($B137,'[1]1718  Exp_Rev Access'!$F$7:$GK$318,52,FALSE)),"",VLOOKUP($B137,'[1]1718  Exp_Rev Access'!$F$7:$GK$318,52,FALSE))</f>
        <v/>
      </c>
      <c r="BL137" s="90" t="str">
        <f>IF(ISNA(VLOOKUP($B137,'[1]1718  Exp_Rev Access'!$F$7:$GK$318,53,FALSE)),"",VLOOKUP($B137,'[1]1718  Exp_Rev Access'!$F$7:$GK$318,53,FALSE))</f>
        <v/>
      </c>
      <c r="BM137" s="90" t="str">
        <f>IF(ISNA(VLOOKUP($B137,'[1]1718  Exp_Rev Access'!$F$7:$GK$318,54,FALSE)),"",VLOOKUP($B137,'[1]1718  Exp_Rev Access'!$F$7:$GK$318,54,FALSE))</f>
        <v/>
      </c>
      <c r="BN137" s="90" t="str">
        <f>IF(ISNA(VLOOKUP($B137,'[1]1718  Exp_Rev Access'!$F$7:$GK$318,55,FALSE)),"",VLOOKUP($B137,'[1]1718  Exp_Rev Access'!$F$7:$GK$318,55,FALSE))</f>
        <v/>
      </c>
      <c r="BO137" s="90" t="str">
        <f>IF(ISNA(VLOOKUP($B137,'[1]1718  Exp_Rev Access'!$F$7:$GK$318,56,FALSE)),"",VLOOKUP($B137,'[1]1718  Exp_Rev Access'!$F$7:$GK$318,56,FALSE))</f>
        <v/>
      </c>
      <c r="BP137" s="90" t="str">
        <f>IF(ISNA(VLOOKUP($B137,'[1]1718  Exp_Rev Access'!$F$7:$GK$318,57,FALSE)),"",VLOOKUP($B137,'[1]1718  Exp_Rev Access'!$F$7:$GK$318,57,FALSE))</f>
        <v/>
      </c>
      <c r="BQ137" s="90" t="str">
        <f>IF(ISNA(VLOOKUP($B137,'[1]1718  Exp_Rev Access'!$F$7:$GK$318,58,FALSE)),"",VLOOKUP($B137,'[1]1718  Exp_Rev Access'!$F$7:$GK$318,58,FALSE))</f>
        <v/>
      </c>
      <c r="BR137" s="90" t="str">
        <f>IF(ISNA(VLOOKUP($B137,'[1]1718  Exp_Rev Access'!$F$7:$GK$318,59,FALSE)),"",VLOOKUP($B137,'[1]1718  Exp_Rev Access'!$F$7:$GK$318,59,FALSE))</f>
        <v/>
      </c>
      <c r="BS137" s="90" t="str">
        <f>IF(ISNA(VLOOKUP($B137,'[1]1718  Exp_Rev Access'!$F$7:$GK$318,60,FALSE)),"",VLOOKUP($B137,'[1]1718  Exp_Rev Access'!$F$7:$GK$318,60,FALSE))</f>
        <v/>
      </c>
      <c r="BT137" s="90" t="str">
        <f>IF(ISNA(VLOOKUP($B137,'[1]1718  Exp_Rev Access'!$F$7:$GK$318,61,FALSE)),"",VLOOKUP($B137,'[1]1718  Exp_Rev Access'!$F$7:$GK$318,61,FALSE))</f>
        <v/>
      </c>
      <c r="BU137" s="90" t="str">
        <f>IF(ISNA(VLOOKUP($B137,'[1]1718  Exp_Rev Access'!$F$7:$GK$318,62,FALSE)),"",VLOOKUP($B137,'[1]1718  Exp_Rev Access'!$F$7:$GK$318,62,FALSE))</f>
        <v/>
      </c>
      <c r="BV137" s="56"/>
      <c r="BW137" s="92"/>
      <c r="BX137" s="71"/>
      <c r="BY137" s="90" t="str">
        <f>IF(ISNA(VLOOKUP($B137,'[1]1718  Exp_Rev Access'!$F$7:$GK$318,64,FALSE)),"",VLOOKUP($B137,'[1]1718  Exp_Rev Access'!$F$7:$GK$318,64,FALSE))</f>
        <v/>
      </c>
      <c r="BZ137" s="90" t="str">
        <f>IF(ISNA(VLOOKUP($B137,'[1]1718  Exp_Rev Access'!$F$7:$GK$318,65,FALSE)),"",VLOOKUP($B137,'[1]1718  Exp_Rev Access'!$F$7:$GK$318,65,FALSE))</f>
        <v/>
      </c>
      <c r="CA137" s="90" t="str">
        <f>IF(ISNA(VLOOKUP($B137,'[1]1718  Exp_Rev Access'!$F$7:$GK$318,66,FALSE)),"",VLOOKUP($B137,'[1]1718  Exp_Rev Access'!$F$7:$GK$318,66,FALSE))</f>
        <v/>
      </c>
      <c r="CB137" s="90" t="str">
        <f>IF(ISNA(VLOOKUP($B137,'[1]1718  Exp_Rev Access'!$F$7:$GK$318,67,FALSE)),"",VLOOKUP($B137,'[1]1718  Exp_Rev Access'!$F$7:$GK$318,67,FALSE))</f>
        <v/>
      </c>
      <c r="CC137" s="90" t="str">
        <f>IF(ISNA(VLOOKUP($B137,'[1]1718  Exp_Rev Access'!$F$7:$GK$318,68,FALSE)),"",VLOOKUP($B137,'[1]1718  Exp_Rev Access'!$F$7:$GK$318,68,FALSE))</f>
        <v/>
      </c>
      <c r="CD137" s="90" t="str">
        <f>IF(ISNA(VLOOKUP($B137,'[1]1718  Exp_Rev Access'!$F$7:$GK$318,69,FALSE)),"",VLOOKUP($B137,'[1]1718  Exp_Rev Access'!$F$7:$GK$318,69,FALSE))</f>
        <v/>
      </c>
      <c r="CE137" s="56">
        <f t="shared" si="237"/>
        <v>0</v>
      </c>
      <c r="CF137" s="92"/>
      <c r="CG137" s="78"/>
      <c r="CH137" s="90" t="str">
        <f>IF(ISNA(VLOOKUP($B137,'[1]1718  Exp_Rev Access'!$F$7:$GK$318,$CH$2,FALSE)),"",VLOOKUP($B137,'[1]1718  Exp_Rev Access'!$F$7:$GK$318,$CH$2,FALSE))</f>
        <v/>
      </c>
      <c r="CI137" s="90" t="str">
        <f>IF(ISNA(VLOOKUP($B137,'[1]1718  Exp_Rev Access'!$F$7:$GK$318,$CI$2,FALSE)),"",VLOOKUP($B137,'[1]1718  Exp_Rev Access'!$F$7:$GK$318,$CI$2,FALSE))</f>
        <v/>
      </c>
      <c r="CJ137" s="90" t="str">
        <f>IF(ISNA(VLOOKUP($B137,'[1]1718  Exp_Rev Access'!$F$7:$GK$318,$CJ$2,FALSE)),"",VLOOKUP($B137,'[1]1718  Exp_Rev Access'!$F$7:$GK$318,$CJ$2,FALSE))</f>
        <v/>
      </c>
      <c r="CK137" s="90" t="str">
        <f>IF(ISNA(VLOOKUP($B137,'[1]1718  Exp_Rev Access'!$F$7:$GK$318,$CK$2,FALSE)),"",VLOOKUP($B137,'[1]1718  Exp_Rev Access'!$F$7:$GK$318,$CK$2,FALSE))</f>
        <v/>
      </c>
      <c r="CL137" s="90" t="str">
        <f>IF(ISNA(VLOOKUP($B137,'[1]1718  Exp_Rev Access'!$F$7:$GK$318,$CL$2,FALSE)),"",VLOOKUP($B137,'[1]1718  Exp_Rev Access'!$F$7:$GK$318,$CL$2,FALSE))</f>
        <v/>
      </c>
      <c r="CM137" s="90" t="str">
        <f>IF(ISNA(VLOOKUP($B137,'[1]1718  Exp_Rev Access'!$F$7:$GK$318,$CM$2,FALSE)),"",VLOOKUP($B137,'[1]1718  Exp_Rev Access'!$F$7:$GK$318,$CM$2,FALSE))</f>
        <v/>
      </c>
      <c r="CN137" s="90" t="str">
        <f>IF(ISNA(VLOOKUP($B137,'[1]1718  Exp_Rev Access'!$F$7:$GK$318,$CN$2,FALSE)),"",VLOOKUP($B137,'[1]1718  Exp_Rev Access'!$F$7:$GK$318,$CN$2,FALSE))</f>
        <v/>
      </c>
      <c r="CO137" s="90" t="str">
        <f>IF(ISNA(VLOOKUP($B137,'[1]1718  Exp_Rev Access'!$F$7:$GK$318,$CO$2,FALSE)),"",VLOOKUP($B137,'[1]1718  Exp_Rev Access'!$F$7:$GK$318,$CO$2,FALSE))</f>
        <v/>
      </c>
      <c r="CP137" s="90" t="str">
        <f>IF(ISNA(VLOOKUP($B137,'[1]1718  Exp_Rev Access'!$F$7:$GK$318,$CP$2,FALSE)),"",VLOOKUP($B137,'[1]1718  Exp_Rev Access'!$F$7:$GK$318,$CP$2,FALSE))</f>
        <v/>
      </c>
      <c r="CQ137" s="90" t="str">
        <f>IF(ISNA(VLOOKUP($B137,'[1]1718  Exp_Rev Access'!$F$7:$GK$318,$CQ$2,FALSE)),"",VLOOKUP($B137,'[1]1718  Exp_Rev Access'!$F$7:$GK$318,$CQ$2,FALSE))</f>
        <v/>
      </c>
      <c r="CR137" s="90" t="str">
        <f>IF(ISNA(VLOOKUP($B137,'[1]1718  Exp_Rev Access'!$F$7:$GK$318,$CR$2,FALSE)),"",VLOOKUP($B137,'[1]1718  Exp_Rev Access'!$F$7:$GK$318,$CR$2,FALSE))</f>
        <v/>
      </c>
      <c r="CS137" s="90" t="str">
        <f>IF(ISNA(VLOOKUP($B137,'[1]1718  Exp_Rev Access'!$F$7:$GK$318,$CS$2,FALSE)),"",VLOOKUP($B137,'[1]1718  Exp_Rev Access'!$F$7:$GK$318,$CS$2,FALSE))</f>
        <v/>
      </c>
      <c r="CT137" s="90" t="str">
        <f>IF(ISNA(VLOOKUP($B137,'[1]1718  Exp_Rev Access'!$F$7:$GK$318,$CT$2,FALSE)),"",VLOOKUP($B137,'[1]1718  Exp_Rev Access'!$F$7:$GK$318,$CT$2,FALSE))</f>
        <v/>
      </c>
      <c r="CU137" s="90" t="str">
        <f>IF(ISNA(VLOOKUP($B137,'[1]1718  Exp_Rev Access'!$F$7:$GK$318,$CU$2,FALSE)),"",VLOOKUP($B137,'[1]1718  Exp_Rev Access'!$F$7:$GK$318,$CU$2,FALSE))</f>
        <v/>
      </c>
      <c r="CV137" s="90" t="str">
        <f>IF(ISNA(VLOOKUP($B137,'[1]1718  Exp_Rev Access'!$F$7:$GK$318,$CV$2,FALSE)),"",VLOOKUP($B137,'[1]1718  Exp_Rev Access'!$F$7:$GK$318,$CV$2,FALSE))</f>
        <v/>
      </c>
      <c r="CW137" s="90" t="str">
        <f>IF(ISNA(VLOOKUP($B137,'[1]1718  Exp_Rev Access'!$F$7:$GK$318,$CW$2,FALSE)),"",VLOOKUP($B137,'[1]1718  Exp_Rev Access'!$F$7:$GK$318,$CW$2,FALSE))</f>
        <v/>
      </c>
      <c r="CX137" s="90" t="str">
        <f>IF(ISNA(VLOOKUP($B137,'[1]1718  Exp_Rev Access'!$F$7:$GK$318,$CX$2,FALSE)),"",VLOOKUP($B137,'[1]1718  Exp_Rev Access'!$F$7:$GK$318,$CX$2,FALSE))</f>
        <v/>
      </c>
      <c r="CY137" s="90" t="str">
        <f>IF(ISNA(VLOOKUP($B137,'[1]1718  Exp_Rev Access'!$F$7:$GK$318,$CY$2,FALSE)),"",VLOOKUP($B137,'[1]1718  Exp_Rev Access'!$F$7:$GK$318,$CY$2,FALSE))</f>
        <v/>
      </c>
      <c r="CZ137" s="90" t="str">
        <f>IF(ISNA(VLOOKUP($B137,'[1]1718  Exp_Rev Access'!$F$7:$GK$318,$CZ$2,FALSE)),"",VLOOKUP($B137,'[1]1718  Exp_Rev Access'!$F$7:$GK$318,$CZ$2,FALSE))</f>
        <v/>
      </c>
      <c r="DA137" s="90" t="str">
        <f>IF(ISNA(VLOOKUP($B137,'[1]1718  Exp_Rev Access'!$F$7:$GK$318,$DA$2,FALSE)),"",VLOOKUP($B137,'[1]1718  Exp_Rev Access'!$F$7:$GK$318,$DA$2,FALSE))</f>
        <v/>
      </c>
      <c r="DB137" s="90" t="str">
        <f>IF(ISNA(VLOOKUP($B137,'[1]1718  Exp_Rev Access'!$F$7:$GK$318,$DB$2,FALSE)),"",VLOOKUP($B137,'[1]1718  Exp_Rev Access'!$F$7:$GK$318,$DB$2,FALSE))</f>
        <v/>
      </c>
      <c r="DC137" s="90" t="str">
        <f>IF(ISNA(VLOOKUP($B137,'[1]1718  Exp_Rev Access'!$F$7:$GK$318,$DC$2,FALSE)),"",VLOOKUP($B137,'[1]1718  Exp_Rev Access'!$F$7:$GK$318,$DC$2,FALSE))</f>
        <v/>
      </c>
      <c r="DD137" s="90" t="str">
        <f>IF(ISNA(VLOOKUP($B137,'[1]1718  Exp_Rev Access'!$F$7:$GK$318,$DD$2,FALSE)),"",VLOOKUP($B137,'[1]1718  Exp_Rev Access'!$F$7:$GK$318,$DD$2,FALSE))</f>
        <v/>
      </c>
      <c r="DE137" s="90" t="str">
        <f>IF(ISNA(VLOOKUP($B137,'[1]1718  Exp_Rev Access'!$F$7:$GK$318,$DE$2,FALSE)),"",VLOOKUP($B137,'[1]1718  Exp_Rev Access'!$F$7:$GK$318,$DE$2,FALSE))</f>
        <v/>
      </c>
      <c r="DF137" s="90" t="str">
        <f>IF(ISNA(VLOOKUP($B137,'[1]1718  Exp_Rev Access'!$F$7:$GK$318,$DF$2,FALSE)),"",VLOOKUP($B137,'[1]1718  Exp_Rev Access'!$F$7:$GK$318,$DF$2,FALSE))</f>
        <v/>
      </c>
      <c r="DG137" s="90" t="str">
        <f>IF(ISNA(VLOOKUP($B137,'[1]1718  Exp_Rev Access'!$F$7:$GK$318,$DG$2,FALSE)),"",VLOOKUP($B137,'[1]1718  Exp_Rev Access'!$F$7:$GK$318,$DG$2,FALSE))</f>
        <v/>
      </c>
      <c r="DH137" s="90" t="str">
        <f>IF(ISNA(VLOOKUP($B137,'[1]1718  Exp_Rev Access'!$F$7:$GK$318,$DH$2,FALSE)),"",VLOOKUP($B137,'[1]1718  Exp_Rev Access'!$F$7:$GK$318,$DH$2,FALSE))</f>
        <v/>
      </c>
      <c r="DI137" s="90" t="str">
        <f>IF(ISNA(VLOOKUP($B137,'[1]1718  Exp_Rev Access'!$F$7:$GK$318,$DI$2,FALSE)),"",VLOOKUP($B137,'[1]1718  Exp_Rev Access'!$F$7:$GK$318,$DI$2,FALSE))</f>
        <v/>
      </c>
      <c r="DJ137" s="90" t="str">
        <f>IF(ISNA(VLOOKUP($B137,'[1]1718  Exp_Rev Access'!$F$7:$GK$318,$DJ$2,FALSE)),"",VLOOKUP($B137,'[1]1718  Exp_Rev Access'!$F$7:$GK$318,$DJ$2,FALSE))</f>
        <v/>
      </c>
      <c r="DK137" s="90" t="str">
        <f>IF(ISNA(VLOOKUP($B137,'[1]1718  Exp_Rev Access'!$F$7:$GK$318,$DK$2,FALSE)),"",VLOOKUP($B137,'[1]1718  Exp_Rev Access'!$F$7:$GK$318,$DK$2,FALSE))</f>
        <v/>
      </c>
      <c r="DL137" s="90" t="str">
        <f>IF(ISNA(VLOOKUP($B137,'[1]1718  Exp_Rev Access'!$F$7:$GK$318,$DL$2,FALSE)),"",VLOOKUP($B137,'[1]1718  Exp_Rev Access'!$F$7:$GK$318,$DL$2,FALSE))</f>
        <v/>
      </c>
      <c r="DM137" s="90" t="str">
        <f>IF(ISNA(VLOOKUP($B137,'[1]1718  Exp_Rev Access'!$F$7:$GK$318,$DM$2,FALSE)),"",VLOOKUP($B137,'[1]1718  Exp_Rev Access'!$F$7:$GK$318,$DM$2,FALSE))</f>
        <v/>
      </c>
      <c r="DN137" s="90" t="str">
        <f>IF(ISNA(VLOOKUP($B137,'[1]1718  Exp_Rev Access'!$F$7:$GK$318,$DN$2,FALSE)),"",VLOOKUP($B137,'[1]1718  Exp_Rev Access'!$F$7:$GK$318,$DN$2,FALSE))</f>
        <v/>
      </c>
      <c r="DO137" s="90" t="str">
        <f>IF(ISNA(VLOOKUP($B137,'[1]1718  Exp_Rev Access'!$F$7:$GK$318,$DO$2,FALSE)),"",VLOOKUP($B137,'[1]1718  Exp_Rev Access'!$F$7:$GK$318,$DO$2,FALSE))</f>
        <v/>
      </c>
      <c r="DP137" s="90" t="str">
        <f>IF(ISNA(VLOOKUP($B137,'[1]1718  Exp_Rev Access'!$F$7:$GK$318,$DP$2,FALSE)),"",VLOOKUP($B137,'[1]1718  Exp_Rev Access'!$F$7:$GK$318,$DP$2,FALSE))</f>
        <v/>
      </c>
      <c r="DQ137" s="90" t="str">
        <f>IF(ISNA(VLOOKUP($B137,'[1]1718  Exp_Rev Access'!$F$7:$GK$318,$DQ$2,FALSE)),"",VLOOKUP($B137,'[1]1718  Exp_Rev Access'!$F$7:$GK$318,$DQ$2,FALSE))</f>
        <v/>
      </c>
      <c r="DR137" s="90" t="str">
        <f>IF(ISNA(VLOOKUP($B137,'[1]1718  Exp_Rev Access'!$F$7:$GK$318,$DR$2,FALSE)),"",VLOOKUP($B137,'[1]1718  Exp_Rev Access'!$F$7:$GK$318,$DR$2,FALSE))</f>
        <v/>
      </c>
      <c r="DS137" s="90" t="str">
        <f>IF(ISNA(VLOOKUP($B137,'[1]1718  Exp_Rev Access'!$F$7:$GK$318,$DS$2,FALSE)),"",VLOOKUP($B137,'[1]1718  Exp_Rev Access'!$F$7:$GK$318,$DS$2,FALSE))</f>
        <v/>
      </c>
      <c r="DT137" s="90" t="str">
        <f>IF(ISNA(VLOOKUP($B137,'[1]1718  Exp_Rev Access'!$F$7:$GK$318,$DT$2,FALSE)),"",VLOOKUP($B137,'[1]1718  Exp_Rev Access'!$F$7:$GK$318,$DT$2,FALSE))</f>
        <v/>
      </c>
      <c r="DU137" s="90" t="str">
        <f>IF(ISNA(VLOOKUP($B137,'[1]1718  Exp_Rev Access'!$F$7:$GK$318,$DU$2,FALSE)),"",VLOOKUP($B137,'[1]1718  Exp_Rev Access'!$F$7:$GK$318,$DU$2,FALSE))</f>
        <v/>
      </c>
      <c r="DV137" s="90" t="str">
        <f>IF(ISNA(VLOOKUP($B137,'[1]1718  Exp_Rev Access'!$F$7:$GK$318,$DV$2,FALSE)),"",VLOOKUP($B137,'[1]1718  Exp_Rev Access'!$F$7:$GK$318,$DV$2,FALSE))</f>
        <v/>
      </c>
      <c r="DW137" s="90" t="str">
        <f>IF(ISNA(VLOOKUP($B137,'[1]1718  Exp_Rev Access'!$F$7:$GK$318,$DW$2,FALSE)),"",VLOOKUP($B137,'[1]1718  Exp_Rev Access'!$F$7:$GK$318,$DW$2,FALSE))</f>
        <v/>
      </c>
      <c r="DX137" s="90" t="str">
        <f>IF(ISNA(VLOOKUP($B137,'[1]1718  Exp_Rev Access'!$F$7:$GK$318,$DX$2,FALSE)),"",VLOOKUP($B137,'[1]1718  Exp_Rev Access'!$F$7:$GK$318,$DX$2,FALSE))</f>
        <v/>
      </c>
      <c r="DY137" s="90" t="str">
        <f>IF(ISNA(VLOOKUP($B137,'[1]1718  Exp_Rev Access'!$F$7:$GK$318,$DY$2,FALSE)),"",VLOOKUP($B137,'[1]1718  Exp_Rev Access'!$F$7:$GK$318,$DY$2,FALSE))</f>
        <v/>
      </c>
      <c r="DZ137" s="90" t="str">
        <f>IF(ISNA(VLOOKUP($B137,'[1]1718  Exp_Rev Access'!$F$7:$GK$318,$DZ$2,FALSE)),"",VLOOKUP($B137,'[1]1718  Exp_Rev Access'!$F$7:$GK$318,$DZ$2,FALSE))</f>
        <v/>
      </c>
      <c r="EA137" s="90" t="str">
        <f>IF(ISNA(VLOOKUP($B137,'[1]1718  Exp_Rev Access'!$F$7:$GK$318,$EA$2,FALSE)),"",VLOOKUP($B137,'[1]1718  Exp_Rev Access'!$F$7:$GK$318,$EA$2,FALSE))</f>
        <v/>
      </c>
      <c r="EB137" s="90" t="str">
        <f>IF(ISNA(VLOOKUP($B137,'[1]1718  Exp_Rev Access'!$F$7:$GK$318,$EB$2,FALSE)),"",VLOOKUP($B137,'[1]1718  Exp_Rev Access'!$F$7:$GK$318,$EB$2,FALSE))</f>
        <v/>
      </c>
      <c r="EC137" s="90" t="str">
        <f>IF(ISNA(VLOOKUP($B137,'[1]1718  Exp_Rev Access'!$F$7:$GK$318,$EC$2,FALSE)),"",VLOOKUP($B137,'[1]1718  Exp_Rev Access'!$F$7:$GK$318,$EC$2,FALSE))</f>
        <v/>
      </c>
      <c r="ED137" s="90" t="str">
        <f>IF(ISNA(VLOOKUP($B137,'[1]1718  Exp_Rev Access'!$F$7:$GK$318,$ED$2,FALSE)),"",VLOOKUP($B137,'[1]1718  Exp_Rev Access'!$F$7:$GK$318,$ED$2,FALSE))</f>
        <v/>
      </c>
      <c r="EE137" s="90" t="str">
        <f>IF(ISNA(VLOOKUP($B137,'[1]1718  Exp_Rev Access'!$F$7:$GK$318,$EE$2,FALSE)),"",VLOOKUP($B137,'[1]1718  Exp_Rev Access'!$F$7:$GK$318,$EE$2,FALSE))</f>
        <v/>
      </c>
      <c r="EF137" s="90" t="str">
        <f>IF(ISNA(VLOOKUP($B137,'[1]1718  Exp_Rev Access'!$F$7:$GK$318,$EF$2,FALSE)),"",VLOOKUP($B137,'[1]1718  Exp_Rev Access'!$F$7:$GK$318,$EF$2,FALSE))</f>
        <v/>
      </c>
      <c r="EG137" s="90" t="str">
        <f>IF(ISNA(VLOOKUP($B137,'[1]1718  Exp_Rev Access'!$F$7:$GK$318,$EG$2,FALSE)),"",VLOOKUP($B137,'[1]1718  Exp_Rev Access'!$F$7:$GK$318,$EG$2,FALSE))</f>
        <v/>
      </c>
      <c r="EH137" s="90" t="str">
        <f>IF(ISNA(VLOOKUP($B137,'[1]1718  Exp_Rev Access'!$F$7:$GK$318,$EH$2,FALSE)),"",VLOOKUP($B137,'[1]1718  Exp_Rev Access'!$F$7:$GK$318,$EH$2,FALSE))</f>
        <v/>
      </c>
      <c r="EI137" s="90" t="str">
        <f>IF(ISNA(VLOOKUP($B137,'[1]1718  Exp_Rev Access'!$F$7:$GK$318,$EI$2,FALSE)),"",VLOOKUP($B137,'[1]1718  Exp_Rev Access'!$F$7:$GK$318,$EI$2,FALSE))</f>
        <v/>
      </c>
      <c r="EJ137" s="90" t="str">
        <f>IF(ISNA(VLOOKUP($B137,'[1]1718  Exp_Rev Access'!$F$7:$GK$318,$EJ$2,FALSE)),"",VLOOKUP($B137,'[1]1718  Exp_Rev Access'!$F$7:$GK$318,$EJ$2,FALSE))</f>
        <v/>
      </c>
      <c r="EK137" s="90" t="str">
        <f>IF(ISNA(VLOOKUP($B137,'[1]1718  Exp_Rev Access'!$F$7:$GK$318,$EK$2,FALSE)),"",VLOOKUP($B137,'[1]1718  Exp_Rev Access'!$F$7:$GK$318,$EK$2,FALSE))</f>
        <v/>
      </c>
      <c r="EL137" s="90" t="str">
        <f>IF(ISNA(VLOOKUP($B137,'[1]1718  Exp_Rev Access'!$F$7:$GK$318,$EL$2,FALSE)),"",VLOOKUP($B137,'[1]1718  Exp_Rev Access'!$F$7:$GK$318,$EL$2,FALSE))</f>
        <v/>
      </c>
      <c r="EM137" s="90" t="str">
        <f>IF(ISNA(VLOOKUP($B137,'[1]1718  Exp_Rev Access'!$F$7:$GK$318,$EM$2,FALSE)),"",VLOOKUP($B137,'[1]1718  Exp_Rev Access'!$F$7:$GK$318,$EM$2,FALSE))</f>
        <v/>
      </c>
      <c r="EN137" s="90" t="str">
        <f>IF(ISNA(VLOOKUP($B137,'[1]1718  Exp_Rev Access'!$F$7:$GK$318,$EN$2,FALSE)),"",VLOOKUP($B137,'[1]1718  Exp_Rev Access'!$F$7:$GK$318,$EN$2,FALSE))</f>
        <v/>
      </c>
      <c r="EO137" s="90" t="str">
        <f>IF(ISNA(VLOOKUP($B137,'[1]1718  Exp_Rev Access'!$F$7:$GK$318,$EO$2,FALSE)),"",VLOOKUP($B137,'[1]1718  Exp_Rev Access'!$F$7:$GK$318,$EO$2,FALSE))</f>
        <v/>
      </c>
      <c r="EP137" s="90" t="str">
        <f>IF(ISNA(VLOOKUP($B137,'[1]1718  Exp_Rev Access'!$F$7:$GK$318,$EP$2,FALSE)),"",VLOOKUP($B137,'[1]1718  Exp_Rev Access'!$F$7:$GK$318,$EP$2,FALSE))</f>
        <v/>
      </c>
      <c r="EQ137" s="90" t="str">
        <f>IF(ISNA(VLOOKUP($B137,'[1]1718  Exp_Rev Access'!$F$7:$GK$318,$EQ$2,FALSE)),"",VLOOKUP($B137,'[1]1718  Exp_Rev Access'!$F$7:$GK$318,$EQ$2,FALSE))</f>
        <v/>
      </c>
      <c r="ER137" s="90" t="str">
        <f>IF(ISNA(VLOOKUP($B137,'[1]1718  Exp_Rev Access'!$F$7:$GK$318,$ER$2,FALSE)),"",VLOOKUP($B137,'[1]1718  Exp_Rev Access'!$F$7:$GK$318,$ER$2,FALSE))</f>
        <v/>
      </c>
      <c r="ES137" s="90" t="str">
        <f>IF(ISNA(VLOOKUP($B137,'[1]1718  Exp_Rev Access'!$F$7:$GK$318,$ES$2,FALSE)),"",VLOOKUP($B137,'[1]1718  Exp_Rev Access'!$F$7:$GK$318,$ES$2,FALSE))</f>
        <v/>
      </c>
      <c r="ET137" s="90" t="str">
        <f>IF(ISNA(VLOOKUP($B137,'[1]1718  Exp_Rev Access'!$F$7:$GK$318,$ET$2,FALSE)),"",VLOOKUP($B137,'[1]1718  Exp_Rev Access'!$F$7:$GK$318,$ET$2,FALSE))</f>
        <v/>
      </c>
      <c r="EU137" s="90" t="str">
        <f>IF(ISNA(VLOOKUP($B137,'[1]1718  Exp_Rev Access'!$F$7:$GK$318,$EU$2,FALSE)),"",VLOOKUP($B137,'[1]1718  Exp_Rev Access'!$F$7:$GK$318,$EU$2,FALSE))</f>
        <v/>
      </c>
      <c r="EV137" s="90" t="str">
        <f>IF(ISNA(VLOOKUP($B137,'[1]1718  Exp_Rev Access'!$F$7:$GK$318,$EV$2,FALSE)),"",VLOOKUP($B137,'[1]1718  Exp_Rev Access'!$F$7:$GK$318,$EV$2,FALSE))</f>
        <v/>
      </c>
      <c r="EW137" s="90" t="str">
        <f>IF(ISNA(VLOOKUP($B137,'[1]1718  Exp_Rev Access'!$F$7:$GK$318,$EW$2,FALSE)),"",VLOOKUP($B137,'[1]1718  Exp_Rev Access'!$F$7:$GK$318,$EW$2,FALSE))</f>
        <v/>
      </c>
      <c r="EX137" s="90" t="str">
        <f>IF(ISNA(VLOOKUP($B137,'[1]1718  Exp_Rev Access'!$F$7:$GK$318,$EX$2,FALSE)),"",VLOOKUP($B137,'[1]1718  Exp_Rev Access'!$F$7:$GK$318,$EX$2,FALSE))</f>
        <v/>
      </c>
      <c r="EY137" s="90" t="str">
        <f>IF(ISNA(VLOOKUP($B137,'[1]1718  Exp_Rev Access'!$F$7:$GK$318,$EY$2,FALSE)),"",VLOOKUP($B137,'[1]1718  Exp_Rev Access'!$F$7:$GK$318,$EY$2,FALSE))</f>
        <v/>
      </c>
      <c r="EZ137" s="90" t="str">
        <f>IF(ISNA(VLOOKUP($B137,'[1]1718  Exp_Rev Access'!$F$7:$GK$318,$EZ$2,FALSE)),"",VLOOKUP($B137,'[1]1718  Exp_Rev Access'!$F$7:$GK$318,$EZ$2,FALSE))</f>
        <v/>
      </c>
      <c r="FA137" s="90" t="str">
        <f>IF(ISNA(VLOOKUP($B137,'[1]1718  Exp_Rev Access'!$F$7:$GK$318,$FA$2,FALSE)),"",VLOOKUP($B137,'[1]1718  Exp_Rev Access'!$F$7:$GK$318,$FA$2,FALSE))</f>
        <v/>
      </c>
      <c r="FB137" s="90" t="str">
        <f>IF(ISNA(VLOOKUP($B137,'[1]1718  Exp_Rev Access'!$F$7:$GK$318,$FB$2,FALSE)),"",VLOOKUP($B137,'[1]1718  Exp_Rev Access'!$F$7:$GK$318,$FB$2,FALSE))</f>
        <v/>
      </c>
      <c r="FC137" s="90" t="str">
        <f>IF(ISNA(VLOOKUP($B137,'[1]1718  Exp_Rev Access'!$F$7:$GK$318,$FC$2,FALSE)),"",VLOOKUP($B137,'[1]1718  Exp_Rev Access'!$F$7:$GK$318,$FC$2,FALSE))</f>
        <v/>
      </c>
      <c r="FD137" s="90" t="str">
        <f>IF(ISNA(VLOOKUP($B137,'[1]1718  Exp_Rev Access'!$F$7:$GK$318,$FD$2,FALSE)),"",VLOOKUP($B137,'[1]1718  Exp_Rev Access'!$F$7:$GK$318,$FD$2,FALSE))</f>
        <v/>
      </c>
      <c r="FE137" s="90" t="str">
        <f>IF(ISNA(VLOOKUP($B137,'[1]1718  Exp_Rev Access'!$F$7:$GK$318,$FE$2,FALSE)),"",VLOOKUP($B137,'[1]1718  Exp_Rev Access'!$F$7:$GK$318,$FE$2,FALSE))</f>
        <v/>
      </c>
      <c r="FF137" s="90" t="str">
        <f>IF(ISNA(VLOOKUP($B137,'[1]1718  Exp_Rev Access'!$F$7:$GK$318,$FF$2,FALSE)),"",VLOOKUP($B137,'[1]1718  Exp_Rev Access'!$F$7:$GK$318,$FF$2,FALSE))</f>
        <v/>
      </c>
      <c r="FG137" s="90" t="str">
        <f>IF(ISNA(VLOOKUP($B137,'[1]1718  Exp_Rev Access'!$F$7:$GK$318,$FG$2,FALSE)),"",VLOOKUP($B137,'[1]1718  Exp_Rev Access'!$F$7:$GK$318,$FG$2,FALSE))</f>
        <v/>
      </c>
      <c r="FH137" s="90" t="str">
        <f>IF(ISNA(VLOOKUP($B137,'[1]1718  Exp_Rev Access'!$F$7:$GK$318,$FH$2,FALSE)),"",VLOOKUP($B137,'[1]1718  Exp_Rev Access'!$F$7:$GK$318,$FH$2,FALSE))</f>
        <v/>
      </c>
      <c r="FI137" s="90" t="str">
        <f>IF(ISNA(VLOOKUP($B137,'[1]1718  Exp_Rev Access'!$F$7:$GK$318,$FI$2,FALSE)),"",VLOOKUP($B137,'[1]1718  Exp_Rev Access'!$F$7:$GK$318,$FI$2,FALSE))</f>
        <v/>
      </c>
      <c r="FJ137" s="90" t="str">
        <f>IF(ISNA(VLOOKUP($B137,'[1]1718  Exp_Rev Access'!$F$7:$GK$318,$FJ$2,FALSE)),"",VLOOKUP($B137,'[1]1718  Exp_Rev Access'!$F$7:$GK$318,$FJ$2,FALSE))</f>
        <v/>
      </c>
      <c r="FK137" s="90" t="str">
        <f>IF(ISNA(VLOOKUP($B137,'[1]1718  Exp_Rev Access'!$F$7:$GK$318,$FK$2,FALSE)),"",VLOOKUP($B137,'[1]1718  Exp_Rev Access'!$F$7:$GK$318,$FK$2,FALSE))</f>
        <v/>
      </c>
      <c r="FL137" s="90" t="str">
        <f>IF(ISNA(VLOOKUP($B137,'[1]1718  Exp_Rev Access'!$F$7:$GK$318,$FL$2,FALSE)),"",VLOOKUP($B137,'[1]1718  Exp_Rev Access'!$F$7:$GK$318,$FL$2,FALSE))</f>
        <v/>
      </c>
      <c r="FM137" s="90" t="str">
        <f>IF(ISNA(VLOOKUP($B137,'[1]1718  Exp_Rev Access'!$F$7:$GK$318,$FM$2,FALSE)),"",VLOOKUP($B137,'[1]1718  Exp_Rev Access'!$F$7:$GK$318,$FM$2,FALSE))</f>
        <v/>
      </c>
      <c r="FN137" s="90" t="str">
        <f>IF(ISNA(VLOOKUP($B137,'[1]1718  Exp_Rev Access'!$F$7:$GK$318,$FN$2,FALSE)),"",VLOOKUP($B137,'[1]1718  Exp_Rev Access'!$F$7:$GK$318,$FN$2,FALSE))</f>
        <v/>
      </c>
      <c r="FO137" s="90" t="str">
        <f>IF(ISNA(VLOOKUP($B137,'[1]1718  Exp_Rev Access'!$F$7:$GK$318,$FO$2,FALSE)),"",VLOOKUP($B137,'[1]1718  Exp_Rev Access'!$F$7:$GK$318,$FO$2,FALSE))</f>
        <v/>
      </c>
      <c r="FP137" s="90" t="str">
        <f>IF(ISNA(VLOOKUP($B137,'[1]1718  Exp_Rev Access'!$F$7:$GK$318,$FP$2,FALSE)),"",VLOOKUP($B137,'[1]1718  Exp_Rev Access'!$F$7:$GK$318,$FP$2,FALSE))</f>
        <v/>
      </c>
      <c r="FQ137" s="90" t="str">
        <f>IF(ISNA(VLOOKUP($B137,'[1]1718  Exp_Rev Access'!$F$7:$GK$318,$FQ$2,FALSE)),"",VLOOKUP($B137,'[1]1718  Exp_Rev Access'!$F$7:$GK$318,$FQ$2,FALSE))</f>
        <v/>
      </c>
      <c r="FR137" s="90" t="str">
        <f>IF(ISNA(VLOOKUP($B137,'[1]1718  Exp_Rev Access'!$F$7:$GK$318,$FR$2,FALSE)),"",VLOOKUP($B137,'[1]1718  Exp_Rev Access'!$F$7:$GK$318,$FR$2,FALSE))</f>
        <v/>
      </c>
      <c r="FS137" s="56"/>
      <c r="FT137" s="92"/>
      <c r="FU137" s="94"/>
      <c r="FV137" s="95" t="str">
        <f>IF(ISNA(VLOOKUP($B137,'[1]1718  Exp_Rev Access'!$F$7:$GK$318,$FV$2,FALSE)),"",VLOOKUP($B137,'[1]1718  Exp_Rev Access'!$F$7:$GK$318,$FV$2,FALSE))</f>
        <v/>
      </c>
      <c r="FW137" s="95" t="str">
        <f>IF(ISNA(VLOOKUP($B137,'[1]1718  Exp_Rev Access'!$F$7:$GK$318,$FW$2,FALSE)),"",VLOOKUP($B137,'[1]1718  Exp_Rev Access'!$F$7:$GK$318,$FW$2,FALSE))</f>
        <v/>
      </c>
      <c r="FX137" s="95" t="str">
        <f>IF(ISNA(VLOOKUP($B137,'[1]1718  Exp_Rev Access'!$F$7:$GK$318,$FX$2,FALSE)),"",VLOOKUP($B137,'[1]1718  Exp_Rev Access'!$F$7:$GK$318,$FX$2,FALSE))</f>
        <v/>
      </c>
      <c r="FY137" s="95" t="str">
        <f>IF(ISNA(VLOOKUP($B137,'[1]1718  Exp_Rev Access'!$F$7:$GK$318,$FY$2,FALSE)),"",VLOOKUP($B137,'[1]1718  Exp_Rev Access'!$F$7:$GK$318,$FY$2,FALSE))</f>
        <v/>
      </c>
      <c r="FZ137" s="95" t="str">
        <f>IF(ISNA(VLOOKUP($B137,'[1]1718  Exp_Rev Access'!$F$7:$GK$318,$FZ$2,FALSE)),"",VLOOKUP($B137,'[1]1718  Exp_Rev Access'!$F$7:$GK$318,$FZ$2,FALSE))</f>
        <v/>
      </c>
      <c r="GA137" s="95" t="str">
        <f>IF(ISNA(VLOOKUP($B137,'[1]1718  Exp_Rev Access'!$F$7:$GK$318,$GA$2,FALSE)),"",VLOOKUP($B137,'[1]1718  Exp_Rev Access'!$F$7:$GK$318,$GA$2,FALSE))</f>
        <v/>
      </c>
      <c r="GB137" s="95" t="str">
        <f>IF(ISNA(VLOOKUP($B137,'[1]1718  Exp_Rev Access'!$F$7:$GK$318,$GB$2,FALSE)),"",VLOOKUP($B137,'[1]1718  Exp_Rev Access'!$F$7:$GK$318,$GB$2,FALSE))</f>
        <v/>
      </c>
      <c r="GC137" s="95" t="str">
        <f>IF(ISNA(VLOOKUP($B137,'[1]1718  Exp_Rev Access'!$F$7:$GK$318,$GC$2,FALSE)),"",VLOOKUP($B137,'[1]1718  Exp_Rev Access'!$F$7:$GK$318,$GC$2,FALSE))</f>
        <v/>
      </c>
      <c r="GD137" s="95" t="str">
        <f>IF(ISNA(VLOOKUP($B137,'[1]1718  Exp_Rev Access'!$F$7:$GK$318,$GD$2,FALSE)),"",VLOOKUP($B137,'[1]1718  Exp_Rev Access'!$F$7:$GK$318,$GD$2,FALSE))</f>
        <v/>
      </c>
      <c r="GE137" s="95" t="str">
        <f>IF(ISNA(VLOOKUP($B137,'[1]1718  Exp_Rev Access'!$F$7:$GK$318,$GE$2,FALSE)),"",VLOOKUP($B137,'[1]1718  Exp_Rev Access'!$F$7:$GK$318,$GE$2,FALSE))</f>
        <v/>
      </c>
      <c r="GF137" s="95" t="str">
        <f>IF(ISNA(VLOOKUP($B137,'[1]1718  Exp_Rev Access'!$F$7:$GK$318,$GF$2,FALSE)),"",VLOOKUP($B137,'[1]1718  Exp_Rev Access'!$F$7:$GK$318,$GF$2,FALSE))</f>
        <v/>
      </c>
      <c r="GG137" s="95" t="str">
        <f>IF(ISNA(VLOOKUP($B137,'[1]1718  Exp_Rev Access'!$F$7:$GK$318,$GG$2,FALSE)),"",VLOOKUP($B137,'[1]1718  Exp_Rev Access'!$F$7:$GK$318,$GG$2,FALSE))</f>
        <v/>
      </c>
      <c r="GH137" s="95" t="str">
        <f>IF(ISNA(VLOOKUP($B137,'[1]1718  Exp_Rev Access'!$F$7:$GK$318,$GH$2,FALSE)),"",VLOOKUP($B137,'[1]1718  Exp_Rev Access'!$F$7:$GK$318,$GH$2,FALSE))</f>
        <v/>
      </c>
      <c r="GI137" s="95" t="str">
        <f>IF(ISNA(VLOOKUP($B137,'[1]1718  Exp_Rev Access'!$F$7:$GK$318,$GI$2,FALSE)),"",VLOOKUP($B137,'[1]1718  Exp_Rev Access'!$F$7:$GK$318,$GI$2,FALSE))</f>
        <v/>
      </c>
      <c r="GJ137" s="95" t="str">
        <f>IF(ISNA(VLOOKUP($B137,'[1]1718  Exp_Rev Access'!$F$7:$GK$318,$GJ$2,FALSE)),"",VLOOKUP($B137,'[1]1718  Exp_Rev Access'!$F$7:$GK$318,$GJ$2,FALSE))</f>
        <v/>
      </c>
      <c r="GK137" s="95" t="str">
        <f>IF(ISNA(VLOOKUP($B137,'[1]1718  Exp_Rev Access'!$F$7:$GK$318,$GK$2,FALSE)),"",VLOOKUP($B137,'[1]1718  Exp_Rev Access'!$F$7:$GK$318,$GK$2,FALSE))</f>
        <v/>
      </c>
      <c r="GL137" s="95" t="str">
        <f>IF(ISNA(VLOOKUP($B137,'[1]1718  Exp_Rev Access'!$F$7:$GK$318,$GL$2,FALSE)),"",VLOOKUP($B137,'[1]1718  Exp_Rev Access'!$F$7:$GK$318,$GL$2,FALSE))</f>
        <v/>
      </c>
      <c r="GM137" s="95" t="str">
        <f>IF(ISNA(VLOOKUP($B137,'[1]1718  Exp_Rev Access'!$F$7:$GK$318,$GM$2,FALSE)),"",VLOOKUP($B137,'[1]1718  Exp_Rev Access'!$F$7:$GK$318,$GM$2,FALSE))</f>
        <v/>
      </c>
      <c r="GN137" s="95" t="str">
        <f>IF(ISNA(VLOOKUP($B137,'[1]1718  Exp_Rev Access'!$F$7:$GK$318,$GN$2,FALSE)),"",VLOOKUP($B137,'[1]1718  Exp_Rev Access'!$F$7:$GK$318,$GN$2,FALSE))</f>
        <v/>
      </c>
      <c r="GO137" s="95" t="str">
        <f>IF(ISNA(VLOOKUP($B137,'[1]1718  Exp_Rev Access'!$F$7:$GK$318,$GO$2,FALSE)),"",VLOOKUP($B137,'[1]1718  Exp_Rev Access'!$F$7:$GK$318,$GO$2,FALSE))</f>
        <v/>
      </c>
      <c r="GP137" s="95" t="str">
        <f>IF(ISNA(VLOOKUP($B137,'[1]1718  Exp_Rev Access'!$F$7:$GK$318,$GP$2,FALSE)),"",VLOOKUP($B137,'[1]1718  Exp_Rev Access'!$F$7:$GK$318,$GP$2,FALSE))</f>
        <v/>
      </c>
      <c r="GQ137" s="95" t="str">
        <f>IF(ISNA(VLOOKUP($B137,'[1]1718  Exp_Rev Access'!$F$7:$GK$318,$GQ$2,FALSE)),"",VLOOKUP($B137,'[1]1718  Exp_Rev Access'!$F$7:$GK$318,$GQ$2,FALSE))</f>
        <v/>
      </c>
      <c r="GR137" s="95" t="str">
        <f>IF(ISNA(VLOOKUP($B137,'[1]1718  Exp_Rev Access'!$F$7:$GK$318,$GR$2,FALSE)),"",VLOOKUP($B137,'[1]1718  Exp_Rev Access'!$F$7:$GK$318,$GR$2,FALSE))</f>
        <v/>
      </c>
      <c r="GS137" s="95" t="str">
        <f>IF(ISNA(VLOOKUP($B137,'[1]1718  Exp_Rev Access'!$F$7:$GK$318,$GS$2,FALSE)),"",VLOOKUP($B137,'[1]1718  Exp_Rev Access'!$F$7:$GK$318,$GS$2,FALSE))</f>
        <v/>
      </c>
      <c r="GT137" s="95" t="str">
        <f>IF(ISNA(VLOOKUP($B137,'[1]1718  Exp_Rev Access'!$F$7:$GK$318,$GT$2,FALSE)),"",VLOOKUP($B137,'[1]1718  Exp_Rev Access'!$F$7:$GK$318,$GT$2,FALSE))</f>
        <v/>
      </c>
      <c r="GU137" s="56"/>
      <c r="GV137" s="92"/>
      <c r="GW137" s="96"/>
      <c r="HE137" s="41"/>
      <c r="HF137" s="41"/>
      <c r="HG137" s="41"/>
      <c r="HH137" s="41"/>
      <c r="HI137" s="41"/>
      <c r="HJ137" s="41"/>
      <c r="HK137" s="41"/>
      <c r="HL137" s="41"/>
      <c r="HM137" s="41"/>
      <c r="HN137" s="41"/>
    </row>
    <row r="138" spans="1:222" x14ac:dyDescent="0.3">
      <c r="A138" s="98" t="s">
        <v>360</v>
      </c>
      <c r="B138" s="88"/>
      <c r="C138" s="89"/>
      <c r="D138" s="75"/>
      <c r="E138" s="76"/>
      <c r="F138" s="70"/>
      <c r="G138" s="70"/>
      <c r="H138" s="90"/>
      <c r="I138" s="90" t="str">
        <f>IF(ISNA(VLOOKUP($B138,'[1]1718  Exp_Rev Access'!$F$7:$GK$318,4,FALSE)),"",VLOOKUP($B138,'[1]1718  Exp_Rev Access'!$F$7:$GK$318,4,FALSE))</f>
        <v/>
      </c>
      <c r="J138" s="90" t="str">
        <f>IF(ISNA(VLOOKUP($B138,'[1]1718  Exp_Rev Access'!$F$7:$GK$318,5,FALSE)),"",VLOOKUP($B138,'[1]1718  Exp_Rev Access'!$F$7:$GK$318,5,FALSE))</f>
        <v/>
      </c>
      <c r="K138" s="90" t="str">
        <f>IF(ISNA(VLOOKUP($B138,'[1]1718  Exp_Rev Access'!$F$7:$GK$318,6,FALSE)),"-",VLOOKUP($B138,'[1]1718  Exp_Rev Access'!$F$7:$GK$318,6,FALSE))</f>
        <v>-</v>
      </c>
      <c r="L138" s="90" t="str">
        <f>IF(ISNA(VLOOKUP($B138,'[1]1718  Exp_Rev Access'!$F$7:$GK$318,7,FALSE)),"",VLOOKUP($B138,'[1]1718  Exp_Rev Access'!$F$7:$GK$318,7,FALSE))</f>
        <v/>
      </c>
      <c r="M138" s="90" t="str">
        <f>IF(ISNA(VLOOKUP($B138,'[1]1718  Exp_Rev Access'!$F$7:$GK$318,8,FALSE)),"",VLOOKUP($B138,'[1]1718  Exp_Rev Access'!$F$7:$GK$318,8,FALSE))</f>
        <v/>
      </c>
      <c r="N138" s="56"/>
      <c r="O138" s="91"/>
      <c r="P138" s="56"/>
      <c r="Q138" s="90" t="str">
        <f>IF(ISNA(VLOOKUP($B138,'[1]1718  Exp_Rev Access'!$F$7:$GK$318,10,FALSE)),"",VLOOKUP($B138,'[1]1718  Exp_Rev Access'!$F$7:$GK$318,10,FALSE))</f>
        <v/>
      </c>
      <c r="R138" s="90" t="str">
        <f>IF(ISNA(VLOOKUP($B138,'[1]1718  Exp_Rev Access'!$F$7:$GK$318,11,FALSE)),"",VLOOKUP($B138,'[1]1718  Exp_Rev Access'!$F$7:$GK$318,11,FALSE))</f>
        <v/>
      </c>
      <c r="S138" s="90" t="str">
        <f>IF(ISNA(VLOOKUP($B138,'[1]1718  Exp_Rev Access'!$F$7:$GK$318,12,FALSE)),"",VLOOKUP($B138,'[1]1718  Exp_Rev Access'!$F$7:$GK$318,12,FALSE))</f>
        <v/>
      </c>
      <c r="T138" s="90" t="str">
        <f>IF(ISNA(VLOOKUP($B138,'[1]1718  Exp_Rev Access'!$F$7:$GK$318,13,FALSE)),"",VLOOKUP($B138,'[1]1718  Exp_Rev Access'!$F$7:$GK$318,13,FALSE))</f>
        <v/>
      </c>
      <c r="U138" s="90" t="str">
        <f>IF(ISNA(VLOOKUP($B138,'[1]1718  Exp_Rev Access'!$F$7:$GK$318,14,FALSE)),"",VLOOKUP($B138,'[1]1718  Exp_Rev Access'!$F$7:$GK$318,14,FALSE))</f>
        <v/>
      </c>
      <c r="V138" s="90" t="str">
        <f>IF(ISNA(VLOOKUP($B138,'[1]1718  Exp_Rev Access'!$F$7:$GK$318,15,FALSE)),"",VLOOKUP($B138,'[1]1718  Exp_Rev Access'!$F$7:$GK$318,15,FALSE))</f>
        <v/>
      </c>
      <c r="W138" s="90" t="str">
        <f>IF(ISNA(VLOOKUP($B138,'[1]1718  Exp_Rev Access'!$F$7:$GK$318,16,FALSE)),"",VLOOKUP($B138,'[1]1718  Exp_Rev Access'!$F$7:$GK$318,16,FALSE))</f>
        <v/>
      </c>
      <c r="X138" s="90" t="str">
        <f>IF(ISNA(VLOOKUP($B138,'[1]1718  Exp_Rev Access'!$F$7:$GK$318,17,FALSE)),"",VLOOKUP($B138,'[1]1718  Exp_Rev Access'!$F$7:$GK$318,17,FALSE))</f>
        <v/>
      </c>
      <c r="Y138" s="90" t="str">
        <f>IF(ISNA(VLOOKUP($B138,'[1]1718  Exp_Rev Access'!$F$7:$GK$318,18,FALSE)),"",VLOOKUP($B138,'[1]1718  Exp_Rev Access'!$F$7:$GK$318,18,FALSE))</f>
        <v/>
      </c>
      <c r="Z138" s="90" t="str">
        <f>IF(ISNA(VLOOKUP($B138,'[1]1718  Exp_Rev Access'!$F$7:$GK$318,19,FALSE)),"",VLOOKUP($B138,'[1]1718  Exp_Rev Access'!$F$7:$GK$318,19,FALSE))</f>
        <v/>
      </c>
      <c r="AA138" s="90" t="str">
        <f>IF(ISNA(VLOOKUP($B138,'[1]1718  Exp_Rev Access'!$F$7:$GK$318,20,FALSE)),"",VLOOKUP($B138,'[1]1718  Exp_Rev Access'!$F$7:$GK$318,20,FALSE))</f>
        <v/>
      </c>
      <c r="AB138" s="90" t="str">
        <f>IF(ISNA(VLOOKUP($B138,'[1]1718  Exp_Rev Access'!$F$7:$GK$318,21,FALSE)),"",VLOOKUP($B138,'[1]1718  Exp_Rev Access'!$F$7:$GK$318,21,FALSE))</f>
        <v/>
      </c>
      <c r="AC138" s="90" t="str">
        <f>IF(ISNA(VLOOKUP($B138,'[1]1718  Exp_Rev Access'!$F$7:$GK$318,22,FALSE)),"",VLOOKUP($B138,'[1]1718  Exp_Rev Access'!$F$7:$GK$318,22,FALSE))</f>
        <v/>
      </c>
      <c r="AD138" s="90" t="str">
        <f>IF(ISNA(VLOOKUP($B138,'[1]1718  Exp_Rev Access'!$F$7:$GK$318,23,FALSE)),"",VLOOKUP($B138,'[1]1718  Exp_Rev Access'!$F$7:$GK$318,23,FALSE))</f>
        <v/>
      </c>
      <c r="AE138" s="90" t="str">
        <f>IF(ISNA(VLOOKUP($B138,'[1]1718  Exp_Rev Access'!$F$7:$GK$318,24,FALSE)),"",VLOOKUP($B138,'[1]1718  Exp_Rev Access'!$F$7:$GK$318,24,FALSE))</f>
        <v/>
      </c>
      <c r="AF138" s="90" t="str">
        <f>IF(ISNA(VLOOKUP($B138,'[1]1718  Exp_Rev Access'!$F$7:$GK$318,25,FALSE)),"",VLOOKUP($B138,'[1]1718  Exp_Rev Access'!$F$7:$GK$318,25,FALSE))</f>
        <v/>
      </c>
      <c r="AG138" s="90" t="str">
        <f>IF(ISNA(VLOOKUP($B138,'[1]1718  Exp_Rev Access'!$F$7:$GK$318,26,FALSE)),"",VLOOKUP($B138,'[1]1718  Exp_Rev Access'!$F$7:$GK$318,26,FALSE))</f>
        <v/>
      </c>
      <c r="AH138" s="90" t="str">
        <f>IF(ISNA(VLOOKUP($B138,'[1]1718  Exp_Rev Access'!$F$7:$GK$318,27,FALSE)),"",VLOOKUP($B138,'[1]1718  Exp_Rev Access'!$F$7:$GK$318,27,FALSE))</f>
        <v/>
      </c>
      <c r="AI138" s="90" t="str">
        <f>IF(ISNA(VLOOKUP($B138,'[1]1718  Exp_Rev Access'!$F$7:$GK$318,28,FALSE)),"",VLOOKUP($B138,'[1]1718  Exp_Rev Access'!$F$7:$GK$318,28,FALSE))</f>
        <v/>
      </c>
      <c r="AJ138" s="90" t="str">
        <f>IF(ISNA(VLOOKUP($B138,'[1]1718  Exp_Rev Access'!$F$7:$GK$318,29,FALSE)),"",VLOOKUP($B138,'[1]1718  Exp_Rev Access'!$F$7:$GK$318,29,FALSE))</f>
        <v/>
      </c>
      <c r="AK138" s="90" t="str">
        <f>IF(ISNA(VLOOKUP($B138,'[1]1718  Exp_Rev Access'!$F$7:$GK$318,30,FALSE)),"",VLOOKUP($B138,'[1]1718  Exp_Rev Access'!$F$7:$GK$318,30,FALSE))</f>
        <v/>
      </c>
      <c r="AL138" s="90" t="str">
        <f>IF(ISNA(VLOOKUP($B138,'[1]1718  Exp_Rev Access'!$F$7:$GK$318,31,FALSE)),"",VLOOKUP($B138,'[1]1718  Exp_Rev Access'!$F$7:$GK$318,31,FALSE))</f>
        <v/>
      </c>
      <c r="AM138" s="56"/>
      <c r="AN138" s="92"/>
      <c r="AO138" s="71"/>
      <c r="AP138" s="90" t="str">
        <f>IF(ISNA(VLOOKUP($B138,'[1]1718  Exp_Rev Access'!$F$7:$GK$318,33,FALSE)),"",VLOOKUP($B138,'[1]1718  Exp_Rev Access'!$F$7:$GK$318,33,FALSE))</f>
        <v/>
      </c>
      <c r="AQ138" s="90" t="str">
        <f>IF(ISNA(VLOOKUP($B138,'[1]1718  Exp_Rev Access'!$F$7:$GK$318,34,FALSE)),"",VLOOKUP($B138,'[1]1718  Exp_Rev Access'!$F$7:$GK$318,34,FALSE))</f>
        <v/>
      </c>
      <c r="AR138" s="90" t="str">
        <f>IF(ISNA(VLOOKUP($B138,'[1]1718  Exp_Rev Access'!$F$7:$GK$318,35,FALSE)),"",VLOOKUP($B138,'[1]1718  Exp_Rev Access'!$F$7:$GK$318,35,FALSE))</f>
        <v/>
      </c>
      <c r="AS138" s="90" t="str">
        <f>IF(ISNA(VLOOKUP($B138,'[1]1718  Exp_Rev Access'!$F$7:$GK$318,36,FALSE)),"",VLOOKUP($B138,'[1]1718  Exp_Rev Access'!$F$7:$GK$318,36,FALSE))</f>
        <v/>
      </c>
      <c r="AT138" s="90" t="str">
        <f>IF(ISNA(VLOOKUP($B138,'[1]1718  Exp_Rev Access'!$F$7:$GK$318,37,FALSE)),"",VLOOKUP($B138,'[1]1718  Exp_Rev Access'!$F$7:$GK$318,37,FALSE))</f>
        <v/>
      </c>
      <c r="AU138" s="56"/>
      <c r="AV138" s="93"/>
      <c r="AW138" s="56"/>
      <c r="AX138" s="90" t="str">
        <f>IF(ISNA(VLOOKUP($B138,'[1]1718  Exp_Rev Access'!$F$7:$GK$318,39,FALSE)),"",VLOOKUP($B138,'[1]1718  Exp_Rev Access'!$F$7:$GK$318,39,FALSE))</f>
        <v/>
      </c>
      <c r="AY138" s="90" t="str">
        <f>IF(ISNA(VLOOKUP($B138,'[1]1718  Exp_Rev Access'!$F$7:$GK$318,40,FALSE)),"",VLOOKUP($B138,'[1]1718  Exp_Rev Access'!$F$7:$GK$318,40,FALSE))</f>
        <v/>
      </c>
      <c r="AZ138" s="90" t="str">
        <f>IF(ISNA(VLOOKUP($B138,'[1]1718  Exp_Rev Access'!$F$7:$GK$318,41,FALSE)),"",VLOOKUP($B138,'[1]1718  Exp_Rev Access'!$F$7:$GK$318,41,FALSE))</f>
        <v/>
      </c>
      <c r="BA138" s="90" t="str">
        <f>IF(ISNA(VLOOKUP($B138,'[1]1718  Exp_Rev Access'!$F$7:$GK$318,42,FALSE)),"",VLOOKUP($B138,'[1]1718  Exp_Rev Access'!$F$7:$GK$318,42,FALSE))</f>
        <v/>
      </c>
      <c r="BB138" s="90" t="str">
        <f>IF(ISNA(VLOOKUP($B138,'[1]1718  Exp_Rev Access'!$F$7:$GK$318,43,FALSE)),"",VLOOKUP($B138,'[1]1718  Exp_Rev Access'!$F$7:$GK$318,43,FALSE))</f>
        <v/>
      </c>
      <c r="BC138" s="90" t="str">
        <f>IF(ISNA(VLOOKUP($B138,'[1]1718  Exp_Rev Access'!$F$7:$GK$318,44,FALSE)),"",VLOOKUP($B138,'[1]1718  Exp_Rev Access'!$F$7:$GK$318,44,FALSE))</f>
        <v/>
      </c>
      <c r="BD138" s="90" t="str">
        <f>IF(ISNA(VLOOKUP($B138,'[1]1718  Exp_Rev Access'!$F$7:$GK$318,45,FALSE)),"",VLOOKUP($B138,'[1]1718  Exp_Rev Access'!$F$7:$GK$318,45,FALSE))</f>
        <v/>
      </c>
      <c r="BE138" s="90" t="str">
        <f>IF(ISNA(VLOOKUP($B138,'[1]1718  Exp_Rev Access'!$F$7:$GK$318,46,FALSE)),"",VLOOKUP($B138,'[1]1718  Exp_Rev Access'!$F$7:$GK$318,46,FALSE))</f>
        <v/>
      </c>
      <c r="BF138" s="90" t="str">
        <f>IF(ISNA(VLOOKUP($B138,'[1]1718  Exp_Rev Access'!$F$7:$GK$318,47,FALSE)),"",VLOOKUP($B138,'[1]1718  Exp_Rev Access'!$F$7:$GK$318,47,FALSE))</f>
        <v/>
      </c>
      <c r="BG138" s="90" t="str">
        <f>IF(ISNA(VLOOKUP($B138,'[1]1718  Exp_Rev Access'!$F$7:$GK$318,48,FALSE)),"",VLOOKUP($B138,'[1]1718  Exp_Rev Access'!$F$7:$GK$318,48,FALSE))</f>
        <v/>
      </c>
      <c r="BH138" s="90" t="str">
        <f>IF(ISNA(VLOOKUP($B138,'[1]1718  Exp_Rev Access'!$F$7:$GK$318,49,FALSE)),"",VLOOKUP($B138,'[1]1718  Exp_Rev Access'!$F$7:$GK$318,49,FALSE))</f>
        <v/>
      </c>
      <c r="BI138" s="90" t="str">
        <f>IF(ISNA(VLOOKUP($B138,'[1]1718  Exp_Rev Access'!$F$7:$GK$318,50,FALSE)),"",VLOOKUP($B138,'[1]1718  Exp_Rev Access'!$F$7:$GK$318,50,FALSE))</f>
        <v/>
      </c>
      <c r="BJ138" s="90" t="str">
        <f>IF(ISNA(VLOOKUP($B138,'[1]1718  Exp_Rev Access'!$F$7:$GK$318,51,FALSE)),"",VLOOKUP($B138,'[1]1718  Exp_Rev Access'!$F$7:$GK$318,51,FALSE))</f>
        <v/>
      </c>
      <c r="BK138" s="90" t="str">
        <f>IF(ISNA(VLOOKUP($B138,'[1]1718  Exp_Rev Access'!$F$7:$GK$318,52,FALSE)),"",VLOOKUP($B138,'[1]1718  Exp_Rev Access'!$F$7:$GK$318,52,FALSE))</f>
        <v/>
      </c>
      <c r="BL138" s="90" t="str">
        <f>IF(ISNA(VLOOKUP($B138,'[1]1718  Exp_Rev Access'!$F$7:$GK$318,53,FALSE)),"",VLOOKUP($B138,'[1]1718  Exp_Rev Access'!$F$7:$GK$318,53,FALSE))</f>
        <v/>
      </c>
      <c r="BM138" s="90" t="str">
        <f>IF(ISNA(VLOOKUP($B138,'[1]1718  Exp_Rev Access'!$F$7:$GK$318,54,FALSE)),"",VLOOKUP($B138,'[1]1718  Exp_Rev Access'!$F$7:$GK$318,54,FALSE))</f>
        <v/>
      </c>
      <c r="BN138" s="90" t="str">
        <f>IF(ISNA(VLOOKUP($B138,'[1]1718  Exp_Rev Access'!$F$7:$GK$318,55,FALSE)),"",VLOOKUP($B138,'[1]1718  Exp_Rev Access'!$F$7:$GK$318,55,FALSE))</f>
        <v/>
      </c>
      <c r="BO138" s="90" t="str">
        <f>IF(ISNA(VLOOKUP($B138,'[1]1718  Exp_Rev Access'!$F$7:$GK$318,56,FALSE)),"",VLOOKUP($B138,'[1]1718  Exp_Rev Access'!$F$7:$GK$318,56,FALSE))</f>
        <v/>
      </c>
      <c r="BP138" s="90" t="str">
        <f>IF(ISNA(VLOOKUP($B138,'[1]1718  Exp_Rev Access'!$F$7:$GK$318,57,FALSE)),"",VLOOKUP($B138,'[1]1718  Exp_Rev Access'!$F$7:$GK$318,57,FALSE))</f>
        <v/>
      </c>
      <c r="BQ138" s="90" t="str">
        <f>IF(ISNA(VLOOKUP($B138,'[1]1718  Exp_Rev Access'!$F$7:$GK$318,58,FALSE)),"",VLOOKUP($B138,'[1]1718  Exp_Rev Access'!$F$7:$GK$318,58,FALSE))</f>
        <v/>
      </c>
      <c r="BR138" s="90" t="str">
        <f>IF(ISNA(VLOOKUP($B138,'[1]1718  Exp_Rev Access'!$F$7:$GK$318,59,FALSE)),"",VLOOKUP($B138,'[1]1718  Exp_Rev Access'!$F$7:$GK$318,59,FALSE))</f>
        <v/>
      </c>
      <c r="BS138" s="90" t="str">
        <f>IF(ISNA(VLOOKUP($B138,'[1]1718  Exp_Rev Access'!$F$7:$GK$318,60,FALSE)),"",VLOOKUP($B138,'[1]1718  Exp_Rev Access'!$F$7:$GK$318,60,FALSE))</f>
        <v/>
      </c>
      <c r="BT138" s="90" t="str">
        <f>IF(ISNA(VLOOKUP($B138,'[1]1718  Exp_Rev Access'!$F$7:$GK$318,61,FALSE)),"",VLOOKUP($B138,'[1]1718  Exp_Rev Access'!$F$7:$GK$318,61,FALSE))</f>
        <v/>
      </c>
      <c r="BU138" s="90" t="str">
        <f>IF(ISNA(VLOOKUP($B138,'[1]1718  Exp_Rev Access'!$F$7:$GK$318,62,FALSE)),"",VLOOKUP($B138,'[1]1718  Exp_Rev Access'!$F$7:$GK$318,62,FALSE))</f>
        <v/>
      </c>
      <c r="BV138" s="56"/>
      <c r="BW138" s="92"/>
      <c r="BX138" s="71"/>
      <c r="BY138" s="90" t="str">
        <f>IF(ISNA(VLOOKUP($B138,'[1]1718  Exp_Rev Access'!$F$7:$GK$318,64,FALSE)),"",VLOOKUP($B138,'[1]1718  Exp_Rev Access'!$F$7:$GK$318,64,FALSE))</f>
        <v/>
      </c>
      <c r="BZ138" s="90" t="str">
        <f>IF(ISNA(VLOOKUP($B138,'[1]1718  Exp_Rev Access'!$F$7:$GK$318,65,FALSE)),"",VLOOKUP($B138,'[1]1718  Exp_Rev Access'!$F$7:$GK$318,65,FALSE))</f>
        <v/>
      </c>
      <c r="CA138" s="90" t="str">
        <f>IF(ISNA(VLOOKUP($B138,'[1]1718  Exp_Rev Access'!$F$7:$GK$318,66,FALSE)),"",VLOOKUP($B138,'[1]1718  Exp_Rev Access'!$F$7:$GK$318,66,FALSE))</f>
        <v/>
      </c>
      <c r="CB138" s="90" t="str">
        <f>IF(ISNA(VLOOKUP($B138,'[1]1718  Exp_Rev Access'!$F$7:$GK$318,67,FALSE)),"",VLOOKUP($B138,'[1]1718  Exp_Rev Access'!$F$7:$GK$318,67,FALSE))</f>
        <v/>
      </c>
      <c r="CC138" s="90" t="str">
        <f>IF(ISNA(VLOOKUP($B138,'[1]1718  Exp_Rev Access'!$F$7:$GK$318,68,FALSE)),"",VLOOKUP($B138,'[1]1718  Exp_Rev Access'!$F$7:$GK$318,68,FALSE))</f>
        <v/>
      </c>
      <c r="CD138" s="90" t="str">
        <f>IF(ISNA(VLOOKUP($B138,'[1]1718  Exp_Rev Access'!$F$7:$GK$318,69,FALSE)),"",VLOOKUP($B138,'[1]1718  Exp_Rev Access'!$F$7:$GK$318,69,FALSE))</f>
        <v/>
      </c>
      <c r="CE138" s="56">
        <f t="shared" ref="CE138:CE201" si="437">SUM(BY138:CD138)</f>
        <v>0</v>
      </c>
      <c r="CF138" s="92"/>
      <c r="CG138" s="78"/>
      <c r="CH138" s="90" t="str">
        <f>IF(ISNA(VLOOKUP($B138,'[1]1718  Exp_Rev Access'!$F$7:$GK$318,$CH$2,FALSE)),"",VLOOKUP($B138,'[1]1718  Exp_Rev Access'!$F$7:$GK$318,$CH$2,FALSE))</f>
        <v/>
      </c>
      <c r="CI138" s="90" t="str">
        <f>IF(ISNA(VLOOKUP($B138,'[1]1718  Exp_Rev Access'!$F$7:$GK$318,$CI$2,FALSE)),"",VLOOKUP($B138,'[1]1718  Exp_Rev Access'!$F$7:$GK$318,$CI$2,FALSE))</f>
        <v/>
      </c>
      <c r="CJ138" s="90" t="str">
        <f>IF(ISNA(VLOOKUP($B138,'[1]1718  Exp_Rev Access'!$F$7:$GK$318,$CJ$2,FALSE)),"",VLOOKUP($B138,'[1]1718  Exp_Rev Access'!$F$7:$GK$318,$CJ$2,FALSE))</f>
        <v/>
      </c>
      <c r="CK138" s="90" t="str">
        <f>IF(ISNA(VLOOKUP($B138,'[1]1718  Exp_Rev Access'!$F$7:$GK$318,$CK$2,FALSE)),"",VLOOKUP($B138,'[1]1718  Exp_Rev Access'!$F$7:$GK$318,$CK$2,FALSE))</f>
        <v/>
      </c>
      <c r="CL138" s="90" t="str">
        <f>IF(ISNA(VLOOKUP($B138,'[1]1718  Exp_Rev Access'!$F$7:$GK$318,$CL$2,FALSE)),"",VLOOKUP($B138,'[1]1718  Exp_Rev Access'!$F$7:$GK$318,$CL$2,FALSE))</f>
        <v/>
      </c>
      <c r="CM138" s="90" t="str">
        <f>IF(ISNA(VLOOKUP($B138,'[1]1718  Exp_Rev Access'!$F$7:$GK$318,$CM$2,FALSE)),"",VLOOKUP($B138,'[1]1718  Exp_Rev Access'!$F$7:$GK$318,$CM$2,FALSE))</f>
        <v/>
      </c>
      <c r="CN138" s="90" t="str">
        <f>IF(ISNA(VLOOKUP($B138,'[1]1718  Exp_Rev Access'!$F$7:$GK$318,$CN$2,FALSE)),"",VLOOKUP($B138,'[1]1718  Exp_Rev Access'!$F$7:$GK$318,$CN$2,FALSE))</f>
        <v/>
      </c>
      <c r="CO138" s="90" t="str">
        <f>IF(ISNA(VLOOKUP($B138,'[1]1718  Exp_Rev Access'!$F$7:$GK$318,$CO$2,FALSE)),"",VLOOKUP($B138,'[1]1718  Exp_Rev Access'!$F$7:$GK$318,$CO$2,FALSE))</f>
        <v/>
      </c>
      <c r="CP138" s="90" t="str">
        <f>IF(ISNA(VLOOKUP($B138,'[1]1718  Exp_Rev Access'!$F$7:$GK$318,$CP$2,FALSE)),"",VLOOKUP($B138,'[1]1718  Exp_Rev Access'!$F$7:$GK$318,$CP$2,FALSE))</f>
        <v/>
      </c>
      <c r="CQ138" s="90" t="str">
        <f>IF(ISNA(VLOOKUP($B138,'[1]1718  Exp_Rev Access'!$F$7:$GK$318,$CQ$2,FALSE)),"",VLOOKUP($B138,'[1]1718  Exp_Rev Access'!$F$7:$GK$318,$CQ$2,FALSE))</f>
        <v/>
      </c>
      <c r="CR138" s="90" t="str">
        <f>IF(ISNA(VLOOKUP($B138,'[1]1718  Exp_Rev Access'!$F$7:$GK$318,$CR$2,FALSE)),"",VLOOKUP($B138,'[1]1718  Exp_Rev Access'!$F$7:$GK$318,$CR$2,FALSE))</f>
        <v/>
      </c>
      <c r="CS138" s="90" t="str">
        <f>IF(ISNA(VLOOKUP($B138,'[1]1718  Exp_Rev Access'!$F$7:$GK$318,$CS$2,FALSE)),"",VLOOKUP($B138,'[1]1718  Exp_Rev Access'!$F$7:$GK$318,$CS$2,FALSE))</f>
        <v/>
      </c>
      <c r="CT138" s="90" t="str">
        <f>IF(ISNA(VLOOKUP($B138,'[1]1718  Exp_Rev Access'!$F$7:$GK$318,$CT$2,FALSE)),"",VLOOKUP($B138,'[1]1718  Exp_Rev Access'!$F$7:$GK$318,$CT$2,FALSE))</f>
        <v/>
      </c>
      <c r="CU138" s="90" t="str">
        <f>IF(ISNA(VLOOKUP($B138,'[1]1718  Exp_Rev Access'!$F$7:$GK$318,$CU$2,FALSE)),"",VLOOKUP($B138,'[1]1718  Exp_Rev Access'!$F$7:$GK$318,$CU$2,FALSE))</f>
        <v/>
      </c>
      <c r="CV138" s="90" t="str">
        <f>IF(ISNA(VLOOKUP($B138,'[1]1718  Exp_Rev Access'!$F$7:$GK$318,$CV$2,FALSE)),"",VLOOKUP($B138,'[1]1718  Exp_Rev Access'!$F$7:$GK$318,$CV$2,FALSE))</f>
        <v/>
      </c>
      <c r="CW138" s="90" t="str">
        <f>IF(ISNA(VLOOKUP($B138,'[1]1718  Exp_Rev Access'!$F$7:$GK$318,$CW$2,FALSE)),"",VLOOKUP($B138,'[1]1718  Exp_Rev Access'!$F$7:$GK$318,$CW$2,FALSE))</f>
        <v/>
      </c>
      <c r="CX138" s="90" t="str">
        <f>IF(ISNA(VLOOKUP($B138,'[1]1718  Exp_Rev Access'!$F$7:$GK$318,$CX$2,FALSE)),"",VLOOKUP($B138,'[1]1718  Exp_Rev Access'!$F$7:$GK$318,$CX$2,FALSE))</f>
        <v/>
      </c>
      <c r="CY138" s="90" t="str">
        <f>IF(ISNA(VLOOKUP($B138,'[1]1718  Exp_Rev Access'!$F$7:$GK$318,$CY$2,FALSE)),"",VLOOKUP($B138,'[1]1718  Exp_Rev Access'!$F$7:$GK$318,$CY$2,FALSE))</f>
        <v/>
      </c>
      <c r="CZ138" s="90" t="str">
        <f>IF(ISNA(VLOOKUP($B138,'[1]1718  Exp_Rev Access'!$F$7:$GK$318,$CZ$2,FALSE)),"",VLOOKUP($B138,'[1]1718  Exp_Rev Access'!$F$7:$GK$318,$CZ$2,FALSE))</f>
        <v/>
      </c>
      <c r="DA138" s="90" t="str">
        <f>IF(ISNA(VLOOKUP($B138,'[1]1718  Exp_Rev Access'!$F$7:$GK$318,$DA$2,FALSE)),"",VLOOKUP($B138,'[1]1718  Exp_Rev Access'!$F$7:$GK$318,$DA$2,FALSE))</f>
        <v/>
      </c>
      <c r="DB138" s="90" t="str">
        <f>IF(ISNA(VLOOKUP($B138,'[1]1718  Exp_Rev Access'!$F$7:$GK$318,$DB$2,FALSE)),"",VLOOKUP($B138,'[1]1718  Exp_Rev Access'!$F$7:$GK$318,$DB$2,FALSE))</f>
        <v/>
      </c>
      <c r="DC138" s="90" t="str">
        <f>IF(ISNA(VLOOKUP($B138,'[1]1718  Exp_Rev Access'!$F$7:$GK$318,$DC$2,FALSE)),"",VLOOKUP($B138,'[1]1718  Exp_Rev Access'!$F$7:$GK$318,$DC$2,FALSE))</f>
        <v/>
      </c>
      <c r="DD138" s="90" t="str">
        <f>IF(ISNA(VLOOKUP($B138,'[1]1718  Exp_Rev Access'!$F$7:$GK$318,$DD$2,FALSE)),"",VLOOKUP($B138,'[1]1718  Exp_Rev Access'!$F$7:$GK$318,$DD$2,FALSE))</f>
        <v/>
      </c>
      <c r="DE138" s="90" t="str">
        <f>IF(ISNA(VLOOKUP($B138,'[1]1718  Exp_Rev Access'!$F$7:$GK$318,$DE$2,FALSE)),"",VLOOKUP($B138,'[1]1718  Exp_Rev Access'!$F$7:$GK$318,$DE$2,FALSE))</f>
        <v/>
      </c>
      <c r="DF138" s="90" t="str">
        <f>IF(ISNA(VLOOKUP($B138,'[1]1718  Exp_Rev Access'!$F$7:$GK$318,$DF$2,FALSE)),"",VLOOKUP($B138,'[1]1718  Exp_Rev Access'!$F$7:$GK$318,$DF$2,FALSE))</f>
        <v/>
      </c>
      <c r="DG138" s="90" t="str">
        <f>IF(ISNA(VLOOKUP($B138,'[1]1718  Exp_Rev Access'!$F$7:$GK$318,$DG$2,FALSE)),"",VLOOKUP($B138,'[1]1718  Exp_Rev Access'!$F$7:$GK$318,$DG$2,FALSE))</f>
        <v/>
      </c>
      <c r="DH138" s="90" t="str">
        <f>IF(ISNA(VLOOKUP($B138,'[1]1718  Exp_Rev Access'!$F$7:$GK$318,$DH$2,FALSE)),"",VLOOKUP($B138,'[1]1718  Exp_Rev Access'!$F$7:$GK$318,$DH$2,FALSE))</f>
        <v/>
      </c>
      <c r="DI138" s="90" t="str">
        <f>IF(ISNA(VLOOKUP($B138,'[1]1718  Exp_Rev Access'!$F$7:$GK$318,$DI$2,FALSE)),"",VLOOKUP($B138,'[1]1718  Exp_Rev Access'!$F$7:$GK$318,$DI$2,FALSE))</f>
        <v/>
      </c>
      <c r="DJ138" s="90" t="str">
        <f>IF(ISNA(VLOOKUP($B138,'[1]1718  Exp_Rev Access'!$F$7:$GK$318,$DJ$2,FALSE)),"",VLOOKUP($B138,'[1]1718  Exp_Rev Access'!$F$7:$GK$318,$DJ$2,FALSE))</f>
        <v/>
      </c>
      <c r="DK138" s="90" t="str">
        <f>IF(ISNA(VLOOKUP($B138,'[1]1718  Exp_Rev Access'!$F$7:$GK$318,$DK$2,FALSE)),"",VLOOKUP($B138,'[1]1718  Exp_Rev Access'!$F$7:$GK$318,$DK$2,FALSE))</f>
        <v/>
      </c>
      <c r="DL138" s="90" t="str">
        <f>IF(ISNA(VLOOKUP($B138,'[1]1718  Exp_Rev Access'!$F$7:$GK$318,$DL$2,FALSE)),"",VLOOKUP($B138,'[1]1718  Exp_Rev Access'!$F$7:$GK$318,$DL$2,FALSE))</f>
        <v/>
      </c>
      <c r="DM138" s="90" t="str">
        <f>IF(ISNA(VLOOKUP($B138,'[1]1718  Exp_Rev Access'!$F$7:$GK$318,$DM$2,FALSE)),"",VLOOKUP($B138,'[1]1718  Exp_Rev Access'!$F$7:$GK$318,$DM$2,FALSE))</f>
        <v/>
      </c>
      <c r="DN138" s="90" t="str">
        <f>IF(ISNA(VLOOKUP($B138,'[1]1718  Exp_Rev Access'!$F$7:$GK$318,$DN$2,FALSE)),"",VLOOKUP($B138,'[1]1718  Exp_Rev Access'!$F$7:$GK$318,$DN$2,FALSE))</f>
        <v/>
      </c>
      <c r="DO138" s="90" t="str">
        <f>IF(ISNA(VLOOKUP($B138,'[1]1718  Exp_Rev Access'!$F$7:$GK$318,$DO$2,FALSE)),"",VLOOKUP($B138,'[1]1718  Exp_Rev Access'!$F$7:$GK$318,$DO$2,FALSE))</f>
        <v/>
      </c>
      <c r="DP138" s="90" t="str">
        <f>IF(ISNA(VLOOKUP($B138,'[1]1718  Exp_Rev Access'!$F$7:$GK$318,$DP$2,FALSE)),"",VLOOKUP($B138,'[1]1718  Exp_Rev Access'!$F$7:$GK$318,$DP$2,FALSE))</f>
        <v/>
      </c>
      <c r="DQ138" s="90" t="str">
        <f>IF(ISNA(VLOOKUP($B138,'[1]1718  Exp_Rev Access'!$F$7:$GK$318,$DQ$2,FALSE)),"",VLOOKUP($B138,'[1]1718  Exp_Rev Access'!$F$7:$GK$318,$DQ$2,FALSE))</f>
        <v/>
      </c>
      <c r="DR138" s="90" t="str">
        <f>IF(ISNA(VLOOKUP($B138,'[1]1718  Exp_Rev Access'!$F$7:$GK$318,$DR$2,FALSE)),"",VLOOKUP($B138,'[1]1718  Exp_Rev Access'!$F$7:$GK$318,$DR$2,FALSE))</f>
        <v/>
      </c>
      <c r="DS138" s="90" t="str">
        <f>IF(ISNA(VLOOKUP($B138,'[1]1718  Exp_Rev Access'!$F$7:$GK$318,$DS$2,FALSE)),"",VLOOKUP($B138,'[1]1718  Exp_Rev Access'!$F$7:$GK$318,$DS$2,FALSE))</f>
        <v/>
      </c>
      <c r="DT138" s="90" t="str">
        <f>IF(ISNA(VLOOKUP($B138,'[1]1718  Exp_Rev Access'!$F$7:$GK$318,$DT$2,FALSE)),"",VLOOKUP($B138,'[1]1718  Exp_Rev Access'!$F$7:$GK$318,$DT$2,FALSE))</f>
        <v/>
      </c>
      <c r="DU138" s="90" t="str">
        <f>IF(ISNA(VLOOKUP($B138,'[1]1718  Exp_Rev Access'!$F$7:$GK$318,$DU$2,FALSE)),"",VLOOKUP($B138,'[1]1718  Exp_Rev Access'!$F$7:$GK$318,$DU$2,FALSE))</f>
        <v/>
      </c>
      <c r="DV138" s="90" t="str">
        <f>IF(ISNA(VLOOKUP($B138,'[1]1718  Exp_Rev Access'!$F$7:$GK$318,$DV$2,FALSE)),"",VLOOKUP($B138,'[1]1718  Exp_Rev Access'!$F$7:$GK$318,$DV$2,FALSE))</f>
        <v/>
      </c>
      <c r="DW138" s="90" t="str">
        <f>IF(ISNA(VLOOKUP($B138,'[1]1718  Exp_Rev Access'!$F$7:$GK$318,$DW$2,FALSE)),"",VLOOKUP($B138,'[1]1718  Exp_Rev Access'!$F$7:$GK$318,$DW$2,FALSE))</f>
        <v/>
      </c>
      <c r="DX138" s="90" t="str">
        <f>IF(ISNA(VLOOKUP($B138,'[1]1718  Exp_Rev Access'!$F$7:$GK$318,$DX$2,FALSE)),"",VLOOKUP($B138,'[1]1718  Exp_Rev Access'!$F$7:$GK$318,$DX$2,FALSE))</f>
        <v/>
      </c>
      <c r="DY138" s="90" t="str">
        <f>IF(ISNA(VLOOKUP($B138,'[1]1718  Exp_Rev Access'!$F$7:$GK$318,$DY$2,FALSE)),"",VLOOKUP($B138,'[1]1718  Exp_Rev Access'!$F$7:$GK$318,$DY$2,FALSE))</f>
        <v/>
      </c>
      <c r="DZ138" s="90" t="str">
        <f>IF(ISNA(VLOOKUP($B138,'[1]1718  Exp_Rev Access'!$F$7:$GK$318,$DZ$2,FALSE)),"",VLOOKUP($B138,'[1]1718  Exp_Rev Access'!$F$7:$GK$318,$DZ$2,FALSE))</f>
        <v/>
      </c>
      <c r="EA138" s="90" t="str">
        <f>IF(ISNA(VLOOKUP($B138,'[1]1718  Exp_Rev Access'!$F$7:$GK$318,$EA$2,FALSE)),"",VLOOKUP($B138,'[1]1718  Exp_Rev Access'!$F$7:$GK$318,$EA$2,FALSE))</f>
        <v/>
      </c>
      <c r="EB138" s="90" t="str">
        <f>IF(ISNA(VLOOKUP($B138,'[1]1718  Exp_Rev Access'!$F$7:$GK$318,$EB$2,FALSE)),"",VLOOKUP($B138,'[1]1718  Exp_Rev Access'!$F$7:$GK$318,$EB$2,FALSE))</f>
        <v/>
      </c>
      <c r="EC138" s="90" t="str">
        <f>IF(ISNA(VLOOKUP($B138,'[1]1718  Exp_Rev Access'!$F$7:$GK$318,$EC$2,FALSE)),"",VLOOKUP($B138,'[1]1718  Exp_Rev Access'!$F$7:$GK$318,$EC$2,FALSE))</f>
        <v/>
      </c>
      <c r="ED138" s="90" t="str">
        <f>IF(ISNA(VLOOKUP($B138,'[1]1718  Exp_Rev Access'!$F$7:$GK$318,$ED$2,FALSE)),"",VLOOKUP($B138,'[1]1718  Exp_Rev Access'!$F$7:$GK$318,$ED$2,FALSE))</f>
        <v/>
      </c>
      <c r="EE138" s="90" t="str">
        <f>IF(ISNA(VLOOKUP($B138,'[1]1718  Exp_Rev Access'!$F$7:$GK$318,$EE$2,FALSE)),"",VLOOKUP($B138,'[1]1718  Exp_Rev Access'!$F$7:$GK$318,$EE$2,FALSE))</f>
        <v/>
      </c>
      <c r="EF138" s="90" t="str">
        <f>IF(ISNA(VLOOKUP($B138,'[1]1718  Exp_Rev Access'!$F$7:$GK$318,$EF$2,FALSE)),"",VLOOKUP($B138,'[1]1718  Exp_Rev Access'!$F$7:$GK$318,$EF$2,FALSE))</f>
        <v/>
      </c>
      <c r="EG138" s="90" t="str">
        <f>IF(ISNA(VLOOKUP($B138,'[1]1718  Exp_Rev Access'!$F$7:$GK$318,$EG$2,FALSE)),"",VLOOKUP($B138,'[1]1718  Exp_Rev Access'!$F$7:$GK$318,$EG$2,FALSE))</f>
        <v/>
      </c>
      <c r="EH138" s="90" t="str">
        <f>IF(ISNA(VLOOKUP($B138,'[1]1718  Exp_Rev Access'!$F$7:$GK$318,$EH$2,FALSE)),"",VLOOKUP($B138,'[1]1718  Exp_Rev Access'!$F$7:$GK$318,$EH$2,FALSE))</f>
        <v/>
      </c>
      <c r="EI138" s="90" t="str">
        <f>IF(ISNA(VLOOKUP($B138,'[1]1718  Exp_Rev Access'!$F$7:$GK$318,$EI$2,FALSE)),"",VLOOKUP($B138,'[1]1718  Exp_Rev Access'!$F$7:$GK$318,$EI$2,FALSE))</f>
        <v/>
      </c>
      <c r="EJ138" s="90" t="str">
        <f>IF(ISNA(VLOOKUP($B138,'[1]1718  Exp_Rev Access'!$F$7:$GK$318,$EJ$2,FALSE)),"",VLOOKUP($B138,'[1]1718  Exp_Rev Access'!$F$7:$GK$318,$EJ$2,FALSE))</f>
        <v/>
      </c>
      <c r="EK138" s="90" t="str">
        <f>IF(ISNA(VLOOKUP($B138,'[1]1718  Exp_Rev Access'!$F$7:$GK$318,$EK$2,FALSE)),"",VLOOKUP($B138,'[1]1718  Exp_Rev Access'!$F$7:$GK$318,$EK$2,FALSE))</f>
        <v/>
      </c>
      <c r="EL138" s="90" t="str">
        <f>IF(ISNA(VLOOKUP($B138,'[1]1718  Exp_Rev Access'!$F$7:$GK$318,$EL$2,FALSE)),"",VLOOKUP($B138,'[1]1718  Exp_Rev Access'!$F$7:$GK$318,$EL$2,FALSE))</f>
        <v/>
      </c>
      <c r="EM138" s="90" t="str">
        <f>IF(ISNA(VLOOKUP($B138,'[1]1718  Exp_Rev Access'!$F$7:$GK$318,$EM$2,FALSE)),"",VLOOKUP($B138,'[1]1718  Exp_Rev Access'!$F$7:$GK$318,$EM$2,FALSE))</f>
        <v/>
      </c>
      <c r="EN138" s="90" t="str">
        <f>IF(ISNA(VLOOKUP($B138,'[1]1718  Exp_Rev Access'!$F$7:$GK$318,$EN$2,FALSE)),"",VLOOKUP($B138,'[1]1718  Exp_Rev Access'!$F$7:$GK$318,$EN$2,FALSE))</f>
        <v/>
      </c>
      <c r="EO138" s="90" t="str">
        <f>IF(ISNA(VLOOKUP($B138,'[1]1718  Exp_Rev Access'!$F$7:$GK$318,$EO$2,FALSE)),"",VLOOKUP($B138,'[1]1718  Exp_Rev Access'!$F$7:$GK$318,$EO$2,FALSE))</f>
        <v/>
      </c>
      <c r="EP138" s="90" t="str">
        <f>IF(ISNA(VLOOKUP($B138,'[1]1718  Exp_Rev Access'!$F$7:$GK$318,$EP$2,FALSE)),"",VLOOKUP($B138,'[1]1718  Exp_Rev Access'!$F$7:$GK$318,$EP$2,FALSE))</f>
        <v/>
      </c>
      <c r="EQ138" s="90" t="str">
        <f>IF(ISNA(VLOOKUP($B138,'[1]1718  Exp_Rev Access'!$F$7:$GK$318,$EQ$2,FALSE)),"",VLOOKUP($B138,'[1]1718  Exp_Rev Access'!$F$7:$GK$318,$EQ$2,FALSE))</f>
        <v/>
      </c>
      <c r="ER138" s="90" t="str">
        <f>IF(ISNA(VLOOKUP($B138,'[1]1718  Exp_Rev Access'!$F$7:$GK$318,$ER$2,FALSE)),"",VLOOKUP($B138,'[1]1718  Exp_Rev Access'!$F$7:$GK$318,$ER$2,FALSE))</f>
        <v/>
      </c>
      <c r="ES138" s="90" t="str">
        <f>IF(ISNA(VLOOKUP($B138,'[1]1718  Exp_Rev Access'!$F$7:$GK$318,$ES$2,FALSE)),"",VLOOKUP($B138,'[1]1718  Exp_Rev Access'!$F$7:$GK$318,$ES$2,FALSE))</f>
        <v/>
      </c>
      <c r="ET138" s="90" t="str">
        <f>IF(ISNA(VLOOKUP($B138,'[1]1718  Exp_Rev Access'!$F$7:$GK$318,$ET$2,FALSE)),"",VLOOKUP($B138,'[1]1718  Exp_Rev Access'!$F$7:$GK$318,$ET$2,FALSE))</f>
        <v/>
      </c>
      <c r="EU138" s="90" t="str">
        <f>IF(ISNA(VLOOKUP($B138,'[1]1718  Exp_Rev Access'!$F$7:$GK$318,$EU$2,FALSE)),"",VLOOKUP($B138,'[1]1718  Exp_Rev Access'!$F$7:$GK$318,$EU$2,FALSE))</f>
        <v/>
      </c>
      <c r="EV138" s="90" t="str">
        <f>IF(ISNA(VLOOKUP($B138,'[1]1718  Exp_Rev Access'!$F$7:$GK$318,$EV$2,FALSE)),"",VLOOKUP($B138,'[1]1718  Exp_Rev Access'!$F$7:$GK$318,$EV$2,FALSE))</f>
        <v/>
      </c>
      <c r="EW138" s="90" t="str">
        <f>IF(ISNA(VLOOKUP($B138,'[1]1718  Exp_Rev Access'!$F$7:$GK$318,$EW$2,FALSE)),"",VLOOKUP($B138,'[1]1718  Exp_Rev Access'!$F$7:$GK$318,$EW$2,FALSE))</f>
        <v/>
      </c>
      <c r="EX138" s="90" t="str">
        <f>IF(ISNA(VLOOKUP($B138,'[1]1718  Exp_Rev Access'!$F$7:$GK$318,$EX$2,FALSE)),"",VLOOKUP($B138,'[1]1718  Exp_Rev Access'!$F$7:$GK$318,$EX$2,FALSE))</f>
        <v/>
      </c>
      <c r="EY138" s="90" t="str">
        <f>IF(ISNA(VLOOKUP($B138,'[1]1718  Exp_Rev Access'!$F$7:$GK$318,$EY$2,FALSE)),"",VLOOKUP($B138,'[1]1718  Exp_Rev Access'!$F$7:$GK$318,$EY$2,FALSE))</f>
        <v/>
      </c>
      <c r="EZ138" s="90" t="str">
        <f>IF(ISNA(VLOOKUP($B138,'[1]1718  Exp_Rev Access'!$F$7:$GK$318,$EZ$2,FALSE)),"",VLOOKUP($B138,'[1]1718  Exp_Rev Access'!$F$7:$GK$318,$EZ$2,FALSE))</f>
        <v/>
      </c>
      <c r="FA138" s="90" t="str">
        <f>IF(ISNA(VLOOKUP($B138,'[1]1718  Exp_Rev Access'!$F$7:$GK$318,$FA$2,FALSE)),"",VLOOKUP($B138,'[1]1718  Exp_Rev Access'!$F$7:$GK$318,$FA$2,FALSE))</f>
        <v/>
      </c>
      <c r="FB138" s="90" t="str">
        <f>IF(ISNA(VLOOKUP($B138,'[1]1718  Exp_Rev Access'!$F$7:$GK$318,$FB$2,FALSE)),"",VLOOKUP($B138,'[1]1718  Exp_Rev Access'!$F$7:$GK$318,$FB$2,FALSE))</f>
        <v/>
      </c>
      <c r="FC138" s="90" t="str">
        <f>IF(ISNA(VLOOKUP($B138,'[1]1718  Exp_Rev Access'!$F$7:$GK$318,$FC$2,FALSE)),"",VLOOKUP($B138,'[1]1718  Exp_Rev Access'!$F$7:$GK$318,$FC$2,FALSE))</f>
        <v/>
      </c>
      <c r="FD138" s="90" t="str">
        <f>IF(ISNA(VLOOKUP($B138,'[1]1718  Exp_Rev Access'!$F$7:$GK$318,$FD$2,FALSE)),"",VLOOKUP($B138,'[1]1718  Exp_Rev Access'!$F$7:$GK$318,$FD$2,FALSE))</f>
        <v/>
      </c>
      <c r="FE138" s="90" t="str">
        <f>IF(ISNA(VLOOKUP($B138,'[1]1718  Exp_Rev Access'!$F$7:$GK$318,$FE$2,FALSE)),"",VLOOKUP($B138,'[1]1718  Exp_Rev Access'!$F$7:$GK$318,$FE$2,FALSE))</f>
        <v/>
      </c>
      <c r="FF138" s="90" t="str">
        <f>IF(ISNA(VLOOKUP($B138,'[1]1718  Exp_Rev Access'!$F$7:$GK$318,$FF$2,FALSE)),"",VLOOKUP($B138,'[1]1718  Exp_Rev Access'!$F$7:$GK$318,$FF$2,FALSE))</f>
        <v/>
      </c>
      <c r="FG138" s="90" t="str">
        <f>IF(ISNA(VLOOKUP($B138,'[1]1718  Exp_Rev Access'!$F$7:$GK$318,$FG$2,FALSE)),"",VLOOKUP($B138,'[1]1718  Exp_Rev Access'!$F$7:$GK$318,$FG$2,FALSE))</f>
        <v/>
      </c>
      <c r="FH138" s="90" t="str">
        <f>IF(ISNA(VLOOKUP($B138,'[1]1718  Exp_Rev Access'!$F$7:$GK$318,$FH$2,FALSE)),"",VLOOKUP($B138,'[1]1718  Exp_Rev Access'!$F$7:$GK$318,$FH$2,FALSE))</f>
        <v/>
      </c>
      <c r="FI138" s="90" t="str">
        <f>IF(ISNA(VLOOKUP($B138,'[1]1718  Exp_Rev Access'!$F$7:$GK$318,$FI$2,FALSE)),"",VLOOKUP($B138,'[1]1718  Exp_Rev Access'!$F$7:$GK$318,$FI$2,FALSE))</f>
        <v/>
      </c>
      <c r="FJ138" s="90" t="str">
        <f>IF(ISNA(VLOOKUP($B138,'[1]1718  Exp_Rev Access'!$F$7:$GK$318,$FJ$2,FALSE)),"",VLOOKUP($B138,'[1]1718  Exp_Rev Access'!$F$7:$GK$318,$FJ$2,FALSE))</f>
        <v/>
      </c>
      <c r="FK138" s="90" t="str">
        <f>IF(ISNA(VLOOKUP($B138,'[1]1718  Exp_Rev Access'!$F$7:$GK$318,$FK$2,FALSE)),"",VLOOKUP($B138,'[1]1718  Exp_Rev Access'!$F$7:$GK$318,$FK$2,FALSE))</f>
        <v/>
      </c>
      <c r="FL138" s="90" t="str">
        <f>IF(ISNA(VLOOKUP($B138,'[1]1718  Exp_Rev Access'!$F$7:$GK$318,$FL$2,FALSE)),"",VLOOKUP($B138,'[1]1718  Exp_Rev Access'!$F$7:$GK$318,$FL$2,FALSE))</f>
        <v/>
      </c>
      <c r="FM138" s="90" t="str">
        <f>IF(ISNA(VLOOKUP($B138,'[1]1718  Exp_Rev Access'!$F$7:$GK$318,$FM$2,FALSE)),"",VLOOKUP($B138,'[1]1718  Exp_Rev Access'!$F$7:$GK$318,$FM$2,FALSE))</f>
        <v/>
      </c>
      <c r="FN138" s="90" t="str">
        <f>IF(ISNA(VLOOKUP($B138,'[1]1718  Exp_Rev Access'!$F$7:$GK$318,$FN$2,FALSE)),"",VLOOKUP($B138,'[1]1718  Exp_Rev Access'!$F$7:$GK$318,$FN$2,FALSE))</f>
        <v/>
      </c>
      <c r="FO138" s="90" t="str">
        <f>IF(ISNA(VLOOKUP($B138,'[1]1718  Exp_Rev Access'!$F$7:$GK$318,$FO$2,FALSE)),"",VLOOKUP($B138,'[1]1718  Exp_Rev Access'!$F$7:$GK$318,$FO$2,FALSE))</f>
        <v/>
      </c>
      <c r="FP138" s="90" t="str">
        <f>IF(ISNA(VLOOKUP($B138,'[1]1718  Exp_Rev Access'!$F$7:$GK$318,$FP$2,FALSE)),"",VLOOKUP($B138,'[1]1718  Exp_Rev Access'!$F$7:$GK$318,$FP$2,FALSE))</f>
        <v/>
      </c>
      <c r="FQ138" s="90" t="str">
        <f>IF(ISNA(VLOOKUP($B138,'[1]1718  Exp_Rev Access'!$F$7:$GK$318,$FQ$2,FALSE)),"",VLOOKUP($B138,'[1]1718  Exp_Rev Access'!$F$7:$GK$318,$FQ$2,FALSE))</f>
        <v/>
      </c>
      <c r="FR138" s="90" t="str">
        <f>IF(ISNA(VLOOKUP($B138,'[1]1718  Exp_Rev Access'!$F$7:$GK$318,$FR$2,FALSE)),"",VLOOKUP($B138,'[1]1718  Exp_Rev Access'!$F$7:$GK$318,$FR$2,FALSE))</f>
        <v/>
      </c>
      <c r="FS138" s="56"/>
      <c r="FT138" s="92"/>
      <c r="FU138" s="94"/>
      <c r="FV138" s="95" t="str">
        <f>IF(ISNA(VLOOKUP($B138,'[1]1718  Exp_Rev Access'!$F$7:$GK$318,$FV$2,FALSE)),"",VLOOKUP($B138,'[1]1718  Exp_Rev Access'!$F$7:$GK$318,$FV$2,FALSE))</f>
        <v/>
      </c>
      <c r="FW138" s="95" t="str">
        <f>IF(ISNA(VLOOKUP($B138,'[1]1718  Exp_Rev Access'!$F$7:$GK$318,$FW$2,FALSE)),"",VLOOKUP($B138,'[1]1718  Exp_Rev Access'!$F$7:$GK$318,$FW$2,FALSE))</f>
        <v/>
      </c>
      <c r="FX138" s="95" t="str">
        <f>IF(ISNA(VLOOKUP($B138,'[1]1718  Exp_Rev Access'!$F$7:$GK$318,$FX$2,FALSE)),"",VLOOKUP($B138,'[1]1718  Exp_Rev Access'!$F$7:$GK$318,$FX$2,FALSE))</f>
        <v/>
      </c>
      <c r="FY138" s="95" t="str">
        <f>IF(ISNA(VLOOKUP($B138,'[1]1718  Exp_Rev Access'!$F$7:$GK$318,$FY$2,FALSE)),"",VLOOKUP($B138,'[1]1718  Exp_Rev Access'!$F$7:$GK$318,$FY$2,FALSE))</f>
        <v/>
      </c>
      <c r="FZ138" s="95" t="str">
        <f>IF(ISNA(VLOOKUP($B138,'[1]1718  Exp_Rev Access'!$F$7:$GK$318,$FZ$2,FALSE)),"",VLOOKUP($B138,'[1]1718  Exp_Rev Access'!$F$7:$GK$318,$FZ$2,FALSE))</f>
        <v/>
      </c>
      <c r="GA138" s="95" t="str">
        <f>IF(ISNA(VLOOKUP($B138,'[1]1718  Exp_Rev Access'!$F$7:$GK$318,$GA$2,FALSE)),"",VLOOKUP($B138,'[1]1718  Exp_Rev Access'!$F$7:$GK$318,$GA$2,FALSE))</f>
        <v/>
      </c>
      <c r="GB138" s="95" t="str">
        <f>IF(ISNA(VLOOKUP($B138,'[1]1718  Exp_Rev Access'!$F$7:$GK$318,$GB$2,FALSE)),"",VLOOKUP($B138,'[1]1718  Exp_Rev Access'!$F$7:$GK$318,$GB$2,FALSE))</f>
        <v/>
      </c>
      <c r="GC138" s="95" t="str">
        <f>IF(ISNA(VLOOKUP($B138,'[1]1718  Exp_Rev Access'!$F$7:$GK$318,$GC$2,FALSE)),"",VLOOKUP($B138,'[1]1718  Exp_Rev Access'!$F$7:$GK$318,$GC$2,FALSE))</f>
        <v/>
      </c>
      <c r="GD138" s="95" t="str">
        <f>IF(ISNA(VLOOKUP($B138,'[1]1718  Exp_Rev Access'!$F$7:$GK$318,$GD$2,FALSE)),"",VLOOKUP($B138,'[1]1718  Exp_Rev Access'!$F$7:$GK$318,$GD$2,FALSE))</f>
        <v/>
      </c>
      <c r="GE138" s="95" t="str">
        <f>IF(ISNA(VLOOKUP($B138,'[1]1718  Exp_Rev Access'!$F$7:$GK$318,$GE$2,FALSE)),"",VLOOKUP($B138,'[1]1718  Exp_Rev Access'!$F$7:$GK$318,$GE$2,FALSE))</f>
        <v/>
      </c>
      <c r="GF138" s="95" t="str">
        <f>IF(ISNA(VLOOKUP($B138,'[1]1718  Exp_Rev Access'!$F$7:$GK$318,$GF$2,FALSE)),"",VLOOKUP($B138,'[1]1718  Exp_Rev Access'!$F$7:$GK$318,$GF$2,FALSE))</f>
        <v/>
      </c>
      <c r="GG138" s="95" t="str">
        <f>IF(ISNA(VLOOKUP($B138,'[1]1718  Exp_Rev Access'!$F$7:$GK$318,$GG$2,FALSE)),"",VLOOKUP($B138,'[1]1718  Exp_Rev Access'!$F$7:$GK$318,$GG$2,FALSE))</f>
        <v/>
      </c>
      <c r="GH138" s="95" t="str">
        <f>IF(ISNA(VLOOKUP($B138,'[1]1718  Exp_Rev Access'!$F$7:$GK$318,$GH$2,FALSE)),"",VLOOKUP($B138,'[1]1718  Exp_Rev Access'!$F$7:$GK$318,$GH$2,FALSE))</f>
        <v/>
      </c>
      <c r="GI138" s="95" t="str">
        <f>IF(ISNA(VLOOKUP($B138,'[1]1718  Exp_Rev Access'!$F$7:$GK$318,$GI$2,FALSE)),"",VLOOKUP($B138,'[1]1718  Exp_Rev Access'!$F$7:$GK$318,$GI$2,FALSE))</f>
        <v/>
      </c>
      <c r="GJ138" s="95" t="str">
        <f>IF(ISNA(VLOOKUP($B138,'[1]1718  Exp_Rev Access'!$F$7:$GK$318,$GJ$2,FALSE)),"",VLOOKUP($B138,'[1]1718  Exp_Rev Access'!$F$7:$GK$318,$GJ$2,FALSE))</f>
        <v/>
      </c>
      <c r="GK138" s="95" t="str">
        <f>IF(ISNA(VLOOKUP($B138,'[1]1718  Exp_Rev Access'!$F$7:$GK$318,$GK$2,FALSE)),"",VLOOKUP($B138,'[1]1718  Exp_Rev Access'!$F$7:$GK$318,$GK$2,FALSE))</f>
        <v/>
      </c>
      <c r="GL138" s="95" t="str">
        <f>IF(ISNA(VLOOKUP($B138,'[1]1718  Exp_Rev Access'!$F$7:$GK$318,$GL$2,FALSE)),"",VLOOKUP($B138,'[1]1718  Exp_Rev Access'!$F$7:$GK$318,$GL$2,FALSE))</f>
        <v/>
      </c>
      <c r="GM138" s="95" t="str">
        <f>IF(ISNA(VLOOKUP($B138,'[1]1718  Exp_Rev Access'!$F$7:$GK$318,$GM$2,FALSE)),"",VLOOKUP($B138,'[1]1718  Exp_Rev Access'!$F$7:$GK$318,$GM$2,FALSE))</f>
        <v/>
      </c>
      <c r="GN138" s="95" t="str">
        <f>IF(ISNA(VLOOKUP($B138,'[1]1718  Exp_Rev Access'!$F$7:$GK$318,$GN$2,FALSE)),"",VLOOKUP($B138,'[1]1718  Exp_Rev Access'!$F$7:$GK$318,$GN$2,FALSE))</f>
        <v/>
      </c>
      <c r="GO138" s="95" t="str">
        <f>IF(ISNA(VLOOKUP($B138,'[1]1718  Exp_Rev Access'!$F$7:$GK$318,$GO$2,FALSE)),"",VLOOKUP($B138,'[1]1718  Exp_Rev Access'!$F$7:$GK$318,$GO$2,FALSE))</f>
        <v/>
      </c>
      <c r="GP138" s="95" t="str">
        <f>IF(ISNA(VLOOKUP($B138,'[1]1718  Exp_Rev Access'!$F$7:$GK$318,$GP$2,FALSE)),"",VLOOKUP($B138,'[1]1718  Exp_Rev Access'!$F$7:$GK$318,$GP$2,FALSE))</f>
        <v/>
      </c>
      <c r="GQ138" s="95" t="str">
        <f>IF(ISNA(VLOOKUP($B138,'[1]1718  Exp_Rev Access'!$F$7:$GK$318,$GQ$2,FALSE)),"",VLOOKUP($B138,'[1]1718  Exp_Rev Access'!$F$7:$GK$318,$GQ$2,FALSE))</f>
        <v/>
      </c>
      <c r="GR138" s="95" t="str">
        <f>IF(ISNA(VLOOKUP($B138,'[1]1718  Exp_Rev Access'!$F$7:$GK$318,$GR$2,FALSE)),"",VLOOKUP($B138,'[1]1718  Exp_Rev Access'!$F$7:$GK$318,$GR$2,FALSE))</f>
        <v/>
      </c>
      <c r="GS138" s="95" t="str">
        <f>IF(ISNA(VLOOKUP($B138,'[1]1718  Exp_Rev Access'!$F$7:$GK$318,$GS$2,FALSE)),"",VLOOKUP($B138,'[1]1718  Exp_Rev Access'!$F$7:$GK$318,$GS$2,FALSE))</f>
        <v/>
      </c>
      <c r="GT138" s="95" t="str">
        <f>IF(ISNA(VLOOKUP($B138,'[1]1718  Exp_Rev Access'!$F$7:$GK$318,$GT$2,FALSE)),"",VLOOKUP($B138,'[1]1718  Exp_Rev Access'!$F$7:$GK$318,$GT$2,FALSE))</f>
        <v/>
      </c>
      <c r="GU138" s="56"/>
      <c r="GV138" s="92"/>
      <c r="GW138" s="96"/>
    </row>
    <row r="139" spans="1:222" x14ac:dyDescent="0.3">
      <c r="A139" s="73"/>
      <c r="B139" s="88" t="s">
        <v>361</v>
      </c>
      <c r="C139" s="89" t="s">
        <v>362</v>
      </c>
      <c r="D139" s="75">
        <f>IF(ISNA(VLOOKUP($B139,'[1]1718 enrollment_Rev_Exp by size'!$A$7:H476,3,FALSE)),"",VLOOKUP($B139,'[1]1718 enrollment_Rev_Exp by size'!$A$7:$G$350,3,FALSE))</f>
        <v>18.7</v>
      </c>
      <c r="E139" s="76">
        <f>IF(ISNA(VLOOKUP($B139,'[1]1718 enrollment_Rev_Exp by size'!$A$7:I476,5,FALSE)),"",VLOOKUP($B139,'[1]1718 enrollment_Rev_Exp by size'!$A$7:$G$350,5,FALSE))</f>
        <v>1117658.19</v>
      </c>
      <c r="F139" s="70">
        <f t="shared" ref="F139:F141" si="438">N139+AM139+AU139+BV139+CE139+FS139+GU139</f>
        <v>1117658.1900000002</v>
      </c>
      <c r="G139" s="70">
        <f t="shared" ref="G139:G144" si="439">F139-E139</f>
        <v>0</v>
      </c>
      <c r="H139" s="90">
        <f>IF(ISNA(VLOOKUP($B139,'[1]1718  Exp_Rev Access'!$F$7:$GK$318,3,FALSE)),"",VLOOKUP($B139,'[1]1718  Exp_Rev Access'!$F$7:$GK$318,3,FALSE))</f>
        <v>18835.11</v>
      </c>
      <c r="I139" s="90">
        <f>IF(ISNA(VLOOKUP($B139,'[1]1718  Exp_Rev Access'!$F$7:$GK$318,4,FALSE)),"",VLOOKUP($B139,'[1]1718  Exp_Rev Access'!$F$7:$GK$318,4,FALSE))</f>
        <v>0</v>
      </c>
      <c r="J139" s="90">
        <f>IF(ISNA(VLOOKUP($B139,'[1]1718  Exp_Rev Access'!$F$7:$GK$318,5,FALSE)),"",VLOOKUP($B139,'[1]1718  Exp_Rev Access'!$F$7:$GK$318,5,FALSE))</f>
        <v>0</v>
      </c>
      <c r="K139" s="90">
        <f>IF(ISNA(VLOOKUP($B139,'[1]1718  Exp_Rev Access'!$F$7:$GK$318,6,FALSE)),"-",VLOOKUP($B139,'[1]1718  Exp_Rev Access'!$F$7:$GK$318,6,FALSE))</f>
        <v>55767.95</v>
      </c>
      <c r="L139" s="90">
        <f>IF(ISNA(VLOOKUP($B139,'[1]1718  Exp_Rev Access'!$F$7:$GK$318,7,FALSE)),"",VLOOKUP($B139,'[1]1718  Exp_Rev Access'!$F$7:$GK$318,7,FALSE))</f>
        <v>0</v>
      </c>
      <c r="M139" s="90">
        <f>IF(ISNA(VLOOKUP($B139,'[1]1718  Exp_Rev Access'!$F$7:$GK$318,8,FALSE)),"",VLOOKUP($B139,'[1]1718  Exp_Rev Access'!$F$7:$GK$318,8,FALSE))</f>
        <v>4263.22</v>
      </c>
      <c r="N139" s="56">
        <f t="shared" ref="N139:N144" si="440">SUM(H139:M139)</f>
        <v>78866.28</v>
      </c>
      <c r="O139" s="91">
        <f t="shared" ref="O139:O144" si="441">N139/E139</f>
        <v>7.0563863536847529E-2</v>
      </c>
      <c r="P139" s="56">
        <f t="shared" ref="P139:P144" si="442">N139/D139</f>
        <v>4217.4481283422465</v>
      </c>
      <c r="Q139" s="90">
        <f>IF(ISNA(VLOOKUP($B139,'[1]1718  Exp_Rev Access'!$F$7:$GK$318,10,FALSE)),"",VLOOKUP($B139,'[1]1718  Exp_Rev Access'!$F$7:$GK$318,10,FALSE))</f>
        <v>0</v>
      </c>
      <c r="R139" s="90">
        <f>IF(ISNA(VLOOKUP($B139,'[1]1718  Exp_Rev Access'!$F$7:$GK$318,11,FALSE)),"",VLOOKUP($B139,'[1]1718  Exp_Rev Access'!$F$7:$GK$318,11,FALSE))</f>
        <v>0</v>
      </c>
      <c r="S139" s="90">
        <f>IF(ISNA(VLOOKUP($B139,'[1]1718  Exp_Rev Access'!$F$7:$GK$318,12,FALSE)),"",VLOOKUP($B139,'[1]1718  Exp_Rev Access'!$F$7:$GK$318,12,FALSE))</f>
        <v>0</v>
      </c>
      <c r="T139" s="90">
        <f>IF(ISNA(VLOOKUP($B139,'[1]1718  Exp_Rev Access'!$F$7:$GK$318,13,FALSE)),"",VLOOKUP($B139,'[1]1718  Exp_Rev Access'!$F$7:$GK$318,13,FALSE))</f>
        <v>0</v>
      </c>
      <c r="U139" s="90">
        <f>IF(ISNA(VLOOKUP($B139,'[1]1718  Exp_Rev Access'!$F$7:$GK$318,14,FALSE)),"",VLOOKUP($B139,'[1]1718  Exp_Rev Access'!$F$7:$GK$318,14,FALSE))</f>
        <v>0</v>
      </c>
      <c r="V139" s="90">
        <f>IF(ISNA(VLOOKUP($B139,'[1]1718  Exp_Rev Access'!$F$7:$GK$318,15,FALSE)),"",VLOOKUP($B139,'[1]1718  Exp_Rev Access'!$F$7:$GK$318,15,FALSE))</f>
        <v>0</v>
      </c>
      <c r="W139" s="90">
        <f>IF(ISNA(VLOOKUP($B139,'[1]1718  Exp_Rev Access'!$F$7:$GK$318,16,FALSE)),"",VLOOKUP($B139,'[1]1718  Exp_Rev Access'!$F$7:$GK$318,16,FALSE))</f>
        <v>0</v>
      </c>
      <c r="X139" s="90">
        <f>IF(ISNA(VLOOKUP($B139,'[1]1718  Exp_Rev Access'!$F$7:$GK$318,17,FALSE)),"",VLOOKUP($B139,'[1]1718  Exp_Rev Access'!$F$7:$GK$318,17,FALSE))</f>
        <v>0</v>
      </c>
      <c r="Y139" s="90">
        <f>IF(ISNA(VLOOKUP($B139,'[1]1718  Exp_Rev Access'!$F$7:$GK$318,18,FALSE)),"",VLOOKUP($B139,'[1]1718  Exp_Rev Access'!$F$7:$GK$318,18,FALSE))</f>
        <v>182640.89</v>
      </c>
      <c r="Z139" s="90">
        <f>IF(ISNA(VLOOKUP($B139,'[1]1718  Exp_Rev Access'!$F$7:$GK$318,19,FALSE)),"",VLOOKUP($B139,'[1]1718  Exp_Rev Access'!$F$7:$GK$318,19,FALSE))</f>
        <v>0</v>
      </c>
      <c r="AA139" s="90">
        <f>IF(ISNA(VLOOKUP($B139,'[1]1718  Exp_Rev Access'!$F$7:$GK$318,20,FALSE)),"",VLOOKUP($B139,'[1]1718  Exp_Rev Access'!$F$7:$GK$318,20,FALSE))</f>
        <v>0</v>
      </c>
      <c r="AB139" s="90">
        <f>IF(ISNA(VLOOKUP($B139,'[1]1718  Exp_Rev Access'!$F$7:$GK$318,21,FALSE)),"",VLOOKUP($B139,'[1]1718  Exp_Rev Access'!$F$7:$GK$318,21,FALSE))</f>
        <v>0</v>
      </c>
      <c r="AC139" s="90">
        <f>IF(ISNA(VLOOKUP($B139,'[1]1718  Exp_Rev Access'!$F$7:$GK$318,22,FALSE)),"",VLOOKUP($B139,'[1]1718  Exp_Rev Access'!$F$7:$GK$318,22,FALSE))</f>
        <v>0</v>
      </c>
      <c r="AD139" s="90">
        <f>IF(ISNA(VLOOKUP($B139,'[1]1718  Exp_Rev Access'!$F$7:$GK$318,23,FALSE)),"",VLOOKUP($B139,'[1]1718  Exp_Rev Access'!$F$7:$GK$318,23,FALSE))</f>
        <v>0</v>
      </c>
      <c r="AE139" s="90">
        <f>IF(ISNA(VLOOKUP($B139,'[1]1718  Exp_Rev Access'!$F$7:$GK$318,24,FALSE)),"",VLOOKUP($B139,'[1]1718  Exp_Rev Access'!$F$7:$GK$318,24,FALSE))</f>
        <v>768.08</v>
      </c>
      <c r="AF139" s="90">
        <f>IF(ISNA(VLOOKUP($B139,'[1]1718  Exp_Rev Access'!$F$7:$GK$318,25,FALSE)),"",VLOOKUP($B139,'[1]1718  Exp_Rev Access'!$F$7:$GK$318,25,FALSE))</f>
        <v>0</v>
      </c>
      <c r="AG139" s="90">
        <f>IF(ISNA(VLOOKUP($B139,'[1]1718  Exp_Rev Access'!$F$7:$GK$318,26,FALSE)),"",VLOOKUP($B139,'[1]1718  Exp_Rev Access'!$F$7:$GK$318,26,FALSE))</f>
        <v>6961.18</v>
      </c>
      <c r="AH139" s="90">
        <f>IF(ISNA(VLOOKUP($B139,'[1]1718  Exp_Rev Access'!$F$7:$GK$318,27,FALSE)),"",VLOOKUP($B139,'[1]1718  Exp_Rev Access'!$F$7:$GK$318,27,FALSE))</f>
        <v>0</v>
      </c>
      <c r="AI139" s="90">
        <f>IF(ISNA(VLOOKUP($B139,'[1]1718  Exp_Rev Access'!$F$7:$GK$318,28,FALSE)),"",VLOOKUP($B139,'[1]1718  Exp_Rev Access'!$F$7:$GK$318,28,FALSE))</f>
        <v>3500</v>
      </c>
      <c r="AJ139" s="90">
        <f>IF(ISNA(VLOOKUP($B139,'[1]1718  Exp_Rev Access'!$F$7:$GK$318,29,FALSE)),"",VLOOKUP($B139,'[1]1718  Exp_Rev Access'!$F$7:$GK$318,29,FALSE))</f>
        <v>0</v>
      </c>
      <c r="AK139" s="90">
        <f>IF(ISNA(VLOOKUP($B139,'[1]1718  Exp_Rev Access'!$F$7:$GK$318,30,FALSE)),"",VLOOKUP($B139,'[1]1718  Exp_Rev Access'!$F$7:$GK$318,30,FALSE))</f>
        <v>27938.62</v>
      </c>
      <c r="AL139" s="90">
        <f>IF(ISNA(VLOOKUP($B139,'[1]1718  Exp_Rev Access'!$F$7:$GK$318,31,FALSE)),"",VLOOKUP($B139,'[1]1718  Exp_Rev Access'!$F$7:$GK$318,31,FALSE))</f>
        <v>0</v>
      </c>
      <c r="AM139" s="56">
        <f t="shared" ref="AM139:AM144" si="443">SUM(Q139:AL139)</f>
        <v>221808.77</v>
      </c>
      <c r="AN139" s="92">
        <f t="shared" ref="AN139:AN144" si="444">AM139/E139</f>
        <v>0.19845850187882577</v>
      </c>
      <c r="AO139" s="71">
        <f t="shared" ref="AO139:AO144" si="445">AM139/D139</f>
        <v>11861.431550802139</v>
      </c>
      <c r="AP139" s="90">
        <f>IF(ISNA(VLOOKUP($B139,'[1]1718  Exp_Rev Access'!$F$7:$GK$318,33,FALSE)),"",VLOOKUP($B139,'[1]1718  Exp_Rev Access'!$F$7:$GK$318,33,FALSE))</f>
        <v>404759.59</v>
      </c>
      <c r="AQ139" s="90">
        <f>IF(ISNA(VLOOKUP($B139,'[1]1718  Exp_Rev Access'!$F$7:$GK$318,34,FALSE)),"",VLOOKUP($B139,'[1]1718  Exp_Rev Access'!$F$7:$GK$318,34,FALSE))</f>
        <v>1447.18</v>
      </c>
      <c r="AR139" s="90">
        <f>IF(ISNA(VLOOKUP($B139,'[1]1718  Exp_Rev Access'!$F$7:$GK$318,35,FALSE)),"",VLOOKUP($B139,'[1]1718  Exp_Rev Access'!$F$7:$GK$318,35,FALSE))</f>
        <v>48525.24</v>
      </c>
      <c r="AS139" s="90">
        <f>IF(ISNA(VLOOKUP($B139,'[1]1718  Exp_Rev Access'!$F$7:$GK$318,36,FALSE)),"",VLOOKUP($B139,'[1]1718  Exp_Rev Access'!$F$7:$GK$318,36,FALSE))</f>
        <v>0</v>
      </c>
      <c r="AT139" s="90">
        <f>IF(ISNA(VLOOKUP($B139,'[1]1718  Exp_Rev Access'!$F$7:$GK$318,37,FALSE)),"",VLOOKUP($B139,'[1]1718  Exp_Rev Access'!$F$7:$GK$318,37,FALSE))</f>
        <v>0</v>
      </c>
      <c r="AU139" s="56">
        <f t="shared" ref="AU139:AU144" si="446">SUM(AP139:AT139)</f>
        <v>454732.01</v>
      </c>
      <c r="AV139" s="93">
        <f t="shared" ref="AV139:AV144" si="447">AU139/E139</f>
        <v>0.40686143050586876</v>
      </c>
      <c r="AW139" s="56">
        <f t="shared" ref="AW139:AW144" si="448">AU139/D139</f>
        <v>24317.219786096259</v>
      </c>
      <c r="AX139" s="90">
        <f>IF(ISNA(VLOOKUP($B139,'[1]1718  Exp_Rev Access'!$F$7:$GK$318,39,FALSE)),"",VLOOKUP($B139,'[1]1718  Exp_Rev Access'!$F$7:$GK$318,39,FALSE))</f>
        <v>0</v>
      </c>
      <c r="AY139" s="90">
        <f>IF(ISNA(VLOOKUP($B139,'[1]1718  Exp_Rev Access'!$F$7:$GK$318,40,FALSE)),"",VLOOKUP($B139,'[1]1718  Exp_Rev Access'!$F$7:$GK$318,40,FALSE))</f>
        <v>19080.38</v>
      </c>
      <c r="AZ139" s="90">
        <f>IF(ISNA(VLOOKUP($B139,'[1]1718  Exp_Rev Access'!$F$7:$GK$318,41,FALSE)),"",VLOOKUP($B139,'[1]1718  Exp_Rev Access'!$F$7:$GK$318,41,FALSE))</f>
        <v>0</v>
      </c>
      <c r="BA139" s="90">
        <f>IF(ISNA(VLOOKUP($B139,'[1]1718  Exp_Rev Access'!$F$7:$GK$318,42,FALSE)),"",VLOOKUP($B139,'[1]1718  Exp_Rev Access'!$F$7:$GK$318,42,FALSE))</f>
        <v>0</v>
      </c>
      <c r="BB139" s="90">
        <f>IF(ISNA(VLOOKUP($B139,'[1]1718  Exp_Rev Access'!$F$7:$GK$318,43,FALSE)),"",VLOOKUP($B139,'[1]1718  Exp_Rev Access'!$F$7:$GK$318,43,FALSE))</f>
        <v>0</v>
      </c>
      <c r="BC139" s="90">
        <f>IF(ISNA(VLOOKUP($B139,'[1]1718  Exp_Rev Access'!$F$7:$GK$318,44,FALSE)),"",VLOOKUP($B139,'[1]1718  Exp_Rev Access'!$F$7:$GK$318,44,FALSE))</f>
        <v>21482.41</v>
      </c>
      <c r="BD139" s="90">
        <f>IF(ISNA(VLOOKUP($B139,'[1]1718  Exp_Rev Access'!$F$7:$GK$318,45,FALSE)),"",VLOOKUP($B139,'[1]1718  Exp_Rev Access'!$F$7:$GK$318,45,FALSE))</f>
        <v>0</v>
      </c>
      <c r="BE139" s="90">
        <f>IF(ISNA(VLOOKUP($B139,'[1]1718  Exp_Rev Access'!$F$7:$GK$318,46,FALSE)),"",VLOOKUP($B139,'[1]1718  Exp_Rev Access'!$F$7:$GK$318,46,FALSE))</f>
        <v>723</v>
      </c>
      <c r="BF139" s="90">
        <f>IF(ISNA(VLOOKUP($B139,'[1]1718  Exp_Rev Access'!$F$7:$GK$318,47,FALSE)),"",VLOOKUP($B139,'[1]1718  Exp_Rev Access'!$F$7:$GK$318,47,FALSE))</f>
        <v>0</v>
      </c>
      <c r="BG139" s="90">
        <f>IF(ISNA(VLOOKUP($B139,'[1]1718  Exp_Rev Access'!$F$7:$GK$318,48,FALSE)),"",VLOOKUP($B139,'[1]1718  Exp_Rev Access'!$F$7:$GK$318,48,FALSE))</f>
        <v>0</v>
      </c>
      <c r="BH139" s="90">
        <f>IF(ISNA(VLOOKUP($B139,'[1]1718  Exp_Rev Access'!$F$7:$GK$318,49,FALSE)),"",VLOOKUP($B139,'[1]1718  Exp_Rev Access'!$F$7:$GK$318,49,FALSE))</f>
        <v>0</v>
      </c>
      <c r="BI139" s="90">
        <f>IF(ISNA(VLOOKUP($B139,'[1]1718  Exp_Rev Access'!$F$7:$GK$318,50,FALSE)),"",VLOOKUP($B139,'[1]1718  Exp_Rev Access'!$F$7:$GK$318,50,FALSE))</f>
        <v>0</v>
      </c>
      <c r="BJ139" s="90">
        <f>IF(ISNA(VLOOKUP($B139,'[1]1718  Exp_Rev Access'!$F$7:$GK$318,51,FALSE)),"",VLOOKUP($B139,'[1]1718  Exp_Rev Access'!$F$7:$GK$318,51,FALSE))</f>
        <v>395.08</v>
      </c>
      <c r="BK139" s="90">
        <f>IF(ISNA(VLOOKUP($B139,'[1]1718  Exp_Rev Access'!$F$7:$GK$318,52,FALSE)),"",VLOOKUP($B139,'[1]1718  Exp_Rev Access'!$F$7:$GK$318,52,FALSE))</f>
        <v>37176.6</v>
      </c>
      <c r="BL139" s="90">
        <f>IF(ISNA(VLOOKUP($B139,'[1]1718  Exp_Rev Access'!$F$7:$GK$318,53,FALSE)),"",VLOOKUP($B139,'[1]1718  Exp_Rev Access'!$F$7:$GK$318,53,FALSE))</f>
        <v>0</v>
      </c>
      <c r="BM139" s="90">
        <f>IF(ISNA(VLOOKUP($B139,'[1]1718  Exp_Rev Access'!$F$7:$GK$318,54,FALSE)),"",VLOOKUP($B139,'[1]1718  Exp_Rev Access'!$F$7:$GK$318,54,FALSE))</f>
        <v>0</v>
      </c>
      <c r="BN139" s="90">
        <f>IF(ISNA(VLOOKUP($B139,'[1]1718  Exp_Rev Access'!$F$7:$GK$318,55,FALSE)),"",VLOOKUP($B139,'[1]1718  Exp_Rev Access'!$F$7:$GK$318,55,FALSE))</f>
        <v>0</v>
      </c>
      <c r="BO139" s="90">
        <f>IF(ISNA(VLOOKUP($B139,'[1]1718  Exp_Rev Access'!$F$7:$GK$318,56,FALSE)),"",VLOOKUP($B139,'[1]1718  Exp_Rev Access'!$F$7:$GK$318,56,FALSE))</f>
        <v>0</v>
      </c>
      <c r="BP139" s="90">
        <f>IF(ISNA(VLOOKUP($B139,'[1]1718  Exp_Rev Access'!$F$7:$GK$318,57,FALSE)),"",VLOOKUP($B139,'[1]1718  Exp_Rev Access'!$F$7:$GK$318,57,FALSE))</f>
        <v>0</v>
      </c>
      <c r="BQ139" s="90">
        <f>IF(ISNA(VLOOKUP($B139,'[1]1718  Exp_Rev Access'!$F$7:$GK$318,58,FALSE)),"",VLOOKUP($B139,'[1]1718  Exp_Rev Access'!$F$7:$GK$318,58,FALSE))</f>
        <v>0</v>
      </c>
      <c r="BR139" s="90">
        <f>IF(ISNA(VLOOKUP($B139,'[1]1718  Exp_Rev Access'!$F$7:$GK$318,59,FALSE)),"",VLOOKUP($B139,'[1]1718  Exp_Rev Access'!$F$7:$GK$318,59,FALSE))</f>
        <v>0</v>
      </c>
      <c r="BS139" s="90">
        <f>IF(ISNA(VLOOKUP($B139,'[1]1718  Exp_Rev Access'!$F$7:$GK$318,60,FALSE)),"",VLOOKUP($B139,'[1]1718  Exp_Rev Access'!$F$7:$GK$318,60,FALSE))</f>
        <v>0</v>
      </c>
      <c r="BT139" s="90">
        <f>IF(ISNA(VLOOKUP($B139,'[1]1718  Exp_Rev Access'!$F$7:$GK$318,61,FALSE)),"",VLOOKUP($B139,'[1]1718  Exp_Rev Access'!$F$7:$GK$318,61,FALSE))</f>
        <v>0</v>
      </c>
      <c r="BU139" s="90">
        <f>IF(ISNA(VLOOKUP($B139,'[1]1718  Exp_Rev Access'!$F$7:$GK$318,62,FALSE)),"",VLOOKUP($B139,'[1]1718  Exp_Rev Access'!$F$7:$GK$318,62,FALSE))</f>
        <v>0</v>
      </c>
      <c r="BV139" s="56">
        <f t="shared" ref="BV139:BV202" si="449">SUM(AX139:BU139)</f>
        <v>78857.47</v>
      </c>
      <c r="BW139" s="92">
        <f>BV139/E139</f>
        <v>7.0555980983774663E-2</v>
      </c>
      <c r="BX139" s="71">
        <f>BV139/D139</f>
        <v>4216.9770053475941</v>
      </c>
      <c r="BY139" s="90">
        <f>IF(ISNA(VLOOKUP($B139,'[1]1718  Exp_Rev Access'!$F$7:$GK$318,64,FALSE)),"",VLOOKUP($B139,'[1]1718  Exp_Rev Access'!$F$7:$GK$318,64,FALSE))</f>
        <v>0</v>
      </c>
      <c r="BZ139" s="90">
        <f>IF(ISNA(VLOOKUP($B139,'[1]1718  Exp_Rev Access'!$F$7:$GK$318,65,FALSE)),"",VLOOKUP($B139,'[1]1718  Exp_Rev Access'!$F$7:$GK$318,65,FALSE))</f>
        <v>206891.35</v>
      </c>
      <c r="CA139" s="90">
        <f>IF(ISNA(VLOOKUP($B139,'[1]1718  Exp_Rev Access'!$F$7:$GK$318,66,FALSE)),"",VLOOKUP($B139,'[1]1718  Exp_Rev Access'!$F$7:$GK$318,66,FALSE))</f>
        <v>10168</v>
      </c>
      <c r="CB139" s="90">
        <f>IF(ISNA(VLOOKUP($B139,'[1]1718  Exp_Rev Access'!$F$7:$GK$318,67,FALSE)),"",VLOOKUP($B139,'[1]1718  Exp_Rev Access'!$F$7:$GK$318,67,FALSE))</f>
        <v>0</v>
      </c>
      <c r="CC139" s="90">
        <f>IF(ISNA(VLOOKUP($B139,'[1]1718  Exp_Rev Access'!$F$7:$GK$318,68,FALSE)),"",VLOOKUP($B139,'[1]1718  Exp_Rev Access'!$F$7:$GK$318,68,FALSE))</f>
        <v>3215.44</v>
      </c>
      <c r="CD139" s="90">
        <f>IF(ISNA(VLOOKUP($B139,'[1]1718  Exp_Rev Access'!$F$7:$GK$318,69,FALSE)),"",VLOOKUP($B139,'[1]1718  Exp_Rev Access'!$F$7:$GK$318,69,FALSE))</f>
        <v>0</v>
      </c>
      <c r="CE139" s="56">
        <f t="shared" si="437"/>
        <v>220274.79</v>
      </c>
      <c r="CF139" s="92">
        <f t="shared" ref="CF139:CF202" si="450">CE139/E139</f>
        <v>0.19708600712709851</v>
      </c>
      <c r="CG139" s="78">
        <f t="shared" ref="CG139:CG202" si="451">CE139/D139</f>
        <v>11779.400534759359</v>
      </c>
      <c r="CH139" s="90">
        <f>IF(ISNA(VLOOKUP($B139,'[1]1718  Exp_Rev Access'!$F$7:$GK$318,$CH$2,FALSE)),"",VLOOKUP($B139,'[1]1718  Exp_Rev Access'!$F$7:$GK$318,$CH$2,FALSE))</f>
        <v>0</v>
      </c>
      <c r="CI139" s="90">
        <f>IF(ISNA(VLOOKUP($B139,'[1]1718  Exp_Rev Access'!$F$7:$GK$318,$CI$2,FALSE)),"",VLOOKUP($B139,'[1]1718  Exp_Rev Access'!$F$7:$GK$318,$CI$2,FALSE))</f>
        <v>0</v>
      </c>
      <c r="CJ139" s="90">
        <f>IF(ISNA(VLOOKUP($B139,'[1]1718  Exp_Rev Access'!$F$7:$GK$318,$CJ$2,FALSE)),"",VLOOKUP($B139,'[1]1718  Exp_Rev Access'!$F$7:$GK$318,$CJ$2,FALSE))</f>
        <v>0</v>
      </c>
      <c r="CK139" s="90">
        <f>IF(ISNA(VLOOKUP($B139,'[1]1718  Exp_Rev Access'!$F$7:$GK$318,$CK$2,FALSE)),"",VLOOKUP($B139,'[1]1718  Exp_Rev Access'!$F$7:$GK$318,$CK$2,FALSE))</f>
        <v>0</v>
      </c>
      <c r="CL139" s="90">
        <f>IF(ISNA(VLOOKUP($B139,'[1]1718  Exp_Rev Access'!$F$7:$GK$318,$CL$2,FALSE)),"",VLOOKUP($B139,'[1]1718  Exp_Rev Access'!$F$7:$GK$318,$CL$2,FALSE))</f>
        <v>0</v>
      </c>
      <c r="CM139" s="90">
        <f>IF(ISNA(VLOOKUP($B139,'[1]1718  Exp_Rev Access'!$F$7:$GK$318,$CM$2,FALSE)),"",VLOOKUP($B139,'[1]1718  Exp_Rev Access'!$F$7:$GK$318,$CM$2,FALSE))</f>
        <v>0</v>
      </c>
      <c r="CN139" s="90">
        <f>IF(ISNA(VLOOKUP($B139,'[1]1718  Exp_Rev Access'!$F$7:$GK$318,$CN$2,FALSE)),"",VLOOKUP($B139,'[1]1718  Exp_Rev Access'!$F$7:$GK$318,$CN$2,FALSE))</f>
        <v>0</v>
      </c>
      <c r="CO139" s="90">
        <f>IF(ISNA(VLOOKUP($B139,'[1]1718  Exp_Rev Access'!$F$7:$GK$318,$CO$2,FALSE)),"",VLOOKUP($B139,'[1]1718  Exp_Rev Access'!$F$7:$GK$318,$CO$2,FALSE))</f>
        <v>0</v>
      </c>
      <c r="CP139" s="90">
        <f>IF(ISNA(VLOOKUP($B139,'[1]1718  Exp_Rev Access'!$F$7:$GK$318,$CP$2,FALSE)),"",VLOOKUP($B139,'[1]1718  Exp_Rev Access'!$F$7:$GK$318,$CP$2,FALSE))</f>
        <v>0</v>
      </c>
      <c r="CQ139" s="90">
        <f>IF(ISNA(VLOOKUP($B139,'[1]1718  Exp_Rev Access'!$F$7:$GK$318,$CQ$2,FALSE)),"",VLOOKUP($B139,'[1]1718  Exp_Rev Access'!$F$7:$GK$318,$CQ$2,FALSE))</f>
        <v>6865</v>
      </c>
      <c r="CR139" s="90">
        <f>IF(ISNA(VLOOKUP($B139,'[1]1718  Exp_Rev Access'!$F$7:$GK$318,$CR$2,FALSE)),"",VLOOKUP($B139,'[1]1718  Exp_Rev Access'!$F$7:$GK$318,$CR$2,FALSE))</f>
        <v>0</v>
      </c>
      <c r="CS139" s="90">
        <f>IF(ISNA(VLOOKUP($B139,'[1]1718  Exp_Rev Access'!$F$7:$GK$318,$CS$2,FALSE)),"",VLOOKUP($B139,'[1]1718  Exp_Rev Access'!$F$7:$GK$318,$CS$2,FALSE))</f>
        <v>0</v>
      </c>
      <c r="CT139" s="90">
        <f>IF(ISNA(VLOOKUP($B139,'[1]1718  Exp_Rev Access'!$F$7:$GK$318,$CT$2,FALSE)),"",VLOOKUP($B139,'[1]1718  Exp_Rev Access'!$F$7:$GK$318,$CT$2,FALSE))</f>
        <v>0</v>
      </c>
      <c r="CU139" s="90">
        <f>IF(ISNA(VLOOKUP($B139,'[1]1718  Exp_Rev Access'!$F$7:$GK$318,$CU$2,FALSE)),"",VLOOKUP($B139,'[1]1718  Exp_Rev Access'!$F$7:$GK$318,$CU$2,FALSE))</f>
        <v>25646</v>
      </c>
      <c r="CV139" s="90">
        <f>IF(ISNA(VLOOKUP($B139,'[1]1718  Exp_Rev Access'!$F$7:$GK$318,$CV$2,FALSE)),"",VLOOKUP($B139,'[1]1718  Exp_Rev Access'!$F$7:$GK$318,$CV$2,FALSE))</f>
        <v>3540.11</v>
      </c>
      <c r="CW139" s="90">
        <f>IF(ISNA(VLOOKUP($B139,'[1]1718  Exp_Rev Access'!$F$7:$GK$318,$CW$2,FALSE)),"",VLOOKUP($B139,'[1]1718  Exp_Rev Access'!$F$7:$GK$318,$CW$2,FALSE))</f>
        <v>0</v>
      </c>
      <c r="CX139" s="90">
        <f>IF(ISNA(VLOOKUP($B139,'[1]1718  Exp_Rev Access'!$F$7:$GK$318,$CX$2,FALSE)),"",VLOOKUP($B139,'[1]1718  Exp_Rev Access'!$F$7:$GK$318,$CX$2,FALSE))</f>
        <v>0</v>
      </c>
      <c r="CY139" s="90">
        <f>IF(ISNA(VLOOKUP($B139,'[1]1718  Exp_Rev Access'!$F$7:$GK$318,$CY$2,FALSE)),"",VLOOKUP($B139,'[1]1718  Exp_Rev Access'!$F$7:$GK$318,$CY$2,FALSE))</f>
        <v>0</v>
      </c>
      <c r="CZ139" s="90">
        <f>IF(ISNA(VLOOKUP($B139,'[1]1718  Exp_Rev Access'!$F$7:$GK$318,$CZ$2,FALSE)),"",VLOOKUP($B139,'[1]1718  Exp_Rev Access'!$F$7:$GK$318,$CZ$2,FALSE))</f>
        <v>0</v>
      </c>
      <c r="DA139" s="90">
        <f>IF(ISNA(VLOOKUP($B139,'[1]1718  Exp_Rev Access'!$F$7:$GK$318,$DA$2,FALSE)),"",VLOOKUP($B139,'[1]1718  Exp_Rev Access'!$F$7:$GK$318,$DA$2,FALSE))</f>
        <v>0</v>
      </c>
      <c r="DB139" s="90">
        <f>IF(ISNA(VLOOKUP($B139,'[1]1718  Exp_Rev Access'!$F$7:$GK$318,$DB$2,FALSE)),"",VLOOKUP($B139,'[1]1718  Exp_Rev Access'!$F$7:$GK$318,$DB$2,FALSE))</f>
        <v>0</v>
      </c>
      <c r="DC139" s="90">
        <f>IF(ISNA(VLOOKUP($B139,'[1]1718  Exp_Rev Access'!$F$7:$GK$318,$DC$2,FALSE)),"",VLOOKUP($B139,'[1]1718  Exp_Rev Access'!$F$7:$GK$318,$DC$2,FALSE))</f>
        <v>0</v>
      </c>
      <c r="DD139" s="90">
        <f>IF(ISNA(VLOOKUP($B139,'[1]1718  Exp_Rev Access'!$F$7:$GK$318,$DD$2,FALSE)),"",VLOOKUP($B139,'[1]1718  Exp_Rev Access'!$F$7:$GK$318,$DD$2,FALSE))</f>
        <v>0</v>
      </c>
      <c r="DE139" s="90">
        <f>IF(ISNA(VLOOKUP($B139,'[1]1718  Exp_Rev Access'!$F$7:$GK$318,$DE$2,FALSE)),"",VLOOKUP($B139,'[1]1718  Exp_Rev Access'!$F$7:$GK$318,$DE$2,FALSE))</f>
        <v>0</v>
      </c>
      <c r="DF139" s="90">
        <f>IF(ISNA(VLOOKUP($B139,'[1]1718  Exp_Rev Access'!$F$7:$GK$318,$DF$2,FALSE)),"",VLOOKUP($B139,'[1]1718  Exp_Rev Access'!$F$7:$GK$318,$DF$2,FALSE))</f>
        <v>0</v>
      </c>
      <c r="DG139" s="90">
        <f>IF(ISNA(VLOOKUP($B139,'[1]1718  Exp_Rev Access'!$F$7:$GK$318,$DG$2,FALSE)),"",VLOOKUP($B139,'[1]1718  Exp_Rev Access'!$F$7:$GK$318,$DG$2,FALSE))</f>
        <v>0</v>
      </c>
      <c r="DH139" s="90">
        <f>IF(ISNA(VLOOKUP($B139,'[1]1718  Exp_Rev Access'!$F$7:$GK$318,$DH$2,FALSE)),"",VLOOKUP($B139,'[1]1718  Exp_Rev Access'!$F$7:$GK$318,$DH$2,FALSE))</f>
        <v>0</v>
      </c>
      <c r="DI139" s="90">
        <f>IF(ISNA(VLOOKUP($B139,'[1]1718  Exp_Rev Access'!$F$7:$GK$318,$DI$2,FALSE)),"",VLOOKUP($B139,'[1]1718  Exp_Rev Access'!$F$7:$GK$318,$DI$2,FALSE))</f>
        <v>12859.76</v>
      </c>
      <c r="DJ139" s="90">
        <f>IF(ISNA(VLOOKUP($B139,'[1]1718  Exp_Rev Access'!$F$7:$GK$318,$DJ$2,FALSE)),"",VLOOKUP($B139,'[1]1718  Exp_Rev Access'!$F$7:$GK$318,$DJ$2,FALSE))</f>
        <v>0</v>
      </c>
      <c r="DK139" s="90">
        <f>IF(ISNA(VLOOKUP($B139,'[1]1718  Exp_Rev Access'!$F$7:$GK$318,$DK$2,FALSE)),"",VLOOKUP($B139,'[1]1718  Exp_Rev Access'!$F$7:$GK$318,$DK$2,FALSE))</f>
        <v>0</v>
      </c>
      <c r="DL139" s="90">
        <f>IF(ISNA(VLOOKUP($B139,'[1]1718  Exp_Rev Access'!$F$7:$GK$318,$DL$2,FALSE)),"",VLOOKUP($B139,'[1]1718  Exp_Rev Access'!$F$7:$GK$318,$DL$2,FALSE))</f>
        <v>0</v>
      </c>
      <c r="DM139" s="90">
        <f>IF(ISNA(VLOOKUP($B139,'[1]1718  Exp_Rev Access'!$F$7:$GK$318,$DM$2,FALSE)),"",VLOOKUP($B139,'[1]1718  Exp_Rev Access'!$F$7:$GK$318,$DM$2,FALSE))</f>
        <v>0</v>
      </c>
      <c r="DN139" s="90">
        <f>IF(ISNA(VLOOKUP($B139,'[1]1718  Exp_Rev Access'!$F$7:$GK$318,$DN$2,FALSE)),"",VLOOKUP($B139,'[1]1718  Exp_Rev Access'!$F$7:$GK$318,$DN$2,FALSE))</f>
        <v>0</v>
      </c>
      <c r="DO139" s="90">
        <f>IF(ISNA(VLOOKUP($B139,'[1]1718  Exp_Rev Access'!$F$7:$GK$318,$DO$2,FALSE)),"",VLOOKUP($B139,'[1]1718  Exp_Rev Access'!$F$7:$GK$318,$DO$2,FALSE))</f>
        <v>0</v>
      </c>
      <c r="DP139" s="90">
        <f>IF(ISNA(VLOOKUP($B139,'[1]1718  Exp_Rev Access'!$F$7:$GK$318,$DP$2,FALSE)),"",VLOOKUP($B139,'[1]1718  Exp_Rev Access'!$F$7:$GK$318,$DP$2,FALSE))</f>
        <v>0</v>
      </c>
      <c r="DQ139" s="90">
        <f>IF(ISNA(VLOOKUP($B139,'[1]1718  Exp_Rev Access'!$F$7:$GK$318,$DQ$2,FALSE)),"",VLOOKUP($B139,'[1]1718  Exp_Rev Access'!$F$7:$GK$318,$DQ$2,FALSE))</f>
        <v>0</v>
      </c>
      <c r="DR139" s="90">
        <f>IF(ISNA(VLOOKUP($B139,'[1]1718  Exp_Rev Access'!$F$7:$GK$318,$DR$2,FALSE)),"",VLOOKUP($B139,'[1]1718  Exp_Rev Access'!$F$7:$GK$318,$DR$2,FALSE))</f>
        <v>0</v>
      </c>
      <c r="DS139" s="90">
        <f>IF(ISNA(VLOOKUP($B139,'[1]1718  Exp_Rev Access'!$F$7:$GK$318,$DS$2,FALSE)),"",VLOOKUP($B139,'[1]1718  Exp_Rev Access'!$F$7:$GK$318,$DS$2,FALSE))</f>
        <v>0</v>
      </c>
      <c r="DT139" s="90">
        <f>IF(ISNA(VLOOKUP($B139,'[1]1718  Exp_Rev Access'!$F$7:$GK$318,$DT$2,FALSE)),"",VLOOKUP($B139,'[1]1718  Exp_Rev Access'!$F$7:$GK$318,$DT$2,FALSE))</f>
        <v>0</v>
      </c>
      <c r="DU139" s="90">
        <f>IF(ISNA(VLOOKUP($B139,'[1]1718  Exp_Rev Access'!$F$7:$GK$318,$DU$2,FALSE)),"",VLOOKUP($B139,'[1]1718  Exp_Rev Access'!$F$7:$GK$318,$DU$2,FALSE))</f>
        <v>0</v>
      </c>
      <c r="DV139" s="90">
        <f>IF(ISNA(VLOOKUP($B139,'[1]1718  Exp_Rev Access'!$F$7:$GK$318,$DV$2,FALSE)),"",VLOOKUP($B139,'[1]1718  Exp_Rev Access'!$F$7:$GK$318,$DV$2,FALSE))</f>
        <v>0</v>
      </c>
      <c r="DW139" s="90">
        <f>IF(ISNA(VLOOKUP($B139,'[1]1718  Exp_Rev Access'!$F$7:$GK$318,$DW$2,FALSE)),"",VLOOKUP($B139,'[1]1718  Exp_Rev Access'!$F$7:$GK$318,$DW$2,FALSE))</f>
        <v>0</v>
      </c>
      <c r="DX139" s="90">
        <f>IF(ISNA(VLOOKUP($B139,'[1]1718  Exp_Rev Access'!$F$7:$GK$318,$DX$2,FALSE)),"",VLOOKUP($B139,'[1]1718  Exp_Rev Access'!$F$7:$GK$318,$DX$2,FALSE))</f>
        <v>0</v>
      </c>
      <c r="DY139" s="90">
        <f>IF(ISNA(VLOOKUP($B139,'[1]1718  Exp_Rev Access'!$F$7:$GK$318,$DY$2,FALSE)),"",VLOOKUP($B139,'[1]1718  Exp_Rev Access'!$F$7:$GK$318,$DY$2,FALSE))</f>
        <v>14208</v>
      </c>
      <c r="DZ139" s="90">
        <f>IF(ISNA(VLOOKUP($B139,'[1]1718  Exp_Rev Access'!$F$7:$GK$318,$DZ$2,FALSE)),"",VLOOKUP($B139,'[1]1718  Exp_Rev Access'!$F$7:$GK$318,$DZ$2,FALSE))</f>
        <v>0</v>
      </c>
      <c r="EA139" s="90">
        <f>IF(ISNA(VLOOKUP($B139,'[1]1718  Exp_Rev Access'!$F$7:$GK$318,$EA$2,FALSE)),"",VLOOKUP($B139,'[1]1718  Exp_Rev Access'!$F$7:$GK$318,$EA$2,FALSE))</f>
        <v>0</v>
      </c>
      <c r="EB139" s="90">
        <f>IF(ISNA(VLOOKUP($B139,'[1]1718  Exp_Rev Access'!$F$7:$GK$318,$EB$2,FALSE)),"",VLOOKUP($B139,'[1]1718  Exp_Rev Access'!$F$7:$GK$318,$EB$2,FALSE))</f>
        <v>0</v>
      </c>
      <c r="EC139" s="90">
        <f>IF(ISNA(VLOOKUP($B139,'[1]1718  Exp_Rev Access'!$F$7:$GK$318,$EC$2,FALSE)),"",VLOOKUP($B139,'[1]1718  Exp_Rev Access'!$F$7:$GK$318,$EC$2,FALSE))</f>
        <v>0</v>
      </c>
      <c r="ED139" s="90">
        <f>IF(ISNA(VLOOKUP($B139,'[1]1718  Exp_Rev Access'!$F$7:$GK$318,$ED$2,FALSE)),"",VLOOKUP($B139,'[1]1718  Exp_Rev Access'!$F$7:$GK$318,$ED$2,FALSE))</f>
        <v>0</v>
      </c>
      <c r="EE139" s="90">
        <f>IF(ISNA(VLOOKUP($B139,'[1]1718  Exp_Rev Access'!$F$7:$GK$318,$EE$2,FALSE)),"",VLOOKUP($B139,'[1]1718  Exp_Rev Access'!$F$7:$GK$318,$EE$2,FALSE))</f>
        <v>0</v>
      </c>
      <c r="EF139" s="90">
        <f>IF(ISNA(VLOOKUP($B139,'[1]1718  Exp_Rev Access'!$F$7:$GK$318,$EF$2,FALSE)),"",VLOOKUP($B139,'[1]1718  Exp_Rev Access'!$F$7:$GK$318,$EF$2,FALSE))</f>
        <v>0</v>
      </c>
      <c r="EG139" s="90">
        <f>IF(ISNA(VLOOKUP($B139,'[1]1718  Exp_Rev Access'!$F$7:$GK$318,$EG$2,FALSE)),"",VLOOKUP($B139,'[1]1718  Exp_Rev Access'!$F$7:$GK$318,$EG$2,FALSE))</f>
        <v>0</v>
      </c>
      <c r="EH139" s="90">
        <f>IF(ISNA(VLOOKUP($B139,'[1]1718  Exp_Rev Access'!$F$7:$GK$318,$EH$2,FALSE)),"",VLOOKUP($B139,'[1]1718  Exp_Rev Access'!$F$7:$GK$318,$EH$2,FALSE))</f>
        <v>0</v>
      </c>
      <c r="EI139" s="90">
        <f>IF(ISNA(VLOOKUP($B139,'[1]1718  Exp_Rev Access'!$F$7:$GK$318,$EI$2,FALSE)),"",VLOOKUP($B139,'[1]1718  Exp_Rev Access'!$F$7:$GK$318,$EI$2,FALSE))</f>
        <v>0</v>
      </c>
      <c r="EJ139" s="90">
        <f>IF(ISNA(VLOOKUP($B139,'[1]1718  Exp_Rev Access'!$F$7:$GK$318,$EJ$2,FALSE)),"",VLOOKUP($B139,'[1]1718  Exp_Rev Access'!$F$7:$GK$318,$EJ$2,FALSE))</f>
        <v>0</v>
      </c>
      <c r="EK139" s="90">
        <f>IF(ISNA(VLOOKUP($B139,'[1]1718  Exp_Rev Access'!$F$7:$GK$318,$EK$2,FALSE)),"",VLOOKUP($B139,'[1]1718  Exp_Rev Access'!$F$7:$GK$318,$EK$2,FALSE))</f>
        <v>0</v>
      </c>
      <c r="EL139" s="90">
        <f>IF(ISNA(VLOOKUP($B139,'[1]1718  Exp_Rev Access'!$F$7:$GK$318,$EL$2,FALSE)),"",VLOOKUP($B139,'[1]1718  Exp_Rev Access'!$F$7:$GK$318,$EL$2,FALSE))</f>
        <v>0</v>
      </c>
      <c r="EM139" s="90">
        <f>IF(ISNA(VLOOKUP($B139,'[1]1718  Exp_Rev Access'!$F$7:$GK$318,$EM$2,FALSE)),"",VLOOKUP($B139,'[1]1718  Exp_Rev Access'!$F$7:$GK$318,$EM$2,FALSE))</f>
        <v>0</v>
      </c>
      <c r="EN139" s="90">
        <f>IF(ISNA(VLOOKUP($B139,'[1]1718  Exp_Rev Access'!$F$7:$GK$318,$EN$2,FALSE)),"",VLOOKUP($B139,'[1]1718  Exp_Rev Access'!$F$7:$GK$318,$EN$2,FALSE))</f>
        <v>0</v>
      </c>
      <c r="EO139" s="90">
        <f>IF(ISNA(VLOOKUP($B139,'[1]1718  Exp_Rev Access'!$F$7:$GK$318,$EO$2,FALSE)),"",VLOOKUP($B139,'[1]1718  Exp_Rev Access'!$F$7:$GK$318,$EO$2,FALSE))</f>
        <v>0</v>
      </c>
      <c r="EP139" s="90">
        <f>IF(ISNA(VLOOKUP($B139,'[1]1718  Exp_Rev Access'!$F$7:$GK$318,$EP$2,FALSE)),"",VLOOKUP($B139,'[1]1718  Exp_Rev Access'!$F$7:$GK$318,$EP$2,FALSE))</f>
        <v>0</v>
      </c>
      <c r="EQ139" s="90">
        <f>IF(ISNA(VLOOKUP($B139,'[1]1718  Exp_Rev Access'!$F$7:$GK$318,$EQ$2,FALSE)),"",VLOOKUP($B139,'[1]1718  Exp_Rev Access'!$F$7:$GK$318,$EQ$2,FALSE))</f>
        <v>0</v>
      </c>
      <c r="ER139" s="90">
        <f>IF(ISNA(VLOOKUP($B139,'[1]1718  Exp_Rev Access'!$F$7:$GK$318,$ER$2,FALSE)),"",VLOOKUP($B139,'[1]1718  Exp_Rev Access'!$F$7:$GK$318,$ER$2,FALSE))</f>
        <v>0</v>
      </c>
      <c r="ES139" s="90">
        <f>IF(ISNA(VLOOKUP($B139,'[1]1718  Exp_Rev Access'!$F$7:$GK$318,$ES$2,FALSE)),"",VLOOKUP($B139,'[1]1718  Exp_Rev Access'!$F$7:$GK$318,$ES$2,FALSE))</f>
        <v>0</v>
      </c>
      <c r="ET139" s="90">
        <f>IF(ISNA(VLOOKUP($B139,'[1]1718  Exp_Rev Access'!$F$7:$GK$318,$ET$2,FALSE)),"",VLOOKUP($B139,'[1]1718  Exp_Rev Access'!$F$7:$GK$318,$ET$2,FALSE))</f>
        <v>0</v>
      </c>
      <c r="EU139" s="90">
        <f>IF(ISNA(VLOOKUP($B139,'[1]1718  Exp_Rev Access'!$F$7:$GK$318,$EU$2,FALSE)),"",VLOOKUP($B139,'[1]1718  Exp_Rev Access'!$F$7:$GK$318,$EU$2,FALSE))</f>
        <v>0</v>
      </c>
      <c r="EV139" s="90">
        <f>IF(ISNA(VLOOKUP($B139,'[1]1718  Exp_Rev Access'!$F$7:$GK$318,$EV$2,FALSE)),"",VLOOKUP($B139,'[1]1718  Exp_Rev Access'!$F$7:$GK$318,$EV$2,FALSE))</f>
        <v>0</v>
      </c>
      <c r="EW139" s="90">
        <f>IF(ISNA(VLOOKUP($B139,'[1]1718  Exp_Rev Access'!$F$7:$GK$318,$EW$2,FALSE)),"",VLOOKUP($B139,'[1]1718  Exp_Rev Access'!$F$7:$GK$318,$EW$2,FALSE))</f>
        <v>0</v>
      </c>
      <c r="EX139" s="90">
        <f>IF(ISNA(VLOOKUP($B139,'[1]1718  Exp_Rev Access'!$F$7:$GK$318,$EX$2,FALSE)),"",VLOOKUP($B139,'[1]1718  Exp_Rev Access'!$F$7:$GK$318,$EX$2,FALSE))</f>
        <v>0</v>
      </c>
      <c r="EY139" s="90">
        <f>IF(ISNA(VLOOKUP($B139,'[1]1718  Exp_Rev Access'!$F$7:$GK$318,$EY$2,FALSE)),"",VLOOKUP($B139,'[1]1718  Exp_Rev Access'!$F$7:$GK$318,$EY$2,FALSE))</f>
        <v>0</v>
      </c>
      <c r="EZ139" s="90">
        <f>IF(ISNA(VLOOKUP($B139,'[1]1718  Exp_Rev Access'!$F$7:$GK$318,$EZ$2,FALSE)),"",VLOOKUP($B139,'[1]1718  Exp_Rev Access'!$F$7:$GK$318,$EZ$2,FALSE))</f>
        <v>0</v>
      </c>
      <c r="FA139" s="90">
        <f>IF(ISNA(VLOOKUP($B139,'[1]1718  Exp_Rev Access'!$F$7:$GK$318,$FA$2,FALSE)),"",VLOOKUP($B139,'[1]1718  Exp_Rev Access'!$F$7:$GK$318,$FA$2,FALSE))</f>
        <v>0</v>
      </c>
      <c r="FB139" s="90">
        <f>IF(ISNA(VLOOKUP($B139,'[1]1718  Exp_Rev Access'!$F$7:$GK$318,$FB$2,FALSE)),"",VLOOKUP($B139,'[1]1718  Exp_Rev Access'!$F$7:$GK$318,$FB$2,FALSE))</f>
        <v>0</v>
      </c>
      <c r="FC139" s="90">
        <f>IF(ISNA(VLOOKUP($B139,'[1]1718  Exp_Rev Access'!$F$7:$GK$318,$FC$2,FALSE)),"",VLOOKUP($B139,'[1]1718  Exp_Rev Access'!$F$7:$GK$318,$FC$2,FALSE))</f>
        <v>0</v>
      </c>
      <c r="FD139" s="90">
        <f>IF(ISNA(VLOOKUP($B139,'[1]1718  Exp_Rev Access'!$F$7:$GK$318,$FD$2,FALSE)),"",VLOOKUP($B139,'[1]1718  Exp_Rev Access'!$F$7:$GK$318,$FD$2,FALSE))</f>
        <v>0</v>
      </c>
      <c r="FE139" s="90">
        <f>IF(ISNA(VLOOKUP($B139,'[1]1718  Exp_Rev Access'!$F$7:$GK$318,$FE$2,FALSE)),"",VLOOKUP($B139,'[1]1718  Exp_Rev Access'!$F$7:$GK$318,$FE$2,FALSE))</f>
        <v>0</v>
      </c>
      <c r="FF139" s="90">
        <f>IF(ISNA(VLOOKUP($B139,'[1]1718  Exp_Rev Access'!$F$7:$GK$318,$FF$2,FALSE)),"",VLOOKUP($B139,'[1]1718  Exp_Rev Access'!$F$7:$GK$318,$FF$2,FALSE))</f>
        <v>0</v>
      </c>
      <c r="FG139" s="90">
        <f>IF(ISNA(VLOOKUP($B139,'[1]1718  Exp_Rev Access'!$F$7:$GK$318,$FG$2,FALSE)),"",VLOOKUP($B139,'[1]1718  Exp_Rev Access'!$F$7:$GK$318,$FG$2,FALSE))</f>
        <v>0</v>
      </c>
      <c r="FH139" s="90">
        <f>IF(ISNA(VLOOKUP($B139,'[1]1718  Exp_Rev Access'!$F$7:$GK$318,$FH$2,FALSE)),"",VLOOKUP($B139,'[1]1718  Exp_Rev Access'!$F$7:$GK$318,$FH$2,FALSE))</f>
        <v>0</v>
      </c>
      <c r="FI139" s="90">
        <f>IF(ISNA(VLOOKUP($B139,'[1]1718  Exp_Rev Access'!$F$7:$GK$318,$FI$2,FALSE)),"",VLOOKUP($B139,'[1]1718  Exp_Rev Access'!$F$7:$GK$318,$FI$2,FALSE))</f>
        <v>0</v>
      </c>
      <c r="FJ139" s="90">
        <f>IF(ISNA(VLOOKUP($B139,'[1]1718  Exp_Rev Access'!$F$7:$GK$318,$FJ$2,FALSE)),"",VLOOKUP($B139,'[1]1718  Exp_Rev Access'!$F$7:$GK$318,$FJ$2,FALSE))</f>
        <v>0</v>
      </c>
      <c r="FK139" s="90">
        <f>IF(ISNA(VLOOKUP($B139,'[1]1718  Exp_Rev Access'!$F$7:$GK$318,$FK$2,FALSE)),"",VLOOKUP($B139,'[1]1718  Exp_Rev Access'!$F$7:$GK$318,$FK$2,FALSE))</f>
        <v>0</v>
      </c>
      <c r="FL139" s="90">
        <f>IF(ISNA(VLOOKUP($B139,'[1]1718  Exp_Rev Access'!$F$7:$GK$318,$FL$2,FALSE)),"",VLOOKUP($B139,'[1]1718  Exp_Rev Access'!$F$7:$GK$318,$FL$2,FALSE))</f>
        <v>0</v>
      </c>
      <c r="FM139" s="90">
        <f>IF(ISNA(VLOOKUP($B139,'[1]1718  Exp_Rev Access'!$F$7:$GK$318,$FM$2,FALSE)),"",VLOOKUP($B139,'[1]1718  Exp_Rev Access'!$F$7:$GK$318,$FM$2,FALSE))</f>
        <v>0</v>
      </c>
      <c r="FN139" s="90">
        <f>IF(ISNA(VLOOKUP($B139,'[1]1718  Exp_Rev Access'!$F$7:$GK$318,$FN$2,FALSE)),"",VLOOKUP($B139,'[1]1718  Exp_Rev Access'!$F$7:$GK$318,$FN$2,FALSE))</f>
        <v>0</v>
      </c>
      <c r="FO139" s="90">
        <f>IF(ISNA(VLOOKUP($B139,'[1]1718  Exp_Rev Access'!$F$7:$GK$318,$FO$2,FALSE)),"",VLOOKUP($B139,'[1]1718  Exp_Rev Access'!$F$7:$GK$318,$FO$2,FALSE))</f>
        <v>0</v>
      </c>
      <c r="FP139" s="90">
        <f>IF(ISNA(VLOOKUP($B139,'[1]1718  Exp_Rev Access'!$F$7:$GK$318,$FP$2,FALSE)),"",VLOOKUP($B139,'[1]1718  Exp_Rev Access'!$F$7:$GK$318,$FP$2,FALSE))</f>
        <v>0</v>
      </c>
      <c r="FQ139" s="90">
        <f>IF(ISNA(VLOOKUP($B139,'[1]1718  Exp_Rev Access'!$F$7:$GK$318,$FQ$2,FALSE)),"",VLOOKUP($B139,'[1]1718  Exp_Rev Access'!$F$7:$GK$318,$FQ$2,FALSE))</f>
        <v>0</v>
      </c>
      <c r="FR139" s="90">
        <f>IF(ISNA(VLOOKUP($B139,'[1]1718  Exp_Rev Access'!$F$7:$GK$318,$FR$2,FALSE)),"",VLOOKUP($B139,'[1]1718  Exp_Rev Access'!$F$7:$GK$318,$FR$2,FALSE))</f>
        <v>0</v>
      </c>
      <c r="FS139" s="56">
        <f t="shared" ref="FS139:FS144" si="452">SUM(CH139:FR139)</f>
        <v>63118.87</v>
      </c>
      <c r="FT139" s="92">
        <f t="shared" ref="FT139:FT144" si="453">FS139/E139</f>
        <v>5.6474215967584875E-2</v>
      </c>
      <c r="FU139" s="94">
        <f t="shared" ref="FU139:FU144" si="454">FS139/D139</f>
        <v>3375.3406417112301</v>
      </c>
      <c r="FV139" s="95">
        <f>IF(ISNA(VLOOKUP($B139,'[1]1718  Exp_Rev Access'!$F$7:$GK$318,$FV$2,FALSE)),"",VLOOKUP($B139,'[1]1718  Exp_Rev Access'!$F$7:$GK$318,$FV$2,FALSE))</f>
        <v>0</v>
      </c>
      <c r="FW139" s="95">
        <f>IF(ISNA(VLOOKUP($B139,'[1]1718  Exp_Rev Access'!$F$7:$GK$318,$FW$2,FALSE)),"",VLOOKUP($B139,'[1]1718  Exp_Rev Access'!$F$7:$GK$318,$FW$2,FALSE))</f>
        <v>0</v>
      </c>
      <c r="FX139" s="95">
        <f>IF(ISNA(VLOOKUP($B139,'[1]1718  Exp_Rev Access'!$F$7:$GK$318,$FX$2,FALSE)),"",VLOOKUP($B139,'[1]1718  Exp_Rev Access'!$F$7:$GK$318,$FX$2,FALSE))</f>
        <v>0</v>
      </c>
      <c r="FY139" s="95">
        <f>IF(ISNA(VLOOKUP($B139,'[1]1718  Exp_Rev Access'!$F$7:$GK$318,$FY$2,FALSE)),"",VLOOKUP($B139,'[1]1718  Exp_Rev Access'!$F$7:$GK$318,$FY$2,FALSE))</f>
        <v>0</v>
      </c>
      <c r="FZ139" s="95">
        <f>IF(ISNA(VLOOKUP($B139,'[1]1718  Exp_Rev Access'!$F$7:$GK$318,$FZ$2,FALSE)),"",VLOOKUP($B139,'[1]1718  Exp_Rev Access'!$F$7:$GK$318,$FZ$2,FALSE))</f>
        <v>0</v>
      </c>
      <c r="GA139" s="95">
        <f>IF(ISNA(VLOOKUP($B139,'[1]1718  Exp_Rev Access'!$F$7:$GK$318,$GA$2,FALSE)),"",VLOOKUP($B139,'[1]1718  Exp_Rev Access'!$F$7:$GK$318,$GA$2,FALSE))</f>
        <v>0</v>
      </c>
      <c r="GB139" s="95">
        <f>IF(ISNA(VLOOKUP($B139,'[1]1718  Exp_Rev Access'!$F$7:$GK$318,$GB$2,FALSE)),"",VLOOKUP($B139,'[1]1718  Exp_Rev Access'!$F$7:$GK$318,$GB$2,FALSE))</f>
        <v>0</v>
      </c>
      <c r="GC139" s="95">
        <f>IF(ISNA(VLOOKUP($B139,'[1]1718  Exp_Rev Access'!$F$7:$GK$318,$GC$2,FALSE)),"",VLOOKUP($B139,'[1]1718  Exp_Rev Access'!$F$7:$GK$318,$GC$2,FALSE))</f>
        <v>0</v>
      </c>
      <c r="GD139" s="95">
        <f>IF(ISNA(VLOOKUP($B139,'[1]1718  Exp_Rev Access'!$F$7:$GK$318,$GD$2,FALSE)),"",VLOOKUP($B139,'[1]1718  Exp_Rev Access'!$F$7:$GK$318,$GD$2,FALSE))</f>
        <v>0</v>
      </c>
      <c r="GE139" s="95">
        <f>IF(ISNA(VLOOKUP($B139,'[1]1718  Exp_Rev Access'!$F$7:$GK$318,$GE$2,FALSE)),"",VLOOKUP($B139,'[1]1718  Exp_Rev Access'!$F$7:$GK$318,$GE$2,FALSE))</f>
        <v>0</v>
      </c>
      <c r="GF139" s="95">
        <f>IF(ISNA(VLOOKUP($B139,'[1]1718  Exp_Rev Access'!$F$7:$GK$318,$GF$2,FALSE)),"",VLOOKUP($B139,'[1]1718  Exp_Rev Access'!$F$7:$GK$318,$GF$2,FALSE))</f>
        <v>0</v>
      </c>
      <c r="GG139" s="95">
        <f>IF(ISNA(VLOOKUP($B139,'[1]1718  Exp_Rev Access'!$F$7:$GK$318,$GG$2,FALSE)),"",VLOOKUP($B139,'[1]1718  Exp_Rev Access'!$F$7:$GK$318,$GG$2,FALSE))</f>
        <v>0</v>
      </c>
      <c r="GH139" s="95">
        <f>IF(ISNA(VLOOKUP($B139,'[1]1718  Exp_Rev Access'!$F$7:$GK$318,$GH$2,FALSE)),"",VLOOKUP($B139,'[1]1718  Exp_Rev Access'!$F$7:$GK$318,$GH$2,FALSE))</f>
        <v>0</v>
      </c>
      <c r="GI139" s="95">
        <f>IF(ISNA(VLOOKUP($B139,'[1]1718  Exp_Rev Access'!$F$7:$GK$318,$GI$2,FALSE)),"",VLOOKUP($B139,'[1]1718  Exp_Rev Access'!$F$7:$GK$318,$GI$2,FALSE))</f>
        <v>0</v>
      </c>
      <c r="GJ139" s="95">
        <f>IF(ISNA(VLOOKUP($B139,'[1]1718  Exp_Rev Access'!$F$7:$GK$318,$GJ$2,FALSE)),"",VLOOKUP($B139,'[1]1718  Exp_Rev Access'!$F$7:$GK$318,$GJ$2,FALSE))</f>
        <v>0</v>
      </c>
      <c r="GK139" s="95">
        <f>IF(ISNA(VLOOKUP($B139,'[1]1718  Exp_Rev Access'!$F$7:$GK$318,$GK$2,FALSE)),"",VLOOKUP($B139,'[1]1718  Exp_Rev Access'!$F$7:$GK$318,$GK$2,FALSE))</f>
        <v>0</v>
      </c>
      <c r="GL139" s="95">
        <f>IF(ISNA(VLOOKUP($B139,'[1]1718  Exp_Rev Access'!$F$7:$GK$318,$GL$2,FALSE)),"",VLOOKUP($B139,'[1]1718  Exp_Rev Access'!$F$7:$GK$318,$GL$2,FALSE))</f>
        <v>0</v>
      </c>
      <c r="GM139" s="95">
        <f>IF(ISNA(VLOOKUP($B139,'[1]1718  Exp_Rev Access'!$F$7:$GK$318,$GM$2,FALSE)),"",VLOOKUP($B139,'[1]1718  Exp_Rev Access'!$F$7:$GK$318,$GM$2,FALSE))</f>
        <v>0</v>
      </c>
      <c r="GN139" s="95">
        <f>IF(ISNA(VLOOKUP($B139,'[1]1718  Exp_Rev Access'!$F$7:$GK$318,$GN$2,FALSE)),"",VLOOKUP($B139,'[1]1718  Exp_Rev Access'!$F$7:$GK$318,$GN$2,FALSE))</f>
        <v>0</v>
      </c>
      <c r="GO139" s="95">
        <f>IF(ISNA(VLOOKUP($B139,'[1]1718  Exp_Rev Access'!$F$7:$GK$318,$GO$2,FALSE)),"",VLOOKUP($B139,'[1]1718  Exp_Rev Access'!$F$7:$GK$318,$GO$2,FALSE))</f>
        <v>0</v>
      </c>
      <c r="GP139" s="95">
        <f>IF(ISNA(VLOOKUP($B139,'[1]1718  Exp_Rev Access'!$F$7:$GK$318,$GP$2,FALSE)),"",VLOOKUP($B139,'[1]1718  Exp_Rev Access'!$F$7:$GK$318,$GP$2,FALSE))</f>
        <v>0</v>
      </c>
      <c r="GQ139" s="95">
        <f>IF(ISNA(VLOOKUP($B139,'[1]1718  Exp_Rev Access'!$F$7:$GK$318,$GQ$2,FALSE)),"",VLOOKUP($B139,'[1]1718  Exp_Rev Access'!$F$7:$GK$318,$GQ$2,FALSE))</f>
        <v>0</v>
      </c>
      <c r="GR139" s="95">
        <f>IF(ISNA(VLOOKUP($B139,'[1]1718  Exp_Rev Access'!$F$7:$GK$318,$GR$2,FALSE)),"",VLOOKUP($B139,'[1]1718  Exp_Rev Access'!$F$7:$GK$318,$GR$2,FALSE))</f>
        <v>0</v>
      </c>
      <c r="GS139" s="95">
        <f>IF(ISNA(VLOOKUP($B139,'[1]1718  Exp_Rev Access'!$F$7:$GK$318,$GS$2,FALSE)),"",VLOOKUP($B139,'[1]1718  Exp_Rev Access'!$F$7:$GK$318,$GS$2,FALSE))</f>
        <v>0</v>
      </c>
      <c r="GT139" s="95">
        <f>IF(ISNA(VLOOKUP($B139,'[1]1718  Exp_Rev Access'!$F$7:$GK$318,$GT$2,FALSE)),"",VLOOKUP($B139,'[1]1718  Exp_Rev Access'!$F$7:$GK$318,$GT$2,FALSE))</f>
        <v>0</v>
      </c>
      <c r="GU139" s="56">
        <f t="shared" ref="GU139:GU144" si="455">SUM(FV139:GT139)</f>
        <v>0</v>
      </c>
      <c r="GV139" s="92">
        <f t="shared" ref="GV139:GV144" si="456">GU139/E139</f>
        <v>0</v>
      </c>
      <c r="GW139" s="96">
        <f t="shared" ref="GW139:GW144" si="457">GU139/D139</f>
        <v>0</v>
      </c>
    </row>
    <row r="140" spans="1:222" x14ac:dyDescent="0.3">
      <c r="A140" s="73"/>
      <c r="B140" s="88" t="s">
        <v>363</v>
      </c>
      <c r="C140" s="89" t="s">
        <v>364</v>
      </c>
      <c r="D140" s="75">
        <f>IF(ISNA(VLOOKUP($B140,'[1]1718 enrollment_Rev_Exp by size'!$A$7:H477,3,FALSE)),"",VLOOKUP($B140,'[1]1718 enrollment_Rev_Exp by size'!$A$7:$G$350,3,FALSE))</f>
        <v>71.180000000000007</v>
      </c>
      <c r="E140" s="76">
        <f>IF(ISNA(VLOOKUP($B140,'[1]1718 enrollment_Rev_Exp by size'!$A$7:I477,5,FALSE)),"",VLOOKUP($B140,'[1]1718 enrollment_Rev_Exp by size'!$A$7:$G$350,5,FALSE))</f>
        <v>1199163.76</v>
      </c>
      <c r="F140" s="70">
        <f t="shared" si="438"/>
        <v>1199163.76</v>
      </c>
      <c r="G140" s="70">
        <f t="shared" si="439"/>
        <v>0</v>
      </c>
      <c r="H140" s="90">
        <f>IF(ISNA(VLOOKUP($B140,'[1]1718  Exp_Rev Access'!$F$7:$GK$318,3,FALSE)),"",VLOOKUP($B140,'[1]1718  Exp_Rev Access'!$F$7:$GK$318,3,FALSE))</f>
        <v>298389.07</v>
      </c>
      <c r="I140" s="90">
        <f>IF(ISNA(VLOOKUP($B140,'[1]1718  Exp_Rev Access'!$F$7:$GK$318,4,FALSE)),"",VLOOKUP($B140,'[1]1718  Exp_Rev Access'!$F$7:$GK$318,4,FALSE))</f>
        <v>0</v>
      </c>
      <c r="J140" s="90">
        <f>IF(ISNA(VLOOKUP($B140,'[1]1718  Exp_Rev Access'!$F$7:$GK$318,5,FALSE)),"",VLOOKUP($B140,'[1]1718  Exp_Rev Access'!$F$7:$GK$318,5,FALSE))</f>
        <v>0</v>
      </c>
      <c r="K140" s="90">
        <f>IF(ISNA(VLOOKUP($B140,'[1]1718  Exp_Rev Access'!$F$7:$GK$318,6,FALSE)),"-",VLOOKUP($B140,'[1]1718  Exp_Rev Access'!$F$7:$GK$318,6,FALSE))</f>
        <v>9634.2199999999993</v>
      </c>
      <c r="L140" s="90">
        <f>IF(ISNA(VLOOKUP($B140,'[1]1718  Exp_Rev Access'!$F$7:$GK$318,7,FALSE)),"",VLOOKUP($B140,'[1]1718  Exp_Rev Access'!$F$7:$GK$318,7,FALSE))</f>
        <v>0</v>
      </c>
      <c r="M140" s="90">
        <f>IF(ISNA(VLOOKUP($B140,'[1]1718  Exp_Rev Access'!$F$7:$GK$318,8,FALSE)),"",VLOOKUP($B140,'[1]1718  Exp_Rev Access'!$F$7:$GK$318,8,FALSE))</f>
        <v>0</v>
      </c>
      <c r="N140" s="56">
        <f t="shared" si="440"/>
        <v>308023.28999999998</v>
      </c>
      <c r="O140" s="91">
        <f t="shared" si="441"/>
        <v>0.25686507570909245</v>
      </c>
      <c r="P140" s="56">
        <f t="shared" si="442"/>
        <v>4327.3853610564756</v>
      </c>
      <c r="Q140" s="90">
        <f>IF(ISNA(VLOOKUP($B140,'[1]1718  Exp_Rev Access'!$F$7:$GK$318,10,FALSE)),"",VLOOKUP($B140,'[1]1718  Exp_Rev Access'!$F$7:$GK$318,10,FALSE))</f>
        <v>0</v>
      </c>
      <c r="R140" s="90">
        <f>IF(ISNA(VLOOKUP($B140,'[1]1718  Exp_Rev Access'!$F$7:$GK$318,11,FALSE)),"",VLOOKUP($B140,'[1]1718  Exp_Rev Access'!$F$7:$GK$318,11,FALSE))</f>
        <v>0</v>
      </c>
      <c r="S140" s="90">
        <f>IF(ISNA(VLOOKUP($B140,'[1]1718  Exp_Rev Access'!$F$7:$GK$318,12,FALSE)),"",VLOOKUP($B140,'[1]1718  Exp_Rev Access'!$F$7:$GK$318,12,FALSE))</f>
        <v>0</v>
      </c>
      <c r="T140" s="90">
        <f>IF(ISNA(VLOOKUP($B140,'[1]1718  Exp_Rev Access'!$F$7:$GK$318,13,FALSE)),"",VLOOKUP($B140,'[1]1718  Exp_Rev Access'!$F$7:$GK$318,13,FALSE))</f>
        <v>0</v>
      </c>
      <c r="U140" s="90">
        <f>IF(ISNA(VLOOKUP($B140,'[1]1718  Exp_Rev Access'!$F$7:$GK$318,14,FALSE)),"",VLOOKUP($B140,'[1]1718  Exp_Rev Access'!$F$7:$GK$318,14,FALSE))</f>
        <v>0</v>
      </c>
      <c r="V140" s="90">
        <f>IF(ISNA(VLOOKUP($B140,'[1]1718  Exp_Rev Access'!$F$7:$GK$318,15,FALSE)),"",VLOOKUP($B140,'[1]1718  Exp_Rev Access'!$F$7:$GK$318,15,FALSE))</f>
        <v>0</v>
      </c>
      <c r="W140" s="90">
        <f>IF(ISNA(VLOOKUP($B140,'[1]1718  Exp_Rev Access'!$F$7:$GK$318,16,FALSE)),"",VLOOKUP($B140,'[1]1718  Exp_Rev Access'!$F$7:$GK$318,16,FALSE))</f>
        <v>0</v>
      </c>
      <c r="X140" s="90">
        <f>IF(ISNA(VLOOKUP($B140,'[1]1718  Exp_Rev Access'!$F$7:$GK$318,17,FALSE)),"",VLOOKUP($B140,'[1]1718  Exp_Rev Access'!$F$7:$GK$318,17,FALSE))</f>
        <v>0</v>
      </c>
      <c r="Y140" s="90">
        <f>IF(ISNA(VLOOKUP($B140,'[1]1718  Exp_Rev Access'!$F$7:$GK$318,18,FALSE)),"",VLOOKUP($B140,'[1]1718  Exp_Rev Access'!$F$7:$GK$318,18,FALSE))</f>
        <v>0</v>
      </c>
      <c r="Z140" s="90">
        <f>IF(ISNA(VLOOKUP($B140,'[1]1718  Exp_Rev Access'!$F$7:$GK$318,19,FALSE)),"",VLOOKUP($B140,'[1]1718  Exp_Rev Access'!$F$7:$GK$318,19,FALSE))</f>
        <v>0</v>
      </c>
      <c r="AA140" s="90">
        <f>IF(ISNA(VLOOKUP($B140,'[1]1718  Exp_Rev Access'!$F$7:$GK$318,20,FALSE)),"",VLOOKUP($B140,'[1]1718  Exp_Rev Access'!$F$7:$GK$318,20,FALSE))</f>
        <v>0</v>
      </c>
      <c r="AB140" s="90">
        <f>IF(ISNA(VLOOKUP($B140,'[1]1718  Exp_Rev Access'!$F$7:$GK$318,21,FALSE)),"",VLOOKUP($B140,'[1]1718  Exp_Rev Access'!$F$7:$GK$318,21,FALSE))</f>
        <v>0</v>
      </c>
      <c r="AC140" s="90">
        <f>IF(ISNA(VLOOKUP($B140,'[1]1718  Exp_Rev Access'!$F$7:$GK$318,22,FALSE)),"",VLOOKUP($B140,'[1]1718  Exp_Rev Access'!$F$7:$GK$318,22,FALSE))</f>
        <v>0</v>
      </c>
      <c r="AD140" s="90">
        <f>IF(ISNA(VLOOKUP($B140,'[1]1718  Exp_Rev Access'!$F$7:$GK$318,23,FALSE)),"",VLOOKUP($B140,'[1]1718  Exp_Rev Access'!$F$7:$GK$318,23,FALSE))</f>
        <v>4583.8</v>
      </c>
      <c r="AE140" s="90">
        <f>IF(ISNA(VLOOKUP($B140,'[1]1718  Exp_Rev Access'!$F$7:$GK$318,24,FALSE)),"",VLOOKUP($B140,'[1]1718  Exp_Rev Access'!$F$7:$GK$318,24,FALSE))</f>
        <v>4295.46</v>
      </c>
      <c r="AF140" s="90">
        <f>IF(ISNA(VLOOKUP($B140,'[1]1718  Exp_Rev Access'!$F$7:$GK$318,25,FALSE)),"",VLOOKUP($B140,'[1]1718  Exp_Rev Access'!$F$7:$GK$318,25,FALSE))</f>
        <v>0</v>
      </c>
      <c r="AG140" s="90">
        <f>IF(ISNA(VLOOKUP($B140,'[1]1718  Exp_Rev Access'!$F$7:$GK$318,26,FALSE)),"",VLOOKUP($B140,'[1]1718  Exp_Rev Access'!$F$7:$GK$318,26,FALSE))</f>
        <v>1461.19</v>
      </c>
      <c r="AH140" s="90">
        <f>IF(ISNA(VLOOKUP($B140,'[1]1718  Exp_Rev Access'!$F$7:$GK$318,27,FALSE)),"",VLOOKUP($B140,'[1]1718  Exp_Rev Access'!$F$7:$GK$318,27,FALSE))</f>
        <v>0</v>
      </c>
      <c r="AI140" s="90">
        <f>IF(ISNA(VLOOKUP($B140,'[1]1718  Exp_Rev Access'!$F$7:$GK$318,28,FALSE)),"",VLOOKUP($B140,'[1]1718  Exp_Rev Access'!$F$7:$GK$318,28,FALSE))</f>
        <v>0</v>
      </c>
      <c r="AJ140" s="90">
        <f>IF(ISNA(VLOOKUP($B140,'[1]1718  Exp_Rev Access'!$F$7:$GK$318,29,FALSE)),"",VLOOKUP($B140,'[1]1718  Exp_Rev Access'!$F$7:$GK$318,29,FALSE))</f>
        <v>0</v>
      </c>
      <c r="AK140" s="90">
        <f>IF(ISNA(VLOOKUP($B140,'[1]1718  Exp_Rev Access'!$F$7:$GK$318,30,FALSE)),"",VLOOKUP($B140,'[1]1718  Exp_Rev Access'!$F$7:$GK$318,30,FALSE))</f>
        <v>4611.55</v>
      </c>
      <c r="AL140" s="90">
        <f>IF(ISNA(VLOOKUP($B140,'[1]1718  Exp_Rev Access'!$F$7:$GK$318,31,FALSE)),"",VLOOKUP($B140,'[1]1718  Exp_Rev Access'!$F$7:$GK$318,31,FALSE))</f>
        <v>0</v>
      </c>
      <c r="AM140" s="56">
        <f t="shared" si="443"/>
        <v>14952</v>
      </c>
      <c r="AN140" s="92">
        <f t="shared" si="444"/>
        <v>1.2468689013750716E-2</v>
      </c>
      <c r="AO140" s="71">
        <f t="shared" si="445"/>
        <v>210.05900533857823</v>
      </c>
      <c r="AP140" s="90">
        <f>IF(ISNA(VLOOKUP($B140,'[1]1718  Exp_Rev Access'!$F$7:$GK$318,33,FALSE)),"",VLOOKUP($B140,'[1]1718  Exp_Rev Access'!$F$7:$GK$318,33,FALSE))</f>
        <v>530488.51</v>
      </c>
      <c r="AQ140" s="90">
        <f>IF(ISNA(VLOOKUP($B140,'[1]1718  Exp_Rev Access'!$F$7:$GK$318,34,FALSE)),"",VLOOKUP($B140,'[1]1718  Exp_Rev Access'!$F$7:$GK$318,34,FALSE))</f>
        <v>5403.49</v>
      </c>
      <c r="AR140" s="90">
        <f>IF(ISNA(VLOOKUP($B140,'[1]1718  Exp_Rev Access'!$F$7:$GK$318,35,FALSE)),"",VLOOKUP($B140,'[1]1718  Exp_Rev Access'!$F$7:$GK$318,35,FALSE))</f>
        <v>0</v>
      </c>
      <c r="AS140" s="90">
        <f>IF(ISNA(VLOOKUP($B140,'[1]1718  Exp_Rev Access'!$F$7:$GK$318,36,FALSE)),"",VLOOKUP($B140,'[1]1718  Exp_Rev Access'!$F$7:$GK$318,36,FALSE))</f>
        <v>20.99</v>
      </c>
      <c r="AT140" s="90">
        <f>IF(ISNA(VLOOKUP($B140,'[1]1718  Exp_Rev Access'!$F$7:$GK$318,37,FALSE)),"",VLOOKUP($B140,'[1]1718  Exp_Rev Access'!$F$7:$GK$318,37,FALSE))</f>
        <v>0</v>
      </c>
      <c r="AU140" s="56">
        <f t="shared" si="446"/>
        <v>535912.99</v>
      </c>
      <c r="AV140" s="93">
        <f t="shared" si="447"/>
        <v>0.44690559194350571</v>
      </c>
      <c r="AW140" s="56">
        <f t="shared" si="448"/>
        <v>7528.9827198651301</v>
      </c>
      <c r="AX140" s="90">
        <f>IF(ISNA(VLOOKUP($B140,'[1]1718  Exp_Rev Access'!$F$7:$GK$318,39,FALSE)),"",VLOOKUP($B140,'[1]1718  Exp_Rev Access'!$F$7:$GK$318,39,FALSE))</f>
        <v>0</v>
      </c>
      <c r="AY140" s="90">
        <f>IF(ISNA(VLOOKUP($B140,'[1]1718  Exp_Rev Access'!$F$7:$GK$318,40,FALSE)),"",VLOOKUP($B140,'[1]1718  Exp_Rev Access'!$F$7:$GK$318,40,FALSE))</f>
        <v>66829.84</v>
      </c>
      <c r="AZ140" s="90">
        <f>IF(ISNA(VLOOKUP($B140,'[1]1718  Exp_Rev Access'!$F$7:$GK$318,41,FALSE)),"",VLOOKUP($B140,'[1]1718  Exp_Rev Access'!$F$7:$GK$318,41,FALSE))</f>
        <v>6093.43</v>
      </c>
      <c r="BA140" s="90">
        <f>IF(ISNA(VLOOKUP($B140,'[1]1718  Exp_Rev Access'!$F$7:$GK$318,42,FALSE)),"",VLOOKUP($B140,'[1]1718  Exp_Rev Access'!$F$7:$GK$318,42,FALSE))</f>
        <v>0</v>
      </c>
      <c r="BB140" s="90">
        <f>IF(ISNA(VLOOKUP($B140,'[1]1718  Exp_Rev Access'!$F$7:$GK$318,43,FALSE)),"",VLOOKUP($B140,'[1]1718  Exp_Rev Access'!$F$7:$GK$318,43,FALSE))</f>
        <v>0</v>
      </c>
      <c r="BC140" s="90">
        <f>IF(ISNA(VLOOKUP($B140,'[1]1718  Exp_Rev Access'!$F$7:$GK$318,44,FALSE)),"",VLOOKUP($B140,'[1]1718  Exp_Rev Access'!$F$7:$GK$318,44,FALSE))</f>
        <v>33847.79</v>
      </c>
      <c r="BD140" s="90">
        <f>IF(ISNA(VLOOKUP($B140,'[1]1718  Exp_Rev Access'!$F$7:$GK$318,45,FALSE)),"",VLOOKUP($B140,'[1]1718  Exp_Rev Access'!$F$7:$GK$318,45,FALSE))</f>
        <v>0</v>
      </c>
      <c r="BE140" s="90">
        <f>IF(ISNA(VLOOKUP($B140,'[1]1718  Exp_Rev Access'!$F$7:$GK$318,46,FALSE)),"",VLOOKUP($B140,'[1]1718  Exp_Rev Access'!$F$7:$GK$318,46,FALSE))</f>
        <v>1302.48</v>
      </c>
      <c r="BF140" s="90">
        <f>IF(ISNA(VLOOKUP($B140,'[1]1718  Exp_Rev Access'!$F$7:$GK$318,47,FALSE)),"",VLOOKUP($B140,'[1]1718  Exp_Rev Access'!$F$7:$GK$318,47,FALSE))</f>
        <v>0</v>
      </c>
      <c r="BG140" s="90">
        <f>IF(ISNA(VLOOKUP($B140,'[1]1718  Exp_Rev Access'!$F$7:$GK$318,48,FALSE)),"",VLOOKUP($B140,'[1]1718  Exp_Rev Access'!$F$7:$GK$318,48,FALSE))</f>
        <v>0</v>
      </c>
      <c r="BH140" s="90">
        <f>IF(ISNA(VLOOKUP($B140,'[1]1718  Exp_Rev Access'!$F$7:$GK$318,49,FALSE)),"",VLOOKUP($B140,'[1]1718  Exp_Rev Access'!$F$7:$GK$318,49,FALSE))</f>
        <v>1446.49</v>
      </c>
      <c r="BI140" s="90">
        <f>IF(ISNA(VLOOKUP($B140,'[1]1718  Exp_Rev Access'!$F$7:$GK$318,50,FALSE)),"",VLOOKUP($B140,'[1]1718  Exp_Rev Access'!$F$7:$GK$318,50,FALSE))</f>
        <v>0</v>
      </c>
      <c r="BJ140" s="90">
        <f>IF(ISNA(VLOOKUP($B140,'[1]1718  Exp_Rev Access'!$F$7:$GK$318,51,FALSE)),"",VLOOKUP($B140,'[1]1718  Exp_Rev Access'!$F$7:$GK$318,51,FALSE))</f>
        <v>1356.26</v>
      </c>
      <c r="BK140" s="90">
        <f>IF(ISNA(VLOOKUP($B140,'[1]1718  Exp_Rev Access'!$F$7:$GK$318,52,FALSE)),"",VLOOKUP($B140,'[1]1718  Exp_Rev Access'!$F$7:$GK$318,52,FALSE))</f>
        <v>85326.91</v>
      </c>
      <c r="BL140" s="90">
        <f>IF(ISNA(VLOOKUP($B140,'[1]1718  Exp_Rev Access'!$F$7:$GK$318,53,FALSE)),"",VLOOKUP($B140,'[1]1718  Exp_Rev Access'!$F$7:$GK$318,53,FALSE))</f>
        <v>0</v>
      </c>
      <c r="BM140" s="90">
        <f>IF(ISNA(VLOOKUP($B140,'[1]1718  Exp_Rev Access'!$F$7:$GK$318,54,FALSE)),"",VLOOKUP($B140,'[1]1718  Exp_Rev Access'!$F$7:$GK$318,54,FALSE))</f>
        <v>0</v>
      </c>
      <c r="BN140" s="90">
        <f>IF(ISNA(VLOOKUP($B140,'[1]1718  Exp_Rev Access'!$F$7:$GK$318,55,FALSE)),"",VLOOKUP($B140,'[1]1718  Exp_Rev Access'!$F$7:$GK$318,55,FALSE))</f>
        <v>0</v>
      </c>
      <c r="BO140" s="90">
        <f>IF(ISNA(VLOOKUP($B140,'[1]1718  Exp_Rev Access'!$F$7:$GK$318,56,FALSE)),"",VLOOKUP($B140,'[1]1718  Exp_Rev Access'!$F$7:$GK$318,56,FALSE))</f>
        <v>0</v>
      </c>
      <c r="BP140" s="90">
        <f>IF(ISNA(VLOOKUP($B140,'[1]1718  Exp_Rev Access'!$F$7:$GK$318,57,FALSE)),"",VLOOKUP($B140,'[1]1718  Exp_Rev Access'!$F$7:$GK$318,57,FALSE))</f>
        <v>0</v>
      </c>
      <c r="BQ140" s="90">
        <f>IF(ISNA(VLOOKUP($B140,'[1]1718  Exp_Rev Access'!$F$7:$GK$318,58,FALSE)),"",VLOOKUP($B140,'[1]1718  Exp_Rev Access'!$F$7:$GK$318,58,FALSE))</f>
        <v>0</v>
      </c>
      <c r="BR140" s="90">
        <f>IF(ISNA(VLOOKUP($B140,'[1]1718  Exp_Rev Access'!$F$7:$GK$318,59,FALSE)),"",VLOOKUP($B140,'[1]1718  Exp_Rev Access'!$F$7:$GK$318,59,FALSE))</f>
        <v>0</v>
      </c>
      <c r="BS140" s="90">
        <f>IF(ISNA(VLOOKUP($B140,'[1]1718  Exp_Rev Access'!$F$7:$GK$318,60,FALSE)),"",VLOOKUP($B140,'[1]1718  Exp_Rev Access'!$F$7:$GK$318,60,FALSE))</f>
        <v>0</v>
      </c>
      <c r="BT140" s="90">
        <f>IF(ISNA(VLOOKUP($B140,'[1]1718  Exp_Rev Access'!$F$7:$GK$318,61,FALSE)),"",VLOOKUP($B140,'[1]1718  Exp_Rev Access'!$F$7:$GK$318,61,FALSE))</f>
        <v>0</v>
      </c>
      <c r="BU140" s="90">
        <f>IF(ISNA(VLOOKUP($B140,'[1]1718  Exp_Rev Access'!$F$7:$GK$318,62,FALSE)),"",VLOOKUP($B140,'[1]1718  Exp_Rev Access'!$F$7:$GK$318,62,FALSE))</f>
        <v>0</v>
      </c>
      <c r="BV140" s="56">
        <f t="shared" si="449"/>
        <v>196203.2</v>
      </c>
      <c r="BW140" s="92">
        <f t="shared" ref="BW140:BW144" si="458">BV140/E140</f>
        <v>0.16361668568102827</v>
      </c>
      <c r="BX140" s="71">
        <f t="shared" ref="BX140:BX144" si="459">BV140/D140</f>
        <v>2756.4372014610844</v>
      </c>
      <c r="BY140" s="90">
        <f>IF(ISNA(VLOOKUP($B140,'[1]1718  Exp_Rev Access'!$F$7:$GK$318,64,FALSE)),"",VLOOKUP($B140,'[1]1718  Exp_Rev Access'!$F$7:$GK$318,64,FALSE))</f>
        <v>0</v>
      </c>
      <c r="BZ140" s="90">
        <f>IF(ISNA(VLOOKUP($B140,'[1]1718  Exp_Rev Access'!$F$7:$GK$318,65,FALSE)),"",VLOOKUP($B140,'[1]1718  Exp_Rev Access'!$F$7:$GK$318,65,FALSE))</f>
        <v>0</v>
      </c>
      <c r="CA140" s="90">
        <f>IF(ISNA(VLOOKUP($B140,'[1]1718  Exp_Rev Access'!$F$7:$GK$318,66,FALSE)),"",VLOOKUP($B140,'[1]1718  Exp_Rev Access'!$F$7:$GK$318,66,FALSE))</f>
        <v>0</v>
      </c>
      <c r="CB140" s="90">
        <f>IF(ISNA(VLOOKUP($B140,'[1]1718  Exp_Rev Access'!$F$7:$GK$318,67,FALSE)),"",VLOOKUP($B140,'[1]1718  Exp_Rev Access'!$F$7:$GK$318,67,FALSE))</f>
        <v>0</v>
      </c>
      <c r="CC140" s="90">
        <f>IF(ISNA(VLOOKUP($B140,'[1]1718  Exp_Rev Access'!$F$7:$GK$318,68,FALSE)),"",VLOOKUP($B140,'[1]1718  Exp_Rev Access'!$F$7:$GK$318,68,FALSE))</f>
        <v>11338.67</v>
      </c>
      <c r="CD140" s="90">
        <f>IF(ISNA(VLOOKUP($B140,'[1]1718  Exp_Rev Access'!$F$7:$GK$318,69,FALSE)),"",VLOOKUP($B140,'[1]1718  Exp_Rev Access'!$F$7:$GK$318,69,FALSE))</f>
        <v>0</v>
      </c>
      <c r="CE140" s="56">
        <f t="shared" si="437"/>
        <v>11338.67</v>
      </c>
      <c r="CF140" s="92">
        <f t="shared" si="450"/>
        <v>9.4554808761065298E-3</v>
      </c>
      <c r="CG140" s="78">
        <f t="shared" si="451"/>
        <v>159.29572913739813</v>
      </c>
      <c r="CH140" s="90">
        <f>IF(ISNA(VLOOKUP($B140,'[1]1718  Exp_Rev Access'!$F$7:$GK$318,$CH$2,FALSE)),"",VLOOKUP($B140,'[1]1718  Exp_Rev Access'!$F$7:$GK$318,$CH$2,FALSE))</f>
        <v>0</v>
      </c>
      <c r="CI140" s="90">
        <f>IF(ISNA(VLOOKUP($B140,'[1]1718  Exp_Rev Access'!$F$7:$GK$318,$CI$2,FALSE)),"",VLOOKUP($B140,'[1]1718  Exp_Rev Access'!$F$7:$GK$318,$CI$2,FALSE))</f>
        <v>0</v>
      </c>
      <c r="CJ140" s="90">
        <f>IF(ISNA(VLOOKUP($B140,'[1]1718  Exp_Rev Access'!$F$7:$GK$318,$CJ$2,FALSE)),"",VLOOKUP($B140,'[1]1718  Exp_Rev Access'!$F$7:$GK$318,$CJ$2,FALSE))</f>
        <v>0</v>
      </c>
      <c r="CK140" s="90">
        <f>IF(ISNA(VLOOKUP($B140,'[1]1718  Exp_Rev Access'!$F$7:$GK$318,$CK$2,FALSE)),"",VLOOKUP($B140,'[1]1718  Exp_Rev Access'!$F$7:$GK$318,$CK$2,FALSE))</f>
        <v>0</v>
      </c>
      <c r="CL140" s="90">
        <f>IF(ISNA(VLOOKUP($B140,'[1]1718  Exp_Rev Access'!$F$7:$GK$318,$CL$2,FALSE)),"",VLOOKUP($B140,'[1]1718  Exp_Rev Access'!$F$7:$GK$318,$CL$2,FALSE))</f>
        <v>0</v>
      </c>
      <c r="CM140" s="90">
        <f>IF(ISNA(VLOOKUP($B140,'[1]1718  Exp_Rev Access'!$F$7:$GK$318,$CM$2,FALSE)),"",VLOOKUP($B140,'[1]1718  Exp_Rev Access'!$F$7:$GK$318,$CM$2,FALSE))</f>
        <v>0</v>
      </c>
      <c r="CN140" s="90">
        <f>IF(ISNA(VLOOKUP($B140,'[1]1718  Exp_Rev Access'!$F$7:$GK$318,$CN$2,FALSE)),"",VLOOKUP($B140,'[1]1718  Exp_Rev Access'!$F$7:$GK$318,$CN$2,FALSE))</f>
        <v>0</v>
      </c>
      <c r="CO140" s="90">
        <f>IF(ISNA(VLOOKUP($B140,'[1]1718  Exp_Rev Access'!$F$7:$GK$318,$CO$2,FALSE)),"",VLOOKUP($B140,'[1]1718  Exp_Rev Access'!$F$7:$GK$318,$CO$2,FALSE))</f>
        <v>0</v>
      </c>
      <c r="CP140" s="90">
        <f>IF(ISNA(VLOOKUP($B140,'[1]1718  Exp_Rev Access'!$F$7:$GK$318,$CP$2,FALSE)),"",VLOOKUP($B140,'[1]1718  Exp_Rev Access'!$F$7:$GK$318,$CP$2,FALSE))</f>
        <v>0</v>
      </c>
      <c r="CQ140" s="90">
        <f>IF(ISNA(VLOOKUP($B140,'[1]1718  Exp_Rev Access'!$F$7:$GK$318,$CQ$2,FALSE)),"",VLOOKUP($B140,'[1]1718  Exp_Rev Access'!$F$7:$GK$318,$CQ$2,FALSE))</f>
        <v>18850</v>
      </c>
      <c r="CR140" s="90">
        <f>IF(ISNA(VLOOKUP($B140,'[1]1718  Exp_Rev Access'!$F$7:$GK$318,$CR$2,FALSE)),"",VLOOKUP($B140,'[1]1718  Exp_Rev Access'!$F$7:$GK$318,$CR$2,FALSE))</f>
        <v>0</v>
      </c>
      <c r="CS140" s="90">
        <f>IF(ISNA(VLOOKUP($B140,'[1]1718  Exp_Rev Access'!$F$7:$GK$318,$CS$2,FALSE)),"",VLOOKUP($B140,'[1]1718  Exp_Rev Access'!$F$7:$GK$318,$CS$2,FALSE))</f>
        <v>0</v>
      </c>
      <c r="CT140" s="90">
        <f>IF(ISNA(VLOOKUP($B140,'[1]1718  Exp_Rev Access'!$F$7:$GK$318,$CT$2,FALSE)),"",VLOOKUP($B140,'[1]1718  Exp_Rev Access'!$F$7:$GK$318,$CT$2,FALSE))</f>
        <v>0</v>
      </c>
      <c r="CU140" s="90">
        <f>IF(ISNA(VLOOKUP($B140,'[1]1718  Exp_Rev Access'!$F$7:$GK$318,$CU$2,FALSE)),"",VLOOKUP($B140,'[1]1718  Exp_Rev Access'!$F$7:$GK$318,$CU$2,FALSE))</f>
        <v>39568.9</v>
      </c>
      <c r="CV140" s="90">
        <f>IF(ISNA(VLOOKUP($B140,'[1]1718  Exp_Rev Access'!$F$7:$GK$318,$CV$2,FALSE)),"",VLOOKUP($B140,'[1]1718  Exp_Rev Access'!$F$7:$GK$318,$CV$2,FALSE))</f>
        <v>13281.59</v>
      </c>
      <c r="CW140" s="90">
        <f>IF(ISNA(VLOOKUP($B140,'[1]1718  Exp_Rev Access'!$F$7:$GK$318,$CW$2,FALSE)),"",VLOOKUP($B140,'[1]1718  Exp_Rev Access'!$F$7:$GK$318,$CW$2,FALSE))</f>
        <v>0</v>
      </c>
      <c r="CX140" s="90">
        <f>IF(ISNA(VLOOKUP($B140,'[1]1718  Exp_Rev Access'!$F$7:$GK$318,$CX$2,FALSE)),"",VLOOKUP($B140,'[1]1718  Exp_Rev Access'!$F$7:$GK$318,$CX$2,FALSE))</f>
        <v>0</v>
      </c>
      <c r="CY140" s="90">
        <f>IF(ISNA(VLOOKUP($B140,'[1]1718  Exp_Rev Access'!$F$7:$GK$318,$CY$2,FALSE)),"",VLOOKUP($B140,'[1]1718  Exp_Rev Access'!$F$7:$GK$318,$CY$2,FALSE))</f>
        <v>0</v>
      </c>
      <c r="CZ140" s="90">
        <f>IF(ISNA(VLOOKUP($B140,'[1]1718  Exp_Rev Access'!$F$7:$GK$318,$CZ$2,FALSE)),"",VLOOKUP($B140,'[1]1718  Exp_Rev Access'!$F$7:$GK$318,$CZ$2,FALSE))</f>
        <v>0</v>
      </c>
      <c r="DA140" s="90">
        <f>IF(ISNA(VLOOKUP($B140,'[1]1718  Exp_Rev Access'!$F$7:$GK$318,$DA$2,FALSE)),"",VLOOKUP($B140,'[1]1718  Exp_Rev Access'!$F$7:$GK$318,$DA$2,FALSE))</f>
        <v>0</v>
      </c>
      <c r="DB140" s="90">
        <f>IF(ISNA(VLOOKUP($B140,'[1]1718  Exp_Rev Access'!$F$7:$GK$318,$DB$2,FALSE)),"",VLOOKUP($B140,'[1]1718  Exp_Rev Access'!$F$7:$GK$318,$DB$2,FALSE))</f>
        <v>0</v>
      </c>
      <c r="DC140" s="90">
        <f>IF(ISNA(VLOOKUP($B140,'[1]1718  Exp_Rev Access'!$F$7:$GK$318,$DC$2,FALSE)),"",VLOOKUP($B140,'[1]1718  Exp_Rev Access'!$F$7:$GK$318,$DC$2,FALSE))</f>
        <v>0</v>
      </c>
      <c r="DD140" s="90">
        <f>IF(ISNA(VLOOKUP($B140,'[1]1718  Exp_Rev Access'!$F$7:$GK$318,$DD$2,FALSE)),"",VLOOKUP($B140,'[1]1718  Exp_Rev Access'!$F$7:$GK$318,$DD$2,FALSE))</f>
        <v>0</v>
      </c>
      <c r="DE140" s="90">
        <f>IF(ISNA(VLOOKUP($B140,'[1]1718  Exp_Rev Access'!$F$7:$GK$318,$DE$2,FALSE)),"",VLOOKUP($B140,'[1]1718  Exp_Rev Access'!$F$7:$GK$318,$DE$2,FALSE))</f>
        <v>0</v>
      </c>
      <c r="DF140" s="90">
        <f>IF(ISNA(VLOOKUP($B140,'[1]1718  Exp_Rev Access'!$F$7:$GK$318,$DF$2,FALSE)),"",VLOOKUP($B140,'[1]1718  Exp_Rev Access'!$F$7:$GK$318,$DF$2,FALSE))</f>
        <v>0</v>
      </c>
      <c r="DG140" s="90">
        <f>IF(ISNA(VLOOKUP($B140,'[1]1718  Exp_Rev Access'!$F$7:$GK$318,$DG$2,FALSE)),"",VLOOKUP($B140,'[1]1718  Exp_Rev Access'!$F$7:$GK$318,$DG$2,FALSE))</f>
        <v>0</v>
      </c>
      <c r="DH140" s="90">
        <f>IF(ISNA(VLOOKUP($B140,'[1]1718  Exp_Rev Access'!$F$7:$GK$318,$DH$2,FALSE)),"",VLOOKUP($B140,'[1]1718  Exp_Rev Access'!$F$7:$GK$318,$DH$2,FALSE))</f>
        <v>0</v>
      </c>
      <c r="DI140" s="90">
        <f>IF(ISNA(VLOOKUP($B140,'[1]1718  Exp_Rev Access'!$F$7:$GK$318,$DI$2,FALSE)),"",VLOOKUP($B140,'[1]1718  Exp_Rev Access'!$F$7:$GK$318,$DI$2,FALSE))</f>
        <v>43987.74</v>
      </c>
      <c r="DJ140" s="90">
        <f>IF(ISNA(VLOOKUP($B140,'[1]1718  Exp_Rev Access'!$F$7:$GK$318,$DJ$2,FALSE)),"",VLOOKUP($B140,'[1]1718  Exp_Rev Access'!$F$7:$GK$318,$DJ$2,FALSE))</f>
        <v>0</v>
      </c>
      <c r="DK140" s="90">
        <f>IF(ISNA(VLOOKUP($B140,'[1]1718  Exp_Rev Access'!$F$7:$GK$318,$DK$2,FALSE)),"",VLOOKUP($B140,'[1]1718  Exp_Rev Access'!$F$7:$GK$318,$DK$2,FALSE))</f>
        <v>0</v>
      </c>
      <c r="DL140" s="90">
        <f>IF(ISNA(VLOOKUP($B140,'[1]1718  Exp_Rev Access'!$F$7:$GK$318,$DL$2,FALSE)),"",VLOOKUP($B140,'[1]1718  Exp_Rev Access'!$F$7:$GK$318,$DL$2,FALSE))</f>
        <v>0</v>
      </c>
      <c r="DM140" s="90">
        <f>IF(ISNA(VLOOKUP($B140,'[1]1718  Exp_Rev Access'!$F$7:$GK$318,$DM$2,FALSE)),"",VLOOKUP($B140,'[1]1718  Exp_Rev Access'!$F$7:$GK$318,$DM$2,FALSE))</f>
        <v>0</v>
      </c>
      <c r="DN140" s="90">
        <f>IF(ISNA(VLOOKUP($B140,'[1]1718  Exp_Rev Access'!$F$7:$GK$318,$DN$2,FALSE)),"",VLOOKUP($B140,'[1]1718  Exp_Rev Access'!$F$7:$GK$318,$DN$2,FALSE))</f>
        <v>0</v>
      </c>
      <c r="DO140" s="90">
        <f>IF(ISNA(VLOOKUP($B140,'[1]1718  Exp_Rev Access'!$F$7:$GK$318,$DO$2,FALSE)),"",VLOOKUP($B140,'[1]1718  Exp_Rev Access'!$F$7:$GK$318,$DO$2,FALSE))</f>
        <v>0</v>
      </c>
      <c r="DP140" s="90">
        <f>IF(ISNA(VLOOKUP($B140,'[1]1718  Exp_Rev Access'!$F$7:$GK$318,$DP$2,FALSE)),"",VLOOKUP($B140,'[1]1718  Exp_Rev Access'!$F$7:$GK$318,$DP$2,FALSE))</f>
        <v>0</v>
      </c>
      <c r="DQ140" s="90">
        <f>IF(ISNA(VLOOKUP($B140,'[1]1718  Exp_Rev Access'!$F$7:$GK$318,$DQ$2,FALSE)),"",VLOOKUP($B140,'[1]1718  Exp_Rev Access'!$F$7:$GK$318,$DQ$2,FALSE))</f>
        <v>0</v>
      </c>
      <c r="DR140" s="90">
        <f>IF(ISNA(VLOOKUP($B140,'[1]1718  Exp_Rev Access'!$F$7:$GK$318,$DR$2,FALSE)),"",VLOOKUP($B140,'[1]1718  Exp_Rev Access'!$F$7:$GK$318,$DR$2,FALSE))</f>
        <v>0</v>
      </c>
      <c r="DS140" s="90">
        <f>IF(ISNA(VLOOKUP($B140,'[1]1718  Exp_Rev Access'!$F$7:$GK$318,$DS$2,FALSE)),"",VLOOKUP($B140,'[1]1718  Exp_Rev Access'!$F$7:$GK$318,$DS$2,FALSE))</f>
        <v>0</v>
      </c>
      <c r="DT140" s="90">
        <f>IF(ISNA(VLOOKUP($B140,'[1]1718  Exp_Rev Access'!$F$7:$GK$318,$DT$2,FALSE)),"",VLOOKUP($B140,'[1]1718  Exp_Rev Access'!$F$7:$GK$318,$DT$2,FALSE))</f>
        <v>0</v>
      </c>
      <c r="DU140" s="90">
        <f>IF(ISNA(VLOOKUP($B140,'[1]1718  Exp_Rev Access'!$F$7:$GK$318,$DU$2,FALSE)),"",VLOOKUP($B140,'[1]1718  Exp_Rev Access'!$F$7:$GK$318,$DU$2,FALSE))</f>
        <v>0</v>
      </c>
      <c r="DV140" s="90">
        <f>IF(ISNA(VLOOKUP($B140,'[1]1718  Exp_Rev Access'!$F$7:$GK$318,$DV$2,FALSE)),"",VLOOKUP($B140,'[1]1718  Exp_Rev Access'!$F$7:$GK$318,$DV$2,FALSE))</f>
        <v>0</v>
      </c>
      <c r="DW140" s="90">
        <f>IF(ISNA(VLOOKUP($B140,'[1]1718  Exp_Rev Access'!$F$7:$GK$318,$DW$2,FALSE)),"",VLOOKUP($B140,'[1]1718  Exp_Rev Access'!$F$7:$GK$318,$DW$2,FALSE))</f>
        <v>0</v>
      </c>
      <c r="DX140" s="90">
        <f>IF(ISNA(VLOOKUP($B140,'[1]1718  Exp_Rev Access'!$F$7:$GK$318,$DX$2,FALSE)),"",VLOOKUP($B140,'[1]1718  Exp_Rev Access'!$F$7:$GK$318,$DX$2,FALSE))</f>
        <v>0</v>
      </c>
      <c r="DY140" s="90">
        <f>IF(ISNA(VLOOKUP($B140,'[1]1718  Exp_Rev Access'!$F$7:$GK$318,$DY$2,FALSE)),"",VLOOKUP($B140,'[1]1718  Exp_Rev Access'!$F$7:$GK$318,$DY$2,FALSE))</f>
        <v>11526</v>
      </c>
      <c r="DZ140" s="90">
        <f>IF(ISNA(VLOOKUP($B140,'[1]1718  Exp_Rev Access'!$F$7:$GK$318,$DZ$2,FALSE)),"",VLOOKUP($B140,'[1]1718  Exp_Rev Access'!$F$7:$GK$318,$DZ$2,FALSE))</f>
        <v>0</v>
      </c>
      <c r="EA140" s="90">
        <f>IF(ISNA(VLOOKUP($B140,'[1]1718  Exp_Rev Access'!$F$7:$GK$318,$EA$2,FALSE)),"",VLOOKUP($B140,'[1]1718  Exp_Rev Access'!$F$7:$GK$318,$EA$2,FALSE))</f>
        <v>0</v>
      </c>
      <c r="EB140" s="90">
        <f>IF(ISNA(VLOOKUP($B140,'[1]1718  Exp_Rev Access'!$F$7:$GK$318,$EB$2,FALSE)),"",VLOOKUP($B140,'[1]1718  Exp_Rev Access'!$F$7:$GK$318,$EB$2,FALSE))</f>
        <v>0</v>
      </c>
      <c r="EC140" s="90">
        <f>IF(ISNA(VLOOKUP($B140,'[1]1718  Exp_Rev Access'!$F$7:$GK$318,$EC$2,FALSE)),"",VLOOKUP($B140,'[1]1718  Exp_Rev Access'!$F$7:$GK$318,$EC$2,FALSE))</f>
        <v>0</v>
      </c>
      <c r="ED140" s="90">
        <f>IF(ISNA(VLOOKUP($B140,'[1]1718  Exp_Rev Access'!$F$7:$GK$318,$ED$2,FALSE)),"",VLOOKUP($B140,'[1]1718  Exp_Rev Access'!$F$7:$GK$318,$ED$2,FALSE))</f>
        <v>0</v>
      </c>
      <c r="EE140" s="90">
        <f>IF(ISNA(VLOOKUP($B140,'[1]1718  Exp_Rev Access'!$F$7:$GK$318,$EE$2,FALSE)),"",VLOOKUP($B140,'[1]1718  Exp_Rev Access'!$F$7:$GK$318,$EE$2,FALSE))</f>
        <v>0</v>
      </c>
      <c r="EF140" s="90">
        <f>IF(ISNA(VLOOKUP($B140,'[1]1718  Exp_Rev Access'!$F$7:$GK$318,$EF$2,FALSE)),"",VLOOKUP($B140,'[1]1718  Exp_Rev Access'!$F$7:$GK$318,$EF$2,FALSE))</f>
        <v>0</v>
      </c>
      <c r="EG140" s="90">
        <f>IF(ISNA(VLOOKUP($B140,'[1]1718  Exp_Rev Access'!$F$7:$GK$318,$EG$2,FALSE)),"",VLOOKUP($B140,'[1]1718  Exp_Rev Access'!$F$7:$GK$318,$EG$2,FALSE))</f>
        <v>0</v>
      </c>
      <c r="EH140" s="90">
        <f>IF(ISNA(VLOOKUP($B140,'[1]1718  Exp_Rev Access'!$F$7:$GK$318,$EH$2,FALSE)),"",VLOOKUP($B140,'[1]1718  Exp_Rev Access'!$F$7:$GK$318,$EH$2,FALSE))</f>
        <v>0</v>
      </c>
      <c r="EI140" s="90">
        <f>IF(ISNA(VLOOKUP($B140,'[1]1718  Exp_Rev Access'!$F$7:$GK$318,$EI$2,FALSE)),"",VLOOKUP($B140,'[1]1718  Exp_Rev Access'!$F$7:$GK$318,$EI$2,FALSE))</f>
        <v>0</v>
      </c>
      <c r="EJ140" s="90">
        <f>IF(ISNA(VLOOKUP($B140,'[1]1718  Exp_Rev Access'!$F$7:$GK$318,$EJ$2,FALSE)),"",VLOOKUP($B140,'[1]1718  Exp_Rev Access'!$F$7:$GK$318,$EJ$2,FALSE))</f>
        <v>0</v>
      </c>
      <c r="EK140" s="90">
        <f>IF(ISNA(VLOOKUP($B140,'[1]1718  Exp_Rev Access'!$F$7:$GK$318,$EK$2,FALSE)),"",VLOOKUP($B140,'[1]1718  Exp_Rev Access'!$F$7:$GK$318,$EK$2,FALSE))</f>
        <v>0</v>
      </c>
      <c r="EL140" s="90">
        <f>IF(ISNA(VLOOKUP($B140,'[1]1718  Exp_Rev Access'!$F$7:$GK$318,$EL$2,FALSE)),"",VLOOKUP($B140,'[1]1718  Exp_Rev Access'!$F$7:$GK$318,$EL$2,FALSE))</f>
        <v>0</v>
      </c>
      <c r="EM140" s="90">
        <f>IF(ISNA(VLOOKUP($B140,'[1]1718  Exp_Rev Access'!$F$7:$GK$318,$EM$2,FALSE)),"",VLOOKUP($B140,'[1]1718  Exp_Rev Access'!$F$7:$GK$318,$EM$2,FALSE))</f>
        <v>0</v>
      </c>
      <c r="EN140" s="90">
        <f>IF(ISNA(VLOOKUP($B140,'[1]1718  Exp_Rev Access'!$F$7:$GK$318,$EN$2,FALSE)),"",VLOOKUP($B140,'[1]1718  Exp_Rev Access'!$F$7:$GK$318,$EN$2,FALSE))</f>
        <v>0</v>
      </c>
      <c r="EO140" s="90">
        <f>IF(ISNA(VLOOKUP($B140,'[1]1718  Exp_Rev Access'!$F$7:$GK$318,$EO$2,FALSE)),"",VLOOKUP($B140,'[1]1718  Exp_Rev Access'!$F$7:$GK$318,$EO$2,FALSE))</f>
        <v>0</v>
      </c>
      <c r="EP140" s="90">
        <f>IF(ISNA(VLOOKUP($B140,'[1]1718  Exp_Rev Access'!$F$7:$GK$318,$EP$2,FALSE)),"",VLOOKUP($B140,'[1]1718  Exp_Rev Access'!$F$7:$GK$318,$EP$2,FALSE))</f>
        <v>0</v>
      </c>
      <c r="EQ140" s="90">
        <f>IF(ISNA(VLOOKUP($B140,'[1]1718  Exp_Rev Access'!$F$7:$GK$318,$EQ$2,FALSE)),"",VLOOKUP($B140,'[1]1718  Exp_Rev Access'!$F$7:$GK$318,$EQ$2,FALSE))</f>
        <v>0</v>
      </c>
      <c r="ER140" s="90">
        <f>IF(ISNA(VLOOKUP($B140,'[1]1718  Exp_Rev Access'!$F$7:$GK$318,$ER$2,FALSE)),"",VLOOKUP($B140,'[1]1718  Exp_Rev Access'!$F$7:$GK$318,$ER$2,FALSE))</f>
        <v>0</v>
      </c>
      <c r="ES140" s="90">
        <f>IF(ISNA(VLOOKUP($B140,'[1]1718  Exp_Rev Access'!$F$7:$GK$318,$ES$2,FALSE)),"",VLOOKUP($B140,'[1]1718  Exp_Rev Access'!$F$7:$GK$318,$ES$2,FALSE))</f>
        <v>0</v>
      </c>
      <c r="ET140" s="90">
        <f>IF(ISNA(VLOOKUP($B140,'[1]1718  Exp_Rev Access'!$F$7:$GK$318,$ET$2,FALSE)),"",VLOOKUP($B140,'[1]1718  Exp_Rev Access'!$F$7:$GK$318,$ET$2,FALSE))</f>
        <v>0</v>
      </c>
      <c r="EU140" s="90">
        <f>IF(ISNA(VLOOKUP($B140,'[1]1718  Exp_Rev Access'!$F$7:$GK$318,$EU$2,FALSE)),"",VLOOKUP($B140,'[1]1718  Exp_Rev Access'!$F$7:$GK$318,$EU$2,FALSE))</f>
        <v>0</v>
      </c>
      <c r="EV140" s="90">
        <f>IF(ISNA(VLOOKUP($B140,'[1]1718  Exp_Rev Access'!$F$7:$GK$318,$EV$2,FALSE)),"",VLOOKUP($B140,'[1]1718  Exp_Rev Access'!$F$7:$GK$318,$EV$2,FALSE))</f>
        <v>0</v>
      </c>
      <c r="EW140" s="90">
        <f>IF(ISNA(VLOOKUP($B140,'[1]1718  Exp_Rev Access'!$F$7:$GK$318,$EW$2,FALSE)),"",VLOOKUP($B140,'[1]1718  Exp_Rev Access'!$F$7:$GK$318,$EW$2,FALSE))</f>
        <v>0</v>
      </c>
      <c r="EX140" s="90">
        <f>IF(ISNA(VLOOKUP($B140,'[1]1718  Exp_Rev Access'!$F$7:$GK$318,$EX$2,FALSE)),"",VLOOKUP($B140,'[1]1718  Exp_Rev Access'!$F$7:$GK$318,$EX$2,FALSE))</f>
        <v>0</v>
      </c>
      <c r="EY140" s="90">
        <f>IF(ISNA(VLOOKUP($B140,'[1]1718  Exp_Rev Access'!$F$7:$GK$318,$EY$2,FALSE)),"",VLOOKUP($B140,'[1]1718  Exp_Rev Access'!$F$7:$GK$318,$EY$2,FALSE))</f>
        <v>0</v>
      </c>
      <c r="EZ140" s="90">
        <f>IF(ISNA(VLOOKUP($B140,'[1]1718  Exp_Rev Access'!$F$7:$GK$318,$EZ$2,FALSE)),"",VLOOKUP($B140,'[1]1718  Exp_Rev Access'!$F$7:$GK$318,$EZ$2,FALSE))</f>
        <v>0</v>
      </c>
      <c r="FA140" s="90">
        <f>IF(ISNA(VLOOKUP($B140,'[1]1718  Exp_Rev Access'!$F$7:$GK$318,$FA$2,FALSE)),"",VLOOKUP($B140,'[1]1718  Exp_Rev Access'!$F$7:$GK$318,$FA$2,FALSE))</f>
        <v>0</v>
      </c>
      <c r="FB140" s="90">
        <f>IF(ISNA(VLOOKUP($B140,'[1]1718  Exp_Rev Access'!$F$7:$GK$318,$FB$2,FALSE)),"",VLOOKUP($B140,'[1]1718  Exp_Rev Access'!$F$7:$GK$318,$FB$2,FALSE))</f>
        <v>0</v>
      </c>
      <c r="FC140" s="90">
        <f>IF(ISNA(VLOOKUP($B140,'[1]1718  Exp_Rev Access'!$F$7:$GK$318,$FC$2,FALSE)),"",VLOOKUP($B140,'[1]1718  Exp_Rev Access'!$F$7:$GK$318,$FC$2,FALSE))</f>
        <v>0</v>
      </c>
      <c r="FD140" s="90">
        <f>IF(ISNA(VLOOKUP($B140,'[1]1718  Exp_Rev Access'!$F$7:$GK$318,$FD$2,FALSE)),"",VLOOKUP($B140,'[1]1718  Exp_Rev Access'!$F$7:$GK$318,$FD$2,FALSE))</f>
        <v>0</v>
      </c>
      <c r="FE140" s="90">
        <f>IF(ISNA(VLOOKUP($B140,'[1]1718  Exp_Rev Access'!$F$7:$GK$318,$FE$2,FALSE)),"",VLOOKUP($B140,'[1]1718  Exp_Rev Access'!$F$7:$GK$318,$FE$2,FALSE))</f>
        <v>0</v>
      </c>
      <c r="FF140" s="90">
        <f>IF(ISNA(VLOOKUP($B140,'[1]1718  Exp_Rev Access'!$F$7:$GK$318,$FF$2,FALSE)),"",VLOOKUP($B140,'[1]1718  Exp_Rev Access'!$F$7:$GK$318,$FF$2,FALSE))</f>
        <v>0</v>
      </c>
      <c r="FG140" s="90">
        <f>IF(ISNA(VLOOKUP($B140,'[1]1718  Exp_Rev Access'!$F$7:$GK$318,$FG$2,FALSE)),"",VLOOKUP($B140,'[1]1718  Exp_Rev Access'!$F$7:$GK$318,$FG$2,FALSE))</f>
        <v>0</v>
      </c>
      <c r="FH140" s="90">
        <f>IF(ISNA(VLOOKUP($B140,'[1]1718  Exp_Rev Access'!$F$7:$GK$318,$FH$2,FALSE)),"",VLOOKUP($B140,'[1]1718  Exp_Rev Access'!$F$7:$GK$318,$FH$2,FALSE))</f>
        <v>0</v>
      </c>
      <c r="FI140" s="90">
        <f>IF(ISNA(VLOOKUP($B140,'[1]1718  Exp_Rev Access'!$F$7:$GK$318,$FI$2,FALSE)),"",VLOOKUP($B140,'[1]1718  Exp_Rev Access'!$F$7:$GK$318,$FI$2,FALSE))</f>
        <v>0</v>
      </c>
      <c r="FJ140" s="90">
        <f>IF(ISNA(VLOOKUP($B140,'[1]1718  Exp_Rev Access'!$F$7:$GK$318,$FJ$2,FALSE)),"",VLOOKUP($B140,'[1]1718  Exp_Rev Access'!$F$7:$GK$318,$FJ$2,FALSE))</f>
        <v>0</v>
      </c>
      <c r="FK140" s="90">
        <f>IF(ISNA(VLOOKUP($B140,'[1]1718  Exp_Rev Access'!$F$7:$GK$318,$FK$2,FALSE)),"",VLOOKUP($B140,'[1]1718  Exp_Rev Access'!$F$7:$GK$318,$FK$2,FALSE))</f>
        <v>0</v>
      </c>
      <c r="FL140" s="90">
        <f>IF(ISNA(VLOOKUP($B140,'[1]1718  Exp_Rev Access'!$F$7:$GK$318,$FL$2,FALSE)),"",VLOOKUP($B140,'[1]1718  Exp_Rev Access'!$F$7:$GK$318,$FL$2,FALSE))</f>
        <v>0</v>
      </c>
      <c r="FM140" s="90">
        <f>IF(ISNA(VLOOKUP($B140,'[1]1718  Exp_Rev Access'!$F$7:$GK$318,$FM$2,FALSE)),"",VLOOKUP($B140,'[1]1718  Exp_Rev Access'!$F$7:$GK$318,$FM$2,FALSE))</f>
        <v>0</v>
      </c>
      <c r="FN140" s="90">
        <f>IF(ISNA(VLOOKUP($B140,'[1]1718  Exp_Rev Access'!$F$7:$GK$318,$FN$2,FALSE)),"",VLOOKUP($B140,'[1]1718  Exp_Rev Access'!$F$7:$GK$318,$FN$2,FALSE))</f>
        <v>0</v>
      </c>
      <c r="FO140" s="90">
        <f>IF(ISNA(VLOOKUP($B140,'[1]1718  Exp_Rev Access'!$F$7:$GK$318,$FO$2,FALSE)),"",VLOOKUP($B140,'[1]1718  Exp_Rev Access'!$F$7:$GK$318,$FO$2,FALSE))</f>
        <v>0</v>
      </c>
      <c r="FP140" s="90">
        <f>IF(ISNA(VLOOKUP($B140,'[1]1718  Exp_Rev Access'!$F$7:$GK$318,$FP$2,FALSE)),"",VLOOKUP($B140,'[1]1718  Exp_Rev Access'!$F$7:$GK$318,$FP$2,FALSE))</f>
        <v>0</v>
      </c>
      <c r="FQ140" s="90">
        <f>IF(ISNA(VLOOKUP($B140,'[1]1718  Exp_Rev Access'!$F$7:$GK$318,$FQ$2,FALSE)),"",VLOOKUP($B140,'[1]1718  Exp_Rev Access'!$F$7:$GK$318,$FQ$2,FALSE))</f>
        <v>0</v>
      </c>
      <c r="FR140" s="90">
        <f>IF(ISNA(VLOOKUP($B140,'[1]1718  Exp_Rev Access'!$F$7:$GK$318,$FR$2,FALSE)),"",VLOOKUP($B140,'[1]1718  Exp_Rev Access'!$F$7:$GK$318,$FR$2,FALSE))</f>
        <v>5519.38</v>
      </c>
      <c r="FS140" s="56">
        <f t="shared" si="452"/>
        <v>132733.61000000002</v>
      </c>
      <c r="FT140" s="92">
        <f t="shared" si="453"/>
        <v>0.11068847677651635</v>
      </c>
      <c r="FU140" s="94">
        <f t="shared" si="454"/>
        <v>1864.7599044675471</v>
      </c>
      <c r="FV140" s="95">
        <f>IF(ISNA(VLOOKUP($B140,'[1]1718  Exp_Rev Access'!$F$7:$GK$318,$FV$2,FALSE)),"",VLOOKUP($B140,'[1]1718  Exp_Rev Access'!$F$7:$GK$318,$FV$2,FALSE))</f>
        <v>0</v>
      </c>
      <c r="FW140" s="95">
        <f>IF(ISNA(VLOOKUP($B140,'[1]1718  Exp_Rev Access'!$F$7:$GK$318,$FW$2,FALSE)),"",VLOOKUP($B140,'[1]1718  Exp_Rev Access'!$F$7:$GK$318,$FW$2,FALSE))</f>
        <v>0</v>
      </c>
      <c r="FX140" s="95">
        <f>IF(ISNA(VLOOKUP($B140,'[1]1718  Exp_Rev Access'!$F$7:$GK$318,$FX$2,FALSE)),"",VLOOKUP($B140,'[1]1718  Exp_Rev Access'!$F$7:$GK$318,$FX$2,FALSE))</f>
        <v>0</v>
      </c>
      <c r="FY140" s="95">
        <f>IF(ISNA(VLOOKUP($B140,'[1]1718  Exp_Rev Access'!$F$7:$GK$318,$FY$2,FALSE)),"",VLOOKUP($B140,'[1]1718  Exp_Rev Access'!$F$7:$GK$318,$FY$2,FALSE))</f>
        <v>0</v>
      </c>
      <c r="FZ140" s="95">
        <f>IF(ISNA(VLOOKUP($B140,'[1]1718  Exp_Rev Access'!$F$7:$GK$318,$FZ$2,FALSE)),"",VLOOKUP($B140,'[1]1718  Exp_Rev Access'!$F$7:$GK$318,$FZ$2,FALSE))</f>
        <v>0</v>
      </c>
      <c r="GA140" s="95">
        <f>IF(ISNA(VLOOKUP($B140,'[1]1718  Exp_Rev Access'!$F$7:$GK$318,$GA$2,FALSE)),"",VLOOKUP($B140,'[1]1718  Exp_Rev Access'!$F$7:$GK$318,$GA$2,FALSE))</f>
        <v>0</v>
      </c>
      <c r="GB140" s="95">
        <f>IF(ISNA(VLOOKUP($B140,'[1]1718  Exp_Rev Access'!$F$7:$GK$318,$GB$2,FALSE)),"",VLOOKUP($B140,'[1]1718  Exp_Rev Access'!$F$7:$GK$318,$GB$2,FALSE))</f>
        <v>0</v>
      </c>
      <c r="GC140" s="95">
        <f>IF(ISNA(VLOOKUP($B140,'[1]1718  Exp_Rev Access'!$F$7:$GK$318,$GC$2,FALSE)),"",VLOOKUP($B140,'[1]1718  Exp_Rev Access'!$F$7:$GK$318,$GC$2,FALSE))</f>
        <v>0</v>
      </c>
      <c r="GD140" s="95">
        <f>IF(ISNA(VLOOKUP($B140,'[1]1718  Exp_Rev Access'!$F$7:$GK$318,$GD$2,FALSE)),"",VLOOKUP($B140,'[1]1718  Exp_Rev Access'!$F$7:$GK$318,$GD$2,FALSE))</f>
        <v>0</v>
      </c>
      <c r="GE140" s="95">
        <f>IF(ISNA(VLOOKUP($B140,'[1]1718  Exp_Rev Access'!$F$7:$GK$318,$GE$2,FALSE)),"",VLOOKUP($B140,'[1]1718  Exp_Rev Access'!$F$7:$GK$318,$GE$2,FALSE))</f>
        <v>0</v>
      </c>
      <c r="GF140" s="95">
        <f>IF(ISNA(VLOOKUP($B140,'[1]1718  Exp_Rev Access'!$F$7:$GK$318,$GF$2,FALSE)),"",VLOOKUP($B140,'[1]1718  Exp_Rev Access'!$F$7:$GK$318,$GF$2,FALSE))</f>
        <v>0</v>
      </c>
      <c r="GG140" s="95">
        <f>IF(ISNA(VLOOKUP($B140,'[1]1718  Exp_Rev Access'!$F$7:$GK$318,$GG$2,FALSE)),"",VLOOKUP($B140,'[1]1718  Exp_Rev Access'!$F$7:$GK$318,$GG$2,FALSE))</f>
        <v>0</v>
      </c>
      <c r="GH140" s="95">
        <f>IF(ISNA(VLOOKUP($B140,'[1]1718  Exp_Rev Access'!$F$7:$GK$318,$GH$2,FALSE)),"",VLOOKUP($B140,'[1]1718  Exp_Rev Access'!$F$7:$GK$318,$GH$2,FALSE))</f>
        <v>0</v>
      </c>
      <c r="GI140" s="95">
        <f>IF(ISNA(VLOOKUP($B140,'[1]1718  Exp_Rev Access'!$F$7:$GK$318,$GI$2,FALSE)),"",VLOOKUP($B140,'[1]1718  Exp_Rev Access'!$F$7:$GK$318,$GI$2,FALSE))</f>
        <v>0</v>
      </c>
      <c r="GJ140" s="95">
        <f>IF(ISNA(VLOOKUP($B140,'[1]1718  Exp_Rev Access'!$F$7:$GK$318,$GJ$2,FALSE)),"",VLOOKUP($B140,'[1]1718  Exp_Rev Access'!$F$7:$GK$318,$GJ$2,FALSE))</f>
        <v>0</v>
      </c>
      <c r="GK140" s="95">
        <f>IF(ISNA(VLOOKUP($B140,'[1]1718  Exp_Rev Access'!$F$7:$GK$318,$GK$2,FALSE)),"",VLOOKUP($B140,'[1]1718  Exp_Rev Access'!$F$7:$GK$318,$GK$2,FALSE))</f>
        <v>0</v>
      </c>
      <c r="GL140" s="95">
        <f>IF(ISNA(VLOOKUP($B140,'[1]1718  Exp_Rev Access'!$F$7:$GK$318,$GL$2,FALSE)),"",VLOOKUP($B140,'[1]1718  Exp_Rev Access'!$F$7:$GK$318,$GL$2,FALSE))</f>
        <v>0</v>
      </c>
      <c r="GM140" s="95">
        <f>IF(ISNA(VLOOKUP($B140,'[1]1718  Exp_Rev Access'!$F$7:$GK$318,$GM$2,FALSE)),"",VLOOKUP($B140,'[1]1718  Exp_Rev Access'!$F$7:$GK$318,$GM$2,FALSE))</f>
        <v>0</v>
      </c>
      <c r="GN140" s="95">
        <f>IF(ISNA(VLOOKUP($B140,'[1]1718  Exp_Rev Access'!$F$7:$GK$318,$GN$2,FALSE)),"",VLOOKUP($B140,'[1]1718  Exp_Rev Access'!$F$7:$GK$318,$GN$2,FALSE))</f>
        <v>0</v>
      </c>
      <c r="GO140" s="95">
        <f>IF(ISNA(VLOOKUP($B140,'[1]1718  Exp_Rev Access'!$F$7:$GK$318,$GO$2,FALSE)),"",VLOOKUP($B140,'[1]1718  Exp_Rev Access'!$F$7:$GK$318,$GO$2,FALSE))</f>
        <v>0</v>
      </c>
      <c r="GP140" s="95">
        <f>IF(ISNA(VLOOKUP($B140,'[1]1718  Exp_Rev Access'!$F$7:$GK$318,$GP$2,FALSE)),"",VLOOKUP($B140,'[1]1718  Exp_Rev Access'!$F$7:$GK$318,$GP$2,FALSE))</f>
        <v>0</v>
      </c>
      <c r="GQ140" s="95">
        <f>IF(ISNA(VLOOKUP($B140,'[1]1718  Exp_Rev Access'!$F$7:$GK$318,$GQ$2,FALSE)),"",VLOOKUP($B140,'[1]1718  Exp_Rev Access'!$F$7:$GK$318,$GQ$2,FALSE))</f>
        <v>0</v>
      </c>
      <c r="GR140" s="95">
        <f>IF(ISNA(VLOOKUP($B140,'[1]1718  Exp_Rev Access'!$F$7:$GK$318,$GR$2,FALSE)),"",VLOOKUP($B140,'[1]1718  Exp_Rev Access'!$F$7:$GK$318,$GR$2,FALSE))</f>
        <v>0</v>
      </c>
      <c r="GS140" s="95">
        <f>IF(ISNA(VLOOKUP($B140,'[1]1718  Exp_Rev Access'!$F$7:$GK$318,$GS$2,FALSE)),"",VLOOKUP($B140,'[1]1718  Exp_Rev Access'!$F$7:$GK$318,$GS$2,FALSE))</f>
        <v>0</v>
      </c>
      <c r="GT140" s="95">
        <f>IF(ISNA(VLOOKUP($B140,'[1]1718  Exp_Rev Access'!$F$7:$GK$318,$GT$2,FALSE)),"",VLOOKUP($B140,'[1]1718  Exp_Rev Access'!$F$7:$GK$318,$GT$2,FALSE))</f>
        <v>0</v>
      </c>
      <c r="GU140" s="56">
        <f t="shared" si="455"/>
        <v>0</v>
      </c>
      <c r="GV140" s="92">
        <f t="shared" si="456"/>
        <v>0</v>
      </c>
      <c r="GW140" s="96">
        <f t="shared" si="457"/>
        <v>0</v>
      </c>
    </row>
    <row r="141" spans="1:222" x14ac:dyDescent="0.3">
      <c r="A141" s="98"/>
      <c r="B141" s="88" t="s">
        <v>365</v>
      </c>
      <c r="C141" s="89" t="s">
        <v>366</v>
      </c>
      <c r="D141" s="75">
        <f>IF(ISNA(VLOOKUP($B141,'[1]1718 enrollment_Rev_Exp by size'!$A$7:H478,3,FALSE)),"",VLOOKUP($B141,'[1]1718 enrollment_Rev_Exp by size'!$A$7:$G$350,3,FALSE))</f>
        <v>619.55000000000007</v>
      </c>
      <c r="E141" s="76">
        <f>IF(ISNA(VLOOKUP($B141,'[1]1718 enrollment_Rev_Exp by size'!$A$7:I478,5,FALSE)),"",VLOOKUP($B141,'[1]1718 enrollment_Rev_Exp by size'!$A$7:$G$350,5,FALSE))</f>
        <v>6897553.0599999996</v>
      </c>
      <c r="F141" s="70">
        <f t="shared" si="438"/>
        <v>6897553.0599999996</v>
      </c>
      <c r="G141" s="70">
        <f t="shared" si="439"/>
        <v>0</v>
      </c>
      <c r="H141" s="90">
        <f>IF(ISNA(VLOOKUP($B141,'[1]1718  Exp_Rev Access'!$F$7:$GK$318,3,FALSE)),"",VLOOKUP($B141,'[1]1718  Exp_Rev Access'!$F$7:$GK$318,3,FALSE))</f>
        <v>526929.65</v>
      </c>
      <c r="I141" s="90">
        <f>IF(ISNA(VLOOKUP($B141,'[1]1718  Exp_Rev Access'!$F$7:$GK$318,4,FALSE)),"",VLOOKUP($B141,'[1]1718  Exp_Rev Access'!$F$7:$GK$318,4,FALSE))</f>
        <v>0</v>
      </c>
      <c r="J141" s="90">
        <f>IF(ISNA(VLOOKUP($B141,'[1]1718  Exp_Rev Access'!$F$7:$GK$318,5,FALSE)),"",VLOOKUP($B141,'[1]1718  Exp_Rev Access'!$F$7:$GK$318,5,FALSE))</f>
        <v>0</v>
      </c>
      <c r="K141" s="90">
        <f>IF(ISNA(VLOOKUP($B141,'[1]1718  Exp_Rev Access'!$F$7:$GK$318,6,FALSE)),"-",VLOOKUP($B141,'[1]1718  Exp_Rev Access'!$F$7:$GK$318,6,FALSE))</f>
        <v>14658.74</v>
      </c>
      <c r="L141" s="90">
        <f>IF(ISNA(VLOOKUP($B141,'[1]1718  Exp_Rev Access'!$F$7:$GK$318,7,FALSE)),"",VLOOKUP($B141,'[1]1718  Exp_Rev Access'!$F$7:$GK$318,7,FALSE))</f>
        <v>0</v>
      </c>
      <c r="M141" s="90">
        <f>IF(ISNA(VLOOKUP($B141,'[1]1718  Exp_Rev Access'!$F$7:$GK$318,8,FALSE)),"",VLOOKUP($B141,'[1]1718  Exp_Rev Access'!$F$7:$GK$318,8,FALSE))</f>
        <v>28719.16</v>
      </c>
      <c r="N141" s="56">
        <f t="shared" si="440"/>
        <v>570307.55000000005</v>
      </c>
      <c r="O141" s="91">
        <f t="shared" si="441"/>
        <v>8.2682589758867345E-2</v>
      </c>
      <c r="P141" s="56">
        <f t="shared" si="442"/>
        <v>920.51900572996522</v>
      </c>
      <c r="Q141" s="90">
        <f>IF(ISNA(VLOOKUP($B141,'[1]1718  Exp_Rev Access'!$F$7:$GK$318,10,FALSE)),"",VLOOKUP($B141,'[1]1718  Exp_Rev Access'!$F$7:$GK$318,10,FALSE))</f>
        <v>700</v>
      </c>
      <c r="R141" s="90">
        <f>IF(ISNA(VLOOKUP($B141,'[1]1718  Exp_Rev Access'!$F$7:$GK$318,11,FALSE)),"",VLOOKUP($B141,'[1]1718  Exp_Rev Access'!$F$7:$GK$318,11,FALSE))</f>
        <v>0</v>
      </c>
      <c r="S141" s="90">
        <f>IF(ISNA(VLOOKUP($B141,'[1]1718  Exp_Rev Access'!$F$7:$GK$318,12,FALSE)),"",VLOOKUP($B141,'[1]1718  Exp_Rev Access'!$F$7:$GK$318,12,FALSE))</f>
        <v>0</v>
      </c>
      <c r="T141" s="90">
        <f>IF(ISNA(VLOOKUP($B141,'[1]1718  Exp_Rev Access'!$F$7:$GK$318,13,FALSE)),"",VLOOKUP($B141,'[1]1718  Exp_Rev Access'!$F$7:$GK$318,13,FALSE))</f>
        <v>0</v>
      </c>
      <c r="U141" s="90">
        <f>IF(ISNA(VLOOKUP($B141,'[1]1718  Exp_Rev Access'!$F$7:$GK$318,14,FALSE)),"",VLOOKUP($B141,'[1]1718  Exp_Rev Access'!$F$7:$GK$318,14,FALSE))</f>
        <v>0</v>
      </c>
      <c r="V141" s="90">
        <f>IF(ISNA(VLOOKUP($B141,'[1]1718  Exp_Rev Access'!$F$7:$GK$318,15,FALSE)),"",VLOOKUP($B141,'[1]1718  Exp_Rev Access'!$F$7:$GK$318,15,FALSE))</f>
        <v>0</v>
      </c>
      <c r="W141" s="90">
        <f>IF(ISNA(VLOOKUP($B141,'[1]1718  Exp_Rev Access'!$F$7:$GK$318,16,FALSE)),"",VLOOKUP($B141,'[1]1718  Exp_Rev Access'!$F$7:$GK$318,16,FALSE))</f>
        <v>0</v>
      </c>
      <c r="X141" s="90">
        <f>IF(ISNA(VLOOKUP($B141,'[1]1718  Exp_Rev Access'!$F$7:$GK$318,17,FALSE)),"",VLOOKUP($B141,'[1]1718  Exp_Rev Access'!$F$7:$GK$318,17,FALSE))</f>
        <v>0</v>
      </c>
      <c r="Y141" s="90">
        <f>IF(ISNA(VLOOKUP($B141,'[1]1718  Exp_Rev Access'!$F$7:$GK$318,18,FALSE)),"",VLOOKUP($B141,'[1]1718  Exp_Rev Access'!$F$7:$GK$318,18,FALSE))</f>
        <v>2068.0300000000002</v>
      </c>
      <c r="Z141" s="90">
        <f>IF(ISNA(VLOOKUP($B141,'[1]1718  Exp_Rev Access'!$F$7:$GK$318,19,FALSE)),"",VLOOKUP($B141,'[1]1718  Exp_Rev Access'!$F$7:$GK$318,19,FALSE))</f>
        <v>0</v>
      </c>
      <c r="AA141" s="90">
        <f>IF(ISNA(VLOOKUP($B141,'[1]1718  Exp_Rev Access'!$F$7:$GK$318,20,FALSE)),"",VLOOKUP($B141,'[1]1718  Exp_Rev Access'!$F$7:$GK$318,20,FALSE))</f>
        <v>0</v>
      </c>
      <c r="AB141" s="90">
        <f>IF(ISNA(VLOOKUP($B141,'[1]1718  Exp_Rev Access'!$F$7:$GK$318,21,FALSE)),"",VLOOKUP($B141,'[1]1718  Exp_Rev Access'!$F$7:$GK$318,21,FALSE))</f>
        <v>0</v>
      </c>
      <c r="AC141" s="90">
        <f>IF(ISNA(VLOOKUP($B141,'[1]1718  Exp_Rev Access'!$F$7:$GK$318,22,FALSE)),"",VLOOKUP($B141,'[1]1718  Exp_Rev Access'!$F$7:$GK$318,22,FALSE))</f>
        <v>0</v>
      </c>
      <c r="AD141" s="90">
        <f>IF(ISNA(VLOOKUP($B141,'[1]1718  Exp_Rev Access'!$F$7:$GK$318,23,FALSE)),"",VLOOKUP($B141,'[1]1718  Exp_Rev Access'!$F$7:$GK$318,23,FALSE))</f>
        <v>26591.17</v>
      </c>
      <c r="AE141" s="90">
        <f>IF(ISNA(VLOOKUP($B141,'[1]1718  Exp_Rev Access'!$F$7:$GK$318,24,FALSE)),"",VLOOKUP($B141,'[1]1718  Exp_Rev Access'!$F$7:$GK$318,24,FALSE))</f>
        <v>12687.84</v>
      </c>
      <c r="AF141" s="90">
        <f>IF(ISNA(VLOOKUP($B141,'[1]1718  Exp_Rev Access'!$F$7:$GK$318,25,FALSE)),"",VLOOKUP($B141,'[1]1718  Exp_Rev Access'!$F$7:$GK$318,25,FALSE))</f>
        <v>0</v>
      </c>
      <c r="AG141" s="90">
        <f>IF(ISNA(VLOOKUP($B141,'[1]1718  Exp_Rev Access'!$F$7:$GK$318,26,FALSE)),"",VLOOKUP($B141,'[1]1718  Exp_Rev Access'!$F$7:$GK$318,26,FALSE))</f>
        <v>11902.99</v>
      </c>
      <c r="AH141" s="90">
        <f>IF(ISNA(VLOOKUP($B141,'[1]1718  Exp_Rev Access'!$F$7:$GK$318,27,FALSE)),"",VLOOKUP($B141,'[1]1718  Exp_Rev Access'!$F$7:$GK$318,27,FALSE))</f>
        <v>692.44</v>
      </c>
      <c r="AI141" s="90">
        <f>IF(ISNA(VLOOKUP($B141,'[1]1718  Exp_Rev Access'!$F$7:$GK$318,28,FALSE)),"",VLOOKUP($B141,'[1]1718  Exp_Rev Access'!$F$7:$GK$318,28,FALSE))</f>
        <v>207.59</v>
      </c>
      <c r="AJ141" s="90">
        <f>IF(ISNA(VLOOKUP($B141,'[1]1718  Exp_Rev Access'!$F$7:$GK$318,29,FALSE)),"",VLOOKUP($B141,'[1]1718  Exp_Rev Access'!$F$7:$GK$318,29,FALSE))</f>
        <v>0</v>
      </c>
      <c r="AK141" s="90">
        <f>IF(ISNA(VLOOKUP($B141,'[1]1718  Exp_Rev Access'!$F$7:$GK$318,30,FALSE)),"",VLOOKUP($B141,'[1]1718  Exp_Rev Access'!$F$7:$GK$318,30,FALSE))</f>
        <v>326.91000000000003</v>
      </c>
      <c r="AL141" s="90">
        <f>IF(ISNA(VLOOKUP($B141,'[1]1718  Exp_Rev Access'!$F$7:$GK$318,31,FALSE)),"",VLOOKUP($B141,'[1]1718  Exp_Rev Access'!$F$7:$GK$318,31,FALSE))</f>
        <v>1812.62</v>
      </c>
      <c r="AM141" s="56">
        <f t="shared" si="443"/>
        <v>56989.59</v>
      </c>
      <c r="AN141" s="92">
        <f t="shared" si="444"/>
        <v>8.2622909174112254E-3</v>
      </c>
      <c r="AO141" s="71">
        <f t="shared" si="445"/>
        <v>91.98545718666773</v>
      </c>
      <c r="AP141" s="90">
        <f>IF(ISNA(VLOOKUP($B141,'[1]1718  Exp_Rev Access'!$F$7:$GK$318,33,FALSE)),"",VLOOKUP($B141,'[1]1718  Exp_Rev Access'!$F$7:$GK$318,33,FALSE))</f>
        <v>4663304.26</v>
      </c>
      <c r="AQ141" s="90">
        <f>IF(ISNA(VLOOKUP($B141,'[1]1718  Exp_Rev Access'!$F$7:$GK$318,34,FALSE)),"",VLOOKUP($B141,'[1]1718  Exp_Rev Access'!$F$7:$GK$318,34,FALSE))</f>
        <v>43500.94</v>
      </c>
      <c r="AR141" s="90">
        <f>IF(ISNA(VLOOKUP($B141,'[1]1718  Exp_Rev Access'!$F$7:$GK$318,35,FALSE)),"",VLOOKUP($B141,'[1]1718  Exp_Rev Access'!$F$7:$GK$318,35,FALSE))</f>
        <v>320543.12</v>
      </c>
      <c r="AS141" s="90">
        <f>IF(ISNA(VLOOKUP($B141,'[1]1718  Exp_Rev Access'!$F$7:$GK$318,36,FALSE)),"",VLOOKUP($B141,'[1]1718  Exp_Rev Access'!$F$7:$GK$318,36,FALSE))</f>
        <v>136958.06</v>
      </c>
      <c r="AT141" s="90">
        <f>IF(ISNA(VLOOKUP($B141,'[1]1718  Exp_Rev Access'!$F$7:$GK$318,37,FALSE)),"",VLOOKUP($B141,'[1]1718  Exp_Rev Access'!$F$7:$GK$318,37,FALSE))</f>
        <v>0</v>
      </c>
      <c r="AU141" s="56">
        <f t="shared" si="446"/>
        <v>5164306.38</v>
      </c>
      <c r="AV141" s="93">
        <f t="shared" si="447"/>
        <v>0.74871571629490297</v>
      </c>
      <c r="AW141" s="56">
        <f t="shared" si="448"/>
        <v>8335.5764345089174</v>
      </c>
      <c r="AX141" s="90">
        <f>IF(ISNA(VLOOKUP($B141,'[1]1718  Exp_Rev Access'!$F$7:$GK$318,39,FALSE)),"",VLOOKUP($B141,'[1]1718  Exp_Rev Access'!$F$7:$GK$318,39,FALSE))</f>
        <v>0</v>
      </c>
      <c r="AY141" s="90">
        <f>IF(ISNA(VLOOKUP($B141,'[1]1718  Exp_Rev Access'!$F$7:$GK$318,40,FALSE)),"",VLOOKUP($B141,'[1]1718  Exp_Rev Access'!$F$7:$GK$318,40,FALSE))</f>
        <v>344054.21</v>
      </c>
      <c r="AZ141" s="90">
        <f>IF(ISNA(VLOOKUP($B141,'[1]1718  Exp_Rev Access'!$F$7:$GK$318,41,FALSE)),"",VLOOKUP($B141,'[1]1718  Exp_Rev Access'!$F$7:$GK$318,41,FALSE))</f>
        <v>0</v>
      </c>
      <c r="BA141" s="90">
        <f>IF(ISNA(VLOOKUP($B141,'[1]1718  Exp_Rev Access'!$F$7:$GK$318,42,FALSE)),"",VLOOKUP($B141,'[1]1718  Exp_Rev Access'!$F$7:$GK$318,42,FALSE))</f>
        <v>0</v>
      </c>
      <c r="BB141" s="90">
        <f>IF(ISNA(VLOOKUP($B141,'[1]1718  Exp_Rev Access'!$F$7:$GK$318,43,FALSE)),"",VLOOKUP($B141,'[1]1718  Exp_Rev Access'!$F$7:$GK$318,43,FALSE))</f>
        <v>0</v>
      </c>
      <c r="BC141" s="90">
        <f>IF(ISNA(VLOOKUP($B141,'[1]1718  Exp_Rev Access'!$F$7:$GK$318,44,FALSE)),"",VLOOKUP($B141,'[1]1718  Exp_Rev Access'!$F$7:$GK$318,44,FALSE))</f>
        <v>143018.56</v>
      </c>
      <c r="BD141" s="90">
        <f>IF(ISNA(VLOOKUP($B141,'[1]1718  Exp_Rev Access'!$F$7:$GK$318,45,FALSE)),"",VLOOKUP($B141,'[1]1718  Exp_Rev Access'!$F$7:$GK$318,45,FALSE))</f>
        <v>0</v>
      </c>
      <c r="BE141" s="90">
        <f>IF(ISNA(VLOOKUP($B141,'[1]1718  Exp_Rev Access'!$F$7:$GK$318,46,FALSE)),"",VLOOKUP($B141,'[1]1718  Exp_Rev Access'!$F$7:$GK$318,46,FALSE))</f>
        <v>46465.120000000003</v>
      </c>
      <c r="BF141" s="90">
        <f>IF(ISNA(VLOOKUP($B141,'[1]1718  Exp_Rev Access'!$F$7:$GK$318,47,FALSE)),"",VLOOKUP($B141,'[1]1718  Exp_Rev Access'!$F$7:$GK$318,47,FALSE))</f>
        <v>0</v>
      </c>
      <c r="BG141" s="90">
        <f>IF(ISNA(VLOOKUP($B141,'[1]1718  Exp_Rev Access'!$F$7:$GK$318,48,FALSE)),"",VLOOKUP($B141,'[1]1718  Exp_Rev Access'!$F$7:$GK$318,48,FALSE))</f>
        <v>0</v>
      </c>
      <c r="BH141" s="90">
        <f>IF(ISNA(VLOOKUP($B141,'[1]1718  Exp_Rev Access'!$F$7:$GK$318,49,FALSE)),"",VLOOKUP($B141,'[1]1718  Exp_Rev Access'!$F$7:$GK$318,49,FALSE))</f>
        <v>13505.2</v>
      </c>
      <c r="BI141" s="90">
        <f>IF(ISNA(VLOOKUP($B141,'[1]1718  Exp_Rev Access'!$F$7:$GK$318,50,FALSE)),"",VLOOKUP($B141,'[1]1718  Exp_Rev Access'!$F$7:$GK$318,50,FALSE))</f>
        <v>0</v>
      </c>
      <c r="BJ141" s="90">
        <f>IF(ISNA(VLOOKUP($B141,'[1]1718  Exp_Rev Access'!$F$7:$GK$318,51,FALSE)),"",VLOOKUP($B141,'[1]1718  Exp_Rev Access'!$F$7:$GK$318,51,FALSE))</f>
        <v>1955.43</v>
      </c>
      <c r="BK141" s="90">
        <f>IF(ISNA(VLOOKUP($B141,'[1]1718  Exp_Rev Access'!$F$7:$GK$318,52,FALSE)),"",VLOOKUP($B141,'[1]1718  Exp_Rev Access'!$F$7:$GK$318,52,FALSE))</f>
        <v>276568.34000000003</v>
      </c>
      <c r="BL141" s="90">
        <f>IF(ISNA(VLOOKUP($B141,'[1]1718  Exp_Rev Access'!$F$7:$GK$318,53,FALSE)),"",VLOOKUP($B141,'[1]1718  Exp_Rev Access'!$F$7:$GK$318,53,FALSE))</f>
        <v>0</v>
      </c>
      <c r="BM141" s="90">
        <f>IF(ISNA(VLOOKUP($B141,'[1]1718  Exp_Rev Access'!$F$7:$GK$318,54,FALSE)),"",VLOOKUP($B141,'[1]1718  Exp_Rev Access'!$F$7:$GK$318,54,FALSE))</f>
        <v>0</v>
      </c>
      <c r="BN141" s="90">
        <f>IF(ISNA(VLOOKUP($B141,'[1]1718  Exp_Rev Access'!$F$7:$GK$318,55,FALSE)),"",VLOOKUP($B141,'[1]1718  Exp_Rev Access'!$F$7:$GK$318,55,FALSE))</f>
        <v>0</v>
      </c>
      <c r="BO141" s="90">
        <f>IF(ISNA(VLOOKUP($B141,'[1]1718  Exp_Rev Access'!$F$7:$GK$318,56,FALSE)),"",VLOOKUP($B141,'[1]1718  Exp_Rev Access'!$F$7:$GK$318,56,FALSE))</f>
        <v>0</v>
      </c>
      <c r="BP141" s="90">
        <f>IF(ISNA(VLOOKUP($B141,'[1]1718  Exp_Rev Access'!$F$7:$GK$318,57,FALSE)),"",VLOOKUP($B141,'[1]1718  Exp_Rev Access'!$F$7:$GK$318,57,FALSE))</f>
        <v>0</v>
      </c>
      <c r="BQ141" s="90">
        <f>IF(ISNA(VLOOKUP($B141,'[1]1718  Exp_Rev Access'!$F$7:$GK$318,58,FALSE)),"",VLOOKUP($B141,'[1]1718  Exp_Rev Access'!$F$7:$GK$318,58,FALSE))</f>
        <v>0</v>
      </c>
      <c r="BR141" s="90">
        <f>IF(ISNA(VLOOKUP($B141,'[1]1718  Exp_Rev Access'!$F$7:$GK$318,59,FALSE)),"",VLOOKUP($B141,'[1]1718  Exp_Rev Access'!$F$7:$GK$318,59,FALSE))</f>
        <v>0</v>
      </c>
      <c r="BS141" s="90">
        <f>IF(ISNA(VLOOKUP($B141,'[1]1718  Exp_Rev Access'!$F$7:$GK$318,60,FALSE)),"",VLOOKUP($B141,'[1]1718  Exp_Rev Access'!$F$7:$GK$318,60,FALSE))</f>
        <v>0</v>
      </c>
      <c r="BT141" s="90">
        <f>IF(ISNA(VLOOKUP($B141,'[1]1718  Exp_Rev Access'!$F$7:$GK$318,61,FALSE)),"",VLOOKUP($B141,'[1]1718  Exp_Rev Access'!$F$7:$GK$318,61,FALSE))</f>
        <v>0</v>
      </c>
      <c r="BU141" s="90">
        <f>IF(ISNA(VLOOKUP($B141,'[1]1718  Exp_Rev Access'!$F$7:$GK$318,62,FALSE)),"",VLOOKUP($B141,'[1]1718  Exp_Rev Access'!$F$7:$GK$318,62,FALSE))</f>
        <v>0</v>
      </c>
      <c r="BV141" s="56">
        <f t="shared" si="449"/>
        <v>825566.8600000001</v>
      </c>
      <c r="BW141" s="92">
        <f t="shared" si="458"/>
        <v>0.11968981649269113</v>
      </c>
      <c r="BX141" s="71">
        <f t="shared" si="459"/>
        <v>1332.5266080219515</v>
      </c>
      <c r="BY141" s="90">
        <f>IF(ISNA(VLOOKUP($B141,'[1]1718  Exp_Rev Access'!$F$7:$GK$318,64,FALSE)),"",VLOOKUP($B141,'[1]1718  Exp_Rev Access'!$F$7:$GK$318,64,FALSE))</f>
        <v>0</v>
      </c>
      <c r="BZ141" s="90">
        <f>IF(ISNA(VLOOKUP($B141,'[1]1718  Exp_Rev Access'!$F$7:$GK$318,65,FALSE)),"",VLOOKUP($B141,'[1]1718  Exp_Rev Access'!$F$7:$GK$318,65,FALSE))</f>
        <v>0</v>
      </c>
      <c r="CA141" s="90">
        <f>IF(ISNA(VLOOKUP($B141,'[1]1718  Exp_Rev Access'!$F$7:$GK$318,66,FALSE)),"",VLOOKUP($B141,'[1]1718  Exp_Rev Access'!$F$7:$GK$318,66,FALSE))</f>
        <v>0</v>
      </c>
      <c r="CB141" s="90">
        <f>IF(ISNA(VLOOKUP($B141,'[1]1718  Exp_Rev Access'!$F$7:$GK$318,67,FALSE)),"",VLOOKUP($B141,'[1]1718  Exp_Rev Access'!$F$7:$GK$318,67,FALSE))</f>
        <v>0</v>
      </c>
      <c r="CC141" s="90">
        <f>IF(ISNA(VLOOKUP($B141,'[1]1718  Exp_Rev Access'!$F$7:$GK$318,68,FALSE)),"",VLOOKUP($B141,'[1]1718  Exp_Rev Access'!$F$7:$GK$318,68,FALSE))</f>
        <v>38246.85</v>
      </c>
      <c r="CD141" s="90">
        <f>IF(ISNA(VLOOKUP($B141,'[1]1718  Exp_Rev Access'!$F$7:$GK$318,69,FALSE)),"",VLOOKUP($B141,'[1]1718  Exp_Rev Access'!$F$7:$GK$318,69,FALSE))</f>
        <v>0</v>
      </c>
      <c r="CE141" s="56">
        <f t="shared" si="437"/>
        <v>38246.85</v>
      </c>
      <c r="CF141" s="92">
        <f t="shared" si="450"/>
        <v>5.5449881526536604E-3</v>
      </c>
      <c r="CG141" s="78">
        <f t="shared" si="451"/>
        <v>61.733274150593161</v>
      </c>
      <c r="CH141" s="90">
        <f>IF(ISNA(VLOOKUP($B141,'[1]1718  Exp_Rev Access'!$F$7:$GK$318,$CH$2,FALSE)),"",VLOOKUP($B141,'[1]1718  Exp_Rev Access'!$F$7:$GK$318,$CH$2,FALSE))</f>
        <v>0</v>
      </c>
      <c r="CI141" s="90">
        <f>IF(ISNA(VLOOKUP($B141,'[1]1718  Exp_Rev Access'!$F$7:$GK$318,$CI$2,FALSE)),"",VLOOKUP($B141,'[1]1718  Exp_Rev Access'!$F$7:$GK$318,$CI$2,FALSE))</f>
        <v>0</v>
      </c>
      <c r="CJ141" s="90">
        <f>IF(ISNA(VLOOKUP($B141,'[1]1718  Exp_Rev Access'!$F$7:$GK$318,$CJ$2,FALSE)),"",VLOOKUP($B141,'[1]1718  Exp_Rev Access'!$F$7:$GK$318,$CJ$2,FALSE))</f>
        <v>0</v>
      </c>
      <c r="CK141" s="90">
        <f>IF(ISNA(VLOOKUP($B141,'[1]1718  Exp_Rev Access'!$F$7:$GK$318,$CK$2,FALSE)),"",VLOOKUP($B141,'[1]1718  Exp_Rev Access'!$F$7:$GK$318,$CK$2,FALSE))</f>
        <v>0</v>
      </c>
      <c r="CL141" s="90">
        <f>IF(ISNA(VLOOKUP($B141,'[1]1718  Exp_Rev Access'!$F$7:$GK$318,$CL$2,FALSE)),"",VLOOKUP($B141,'[1]1718  Exp_Rev Access'!$F$7:$GK$318,$CL$2,FALSE))</f>
        <v>0</v>
      </c>
      <c r="CM141" s="90">
        <f>IF(ISNA(VLOOKUP($B141,'[1]1718  Exp_Rev Access'!$F$7:$GK$318,$CM$2,FALSE)),"",VLOOKUP($B141,'[1]1718  Exp_Rev Access'!$F$7:$GK$318,$CM$2,FALSE))</f>
        <v>0</v>
      </c>
      <c r="CN141" s="90">
        <f>IF(ISNA(VLOOKUP($B141,'[1]1718  Exp_Rev Access'!$F$7:$GK$318,$CN$2,FALSE)),"",VLOOKUP($B141,'[1]1718  Exp_Rev Access'!$F$7:$GK$318,$CN$2,FALSE))</f>
        <v>0</v>
      </c>
      <c r="CO141" s="90">
        <f>IF(ISNA(VLOOKUP($B141,'[1]1718  Exp_Rev Access'!$F$7:$GK$318,$CO$2,FALSE)),"",VLOOKUP($B141,'[1]1718  Exp_Rev Access'!$F$7:$GK$318,$CO$2,FALSE))</f>
        <v>0</v>
      </c>
      <c r="CP141" s="90">
        <f>IF(ISNA(VLOOKUP($B141,'[1]1718  Exp_Rev Access'!$F$7:$GK$318,$CP$2,FALSE)),"",VLOOKUP($B141,'[1]1718  Exp_Rev Access'!$F$7:$GK$318,$CP$2,FALSE))</f>
        <v>0</v>
      </c>
      <c r="CQ141" s="90">
        <f>IF(ISNA(VLOOKUP($B141,'[1]1718  Exp_Rev Access'!$F$7:$GK$318,$CQ$2,FALSE)),"",VLOOKUP($B141,'[1]1718  Exp_Rev Access'!$F$7:$GK$318,$CQ$2,FALSE))</f>
        <v>66974.84</v>
      </c>
      <c r="CR141" s="90">
        <f>IF(ISNA(VLOOKUP($B141,'[1]1718  Exp_Rev Access'!$F$7:$GK$318,$CR$2,FALSE)),"",VLOOKUP($B141,'[1]1718  Exp_Rev Access'!$F$7:$GK$318,$CR$2,FALSE))</f>
        <v>0</v>
      </c>
      <c r="CS141" s="90">
        <f>IF(ISNA(VLOOKUP($B141,'[1]1718  Exp_Rev Access'!$F$7:$GK$318,$CS$2,FALSE)),"",VLOOKUP($B141,'[1]1718  Exp_Rev Access'!$F$7:$GK$318,$CS$2,FALSE))</f>
        <v>11756</v>
      </c>
      <c r="CT141" s="90">
        <f>IF(ISNA(VLOOKUP($B141,'[1]1718  Exp_Rev Access'!$F$7:$GK$318,$CT$2,FALSE)),"",VLOOKUP($B141,'[1]1718  Exp_Rev Access'!$F$7:$GK$318,$CT$2,FALSE))</f>
        <v>0</v>
      </c>
      <c r="CU141" s="90">
        <f>IF(ISNA(VLOOKUP($B141,'[1]1718  Exp_Rev Access'!$F$7:$GK$318,$CU$2,FALSE)),"",VLOOKUP($B141,'[1]1718  Exp_Rev Access'!$F$7:$GK$318,$CU$2,FALSE))</f>
        <v>39874.85</v>
      </c>
      <c r="CV141" s="90">
        <f>IF(ISNA(VLOOKUP($B141,'[1]1718  Exp_Rev Access'!$F$7:$GK$318,$CV$2,FALSE)),"",VLOOKUP($B141,'[1]1718  Exp_Rev Access'!$F$7:$GK$318,$CV$2,FALSE))</f>
        <v>36264.35</v>
      </c>
      <c r="CW141" s="90">
        <f>IF(ISNA(VLOOKUP($B141,'[1]1718  Exp_Rev Access'!$F$7:$GK$318,$CW$2,FALSE)),"",VLOOKUP($B141,'[1]1718  Exp_Rev Access'!$F$7:$GK$318,$CW$2,FALSE))</f>
        <v>0</v>
      </c>
      <c r="CX141" s="90">
        <f>IF(ISNA(VLOOKUP($B141,'[1]1718  Exp_Rev Access'!$F$7:$GK$318,$CX$2,FALSE)),"",VLOOKUP($B141,'[1]1718  Exp_Rev Access'!$F$7:$GK$318,$CX$2,FALSE))</f>
        <v>0</v>
      </c>
      <c r="CY141" s="90">
        <f>IF(ISNA(VLOOKUP($B141,'[1]1718  Exp_Rev Access'!$F$7:$GK$318,$CY$2,FALSE)),"",VLOOKUP($B141,'[1]1718  Exp_Rev Access'!$F$7:$GK$318,$CY$2,FALSE))</f>
        <v>0</v>
      </c>
      <c r="CZ141" s="90">
        <f>IF(ISNA(VLOOKUP($B141,'[1]1718  Exp_Rev Access'!$F$7:$GK$318,$CZ$2,FALSE)),"",VLOOKUP($B141,'[1]1718  Exp_Rev Access'!$F$7:$GK$318,$CZ$2,FALSE))</f>
        <v>0</v>
      </c>
      <c r="DA141" s="90">
        <f>IF(ISNA(VLOOKUP($B141,'[1]1718  Exp_Rev Access'!$F$7:$GK$318,$DA$2,FALSE)),"",VLOOKUP($B141,'[1]1718  Exp_Rev Access'!$F$7:$GK$318,$DA$2,FALSE))</f>
        <v>0</v>
      </c>
      <c r="DB141" s="90">
        <f>IF(ISNA(VLOOKUP($B141,'[1]1718  Exp_Rev Access'!$F$7:$GK$318,$DB$2,FALSE)),"",VLOOKUP($B141,'[1]1718  Exp_Rev Access'!$F$7:$GK$318,$DB$2,FALSE))</f>
        <v>0</v>
      </c>
      <c r="DC141" s="90">
        <f>IF(ISNA(VLOOKUP($B141,'[1]1718  Exp_Rev Access'!$F$7:$GK$318,$DC$2,FALSE)),"",VLOOKUP($B141,'[1]1718  Exp_Rev Access'!$F$7:$GK$318,$DC$2,FALSE))</f>
        <v>0</v>
      </c>
      <c r="DD141" s="90">
        <f>IF(ISNA(VLOOKUP($B141,'[1]1718  Exp_Rev Access'!$F$7:$GK$318,$DD$2,FALSE)),"",VLOOKUP($B141,'[1]1718  Exp_Rev Access'!$F$7:$GK$318,$DD$2,FALSE))</f>
        <v>0</v>
      </c>
      <c r="DE141" s="90">
        <f>IF(ISNA(VLOOKUP($B141,'[1]1718  Exp_Rev Access'!$F$7:$GK$318,$DE$2,FALSE)),"",VLOOKUP($B141,'[1]1718  Exp_Rev Access'!$F$7:$GK$318,$DE$2,FALSE))</f>
        <v>0</v>
      </c>
      <c r="DF141" s="90">
        <f>IF(ISNA(VLOOKUP($B141,'[1]1718  Exp_Rev Access'!$F$7:$GK$318,$DF$2,FALSE)),"",VLOOKUP($B141,'[1]1718  Exp_Rev Access'!$F$7:$GK$318,$DF$2,FALSE))</f>
        <v>0</v>
      </c>
      <c r="DG141" s="90">
        <f>IF(ISNA(VLOOKUP($B141,'[1]1718  Exp_Rev Access'!$F$7:$GK$318,$DG$2,FALSE)),"",VLOOKUP($B141,'[1]1718  Exp_Rev Access'!$F$7:$GK$318,$DG$2,FALSE))</f>
        <v>0</v>
      </c>
      <c r="DH141" s="90">
        <f>IF(ISNA(VLOOKUP($B141,'[1]1718  Exp_Rev Access'!$F$7:$GK$318,$DH$2,FALSE)),"",VLOOKUP($B141,'[1]1718  Exp_Rev Access'!$F$7:$GK$318,$DH$2,FALSE))</f>
        <v>0</v>
      </c>
      <c r="DI141" s="90">
        <f>IF(ISNA(VLOOKUP($B141,'[1]1718  Exp_Rev Access'!$F$7:$GK$318,$DI$2,FALSE)),"",VLOOKUP($B141,'[1]1718  Exp_Rev Access'!$F$7:$GK$318,$DI$2,FALSE))</f>
        <v>54168.02</v>
      </c>
      <c r="DJ141" s="90">
        <f>IF(ISNA(VLOOKUP($B141,'[1]1718  Exp_Rev Access'!$F$7:$GK$318,$DJ$2,FALSE)),"",VLOOKUP($B141,'[1]1718  Exp_Rev Access'!$F$7:$GK$318,$DJ$2,FALSE))</f>
        <v>0</v>
      </c>
      <c r="DK141" s="90">
        <f>IF(ISNA(VLOOKUP($B141,'[1]1718  Exp_Rev Access'!$F$7:$GK$318,$DK$2,FALSE)),"",VLOOKUP($B141,'[1]1718  Exp_Rev Access'!$F$7:$GK$318,$DK$2,FALSE))</f>
        <v>0</v>
      </c>
      <c r="DL141" s="90">
        <f>IF(ISNA(VLOOKUP($B141,'[1]1718  Exp_Rev Access'!$F$7:$GK$318,$DL$2,FALSE)),"",VLOOKUP($B141,'[1]1718  Exp_Rev Access'!$F$7:$GK$318,$DL$2,FALSE))</f>
        <v>0</v>
      </c>
      <c r="DM141" s="90">
        <f>IF(ISNA(VLOOKUP($B141,'[1]1718  Exp_Rev Access'!$F$7:$GK$318,$DM$2,FALSE)),"",VLOOKUP($B141,'[1]1718  Exp_Rev Access'!$F$7:$GK$318,$DM$2,FALSE))</f>
        <v>0</v>
      </c>
      <c r="DN141" s="90">
        <f>IF(ISNA(VLOOKUP($B141,'[1]1718  Exp_Rev Access'!$F$7:$GK$318,$DN$2,FALSE)),"",VLOOKUP($B141,'[1]1718  Exp_Rev Access'!$F$7:$GK$318,$DN$2,FALSE))</f>
        <v>0</v>
      </c>
      <c r="DO141" s="90">
        <f>IF(ISNA(VLOOKUP($B141,'[1]1718  Exp_Rev Access'!$F$7:$GK$318,$DO$2,FALSE)),"",VLOOKUP($B141,'[1]1718  Exp_Rev Access'!$F$7:$GK$318,$DO$2,FALSE))</f>
        <v>0</v>
      </c>
      <c r="DP141" s="90">
        <f>IF(ISNA(VLOOKUP($B141,'[1]1718  Exp_Rev Access'!$F$7:$GK$318,$DP$2,FALSE)),"",VLOOKUP($B141,'[1]1718  Exp_Rev Access'!$F$7:$GK$318,$DP$2,FALSE))</f>
        <v>0</v>
      </c>
      <c r="DQ141" s="90">
        <f>IF(ISNA(VLOOKUP($B141,'[1]1718  Exp_Rev Access'!$F$7:$GK$318,$DQ$2,FALSE)),"",VLOOKUP($B141,'[1]1718  Exp_Rev Access'!$F$7:$GK$318,$DQ$2,FALSE))</f>
        <v>0</v>
      </c>
      <c r="DR141" s="90">
        <f>IF(ISNA(VLOOKUP($B141,'[1]1718  Exp_Rev Access'!$F$7:$GK$318,$DR$2,FALSE)),"",VLOOKUP($B141,'[1]1718  Exp_Rev Access'!$F$7:$GK$318,$DR$2,FALSE))</f>
        <v>0</v>
      </c>
      <c r="DS141" s="90">
        <f>IF(ISNA(VLOOKUP($B141,'[1]1718  Exp_Rev Access'!$F$7:$GK$318,$DS$2,FALSE)),"",VLOOKUP($B141,'[1]1718  Exp_Rev Access'!$F$7:$GK$318,$DS$2,FALSE))</f>
        <v>0</v>
      </c>
      <c r="DT141" s="90">
        <f>IF(ISNA(VLOOKUP($B141,'[1]1718  Exp_Rev Access'!$F$7:$GK$318,$DT$2,FALSE)),"",VLOOKUP($B141,'[1]1718  Exp_Rev Access'!$F$7:$GK$318,$DT$2,FALSE))</f>
        <v>0</v>
      </c>
      <c r="DU141" s="90">
        <f>IF(ISNA(VLOOKUP($B141,'[1]1718  Exp_Rev Access'!$F$7:$GK$318,$DU$2,FALSE)),"",VLOOKUP($B141,'[1]1718  Exp_Rev Access'!$F$7:$GK$318,$DU$2,FALSE))</f>
        <v>0</v>
      </c>
      <c r="DV141" s="90">
        <f>IF(ISNA(VLOOKUP($B141,'[1]1718  Exp_Rev Access'!$F$7:$GK$318,$DV$2,FALSE)),"",VLOOKUP($B141,'[1]1718  Exp_Rev Access'!$F$7:$GK$318,$DV$2,FALSE))</f>
        <v>0</v>
      </c>
      <c r="DW141" s="90">
        <f>IF(ISNA(VLOOKUP($B141,'[1]1718  Exp_Rev Access'!$F$7:$GK$318,$DW$2,FALSE)),"",VLOOKUP($B141,'[1]1718  Exp_Rev Access'!$F$7:$GK$318,$DW$2,FALSE))</f>
        <v>0</v>
      </c>
      <c r="DX141" s="90">
        <f>IF(ISNA(VLOOKUP($B141,'[1]1718  Exp_Rev Access'!$F$7:$GK$318,$DX$2,FALSE)),"",VLOOKUP($B141,'[1]1718  Exp_Rev Access'!$F$7:$GK$318,$DX$2,FALSE))</f>
        <v>0</v>
      </c>
      <c r="DY141" s="90">
        <f>IF(ISNA(VLOOKUP($B141,'[1]1718  Exp_Rev Access'!$F$7:$GK$318,$DY$2,FALSE)),"",VLOOKUP($B141,'[1]1718  Exp_Rev Access'!$F$7:$GK$318,$DY$2,FALSE))</f>
        <v>0</v>
      </c>
      <c r="DZ141" s="90">
        <f>IF(ISNA(VLOOKUP($B141,'[1]1718  Exp_Rev Access'!$F$7:$GK$318,$DZ$2,FALSE)),"",VLOOKUP($B141,'[1]1718  Exp_Rev Access'!$F$7:$GK$318,$DZ$2,FALSE))</f>
        <v>0</v>
      </c>
      <c r="EA141" s="90">
        <f>IF(ISNA(VLOOKUP($B141,'[1]1718  Exp_Rev Access'!$F$7:$GK$318,$EA$2,FALSE)),"",VLOOKUP($B141,'[1]1718  Exp_Rev Access'!$F$7:$GK$318,$EA$2,FALSE))</f>
        <v>0</v>
      </c>
      <c r="EB141" s="90">
        <f>IF(ISNA(VLOOKUP($B141,'[1]1718  Exp_Rev Access'!$F$7:$GK$318,$EB$2,FALSE)),"",VLOOKUP($B141,'[1]1718  Exp_Rev Access'!$F$7:$GK$318,$EB$2,FALSE))</f>
        <v>0</v>
      </c>
      <c r="EC141" s="90">
        <f>IF(ISNA(VLOOKUP($B141,'[1]1718  Exp_Rev Access'!$F$7:$GK$318,$EC$2,FALSE)),"",VLOOKUP($B141,'[1]1718  Exp_Rev Access'!$F$7:$GK$318,$EC$2,FALSE))</f>
        <v>0</v>
      </c>
      <c r="ED141" s="90">
        <f>IF(ISNA(VLOOKUP($B141,'[1]1718  Exp_Rev Access'!$F$7:$GK$318,$ED$2,FALSE)),"",VLOOKUP($B141,'[1]1718  Exp_Rev Access'!$F$7:$GK$318,$ED$2,FALSE))</f>
        <v>0</v>
      </c>
      <c r="EE141" s="90">
        <f>IF(ISNA(VLOOKUP($B141,'[1]1718  Exp_Rev Access'!$F$7:$GK$318,$EE$2,FALSE)),"",VLOOKUP($B141,'[1]1718  Exp_Rev Access'!$F$7:$GK$318,$EE$2,FALSE))</f>
        <v>0</v>
      </c>
      <c r="EF141" s="90">
        <f>IF(ISNA(VLOOKUP($B141,'[1]1718  Exp_Rev Access'!$F$7:$GK$318,$EF$2,FALSE)),"",VLOOKUP($B141,'[1]1718  Exp_Rev Access'!$F$7:$GK$318,$EF$2,FALSE))</f>
        <v>0</v>
      </c>
      <c r="EG141" s="90">
        <f>IF(ISNA(VLOOKUP($B141,'[1]1718  Exp_Rev Access'!$F$7:$GK$318,$EG$2,FALSE)),"",VLOOKUP($B141,'[1]1718  Exp_Rev Access'!$F$7:$GK$318,$EG$2,FALSE))</f>
        <v>0</v>
      </c>
      <c r="EH141" s="90">
        <f>IF(ISNA(VLOOKUP($B141,'[1]1718  Exp_Rev Access'!$F$7:$GK$318,$EH$2,FALSE)),"",VLOOKUP($B141,'[1]1718  Exp_Rev Access'!$F$7:$GK$318,$EH$2,FALSE))</f>
        <v>0</v>
      </c>
      <c r="EI141" s="90">
        <f>IF(ISNA(VLOOKUP($B141,'[1]1718  Exp_Rev Access'!$F$7:$GK$318,$EI$2,FALSE)),"",VLOOKUP($B141,'[1]1718  Exp_Rev Access'!$F$7:$GK$318,$EI$2,FALSE))</f>
        <v>0</v>
      </c>
      <c r="EJ141" s="90">
        <f>IF(ISNA(VLOOKUP($B141,'[1]1718  Exp_Rev Access'!$F$7:$GK$318,$EJ$2,FALSE)),"",VLOOKUP($B141,'[1]1718  Exp_Rev Access'!$F$7:$GK$318,$EJ$2,FALSE))</f>
        <v>0</v>
      </c>
      <c r="EK141" s="90">
        <f>IF(ISNA(VLOOKUP($B141,'[1]1718  Exp_Rev Access'!$F$7:$GK$318,$EK$2,FALSE)),"",VLOOKUP($B141,'[1]1718  Exp_Rev Access'!$F$7:$GK$318,$EK$2,FALSE))</f>
        <v>0</v>
      </c>
      <c r="EL141" s="90">
        <f>IF(ISNA(VLOOKUP($B141,'[1]1718  Exp_Rev Access'!$F$7:$GK$318,$EL$2,FALSE)),"",VLOOKUP($B141,'[1]1718  Exp_Rev Access'!$F$7:$GK$318,$EL$2,FALSE))</f>
        <v>0</v>
      </c>
      <c r="EM141" s="90">
        <f>IF(ISNA(VLOOKUP($B141,'[1]1718  Exp_Rev Access'!$F$7:$GK$318,$EM$2,FALSE)),"",VLOOKUP($B141,'[1]1718  Exp_Rev Access'!$F$7:$GK$318,$EM$2,FALSE))</f>
        <v>0</v>
      </c>
      <c r="EN141" s="90">
        <f>IF(ISNA(VLOOKUP($B141,'[1]1718  Exp_Rev Access'!$F$7:$GK$318,$EN$2,FALSE)),"",VLOOKUP($B141,'[1]1718  Exp_Rev Access'!$F$7:$GK$318,$EN$2,FALSE))</f>
        <v>0</v>
      </c>
      <c r="EO141" s="90">
        <f>IF(ISNA(VLOOKUP($B141,'[1]1718  Exp_Rev Access'!$F$7:$GK$318,$EO$2,FALSE)),"",VLOOKUP($B141,'[1]1718  Exp_Rev Access'!$F$7:$GK$318,$EO$2,FALSE))</f>
        <v>0</v>
      </c>
      <c r="EP141" s="90">
        <f>IF(ISNA(VLOOKUP($B141,'[1]1718  Exp_Rev Access'!$F$7:$GK$318,$EP$2,FALSE)),"",VLOOKUP($B141,'[1]1718  Exp_Rev Access'!$F$7:$GK$318,$EP$2,FALSE))</f>
        <v>0</v>
      </c>
      <c r="EQ141" s="90">
        <f>IF(ISNA(VLOOKUP($B141,'[1]1718  Exp_Rev Access'!$F$7:$GK$318,$EQ$2,FALSE)),"",VLOOKUP($B141,'[1]1718  Exp_Rev Access'!$F$7:$GK$318,$EQ$2,FALSE))</f>
        <v>0</v>
      </c>
      <c r="ER141" s="90">
        <f>IF(ISNA(VLOOKUP($B141,'[1]1718  Exp_Rev Access'!$F$7:$GK$318,$ER$2,FALSE)),"",VLOOKUP($B141,'[1]1718  Exp_Rev Access'!$F$7:$GK$318,$ER$2,FALSE))</f>
        <v>0</v>
      </c>
      <c r="ES141" s="90">
        <f>IF(ISNA(VLOOKUP($B141,'[1]1718  Exp_Rev Access'!$F$7:$GK$318,$ES$2,FALSE)),"",VLOOKUP($B141,'[1]1718  Exp_Rev Access'!$F$7:$GK$318,$ES$2,FALSE))</f>
        <v>0</v>
      </c>
      <c r="ET141" s="90">
        <f>IF(ISNA(VLOOKUP($B141,'[1]1718  Exp_Rev Access'!$F$7:$GK$318,$ET$2,FALSE)),"",VLOOKUP($B141,'[1]1718  Exp_Rev Access'!$F$7:$GK$318,$ET$2,FALSE))</f>
        <v>0</v>
      </c>
      <c r="EU141" s="90">
        <f>IF(ISNA(VLOOKUP($B141,'[1]1718  Exp_Rev Access'!$F$7:$GK$318,$EU$2,FALSE)),"",VLOOKUP($B141,'[1]1718  Exp_Rev Access'!$F$7:$GK$318,$EU$2,FALSE))</f>
        <v>0</v>
      </c>
      <c r="EV141" s="90">
        <f>IF(ISNA(VLOOKUP($B141,'[1]1718  Exp_Rev Access'!$F$7:$GK$318,$EV$2,FALSE)),"",VLOOKUP($B141,'[1]1718  Exp_Rev Access'!$F$7:$GK$318,$EV$2,FALSE))</f>
        <v>0</v>
      </c>
      <c r="EW141" s="90">
        <f>IF(ISNA(VLOOKUP($B141,'[1]1718  Exp_Rev Access'!$F$7:$GK$318,$EW$2,FALSE)),"",VLOOKUP($B141,'[1]1718  Exp_Rev Access'!$F$7:$GK$318,$EW$2,FALSE))</f>
        <v>0</v>
      </c>
      <c r="EX141" s="90">
        <f>IF(ISNA(VLOOKUP($B141,'[1]1718  Exp_Rev Access'!$F$7:$GK$318,$EX$2,FALSE)),"",VLOOKUP($B141,'[1]1718  Exp_Rev Access'!$F$7:$GK$318,$EX$2,FALSE))</f>
        <v>0</v>
      </c>
      <c r="EY141" s="90">
        <f>IF(ISNA(VLOOKUP($B141,'[1]1718  Exp_Rev Access'!$F$7:$GK$318,$EY$2,FALSE)),"",VLOOKUP($B141,'[1]1718  Exp_Rev Access'!$F$7:$GK$318,$EY$2,FALSE))</f>
        <v>0</v>
      </c>
      <c r="EZ141" s="90">
        <f>IF(ISNA(VLOOKUP($B141,'[1]1718  Exp_Rev Access'!$F$7:$GK$318,$EZ$2,FALSE)),"",VLOOKUP($B141,'[1]1718  Exp_Rev Access'!$F$7:$GK$318,$EZ$2,FALSE))</f>
        <v>0</v>
      </c>
      <c r="FA141" s="90">
        <f>IF(ISNA(VLOOKUP($B141,'[1]1718  Exp_Rev Access'!$F$7:$GK$318,$FA$2,FALSE)),"",VLOOKUP($B141,'[1]1718  Exp_Rev Access'!$F$7:$GK$318,$FA$2,FALSE))</f>
        <v>0</v>
      </c>
      <c r="FB141" s="90">
        <f>IF(ISNA(VLOOKUP($B141,'[1]1718  Exp_Rev Access'!$F$7:$GK$318,$FB$2,FALSE)),"",VLOOKUP($B141,'[1]1718  Exp_Rev Access'!$F$7:$GK$318,$FB$2,FALSE))</f>
        <v>0</v>
      </c>
      <c r="FC141" s="90">
        <f>IF(ISNA(VLOOKUP($B141,'[1]1718  Exp_Rev Access'!$F$7:$GK$318,$FC$2,FALSE)),"",VLOOKUP($B141,'[1]1718  Exp_Rev Access'!$F$7:$GK$318,$FC$2,FALSE))</f>
        <v>0</v>
      </c>
      <c r="FD141" s="90">
        <f>IF(ISNA(VLOOKUP($B141,'[1]1718  Exp_Rev Access'!$F$7:$GK$318,$FD$2,FALSE)),"",VLOOKUP($B141,'[1]1718  Exp_Rev Access'!$F$7:$GK$318,$FD$2,FALSE))</f>
        <v>0</v>
      </c>
      <c r="FE141" s="90">
        <f>IF(ISNA(VLOOKUP($B141,'[1]1718  Exp_Rev Access'!$F$7:$GK$318,$FE$2,FALSE)),"",VLOOKUP($B141,'[1]1718  Exp_Rev Access'!$F$7:$GK$318,$FE$2,FALSE))</f>
        <v>0</v>
      </c>
      <c r="FF141" s="90">
        <f>IF(ISNA(VLOOKUP($B141,'[1]1718  Exp_Rev Access'!$F$7:$GK$318,$FF$2,FALSE)),"",VLOOKUP($B141,'[1]1718  Exp_Rev Access'!$F$7:$GK$318,$FF$2,FALSE))</f>
        <v>0</v>
      </c>
      <c r="FG141" s="90">
        <f>IF(ISNA(VLOOKUP($B141,'[1]1718  Exp_Rev Access'!$F$7:$GK$318,$FG$2,FALSE)),"",VLOOKUP($B141,'[1]1718  Exp_Rev Access'!$F$7:$GK$318,$FG$2,FALSE))</f>
        <v>0</v>
      </c>
      <c r="FH141" s="90">
        <f>IF(ISNA(VLOOKUP($B141,'[1]1718  Exp_Rev Access'!$F$7:$GK$318,$FH$2,FALSE)),"",VLOOKUP($B141,'[1]1718  Exp_Rev Access'!$F$7:$GK$318,$FH$2,FALSE))</f>
        <v>0</v>
      </c>
      <c r="FI141" s="90">
        <f>IF(ISNA(VLOOKUP($B141,'[1]1718  Exp_Rev Access'!$F$7:$GK$318,$FI$2,FALSE)),"",VLOOKUP($B141,'[1]1718  Exp_Rev Access'!$F$7:$GK$318,$FI$2,FALSE))</f>
        <v>0</v>
      </c>
      <c r="FJ141" s="90">
        <f>IF(ISNA(VLOOKUP($B141,'[1]1718  Exp_Rev Access'!$F$7:$GK$318,$FJ$2,FALSE)),"",VLOOKUP($B141,'[1]1718  Exp_Rev Access'!$F$7:$GK$318,$FJ$2,FALSE))</f>
        <v>0</v>
      </c>
      <c r="FK141" s="90">
        <f>IF(ISNA(VLOOKUP($B141,'[1]1718  Exp_Rev Access'!$F$7:$GK$318,$FK$2,FALSE)),"",VLOOKUP($B141,'[1]1718  Exp_Rev Access'!$F$7:$GK$318,$FK$2,FALSE))</f>
        <v>0</v>
      </c>
      <c r="FL141" s="90">
        <f>IF(ISNA(VLOOKUP($B141,'[1]1718  Exp_Rev Access'!$F$7:$GK$318,$FL$2,FALSE)),"",VLOOKUP($B141,'[1]1718  Exp_Rev Access'!$F$7:$GK$318,$FL$2,FALSE))</f>
        <v>0</v>
      </c>
      <c r="FM141" s="90">
        <f>IF(ISNA(VLOOKUP($B141,'[1]1718  Exp_Rev Access'!$F$7:$GK$318,$FM$2,FALSE)),"",VLOOKUP($B141,'[1]1718  Exp_Rev Access'!$F$7:$GK$318,$FM$2,FALSE))</f>
        <v>0</v>
      </c>
      <c r="FN141" s="90">
        <f>IF(ISNA(VLOOKUP($B141,'[1]1718  Exp_Rev Access'!$F$7:$GK$318,$FN$2,FALSE)),"",VLOOKUP($B141,'[1]1718  Exp_Rev Access'!$F$7:$GK$318,$FN$2,FALSE))</f>
        <v>0</v>
      </c>
      <c r="FO141" s="90">
        <f>IF(ISNA(VLOOKUP($B141,'[1]1718  Exp_Rev Access'!$F$7:$GK$318,$FO$2,FALSE)),"",VLOOKUP($B141,'[1]1718  Exp_Rev Access'!$F$7:$GK$318,$FO$2,FALSE))</f>
        <v>0</v>
      </c>
      <c r="FP141" s="90">
        <f>IF(ISNA(VLOOKUP($B141,'[1]1718  Exp_Rev Access'!$F$7:$GK$318,$FP$2,FALSE)),"",VLOOKUP($B141,'[1]1718  Exp_Rev Access'!$F$7:$GK$318,$FP$2,FALSE))</f>
        <v>0</v>
      </c>
      <c r="FQ141" s="90">
        <f>IF(ISNA(VLOOKUP($B141,'[1]1718  Exp_Rev Access'!$F$7:$GK$318,$FQ$2,FALSE)),"",VLOOKUP($B141,'[1]1718  Exp_Rev Access'!$F$7:$GK$318,$FQ$2,FALSE))</f>
        <v>0</v>
      </c>
      <c r="FR141" s="90">
        <f>IF(ISNA(VLOOKUP($B141,'[1]1718  Exp_Rev Access'!$F$7:$GK$318,$FR$2,FALSE)),"",VLOOKUP($B141,'[1]1718  Exp_Rev Access'!$F$7:$GK$318,$FR$2,FALSE))</f>
        <v>9234.02</v>
      </c>
      <c r="FS141" s="56">
        <f t="shared" si="452"/>
        <v>218272.08</v>
      </c>
      <c r="FT141" s="92">
        <f t="shared" si="453"/>
        <v>3.1644856966131119E-2</v>
      </c>
      <c r="FU141" s="94">
        <f t="shared" si="454"/>
        <v>352.30744895488652</v>
      </c>
      <c r="FV141" s="95">
        <f>IF(ISNA(VLOOKUP($B141,'[1]1718  Exp_Rev Access'!$F$7:$GK$318,$FV$2,FALSE)),"",VLOOKUP($B141,'[1]1718  Exp_Rev Access'!$F$7:$GK$318,$FV$2,FALSE))</f>
        <v>0</v>
      </c>
      <c r="FW141" s="95">
        <f>IF(ISNA(VLOOKUP($B141,'[1]1718  Exp_Rev Access'!$F$7:$GK$318,$FW$2,FALSE)),"",VLOOKUP($B141,'[1]1718  Exp_Rev Access'!$F$7:$GK$318,$FW$2,FALSE))</f>
        <v>0</v>
      </c>
      <c r="FX141" s="95">
        <f>IF(ISNA(VLOOKUP($B141,'[1]1718  Exp_Rev Access'!$F$7:$GK$318,$FX$2,FALSE)),"",VLOOKUP($B141,'[1]1718  Exp_Rev Access'!$F$7:$GK$318,$FX$2,FALSE))</f>
        <v>0</v>
      </c>
      <c r="FY141" s="95">
        <f>IF(ISNA(VLOOKUP($B141,'[1]1718  Exp_Rev Access'!$F$7:$GK$318,$FY$2,FALSE)),"",VLOOKUP($B141,'[1]1718  Exp_Rev Access'!$F$7:$GK$318,$FY$2,FALSE))</f>
        <v>0</v>
      </c>
      <c r="FZ141" s="95">
        <f>IF(ISNA(VLOOKUP($B141,'[1]1718  Exp_Rev Access'!$F$7:$GK$318,$FZ$2,FALSE)),"",VLOOKUP($B141,'[1]1718  Exp_Rev Access'!$F$7:$GK$318,$FZ$2,FALSE))</f>
        <v>0</v>
      </c>
      <c r="GA141" s="95">
        <f>IF(ISNA(VLOOKUP($B141,'[1]1718  Exp_Rev Access'!$F$7:$GK$318,$GA$2,FALSE)),"",VLOOKUP($B141,'[1]1718  Exp_Rev Access'!$F$7:$GK$318,$GA$2,FALSE))</f>
        <v>0</v>
      </c>
      <c r="GB141" s="95">
        <f>IF(ISNA(VLOOKUP($B141,'[1]1718  Exp_Rev Access'!$F$7:$GK$318,$GB$2,FALSE)),"",VLOOKUP($B141,'[1]1718  Exp_Rev Access'!$F$7:$GK$318,$GB$2,FALSE))</f>
        <v>0</v>
      </c>
      <c r="GC141" s="95">
        <f>IF(ISNA(VLOOKUP($B141,'[1]1718  Exp_Rev Access'!$F$7:$GK$318,$GC$2,FALSE)),"",VLOOKUP($B141,'[1]1718  Exp_Rev Access'!$F$7:$GK$318,$GC$2,FALSE))</f>
        <v>0</v>
      </c>
      <c r="GD141" s="95">
        <f>IF(ISNA(VLOOKUP($B141,'[1]1718  Exp_Rev Access'!$F$7:$GK$318,$GD$2,FALSE)),"",VLOOKUP($B141,'[1]1718  Exp_Rev Access'!$F$7:$GK$318,$GD$2,FALSE))</f>
        <v>0</v>
      </c>
      <c r="GE141" s="95">
        <f>IF(ISNA(VLOOKUP($B141,'[1]1718  Exp_Rev Access'!$F$7:$GK$318,$GE$2,FALSE)),"",VLOOKUP($B141,'[1]1718  Exp_Rev Access'!$F$7:$GK$318,$GE$2,FALSE))</f>
        <v>19017.75</v>
      </c>
      <c r="GF141" s="95">
        <f>IF(ISNA(VLOOKUP($B141,'[1]1718  Exp_Rev Access'!$F$7:$GK$318,$GF$2,FALSE)),"",VLOOKUP($B141,'[1]1718  Exp_Rev Access'!$F$7:$GK$318,$GF$2,FALSE))</f>
        <v>0</v>
      </c>
      <c r="GG141" s="95">
        <f>IF(ISNA(VLOOKUP($B141,'[1]1718  Exp_Rev Access'!$F$7:$GK$318,$GG$2,FALSE)),"",VLOOKUP($B141,'[1]1718  Exp_Rev Access'!$F$7:$GK$318,$GG$2,FALSE))</f>
        <v>0</v>
      </c>
      <c r="GH141" s="95">
        <f>IF(ISNA(VLOOKUP($B141,'[1]1718  Exp_Rev Access'!$F$7:$GK$318,$GH$2,FALSE)),"",VLOOKUP($B141,'[1]1718  Exp_Rev Access'!$F$7:$GK$318,$GH$2,FALSE))</f>
        <v>0</v>
      </c>
      <c r="GI141" s="95">
        <f>IF(ISNA(VLOOKUP($B141,'[1]1718  Exp_Rev Access'!$F$7:$GK$318,$GI$2,FALSE)),"",VLOOKUP($B141,'[1]1718  Exp_Rev Access'!$F$7:$GK$318,$GI$2,FALSE))</f>
        <v>0</v>
      </c>
      <c r="GJ141" s="95">
        <f>IF(ISNA(VLOOKUP($B141,'[1]1718  Exp_Rev Access'!$F$7:$GK$318,$GJ$2,FALSE)),"",VLOOKUP($B141,'[1]1718  Exp_Rev Access'!$F$7:$GK$318,$GJ$2,FALSE))</f>
        <v>0</v>
      </c>
      <c r="GK141" s="95">
        <f>IF(ISNA(VLOOKUP($B141,'[1]1718  Exp_Rev Access'!$F$7:$GK$318,$GK$2,FALSE)),"",VLOOKUP($B141,'[1]1718  Exp_Rev Access'!$F$7:$GK$318,$GK$2,FALSE))</f>
        <v>4846</v>
      </c>
      <c r="GL141" s="95">
        <f>IF(ISNA(VLOOKUP($B141,'[1]1718  Exp_Rev Access'!$F$7:$GK$318,$GL$2,FALSE)),"",VLOOKUP($B141,'[1]1718  Exp_Rev Access'!$F$7:$GK$318,$GL$2,FALSE))</f>
        <v>0</v>
      </c>
      <c r="GM141" s="95">
        <f>IF(ISNA(VLOOKUP($B141,'[1]1718  Exp_Rev Access'!$F$7:$GK$318,$GM$2,FALSE)),"",VLOOKUP($B141,'[1]1718  Exp_Rev Access'!$F$7:$GK$318,$GM$2,FALSE))</f>
        <v>0</v>
      </c>
      <c r="GN141" s="95">
        <f>IF(ISNA(VLOOKUP($B141,'[1]1718  Exp_Rev Access'!$F$7:$GK$318,$GN$2,FALSE)),"",VLOOKUP($B141,'[1]1718  Exp_Rev Access'!$F$7:$GK$318,$GN$2,FALSE))</f>
        <v>0</v>
      </c>
      <c r="GO141" s="95">
        <f>IF(ISNA(VLOOKUP($B141,'[1]1718  Exp_Rev Access'!$F$7:$GK$318,$GO$2,FALSE)),"",VLOOKUP($B141,'[1]1718  Exp_Rev Access'!$F$7:$GK$318,$GO$2,FALSE))</f>
        <v>0</v>
      </c>
      <c r="GP141" s="95">
        <f>IF(ISNA(VLOOKUP($B141,'[1]1718  Exp_Rev Access'!$F$7:$GK$318,$GP$2,FALSE)),"",VLOOKUP($B141,'[1]1718  Exp_Rev Access'!$F$7:$GK$318,$GP$2,FALSE))</f>
        <v>0</v>
      </c>
      <c r="GQ141" s="95">
        <f>IF(ISNA(VLOOKUP($B141,'[1]1718  Exp_Rev Access'!$F$7:$GK$318,$GQ$2,FALSE)),"",VLOOKUP($B141,'[1]1718  Exp_Rev Access'!$F$7:$GK$318,$GQ$2,FALSE))</f>
        <v>0</v>
      </c>
      <c r="GR141" s="95">
        <f>IF(ISNA(VLOOKUP($B141,'[1]1718  Exp_Rev Access'!$F$7:$GK$318,$GR$2,FALSE)),"",VLOOKUP($B141,'[1]1718  Exp_Rev Access'!$F$7:$GK$318,$GR$2,FALSE))</f>
        <v>0</v>
      </c>
      <c r="GS141" s="95">
        <f>IF(ISNA(VLOOKUP($B141,'[1]1718  Exp_Rev Access'!$F$7:$GK$318,$GS$2,FALSE)),"",VLOOKUP($B141,'[1]1718  Exp_Rev Access'!$F$7:$GK$318,$GS$2,FALSE))</f>
        <v>0</v>
      </c>
      <c r="GT141" s="95">
        <f>IF(ISNA(VLOOKUP($B141,'[1]1718  Exp_Rev Access'!$F$7:$GK$318,$GT$2,FALSE)),"",VLOOKUP($B141,'[1]1718  Exp_Rev Access'!$F$7:$GK$318,$GT$2,FALSE))</f>
        <v>0</v>
      </c>
      <c r="GU141" s="56">
        <f t="shared" si="455"/>
        <v>23863.75</v>
      </c>
      <c r="GV141" s="92">
        <f t="shared" si="456"/>
        <v>3.4597414173425729E-3</v>
      </c>
      <c r="GW141" s="96">
        <f t="shared" si="457"/>
        <v>38.517875877653132</v>
      </c>
    </row>
    <row r="142" spans="1:222" x14ac:dyDescent="0.3">
      <c r="A142" s="73"/>
      <c r="B142" s="88" t="s">
        <v>367</v>
      </c>
      <c r="C142" s="89" t="s">
        <v>368</v>
      </c>
      <c r="D142" s="75">
        <f>IF(ISNA(VLOOKUP($B142,'[1]1718 enrollment_Rev_Exp by size'!$A$7:H479,3,FALSE)),"",VLOOKUP($B142,'[1]1718 enrollment_Rev_Exp by size'!$A$7:$G$350,3,FALSE))</f>
        <v>950.86999999999989</v>
      </c>
      <c r="E142" s="76">
        <f>IF(ISNA(VLOOKUP($B142,'[1]1718 enrollment_Rev_Exp by size'!$A$7:I479,5,FALSE)),"",VLOOKUP($B142,'[1]1718 enrollment_Rev_Exp by size'!$A$7:$G$350,5,FALSE))</f>
        <v>13421000.93</v>
      </c>
      <c r="F142" s="70">
        <f>N142+AM142+AU142+BV142+CE142+FS142+GU142</f>
        <v>13421000.93</v>
      </c>
      <c r="G142" s="70">
        <f t="shared" si="439"/>
        <v>0</v>
      </c>
      <c r="H142" s="90">
        <f>IF(ISNA(VLOOKUP($B142,'[1]1718  Exp_Rev Access'!$F$7:$GK$318,3,FALSE)),"",VLOOKUP($B142,'[1]1718  Exp_Rev Access'!$F$7:$GK$318,3,FALSE))</f>
        <v>3301638.71</v>
      </c>
      <c r="I142" s="90">
        <f>IF(ISNA(VLOOKUP($B142,'[1]1718  Exp_Rev Access'!$F$7:$GK$318,4,FALSE)),"",VLOOKUP($B142,'[1]1718  Exp_Rev Access'!$F$7:$GK$318,4,FALSE))</f>
        <v>0</v>
      </c>
      <c r="J142" s="90">
        <f>IF(ISNA(VLOOKUP($B142,'[1]1718  Exp_Rev Access'!$F$7:$GK$318,5,FALSE)),"",VLOOKUP($B142,'[1]1718  Exp_Rev Access'!$F$7:$GK$318,5,FALSE))</f>
        <v>0</v>
      </c>
      <c r="K142" s="90">
        <f>IF(ISNA(VLOOKUP($B142,'[1]1718  Exp_Rev Access'!$F$7:$GK$318,6,FALSE)),"-",VLOOKUP($B142,'[1]1718  Exp_Rev Access'!$F$7:$GK$318,6,FALSE))</f>
        <v>11560.91</v>
      </c>
      <c r="L142" s="90">
        <f>IF(ISNA(VLOOKUP($B142,'[1]1718  Exp_Rev Access'!$F$7:$GK$318,7,FALSE)),"",VLOOKUP($B142,'[1]1718  Exp_Rev Access'!$F$7:$GK$318,7,FALSE))</f>
        <v>0</v>
      </c>
      <c r="M142" s="90">
        <f>IF(ISNA(VLOOKUP($B142,'[1]1718  Exp_Rev Access'!$F$7:$GK$318,8,FALSE)),"",VLOOKUP($B142,'[1]1718  Exp_Rev Access'!$F$7:$GK$318,8,FALSE))</f>
        <v>3368.8</v>
      </c>
      <c r="N142" s="56">
        <f t="shared" si="440"/>
        <v>3316568.42</v>
      </c>
      <c r="O142" s="91">
        <f t="shared" si="441"/>
        <v>0.24711781463232491</v>
      </c>
      <c r="P142" s="56">
        <f t="shared" si="442"/>
        <v>3487.9304426472604</v>
      </c>
      <c r="Q142" s="90">
        <f>IF(ISNA(VLOOKUP($B142,'[1]1718  Exp_Rev Access'!$F$7:$GK$318,10,FALSE)),"",VLOOKUP($B142,'[1]1718  Exp_Rev Access'!$F$7:$GK$318,10,FALSE))</f>
        <v>52639.81</v>
      </c>
      <c r="R142" s="90">
        <f>IF(ISNA(VLOOKUP($B142,'[1]1718  Exp_Rev Access'!$F$7:$GK$318,11,FALSE)),"",VLOOKUP($B142,'[1]1718  Exp_Rev Access'!$F$7:$GK$318,11,FALSE))</f>
        <v>0</v>
      </c>
      <c r="S142" s="90">
        <f>IF(ISNA(VLOOKUP($B142,'[1]1718  Exp_Rev Access'!$F$7:$GK$318,12,FALSE)),"",VLOOKUP($B142,'[1]1718  Exp_Rev Access'!$F$7:$GK$318,12,FALSE))</f>
        <v>4107</v>
      </c>
      <c r="T142" s="90">
        <f>IF(ISNA(VLOOKUP($B142,'[1]1718  Exp_Rev Access'!$F$7:$GK$318,13,FALSE)),"",VLOOKUP($B142,'[1]1718  Exp_Rev Access'!$F$7:$GK$318,13,FALSE))</f>
        <v>0</v>
      </c>
      <c r="U142" s="90">
        <f>IF(ISNA(VLOOKUP($B142,'[1]1718  Exp_Rev Access'!$F$7:$GK$318,14,FALSE)),"",VLOOKUP($B142,'[1]1718  Exp_Rev Access'!$F$7:$GK$318,14,FALSE))</f>
        <v>650</v>
      </c>
      <c r="V142" s="90">
        <f>IF(ISNA(VLOOKUP($B142,'[1]1718  Exp_Rev Access'!$F$7:$GK$318,15,FALSE)),"",VLOOKUP($B142,'[1]1718  Exp_Rev Access'!$F$7:$GK$318,15,FALSE))</f>
        <v>4495</v>
      </c>
      <c r="W142" s="90">
        <f>IF(ISNA(VLOOKUP($B142,'[1]1718  Exp_Rev Access'!$F$7:$GK$318,16,FALSE)),"",VLOOKUP($B142,'[1]1718  Exp_Rev Access'!$F$7:$GK$318,16,FALSE))</f>
        <v>0</v>
      </c>
      <c r="X142" s="90">
        <f>IF(ISNA(VLOOKUP($B142,'[1]1718  Exp_Rev Access'!$F$7:$GK$318,17,FALSE)),"",VLOOKUP($B142,'[1]1718  Exp_Rev Access'!$F$7:$GK$318,17,FALSE))</f>
        <v>0</v>
      </c>
      <c r="Y142" s="90">
        <f>IF(ISNA(VLOOKUP($B142,'[1]1718  Exp_Rev Access'!$F$7:$GK$318,18,FALSE)),"",VLOOKUP($B142,'[1]1718  Exp_Rev Access'!$F$7:$GK$318,18,FALSE))</f>
        <v>0</v>
      </c>
      <c r="Z142" s="90">
        <f>IF(ISNA(VLOOKUP($B142,'[1]1718  Exp_Rev Access'!$F$7:$GK$318,19,FALSE)),"",VLOOKUP($B142,'[1]1718  Exp_Rev Access'!$F$7:$GK$318,19,FALSE))</f>
        <v>1619</v>
      </c>
      <c r="AA142" s="90">
        <f>IF(ISNA(VLOOKUP($B142,'[1]1718  Exp_Rev Access'!$F$7:$GK$318,20,FALSE)),"",VLOOKUP($B142,'[1]1718  Exp_Rev Access'!$F$7:$GK$318,20,FALSE))</f>
        <v>0</v>
      </c>
      <c r="AB142" s="90">
        <f>IF(ISNA(VLOOKUP($B142,'[1]1718  Exp_Rev Access'!$F$7:$GK$318,21,FALSE)),"",VLOOKUP($B142,'[1]1718  Exp_Rev Access'!$F$7:$GK$318,21,FALSE))</f>
        <v>0</v>
      </c>
      <c r="AC142" s="90">
        <f>IF(ISNA(VLOOKUP($B142,'[1]1718  Exp_Rev Access'!$F$7:$GK$318,22,FALSE)),"",VLOOKUP($B142,'[1]1718  Exp_Rev Access'!$F$7:$GK$318,22,FALSE))</f>
        <v>8882.2999999999993</v>
      </c>
      <c r="AD142" s="90">
        <f>IF(ISNA(VLOOKUP($B142,'[1]1718  Exp_Rev Access'!$F$7:$GK$318,23,FALSE)),"",VLOOKUP($B142,'[1]1718  Exp_Rev Access'!$F$7:$GK$318,23,FALSE))</f>
        <v>67860.37</v>
      </c>
      <c r="AE142" s="90">
        <f>IF(ISNA(VLOOKUP($B142,'[1]1718  Exp_Rev Access'!$F$7:$GK$318,24,FALSE)),"",VLOOKUP($B142,'[1]1718  Exp_Rev Access'!$F$7:$GK$318,24,FALSE))</f>
        <v>26066.98</v>
      </c>
      <c r="AF142" s="90">
        <f>IF(ISNA(VLOOKUP($B142,'[1]1718  Exp_Rev Access'!$F$7:$GK$318,25,FALSE)),"",VLOOKUP($B142,'[1]1718  Exp_Rev Access'!$F$7:$GK$318,25,FALSE))</f>
        <v>0</v>
      </c>
      <c r="AG142" s="90">
        <f>IF(ISNA(VLOOKUP($B142,'[1]1718  Exp_Rev Access'!$F$7:$GK$318,26,FALSE)),"",VLOOKUP($B142,'[1]1718  Exp_Rev Access'!$F$7:$GK$318,26,FALSE))</f>
        <v>18433.150000000001</v>
      </c>
      <c r="AH142" s="90">
        <f>IF(ISNA(VLOOKUP($B142,'[1]1718  Exp_Rev Access'!$F$7:$GK$318,27,FALSE)),"",VLOOKUP($B142,'[1]1718  Exp_Rev Access'!$F$7:$GK$318,27,FALSE))</f>
        <v>1580.19</v>
      </c>
      <c r="AI142" s="90">
        <f>IF(ISNA(VLOOKUP($B142,'[1]1718  Exp_Rev Access'!$F$7:$GK$318,28,FALSE)),"",VLOOKUP($B142,'[1]1718  Exp_Rev Access'!$F$7:$GK$318,28,FALSE))</f>
        <v>8625.2199999999993</v>
      </c>
      <c r="AJ142" s="90">
        <f>IF(ISNA(VLOOKUP($B142,'[1]1718  Exp_Rev Access'!$F$7:$GK$318,29,FALSE)),"",VLOOKUP($B142,'[1]1718  Exp_Rev Access'!$F$7:$GK$318,29,FALSE))</f>
        <v>0</v>
      </c>
      <c r="AK142" s="90">
        <f>IF(ISNA(VLOOKUP($B142,'[1]1718  Exp_Rev Access'!$F$7:$GK$318,30,FALSE)),"",VLOOKUP($B142,'[1]1718  Exp_Rev Access'!$F$7:$GK$318,30,FALSE))</f>
        <v>11258.05</v>
      </c>
      <c r="AL142" s="90">
        <f>IF(ISNA(VLOOKUP($B142,'[1]1718  Exp_Rev Access'!$F$7:$GK$318,31,FALSE)),"",VLOOKUP($B142,'[1]1718  Exp_Rev Access'!$F$7:$GK$318,31,FALSE))</f>
        <v>15472.46</v>
      </c>
      <c r="AM142" s="56">
        <f t="shared" si="443"/>
        <v>221689.52999999997</v>
      </c>
      <c r="AN142" s="92">
        <f t="shared" si="444"/>
        <v>1.6518107044047419E-2</v>
      </c>
      <c r="AO142" s="71">
        <f t="shared" si="445"/>
        <v>233.14388928034327</v>
      </c>
      <c r="AP142" s="90">
        <f>IF(ISNA(VLOOKUP($B142,'[1]1718  Exp_Rev Access'!$F$7:$GK$318,33,FALSE)),"",VLOOKUP($B142,'[1]1718  Exp_Rev Access'!$F$7:$GK$318,33,FALSE))</f>
        <v>6282089.3399999999</v>
      </c>
      <c r="AQ142" s="90">
        <f>IF(ISNA(VLOOKUP($B142,'[1]1718  Exp_Rev Access'!$F$7:$GK$318,34,FALSE)),"",VLOOKUP($B142,'[1]1718  Exp_Rev Access'!$F$7:$GK$318,34,FALSE))</f>
        <v>181555.14</v>
      </c>
      <c r="AR142" s="90">
        <f>IF(ISNA(VLOOKUP($B142,'[1]1718  Exp_Rev Access'!$F$7:$GK$318,35,FALSE)),"",VLOOKUP($B142,'[1]1718  Exp_Rev Access'!$F$7:$GK$318,35,FALSE))</f>
        <v>0</v>
      </c>
      <c r="AS142" s="90">
        <f>IF(ISNA(VLOOKUP($B142,'[1]1718  Exp_Rev Access'!$F$7:$GK$318,36,FALSE)),"",VLOOKUP($B142,'[1]1718  Exp_Rev Access'!$F$7:$GK$318,36,FALSE))</f>
        <v>6910.33</v>
      </c>
      <c r="AT142" s="90">
        <f>IF(ISNA(VLOOKUP($B142,'[1]1718  Exp_Rev Access'!$F$7:$GK$318,37,FALSE)),"",VLOOKUP($B142,'[1]1718  Exp_Rev Access'!$F$7:$GK$318,37,FALSE))</f>
        <v>0</v>
      </c>
      <c r="AU142" s="56">
        <f t="shared" si="446"/>
        <v>6470554.8099999996</v>
      </c>
      <c r="AV142" s="93">
        <f t="shared" si="447"/>
        <v>0.48212162742171866</v>
      </c>
      <c r="AW142" s="56">
        <f t="shared" si="448"/>
        <v>6804.8784902247417</v>
      </c>
      <c r="AX142" s="90">
        <f>IF(ISNA(VLOOKUP($B142,'[1]1718  Exp_Rev Access'!$F$7:$GK$318,39,FALSE)),"",VLOOKUP($B142,'[1]1718  Exp_Rev Access'!$F$7:$GK$318,39,FALSE))</f>
        <v>0</v>
      </c>
      <c r="AY142" s="90">
        <f>IF(ISNA(VLOOKUP($B142,'[1]1718  Exp_Rev Access'!$F$7:$GK$318,40,FALSE)),"",VLOOKUP($B142,'[1]1718  Exp_Rev Access'!$F$7:$GK$318,40,FALSE))</f>
        <v>913874.3</v>
      </c>
      <c r="AZ142" s="90">
        <f>IF(ISNA(VLOOKUP($B142,'[1]1718  Exp_Rev Access'!$F$7:$GK$318,41,FALSE)),"",VLOOKUP($B142,'[1]1718  Exp_Rev Access'!$F$7:$GK$318,41,FALSE))</f>
        <v>30463.94</v>
      </c>
      <c r="BA142" s="90">
        <f>IF(ISNA(VLOOKUP($B142,'[1]1718  Exp_Rev Access'!$F$7:$GK$318,42,FALSE)),"",VLOOKUP($B142,'[1]1718  Exp_Rev Access'!$F$7:$GK$318,42,FALSE))</f>
        <v>0</v>
      </c>
      <c r="BB142" s="90">
        <f>IF(ISNA(VLOOKUP($B142,'[1]1718  Exp_Rev Access'!$F$7:$GK$318,43,FALSE)),"",VLOOKUP($B142,'[1]1718  Exp_Rev Access'!$F$7:$GK$318,43,FALSE))</f>
        <v>0</v>
      </c>
      <c r="BC142" s="90">
        <f>IF(ISNA(VLOOKUP($B142,'[1]1718  Exp_Rev Access'!$F$7:$GK$318,44,FALSE)),"",VLOOKUP($B142,'[1]1718  Exp_Rev Access'!$F$7:$GK$318,44,FALSE))</f>
        <v>400074.02</v>
      </c>
      <c r="BD142" s="90">
        <f>IF(ISNA(VLOOKUP($B142,'[1]1718  Exp_Rev Access'!$F$7:$GK$318,45,FALSE)),"",VLOOKUP($B142,'[1]1718  Exp_Rev Access'!$F$7:$GK$318,45,FALSE))</f>
        <v>0</v>
      </c>
      <c r="BE142" s="90">
        <f>IF(ISNA(VLOOKUP($B142,'[1]1718  Exp_Rev Access'!$F$7:$GK$318,46,FALSE)),"",VLOOKUP($B142,'[1]1718  Exp_Rev Access'!$F$7:$GK$318,46,FALSE))</f>
        <v>62938.94</v>
      </c>
      <c r="BF142" s="90">
        <f>IF(ISNA(VLOOKUP($B142,'[1]1718  Exp_Rev Access'!$F$7:$GK$318,47,FALSE)),"",VLOOKUP($B142,'[1]1718  Exp_Rev Access'!$F$7:$GK$318,47,FALSE))</f>
        <v>0</v>
      </c>
      <c r="BG142" s="90">
        <f>IF(ISNA(VLOOKUP($B142,'[1]1718  Exp_Rev Access'!$F$7:$GK$318,48,FALSE)),"",VLOOKUP($B142,'[1]1718  Exp_Rev Access'!$F$7:$GK$318,48,FALSE))</f>
        <v>10222.879999999999</v>
      </c>
      <c r="BH142" s="90">
        <f>IF(ISNA(VLOOKUP($B142,'[1]1718  Exp_Rev Access'!$F$7:$GK$318,49,FALSE)),"",VLOOKUP($B142,'[1]1718  Exp_Rev Access'!$F$7:$GK$318,49,FALSE))</f>
        <v>20769.830000000002</v>
      </c>
      <c r="BI142" s="90">
        <f>IF(ISNA(VLOOKUP($B142,'[1]1718  Exp_Rev Access'!$F$7:$GK$318,50,FALSE)),"",VLOOKUP($B142,'[1]1718  Exp_Rev Access'!$F$7:$GK$318,50,FALSE))</f>
        <v>0</v>
      </c>
      <c r="BJ142" s="90">
        <f>IF(ISNA(VLOOKUP($B142,'[1]1718  Exp_Rev Access'!$F$7:$GK$318,51,FALSE)),"",VLOOKUP($B142,'[1]1718  Exp_Rev Access'!$F$7:$GK$318,51,FALSE))</f>
        <v>5834.84</v>
      </c>
      <c r="BK142" s="90">
        <f>IF(ISNA(VLOOKUP($B142,'[1]1718  Exp_Rev Access'!$F$7:$GK$318,52,FALSE)),"",VLOOKUP($B142,'[1]1718  Exp_Rev Access'!$F$7:$GK$318,52,FALSE))</f>
        <v>726905.07</v>
      </c>
      <c r="BL142" s="90">
        <f>IF(ISNA(VLOOKUP($B142,'[1]1718  Exp_Rev Access'!$F$7:$GK$318,53,FALSE)),"",VLOOKUP($B142,'[1]1718  Exp_Rev Access'!$F$7:$GK$318,53,FALSE))</f>
        <v>0</v>
      </c>
      <c r="BM142" s="90">
        <f>IF(ISNA(VLOOKUP($B142,'[1]1718  Exp_Rev Access'!$F$7:$GK$318,54,FALSE)),"",VLOOKUP($B142,'[1]1718  Exp_Rev Access'!$F$7:$GK$318,54,FALSE))</f>
        <v>0</v>
      </c>
      <c r="BN142" s="90">
        <f>IF(ISNA(VLOOKUP($B142,'[1]1718  Exp_Rev Access'!$F$7:$GK$318,55,FALSE)),"",VLOOKUP($B142,'[1]1718  Exp_Rev Access'!$F$7:$GK$318,55,FALSE))</f>
        <v>0</v>
      </c>
      <c r="BO142" s="90">
        <f>IF(ISNA(VLOOKUP($B142,'[1]1718  Exp_Rev Access'!$F$7:$GK$318,56,FALSE)),"",VLOOKUP($B142,'[1]1718  Exp_Rev Access'!$F$7:$GK$318,56,FALSE))</f>
        <v>0</v>
      </c>
      <c r="BP142" s="90">
        <f>IF(ISNA(VLOOKUP($B142,'[1]1718  Exp_Rev Access'!$F$7:$GK$318,57,FALSE)),"",VLOOKUP($B142,'[1]1718  Exp_Rev Access'!$F$7:$GK$318,57,FALSE))</f>
        <v>0</v>
      </c>
      <c r="BQ142" s="90">
        <f>IF(ISNA(VLOOKUP($B142,'[1]1718  Exp_Rev Access'!$F$7:$GK$318,58,FALSE)),"",VLOOKUP($B142,'[1]1718  Exp_Rev Access'!$F$7:$GK$318,58,FALSE))</f>
        <v>0</v>
      </c>
      <c r="BR142" s="90">
        <f>IF(ISNA(VLOOKUP($B142,'[1]1718  Exp_Rev Access'!$F$7:$GK$318,59,FALSE)),"",VLOOKUP($B142,'[1]1718  Exp_Rev Access'!$F$7:$GK$318,59,FALSE))</f>
        <v>0</v>
      </c>
      <c r="BS142" s="90">
        <f>IF(ISNA(VLOOKUP($B142,'[1]1718  Exp_Rev Access'!$F$7:$GK$318,60,FALSE)),"",VLOOKUP($B142,'[1]1718  Exp_Rev Access'!$F$7:$GK$318,60,FALSE))</f>
        <v>0</v>
      </c>
      <c r="BT142" s="90">
        <f>IF(ISNA(VLOOKUP($B142,'[1]1718  Exp_Rev Access'!$F$7:$GK$318,61,FALSE)),"",VLOOKUP($B142,'[1]1718  Exp_Rev Access'!$F$7:$GK$318,61,FALSE))</f>
        <v>0</v>
      </c>
      <c r="BU142" s="90">
        <f>IF(ISNA(VLOOKUP($B142,'[1]1718  Exp_Rev Access'!$F$7:$GK$318,62,FALSE)),"",VLOOKUP($B142,'[1]1718  Exp_Rev Access'!$F$7:$GK$318,62,FALSE))</f>
        <v>0</v>
      </c>
      <c r="BV142" s="56">
        <f t="shared" si="449"/>
        <v>2171083.8199999998</v>
      </c>
      <c r="BW142" s="92">
        <f t="shared" si="458"/>
        <v>0.16176765289889597</v>
      </c>
      <c r="BX142" s="71">
        <f t="shared" si="459"/>
        <v>2283.2604036303596</v>
      </c>
      <c r="BY142" s="90">
        <f>IF(ISNA(VLOOKUP($B142,'[1]1718  Exp_Rev Access'!$F$7:$GK$318,64,FALSE)),"",VLOOKUP($B142,'[1]1718  Exp_Rev Access'!$F$7:$GK$318,64,FALSE))</f>
        <v>0</v>
      </c>
      <c r="BZ142" s="90">
        <f>IF(ISNA(VLOOKUP($B142,'[1]1718  Exp_Rev Access'!$F$7:$GK$318,65,FALSE)),"",VLOOKUP($B142,'[1]1718  Exp_Rev Access'!$F$7:$GK$318,65,FALSE))</f>
        <v>0</v>
      </c>
      <c r="CA142" s="90">
        <f>IF(ISNA(VLOOKUP($B142,'[1]1718  Exp_Rev Access'!$F$7:$GK$318,66,FALSE)),"",VLOOKUP($B142,'[1]1718  Exp_Rev Access'!$F$7:$GK$318,66,FALSE))</f>
        <v>0</v>
      </c>
      <c r="CB142" s="90">
        <f>IF(ISNA(VLOOKUP($B142,'[1]1718  Exp_Rev Access'!$F$7:$GK$318,67,FALSE)),"",VLOOKUP($B142,'[1]1718  Exp_Rev Access'!$F$7:$GK$318,67,FALSE))</f>
        <v>0</v>
      </c>
      <c r="CC142" s="90">
        <f>IF(ISNA(VLOOKUP($B142,'[1]1718  Exp_Rev Access'!$F$7:$GK$318,68,FALSE)),"",VLOOKUP($B142,'[1]1718  Exp_Rev Access'!$F$7:$GK$318,68,FALSE))</f>
        <v>155698.54</v>
      </c>
      <c r="CD142" s="90">
        <f>IF(ISNA(VLOOKUP($B142,'[1]1718  Exp_Rev Access'!$F$7:$GK$318,69,FALSE)),"",VLOOKUP($B142,'[1]1718  Exp_Rev Access'!$F$7:$GK$318,69,FALSE))</f>
        <v>0</v>
      </c>
      <c r="CE142" s="56">
        <f t="shared" si="437"/>
        <v>155698.54</v>
      </c>
      <c r="CF142" s="92">
        <f t="shared" si="450"/>
        <v>1.1601112376944006E-2</v>
      </c>
      <c r="CG142" s="78">
        <f t="shared" si="451"/>
        <v>163.7432456592384</v>
      </c>
      <c r="CH142" s="90">
        <f>IF(ISNA(VLOOKUP($B142,'[1]1718  Exp_Rev Access'!$F$7:$GK$318,$CH$2,FALSE)),"",VLOOKUP($B142,'[1]1718  Exp_Rev Access'!$F$7:$GK$318,$CH$2,FALSE))</f>
        <v>0</v>
      </c>
      <c r="CI142" s="90">
        <f>IF(ISNA(VLOOKUP($B142,'[1]1718  Exp_Rev Access'!$F$7:$GK$318,$CI$2,FALSE)),"",VLOOKUP($B142,'[1]1718  Exp_Rev Access'!$F$7:$GK$318,$CI$2,FALSE))</f>
        <v>0</v>
      </c>
      <c r="CJ142" s="90">
        <f>IF(ISNA(VLOOKUP($B142,'[1]1718  Exp_Rev Access'!$F$7:$GK$318,$CJ$2,FALSE)),"",VLOOKUP($B142,'[1]1718  Exp_Rev Access'!$F$7:$GK$318,$CJ$2,FALSE))</f>
        <v>0</v>
      </c>
      <c r="CK142" s="90">
        <f>IF(ISNA(VLOOKUP($B142,'[1]1718  Exp_Rev Access'!$F$7:$GK$318,$CK$2,FALSE)),"",VLOOKUP($B142,'[1]1718  Exp_Rev Access'!$F$7:$GK$318,$CK$2,FALSE))</f>
        <v>0</v>
      </c>
      <c r="CL142" s="90">
        <f>IF(ISNA(VLOOKUP($B142,'[1]1718  Exp_Rev Access'!$F$7:$GK$318,$CL$2,FALSE)),"",VLOOKUP($B142,'[1]1718  Exp_Rev Access'!$F$7:$GK$318,$CL$2,FALSE))</f>
        <v>0</v>
      </c>
      <c r="CM142" s="90">
        <f>IF(ISNA(VLOOKUP($B142,'[1]1718  Exp_Rev Access'!$F$7:$GK$318,$CM$2,FALSE)),"",VLOOKUP($B142,'[1]1718  Exp_Rev Access'!$F$7:$GK$318,$CM$2,FALSE))</f>
        <v>0</v>
      </c>
      <c r="CN142" s="90">
        <f>IF(ISNA(VLOOKUP($B142,'[1]1718  Exp_Rev Access'!$F$7:$GK$318,$CN$2,FALSE)),"",VLOOKUP($B142,'[1]1718  Exp_Rev Access'!$F$7:$GK$318,$CN$2,FALSE))</f>
        <v>0</v>
      </c>
      <c r="CO142" s="90">
        <f>IF(ISNA(VLOOKUP($B142,'[1]1718  Exp_Rev Access'!$F$7:$GK$318,$CO$2,FALSE)),"",VLOOKUP($B142,'[1]1718  Exp_Rev Access'!$F$7:$GK$318,$CO$2,FALSE))</f>
        <v>0</v>
      </c>
      <c r="CP142" s="90">
        <f>IF(ISNA(VLOOKUP($B142,'[1]1718  Exp_Rev Access'!$F$7:$GK$318,$CP$2,FALSE)),"",VLOOKUP($B142,'[1]1718  Exp_Rev Access'!$F$7:$GK$318,$CP$2,FALSE))</f>
        <v>0</v>
      </c>
      <c r="CQ142" s="90">
        <f>IF(ISNA(VLOOKUP($B142,'[1]1718  Exp_Rev Access'!$F$7:$GK$318,$CQ$2,FALSE)),"",VLOOKUP($B142,'[1]1718  Exp_Rev Access'!$F$7:$GK$318,$CQ$2,FALSE))</f>
        <v>249080</v>
      </c>
      <c r="CR142" s="90">
        <f>IF(ISNA(VLOOKUP($B142,'[1]1718  Exp_Rev Access'!$F$7:$GK$318,$CR$2,FALSE)),"",VLOOKUP($B142,'[1]1718  Exp_Rev Access'!$F$7:$GK$318,$CR$2,FALSE))</f>
        <v>0</v>
      </c>
      <c r="CS142" s="90">
        <f>IF(ISNA(VLOOKUP($B142,'[1]1718  Exp_Rev Access'!$F$7:$GK$318,$CS$2,FALSE)),"",VLOOKUP($B142,'[1]1718  Exp_Rev Access'!$F$7:$GK$318,$CS$2,FALSE))</f>
        <v>6657.61</v>
      </c>
      <c r="CT142" s="90">
        <f>IF(ISNA(VLOOKUP($B142,'[1]1718  Exp_Rev Access'!$F$7:$GK$318,$CT$2,FALSE)),"",VLOOKUP($B142,'[1]1718  Exp_Rev Access'!$F$7:$GK$318,$CT$2,FALSE))</f>
        <v>0</v>
      </c>
      <c r="CU142" s="90">
        <f>IF(ISNA(VLOOKUP($B142,'[1]1718  Exp_Rev Access'!$F$7:$GK$318,$CU$2,FALSE)),"",VLOOKUP($B142,'[1]1718  Exp_Rev Access'!$F$7:$GK$318,$CU$2,FALSE))</f>
        <v>212467</v>
      </c>
      <c r="CV142" s="90">
        <f>IF(ISNA(VLOOKUP($B142,'[1]1718  Exp_Rev Access'!$F$7:$GK$318,$CV$2,FALSE)),"",VLOOKUP($B142,'[1]1718  Exp_Rev Access'!$F$7:$GK$318,$CV$2,FALSE))</f>
        <v>56510.89</v>
      </c>
      <c r="CW142" s="90">
        <f>IF(ISNA(VLOOKUP($B142,'[1]1718  Exp_Rev Access'!$F$7:$GK$318,$CW$2,FALSE)),"",VLOOKUP($B142,'[1]1718  Exp_Rev Access'!$F$7:$GK$318,$CW$2,FALSE))</f>
        <v>0</v>
      </c>
      <c r="CX142" s="90">
        <f>IF(ISNA(VLOOKUP($B142,'[1]1718  Exp_Rev Access'!$F$7:$GK$318,$CX$2,FALSE)),"",VLOOKUP($B142,'[1]1718  Exp_Rev Access'!$F$7:$GK$318,$CX$2,FALSE))</f>
        <v>0</v>
      </c>
      <c r="CY142" s="90">
        <f>IF(ISNA(VLOOKUP($B142,'[1]1718  Exp_Rev Access'!$F$7:$GK$318,$CY$2,FALSE)),"",VLOOKUP($B142,'[1]1718  Exp_Rev Access'!$F$7:$GK$318,$CY$2,FALSE))</f>
        <v>0</v>
      </c>
      <c r="CZ142" s="90">
        <f>IF(ISNA(VLOOKUP($B142,'[1]1718  Exp_Rev Access'!$F$7:$GK$318,$CZ$2,FALSE)),"",VLOOKUP($B142,'[1]1718  Exp_Rev Access'!$F$7:$GK$318,$CZ$2,FALSE))</f>
        <v>0</v>
      </c>
      <c r="DA142" s="90">
        <f>IF(ISNA(VLOOKUP($B142,'[1]1718  Exp_Rev Access'!$F$7:$GK$318,$DA$2,FALSE)),"",VLOOKUP($B142,'[1]1718  Exp_Rev Access'!$F$7:$GK$318,$DA$2,FALSE))</f>
        <v>0</v>
      </c>
      <c r="DB142" s="90">
        <f>IF(ISNA(VLOOKUP($B142,'[1]1718  Exp_Rev Access'!$F$7:$GK$318,$DB$2,FALSE)),"",VLOOKUP($B142,'[1]1718  Exp_Rev Access'!$F$7:$GK$318,$DB$2,FALSE))</f>
        <v>0</v>
      </c>
      <c r="DC142" s="90">
        <f>IF(ISNA(VLOOKUP($B142,'[1]1718  Exp_Rev Access'!$F$7:$GK$318,$DC$2,FALSE)),"",VLOOKUP($B142,'[1]1718  Exp_Rev Access'!$F$7:$GK$318,$DC$2,FALSE))</f>
        <v>0</v>
      </c>
      <c r="DD142" s="90">
        <f>IF(ISNA(VLOOKUP($B142,'[1]1718  Exp_Rev Access'!$F$7:$GK$318,$DD$2,FALSE)),"",VLOOKUP($B142,'[1]1718  Exp_Rev Access'!$F$7:$GK$318,$DD$2,FALSE))</f>
        <v>0</v>
      </c>
      <c r="DE142" s="90">
        <f>IF(ISNA(VLOOKUP($B142,'[1]1718  Exp_Rev Access'!$F$7:$GK$318,$DE$2,FALSE)),"",VLOOKUP($B142,'[1]1718  Exp_Rev Access'!$F$7:$GK$318,$DE$2,FALSE))</f>
        <v>0</v>
      </c>
      <c r="DF142" s="90">
        <f>IF(ISNA(VLOOKUP($B142,'[1]1718  Exp_Rev Access'!$F$7:$GK$318,$DF$2,FALSE)),"",VLOOKUP($B142,'[1]1718  Exp_Rev Access'!$F$7:$GK$318,$DF$2,FALSE))</f>
        <v>0</v>
      </c>
      <c r="DG142" s="90">
        <f>IF(ISNA(VLOOKUP($B142,'[1]1718  Exp_Rev Access'!$F$7:$GK$318,$DG$2,FALSE)),"",VLOOKUP($B142,'[1]1718  Exp_Rev Access'!$F$7:$GK$318,$DG$2,FALSE))</f>
        <v>0</v>
      </c>
      <c r="DH142" s="90">
        <f>IF(ISNA(VLOOKUP($B142,'[1]1718  Exp_Rev Access'!$F$7:$GK$318,$DH$2,FALSE)),"",VLOOKUP($B142,'[1]1718  Exp_Rev Access'!$F$7:$GK$318,$DH$2,FALSE))</f>
        <v>0</v>
      </c>
      <c r="DI142" s="90">
        <f>IF(ISNA(VLOOKUP($B142,'[1]1718  Exp_Rev Access'!$F$7:$GK$318,$DI$2,FALSE)),"",VLOOKUP($B142,'[1]1718  Exp_Rev Access'!$F$7:$GK$318,$DI$2,FALSE))</f>
        <v>196100.29</v>
      </c>
      <c r="DJ142" s="90">
        <f>IF(ISNA(VLOOKUP($B142,'[1]1718  Exp_Rev Access'!$F$7:$GK$318,$DJ$2,FALSE)),"",VLOOKUP($B142,'[1]1718  Exp_Rev Access'!$F$7:$GK$318,$DJ$2,FALSE))</f>
        <v>0</v>
      </c>
      <c r="DK142" s="90">
        <f>IF(ISNA(VLOOKUP($B142,'[1]1718  Exp_Rev Access'!$F$7:$GK$318,$DK$2,FALSE)),"",VLOOKUP($B142,'[1]1718  Exp_Rev Access'!$F$7:$GK$318,$DK$2,FALSE))</f>
        <v>0</v>
      </c>
      <c r="DL142" s="90">
        <f>IF(ISNA(VLOOKUP($B142,'[1]1718  Exp_Rev Access'!$F$7:$GK$318,$DL$2,FALSE)),"",VLOOKUP($B142,'[1]1718  Exp_Rev Access'!$F$7:$GK$318,$DL$2,FALSE))</f>
        <v>0</v>
      </c>
      <c r="DM142" s="90">
        <f>IF(ISNA(VLOOKUP($B142,'[1]1718  Exp_Rev Access'!$F$7:$GK$318,$DM$2,FALSE)),"",VLOOKUP($B142,'[1]1718  Exp_Rev Access'!$F$7:$GK$318,$DM$2,FALSE))</f>
        <v>0</v>
      </c>
      <c r="DN142" s="90">
        <f>IF(ISNA(VLOOKUP($B142,'[1]1718  Exp_Rev Access'!$F$7:$GK$318,$DN$2,FALSE)),"",VLOOKUP($B142,'[1]1718  Exp_Rev Access'!$F$7:$GK$318,$DN$2,FALSE))</f>
        <v>0</v>
      </c>
      <c r="DO142" s="90">
        <f>IF(ISNA(VLOOKUP($B142,'[1]1718  Exp_Rev Access'!$F$7:$GK$318,$DO$2,FALSE)),"",VLOOKUP($B142,'[1]1718  Exp_Rev Access'!$F$7:$GK$318,$DO$2,FALSE))</f>
        <v>0</v>
      </c>
      <c r="DP142" s="90">
        <f>IF(ISNA(VLOOKUP($B142,'[1]1718  Exp_Rev Access'!$F$7:$GK$318,$DP$2,FALSE)),"",VLOOKUP($B142,'[1]1718  Exp_Rev Access'!$F$7:$GK$318,$DP$2,FALSE))</f>
        <v>0</v>
      </c>
      <c r="DQ142" s="90">
        <f>IF(ISNA(VLOOKUP($B142,'[1]1718  Exp_Rev Access'!$F$7:$GK$318,$DQ$2,FALSE)),"",VLOOKUP($B142,'[1]1718  Exp_Rev Access'!$F$7:$GK$318,$DQ$2,FALSE))</f>
        <v>0</v>
      </c>
      <c r="DR142" s="90">
        <f>IF(ISNA(VLOOKUP($B142,'[1]1718  Exp_Rev Access'!$F$7:$GK$318,$DR$2,FALSE)),"",VLOOKUP($B142,'[1]1718  Exp_Rev Access'!$F$7:$GK$318,$DR$2,FALSE))</f>
        <v>0</v>
      </c>
      <c r="DS142" s="90">
        <f>IF(ISNA(VLOOKUP($B142,'[1]1718  Exp_Rev Access'!$F$7:$GK$318,$DS$2,FALSE)),"",VLOOKUP($B142,'[1]1718  Exp_Rev Access'!$F$7:$GK$318,$DS$2,FALSE))</f>
        <v>0</v>
      </c>
      <c r="DT142" s="90">
        <f>IF(ISNA(VLOOKUP($B142,'[1]1718  Exp_Rev Access'!$F$7:$GK$318,$DT$2,FALSE)),"",VLOOKUP($B142,'[1]1718  Exp_Rev Access'!$F$7:$GK$318,$DT$2,FALSE))</f>
        <v>0</v>
      </c>
      <c r="DU142" s="90">
        <f>IF(ISNA(VLOOKUP($B142,'[1]1718  Exp_Rev Access'!$F$7:$GK$318,$DU$2,FALSE)),"",VLOOKUP($B142,'[1]1718  Exp_Rev Access'!$F$7:$GK$318,$DU$2,FALSE))</f>
        <v>0</v>
      </c>
      <c r="DV142" s="90">
        <f>IF(ISNA(VLOOKUP($B142,'[1]1718  Exp_Rev Access'!$F$7:$GK$318,$DV$2,FALSE)),"",VLOOKUP($B142,'[1]1718  Exp_Rev Access'!$F$7:$GK$318,$DV$2,FALSE))</f>
        <v>0</v>
      </c>
      <c r="DW142" s="90">
        <f>IF(ISNA(VLOOKUP($B142,'[1]1718  Exp_Rev Access'!$F$7:$GK$318,$DW$2,FALSE)),"",VLOOKUP($B142,'[1]1718  Exp_Rev Access'!$F$7:$GK$318,$DW$2,FALSE))</f>
        <v>0</v>
      </c>
      <c r="DX142" s="90">
        <f>IF(ISNA(VLOOKUP($B142,'[1]1718  Exp_Rev Access'!$F$7:$GK$318,$DX$2,FALSE)),"",VLOOKUP($B142,'[1]1718  Exp_Rev Access'!$F$7:$GK$318,$DX$2,FALSE))</f>
        <v>0</v>
      </c>
      <c r="DY142" s="90">
        <f>IF(ISNA(VLOOKUP($B142,'[1]1718  Exp_Rev Access'!$F$7:$GK$318,$DY$2,FALSE)),"",VLOOKUP($B142,'[1]1718  Exp_Rev Access'!$F$7:$GK$318,$DY$2,FALSE))</f>
        <v>0</v>
      </c>
      <c r="DZ142" s="90">
        <f>IF(ISNA(VLOOKUP($B142,'[1]1718  Exp_Rev Access'!$F$7:$GK$318,$DZ$2,FALSE)),"",VLOOKUP($B142,'[1]1718  Exp_Rev Access'!$F$7:$GK$318,$DZ$2,FALSE))</f>
        <v>0</v>
      </c>
      <c r="EA142" s="90">
        <f>IF(ISNA(VLOOKUP($B142,'[1]1718  Exp_Rev Access'!$F$7:$GK$318,$EA$2,FALSE)),"",VLOOKUP($B142,'[1]1718  Exp_Rev Access'!$F$7:$GK$318,$EA$2,FALSE))</f>
        <v>0</v>
      </c>
      <c r="EB142" s="90">
        <f>IF(ISNA(VLOOKUP($B142,'[1]1718  Exp_Rev Access'!$F$7:$GK$318,$EB$2,FALSE)),"",VLOOKUP($B142,'[1]1718  Exp_Rev Access'!$F$7:$GK$318,$EB$2,FALSE))</f>
        <v>0</v>
      </c>
      <c r="EC142" s="90">
        <f>IF(ISNA(VLOOKUP($B142,'[1]1718  Exp_Rev Access'!$F$7:$GK$318,$EC$2,FALSE)),"",VLOOKUP($B142,'[1]1718  Exp_Rev Access'!$F$7:$GK$318,$EC$2,FALSE))</f>
        <v>0</v>
      </c>
      <c r="ED142" s="90">
        <f>IF(ISNA(VLOOKUP($B142,'[1]1718  Exp_Rev Access'!$F$7:$GK$318,$ED$2,FALSE)),"",VLOOKUP($B142,'[1]1718  Exp_Rev Access'!$F$7:$GK$318,$ED$2,FALSE))</f>
        <v>0</v>
      </c>
      <c r="EE142" s="90">
        <f>IF(ISNA(VLOOKUP($B142,'[1]1718  Exp_Rev Access'!$F$7:$GK$318,$EE$2,FALSE)),"",VLOOKUP($B142,'[1]1718  Exp_Rev Access'!$F$7:$GK$318,$EE$2,FALSE))</f>
        <v>0</v>
      </c>
      <c r="EF142" s="90">
        <f>IF(ISNA(VLOOKUP($B142,'[1]1718  Exp_Rev Access'!$F$7:$GK$318,$EF$2,FALSE)),"",VLOOKUP($B142,'[1]1718  Exp_Rev Access'!$F$7:$GK$318,$EF$2,FALSE))</f>
        <v>0</v>
      </c>
      <c r="EG142" s="90">
        <f>IF(ISNA(VLOOKUP($B142,'[1]1718  Exp_Rev Access'!$F$7:$GK$318,$EG$2,FALSE)),"",VLOOKUP($B142,'[1]1718  Exp_Rev Access'!$F$7:$GK$318,$EG$2,FALSE))</f>
        <v>0</v>
      </c>
      <c r="EH142" s="90">
        <f>IF(ISNA(VLOOKUP($B142,'[1]1718  Exp_Rev Access'!$F$7:$GK$318,$EH$2,FALSE)),"",VLOOKUP($B142,'[1]1718  Exp_Rev Access'!$F$7:$GK$318,$EH$2,FALSE))</f>
        <v>0</v>
      </c>
      <c r="EI142" s="90">
        <f>IF(ISNA(VLOOKUP($B142,'[1]1718  Exp_Rev Access'!$F$7:$GK$318,$EI$2,FALSE)),"",VLOOKUP($B142,'[1]1718  Exp_Rev Access'!$F$7:$GK$318,$EI$2,FALSE))</f>
        <v>0</v>
      </c>
      <c r="EJ142" s="90">
        <f>IF(ISNA(VLOOKUP($B142,'[1]1718  Exp_Rev Access'!$F$7:$GK$318,$EJ$2,FALSE)),"",VLOOKUP($B142,'[1]1718  Exp_Rev Access'!$F$7:$GK$318,$EJ$2,FALSE))</f>
        <v>0</v>
      </c>
      <c r="EK142" s="90">
        <f>IF(ISNA(VLOOKUP($B142,'[1]1718  Exp_Rev Access'!$F$7:$GK$318,$EK$2,FALSE)),"",VLOOKUP($B142,'[1]1718  Exp_Rev Access'!$F$7:$GK$318,$EK$2,FALSE))</f>
        <v>0</v>
      </c>
      <c r="EL142" s="90">
        <f>IF(ISNA(VLOOKUP($B142,'[1]1718  Exp_Rev Access'!$F$7:$GK$318,$EL$2,FALSE)),"",VLOOKUP($B142,'[1]1718  Exp_Rev Access'!$F$7:$GK$318,$EL$2,FALSE))</f>
        <v>0</v>
      </c>
      <c r="EM142" s="90">
        <f>IF(ISNA(VLOOKUP($B142,'[1]1718  Exp_Rev Access'!$F$7:$GK$318,$EM$2,FALSE)),"",VLOOKUP($B142,'[1]1718  Exp_Rev Access'!$F$7:$GK$318,$EM$2,FALSE))</f>
        <v>0</v>
      </c>
      <c r="EN142" s="90">
        <f>IF(ISNA(VLOOKUP($B142,'[1]1718  Exp_Rev Access'!$F$7:$GK$318,$EN$2,FALSE)),"",VLOOKUP($B142,'[1]1718  Exp_Rev Access'!$F$7:$GK$318,$EN$2,FALSE))</f>
        <v>660</v>
      </c>
      <c r="EO142" s="90">
        <f>IF(ISNA(VLOOKUP($B142,'[1]1718  Exp_Rev Access'!$F$7:$GK$318,$EO$2,FALSE)),"",VLOOKUP($B142,'[1]1718  Exp_Rev Access'!$F$7:$GK$318,$EO$2,FALSE))</f>
        <v>0</v>
      </c>
      <c r="EP142" s="90">
        <f>IF(ISNA(VLOOKUP($B142,'[1]1718  Exp_Rev Access'!$F$7:$GK$318,$EP$2,FALSE)),"",VLOOKUP($B142,'[1]1718  Exp_Rev Access'!$F$7:$GK$318,$EP$2,FALSE))</f>
        <v>0</v>
      </c>
      <c r="EQ142" s="90">
        <f>IF(ISNA(VLOOKUP($B142,'[1]1718  Exp_Rev Access'!$F$7:$GK$318,$EQ$2,FALSE)),"",VLOOKUP($B142,'[1]1718  Exp_Rev Access'!$F$7:$GK$318,$EQ$2,FALSE))</f>
        <v>0</v>
      </c>
      <c r="ER142" s="90">
        <f>IF(ISNA(VLOOKUP($B142,'[1]1718  Exp_Rev Access'!$F$7:$GK$318,$ER$2,FALSE)),"",VLOOKUP($B142,'[1]1718  Exp_Rev Access'!$F$7:$GK$318,$ER$2,FALSE))</f>
        <v>0</v>
      </c>
      <c r="ES142" s="90">
        <f>IF(ISNA(VLOOKUP($B142,'[1]1718  Exp_Rev Access'!$F$7:$GK$318,$ES$2,FALSE)),"",VLOOKUP($B142,'[1]1718  Exp_Rev Access'!$F$7:$GK$318,$ES$2,FALSE))</f>
        <v>0</v>
      </c>
      <c r="ET142" s="90">
        <f>IF(ISNA(VLOOKUP($B142,'[1]1718  Exp_Rev Access'!$F$7:$GK$318,$ET$2,FALSE)),"",VLOOKUP($B142,'[1]1718  Exp_Rev Access'!$F$7:$GK$318,$ET$2,FALSE))</f>
        <v>0</v>
      </c>
      <c r="EU142" s="90">
        <f>IF(ISNA(VLOOKUP($B142,'[1]1718  Exp_Rev Access'!$F$7:$GK$318,$EU$2,FALSE)),"",VLOOKUP($B142,'[1]1718  Exp_Rev Access'!$F$7:$GK$318,$EU$2,FALSE))</f>
        <v>0</v>
      </c>
      <c r="EV142" s="90">
        <f>IF(ISNA(VLOOKUP($B142,'[1]1718  Exp_Rev Access'!$F$7:$GK$318,$EV$2,FALSE)),"",VLOOKUP($B142,'[1]1718  Exp_Rev Access'!$F$7:$GK$318,$EV$2,FALSE))</f>
        <v>53554.81</v>
      </c>
      <c r="EW142" s="90">
        <f>IF(ISNA(VLOOKUP($B142,'[1]1718  Exp_Rev Access'!$F$7:$GK$318,$EW$2,FALSE)),"",VLOOKUP($B142,'[1]1718  Exp_Rev Access'!$F$7:$GK$318,$EW$2,FALSE))</f>
        <v>0</v>
      </c>
      <c r="EX142" s="90">
        <f>IF(ISNA(VLOOKUP($B142,'[1]1718  Exp_Rev Access'!$F$7:$GK$318,$EX$2,FALSE)),"",VLOOKUP($B142,'[1]1718  Exp_Rev Access'!$F$7:$GK$318,$EX$2,FALSE))</f>
        <v>0</v>
      </c>
      <c r="EY142" s="90">
        <f>IF(ISNA(VLOOKUP($B142,'[1]1718  Exp_Rev Access'!$F$7:$GK$318,$EY$2,FALSE)),"",VLOOKUP($B142,'[1]1718  Exp_Rev Access'!$F$7:$GK$318,$EY$2,FALSE))</f>
        <v>0</v>
      </c>
      <c r="EZ142" s="90">
        <f>IF(ISNA(VLOOKUP($B142,'[1]1718  Exp_Rev Access'!$F$7:$GK$318,$EZ$2,FALSE)),"",VLOOKUP($B142,'[1]1718  Exp_Rev Access'!$F$7:$GK$318,$EZ$2,FALSE))</f>
        <v>0</v>
      </c>
      <c r="FA142" s="90">
        <f>IF(ISNA(VLOOKUP($B142,'[1]1718  Exp_Rev Access'!$F$7:$GK$318,$FA$2,FALSE)),"",VLOOKUP($B142,'[1]1718  Exp_Rev Access'!$F$7:$GK$318,$FA$2,FALSE))</f>
        <v>0</v>
      </c>
      <c r="FB142" s="90">
        <f>IF(ISNA(VLOOKUP($B142,'[1]1718  Exp_Rev Access'!$F$7:$GK$318,$FB$2,FALSE)),"",VLOOKUP($B142,'[1]1718  Exp_Rev Access'!$F$7:$GK$318,$FB$2,FALSE))</f>
        <v>0</v>
      </c>
      <c r="FC142" s="90">
        <f>IF(ISNA(VLOOKUP($B142,'[1]1718  Exp_Rev Access'!$F$7:$GK$318,$FC$2,FALSE)),"",VLOOKUP($B142,'[1]1718  Exp_Rev Access'!$F$7:$GK$318,$FC$2,FALSE))</f>
        <v>0</v>
      </c>
      <c r="FD142" s="90">
        <f>IF(ISNA(VLOOKUP($B142,'[1]1718  Exp_Rev Access'!$F$7:$GK$318,$FD$2,FALSE)),"",VLOOKUP($B142,'[1]1718  Exp_Rev Access'!$F$7:$GK$318,$FD$2,FALSE))</f>
        <v>0</v>
      </c>
      <c r="FE142" s="90">
        <f>IF(ISNA(VLOOKUP($B142,'[1]1718  Exp_Rev Access'!$F$7:$GK$318,$FE$2,FALSE)),"",VLOOKUP($B142,'[1]1718  Exp_Rev Access'!$F$7:$GK$318,$FE$2,FALSE))</f>
        <v>0</v>
      </c>
      <c r="FF142" s="90">
        <f>IF(ISNA(VLOOKUP($B142,'[1]1718  Exp_Rev Access'!$F$7:$GK$318,$FF$2,FALSE)),"",VLOOKUP($B142,'[1]1718  Exp_Rev Access'!$F$7:$GK$318,$FF$2,FALSE))</f>
        <v>0</v>
      </c>
      <c r="FG142" s="90">
        <f>IF(ISNA(VLOOKUP($B142,'[1]1718  Exp_Rev Access'!$F$7:$GK$318,$FG$2,FALSE)),"",VLOOKUP($B142,'[1]1718  Exp_Rev Access'!$F$7:$GK$318,$FG$2,FALSE))</f>
        <v>0</v>
      </c>
      <c r="FH142" s="90">
        <f>IF(ISNA(VLOOKUP($B142,'[1]1718  Exp_Rev Access'!$F$7:$GK$318,$FH$2,FALSE)),"",VLOOKUP($B142,'[1]1718  Exp_Rev Access'!$F$7:$GK$318,$FH$2,FALSE))</f>
        <v>0</v>
      </c>
      <c r="FI142" s="90">
        <f>IF(ISNA(VLOOKUP($B142,'[1]1718  Exp_Rev Access'!$F$7:$GK$318,$FI$2,FALSE)),"",VLOOKUP($B142,'[1]1718  Exp_Rev Access'!$F$7:$GK$318,$FI$2,FALSE))</f>
        <v>0</v>
      </c>
      <c r="FJ142" s="90">
        <f>IF(ISNA(VLOOKUP($B142,'[1]1718  Exp_Rev Access'!$F$7:$GK$318,$FJ$2,FALSE)),"",VLOOKUP($B142,'[1]1718  Exp_Rev Access'!$F$7:$GK$318,$FJ$2,FALSE))</f>
        <v>0</v>
      </c>
      <c r="FK142" s="90">
        <f>IF(ISNA(VLOOKUP($B142,'[1]1718  Exp_Rev Access'!$F$7:$GK$318,$FK$2,FALSE)),"",VLOOKUP($B142,'[1]1718  Exp_Rev Access'!$F$7:$GK$318,$FK$2,FALSE))</f>
        <v>0</v>
      </c>
      <c r="FL142" s="90">
        <f>IF(ISNA(VLOOKUP($B142,'[1]1718  Exp_Rev Access'!$F$7:$GK$318,$FL$2,FALSE)),"",VLOOKUP($B142,'[1]1718  Exp_Rev Access'!$F$7:$GK$318,$FL$2,FALSE))</f>
        <v>0</v>
      </c>
      <c r="FM142" s="90">
        <f>IF(ISNA(VLOOKUP($B142,'[1]1718  Exp_Rev Access'!$F$7:$GK$318,$FM$2,FALSE)),"",VLOOKUP($B142,'[1]1718  Exp_Rev Access'!$F$7:$GK$318,$FM$2,FALSE))</f>
        <v>0</v>
      </c>
      <c r="FN142" s="90">
        <f>IF(ISNA(VLOOKUP($B142,'[1]1718  Exp_Rev Access'!$F$7:$GK$318,$FN$2,FALSE)),"",VLOOKUP($B142,'[1]1718  Exp_Rev Access'!$F$7:$GK$318,$FN$2,FALSE))</f>
        <v>0</v>
      </c>
      <c r="FO142" s="90">
        <f>IF(ISNA(VLOOKUP($B142,'[1]1718  Exp_Rev Access'!$F$7:$GK$318,$FO$2,FALSE)),"",VLOOKUP($B142,'[1]1718  Exp_Rev Access'!$F$7:$GK$318,$FO$2,FALSE))</f>
        <v>0</v>
      </c>
      <c r="FP142" s="90">
        <f>IF(ISNA(VLOOKUP($B142,'[1]1718  Exp_Rev Access'!$F$7:$GK$318,$FP$2,FALSE)),"",VLOOKUP($B142,'[1]1718  Exp_Rev Access'!$F$7:$GK$318,$FP$2,FALSE))</f>
        <v>0</v>
      </c>
      <c r="FQ142" s="90">
        <f>IF(ISNA(VLOOKUP($B142,'[1]1718  Exp_Rev Access'!$F$7:$GK$318,$FQ$2,FALSE)),"",VLOOKUP($B142,'[1]1718  Exp_Rev Access'!$F$7:$GK$318,$FQ$2,FALSE))</f>
        <v>0</v>
      </c>
      <c r="FR142" s="90">
        <f>IF(ISNA(VLOOKUP($B142,'[1]1718  Exp_Rev Access'!$F$7:$GK$318,$FR$2,FALSE)),"",VLOOKUP($B142,'[1]1718  Exp_Rev Access'!$F$7:$GK$318,$FR$2,FALSE))</f>
        <v>20297.38</v>
      </c>
      <c r="FS142" s="56">
        <f t="shared" si="452"/>
        <v>795327.9800000001</v>
      </c>
      <c r="FT142" s="92">
        <f t="shared" si="453"/>
        <v>5.9259960128771119E-2</v>
      </c>
      <c r="FU142" s="94">
        <f t="shared" si="454"/>
        <v>836.42136149000407</v>
      </c>
      <c r="FV142" s="95">
        <f>IF(ISNA(VLOOKUP($B142,'[1]1718  Exp_Rev Access'!$F$7:$GK$318,$FV$2,FALSE)),"",VLOOKUP($B142,'[1]1718  Exp_Rev Access'!$F$7:$GK$318,$FV$2,FALSE))</f>
        <v>57720.71</v>
      </c>
      <c r="FW142" s="95">
        <f>IF(ISNA(VLOOKUP($B142,'[1]1718  Exp_Rev Access'!$F$7:$GK$318,$FW$2,FALSE)),"",VLOOKUP($B142,'[1]1718  Exp_Rev Access'!$F$7:$GK$318,$FW$2,FALSE))</f>
        <v>0</v>
      </c>
      <c r="FX142" s="95">
        <f>IF(ISNA(VLOOKUP($B142,'[1]1718  Exp_Rev Access'!$F$7:$GK$318,$FX$2,FALSE)),"",VLOOKUP($B142,'[1]1718  Exp_Rev Access'!$F$7:$GK$318,$FX$2,FALSE))</f>
        <v>0</v>
      </c>
      <c r="FY142" s="95">
        <f>IF(ISNA(VLOOKUP($B142,'[1]1718  Exp_Rev Access'!$F$7:$GK$318,$FY$2,FALSE)),"",VLOOKUP($B142,'[1]1718  Exp_Rev Access'!$F$7:$GK$318,$FY$2,FALSE))</f>
        <v>0</v>
      </c>
      <c r="FZ142" s="95">
        <f>IF(ISNA(VLOOKUP($B142,'[1]1718  Exp_Rev Access'!$F$7:$GK$318,$FZ$2,FALSE)),"",VLOOKUP($B142,'[1]1718  Exp_Rev Access'!$F$7:$GK$318,$FZ$2,FALSE))</f>
        <v>0</v>
      </c>
      <c r="GA142" s="95">
        <f>IF(ISNA(VLOOKUP($B142,'[1]1718  Exp_Rev Access'!$F$7:$GK$318,$GA$2,FALSE)),"",VLOOKUP($B142,'[1]1718  Exp_Rev Access'!$F$7:$GK$318,$GA$2,FALSE))</f>
        <v>0</v>
      </c>
      <c r="GB142" s="95">
        <f>IF(ISNA(VLOOKUP($B142,'[1]1718  Exp_Rev Access'!$F$7:$GK$318,$GB$2,FALSE)),"",VLOOKUP($B142,'[1]1718  Exp_Rev Access'!$F$7:$GK$318,$GB$2,FALSE))</f>
        <v>3003.58</v>
      </c>
      <c r="GC142" s="95">
        <f>IF(ISNA(VLOOKUP($B142,'[1]1718  Exp_Rev Access'!$F$7:$GK$318,$GC$2,FALSE)),"",VLOOKUP($B142,'[1]1718  Exp_Rev Access'!$F$7:$GK$318,$GC$2,FALSE))</f>
        <v>0</v>
      </c>
      <c r="GD142" s="95">
        <f>IF(ISNA(VLOOKUP($B142,'[1]1718  Exp_Rev Access'!$F$7:$GK$318,$GD$2,FALSE)),"",VLOOKUP($B142,'[1]1718  Exp_Rev Access'!$F$7:$GK$318,$GD$2,FALSE))</f>
        <v>213541.27</v>
      </c>
      <c r="GE142" s="95">
        <f>IF(ISNA(VLOOKUP($B142,'[1]1718  Exp_Rev Access'!$F$7:$GK$318,$GE$2,FALSE)),"",VLOOKUP($B142,'[1]1718  Exp_Rev Access'!$F$7:$GK$318,$GE$2,FALSE))</f>
        <v>13851</v>
      </c>
      <c r="GF142" s="95">
        <f>IF(ISNA(VLOOKUP($B142,'[1]1718  Exp_Rev Access'!$F$7:$GK$318,$GF$2,FALSE)),"",VLOOKUP($B142,'[1]1718  Exp_Rev Access'!$F$7:$GK$318,$GF$2,FALSE))</f>
        <v>1961.27</v>
      </c>
      <c r="GG142" s="95">
        <f>IF(ISNA(VLOOKUP($B142,'[1]1718  Exp_Rev Access'!$F$7:$GK$318,$GG$2,FALSE)),"",VLOOKUP($B142,'[1]1718  Exp_Rev Access'!$F$7:$GK$318,$GG$2,FALSE))</f>
        <v>0</v>
      </c>
      <c r="GH142" s="95">
        <f>IF(ISNA(VLOOKUP($B142,'[1]1718  Exp_Rev Access'!$F$7:$GK$318,$GH$2,FALSE)),"",VLOOKUP($B142,'[1]1718  Exp_Rev Access'!$F$7:$GK$318,$GH$2,FALSE))</f>
        <v>0</v>
      </c>
      <c r="GI142" s="95">
        <f>IF(ISNA(VLOOKUP($B142,'[1]1718  Exp_Rev Access'!$F$7:$GK$318,$GI$2,FALSE)),"",VLOOKUP($B142,'[1]1718  Exp_Rev Access'!$F$7:$GK$318,$GI$2,FALSE))</f>
        <v>0</v>
      </c>
      <c r="GJ142" s="95">
        <f>IF(ISNA(VLOOKUP($B142,'[1]1718  Exp_Rev Access'!$F$7:$GK$318,$GJ$2,FALSE)),"",VLOOKUP($B142,'[1]1718  Exp_Rev Access'!$F$7:$GK$318,$GJ$2,FALSE))</f>
        <v>0</v>
      </c>
      <c r="GK142" s="95">
        <f>IF(ISNA(VLOOKUP($B142,'[1]1718  Exp_Rev Access'!$F$7:$GK$318,$GK$2,FALSE)),"",VLOOKUP($B142,'[1]1718  Exp_Rev Access'!$F$7:$GK$318,$GK$2,FALSE))</f>
        <v>0</v>
      </c>
      <c r="GL142" s="95">
        <f>IF(ISNA(VLOOKUP($B142,'[1]1718  Exp_Rev Access'!$F$7:$GK$318,$GL$2,FALSE)),"",VLOOKUP($B142,'[1]1718  Exp_Rev Access'!$F$7:$GK$318,$GL$2,FALSE))</f>
        <v>0</v>
      </c>
      <c r="GM142" s="95">
        <f>IF(ISNA(VLOOKUP($B142,'[1]1718  Exp_Rev Access'!$F$7:$GK$318,$GM$2,FALSE)),"",VLOOKUP($B142,'[1]1718  Exp_Rev Access'!$F$7:$GK$318,$GM$2,FALSE))</f>
        <v>0</v>
      </c>
      <c r="GN142" s="95">
        <f>IF(ISNA(VLOOKUP($B142,'[1]1718  Exp_Rev Access'!$F$7:$GK$318,$GN$2,FALSE)),"",VLOOKUP($B142,'[1]1718  Exp_Rev Access'!$F$7:$GK$318,$GN$2,FALSE))</f>
        <v>0</v>
      </c>
      <c r="GO142" s="95">
        <f>IF(ISNA(VLOOKUP($B142,'[1]1718  Exp_Rev Access'!$F$7:$GK$318,$GO$2,FALSE)),"",VLOOKUP($B142,'[1]1718  Exp_Rev Access'!$F$7:$GK$318,$GO$2,FALSE))</f>
        <v>0</v>
      </c>
      <c r="GP142" s="95">
        <f>IF(ISNA(VLOOKUP($B142,'[1]1718  Exp_Rev Access'!$F$7:$GK$318,$GP$2,FALSE)),"",VLOOKUP($B142,'[1]1718  Exp_Rev Access'!$F$7:$GK$318,$GP$2,FALSE))</f>
        <v>0</v>
      </c>
      <c r="GQ142" s="95">
        <f>IF(ISNA(VLOOKUP($B142,'[1]1718  Exp_Rev Access'!$F$7:$GK$318,$GQ$2,FALSE)),"",VLOOKUP($B142,'[1]1718  Exp_Rev Access'!$F$7:$GK$318,$GQ$2,FALSE))</f>
        <v>0</v>
      </c>
      <c r="GR142" s="95">
        <f>IF(ISNA(VLOOKUP($B142,'[1]1718  Exp_Rev Access'!$F$7:$GK$318,$GR$2,FALSE)),"",VLOOKUP($B142,'[1]1718  Exp_Rev Access'!$F$7:$GK$318,$GR$2,FALSE))</f>
        <v>0</v>
      </c>
      <c r="GS142" s="95">
        <f>IF(ISNA(VLOOKUP($B142,'[1]1718  Exp_Rev Access'!$F$7:$GK$318,$GS$2,FALSE)),"",VLOOKUP($B142,'[1]1718  Exp_Rev Access'!$F$7:$GK$318,$GS$2,FALSE))</f>
        <v>0</v>
      </c>
      <c r="GT142" s="95">
        <f>IF(ISNA(VLOOKUP($B142,'[1]1718  Exp_Rev Access'!$F$7:$GK$318,$GT$2,FALSE)),"",VLOOKUP($B142,'[1]1718  Exp_Rev Access'!$F$7:$GK$318,$GT$2,FALSE))</f>
        <v>0</v>
      </c>
      <c r="GU142" s="56">
        <f t="shared" si="455"/>
        <v>290077.83</v>
      </c>
      <c r="GV142" s="92">
        <f t="shared" si="456"/>
        <v>2.1613725497297915E-2</v>
      </c>
      <c r="GW142" s="96">
        <f t="shared" si="457"/>
        <v>305.06570824613254</v>
      </c>
      <c r="HE142" s="97"/>
      <c r="HF142" s="97"/>
      <c r="HG142" s="97"/>
      <c r="HH142" s="97"/>
      <c r="HI142" s="97"/>
      <c r="HJ142" s="97"/>
      <c r="HK142" s="97"/>
      <c r="HL142" s="97"/>
      <c r="HM142" s="97"/>
      <c r="HN142" s="97"/>
    </row>
    <row r="143" spans="1:222" x14ac:dyDescent="0.3">
      <c r="A143" s="108"/>
      <c r="B143" s="88" t="s">
        <v>369</v>
      </c>
      <c r="C143" s="89" t="s">
        <v>370</v>
      </c>
      <c r="D143" s="75">
        <f>IF(ISNA(VLOOKUP($B143,'[1]1718 enrollment_Rev_Exp by size'!$A$7:H480,3,FALSE)),"",VLOOKUP($B143,'[1]1718 enrollment_Rev_Exp by size'!$A$7:$G$350,3,FALSE))</f>
        <v>1163.4999999999998</v>
      </c>
      <c r="E143" s="76">
        <f>IF(ISNA(VLOOKUP($B143,'[1]1718 enrollment_Rev_Exp by size'!$A$7:I480,5,FALSE)),"",VLOOKUP($B143,'[1]1718 enrollment_Rev_Exp by size'!$A$7:$G$350,5,FALSE))</f>
        <v>16237853.73</v>
      </c>
      <c r="F143" s="70">
        <f>N143+AM143+AU143+BV143+CE143+FS143+GU143</f>
        <v>16237853.73</v>
      </c>
      <c r="G143" s="70">
        <f t="shared" si="439"/>
        <v>0</v>
      </c>
      <c r="H143" s="90">
        <f>IF(ISNA(VLOOKUP($B143,'[1]1718  Exp_Rev Access'!$F$7:$GK$318,3,FALSE)),"",VLOOKUP($B143,'[1]1718  Exp_Rev Access'!$F$7:$GK$318,3,FALSE))</f>
        <v>3676349.25</v>
      </c>
      <c r="I143" s="90">
        <f>IF(ISNA(VLOOKUP($B143,'[1]1718  Exp_Rev Access'!$F$7:$GK$318,4,FALSE)),"",VLOOKUP($B143,'[1]1718  Exp_Rev Access'!$F$7:$GK$318,4,FALSE))</f>
        <v>0</v>
      </c>
      <c r="J143" s="90">
        <f>IF(ISNA(VLOOKUP($B143,'[1]1718  Exp_Rev Access'!$F$7:$GK$318,5,FALSE)),"",VLOOKUP($B143,'[1]1718  Exp_Rev Access'!$F$7:$GK$318,5,FALSE))</f>
        <v>0</v>
      </c>
      <c r="K143" s="90">
        <f>IF(ISNA(VLOOKUP($B143,'[1]1718  Exp_Rev Access'!$F$7:$GK$318,6,FALSE)),"-",VLOOKUP($B143,'[1]1718  Exp_Rev Access'!$F$7:$GK$318,6,FALSE))</f>
        <v>4191.9799999999996</v>
      </c>
      <c r="L143" s="90">
        <f>IF(ISNA(VLOOKUP($B143,'[1]1718  Exp_Rev Access'!$F$7:$GK$318,7,FALSE)),"",VLOOKUP($B143,'[1]1718  Exp_Rev Access'!$F$7:$GK$318,7,FALSE))</f>
        <v>0</v>
      </c>
      <c r="M143" s="90">
        <f>IF(ISNA(VLOOKUP($B143,'[1]1718  Exp_Rev Access'!$F$7:$GK$318,8,FALSE)),"",VLOOKUP($B143,'[1]1718  Exp_Rev Access'!$F$7:$GK$318,8,FALSE))</f>
        <v>0</v>
      </c>
      <c r="N143" s="56">
        <f t="shared" si="440"/>
        <v>3680541.23</v>
      </c>
      <c r="O143" s="91">
        <f t="shared" si="441"/>
        <v>0.22666426802454021</v>
      </c>
      <c r="P143" s="56">
        <f t="shared" si="442"/>
        <v>3163.3358229480023</v>
      </c>
      <c r="Q143" s="90">
        <f>IF(ISNA(VLOOKUP($B143,'[1]1718  Exp_Rev Access'!$F$7:$GK$318,10,FALSE)),"",VLOOKUP($B143,'[1]1718  Exp_Rev Access'!$F$7:$GK$318,10,FALSE))</f>
        <v>17286.759999999998</v>
      </c>
      <c r="R143" s="90">
        <f>IF(ISNA(VLOOKUP($B143,'[1]1718  Exp_Rev Access'!$F$7:$GK$318,11,FALSE)),"",VLOOKUP($B143,'[1]1718  Exp_Rev Access'!$F$7:$GK$318,11,FALSE))</f>
        <v>0</v>
      </c>
      <c r="S143" s="90">
        <f>IF(ISNA(VLOOKUP($B143,'[1]1718  Exp_Rev Access'!$F$7:$GK$318,12,FALSE)),"",VLOOKUP($B143,'[1]1718  Exp_Rev Access'!$F$7:$GK$318,12,FALSE))</f>
        <v>2195</v>
      </c>
      <c r="T143" s="90">
        <f>IF(ISNA(VLOOKUP($B143,'[1]1718  Exp_Rev Access'!$F$7:$GK$318,13,FALSE)),"",VLOOKUP($B143,'[1]1718  Exp_Rev Access'!$F$7:$GK$318,13,FALSE))</f>
        <v>0</v>
      </c>
      <c r="U143" s="90">
        <f>IF(ISNA(VLOOKUP($B143,'[1]1718  Exp_Rev Access'!$F$7:$GK$318,14,FALSE)),"",VLOOKUP($B143,'[1]1718  Exp_Rev Access'!$F$7:$GK$318,14,FALSE))</f>
        <v>0</v>
      </c>
      <c r="V143" s="90">
        <f>IF(ISNA(VLOOKUP($B143,'[1]1718  Exp_Rev Access'!$F$7:$GK$318,15,FALSE)),"",VLOOKUP($B143,'[1]1718  Exp_Rev Access'!$F$7:$GK$318,15,FALSE))</f>
        <v>0</v>
      </c>
      <c r="W143" s="90">
        <f>IF(ISNA(VLOOKUP($B143,'[1]1718  Exp_Rev Access'!$F$7:$GK$318,16,FALSE)),"",VLOOKUP($B143,'[1]1718  Exp_Rev Access'!$F$7:$GK$318,16,FALSE))</f>
        <v>0</v>
      </c>
      <c r="X143" s="90">
        <f>IF(ISNA(VLOOKUP($B143,'[1]1718  Exp_Rev Access'!$F$7:$GK$318,17,FALSE)),"",VLOOKUP($B143,'[1]1718  Exp_Rev Access'!$F$7:$GK$318,17,FALSE))</f>
        <v>0</v>
      </c>
      <c r="Y143" s="90">
        <f>IF(ISNA(VLOOKUP($B143,'[1]1718  Exp_Rev Access'!$F$7:$GK$318,18,FALSE)),"",VLOOKUP($B143,'[1]1718  Exp_Rev Access'!$F$7:$GK$318,18,FALSE))</f>
        <v>16045.59</v>
      </c>
      <c r="Z143" s="90">
        <f>IF(ISNA(VLOOKUP($B143,'[1]1718  Exp_Rev Access'!$F$7:$GK$318,19,FALSE)),"",VLOOKUP($B143,'[1]1718  Exp_Rev Access'!$F$7:$GK$318,19,FALSE))</f>
        <v>0</v>
      </c>
      <c r="AA143" s="90">
        <f>IF(ISNA(VLOOKUP($B143,'[1]1718  Exp_Rev Access'!$F$7:$GK$318,20,FALSE)),"",VLOOKUP($B143,'[1]1718  Exp_Rev Access'!$F$7:$GK$318,20,FALSE))</f>
        <v>0</v>
      </c>
      <c r="AB143" s="90">
        <f>IF(ISNA(VLOOKUP($B143,'[1]1718  Exp_Rev Access'!$F$7:$GK$318,21,FALSE)),"",VLOOKUP($B143,'[1]1718  Exp_Rev Access'!$F$7:$GK$318,21,FALSE))</f>
        <v>0</v>
      </c>
      <c r="AC143" s="90">
        <f>IF(ISNA(VLOOKUP($B143,'[1]1718  Exp_Rev Access'!$F$7:$GK$318,22,FALSE)),"",VLOOKUP($B143,'[1]1718  Exp_Rev Access'!$F$7:$GK$318,22,FALSE))</f>
        <v>4204.92</v>
      </c>
      <c r="AD143" s="90">
        <f>IF(ISNA(VLOOKUP($B143,'[1]1718  Exp_Rev Access'!$F$7:$GK$318,23,FALSE)),"",VLOOKUP($B143,'[1]1718  Exp_Rev Access'!$F$7:$GK$318,23,FALSE))</f>
        <v>111539.97</v>
      </c>
      <c r="AE143" s="90">
        <f>IF(ISNA(VLOOKUP($B143,'[1]1718  Exp_Rev Access'!$F$7:$GK$318,24,FALSE)),"",VLOOKUP($B143,'[1]1718  Exp_Rev Access'!$F$7:$GK$318,24,FALSE))</f>
        <v>14666.34</v>
      </c>
      <c r="AF143" s="90">
        <f>IF(ISNA(VLOOKUP($B143,'[1]1718  Exp_Rev Access'!$F$7:$GK$318,25,FALSE)),"",VLOOKUP($B143,'[1]1718  Exp_Rev Access'!$F$7:$GK$318,25,FALSE))</f>
        <v>0</v>
      </c>
      <c r="AG143" s="90">
        <f>IF(ISNA(VLOOKUP($B143,'[1]1718  Exp_Rev Access'!$F$7:$GK$318,26,FALSE)),"",VLOOKUP($B143,'[1]1718  Exp_Rev Access'!$F$7:$GK$318,26,FALSE))</f>
        <v>137967.79</v>
      </c>
      <c r="AH143" s="90">
        <f>IF(ISNA(VLOOKUP($B143,'[1]1718  Exp_Rev Access'!$F$7:$GK$318,27,FALSE)),"",VLOOKUP($B143,'[1]1718  Exp_Rev Access'!$F$7:$GK$318,27,FALSE))</f>
        <v>1625.48</v>
      </c>
      <c r="AI143" s="90">
        <f>IF(ISNA(VLOOKUP($B143,'[1]1718  Exp_Rev Access'!$F$7:$GK$318,28,FALSE)),"",VLOOKUP($B143,'[1]1718  Exp_Rev Access'!$F$7:$GK$318,28,FALSE))</f>
        <v>24845.84</v>
      </c>
      <c r="AJ143" s="90">
        <f>IF(ISNA(VLOOKUP($B143,'[1]1718  Exp_Rev Access'!$F$7:$GK$318,29,FALSE)),"",VLOOKUP($B143,'[1]1718  Exp_Rev Access'!$F$7:$GK$318,29,FALSE))</f>
        <v>1599.85</v>
      </c>
      <c r="AK143" s="90">
        <f>IF(ISNA(VLOOKUP($B143,'[1]1718  Exp_Rev Access'!$F$7:$GK$318,30,FALSE)),"",VLOOKUP($B143,'[1]1718  Exp_Rev Access'!$F$7:$GK$318,30,FALSE))</f>
        <v>13860.71</v>
      </c>
      <c r="AL143" s="90">
        <f>IF(ISNA(VLOOKUP($B143,'[1]1718  Exp_Rev Access'!$F$7:$GK$318,31,FALSE)),"",VLOOKUP($B143,'[1]1718  Exp_Rev Access'!$F$7:$GK$318,31,FALSE))</f>
        <v>26984.12</v>
      </c>
      <c r="AM143" s="56">
        <f t="shared" si="443"/>
        <v>372822.37</v>
      </c>
      <c r="AN143" s="92">
        <f t="shared" si="444"/>
        <v>2.2960076879569229E-2</v>
      </c>
      <c r="AO143" s="71">
        <f t="shared" si="445"/>
        <v>320.43177481736149</v>
      </c>
      <c r="AP143" s="90">
        <f>IF(ISNA(VLOOKUP($B143,'[1]1718  Exp_Rev Access'!$F$7:$GK$318,33,FALSE)),"",VLOOKUP($B143,'[1]1718  Exp_Rev Access'!$F$7:$GK$318,33,FALSE))</f>
        <v>7830714.75</v>
      </c>
      <c r="AQ143" s="90">
        <f>IF(ISNA(VLOOKUP($B143,'[1]1718  Exp_Rev Access'!$F$7:$GK$318,34,FALSE)),"",VLOOKUP($B143,'[1]1718  Exp_Rev Access'!$F$7:$GK$318,34,FALSE))</f>
        <v>239258.84</v>
      </c>
      <c r="AR143" s="90">
        <f>IF(ISNA(VLOOKUP($B143,'[1]1718  Exp_Rev Access'!$F$7:$GK$318,35,FALSE)),"",VLOOKUP($B143,'[1]1718  Exp_Rev Access'!$F$7:$GK$318,35,FALSE))</f>
        <v>0</v>
      </c>
      <c r="AS143" s="90">
        <f>IF(ISNA(VLOOKUP($B143,'[1]1718  Exp_Rev Access'!$F$7:$GK$318,36,FALSE)),"",VLOOKUP($B143,'[1]1718  Exp_Rev Access'!$F$7:$GK$318,36,FALSE))</f>
        <v>18.25</v>
      </c>
      <c r="AT143" s="90">
        <f>IF(ISNA(VLOOKUP($B143,'[1]1718  Exp_Rev Access'!$F$7:$GK$318,37,FALSE)),"",VLOOKUP($B143,'[1]1718  Exp_Rev Access'!$F$7:$GK$318,37,FALSE))</f>
        <v>0</v>
      </c>
      <c r="AU143" s="56">
        <f t="shared" si="446"/>
        <v>8069991.8399999999</v>
      </c>
      <c r="AV143" s="93">
        <f t="shared" si="447"/>
        <v>0.49698636126339829</v>
      </c>
      <c r="AW143" s="56">
        <f t="shared" si="448"/>
        <v>6935.9620455522145</v>
      </c>
      <c r="AX143" s="90">
        <f>IF(ISNA(VLOOKUP($B143,'[1]1718  Exp_Rev Access'!$F$7:$GK$318,39,FALSE)),"",VLOOKUP($B143,'[1]1718  Exp_Rev Access'!$F$7:$GK$318,39,FALSE))</f>
        <v>0</v>
      </c>
      <c r="AY143" s="90">
        <f>IF(ISNA(VLOOKUP($B143,'[1]1718  Exp_Rev Access'!$F$7:$GK$318,40,FALSE)),"",VLOOKUP($B143,'[1]1718  Exp_Rev Access'!$F$7:$GK$318,40,FALSE))</f>
        <v>1184428.32</v>
      </c>
      <c r="AZ143" s="90">
        <f>IF(ISNA(VLOOKUP($B143,'[1]1718  Exp_Rev Access'!$F$7:$GK$318,41,FALSE)),"",VLOOKUP($B143,'[1]1718  Exp_Rev Access'!$F$7:$GK$318,41,FALSE))</f>
        <v>68275.210000000006</v>
      </c>
      <c r="BA143" s="90">
        <f>IF(ISNA(VLOOKUP($B143,'[1]1718  Exp_Rev Access'!$F$7:$GK$318,42,FALSE)),"",VLOOKUP($B143,'[1]1718  Exp_Rev Access'!$F$7:$GK$318,42,FALSE))</f>
        <v>0</v>
      </c>
      <c r="BB143" s="90">
        <f>IF(ISNA(VLOOKUP($B143,'[1]1718  Exp_Rev Access'!$F$7:$GK$318,43,FALSE)),"",VLOOKUP($B143,'[1]1718  Exp_Rev Access'!$F$7:$GK$318,43,FALSE))</f>
        <v>0</v>
      </c>
      <c r="BC143" s="90">
        <f>IF(ISNA(VLOOKUP($B143,'[1]1718  Exp_Rev Access'!$F$7:$GK$318,44,FALSE)),"",VLOOKUP($B143,'[1]1718  Exp_Rev Access'!$F$7:$GK$318,44,FALSE))</f>
        <v>477138.49</v>
      </c>
      <c r="BD143" s="90">
        <f>IF(ISNA(VLOOKUP($B143,'[1]1718  Exp_Rev Access'!$F$7:$GK$318,45,FALSE)),"",VLOOKUP($B143,'[1]1718  Exp_Rev Access'!$F$7:$GK$318,45,FALSE))</f>
        <v>0</v>
      </c>
      <c r="BE143" s="90">
        <f>IF(ISNA(VLOOKUP($B143,'[1]1718  Exp_Rev Access'!$F$7:$GK$318,46,FALSE)),"",VLOOKUP($B143,'[1]1718  Exp_Rev Access'!$F$7:$GK$318,46,FALSE))</f>
        <v>78078.19</v>
      </c>
      <c r="BF143" s="90">
        <f>IF(ISNA(VLOOKUP($B143,'[1]1718  Exp_Rev Access'!$F$7:$GK$318,47,FALSE)),"",VLOOKUP($B143,'[1]1718  Exp_Rev Access'!$F$7:$GK$318,47,FALSE))</f>
        <v>0</v>
      </c>
      <c r="BG143" s="90">
        <f>IF(ISNA(VLOOKUP($B143,'[1]1718  Exp_Rev Access'!$F$7:$GK$318,48,FALSE)),"",VLOOKUP($B143,'[1]1718  Exp_Rev Access'!$F$7:$GK$318,48,FALSE))</f>
        <v>43886.23</v>
      </c>
      <c r="BH143" s="90">
        <f>IF(ISNA(VLOOKUP($B143,'[1]1718  Exp_Rev Access'!$F$7:$GK$318,49,FALSE)),"",VLOOKUP($B143,'[1]1718  Exp_Rev Access'!$F$7:$GK$318,49,FALSE))</f>
        <v>25586.38</v>
      </c>
      <c r="BI143" s="90">
        <f>IF(ISNA(VLOOKUP($B143,'[1]1718  Exp_Rev Access'!$F$7:$GK$318,50,FALSE)),"",VLOOKUP($B143,'[1]1718  Exp_Rev Access'!$F$7:$GK$318,50,FALSE))</f>
        <v>0</v>
      </c>
      <c r="BJ143" s="90">
        <f>IF(ISNA(VLOOKUP($B143,'[1]1718  Exp_Rev Access'!$F$7:$GK$318,51,FALSE)),"",VLOOKUP($B143,'[1]1718  Exp_Rev Access'!$F$7:$GK$318,51,FALSE))</f>
        <v>6450.51</v>
      </c>
      <c r="BK143" s="90">
        <f>IF(ISNA(VLOOKUP($B143,'[1]1718  Exp_Rev Access'!$F$7:$GK$318,52,FALSE)),"",VLOOKUP($B143,'[1]1718  Exp_Rev Access'!$F$7:$GK$318,52,FALSE))</f>
        <v>532722.24</v>
      </c>
      <c r="BL143" s="90">
        <f>IF(ISNA(VLOOKUP($B143,'[1]1718  Exp_Rev Access'!$F$7:$GK$318,53,FALSE)),"",VLOOKUP($B143,'[1]1718  Exp_Rev Access'!$F$7:$GK$318,53,FALSE))</f>
        <v>29627</v>
      </c>
      <c r="BM143" s="90">
        <f>IF(ISNA(VLOOKUP($B143,'[1]1718  Exp_Rev Access'!$F$7:$GK$318,54,FALSE)),"",VLOOKUP($B143,'[1]1718  Exp_Rev Access'!$F$7:$GK$318,54,FALSE))</f>
        <v>0</v>
      </c>
      <c r="BN143" s="90">
        <f>IF(ISNA(VLOOKUP($B143,'[1]1718  Exp_Rev Access'!$F$7:$GK$318,55,FALSE)),"",VLOOKUP($B143,'[1]1718  Exp_Rev Access'!$F$7:$GK$318,55,FALSE))</f>
        <v>0</v>
      </c>
      <c r="BO143" s="90">
        <f>IF(ISNA(VLOOKUP($B143,'[1]1718  Exp_Rev Access'!$F$7:$GK$318,56,FALSE)),"",VLOOKUP($B143,'[1]1718  Exp_Rev Access'!$F$7:$GK$318,56,FALSE))</f>
        <v>0</v>
      </c>
      <c r="BP143" s="90">
        <f>IF(ISNA(VLOOKUP($B143,'[1]1718  Exp_Rev Access'!$F$7:$GK$318,57,FALSE)),"",VLOOKUP($B143,'[1]1718  Exp_Rev Access'!$F$7:$GK$318,57,FALSE))</f>
        <v>0</v>
      </c>
      <c r="BQ143" s="90">
        <f>IF(ISNA(VLOOKUP($B143,'[1]1718  Exp_Rev Access'!$F$7:$GK$318,58,FALSE)),"",VLOOKUP($B143,'[1]1718  Exp_Rev Access'!$F$7:$GK$318,58,FALSE))</f>
        <v>0</v>
      </c>
      <c r="BR143" s="90">
        <f>IF(ISNA(VLOOKUP($B143,'[1]1718  Exp_Rev Access'!$F$7:$GK$318,59,FALSE)),"",VLOOKUP($B143,'[1]1718  Exp_Rev Access'!$F$7:$GK$318,59,FALSE))</f>
        <v>0</v>
      </c>
      <c r="BS143" s="90">
        <f>IF(ISNA(VLOOKUP($B143,'[1]1718  Exp_Rev Access'!$F$7:$GK$318,60,FALSE)),"",VLOOKUP($B143,'[1]1718  Exp_Rev Access'!$F$7:$GK$318,60,FALSE))</f>
        <v>0</v>
      </c>
      <c r="BT143" s="90">
        <f>IF(ISNA(VLOOKUP($B143,'[1]1718  Exp_Rev Access'!$F$7:$GK$318,61,FALSE)),"",VLOOKUP($B143,'[1]1718  Exp_Rev Access'!$F$7:$GK$318,61,FALSE))</f>
        <v>0</v>
      </c>
      <c r="BU143" s="90">
        <f>IF(ISNA(VLOOKUP($B143,'[1]1718  Exp_Rev Access'!$F$7:$GK$318,62,FALSE)),"",VLOOKUP($B143,'[1]1718  Exp_Rev Access'!$F$7:$GK$318,62,FALSE))</f>
        <v>0</v>
      </c>
      <c r="BV143" s="56">
        <f t="shared" si="449"/>
        <v>2446192.5699999998</v>
      </c>
      <c r="BW143" s="92">
        <f t="shared" si="458"/>
        <v>0.15064753080516877</v>
      </c>
      <c r="BX143" s="71">
        <f t="shared" si="459"/>
        <v>2102.4431198968632</v>
      </c>
      <c r="BY143" s="90">
        <f>IF(ISNA(VLOOKUP($B143,'[1]1718  Exp_Rev Access'!$F$7:$GK$318,64,FALSE)),"",VLOOKUP($B143,'[1]1718  Exp_Rev Access'!$F$7:$GK$318,64,FALSE))</f>
        <v>0</v>
      </c>
      <c r="BZ143" s="90">
        <f>IF(ISNA(VLOOKUP($B143,'[1]1718  Exp_Rev Access'!$F$7:$GK$318,65,FALSE)),"",VLOOKUP($B143,'[1]1718  Exp_Rev Access'!$F$7:$GK$318,65,FALSE))</f>
        <v>0</v>
      </c>
      <c r="CA143" s="90">
        <f>IF(ISNA(VLOOKUP($B143,'[1]1718  Exp_Rev Access'!$F$7:$GK$318,66,FALSE)),"",VLOOKUP($B143,'[1]1718  Exp_Rev Access'!$F$7:$GK$318,66,FALSE))</f>
        <v>0</v>
      </c>
      <c r="CB143" s="90">
        <f>IF(ISNA(VLOOKUP($B143,'[1]1718  Exp_Rev Access'!$F$7:$GK$318,67,FALSE)),"",VLOOKUP($B143,'[1]1718  Exp_Rev Access'!$F$7:$GK$318,67,FALSE))</f>
        <v>0</v>
      </c>
      <c r="CC143" s="90">
        <f>IF(ISNA(VLOOKUP($B143,'[1]1718  Exp_Rev Access'!$F$7:$GK$318,68,FALSE)),"",VLOOKUP($B143,'[1]1718  Exp_Rev Access'!$F$7:$GK$318,68,FALSE))</f>
        <v>188348.83</v>
      </c>
      <c r="CD143" s="90">
        <f>IF(ISNA(VLOOKUP($B143,'[1]1718  Exp_Rev Access'!$F$7:$GK$318,69,FALSE)),"",VLOOKUP($B143,'[1]1718  Exp_Rev Access'!$F$7:$GK$318,69,FALSE))</f>
        <v>0</v>
      </c>
      <c r="CE143" s="56">
        <f t="shared" si="437"/>
        <v>188348.83</v>
      </c>
      <c r="CF143" s="92">
        <f t="shared" si="450"/>
        <v>1.159936732599204E-2</v>
      </c>
      <c r="CG143" s="78">
        <f t="shared" si="451"/>
        <v>161.88124623979374</v>
      </c>
      <c r="CH143" s="90">
        <f>IF(ISNA(VLOOKUP($B143,'[1]1718  Exp_Rev Access'!$F$7:$GK$318,$CH$2,FALSE)),"",VLOOKUP($B143,'[1]1718  Exp_Rev Access'!$F$7:$GK$318,$CH$2,FALSE))</f>
        <v>0</v>
      </c>
      <c r="CI143" s="90">
        <f>IF(ISNA(VLOOKUP($B143,'[1]1718  Exp_Rev Access'!$F$7:$GK$318,$CI$2,FALSE)),"",VLOOKUP($B143,'[1]1718  Exp_Rev Access'!$F$7:$GK$318,$CI$2,FALSE))</f>
        <v>0</v>
      </c>
      <c r="CJ143" s="90">
        <f>IF(ISNA(VLOOKUP($B143,'[1]1718  Exp_Rev Access'!$F$7:$GK$318,$CJ$2,FALSE)),"",VLOOKUP($B143,'[1]1718  Exp_Rev Access'!$F$7:$GK$318,$CJ$2,FALSE))</f>
        <v>0</v>
      </c>
      <c r="CK143" s="90">
        <f>IF(ISNA(VLOOKUP($B143,'[1]1718  Exp_Rev Access'!$F$7:$GK$318,$CK$2,FALSE)),"",VLOOKUP($B143,'[1]1718  Exp_Rev Access'!$F$7:$GK$318,$CK$2,FALSE))</f>
        <v>0</v>
      </c>
      <c r="CL143" s="90">
        <f>IF(ISNA(VLOOKUP($B143,'[1]1718  Exp_Rev Access'!$F$7:$GK$318,$CL$2,FALSE)),"",VLOOKUP($B143,'[1]1718  Exp_Rev Access'!$F$7:$GK$318,$CL$2,FALSE))</f>
        <v>0</v>
      </c>
      <c r="CM143" s="90">
        <f>IF(ISNA(VLOOKUP($B143,'[1]1718  Exp_Rev Access'!$F$7:$GK$318,$CM$2,FALSE)),"",VLOOKUP($B143,'[1]1718  Exp_Rev Access'!$F$7:$GK$318,$CM$2,FALSE))</f>
        <v>0</v>
      </c>
      <c r="CN143" s="90">
        <f>IF(ISNA(VLOOKUP($B143,'[1]1718  Exp_Rev Access'!$F$7:$GK$318,$CN$2,FALSE)),"",VLOOKUP($B143,'[1]1718  Exp_Rev Access'!$F$7:$GK$318,$CN$2,FALSE))</f>
        <v>0</v>
      </c>
      <c r="CO143" s="90">
        <f>IF(ISNA(VLOOKUP($B143,'[1]1718  Exp_Rev Access'!$F$7:$GK$318,$CO$2,FALSE)),"",VLOOKUP($B143,'[1]1718  Exp_Rev Access'!$F$7:$GK$318,$CO$2,FALSE))</f>
        <v>0</v>
      </c>
      <c r="CP143" s="90">
        <f>IF(ISNA(VLOOKUP($B143,'[1]1718  Exp_Rev Access'!$F$7:$GK$318,$CP$2,FALSE)),"",VLOOKUP($B143,'[1]1718  Exp_Rev Access'!$F$7:$GK$318,$CP$2,FALSE))</f>
        <v>0</v>
      </c>
      <c r="CQ143" s="90">
        <f>IF(ISNA(VLOOKUP($B143,'[1]1718  Exp_Rev Access'!$F$7:$GK$318,$CQ$2,FALSE)),"",VLOOKUP($B143,'[1]1718  Exp_Rev Access'!$F$7:$GK$318,$CQ$2,FALSE))</f>
        <v>287249</v>
      </c>
      <c r="CR143" s="90">
        <f>IF(ISNA(VLOOKUP($B143,'[1]1718  Exp_Rev Access'!$F$7:$GK$318,$CR$2,FALSE)),"",VLOOKUP($B143,'[1]1718  Exp_Rev Access'!$F$7:$GK$318,$CR$2,FALSE))</f>
        <v>0</v>
      </c>
      <c r="CS143" s="90">
        <f>IF(ISNA(VLOOKUP($B143,'[1]1718  Exp_Rev Access'!$F$7:$GK$318,$CS$2,FALSE)),"",VLOOKUP($B143,'[1]1718  Exp_Rev Access'!$F$7:$GK$318,$CS$2,FALSE))</f>
        <v>54206.33</v>
      </c>
      <c r="CT143" s="90">
        <f>IF(ISNA(VLOOKUP($B143,'[1]1718  Exp_Rev Access'!$F$7:$GK$318,$CT$2,FALSE)),"",VLOOKUP($B143,'[1]1718  Exp_Rev Access'!$F$7:$GK$318,$CT$2,FALSE))</f>
        <v>0</v>
      </c>
      <c r="CU143" s="90">
        <f>IF(ISNA(VLOOKUP($B143,'[1]1718  Exp_Rev Access'!$F$7:$GK$318,$CU$2,FALSE)),"",VLOOKUP($B143,'[1]1718  Exp_Rev Access'!$F$7:$GK$318,$CU$2,FALSE))</f>
        <v>474269.81</v>
      </c>
      <c r="CV143" s="90">
        <f>IF(ISNA(VLOOKUP($B143,'[1]1718  Exp_Rev Access'!$F$7:$GK$318,$CV$2,FALSE)),"",VLOOKUP($B143,'[1]1718  Exp_Rev Access'!$F$7:$GK$318,$CV$2,FALSE))</f>
        <v>98605.53</v>
      </c>
      <c r="CW143" s="90">
        <f>IF(ISNA(VLOOKUP($B143,'[1]1718  Exp_Rev Access'!$F$7:$GK$318,$CW$2,FALSE)),"",VLOOKUP($B143,'[1]1718  Exp_Rev Access'!$F$7:$GK$318,$CW$2,FALSE))</f>
        <v>0</v>
      </c>
      <c r="CX143" s="90">
        <f>IF(ISNA(VLOOKUP($B143,'[1]1718  Exp_Rev Access'!$F$7:$GK$318,$CX$2,FALSE)),"",VLOOKUP($B143,'[1]1718  Exp_Rev Access'!$F$7:$GK$318,$CX$2,FALSE))</f>
        <v>0</v>
      </c>
      <c r="CY143" s="90">
        <f>IF(ISNA(VLOOKUP($B143,'[1]1718  Exp_Rev Access'!$F$7:$GK$318,$CY$2,FALSE)),"",VLOOKUP($B143,'[1]1718  Exp_Rev Access'!$F$7:$GK$318,$CY$2,FALSE))</f>
        <v>0</v>
      </c>
      <c r="CZ143" s="90">
        <f>IF(ISNA(VLOOKUP($B143,'[1]1718  Exp_Rev Access'!$F$7:$GK$318,$CZ$2,FALSE)),"",VLOOKUP($B143,'[1]1718  Exp_Rev Access'!$F$7:$GK$318,$CZ$2,FALSE))</f>
        <v>0</v>
      </c>
      <c r="DA143" s="90">
        <f>IF(ISNA(VLOOKUP($B143,'[1]1718  Exp_Rev Access'!$F$7:$GK$318,$DA$2,FALSE)),"",VLOOKUP($B143,'[1]1718  Exp_Rev Access'!$F$7:$GK$318,$DA$2,FALSE))</f>
        <v>0</v>
      </c>
      <c r="DB143" s="90">
        <f>IF(ISNA(VLOOKUP($B143,'[1]1718  Exp_Rev Access'!$F$7:$GK$318,$DB$2,FALSE)),"",VLOOKUP($B143,'[1]1718  Exp_Rev Access'!$F$7:$GK$318,$DB$2,FALSE))</f>
        <v>0</v>
      </c>
      <c r="DC143" s="90">
        <f>IF(ISNA(VLOOKUP($B143,'[1]1718  Exp_Rev Access'!$F$7:$GK$318,$DC$2,FALSE)),"",VLOOKUP($B143,'[1]1718  Exp_Rev Access'!$F$7:$GK$318,$DC$2,FALSE))</f>
        <v>0</v>
      </c>
      <c r="DD143" s="90">
        <f>IF(ISNA(VLOOKUP($B143,'[1]1718  Exp_Rev Access'!$F$7:$GK$318,$DD$2,FALSE)),"",VLOOKUP($B143,'[1]1718  Exp_Rev Access'!$F$7:$GK$318,$DD$2,FALSE))</f>
        <v>0</v>
      </c>
      <c r="DE143" s="90">
        <f>IF(ISNA(VLOOKUP($B143,'[1]1718  Exp_Rev Access'!$F$7:$GK$318,$DE$2,FALSE)),"",VLOOKUP($B143,'[1]1718  Exp_Rev Access'!$F$7:$GK$318,$DE$2,FALSE))</f>
        <v>0</v>
      </c>
      <c r="DF143" s="90">
        <f>IF(ISNA(VLOOKUP($B143,'[1]1718  Exp_Rev Access'!$F$7:$GK$318,$DF$2,FALSE)),"",VLOOKUP($B143,'[1]1718  Exp_Rev Access'!$F$7:$GK$318,$DF$2,FALSE))</f>
        <v>0</v>
      </c>
      <c r="DG143" s="90">
        <f>IF(ISNA(VLOOKUP($B143,'[1]1718  Exp_Rev Access'!$F$7:$GK$318,$DG$2,FALSE)),"",VLOOKUP($B143,'[1]1718  Exp_Rev Access'!$F$7:$GK$318,$DG$2,FALSE))</f>
        <v>0</v>
      </c>
      <c r="DH143" s="90">
        <f>IF(ISNA(VLOOKUP($B143,'[1]1718  Exp_Rev Access'!$F$7:$GK$318,$DH$2,FALSE)),"",VLOOKUP($B143,'[1]1718  Exp_Rev Access'!$F$7:$GK$318,$DH$2,FALSE))</f>
        <v>0</v>
      </c>
      <c r="DI143" s="90">
        <f>IF(ISNA(VLOOKUP($B143,'[1]1718  Exp_Rev Access'!$F$7:$GK$318,$DI$2,FALSE)),"",VLOOKUP($B143,'[1]1718  Exp_Rev Access'!$F$7:$GK$318,$DI$2,FALSE))</f>
        <v>225263.01</v>
      </c>
      <c r="DJ143" s="90">
        <f>IF(ISNA(VLOOKUP($B143,'[1]1718  Exp_Rev Access'!$F$7:$GK$318,$DJ$2,FALSE)),"",VLOOKUP($B143,'[1]1718  Exp_Rev Access'!$F$7:$GK$318,$DJ$2,FALSE))</f>
        <v>0</v>
      </c>
      <c r="DK143" s="90">
        <f>IF(ISNA(VLOOKUP($B143,'[1]1718  Exp_Rev Access'!$F$7:$GK$318,$DK$2,FALSE)),"",VLOOKUP($B143,'[1]1718  Exp_Rev Access'!$F$7:$GK$318,$DK$2,FALSE))</f>
        <v>35431.19</v>
      </c>
      <c r="DL143" s="90">
        <f>IF(ISNA(VLOOKUP($B143,'[1]1718  Exp_Rev Access'!$F$7:$GK$318,$DL$2,FALSE)),"",VLOOKUP($B143,'[1]1718  Exp_Rev Access'!$F$7:$GK$318,$DL$2,FALSE))</f>
        <v>0</v>
      </c>
      <c r="DM143" s="90">
        <f>IF(ISNA(VLOOKUP($B143,'[1]1718  Exp_Rev Access'!$F$7:$GK$318,$DM$2,FALSE)),"",VLOOKUP($B143,'[1]1718  Exp_Rev Access'!$F$7:$GK$318,$DM$2,FALSE))</f>
        <v>0</v>
      </c>
      <c r="DN143" s="90">
        <f>IF(ISNA(VLOOKUP($B143,'[1]1718  Exp_Rev Access'!$F$7:$GK$318,$DN$2,FALSE)),"",VLOOKUP($B143,'[1]1718  Exp_Rev Access'!$F$7:$GK$318,$DN$2,FALSE))</f>
        <v>0</v>
      </c>
      <c r="DO143" s="90">
        <f>IF(ISNA(VLOOKUP($B143,'[1]1718  Exp_Rev Access'!$F$7:$GK$318,$DO$2,FALSE)),"",VLOOKUP($B143,'[1]1718  Exp_Rev Access'!$F$7:$GK$318,$DO$2,FALSE))</f>
        <v>0</v>
      </c>
      <c r="DP143" s="90">
        <f>IF(ISNA(VLOOKUP($B143,'[1]1718  Exp_Rev Access'!$F$7:$GK$318,$DP$2,FALSE)),"",VLOOKUP($B143,'[1]1718  Exp_Rev Access'!$F$7:$GK$318,$DP$2,FALSE))</f>
        <v>0</v>
      </c>
      <c r="DQ143" s="90">
        <f>IF(ISNA(VLOOKUP($B143,'[1]1718  Exp_Rev Access'!$F$7:$GK$318,$DQ$2,FALSE)),"",VLOOKUP($B143,'[1]1718  Exp_Rev Access'!$F$7:$GK$318,$DQ$2,FALSE))</f>
        <v>0</v>
      </c>
      <c r="DR143" s="90">
        <f>IF(ISNA(VLOOKUP($B143,'[1]1718  Exp_Rev Access'!$F$7:$GK$318,$DR$2,FALSE)),"",VLOOKUP($B143,'[1]1718  Exp_Rev Access'!$F$7:$GK$318,$DR$2,FALSE))</f>
        <v>0</v>
      </c>
      <c r="DS143" s="90">
        <f>IF(ISNA(VLOOKUP($B143,'[1]1718  Exp_Rev Access'!$F$7:$GK$318,$DS$2,FALSE)),"",VLOOKUP($B143,'[1]1718  Exp_Rev Access'!$F$7:$GK$318,$DS$2,FALSE))</f>
        <v>0</v>
      </c>
      <c r="DT143" s="90">
        <f>IF(ISNA(VLOOKUP($B143,'[1]1718  Exp_Rev Access'!$F$7:$GK$318,$DT$2,FALSE)),"",VLOOKUP($B143,'[1]1718  Exp_Rev Access'!$F$7:$GK$318,$DT$2,FALSE))</f>
        <v>0</v>
      </c>
      <c r="DU143" s="90">
        <f>IF(ISNA(VLOOKUP($B143,'[1]1718  Exp_Rev Access'!$F$7:$GK$318,$DU$2,FALSE)),"",VLOOKUP($B143,'[1]1718  Exp_Rev Access'!$F$7:$GK$318,$DU$2,FALSE))</f>
        <v>0</v>
      </c>
      <c r="DV143" s="90">
        <f>IF(ISNA(VLOOKUP($B143,'[1]1718  Exp_Rev Access'!$F$7:$GK$318,$DV$2,FALSE)),"",VLOOKUP($B143,'[1]1718  Exp_Rev Access'!$F$7:$GK$318,$DV$2,FALSE))</f>
        <v>0</v>
      </c>
      <c r="DW143" s="90">
        <f>IF(ISNA(VLOOKUP($B143,'[1]1718  Exp_Rev Access'!$F$7:$GK$318,$DW$2,FALSE)),"",VLOOKUP($B143,'[1]1718  Exp_Rev Access'!$F$7:$GK$318,$DW$2,FALSE))</f>
        <v>0</v>
      </c>
      <c r="DX143" s="90">
        <f>IF(ISNA(VLOOKUP($B143,'[1]1718  Exp_Rev Access'!$F$7:$GK$318,$DX$2,FALSE)),"",VLOOKUP($B143,'[1]1718  Exp_Rev Access'!$F$7:$GK$318,$DX$2,FALSE))</f>
        <v>0</v>
      </c>
      <c r="DY143" s="90">
        <f>IF(ISNA(VLOOKUP($B143,'[1]1718  Exp_Rev Access'!$F$7:$GK$318,$DY$2,FALSE)),"",VLOOKUP($B143,'[1]1718  Exp_Rev Access'!$F$7:$GK$318,$DY$2,FALSE))</f>
        <v>0</v>
      </c>
      <c r="DZ143" s="90">
        <f>IF(ISNA(VLOOKUP($B143,'[1]1718  Exp_Rev Access'!$F$7:$GK$318,$DZ$2,FALSE)),"",VLOOKUP($B143,'[1]1718  Exp_Rev Access'!$F$7:$GK$318,$DZ$2,FALSE))</f>
        <v>0</v>
      </c>
      <c r="EA143" s="90">
        <f>IF(ISNA(VLOOKUP($B143,'[1]1718  Exp_Rev Access'!$F$7:$GK$318,$EA$2,FALSE)),"",VLOOKUP($B143,'[1]1718  Exp_Rev Access'!$F$7:$GK$318,$EA$2,FALSE))</f>
        <v>0</v>
      </c>
      <c r="EB143" s="90">
        <f>IF(ISNA(VLOOKUP($B143,'[1]1718  Exp_Rev Access'!$F$7:$GK$318,$EB$2,FALSE)),"",VLOOKUP($B143,'[1]1718  Exp_Rev Access'!$F$7:$GK$318,$EB$2,FALSE))</f>
        <v>0</v>
      </c>
      <c r="EC143" s="90">
        <f>IF(ISNA(VLOOKUP($B143,'[1]1718  Exp_Rev Access'!$F$7:$GK$318,$EC$2,FALSE)),"",VLOOKUP($B143,'[1]1718  Exp_Rev Access'!$F$7:$GK$318,$EC$2,FALSE))</f>
        <v>0</v>
      </c>
      <c r="ED143" s="90">
        <f>IF(ISNA(VLOOKUP($B143,'[1]1718  Exp_Rev Access'!$F$7:$GK$318,$ED$2,FALSE)),"",VLOOKUP($B143,'[1]1718  Exp_Rev Access'!$F$7:$GK$318,$ED$2,FALSE))</f>
        <v>0</v>
      </c>
      <c r="EE143" s="90">
        <f>IF(ISNA(VLOOKUP($B143,'[1]1718  Exp_Rev Access'!$F$7:$GK$318,$EE$2,FALSE)),"",VLOOKUP($B143,'[1]1718  Exp_Rev Access'!$F$7:$GK$318,$EE$2,FALSE))</f>
        <v>0</v>
      </c>
      <c r="EF143" s="90">
        <f>IF(ISNA(VLOOKUP($B143,'[1]1718  Exp_Rev Access'!$F$7:$GK$318,$EF$2,FALSE)),"",VLOOKUP($B143,'[1]1718  Exp_Rev Access'!$F$7:$GK$318,$EF$2,FALSE))</f>
        <v>0</v>
      </c>
      <c r="EG143" s="90">
        <f>IF(ISNA(VLOOKUP($B143,'[1]1718  Exp_Rev Access'!$F$7:$GK$318,$EG$2,FALSE)),"",VLOOKUP($B143,'[1]1718  Exp_Rev Access'!$F$7:$GK$318,$EG$2,FALSE))</f>
        <v>0</v>
      </c>
      <c r="EH143" s="90">
        <f>IF(ISNA(VLOOKUP($B143,'[1]1718  Exp_Rev Access'!$F$7:$GK$318,$EH$2,FALSE)),"",VLOOKUP($B143,'[1]1718  Exp_Rev Access'!$F$7:$GK$318,$EH$2,FALSE))</f>
        <v>0</v>
      </c>
      <c r="EI143" s="90">
        <f>IF(ISNA(VLOOKUP($B143,'[1]1718  Exp_Rev Access'!$F$7:$GK$318,$EI$2,FALSE)),"",VLOOKUP($B143,'[1]1718  Exp_Rev Access'!$F$7:$GK$318,$EI$2,FALSE))</f>
        <v>0</v>
      </c>
      <c r="EJ143" s="90">
        <f>IF(ISNA(VLOOKUP($B143,'[1]1718  Exp_Rev Access'!$F$7:$GK$318,$EJ$2,FALSE)),"",VLOOKUP($B143,'[1]1718  Exp_Rev Access'!$F$7:$GK$318,$EJ$2,FALSE))</f>
        <v>0</v>
      </c>
      <c r="EK143" s="90">
        <f>IF(ISNA(VLOOKUP($B143,'[1]1718  Exp_Rev Access'!$F$7:$GK$318,$EK$2,FALSE)),"",VLOOKUP($B143,'[1]1718  Exp_Rev Access'!$F$7:$GK$318,$EK$2,FALSE))</f>
        <v>0</v>
      </c>
      <c r="EL143" s="90">
        <f>IF(ISNA(VLOOKUP($B143,'[1]1718  Exp_Rev Access'!$F$7:$GK$318,$EL$2,FALSE)),"",VLOOKUP($B143,'[1]1718  Exp_Rev Access'!$F$7:$GK$318,$EL$2,FALSE))</f>
        <v>0</v>
      </c>
      <c r="EM143" s="90">
        <f>IF(ISNA(VLOOKUP($B143,'[1]1718  Exp_Rev Access'!$F$7:$GK$318,$EM$2,FALSE)),"",VLOOKUP($B143,'[1]1718  Exp_Rev Access'!$F$7:$GK$318,$EM$2,FALSE))</f>
        <v>0</v>
      </c>
      <c r="EN143" s="90">
        <f>IF(ISNA(VLOOKUP($B143,'[1]1718  Exp_Rev Access'!$F$7:$GK$318,$EN$2,FALSE)),"",VLOOKUP($B143,'[1]1718  Exp_Rev Access'!$F$7:$GK$318,$EN$2,FALSE))</f>
        <v>16766.25</v>
      </c>
      <c r="EO143" s="90">
        <f>IF(ISNA(VLOOKUP($B143,'[1]1718  Exp_Rev Access'!$F$7:$GK$318,$EO$2,FALSE)),"",VLOOKUP($B143,'[1]1718  Exp_Rev Access'!$F$7:$GK$318,$EO$2,FALSE))</f>
        <v>0</v>
      </c>
      <c r="EP143" s="90">
        <f>IF(ISNA(VLOOKUP($B143,'[1]1718  Exp_Rev Access'!$F$7:$GK$318,$EP$2,FALSE)),"",VLOOKUP($B143,'[1]1718  Exp_Rev Access'!$F$7:$GK$318,$EP$2,FALSE))</f>
        <v>0</v>
      </c>
      <c r="EQ143" s="90">
        <f>IF(ISNA(VLOOKUP($B143,'[1]1718  Exp_Rev Access'!$F$7:$GK$318,$EQ$2,FALSE)),"",VLOOKUP($B143,'[1]1718  Exp_Rev Access'!$F$7:$GK$318,$EQ$2,FALSE))</f>
        <v>0</v>
      </c>
      <c r="ER143" s="90">
        <f>IF(ISNA(VLOOKUP($B143,'[1]1718  Exp_Rev Access'!$F$7:$GK$318,$ER$2,FALSE)),"",VLOOKUP($B143,'[1]1718  Exp_Rev Access'!$F$7:$GK$318,$ER$2,FALSE))</f>
        <v>0</v>
      </c>
      <c r="ES143" s="90">
        <f>IF(ISNA(VLOOKUP($B143,'[1]1718  Exp_Rev Access'!$F$7:$GK$318,$ES$2,FALSE)),"",VLOOKUP($B143,'[1]1718  Exp_Rev Access'!$F$7:$GK$318,$ES$2,FALSE))</f>
        <v>0</v>
      </c>
      <c r="ET143" s="90">
        <f>IF(ISNA(VLOOKUP($B143,'[1]1718  Exp_Rev Access'!$F$7:$GK$318,$ET$2,FALSE)),"",VLOOKUP($B143,'[1]1718  Exp_Rev Access'!$F$7:$GK$318,$ET$2,FALSE))</f>
        <v>0</v>
      </c>
      <c r="EU143" s="90">
        <f>IF(ISNA(VLOOKUP($B143,'[1]1718  Exp_Rev Access'!$F$7:$GK$318,$EU$2,FALSE)),"",VLOOKUP($B143,'[1]1718  Exp_Rev Access'!$F$7:$GK$318,$EU$2,FALSE))</f>
        <v>0</v>
      </c>
      <c r="EV143" s="90">
        <f>IF(ISNA(VLOOKUP($B143,'[1]1718  Exp_Rev Access'!$F$7:$GK$318,$EV$2,FALSE)),"",VLOOKUP($B143,'[1]1718  Exp_Rev Access'!$F$7:$GK$318,$EV$2,FALSE))</f>
        <v>56049.53</v>
      </c>
      <c r="EW143" s="90">
        <f>IF(ISNA(VLOOKUP($B143,'[1]1718  Exp_Rev Access'!$F$7:$GK$318,$EW$2,FALSE)),"",VLOOKUP($B143,'[1]1718  Exp_Rev Access'!$F$7:$GK$318,$EW$2,FALSE))</f>
        <v>0</v>
      </c>
      <c r="EX143" s="90">
        <f>IF(ISNA(VLOOKUP($B143,'[1]1718  Exp_Rev Access'!$F$7:$GK$318,$EX$2,FALSE)),"",VLOOKUP($B143,'[1]1718  Exp_Rev Access'!$F$7:$GK$318,$EX$2,FALSE))</f>
        <v>0</v>
      </c>
      <c r="EY143" s="90">
        <f>IF(ISNA(VLOOKUP($B143,'[1]1718  Exp_Rev Access'!$F$7:$GK$318,$EY$2,FALSE)),"",VLOOKUP($B143,'[1]1718  Exp_Rev Access'!$F$7:$GK$318,$EY$2,FALSE))</f>
        <v>0</v>
      </c>
      <c r="EZ143" s="90">
        <f>IF(ISNA(VLOOKUP($B143,'[1]1718  Exp_Rev Access'!$F$7:$GK$318,$EZ$2,FALSE)),"",VLOOKUP($B143,'[1]1718  Exp_Rev Access'!$F$7:$GK$318,$EZ$2,FALSE))</f>
        <v>0</v>
      </c>
      <c r="FA143" s="90">
        <f>IF(ISNA(VLOOKUP($B143,'[1]1718  Exp_Rev Access'!$F$7:$GK$318,$FA$2,FALSE)),"",VLOOKUP($B143,'[1]1718  Exp_Rev Access'!$F$7:$GK$318,$FA$2,FALSE))</f>
        <v>0</v>
      </c>
      <c r="FB143" s="90">
        <f>IF(ISNA(VLOOKUP($B143,'[1]1718  Exp_Rev Access'!$F$7:$GK$318,$FB$2,FALSE)),"",VLOOKUP($B143,'[1]1718  Exp_Rev Access'!$F$7:$GK$318,$FB$2,FALSE))</f>
        <v>0</v>
      </c>
      <c r="FC143" s="90">
        <f>IF(ISNA(VLOOKUP($B143,'[1]1718  Exp_Rev Access'!$F$7:$GK$318,$FC$2,FALSE)),"",VLOOKUP($B143,'[1]1718  Exp_Rev Access'!$F$7:$GK$318,$FC$2,FALSE))</f>
        <v>0</v>
      </c>
      <c r="FD143" s="90">
        <f>IF(ISNA(VLOOKUP($B143,'[1]1718  Exp_Rev Access'!$F$7:$GK$318,$FD$2,FALSE)),"",VLOOKUP($B143,'[1]1718  Exp_Rev Access'!$F$7:$GK$318,$FD$2,FALSE))</f>
        <v>0</v>
      </c>
      <c r="FE143" s="90">
        <f>IF(ISNA(VLOOKUP($B143,'[1]1718  Exp_Rev Access'!$F$7:$GK$318,$FE$2,FALSE)),"",VLOOKUP($B143,'[1]1718  Exp_Rev Access'!$F$7:$GK$318,$FE$2,FALSE))</f>
        <v>0</v>
      </c>
      <c r="FF143" s="90">
        <f>IF(ISNA(VLOOKUP($B143,'[1]1718  Exp_Rev Access'!$F$7:$GK$318,$FF$2,FALSE)),"",VLOOKUP($B143,'[1]1718  Exp_Rev Access'!$F$7:$GK$318,$FF$2,FALSE))</f>
        <v>0</v>
      </c>
      <c r="FG143" s="90">
        <f>IF(ISNA(VLOOKUP($B143,'[1]1718  Exp_Rev Access'!$F$7:$GK$318,$FG$2,FALSE)),"",VLOOKUP($B143,'[1]1718  Exp_Rev Access'!$F$7:$GK$318,$FG$2,FALSE))</f>
        <v>0</v>
      </c>
      <c r="FH143" s="90">
        <f>IF(ISNA(VLOOKUP($B143,'[1]1718  Exp_Rev Access'!$F$7:$GK$318,$FH$2,FALSE)),"",VLOOKUP($B143,'[1]1718  Exp_Rev Access'!$F$7:$GK$318,$FH$2,FALSE))</f>
        <v>0</v>
      </c>
      <c r="FI143" s="90">
        <f>IF(ISNA(VLOOKUP($B143,'[1]1718  Exp_Rev Access'!$F$7:$GK$318,$FI$2,FALSE)),"",VLOOKUP($B143,'[1]1718  Exp_Rev Access'!$F$7:$GK$318,$FI$2,FALSE))</f>
        <v>0</v>
      </c>
      <c r="FJ143" s="90">
        <f>IF(ISNA(VLOOKUP($B143,'[1]1718  Exp_Rev Access'!$F$7:$GK$318,$FJ$2,FALSE)),"",VLOOKUP($B143,'[1]1718  Exp_Rev Access'!$F$7:$GK$318,$FJ$2,FALSE))</f>
        <v>0</v>
      </c>
      <c r="FK143" s="90">
        <f>IF(ISNA(VLOOKUP($B143,'[1]1718  Exp_Rev Access'!$F$7:$GK$318,$FK$2,FALSE)),"",VLOOKUP($B143,'[1]1718  Exp_Rev Access'!$F$7:$GK$318,$FK$2,FALSE))</f>
        <v>0</v>
      </c>
      <c r="FL143" s="90">
        <f>IF(ISNA(VLOOKUP($B143,'[1]1718  Exp_Rev Access'!$F$7:$GK$318,$FL$2,FALSE)),"",VLOOKUP($B143,'[1]1718  Exp_Rev Access'!$F$7:$GK$318,$FL$2,FALSE))</f>
        <v>0</v>
      </c>
      <c r="FM143" s="90">
        <f>IF(ISNA(VLOOKUP($B143,'[1]1718  Exp_Rev Access'!$F$7:$GK$318,$FM$2,FALSE)),"",VLOOKUP($B143,'[1]1718  Exp_Rev Access'!$F$7:$GK$318,$FM$2,FALSE))</f>
        <v>0</v>
      </c>
      <c r="FN143" s="90">
        <f>IF(ISNA(VLOOKUP($B143,'[1]1718  Exp_Rev Access'!$F$7:$GK$318,$FN$2,FALSE)),"",VLOOKUP($B143,'[1]1718  Exp_Rev Access'!$F$7:$GK$318,$FN$2,FALSE))</f>
        <v>0</v>
      </c>
      <c r="FO143" s="90">
        <f>IF(ISNA(VLOOKUP($B143,'[1]1718  Exp_Rev Access'!$F$7:$GK$318,$FO$2,FALSE)),"",VLOOKUP($B143,'[1]1718  Exp_Rev Access'!$F$7:$GK$318,$FO$2,FALSE))</f>
        <v>0</v>
      </c>
      <c r="FP143" s="90">
        <f>IF(ISNA(VLOOKUP($B143,'[1]1718  Exp_Rev Access'!$F$7:$GK$318,$FP$2,FALSE)),"",VLOOKUP($B143,'[1]1718  Exp_Rev Access'!$F$7:$GK$318,$FP$2,FALSE))</f>
        <v>0</v>
      </c>
      <c r="FQ143" s="90">
        <f>IF(ISNA(VLOOKUP($B143,'[1]1718  Exp_Rev Access'!$F$7:$GK$318,$FQ$2,FALSE)),"",VLOOKUP($B143,'[1]1718  Exp_Rev Access'!$F$7:$GK$318,$FQ$2,FALSE))</f>
        <v>0</v>
      </c>
      <c r="FR143" s="90">
        <f>IF(ISNA(VLOOKUP($B143,'[1]1718  Exp_Rev Access'!$F$7:$GK$318,$FR$2,FALSE)),"",VLOOKUP($B143,'[1]1718  Exp_Rev Access'!$F$7:$GK$318,$FR$2,FALSE))</f>
        <v>28850.68</v>
      </c>
      <c r="FS143" s="56">
        <f t="shared" si="452"/>
        <v>1276691.33</v>
      </c>
      <c r="FT143" s="92">
        <f t="shared" si="453"/>
        <v>7.8624389111306522E-2</v>
      </c>
      <c r="FU143" s="94">
        <f t="shared" si="454"/>
        <v>1097.2851998281051</v>
      </c>
      <c r="FV143" s="95">
        <f>IF(ISNA(VLOOKUP($B143,'[1]1718  Exp_Rev Access'!$F$7:$GK$318,$FV$2,FALSE)),"",VLOOKUP($B143,'[1]1718  Exp_Rev Access'!$F$7:$GK$318,$FV$2,FALSE))</f>
        <v>44747.38</v>
      </c>
      <c r="FW143" s="95">
        <f>IF(ISNA(VLOOKUP($B143,'[1]1718  Exp_Rev Access'!$F$7:$GK$318,$FW$2,FALSE)),"",VLOOKUP($B143,'[1]1718  Exp_Rev Access'!$F$7:$GK$318,$FW$2,FALSE))</f>
        <v>0</v>
      </c>
      <c r="FX143" s="95">
        <f>IF(ISNA(VLOOKUP($B143,'[1]1718  Exp_Rev Access'!$F$7:$GK$318,$FX$2,FALSE)),"",VLOOKUP($B143,'[1]1718  Exp_Rev Access'!$F$7:$GK$318,$FX$2,FALSE))</f>
        <v>0</v>
      </c>
      <c r="FY143" s="95">
        <f>IF(ISNA(VLOOKUP($B143,'[1]1718  Exp_Rev Access'!$F$7:$GK$318,$FY$2,FALSE)),"",VLOOKUP($B143,'[1]1718  Exp_Rev Access'!$F$7:$GK$318,$FY$2,FALSE))</f>
        <v>0</v>
      </c>
      <c r="FZ143" s="95">
        <f>IF(ISNA(VLOOKUP($B143,'[1]1718  Exp_Rev Access'!$F$7:$GK$318,$FZ$2,FALSE)),"",VLOOKUP($B143,'[1]1718  Exp_Rev Access'!$F$7:$GK$318,$FZ$2,FALSE))</f>
        <v>0</v>
      </c>
      <c r="GA143" s="95">
        <f>IF(ISNA(VLOOKUP($B143,'[1]1718  Exp_Rev Access'!$F$7:$GK$318,$GA$2,FALSE)),"",VLOOKUP($B143,'[1]1718  Exp_Rev Access'!$F$7:$GK$318,$GA$2,FALSE))</f>
        <v>0</v>
      </c>
      <c r="GB143" s="95">
        <f>IF(ISNA(VLOOKUP($B143,'[1]1718  Exp_Rev Access'!$F$7:$GK$318,$GB$2,FALSE)),"",VLOOKUP($B143,'[1]1718  Exp_Rev Access'!$F$7:$GK$318,$GB$2,FALSE))</f>
        <v>0</v>
      </c>
      <c r="GC143" s="95">
        <f>IF(ISNA(VLOOKUP($B143,'[1]1718  Exp_Rev Access'!$F$7:$GK$318,$GC$2,FALSE)),"",VLOOKUP($B143,'[1]1718  Exp_Rev Access'!$F$7:$GK$318,$GC$2,FALSE))</f>
        <v>0</v>
      </c>
      <c r="GD143" s="95">
        <f>IF(ISNA(VLOOKUP($B143,'[1]1718  Exp_Rev Access'!$F$7:$GK$318,$GD$2,FALSE)),"",VLOOKUP($B143,'[1]1718  Exp_Rev Access'!$F$7:$GK$318,$GD$2,FALSE))</f>
        <v>0</v>
      </c>
      <c r="GE143" s="95">
        <f>IF(ISNA(VLOOKUP($B143,'[1]1718  Exp_Rev Access'!$F$7:$GK$318,$GE$2,FALSE)),"",VLOOKUP($B143,'[1]1718  Exp_Rev Access'!$F$7:$GK$318,$GE$2,FALSE))</f>
        <v>0</v>
      </c>
      <c r="GF143" s="95">
        <f>IF(ISNA(VLOOKUP($B143,'[1]1718  Exp_Rev Access'!$F$7:$GK$318,$GF$2,FALSE)),"",VLOOKUP($B143,'[1]1718  Exp_Rev Access'!$F$7:$GK$318,$GF$2,FALSE))</f>
        <v>0</v>
      </c>
      <c r="GG143" s="95">
        <f>IF(ISNA(VLOOKUP($B143,'[1]1718  Exp_Rev Access'!$F$7:$GK$318,$GG$2,FALSE)),"",VLOOKUP($B143,'[1]1718  Exp_Rev Access'!$F$7:$GK$318,$GG$2,FALSE))</f>
        <v>0</v>
      </c>
      <c r="GH143" s="95">
        <f>IF(ISNA(VLOOKUP($B143,'[1]1718  Exp_Rev Access'!$F$7:$GK$318,$GH$2,FALSE)),"",VLOOKUP($B143,'[1]1718  Exp_Rev Access'!$F$7:$GK$318,$GH$2,FALSE))</f>
        <v>0</v>
      </c>
      <c r="GI143" s="95">
        <f>IF(ISNA(VLOOKUP($B143,'[1]1718  Exp_Rev Access'!$F$7:$GK$318,$GI$2,FALSE)),"",VLOOKUP($B143,'[1]1718  Exp_Rev Access'!$F$7:$GK$318,$GI$2,FALSE))</f>
        <v>0</v>
      </c>
      <c r="GJ143" s="95">
        <f>IF(ISNA(VLOOKUP($B143,'[1]1718  Exp_Rev Access'!$F$7:$GK$318,$GJ$2,FALSE)),"",VLOOKUP($B143,'[1]1718  Exp_Rev Access'!$F$7:$GK$318,$GJ$2,FALSE))</f>
        <v>0</v>
      </c>
      <c r="GK143" s="95">
        <f>IF(ISNA(VLOOKUP($B143,'[1]1718  Exp_Rev Access'!$F$7:$GK$318,$GK$2,FALSE)),"",VLOOKUP($B143,'[1]1718  Exp_Rev Access'!$F$7:$GK$318,$GK$2,FALSE))</f>
        <v>815.6</v>
      </c>
      <c r="GL143" s="95">
        <f>IF(ISNA(VLOOKUP($B143,'[1]1718  Exp_Rev Access'!$F$7:$GK$318,$GL$2,FALSE)),"",VLOOKUP($B143,'[1]1718  Exp_Rev Access'!$F$7:$GK$318,$GL$2,FALSE))</f>
        <v>0</v>
      </c>
      <c r="GM143" s="95">
        <f>IF(ISNA(VLOOKUP($B143,'[1]1718  Exp_Rev Access'!$F$7:$GK$318,$GM$2,FALSE)),"",VLOOKUP($B143,'[1]1718  Exp_Rev Access'!$F$7:$GK$318,$GM$2,FALSE))</f>
        <v>0</v>
      </c>
      <c r="GN143" s="95">
        <f>IF(ISNA(VLOOKUP($B143,'[1]1718  Exp_Rev Access'!$F$7:$GK$318,$GN$2,FALSE)),"",VLOOKUP($B143,'[1]1718  Exp_Rev Access'!$F$7:$GK$318,$GN$2,FALSE))</f>
        <v>0</v>
      </c>
      <c r="GO143" s="95">
        <f>IF(ISNA(VLOOKUP($B143,'[1]1718  Exp_Rev Access'!$F$7:$GK$318,$GO$2,FALSE)),"",VLOOKUP($B143,'[1]1718  Exp_Rev Access'!$F$7:$GK$318,$GO$2,FALSE))</f>
        <v>0</v>
      </c>
      <c r="GP143" s="95">
        <f>IF(ISNA(VLOOKUP($B143,'[1]1718  Exp_Rev Access'!$F$7:$GK$318,$GP$2,FALSE)),"",VLOOKUP($B143,'[1]1718  Exp_Rev Access'!$F$7:$GK$318,$GP$2,FALSE))</f>
        <v>0</v>
      </c>
      <c r="GQ143" s="95">
        <f>IF(ISNA(VLOOKUP($B143,'[1]1718  Exp_Rev Access'!$F$7:$GK$318,$GQ$2,FALSE)),"",VLOOKUP($B143,'[1]1718  Exp_Rev Access'!$F$7:$GK$318,$GQ$2,FALSE))</f>
        <v>0</v>
      </c>
      <c r="GR143" s="95">
        <f>IF(ISNA(VLOOKUP($B143,'[1]1718  Exp_Rev Access'!$F$7:$GK$318,$GR$2,FALSE)),"",VLOOKUP($B143,'[1]1718  Exp_Rev Access'!$F$7:$GK$318,$GR$2,FALSE))</f>
        <v>0</v>
      </c>
      <c r="GS143" s="95">
        <f>IF(ISNA(VLOOKUP($B143,'[1]1718  Exp_Rev Access'!$F$7:$GK$318,$GS$2,FALSE)),"",VLOOKUP($B143,'[1]1718  Exp_Rev Access'!$F$7:$GK$318,$GS$2,FALSE))</f>
        <v>0</v>
      </c>
      <c r="GT143" s="95">
        <f>IF(ISNA(VLOOKUP($B143,'[1]1718  Exp_Rev Access'!$F$7:$GK$318,$GT$2,FALSE)),"",VLOOKUP($B143,'[1]1718  Exp_Rev Access'!$F$7:$GK$318,$GT$2,FALSE))</f>
        <v>157702.57999999999</v>
      </c>
      <c r="GU143" s="56">
        <f t="shared" si="455"/>
        <v>203265.56</v>
      </c>
      <c r="GV143" s="92">
        <f t="shared" si="456"/>
        <v>1.2518006590024874E-2</v>
      </c>
      <c r="GW143" s="96">
        <f t="shared" si="457"/>
        <v>174.70181349376884</v>
      </c>
    </row>
    <row r="144" spans="1:222" s="97" customFormat="1" x14ac:dyDescent="0.3">
      <c r="A144" s="98"/>
      <c r="B144" s="99"/>
      <c r="C144" s="82" t="s">
        <v>185</v>
      </c>
      <c r="D144" s="111">
        <f>SUM(D139:D143)</f>
        <v>2823.7999999999997</v>
      </c>
      <c r="E144" s="112">
        <f>SUM(E139:E143)</f>
        <v>38873229.670000002</v>
      </c>
      <c r="F144" s="113">
        <f>N144+AM144+AU144+BV144+CE144+FS144+GU144</f>
        <v>38873229.669999994</v>
      </c>
      <c r="G144" s="113">
        <f t="shared" si="439"/>
        <v>0</v>
      </c>
      <c r="H144" s="103">
        <f>SUM(H139:H143)</f>
        <v>7822141.79</v>
      </c>
      <c r="I144" s="103">
        <f t="shared" ref="I144:M144" si="460">SUM(I139:I143)</f>
        <v>0</v>
      </c>
      <c r="J144" s="103">
        <f t="shared" si="460"/>
        <v>0</v>
      </c>
      <c r="K144" s="103">
        <f t="shared" si="460"/>
        <v>95813.8</v>
      </c>
      <c r="L144" s="103">
        <f t="shared" si="460"/>
        <v>0</v>
      </c>
      <c r="M144" s="103">
        <f t="shared" si="460"/>
        <v>36351.18</v>
      </c>
      <c r="N144" s="102">
        <f t="shared" si="440"/>
        <v>7954306.7699999996</v>
      </c>
      <c r="O144" s="58">
        <f t="shared" si="441"/>
        <v>0.20462171107276561</v>
      </c>
      <c r="P144" s="102">
        <f t="shared" si="442"/>
        <v>2816.8803633401799</v>
      </c>
      <c r="Q144" s="103">
        <f>SUM(Q139:Q143)</f>
        <v>70626.569999999992</v>
      </c>
      <c r="R144" s="103">
        <f t="shared" ref="R144:AL144" si="461">SUM(R139:R143)</f>
        <v>0</v>
      </c>
      <c r="S144" s="103">
        <f t="shared" si="461"/>
        <v>6302</v>
      </c>
      <c r="T144" s="103">
        <f t="shared" si="461"/>
        <v>0</v>
      </c>
      <c r="U144" s="103">
        <f t="shared" si="461"/>
        <v>650</v>
      </c>
      <c r="V144" s="103">
        <f t="shared" si="461"/>
        <v>4495</v>
      </c>
      <c r="W144" s="103">
        <f t="shared" si="461"/>
        <v>0</v>
      </c>
      <c r="X144" s="103">
        <f t="shared" si="461"/>
        <v>0</v>
      </c>
      <c r="Y144" s="103">
        <f t="shared" si="461"/>
        <v>200754.51</v>
      </c>
      <c r="Z144" s="103">
        <f t="shared" si="461"/>
        <v>1619</v>
      </c>
      <c r="AA144" s="103">
        <f t="shared" si="461"/>
        <v>0</v>
      </c>
      <c r="AB144" s="103">
        <f t="shared" si="461"/>
        <v>0</v>
      </c>
      <c r="AC144" s="103">
        <f t="shared" si="461"/>
        <v>13087.22</v>
      </c>
      <c r="AD144" s="103">
        <f t="shared" si="461"/>
        <v>210575.31</v>
      </c>
      <c r="AE144" s="103">
        <f t="shared" si="461"/>
        <v>58484.7</v>
      </c>
      <c r="AF144" s="103">
        <f t="shared" si="461"/>
        <v>0</v>
      </c>
      <c r="AG144" s="103">
        <f t="shared" si="461"/>
        <v>176726.30000000002</v>
      </c>
      <c r="AH144" s="103">
        <f t="shared" si="461"/>
        <v>3898.11</v>
      </c>
      <c r="AI144" s="103">
        <f t="shared" si="461"/>
        <v>37178.65</v>
      </c>
      <c r="AJ144" s="103">
        <f t="shared" si="461"/>
        <v>1599.85</v>
      </c>
      <c r="AK144" s="103">
        <f t="shared" si="461"/>
        <v>57995.840000000004</v>
      </c>
      <c r="AL144" s="103">
        <f t="shared" si="461"/>
        <v>44269.2</v>
      </c>
      <c r="AM144" s="102">
        <f t="shared" si="443"/>
        <v>888262.25999999989</v>
      </c>
      <c r="AN144" s="61">
        <f t="shared" si="444"/>
        <v>2.2850230545302667E-2</v>
      </c>
      <c r="AO144" s="59">
        <f t="shared" si="445"/>
        <v>314.56273815426022</v>
      </c>
      <c r="AP144" s="103">
        <f>SUM(AP139:AP143)</f>
        <v>19711356.449999999</v>
      </c>
      <c r="AQ144" s="103">
        <f t="shared" ref="AQ144:AT144" si="462">SUM(AQ139:AQ143)</f>
        <v>471165.58999999997</v>
      </c>
      <c r="AR144" s="103">
        <f t="shared" si="462"/>
        <v>369068.36</v>
      </c>
      <c r="AS144" s="103">
        <f t="shared" si="462"/>
        <v>143907.62999999998</v>
      </c>
      <c r="AT144" s="103">
        <f t="shared" si="462"/>
        <v>0</v>
      </c>
      <c r="AU144" s="102">
        <f t="shared" si="446"/>
        <v>20695498.029999997</v>
      </c>
      <c r="AV144" s="64">
        <f t="shared" si="447"/>
        <v>0.53238432221060161</v>
      </c>
      <c r="AW144" s="102">
        <f t="shared" si="448"/>
        <v>7328.9531942772146</v>
      </c>
      <c r="AX144" s="103">
        <f>SUM(AX139:AX143)</f>
        <v>0</v>
      </c>
      <c r="AY144" s="103">
        <f t="shared" ref="AY144:BU144" si="463">SUM(AY139:AY143)</f>
        <v>2528267.0499999998</v>
      </c>
      <c r="AZ144" s="103">
        <f t="shared" si="463"/>
        <v>104832.58</v>
      </c>
      <c r="BA144" s="103">
        <f t="shared" si="463"/>
        <v>0</v>
      </c>
      <c r="BB144" s="103">
        <f t="shared" si="463"/>
        <v>0</v>
      </c>
      <c r="BC144" s="103">
        <f t="shared" si="463"/>
        <v>1075561.27</v>
      </c>
      <c r="BD144" s="103">
        <f t="shared" si="463"/>
        <v>0</v>
      </c>
      <c r="BE144" s="103">
        <f t="shared" si="463"/>
        <v>189507.73</v>
      </c>
      <c r="BF144" s="103">
        <f t="shared" si="463"/>
        <v>0</v>
      </c>
      <c r="BG144" s="103">
        <f t="shared" si="463"/>
        <v>54109.11</v>
      </c>
      <c r="BH144" s="103">
        <f t="shared" si="463"/>
        <v>61307.900000000009</v>
      </c>
      <c r="BI144" s="103">
        <f t="shared" si="463"/>
        <v>0</v>
      </c>
      <c r="BJ144" s="103">
        <f t="shared" si="463"/>
        <v>15992.12</v>
      </c>
      <c r="BK144" s="103">
        <f t="shared" si="463"/>
        <v>1658699.16</v>
      </c>
      <c r="BL144" s="103">
        <f t="shared" si="463"/>
        <v>29627</v>
      </c>
      <c r="BM144" s="103">
        <f t="shared" si="463"/>
        <v>0</v>
      </c>
      <c r="BN144" s="103">
        <f t="shared" si="463"/>
        <v>0</v>
      </c>
      <c r="BO144" s="103">
        <f t="shared" si="463"/>
        <v>0</v>
      </c>
      <c r="BP144" s="103">
        <f t="shared" si="463"/>
        <v>0</v>
      </c>
      <c r="BQ144" s="103">
        <f t="shared" si="463"/>
        <v>0</v>
      </c>
      <c r="BR144" s="103">
        <f t="shared" si="463"/>
        <v>0</v>
      </c>
      <c r="BS144" s="103">
        <f t="shared" si="463"/>
        <v>0</v>
      </c>
      <c r="BT144" s="103">
        <f t="shared" si="463"/>
        <v>0</v>
      </c>
      <c r="BU144" s="103">
        <f t="shared" si="463"/>
        <v>0</v>
      </c>
      <c r="BV144" s="102">
        <f t="shared" si="449"/>
        <v>5717903.9199999999</v>
      </c>
      <c r="BW144" s="61">
        <f t="shared" si="458"/>
        <v>0.14709104359323999</v>
      </c>
      <c r="BX144" s="59">
        <f t="shared" si="459"/>
        <v>2024.8969190452583</v>
      </c>
      <c r="BY144" s="90">
        <f>SUM(BY139:BY143)</f>
        <v>0</v>
      </c>
      <c r="BZ144" s="90">
        <f t="shared" ref="BZ144:CD144" si="464">SUM(BZ139:BZ143)</f>
        <v>206891.35</v>
      </c>
      <c r="CA144" s="90">
        <f t="shared" si="464"/>
        <v>10168</v>
      </c>
      <c r="CB144" s="90">
        <f t="shared" si="464"/>
        <v>0</v>
      </c>
      <c r="CC144" s="90">
        <f t="shared" si="464"/>
        <v>396848.32999999996</v>
      </c>
      <c r="CD144" s="90">
        <f t="shared" si="464"/>
        <v>0</v>
      </c>
      <c r="CE144" s="56">
        <f t="shared" si="437"/>
        <v>613907.67999999993</v>
      </c>
      <c r="CF144" s="61">
        <f t="shared" si="450"/>
        <v>1.5792556605446564E-2</v>
      </c>
      <c r="CG144" s="62">
        <f t="shared" si="451"/>
        <v>217.40480203980451</v>
      </c>
      <c r="CH144" s="103">
        <f>SUM(CH139:CH143)</f>
        <v>0</v>
      </c>
      <c r="CI144" s="103">
        <f t="shared" ref="CI144:ET144" si="465">SUM(CI139:CI143)</f>
        <v>0</v>
      </c>
      <c r="CJ144" s="103">
        <f t="shared" si="465"/>
        <v>0</v>
      </c>
      <c r="CK144" s="103">
        <f t="shared" si="465"/>
        <v>0</v>
      </c>
      <c r="CL144" s="103">
        <f t="shared" si="465"/>
        <v>0</v>
      </c>
      <c r="CM144" s="103">
        <f t="shared" si="465"/>
        <v>0</v>
      </c>
      <c r="CN144" s="103">
        <f t="shared" si="465"/>
        <v>0</v>
      </c>
      <c r="CO144" s="103">
        <f t="shared" si="465"/>
        <v>0</v>
      </c>
      <c r="CP144" s="103">
        <f t="shared" si="465"/>
        <v>0</v>
      </c>
      <c r="CQ144" s="103">
        <f t="shared" si="465"/>
        <v>629018.84</v>
      </c>
      <c r="CR144" s="103">
        <f t="shared" si="465"/>
        <v>0</v>
      </c>
      <c r="CS144" s="103">
        <f t="shared" si="465"/>
        <v>72619.94</v>
      </c>
      <c r="CT144" s="103">
        <f t="shared" si="465"/>
        <v>0</v>
      </c>
      <c r="CU144" s="103">
        <f t="shared" si="465"/>
        <v>791826.56</v>
      </c>
      <c r="CV144" s="103">
        <f t="shared" si="465"/>
        <v>208202.47</v>
      </c>
      <c r="CW144" s="103">
        <f t="shared" si="465"/>
        <v>0</v>
      </c>
      <c r="CX144" s="103">
        <f t="shared" si="465"/>
        <v>0</v>
      </c>
      <c r="CY144" s="103">
        <f t="shared" si="465"/>
        <v>0</v>
      </c>
      <c r="CZ144" s="103">
        <f t="shared" si="465"/>
        <v>0</v>
      </c>
      <c r="DA144" s="103">
        <f t="shared" si="465"/>
        <v>0</v>
      </c>
      <c r="DB144" s="103">
        <f t="shared" si="465"/>
        <v>0</v>
      </c>
      <c r="DC144" s="103">
        <f t="shared" si="465"/>
        <v>0</v>
      </c>
      <c r="DD144" s="103">
        <f t="shared" si="465"/>
        <v>0</v>
      </c>
      <c r="DE144" s="103">
        <f t="shared" si="465"/>
        <v>0</v>
      </c>
      <c r="DF144" s="103">
        <f t="shared" si="465"/>
        <v>0</v>
      </c>
      <c r="DG144" s="103">
        <f t="shared" si="465"/>
        <v>0</v>
      </c>
      <c r="DH144" s="103">
        <f t="shared" si="465"/>
        <v>0</v>
      </c>
      <c r="DI144" s="103">
        <f t="shared" si="465"/>
        <v>532378.82000000007</v>
      </c>
      <c r="DJ144" s="103">
        <f t="shared" si="465"/>
        <v>0</v>
      </c>
      <c r="DK144" s="103">
        <f t="shared" si="465"/>
        <v>35431.19</v>
      </c>
      <c r="DL144" s="103">
        <f t="shared" si="465"/>
        <v>0</v>
      </c>
      <c r="DM144" s="103">
        <f t="shared" si="465"/>
        <v>0</v>
      </c>
      <c r="DN144" s="103">
        <f t="shared" si="465"/>
        <v>0</v>
      </c>
      <c r="DO144" s="103">
        <f t="shared" si="465"/>
        <v>0</v>
      </c>
      <c r="DP144" s="103">
        <f t="shared" si="465"/>
        <v>0</v>
      </c>
      <c r="DQ144" s="103">
        <f t="shared" si="465"/>
        <v>0</v>
      </c>
      <c r="DR144" s="103">
        <f t="shared" si="465"/>
        <v>0</v>
      </c>
      <c r="DS144" s="103">
        <f t="shared" si="465"/>
        <v>0</v>
      </c>
      <c r="DT144" s="103">
        <f t="shared" si="465"/>
        <v>0</v>
      </c>
      <c r="DU144" s="103">
        <f t="shared" si="465"/>
        <v>0</v>
      </c>
      <c r="DV144" s="103">
        <f t="shared" si="465"/>
        <v>0</v>
      </c>
      <c r="DW144" s="103">
        <f t="shared" si="465"/>
        <v>0</v>
      </c>
      <c r="DX144" s="103">
        <f t="shared" si="465"/>
        <v>0</v>
      </c>
      <c r="DY144" s="103">
        <f t="shared" si="465"/>
        <v>25734</v>
      </c>
      <c r="DZ144" s="103">
        <f t="shared" si="465"/>
        <v>0</v>
      </c>
      <c r="EA144" s="103">
        <f t="shared" si="465"/>
        <v>0</v>
      </c>
      <c r="EB144" s="103">
        <f t="shared" si="465"/>
        <v>0</v>
      </c>
      <c r="EC144" s="103">
        <f t="shared" si="465"/>
        <v>0</v>
      </c>
      <c r="ED144" s="103">
        <f t="shared" si="465"/>
        <v>0</v>
      </c>
      <c r="EE144" s="103">
        <f t="shared" si="465"/>
        <v>0</v>
      </c>
      <c r="EF144" s="103">
        <f t="shared" si="465"/>
        <v>0</v>
      </c>
      <c r="EG144" s="103">
        <f t="shared" si="465"/>
        <v>0</v>
      </c>
      <c r="EH144" s="103">
        <f t="shared" si="465"/>
        <v>0</v>
      </c>
      <c r="EI144" s="103">
        <f t="shared" si="465"/>
        <v>0</v>
      </c>
      <c r="EJ144" s="103">
        <f t="shared" si="465"/>
        <v>0</v>
      </c>
      <c r="EK144" s="103">
        <f t="shared" si="465"/>
        <v>0</v>
      </c>
      <c r="EL144" s="103">
        <f t="shared" si="465"/>
        <v>0</v>
      </c>
      <c r="EM144" s="103">
        <f t="shared" si="465"/>
        <v>0</v>
      </c>
      <c r="EN144" s="103">
        <f t="shared" si="465"/>
        <v>17426.25</v>
      </c>
      <c r="EO144" s="103">
        <f t="shared" si="465"/>
        <v>0</v>
      </c>
      <c r="EP144" s="103">
        <f t="shared" si="465"/>
        <v>0</v>
      </c>
      <c r="EQ144" s="103">
        <f t="shared" si="465"/>
        <v>0</v>
      </c>
      <c r="ER144" s="103">
        <f t="shared" si="465"/>
        <v>0</v>
      </c>
      <c r="ES144" s="103">
        <f t="shared" si="465"/>
        <v>0</v>
      </c>
      <c r="ET144" s="103">
        <f t="shared" si="465"/>
        <v>0</v>
      </c>
      <c r="EU144" s="103">
        <f t="shared" ref="EU144:FR144" si="466">SUM(EU139:EU143)</f>
        <v>0</v>
      </c>
      <c r="EV144" s="103">
        <f t="shared" si="466"/>
        <v>109604.34</v>
      </c>
      <c r="EW144" s="103">
        <f t="shared" si="466"/>
        <v>0</v>
      </c>
      <c r="EX144" s="103">
        <f t="shared" si="466"/>
        <v>0</v>
      </c>
      <c r="EY144" s="103">
        <f t="shared" si="466"/>
        <v>0</v>
      </c>
      <c r="EZ144" s="103">
        <f t="shared" si="466"/>
        <v>0</v>
      </c>
      <c r="FA144" s="103">
        <f t="shared" si="466"/>
        <v>0</v>
      </c>
      <c r="FB144" s="103">
        <f t="shared" si="466"/>
        <v>0</v>
      </c>
      <c r="FC144" s="103">
        <f t="shared" si="466"/>
        <v>0</v>
      </c>
      <c r="FD144" s="103">
        <f t="shared" si="466"/>
        <v>0</v>
      </c>
      <c r="FE144" s="103">
        <f t="shared" si="466"/>
        <v>0</v>
      </c>
      <c r="FF144" s="103">
        <f t="shared" si="466"/>
        <v>0</v>
      </c>
      <c r="FG144" s="103">
        <f t="shared" si="466"/>
        <v>0</v>
      </c>
      <c r="FH144" s="103">
        <f t="shared" si="466"/>
        <v>0</v>
      </c>
      <c r="FI144" s="103">
        <f t="shared" si="466"/>
        <v>0</v>
      </c>
      <c r="FJ144" s="103">
        <f t="shared" si="466"/>
        <v>0</v>
      </c>
      <c r="FK144" s="103">
        <f t="shared" si="466"/>
        <v>0</v>
      </c>
      <c r="FL144" s="103">
        <f t="shared" si="466"/>
        <v>0</v>
      </c>
      <c r="FM144" s="103">
        <f t="shared" si="466"/>
        <v>0</v>
      </c>
      <c r="FN144" s="103">
        <f t="shared" si="466"/>
        <v>0</v>
      </c>
      <c r="FO144" s="103">
        <f t="shared" si="466"/>
        <v>0</v>
      </c>
      <c r="FP144" s="103">
        <f t="shared" si="466"/>
        <v>0</v>
      </c>
      <c r="FQ144" s="103">
        <f t="shared" si="466"/>
        <v>0</v>
      </c>
      <c r="FR144" s="103">
        <f t="shared" si="466"/>
        <v>63901.46</v>
      </c>
      <c r="FS144" s="102">
        <f t="shared" si="452"/>
        <v>2486143.8699999996</v>
      </c>
      <c r="FT144" s="61">
        <f t="shared" si="453"/>
        <v>6.3955166347257592E-2</v>
      </c>
      <c r="FU144" s="115">
        <f t="shared" si="454"/>
        <v>880.42491323748141</v>
      </c>
      <c r="FV144" s="134">
        <f>SUM(FV139:FV143)</f>
        <v>102468.09</v>
      </c>
      <c r="FW144" s="134">
        <f t="shared" ref="FW144:GT144" si="467">SUM(FW139:FW143)</f>
        <v>0</v>
      </c>
      <c r="FX144" s="134">
        <f t="shared" si="467"/>
        <v>0</v>
      </c>
      <c r="FY144" s="134">
        <f t="shared" si="467"/>
        <v>0</v>
      </c>
      <c r="FZ144" s="134">
        <f t="shared" si="467"/>
        <v>0</v>
      </c>
      <c r="GA144" s="134">
        <f t="shared" si="467"/>
        <v>0</v>
      </c>
      <c r="GB144" s="134">
        <f t="shared" si="467"/>
        <v>3003.58</v>
      </c>
      <c r="GC144" s="134">
        <f t="shared" si="467"/>
        <v>0</v>
      </c>
      <c r="GD144" s="134">
        <f t="shared" si="467"/>
        <v>213541.27</v>
      </c>
      <c r="GE144" s="134">
        <f t="shared" si="467"/>
        <v>32868.75</v>
      </c>
      <c r="GF144" s="134">
        <f t="shared" si="467"/>
        <v>1961.27</v>
      </c>
      <c r="GG144" s="134">
        <f t="shared" si="467"/>
        <v>0</v>
      </c>
      <c r="GH144" s="134">
        <f t="shared" si="467"/>
        <v>0</v>
      </c>
      <c r="GI144" s="134">
        <f t="shared" si="467"/>
        <v>0</v>
      </c>
      <c r="GJ144" s="134">
        <f t="shared" si="467"/>
        <v>0</v>
      </c>
      <c r="GK144" s="134">
        <f t="shared" si="467"/>
        <v>5661.6</v>
      </c>
      <c r="GL144" s="134">
        <f t="shared" si="467"/>
        <v>0</v>
      </c>
      <c r="GM144" s="134">
        <f t="shared" si="467"/>
        <v>0</v>
      </c>
      <c r="GN144" s="134">
        <f t="shared" si="467"/>
        <v>0</v>
      </c>
      <c r="GO144" s="134">
        <f t="shared" si="467"/>
        <v>0</v>
      </c>
      <c r="GP144" s="134">
        <f t="shared" si="467"/>
        <v>0</v>
      </c>
      <c r="GQ144" s="134">
        <f t="shared" si="467"/>
        <v>0</v>
      </c>
      <c r="GR144" s="134">
        <f t="shared" si="467"/>
        <v>0</v>
      </c>
      <c r="GS144" s="134">
        <f t="shared" si="467"/>
        <v>0</v>
      </c>
      <c r="GT144" s="134">
        <f t="shared" si="467"/>
        <v>157702.57999999999</v>
      </c>
      <c r="GU144" s="102">
        <f t="shared" si="455"/>
        <v>517207.14</v>
      </c>
      <c r="GV144" s="61">
        <f t="shared" si="456"/>
        <v>1.3304969625385901E-2</v>
      </c>
      <c r="GW144" s="65">
        <f t="shared" si="457"/>
        <v>183.15997591897445</v>
      </c>
    </row>
    <row r="145" spans="1:222" s="97" customFormat="1" x14ac:dyDescent="0.3">
      <c r="A145" s="73"/>
      <c r="B145" s="88"/>
      <c r="C145" s="89"/>
      <c r="D145" s="75"/>
      <c r="E145" s="76"/>
      <c r="F145" s="70"/>
      <c r="G145" s="70"/>
      <c r="H145" s="90"/>
      <c r="I145" s="90" t="str">
        <f>IF(ISNA(VLOOKUP($B145,'[1]1718  Exp_Rev Access'!$F$7:$GK$318,4,FALSE)),"",VLOOKUP($B145,'[1]1718  Exp_Rev Access'!$F$7:$GK$318,4,FALSE))</f>
        <v/>
      </c>
      <c r="J145" s="90" t="str">
        <f>IF(ISNA(VLOOKUP($B145,'[1]1718  Exp_Rev Access'!$F$7:$GK$318,5,FALSE)),"",VLOOKUP($B145,'[1]1718  Exp_Rev Access'!$F$7:$GK$318,5,FALSE))</f>
        <v/>
      </c>
      <c r="K145" s="90" t="str">
        <f>IF(ISNA(VLOOKUP($B145,'[1]1718  Exp_Rev Access'!$F$7:$GK$318,6,FALSE)),"-",VLOOKUP($B145,'[1]1718  Exp_Rev Access'!$F$7:$GK$318,6,FALSE))</f>
        <v>-</v>
      </c>
      <c r="L145" s="90" t="str">
        <f>IF(ISNA(VLOOKUP($B145,'[1]1718  Exp_Rev Access'!$F$7:$GK$318,7,FALSE)),"",VLOOKUP($B145,'[1]1718  Exp_Rev Access'!$F$7:$GK$318,7,FALSE))</f>
        <v/>
      </c>
      <c r="M145" s="90" t="str">
        <f>IF(ISNA(VLOOKUP($B145,'[1]1718  Exp_Rev Access'!$F$7:$GK$318,8,FALSE)),"",VLOOKUP($B145,'[1]1718  Exp_Rev Access'!$F$7:$GK$318,8,FALSE))</f>
        <v/>
      </c>
      <c r="N145" s="56"/>
      <c r="O145" s="91"/>
      <c r="P145" s="56"/>
      <c r="Q145" s="90" t="str">
        <f>IF(ISNA(VLOOKUP($B145,'[1]1718  Exp_Rev Access'!$F$7:$GK$318,10,FALSE)),"",VLOOKUP($B145,'[1]1718  Exp_Rev Access'!$F$7:$GK$318,10,FALSE))</f>
        <v/>
      </c>
      <c r="R145" s="90" t="str">
        <f>IF(ISNA(VLOOKUP($B145,'[1]1718  Exp_Rev Access'!$F$7:$GK$318,11,FALSE)),"",VLOOKUP($B145,'[1]1718  Exp_Rev Access'!$F$7:$GK$318,11,FALSE))</f>
        <v/>
      </c>
      <c r="S145" s="90" t="str">
        <f>IF(ISNA(VLOOKUP($B145,'[1]1718  Exp_Rev Access'!$F$7:$GK$318,12,FALSE)),"",VLOOKUP($B145,'[1]1718  Exp_Rev Access'!$F$7:$GK$318,12,FALSE))</f>
        <v/>
      </c>
      <c r="T145" s="90" t="str">
        <f>IF(ISNA(VLOOKUP($B145,'[1]1718  Exp_Rev Access'!$F$7:$GK$318,13,FALSE)),"",VLOOKUP($B145,'[1]1718  Exp_Rev Access'!$F$7:$GK$318,13,FALSE))</f>
        <v/>
      </c>
      <c r="U145" s="90" t="str">
        <f>IF(ISNA(VLOOKUP($B145,'[1]1718  Exp_Rev Access'!$F$7:$GK$318,14,FALSE)),"",VLOOKUP($B145,'[1]1718  Exp_Rev Access'!$F$7:$GK$318,14,FALSE))</f>
        <v/>
      </c>
      <c r="V145" s="90" t="str">
        <f>IF(ISNA(VLOOKUP($B145,'[1]1718  Exp_Rev Access'!$F$7:$GK$318,15,FALSE)),"",VLOOKUP($B145,'[1]1718  Exp_Rev Access'!$F$7:$GK$318,15,FALSE))</f>
        <v/>
      </c>
      <c r="W145" s="90" t="str">
        <f>IF(ISNA(VLOOKUP($B145,'[1]1718  Exp_Rev Access'!$F$7:$GK$318,16,FALSE)),"",VLOOKUP($B145,'[1]1718  Exp_Rev Access'!$F$7:$GK$318,16,FALSE))</f>
        <v/>
      </c>
      <c r="X145" s="90" t="str">
        <f>IF(ISNA(VLOOKUP($B145,'[1]1718  Exp_Rev Access'!$F$7:$GK$318,17,FALSE)),"",VLOOKUP($B145,'[1]1718  Exp_Rev Access'!$F$7:$GK$318,17,FALSE))</f>
        <v/>
      </c>
      <c r="Y145" s="90" t="str">
        <f>IF(ISNA(VLOOKUP($B145,'[1]1718  Exp_Rev Access'!$F$7:$GK$318,18,FALSE)),"",VLOOKUP($B145,'[1]1718  Exp_Rev Access'!$F$7:$GK$318,18,FALSE))</f>
        <v/>
      </c>
      <c r="Z145" s="90" t="str">
        <f>IF(ISNA(VLOOKUP($B145,'[1]1718  Exp_Rev Access'!$F$7:$GK$318,19,FALSE)),"",VLOOKUP($B145,'[1]1718  Exp_Rev Access'!$F$7:$GK$318,19,FALSE))</f>
        <v/>
      </c>
      <c r="AA145" s="90" t="str">
        <f>IF(ISNA(VLOOKUP($B145,'[1]1718  Exp_Rev Access'!$F$7:$GK$318,20,FALSE)),"",VLOOKUP($B145,'[1]1718  Exp_Rev Access'!$F$7:$GK$318,20,FALSE))</f>
        <v/>
      </c>
      <c r="AB145" s="90" t="str">
        <f>IF(ISNA(VLOOKUP($B145,'[1]1718  Exp_Rev Access'!$F$7:$GK$318,21,FALSE)),"",VLOOKUP($B145,'[1]1718  Exp_Rev Access'!$F$7:$GK$318,21,FALSE))</f>
        <v/>
      </c>
      <c r="AC145" s="90" t="str">
        <f>IF(ISNA(VLOOKUP($B145,'[1]1718  Exp_Rev Access'!$F$7:$GK$318,22,FALSE)),"",VLOOKUP($B145,'[1]1718  Exp_Rev Access'!$F$7:$GK$318,22,FALSE))</f>
        <v/>
      </c>
      <c r="AD145" s="90" t="str">
        <f>IF(ISNA(VLOOKUP($B145,'[1]1718  Exp_Rev Access'!$F$7:$GK$318,23,FALSE)),"",VLOOKUP($B145,'[1]1718  Exp_Rev Access'!$F$7:$GK$318,23,FALSE))</f>
        <v/>
      </c>
      <c r="AE145" s="90" t="str">
        <f>IF(ISNA(VLOOKUP($B145,'[1]1718  Exp_Rev Access'!$F$7:$GK$318,24,FALSE)),"",VLOOKUP($B145,'[1]1718  Exp_Rev Access'!$F$7:$GK$318,24,FALSE))</f>
        <v/>
      </c>
      <c r="AF145" s="90" t="str">
        <f>IF(ISNA(VLOOKUP($B145,'[1]1718  Exp_Rev Access'!$F$7:$GK$318,25,FALSE)),"",VLOOKUP($B145,'[1]1718  Exp_Rev Access'!$F$7:$GK$318,25,FALSE))</f>
        <v/>
      </c>
      <c r="AG145" s="90" t="str">
        <f>IF(ISNA(VLOOKUP($B145,'[1]1718  Exp_Rev Access'!$F$7:$GK$318,26,FALSE)),"",VLOOKUP($B145,'[1]1718  Exp_Rev Access'!$F$7:$GK$318,26,FALSE))</f>
        <v/>
      </c>
      <c r="AH145" s="90" t="str">
        <f>IF(ISNA(VLOOKUP($B145,'[1]1718  Exp_Rev Access'!$F$7:$GK$318,27,FALSE)),"",VLOOKUP($B145,'[1]1718  Exp_Rev Access'!$F$7:$GK$318,27,FALSE))</f>
        <v/>
      </c>
      <c r="AI145" s="90" t="str">
        <f>IF(ISNA(VLOOKUP($B145,'[1]1718  Exp_Rev Access'!$F$7:$GK$318,28,FALSE)),"",VLOOKUP($B145,'[1]1718  Exp_Rev Access'!$F$7:$GK$318,28,FALSE))</f>
        <v/>
      </c>
      <c r="AJ145" s="90" t="str">
        <f>IF(ISNA(VLOOKUP($B145,'[1]1718  Exp_Rev Access'!$F$7:$GK$318,29,FALSE)),"",VLOOKUP($B145,'[1]1718  Exp_Rev Access'!$F$7:$GK$318,29,FALSE))</f>
        <v/>
      </c>
      <c r="AK145" s="90" t="str">
        <f>IF(ISNA(VLOOKUP($B145,'[1]1718  Exp_Rev Access'!$F$7:$GK$318,30,FALSE)),"",VLOOKUP($B145,'[1]1718  Exp_Rev Access'!$F$7:$GK$318,30,FALSE))</f>
        <v/>
      </c>
      <c r="AL145" s="90" t="str">
        <f>IF(ISNA(VLOOKUP($B145,'[1]1718  Exp_Rev Access'!$F$7:$GK$318,31,FALSE)),"",VLOOKUP($B145,'[1]1718  Exp_Rev Access'!$F$7:$GK$318,31,FALSE))</f>
        <v/>
      </c>
      <c r="AM145" s="56"/>
      <c r="AN145" s="92"/>
      <c r="AO145" s="71"/>
      <c r="AP145" s="90" t="str">
        <f>IF(ISNA(VLOOKUP($B145,'[1]1718  Exp_Rev Access'!$F$7:$GK$318,33,FALSE)),"",VLOOKUP($B145,'[1]1718  Exp_Rev Access'!$F$7:$GK$318,33,FALSE))</f>
        <v/>
      </c>
      <c r="AQ145" s="90" t="str">
        <f>IF(ISNA(VLOOKUP($B145,'[1]1718  Exp_Rev Access'!$F$7:$GK$318,34,FALSE)),"",VLOOKUP($B145,'[1]1718  Exp_Rev Access'!$F$7:$GK$318,34,FALSE))</f>
        <v/>
      </c>
      <c r="AR145" s="90" t="str">
        <f>IF(ISNA(VLOOKUP($B145,'[1]1718  Exp_Rev Access'!$F$7:$GK$318,35,FALSE)),"",VLOOKUP($B145,'[1]1718  Exp_Rev Access'!$F$7:$GK$318,35,FALSE))</f>
        <v/>
      </c>
      <c r="AS145" s="90" t="str">
        <f>IF(ISNA(VLOOKUP($B145,'[1]1718  Exp_Rev Access'!$F$7:$GK$318,36,FALSE)),"",VLOOKUP($B145,'[1]1718  Exp_Rev Access'!$F$7:$GK$318,36,FALSE))</f>
        <v/>
      </c>
      <c r="AT145" s="90" t="str">
        <f>IF(ISNA(VLOOKUP($B145,'[1]1718  Exp_Rev Access'!$F$7:$GK$318,37,FALSE)),"",VLOOKUP($B145,'[1]1718  Exp_Rev Access'!$F$7:$GK$318,37,FALSE))</f>
        <v/>
      </c>
      <c r="AU145" s="56"/>
      <c r="AV145" s="93"/>
      <c r="AW145" s="56"/>
      <c r="AX145" s="90" t="str">
        <f>IF(ISNA(VLOOKUP($B145,'[1]1718  Exp_Rev Access'!$F$7:$GK$318,39,FALSE)),"",VLOOKUP($B145,'[1]1718  Exp_Rev Access'!$F$7:$GK$318,39,FALSE))</f>
        <v/>
      </c>
      <c r="AY145" s="90" t="str">
        <f>IF(ISNA(VLOOKUP($B145,'[1]1718  Exp_Rev Access'!$F$7:$GK$318,40,FALSE)),"",VLOOKUP($B145,'[1]1718  Exp_Rev Access'!$F$7:$GK$318,40,FALSE))</f>
        <v/>
      </c>
      <c r="AZ145" s="90" t="str">
        <f>IF(ISNA(VLOOKUP($B145,'[1]1718  Exp_Rev Access'!$F$7:$GK$318,41,FALSE)),"",VLOOKUP($B145,'[1]1718  Exp_Rev Access'!$F$7:$GK$318,41,FALSE))</f>
        <v/>
      </c>
      <c r="BA145" s="90" t="str">
        <f>IF(ISNA(VLOOKUP($B145,'[1]1718  Exp_Rev Access'!$F$7:$GK$318,42,FALSE)),"",VLOOKUP($B145,'[1]1718  Exp_Rev Access'!$F$7:$GK$318,42,FALSE))</f>
        <v/>
      </c>
      <c r="BB145" s="90" t="str">
        <f>IF(ISNA(VLOOKUP($B145,'[1]1718  Exp_Rev Access'!$F$7:$GK$318,43,FALSE)),"",VLOOKUP($B145,'[1]1718  Exp_Rev Access'!$F$7:$GK$318,43,FALSE))</f>
        <v/>
      </c>
      <c r="BC145" s="90" t="str">
        <f>IF(ISNA(VLOOKUP($B145,'[1]1718  Exp_Rev Access'!$F$7:$GK$318,44,FALSE)),"",VLOOKUP($B145,'[1]1718  Exp_Rev Access'!$F$7:$GK$318,44,FALSE))</f>
        <v/>
      </c>
      <c r="BD145" s="90" t="str">
        <f>IF(ISNA(VLOOKUP($B145,'[1]1718  Exp_Rev Access'!$F$7:$GK$318,45,FALSE)),"",VLOOKUP($B145,'[1]1718  Exp_Rev Access'!$F$7:$GK$318,45,FALSE))</f>
        <v/>
      </c>
      <c r="BE145" s="90" t="str">
        <f>IF(ISNA(VLOOKUP($B145,'[1]1718  Exp_Rev Access'!$F$7:$GK$318,46,FALSE)),"",VLOOKUP($B145,'[1]1718  Exp_Rev Access'!$F$7:$GK$318,46,FALSE))</f>
        <v/>
      </c>
      <c r="BF145" s="90" t="str">
        <f>IF(ISNA(VLOOKUP($B145,'[1]1718  Exp_Rev Access'!$F$7:$GK$318,47,FALSE)),"",VLOOKUP($B145,'[1]1718  Exp_Rev Access'!$F$7:$GK$318,47,FALSE))</f>
        <v/>
      </c>
      <c r="BG145" s="90" t="str">
        <f>IF(ISNA(VLOOKUP($B145,'[1]1718  Exp_Rev Access'!$F$7:$GK$318,48,FALSE)),"",VLOOKUP($B145,'[1]1718  Exp_Rev Access'!$F$7:$GK$318,48,FALSE))</f>
        <v/>
      </c>
      <c r="BH145" s="90" t="str">
        <f>IF(ISNA(VLOOKUP($B145,'[1]1718  Exp_Rev Access'!$F$7:$GK$318,49,FALSE)),"",VLOOKUP($B145,'[1]1718  Exp_Rev Access'!$F$7:$GK$318,49,FALSE))</f>
        <v/>
      </c>
      <c r="BI145" s="90" t="str">
        <f>IF(ISNA(VLOOKUP($B145,'[1]1718  Exp_Rev Access'!$F$7:$GK$318,50,FALSE)),"",VLOOKUP($B145,'[1]1718  Exp_Rev Access'!$F$7:$GK$318,50,FALSE))</f>
        <v/>
      </c>
      <c r="BJ145" s="90" t="str">
        <f>IF(ISNA(VLOOKUP($B145,'[1]1718  Exp_Rev Access'!$F$7:$GK$318,51,FALSE)),"",VLOOKUP($B145,'[1]1718  Exp_Rev Access'!$F$7:$GK$318,51,FALSE))</f>
        <v/>
      </c>
      <c r="BK145" s="90" t="str">
        <f>IF(ISNA(VLOOKUP($B145,'[1]1718  Exp_Rev Access'!$F$7:$GK$318,52,FALSE)),"",VLOOKUP($B145,'[1]1718  Exp_Rev Access'!$F$7:$GK$318,52,FALSE))</f>
        <v/>
      </c>
      <c r="BL145" s="90" t="str">
        <f>IF(ISNA(VLOOKUP($B145,'[1]1718  Exp_Rev Access'!$F$7:$GK$318,53,FALSE)),"",VLOOKUP($B145,'[1]1718  Exp_Rev Access'!$F$7:$GK$318,53,FALSE))</f>
        <v/>
      </c>
      <c r="BM145" s="90" t="str">
        <f>IF(ISNA(VLOOKUP($B145,'[1]1718  Exp_Rev Access'!$F$7:$GK$318,54,FALSE)),"",VLOOKUP($B145,'[1]1718  Exp_Rev Access'!$F$7:$GK$318,54,FALSE))</f>
        <v/>
      </c>
      <c r="BN145" s="90" t="str">
        <f>IF(ISNA(VLOOKUP($B145,'[1]1718  Exp_Rev Access'!$F$7:$GK$318,55,FALSE)),"",VLOOKUP($B145,'[1]1718  Exp_Rev Access'!$F$7:$GK$318,55,FALSE))</f>
        <v/>
      </c>
      <c r="BO145" s="90" t="str">
        <f>IF(ISNA(VLOOKUP($B145,'[1]1718  Exp_Rev Access'!$F$7:$GK$318,56,FALSE)),"",VLOOKUP($B145,'[1]1718  Exp_Rev Access'!$F$7:$GK$318,56,FALSE))</f>
        <v/>
      </c>
      <c r="BP145" s="90" t="str">
        <f>IF(ISNA(VLOOKUP($B145,'[1]1718  Exp_Rev Access'!$F$7:$GK$318,57,FALSE)),"",VLOOKUP($B145,'[1]1718  Exp_Rev Access'!$F$7:$GK$318,57,FALSE))</f>
        <v/>
      </c>
      <c r="BQ145" s="90" t="str">
        <f>IF(ISNA(VLOOKUP($B145,'[1]1718  Exp_Rev Access'!$F$7:$GK$318,58,FALSE)),"",VLOOKUP($B145,'[1]1718  Exp_Rev Access'!$F$7:$GK$318,58,FALSE))</f>
        <v/>
      </c>
      <c r="BR145" s="90" t="str">
        <f>IF(ISNA(VLOOKUP($B145,'[1]1718  Exp_Rev Access'!$F$7:$GK$318,59,FALSE)),"",VLOOKUP($B145,'[1]1718  Exp_Rev Access'!$F$7:$GK$318,59,FALSE))</f>
        <v/>
      </c>
      <c r="BS145" s="90" t="str">
        <f>IF(ISNA(VLOOKUP($B145,'[1]1718  Exp_Rev Access'!$F$7:$GK$318,60,FALSE)),"",VLOOKUP($B145,'[1]1718  Exp_Rev Access'!$F$7:$GK$318,60,FALSE))</f>
        <v/>
      </c>
      <c r="BT145" s="90" t="str">
        <f>IF(ISNA(VLOOKUP($B145,'[1]1718  Exp_Rev Access'!$F$7:$GK$318,61,FALSE)),"",VLOOKUP($B145,'[1]1718  Exp_Rev Access'!$F$7:$GK$318,61,FALSE))</f>
        <v/>
      </c>
      <c r="BU145" s="90" t="str">
        <f>IF(ISNA(VLOOKUP($B145,'[1]1718  Exp_Rev Access'!$F$7:$GK$318,62,FALSE)),"",VLOOKUP($B145,'[1]1718  Exp_Rev Access'!$F$7:$GK$318,62,FALSE))</f>
        <v/>
      </c>
      <c r="BV145" s="56"/>
      <c r="BW145" s="92"/>
      <c r="BX145" s="71"/>
      <c r="BY145" s="90" t="str">
        <f>IF(ISNA(VLOOKUP($B145,'[1]1718  Exp_Rev Access'!$F$7:$GK$318,64,FALSE)),"",VLOOKUP($B145,'[1]1718  Exp_Rev Access'!$F$7:$GK$318,64,FALSE))</f>
        <v/>
      </c>
      <c r="BZ145" s="90" t="str">
        <f>IF(ISNA(VLOOKUP($B145,'[1]1718  Exp_Rev Access'!$F$7:$GK$318,65,FALSE)),"",VLOOKUP($B145,'[1]1718  Exp_Rev Access'!$F$7:$GK$318,65,FALSE))</f>
        <v/>
      </c>
      <c r="CA145" s="90" t="str">
        <f>IF(ISNA(VLOOKUP($B145,'[1]1718  Exp_Rev Access'!$F$7:$GK$318,66,FALSE)),"",VLOOKUP($B145,'[1]1718  Exp_Rev Access'!$F$7:$GK$318,66,FALSE))</f>
        <v/>
      </c>
      <c r="CB145" s="90" t="str">
        <f>IF(ISNA(VLOOKUP($B145,'[1]1718  Exp_Rev Access'!$F$7:$GK$318,67,FALSE)),"",VLOOKUP($B145,'[1]1718  Exp_Rev Access'!$F$7:$GK$318,67,FALSE))</f>
        <v/>
      </c>
      <c r="CC145" s="90" t="str">
        <f>IF(ISNA(VLOOKUP($B145,'[1]1718  Exp_Rev Access'!$F$7:$GK$318,68,FALSE)),"",VLOOKUP($B145,'[1]1718  Exp_Rev Access'!$F$7:$GK$318,68,FALSE))</f>
        <v/>
      </c>
      <c r="CD145" s="90" t="str">
        <f>IF(ISNA(VLOOKUP($B145,'[1]1718  Exp_Rev Access'!$F$7:$GK$318,69,FALSE)),"",VLOOKUP($B145,'[1]1718  Exp_Rev Access'!$F$7:$GK$318,69,FALSE))</f>
        <v/>
      </c>
      <c r="CE145" s="56">
        <f t="shared" si="437"/>
        <v>0</v>
      </c>
      <c r="CF145" s="92"/>
      <c r="CG145" s="78"/>
      <c r="CH145" s="90" t="str">
        <f>IF(ISNA(VLOOKUP($B145,'[1]1718  Exp_Rev Access'!$F$7:$GK$318,$CH$2,FALSE)),"",VLOOKUP($B145,'[1]1718  Exp_Rev Access'!$F$7:$GK$318,$CH$2,FALSE))</f>
        <v/>
      </c>
      <c r="CI145" s="90" t="str">
        <f>IF(ISNA(VLOOKUP($B145,'[1]1718  Exp_Rev Access'!$F$7:$GK$318,$CI$2,FALSE)),"",VLOOKUP($B145,'[1]1718  Exp_Rev Access'!$F$7:$GK$318,$CI$2,FALSE))</f>
        <v/>
      </c>
      <c r="CJ145" s="90" t="str">
        <f>IF(ISNA(VLOOKUP($B145,'[1]1718  Exp_Rev Access'!$F$7:$GK$318,$CJ$2,FALSE)),"",VLOOKUP($B145,'[1]1718  Exp_Rev Access'!$F$7:$GK$318,$CJ$2,FALSE))</f>
        <v/>
      </c>
      <c r="CK145" s="90" t="str">
        <f>IF(ISNA(VLOOKUP($B145,'[1]1718  Exp_Rev Access'!$F$7:$GK$318,$CK$2,FALSE)),"",VLOOKUP($B145,'[1]1718  Exp_Rev Access'!$F$7:$GK$318,$CK$2,FALSE))</f>
        <v/>
      </c>
      <c r="CL145" s="90" t="str">
        <f>IF(ISNA(VLOOKUP($B145,'[1]1718  Exp_Rev Access'!$F$7:$GK$318,$CL$2,FALSE)),"",VLOOKUP($B145,'[1]1718  Exp_Rev Access'!$F$7:$GK$318,$CL$2,FALSE))</f>
        <v/>
      </c>
      <c r="CM145" s="90" t="str">
        <f>IF(ISNA(VLOOKUP($B145,'[1]1718  Exp_Rev Access'!$F$7:$GK$318,$CM$2,FALSE)),"",VLOOKUP($B145,'[1]1718  Exp_Rev Access'!$F$7:$GK$318,$CM$2,FALSE))</f>
        <v/>
      </c>
      <c r="CN145" s="90" t="str">
        <f>IF(ISNA(VLOOKUP($B145,'[1]1718  Exp_Rev Access'!$F$7:$GK$318,$CN$2,FALSE)),"",VLOOKUP($B145,'[1]1718  Exp_Rev Access'!$F$7:$GK$318,$CN$2,FALSE))</f>
        <v/>
      </c>
      <c r="CO145" s="90" t="str">
        <f>IF(ISNA(VLOOKUP($B145,'[1]1718  Exp_Rev Access'!$F$7:$GK$318,$CO$2,FALSE)),"",VLOOKUP($B145,'[1]1718  Exp_Rev Access'!$F$7:$GK$318,$CO$2,FALSE))</f>
        <v/>
      </c>
      <c r="CP145" s="90" t="str">
        <f>IF(ISNA(VLOOKUP($B145,'[1]1718  Exp_Rev Access'!$F$7:$GK$318,$CP$2,FALSE)),"",VLOOKUP($B145,'[1]1718  Exp_Rev Access'!$F$7:$GK$318,$CP$2,FALSE))</f>
        <v/>
      </c>
      <c r="CQ145" s="90" t="str">
        <f>IF(ISNA(VLOOKUP($B145,'[1]1718  Exp_Rev Access'!$F$7:$GK$318,$CQ$2,FALSE)),"",VLOOKUP($B145,'[1]1718  Exp_Rev Access'!$F$7:$GK$318,$CQ$2,FALSE))</f>
        <v/>
      </c>
      <c r="CR145" s="90" t="str">
        <f>IF(ISNA(VLOOKUP($B145,'[1]1718  Exp_Rev Access'!$F$7:$GK$318,$CR$2,FALSE)),"",VLOOKUP($B145,'[1]1718  Exp_Rev Access'!$F$7:$GK$318,$CR$2,FALSE))</f>
        <v/>
      </c>
      <c r="CS145" s="90" t="str">
        <f>IF(ISNA(VLOOKUP($B145,'[1]1718  Exp_Rev Access'!$F$7:$GK$318,$CS$2,FALSE)),"",VLOOKUP($B145,'[1]1718  Exp_Rev Access'!$F$7:$GK$318,$CS$2,FALSE))</f>
        <v/>
      </c>
      <c r="CT145" s="90" t="str">
        <f>IF(ISNA(VLOOKUP($B145,'[1]1718  Exp_Rev Access'!$F$7:$GK$318,$CT$2,FALSE)),"",VLOOKUP($B145,'[1]1718  Exp_Rev Access'!$F$7:$GK$318,$CT$2,FALSE))</f>
        <v/>
      </c>
      <c r="CU145" s="90" t="str">
        <f>IF(ISNA(VLOOKUP($B145,'[1]1718  Exp_Rev Access'!$F$7:$GK$318,$CU$2,FALSE)),"",VLOOKUP($B145,'[1]1718  Exp_Rev Access'!$F$7:$GK$318,$CU$2,FALSE))</f>
        <v/>
      </c>
      <c r="CV145" s="90" t="str">
        <f>IF(ISNA(VLOOKUP($B145,'[1]1718  Exp_Rev Access'!$F$7:$GK$318,$CV$2,FALSE)),"",VLOOKUP($B145,'[1]1718  Exp_Rev Access'!$F$7:$GK$318,$CV$2,FALSE))</f>
        <v/>
      </c>
      <c r="CW145" s="90" t="str">
        <f>IF(ISNA(VLOOKUP($B145,'[1]1718  Exp_Rev Access'!$F$7:$GK$318,$CW$2,FALSE)),"",VLOOKUP($B145,'[1]1718  Exp_Rev Access'!$F$7:$GK$318,$CW$2,FALSE))</f>
        <v/>
      </c>
      <c r="CX145" s="90" t="str">
        <f>IF(ISNA(VLOOKUP($B145,'[1]1718  Exp_Rev Access'!$F$7:$GK$318,$CX$2,FALSE)),"",VLOOKUP($B145,'[1]1718  Exp_Rev Access'!$F$7:$GK$318,$CX$2,FALSE))</f>
        <v/>
      </c>
      <c r="CY145" s="90" t="str">
        <f>IF(ISNA(VLOOKUP($B145,'[1]1718  Exp_Rev Access'!$F$7:$GK$318,$CY$2,FALSE)),"",VLOOKUP($B145,'[1]1718  Exp_Rev Access'!$F$7:$GK$318,$CY$2,FALSE))</f>
        <v/>
      </c>
      <c r="CZ145" s="90" t="str">
        <f>IF(ISNA(VLOOKUP($B145,'[1]1718  Exp_Rev Access'!$F$7:$GK$318,$CZ$2,FALSE)),"",VLOOKUP($B145,'[1]1718  Exp_Rev Access'!$F$7:$GK$318,$CZ$2,FALSE))</f>
        <v/>
      </c>
      <c r="DA145" s="90" t="str">
        <f>IF(ISNA(VLOOKUP($B145,'[1]1718  Exp_Rev Access'!$F$7:$GK$318,$DA$2,FALSE)),"",VLOOKUP($B145,'[1]1718  Exp_Rev Access'!$F$7:$GK$318,$DA$2,FALSE))</f>
        <v/>
      </c>
      <c r="DB145" s="90" t="str">
        <f>IF(ISNA(VLOOKUP($B145,'[1]1718  Exp_Rev Access'!$F$7:$GK$318,$DB$2,FALSE)),"",VLOOKUP($B145,'[1]1718  Exp_Rev Access'!$F$7:$GK$318,$DB$2,FALSE))</f>
        <v/>
      </c>
      <c r="DC145" s="90" t="str">
        <f>IF(ISNA(VLOOKUP($B145,'[1]1718  Exp_Rev Access'!$F$7:$GK$318,$DC$2,FALSE)),"",VLOOKUP($B145,'[1]1718  Exp_Rev Access'!$F$7:$GK$318,$DC$2,FALSE))</f>
        <v/>
      </c>
      <c r="DD145" s="90" t="str">
        <f>IF(ISNA(VLOOKUP($B145,'[1]1718  Exp_Rev Access'!$F$7:$GK$318,$DD$2,FALSE)),"",VLOOKUP($B145,'[1]1718  Exp_Rev Access'!$F$7:$GK$318,$DD$2,FALSE))</f>
        <v/>
      </c>
      <c r="DE145" s="90" t="str">
        <f>IF(ISNA(VLOOKUP($B145,'[1]1718  Exp_Rev Access'!$F$7:$GK$318,$DE$2,FALSE)),"",VLOOKUP($B145,'[1]1718  Exp_Rev Access'!$F$7:$GK$318,$DE$2,FALSE))</f>
        <v/>
      </c>
      <c r="DF145" s="90" t="str">
        <f>IF(ISNA(VLOOKUP($B145,'[1]1718  Exp_Rev Access'!$F$7:$GK$318,$DF$2,FALSE)),"",VLOOKUP($B145,'[1]1718  Exp_Rev Access'!$F$7:$GK$318,$DF$2,FALSE))</f>
        <v/>
      </c>
      <c r="DG145" s="90" t="str">
        <f>IF(ISNA(VLOOKUP($B145,'[1]1718  Exp_Rev Access'!$F$7:$GK$318,$DG$2,FALSE)),"",VLOOKUP($B145,'[1]1718  Exp_Rev Access'!$F$7:$GK$318,$DG$2,FALSE))</f>
        <v/>
      </c>
      <c r="DH145" s="90" t="str">
        <f>IF(ISNA(VLOOKUP($B145,'[1]1718  Exp_Rev Access'!$F$7:$GK$318,$DH$2,FALSE)),"",VLOOKUP($B145,'[1]1718  Exp_Rev Access'!$F$7:$GK$318,$DH$2,FALSE))</f>
        <v/>
      </c>
      <c r="DI145" s="90" t="str">
        <f>IF(ISNA(VLOOKUP($B145,'[1]1718  Exp_Rev Access'!$F$7:$GK$318,$DI$2,FALSE)),"",VLOOKUP($B145,'[1]1718  Exp_Rev Access'!$F$7:$GK$318,$DI$2,FALSE))</f>
        <v/>
      </c>
      <c r="DJ145" s="90" t="str">
        <f>IF(ISNA(VLOOKUP($B145,'[1]1718  Exp_Rev Access'!$F$7:$GK$318,$DJ$2,FALSE)),"",VLOOKUP($B145,'[1]1718  Exp_Rev Access'!$F$7:$GK$318,$DJ$2,FALSE))</f>
        <v/>
      </c>
      <c r="DK145" s="90" t="str">
        <f>IF(ISNA(VLOOKUP($B145,'[1]1718  Exp_Rev Access'!$F$7:$GK$318,$DK$2,FALSE)),"",VLOOKUP($B145,'[1]1718  Exp_Rev Access'!$F$7:$GK$318,$DK$2,FALSE))</f>
        <v/>
      </c>
      <c r="DL145" s="90" t="str">
        <f>IF(ISNA(VLOOKUP($B145,'[1]1718  Exp_Rev Access'!$F$7:$GK$318,$DL$2,FALSE)),"",VLOOKUP($B145,'[1]1718  Exp_Rev Access'!$F$7:$GK$318,$DL$2,FALSE))</f>
        <v/>
      </c>
      <c r="DM145" s="90" t="str">
        <f>IF(ISNA(VLOOKUP($B145,'[1]1718  Exp_Rev Access'!$F$7:$GK$318,$DM$2,FALSE)),"",VLOOKUP($B145,'[1]1718  Exp_Rev Access'!$F$7:$GK$318,$DM$2,FALSE))</f>
        <v/>
      </c>
      <c r="DN145" s="90" t="str">
        <f>IF(ISNA(VLOOKUP($B145,'[1]1718  Exp_Rev Access'!$F$7:$GK$318,$DN$2,FALSE)),"",VLOOKUP($B145,'[1]1718  Exp_Rev Access'!$F$7:$GK$318,$DN$2,FALSE))</f>
        <v/>
      </c>
      <c r="DO145" s="90" t="str">
        <f>IF(ISNA(VLOOKUP($B145,'[1]1718  Exp_Rev Access'!$F$7:$GK$318,$DO$2,FALSE)),"",VLOOKUP($B145,'[1]1718  Exp_Rev Access'!$F$7:$GK$318,$DO$2,FALSE))</f>
        <v/>
      </c>
      <c r="DP145" s="90" t="str">
        <f>IF(ISNA(VLOOKUP($B145,'[1]1718  Exp_Rev Access'!$F$7:$GK$318,$DP$2,FALSE)),"",VLOOKUP($B145,'[1]1718  Exp_Rev Access'!$F$7:$GK$318,$DP$2,FALSE))</f>
        <v/>
      </c>
      <c r="DQ145" s="90" t="str">
        <f>IF(ISNA(VLOOKUP($B145,'[1]1718  Exp_Rev Access'!$F$7:$GK$318,$DQ$2,FALSE)),"",VLOOKUP($B145,'[1]1718  Exp_Rev Access'!$F$7:$GK$318,$DQ$2,FALSE))</f>
        <v/>
      </c>
      <c r="DR145" s="90" t="str">
        <f>IF(ISNA(VLOOKUP($B145,'[1]1718  Exp_Rev Access'!$F$7:$GK$318,$DR$2,FALSE)),"",VLOOKUP($B145,'[1]1718  Exp_Rev Access'!$F$7:$GK$318,$DR$2,FALSE))</f>
        <v/>
      </c>
      <c r="DS145" s="90" t="str">
        <f>IF(ISNA(VLOOKUP($B145,'[1]1718  Exp_Rev Access'!$F$7:$GK$318,$DS$2,FALSE)),"",VLOOKUP($B145,'[1]1718  Exp_Rev Access'!$F$7:$GK$318,$DS$2,FALSE))</f>
        <v/>
      </c>
      <c r="DT145" s="90" t="str">
        <f>IF(ISNA(VLOOKUP($B145,'[1]1718  Exp_Rev Access'!$F$7:$GK$318,$DT$2,FALSE)),"",VLOOKUP($B145,'[1]1718  Exp_Rev Access'!$F$7:$GK$318,$DT$2,FALSE))</f>
        <v/>
      </c>
      <c r="DU145" s="90" t="str">
        <f>IF(ISNA(VLOOKUP($B145,'[1]1718  Exp_Rev Access'!$F$7:$GK$318,$DU$2,FALSE)),"",VLOOKUP($B145,'[1]1718  Exp_Rev Access'!$F$7:$GK$318,$DU$2,FALSE))</f>
        <v/>
      </c>
      <c r="DV145" s="90" t="str">
        <f>IF(ISNA(VLOOKUP($B145,'[1]1718  Exp_Rev Access'!$F$7:$GK$318,$DV$2,FALSE)),"",VLOOKUP($B145,'[1]1718  Exp_Rev Access'!$F$7:$GK$318,$DV$2,FALSE))</f>
        <v/>
      </c>
      <c r="DW145" s="90" t="str">
        <f>IF(ISNA(VLOOKUP($B145,'[1]1718  Exp_Rev Access'!$F$7:$GK$318,$DW$2,FALSE)),"",VLOOKUP($B145,'[1]1718  Exp_Rev Access'!$F$7:$GK$318,$DW$2,FALSE))</f>
        <v/>
      </c>
      <c r="DX145" s="90" t="str">
        <f>IF(ISNA(VLOOKUP($B145,'[1]1718  Exp_Rev Access'!$F$7:$GK$318,$DX$2,FALSE)),"",VLOOKUP($B145,'[1]1718  Exp_Rev Access'!$F$7:$GK$318,$DX$2,FALSE))</f>
        <v/>
      </c>
      <c r="DY145" s="90" t="str">
        <f>IF(ISNA(VLOOKUP($B145,'[1]1718  Exp_Rev Access'!$F$7:$GK$318,$DY$2,FALSE)),"",VLOOKUP($B145,'[1]1718  Exp_Rev Access'!$F$7:$GK$318,$DY$2,FALSE))</f>
        <v/>
      </c>
      <c r="DZ145" s="90" t="str">
        <f>IF(ISNA(VLOOKUP($B145,'[1]1718  Exp_Rev Access'!$F$7:$GK$318,$DZ$2,FALSE)),"",VLOOKUP($B145,'[1]1718  Exp_Rev Access'!$F$7:$GK$318,$DZ$2,FALSE))</f>
        <v/>
      </c>
      <c r="EA145" s="90" t="str">
        <f>IF(ISNA(VLOOKUP($B145,'[1]1718  Exp_Rev Access'!$F$7:$GK$318,$EA$2,FALSE)),"",VLOOKUP($B145,'[1]1718  Exp_Rev Access'!$F$7:$GK$318,$EA$2,FALSE))</f>
        <v/>
      </c>
      <c r="EB145" s="90" t="str">
        <f>IF(ISNA(VLOOKUP($B145,'[1]1718  Exp_Rev Access'!$F$7:$GK$318,$EB$2,FALSE)),"",VLOOKUP($B145,'[1]1718  Exp_Rev Access'!$F$7:$GK$318,$EB$2,FALSE))</f>
        <v/>
      </c>
      <c r="EC145" s="90" t="str">
        <f>IF(ISNA(VLOOKUP($B145,'[1]1718  Exp_Rev Access'!$F$7:$GK$318,$EC$2,FALSE)),"",VLOOKUP($B145,'[1]1718  Exp_Rev Access'!$F$7:$GK$318,$EC$2,FALSE))</f>
        <v/>
      </c>
      <c r="ED145" s="90" t="str">
        <f>IF(ISNA(VLOOKUP($B145,'[1]1718  Exp_Rev Access'!$F$7:$GK$318,$ED$2,FALSE)),"",VLOOKUP($B145,'[1]1718  Exp_Rev Access'!$F$7:$GK$318,$ED$2,FALSE))</f>
        <v/>
      </c>
      <c r="EE145" s="90" t="str">
        <f>IF(ISNA(VLOOKUP($B145,'[1]1718  Exp_Rev Access'!$F$7:$GK$318,$EE$2,FALSE)),"",VLOOKUP($B145,'[1]1718  Exp_Rev Access'!$F$7:$GK$318,$EE$2,FALSE))</f>
        <v/>
      </c>
      <c r="EF145" s="90" t="str">
        <f>IF(ISNA(VLOOKUP($B145,'[1]1718  Exp_Rev Access'!$F$7:$GK$318,$EF$2,FALSE)),"",VLOOKUP($B145,'[1]1718  Exp_Rev Access'!$F$7:$GK$318,$EF$2,FALSE))</f>
        <v/>
      </c>
      <c r="EG145" s="90" t="str">
        <f>IF(ISNA(VLOOKUP($B145,'[1]1718  Exp_Rev Access'!$F$7:$GK$318,$EG$2,FALSE)),"",VLOOKUP($B145,'[1]1718  Exp_Rev Access'!$F$7:$GK$318,$EG$2,FALSE))</f>
        <v/>
      </c>
      <c r="EH145" s="90" t="str">
        <f>IF(ISNA(VLOOKUP($B145,'[1]1718  Exp_Rev Access'!$F$7:$GK$318,$EH$2,FALSE)),"",VLOOKUP($B145,'[1]1718  Exp_Rev Access'!$F$7:$GK$318,$EH$2,FALSE))</f>
        <v/>
      </c>
      <c r="EI145" s="90" t="str">
        <f>IF(ISNA(VLOOKUP($B145,'[1]1718  Exp_Rev Access'!$F$7:$GK$318,$EI$2,FALSE)),"",VLOOKUP($B145,'[1]1718  Exp_Rev Access'!$F$7:$GK$318,$EI$2,FALSE))</f>
        <v/>
      </c>
      <c r="EJ145" s="90" t="str">
        <f>IF(ISNA(VLOOKUP($B145,'[1]1718  Exp_Rev Access'!$F$7:$GK$318,$EJ$2,FALSE)),"",VLOOKUP($B145,'[1]1718  Exp_Rev Access'!$F$7:$GK$318,$EJ$2,FALSE))</f>
        <v/>
      </c>
      <c r="EK145" s="90" t="str">
        <f>IF(ISNA(VLOOKUP($B145,'[1]1718  Exp_Rev Access'!$F$7:$GK$318,$EK$2,FALSE)),"",VLOOKUP($B145,'[1]1718  Exp_Rev Access'!$F$7:$GK$318,$EK$2,FALSE))</f>
        <v/>
      </c>
      <c r="EL145" s="90" t="str">
        <f>IF(ISNA(VLOOKUP($B145,'[1]1718  Exp_Rev Access'!$F$7:$GK$318,$EL$2,FALSE)),"",VLOOKUP($B145,'[1]1718  Exp_Rev Access'!$F$7:$GK$318,$EL$2,FALSE))</f>
        <v/>
      </c>
      <c r="EM145" s="90" t="str">
        <f>IF(ISNA(VLOOKUP($B145,'[1]1718  Exp_Rev Access'!$F$7:$GK$318,$EM$2,FALSE)),"",VLOOKUP($B145,'[1]1718  Exp_Rev Access'!$F$7:$GK$318,$EM$2,FALSE))</f>
        <v/>
      </c>
      <c r="EN145" s="90" t="str">
        <f>IF(ISNA(VLOOKUP($B145,'[1]1718  Exp_Rev Access'!$F$7:$GK$318,$EN$2,FALSE)),"",VLOOKUP($B145,'[1]1718  Exp_Rev Access'!$F$7:$GK$318,$EN$2,FALSE))</f>
        <v/>
      </c>
      <c r="EO145" s="90" t="str">
        <f>IF(ISNA(VLOOKUP($B145,'[1]1718  Exp_Rev Access'!$F$7:$GK$318,$EO$2,FALSE)),"",VLOOKUP($B145,'[1]1718  Exp_Rev Access'!$F$7:$GK$318,$EO$2,FALSE))</f>
        <v/>
      </c>
      <c r="EP145" s="90" t="str">
        <f>IF(ISNA(VLOOKUP($B145,'[1]1718  Exp_Rev Access'!$F$7:$GK$318,$EP$2,FALSE)),"",VLOOKUP($B145,'[1]1718  Exp_Rev Access'!$F$7:$GK$318,$EP$2,FALSE))</f>
        <v/>
      </c>
      <c r="EQ145" s="90" t="str">
        <f>IF(ISNA(VLOOKUP($B145,'[1]1718  Exp_Rev Access'!$F$7:$GK$318,$EQ$2,FALSE)),"",VLOOKUP($B145,'[1]1718  Exp_Rev Access'!$F$7:$GK$318,$EQ$2,FALSE))</f>
        <v/>
      </c>
      <c r="ER145" s="90" t="str">
        <f>IF(ISNA(VLOOKUP($B145,'[1]1718  Exp_Rev Access'!$F$7:$GK$318,$ER$2,FALSE)),"",VLOOKUP($B145,'[1]1718  Exp_Rev Access'!$F$7:$GK$318,$ER$2,FALSE))</f>
        <v/>
      </c>
      <c r="ES145" s="90" t="str">
        <f>IF(ISNA(VLOOKUP($B145,'[1]1718  Exp_Rev Access'!$F$7:$GK$318,$ES$2,FALSE)),"",VLOOKUP($B145,'[1]1718  Exp_Rev Access'!$F$7:$GK$318,$ES$2,FALSE))</f>
        <v/>
      </c>
      <c r="ET145" s="90" t="str">
        <f>IF(ISNA(VLOOKUP($B145,'[1]1718  Exp_Rev Access'!$F$7:$GK$318,$ET$2,FALSE)),"",VLOOKUP($B145,'[1]1718  Exp_Rev Access'!$F$7:$GK$318,$ET$2,FALSE))</f>
        <v/>
      </c>
      <c r="EU145" s="90" t="str">
        <f>IF(ISNA(VLOOKUP($B145,'[1]1718  Exp_Rev Access'!$F$7:$GK$318,$EU$2,FALSE)),"",VLOOKUP($B145,'[1]1718  Exp_Rev Access'!$F$7:$GK$318,$EU$2,FALSE))</f>
        <v/>
      </c>
      <c r="EV145" s="90" t="str">
        <f>IF(ISNA(VLOOKUP($B145,'[1]1718  Exp_Rev Access'!$F$7:$GK$318,$EV$2,FALSE)),"",VLOOKUP($B145,'[1]1718  Exp_Rev Access'!$F$7:$GK$318,$EV$2,FALSE))</f>
        <v/>
      </c>
      <c r="EW145" s="90" t="str">
        <f>IF(ISNA(VLOOKUP($B145,'[1]1718  Exp_Rev Access'!$F$7:$GK$318,$EW$2,FALSE)),"",VLOOKUP($B145,'[1]1718  Exp_Rev Access'!$F$7:$GK$318,$EW$2,FALSE))</f>
        <v/>
      </c>
      <c r="EX145" s="90" t="str">
        <f>IF(ISNA(VLOOKUP($B145,'[1]1718  Exp_Rev Access'!$F$7:$GK$318,$EX$2,FALSE)),"",VLOOKUP($B145,'[1]1718  Exp_Rev Access'!$F$7:$GK$318,$EX$2,FALSE))</f>
        <v/>
      </c>
      <c r="EY145" s="90" t="str">
        <f>IF(ISNA(VLOOKUP($B145,'[1]1718  Exp_Rev Access'!$F$7:$GK$318,$EY$2,FALSE)),"",VLOOKUP($B145,'[1]1718  Exp_Rev Access'!$F$7:$GK$318,$EY$2,FALSE))</f>
        <v/>
      </c>
      <c r="EZ145" s="90" t="str">
        <f>IF(ISNA(VLOOKUP($B145,'[1]1718  Exp_Rev Access'!$F$7:$GK$318,$EZ$2,FALSE)),"",VLOOKUP($B145,'[1]1718  Exp_Rev Access'!$F$7:$GK$318,$EZ$2,FALSE))</f>
        <v/>
      </c>
      <c r="FA145" s="90" t="str">
        <f>IF(ISNA(VLOOKUP($B145,'[1]1718  Exp_Rev Access'!$F$7:$GK$318,$FA$2,FALSE)),"",VLOOKUP($B145,'[1]1718  Exp_Rev Access'!$F$7:$GK$318,$FA$2,FALSE))</f>
        <v/>
      </c>
      <c r="FB145" s="90" t="str">
        <f>IF(ISNA(VLOOKUP($B145,'[1]1718  Exp_Rev Access'!$F$7:$GK$318,$FB$2,FALSE)),"",VLOOKUP($B145,'[1]1718  Exp_Rev Access'!$F$7:$GK$318,$FB$2,FALSE))</f>
        <v/>
      </c>
      <c r="FC145" s="90" t="str">
        <f>IF(ISNA(VLOOKUP($B145,'[1]1718  Exp_Rev Access'!$F$7:$GK$318,$FC$2,FALSE)),"",VLOOKUP($B145,'[1]1718  Exp_Rev Access'!$F$7:$GK$318,$FC$2,FALSE))</f>
        <v/>
      </c>
      <c r="FD145" s="90" t="str">
        <f>IF(ISNA(VLOOKUP($B145,'[1]1718  Exp_Rev Access'!$F$7:$GK$318,$FD$2,FALSE)),"",VLOOKUP($B145,'[1]1718  Exp_Rev Access'!$F$7:$GK$318,$FD$2,FALSE))</f>
        <v/>
      </c>
      <c r="FE145" s="90" t="str">
        <f>IF(ISNA(VLOOKUP($B145,'[1]1718  Exp_Rev Access'!$F$7:$GK$318,$FE$2,FALSE)),"",VLOOKUP($B145,'[1]1718  Exp_Rev Access'!$F$7:$GK$318,$FE$2,FALSE))</f>
        <v/>
      </c>
      <c r="FF145" s="90" t="str">
        <f>IF(ISNA(VLOOKUP($B145,'[1]1718  Exp_Rev Access'!$F$7:$GK$318,$FF$2,FALSE)),"",VLOOKUP($B145,'[1]1718  Exp_Rev Access'!$F$7:$GK$318,$FF$2,FALSE))</f>
        <v/>
      </c>
      <c r="FG145" s="90" t="str">
        <f>IF(ISNA(VLOOKUP($B145,'[1]1718  Exp_Rev Access'!$F$7:$GK$318,$FG$2,FALSE)),"",VLOOKUP($B145,'[1]1718  Exp_Rev Access'!$F$7:$GK$318,$FG$2,FALSE))</f>
        <v/>
      </c>
      <c r="FH145" s="90" t="str">
        <f>IF(ISNA(VLOOKUP($B145,'[1]1718  Exp_Rev Access'!$F$7:$GK$318,$FH$2,FALSE)),"",VLOOKUP($B145,'[1]1718  Exp_Rev Access'!$F$7:$GK$318,$FH$2,FALSE))</f>
        <v/>
      </c>
      <c r="FI145" s="90" t="str">
        <f>IF(ISNA(VLOOKUP($B145,'[1]1718  Exp_Rev Access'!$F$7:$GK$318,$FI$2,FALSE)),"",VLOOKUP($B145,'[1]1718  Exp_Rev Access'!$F$7:$GK$318,$FI$2,FALSE))</f>
        <v/>
      </c>
      <c r="FJ145" s="90" t="str">
        <f>IF(ISNA(VLOOKUP($B145,'[1]1718  Exp_Rev Access'!$F$7:$GK$318,$FJ$2,FALSE)),"",VLOOKUP($B145,'[1]1718  Exp_Rev Access'!$F$7:$GK$318,$FJ$2,FALSE))</f>
        <v/>
      </c>
      <c r="FK145" s="90" t="str">
        <f>IF(ISNA(VLOOKUP($B145,'[1]1718  Exp_Rev Access'!$F$7:$GK$318,$FK$2,FALSE)),"",VLOOKUP($B145,'[1]1718  Exp_Rev Access'!$F$7:$GK$318,$FK$2,FALSE))</f>
        <v/>
      </c>
      <c r="FL145" s="90" t="str">
        <f>IF(ISNA(VLOOKUP($B145,'[1]1718  Exp_Rev Access'!$F$7:$GK$318,$FL$2,FALSE)),"",VLOOKUP($B145,'[1]1718  Exp_Rev Access'!$F$7:$GK$318,$FL$2,FALSE))</f>
        <v/>
      </c>
      <c r="FM145" s="90" t="str">
        <f>IF(ISNA(VLOOKUP($B145,'[1]1718  Exp_Rev Access'!$F$7:$GK$318,$FM$2,FALSE)),"",VLOOKUP($B145,'[1]1718  Exp_Rev Access'!$F$7:$GK$318,$FM$2,FALSE))</f>
        <v/>
      </c>
      <c r="FN145" s="90" t="str">
        <f>IF(ISNA(VLOOKUP($B145,'[1]1718  Exp_Rev Access'!$F$7:$GK$318,$FN$2,FALSE)),"",VLOOKUP($B145,'[1]1718  Exp_Rev Access'!$F$7:$GK$318,$FN$2,FALSE))</f>
        <v/>
      </c>
      <c r="FO145" s="90" t="str">
        <f>IF(ISNA(VLOOKUP($B145,'[1]1718  Exp_Rev Access'!$F$7:$GK$318,$FO$2,FALSE)),"",VLOOKUP($B145,'[1]1718  Exp_Rev Access'!$F$7:$GK$318,$FO$2,FALSE))</f>
        <v/>
      </c>
      <c r="FP145" s="90" t="str">
        <f>IF(ISNA(VLOOKUP($B145,'[1]1718  Exp_Rev Access'!$F$7:$GK$318,$FP$2,FALSE)),"",VLOOKUP($B145,'[1]1718  Exp_Rev Access'!$F$7:$GK$318,$FP$2,FALSE))</f>
        <v/>
      </c>
      <c r="FQ145" s="90" t="str">
        <f>IF(ISNA(VLOOKUP($B145,'[1]1718  Exp_Rev Access'!$F$7:$GK$318,$FQ$2,FALSE)),"",VLOOKUP($B145,'[1]1718  Exp_Rev Access'!$F$7:$GK$318,$FQ$2,FALSE))</f>
        <v/>
      </c>
      <c r="FR145" s="90" t="str">
        <f>IF(ISNA(VLOOKUP($B145,'[1]1718  Exp_Rev Access'!$F$7:$GK$318,$FR$2,FALSE)),"",VLOOKUP($B145,'[1]1718  Exp_Rev Access'!$F$7:$GK$318,$FR$2,FALSE))</f>
        <v/>
      </c>
      <c r="FS145" s="56"/>
      <c r="FT145" s="92"/>
      <c r="FU145" s="94"/>
      <c r="FV145" s="95" t="str">
        <f>IF(ISNA(VLOOKUP($B145,'[1]1718  Exp_Rev Access'!$F$7:$GK$318,$FV$2,FALSE)),"",VLOOKUP($B145,'[1]1718  Exp_Rev Access'!$F$7:$GK$318,$FV$2,FALSE))</f>
        <v/>
      </c>
      <c r="FW145" s="95" t="str">
        <f>IF(ISNA(VLOOKUP($B145,'[1]1718  Exp_Rev Access'!$F$7:$GK$318,$FW$2,FALSE)),"",VLOOKUP($B145,'[1]1718  Exp_Rev Access'!$F$7:$GK$318,$FW$2,FALSE))</f>
        <v/>
      </c>
      <c r="FX145" s="95" t="str">
        <f>IF(ISNA(VLOOKUP($B145,'[1]1718  Exp_Rev Access'!$F$7:$GK$318,$FX$2,FALSE)),"",VLOOKUP($B145,'[1]1718  Exp_Rev Access'!$F$7:$GK$318,$FX$2,FALSE))</f>
        <v/>
      </c>
      <c r="FY145" s="95" t="str">
        <f>IF(ISNA(VLOOKUP($B145,'[1]1718  Exp_Rev Access'!$F$7:$GK$318,$FY$2,FALSE)),"",VLOOKUP($B145,'[1]1718  Exp_Rev Access'!$F$7:$GK$318,$FY$2,FALSE))</f>
        <v/>
      </c>
      <c r="FZ145" s="95" t="str">
        <f>IF(ISNA(VLOOKUP($B145,'[1]1718  Exp_Rev Access'!$F$7:$GK$318,$FZ$2,FALSE)),"",VLOOKUP($B145,'[1]1718  Exp_Rev Access'!$F$7:$GK$318,$FZ$2,FALSE))</f>
        <v/>
      </c>
      <c r="GA145" s="95" t="str">
        <f>IF(ISNA(VLOOKUP($B145,'[1]1718  Exp_Rev Access'!$F$7:$GK$318,$GA$2,FALSE)),"",VLOOKUP($B145,'[1]1718  Exp_Rev Access'!$F$7:$GK$318,$GA$2,FALSE))</f>
        <v/>
      </c>
      <c r="GB145" s="95" t="str">
        <f>IF(ISNA(VLOOKUP($B145,'[1]1718  Exp_Rev Access'!$F$7:$GK$318,$GB$2,FALSE)),"",VLOOKUP($B145,'[1]1718  Exp_Rev Access'!$F$7:$GK$318,$GB$2,FALSE))</f>
        <v/>
      </c>
      <c r="GC145" s="95" t="str">
        <f>IF(ISNA(VLOOKUP($B145,'[1]1718  Exp_Rev Access'!$F$7:$GK$318,$GC$2,FALSE)),"",VLOOKUP($B145,'[1]1718  Exp_Rev Access'!$F$7:$GK$318,$GC$2,FALSE))</f>
        <v/>
      </c>
      <c r="GD145" s="95" t="str">
        <f>IF(ISNA(VLOOKUP($B145,'[1]1718  Exp_Rev Access'!$F$7:$GK$318,$GD$2,FALSE)),"",VLOOKUP($B145,'[1]1718  Exp_Rev Access'!$F$7:$GK$318,$GD$2,FALSE))</f>
        <v/>
      </c>
      <c r="GE145" s="95" t="str">
        <f>IF(ISNA(VLOOKUP($B145,'[1]1718  Exp_Rev Access'!$F$7:$GK$318,$GE$2,FALSE)),"",VLOOKUP($B145,'[1]1718  Exp_Rev Access'!$F$7:$GK$318,$GE$2,FALSE))</f>
        <v/>
      </c>
      <c r="GF145" s="95" t="str">
        <f>IF(ISNA(VLOOKUP($B145,'[1]1718  Exp_Rev Access'!$F$7:$GK$318,$GF$2,FALSE)),"",VLOOKUP($B145,'[1]1718  Exp_Rev Access'!$F$7:$GK$318,$GF$2,FALSE))</f>
        <v/>
      </c>
      <c r="GG145" s="95" t="str">
        <f>IF(ISNA(VLOOKUP($B145,'[1]1718  Exp_Rev Access'!$F$7:$GK$318,$GG$2,FALSE)),"",VLOOKUP($B145,'[1]1718  Exp_Rev Access'!$F$7:$GK$318,$GG$2,FALSE))</f>
        <v/>
      </c>
      <c r="GH145" s="95" t="str">
        <f>IF(ISNA(VLOOKUP($B145,'[1]1718  Exp_Rev Access'!$F$7:$GK$318,$GH$2,FALSE)),"",VLOOKUP($B145,'[1]1718  Exp_Rev Access'!$F$7:$GK$318,$GH$2,FALSE))</f>
        <v/>
      </c>
      <c r="GI145" s="95" t="str">
        <f>IF(ISNA(VLOOKUP($B145,'[1]1718  Exp_Rev Access'!$F$7:$GK$318,$GI$2,FALSE)),"",VLOOKUP($B145,'[1]1718  Exp_Rev Access'!$F$7:$GK$318,$GI$2,FALSE))</f>
        <v/>
      </c>
      <c r="GJ145" s="95" t="str">
        <f>IF(ISNA(VLOOKUP($B145,'[1]1718  Exp_Rev Access'!$F$7:$GK$318,$GJ$2,FALSE)),"",VLOOKUP($B145,'[1]1718  Exp_Rev Access'!$F$7:$GK$318,$GJ$2,FALSE))</f>
        <v/>
      </c>
      <c r="GK145" s="95" t="str">
        <f>IF(ISNA(VLOOKUP($B145,'[1]1718  Exp_Rev Access'!$F$7:$GK$318,$GK$2,FALSE)),"",VLOOKUP($B145,'[1]1718  Exp_Rev Access'!$F$7:$GK$318,$GK$2,FALSE))</f>
        <v/>
      </c>
      <c r="GL145" s="95" t="str">
        <f>IF(ISNA(VLOOKUP($B145,'[1]1718  Exp_Rev Access'!$F$7:$GK$318,$GL$2,FALSE)),"",VLOOKUP($B145,'[1]1718  Exp_Rev Access'!$F$7:$GK$318,$GL$2,FALSE))</f>
        <v/>
      </c>
      <c r="GM145" s="95" t="str">
        <f>IF(ISNA(VLOOKUP($B145,'[1]1718  Exp_Rev Access'!$F$7:$GK$318,$GM$2,FALSE)),"",VLOOKUP($B145,'[1]1718  Exp_Rev Access'!$F$7:$GK$318,$GM$2,FALSE))</f>
        <v/>
      </c>
      <c r="GN145" s="95" t="str">
        <f>IF(ISNA(VLOOKUP($B145,'[1]1718  Exp_Rev Access'!$F$7:$GK$318,$GN$2,FALSE)),"",VLOOKUP($B145,'[1]1718  Exp_Rev Access'!$F$7:$GK$318,$GN$2,FALSE))</f>
        <v/>
      </c>
      <c r="GO145" s="95" t="str">
        <f>IF(ISNA(VLOOKUP($B145,'[1]1718  Exp_Rev Access'!$F$7:$GK$318,$GO$2,FALSE)),"",VLOOKUP($B145,'[1]1718  Exp_Rev Access'!$F$7:$GK$318,$GO$2,FALSE))</f>
        <v/>
      </c>
      <c r="GP145" s="95" t="str">
        <f>IF(ISNA(VLOOKUP($B145,'[1]1718  Exp_Rev Access'!$F$7:$GK$318,$GP$2,FALSE)),"",VLOOKUP($B145,'[1]1718  Exp_Rev Access'!$F$7:$GK$318,$GP$2,FALSE))</f>
        <v/>
      </c>
      <c r="GQ145" s="95" t="str">
        <f>IF(ISNA(VLOOKUP($B145,'[1]1718  Exp_Rev Access'!$F$7:$GK$318,$GQ$2,FALSE)),"",VLOOKUP($B145,'[1]1718  Exp_Rev Access'!$F$7:$GK$318,$GQ$2,FALSE))</f>
        <v/>
      </c>
      <c r="GR145" s="95" t="str">
        <f>IF(ISNA(VLOOKUP($B145,'[1]1718  Exp_Rev Access'!$F$7:$GK$318,$GR$2,FALSE)),"",VLOOKUP($B145,'[1]1718  Exp_Rev Access'!$F$7:$GK$318,$GR$2,FALSE))</f>
        <v/>
      </c>
      <c r="GS145" s="95" t="str">
        <f>IF(ISNA(VLOOKUP($B145,'[1]1718  Exp_Rev Access'!$F$7:$GK$318,$GS$2,FALSE)),"",VLOOKUP($B145,'[1]1718  Exp_Rev Access'!$F$7:$GK$318,$GS$2,FALSE))</f>
        <v/>
      </c>
      <c r="GT145" s="95" t="str">
        <f>IF(ISNA(VLOOKUP($B145,'[1]1718  Exp_Rev Access'!$F$7:$GK$318,$GT$2,FALSE)),"",VLOOKUP($B145,'[1]1718  Exp_Rev Access'!$F$7:$GK$318,$GT$2,FALSE))</f>
        <v/>
      </c>
      <c r="GU145" s="56"/>
      <c r="GV145" s="92"/>
      <c r="GW145" s="96"/>
      <c r="HE145" s="41"/>
      <c r="HF145" s="41"/>
      <c r="HG145" s="41"/>
      <c r="HH145" s="41"/>
      <c r="HI145" s="41"/>
      <c r="HJ145" s="41"/>
      <c r="HK145" s="41"/>
      <c r="HL145" s="41"/>
      <c r="HM145" s="41"/>
      <c r="HN145" s="41"/>
    </row>
    <row r="146" spans="1:222" x14ac:dyDescent="0.3">
      <c r="A146" s="98" t="s">
        <v>371</v>
      </c>
      <c r="B146" s="88"/>
      <c r="C146" s="89"/>
      <c r="D146" s="75"/>
      <c r="E146" s="76"/>
      <c r="F146" s="70"/>
      <c r="G146" s="70"/>
      <c r="H146" s="90"/>
      <c r="I146" s="90" t="str">
        <f>IF(ISNA(VLOOKUP($B146,'[1]1718  Exp_Rev Access'!$F$7:$GK$318,4,FALSE)),"",VLOOKUP($B146,'[1]1718  Exp_Rev Access'!$F$7:$GK$318,4,FALSE))</f>
        <v/>
      </c>
      <c r="J146" s="90" t="str">
        <f>IF(ISNA(VLOOKUP($B146,'[1]1718  Exp_Rev Access'!$F$7:$GK$318,5,FALSE)),"",VLOOKUP($B146,'[1]1718  Exp_Rev Access'!$F$7:$GK$318,5,FALSE))</f>
        <v/>
      </c>
      <c r="K146" s="90" t="str">
        <f>IF(ISNA(VLOOKUP($B146,'[1]1718  Exp_Rev Access'!$F$7:$GK$318,6,FALSE)),"-",VLOOKUP($B146,'[1]1718  Exp_Rev Access'!$F$7:$GK$318,6,FALSE))</f>
        <v>-</v>
      </c>
      <c r="L146" s="90" t="str">
        <f>IF(ISNA(VLOOKUP($B146,'[1]1718  Exp_Rev Access'!$F$7:$GK$318,7,FALSE)),"",VLOOKUP($B146,'[1]1718  Exp_Rev Access'!$F$7:$GK$318,7,FALSE))</f>
        <v/>
      </c>
      <c r="M146" s="90" t="str">
        <f>IF(ISNA(VLOOKUP($B146,'[1]1718  Exp_Rev Access'!$F$7:$GK$318,8,FALSE)),"",VLOOKUP($B146,'[1]1718  Exp_Rev Access'!$F$7:$GK$318,8,FALSE))</f>
        <v/>
      </c>
      <c r="N146" s="56"/>
      <c r="O146" s="91"/>
      <c r="P146" s="56"/>
      <c r="Q146" s="90" t="str">
        <f>IF(ISNA(VLOOKUP($B146,'[1]1718  Exp_Rev Access'!$F$7:$GK$318,10,FALSE)),"",VLOOKUP($B146,'[1]1718  Exp_Rev Access'!$F$7:$GK$318,10,FALSE))</f>
        <v/>
      </c>
      <c r="R146" s="90" t="str">
        <f>IF(ISNA(VLOOKUP($B146,'[1]1718  Exp_Rev Access'!$F$7:$GK$318,11,FALSE)),"",VLOOKUP($B146,'[1]1718  Exp_Rev Access'!$F$7:$GK$318,11,FALSE))</f>
        <v/>
      </c>
      <c r="S146" s="90" t="str">
        <f>IF(ISNA(VLOOKUP($B146,'[1]1718  Exp_Rev Access'!$F$7:$GK$318,12,FALSE)),"",VLOOKUP($B146,'[1]1718  Exp_Rev Access'!$F$7:$GK$318,12,FALSE))</f>
        <v/>
      </c>
      <c r="T146" s="90" t="str">
        <f>IF(ISNA(VLOOKUP($B146,'[1]1718  Exp_Rev Access'!$F$7:$GK$318,13,FALSE)),"",VLOOKUP($B146,'[1]1718  Exp_Rev Access'!$F$7:$GK$318,13,FALSE))</f>
        <v/>
      </c>
      <c r="U146" s="90" t="str">
        <f>IF(ISNA(VLOOKUP($B146,'[1]1718  Exp_Rev Access'!$F$7:$GK$318,14,FALSE)),"",VLOOKUP($B146,'[1]1718  Exp_Rev Access'!$F$7:$GK$318,14,FALSE))</f>
        <v/>
      </c>
      <c r="V146" s="90" t="str">
        <f>IF(ISNA(VLOOKUP($B146,'[1]1718  Exp_Rev Access'!$F$7:$GK$318,15,FALSE)),"",VLOOKUP($B146,'[1]1718  Exp_Rev Access'!$F$7:$GK$318,15,FALSE))</f>
        <v/>
      </c>
      <c r="W146" s="90" t="str">
        <f>IF(ISNA(VLOOKUP($B146,'[1]1718  Exp_Rev Access'!$F$7:$GK$318,16,FALSE)),"",VLOOKUP($B146,'[1]1718  Exp_Rev Access'!$F$7:$GK$318,16,FALSE))</f>
        <v/>
      </c>
      <c r="X146" s="90" t="str">
        <f>IF(ISNA(VLOOKUP($B146,'[1]1718  Exp_Rev Access'!$F$7:$GK$318,17,FALSE)),"",VLOOKUP($B146,'[1]1718  Exp_Rev Access'!$F$7:$GK$318,17,FALSE))</f>
        <v/>
      </c>
      <c r="Y146" s="90" t="str">
        <f>IF(ISNA(VLOOKUP($B146,'[1]1718  Exp_Rev Access'!$F$7:$GK$318,18,FALSE)),"",VLOOKUP($B146,'[1]1718  Exp_Rev Access'!$F$7:$GK$318,18,FALSE))</f>
        <v/>
      </c>
      <c r="Z146" s="90" t="str">
        <f>IF(ISNA(VLOOKUP($B146,'[1]1718  Exp_Rev Access'!$F$7:$GK$318,19,FALSE)),"",VLOOKUP($B146,'[1]1718  Exp_Rev Access'!$F$7:$GK$318,19,FALSE))</f>
        <v/>
      </c>
      <c r="AA146" s="90" t="str">
        <f>IF(ISNA(VLOOKUP($B146,'[1]1718  Exp_Rev Access'!$F$7:$GK$318,20,FALSE)),"",VLOOKUP($B146,'[1]1718  Exp_Rev Access'!$F$7:$GK$318,20,FALSE))</f>
        <v/>
      </c>
      <c r="AB146" s="90" t="str">
        <f>IF(ISNA(VLOOKUP($B146,'[1]1718  Exp_Rev Access'!$F$7:$GK$318,21,FALSE)),"",VLOOKUP($B146,'[1]1718  Exp_Rev Access'!$F$7:$GK$318,21,FALSE))</f>
        <v/>
      </c>
      <c r="AC146" s="90" t="str">
        <f>IF(ISNA(VLOOKUP($B146,'[1]1718  Exp_Rev Access'!$F$7:$GK$318,22,FALSE)),"",VLOOKUP($B146,'[1]1718  Exp_Rev Access'!$F$7:$GK$318,22,FALSE))</f>
        <v/>
      </c>
      <c r="AD146" s="90" t="str">
        <f>IF(ISNA(VLOOKUP($B146,'[1]1718  Exp_Rev Access'!$F$7:$GK$318,23,FALSE)),"",VLOOKUP($B146,'[1]1718  Exp_Rev Access'!$F$7:$GK$318,23,FALSE))</f>
        <v/>
      </c>
      <c r="AE146" s="90" t="str">
        <f>IF(ISNA(VLOOKUP($B146,'[1]1718  Exp_Rev Access'!$F$7:$GK$318,24,FALSE)),"",VLOOKUP($B146,'[1]1718  Exp_Rev Access'!$F$7:$GK$318,24,FALSE))</f>
        <v/>
      </c>
      <c r="AF146" s="90" t="str">
        <f>IF(ISNA(VLOOKUP($B146,'[1]1718  Exp_Rev Access'!$F$7:$GK$318,25,FALSE)),"",VLOOKUP($B146,'[1]1718  Exp_Rev Access'!$F$7:$GK$318,25,FALSE))</f>
        <v/>
      </c>
      <c r="AG146" s="90" t="str">
        <f>IF(ISNA(VLOOKUP($B146,'[1]1718  Exp_Rev Access'!$F$7:$GK$318,26,FALSE)),"",VLOOKUP($B146,'[1]1718  Exp_Rev Access'!$F$7:$GK$318,26,FALSE))</f>
        <v/>
      </c>
      <c r="AH146" s="90" t="str">
        <f>IF(ISNA(VLOOKUP($B146,'[1]1718  Exp_Rev Access'!$F$7:$GK$318,27,FALSE)),"",VLOOKUP($B146,'[1]1718  Exp_Rev Access'!$F$7:$GK$318,27,FALSE))</f>
        <v/>
      </c>
      <c r="AI146" s="90" t="str">
        <f>IF(ISNA(VLOOKUP($B146,'[1]1718  Exp_Rev Access'!$F$7:$GK$318,28,FALSE)),"",VLOOKUP($B146,'[1]1718  Exp_Rev Access'!$F$7:$GK$318,28,FALSE))</f>
        <v/>
      </c>
      <c r="AJ146" s="90" t="str">
        <f>IF(ISNA(VLOOKUP($B146,'[1]1718  Exp_Rev Access'!$F$7:$GK$318,29,FALSE)),"",VLOOKUP($B146,'[1]1718  Exp_Rev Access'!$F$7:$GK$318,29,FALSE))</f>
        <v/>
      </c>
      <c r="AK146" s="90" t="str">
        <f>IF(ISNA(VLOOKUP($B146,'[1]1718  Exp_Rev Access'!$F$7:$GK$318,30,FALSE)),"",VLOOKUP($B146,'[1]1718  Exp_Rev Access'!$F$7:$GK$318,30,FALSE))</f>
        <v/>
      </c>
      <c r="AL146" s="90" t="str">
        <f>IF(ISNA(VLOOKUP($B146,'[1]1718  Exp_Rev Access'!$F$7:$GK$318,31,FALSE)),"",VLOOKUP($B146,'[1]1718  Exp_Rev Access'!$F$7:$GK$318,31,FALSE))</f>
        <v/>
      </c>
      <c r="AM146" s="56"/>
      <c r="AN146" s="92"/>
      <c r="AO146" s="71"/>
      <c r="AP146" s="90" t="str">
        <f>IF(ISNA(VLOOKUP($B146,'[1]1718  Exp_Rev Access'!$F$7:$GK$318,33,FALSE)),"",VLOOKUP($B146,'[1]1718  Exp_Rev Access'!$F$7:$GK$318,33,FALSE))</f>
        <v/>
      </c>
      <c r="AQ146" s="90" t="str">
        <f>IF(ISNA(VLOOKUP($B146,'[1]1718  Exp_Rev Access'!$F$7:$GK$318,34,FALSE)),"",VLOOKUP($B146,'[1]1718  Exp_Rev Access'!$F$7:$GK$318,34,FALSE))</f>
        <v/>
      </c>
      <c r="AR146" s="90" t="str">
        <f>IF(ISNA(VLOOKUP($B146,'[1]1718  Exp_Rev Access'!$F$7:$GK$318,35,FALSE)),"",VLOOKUP($B146,'[1]1718  Exp_Rev Access'!$F$7:$GK$318,35,FALSE))</f>
        <v/>
      </c>
      <c r="AS146" s="90" t="str">
        <f>IF(ISNA(VLOOKUP($B146,'[1]1718  Exp_Rev Access'!$F$7:$GK$318,36,FALSE)),"",VLOOKUP($B146,'[1]1718  Exp_Rev Access'!$F$7:$GK$318,36,FALSE))</f>
        <v/>
      </c>
      <c r="AT146" s="90" t="str">
        <f>IF(ISNA(VLOOKUP($B146,'[1]1718  Exp_Rev Access'!$F$7:$GK$318,37,FALSE)),"",VLOOKUP($B146,'[1]1718  Exp_Rev Access'!$F$7:$GK$318,37,FALSE))</f>
        <v/>
      </c>
      <c r="AU146" s="56"/>
      <c r="AV146" s="93"/>
      <c r="AW146" s="56"/>
      <c r="AX146" s="90" t="str">
        <f>IF(ISNA(VLOOKUP($B146,'[1]1718  Exp_Rev Access'!$F$7:$GK$318,39,FALSE)),"",VLOOKUP($B146,'[1]1718  Exp_Rev Access'!$F$7:$GK$318,39,FALSE))</f>
        <v/>
      </c>
      <c r="AY146" s="90" t="str">
        <f>IF(ISNA(VLOOKUP($B146,'[1]1718  Exp_Rev Access'!$F$7:$GK$318,40,FALSE)),"",VLOOKUP($B146,'[1]1718  Exp_Rev Access'!$F$7:$GK$318,40,FALSE))</f>
        <v/>
      </c>
      <c r="AZ146" s="90" t="str">
        <f>IF(ISNA(VLOOKUP($B146,'[1]1718  Exp_Rev Access'!$F$7:$GK$318,41,FALSE)),"",VLOOKUP($B146,'[1]1718  Exp_Rev Access'!$F$7:$GK$318,41,FALSE))</f>
        <v/>
      </c>
      <c r="BA146" s="90" t="str">
        <f>IF(ISNA(VLOOKUP($B146,'[1]1718  Exp_Rev Access'!$F$7:$GK$318,42,FALSE)),"",VLOOKUP($B146,'[1]1718  Exp_Rev Access'!$F$7:$GK$318,42,FALSE))</f>
        <v/>
      </c>
      <c r="BB146" s="90" t="str">
        <f>IF(ISNA(VLOOKUP($B146,'[1]1718  Exp_Rev Access'!$F$7:$GK$318,43,FALSE)),"",VLOOKUP($B146,'[1]1718  Exp_Rev Access'!$F$7:$GK$318,43,FALSE))</f>
        <v/>
      </c>
      <c r="BC146" s="90" t="str">
        <f>IF(ISNA(VLOOKUP($B146,'[1]1718  Exp_Rev Access'!$F$7:$GK$318,44,FALSE)),"",VLOOKUP($B146,'[1]1718  Exp_Rev Access'!$F$7:$GK$318,44,FALSE))</f>
        <v/>
      </c>
      <c r="BD146" s="90" t="str">
        <f>IF(ISNA(VLOOKUP($B146,'[1]1718  Exp_Rev Access'!$F$7:$GK$318,45,FALSE)),"",VLOOKUP($B146,'[1]1718  Exp_Rev Access'!$F$7:$GK$318,45,FALSE))</f>
        <v/>
      </c>
      <c r="BE146" s="90" t="str">
        <f>IF(ISNA(VLOOKUP($B146,'[1]1718  Exp_Rev Access'!$F$7:$GK$318,46,FALSE)),"",VLOOKUP($B146,'[1]1718  Exp_Rev Access'!$F$7:$GK$318,46,FALSE))</f>
        <v/>
      </c>
      <c r="BF146" s="90" t="str">
        <f>IF(ISNA(VLOOKUP($B146,'[1]1718  Exp_Rev Access'!$F$7:$GK$318,47,FALSE)),"",VLOOKUP($B146,'[1]1718  Exp_Rev Access'!$F$7:$GK$318,47,FALSE))</f>
        <v/>
      </c>
      <c r="BG146" s="90" t="str">
        <f>IF(ISNA(VLOOKUP($B146,'[1]1718  Exp_Rev Access'!$F$7:$GK$318,48,FALSE)),"",VLOOKUP($B146,'[1]1718  Exp_Rev Access'!$F$7:$GK$318,48,FALSE))</f>
        <v/>
      </c>
      <c r="BH146" s="90" t="str">
        <f>IF(ISNA(VLOOKUP($B146,'[1]1718  Exp_Rev Access'!$F$7:$GK$318,49,FALSE)),"",VLOOKUP($B146,'[1]1718  Exp_Rev Access'!$F$7:$GK$318,49,FALSE))</f>
        <v/>
      </c>
      <c r="BI146" s="90" t="str">
        <f>IF(ISNA(VLOOKUP($B146,'[1]1718  Exp_Rev Access'!$F$7:$GK$318,50,FALSE)),"",VLOOKUP($B146,'[1]1718  Exp_Rev Access'!$F$7:$GK$318,50,FALSE))</f>
        <v/>
      </c>
      <c r="BJ146" s="90" t="str">
        <f>IF(ISNA(VLOOKUP($B146,'[1]1718  Exp_Rev Access'!$F$7:$GK$318,51,FALSE)),"",VLOOKUP($B146,'[1]1718  Exp_Rev Access'!$F$7:$GK$318,51,FALSE))</f>
        <v/>
      </c>
      <c r="BK146" s="90" t="str">
        <f>IF(ISNA(VLOOKUP($B146,'[1]1718  Exp_Rev Access'!$F$7:$GK$318,52,FALSE)),"",VLOOKUP($B146,'[1]1718  Exp_Rev Access'!$F$7:$GK$318,52,FALSE))</f>
        <v/>
      </c>
      <c r="BL146" s="90" t="str">
        <f>IF(ISNA(VLOOKUP($B146,'[1]1718  Exp_Rev Access'!$F$7:$GK$318,53,FALSE)),"",VLOOKUP($B146,'[1]1718  Exp_Rev Access'!$F$7:$GK$318,53,FALSE))</f>
        <v/>
      </c>
      <c r="BM146" s="90" t="str">
        <f>IF(ISNA(VLOOKUP($B146,'[1]1718  Exp_Rev Access'!$F$7:$GK$318,54,FALSE)),"",VLOOKUP($B146,'[1]1718  Exp_Rev Access'!$F$7:$GK$318,54,FALSE))</f>
        <v/>
      </c>
      <c r="BN146" s="90" t="str">
        <f>IF(ISNA(VLOOKUP($B146,'[1]1718  Exp_Rev Access'!$F$7:$GK$318,55,FALSE)),"",VLOOKUP($B146,'[1]1718  Exp_Rev Access'!$F$7:$GK$318,55,FALSE))</f>
        <v/>
      </c>
      <c r="BO146" s="90" t="str">
        <f>IF(ISNA(VLOOKUP($B146,'[1]1718  Exp_Rev Access'!$F$7:$GK$318,56,FALSE)),"",VLOOKUP($B146,'[1]1718  Exp_Rev Access'!$F$7:$GK$318,56,FALSE))</f>
        <v/>
      </c>
      <c r="BP146" s="90" t="str">
        <f>IF(ISNA(VLOOKUP($B146,'[1]1718  Exp_Rev Access'!$F$7:$GK$318,57,FALSE)),"",VLOOKUP($B146,'[1]1718  Exp_Rev Access'!$F$7:$GK$318,57,FALSE))</f>
        <v/>
      </c>
      <c r="BQ146" s="90" t="str">
        <f>IF(ISNA(VLOOKUP($B146,'[1]1718  Exp_Rev Access'!$F$7:$GK$318,58,FALSE)),"",VLOOKUP($B146,'[1]1718  Exp_Rev Access'!$F$7:$GK$318,58,FALSE))</f>
        <v/>
      </c>
      <c r="BR146" s="90" t="str">
        <f>IF(ISNA(VLOOKUP($B146,'[1]1718  Exp_Rev Access'!$F$7:$GK$318,59,FALSE)),"",VLOOKUP($B146,'[1]1718  Exp_Rev Access'!$F$7:$GK$318,59,FALSE))</f>
        <v/>
      </c>
      <c r="BS146" s="90" t="str">
        <f>IF(ISNA(VLOOKUP($B146,'[1]1718  Exp_Rev Access'!$F$7:$GK$318,60,FALSE)),"",VLOOKUP($B146,'[1]1718  Exp_Rev Access'!$F$7:$GK$318,60,FALSE))</f>
        <v/>
      </c>
      <c r="BT146" s="90" t="str">
        <f>IF(ISNA(VLOOKUP($B146,'[1]1718  Exp_Rev Access'!$F$7:$GK$318,61,FALSE)),"",VLOOKUP($B146,'[1]1718  Exp_Rev Access'!$F$7:$GK$318,61,FALSE))</f>
        <v/>
      </c>
      <c r="BU146" s="90" t="str">
        <f>IF(ISNA(VLOOKUP($B146,'[1]1718  Exp_Rev Access'!$F$7:$GK$318,62,FALSE)),"",VLOOKUP($B146,'[1]1718  Exp_Rev Access'!$F$7:$GK$318,62,FALSE))</f>
        <v/>
      </c>
      <c r="BV146" s="56"/>
      <c r="BW146" s="92"/>
      <c r="BX146" s="71"/>
      <c r="BY146" s="90" t="str">
        <f>IF(ISNA(VLOOKUP($B146,'[1]1718  Exp_Rev Access'!$F$7:$GK$318,64,FALSE)),"",VLOOKUP($B146,'[1]1718  Exp_Rev Access'!$F$7:$GK$318,64,FALSE))</f>
        <v/>
      </c>
      <c r="BZ146" s="90" t="str">
        <f>IF(ISNA(VLOOKUP($B146,'[1]1718  Exp_Rev Access'!$F$7:$GK$318,65,FALSE)),"",VLOOKUP($B146,'[1]1718  Exp_Rev Access'!$F$7:$GK$318,65,FALSE))</f>
        <v/>
      </c>
      <c r="CA146" s="90" t="str">
        <f>IF(ISNA(VLOOKUP($B146,'[1]1718  Exp_Rev Access'!$F$7:$GK$318,66,FALSE)),"",VLOOKUP($B146,'[1]1718  Exp_Rev Access'!$F$7:$GK$318,66,FALSE))</f>
        <v/>
      </c>
      <c r="CB146" s="90" t="str">
        <f>IF(ISNA(VLOOKUP($B146,'[1]1718  Exp_Rev Access'!$F$7:$GK$318,67,FALSE)),"",VLOOKUP($B146,'[1]1718  Exp_Rev Access'!$F$7:$GK$318,67,FALSE))</f>
        <v/>
      </c>
      <c r="CC146" s="90" t="str">
        <f>IF(ISNA(VLOOKUP($B146,'[1]1718  Exp_Rev Access'!$F$7:$GK$318,68,FALSE)),"",VLOOKUP($B146,'[1]1718  Exp_Rev Access'!$F$7:$GK$318,68,FALSE))</f>
        <v/>
      </c>
      <c r="CD146" s="90" t="str">
        <f>IF(ISNA(VLOOKUP($B146,'[1]1718  Exp_Rev Access'!$F$7:$GK$318,69,FALSE)),"",VLOOKUP($B146,'[1]1718  Exp_Rev Access'!$F$7:$GK$318,69,FALSE))</f>
        <v/>
      </c>
      <c r="CE146" s="56">
        <f t="shared" si="437"/>
        <v>0</v>
      </c>
      <c r="CF146" s="92"/>
      <c r="CG146" s="78"/>
      <c r="CH146" s="90" t="str">
        <f>IF(ISNA(VLOOKUP($B146,'[1]1718  Exp_Rev Access'!$F$7:$GK$318,$CH$2,FALSE)),"",VLOOKUP($B146,'[1]1718  Exp_Rev Access'!$F$7:$GK$318,$CH$2,FALSE))</f>
        <v/>
      </c>
      <c r="CI146" s="90" t="str">
        <f>IF(ISNA(VLOOKUP($B146,'[1]1718  Exp_Rev Access'!$F$7:$GK$318,$CI$2,FALSE)),"",VLOOKUP($B146,'[1]1718  Exp_Rev Access'!$F$7:$GK$318,$CI$2,FALSE))</f>
        <v/>
      </c>
      <c r="CJ146" s="90" t="str">
        <f>IF(ISNA(VLOOKUP($B146,'[1]1718  Exp_Rev Access'!$F$7:$GK$318,$CJ$2,FALSE)),"",VLOOKUP($B146,'[1]1718  Exp_Rev Access'!$F$7:$GK$318,$CJ$2,FALSE))</f>
        <v/>
      </c>
      <c r="CK146" s="90" t="str">
        <f>IF(ISNA(VLOOKUP($B146,'[1]1718  Exp_Rev Access'!$F$7:$GK$318,$CK$2,FALSE)),"",VLOOKUP($B146,'[1]1718  Exp_Rev Access'!$F$7:$GK$318,$CK$2,FALSE))</f>
        <v/>
      </c>
      <c r="CL146" s="90" t="str">
        <f>IF(ISNA(VLOOKUP($B146,'[1]1718  Exp_Rev Access'!$F$7:$GK$318,$CL$2,FALSE)),"",VLOOKUP($B146,'[1]1718  Exp_Rev Access'!$F$7:$GK$318,$CL$2,FALSE))</f>
        <v/>
      </c>
      <c r="CM146" s="90" t="str">
        <f>IF(ISNA(VLOOKUP($B146,'[1]1718  Exp_Rev Access'!$F$7:$GK$318,$CM$2,FALSE)),"",VLOOKUP($B146,'[1]1718  Exp_Rev Access'!$F$7:$GK$318,$CM$2,FALSE))</f>
        <v/>
      </c>
      <c r="CN146" s="90" t="str">
        <f>IF(ISNA(VLOOKUP($B146,'[1]1718  Exp_Rev Access'!$F$7:$GK$318,$CN$2,FALSE)),"",VLOOKUP($B146,'[1]1718  Exp_Rev Access'!$F$7:$GK$318,$CN$2,FALSE))</f>
        <v/>
      </c>
      <c r="CO146" s="90" t="str">
        <f>IF(ISNA(VLOOKUP($B146,'[1]1718  Exp_Rev Access'!$F$7:$GK$318,$CO$2,FALSE)),"",VLOOKUP($B146,'[1]1718  Exp_Rev Access'!$F$7:$GK$318,$CO$2,FALSE))</f>
        <v/>
      </c>
      <c r="CP146" s="90" t="str">
        <f>IF(ISNA(VLOOKUP($B146,'[1]1718  Exp_Rev Access'!$F$7:$GK$318,$CP$2,FALSE)),"",VLOOKUP($B146,'[1]1718  Exp_Rev Access'!$F$7:$GK$318,$CP$2,FALSE))</f>
        <v/>
      </c>
      <c r="CQ146" s="90" t="str">
        <f>IF(ISNA(VLOOKUP($B146,'[1]1718  Exp_Rev Access'!$F$7:$GK$318,$CQ$2,FALSE)),"",VLOOKUP($B146,'[1]1718  Exp_Rev Access'!$F$7:$GK$318,$CQ$2,FALSE))</f>
        <v/>
      </c>
      <c r="CR146" s="90" t="str">
        <f>IF(ISNA(VLOOKUP($B146,'[1]1718  Exp_Rev Access'!$F$7:$GK$318,$CR$2,FALSE)),"",VLOOKUP($B146,'[1]1718  Exp_Rev Access'!$F$7:$GK$318,$CR$2,FALSE))</f>
        <v/>
      </c>
      <c r="CS146" s="90" t="str">
        <f>IF(ISNA(VLOOKUP($B146,'[1]1718  Exp_Rev Access'!$F$7:$GK$318,$CS$2,FALSE)),"",VLOOKUP($B146,'[1]1718  Exp_Rev Access'!$F$7:$GK$318,$CS$2,FALSE))</f>
        <v/>
      </c>
      <c r="CT146" s="90" t="str">
        <f>IF(ISNA(VLOOKUP($B146,'[1]1718  Exp_Rev Access'!$F$7:$GK$318,$CT$2,FALSE)),"",VLOOKUP($B146,'[1]1718  Exp_Rev Access'!$F$7:$GK$318,$CT$2,FALSE))</f>
        <v/>
      </c>
      <c r="CU146" s="90" t="str">
        <f>IF(ISNA(VLOOKUP($B146,'[1]1718  Exp_Rev Access'!$F$7:$GK$318,$CU$2,FALSE)),"",VLOOKUP($B146,'[1]1718  Exp_Rev Access'!$F$7:$GK$318,$CU$2,FALSE))</f>
        <v/>
      </c>
      <c r="CV146" s="90" t="str">
        <f>IF(ISNA(VLOOKUP($B146,'[1]1718  Exp_Rev Access'!$F$7:$GK$318,$CV$2,FALSE)),"",VLOOKUP($B146,'[1]1718  Exp_Rev Access'!$F$7:$GK$318,$CV$2,FALSE))</f>
        <v/>
      </c>
      <c r="CW146" s="90" t="str">
        <f>IF(ISNA(VLOOKUP($B146,'[1]1718  Exp_Rev Access'!$F$7:$GK$318,$CW$2,FALSE)),"",VLOOKUP($B146,'[1]1718  Exp_Rev Access'!$F$7:$GK$318,$CW$2,FALSE))</f>
        <v/>
      </c>
      <c r="CX146" s="90" t="str">
        <f>IF(ISNA(VLOOKUP($B146,'[1]1718  Exp_Rev Access'!$F$7:$GK$318,$CX$2,FALSE)),"",VLOOKUP($B146,'[1]1718  Exp_Rev Access'!$F$7:$GK$318,$CX$2,FALSE))</f>
        <v/>
      </c>
      <c r="CY146" s="90" t="str">
        <f>IF(ISNA(VLOOKUP($B146,'[1]1718  Exp_Rev Access'!$F$7:$GK$318,$CY$2,FALSE)),"",VLOOKUP($B146,'[1]1718  Exp_Rev Access'!$F$7:$GK$318,$CY$2,FALSE))</f>
        <v/>
      </c>
      <c r="CZ146" s="90" t="str">
        <f>IF(ISNA(VLOOKUP($B146,'[1]1718  Exp_Rev Access'!$F$7:$GK$318,$CZ$2,FALSE)),"",VLOOKUP($B146,'[1]1718  Exp_Rev Access'!$F$7:$GK$318,$CZ$2,FALSE))</f>
        <v/>
      </c>
      <c r="DA146" s="90" t="str">
        <f>IF(ISNA(VLOOKUP($B146,'[1]1718  Exp_Rev Access'!$F$7:$GK$318,$DA$2,FALSE)),"",VLOOKUP($B146,'[1]1718  Exp_Rev Access'!$F$7:$GK$318,$DA$2,FALSE))</f>
        <v/>
      </c>
      <c r="DB146" s="90" t="str">
        <f>IF(ISNA(VLOOKUP($B146,'[1]1718  Exp_Rev Access'!$F$7:$GK$318,$DB$2,FALSE)),"",VLOOKUP($B146,'[1]1718  Exp_Rev Access'!$F$7:$GK$318,$DB$2,FALSE))</f>
        <v/>
      </c>
      <c r="DC146" s="90" t="str">
        <f>IF(ISNA(VLOOKUP($B146,'[1]1718  Exp_Rev Access'!$F$7:$GK$318,$DC$2,FALSE)),"",VLOOKUP($B146,'[1]1718  Exp_Rev Access'!$F$7:$GK$318,$DC$2,FALSE))</f>
        <v/>
      </c>
      <c r="DD146" s="90" t="str">
        <f>IF(ISNA(VLOOKUP($B146,'[1]1718  Exp_Rev Access'!$F$7:$GK$318,$DD$2,FALSE)),"",VLOOKUP($B146,'[1]1718  Exp_Rev Access'!$F$7:$GK$318,$DD$2,FALSE))</f>
        <v/>
      </c>
      <c r="DE146" s="90" t="str">
        <f>IF(ISNA(VLOOKUP($B146,'[1]1718  Exp_Rev Access'!$F$7:$GK$318,$DE$2,FALSE)),"",VLOOKUP($B146,'[1]1718  Exp_Rev Access'!$F$7:$GK$318,$DE$2,FALSE))</f>
        <v/>
      </c>
      <c r="DF146" s="90" t="str">
        <f>IF(ISNA(VLOOKUP($B146,'[1]1718  Exp_Rev Access'!$F$7:$GK$318,$DF$2,FALSE)),"",VLOOKUP($B146,'[1]1718  Exp_Rev Access'!$F$7:$GK$318,$DF$2,FALSE))</f>
        <v/>
      </c>
      <c r="DG146" s="90" t="str">
        <f>IF(ISNA(VLOOKUP($B146,'[1]1718  Exp_Rev Access'!$F$7:$GK$318,$DG$2,FALSE)),"",VLOOKUP($B146,'[1]1718  Exp_Rev Access'!$F$7:$GK$318,$DG$2,FALSE))</f>
        <v/>
      </c>
      <c r="DH146" s="90" t="str">
        <f>IF(ISNA(VLOOKUP($B146,'[1]1718  Exp_Rev Access'!$F$7:$GK$318,$DH$2,FALSE)),"",VLOOKUP($B146,'[1]1718  Exp_Rev Access'!$F$7:$GK$318,$DH$2,FALSE))</f>
        <v/>
      </c>
      <c r="DI146" s="90" t="str">
        <f>IF(ISNA(VLOOKUP($B146,'[1]1718  Exp_Rev Access'!$F$7:$GK$318,$DI$2,FALSE)),"",VLOOKUP($B146,'[1]1718  Exp_Rev Access'!$F$7:$GK$318,$DI$2,FALSE))</f>
        <v/>
      </c>
      <c r="DJ146" s="90" t="str">
        <f>IF(ISNA(VLOOKUP($B146,'[1]1718  Exp_Rev Access'!$F$7:$GK$318,$DJ$2,FALSE)),"",VLOOKUP($B146,'[1]1718  Exp_Rev Access'!$F$7:$GK$318,$DJ$2,FALSE))</f>
        <v/>
      </c>
      <c r="DK146" s="90" t="str">
        <f>IF(ISNA(VLOOKUP($B146,'[1]1718  Exp_Rev Access'!$F$7:$GK$318,$DK$2,FALSE)),"",VLOOKUP($B146,'[1]1718  Exp_Rev Access'!$F$7:$GK$318,$DK$2,FALSE))</f>
        <v/>
      </c>
      <c r="DL146" s="90" t="str">
        <f>IF(ISNA(VLOOKUP($B146,'[1]1718  Exp_Rev Access'!$F$7:$GK$318,$DL$2,FALSE)),"",VLOOKUP($B146,'[1]1718  Exp_Rev Access'!$F$7:$GK$318,$DL$2,FALSE))</f>
        <v/>
      </c>
      <c r="DM146" s="90" t="str">
        <f>IF(ISNA(VLOOKUP($B146,'[1]1718  Exp_Rev Access'!$F$7:$GK$318,$DM$2,FALSE)),"",VLOOKUP($B146,'[1]1718  Exp_Rev Access'!$F$7:$GK$318,$DM$2,FALSE))</f>
        <v/>
      </c>
      <c r="DN146" s="90" t="str">
        <f>IF(ISNA(VLOOKUP($B146,'[1]1718  Exp_Rev Access'!$F$7:$GK$318,$DN$2,FALSE)),"",VLOOKUP($B146,'[1]1718  Exp_Rev Access'!$F$7:$GK$318,$DN$2,FALSE))</f>
        <v/>
      </c>
      <c r="DO146" s="90" t="str">
        <f>IF(ISNA(VLOOKUP($B146,'[1]1718  Exp_Rev Access'!$F$7:$GK$318,$DO$2,FALSE)),"",VLOOKUP($B146,'[1]1718  Exp_Rev Access'!$F$7:$GK$318,$DO$2,FALSE))</f>
        <v/>
      </c>
      <c r="DP146" s="90" t="str">
        <f>IF(ISNA(VLOOKUP($B146,'[1]1718  Exp_Rev Access'!$F$7:$GK$318,$DP$2,FALSE)),"",VLOOKUP($B146,'[1]1718  Exp_Rev Access'!$F$7:$GK$318,$DP$2,FALSE))</f>
        <v/>
      </c>
      <c r="DQ146" s="90" t="str">
        <f>IF(ISNA(VLOOKUP($B146,'[1]1718  Exp_Rev Access'!$F$7:$GK$318,$DQ$2,FALSE)),"",VLOOKUP($B146,'[1]1718  Exp_Rev Access'!$F$7:$GK$318,$DQ$2,FALSE))</f>
        <v/>
      </c>
      <c r="DR146" s="90" t="str">
        <f>IF(ISNA(VLOOKUP($B146,'[1]1718  Exp_Rev Access'!$F$7:$GK$318,$DR$2,FALSE)),"",VLOOKUP($B146,'[1]1718  Exp_Rev Access'!$F$7:$GK$318,$DR$2,FALSE))</f>
        <v/>
      </c>
      <c r="DS146" s="90" t="str">
        <f>IF(ISNA(VLOOKUP($B146,'[1]1718  Exp_Rev Access'!$F$7:$GK$318,$DS$2,FALSE)),"",VLOOKUP($B146,'[1]1718  Exp_Rev Access'!$F$7:$GK$318,$DS$2,FALSE))</f>
        <v/>
      </c>
      <c r="DT146" s="90" t="str">
        <f>IF(ISNA(VLOOKUP($B146,'[1]1718  Exp_Rev Access'!$F$7:$GK$318,$DT$2,FALSE)),"",VLOOKUP($B146,'[1]1718  Exp_Rev Access'!$F$7:$GK$318,$DT$2,FALSE))</f>
        <v/>
      </c>
      <c r="DU146" s="90" t="str">
        <f>IF(ISNA(VLOOKUP($B146,'[1]1718  Exp_Rev Access'!$F$7:$GK$318,$DU$2,FALSE)),"",VLOOKUP($B146,'[1]1718  Exp_Rev Access'!$F$7:$GK$318,$DU$2,FALSE))</f>
        <v/>
      </c>
      <c r="DV146" s="90" t="str">
        <f>IF(ISNA(VLOOKUP($B146,'[1]1718  Exp_Rev Access'!$F$7:$GK$318,$DV$2,FALSE)),"",VLOOKUP($B146,'[1]1718  Exp_Rev Access'!$F$7:$GK$318,$DV$2,FALSE))</f>
        <v/>
      </c>
      <c r="DW146" s="90" t="str">
        <f>IF(ISNA(VLOOKUP($B146,'[1]1718  Exp_Rev Access'!$F$7:$GK$318,$DW$2,FALSE)),"",VLOOKUP($B146,'[1]1718  Exp_Rev Access'!$F$7:$GK$318,$DW$2,FALSE))</f>
        <v/>
      </c>
      <c r="DX146" s="90" t="str">
        <f>IF(ISNA(VLOOKUP($B146,'[1]1718  Exp_Rev Access'!$F$7:$GK$318,$DX$2,FALSE)),"",VLOOKUP($B146,'[1]1718  Exp_Rev Access'!$F$7:$GK$318,$DX$2,FALSE))</f>
        <v/>
      </c>
      <c r="DY146" s="90" t="str">
        <f>IF(ISNA(VLOOKUP($B146,'[1]1718  Exp_Rev Access'!$F$7:$GK$318,$DY$2,FALSE)),"",VLOOKUP($B146,'[1]1718  Exp_Rev Access'!$F$7:$GK$318,$DY$2,FALSE))</f>
        <v/>
      </c>
      <c r="DZ146" s="90" t="str">
        <f>IF(ISNA(VLOOKUP($B146,'[1]1718  Exp_Rev Access'!$F$7:$GK$318,$DZ$2,FALSE)),"",VLOOKUP($B146,'[1]1718  Exp_Rev Access'!$F$7:$GK$318,$DZ$2,FALSE))</f>
        <v/>
      </c>
      <c r="EA146" s="90" t="str">
        <f>IF(ISNA(VLOOKUP($B146,'[1]1718  Exp_Rev Access'!$F$7:$GK$318,$EA$2,FALSE)),"",VLOOKUP($B146,'[1]1718  Exp_Rev Access'!$F$7:$GK$318,$EA$2,FALSE))</f>
        <v/>
      </c>
      <c r="EB146" s="90" t="str">
        <f>IF(ISNA(VLOOKUP($B146,'[1]1718  Exp_Rev Access'!$F$7:$GK$318,$EB$2,FALSE)),"",VLOOKUP($B146,'[1]1718  Exp_Rev Access'!$F$7:$GK$318,$EB$2,FALSE))</f>
        <v/>
      </c>
      <c r="EC146" s="90" t="str">
        <f>IF(ISNA(VLOOKUP($B146,'[1]1718  Exp_Rev Access'!$F$7:$GK$318,$EC$2,FALSE)),"",VLOOKUP($B146,'[1]1718  Exp_Rev Access'!$F$7:$GK$318,$EC$2,FALSE))</f>
        <v/>
      </c>
      <c r="ED146" s="90" t="str">
        <f>IF(ISNA(VLOOKUP($B146,'[1]1718  Exp_Rev Access'!$F$7:$GK$318,$ED$2,FALSE)),"",VLOOKUP($B146,'[1]1718  Exp_Rev Access'!$F$7:$GK$318,$ED$2,FALSE))</f>
        <v/>
      </c>
      <c r="EE146" s="90" t="str">
        <f>IF(ISNA(VLOOKUP($B146,'[1]1718  Exp_Rev Access'!$F$7:$GK$318,$EE$2,FALSE)),"",VLOOKUP($B146,'[1]1718  Exp_Rev Access'!$F$7:$GK$318,$EE$2,FALSE))</f>
        <v/>
      </c>
      <c r="EF146" s="90" t="str">
        <f>IF(ISNA(VLOOKUP($B146,'[1]1718  Exp_Rev Access'!$F$7:$GK$318,$EF$2,FALSE)),"",VLOOKUP($B146,'[1]1718  Exp_Rev Access'!$F$7:$GK$318,$EF$2,FALSE))</f>
        <v/>
      </c>
      <c r="EG146" s="90" t="str">
        <f>IF(ISNA(VLOOKUP($B146,'[1]1718  Exp_Rev Access'!$F$7:$GK$318,$EG$2,FALSE)),"",VLOOKUP($B146,'[1]1718  Exp_Rev Access'!$F$7:$GK$318,$EG$2,FALSE))</f>
        <v/>
      </c>
      <c r="EH146" s="90" t="str">
        <f>IF(ISNA(VLOOKUP($B146,'[1]1718  Exp_Rev Access'!$F$7:$GK$318,$EH$2,FALSE)),"",VLOOKUP($B146,'[1]1718  Exp_Rev Access'!$F$7:$GK$318,$EH$2,FALSE))</f>
        <v/>
      </c>
      <c r="EI146" s="90" t="str">
        <f>IF(ISNA(VLOOKUP($B146,'[1]1718  Exp_Rev Access'!$F$7:$GK$318,$EI$2,FALSE)),"",VLOOKUP($B146,'[1]1718  Exp_Rev Access'!$F$7:$GK$318,$EI$2,FALSE))</f>
        <v/>
      </c>
      <c r="EJ146" s="90" t="str">
        <f>IF(ISNA(VLOOKUP($B146,'[1]1718  Exp_Rev Access'!$F$7:$GK$318,$EJ$2,FALSE)),"",VLOOKUP($B146,'[1]1718  Exp_Rev Access'!$F$7:$GK$318,$EJ$2,FALSE))</f>
        <v/>
      </c>
      <c r="EK146" s="90" t="str">
        <f>IF(ISNA(VLOOKUP($B146,'[1]1718  Exp_Rev Access'!$F$7:$GK$318,$EK$2,FALSE)),"",VLOOKUP($B146,'[1]1718  Exp_Rev Access'!$F$7:$GK$318,$EK$2,FALSE))</f>
        <v/>
      </c>
      <c r="EL146" s="90" t="str">
        <f>IF(ISNA(VLOOKUP($B146,'[1]1718  Exp_Rev Access'!$F$7:$GK$318,$EL$2,FALSE)),"",VLOOKUP($B146,'[1]1718  Exp_Rev Access'!$F$7:$GK$318,$EL$2,FALSE))</f>
        <v/>
      </c>
      <c r="EM146" s="90" t="str">
        <f>IF(ISNA(VLOOKUP($B146,'[1]1718  Exp_Rev Access'!$F$7:$GK$318,$EM$2,FALSE)),"",VLOOKUP($B146,'[1]1718  Exp_Rev Access'!$F$7:$GK$318,$EM$2,FALSE))</f>
        <v/>
      </c>
      <c r="EN146" s="90" t="str">
        <f>IF(ISNA(VLOOKUP($B146,'[1]1718  Exp_Rev Access'!$F$7:$GK$318,$EN$2,FALSE)),"",VLOOKUP($B146,'[1]1718  Exp_Rev Access'!$F$7:$GK$318,$EN$2,FALSE))</f>
        <v/>
      </c>
      <c r="EO146" s="90" t="str">
        <f>IF(ISNA(VLOOKUP($B146,'[1]1718  Exp_Rev Access'!$F$7:$GK$318,$EO$2,FALSE)),"",VLOOKUP($B146,'[1]1718  Exp_Rev Access'!$F$7:$GK$318,$EO$2,FALSE))</f>
        <v/>
      </c>
      <c r="EP146" s="90" t="str">
        <f>IF(ISNA(VLOOKUP($B146,'[1]1718  Exp_Rev Access'!$F$7:$GK$318,$EP$2,FALSE)),"",VLOOKUP($B146,'[1]1718  Exp_Rev Access'!$F$7:$GK$318,$EP$2,FALSE))</f>
        <v/>
      </c>
      <c r="EQ146" s="90" t="str">
        <f>IF(ISNA(VLOOKUP($B146,'[1]1718  Exp_Rev Access'!$F$7:$GK$318,$EQ$2,FALSE)),"",VLOOKUP($B146,'[1]1718  Exp_Rev Access'!$F$7:$GK$318,$EQ$2,FALSE))</f>
        <v/>
      </c>
      <c r="ER146" s="90" t="str">
        <f>IF(ISNA(VLOOKUP($B146,'[1]1718  Exp_Rev Access'!$F$7:$GK$318,$ER$2,FALSE)),"",VLOOKUP($B146,'[1]1718  Exp_Rev Access'!$F$7:$GK$318,$ER$2,FALSE))</f>
        <v/>
      </c>
      <c r="ES146" s="90" t="str">
        <f>IF(ISNA(VLOOKUP($B146,'[1]1718  Exp_Rev Access'!$F$7:$GK$318,$ES$2,FALSE)),"",VLOOKUP($B146,'[1]1718  Exp_Rev Access'!$F$7:$GK$318,$ES$2,FALSE))</f>
        <v/>
      </c>
      <c r="ET146" s="90" t="str">
        <f>IF(ISNA(VLOOKUP($B146,'[1]1718  Exp_Rev Access'!$F$7:$GK$318,$ET$2,FALSE)),"",VLOOKUP($B146,'[1]1718  Exp_Rev Access'!$F$7:$GK$318,$ET$2,FALSE))</f>
        <v/>
      </c>
      <c r="EU146" s="90" t="str">
        <f>IF(ISNA(VLOOKUP($B146,'[1]1718  Exp_Rev Access'!$F$7:$GK$318,$EU$2,FALSE)),"",VLOOKUP($B146,'[1]1718  Exp_Rev Access'!$F$7:$GK$318,$EU$2,FALSE))</f>
        <v/>
      </c>
      <c r="EV146" s="90" t="str">
        <f>IF(ISNA(VLOOKUP($B146,'[1]1718  Exp_Rev Access'!$F$7:$GK$318,$EV$2,FALSE)),"",VLOOKUP($B146,'[1]1718  Exp_Rev Access'!$F$7:$GK$318,$EV$2,FALSE))</f>
        <v/>
      </c>
      <c r="EW146" s="90" t="str">
        <f>IF(ISNA(VLOOKUP($B146,'[1]1718  Exp_Rev Access'!$F$7:$GK$318,$EW$2,FALSE)),"",VLOOKUP($B146,'[1]1718  Exp_Rev Access'!$F$7:$GK$318,$EW$2,FALSE))</f>
        <v/>
      </c>
      <c r="EX146" s="90" t="str">
        <f>IF(ISNA(VLOOKUP($B146,'[1]1718  Exp_Rev Access'!$F$7:$GK$318,$EX$2,FALSE)),"",VLOOKUP($B146,'[1]1718  Exp_Rev Access'!$F$7:$GK$318,$EX$2,FALSE))</f>
        <v/>
      </c>
      <c r="EY146" s="90" t="str">
        <f>IF(ISNA(VLOOKUP($B146,'[1]1718  Exp_Rev Access'!$F$7:$GK$318,$EY$2,FALSE)),"",VLOOKUP($B146,'[1]1718  Exp_Rev Access'!$F$7:$GK$318,$EY$2,FALSE))</f>
        <v/>
      </c>
      <c r="EZ146" s="90" t="str">
        <f>IF(ISNA(VLOOKUP($B146,'[1]1718  Exp_Rev Access'!$F$7:$GK$318,$EZ$2,FALSE)),"",VLOOKUP($B146,'[1]1718  Exp_Rev Access'!$F$7:$GK$318,$EZ$2,FALSE))</f>
        <v/>
      </c>
      <c r="FA146" s="90" t="str">
        <f>IF(ISNA(VLOOKUP($B146,'[1]1718  Exp_Rev Access'!$F$7:$GK$318,$FA$2,FALSE)),"",VLOOKUP($B146,'[1]1718  Exp_Rev Access'!$F$7:$GK$318,$FA$2,FALSE))</f>
        <v/>
      </c>
      <c r="FB146" s="90" t="str">
        <f>IF(ISNA(VLOOKUP($B146,'[1]1718  Exp_Rev Access'!$F$7:$GK$318,$FB$2,FALSE)),"",VLOOKUP($B146,'[1]1718  Exp_Rev Access'!$F$7:$GK$318,$FB$2,FALSE))</f>
        <v/>
      </c>
      <c r="FC146" s="90" t="str">
        <f>IF(ISNA(VLOOKUP($B146,'[1]1718  Exp_Rev Access'!$F$7:$GK$318,$FC$2,FALSE)),"",VLOOKUP($B146,'[1]1718  Exp_Rev Access'!$F$7:$GK$318,$FC$2,FALSE))</f>
        <v/>
      </c>
      <c r="FD146" s="90" t="str">
        <f>IF(ISNA(VLOOKUP($B146,'[1]1718  Exp_Rev Access'!$F$7:$GK$318,$FD$2,FALSE)),"",VLOOKUP($B146,'[1]1718  Exp_Rev Access'!$F$7:$GK$318,$FD$2,FALSE))</f>
        <v/>
      </c>
      <c r="FE146" s="90" t="str">
        <f>IF(ISNA(VLOOKUP($B146,'[1]1718  Exp_Rev Access'!$F$7:$GK$318,$FE$2,FALSE)),"",VLOOKUP($B146,'[1]1718  Exp_Rev Access'!$F$7:$GK$318,$FE$2,FALSE))</f>
        <v/>
      </c>
      <c r="FF146" s="90" t="str">
        <f>IF(ISNA(VLOOKUP($B146,'[1]1718  Exp_Rev Access'!$F$7:$GK$318,$FF$2,FALSE)),"",VLOOKUP($B146,'[1]1718  Exp_Rev Access'!$F$7:$GK$318,$FF$2,FALSE))</f>
        <v/>
      </c>
      <c r="FG146" s="90" t="str">
        <f>IF(ISNA(VLOOKUP($B146,'[1]1718  Exp_Rev Access'!$F$7:$GK$318,$FG$2,FALSE)),"",VLOOKUP($B146,'[1]1718  Exp_Rev Access'!$F$7:$GK$318,$FG$2,FALSE))</f>
        <v/>
      </c>
      <c r="FH146" s="90" t="str">
        <f>IF(ISNA(VLOOKUP($B146,'[1]1718  Exp_Rev Access'!$F$7:$GK$318,$FH$2,FALSE)),"",VLOOKUP($B146,'[1]1718  Exp_Rev Access'!$F$7:$GK$318,$FH$2,FALSE))</f>
        <v/>
      </c>
      <c r="FI146" s="90" t="str">
        <f>IF(ISNA(VLOOKUP($B146,'[1]1718  Exp_Rev Access'!$F$7:$GK$318,$FI$2,FALSE)),"",VLOOKUP($B146,'[1]1718  Exp_Rev Access'!$F$7:$GK$318,$FI$2,FALSE))</f>
        <v/>
      </c>
      <c r="FJ146" s="90" t="str">
        <f>IF(ISNA(VLOOKUP($B146,'[1]1718  Exp_Rev Access'!$F$7:$GK$318,$FJ$2,FALSE)),"",VLOOKUP($B146,'[1]1718  Exp_Rev Access'!$F$7:$GK$318,$FJ$2,FALSE))</f>
        <v/>
      </c>
      <c r="FK146" s="90" t="str">
        <f>IF(ISNA(VLOOKUP($B146,'[1]1718  Exp_Rev Access'!$F$7:$GK$318,$FK$2,FALSE)),"",VLOOKUP($B146,'[1]1718  Exp_Rev Access'!$F$7:$GK$318,$FK$2,FALSE))</f>
        <v/>
      </c>
      <c r="FL146" s="90" t="str">
        <f>IF(ISNA(VLOOKUP($B146,'[1]1718  Exp_Rev Access'!$F$7:$GK$318,$FL$2,FALSE)),"",VLOOKUP($B146,'[1]1718  Exp_Rev Access'!$F$7:$GK$318,$FL$2,FALSE))</f>
        <v/>
      </c>
      <c r="FM146" s="90" t="str">
        <f>IF(ISNA(VLOOKUP($B146,'[1]1718  Exp_Rev Access'!$F$7:$GK$318,$FM$2,FALSE)),"",VLOOKUP($B146,'[1]1718  Exp_Rev Access'!$F$7:$GK$318,$FM$2,FALSE))</f>
        <v/>
      </c>
      <c r="FN146" s="90" t="str">
        <f>IF(ISNA(VLOOKUP($B146,'[1]1718  Exp_Rev Access'!$F$7:$GK$318,$FN$2,FALSE)),"",VLOOKUP($B146,'[1]1718  Exp_Rev Access'!$F$7:$GK$318,$FN$2,FALSE))</f>
        <v/>
      </c>
      <c r="FO146" s="90" t="str">
        <f>IF(ISNA(VLOOKUP($B146,'[1]1718  Exp_Rev Access'!$F$7:$GK$318,$FO$2,FALSE)),"",VLOOKUP($B146,'[1]1718  Exp_Rev Access'!$F$7:$GK$318,$FO$2,FALSE))</f>
        <v/>
      </c>
      <c r="FP146" s="90" t="str">
        <f>IF(ISNA(VLOOKUP($B146,'[1]1718  Exp_Rev Access'!$F$7:$GK$318,$FP$2,FALSE)),"",VLOOKUP($B146,'[1]1718  Exp_Rev Access'!$F$7:$GK$318,$FP$2,FALSE))</f>
        <v/>
      </c>
      <c r="FQ146" s="90" t="str">
        <f>IF(ISNA(VLOOKUP($B146,'[1]1718  Exp_Rev Access'!$F$7:$GK$318,$FQ$2,FALSE)),"",VLOOKUP($B146,'[1]1718  Exp_Rev Access'!$F$7:$GK$318,$FQ$2,FALSE))</f>
        <v/>
      </c>
      <c r="FR146" s="90" t="str">
        <f>IF(ISNA(VLOOKUP($B146,'[1]1718  Exp_Rev Access'!$F$7:$GK$318,$FR$2,FALSE)),"",VLOOKUP($B146,'[1]1718  Exp_Rev Access'!$F$7:$GK$318,$FR$2,FALSE))</f>
        <v/>
      </c>
      <c r="FS146" s="56"/>
      <c r="FT146" s="92"/>
      <c r="FU146" s="94"/>
      <c r="FV146" s="95" t="str">
        <f>IF(ISNA(VLOOKUP($B146,'[1]1718  Exp_Rev Access'!$F$7:$GK$318,$FV$2,FALSE)),"",VLOOKUP($B146,'[1]1718  Exp_Rev Access'!$F$7:$GK$318,$FV$2,FALSE))</f>
        <v/>
      </c>
      <c r="FW146" s="95" t="str">
        <f>IF(ISNA(VLOOKUP($B146,'[1]1718  Exp_Rev Access'!$F$7:$GK$318,$FW$2,FALSE)),"",VLOOKUP($B146,'[1]1718  Exp_Rev Access'!$F$7:$GK$318,$FW$2,FALSE))</f>
        <v/>
      </c>
      <c r="FX146" s="95" t="str">
        <f>IF(ISNA(VLOOKUP($B146,'[1]1718  Exp_Rev Access'!$F$7:$GK$318,$FX$2,FALSE)),"",VLOOKUP($B146,'[1]1718  Exp_Rev Access'!$F$7:$GK$318,$FX$2,FALSE))</f>
        <v/>
      </c>
      <c r="FY146" s="95" t="str">
        <f>IF(ISNA(VLOOKUP($B146,'[1]1718  Exp_Rev Access'!$F$7:$GK$318,$FY$2,FALSE)),"",VLOOKUP($B146,'[1]1718  Exp_Rev Access'!$F$7:$GK$318,$FY$2,FALSE))</f>
        <v/>
      </c>
      <c r="FZ146" s="95" t="str">
        <f>IF(ISNA(VLOOKUP($B146,'[1]1718  Exp_Rev Access'!$F$7:$GK$318,$FZ$2,FALSE)),"",VLOOKUP($B146,'[1]1718  Exp_Rev Access'!$F$7:$GK$318,$FZ$2,FALSE))</f>
        <v/>
      </c>
      <c r="GA146" s="95" t="str">
        <f>IF(ISNA(VLOOKUP($B146,'[1]1718  Exp_Rev Access'!$F$7:$GK$318,$GA$2,FALSE)),"",VLOOKUP($B146,'[1]1718  Exp_Rev Access'!$F$7:$GK$318,$GA$2,FALSE))</f>
        <v/>
      </c>
      <c r="GB146" s="95" t="str">
        <f>IF(ISNA(VLOOKUP($B146,'[1]1718  Exp_Rev Access'!$F$7:$GK$318,$GB$2,FALSE)),"",VLOOKUP($B146,'[1]1718  Exp_Rev Access'!$F$7:$GK$318,$GB$2,FALSE))</f>
        <v/>
      </c>
      <c r="GC146" s="95" t="str">
        <f>IF(ISNA(VLOOKUP($B146,'[1]1718  Exp_Rev Access'!$F$7:$GK$318,$GC$2,FALSE)),"",VLOOKUP($B146,'[1]1718  Exp_Rev Access'!$F$7:$GK$318,$GC$2,FALSE))</f>
        <v/>
      </c>
      <c r="GD146" s="95" t="str">
        <f>IF(ISNA(VLOOKUP($B146,'[1]1718  Exp_Rev Access'!$F$7:$GK$318,$GD$2,FALSE)),"",VLOOKUP($B146,'[1]1718  Exp_Rev Access'!$F$7:$GK$318,$GD$2,FALSE))</f>
        <v/>
      </c>
      <c r="GE146" s="95" t="str">
        <f>IF(ISNA(VLOOKUP($B146,'[1]1718  Exp_Rev Access'!$F$7:$GK$318,$GE$2,FALSE)),"",VLOOKUP($B146,'[1]1718  Exp_Rev Access'!$F$7:$GK$318,$GE$2,FALSE))</f>
        <v/>
      </c>
      <c r="GF146" s="95" t="str">
        <f>IF(ISNA(VLOOKUP($B146,'[1]1718  Exp_Rev Access'!$F$7:$GK$318,$GF$2,FALSE)),"",VLOOKUP($B146,'[1]1718  Exp_Rev Access'!$F$7:$GK$318,$GF$2,FALSE))</f>
        <v/>
      </c>
      <c r="GG146" s="95" t="str">
        <f>IF(ISNA(VLOOKUP($B146,'[1]1718  Exp_Rev Access'!$F$7:$GK$318,$GG$2,FALSE)),"",VLOOKUP($B146,'[1]1718  Exp_Rev Access'!$F$7:$GK$318,$GG$2,FALSE))</f>
        <v/>
      </c>
      <c r="GH146" s="95" t="str">
        <f>IF(ISNA(VLOOKUP($B146,'[1]1718  Exp_Rev Access'!$F$7:$GK$318,$GH$2,FALSE)),"",VLOOKUP($B146,'[1]1718  Exp_Rev Access'!$F$7:$GK$318,$GH$2,FALSE))</f>
        <v/>
      </c>
      <c r="GI146" s="95" t="str">
        <f>IF(ISNA(VLOOKUP($B146,'[1]1718  Exp_Rev Access'!$F$7:$GK$318,$GI$2,FALSE)),"",VLOOKUP($B146,'[1]1718  Exp_Rev Access'!$F$7:$GK$318,$GI$2,FALSE))</f>
        <v/>
      </c>
      <c r="GJ146" s="95" t="str">
        <f>IF(ISNA(VLOOKUP($B146,'[1]1718  Exp_Rev Access'!$F$7:$GK$318,$GJ$2,FALSE)),"",VLOOKUP($B146,'[1]1718  Exp_Rev Access'!$F$7:$GK$318,$GJ$2,FALSE))</f>
        <v/>
      </c>
      <c r="GK146" s="95" t="str">
        <f>IF(ISNA(VLOOKUP($B146,'[1]1718  Exp_Rev Access'!$F$7:$GK$318,$GK$2,FALSE)),"",VLOOKUP($B146,'[1]1718  Exp_Rev Access'!$F$7:$GK$318,$GK$2,FALSE))</f>
        <v/>
      </c>
      <c r="GL146" s="95" t="str">
        <f>IF(ISNA(VLOOKUP($B146,'[1]1718  Exp_Rev Access'!$F$7:$GK$318,$GL$2,FALSE)),"",VLOOKUP($B146,'[1]1718  Exp_Rev Access'!$F$7:$GK$318,$GL$2,FALSE))</f>
        <v/>
      </c>
      <c r="GM146" s="95" t="str">
        <f>IF(ISNA(VLOOKUP($B146,'[1]1718  Exp_Rev Access'!$F$7:$GK$318,$GM$2,FALSE)),"",VLOOKUP($B146,'[1]1718  Exp_Rev Access'!$F$7:$GK$318,$GM$2,FALSE))</f>
        <v/>
      </c>
      <c r="GN146" s="95" t="str">
        <f>IF(ISNA(VLOOKUP($B146,'[1]1718  Exp_Rev Access'!$F$7:$GK$318,$GN$2,FALSE)),"",VLOOKUP($B146,'[1]1718  Exp_Rev Access'!$F$7:$GK$318,$GN$2,FALSE))</f>
        <v/>
      </c>
      <c r="GO146" s="95" t="str">
        <f>IF(ISNA(VLOOKUP($B146,'[1]1718  Exp_Rev Access'!$F$7:$GK$318,$GO$2,FALSE)),"",VLOOKUP($B146,'[1]1718  Exp_Rev Access'!$F$7:$GK$318,$GO$2,FALSE))</f>
        <v/>
      </c>
      <c r="GP146" s="95" t="str">
        <f>IF(ISNA(VLOOKUP($B146,'[1]1718  Exp_Rev Access'!$F$7:$GK$318,$GP$2,FALSE)),"",VLOOKUP($B146,'[1]1718  Exp_Rev Access'!$F$7:$GK$318,$GP$2,FALSE))</f>
        <v/>
      </c>
      <c r="GQ146" s="95" t="str">
        <f>IF(ISNA(VLOOKUP($B146,'[1]1718  Exp_Rev Access'!$F$7:$GK$318,$GQ$2,FALSE)),"",VLOOKUP($B146,'[1]1718  Exp_Rev Access'!$F$7:$GK$318,$GQ$2,FALSE))</f>
        <v/>
      </c>
      <c r="GR146" s="95" t="str">
        <f>IF(ISNA(VLOOKUP($B146,'[1]1718  Exp_Rev Access'!$F$7:$GK$318,$GR$2,FALSE)),"",VLOOKUP($B146,'[1]1718  Exp_Rev Access'!$F$7:$GK$318,$GR$2,FALSE))</f>
        <v/>
      </c>
      <c r="GS146" s="95" t="str">
        <f>IF(ISNA(VLOOKUP($B146,'[1]1718  Exp_Rev Access'!$F$7:$GK$318,$GS$2,FALSE)),"",VLOOKUP($B146,'[1]1718  Exp_Rev Access'!$F$7:$GK$318,$GS$2,FALSE))</f>
        <v/>
      </c>
      <c r="GT146" s="95" t="str">
        <f>IF(ISNA(VLOOKUP($B146,'[1]1718  Exp_Rev Access'!$F$7:$GK$318,$GT$2,FALSE)),"",VLOOKUP($B146,'[1]1718  Exp_Rev Access'!$F$7:$GK$318,$GT$2,FALSE))</f>
        <v/>
      </c>
      <c r="GU146" s="56"/>
      <c r="GV146" s="92"/>
      <c r="GW146" s="96"/>
    </row>
    <row r="147" spans="1:222" x14ac:dyDescent="0.3">
      <c r="A147" s="73"/>
      <c r="B147" s="109" t="s">
        <v>372</v>
      </c>
      <c r="C147" s="110" t="s">
        <v>373</v>
      </c>
      <c r="D147" s="75">
        <f>IF(ISNA(VLOOKUP($B147,'[1]1718 enrollment_Rev_Exp by size'!$A$7:H484,3,FALSE)),"",VLOOKUP($B147,'[1]1718 enrollment_Rev_Exp by size'!$A$7:$G$350,3,FALSE))</f>
        <v>54622.71</v>
      </c>
      <c r="E147" s="76">
        <f>IF(ISNA(VLOOKUP($B147,'[1]1718 enrollment_Rev_Exp by size'!$A$7:I484,5,FALSE)),"",VLOOKUP($B147,'[1]1718 enrollment_Rev_Exp by size'!$A$7:$G$350,5,FALSE))</f>
        <v>837283605.01999998</v>
      </c>
      <c r="F147" s="70">
        <f t="shared" ref="F147:F172" si="468">N147+AM147+AU147+BV147+CE147+FS147+GU147</f>
        <v>837283605.01999998</v>
      </c>
      <c r="G147" s="70">
        <f t="shared" ref="G147:G172" si="469">F147-E147</f>
        <v>0</v>
      </c>
      <c r="H147" s="90">
        <f>IF(ISNA(VLOOKUP($B147,'[1]1718  Exp_Rev Access'!$F$7:$GK$318,3,FALSE)),"",VLOOKUP($B147,'[1]1718  Exp_Rev Access'!$F$7:$GK$318,3,FALSE))</f>
        <v>217595346.03999999</v>
      </c>
      <c r="I147" s="90">
        <f>IF(ISNA(VLOOKUP($B147,'[1]1718  Exp_Rev Access'!$F$7:$GK$318,4,FALSE)),"",VLOOKUP($B147,'[1]1718  Exp_Rev Access'!$F$7:$GK$318,4,FALSE))</f>
        <v>15.15</v>
      </c>
      <c r="J147" s="90">
        <f>IF(ISNA(VLOOKUP($B147,'[1]1718  Exp_Rev Access'!$F$7:$GK$318,5,FALSE)),"",VLOOKUP($B147,'[1]1718  Exp_Rev Access'!$F$7:$GK$318,5,FALSE))</f>
        <v>0</v>
      </c>
      <c r="K147" s="90">
        <f>IF(ISNA(VLOOKUP($B147,'[1]1718  Exp_Rev Access'!$F$7:$GK$318,6,FALSE)),"-",VLOOKUP($B147,'[1]1718  Exp_Rev Access'!$F$7:$GK$318,6,FALSE))</f>
        <v>0.13</v>
      </c>
      <c r="L147" s="90">
        <f>IF(ISNA(VLOOKUP($B147,'[1]1718  Exp_Rev Access'!$F$7:$GK$318,7,FALSE)),"",VLOOKUP($B147,'[1]1718  Exp_Rev Access'!$F$7:$GK$318,7,FALSE))</f>
        <v>0</v>
      </c>
      <c r="M147" s="90">
        <f>IF(ISNA(VLOOKUP($B147,'[1]1718  Exp_Rev Access'!$F$7:$GK$318,8,FALSE)),"",VLOOKUP($B147,'[1]1718  Exp_Rev Access'!$F$7:$GK$318,8,FALSE))</f>
        <v>0</v>
      </c>
      <c r="N147" s="56">
        <f t="shared" ref="N147:N172" si="470">SUM(H147:M147)</f>
        <v>217595361.31999999</v>
      </c>
      <c r="O147" s="91">
        <f t="shared" ref="O147:O172" si="471">N147/E147</f>
        <v>0.259882505778675</v>
      </c>
      <c r="P147" s="56">
        <f t="shared" ref="P147:P172" si="472">N147/D147</f>
        <v>3983.6061103522693</v>
      </c>
      <c r="Q147" s="90">
        <f>IF(ISNA(VLOOKUP($B147,'[1]1718  Exp_Rev Access'!$F$7:$GK$318,10,FALSE)),"",VLOOKUP($B147,'[1]1718  Exp_Rev Access'!$F$7:$GK$318,10,FALSE))</f>
        <v>1575707.29</v>
      </c>
      <c r="R147" s="90">
        <f>IF(ISNA(VLOOKUP($B147,'[1]1718  Exp_Rev Access'!$F$7:$GK$318,11,FALSE)),"",VLOOKUP($B147,'[1]1718  Exp_Rev Access'!$F$7:$GK$318,11,FALSE))</f>
        <v>0</v>
      </c>
      <c r="S147" s="90">
        <f>IF(ISNA(VLOOKUP($B147,'[1]1718  Exp_Rev Access'!$F$7:$GK$318,12,FALSE)),"",VLOOKUP($B147,'[1]1718  Exp_Rev Access'!$F$7:$GK$318,12,FALSE))</f>
        <v>0</v>
      </c>
      <c r="T147" s="90">
        <f>IF(ISNA(VLOOKUP($B147,'[1]1718  Exp_Rev Access'!$F$7:$GK$318,13,FALSE)),"",VLOOKUP($B147,'[1]1718  Exp_Rev Access'!$F$7:$GK$318,13,FALSE))</f>
        <v>0</v>
      </c>
      <c r="U147" s="90">
        <f>IF(ISNA(VLOOKUP($B147,'[1]1718  Exp_Rev Access'!$F$7:$GK$318,14,FALSE)),"",VLOOKUP($B147,'[1]1718  Exp_Rev Access'!$F$7:$GK$318,14,FALSE))</f>
        <v>0</v>
      </c>
      <c r="V147" s="90">
        <f>IF(ISNA(VLOOKUP($B147,'[1]1718  Exp_Rev Access'!$F$7:$GK$318,15,FALSE)),"",VLOOKUP($B147,'[1]1718  Exp_Rev Access'!$F$7:$GK$318,15,FALSE))</f>
        <v>0</v>
      </c>
      <c r="W147" s="90">
        <f>IF(ISNA(VLOOKUP($B147,'[1]1718  Exp_Rev Access'!$F$7:$GK$318,16,FALSE)),"",VLOOKUP($B147,'[1]1718  Exp_Rev Access'!$F$7:$GK$318,16,FALSE))</f>
        <v>0</v>
      </c>
      <c r="X147" s="90">
        <f>IF(ISNA(VLOOKUP($B147,'[1]1718  Exp_Rev Access'!$F$7:$GK$318,17,FALSE)),"",VLOOKUP($B147,'[1]1718  Exp_Rev Access'!$F$7:$GK$318,17,FALSE))</f>
        <v>0</v>
      </c>
      <c r="Y147" s="90">
        <f>IF(ISNA(VLOOKUP($B147,'[1]1718  Exp_Rev Access'!$F$7:$GK$318,18,FALSE)),"",VLOOKUP($B147,'[1]1718  Exp_Rev Access'!$F$7:$GK$318,18,FALSE))</f>
        <v>4125.59</v>
      </c>
      <c r="Z147" s="90">
        <f>IF(ISNA(VLOOKUP($B147,'[1]1718  Exp_Rev Access'!$F$7:$GK$318,19,FALSE)),"",VLOOKUP($B147,'[1]1718  Exp_Rev Access'!$F$7:$GK$318,19,FALSE))</f>
        <v>0</v>
      </c>
      <c r="AA147" s="90">
        <f>IF(ISNA(VLOOKUP($B147,'[1]1718  Exp_Rev Access'!$F$7:$GK$318,20,FALSE)),"",VLOOKUP($B147,'[1]1718  Exp_Rev Access'!$F$7:$GK$318,20,FALSE))</f>
        <v>0</v>
      </c>
      <c r="AB147" s="90">
        <f>IF(ISNA(VLOOKUP($B147,'[1]1718  Exp_Rev Access'!$F$7:$GK$318,21,FALSE)),"",VLOOKUP($B147,'[1]1718  Exp_Rev Access'!$F$7:$GK$318,21,FALSE))</f>
        <v>0</v>
      </c>
      <c r="AC147" s="90">
        <f>IF(ISNA(VLOOKUP($B147,'[1]1718  Exp_Rev Access'!$F$7:$GK$318,22,FALSE)),"",VLOOKUP($B147,'[1]1718  Exp_Rev Access'!$F$7:$GK$318,22,FALSE))</f>
        <v>0</v>
      </c>
      <c r="AD147" s="90">
        <f>IF(ISNA(VLOOKUP($B147,'[1]1718  Exp_Rev Access'!$F$7:$GK$318,23,FALSE)),"",VLOOKUP($B147,'[1]1718  Exp_Rev Access'!$F$7:$GK$318,23,FALSE))</f>
        <v>3564448.25</v>
      </c>
      <c r="AE147" s="90">
        <f>IF(ISNA(VLOOKUP($B147,'[1]1718  Exp_Rev Access'!$F$7:$GK$318,24,FALSE)),"",VLOOKUP($B147,'[1]1718  Exp_Rev Access'!$F$7:$GK$318,24,FALSE))</f>
        <v>2069191.37</v>
      </c>
      <c r="AF147" s="90">
        <f>IF(ISNA(VLOOKUP($B147,'[1]1718  Exp_Rev Access'!$F$7:$GK$318,25,FALSE)),"",VLOOKUP($B147,'[1]1718  Exp_Rev Access'!$F$7:$GK$318,25,FALSE))</f>
        <v>0</v>
      </c>
      <c r="AG147" s="90">
        <f>IF(ISNA(VLOOKUP($B147,'[1]1718  Exp_Rev Access'!$F$7:$GK$318,26,FALSE)),"",VLOOKUP($B147,'[1]1718  Exp_Rev Access'!$F$7:$GK$318,26,FALSE))</f>
        <v>7659859.2400000002</v>
      </c>
      <c r="AH147" s="90">
        <f>IF(ISNA(VLOOKUP($B147,'[1]1718  Exp_Rev Access'!$F$7:$GK$318,27,FALSE)),"",VLOOKUP($B147,'[1]1718  Exp_Rev Access'!$F$7:$GK$318,27,FALSE))</f>
        <v>62555.57</v>
      </c>
      <c r="AI147" s="90">
        <f>IF(ISNA(VLOOKUP($B147,'[1]1718  Exp_Rev Access'!$F$7:$GK$318,28,FALSE)),"",VLOOKUP($B147,'[1]1718  Exp_Rev Access'!$F$7:$GK$318,28,FALSE))</f>
        <v>3336237.7</v>
      </c>
      <c r="AJ147" s="90">
        <f>IF(ISNA(VLOOKUP($B147,'[1]1718  Exp_Rev Access'!$F$7:$GK$318,29,FALSE)),"",VLOOKUP($B147,'[1]1718  Exp_Rev Access'!$F$7:$GK$318,29,FALSE))</f>
        <v>23704.87</v>
      </c>
      <c r="AK147" s="90">
        <f>IF(ISNA(VLOOKUP($B147,'[1]1718  Exp_Rev Access'!$F$7:$GK$318,30,FALSE)),"",VLOOKUP($B147,'[1]1718  Exp_Rev Access'!$F$7:$GK$318,30,FALSE))</f>
        <v>10558478.15</v>
      </c>
      <c r="AL147" s="90">
        <f>IF(ISNA(VLOOKUP($B147,'[1]1718  Exp_Rev Access'!$F$7:$GK$318,31,FALSE)),"",VLOOKUP($B147,'[1]1718  Exp_Rev Access'!$F$7:$GK$318,31,FALSE))</f>
        <v>143341.63</v>
      </c>
      <c r="AM147" s="56">
        <f t="shared" ref="AM147:AM172" si="473">SUM(Q147:AL147)</f>
        <v>28997649.66</v>
      </c>
      <c r="AN147" s="92">
        <f t="shared" ref="AN147:AN172" si="474">AM147/E147</f>
        <v>3.4633007843629451E-2</v>
      </c>
      <c r="AO147" s="71">
        <f t="shared" ref="AO147:AO172" si="475">AM147/D147</f>
        <v>530.87167700028067</v>
      </c>
      <c r="AP147" s="90">
        <f>IF(ISNA(VLOOKUP($B147,'[1]1718  Exp_Rev Access'!$F$7:$GK$318,33,FALSE)),"",VLOOKUP($B147,'[1]1718  Exp_Rev Access'!$F$7:$GK$318,33,FALSE))</f>
        <v>369581210.57999998</v>
      </c>
      <c r="AQ147" s="90">
        <f>IF(ISNA(VLOOKUP($B147,'[1]1718  Exp_Rev Access'!$F$7:$GK$318,34,FALSE)),"",VLOOKUP($B147,'[1]1718  Exp_Rev Access'!$F$7:$GK$318,34,FALSE))</f>
        <v>11146731.99</v>
      </c>
      <c r="AR147" s="90">
        <f>IF(ISNA(VLOOKUP($B147,'[1]1718  Exp_Rev Access'!$F$7:$GK$318,35,FALSE)),"",VLOOKUP($B147,'[1]1718  Exp_Rev Access'!$F$7:$GK$318,35,FALSE))</f>
        <v>0</v>
      </c>
      <c r="AS147" s="90">
        <f>IF(ISNA(VLOOKUP($B147,'[1]1718  Exp_Rev Access'!$F$7:$GK$318,36,FALSE)),"",VLOOKUP($B147,'[1]1718  Exp_Rev Access'!$F$7:$GK$318,36,FALSE))</f>
        <v>0</v>
      </c>
      <c r="AT147" s="90">
        <f>IF(ISNA(VLOOKUP($B147,'[1]1718  Exp_Rev Access'!$F$7:$GK$318,37,FALSE)),"",VLOOKUP($B147,'[1]1718  Exp_Rev Access'!$F$7:$GK$318,37,FALSE))</f>
        <v>0</v>
      </c>
      <c r="AU147" s="56">
        <f t="shared" ref="AU147:AU172" si="476">SUM(AP147:AT147)</f>
        <v>380727942.56999999</v>
      </c>
      <c r="AV147" s="93">
        <f t="shared" ref="AV147:AV172" si="477">AU147/E147</f>
        <v>0.45471801942294765</v>
      </c>
      <c r="AW147" s="56">
        <f t="shared" ref="AW147:AW172" si="478">AU147/D147</f>
        <v>6970.1401224875144</v>
      </c>
      <c r="AX147" s="90">
        <f>IF(ISNA(VLOOKUP($B147,'[1]1718  Exp_Rev Access'!$F$7:$GK$318,39,FALSE)),"",VLOOKUP($B147,'[1]1718  Exp_Rev Access'!$F$7:$GK$318,39,FALSE))</f>
        <v>-45657</v>
      </c>
      <c r="AY147" s="90">
        <f>IF(ISNA(VLOOKUP($B147,'[1]1718  Exp_Rev Access'!$F$7:$GK$318,40,FALSE)),"",VLOOKUP($B147,'[1]1718  Exp_Rev Access'!$F$7:$GK$318,40,FALSE))</f>
        <v>52285636.710000001</v>
      </c>
      <c r="AZ147" s="90">
        <f>IF(ISNA(VLOOKUP($B147,'[1]1718  Exp_Rev Access'!$F$7:$GK$318,41,FALSE)),"",VLOOKUP($B147,'[1]1718  Exp_Rev Access'!$F$7:$GK$318,41,FALSE))</f>
        <v>4096186.68</v>
      </c>
      <c r="BA147" s="90">
        <f>IF(ISNA(VLOOKUP($B147,'[1]1718  Exp_Rev Access'!$F$7:$GK$318,42,FALSE)),"",VLOOKUP($B147,'[1]1718  Exp_Rev Access'!$F$7:$GK$318,42,FALSE))</f>
        <v>0</v>
      </c>
      <c r="BB147" s="90">
        <f>IF(ISNA(VLOOKUP($B147,'[1]1718  Exp_Rev Access'!$F$7:$GK$318,43,FALSE)),"",VLOOKUP($B147,'[1]1718  Exp_Rev Access'!$F$7:$GK$318,43,FALSE))</f>
        <v>0</v>
      </c>
      <c r="BC147" s="90">
        <f>IF(ISNA(VLOOKUP($B147,'[1]1718  Exp_Rev Access'!$F$7:$GK$318,44,FALSE)),"",VLOOKUP($B147,'[1]1718  Exp_Rev Access'!$F$7:$GK$318,44,FALSE))</f>
        <v>13507349.550000001</v>
      </c>
      <c r="BD147" s="90">
        <f>IF(ISNA(VLOOKUP($B147,'[1]1718  Exp_Rev Access'!$F$7:$GK$318,45,FALSE)),"",VLOOKUP($B147,'[1]1718  Exp_Rev Access'!$F$7:$GK$318,45,FALSE))</f>
        <v>1026892.08</v>
      </c>
      <c r="BE147" s="90">
        <f>IF(ISNA(VLOOKUP($B147,'[1]1718  Exp_Rev Access'!$F$7:$GK$318,46,FALSE)),"",VLOOKUP($B147,'[1]1718  Exp_Rev Access'!$F$7:$GK$318,46,FALSE))</f>
        <v>4908778.7699999996</v>
      </c>
      <c r="BF147" s="90">
        <f>IF(ISNA(VLOOKUP($B147,'[1]1718  Exp_Rev Access'!$F$7:$GK$318,47,FALSE)),"",VLOOKUP($B147,'[1]1718  Exp_Rev Access'!$F$7:$GK$318,47,FALSE))</f>
        <v>0</v>
      </c>
      <c r="BG147" s="90">
        <f>IF(ISNA(VLOOKUP($B147,'[1]1718  Exp_Rev Access'!$F$7:$GK$318,48,FALSE)),"",VLOOKUP($B147,'[1]1718  Exp_Rev Access'!$F$7:$GK$318,48,FALSE))</f>
        <v>8061405.21</v>
      </c>
      <c r="BH147" s="90">
        <f>IF(ISNA(VLOOKUP($B147,'[1]1718  Exp_Rev Access'!$F$7:$GK$318,49,FALSE)),"",VLOOKUP($B147,'[1]1718  Exp_Rev Access'!$F$7:$GK$318,49,FALSE))</f>
        <v>1203691.57</v>
      </c>
      <c r="BI147" s="90">
        <f>IF(ISNA(VLOOKUP($B147,'[1]1718  Exp_Rev Access'!$F$7:$GK$318,50,FALSE)),"",VLOOKUP($B147,'[1]1718  Exp_Rev Access'!$F$7:$GK$318,50,FALSE))</f>
        <v>56341.85</v>
      </c>
      <c r="BJ147" s="90">
        <f>IF(ISNA(VLOOKUP($B147,'[1]1718  Exp_Rev Access'!$F$7:$GK$318,51,FALSE)),"",VLOOKUP($B147,'[1]1718  Exp_Rev Access'!$F$7:$GK$318,51,FALSE))</f>
        <v>239145.62</v>
      </c>
      <c r="BK147" s="90">
        <f>IF(ISNA(VLOOKUP($B147,'[1]1718  Exp_Rev Access'!$F$7:$GK$318,52,FALSE)),"",VLOOKUP($B147,'[1]1718  Exp_Rev Access'!$F$7:$GK$318,52,FALSE))</f>
        <v>35198525.640000001</v>
      </c>
      <c r="BL147" s="90">
        <f>IF(ISNA(VLOOKUP($B147,'[1]1718  Exp_Rev Access'!$F$7:$GK$318,53,FALSE)),"",VLOOKUP($B147,'[1]1718  Exp_Rev Access'!$F$7:$GK$318,53,FALSE))</f>
        <v>72544.800000000003</v>
      </c>
      <c r="BM147" s="90">
        <f>IF(ISNA(VLOOKUP($B147,'[1]1718  Exp_Rev Access'!$F$7:$GK$318,54,FALSE)),"",VLOOKUP($B147,'[1]1718  Exp_Rev Access'!$F$7:$GK$318,54,FALSE))</f>
        <v>51614.98</v>
      </c>
      <c r="BN147" s="90">
        <f>IF(ISNA(VLOOKUP($B147,'[1]1718  Exp_Rev Access'!$F$7:$GK$318,55,FALSE)),"",VLOOKUP($B147,'[1]1718  Exp_Rev Access'!$F$7:$GK$318,55,FALSE))</f>
        <v>0</v>
      </c>
      <c r="BO147" s="90">
        <f>IF(ISNA(VLOOKUP($B147,'[1]1718  Exp_Rev Access'!$F$7:$GK$318,56,FALSE)),"",VLOOKUP($B147,'[1]1718  Exp_Rev Access'!$F$7:$GK$318,56,FALSE))</f>
        <v>0</v>
      </c>
      <c r="BP147" s="90">
        <f>IF(ISNA(VLOOKUP($B147,'[1]1718  Exp_Rev Access'!$F$7:$GK$318,57,FALSE)),"",VLOOKUP($B147,'[1]1718  Exp_Rev Access'!$F$7:$GK$318,57,FALSE))</f>
        <v>0</v>
      </c>
      <c r="BQ147" s="90">
        <f>IF(ISNA(VLOOKUP($B147,'[1]1718  Exp_Rev Access'!$F$7:$GK$318,58,FALSE)),"",VLOOKUP($B147,'[1]1718  Exp_Rev Access'!$F$7:$GK$318,58,FALSE))</f>
        <v>152237.18</v>
      </c>
      <c r="BR147" s="90">
        <f>IF(ISNA(VLOOKUP($B147,'[1]1718  Exp_Rev Access'!$F$7:$GK$318,59,FALSE)),"",VLOOKUP($B147,'[1]1718  Exp_Rev Access'!$F$7:$GK$318,59,FALSE))</f>
        <v>0</v>
      </c>
      <c r="BS147" s="90">
        <f>IF(ISNA(VLOOKUP($B147,'[1]1718  Exp_Rev Access'!$F$7:$GK$318,60,FALSE)),"",VLOOKUP($B147,'[1]1718  Exp_Rev Access'!$F$7:$GK$318,60,FALSE))</f>
        <v>0</v>
      </c>
      <c r="BT147" s="90">
        <f>IF(ISNA(VLOOKUP($B147,'[1]1718  Exp_Rev Access'!$F$7:$GK$318,61,FALSE)),"",VLOOKUP($B147,'[1]1718  Exp_Rev Access'!$F$7:$GK$318,61,FALSE))</f>
        <v>0</v>
      </c>
      <c r="BU147" s="90">
        <f>IF(ISNA(VLOOKUP($B147,'[1]1718  Exp_Rev Access'!$F$7:$GK$318,62,FALSE)),"",VLOOKUP($B147,'[1]1718  Exp_Rev Access'!$F$7:$GK$318,62,FALSE))</f>
        <v>0</v>
      </c>
      <c r="BV147" s="56">
        <f t="shared" si="449"/>
        <v>120814693.63999999</v>
      </c>
      <c r="BW147" s="92">
        <f t="shared" ref="BW147:BW172" si="479">BV147/E147</f>
        <v>0.14429363350201288</v>
      </c>
      <c r="BX147" s="71">
        <f t="shared" ref="BX147:BX172" si="480">BV147/D147</f>
        <v>2211.8033623743677</v>
      </c>
      <c r="BY147" s="90">
        <f>IF(ISNA(VLOOKUP($B147,'[1]1718  Exp_Rev Access'!$F$7:$GK$318,64,FALSE)),"",VLOOKUP($B147,'[1]1718  Exp_Rev Access'!$F$7:$GK$318,64,FALSE))</f>
        <v>0</v>
      </c>
      <c r="BZ147" s="90">
        <f>IF(ISNA(VLOOKUP($B147,'[1]1718  Exp_Rev Access'!$F$7:$GK$318,65,FALSE)),"",VLOOKUP($B147,'[1]1718  Exp_Rev Access'!$F$7:$GK$318,65,FALSE))</f>
        <v>3212.2</v>
      </c>
      <c r="CA147" s="90">
        <f>IF(ISNA(VLOOKUP($B147,'[1]1718  Exp_Rev Access'!$F$7:$GK$318,66,FALSE)),"",VLOOKUP($B147,'[1]1718  Exp_Rev Access'!$F$7:$GK$318,66,FALSE))</f>
        <v>0</v>
      </c>
      <c r="CB147" s="90">
        <f>IF(ISNA(VLOOKUP($B147,'[1]1718  Exp_Rev Access'!$F$7:$GK$318,67,FALSE)),"",VLOOKUP($B147,'[1]1718  Exp_Rev Access'!$F$7:$GK$318,67,FALSE))</f>
        <v>0</v>
      </c>
      <c r="CC147" s="90">
        <f>IF(ISNA(VLOOKUP($B147,'[1]1718  Exp_Rev Access'!$F$7:$GK$318,68,FALSE)),"",VLOOKUP($B147,'[1]1718  Exp_Rev Access'!$F$7:$GK$318,68,FALSE))</f>
        <v>35979.96</v>
      </c>
      <c r="CD147" s="90">
        <f>IF(ISNA(VLOOKUP($B147,'[1]1718  Exp_Rev Access'!$F$7:$GK$318,69,FALSE)),"",VLOOKUP($B147,'[1]1718  Exp_Rev Access'!$F$7:$GK$318,69,FALSE))</f>
        <v>0</v>
      </c>
      <c r="CE147" s="56">
        <f t="shared" si="437"/>
        <v>39192.159999999996</v>
      </c>
      <c r="CF147" s="92">
        <f t="shared" si="450"/>
        <v>4.6808703484721671E-5</v>
      </c>
      <c r="CG147" s="78">
        <f t="shared" si="451"/>
        <v>0.7175066927290864</v>
      </c>
      <c r="CH147" s="90">
        <f>IF(ISNA(VLOOKUP($B147,'[1]1718  Exp_Rev Access'!$F$7:$GK$318,$CH$2,FALSE)),"",VLOOKUP($B147,'[1]1718  Exp_Rev Access'!$F$7:$GK$318,$CH$2,FALSE))</f>
        <v>5489.18</v>
      </c>
      <c r="CI147" s="90">
        <f>IF(ISNA(VLOOKUP($B147,'[1]1718  Exp_Rev Access'!$F$7:$GK$318,$CI$2,FALSE)),"",VLOOKUP($B147,'[1]1718  Exp_Rev Access'!$F$7:$GK$318,$CI$2,FALSE))</f>
        <v>0</v>
      </c>
      <c r="CJ147" s="90">
        <f>IF(ISNA(VLOOKUP($B147,'[1]1718  Exp_Rev Access'!$F$7:$GK$318,$CJ$2,FALSE)),"",VLOOKUP($B147,'[1]1718  Exp_Rev Access'!$F$7:$GK$318,$CJ$2,FALSE))</f>
        <v>0</v>
      </c>
      <c r="CK147" s="90">
        <f>IF(ISNA(VLOOKUP($B147,'[1]1718  Exp_Rev Access'!$F$7:$GK$318,$CK$2,FALSE)),"",VLOOKUP($B147,'[1]1718  Exp_Rev Access'!$F$7:$GK$318,$CK$2,FALSE))</f>
        <v>0</v>
      </c>
      <c r="CL147" s="90">
        <f>IF(ISNA(VLOOKUP($B147,'[1]1718  Exp_Rev Access'!$F$7:$GK$318,$CL$2,FALSE)),"",VLOOKUP($B147,'[1]1718  Exp_Rev Access'!$F$7:$GK$318,$CL$2,FALSE))</f>
        <v>0</v>
      </c>
      <c r="CM147" s="90">
        <f>IF(ISNA(VLOOKUP($B147,'[1]1718  Exp_Rev Access'!$F$7:$GK$318,$CM$2,FALSE)),"",VLOOKUP($B147,'[1]1718  Exp_Rev Access'!$F$7:$GK$318,$CM$2,FALSE))</f>
        <v>0</v>
      </c>
      <c r="CN147" s="90">
        <f>IF(ISNA(VLOOKUP($B147,'[1]1718  Exp_Rev Access'!$F$7:$GK$318,$CN$2,FALSE)),"",VLOOKUP($B147,'[1]1718  Exp_Rev Access'!$F$7:$GK$318,$CN$2,FALSE))</f>
        <v>0</v>
      </c>
      <c r="CO147" s="90">
        <f>IF(ISNA(VLOOKUP($B147,'[1]1718  Exp_Rev Access'!$F$7:$GK$318,$CO$2,FALSE)),"",VLOOKUP($B147,'[1]1718  Exp_Rev Access'!$F$7:$GK$318,$CO$2,FALSE))</f>
        <v>0</v>
      </c>
      <c r="CP147" s="90">
        <f>IF(ISNA(VLOOKUP($B147,'[1]1718  Exp_Rev Access'!$F$7:$GK$318,$CP$2,FALSE)),"",VLOOKUP($B147,'[1]1718  Exp_Rev Access'!$F$7:$GK$318,$CP$2,FALSE))</f>
        <v>0</v>
      </c>
      <c r="CQ147" s="90">
        <f>IF(ISNA(VLOOKUP($B147,'[1]1718  Exp_Rev Access'!$F$7:$GK$318,$CQ$2,FALSE)),"",VLOOKUP($B147,'[1]1718  Exp_Rev Access'!$F$7:$GK$318,$CQ$2,FALSE))</f>
        <v>11921845.48</v>
      </c>
      <c r="CR147" s="90">
        <f>IF(ISNA(VLOOKUP($B147,'[1]1718  Exp_Rev Access'!$F$7:$GK$318,$CR$2,FALSE)),"",VLOOKUP($B147,'[1]1718  Exp_Rev Access'!$F$7:$GK$318,$CR$2,FALSE))</f>
        <v>0</v>
      </c>
      <c r="CS147" s="90">
        <f>IF(ISNA(VLOOKUP($B147,'[1]1718  Exp_Rev Access'!$F$7:$GK$318,$CS$2,FALSE)),"",VLOOKUP($B147,'[1]1718  Exp_Rev Access'!$F$7:$GK$318,$CS$2,FALSE))</f>
        <v>315053.8</v>
      </c>
      <c r="CT147" s="90">
        <f>IF(ISNA(VLOOKUP($B147,'[1]1718  Exp_Rev Access'!$F$7:$GK$318,$CT$2,FALSE)),"",VLOOKUP($B147,'[1]1718  Exp_Rev Access'!$F$7:$GK$318,$CT$2,FALSE))</f>
        <v>13243.11</v>
      </c>
      <c r="CU147" s="90">
        <f>IF(ISNA(VLOOKUP($B147,'[1]1718  Exp_Rev Access'!$F$7:$GK$318,$CU$2,FALSE)),"",VLOOKUP($B147,'[1]1718  Exp_Rev Access'!$F$7:$GK$318,$CU$2,FALSE))</f>
        <v>11083922.960000001</v>
      </c>
      <c r="CV147" s="90">
        <f>IF(ISNA(VLOOKUP($B147,'[1]1718  Exp_Rev Access'!$F$7:$GK$318,$CV$2,FALSE)),"",VLOOKUP($B147,'[1]1718  Exp_Rev Access'!$F$7:$GK$318,$CV$2,FALSE))</f>
        <v>1416052.75</v>
      </c>
      <c r="CW147" s="90">
        <f>IF(ISNA(VLOOKUP($B147,'[1]1718  Exp_Rev Access'!$F$7:$GK$318,$CW$2,FALSE)),"",VLOOKUP($B147,'[1]1718  Exp_Rev Access'!$F$7:$GK$318,$CW$2,FALSE))</f>
        <v>102899.85</v>
      </c>
      <c r="CX147" s="90">
        <f>IF(ISNA(VLOOKUP($B147,'[1]1718  Exp_Rev Access'!$F$7:$GK$318,$CX$2,FALSE)),"",VLOOKUP($B147,'[1]1718  Exp_Rev Access'!$F$7:$GK$318,$CX$2,FALSE))</f>
        <v>0</v>
      </c>
      <c r="CY147" s="90">
        <f>IF(ISNA(VLOOKUP($B147,'[1]1718  Exp_Rev Access'!$F$7:$GK$318,$CY$2,FALSE)),"",VLOOKUP($B147,'[1]1718  Exp_Rev Access'!$F$7:$GK$318,$CY$2,FALSE))</f>
        <v>362553.86</v>
      </c>
      <c r="CZ147" s="90">
        <f>IF(ISNA(VLOOKUP($B147,'[1]1718  Exp_Rev Access'!$F$7:$GK$318,$CZ$2,FALSE)),"",VLOOKUP($B147,'[1]1718  Exp_Rev Access'!$F$7:$GK$318,$CZ$2,FALSE))</f>
        <v>0</v>
      </c>
      <c r="DA147" s="90">
        <f>IF(ISNA(VLOOKUP($B147,'[1]1718  Exp_Rev Access'!$F$7:$GK$318,$DA$2,FALSE)),"",VLOOKUP($B147,'[1]1718  Exp_Rev Access'!$F$7:$GK$318,$DA$2,FALSE))</f>
        <v>521649.32</v>
      </c>
      <c r="DB147" s="90">
        <f>IF(ISNA(VLOOKUP($B147,'[1]1718  Exp_Rev Access'!$F$7:$GK$318,$DB$2,FALSE)),"",VLOOKUP($B147,'[1]1718  Exp_Rev Access'!$F$7:$GK$318,$DB$2,FALSE))</f>
        <v>910281.27</v>
      </c>
      <c r="DC147" s="90">
        <f>IF(ISNA(VLOOKUP($B147,'[1]1718  Exp_Rev Access'!$F$7:$GK$318,$DC$2,FALSE)),"",VLOOKUP($B147,'[1]1718  Exp_Rev Access'!$F$7:$GK$318,$DC$2,FALSE))</f>
        <v>0</v>
      </c>
      <c r="DD147" s="90">
        <f>IF(ISNA(VLOOKUP($B147,'[1]1718  Exp_Rev Access'!$F$7:$GK$318,$DD$2,FALSE)),"",VLOOKUP($B147,'[1]1718  Exp_Rev Access'!$F$7:$GK$318,$DD$2,FALSE))</f>
        <v>0</v>
      </c>
      <c r="DE147" s="90">
        <f>IF(ISNA(VLOOKUP($B147,'[1]1718  Exp_Rev Access'!$F$7:$GK$318,$DE$2,FALSE)),"",VLOOKUP($B147,'[1]1718  Exp_Rev Access'!$F$7:$GK$318,$DE$2,FALSE))</f>
        <v>0</v>
      </c>
      <c r="DF147" s="90">
        <f>IF(ISNA(VLOOKUP($B147,'[1]1718  Exp_Rev Access'!$F$7:$GK$318,$DF$2,FALSE)),"",VLOOKUP($B147,'[1]1718  Exp_Rev Access'!$F$7:$GK$318,$DF$2,FALSE))</f>
        <v>0</v>
      </c>
      <c r="DG147" s="90">
        <f>IF(ISNA(VLOOKUP($B147,'[1]1718  Exp_Rev Access'!$F$7:$GK$318,$DG$2,FALSE)),"",VLOOKUP($B147,'[1]1718  Exp_Rev Access'!$F$7:$GK$318,$DG$2,FALSE))</f>
        <v>222806.85</v>
      </c>
      <c r="DH147" s="90">
        <f>IF(ISNA(VLOOKUP($B147,'[1]1718  Exp_Rev Access'!$F$7:$GK$318,$DH$2,FALSE)),"",VLOOKUP($B147,'[1]1718  Exp_Rev Access'!$F$7:$GK$318,$DH$2,FALSE))</f>
        <v>0</v>
      </c>
      <c r="DI147" s="90">
        <f>IF(ISNA(VLOOKUP($B147,'[1]1718  Exp_Rev Access'!$F$7:$GK$318,$DI$2,FALSE)),"",VLOOKUP($B147,'[1]1718  Exp_Rev Access'!$F$7:$GK$318,$DI$2,FALSE))</f>
        <v>8664200.1699999999</v>
      </c>
      <c r="DJ147" s="90">
        <f>IF(ISNA(VLOOKUP($B147,'[1]1718  Exp_Rev Access'!$F$7:$GK$318,$DJ$2,FALSE)),"",VLOOKUP($B147,'[1]1718  Exp_Rev Access'!$F$7:$GK$318,$DJ$2,FALSE))</f>
        <v>0</v>
      </c>
      <c r="DK147" s="90">
        <f>IF(ISNA(VLOOKUP($B147,'[1]1718  Exp_Rev Access'!$F$7:$GK$318,$DK$2,FALSE)),"",VLOOKUP($B147,'[1]1718  Exp_Rev Access'!$F$7:$GK$318,$DK$2,FALSE))</f>
        <v>150102.24</v>
      </c>
      <c r="DL147" s="90">
        <f>IF(ISNA(VLOOKUP($B147,'[1]1718  Exp_Rev Access'!$F$7:$GK$318,$DL$2,FALSE)),"",VLOOKUP($B147,'[1]1718  Exp_Rev Access'!$F$7:$GK$318,$DL$2,FALSE))</f>
        <v>0</v>
      </c>
      <c r="DM147" s="90">
        <f>IF(ISNA(VLOOKUP($B147,'[1]1718  Exp_Rev Access'!$F$7:$GK$318,$DM$2,FALSE)),"",VLOOKUP($B147,'[1]1718  Exp_Rev Access'!$F$7:$GK$318,$DM$2,FALSE))</f>
        <v>0</v>
      </c>
      <c r="DN147" s="90">
        <f>IF(ISNA(VLOOKUP($B147,'[1]1718  Exp_Rev Access'!$F$7:$GK$318,$DN$2,FALSE)),"",VLOOKUP($B147,'[1]1718  Exp_Rev Access'!$F$7:$GK$318,$DN$2,FALSE))</f>
        <v>0</v>
      </c>
      <c r="DO147" s="90">
        <f>IF(ISNA(VLOOKUP($B147,'[1]1718  Exp_Rev Access'!$F$7:$GK$318,$DO$2,FALSE)),"",VLOOKUP($B147,'[1]1718  Exp_Rev Access'!$F$7:$GK$318,$DO$2,FALSE))</f>
        <v>0</v>
      </c>
      <c r="DP147" s="90">
        <f>IF(ISNA(VLOOKUP($B147,'[1]1718  Exp_Rev Access'!$F$7:$GK$318,$DP$2,FALSE)),"",VLOOKUP($B147,'[1]1718  Exp_Rev Access'!$F$7:$GK$318,$DP$2,FALSE))</f>
        <v>0</v>
      </c>
      <c r="DQ147" s="90">
        <f>IF(ISNA(VLOOKUP($B147,'[1]1718  Exp_Rev Access'!$F$7:$GK$318,$DQ$2,FALSE)),"",VLOOKUP($B147,'[1]1718  Exp_Rev Access'!$F$7:$GK$318,$DQ$2,FALSE))</f>
        <v>0</v>
      </c>
      <c r="DR147" s="90">
        <f>IF(ISNA(VLOOKUP($B147,'[1]1718  Exp_Rev Access'!$F$7:$GK$318,$DR$2,FALSE)),"",VLOOKUP($B147,'[1]1718  Exp_Rev Access'!$F$7:$GK$318,$DR$2,FALSE))</f>
        <v>0</v>
      </c>
      <c r="DS147" s="90">
        <f>IF(ISNA(VLOOKUP($B147,'[1]1718  Exp_Rev Access'!$F$7:$GK$318,$DS$2,FALSE)),"",VLOOKUP($B147,'[1]1718  Exp_Rev Access'!$F$7:$GK$318,$DS$2,FALSE))</f>
        <v>0</v>
      </c>
      <c r="DT147" s="90">
        <f>IF(ISNA(VLOOKUP($B147,'[1]1718  Exp_Rev Access'!$F$7:$GK$318,$DT$2,FALSE)),"",VLOOKUP($B147,'[1]1718  Exp_Rev Access'!$F$7:$GK$318,$DT$2,FALSE))</f>
        <v>0</v>
      </c>
      <c r="DU147" s="90">
        <f>IF(ISNA(VLOOKUP($B147,'[1]1718  Exp_Rev Access'!$F$7:$GK$318,$DU$2,FALSE)),"",VLOOKUP($B147,'[1]1718  Exp_Rev Access'!$F$7:$GK$318,$DU$2,FALSE))</f>
        <v>0</v>
      </c>
      <c r="DV147" s="90">
        <f>IF(ISNA(VLOOKUP($B147,'[1]1718  Exp_Rev Access'!$F$7:$GK$318,$DV$2,FALSE)),"",VLOOKUP($B147,'[1]1718  Exp_Rev Access'!$F$7:$GK$318,$DV$2,FALSE))</f>
        <v>0</v>
      </c>
      <c r="DW147" s="90">
        <f>IF(ISNA(VLOOKUP($B147,'[1]1718  Exp_Rev Access'!$F$7:$GK$318,$DW$2,FALSE)),"",VLOOKUP($B147,'[1]1718  Exp_Rev Access'!$F$7:$GK$318,$DW$2,FALSE))</f>
        <v>0</v>
      </c>
      <c r="DX147" s="90">
        <f>IF(ISNA(VLOOKUP($B147,'[1]1718  Exp_Rev Access'!$F$7:$GK$318,$DX$2,FALSE)),"",VLOOKUP($B147,'[1]1718  Exp_Rev Access'!$F$7:$GK$318,$DX$2,FALSE))</f>
        <v>0</v>
      </c>
      <c r="DY147" s="90">
        <f>IF(ISNA(VLOOKUP($B147,'[1]1718  Exp_Rev Access'!$F$7:$GK$318,$DY$2,FALSE)),"",VLOOKUP($B147,'[1]1718  Exp_Rev Access'!$F$7:$GK$318,$DY$2,FALSE))</f>
        <v>0</v>
      </c>
      <c r="DZ147" s="90">
        <f>IF(ISNA(VLOOKUP($B147,'[1]1718  Exp_Rev Access'!$F$7:$GK$318,$DZ$2,FALSE)),"",VLOOKUP($B147,'[1]1718  Exp_Rev Access'!$F$7:$GK$318,$DZ$2,FALSE))</f>
        <v>0</v>
      </c>
      <c r="EA147" s="90">
        <f>IF(ISNA(VLOOKUP($B147,'[1]1718  Exp_Rev Access'!$F$7:$GK$318,$EA$2,FALSE)),"",VLOOKUP($B147,'[1]1718  Exp_Rev Access'!$F$7:$GK$318,$EA$2,FALSE))</f>
        <v>0</v>
      </c>
      <c r="EB147" s="90">
        <f>IF(ISNA(VLOOKUP($B147,'[1]1718  Exp_Rev Access'!$F$7:$GK$318,$EB$2,FALSE)),"",VLOOKUP($B147,'[1]1718  Exp_Rev Access'!$F$7:$GK$318,$EB$2,FALSE))</f>
        <v>0</v>
      </c>
      <c r="EC147" s="90">
        <f>IF(ISNA(VLOOKUP($B147,'[1]1718  Exp_Rev Access'!$F$7:$GK$318,$EC$2,FALSE)),"",VLOOKUP($B147,'[1]1718  Exp_Rev Access'!$F$7:$GK$318,$EC$2,FALSE))</f>
        <v>4745888.1399999997</v>
      </c>
      <c r="ED147" s="90">
        <f>IF(ISNA(VLOOKUP($B147,'[1]1718  Exp_Rev Access'!$F$7:$GK$318,$ED$2,FALSE)),"",VLOOKUP($B147,'[1]1718  Exp_Rev Access'!$F$7:$GK$318,$ED$2,FALSE))</f>
        <v>0</v>
      </c>
      <c r="EE147" s="90">
        <f>IF(ISNA(VLOOKUP($B147,'[1]1718  Exp_Rev Access'!$F$7:$GK$318,$EE$2,FALSE)),"",VLOOKUP($B147,'[1]1718  Exp_Rev Access'!$F$7:$GK$318,$EE$2,FALSE))</f>
        <v>0</v>
      </c>
      <c r="EF147" s="90">
        <f>IF(ISNA(VLOOKUP($B147,'[1]1718  Exp_Rev Access'!$F$7:$GK$318,$EF$2,FALSE)),"",VLOOKUP($B147,'[1]1718  Exp_Rev Access'!$F$7:$GK$318,$EF$2,FALSE))</f>
        <v>0</v>
      </c>
      <c r="EG147" s="90">
        <f>IF(ISNA(VLOOKUP($B147,'[1]1718  Exp_Rev Access'!$F$7:$GK$318,$EG$2,FALSE)),"",VLOOKUP($B147,'[1]1718  Exp_Rev Access'!$F$7:$GK$318,$EG$2,FALSE))</f>
        <v>112547.28</v>
      </c>
      <c r="EH147" s="90">
        <f>IF(ISNA(VLOOKUP($B147,'[1]1718  Exp_Rev Access'!$F$7:$GK$318,$EH$2,FALSE)),"",VLOOKUP($B147,'[1]1718  Exp_Rev Access'!$F$7:$GK$318,$EH$2,FALSE))</f>
        <v>0</v>
      </c>
      <c r="EI147" s="90">
        <f>IF(ISNA(VLOOKUP($B147,'[1]1718  Exp_Rev Access'!$F$7:$GK$318,$EI$2,FALSE)),"",VLOOKUP($B147,'[1]1718  Exp_Rev Access'!$F$7:$GK$318,$EI$2,FALSE))</f>
        <v>0</v>
      </c>
      <c r="EJ147" s="90">
        <f>IF(ISNA(VLOOKUP($B147,'[1]1718  Exp_Rev Access'!$F$7:$GK$318,$EJ$2,FALSE)),"",VLOOKUP($B147,'[1]1718  Exp_Rev Access'!$F$7:$GK$318,$EJ$2,FALSE))</f>
        <v>0</v>
      </c>
      <c r="EK147" s="90">
        <f>IF(ISNA(VLOOKUP($B147,'[1]1718  Exp_Rev Access'!$F$7:$GK$318,$EK$2,FALSE)),"",VLOOKUP($B147,'[1]1718  Exp_Rev Access'!$F$7:$GK$318,$EK$2,FALSE))</f>
        <v>0</v>
      </c>
      <c r="EL147" s="90">
        <f>IF(ISNA(VLOOKUP($B147,'[1]1718  Exp_Rev Access'!$F$7:$GK$318,$EL$2,FALSE)),"",VLOOKUP($B147,'[1]1718  Exp_Rev Access'!$F$7:$GK$318,$EL$2,FALSE))</f>
        <v>0</v>
      </c>
      <c r="EM147" s="90">
        <f>IF(ISNA(VLOOKUP($B147,'[1]1718  Exp_Rev Access'!$F$7:$GK$318,$EM$2,FALSE)),"",VLOOKUP($B147,'[1]1718  Exp_Rev Access'!$F$7:$GK$318,$EM$2,FALSE))</f>
        <v>0</v>
      </c>
      <c r="EN147" s="90">
        <f>IF(ISNA(VLOOKUP($B147,'[1]1718  Exp_Rev Access'!$F$7:$GK$318,$EN$2,FALSE)),"",VLOOKUP($B147,'[1]1718  Exp_Rev Access'!$F$7:$GK$318,$EN$2,FALSE))</f>
        <v>955086.02</v>
      </c>
      <c r="EO147" s="90">
        <f>IF(ISNA(VLOOKUP($B147,'[1]1718  Exp_Rev Access'!$F$7:$GK$318,$EO$2,FALSE)),"",VLOOKUP($B147,'[1]1718  Exp_Rev Access'!$F$7:$GK$318,$EO$2,FALSE))</f>
        <v>104149.28</v>
      </c>
      <c r="EP147" s="90">
        <f>IF(ISNA(VLOOKUP($B147,'[1]1718  Exp_Rev Access'!$F$7:$GK$318,$EP$2,FALSE)),"",VLOOKUP($B147,'[1]1718  Exp_Rev Access'!$F$7:$GK$318,$EP$2,FALSE))</f>
        <v>0</v>
      </c>
      <c r="EQ147" s="90">
        <f>IF(ISNA(VLOOKUP($B147,'[1]1718  Exp_Rev Access'!$F$7:$GK$318,$EQ$2,FALSE)),"",VLOOKUP($B147,'[1]1718  Exp_Rev Access'!$F$7:$GK$318,$EQ$2,FALSE))</f>
        <v>0</v>
      </c>
      <c r="ER147" s="90">
        <f>IF(ISNA(VLOOKUP($B147,'[1]1718  Exp_Rev Access'!$F$7:$GK$318,$ER$2,FALSE)),"",VLOOKUP($B147,'[1]1718  Exp_Rev Access'!$F$7:$GK$318,$ER$2,FALSE))</f>
        <v>0</v>
      </c>
      <c r="ES147" s="90">
        <f>IF(ISNA(VLOOKUP($B147,'[1]1718  Exp_Rev Access'!$F$7:$GK$318,$ES$2,FALSE)),"",VLOOKUP($B147,'[1]1718  Exp_Rev Access'!$F$7:$GK$318,$ES$2,FALSE))</f>
        <v>0</v>
      </c>
      <c r="ET147" s="90">
        <f>IF(ISNA(VLOOKUP($B147,'[1]1718  Exp_Rev Access'!$F$7:$GK$318,$ET$2,FALSE)),"",VLOOKUP($B147,'[1]1718  Exp_Rev Access'!$F$7:$GK$318,$ET$2,FALSE))</f>
        <v>0</v>
      </c>
      <c r="EU147" s="90">
        <f>IF(ISNA(VLOOKUP($B147,'[1]1718  Exp_Rev Access'!$F$7:$GK$318,$EU$2,FALSE)),"",VLOOKUP($B147,'[1]1718  Exp_Rev Access'!$F$7:$GK$318,$EU$2,FALSE))</f>
        <v>0</v>
      </c>
      <c r="EV147" s="90">
        <f>IF(ISNA(VLOOKUP($B147,'[1]1718  Exp_Rev Access'!$F$7:$GK$318,$EV$2,FALSE)),"",VLOOKUP($B147,'[1]1718  Exp_Rev Access'!$F$7:$GK$318,$EV$2,FALSE))</f>
        <v>129037.5</v>
      </c>
      <c r="EW147" s="90">
        <f>IF(ISNA(VLOOKUP($B147,'[1]1718  Exp_Rev Access'!$F$7:$GK$318,$EW$2,FALSE)),"",VLOOKUP($B147,'[1]1718  Exp_Rev Access'!$F$7:$GK$318,$EW$2,FALSE))</f>
        <v>0</v>
      </c>
      <c r="EX147" s="90">
        <f>IF(ISNA(VLOOKUP($B147,'[1]1718  Exp_Rev Access'!$F$7:$GK$318,$EX$2,FALSE)),"",VLOOKUP($B147,'[1]1718  Exp_Rev Access'!$F$7:$GK$318,$EX$2,FALSE))</f>
        <v>0</v>
      </c>
      <c r="EY147" s="90">
        <f>IF(ISNA(VLOOKUP($B147,'[1]1718  Exp_Rev Access'!$F$7:$GK$318,$EY$2,FALSE)),"",VLOOKUP($B147,'[1]1718  Exp_Rev Access'!$F$7:$GK$318,$EY$2,FALSE))</f>
        <v>0</v>
      </c>
      <c r="EZ147" s="90">
        <f>IF(ISNA(VLOOKUP($B147,'[1]1718  Exp_Rev Access'!$F$7:$GK$318,$EZ$2,FALSE)),"",VLOOKUP($B147,'[1]1718  Exp_Rev Access'!$F$7:$GK$318,$EZ$2,FALSE))</f>
        <v>0</v>
      </c>
      <c r="FA147" s="90">
        <f>IF(ISNA(VLOOKUP($B147,'[1]1718  Exp_Rev Access'!$F$7:$GK$318,$FA$2,FALSE)),"",VLOOKUP($B147,'[1]1718  Exp_Rev Access'!$F$7:$GK$318,$FA$2,FALSE))</f>
        <v>0</v>
      </c>
      <c r="FB147" s="90">
        <f>IF(ISNA(VLOOKUP($B147,'[1]1718  Exp_Rev Access'!$F$7:$GK$318,$FB$2,FALSE)),"",VLOOKUP($B147,'[1]1718  Exp_Rev Access'!$F$7:$GK$318,$FB$2,FALSE))</f>
        <v>0</v>
      </c>
      <c r="FC147" s="90">
        <f>IF(ISNA(VLOOKUP($B147,'[1]1718  Exp_Rev Access'!$F$7:$GK$318,$FC$2,FALSE)),"",VLOOKUP($B147,'[1]1718  Exp_Rev Access'!$F$7:$GK$318,$FC$2,FALSE))</f>
        <v>0</v>
      </c>
      <c r="FD147" s="90">
        <f>IF(ISNA(VLOOKUP($B147,'[1]1718  Exp_Rev Access'!$F$7:$GK$318,$FD$2,FALSE)),"",VLOOKUP($B147,'[1]1718  Exp_Rev Access'!$F$7:$GK$318,$FD$2,FALSE))</f>
        <v>0</v>
      </c>
      <c r="FE147" s="90">
        <f>IF(ISNA(VLOOKUP($B147,'[1]1718  Exp_Rev Access'!$F$7:$GK$318,$FE$2,FALSE)),"",VLOOKUP($B147,'[1]1718  Exp_Rev Access'!$F$7:$GK$318,$FE$2,FALSE))</f>
        <v>0</v>
      </c>
      <c r="FF147" s="90">
        <f>IF(ISNA(VLOOKUP($B147,'[1]1718  Exp_Rev Access'!$F$7:$GK$318,$FF$2,FALSE)),"",VLOOKUP($B147,'[1]1718  Exp_Rev Access'!$F$7:$GK$318,$FF$2,FALSE))</f>
        <v>0</v>
      </c>
      <c r="FG147" s="90">
        <f>IF(ISNA(VLOOKUP($B147,'[1]1718  Exp_Rev Access'!$F$7:$GK$318,$FG$2,FALSE)),"",VLOOKUP($B147,'[1]1718  Exp_Rev Access'!$F$7:$GK$318,$FG$2,FALSE))</f>
        <v>0</v>
      </c>
      <c r="FH147" s="90">
        <f>IF(ISNA(VLOOKUP($B147,'[1]1718  Exp_Rev Access'!$F$7:$GK$318,$FH$2,FALSE)),"",VLOOKUP($B147,'[1]1718  Exp_Rev Access'!$F$7:$GK$318,$FH$2,FALSE))</f>
        <v>0</v>
      </c>
      <c r="FI147" s="90">
        <f>IF(ISNA(VLOOKUP($B147,'[1]1718  Exp_Rev Access'!$F$7:$GK$318,$FI$2,FALSE)),"",VLOOKUP($B147,'[1]1718  Exp_Rev Access'!$F$7:$GK$318,$FI$2,FALSE))</f>
        <v>0</v>
      </c>
      <c r="FJ147" s="90">
        <f>IF(ISNA(VLOOKUP($B147,'[1]1718  Exp_Rev Access'!$F$7:$GK$318,$FJ$2,FALSE)),"",VLOOKUP($B147,'[1]1718  Exp_Rev Access'!$F$7:$GK$318,$FJ$2,FALSE))</f>
        <v>0</v>
      </c>
      <c r="FK147" s="90">
        <f>IF(ISNA(VLOOKUP($B147,'[1]1718  Exp_Rev Access'!$F$7:$GK$318,$FK$2,FALSE)),"",VLOOKUP($B147,'[1]1718  Exp_Rev Access'!$F$7:$GK$318,$FK$2,FALSE))</f>
        <v>0</v>
      </c>
      <c r="FL147" s="90">
        <f>IF(ISNA(VLOOKUP($B147,'[1]1718  Exp_Rev Access'!$F$7:$GK$318,$FL$2,FALSE)),"",VLOOKUP($B147,'[1]1718  Exp_Rev Access'!$F$7:$GK$318,$FL$2,FALSE))</f>
        <v>0</v>
      </c>
      <c r="FM147" s="90">
        <f>IF(ISNA(VLOOKUP($B147,'[1]1718  Exp_Rev Access'!$F$7:$GK$318,$FM$2,FALSE)),"",VLOOKUP($B147,'[1]1718  Exp_Rev Access'!$F$7:$GK$318,$FM$2,FALSE))</f>
        <v>0</v>
      </c>
      <c r="FN147" s="90">
        <f>IF(ISNA(VLOOKUP($B147,'[1]1718  Exp_Rev Access'!$F$7:$GK$318,$FN$2,FALSE)),"",VLOOKUP($B147,'[1]1718  Exp_Rev Access'!$F$7:$GK$318,$FN$2,FALSE))</f>
        <v>0</v>
      </c>
      <c r="FO147" s="90">
        <f>IF(ISNA(VLOOKUP($B147,'[1]1718  Exp_Rev Access'!$F$7:$GK$318,$FO$2,FALSE)),"",VLOOKUP($B147,'[1]1718  Exp_Rev Access'!$F$7:$GK$318,$FO$2,FALSE))</f>
        <v>596517.09</v>
      </c>
      <c r="FP147" s="90">
        <f>IF(ISNA(VLOOKUP($B147,'[1]1718  Exp_Rev Access'!$F$7:$GK$318,$FP$2,FALSE)),"",VLOOKUP($B147,'[1]1718  Exp_Rev Access'!$F$7:$GK$318,$FP$2,FALSE))</f>
        <v>0</v>
      </c>
      <c r="FQ147" s="90">
        <f>IF(ISNA(VLOOKUP($B147,'[1]1718  Exp_Rev Access'!$F$7:$GK$318,$FQ$2,FALSE)),"",VLOOKUP($B147,'[1]1718  Exp_Rev Access'!$F$7:$GK$318,$FQ$2,FALSE))</f>
        <v>0</v>
      </c>
      <c r="FR147" s="90">
        <f>IF(ISNA(VLOOKUP($B147,'[1]1718  Exp_Rev Access'!$F$7:$GK$318,$FR$2,FALSE)),"",VLOOKUP($B147,'[1]1718  Exp_Rev Access'!$F$7:$GK$318,$FR$2,FALSE))</f>
        <v>1140216.02</v>
      </c>
      <c r="FS147" s="56">
        <f t="shared" ref="FS147:FS172" si="481">SUM(CH147:FR147)</f>
        <v>43473542.170000017</v>
      </c>
      <c r="FT147" s="92">
        <f t="shared" ref="FT147:FT172" si="482">FS147/E147</f>
        <v>5.1922122814003477E-2</v>
      </c>
      <c r="FU147" s="94">
        <f t="shared" ref="FU147:FU172" si="483">FS147/D147</f>
        <v>795.88768426172953</v>
      </c>
      <c r="FV147" s="95">
        <f>IF(ISNA(VLOOKUP($B147,'[1]1718  Exp_Rev Access'!$F$7:$GK$318,$FV$2,FALSE)),"",VLOOKUP($B147,'[1]1718  Exp_Rev Access'!$F$7:$GK$318,$FV$2,FALSE))</f>
        <v>32634.21</v>
      </c>
      <c r="FW147" s="95">
        <f>IF(ISNA(VLOOKUP($B147,'[1]1718  Exp_Rev Access'!$F$7:$GK$318,$FW$2,FALSE)),"",VLOOKUP($B147,'[1]1718  Exp_Rev Access'!$F$7:$GK$318,$FW$2,FALSE))</f>
        <v>34070.25</v>
      </c>
      <c r="FX147" s="95">
        <f>IF(ISNA(VLOOKUP($B147,'[1]1718  Exp_Rev Access'!$F$7:$GK$318,$FX$2,FALSE)),"",VLOOKUP($B147,'[1]1718  Exp_Rev Access'!$F$7:$GK$318,$FX$2,FALSE))</f>
        <v>0</v>
      </c>
      <c r="FY147" s="95">
        <f>IF(ISNA(VLOOKUP($B147,'[1]1718  Exp_Rev Access'!$F$7:$GK$318,$FY$2,FALSE)),"",VLOOKUP($B147,'[1]1718  Exp_Rev Access'!$F$7:$GK$318,$FY$2,FALSE))</f>
        <v>0</v>
      </c>
      <c r="FZ147" s="95">
        <f>IF(ISNA(VLOOKUP($B147,'[1]1718  Exp_Rev Access'!$F$7:$GK$318,$FZ$2,FALSE)),"",VLOOKUP($B147,'[1]1718  Exp_Rev Access'!$F$7:$GK$318,$FZ$2,FALSE))</f>
        <v>0</v>
      </c>
      <c r="GA147" s="95">
        <f>IF(ISNA(VLOOKUP($B147,'[1]1718  Exp_Rev Access'!$F$7:$GK$318,$GA$2,FALSE)),"",VLOOKUP($B147,'[1]1718  Exp_Rev Access'!$F$7:$GK$318,$GA$2,FALSE))</f>
        <v>0</v>
      </c>
      <c r="GB147" s="95">
        <f>IF(ISNA(VLOOKUP($B147,'[1]1718  Exp_Rev Access'!$F$7:$GK$318,$GB$2,FALSE)),"",VLOOKUP($B147,'[1]1718  Exp_Rev Access'!$F$7:$GK$318,$GB$2,FALSE))</f>
        <v>0</v>
      </c>
      <c r="GC147" s="95">
        <f>IF(ISNA(VLOOKUP($B147,'[1]1718  Exp_Rev Access'!$F$7:$GK$318,$GC$2,FALSE)),"",VLOOKUP($B147,'[1]1718  Exp_Rev Access'!$F$7:$GK$318,$GC$2,FALSE))</f>
        <v>0</v>
      </c>
      <c r="GD147" s="95">
        <f>IF(ISNA(VLOOKUP($B147,'[1]1718  Exp_Rev Access'!$F$7:$GK$318,$GD$2,FALSE)),"",VLOOKUP($B147,'[1]1718  Exp_Rev Access'!$F$7:$GK$318,$GD$2,FALSE))</f>
        <v>-1589</v>
      </c>
      <c r="GE147" s="95">
        <f>IF(ISNA(VLOOKUP($B147,'[1]1718  Exp_Rev Access'!$F$7:$GK$318,$GE$2,FALSE)),"",VLOOKUP($B147,'[1]1718  Exp_Rev Access'!$F$7:$GK$318,$GE$2,FALSE))</f>
        <v>0</v>
      </c>
      <c r="GF147" s="95">
        <f>IF(ISNA(VLOOKUP($B147,'[1]1718  Exp_Rev Access'!$F$7:$GK$318,$GF$2,FALSE)),"",VLOOKUP($B147,'[1]1718  Exp_Rev Access'!$F$7:$GK$318,$GF$2,FALSE))</f>
        <v>23217493.02</v>
      </c>
      <c r="GG147" s="95">
        <f>IF(ISNA(VLOOKUP($B147,'[1]1718  Exp_Rev Access'!$F$7:$GK$318,$GG$2,FALSE)),"",VLOOKUP($B147,'[1]1718  Exp_Rev Access'!$F$7:$GK$318,$GG$2,FALSE))</f>
        <v>0</v>
      </c>
      <c r="GH147" s="95">
        <f>IF(ISNA(VLOOKUP($B147,'[1]1718  Exp_Rev Access'!$F$7:$GK$318,$GH$2,FALSE)),"",VLOOKUP($B147,'[1]1718  Exp_Rev Access'!$F$7:$GK$318,$GH$2,FALSE))</f>
        <v>0</v>
      </c>
      <c r="GI147" s="95">
        <f>IF(ISNA(VLOOKUP($B147,'[1]1718  Exp_Rev Access'!$F$7:$GK$318,$GI$2,FALSE)),"",VLOOKUP($B147,'[1]1718  Exp_Rev Access'!$F$7:$GK$318,$GI$2,FALSE))</f>
        <v>0</v>
      </c>
      <c r="GJ147" s="95">
        <f>IF(ISNA(VLOOKUP($B147,'[1]1718  Exp_Rev Access'!$F$7:$GK$318,$GJ$2,FALSE)),"",VLOOKUP($B147,'[1]1718  Exp_Rev Access'!$F$7:$GK$318,$GJ$2,FALSE))</f>
        <v>3272635.61</v>
      </c>
      <c r="GK147" s="95">
        <f>IF(ISNA(VLOOKUP($B147,'[1]1718  Exp_Rev Access'!$F$7:$GK$318,$GK$2,FALSE)),"",VLOOKUP($B147,'[1]1718  Exp_Rev Access'!$F$7:$GK$318,$GK$2,FALSE))</f>
        <v>2344582.59</v>
      </c>
      <c r="GL147" s="95">
        <f>IF(ISNA(VLOOKUP($B147,'[1]1718  Exp_Rev Access'!$F$7:$GK$318,$GL$2,FALSE)),"",VLOOKUP($B147,'[1]1718  Exp_Rev Access'!$F$7:$GK$318,$GL$2,FALSE))</f>
        <v>0</v>
      </c>
      <c r="GM147" s="95">
        <f>IF(ISNA(VLOOKUP($B147,'[1]1718  Exp_Rev Access'!$F$7:$GK$318,$GM$2,FALSE)),"",VLOOKUP($B147,'[1]1718  Exp_Rev Access'!$F$7:$GK$318,$GM$2,FALSE))</f>
        <v>0</v>
      </c>
      <c r="GN147" s="95">
        <f>IF(ISNA(VLOOKUP($B147,'[1]1718  Exp_Rev Access'!$F$7:$GK$318,$GN$2,FALSE)),"",VLOOKUP($B147,'[1]1718  Exp_Rev Access'!$F$7:$GK$318,$GN$2,FALSE))</f>
        <v>0</v>
      </c>
      <c r="GO147" s="95">
        <f>IF(ISNA(VLOOKUP($B147,'[1]1718  Exp_Rev Access'!$F$7:$GK$318,$GO$2,FALSE)),"",VLOOKUP($B147,'[1]1718  Exp_Rev Access'!$F$7:$GK$318,$GO$2,FALSE))</f>
        <v>0</v>
      </c>
      <c r="GP147" s="95">
        <f>IF(ISNA(VLOOKUP($B147,'[1]1718  Exp_Rev Access'!$F$7:$GK$318,$GP$2,FALSE)),"",VLOOKUP($B147,'[1]1718  Exp_Rev Access'!$F$7:$GK$318,$GP$2,FALSE))</f>
        <v>109133.83</v>
      </c>
      <c r="GQ147" s="95">
        <f>IF(ISNA(VLOOKUP($B147,'[1]1718  Exp_Rev Access'!$F$7:$GK$318,$GQ$2,FALSE)),"",VLOOKUP($B147,'[1]1718  Exp_Rev Access'!$F$7:$GK$318,$GQ$2,FALSE))</f>
        <v>47874.22</v>
      </c>
      <c r="GR147" s="95">
        <f>IF(ISNA(VLOOKUP($B147,'[1]1718  Exp_Rev Access'!$F$7:$GK$318,$GR$2,FALSE)),"",VLOOKUP($B147,'[1]1718  Exp_Rev Access'!$F$7:$GK$318,$GR$2,FALSE))</f>
        <v>0</v>
      </c>
      <c r="GS147" s="95">
        <f>IF(ISNA(VLOOKUP($B147,'[1]1718  Exp_Rev Access'!$F$7:$GK$318,$GS$2,FALSE)),"",VLOOKUP($B147,'[1]1718  Exp_Rev Access'!$F$7:$GK$318,$GS$2,FALSE))</f>
        <v>0</v>
      </c>
      <c r="GT147" s="95">
        <f>IF(ISNA(VLOOKUP($B147,'[1]1718  Exp_Rev Access'!$F$7:$GK$318,$GT$2,FALSE)),"",VLOOKUP($B147,'[1]1718  Exp_Rev Access'!$F$7:$GK$318,$GT$2,FALSE))</f>
        <v>16578388.77</v>
      </c>
      <c r="GU147" s="56">
        <f t="shared" ref="GU147:GU172" si="484">SUM(FV147:GT147)</f>
        <v>45635223.5</v>
      </c>
      <c r="GV147" s="92">
        <f t="shared" ref="GV147:GV172" si="485">GU147/E147</f>
        <v>5.4503901935246804E-2</v>
      </c>
      <c r="GW147" s="96">
        <f t="shared" ref="GW147:GW172" si="486">GU147/D147</f>
        <v>835.46245691581396</v>
      </c>
    </row>
    <row r="148" spans="1:222" x14ac:dyDescent="0.3">
      <c r="A148" s="73"/>
      <c r="B148" s="109" t="s">
        <v>374</v>
      </c>
      <c r="C148" s="110" t="s">
        <v>375</v>
      </c>
      <c r="D148" s="75">
        <f>IF(ISNA(VLOOKUP($B148,'[1]1718 enrollment_Rev_Exp by size'!$A$7:H485,3,FALSE)),"",VLOOKUP($B148,'[1]1718 enrollment_Rev_Exp by size'!$A$7:$G$350,3,FALSE))</f>
        <v>22839.479999999996</v>
      </c>
      <c r="E148" s="76">
        <f>IF(ISNA(VLOOKUP($B148,'[1]1718 enrollment_Rev_Exp by size'!$A$7:I485,5,FALSE)),"",VLOOKUP($B148,'[1]1718 enrollment_Rev_Exp by size'!$A$7:$G$350,5,FALSE))</f>
        <v>299430179.33999997</v>
      </c>
      <c r="F148" s="70">
        <f t="shared" si="468"/>
        <v>299430179.33999997</v>
      </c>
      <c r="G148" s="70">
        <f t="shared" si="469"/>
        <v>0</v>
      </c>
      <c r="H148" s="90">
        <f>IF(ISNA(VLOOKUP($B148,'[1]1718  Exp_Rev Access'!$F$7:$GK$318,3,FALSE)),"",VLOOKUP($B148,'[1]1718  Exp_Rev Access'!$F$7:$GK$318,3,FALSE))</f>
        <v>52487001.140000001</v>
      </c>
      <c r="I148" s="90">
        <f>IF(ISNA(VLOOKUP($B148,'[1]1718  Exp_Rev Access'!$F$7:$GK$318,4,FALSE)),"",VLOOKUP($B148,'[1]1718  Exp_Rev Access'!$F$7:$GK$318,4,FALSE))</f>
        <v>1589.5</v>
      </c>
      <c r="J148" s="90">
        <f>IF(ISNA(VLOOKUP($B148,'[1]1718  Exp_Rev Access'!$F$7:$GK$318,5,FALSE)),"",VLOOKUP($B148,'[1]1718  Exp_Rev Access'!$F$7:$GK$318,5,FALSE))</f>
        <v>0</v>
      </c>
      <c r="K148" s="90">
        <f>IF(ISNA(VLOOKUP($B148,'[1]1718  Exp_Rev Access'!$F$7:$GK$318,6,FALSE)),"-",VLOOKUP($B148,'[1]1718  Exp_Rev Access'!$F$7:$GK$318,6,FALSE))</f>
        <v>93.59</v>
      </c>
      <c r="L148" s="90">
        <f>IF(ISNA(VLOOKUP($B148,'[1]1718  Exp_Rev Access'!$F$7:$GK$318,7,FALSE)),"",VLOOKUP($B148,'[1]1718  Exp_Rev Access'!$F$7:$GK$318,7,FALSE))</f>
        <v>0</v>
      </c>
      <c r="M148" s="90">
        <f>IF(ISNA(VLOOKUP($B148,'[1]1718  Exp_Rev Access'!$F$7:$GK$318,8,FALSE)),"",VLOOKUP($B148,'[1]1718  Exp_Rev Access'!$F$7:$GK$318,8,FALSE))</f>
        <v>0</v>
      </c>
      <c r="N148" s="56">
        <f t="shared" si="470"/>
        <v>52488684.230000004</v>
      </c>
      <c r="O148" s="91">
        <f t="shared" si="471"/>
        <v>0.17529523692533219</v>
      </c>
      <c r="P148" s="56">
        <f t="shared" si="472"/>
        <v>2298.1558349839843</v>
      </c>
      <c r="Q148" s="90">
        <f>IF(ISNA(VLOOKUP($B148,'[1]1718  Exp_Rev Access'!$F$7:$GK$318,10,FALSE)),"",VLOOKUP($B148,'[1]1718  Exp_Rev Access'!$F$7:$GK$318,10,FALSE))</f>
        <v>93466.1</v>
      </c>
      <c r="R148" s="90">
        <f>IF(ISNA(VLOOKUP($B148,'[1]1718  Exp_Rev Access'!$F$7:$GK$318,11,FALSE)),"",VLOOKUP($B148,'[1]1718  Exp_Rev Access'!$F$7:$GK$318,11,FALSE))</f>
        <v>0</v>
      </c>
      <c r="S148" s="90">
        <f>IF(ISNA(VLOOKUP($B148,'[1]1718  Exp_Rev Access'!$F$7:$GK$318,12,FALSE)),"",VLOOKUP($B148,'[1]1718  Exp_Rev Access'!$F$7:$GK$318,12,FALSE))</f>
        <v>0</v>
      </c>
      <c r="T148" s="90">
        <f>IF(ISNA(VLOOKUP($B148,'[1]1718  Exp_Rev Access'!$F$7:$GK$318,13,FALSE)),"",VLOOKUP($B148,'[1]1718  Exp_Rev Access'!$F$7:$GK$318,13,FALSE))</f>
        <v>0</v>
      </c>
      <c r="U148" s="90">
        <f>IF(ISNA(VLOOKUP($B148,'[1]1718  Exp_Rev Access'!$F$7:$GK$318,14,FALSE)),"",VLOOKUP($B148,'[1]1718  Exp_Rev Access'!$F$7:$GK$318,14,FALSE))</f>
        <v>238800</v>
      </c>
      <c r="V148" s="90">
        <f>IF(ISNA(VLOOKUP($B148,'[1]1718  Exp_Rev Access'!$F$7:$GK$318,15,FALSE)),"",VLOOKUP($B148,'[1]1718  Exp_Rev Access'!$F$7:$GK$318,15,FALSE))</f>
        <v>34645</v>
      </c>
      <c r="W148" s="90">
        <f>IF(ISNA(VLOOKUP($B148,'[1]1718  Exp_Rev Access'!$F$7:$GK$318,16,FALSE)),"",VLOOKUP($B148,'[1]1718  Exp_Rev Access'!$F$7:$GK$318,16,FALSE))</f>
        <v>0</v>
      </c>
      <c r="X148" s="90">
        <f>IF(ISNA(VLOOKUP($B148,'[1]1718  Exp_Rev Access'!$F$7:$GK$318,17,FALSE)),"",VLOOKUP($B148,'[1]1718  Exp_Rev Access'!$F$7:$GK$318,17,FALSE))</f>
        <v>339636</v>
      </c>
      <c r="Y148" s="90">
        <f>IF(ISNA(VLOOKUP($B148,'[1]1718  Exp_Rev Access'!$F$7:$GK$318,18,FALSE)),"",VLOOKUP($B148,'[1]1718  Exp_Rev Access'!$F$7:$GK$318,18,FALSE))</f>
        <v>175263.26</v>
      </c>
      <c r="Z148" s="90">
        <f>IF(ISNA(VLOOKUP($B148,'[1]1718  Exp_Rev Access'!$F$7:$GK$318,19,FALSE)),"",VLOOKUP($B148,'[1]1718  Exp_Rev Access'!$F$7:$GK$318,19,FALSE))</f>
        <v>28023.98</v>
      </c>
      <c r="AA148" s="90">
        <f>IF(ISNA(VLOOKUP($B148,'[1]1718  Exp_Rev Access'!$F$7:$GK$318,20,FALSE)),"",VLOOKUP($B148,'[1]1718  Exp_Rev Access'!$F$7:$GK$318,20,FALSE))</f>
        <v>0</v>
      </c>
      <c r="AB148" s="90">
        <f>IF(ISNA(VLOOKUP($B148,'[1]1718  Exp_Rev Access'!$F$7:$GK$318,21,FALSE)),"",VLOOKUP($B148,'[1]1718  Exp_Rev Access'!$F$7:$GK$318,21,FALSE))</f>
        <v>0</v>
      </c>
      <c r="AC148" s="90">
        <f>IF(ISNA(VLOOKUP($B148,'[1]1718  Exp_Rev Access'!$F$7:$GK$318,22,FALSE)),"",VLOOKUP($B148,'[1]1718  Exp_Rev Access'!$F$7:$GK$318,22,FALSE))</f>
        <v>153602.26999999999</v>
      </c>
      <c r="AD148" s="90">
        <f>IF(ISNA(VLOOKUP($B148,'[1]1718  Exp_Rev Access'!$F$7:$GK$318,23,FALSE)),"",VLOOKUP($B148,'[1]1718  Exp_Rev Access'!$F$7:$GK$318,23,FALSE))</f>
        <v>1355079.73</v>
      </c>
      <c r="AE148" s="90">
        <f>IF(ISNA(VLOOKUP($B148,'[1]1718  Exp_Rev Access'!$F$7:$GK$318,24,FALSE)),"",VLOOKUP($B148,'[1]1718  Exp_Rev Access'!$F$7:$GK$318,24,FALSE))</f>
        <v>304836.3</v>
      </c>
      <c r="AF148" s="90">
        <f>IF(ISNA(VLOOKUP($B148,'[1]1718  Exp_Rev Access'!$F$7:$GK$318,25,FALSE)),"",VLOOKUP($B148,'[1]1718  Exp_Rev Access'!$F$7:$GK$318,25,FALSE))</f>
        <v>0</v>
      </c>
      <c r="AG148" s="90">
        <f>IF(ISNA(VLOOKUP($B148,'[1]1718  Exp_Rev Access'!$F$7:$GK$318,26,FALSE)),"",VLOOKUP($B148,'[1]1718  Exp_Rev Access'!$F$7:$GK$318,26,FALSE))</f>
        <v>156015.66</v>
      </c>
      <c r="AH148" s="90">
        <f>IF(ISNA(VLOOKUP($B148,'[1]1718  Exp_Rev Access'!$F$7:$GK$318,27,FALSE)),"",VLOOKUP($B148,'[1]1718  Exp_Rev Access'!$F$7:$GK$318,27,FALSE))</f>
        <v>20919.150000000001</v>
      </c>
      <c r="AI148" s="90">
        <f>IF(ISNA(VLOOKUP($B148,'[1]1718  Exp_Rev Access'!$F$7:$GK$318,28,FALSE)),"",VLOOKUP($B148,'[1]1718  Exp_Rev Access'!$F$7:$GK$318,28,FALSE))</f>
        <v>85327.5</v>
      </c>
      <c r="AJ148" s="90">
        <f>IF(ISNA(VLOOKUP($B148,'[1]1718  Exp_Rev Access'!$F$7:$GK$318,29,FALSE)),"",VLOOKUP($B148,'[1]1718  Exp_Rev Access'!$F$7:$GK$318,29,FALSE))</f>
        <v>24392.400000000001</v>
      </c>
      <c r="AK148" s="90">
        <f>IF(ISNA(VLOOKUP($B148,'[1]1718  Exp_Rev Access'!$F$7:$GK$318,30,FALSE)),"",VLOOKUP($B148,'[1]1718  Exp_Rev Access'!$F$7:$GK$318,30,FALSE))</f>
        <v>299455.32</v>
      </c>
      <c r="AL148" s="90">
        <f>IF(ISNA(VLOOKUP($B148,'[1]1718  Exp_Rev Access'!$F$7:$GK$318,31,FALSE)),"",VLOOKUP($B148,'[1]1718  Exp_Rev Access'!$F$7:$GK$318,31,FALSE))</f>
        <v>32404.400000000001</v>
      </c>
      <c r="AM148" s="56">
        <f t="shared" si="473"/>
        <v>3341867.0699999994</v>
      </c>
      <c r="AN148" s="92">
        <f t="shared" si="474"/>
        <v>1.1160755663861601E-2</v>
      </c>
      <c r="AO148" s="71">
        <f t="shared" si="475"/>
        <v>146.31975290155466</v>
      </c>
      <c r="AP148" s="90">
        <f>IF(ISNA(VLOOKUP($B148,'[1]1718  Exp_Rev Access'!$F$7:$GK$318,33,FALSE)),"",VLOOKUP($B148,'[1]1718  Exp_Rev Access'!$F$7:$GK$318,33,FALSE))</f>
        <v>147443424.78</v>
      </c>
      <c r="AQ148" s="90">
        <f>IF(ISNA(VLOOKUP($B148,'[1]1718  Exp_Rev Access'!$F$7:$GK$318,34,FALSE)),"",VLOOKUP($B148,'[1]1718  Exp_Rev Access'!$F$7:$GK$318,34,FALSE))</f>
        <v>5546737.5999999996</v>
      </c>
      <c r="AR148" s="90">
        <f>IF(ISNA(VLOOKUP($B148,'[1]1718  Exp_Rev Access'!$F$7:$GK$318,35,FALSE)),"",VLOOKUP($B148,'[1]1718  Exp_Rev Access'!$F$7:$GK$318,35,FALSE))</f>
        <v>13696477.119999999</v>
      </c>
      <c r="AS148" s="90">
        <f>IF(ISNA(VLOOKUP($B148,'[1]1718  Exp_Rev Access'!$F$7:$GK$318,36,FALSE)),"",VLOOKUP($B148,'[1]1718  Exp_Rev Access'!$F$7:$GK$318,36,FALSE))</f>
        <v>0</v>
      </c>
      <c r="AT148" s="90">
        <f>IF(ISNA(VLOOKUP($B148,'[1]1718  Exp_Rev Access'!$F$7:$GK$318,37,FALSE)),"",VLOOKUP($B148,'[1]1718  Exp_Rev Access'!$F$7:$GK$318,37,FALSE))</f>
        <v>0</v>
      </c>
      <c r="AU148" s="56">
        <f t="shared" si="476"/>
        <v>166686639.5</v>
      </c>
      <c r="AV148" s="93">
        <f t="shared" si="477"/>
        <v>0.55667948991450522</v>
      </c>
      <c r="AW148" s="56">
        <f t="shared" si="478"/>
        <v>7298.180146833467</v>
      </c>
      <c r="AX148" s="90">
        <f>IF(ISNA(VLOOKUP($B148,'[1]1718  Exp_Rev Access'!$F$7:$GK$318,39,FALSE)),"",VLOOKUP($B148,'[1]1718  Exp_Rev Access'!$F$7:$GK$318,39,FALSE))</f>
        <v>1269.31</v>
      </c>
      <c r="AY148" s="90">
        <f>IF(ISNA(VLOOKUP($B148,'[1]1718  Exp_Rev Access'!$F$7:$GK$318,40,FALSE)),"",VLOOKUP($B148,'[1]1718  Exp_Rev Access'!$F$7:$GK$318,40,FALSE))</f>
        <v>21218478.219999999</v>
      </c>
      <c r="AZ148" s="90">
        <f>IF(ISNA(VLOOKUP($B148,'[1]1718  Exp_Rev Access'!$F$7:$GK$318,41,FALSE)),"",VLOOKUP($B148,'[1]1718  Exp_Rev Access'!$F$7:$GK$318,41,FALSE))</f>
        <v>1073865.74</v>
      </c>
      <c r="BA148" s="90">
        <f>IF(ISNA(VLOOKUP($B148,'[1]1718  Exp_Rev Access'!$F$7:$GK$318,42,FALSE)),"",VLOOKUP($B148,'[1]1718  Exp_Rev Access'!$F$7:$GK$318,42,FALSE))</f>
        <v>0</v>
      </c>
      <c r="BB148" s="90">
        <f>IF(ISNA(VLOOKUP($B148,'[1]1718  Exp_Rev Access'!$F$7:$GK$318,43,FALSE)),"",VLOOKUP($B148,'[1]1718  Exp_Rev Access'!$F$7:$GK$318,43,FALSE))</f>
        <v>0</v>
      </c>
      <c r="BC148" s="90">
        <f>IF(ISNA(VLOOKUP($B148,'[1]1718  Exp_Rev Access'!$F$7:$GK$318,44,FALSE)),"",VLOOKUP($B148,'[1]1718  Exp_Rev Access'!$F$7:$GK$318,44,FALSE))</f>
        <v>11015835.4</v>
      </c>
      <c r="BD148" s="90">
        <f>IF(ISNA(VLOOKUP($B148,'[1]1718  Exp_Rev Access'!$F$7:$GK$318,45,FALSE)),"",VLOOKUP($B148,'[1]1718  Exp_Rev Access'!$F$7:$GK$318,45,FALSE))</f>
        <v>0</v>
      </c>
      <c r="BE148" s="90">
        <f>IF(ISNA(VLOOKUP($B148,'[1]1718  Exp_Rev Access'!$F$7:$GK$318,46,FALSE)),"",VLOOKUP($B148,'[1]1718  Exp_Rev Access'!$F$7:$GK$318,46,FALSE))</f>
        <v>2514918.33</v>
      </c>
      <c r="BF148" s="90">
        <f>IF(ISNA(VLOOKUP($B148,'[1]1718  Exp_Rev Access'!$F$7:$GK$318,47,FALSE)),"",VLOOKUP($B148,'[1]1718  Exp_Rev Access'!$F$7:$GK$318,47,FALSE))</f>
        <v>0</v>
      </c>
      <c r="BG148" s="90">
        <f>IF(ISNA(VLOOKUP($B148,'[1]1718  Exp_Rev Access'!$F$7:$GK$318,48,FALSE)),"",VLOOKUP($B148,'[1]1718  Exp_Rev Access'!$F$7:$GK$318,48,FALSE))</f>
        <v>5695599.79</v>
      </c>
      <c r="BH148" s="90">
        <f>IF(ISNA(VLOOKUP($B148,'[1]1718  Exp_Rev Access'!$F$7:$GK$318,49,FALSE)),"",VLOOKUP($B148,'[1]1718  Exp_Rev Access'!$F$7:$GK$318,49,FALSE))</f>
        <v>491013.16</v>
      </c>
      <c r="BI148" s="90">
        <f>IF(ISNA(VLOOKUP($B148,'[1]1718  Exp_Rev Access'!$F$7:$GK$318,50,FALSE)),"",VLOOKUP($B148,'[1]1718  Exp_Rev Access'!$F$7:$GK$318,50,FALSE))</f>
        <v>0</v>
      </c>
      <c r="BJ148" s="90">
        <f>IF(ISNA(VLOOKUP($B148,'[1]1718  Exp_Rev Access'!$F$7:$GK$318,51,FALSE)),"",VLOOKUP($B148,'[1]1718  Exp_Rev Access'!$F$7:$GK$318,51,FALSE))</f>
        <v>158120.25</v>
      </c>
      <c r="BK148" s="90">
        <f>IF(ISNA(VLOOKUP($B148,'[1]1718  Exp_Rev Access'!$F$7:$GK$318,52,FALSE)),"",VLOOKUP($B148,'[1]1718  Exp_Rev Access'!$F$7:$GK$318,52,FALSE))</f>
        <v>9343513.1099999994</v>
      </c>
      <c r="BL148" s="90">
        <f>IF(ISNA(VLOOKUP($B148,'[1]1718  Exp_Rev Access'!$F$7:$GK$318,53,FALSE)),"",VLOOKUP($B148,'[1]1718  Exp_Rev Access'!$F$7:$GK$318,53,FALSE))</f>
        <v>0</v>
      </c>
      <c r="BM148" s="90">
        <f>IF(ISNA(VLOOKUP($B148,'[1]1718  Exp_Rev Access'!$F$7:$GK$318,54,FALSE)),"",VLOOKUP($B148,'[1]1718  Exp_Rev Access'!$F$7:$GK$318,54,FALSE))</f>
        <v>0</v>
      </c>
      <c r="BN148" s="90">
        <f>IF(ISNA(VLOOKUP($B148,'[1]1718  Exp_Rev Access'!$F$7:$GK$318,55,FALSE)),"",VLOOKUP($B148,'[1]1718  Exp_Rev Access'!$F$7:$GK$318,55,FALSE))</f>
        <v>0</v>
      </c>
      <c r="BO148" s="90">
        <f>IF(ISNA(VLOOKUP($B148,'[1]1718  Exp_Rev Access'!$F$7:$GK$318,56,FALSE)),"",VLOOKUP($B148,'[1]1718  Exp_Rev Access'!$F$7:$GK$318,56,FALSE))</f>
        <v>0</v>
      </c>
      <c r="BP148" s="90">
        <f>IF(ISNA(VLOOKUP($B148,'[1]1718  Exp_Rev Access'!$F$7:$GK$318,57,FALSE)),"",VLOOKUP($B148,'[1]1718  Exp_Rev Access'!$F$7:$GK$318,57,FALSE))</f>
        <v>0</v>
      </c>
      <c r="BQ148" s="90">
        <f>IF(ISNA(VLOOKUP($B148,'[1]1718  Exp_Rev Access'!$F$7:$GK$318,58,FALSE)),"",VLOOKUP($B148,'[1]1718  Exp_Rev Access'!$F$7:$GK$318,58,FALSE))</f>
        <v>2204779.4</v>
      </c>
      <c r="BR148" s="90">
        <f>IF(ISNA(VLOOKUP($B148,'[1]1718  Exp_Rev Access'!$F$7:$GK$318,59,FALSE)),"",VLOOKUP($B148,'[1]1718  Exp_Rev Access'!$F$7:$GK$318,59,FALSE))</f>
        <v>0</v>
      </c>
      <c r="BS148" s="90">
        <f>IF(ISNA(VLOOKUP($B148,'[1]1718  Exp_Rev Access'!$F$7:$GK$318,60,FALSE)),"",VLOOKUP($B148,'[1]1718  Exp_Rev Access'!$F$7:$GK$318,60,FALSE))</f>
        <v>0</v>
      </c>
      <c r="BT148" s="90">
        <f>IF(ISNA(VLOOKUP($B148,'[1]1718  Exp_Rev Access'!$F$7:$GK$318,61,FALSE)),"",VLOOKUP($B148,'[1]1718  Exp_Rev Access'!$F$7:$GK$318,61,FALSE))</f>
        <v>0</v>
      </c>
      <c r="BU148" s="90">
        <f>IF(ISNA(VLOOKUP($B148,'[1]1718  Exp_Rev Access'!$F$7:$GK$318,62,FALSE)),"",VLOOKUP($B148,'[1]1718  Exp_Rev Access'!$F$7:$GK$318,62,FALSE))</f>
        <v>0</v>
      </c>
      <c r="BV148" s="56">
        <f t="shared" si="449"/>
        <v>53717392.709999986</v>
      </c>
      <c r="BW148" s="92">
        <f t="shared" si="479"/>
        <v>0.17939872603490786</v>
      </c>
      <c r="BX148" s="71">
        <f t="shared" si="480"/>
        <v>2351.9534030547102</v>
      </c>
      <c r="BY148" s="90">
        <f>IF(ISNA(VLOOKUP($B148,'[1]1718  Exp_Rev Access'!$F$7:$GK$318,64,FALSE)),"",VLOOKUP($B148,'[1]1718  Exp_Rev Access'!$F$7:$GK$318,64,FALSE))</f>
        <v>0</v>
      </c>
      <c r="BZ148" s="90">
        <f>IF(ISNA(VLOOKUP($B148,'[1]1718  Exp_Rev Access'!$F$7:$GK$318,65,FALSE)),"",VLOOKUP($B148,'[1]1718  Exp_Rev Access'!$F$7:$GK$318,65,FALSE))</f>
        <v>0</v>
      </c>
      <c r="CA148" s="90">
        <f>IF(ISNA(VLOOKUP($B148,'[1]1718  Exp_Rev Access'!$F$7:$GK$318,66,FALSE)),"",VLOOKUP($B148,'[1]1718  Exp_Rev Access'!$F$7:$GK$318,66,FALSE))</f>
        <v>0</v>
      </c>
      <c r="CB148" s="90">
        <f>IF(ISNA(VLOOKUP($B148,'[1]1718  Exp_Rev Access'!$F$7:$GK$318,67,FALSE)),"",VLOOKUP($B148,'[1]1718  Exp_Rev Access'!$F$7:$GK$318,67,FALSE))</f>
        <v>0</v>
      </c>
      <c r="CC148" s="90">
        <f>IF(ISNA(VLOOKUP($B148,'[1]1718  Exp_Rev Access'!$F$7:$GK$318,68,FALSE)),"",VLOOKUP($B148,'[1]1718  Exp_Rev Access'!$F$7:$GK$318,68,FALSE))</f>
        <v>8249.7000000000007</v>
      </c>
      <c r="CD148" s="90">
        <f>IF(ISNA(VLOOKUP($B148,'[1]1718  Exp_Rev Access'!$F$7:$GK$318,69,FALSE)),"",VLOOKUP($B148,'[1]1718  Exp_Rev Access'!$F$7:$GK$318,69,FALSE))</f>
        <v>0</v>
      </c>
      <c r="CE148" s="56">
        <f t="shared" si="437"/>
        <v>8249.7000000000007</v>
      </c>
      <c r="CF148" s="92">
        <f t="shared" si="450"/>
        <v>2.7551331058826069E-5</v>
      </c>
      <c r="CG148" s="78">
        <f t="shared" si="451"/>
        <v>0.36120349500076193</v>
      </c>
      <c r="CH148" s="90">
        <f>IF(ISNA(VLOOKUP($B148,'[1]1718  Exp_Rev Access'!$F$7:$GK$318,$CH$2,FALSE)),"",VLOOKUP($B148,'[1]1718  Exp_Rev Access'!$F$7:$GK$318,$CH$2,FALSE))</f>
        <v>3300</v>
      </c>
      <c r="CI148" s="90">
        <f>IF(ISNA(VLOOKUP($B148,'[1]1718  Exp_Rev Access'!$F$7:$GK$318,$CI$2,FALSE)),"",VLOOKUP($B148,'[1]1718  Exp_Rev Access'!$F$7:$GK$318,$CI$2,FALSE))</f>
        <v>0</v>
      </c>
      <c r="CJ148" s="90">
        <f>IF(ISNA(VLOOKUP($B148,'[1]1718  Exp_Rev Access'!$F$7:$GK$318,$CJ$2,FALSE)),"",VLOOKUP($B148,'[1]1718  Exp_Rev Access'!$F$7:$GK$318,$CJ$2,FALSE))</f>
        <v>0</v>
      </c>
      <c r="CK148" s="90">
        <f>IF(ISNA(VLOOKUP($B148,'[1]1718  Exp_Rev Access'!$F$7:$GK$318,$CK$2,FALSE)),"",VLOOKUP($B148,'[1]1718  Exp_Rev Access'!$F$7:$GK$318,$CK$2,FALSE))</f>
        <v>0</v>
      </c>
      <c r="CL148" s="90">
        <f>IF(ISNA(VLOOKUP($B148,'[1]1718  Exp_Rev Access'!$F$7:$GK$318,$CL$2,FALSE)),"",VLOOKUP($B148,'[1]1718  Exp_Rev Access'!$F$7:$GK$318,$CL$2,FALSE))</f>
        <v>0</v>
      </c>
      <c r="CM148" s="90">
        <f>IF(ISNA(VLOOKUP($B148,'[1]1718  Exp_Rev Access'!$F$7:$GK$318,$CM$2,FALSE)),"",VLOOKUP($B148,'[1]1718  Exp_Rev Access'!$F$7:$GK$318,$CM$2,FALSE))</f>
        <v>0</v>
      </c>
      <c r="CN148" s="90">
        <f>IF(ISNA(VLOOKUP($B148,'[1]1718  Exp_Rev Access'!$F$7:$GK$318,$CN$2,FALSE)),"",VLOOKUP($B148,'[1]1718  Exp_Rev Access'!$F$7:$GK$318,$CN$2,FALSE))</f>
        <v>0</v>
      </c>
      <c r="CO148" s="90">
        <f>IF(ISNA(VLOOKUP($B148,'[1]1718  Exp_Rev Access'!$F$7:$GK$318,$CO$2,FALSE)),"",VLOOKUP($B148,'[1]1718  Exp_Rev Access'!$F$7:$GK$318,$CO$2,FALSE))</f>
        <v>0</v>
      </c>
      <c r="CP148" s="90">
        <f>IF(ISNA(VLOOKUP($B148,'[1]1718  Exp_Rev Access'!$F$7:$GK$318,$CP$2,FALSE)),"",VLOOKUP($B148,'[1]1718  Exp_Rev Access'!$F$7:$GK$318,$CP$2,FALSE))</f>
        <v>0</v>
      </c>
      <c r="CQ148" s="90">
        <f>IF(ISNA(VLOOKUP($B148,'[1]1718  Exp_Rev Access'!$F$7:$GK$318,$CQ$2,FALSE)),"",VLOOKUP($B148,'[1]1718  Exp_Rev Access'!$F$7:$GK$318,$CQ$2,FALSE))</f>
        <v>4956009.12</v>
      </c>
      <c r="CR148" s="90">
        <f>IF(ISNA(VLOOKUP($B148,'[1]1718  Exp_Rev Access'!$F$7:$GK$318,$CR$2,FALSE)),"",VLOOKUP($B148,'[1]1718  Exp_Rev Access'!$F$7:$GK$318,$CR$2,FALSE))</f>
        <v>0</v>
      </c>
      <c r="CS148" s="90">
        <f>IF(ISNA(VLOOKUP($B148,'[1]1718  Exp_Rev Access'!$F$7:$GK$318,$CS$2,FALSE)),"",VLOOKUP($B148,'[1]1718  Exp_Rev Access'!$F$7:$GK$318,$CS$2,FALSE))</f>
        <v>147012.43</v>
      </c>
      <c r="CT148" s="90">
        <f>IF(ISNA(VLOOKUP($B148,'[1]1718  Exp_Rev Access'!$F$7:$GK$318,$CT$2,FALSE)),"",VLOOKUP($B148,'[1]1718  Exp_Rev Access'!$F$7:$GK$318,$CT$2,FALSE))</f>
        <v>0</v>
      </c>
      <c r="CU148" s="90">
        <f>IF(ISNA(VLOOKUP($B148,'[1]1718  Exp_Rev Access'!$F$7:$GK$318,$CU$2,FALSE)),"",VLOOKUP($B148,'[1]1718  Exp_Rev Access'!$F$7:$GK$318,$CU$2,FALSE))</f>
        <v>5530916.7800000003</v>
      </c>
      <c r="CV148" s="90">
        <f>IF(ISNA(VLOOKUP($B148,'[1]1718  Exp_Rev Access'!$F$7:$GK$318,$CV$2,FALSE)),"",VLOOKUP($B148,'[1]1718  Exp_Rev Access'!$F$7:$GK$318,$CV$2,FALSE))</f>
        <v>714225.03</v>
      </c>
      <c r="CW148" s="90">
        <f>IF(ISNA(VLOOKUP($B148,'[1]1718  Exp_Rev Access'!$F$7:$GK$318,$CW$2,FALSE)),"",VLOOKUP($B148,'[1]1718  Exp_Rev Access'!$F$7:$GK$318,$CW$2,FALSE))</f>
        <v>0</v>
      </c>
      <c r="CX148" s="90">
        <f>IF(ISNA(VLOOKUP($B148,'[1]1718  Exp_Rev Access'!$F$7:$GK$318,$CX$2,FALSE)),"",VLOOKUP($B148,'[1]1718  Exp_Rev Access'!$F$7:$GK$318,$CX$2,FALSE))</f>
        <v>0</v>
      </c>
      <c r="CY148" s="90">
        <f>IF(ISNA(VLOOKUP($B148,'[1]1718  Exp_Rev Access'!$F$7:$GK$318,$CY$2,FALSE)),"",VLOOKUP($B148,'[1]1718  Exp_Rev Access'!$F$7:$GK$318,$CY$2,FALSE))</f>
        <v>0</v>
      </c>
      <c r="CZ148" s="90">
        <f>IF(ISNA(VLOOKUP($B148,'[1]1718  Exp_Rev Access'!$F$7:$GK$318,$CZ$2,FALSE)),"",VLOOKUP($B148,'[1]1718  Exp_Rev Access'!$F$7:$GK$318,$CZ$2,FALSE))</f>
        <v>0</v>
      </c>
      <c r="DA148" s="90">
        <f>IF(ISNA(VLOOKUP($B148,'[1]1718  Exp_Rev Access'!$F$7:$GK$318,$DA$2,FALSE)),"",VLOOKUP($B148,'[1]1718  Exp_Rev Access'!$F$7:$GK$318,$DA$2,FALSE))</f>
        <v>0</v>
      </c>
      <c r="DB148" s="90">
        <f>IF(ISNA(VLOOKUP($B148,'[1]1718  Exp_Rev Access'!$F$7:$GK$318,$DB$2,FALSE)),"",VLOOKUP($B148,'[1]1718  Exp_Rev Access'!$F$7:$GK$318,$DB$2,FALSE))</f>
        <v>359209.72</v>
      </c>
      <c r="DC148" s="90">
        <f>IF(ISNA(VLOOKUP($B148,'[1]1718  Exp_Rev Access'!$F$7:$GK$318,$DC$2,FALSE)),"",VLOOKUP($B148,'[1]1718  Exp_Rev Access'!$F$7:$GK$318,$DC$2,FALSE))</f>
        <v>0</v>
      </c>
      <c r="DD148" s="90">
        <f>IF(ISNA(VLOOKUP($B148,'[1]1718  Exp_Rev Access'!$F$7:$GK$318,$DD$2,FALSE)),"",VLOOKUP($B148,'[1]1718  Exp_Rev Access'!$F$7:$GK$318,$DD$2,FALSE))</f>
        <v>0</v>
      </c>
      <c r="DE148" s="90">
        <f>IF(ISNA(VLOOKUP($B148,'[1]1718  Exp_Rev Access'!$F$7:$GK$318,$DE$2,FALSE)),"",VLOOKUP($B148,'[1]1718  Exp_Rev Access'!$F$7:$GK$318,$DE$2,FALSE))</f>
        <v>0</v>
      </c>
      <c r="DF148" s="90">
        <f>IF(ISNA(VLOOKUP($B148,'[1]1718  Exp_Rev Access'!$F$7:$GK$318,$DF$2,FALSE)),"",VLOOKUP($B148,'[1]1718  Exp_Rev Access'!$F$7:$GK$318,$DF$2,FALSE))</f>
        <v>0</v>
      </c>
      <c r="DG148" s="90">
        <f>IF(ISNA(VLOOKUP($B148,'[1]1718  Exp_Rev Access'!$F$7:$GK$318,$DG$2,FALSE)),"",VLOOKUP($B148,'[1]1718  Exp_Rev Access'!$F$7:$GK$318,$DG$2,FALSE))</f>
        <v>0</v>
      </c>
      <c r="DH148" s="90">
        <f>IF(ISNA(VLOOKUP($B148,'[1]1718  Exp_Rev Access'!$F$7:$GK$318,$DH$2,FALSE)),"",VLOOKUP($B148,'[1]1718  Exp_Rev Access'!$F$7:$GK$318,$DH$2,FALSE))</f>
        <v>74938.59</v>
      </c>
      <c r="DI148" s="90">
        <f>IF(ISNA(VLOOKUP($B148,'[1]1718  Exp_Rev Access'!$F$7:$GK$318,$DI$2,FALSE)),"",VLOOKUP($B148,'[1]1718  Exp_Rev Access'!$F$7:$GK$318,$DI$2,FALSE))</f>
        <v>7078210.3799999999</v>
      </c>
      <c r="DJ148" s="90">
        <f>IF(ISNA(VLOOKUP($B148,'[1]1718  Exp_Rev Access'!$F$7:$GK$318,$DJ$2,FALSE)),"",VLOOKUP($B148,'[1]1718  Exp_Rev Access'!$F$7:$GK$318,$DJ$2,FALSE))</f>
        <v>0</v>
      </c>
      <c r="DK148" s="90">
        <f>IF(ISNA(VLOOKUP($B148,'[1]1718  Exp_Rev Access'!$F$7:$GK$318,$DK$2,FALSE)),"",VLOOKUP($B148,'[1]1718  Exp_Rev Access'!$F$7:$GK$318,$DK$2,FALSE))</f>
        <v>162715.91</v>
      </c>
      <c r="DL148" s="90">
        <f>IF(ISNA(VLOOKUP($B148,'[1]1718  Exp_Rev Access'!$F$7:$GK$318,$DL$2,FALSE)),"",VLOOKUP($B148,'[1]1718  Exp_Rev Access'!$F$7:$GK$318,$DL$2,FALSE))</f>
        <v>0</v>
      </c>
      <c r="DM148" s="90">
        <f>IF(ISNA(VLOOKUP($B148,'[1]1718  Exp_Rev Access'!$F$7:$GK$318,$DM$2,FALSE)),"",VLOOKUP($B148,'[1]1718  Exp_Rev Access'!$F$7:$GK$318,$DM$2,FALSE))</f>
        <v>0</v>
      </c>
      <c r="DN148" s="90">
        <f>IF(ISNA(VLOOKUP($B148,'[1]1718  Exp_Rev Access'!$F$7:$GK$318,$DN$2,FALSE)),"",VLOOKUP($B148,'[1]1718  Exp_Rev Access'!$F$7:$GK$318,$DN$2,FALSE))</f>
        <v>0</v>
      </c>
      <c r="DO148" s="90">
        <f>IF(ISNA(VLOOKUP($B148,'[1]1718  Exp_Rev Access'!$F$7:$GK$318,$DO$2,FALSE)),"",VLOOKUP($B148,'[1]1718  Exp_Rev Access'!$F$7:$GK$318,$DO$2,FALSE))</f>
        <v>0</v>
      </c>
      <c r="DP148" s="90">
        <f>IF(ISNA(VLOOKUP($B148,'[1]1718  Exp_Rev Access'!$F$7:$GK$318,$DP$2,FALSE)),"",VLOOKUP($B148,'[1]1718  Exp_Rev Access'!$F$7:$GK$318,$DP$2,FALSE))</f>
        <v>0</v>
      </c>
      <c r="DQ148" s="90">
        <f>IF(ISNA(VLOOKUP($B148,'[1]1718  Exp_Rev Access'!$F$7:$GK$318,$DQ$2,FALSE)),"",VLOOKUP($B148,'[1]1718  Exp_Rev Access'!$F$7:$GK$318,$DQ$2,FALSE))</f>
        <v>0</v>
      </c>
      <c r="DR148" s="90">
        <f>IF(ISNA(VLOOKUP($B148,'[1]1718  Exp_Rev Access'!$F$7:$GK$318,$DR$2,FALSE)),"",VLOOKUP($B148,'[1]1718  Exp_Rev Access'!$F$7:$GK$318,$DR$2,FALSE))</f>
        <v>0</v>
      </c>
      <c r="DS148" s="90">
        <f>IF(ISNA(VLOOKUP($B148,'[1]1718  Exp_Rev Access'!$F$7:$GK$318,$DS$2,FALSE)),"",VLOOKUP($B148,'[1]1718  Exp_Rev Access'!$F$7:$GK$318,$DS$2,FALSE))</f>
        <v>0</v>
      </c>
      <c r="DT148" s="90">
        <f>IF(ISNA(VLOOKUP($B148,'[1]1718  Exp_Rev Access'!$F$7:$GK$318,$DT$2,FALSE)),"",VLOOKUP($B148,'[1]1718  Exp_Rev Access'!$F$7:$GK$318,$DT$2,FALSE))</f>
        <v>0</v>
      </c>
      <c r="DU148" s="90">
        <f>IF(ISNA(VLOOKUP($B148,'[1]1718  Exp_Rev Access'!$F$7:$GK$318,$DU$2,FALSE)),"",VLOOKUP($B148,'[1]1718  Exp_Rev Access'!$F$7:$GK$318,$DU$2,FALSE))</f>
        <v>0</v>
      </c>
      <c r="DV148" s="90">
        <f>IF(ISNA(VLOOKUP($B148,'[1]1718  Exp_Rev Access'!$F$7:$GK$318,$DV$2,FALSE)),"",VLOOKUP($B148,'[1]1718  Exp_Rev Access'!$F$7:$GK$318,$DV$2,FALSE))</f>
        <v>0</v>
      </c>
      <c r="DW148" s="90">
        <f>IF(ISNA(VLOOKUP($B148,'[1]1718  Exp_Rev Access'!$F$7:$GK$318,$DW$2,FALSE)),"",VLOOKUP($B148,'[1]1718  Exp_Rev Access'!$F$7:$GK$318,$DW$2,FALSE))</f>
        <v>0</v>
      </c>
      <c r="DX148" s="90">
        <f>IF(ISNA(VLOOKUP($B148,'[1]1718  Exp_Rev Access'!$F$7:$GK$318,$DX$2,FALSE)),"",VLOOKUP($B148,'[1]1718  Exp_Rev Access'!$F$7:$GK$318,$DX$2,FALSE))</f>
        <v>0</v>
      </c>
      <c r="DY148" s="90">
        <f>IF(ISNA(VLOOKUP($B148,'[1]1718  Exp_Rev Access'!$F$7:$GK$318,$DY$2,FALSE)),"",VLOOKUP($B148,'[1]1718  Exp_Rev Access'!$F$7:$GK$318,$DY$2,FALSE))</f>
        <v>0</v>
      </c>
      <c r="DZ148" s="90">
        <f>IF(ISNA(VLOOKUP($B148,'[1]1718  Exp_Rev Access'!$F$7:$GK$318,$DZ$2,FALSE)),"",VLOOKUP($B148,'[1]1718  Exp_Rev Access'!$F$7:$GK$318,$DZ$2,FALSE))</f>
        <v>0</v>
      </c>
      <c r="EA148" s="90">
        <f>IF(ISNA(VLOOKUP($B148,'[1]1718  Exp_Rev Access'!$F$7:$GK$318,$EA$2,FALSE)),"",VLOOKUP($B148,'[1]1718  Exp_Rev Access'!$F$7:$GK$318,$EA$2,FALSE))</f>
        <v>0</v>
      </c>
      <c r="EB148" s="90">
        <f>IF(ISNA(VLOOKUP($B148,'[1]1718  Exp_Rev Access'!$F$7:$GK$318,$EB$2,FALSE)),"",VLOOKUP($B148,'[1]1718  Exp_Rev Access'!$F$7:$GK$318,$EB$2,FALSE))</f>
        <v>0</v>
      </c>
      <c r="EC148" s="90">
        <f>IF(ISNA(VLOOKUP($B148,'[1]1718  Exp_Rev Access'!$F$7:$GK$318,$EC$2,FALSE)),"",VLOOKUP($B148,'[1]1718  Exp_Rev Access'!$F$7:$GK$318,$EC$2,FALSE))</f>
        <v>0</v>
      </c>
      <c r="ED148" s="90">
        <f>IF(ISNA(VLOOKUP($B148,'[1]1718  Exp_Rev Access'!$F$7:$GK$318,$ED$2,FALSE)),"",VLOOKUP($B148,'[1]1718  Exp_Rev Access'!$F$7:$GK$318,$ED$2,FALSE))</f>
        <v>0</v>
      </c>
      <c r="EE148" s="90">
        <f>IF(ISNA(VLOOKUP($B148,'[1]1718  Exp_Rev Access'!$F$7:$GK$318,$EE$2,FALSE)),"",VLOOKUP($B148,'[1]1718  Exp_Rev Access'!$F$7:$GK$318,$EE$2,FALSE))</f>
        <v>0</v>
      </c>
      <c r="EF148" s="90">
        <f>IF(ISNA(VLOOKUP($B148,'[1]1718  Exp_Rev Access'!$F$7:$GK$318,$EF$2,FALSE)),"",VLOOKUP($B148,'[1]1718  Exp_Rev Access'!$F$7:$GK$318,$EF$2,FALSE))</f>
        <v>0</v>
      </c>
      <c r="EG148" s="90">
        <f>IF(ISNA(VLOOKUP($B148,'[1]1718  Exp_Rev Access'!$F$7:$GK$318,$EG$2,FALSE)),"",VLOOKUP($B148,'[1]1718  Exp_Rev Access'!$F$7:$GK$318,$EG$2,FALSE))</f>
        <v>81001.100000000006</v>
      </c>
      <c r="EH148" s="90">
        <f>IF(ISNA(VLOOKUP($B148,'[1]1718  Exp_Rev Access'!$F$7:$GK$318,$EH$2,FALSE)),"",VLOOKUP($B148,'[1]1718  Exp_Rev Access'!$F$7:$GK$318,$EH$2,FALSE))</f>
        <v>0</v>
      </c>
      <c r="EI148" s="90">
        <f>IF(ISNA(VLOOKUP($B148,'[1]1718  Exp_Rev Access'!$F$7:$GK$318,$EI$2,FALSE)),"",VLOOKUP($B148,'[1]1718  Exp_Rev Access'!$F$7:$GK$318,$EI$2,FALSE))</f>
        <v>0</v>
      </c>
      <c r="EJ148" s="90">
        <f>IF(ISNA(VLOOKUP($B148,'[1]1718  Exp_Rev Access'!$F$7:$GK$318,$EJ$2,FALSE)),"",VLOOKUP($B148,'[1]1718  Exp_Rev Access'!$F$7:$GK$318,$EJ$2,FALSE))</f>
        <v>0</v>
      </c>
      <c r="EK148" s="90">
        <f>IF(ISNA(VLOOKUP($B148,'[1]1718  Exp_Rev Access'!$F$7:$GK$318,$EK$2,FALSE)),"",VLOOKUP($B148,'[1]1718  Exp_Rev Access'!$F$7:$GK$318,$EK$2,FALSE))</f>
        <v>0</v>
      </c>
      <c r="EL148" s="90">
        <f>IF(ISNA(VLOOKUP($B148,'[1]1718  Exp_Rev Access'!$F$7:$GK$318,$EL$2,FALSE)),"",VLOOKUP($B148,'[1]1718  Exp_Rev Access'!$F$7:$GK$318,$EL$2,FALSE))</f>
        <v>0</v>
      </c>
      <c r="EM148" s="90">
        <f>IF(ISNA(VLOOKUP($B148,'[1]1718  Exp_Rev Access'!$F$7:$GK$318,$EM$2,FALSE)),"",VLOOKUP($B148,'[1]1718  Exp_Rev Access'!$F$7:$GK$318,$EM$2,FALSE))</f>
        <v>0</v>
      </c>
      <c r="EN148" s="90">
        <f>IF(ISNA(VLOOKUP($B148,'[1]1718  Exp_Rev Access'!$F$7:$GK$318,$EN$2,FALSE)),"",VLOOKUP($B148,'[1]1718  Exp_Rev Access'!$F$7:$GK$318,$EN$2,FALSE))</f>
        <v>318152.11</v>
      </c>
      <c r="EO148" s="90">
        <f>IF(ISNA(VLOOKUP($B148,'[1]1718  Exp_Rev Access'!$F$7:$GK$318,$EO$2,FALSE)),"",VLOOKUP($B148,'[1]1718  Exp_Rev Access'!$F$7:$GK$318,$EO$2,FALSE))</f>
        <v>0</v>
      </c>
      <c r="EP148" s="90">
        <f>IF(ISNA(VLOOKUP($B148,'[1]1718  Exp_Rev Access'!$F$7:$GK$318,$EP$2,FALSE)),"",VLOOKUP($B148,'[1]1718  Exp_Rev Access'!$F$7:$GK$318,$EP$2,FALSE))</f>
        <v>0</v>
      </c>
      <c r="EQ148" s="90">
        <f>IF(ISNA(VLOOKUP($B148,'[1]1718  Exp_Rev Access'!$F$7:$GK$318,$EQ$2,FALSE)),"",VLOOKUP($B148,'[1]1718  Exp_Rev Access'!$F$7:$GK$318,$EQ$2,FALSE))</f>
        <v>0</v>
      </c>
      <c r="ER148" s="90">
        <f>IF(ISNA(VLOOKUP($B148,'[1]1718  Exp_Rev Access'!$F$7:$GK$318,$ER$2,FALSE)),"",VLOOKUP($B148,'[1]1718  Exp_Rev Access'!$F$7:$GK$318,$ER$2,FALSE))</f>
        <v>0</v>
      </c>
      <c r="ES148" s="90">
        <f>IF(ISNA(VLOOKUP($B148,'[1]1718  Exp_Rev Access'!$F$7:$GK$318,$ES$2,FALSE)),"",VLOOKUP($B148,'[1]1718  Exp_Rev Access'!$F$7:$GK$318,$ES$2,FALSE))</f>
        <v>0</v>
      </c>
      <c r="ET148" s="90">
        <f>IF(ISNA(VLOOKUP($B148,'[1]1718  Exp_Rev Access'!$F$7:$GK$318,$ET$2,FALSE)),"",VLOOKUP($B148,'[1]1718  Exp_Rev Access'!$F$7:$GK$318,$ET$2,FALSE))</f>
        <v>25559.01</v>
      </c>
      <c r="EU148" s="90">
        <f>IF(ISNA(VLOOKUP($B148,'[1]1718  Exp_Rev Access'!$F$7:$GK$318,$EU$2,FALSE)),"",VLOOKUP($B148,'[1]1718  Exp_Rev Access'!$F$7:$GK$318,$EU$2,FALSE))</f>
        <v>0</v>
      </c>
      <c r="EV148" s="90">
        <f>IF(ISNA(VLOOKUP($B148,'[1]1718  Exp_Rev Access'!$F$7:$GK$318,$EV$2,FALSE)),"",VLOOKUP($B148,'[1]1718  Exp_Rev Access'!$F$7:$GK$318,$EV$2,FALSE))</f>
        <v>198534.22</v>
      </c>
      <c r="EW148" s="90">
        <f>IF(ISNA(VLOOKUP($B148,'[1]1718  Exp_Rev Access'!$F$7:$GK$318,$EW$2,FALSE)),"",VLOOKUP($B148,'[1]1718  Exp_Rev Access'!$F$7:$GK$318,$EW$2,FALSE))</f>
        <v>0</v>
      </c>
      <c r="EX148" s="90">
        <f>IF(ISNA(VLOOKUP($B148,'[1]1718  Exp_Rev Access'!$F$7:$GK$318,$EX$2,FALSE)),"",VLOOKUP($B148,'[1]1718  Exp_Rev Access'!$F$7:$GK$318,$EX$2,FALSE))</f>
        <v>0</v>
      </c>
      <c r="EY148" s="90">
        <f>IF(ISNA(VLOOKUP($B148,'[1]1718  Exp_Rev Access'!$F$7:$GK$318,$EY$2,FALSE)),"",VLOOKUP($B148,'[1]1718  Exp_Rev Access'!$F$7:$GK$318,$EY$2,FALSE))</f>
        <v>0</v>
      </c>
      <c r="EZ148" s="90">
        <f>IF(ISNA(VLOOKUP($B148,'[1]1718  Exp_Rev Access'!$F$7:$GK$318,$EZ$2,FALSE)),"",VLOOKUP($B148,'[1]1718  Exp_Rev Access'!$F$7:$GK$318,$EZ$2,FALSE))</f>
        <v>0</v>
      </c>
      <c r="FA148" s="90">
        <f>IF(ISNA(VLOOKUP($B148,'[1]1718  Exp_Rev Access'!$F$7:$GK$318,$FA$2,FALSE)),"",VLOOKUP($B148,'[1]1718  Exp_Rev Access'!$F$7:$GK$318,$FA$2,FALSE))</f>
        <v>0</v>
      </c>
      <c r="FB148" s="90">
        <f>IF(ISNA(VLOOKUP($B148,'[1]1718  Exp_Rev Access'!$F$7:$GK$318,$FB$2,FALSE)),"",VLOOKUP($B148,'[1]1718  Exp_Rev Access'!$F$7:$GK$318,$FB$2,FALSE))</f>
        <v>0</v>
      </c>
      <c r="FC148" s="90">
        <f>IF(ISNA(VLOOKUP($B148,'[1]1718  Exp_Rev Access'!$F$7:$GK$318,$FC$2,FALSE)),"",VLOOKUP($B148,'[1]1718  Exp_Rev Access'!$F$7:$GK$318,$FC$2,FALSE))</f>
        <v>20675.7</v>
      </c>
      <c r="FD148" s="90">
        <f>IF(ISNA(VLOOKUP($B148,'[1]1718  Exp_Rev Access'!$F$7:$GK$318,$FD$2,FALSE)),"",VLOOKUP($B148,'[1]1718  Exp_Rev Access'!$F$7:$GK$318,$FD$2,FALSE))</f>
        <v>0</v>
      </c>
      <c r="FE148" s="90">
        <f>IF(ISNA(VLOOKUP($B148,'[1]1718  Exp_Rev Access'!$F$7:$GK$318,$FE$2,FALSE)),"",VLOOKUP($B148,'[1]1718  Exp_Rev Access'!$F$7:$GK$318,$FE$2,FALSE))</f>
        <v>0</v>
      </c>
      <c r="FF148" s="90">
        <f>IF(ISNA(VLOOKUP($B148,'[1]1718  Exp_Rev Access'!$F$7:$GK$318,$FF$2,FALSE)),"",VLOOKUP($B148,'[1]1718  Exp_Rev Access'!$F$7:$GK$318,$FF$2,FALSE))</f>
        <v>0</v>
      </c>
      <c r="FG148" s="90">
        <f>IF(ISNA(VLOOKUP($B148,'[1]1718  Exp_Rev Access'!$F$7:$GK$318,$FG$2,FALSE)),"",VLOOKUP($B148,'[1]1718  Exp_Rev Access'!$F$7:$GK$318,$FG$2,FALSE))</f>
        <v>807375.12</v>
      </c>
      <c r="FH148" s="90">
        <f>IF(ISNA(VLOOKUP($B148,'[1]1718  Exp_Rev Access'!$F$7:$GK$318,$FH$2,FALSE)),"",VLOOKUP($B148,'[1]1718  Exp_Rev Access'!$F$7:$GK$318,$FH$2,FALSE))</f>
        <v>0</v>
      </c>
      <c r="FI148" s="90">
        <f>IF(ISNA(VLOOKUP($B148,'[1]1718  Exp_Rev Access'!$F$7:$GK$318,$FI$2,FALSE)),"",VLOOKUP($B148,'[1]1718  Exp_Rev Access'!$F$7:$GK$318,$FI$2,FALSE))</f>
        <v>0</v>
      </c>
      <c r="FJ148" s="90">
        <f>IF(ISNA(VLOOKUP($B148,'[1]1718  Exp_Rev Access'!$F$7:$GK$318,$FJ$2,FALSE)),"",VLOOKUP($B148,'[1]1718  Exp_Rev Access'!$F$7:$GK$318,$FJ$2,FALSE))</f>
        <v>0</v>
      </c>
      <c r="FK148" s="90">
        <f>IF(ISNA(VLOOKUP($B148,'[1]1718  Exp_Rev Access'!$F$7:$GK$318,$FK$2,FALSE)),"",VLOOKUP($B148,'[1]1718  Exp_Rev Access'!$F$7:$GK$318,$FK$2,FALSE))</f>
        <v>0</v>
      </c>
      <c r="FL148" s="90">
        <f>IF(ISNA(VLOOKUP($B148,'[1]1718  Exp_Rev Access'!$F$7:$GK$318,$FL$2,FALSE)),"",VLOOKUP($B148,'[1]1718  Exp_Rev Access'!$F$7:$GK$318,$FL$2,FALSE))</f>
        <v>0</v>
      </c>
      <c r="FM148" s="90">
        <f>IF(ISNA(VLOOKUP($B148,'[1]1718  Exp_Rev Access'!$F$7:$GK$318,$FM$2,FALSE)),"",VLOOKUP($B148,'[1]1718  Exp_Rev Access'!$F$7:$GK$318,$FM$2,FALSE))</f>
        <v>2417.3200000000002</v>
      </c>
      <c r="FN148" s="90">
        <f>IF(ISNA(VLOOKUP($B148,'[1]1718  Exp_Rev Access'!$F$7:$GK$318,$FN$2,FALSE)),"",VLOOKUP($B148,'[1]1718  Exp_Rev Access'!$F$7:$GK$318,$FN$2,FALSE))</f>
        <v>0</v>
      </c>
      <c r="FO148" s="90">
        <f>IF(ISNA(VLOOKUP($B148,'[1]1718  Exp_Rev Access'!$F$7:$GK$318,$FO$2,FALSE)),"",VLOOKUP($B148,'[1]1718  Exp_Rev Access'!$F$7:$GK$318,$FO$2,FALSE))</f>
        <v>0</v>
      </c>
      <c r="FP148" s="90">
        <f>IF(ISNA(VLOOKUP($B148,'[1]1718  Exp_Rev Access'!$F$7:$GK$318,$FP$2,FALSE)),"",VLOOKUP($B148,'[1]1718  Exp_Rev Access'!$F$7:$GK$318,$FP$2,FALSE))</f>
        <v>0</v>
      </c>
      <c r="FQ148" s="90">
        <f>IF(ISNA(VLOOKUP($B148,'[1]1718  Exp_Rev Access'!$F$7:$GK$318,$FQ$2,FALSE)),"",VLOOKUP($B148,'[1]1718  Exp_Rev Access'!$F$7:$GK$318,$FQ$2,FALSE))</f>
        <v>0</v>
      </c>
      <c r="FR148" s="90">
        <f>IF(ISNA(VLOOKUP($B148,'[1]1718  Exp_Rev Access'!$F$7:$GK$318,$FR$2,FALSE)),"",VLOOKUP($B148,'[1]1718  Exp_Rev Access'!$F$7:$GK$318,$FR$2,FALSE))</f>
        <v>772207.38</v>
      </c>
      <c r="FS148" s="56">
        <f t="shared" si="481"/>
        <v>21252459.920000002</v>
      </c>
      <c r="FT148" s="92">
        <f t="shared" si="482"/>
        <v>7.0976345693825493E-2</v>
      </c>
      <c r="FU148" s="94">
        <f t="shared" si="483"/>
        <v>930.51417632975904</v>
      </c>
      <c r="FV148" s="95">
        <f>IF(ISNA(VLOOKUP($B148,'[1]1718  Exp_Rev Access'!$F$7:$GK$318,$FV$2,FALSE)),"",VLOOKUP($B148,'[1]1718  Exp_Rev Access'!$F$7:$GK$318,$FV$2,FALSE))</f>
        <v>0</v>
      </c>
      <c r="FW148" s="95">
        <f>IF(ISNA(VLOOKUP($B148,'[1]1718  Exp_Rev Access'!$F$7:$GK$318,$FW$2,FALSE)),"",VLOOKUP($B148,'[1]1718  Exp_Rev Access'!$F$7:$GK$318,$FW$2,FALSE))</f>
        <v>743869.22</v>
      </c>
      <c r="FX148" s="95">
        <f>IF(ISNA(VLOOKUP($B148,'[1]1718  Exp_Rev Access'!$F$7:$GK$318,$FX$2,FALSE)),"",VLOOKUP($B148,'[1]1718  Exp_Rev Access'!$F$7:$GK$318,$FX$2,FALSE))</f>
        <v>0</v>
      </c>
      <c r="FY148" s="95">
        <f>IF(ISNA(VLOOKUP($B148,'[1]1718  Exp_Rev Access'!$F$7:$GK$318,$FY$2,FALSE)),"",VLOOKUP($B148,'[1]1718  Exp_Rev Access'!$F$7:$GK$318,$FY$2,FALSE))</f>
        <v>0</v>
      </c>
      <c r="FZ148" s="95">
        <f>IF(ISNA(VLOOKUP($B148,'[1]1718  Exp_Rev Access'!$F$7:$GK$318,$FZ$2,FALSE)),"",VLOOKUP($B148,'[1]1718  Exp_Rev Access'!$F$7:$GK$318,$FZ$2,FALSE))</f>
        <v>0</v>
      </c>
      <c r="GA148" s="95">
        <f>IF(ISNA(VLOOKUP($B148,'[1]1718  Exp_Rev Access'!$F$7:$GK$318,$GA$2,FALSE)),"",VLOOKUP($B148,'[1]1718  Exp_Rev Access'!$F$7:$GK$318,$GA$2,FALSE))</f>
        <v>518.78</v>
      </c>
      <c r="GB148" s="95">
        <f>IF(ISNA(VLOOKUP($B148,'[1]1718  Exp_Rev Access'!$F$7:$GK$318,$GB$2,FALSE)),"",VLOOKUP($B148,'[1]1718  Exp_Rev Access'!$F$7:$GK$318,$GB$2,FALSE))</f>
        <v>0</v>
      </c>
      <c r="GC148" s="95">
        <f>IF(ISNA(VLOOKUP($B148,'[1]1718  Exp_Rev Access'!$F$7:$GK$318,$GC$2,FALSE)),"",VLOOKUP($B148,'[1]1718  Exp_Rev Access'!$F$7:$GK$318,$GC$2,FALSE))</f>
        <v>0</v>
      </c>
      <c r="GD148" s="95">
        <f>IF(ISNA(VLOOKUP($B148,'[1]1718  Exp_Rev Access'!$F$7:$GK$318,$GD$2,FALSE)),"",VLOOKUP($B148,'[1]1718  Exp_Rev Access'!$F$7:$GK$318,$GD$2,FALSE))</f>
        <v>5873.9</v>
      </c>
      <c r="GE148" s="95">
        <f>IF(ISNA(VLOOKUP($B148,'[1]1718  Exp_Rev Access'!$F$7:$GK$318,$GE$2,FALSE)),"",VLOOKUP($B148,'[1]1718  Exp_Rev Access'!$F$7:$GK$318,$GE$2,FALSE))</f>
        <v>0</v>
      </c>
      <c r="GF148" s="95">
        <f>IF(ISNA(VLOOKUP($B148,'[1]1718  Exp_Rev Access'!$F$7:$GK$318,$GF$2,FALSE)),"",VLOOKUP($B148,'[1]1718  Exp_Rev Access'!$F$7:$GK$318,$GF$2,FALSE))</f>
        <v>157911</v>
      </c>
      <c r="GG148" s="95">
        <f>IF(ISNA(VLOOKUP($B148,'[1]1718  Exp_Rev Access'!$F$7:$GK$318,$GG$2,FALSE)),"",VLOOKUP($B148,'[1]1718  Exp_Rev Access'!$F$7:$GK$318,$GG$2,FALSE))</f>
        <v>0</v>
      </c>
      <c r="GH148" s="95">
        <f>IF(ISNA(VLOOKUP($B148,'[1]1718  Exp_Rev Access'!$F$7:$GK$318,$GH$2,FALSE)),"",VLOOKUP($B148,'[1]1718  Exp_Rev Access'!$F$7:$GK$318,$GH$2,FALSE))</f>
        <v>344166.5</v>
      </c>
      <c r="GI148" s="95">
        <f>IF(ISNA(VLOOKUP($B148,'[1]1718  Exp_Rev Access'!$F$7:$GK$318,$GI$2,FALSE)),"",VLOOKUP($B148,'[1]1718  Exp_Rev Access'!$F$7:$GK$318,$GI$2,FALSE))</f>
        <v>289881.93</v>
      </c>
      <c r="GJ148" s="95">
        <f>IF(ISNA(VLOOKUP($B148,'[1]1718  Exp_Rev Access'!$F$7:$GK$318,$GJ$2,FALSE)),"",VLOOKUP($B148,'[1]1718  Exp_Rev Access'!$F$7:$GK$318,$GJ$2,FALSE))</f>
        <v>0</v>
      </c>
      <c r="GK148" s="95">
        <f>IF(ISNA(VLOOKUP($B148,'[1]1718  Exp_Rev Access'!$F$7:$GK$318,$GK$2,FALSE)),"",VLOOKUP($B148,'[1]1718  Exp_Rev Access'!$F$7:$GK$318,$GK$2,FALSE))</f>
        <v>288726.96000000002</v>
      </c>
      <c r="GL148" s="95">
        <f>IF(ISNA(VLOOKUP($B148,'[1]1718  Exp_Rev Access'!$F$7:$GK$318,$GL$2,FALSE)),"",VLOOKUP($B148,'[1]1718  Exp_Rev Access'!$F$7:$GK$318,$GL$2,FALSE))</f>
        <v>101866.76</v>
      </c>
      <c r="GM148" s="95">
        <f>IF(ISNA(VLOOKUP($B148,'[1]1718  Exp_Rev Access'!$F$7:$GK$318,$GM$2,FALSE)),"",VLOOKUP($B148,'[1]1718  Exp_Rev Access'!$F$7:$GK$318,$GM$2,FALSE))</f>
        <v>0</v>
      </c>
      <c r="GN148" s="95">
        <f>IF(ISNA(VLOOKUP($B148,'[1]1718  Exp_Rev Access'!$F$7:$GK$318,$GN$2,FALSE)),"",VLOOKUP($B148,'[1]1718  Exp_Rev Access'!$F$7:$GK$318,$GN$2,FALSE))</f>
        <v>0</v>
      </c>
      <c r="GO148" s="95">
        <f>IF(ISNA(VLOOKUP($B148,'[1]1718  Exp_Rev Access'!$F$7:$GK$318,$GO$2,FALSE)),"",VLOOKUP($B148,'[1]1718  Exp_Rev Access'!$F$7:$GK$318,$GO$2,FALSE))</f>
        <v>0</v>
      </c>
      <c r="GP148" s="95">
        <f>IF(ISNA(VLOOKUP($B148,'[1]1718  Exp_Rev Access'!$F$7:$GK$318,$GP$2,FALSE)),"",VLOOKUP($B148,'[1]1718  Exp_Rev Access'!$F$7:$GK$318,$GP$2,FALSE))</f>
        <v>0</v>
      </c>
      <c r="GQ148" s="95">
        <f>IF(ISNA(VLOOKUP($B148,'[1]1718  Exp_Rev Access'!$F$7:$GK$318,$GQ$2,FALSE)),"",VLOOKUP($B148,'[1]1718  Exp_Rev Access'!$F$7:$GK$318,$GQ$2,FALSE))</f>
        <v>2071.16</v>
      </c>
      <c r="GR148" s="95">
        <f>IF(ISNA(VLOOKUP($B148,'[1]1718  Exp_Rev Access'!$F$7:$GK$318,$GR$2,FALSE)),"",VLOOKUP($B148,'[1]1718  Exp_Rev Access'!$F$7:$GK$318,$GR$2,FALSE))</f>
        <v>0</v>
      </c>
      <c r="GS148" s="95">
        <f>IF(ISNA(VLOOKUP($B148,'[1]1718  Exp_Rev Access'!$F$7:$GK$318,$GS$2,FALSE)),"",VLOOKUP($B148,'[1]1718  Exp_Rev Access'!$F$7:$GK$318,$GS$2,FALSE))</f>
        <v>0</v>
      </c>
      <c r="GT148" s="95">
        <f>IF(ISNA(VLOOKUP($B148,'[1]1718  Exp_Rev Access'!$F$7:$GK$318,$GT$2,FALSE)),"",VLOOKUP($B148,'[1]1718  Exp_Rev Access'!$F$7:$GK$318,$GT$2,FALSE))</f>
        <v>0</v>
      </c>
      <c r="GU148" s="56">
        <f t="shared" si="484"/>
        <v>1934886.2099999997</v>
      </c>
      <c r="GV148" s="92">
        <f t="shared" si="485"/>
        <v>6.4618944365088726E-3</v>
      </c>
      <c r="GW148" s="96">
        <f t="shared" si="486"/>
        <v>84.716736545665668</v>
      </c>
    </row>
    <row r="149" spans="1:222" x14ac:dyDescent="0.3">
      <c r="A149" s="73"/>
      <c r="B149" s="88" t="s">
        <v>376</v>
      </c>
      <c r="C149" s="89" t="s">
        <v>377</v>
      </c>
      <c r="D149" s="75">
        <f>IF(ISNA(VLOOKUP($B149,'[1]1718 enrollment_Rev_Exp by size'!$A$7:H486,3,FALSE)),"",VLOOKUP($B149,'[1]1718 enrollment_Rev_Exp by size'!$A$7:$G$350,3,FALSE))</f>
        <v>4098.57</v>
      </c>
      <c r="E149" s="76">
        <f>IF(ISNA(VLOOKUP($B149,'[1]1718 enrollment_Rev_Exp by size'!$A$7:I486,5,FALSE)),"",VLOOKUP($B149,'[1]1718 enrollment_Rev_Exp by size'!$A$7:$G$350,5,FALSE))</f>
        <v>52828676.649999999</v>
      </c>
      <c r="F149" s="70">
        <f t="shared" si="468"/>
        <v>52828676.649999999</v>
      </c>
      <c r="G149" s="70">
        <f t="shared" si="469"/>
        <v>0</v>
      </c>
      <c r="H149" s="90">
        <f>IF(ISNA(VLOOKUP($B149,'[1]1718  Exp_Rev Access'!$F$7:$GK$318,3,FALSE)),"",VLOOKUP($B149,'[1]1718  Exp_Rev Access'!$F$7:$GK$318,3,FALSE))</f>
        <v>10520686.23</v>
      </c>
      <c r="I149" s="90">
        <f>IF(ISNA(VLOOKUP($B149,'[1]1718  Exp_Rev Access'!$F$7:$GK$318,4,FALSE)),"",VLOOKUP($B149,'[1]1718  Exp_Rev Access'!$F$7:$GK$318,4,FALSE))</f>
        <v>553.66999999999996</v>
      </c>
      <c r="J149" s="90">
        <f>IF(ISNA(VLOOKUP($B149,'[1]1718  Exp_Rev Access'!$F$7:$GK$318,5,FALSE)),"",VLOOKUP($B149,'[1]1718  Exp_Rev Access'!$F$7:$GK$318,5,FALSE))</f>
        <v>6604.89</v>
      </c>
      <c r="K149" s="90">
        <f>IF(ISNA(VLOOKUP($B149,'[1]1718  Exp_Rev Access'!$F$7:$GK$318,6,FALSE)),"-",VLOOKUP($B149,'[1]1718  Exp_Rev Access'!$F$7:$GK$318,6,FALSE))</f>
        <v>192338.13</v>
      </c>
      <c r="L149" s="90">
        <f>IF(ISNA(VLOOKUP($B149,'[1]1718  Exp_Rev Access'!$F$7:$GK$318,7,FALSE)),"",VLOOKUP($B149,'[1]1718  Exp_Rev Access'!$F$7:$GK$318,7,FALSE))</f>
        <v>0</v>
      </c>
      <c r="M149" s="90">
        <f>IF(ISNA(VLOOKUP($B149,'[1]1718  Exp_Rev Access'!$F$7:$GK$318,8,FALSE)),"",VLOOKUP($B149,'[1]1718  Exp_Rev Access'!$F$7:$GK$318,8,FALSE))</f>
        <v>0</v>
      </c>
      <c r="N149" s="56">
        <f t="shared" si="470"/>
        <v>10720182.920000002</v>
      </c>
      <c r="O149" s="91">
        <f t="shared" si="471"/>
        <v>0.20292355591307437</v>
      </c>
      <c r="P149" s="56">
        <f t="shared" si="472"/>
        <v>2615.5910280902858</v>
      </c>
      <c r="Q149" s="90">
        <f>IF(ISNA(VLOOKUP($B149,'[1]1718  Exp_Rev Access'!$F$7:$GK$318,10,FALSE)),"",VLOOKUP($B149,'[1]1718  Exp_Rev Access'!$F$7:$GK$318,10,FALSE))</f>
        <v>6135</v>
      </c>
      <c r="R149" s="90">
        <f>IF(ISNA(VLOOKUP($B149,'[1]1718  Exp_Rev Access'!$F$7:$GK$318,11,FALSE)),"",VLOOKUP($B149,'[1]1718  Exp_Rev Access'!$F$7:$GK$318,11,FALSE))</f>
        <v>0</v>
      </c>
      <c r="S149" s="90">
        <f>IF(ISNA(VLOOKUP($B149,'[1]1718  Exp_Rev Access'!$F$7:$GK$318,12,FALSE)),"",VLOOKUP($B149,'[1]1718  Exp_Rev Access'!$F$7:$GK$318,12,FALSE))</f>
        <v>0</v>
      </c>
      <c r="T149" s="90">
        <f>IF(ISNA(VLOOKUP($B149,'[1]1718  Exp_Rev Access'!$F$7:$GK$318,13,FALSE)),"",VLOOKUP($B149,'[1]1718  Exp_Rev Access'!$F$7:$GK$318,13,FALSE))</f>
        <v>0</v>
      </c>
      <c r="U149" s="90">
        <f>IF(ISNA(VLOOKUP($B149,'[1]1718  Exp_Rev Access'!$F$7:$GK$318,14,FALSE)),"",VLOOKUP($B149,'[1]1718  Exp_Rev Access'!$F$7:$GK$318,14,FALSE))</f>
        <v>0</v>
      </c>
      <c r="V149" s="90">
        <f>IF(ISNA(VLOOKUP($B149,'[1]1718  Exp_Rev Access'!$F$7:$GK$318,15,FALSE)),"",VLOOKUP($B149,'[1]1718  Exp_Rev Access'!$F$7:$GK$318,15,FALSE))</f>
        <v>0</v>
      </c>
      <c r="W149" s="90">
        <f>IF(ISNA(VLOOKUP($B149,'[1]1718  Exp_Rev Access'!$F$7:$GK$318,16,FALSE)),"",VLOOKUP($B149,'[1]1718  Exp_Rev Access'!$F$7:$GK$318,16,FALSE))</f>
        <v>0</v>
      </c>
      <c r="X149" s="90">
        <f>IF(ISNA(VLOOKUP($B149,'[1]1718  Exp_Rev Access'!$F$7:$GK$318,17,FALSE)),"",VLOOKUP($B149,'[1]1718  Exp_Rev Access'!$F$7:$GK$318,17,FALSE))</f>
        <v>0</v>
      </c>
      <c r="Y149" s="90">
        <f>IF(ISNA(VLOOKUP($B149,'[1]1718  Exp_Rev Access'!$F$7:$GK$318,18,FALSE)),"",VLOOKUP($B149,'[1]1718  Exp_Rev Access'!$F$7:$GK$318,18,FALSE))</f>
        <v>177277.47</v>
      </c>
      <c r="Z149" s="90">
        <f>IF(ISNA(VLOOKUP($B149,'[1]1718  Exp_Rev Access'!$F$7:$GK$318,19,FALSE)),"",VLOOKUP($B149,'[1]1718  Exp_Rev Access'!$F$7:$GK$318,19,FALSE))</f>
        <v>24037.96</v>
      </c>
      <c r="AA149" s="90">
        <f>IF(ISNA(VLOOKUP($B149,'[1]1718  Exp_Rev Access'!$F$7:$GK$318,20,FALSE)),"",VLOOKUP($B149,'[1]1718  Exp_Rev Access'!$F$7:$GK$318,20,FALSE))</f>
        <v>0</v>
      </c>
      <c r="AB149" s="90">
        <f>IF(ISNA(VLOOKUP($B149,'[1]1718  Exp_Rev Access'!$F$7:$GK$318,21,FALSE)),"",VLOOKUP($B149,'[1]1718  Exp_Rev Access'!$F$7:$GK$318,21,FALSE))</f>
        <v>0</v>
      </c>
      <c r="AC149" s="90">
        <f>IF(ISNA(VLOOKUP($B149,'[1]1718  Exp_Rev Access'!$F$7:$GK$318,22,FALSE)),"",VLOOKUP($B149,'[1]1718  Exp_Rev Access'!$F$7:$GK$318,22,FALSE))</f>
        <v>5341.06</v>
      </c>
      <c r="AD149" s="90">
        <f>IF(ISNA(VLOOKUP($B149,'[1]1718  Exp_Rev Access'!$F$7:$GK$318,23,FALSE)),"",VLOOKUP($B149,'[1]1718  Exp_Rev Access'!$F$7:$GK$318,23,FALSE))</f>
        <v>614460.24</v>
      </c>
      <c r="AE149" s="90">
        <f>IF(ISNA(VLOOKUP($B149,'[1]1718  Exp_Rev Access'!$F$7:$GK$318,24,FALSE)),"",VLOOKUP($B149,'[1]1718  Exp_Rev Access'!$F$7:$GK$318,24,FALSE))</f>
        <v>94299.17</v>
      </c>
      <c r="AF149" s="90">
        <f>IF(ISNA(VLOOKUP($B149,'[1]1718  Exp_Rev Access'!$F$7:$GK$318,25,FALSE)),"",VLOOKUP($B149,'[1]1718  Exp_Rev Access'!$F$7:$GK$318,25,FALSE))</f>
        <v>0</v>
      </c>
      <c r="AG149" s="90">
        <f>IF(ISNA(VLOOKUP($B149,'[1]1718  Exp_Rev Access'!$F$7:$GK$318,26,FALSE)),"",VLOOKUP($B149,'[1]1718  Exp_Rev Access'!$F$7:$GK$318,26,FALSE))</f>
        <v>222483.95</v>
      </c>
      <c r="AH149" s="90">
        <f>IF(ISNA(VLOOKUP($B149,'[1]1718  Exp_Rev Access'!$F$7:$GK$318,27,FALSE)),"",VLOOKUP($B149,'[1]1718  Exp_Rev Access'!$F$7:$GK$318,27,FALSE))</f>
        <v>10395.129999999999</v>
      </c>
      <c r="AI149" s="90">
        <f>IF(ISNA(VLOOKUP($B149,'[1]1718  Exp_Rev Access'!$F$7:$GK$318,28,FALSE)),"",VLOOKUP($B149,'[1]1718  Exp_Rev Access'!$F$7:$GK$318,28,FALSE))</f>
        <v>107272.27</v>
      </c>
      <c r="AJ149" s="90">
        <f>IF(ISNA(VLOOKUP($B149,'[1]1718  Exp_Rev Access'!$F$7:$GK$318,29,FALSE)),"",VLOOKUP($B149,'[1]1718  Exp_Rev Access'!$F$7:$GK$318,29,FALSE))</f>
        <v>16883.240000000002</v>
      </c>
      <c r="AK149" s="90">
        <f>IF(ISNA(VLOOKUP($B149,'[1]1718  Exp_Rev Access'!$F$7:$GK$318,30,FALSE)),"",VLOOKUP($B149,'[1]1718  Exp_Rev Access'!$F$7:$GK$318,30,FALSE))</f>
        <v>135241.19</v>
      </c>
      <c r="AL149" s="90">
        <f>IF(ISNA(VLOOKUP($B149,'[1]1718  Exp_Rev Access'!$F$7:$GK$318,31,FALSE)),"",VLOOKUP($B149,'[1]1718  Exp_Rev Access'!$F$7:$GK$318,31,FALSE))</f>
        <v>2241.0500000000002</v>
      </c>
      <c r="AM149" s="56">
        <f t="shared" si="473"/>
        <v>1416067.73</v>
      </c>
      <c r="AN149" s="92">
        <f t="shared" si="474"/>
        <v>2.680490634625806E-2</v>
      </c>
      <c r="AO149" s="71">
        <f t="shared" si="475"/>
        <v>345.5028778330003</v>
      </c>
      <c r="AP149" s="90">
        <f>IF(ISNA(VLOOKUP($B149,'[1]1718  Exp_Rev Access'!$F$7:$GK$318,33,FALSE)),"",VLOOKUP($B149,'[1]1718  Exp_Rev Access'!$F$7:$GK$318,33,FALSE))</f>
        <v>27883566.699999999</v>
      </c>
      <c r="AQ149" s="90">
        <f>IF(ISNA(VLOOKUP($B149,'[1]1718  Exp_Rev Access'!$F$7:$GK$318,34,FALSE)),"",VLOOKUP($B149,'[1]1718  Exp_Rev Access'!$F$7:$GK$318,34,FALSE))</f>
        <v>1063753.19</v>
      </c>
      <c r="AR149" s="90">
        <f>IF(ISNA(VLOOKUP($B149,'[1]1718  Exp_Rev Access'!$F$7:$GK$318,35,FALSE)),"",VLOOKUP($B149,'[1]1718  Exp_Rev Access'!$F$7:$GK$318,35,FALSE))</f>
        <v>876207.84</v>
      </c>
      <c r="AS149" s="90">
        <f>IF(ISNA(VLOOKUP($B149,'[1]1718  Exp_Rev Access'!$F$7:$GK$318,36,FALSE)),"",VLOOKUP($B149,'[1]1718  Exp_Rev Access'!$F$7:$GK$318,36,FALSE))</f>
        <v>1291.0899999999999</v>
      </c>
      <c r="AT149" s="90">
        <f>IF(ISNA(VLOOKUP($B149,'[1]1718  Exp_Rev Access'!$F$7:$GK$318,37,FALSE)),"",VLOOKUP($B149,'[1]1718  Exp_Rev Access'!$F$7:$GK$318,37,FALSE))</f>
        <v>0</v>
      </c>
      <c r="AU149" s="56">
        <f t="shared" si="476"/>
        <v>29824818.82</v>
      </c>
      <c r="AV149" s="93">
        <f t="shared" si="477"/>
        <v>0.5645573713230615</v>
      </c>
      <c r="AW149" s="56">
        <f t="shared" si="478"/>
        <v>7276.8840888407422</v>
      </c>
      <c r="AX149" s="90">
        <f>IF(ISNA(VLOOKUP($B149,'[1]1718  Exp_Rev Access'!$F$7:$GK$318,39,FALSE)),"",VLOOKUP($B149,'[1]1718  Exp_Rev Access'!$F$7:$GK$318,39,FALSE))</f>
        <v>360</v>
      </c>
      <c r="AY149" s="90">
        <f>IF(ISNA(VLOOKUP($B149,'[1]1718  Exp_Rev Access'!$F$7:$GK$318,40,FALSE)),"",VLOOKUP($B149,'[1]1718  Exp_Rev Access'!$F$7:$GK$318,40,FALSE))</f>
        <v>4170657.15</v>
      </c>
      <c r="AZ149" s="90">
        <f>IF(ISNA(VLOOKUP($B149,'[1]1718  Exp_Rev Access'!$F$7:$GK$318,41,FALSE)),"",VLOOKUP($B149,'[1]1718  Exp_Rev Access'!$F$7:$GK$318,41,FALSE))</f>
        <v>237530.44</v>
      </c>
      <c r="BA149" s="90">
        <f>IF(ISNA(VLOOKUP($B149,'[1]1718  Exp_Rev Access'!$F$7:$GK$318,42,FALSE)),"",VLOOKUP($B149,'[1]1718  Exp_Rev Access'!$F$7:$GK$318,42,FALSE))</f>
        <v>0</v>
      </c>
      <c r="BB149" s="90">
        <f>IF(ISNA(VLOOKUP($B149,'[1]1718  Exp_Rev Access'!$F$7:$GK$318,43,FALSE)),"",VLOOKUP($B149,'[1]1718  Exp_Rev Access'!$F$7:$GK$318,43,FALSE))</f>
        <v>0</v>
      </c>
      <c r="BC149" s="90">
        <f>IF(ISNA(VLOOKUP($B149,'[1]1718  Exp_Rev Access'!$F$7:$GK$318,44,FALSE)),"",VLOOKUP($B149,'[1]1718  Exp_Rev Access'!$F$7:$GK$318,44,FALSE))</f>
        <v>665408.17000000004</v>
      </c>
      <c r="BD149" s="90">
        <f>IF(ISNA(VLOOKUP($B149,'[1]1718  Exp_Rev Access'!$F$7:$GK$318,45,FALSE)),"",VLOOKUP($B149,'[1]1718  Exp_Rev Access'!$F$7:$GK$318,45,FALSE))</f>
        <v>0</v>
      </c>
      <c r="BE149" s="90">
        <f>IF(ISNA(VLOOKUP($B149,'[1]1718  Exp_Rev Access'!$F$7:$GK$318,46,FALSE)),"",VLOOKUP($B149,'[1]1718  Exp_Rev Access'!$F$7:$GK$318,46,FALSE))</f>
        <v>838553.78</v>
      </c>
      <c r="BF149" s="90">
        <f>IF(ISNA(VLOOKUP($B149,'[1]1718  Exp_Rev Access'!$F$7:$GK$318,47,FALSE)),"",VLOOKUP($B149,'[1]1718  Exp_Rev Access'!$F$7:$GK$318,47,FALSE))</f>
        <v>0</v>
      </c>
      <c r="BG149" s="90">
        <f>IF(ISNA(VLOOKUP($B149,'[1]1718  Exp_Rev Access'!$F$7:$GK$318,48,FALSE)),"",VLOOKUP($B149,'[1]1718  Exp_Rev Access'!$F$7:$GK$318,48,FALSE))</f>
        <v>307981.28000000003</v>
      </c>
      <c r="BH149" s="90">
        <f>IF(ISNA(VLOOKUP($B149,'[1]1718  Exp_Rev Access'!$F$7:$GK$318,49,FALSE)),"",VLOOKUP($B149,'[1]1718  Exp_Rev Access'!$F$7:$GK$318,49,FALSE))</f>
        <v>96064.79</v>
      </c>
      <c r="BI149" s="90">
        <f>IF(ISNA(VLOOKUP($B149,'[1]1718  Exp_Rev Access'!$F$7:$GK$318,50,FALSE)),"",VLOOKUP($B149,'[1]1718  Exp_Rev Access'!$F$7:$GK$318,50,FALSE))</f>
        <v>0</v>
      </c>
      <c r="BJ149" s="90">
        <f>IF(ISNA(VLOOKUP($B149,'[1]1718  Exp_Rev Access'!$F$7:$GK$318,51,FALSE)),"",VLOOKUP($B149,'[1]1718  Exp_Rev Access'!$F$7:$GK$318,51,FALSE))</f>
        <v>17818.900000000001</v>
      </c>
      <c r="BK149" s="90">
        <f>IF(ISNA(VLOOKUP($B149,'[1]1718  Exp_Rev Access'!$F$7:$GK$318,52,FALSE)),"",VLOOKUP($B149,'[1]1718  Exp_Rev Access'!$F$7:$GK$318,52,FALSE))</f>
        <v>1981052.59</v>
      </c>
      <c r="BL149" s="90">
        <f>IF(ISNA(VLOOKUP($B149,'[1]1718  Exp_Rev Access'!$F$7:$GK$318,53,FALSE)),"",VLOOKUP($B149,'[1]1718  Exp_Rev Access'!$F$7:$GK$318,53,FALSE))</f>
        <v>0</v>
      </c>
      <c r="BM149" s="90">
        <f>IF(ISNA(VLOOKUP($B149,'[1]1718  Exp_Rev Access'!$F$7:$GK$318,54,FALSE)),"",VLOOKUP($B149,'[1]1718  Exp_Rev Access'!$F$7:$GK$318,54,FALSE))</f>
        <v>10570.1</v>
      </c>
      <c r="BN149" s="90">
        <f>IF(ISNA(VLOOKUP($B149,'[1]1718  Exp_Rev Access'!$F$7:$GK$318,55,FALSE)),"",VLOOKUP($B149,'[1]1718  Exp_Rev Access'!$F$7:$GK$318,55,FALSE))</f>
        <v>0</v>
      </c>
      <c r="BO149" s="90">
        <f>IF(ISNA(VLOOKUP($B149,'[1]1718  Exp_Rev Access'!$F$7:$GK$318,56,FALSE)),"",VLOOKUP($B149,'[1]1718  Exp_Rev Access'!$F$7:$GK$318,56,FALSE))</f>
        <v>0</v>
      </c>
      <c r="BP149" s="90">
        <f>IF(ISNA(VLOOKUP($B149,'[1]1718  Exp_Rev Access'!$F$7:$GK$318,57,FALSE)),"",VLOOKUP($B149,'[1]1718  Exp_Rev Access'!$F$7:$GK$318,57,FALSE))</f>
        <v>0</v>
      </c>
      <c r="BQ149" s="90">
        <f>IF(ISNA(VLOOKUP($B149,'[1]1718  Exp_Rev Access'!$F$7:$GK$318,58,FALSE)),"",VLOOKUP($B149,'[1]1718  Exp_Rev Access'!$F$7:$GK$318,58,FALSE))</f>
        <v>0</v>
      </c>
      <c r="BR149" s="90">
        <f>IF(ISNA(VLOOKUP($B149,'[1]1718  Exp_Rev Access'!$F$7:$GK$318,59,FALSE)),"",VLOOKUP($B149,'[1]1718  Exp_Rev Access'!$F$7:$GK$318,59,FALSE))</f>
        <v>0</v>
      </c>
      <c r="BS149" s="90">
        <f>IF(ISNA(VLOOKUP($B149,'[1]1718  Exp_Rev Access'!$F$7:$GK$318,60,FALSE)),"",VLOOKUP($B149,'[1]1718  Exp_Rev Access'!$F$7:$GK$318,60,FALSE))</f>
        <v>0</v>
      </c>
      <c r="BT149" s="90">
        <f>IF(ISNA(VLOOKUP($B149,'[1]1718  Exp_Rev Access'!$F$7:$GK$318,61,FALSE)),"",VLOOKUP($B149,'[1]1718  Exp_Rev Access'!$F$7:$GK$318,61,FALSE))</f>
        <v>0</v>
      </c>
      <c r="BU149" s="90">
        <f>IF(ISNA(VLOOKUP($B149,'[1]1718  Exp_Rev Access'!$F$7:$GK$318,62,FALSE)),"",VLOOKUP($B149,'[1]1718  Exp_Rev Access'!$F$7:$GK$318,62,FALSE))</f>
        <v>2756.17</v>
      </c>
      <c r="BV149" s="56">
        <f t="shared" si="449"/>
        <v>8328753.3700000001</v>
      </c>
      <c r="BW149" s="92">
        <f t="shared" si="479"/>
        <v>0.15765591527456899</v>
      </c>
      <c r="BX149" s="71">
        <f t="shared" si="480"/>
        <v>2032.1120219979166</v>
      </c>
      <c r="BY149" s="90">
        <f>IF(ISNA(VLOOKUP($B149,'[1]1718  Exp_Rev Access'!$F$7:$GK$318,64,FALSE)),"",VLOOKUP($B149,'[1]1718  Exp_Rev Access'!$F$7:$GK$318,64,FALSE))</f>
        <v>0</v>
      </c>
      <c r="BZ149" s="90">
        <f>IF(ISNA(VLOOKUP($B149,'[1]1718  Exp_Rev Access'!$F$7:$GK$318,65,FALSE)),"",VLOOKUP($B149,'[1]1718  Exp_Rev Access'!$F$7:$GK$318,65,FALSE))</f>
        <v>0</v>
      </c>
      <c r="CA149" s="90">
        <f>IF(ISNA(VLOOKUP($B149,'[1]1718  Exp_Rev Access'!$F$7:$GK$318,66,FALSE)),"",VLOOKUP($B149,'[1]1718  Exp_Rev Access'!$F$7:$GK$318,66,FALSE))</f>
        <v>0</v>
      </c>
      <c r="CB149" s="90">
        <f>IF(ISNA(VLOOKUP($B149,'[1]1718  Exp_Rev Access'!$F$7:$GK$318,67,FALSE)),"",VLOOKUP($B149,'[1]1718  Exp_Rev Access'!$F$7:$GK$318,67,FALSE))</f>
        <v>0</v>
      </c>
      <c r="CC149" s="90">
        <f>IF(ISNA(VLOOKUP($B149,'[1]1718  Exp_Rev Access'!$F$7:$GK$318,68,FALSE)),"",VLOOKUP($B149,'[1]1718  Exp_Rev Access'!$F$7:$GK$318,68,FALSE))</f>
        <v>2664.09</v>
      </c>
      <c r="CD149" s="90">
        <f>IF(ISNA(VLOOKUP($B149,'[1]1718  Exp_Rev Access'!$F$7:$GK$318,69,FALSE)),"",VLOOKUP($B149,'[1]1718  Exp_Rev Access'!$F$7:$GK$318,69,FALSE))</f>
        <v>0</v>
      </c>
      <c r="CE149" s="56">
        <f t="shared" si="437"/>
        <v>2664.09</v>
      </c>
      <c r="CF149" s="92">
        <f t="shared" si="450"/>
        <v>5.0428861159065213E-5</v>
      </c>
      <c r="CG149" s="78">
        <f t="shared" si="451"/>
        <v>0.65000475775697386</v>
      </c>
      <c r="CH149" s="90">
        <f>IF(ISNA(VLOOKUP($B149,'[1]1718  Exp_Rev Access'!$F$7:$GK$318,$CH$2,FALSE)),"",VLOOKUP($B149,'[1]1718  Exp_Rev Access'!$F$7:$GK$318,$CH$2,FALSE))</f>
        <v>0</v>
      </c>
      <c r="CI149" s="90">
        <f>IF(ISNA(VLOOKUP($B149,'[1]1718  Exp_Rev Access'!$F$7:$GK$318,$CI$2,FALSE)),"",VLOOKUP($B149,'[1]1718  Exp_Rev Access'!$F$7:$GK$318,$CI$2,FALSE))</f>
        <v>0</v>
      </c>
      <c r="CJ149" s="90">
        <f>IF(ISNA(VLOOKUP($B149,'[1]1718  Exp_Rev Access'!$F$7:$GK$318,$CJ$2,FALSE)),"",VLOOKUP($B149,'[1]1718  Exp_Rev Access'!$F$7:$GK$318,$CJ$2,FALSE))</f>
        <v>0</v>
      </c>
      <c r="CK149" s="90">
        <f>IF(ISNA(VLOOKUP($B149,'[1]1718  Exp_Rev Access'!$F$7:$GK$318,$CK$2,FALSE)),"",VLOOKUP($B149,'[1]1718  Exp_Rev Access'!$F$7:$GK$318,$CK$2,FALSE))</f>
        <v>0</v>
      </c>
      <c r="CL149" s="90">
        <f>IF(ISNA(VLOOKUP($B149,'[1]1718  Exp_Rev Access'!$F$7:$GK$318,$CL$2,FALSE)),"",VLOOKUP($B149,'[1]1718  Exp_Rev Access'!$F$7:$GK$318,$CL$2,FALSE))</f>
        <v>0</v>
      </c>
      <c r="CM149" s="90">
        <f>IF(ISNA(VLOOKUP($B149,'[1]1718  Exp_Rev Access'!$F$7:$GK$318,$CM$2,FALSE)),"",VLOOKUP($B149,'[1]1718  Exp_Rev Access'!$F$7:$GK$318,$CM$2,FALSE))</f>
        <v>0</v>
      </c>
      <c r="CN149" s="90">
        <f>IF(ISNA(VLOOKUP($B149,'[1]1718  Exp_Rev Access'!$F$7:$GK$318,$CN$2,FALSE)),"",VLOOKUP($B149,'[1]1718  Exp_Rev Access'!$F$7:$GK$318,$CN$2,FALSE))</f>
        <v>0</v>
      </c>
      <c r="CO149" s="90">
        <f>IF(ISNA(VLOOKUP($B149,'[1]1718  Exp_Rev Access'!$F$7:$GK$318,$CO$2,FALSE)),"",VLOOKUP($B149,'[1]1718  Exp_Rev Access'!$F$7:$GK$318,$CO$2,FALSE))</f>
        <v>0</v>
      </c>
      <c r="CP149" s="90">
        <f>IF(ISNA(VLOOKUP($B149,'[1]1718  Exp_Rev Access'!$F$7:$GK$318,$CP$2,FALSE)),"",VLOOKUP($B149,'[1]1718  Exp_Rev Access'!$F$7:$GK$318,$CP$2,FALSE))</f>
        <v>0</v>
      </c>
      <c r="CQ149" s="90">
        <f>IF(ISNA(VLOOKUP($B149,'[1]1718  Exp_Rev Access'!$F$7:$GK$318,$CQ$2,FALSE)),"",VLOOKUP($B149,'[1]1718  Exp_Rev Access'!$F$7:$GK$318,$CQ$2,FALSE))</f>
        <v>977189.28</v>
      </c>
      <c r="CR149" s="90">
        <f>IF(ISNA(VLOOKUP($B149,'[1]1718  Exp_Rev Access'!$F$7:$GK$318,$CR$2,FALSE)),"",VLOOKUP($B149,'[1]1718  Exp_Rev Access'!$F$7:$GK$318,$CR$2,FALSE))</f>
        <v>0</v>
      </c>
      <c r="CS149" s="90">
        <f>IF(ISNA(VLOOKUP($B149,'[1]1718  Exp_Rev Access'!$F$7:$GK$318,$CS$2,FALSE)),"",VLOOKUP($B149,'[1]1718  Exp_Rev Access'!$F$7:$GK$318,$CS$2,FALSE))</f>
        <v>22770.73</v>
      </c>
      <c r="CT149" s="90">
        <f>IF(ISNA(VLOOKUP($B149,'[1]1718  Exp_Rev Access'!$F$7:$GK$318,$CT$2,FALSE)),"",VLOOKUP($B149,'[1]1718  Exp_Rev Access'!$F$7:$GK$318,$CT$2,FALSE))</f>
        <v>0</v>
      </c>
      <c r="CU149" s="90">
        <f>IF(ISNA(VLOOKUP($B149,'[1]1718  Exp_Rev Access'!$F$7:$GK$318,$CU$2,FALSE)),"",VLOOKUP($B149,'[1]1718  Exp_Rev Access'!$F$7:$GK$318,$CU$2,FALSE))</f>
        <v>430922.35</v>
      </c>
      <c r="CV149" s="90">
        <f>IF(ISNA(VLOOKUP($B149,'[1]1718  Exp_Rev Access'!$F$7:$GK$318,$CV$2,FALSE)),"",VLOOKUP($B149,'[1]1718  Exp_Rev Access'!$F$7:$GK$318,$CV$2,FALSE))</f>
        <v>107442.52</v>
      </c>
      <c r="CW149" s="90">
        <f>IF(ISNA(VLOOKUP($B149,'[1]1718  Exp_Rev Access'!$F$7:$GK$318,$CW$2,FALSE)),"",VLOOKUP($B149,'[1]1718  Exp_Rev Access'!$F$7:$GK$318,$CW$2,FALSE))</f>
        <v>0</v>
      </c>
      <c r="CX149" s="90">
        <f>IF(ISNA(VLOOKUP($B149,'[1]1718  Exp_Rev Access'!$F$7:$GK$318,$CX$2,FALSE)),"",VLOOKUP($B149,'[1]1718  Exp_Rev Access'!$F$7:$GK$318,$CX$2,FALSE))</f>
        <v>0</v>
      </c>
      <c r="CY149" s="90">
        <f>IF(ISNA(VLOOKUP($B149,'[1]1718  Exp_Rev Access'!$F$7:$GK$318,$CY$2,FALSE)),"",VLOOKUP($B149,'[1]1718  Exp_Rev Access'!$F$7:$GK$318,$CY$2,FALSE))</f>
        <v>0</v>
      </c>
      <c r="CZ149" s="90">
        <f>IF(ISNA(VLOOKUP($B149,'[1]1718  Exp_Rev Access'!$F$7:$GK$318,$CZ$2,FALSE)),"",VLOOKUP($B149,'[1]1718  Exp_Rev Access'!$F$7:$GK$318,$CZ$2,FALSE))</f>
        <v>0</v>
      </c>
      <c r="DA149" s="90">
        <f>IF(ISNA(VLOOKUP($B149,'[1]1718  Exp_Rev Access'!$F$7:$GK$318,$DA$2,FALSE)),"",VLOOKUP($B149,'[1]1718  Exp_Rev Access'!$F$7:$GK$318,$DA$2,FALSE))</f>
        <v>0</v>
      </c>
      <c r="DB149" s="90">
        <f>IF(ISNA(VLOOKUP($B149,'[1]1718  Exp_Rev Access'!$F$7:$GK$318,$DB$2,FALSE)),"",VLOOKUP($B149,'[1]1718  Exp_Rev Access'!$F$7:$GK$318,$DB$2,FALSE))</f>
        <v>39294.19</v>
      </c>
      <c r="DC149" s="90">
        <f>IF(ISNA(VLOOKUP($B149,'[1]1718  Exp_Rev Access'!$F$7:$GK$318,$DC$2,FALSE)),"",VLOOKUP($B149,'[1]1718  Exp_Rev Access'!$F$7:$GK$318,$DC$2,FALSE))</f>
        <v>0</v>
      </c>
      <c r="DD149" s="90">
        <f>IF(ISNA(VLOOKUP($B149,'[1]1718  Exp_Rev Access'!$F$7:$GK$318,$DD$2,FALSE)),"",VLOOKUP($B149,'[1]1718  Exp_Rev Access'!$F$7:$GK$318,$DD$2,FALSE))</f>
        <v>0</v>
      </c>
      <c r="DE149" s="90">
        <f>IF(ISNA(VLOOKUP($B149,'[1]1718  Exp_Rev Access'!$F$7:$GK$318,$DE$2,FALSE)),"",VLOOKUP($B149,'[1]1718  Exp_Rev Access'!$F$7:$GK$318,$DE$2,FALSE))</f>
        <v>0</v>
      </c>
      <c r="DF149" s="90">
        <f>IF(ISNA(VLOOKUP($B149,'[1]1718  Exp_Rev Access'!$F$7:$GK$318,$DF$2,FALSE)),"",VLOOKUP($B149,'[1]1718  Exp_Rev Access'!$F$7:$GK$318,$DF$2,FALSE))</f>
        <v>0</v>
      </c>
      <c r="DG149" s="90">
        <f>IF(ISNA(VLOOKUP($B149,'[1]1718  Exp_Rev Access'!$F$7:$GK$318,$DG$2,FALSE)),"",VLOOKUP($B149,'[1]1718  Exp_Rev Access'!$F$7:$GK$318,$DG$2,FALSE))</f>
        <v>0</v>
      </c>
      <c r="DH149" s="90">
        <f>IF(ISNA(VLOOKUP($B149,'[1]1718  Exp_Rev Access'!$F$7:$GK$318,$DH$2,FALSE)),"",VLOOKUP($B149,'[1]1718  Exp_Rev Access'!$F$7:$GK$318,$DH$2,FALSE))</f>
        <v>4602.5600000000004</v>
      </c>
      <c r="DI149" s="90">
        <f>IF(ISNA(VLOOKUP($B149,'[1]1718  Exp_Rev Access'!$F$7:$GK$318,$DI$2,FALSE)),"",VLOOKUP($B149,'[1]1718  Exp_Rev Access'!$F$7:$GK$318,$DI$2,FALSE))</f>
        <v>661447.9</v>
      </c>
      <c r="DJ149" s="90">
        <f>IF(ISNA(VLOOKUP($B149,'[1]1718  Exp_Rev Access'!$F$7:$GK$318,$DJ$2,FALSE)),"",VLOOKUP($B149,'[1]1718  Exp_Rev Access'!$F$7:$GK$318,$DJ$2,FALSE))</f>
        <v>0</v>
      </c>
      <c r="DK149" s="90">
        <f>IF(ISNA(VLOOKUP($B149,'[1]1718  Exp_Rev Access'!$F$7:$GK$318,$DK$2,FALSE)),"",VLOOKUP($B149,'[1]1718  Exp_Rev Access'!$F$7:$GK$318,$DK$2,FALSE))</f>
        <v>0</v>
      </c>
      <c r="DL149" s="90">
        <f>IF(ISNA(VLOOKUP($B149,'[1]1718  Exp_Rev Access'!$F$7:$GK$318,$DL$2,FALSE)),"",VLOOKUP($B149,'[1]1718  Exp_Rev Access'!$F$7:$GK$318,$DL$2,FALSE))</f>
        <v>0</v>
      </c>
      <c r="DM149" s="90">
        <f>IF(ISNA(VLOOKUP($B149,'[1]1718  Exp_Rev Access'!$F$7:$GK$318,$DM$2,FALSE)),"",VLOOKUP($B149,'[1]1718  Exp_Rev Access'!$F$7:$GK$318,$DM$2,FALSE))</f>
        <v>0</v>
      </c>
      <c r="DN149" s="90">
        <f>IF(ISNA(VLOOKUP($B149,'[1]1718  Exp_Rev Access'!$F$7:$GK$318,$DN$2,FALSE)),"",VLOOKUP($B149,'[1]1718  Exp_Rev Access'!$F$7:$GK$318,$DN$2,FALSE))</f>
        <v>0</v>
      </c>
      <c r="DO149" s="90">
        <f>IF(ISNA(VLOOKUP($B149,'[1]1718  Exp_Rev Access'!$F$7:$GK$318,$DO$2,FALSE)),"",VLOOKUP($B149,'[1]1718  Exp_Rev Access'!$F$7:$GK$318,$DO$2,FALSE))</f>
        <v>0</v>
      </c>
      <c r="DP149" s="90">
        <f>IF(ISNA(VLOOKUP($B149,'[1]1718  Exp_Rev Access'!$F$7:$GK$318,$DP$2,FALSE)),"",VLOOKUP($B149,'[1]1718  Exp_Rev Access'!$F$7:$GK$318,$DP$2,FALSE))</f>
        <v>0</v>
      </c>
      <c r="DQ149" s="90">
        <f>IF(ISNA(VLOOKUP($B149,'[1]1718  Exp_Rev Access'!$F$7:$GK$318,$DQ$2,FALSE)),"",VLOOKUP($B149,'[1]1718  Exp_Rev Access'!$F$7:$GK$318,$DQ$2,FALSE))</f>
        <v>0</v>
      </c>
      <c r="DR149" s="90">
        <f>IF(ISNA(VLOOKUP($B149,'[1]1718  Exp_Rev Access'!$F$7:$GK$318,$DR$2,FALSE)),"",VLOOKUP($B149,'[1]1718  Exp_Rev Access'!$F$7:$GK$318,$DR$2,FALSE))</f>
        <v>0</v>
      </c>
      <c r="DS149" s="90">
        <f>IF(ISNA(VLOOKUP($B149,'[1]1718  Exp_Rev Access'!$F$7:$GK$318,$DS$2,FALSE)),"",VLOOKUP($B149,'[1]1718  Exp_Rev Access'!$F$7:$GK$318,$DS$2,FALSE))</f>
        <v>0</v>
      </c>
      <c r="DT149" s="90">
        <f>IF(ISNA(VLOOKUP($B149,'[1]1718  Exp_Rev Access'!$F$7:$GK$318,$DT$2,FALSE)),"",VLOOKUP($B149,'[1]1718  Exp_Rev Access'!$F$7:$GK$318,$DT$2,FALSE))</f>
        <v>0</v>
      </c>
      <c r="DU149" s="90">
        <f>IF(ISNA(VLOOKUP($B149,'[1]1718  Exp_Rev Access'!$F$7:$GK$318,$DU$2,FALSE)),"",VLOOKUP($B149,'[1]1718  Exp_Rev Access'!$F$7:$GK$318,$DU$2,FALSE))</f>
        <v>0</v>
      </c>
      <c r="DV149" s="90">
        <f>IF(ISNA(VLOOKUP($B149,'[1]1718  Exp_Rev Access'!$F$7:$GK$318,$DV$2,FALSE)),"",VLOOKUP($B149,'[1]1718  Exp_Rev Access'!$F$7:$GK$318,$DV$2,FALSE))</f>
        <v>0</v>
      </c>
      <c r="DW149" s="90">
        <f>IF(ISNA(VLOOKUP($B149,'[1]1718  Exp_Rev Access'!$F$7:$GK$318,$DW$2,FALSE)),"",VLOOKUP($B149,'[1]1718  Exp_Rev Access'!$F$7:$GK$318,$DW$2,FALSE))</f>
        <v>0</v>
      </c>
      <c r="DX149" s="90">
        <f>IF(ISNA(VLOOKUP($B149,'[1]1718  Exp_Rev Access'!$F$7:$GK$318,$DX$2,FALSE)),"",VLOOKUP($B149,'[1]1718  Exp_Rev Access'!$F$7:$GK$318,$DX$2,FALSE))</f>
        <v>0</v>
      </c>
      <c r="DY149" s="90">
        <f>IF(ISNA(VLOOKUP($B149,'[1]1718  Exp_Rev Access'!$F$7:$GK$318,$DY$2,FALSE)),"",VLOOKUP($B149,'[1]1718  Exp_Rev Access'!$F$7:$GK$318,$DY$2,FALSE))</f>
        <v>0</v>
      </c>
      <c r="DZ149" s="90">
        <f>IF(ISNA(VLOOKUP($B149,'[1]1718  Exp_Rev Access'!$F$7:$GK$318,$DZ$2,FALSE)),"",VLOOKUP($B149,'[1]1718  Exp_Rev Access'!$F$7:$GK$318,$DZ$2,FALSE))</f>
        <v>0</v>
      </c>
      <c r="EA149" s="90">
        <f>IF(ISNA(VLOOKUP($B149,'[1]1718  Exp_Rev Access'!$F$7:$GK$318,$EA$2,FALSE)),"",VLOOKUP($B149,'[1]1718  Exp_Rev Access'!$F$7:$GK$318,$EA$2,FALSE))</f>
        <v>0</v>
      </c>
      <c r="EB149" s="90">
        <f>IF(ISNA(VLOOKUP($B149,'[1]1718  Exp_Rev Access'!$F$7:$GK$318,$EB$2,FALSE)),"",VLOOKUP($B149,'[1]1718  Exp_Rev Access'!$F$7:$GK$318,$EB$2,FALSE))</f>
        <v>0</v>
      </c>
      <c r="EC149" s="90">
        <f>IF(ISNA(VLOOKUP($B149,'[1]1718  Exp_Rev Access'!$F$7:$GK$318,$EC$2,FALSE)),"",VLOOKUP($B149,'[1]1718  Exp_Rev Access'!$F$7:$GK$318,$EC$2,FALSE))</f>
        <v>0</v>
      </c>
      <c r="ED149" s="90">
        <f>IF(ISNA(VLOOKUP($B149,'[1]1718  Exp_Rev Access'!$F$7:$GK$318,$ED$2,FALSE)),"",VLOOKUP($B149,'[1]1718  Exp_Rev Access'!$F$7:$GK$318,$ED$2,FALSE))</f>
        <v>0</v>
      </c>
      <c r="EE149" s="90">
        <f>IF(ISNA(VLOOKUP($B149,'[1]1718  Exp_Rev Access'!$F$7:$GK$318,$EE$2,FALSE)),"",VLOOKUP($B149,'[1]1718  Exp_Rev Access'!$F$7:$GK$318,$EE$2,FALSE))</f>
        <v>0</v>
      </c>
      <c r="EF149" s="90">
        <f>IF(ISNA(VLOOKUP($B149,'[1]1718  Exp_Rev Access'!$F$7:$GK$318,$EF$2,FALSE)),"",VLOOKUP($B149,'[1]1718  Exp_Rev Access'!$F$7:$GK$318,$EF$2,FALSE))</f>
        <v>0</v>
      </c>
      <c r="EG149" s="90">
        <f>IF(ISNA(VLOOKUP($B149,'[1]1718  Exp_Rev Access'!$F$7:$GK$318,$EG$2,FALSE)),"",VLOOKUP($B149,'[1]1718  Exp_Rev Access'!$F$7:$GK$318,$EG$2,FALSE))</f>
        <v>16671</v>
      </c>
      <c r="EH149" s="90">
        <f>IF(ISNA(VLOOKUP($B149,'[1]1718  Exp_Rev Access'!$F$7:$GK$318,$EH$2,FALSE)),"",VLOOKUP($B149,'[1]1718  Exp_Rev Access'!$F$7:$GK$318,$EH$2,FALSE))</f>
        <v>0</v>
      </c>
      <c r="EI149" s="90">
        <f>IF(ISNA(VLOOKUP($B149,'[1]1718  Exp_Rev Access'!$F$7:$GK$318,$EI$2,FALSE)),"",VLOOKUP($B149,'[1]1718  Exp_Rev Access'!$F$7:$GK$318,$EI$2,FALSE))</f>
        <v>0</v>
      </c>
      <c r="EJ149" s="90">
        <f>IF(ISNA(VLOOKUP($B149,'[1]1718  Exp_Rev Access'!$F$7:$GK$318,$EJ$2,FALSE)),"",VLOOKUP($B149,'[1]1718  Exp_Rev Access'!$F$7:$GK$318,$EJ$2,FALSE))</f>
        <v>0</v>
      </c>
      <c r="EK149" s="90">
        <f>IF(ISNA(VLOOKUP($B149,'[1]1718  Exp_Rev Access'!$F$7:$GK$318,$EK$2,FALSE)),"",VLOOKUP($B149,'[1]1718  Exp_Rev Access'!$F$7:$GK$318,$EK$2,FALSE))</f>
        <v>0</v>
      </c>
      <c r="EL149" s="90">
        <f>IF(ISNA(VLOOKUP($B149,'[1]1718  Exp_Rev Access'!$F$7:$GK$318,$EL$2,FALSE)),"",VLOOKUP($B149,'[1]1718  Exp_Rev Access'!$F$7:$GK$318,$EL$2,FALSE))</f>
        <v>0</v>
      </c>
      <c r="EM149" s="90">
        <f>IF(ISNA(VLOOKUP($B149,'[1]1718  Exp_Rev Access'!$F$7:$GK$318,$EM$2,FALSE)),"",VLOOKUP($B149,'[1]1718  Exp_Rev Access'!$F$7:$GK$318,$EM$2,FALSE))</f>
        <v>0</v>
      </c>
      <c r="EN149" s="90">
        <f>IF(ISNA(VLOOKUP($B149,'[1]1718  Exp_Rev Access'!$F$7:$GK$318,$EN$2,FALSE)),"",VLOOKUP($B149,'[1]1718  Exp_Rev Access'!$F$7:$GK$318,$EN$2,FALSE))</f>
        <v>0</v>
      </c>
      <c r="EO149" s="90">
        <f>IF(ISNA(VLOOKUP($B149,'[1]1718  Exp_Rev Access'!$F$7:$GK$318,$EO$2,FALSE)),"",VLOOKUP($B149,'[1]1718  Exp_Rev Access'!$F$7:$GK$318,$EO$2,FALSE))</f>
        <v>0</v>
      </c>
      <c r="EP149" s="90">
        <f>IF(ISNA(VLOOKUP($B149,'[1]1718  Exp_Rev Access'!$F$7:$GK$318,$EP$2,FALSE)),"",VLOOKUP($B149,'[1]1718  Exp_Rev Access'!$F$7:$GK$318,$EP$2,FALSE))</f>
        <v>0</v>
      </c>
      <c r="EQ149" s="90">
        <f>IF(ISNA(VLOOKUP($B149,'[1]1718  Exp_Rev Access'!$F$7:$GK$318,$EQ$2,FALSE)),"",VLOOKUP($B149,'[1]1718  Exp_Rev Access'!$F$7:$GK$318,$EQ$2,FALSE))</f>
        <v>0</v>
      </c>
      <c r="ER149" s="90">
        <f>IF(ISNA(VLOOKUP($B149,'[1]1718  Exp_Rev Access'!$F$7:$GK$318,$ER$2,FALSE)),"",VLOOKUP($B149,'[1]1718  Exp_Rev Access'!$F$7:$GK$318,$ER$2,FALSE))</f>
        <v>0</v>
      </c>
      <c r="ES149" s="90">
        <f>IF(ISNA(VLOOKUP($B149,'[1]1718  Exp_Rev Access'!$F$7:$GK$318,$ES$2,FALSE)),"",VLOOKUP($B149,'[1]1718  Exp_Rev Access'!$F$7:$GK$318,$ES$2,FALSE))</f>
        <v>0</v>
      </c>
      <c r="ET149" s="90">
        <f>IF(ISNA(VLOOKUP($B149,'[1]1718  Exp_Rev Access'!$F$7:$GK$318,$ET$2,FALSE)),"",VLOOKUP($B149,'[1]1718  Exp_Rev Access'!$F$7:$GK$318,$ET$2,FALSE))</f>
        <v>0</v>
      </c>
      <c r="EU149" s="90">
        <f>IF(ISNA(VLOOKUP($B149,'[1]1718  Exp_Rev Access'!$F$7:$GK$318,$EU$2,FALSE)),"",VLOOKUP($B149,'[1]1718  Exp_Rev Access'!$F$7:$GK$318,$EU$2,FALSE))</f>
        <v>0</v>
      </c>
      <c r="EV149" s="90">
        <f>IF(ISNA(VLOOKUP($B149,'[1]1718  Exp_Rev Access'!$F$7:$GK$318,$EV$2,FALSE)),"",VLOOKUP($B149,'[1]1718  Exp_Rev Access'!$F$7:$GK$318,$EV$2,FALSE))</f>
        <v>26425.279999999999</v>
      </c>
      <c r="EW149" s="90">
        <f>IF(ISNA(VLOOKUP($B149,'[1]1718  Exp_Rev Access'!$F$7:$GK$318,$EW$2,FALSE)),"",VLOOKUP($B149,'[1]1718  Exp_Rev Access'!$F$7:$GK$318,$EW$2,FALSE))</f>
        <v>0</v>
      </c>
      <c r="EX149" s="90">
        <f>IF(ISNA(VLOOKUP($B149,'[1]1718  Exp_Rev Access'!$F$7:$GK$318,$EX$2,FALSE)),"",VLOOKUP($B149,'[1]1718  Exp_Rev Access'!$F$7:$GK$318,$EX$2,FALSE))</f>
        <v>0</v>
      </c>
      <c r="EY149" s="90">
        <f>IF(ISNA(VLOOKUP($B149,'[1]1718  Exp_Rev Access'!$F$7:$GK$318,$EY$2,FALSE)),"",VLOOKUP($B149,'[1]1718  Exp_Rev Access'!$F$7:$GK$318,$EY$2,FALSE))</f>
        <v>0</v>
      </c>
      <c r="EZ149" s="90">
        <f>IF(ISNA(VLOOKUP($B149,'[1]1718  Exp_Rev Access'!$F$7:$GK$318,$EZ$2,FALSE)),"",VLOOKUP($B149,'[1]1718  Exp_Rev Access'!$F$7:$GK$318,$EZ$2,FALSE))</f>
        <v>0</v>
      </c>
      <c r="FA149" s="90">
        <f>IF(ISNA(VLOOKUP($B149,'[1]1718  Exp_Rev Access'!$F$7:$GK$318,$FA$2,FALSE)),"",VLOOKUP($B149,'[1]1718  Exp_Rev Access'!$F$7:$GK$318,$FA$2,FALSE))</f>
        <v>0</v>
      </c>
      <c r="FB149" s="90">
        <f>IF(ISNA(VLOOKUP($B149,'[1]1718  Exp_Rev Access'!$F$7:$GK$318,$FB$2,FALSE)),"",VLOOKUP($B149,'[1]1718  Exp_Rev Access'!$F$7:$GK$318,$FB$2,FALSE))</f>
        <v>0</v>
      </c>
      <c r="FC149" s="90">
        <f>IF(ISNA(VLOOKUP($B149,'[1]1718  Exp_Rev Access'!$F$7:$GK$318,$FC$2,FALSE)),"",VLOOKUP($B149,'[1]1718  Exp_Rev Access'!$F$7:$GK$318,$FC$2,FALSE))</f>
        <v>0</v>
      </c>
      <c r="FD149" s="90">
        <f>IF(ISNA(VLOOKUP($B149,'[1]1718  Exp_Rev Access'!$F$7:$GK$318,$FD$2,FALSE)),"",VLOOKUP($B149,'[1]1718  Exp_Rev Access'!$F$7:$GK$318,$FD$2,FALSE))</f>
        <v>0</v>
      </c>
      <c r="FE149" s="90">
        <f>IF(ISNA(VLOOKUP($B149,'[1]1718  Exp_Rev Access'!$F$7:$GK$318,$FE$2,FALSE)),"",VLOOKUP($B149,'[1]1718  Exp_Rev Access'!$F$7:$GK$318,$FE$2,FALSE))</f>
        <v>0</v>
      </c>
      <c r="FF149" s="90">
        <f>IF(ISNA(VLOOKUP($B149,'[1]1718  Exp_Rev Access'!$F$7:$GK$318,$FF$2,FALSE)),"",VLOOKUP($B149,'[1]1718  Exp_Rev Access'!$F$7:$GK$318,$FF$2,FALSE))</f>
        <v>0</v>
      </c>
      <c r="FG149" s="90">
        <f>IF(ISNA(VLOOKUP($B149,'[1]1718  Exp_Rev Access'!$F$7:$GK$318,$FG$2,FALSE)),"",VLOOKUP($B149,'[1]1718  Exp_Rev Access'!$F$7:$GK$318,$FG$2,FALSE))</f>
        <v>0</v>
      </c>
      <c r="FH149" s="90">
        <f>IF(ISNA(VLOOKUP($B149,'[1]1718  Exp_Rev Access'!$F$7:$GK$318,$FH$2,FALSE)),"",VLOOKUP($B149,'[1]1718  Exp_Rev Access'!$F$7:$GK$318,$FH$2,FALSE))</f>
        <v>0</v>
      </c>
      <c r="FI149" s="90">
        <f>IF(ISNA(VLOOKUP($B149,'[1]1718  Exp_Rev Access'!$F$7:$GK$318,$FI$2,FALSE)),"",VLOOKUP($B149,'[1]1718  Exp_Rev Access'!$F$7:$GK$318,$FI$2,FALSE))</f>
        <v>0</v>
      </c>
      <c r="FJ149" s="90">
        <f>IF(ISNA(VLOOKUP($B149,'[1]1718  Exp_Rev Access'!$F$7:$GK$318,$FJ$2,FALSE)),"",VLOOKUP($B149,'[1]1718  Exp_Rev Access'!$F$7:$GK$318,$FJ$2,FALSE))</f>
        <v>0</v>
      </c>
      <c r="FK149" s="90">
        <f>IF(ISNA(VLOOKUP($B149,'[1]1718  Exp_Rev Access'!$F$7:$GK$318,$FK$2,FALSE)),"",VLOOKUP($B149,'[1]1718  Exp_Rev Access'!$F$7:$GK$318,$FK$2,FALSE))</f>
        <v>0</v>
      </c>
      <c r="FL149" s="90">
        <f>IF(ISNA(VLOOKUP($B149,'[1]1718  Exp_Rev Access'!$F$7:$GK$318,$FL$2,FALSE)),"",VLOOKUP($B149,'[1]1718  Exp_Rev Access'!$F$7:$GK$318,$FL$2,FALSE))</f>
        <v>0</v>
      </c>
      <c r="FM149" s="90">
        <f>IF(ISNA(VLOOKUP($B149,'[1]1718  Exp_Rev Access'!$F$7:$GK$318,$FM$2,FALSE)),"",VLOOKUP($B149,'[1]1718  Exp_Rev Access'!$F$7:$GK$318,$FM$2,FALSE))</f>
        <v>0</v>
      </c>
      <c r="FN149" s="90">
        <f>IF(ISNA(VLOOKUP($B149,'[1]1718  Exp_Rev Access'!$F$7:$GK$318,$FN$2,FALSE)),"",VLOOKUP($B149,'[1]1718  Exp_Rev Access'!$F$7:$GK$318,$FN$2,FALSE))</f>
        <v>0</v>
      </c>
      <c r="FO149" s="90">
        <f>IF(ISNA(VLOOKUP($B149,'[1]1718  Exp_Rev Access'!$F$7:$GK$318,$FO$2,FALSE)),"",VLOOKUP($B149,'[1]1718  Exp_Rev Access'!$F$7:$GK$318,$FO$2,FALSE))</f>
        <v>0</v>
      </c>
      <c r="FP149" s="90">
        <f>IF(ISNA(VLOOKUP($B149,'[1]1718  Exp_Rev Access'!$F$7:$GK$318,$FP$2,FALSE)),"",VLOOKUP($B149,'[1]1718  Exp_Rev Access'!$F$7:$GK$318,$FP$2,FALSE))</f>
        <v>0</v>
      </c>
      <c r="FQ149" s="90">
        <f>IF(ISNA(VLOOKUP($B149,'[1]1718  Exp_Rev Access'!$F$7:$GK$318,$FQ$2,FALSE)),"",VLOOKUP($B149,'[1]1718  Exp_Rev Access'!$F$7:$GK$318,$FQ$2,FALSE))</f>
        <v>0</v>
      </c>
      <c r="FR149" s="90">
        <f>IF(ISNA(VLOOKUP($B149,'[1]1718  Exp_Rev Access'!$F$7:$GK$318,$FR$2,FALSE)),"",VLOOKUP($B149,'[1]1718  Exp_Rev Access'!$F$7:$GK$318,$FR$2,FALSE))</f>
        <v>120328.68</v>
      </c>
      <c r="FS149" s="56">
        <f t="shared" si="481"/>
        <v>2407094.4899999998</v>
      </c>
      <c r="FT149" s="92">
        <f t="shared" si="482"/>
        <v>4.5564164060884156E-2</v>
      </c>
      <c r="FU149" s="94">
        <f t="shared" si="483"/>
        <v>587.30105622204815</v>
      </c>
      <c r="FV149" s="95">
        <f>IF(ISNA(VLOOKUP($B149,'[1]1718  Exp_Rev Access'!$F$7:$GK$318,$FV$2,FALSE)),"",VLOOKUP($B149,'[1]1718  Exp_Rev Access'!$F$7:$GK$318,$FV$2,FALSE))</f>
        <v>45594.17</v>
      </c>
      <c r="FW149" s="95">
        <f>IF(ISNA(VLOOKUP($B149,'[1]1718  Exp_Rev Access'!$F$7:$GK$318,$FW$2,FALSE)),"",VLOOKUP($B149,'[1]1718  Exp_Rev Access'!$F$7:$GK$318,$FW$2,FALSE))</f>
        <v>5196.4399999999996</v>
      </c>
      <c r="FX149" s="95">
        <f>IF(ISNA(VLOOKUP($B149,'[1]1718  Exp_Rev Access'!$F$7:$GK$318,$FX$2,FALSE)),"",VLOOKUP($B149,'[1]1718  Exp_Rev Access'!$F$7:$GK$318,$FX$2,FALSE))</f>
        <v>0</v>
      </c>
      <c r="FY149" s="95">
        <f>IF(ISNA(VLOOKUP($B149,'[1]1718  Exp_Rev Access'!$F$7:$GK$318,$FY$2,FALSE)),"",VLOOKUP($B149,'[1]1718  Exp_Rev Access'!$F$7:$GK$318,$FY$2,FALSE))</f>
        <v>0</v>
      </c>
      <c r="FZ149" s="95">
        <f>IF(ISNA(VLOOKUP($B149,'[1]1718  Exp_Rev Access'!$F$7:$GK$318,$FZ$2,FALSE)),"",VLOOKUP($B149,'[1]1718  Exp_Rev Access'!$F$7:$GK$318,$FZ$2,FALSE))</f>
        <v>0</v>
      </c>
      <c r="GA149" s="95">
        <f>IF(ISNA(VLOOKUP($B149,'[1]1718  Exp_Rev Access'!$F$7:$GK$318,$GA$2,FALSE)),"",VLOOKUP($B149,'[1]1718  Exp_Rev Access'!$F$7:$GK$318,$GA$2,FALSE))</f>
        <v>0</v>
      </c>
      <c r="GB149" s="95">
        <f>IF(ISNA(VLOOKUP($B149,'[1]1718  Exp_Rev Access'!$F$7:$GK$318,$GB$2,FALSE)),"",VLOOKUP($B149,'[1]1718  Exp_Rev Access'!$F$7:$GK$318,$GB$2,FALSE))</f>
        <v>0</v>
      </c>
      <c r="GC149" s="95">
        <f>IF(ISNA(VLOOKUP($B149,'[1]1718  Exp_Rev Access'!$F$7:$GK$318,$GC$2,FALSE)),"",VLOOKUP($B149,'[1]1718  Exp_Rev Access'!$F$7:$GK$318,$GC$2,FALSE))</f>
        <v>0</v>
      </c>
      <c r="GD149" s="95">
        <f>IF(ISNA(VLOOKUP($B149,'[1]1718  Exp_Rev Access'!$F$7:$GK$318,$GD$2,FALSE)),"",VLOOKUP($B149,'[1]1718  Exp_Rev Access'!$F$7:$GK$318,$GD$2,FALSE))</f>
        <v>68445.77</v>
      </c>
      <c r="GE149" s="95">
        <f>IF(ISNA(VLOOKUP($B149,'[1]1718  Exp_Rev Access'!$F$7:$GK$318,$GE$2,FALSE)),"",VLOOKUP($B149,'[1]1718  Exp_Rev Access'!$F$7:$GK$318,$GE$2,FALSE))</f>
        <v>0</v>
      </c>
      <c r="GF149" s="95">
        <f>IF(ISNA(VLOOKUP($B149,'[1]1718  Exp_Rev Access'!$F$7:$GK$318,$GF$2,FALSE)),"",VLOOKUP($B149,'[1]1718  Exp_Rev Access'!$F$7:$GK$318,$GF$2,FALSE))</f>
        <v>0</v>
      </c>
      <c r="GG149" s="95">
        <f>IF(ISNA(VLOOKUP($B149,'[1]1718  Exp_Rev Access'!$F$7:$GK$318,$GG$2,FALSE)),"",VLOOKUP($B149,'[1]1718  Exp_Rev Access'!$F$7:$GK$318,$GG$2,FALSE))</f>
        <v>0</v>
      </c>
      <c r="GH149" s="95">
        <f>IF(ISNA(VLOOKUP($B149,'[1]1718  Exp_Rev Access'!$F$7:$GK$318,$GH$2,FALSE)),"",VLOOKUP($B149,'[1]1718  Exp_Rev Access'!$F$7:$GK$318,$GH$2,FALSE))</f>
        <v>0</v>
      </c>
      <c r="GI149" s="95">
        <f>IF(ISNA(VLOOKUP($B149,'[1]1718  Exp_Rev Access'!$F$7:$GK$318,$GI$2,FALSE)),"",VLOOKUP($B149,'[1]1718  Exp_Rev Access'!$F$7:$GK$318,$GI$2,FALSE))</f>
        <v>0</v>
      </c>
      <c r="GJ149" s="95">
        <f>IF(ISNA(VLOOKUP($B149,'[1]1718  Exp_Rev Access'!$F$7:$GK$318,$GJ$2,FALSE)),"",VLOOKUP($B149,'[1]1718  Exp_Rev Access'!$F$7:$GK$318,$GJ$2,FALSE))</f>
        <v>0</v>
      </c>
      <c r="GK149" s="95">
        <f>IF(ISNA(VLOOKUP($B149,'[1]1718  Exp_Rev Access'!$F$7:$GK$318,$GK$2,FALSE)),"",VLOOKUP($B149,'[1]1718  Exp_Rev Access'!$F$7:$GK$318,$GK$2,FALSE))</f>
        <v>0</v>
      </c>
      <c r="GL149" s="95">
        <f>IF(ISNA(VLOOKUP($B149,'[1]1718  Exp_Rev Access'!$F$7:$GK$318,$GL$2,FALSE)),"",VLOOKUP($B149,'[1]1718  Exp_Rev Access'!$F$7:$GK$318,$GL$2,FALSE))</f>
        <v>0</v>
      </c>
      <c r="GM149" s="95">
        <f>IF(ISNA(VLOOKUP($B149,'[1]1718  Exp_Rev Access'!$F$7:$GK$318,$GM$2,FALSE)),"",VLOOKUP($B149,'[1]1718  Exp_Rev Access'!$F$7:$GK$318,$GM$2,FALSE))</f>
        <v>0</v>
      </c>
      <c r="GN149" s="95">
        <f>IF(ISNA(VLOOKUP($B149,'[1]1718  Exp_Rev Access'!$F$7:$GK$318,$GN$2,FALSE)),"",VLOOKUP($B149,'[1]1718  Exp_Rev Access'!$F$7:$GK$318,$GN$2,FALSE))</f>
        <v>0</v>
      </c>
      <c r="GO149" s="95">
        <f>IF(ISNA(VLOOKUP($B149,'[1]1718  Exp_Rev Access'!$F$7:$GK$318,$GO$2,FALSE)),"",VLOOKUP($B149,'[1]1718  Exp_Rev Access'!$F$7:$GK$318,$GO$2,FALSE))</f>
        <v>0</v>
      </c>
      <c r="GP149" s="95">
        <f>IF(ISNA(VLOOKUP($B149,'[1]1718  Exp_Rev Access'!$F$7:$GK$318,$GP$2,FALSE)),"",VLOOKUP($B149,'[1]1718  Exp_Rev Access'!$F$7:$GK$318,$GP$2,FALSE))</f>
        <v>0</v>
      </c>
      <c r="GQ149" s="95">
        <f>IF(ISNA(VLOOKUP($B149,'[1]1718  Exp_Rev Access'!$F$7:$GK$318,$GQ$2,FALSE)),"",VLOOKUP($B149,'[1]1718  Exp_Rev Access'!$F$7:$GK$318,$GQ$2,FALSE))</f>
        <v>9858.85</v>
      </c>
      <c r="GR149" s="95">
        <f>IF(ISNA(VLOOKUP($B149,'[1]1718  Exp_Rev Access'!$F$7:$GK$318,$GR$2,FALSE)),"",VLOOKUP($B149,'[1]1718  Exp_Rev Access'!$F$7:$GK$318,$GR$2,FALSE))</f>
        <v>0</v>
      </c>
      <c r="GS149" s="95">
        <f>IF(ISNA(VLOOKUP($B149,'[1]1718  Exp_Rev Access'!$F$7:$GK$318,$GS$2,FALSE)),"",VLOOKUP($B149,'[1]1718  Exp_Rev Access'!$F$7:$GK$318,$GS$2,FALSE))</f>
        <v>0</v>
      </c>
      <c r="GT149" s="95">
        <f>IF(ISNA(VLOOKUP($B149,'[1]1718  Exp_Rev Access'!$F$7:$GK$318,$GT$2,FALSE)),"",VLOOKUP($B149,'[1]1718  Exp_Rev Access'!$F$7:$GK$318,$GT$2,FALSE))</f>
        <v>0</v>
      </c>
      <c r="GU149" s="56">
        <f t="shared" si="484"/>
        <v>129095.23000000001</v>
      </c>
      <c r="GV149" s="92">
        <f t="shared" si="485"/>
        <v>2.4436582209938816E-3</v>
      </c>
      <c r="GW149" s="96">
        <f t="shared" si="486"/>
        <v>31.497627221201547</v>
      </c>
    </row>
    <row r="150" spans="1:222" x14ac:dyDescent="0.3">
      <c r="A150" s="73"/>
      <c r="B150" s="88" t="s">
        <v>378</v>
      </c>
      <c r="C150" s="89" t="s">
        <v>379</v>
      </c>
      <c r="D150" s="75">
        <f>IF(ISNA(VLOOKUP($B150,'[1]1718 enrollment_Rev_Exp by size'!$A$7:H487,3,FALSE)),"",VLOOKUP($B150,'[1]1718 enrollment_Rev_Exp by size'!$A$7:$G$350,3,FALSE))</f>
        <v>4506.29</v>
      </c>
      <c r="E150" s="76">
        <f>IF(ISNA(VLOOKUP($B150,'[1]1718 enrollment_Rev_Exp by size'!$A$7:I487,5,FALSE)),"",VLOOKUP($B150,'[1]1718 enrollment_Rev_Exp by size'!$A$7:$G$350,5,FALSE))</f>
        <v>59476187.93</v>
      </c>
      <c r="F150" s="70">
        <f t="shared" si="468"/>
        <v>59476187.930000007</v>
      </c>
      <c r="G150" s="70">
        <f t="shared" si="469"/>
        <v>0</v>
      </c>
      <c r="H150" s="90">
        <f>IF(ISNA(VLOOKUP($B150,'[1]1718  Exp_Rev Access'!$F$7:$GK$318,3,FALSE)),"",VLOOKUP($B150,'[1]1718  Exp_Rev Access'!$F$7:$GK$318,3,FALSE))</f>
        <v>15831900.76</v>
      </c>
      <c r="I150" s="90">
        <f>IF(ISNA(VLOOKUP($B150,'[1]1718  Exp_Rev Access'!$F$7:$GK$318,4,FALSE)),"",VLOOKUP($B150,'[1]1718  Exp_Rev Access'!$F$7:$GK$318,4,FALSE))</f>
        <v>0</v>
      </c>
      <c r="J150" s="90">
        <f>IF(ISNA(VLOOKUP($B150,'[1]1718  Exp_Rev Access'!$F$7:$GK$318,5,FALSE)),"",VLOOKUP($B150,'[1]1718  Exp_Rev Access'!$F$7:$GK$318,5,FALSE))</f>
        <v>0</v>
      </c>
      <c r="K150" s="90">
        <f>IF(ISNA(VLOOKUP($B150,'[1]1718  Exp_Rev Access'!$F$7:$GK$318,6,FALSE)),"-",VLOOKUP($B150,'[1]1718  Exp_Rev Access'!$F$7:$GK$318,6,FALSE))</f>
        <v>0</v>
      </c>
      <c r="L150" s="90">
        <f>IF(ISNA(VLOOKUP($B150,'[1]1718  Exp_Rev Access'!$F$7:$GK$318,7,FALSE)),"",VLOOKUP($B150,'[1]1718  Exp_Rev Access'!$F$7:$GK$318,7,FALSE))</f>
        <v>0</v>
      </c>
      <c r="M150" s="90">
        <f>IF(ISNA(VLOOKUP($B150,'[1]1718  Exp_Rev Access'!$F$7:$GK$318,8,FALSE)),"",VLOOKUP($B150,'[1]1718  Exp_Rev Access'!$F$7:$GK$318,8,FALSE))</f>
        <v>0</v>
      </c>
      <c r="N150" s="56">
        <f t="shared" si="470"/>
        <v>15831900.76</v>
      </c>
      <c r="O150" s="91">
        <f t="shared" si="471"/>
        <v>0.26618889527071277</v>
      </c>
      <c r="P150" s="56">
        <f t="shared" si="472"/>
        <v>3513.2893710790918</v>
      </c>
      <c r="Q150" s="90">
        <f>IF(ISNA(VLOOKUP($B150,'[1]1718  Exp_Rev Access'!$F$7:$GK$318,10,FALSE)),"",VLOOKUP($B150,'[1]1718  Exp_Rev Access'!$F$7:$GK$318,10,FALSE))</f>
        <v>579957.05000000005</v>
      </c>
      <c r="R150" s="90">
        <f>IF(ISNA(VLOOKUP($B150,'[1]1718  Exp_Rev Access'!$F$7:$GK$318,11,FALSE)),"",VLOOKUP($B150,'[1]1718  Exp_Rev Access'!$F$7:$GK$318,11,FALSE))</f>
        <v>0</v>
      </c>
      <c r="S150" s="90">
        <f>IF(ISNA(VLOOKUP($B150,'[1]1718  Exp_Rev Access'!$F$7:$GK$318,12,FALSE)),"",VLOOKUP($B150,'[1]1718  Exp_Rev Access'!$F$7:$GK$318,12,FALSE))</f>
        <v>9365</v>
      </c>
      <c r="T150" s="90">
        <f>IF(ISNA(VLOOKUP($B150,'[1]1718  Exp_Rev Access'!$F$7:$GK$318,13,FALSE)),"",VLOOKUP($B150,'[1]1718  Exp_Rev Access'!$F$7:$GK$318,13,FALSE))</f>
        <v>0</v>
      </c>
      <c r="U150" s="90">
        <f>IF(ISNA(VLOOKUP($B150,'[1]1718  Exp_Rev Access'!$F$7:$GK$318,14,FALSE)),"",VLOOKUP($B150,'[1]1718  Exp_Rev Access'!$F$7:$GK$318,14,FALSE))</f>
        <v>0</v>
      </c>
      <c r="V150" s="90">
        <f>IF(ISNA(VLOOKUP($B150,'[1]1718  Exp_Rev Access'!$F$7:$GK$318,15,FALSE)),"",VLOOKUP($B150,'[1]1718  Exp_Rev Access'!$F$7:$GK$318,15,FALSE))</f>
        <v>82973.600000000006</v>
      </c>
      <c r="W150" s="90">
        <f>IF(ISNA(VLOOKUP($B150,'[1]1718  Exp_Rev Access'!$F$7:$GK$318,16,FALSE)),"",VLOOKUP($B150,'[1]1718  Exp_Rev Access'!$F$7:$GK$318,16,FALSE))</f>
        <v>0</v>
      </c>
      <c r="X150" s="90">
        <f>IF(ISNA(VLOOKUP($B150,'[1]1718  Exp_Rev Access'!$F$7:$GK$318,17,FALSE)),"",VLOOKUP($B150,'[1]1718  Exp_Rev Access'!$F$7:$GK$318,17,FALSE))</f>
        <v>0</v>
      </c>
      <c r="Y150" s="90">
        <f>IF(ISNA(VLOOKUP($B150,'[1]1718  Exp_Rev Access'!$F$7:$GK$318,18,FALSE)),"",VLOOKUP($B150,'[1]1718  Exp_Rev Access'!$F$7:$GK$318,18,FALSE))</f>
        <v>2523.88</v>
      </c>
      <c r="Z150" s="90">
        <f>IF(ISNA(VLOOKUP($B150,'[1]1718  Exp_Rev Access'!$F$7:$GK$318,19,FALSE)),"",VLOOKUP($B150,'[1]1718  Exp_Rev Access'!$F$7:$GK$318,19,FALSE))</f>
        <v>20</v>
      </c>
      <c r="AA150" s="90">
        <f>IF(ISNA(VLOOKUP($B150,'[1]1718  Exp_Rev Access'!$F$7:$GK$318,20,FALSE)),"",VLOOKUP($B150,'[1]1718  Exp_Rev Access'!$F$7:$GK$318,20,FALSE))</f>
        <v>0</v>
      </c>
      <c r="AB150" s="90">
        <f>IF(ISNA(VLOOKUP($B150,'[1]1718  Exp_Rev Access'!$F$7:$GK$318,21,FALSE)),"",VLOOKUP($B150,'[1]1718  Exp_Rev Access'!$F$7:$GK$318,21,FALSE))</f>
        <v>0</v>
      </c>
      <c r="AC150" s="90">
        <f>IF(ISNA(VLOOKUP($B150,'[1]1718  Exp_Rev Access'!$F$7:$GK$318,22,FALSE)),"",VLOOKUP($B150,'[1]1718  Exp_Rev Access'!$F$7:$GK$318,22,FALSE))</f>
        <v>61622.2</v>
      </c>
      <c r="AD150" s="90">
        <f>IF(ISNA(VLOOKUP($B150,'[1]1718  Exp_Rev Access'!$F$7:$GK$318,23,FALSE)),"",VLOOKUP($B150,'[1]1718  Exp_Rev Access'!$F$7:$GK$318,23,FALSE))</f>
        <v>1555778.93</v>
      </c>
      <c r="AE150" s="90">
        <f>IF(ISNA(VLOOKUP($B150,'[1]1718  Exp_Rev Access'!$F$7:$GK$318,24,FALSE)),"",VLOOKUP($B150,'[1]1718  Exp_Rev Access'!$F$7:$GK$318,24,FALSE))</f>
        <v>206039.81</v>
      </c>
      <c r="AF150" s="90">
        <f>IF(ISNA(VLOOKUP($B150,'[1]1718  Exp_Rev Access'!$F$7:$GK$318,25,FALSE)),"",VLOOKUP($B150,'[1]1718  Exp_Rev Access'!$F$7:$GK$318,25,FALSE))</f>
        <v>0</v>
      </c>
      <c r="AG150" s="90">
        <f>IF(ISNA(VLOOKUP($B150,'[1]1718  Exp_Rev Access'!$F$7:$GK$318,26,FALSE)),"",VLOOKUP($B150,'[1]1718  Exp_Rev Access'!$F$7:$GK$318,26,FALSE))</f>
        <v>2520796.34</v>
      </c>
      <c r="AH150" s="90">
        <f>IF(ISNA(VLOOKUP($B150,'[1]1718  Exp_Rev Access'!$F$7:$GK$318,27,FALSE)),"",VLOOKUP($B150,'[1]1718  Exp_Rev Access'!$F$7:$GK$318,27,FALSE))</f>
        <v>31522.41</v>
      </c>
      <c r="AI150" s="90">
        <f>IF(ISNA(VLOOKUP($B150,'[1]1718  Exp_Rev Access'!$F$7:$GK$318,28,FALSE)),"",VLOOKUP($B150,'[1]1718  Exp_Rev Access'!$F$7:$GK$318,28,FALSE))</f>
        <v>152101.25</v>
      </c>
      <c r="AJ150" s="90">
        <f>IF(ISNA(VLOOKUP($B150,'[1]1718  Exp_Rev Access'!$F$7:$GK$318,29,FALSE)),"",VLOOKUP($B150,'[1]1718  Exp_Rev Access'!$F$7:$GK$318,29,FALSE))</f>
        <v>10555.03</v>
      </c>
      <c r="AK150" s="90">
        <f>IF(ISNA(VLOOKUP($B150,'[1]1718  Exp_Rev Access'!$F$7:$GK$318,30,FALSE)),"",VLOOKUP($B150,'[1]1718  Exp_Rev Access'!$F$7:$GK$318,30,FALSE))</f>
        <v>10218.5</v>
      </c>
      <c r="AL150" s="90">
        <f>IF(ISNA(VLOOKUP($B150,'[1]1718  Exp_Rev Access'!$F$7:$GK$318,31,FALSE)),"",VLOOKUP($B150,'[1]1718  Exp_Rev Access'!$F$7:$GK$318,31,FALSE))</f>
        <v>167.4</v>
      </c>
      <c r="AM150" s="56">
        <f t="shared" si="473"/>
        <v>5223641.4000000013</v>
      </c>
      <c r="AN150" s="92">
        <f t="shared" si="474"/>
        <v>8.7827441229890557E-2</v>
      </c>
      <c r="AO150" s="71">
        <f t="shared" si="475"/>
        <v>1159.1889114992603</v>
      </c>
      <c r="AP150" s="90">
        <f>IF(ISNA(VLOOKUP($B150,'[1]1718  Exp_Rev Access'!$F$7:$GK$318,33,FALSE)),"",VLOOKUP($B150,'[1]1718  Exp_Rev Access'!$F$7:$GK$318,33,FALSE))</f>
        <v>30189579.32</v>
      </c>
      <c r="AQ150" s="90">
        <f>IF(ISNA(VLOOKUP($B150,'[1]1718  Exp_Rev Access'!$F$7:$GK$318,34,FALSE)),"",VLOOKUP($B150,'[1]1718  Exp_Rev Access'!$F$7:$GK$318,34,FALSE))</f>
        <v>598507.59</v>
      </c>
      <c r="AR150" s="90">
        <f>IF(ISNA(VLOOKUP($B150,'[1]1718  Exp_Rev Access'!$F$7:$GK$318,35,FALSE)),"",VLOOKUP($B150,'[1]1718  Exp_Rev Access'!$F$7:$GK$318,35,FALSE))</f>
        <v>0</v>
      </c>
      <c r="AS150" s="90">
        <f>IF(ISNA(VLOOKUP($B150,'[1]1718  Exp_Rev Access'!$F$7:$GK$318,36,FALSE)),"",VLOOKUP($B150,'[1]1718  Exp_Rev Access'!$F$7:$GK$318,36,FALSE))</f>
        <v>0</v>
      </c>
      <c r="AT150" s="90">
        <f>IF(ISNA(VLOOKUP($B150,'[1]1718  Exp_Rev Access'!$F$7:$GK$318,37,FALSE)),"",VLOOKUP($B150,'[1]1718  Exp_Rev Access'!$F$7:$GK$318,37,FALSE))</f>
        <v>0</v>
      </c>
      <c r="AU150" s="56">
        <f t="shared" si="476"/>
        <v>30788086.91</v>
      </c>
      <c r="AV150" s="93">
        <f t="shared" si="477"/>
        <v>0.51765400543551621</v>
      </c>
      <c r="AW150" s="56">
        <f t="shared" si="478"/>
        <v>6832.2471279034417</v>
      </c>
      <c r="AX150" s="90">
        <f>IF(ISNA(VLOOKUP($B150,'[1]1718  Exp_Rev Access'!$F$7:$GK$318,39,FALSE)),"",VLOOKUP($B150,'[1]1718  Exp_Rev Access'!$F$7:$GK$318,39,FALSE))</f>
        <v>0</v>
      </c>
      <c r="AY150" s="90">
        <f>IF(ISNA(VLOOKUP($B150,'[1]1718  Exp_Rev Access'!$F$7:$GK$318,40,FALSE)),"",VLOOKUP($B150,'[1]1718  Exp_Rev Access'!$F$7:$GK$318,40,FALSE))</f>
        <v>3066933.78</v>
      </c>
      <c r="AZ150" s="90">
        <f>IF(ISNA(VLOOKUP($B150,'[1]1718  Exp_Rev Access'!$F$7:$GK$318,41,FALSE)),"",VLOOKUP($B150,'[1]1718  Exp_Rev Access'!$F$7:$GK$318,41,FALSE))</f>
        <v>131701.04999999999</v>
      </c>
      <c r="BA150" s="90">
        <f>IF(ISNA(VLOOKUP($B150,'[1]1718  Exp_Rev Access'!$F$7:$GK$318,42,FALSE)),"",VLOOKUP($B150,'[1]1718  Exp_Rev Access'!$F$7:$GK$318,42,FALSE))</f>
        <v>0</v>
      </c>
      <c r="BB150" s="90">
        <f>IF(ISNA(VLOOKUP($B150,'[1]1718  Exp_Rev Access'!$F$7:$GK$318,43,FALSE)),"",VLOOKUP($B150,'[1]1718  Exp_Rev Access'!$F$7:$GK$318,43,FALSE))</f>
        <v>0</v>
      </c>
      <c r="BC150" s="90">
        <f>IF(ISNA(VLOOKUP($B150,'[1]1718  Exp_Rev Access'!$F$7:$GK$318,44,FALSE)),"",VLOOKUP($B150,'[1]1718  Exp_Rev Access'!$F$7:$GK$318,44,FALSE))</f>
        <v>71796.81</v>
      </c>
      <c r="BD150" s="90">
        <f>IF(ISNA(VLOOKUP($B150,'[1]1718  Exp_Rev Access'!$F$7:$GK$318,45,FALSE)),"",VLOOKUP($B150,'[1]1718  Exp_Rev Access'!$F$7:$GK$318,45,FALSE))</f>
        <v>0</v>
      </c>
      <c r="BE150" s="90">
        <f>IF(ISNA(VLOOKUP($B150,'[1]1718  Exp_Rev Access'!$F$7:$GK$318,46,FALSE)),"",VLOOKUP($B150,'[1]1718  Exp_Rev Access'!$F$7:$GK$318,46,FALSE))</f>
        <v>304802.01</v>
      </c>
      <c r="BF150" s="90">
        <f>IF(ISNA(VLOOKUP($B150,'[1]1718  Exp_Rev Access'!$F$7:$GK$318,47,FALSE)),"",VLOOKUP($B150,'[1]1718  Exp_Rev Access'!$F$7:$GK$318,47,FALSE))</f>
        <v>0</v>
      </c>
      <c r="BG150" s="90">
        <f>IF(ISNA(VLOOKUP($B150,'[1]1718  Exp_Rev Access'!$F$7:$GK$318,48,FALSE)),"",VLOOKUP($B150,'[1]1718  Exp_Rev Access'!$F$7:$GK$318,48,FALSE))</f>
        <v>241217.83</v>
      </c>
      <c r="BH150" s="90">
        <f>IF(ISNA(VLOOKUP($B150,'[1]1718  Exp_Rev Access'!$F$7:$GK$318,49,FALSE)),"",VLOOKUP($B150,'[1]1718  Exp_Rev Access'!$F$7:$GK$318,49,FALSE))</f>
        <v>101360.23</v>
      </c>
      <c r="BI150" s="90">
        <f>IF(ISNA(VLOOKUP($B150,'[1]1718  Exp_Rev Access'!$F$7:$GK$318,50,FALSE)),"",VLOOKUP($B150,'[1]1718  Exp_Rev Access'!$F$7:$GK$318,50,FALSE))</f>
        <v>0</v>
      </c>
      <c r="BJ150" s="90">
        <f>IF(ISNA(VLOOKUP($B150,'[1]1718  Exp_Rev Access'!$F$7:$GK$318,51,FALSE)),"",VLOOKUP($B150,'[1]1718  Exp_Rev Access'!$F$7:$GK$318,51,FALSE))</f>
        <v>199.6</v>
      </c>
      <c r="BK150" s="90">
        <f>IF(ISNA(VLOOKUP($B150,'[1]1718  Exp_Rev Access'!$F$7:$GK$318,52,FALSE)),"",VLOOKUP($B150,'[1]1718  Exp_Rev Access'!$F$7:$GK$318,52,FALSE))</f>
        <v>1981345.04</v>
      </c>
      <c r="BL150" s="90">
        <f>IF(ISNA(VLOOKUP($B150,'[1]1718  Exp_Rev Access'!$F$7:$GK$318,53,FALSE)),"",VLOOKUP($B150,'[1]1718  Exp_Rev Access'!$F$7:$GK$318,53,FALSE))</f>
        <v>180</v>
      </c>
      <c r="BM150" s="90">
        <f>IF(ISNA(VLOOKUP($B150,'[1]1718  Exp_Rev Access'!$F$7:$GK$318,54,FALSE)),"",VLOOKUP($B150,'[1]1718  Exp_Rev Access'!$F$7:$GK$318,54,FALSE))</f>
        <v>0</v>
      </c>
      <c r="BN150" s="90">
        <f>IF(ISNA(VLOOKUP($B150,'[1]1718  Exp_Rev Access'!$F$7:$GK$318,55,FALSE)),"",VLOOKUP($B150,'[1]1718  Exp_Rev Access'!$F$7:$GK$318,55,FALSE))</f>
        <v>0</v>
      </c>
      <c r="BO150" s="90">
        <f>IF(ISNA(VLOOKUP($B150,'[1]1718  Exp_Rev Access'!$F$7:$GK$318,56,FALSE)),"",VLOOKUP($B150,'[1]1718  Exp_Rev Access'!$F$7:$GK$318,56,FALSE))</f>
        <v>0</v>
      </c>
      <c r="BP150" s="90">
        <f>IF(ISNA(VLOOKUP($B150,'[1]1718  Exp_Rev Access'!$F$7:$GK$318,57,FALSE)),"",VLOOKUP($B150,'[1]1718  Exp_Rev Access'!$F$7:$GK$318,57,FALSE))</f>
        <v>0</v>
      </c>
      <c r="BQ150" s="90">
        <f>IF(ISNA(VLOOKUP($B150,'[1]1718  Exp_Rev Access'!$F$7:$GK$318,58,FALSE)),"",VLOOKUP($B150,'[1]1718  Exp_Rev Access'!$F$7:$GK$318,58,FALSE))</f>
        <v>0</v>
      </c>
      <c r="BR150" s="90">
        <f>IF(ISNA(VLOOKUP($B150,'[1]1718  Exp_Rev Access'!$F$7:$GK$318,59,FALSE)),"",VLOOKUP($B150,'[1]1718  Exp_Rev Access'!$F$7:$GK$318,59,FALSE))</f>
        <v>0</v>
      </c>
      <c r="BS150" s="90">
        <f>IF(ISNA(VLOOKUP($B150,'[1]1718  Exp_Rev Access'!$F$7:$GK$318,60,FALSE)),"",VLOOKUP($B150,'[1]1718  Exp_Rev Access'!$F$7:$GK$318,60,FALSE))</f>
        <v>0</v>
      </c>
      <c r="BT150" s="90">
        <f>IF(ISNA(VLOOKUP($B150,'[1]1718  Exp_Rev Access'!$F$7:$GK$318,61,FALSE)),"",VLOOKUP($B150,'[1]1718  Exp_Rev Access'!$F$7:$GK$318,61,FALSE))</f>
        <v>0</v>
      </c>
      <c r="BU150" s="90">
        <f>IF(ISNA(VLOOKUP($B150,'[1]1718  Exp_Rev Access'!$F$7:$GK$318,62,FALSE)),"",VLOOKUP($B150,'[1]1718  Exp_Rev Access'!$F$7:$GK$318,62,FALSE))</f>
        <v>0</v>
      </c>
      <c r="BV150" s="56">
        <f t="shared" si="449"/>
        <v>5899536.3499999996</v>
      </c>
      <c r="BW150" s="92">
        <f t="shared" si="479"/>
        <v>9.9191568177560557E-2</v>
      </c>
      <c r="BX150" s="71">
        <f t="shared" si="480"/>
        <v>1309.1781376697904</v>
      </c>
      <c r="BY150" s="90">
        <f>IF(ISNA(VLOOKUP($B150,'[1]1718  Exp_Rev Access'!$F$7:$GK$318,64,FALSE)),"",VLOOKUP($B150,'[1]1718  Exp_Rev Access'!$F$7:$GK$318,64,FALSE))</f>
        <v>0</v>
      </c>
      <c r="BZ150" s="90">
        <f>IF(ISNA(VLOOKUP($B150,'[1]1718  Exp_Rev Access'!$F$7:$GK$318,65,FALSE)),"",VLOOKUP($B150,'[1]1718  Exp_Rev Access'!$F$7:$GK$318,65,FALSE))</f>
        <v>0</v>
      </c>
      <c r="CA150" s="90">
        <f>IF(ISNA(VLOOKUP($B150,'[1]1718  Exp_Rev Access'!$F$7:$GK$318,66,FALSE)),"",VLOOKUP($B150,'[1]1718  Exp_Rev Access'!$F$7:$GK$318,66,FALSE))</f>
        <v>0</v>
      </c>
      <c r="CB150" s="90">
        <f>IF(ISNA(VLOOKUP($B150,'[1]1718  Exp_Rev Access'!$F$7:$GK$318,67,FALSE)),"",VLOOKUP($B150,'[1]1718  Exp_Rev Access'!$F$7:$GK$318,67,FALSE))</f>
        <v>0</v>
      </c>
      <c r="CC150" s="90">
        <f>IF(ISNA(VLOOKUP($B150,'[1]1718  Exp_Rev Access'!$F$7:$GK$318,68,FALSE)),"",VLOOKUP($B150,'[1]1718  Exp_Rev Access'!$F$7:$GK$318,68,FALSE))</f>
        <v>2982.84</v>
      </c>
      <c r="CD150" s="90">
        <f>IF(ISNA(VLOOKUP($B150,'[1]1718  Exp_Rev Access'!$F$7:$GK$318,69,FALSE)),"",VLOOKUP($B150,'[1]1718  Exp_Rev Access'!$F$7:$GK$318,69,FALSE))</f>
        <v>0</v>
      </c>
      <c r="CE150" s="56">
        <f t="shared" si="437"/>
        <v>2982.84</v>
      </c>
      <c r="CF150" s="92">
        <f t="shared" si="450"/>
        <v>5.0151835613785951E-5</v>
      </c>
      <c r="CG150" s="78">
        <f t="shared" si="451"/>
        <v>0.66192810493776477</v>
      </c>
      <c r="CH150" s="90">
        <f>IF(ISNA(VLOOKUP($B150,'[1]1718  Exp_Rev Access'!$F$7:$GK$318,$CH$2,FALSE)),"",VLOOKUP($B150,'[1]1718  Exp_Rev Access'!$F$7:$GK$318,$CH$2,FALSE))</f>
        <v>0</v>
      </c>
      <c r="CI150" s="90">
        <f>IF(ISNA(VLOOKUP($B150,'[1]1718  Exp_Rev Access'!$F$7:$GK$318,$CI$2,FALSE)),"",VLOOKUP($B150,'[1]1718  Exp_Rev Access'!$F$7:$GK$318,$CI$2,FALSE))</f>
        <v>0</v>
      </c>
      <c r="CJ150" s="90">
        <f>IF(ISNA(VLOOKUP($B150,'[1]1718  Exp_Rev Access'!$F$7:$GK$318,$CJ$2,FALSE)),"",VLOOKUP($B150,'[1]1718  Exp_Rev Access'!$F$7:$GK$318,$CJ$2,FALSE))</f>
        <v>0</v>
      </c>
      <c r="CK150" s="90">
        <f>IF(ISNA(VLOOKUP($B150,'[1]1718  Exp_Rev Access'!$F$7:$GK$318,$CK$2,FALSE)),"",VLOOKUP($B150,'[1]1718  Exp_Rev Access'!$F$7:$GK$318,$CK$2,FALSE))</f>
        <v>0</v>
      </c>
      <c r="CL150" s="90">
        <f>IF(ISNA(VLOOKUP($B150,'[1]1718  Exp_Rev Access'!$F$7:$GK$318,$CL$2,FALSE)),"",VLOOKUP($B150,'[1]1718  Exp_Rev Access'!$F$7:$GK$318,$CL$2,FALSE))</f>
        <v>0</v>
      </c>
      <c r="CM150" s="90">
        <f>IF(ISNA(VLOOKUP($B150,'[1]1718  Exp_Rev Access'!$F$7:$GK$318,$CM$2,FALSE)),"",VLOOKUP($B150,'[1]1718  Exp_Rev Access'!$F$7:$GK$318,$CM$2,FALSE))</f>
        <v>0</v>
      </c>
      <c r="CN150" s="90">
        <f>IF(ISNA(VLOOKUP($B150,'[1]1718  Exp_Rev Access'!$F$7:$GK$318,$CN$2,FALSE)),"",VLOOKUP($B150,'[1]1718  Exp_Rev Access'!$F$7:$GK$318,$CN$2,FALSE))</f>
        <v>0</v>
      </c>
      <c r="CO150" s="90">
        <f>IF(ISNA(VLOOKUP($B150,'[1]1718  Exp_Rev Access'!$F$7:$GK$318,$CO$2,FALSE)),"",VLOOKUP($B150,'[1]1718  Exp_Rev Access'!$F$7:$GK$318,$CO$2,FALSE))</f>
        <v>0</v>
      </c>
      <c r="CP150" s="90">
        <f>IF(ISNA(VLOOKUP($B150,'[1]1718  Exp_Rev Access'!$F$7:$GK$318,$CP$2,FALSE)),"",VLOOKUP($B150,'[1]1718  Exp_Rev Access'!$F$7:$GK$318,$CP$2,FALSE))</f>
        <v>0</v>
      </c>
      <c r="CQ150" s="90">
        <f>IF(ISNA(VLOOKUP($B150,'[1]1718  Exp_Rev Access'!$F$7:$GK$318,$CQ$2,FALSE)),"",VLOOKUP($B150,'[1]1718  Exp_Rev Access'!$F$7:$GK$318,$CQ$2,FALSE))</f>
        <v>1081717.94</v>
      </c>
      <c r="CR150" s="90">
        <f>IF(ISNA(VLOOKUP($B150,'[1]1718  Exp_Rev Access'!$F$7:$GK$318,$CR$2,FALSE)),"",VLOOKUP($B150,'[1]1718  Exp_Rev Access'!$F$7:$GK$318,$CR$2,FALSE))</f>
        <v>0</v>
      </c>
      <c r="CS150" s="90">
        <f>IF(ISNA(VLOOKUP($B150,'[1]1718  Exp_Rev Access'!$F$7:$GK$318,$CS$2,FALSE)),"",VLOOKUP($B150,'[1]1718  Exp_Rev Access'!$F$7:$GK$318,$CS$2,FALSE))</f>
        <v>10466.31</v>
      </c>
      <c r="CT150" s="90">
        <f>IF(ISNA(VLOOKUP($B150,'[1]1718  Exp_Rev Access'!$F$7:$GK$318,$CT$2,FALSE)),"",VLOOKUP($B150,'[1]1718  Exp_Rev Access'!$F$7:$GK$318,$CT$2,FALSE))</f>
        <v>0</v>
      </c>
      <c r="CU150" s="90">
        <f>IF(ISNA(VLOOKUP($B150,'[1]1718  Exp_Rev Access'!$F$7:$GK$318,$CU$2,FALSE)),"",VLOOKUP($B150,'[1]1718  Exp_Rev Access'!$F$7:$GK$318,$CU$2,FALSE))</f>
        <v>192476.75</v>
      </c>
      <c r="CV150" s="90">
        <f>IF(ISNA(VLOOKUP($B150,'[1]1718  Exp_Rev Access'!$F$7:$GK$318,$CV$2,FALSE)),"",VLOOKUP($B150,'[1]1718  Exp_Rev Access'!$F$7:$GK$318,$CV$2,FALSE))</f>
        <v>94274.09</v>
      </c>
      <c r="CW150" s="90">
        <f>IF(ISNA(VLOOKUP($B150,'[1]1718  Exp_Rev Access'!$F$7:$GK$318,$CW$2,FALSE)),"",VLOOKUP($B150,'[1]1718  Exp_Rev Access'!$F$7:$GK$318,$CW$2,FALSE))</f>
        <v>0</v>
      </c>
      <c r="CX150" s="90">
        <f>IF(ISNA(VLOOKUP($B150,'[1]1718  Exp_Rev Access'!$F$7:$GK$318,$CX$2,FALSE)),"",VLOOKUP($B150,'[1]1718  Exp_Rev Access'!$F$7:$GK$318,$CX$2,FALSE))</f>
        <v>0</v>
      </c>
      <c r="CY150" s="90">
        <f>IF(ISNA(VLOOKUP($B150,'[1]1718  Exp_Rev Access'!$F$7:$GK$318,$CY$2,FALSE)),"",VLOOKUP($B150,'[1]1718  Exp_Rev Access'!$F$7:$GK$318,$CY$2,FALSE))</f>
        <v>0</v>
      </c>
      <c r="CZ150" s="90">
        <f>IF(ISNA(VLOOKUP($B150,'[1]1718  Exp_Rev Access'!$F$7:$GK$318,$CZ$2,FALSE)),"",VLOOKUP($B150,'[1]1718  Exp_Rev Access'!$F$7:$GK$318,$CZ$2,FALSE))</f>
        <v>0</v>
      </c>
      <c r="DA150" s="90">
        <f>IF(ISNA(VLOOKUP($B150,'[1]1718  Exp_Rev Access'!$F$7:$GK$318,$DA$2,FALSE)),"",VLOOKUP($B150,'[1]1718  Exp_Rev Access'!$F$7:$GK$318,$DA$2,FALSE))</f>
        <v>0</v>
      </c>
      <c r="DB150" s="90">
        <f>IF(ISNA(VLOOKUP($B150,'[1]1718  Exp_Rev Access'!$F$7:$GK$318,$DB$2,FALSE)),"",VLOOKUP($B150,'[1]1718  Exp_Rev Access'!$F$7:$GK$318,$DB$2,FALSE))</f>
        <v>19385.849999999999</v>
      </c>
      <c r="DC150" s="90">
        <f>IF(ISNA(VLOOKUP($B150,'[1]1718  Exp_Rev Access'!$F$7:$GK$318,$DC$2,FALSE)),"",VLOOKUP($B150,'[1]1718  Exp_Rev Access'!$F$7:$GK$318,$DC$2,FALSE))</f>
        <v>0</v>
      </c>
      <c r="DD150" s="90">
        <f>IF(ISNA(VLOOKUP($B150,'[1]1718  Exp_Rev Access'!$F$7:$GK$318,$DD$2,FALSE)),"",VLOOKUP($B150,'[1]1718  Exp_Rev Access'!$F$7:$GK$318,$DD$2,FALSE))</f>
        <v>0</v>
      </c>
      <c r="DE150" s="90">
        <f>IF(ISNA(VLOOKUP($B150,'[1]1718  Exp_Rev Access'!$F$7:$GK$318,$DE$2,FALSE)),"",VLOOKUP($B150,'[1]1718  Exp_Rev Access'!$F$7:$GK$318,$DE$2,FALSE))</f>
        <v>0</v>
      </c>
      <c r="DF150" s="90">
        <f>IF(ISNA(VLOOKUP($B150,'[1]1718  Exp_Rev Access'!$F$7:$GK$318,$DF$2,FALSE)),"",VLOOKUP($B150,'[1]1718  Exp_Rev Access'!$F$7:$GK$318,$DF$2,FALSE))</f>
        <v>0</v>
      </c>
      <c r="DG150" s="90">
        <f>IF(ISNA(VLOOKUP($B150,'[1]1718  Exp_Rev Access'!$F$7:$GK$318,$DG$2,FALSE)),"",VLOOKUP($B150,'[1]1718  Exp_Rev Access'!$F$7:$GK$318,$DG$2,FALSE))</f>
        <v>0</v>
      </c>
      <c r="DH150" s="90">
        <f>IF(ISNA(VLOOKUP($B150,'[1]1718  Exp_Rev Access'!$F$7:$GK$318,$DH$2,FALSE)),"",VLOOKUP($B150,'[1]1718  Exp_Rev Access'!$F$7:$GK$318,$DH$2,FALSE))</f>
        <v>0</v>
      </c>
      <c r="DI150" s="90">
        <f>IF(ISNA(VLOOKUP($B150,'[1]1718  Exp_Rev Access'!$F$7:$GK$318,$DI$2,FALSE)),"",VLOOKUP($B150,'[1]1718  Exp_Rev Access'!$F$7:$GK$318,$DI$2,FALSE))</f>
        <v>75699.22</v>
      </c>
      <c r="DJ150" s="90">
        <f>IF(ISNA(VLOOKUP($B150,'[1]1718  Exp_Rev Access'!$F$7:$GK$318,$DJ$2,FALSE)),"",VLOOKUP($B150,'[1]1718  Exp_Rev Access'!$F$7:$GK$318,$DJ$2,FALSE))</f>
        <v>0</v>
      </c>
      <c r="DK150" s="90">
        <f>IF(ISNA(VLOOKUP($B150,'[1]1718  Exp_Rev Access'!$F$7:$GK$318,$DK$2,FALSE)),"",VLOOKUP($B150,'[1]1718  Exp_Rev Access'!$F$7:$GK$318,$DK$2,FALSE))</f>
        <v>0</v>
      </c>
      <c r="DL150" s="90">
        <f>IF(ISNA(VLOOKUP($B150,'[1]1718  Exp_Rev Access'!$F$7:$GK$318,$DL$2,FALSE)),"",VLOOKUP($B150,'[1]1718  Exp_Rev Access'!$F$7:$GK$318,$DL$2,FALSE))</f>
        <v>0</v>
      </c>
      <c r="DM150" s="90">
        <f>IF(ISNA(VLOOKUP($B150,'[1]1718  Exp_Rev Access'!$F$7:$GK$318,$DM$2,FALSE)),"",VLOOKUP($B150,'[1]1718  Exp_Rev Access'!$F$7:$GK$318,$DM$2,FALSE))</f>
        <v>0</v>
      </c>
      <c r="DN150" s="90">
        <f>IF(ISNA(VLOOKUP($B150,'[1]1718  Exp_Rev Access'!$F$7:$GK$318,$DN$2,FALSE)),"",VLOOKUP($B150,'[1]1718  Exp_Rev Access'!$F$7:$GK$318,$DN$2,FALSE))</f>
        <v>0</v>
      </c>
      <c r="DO150" s="90">
        <f>IF(ISNA(VLOOKUP($B150,'[1]1718  Exp_Rev Access'!$F$7:$GK$318,$DO$2,FALSE)),"",VLOOKUP($B150,'[1]1718  Exp_Rev Access'!$F$7:$GK$318,$DO$2,FALSE))</f>
        <v>0</v>
      </c>
      <c r="DP150" s="90">
        <f>IF(ISNA(VLOOKUP($B150,'[1]1718  Exp_Rev Access'!$F$7:$GK$318,$DP$2,FALSE)),"",VLOOKUP($B150,'[1]1718  Exp_Rev Access'!$F$7:$GK$318,$DP$2,FALSE))</f>
        <v>0</v>
      </c>
      <c r="DQ150" s="90">
        <f>IF(ISNA(VLOOKUP($B150,'[1]1718  Exp_Rev Access'!$F$7:$GK$318,$DQ$2,FALSE)),"",VLOOKUP($B150,'[1]1718  Exp_Rev Access'!$F$7:$GK$318,$DQ$2,FALSE))</f>
        <v>0</v>
      </c>
      <c r="DR150" s="90">
        <f>IF(ISNA(VLOOKUP($B150,'[1]1718  Exp_Rev Access'!$F$7:$GK$318,$DR$2,FALSE)),"",VLOOKUP($B150,'[1]1718  Exp_Rev Access'!$F$7:$GK$318,$DR$2,FALSE))</f>
        <v>0</v>
      </c>
      <c r="DS150" s="90">
        <f>IF(ISNA(VLOOKUP($B150,'[1]1718  Exp_Rev Access'!$F$7:$GK$318,$DS$2,FALSE)),"",VLOOKUP($B150,'[1]1718  Exp_Rev Access'!$F$7:$GK$318,$DS$2,FALSE))</f>
        <v>0</v>
      </c>
      <c r="DT150" s="90">
        <f>IF(ISNA(VLOOKUP($B150,'[1]1718  Exp_Rev Access'!$F$7:$GK$318,$DT$2,FALSE)),"",VLOOKUP($B150,'[1]1718  Exp_Rev Access'!$F$7:$GK$318,$DT$2,FALSE))</f>
        <v>0</v>
      </c>
      <c r="DU150" s="90">
        <f>IF(ISNA(VLOOKUP($B150,'[1]1718  Exp_Rev Access'!$F$7:$GK$318,$DU$2,FALSE)),"",VLOOKUP($B150,'[1]1718  Exp_Rev Access'!$F$7:$GK$318,$DU$2,FALSE))</f>
        <v>0</v>
      </c>
      <c r="DV150" s="90">
        <f>IF(ISNA(VLOOKUP($B150,'[1]1718  Exp_Rev Access'!$F$7:$GK$318,$DV$2,FALSE)),"",VLOOKUP($B150,'[1]1718  Exp_Rev Access'!$F$7:$GK$318,$DV$2,FALSE))</f>
        <v>0</v>
      </c>
      <c r="DW150" s="90">
        <f>IF(ISNA(VLOOKUP($B150,'[1]1718  Exp_Rev Access'!$F$7:$GK$318,$DW$2,FALSE)),"",VLOOKUP($B150,'[1]1718  Exp_Rev Access'!$F$7:$GK$318,$DW$2,FALSE))</f>
        <v>0</v>
      </c>
      <c r="DX150" s="90">
        <f>IF(ISNA(VLOOKUP($B150,'[1]1718  Exp_Rev Access'!$F$7:$GK$318,$DX$2,FALSE)),"",VLOOKUP($B150,'[1]1718  Exp_Rev Access'!$F$7:$GK$318,$DX$2,FALSE))</f>
        <v>0</v>
      </c>
      <c r="DY150" s="90">
        <f>IF(ISNA(VLOOKUP($B150,'[1]1718  Exp_Rev Access'!$F$7:$GK$318,$DY$2,FALSE)),"",VLOOKUP($B150,'[1]1718  Exp_Rev Access'!$F$7:$GK$318,$DY$2,FALSE))</f>
        <v>0</v>
      </c>
      <c r="DZ150" s="90">
        <f>IF(ISNA(VLOOKUP($B150,'[1]1718  Exp_Rev Access'!$F$7:$GK$318,$DZ$2,FALSE)),"",VLOOKUP($B150,'[1]1718  Exp_Rev Access'!$F$7:$GK$318,$DZ$2,FALSE))</f>
        <v>0</v>
      </c>
      <c r="EA150" s="90">
        <f>IF(ISNA(VLOOKUP($B150,'[1]1718  Exp_Rev Access'!$F$7:$GK$318,$EA$2,FALSE)),"",VLOOKUP($B150,'[1]1718  Exp_Rev Access'!$F$7:$GK$318,$EA$2,FALSE))</f>
        <v>0</v>
      </c>
      <c r="EB150" s="90">
        <f>IF(ISNA(VLOOKUP($B150,'[1]1718  Exp_Rev Access'!$F$7:$GK$318,$EB$2,FALSE)),"",VLOOKUP($B150,'[1]1718  Exp_Rev Access'!$F$7:$GK$318,$EB$2,FALSE))</f>
        <v>0</v>
      </c>
      <c r="EC150" s="90">
        <f>IF(ISNA(VLOOKUP($B150,'[1]1718  Exp_Rev Access'!$F$7:$GK$318,$EC$2,FALSE)),"",VLOOKUP($B150,'[1]1718  Exp_Rev Access'!$F$7:$GK$318,$EC$2,FALSE))</f>
        <v>0</v>
      </c>
      <c r="ED150" s="90">
        <f>IF(ISNA(VLOOKUP($B150,'[1]1718  Exp_Rev Access'!$F$7:$GK$318,$ED$2,FALSE)),"",VLOOKUP($B150,'[1]1718  Exp_Rev Access'!$F$7:$GK$318,$ED$2,FALSE))</f>
        <v>0</v>
      </c>
      <c r="EE150" s="90">
        <f>IF(ISNA(VLOOKUP($B150,'[1]1718  Exp_Rev Access'!$F$7:$GK$318,$EE$2,FALSE)),"",VLOOKUP($B150,'[1]1718  Exp_Rev Access'!$F$7:$GK$318,$EE$2,FALSE))</f>
        <v>0</v>
      </c>
      <c r="EF150" s="90">
        <f>IF(ISNA(VLOOKUP($B150,'[1]1718  Exp_Rev Access'!$F$7:$GK$318,$EF$2,FALSE)),"",VLOOKUP($B150,'[1]1718  Exp_Rev Access'!$F$7:$GK$318,$EF$2,FALSE))</f>
        <v>0</v>
      </c>
      <c r="EG150" s="90">
        <f>IF(ISNA(VLOOKUP($B150,'[1]1718  Exp_Rev Access'!$F$7:$GK$318,$EG$2,FALSE)),"",VLOOKUP($B150,'[1]1718  Exp_Rev Access'!$F$7:$GK$318,$EG$2,FALSE))</f>
        <v>0</v>
      </c>
      <c r="EH150" s="90">
        <f>IF(ISNA(VLOOKUP($B150,'[1]1718  Exp_Rev Access'!$F$7:$GK$318,$EH$2,FALSE)),"",VLOOKUP($B150,'[1]1718  Exp_Rev Access'!$F$7:$GK$318,$EH$2,FALSE))</f>
        <v>0</v>
      </c>
      <c r="EI150" s="90">
        <f>IF(ISNA(VLOOKUP($B150,'[1]1718  Exp_Rev Access'!$F$7:$GK$318,$EI$2,FALSE)),"",VLOOKUP($B150,'[1]1718  Exp_Rev Access'!$F$7:$GK$318,$EI$2,FALSE))</f>
        <v>0</v>
      </c>
      <c r="EJ150" s="90">
        <f>IF(ISNA(VLOOKUP($B150,'[1]1718  Exp_Rev Access'!$F$7:$GK$318,$EJ$2,FALSE)),"",VLOOKUP($B150,'[1]1718  Exp_Rev Access'!$F$7:$GK$318,$EJ$2,FALSE))</f>
        <v>0</v>
      </c>
      <c r="EK150" s="90">
        <f>IF(ISNA(VLOOKUP($B150,'[1]1718  Exp_Rev Access'!$F$7:$GK$318,$EK$2,FALSE)),"",VLOOKUP($B150,'[1]1718  Exp_Rev Access'!$F$7:$GK$318,$EK$2,FALSE))</f>
        <v>0</v>
      </c>
      <c r="EL150" s="90">
        <f>IF(ISNA(VLOOKUP($B150,'[1]1718  Exp_Rev Access'!$F$7:$GK$318,$EL$2,FALSE)),"",VLOOKUP($B150,'[1]1718  Exp_Rev Access'!$F$7:$GK$318,$EL$2,FALSE))</f>
        <v>0</v>
      </c>
      <c r="EM150" s="90">
        <f>IF(ISNA(VLOOKUP($B150,'[1]1718  Exp_Rev Access'!$F$7:$GK$318,$EM$2,FALSE)),"",VLOOKUP($B150,'[1]1718  Exp_Rev Access'!$F$7:$GK$318,$EM$2,FALSE))</f>
        <v>0</v>
      </c>
      <c r="EN150" s="90">
        <f>IF(ISNA(VLOOKUP($B150,'[1]1718  Exp_Rev Access'!$F$7:$GK$318,$EN$2,FALSE)),"",VLOOKUP($B150,'[1]1718  Exp_Rev Access'!$F$7:$GK$318,$EN$2,FALSE))</f>
        <v>0</v>
      </c>
      <c r="EO150" s="90">
        <f>IF(ISNA(VLOOKUP($B150,'[1]1718  Exp_Rev Access'!$F$7:$GK$318,$EO$2,FALSE)),"",VLOOKUP($B150,'[1]1718  Exp_Rev Access'!$F$7:$GK$318,$EO$2,FALSE))</f>
        <v>0</v>
      </c>
      <c r="EP150" s="90">
        <f>IF(ISNA(VLOOKUP($B150,'[1]1718  Exp_Rev Access'!$F$7:$GK$318,$EP$2,FALSE)),"",VLOOKUP($B150,'[1]1718  Exp_Rev Access'!$F$7:$GK$318,$EP$2,FALSE))</f>
        <v>0</v>
      </c>
      <c r="EQ150" s="90">
        <f>IF(ISNA(VLOOKUP($B150,'[1]1718  Exp_Rev Access'!$F$7:$GK$318,$EQ$2,FALSE)),"",VLOOKUP($B150,'[1]1718  Exp_Rev Access'!$F$7:$GK$318,$EQ$2,FALSE))</f>
        <v>0</v>
      </c>
      <c r="ER150" s="90">
        <f>IF(ISNA(VLOOKUP($B150,'[1]1718  Exp_Rev Access'!$F$7:$GK$318,$ER$2,FALSE)),"",VLOOKUP($B150,'[1]1718  Exp_Rev Access'!$F$7:$GK$318,$ER$2,FALSE))</f>
        <v>0</v>
      </c>
      <c r="ES150" s="90">
        <f>IF(ISNA(VLOOKUP($B150,'[1]1718  Exp_Rev Access'!$F$7:$GK$318,$ES$2,FALSE)),"",VLOOKUP($B150,'[1]1718  Exp_Rev Access'!$F$7:$GK$318,$ES$2,FALSE))</f>
        <v>0</v>
      </c>
      <c r="ET150" s="90">
        <f>IF(ISNA(VLOOKUP($B150,'[1]1718  Exp_Rev Access'!$F$7:$GK$318,$ET$2,FALSE)),"",VLOOKUP($B150,'[1]1718  Exp_Rev Access'!$F$7:$GK$318,$ET$2,FALSE))</f>
        <v>0</v>
      </c>
      <c r="EU150" s="90">
        <f>IF(ISNA(VLOOKUP($B150,'[1]1718  Exp_Rev Access'!$F$7:$GK$318,$EU$2,FALSE)),"",VLOOKUP($B150,'[1]1718  Exp_Rev Access'!$F$7:$GK$318,$EU$2,FALSE))</f>
        <v>0</v>
      </c>
      <c r="EV150" s="90">
        <f>IF(ISNA(VLOOKUP($B150,'[1]1718  Exp_Rev Access'!$F$7:$GK$318,$EV$2,FALSE)),"",VLOOKUP($B150,'[1]1718  Exp_Rev Access'!$F$7:$GK$318,$EV$2,FALSE))</f>
        <v>5113.7700000000004</v>
      </c>
      <c r="EW150" s="90">
        <f>IF(ISNA(VLOOKUP($B150,'[1]1718  Exp_Rev Access'!$F$7:$GK$318,$EW$2,FALSE)),"",VLOOKUP($B150,'[1]1718  Exp_Rev Access'!$F$7:$GK$318,$EW$2,FALSE))</f>
        <v>0</v>
      </c>
      <c r="EX150" s="90">
        <f>IF(ISNA(VLOOKUP($B150,'[1]1718  Exp_Rev Access'!$F$7:$GK$318,$EX$2,FALSE)),"",VLOOKUP($B150,'[1]1718  Exp_Rev Access'!$F$7:$GK$318,$EX$2,FALSE))</f>
        <v>0</v>
      </c>
      <c r="EY150" s="90">
        <f>IF(ISNA(VLOOKUP($B150,'[1]1718  Exp_Rev Access'!$F$7:$GK$318,$EY$2,FALSE)),"",VLOOKUP($B150,'[1]1718  Exp_Rev Access'!$F$7:$GK$318,$EY$2,FALSE))</f>
        <v>0</v>
      </c>
      <c r="EZ150" s="90">
        <f>IF(ISNA(VLOOKUP($B150,'[1]1718  Exp_Rev Access'!$F$7:$GK$318,$EZ$2,FALSE)),"",VLOOKUP($B150,'[1]1718  Exp_Rev Access'!$F$7:$GK$318,$EZ$2,FALSE))</f>
        <v>0</v>
      </c>
      <c r="FA150" s="90">
        <f>IF(ISNA(VLOOKUP($B150,'[1]1718  Exp_Rev Access'!$F$7:$GK$318,$FA$2,FALSE)),"",VLOOKUP($B150,'[1]1718  Exp_Rev Access'!$F$7:$GK$318,$FA$2,FALSE))</f>
        <v>0</v>
      </c>
      <c r="FB150" s="90">
        <f>IF(ISNA(VLOOKUP($B150,'[1]1718  Exp_Rev Access'!$F$7:$GK$318,$FB$2,FALSE)),"",VLOOKUP($B150,'[1]1718  Exp_Rev Access'!$F$7:$GK$318,$FB$2,FALSE))</f>
        <v>0</v>
      </c>
      <c r="FC150" s="90">
        <f>IF(ISNA(VLOOKUP($B150,'[1]1718  Exp_Rev Access'!$F$7:$GK$318,$FC$2,FALSE)),"",VLOOKUP($B150,'[1]1718  Exp_Rev Access'!$F$7:$GK$318,$FC$2,FALSE))</f>
        <v>0</v>
      </c>
      <c r="FD150" s="90">
        <f>IF(ISNA(VLOOKUP($B150,'[1]1718  Exp_Rev Access'!$F$7:$GK$318,$FD$2,FALSE)),"",VLOOKUP($B150,'[1]1718  Exp_Rev Access'!$F$7:$GK$318,$FD$2,FALSE))</f>
        <v>0</v>
      </c>
      <c r="FE150" s="90">
        <f>IF(ISNA(VLOOKUP($B150,'[1]1718  Exp_Rev Access'!$F$7:$GK$318,$FE$2,FALSE)),"",VLOOKUP($B150,'[1]1718  Exp_Rev Access'!$F$7:$GK$318,$FE$2,FALSE))</f>
        <v>0</v>
      </c>
      <c r="FF150" s="90">
        <f>IF(ISNA(VLOOKUP($B150,'[1]1718  Exp_Rev Access'!$F$7:$GK$318,$FF$2,FALSE)),"",VLOOKUP($B150,'[1]1718  Exp_Rev Access'!$F$7:$GK$318,$FF$2,FALSE))</f>
        <v>0</v>
      </c>
      <c r="FG150" s="90">
        <f>IF(ISNA(VLOOKUP($B150,'[1]1718  Exp_Rev Access'!$F$7:$GK$318,$FG$2,FALSE)),"",VLOOKUP($B150,'[1]1718  Exp_Rev Access'!$F$7:$GK$318,$FG$2,FALSE))</f>
        <v>0</v>
      </c>
      <c r="FH150" s="90">
        <f>IF(ISNA(VLOOKUP($B150,'[1]1718  Exp_Rev Access'!$F$7:$GK$318,$FH$2,FALSE)),"",VLOOKUP($B150,'[1]1718  Exp_Rev Access'!$F$7:$GK$318,$FH$2,FALSE))</f>
        <v>0</v>
      </c>
      <c r="FI150" s="90">
        <f>IF(ISNA(VLOOKUP($B150,'[1]1718  Exp_Rev Access'!$F$7:$GK$318,$FI$2,FALSE)),"",VLOOKUP($B150,'[1]1718  Exp_Rev Access'!$F$7:$GK$318,$FI$2,FALSE))</f>
        <v>0</v>
      </c>
      <c r="FJ150" s="90">
        <f>IF(ISNA(VLOOKUP($B150,'[1]1718  Exp_Rev Access'!$F$7:$GK$318,$FJ$2,FALSE)),"",VLOOKUP($B150,'[1]1718  Exp_Rev Access'!$F$7:$GK$318,$FJ$2,FALSE))</f>
        <v>0</v>
      </c>
      <c r="FK150" s="90">
        <f>IF(ISNA(VLOOKUP($B150,'[1]1718  Exp_Rev Access'!$F$7:$GK$318,$FK$2,FALSE)),"",VLOOKUP($B150,'[1]1718  Exp_Rev Access'!$F$7:$GK$318,$FK$2,FALSE))</f>
        <v>0</v>
      </c>
      <c r="FL150" s="90">
        <f>IF(ISNA(VLOOKUP($B150,'[1]1718  Exp_Rev Access'!$F$7:$GK$318,$FL$2,FALSE)),"",VLOOKUP($B150,'[1]1718  Exp_Rev Access'!$F$7:$GK$318,$FL$2,FALSE))</f>
        <v>0</v>
      </c>
      <c r="FM150" s="90">
        <f>IF(ISNA(VLOOKUP($B150,'[1]1718  Exp_Rev Access'!$F$7:$GK$318,$FM$2,FALSE)),"",VLOOKUP($B150,'[1]1718  Exp_Rev Access'!$F$7:$GK$318,$FM$2,FALSE))</f>
        <v>0</v>
      </c>
      <c r="FN150" s="90">
        <f>IF(ISNA(VLOOKUP($B150,'[1]1718  Exp_Rev Access'!$F$7:$GK$318,$FN$2,FALSE)),"",VLOOKUP($B150,'[1]1718  Exp_Rev Access'!$F$7:$GK$318,$FN$2,FALSE))</f>
        <v>0</v>
      </c>
      <c r="FO150" s="90">
        <f>IF(ISNA(VLOOKUP($B150,'[1]1718  Exp_Rev Access'!$F$7:$GK$318,$FO$2,FALSE)),"",VLOOKUP($B150,'[1]1718  Exp_Rev Access'!$F$7:$GK$318,$FO$2,FALSE))</f>
        <v>0</v>
      </c>
      <c r="FP150" s="90">
        <f>IF(ISNA(VLOOKUP($B150,'[1]1718  Exp_Rev Access'!$F$7:$GK$318,$FP$2,FALSE)),"",VLOOKUP($B150,'[1]1718  Exp_Rev Access'!$F$7:$GK$318,$FP$2,FALSE))</f>
        <v>0</v>
      </c>
      <c r="FQ150" s="90">
        <f>IF(ISNA(VLOOKUP($B150,'[1]1718  Exp_Rev Access'!$F$7:$GK$318,$FQ$2,FALSE)),"",VLOOKUP($B150,'[1]1718  Exp_Rev Access'!$F$7:$GK$318,$FQ$2,FALSE))</f>
        <v>0</v>
      </c>
      <c r="FR150" s="90">
        <f>IF(ISNA(VLOOKUP($B150,'[1]1718  Exp_Rev Access'!$F$7:$GK$318,$FR$2,FALSE)),"",VLOOKUP($B150,'[1]1718  Exp_Rev Access'!$F$7:$GK$318,$FR$2,FALSE))</f>
        <v>48548.21</v>
      </c>
      <c r="FS150" s="56">
        <f t="shared" si="481"/>
        <v>1527682.1400000001</v>
      </c>
      <c r="FT150" s="92">
        <f t="shared" si="482"/>
        <v>2.5685609538358321E-2</v>
      </c>
      <c r="FU150" s="94">
        <f t="shared" si="483"/>
        <v>339.01105787687879</v>
      </c>
      <c r="FV150" s="95">
        <f>IF(ISNA(VLOOKUP($B150,'[1]1718  Exp_Rev Access'!$F$7:$GK$318,$FV$2,FALSE)),"",VLOOKUP($B150,'[1]1718  Exp_Rev Access'!$F$7:$GK$318,$FV$2,FALSE))</f>
        <v>0</v>
      </c>
      <c r="FW150" s="95">
        <f>IF(ISNA(VLOOKUP($B150,'[1]1718  Exp_Rev Access'!$F$7:$GK$318,$FW$2,FALSE)),"",VLOOKUP($B150,'[1]1718  Exp_Rev Access'!$F$7:$GK$318,$FW$2,FALSE))</f>
        <v>0</v>
      </c>
      <c r="FX150" s="95">
        <f>IF(ISNA(VLOOKUP($B150,'[1]1718  Exp_Rev Access'!$F$7:$GK$318,$FX$2,FALSE)),"",VLOOKUP($B150,'[1]1718  Exp_Rev Access'!$F$7:$GK$318,$FX$2,FALSE))</f>
        <v>0</v>
      </c>
      <c r="FY150" s="95">
        <f>IF(ISNA(VLOOKUP($B150,'[1]1718  Exp_Rev Access'!$F$7:$GK$318,$FY$2,FALSE)),"",VLOOKUP($B150,'[1]1718  Exp_Rev Access'!$F$7:$GK$318,$FY$2,FALSE))</f>
        <v>0</v>
      </c>
      <c r="FZ150" s="95">
        <f>IF(ISNA(VLOOKUP($B150,'[1]1718  Exp_Rev Access'!$F$7:$GK$318,$FZ$2,FALSE)),"",VLOOKUP($B150,'[1]1718  Exp_Rev Access'!$F$7:$GK$318,$FZ$2,FALSE))</f>
        <v>0</v>
      </c>
      <c r="GA150" s="95">
        <f>IF(ISNA(VLOOKUP($B150,'[1]1718  Exp_Rev Access'!$F$7:$GK$318,$GA$2,FALSE)),"",VLOOKUP($B150,'[1]1718  Exp_Rev Access'!$F$7:$GK$318,$GA$2,FALSE))</f>
        <v>0</v>
      </c>
      <c r="GB150" s="95">
        <f>IF(ISNA(VLOOKUP($B150,'[1]1718  Exp_Rev Access'!$F$7:$GK$318,$GB$2,FALSE)),"",VLOOKUP($B150,'[1]1718  Exp_Rev Access'!$F$7:$GK$318,$GB$2,FALSE))</f>
        <v>0</v>
      </c>
      <c r="GC150" s="95">
        <f>IF(ISNA(VLOOKUP($B150,'[1]1718  Exp_Rev Access'!$F$7:$GK$318,$GC$2,FALSE)),"",VLOOKUP($B150,'[1]1718  Exp_Rev Access'!$F$7:$GK$318,$GC$2,FALSE))</f>
        <v>0</v>
      </c>
      <c r="GD150" s="95">
        <f>IF(ISNA(VLOOKUP($B150,'[1]1718  Exp_Rev Access'!$F$7:$GK$318,$GD$2,FALSE)),"",VLOOKUP($B150,'[1]1718  Exp_Rev Access'!$F$7:$GK$318,$GD$2,FALSE))</f>
        <v>15813.75</v>
      </c>
      <c r="GE150" s="95">
        <f>IF(ISNA(VLOOKUP($B150,'[1]1718  Exp_Rev Access'!$F$7:$GK$318,$GE$2,FALSE)),"",VLOOKUP($B150,'[1]1718  Exp_Rev Access'!$F$7:$GK$318,$GE$2,FALSE))</f>
        <v>0</v>
      </c>
      <c r="GF150" s="95">
        <f>IF(ISNA(VLOOKUP($B150,'[1]1718  Exp_Rev Access'!$F$7:$GK$318,$GF$2,FALSE)),"",VLOOKUP($B150,'[1]1718  Exp_Rev Access'!$F$7:$GK$318,$GF$2,FALSE))</f>
        <v>51444.35</v>
      </c>
      <c r="GG150" s="95">
        <f>IF(ISNA(VLOOKUP($B150,'[1]1718  Exp_Rev Access'!$F$7:$GK$318,$GG$2,FALSE)),"",VLOOKUP($B150,'[1]1718  Exp_Rev Access'!$F$7:$GK$318,$GG$2,FALSE))</f>
        <v>0</v>
      </c>
      <c r="GH150" s="95">
        <f>IF(ISNA(VLOOKUP($B150,'[1]1718  Exp_Rev Access'!$F$7:$GK$318,$GH$2,FALSE)),"",VLOOKUP($B150,'[1]1718  Exp_Rev Access'!$F$7:$GK$318,$GH$2,FALSE))</f>
        <v>133668.54</v>
      </c>
      <c r="GI150" s="95">
        <f>IF(ISNA(VLOOKUP($B150,'[1]1718  Exp_Rev Access'!$F$7:$GK$318,$GI$2,FALSE)),"",VLOOKUP($B150,'[1]1718  Exp_Rev Access'!$F$7:$GK$318,$GI$2,FALSE))</f>
        <v>0</v>
      </c>
      <c r="GJ150" s="95">
        <f>IF(ISNA(VLOOKUP($B150,'[1]1718  Exp_Rev Access'!$F$7:$GK$318,$GJ$2,FALSE)),"",VLOOKUP($B150,'[1]1718  Exp_Rev Access'!$F$7:$GK$318,$GJ$2,FALSE))</f>
        <v>0</v>
      </c>
      <c r="GK150" s="95">
        <f>IF(ISNA(VLOOKUP($B150,'[1]1718  Exp_Rev Access'!$F$7:$GK$318,$GK$2,FALSE)),"",VLOOKUP($B150,'[1]1718  Exp_Rev Access'!$F$7:$GK$318,$GK$2,FALSE))</f>
        <v>0</v>
      </c>
      <c r="GL150" s="95">
        <f>IF(ISNA(VLOOKUP($B150,'[1]1718  Exp_Rev Access'!$F$7:$GK$318,$GL$2,FALSE)),"",VLOOKUP($B150,'[1]1718  Exp_Rev Access'!$F$7:$GK$318,$GL$2,FALSE))</f>
        <v>1430.89</v>
      </c>
      <c r="GM150" s="95">
        <f>IF(ISNA(VLOOKUP($B150,'[1]1718  Exp_Rev Access'!$F$7:$GK$318,$GM$2,FALSE)),"",VLOOKUP($B150,'[1]1718  Exp_Rev Access'!$F$7:$GK$318,$GM$2,FALSE))</f>
        <v>0</v>
      </c>
      <c r="GN150" s="95">
        <f>IF(ISNA(VLOOKUP($B150,'[1]1718  Exp_Rev Access'!$F$7:$GK$318,$GN$2,FALSE)),"",VLOOKUP($B150,'[1]1718  Exp_Rev Access'!$F$7:$GK$318,$GN$2,FALSE))</f>
        <v>0</v>
      </c>
      <c r="GO150" s="95">
        <f>IF(ISNA(VLOOKUP($B150,'[1]1718  Exp_Rev Access'!$F$7:$GK$318,$GO$2,FALSE)),"",VLOOKUP($B150,'[1]1718  Exp_Rev Access'!$F$7:$GK$318,$GO$2,FALSE))</f>
        <v>0</v>
      </c>
      <c r="GP150" s="95">
        <f>IF(ISNA(VLOOKUP($B150,'[1]1718  Exp_Rev Access'!$F$7:$GK$318,$GP$2,FALSE)),"",VLOOKUP($B150,'[1]1718  Exp_Rev Access'!$F$7:$GK$318,$GP$2,FALSE))</f>
        <v>0</v>
      </c>
      <c r="GQ150" s="95">
        <f>IF(ISNA(VLOOKUP($B150,'[1]1718  Exp_Rev Access'!$F$7:$GK$318,$GQ$2,FALSE)),"",VLOOKUP($B150,'[1]1718  Exp_Rev Access'!$F$7:$GK$318,$GQ$2,FALSE))</f>
        <v>0</v>
      </c>
      <c r="GR150" s="95">
        <f>IF(ISNA(VLOOKUP($B150,'[1]1718  Exp_Rev Access'!$F$7:$GK$318,$GR$2,FALSE)),"",VLOOKUP($B150,'[1]1718  Exp_Rev Access'!$F$7:$GK$318,$GR$2,FALSE))</f>
        <v>0</v>
      </c>
      <c r="GS150" s="95">
        <f>IF(ISNA(VLOOKUP($B150,'[1]1718  Exp_Rev Access'!$F$7:$GK$318,$GS$2,FALSE)),"",VLOOKUP($B150,'[1]1718  Exp_Rev Access'!$F$7:$GK$318,$GS$2,FALSE))</f>
        <v>0</v>
      </c>
      <c r="GT150" s="95">
        <f>IF(ISNA(VLOOKUP($B150,'[1]1718  Exp_Rev Access'!$F$7:$GK$318,$GT$2,FALSE)),"",VLOOKUP($B150,'[1]1718  Exp_Rev Access'!$F$7:$GK$318,$GT$2,FALSE))</f>
        <v>0</v>
      </c>
      <c r="GU150" s="56">
        <f t="shared" si="484"/>
        <v>202357.53000000003</v>
      </c>
      <c r="GV150" s="92">
        <f t="shared" si="485"/>
        <v>3.4023285123478833E-3</v>
      </c>
      <c r="GW150" s="96">
        <f t="shared" si="486"/>
        <v>44.905571989374856</v>
      </c>
    </row>
    <row r="151" spans="1:222" x14ac:dyDescent="0.3">
      <c r="A151" s="73"/>
      <c r="B151" s="88" t="s">
        <v>380</v>
      </c>
      <c r="C151" s="89" t="s">
        <v>381</v>
      </c>
      <c r="D151" s="75">
        <f>IF(ISNA(VLOOKUP($B151,'[1]1718 enrollment_Rev_Exp by size'!$A$7:H488,3,FALSE)),"",VLOOKUP($B151,'[1]1718 enrollment_Rev_Exp by size'!$A$7:$G$350,3,FALSE))</f>
        <v>19587.480000000003</v>
      </c>
      <c r="E151" s="76">
        <f>IF(ISNA(VLOOKUP($B151,'[1]1718 enrollment_Rev_Exp by size'!$A$7:I488,5,FALSE)),"",VLOOKUP($B151,'[1]1718 enrollment_Rev_Exp by size'!$A$7:$G$350,5,FALSE))</f>
        <v>272171967.79000002</v>
      </c>
      <c r="F151" s="70">
        <f t="shared" si="468"/>
        <v>272171967.79000002</v>
      </c>
      <c r="G151" s="70">
        <f t="shared" si="469"/>
        <v>0</v>
      </c>
      <c r="H151" s="90">
        <f>IF(ISNA(VLOOKUP($B151,'[1]1718  Exp_Rev Access'!$F$7:$GK$318,3,FALSE)),"",VLOOKUP($B151,'[1]1718  Exp_Rev Access'!$F$7:$GK$318,3,FALSE))</f>
        <v>59276318.979999997</v>
      </c>
      <c r="I151" s="90">
        <f>IF(ISNA(VLOOKUP($B151,'[1]1718  Exp_Rev Access'!$F$7:$GK$318,4,FALSE)),"",VLOOKUP($B151,'[1]1718  Exp_Rev Access'!$F$7:$GK$318,4,FALSE))</f>
        <v>591.4</v>
      </c>
      <c r="J151" s="90">
        <f>IF(ISNA(VLOOKUP($B151,'[1]1718  Exp_Rev Access'!$F$7:$GK$318,5,FALSE)),"",VLOOKUP($B151,'[1]1718  Exp_Rev Access'!$F$7:$GK$318,5,FALSE))</f>
        <v>15</v>
      </c>
      <c r="K151" s="90">
        <f>IF(ISNA(VLOOKUP($B151,'[1]1718  Exp_Rev Access'!$F$7:$GK$318,6,FALSE)),"-",VLOOKUP($B151,'[1]1718  Exp_Rev Access'!$F$7:$GK$318,6,FALSE))</f>
        <v>0.61</v>
      </c>
      <c r="L151" s="90">
        <f>IF(ISNA(VLOOKUP($B151,'[1]1718  Exp_Rev Access'!$F$7:$GK$318,7,FALSE)),"",VLOOKUP($B151,'[1]1718  Exp_Rev Access'!$F$7:$GK$318,7,FALSE))</f>
        <v>0</v>
      </c>
      <c r="M151" s="90">
        <f>IF(ISNA(VLOOKUP($B151,'[1]1718  Exp_Rev Access'!$F$7:$GK$318,8,FALSE)),"",VLOOKUP($B151,'[1]1718  Exp_Rev Access'!$F$7:$GK$318,8,FALSE))</f>
        <v>0</v>
      </c>
      <c r="N151" s="56">
        <f t="shared" si="470"/>
        <v>59276925.989999995</v>
      </c>
      <c r="O151" s="91">
        <f t="shared" si="471"/>
        <v>0.21779217922889232</v>
      </c>
      <c r="P151" s="56">
        <f t="shared" si="472"/>
        <v>3026.2660633220803</v>
      </c>
      <c r="Q151" s="90">
        <f>IF(ISNA(VLOOKUP($B151,'[1]1718  Exp_Rev Access'!$F$7:$GK$318,10,FALSE)),"",VLOOKUP($B151,'[1]1718  Exp_Rev Access'!$F$7:$GK$318,10,FALSE))</f>
        <v>711319.15</v>
      </c>
      <c r="R151" s="90">
        <f>IF(ISNA(VLOOKUP($B151,'[1]1718  Exp_Rev Access'!$F$7:$GK$318,11,FALSE)),"",VLOOKUP($B151,'[1]1718  Exp_Rev Access'!$F$7:$GK$318,11,FALSE))</f>
        <v>0</v>
      </c>
      <c r="S151" s="90">
        <f>IF(ISNA(VLOOKUP($B151,'[1]1718  Exp_Rev Access'!$F$7:$GK$318,12,FALSE)),"",VLOOKUP($B151,'[1]1718  Exp_Rev Access'!$F$7:$GK$318,12,FALSE))</f>
        <v>0</v>
      </c>
      <c r="T151" s="90">
        <f>IF(ISNA(VLOOKUP($B151,'[1]1718  Exp_Rev Access'!$F$7:$GK$318,13,FALSE)),"",VLOOKUP($B151,'[1]1718  Exp_Rev Access'!$F$7:$GK$318,13,FALSE))</f>
        <v>28508</v>
      </c>
      <c r="U151" s="90">
        <f>IF(ISNA(VLOOKUP($B151,'[1]1718  Exp_Rev Access'!$F$7:$GK$318,14,FALSE)),"",VLOOKUP($B151,'[1]1718  Exp_Rev Access'!$F$7:$GK$318,14,FALSE))</f>
        <v>0</v>
      </c>
      <c r="V151" s="90">
        <f>IF(ISNA(VLOOKUP($B151,'[1]1718  Exp_Rev Access'!$F$7:$GK$318,15,FALSE)),"",VLOOKUP($B151,'[1]1718  Exp_Rev Access'!$F$7:$GK$318,15,FALSE))</f>
        <v>15056</v>
      </c>
      <c r="W151" s="90">
        <f>IF(ISNA(VLOOKUP($B151,'[1]1718  Exp_Rev Access'!$F$7:$GK$318,16,FALSE)),"",VLOOKUP($B151,'[1]1718  Exp_Rev Access'!$F$7:$GK$318,16,FALSE))</f>
        <v>0</v>
      </c>
      <c r="X151" s="90">
        <f>IF(ISNA(VLOOKUP($B151,'[1]1718  Exp_Rev Access'!$F$7:$GK$318,17,FALSE)),"",VLOOKUP($B151,'[1]1718  Exp_Rev Access'!$F$7:$GK$318,17,FALSE))</f>
        <v>137.5</v>
      </c>
      <c r="Y151" s="90">
        <f>IF(ISNA(VLOOKUP($B151,'[1]1718  Exp_Rev Access'!$F$7:$GK$318,18,FALSE)),"",VLOOKUP($B151,'[1]1718  Exp_Rev Access'!$F$7:$GK$318,18,FALSE))</f>
        <v>554835.71</v>
      </c>
      <c r="Z151" s="90">
        <f>IF(ISNA(VLOOKUP($B151,'[1]1718  Exp_Rev Access'!$F$7:$GK$318,19,FALSE)),"",VLOOKUP($B151,'[1]1718  Exp_Rev Access'!$F$7:$GK$318,19,FALSE))</f>
        <v>0</v>
      </c>
      <c r="AA151" s="90">
        <f>IF(ISNA(VLOOKUP($B151,'[1]1718  Exp_Rev Access'!$F$7:$GK$318,20,FALSE)),"",VLOOKUP($B151,'[1]1718  Exp_Rev Access'!$F$7:$GK$318,20,FALSE))</f>
        <v>67645.48</v>
      </c>
      <c r="AB151" s="90">
        <f>IF(ISNA(VLOOKUP($B151,'[1]1718  Exp_Rev Access'!$F$7:$GK$318,21,FALSE)),"",VLOOKUP($B151,'[1]1718  Exp_Rev Access'!$F$7:$GK$318,21,FALSE))</f>
        <v>0</v>
      </c>
      <c r="AC151" s="90">
        <f>IF(ISNA(VLOOKUP($B151,'[1]1718  Exp_Rev Access'!$F$7:$GK$318,22,FALSE)),"",VLOOKUP($B151,'[1]1718  Exp_Rev Access'!$F$7:$GK$318,22,FALSE))</f>
        <v>109633.11</v>
      </c>
      <c r="AD151" s="90">
        <f>IF(ISNA(VLOOKUP($B151,'[1]1718  Exp_Rev Access'!$F$7:$GK$318,23,FALSE)),"",VLOOKUP($B151,'[1]1718  Exp_Rev Access'!$F$7:$GK$318,23,FALSE))</f>
        <v>859566.61</v>
      </c>
      <c r="AE151" s="90">
        <f>IF(ISNA(VLOOKUP($B151,'[1]1718  Exp_Rev Access'!$F$7:$GK$318,24,FALSE)),"",VLOOKUP($B151,'[1]1718  Exp_Rev Access'!$F$7:$GK$318,24,FALSE))</f>
        <v>335495.14</v>
      </c>
      <c r="AF151" s="90">
        <f>IF(ISNA(VLOOKUP($B151,'[1]1718  Exp_Rev Access'!$F$7:$GK$318,25,FALSE)),"",VLOOKUP($B151,'[1]1718  Exp_Rev Access'!$F$7:$GK$318,25,FALSE))</f>
        <v>0</v>
      </c>
      <c r="AG151" s="90">
        <f>IF(ISNA(VLOOKUP($B151,'[1]1718  Exp_Rev Access'!$F$7:$GK$318,26,FALSE)),"",VLOOKUP($B151,'[1]1718  Exp_Rev Access'!$F$7:$GK$318,26,FALSE))</f>
        <v>380583.88</v>
      </c>
      <c r="AH151" s="90">
        <f>IF(ISNA(VLOOKUP($B151,'[1]1718  Exp_Rev Access'!$F$7:$GK$318,27,FALSE)),"",VLOOKUP($B151,'[1]1718  Exp_Rev Access'!$F$7:$GK$318,27,FALSE))</f>
        <v>26745.279999999999</v>
      </c>
      <c r="AI151" s="90">
        <f>IF(ISNA(VLOOKUP($B151,'[1]1718  Exp_Rev Access'!$F$7:$GK$318,28,FALSE)),"",VLOOKUP($B151,'[1]1718  Exp_Rev Access'!$F$7:$GK$318,28,FALSE))</f>
        <v>842386.41</v>
      </c>
      <c r="AJ151" s="90">
        <f>IF(ISNA(VLOOKUP($B151,'[1]1718  Exp_Rev Access'!$F$7:$GK$318,29,FALSE)),"",VLOOKUP($B151,'[1]1718  Exp_Rev Access'!$F$7:$GK$318,29,FALSE))</f>
        <v>8587.82</v>
      </c>
      <c r="AK151" s="90">
        <f>IF(ISNA(VLOOKUP($B151,'[1]1718  Exp_Rev Access'!$F$7:$GK$318,30,FALSE)),"",VLOOKUP($B151,'[1]1718  Exp_Rev Access'!$F$7:$GK$318,30,FALSE))</f>
        <v>674060.95</v>
      </c>
      <c r="AL151" s="90">
        <f>IF(ISNA(VLOOKUP($B151,'[1]1718  Exp_Rev Access'!$F$7:$GK$318,31,FALSE)),"",VLOOKUP($B151,'[1]1718  Exp_Rev Access'!$F$7:$GK$318,31,FALSE))</f>
        <v>315492.58</v>
      </c>
      <c r="AM151" s="56">
        <f t="shared" si="473"/>
        <v>4930053.62</v>
      </c>
      <c r="AN151" s="92">
        <f t="shared" si="474"/>
        <v>1.8113744997441786E-2</v>
      </c>
      <c r="AO151" s="71">
        <f t="shared" si="475"/>
        <v>251.69412400165817</v>
      </c>
      <c r="AP151" s="90">
        <f>IF(ISNA(VLOOKUP($B151,'[1]1718  Exp_Rev Access'!$F$7:$GK$318,33,FALSE)),"",VLOOKUP($B151,'[1]1718  Exp_Rev Access'!$F$7:$GK$318,33,FALSE))</f>
        <v>127316641.78</v>
      </c>
      <c r="AQ151" s="90">
        <f>IF(ISNA(VLOOKUP($B151,'[1]1718  Exp_Rev Access'!$F$7:$GK$318,34,FALSE)),"",VLOOKUP($B151,'[1]1718  Exp_Rev Access'!$F$7:$GK$318,34,FALSE))</f>
        <v>4535947.1900000004</v>
      </c>
      <c r="AR151" s="90">
        <f>IF(ISNA(VLOOKUP($B151,'[1]1718  Exp_Rev Access'!$F$7:$GK$318,35,FALSE)),"",VLOOKUP($B151,'[1]1718  Exp_Rev Access'!$F$7:$GK$318,35,FALSE))</f>
        <v>4036439.44</v>
      </c>
      <c r="AS151" s="90">
        <f>IF(ISNA(VLOOKUP($B151,'[1]1718  Exp_Rev Access'!$F$7:$GK$318,36,FALSE)),"",VLOOKUP($B151,'[1]1718  Exp_Rev Access'!$F$7:$GK$318,36,FALSE))</f>
        <v>0</v>
      </c>
      <c r="AT151" s="90">
        <f>IF(ISNA(VLOOKUP($B151,'[1]1718  Exp_Rev Access'!$F$7:$GK$318,37,FALSE)),"",VLOOKUP($B151,'[1]1718  Exp_Rev Access'!$F$7:$GK$318,37,FALSE))</f>
        <v>0</v>
      </c>
      <c r="AU151" s="56">
        <f t="shared" si="476"/>
        <v>135889028.41</v>
      </c>
      <c r="AV151" s="93">
        <f t="shared" si="477"/>
        <v>0.49927635646463053</v>
      </c>
      <c r="AW151" s="56">
        <f t="shared" si="478"/>
        <v>6937.5452283805762</v>
      </c>
      <c r="AX151" s="90">
        <f>IF(ISNA(VLOOKUP($B151,'[1]1718  Exp_Rev Access'!$F$7:$GK$318,39,FALSE)),"",VLOOKUP($B151,'[1]1718  Exp_Rev Access'!$F$7:$GK$318,39,FALSE))</f>
        <v>0</v>
      </c>
      <c r="AY151" s="90">
        <f>IF(ISNA(VLOOKUP($B151,'[1]1718  Exp_Rev Access'!$F$7:$GK$318,40,FALSE)),"",VLOOKUP($B151,'[1]1718  Exp_Rev Access'!$F$7:$GK$318,40,FALSE))</f>
        <v>18496913.149999999</v>
      </c>
      <c r="AZ151" s="90">
        <f>IF(ISNA(VLOOKUP($B151,'[1]1718  Exp_Rev Access'!$F$7:$GK$318,41,FALSE)),"",VLOOKUP($B151,'[1]1718  Exp_Rev Access'!$F$7:$GK$318,41,FALSE))</f>
        <v>1309280.8799999999</v>
      </c>
      <c r="BA151" s="90">
        <f>IF(ISNA(VLOOKUP($B151,'[1]1718  Exp_Rev Access'!$F$7:$GK$318,42,FALSE)),"",VLOOKUP($B151,'[1]1718  Exp_Rev Access'!$F$7:$GK$318,42,FALSE))</f>
        <v>0</v>
      </c>
      <c r="BB151" s="90">
        <f>IF(ISNA(VLOOKUP($B151,'[1]1718  Exp_Rev Access'!$F$7:$GK$318,43,FALSE)),"",VLOOKUP($B151,'[1]1718  Exp_Rev Access'!$F$7:$GK$318,43,FALSE))</f>
        <v>0</v>
      </c>
      <c r="BC151" s="90">
        <f>IF(ISNA(VLOOKUP($B151,'[1]1718  Exp_Rev Access'!$F$7:$GK$318,44,FALSE)),"",VLOOKUP($B151,'[1]1718  Exp_Rev Access'!$F$7:$GK$318,44,FALSE))</f>
        <v>10092985.279999999</v>
      </c>
      <c r="BD151" s="90">
        <f>IF(ISNA(VLOOKUP($B151,'[1]1718  Exp_Rev Access'!$F$7:$GK$318,45,FALSE)),"",VLOOKUP($B151,'[1]1718  Exp_Rev Access'!$F$7:$GK$318,45,FALSE))</f>
        <v>0</v>
      </c>
      <c r="BE151" s="90">
        <f>IF(ISNA(VLOOKUP($B151,'[1]1718  Exp_Rev Access'!$F$7:$GK$318,46,FALSE)),"",VLOOKUP($B151,'[1]1718  Exp_Rev Access'!$F$7:$GK$318,46,FALSE))</f>
        <v>2184803.6800000002</v>
      </c>
      <c r="BF151" s="90">
        <f>IF(ISNA(VLOOKUP($B151,'[1]1718  Exp_Rev Access'!$F$7:$GK$318,47,FALSE)),"",VLOOKUP($B151,'[1]1718  Exp_Rev Access'!$F$7:$GK$318,47,FALSE))</f>
        <v>0</v>
      </c>
      <c r="BG151" s="90">
        <f>IF(ISNA(VLOOKUP($B151,'[1]1718  Exp_Rev Access'!$F$7:$GK$318,48,FALSE)),"",VLOOKUP($B151,'[1]1718  Exp_Rev Access'!$F$7:$GK$318,48,FALSE))</f>
        <v>6354663.4699999997</v>
      </c>
      <c r="BH151" s="90">
        <f>IF(ISNA(VLOOKUP($B151,'[1]1718  Exp_Rev Access'!$F$7:$GK$318,49,FALSE)),"",VLOOKUP($B151,'[1]1718  Exp_Rev Access'!$F$7:$GK$318,49,FALSE))</f>
        <v>432718.06</v>
      </c>
      <c r="BI151" s="90">
        <f>IF(ISNA(VLOOKUP($B151,'[1]1718  Exp_Rev Access'!$F$7:$GK$318,50,FALSE)),"",VLOOKUP($B151,'[1]1718  Exp_Rev Access'!$F$7:$GK$318,50,FALSE))</f>
        <v>0</v>
      </c>
      <c r="BJ151" s="90">
        <f>IF(ISNA(VLOOKUP($B151,'[1]1718  Exp_Rev Access'!$F$7:$GK$318,51,FALSE)),"",VLOOKUP($B151,'[1]1718  Exp_Rev Access'!$F$7:$GK$318,51,FALSE))</f>
        <v>198282.14</v>
      </c>
      <c r="BK151" s="90">
        <f>IF(ISNA(VLOOKUP($B151,'[1]1718  Exp_Rev Access'!$F$7:$GK$318,52,FALSE)),"",VLOOKUP($B151,'[1]1718  Exp_Rev Access'!$F$7:$GK$318,52,FALSE))</f>
        <v>6179164.5700000003</v>
      </c>
      <c r="BL151" s="90">
        <f>IF(ISNA(VLOOKUP($B151,'[1]1718  Exp_Rev Access'!$F$7:$GK$318,53,FALSE)),"",VLOOKUP($B151,'[1]1718  Exp_Rev Access'!$F$7:$GK$318,53,FALSE))</f>
        <v>1363460.7</v>
      </c>
      <c r="BM151" s="90">
        <f>IF(ISNA(VLOOKUP($B151,'[1]1718  Exp_Rev Access'!$F$7:$GK$318,54,FALSE)),"",VLOOKUP($B151,'[1]1718  Exp_Rev Access'!$F$7:$GK$318,54,FALSE))</f>
        <v>14727.83</v>
      </c>
      <c r="BN151" s="90">
        <f>IF(ISNA(VLOOKUP($B151,'[1]1718  Exp_Rev Access'!$F$7:$GK$318,55,FALSE)),"",VLOOKUP($B151,'[1]1718  Exp_Rev Access'!$F$7:$GK$318,55,FALSE))</f>
        <v>0</v>
      </c>
      <c r="BO151" s="90">
        <f>IF(ISNA(VLOOKUP($B151,'[1]1718  Exp_Rev Access'!$F$7:$GK$318,56,FALSE)),"",VLOOKUP($B151,'[1]1718  Exp_Rev Access'!$F$7:$GK$318,56,FALSE))</f>
        <v>0</v>
      </c>
      <c r="BP151" s="90">
        <f>IF(ISNA(VLOOKUP($B151,'[1]1718  Exp_Rev Access'!$F$7:$GK$318,57,FALSE)),"",VLOOKUP($B151,'[1]1718  Exp_Rev Access'!$F$7:$GK$318,57,FALSE))</f>
        <v>0</v>
      </c>
      <c r="BQ151" s="90">
        <f>IF(ISNA(VLOOKUP($B151,'[1]1718  Exp_Rev Access'!$F$7:$GK$318,58,FALSE)),"",VLOOKUP($B151,'[1]1718  Exp_Rev Access'!$F$7:$GK$318,58,FALSE))</f>
        <v>0</v>
      </c>
      <c r="BR151" s="90">
        <f>IF(ISNA(VLOOKUP($B151,'[1]1718  Exp_Rev Access'!$F$7:$GK$318,59,FALSE)),"",VLOOKUP($B151,'[1]1718  Exp_Rev Access'!$F$7:$GK$318,59,FALSE))</f>
        <v>0</v>
      </c>
      <c r="BS151" s="90">
        <f>IF(ISNA(VLOOKUP($B151,'[1]1718  Exp_Rev Access'!$F$7:$GK$318,60,FALSE)),"",VLOOKUP($B151,'[1]1718  Exp_Rev Access'!$F$7:$GK$318,60,FALSE))</f>
        <v>0</v>
      </c>
      <c r="BT151" s="90">
        <f>IF(ISNA(VLOOKUP($B151,'[1]1718  Exp_Rev Access'!$F$7:$GK$318,61,FALSE)),"",VLOOKUP($B151,'[1]1718  Exp_Rev Access'!$F$7:$GK$318,61,FALSE))</f>
        <v>0</v>
      </c>
      <c r="BU151" s="90">
        <f>IF(ISNA(VLOOKUP($B151,'[1]1718  Exp_Rev Access'!$F$7:$GK$318,62,FALSE)),"",VLOOKUP($B151,'[1]1718  Exp_Rev Access'!$F$7:$GK$318,62,FALSE))</f>
        <v>0</v>
      </c>
      <c r="BV151" s="56">
        <f t="shared" si="449"/>
        <v>46626999.759999998</v>
      </c>
      <c r="BW151" s="92">
        <f t="shared" si="479"/>
        <v>0.17131448230545196</v>
      </c>
      <c r="BX151" s="71">
        <f t="shared" si="480"/>
        <v>2380.4491317923485</v>
      </c>
      <c r="BY151" s="90">
        <f>IF(ISNA(VLOOKUP($B151,'[1]1718  Exp_Rev Access'!$F$7:$GK$318,64,FALSE)),"",VLOOKUP($B151,'[1]1718  Exp_Rev Access'!$F$7:$GK$318,64,FALSE))</f>
        <v>0</v>
      </c>
      <c r="BZ151" s="90">
        <f>IF(ISNA(VLOOKUP($B151,'[1]1718  Exp_Rev Access'!$F$7:$GK$318,65,FALSE)),"",VLOOKUP($B151,'[1]1718  Exp_Rev Access'!$F$7:$GK$318,65,FALSE))</f>
        <v>0</v>
      </c>
      <c r="CA151" s="90">
        <f>IF(ISNA(VLOOKUP($B151,'[1]1718  Exp_Rev Access'!$F$7:$GK$318,66,FALSE)),"",VLOOKUP($B151,'[1]1718  Exp_Rev Access'!$F$7:$GK$318,66,FALSE))</f>
        <v>0</v>
      </c>
      <c r="CB151" s="90">
        <f>IF(ISNA(VLOOKUP($B151,'[1]1718  Exp_Rev Access'!$F$7:$GK$318,67,FALSE)),"",VLOOKUP($B151,'[1]1718  Exp_Rev Access'!$F$7:$GK$318,67,FALSE))</f>
        <v>0</v>
      </c>
      <c r="CC151" s="90">
        <f>IF(ISNA(VLOOKUP($B151,'[1]1718  Exp_Rev Access'!$F$7:$GK$318,68,FALSE)),"",VLOOKUP($B151,'[1]1718  Exp_Rev Access'!$F$7:$GK$318,68,FALSE))</f>
        <v>12693.02</v>
      </c>
      <c r="CD151" s="90">
        <f>IF(ISNA(VLOOKUP($B151,'[1]1718  Exp_Rev Access'!$F$7:$GK$318,69,FALSE)),"",VLOOKUP($B151,'[1]1718  Exp_Rev Access'!$F$7:$GK$318,69,FALSE))</f>
        <v>0</v>
      </c>
      <c r="CE151" s="56">
        <f t="shared" si="437"/>
        <v>12693.02</v>
      </c>
      <c r="CF151" s="92">
        <f t="shared" si="450"/>
        <v>4.6636029797872373E-5</v>
      </c>
      <c r="CG151" s="78">
        <f t="shared" si="451"/>
        <v>0.6480169986133999</v>
      </c>
      <c r="CH151" s="90">
        <f>IF(ISNA(VLOOKUP($B151,'[1]1718  Exp_Rev Access'!$F$7:$GK$318,$CH$2,FALSE)),"",VLOOKUP($B151,'[1]1718  Exp_Rev Access'!$F$7:$GK$318,$CH$2,FALSE))</f>
        <v>255.19</v>
      </c>
      <c r="CI151" s="90">
        <f>IF(ISNA(VLOOKUP($B151,'[1]1718  Exp_Rev Access'!$F$7:$GK$318,$CI$2,FALSE)),"",VLOOKUP($B151,'[1]1718  Exp_Rev Access'!$F$7:$GK$318,$CI$2,FALSE))</f>
        <v>0</v>
      </c>
      <c r="CJ151" s="90">
        <f>IF(ISNA(VLOOKUP($B151,'[1]1718  Exp_Rev Access'!$F$7:$GK$318,$CJ$2,FALSE)),"",VLOOKUP($B151,'[1]1718  Exp_Rev Access'!$F$7:$GK$318,$CJ$2,FALSE))</f>
        <v>0</v>
      </c>
      <c r="CK151" s="90">
        <f>IF(ISNA(VLOOKUP($B151,'[1]1718  Exp_Rev Access'!$F$7:$GK$318,$CK$2,FALSE)),"",VLOOKUP($B151,'[1]1718  Exp_Rev Access'!$F$7:$GK$318,$CK$2,FALSE))</f>
        <v>0</v>
      </c>
      <c r="CL151" s="90">
        <f>IF(ISNA(VLOOKUP($B151,'[1]1718  Exp_Rev Access'!$F$7:$GK$318,$CL$2,FALSE)),"",VLOOKUP($B151,'[1]1718  Exp_Rev Access'!$F$7:$GK$318,$CL$2,FALSE))</f>
        <v>0</v>
      </c>
      <c r="CM151" s="90">
        <f>IF(ISNA(VLOOKUP($B151,'[1]1718  Exp_Rev Access'!$F$7:$GK$318,$CM$2,FALSE)),"",VLOOKUP($B151,'[1]1718  Exp_Rev Access'!$F$7:$GK$318,$CM$2,FALSE))</f>
        <v>0</v>
      </c>
      <c r="CN151" s="90">
        <f>IF(ISNA(VLOOKUP($B151,'[1]1718  Exp_Rev Access'!$F$7:$GK$318,$CN$2,FALSE)),"",VLOOKUP($B151,'[1]1718  Exp_Rev Access'!$F$7:$GK$318,$CN$2,FALSE))</f>
        <v>0</v>
      </c>
      <c r="CO151" s="90">
        <f>IF(ISNA(VLOOKUP($B151,'[1]1718  Exp_Rev Access'!$F$7:$GK$318,$CO$2,FALSE)),"",VLOOKUP($B151,'[1]1718  Exp_Rev Access'!$F$7:$GK$318,$CO$2,FALSE))</f>
        <v>0</v>
      </c>
      <c r="CP151" s="90">
        <f>IF(ISNA(VLOOKUP($B151,'[1]1718  Exp_Rev Access'!$F$7:$GK$318,$CP$2,FALSE)),"",VLOOKUP($B151,'[1]1718  Exp_Rev Access'!$F$7:$GK$318,$CP$2,FALSE))</f>
        <v>0</v>
      </c>
      <c r="CQ151" s="90">
        <f>IF(ISNA(VLOOKUP($B151,'[1]1718  Exp_Rev Access'!$F$7:$GK$318,$CQ$2,FALSE)),"",VLOOKUP($B151,'[1]1718  Exp_Rev Access'!$F$7:$GK$318,$CQ$2,FALSE))</f>
        <v>4540150.82</v>
      </c>
      <c r="CR151" s="90">
        <f>IF(ISNA(VLOOKUP($B151,'[1]1718  Exp_Rev Access'!$F$7:$GK$318,$CR$2,FALSE)),"",VLOOKUP($B151,'[1]1718  Exp_Rev Access'!$F$7:$GK$318,$CR$2,FALSE))</f>
        <v>0</v>
      </c>
      <c r="CS151" s="90">
        <f>IF(ISNA(VLOOKUP($B151,'[1]1718  Exp_Rev Access'!$F$7:$GK$318,$CS$2,FALSE)),"",VLOOKUP($B151,'[1]1718  Exp_Rev Access'!$F$7:$GK$318,$CS$2,FALSE))</f>
        <v>104207.31</v>
      </c>
      <c r="CT151" s="90">
        <f>IF(ISNA(VLOOKUP($B151,'[1]1718  Exp_Rev Access'!$F$7:$GK$318,$CT$2,FALSE)),"",VLOOKUP($B151,'[1]1718  Exp_Rev Access'!$F$7:$GK$318,$CT$2,FALSE))</f>
        <v>62881</v>
      </c>
      <c r="CU151" s="90">
        <f>IF(ISNA(VLOOKUP($B151,'[1]1718  Exp_Rev Access'!$F$7:$GK$318,$CU$2,FALSE)),"",VLOOKUP($B151,'[1]1718  Exp_Rev Access'!$F$7:$GK$318,$CU$2,FALSE))</f>
        <v>6319154.8799999999</v>
      </c>
      <c r="CV151" s="90">
        <f>IF(ISNA(VLOOKUP($B151,'[1]1718  Exp_Rev Access'!$F$7:$GK$318,$CV$2,FALSE)),"",VLOOKUP($B151,'[1]1718  Exp_Rev Access'!$F$7:$GK$318,$CV$2,FALSE))</f>
        <v>859680.35</v>
      </c>
      <c r="CW151" s="90">
        <f>IF(ISNA(VLOOKUP($B151,'[1]1718  Exp_Rev Access'!$F$7:$GK$318,$CW$2,FALSE)),"",VLOOKUP($B151,'[1]1718  Exp_Rev Access'!$F$7:$GK$318,$CW$2,FALSE))</f>
        <v>0</v>
      </c>
      <c r="CX151" s="90">
        <f>IF(ISNA(VLOOKUP($B151,'[1]1718  Exp_Rev Access'!$F$7:$GK$318,$CX$2,FALSE)),"",VLOOKUP($B151,'[1]1718  Exp_Rev Access'!$F$7:$GK$318,$CX$2,FALSE))</f>
        <v>0</v>
      </c>
      <c r="CY151" s="90">
        <f>IF(ISNA(VLOOKUP($B151,'[1]1718  Exp_Rev Access'!$F$7:$GK$318,$CY$2,FALSE)),"",VLOOKUP($B151,'[1]1718  Exp_Rev Access'!$F$7:$GK$318,$CY$2,FALSE))</f>
        <v>0</v>
      </c>
      <c r="CZ151" s="90">
        <f>IF(ISNA(VLOOKUP($B151,'[1]1718  Exp_Rev Access'!$F$7:$GK$318,$CZ$2,FALSE)),"",VLOOKUP($B151,'[1]1718  Exp_Rev Access'!$F$7:$GK$318,$CZ$2,FALSE))</f>
        <v>0</v>
      </c>
      <c r="DA151" s="90">
        <f>IF(ISNA(VLOOKUP($B151,'[1]1718  Exp_Rev Access'!$F$7:$GK$318,$DA$2,FALSE)),"",VLOOKUP($B151,'[1]1718  Exp_Rev Access'!$F$7:$GK$318,$DA$2,FALSE))</f>
        <v>0</v>
      </c>
      <c r="DB151" s="90">
        <f>IF(ISNA(VLOOKUP($B151,'[1]1718  Exp_Rev Access'!$F$7:$GK$318,$DB$2,FALSE)),"",VLOOKUP($B151,'[1]1718  Exp_Rev Access'!$F$7:$GK$318,$DB$2,FALSE))</f>
        <v>719933.52</v>
      </c>
      <c r="DC151" s="90">
        <f>IF(ISNA(VLOOKUP($B151,'[1]1718  Exp_Rev Access'!$F$7:$GK$318,$DC$2,FALSE)),"",VLOOKUP($B151,'[1]1718  Exp_Rev Access'!$F$7:$GK$318,$DC$2,FALSE))</f>
        <v>0</v>
      </c>
      <c r="DD151" s="90">
        <f>IF(ISNA(VLOOKUP($B151,'[1]1718  Exp_Rev Access'!$F$7:$GK$318,$DD$2,FALSE)),"",VLOOKUP($B151,'[1]1718  Exp_Rev Access'!$F$7:$GK$318,$DD$2,FALSE))</f>
        <v>0</v>
      </c>
      <c r="DE151" s="90">
        <f>IF(ISNA(VLOOKUP($B151,'[1]1718  Exp_Rev Access'!$F$7:$GK$318,$DE$2,FALSE)),"",VLOOKUP($B151,'[1]1718  Exp_Rev Access'!$F$7:$GK$318,$DE$2,FALSE))</f>
        <v>0</v>
      </c>
      <c r="DF151" s="90">
        <f>IF(ISNA(VLOOKUP($B151,'[1]1718  Exp_Rev Access'!$F$7:$GK$318,$DF$2,FALSE)),"",VLOOKUP($B151,'[1]1718  Exp_Rev Access'!$F$7:$GK$318,$DF$2,FALSE))</f>
        <v>0</v>
      </c>
      <c r="DG151" s="90">
        <f>IF(ISNA(VLOOKUP($B151,'[1]1718  Exp_Rev Access'!$F$7:$GK$318,$DG$2,FALSE)),"",VLOOKUP($B151,'[1]1718  Exp_Rev Access'!$F$7:$GK$318,$DG$2,FALSE))</f>
        <v>103192.91</v>
      </c>
      <c r="DH151" s="90">
        <f>IF(ISNA(VLOOKUP($B151,'[1]1718  Exp_Rev Access'!$F$7:$GK$318,$DH$2,FALSE)),"",VLOOKUP($B151,'[1]1718  Exp_Rev Access'!$F$7:$GK$318,$DH$2,FALSE))</f>
        <v>141943.60999999999</v>
      </c>
      <c r="DI151" s="90">
        <f>IF(ISNA(VLOOKUP($B151,'[1]1718  Exp_Rev Access'!$F$7:$GK$318,$DI$2,FALSE)),"",VLOOKUP($B151,'[1]1718  Exp_Rev Access'!$F$7:$GK$318,$DI$2,FALSE))</f>
        <v>7531898.6500000004</v>
      </c>
      <c r="DJ151" s="90">
        <f>IF(ISNA(VLOOKUP($B151,'[1]1718  Exp_Rev Access'!$F$7:$GK$318,$DJ$2,FALSE)),"",VLOOKUP($B151,'[1]1718  Exp_Rev Access'!$F$7:$GK$318,$DJ$2,FALSE))</f>
        <v>0</v>
      </c>
      <c r="DK151" s="90">
        <f>IF(ISNA(VLOOKUP($B151,'[1]1718  Exp_Rev Access'!$F$7:$GK$318,$DK$2,FALSE)),"",VLOOKUP($B151,'[1]1718  Exp_Rev Access'!$F$7:$GK$318,$DK$2,FALSE))</f>
        <v>1164589.3899999999</v>
      </c>
      <c r="DL151" s="90">
        <f>IF(ISNA(VLOOKUP($B151,'[1]1718  Exp_Rev Access'!$F$7:$GK$318,$DL$2,FALSE)),"",VLOOKUP($B151,'[1]1718  Exp_Rev Access'!$F$7:$GK$318,$DL$2,FALSE))</f>
        <v>0</v>
      </c>
      <c r="DM151" s="90">
        <f>IF(ISNA(VLOOKUP($B151,'[1]1718  Exp_Rev Access'!$F$7:$GK$318,$DM$2,FALSE)),"",VLOOKUP($B151,'[1]1718  Exp_Rev Access'!$F$7:$GK$318,$DM$2,FALSE))</f>
        <v>0</v>
      </c>
      <c r="DN151" s="90">
        <f>IF(ISNA(VLOOKUP($B151,'[1]1718  Exp_Rev Access'!$F$7:$GK$318,$DN$2,FALSE)),"",VLOOKUP($B151,'[1]1718  Exp_Rev Access'!$F$7:$GK$318,$DN$2,FALSE))</f>
        <v>0</v>
      </c>
      <c r="DO151" s="90">
        <f>IF(ISNA(VLOOKUP($B151,'[1]1718  Exp_Rev Access'!$F$7:$GK$318,$DO$2,FALSE)),"",VLOOKUP($B151,'[1]1718  Exp_Rev Access'!$F$7:$GK$318,$DO$2,FALSE))</f>
        <v>0</v>
      </c>
      <c r="DP151" s="90">
        <f>IF(ISNA(VLOOKUP($B151,'[1]1718  Exp_Rev Access'!$F$7:$GK$318,$DP$2,FALSE)),"",VLOOKUP($B151,'[1]1718  Exp_Rev Access'!$F$7:$GK$318,$DP$2,FALSE))</f>
        <v>0</v>
      </c>
      <c r="DQ151" s="90">
        <f>IF(ISNA(VLOOKUP($B151,'[1]1718  Exp_Rev Access'!$F$7:$GK$318,$DQ$2,FALSE)),"",VLOOKUP($B151,'[1]1718  Exp_Rev Access'!$F$7:$GK$318,$DQ$2,FALSE))</f>
        <v>0</v>
      </c>
      <c r="DR151" s="90">
        <f>IF(ISNA(VLOOKUP($B151,'[1]1718  Exp_Rev Access'!$F$7:$GK$318,$DR$2,FALSE)),"",VLOOKUP($B151,'[1]1718  Exp_Rev Access'!$F$7:$GK$318,$DR$2,FALSE))</f>
        <v>0</v>
      </c>
      <c r="DS151" s="90">
        <f>IF(ISNA(VLOOKUP($B151,'[1]1718  Exp_Rev Access'!$F$7:$GK$318,$DS$2,FALSE)),"",VLOOKUP($B151,'[1]1718  Exp_Rev Access'!$F$7:$GK$318,$DS$2,FALSE))</f>
        <v>0</v>
      </c>
      <c r="DT151" s="90">
        <f>IF(ISNA(VLOOKUP($B151,'[1]1718  Exp_Rev Access'!$F$7:$GK$318,$DT$2,FALSE)),"",VLOOKUP($B151,'[1]1718  Exp_Rev Access'!$F$7:$GK$318,$DT$2,FALSE))</f>
        <v>0</v>
      </c>
      <c r="DU151" s="90">
        <f>IF(ISNA(VLOOKUP($B151,'[1]1718  Exp_Rev Access'!$F$7:$GK$318,$DU$2,FALSE)),"",VLOOKUP($B151,'[1]1718  Exp_Rev Access'!$F$7:$GK$318,$DU$2,FALSE))</f>
        <v>0</v>
      </c>
      <c r="DV151" s="90">
        <f>IF(ISNA(VLOOKUP($B151,'[1]1718  Exp_Rev Access'!$F$7:$GK$318,$DV$2,FALSE)),"",VLOOKUP($B151,'[1]1718  Exp_Rev Access'!$F$7:$GK$318,$DV$2,FALSE))</f>
        <v>0</v>
      </c>
      <c r="DW151" s="90">
        <f>IF(ISNA(VLOOKUP($B151,'[1]1718  Exp_Rev Access'!$F$7:$GK$318,$DW$2,FALSE)),"",VLOOKUP($B151,'[1]1718  Exp_Rev Access'!$F$7:$GK$318,$DW$2,FALSE))</f>
        <v>0</v>
      </c>
      <c r="DX151" s="90">
        <f>IF(ISNA(VLOOKUP($B151,'[1]1718  Exp_Rev Access'!$F$7:$GK$318,$DX$2,FALSE)),"",VLOOKUP($B151,'[1]1718  Exp_Rev Access'!$F$7:$GK$318,$DX$2,FALSE))</f>
        <v>0</v>
      </c>
      <c r="DY151" s="90">
        <f>IF(ISNA(VLOOKUP($B151,'[1]1718  Exp_Rev Access'!$F$7:$GK$318,$DY$2,FALSE)),"",VLOOKUP($B151,'[1]1718  Exp_Rev Access'!$F$7:$GK$318,$DY$2,FALSE))</f>
        <v>0</v>
      </c>
      <c r="DZ151" s="90">
        <f>IF(ISNA(VLOOKUP($B151,'[1]1718  Exp_Rev Access'!$F$7:$GK$318,$DZ$2,FALSE)),"",VLOOKUP($B151,'[1]1718  Exp_Rev Access'!$F$7:$GK$318,$DZ$2,FALSE))</f>
        <v>0</v>
      </c>
      <c r="EA151" s="90">
        <f>IF(ISNA(VLOOKUP($B151,'[1]1718  Exp_Rev Access'!$F$7:$GK$318,$EA$2,FALSE)),"",VLOOKUP($B151,'[1]1718  Exp_Rev Access'!$F$7:$GK$318,$EA$2,FALSE))</f>
        <v>0</v>
      </c>
      <c r="EB151" s="90">
        <f>IF(ISNA(VLOOKUP($B151,'[1]1718  Exp_Rev Access'!$F$7:$GK$318,$EB$2,FALSE)),"",VLOOKUP($B151,'[1]1718  Exp_Rev Access'!$F$7:$GK$318,$EB$2,FALSE))</f>
        <v>0</v>
      </c>
      <c r="EC151" s="90">
        <f>IF(ISNA(VLOOKUP($B151,'[1]1718  Exp_Rev Access'!$F$7:$GK$318,$EC$2,FALSE)),"",VLOOKUP($B151,'[1]1718  Exp_Rev Access'!$F$7:$GK$318,$EC$2,FALSE))</f>
        <v>0</v>
      </c>
      <c r="ED151" s="90">
        <f>IF(ISNA(VLOOKUP($B151,'[1]1718  Exp_Rev Access'!$F$7:$GK$318,$ED$2,FALSE)),"",VLOOKUP($B151,'[1]1718  Exp_Rev Access'!$F$7:$GK$318,$ED$2,FALSE))</f>
        <v>0</v>
      </c>
      <c r="EE151" s="90">
        <f>IF(ISNA(VLOOKUP($B151,'[1]1718  Exp_Rev Access'!$F$7:$GK$318,$EE$2,FALSE)),"",VLOOKUP($B151,'[1]1718  Exp_Rev Access'!$F$7:$GK$318,$EE$2,FALSE))</f>
        <v>0</v>
      </c>
      <c r="EF151" s="90">
        <f>IF(ISNA(VLOOKUP($B151,'[1]1718  Exp_Rev Access'!$F$7:$GK$318,$EF$2,FALSE)),"",VLOOKUP($B151,'[1]1718  Exp_Rev Access'!$F$7:$GK$318,$EF$2,FALSE))</f>
        <v>0</v>
      </c>
      <c r="EG151" s="90">
        <f>IF(ISNA(VLOOKUP($B151,'[1]1718  Exp_Rev Access'!$F$7:$GK$318,$EG$2,FALSE)),"",VLOOKUP($B151,'[1]1718  Exp_Rev Access'!$F$7:$GK$318,$EG$2,FALSE))</f>
        <v>101757.37</v>
      </c>
      <c r="EH151" s="90">
        <f>IF(ISNA(VLOOKUP($B151,'[1]1718  Exp_Rev Access'!$F$7:$GK$318,$EH$2,FALSE)),"",VLOOKUP($B151,'[1]1718  Exp_Rev Access'!$F$7:$GK$318,$EH$2,FALSE))</f>
        <v>0</v>
      </c>
      <c r="EI151" s="90">
        <f>IF(ISNA(VLOOKUP($B151,'[1]1718  Exp_Rev Access'!$F$7:$GK$318,$EI$2,FALSE)),"",VLOOKUP($B151,'[1]1718  Exp_Rev Access'!$F$7:$GK$318,$EI$2,FALSE))</f>
        <v>0</v>
      </c>
      <c r="EJ151" s="90">
        <f>IF(ISNA(VLOOKUP($B151,'[1]1718  Exp_Rev Access'!$F$7:$GK$318,$EJ$2,FALSE)),"",VLOOKUP($B151,'[1]1718  Exp_Rev Access'!$F$7:$GK$318,$EJ$2,FALSE))</f>
        <v>0</v>
      </c>
      <c r="EK151" s="90">
        <f>IF(ISNA(VLOOKUP($B151,'[1]1718  Exp_Rev Access'!$F$7:$GK$318,$EK$2,FALSE)),"",VLOOKUP($B151,'[1]1718  Exp_Rev Access'!$F$7:$GK$318,$EK$2,FALSE))</f>
        <v>5500</v>
      </c>
      <c r="EL151" s="90">
        <f>IF(ISNA(VLOOKUP($B151,'[1]1718  Exp_Rev Access'!$F$7:$GK$318,$EL$2,FALSE)),"",VLOOKUP($B151,'[1]1718  Exp_Rev Access'!$F$7:$GK$318,$EL$2,FALSE))</f>
        <v>0</v>
      </c>
      <c r="EM151" s="90">
        <f>IF(ISNA(VLOOKUP($B151,'[1]1718  Exp_Rev Access'!$F$7:$GK$318,$EM$2,FALSE)),"",VLOOKUP($B151,'[1]1718  Exp_Rev Access'!$F$7:$GK$318,$EM$2,FALSE))</f>
        <v>0</v>
      </c>
      <c r="EN151" s="90">
        <f>IF(ISNA(VLOOKUP($B151,'[1]1718  Exp_Rev Access'!$F$7:$GK$318,$EN$2,FALSE)),"",VLOOKUP($B151,'[1]1718  Exp_Rev Access'!$F$7:$GK$318,$EN$2,FALSE))</f>
        <v>57063.8</v>
      </c>
      <c r="EO151" s="90">
        <f>IF(ISNA(VLOOKUP($B151,'[1]1718  Exp_Rev Access'!$F$7:$GK$318,$EO$2,FALSE)),"",VLOOKUP($B151,'[1]1718  Exp_Rev Access'!$F$7:$GK$318,$EO$2,FALSE))</f>
        <v>94367.88</v>
      </c>
      <c r="EP151" s="90">
        <f>IF(ISNA(VLOOKUP($B151,'[1]1718  Exp_Rev Access'!$F$7:$GK$318,$EP$2,FALSE)),"",VLOOKUP($B151,'[1]1718  Exp_Rev Access'!$F$7:$GK$318,$EP$2,FALSE))</f>
        <v>0</v>
      </c>
      <c r="EQ151" s="90">
        <f>IF(ISNA(VLOOKUP($B151,'[1]1718  Exp_Rev Access'!$F$7:$GK$318,$EQ$2,FALSE)),"",VLOOKUP($B151,'[1]1718  Exp_Rev Access'!$F$7:$GK$318,$EQ$2,FALSE))</f>
        <v>0</v>
      </c>
      <c r="ER151" s="90">
        <f>IF(ISNA(VLOOKUP($B151,'[1]1718  Exp_Rev Access'!$F$7:$GK$318,$ER$2,FALSE)),"",VLOOKUP($B151,'[1]1718  Exp_Rev Access'!$F$7:$GK$318,$ER$2,FALSE))</f>
        <v>0</v>
      </c>
      <c r="ES151" s="90">
        <f>IF(ISNA(VLOOKUP($B151,'[1]1718  Exp_Rev Access'!$F$7:$GK$318,$ES$2,FALSE)),"",VLOOKUP($B151,'[1]1718  Exp_Rev Access'!$F$7:$GK$318,$ES$2,FALSE))</f>
        <v>0</v>
      </c>
      <c r="ET151" s="90">
        <f>IF(ISNA(VLOOKUP($B151,'[1]1718  Exp_Rev Access'!$F$7:$GK$318,$ET$2,FALSE)),"",VLOOKUP($B151,'[1]1718  Exp_Rev Access'!$F$7:$GK$318,$ET$2,FALSE))</f>
        <v>110524.69</v>
      </c>
      <c r="EU151" s="90">
        <f>IF(ISNA(VLOOKUP($B151,'[1]1718  Exp_Rev Access'!$F$7:$GK$318,$EU$2,FALSE)),"",VLOOKUP($B151,'[1]1718  Exp_Rev Access'!$F$7:$GK$318,$EU$2,FALSE))</f>
        <v>0</v>
      </c>
      <c r="EV151" s="90">
        <f>IF(ISNA(VLOOKUP($B151,'[1]1718  Exp_Rev Access'!$F$7:$GK$318,$EV$2,FALSE)),"",VLOOKUP($B151,'[1]1718  Exp_Rev Access'!$F$7:$GK$318,$EV$2,FALSE))</f>
        <v>37120.339999999997</v>
      </c>
      <c r="EW151" s="90">
        <f>IF(ISNA(VLOOKUP($B151,'[1]1718  Exp_Rev Access'!$F$7:$GK$318,$EW$2,FALSE)),"",VLOOKUP($B151,'[1]1718  Exp_Rev Access'!$F$7:$GK$318,$EW$2,FALSE))</f>
        <v>0</v>
      </c>
      <c r="EX151" s="90">
        <f>IF(ISNA(VLOOKUP($B151,'[1]1718  Exp_Rev Access'!$F$7:$GK$318,$EX$2,FALSE)),"",VLOOKUP($B151,'[1]1718  Exp_Rev Access'!$F$7:$GK$318,$EX$2,FALSE))</f>
        <v>0</v>
      </c>
      <c r="EY151" s="90">
        <f>IF(ISNA(VLOOKUP($B151,'[1]1718  Exp_Rev Access'!$F$7:$GK$318,$EY$2,FALSE)),"",VLOOKUP($B151,'[1]1718  Exp_Rev Access'!$F$7:$GK$318,$EY$2,FALSE))</f>
        <v>0</v>
      </c>
      <c r="EZ151" s="90">
        <f>IF(ISNA(VLOOKUP($B151,'[1]1718  Exp_Rev Access'!$F$7:$GK$318,$EZ$2,FALSE)),"",VLOOKUP($B151,'[1]1718  Exp_Rev Access'!$F$7:$GK$318,$EZ$2,FALSE))</f>
        <v>0</v>
      </c>
      <c r="FA151" s="90">
        <f>IF(ISNA(VLOOKUP($B151,'[1]1718  Exp_Rev Access'!$F$7:$GK$318,$FA$2,FALSE)),"",VLOOKUP($B151,'[1]1718  Exp_Rev Access'!$F$7:$GK$318,$FA$2,FALSE))</f>
        <v>0</v>
      </c>
      <c r="FB151" s="90">
        <f>IF(ISNA(VLOOKUP($B151,'[1]1718  Exp_Rev Access'!$F$7:$GK$318,$FB$2,FALSE)),"",VLOOKUP($B151,'[1]1718  Exp_Rev Access'!$F$7:$GK$318,$FB$2,FALSE))</f>
        <v>0</v>
      </c>
      <c r="FC151" s="90">
        <f>IF(ISNA(VLOOKUP($B151,'[1]1718  Exp_Rev Access'!$F$7:$GK$318,$FC$2,FALSE)),"",VLOOKUP($B151,'[1]1718  Exp_Rev Access'!$F$7:$GK$318,$FC$2,FALSE))</f>
        <v>0</v>
      </c>
      <c r="FD151" s="90">
        <f>IF(ISNA(VLOOKUP($B151,'[1]1718  Exp_Rev Access'!$F$7:$GK$318,$FD$2,FALSE)),"",VLOOKUP($B151,'[1]1718  Exp_Rev Access'!$F$7:$GK$318,$FD$2,FALSE))</f>
        <v>0</v>
      </c>
      <c r="FE151" s="90">
        <f>IF(ISNA(VLOOKUP($B151,'[1]1718  Exp_Rev Access'!$F$7:$GK$318,$FE$2,FALSE)),"",VLOOKUP($B151,'[1]1718  Exp_Rev Access'!$F$7:$GK$318,$FE$2,FALSE))</f>
        <v>0</v>
      </c>
      <c r="FF151" s="90">
        <f>IF(ISNA(VLOOKUP($B151,'[1]1718  Exp_Rev Access'!$F$7:$GK$318,$FF$2,FALSE)),"",VLOOKUP($B151,'[1]1718  Exp_Rev Access'!$F$7:$GK$318,$FF$2,FALSE))</f>
        <v>0</v>
      </c>
      <c r="FG151" s="90">
        <f>IF(ISNA(VLOOKUP($B151,'[1]1718  Exp_Rev Access'!$F$7:$GK$318,$FG$2,FALSE)),"",VLOOKUP($B151,'[1]1718  Exp_Rev Access'!$F$7:$GK$318,$FG$2,FALSE))</f>
        <v>425218.81</v>
      </c>
      <c r="FH151" s="90">
        <f>IF(ISNA(VLOOKUP($B151,'[1]1718  Exp_Rev Access'!$F$7:$GK$318,$FH$2,FALSE)),"",VLOOKUP($B151,'[1]1718  Exp_Rev Access'!$F$7:$GK$318,$FH$2,FALSE))</f>
        <v>0</v>
      </c>
      <c r="FI151" s="90">
        <f>IF(ISNA(VLOOKUP($B151,'[1]1718  Exp_Rev Access'!$F$7:$GK$318,$FI$2,FALSE)),"",VLOOKUP($B151,'[1]1718  Exp_Rev Access'!$F$7:$GK$318,$FI$2,FALSE))</f>
        <v>0</v>
      </c>
      <c r="FJ151" s="90">
        <f>IF(ISNA(VLOOKUP($B151,'[1]1718  Exp_Rev Access'!$F$7:$GK$318,$FJ$2,FALSE)),"",VLOOKUP($B151,'[1]1718  Exp_Rev Access'!$F$7:$GK$318,$FJ$2,FALSE))</f>
        <v>0</v>
      </c>
      <c r="FK151" s="90">
        <f>IF(ISNA(VLOOKUP($B151,'[1]1718  Exp_Rev Access'!$F$7:$GK$318,$FK$2,FALSE)),"",VLOOKUP($B151,'[1]1718  Exp_Rev Access'!$F$7:$GK$318,$FK$2,FALSE))</f>
        <v>0</v>
      </c>
      <c r="FL151" s="90">
        <f>IF(ISNA(VLOOKUP($B151,'[1]1718  Exp_Rev Access'!$F$7:$GK$318,$FL$2,FALSE)),"",VLOOKUP($B151,'[1]1718  Exp_Rev Access'!$F$7:$GK$318,$FL$2,FALSE))</f>
        <v>0</v>
      </c>
      <c r="FM151" s="90">
        <f>IF(ISNA(VLOOKUP($B151,'[1]1718  Exp_Rev Access'!$F$7:$GK$318,$FM$2,FALSE)),"",VLOOKUP($B151,'[1]1718  Exp_Rev Access'!$F$7:$GK$318,$FM$2,FALSE))</f>
        <v>20680.689999999999</v>
      </c>
      <c r="FN151" s="90">
        <f>IF(ISNA(VLOOKUP($B151,'[1]1718  Exp_Rev Access'!$F$7:$GK$318,$FN$2,FALSE)),"",VLOOKUP($B151,'[1]1718  Exp_Rev Access'!$F$7:$GK$318,$FN$2,FALSE))</f>
        <v>0</v>
      </c>
      <c r="FO151" s="90">
        <f>IF(ISNA(VLOOKUP($B151,'[1]1718  Exp_Rev Access'!$F$7:$GK$318,$FO$2,FALSE)),"",VLOOKUP($B151,'[1]1718  Exp_Rev Access'!$F$7:$GK$318,$FO$2,FALSE))</f>
        <v>0</v>
      </c>
      <c r="FP151" s="90">
        <f>IF(ISNA(VLOOKUP($B151,'[1]1718  Exp_Rev Access'!$F$7:$GK$318,$FP$2,FALSE)),"",VLOOKUP($B151,'[1]1718  Exp_Rev Access'!$F$7:$GK$318,$FP$2,FALSE))</f>
        <v>0</v>
      </c>
      <c r="FQ151" s="90">
        <f>IF(ISNA(VLOOKUP($B151,'[1]1718  Exp_Rev Access'!$F$7:$GK$318,$FQ$2,FALSE)),"",VLOOKUP($B151,'[1]1718  Exp_Rev Access'!$F$7:$GK$318,$FQ$2,FALSE))</f>
        <v>0</v>
      </c>
      <c r="FR151" s="90">
        <f>IF(ISNA(VLOOKUP($B151,'[1]1718  Exp_Rev Access'!$F$7:$GK$318,$FR$2,FALSE)),"",VLOOKUP($B151,'[1]1718  Exp_Rev Access'!$F$7:$GK$318,$FR$2,FALSE))</f>
        <v>785773.12</v>
      </c>
      <c r="FS151" s="56">
        <f t="shared" si="481"/>
        <v>23185894.330000002</v>
      </c>
      <c r="FT151" s="92">
        <f t="shared" si="482"/>
        <v>8.5188399519121549E-2</v>
      </c>
      <c r="FU151" s="94">
        <f t="shared" si="483"/>
        <v>1183.7099172532658</v>
      </c>
      <c r="FV151" s="95">
        <f>IF(ISNA(VLOOKUP($B151,'[1]1718  Exp_Rev Access'!$F$7:$GK$318,$FV$2,FALSE)),"",VLOOKUP($B151,'[1]1718  Exp_Rev Access'!$F$7:$GK$318,$FV$2,FALSE))</f>
        <v>10817.5</v>
      </c>
      <c r="FW151" s="95">
        <f>IF(ISNA(VLOOKUP($B151,'[1]1718  Exp_Rev Access'!$F$7:$GK$318,$FW$2,FALSE)),"",VLOOKUP($B151,'[1]1718  Exp_Rev Access'!$F$7:$GK$318,$FW$2,FALSE))</f>
        <v>632450.6</v>
      </c>
      <c r="FX151" s="95">
        <f>IF(ISNA(VLOOKUP($B151,'[1]1718  Exp_Rev Access'!$F$7:$GK$318,$FX$2,FALSE)),"",VLOOKUP($B151,'[1]1718  Exp_Rev Access'!$F$7:$GK$318,$FX$2,FALSE))</f>
        <v>0</v>
      </c>
      <c r="FY151" s="95">
        <f>IF(ISNA(VLOOKUP($B151,'[1]1718  Exp_Rev Access'!$F$7:$GK$318,$FY$2,FALSE)),"",VLOOKUP($B151,'[1]1718  Exp_Rev Access'!$F$7:$GK$318,$FY$2,FALSE))</f>
        <v>0</v>
      </c>
      <c r="FZ151" s="95">
        <f>IF(ISNA(VLOOKUP($B151,'[1]1718  Exp_Rev Access'!$F$7:$GK$318,$FZ$2,FALSE)),"",VLOOKUP($B151,'[1]1718  Exp_Rev Access'!$F$7:$GK$318,$FZ$2,FALSE))</f>
        <v>10675</v>
      </c>
      <c r="GA151" s="95">
        <f>IF(ISNA(VLOOKUP($B151,'[1]1718  Exp_Rev Access'!$F$7:$GK$318,$GA$2,FALSE)),"",VLOOKUP($B151,'[1]1718  Exp_Rev Access'!$F$7:$GK$318,$GA$2,FALSE))</f>
        <v>0</v>
      </c>
      <c r="GB151" s="95">
        <f>IF(ISNA(VLOOKUP($B151,'[1]1718  Exp_Rev Access'!$F$7:$GK$318,$GB$2,FALSE)),"",VLOOKUP($B151,'[1]1718  Exp_Rev Access'!$F$7:$GK$318,$GB$2,FALSE))</f>
        <v>0</v>
      </c>
      <c r="GC151" s="95">
        <f>IF(ISNA(VLOOKUP($B151,'[1]1718  Exp_Rev Access'!$F$7:$GK$318,$GC$2,FALSE)),"",VLOOKUP($B151,'[1]1718  Exp_Rev Access'!$F$7:$GK$318,$GC$2,FALSE))</f>
        <v>0</v>
      </c>
      <c r="GD151" s="95">
        <f>IF(ISNA(VLOOKUP($B151,'[1]1718  Exp_Rev Access'!$F$7:$GK$318,$GD$2,FALSE)),"",VLOOKUP($B151,'[1]1718  Exp_Rev Access'!$F$7:$GK$318,$GD$2,FALSE))</f>
        <v>378019.67</v>
      </c>
      <c r="GE151" s="95">
        <f>IF(ISNA(VLOOKUP($B151,'[1]1718  Exp_Rev Access'!$F$7:$GK$318,$GE$2,FALSE)),"",VLOOKUP($B151,'[1]1718  Exp_Rev Access'!$F$7:$GK$318,$GE$2,FALSE))</f>
        <v>8030.5</v>
      </c>
      <c r="GF151" s="95">
        <f>IF(ISNA(VLOOKUP($B151,'[1]1718  Exp_Rev Access'!$F$7:$GK$318,$GF$2,FALSE)),"",VLOOKUP($B151,'[1]1718  Exp_Rev Access'!$F$7:$GK$318,$GF$2,FALSE))</f>
        <v>388361.19</v>
      </c>
      <c r="GG151" s="95">
        <f>IF(ISNA(VLOOKUP($B151,'[1]1718  Exp_Rev Access'!$F$7:$GK$318,$GG$2,FALSE)),"",VLOOKUP($B151,'[1]1718  Exp_Rev Access'!$F$7:$GK$318,$GG$2,FALSE))</f>
        <v>0</v>
      </c>
      <c r="GH151" s="95">
        <f>IF(ISNA(VLOOKUP($B151,'[1]1718  Exp_Rev Access'!$F$7:$GK$318,$GH$2,FALSE)),"",VLOOKUP($B151,'[1]1718  Exp_Rev Access'!$F$7:$GK$318,$GH$2,FALSE))</f>
        <v>0</v>
      </c>
      <c r="GI151" s="95">
        <f>IF(ISNA(VLOOKUP($B151,'[1]1718  Exp_Rev Access'!$F$7:$GK$318,$GI$2,FALSE)),"",VLOOKUP($B151,'[1]1718  Exp_Rev Access'!$F$7:$GK$318,$GI$2,FALSE))</f>
        <v>0</v>
      </c>
      <c r="GJ151" s="95">
        <f>IF(ISNA(VLOOKUP($B151,'[1]1718  Exp_Rev Access'!$F$7:$GK$318,$GJ$2,FALSE)),"",VLOOKUP($B151,'[1]1718  Exp_Rev Access'!$F$7:$GK$318,$GJ$2,FALSE))</f>
        <v>0</v>
      </c>
      <c r="GK151" s="95">
        <f>IF(ISNA(VLOOKUP($B151,'[1]1718  Exp_Rev Access'!$F$7:$GK$318,$GK$2,FALSE)),"",VLOOKUP($B151,'[1]1718  Exp_Rev Access'!$F$7:$GK$318,$GK$2,FALSE))</f>
        <v>696777.19</v>
      </c>
      <c r="GL151" s="95">
        <f>IF(ISNA(VLOOKUP($B151,'[1]1718  Exp_Rev Access'!$F$7:$GK$318,$GL$2,FALSE)),"",VLOOKUP($B151,'[1]1718  Exp_Rev Access'!$F$7:$GK$318,$GL$2,FALSE))</f>
        <v>125241.01</v>
      </c>
      <c r="GM151" s="95">
        <f>IF(ISNA(VLOOKUP($B151,'[1]1718  Exp_Rev Access'!$F$7:$GK$318,$GM$2,FALSE)),"",VLOOKUP($B151,'[1]1718  Exp_Rev Access'!$F$7:$GK$318,$GM$2,FALSE))</f>
        <v>0</v>
      </c>
      <c r="GN151" s="95">
        <f>IF(ISNA(VLOOKUP($B151,'[1]1718  Exp_Rev Access'!$F$7:$GK$318,$GN$2,FALSE)),"",VLOOKUP($B151,'[1]1718  Exp_Rev Access'!$F$7:$GK$318,$GN$2,FALSE))</f>
        <v>0</v>
      </c>
      <c r="GO151" s="95">
        <f>IF(ISNA(VLOOKUP($B151,'[1]1718  Exp_Rev Access'!$F$7:$GK$318,$GO$2,FALSE)),"",VLOOKUP($B151,'[1]1718  Exp_Rev Access'!$F$7:$GK$318,$GO$2,FALSE))</f>
        <v>0</v>
      </c>
      <c r="GP151" s="95">
        <f>IF(ISNA(VLOOKUP($B151,'[1]1718  Exp_Rev Access'!$F$7:$GK$318,$GP$2,FALSE)),"",VLOOKUP($B151,'[1]1718  Exp_Rev Access'!$F$7:$GK$318,$GP$2,FALSE))</f>
        <v>0</v>
      </c>
      <c r="GQ151" s="95">
        <f>IF(ISNA(VLOOKUP($B151,'[1]1718  Exp_Rev Access'!$F$7:$GK$318,$GQ$2,FALSE)),"",VLOOKUP($B151,'[1]1718  Exp_Rev Access'!$F$7:$GK$318,$GQ$2,FALSE))</f>
        <v>0</v>
      </c>
      <c r="GR151" s="95">
        <f>IF(ISNA(VLOOKUP($B151,'[1]1718  Exp_Rev Access'!$F$7:$GK$318,$GR$2,FALSE)),"",VLOOKUP($B151,'[1]1718  Exp_Rev Access'!$F$7:$GK$318,$GR$2,FALSE))</f>
        <v>0</v>
      </c>
      <c r="GS151" s="95">
        <f>IF(ISNA(VLOOKUP($B151,'[1]1718  Exp_Rev Access'!$F$7:$GK$318,$GS$2,FALSE)),"",VLOOKUP($B151,'[1]1718  Exp_Rev Access'!$F$7:$GK$318,$GS$2,FALSE))</f>
        <v>0</v>
      </c>
      <c r="GT151" s="95">
        <f>IF(ISNA(VLOOKUP($B151,'[1]1718  Exp_Rev Access'!$F$7:$GK$318,$GT$2,FALSE)),"",VLOOKUP($B151,'[1]1718  Exp_Rev Access'!$F$7:$GK$318,$GT$2,FALSE))</f>
        <v>0</v>
      </c>
      <c r="GU151" s="56">
        <f t="shared" si="484"/>
        <v>2250372.6599999997</v>
      </c>
      <c r="GV151" s="92">
        <f t="shared" si="485"/>
        <v>8.2682014546638458E-3</v>
      </c>
      <c r="GW151" s="96">
        <f t="shared" si="486"/>
        <v>114.88831947754379</v>
      </c>
    </row>
    <row r="152" spans="1:222" x14ac:dyDescent="0.3">
      <c r="A152" s="73"/>
      <c r="B152" s="88" t="s">
        <v>382</v>
      </c>
      <c r="C152" s="89" t="s">
        <v>383</v>
      </c>
      <c r="D152" s="75">
        <f>IF(ISNA(VLOOKUP($B152,'[1]1718 enrollment_Rev_Exp by size'!$A$7:H489,3,FALSE)),"",VLOOKUP($B152,'[1]1718 enrollment_Rev_Exp by size'!$A$7:$G$350,3,FALSE))</f>
        <v>1587.39</v>
      </c>
      <c r="E152" s="76">
        <f>IF(ISNA(VLOOKUP($B152,'[1]1718 enrollment_Rev_Exp by size'!$A$7:I489,5,FALSE)),"",VLOOKUP($B152,'[1]1718 enrollment_Rev_Exp by size'!$A$7:$G$350,5,FALSE))</f>
        <v>21193895.609999999</v>
      </c>
      <c r="F152" s="70">
        <f t="shared" si="468"/>
        <v>21193895.609999996</v>
      </c>
      <c r="G152" s="70">
        <f t="shared" si="469"/>
        <v>0</v>
      </c>
      <c r="H152" s="90">
        <f>IF(ISNA(VLOOKUP($B152,'[1]1718  Exp_Rev Access'!$F$7:$GK$318,3,FALSE)),"",VLOOKUP($B152,'[1]1718  Exp_Rev Access'!$F$7:$GK$318,3,FALSE))</f>
        <v>4283007.5999999996</v>
      </c>
      <c r="I152" s="90">
        <f>IF(ISNA(VLOOKUP($B152,'[1]1718  Exp_Rev Access'!$F$7:$GK$318,4,FALSE)),"",VLOOKUP($B152,'[1]1718  Exp_Rev Access'!$F$7:$GK$318,4,FALSE))</f>
        <v>0</v>
      </c>
      <c r="J152" s="90">
        <f>IF(ISNA(VLOOKUP($B152,'[1]1718  Exp_Rev Access'!$F$7:$GK$318,5,FALSE)),"",VLOOKUP($B152,'[1]1718  Exp_Rev Access'!$F$7:$GK$318,5,FALSE))</f>
        <v>0</v>
      </c>
      <c r="K152" s="90">
        <f>IF(ISNA(VLOOKUP($B152,'[1]1718  Exp_Rev Access'!$F$7:$GK$318,6,FALSE)),"-",VLOOKUP($B152,'[1]1718  Exp_Rev Access'!$F$7:$GK$318,6,FALSE))</f>
        <v>429.53</v>
      </c>
      <c r="L152" s="90">
        <f>IF(ISNA(VLOOKUP($B152,'[1]1718  Exp_Rev Access'!$F$7:$GK$318,7,FALSE)),"",VLOOKUP($B152,'[1]1718  Exp_Rev Access'!$F$7:$GK$318,7,FALSE))</f>
        <v>0</v>
      </c>
      <c r="M152" s="90">
        <f>IF(ISNA(VLOOKUP($B152,'[1]1718  Exp_Rev Access'!$F$7:$GK$318,8,FALSE)),"",VLOOKUP($B152,'[1]1718  Exp_Rev Access'!$F$7:$GK$318,8,FALSE))</f>
        <v>0</v>
      </c>
      <c r="N152" s="56">
        <f t="shared" si="470"/>
        <v>4283437.13</v>
      </c>
      <c r="O152" s="91">
        <f t="shared" si="471"/>
        <v>0.20210711654061977</v>
      </c>
      <c r="P152" s="56">
        <f t="shared" si="472"/>
        <v>2698.4150901794769</v>
      </c>
      <c r="Q152" s="90">
        <f>IF(ISNA(VLOOKUP($B152,'[1]1718  Exp_Rev Access'!$F$7:$GK$318,10,FALSE)),"",VLOOKUP($B152,'[1]1718  Exp_Rev Access'!$F$7:$GK$318,10,FALSE))</f>
        <v>141776.9</v>
      </c>
      <c r="R152" s="90">
        <f>IF(ISNA(VLOOKUP($B152,'[1]1718  Exp_Rev Access'!$F$7:$GK$318,11,FALSE)),"",VLOOKUP($B152,'[1]1718  Exp_Rev Access'!$F$7:$GK$318,11,FALSE))</f>
        <v>0</v>
      </c>
      <c r="S152" s="90">
        <f>IF(ISNA(VLOOKUP($B152,'[1]1718  Exp_Rev Access'!$F$7:$GK$318,12,FALSE)),"",VLOOKUP($B152,'[1]1718  Exp_Rev Access'!$F$7:$GK$318,12,FALSE))</f>
        <v>0</v>
      </c>
      <c r="T152" s="90">
        <f>IF(ISNA(VLOOKUP($B152,'[1]1718  Exp_Rev Access'!$F$7:$GK$318,13,FALSE)),"",VLOOKUP($B152,'[1]1718  Exp_Rev Access'!$F$7:$GK$318,13,FALSE))</f>
        <v>0</v>
      </c>
      <c r="U152" s="90">
        <f>IF(ISNA(VLOOKUP($B152,'[1]1718  Exp_Rev Access'!$F$7:$GK$318,14,FALSE)),"",VLOOKUP($B152,'[1]1718  Exp_Rev Access'!$F$7:$GK$318,14,FALSE))</f>
        <v>35695</v>
      </c>
      <c r="V152" s="90">
        <f>IF(ISNA(VLOOKUP($B152,'[1]1718  Exp_Rev Access'!$F$7:$GK$318,15,FALSE)),"",VLOOKUP($B152,'[1]1718  Exp_Rev Access'!$F$7:$GK$318,15,FALSE))</f>
        <v>1650</v>
      </c>
      <c r="W152" s="90">
        <f>IF(ISNA(VLOOKUP($B152,'[1]1718  Exp_Rev Access'!$F$7:$GK$318,16,FALSE)),"",VLOOKUP($B152,'[1]1718  Exp_Rev Access'!$F$7:$GK$318,16,FALSE))</f>
        <v>0</v>
      </c>
      <c r="X152" s="90">
        <f>IF(ISNA(VLOOKUP($B152,'[1]1718  Exp_Rev Access'!$F$7:$GK$318,17,FALSE)),"",VLOOKUP($B152,'[1]1718  Exp_Rev Access'!$F$7:$GK$318,17,FALSE))</f>
        <v>0</v>
      </c>
      <c r="Y152" s="90">
        <f>IF(ISNA(VLOOKUP($B152,'[1]1718  Exp_Rev Access'!$F$7:$GK$318,18,FALSE)),"",VLOOKUP($B152,'[1]1718  Exp_Rev Access'!$F$7:$GK$318,18,FALSE))</f>
        <v>20320.23</v>
      </c>
      <c r="Z152" s="90">
        <f>IF(ISNA(VLOOKUP($B152,'[1]1718  Exp_Rev Access'!$F$7:$GK$318,19,FALSE)),"",VLOOKUP($B152,'[1]1718  Exp_Rev Access'!$F$7:$GK$318,19,FALSE))</f>
        <v>0</v>
      </c>
      <c r="AA152" s="90">
        <f>IF(ISNA(VLOOKUP($B152,'[1]1718  Exp_Rev Access'!$F$7:$GK$318,20,FALSE)),"",VLOOKUP($B152,'[1]1718  Exp_Rev Access'!$F$7:$GK$318,20,FALSE))</f>
        <v>0</v>
      </c>
      <c r="AB152" s="90">
        <f>IF(ISNA(VLOOKUP($B152,'[1]1718  Exp_Rev Access'!$F$7:$GK$318,21,FALSE)),"",VLOOKUP($B152,'[1]1718  Exp_Rev Access'!$F$7:$GK$318,21,FALSE))</f>
        <v>0</v>
      </c>
      <c r="AC152" s="90">
        <f>IF(ISNA(VLOOKUP($B152,'[1]1718  Exp_Rev Access'!$F$7:$GK$318,22,FALSE)),"",VLOOKUP($B152,'[1]1718  Exp_Rev Access'!$F$7:$GK$318,22,FALSE))</f>
        <v>0</v>
      </c>
      <c r="AD152" s="90">
        <f>IF(ISNA(VLOOKUP($B152,'[1]1718  Exp_Rev Access'!$F$7:$GK$318,23,FALSE)),"",VLOOKUP($B152,'[1]1718  Exp_Rev Access'!$F$7:$GK$318,23,FALSE))</f>
        <v>442936.85</v>
      </c>
      <c r="AE152" s="90">
        <f>IF(ISNA(VLOOKUP($B152,'[1]1718  Exp_Rev Access'!$F$7:$GK$318,24,FALSE)),"",VLOOKUP($B152,'[1]1718  Exp_Rev Access'!$F$7:$GK$318,24,FALSE))</f>
        <v>16205.97</v>
      </c>
      <c r="AF152" s="90">
        <f>IF(ISNA(VLOOKUP($B152,'[1]1718  Exp_Rev Access'!$F$7:$GK$318,25,FALSE)),"",VLOOKUP($B152,'[1]1718  Exp_Rev Access'!$F$7:$GK$318,25,FALSE))</f>
        <v>0</v>
      </c>
      <c r="AG152" s="90">
        <f>IF(ISNA(VLOOKUP($B152,'[1]1718  Exp_Rev Access'!$F$7:$GK$318,26,FALSE)),"",VLOOKUP($B152,'[1]1718  Exp_Rev Access'!$F$7:$GK$318,26,FALSE))</f>
        <v>223595.31</v>
      </c>
      <c r="AH152" s="90">
        <f>IF(ISNA(VLOOKUP($B152,'[1]1718  Exp_Rev Access'!$F$7:$GK$318,27,FALSE)),"",VLOOKUP($B152,'[1]1718  Exp_Rev Access'!$F$7:$GK$318,27,FALSE))</f>
        <v>2166.15</v>
      </c>
      <c r="AI152" s="90">
        <f>IF(ISNA(VLOOKUP($B152,'[1]1718  Exp_Rev Access'!$F$7:$GK$318,28,FALSE)),"",VLOOKUP($B152,'[1]1718  Exp_Rev Access'!$F$7:$GK$318,28,FALSE))</f>
        <v>5460</v>
      </c>
      <c r="AJ152" s="90">
        <f>IF(ISNA(VLOOKUP($B152,'[1]1718  Exp_Rev Access'!$F$7:$GK$318,29,FALSE)),"",VLOOKUP($B152,'[1]1718  Exp_Rev Access'!$F$7:$GK$318,29,FALSE))</f>
        <v>24632.880000000001</v>
      </c>
      <c r="AK152" s="90">
        <f>IF(ISNA(VLOOKUP($B152,'[1]1718  Exp_Rev Access'!$F$7:$GK$318,30,FALSE)),"",VLOOKUP($B152,'[1]1718  Exp_Rev Access'!$F$7:$GK$318,30,FALSE))</f>
        <v>61103.74</v>
      </c>
      <c r="AL152" s="90">
        <f>IF(ISNA(VLOOKUP($B152,'[1]1718  Exp_Rev Access'!$F$7:$GK$318,31,FALSE)),"",VLOOKUP($B152,'[1]1718  Exp_Rev Access'!$F$7:$GK$318,31,FALSE))</f>
        <v>0</v>
      </c>
      <c r="AM152" s="56">
        <f t="shared" si="473"/>
        <v>975543.03</v>
      </c>
      <c r="AN152" s="92">
        <f t="shared" si="474"/>
        <v>4.6029434510364661E-2</v>
      </c>
      <c r="AO152" s="71">
        <f t="shared" si="475"/>
        <v>614.55787802619398</v>
      </c>
      <c r="AP152" s="90">
        <f>IF(ISNA(VLOOKUP($B152,'[1]1718  Exp_Rev Access'!$F$7:$GK$318,33,FALSE)),"",VLOOKUP($B152,'[1]1718  Exp_Rev Access'!$F$7:$GK$318,33,FALSE))</f>
        <v>10642086.42</v>
      </c>
      <c r="AQ152" s="90">
        <f>IF(ISNA(VLOOKUP($B152,'[1]1718  Exp_Rev Access'!$F$7:$GK$318,34,FALSE)),"",VLOOKUP($B152,'[1]1718  Exp_Rev Access'!$F$7:$GK$318,34,FALSE))</f>
        <v>219120.66</v>
      </c>
      <c r="AR152" s="90">
        <f>IF(ISNA(VLOOKUP($B152,'[1]1718  Exp_Rev Access'!$F$7:$GK$318,35,FALSE)),"",VLOOKUP($B152,'[1]1718  Exp_Rev Access'!$F$7:$GK$318,35,FALSE))</f>
        <v>0</v>
      </c>
      <c r="AS152" s="90">
        <f>IF(ISNA(VLOOKUP($B152,'[1]1718  Exp_Rev Access'!$F$7:$GK$318,36,FALSE)),"",VLOOKUP($B152,'[1]1718  Exp_Rev Access'!$F$7:$GK$318,36,FALSE))</f>
        <v>0</v>
      </c>
      <c r="AT152" s="90">
        <f>IF(ISNA(VLOOKUP($B152,'[1]1718  Exp_Rev Access'!$F$7:$GK$318,37,FALSE)),"",VLOOKUP($B152,'[1]1718  Exp_Rev Access'!$F$7:$GK$318,37,FALSE))</f>
        <v>0</v>
      </c>
      <c r="AU152" s="56">
        <f t="shared" si="476"/>
        <v>10861207.08</v>
      </c>
      <c r="AV152" s="93">
        <f t="shared" si="477"/>
        <v>0.51246865040117084</v>
      </c>
      <c r="AW152" s="56">
        <f t="shared" si="478"/>
        <v>6842.1793510101479</v>
      </c>
      <c r="AX152" s="90">
        <f>IF(ISNA(VLOOKUP($B152,'[1]1718  Exp_Rev Access'!$F$7:$GK$318,39,FALSE)),"",VLOOKUP($B152,'[1]1718  Exp_Rev Access'!$F$7:$GK$318,39,FALSE))</f>
        <v>0</v>
      </c>
      <c r="AY152" s="90">
        <f>IF(ISNA(VLOOKUP($B152,'[1]1718  Exp_Rev Access'!$F$7:$GK$318,40,FALSE)),"",VLOOKUP($B152,'[1]1718  Exp_Rev Access'!$F$7:$GK$318,40,FALSE))</f>
        <v>1282159.6499999999</v>
      </c>
      <c r="AZ152" s="90">
        <f>IF(ISNA(VLOOKUP($B152,'[1]1718  Exp_Rev Access'!$F$7:$GK$318,41,FALSE)),"",VLOOKUP($B152,'[1]1718  Exp_Rev Access'!$F$7:$GK$318,41,FALSE))</f>
        <v>14158.17</v>
      </c>
      <c r="BA152" s="90">
        <f>IF(ISNA(VLOOKUP($B152,'[1]1718  Exp_Rev Access'!$F$7:$GK$318,42,FALSE)),"",VLOOKUP($B152,'[1]1718  Exp_Rev Access'!$F$7:$GK$318,42,FALSE))</f>
        <v>0</v>
      </c>
      <c r="BB152" s="90">
        <f>IF(ISNA(VLOOKUP($B152,'[1]1718  Exp_Rev Access'!$F$7:$GK$318,43,FALSE)),"",VLOOKUP($B152,'[1]1718  Exp_Rev Access'!$F$7:$GK$318,43,FALSE))</f>
        <v>0</v>
      </c>
      <c r="BC152" s="90">
        <f>IF(ISNA(VLOOKUP($B152,'[1]1718  Exp_Rev Access'!$F$7:$GK$318,44,FALSE)),"",VLOOKUP($B152,'[1]1718  Exp_Rev Access'!$F$7:$GK$318,44,FALSE))</f>
        <v>181722.42</v>
      </c>
      <c r="BD152" s="90">
        <f>IF(ISNA(VLOOKUP($B152,'[1]1718  Exp_Rev Access'!$F$7:$GK$318,45,FALSE)),"",VLOOKUP($B152,'[1]1718  Exp_Rev Access'!$F$7:$GK$318,45,FALSE))</f>
        <v>0</v>
      </c>
      <c r="BE152" s="90">
        <f>IF(ISNA(VLOOKUP($B152,'[1]1718  Exp_Rev Access'!$F$7:$GK$318,46,FALSE)),"",VLOOKUP($B152,'[1]1718  Exp_Rev Access'!$F$7:$GK$318,46,FALSE))</f>
        <v>63942.81</v>
      </c>
      <c r="BF152" s="90">
        <f>IF(ISNA(VLOOKUP($B152,'[1]1718  Exp_Rev Access'!$F$7:$GK$318,47,FALSE)),"",VLOOKUP($B152,'[1]1718  Exp_Rev Access'!$F$7:$GK$318,47,FALSE))</f>
        <v>0</v>
      </c>
      <c r="BG152" s="90">
        <f>IF(ISNA(VLOOKUP($B152,'[1]1718  Exp_Rev Access'!$F$7:$GK$318,48,FALSE)),"",VLOOKUP($B152,'[1]1718  Exp_Rev Access'!$F$7:$GK$318,48,FALSE))</f>
        <v>95887.1</v>
      </c>
      <c r="BH152" s="90">
        <f>IF(ISNA(VLOOKUP($B152,'[1]1718  Exp_Rev Access'!$F$7:$GK$318,49,FALSE)),"",VLOOKUP($B152,'[1]1718  Exp_Rev Access'!$F$7:$GK$318,49,FALSE))</f>
        <v>35843.629999999997</v>
      </c>
      <c r="BI152" s="90">
        <f>IF(ISNA(VLOOKUP($B152,'[1]1718  Exp_Rev Access'!$F$7:$GK$318,50,FALSE)),"",VLOOKUP($B152,'[1]1718  Exp_Rev Access'!$F$7:$GK$318,50,FALSE))</f>
        <v>0</v>
      </c>
      <c r="BJ152" s="90">
        <f>IF(ISNA(VLOOKUP($B152,'[1]1718  Exp_Rev Access'!$F$7:$GK$318,51,FALSE)),"",VLOOKUP($B152,'[1]1718  Exp_Rev Access'!$F$7:$GK$318,51,FALSE))</f>
        <v>5184.6000000000004</v>
      </c>
      <c r="BK152" s="90">
        <f>IF(ISNA(VLOOKUP($B152,'[1]1718  Exp_Rev Access'!$F$7:$GK$318,52,FALSE)),"",VLOOKUP($B152,'[1]1718  Exp_Rev Access'!$F$7:$GK$318,52,FALSE))</f>
        <v>810861.69</v>
      </c>
      <c r="BL152" s="90">
        <f>IF(ISNA(VLOOKUP($B152,'[1]1718  Exp_Rev Access'!$F$7:$GK$318,53,FALSE)),"",VLOOKUP($B152,'[1]1718  Exp_Rev Access'!$F$7:$GK$318,53,FALSE))</f>
        <v>19999</v>
      </c>
      <c r="BM152" s="90">
        <f>IF(ISNA(VLOOKUP($B152,'[1]1718  Exp_Rev Access'!$F$7:$GK$318,54,FALSE)),"",VLOOKUP($B152,'[1]1718  Exp_Rev Access'!$F$7:$GK$318,54,FALSE))</f>
        <v>0</v>
      </c>
      <c r="BN152" s="90">
        <f>IF(ISNA(VLOOKUP($B152,'[1]1718  Exp_Rev Access'!$F$7:$GK$318,55,FALSE)),"",VLOOKUP($B152,'[1]1718  Exp_Rev Access'!$F$7:$GK$318,55,FALSE))</f>
        <v>0</v>
      </c>
      <c r="BO152" s="90">
        <f>IF(ISNA(VLOOKUP($B152,'[1]1718  Exp_Rev Access'!$F$7:$GK$318,56,FALSE)),"",VLOOKUP($B152,'[1]1718  Exp_Rev Access'!$F$7:$GK$318,56,FALSE))</f>
        <v>0</v>
      </c>
      <c r="BP152" s="90">
        <f>IF(ISNA(VLOOKUP($B152,'[1]1718  Exp_Rev Access'!$F$7:$GK$318,57,FALSE)),"",VLOOKUP($B152,'[1]1718  Exp_Rev Access'!$F$7:$GK$318,57,FALSE))</f>
        <v>0</v>
      </c>
      <c r="BQ152" s="90">
        <f>IF(ISNA(VLOOKUP($B152,'[1]1718  Exp_Rev Access'!$F$7:$GK$318,58,FALSE)),"",VLOOKUP($B152,'[1]1718  Exp_Rev Access'!$F$7:$GK$318,58,FALSE))</f>
        <v>160920</v>
      </c>
      <c r="BR152" s="90">
        <f>IF(ISNA(VLOOKUP($B152,'[1]1718  Exp_Rev Access'!$F$7:$GK$318,59,FALSE)),"",VLOOKUP($B152,'[1]1718  Exp_Rev Access'!$F$7:$GK$318,59,FALSE))</f>
        <v>0</v>
      </c>
      <c r="BS152" s="90">
        <f>IF(ISNA(VLOOKUP($B152,'[1]1718  Exp_Rev Access'!$F$7:$GK$318,60,FALSE)),"",VLOOKUP($B152,'[1]1718  Exp_Rev Access'!$F$7:$GK$318,60,FALSE))</f>
        <v>0</v>
      </c>
      <c r="BT152" s="90">
        <f>IF(ISNA(VLOOKUP($B152,'[1]1718  Exp_Rev Access'!$F$7:$GK$318,61,FALSE)),"",VLOOKUP($B152,'[1]1718  Exp_Rev Access'!$F$7:$GK$318,61,FALSE))</f>
        <v>0</v>
      </c>
      <c r="BU152" s="90">
        <f>IF(ISNA(VLOOKUP($B152,'[1]1718  Exp_Rev Access'!$F$7:$GK$318,62,FALSE)),"",VLOOKUP($B152,'[1]1718  Exp_Rev Access'!$F$7:$GK$318,62,FALSE))</f>
        <v>0</v>
      </c>
      <c r="BV152" s="56">
        <f t="shared" si="449"/>
        <v>2670679.0699999998</v>
      </c>
      <c r="BW152" s="92">
        <f t="shared" si="479"/>
        <v>0.12601171201106995</v>
      </c>
      <c r="BX152" s="71">
        <f t="shared" si="480"/>
        <v>1682.4341025204894</v>
      </c>
      <c r="BY152" s="90">
        <f>IF(ISNA(VLOOKUP($B152,'[1]1718  Exp_Rev Access'!$F$7:$GK$318,64,FALSE)),"",VLOOKUP($B152,'[1]1718  Exp_Rev Access'!$F$7:$GK$318,64,FALSE))</f>
        <v>0</v>
      </c>
      <c r="BZ152" s="90">
        <f>IF(ISNA(VLOOKUP($B152,'[1]1718  Exp_Rev Access'!$F$7:$GK$318,65,FALSE)),"",VLOOKUP($B152,'[1]1718  Exp_Rev Access'!$F$7:$GK$318,65,FALSE))</f>
        <v>0</v>
      </c>
      <c r="CA152" s="90">
        <f>IF(ISNA(VLOOKUP($B152,'[1]1718  Exp_Rev Access'!$F$7:$GK$318,66,FALSE)),"",VLOOKUP($B152,'[1]1718  Exp_Rev Access'!$F$7:$GK$318,66,FALSE))</f>
        <v>0</v>
      </c>
      <c r="CB152" s="90">
        <f>IF(ISNA(VLOOKUP($B152,'[1]1718  Exp_Rev Access'!$F$7:$GK$318,67,FALSE)),"",VLOOKUP($B152,'[1]1718  Exp_Rev Access'!$F$7:$GK$318,67,FALSE))</f>
        <v>0</v>
      </c>
      <c r="CC152" s="90">
        <f>IF(ISNA(VLOOKUP($B152,'[1]1718  Exp_Rev Access'!$F$7:$GK$318,68,FALSE)),"",VLOOKUP($B152,'[1]1718  Exp_Rev Access'!$F$7:$GK$318,68,FALSE))</f>
        <v>1037.8599999999999</v>
      </c>
      <c r="CD152" s="90">
        <f>IF(ISNA(VLOOKUP($B152,'[1]1718  Exp_Rev Access'!$F$7:$GK$318,69,FALSE)),"",VLOOKUP($B152,'[1]1718  Exp_Rev Access'!$F$7:$GK$318,69,FALSE))</f>
        <v>0</v>
      </c>
      <c r="CE152" s="56">
        <f t="shared" si="437"/>
        <v>1037.8599999999999</v>
      </c>
      <c r="CF152" s="92">
        <f t="shared" si="450"/>
        <v>4.8969760873517862E-5</v>
      </c>
      <c r="CG152" s="78">
        <f t="shared" si="451"/>
        <v>0.6538153824831956</v>
      </c>
      <c r="CH152" s="90">
        <f>IF(ISNA(VLOOKUP($B152,'[1]1718  Exp_Rev Access'!$F$7:$GK$318,$CH$2,FALSE)),"",VLOOKUP($B152,'[1]1718  Exp_Rev Access'!$F$7:$GK$318,$CH$2,FALSE))</f>
        <v>2991.94</v>
      </c>
      <c r="CI152" s="90">
        <f>IF(ISNA(VLOOKUP($B152,'[1]1718  Exp_Rev Access'!$F$7:$GK$318,$CI$2,FALSE)),"",VLOOKUP($B152,'[1]1718  Exp_Rev Access'!$F$7:$GK$318,$CI$2,FALSE))</f>
        <v>0</v>
      </c>
      <c r="CJ152" s="90">
        <f>IF(ISNA(VLOOKUP($B152,'[1]1718  Exp_Rev Access'!$F$7:$GK$318,$CJ$2,FALSE)),"",VLOOKUP($B152,'[1]1718  Exp_Rev Access'!$F$7:$GK$318,$CJ$2,FALSE))</f>
        <v>0</v>
      </c>
      <c r="CK152" s="90">
        <f>IF(ISNA(VLOOKUP($B152,'[1]1718  Exp_Rev Access'!$F$7:$GK$318,$CK$2,FALSE)),"",VLOOKUP($B152,'[1]1718  Exp_Rev Access'!$F$7:$GK$318,$CK$2,FALSE))</f>
        <v>0</v>
      </c>
      <c r="CL152" s="90">
        <f>IF(ISNA(VLOOKUP($B152,'[1]1718  Exp_Rev Access'!$F$7:$GK$318,$CL$2,FALSE)),"",VLOOKUP($B152,'[1]1718  Exp_Rev Access'!$F$7:$GK$318,$CL$2,FALSE))</f>
        <v>0</v>
      </c>
      <c r="CM152" s="90">
        <f>IF(ISNA(VLOOKUP($B152,'[1]1718  Exp_Rev Access'!$F$7:$GK$318,$CM$2,FALSE)),"",VLOOKUP($B152,'[1]1718  Exp_Rev Access'!$F$7:$GK$318,$CM$2,FALSE))</f>
        <v>0</v>
      </c>
      <c r="CN152" s="90">
        <f>IF(ISNA(VLOOKUP($B152,'[1]1718  Exp_Rev Access'!$F$7:$GK$318,$CN$2,FALSE)),"",VLOOKUP($B152,'[1]1718  Exp_Rev Access'!$F$7:$GK$318,$CN$2,FALSE))</f>
        <v>0</v>
      </c>
      <c r="CO152" s="90">
        <f>IF(ISNA(VLOOKUP($B152,'[1]1718  Exp_Rev Access'!$F$7:$GK$318,$CO$2,FALSE)),"",VLOOKUP($B152,'[1]1718  Exp_Rev Access'!$F$7:$GK$318,$CO$2,FALSE))</f>
        <v>0</v>
      </c>
      <c r="CP152" s="90">
        <f>IF(ISNA(VLOOKUP($B152,'[1]1718  Exp_Rev Access'!$F$7:$GK$318,$CP$2,FALSE)),"",VLOOKUP($B152,'[1]1718  Exp_Rev Access'!$F$7:$GK$318,$CP$2,FALSE))</f>
        <v>0</v>
      </c>
      <c r="CQ152" s="90">
        <f>IF(ISNA(VLOOKUP($B152,'[1]1718  Exp_Rev Access'!$F$7:$GK$318,$CQ$2,FALSE)),"",VLOOKUP($B152,'[1]1718  Exp_Rev Access'!$F$7:$GK$318,$CQ$2,FALSE))</f>
        <v>288613</v>
      </c>
      <c r="CR152" s="90">
        <f>IF(ISNA(VLOOKUP($B152,'[1]1718  Exp_Rev Access'!$F$7:$GK$318,$CR$2,FALSE)),"",VLOOKUP($B152,'[1]1718  Exp_Rev Access'!$F$7:$GK$318,$CR$2,FALSE))</f>
        <v>0</v>
      </c>
      <c r="CS152" s="90">
        <f>IF(ISNA(VLOOKUP($B152,'[1]1718  Exp_Rev Access'!$F$7:$GK$318,$CS$2,FALSE)),"",VLOOKUP($B152,'[1]1718  Exp_Rev Access'!$F$7:$GK$318,$CS$2,FALSE))</f>
        <v>6545</v>
      </c>
      <c r="CT152" s="90">
        <f>IF(ISNA(VLOOKUP($B152,'[1]1718  Exp_Rev Access'!$F$7:$GK$318,$CT$2,FALSE)),"",VLOOKUP($B152,'[1]1718  Exp_Rev Access'!$F$7:$GK$318,$CT$2,FALSE))</f>
        <v>0</v>
      </c>
      <c r="CU152" s="90">
        <f>IF(ISNA(VLOOKUP($B152,'[1]1718  Exp_Rev Access'!$F$7:$GK$318,$CU$2,FALSE)),"",VLOOKUP($B152,'[1]1718  Exp_Rev Access'!$F$7:$GK$318,$CU$2,FALSE))</f>
        <v>171921.72</v>
      </c>
      <c r="CV152" s="90">
        <f>IF(ISNA(VLOOKUP($B152,'[1]1718  Exp_Rev Access'!$F$7:$GK$318,$CV$2,FALSE)),"",VLOOKUP($B152,'[1]1718  Exp_Rev Access'!$F$7:$GK$318,$CV$2,FALSE))</f>
        <v>39006.44</v>
      </c>
      <c r="CW152" s="90">
        <f>IF(ISNA(VLOOKUP($B152,'[1]1718  Exp_Rev Access'!$F$7:$GK$318,$CW$2,FALSE)),"",VLOOKUP($B152,'[1]1718  Exp_Rev Access'!$F$7:$GK$318,$CW$2,FALSE))</f>
        <v>0</v>
      </c>
      <c r="CX152" s="90">
        <f>IF(ISNA(VLOOKUP($B152,'[1]1718  Exp_Rev Access'!$F$7:$GK$318,$CX$2,FALSE)),"",VLOOKUP($B152,'[1]1718  Exp_Rev Access'!$F$7:$GK$318,$CX$2,FALSE))</f>
        <v>0</v>
      </c>
      <c r="CY152" s="90">
        <f>IF(ISNA(VLOOKUP($B152,'[1]1718  Exp_Rev Access'!$F$7:$GK$318,$CY$2,FALSE)),"",VLOOKUP($B152,'[1]1718  Exp_Rev Access'!$F$7:$GK$318,$CY$2,FALSE))</f>
        <v>0</v>
      </c>
      <c r="CZ152" s="90">
        <f>IF(ISNA(VLOOKUP($B152,'[1]1718  Exp_Rev Access'!$F$7:$GK$318,$CZ$2,FALSE)),"",VLOOKUP($B152,'[1]1718  Exp_Rev Access'!$F$7:$GK$318,$CZ$2,FALSE))</f>
        <v>0</v>
      </c>
      <c r="DA152" s="90">
        <f>IF(ISNA(VLOOKUP($B152,'[1]1718  Exp_Rev Access'!$F$7:$GK$318,$DA$2,FALSE)),"",VLOOKUP($B152,'[1]1718  Exp_Rev Access'!$F$7:$GK$318,$DA$2,FALSE))</f>
        <v>0</v>
      </c>
      <c r="DB152" s="90">
        <f>IF(ISNA(VLOOKUP($B152,'[1]1718  Exp_Rev Access'!$F$7:$GK$318,$DB$2,FALSE)),"",VLOOKUP($B152,'[1]1718  Exp_Rev Access'!$F$7:$GK$318,$DB$2,FALSE))</f>
        <v>0</v>
      </c>
      <c r="DC152" s="90">
        <f>IF(ISNA(VLOOKUP($B152,'[1]1718  Exp_Rev Access'!$F$7:$GK$318,$DC$2,FALSE)),"",VLOOKUP($B152,'[1]1718  Exp_Rev Access'!$F$7:$GK$318,$DC$2,FALSE))</f>
        <v>0</v>
      </c>
      <c r="DD152" s="90">
        <f>IF(ISNA(VLOOKUP($B152,'[1]1718  Exp_Rev Access'!$F$7:$GK$318,$DD$2,FALSE)),"",VLOOKUP($B152,'[1]1718  Exp_Rev Access'!$F$7:$GK$318,$DD$2,FALSE))</f>
        <v>0</v>
      </c>
      <c r="DE152" s="90">
        <f>IF(ISNA(VLOOKUP($B152,'[1]1718  Exp_Rev Access'!$F$7:$GK$318,$DE$2,FALSE)),"",VLOOKUP($B152,'[1]1718  Exp_Rev Access'!$F$7:$GK$318,$DE$2,FALSE))</f>
        <v>0</v>
      </c>
      <c r="DF152" s="90">
        <f>IF(ISNA(VLOOKUP($B152,'[1]1718  Exp_Rev Access'!$F$7:$GK$318,$DF$2,FALSE)),"",VLOOKUP($B152,'[1]1718  Exp_Rev Access'!$F$7:$GK$318,$DF$2,FALSE))</f>
        <v>0</v>
      </c>
      <c r="DG152" s="90">
        <f>IF(ISNA(VLOOKUP($B152,'[1]1718  Exp_Rev Access'!$F$7:$GK$318,$DG$2,FALSE)),"",VLOOKUP($B152,'[1]1718  Exp_Rev Access'!$F$7:$GK$318,$DG$2,FALSE))</f>
        <v>13400.57</v>
      </c>
      <c r="DH152" s="90">
        <f>IF(ISNA(VLOOKUP($B152,'[1]1718  Exp_Rev Access'!$F$7:$GK$318,$DH$2,FALSE)),"",VLOOKUP($B152,'[1]1718  Exp_Rev Access'!$F$7:$GK$318,$DH$2,FALSE))</f>
        <v>0</v>
      </c>
      <c r="DI152" s="90">
        <f>IF(ISNA(VLOOKUP($B152,'[1]1718  Exp_Rev Access'!$F$7:$GK$318,$DI$2,FALSE)),"",VLOOKUP($B152,'[1]1718  Exp_Rev Access'!$F$7:$GK$318,$DI$2,FALSE))</f>
        <v>168647.32</v>
      </c>
      <c r="DJ152" s="90">
        <f>IF(ISNA(VLOOKUP($B152,'[1]1718  Exp_Rev Access'!$F$7:$GK$318,$DJ$2,FALSE)),"",VLOOKUP($B152,'[1]1718  Exp_Rev Access'!$F$7:$GK$318,$DJ$2,FALSE))</f>
        <v>0</v>
      </c>
      <c r="DK152" s="90">
        <f>IF(ISNA(VLOOKUP($B152,'[1]1718  Exp_Rev Access'!$F$7:$GK$318,$DK$2,FALSE)),"",VLOOKUP($B152,'[1]1718  Exp_Rev Access'!$F$7:$GK$318,$DK$2,FALSE))</f>
        <v>0</v>
      </c>
      <c r="DL152" s="90">
        <f>IF(ISNA(VLOOKUP($B152,'[1]1718  Exp_Rev Access'!$F$7:$GK$318,$DL$2,FALSE)),"",VLOOKUP($B152,'[1]1718  Exp_Rev Access'!$F$7:$GK$318,$DL$2,FALSE))</f>
        <v>0</v>
      </c>
      <c r="DM152" s="90">
        <f>IF(ISNA(VLOOKUP($B152,'[1]1718  Exp_Rev Access'!$F$7:$GK$318,$DM$2,FALSE)),"",VLOOKUP($B152,'[1]1718  Exp_Rev Access'!$F$7:$GK$318,$DM$2,FALSE))</f>
        <v>0</v>
      </c>
      <c r="DN152" s="90">
        <f>IF(ISNA(VLOOKUP($B152,'[1]1718  Exp_Rev Access'!$F$7:$GK$318,$DN$2,FALSE)),"",VLOOKUP($B152,'[1]1718  Exp_Rev Access'!$F$7:$GK$318,$DN$2,FALSE))</f>
        <v>0</v>
      </c>
      <c r="DO152" s="90">
        <f>IF(ISNA(VLOOKUP($B152,'[1]1718  Exp_Rev Access'!$F$7:$GK$318,$DO$2,FALSE)),"",VLOOKUP($B152,'[1]1718  Exp_Rev Access'!$F$7:$GK$318,$DO$2,FALSE))</f>
        <v>0</v>
      </c>
      <c r="DP152" s="90">
        <f>IF(ISNA(VLOOKUP($B152,'[1]1718  Exp_Rev Access'!$F$7:$GK$318,$DP$2,FALSE)),"",VLOOKUP($B152,'[1]1718  Exp_Rev Access'!$F$7:$GK$318,$DP$2,FALSE))</f>
        <v>0</v>
      </c>
      <c r="DQ152" s="90">
        <f>IF(ISNA(VLOOKUP($B152,'[1]1718  Exp_Rev Access'!$F$7:$GK$318,$DQ$2,FALSE)),"",VLOOKUP($B152,'[1]1718  Exp_Rev Access'!$F$7:$GK$318,$DQ$2,FALSE))</f>
        <v>0</v>
      </c>
      <c r="DR152" s="90">
        <f>IF(ISNA(VLOOKUP($B152,'[1]1718  Exp_Rev Access'!$F$7:$GK$318,$DR$2,FALSE)),"",VLOOKUP($B152,'[1]1718  Exp_Rev Access'!$F$7:$GK$318,$DR$2,FALSE))</f>
        <v>0</v>
      </c>
      <c r="DS152" s="90">
        <f>IF(ISNA(VLOOKUP($B152,'[1]1718  Exp_Rev Access'!$F$7:$GK$318,$DS$2,FALSE)),"",VLOOKUP($B152,'[1]1718  Exp_Rev Access'!$F$7:$GK$318,$DS$2,FALSE))</f>
        <v>0</v>
      </c>
      <c r="DT152" s="90">
        <f>IF(ISNA(VLOOKUP($B152,'[1]1718  Exp_Rev Access'!$F$7:$GK$318,$DT$2,FALSE)),"",VLOOKUP($B152,'[1]1718  Exp_Rev Access'!$F$7:$GK$318,$DT$2,FALSE))</f>
        <v>0</v>
      </c>
      <c r="DU152" s="90">
        <f>IF(ISNA(VLOOKUP($B152,'[1]1718  Exp_Rev Access'!$F$7:$GK$318,$DU$2,FALSE)),"",VLOOKUP($B152,'[1]1718  Exp_Rev Access'!$F$7:$GK$318,$DU$2,FALSE))</f>
        <v>0</v>
      </c>
      <c r="DV152" s="90">
        <f>IF(ISNA(VLOOKUP($B152,'[1]1718  Exp_Rev Access'!$F$7:$GK$318,$DV$2,FALSE)),"",VLOOKUP($B152,'[1]1718  Exp_Rev Access'!$F$7:$GK$318,$DV$2,FALSE))</f>
        <v>0</v>
      </c>
      <c r="DW152" s="90">
        <f>IF(ISNA(VLOOKUP($B152,'[1]1718  Exp_Rev Access'!$F$7:$GK$318,$DW$2,FALSE)),"",VLOOKUP($B152,'[1]1718  Exp_Rev Access'!$F$7:$GK$318,$DW$2,FALSE))</f>
        <v>0</v>
      </c>
      <c r="DX152" s="90">
        <f>IF(ISNA(VLOOKUP($B152,'[1]1718  Exp_Rev Access'!$F$7:$GK$318,$DX$2,FALSE)),"",VLOOKUP($B152,'[1]1718  Exp_Rev Access'!$F$7:$GK$318,$DX$2,FALSE))</f>
        <v>0</v>
      </c>
      <c r="DY152" s="90">
        <f>IF(ISNA(VLOOKUP($B152,'[1]1718  Exp_Rev Access'!$F$7:$GK$318,$DY$2,FALSE)),"",VLOOKUP($B152,'[1]1718  Exp_Rev Access'!$F$7:$GK$318,$DY$2,FALSE))</f>
        <v>0</v>
      </c>
      <c r="DZ152" s="90">
        <f>IF(ISNA(VLOOKUP($B152,'[1]1718  Exp_Rev Access'!$F$7:$GK$318,$DZ$2,FALSE)),"",VLOOKUP($B152,'[1]1718  Exp_Rev Access'!$F$7:$GK$318,$DZ$2,FALSE))</f>
        <v>0</v>
      </c>
      <c r="EA152" s="90">
        <f>IF(ISNA(VLOOKUP($B152,'[1]1718  Exp_Rev Access'!$F$7:$GK$318,$EA$2,FALSE)),"",VLOOKUP($B152,'[1]1718  Exp_Rev Access'!$F$7:$GK$318,$EA$2,FALSE))</f>
        <v>0</v>
      </c>
      <c r="EB152" s="90">
        <f>IF(ISNA(VLOOKUP($B152,'[1]1718  Exp_Rev Access'!$F$7:$GK$318,$EB$2,FALSE)),"",VLOOKUP($B152,'[1]1718  Exp_Rev Access'!$F$7:$GK$318,$EB$2,FALSE))</f>
        <v>0</v>
      </c>
      <c r="EC152" s="90">
        <f>IF(ISNA(VLOOKUP($B152,'[1]1718  Exp_Rev Access'!$F$7:$GK$318,$EC$2,FALSE)),"",VLOOKUP($B152,'[1]1718  Exp_Rev Access'!$F$7:$GK$318,$EC$2,FALSE))</f>
        <v>0</v>
      </c>
      <c r="ED152" s="90">
        <f>IF(ISNA(VLOOKUP($B152,'[1]1718  Exp_Rev Access'!$F$7:$GK$318,$ED$2,FALSE)),"",VLOOKUP($B152,'[1]1718  Exp_Rev Access'!$F$7:$GK$318,$ED$2,FALSE))</f>
        <v>0</v>
      </c>
      <c r="EE152" s="90">
        <f>IF(ISNA(VLOOKUP($B152,'[1]1718  Exp_Rev Access'!$F$7:$GK$318,$EE$2,FALSE)),"",VLOOKUP($B152,'[1]1718  Exp_Rev Access'!$F$7:$GK$318,$EE$2,FALSE))</f>
        <v>0</v>
      </c>
      <c r="EF152" s="90">
        <f>IF(ISNA(VLOOKUP($B152,'[1]1718  Exp_Rev Access'!$F$7:$GK$318,$EF$2,FALSE)),"",VLOOKUP($B152,'[1]1718  Exp_Rev Access'!$F$7:$GK$318,$EF$2,FALSE))</f>
        <v>0</v>
      </c>
      <c r="EG152" s="90">
        <f>IF(ISNA(VLOOKUP($B152,'[1]1718  Exp_Rev Access'!$F$7:$GK$318,$EG$2,FALSE)),"",VLOOKUP($B152,'[1]1718  Exp_Rev Access'!$F$7:$GK$318,$EG$2,FALSE))</f>
        <v>0</v>
      </c>
      <c r="EH152" s="90">
        <f>IF(ISNA(VLOOKUP($B152,'[1]1718  Exp_Rev Access'!$F$7:$GK$318,$EH$2,FALSE)),"",VLOOKUP($B152,'[1]1718  Exp_Rev Access'!$F$7:$GK$318,$EH$2,FALSE))</f>
        <v>0</v>
      </c>
      <c r="EI152" s="90">
        <f>IF(ISNA(VLOOKUP($B152,'[1]1718  Exp_Rev Access'!$F$7:$GK$318,$EI$2,FALSE)),"",VLOOKUP($B152,'[1]1718  Exp_Rev Access'!$F$7:$GK$318,$EI$2,FALSE))</f>
        <v>0</v>
      </c>
      <c r="EJ152" s="90">
        <f>IF(ISNA(VLOOKUP($B152,'[1]1718  Exp_Rev Access'!$F$7:$GK$318,$EJ$2,FALSE)),"",VLOOKUP($B152,'[1]1718  Exp_Rev Access'!$F$7:$GK$318,$EJ$2,FALSE))</f>
        <v>0</v>
      </c>
      <c r="EK152" s="90">
        <f>IF(ISNA(VLOOKUP($B152,'[1]1718  Exp_Rev Access'!$F$7:$GK$318,$EK$2,FALSE)),"",VLOOKUP($B152,'[1]1718  Exp_Rev Access'!$F$7:$GK$318,$EK$2,FALSE))</f>
        <v>0</v>
      </c>
      <c r="EL152" s="90">
        <f>IF(ISNA(VLOOKUP($B152,'[1]1718  Exp_Rev Access'!$F$7:$GK$318,$EL$2,FALSE)),"",VLOOKUP($B152,'[1]1718  Exp_Rev Access'!$F$7:$GK$318,$EL$2,FALSE))</f>
        <v>0</v>
      </c>
      <c r="EM152" s="90">
        <f>IF(ISNA(VLOOKUP($B152,'[1]1718  Exp_Rev Access'!$F$7:$GK$318,$EM$2,FALSE)),"",VLOOKUP($B152,'[1]1718  Exp_Rev Access'!$F$7:$GK$318,$EM$2,FALSE))</f>
        <v>0</v>
      </c>
      <c r="EN152" s="90">
        <f>IF(ISNA(VLOOKUP($B152,'[1]1718  Exp_Rev Access'!$F$7:$GK$318,$EN$2,FALSE)),"",VLOOKUP($B152,'[1]1718  Exp_Rev Access'!$F$7:$GK$318,$EN$2,FALSE))</f>
        <v>0</v>
      </c>
      <c r="EO152" s="90">
        <f>IF(ISNA(VLOOKUP($B152,'[1]1718  Exp_Rev Access'!$F$7:$GK$318,$EO$2,FALSE)),"",VLOOKUP($B152,'[1]1718  Exp_Rev Access'!$F$7:$GK$318,$EO$2,FALSE))</f>
        <v>0</v>
      </c>
      <c r="EP152" s="90">
        <f>IF(ISNA(VLOOKUP($B152,'[1]1718  Exp_Rev Access'!$F$7:$GK$318,$EP$2,FALSE)),"",VLOOKUP($B152,'[1]1718  Exp_Rev Access'!$F$7:$GK$318,$EP$2,FALSE))</f>
        <v>0</v>
      </c>
      <c r="EQ152" s="90">
        <f>IF(ISNA(VLOOKUP($B152,'[1]1718  Exp_Rev Access'!$F$7:$GK$318,$EQ$2,FALSE)),"",VLOOKUP($B152,'[1]1718  Exp_Rev Access'!$F$7:$GK$318,$EQ$2,FALSE))</f>
        <v>0</v>
      </c>
      <c r="ER152" s="90">
        <f>IF(ISNA(VLOOKUP($B152,'[1]1718  Exp_Rev Access'!$F$7:$GK$318,$ER$2,FALSE)),"",VLOOKUP($B152,'[1]1718  Exp_Rev Access'!$F$7:$GK$318,$ER$2,FALSE))</f>
        <v>0</v>
      </c>
      <c r="ES152" s="90">
        <f>IF(ISNA(VLOOKUP($B152,'[1]1718  Exp_Rev Access'!$F$7:$GK$318,$ES$2,FALSE)),"",VLOOKUP($B152,'[1]1718  Exp_Rev Access'!$F$7:$GK$318,$ES$2,FALSE))</f>
        <v>0</v>
      </c>
      <c r="ET152" s="90">
        <f>IF(ISNA(VLOOKUP($B152,'[1]1718  Exp_Rev Access'!$F$7:$GK$318,$ET$2,FALSE)),"",VLOOKUP($B152,'[1]1718  Exp_Rev Access'!$F$7:$GK$318,$ET$2,FALSE))</f>
        <v>0</v>
      </c>
      <c r="EU152" s="90">
        <f>IF(ISNA(VLOOKUP($B152,'[1]1718  Exp_Rev Access'!$F$7:$GK$318,$EU$2,FALSE)),"",VLOOKUP($B152,'[1]1718  Exp_Rev Access'!$F$7:$GK$318,$EU$2,FALSE))</f>
        <v>0</v>
      </c>
      <c r="EV152" s="90">
        <f>IF(ISNA(VLOOKUP($B152,'[1]1718  Exp_Rev Access'!$F$7:$GK$318,$EV$2,FALSE)),"",VLOOKUP($B152,'[1]1718  Exp_Rev Access'!$F$7:$GK$318,$EV$2,FALSE))</f>
        <v>16675.91</v>
      </c>
      <c r="EW152" s="90">
        <f>IF(ISNA(VLOOKUP($B152,'[1]1718  Exp_Rev Access'!$F$7:$GK$318,$EW$2,FALSE)),"",VLOOKUP($B152,'[1]1718  Exp_Rev Access'!$F$7:$GK$318,$EW$2,FALSE))</f>
        <v>0</v>
      </c>
      <c r="EX152" s="90">
        <f>IF(ISNA(VLOOKUP($B152,'[1]1718  Exp_Rev Access'!$F$7:$GK$318,$EX$2,FALSE)),"",VLOOKUP($B152,'[1]1718  Exp_Rev Access'!$F$7:$GK$318,$EX$2,FALSE))</f>
        <v>0</v>
      </c>
      <c r="EY152" s="90">
        <f>IF(ISNA(VLOOKUP($B152,'[1]1718  Exp_Rev Access'!$F$7:$GK$318,$EY$2,FALSE)),"",VLOOKUP($B152,'[1]1718  Exp_Rev Access'!$F$7:$GK$318,$EY$2,FALSE))</f>
        <v>0</v>
      </c>
      <c r="EZ152" s="90">
        <f>IF(ISNA(VLOOKUP($B152,'[1]1718  Exp_Rev Access'!$F$7:$GK$318,$EZ$2,FALSE)),"",VLOOKUP($B152,'[1]1718  Exp_Rev Access'!$F$7:$GK$318,$EZ$2,FALSE))</f>
        <v>0</v>
      </c>
      <c r="FA152" s="90">
        <f>IF(ISNA(VLOOKUP($B152,'[1]1718  Exp_Rev Access'!$F$7:$GK$318,$FA$2,FALSE)),"",VLOOKUP($B152,'[1]1718  Exp_Rev Access'!$F$7:$GK$318,$FA$2,FALSE))</f>
        <v>0</v>
      </c>
      <c r="FB152" s="90">
        <f>IF(ISNA(VLOOKUP($B152,'[1]1718  Exp_Rev Access'!$F$7:$GK$318,$FB$2,FALSE)),"",VLOOKUP($B152,'[1]1718  Exp_Rev Access'!$F$7:$GK$318,$FB$2,FALSE))</f>
        <v>0</v>
      </c>
      <c r="FC152" s="90">
        <f>IF(ISNA(VLOOKUP($B152,'[1]1718  Exp_Rev Access'!$F$7:$GK$318,$FC$2,FALSE)),"",VLOOKUP($B152,'[1]1718  Exp_Rev Access'!$F$7:$GK$318,$FC$2,FALSE))</f>
        <v>0</v>
      </c>
      <c r="FD152" s="90">
        <f>IF(ISNA(VLOOKUP($B152,'[1]1718  Exp_Rev Access'!$F$7:$GK$318,$FD$2,FALSE)),"",VLOOKUP($B152,'[1]1718  Exp_Rev Access'!$F$7:$GK$318,$FD$2,FALSE))</f>
        <v>0</v>
      </c>
      <c r="FE152" s="90">
        <f>IF(ISNA(VLOOKUP($B152,'[1]1718  Exp_Rev Access'!$F$7:$GK$318,$FE$2,FALSE)),"",VLOOKUP($B152,'[1]1718  Exp_Rev Access'!$F$7:$GK$318,$FE$2,FALSE))</f>
        <v>0</v>
      </c>
      <c r="FF152" s="90">
        <f>IF(ISNA(VLOOKUP($B152,'[1]1718  Exp_Rev Access'!$F$7:$GK$318,$FF$2,FALSE)),"",VLOOKUP($B152,'[1]1718  Exp_Rev Access'!$F$7:$GK$318,$FF$2,FALSE))</f>
        <v>0</v>
      </c>
      <c r="FG152" s="90">
        <f>IF(ISNA(VLOOKUP($B152,'[1]1718  Exp_Rev Access'!$F$7:$GK$318,$FG$2,FALSE)),"",VLOOKUP($B152,'[1]1718  Exp_Rev Access'!$F$7:$GK$318,$FG$2,FALSE))</f>
        <v>0</v>
      </c>
      <c r="FH152" s="90">
        <f>IF(ISNA(VLOOKUP($B152,'[1]1718  Exp_Rev Access'!$F$7:$GK$318,$FH$2,FALSE)),"",VLOOKUP($B152,'[1]1718  Exp_Rev Access'!$F$7:$GK$318,$FH$2,FALSE))</f>
        <v>0</v>
      </c>
      <c r="FI152" s="90">
        <f>IF(ISNA(VLOOKUP($B152,'[1]1718  Exp_Rev Access'!$F$7:$GK$318,$FI$2,FALSE)),"",VLOOKUP($B152,'[1]1718  Exp_Rev Access'!$F$7:$GK$318,$FI$2,FALSE))</f>
        <v>0</v>
      </c>
      <c r="FJ152" s="90">
        <f>IF(ISNA(VLOOKUP($B152,'[1]1718  Exp_Rev Access'!$F$7:$GK$318,$FJ$2,FALSE)),"",VLOOKUP($B152,'[1]1718  Exp_Rev Access'!$F$7:$GK$318,$FJ$2,FALSE))</f>
        <v>0</v>
      </c>
      <c r="FK152" s="90">
        <f>IF(ISNA(VLOOKUP($B152,'[1]1718  Exp_Rev Access'!$F$7:$GK$318,$FK$2,FALSE)),"",VLOOKUP($B152,'[1]1718  Exp_Rev Access'!$F$7:$GK$318,$FK$2,FALSE))</f>
        <v>0</v>
      </c>
      <c r="FL152" s="90">
        <f>IF(ISNA(VLOOKUP($B152,'[1]1718  Exp_Rev Access'!$F$7:$GK$318,$FL$2,FALSE)),"",VLOOKUP($B152,'[1]1718  Exp_Rev Access'!$F$7:$GK$318,$FL$2,FALSE))</f>
        <v>0</v>
      </c>
      <c r="FM152" s="90">
        <f>IF(ISNA(VLOOKUP($B152,'[1]1718  Exp_Rev Access'!$F$7:$GK$318,$FM$2,FALSE)),"",VLOOKUP($B152,'[1]1718  Exp_Rev Access'!$F$7:$GK$318,$FM$2,FALSE))</f>
        <v>0</v>
      </c>
      <c r="FN152" s="90">
        <f>IF(ISNA(VLOOKUP($B152,'[1]1718  Exp_Rev Access'!$F$7:$GK$318,$FN$2,FALSE)),"",VLOOKUP($B152,'[1]1718  Exp_Rev Access'!$F$7:$GK$318,$FN$2,FALSE))</f>
        <v>0</v>
      </c>
      <c r="FO152" s="90">
        <f>IF(ISNA(VLOOKUP($B152,'[1]1718  Exp_Rev Access'!$F$7:$GK$318,$FO$2,FALSE)),"",VLOOKUP($B152,'[1]1718  Exp_Rev Access'!$F$7:$GK$318,$FO$2,FALSE))</f>
        <v>0</v>
      </c>
      <c r="FP152" s="90">
        <f>IF(ISNA(VLOOKUP($B152,'[1]1718  Exp_Rev Access'!$F$7:$GK$318,$FP$2,FALSE)),"",VLOOKUP($B152,'[1]1718  Exp_Rev Access'!$F$7:$GK$318,$FP$2,FALSE))</f>
        <v>0</v>
      </c>
      <c r="FQ152" s="90">
        <f>IF(ISNA(VLOOKUP($B152,'[1]1718  Exp_Rev Access'!$F$7:$GK$318,$FQ$2,FALSE)),"",VLOOKUP($B152,'[1]1718  Exp_Rev Access'!$F$7:$GK$318,$FQ$2,FALSE))</f>
        <v>0</v>
      </c>
      <c r="FR152" s="90">
        <f>IF(ISNA(VLOOKUP($B152,'[1]1718  Exp_Rev Access'!$F$7:$GK$318,$FR$2,FALSE)),"",VLOOKUP($B152,'[1]1718  Exp_Rev Access'!$F$7:$GK$318,$FR$2,FALSE))</f>
        <v>0</v>
      </c>
      <c r="FS152" s="56">
        <f t="shared" si="481"/>
        <v>707801.9</v>
      </c>
      <c r="FT152" s="92">
        <f t="shared" si="482"/>
        <v>3.3396498360878733E-2</v>
      </c>
      <c r="FU152" s="94">
        <f t="shared" si="483"/>
        <v>445.89036090689746</v>
      </c>
      <c r="FV152" s="95">
        <f>IF(ISNA(VLOOKUP($B152,'[1]1718  Exp_Rev Access'!$F$7:$GK$318,$FV$2,FALSE)),"",VLOOKUP($B152,'[1]1718  Exp_Rev Access'!$F$7:$GK$318,$FV$2,FALSE))</f>
        <v>0</v>
      </c>
      <c r="FW152" s="95">
        <f>IF(ISNA(VLOOKUP($B152,'[1]1718  Exp_Rev Access'!$F$7:$GK$318,$FW$2,FALSE)),"",VLOOKUP($B152,'[1]1718  Exp_Rev Access'!$F$7:$GK$318,$FW$2,FALSE))</f>
        <v>0</v>
      </c>
      <c r="FX152" s="95">
        <f>IF(ISNA(VLOOKUP($B152,'[1]1718  Exp_Rev Access'!$F$7:$GK$318,$FX$2,FALSE)),"",VLOOKUP($B152,'[1]1718  Exp_Rev Access'!$F$7:$GK$318,$FX$2,FALSE))</f>
        <v>0</v>
      </c>
      <c r="FY152" s="95">
        <f>IF(ISNA(VLOOKUP($B152,'[1]1718  Exp_Rev Access'!$F$7:$GK$318,$FY$2,FALSE)),"",VLOOKUP($B152,'[1]1718  Exp_Rev Access'!$F$7:$GK$318,$FY$2,FALSE))</f>
        <v>0</v>
      </c>
      <c r="FZ152" s="95">
        <f>IF(ISNA(VLOOKUP($B152,'[1]1718  Exp_Rev Access'!$F$7:$GK$318,$FZ$2,FALSE)),"",VLOOKUP($B152,'[1]1718  Exp_Rev Access'!$F$7:$GK$318,$FZ$2,FALSE))</f>
        <v>0</v>
      </c>
      <c r="GA152" s="95">
        <f>IF(ISNA(VLOOKUP($B152,'[1]1718  Exp_Rev Access'!$F$7:$GK$318,$GA$2,FALSE)),"",VLOOKUP($B152,'[1]1718  Exp_Rev Access'!$F$7:$GK$318,$GA$2,FALSE))</f>
        <v>0</v>
      </c>
      <c r="GB152" s="95">
        <f>IF(ISNA(VLOOKUP($B152,'[1]1718  Exp_Rev Access'!$F$7:$GK$318,$GB$2,FALSE)),"",VLOOKUP($B152,'[1]1718  Exp_Rev Access'!$F$7:$GK$318,$GB$2,FALSE))</f>
        <v>0</v>
      </c>
      <c r="GC152" s="95">
        <f>IF(ISNA(VLOOKUP($B152,'[1]1718  Exp_Rev Access'!$F$7:$GK$318,$GC$2,FALSE)),"",VLOOKUP($B152,'[1]1718  Exp_Rev Access'!$F$7:$GK$318,$GC$2,FALSE))</f>
        <v>0</v>
      </c>
      <c r="GD152" s="95">
        <f>IF(ISNA(VLOOKUP($B152,'[1]1718  Exp_Rev Access'!$F$7:$GK$318,$GD$2,FALSE)),"",VLOOKUP($B152,'[1]1718  Exp_Rev Access'!$F$7:$GK$318,$GD$2,FALSE))</f>
        <v>0</v>
      </c>
      <c r="GE152" s="95">
        <f>IF(ISNA(VLOOKUP($B152,'[1]1718  Exp_Rev Access'!$F$7:$GK$318,$GE$2,FALSE)),"",VLOOKUP($B152,'[1]1718  Exp_Rev Access'!$F$7:$GK$318,$GE$2,FALSE))</f>
        <v>0</v>
      </c>
      <c r="GF152" s="95">
        <f>IF(ISNA(VLOOKUP($B152,'[1]1718  Exp_Rev Access'!$F$7:$GK$318,$GF$2,FALSE)),"",VLOOKUP($B152,'[1]1718  Exp_Rev Access'!$F$7:$GK$318,$GF$2,FALSE))</f>
        <v>50000</v>
      </c>
      <c r="GG152" s="95">
        <f>IF(ISNA(VLOOKUP($B152,'[1]1718  Exp_Rev Access'!$F$7:$GK$318,$GG$2,FALSE)),"",VLOOKUP($B152,'[1]1718  Exp_Rev Access'!$F$7:$GK$318,$GG$2,FALSE))</f>
        <v>0</v>
      </c>
      <c r="GH152" s="95">
        <f>IF(ISNA(VLOOKUP($B152,'[1]1718  Exp_Rev Access'!$F$7:$GK$318,$GH$2,FALSE)),"",VLOOKUP($B152,'[1]1718  Exp_Rev Access'!$F$7:$GK$318,$GH$2,FALSE))</f>
        <v>0</v>
      </c>
      <c r="GI152" s="95">
        <f>IF(ISNA(VLOOKUP($B152,'[1]1718  Exp_Rev Access'!$F$7:$GK$318,$GI$2,FALSE)),"",VLOOKUP($B152,'[1]1718  Exp_Rev Access'!$F$7:$GK$318,$GI$2,FALSE))</f>
        <v>0</v>
      </c>
      <c r="GJ152" s="95">
        <f>IF(ISNA(VLOOKUP($B152,'[1]1718  Exp_Rev Access'!$F$7:$GK$318,$GJ$2,FALSE)),"",VLOOKUP($B152,'[1]1718  Exp_Rev Access'!$F$7:$GK$318,$GJ$2,FALSE))</f>
        <v>0</v>
      </c>
      <c r="GK152" s="95">
        <f>IF(ISNA(VLOOKUP($B152,'[1]1718  Exp_Rev Access'!$F$7:$GK$318,$GK$2,FALSE)),"",VLOOKUP($B152,'[1]1718  Exp_Rev Access'!$F$7:$GK$318,$GK$2,FALSE))</f>
        <v>0</v>
      </c>
      <c r="GL152" s="95">
        <f>IF(ISNA(VLOOKUP($B152,'[1]1718  Exp_Rev Access'!$F$7:$GK$318,$GL$2,FALSE)),"",VLOOKUP($B152,'[1]1718  Exp_Rev Access'!$F$7:$GK$318,$GL$2,FALSE))</f>
        <v>0</v>
      </c>
      <c r="GM152" s="95">
        <f>IF(ISNA(VLOOKUP($B152,'[1]1718  Exp_Rev Access'!$F$7:$GK$318,$GM$2,FALSE)),"",VLOOKUP($B152,'[1]1718  Exp_Rev Access'!$F$7:$GK$318,$GM$2,FALSE))</f>
        <v>0</v>
      </c>
      <c r="GN152" s="95">
        <f>IF(ISNA(VLOOKUP($B152,'[1]1718  Exp_Rev Access'!$F$7:$GK$318,$GN$2,FALSE)),"",VLOOKUP($B152,'[1]1718  Exp_Rev Access'!$F$7:$GK$318,$GN$2,FALSE))</f>
        <v>0</v>
      </c>
      <c r="GO152" s="95">
        <f>IF(ISNA(VLOOKUP($B152,'[1]1718  Exp_Rev Access'!$F$7:$GK$318,$GO$2,FALSE)),"",VLOOKUP($B152,'[1]1718  Exp_Rev Access'!$F$7:$GK$318,$GO$2,FALSE))</f>
        <v>0</v>
      </c>
      <c r="GP152" s="95">
        <f>IF(ISNA(VLOOKUP($B152,'[1]1718  Exp_Rev Access'!$F$7:$GK$318,$GP$2,FALSE)),"",VLOOKUP($B152,'[1]1718  Exp_Rev Access'!$F$7:$GK$318,$GP$2,FALSE))</f>
        <v>0</v>
      </c>
      <c r="GQ152" s="95">
        <f>IF(ISNA(VLOOKUP($B152,'[1]1718  Exp_Rev Access'!$F$7:$GK$318,$GQ$2,FALSE)),"",VLOOKUP($B152,'[1]1718  Exp_Rev Access'!$F$7:$GK$318,$GQ$2,FALSE))</f>
        <v>965.96</v>
      </c>
      <c r="GR152" s="95">
        <f>IF(ISNA(VLOOKUP($B152,'[1]1718  Exp_Rev Access'!$F$7:$GK$318,$GR$2,FALSE)),"",VLOOKUP($B152,'[1]1718  Exp_Rev Access'!$F$7:$GK$318,$GR$2,FALSE))</f>
        <v>0</v>
      </c>
      <c r="GS152" s="95">
        <f>IF(ISNA(VLOOKUP($B152,'[1]1718  Exp_Rev Access'!$F$7:$GK$318,$GS$2,FALSE)),"",VLOOKUP($B152,'[1]1718  Exp_Rev Access'!$F$7:$GK$318,$GS$2,FALSE))</f>
        <v>0</v>
      </c>
      <c r="GT152" s="95">
        <f>IF(ISNA(VLOOKUP($B152,'[1]1718  Exp_Rev Access'!$F$7:$GK$318,$GT$2,FALSE)),"",VLOOKUP($B152,'[1]1718  Exp_Rev Access'!$F$7:$GK$318,$GT$2,FALSE))</f>
        <v>1643223.58</v>
      </c>
      <c r="GU152" s="56">
        <f t="shared" si="484"/>
        <v>1694189.54</v>
      </c>
      <c r="GV152" s="92">
        <f t="shared" si="485"/>
        <v>7.9937618415022477E-2</v>
      </c>
      <c r="GW152" s="96">
        <f t="shared" si="486"/>
        <v>1067.2799627060772</v>
      </c>
    </row>
    <row r="153" spans="1:222" x14ac:dyDescent="0.3">
      <c r="A153" s="73"/>
      <c r="B153" s="88" t="s">
        <v>384</v>
      </c>
      <c r="C153" s="89" t="s">
        <v>385</v>
      </c>
      <c r="D153" s="75">
        <f>IF(ISNA(VLOOKUP($B153,'[1]1718 enrollment_Rev_Exp by size'!$A$7:H490,3,FALSE)),"",VLOOKUP($B153,'[1]1718 enrollment_Rev_Exp by size'!$A$7:$G$350,3,FALSE))</f>
        <v>15985.61</v>
      </c>
      <c r="E153" s="76">
        <f>IF(ISNA(VLOOKUP($B153,'[1]1718 enrollment_Rev_Exp by size'!$A$7:I490,5,FALSE)),"",VLOOKUP($B153,'[1]1718 enrollment_Rev_Exp by size'!$A$7:$G$350,5,FALSE))</f>
        <v>214726816.78</v>
      </c>
      <c r="F153" s="70">
        <f t="shared" si="468"/>
        <v>214726816.78000003</v>
      </c>
      <c r="G153" s="70">
        <f t="shared" si="469"/>
        <v>0</v>
      </c>
      <c r="H153" s="90">
        <f>IF(ISNA(VLOOKUP($B153,'[1]1718  Exp_Rev Access'!$F$7:$GK$318,3,FALSE)),"",VLOOKUP($B153,'[1]1718  Exp_Rev Access'!$F$7:$GK$318,3,FALSE))</f>
        <v>49743908.380000003</v>
      </c>
      <c r="I153" s="90">
        <f>IF(ISNA(VLOOKUP($B153,'[1]1718  Exp_Rev Access'!$F$7:$GK$318,4,FALSE)),"",VLOOKUP($B153,'[1]1718  Exp_Rev Access'!$F$7:$GK$318,4,FALSE))</f>
        <v>17.25</v>
      </c>
      <c r="J153" s="90">
        <f>IF(ISNA(VLOOKUP($B153,'[1]1718  Exp_Rev Access'!$F$7:$GK$318,5,FALSE)),"",VLOOKUP($B153,'[1]1718  Exp_Rev Access'!$F$7:$GK$318,5,FALSE))</f>
        <v>0</v>
      </c>
      <c r="K153" s="90">
        <f>IF(ISNA(VLOOKUP($B153,'[1]1718  Exp_Rev Access'!$F$7:$GK$318,6,FALSE)),"-",VLOOKUP($B153,'[1]1718  Exp_Rev Access'!$F$7:$GK$318,6,FALSE))</f>
        <v>0</v>
      </c>
      <c r="L153" s="90">
        <f>IF(ISNA(VLOOKUP($B153,'[1]1718  Exp_Rev Access'!$F$7:$GK$318,7,FALSE)),"",VLOOKUP($B153,'[1]1718  Exp_Rev Access'!$F$7:$GK$318,7,FALSE))</f>
        <v>0</v>
      </c>
      <c r="M153" s="90">
        <f>IF(ISNA(VLOOKUP($B153,'[1]1718  Exp_Rev Access'!$F$7:$GK$318,8,FALSE)),"",VLOOKUP($B153,'[1]1718  Exp_Rev Access'!$F$7:$GK$318,8,FALSE))</f>
        <v>0</v>
      </c>
      <c r="N153" s="56">
        <f t="shared" si="470"/>
        <v>49743925.630000003</v>
      </c>
      <c r="O153" s="91">
        <f t="shared" si="471"/>
        <v>0.23166144953830112</v>
      </c>
      <c r="P153" s="56">
        <f t="shared" si="472"/>
        <v>3111.7940216231973</v>
      </c>
      <c r="Q153" s="90">
        <f>IF(ISNA(VLOOKUP($B153,'[1]1718  Exp_Rev Access'!$F$7:$GK$318,10,FALSE)),"",VLOOKUP($B153,'[1]1718  Exp_Rev Access'!$F$7:$GK$318,10,FALSE))</f>
        <v>993706.27</v>
      </c>
      <c r="R153" s="90">
        <f>IF(ISNA(VLOOKUP($B153,'[1]1718  Exp_Rev Access'!$F$7:$GK$318,11,FALSE)),"",VLOOKUP($B153,'[1]1718  Exp_Rev Access'!$F$7:$GK$318,11,FALSE))</f>
        <v>0</v>
      </c>
      <c r="S153" s="90">
        <f>IF(ISNA(VLOOKUP($B153,'[1]1718  Exp_Rev Access'!$F$7:$GK$318,12,FALSE)),"",VLOOKUP($B153,'[1]1718  Exp_Rev Access'!$F$7:$GK$318,12,FALSE))</f>
        <v>0</v>
      </c>
      <c r="T153" s="90">
        <f>IF(ISNA(VLOOKUP($B153,'[1]1718  Exp_Rev Access'!$F$7:$GK$318,13,FALSE)),"",VLOOKUP($B153,'[1]1718  Exp_Rev Access'!$F$7:$GK$318,13,FALSE))</f>
        <v>0</v>
      </c>
      <c r="U153" s="90">
        <f>IF(ISNA(VLOOKUP($B153,'[1]1718  Exp_Rev Access'!$F$7:$GK$318,14,FALSE)),"",VLOOKUP($B153,'[1]1718  Exp_Rev Access'!$F$7:$GK$318,14,FALSE))</f>
        <v>0</v>
      </c>
      <c r="V153" s="90">
        <f>IF(ISNA(VLOOKUP($B153,'[1]1718  Exp_Rev Access'!$F$7:$GK$318,15,FALSE)),"",VLOOKUP($B153,'[1]1718  Exp_Rev Access'!$F$7:$GK$318,15,FALSE))</f>
        <v>0</v>
      </c>
      <c r="W153" s="90">
        <f>IF(ISNA(VLOOKUP($B153,'[1]1718  Exp_Rev Access'!$F$7:$GK$318,16,FALSE)),"",VLOOKUP($B153,'[1]1718  Exp_Rev Access'!$F$7:$GK$318,16,FALSE))</f>
        <v>0</v>
      </c>
      <c r="X153" s="90">
        <f>IF(ISNA(VLOOKUP($B153,'[1]1718  Exp_Rev Access'!$F$7:$GK$318,17,FALSE)),"",VLOOKUP($B153,'[1]1718  Exp_Rev Access'!$F$7:$GK$318,17,FALSE))</f>
        <v>0</v>
      </c>
      <c r="Y153" s="90">
        <f>IF(ISNA(VLOOKUP($B153,'[1]1718  Exp_Rev Access'!$F$7:$GK$318,18,FALSE)),"",VLOOKUP($B153,'[1]1718  Exp_Rev Access'!$F$7:$GK$318,18,FALSE))</f>
        <v>512467.84</v>
      </c>
      <c r="Z153" s="90">
        <f>IF(ISNA(VLOOKUP($B153,'[1]1718  Exp_Rev Access'!$F$7:$GK$318,19,FALSE)),"",VLOOKUP($B153,'[1]1718  Exp_Rev Access'!$F$7:$GK$318,19,FALSE))</f>
        <v>0</v>
      </c>
      <c r="AA153" s="90">
        <f>IF(ISNA(VLOOKUP($B153,'[1]1718  Exp_Rev Access'!$F$7:$GK$318,20,FALSE)),"",VLOOKUP($B153,'[1]1718  Exp_Rev Access'!$F$7:$GK$318,20,FALSE))</f>
        <v>0</v>
      </c>
      <c r="AB153" s="90">
        <f>IF(ISNA(VLOOKUP($B153,'[1]1718  Exp_Rev Access'!$F$7:$GK$318,21,FALSE)),"",VLOOKUP($B153,'[1]1718  Exp_Rev Access'!$F$7:$GK$318,21,FALSE))</f>
        <v>0</v>
      </c>
      <c r="AC153" s="90">
        <f>IF(ISNA(VLOOKUP($B153,'[1]1718  Exp_Rev Access'!$F$7:$GK$318,22,FALSE)),"",VLOOKUP($B153,'[1]1718  Exp_Rev Access'!$F$7:$GK$318,22,FALSE))</f>
        <v>221053.1</v>
      </c>
      <c r="AD153" s="90">
        <f>IF(ISNA(VLOOKUP($B153,'[1]1718  Exp_Rev Access'!$F$7:$GK$318,23,FALSE)),"",VLOOKUP($B153,'[1]1718  Exp_Rev Access'!$F$7:$GK$318,23,FALSE))</f>
        <v>1276893.6200000001</v>
      </c>
      <c r="AE153" s="90">
        <f>IF(ISNA(VLOOKUP($B153,'[1]1718  Exp_Rev Access'!$F$7:$GK$318,24,FALSE)),"",VLOOKUP($B153,'[1]1718  Exp_Rev Access'!$F$7:$GK$318,24,FALSE))</f>
        <v>319731.8</v>
      </c>
      <c r="AF153" s="90">
        <f>IF(ISNA(VLOOKUP($B153,'[1]1718  Exp_Rev Access'!$F$7:$GK$318,25,FALSE)),"",VLOOKUP($B153,'[1]1718  Exp_Rev Access'!$F$7:$GK$318,25,FALSE))</f>
        <v>0</v>
      </c>
      <c r="AG153" s="90">
        <f>IF(ISNA(VLOOKUP($B153,'[1]1718  Exp_Rev Access'!$F$7:$GK$318,26,FALSE)),"",VLOOKUP($B153,'[1]1718  Exp_Rev Access'!$F$7:$GK$318,26,FALSE))</f>
        <v>163567.04000000001</v>
      </c>
      <c r="AH153" s="90">
        <f>IF(ISNA(VLOOKUP($B153,'[1]1718  Exp_Rev Access'!$F$7:$GK$318,27,FALSE)),"",VLOOKUP($B153,'[1]1718  Exp_Rev Access'!$F$7:$GK$318,27,FALSE))</f>
        <v>52440.56</v>
      </c>
      <c r="AI153" s="90">
        <f>IF(ISNA(VLOOKUP($B153,'[1]1718  Exp_Rev Access'!$F$7:$GK$318,28,FALSE)),"",VLOOKUP($B153,'[1]1718  Exp_Rev Access'!$F$7:$GK$318,28,FALSE))</f>
        <v>744343.25</v>
      </c>
      <c r="AJ153" s="90">
        <f>IF(ISNA(VLOOKUP($B153,'[1]1718  Exp_Rev Access'!$F$7:$GK$318,29,FALSE)),"",VLOOKUP($B153,'[1]1718  Exp_Rev Access'!$F$7:$GK$318,29,FALSE))</f>
        <v>0</v>
      </c>
      <c r="AK153" s="90">
        <f>IF(ISNA(VLOOKUP($B153,'[1]1718  Exp_Rev Access'!$F$7:$GK$318,30,FALSE)),"",VLOOKUP($B153,'[1]1718  Exp_Rev Access'!$F$7:$GK$318,30,FALSE))</f>
        <v>250543.15</v>
      </c>
      <c r="AL153" s="90">
        <f>IF(ISNA(VLOOKUP($B153,'[1]1718  Exp_Rev Access'!$F$7:$GK$318,31,FALSE)),"",VLOOKUP($B153,'[1]1718  Exp_Rev Access'!$F$7:$GK$318,31,FALSE))</f>
        <v>105582.13</v>
      </c>
      <c r="AM153" s="56">
        <f t="shared" si="473"/>
        <v>4640328.7600000007</v>
      </c>
      <c r="AN153" s="92">
        <f t="shared" si="474"/>
        <v>2.1610383041976006E-2</v>
      </c>
      <c r="AO153" s="71">
        <f t="shared" si="475"/>
        <v>290.28161953156626</v>
      </c>
      <c r="AP153" s="90">
        <f>IF(ISNA(VLOOKUP($B153,'[1]1718  Exp_Rev Access'!$F$7:$GK$318,33,FALSE)),"",VLOOKUP($B153,'[1]1718  Exp_Rev Access'!$F$7:$GK$318,33,FALSE))</f>
        <v>103766042.29000001</v>
      </c>
      <c r="AQ153" s="90">
        <f>IF(ISNA(VLOOKUP($B153,'[1]1718  Exp_Rev Access'!$F$7:$GK$318,34,FALSE)),"",VLOOKUP($B153,'[1]1718  Exp_Rev Access'!$F$7:$GK$318,34,FALSE))</f>
        <v>4488785.53</v>
      </c>
      <c r="AR153" s="90">
        <f>IF(ISNA(VLOOKUP($B153,'[1]1718  Exp_Rev Access'!$F$7:$GK$318,35,FALSE)),"",VLOOKUP($B153,'[1]1718  Exp_Rev Access'!$F$7:$GK$318,35,FALSE))</f>
        <v>0</v>
      </c>
      <c r="AS153" s="90">
        <f>IF(ISNA(VLOOKUP($B153,'[1]1718  Exp_Rev Access'!$F$7:$GK$318,36,FALSE)),"",VLOOKUP($B153,'[1]1718  Exp_Rev Access'!$F$7:$GK$318,36,FALSE))</f>
        <v>0</v>
      </c>
      <c r="AT153" s="90">
        <f>IF(ISNA(VLOOKUP($B153,'[1]1718  Exp_Rev Access'!$F$7:$GK$318,37,FALSE)),"",VLOOKUP($B153,'[1]1718  Exp_Rev Access'!$F$7:$GK$318,37,FALSE))</f>
        <v>0</v>
      </c>
      <c r="AU153" s="56">
        <f t="shared" si="476"/>
        <v>108254827.82000001</v>
      </c>
      <c r="AV153" s="93">
        <f t="shared" si="477"/>
        <v>0.50415141174897271</v>
      </c>
      <c r="AW153" s="56">
        <f t="shared" si="478"/>
        <v>6772.0173218288201</v>
      </c>
      <c r="AX153" s="90">
        <f>IF(ISNA(VLOOKUP($B153,'[1]1718  Exp_Rev Access'!$F$7:$GK$318,39,FALSE)),"",VLOOKUP($B153,'[1]1718  Exp_Rev Access'!$F$7:$GK$318,39,FALSE))</f>
        <v>0</v>
      </c>
      <c r="AY153" s="90">
        <f>IF(ISNA(VLOOKUP($B153,'[1]1718  Exp_Rev Access'!$F$7:$GK$318,40,FALSE)),"",VLOOKUP($B153,'[1]1718  Exp_Rev Access'!$F$7:$GK$318,40,FALSE))</f>
        <v>15455638.49</v>
      </c>
      <c r="AZ153" s="90">
        <f>IF(ISNA(VLOOKUP($B153,'[1]1718  Exp_Rev Access'!$F$7:$GK$318,41,FALSE)),"",VLOOKUP($B153,'[1]1718  Exp_Rev Access'!$F$7:$GK$318,41,FALSE))</f>
        <v>1091961.83</v>
      </c>
      <c r="BA153" s="90">
        <f>IF(ISNA(VLOOKUP($B153,'[1]1718  Exp_Rev Access'!$F$7:$GK$318,42,FALSE)),"",VLOOKUP($B153,'[1]1718  Exp_Rev Access'!$F$7:$GK$318,42,FALSE))</f>
        <v>0</v>
      </c>
      <c r="BB153" s="90">
        <f>IF(ISNA(VLOOKUP($B153,'[1]1718  Exp_Rev Access'!$F$7:$GK$318,43,FALSE)),"",VLOOKUP($B153,'[1]1718  Exp_Rev Access'!$F$7:$GK$318,43,FALSE))</f>
        <v>0</v>
      </c>
      <c r="BC153" s="90">
        <f>IF(ISNA(VLOOKUP($B153,'[1]1718  Exp_Rev Access'!$F$7:$GK$318,44,FALSE)),"",VLOOKUP($B153,'[1]1718  Exp_Rev Access'!$F$7:$GK$318,44,FALSE))</f>
        <v>6017490.5899999999</v>
      </c>
      <c r="BD153" s="90">
        <f>IF(ISNA(VLOOKUP($B153,'[1]1718  Exp_Rev Access'!$F$7:$GK$318,45,FALSE)),"",VLOOKUP($B153,'[1]1718  Exp_Rev Access'!$F$7:$GK$318,45,FALSE))</f>
        <v>0</v>
      </c>
      <c r="BE153" s="90">
        <f>IF(ISNA(VLOOKUP($B153,'[1]1718  Exp_Rev Access'!$F$7:$GK$318,46,FALSE)),"",VLOOKUP($B153,'[1]1718  Exp_Rev Access'!$F$7:$GK$318,46,FALSE))</f>
        <v>1336545.97</v>
      </c>
      <c r="BF153" s="90">
        <f>IF(ISNA(VLOOKUP($B153,'[1]1718  Exp_Rev Access'!$F$7:$GK$318,47,FALSE)),"",VLOOKUP($B153,'[1]1718  Exp_Rev Access'!$F$7:$GK$318,47,FALSE))</f>
        <v>0</v>
      </c>
      <c r="BG153" s="90">
        <f>IF(ISNA(VLOOKUP($B153,'[1]1718  Exp_Rev Access'!$F$7:$GK$318,48,FALSE)),"",VLOOKUP($B153,'[1]1718  Exp_Rev Access'!$F$7:$GK$318,48,FALSE))</f>
        <v>3101743.53</v>
      </c>
      <c r="BH153" s="90">
        <f>IF(ISNA(VLOOKUP($B153,'[1]1718  Exp_Rev Access'!$F$7:$GK$318,49,FALSE)),"",VLOOKUP($B153,'[1]1718  Exp_Rev Access'!$F$7:$GK$318,49,FALSE))</f>
        <v>346164.14</v>
      </c>
      <c r="BI153" s="90">
        <f>IF(ISNA(VLOOKUP($B153,'[1]1718  Exp_Rev Access'!$F$7:$GK$318,50,FALSE)),"",VLOOKUP($B153,'[1]1718  Exp_Rev Access'!$F$7:$GK$318,50,FALSE))</f>
        <v>0</v>
      </c>
      <c r="BJ153" s="90">
        <f>IF(ISNA(VLOOKUP($B153,'[1]1718  Exp_Rev Access'!$F$7:$GK$318,51,FALSE)),"",VLOOKUP($B153,'[1]1718  Exp_Rev Access'!$F$7:$GK$318,51,FALSE))</f>
        <v>115570.94</v>
      </c>
      <c r="BK153" s="90">
        <f>IF(ISNA(VLOOKUP($B153,'[1]1718  Exp_Rev Access'!$F$7:$GK$318,52,FALSE)),"",VLOOKUP($B153,'[1]1718  Exp_Rev Access'!$F$7:$GK$318,52,FALSE))</f>
        <v>5415145.5099999998</v>
      </c>
      <c r="BL153" s="90">
        <f>IF(ISNA(VLOOKUP($B153,'[1]1718  Exp_Rev Access'!$F$7:$GK$318,53,FALSE)),"",VLOOKUP($B153,'[1]1718  Exp_Rev Access'!$F$7:$GK$318,53,FALSE))</f>
        <v>443329.07</v>
      </c>
      <c r="BM153" s="90">
        <f>IF(ISNA(VLOOKUP($B153,'[1]1718  Exp_Rev Access'!$F$7:$GK$318,54,FALSE)),"",VLOOKUP($B153,'[1]1718  Exp_Rev Access'!$F$7:$GK$318,54,FALSE))</f>
        <v>0</v>
      </c>
      <c r="BN153" s="90">
        <f>IF(ISNA(VLOOKUP($B153,'[1]1718  Exp_Rev Access'!$F$7:$GK$318,55,FALSE)),"",VLOOKUP($B153,'[1]1718  Exp_Rev Access'!$F$7:$GK$318,55,FALSE))</f>
        <v>0</v>
      </c>
      <c r="BO153" s="90">
        <f>IF(ISNA(VLOOKUP($B153,'[1]1718  Exp_Rev Access'!$F$7:$GK$318,56,FALSE)),"",VLOOKUP($B153,'[1]1718  Exp_Rev Access'!$F$7:$GK$318,56,FALSE))</f>
        <v>0</v>
      </c>
      <c r="BP153" s="90">
        <f>IF(ISNA(VLOOKUP($B153,'[1]1718  Exp_Rev Access'!$F$7:$GK$318,57,FALSE)),"",VLOOKUP($B153,'[1]1718  Exp_Rev Access'!$F$7:$GK$318,57,FALSE))</f>
        <v>0</v>
      </c>
      <c r="BQ153" s="90">
        <f>IF(ISNA(VLOOKUP($B153,'[1]1718  Exp_Rev Access'!$F$7:$GK$318,58,FALSE)),"",VLOOKUP($B153,'[1]1718  Exp_Rev Access'!$F$7:$GK$318,58,FALSE))</f>
        <v>597.61</v>
      </c>
      <c r="BR153" s="90">
        <f>IF(ISNA(VLOOKUP($B153,'[1]1718  Exp_Rev Access'!$F$7:$GK$318,59,FALSE)),"",VLOOKUP($B153,'[1]1718  Exp_Rev Access'!$F$7:$GK$318,59,FALSE))</f>
        <v>0</v>
      </c>
      <c r="BS153" s="90">
        <f>IF(ISNA(VLOOKUP($B153,'[1]1718  Exp_Rev Access'!$F$7:$GK$318,60,FALSE)),"",VLOOKUP($B153,'[1]1718  Exp_Rev Access'!$F$7:$GK$318,60,FALSE))</f>
        <v>0</v>
      </c>
      <c r="BT153" s="90">
        <f>IF(ISNA(VLOOKUP($B153,'[1]1718  Exp_Rev Access'!$F$7:$GK$318,61,FALSE)),"",VLOOKUP($B153,'[1]1718  Exp_Rev Access'!$F$7:$GK$318,61,FALSE))</f>
        <v>0</v>
      </c>
      <c r="BU153" s="90">
        <f>IF(ISNA(VLOOKUP($B153,'[1]1718  Exp_Rev Access'!$F$7:$GK$318,62,FALSE)),"",VLOOKUP($B153,'[1]1718  Exp_Rev Access'!$F$7:$GK$318,62,FALSE))</f>
        <v>0</v>
      </c>
      <c r="BV153" s="56">
        <f t="shared" si="449"/>
        <v>33324187.68</v>
      </c>
      <c r="BW153" s="92">
        <f t="shared" si="479"/>
        <v>0.15519341356483923</v>
      </c>
      <c r="BX153" s="71">
        <f t="shared" si="480"/>
        <v>2084.6366000421626</v>
      </c>
      <c r="BY153" s="90">
        <f>IF(ISNA(VLOOKUP($B153,'[1]1718  Exp_Rev Access'!$F$7:$GK$318,64,FALSE)),"",VLOOKUP($B153,'[1]1718  Exp_Rev Access'!$F$7:$GK$318,64,FALSE))</f>
        <v>0</v>
      </c>
      <c r="BZ153" s="90">
        <f>IF(ISNA(VLOOKUP($B153,'[1]1718  Exp_Rev Access'!$F$7:$GK$318,65,FALSE)),"",VLOOKUP($B153,'[1]1718  Exp_Rev Access'!$F$7:$GK$318,65,FALSE))</f>
        <v>0</v>
      </c>
      <c r="CA153" s="90">
        <f>IF(ISNA(VLOOKUP($B153,'[1]1718  Exp_Rev Access'!$F$7:$GK$318,66,FALSE)),"",VLOOKUP($B153,'[1]1718  Exp_Rev Access'!$F$7:$GK$318,66,FALSE))</f>
        <v>0</v>
      </c>
      <c r="CB153" s="90">
        <f>IF(ISNA(VLOOKUP($B153,'[1]1718  Exp_Rev Access'!$F$7:$GK$318,67,FALSE)),"",VLOOKUP($B153,'[1]1718  Exp_Rev Access'!$F$7:$GK$318,67,FALSE))</f>
        <v>0</v>
      </c>
      <c r="CC153" s="90">
        <f>IF(ISNA(VLOOKUP($B153,'[1]1718  Exp_Rev Access'!$F$7:$GK$318,68,FALSE)),"",VLOOKUP($B153,'[1]1718  Exp_Rev Access'!$F$7:$GK$318,68,FALSE))</f>
        <v>5851.13</v>
      </c>
      <c r="CD153" s="90">
        <f>IF(ISNA(VLOOKUP($B153,'[1]1718  Exp_Rev Access'!$F$7:$GK$318,69,FALSE)),"",VLOOKUP($B153,'[1]1718  Exp_Rev Access'!$F$7:$GK$318,69,FALSE))</f>
        <v>0</v>
      </c>
      <c r="CE153" s="56">
        <f t="shared" si="437"/>
        <v>5851.13</v>
      </c>
      <c r="CF153" s="92">
        <f t="shared" si="450"/>
        <v>2.7249181484373329E-5</v>
      </c>
      <c r="CG153" s="78">
        <f t="shared" si="451"/>
        <v>0.36602481857120245</v>
      </c>
      <c r="CH153" s="90">
        <f>IF(ISNA(VLOOKUP($B153,'[1]1718  Exp_Rev Access'!$F$7:$GK$318,$CH$2,FALSE)),"",VLOOKUP($B153,'[1]1718  Exp_Rev Access'!$F$7:$GK$318,$CH$2,FALSE))</f>
        <v>0</v>
      </c>
      <c r="CI153" s="90">
        <f>IF(ISNA(VLOOKUP($B153,'[1]1718  Exp_Rev Access'!$F$7:$GK$318,$CI$2,FALSE)),"",VLOOKUP($B153,'[1]1718  Exp_Rev Access'!$F$7:$GK$318,$CI$2,FALSE))</f>
        <v>0</v>
      </c>
      <c r="CJ153" s="90">
        <f>IF(ISNA(VLOOKUP($B153,'[1]1718  Exp_Rev Access'!$F$7:$GK$318,$CJ$2,FALSE)),"",VLOOKUP($B153,'[1]1718  Exp_Rev Access'!$F$7:$GK$318,$CJ$2,FALSE))</f>
        <v>0</v>
      </c>
      <c r="CK153" s="90">
        <f>IF(ISNA(VLOOKUP($B153,'[1]1718  Exp_Rev Access'!$F$7:$GK$318,$CK$2,FALSE)),"",VLOOKUP($B153,'[1]1718  Exp_Rev Access'!$F$7:$GK$318,$CK$2,FALSE))</f>
        <v>0</v>
      </c>
      <c r="CL153" s="90">
        <f>IF(ISNA(VLOOKUP($B153,'[1]1718  Exp_Rev Access'!$F$7:$GK$318,$CL$2,FALSE)),"",VLOOKUP($B153,'[1]1718  Exp_Rev Access'!$F$7:$GK$318,$CL$2,FALSE))</f>
        <v>0</v>
      </c>
      <c r="CM153" s="90">
        <f>IF(ISNA(VLOOKUP($B153,'[1]1718  Exp_Rev Access'!$F$7:$GK$318,$CM$2,FALSE)),"",VLOOKUP($B153,'[1]1718  Exp_Rev Access'!$F$7:$GK$318,$CM$2,FALSE))</f>
        <v>0</v>
      </c>
      <c r="CN153" s="90">
        <f>IF(ISNA(VLOOKUP($B153,'[1]1718  Exp_Rev Access'!$F$7:$GK$318,$CN$2,FALSE)),"",VLOOKUP($B153,'[1]1718  Exp_Rev Access'!$F$7:$GK$318,$CN$2,FALSE))</f>
        <v>0</v>
      </c>
      <c r="CO153" s="90">
        <f>IF(ISNA(VLOOKUP($B153,'[1]1718  Exp_Rev Access'!$F$7:$GK$318,$CO$2,FALSE)),"",VLOOKUP($B153,'[1]1718  Exp_Rev Access'!$F$7:$GK$318,$CO$2,FALSE))</f>
        <v>0</v>
      </c>
      <c r="CP153" s="90">
        <f>IF(ISNA(VLOOKUP($B153,'[1]1718  Exp_Rev Access'!$F$7:$GK$318,$CP$2,FALSE)),"",VLOOKUP($B153,'[1]1718  Exp_Rev Access'!$F$7:$GK$318,$CP$2,FALSE))</f>
        <v>0</v>
      </c>
      <c r="CQ153" s="90">
        <f>IF(ISNA(VLOOKUP($B153,'[1]1718  Exp_Rev Access'!$F$7:$GK$318,$CQ$2,FALSE)),"",VLOOKUP($B153,'[1]1718  Exp_Rev Access'!$F$7:$GK$318,$CQ$2,FALSE))</f>
        <v>3271319</v>
      </c>
      <c r="CR153" s="90">
        <f>IF(ISNA(VLOOKUP($B153,'[1]1718  Exp_Rev Access'!$F$7:$GK$318,$CR$2,FALSE)),"",VLOOKUP($B153,'[1]1718  Exp_Rev Access'!$F$7:$GK$318,$CR$2,FALSE))</f>
        <v>0</v>
      </c>
      <c r="CS153" s="90">
        <f>IF(ISNA(VLOOKUP($B153,'[1]1718  Exp_Rev Access'!$F$7:$GK$318,$CS$2,FALSE)),"",VLOOKUP($B153,'[1]1718  Exp_Rev Access'!$F$7:$GK$318,$CS$2,FALSE))</f>
        <v>105784</v>
      </c>
      <c r="CT153" s="90">
        <f>IF(ISNA(VLOOKUP($B153,'[1]1718  Exp_Rev Access'!$F$7:$GK$318,$CT$2,FALSE)),"",VLOOKUP($B153,'[1]1718  Exp_Rev Access'!$F$7:$GK$318,$CT$2,FALSE))</f>
        <v>0</v>
      </c>
      <c r="CU153" s="90">
        <f>IF(ISNA(VLOOKUP($B153,'[1]1718  Exp_Rev Access'!$F$7:$GK$318,$CU$2,FALSE)),"",VLOOKUP($B153,'[1]1718  Exp_Rev Access'!$F$7:$GK$318,$CU$2,FALSE))</f>
        <v>3333367.41</v>
      </c>
      <c r="CV153" s="90">
        <f>IF(ISNA(VLOOKUP($B153,'[1]1718  Exp_Rev Access'!$F$7:$GK$318,$CV$2,FALSE)),"",VLOOKUP($B153,'[1]1718  Exp_Rev Access'!$F$7:$GK$318,$CV$2,FALSE))</f>
        <v>577778.56000000006</v>
      </c>
      <c r="CW153" s="90">
        <f>IF(ISNA(VLOOKUP($B153,'[1]1718  Exp_Rev Access'!$F$7:$GK$318,$CW$2,FALSE)),"",VLOOKUP($B153,'[1]1718  Exp_Rev Access'!$F$7:$GK$318,$CW$2,FALSE))</f>
        <v>0</v>
      </c>
      <c r="CX153" s="90">
        <f>IF(ISNA(VLOOKUP($B153,'[1]1718  Exp_Rev Access'!$F$7:$GK$318,$CX$2,FALSE)),"",VLOOKUP($B153,'[1]1718  Exp_Rev Access'!$F$7:$GK$318,$CX$2,FALSE))</f>
        <v>0</v>
      </c>
      <c r="CY153" s="90">
        <f>IF(ISNA(VLOOKUP($B153,'[1]1718  Exp_Rev Access'!$F$7:$GK$318,$CY$2,FALSE)),"",VLOOKUP($B153,'[1]1718  Exp_Rev Access'!$F$7:$GK$318,$CY$2,FALSE))</f>
        <v>0</v>
      </c>
      <c r="CZ153" s="90">
        <f>IF(ISNA(VLOOKUP($B153,'[1]1718  Exp_Rev Access'!$F$7:$GK$318,$CZ$2,FALSE)),"",VLOOKUP($B153,'[1]1718  Exp_Rev Access'!$F$7:$GK$318,$CZ$2,FALSE))</f>
        <v>1126364.3400000001</v>
      </c>
      <c r="DA153" s="90">
        <f>IF(ISNA(VLOOKUP($B153,'[1]1718  Exp_Rev Access'!$F$7:$GK$318,$DA$2,FALSE)),"",VLOOKUP($B153,'[1]1718  Exp_Rev Access'!$F$7:$GK$318,$DA$2,FALSE))</f>
        <v>0</v>
      </c>
      <c r="DB153" s="90">
        <f>IF(ISNA(VLOOKUP($B153,'[1]1718  Exp_Rev Access'!$F$7:$GK$318,$DB$2,FALSE)),"",VLOOKUP($B153,'[1]1718  Exp_Rev Access'!$F$7:$GK$318,$DB$2,FALSE))</f>
        <v>342135.15</v>
      </c>
      <c r="DC153" s="90">
        <f>IF(ISNA(VLOOKUP($B153,'[1]1718  Exp_Rev Access'!$F$7:$GK$318,$DC$2,FALSE)),"",VLOOKUP($B153,'[1]1718  Exp_Rev Access'!$F$7:$GK$318,$DC$2,FALSE))</f>
        <v>0</v>
      </c>
      <c r="DD153" s="90">
        <f>IF(ISNA(VLOOKUP($B153,'[1]1718  Exp_Rev Access'!$F$7:$GK$318,$DD$2,FALSE)),"",VLOOKUP($B153,'[1]1718  Exp_Rev Access'!$F$7:$GK$318,$DD$2,FALSE))</f>
        <v>0</v>
      </c>
      <c r="DE153" s="90">
        <f>IF(ISNA(VLOOKUP($B153,'[1]1718  Exp_Rev Access'!$F$7:$GK$318,$DE$2,FALSE)),"",VLOOKUP($B153,'[1]1718  Exp_Rev Access'!$F$7:$GK$318,$DE$2,FALSE))</f>
        <v>0</v>
      </c>
      <c r="DF153" s="90">
        <f>IF(ISNA(VLOOKUP($B153,'[1]1718  Exp_Rev Access'!$F$7:$GK$318,$DF$2,FALSE)),"",VLOOKUP($B153,'[1]1718  Exp_Rev Access'!$F$7:$GK$318,$DF$2,FALSE))</f>
        <v>0</v>
      </c>
      <c r="DG153" s="90">
        <f>IF(ISNA(VLOOKUP($B153,'[1]1718  Exp_Rev Access'!$F$7:$GK$318,$DG$2,FALSE)),"",VLOOKUP($B153,'[1]1718  Exp_Rev Access'!$F$7:$GK$318,$DG$2,FALSE))</f>
        <v>35341.99</v>
      </c>
      <c r="DH153" s="90">
        <f>IF(ISNA(VLOOKUP($B153,'[1]1718  Exp_Rev Access'!$F$7:$GK$318,$DH$2,FALSE)),"",VLOOKUP($B153,'[1]1718  Exp_Rev Access'!$F$7:$GK$318,$DH$2,FALSE))</f>
        <v>92954.46</v>
      </c>
      <c r="DI153" s="90">
        <f>IF(ISNA(VLOOKUP($B153,'[1]1718  Exp_Rev Access'!$F$7:$GK$318,$DI$2,FALSE)),"",VLOOKUP($B153,'[1]1718  Exp_Rev Access'!$F$7:$GK$318,$DI$2,FALSE))</f>
        <v>3937622.06</v>
      </c>
      <c r="DJ153" s="90">
        <f>IF(ISNA(VLOOKUP($B153,'[1]1718  Exp_Rev Access'!$F$7:$GK$318,$DJ$2,FALSE)),"",VLOOKUP($B153,'[1]1718  Exp_Rev Access'!$F$7:$GK$318,$DJ$2,FALSE))</f>
        <v>0</v>
      </c>
      <c r="DK153" s="90">
        <f>IF(ISNA(VLOOKUP($B153,'[1]1718  Exp_Rev Access'!$F$7:$GK$318,$DK$2,FALSE)),"",VLOOKUP($B153,'[1]1718  Exp_Rev Access'!$F$7:$GK$318,$DK$2,FALSE))</f>
        <v>0</v>
      </c>
      <c r="DL153" s="90">
        <f>IF(ISNA(VLOOKUP($B153,'[1]1718  Exp_Rev Access'!$F$7:$GK$318,$DL$2,FALSE)),"",VLOOKUP($B153,'[1]1718  Exp_Rev Access'!$F$7:$GK$318,$DL$2,FALSE))</f>
        <v>0</v>
      </c>
      <c r="DM153" s="90">
        <f>IF(ISNA(VLOOKUP($B153,'[1]1718  Exp_Rev Access'!$F$7:$GK$318,$DM$2,FALSE)),"",VLOOKUP($B153,'[1]1718  Exp_Rev Access'!$F$7:$GK$318,$DM$2,FALSE))</f>
        <v>0</v>
      </c>
      <c r="DN153" s="90">
        <f>IF(ISNA(VLOOKUP($B153,'[1]1718  Exp_Rev Access'!$F$7:$GK$318,$DN$2,FALSE)),"",VLOOKUP($B153,'[1]1718  Exp_Rev Access'!$F$7:$GK$318,$DN$2,FALSE))</f>
        <v>0</v>
      </c>
      <c r="DO153" s="90">
        <f>IF(ISNA(VLOOKUP($B153,'[1]1718  Exp_Rev Access'!$F$7:$GK$318,$DO$2,FALSE)),"",VLOOKUP($B153,'[1]1718  Exp_Rev Access'!$F$7:$GK$318,$DO$2,FALSE))</f>
        <v>0</v>
      </c>
      <c r="DP153" s="90">
        <f>IF(ISNA(VLOOKUP($B153,'[1]1718  Exp_Rev Access'!$F$7:$GK$318,$DP$2,FALSE)),"",VLOOKUP($B153,'[1]1718  Exp_Rev Access'!$F$7:$GK$318,$DP$2,FALSE))</f>
        <v>0</v>
      </c>
      <c r="DQ153" s="90">
        <f>IF(ISNA(VLOOKUP($B153,'[1]1718  Exp_Rev Access'!$F$7:$GK$318,$DQ$2,FALSE)),"",VLOOKUP($B153,'[1]1718  Exp_Rev Access'!$F$7:$GK$318,$DQ$2,FALSE))</f>
        <v>0</v>
      </c>
      <c r="DR153" s="90">
        <f>IF(ISNA(VLOOKUP($B153,'[1]1718  Exp_Rev Access'!$F$7:$GK$318,$DR$2,FALSE)),"",VLOOKUP($B153,'[1]1718  Exp_Rev Access'!$F$7:$GK$318,$DR$2,FALSE))</f>
        <v>0</v>
      </c>
      <c r="DS153" s="90">
        <f>IF(ISNA(VLOOKUP($B153,'[1]1718  Exp_Rev Access'!$F$7:$GK$318,$DS$2,FALSE)),"",VLOOKUP($B153,'[1]1718  Exp_Rev Access'!$F$7:$GK$318,$DS$2,FALSE))</f>
        <v>0</v>
      </c>
      <c r="DT153" s="90">
        <f>IF(ISNA(VLOOKUP($B153,'[1]1718  Exp_Rev Access'!$F$7:$GK$318,$DT$2,FALSE)),"",VLOOKUP($B153,'[1]1718  Exp_Rev Access'!$F$7:$GK$318,$DT$2,FALSE))</f>
        <v>0</v>
      </c>
      <c r="DU153" s="90">
        <f>IF(ISNA(VLOOKUP($B153,'[1]1718  Exp_Rev Access'!$F$7:$GK$318,$DU$2,FALSE)),"",VLOOKUP($B153,'[1]1718  Exp_Rev Access'!$F$7:$GK$318,$DU$2,FALSE))</f>
        <v>0</v>
      </c>
      <c r="DV153" s="90">
        <f>IF(ISNA(VLOOKUP($B153,'[1]1718  Exp_Rev Access'!$F$7:$GK$318,$DV$2,FALSE)),"",VLOOKUP($B153,'[1]1718  Exp_Rev Access'!$F$7:$GK$318,$DV$2,FALSE))</f>
        <v>0</v>
      </c>
      <c r="DW153" s="90">
        <f>IF(ISNA(VLOOKUP($B153,'[1]1718  Exp_Rev Access'!$F$7:$GK$318,$DW$2,FALSE)),"",VLOOKUP($B153,'[1]1718  Exp_Rev Access'!$F$7:$GK$318,$DW$2,FALSE))</f>
        <v>0</v>
      </c>
      <c r="DX153" s="90">
        <f>IF(ISNA(VLOOKUP($B153,'[1]1718  Exp_Rev Access'!$F$7:$GK$318,$DX$2,FALSE)),"",VLOOKUP($B153,'[1]1718  Exp_Rev Access'!$F$7:$GK$318,$DX$2,FALSE))</f>
        <v>0</v>
      </c>
      <c r="DY153" s="90">
        <f>IF(ISNA(VLOOKUP($B153,'[1]1718  Exp_Rev Access'!$F$7:$GK$318,$DY$2,FALSE)),"",VLOOKUP($B153,'[1]1718  Exp_Rev Access'!$F$7:$GK$318,$DY$2,FALSE))</f>
        <v>0</v>
      </c>
      <c r="DZ153" s="90">
        <f>IF(ISNA(VLOOKUP($B153,'[1]1718  Exp_Rev Access'!$F$7:$GK$318,$DZ$2,FALSE)),"",VLOOKUP($B153,'[1]1718  Exp_Rev Access'!$F$7:$GK$318,$DZ$2,FALSE))</f>
        <v>12875</v>
      </c>
      <c r="EA153" s="90">
        <f>IF(ISNA(VLOOKUP($B153,'[1]1718  Exp_Rev Access'!$F$7:$GK$318,$EA$2,FALSE)),"",VLOOKUP($B153,'[1]1718  Exp_Rev Access'!$F$7:$GK$318,$EA$2,FALSE))</f>
        <v>0</v>
      </c>
      <c r="EB153" s="90">
        <f>IF(ISNA(VLOOKUP($B153,'[1]1718  Exp_Rev Access'!$F$7:$GK$318,$EB$2,FALSE)),"",VLOOKUP($B153,'[1]1718  Exp_Rev Access'!$F$7:$GK$318,$EB$2,FALSE))</f>
        <v>0</v>
      </c>
      <c r="EC153" s="90">
        <f>IF(ISNA(VLOOKUP($B153,'[1]1718  Exp_Rev Access'!$F$7:$GK$318,$EC$2,FALSE)),"",VLOOKUP($B153,'[1]1718  Exp_Rev Access'!$F$7:$GK$318,$EC$2,FALSE))</f>
        <v>0</v>
      </c>
      <c r="ED153" s="90">
        <f>IF(ISNA(VLOOKUP($B153,'[1]1718  Exp_Rev Access'!$F$7:$GK$318,$ED$2,FALSE)),"",VLOOKUP($B153,'[1]1718  Exp_Rev Access'!$F$7:$GK$318,$ED$2,FALSE))</f>
        <v>20401.48</v>
      </c>
      <c r="EE153" s="90">
        <f>IF(ISNA(VLOOKUP($B153,'[1]1718  Exp_Rev Access'!$F$7:$GK$318,$EE$2,FALSE)),"",VLOOKUP($B153,'[1]1718  Exp_Rev Access'!$F$7:$GK$318,$EE$2,FALSE))</f>
        <v>0</v>
      </c>
      <c r="EF153" s="90">
        <f>IF(ISNA(VLOOKUP($B153,'[1]1718  Exp_Rev Access'!$F$7:$GK$318,$EF$2,FALSE)),"",VLOOKUP($B153,'[1]1718  Exp_Rev Access'!$F$7:$GK$318,$EF$2,FALSE))</f>
        <v>0</v>
      </c>
      <c r="EG153" s="90">
        <f>IF(ISNA(VLOOKUP($B153,'[1]1718  Exp_Rev Access'!$F$7:$GK$318,$EG$2,FALSE)),"",VLOOKUP($B153,'[1]1718  Exp_Rev Access'!$F$7:$GK$318,$EG$2,FALSE))</f>
        <v>62048.57</v>
      </c>
      <c r="EH153" s="90">
        <f>IF(ISNA(VLOOKUP($B153,'[1]1718  Exp_Rev Access'!$F$7:$GK$318,$EH$2,FALSE)),"",VLOOKUP($B153,'[1]1718  Exp_Rev Access'!$F$7:$GK$318,$EH$2,FALSE))</f>
        <v>0</v>
      </c>
      <c r="EI153" s="90">
        <f>IF(ISNA(VLOOKUP($B153,'[1]1718  Exp_Rev Access'!$F$7:$GK$318,$EI$2,FALSE)),"",VLOOKUP($B153,'[1]1718  Exp_Rev Access'!$F$7:$GK$318,$EI$2,FALSE))</f>
        <v>0</v>
      </c>
      <c r="EJ153" s="90">
        <f>IF(ISNA(VLOOKUP($B153,'[1]1718  Exp_Rev Access'!$F$7:$GK$318,$EJ$2,FALSE)),"",VLOOKUP($B153,'[1]1718  Exp_Rev Access'!$F$7:$GK$318,$EJ$2,FALSE))</f>
        <v>0</v>
      </c>
      <c r="EK153" s="90">
        <f>IF(ISNA(VLOOKUP($B153,'[1]1718  Exp_Rev Access'!$F$7:$GK$318,$EK$2,FALSE)),"",VLOOKUP($B153,'[1]1718  Exp_Rev Access'!$F$7:$GK$318,$EK$2,FALSE))</f>
        <v>0</v>
      </c>
      <c r="EL153" s="90">
        <f>IF(ISNA(VLOOKUP($B153,'[1]1718  Exp_Rev Access'!$F$7:$GK$318,$EL$2,FALSE)),"",VLOOKUP($B153,'[1]1718  Exp_Rev Access'!$F$7:$GK$318,$EL$2,FALSE))</f>
        <v>0</v>
      </c>
      <c r="EM153" s="90">
        <f>IF(ISNA(VLOOKUP($B153,'[1]1718  Exp_Rev Access'!$F$7:$GK$318,$EM$2,FALSE)),"",VLOOKUP($B153,'[1]1718  Exp_Rev Access'!$F$7:$GK$318,$EM$2,FALSE))</f>
        <v>0</v>
      </c>
      <c r="EN153" s="90">
        <f>IF(ISNA(VLOOKUP($B153,'[1]1718  Exp_Rev Access'!$F$7:$GK$318,$EN$2,FALSE)),"",VLOOKUP($B153,'[1]1718  Exp_Rev Access'!$F$7:$GK$318,$EN$2,FALSE))</f>
        <v>0</v>
      </c>
      <c r="EO153" s="90">
        <f>IF(ISNA(VLOOKUP($B153,'[1]1718  Exp_Rev Access'!$F$7:$GK$318,$EO$2,FALSE)),"",VLOOKUP($B153,'[1]1718  Exp_Rev Access'!$F$7:$GK$318,$EO$2,FALSE))</f>
        <v>347239.03</v>
      </c>
      <c r="EP153" s="90">
        <f>IF(ISNA(VLOOKUP($B153,'[1]1718  Exp_Rev Access'!$F$7:$GK$318,$EP$2,FALSE)),"",VLOOKUP($B153,'[1]1718  Exp_Rev Access'!$F$7:$GK$318,$EP$2,FALSE))</f>
        <v>0</v>
      </c>
      <c r="EQ153" s="90">
        <f>IF(ISNA(VLOOKUP($B153,'[1]1718  Exp_Rev Access'!$F$7:$GK$318,$EQ$2,FALSE)),"",VLOOKUP($B153,'[1]1718  Exp_Rev Access'!$F$7:$GK$318,$EQ$2,FALSE))</f>
        <v>0</v>
      </c>
      <c r="ER153" s="90">
        <f>IF(ISNA(VLOOKUP($B153,'[1]1718  Exp_Rev Access'!$F$7:$GK$318,$ER$2,FALSE)),"",VLOOKUP($B153,'[1]1718  Exp_Rev Access'!$F$7:$GK$318,$ER$2,FALSE))</f>
        <v>0</v>
      </c>
      <c r="ES153" s="90">
        <f>IF(ISNA(VLOOKUP($B153,'[1]1718  Exp_Rev Access'!$F$7:$GK$318,$ES$2,FALSE)),"",VLOOKUP($B153,'[1]1718  Exp_Rev Access'!$F$7:$GK$318,$ES$2,FALSE))</f>
        <v>0</v>
      </c>
      <c r="ET153" s="90">
        <f>IF(ISNA(VLOOKUP($B153,'[1]1718  Exp_Rev Access'!$F$7:$GK$318,$ET$2,FALSE)),"",VLOOKUP($B153,'[1]1718  Exp_Rev Access'!$F$7:$GK$318,$ET$2,FALSE))</f>
        <v>0</v>
      </c>
      <c r="EU153" s="90">
        <f>IF(ISNA(VLOOKUP($B153,'[1]1718  Exp_Rev Access'!$F$7:$GK$318,$EU$2,FALSE)),"",VLOOKUP($B153,'[1]1718  Exp_Rev Access'!$F$7:$GK$318,$EU$2,FALSE))</f>
        <v>0</v>
      </c>
      <c r="EV153" s="90">
        <f>IF(ISNA(VLOOKUP($B153,'[1]1718  Exp_Rev Access'!$F$7:$GK$318,$EV$2,FALSE)),"",VLOOKUP($B153,'[1]1718  Exp_Rev Access'!$F$7:$GK$318,$EV$2,FALSE))</f>
        <v>155683.38</v>
      </c>
      <c r="EW153" s="90">
        <f>IF(ISNA(VLOOKUP($B153,'[1]1718  Exp_Rev Access'!$F$7:$GK$318,$EW$2,FALSE)),"",VLOOKUP($B153,'[1]1718  Exp_Rev Access'!$F$7:$GK$318,$EW$2,FALSE))</f>
        <v>0</v>
      </c>
      <c r="EX153" s="90">
        <f>IF(ISNA(VLOOKUP($B153,'[1]1718  Exp_Rev Access'!$F$7:$GK$318,$EX$2,FALSE)),"",VLOOKUP($B153,'[1]1718  Exp_Rev Access'!$F$7:$GK$318,$EX$2,FALSE))</f>
        <v>0</v>
      </c>
      <c r="EY153" s="90">
        <f>IF(ISNA(VLOOKUP($B153,'[1]1718  Exp_Rev Access'!$F$7:$GK$318,$EY$2,FALSE)),"",VLOOKUP($B153,'[1]1718  Exp_Rev Access'!$F$7:$GK$318,$EY$2,FALSE))</f>
        <v>0</v>
      </c>
      <c r="EZ153" s="90">
        <f>IF(ISNA(VLOOKUP($B153,'[1]1718  Exp_Rev Access'!$F$7:$GK$318,$EZ$2,FALSE)),"",VLOOKUP($B153,'[1]1718  Exp_Rev Access'!$F$7:$GK$318,$EZ$2,FALSE))</f>
        <v>0</v>
      </c>
      <c r="FA153" s="90">
        <f>IF(ISNA(VLOOKUP($B153,'[1]1718  Exp_Rev Access'!$F$7:$GK$318,$FA$2,FALSE)),"",VLOOKUP($B153,'[1]1718  Exp_Rev Access'!$F$7:$GK$318,$FA$2,FALSE))</f>
        <v>0</v>
      </c>
      <c r="FB153" s="90">
        <f>IF(ISNA(VLOOKUP($B153,'[1]1718  Exp_Rev Access'!$F$7:$GK$318,$FB$2,FALSE)),"",VLOOKUP($B153,'[1]1718  Exp_Rev Access'!$F$7:$GK$318,$FB$2,FALSE))</f>
        <v>0</v>
      </c>
      <c r="FC153" s="90">
        <f>IF(ISNA(VLOOKUP($B153,'[1]1718  Exp_Rev Access'!$F$7:$GK$318,$FC$2,FALSE)),"",VLOOKUP($B153,'[1]1718  Exp_Rev Access'!$F$7:$GK$318,$FC$2,FALSE))</f>
        <v>0</v>
      </c>
      <c r="FD153" s="90">
        <f>IF(ISNA(VLOOKUP($B153,'[1]1718  Exp_Rev Access'!$F$7:$GK$318,$FD$2,FALSE)),"",VLOOKUP($B153,'[1]1718  Exp_Rev Access'!$F$7:$GK$318,$FD$2,FALSE))</f>
        <v>0</v>
      </c>
      <c r="FE153" s="90">
        <f>IF(ISNA(VLOOKUP($B153,'[1]1718  Exp_Rev Access'!$F$7:$GK$318,$FE$2,FALSE)),"",VLOOKUP($B153,'[1]1718  Exp_Rev Access'!$F$7:$GK$318,$FE$2,FALSE))</f>
        <v>0</v>
      </c>
      <c r="FF153" s="90">
        <f>IF(ISNA(VLOOKUP($B153,'[1]1718  Exp_Rev Access'!$F$7:$GK$318,$FF$2,FALSE)),"",VLOOKUP($B153,'[1]1718  Exp_Rev Access'!$F$7:$GK$318,$FF$2,FALSE))</f>
        <v>0</v>
      </c>
      <c r="FG153" s="90">
        <f>IF(ISNA(VLOOKUP($B153,'[1]1718  Exp_Rev Access'!$F$7:$GK$318,$FG$2,FALSE)),"",VLOOKUP($B153,'[1]1718  Exp_Rev Access'!$F$7:$GK$318,$FG$2,FALSE))</f>
        <v>0</v>
      </c>
      <c r="FH153" s="90">
        <f>IF(ISNA(VLOOKUP($B153,'[1]1718  Exp_Rev Access'!$F$7:$GK$318,$FH$2,FALSE)),"",VLOOKUP($B153,'[1]1718  Exp_Rev Access'!$F$7:$GK$318,$FH$2,FALSE))</f>
        <v>0</v>
      </c>
      <c r="FI153" s="90">
        <f>IF(ISNA(VLOOKUP($B153,'[1]1718  Exp_Rev Access'!$F$7:$GK$318,$FI$2,FALSE)),"",VLOOKUP($B153,'[1]1718  Exp_Rev Access'!$F$7:$GK$318,$FI$2,FALSE))</f>
        <v>0</v>
      </c>
      <c r="FJ153" s="90">
        <f>IF(ISNA(VLOOKUP($B153,'[1]1718  Exp_Rev Access'!$F$7:$GK$318,$FJ$2,FALSE)),"",VLOOKUP($B153,'[1]1718  Exp_Rev Access'!$F$7:$GK$318,$FJ$2,FALSE))</f>
        <v>0</v>
      </c>
      <c r="FK153" s="90">
        <f>IF(ISNA(VLOOKUP($B153,'[1]1718  Exp_Rev Access'!$F$7:$GK$318,$FK$2,FALSE)),"",VLOOKUP($B153,'[1]1718  Exp_Rev Access'!$F$7:$GK$318,$FK$2,FALSE))</f>
        <v>0</v>
      </c>
      <c r="FL153" s="90">
        <f>IF(ISNA(VLOOKUP($B153,'[1]1718  Exp_Rev Access'!$F$7:$GK$318,$FL$2,FALSE)),"",VLOOKUP($B153,'[1]1718  Exp_Rev Access'!$F$7:$GK$318,$FL$2,FALSE))</f>
        <v>0</v>
      </c>
      <c r="FM153" s="90">
        <f>IF(ISNA(VLOOKUP($B153,'[1]1718  Exp_Rev Access'!$F$7:$GK$318,$FM$2,FALSE)),"",VLOOKUP($B153,'[1]1718  Exp_Rev Access'!$F$7:$GK$318,$FM$2,FALSE))</f>
        <v>0</v>
      </c>
      <c r="FN153" s="90">
        <f>IF(ISNA(VLOOKUP($B153,'[1]1718  Exp_Rev Access'!$F$7:$GK$318,$FN$2,FALSE)),"",VLOOKUP($B153,'[1]1718  Exp_Rev Access'!$F$7:$GK$318,$FN$2,FALSE))</f>
        <v>0</v>
      </c>
      <c r="FO153" s="90">
        <f>IF(ISNA(VLOOKUP($B153,'[1]1718  Exp_Rev Access'!$F$7:$GK$318,$FO$2,FALSE)),"",VLOOKUP($B153,'[1]1718  Exp_Rev Access'!$F$7:$GK$318,$FO$2,FALSE))</f>
        <v>0</v>
      </c>
      <c r="FP153" s="90">
        <f>IF(ISNA(VLOOKUP($B153,'[1]1718  Exp_Rev Access'!$F$7:$GK$318,$FP$2,FALSE)),"",VLOOKUP($B153,'[1]1718  Exp_Rev Access'!$F$7:$GK$318,$FP$2,FALSE))</f>
        <v>22401.58</v>
      </c>
      <c r="FQ153" s="90">
        <f>IF(ISNA(VLOOKUP($B153,'[1]1718  Exp_Rev Access'!$F$7:$GK$318,$FQ$2,FALSE)),"",VLOOKUP($B153,'[1]1718  Exp_Rev Access'!$F$7:$GK$318,$FQ$2,FALSE))</f>
        <v>0</v>
      </c>
      <c r="FR153" s="90">
        <f>IF(ISNA(VLOOKUP($B153,'[1]1718  Exp_Rev Access'!$F$7:$GK$318,$FR$2,FALSE)),"",VLOOKUP($B153,'[1]1718  Exp_Rev Access'!$F$7:$GK$318,$FR$2,FALSE))</f>
        <v>501170.79</v>
      </c>
      <c r="FS153" s="56">
        <f t="shared" si="481"/>
        <v>13944486.800000003</v>
      </c>
      <c r="FT153" s="92">
        <f t="shared" si="482"/>
        <v>6.4940592931561653E-2</v>
      </c>
      <c r="FU153" s="94">
        <f t="shared" si="483"/>
        <v>872.3149632700912</v>
      </c>
      <c r="FV153" s="95">
        <f>IF(ISNA(VLOOKUP($B153,'[1]1718  Exp_Rev Access'!$F$7:$GK$318,$FV$2,FALSE)),"",VLOOKUP($B153,'[1]1718  Exp_Rev Access'!$F$7:$GK$318,$FV$2,FALSE))</f>
        <v>0</v>
      </c>
      <c r="FW153" s="95">
        <f>IF(ISNA(VLOOKUP($B153,'[1]1718  Exp_Rev Access'!$F$7:$GK$318,$FW$2,FALSE)),"",VLOOKUP($B153,'[1]1718  Exp_Rev Access'!$F$7:$GK$318,$FW$2,FALSE))</f>
        <v>499796.19</v>
      </c>
      <c r="FX153" s="95">
        <f>IF(ISNA(VLOOKUP($B153,'[1]1718  Exp_Rev Access'!$F$7:$GK$318,$FX$2,FALSE)),"",VLOOKUP($B153,'[1]1718  Exp_Rev Access'!$F$7:$GK$318,$FX$2,FALSE))</f>
        <v>0</v>
      </c>
      <c r="FY153" s="95">
        <f>IF(ISNA(VLOOKUP($B153,'[1]1718  Exp_Rev Access'!$F$7:$GK$318,$FY$2,FALSE)),"",VLOOKUP($B153,'[1]1718  Exp_Rev Access'!$F$7:$GK$318,$FY$2,FALSE))</f>
        <v>0</v>
      </c>
      <c r="FZ153" s="95">
        <f>IF(ISNA(VLOOKUP($B153,'[1]1718  Exp_Rev Access'!$F$7:$GK$318,$FZ$2,FALSE)),"",VLOOKUP($B153,'[1]1718  Exp_Rev Access'!$F$7:$GK$318,$FZ$2,FALSE))</f>
        <v>0</v>
      </c>
      <c r="GA153" s="95">
        <f>IF(ISNA(VLOOKUP($B153,'[1]1718  Exp_Rev Access'!$F$7:$GK$318,$GA$2,FALSE)),"",VLOOKUP($B153,'[1]1718  Exp_Rev Access'!$F$7:$GK$318,$GA$2,FALSE))</f>
        <v>0</v>
      </c>
      <c r="GB153" s="95">
        <f>IF(ISNA(VLOOKUP($B153,'[1]1718  Exp_Rev Access'!$F$7:$GK$318,$GB$2,FALSE)),"",VLOOKUP($B153,'[1]1718  Exp_Rev Access'!$F$7:$GK$318,$GB$2,FALSE))</f>
        <v>2775</v>
      </c>
      <c r="GC153" s="95">
        <f>IF(ISNA(VLOOKUP($B153,'[1]1718  Exp_Rev Access'!$F$7:$GK$318,$GC$2,FALSE)),"",VLOOKUP($B153,'[1]1718  Exp_Rev Access'!$F$7:$GK$318,$GC$2,FALSE))</f>
        <v>0</v>
      </c>
      <c r="GD153" s="95">
        <f>IF(ISNA(VLOOKUP($B153,'[1]1718  Exp_Rev Access'!$F$7:$GK$318,$GD$2,FALSE)),"",VLOOKUP($B153,'[1]1718  Exp_Rev Access'!$F$7:$GK$318,$GD$2,FALSE))</f>
        <v>388688.25</v>
      </c>
      <c r="GE153" s="95">
        <f>IF(ISNA(VLOOKUP($B153,'[1]1718  Exp_Rev Access'!$F$7:$GK$318,$GE$2,FALSE)),"",VLOOKUP($B153,'[1]1718  Exp_Rev Access'!$F$7:$GK$318,$GE$2,FALSE))</f>
        <v>0</v>
      </c>
      <c r="GF153" s="95">
        <f>IF(ISNA(VLOOKUP($B153,'[1]1718  Exp_Rev Access'!$F$7:$GK$318,$GF$2,FALSE)),"",VLOOKUP($B153,'[1]1718  Exp_Rev Access'!$F$7:$GK$318,$GF$2,FALSE))</f>
        <v>35060</v>
      </c>
      <c r="GG153" s="95">
        <f>IF(ISNA(VLOOKUP($B153,'[1]1718  Exp_Rev Access'!$F$7:$GK$318,$GG$2,FALSE)),"",VLOOKUP($B153,'[1]1718  Exp_Rev Access'!$F$7:$GK$318,$GG$2,FALSE))</f>
        <v>0</v>
      </c>
      <c r="GH153" s="95">
        <f>IF(ISNA(VLOOKUP($B153,'[1]1718  Exp_Rev Access'!$F$7:$GK$318,$GH$2,FALSE)),"",VLOOKUP($B153,'[1]1718  Exp_Rev Access'!$F$7:$GK$318,$GH$2,FALSE))</f>
        <v>77179.789999999994</v>
      </c>
      <c r="GI153" s="95">
        <f>IF(ISNA(VLOOKUP($B153,'[1]1718  Exp_Rev Access'!$F$7:$GK$318,$GI$2,FALSE)),"",VLOOKUP($B153,'[1]1718  Exp_Rev Access'!$F$7:$GK$318,$GI$2,FALSE))</f>
        <v>0</v>
      </c>
      <c r="GJ153" s="95">
        <f>IF(ISNA(VLOOKUP($B153,'[1]1718  Exp_Rev Access'!$F$7:$GK$318,$GJ$2,FALSE)),"",VLOOKUP($B153,'[1]1718  Exp_Rev Access'!$F$7:$GK$318,$GJ$2,FALSE))</f>
        <v>0</v>
      </c>
      <c r="GK153" s="95">
        <f>IF(ISNA(VLOOKUP($B153,'[1]1718  Exp_Rev Access'!$F$7:$GK$318,$GK$2,FALSE)),"",VLOOKUP($B153,'[1]1718  Exp_Rev Access'!$F$7:$GK$318,$GK$2,FALSE))</f>
        <v>1224489.7</v>
      </c>
      <c r="GL153" s="95">
        <f>IF(ISNA(VLOOKUP($B153,'[1]1718  Exp_Rev Access'!$F$7:$GK$318,$GL$2,FALSE)),"",VLOOKUP($B153,'[1]1718  Exp_Rev Access'!$F$7:$GK$318,$GL$2,FALSE))</f>
        <v>0</v>
      </c>
      <c r="GM153" s="95">
        <f>IF(ISNA(VLOOKUP($B153,'[1]1718  Exp_Rev Access'!$F$7:$GK$318,$GM$2,FALSE)),"",VLOOKUP($B153,'[1]1718  Exp_Rev Access'!$F$7:$GK$318,$GM$2,FALSE))</f>
        <v>0</v>
      </c>
      <c r="GN153" s="95">
        <f>IF(ISNA(VLOOKUP($B153,'[1]1718  Exp_Rev Access'!$F$7:$GK$318,$GN$2,FALSE)),"",VLOOKUP($B153,'[1]1718  Exp_Rev Access'!$F$7:$GK$318,$GN$2,FALSE))</f>
        <v>0</v>
      </c>
      <c r="GO153" s="95">
        <f>IF(ISNA(VLOOKUP($B153,'[1]1718  Exp_Rev Access'!$F$7:$GK$318,$GO$2,FALSE)),"",VLOOKUP($B153,'[1]1718  Exp_Rev Access'!$F$7:$GK$318,$GO$2,FALSE))</f>
        <v>0</v>
      </c>
      <c r="GP153" s="95">
        <f>IF(ISNA(VLOOKUP($B153,'[1]1718  Exp_Rev Access'!$F$7:$GK$318,$GP$2,FALSE)),"",VLOOKUP($B153,'[1]1718  Exp_Rev Access'!$F$7:$GK$318,$GP$2,FALSE))</f>
        <v>0</v>
      </c>
      <c r="GQ153" s="95">
        <f>IF(ISNA(VLOOKUP($B153,'[1]1718  Exp_Rev Access'!$F$7:$GK$318,$GQ$2,FALSE)),"",VLOOKUP($B153,'[1]1718  Exp_Rev Access'!$F$7:$GK$318,$GQ$2,FALSE))</f>
        <v>6557.98</v>
      </c>
      <c r="GR153" s="95">
        <f>IF(ISNA(VLOOKUP($B153,'[1]1718  Exp_Rev Access'!$F$7:$GK$318,$GR$2,FALSE)),"",VLOOKUP($B153,'[1]1718  Exp_Rev Access'!$F$7:$GK$318,$GR$2,FALSE))</f>
        <v>0</v>
      </c>
      <c r="GS153" s="95">
        <f>IF(ISNA(VLOOKUP($B153,'[1]1718  Exp_Rev Access'!$F$7:$GK$318,$GS$2,FALSE)),"",VLOOKUP($B153,'[1]1718  Exp_Rev Access'!$F$7:$GK$318,$GS$2,FALSE))</f>
        <v>0</v>
      </c>
      <c r="GT153" s="95">
        <f>IF(ISNA(VLOOKUP($B153,'[1]1718  Exp_Rev Access'!$F$7:$GK$318,$GT$2,FALSE)),"",VLOOKUP($B153,'[1]1718  Exp_Rev Access'!$F$7:$GK$318,$GT$2,FALSE))</f>
        <v>2578662.0499999998</v>
      </c>
      <c r="GU153" s="56">
        <f t="shared" si="484"/>
        <v>4813208.959999999</v>
      </c>
      <c r="GV153" s="92">
        <f t="shared" si="485"/>
        <v>2.2415499992864931E-2</v>
      </c>
      <c r="GW153" s="96">
        <f t="shared" si="486"/>
        <v>301.09635853745954</v>
      </c>
    </row>
    <row r="154" spans="1:222" x14ac:dyDescent="0.3">
      <c r="A154" s="73"/>
      <c r="B154" s="88" t="s">
        <v>386</v>
      </c>
      <c r="C154" s="89" t="s">
        <v>387</v>
      </c>
      <c r="D154" s="75">
        <f>IF(ISNA(VLOOKUP($B154,'[1]1718 enrollment_Rev_Exp by size'!$A$7:H491,3,FALSE)),"",VLOOKUP($B154,'[1]1718 enrollment_Rev_Exp by size'!$A$7:$G$350,3,FALSE))</f>
        <v>48.530000000000008</v>
      </c>
      <c r="E154" s="76">
        <f>IF(ISNA(VLOOKUP($B154,'[1]1718 enrollment_Rev_Exp by size'!$A$7:I491,5,FALSE)),"",VLOOKUP($B154,'[1]1718 enrollment_Rev_Exp by size'!$A$7:$G$350,5,FALSE))</f>
        <v>2246046.42</v>
      </c>
      <c r="F154" s="70">
        <f t="shared" si="468"/>
        <v>2246046.42</v>
      </c>
      <c r="G154" s="70">
        <f t="shared" si="469"/>
        <v>0</v>
      </c>
      <c r="H154" s="90">
        <f>IF(ISNA(VLOOKUP($B154,'[1]1718  Exp_Rev Access'!$F$7:$GK$318,3,FALSE)),"",VLOOKUP($B154,'[1]1718  Exp_Rev Access'!$F$7:$GK$318,3,FALSE))</f>
        <v>335310.26</v>
      </c>
      <c r="I154" s="90">
        <f>IF(ISNA(VLOOKUP($B154,'[1]1718  Exp_Rev Access'!$F$7:$GK$318,4,FALSE)),"",VLOOKUP($B154,'[1]1718  Exp_Rev Access'!$F$7:$GK$318,4,FALSE))</f>
        <v>0</v>
      </c>
      <c r="J154" s="90">
        <f>IF(ISNA(VLOOKUP($B154,'[1]1718  Exp_Rev Access'!$F$7:$GK$318,5,FALSE)),"",VLOOKUP($B154,'[1]1718  Exp_Rev Access'!$F$7:$GK$318,5,FALSE))</f>
        <v>0</v>
      </c>
      <c r="K154" s="90">
        <f>IF(ISNA(VLOOKUP($B154,'[1]1718  Exp_Rev Access'!$F$7:$GK$318,6,FALSE)),"-",VLOOKUP($B154,'[1]1718  Exp_Rev Access'!$F$7:$GK$318,6,FALSE))</f>
        <v>17828.2</v>
      </c>
      <c r="L154" s="90">
        <f>IF(ISNA(VLOOKUP($B154,'[1]1718  Exp_Rev Access'!$F$7:$GK$318,7,FALSE)),"",VLOOKUP($B154,'[1]1718  Exp_Rev Access'!$F$7:$GK$318,7,FALSE))</f>
        <v>0</v>
      </c>
      <c r="M154" s="90">
        <f>IF(ISNA(VLOOKUP($B154,'[1]1718  Exp_Rev Access'!$F$7:$GK$318,8,FALSE)),"",VLOOKUP($B154,'[1]1718  Exp_Rev Access'!$F$7:$GK$318,8,FALSE))</f>
        <v>0</v>
      </c>
      <c r="N154" s="56">
        <f t="shared" si="470"/>
        <v>353138.46</v>
      </c>
      <c r="O154" s="91">
        <f t="shared" si="471"/>
        <v>0.15722669703326969</v>
      </c>
      <c r="P154" s="56">
        <f t="shared" si="472"/>
        <v>7276.7043066144643</v>
      </c>
      <c r="Q154" s="90">
        <f>IF(ISNA(VLOOKUP($B154,'[1]1718  Exp_Rev Access'!$F$7:$GK$318,10,FALSE)),"",VLOOKUP($B154,'[1]1718  Exp_Rev Access'!$F$7:$GK$318,10,FALSE))</f>
        <v>1755</v>
      </c>
      <c r="R154" s="90">
        <f>IF(ISNA(VLOOKUP($B154,'[1]1718  Exp_Rev Access'!$F$7:$GK$318,11,FALSE)),"",VLOOKUP($B154,'[1]1718  Exp_Rev Access'!$F$7:$GK$318,11,FALSE))</f>
        <v>0</v>
      </c>
      <c r="S154" s="90">
        <f>IF(ISNA(VLOOKUP($B154,'[1]1718  Exp_Rev Access'!$F$7:$GK$318,12,FALSE)),"",VLOOKUP($B154,'[1]1718  Exp_Rev Access'!$F$7:$GK$318,12,FALSE))</f>
        <v>0</v>
      </c>
      <c r="T154" s="90">
        <f>IF(ISNA(VLOOKUP($B154,'[1]1718  Exp_Rev Access'!$F$7:$GK$318,13,FALSE)),"",VLOOKUP($B154,'[1]1718  Exp_Rev Access'!$F$7:$GK$318,13,FALSE))</f>
        <v>0</v>
      </c>
      <c r="U154" s="90">
        <f>IF(ISNA(VLOOKUP($B154,'[1]1718  Exp_Rev Access'!$F$7:$GK$318,14,FALSE)),"",VLOOKUP($B154,'[1]1718  Exp_Rev Access'!$F$7:$GK$318,14,FALSE))</f>
        <v>0</v>
      </c>
      <c r="V154" s="90">
        <f>IF(ISNA(VLOOKUP($B154,'[1]1718  Exp_Rev Access'!$F$7:$GK$318,15,FALSE)),"",VLOOKUP($B154,'[1]1718  Exp_Rev Access'!$F$7:$GK$318,15,FALSE))</f>
        <v>0</v>
      </c>
      <c r="W154" s="90">
        <f>IF(ISNA(VLOOKUP($B154,'[1]1718  Exp_Rev Access'!$F$7:$GK$318,16,FALSE)),"",VLOOKUP($B154,'[1]1718  Exp_Rev Access'!$F$7:$GK$318,16,FALSE))</f>
        <v>0</v>
      </c>
      <c r="X154" s="90">
        <f>IF(ISNA(VLOOKUP($B154,'[1]1718  Exp_Rev Access'!$F$7:$GK$318,17,FALSE)),"",VLOOKUP($B154,'[1]1718  Exp_Rev Access'!$F$7:$GK$318,17,FALSE))</f>
        <v>0</v>
      </c>
      <c r="Y154" s="90">
        <f>IF(ISNA(VLOOKUP($B154,'[1]1718  Exp_Rev Access'!$F$7:$GK$318,18,FALSE)),"",VLOOKUP($B154,'[1]1718  Exp_Rev Access'!$F$7:$GK$318,18,FALSE))</f>
        <v>0</v>
      </c>
      <c r="Z154" s="90">
        <f>IF(ISNA(VLOOKUP($B154,'[1]1718  Exp_Rev Access'!$F$7:$GK$318,19,FALSE)),"",VLOOKUP($B154,'[1]1718  Exp_Rev Access'!$F$7:$GK$318,19,FALSE))</f>
        <v>0</v>
      </c>
      <c r="AA154" s="90">
        <f>IF(ISNA(VLOOKUP($B154,'[1]1718  Exp_Rev Access'!$F$7:$GK$318,20,FALSE)),"",VLOOKUP($B154,'[1]1718  Exp_Rev Access'!$F$7:$GK$318,20,FALSE))</f>
        <v>0</v>
      </c>
      <c r="AB154" s="90">
        <f>IF(ISNA(VLOOKUP($B154,'[1]1718  Exp_Rev Access'!$F$7:$GK$318,21,FALSE)),"",VLOOKUP($B154,'[1]1718  Exp_Rev Access'!$F$7:$GK$318,21,FALSE))</f>
        <v>0</v>
      </c>
      <c r="AC154" s="90">
        <f>IF(ISNA(VLOOKUP($B154,'[1]1718  Exp_Rev Access'!$F$7:$GK$318,22,FALSE)),"",VLOOKUP($B154,'[1]1718  Exp_Rev Access'!$F$7:$GK$318,22,FALSE))</f>
        <v>0</v>
      </c>
      <c r="AD154" s="90">
        <f>IF(ISNA(VLOOKUP($B154,'[1]1718  Exp_Rev Access'!$F$7:$GK$318,23,FALSE)),"",VLOOKUP($B154,'[1]1718  Exp_Rev Access'!$F$7:$GK$318,23,FALSE))</f>
        <v>1732.45</v>
      </c>
      <c r="AE154" s="90">
        <f>IF(ISNA(VLOOKUP($B154,'[1]1718  Exp_Rev Access'!$F$7:$GK$318,24,FALSE)),"",VLOOKUP($B154,'[1]1718  Exp_Rev Access'!$F$7:$GK$318,24,FALSE))</f>
        <v>14448.39</v>
      </c>
      <c r="AF154" s="90">
        <f>IF(ISNA(VLOOKUP($B154,'[1]1718  Exp_Rev Access'!$F$7:$GK$318,25,FALSE)),"",VLOOKUP($B154,'[1]1718  Exp_Rev Access'!$F$7:$GK$318,25,FALSE))</f>
        <v>0</v>
      </c>
      <c r="AG154" s="90">
        <f>IF(ISNA(VLOOKUP($B154,'[1]1718  Exp_Rev Access'!$F$7:$GK$318,26,FALSE)),"",VLOOKUP($B154,'[1]1718  Exp_Rev Access'!$F$7:$GK$318,26,FALSE))</f>
        <v>3172.12</v>
      </c>
      <c r="AH154" s="90">
        <f>IF(ISNA(VLOOKUP($B154,'[1]1718  Exp_Rev Access'!$F$7:$GK$318,27,FALSE)),"",VLOOKUP($B154,'[1]1718  Exp_Rev Access'!$F$7:$GK$318,27,FALSE))</f>
        <v>55.98</v>
      </c>
      <c r="AI154" s="90">
        <f>IF(ISNA(VLOOKUP($B154,'[1]1718  Exp_Rev Access'!$F$7:$GK$318,28,FALSE)),"",VLOOKUP($B154,'[1]1718  Exp_Rev Access'!$F$7:$GK$318,28,FALSE))</f>
        <v>265</v>
      </c>
      <c r="AJ154" s="90">
        <f>IF(ISNA(VLOOKUP($B154,'[1]1718  Exp_Rev Access'!$F$7:$GK$318,29,FALSE)),"",VLOOKUP($B154,'[1]1718  Exp_Rev Access'!$F$7:$GK$318,29,FALSE))</f>
        <v>548.20000000000005</v>
      </c>
      <c r="AK154" s="90">
        <f>IF(ISNA(VLOOKUP($B154,'[1]1718  Exp_Rev Access'!$F$7:$GK$318,30,FALSE)),"",VLOOKUP($B154,'[1]1718  Exp_Rev Access'!$F$7:$GK$318,30,FALSE))</f>
        <v>9418</v>
      </c>
      <c r="AL154" s="90">
        <f>IF(ISNA(VLOOKUP($B154,'[1]1718  Exp_Rev Access'!$F$7:$GK$318,31,FALSE)),"",VLOOKUP($B154,'[1]1718  Exp_Rev Access'!$F$7:$GK$318,31,FALSE))</f>
        <v>0</v>
      </c>
      <c r="AM154" s="56">
        <f t="shared" si="473"/>
        <v>31395.14</v>
      </c>
      <c r="AN154" s="92">
        <f t="shared" si="474"/>
        <v>1.3977956875886832E-2</v>
      </c>
      <c r="AO154" s="71">
        <f t="shared" si="475"/>
        <v>646.92231609313819</v>
      </c>
      <c r="AP154" s="90">
        <f>IF(ISNA(VLOOKUP($B154,'[1]1718  Exp_Rev Access'!$F$7:$GK$318,33,FALSE)),"",VLOOKUP($B154,'[1]1718  Exp_Rev Access'!$F$7:$GK$318,33,FALSE))</f>
        <v>1475403.67</v>
      </c>
      <c r="AQ154" s="90">
        <f>IF(ISNA(VLOOKUP($B154,'[1]1718  Exp_Rev Access'!$F$7:$GK$318,34,FALSE)),"",VLOOKUP($B154,'[1]1718  Exp_Rev Access'!$F$7:$GK$318,34,FALSE))</f>
        <v>15642.44</v>
      </c>
      <c r="AR154" s="90">
        <f>IF(ISNA(VLOOKUP($B154,'[1]1718  Exp_Rev Access'!$F$7:$GK$318,35,FALSE)),"",VLOOKUP($B154,'[1]1718  Exp_Rev Access'!$F$7:$GK$318,35,FALSE))</f>
        <v>18769.439999999999</v>
      </c>
      <c r="AS154" s="90">
        <f>IF(ISNA(VLOOKUP($B154,'[1]1718  Exp_Rev Access'!$F$7:$GK$318,36,FALSE)),"",VLOOKUP($B154,'[1]1718  Exp_Rev Access'!$F$7:$GK$318,36,FALSE))</f>
        <v>0</v>
      </c>
      <c r="AT154" s="90">
        <f>IF(ISNA(VLOOKUP($B154,'[1]1718  Exp_Rev Access'!$F$7:$GK$318,37,FALSE)),"",VLOOKUP($B154,'[1]1718  Exp_Rev Access'!$F$7:$GK$318,37,FALSE))</f>
        <v>1478.8</v>
      </c>
      <c r="AU154" s="56">
        <f t="shared" si="476"/>
        <v>1511294.3499999999</v>
      </c>
      <c r="AV154" s="93">
        <f t="shared" si="477"/>
        <v>0.67286870678300581</v>
      </c>
      <c r="AW154" s="56">
        <f t="shared" si="478"/>
        <v>31141.445497630324</v>
      </c>
      <c r="AX154" s="90">
        <f>IF(ISNA(VLOOKUP($B154,'[1]1718  Exp_Rev Access'!$F$7:$GK$318,39,FALSE)),"",VLOOKUP($B154,'[1]1718  Exp_Rev Access'!$F$7:$GK$318,39,FALSE))</f>
        <v>0</v>
      </c>
      <c r="AY154" s="90">
        <f>IF(ISNA(VLOOKUP($B154,'[1]1718  Exp_Rev Access'!$F$7:$GK$318,40,FALSE)),"",VLOOKUP($B154,'[1]1718  Exp_Rev Access'!$F$7:$GK$318,40,FALSE))</f>
        <v>38333.279999999999</v>
      </c>
      <c r="AZ154" s="90">
        <f>IF(ISNA(VLOOKUP($B154,'[1]1718  Exp_Rev Access'!$F$7:$GK$318,41,FALSE)),"",VLOOKUP($B154,'[1]1718  Exp_Rev Access'!$F$7:$GK$318,41,FALSE))</f>
        <v>0</v>
      </c>
      <c r="BA154" s="90">
        <f>IF(ISNA(VLOOKUP($B154,'[1]1718  Exp_Rev Access'!$F$7:$GK$318,42,FALSE)),"",VLOOKUP($B154,'[1]1718  Exp_Rev Access'!$F$7:$GK$318,42,FALSE))</f>
        <v>0</v>
      </c>
      <c r="BB154" s="90">
        <f>IF(ISNA(VLOOKUP($B154,'[1]1718  Exp_Rev Access'!$F$7:$GK$318,43,FALSE)),"",VLOOKUP($B154,'[1]1718  Exp_Rev Access'!$F$7:$GK$318,43,FALSE))</f>
        <v>0</v>
      </c>
      <c r="BC154" s="90">
        <f>IF(ISNA(VLOOKUP($B154,'[1]1718  Exp_Rev Access'!$F$7:$GK$318,44,FALSE)),"",VLOOKUP($B154,'[1]1718  Exp_Rev Access'!$F$7:$GK$318,44,FALSE))</f>
        <v>30070.5</v>
      </c>
      <c r="BD154" s="90">
        <f>IF(ISNA(VLOOKUP($B154,'[1]1718  Exp_Rev Access'!$F$7:$GK$318,45,FALSE)),"",VLOOKUP($B154,'[1]1718  Exp_Rev Access'!$F$7:$GK$318,45,FALSE))</f>
        <v>0</v>
      </c>
      <c r="BE154" s="90">
        <f>IF(ISNA(VLOOKUP($B154,'[1]1718  Exp_Rev Access'!$F$7:$GK$318,46,FALSE)),"",VLOOKUP($B154,'[1]1718  Exp_Rev Access'!$F$7:$GK$318,46,FALSE))</f>
        <v>54.94</v>
      </c>
      <c r="BF154" s="90">
        <f>IF(ISNA(VLOOKUP($B154,'[1]1718  Exp_Rev Access'!$F$7:$GK$318,47,FALSE)),"",VLOOKUP($B154,'[1]1718  Exp_Rev Access'!$F$7:$GK$318,47,FALSE))</f>
        <v>0</v>
      </c>
      <c r="BG154" s="90">
        <f>IF(ISNA(VLOOKUP($B154,'[1]1718  Exp_Rev Access'!$F$7:$GK$318,48,FALSE)),"",VLOOKUP($B154,'[1]1718  Exp_Rev Access'!$F$7:$GK$318,48,FALSE))</f>
        <v>0</v>
      </c>
      <c r="BH154" s="90">
        <f>IF(ISNA(VLOOKUP($B154,'[1]1718  Exp_Rev Access'!$F$7:$GK$318,49,FALSE)),"",VLOOKUP($B154,'[1]1718  Exp_Rev Access'!$F$7:$GK$318,49,FALSE))</f>
        <v>1057.75</v>
      </c>
      <c r="BI154" s="90">
        <f>IF(ISNA(VLOOKUP($B154,'[1]1718  Exp_Rev Access'!$F$7:$GK$318,50,FALSE)),"",VLOOKUP($B154,'[1]1718  Exp_Rev Access'!$F$7:$GK$318,50,FALSE))</f>
        <v>0</v>
      </c>
      <c r="BJ154" s="90">
        <f>IF(ISNA(VLOOKUP($B154,'[1]1718  Exp_Rev Access'!$F$7:$GK$318,51,FALSE)),"",VLOOKUP($B154,'[1]1718  Exp_Rev Access'!$F$7:$GK$318,51,FALSE))</f>
        <v>949.28</v>
      </c>
      <c r="BK154" s="90">
        <f>IF(ISNA(VLOOKUP($B154,'[1]1718  Exp_Rev Access'!$F$7:$GK$318,52,FALSE)),"",VLOOKUP($B154,'[1]1718  Exp_Rev Access'!$F$7:$GK$318,52,FALSE))</f>
        <v>97398.37</v>
      </c>
      <c r="BL154" s="90">
        <f>IF(ISNA(VLOOKUP($B154,'[1]1718  Exp_Rev Access'!$F$7:$GK$318,53,FALSE)),"",VLOOKUP($B154,'[1]1718  Exp_Rev Access'!$F$7:$GK$318,53,FALSE))</f>
        <v>0</v>
      </c>
      <c r="BM154" s="90">
        <f>IF(ISNA(VLOOKUP($B154,'[1]1718  Exp_Rev Access'!$F$7:$GK$318,54,FALSE)),"",VLOOKUP($B154,'[1]1718  Exp_Rev Access'!$F$7:$GK$318,54,FALSE))</f>
        <v>0</v>
      </c>
      <c r="BN154" s="90">
        <f>IF(ISNA(VLOOKUP($B154,'[1]1718  Exp_Rev Access'!$F$7:$GK$318,55,FALSE)),"",VLOOKUP($B154,'[1]1718  Exp_Rev Access'!$F$7:$GK$318,55,FALSE))</f>
        <v>0</v>
      </c>
      <c r="BO154" s="90">
        <f>IF(ISNA(VLOOKUP($B154,'[1]1718  Exp_Rev Access'!$F$7:$GK$318,56,FALSE)),"",VLOOKUP($B154,'[1]1718  Exp_Rev Access'!$F$7:$GK$318,56,FALSE))</f>
        <v>0</v>
      </c>
      <c r="BP154" s="90">
        <f>IF(ISNA(VLOOKUP($B154,'[1]1718  Exp_Rev Access'!$F$7:$GK$318,57,FALSE)),"",VLOOKUP($B154,'[1]1718  Exp_Rev Access'!$F$7:$GK$318,57,FALSE))</f>
        <v>0</v>
      </c>
      <c r="BQ154" s="90">
        <f>IF(ISNA(VLOOKUP($B154,'[1]1718  Exp_Rev Access'!$F$7:$GK$318,58,FALSE)),"",VLOOKUP($B154,'[1]1718  Exp_Rev Access'!$F$7:$GK$318,58,FALSE))</f>
        <v>0</v>
      </c>
      <c r="BR154" s="90">
        <f>IF(ISNA(VLOOKUP($B154,'[1]1718  Exp_Rev Access'!$F$7:$GK$318,59,FALSE)),"",VLOOKUP($B154,'[1]1718  Exp_Rev Access'!$F$7:$GK$318,59,FALSE))</f>
        <v>0</v>
      </c>
      <c r="BS154" s="90">
        <f>IF(ISNA(VLOOKUP($B154,'[1]1718  Exp_Rev Access'!$F$7:$GK$318,60,FALSE)),"",VLOOKUP($B154,'[1]1718  Exp_Rev Access'!$F$7:$GK$318,60,FALSE))</f>
        <v>0</v>
      </c>
      <c r="BT154" s="90">
        <f>IF(ISNA(VLOOKUP($B154,'[1]1718  Exp_Rev Access'!$F$7:$GK$318,61,FALSE)),"",VLOOKUP($B154,'[1]1718  Exp_Rev Access'!$F$7:$GK$318,61,FALSE))</f>
        <v>0</v>
      </c>
      <c r="BU154" s="90">
        <f>IF(ISNA(VLOOKUP($B154,'[1]1718  Exp_Rev Access'!$F$7:$GK$318,62,FALSE)),"",VLOOKUP($B154,'[1]1718  Exp_Rev Access'!$F$7:$GK$318,62,FALSE))</f>
        <v>0</v>
      </c>
      <c r="BV154" s="56">
        <f t="shared" si="449"/>
        <v>167864.12</v>
      </c>
      <c r="BW154" s="92">
        <f t="shared" si="479"/>
        <v>7.4737600481115607E-2</v>
      </c>
      <c r="BX154" s="71">
        <f t="shared" si="480"/>
        <v>3458.976303317535</v>
      </c>
      <c r="BY154" s="90">
        <f>IF(ISNA(VLOOKUP($B154,'[1]1718  Exp_Rev Access'!$F$7:$GK$318,64,FALSE)),"",VLOOKUP($B154,'[1]1718  Exp_Rev Access'!$F$7:$GK$318,64,FALSE))</f>
        <v>0</v>
      </c>
      <c r="BZ154" s="90">
        <f>IF(ISNA(VLOOKUP($B154,'[1]1718  Exp_Rev Access'!$F$7:$GK$318,65,FALSE)),"",VLOOKUP($B154,'[1]1718  Exp_Rev Access'!$F$7:$GK$318,65,FALSE))</f>
        <v>0</v>
      </c>
      <c r="CA154" s="90">
        <f>IF(ISNA(VLOOKUP($B154,'[1]1718  Exp_Rev Access'!$F$7:$GK$318,66,FALSE)),"",VLOOKUP($B154,'[1]1718  Exp_Rev Access'!$F$7:$GK$318,66,FALSE))</f>
        <v>0</v>
      </c>
      <c r="CB154" s="90">
        <f>IF(ISNA(VLOOKUP($B154,'[1]1718  Exp_Rev Access'!$F$7:$GK$318,67,FALSE)),"",VLOOKUP($B154,'[1]1718  Exp_Rev Access'!$F$7:$GK$318,67,FALSE))</f>
        <v>0</v>
      </c>
      <c r="CC154" s="90">
        <f>IF(ISNA(VLOOKUP($B154,'[1]1718  Exp_Rev Access'!$F$7:$GK$318,68,FALSE)),"",VLOOKUP($B154,'[1]1718  Exp_Rev Access'!$F$7:$GK$318,68,FALSE))</f>
        <v>35.72</v>
      </c>
      <c r="CD154" s="90">
        <f>IF(ISNA(VLOOKUP($B154,'[1]1718  Exp_Rev Access'!$F$7:$GK$318,69,FALSE)),"",VLOOKUP($B154,'[1]1718  Exp_Rev Access'!$F$7:$GK$318,69,FALSE))</f>
        <v>0</v>
      </c>
      <c r="CE154" s="56">
        <f t="shared" si="437"/>
        <v>35.72</v>
      </c>
      <c r="CF154" s="92">
        <f t="shared" si="450"/>
        <v>1.5903500338163092E-5</v>
      </c>
      <c r="CG154" s="78">
        <f t="shared" si="451"/>
        <v>0.73603956315681007</v>
      </c>
      <c r="CH154" s="90">
        <f>IF(ISNA(VLOOKUP($B154,'[1]1718  Exp_Rev Access'!$F$7:$GK$318,$CH$2,FALSE)),"",VLOOKUP($B154,'[1]1718  Exp_Rev Access'!$F$7:$GK$318,$CH$2,FALSE))</f>
        <v>0</v>
      </c>
      <c r="CI154" s="90">
        <f>IF(ISNA(VLOOKUP($B154,'[1]1718  Exp_Rev Access'!$F$7:$GK$318,$CI$2,FALSE)),"",VLOOKUP($B154,'[1]1718  Exp_Rev Access'!$F$7:$GK$318,$CI$2,FALSE))</f>
        <v>0</v>
      </c>
      <c r="CJ154" s="90">
        <f>IF(ISNA(VLOOKUP($B154,'[1]1718  Exp_Rev Access'!$F$7:$GK$318,$CJ$2,FALSE)),"",VLOOKUP($B154,'[1]1718  Exp_Rev Access'!$F$7:$GK$318,$CJ$2,FALSE))</f>
        <v>0</v>
      </c>
      <c r="CK154" s="90">
        <f>IF(ISNA(VLOOKUP($B154,'[1]1718  Exp_Rev Access'!$F$7:$GK$318,$CK$2,FALSE)),"",VLOOKUP($B154,'[1]1718  Exp_Rev Access'!$F$7:$GK$318,$CK$2,FALSE))</f>
        <v>0</v>
      </c>
      <c r="CL154" s="90">
        <f>IF(ISNA(VLOOKUP($B154,'[1]1718  Exp_Rev Access'!$F$7:$GK$318,$CL$2,FALSE)),"",VLOOKUP($B154,'[1]1718  Exp_Rev Access'!$F$7:$GK$318,$CL$2,FALSE))</f>
        <v>0</v>
      </c>
      <c r="CM154" s="90">
        <f>IF(ISNA(VLOOKUP($B154,'[1]1718  Exp_Rev Access'!$F$7:$GK$318,$CM$2,FALSE)),"",VLOOKUP($B154,'[1]1718  Exp_Rev Access'!$F$7:$GK$318,$CM$2,FALSE))</f>
        <v>0</v>
      </c>
      <c r="CN154" s="90">
        <f>IF(ISNA(VLOOKUP($B154,'[1]1718  Exp_Rev Access'!$F$7:$GK$318,$CN$2,FALSE)),"",VLOOKUP($B154,'[1]1718  Exp_Rev Access'!$F$7:$GK$318,$CN$2,FALSE))</f>
        <v>0</v>
      </c>
      <c r="CO154" s="90">
        <f>IF(ISNA(VLOOKUP($B154,'[1]1718  Exp_Rev Access'!$F$7:$GK$318,$CO$2,FALSE)),"",VLOOKUP($B154,'[1]1718  Exp_Rev Access'!$F$7:$GK$318,$CO$2,FALSE))</f>
        <v>0</v>
      </c>
      <c r="CP154" s="90">
        <f>IF(ISNA(VLOOKUP($B154,'[1]1718  Exp_Rev Access'!$F$7:$GK$318,$CP$2,FALSE)),"",VLOOKUP($B154,'[1]1718  Exp_Rev Access'!$F$7:$GK$318,$CP$2,FALSE))</f>
        <v>0</v>
      </c>
      <c r="CQ154" s="90">
        <f>IF(ISNA(VLOOKUP($B154,'[1]1718  Exp_Rev Access'!$F$7:$GK$318,$CQ$2,FALSE)),"",VLOOKUP($B154,'[1]1718  Exp_Rev Access'!$F$7:$GK$318,$CQ$2,FALSE))</f>
        <v>41363.279999999999</v>
      </c>
      <c r="CR154" s="90">
        <f>IF(ISNA(VLOOKUP($B154,'[1]1718  Exp_Rev Access'!$F$7:$GK$318,$CR$2,FALSE)),"",VLOOKUP($B154,'[1]1718  Exp_Rev Access'!$F$7:$GK$318,$CR$2,FALSE))</f>
        <v>0</v>
      </c>
      <c r="CS154" s="90">
        <f>IF(ISNA(VLOOKUP($B154,'[1]1718  Exp_Rev Access'!$F$7:$GK$318,$CS$2,FALSE)),"",VLOOKUP($B154,'[1]1718  Exp_Rev Access'!$F$7:$GK$318,$CS$2,FALSE))</f>
        <v>0</v>
      </c>
      <c r="CT154" s="90">
        <f>IF(ISNA(VLOOKUP($B154,'[1]1718  Exp_Rev Access'!$F$7:$GK$318,$CT$2,FALSE)),"",VLOOKUP($B154,'[1]1718  Exp_Rev Access'!$F$7:$GK$318,$CT$2,FALSE))</f>
        <v>0</v>
      </c>
      <c r="CU154" s="90">
        <f>IF(ISNA(VLOOKUP($B154,'[1]1718  Exp_Rev Access'!$F$7:$GK$318,$CU$2,FALSE)),"",VLOOKUP($B154,'[1]1718  Exp_Rev Access'!$F$7:$GK$318,$CU$2,FALSE))</f>
        <v>31566.91</v>
      </c>
      <c r="CV154" s="90">
        <f>IF(ISNA(VLOOKUP($B154,'[1]1718  Exp_Rev Access'!$F$7:$GK$318,$CV$2,FALSE)),"",VLOOKUP($B154,'[1]1718  Exp_Rev Access'!$F$7:$GK$318,$CV$2,FALSE))</f>
        <v>13662</v>
      </c>
      <c r="CW154" s="90">
        <f>IF(ISNA(VLOOKUP($B154,'[1]1718  Exp_Rev Access'!$F$7:$GK$318,$CW$2,FALSE)),"",VLOOKUP($B154,'[1]1718  Exp_Rev Access'!$F$7:$GK$318,$CW$2,FALSE))</f>
        <v>0</v>
      </c>
      <c r="CX154" s="90">
        <f>IF(ISNA(VLOOKUP($B154,'[1]1718  Exp_Rev Access'!$F$7:$GK$318,$CX$2,FALSE)),"",VLOOKUP($B154,'[1]1718  Exp_Rev Access'!$F$7:$GK$318,$CX$2,FALSE))</f>
        <v>0</v>
      </c>
      <c r="CY154" s="90">
        <f>IF(ISNA(VLOOKUP($B154,'[1]1718  Exp_Rev Access'!$F$7:$GK$318,$CY$2,FALSE)),"",VLOOKUP($B154,'[1]1718  Exp_Rev Access'!$F$7:$GK$318,$CY$2,FALSE))</f>
        <v>0</v>
      </c>
      <c r="CZ154" s="90">
        <f>IF(ISNA(VLOOKUP($B154,'[1]1718  Exp_Rev Access'!$F$7:$GK$318,$CZ$2,FALSE)),"",VLOOKUP($B154,'[1]1718  Exp_Rev Access'!$F$7:$GK$318,$CZ$2,FALSE))</f>
        <v>0</v>
      </c>
      <c r="DA154" s="90">
        <f>IF(ISNA(VLOOKUP($B154,'[1]1718  Exp_Rev Access'!$F$7:$GK$318,$DA$2,FALSE)),"",VLOOKUP($B154,'[1]1718  Exp_Rev Access'!$F$7:$GK$318,$DA$2,FALSE))</f>
        <v>0</v>
      </c>
      <c r="DB154" s="90">
        <f>IF(ISNA(VLOOKUP($B154,'[1]1718  Exp_Rev Access'!$F$7:$GK$318,$DB$2,FALSE)),"",VLOOKUP($B154,'[1]1718  Exp_Rev Access'!$F$7:$GK$318,$DB$2,FALSE))</f>
        <v>0</v>
      </c>
      <c r="DC154" s="90">
        <f>IF(ISNA(VLOOKUP($B154,'[1]1718  Exp_Rev Access'!$F$7:$GK$318,$DC$2,FALSE)),"",VLOOKUP($B154,'[1]1718  Exp_Rev Access'!$F$7:$GK$318,$DC$2,FALSE))</f>
        <v>0</v>
      </c>
      <c r="DD154" s="90">
        <f>IF(ISNA(VLOOKUP($B154,'[1]1718  Exp_Rev Access'!$F$7:$GK$318,$DD$2,FALSE)),"",VLOOKUP($B154,'[1]1718  Exp_Rev Access'!$F$7:$GK$318,$DD$2,FALSE))</f>
        <v>0</v>
      </c>
      <c r="DE154" s="90">
        <f>IF(ISNA(VLOOKUP($B154,'[1]1718  Exp_Rev Access'!$F$7:$GK$318,$DE$2,FALSE)),"",VLOOKUP($B154,'[1]1718  Exp_Rev Access'!$F$7:$GK$318,$DE$2,FALSE))</f>
        <v>0</v>
      </c>
      <c r="DF154" s="90">
        <f>IF(ISNA(VLOOKUP($B154,'[1]1718  Exp_Rev Access'!$F$7:$GK$318,$DF$2,FALSE)),"",VLOOKUP($B154,'[1]1718  Exp_Rev Access'!$F$7:$GK$318,$DF$2,FALSE))</f>
        <v>0</v>
      </c>
      <c r="DG154" s="90">
        <f>IF(ISNA(VLOOKUP($B154,'[1]1718  Exp_Rev Access'!$F$7:$GK$318,$DG$2,FALSE)),"",VLOOKUP($B154,'[1]1718  Exp_Rev Access'!$F$7:$GK$318,$DG$2,FALSE))</f>
        <v>4064.98</v>
      </c>
      <c r="DH154" s="90">
        <f>IF(ISNA(VLOOKUP($B154,'[1]1718  Exp_Rev Access'!$F$7:$GK$318,$DH$2,FALSE)),"",VLOOKUP($B154,'[1]1718  Exp_Rev Access'!$F$7:$GK$318,$DH$2,FALSE))</f>
        <v>0</v>
      </c>
      <c r="DI154" s="90">
        <f>IF(ISNA(VLOOKUP($B154,'[1]1718  Exp_Rev Access'!$F$7:$GK$318,$DI$2,FALSE)),"",VLOOKUP($B154,'[1]1718  Exp_Rev Access'!$F$7:$GK$318,$DI$2,FALSE))</f>
        <v>32348.13</v>
      </c>
      <c r="DJ154" s="90">
        <f>IF(ISNA(VLOOKUP($B154,'[1]1718  Exp_Rev Access'!$F$7:$GK$318,$DJ$2,FALSE)),"",VLOOKUP($B154,'[1]1718  Exp_Rev Access'!$F$7:$GK$318,$DJ$2,FALSE))</f>
        <v>0</v>
      </c>
      <c r="DK154" s="90">
        <f>IF(ISNA(VLOOKUP($B154,'[1]1718  Exp_Rev Access'!$F$7:$GK$318,$DK$2,FALSE)),"",VLOOKUP($B154,'[1]1718  Exp_Rev Access'!$F$7:$GK$318,$DK$2,FALSE))</f>
        <v>0</v>
      </c>
      <c r="DL154" s="90">
        <f>IF(ISNA(VLOOKUP($B154,'[1]1718  Exp_Rev Access'!$F$7:$GK$318,$DL$2,FALSE)),"",VLOOKUP($B154,'[1]1718  Exp_Rev Access'!$F$7:$GK$318,$DL$2,FALSE))</f>
        <v>0</v>
      </c>
      <c r="DM154" s="90">
        <f>IF(ISNA(VLOOKUP($B154,'[1]1718  Exp_Rev Access'!$F$7:$GK$318,$DM$2,FALSE)),"",VLOOKUP($B154,'[1]1718  Exp_Rev Access'!$F$7:$GK$318,$DM$2,FALSE))</f>
        <v>0</v>
      </c>
      <c r="DN154" s="90">
        <f>IF(ISNA(VLOOKUP($B154,'[1]1718  Exp_Rev Access'!$F$7:$GK$318,$DN$2,FALSE)),"",VLOOKUP($B154,'[1]1718  Exp_Rev Access'!$F$7:$GK$318,$DN$2,FALSE))</f>
        <v>0</v>
      </c>
      <c r="DO154" s="90">
        <f>IF(ISNA(VLOOKUP($B154,'[1]1718  Exp_Rev Access'!$F$7:$GK$318,$DO$2,FALSE)),"",VLOOKUP($B154,'[1]1718  Exp_Rev Access'!$F$7:$GK$318,$DO$2,FALSE))</f>
        <v>0</v>
      </c>
      <c r="DP154" s="90">
        <f>IF(ISNA(VLOOKUP($B154,'[1]1718  Exp_Rev Access'!$F$7:$GK$318,$DP$2,FALSE)),"",VLOOKUP($B154,'[1]1718  Exp_Rev Access'!$F$7:$GK$318,$DP$2,FALSE))</f>
        <v>0</v>
      </c>
      <c r="DQ154" s="90">
        <f>IF(ISNA(VLOOKUP($B154,'[1]1718  Exp_Rev Access'!$F$7:$GK$318,$DQ$2,FALSE)),"",VLOOKUP($B154,'[1]1718  Exp_Rev Access'!$F$7:$GK$318,$DQ$2,FALSE))</f>
        <v>0</v>
      </c>
      <c r="DR154" s="90">
        <f>IF(ISNA(VLOOKUP($B154,'[1]1718  Exp_Rev Access'!$F$7:$GK$318,$DR$2,FALSE)),"",VLOOKUP($B154,'[1]1718  Exp_Rev Access'!$F$7:$GK$318,$DR$2,FALSE))</f>
        <v>0</v>
      </c>
      <c r="DS154" s="90">
        <f>IF(ISNA(VLOOKUP($B154,'[1]1718  Exp_Rev Access'!$F$7:$GK$318,$DS$2,FALSE)),"",VLOOKUP($B154,'[1]1718  Exp_Rev Access'!$F$7:$GK$318,$DS$2,FALSE))</f>
        <v>0</v>
      </c>
      <c r="DT154" s="90">
        <f>IF(ISNA(VLOOKUP($B154,'[1]1718  Exp_Rev Access'!$F$7:$GK$318,$DT$2,FALSE)),"",VLOOKUP($B154,'[1]1718  Exp_Rev Access'!$F$7:$GK$318,$DT$2,FALSE))</f>
        <v>0</v>
      </c>
      <c r="DU154" s="90">
        <f>IF(ISNA(VLOOKUP($B154,'[1]1718  Exp_Rev Access'!$F$7:$GK$318,$DU$2,FALSE)),"",VLOOKUP($B154,'[1]1718  Exp_Rev Access'!$F$7:$GK$318,$DU$2,FALSE))</f>
        <v>0</v>
      </c>
      <c r="DV154" s="90">
        <f>IF(ISNA(VLOOKUP($B154,'[1]1718  Exp_Rev Access'!$F$7:$GK$318,$DV$2,FALSE)),"",VLOOKUP($B154,'[1]1718  Exp_Rev Access'!$F$7:$GK$318,$DV$2,FALSE))</f>
        <v>0</v>
      </c>
      <c r="DW154" s="90">
        <f>IF(ISNA(VLOOKUP($B154,'[1]1718  Exp_Rev Access'!$F$7:$GK$318,$DW$2,FALSE)),"",VLOOKUP($B154,'[1]1718  Exp_Rev Access'!$F$7:$GK$318,$DW$2,FALSE))</f>
        <v>0</v>
      </c>
      <c r="DX154" s="90">
        <f>IF(ISNA(VLOOKUP($B154,'[1]1718  Exp_Rev Access'!$F$7:$GK$318,$DX$2,FALSE)),"",VLOOKUP($B154,'[1]1718  Exp_Rev Access'!$F$7:$GK$318,$DX$2,FALSE))</f>
        <v>0</v>
      </c>
      <c r="DY154" s="90">
        <f>IF(ISNA(VLOOKUP($B154,'[1]1718  Exp_Rev Access'!$F$7:$GK$318,$DY$2,FALSE)),"",VLOOKUP($B154,'[1]1718  Exp_Rev Access'!$F$7:$GK$318,$DY$2,FALSE))</f>
        <v>0</v>
      </c>
      <c r="DZ154" s="90">
        <f>IF(ISNA(VLOOKUP($B154,'[1]1718  Exp_Rev Access'!$F$7:$GK$318,$DZ$2,FALSE)),"",VLOOKUP($B154,'[1]1718  Exp_Rev Access'!$F$7:$GK$318,$DZ$2,FALSE))</f>
        <v>0</v>
      </c>
      <c r="EA154" s="90">
        <f>IF(ISNA(VLOOKUP($B154,'[1]1718  Exp_Rev Access'!$F$7:$GK$318,$EA$2,FALSE)),"",VLOOKUP($B154,'[1]1718  Exp_Rev Access'!$F$7:$GK$318,$EA$2,FALSE))</f>
        <v>0</v>
      </c>
      <c r="EB154" s="90">
        <f>IF(ISNA(VLOOKUP($B154,'[1]1718  Exp_Rev Access'!$F$7:$GK$318,$EB$2,FALSE)),"",VLOOKUP($B154,'[1]1718  Exp_Rev Access'!$F$7:$GK$318,$EB$2,FALSE))</f>
        <v>0</v>
      </c>
      <c r="EC154" s="90">
        <f>IF(ISNA(VLOOKUP($B154,'[1]1718  Exp_Rev Access'!$F$7:$GK$318,$EC$2,FALSE)),"",VLOOKUP($B154,'[1]1718  Exp_Rev Access'!$F$7:$GK$318,$EC$2,FALSE))</f>
        <v>0</v>
      </c>
      <c r="ED154" s="90">
        <f>IF(ISNA(VLOOKUP($B154,'[1]1718  Exp_Rev Access'!$F$7:$GK$318,$ED$2,FALSE)),"",VLOOKUP($B154,'[1]1718  Exp_Rev Access'!$F$7:$GK$318,$ED$2,FALSE))</f>
        <v>0</v>
      </c>
      <c r="EE154" s="90">
        <f>IF(ISNA(VLOOKUP($B154,'[1]1718  Exp_Rev Access'!$F$7:$GK$318,$EE$2,FALSE)),"",VLOOKUP($B154,'[1]1718  Exp_Rev Access'!$F$7:$GK$318,$EE$2,FALSE))</f>
        <v>0</v>
      </c>
      <c r="EF154" s="90">
        <f>IF(ISNA(VLOOKUP($B154,'[1]1718  Exp_Rev Access'!$F$7:$GK$318,$EF$2,FALSE)),"",VLOOKUP($B154,'[1]1718  Exp_Rev Access'!$F$7:$GK$318,$EF$2,FALSE))</f>
        <v>0</v>
      </c>
      <c r="EG154" s="90">
        <f>IF(ISNA(VLOOKUP($B154,'[1]1718  Exp_Rev Access'!$F$7:$GK$318,$EG$2,FALSE)),"",VLOOKUP($B154,'[1]1718  Exp_Rev Access'!$F$7:$GK$318,$EG$2,FALSE))</f>
        <v>0</v>
      </c>
      <c r="EH154" s="90">
        <f>IF(ISNA(VLOOKUP($B154,'[1]1718  Exp_Rev Access'!$F$7:$GK$318,$EH$2,FALSE)),"",VLOOKUP($B154,'[1]1718  Exp_Rev Access'!$F$7:$GK$318,$EH$2,FALSE))</f>
        <v>0</v>
      </c>
      <c r="EI154" s="90">
        <f>IF(ISNA(VLOOKUP($B154,'[1]1718  Exp_Rev Access'!$F$7:$GK$318,$EI$2,FALSE)),"",VLOOKUP($B154,'[1]1718  Exp_Rev Access'!$F$7:$GK$318,$EI$2,FALSE))</f>
        <v>0</v>
      </c>
      <c r="EJ154" s="90">
        <f>IF(ISNA(VLOOKUP($B154,'[1]1718  Exp_Rev Access'!$F$7:$GK$318,$EJ$2,FALSE)),"",VLOOKUP($B154,'[1]1718  Exp_Rev Access'!$F$7:$GK$318,$EJ$2,FALSE))</f>
        <v>0</v>
      </c>
      <c r="EK154" s="90">
        <f>IF(ISNA(VLOOKUP($B154,'[1]1718  Exp_Rev Access'!$F$7:$GK$318,$EK$2,FALSE)),"",VLOOKUP($B154,'[1]1718  Exp_Rev Access'!$F$7:$GK$318,$EK$2,FALSE))</f>
        <v>0</v>
      </c>
      <c r="EL154" s="90">
        <f>IF(ISNA(VLOOKUP($B154,'[1]1718  Exp_Rev Access'!$F$7:$GK$318,$EL$2,FALSE)),"",VLOOKUP($B154,'[1]1718  Exp_Rev Access'!$F$7:$GK$318,$EL$2,FALSE))</f>
        <v>0</v>
      </c>
      <c r="EM154" s="90">
        <f>IF(ISNA(VLOOKUP($B154,'[1]1718  Exp_Rev Access'!$F$7:$GK$318,$EM$2,FALSE)),"",VLOOKUP($B154,'[1]1718  Exp_Rev Access'!$F$7:$GK$318,$EM$2,FALSE))</f>
        <v>0</v>
      </c>
      <c r="EN154" s="90">
        <f>IF(ISNA(VLOOKUP($B154,'[1]1718  Exp_Rev Access'!$F$7:$GK$318,$EN$2,FALSE)),"",VLOOKUP($B154,'[1]1718  Exp_Rev Access'!$F$7:$GK$318,$EN$2,FALSE))</f>
        <v>0</v>
      </c>
      <c r="EO154" s="90">
        <f>IF(ISNA(VLOOKUP($B154,'[1]1718  Exp_Rev Access'!$F$7:$GK$318,$EO$2,FALSE)),"",VLOOKUP($B154,'[1]1718  Exp_Rev Access'!$F$7:$GK$318,$EO$2,FALSE))</f>
        <v>0</v>
      </c>
      <c r="EP154" s="90">
        <f>IF(ISNA(VLOOKUP($B154,'[1]1718  Exp_Rev Access'!$F$7:$GK$318,$EP$2,FALSE)),"",VLOOKUP($B154,'[1]1718  Exp_Rev Access'!$F$7:$GK$318,$EP$2,FALSE))</f>
        <v>0</v>
      </c>
      <c r="EQ154" s="90">
        <f>IF(ISNA(VLOOKUP($B154,'[1]1718  Exp_Rev Access'!$F$7:$GK$318,$EQ$2,FALSE)),"",VLOOKUP($B154,'[1]1718  Exp_Rev Access'!$F$7:$GK$318,$EQ$2,FALSE))</f>
        <v>0</v>
      </c>
      <c r="ER154" s="90">
        <f>IF(ISNA(VLOOKUP($B154,'[1]1718  Exp_Rev Access'!$F$7:$GK$318,$ER$2,FALSE)),"",VLOOKUP($B154,'[1]1718  Exp_Rev Access'!$F$7:$GK$318,$ER$2,FALSE))</f>
        <v>0</v>
      </c>
      <c r="ES154" s="90">
        <f>IF(ISNA(VLOOKUP($B154,'[1]1718  Exp_Rev Access'!$F$7:$GK$318,$ES$2,FALSE)),"",VLOOKUP($B154,'[1]1718  Exp_Rev Access'!$F$7:$GK$318,$ES$2,FALSE))</f>
        <v>0</v>
      </c>
      <c r="ET154" s="90">
        <f>IF(ISNA(VLOOKUP($B154,'[1]1718  Exp_Rev Access'!$F$7:$GK$318,$ET$2,FALSE)),"",VLOOKUP($B154,'[1]1718  Exp_Rev Access'!$F$7:$GK$318,$ET$2,FALSE))</f>
        <v>0</v>
      </c>
      <c r="EU154" s="90">
        <f>IF(ISNA(VLOOKUP($B154,'[1]1718  Exp_Rev Access'!$F$7:$GK$318,$EU$2,FALSE)),"",VLOOKUP($B154,'[1]1718  Exp_Rev Access'!$F$7:$GK$318,$EU$2,FALSE))</f>
        <v>0</v>
      </c>
      <c r="EV154" s="90">
        <f>IF(ISNA(VLOOKUP($B154,'[1]1718  Exp_Rev Access'!$F$7:$GK$318,$EV$2,FALSE)),"",VLOOKUP($B154,'[1]1718  Exp_Rev Access'!$F$7:$GK$318,$EV$2,FALSE))</f>
        <v>0</v>
      </c>
      <c r="EW154" s="90">
        <f>IF(ISNA(VLOOKUP($B154,'[1]1718  Exp_Rev Access'!$F$7:$GK$318,$EW$2,FALSE)),"",VLOOKUP($B154,'[1]1718  Exp_Rev Access'!$F$7:$GK$318,$EW$2,FALSE))</f>
        <v>0</v>
      </c>
      <c r="EX154" s="90">
        <f>IF(ISNA(VLOOKUP($B154,'[1]1718  Exp_Rev Access'!$F$7:$GK$318,$EX$2,FALSE)),"",VLOOKUP($B154,'[1]1718  Exp_Rev Access'!$F$7:$GK$318,$EX$2,FALSE))</f>
        <v>0</v>
      </c>
      <c r="EY154" s="90">
        <f>IF(ISNA(VLOOKUP($B154,'[1]1718  Exp_Rev Access'!$F$7:$GK$318,$EY$2,FALSE)),"",VLOOKUP($B154,'[1]1718  Exp_Rev Access'!$F$7:$GK$318,$EY$2,FALSE))</f>
        <v>0</v>
      </c>
      <c r="EZ154" s="90">
        <f>IF(ISNA(VLOOKUP($B154,'[1]1718  Exp_Rev Access'!$F$7:$GK$318,$EZ$2,FALSE)),"",VLOOKUP($B154,'[1]1718  Exp_Rev Access'!$F$7:$GK$318,$EZ$2,FALSE))</f>
        <v>0</v>
      </c>
      <c r="FA154" s="90">
        <f>IF(ISNA(VLOOKUP($B154,'[1]1718  Exp_Rev Access'!$F$7:$GK$318,$FA$2,FALSE)),"",VLOOKUP($B154,'[1]1718  Exp_Rev Access'!$F$7:$GK$318,$FA$2,FALSE))</f>
        <v>0</v>
      </c>
      <c r="FB154" s="90">
        <f>IF(ISNA(VLOOKUP($B154,'[1]1718  Exp_Rev Access'!$F$7:$GK$318,$FB$2,FALSE)),"",VLOOKUP($B154,'[1]1718  Exp_Rev Access'!$F$7:$GK$318,$FB$2,FALSE))</f>
        <v>0</v>
      </c>
      <c r="FC154" s="90">
        <f>IF(ISNA(VLOOKUP($B154,'[1]1718  Exp_Rev Access'!$F$7:$GK$318,$FC$2,FALSE)),"",VLOOKUP($B154,'[1]1718  Exp_Rev Access'!$F$7:$GK$318,$FC$2,FALSE))</f>
        <v>0</v>
      </c>
      <c r="FD154" s="90">
        <f>IF(ISNA(VLOOKUP($B154,'[1]1718  Exp_Rev Access'!$F$7:$GK$318,$FD$2,FALSE)),"",VLOOKUP($B154,'[1]1718  Exp_Rev Access'!$F$7:$GK$318,$FD$2,FALSE))</f>
        <v>0</v>
      </c>
      <c r="FE154" s="90">
        <f>IF(ISNA(VLOOKUP($B154,'[1]1718  Exp_Rev Access'!$F$7:$GK$318,$FE$2,FALSE)),"",VLOOKUP($B154,'[1]1718  Exp_Rev Access'!$F$7:$GK$318,$FE$2,FALSE))</f>
        <v>0</v>
      </c>
      <c r="FF154" s="90">
        <f>IF(ISNA(VLOOKUP($B154,'[1]1718  Exp_Rev Access'!$F$7:$GK$318,$FF$2,FALSE)),"",VLOOKUP($B154,'[1]1718  Exp_Rev Access'!$F$7:$GK$318,$FF$2,FALSE))</f>
        <v>0</v>
      </c>
      <c r="FG154" s="90">
        <f>IF(ISNA(VLOOKUP($B154,'[1]1718  Exp_Rev Access'!$F$7:$GK$318,$FG$2,FALSE)),"",VLOOKUP($B154,'[1]1718  Exp_Rev Access'!$F$7:$GK$318,$FG$2,FALSE))</f>
        <v>0</v>
      </c>
      <c r="FH154" s="90">
        <f>IF(ISNA(VLOOKUP($B154,'[1]1718  Exp_Rev Access'!$F$7:$GK$318,$FH$2,FALSE)),"",VLOOKUP($B154,'[1]1718  Exp_Rev Access'!$F$7:$GK$318,$FH$2,FALSE))</f>
        <v>0</v>
      </c>
      <c r="FI154" s="90">
        <f>IF(ISNA(VLOOKUP($B154,'[1]1718  Exp_Rev Access'!$F$7:$GK$318,$FI$2,FALSE)),"",VLOOKUP($B154,'[1]1718  Exp_Rev Access'!$F$7:$GK$318,$FI$2,FALSE))</f>
        <v>0</v>
      </c>
      <c r="FJ154" s="90">
        <f>IF(ISNA(VLOOKUP($B154,'[1]1718  Exp_Rev Access'!$F$7:$GK$318,$FJ$2,FALSE)),"",VLOOKUP($B154,'[1]1718  Exp_Rev Access'!$F$7:$GK$318,$FJ$2,FALSE))</f>
        <v>0</v>
      </c>
      <c r="FK154" s="90">
        <f>IF(ISNA(VLOOKUP($B154,'[1]1718  Exp_Rev Access'!$F$7:$GK$318,$FK$2,FALSE)),"",VLOOKUP($B154,'[1]1718  Exp_Rev Access'!$F$7:$GK$318,$FK$2,FALSE))</f>
        <v>0</v>
      </c>
      <c r="FL154" s="90">
        <f>IF(ISNA(VLOOKUP($B154,'[1]1718  Exp_Rev Access'!$F$7:$GK$318,$FL$2,FALSE)),"",VLOOKUP($B154,'[1]1718  Exp_Rev Access'!$F$7:$GK$318,$FL$2,FALSE))</f>
        <v>0</v>
      </c>
      <c r="FM154" s="90">
        <f>IF(ISNA(VLOOKUP($B154,'[1]1718  Exp_Rev Access'!$F$7:$GK$318,$FM$2,FALSE)),"",VLOOKUP($B154,'[1]1718  Exp_Rev Access'!$F$7:$GK$318,$FM$2,FALSE))</f>
        <v>0</v>
      </c>
      <c r="FN154" s="90">
        <f>IF(ISNA(VLOOKUP($B154,'[1]1718  Exp_Rev Access'!$F$7:$GK$318,$FN$2,FALSE)),"",VLOOKUP($B154,'[1]1718  Exp_Rev Access'!$F$7:$GK$318,$FN$2,FALSE))</f>
        <v>0</v>
      </c>
      <c r="FO154" s="90">
        <f>IF(ISNA(VLOOKUP($B154,'[1]1718  Exp_Rev Access'!$F$7:$GK$318,$FO$2,FALSE)),"",VLOOKUP($B154,'[1]1718  Exp_Rev Access'!$F$7:$GK$318,$FO$2,FALSE))</f>
        <v>0</v>
      </c>
      <c r="FP154" s="90">
        <f>IF(ISNA(VLOOKUP($B154,'[1]1718  Exp_Rev Access'!$F$7:$GK$318,$FP$2,FALSE)),"",VLOOKUP($B154,'[1]1718  Exp_Rev Access'!$F$7:$GK$318,$FP$2,FALSE))</f>
        <v>0</v>
      </c>
      <c r="FQ154" s="90">
        <f>IF(ISNA(VLOOKUP($B154,'[1]1718  Exp_Rev Access'!$F$7:$GK$318,$FQ$2,FALSE)),"",VLOOKUP($B154,'[1]1718  Exp_Rev Access'!$F$7:$GK$318,$FQ$2,FALSE))</f>
        <v>0</v>
      </c>
      <c r="FR154" s="90">
        <f>IF(ISNA(VLOOKUP($B154,'[1]1718  Exp_Rev Access'!$F$7:$GK$318,$FR$2,FALSE)),"",VLOOKUP($B154,'[1]1718  Exp_Rev Access'!$F$7:$GK$318,$FR$2,FALSE))</f>
        <v>2040.88</v>
      </c>
      <c r="FS154" s="56">
        <f t="shared" si="481"/>
        <v>125046.18000000001</v>
      </c>
      <c r="FT154" s="92">
        <f t="shared" si="482"/>
        <v>5.5673907220492806E-2</v>
      </c>
      <c r="FU154" s="94">
        <f t="shared" si="483"/>
        <v>2576.6779311765913</v>
      </c>
      <c r="FV154" s="95">
        <f>IF(ISNA(VLOOKUP($B154,'[1]1718  Exp_Rev Access'!$F$7:$GK$318,$FV$2,FALSE)),"",VLOOKUP($B154,'[1]1718  Exp_Rev Access'!$F$7:$GK$318,$FV$2,FALSE))</f>
        <v>0</v>
      </c>
      <c r="FW154" s="95">
        <f>IF(ISNA(VLOOKUP($B154,'[1]1718  Exp_Rev Access'!$F$7:$GK$318,$FW$2,FALSE)),"",VLOOKUP($B154,'[1]1718  Exp_Rev Access'!$F$7:$GK$318,$FW$2,FALSE))</f>
        <v>0</v>
      </c>
      <c r="FX154" s="95">
        <f>IF(ISNA(VLOOKUP($B154,'[1]1718  Exp_Rev Access'!$F$7:$GK$318,$FX$2,FALSE)),"",VLOOKUP($B154,'[1]1718  Exp_Rev Access'!$F$7:$GK$318,$FX$2,FALSE))</f>
        <v>0</v>
      </c>
      <c r="FY154" s="95">
        <f>IF(ISNA(VLOOKUP($B154,'[1]1718  Exp_Rev Access'!$F$7:$GK$318,$FY$2,FALSE)),"",VLOOKUP($B154,'[1]1718  Exp_Rev Access'!$F$7:$GK$318,$FY$2,FALSE))</f>
        <v>0</v>
      </c>
      <c r="FZ154" s="95">
        <f>IF(ISNA(VLOOKUP($B154,'[1]1718  Exp_Rev Access'!$F$7:$GK$318,$FZ$2,FALSE)),"",VLOOKUP($B154,'[1]1718  Exp_Rev Access'!$F$7:$GK$318,$FZ$2,FALSE))</f>
        <v>0</v>
      </c>
      <c r="GA154" s="95">
        <f>IF(ISNA(VLOOKUP($B154,'[1]1718  Exp_Rev Access'!$F$7:$GK$318,$GA$2,FALSE)),"",VLOOKUP($B154,'[1]1718  Exp_Rev Access'!$F$7:$GK$318,$GA$2,FALSE))</f>
        <v>0</v>
      </c>
      <c r="GB154" s="95">
        <f>IF(ISNA(VLOOKUP($B154,'[1]1718  Exp_Rev Access'!$F$7:$GK$318,$GB$2,FALSE)),"",VLOOKUP($B154,'[1]1718  Exp_Rev Access'!$F$7:$GK$318,$GB$2,FALSE))</f>
        <v>0</v>
      </c>
      <c r="GC154" s="95">
        <f>IF(ISNA(VLOOKUP($B154,'[1]1718  Exp_Rev Access'!$F$7:$GK$318,$GC$2,FALSE)),"",VLOOKUP($B154,'[1]1718  Exp_Rev Access'!$F$7:$GK$318,$GC$2,FALSE))</f>
        <v>0</v>
      </c>
      <c r="GD154" s="95">
        <f>IF(ISNA(VLOOKUP($B154,'[1]1718  Exp_Rev Access'!$F$7:$GK$318,$GD$2,FALSE)),"",VLOOKUP($B154,'[1]1718  Exp_Rev Access'!$F$7:$GK$318,$GD$2,FALSE))</f>
        <v>0</v>
      </c>
      <c r="GE154" s="95">
        <f>IF(ISNA(VLOOKUP($B154,'[1]1718  Exp_Rev Access'!$F$7:$GK$318,$GE$2,FALSE)),"",VLOOKUP($B154,'[1]1718  Exp_Rev Access'!$F$7:$GK$318,$GE$2,FALSE))</f>
        <v>0</v>
      </c>
      <c r="GF154" s="95">
        <f>IF(ISNA(VLOOKUP($B154,'[1]1718  Exp_Rev Access'!$F$7:$GK$318,$GF$2,FALSE)),"",VLOOKUP($B154,'[1]1718  Exp_Rev Access'!$F$7:$GK$318,$GF$2,FALSE))</f>
        <v>9999</v>
      </c>
      <c r="GG154" s="95">
        <f>IF(ISNA(VLOOKUP($B154,'[1]1718  Exp_Rev Access'!$F$7:$GK$318,$GG$2,FALSE)),"",VLOOKUP($B154,'[1]1718  Exp_Rev Access'!$F$7:$GK$318,$GG$2,FALSE))</f>
        <v>0</v>
      </c>
      <c r="GH154" s="95">
        <f>IF(ISNA(VLOOKUP($B154,'[1]1718  Exp_Rev Access'!$F$7:$GK$318,$GH$2,FALSE)),"",VLOOKUP($B154,'[1]1718  Exp_Rev Access'!$F$7:$GK$318,$GH$2,FALSE))</f>
        <v>0</v>
      </c>
      <c r="GI154" s="95">
        <f>IF(ISNA(VLOOKUP($B154,'[1]1718  Exp_Rev Access'!$F$7:$GK$318,$GI$2,FALSE)),"",VLOOKUP($B154,'[1]1718  Exp_Rev Access'!$F$7:$GK$318,$GI$2,FALSE))</f>
        <v>0</v>
      </c>
      <c r="GJ154" s="95">
        <f>IF(ISNA(VLOOKUP($B154,'[1]1718  Exp_Rev Access'!$F$7:$GK$318,$GJ$2,FALSE)),"",VLOOKUP($B154,'[1]1718  Exp_Rev Access'!$F$7:$GK$318,$GJ$2,FALSE))</f>
        <v>0</v>
      </c>
      <c r="GK154" s="95">
        <f>IF(ISNA(VLOOKUP($B154,'[1]1718  Exp_Rev Access'!$F$7:$GK$318,$GK$2,FALSE)),"",VLOOKUP($B154,'[1]1718  Exp_Rev Access'!$F$7:$GK$318,$GK$2,FALSE))</f>
        <v>0</v>
      </c>
      <c r="GL154" s="95">
        <f>IF(ISNA(VLOOKUP($B154,'[1]1718  Exp_Rev Access'!$F$7:$GK$318,$GL$2,FALSE)),"",VLOOKUP($B154,'[1]1718  Exp_Rev Access'!$F$7:$GK$318,$GL$2,FALSE))</f>
        <v>47273.45</v>
      </c>
      <c r="GM154" s="95">
        <f>IF(ISNA(VLOOKUP($B154,'[1]1718  Exp_Rev Access'!$F$7:$GK$318,$GM$2,FALSE)),"",VLOOKUP($B154,'[1]1718  Exp_Rev Access'!$F$7:$GK$318,$GM$2,FALSE))</f>
        <v>0</v>
      </c>
      <c r="GN154" s="95">
        <f>IF(ISNA(VLOOKUP($B154,'[1]1718  Exp_Rev Access'!$F$7:$GK$318,$GN$2,FALSE)),"",VLOOKUP($B154,'[1]1718  Exp_Rev Access'!$F$7:$GK$318,$GN$2,FALSE))</f>
        <v>0</v>
      </c>
      <c r="GO154" s="95">
        <f>IF(ISNA(VLOOKUP($B154,'[1]1718  Exp_Rev Access'!$F$7:$GK$318,$GO$2,FALSE)),"",VLOOKUP($B154,'[1]1718  Exp_Rev Access'!$F$7:$GK$318,$GO$2,FALSE))</f>
        <v>0</v>
      </c>
      <c r="GP154" s="95">
        <f>IF(ISNA(VLOOKUP($B154,'[1]1718  Exp_Rev Access'!$F$7:$GK$318,$GP$2,FALSE)),"",VLOOKUP($B154,'[1]1718  Exp_Rev Access'!$F$7:$GK$318,$GP$2,FALSE))</f>
        <v>0</v>
      </c>
      <c r="GQ154" s="95">
        <f>IF(ISNA(VLOOKUP($B154,'[1]1718  Exp_Rev Access'!$F$7:$GK$318,$GQ$2,FALSE)),"",VLOOKUP($B154,'[1]1718  Exp_Rev Access'!$F$7:$GK$318,$GQ$2,FALSE))</f>
        <v>0</v>
      </c>
      <c r="GR154" s="95">
        <f>IF(ISNA(VLOOKUP($B154,'[1]1718  Exp_Rev Access'!$F$7:$GK$318,$GR$2,FALSE)),"",VLOOKUP($B154,'[1]1718  Exp_Rev Access'!$F$7:$GK$318,$GR$2,FALSE))</f>
        <v>0</v>
      </c>
      <c r="GS154" s="95">
        <f>IF(ISNA(VLOOKUP($B154,'[1]1718  Exp_Rev Access'!$F$7:$GK$318,$GS$2,FALSE)),"",VLOOKUP($B154,'[1]1718  Exp_Rev Access'!$F$7:$GK$318,$GS$2,FALSE))</f>
        <v>0</v>
      </c>
      <c r="GT154" s="95">
        <f>IF(ISNA(VLOOKUP($B154,'[1]1718  Exp_Rev Access'!$F$7:$GK$318,$GT$2,FALSE)),"",VLOOKUP($B154,'[1]1718  Exp_Rev Access'!$F$7:$GK$318,$GT$2,FALSE))</f>
        <v>0</v>
      </c>
      <c r="GU154" s="56">
        <f t="shared" si="484"/>
        <v>57272.45</v>
      </c>
      <c r="GV154" s="92">
        <f t="shared" si="485"/>
        <v>2.5499228105891062E-2</v>
      </c>
      <c r="GW154" s="96">
        <f t="shared" si="486"/>
        <v>1180.1452709664122</v>
      </c>
    </row>
    <row r="155" spans="1:222" x14ac:dyDescent="0.3">
      <c r="A155" s="73"/>
      <c r="B155" s="88" t="s">
        <v>388</v>
      </c>
      <c r="C155" s="89" t="s">
        <v>389</v>
      </c>
      <c r="D155" s="75">
        <f>IF(ISNA(VLOOKUP($B155,'[1]1718 enrollment_Rev_Exp by size'!$A$7:H492,3,FALSE)),"",VLOOKUP($B155,'[1]1718 enrollment_Rev_Exp by size'!$A$7:$G$350,3,FALSE))</f>
        <v>20791.590000000004</v>
      </c>
      <c r="E155" s="76">
        <f>IF(ISNA(VLOOKUP($B155,'[1]1718 enrollment_Rev_Exp by size'!$A$7:I492,5,FALSE)),"",VLOOKUP($B155,'[1]1718 enrollment_Rev_Exp by size'!$A$7:$G$350,5,FALSE))</f>
        <v>290777937.63</v>
      </c>
      <c r="F155" s="70">
        <f t="shared" si="468"/>
        <v>290777937.63</v>
      </c>
      <c r="G155" s="70">
        <f t="shared" si="469"/>
        <v>0</v>
      </c>
      <c r="H155" s="90">
        <f>IF(ISNA(VLOOKUP($B155,'[1]1718  Exp_Rev Access'!$F$7:$GK$318,3,FALSE)),"",VLOOKUP($B155,'[1]1718  Exp_Rev Access'!$F$7:$GK$318,3,FALSE))</f>
        <v>64766913.100000001</v>
      </c>
      <c r="I155" s="90">
        <f>IF(ISNA(VLOOKUP($B155,'[1]1718  Exp_Rev Access'!$F$7:$GK$318,4,FALSE)),"",VLOOKUP($B155,'[1]1718  Exp_Rev Access'!$F$7:$GK$318,4,FALSE))</f>
        <v>0</v>
      </c>
      <c r="J155" s="90">
        <f>IF(ISNA(VLOOKUP($B155,'[1]1718  Exp_Rev Access'!$F$7:$GK$318,5,FALSE)),"",VLOOKUP($B155,'[1]1718  Exp_Rev Access'!$F$7:$GK$318,5,FALSE))</f>
        <v>0</v>
      </c>
      <c r="K155" s="90">
        <f>IF(ISNA(VLOOKUP($B155,'[1]1718  Exp_Rev Access'!$F$7:$GK$318,6,FALSE)),"-",VLOOKUP($B155,'[1]1718  Exp_Rev Access'!$F$7:$GK$318,6,FALSE))</f>
        <v>0</v>
      </c>
      <c r="L155" s="90">
        <f>IF(ISNA(VLOOKUP($B155,'[1]1718  Exp_Rev Access'!$F$7:$GK$318,7,FALSE)),"",VLOOKUP($B155,'[1]1718  Exp_Rev Access'!$F$7:$GK$318,7,FALSE))</f>
        <v>0</v>
      </c>
      <c r="M155" s="90">
        <f>IF(ISNA(VLOOKUP($B155,'[1]1718  Exp_Rev Access'!$F$7:$GK$318,8,FALSE)),"",VLOOKUP($B155,'[1]1718  Exp_Rev Access'!$F$7:$GK$318,8,FALSE))</f>
        <v>0</v>
      </c>
      <c r="N155" s="56">
        <f t="shared" si="470"/>
        <v>64766913.100000001</v>
      </c>
      <c r="O155" s="91">
        <f t="shared" si="471"/>
        <v>0.22273668225273877</v>
      </c>
      <c r="P155" s="56">
        <f t="shared" si="472"/>
        <v>3115.053398994497</v>
      </c>
      <c r="Q155" s="90">
        <f>IF(ISNA(VLOOKUP($B155,'[1]1718  Exp_Rev Access'!$F$7:$GK$318,10,FALSE)),"",VLOOKUP($B155,'[1]1718  Exp_Rev Access'!$F$7:$GK$318,10,FALSE))</f>
        <v>2762712.79</v>
      </c>
      <c r="R155" s="90">
        <f>IF(ISNA(VLOOKUP($B155,'[1]1718  Exp_Rev Access'!$F$7:$GK$318,11,FALSE)),"",VLOOKUP($B155,'[1]1718  Exp_Rev Access'!$F$7:$GK$318,11,FALSE))</f>
        <v>0</v>
      </c>
      <c r="S155" s="90">
        <f>IF(ISNA(VLOOKUP($B155,'[1]1718  Exp_Rev Access'!$F$7:$GK$318,12,FALSE)),"",VLOOKUP($B155,'[1]1718  Exp_Rev Access'!$F$7:$GK$318,12,FALSE))</f>
        <v>0</v>
      </c>
      <c r="T155" s="90">
        <f>IF(ISNA(VLOOKUP($B155,'[1]1718  Exp_Rev Access'!$F$7:$GK$318,13,FALSE)),"",VLOOKUP($B155,'[1]1718  Exp_Rev Access'!$F$7:$GK$318,13,FALSE))</f>
        <v>0</v>
      </c>
      <c r="U155" s="90">
        <f>IF(ISNA(VLOOKUP($B155,'[1]1718  Exp_Rev Access'!$F$7:$GK$318,14,FALSE)),"",VLOOKUP($B155,'[1]1718  Exp_Rev Access'!$F$7:$GK$318,14,FALSE))</f>
        <v>0</v>
      </c>
      <c r="V155" s="90">
        <f>IF(ISNA(VLOOKUP($B155,'[1]1718  Exp_Rev Access'!$F$7:$GK$318,15,FALSE)),"",VLOOKUP($B155,'[1]1718  Exp_Rev Access'!$F$7:$GK$318,15,FALSE))</f>
        <v>559849.81999999995</v>
      </c>
      <c r="W155" s="90">
        <f>IF(ISNA(VLOOKUP($B155,'[1]1718  Exp_Rev Access'!$F$7:$GK$318,16,FALSE)),"",VLOOKUP($B155,'[1]1718  Exp_Rev Access'!$F$7:$GK$318,16,FALSE))</f>
        <v>0</v>
      </c>
      <c r="X155" s="90">
        <f>IF(ISNA(VLOOKUP($B155,'[1]1718  Exp_Rev Access'!$F$7:$GK$318,17,FALSE)),"",VLOOKUP($B155,'[1]1718  Exp_Rev Access'!$F$7:$GK$318,17,FALSE))</f>
        <v>10409850.5</v>
      </c>
      <c r="Y155" s="90">
        <f>IF(ISNA(VLOOKUP($B155,'[1]1718  Exp_Rev Access'!$F$7:$GK$318,18,FALSE)),"",VLOOKUP($B155,'[1]1718  Exp_Rev Access'!$F$7:$GK$318,18,FALSE))</f>
        <v>599620.78</v>
      </c>
      <c r="Z155" s="90">
        <f>IF(ISNA(VLOOKUP($B155,'[1]1718  Exp_Rev Access'!$F$7:$GK$318,19,FALSE)),"",VLOOKUP($B155,'[1]1718  Exp_Rev Access'!$F$7:$GK$318,19,FALSE))</f>
        <v>175214.29</v>
      </c>
      <c r="AA155" s="90">
        <f>IF(ISNA(VLOOKUP($B155,'[1]1718  Exp_Rev Access'!$F$7:$GK$318,20,FALSE)),"",VLOOKUP($B155,'[1]1718  Exp_Rev Access'!$F$7:$GK$318,20,FALSE))</f>
        <v>0</v>
      </c>
      <c r="AB155" s="90">
        <f>IF(ISNA(VLOOKUP($B155,'[1]1718  Exp_Rev Access'!$F$7:$GK$318,21,FALSE)),"",VLOOKUP($B155,'[1]1718  Exp_Rev Access'!$F$7:$GK$318,21,FALSE))</f>
        <v>0</v>
      </c>
      <c r="AC155" s="90">
        <f>IF(ISNA(VLOOKUP($B155,'[1]1718  Exp_Rev Access'!$F$7:$GK$318,22,FALSE)),"",VLOOKUP($B155,'[1]1718  Exp_Rev Access'!$F$7:$GK$318,22,FALSE))</f>
        <v>680310.39</v>
      </c>
      <c r="AD155" s="90">
        <f>IF(ISNA(VLOOKUP($B155,'[1]1718  Exp_Rev Access'!$F$7:$GK$318,23,FALSE)),"",VLOOKUP($B155,'[1]1718  Exp_Rev Access'!$F$7:$GK$318,23,FALSE))</f>
        <v>4213823.01</v>
      </c>
      <c r="AE155" s="90">
        <f>IF(ISNA(VLOOKUP($B155,'[1]1718  Exp_Rev Access'!$F$7:$GK$318,24,FALSE)),"",VLOOKUP($B155,'[1]1718  Exp_Rev Access'!$F$7:$GK$318,24,FALSE))</f>
        <v>395625.21</v>
      </c>
      <c r="AF155" s="90">
        <f>IF(ISNA(VLOOKUP($B155,'[1]1718  Exp_Rev Access'!$F$7:$GK$318,25,FALSE)),"",VLOOKUP($B155,'[1]1718  Exp_Rev Access'!$F$7:$GK$318,25,FALSE))</f>
        <v>0</v>
      </c>
      <c r="AG155" s="90">
        <f>IF(ISNA(VLOOKUP($B155,'[1]1718  Exp_Rev Access'!$F$7:$GK$318,26,FALSE)),"",VLOOKUP($B155,'[1]1718  Exp_Rev Access'!$F$7:$GK$318,26,FALSE))</f>
        <v>2704540.74</v>
      </c>
      <c r="AH155" s="90">
        <f>IF(ISNA(VLOOKUP($B155,'[1]1718  Exp_Rev Access'!$F$7:$GK$318,27,FALSE)),"",VLOOKUP($B155,'[1]1718  Exp_Rev Access'!$F$7:$GK$318,27,FALSE))</f>
        <v>127062.27</v>
      </c>
      <c r="AI155" s="90">
        <f>IF(ISNA(VLOOKUP($B155,'[1]1718  Exp_Rev Access'!$F$7:$GK$318,28,FALSE)),"",VLOOKUP($B155,'[1]1718  Exp_Rev Access'!$F$7:$GK$318,28,FALSE))</f>
        <v>1297049.6100000001</v>
      </c>
      <c r="AJ155" s="90">
        <f>IF(ISNA(VLOOKUP($B155,'[1]1718  Exp_Rev Access'!$F$7:$GK$318,29,FALSE)),"",VLOOKUP($B155,'[1]1718  Exp_Rev Access'!$F$7:$GK$318,29,FALSE))</f>
        <v>61828.45</v>
      </c>
      <c r="AK155" s="90">
        <f>IF(ISNA(VLOOKUP($B155,'[1]1718  Exp_Rev Access'!$F$7:$GK$318,30,FALSE)),"",VLOOKUP($B155,'[1]1718  Exp_Rev Access'!$F$7:$GK$318,30,FALSE))</f>
        <v>298491.21000000002</v>
      </c>
      <c r="AL155" s="90">
        <f>IF(ISNA(VLOOKUP($B155,'[1]1718  Exp_Rev Access'!$F$7:$GK$318,31,FALSE)),"",VLOOKUP($B155,'[1]1718  Exp_Rev Access'!$F$7:$GK$318,31,FALSE))</f>
        <v>154005.72</v>
      </c>
      <c r="AM155" s="56">
        <f t="shared" si="473"/>
        <v>24439984.789999999</v>
      </c>
      <c r="AN155" s="92">
        <f t="shared" si="474"/>
        <v>8.4050340920632793E-2</v>
      </c>
      <c r="AO155" s="71">
        <f t="shared" si="475"/>
        <v>1175.4745447558362</v>
      </c>
      <c r="AP155" s="90">
        <f>IF(ISNA(VLOOKUP($B155,'[1]1718  Exp_Rev Access'!$F$7:$GK$318,33,FALSE)),"",VLOOKUP($B155,'[1]1718  Exp_Rev Access'!$F$7:$GK$318,33,FALSE))</f>
        <v>139789178.16999999</v>
      </c>
      <c r="AQ155" s="90">
        <f>IF(ISNA(VLOOKUP($B155,'[1]1718  Exp_Rev Access'!$F$7:$GK$318,34,FALSE)),"",VLOOKUP($B155,'[1]1718  Exp_Rev Access'!$F$7:$GK$318,34,FALSE))</f>
        <v>3016293.47</v>
      </c>
      <c r="AR155" s="90">
        <f>IF(ISNA(VLOOKUP($B155,'[1]1718  Exp_Rev Access'!$F$7:$GK$318,35,FALSE)),"",VLOOKUP($B155,'[1]1718  Exp_Rev Access'!$F$7:$GK$318,35,FALSE))</f>
        <v>0</v>
      </c>
      <c r="AS155" s="90">
        <f>IF(ISNA(VLOOKUP($B155,'[1]1718  Exp_Rev Access'!$F$7:$GK$318,36,FALSE)),"",VLOOKUP($B155,'[1]1718  Exp_Rev Access'!$F$7:$GK$318,36,FALSE))</f>
        <v>0</v>
      </c>
      <c r="AT155" s="90">
        <f>IF(ISNA(VLOOKUP($B155,'[1]1718  Exp_Rev Access'!$F$7:$GK$318,37,FALSE)),"",VLOOKUP($B155,'[1]1718  Exp_Rev Access'!$F$7:$GK$318,37,FALSE))</f>
        <v>0</v>
      </c>
      <c r="AU155" s="56">
        <f t="shared" si="476"/>
        <v>142805471.63999999</v>
      </c>
      <c r="AV155" s="93">
        <f t="shared" si="477"/>
        <v>0.49111522285336728</v>
      </c>
      <c r="AW155" s="56">
        <f t="shared" si="478"/>
        <v>6868.4247640512322</v>
      </c>
      <c r="AX155" s="90">
        <f>IF(ISNA(VLOOKUP($B155,'[1]1718  Exp_Rev Access'!$F$7:$GK$318,39,FALSE)),"",VLOOKUP($B155,'[1]1718  Exp_Rev Access'!$F$7:$GK$318,39,FALSE))</f>
        <v>0</v>
      </c>
      <c r="AY155" s="90">
        <f>IF(ISNA(VLOOKUP($B155,'[1]1718  Exp_Rev Access'!$F$7:$GK$318,40,FALSE)),"",VLOOKUP($B155,'[1]1718  Exp_Rev Access'!$F$7:$GK$318,40,FALSE))</f>
        <v>14173514.800000001</v>
      </c>
      <c r="AZ155" s="90">
        <f>IF(ISNA(VLOOKUP($B155,'[1]1718  Exp_Rev Access'!$F$7:$GK$318,41,FALSE)),"",VLOOKUP($B155,'[1]1718  Exp_Rev Access'!$F$7:$GK$318,41,FALSE))</f>
        <v>1202428.06</v>
      </c>
      <c r="BA155" s="90">
        <f>IF(ISNA(VLOOKUP($B155,'[1]1718  Exp_Rev Access'!$F$7:$GK$318,42,FALSE)),"",VLOOKUP($B155,'[1]1718  Exp_Rev Access'!$F$7:$GK$318,42,FALSE))</f>
        <v>0</v>
      </c>
      <c r="BB155" s="90">
        <f>IF(ISNA(VLOOKUP($B155,'[1]1718  Exp_Rev Access'!$F$7:$GK$318,43,FALSE)),"",VLOOKUP($B155,'[1]1718  Exp_Rev Access'!$F$7:$GK$318,43,FALSE))</f>
        <v>0</v>
      </c>
      <c r="BC155" s="90">
        <f>IF(ISNA(VLOOKUP($B155,'[1]1718  Exp_Rev Access'!$F$7:$GK$318,44,FALSE)),"",VLOOKUP($B155,'[1]1718  Exp_Rev Access'!$F$7:$GK$318,44,FALSE))</f>
        <v>1983241.92</v>
      </c>
      <c r="BD155" s="90">
        <f>IF(ISNA(VLOOKUP($B155,'[1]1718  Exp_Rev Access'!$F$7:$GK$318,45,FALSE)),"",VLOOKUP($B155,'[1]1718  Exp_Rev Access'!$F$7:$GK$318,45,FALSE))</f>
        <v>0</v>
      </c>
      <c r="BE155" s="90">
        <f>IF(ISNA(VLOOKUP($B155,'[1]1718  Exp_Rev Access'!$F$7:$GK$318,46,FALSE)),"",VLOOKUP($B155,'[1]1718  Exp_Rev Access'!$F$7:$GK$318,46,FALSE))</f>
        <v>2657265.17</v>
      </c>
      <c r="BF155" s="90">
        <f>IF(ISNA(VLOOKUP($B155,'[1]1718  Exp_Rev Access'!$F$7:$GK$318,47,FALSE)),"",VLOOKUP($B155,'[1]1718  Exp_Rev Access'!$F$7:$GK$318,47,FALSE))</f>
        <v>0</v>
      </c>
      <c r="BG155" s="90">
        <f>IF(ISNA(VLOOKUP($B155,'[1]1718  Exp_Rev Access'!$F$7:$GK$318,48,FALSE)),"",VLOOKUP($B155,'[1]1718  Exp_Rev Access'!$F$7:$GK$318,48,FALSE))</f>
        <v>3817001.48</v>
      </c>
      <c r="BH155" s="90">
        <f>IF(ISNA(VLOOKUP($B155,'[1]1718  Exp_Rev Access'!$F$7:$GK$318,49,FALSE)),"",VLOOKUP($B155,'[1]1718  Exp_Rev Access'!$F$7:$GK$318,49,FALSE))</f>
        <v>459736.86</v>
      </c>
      <c r="BI155" s="90">
        <f>IF(ISNA(VLOOKUP($B155,'[1]1718  Exp_Rev Access'!$F$7:$GK$318,50,FALSE)),"",VLOOKUP($B155,'[1]1718  Exp_Rev Access'!$F$7:$GK$318,50,FALSE))</f>
        <v>0</v>
      </c>
      <c r="BJ155" s="90">
        <f>IF(ISNA(VLOOKUP($B155,'[1]1718  Exp_Rev Access'!$F$7:$GK$318,51,FALSE)),"",VLOOKUP($B155,'[1]1718  Exp_Rev Access'!$F$7:$GK$318,51,FALSE))</f>
        <v>56342.3</v>
      </c>
      <c r="BK155" s="90">
        <f>IF(ISNA(VLOOKUP($B155,'[1]1718  Exp_Rev Access'!$F$7:$GK$318,52,FALSE)),"",VLOOKUP($B155,'[1]1718  Exp_Rev Access'!$F$7:$GK$318,52,FALSE))</f>
        <v>7896751.79</v>
      </c>
      <c r="BL155" s="90">
        <f>IF(ISNA(VLOOKUP($B155,'[1]1718  Exp_Rev Access'!$F$7:$GK$318,53,FALSE)),"",VLOOKUP($B155,'[1]1718  Exp_Rev Access'!$F$7:$GK$318,53,FALSE))</f>
        <v>920364.48</v>
      </c>
      <c r="BM155" s="90">
        <f>IF(ISNA(VLOOKUP($B155,'[1]1718  Exp_Rev Access'!$F$7:$GK$318,54,FALSE)),"",VLOOKUP($B155,'[1]1718  Exp_Rev Access'!$F$7:$GK$318,54,FALSE))</f>
        <v>14852.97</v>
      </c>
      <c r="BN155" s="90">
        <f>IF(ISNA(VLOOKUP($B155,'[1]1718  Exp_Rev Access'!$F$7:$GK$318,55,FALSE)),"",VLOOKUP($B155,'[1]1718  Exp_Rev Access'!$F$7:$GK$318,55,FALSE))</f>
        <v>0</v>
      </c>
      <c r="BO155" s="90">
        <f>IF(ISNA(VLOOKUP($B155,'[1]1718  Exp_Rev Access'!$F$7:$GK$318,56,FALSE)),"",VLOOKUP($B155,'[1]1718  Exp_Rev Access'!$F$7:$GK$318,56,FALSE))</f>
        <v>0</v>
      </c>
      <c r="BP155" s="90">
        <f>IF(ISNA(VLOOKUP($B155,'[1]1718  Exp_Rev Access'!$F$7:$GK$318,57,FALSE)),"",VLOOKUP($B155,'[1]1718  Exp_Rev Access'!$F$7:$GK$318,57,FALSE))</f>
        <v>0</v>
      </c>
      <c r="BQ155" s="90">
        <f>IF(ISNA(VLOOKUP($B155,'[1]1718  Exp_Rev Access'!$F$7:$GK$318,58,FALSE)),"",VLOOKUP($B155,'[1]1718  Exp_Rev Access'!$F$7:$GK$318,58,FALSE))</f>
        <v>0</v>
      </c>
      <c r="BR155" s="90">
        <f>IF(ISNA(VLOOKUP($B155,'[1]1718  Exp_Rev Access'!$F$7:$GK$318,59,FALSE)),"",VLOOKUP($B155,'[1]1718  Exp_Rev Access'!$F$7:$GK$318,59,FALSE))</f>
        <v>0</v>
      </c>
      <c r="BS155" s="90">
        <f>IF(ISNA(VLOOKUP($B155,'[1]1718  Exp_Rev Access'!$F$7:$GK$318,60,FALSE)),"",VLOOKUP($B155,'[1]1718  Exp_Rev Access'!$F$7:$GK$318,60,FALSE))</f>
        <v>440268.53</v>
      </c>
      <c r="BT155" s="90">
        <f>IF(ISNA(VLOOKUP($B155,'[1]1718  Exp_Rev Access'!$F$7:$GK$318,61,FALSE)),"",VLOOKUP($B155,'[1]1718  Exp_Rev Access'!$F$7:$GK$318,61,FALSE))</f>
        <v>0</v>
      </c>
      <c r="BU155" s="90">
        <f>IF(ISNA(VLOOKUP($B155,'[1]1718  Exp_Rev Access'!$F$7:$GK$318,62,FALSE)),"",VLOOKUP($B155,'[1]1718  Exp_Rev Access'!$F$7:$GK$318,62,FALSE))</f>
        <v>0</v>
      </c>
      <c r="BV155" s="56">
        <f t="shared" si="449"/>
        <v>33621768.359999999</v>
      </c>
      <c r="BW155" s="92">
        <f t="shared" si="479"/>
        <v>0.11562695792547362</v>
      </c>
      <c r="BX155" s="71">
        <f t="shared" si="480"/>
        <v>1617.0850021571218</v>
      </c>
      <c r="BY155" s="90">
        <f>IF(ISNA(VLOOKUP($B155,'[1]1718  Exp_Rev Access'!$F$7:$GK$318,64,FALSE)),"",VLOOKUP($B155,'[1]1718  Exp_Rev Access'!$F$7:$GK$318,64,FALSE))</f>
        <v>0</v>
      </c>
      <c r="BZ155" s="90">
        <f>IF(ISNA(VLOOKUP($B155,'[1]1718  Exp_Rev Access'!$F$7:$GK$318,65,FALSE)),"",VLOOKUP($B155,'[1]1718  Exp_Rev Access'!$F$7:$GK$318,65,FALSE))</f>
        <v>0</v>
      </c>
      <c r="CA155" s="90">
        <f>IF(ISNA(VLOOKUP($B155,'[1]1718  Exp_Rev Access'!$F$7:$GK$318,66,FALSE)),"",VLOOKUP($B155,'[1]1718  Exp_Rev Access'!$F$7:$GK$318,66,FALSE))</f>
        <v>0</v>
      </c>
      <c r="CB155" s="90">
        <f>IF(ISNA(VLOOKUP($B155,'[1]1718  Exp_Rev Access'!$F$7:$GK$318,67,FALSE)),"",VLOOKUP($B155,'[1]1718  Exp_Rev Access'!$F$7:$GK$318,67,FALSE))</f>
        <v>0</v>
      </c>
      <c r="CC155" s="90">
        <f>IF(ISNA(VLOOKUP($B155,'[1]1718  Exp_Rev Access'!$F$7:$GK$318,68,FALSE)),"",VLOOKUP($B155,'[1]1718  Exp_Rev Access'!$F$7:$GK$318,68,FALSE))</f>
        <v>13616.66</v>
      </c>
      <c r="CD155" s="90">
        <f>IF(ISNA(VLOOKUP($B155,'[1]1718  Exp_Rev Access'!$F$7:$GK$318,69,FALSE)),"",VLOOKUP($B155,'[1]1718  Exp_Rev Access'!$F$7:$GK$318,69,FALSE))</f>
        <v>0</v>
      </c>
      <c r="CE155" s="56">
        <f t="shared" si="437"/>
        <v>13616.66</v>
      </c>
      <c r="CF155" s="92">
        <f t="shared" si="450"/>
        <v>4.6828380828969569E-5</v>
      </c>
      <c r="CG155" s="78">
        <f t="shared" si="451"/>
        <v>0.65491191390365033</v>
      </c>
      <c r="CH155" s="90">
        <f>IF(ISNA(VLOOKUP($B155,'[1]1718  Exp_Rev Access'!$F$7:$GK$318,$CH$2,FALSE)),"",VLOOKUP($B155,'[1]1718  Exp_Rev Access'!$F$7:$GK$318,$CH$2,FALSE))</f>
        <v>0</v>
      </c>
      <c r="CI155" s="90">
        <f>IF(ISNA(VLOOKUP($B155,'[1]1718  Exp_Rev Access'!$F$7:$GK$318,$CI$2,FALSE)),"",VLOOKUP($B155,'[1]1718  Exp_Rev Access'!$F$7:$GK$318,$CI$2,FALSE))</f>
        <v>0</v>
      </c>
      <c r="CJ155" s="90">
        <f>IF(ISNA(VLOOKUP($B155,'[1]1718  Exp_Rev Access'!$F$7:$GK$318,$CJ$2,FALSE)),"",VLOOKUP($B155,'[1]1718  Exp_Rev Access'!$F$7:$GK$318,$CJ$2,FALSE))</f>
        <v>0</v>
      </c>
      <c r="CK155" s="90">
        <f>IF(ISNA(VLOOKUP($B155,'[1]1718  Exp_Rev Access'!$F$7:$GK$318,$CK$2,FALSE)),"",VLOOKUP($B155,'[1]1718  Exp_Rev Access'!$F$7:$GK$318,$CK$2,FALSE))</f>
        <v>0</v>
      </c>
      <c r="CL155" s="90">
        <f>IF(ISNA(VLOOKUP($B155,'[1]1718  Exp_Rev Access'!$F$7:$GK$318,$CL$2,FALSE)),"",VLOOKUP($B155,'[1]1718  Exp_Rev Access'!$F$7:$GK$318,$CL$2,FALSE))</f>
        <v>0</v>
      </c>
      <c r="CM155" s="90">
        <f>IF(ISNA(VLOOKUP($B155,'[1]1718  Exp_Rev Access'!$F$7:$GK$318,$CM$2,FALSE)),"",VLOOKUP($B155,'[1]1718  Exp_Rev Access'!$F$7:$GK$318,$CM$2,FALSE))</f>
        <v>0</v>
      </c>
      <c r="CN155" s="90">
        <f>IF(ISNA(VLOOKUP($B155,'[1]1718  Exp_Rev Access'!$F$7:$GK$318,$CN$2,FALSE)),"",VLOOKUP($B155,'[1]1718  Exp_Rev Access'!$F$7:$GK$318,$CN$2,FALSE))</f>
        <v>0</v>
      </c>
      <c r="CO155" s="90">
        <f>IF(ISNA(VLOOKUP($B155,'[1]1718  Exp_Rev Access'!$F$7:$GK$318,$CO$2,FALSE)),"",VLOOKUP($B155,'[1]1718  Exp_Rev Access'!$F$7:$GK$318,$CO$2,FALSE))</f>
        <v>0</v>
      </c>
      <c r="CP155" s="90">
        <f>IF(ISNA(VLOOKUP($B155,'[1]1718  Exp_Rev Access'!$F$7:$GK$318,$CP$2,FALSE)),"",VLOOKUP($B155,'[1]1718  Exp_Rev Access'!$F$7:$GK$318,$CP$2,FALSE))</f>
        <v>0</v>
      </c>
      <c r="CQ155" s="90">
        <f>IF(ISNA(VLOOKUP($B155,'[1]1718  Exp_Rev Access'!$F$7:$GK$318,$CQ$2,FALSE)),"",VLOOKUP($B155,'[1]1718  Exp_Rev Access'!$F$7:$GK$318,$CQ$2,FALSE))</f>
        <v>4414254.75</v>
      </c>
      <c r="CR155" s="90">
        <f>IF(ISNA(VLOOKUP($B155,'[1]1718  Exp_Rev Access'!$F$7:$GK$318,$CR$2,FALSE)),"",VLOOKUP($B155,'[1]1718  Exp_Rev Access'!$F$7:$GK$318,$CR$2,FALSE))</f>
        <v>0</v>
      </c>
      <c r="CS155" s="90">
        <f>IF(ISNA(VLOOKUP($B155,'[1]1718  Exp_Rev Access'!$F$7:$GK$318,$CS$2,FALSE)),"",VLOOKUP($B155,'[1]1718  Exp_Rev Access'!$F$7:$GK$318,$CS$2,FALSE))</f>
        <v>65835</v>
      </c>
      <c r="CT155" s="90">
        <f>IF(ISNA(VLOOKUP($B155,'[1]1718  Exp_Rev Access'!$F$7:$GK$318,$CT$2,FALSE)),"",VLOOKUP($B155,'[1]1718  Exp_Rev Access'!$F$7:$GK$318,$CT$2,FALSE))</f>
        <v>0</v>
      </c>
      <c r="CU155" s="90">
        <f>IF(ISNA(VLOOKUP($B155,'[1]1718  Exp_Rev Access'!$F$7:$GK$318,$CU$2,FALSE)),"",VLOOKUP($B155,'[1]1718  Exp_Rev Access'!$F$7:$GK$318,$CU$2,FALSE))</f>
        <v>1446099.02</v>
      </c>
      <c r="CV155" s="90">
        <f>IF(ISNA(VLOOKUP($B155,'[1]1718  Exp_Rev Access'!$F$7:$GK$318,$CV$2,FALSE)),"",VLOOKUP($B155,'[1]1718  Exp_Rev Access'!$F$7:$GK$318,$CV$2,FALSE))</f>
        <v>373113</v>
      </c>
      <c r="CW155" s="90">
        <f>IF(ISNA(VLOOKUP($B155,'[1]1718  Exp_Rev Access'!$F$7:$GK$318,$CW$2,FALSE)),"",VLOOKUP($B155,'[1]1718  Exp_Rev Access'!$F$7:$GK$318,$CW$2,FALSE))</f>
        <v>0</v>
      </c>
      <c r="CX155" s="90">
        <f>IF(ISNA(VLOOKUP($B155,'[1]1718  Exp_Rev Access'!$F$7:$GK$318,$CX$2,FALSE)),"",VLOOKUP($B155,'[1]1718  Exp_Rev Access'!$F$7:$GK$318,$CX$2,FALSE))</f>
        <v>0</v>
      </c>
      <c r="CY155" s="90">
        <f>IF(ISNA(VLOOKUP($B155,'[1]1718  Exp_Rev Access'!$F$7:$GK$318,$CY$2,FALSE)),"",VLOOKUP($B155,'[1]1718  Exp_Rev Access'!$F$7:$GK$318,$CY$2,FALSE))</f>
        <v>0</v>
      </c>
      <c r="CZ155" s="90">
        <f>IF(ISNA(VLOOKUP($B155,'[1]1718  Exp_Rev Access'!$F$7:$GK$318,$CZ$2,FALSE)),"",VLOOKUP($B155,'[1]1718  Exp_Rev Access'!$F$7:$GK$318,$CZ$2,FALSE))</f>
        <v>0</v>
      </c>
      <c r="DA155" s="90">
        <f>IF(ISNA(VLOOKUP($B155,'[1]1718  Exp_Rev Access'!$F$7:$GK$318,$DA$2,FALSE)),"",VLOOKUP($B155,'[1]1718  Exp_Rev Access'!$F$7:$GK$318,$DA$2,FALSE))</f>
        <v>0</v>
      </c>
      <c r="DB155" s="90">
        <f>IF(ISNA(VLOOKUP($B155,'[1]1718  Exp_Rev Access'!$F$7:$GK$318,$DB$2,FALSE)),"",VLOOKUP($B155,'[1]1718  Exp_Rev Access'!$F$7:$GK$318,$DB$2,FALSE))</f>
        <v>373676.21</v>
      </c>
      <c r="DC155" s="90">
        <f>IF(ISNA(VLOOKUP($B155,'[1]1718  Exp_Rev Access'!$F$7:$GK$318,$DC$2,FALSE)),"",VLOOKUP($B155,'[1]1718  Exp_Rev Access'!$F$7:$GK$318,$DC$2,FALSE))</f>
        <v>0</v>
      </c>
      <c r="DD155" s="90">
        <f>IF(ISNA(VLOOKUP($B155,'[1]1718  Exp_Rev Access'!$F$7:$GK$318,$DD$2,FALSE)),"",VLOOKUP($B155,'[1]1718  Exp_Rev Access'!$F$7:$GK$318,$DD$2,FALSE))</f>
        <v>0</v>
      </c>
      <c r="DE155" s="90">
        <f>IF(ISNA(VLOOKUP($B155,'[1]1718  Exp_Rev Access'!$F$7:$GK$318,$DE$2,FALSE)),"",VLOOKUP($B155,'[1]1718  Exp_Rev Access'!$F$7:$GK$318,$DE$2,FALSE))</f>
        <v>0</v>
      </c>
      <c r="DF155" s="90">
        <f>IF(ISNA(VLOOKUP($B155,'[1]1718  Exp_Rev Access'!$F$7:$GK$318,$DF$2,FALSE)),"",VLOOKUP($B155,'[1]1718  Exp_Rev Access'!$F$7:$GK$318,$DF$2,FALSE))</f>
        <v>0</v>
      </c>
      <c r="DG155" s="90">
        <f>IF(ISNA(VLOOKUP($B155,'[1]1718  Exp_Rev Access'!$F$7:$GK$318,$DG$2,FALSE)),"",VLOOKUP($B155,'[1]1718  Exp_Rev Access'!$F$7:$GK$318,$DG$2,FALSE))</f>
        <v>9763.7199999999993</v>
      </c>
      <c r="DH155" s="90">
        <f>IF(ISNA(VLOOKUP($B155,'[1]1718  Exp_Rev Access'!$F$7:$GK$318,$DH$2,FALSE)),"",VLOOKUP($B155,'[1]1718  Exp_Rev Access'!$F$7:$GK$318,$DH$2,FALSE))</f>
        <v>78682.17</v>
      </c>
      <c r="DI155" s="90">
        <f>IF(ISNA(VLOOKUP($B155,'[1]1718  Exp_Rev Access'!$F$7:$GK$318,$DI$2,FALSE)),"",VLOOKUP($B155,'[1]1718  Exp_Rev Access'!$F$7:$GK$318,$DI$2,FALSE))</f>
        <v>1896215.82</v>
      </c>
      <c r="DJ155" s="90">
        <f>IF(ISNA(VLOOKUP($B155,'[1]1718  Exp_Rev Access'!$F$7:$GK$318,$DJ$2,FALSE)),"",VLOOKUP($B155,'[1]1718  Exp_Rev Access'!$F$7:$GK$318,$DJ$2,FALSE))</f>
        <v>0</v>
      </c>
      <c r="DK155" s="90">
        <f>IF(ISNA(VLOOKUP($B155,'[1]1718  Exp_Rev Access'!$F$7:$GK$318,$DK$2,FALSE)),"",VLOOKUP($B155,'[1]1718  Exp_Rev Access'!$F$7:$GK$318,$DK$2,FALSE))</f>
        <v>0</v>
      </c>
      <c r="DL155" s="90">
        <f>IF(ISNA(VLOOKUP($B155,'[1]1718  Exp_Rev Access'!$F$7:$GK$318,$DL$2,FALSE)),"",VLOOKUP($B155,'[1]1718  Exp_Rev Access'!$F$7:$GK$318,$DL$2,FALSE))</f>
        <v>0</v>
      </c>
      <c r="DM155" s="90">
        <f>IF(ISNA(VLOOKUP($B155,'[1]1718  Exp_Rev Access'!$F$7:$GK$318,$DM$2,FALSE)),"",VLOOKUP($B155,'[1]1718  Exp_Rev Access'!$F$7:$GK$318,$DM$2,FALSE))</f>
        <v>0</v>
      </c>
      <c r="DN155" s="90">
        <f>IF(ISNA(VLOOKUP($B155,'[1]1718  Exp_Rev Access'!$F$7:$GK$318,$DN$2,FALSE)),"",VLOOKUP($B155,'[1]1718  Exp_Rev Access'!$F$7:$GK$318,$DN$2,FALSE))</f>
        <v>0</v>
      </c>
      <c r="DO155" s="90">
        <f>IF(ISNA(VLOOKUP($B155,'[1]1718  Exp_Rev Access'!$F$7:$GK$318,$DO$2,FALSE)),"",VLOOKUP($B155,'[1]1718  Exp_Rev Access'!$F$7:$GK$318,$DO$2,FALSE))</f>
        <v>0</v>
      </c>
      <c r="DP155" s="90">
        <f>IF(ISNA(VLOOKUP($B155,'[1]1718  Exp_Rev Access'!$F$7:$GK$318,$DP$2,FALSE)),"",VLOOKUP($B155,'[1]1718  Exp_Rev Access'!$F$7:$GK$318,$DP$2,FALSE))</f>
        <v>0</v>
      </c>
      <c r="DQ155" s="90">
        <f>IF(ISNA(VLOOKUP($B155,'[1]1718  Exp_Rev Access'!$F$7:$GK$318,$DQ$2,FALSE)),"",VLOOKUP($B155,'[1]1718  Exp_Rev Access'!$F$7:$GK$318,$DQ$2,FALSE))</f>
        <v>0</v>
      </c>
      <c r="DR155" s="90">
        <f>IF(ISNA(VLOOKUP($B155,'[1]1718  Exp_Rev Access'!$F$7:$GK$318,$DR$2,FALSE)),"",VLOOKUP($B155,'[1]1718  Exp_Rev Access'!$F$7:$GK$318,$DR$2,FALSE))</f>
        <v>0</v>
      </c>
      <c r="DS155" s="90">
        <f>IF(ISNA(VLOOKUP($B155,'[1]1718  Exp_Rev Access'!$F$7:$GK$318,$DS$2,FALSE)),"",VLOOKUP($B155,'[1]1718  Exp_Rev Access'!$F$7:$GK$318,$DS$2,FALSE))</f>
        <v>0</v>
      </c>
      <c r="DT155" s="90">
        <f>IF(ISNA(VLOOKUP($B155,'[1]1718  Exp_Rev Access'!$F$7:$GK$318,$DT$2,FALSE)),"",VLOOKUP($B155,'[1]1718  Exp_Rev Access'!$F$7:$GK$318,$DT$2,FALSE))</f>
        <v>0</v>
      </c>
      <c r="DU155" s="90">
        <f>IF(ISNA(VLOOKUP($B155,'[1]1718  Exp_Rev Access'!$F$7:$GK$318,$DU$2,FALSE)),"",VLOOKUP($B155,'[1]1718  Exp_Rev Access'!$F$7:$GK$318,$DU$2,FALSE))</f>
        <v>0</v>
      </c>
      <c r="DV155" s="90">
        <f>IF(ISNA(VLOOKUP($B155,'[1]1718  Exp_Rev Access'!$F$7:$GK$318,$DV$2,FALSE)),"",VLOOKUP($B155,'[1]1718  Exp_Rev Access'!$F$7:$GK$318,$DV$2,FALSE))</f>
        <v>0</v>
      </c>
      <c r="DW155" s="90">
        <f>IF(ISNA(VLOOKUP($B155,'[1]1718  Exp_Rev Access'!$F$7:$GK$318,$DW$2,FALSE)),"",VLOOKUP($B155,'[1]1718  Exp_Rev Access'!$F$7:$GK$318,$DW$2,FALSE))</f>
        <v>0</v>
      </c>
      <c r="DX155" s="90">
        <f>IF(ISNA(VLOOKUP($B155,'[1]1718  Exp_Rev Access'!$F$7:$GK$318,$DX$2,FALSE)),"",VLOOKUP($B155,'[1]1718  Exp_Rev Access'!$F$7:$GK$318,$DX$2,FALSE))</f>
        <v>0</v>
      </c>
      <c r="DY155" s="90">
        <f>IF(ISNA(VLOOKUP($B155,'[1]1718  Exp_Rev Access'!$F$7:$GK$318,$DY$2,FALSE)),"",VLOOKUP($B155,'[1]1718  Exp_Rev Access'!$F$7:$GK$318,$DY$2,FALSE))</f>
        <v>0</v>
      </c>
      <c r="DZ155" s="90">
        <f>IF(ISNA(VLOOKUP($B155,'[1]1718  Exp_Rev Access'!$F$7:$GK$318,$DZ$2,FALSE)),"",VLOOKUP($B155,'[1]1718  Exp_Rev Access'!$F$7:$GK$318,$DZ$2,FALSE))</f>
        <v>0</v>
      </c>
      <c r="EA155" s="90">
        <f>IF(ISNA(VLOOKUP($B155,'[1]1718  Exp_Rev Access'!$F$7:$GK$318,$EA$2,FALSE)),"",VLOOKUP($B155,'[1]1718  Exp_Rev Access'!$F$7:$GK$318,$EA$2,FALSE))</f>
        <v>0</v>
      </c>
      <c r="EB155" s="90">
        <f>IF(ISNA(VLOOKUP($B155,'[1]1718  Exp_Rev Access'!$F$7:$GK$318,$EB$2,FALSE)),"",VLOOKUP($B155,'[1]1718  Exp_Rev Access'!$F$7:$GK$318,$EB$2,FALSE))</f>
        <v>0</v>
      </c>
      <c r="EC155" s="90">
        <f>IF(ISNA(VLOOKUP($B155,'[1]1718  Exp_Rev Access'!$F$7:$GK$318,$EC$2,FALSE)),"",VLOOKUP($B155,'[1]1718  Exp_Rev Access'!$F$7:$GK$318,$EC$2,FALSE))</f>
        <v>0</v>
      </c>
      <c r="ED155" s="90">
        <f>IF(ISNA(VLOOKUP($B155,'[1]1718  Exp_Rev Access'!$F$7:$GK$318,$ED$2,FALSE)),"",VLOOKUP($B155,'[1]1718  Exp_Rev Access'!$F$7:$GK$318,$ED$2,FALSE))</f>
        <v>0</v>
      </c>
      <c r="EE155" s="90">
        <f>IF(ISNA(VLOOKUP($B155,'[1]1718  Exp_Rev Access'!$F$7:$GK$318,$EE$2,FALSE)),"",VLOOKUP($B155,'[1]1718  Exp_Rev Access'!$F$7:$GK$318,$EE$2,FALSE))</f>
        <v>0</v>
      </c>
      <c r="EF155" s="90">
        <f>IF(ISNA(VLOOKUP($B155,'[1]1718  Exp_Rev Access'!$F$7:$GK$318,$EF$2,FALSE)),"",VLOOKUP($B155,'[1]1718  Exp_Rev Access'!$F$7:$GK$318,$EF$2,FALSE))</f>
        <v>0</v>
      </c>
      <c r="EG155" s="90">
        <f>IF(ISNA(VLOOKUP($B155,'[1]1718  Exp_Rev Access'!$F$7:$GK$318,$EG$2,FALSE)),"",VLOOKUP($B155,'[1]1718  Exp_Rev Access'!$F$7:$GK$318,$EG$2,FALSE))</f>
        <v>0</v>
      </c>
      <c r="EH155" s="90">
        <f>IF(ISNA(VLOOKUP($B155,'[1]1718  Exp_Rev Access'!$F$7:$GK$318,$EH$2,FALSE)),"",VLOOKUP($B155,'[1]1718  Exp_Rev Access'!$F$7:$GK$318,$EH$2,FALSE))</f>
        <v>0</v>
      </c>
      <c r="EI155" s="90">
        <f>IF(ISNA(VLOOKUP($B155,'[1]1718  Exp_Rev Access'!$F$7:$GK$318,$EI$2,FALSE)),"",VLOOKUP($B155,'[1]1718  Exp_Rev Access'!$F$7:$GK$318,$EI$2,FALSE))</f>
        <v>0</v>
      </c>
      <c r="EJ155" s="90">
        <f>IF(ISNA(VLOOKUP($B155,'[1]1718  Exp_Rev Access'!$F$7:$GK$318,$EJ$2,FALSE)),"",VLOOKUP($B155,'[1]1718  Exp_Rev Access'!$F$7:$GK$318,$EJ$2,FALSE))</f>
        <v>0</v>
      </c>
      <c r="EK155" s="90">
        <f>IF(ISNA(VLOOKUP($B155,'[1]1718  Exp_Rev Access'!$F$7:$GK$318,$EK$2,FALSE)),"",VLOOKUP($B155,'[1]1718  Exp_Rev Access'!$F$7:$GK$318,$EK$2,FALSE))</f>
        <v>0</v>
      </c>
      <c r="EL155" s="90">
        <f>IF(ISNA(VLOOKUP($B155,'[1]1718  Exp_Rev Access'!$F$7:$GK$318,$EL$2,FALSE)),"",VLOOKUP($B155,'[1]1718  Exp_Rev Access'!$F$7:$GK$318,$EL$2,FALSE))</f>
        <v>0</v>
      </c>
      <c r="EM155" s="90">
        <f>IF(ISNA(VLOOKUP($B155,'[1]1718  Exp_Rev Access'!$F$7:$GK$318,$EM$2,FALSE)),"",VLOOKUP($B155,'[1]1718  Exp_Rev Access'!$F$7:$GK$318,$EM$2,FALSE))</f>
        <v>0</v>
      </c>
      <c r="EN155" s="90">
        <f>IF(ISNA(VLOOKUP($B155,'[1]1718  Exp_Rev Access'!$F$7:$GK$318,$EN$2,FALSE)),"",VLOOKUP($B155,'[1]1718  Exp_Rev Access'!$F$7:$GK$318,$EN$2,FALSE))</f>
        <v>6507.51</v>
      </c>
      <c r="EO155" s="90">
        <f>IF(ISNA(VLOOKUP($B155,'[1]1718  Exp_Rev Access'!$F$7:$GK$318,$EO$2,FALSE)),"",VLOOKUP($B155,'[1]1718  Exp_Rev Access'!$F$7:$GK$318,$EO$2,FALSE))</f>
        <v>0</v>
      </c>
      <c r="EP155" s="90">
        <f>IF(ISNA(VLOOKUP($B155,'[1]1718  Exp_Rev Access'!$F$7:$GK$318,$EP$2,FALSE)),"",VLOOKUP($B155,'[1]1718  Exp_Rev Access'!$F$7:$GK$318,$EP$2,FALSE))</f>
        <v>0</v>
      </c>
      <c r="EQ155" s="90">
        <f>IF(ISNA(VLOOKUP($B155,'[1]1718  Exp_Rev Access'!$F$7:$GK$318,$EQ$2,FALSE)),"",VLOOKUP($B155,'[1]1718  Exp_Rev Access'!$F$7:$GK$318,$EQ$2,FALSE))</f>
        <v>0</v>
      </c>
      <c r="ER155" s="90">
        <f>IF(ISNA(VLOOKUP($B155,'[1]1718  Exp_Rev Access'!$F$7:$GK$318,$ER$2,FALSE)),"",VLOOKUP($B155,'[1]1718  Exp_Rev Access'!$F$7:$GK$318,$ER$2,FALSE))</f>
        <v>0</v>
      </c>
      <c r="ES155" s="90">
        <f>IF(ISNA(VLOOKUP($B155,'[1]1718  Exp_Rev Access'!$F$7:$GK$318,$ES$2,FALSE)),"",VLOOKUP($B155,'[1]1718  Exp_Rev Access'!$F$7:$GK$318,$ES$2,FALSE))</f>
        <v>0</v>
      </c>
      <c r="ET155" s="90">
        <f>IF(ISNA(VLOOKUP($B155,'[1]1718  Exp_Rev Access'!$F$7:$GK$318,$ET$2,FALSE)),"",VLOOKUP($B155,'[1]1718  Exp_Rev Access'!$F$7:$GK$318,$ET$2,FALSE))</f>
        <v>0</v>
      </c>
      <c r="EU155" s="90">
        <f>IF(ISNA(VLOOKUP($B155,'[1]1718  Exp_Rev Access'!$F$7:$GK$318,$EU$2,FALSE)),"",VLOOKUP($B155,'[1]1718  Exp_Rev Access'!$F$7:$GK$318,$EU$2,FALSE))</f>
        <v>0</v>
      </c>
      <c r="EV155" s="90">
        <f>IF(ISNA(VLOOKUP($B155,'[1]1718  Exp_Rev Access'!$F$7:$GK$318,$EV$2,FALSE)),"",VLOOKUP($B155,'[1]1718  Exp_Rev Access'!$F$7:$GK$318,$EV$2,FALSE))</f>
        <v>26878.38</v>
      </c>
      <c r="EW155" s="90">
        <f>IF(ISNA(VLOOKUP($B155,'[1]1718  Exp_Rev Access'!$F$7:$GK$318,$EW$2,FALSE)),"",VLOOKUP($B155,'[1]1718  Exp_Rev Access'!$F$7:$GK$318,$EW$2,FALSE))</f>
        <v>0</v>
      </c>
      <c r="EX155" s="90">
        <f>IF(ISNA(VLOOKUP($B155,'[1]1718  Exp_Rev Access'!$F$7:$GK$318,$EX$2,FALSE)),"",VLOOKUP($B155,'[1]1718  Exp_Rev Access'!$F$7:$GK$318,$EX$2,FALSE))</f>
        <v>0</v>
      </c>
      <c r="EY155" s="90">
        <f>IF(ISNA(VLOOKUP($B155,'[1]1718  Exp_Rev Access'!$F$7:$GK$318,$EY$2,FALSE)),"",VLOOKUP($B155,'[1]1718  Exp_Rev Access'!$F$7:$GK$318,$EY$2,FALSE))</f>
        <v>0</v>
      </c>
      <c r="EZ155" s="90">
        <f>IF(ISNA(VLOOKUP($B155,'[1]1718  Exp_Rev Access'!$F$7:$GK$318,$EZ$2,FALSE)),"",VLOOKUP($B155,'[1]1718  Exp_Rev Access'!$F$7:$GK$318,$EZ$2,FALSE))</f>
        <v>0</v>
      </c>
      <c r="FA155" s="90">
        <f>IF(ISNA(VLOOKUP($B155,'[1]1718  Exp_Rev Access'!$F$7:$GK$318,$FA$2,FALSE)),"",VLOOKUP($B155,'[1]1718  Exp_Rev Access'!$F$7:$GK$318,$FA$2,FALSE))</f>
        <v>0</v>
      </c>
      <c r="FB155" s="90">
        <f>IF(ISNA(VLOOKUP($B155,'[1]1718  Exp_Rev Access'!$F$7:$GK$318,$FB$2,FALSE)),"",VLOOKUP($B155,'[1]1718  Exp_Rev Access'!$F$7:$GK$318,$FB$2,FALSE))</f>
        <v>0</v>
      </c>
      <c r="FC155" s="90">
        <f>IF(ISNA(VLOOKUP($B155,'[1]1718  Exp_Rev Access'!$F$7:$GK$318,$FC$2,FALSE)),"",VLOOKUP($B155,'[1]1718  Exp_Rev Access'!$F$7:$GK$318,$FC$2,FALSE))</f>
        <v>0</v>
      </c>
      <c r="FD155" s="90">
        <f>IF(ISNA(VLOOKUP($B155,'[1]1718  Exp_Rev Access'!$F$7:$GK$318,$FD$2,FALSE)),"",VLOOKUP($B155,'[1]1718  Exp_Rev Access'!$F$7:$GK$318,$FD$2,FALSE))</f>
        <v>0</v>
      </c>
      <c r="FE155" s="90">
        <f>IF(ISNA(VLOOKUP($B155,'[1]1718  Exp_Rev Access'!$F$7:$GK$318,$FE$2,FALSE)),"",VLOOKUP($B155,'[1]1718  Exp_Rev Access'!$F$7:$GK$318,$FE$2,FALSE))</f>
        <v>0</v>
      </c>
      <c r="FF155" s="90">
        <f>IF(ISNA(VLOOKUP($B155,'[1]1718  Exp_Rev Access'!$F$7:$GK$318,$FF$2,FALSE)),"",VLOOKUP($B155,'[1]1718  Exp_Rev Access'!$F$7:$GK$318,$FF$2,FALSE))</f>
        <v>0</v>
      </c>
      <c r="FG155" s="90">
        <f>IF(ISNA(VLOOKUP($B155,'[1]1718  Exp_Rev Access'!$F$7:$GK$318,$FG$2,FALSE)),"",VLOOKUP($B155,'[1]1718  Exp_Rev Access'!$F$7:$GK$318,$FG$2,FALSE))</f>
        <v>0</v>
      </c>
      <c r="FH155" s="90">
        <f>IF(ISNA(VLOOKUP($B155,'[1]1718  Exp_Rev Access'!$F$7:$GK$318,$FH$2,FALSE)),"",VLOOKUP($B155,'[1]1718  Exp_Rev Access'!$F$7:$GK$318,$FH$2,FALSE))</f>
        <v>0</v>
      </c>
      <c r="FI155" s="90">
        <f>IF(ISNA(VLOOKUP($B155,'[1]1718  Exp_Rev Access'!$F$7:$GK$318,$FI$2,FALSE)),"",VLOOKUP($B155,'[1]1718  Exp_Rev Access'!$F$7:$GK$318,$FI$2,FALSE))</f>
        <v>0</v>
      </c>
      <c r="FJ155" s="90">
        <f>IF(ISNA(VLOOKUP($B155,'[1]1718  Exp_Rev Access'!$F$7:$GK$318,$FJ$2,FALSE)),"",VLOOKUP($B155,'[1]1718  Exp_Rev Access'!$F$7:$GK$318,$FJ$2,FALSE))</f>
        <v>0</v>
      </c>
      <c r="FK155" s="90">
        <f>IF(ISNA(VLOOKUP($B155,'[1]1718  Exp_Rev Access'!$F$7:$GK$318,$FK$2,FALSE)),"",VLOOKUP($B155,'[1]1718  Exp_Rev Access'!$F$7:$GK$318,$FK$2,FALSE))</f>
        <v>0</v>
      </c>
      <c r="FL155" s="90">
        <f>IF(ISNA(VLOOKUP($B155,'[1]1718  Exp_Rev Access'!$F$7:$GK$318,$FL$2,FALSE)),"",VLOOKUP($B155,'[1]1718  Exp_Rev Access'!$F$7:$GK$318,$FL$2,FALSE))</f>
        <v>0</v>
      </c>
      <c r="FM155" s="90">
        <f>IF(ISNA(VLOOKUP($B155,'[1]1718  Exp_Rev Access'!$F$7:$GK$318,$FM$2,FALSE)),"",VLOOKUP($B155,'[1]1718  Exp_Rev Access'!$F$7:$GK$318,$FM$2,FALSE))</f>
        <v>0</v>
      </c>
      <c r="FN155" s="90">
        <f>IF(ISNA(VLOOKUP($B155,'[1]1718  Exp_Rev Access'!$F$7:$GK$318,$FN$2,FALSE)),"",VLOOKUP($B155,'[1]1718  Exp_Rev Access'!$F$7:$GK$318,$FN$2,FALSE))</f>
        <v>0</v>
      </c>
      <c r="FO155" s="90">
        <f>IF(ISNA(VLOOKUP($B155,'[1]1718  Exp_Rev Access'!$F$7:$GK$318,$FO$2,FALSE)),"",VLOOKUP($B155,'[1]1718  Exp_Rev Access'!$F$7:$GK$318,$FO$2,FALSE))</f>
        <v>0</v>
      </c>
      <c r="FP155" s="90">
        <f>IF(ISNA(VLOOKUP($B155,'[1]1718  Exp_Rev Access'!$F$7:$GK$318,$FP$2,FALSE)),"",VLOOKUP($B155,'[1]1718  Exp_Rev Access'!$F$7:$GK$318,$FP$2,FALSE))</f>
        <v>0</v>
      </c>
      <c r="FQ155" s="90">
        <f>IF(ISNA(VLOOKUP($B155,'[1]1718  Exp_Rev Access'!$F$7:$GK$318,$FQ$2,FALSE)),"",VLOOKUP($B155,'[1]1718  Exp_Rev Access'!$F$7:$GK$318,$FQ$2,FALSE))</f>
        <v>0</v>
      </c>
      <c r="FR155" s="90">
        <f>IF(ISNA(VLOOKUP($B155,'[1]1718  Exp_Rev Access'!$F$7:$GK$318,$FR$2,FALSE)),"",VLOOKUP($B155,'[1]1718  Exp_Rev Access'!$F$7:$GK$318,$FR$2,FALSE))</f>
        <v>541298.31000000006</v>
      </c>
      <c r="FS155" s="56">
        <f t="shared" si="481"/>
        <v>9232323.8900000006</v>
      </c>
      <c r="FT155" s="92">
        <f t="shared" si="482"/>
        <v>3.1750427715556806E-2</v>
      </c>
      <c r="FU155" s="94">
        <f t="shared" si="483"/>
        <v>444.04126331848596</v>
      </c>
      <c r="FV155" s="95">
        <f>IF(ISNA(VLOOKUP($B155,'[1]1718  Exp_Rev Access'!$F$7:$GK$318,$FV$2,FALSE)),"",VLOOKUP($B155,'[1]1718  Exp_Rev Access'!$F$7:$GK$318,$FV$2,FALSE))</f>
        <v>1110151</v>
      </c>
      <c r="FW155" s="95">
        <f>IF(ISNA(VLOOKUP($B155,'[1]1718  Exp_Rev Access'!$F$7:$GK$318,$FW$2,FALSE)),"",VLOOKUP($B155,'[1]1718  Exp_Rev Access'!$F$7:$GK$318,$FW$2,FALSE))</f>
        <v>6221.12</v>
      </c>
      <c r="FX155" s="95">
        <f>IF(ISNA(VLOOKUP($B155,'[1]1718  Exp_Rev Access'!$F$7:$GK$318,$FX$2,FALSE)),"",VLOOKUP($B155,'[1]1718  Exp_Rev Access'!$F$7:$GK$318,$FX$2,FALSE))</f>
        <v>0</v>
      </c>
      <c r="FY155" s="95">
        <f>IF(ISNA(VLOOKUP($B155,'[1]1718  Exp_Rev Access'!$F$7:$GK$318,$FY$2,FALSE)),"",VLOOKUP($B155,'[1]1718  Exp_Rev Access'!$F$7:$GK$318,$FY$2,FALSE))</f>
        <v>0</v>
      </c>
      <c r="FZ155" s="95">
        <f>IF(ISNA(VLOOKUP($B155,'[1]1718  Exp_Rev Access'!$F$7:$GK$318,$FZ$2,FALSE)),"",VLOOKUP($B155,'[1]1718  Exp_Rev Access'!$F$7:$GK$318,$FZ$2,FALSE))</f>
        <v>0</v>
      </c>
      <c r="GA155" s="95">
        <f>IF(ISNA(VLOOKUP($B155,'[1]1718  Exp_Rev Access'!$F$7:$GK$318,$GA$2,FALSE)),"",VLOOKUP($B155,'[1]1718  Exp_Rev Access'!$F$7:$GK$318,$GA$2,FALSE))</f>
        <v>0</v>
      </c>
      <c r="GB155" s="95">
        <f>IF(ISNA(VLOOKUP($B155,'[1]1718  Exp_Rev Access'!$F$7:$GK$318,$GB$2,FALSE)),"",VLOOKUP($B155,'[1]1718  Exp_Rev Access'!$F$7:$GK$318,$GB$2,FALSE))</f>
        <v>0</v>
      </c>
      <c r="GC155" s="95">
        <f>IF(ISNA(VLOOKUP($B155,'[1]1718  Exp_Rev Access'!$F$7:$GK$318,$GC$2,FALSE)),"",VLOOKUP($B155,'[1]1718  Exp_Rev Access'!$F$7:$GK$318,$GC$2,FALSE))</f>
        <v>0</v>
      </c>
      <c r="GD155" s="95">
        <f>IF(ISNA(VLOOKUP($B155,'[1]1718  Exp_Rev Access'!$F$7:$GK$318,$GD$2,FALSE)),"",VLOOKUP($B155,'[1]1718  Exp_Rev Access'!$F$7:$GK$318,$GD$2,FALSE))</f>
        <v>77170.39</v>
      </c>
      <c r="GE155" s="95">
        <f>IF(ISNA(VLOOKUP($B155,'[1]1718  Exp_Rev Access'!$F$7:$GK$318,$GE$2,FALSE)),"",VLOOKUP($B155,'[1]1718  Exp_Rev Access'!$F$7:$GK$318,$GE$2,FALSE))</f>
        <v>0</v>
      </c>
      <c r="GF155" s="95">
        <f>IF(ISNA(VLOOKUP($B155,'[1]1718  Exp_Rev Access'!$F$7:$GK$318,$GF$2,FALSE)),"",VLOOKUP($B155,'[1]1718  Exp_Rev Access'!$F$7:$GK$318,$GF$2,FALSE))</f>
        <v>241539.92</v>
      </c>
      <c r="GG155" s="95">
        <f>IF(ISNA(VLOOKUP($B155,'[1]1718  Exp_Rev Access'!$F$7:$GK$318,$GG$2,FALSE)),"",VLOOKUP($B155,'[1]1718  Exp_Rev Access'!$F$7:$GK$318,$GG$2,FALSE))</f>
        <v>171136.32</v>
      </c>
      <c r="GH155" s="95">
        <f>IF(ISNA(VLOOKUP($B155,'[1]1718  Exp_Rev Access'!$F$7:$GK$318,$GH$2,FALSE)),"",VLOOKUP($B155,'[1]1718  Exp_Rev Access'!$F$7:$GK$318,$GH$2,FALSE))</f>
        <v>0</v>
      </c>
      <c r="GI155" s="95">
        <f>IF(ISNA(VLOOKUP($B155,'[1]1718  Exp_Rev Access'!$F$7:$GK$318,$GI$2,FALSE)),"",VLOOKUP($B155,'[1]1718  Exp_Rev Access'!$F$7:$GK$318,$GI$2,FALSE))</f>
        <v>0</v>
      </c>
      <c r="GJ155" s="95">
        <f>IF(ISNA(VLOOKUP($B155,'[1]1718  Exp_Rev Access'!$F$7:$GK$318,$GJ$2,FALSE)),"",VLOOKUP($B155,'[1]1718  Exp_Rev Access'!$F$7:$GK$318,$GJ$2,FALSE))</f>
        <v>0</v>
      </c>
      <c r="GK155" s="95">
        <f>IF(ISNA(VLOOKUP($B155,'[1]1718  Exp_Rev Access'!$F$7:$GK$318,$GK$2,FALSE)),"",VLOOKUP($B155,'[1]1718  Exp_Rev Access'!$F$7:$GK$318,$GK$2,FALSE))</f>
        <v>19178.39</v>
      </c>
      <c r="GL155" s="95">
        <f>IF(ISNA(VLOOKUP($B155,'[1]1718  Exp_Rev Access'!$F$7:$GK$318,$GL$2,FALSE)),"",VLOOKUP($B155,'[1]1718  Exp_Rev Access'!$F$7:$GK$318,$GL$2,FALSE))</f>
        <v>6400</v>
      </c>
      <c r="GM155" s="95">
        <f>IF(ISNA(VLOOKUP($B155,'[1]1718  Exp_Rev Access'!$F$7:$GK$318,$GM$2,FALSE)),"",VLOOKUP($B155,'[1]1718  Exp_Rev Access'!$F$7:$GK$318,$GM$2,FALSE))</f>
        <v>0</v>
      </c>
      <c r="GN155" s="95">
        <f>IF(ISNA(VLOOKUP($B155,'[1]1718  Exp_Rev Access'!$F$7:$GK$318,$GN$2,FALSE)),"",VLOOKUP($B155,'[1]1718  Exp_Rev Access'!$F$7:$GK$318,$GN$2,FALSE))</f>
        <v>0</v>
      </c>
      <c r="GO155" s="95">
        <f>IF(ISNA(VLOOKUP($B155,'[1]1718  Exp_Rev Access'!$F$7:$GK$318,$GO$2,FALSE)),"",VLOOKUP($B155,'[1]1718  Exp_Rev Access'!$F$7:$GK$318,$GO$2,FALSE))</f>
        <v>0</v>
      </c>
      <c r="GP155" s="95">
        <f>IF(ISNA(VLOOKUP($B155,'[1]1718  Exp_Rev Access'!$F$7:$GK$318,$GP$2,FALSE)),"",VLOOKUP($B155,'[1]1718  Exp_Rev Access'!$F$7:$GK$318,$GP$2,FALSE))</f>
        <v>0</v>
      </c>
      <c r="GQ155" s="95">
        <f>IF(ISNA(VLOOKUP($B155,'[1]1718  Exp_Rev Access'!$F$7:$GK$318,$GQ$2,FALSE)),"",VLOOKUP($B155,'[1]1718  Exp_Rev Access'!$F$7:$GK$318,$GQ$2,FALSE))</f>
        <v>91732.05</v>
      </c>
      <c r="GR155" s="95">
        <f>IF(ISNA(VLOOKUP($B155,'[1]1718  Exp_Rev Access'!$F$7:$GK$318,$GR$2,FALSE)),"",VLOOKUP($B155,'[1]1718  Exp_Rev Access'!$F$7:$GK$318,$GR$2,FALSE))</f>
        <v>0</v>
      </c>
      <c r="GS155" s="95">
        <f>IF(ISNA(VLOOKUP($B155,'[1]1718  Exp_Rev Access'!$F$7:$GK$318,$GS$2,FALSE)),"",VLOOKUP($B155,'[1]1718  Exp_Rev Access'!$F$7:$GK$318,$GS$2,FALSE))</f>
        <v>0</v>
      </c>
      <c r="GT155" s="95">
        <f>IF(ISNA(VLOOKUP($B155,'[1]1718  Exp_Rev Access'!$F$7:$GK$318,$GT$2,FALSE)),"",VLOOKUP($B155,'[1]1718  Exp_Rev Access'!$F$7:$GK$318,$GT$2,FALSE))</f>
        <v>14174330</v>
      </c>
      <c r="GU155" s="56">
        <f t="shared" si="484"/>
        <v>15897859.189999999</v>
      </c>
      <c r="GV155" s="92">
        <f t="shared" si="485"/>
        <v>5.4673539951401708E-2</v>
      </c>
      <c r="GW155" s="96">
        <f t="shared" si="486"/>
        <v>764.6293135830399</v>
      </c>
    </row>
    <row r="156" spans="1:222" x14ac:dyDescent="0.3">
      <c r="A156" s="73"/>
      <c r="B156" s="88" t="s">
        <v>390</v>
      </c>
      <c r="C156" s="89" t="s">
        <v>391</v>
      </c>
      <c r="D156" s="75">
        <f>IF(ISNA(VLOOKUP($B156,'[1]1718 enrollment_Rev_Exp by size'!$A$7:H493,3,FALSE)),"",VLOOKUP($B156,'[1]1718 enrollment_Rev_Exp by size'!$A$7:$G$350,3,FALSE))</f>
        <v>2907.65</v>
      </c>
      <c r="E156" s="76">
        <f>IF(ISNA(VLOOKUP($B156,'[1]1718 enrollment_Rev_Exp by size'!$A$7:I493,5,FALSE)),"",VLOOKUP($B156,'[1]1718 enrollment_Rev_Exp by size'!$A$7:$G$350,5,FALSE))</f>
        <v>44388897.43</v>
      </c>
      <c r="F156" s="70">
        <f t="shared" si="468"/>
        <v>44388897.43</v>
      </c>
      <c r="G156" s="70">
        <f t="shared" si="469"/>
        <v>0</v>
      </c>
      <c r="H156" s="90">
        <f>IF(ISNA(VLOOKUP($B156,'[1]1718  Exp_Rev Access'!$F$7:$GK$318,3,FALSE)),"",VLOOKUP($B156,'[1]1718  Exp_Rev Access'!$F$7:$GK$318,3,FALSE))</f>
        <v>11994404.369999999</v>
      </c>
      <c r="I156" s="90">
        <f>IF(ISNA(VLOOKUP($B156,'[1]1718  Exp_Rev Access'!$F$7:$GK$318,4,FALSE)),"",VLOOKUP($B156,'[1]1718  Exp_Rev Access'!$F$7:$GK$318,4,FALSE))</f>
        <v>1271.02</v>
      </c>
      <c r="J156" s="90">
        <f>IF(ISNA(VLOOKUP($B156,'[1]1718  Exp_Rev Access'!$F$7:$GK$318,5,FALSE)),"",VLOOKUP($B156,'[1]1718  Exp_Rev Access'!$F$7:$GK$318,5,FALSE))</f>
        <v>0</v>
      </c>
      <c r="K156" s="90">
        <f>IF(ISNA(VLOOKUP($B156,'[1]1718  Exp_Rev Access'!$F$7:$GK$318,6,FALSE)),"-",VLOOKUP($B156,'[1]1718  Exp_Rev Access'!$F$7:$GK$318,6,FALSE))</f>
        <v>0</v>
      </c>
      <c r="L156" s="90">
        <f>IF(ISNA(VLOOKUP($B156,'[1]1718  Exp_Rev Access'!$F$7:$GK$318,7,FALSE)),"",VLOOKUP($B156,'[1]1718  Exp_Rev Access'!$F$7:$GK$318,7,FALSE))</f>
        <v>0</v>
      </c>
      <c r="M156" s="90">
        <f>IF(ISNA(VLOOKUP($B156,'[1]1718  Exp_Rev Access'!$F$7:$GK$318,8,FALSE)),"",VLOOKUP($B156,'[1]1718  Exp_Rev Access'!$F$7:$GK$318,8,FALSE))</f>
        <v>0</v>
      </c>
      <c r="N156" s="56">
        <f t="shared" si="470"/>
        <v>11995675.389999999</v>
      </c>
      <c r="O156" s="91">
        <f t="shared" si="471"/>
        <v>0.27024044489766458</v>
      </c>
      <c r="P156" s="56">
        <f t="shared" si="472"/>
        <v>4125.556855192337</v>
      </c>
      <c r="Q156" s="90">
        <f>IF(ISNA(VLOOKUP($B156,'[1]1718  Exp_Rev Access'!$F$7:$GK$318,10,FALSE)),"",VLOOKUP($B156,'[1]1718  Exp_Rev Access'!$F$7:$GK$318,10,FALSE))</f>
        <v>9421</v>
      </c>
      <c r="R156" s="90">
        <f>IF(ISNA(VLOOKUP($B156,'[1]1718  Exp_Rev Access'!$F$7:$GK$318,11,FALSE)),"",VLOOKUP($B156,'[1]1718  Exp_Rev Access'!$F$7:$GK$318,11,FALSE))</f>
        <v>0</v>
      </c>
      <c r="S156" s="90">
        <f>IF(ISNA(VLOOKUP($B156,'[1]1718  Exp_Rev Access'!$F$7:$GK$318,12,FALSE)),"",VLOOKUP($B156,'[1]1718  Exp_Rev Access'!$F$7:$GK$318,12,FALSE))</f>
        <v>0</v>
      </c>
      <c r="T156" s="90">
        <f>IF(ISNA(VLOOKUP($B156,'[1]1718  Exp_Rev Access'!$F$7:$GK$318,13,FALSE)),"",VLOOKUP($B156,'[1]1718  Exp_Rev Access'!$F$7:$GK$318,13,FALSE))</f>
        <v>0</v>
      </c>
      <c r="U156" s="90">
        <f>IF(ISNA(VLOOKUP($B156,'[1]1718  Exp_Rev Access'!$F$7:$GK$318,14,FALSE)),"",VLOOKUP($B156,'[1]1718  Exp_Rev Access'!$F$7:$GK$318,14,FALSE))</f>
        <v>0</v>
      </c>
      <c r="V156" s="90">
        <f>IF(ISNA(VLOOKUP($B156,'[1]1718  Exp_Rev Access'!$F$7:$GK$318,15,FALSE)),"",VLOOKUP($B156,'[1]1718  Exp_Rev Access'!$F$7:$GK$318,15,FALSE))</f>
        <v>0</v>
      </c>
      <c r="W156" s="90">
        <f>IF(ISNA(VLOOKUP($B156,'[1]1718  Exp_Rev Access'!$F$7:$GK$318,16,FALSE)),"",VLOOKUP($B156,'[1]1718  Exp_Rev Access'!$F$7:$GK$318,16,FALSE))</f>
        <v>0</v>
      </c>
      <c r="X156" s="90">
        <f>IF(ISNA(VLOOKUP($B156,'[1]1718  Exp_Rev Access'!$F$7:$GK$318,17,FALSE)),"",VLOOKUP($B156,'[1]1718  Exp_Rev Access'!$F$7:$GK$318,17,FALSE))</f>
        <v>0</v>
      </c>
      <c r="Y156" s="90">
        <f>IF(ISNA(VLOOKUP($B156,'[1]1718  Exp_Rev Access'!$F$7:$GK$318,18,FALSE)),"",VLOOKUP($B156,'[1]1718  Exp_Rev Access'!$F$7:$GK$318,18,FALSE))</f>
        <v>40591.67</v>
      </c>
      <c r="Z156" s="90">
        <f>IF(ISNA(VLOOKUP($B156,'[1]1718  Exp_Rev Access'!$F$7:$GK$318,19,FALSE)),"",VLOOKUP($B156,'[1]1718  Exp_Rev Access'!$F$7:$GK$318,19,FALSE))</f>
        <v>0</v>
      </c>
      <c r="AA156" s="90">
        <f>IF(ISNA(VLOOKUP($B156,'[1]1718  Exp_Rev Access'!$F$7:$GK$318,20,FALSE)),"",VLOOKUP($B156,'[1]1718  Exp_Rev Access'!$F$7:$GK$318,20,FALSE))</f>
        <v>0</v>
      </c>
      <c r="AB156" s="90">
        <f>IF(ISNA(VLOOKUP($B156,'[1]1718  Exp_Rev Access'!$F$7:$GK$318,21,FALSE)),"",VLOOKUP($B156,'[1]1718  Exp_Rev Access'!$F$7:$GK$318,21,FALSE))</f>
        <v>0</v>
      </c>
      <c r="AC156" s="90">
        <f>IF(ISNA(VLOOKUP($B156,'[1]1718  Exp_Rev Access'!$F$7:$GK$318,22,FALSE)),"",VLOOKUP($B156,'[1]1718  Exp_Rev Access'!$F$7:$GK$318,22,FALSE))</f>
        <v>4814.01</v>
      </c>
      <c r="AD156" s="90">
        <f>IF(ISNA(VLOOKUP($B156,'[1]1718  Exp_Rev Access'!$F$7:$GK$318,23,FALSE)),"",VLOOKUP($B156,'[1]1718  Exp_Rev Access'!$F$7:$GK$318,23,FALSE))</f>
        <v>173402.42</v>
      </c>
      <c r="AE156" s="90">
        <f>IF(ISNA(VLOOKUP($B156,'[1]1718  Exp_Rev Access'!$F$7:$GK$318,24,FALSE)),"",VLOOKUP($B156,'[1]1718  Exp_Rev Access'!$F$7:$GK$318,24,FALSE))</f>
        <v>45592.75</v>
      </c>
      <c r="AF156" s="90">
        <f>IF(ISNA(VLOOKUP($B156,'[1]1718  Exp_Rev Access'!$F$7:$GK$318,25,FALSE)),"",VLOOKUP($B156,'[1]1718  Exp_Rev Access'!$F$7:$GK$318,25,FALSE))</f>
        <v>0</v>
      </c>
      <c r="AG156" s="90">
        <f>IF(ISNA(VLOOKUP($B156,'[1]1718  Exp_Rev Access'!$F$7:$GK$318,26,FALSE)),"",VLOOKUP($B156,'[1]1718  Exp_Rev Access'!$F$7:$GK$318,26,FALSE))</f>
        <v>32987.32</v>
      </c>
      <c r="AH156" s="90">
        <f>IF(ISNA(VLOOKUP($B156,'[1]1718  Exp_Rev Access'!$F$7:$GK$318,27,FALSE)),"",VLOOKUP($B156,'[1]1718  Exp_Rev Access'!$F$7:$GK$318,27,FALSE))</f>
        <v>3087.59</v>
      </c>
      <c r="AI156" s="90">
        <f>IF(ISNA(VLOOKUP($B156,'[1]1718  Exp_Rev Access'!$F$7:$GK$318,28,FALSE)),"",VLOOKUP($B156,'[1]1718  Exp_Rev Access'!$F$7:$GK$318,28,FALSE))</f>
        <v>116928.5</v>
      </c>
      <c r="AJ156" s="90">
        <f>IF(ISNA(VLOOKUP($B156,'[1]1718  Exp_Rev Access'!$F$7:$GK$318,29,FALSE)),"",VLOOKUP($B156,'[1]1718  Exp_Rev Access'!$F$7:$GK$318,29,FALSE))</f>
        <v>22337.05</v>
      </c>
      <c r="AK156" s="90">
        <f>IF(ISNA(VLOOKUP($B156,'[1]1718  Exp_Rev Access'!$F$7:$GK$318,30,FALSE)),"",VLOOKUP($B156,'[1]1718  Exp_Rev Access'!$F$7:$GK$318,30,FALSE))</f>
        <v>100551.37</v>
      </c>
      <c r="AL156" s="90">
        <f>IF(ISNA(VLOOKUP($B156,'[1]1718  Exp_Rev Access'!$F$7:$GK$318,31,FALSE)),"",VLOOKUP($B156,'[1]1718  Exp_Rev Access'!$F$7:$GK$318,31,FALSE))</f>
        <v>0</v>
      </c>
      <c r="AM156" s="56">
        <f t="shared" si="473"/>
        <v>549713.67999999993</v>
      </c>
      <c r="AN156" s="92">
        <f t="shared" si="474"/>
        <v>1.2384035464428518E-2</v>
      </c>
      <c r="AO156" s="71">
        <f t="shared" si="475"/>
        <v>189.05772015201276</v>
      </c>
      <c r="AP156" s="90">
        <f>IF(ISNA(VLOOKUP($B156,'[1]1718  Exp_Rev Access'!$F$7:$GK$318,33,FALSE)),"",VLOOKUP($B156,'[1]1718  Exp_Rev Access'!$F$7:$GK$318,33,FALSE))</f>
        <v>19223760.120000001</v>
      </c>
      <c r="AQ156" s="90">
        <f>IF(ISNA(VLOOKUP($B156,'[1]1718  Exp_Rev Access'!$F$7:$GK$318,34,FALSE)),"",VLOOKUP($B156,'[1]1718  Exp_Rev Access'!$F$7:$GK$318,34,FALSE))</f>
        <v>474337.33</v>
      </c>
      <c r="AR156" s="90">
        <f>IF(ISNA(VLOOKUP($B156,'[1]1718  Exp_Rev Access'!$F$7:$GK$318,35,FALSE)),"",VLOOKUP($B156,'[1]1718  Exp_Rev Access'!$F$7:$GK$318,35,FALSE))</f>
        <v>0</v>
      </c>
      <c r="AS156" s="90">
        <f>IF(ISNA(VLOOKUP($B156,'[1]1718  Exp_Rev Access'!$F$7:$GK$318,36,FALSE)),"",VLOOKUP($B156,'[1]1718  Exp_Rev Access'!$F$7:$GK$318,36,FALSE))</f>
        <v>0</v>
      </c>
      <c r="AT156" s="90">
        <f>IF(ISNA(VLOOKUP($B156,'[1]1718  Exp_Rev Access'!$F$7:$GK$318,37,FALSE)),"",VLOOKUP($B156,'[1]1718  Exp_Rev Access'!$F$7:$GK$318,37,FALSE))</f>
        <v>0</v>
      </c>
      <c r="AU156" s="56">
        <f t="shared" si="476"/>
        <v>19698097.449999999</v>
      </c>
      <c r="AV156" s="93">
        <f t="shared" si="477"/>
        <v>0.44376180960708306</v>
      </c>
      <c r="AW156" s="56">
        <f t="shared" si="478"/>
        <v>6774.576530875449</v>
      </c>
      <c r="AX156" s="90">
        <f>IF(ISNA(VLOOKUP($B156,'[1]1718  Exp_Rev Access'!$F$7:$GK$318,39,FALSE)),"",VLOOKUP($B156,'[1]1718  Exp_Rev Access'!$F$7:$GK$318,39,FALSE))</f>
        <v>975.58</v>
      </c>
      <c r="AY156" s="90">
        <f>IF(ISNA(VLOOKUP($B156,'[1]1718  Exp_Rev Access'!$F$7:$GK$318,40,FALSE)),"",VLOOKUP($B156,'[1]1718  Exp_Rev Access'!$F$7:$GK$318,40,FALSE))</f>
        <v>2215782.6800000002</v>
      </c>
      <c r="AZ156" s="90">
        <f>IF(ISNA(VLOOKUP($B156,'[1]1718  Exp_Rev Access'!$F$7:$GK$318,41,FALSE)),"",VLOOKUP($B156,'[1]1718  Exp_Rev Access'!$F$7:$GK$318,41,FALSE))</f>
        <v>139843.85</v>
      </c>
      <c r="BA156" s="90">
        <f>IF(ISNA(VLOOKUP($B156,'[1]1718  Exp_Rev Access'!$F$7:$GK$318,42,FALSE)),"",VLOOKUP($B156,'[1]1718  Exp_Rev Access'!$F$7:$GK$318,42,FALSE))</f>
        <v>0</v>
      </c>
      <c r="BB156" s="90">
        <f>IF(ISNA(VLOOKUP($B156,'[1]1718  Exp_Rev Access'!$F$7:$GK$318,43,FALSE)),"",VLOOKUP($B156,'[1]1718  Exp_Rev Access'!$F$7:$GK$318,43,FALSE))</f>
        <v>0</v>
      </c>
      <c r="BC156" s="90">
        <f>IF(ISNA(VLOOKUP($B156,'[1]1718  Exp_Rev Access'!$F$7:$GK$318,44,FALSE)),"",VLOOKUP($B156,'[1]1718  Exp_Rev Access'!$F$7:$GK$318,44,FALSE))</f>
        <v>1727915.13</v>
      </c>
      <c r="BD156" s="90">
        <f>IF(ISNA(VLOOKUP($B156,'[1]1718  Exp_Rev Access'!$F$7:$GK$318,45,FALSE)),"",VLOOKUP($B156,'[1]1718  Exp_Rev Access'!$F$7:$GK$318,45,FALSE))</f>
        <v>0</v>
      </c>
      <c r="BE156" s="90">
        <f>IF(ISNA(VLOOKUP($B156,'[1]1718  Exp_Rev Access'!$F$7:$GK$318,46,FALSE)),"",VLOOKUP($B156,'[1]1718  Exp_Rev Access'!$F$7:$GK$318,46,FALSE))</f>
        <v>552679.43999999994</v>
      </c>
      <c r="BF156" s="90">
        <f>IF(ISNA(VLOOKUP($B156,'[1]1718  Exp_Rev Access'!$F$7:$GK$318,47,FALSE)),"",VLOOKUP($B156,'[1]1718  Exp_Rev Access'!$F$7:$GK$318,47,FALSE))</f>
        <v>0</v>
      </c>
      <c r="BG156" s="90">
        <f>IF(ISNA(VLOOKUP($B156,'[1]1718  Exp_Rev Access'!$F$7:$GK$318,48,FALSE)),"",VLOOKUP($B156,'[1]1718  Exp_Rev Access'!$F$7:$GK$318,48,FALSE))</f>
        <v>1303283.1599999999</v>
      </c>
      <c r="BH156" s="90">
        <f>IF(ISNA(VLOOKUP($B156,'[1]1718  Exp_Rev Access'!$F$7:$GK$318,49,FALSE)),"",VLOOKUP($B156,'[1]1718  Exp_Rev Access'!$F$7:$GK$318,49,FALSE))</f>
        <v>63176.05</v>
      </c>
      <c r="BI156" s="90">
        <f>IF(ISNA(VLOOKUP($B156,'[1]1718  Exp_Rev Access'!$F$7:$GK$318,50,FALSE)),"",VLOOKUP($B156,'[1]1718  Exp_Rev Access'!$F$7:$GK$318,50,FALSE))</f>
        <v>0</v>
      </c>
      <c r="BJ156" s="90">
        <f>IF(ISNA(VLOOKUP($B156,'[1]1718  Exp_Rev Access'!$F$7:$GK$318,51,FALSE)),"",VLOOKUP($B156,'[1]1718  Exp_Rev Access'!$F$7:$GK$318,51,FALSE))</f>
        <v>59351.9</v>
      </c>
      <c r="BK156" s="90">
        <f>IF(ISNA(VLOOKUP($B156,'[1]1718  Exp_Rev Access'!$F$7:$GK$318,52,FALSE)),"",VLOOKUP($B156,'[1]1718  Exp_Rev Access'!$F$7:$GK$318,52,FALSE))</f>
        <v>775589.67</v>
      </c>
      <c r="BL156" s="90">
        <f>IF(ISNA(VLOOKUP($B156,'[1]1718  Exp_Rev Access'!$F$7:$GK$318,53,FALSE)),"",VLOOKUP($B156,'[1]1718  Exp_Rev Access'!$F$7:$GK$318,53,FALSE))</f>
        <v>15027</v>
      </c>
      <c r="BM156" s="90">
        <f>IF(ISNA(VLOOKUP($B156,'[1]1718  Exp_Rev Access'!$F$7:$GK$318,54,FALSE)),"",VLOOKUP($B156,'[1]1718  Exp_Rev Access'!$F$7:$GK$318,54,FALSE))</f>
        <v>0</v>
      </c>
      <c r="BN156" s="90">
        <f>IF(ISNA(VLOOKUP($B156,'[1]1718  Exp_Rev Access'!$F$7:$GK$318,55,FALSE)),"",VLOOKUP($B156,'[1]1718  Exp_Rev Access'!$F$7:$GK$318,55,FALSE))</f>
        <v>0</v>
      </c>
      <c r="BO156" s="90">
        <f>IF(ISNA(VLOOKUP($B156,'[1]1718  Exp_Rev Access'!$F$7:$GK$318,56,FALSE)),"",VLOOKUP($B156,'[1]1718  Exp_Rev Access'!$F$7:$GK$318,56,FALSE))</f>
        <v>0</v>
      </c>
      <c r="BP156" s="90">
        <f>IF(ISNA(VLOOKUP($B156,'[1]1718  Exp_Rev Access'!$F$7:$GK$318,57,FALSE)),"",VLOOKUP($B156,'[1]1718  Exp_Rev Access'!$F$7:$GK$318,57,FALSE))</f>
        <v>0</v>
      </c>
      <c r="BQ156" s="90">
        <f>IF(ISNA(VLOOKUP($B156,'[1]1718  Exp_Rev Access'!$F$7:$GK$318,58,FALSE)),"",VLOOKUP($B156,'[1]1718  Exp_Rev Access'!$F$7:$GK$318,58,FALSE))</f>
        <v>433923.68</v>
      </c>
      <c r="BR156" s="90">
        <f>IF(ISNA(VLOOKUP($B156,'[1]1718  Exp_Rev Access'!$F$7:$GK$318,59,FALSE)),"",VLOOKUP($B156,'[1]1718  Exp_Rev Access'!$F$7:$GK$318,59,FALSE))</f>
        <v>0</v>
      </c>
      <c r="BS156" s="90">
        <f>IF(ISNA(VLOOKUP($B156,'[1]1718  Exp_Rev Access'!$F$7:$GK$318,60,FALSE)),"",VLOOKUP($B156,'[1]1718  Exp_Rev Access'!$F$7:$GK$318,60,FALSE))</f>
        <v>0</v>
      </c>
      <c r="BT156" s="90">
        <f>IF(ISNA(VLOOKUP($B156,'[1]1718  Exp_Rev Access'!$F$7:$GK$318,61,FALSE)),"",VLOOKUP($B156,'[1]1718  Exp_Rev Access'!$F$7:$GK$318,61,FALSE))</f>
        <v>0</v>
      </c>
      <c r="BU156" s="90">
        <f>IF(ISNA(VLOOKUP($B156,'[1]1718  Exp_Rev Access'!$F$7:$GK$318,62,FALSE)),"",VLOOKUP($B156,'[1]1718  Exp_Rev Access'!$F$7:$GK$318,62,FALSE))</f>
        <v>0</v>
      </c>
      <c r="BV156" s="56">
        <f t="shared" si="449"/>
        <v>7287548.1399999997</v>
      </c>
      <c r="BW156" s="92">
        <f t="shared" si="479"/>
        <v>0.16417502037513437</v>
      </c>
      <c r="BX156" s="71">
        <f t="shared" si="480"/>
        <v>2506.3360927209255</v>
      </c>
      <c r="BY156" s="90">
        <f>IF(ISNA(VLOOKUP($B156,'[1]1718  Exp_Rev Access'!$F$7:$GK$318,64,FALSE)),"",VLOOKUP($B156,'[1]1718  Exp_Rev Access'!$F$7:$GK$318,64,FALSE))</f>
        <v>0</v>
      </c>
      <c r="BZ156" s="90">
        <f>IF(ISNA(VLOOKUP($B156,'[1]1718  Exp_Rev Access'!$F$7:$GK$318,65,FALSE)),"",VLOOKUP($B156,'[1]1718  Exp_Rev Access'!$F$7:$GK$318,65,FALSE))</f>
        <v>0</v>
      </c>
      <c r="CA156" s="90">
        <f>IF(ISNA(VLOOKUP($B156,'[1]1718  Exp_Rev Access'!$F$7:$GK$318,66,FALSE)),"",VLOOKUP($B156,'[1]1718  Exp_Rev Access'!$F$7:$GK$318,66,FALSE))</f>
        <v>0</v>
      </c>
      <c r="CB156" s="90">
        <f>IF(ISNA(VLOOKUP($B156,'[1]1718  Exp_Rev Access'!$F$7:$GK$318,67,FALSE)),"",VLOOKUP($B156,'[1]1718  Exp_Rev Access'!$F$7:$GK$318,67,FALSE))</f>
        <v>0</v>
      </c>
      <c r="CC156" s="90">
        <f>IF(ISNA(VLOOKUP($B156,'[1]1718  Exp_Rev Access'!$F$7:$GK$318,68,FALSE)),"",VLOOKUP($B156,'[1]1718  Exp_Rev Access'!$F$7:$GK$318,68,FALSE))</f>
        <v>1948.13</v>
      </c>
      <c r="CD156" s="90">
        <f>IF(ISNA(VLOOKUP($B156,'[1]1718  Exp_Rev Access'!$F$7:$GK$318,69,FALSE)),"",VLOOKUP($B156,'[1]1718  Exp_Rev Access'!$F$7:$GK$318,69,FALSE))</f>
        <v>0</v>
      </c>
      <c r="CE156" s="56">
        <f t="shared" si="437"/>
        <v>1948.13</v>
      </c>
      <c r="CF156" s="92">
        <f t="shared" si="450"/>
        <v>4.3887776286224377E-5</v>
      </c>
      <c r="CG156" s="78">
        <f t="shared" si="451"/>
        <v>0.67000154764156628</v>
      </c>
      <c r="CH156" s="90">
        <f>IF(ISNA(VLOOKUP($B156,'[1]1718  Exp_Rev Access'!$F$7:$GK$318,$CH$2,FALSE)),"",VLOOKUP($B156,'[1]1718  Exp_Rev Access'!$F$7:$GK$318,$CH$2,FALSE))</f>
        <v>0</v>
      </c>
      <c r="CI156" s="90">
        <f>IF(ISNA(VLOOKUP($B156,'[1]1718  Exp_Rev Access'!$F$7:$GK$318,$CI$2,FALSE)),"",VLOOKUP($B156,'[1]1718  Exp_Rev Access'!$F$7:$GK$318,$CI$2,FALSE))</f>
        <v>0</v>
      </c>
      <c r="CJ156" s="90">
        <f>IF(ISNA(VLOOKUP($B156,'[1]1718  Exp_Rev Access'!$F$7:$GK$318,$CJ$2,FALSE)),"",VLOOKUP($B156,'[1]1718  Exp_Rev Access'!$F$7:$GK$318,$CJ$2,FALSE))</f>
        <v>0</v>
      </c>
      <c r="CK156" s="90">
        <f>IF(ISNA(VLOOKUP($B156,'[1]1718  Exp_Rev Access'!$F$7:$GK$318,$CK$2,FALSE)),"",VLOOKUP($B156,'[1]1718  Exp_Rev Access'!$F$7:$GK$318,$CK$2,FALSE))</f>
        <v>0</v>
      </c>
      <c r="CL156" s="90">
        <f>IF(ISNA(VLOOKUP($B156,'[1]1718  Exp_Rev Access'!$F$7:$GK$318,$CL$2,FALSE)),"",VLOOKUP($B156,'[1]1718  Exp_Rev Access'!$F$7:$GK$318,$CL$2,FALSE))</f>
        <v>0</v>
      </c>
      <c r="CM156" s="90">
        <f>IF(ISNA(VLOOKUP($B156,'[1]1718  Exp_Rev Access'!$F$7:$GK$318,$CM$2,FALSE)),"",VLOOKUP($B156,'[1]1718  Exp_Rev Access'!$F$7:$GK$318,$CM$2,FALSE))</f>
        <v>0</v>
      </c>
      <c r="CN156" s="90">
        <f>IF(ISNA(VLOOKUP($B156,'[1]1718  Exp_Rev Access'!$F$7:$GK$318,$CN$2,FALSE)),"",VLOOKUP($B156,'[1]1718  Exp_Rev Access'!$F$7:$GK$318,$CN$2,FALSE))</f>
        <v>0</v>
      </c>
      <c r="CO156" s="90">
        <f>IF(ISNA(VLOOKUP($B156,'[1]1718  Exp_Rev Access'!$F$7:$GK$318,$CO$2,FALSE)),"",VLOOKUP($B156,'[1]1718  Exp_Rev Access'!$F$7:$GK$318,$CO$2,FALSE))</f>
        <v>0</v>
      </c>
      <c r="CP156" s="90">
        <f>IF(ISNA(VLOOKUP($B156,'[1]1718  Exp_Rev Access'!$F$7:$GK$318,$CP$2,FALSE)),"",VLOOKUP($B156,'[1]1718  Exp_Rev Access'!$F$7:$GK$318,$CP$2,FALSE))</f>
        <v>0</v>
      </c>
      <c r="CQ156" s="90">
        <f>IF(ISNA(VLOOKUP($B156,'[1]1718  Exp_Rev Access'!$F$7:$GK$318,$CQ$2,FALSE)),"",VLOOKUP($B156,'[1]1718  Exp_Rev Access'!$F$7:$GK$318,$CQ$2,FALSE))</f>
        <v>621346</v>
      </c>
      <c r="CR156" s="90">
        <f>IF(ISNA(VLOOKUP($B156,'[1]1718  Exp_Rev Access'!$F$7:$GK$318,$CR$2,FALSE)),"",VLOOKUP($B156,'[1]1718  Exp_Rev Access'!$F$7:$GK$318,$CR$2,FALSE))</f>
        <v>0</v>
      </c>
      <c r="CS156" s="90">
        <f>IF(ISNA(VLOOKUP($B156,'[1]1718  Exp_Rev Access'!$F$7:$GK$318,$CS$2,FALSE)),"",VLOOKUP($B156,'[1]1718  Exp_Rev Access'!$F$7:$GK$318,$CS$2,FALSE))</f>
        <v>23001</v>
      </c>
      <c r="CT156" s="90">
        <f>IF(ISNA(VLOOKUP($B156,'[1]1718  Exp_Rev Access'!$F$7:$GK$318,$CT$2,FALSE)),"",VLOOKUP($B156,'[1]1718  Exp_Rev Access'!$F$7:$GK$318,$CT$2,FALSE))</f>
        <v>0</v>
      </c>
      <c r="CU156" s="90">
        <f>IF(ISNA(VLOOKUP($B156,'[1]1718  Exp_Rev Access'!$F$7:$GK$318,$CU$2,FALSE)),"",VLOOKUP($B156,'[1]1718  Exp_Rev Access'!$F$7:$GK$318,$CU$2,FALSE))</f>
        <v>1684537.16</v>
      </c>
      <c r="CV156" s="90">
        <f>IF(ISNA(VLOOKUP($B156,'[1]1718  Exp_Rev Access'!$F$7:$GK$318,$CV$2,FALSE)),"",VLOOKUP($B156,'[1]1718  Exp_Rev Access'!$F$7:$GK$318,$CV$2,FALSE))</f>
        <v>265131.31</v>
      </c>
      <c r="CW156" s="90">
        <f>IF(ISNA(VLOOKUP($B156,'[1]1718  Exp_Rev Access'!$F$7:$GK$318,$CW$2,FALSE)),"",VLOOKUP($B156,'[1]1718  Exp_Rev Access'!$F$7:$GK$318,$CW$2,FALSE))</f>
        <v>0</v>
      </c>
      <c r="CX156" s="90">
        <f>IF(ISNA(VLOOKUP($B156,'[1]1718  Exp_Rev Access'!$F$7:$GK$318,$CX$2,FALSE)),"",VLOOKUP($B156,'[1]1718  Exp_Rev Access'!$F$7:$GK$318,$CX$2,FALSE))</f>
        <v>0</v>
      </c>
      <c r="CY156" s="90">
        <f>IF(ISNA(VLOOKUP($B156,'[1]1718  Exp_Rev Access'!$F$7:$GK$318,$CY$2,FALSE)),"",VLOOKUP($B156,'[1]1718  Exp_Rev Access'!$F$7:$GK$318,$CY$2,FALSE))</f>
        <v>0</v>
      </c>
      <c r="CZ156" s="90">
        <f>IF(ISNA(VLOOKUP($B156,'[1]1718  Exp_Rev Access'!$F$7:$GK$318,$CZ$2,FALSE)),"",VLOOKUP($B156,'[1]1718  Exp_Rev Access'!$F$7:$GK$318,$CZ$2,FALSE))</f>
        <v>0</v>
      </c>
      <c r="DA156" s="90">
        <f>IF(ISNA(VLOOKUP($B156,'[1]1718  Exp_Rev Access'!$F$7:$GK$318,$DA$2,FALSE)),"",VLOOKUP($B156,'[1]1718  Exp_Rev Access'!$F$7:$GK$318,$DA$2,FALSE))</f>
        <v>0</v>
      </c>
      <c r="DB156" s="90">
        <f>IF(ISNA(VLOOKUP($B156,'[1]1718  Exp_Rev Access'!$F$7:$GK$318,$DB$2,FALSE)),"",VLOOKUP($B156,'[1]1718  Exp_Rev Access'!$F$7:$GK$318,$DB$2,FALSE))</f>
        <v>147675.76</v>
      </c>
      <c r="DC156" s="90">
        <f>IF(ISNA(VLOOKUP($B156,'[1]1718  Exp_Rev Access'!$F$7:$GK$318,$DC$2,FALSE)),"",VLOOKUP($B156,'[1]1718  Exp_Rev Access'!$F$7:$GK$318,$DC$2,FALSE))</f>
        <v>0</v>
      </c>
      <c r="DD156" s="90">
        <f>IF(ISNA(VLOOKUP($B156,'[1]1718  Exp_Rev Access'!$F$7:$GK$318,$DD$2,FALSE)),"",VLOOKUP($B156,'[1]1718  Exp_Rev Access'!$F$7:$GK$318,$DD$2,FALSE))</f>
        <v>0</v>
      </c>
      <c r="DE156" s="90">
        <f>IF(ISNA(VLOOKUP($B156,'[1]1718  Exp_Rev Access'!$F$7:$GK$318,$DE$2,FALSE)),"",VLOOKUP($B156,'[1]1718  Exp_Rev Access'!$F$7:$GK$318,$DE$2,FALSE))</f>
        <v>0</v>
      </c>
      <c r="DF156" s="90">
        <f>IF(ISNA(VLOOKUP($B156,'[1]1718  Exp_Rev Access'!$F$7:$GK$318,$DF$2,FALSE)),"",VLOOKUP($B156,'[1]1718  Exp_Rev Access'!$F$7:$GK$318,$DF$2,FALSE))</f>
        <v>0</v>
      </c>
      <c r="DG156" s="90">
        <f>IF(ISNA(VLOOKUP($B156,'[1]1718  Exp_Rev Access'!$F$7:$GK$318,$DG$2,FALSE)),"",VLOOKUP($B156,'[1]1718  Exp_Rev Access'!$F$7:$GK$318,$DG$2,FALSE))</f>
        <v>5505.37</v>
      </c>
      <c r="DH156" s="90">
        <f>IF(ISNA(VLOOKUP($B156,'[1]1718  Exp_Rev Access'!$F$7:$GK$318,$DH$2,FALSE)),"",VLOOKUP($B156,'[1]1718  Exp_Rev Access'!$F$7:$GK$318,$DH$2,FALSE))</f>
        <v>0</v>
      </c>
      <c r="DI156" s="90">
        <f>IF(ISNA(VLOOKUP($B156,'[1]1718  Exp_Rev Access'!$F$7:$GK$318,$DI$2,FALSE)),"",VLOOKUP($B156,'[1]1718  Exp_Rev Access'!$F$7:$GK$318,$DI$2,FALSE))</f>
        <v>1451010.13</v>
      </c>
      <c r="DJ156" s="90">
        <f>IF(ISNA(VLOOKUP($B156,'[1]1718  Exp_Rev Access'!$F$7:$GK$318,$DJ$2,FALSE)),"",VLOOKUP($B156,'[1]1718  Exp_Rev Access'!$F$7:$GK$318,$DJ$2,FALSE))</f>
        <v>0</v>
      </c>
      <c r="DK156" s="90">
        <f>IF(ISNA(VLOOKUP($B156,'[1]1718  Exp_Rev Access'!$F$7:$GK$318,$DK$2,FALSE)),"",VLOOKUP($B156,'[1]1718  Exp_Rev Access'!$F$7:$GK$318,$DK$2,FALSE))</f>
        <v>0</v>
      </c>
      <c r="DL156" s="90">
        <f>IF(ISNA(VLOOKUP($B156,'[1]1718  Exp_Rev Access'!$F$7:$GK$318,$DL$2,FALSE)),"",VLOOKUP($B156,'[1]1718  Exp_Rev Access'!$F$7:$GK$318,$DL$2,FALSE))</f>
        <v>0</v>
      </c>
      <c r="DM156" s="90">
        <f>IF(ISNA(VLOOKUP($B156,'[1]1718  Exp_Rev Access'!$F$7:$GK$318,$DM$2,FALSE)),"",VLOOKUP($B156,'[1]1718  Exp_Rev Access'!$F$7:$GK$318,$DM$2,FALSE))</f>
        <v>0</v>
      </c>
      <c r="DN156" s="90">
        <f>IF(ISNA(VLOOKUP($B156,'[1]1718  Exp_Rev Access'!$F$7:$GK$318,$DN$2,FALSE)),"",VLOOKUP($B156,'[1]1718  Exp_Rev Access'!$F$7:$GK$318,$DN$2,FALSE))</f>
        <v>0</v>
      </c>
      <c r="DO156" s="90">
        <f>IF(ISNA(VLOOKUP($B156,'[1]1718  Exp_Rev Access'!$F$7:$GK$318,$DO$2,FALSE)),"",VLOOKUP($B156,'[1]1718  Exp_Rev Access'!$F$7:$GK$318,$DO$2,FALSE))</f>
        <v>0</v>
      </c>
      <c r="DP156" s="90">
        <f>IF(ISNA(VLOOKUP($B156,'[1]1718  Exp_Rev Access'!$F$7:$GK$318,$DP$2,FALSE)),"",VLOOKUP($B156,'[1]1718  Exp_Rev Access'!$F$7:$GK$318,$DP$2,FALSE))</f>
        <v>0</v>
      </c>
      <c r="DQ156" s="90">
        <f>IF(ISNA(VLOOKUP($B156,'[1]1718  Exp_Rev Access'!$F$7:$GK$318,$DQ$2,FALSE)),"",VLOOKUP($B156,'[1]1718  Exp_Rev Access'!$F$7:$GK$318,$DQ$2,FALSE))</f>
        <v>0</v>
      </c>
      <c r="DR156" s="90">
        <f>IF(ISNA(VLOOKUP($B156,'[1]1718  Exp_Rev Access'!$F$7:$GK$318,$DR$2,FALSE)),"",VLOOKUP($B156,'[1]1718  Exp_Rev Access'!$F$7:$GK$318,$DR$2,FALSE))</f>
        <v>0</v>
      </c>
      <c r="DS156" s="90">
        <f>IF(ISNA(VLOOKUP($B156,'[1]1718  Exp_Rev Access'!$F$7:$GK$318,$DS$2,FALSE)),"",VLOOKUP($B156,'[1]1718  Exp_Rev Access'!$F$7:$GK$318,$DS$2,FALSE))</f>
        <v>0</v>
      </c>
      <c r="DT156" s="90">
        <f>IF(ISNA(VLOOKUP($B156,'[1]1718  Exp_Rev Access'!$F$7:$GK$318,$DT$2,FALSE)),"",VLOOKUP($B156,'[1]1718  Exp_Rev Access'!$F$7:$GK$318,$DT$2,FALSE))</f>
        <v>0</v>
      </c>
      <c r="DU156" s="90">
        <f>IF(ISNA(VLOOKUP($B156,'[1]1718  Exp_Rev Access'!$F$7:$GK$318,$DU$2,FALSE)),"",VLOOKUP($B156,'[1]1718  Exp_Rev Access'!$F$7:$GK$318,$DU$2,FALSE))</f>
        <v>0</v>
      </c>
      <c r="DV156" s="90">
        <f>IF(ISNA(VLOOKUP($B156,'[1]1718  Exp_Rev Access'!$F$7:$GK$318,$DV$2,FALSE)),"",VLOOKUP($B156,'[1]1718  Exp_Rev Access'!$F$7:$GK$318,$DV$2,FALSE))</f>
        <v>0</v>
      </c>
      <c r="DW156" s="90">
        <f>IF(ISNA(VLOOKUP($B156,'[1]1718  Exp_Rev Access'!$F$7:$GK$318,$DW$2,FALSE)),"",VLOOKUP($B156,'[1]1718  Exp_Rev Access'!$F$7:$GK$318,$DW$2,FALSE))</f>
        <v>0</v>
      </c>
      <c r="DX156" s="90">
        <f>IF(ISNA(VLOOKUP($B156,'[1]1718  Exp_Rev Access'!$F$7:$GK$318,$DX$2,FALSE)),"",VLOOKUP($B156,'[1]1718  Exp_Rev Access'!$F$7:$GK$318,$DX$2,FALSE))</f>
        <v>0</v>
      </c>
      <c r="DY156" s="90">
        <f>IF(ISNA(VLOOKUP($B156,'[1]1718  Exp_Rev Access'!$F$7:$GK$318,$DY$2,FALSE)),"",VLOOKUP($B156,'[1]1718  Exp_Rev Access'!$F$7:$GK$318,$DY$2,FALSE))</f>
        <v>0</v>
      </c>
      <c r="DZ156" s="90">
        <f>IF(ISNA(VLOOKUP($B156,'[1]1718  Exp_Rev Access'!$F$7:$GK$318,$DZ$2,FALSE)),"",VLOOKUP($B156,'[1]1718  Exp_Rev Access'!$F$7:$GK$318,$DZ$2,FALSE))</f>
        <v>0</v>
      </c>
      <c r="EA156" s="90">
        <f>IF(ISNA(VLOOKUP($B156,'[1]1718  Exp_Rev Access'!$F$7:$GK$318,$EA$2,FALSE)),"",VLOOKUP($B156,'[1]1718  Exp_Rev Access'!$F$7:$GK$318,$EA$2,FALSE))</f>
        <v>0</v>
      </c>
      <c r="EB156" s="90">
        <f>IF(ISNA(VLOOKUP($B156,'[1]1718  Exp_Rev Access'!$F$7:$GK$318,$EB$2,FALSE)),"",VLOOKUP($B156,'[1]1718  Exp_Rev Access'!$F$7:$GK$318,$EB$2,FALSE))</f>
        <v>0</v>
      </c>
      <c r="EC156" s="90">
        <f>IF(ISNA(VLOOKUP($B156,'[1]1718  Exp_Rev Access'!$F$7:$GK$318,$EC$2,FALSE)),"",VLOOKUP($B156,'[1]1718  Exp_Rev Access'!$F$7:$GK$318,$EC$2,FALSE))</f>
        <v>0</v>
      </c>
      <c r="ED156" s="90">
        <f>IF(ISNA(VLOOKUP($B156,'[1]1718  Exp_Rev Access'!$F$7:$GK$318,$ED$2,FALSE)),"",VLOOKUP($B156,'[1]1718  Exp_Rev Access'!$F$7:$GK$318,$ED$2,FALSE))</f>
        <v>0</v>
      </c>
      <c r="EE156" s="90">
        <f>IF(ISNA(VLOOKUP($B156,'[1]1718  Exp_Rev Access'!$F$7:$GK$318,$EE$2,FALSE)),"",VLOOKUP($B156,'[1]1718  Exp_Rev Access'!$F$7:$GK$318,$EE$2,FALSE))</f>
        <v>0</v>
      </c>
      <c r="EF156" s="90">
        <f>IF(ISNA(VLOOKUP($B156,'[1]1718  Exp_Rev Access'!$F$7:$GK$318,$EF$2,FALSE)),"",VLOOKUP($B156,'[1]1718  Exp_Rev Access'!$F$7:$GK$318,$EF$2,FALSE))</f>
        <v>0</v>
      </c>
      <c r="EG156" s="90">
        <f>IF(ISNA(VLOOKUP($B156,'[1]1718  Exp_Rev Access'!$F$7:$GK$318,$EG$2,FALSE)),"",VLOOKUP($B156,'[1]1718  Exp_Rev Access'!$F$7:$GK$318,$EG$2,FALSE))</f>
        <v>0</v>
      </c>
      <c r="EH156" s="90">
        <f>IF(ISNA(VLOOKUP($B156,'[1]1718  Exp_Rev Access'!$F$7:$GK$318,$EH$2,FALSE)),"",VLOOKUP($B156,'[1]1718  Exp_Rev Access'!$F$7:$GK$318,$EH$2,FALSE))</f>
        <v>0</v>
      </c>
      <c r="EI156" s="90">
        <f>IF(ISNA(VLOOKUP($B156,'[1]1718  Exp_Rev Access'!$F$7:$GK$318,$EI$2,FALSE)),"",VLOOKUP($B156,'[1]1718  Exp_Rev Access'!$F$7:$GK$318,$EI$2,FALSE))</f>
        <v>0</v>
      </c>
      <c r="EJ156" s="90">
        <f>IF(ISNA(VLOOKUP($B156,'[1]1718  Exp_Rev Access'!$F$7:$GK$318,$EJ$2,FALSE)),"",VLOOKUP($B156,'[1]1718  Exp_Rev Access'!$F$7:$GK$318,$EJ$2,FALSE))</f>
        <v>0</v>
      </c>
      <c r="EK156" s="90">
        <f>IF(ISNA(VLOOKUP($B156,'[1]1718  Exp_Rev Access'!$F$7:$GK$318,$EK$2,FALSE)),"",VLOOKUP($B156,'[1]1718  Exp_Rev Access'!$F$7:$GK$318,$EK$2,FALSE))</f>
        <v>0</v>
      </c>
      <c r="EL156" s="90">
        <f>IF(ISNA(VLOOKUP($B156,'[1]1718  Exp_Rev Access'!$F$7:$GK$318,$EL$2,FALSE)),"",VLOOKUP($B156,'[1]1718  Exp_Rev Access'!$F$7:$GK$318,$EL$2,FALSE))</f>
        <v>0</v>
      </c>
      <c r="EM156" s="90">
        <f>IF(ISNA(VLOOKUP($B156,'[1]1718  Exp_Rev Access'!$F$7:$GK$318,$EM$2,FALSE)),"",VLOOKUP($B156,'[1]1718  Exp_Rev Access'!$F$7:$GK$318,$EM$2,FALSE))</f>
        <v>0</v>
      </c>
      <c r="EN156" s="90">
        <f>IF(ISNA(VLOOKUP($B156,'[1]1718  Exp_Rev Access'!$F$7:$GK$318,$EN$2,FALSE)),"",VLOOKUP($B156,'[1]1718  Exp_Rev Access'!$F$7:$GK$318,$EN$2,FALSE))</f>
        <v>0</v>
      </c>
      <c r="EO156" s="90">
        <f>IF(ISNA(VLOOKUP($B156,'[1]1718  Exp_Rev Access'!$F$7:$GK$318,$EO$2,FALSE)),"",VLOOKUP($B156,'[1]1718  Exp_Rev Access'!$F$7:$GK$318,$EO$2,FALSE))</f>
        <v>60199.3</v>
      </c>
      <c r="EP156" s="90">
        <f>IF(ISNA(VLOOKUP($B156,'[1]1718  Exp_Rev Access'!$F$7:$GK$318,$EP$2,FALSE)),"",VLOOKUP($B156,'[1]1718  Exp_Rev Access'!$F$7:$GK$318,$EP$2,FALSE))</f>
        <v>0</v>
      </c>
      <c r="EQ156" s="90">
        <f>IF(ISNA(VLOOKUP($B156,'[1]1718  Exp_Rev Access'!$F$7:$GK$318,$EQ$2,FALSE)),"",VLOOKUP($B156,'[1]1718  Exp_Rev Access'!$F$7:$GK$318,$EQ$2,FALSE))</f>
        <v>0</v>
      </c>
      <c r="ER156" s="90">
        <f>IF(ISNA(VLOOKUP($B156,'[1]1718  Exp_Rev Access'!$F$7:$GK$318,$ER$2,FALSE)),"",VLOOKUP($B156,'[1]1718  Exp_Rev Access'!$F$7:$GK$318,$ER$2,FALSE))</f>
        <v>0</v>
      </c>
      <c r="ES156" s="90">
        <f>IF(ISNA(VLOOKUP($B156,'[1]1718  Exp_Rev Access'!$F$7:$GK$318,$ES$2,FALSE)),"",VLOOKUP($B156,'[1]1718  Exp_Rev Access'!$F$7:$GK$318,$ES$2,FALSE))</f>
        <v>0</v>
      </c>
      <c r="ET156" s="90">
        <f>IF(ISNA(VLOOKUP($B156,'[1]1718  Exp_Rev Access'!$F$7:$GK$318,$ET$2,FALSE)),"",VLOOKUP($B156,'[1]1718  Exp_Rev Access'!$F$7:$GK$318,$ET$2,FALSE))</f>
        <v>14003.89</v>
      </c>
      <c r="EU156" s="90">
        <f>IF(ISNA(VLOOKUP($B156,'[1]1718  Exp_Rev Access'!$F$7:$GK$318,$EU$2,FALSE)),"",VLOOKUP($B156,'[1]1718  Exp_Rev Access'!$F$7:$GK$318,$EU$2,FALSE))</f>
        <v>0</v>
      </c>
      <c r="EV156" s="90">
        <f>IF(ISNA(VLOOKUP($B156,'[1]1718  Exp_Rev Access'!$F$7:$GK$318,$EV$2,FALSE)),"",VLOOKUP($B156,'[1]1718  Exp_Rev Access'!$F$7:$GK$318,$EV$2,FALSE))</f>
        <v>0</v>
      </c>
      <c r="EW156" s="90">
        <f>IF(ISNA(VLOOKUP($B156,'[1]1718  Exp_Rev Access'!$F$7:$GK$318,$EW$2,FALSE)),"",VLOOKUP($B156,'[1]1718  Exp_Rev Access'!$F$7:$GK$318,$EW$2,FALSE))</f>
        <v>0</v>
      </c>
      <c r="EX156" s="90">
        <f>IF(ISNA(VLOOKUP($B156,'[1]1718  Exp_Rev Access'!$F$7:$GK$318,$EX$2,FALSE)),"",VLOOKUP($B156,'[1]1718  Exp_Rev Access'!$F$7:$GK$318,$EX$2,FALSE))</f>
        <v>0</v>
      </c>
      <c r="EY156" s="90">
        <f>IF(ISNA(VLOOKUP($B156,'[1]1718  Exp_Rev Access'!$F$7:$GK$318,$EY$2,FALSE)),"",VLOOKUP($B156,'[1]1718  Exp_Rev Access'!$F$7:$GK$318,$EY$2,FALSE))</f>
        <v>0</v>
      </c>
      <c r="EZ156" s="90">
        <f>IF(ISNA(VLOOKUP($B156,'[1]1718  Exp_Rev Access'!$F$7:$GK$318,$EZ$2,FALSE)),"",VLOOKUP($B156,'[1]1718  Exp_Rev Access'!$F$7:$GK$318,$EZ$2,FALSE))</f>
        <v>0</v>
      </c>
      <c r="FA156" s="90">
        <f>IF(ISNA(VLOOKUP($B156,'[1]1718  Exp_Rev Access'!$F$7:$GK$318,$FA$2,FALSE)),"",VLOOKUP($B156,'[1]1718  Exp_Rev Access'!$F$7:$GK$318,$FA$2,FALSE))</f>
        <v>0</v>
      </c>
      <c r="FB156" s="90">
        <f>IF(ISNA(VLOOKUP($B156,'[1]1718  Exp_Rev Access'!$F$7:$GK$318,$FB$2,FALSE)),"",VLOOKUP($B156,'[1]1718  Exp_Rev Access'!$F$7:$GK$318,$FB$2,FALSE))</f>
        <v>0</v>
      </c>
      <c r="FC156" s="90">
        <f>IF(ISNA(VLOOKUP($B156,'[1]1718  Exp_Rev Access'!$F$7:$GK$318,$FC$2,FALSE)),"",VLOOKUP($B156,'[1]1718  Exp_Rev Access'!$F$7:$GK$318,$FC$2,FALSE))</f>
        <v>0</v>
      </c>
      <c r="FD156" s="90">
        <f>IF(ISNA(VLOOKUP($B156,'[1]1718  Exp_Rev Access'!$F$7:$GK$318,$FD$2,FALSE)),"",VLOOKUP($B156,'[1]1718  Exp_Rev Access'!$F$7:$GK$318,$FD$2,FALSE))</f>
        <v>0</v>
      </c>
      <c r="FE156" s="90">
        <f>IF(ISNA(VLOOKUP($B156,'[1]1718  Exp_Rev Access'!$F$7:$GK$318,$FE$2,FALSE)),"",VLOOKUP($B156,'[1]1718  Exp_Rev Access'!$F$7:$GK$318,$FE$2,FALSE))</f>
        <v>0</v>
      </c>
      <c r="FF156" s="90">
        <f>IF(ISNA(VLOOKUP($B156,'[1]1718  Exp_Rev Access'!$F$7:$GK$318,$FF$2,FALSE)),"",VLOOKUP($B156,'[1]1718  Exp_Rev Access'!$F$7:$GK$318,$FF$2,FALSE))</f>
        <v>0</v>
      </c>
      <c r="FG156" s="90">
        <f>IF(ISNA(VLOOKUP($B156,'[1]1718  Exp_Rev Access'!$F$7:$GK$318,$FG$2,FALSE)),"",VLOOKUP($B156,'[1]1718  Exp_Rev Access'!$F$7:$GK$318,$FG$2,FALSE))</f>
        <v>295134.68</v>
      </c>
      <c r="FH156" s="90">
        <f>IF(ISNA(VLOOKUP($B156,'[1]1718  Exp_Rev Access'!$F$7:$GK$318,$FH$2,FALSE)),"",VLOOKUP($B156,'[1]1718  Exp_Rev Access'!$F$7:$GK$318,$FH$2,FALSE))</f>
        <v>0</v>
      </c>
      <c r="FI156" s="90">
        <f>IF(ISNA(VLOOKUP($B156,'[1]1718  Exp_Rev Access'!$F$7:$GK$318,$FI$2,FALSE)),"",VLOOKUP($B156,'[1]1718  Exp_Rev Access'!$F$7:$GK$318,$FI$2,FALSE))</f>
        <v>50000</v>
      </c>
      <c r="FJ156" s="90">
        <f>IF(ISNA(VLOOKUP($B156,'[1]1718  Exp_Rev Access'!$F$7:$GK$318,$FJ$2,FALSE)),"",VLOOKUP($B156,'[1]1718  Exp_Rev Access'!$F$7:$GK$318,$FJ$2,FALSE))</f>
        <v>0</v>
      </c>
      <c r="FK156" s="90">
        <f>IF(ISNA(VLOOKUP($B156,'[1]1718  Exp_Rev Access'!$F$7:$GK$318,$FK$2,FALSE)),"",VLOOKUP($B156,'[1]1718  Exp_Rev Access'!$F$7:$GK$318,$FK$2,FALSE))</f>
        <v>0</v>
      </c>
      <c r="FL156" s="90">
        <f>IF(ISNA(VLOOKUP($B156,'[1]1718  Exp_Rev Access'!$F$7:$GK$318,$FL$2,FALSE)),"",VLOOKUP($B156,'[1]1718  Exp_Rev Access'!$F$7:$GK$318,$FL$2,FALSE))</f>
        <v>0</v>
      </c>
      <c r="FM156" s="90">
        <f>IF(ISNA(VLOOKUP($B156,'[1]1718  Exp_Rev Access'!$F$7:$GK$318,$FM$2,FALSE)),"",VLOOKUP($B156,'[1]1718  Exp_Rev Access'!$F$7:$GK$318,$FM$2,FALSE))</f>
        <v>0</v>
      </c>
      <c r="FN156" s="90">
        <f>IF(ISNA(VLOOKUP($B156,'[1]1718  Exp_Rev Access'!$F$7:$GK$318,$FN$2,FALSE)),"",VLOOKUP($B156,'[1]1718  Exp_Rev Access'!$F$7:$GK$318,$FN$2,FALSE))</f>
        <v>0</v>
      </c>
      <c r="FO156" s="90">
        <f>IF(ISNA(VLOOKUP($B156,'[1]1718  Exp_Rev Access'!$F$7:$GK$318,$FO$2,FALSE)),"",VLOOKUP($B156,'[1]1718  Exp_Rev Access'!$F$7:$GK$318,$FO$2,FALSE))</f>
        <v>0</v>
      </c>
      <c r="FP156" s="90">
        <f>IF(ISNA(VLOOKUP($B156,'[1]1718  Exp_Rev Access'!$F$7:$GK$318,$FP$2,FALSE)),"",VLOOKUP($B156,'[1]1718  Exp_Rev Access'!$F$7:$GK$318,$FP$2,FALSE))</f>
        <v>0</v>
      </c>
      <c r="FQ156" s="90">
        <f>IF(ISNA(VLOOKUP($B156,'[1]1718  Exp_Rev Access'!$F$7:$GK$318,$FQ$2,FALSE)),"",VLOOKUP($B156,'[1]1718  Exp_Rev Access'!$F$7:$GK$318,$FQ$2,FALSE))</f>
        <v>0</v>
      </c>
      <c r="FR156" s="90">
        <f>IF(ISNA(VLOOKUP($B156,'[1]1718  Exp_Rev Access'!$F$7:$GK$318,$FR$2,FALSE)),"",VLOOKUP($B156,'[1]1718  Exp_Rev Access'!$F$7:$GK$318,$FR$2,FALSE))</f>
        <v>137514.76</v>
      </c>
      <c r="FS156" s="56">
        <f t="shared" si="481"/>
        <v>4755059.3599999994</v>
      </c>
      <c r="FT156" s="92">
        <f t="shared" si="482"/>
        <v>0.1071227184117062</v>
      </c>
      <c r="FU156" s="94">
        <f t="shared" si="483"/>
        <v>1635.36167007721</v>
      </c>
      <c r="FV156" s="95">
        <f>IF(ISNA(VLOOKUP($B156,'[1]1718  Exp_Rev Access'!$F$7:$GK$318,$FV$2,FALSE)),"",VLOOKUP($B156,'[1]1718  Exp_Rev Access'!$F$7:$GK$318,$FV$2,FALSE))</f>
        <v>0</v>
      </c>
      <c r="FW156" s="95">
        <f>IF(ISNA(VLOOKUP($B156,'[1]1718  Exp_Rev Access'!$F$7:$GK$318,$FW$2,FALSE)),"",VLOOKUP($B156,'[1]1718  Exp_Rev Access'!$F$7:$GK$318,$FW$2,FALSE))</f>
        <v>0</v>
      </c>
      <c r="FX156" s="95">
        <f>IF(ISNA(VLOOKUP($B156,'[1]1718  Exp_Rev Access'!$F$7:$GK$318,$FX$2,FALSE)),"",VLOOKUP($B156,'[1]1718  Exp_Rev Access'!$F$7:$GK$318,$FX$2,FALSE))</f>
        <v>0</v>
      </c>
      <c r="FY156" s="95">
        <f>IF(ISNA(VLOOKUP($B156,'[1]1718  Exp_Rev Access'!$F$7:$GK$318,$FY$2,FALSE)),"",VLOOKUP($B156,'[1]1718  Exp_Rev Access'!$F$7:$GK$318,$FY$2,FALSE))</f>
        <v>0</v>
      </c>
      <c r="FZ156" s="95">
        <f>IF(ISNA(VLOOKUP($B156,'[1]1718  Exp_Rev Access'!$F$7:$GK$318,$FZ$2,FALSE)),"",VLOOKUP($B156,'[1]1718  Exp_Rev Access'!$F$7:$GK$318,$FZ$2,FALSE))</f>
        <v>0</v>
      </c>
      <c r="GA156" s="95">
        <f>IF(ISNA(VLOOKUP($B156,'[1]1718  Exp_Rev Access'!$F$7:$GK$318,$GA$2,FALSE)),"",VLOOKUP($B156,'[1]1718  Exp_Rev Access'!$F$7:$GK$318,$GA$2,FALSE))</f>
        <v>0</v>
      </c>
      <c r="GB156" s="95">
        <f>IF(ISNA(VLOOKUP($B156,'[1]1718  Exp_Rev Access'!$F$7:$GK$318,$GB$2,FALSE)),"",VLOOKUP($B156,'[1]1718  Exp_Rev Access'!$F$7:$GK$318,$GB$2,FALSE))</f>
        <v>0</v>
      </c>
      <c r="GC156" s="95">
        <f>IF(ISNA(VLOOKUP($B156,'[1]1718  Exp_Rev Access'!$F$7:$GK$318,$GC$2,FALSE)),"",VLOOKUP($B156,'[1]1718  Exp_Rev Access'!$F$7:$GK$318,$GC$2,FALSE))</f>
        <v>0</v>
      </c>
      <c r="GD156" s="95">
        <f>IF(ISNA(VLOOKUP($B156,'[1]1718  Exp_Rev Access'!$F$7:$GK$318,$GD$2,FALSE)),"",VLOOKUP($B156,'[1]1718  Exp_Rev Access'!$F$7:$GK$318,$GD$2,FALSE))</f>
        <v>99924.17</v>
      </c>
      <c r="GE156" s="95">
        <f>IF(ISNA(VLOOKUP($B156,'[1]1718  Exp_Rev Access'!$F$7:$GK$318,$GE$2,FALSE)),"",VLOOKUP($B156,'[1]1718  Exp_Rev Access'!$F$7:$GK$318,$GE$2,FALSE))</f>
        <v>0</v>
      </c>
      <c r="GF156" s="95">
        <f>IF(ISNA(VLOOKUP($B156,'[1]1718  Exp_Rev Access'!$F$7:$GK$318,$GF$2,FALSE)),"",VLOOKUP($B156,'[1]1718  Exp_Rev Access'!$F$7:$GK$318,$GF$2,FALSE))</f>
        <v>0</v>
      </c>
      <c r="GG156" s="95">
        <f>IF(ISNA(VLOOKUP($B156,'[1]1718  Exp_Rev Access'!$F$7:$GK$318,$GG$2,FALSE)),"",VLOOKUP($B156,'[1]1718  Exp_Rev Access'!$F$7:$GK$318,$GG$2,FALSE))</f>
        <v>0</v>
      </c>
      <c r="GH156" s="95">
        <f>IF(ISNA(VLOOKUP($B156,'[1]1718  Exp_Rev Access'!$F$7:$GK$318,$GH$2,FALSE)),"",VLOOKUP($B156,'[1]1718  Exp_Rev Access'!$F$7:$GK$318,$GH$2,FALSE))</f>
        <v>0</v>
      </c>
      <c r="GI156" s="95">
        <f>IF(ISNA(VLOOKUP($B156,'[1]1718  Exp_Rev Access'!$F$7:$GK$318,$GI$2,FALSE)),"",VLOOKUP($B156,'[1]1718  Exp_Rev Access'!$F$7:$GK$318,$GI$2,FALSE))</f>
        <v>0</v>
      </c>
      <c r="GJ156" s="95">
        <f>IF(ISNA(VLOOKUP($B156,'[1]1718  Exp_Rev Access'!$F$7:$GK$318,$GJ$2,FALSE)),"",VLOOKUP($B156,'[1]1718  Exp_Rev Access'!$F$7:$GK$318,$GJ$2,FALSE))</f>
        <v>0</v>
      </c>
      <c r="GK156" s="95">
        <f>IF(ISNA(VLOOKUP($B156,'[1]1718  Exp_Rev Access'!$F$7:$GK$318,$GK$2,FALSE)),"",VLOOKUP($B156,'[1]1718  Exp_Rev Access'!$F$7:$GK$318,$GK$2,FALSE))</f>
        <v>931.11</v>
      </c>
      <c r="GL156" s="95">
        <f>IF(ISNA(VLOOKUP($B156,'[1]1718  Exp_Rev Access'!$F$7:$GK$318,$GL$2,FALSE)),"",VLOOKUP($B156,'[1]1718  Exp_Rev Access'!$F$7:$GK$318,$GL$2,FALSE))</f>
        <v>0</v>
      </c>
      <c r="GM156" s="95">
        <f>IF(ISNA(VLOOKUP($B156,'[1]1718  Exp_Rev Access'!$F$7:$GK$318,$GM$2,FALSE)),"",VLOOKUP($B156,'[1]1718  Exp_Rev Access'!$F$7:$GK$318,$GM$2,FALSE))</f>
        <v>0</v>
      </c>
      <c r="GN156" s="95">
        <f>IF(ISNA(VLOOKUP($B156,'[1]1718  Exp_Rev Access'!$F$7:$GK$318,$GN$2,FALSE)),"",VLOOKUP($B156,'[1]1718  Exp_Rev Access'!$F$7:$GK$318,$GN$2,FALSE))</f>
        <v>0</v>
      </c>
      <c r="GO156" s="95">
        <f>IF(ISNA(VLOOKUP($B156,'[1]1718  Exp_Rev Access'!$F$7:$GK$318,$GO$2,FALSE)),"",VLOOKUP($B156,'[1]1718  Exp_Rev Access'!$F$7:$GK$318,$GO$2,FALSE))</f>
        <v>0</v>
      </c>
      <c r="GP156" s="95">
        <f>IF(ISNA(VLOOKUP($B156,'[1]1718  Exp_Rev Access'!$F$7:$GK$318,$GP$2,FALSE)),"",VLOOKUP($B156,'[1]1718  Exp_Rev Access'!$F$7:$GK$318,$GP$2,FALSE))</f>
        <v>0</v>
      </c>
      <c r="GQ156" s="95">
        <f>IF(ISNA(VLOOKUP($B156,'[1]1718  Exp_Rev Access'!$F$7:$GK$318,$GQ$2,FALSE)),"",VLOOKUP($B156,'[1]1718  Exp_Rev Access'!$F$7:$GK$318,$GQ$2,FALSE))</f>
        <v>0</v>
      </c>
      <c r="GR156" s="95">
        <f>IF(ISNA(VLOOKUP($B156,'[1]1718  Exp_Rev Access'!$F$7:$GK$318,$GR$2,FALSE)),"",VLOOKUP($B156,'[1]1718  Exp_Rev Access'!$F$7:$GK$318,$GR$2,FALSE))</f>
        <v>0</v>
      </c>
      <c r="GS156" s="95">
        <f>IF(ISNA(VLOOKUP($B156,'[1]1718  Exp_Rev Access'!$F$7:$GK$318,$GS$2,FALSE)),"",VLOOKUP($B156,'[1]1718  Exp_Rev Access'!$F$7:$GK$318,$GS$2,FALSE))</f>
        <v>0</v>
      </c>
      <c r="GT156" s="95">
        <f>IF(ISNA(VLOOKUP($B156,'[1]1718  Exp_Rev Access'!$F$7:$GK$318,$GT$2,FALSE)),"",VLOOKUP($B156,'[1]1718  Exp_Rev Access'!$F$7:$GK$318,$GT$2,FALSE))</f>
        <v>0</v>
      </c>
      <c r="GU156" s="56">
        <f t="shared" si="484"/>
        <v>100855.28</v>
      </c>
      <c r="GV156" s="92">
        <f t="shared" si="485"/>
        <v>2.2720834676969808E-3</v>
      </c>
      <c r="GW156" s="96">
        <f t="shared" si="486"/>
        <v>34.686183000017195</v>
      </c>
    </row>
    <row r="157" spans="1:222" x14ac:dyDescent="0.3">
      <c r="A157" s="73"/>
      <c r="B157" s="88" t="s">
        <v>392</v>
      </c>
      <c r="C157" s="89" t="s">
        <v>393</v>
      </c>
      <c r="D157" s="75">
        <f>IF(ISNA(VLOOKUP($B157,'[1]1718 enrollment_Rev_Exp by size'!$A$7:H494,3,FALSE)),"",VLOOKUP($B157,'[1]1718 enrollment_Rev_Exp by size'!$A$7:$G$350,3,FALSE))</f>
        <v>3399.1700000000005</v>
      </c>
      <c r="E157" s="76">
        <f>IF(ISNA(VLOOKUP($B157,'[1]1718 enrollment_Rev_Exp by size'!$A$7:I494,5,FALSE)),"",VLOOKUP($B157,'[1]1718 enrollment_Rev_Exp by size'!$A$7:$G$350,5,FALSE))</f>
        <v>40875148.140000001</v>
      </c>
      <c r="F157" s="70">
        <f t="shared" si="468"/>
        <v>40875148.140000001</v>
      </c>
      <c r="G157" s="70">
        <f t="shared" si="469"/>
        <v>0</v>
      </c>
      <c r="H157" s="90">
        <f>IF(ISNA(VLOOKUP($B157,'[1]1718  Exp_Rev Access'!$F$7:$GK$318,3,FALSE)),"",VLOOKUP($B157,'[1]1718  Exp_Rev Access'!$F$7:$GK$318,3,FALSE))</f>
        <v>8835761.4100000001</v>
      </c>
      <c r="I157" s="90">
        <f>IF(ISNA(VLOOKUP($B157,'[1]1718  Exp_Rev Access'!$F$7:$GK$318,4,FALSE)),"",VLOOKUP($B157,'[1]1718  Exp_Rev Access'!$F$7:$GK$318,4,FALSE))</f>
        <v>0</v>
      </c>
      <c r="J157" s="90">
        <f>IF(ISNA(VLOOKUP($B157,'[1]1718  Exp_Rev Access'!$F$7:$GK$318,5,FALSE)),"",VLOOKUP($B157,'[1]1718  Exp_Rev Access'!$F$7:$GK$318,5,FALSE))</f>
        <v>0</v>
      </c>
      <c r="K157" s="90">
        <f>IF(ISNA(VLOOKUP($B157,'[1]1718  Exp_Rev Access'!$F$7:$GK$318,6,FALSE)),"-",VLOOKUP($B157,'[1]1718  Exp_Rev Access'!$F$7:$GK$318,6,FALSE))</f>
        <v>35781.18</v>
      </c>
      <c r="L157" s="90">
        <f>IF(ISNA(VLOOKUP($B157,'[1]1718  Exp_Rev Access'!$F$7:$GK$318,7,FALSE)),"",VLOOKUP($B157,'[1]1718  Exp_Rev Access'!$F$7:$GK$318,7,FALSE))</f>
        <v>0</v>
      </c>
      <c r="M157" s="90">
        <f>IF(ISNA(VLOOKUP($B157,'[1]1718  Exp_Rev Access'!$F$7:$GK$318,8,FALSE)),"",VLOOKUP($B157,'[1]1718  Exp_Rev Access'!$F$7:$GK$318,8,FALSE))</f>
        <v>0</v>
      </c>
      <c r="N157" s="56">
        <f t="shared" si="470"/>
        <v>8871542.5899999999</v>
      </c>
      <c r="O157" s="91">
        <f t="shared" si="471"/>
        <v>0.21704001070808107</v>
      </c>
      <c r="P157" s="56">
        <f t="shared" si="472"/>
        <v>2609.9143585051643</v>
      </c>
      <c r="Q157" s="90">
        <f>IF(ISNA(VLOOKUP($B157,'[1]1718  Exp_Rev Access'!$F$7:$GK$318,10,FALSE)),"",VLOOKUP($B157,'[1]1718  Exp_Rev Access'!$F$7:$GK$318,10,FALSE))</f>
        <v>72084</v>
      </c>
      <c r="R157" s="90">
        <f>IF(ISNA(VLOOKUP($B157,'[1]1718  Exp_Rev Access'!$F$7:$GK$318,11,FALSE)),"",VLOOKUP($B157,'[1]1718  Exp_Rev Access'!$F$7:$GK$318,11,FALSE))</f>
        <v>0</v>
      </c>
      <c r="S157" s="90">
        <f>IF(ISNA(VLOOKUP($B157,'[1]1718  Exp_Rev Access'!$F$7:$GK$318,12,FALSE)),"",VLOOKUP($B157,'[1]1718  Exp_Rev Access'!$F$7:$GK$318,12,FALSE))</f>
        <v>0</v>
      </c>
      <c r="T157" s="90">
        <f>IF(ISNA(VLOOKUP($B157,'[1]1718  Exp_Rev Access'!$F$7:$GK$318,13,FALSE)),"",VLOOKUP($B157,'[1]1718  Exp_Rev Access'!$F$7:$GK$318,13,FALSE))</f>
        <v>0</v>
      </c>
      <c r="U157" s="90">
        <f>IF(ISNA(VLOOKUP($B157,'[1]1718  Exp_Rev Access'!$F$7:$GK$318,14,FALSE)),"",VLOOKUP($B157,'[1]1718  Exp_Rev Access'!$F$7:$GK$318,14,FALSE))</f>
        <v>0</v>
      </c>
      <c r="V157" s="90">
        <f>IF(ISNA(VLOOKUP($B157,'[1]1718  Exp_Rev Access'!$F$7:$GK$318,15,FALSE)),"",VLOOKUP($B157,'[1]1718  Exp_Rev Access'!$F$7:$GK$318,15,FALSE))</f>
        <v>4040</v>
      </c>
      <c r="W157" s="90">
        <f>IF(ISNA(VLOOKUP($B157,'[1]1718  Exp_Rev Access'!$F$7:$GK$318,16,FALSE)),"",VLOOKUP($B157,'[1]1718  Exp_Rev Access'!$F$7:$GK$318,16,FALSE))</f>
        <v>0</v>
      </c>
      <c r="X157" s="90">
        <f>IF(ISNA(VLOOKUP($B157,'[1]1718  Exp_Rev Access'!$F$7:$GK$318,17,FALSE)),"",VLOOKUP($B157,'[1]1718  Exp_Rev Access'!$F$7:$GK$318,17,FALSE))</f>
        <v>502142.12</v>
      </c>
      <c r="Y157" s="90">
        <f>IF(ISNA(VLOOKUP($B157,'[1]1718  Exp_Rev Access'!$F$7:$GK$318,18,FALSE)),"",VLOOKUP($B157,'[1]1718  Exp_Rev Access'!$F$7:$GK$318,18,FALSE))</f>
        <v>660228.97</v>
      </c>
      <c r="Z157" s="90">
        <f>IF(ISNA(VLOOKUP($B157,'[1]1718  Exp_Rev Access'!$F$7:$GK$318,19,FALSE)),"",VLOOKUP($B157,'[1]1718  Exp_Rev Access'!$F$7:$GK$318,19,FALSE))</f>
        <v>0</v>
      </c>
      <c r="AA157" s="90">
        <f>IF(ISNA(VLOOKUP($B157,'[1]1718  Exp_Rev Access'!$F$7:$GK$318,20,FALSE)),"",VLOOKUP($B157,'[1]1718  Exp_Rev Access'!$F$7:$GK$318,20,FALSE))</f>
        <v>0</v>
      </c>
      <c r="AB157" s="90">
        <f>IF(ISNA(VLOOKUP($B157,'[1]1718  Exp_Rev Access'!$F$7:$GK$318,21,FALSE)),"",VLOOKUP($B157,'[1]1718  Exp_Rev Access'!$F$7:$GK$318,21,FALSE))</f>
        <v>0</v>
      </c>
      <c r="AC157" s="90">
        <f>IF(ISNA(VLOOKUP($B157,'[1]1718  Exp_Rev Access'!$F$7:$GK$318,22,FALSE)),"",VLOOKUP($B157,'[1]1718  Exp_Rev Access'!$F$7:$GK$318,22,FALSE))</f>
        <v>0</v>
      </c>
      <c r="AD157" s="90">
        <f>IF(ISNA(VLOOKUP($B157,'[1]1718  Exp_Rev Access'!$F$7:$GK$318,23,FALSE)),"",VLOOKUP($B157,'[1]1718  Exp_Rev Access'!$F$7:$GK$318,23,FALSE))</f>
        <v>699139.7</v>
      </c>
      <c r="AE157" s="90">
        <f>IF(ISNA(VLOOKUP($B157,'[1]1718  Exp_Rev Access'!$F$7:$GK$318,24,FALSE)),"",VLOOKUP($B157,'[1]1718  Exp_Rev Access'!$F$7:$GK$318,24,FALSE))</f>
        <v>86680.69</v>
      </c>
      <c r="AF157" s="90">
        <f>IF(ISNA(VLOOKUP($B157,'[1]1718  Exp_Rev Access'!$F$7:$GK$318,25,FALSE)),"",VLOOKUP($B157,'[1]1718  Exp_Rev Access'!$F$7:$GK$318,25,FALSE))</f>
        <v>0</v>
      </c>
      <c r="AG157" s="90">
        <f>IF(ISNA(VLOOKUP($B157,'[1]1718  Exp_Rev Access'!$F$7:$GK$318,26,FALSE)),"",VLOOKUP($B157,'[1]1718  Exp_Rev Access'!$F$7:$GK$318,26,FALSE))</f>
        <v>306192.76</v>
      </c>
      <c r="AH157" s="90">
        <f>IF(ISNA(VLOOKUP($B157,'[1]1718  Exp_Rev Access'!$F$7:$GK$318,27,FALSE)),"",VLOOKUP($B157,'[1]1718  Exp_Rev Access'!$F$7:$GK$318,27,FALSE))</f>
        <v>3229.21</v>
      </c>
      <c r="AI157" s="90">
        <f>IF(ISNA(VLOOKUP($B157,'[1]1718  Exp_Rev Access'!$F$7:$GK$318,28,FALSE)),"",VLOOKUP($B157,'[1]1718  Exp_Rev Access'!$F$7:$GK$318,28,FALSE))</f>
        <v>171232.67</v>
      </c>
      <c r="AJ157" s="90">
        <f>IF(ISNA(VLOOKUP($B157,'[1]1718  Exp_Rev Access'!$F$7:$GK$318,29,FALSE)),"",VLOOKUP($B157,'[1]1718  Exp_Rev Access'!$F$7:$GK$318,29,FALSE))</f>
        <v>0</v>
      </c>
      <c r="AK157" s="90">
        <f>IF(ISNA(VLOOKUP($B157,'[1]1718  Exp_Rev Access'!$F$7:$GK$318,30,FALSE)),"",VLOOKUP($B157,'[1]1718  Exp_Rev Access'!$F$7:$GK$318,30,FALSE))</f>
        <v>31220.37</v>
      </c>
      <c r="AL157" s="90">
        <f>IF(ISNA(VLOOKUP($B157,'[1]1718  Exp_Rev Access'!$F$7:$GK$318,31,FALSE)),"",VLOOKUP($B157,'[1]1718  Exp_Rev Access'!$F$7:$GK$318,31,FALSE))</f>
        <v>0</v>
      </c>
      <c r="AM157" s="56">
        <f t="shared" si="473"/>
        <v>2536190.4899999998</v>
      </c>
      <c r="AN157" s="92">
        <f t="shared" si="474"/>
        <v>6.2047248888576129E-2</v>
      </c>
      <c r="AO157" s="71">
        <f t="shared" si="475"/>
        <v>746.12052059767518</v>
      </c>
      <c r="AP157" s="90">
        <f>IF(ISNA(VLOOKUP($B157,'[1]1718  Exp_Rev Access'!$F$7:$GK$318,33,FALSE)),"",VLOOKUP($B157,'[1]1718  Exp_Rev Access'!$F$7:$GK$318,33,FALSE))</f>
        <v>22581844.640000001</v>
      </c>
      <c r="AQ157" s="90">
        <f>IF(ISNA(VLOOKUP($B157,'[1]1718  Exp_Rev Access'!$F$7:$GK$318,34,FALSE)),"",VLOOKUP($B157,'[1]1718  Exp_Rev Access'!$F$7:$GK$318,34,FALSE))</f>
        <v>453415.92</v>
      </c>
      <c r="AR157" s="90">
        <f>IF(ISNA(VLOOKUP($B157,'[1]1718  Exp_Rev Access'!$F$7:$GK$318,35,FALSE)),"",VLOOKUP($B157,'[1]1718  Exp_Rev Access'!$F$7:$GK$318,35,FALSE))</f>
        <v>0</v>
      </c>
      <c r="AS157" s="90">
        <f>IF(ISNA(VLOOKUP($B157,'[1]1718  Exp_Rev Access'!$F$7:$GK$318,36,FALSE)),"",VLOOKUP($B157,'[1]1718  Exp_Rev Access'!$F$7:$GK$318,36,FALSE))</f>
        <v>108136.05</v>
      </c>
      <c r="AT157" s="90">
        <f>IF(ISNA(VLOOKUP($B157,'[1]1718  Exp_Rev Access'!$F$7:$GK$318,37,FALSE)),"",VLOOKUP($B157,'[1]1718  Exp_Rev Access'!$F$7:$GK$318,37,FALSE))</f>
        <v>0</v>
      </c>
      <c r="AU157" s="56">
        <f t="shared" si="476"/>
        <v>23143396.610000003</v>
      </c>
      <c r="AV157" s="93">
        <f t="shared" si="477"/>
        <v>0.56619725341991145</v>
      </c>
      <c r="AW157" s="56">
        <f t="shared" si="478"/>
        <v>6808.5434414871861</v>
      </c>
      <c r="AX157" s="90">
        <f>IF(ISNA(VLOOKUP($B157,'[1]1718  Exp_Rev Access'!$F$7:$GK$318,39,FALSE)),"",VLOOKUP($B157,'[1]1718  Exp_Rev Access'!$F$7:$GK$318,39,FALSE))</f>
        <v>0</v>
      </c>
      <c r="AY157" s="90">
        <f>IF(ISNA(VLOOKUP($B157,'[1]1718  Exp_Rev Access'!$F$7:$GK$318,40,FALSE)),"",VLOOKUP($B157,'[1]1718  Exp_Rev Access'!$F$7:$GK$318,40,FALSE))</f>
        <v>2305551.92</v>
      </c>
      <c r="AZ157" s="90">
        <f>IF(ISNA(VLOOKUP($B157,'[1]1718  Exp_Rev Access'!$F$7:$GK$318,41,FALSE)),"",VLOOKUP($B157,'[1]1718  Exp_Rev Access'!$F$7:$GK$318,41,FALSE))</f>
        <v>283999.65000000002</v>
      </c>
      <c r="BA157" s="90">
        <f>IF(ISNA(VLOOKUP($B157,'[1]1718  Exp_Rev Access'!$F$7:$GK$318,42,FALSE)),"",VLOOKUP($B157,'[1]1718  Exp_Rev Access'!$F$7:$GK$318,42,FALSE))</f>
        <v>0</v>
      </c>
      <c r="BB157" s="90">
        <f>IF(ISNA(VLOOKUP($B157,'[1]1718  Exp_Rev Access'!$F$7:$GK$318,43,FALSE)),"",VLOOKUP($B157,'[1]1718  Exp_Rev Access'!$F$7:$GK$318,43,FALSE))</f>
        <v>0</v>
      </c>
      <c r="BC157" s="90">
        <f>IF(ISNA(VLOOKUP($B157,'[1]1718  Exp_Rev Access'!$F$7:$GK$318,44,FALSE)),"",VLOOKUP($B157,'[1]1718  Exp_Rev Access'!$F$7:$GK$318,44,FALSE))</f>
        <v>253016.91</v>
      </c>
      <c r="BD157" s="90">
        <f>IF(ISNA(VLOOKUP($B157,'[1]1718  Exp_Rev Access'!$F$7:$GK$318,45,FALSE)),"",VLOOKUP($B157,'[1]1718  Exp_Rev Access'!$F$7:$GK$318,45,FALSE))</f>
        <v>0</v>
      </c>
      <c r="BE157" s="90">
        <f>IF(ISNA(VLOOKUP($B157,'[1]1718  Exp_Rev Access'!$F$7:$GK$318,46,FALSE)),"",VLOOKUP($B157,'[1]1718  Exp_Rev Access'!$F$7:$GK$318,46,FALSE))</f>
        <v>132609.34</v>
      </c>
      <c r="BF157" s="90">
        <f>IF(ISNA(VLOOKUP($B157,'[1]1718  Exp_Rev Access'!$F$7:$GK$318,47,FALSE)),"",VLOOKUP($B157,'[1]1718  Exp_Rev Access'!$F$7:$GK$318,47,FALSE))</f>
        <v>0</v>
      </c>
      <c r="BG157" s="90">
        <f>IF(ISNA(VLOOKUP($B157,'[1]1718  Exp_Rev Access'!$F$7:$GK$318,48,FALSE)),"",VLOOKUP($B157,'[1]1718  Exp_Rev Access'!$F$7:$GK$318,48,FALSE))</f>
        <v>190580.06</v>
      </c>
      <c r="BH157" s="90">
        <f>IF(ISNA(VLOOKUP($B157,'[1]1718  Exp_Rev Access'!$F$7:$GK$318,49,FALSE)),"",VLOOKUP($B157,'[1]1718  Exp_Rev Access'!$F$7:$GK$318,49,FALSE))</f>
        <v>75034.759999999995</v>
      </c>
      <c r="BI157" s="90">
        <f>IF(ISNA(VLOOKUP($B157,'[1]1718  Exp_Rev Access'!$F$7:$GK$318,50,FALSE)),"",VLOOKUP($B157,'[1]1718  Exp_Rev Access'!$F$7:$GK$318,50,FALSE))</f>
        <v>0</v>
      </c>
      <c r="BJ157" s="90">
        <f>IF(ISNA(VLOOKUP($B157,'[1]1718  Exp_Rev Access'!$F$7:$GK$318,51,FALSE)),"",VLOOKUP($B157,'[1]1718  Exp_Rev Access'!$F$7:$GK$318,51,FALSE))</f>
        <v>5256.79</v>
      </c>
      <c r="BK157" s="90">
        <f>IF(ISNA(VLOOKUP($B157,'[1]1718  Exp_Rev Access'!$F$7:$GK$318,52,FALSE)),"",VLOOKUP($B157,'[1]1718  Exp_Rev Access'!$F$7:$GK$318,52,FALSE))</f>
        <v>1904053.04</v>
      </c>
      <c r="BL157" s="90">
        <f>IF(ISNA(VLOOKUP($B157,'[1]1718  Exp_Rev Access'!$F$7:$GK$318,53,FALSE)),"",VLOOKUP($B157,'[1]1718  Exp_Rev Access'!$F$7:$GK$318,53,FALSE))</f>
        <v>0</v>
      </c>
      <c r="BM157" s="90">
        <f>IF(ISNA(VLOOKUP($B157,'[1]1718  Exp_Rev Access'!$F$7:$GK$318,54,FALSE)),"",VLOOKUP($B157,'[1]1718  Exp_Rev Access'!$F$7:$GK$318,54,FALSE))</f>
        <v>0</v>
      </c>
      <c r="BN157" s="90">
        <f>IF(ISNA(VLOOKUP($B157,'[1]1718  Exp_Rev Access'!$F$7:$GK$318,55,FALSE)),"",VLOOKUP($B157,'[1]1718  Exp_Rev Access'!$F$7:$GK$318,55,FALSE))</f>
        <v>0</v>
      </c>
      <c r="BO157" s="90">
        <f>IF(ISNA(VLOOKUP($B157,'[1]1718  Exp_Rev Access'!$F$7:$GK$318,56,FALSE)),"",VLOOKUP($B157,'[1]1718  Exp_Rev Access'!$F$7:$GK$318,56,FALSE))</f>
        <v>0</v>
      </c>
      <c r="BP157" s="90">
        <f>IF(ISNA(VLOOKUP($B157,'[1]1718  Exp_Rev Access'!$F$7:$GK$318,57,FALSE)),"",VLOOKUP($B157,'[1]1718  Exp_Rev Access'!$F$7:$GK$318,57,FALSE))</f>
        <v>0</v>
      </c>
      <c r="BQ157" s="90">
        <f>IF(ISNA(VLOOKUP($B157,'[1]1718  Exp_Rev Access'!$F$7:$GK$318,58,FALSE)),"",VLOOKUP($B157,'[1]1718  Exp_Rev Access'!$F$7:$GK$318,58,FALSE))</f>
        <v>0</v>
      </c>
      <c r="BR157" s="90">
        <f>IF(ISNA(VLOOKUP($B157,'[1]1718  Exp_Rev Access'!$F$7:$GK$318,59,FALSE)),"",VLOOKUP($B157,'[1]1718  Exp_Rev Access'!$F$7:$GK$318,59,FALSE))</f>
        <v>0</v>
      </c>
      <c r="BS157" s="90">
        <f>IF(ISNA(VLOOKUP($B157,'[1]1718  Exp_Rev Access'!$F$7:$GK$318,60,FALSE)),"",VLOOKUP($B157,'[1]1718  Exp_Rev Access'!$F$7:$GK$318,60,FALSE))</f>
        <v>0</v>
      </c>
      <c r="BT157" s="90">
        <f>IF(ISNA(VLOOKUP($B157,'[1]1718  Exp_Rev Access'!$F$7:$GK$318,61,FALSE)),"",VLOOKUP($B157,'[1]1718  Exp_Rev Access'!$F$7:$GK$318,61,FALSE))</f>
        <v>0</v>
      </c>
      <c r="BU157" s="90">
        <f>IF(ISNA(VLOOKUP($B157,'[1]1718  Exp_Rev Access'!$F$7:$GK$318,62,FALSE)),"",VLOOKUP($B157,'[1]1718  Exp_Rev Access'!$F$7:$GK$318,62,FALSE))</f>
        <v>0</v>
      </c>
      <c r="BV157" s="56">
        <f t="shared" si="449"/>
        <v>5150102.47</v>
      </c>
      <c r="BW157" s="92">
        <f t="shared" si="479"/>
        <v>0.12599593406635662</v>
      </c>
      <c r="BX157" s="71">
        <f t="shared" si="480"/>
        <v>1515.1058846718461</v>
      </c>
      <c r="BY157" s="90">
        <f>IF(ISNA(VLOOKUP($B157,'[1]1718  Exp_Rev Access'!$F$7:$GK$318,64,FALSE)),"",VLOOKUP($B157,'[1]1718  Exp_Rev Access'!$F$7:$GK$318,64,FALSE))</f>
        <v>0</v>
      </c>
      <c r="BZ157" s="90">
        <f>IF(ISNA(VLOOKUP($B157,'[1]1718  Exp_Rev Access'!$F$7:$GK$318,65,FALSE)),"",VLOOKUP($B157,'[1]1718  Exp_Rev Access'!$F$7:$GK$318,65,FALSE))</f>
        <v>0</v>
      </c>
      <c r="CA157" s="90">
        <f>IF(ISNA(VLOOKUP($B157,'[1]1718  Exp_Rev Access'!$F$7:$GK$318,66,FALSE)),"",VLOOKUP($B157,'[1]1718  Exp_Rev Access'!$F$7:$GK$318,66,FALSE))</f>
        <v>0</v>
      </c>
      <c r="CB157" s="90">
        <f>IF(ISNA(VLOOKUP($B157,'[1]1718  Exp_Rev Access'!$F$7:$GK$318,67,FALSE)),"",VLOOKUP($B157,'[1]1718  Exp_Rev Access'!$F$7:$GK$318,67,FALSE))</f>
        <v>0</v>
      </c>
      <c r="CC157" s="90">
        <f>IF(ISNA(VLOOKUP($B157,'[1]1718  Exp_Rev Access'!$F$7:$GK$318,68,FALSE)),"",VLOOKUP($B157,'[1]1718  Exp_Rev Access'!$F$7:$GK$318,68,FALSE))</f>
        <v>2210.79</v>
      </c>
      <c r="CD157" s="90">
        <f>IF(ISNA(VLOOKUP($B157,'[1]1718  Exp_Rev Access'!$F$7:$GK$318,69,FALSE)),"",VLOOKUP($B157,'[1]1718  Exp_Rev Access'!$F$7:$GK$318,69,FALSE))</f>
        <v>0</v>
      </c>
      <c r="CE157" s="56">
        <f t="shared" si="437"/>
        <v>2210.79</v>
      </c>
      <c r="CF157" s="92">
        <f t="shared" si="450"/>
        <v>5.4086409483530251E-5</v>
      </c>
      <c r="CG157" s="78">
        <f t="shared" si="451"/>
        <v>0.65039112489225304</v>
      </c>
      <c r="CH157" s="90">
        <f>IF(ISNA(VLOOKUP($B157,'[1]1718  Exp_Rev Access'!$F$7:$GK$318,$CH$2,FALSE)),"",VLOOKUP($B157,'[1]1718  Exp_Rev Access'!$F$7:$GK$318,$CH$2,FALSE))</f>
        <v>0</v>
      </c>
      <c r="CI157" s="90">
        <f>IF(ISNA(VLOOKUP($B157,'[1]1718  Exp_Rev Access'!$F$7:$GK$318,$CI$2,FALSE)),"",VLOOKUP($B157,'[1]1718  Exp_Rev Access'!$F$7:$GK$318,$CI$2,FALSE))</f>
        <v>0</v>
      </c>
      <c r="CJ157" s="90">
        <f>IF(ISNA(VLOOKUP($B157,'[1]1718  Exp_Rev Access'!$F$7:$GK$318,$CJ$2,FALSE)),"",VLOOKUP($B157,'[1]1718  Exp_Rev Access'!$F$7:$GK$318,$CJ$2,FALSE))</f>
        <v>0</v>
      </c>
      <c r="CK157" s="90">
        <f>IF(ISNA(VLOOKUP($B157,'[1]1718  Exp_Rev Access'!$F$7:$GK$318,$CK$2,FALSE)),"",VLOOKUP($B157,'[1]1718  Exp_Rev Access'!$F$7:$GK$318,$CK$2,FALSE))</f>
        <v>0</v>
      </c>
      <c r="CL157" s="90">
        <f>IF(ISNA(VLOOKUP($B157,'[1]1718  Exp_Rev Access'!$F$7:$GK$318,$CL$2,FALSE)),"",VLOOKUP($B157,'[1]1718  Exp_Rev Access'!$F$7:$GK$318,$CL$2,FALSE))</f>
        <v>0</v>
      </c>
      <c r="CM157" s="90">
        <f>IF(ISNA(VLOOKUP($B157,'[1]1718  Exp_Rev Access'!$F$7:$GK$318,$CM$2,FALSE)),"",VLOOKUP($B157,'[1]1718  Exp_Rev Access'!$F$7:$GK$318,$CM$2,FALSE))</f>
        <v>0</v>
      </c>
      <c r="CN157" s="90">
        <f>IF(ISNA(VLOOKUP($B157,'[1]1718  Exp_Rev Access'!$F$7:$GK$318,$CN$2,FALSE)),"",VLOOKUP($B157,'[1]1718  Exp_Rev Access'!$F$7:$GK$318,$CN$2,FALSE))</f>
        <v>0</v>
      </c>
      <c r="CO157" s="90">
        <f>IF(ISNA(VLOOKUP($B157,'[1]1718  Exp_Rev Access'!$F$7:$GK$318,$CO$2,FALSE)),"",VLOOKUP($B157,'[1]1718  Exp_Rev Access'!$F$7:$GK$318,$CO$2,FALSE))</f>
        <v>0</v>
      </c>
      <c r="CP157" s="90">
        <f>IF(ISNA(VLOOKUP($B157,'[1]1718  Exp_Rev Access'!$F$7:$GK$318,$CP$2,FALSE)),"",VLOOKUP($B157,'[1]1718  Exp_Rev Access'!$F$7:$GK$318,$CP$2,FALSE))</f>
        <v>0</v>
      </c>
      <c r="CQ157" s="90">
        <f>IF(ISNA(VLOOKUP($B157,'[1]1718  Exp_Rev Access'!$F$7:$GK$318,$CQ$2,FALSE)),"",VLOOKUP($B157,'[1]1718  Exp_Rev Access'!$F$7:$GK$318,$CQ$2,FALSE))</f>
        <v>560758</v>
      </c>
      <c r="CR157" s="90">
        <f>IF(ISNA(VLOOKUP($B157,'[1]1718  Exp_Rev Access'!$F$7:$GK$318,$CR$2,FALSE)),"",VLOOKUP($B157,'[1]1718  Exp_Rev Access'!$F$7:$GK$318,$CR$2,FALSE))</f>
        <v>0</v>
      </c>
      <c r="CS157" s="90">
        <f>IF(ISNA(VLOOKUP($B157,'[1]1718  Exp_Rev Access'!$F$7:$GK$318,$CS$2,FALSE)),"",VLOOKUP($B157,'[1]1718  Exp_Rev Access'!$F$7:$GK$318,$CS$2,FALSE))</f>
        <v>13675</v>
      </c>
      <c r="CT157" s="90">
        <f>IF(ISNA(VLOOKUP($B157,'[1]1718  Exp_Rev Access'!$F$7:$GK$318,$CT$2,FALSE)),"",VLOOKUP($B157,'[1]1718  Exp_Rev Access'!$F$7:$GK$318,$CT$2,FALSE))</f>
        <v>0</v>
      </c>
      <c r="CU157" s="90">
        <f>IF(ISNA(VLOOKUP($B157,'[1]1718  Exp_Rev Access'!$F$7:$GK$318,$CU$2,FALSE)),"",VLOOKUP($B157,'[1]1718  Exp_Rev Access'!$F$7:$GK$318,$CU$2,FALSE))</f>
        <v>251910.52</v>
      </c>
      <c r="CV157" s="90">
        <f>IF(ISNA(VLOOKUP($B157,'[1]1718  Exp_Rev Access'!$F$7:$GK$318,$CV$2,FALSE)),"",VLOOKUP($B157,'[1]1718  Exp_Rev Access'!$F$7:$GK$318,$CV$2,FALSE))</f>
        <v>36740.43</v>
      </c>
      <c r="CW157" s="90">
        <f>IF(ISNA(VLOOKUP($B157,'[1]1718  Exp_Rev Access'!$F$7:$GK$318,$CW$2,FALSE)),"",VLOOKUP($B157,'[1]1718  Exp_Rev Access'!$F$7:$GK$318,$CW$2,FALSE))</f>
        <v>0</v>
      </c>
      <c r="CX157" s="90">
        <f>IF(ISNA(VLOOKUP($B157,'[1]1718  Exp_Rev Access'!$F$7:$GK$318,$CX$2,FALSE)),"",VLOOKUP($B157,'[1]1718  Exp_Rev Access'!$F$7:$GK$318,$CX$2,FALSE))</f>
        <v>0</v>
      </c>
      <c r="CY157" s="90">
        <f>IF(ISNA(VLOOKUP($B157,'[1]1718  Exp_Rev Access'!$F$7:$GK$318,$CY$2,FALSE)),"",VLOOKUP($B157,'[1]1718  Exp_Rev Access'!$F$7:$GK$318,$CY$2,FALSE))</f>
        <v>0</v>
      </c>
      <c r="CZ157" s="90">
        <f>IF(ISNA(VLOOKUP($B157,'[1]1718  Exp_Rev Access'!$F$7:$GK$318,$CZ$2,FALSE)),"",VLOOKUP($B157,'[1]1718  Exp_Rev Access'!$F$7:$GK$318,$CZ$2,FALSE))</f>
        <v>0</v>
      </c>
      <c r="DA157" s="90">
        <f>IF(ISNA(VLOOKUP($B157,'[1]1718  Exp_Rev Access'!$F$7:$GK$318,$DA$2,FALSE)),"",VLOOKUP($B157,'[1]1718  Exp_Rev Access'!$F$7:$GK$318,$DA$2,FALSE))</f>
        <v>0</v>
      </c>
      <c r="DB157" s="90">
        <f>IF(ISNA(VLOOKUP($B157,'[1]1718  Exp_Rev Access'!$F$7:$GK$318,$DB$2,FALSE)),"",VLOOKUP($B157,'[1]1718  Exp_Rev Access'!$F$7:$GK$318,$DB$2,FALSE))</f>
        <v>6086.63</v>
      </c>
      <c r="DC157" s="90">
        <f>IF(ISNA(VLOOKUP($B157,'[1]1718  Exp_Rev Access'!$F$7:$GK$318,$DC$2,FALSE)),"",VLOOKUP($B157,'[1]1718  Exp_Rev Access'!$F$7:$GK$318,$DC$2,FALSE))</f>
        <v>0</v>
      </c>
      <c r="DD157" s="90">
        <f>IF(ISNA(VLOOKUP($B157,'[1]1718  Exp_Rev Access'!$F$7:$GK$318,$DD$2,FALSE)),"",VLOOKUP($B157,'[1]1718  Exp_Rev Access'!$F$7:$GK$318,$DD$2,FALSE))</f>
        <v>0</v>
      </c>
      <c r="DE157" s="90">
        <f>IF(ISNA(VLOOKUP($B157,'[1]1718  Exp_Rev Access'!$F$7:$GK$318,$DE$2,FALSE)),"",VLOOKUP($B157,'[1]1718  Exp_Rev Access'!$F$7:$GK$318,$DE$2,FALSE))</f>
        <v>0</v>
      </c>
      <c r="DF157" s="90">
        <f>IF(ISNA(VLOOKUP($B157,'[1]1718  Exp_Rev Access'!$F$7:$GK$318,$DF$2,FALSE)),"",VLOOKUP($B157,'[1]1718  Exp_Rev Access'!$F$7:$GK$318,$DF$2,FALSE))</f>
        <v>0</v>
      </c>
      <c r="DG157" s="90">
        <f>IF(ISNA(VLOOKUP($B157,'[1]1718  Exp_Rev Access'!$F$7:$GK$318,$DG$2,FALSE)),"",VLOOKUP($B157,'[1]1718  Exp_Rev Access'!$F$7:$GK$318,$DG$2,FALSE))</f>
        <v>0</v>
      </c>
      <c r="DH157" s="90">
        <f>IF(ISNA(VLOOKUP($B157,'[1]1718  Exp_Rev Access'!$F$7:$GK$318,$DH$2,FALSE)),"",VLOOKUP($B157,'[1]1718  Exp_Rev Access'!$F$7:$GK$318,$DH$2,FALSE))</f>
        <v>0</v>
      </c>
      <c r="DI157" s="90">
        <f>IF(ISNA(VLOOKUP($B157,'[1]1718  Exp_Rev Access'!$F$7:$GK$318,$DI$2,FALSE)),"",VLOOKUP($B157,'[1]1718  Exp_Rev Access'!$F$7:$GK$318,$DI$2,FALSE))</f>
        <v>238277.55</v>
      </c>
      <c r="DJ157" s="90">
        <f>IF(ISNA(VLOOKUP($B157,'[1]1718  Exp_Rev Access'!$F$7:$GK$318,$DJ$2,FALSE)),"",VLOOKUP($B157,'[1]1718  Exp_Rev Access'!$F$7:$GK$318,$DJ$2,FALSE))</f>
        <v>0</v>
      </c>
      <c r="DK157" s="90">
        <f>IF(ISNA(VLOOKUP($B157,'[1]1718  Exp_Rev Access'!$F$7:$GK$318,$DK$2,FALSE)),"",VLOOKUP($B157,'[1]1718  Exp_Rev Access'!$F$7:$GK$318,$DK$2,FALSE))</f>
        <v>0</v>
      </c>
      <c r="DL157" s="90">
        <f>IF(ISNA(VLOOKUP($B157,'[1]1718  Exp_Rev Access'!$F$7:$GK$318,$DL$2,FALSE)),"",VLOOKUP($B157,'[1]1718  Exp_Rev Access'!$F$7:$GK$318,$DL$2,FALSE))</f>
        <v>0</v>
      </c>
      <c r="DM157" s="90">
        <f>IF(ISNA(VLOOKUP($B157,'[1]1718  Exp_Rev Access'!$F$7:$GK$318,$DM$2,FALSE)),"",VLOOKUP($B157,'[1]1718  Exp_Rev Access'!$F$7:$GK$318,$DM$2,FALSE))</f>
        <v>0</v>
      </c>
      <c r="DN157" s="90">
        <f>IF(ISNA(VLOOKUP($B157,'[1]1718  Exp_Rev Access'!$F$7:$GK$318,$DN$2,FALSE)),"",VLOOKUP($B157,'[1]1718  Exp_Rev Access'!$F$7:$GK$318,$DN$2,FALSE))</f>
        <v>0</v>
      </c>
      <c r="DO157" s="90">
        <f>IF(ISNA(VLOOKUP($B157,'[1]1718  Exp_Rev Access'!$F$7:$GK$318,$DO$2,FALSE)),"",VLOOKUP($B157,'[1]1718  Exp_Rev Access'!$F$7:$GK$318,$DO$2,FALSE))</f>
        <v>0</v>
      </c>
      <c r="DP157" s="90">
        <f>IF(ISNA(VLOOKUP($B157,'[1]1718  Exp_Rev Access'!$F$7:$GK$318,$DP$2,FALSE)),"",VLOOKUP($B157,'[1]1718  Exp_Rev Access'!$F$7:$GK$318,$DP$2,FALSE))</f>
        <v>0</v>
      </c>
      <c r="DQ157" s="90">
        <f>IF(ISNA(VLOOKUP($B157,'[1]1718  Exp_Rev Access'!$F$7:$GK$318,$DQ$2,FALSE)),"",VLOOKUP($B157,'[1]1718  Exp_Rev Access'!$F$7:$GK$318,$DQ$2,FALSE))</f>
        <v>0</v>
      </c>
      <c r="DR157" s="90">
        <f>IF(ISNA(VLOOKUP($B157,'[1]1718  Exp_Rev Access'!$F$7:$GK$318,$DR$2,FALSE)),"",VLOOKUP($B157,'[1]1718  Exp_Rev Access'!$F$7:$GK$318,$DR$2,FALSE))</f>
        <v>0</v>
      </c>
      <c r="DS157" s="90">
        <f>IF(ISNA(VLOOKUP($B157,'[1]1718  Exp_Rev Access'!$F$7:$GK$318,$DS$2,FALSE)),"",VLOOKUP($B157,'[1]1718  Exp_Rev Access'!$F$7:$GK$318,$DS$2,FALSE))</f>
        <v>0</v>
      </c>
      <c r="DT157" s="90">
        <f>IF(ISNA(VLOOKUP($B157,'[1]1718  Exp_Rev Access'!$F$7:$GK$318,$DT$2,FALSE)),"",VLOOKUP($B157,'[1]1718  Exp_Rev Access'!$F$7:$GK$318,$DT$2,FALSE))</f>
        <v>0</v>
      </c>
      <c r="DU157" s="90">
        <f>IF(ISNA(VLOOKUP($B157,'[1]1718  Exp_Rev Access'!$F$7:$GK$318,$DU$2,FALSE)),"",VLOOKUP($B157,'[1]1718  Exp_Rev Access'!$F$7:$GK$318,$DU$2,FALSE))</f>
        <v>0</v>
      </c>
      <c r="DV157" s="90">
        <f>IF(ISNA(VLOOKUP($B157,'[1]1718  Exp_Rev Access'!$F$7:$GK$318,$DV$2,FALSE)),"",VLOOKUP($B157,'[1]1718  Exp_Rev Access'!$F$7:$GK$318,$DV$2,FALSE))</f>
        <v>0</v>
      </c>
      <c r="DW157" s="90">
        <f>IF(ISNA(VLOOKUP($B157,'[1]1718  Exp_Rev Access'!$F$7:$GK$318,$DW$2,FALSE)),"",VLOOKUP($B157,'[1]1718  Exp_Rev Access'!$F$7:$GK$318,$DW$2,FALSE))</f>
        <v>0</v>
      </c>
      <c r="DX157" s="90">
        <f>IF(ISNA(VLOOKUP($B157,'[1]1718  Exp_Rev Access'!$F$7:$GK$318,$DX$2,FALSE)),"",VLOOKUP($B157,'[1]1718  Exp_Rev Access'!$F$7:$GK$318,$DX$2,FALSE))</f>
        <v>0</v>
      </c>
      <c r="DY157" s="90">
        <f>IF(ISNA(VLOOKUP($B157,'[1]1718  Exp_Rev Access'!$F$7:$GK$318,$DY$2,FALSE)),"",VLOOKUP($B157,'[1]1718  Exp_Rev Access'!$F$7:$GK$318,$DY$2,FALSE))</f>
        <v>0</v>
      </c>
      <c r="DZ157" s="90">
        <f>IF(ISNA(VLOOKUP($B157,'[1]1718  Exp_Rev Access'!$F$7:$GK$318,$DZ$2,FALSE)),"",VLOOKUP($B157,'[1]1718  Exp_Rev Access'!$F$7:$GK$318,$DZ$2,FALSE))</f>
        <v>0</v>
      </c>
      <c r="EA157" s="90">
        <f>IF(ISNA(VLOOKUP($B157,'[1]1718  Exp_Rev Access'!$F$7:$GK$318,$EA$2,FALSE)),"",VLOOKUP($B157,'[1]1718  Exp_Rev Access'!$F$7:$GK$318,$EA$2,FALSE))</f>
        <v>0</v>
      </c>
      <c r="EB157" s="90">
        <f>IF(ISNA(VLOOKUP($B157,'[1]1718  Exp_Rev Access'!$F$7:$GK$318,$EB$2,FALSE)),"",VLOOKUP($B157,'[1]1718  Exp_Rev Access'!$F$7:$GK$318,$EB$2,FALSE))</f>
        <v>0</v>
      </c>
      <c r="EC157" s="90">
        <f>IF(ISNA(VLOOKUP($B157,'[1]1718  Exp_Rev Access'!$F$7:$GK$318,$EC$2,FALSE)),"",VLOOKUP($B157,'[1]1718  Exp_Rev Access'!$F$7:$GK$318,$EC$2,FALSE))</f>
        <v>0</v>
      </c>
      <c r="ED157" s="90">
        <f>IF(ISNA(VLOOKUP($B157,'[1]1718  Exp_Rev Access'!$F$7:$GK$318,$ED$2,FALSE)),"",VLOOKUP($B157,'[1]1718  Exp_Rev Access'!$F$7:$GK$318,$ED$2,FALSE))</f>
        <v>0</v>
      </c>
      <c r="EE157" s="90">
        <f>IF(ISNA(VLOOKUP($B157,'[1]1718  Exp_Rev Access'!$F$7:$GK$318,$EE$2,FALSE)),"",VLOOKUP($B157,'[1]1718  Exp_Rev Access'!$F$7:$GK$318,$EE$2,FALSE))</f>
        <v>0</v>
      </c>
      <c r="EF157" s="90">
        <f>IF(ISNA(VLOOKUP($B157,'[1]1718  Exp_Rev Access'!$F$7:$GK$318,$EF$2,FALSE)),"",VLOOKUP($B157,'[1]1718  Exp_Rev Access'!$F$7:$GK$318,$EF$2,FALSE))</f>
        <v>0</v>
      </c>
      <c r="EG157" s="90">
        <f>IF(ISNA(VLOOKUP($B157,'[1]1718  Exp_Rev Access'!$F$7:$GK$318,$EG$2,FALSE)),"",VLOOKUP($B157,'[1]1718  Exp_Rev Access'!$F$7:$GK$318,$EG$2,FALSE))</f>
        <v>0</v>
      </c>
      <c r="EH157" s="90">
        <f>IF(ISNA(VLOOKUP($B157,'[1]1718  Exp_Rev Access'!$F$7:$GK$318,$EH$2,FALSE)),"",VLOOKUP($B157,'[1]1718  Exp_Rev Access'!$F$7:$GK$318,$EH$2,FALSE))</f>
        <v>0</v>
      </c>
      <c r="EI157" s="90">
        <f>IF(ISNA(VLOOKUP($B157,'[1]1718  Exp_Rev Access'!$F$7:$GK$318,$EI$2,FALSE)),"",VLOOKUP($B157,'[1]1718  Exp_Rev Access'!$F$7:$GK$318,$EI$2,FALSE))</f>
        <v>0</v>
      </c>
      <c r="EJ157" s="90">
        <f>IF(ISNA(VLOOKUP($B157,'[1]1718  Exp_Rev Access'!$F$7:$GK$318,$EJ$2,FALSE)),"",VLOOKUP($B157,'[1]1718  Exp_Rev Access'!$F$7:$GK$318,$EJ$2,FALSE))</f>
        <v>0</v>
      </c>
      <c r="EK157" s="90">
        <f>IF(ISNA(VLOOKUP($B157,'[1]1718  Exp_Rev Access'!$F$7:$GK$318,$EK$2,FALSE)),"",VLOOKUP($B157,'[1]1718  Exp_Rev Access'!$F$7:$GK$318,$EK$2,FALSE))</f>
        <v>0</v>
      </c>
      <c r="EL157" s="90">
        <f>IF(ISNA(VLOOKUP($B157,'[1]1718  Exp_Rev Access'!$F$7:$GK$318,$EL$2,FALSE)),"",VLOOKUP($B157,'[1]1718  Exp_Rev Access'!$F$7:$GK$318,$EL$2,FALSE))</f>
        <v>0</v>
      </c>
      <c r="EM157" s="90">
        <f>IF(ISNA(VLOOKUP($B157,'[1]1718  Exp_Rev Access'!$F$7:$GK$318,$EM$2,FALSE)),"",VLOOKUP($B157,'[1]1718  Exp_Rev Access'!$F$7:$GK$318,$EM$2,FALSE))</f>
        <v>0</v>
      </c>
      <c r="EN157" s="90">
        <f>IF(ISNA(VLOOKUP($B157,'[1]1718  Exp_Rev Access'!$F$7:$GK$318,$EN$2,FALSE)),"",VLOOKUP($B157,'[1]1718  Exp_Rev Access'!$F$7:$GK$318,$EN$2,FALSE))</f>
        <v>0</v>
      </c>
      <c r="EO157" s="90">
        <f>IF(ISNA(VLOOKUP($B157,'[1]1718  Exp_Rev Access'!$F$7:$GK$318,$EO$2,FALSE)),"",VLOOKUP($B157,'[1]1718  Exp_Rev Access'!$F$7:$GK$318,$EO$2,FALSE))</f>
        <v>0</v>
      </c>
      <c r="EP157" s="90">
        <f>IF(ISNA(VLOOKUP($B157,'[1]1718  Exp_Rev Access'!$F$7:$GK$318,$EP$2,FALSE)),"",VLOOKUP($B157,'[1]1718  Exp_Rev Access'!$F$7:$GK$318,$EP$2,FALSE))</f>
        <v>0</v>
      </c>
      <c r="EQ157" s="90">
        <f>IF(ISNA(VLOOKUP($B157,'[1]1718  Exp_Rev Access'!$F$7:$GK$318,$EQ$2,FALSE)),"",VLOOKUP($B157,'[1]1718  Exp_Rev Access'!$F$7:$GK$318,$EQ$2,FALSE))</f>
        <v>0</v>
      </c>
      <c r="ER157" s="90">
        <f>IF(ISNA(VLOOKUP($B157,'[1]1718  Exp_Rev Access'!$F$7:$GK$318,$ER$2,FALSE)),"",VLOOKUP($B157,'[1]1718  Exp_Rev Access'!$F$7:$GK$318,$ER$2,FALSE))</f>
        <v>0</v>
      </c>
      <c r="ES157" s="90">
        <f>IF(ISNA(VLOOKUP($B157,'[1]1718  Exp_Rev Access'!$F$7:$GK$318,$ES$2,FALSE)),"",VLOOKUP($B157,'[1]1718  Exp_Rev Access'!$F$7:$GK$318,$ES$2,FALSE))</f>
        <v>0</v>
      </c>
      <c r="ET157" s="90">
        <f>IF(ISNA(VLOOKUP($B157,'[1]1718  Exp_Rev Access'!$F$7:$GK$318,$ET$2,FALSE)),"",VLOOKUP($B157,'[1]1718  Exp_Rev Access'!$F$7:$GK$318,$ET$2,FALSE))</f>
        <v>0</v>
      </c>
      <c r="EU157" s="90">
        <f>IF(ISNA(VLOOKUP($B157,'[1]1718  Exp_Rev Access'!$F$7:$GK$318,$EU$2,FALSE)),"",VLOOKUP($B157,'[1]1718  Exp_Rev Access'!$F$7:$GK$318,$EU$2,FALSE))</f>
        <v>0</v>
      </c>
      <c r="EV157" s="90">
        <f>IF(ISNA(VLOOKUP($B157,'[1]1718  Exp_Rev Access'!$F$7:$GK$318,$EV$2,FALSE)),"",VLOOKUP($B157,'[1]1718  Exp_Rev Access'!$F$7:$GK$318,$EV$2,FALSE))</f>
        <v>0</v>
      </c>
      <c r="EW157" s="90">
        <f>IF(ISNA(VLOOKUP($B157,'[1]1718  Exp_Rev Access'!$F$7:$GK$318,$EW$2,FALSE)),"",VLOOKUP($B157,'[1]1718  Exp_Rev Access'!$F$7:$GK$318,$EW$2,FALSE))</f>
        <v>0</v>
      </c>
      <c r="EX157" s="90">
        <f>IF(ISNA(VLOOKUP($B157,'[1]1718  Exp_Rev Access'!$F$7:$GK$318,$EX$2,FALSE)),"",VLOOKUP($B157,'[1]1718  Exp_Rev Access'!$F$7:$GK$318,$EX$2,FALSE))</f>
        <v>0</v>
      </c>
      <c r="EY157" s="90">
        <f>IF(ISNA(VLOOKUP($B157,'[1]1718  Exp_Rev Access'!$F$7:$GK$318,$EY$2,FALSE)),"",VLOOKUP($B157,'[1]1718  Exp_Rev Access'!$F$7:$GK$318,$EY$2,FALSE))</f>
        <v>0</v>
      </c>
      <c r="EZ157" s="90">
        <f>IF(ISNA(VLOOKUP($B157,'[1]1718  Exp_Rev Access'!$F$7:$GK$318,$EZ$2,FALSE)),"",VLOOKUP($B157,'[1]1718  Exp_Rev Access'!$F$7:$GK$318,$EZ$2,FALSE))</f>
        <v>0</v>
      </c>
      <c r="FA157" s="90">
        <f>IF(ISNA(VLOOKUP($B157,'[1]1718  Exp_Rev Access'!$F$7:$GK$318,$FA$2,FALSE)),"",VLOOKUP($B157,'[1]1718  Exp_Rev Access'!$F$7:$GK$318,$FA$2,FALSE))</f>
        <v>0</v>
      </c>
      <c r="FB157" s="90">
        <f>IF(ISNA(VLOOKUP($B157,'[1]1718  Exp_Rev Access'!$F$7:$GK$318,$FB$2,FALSE)),"",VLOOKUP($B157,'[1]1718  Exp_Rev Access'!$F$7:$GK$318,$FB$2,FALSE))</f>
        <v>0</v>
      </c>
      <c r="FC157" s="90">
        <f>IF(ISNA(VLOOKUP($B157,'[1]1718  Exp_Rev Access'!$F$7:$GK$318,$FC$2,FALSE)),"",VLOOKUP($B157,'[1]1718  Exp_Rev Access'!$F$7:$GK$318,$FC$2,FALSE))</f>
        <v>0</v>
      </c>
      <c r="FD157" s="90">
        <f>IF(ISNA(VLOOKUP($B157,'[1]1718  Exp_Rev Access'!$F$7:$GK$318,$FD$2,FALSE)),"",VLOOKUP($B157,'[1]1718  Exp_Rev Access'!$F$7:$GK$318,$FD$2,FALSE))</f>
        <v>0</v>
      </c>
      <c r="FE157" s="90">
        <f>IF(ISNA(VLOOKUP($B157,'[1]1718  Exp_Rev Access'!$F$7:$GK$318,$FE$2,FALSE)),"",VLOOKUP($B157,'[1]1718  Exp_Rev Access'!$F$7:$GK$318,$FE$2,FALSE))</f>
        <v>0</v>
      </c>
      <c r="FF157" s="90">
        <f>IF(ISNA(VLOOKUP($B157,'[1]1718  Exp_Rev Access'!$F$7:$GK$318,$FF$2,FALSE)),"",VLOOKUP($B157,'[1]1718  Exp_Rev Access'!$F$7:$GK$318,$FF$2,FALSE))</f>
        <v>0</v>
      </c>
      <c r="FG157" s="90">
        <f>IF(ISNA(VLOOKUP($B157,'[1]1718  Exp_Rev Access'!$F$7:$GK$318,$FG$2,FALSE)),"",VLOOKUP($B157,'[1]1718  Exp_Rev Access'!$F$7:$GK$318,$FG$2,FALSE))</f>
        <v>0</v>
      </c>
      <c r="FH157" s="90">
        <f>IF(ISNA(VLOOKUP($B157,'[1]1718  Exp_Rev Access'!$F$7:$GK$318,$FH$2,FALSE)),"",VLOOKUP($B157,'[1]1718  Exp_Rev Access'!$F$7:$GK$318,$FH$2,FALSE))</f>
        <v>0</v>
      </c>
      <c r="FI157" s="90">
        <f>IF(ISNA(VLOOKUP($B157,'[1]1718  Exp_Rev Access'!$F$7:$GK$318,$FI$2,FALSE)),"",VLOOKUP($B157,'[1]1718  Exp_Rev Access'!$F$7:$GK$318,$FI$2,FALSE))</f>
        <v>0</v>
      </c>
      <c r="FJ157" s="90">
        <f>IF(ISNA(VLOOKUP($B157,'[1]1718  Exp_Rev Access'!$F$7:$GK$318,$FJ$2,FALSE)),"",VLOOKUP($B157,'[1]1718  Exp_Rev Access'!$F$7:$GK$318,$FJ$2,FALSE))</f>
        <v>0</v>
      </c>
      <c r="FK157" s="90">
        <f>IF(ISNA(VLOOKUP($B157,'[1]1718  Exp_Rev Access'!$F$7:$GK$318,$FK$2,FALSE)),"",VLOOKUP($B157,'[1]1718  Exp_Rev Access'!$F$7:$GK$318,$FK$2,FALSE))</f>
        <v>0</v>
      </c>
      <c r="FL157" s="90">
        <f>IF(ISNA(VLOOKUP($B157,'[1]1718  Exp_Rev Access'!$F$7:$GK$318,$FL$2,FALSE)),"",VLOOKUP($B157,'[1]1718  Exp_Rev Access'!$F$7:$GK$318,$FL$2,FALSE))</f>
        <v>0</v>
      </c>
      <c r="FM157" s="90">
        <f>IF(ISNA(VLOOKUP($B157,'[1]1718  Exp_Rev Access'!$F$7:$GK$318,$FM$2,FALSE)),"",VLOOKUP($B157,'[1]1718  Exp_Rev Access'!$F$7:$GK$318,$FM$2,FALSE))</f>
        <v>0</v>
      </c>
      <c r="FN157" s="90">
        <f>IF(ISNA(VLOOKUP($B157,'[1]1718  Exp_Rev Access'!$F$7:$GK$318,$FN$2,FALSE)),"",VLOOKUP($B157,'[1]1718  Exp_Rev Access'!$F$7:$GK$318,$FN$2,FALSE))</f>
        <v>0</v>
      </c>
      <c r="FO157" s="90">
        <f>IF(ISNA(VLOOKUP($B157,'[1]1718  Exp_Rev Access'!$F$7:$GK$318,$FO$2,FALSE)),"",VLOOKUP($B157,'[1]1718  Exp_Rev Access'!$F$7:$GK$318,$FO$2,FALSE))</f>
        <v>0</v>
      </c>
      <c r="FP157" s="90">
        <f>IF(ISNA(VLOOKUP($B157,'[1]1718  Exp_Rev Access'!$F$7:$GK$318,$FP$2,FALSE)),"",VLOOKUP($B157,'[1]1718  Exp_Rev Access'!$F$7:$GK$318,$FP$2,FALSE))</f>
        <v>0</v>
      </c>
      <c r="FQ157" s="90">
        <f>IF(ISNA(VLOOKUP($B157,'[1]1718  Exp_Rev Access'!$F$7:$GK$318,$FQ$2,FALSE)),"",VLOOKUP($B157,'[1]1718  Exp_Rev Access'!$F$7:$GK$318,$FQ$2,FALSE))</f>
        <v>0</v>
      </c>
      <c r="FR157" s="90">
        <f>IF(ISNA(VLOOKUP($B157,'[1]1718  Exp_Rev Access'!$F$7:$GK$318,$FR$2,FALSE)),"",VLOOKUP($B157,'[1]1718  Exp_Rev Access'!$F$7:$GK$318,$FR$2,FALSE))</f>
        <v>64257.06</v>
      </c>
      <c r="FS157" s="56">
        <f t="shared" si="481"/>
        <v>1171705.1900000002</v>
      </c>
      <c r="FT157" s="92">
        <f t="shared" si="482"/>
        <v>2.8665466507591233E-2</v>
      </c>
      <c r="FU157" s="94">
        <f t="shared" si="483"/>
        <v>344.70332169323689</v>
      </c>
      <c r="FV157" s="95">
        <f>IF(ISNA(VLOOKUP($B157,'[1]1718  Exp_Rev Access'!$F$7:$GK$318,$FV$2,FALSE)),"",VLOOKUP($B157,'[1]1718  Exp_Rev Access'!$F$7:$GK$318,$FV$2,FALSE))</f>
        <v>0</v>
      </c>
      <c r="FW157" s="95">
        <f>IF(ISNA(VLOOKUP($B157,'[1]1718  Exp_Rev Access'!$F$7:$GK$318,$FW$2,FALSE)),"",VLOOKUP($B157,'[1]1718  Exp_Rev Access'!$F$7:$GK$318,$FW$2,FALSE))</f>
        <v>0</v>
      </c>
      <c r="FX157" s="95">
        <f>IF(ISNA(VLOOKUP($B157,'[1]1718  Exp_Rev Access'!$F$7:$GK$318,$FX$2,FALSE)),"",VLOOKUP($B157,'[1]1718  Exp_Rev Access'!$F$7:$GK$318,$FX$2,FALSE))</f>
        <v>0</v>
      </c>
      <c r="FY157" s="95">
        <f>IF(ISNA(VLOOKUP($B157,'[1]1718  Exp_Rev Access'!$F$7:$GK$318,$FY$2,FALSE)),"",VLOOKUP($B157,'[1]1718  Exp_Rev Access'!$F$7:$GK$318,$FY$2,FALSE))</f>
        <v>0</v>
      </c>
      <c r="FZ157" s="95">
        <f>IF(ISNA(VLOOKUP($B157,'[1]1718  Exp_Rev Access'!$F$7:$GK$318,$FZ$2,FALSE)),"",VLOOKUP($B157,'[1]1718  Exp_Rev Access'!$F$7:$GK$318,$FZ$2,FALSE))</f>
        <v>0</v>
      </c>
      <c r="GA157" s="95">
        <f>IF(ISNA(VLOOKUP($B157,'[1]1718  Exp_Rev Access'!$F$7:$GK$318,$GA$2,FALSE)),"",VLOOKUP($B157,'[1]1718  Exp_Rev Access'!$F$7:$GK$318,$GA$2,FALSE))</f>
        <v>0</v>
      </c>
      <c r="GB157" s="95">
        <f>IF(ISNA(VLOOKUP($B157,'[1]1718  Exp_Rev Access'!$F$7:$GK$318,$GB$2,FALSE)),"",VLOOKUP($B157,'[1]1718  Exp_Rev Access'!$F$7:$GK$318,$GB$2,FALSE))</f>
        <v>0</v>
      </c>
      <c r="GC157" s="95">
        <f>IF(ISNA(VLOOKUP($B157,'[1]1718  Exp_Rev Access'!$F$7:$GK$318,$GC$2,FALSE)),"",VLOOKUP($B157,'[1]1718  Exp_Rev Access'!$F$7:$GK$318,$GC$2,FALSE))</f>
        <v>0</v>
      </c>
      <c r="GD157" s="95">
        <f>IF(ISNA(VLOOKUP($B157,'[1]1718  Exp_Rev Access'!$F$7:$GK$318,$GD$2,FALSE)),"",VLOOKUP($B157,'[1]1718  Exp_Rev Access'!$F$7:$GK$318,$GD$2,FALSE))</f>
        <v>0</v>
      </c>
      <c r="GE157" s="95">
        <f>IF(ISNA(VLOOKUP($B157,'[1]1718  Exp_Rev Access'!$F$7:$GK$318,$GE$2,FALSE)),"",VLOOKUP($B157,'[1]1718  Exp_Rev Access'!$F$7:$GK$318,$GE$2,FALSE))</f>
        <v>0</v>
      </c>
      <c r="GF157" s="95">
        <f>IF(ISNA(VLOOKUP($B157,'[1]1718  Exp_Rev Access'!$F$7:$GK$318,$GF$2,FALSE)),"",VLOOKUP($B157,'[1]1718  Exp_Rev Access'!$F$7:$GK$318,$GF$2,FALSE))</f>
        <v>0</v>
      </c>
      <c r="GG157" s="95">
        <f>IF(ISNA(VLOOKUP($B157,'[1]1718  Exp_Rev Access'!$F$7:$GK$318,$GG$2,FALSE)),"",VLOOKUP($B157,'[1]1718  Exp_Rev Access'!$F$7:$GK$318,$GG$2,FALSE))</f>
        <v>0</v>
      </c>
      <c r="GH157" s="95">
        <f>IF(ISNA(VLOOKUP($B157,'[1]1718  Exp_Rev Access'!$F$7:$GK$318,$GH$2,FALSE)),"",VLOOKUP($B157,'[1]1718  Exp_Rev Access'!$F$7:$GK$318,$GH$2,FALSE))</f>
        <v>0</v>
      </c>
      <c r="GI157" s="95">
        <f>IF(ISNA(VLOOKUP($B157,'[1]1718  Exp_Rev Access'!$F$7:$GK$318,$GI$2,FALSE)),"",VLOOKUP($B157,'[1]1718  Exp_Rev Access'!$F$7:$GK$318,$GI$2,FALSE))</f>
        <v>0</v>
      </c>
      <c r="GJ157" s="95">
        <f>IF(ISNA(VLOOKUP($B157,'[1]1718  Exp_Rev Access'!$F$7:$GK$318,$GJ$2,FALSE)),"",VLOOKUP($B157,'[1]1718  Exp_Rev Access'!$F$7:$GK$318,$GJ$2,FALSE))</f>
        <v>0</v>
      </c>
      <c r="GK157" s="95">
        <f>IF(ISNA(VLOOKUP($B157,'[1]1718  Exp_Rev Access'!$F$7:$GK$318,$GK$2,FALSE)),"",VLOOKUP($B157,'[1]1718  Exp_Rev Access'!$F$7:$GK$318,$GK$2,FALSE))</f>
        <v>0</v>
      </c>
      <c r="GL157" s="95">
        <f>IF(ISNA(VLOOKUP($B157,'[1]1718  Exp_Rev Access'!$F$7:$GK$318,$GL$2,FALSE)),"",VLOOKUP($B157,'[1]1718  Exp_Rev Access'!$F$7:$GK$318,$GL$2,FALSE))</f>
        <v>0</v>
      </c>
      <c r="GM157" s="95">
        <f>IF(ISNA(VLOOKUP($B157,'[1]1718  Exp_Rev Access'!$F$7:$GK$318,$GM$2,FALSE)),"",VLOOKUP($B157,'[1]1718  Exp_Rev Access'!$F$7:$GK$318,$GM$2,FALSE))</f>
        <v>0</v>
      </c>
      <c r="GN157" s="95">
        <f>IF(ISNA(VLOOKUP($B157,'[1]1718  Exp_Rev Access'!$F$7:$GK$318,$GN$2,FALSE)),"",VLOOKUP($B157,'[1]1718  Exp_Rev Access'!$F$7:$GK$318,$GN$2,FALSE))</f>
        <v>0</v>
      </c>
      <c r="GO157" s="95">
        <f>IF(ISNA(VLOOKUP($B157,'[1]1718  Exp_Rev Access'!$F$7:$GK$318,$GO$2,FALSE)),"",VLOOKUP($B157,'[1]1718  Exp_Rev Access'!$F$7:$GK$318,$GO$2,FALSE))</f>
        <v>0</v>
      </c>
      <c r="GP157" s="95">
        <f>IF(ISNA(VLOOKUP($B157,'[1]1718  Exp_Rev Access'!$F$7:$GK$318,$GP$2,FALSE)),"",VLOOKUP($B157,'[1]1718  Exp_Rev Access'!$F$7:$GK$318,$GP$2,FALSE))</f>
        <v>0</v>
      </c>
      <c r="GQ157" s="95">
        <f>IF(ISNA(VLOOKUP($B157,'[1]1718  Exp_Rev Access'!$F$7:$GK$318,$GQ$2,FALSE)),"",VLOOKUP($B157,'[1]1718  Exp_Rev Access'!$F$7:$GK$318,$GQ$2,FALSE))</f>
        <v>0</v>
      </c>
      <c r="GR157" s="95">
        <f>IF(ISNA(VLOOKUP($B157,'[1]1718  Exp_Rev Access'!$F$7:$GK$318,$GR$2,FALSE)),"",VLOOKUP($B157,'[1]1718  Exp_Rev Access'!$F$7:$GK$318,$GR$2,FALSE))</f>
        <v>0</v>
      </c>
      <c r="GS157" s="95">
        <f>IF(ISNA(VLOOKUP($B157,'[1]1718  Exp_Rev Access'!$F$7:$GK$318,$GS$2,FALSE)),"",VLOOKUP($B157,'[1]1718  Exp_Rev Access'!$F$7:$GK$318,$GS$2,FALSE))</f>
        <v>0</v>
      </c>
      <c r="GT157" s="95">
        <f>IF(ISNA(VLOOKUP($B157,'[1]1718  Exp_Rev Access'!$F$7:$GK$318,$GT$2,FALSE)),"",VLOOKUP($B157,'[1]1718  Exp_Rev Access'!$F$7:$GK$318,$GT$2,FALSE))</f>
        <v>0</v>
      </c>
      <c r="GU157" s="56">
        <f t="shared" si="484"/>
        <v>0</v>
      </c>
      <c r="GV157" s="92">
        <f t="shared" si="485"/>
        <v>0</v>
      </c>
      <c r="GW157" s="96">
        <f t="shared" si="486"/>
        <v>0</v>
      </c>
    </row>
    <row r="158" spans="1:222" x14ac:dyDescent="0.3">
      <c r="A158" s="73"/>
      <c r="B158" s="88" t="s">
        <v>394</v>
      </c>
      <c r="C158" s="89" t="s">
        <v>395</v>
      </c>
      <c r="D158" s="75">
        <f>IF(ISNA(VLOOKUP($B158,'[1]1718 enrollment_Rev_Exp by size'!$A$7:H495,3,FALSE)),"",VLOOKUP($B158,'[1]1718 enrollment_Rev_Exp by size'!$A$7:$G$350,3,FALSE))</f>
        <v>16721.53</v>
      </c>
      <c r="E158" s="76">
        <f>IF(ISNA(VLOOKUP($B158,'[1]1718 enrollment_Rev_Exp by size'!$A$7:I495,5,FALSE)),"",VLOOKUP($B158,'[1]1718 enrollment_Rev_Exp by size'!$A$7:$G$350,5,FALSE))</f>
        <v>220340387.44999999</v>
      </c>
      <c r="F158" s="70">
        <f t="shared" si="468"/>
        <v>220340387.44999999</v>
      </c>
      <c r="G158" s="70">
        <f t="shared" si="469"/>
        <v>0</v>
      </c>
      <c r="H158" s="90">
        <f>IF(ISNA(VLOOKUP($B158,'[1]1718  Exp_Rev Access'!$F$7:$GK$318,3,FALSE)),"",VLOOKUP($B158,'[1]1718  Exp_Rev Access'!$F$7:$GK$318,3,FALSE))</f>
        <v>41513001.490000002</v>
      </c>
      <c r="I158" s="90">
        <f>IF(ISNA(VLOOKUP($B158,'[1]1718  Exp_Rev Access'!$F$7:$GK$318,4,FALSE)),"",VLOOKUP($B158,'[1]1718  Exp_Rev Access'!$F$7:$GK$318,4,FALSE))</f>
        <v>0</v>
      </c>
      <c r="J158" s="90">
        <f>IF(ISNA(VLOOKUP($B158,'[1]1718  Exp_Rev Access'!$F$7:$GK$318,5,FALSE)),"",VLOOKUP($B158,'[1]1718  Exp_Rev Access'!$F$7:$GK$318,5,FALSE))</f>
        <v>0</v>
      </c>
      <c r="K158" s="90">
        <f>IF(ISNA(VLOOKUP($B158,'[1]1718  Exp_Rev Access'!$F$7:$GK$318,6,FALSE)),"-",VLOOKUP($B158,'[1]1718  Exp_Rev Access'!$F$7:$GK$318,6,FALSE))</f>
        <v>1134.55</v>
      </c>
      <c r="L158" s="90">
        <f>IF(ISNA(VLOOKUP($B158,'[1]1718  Exp_Rev Access'!$F$7:$GK$318,7,FALSE)),"",VLOOKUP($B158,'[1]1718  Exp_Rev Access'!$F$7:$GK$318,7,FALSE))</f>
        <v>0</v>
      </c>
      <c r="M158" s="90">
        <f>IF(ISNA(VLOOKUP($B158,'[1]1718  Exp_Rev Access'!$F$7:$GK$318,8,FALSE)),"",VLOOKUP($B158,'[1]1718  Exp_Rev Access'!$F$7:$GK$318,8,FALSE))</f>
        <v>0</v>
      </c>
      <c r="N158" s="56">
        <f t="shared" si="470"/>
        <v>41514136.039999999</v>
      </c>
      <c r="O158" s="91">
        <f t="shared" si="471"/>
        <v>0.18840910883584816</v>
      </c>
      <c r="P158" s="56">
        <f t="shared" si="472"/>
        <v>2482.6756905618086</v>
      </c>
      <c r="Q158" s="90">
        <f>IF(ISNA(VLOOKUP($B158,'[1]1718  Exp_Rev Access'!$F$7:$GK$318,10,FALSE)),"",VLOOKUP($B158,'[1]1718  Exp_Rev Access'!$F$7:$GK$318,10,FALSE))</f>
        <v>183136.57</v>
      </c>
      <c r="R158" s="90">
        <f>IF(ISNA(VLOOKUP($B158,'[1]1718  Exp_Rev Access'!$F$7:$GK$318,11,FALSE)),"",VLOOKUP($B158,'[1]1718  Exp_Rev Access'!$F$7:$GK$318,11,FALSE))</f>
        <v>0</v>
      </c>
      <c r="S158" s="90">
        <f>IF(ISNA(VLOOKUP($B158,'[1]1718  Exp_Rev Access'!$F$7:$GK$318,12,FALSE)),"",VLOOKUP($B158,'[1]1718  Exp_Rev Access'!$F$7:$GK$318,12,FALSE))</f>
        <v>0</v>
      </c>
      <c r="T158" s="90">
        <f>IF(ISNA(VLOOKUP($B158,'[1]1718  Exp_Rev Access'!$F$7:$GK$318,13,FALSE)),"",VLOOKUP($B158,'[1]1718  Exp_Rev Access'!$F$7:$GK$318,13,FALSE))</f>
        <v>0</v>
      </c>
      <c r="U158" s="90">
        <f>IF(ISNA(VLOOKUP($B158,'[1]1718  Exp_Rev Access'!$F$7:$GK$318,14,FALSE)),"",VLOOKUP($B158,'[1]1718  Exp_Rev Access'!$F$7:$GK$318,14,FALSE))</f>
        <v>0</v>
      </c>
      <c r="V158" s="90">
        <f>IF(ISNA(VLOOKUP($B158,'[1]1718  Exp_Rev Access'!$F$7:$GK$318,15,FALSE)),"",VLOOKUP($B158,'[1]1718  Exp_Rev Access'!$F$7:$GK$318,15,FALSE))</f>
        <v>8002</v>
      </c>
      <c r="W158" s="90">
        <f>IF(ISNA(VLOOKUP($B158,'[1]1718  Exp_Rev Access'!$F$7:$GK$318,16,FALSE)),"",VLOOKUP($B158,'[1]1718  Exp_Rev Access'!$F$7:$GK$318,16,FALSE))</f>
        <v>0</v>
      </c>
      <c r="X158" s="90">
        <f>IF(ISNA(VLOOKUP($B158,'[1]1718  Exp_Rev Access'!$F$7:$GK$318,17,FALSE)),"",VLOOKUP($B158,'[1]1718  Exp_Rev Access'!$F$7:$GK$318,17,FALSE))</f>
        <v>0</v>
      </c>
      <c r="Y158" s="90">
        <f>IF(ISNA(VLOOKUP($B158,'[1]1718  Exp_Rev Access'!$F$7:$GK$318,18,FALSE)),"",VLOOKUP($B158,'[1]1718  Exp_Rev Access'!$F$7:$GK$318,18,FALSE))</f>
        <v>290909</v>
      </c>
      <c r="Z158" s="90">
        <f>IF(ISNA(VLOOKUP($B158,'[1]1718  Exp_Rev Access'!$F$7:$GK$318,19,FALSE)),"",VLOOKUP($B158,'[1]1718  Exp_Rev Access'!$F$7:$GK$318,19,FALSE))</f>
        <v>79403.990000000005</v>
      </c>
      <c r="AA158" s="90">
        <f>IF(ISNA(VLOOKUP($B158,'[1]1718  Exp_Rev Access'!$F$7:$GK$318,20,FALSE)),"",VLOOKUP($B158,'[1]1718  Exp_Rev Access'!$F$7:$GK$318,20,FALSE))</f>
        <v>0</v>
      </c>
      <c r="AB158" s="90">
        <f>IF(ISNA(VLOOKUP($B158,'[1]1718  Exp_Rev Access'!$F$7:$GK$318,21,FALSE)),"",VLOOKUP($B158,'[1]1718  Exp_Rev Access'!$F$7:$GK$318,21,FALSE))</f>
        <v>0</v>
      </c>
      <c r="AC158" s="90">
        <f>IF(ISNA(VLOOKUP($B158,'[1]1718  Exp_Rev Access'!$F$7:$GK$318,22,FALSE)),"",VLOOKUP($B158,'[1]1718  Exp_Rev Access'!$F$7:$GK$318,22,FALSE))</f>
        <v>270294.5</v>
      </c>
      <c r="AD158" s="90">
        <f>IF(ISNA(VLOOKUP($B158,'[1]1718  Exp_Rev Access'!$F$7:$GK$318,23,FALSE)),"",VLOOKUP($B158,'[1]1718  Exp_Rev Access'!$F$7:$GK$318,23,FALSE))</f>
        <v>1928304.06</v>
      </c>
      <c r="AE158" s="90">
        <f>IF(ISNA(VLOOKUP($B158,'[1]1718  Exp_Rev Access'!$F$7:$GK$318,24,FALSE)),"",VLOOKUP($B158,'[1]1718  Exp_Rev Access'!$F$7:$GK$318,24,FALSE))</f>
        <v>347408.26</v>
      </c>
      <c r="AF158" s="90">
        <f>IF(ISNA(VLOOKUP($B158,'[1]1718  Exp_Rev Access'!$F$7:$GK$318,25,FALSE)),"",VLOOKUP($B158,'[1]1718  Exp_Rev Access'!$F$7:$GK$318,25,FALSE))</f>
        <v>0</v>
      </c>
      <c r="AG158" s="90">
        <f>IF(ISNA(VLOOKUP($B158,'[1]1718  Exp_Rev Access'!$F$7:$GK$318,26,FALSE)),"",VLOOKUP($B158,'[1]1718  Exp_Rev Access'!$F$7:$GK$318,26,FALSE))</f>
        <v>701181.7</v>
      </c>
      <c r="AH158" s="90">
        <f>IF(ISNA(VLOOKUP($B158,'[1]1718  Exp_Rev Access'!$F$7:$GK$318,27,FALSE)),"",VLOOKUP($B158,'[1]1718  Exp_Rev Access'!$F$7:$GK$318,27,FALSE))</f>
        <v>114326.11</v>
      </c>
      <c r="AI158" s="90">
        <f>IF(ISNA(VLOOKUP($B158,'[1]1718  Exp_Rev Access'!$F$7:$GK$318,28,FALSE)),"",VLOOKUP($B158,'[1]1718  Exp_Rev Access'!$F$7:$GK$318,28,FALSE))</f>
        <v>320980.64</v>
      </c>
      <c r="AJ158" s="90">
        <f>IF(ISNA(VLOOKUP($B158,'[1]1718  Exp_Rev Access'!$F$7:$GK$318,29,FALSE)),"",VLOOKUP($B158,'[1]1718  Exp_Rev Access'!$F$7:$GK$318,29,FALSE))</f>
        <v>9776.33</v>
      </c>
      <c r="AK158" s="90">
        <f>IF(ISNA(VLOOKUP($B158,'[1]1718  Exp_Rev Access'!$F$7:$GK$318,30,FALSE)),"",VLOOKUP($B158,'[1]1718  Exp_Rev Access'!$F$7:$GK$318,30,FALSE))</f>
        <v>276784.65999999997</v>
      </c>
      <c r="AL158" s="90">
        <f>IF(ISNA(VLOOKUP($B158,'[1]1718  Exp_Rev Access'!$F$7:$GK$318,31,FALSE)),"",VLOOKUP($B158,'[1]1718  Exp_Rev Access'!$F$7:$GK$318,31,FALSE))</f>
        <v>386266.84</v>
      </c>
      <c r="AM158" s="56">
        <f t="shared" si="473"/>
        <v>4916774.66</v>
      </c>
      <c r="AN158" s="92">
        <f t="shared" si="474"/>
        <v>2.2314450459590497E-2</v>
      </c>
      <c r="AO158" s="71">
        <f t="shared" si="475"/>
        <v>294.03856345681288</v>
      </c>
      <c r="AP158" s="90">
        <f>IF(ISNA(VLOOKUP($B158,'[1]1718  Exp_Rev Access'!$F$7:$GK$318,33,FALSE)),"",VLOOKUP($B158,'[1]1718  Exp_Rev Access'!$F$7:$GK$318,33,FALSE))</f>
        <v>112961918.33</v>
      </c>
      <c r="AQ158" s="90">
        <f>IF(ISNA(VLOOKUP($B158,'[1]1718  Exp_Rev Access'!$F$7:$GK$318,34,FALSE)),"",VLOOKUP($B158,'[1]1718  Exp_Rev Access'!$F$7:$GK$318,34,FALSE))</f>
        <v>3372316.28</v>
      </c>
      <c r="AR158" s="90">
        <f>IF(ISNA(VLOOKUP($B158,'[1]1718  Exp_Rev Access'!$F$7:$GK$318,35,FALSE)),"",VLOOKUP($B158,'[1]1718  Exp_Rev Access'!$F$7:$GK$318,35,FALSE))</f>
        <v>7114756.2000000002</v>
      </c>
      <c r="AS158" s="90">
        <f>IF(ISNA(VLOOKUP($B158,'[1]1718  Exp_Rev Access'!$F$7:$GK$318,36,FALSE)),"",VLOOKUP($B158,'[1]1718  Exp_Rev Access'!$F$7:$GK$318,36,FALSE))</f>
        <v>0</v>
      </c>
      <c r="AT158" s="90">
        <f>IF(ISNA(VLOOKUP($B158,'[1]1718  Exp_Rev Access'!$F$7:$GK$318,37,FALSE)),"",VLOOKUP($B158,'[1]1718  Exp_Rev Access'!$F$7:$GK$318,37,FALSE))</f>
        <v>0</v>
      </c>
      <c r="AU158" s="56">
        <f t="shared" si="476"/>
        <v>123448990.81</v>
      </c>
      <c r="AV158" s="93">
        <f t="shared" si="477"/>
        <v>0.56026492573002873</v>
      </c>
      <c r="AW158" s="56">
        <f t="shared" si="478"/>
        <v>7382.6372831911922</v>
      </c>
      <c r="AX158" s="90">
        <f>IF(ISNA(VLOOKUP($B158,'[1]1718  Exp_Rev Access'!$F$7:$GK$318,39,FALSE)),"",VLOOKUP($B158,'[1]1718  Exp_Rev Access'!$F$7:$GK$318,39,FALSE))</f>
        <v>470</v>
      </c>
      <c r="AY158" s="90">
        <f>IF(ISNA(VLOOKUP($B158,'[1]1718  Exp_Rev Access'!$F$7:$GK$318,40,FALSE)),"",VLOOKUP($B158,'[1]1718  Exp_Rev Access'!$F$7:$GK$318,40,FALSE))</f>
        <v>13690896.67</v>
      </c>
      <c r="AZ158" s="90">
        <f>IF(ISNA(VLOOKUP($B158,'[1]1718  Exp_Rev Access'!$F$7:$GK$318,41,FALSE)),"",VLOOKUP($B158,'[1]1718  Exp_Rev Access'!$F$7:$GK$318,41,FALSE))</f>
        <v>800725.6</v>
      </c>
      <c r="BA158" s="90">
        <f>IF(ISNA(VLOOKUP($B158,'[1]1718  Exp_Rev Access'!$F$7:$GK$318,42,FALSE)),"",VLOOKUP($B158,'[1]1718  Exp_Rev Access'!$F$7:$GK$318,42,FALSE))</f>
        <v>0</v>
      </c>
      <c r="BB158" s="90">
        <f>IF(ISNA(VLOOKUP($B158,'[1]1718  Exp_Rev Access'!$F$7:$GK$318,43,FALSE)),"",VLOOKUP($B158,'[1]1718  Exp_Rev Access'!$F$7:$GK$318,43,FALSE))</f>
        <v>0</v>
      </c>
      <c r="BC158" s="90">
        <f>IF(ISNA(VLOOKUP($B158,'[1]1718  Exp_Rev Access'!$F$7:$GK$318,44,FALSE)),"",VLOOKUP($B158,'[1]1718  Exp_Rev Access'!$F$7:$GK$318,44,FALSE))</f>
        <v>6325760.9299999997</v>
      </c>
      <c r="BD158" s="90">
        <f>IF(ISNA(VLOOKUP($B158,'[1]1718  Exp_Rev Access'!$F$7:$GK$318,45,FALSE)),"",VLOOKUP($B158,'[1]1718  Exp_Rev Access'!$F$7:$GK$318,45,FALSE))</f>
        <v>0</v>
      </c>
      <c r="BE158" s="90">
        <f>IF(ISNA(VLOOKUP($B158,'[1]1718  Exp_Rev Access'!$F$7:$GK$318,46,FALSE)),"",VLOOKUP($B158,'[1]1718  Exp_Rev Access'!$F$7:$GK$318,46,FALSE))</f>
        <v>869335.51</v>
      </c>
      <c r="BF158" s="90">
        <f>IF(ISNA(VLOOKUP($B158,'[1]1718  Exp_Rev Access'!$F$7:$GK$318,47,FALSE)),"",VLOOKUP($B158,'[1]1718  Exp_Rev Access'!$F$7:$GK$318,47,FALSE))</f>
        <v>0</v>
      </c>
      <c r="BG158" s="90">
        <f>IF(ISNA(VLOOKUP($B158,'[1]1718  Exp_Rev Access'!$F$7:$GK$318,48,FALSE)),"",VLOOKUP($B158,'[1]1718  Exp_Rev Access'!$F$7:$GK$318,48,FALSE))</f>
        <v>3845860.12</v>
      </c>
      <c r="BH158" s="90">
        <f>IF(ISNA(VLOOKUP($B158,'[1]1718  Exp_Rev Access'!$F$7:$GK$318,49,FALSE)),"",VLOOKUP($B158,'[1]1718  Exp_Rev Access'!$F$7:$GK$318,49,FALSE))</f>
        <v>360179.65</v>
      </c>
      <c r="BI158" s="90">
        <f>IF(ISNA(VLOOKUP($B158,'[1]1718  Exp_Rev Access'!$F$7:$GK$318,50,FALSE)),"",VLOOKUP($B158,'[1]1718  Exp_Rev Access'!$F$7:$GK$318,50,FALSE))</f>
        <v>0</v>
      </c>
      <c r="BJ158" s="90">
        <f>IF(ISNA(VLOOKUP($B158,'[1]1718  Exp_Rev Access'!$F$7:$GK$318,51,FALSE)),"",VLOOKUP($B158,'[1]1718  Exp_Rev Access'!$F$7:$GK$318,51,FALSE))</f>
        <v>181502.31</v>
      </c>
      <c r="BK158" s="90">
        <f>IF(ISNA(VLOOKUP($B158,'[1]1718  Exp_Rev Access'!$F$7:$GK$318,52,FALSE)),"",VLOOKUP($B158,'[1]1718  Exp_Rev Access'!$F$7:$GK$318,52,FALSE))</f>
        <v>7350581.25</v>
      </c>
      <c r="BL158" s="90">
        <f>IF(ISNA(VLOOKUP($B158,'[1]1718  Exp_Rev Access'!$F$7:$GK$318,53,FALSE)),"",VLOOKUP($B158,'[1]1718  Exp_Rev Access'!$F$7:$GK$318,53,FALSE))</f>
        <v>2390.12</v>
      </c>
      <c r="BM158" s="90">
        <f>IF(ISNA(VLOOKUP($B158,'[1]1718  Exp_Rev Access'!$F$7:$GK$318,54,FALSE)),"",VLOOKUP($B158,'[1]1718  Exp_Rev Access'!$F$7:$GK$318,54,FALSE))</f>
        <v>0</v>
      </c>
      <c r="BN158" s="90">
        <f>IF(ISNA(VLOOKUP($B158,'[1]1718  Exp_Rev Access'!$F$7:$GK$318,55,FALSE)),"",VLOOKUP($B158,'[1]1718  Exp_Rev Access'!$F$7:$GK$318,55,FALSE))</f>
        <v>0</v>
      </c>
      <c r="BO158" s="90">
        <f>IF(ISNA(VLOOKUP($B158,'[1]1718  Exp_Rev Access'!$F$7:$GK$318,56,FALSE)),"",VLOOKUP($B158,'[1]1718  Exp_Rev Access'!$F$7:$GK$318,56,FALSE))</f>
        <v>0</v>
      </c>
      <c r="BP158" s="90">
        <f>IF(ISNA(VLOOKUP($B158,'[1]1718  Exp_Rev Access'!$F$7:$GK$318,57,FALSE)),"",VLOOKUP($B158,'[1]1718  Exp_Rev Access'!$F$7:$GK$318,57,FALSE))</f>
        <v>0</v>
      </c>
      <c r="BQ158" s="90">
        <f>IF(ISNA(VLOOKUP($B158,'[1]1718  Exp_Rev Access'!$F$7:$GK$318,58,FALSE)),"",VLOOKUP($B158,'[1]1718  Exp_Rev Access'!$F$7:$GK$318,58,FALSE))</f>
        <v>735042.22</v>
      </c>
      <c r="BR158" s="90">
        <f>IF(ISNA(VLOOKUP($B158,'[1]1718  Exp_Rev Access'!$F$7:$GK$318,59,FALSE)),"",VLOOKUP($B158,'[1]1718  Exp_Rev Access'!$F$7:$GK$318,59,FALSE))</f>
        <v>0</v>
      </c>
      <c r="BS158" s="90">
        <f>IF(ISNA(VLOOKUP($B158,'[1]1718  Exp_Rev Access'!$F$7:$GK$318,60,FALSE)),"",VLOOKUP($B158,'[1]1718  Exp_Rev Access'!$F$7:$GK$318,60,FALSE))</f>
        <v>0</v>
      </c>
      <c r="BT158" s="90">
        <f>IF(ISNA(VLOOKUP($B158,'[1]1718  Exp_Rev Access'!$F$7:$GK$318,61,FALSE)),"",VLOOKUP($B158,'[1]1718  Exp_Rev Access'!$F$7:$GK$318,61,FALSE))</f>
        <v>0</v>
      </c>
      <c r="BU158" s="90">
        <f>IF(ISNA(VLOOKUP($B158,'[1]1718  Exp_Rev Access'!$F$7:$GK$318,62,FALSE)),"",VLOOKUP($B158,'[1]1718  Exp_Rev Access'!$F$7:$GK$318,62,FALSE))</f>
        <v>0</v>
      </c>
      <c r="BV158" s="56">
        <f t="shared" si="449"/>
        <v>34162744.380000003</v>
      </c>
      <c r="BW158" s="92">
        <f t="shared" si="479"/>
        <v>0.15504531318731693</v>
      </c>
      <c r="BX158" s="71">
        <f t="shared" si="480"/>
        <v>2043.0393857499885</v>
      </c>
      <c r="BY158" s="90">
        <f>IF(ISNA(VLOOKUP($B158,'[1]1718  Exp_Rev Access'!$F$7:$GK$318,64,FALSE)),"",VLOOKUP($B158,'[1]1718  Exp_Rev Access'!$F$7:$GK$318,64,FALSE))</f>
        <v>0</v>
      </c>
      <c r="BZ158" s="90">
        <f>IF(ISNA(VLOOKUP($B158,'[1]1718  Exp_Rev Access'!$F$7:$GK$318,65,FALSE)),"",VLOOKUP($B158,'[1]1718  Exp_Rev Access'!$F$7:$GK$318,65,FALSE))</f>
        <v>51294.87</v>
      </c>
      <c r="CA158" s="90">
        <f>IF(ISNA(VLOOKUP($B158,'[1]1718  Exp_Rev Access'!$F$7:$GK$318,66,FALSE)),"",VLOOKUP($B158,'[1]1718  Exp_Rev Access'!$F$7:$GK$318,66,FALSE))</f>
        <v>0</v>
      </c>
      <c r="CB158" s="90">
        <f>IF(ISNA(VLOOKUP($B158,'[1]1718  Exp_Rev Access'!$F$7:$GK$318,67,FALSE)),"",VLOOKUP($B158,'[1]1718  Exp_Rev Access'!$F$7:$GK$318,67,FALSE))</f>
        <v>0</v>
      </c>
      <c r="CC158" s="90">
        <f>IF(ISNA(VLOOKUP($B158,'[1]1718  Exp_Rev Access'!$F$7:$GK$318,68,FALSE)),"",VLOOKUP($B158,'[1]1718  Exp_Rev Access'!$F$7:$GK$318,68,FALSE))</f>
        <v>6162.47</v>
      </c>
      <c r="CD158" s="90">
        <f>IF(ISNA(VLOOKUP($B158,'[1]1718  Exp_Rev Access'!$F$7:$GK$318,69,FALSE)),"",VLOOKUP($B158,'[1]1718  Exp_Rev Access'!$F$7:$GK$318,69,FALSE))</f>
        <v>0</v>
      </c>
      <c r="CE158" s="56">
        <f t="shared" si="437"/>
        <v>57457.340000000004</v>
      </c>
      <c r="CF158" s="92">
        <f t="shared" si="450"/>
        <v>2.6076626561727509E-4</v>
      </c>
      <c r="CG158" s="78">
        <f t="shared" si="451"/>
        <v>3.4361293494076204</v>
      </c>
      <c r="CH158" s="90">
        <f>IF(ISNA(VLOOKUP($B158,'[1]1718  Exp_Rev Access'!$F$7:$GK$318,$CH$2,FALSE)),"",VLOOKUP($B158,'[1]1718  Exp_Rev Access'!$F$7:$GK$318,$CH$2,FALSE))</f>
        <v>493947</v>
      </c>
      <c r="CI158" s="90">
        <f>IF(ISNA(VLOOKUP($B158,'[1]1718  Exp_Rev Access'!$F$7:$GK$318,$CI$2,FALSE)),"",VLOOKUP($B158,'[1]1718  Exp_Rev Access'!$F$7:$GK$318,$CI$2,FALSE))</f>
        <v>0</v>
      </c>
      <c r="CJ158" s="90">
        <f>IF(ISNA(VLOOKUP($B158,'[1]1718  Exp_Rev Access'!$F$7:$GK$318,$CJ$2,FALSE)),"",VLOOKUP($B158,'[1]1718  Exp_Rev Access'!$F$7:$GK$318,$CJ$2,FALSE))</f>
        <v>0</v>
      </c>
      <c r="CK158" s="90">
        <f>IF(ISNA(VLOOKUP($B158,'[1]1718  Exp_Rev Access'!$F$7:$GK$318,$CK$2,FALSE)),"",VLOOKUP($B158,'[1]1718  Exp_Rev Access'!$F$7:$GK$318,$CK$2,FALSE))</f>
        <v>0</v>
      </c>
      <c r="CL158" s="90">
        <f>IF(ISNA(VLOOKUP($B158,'[1]1718  Exp_Rev Access'!$F$7:$GK$318,$CL$2,FALSE)),"",VLOOKUP($B158,'[1]1718  Exp_Rev Access'!$F$7:$GK$318,$CL$2,FALSE))</f>
        <v>0</v>
      </c>
      <c r="CM158" s="90">
        <f>IF(ISNA(VLOOKUP($B158,'[1]1718  Exp_Rev Access'!$F$7:$GK$318,$CM$2,FALSE)),"",VLOOKUP($B158,'[1]1718  Exp_Rev Access'!$F$7:$GK$318,$CM$2,FALSE))</f>
        <v>0</v>
      </c>
      <c r="CN158" s="90">
        <f>IF(ISNA(VLOOKUP($B158,'[1]1718  Exp_Rev Access'!$F$7:$GK$318,$CN$2,FALSE)),"",VLOOKUP($B158,'[1]1718  Exp_Rev Access'!$F$7:$GK$318,$CN$2,FALSE))</f>
        <v>0</v>
      </c>
      <c r="CO158" s="90">
        <f>IF(ISNA(VLOOKUP($B158,'[1]1718  Exp_Rev Access'!$F$7:$GK$318,$CO$2,FALSE)),"",VLOOKUP($B158,'[1]1718  Exp_Rev Access'!$F$7:$GK$318,$CO$2,FALSE))</f>
        <v>0</v>
      </c>
      <c r="CP158" s="90">
        <f>IF(ISNA(VLOOKUP($B158,'[1]1718  Exp_Rev Access'!$F$7:$GK$318,$CP$2,FALSE)),"",VLOOKUP($B158,'[1]1718  Exp_Rev Access'!$F$7:$GK$318,$CP$2,FALSE))</f>
        <v>0</v>
      </c>
      <c r="CQ158" s="90">
        <f>IF(ISNA(VLOOKUP($B158,'[1]1718  Exp_Rev Access'!$F$7:$GK$318,$CQ$2,FALSE)),"",VLOOKUP($B158,'[1]1718  Exp_Rev Access'!$F$7:$GK$318,$CQ$2,FALSE))</f>
        <v>2767004.15</v>
      </c>
      <c r="CR158" s="90">
        <f>IF(ISNA(VLOOKUP($B158,'[1]1718  Exp_Rev Access'!$F$7:$GK$318,$CR$2,FALSE)),"",VLOOKUP($B158,'[1]1718  Exp_Rev Access'!$F$7:$GK$318,$CR$2,FALSE))</f>
        <v>0</v>
      </c>
      <c r="CS158" s="90">
        <f>IF(ISNA(VLOOKUP($B158,'[1]1718  Exp_Rev Access'!$F$7:$GK$318,$CS$2,FALSE)),"",VLOOKUP($B158,'[1]1718  Exp_Rev Access'!$F$7:$GK$318,$CS$2,FALSE))</f>
        <v>109826</v>
      </c>
      <c r="CT158" s="90">
        <f>IF(ISNA(VLOOKUP($B158,'[1]1718  Exp_Rev Access'!$F$7:$GK$318,$CT$2,FALSE)),"",VLOOKUP($B158,'[1]1718  Exp_Rev Access'!$F$7:$GK$318,$CT$2,FALSE))</f>
        <v>0</v>
      </c>
      <c r="CU158" s="90">
        <f>IF(ISNA(VLOOKUP($B158,'[1]1718  Exp_Rev Access'!$F$7:$GK$318,$CU$2,FALSE)),"",VLOOKUP($B158,'[1]1718  Exp_Rev Access'!$F$7:$GK$318,$CU$2,FALSE))</f>
        <v>3751545.65</v>
      </c>
      <c r="CV158" s="90">
        <f>IF(ISNA(VLOOKUP($B158,'[1]1718  Exp_Rev Access'!$F$7:$GK$318,$CV$2,FALSE)),"",VLOOKUP($B158,'[1]1718  Exp_Rev Access'!$F$7:$GK$318,$CV$2,FALSE))</f>
        <v>588841.38</v>
      </c>
      <c r="CW158" s="90">
        <f>IF(ISNA(VLOOKUP($B158,'[1]1718  Exp_Rev Access'!$F$7:$GK$318,$CW$2,FALSE)),"",VLOOKUP($B158,'[1]1718  Exp_Rev Access'!$F$7:$GK$318,$CW$2,FALSE))</f>
        <v>0</v>
      </c>
      <c r="CX158" s="90">
        <f>IF(ISNA(VLOOKUP($B158,'[1]1718  Exp_Rev Access'!$F$7:$GK$318,$CX$2,FALSE)),"",VLOOKUP($B158,'[1]1718  Exp_Rev Access'!$F$7:$GK$318,$CX$2,FALSE))</f>
        <v>0</v>
      </c>
      <c r="CY158" s="90">
        <f>IF(ISNA(VLOOKUP($B158,'[1]1718  Exp_Rev Access'!$F$7:$GK$318,$CY$2,FALSE)),"",VLOOKUP($B158,'[1]1718  Exp_Rev Access'!$F$7:$GK$318,$CY$2,FALSE))</f>
        <v>0</v>
      </c>
      <c r="CZ158" s="90">
        <f>IF(ISNA(VLOOKUP($B158,'[1]1718  Exp_Rev Access'!$F$7:$GK$318,$CZ$2,FALSE)),"",VLOOKUP($B158,'[1]1718  Exp_Rev Access'!$F$7:$GK$318,$CZ$2,FALSE))</f>
        <v>0</v>
      </c>
      <c r="DA158" s="90">
        <f>IF(ISNA(VLOOKUP($B158,'[1]1718  Exp_Rev Access'!$F$7:$GK$318,$DA$2,FALSE)),"",VLOOKUP($B158,'[1]1718  Exp_Rev Access'!$F$7:$GK$318,$DA$2,FALSE))</f>
        <v>0</v>
      </c>
      <c r="DB158" s="90">
        <f>IF(ISNA(VLOOKUP($B158,'[1]1718  Exp_Rev Access'!$F$7:$GK$318,$DB$2,FALSE)),"",VLOOKUP($B158,'[1]1718  Exp_Rev Access'!$F$7:$GK$318,$DB$2,FALSE))</f>
        <v>467688.62</v>
      </c>
      <c r="DC158" s="90">
        <f>IF(ISNA(VLOOKUP($B158,'[1]1718  Exp_Rev Access'!$F$7:$GK$318,$DC$2,FALSE)),"",VLOOKUP($B158,'[1]1718  Exp_Rev Access'!$F$7:$GK$318,$DC$2,FALSE))</f>
        <v>0</v>
      </c>
      <c r="DD158" s="90">
        <f>IF(ISNA(VLOOKUP($B158,'[1]1718  Exp_Rev Access'!$F$7:$GK$318,$DD$2,FALSE)),"",VLOOKUP($B158,'[1]1718  Exp_Rev Access'!$F$7:$GK$318,$DD$2,FALSE))</f>
        <v>0</v>
      </c>
      <c r="DE158" s="90">
        <f>IF(ISNA(VLOOKUP($B158,'[1]1718  Exp_Rev Access'!$F$7:$GK$318,$DE$2,FALSE)),"",VLOOKUP($B158,'[1]1718  Exp_Rev Access'!$F$7:$GK$318,$DE$2,FALSE))</f>
        <v>0</v>
      </c>
      <c r="DF158" s="90">
        <f>IF(ISNA(VLOOKUP($B158,'[1]1718  Exp_Rev Access'!$F$7:$GK$318,$DF$2,FALSE)),"",VLOOKUP($B158,'[1]1718  Exp_Rev Access'!$F$7:$GK$318,$DF$2,FALSE))</f>
        <v>0</v>
      </c>
      <c r="DG158" s="90">
        <f>IF(ISNA(VLOOKUP($B158,'[1]1718  Exp_Rev Access'!$F$7:$GK$318,$DG$2,FALSE)),"",VLOOKUP($B158,'[1]1718  Exp_Rev Access'!$F$7:$GK$318,$DG$2,FALSE))</f>
        <v>0</v>
      </c>
      <c r="DH158" s="90">
        <f>IF(ISNA(VLOOKUP($B158,'[1]1718  Exp_Rev Access'!$F$7:$GK$318,$DH$2,FALSE)),"",VLOOKUP($B158,'[1]1718  Exp_Rev Access'!$F$7:$GK$318,$DH$2,FALSE))</f>
        <v>173807.1</v>
      </c>
      <c r="DI158" s="90">
        <f>IF(ISNA(VLOOKUP($B158,'[1]1718  Exp_Rev Access'!$F$7:$GK$318,$DI$2,FALSE)),"",VLOOKUP($B158,'[1]1718  Exp_Rev Access'!$F$7:$GK$318,$DI$2,FALSE))</f>
        <v>5141355.17</v>
      </c>
      <c r="DJ158" s="90">
        <f>IF(ISNA(VLOOKUP($B158,'[1]1718  Exp_Rev Access'!$F$7:$GK$318,$DJ$2,FALSE)),"",VLOOKUP($B158,'[1]1718  Exp_Rev Access'!$F$7:$GK$318,$DJ$2,FALSE))</f>
        <v>0</v>
      </c>
      <c r="DK158" s="90">
        <f>IF(ISNA(VLOOKUP($B158,'[1]1718  Exp_Rev Access'!$F$7:$GK$318,$DK$2,FALSE)),"",VLOOKUP($B158,'[1]1718  Exp_Rev Access'!$F$7:$GK$318,$DK$2,FALSE))</f>
        <v>0</v>
      </c>
      <c r="DL158" s="90">
        <f>IF(ISNA(VLOOKUP($B158,'[1]1718  Exp_Rev Access'!$F$7:$GK$318,$DL$2,FALSE)),"",VLOOKUP($B158,'[1]1718  Exp_Rev Access'!$F$7:$GK$318,$DL$2,FALSE))</f>
        <v>0</v>
      </c>
      <c r="DM158" s="90">
        <f>IF(ISNA(VLOOKUP($B158,'[1]1718  Exp_Rev Access'!$F$7:$GK$318,$DM$2,FALSE)),"",VLOOKUP($B158,'[1]1718  Exp_Rev Access'!$F$7:$GK$318,$DM$2,FALSE))</f>
        <v>0</v>
      </c>
      <c r="DN158" s="90">
        <f>IF(ISNA(VLOOKUP($B158,'[1]1718  Exp_Rev Access'!$F$7:$GK$318,$DN$2,FALSE)),"",VLOOKUP($B158,'[1]1718  Exp_Rev Access'!$F$7:$GK$318,$DN$2,FALSE))</f>
        <v>0</v>
      </c>
      <c r="DO158" s="90">
        <f>IF(ISNA(VLOOKUP($B158,'[1]1718  Exp_Rev Access'!$F$7:$GK$318,$DO$2,FALSE)),"",VLOOKUP($B158,'[1]1718  Exp_Rev Access'!$F$7:$GK$318,$DO$2,FALSE))</f>
        <v>0</v>
      </c>
      <c r="DP158" s="90">
        <f>IF(ISNA(VLOOKUP($B158,'[1]1718  Exp_Rev Access'!$F$7:$GK$318,$DP$2,FALSE)),"",VLOOKUP($B158,'[1]1718  Exp_Rev Access'!$F$7:$GK$318,$DP$2,FALSE))</f>
        <v>0</v>
      </c>
      <c r="DQ158" s="90">
        <f>IF(ISNA(VLOOKUP($B158,'[1]1718  Exp_Rev Access'!$F$7:$GK$318,$DQ$2,FALSE)),"",VLOOKUP($B158,'[1]1718  Exp_Rev Access'!$F$7:$GK$318,$DQ$2,FALSE))</f>
        <v>0</v>
      </c>
      <c r="DR158" s="90">
        <f>IF(ISNA(VLOOKUP($B158,'[1]1718  Exp_Rev Access'!$F$7:$GK$318,$DR$2,FALSE)),"",VLOOKUP($B158,'[1]1718  Exp_Rev Access'!$F$7:$GK$318,$DR$2,FALSE))</f>
        <v>0</v>
      </c>
      <c r="DS158" s="90">
        <f>IF(ISNA(VLOOKUP($B158,'[1]1718  Exp_Rev Access'!$F$7:$GK$318,$DS$2,FALSE)),"",VLOOKUP($B158,'[1]1718  Exp_Rev Access'!$F$7:$GK$318,$DS$2,FALSE))</f>
        <v>0</v>
      </c>
      <c r="DT158" s="90">
        <f>IF(ISNA(VLOOKUP($B158,'[1]1718  Exp_Rev Access'!$F$7:$GK$318,$DT$2,FALSE)),"",VLOOKUP($B158,'[1]1718  Exp_Rev Access'!$F$7:$GK$318,$DT$2,FALSE))</f>
        <v>0</v>
      </c>
      <c r="DU158" s="90">
        <f>IF(ISNA(VLOOKUP($B158,'[1]1718  Exp_Rev Access'!$F$7:$GK$318,$DU$2,FALSE)),"",VLOOKUP($B158,'[1]1718  Exp_Rev Access'!$F$7:$GK$318,$DU$2,FALSE))</f>
        <v>0</v>
      </c>
      <c r="DV158" s="90">
        <f>IF(ISNA(VLOOKUP($B158,'[1]1718  Exp_Rev Access'!$F$7:$GK$318,$DV$2,FALSE)),"",VLOOKUP($B158,'[1]1718  Exp_Rev Access'!$F$7:$GK$318,$DV$2,FALSE))</f>
        <v>0</v>
      </c>
      <c r="DW158" s="90">
        <f>IF(ISNA(VLOOKUP($B158,'[1]1718  Exp_Rev Access'!$F$7:$GK$318,$DW$2,FALSE)),"",VLOOKUP($B158,'[1]1718  Exp_Rev Access'!$F$7:$GK$318,$DW$2,FALSE))</f>
        <v>0</v>
      </c>
      <c r="DX158" s="90">
        <f>IF(ISNA(VLOOKUP($B158,'[1]1718  Exp_Rev Access'!$F$7:$GK$318,$DX$2,FALSE)),"",VLOOKUP($B158,'[1]1718  Exp_Rev Access'!$F$7:$GK$318,$DX$2,FALSE))</f>
        <v>0</v>
      </c>
      <c r="DY158" s="90">
        <f>IF(ISNA(VLOOKUP($B158,'[1]1718  Exp_Rev Access'!$F$7:$GK$318,$DY$2,FALSE)),"",VLOOKUP($B158,'[1]1718  Exp_Rev Access'!$F$7:$GK$318,$DY$2,FALSE))</f>
        <v>0</v>
      </c>
      <c r="DZ158" s="90">
        <f>IF(ISNA(VLOOKUP($B158,'[1]1718  Exp_Rev Access'!$F$7:$GK$318,$DZ$2,FALSE)),"",VLOOKUP($B158,'[1]1718  Exp_Rev Access'!$F$7:$GK$318,$DZ$2,FALSE))</f>
        <v>0</v>
      </c>
      <c r="EA158" s="90">
        <f>IF(ISNA(VLOOKUP($B158,'[1]1718  Exp_Rev Access'!$F$7:$GK$318,$EA$2,FALSE)),"",VLOOKUP($B158,'[1]1718  Exp_Rev Access'!$F$7:$GK$318,$EA$2,FALSE))</f>
        <v>0</v>
      </c>
      <c r="EB158" s="90">
        <f>IF(ISNA(VLOOKUP($B158,'[1]1718  Exp_Rev Access'!$F$7:$GK$318,$EB$2,FALSE)),"",VLOOKUP($B158,'[1]1718  Exp_Rev Access'!$F$7:$GK$318,$EB$2,FALSE))</f>
        <v>0</v>
      </c>
      <c r="EC158" s="90">
        <f>IF(ISNA(VLOOKUP($B158,'[1]1718  Exp_Rev Access'!$F$7:$GK$318,$EC$2,FALSE)),"",VLOOKUP($B158,'[1]1718  Exp_Rev Access'!$F$7:$GK$318,$EC$2,FALSE))</f>
        <v>0</v>
      </c>
      <c r="ED158" s="90">
        <f>IF(ISNA(VLOOKUP($B158,'[1]1718  Exp_Rev Access'!$F$7:$GK$318,$ED$2,FALSE)),"",VLOOKUP($B158,'[1]1718  Exp_Rev Access'!$F$7:$GK$318,$ED$2,FALSE))</f>
        <v>0</v>
      </c>
      <c r="EE158" s="90">
        <f>IF(ISNA(VLOOKUP($B158,'[1]1718  Exp_Rev Access'!$F$7:$GK$318,$EE$2,FALSE)),"",VLOOKUP($B158,'[1]1718  Exp_Rev Access'!$F$7:$GK$318,$EE$2,FALSE))</f>
        <v>0</v>
      </c>
      <c r="EF158" s="90">
        <f>IF(ISNA(VLOOKUP($B158,'[1]1718  Exp_Rev Access'!$F$7:$GK$318,$EF$2,FALSE)),"",VLOOKUP($B158,'[1]1718  Exp_Rev Access'!$F$7:$GK$318,$EF$2,FALSE))</f>
        <v>0</v>
      </c>
      <c r="EG158" s="90">
        <f>IF(ISNA(VLOOKUP($B158,'[1]1718  Exp_Rev Access'!$F$7:$GK$318,$EG$2,FALSE)),"",VLOOKUP($B158,'[1]1718  Exp_Rev Access'!$F$7:$GK$318,$EG$2,FALSE))</f>
        <v>28650.74</v>
      </c>
      <c r="EH158" s="90">
        <f>IF(ISNA(VLOOKUP($B158,'[1]1718  Exp_Rev Access'!$F$7:$GK$318,$EH$2,FALSE)),"",VLOOKUP($B158,'[1]1718  Exp_Rev Access'!$F$7:$GK$318,$EH$2,FALSE))</f>
        <v>0</v>
      </c>
      <c r="EI158" s="90">
        <f>IF(ISNA(VLOOKUP($B158,'[1]1718  Exp_Rev Access'!$F$7:$GK$318,$EI$2,FALSE)),"",VLOOKUP($B158,'[1]1718  Exp_Rev Access'!$F$7:$GK$318,$EI$2,FALSE))</f>
        <v>0</v>
      </c>
      <c r="EJ158" s="90">
        <f>IF(ISNA(VLOOKUP($B158,'[1]1718  Exp_Rev Access'!$F$7:$GK$318,$EJ$2,FALSE)),"",VLOOKUP($B158,'[1]1718  Exp_Rev Access'!$F$7:$GK$318,$EJ$2,FALSE))</f>
        <v>0</v>
      </c>
      <c r="EK158" s="90">
        <f>IF(ISNA(VLOOKUP($B158,'[1]1718  Exp_Rev Access'!$F$7:$GK$318,$EK$2,FALSE)),"",VLOOKUP($B158,'[1]1718  Exp_Rev Access'!$F$7:$GK$318,$EK$2,FALSE))</f>
        <v>0</v>
      </c>
      <c r="EL158" s="90">
        <f>IF(ISNA(VLOOKUP($B158,'[1]1718  Exp_Rev Access'!$F$7:$GK$318,$EL$2,FALSE)),"",VLOOKUP($B158,'[1]1718  Exp_Rev Access'!$F$7:$GK$318,$EL$2,FALSE))</f>
        <v>0</v>
      </c>
      <c r="EM158" s="90">
        <f>IF(ISNA(VLOOKUP($B158,'[1]1718  Exp_Rev Access'!$F$7:$GK$318,$EM$2,FALSE)),"",VLOOKUP($B158,'[1]1718  Exp_Rev Access'!$F$7:$GK$318,$EM$2,FALSE))</f>
        <v>0</v>
      </c>
      <c r="EN158" s="90">
        <f>IF(ISNA(VLOOKUP($B158,'[1]1718  Exp_Rev Access'!$F$7:$GK$318,$EN$2,FALSE)),"",VLOOKUP($B158,'[1]1718  Exp_Rev Access'!$F$7:$GK$318,$EN$2,FALSE))</f>
        <v>233835.53</v>
      </c>
      <c r="EO158" s="90">
        <f>IF(ISNA(VLOOKUP($B158,'[1]1718  Exp_Rev Access'!$F$7:$GK$318,$EO$2,FALSE)),"",VLOOKUP($B158,'[1]1718  Exp_Rev Access'!$F$7:$GK$318,$EO$2,FALSE))</f>
        <v>229913.41</v>
      </c>
      <c r="EP158" s="90">
        <f>IF(ISNA(VLOOKUP($B158,'[1]1718  Exp_Rev Access'!$F$7:$GK$318,$EP$2,FALSE)),"",VLOOKUP($B158,'[1]1718  Exp_Rev Access'!$F$7:$GK$318,$EP$2,FALSE))</f>
        <v>0</v>
      </c>
      <c r="EQ158" s="90">
        <f>IF(ISNA(VLOOKUP($B158,'[1]1718  Exp_Rev Access'!$F$7:$GK$318,$EQ$2,FALSE)),"",VLOOKUP($B158,'[1]1718  Exp_Rev Access'!$F$7:$GK$318,$EQ$2,FALSE))</f>
        <v>0</v>
      </c>
      <c r="ER158" s="90">
        <f>IF(ISNA(VLOOKUP($B158,'[1]1718  Exp_Rev Access'!$F$7:$GK$318,$ER$2,FALSE)),"",VLOOKUP($B158,'[1]1718  Exp_Rev Access'!$F$7:$GK$318,$ER$2,FALSE))</f>
        <v>0</v>
      </c>
      <c r="ES158" s="90">
        <f>IF(ISNA(VLOOKUP($B158,'[1]1718  Exp_Rev Access'!$F$7:$GK$318,$ES$2,FALSE)),"",VLOOKUP($B158,'[1]1718  Exp_Rev Access'!$F$7:$GK$318,$ES$2,FALSE))</f>
        <v>0</v>
      </c>
      <c r="ET158" s="90">
        <f>IF(ISNA(VLOOKUP($B158,'[1]1718  Exp_Rev Access'!$F$7:$GK$318,$ET$2,FALSE)),"",VLOOKUP($B158,'[1]1718  Exp_Rev Access'!$F$7:$GK$318,$ET$2,FALSE))</f>
        <v>0</v>
      </c>
      <c r="EU158" s="90">
        <f>IF(ISNA(VLOOKUP($B158,'[1]1718  Exp_Rev Access'!$F$7:$GK$318,$EU$2,FALSE)),"",VLOOKUP($B158,'[1]1718  Exp_Rev Access'!$F$7:$GK$318,$EU$2,FALSE))</f>
        <v>0</v>
      </c>
      <c r="EV158" s="90">
        <f>IF(ISNA(VLOOKUP($B158,'[1]1718  Exp_Rev Access'!$F$7:$GK$318,$EV$2,FALSE)),"",VLOOKUP($B158,'[1]1718  Exp_Rev Access'!$F$7:$GK$318,$EV$2,FALSE))</f>
        <v>199895.91</v>
      </c>
      <c r="EW158" s="90">
        <f>IF(ISNA(VLOOKUP($B158,'[1]1718  Exp_Rev Access'!$F$7:$GK$318,$EW$2,FALSE)),"",VLOOKUP($B158,'[1]1718  Exp_Rev Access'!$F$7:$GK$318,$EW$2,FALSE))</f>
        <v>0</v>
      </c>
      <c r="EX158" s="90">
        <f>IF(ISNA(VLOOKUP($B158,'[1]1718  Exp_Rev Access'!$F$7:$GK$318,$EX$2,FALSE)),"",VLOOKUP($B158,'[1]1718  Exp_Rev Access'!$F$7:$GK$318,$EX$2,FALSE))</f>
        <v>0</v>
      </c>
      <c r="EY158" s="90">
        <f>IF(ISNA(VLOOKUP($B158,'[1]1718  Exp_Rev Access'!$F$7:$GK$318,$EY$2,FALSE)),"",VLOOKUP($B158,'[1]1718  Exp_Rev Access'!$F$7:$GK$318,$EY$2,FALSE))</f>
        <v>0</v>
      </c>
      <c r="EZ158" s="90">
        <f>IF(ISNA(VLOOKUP($B158,'[1]1718  Exp_Rev Access'!$F$7:$GK$318,$EZ$2,FALSE)),"",VLOOKUP($B158,'[1]1718  Exp_Rev Access'!$F$7:$GK$318,$EZ$2,FALSE))</f>
        <v>0</v>
      </c>
      <c r="FA158" s="90">
        <f>IF(ISNA(VLOOKUP($B158,'[1]1718  Exp_Rev Access'!$F$7:$GK$318,$FA$2,FALSE)),"",VLOOKUP($B158,'[1]1718  Exp_Rev Access'!$F$7:$GK$318,$FA$2,FALSE))</f>
        <v>0</v>
      </c>
      <c r="FB158" s="90">
        <f>IF(ISNA(VLOOKUP($B158,'[1]1718  Exp_Rev Access'!$F$7:$GK$318,$FB$2,FALSE)),"",VLOOKUP($B158,'[1]1718  Exp_Rev Access'!$F$7:$GK$318,$FB$2,FALSE))</f>
        <v>0</v>
      </c>
      <c r="FC158" s="90">
        <f>IF(ISNA(VLOOKUP($B158,'[1]1718  Exp_Rev Access'!$F$7:$GK$318,$FC$2,FALSE)),"",VLOOKUP($B158,'[1]1718  Exp_Rev Access'!$F$7:$GK$318,$FC$2,FALSE))</f>
        <v>0</v>
      </c>
      <c r="FD158" s="90">
        <f>IF(ISNA(VLOOKUP($B158,'[1]1718  Exp_Rev Access'!$F$7:$GK$318,$FD$2,FALSE)),"",VLOOKUP($B158,'[1]1718  Exp_Rev Access'!$F$7:$GK$318,$FD$2,FALSE))</f>
        <v>0</v>
      </c>
      <c r="FE158" s="90">
        <f>IF(ISNA(VLOOKUP($B158,'[1]1718  Exp_Rev Access'!$F$7:$GK$318,$FE$2,FALSE)),"",VLOOKUP($B158,'[1]1718  Exp_Rev Access'!$F$7:$GK$318,$FE$2,FALSE))</f>
        <v>0</v>
      </c>
      <c r="FF158" s="90">
        <f>IF(ISNA(VLOOKUP($B158,'[1]1718  Exp_Rev Access'!$F$7:$GK$318,$FF$2,FALSE)),"",VLOOKUP($B158,'[1]1718  Exp_Rev Access'!$F$7:$GK$318,$FF$2,FALSE))</f>
        <v>0</v>
      </c>
      <c r="FG158" s="90">
        <f>IF(ISNA(VLOOKUP($B158,'[1]1718  Exp_Rev Access'!$F$7:$GK$318,$FG$2,FALSE)),"",VLOOKUP($B158,'[1]1718  Exp_Rev Access'!$F$7:$GK$318,$FG$2,FALSE))</f>
        <v>598045.64</v>
      </c>
      <c r="FH158" s="90">
        <f>IF(ISNA(VLOOKUP($B158,'[1]1718  Exp_Rev Access'!$F$7:$GK$318,$FH$2,FALSE)),"",VLOOKUP($B158,'[1]1718  Exp_Rev Access'!$F$7:$GK$318,$FH$2,FALSE))</f>
        <v>0</v>
      </c>
      <c r="FI158" s="90">
        <f>IF(ISNA(VLOOKUP($B158,'[1]1718  Exp_Rev Access'!$F$7:$GK$318,$FI$2,FALSE)),"",VLOOKUP($B158,'[1]1718  Exp_Rev Access'!$F$7:$GK$318,$FI$2,FALSE))</f>
        <v>0</v>
      </c>
      <c r="FJ158" s="90">
        <f>IF(ISNA(VLOOKUP($B158,'[1]1718  Exp_Rev Access'!$F$7:$GK$318,$FJ$2,FALSE)),"",VLOOKUP($B158,'[1]1718  Exp_Rev Access'!$F$7:$GK$318,$FJ$2,FALSE))</f>
        <v>0</v>
      </c>
      <c r="FK158" s="90">
        <f>IF(ISNA(VLOOKUP($B158,'[1]1718  Exp_Rev Access'!$F$7:$GK$318,$FK$2,FALSE)),"",VLOOKUP($B158,'[1]1718  Exp_Rev Access'!$F$7:$GK$318,$FK$2,FALSE))</f>
        <v>0</v>
      </c>
      <c r="FL158" s="90">
        <f>IF(ISNA(VLOOKUP($B158,'[1]1718  Exp_Rev Access'!$F$7:$GK$318,$FL$2,FALSE)),"",VLOOKUP($B158,'[1]1718  Exp_Rev Access'!$F$7:$GK$318,$FL$2,FALSE))</f>
        <v>0</v>
      </c>
      <c r="FM158" s="90">
        <f>IF(ISNA(VLOOKUP($B158,'[1]1718  Exp_Rev Access'!$F$7:$GK$318,$FM$2,FALSE)),"",VLOOKUP($B158,'[1]1718  Exp_Rev Access'!$F$7:$GK$318,$FM$2,FALSE))</f>
        <v>0</v>
      </c>
      <c r="FN158" s="90">
        <f>IF(ISNA(VLOOKUP($B158,'[1]1718  Exp_Rev Access'!$F$7:$GK$318,$FN$2,FALSE)),"",VLOOKUP($B158,'[1]1718  Exp_Rev Access'!$F$7:$GK$318,$FN$2,FALSE))</f>
        <v>0</v>
      </c>
      <c r="FO158" s="90">
        <f>IF(ISNA(VLOOKUP($B158,'[1]1718  Exp_Rev Access'!$F$7:$GK$318,$FO$2,FALSE)),"",VLOOKUP($B158,'[1]1718  Exp_Rev Access'!$F$7:$GK$318,$FO$2,FALSE))</f>
        <v>0</v>
      </c>
      <c r="FP158" s="90">
        <f>IF(ISNA(VLOOKUP($B158,'[1]1718  Exp_Rev Access'!$F$7:$GK$318,$FP$2,FALSE)),"",VLOOKUP($B158,'[1]1718  Exp_Rev Access'!$F$7:$GK$318,$FP$2,FALSE))</f>
        <v>0</v>
      </c>
      <c r="FQ158" s="90">
        <f>IF(ISNA(VLOOKUP($B158,'[1]1718  Exp_Rev Access'!$F$7:$GK$318,$FQ$2,FALSE)),"",VLOOKUP($B158,'[1]1718  Exp_Rev Access'!$F$7:$GK$318,$FQ$2,FALSE))</f>
        <v>0</v>
      </c>
      <c r="FR158" s="90">
        <f>IF(ISNA(VLOOKUP($B158,'[1]1718  Exp_Rev Access'!$F$7:$GK$318,$FR$2,FALSE)),"",VLOOKUP($B158,'[1]1718  Exp_Rev Access'!$F$7:$GK$318,$FR$2,FALSE))</f>
        <v>592607.37</v>
      </c>
      <c r="FS158" s="56">
        <f t="shared" si="481"/>
        <v>15376963.67</v>
      </c>
      <c r="FT158" s="92">
        <f t="shared" si="482"/>
        <v>6.9787313383432109E-2</v>
      </c>
      <c r="FU158" s="94">
        <f t="shared" si="483"/>
        <v>919.59071149589784</v>
      </c>
      <c r="FV158" s="95">
        <f>IF(ISNA(VLOOKUP($B158,'[1]1718  Exp_Rev Access'!$F$7:$GK$318,$FV$2,FALSE)),"",VLOOKUP($B158,'[1]1718  Exp_Rev Access'!$F$7:$GK$318,$FV$2,FALSE))</f>
        <v>83427.42</v>
      </c>
      <c r="FW158" s="95">
        <f>IF(ISNA(VLOOKUP($B158,'[1]1718  Exp_Rev Access'!$F$7:$GK$318,$FW$2,FALSE)),"",VLOOKUP($B158,'[1]1718  Exp_Rev Access'!$F$7:$GK$318,$FW$2,FALSE))</f>
        <v>0</v>
      </c>
      <c r="FX158" s="95">
        <f>IF(ISNA(VLOOKUP($B158,'[1]1718  Exp_Rev Access'!$F$7:$GK$318,$FX$2,FALSE)),"",VLOOKUP($B158,'[1]1718  Exp_Rev Access'!$F$7:$GK$318,$FX$2,FALSE))</f>
        <v>0</v>
      </c>
      <c r="FY158" s="95">
        <f>IF(ISNA(VLOOKUP($B158,'[1]1718  Exp_Rev Access'!$F$7:$GK$318,$FY$2,FALSE)),"",VLOOKUP($B158,'[1]1718  Exp_Rev Access'!$F$7:$GK$318,$FY$2,FALSE))</f>
        <v>0</v>
      </c>
      <c r="FZ158" s="95">
        <f>IF(ISNA(VLOOKUP($B158,'[1]1718  Exp_Rev Access'!$F$7:$GK$318,$FZ$2,FALSE)),"",VLOOKUP($B158,'[1]1718  Exp_Rev Access'!$F$7:$GK$318,$FZ$2,FALSE))</f>
        <v>0</v>
      </c>
      <c r="GA158" s="95">
        <f>IF(ISNA(VLOOKUP($B158,'[1]1718  Exp_Rev Access'!$F$7:$GK$318,$GA$2,FALSE)),"",VLOOKUP($B158,'[1]1718  Exp_Rev Access'!$F$7:$GK$318,$GA$2,FALSE))</f>
        <v>0</v>
      </c>
      <c r="GB158" s="95">
        <f>IF(ISNA(VLOOKUP($B158,'[1]1718  Exp_Rev Access'!$F$7:$GK$318,$GB$2,FALSE)),"",VLOOKUP($B158,'[1]1718  Exp_Rev Access'!$F$7:$GK$318,$GB$2,FALSE))</f>
        <v>0</v>
      </c>
      <c r="GC158" s="95">
        <f>IF(ISNA(VLOOKUP($B158,'[1]1718  Exp_Rev Access'!$F$7:$GK$318,$GC$2,FALSE)),"",VLOOKUP($B158,'[1]1718  Exp_Rev Access'!$F$7:$GK$318,$GC$2,FALSE))</f>
        <v>0</v>
      </c>
      <c r="GD158" s="95">
        <f>IF(ISNA(VLOOKUP($B158,'[1]1718  Exp_Rev Access'!$F$7:$GK$318,$GD$2,FALSE)),"",VLOOKUP($B158,'[1]1718  Exp_Rev Access'!$F$7:$GK$318,$GD$2,FALSE))</f>
        <v>0</v>
      </c>
      <c r="GE158" s="95">
        <f>IF(ISNA(VLOOKUP($B158,'[1]1718  Exp_Rev Access'!$F$7:$GK$318,$GE$2,FALSE)),"",VLOOKUP($B158,'[1]1718  Exp_Rev Access'!$F$7:$GK$318,$GE$2,FALSE))</f>
        <v>530441.43999999994</v>
      </c>
      <c r="GF158" s="95">
        <f>IF(ISNA(VLOOKUP($B158,'[1]1718  Exp_Rev Access'!$F$7:$GK$318,$GF$2,FALSE)),"",VLOOKUP($B158,'[1]1718  Exp_Rev Access'!$F$7:$GK$318,$GF$2,FALSE))</f>
        <v>192676.78</v>
      </c>
      <c r="GG158" s="95">
        <f>IF(ISNA(VLOOKUP($B158,'[1]1718  Exp_Rev Access'!$F$7:$GK$318,$GG$2,FALSE)),"",VLOOKUP($B158,'[1]1718  Exp_Rev Access'!$F$7:$GK$318,$GG$2,FALSE))</f>
        <v>0</v>
      </c>
      <c r="GH158" s="95">
        <f>IF(ISNA(VLOOKUP($B158,'[1]1718  Exp_Rev Access'!$F$7:$GK$318,$GH$2,FALSE)),"",VLOOKUP($B158,'[1]1718  Exp_Rev Access'!$F$7:$GK$318,$GH$2,FALSE))</f>
        <v>0</v>
      </c>
      <c r="GI158" s="95">
        <f>IF(ISNA(VLOOKUP($B158,'[1]1718  Exp_Rev Access'!$F$7:$GK$318,$GI$2,FALSE)),"",VLOOKUP($B158,'[1]1718  Exp_Rev Access'!$F$7:$GK$318,$GI$2,FALSE))</f>
        <v>0</v>
      </c>
      <c r="GJ158" s="95">
        <f>IF(ISNA(VLOOKUP($B158,'[1]1718  Exp_Rev Access'!$F$7:$GK$318,$GJ$2,FALSE)),"",VLOOKUP($B158,'[1]1718  Exp_Rev Access'!$F$7:$GK$318,$GJ$2,FALSE))</f>
        <v>0</v>
      </c>
      <c r="GK158" s="95">
        <f>IF(ISNA(VLOOKUP($B158,'[1]1718  Exp_Rev Access'!$F$7:$GK$318,$GK$2,FALSE)),"",VLOOKUP($B158,'[1]1718  Exp_Rev Access'!$F$7:$GK$318,$GK$2,FALSE))</f>
        <v>0</v>
      </c>
      <c r="GL158" s="95">
        <f>IF(ISNA(VLOOKUP($B158,'[1]1718  Exp_Rev Access'!$F$7:$GK$318,$GL$2,FALSE)),"",VLOOKUP($B158,'[1]1718  Exp_Rev Access'!$F$7:$GK$318,$GL$2,FALSE))</f>
        <v>0</v>
      </c>
      <c r="GM158" s="95">
        <f>IF(ISNA(VLOOKUP($B158,'[1]1718  Exp_Rev Access'!$F$7:$GK$318,$GM$2,FALSE)),"",VLOOKUP($B158,'[1]1718  Exp_Rev Access'!$F$7:$GK$318,$GM$2,FALSE))</f>
        <v>0</v>
      </c>
      <c r="GN158" s="95">
        <f>IF(ISNA(VLOOKUP($B158,'[1]1718  Exp_Rev Access'!$F$7:$GK$318,$GN$2,FALSE)),"",VLOOKUP($B158,'[1]1718  Exp_Rev Access'!$F$7:$GK$318,$GN$2,FALSE))</f>
        <v>0</v>
      </c>
      <c r="GO158" s="95">
        <f>IF(ISNA(VLOOKUP($B158,'[1]1718  Exp_Rev Access'!$F$7:$GK$318,$GO$2,FALSE)),"",VLOOKUP($B158,'[1]1718  Exp_Rev Access'!$F$7:$GK$318,$GO$2,FALSE))</f>
        <v>0</v>
      </c>
      <c r="GP158" s="95">
        <f>IF(ISNA(VLOOKUP($B158,'[1]1718  Exp_Rev Access'!$F$7:$GK$318,$GP$2,FALSE)),"",VLOOKUP($B158,'[1]1718  Exp_Rev Access'!$F$7:$GK$318,$GP$2,FALSE))</f>
        <v>0</v>
      </c>
      <c r="GQ158" s="95">
        <f>IF(ISNA(VLOOKUP($B158,'[1]1718  Exp_Rev Access'!$F$7:$GK$318,$GQ$2,FALSE)),"",VLOOKUP($B158,'[1]1718  Exp_Rev Access'!$F$7:$GK$318,$GQ$2,FALSE))</f>
        <v>56774.91</v>
      </c>
      <c r="GR158" s="95">
        <f>IF(ISNA(VLOOKUP($B158,'[1]1718  Exp_Rev Access'!$F$7:$GK$318,$GR$2,FALSE)),"",VLOOKUP($B158,'[1]1718  Exp_Rev Access'!$F$7:$GK$318,$GR$2,FALSE))</f>
        <v>0</v>
      </c>
      <c r="GS158" s="95">
        <f>IF(ISNA(VLOOKUP($B158,'[1]1718  Exp_Rev Access'!$F$7:$GK$318,$GS$2,FALSE)),"",VLOOKUP($B158,'[1]1718  Exp_Rev Access'!$F$7:$GK$318,$GS$2,FALSE))</f>
        <v>0</v>
      </c>
      <c r="GT158" s="95">
        <f>IF(ISNA(VLOOKUP($B158,'[1]1718  Exp_Rev Access'!$F$7:$GK$318,$GT$2,FALSE)),"",VLOOKUP($B158,'[1]1718  Exp_Rev Access'!$F$7:$GK$318,$GT$2,FALSE))</f>
        <v>0</v>
      </c>
      <c r="GU158" s="56">
        <f t="shared" si="484"/>
        <v>863320.55</v>
      </c>
      <c r="GV158" s="92">
        <f t="shared" si="485"/>
        <v>3.9181221381663685E-3</v>
      </c>
      <c r="GW158" s="96">
        <f t="shared" si="486"/>
        <v>51.629279736961877</v>
      </c>
    </row>
    <row r="159" spans="1:222" x14ac:dyDescent="0.3">
      <c r="A159" s="73"/>
      <c r="B159" s="88" t="s">
        <v>396</v>
      </c>
      <c r="C159" s="89" t="s">
        <v>397</v>
      </c>
      <c r="D159" s="75">
        <f>IF(ISNA(VLOOKUP($B159,'[1]1718 enrollment_Rev_Exp by size'!$A$7:H496,3,FALSE)),"",VLOOKUP($B159,'[1]1718 enrollment_Rev_Exp by size'!$A$7:$G$350,3,FALSE))</f>
        <v>8572.3499999999985</v>
      </c>
      <c r="E159" s="76">
        <f>IF(ISNA(VLOOKUP($B159,'[1]1718 enrollment_Rev_Exp by size'!$A$7:I496,5,FALSE)),"",VLOOKUP($B159,'[1]1718 enrollment_Rev_Exp by size'!$A$7:$G$350,5,FALSE))</f>
        <v>101461343.63</v>
      </c>
      <c r="F159" s="70">
        <f t="shared" si="468"/>
        <v>101461343.63000001</v>
      </c>
      <c r="G159" s="70">
        <f t="shared" si="469"/>
        <v>0</v>
      </c>
      <c r="H159" s="90">
        <f>IF(ISNA(VLOOKUP($B159,'[1]1718  Exp_Rev Access'!$F$7:$GK$318,3,FALSE)),"",VLOOKUP($B159,'[1]1718  Exp_Rev Access'!$F$7:$GK$318,3,FALSE))</f>
        <v>18034302.620000001</v>
      </c>
      <c r="I159" s="90">
        <f>IF(ISNA(VLOOKUP($B159,'[1]1718  Exp_Rev Access'!$F$7:$GK$318,4,FALSE)),"",VLOOKUP($B159,'[1]1718  Exp_Rev Access'!$F$7:$GK$318,4,FALSE))</f>
        <v>0</v>
      </c>
      <c r="J159" s="90">
        <f>IF(ISNA(VLOOKUP($B159,'[1]1718  Exp_Rev Access'!$F$7:$GK$318,5,FALSE)),"",VLOOKUP($B159,'[1]1718  Exp_Rev Access'!$F$7:$GK$318,5,FALSE))</f>
        <v>470.65</v>
      </c>
      <c r="K159" s="90">
        <f>IF(ISNA(VLOOKUP($B159,'[1]1718  Exp_Rev Access'!$F$7:$GK$318,6,FALSE)),"-",VLOOKUP($B159,'[1]1718  Exp_Rev Access'!$F$7:$GK$318,6,FALSE))</f>
        <v>23051.19</v>
      </c>
      <c r="L159" s="90">
        <f>IF(ISNA(VLOOKUP($B159,'[1]1718  Exp_Rev Access'!$F$7:$GK$318,7,FALSE)),"",VLOOKUP($B159,'[1]1718  Exp_Rev Access'!$F$7:$GK$318,7,FALSE))</f>
        <v>0</v>
      </c>
      <c r="M159" s="90">
        <f>IF(ISNA(VLOOKUP($B159,'[1]1718  Exp_Rev Access'!$F$7:$GK$318,8,FALSE)),"",VLOOKUP($B159,'[1]1718  Exp_Rev Access'!$F$7:$GK$318,8,FALSE))</f>
        <v>0</v>
      </c>
      <c r="N159" s="56">
        <f t="shared" si="470"/>
        <v>18057824.460000001</v>
      </c>
      <c r="O159" s="91">
        <f t="shared" si="471"/>
        <v>0.17797738344419756</v>
      </c>
      <c r="P159" s="56">
        <f t="shared" si="472"/>
        <v>2106.5197361283667</v>
      </c>
      <c r="Q159" s="90">
        <f>IF(ISNA(VLOOKUP($B159,'[1]1718  Exp_Rev Access'!$F$7:$GK$318,10,FALSE)),"",VLOOKUP($B159,'[1]1718  Exp_Rev Access'!$F$7:$GK$318,10,FALSE))</f>
        <v>231506.15</v>
      </c>
      <c r="R159" s="90">
        <f>IF(ISNA(VLOOKUP($B159,'[1]1718  Exp_Rev Access'!$F$7:$GK$318,11,FALSE)),"",VLOOKUP($B159,'[1]1718  Exp_Rev Access'!$F$7:$GK$318,11,FALSE))</f>
        <v>0</v>
      </c>
      <c r="S159" s="90">
        <f>IF(ISNA(VLOOKUP($B159,'[1]1718  Exp_Rev Access'!$F$7:$GK$318,12,FALSE)),"",VLOOKUP($B159,'[1]1718  Exp_Rev Access'!$F$7:$GK$318,12,FALSE))</f>
        <v>0</v>
      </c>
      <c r="T159" s="90">
        <f>IF(ISNA(VLOOKUP($B159,'[1]1718  Exp_Rev Access'!$F$7:$GK$318,13,FALSE)),"",VLOOKUP($B159,'[1]1718  Exp_Rev Access'!$F$7:$GK$318,13,FALSE))</f>
        <v>0</v>
      </c>
      <c r="U159" s="90">
        <f>IF(ISNA(VLOOKUP($B159,'[1]1718  Exp_Rev Access'!$F$7:$GK$318,14,FALSE)),"",VLOOKUP($B159,'[1]1718  Exp_Rev Access'!$F$7:$GK$318,14,FALSE))</f>
        <v>0</v>
      </c>
      <c r="V159" s="90">
        <f>IF(ISNA(VLOOKUP($B159,'[1]1718  Exp_Rev Access'!$F$7:$GK$318,15,FALSE)),"",VLOOKUP($B159,'[1]1718  Exp_Rev Access'!$F$7:$GK$318,15,FALSE))</f>
        <v>9700</v>
      </c>
      <c r="W159" s="90">
        <f>IF(ISNA(VLOOKUP($B159,'[1]1718  Exp_Rev Access'!$F$7:$GK$318,16,FALSE)),"",VLOOKUP($B159,'[1]1718  Exp_Rev Access'!$F$7:$GK$318,16,FALSE))</f>
        <v>0</v>
      </c>
      <c r="X159" s="90">
        <f>IF(ISNA(VLOOKUP($B159,'[1]1718  Exp_Rev Access'!$F$7:$GK$318,17,FALSE)),"",VLOOKUP($B159,'[1]1718  Exp_Rev Access'!$F$7:$GK$318,17,FALSE))</f>
        <v>1478750.43</v>
      </c>
      <c r="Y159" s="90">
        <f>IF(ISNA(VLOOKUP($B159,'[1]1718  Exp_Rev Access'!$F$7:$GK$318,18,FALSE)),"",VLOOKUP($B159,'[1]1718  Exp_Rev Access'!$F$7:$GK$318,18,FALSE))</f>
        <v>153530.47</v>
      </c>
      <c r="Z159" s="90">
        <f>IF(ISNA(VLOOKUP($B159,'[1]1718  Exp_Rev Access'!$F$7:$GK$318,19,FALSE)),"",VLOOKUP($B159,'[1]1718  Exp_Rev Access'!$F$7:$GK$318,19,FALSE))</f>
        <v>0</v>
      </c>
      <c r="AA159" s="90">
        <f>IF(ISNA(VLOOKUP($B159,'[1]1718  Exp_Rev Access'!$F$7:$GK$318,20,FALSE)),"",VLOOKUP($B159,'[1]1718  Exp_Rev Access'!$F$7:$GK$318,20,FALSE))</f>
        <v>0</v>
      </c>
      <c r="AB159" s="90">
        <f>IF(ISNA(VLOOKUP($B159,'[1]1718  Exp_Rev Access'!$F$7:$GK$318,21,FALSE)),"",VLOOKUP($B159,'[1]1718  Exp_Rev Access'!$F$7:$GK$318,21,FALSE))</f>
        <v>0</v>
      </c>
      <c r="AC159" s="90">
        <f>IF(ISNA(VLOOKUP($B159,'[1]1718  Exp_Rev Access'!$F$7:$GK$318,22,FALSE)),"",VLOOKUP($B159,'[1]1718  Exp_Rev Access'!$F$7:$GK$318,22,FALSE))</f>
        <v>187.94</v>
      </c>
      <c r="AD159" s="90">
        <f>IF(ISNA(VLOOKUP($B159,'[1]1718  Exp_Rev Access'!$F$7:$GK$318,23,FALSE)),"",VLOOKUP($B159,'[1]1718  Exp_Rev Access'!$F$7:$GK$318,23,FALSE))</f>
        <v>944653.21</v>
      </c>
      <c r="AE159" s="90">
        <f>IF(ISNA(VLOOKUP($B159,'[1]1718  Exp_Rev Access'!$F$7:$GK$318,24,FALSE)),"",VLOOKUP($B159,'[1]1718  Exp_Rev Access'!$F$7:$GK$318,24,FALSE))</f>
        <v>337517.88</v>
      </c>
      <c r="AF159" s="90">
        <f>IF(ISNA(VLOOKUP($B159,'[1]1718  Exp_Rev Access'!$F$7:$GK$318,25,FALSE)),"",VLOOKUP($B159,'[1]1718  Exp_Rev Access'!$F$7:$GK$318,25,FALSE))</f>
        <v>0</v>
      </c>
      <c r="AG159" s="90">
        <f>IF(ISNA(VLOOKUP($B159,'[1]1718  Exp_Rev Access'!$F$7:$GK$318,26,FALSE)),"",VLOOKUP($B159,'[1]1718  Exp_Rev Access'!$F$7:$GK$318,26,FALSE))</f>
        <v>199314.98</v>
      </c>
      <c r="AH159" s="90">
        <f>IF(ISNA(VLOOKUP($B159,'[1]1718  Exp_Rev Access'!$F$7:$GK$318,27,FALSE)),"",VLOOKUP($B159,'[1]1718  Exp_Rev Access'!$F$7:$GK$318,27,FALSE))</f>
        <v>12371.72</v>
      </c>
      <c r="AI159" s="90">
        <f>IF(ISNA(VLOOKUP($B159,'[1]1718  Exp_Rev Access'!$F$7:$GK$318,28,FALSE)),"",VLOOKUP($B159,'[1]1718  Exp_Rev Access'!$F$7:$GK$318,28,FALSE))</f>
        <v>130495.85</v>
      </c>
      <c r="AJ159" s="90">
        <f>IF(ISNA(VLOOKUP($B159,'[1]1718  Exp_Rev Access'!$F$7:$GK$318,29,FALSE)),"",VLOOKUP($B159,'[1]1718  Exp_Rev Access'!$F$7:$GK$318,29,FALSE))</f>
        <v>17536.95</v>
      </c>
      <c r="AK159" s="90">
        <f>IF(ISNA(VLOOKUP($B159,'[1]1718  Exp_Rev Access'!$F$7:$GK$318,30,FALSE)),"",VLOOKUP($B159,'[1]1718  Exp_Rev Access'!$F$7:$GK$318,30,FALSE))</f>
        <v>336131.58</v>
      </c>
      <c r="AL159" s="90">
        <f>IF(ISNA(VLOOKUP($B159,'[1]1718  Exp_Rev Access'!$F$7:$GK$318,31,FALSE)),"",VLOOKUP($B159,'[1]1718  Exp_Rev Access'!$F$7:$GK$318,31,FALSE))</f>
        <v>19080</v>
      </c>
      <c r="AM159" s="56">
        <f t="shared" si="473"/>
        <v>3870777.16</v>
      </c>
      <c r="AN159" s="92">
        <f t="shared" si="474"/>
        <v>3.8150265130684632E-2</v>
      </c>
      <c r="AO159" s="71">
        <f t="shared" si="475"/>
        <v>451.54212788791881</v>
      </c>
      <c r="AP159" s="90">
        <f>IF(ISNA(VLOOKUP($B159,'[1]1718  Exp_Rev Access'!$F$7:$GK$318,33,FALSE)),"",VLOOKUP($B159,'[1]1718  Exp_Rev Access'!$F$7:$GK$318,33,FALSE))</f>
        <v>58697237.479999997</v>
      </c>
      <c r="AQ159" s="90">
        <f>IF(ISNA(VLOOKUP($B159,'[1]1718  Exp_Rev Access'!$F$7:$GK$318,34,FALSE)),"",VLOOKUP($B159,'[1]1718  Exp_Rev Access'!$F$7:$GK$318,34,FALSE))</f>
        <v>1622322.74</v>
      </c>
      <c r="AR159" s="90">
        <f>IF(ISNA(VLOOKUP($B159,'[1]1718  Exp_Rev Access'!$F$7:$GK$318,35,FALSE)),"",VLOOKUP($B159,'[1]1718  Exp_Rev Access'!$F$7:$GK$318,35,FALSE))</f>
        <v>1832174.96</v>
      </c>
      <c r="AS159" s="90">
        <f>IF(ISNA(VLOOKUP($B159,'[1]1718  Exp_Rev Access'!$F$7:$GK$318,36,FALSE)),"",VLOOKUP($B159,'[1]1718  Exp_Rev Access'!$F$7:$GK$318,36,FALSE))</f>
        <v>10752.09</v>
      </c>
      <c r="AT159" s="90">
        <f>IF(ISNA(VLOOKUP($B159,'[1]1718  Exp_Rev Access'!$F$7:$GK$318,37,FALSE)),"",VLOOKUP($B159,'[1]1718  Exp_Rev Access'!$F$7:$GK$318,37,FALSE))</f>
        <v>300</v>
      </c>
      <c r="AU159" s="56">
        <f t="shared" si="476"/>
        <v>62162787.270000003</v>
      </c>
      <c r="AV159" s="93">
        <f t="shared" si="477"/>
        <v>0.61267459158326942</v>
      </c>
      <c r="AW159" s="56">
        <f t="shared" si="478"/>
        <v>7251.5456403436647</v>
      </c>
      <c r="AX159" s="90">
        <f>IF(ISNA(VLOOKUP($B159,'[1]1718  Exp_Rev Access'!$F$7:$GK$318,39,FALSE)),"",VLOOKUP($B159,'[1]1718  Exp_Rev Access'!$F$7:$GK$318,39,FALSE))</f>
        <v>156</v>
      </c>
      <c r="AY159" s="90">
        <f>IF(ISNA(VLOOKUP($B159,'[1]1718  Exp_Rev Access'!$F$7:$GK$318,40,FALSE)),"",VLOOKUP($B159,'[1]1718  Exp_Rev Access'!$F$7:$GK$318,40,FALSE))</f>
        <v>7742804.8300000001</v>
      </c>
      <c r="AZ159" s="90">
        <f>IF(ISNA(VLOOKUP($B159,'[1]1718  Exp_Rev Access'!$F$7:$GK$318,41,FALSE)),"",VLOOKUP($B159,'[1]1718  Exp_Rev Access'!$F$7:$GK$318,41,FALSE))</f>
        <v>484900.2</v>
      </c>
      <c r="BA159" s="90">
        <f>IF(ISNA(VLOOKUP($B159,'[1]1718  Exp_Rev Access'!$F$7:$GK$318,42,FALSE)),"",VLOOKUP($B159,'[1]1718  Exp_Rev Access'!$F$7:$GK$318,42,FALSE))</f>
        <v>0</v>
      </c>
      <c r="BB159" s="90">
        <f>IF(ISNA(VLOOKUP($B159,'[1]1718  Exp_Rev Access'!$F$7:$GK$318,43,FALSE)),"",VLOOKUP($B159,'[1]1718  Exp_Rev Access'!$F$7:$GK$318,43,FALSE))</f>
        <v>0</v>
      </c>
      <c r="BC159" s="90">
        <f>IF(ISNA(VLOOKUP($B159,'[1]1718  Exp_Rev Access'!$F$7:$GK$318,44,FALSE)),"",VLOOKUP($B159,'[1]1718  Exp_Rev Access'!$F$7:$GK$318,44,FALSE))</f>
        <v>540635.54</v>
      </c>
      <c r="BD159" s="90">
        <f>IF(ISNA(VLOOKUP($B159,'[1]1718  Exp_Rev Access'!$F$7:$GK$318,45,FALSE)),"",VLOOKUP($B159,'[1]1718  Exp_Rev Access'!$F$7:$GK$318,45,FALSE))</f>
        <v>0</v>
      </c>
      <c r="BE159" s="90">
        <f>IF(ISNA(VLOOKUP($B159,'[1]1718  Exp_Rev Access'!$F$7:$GK$318,46,FALSE)),"",VLOOKUP($B159,'[1]1718  Exp_Rev Access'!$F$7:$GK$318,46,FALSE))</f>
        <v>485358.85</v>
      </c>
      <c r="BF159" s="90">
        <f>IF(ISNA(VLOOKUP($B159,'[1]1718  Exp_Rev Access'!$F$7:$GK$318,47,FALSE)),"",VLOOKUP($B159,'[1]1718  Exp_Rev Access'!$F$7:$GK$318,47,FALSE))</f>
        <v>0</v>
      </c>
      <c r="BG159" s="90">
        <f>IF(ISNA(VLOOKUP($B159,'[1]1718  Exp_Rev Access'!$F$7:$GK$318,48,FALSE)),"",VLOOKUP($B159,'[1]1718  Exp_Rev Access'!$F$7:$GK$318,48,FALSE))</f>
        <v>262715.71999999997</v>
      </c>
      <c r="BH159" s="90">
        <f>IF(ISNA(VLOOKUP($B159,'[1]1718  Exp_Rev Access'!$F$7:$GK$318,49,FALSE)),"",VLOOKUP($B159,'[1]1718  Exp_Rev Access'!$F$7:$GK$318,49,FALSE))</f>
        <v>199780.37</v>
      </c>
      <c r="BI159" s="90">
        <f>IF(ISNA(VLOOKUP($B159,'[1]1718  Exp_Rev Access'!$F$7:$GK$318,50,FALSE)),"",VLOOKUP($B159,'[1]1718  Exp_Rev Access'!$F$7:$GK$318,50,FALSE))</f>
        <v>0</v>
      </c>
      <c r="BJ159" s="90">
        <f>IF(ISNA(VLOOKUP($B159,'[1]1718  Exp_Rev Access'!$F$7:$GK$318,51,FALSE)),"",VLOOKUP($B159,'[1]1718  Exp_Rev Access'!$F$7:$GK$318,51,FALSE))</f>
        <v>11286.32</v>
      </c>
      <c r="BK159" s="90">
        <f>IF(ISNA(VLOOKUP($B159,'[1]1718  Exp_Rev Access'!$F$7:$GK$318,52,FALSE)),"",VLOOKUP($B159,'[1]1718  Exp_Rev Access'!$F$7:$GK$318,52,FALSE))</f>
        <v>4222889.3600000003</v>
      </c>
      <c r="BL159" s="90">
        <f>IF(ISNA(VLOOKUP($B159,'[1]1718  Exp_Rev Access'!$F$7:$GK$318,53,FALSE)),"",VLOOKUP($B159,'[1]1718  Exp_Rev Access'!$F$7:$GK$318,53,FALSE))</f>
        <v>84901.119999999995</v>
      </c>
      <c r="BM159" s="90">
        <f>IF(ISNA(VLOOKUP($B159,'[1]1718  Exp_Rev Access'!$F$7:$GK$318,54,FALSE)),"",VLOOKUP($B159,'[1]1718  Exp_Rev Access'!$F$7:$GK$318,54,FALSE))</f>
        <v>4189.59</v>
      </c>
      <c r="BN159" s="90">
        <f>IF(ISNA(VLOOKUP($B159,'[1]1718  Exp_Rev Access'!$F$7:$GK$318,55,FALSE)),"",VLOOKUP($B159,'[1]1718  Exp_Rev Access'!$F$7:$GK$318,55,FALSE))</f>
        <v>0</v>
      </c>
      <c r="BO159" s="90">
        <f>IF(ISNA(VLOOKUP($B159,'[1]1718  Exp_Rev Access'!$F$7:$GK$318,56,FALSE)),"",VLOOKUP($B159,'[1]1718  Exp_Rev Access'!$F$7:$GK$318,56,FALSE))</f>
        <v>0</v>
      </c>
      <c r="BP159" s="90">
        <f>IF(ISNA(VLOOKUP($B159,'[1]1718  Exp_Rev Access'!$F$7:$GK$318,57,FALSE)),"",VLOOKUP($B159,'[1]1718  Exp_Rev Access'!$F$7:$GK$318,57,FALSE))</f>
        <v>0</v>
      </c>
      <c r="BQ159" s="90">
        <f>IF(ISNA(VLOOKUP($B159,'[1]1718  Exp_Rev Access'!$F$7:$GK$318,58,FALSE)),"",VLOOKUP($B159,'[1]1718  Exp_Rev Access'!$F$7:$GK$318,58,FALSE))</f>
        <v>0</v>
      </c>
      <c r="BR159" s="90">
        <f>IF(ISNA(VLOOKUP($B159,'[1]1718  Exp_Rev Access'!$F$7:$GK$318,59,FALSE)),"",VLOOKUP($B159,'[1]1718  Exp_Rev Access'!$F$7:$GK$318,59,FALSE))</f>
        <v>0</v>
      </c>
      <c r="BS159" s="90">
        <f>IF(ISNA(VLOOKUP($B159,'[1]1718  Exp_Rev Access'!$F$7:$GK$318,60,FALSE)),"",VLOOKUP($B159,'[1]1718  Exp_Rev Access'!$F$7:$GK$318,60,FALSE))</f>
        <v>0</v>
      </c>
      <c r="BT159" s="90">
        <f>IF(ISNA(VLOOKUP($B159,'[1]1718  Exp_Rev Access'!$F$7:$GK$318,61,FALSE)),"",VLOOKUP($B159,'[1]1718  Exp_Rev Access'!$F$7:$GK$318,61,FALSE))</f>
        <v>0</v>
      </c>
      <c r="BU159" s="90">
        <f>IF(ISNA(VLOOKUP($B159,'[1]1718  Exp_Rev Access'!$F$7:$GK$318,62,FALSE)),"",VLOOKUP($B159,'[1]1718  Exp_Rev Access'!$F$7:$GK$318,62,FALSE))</f>
        <v>0</v>
      </c>
      <c r="BV159" s="56">
        <f t="shared" si="449"/>
        <v>14039617.9</v>
      </c>
      <c r="BW159" s="92">
        <f t="shared" si="479"/>
        <v>0.13837405851038601</v>
      </c>
      <c r="BX159" s="71">
        <f t="shared" si="480"/>
        <v>1637.7793603854257</v>
      </c>
      <c r="BY159" s="90">
        <f>IF(ISNA(VLOOKUP($B159,'[1]1718  Exp_Rev Access'!$F$7:$GK$318,64,FALSE)),"",VLOOKUP($B159,'[1]1718  Exp_Rev Access'!$F$7:$GK$318,64,FALSE))</f>
        <v>0</v>
      </c>
      <c r="BZ159" s="90">
        <f>IF(ISNA(VLOOKUP($B159,'[1]1718  Exp_Rev Access'!$F$7:$GK$318,65,FALSE)),"",VLOOKUP($B159,'[1]1718  Exp_Rev Access'!$F$7:$GK$318,65,FALSE))</f>
        <v>0</v>
      </c>
      <c r="CA159" s="90">
        <f>IF(ISNA(VLOOKUP($B159,'[1]1718  Exp_Rev Access'!$F$7:$GK$318,66,FALSE)),"",VLOOKUP($B159,'[1]1718  Exp_Rev Access'!$F$7:$GK$318,66,FALSE))</f>
        <v>0</v>
      </c>
      <c r="CB159" s="90">
        <f>IF(ISNA(VLOOKUP($B159,'[1]1718  Exp_Rev Access'!$F$7:$GK$318,67,FALSE)),"",VLOOKUP($B159,'[1]1718  Exp_Rev Access'!$F$7:$GK$318,67,FALSE))</f>
        <v>0</v>
      </c>
      <c r="CC159" s="90">
        <f>IF(ISNA(VLOOKUP($B159,'[1]1718  Exp_Rev Access'!$F$7:$GK$318,68,FALSE)),"",VLOOKUP($B159,'[1]1718  Exp_Rev Access'!$F$7:$GK$318,68,FALSE))</f>
        <v>3156.29</v>
      </c>
      <c r="CD159" s="90">
        <f>IF(ISNA(VLOOKUP($B159,'[1]1718  Exp_Rev Access'!$F$7:$GK$318,69,FALSE)),"",VLOOKUP($B159,'[1]1718  Exp_Rev Access'!$F$7:$GK$318,69,FALSE))</f>
        <v>0</v>
      </c>
      <c r="CE159" s="56">
        <f t="shared" si="437"/>
        <v>3156.29</v>
      </c>
      <c r="CF159" s="92">
        <f t="shared" si="450"/>
        <v>3.1108300827456723E-5</v>
      </c>
      <c r="CG159" s="78">
        <f t="shared" si="451"/>
        <v>0.36819425245119491</v>
      </c>
      <c r="CH159" s="90">
        <f>IF(ISNA(VLOOKUP($B159,'[1]1718  Exp_Rev Access'!$F$7:$GK$318,$CH$2,FALSE)),"",VLOOKUP($B159,'[1]1718  Exp_Rev Access'!$F$7:$GK$318,$CH$2,FALSE))</f>
        <v>5481.54</v>
      </c>
      <c r="CI159" s="90">
        <f>IF(ISNA(VLOOKUP($B159,'[1]1718  Exp_Rev Access'!$F$7:$GK$318,$CI$2,FALSE)),"",VLOOKUP($B159,'[1]1718  Exp_Rev Access'!$F$7:$GK$318,$CI$2,FALSE))</f>
        <v>0</v>
      </c>
      <c r="CJ159" s="90">
        <f>IF(ISNA(VLOOKUP($B159,'[1]1718  Exp_Rev Access'!$F$7:$GK$318,$CJ$2,FALSE)),"",VLOOKUP($B159,'[1]1718  Exp_Rev Access'!$F$7:$GK$318,$CJ$2,FALSE))</f>
        <v>0</v>
      </c>
      <c r="CK159" s="90">
        <f>IF(ISNA(VLOOKUP($B159,'[1]1718  Exp_Rev Access'!$F$7:$GK$318,$CK$2,FALSE)),"",VLOOKUP($B159,'[1]1718  Exp_Rev Access'!$F$7:$GK$318,$CK$2,FALSE))</f>
        <v>0</v>
      </c>
      <c r="CL159" s="90">
        <f>IF(ISNA(VLOOKUP($B159,'[1]1718  Exp_Rev Access'!$F$7:$GK$318,$CL$2,FALSE)),"",VLOOKUP($B159,'[1]1718  Exp_Rev Access'!$F$7:$GK$318,$CL$2,FALSE))</f>
        <v>0</v>
      </c>
      <c r="CM159" s="90">
        <f>IF(ISNA(VLOOKUP($B159,'[1]1718  Exp_Rev Access'!$F$7:$GK$318,$CM$2,FALSE)),"",VLOOKUP($B159,'[1]1718  Exp_Rev Access'!$F$7:$GK$318,$CM$2,FALSE))</f>
        <v>0</v>
      </c>
      <c r="CN159" s="90">
        <f>IF(ISNA(VLOOKUP($B159,'[1]1718  Exp_Rev Access'!$F$7:$GK$318,$CN$2,FALSE)),"",VLOOKUP($B159,'[1]1718  Exp_Rev Access'!$F$7:$GK$318,$CN$2,FALSE))</f>
        <v>0</v>
      </c>
      <c r="CO159" s="90">
        <f>IF(ISNA(VLOOKUP($B159,'[1]1718  Exp_Rev Access'!$F$7:$GK$318,$CO$2,FALSE)),"",VLOOKUP($B159,'[1]1718  Exp_Rev Access'!$F$7:$GK$318,$CO$2,FALSE))</f>
        <v>0</v>
      </c>
      <c r="CP159" s="90">
        <f>IF(ISNA(VLOOKUP($B159,'[1]1718  Exp_Rev Access'!$F$7:$GK$318,$CP$2,FALSE)),"",VLOOKUP($B159,'[1]1718  Exp_Rev Access'!$F$7:$GK$318,$CP$2,FALSE))</f>
        <v>0</v>
      </c>
      <c r="CQ159" s="90">
        <f>IF(ISNA(VLOOKUP($B159,'[1]1718  Exp_Rev Access'!$F$7:$GK$318,$CQ$2,FALSE)),"",VLOOKUP($B159,'[1]1718  Exp_Rev Access'!$F$7:$GK$318,$CQ$2,FALSE))</f>
        <v>2240520.3199999998</v>
      </c>
      <c r="CR159" s="90">
        <f>IF(ISNA(VLOOKUP($B159,'[1]1718  Exp_Rev Access'!$F$7:$GK$318,$CR$2,FALSE)),"",VLOOKUP($B159,'[1]1718  Exp_Rev Access'!$F$7:$GK$318,$CR$2,FALSE))</f>
        <v>0</v>
      </c>
      <c r="CS159" s="90">
        <f>IF(ISNA(VLOOKUP($B159,'[1]1718  Exp_Rev Access'!$F$7:$GK$318,$CS$2,FALSE)),"",VLOOKUP($B159,'[1]1718  Exp_Rev Access'!$F$7:$GK$318,$CS$2,FALSE))</f>
        <v>0</v>
      </c>
      <c r="CT159" s="90">
        <f>IF(ISNA(VLOOKUP($B159,'[1]1718  Exp_Rev Access'!$F$7:$GK$318,$CT$2,FALSE)),"",VLOOKUP($B159,'[1]1718  Exp_Rev Access'!$F$7:$GK$318,$CT$2,FALSE))</f>
        <v>0</v>
      </c>
      <c r="CU159" s="90">
        <f>IF(ISNA(VLOOKUP($B159,'[1]1718  Exp_Rev Access'!$F$7:$GK$318,$CU$2,FALSE)),"",VLOOKUP($B159,'[1]1718  Exp_Rev Access'!$F$7:$GK$318,$CU$2,FALSE))</f>
        <v>314477.96999999997</v>
      </c>
      <c r="CV159" s="90">
        <f>IF(ISNA(VLOOKUP($B159,'[1]1718  Exp_Rev Access'!$F$7:$GK$318,$CV$2,FALSE)),"",VLOOKUP($B159,'[1]1718  Exp_Rev Access'!$F$7:$GK$318,$CV$2,FALSE))</f>
        <v>103224</v>
      </c>
      <c r="CW159" s="90">
        <f>IF(ISNA(VLOOKUP($B159,'[1]1718  Exp_Rev Access'!$F$7:$GK$318,$CW$2,FALSE)),"",VLOOKUP($B159,'[1]1718  Exp_Rev Access'!$F$7:$GK$318,$CW$2,FALSE))</f>
        <v>0</v>
      </c>
      <c r="CX159" s="90">
        <f>IF(ISNA(VLOOKUP($B159,'[1]1718  Exp_Rev Access'!$F$7:$GK$318,$CX$2,FALSE)),"",VLOOKUP($B159,'[1]1718  Exp_Rev Access'!$F$7:$GK$318,$CX$2,FALSE))</f>
        <v>0</v>
      </c>
      <c r="CY159" s="90">
        <f>IF(ISNA(VLOOKUP($B159,'[1]1718  Exp_Rev Access'!$F$7:$GK$318,$CY$2,FALSE)),"",VLOOKUP($B159,'[1]1718  Exp_Rev Access'!$F$7:$GK$318,$CY$2,FALSE))</f>
        <v>0</v>
      </c>
      <c r="CZ159" s="90">
        <f>IF(ISNA(VLOOKUP($B159,'[1]1718  Exp_Rev Access'!$F$7:$GK$318,$CZ$2,FALSE)),"",VLOOKUP($B159,'[1]1718  Exp_Rev Access'!$F$7:$GK$318,$CZ$2,FALSE))</f>
        <v>0</v>
      </c>
      <c r="DA159" s="90">
        <f>IF(ISNA(VLOOKUP($B159,'[1]1718  Exp_Rev Access'!$F$7:$GK$318,$DA$2,FALSE)),"",VLOOKUP($B159,'[1]1718  Exp_Rev Access'!$F$7:$GK$318,$DA$2,FALSE))</f>
        <v>0</v>
      </c>
      <c r="DB159" s="90">
        <f>IF(ISNA(VLOOKUP($B159,'[1]1718  Exp_Rev Access'!$F$7:$GK$318,$DB$2,FALSE)),"",VLOOKUP($B159,'[1]1718  Exp_Rev Access'!$F$7:$GK$318,$DB$2,FALSE))</f>
        <v>26908.53</v>
      </c>
      <c r="DC159" s="90">
        <f>IF(ISNA(VLOOKUP($B159,'[1]1718  Exp_Rev Access'!$F$7:$GK$318,$DC$2,FALSE)),"",VLOOKUP($B159,'[1]1718  Exp_Rev Access'!$F$7:$GK$318,$DC$2,FALSE))</f>
        <v>0</v>
      </c>
      <c r="DD159" s="90">
        <f>IF(ISNA(VLOOKUP($B159,'[1]1718  Exp_Rev Access'!$F$7:$GK$318,$DD$2,FALSE)),"",VLOOKUP($B159,'[1]1718  Exp_Rev Access'!$F$7:$GK$318,$DD$2,FALSE))</f>
        <v>0</v>
      </c>
      <c r="DE159" s="90">
        <f>IF(ISNA(VLOOKUP($B159,'[1]1718  Exp_Rev Access'!$F$7:$GK$318,$DE$2,FALSE)),"",VLOOKUP($B159,'[1]1718  Exp_Rev Access'!$F$7:$GK$318,$DE$2,FALSE))</f>
        <v>0</v>
      </c>
      <c r="DF159" s="90">
        <f>IF(ISNA(VLOOKUP($B159,'[1]1718  Exp_Rev Access'!$F$7:$GK$318,$DF$2,FALSE)),"",VLOOKUP($B159,'[1]1718  Exp_Rev Access'!$F$7:$GK$318,$DF$2,FALSE))</f>
        <v>0</v>
      </c>
      <c r="DG159" s="90">
        <f>IF(ISNA(VLOOKUP($B159,'[1]1718  Exp_Rev Access'!$F$7:$GK$318,$DG$2,FALSE)),"",VLOOKUP($B159,'[1]1718  Exp_Rev Access'!$F$7:$GK$318,$DG$2,FALSE))</f>
        <v>0</v>
      </c>
      <c r="DH159" s="90">
        <f>IF(ISNA(VLOOKUP($B159,'[1]1718  Exp_Rev Access'!$F$7:$GK$318,$DH$2,FALSE)),"",VLOOKUP($B159,'[1]1718  Exp_Rev Access'!$F$7:$GK$318,$DH$2,FALSE))</f>
        <v>0</v>
      </c>
      <c r="DI159" s="90">
        <f>IF(ISNA(VLOOKUP($B159,'[1]1718  Exp_Rev Access'!$F$7:$GK$318,$DI$2,FALSE)),"",VLOOKUP($B159,'[1]1718  Exp_Rev Access'!$F$7:$GK$318,$DI$2,FALSE))</f>
        <v>462792.34</v>
      </c>
      <c r="DJ159" s="90">
        <f>IF(ISNA(VLOOKUP($B159,'[1]1718  Exp_Rev Access'!$F$7:$GK$318,$DJ$2,FALSE)),"",VLOOKUP($B159,'[1]1718  Exp_Rev Access'!$F$7:$GK$318,$DJ$2,FALSE))</f>
        <v>0</v>
      </c>
      <c r="DK159" s="90">
        <f>IF(ISNA(VLOOKUP($B159,'[1]1718  Exp_Rev Access'!$F$7:$GK$318,$DK$2,FALSE)),"",VLOOKUP($B159,'[1]1718  Exp_Rev Access'!$F$7:$GK$318,$DK$2,FALSE))</f>
        <v>0</v>
      </c>
      <c r="DL159" s="90">
        <f>IF(ISNA(VLOOKUP($B159,'[1]1718  Exp_Rev Access'!$F$7:$GK$318,$DL$2,FALSE)),"",VLOOKUP($B159,'[1]1718  Exp_Rev Access'!$F$7:$GK$318,$DL$2,FALSE))</f>
        <v>0</v>
      </c>
      <c r="DM159" s="90">
        <f>IF(ISNA(VLOOKUP($B159,'[1]1718  Exp_Rev Access'!$F$7:$GK$318,$DM$2,FALSE)),"",VLOOKUP($B159,'[1]1718  Exp_Rev Access'!$F$7:$GK$318,$DM$2,FALSE))</f>
        <v>0</v>
      </c>
      <c r="DN159" s="90">
        <f>IF(ISNA(VLOOKUP($B159,'[1]1718  Exp_Rev Access'!$F$7:$GK$318,$DN$2,FALSE)),"",VLOOKUP($B159,'[1]1718  Exp_Rev Access'!$F$7:$GK$318,$DN$2,FALSE))</f>
        <v>0</v>
      </c>
      <c r="DO159" s="90">
        <f>IF(ISNA(VLOOKUP($B159,'[1]1718  Exp_Rev Access'!$F$7:$GK$318,$DO$2,FALSE)),"",VLOOKUP($B159,'[1]1718  Exp_Rev Access'!$F$7:$GK$318,$DO$2,FALSE))</f>
        <v>0</v>
      </c>
      <c r="DP159" s="90">
        <f>IF(ISNA(VLOOKUP($B159,'[1]1718  Exp_Rev Access'!$F$7:$GK$318,$DP$2,FALSE)),"",VLOOKUP($B159,'[1]1718  Exp_Rev Access'!$F$7:$GK$318,$DP$2,FALSE))</f>
        <v>0</v>
      </c>
      <c r="DQ159" s="90">
        <f>IF(ISNA(VLOOKUP($B159,'[1]1718  Exp_Rev Access'!$F$7:$GK$318,$DQ$2,FALSE)),"",VLOOKUP($B159,'[1]1718  Exp_Rev Access'!$F$7:$GK$318,$DQ$2,FALSE))</f>
        <v>0</v>
      </c>
      <c r="DR159" s="90">
        <f>IF(ISNA(VLOOKUP($B159,'[1]1718  Exp_Rev Access'!$F$7:$GK$318,$DR$2,FALSE)),"",VLOOKUP($B159,'[1]1718  Exp_Rev Access'!$F$7:$GK$318,$DR$2,FALSE))</f>
        <v>0</v>
      </c>
      <c r="DS159" s="90">
        <f>IF(ISNA(VLOOKUP($B159,'[1]1718  Exp_Rev Access'!$F$7:$GK$318,$DS$2,FALSE)),"",VLOOKUP($B159,'[1]1718  Exp_Rev Access'!$F$7:$GK$318,$DS$2,FALSE))</f>
        <v>0</v>
      </c>
      <c r="DT159" s="90">
        <f>IF(ISNA(VLOOKUP($B159,'[1]1718  Exp_Rev Access'!$F$7:$GK$318,$DT$2,FALSE)),"",VLOOKUP($B159,'[1]1718  Exp_Rev Access'!$F$7:$GK$318,$DT$2,FALSE))</f>
        <v>0</v>
      </c>
      <c r="DU159" s="90">
        <f>IF(ISNA(VLOOKUP($B159,'[1]1718  Exp_Rev Access'!$F$7:$GK$318,$DU$2,FALSE)),"",VLOOKUP($B159,'[1]1718  Exp_Rev Access'!$F$7:$GK$318,$DU$2,FALSE))</f>
        <v>0</v>
      </c>
      <c r="DV159" s="90">
        <f>IF(ISNA(VLOOKUP($B159,'[1]1718  Exp_Rev Access'!$F$7:$GK$318,$DV$2,FALSE)),"",VLOOKUP($B159,'[1]1718  Exp_Rev Access'!$F$7:$GK$318,$DV$2,FALSE))</f>
        <v>0</v>
      </c>
      <c r="DW159" s="90">
        <f>IF(ISNA(VLOOKUP($B159,'[1]1718  Exp_Rev Access'!$F$7:$GK$318,$DW$2,FALSE)),"",VLOOKUP($B159,'[1]1718  Exp_Rev Access'!$F$7:$GK$318,$DW$2,FALSE))</f>
        <v>0</v>
      </c>
      <c r="DX159" s="90">
        <f>IF(ISNA(VLOOKUP($B159,'[1]1718  Exp_Rev Access'!$F$7:$GK$318,$DX$2,FALSE)),"",VLOOKUP($B159,'[1]1718  Exp_Rev Access'!$F$7:$GK$318,$DX$2,FALSE))</f>
        <v>0</v>
      </c>
      <c r="DY159" s="90">
        <f>IF(ISNA(VLOOKUP($B159,'[1]1718  Exp_Rev Access'!$F$7:$GK$318,$DY$2,FALSE)),"",VLOOKUP($B159,'[1]1718  Exp_Rev Access'!$F$7:$GK$318,$DY$2,FALSE))</f>
        <v>0</v>
      </c>
      <c r="DZ159" s="90">
        <f>IF(ISNA(VLOOKUP($B159,'[1]1718  Exp_Rev Access'!$F$7:$GK$318,$DZ$2,FALSE)),"",VLOOKUP($B159,'[1]1718  Exp_Rev Access'!$F$7:$GK$318,$DZ$2,FALSE))</f>
        <v>0</v>
      </c>
      <c r="EA159" s="90">
        <f>IF(ISNA(VLOOKUP($B159,'[1]1718  Exp_Rev Access'!$F$7:$GK$318,$EA$2,FALSE)),"",VLOOKUP($B159,'[1]1718  Exp_Rev Access'!$F$7:$GK$318,$EA$2,FALSE))</f>
        <v>0</v>
      </c>
      <c r="EB159" s="90">
        <f>IF(ISNA(VLOOKUP($B159,'[1]1718  Exp_Rev Access'!$F$7:$GK$318,$EB$2,FALSE)),"",VLOOKUP($B159,'[1]1718  Exp_Rev Access'!$F$7:$GK$318,$EB$2,FALSE))</f>
        <v>0</v>
      </c>
      <c r="EC159" s="90">
        <f>IF(ISNA(VLOOKUP($B159,'[1]1718  Exp_Rev Access'!$F$7:$GK$318,$EC$2,FALSE)),"",VLOOKUP($B159,'[1]1718  Exp_Rev Access'!$F$7:$GK$318,$EC$2,FALSE))</f>
        <v>0</v>
      </c>
      <c r="ED159" s="90">
        <f>IF(ISNA(VLOOKUP($B159,'[1]1718  Exp_Rev Access'!$F$7:$GK$318,$ED$2,FALSE)),"",VLOOKUP($B159,'[1]1718  Exp_Rev Access'!$F$7:$GK$318,$ED$2,FALSE))</f>
        <v>0</v>
      </c>
      <c r="EE159" s="90">
        <f>IF(ISNA(VLOOKUP($B159,'[1]1718  Exp_Rev Access'!$F$7:$GK$318,$EE$2,FALSE)),"",VLOOKUP($B159,'[1]1718  Exp_Rev Access'!$F$7:$GK$318,$EE$2,FALSE))</f>
        <v>0</v>
      </c>
      <c r="EF159" s="90">
        <f>IF(ISNA(VLOOKUP($B159,'[1]1718  Exp_Rev Access'!$F$7:$GK$318,$EF$2,FALSE)),"",VLOOKUP($B159,'[1]1718  Exp_Rev Access'!$F$7:$GK$318,$EF$2,FALSE))</f>
        <v>0</v>
      </c>
      <c r="EG159" s="90">
        <f>IF(ISNA(VLOOKUP($B159,'[1]1718  Exp_Rev Access'!$F$7:$GK$318,$EG$2,FALSE)),"",VLOOKUP($B159,'[1]1718  Exp_Rev Access'!$F$7:$GK$318,$EG$2,FALSE))</f>
        <v>0</v>
      </c>
      <c r="EH159" s="90">
        <f>IF(ISNA(VLOOKUP($B159,'[1]1718  Exp_Rev Access'!$F$7:$GK$318,$EH$2,FALSE)),"",VLOOKUP($B159,'[1]1718  Exp_Rev Access'!$F$7:$GK$318,$EH$2,FALSE))</f>
        <v>0</v>
      </c>
      <c r="EI159" s="90">
        <f>IF(ISNA(VLOOKUP($B159,'[1]1718  Exp_Rev Access'!$F$7:$GK$318,$EI$2,FALSE)),"",VLOOKUP($B159,'[1]1718  Exp_Rev Access'!$F$7:$GK$318,$EI$2,FALSE))</f>
        <v>0</v>
      </c>
      <c r="EJ159" s="90">
        <f>IF(ISNA(VLOOKUP($B159,'[1]1718  Exp_Rev Access'!$F$7:$GK$318,$EJ$2,FALSE)),"",VLOOKUP($B159,'[1]1718  Exp_Rev Access'!$F$7:$GK$318,$EJ$2,FALSE))</f>
        <v>0</v>
      </c>
      <c r="EK159" s="90">
        <f>IF(ISNA(VLOOKUP($B159,'[1]1718  Exp_Rev Access'!$F$7:$GK$318,$EK$2,FALSE)),"",VLOOKUP($B159,'[1]1718  Exp_Rev Access'!$F$7:$GK$318,$EK$2,FALSE))</f>
        <v>0</v>
      </c>
      <c r="EL159" s="90">
        <f>IF(ISNA(VLOOKUP($B159,'[1]1718  Exp_Rev Access'!$F$7:$GK$318,$EL$2,FALSE)),"",VLOOKUP($B159,'[1]1718  Exp_Rev Access'!$F$7:$GK$318,$EL$2,FALSE))</f>
        <v>0</v>
      </c>
      <c r="EM159" s="90">
        <f>IF(ISNA(VLOOKUP($B159,'[1]1718  Exp_Rev Access'!$F$7:$GK$318,$EM$2,FALSE)),"",VLOOKUP($B159,'[1]1718  Exp_Rev Access'!$F$7:$GK$318,$EM$2,FALSE))</f>
        <v>0</v>
      </c>
      <c r="EN159" s="90">
        <f>IF(ISNA(VLOOKUP($B159,'[1]1718  Exp_Rev Access'!$F$7:$GK$318,$EN$2,FALSE)),"",VLOOKUP($B159,'[1]1718  Exp_Rev Access'!$F$7:$GK$318,$EN$2,FALSE))</f>
        <v>0</v>
      </c>
      <c r="EO159" s="90">
        <f>IF(ISNA(VLOOKUP($B159,'[1]1718  Exp_Rev Access'!$F$7:$GK$318,$EO$2,FALSE)),"",VLOOKUP($B159,'[1]1718  Exp_Rev Access'!$F$7:$GK$318,$EO$2,FALSE))</f>
        <v>0</v>
      </c>
      <c r="EP159" s="90">
        <f>IF(ISNA(VLOOKUP($B159,'[1]1718  Exp_Rev Access'!$F$7:$GK$318,$EP$2,FALSE)),"",VLOOKUP($B159,'[1]1718  Exp_Rev Access'!$F$7:$GK$318,$EP$2,FALSE))</f>
        <v>0</v>
      </c>
      <c r="EQ159" s="90">
        <f>IF(ISNA(VLOOKUP($B159,'[1]1718  Exp_Rev Access'!$F$7:$GK$318,$EQ$2,FALSE)),"",VLOOKUP($B159,'[1]1718  Exp_Rev Access'!$F$7:$GK$318,$EQ$2,FALSE))</f>
        <v>0</v>
      </c>
      <c r="ER159" s="90">
        <f>IF(ISNA(VLOOKUP($B159,'[1]1718  Exp_Rev Access'!$F$7:$GK$318,$ER$2,FALSE)),"",VLOOKUP($B159,'[1]1718  Exp_Rev Access'!$F$7:$GK$318,$ER$2,FALSE))</f>
        <v>0</v>
      </c>
      <c r="ES159" s="90">
        <f>IF(ISNA(VLOOKUP($B159,'[1]1718  Exp_Rev Access'!$F$7:$GK$318,$ES$2,FALSE)),"",VLOOKUP($B159,'[1]1718  Exp_Rev Access'!$F$7:$GK$318,$ES$2,FALSE))</f>
        <v>0</v>
      </c>
      <c r="ET159" s="90">
        <f>IF(ISNA(VLOOKUP($B159,'[1]1718  Exp_Rev Access'!$F$7:$GK$318,$ET$2,FALSE)),"",VLOOKUP($B159,'[1]1718  Exp_Rev Access'!$F$7:$GK$318,$ET$2,FALSE))</f>
        <v>0</v>
      </c>
      <c r="EU159" s="90">
        <f>IF(ISNA(VLOOKUP($B159,'[1]1718  Exp_Rev Access'!$F$7:$GK$318,$EU$2,FALSE)),"",VLOOKUP($B159,'[1]1718  Exp_Rev Access'!$F$7:$GK$318,$EU$2,FALSE))</f>
        <v>0</v>
      </c>
      <c r="EV159" s="90">
        <f>IF(ISNA(VLOOKUP($B159,'[1]1718  Exp_Rev Access'!$F$7:$GK$318,$EV$2,FALSE)),"",VLOOKUP($B159,'[1]1718  Exp_Rev Access'!$F$7:$GK$318,$EV$2,FALSE))</f>
        <v>10473.959999999999</v>
      </c>
      <c r="EW159" s="90">
        <f>IF(ISNA(VLOOKUP($B159,'[1]1718  Exp_Rev Access'!$F$7:$GK$318,$EW$2,FALSE)),"",VLOOKUP($B159,'[1]1718  Exp_Rev Access'!$F$7:$GK$318,$EW$2,FALSE))</f>
        <v>0</v>
      </c>
      <c r="EX159" s="90">
        <f>IF(ISNA(VLOOKUP($B159,'[1]1718  Exp_Rev Access'!$F$7:$GK$318,$EX$2,FALSE)),"",VLOOKUP($B159,'[1]1718  Exp_Rev Access'!$F$7:$GK$318,$EX$2,FALSE))</f>
        <v>0</v>
      </c>
      <c r="EY159" s="90">
        <f>IF(ISNA(VLOOKUP($B159,'[1]1718  Exp_Rev Access'!$F$7:$GK$318,$EY$2,FALSE)),"",VLOOKUP($B159,'[1]1718  Exp_Rev Access'!$F$7:$GK$318,$EY$2,FALSE))</f>
        <v>0</v>
      </c>
      <c r="EZ159" s="90">
        <f>IF(ISNA(VLOOKUP($B159,'[1]1718  Exp_Rev Access'!$F$7:$GK$318,$EZ$2,FALSE)),"",VLOOKUP($B159,'[1]1718  Exp_Rev Access'!$F$7:$GK$318,$EZ$2,FALSE))</f>
        <v>0</v>
      </c>
      <c r="FA159" s="90">
        <f>IF(ISNA(VLOOKUP($B159,'[1]1718  Exp_Rev Access'!$F$7:$GK$318,$FA$2,FALSE)),"",VLOOKUP($B159,'[1]1718  Exp_Rev Access'!$F$7:$GK$318,$FA$2,FALSE))</f>
        <v>0</v>
      </c>
      <c r="FB159" s="90">
        <f>IF(ISNA(VLOOKUP($B159,'[1]1718  Exp_Rev Access'!$F$7:$GK$318,$FB$2,FALSE)),"",VLOOKUP($B159,'[1]1718  Exp_Rev Access'!$F$7:$GK$318,$FB$2,FALSE))</f>
        <v>4875</v>
      </c>
      <c r="FC159" s="90">
        <f>IF(ISNA(VLOOKUP($B159,'[1]1718  Exp_Rev Access'!$F$7:$GK$318,$FC$2,FALSE)),"",VLOOKUP($B159,'[1]1718  Exp_Rev Access'!$F$7:$GK$318,$FC$2,FALSE))</f>
        <v>0</v>
      </c>
      <c r="FD159" s="90">
        <f>IF(ISNA(VLOOKUP($B159,'[1]1718  Exp_Rev Access'!$F$7:$GK$318,$FD$2,FALSE)),"",VLOOKUP($B159,'[1]1718  Exp_Rev Access'!$F$7:$GK$318,$FD$2,FALSE))</f>
        <v>0</v>
      </c>
      <c r="FE159" s="90">
        <f>IF(ISNA(VLOOKUP($B159,'[1]1718  Exp_Rev Access'!$F$7:$GK$318,$FE$2,FALSE)),"",VLOOKUP($B159,'[1]1718  Exp_Rev Access'!$F$7:$GK$318,$FE$2,FALSE))</f>
        <v>0</v>
      </c>
      <c r="FF159" s="90">
        <f>IF(ISNA(VLOOKUP($B159,'[1]1718  Exp_Rev Access'!$F$7:$GK$318,$FF$2,FALSE)),"",VLOOKUP($B159,'[1]1718  Exp_Rev Access'!$F$7:$GK$318,$FF$2,FALSE))</f>
        <v>0</v>
      </c>
      <c r="FG159" s="90">
        <f>IF(ISNA(VLOOKUP($B159,'[1]1718  Exp_Rev Access'!$F$7:$GK$318,$FG$2,FALSE)),"",VLOOKUP($B159,'[1]1718  Exp_Rev Access'!$F$7:$GK$318,$FG$2,FALSE))</f>
        <v>0</v>
      </c>
      <c r="FH159" s="90">
        <f>IF(ISNA(VLOOKUP($B159,'[1]1718  Exp_Rev Access'!$F$7:$GK$318,$FH$2,FALSE)),"",VLOOKUP($B159,'[1]1718  Exp_Rev Access'!$F$7:$GK$318,$FH$2,FALSE))</f>
        <v>0</v>
      </c>
      <c r="FI159" s="90">
        <f>IF(ISNA(VLOOKUP($B159,'[1]1718  Exp_Rev Access'!$F$7:$GK$318,$FI$2,FALSE)),"",VLOOKUP($B159,'[1]1718  Exp_Rev Access'!$F$7:$GK$318,$FI$2,FALSE))</f>
        <v>0</v>
      </c>
      <c r="FJ159" s="90">
        <f>IF(ISNA(VLOOKUP($B159,'[1]1718  Exp_Rev Access'!$F$7:$GK$318,$FJ$2,FALSE)),"",VLOOKUP($B159,'[1]1718  Exp_Rev Access'!$F$7:$GK$318,$FJ$2,FALSE))</f>
        <v>0</v>
      </c>
      <c r="FK159" s="90">
        <f>IF(ISNA(VLOOKUP($B159,'[1]1718  Exp_Rev Access'!$F$7:$GK$318,$FK$2,FALSE)),"",VLOOKUP($B159,'[1]1718  Exp_Rev Access'!$F$7:$GK$318,$FK$2,FALSE))</f>
        <v>0</v>
      </c>
      <c r="FL159" s="90">
        <f>IF(ISNA(VLOOKUP($B159,'[1]1718  Exp_Rev Access'!$F$7:$GK$318,$FL$2,FALSE)),"",VLOOKUP($B159,'[1]1718  Exp_Rev Access'!$F$7:$GK$318,$FL$2,FALSE))</f>
        <v>0</v>
      </c>
      <c r="FM159" s="90">
        <f>IF(ISNA(VLOOKUP($B159,'[1]1718  Exp_Rev Access'!$F$7:$GK$318,$FM$2,FALSE)),"",VLOOKUP($B159,'[1]1718  Exp_Rev Access'!$F$7:$GK$318,$FM$2,FALSE))</f>
        <v>0</v>
      </c>
      <c r="FN159" s="90">
        <f>IF(ISNA(VLOOKUP($B159,'[1]1718  Exp_Rev Access'!$F$7:$GK$318,$FN$2,FALSE)),"",VLOOKUP($B159,'[1]1718  Exp_Rev Access'!$F$7:$GK$318,$FN$2,FALSE))</f>
        <v>0</v>
      </c>
      <c r="FO159" s="90">
        <f>IF(ISNA(VLOOKUP($B159,'[1]1718  Exp_Rev Access'!$F$7:$GK$318,$FO$2,FALSE)),"",VLOOKUP($B159,'[1]1718  Exp_Rev Access'!$F$7:$GK$318,$FO$2,FALSE))</f>
        <v>0</v>
      </c>
      <c r="FP159" s="90">
        <f>IF(ISNA(VLOOKUP($B159,'[1]1718  Exp_Rev Access'!$F$7:$GK$318,$FP$2,FALSE)),"",VLOOKUP($B159,'[1]1718  Exp_Rev Access'!$F$7:$GK$318,$FP$2,FALSE))</f>
        <v>0</v>
      </c>
      <c r="FQ159" s="90">
        <f>IF(ISNA(VLOOKUP($B159,'[1]1718  Exp_Rev Access'!$F$7:$GK$318,$FQ$2,FALSE)),"",VLOOKUP($B159,'[1]1718  Exp_Rev Access'!$F$7:$GK$318,$FQ$2,FALSE))</f>
        <v>0</v>
      </c>
      <c r="FR159" s="90">
        <f>IF(ISNA(VLOOKUP($B159,'[1]1718  Exp_Rev Access'!$F$7:$GK$318,$FR$2,FALSE)),"",VLOOKUP($B159,'[1]1718  Exp_Rev Access'!$F$7:$GK$318,$FR$2,FALSE))</f>
        <v>138428.89000000001</v>
      </c>
      <c r="FS159" s="56">
        <f t="shared" si="481"/>
        <v>3307182.55</v>
      </c>
      <c r="FT159" s="92">
        <f t="shared" si="482"/>
        <v>3.2595493334489363E-2</v>
      </c>
      <c r="FU159" s="94">
        <f t="shared" si="483"/>
        <v>385.79649104387948</v>
      </c>
      <c r="FV159" s="95">
        <f>IF(ISNA(VLOOKUP($B159,'[1]1718  Exp_Rev Access'!$F$7:$GK$318,$FV$2,FALSE)),"",VLOOKUP($B159,'[1]1718  Exp_Rev Access'!$F$7:$GK$318,$FV$2,FALSE))</f>
        <v>0</v>
      </c>
      <c r="FW159" s="95">
        <f>IF(ISNA(VLOOKUP($B159,'[1]1718  Exp_Rev Access'!$F$7:$GK$318,$FW$2,FALSE)),"",VLOOKUP($B159,'[1]1718  Exp_Rev Access'!$F$7:$GK$318,$FW$2,FALSE))</f>
        <v>0</v>
      </c>
      <c r="FX159" s="95">
        <f>IF(ISNA(VLOOKUP($B159,'[1]1718  Exp_Rev Access'!$F$7:$GK$318,$FX$2,FALSE)),"",VLOOKUP($B159,'[1]1718  Exp_Rev Access'!$F$7:$GK$318,$FX$2,FALSE))</f>
        <v>0</v>
      </c>
      <c r="FY159" s="95">
        <f>IF(ISNA(VLOOKUP($B159,'[1]1718  Exp_Rev Access'!$F$7:$GK$318,$FY$2,FALSE)),"",VLOOKUP($B159,'[1]1718  Exp_Rev Access'!$F$7:$GK$318,$FY$2,FALSE))</f>
        <v>0</v>
      </c>
      <c r="FZ159" s="95">
        <f>IF(ISNA(VLOOKUP($B159,'[1]1718  Exp_Rev Access'!$F$7:$GK$318,$FZ$2,FALSE)),"",VLOOKUP($B159,'[1]1718  Exp_Rev Access'!$F$7:$GK$318,$FZ$2,FALSE))</f>
        <v>0</v>
      </c>
      <c r="GA159" s="95">
        <f>IF(ISNA(VLOOKUP($B159,'[1]1718  Exp_Rev Access'!$F$7:$GK$318,$GA$2,FALSE)),"",VLOOKUP($B159,'[1]1718  Exp_Rev Access'!$F$7:$GK$318,$GA$2,FALSE))</f>
        <v>0</v>
      </c>
      <c r="GB159" s="95">
        <f>IF(ISNA(VLOOKUP($B159,'[1]1718  Exp_Rev Access'!$F$7:$GK$318,$GB$2,FALSE)),"",VLOOKUP($B159,'[1]1718  Exp_Rev Access'!$F$7:$GK$318,$GB$2,FALSE))</f>
        <v>0</v>
      </c>
      <c r="GC159" s="95">
        <f>IF(ISNA(VLOOKUP($B159,'[1]1718  Exp_Rev Access'!$F$7:$GK$318,$GC$2,FALSE)),"",VLOOKUP($B159,'[1]1718  Exp_Rev Access'!$F$7:$GK$318,$GC$2,FALSE))</f>
        <v>0</v>
      </c>
      <c r="GD159" s="95">
        <f>IF(ISNA(VLOOKUP($B159,'[1]1718  Exp_Rev Access'!$F$7:$GK$318,$GD$2,FALSE)),"",VLOOKUP($B159,'[1]1718  Exp_Rev Access'!$F$7:$GK$318,$GD$2,FALSE))</f>
        <v>0</v>
      </c>
      <c r="GE159" s="95">
        <f>IF(ISNA(VLOOKUP($B159,'[1]1718  Exp_Rev Access'!$F$7:$GK$318,$GE$2,FALSE)),"",VLOOKUP($B159,'[1]1718  Exp_Rev Access'!$F$7:$GK$318,$GE$2,FALSE))</f>
        <v>0</v>
      </c>
      <c r="GF159" s="95">
        <f>IF(ISNA(VLOOKUP($B159,'[1]1718  Exp_Rev Access'!$F$7:$GK$318,$GF$2,FALSE)),"",VLOOKUP($B159,'[1]1718  Exp_Rev Access'!$F$7:$GK$318,$GF$2,FALSE))</f>
        <v>19998</v>
      </c>
      <c r="GG159" s="95">
        <f>IF(ISNA(VLOOKUP($B159,'[1]1718  Exp_Rev Access'!$F$7:$GK$318,$GG$2,FALSE)),"",VLOOKUP($B159,'[1]1718  Exp_Rev Access'!$F$7:$GK$318,$GG$2,FALSE))</f>
        <v>0</v>
      </c>
      <c r="GH159" s="95">
        <f>IF(ISNA(VLOOKUP($B159,'[1]1718  Exp_Rev Access'!$F$7:$GK$318,$GH$2,FALSE)),"",VLOOKUP($B159,'[1]1718  Exp_Rev Access'!$F$7:$GK$318,$GH$2,FALSE))</f>
        <v>0</v>
      </c>
      <c r="GI159" s="95">
        <f>IF(ISNA(VLOOKUP($B159,'[1]1718  Exp_Rev Access'!$F$7:$GK$318,$GI$2,FALSE)),"",VLOOKUP($B159,'[1]1718  Exp_Rev Access'!$F$7:$GK$318,$GI$2,FALSE))</f>
        <v>0</v>
      </c>
      <c r="GJ159" s="95">
        <f>IF(ISNA(VLOOKUP($B159,'[1]1718  Exp_Rev Access'!$F$7:$GK$318,$GJ$2,FALSE)),"",VLOOKUP($B159,'[1]1718  Exp_Rev Access'!$F$7:$GK$318,$GJ$2,FALSE))</f>
        <v>0</v>
      </c>
      <c r="GK159" s="95">
        <f>IF(ISNA(VLOOKUP($B159,'[1]1718  Exp_Rev Access'!$F$7:$GK$318,$GK$2,FALSE)),"",VLOOKUP($B159,'[1]1718  Exp_Rev Access'!$F$7:$GK$318,$GK$2,FALSE))</f>
        <v>0</v>
      </c>
      <c r="GL159" s="95">
        <f>IF(ISNA(VLOOKUP($B159,'[1]1718  Exp_Rev Access'!$F$7:$GK$318,$GL$2,FALSE)),"",VLOOKUP($B159,'[1]1718  Exp_Rev Access'!$F$7:$GK$318,$GL$2,FALSE))</f>
        <v>0</v>
      </c>
      <c r="GM159" s="95">
        <f>IF(ISNA(VLOOKUP($B159,'[1]1718  Exp_Rev Access'!$F$7:$GK$318,$GM$2,FALSE)),"",VLOOKUP($B159,'[1]1718  Exp_Rev Access'!$F$7:$GK$318,$GM$2,FALSE))</f>
        <v>0</v>
      </c>
      <c r="GN159" s="95">
        <f>IF(ISNA(VLOOKUP($B159,'[1]1718  Exp_Rev Access'!$F$7:$GK$318,$GN$2,FALSE)),"",VLOOKUP($B159,'[1]1718  Exp_Rev Access'!$F$7:$GK$318,$GN$2,FALSE))</f>
        <v>0</v>
      </c>
      <c r="GO159" s="95">
        <f>IF(ISNA(VLOOKUP($B159,'[1]1718  Exp_Rev Access'!$F$7:$GK$318,$GO$2,FALSE)),"",VLOOKUP($B159,'[1]1718  Exp_Rev Access'!$F$7:$GK$318,$GO$2,FALSE))</f>
        <v>0</v>
      </c>
      <c r="GP159" s="95">
        <f>IF(ISNA(VLOOKUP($B159,'[1]1718  Exp_Rev Access'!$F$7:$GK$318,$GP$2,FALSE)),"",VLOOKUP($B159,'[1]1718  Exp_Rev Access'!$F$7:$GK$318,$GP$2,FALSE))</f>
        <v>0</v>
      </c>
      <c r="GQ159" s="95">
        <f>IF(ISNA(VLOOKUP($B159,'[1]1718  Exp_Rev Access'!$F$7:$GK$318,$GQ$2,FALSE)),"",VLOOKUP($B159,'[1]1718  Exp_Rev Access'!$F$7:$GK$318,$GQ$2,FALSE))</f>
        <v>0</v>
      </c>
      <c r="GR159" s="95">
        <f>IF(ISNA(VLOOKUP($B159,'[1]1718  Exp_Rev Access'!$F$7:$GK$318,$GR$2,FALSE)),"",VLOOKUP($B159,'[1]1718  Exp_Rev Access'!$F$7:$GK$318,$GR$2,FALSE))</f>
        <v>0</v>
      </c>
      <c r="GS159" s="95">
        <f>IF(ISNA(VLOOKUP($B159,'[1]1718  Exp_Rev Access'!$F$7:$GK$318,$GS$2,FALSE)),"",VLOOKUP($B159,'[1]1718  Exp_Rev Access'!$F$7:$GK$318,$GS$2,FALSE))</f>
        <v>0</v>
      </c>
      <c r="GT159" s="95">
        <f>IF(ISNA(VLOOKUP($B159,'[1]1718  Exp_Rev Access'!$F$7:$GK$318,$GT$2,FALSE)),"",VLOOKUP($B159,'[1]1718  Exp_Rev Access'!$F$7:$GK$318,$GT$2,FALSE))</f>
        <v>0</v>
      </c>
      <c r="GU159" s="56">
        <f t="shared" si="484"/>
        <v>19998</v>
      </c>
      <c r="GV159" s="92">
        <f t="shared" si="485"/>
        <v>1.9709969614562653E-4</v>
      </c>
      <c r="GW159" s="96">
        <f t="shared" si="486"/>
        <v>2.3328492187089891</v>
      </c>
    </row>
    <row r="160" spans="1:222" x14ac:dyDescent="0.3">
      <c r="A160" s="73"/>
      <c r="B160" s="88" t="s">
        <v>398</v>
      </c>
      <c r="C160" s="89" t="s">
        <v>399</v>
      </c>
      <c r="D160" s="75">
        <f>IF(ISNA(VLOOKUP($B160,'[1]1718 enrollment_Rev_Exp by size'!$A$7:H497,3,FALSE)),"",VLOOKUP($B160,'[1]1718 enrollment_Rev_Exp by size'!$A$7:$G$350,3,FALSE))</f>
        <v>7133.9800000000005</v>
      </c>
      <c r="E160" s="76">
        <f>IF(ISNA(VLOOKUP($B160,'[1]1718 enrollment_Rev_Exp by size'!$A$7:I497,5,FALSE)),"",VLOOKUP($B160,'[1]1718 enrollment_Rev_Exp by size'!$A$7:$G$350,5,FALSE))</f>
        <v>82242899.560000002</v>
      </c>
      <c r="F160" s="70">
        <f t="shared" si="468"/>
        <v>82242899.560000002</v>
      </c>
      <c r="G160" s="70">
        <f>F160-E160</f>
        <v>0</v>
      </c>
      <c r="H160" s="90">
        <f>IF(ISNA(VLOOKUP($B160,'[1]1718  Exp_Rev Access'!$F$7:$GK$318,3,FALSE)),"",VLOOKUP($B160,'[1]1718  Exp_Rev Access'!$F$7:$GK$318,3,FALSE))</f>
        <v>17820873.460000001</v>
      </c>
      <c r="I160" s="90">
        <f>IF(ISNA(VLOOKUP($B160,'[1]1718  Exp_Rev Access'!$F$7:$GK$318,4,FALSE)),"",VLOOKUP($B160,'[1]1718  Exp_Rev Access'!$F$7:$GK$318,4,FALSE))</f>
        <v>0</v>
      </c>
      <c r="J160" s="90">
        <f>IF(ISNA(VLOOKUP($B160,'[1]1718  Exp_Rev Access'!$F$7:$GK$318,5,FALSE)),"",VLOOKUP($B160,'[1]1718  Exp_Rev Access'!$F$7:$GK$318,5,FALSE))</f>
        <v>48763.6</v>
      </c>
      <c r="K160" s="90">
        <f>IF(ISNA(VLOOKUP($B160,'[1]1718  Exp_Rev Access'!$F$7:$GK$318,6,FALSE)),"-",VLOOKUP($B160,'[1]1718  Exp_Rev Access'!$F$7:$GK$318,6,FALSE))</f>
        <v>78665.16</v>
      </c>
      <c r="L160" s="90">
        <f>IF(ISNA(VLOOKUP($B160,'[1]1718  Exp_Rev Access'!$F$7:$GK$318,7,FALSE)),"",VLOOKUP($B160,'[1]1718  Exp_Rev Access'!$F$7:$GK$318,7,FALSE))</f>
        <v>0</v>
      </c>
      <c r="M160" s="90">
        <f>IF(ISNA(VLOOKUP($B160,'[1]1718  Exp_Rev Access'!$F$7:$GK$318,8,FALSE)),"",VLOOKUP($B160,'[1]1718  Exp_Rev Access'!$F$7:$GK$318,8,FALSE))</f>
        <v>0</v>
      </c>
      <c r="N160" s="56">
        <f t="shared" si="470"/>
        <v>17948302.220000003</v>
      </c>
      <c r="O160" s="91">
        <f t="shared" si="471"/>
        <v>0.21823528007917431</v>
      </c>
      <c r="P160" s="56">
        <f t="shared" si="472"/>
        <v>2515.8890577209359</v>
      </c>
      <c r="Q160" s="90">
        <f>IF(ISNA(VLOOKUP($B160,'[1]1718  Exp_Rev Access'!$F$7:$GK$318,10,FALSE)),"",VLOOKUP($B160,'[1]1718  Exp_Rev Access'!$F$7:$GK$318,10,FALSE))</f>
        <v>337916.5</v>
      </c>
      <c r="R160" s="90">
        <f>IF(ISNA(VLOOKUP($B160,'[1]1718  Exp_Rev Access'!$F$7:$GK$318,11,FALSE)),"",VLOOKUP($B160,'[1]1718  Exp_Rev Access'!$F$7:$GK$318,11,FALSE))</f>
        <v>0</v>
      </c>
      <c r="S160" s="90">
        <f>IF(ISNA(VLOOKUP($B160,'[1]1718  Exp_Rev Access'!$F$7:$GK$318,12,FALSE)),"",VLOOKUP($B160,'[1]1718  Exp_Rev Access'!$F$7:$GK$318,12,FALSE))</f>
        <v>0</v>
      </c>
      <c r="T160" s="90">
        <f>IF(ISNA(VLOOKUP($B160,'[1]1718  Exp_Rev Access'!$F$7:$GK$318,13,FALSE)),"",VLOOKUP($B160,'[1]1718  Exp_Rev Access'!$F$7:$GK$318,13,FALSE))</f>
        <v>0</v>
      </c>
      <c r="U160" s="90">
        <f>IF(ISNA(VLOOKUP($B160,'[1]1718  Exp_Rev Access'!$F$7:$GK$318,14,FALSE)),"",VLOOKUP($B160,'[1]1718  Exp_Rev Access'!$F$7:$GK$318,14,FALSE))</f>
        <v>57120</v>
      </c>
      <c r="V160" s="90">
        <f>IF(ISNA(VLOOKUP($B160,'[1]1718  Exp_Rev Access'!$F$7:$GK$318,15,FALSE)),"",VLOOKUP($B160,'[1]1718  Exp_Rev Access'!$F$7:$GK$318,15,FALSE))</f>
        <v>36100</v>
      </c>
      <c r="W160" s="90">
        <f>IF(ISNA(VLOOKUP($B160,'[1]1718  Exp_Rev Access'!$F$7:$GK$318,16,FALSE)),"",VLOOKUP($B160,'[1]1718  Exp_Rev Access'!$F$7:$GK$318,16,FALSE))</f>
        <v>0</v>
      </c>
      <c r="X160" s="90">
        <f>IF(ISNA(VLOOKUP($B160,'[1]1718  Exp_Rev Access'!$F$7:$GK$318,17,FALSE)),"",VLOOKUP($B160,'[1]1718  Exp_Rev Access'!$F$7:$GK$318,17,FALSE))</f>
        <v>0</v>
      </c>
      <c r="Y160" s="90">
        <f>IF(ISNA(VLOOKUP($B160,'[1]1718  Exp_Rev Access'!$F$7:$GK$318,18,FALSE)),"",VLOOKUP($B160,'[1]1718  Exp_Rev Access'!$F$7:$GK$318,18,FALSE))</f>
        <v>220548.79</v>
      </c>
      <c r="Z160" s="90">
        <f>IF(ISNA(VLOOKUP($B160,'[1]1718  Exp_Rev Access'!$F$7:$GK$318,19,FALSE)),"",VLOOKUP($B160,'[1]1718  Exp_Rev Access'!$F$7:$GK$318,19,FALSE))</f>
        <v>18437.5</v>
      </c>
      <c r="AA160" s="90">
        <f>IF(ISNA(VLOOKUP($B160,'[1]1718  Exp_Rev Access'!$F$7:$GK$318,20,FALSE)),"",VLOOKUP($B160,'[1]1718  Exp_Rev Access'!$F$7:$GK$318,20,FALSE))</f>
        <v>0</v>
      </c>
      <c r="AB160" s="90">
        <f>IF(ISNA(VLOOKUP($B160,'[1]1718  Exp_Rev Access'!$F$7:$GK$318,21,FALSE)),"",VLOOKUP($B160,'[1]1718  Exp_Rev Access'!$F$7:$GK$318,21,FALSE))</f>
        <v>38153</v>
      </c>
      <c r="AC160" s="90">
        <f>IF(ISNA(VLOOKUP($B160,'[1]1718  Exp_Rev Access'!$F$7:$GK$318,22,FALSE)),"",VLOOKUP($B160,'[1]1718  Exp_Rev Access'!$F$7:$GK$318,22,FALSE))</f>
        <v>269975.71999999997</v>
      </c>
      <c r="AD160" s="90">
        <f>IF(ISNA(VLOOKUP($B160,'[1]1718  Exp_Rev Access'!$F$7:$GK$318,23,FALSE)),"",VLOOKUP($B160,'[1]1718  Exp_Rev Access'!$F$7:$GK$318,23,FALSE))</f>
        <v>972264.56</v>
      </c>
      <c r="AE160" s="90">
        <f>IF(ISNA(VLOOKUP($B160,'[1]1718  Exp_Rev Access'!$F$7:$GK$318,24,FALSE)),"",VLOOKUP($B160,'[1]1718  Exp_Rev Access'!$F$7:$GK$318,24,FALSE))</f>
        <v>145882.99</v>
      </c>
      <c r="AF160" s="90">
        <f>IF(ISNA(VLOOKUP($B160,'[1]1718  Exp_Rev Access'!$F$7:$GK$318,25,FALSE)),"",VLOOKUP($B160,'[1]1718  Exp_Rev Access'!$F$7:$GK$318,25,FALSE))</f>
        <v>0</v>
      </c>
      <c r="AG160" s="90">
        <f>IF(ISNA(VLOOKUP($B160,'[1]1718  Exp_Rev Access'!$F$7:$GK$318,26,FALSE)),"",VLOOKUP($B160,'[1]1718  Exp_Rev Access'!$F$7:$GK$318,26,FALSE))</f>
        <v>377356.23</v>
      </c>
      <c r="AH160" s="90">
        <f>IF(ISNA(VLOOKUP($B160,'[1]1718  Exp_Rev Access'!$F$7:$GK$318,27,FALSE)),"",VLOOKUP($B160,'[1]1718  Exp_Rev Access'!$F$7:$GK$318,27,FALSE))</f>
        <v>9317.4699999999993</v>
      </c>
      <c r="AI160" s="90">
        <f>IF(ISNA(VLOOKUP($B160,'[1]1718  Exp_Rev Access'!$F$7:$GK$318,28,FALSE)),"",VLOOKUP($B160,'[1]1718  Exp_Rev Access'!$F$7:$GK$318,28,FALSE))</f>
        <v>186658.93</v>
      </c>
      <c r="AJ160" s="90">
        <f>IF(ISNA(VLOOKUP($B160,'[1]1718  Exp_Rev Access'!$F$7:$GK$318,29,FALSE)),"",VLOOKUP($B160,'[1]1718  Exp_Rev Access'!$F$7:$GK$318,29,FALSE))</f>
        <v>25455.9</v>
      </c>
      <c r="AK160" s="90">
        <f>IF(ISNA(VLOOKUP($B160,'[1]1718  Exp_Rev Access'!$F$7:$GK$318,30,FALSE)),"",VLOOKUP($B160,'[1]1718  Exp_Rev Access'!$F$7:$GK$318,30,FALSE))</f>
        <v>156245.23000000001</v>
      </c>
      <c r="AL160" s="90">
        <f>IF(ISNA(VLOOKUP($B160,'[1]1718  Exp_Rev Access'!$F$7:$GK$318,31,FALSE)),"",VLOOKUP($B160,'[1]1718  Exp_Rev Access'!$F$7:$GK$318,31,FALSE))</f>
        <v>0</v>
      </c>
      <c r="AM160" s="56">
        <f t="shared" si="473"/>
        <v>2851432.8200000003</v>
      </c>
      <c r="AN160" s="92">
        <f t="shared" si="474"/>
        <v>3.4670869281788246E-2</v>
      </c>
      <c r="AO160" s="71">
        <f t="shared" si="475"/>
        <v>399.6973386524773</v>
      </c>
      <c r="AP160" s="90">
        <f>IF(ISNA(VLOOKUP($B160,'[1]1718  Exp_Rev Access'!$F$7:$GK$318,33,FALSE)),"",VLOOKUP($B160,'[1]1718  Exp_Rev Access'!$F$7:$GK$318,33,FALSE))</f>
        <v>46890177.340000004</v>
      </c>
      <c r="AQ160" s="90">
        <f>IF(ISNA(VLOOKUP($B160,'[1]1718  Exp_Rev Access'!$F$7:$GK$318,34,FALSE)),"",VLOOKUP($B160,'[1]1718  Exp_Rev Access'!$F$7:$GK$318,34,FALSE))</f>
        <v>1184396.58</v>
      </c>
      <c r="AR160" s="90">
        <f>IF(ISNA(VLOOKUP($B160,'[1]1718  Exp_Rev Access'!$F$7:$GK$318,35,FALSE)),"",VLOOKUP($B160,'[1]1718  Exp_Rev Access'!$F$7:$GK$318,35,FALSE))</f>
        <v>0</v>
      </c>
      <c r="AS160" s="90">
        <f>IF(ISNA(VLOOKUP($B160,'[1]1718  Exp_Rev Access'!$F$7:$GK$318,36,FALSE)),"",VLOOKUP($B160,'[1]1718  Exp_Rev Access'!$F$7:$GK$318,36,FALSE))</f>
        <v>3962.7</v>
      </c>
      <c r="AT160" s="90">
        <f>IF(ISNA(VLOOKUP($B160,'[1]1718  Exp_Rev Access'!$F$7:$GK$318,37,FALSE)),"",VLOOKUP($B160,'[1]1718  Exp_Rev Access'!$F$7:$GK$318,37,FALSE))</f>
        <v>0</v>
      </c>
      <c r="AU160" s="56">
        <f t="shared" si="476"/>
        <v>48078536.620000005</v>
      </c>
      <c r="AV160" s="93">
        <f t="shared" si="477"/>
        <v>0.5845919450459609</v>
      </c>
      <c r="AW160" s="56">
        <f t="shared" si="478"/>
        <v>6739.370816851183</v>
      </c>
      <c r="AX160" s="90">
        <f>IF(ISNA(VLOOKUP($B160,'[1]1718  Exp_Rev Access'!$F$7:$GK$318,39,FALSE)),"",VLOOKUP($B160,'[1]1718  Exp_Rev Access'!$F$7:$GK$318,39,FALSE))</f>
        <v>0</v>
      </c>
      <c r="AY160" s="90">
        <f>IF(ISNA(VLOOKUP($B160,'[1]1718  Exp_Rev Access'!$F$7:$GK$318,40,FALSE)),"",VLOOKUP($B160,'[1]1718  Exp_Rev Access'!$F$7:$GK$318,40,FALSE))</f>
        <v>5250502.46</v>
      </c>
      <c r="AZ160" s="90">
        <f>IF(ISNA(VLOOKUP($B160,'[1]1718  Exp_Rev Access'!$F$7:$GK$318,41,FALSE)),"",VLOOKUP($B160,'[1]1718  Exp_Rev Access'!$F$7:$GK$318,41,FALSE))</f>
        <v>601191.12</v>
      </c>
      <c r="BA160" s="90">
        <f>IF(ISNA(VLOOKUP($B160,'[1]1718  Exp_Rev Access'!$F$7:$GK$318,42,FALSE)),"",VLOOKUP($B160,'[1]1718  Exp_Rev Access'!$F$7:$GK$318,42,FALSE))</f>
        <v>0</v>
      </c>
      <c r="BB160" s="90">
        <f>IF(ISNA(VLOOKUP($B160,'[1]1718  Exp_Rev Access'!$F$7:$GK$318,43,FALSE)),"",VLOOKUP($B160,'[1]1718  Exp_Rev Access'!$F$7:$GK$318,43,FALSE))</f>
        <v>0</v>
      </c>
      <c r="BC160" s="90">
        <f>IF(ISNA(VLOOKUP($B160,'[1]1718  Exp_Rev Access'!$F$7:$GK$318,44,FALSE)),"",VLOOKUP($B160,'[1]1718  Exp_Rev Access'!$F$7:$GK$318,44,FALSE))</f>
        <v>350351.81</v>
      </c>
      <c r="BD160" s="90">
        <f>IF(ISNA(VLOOKUP($B160,'[1]1718  Exp_Rev Access'!$F$7:$GK$318,45,FALSE)),"",VLOOKUP($B160,'[1]1718  Exp_Rev Access'!$F$7:$GK$318,45,FALSE))</f>
        <v>0</v>
      </c>
      <c r="BE160" s="90">
        <f>IF(ISNA(VLOOKUP($B160,'[1]1718  Exp_Rev Access'!$F$7:$GK$318,46,FALSE)),"",VLOOKUP($B160,'[1]1718  Exp_Rev Access'!$F$7:$GK$318,46,FALSE))</f>
        <v>411348.09</v>
      </c>
      <c r="BF160" s="90">
        <f>IF(ISNA(VLOOKUP($B160,'[1]1718  Exp_Rev Access'!$F$7:$GK$318,47,FALSE)),"",VLOOKUP($B160,'[1]1718  Exp_Rev Access'!$F$7:$GK$318,47,FALSE))</f>
        <v>0</v>
      </c>
      <c r="BG160" s="90">
        <f>IF(ISNA(VLOOKUP($B160,'[1]1718  Exp_Rev Access'!$F$7:$GK$318,48,FALSE)),"",VLOOKUP($B160,'[1]1718  Exp_Rev Access'!$F$7:$GK$318,48,FALSE))</f>
        <v>231539.59</v>
      </c>
      <c r="BH160" s="90">
        <f>IF(ISNA(VLOOKUP($B160,'[1]1718  Exp_Rev Access'!$F$7:$GK$318,49,FALSE)),"",VLOOKUP($B160,'[1]1718  Exp_Rev Access'!$F$7:$GK$318,49,FALSE))</f>
        <v>154682.89000000001</v>
      </c>
      <c r="BI160" s="90">
        <f>IF(ISNA(VLOOKUP($B160,'[1]1718  Exp_Rev Access'!$F$7:$GK$318,50,FALSE)),"",VLOOKUP($B160,'[1]1718  Exp_Rev Access'!$F$7:$GK$318,50,FALSE))</f>
        <v>0</v>
      </c>
      <c r="BJ160" s="90">
        <f>IF(ISNA(VLOOKUP($B160,'[1]1718  Exp_Rev Access'!$F$7:$GK$318,51,FALSE)),"",VLOOKUP($B160,'[1]1718  Exp_Rev Access'!$F$7:$GK$318,51,FALSE))</f>
        <v>5107.03</v>
      </c>
      <c r="BK160" s="90">
        <f>IF(ISNA(VLOOKUP($B160,'[1]1718  Exp_Rev Access'!$F$7:$GK$318,52,FALSE)),"",VLOOKUP($B160,'[1]1718  Exp_Rev Access'!$F$7:$GK$318,52,FALSE))</f>
        <v>3250048.5</v>
      </c>
      <c r="BL160" s="90">
        <f>IF(ISNA(VLOOKUP($B160,'[1]1718  Exp_Rev Access'!$F$7:$GK$318,53,FALSE)),"",VLOOKUP($B160,'[1]1718  Exp_Rev Access'!$F$7:$GK$318,53,FALSE))</f>
        <v>0</v>
      </c>
      <c r="BM160" s="90">
        <f>IF(ISNA(VLOOKUP($B160,'[1]1718  Exp_Rev Access'!$F$7:$GK$318,54,FALSE)),"",VLOOKUP($B160,'[1]1718  Exp_Rev Access'!$F$7:$GK$318,54,FALSE))</f>
        <v>0</v>
      </c>
      <c r="BN160" s="90">
        <f>IF(ISNA(VLOOKUP($B160,'[1]1718  Exp_Rev Access'!$F$7:$GK$318,55,FALSE)),"",VLOOKUP($B160,'[1]1718  Exp_Rev Access'!$F$7:$GK$318,55,FALSE))</f>
        <v>0</v>
      </c>
      <c r="BO160" s="90">
        <f>IF(ISNA(VLOOKUP($B160,'[1]1718  Exp_Rev Access'!$F$7:$GK$318,56,FALSE)),"",VLOOKUP($B160,'[1]1718  Exp_Rev Access'!$F$7:$GK$318,56,FALSE))</f>
        <v>0</v>
      </c>
      <c r="BP160" s="90">
        <f>IF(ISNA(VLOOKUP($B160,'[1]1718  Exp_Rev Access'!$F$7:$GK$318,57,FALSE)),"",VLOOKUP($B160,'[1]1718  Exp_Rev Access'!$F$7:$GK$318,57,FALSE))</f>
        <v>0</v>
      </c>
      <c r="BQ160" s="90">
        <f>IF(ISNA(VLOOKUP($B160,'[1]1718  Exp_Rev Access'!$F$7:$GK$318,58,FALSE)),"",VLOOKUP($B160,'[1]1718  Exp_Rev Access'!$F$7:$GK$318,58,FALSE))</f>
        <v>0</v>
      </c>
      <c r="BR160" s="90">
        <f>IF(ISNA(VLOOKUP($B160,'[1]1718  Exp_Rev Access'!$F$7:$GK$318,59,FALSE)),"",VLOOKUP($B160,'[1]1718  Exp_Rev Access'!$F$7:$GK$318,59,FALSE))</f>
        <v>0</v>
      </c>
      <c r="BS160" s="90">
        <f>IF(ISNA(VLOOKUP($B160,'[1]1718  Exp_Rev Access'!$F$7:$GK$318,60,FALSE)),"",VLOOKUP($B160,'[1]1718  Exp_Rev Access'!$F$7:$GK$318,60,FALSE))</f>
        <v>0</v>
      </c>
      <c r="BT160" s="90">
        <f>IF(ISNA(VLOOKUP($B160,'[1]1718  Exp_Rev Access'!$F$7:$GK$318,61,FALSE)),"",VLOOKUP($B160,'[1]1718  Exp_Rev Access'!$F$7:$GK$318,61,FALSE))</f>
        <v>0</v>
      </c>
      <c r="BU160" s="90">
        <f>IF(ISNA(VLOOKUP($B160,'[1]1718  Exp_Rev Access'!$F$7:$GK$318,62,FALSE)),"",VLOOKUP($B160,'[1]1718  Exp_Rev Access'!$F$7:$GK$318,62,FALSE))</f>
        <v>0</v>
      </c>
      <c r="BV160" s="56">
        <f t="shared" si="449"/>
        <v>10254771.489999998</v>
      </c>
      <c r="BW160" s="92">
        <f t="shared" si="479"/>
        <v>0.12468883690705321</v>
      </c>
      <c r="BX160" s="71">
        <f t="shared" si="480"/>
        <v>1437.4544770240452</v>
      </c>
      <c r="BY160" s="90">
        <f>IF(ISNA(VLOOKUP($B160,'[1]1718  Exp_Rev Access'!$F$7:$GK$318,64,FALSE)),"",VLOOKUP($B160,'[1]1718  Exp_Rev Access'!$F$7:$GK$318,64,FALSE))</f>
        <v>0</v>
      </c>
      <c r="BZ160" s="90">
        <f>IF(ISNA(VLOOKUP($B160,'[1]1718  Exp_Rev Access'!$F$7:$GK$318,65,FALSE)),"",VLOOKUP($B160,'[1]1718  Exp_Rev Access'!$F$7:$GK$318,65,FALSE))</f>
        <v>0</v>
      </c>
      <c r="CA160" s="90">
        <f>IF(ISNA(VLOOKUP($B160,'[1]1718  Exp_Rev Access'!$F$7:$GK$318,66,FALSE)),"",VLOOKUP($B160,'[1]1718  Exp_Rev Access'!$F$7:$GK$318,66,FALSE))</f>
        <v>0</v>
      </c>
      <c r="CB160" s="90">
        <f>IF(ISNA(VLOOKUP($B160,'[1]1718  Exp_Rev Access'!$F$7:$GK$318,67,FALSE)),"",VLOOKUP($B160,'[1]1718  Exp_Rev Access'!$F$7:$GK$318,67,FALSE))</f>
        <v>0</v>
      </c>
      <c r="CC160" s="90">
        <f>IF(ISNA(VLOOKUP($B160,'[1]1718  Exp_Rev Access'!$F$7:$GK$318,68,FALSE)),"",VLOOKUP($B160,'[1]1718  Exp_Rev Access'!$F$7:$GK$318,68,FALSE))</f>
        <v>4548.5</v>
      </c>
      <c r="CD160" s="90">
        <f>IF(ISNA(VLOOKUP($B160,'[1]1718  Exp_Rev Access'!$F$7:$GK$318,69,FALSE)),"",VLOOKUP($B160,'[1]1718  Exp_Rev Access'!$F$7:$GK$318,69,FALSE))</f>
        <v>0</v>
      </c>
      <c r="CE160" s="56">
        <f t="shared" si="437"/>
        <v>4548.5</v>
      </c>
      <c r="CF160" s="92">
        <f t="shared" si="450"/>
        <v>5.5305686257835043E-5</v>
      </c>
      <c r="CG160" s="78">
        <f t="shared" si="451"/>
        <v>0.63758238739104955</v>
      </c>
      <c r="CH160" s="90">
        <f>IF(ISNA(VLOOKUP($B160,'[1]1718  Exp_Rev Access'!$F$7:$GK$318,$CH$2,FALSE)),"",VLOOKUP($B160,'[1]1718  Exp_Rev Access'!$F$7:$GK$318,$CH$2,FALSE))</f>
        <v>0</v>
      </c>
      <c r="CI160" s="90">
        <f>IF(ISNA(VLOOKUP($B160,'[1]1718  Exp_Rev Access'!$F$7:$GK$318,$CI$2,FALSE)),"",VLOOKUP($B160,'[1]1718  Exp_Rev Access'!$F$7:$GK$318,$CI$2,FALSE))</f>
        <v>0</v>
      </c>
      <c r="CJ160" s="90">
        <f>IF(ISNA(VLOOKUP($B160,'[1]1718  Exp_Rev Access'!$F$7:$GK$318,$CJ$2,FALSE)),"",VLOOKUP($B160,'[1]1718  Exp_Rev Access'!$F$7:$GK$318,$CJ$2,FALSE))</f>
        <v>0</v>
      </c>
      <c r="CK160" s="90">
        <f>IF(ISNA(VLOOKUP($B160,'[1]1718  Exp_Rev Access'!$F$7:$GK$318,$CK$2,FALSE)),"",VLOOKUP($B160,'[1]1718  Exp_Rev Access'!$F$7:$GK$318,$CK$2,FALSE))</f>
        <v>0</v>
      </c>
      <c r="CL160" s="90">
        <f>IF(ISNA(VLOOKUP($B160,'[1]1718  Exp_Rev Access'!$F$7:$GK$318,$CL$2,FALSE)),"",VLOOKUP($B160,'[1]1718  Exp_Rev Access'!$F$7:$GK$318,$CL$2,FALSE))</f>
        <v>0</v>
      </c>
      <c r="CM160" s="90">
        <f>IF(ISNA(VLOOKUP($B160,'[1]1718  Exp_Rev Access'!$F$7:$GK$318,$CM$2,FALSE)),"",VLOOKUP($B160,'[1]1718  Exp_Rev Access'!$F$7:$GK$318,$CM$2,FALSE))</f>
        <v>0</v>
      </c>
      <c r="CN160" s="90">
        <f>IF(ISNA(VLOOKUP($B160,'[1]1718  Exp_Rev Access'!$F$7:$GK$318,$CN$2,FALSE)),"",VLOOKUP($B160,'[1]1718  Exp_Rev Access'!$F$7:$GK$318,$CN$2,FALSE))</f>
        <v>0</v>
      </c>
      <c r="CO160" s="90">
        <f>IF(ISNA(VLOOKUP($B160,'[1]1718  Exp_Rev Access'!$F$7:$GK$318,$CO$2,FALSE)),"",VLOOKUP($B160,'[1]1718  Exp_Rev Access'!$F$7:$GK$318,$CO$2,FALSE))</f>
        <v>0</v>
      </c>
      <c r="CP160" s="90">
        <f>IF(ISNA(VLOOKUP($B160,'[1]1718  Exp_Rev Access'!$F$7:$GK$318,$CP$2,FALSE)),"",VLOOKUP($B160,'[1]1718  Exp_Rev Access'!$F$7:$GK$318,$CP$2,FALSE))</f>
        <v>0</v>
      </c>
      <c r="CQ160" s="90">
        <f>IF(ISNA(VLOOKUP($B160,'[1]1718  Exp_Rev Access'!$F$7:$GK$318,$CQ$2,FALSE)),"",VLOOKUP($B160,'[1]1718  Exp_Rev Access'!$F$7:$GK$318,$CQ$2,FALSE))</f>
        <v>1337226.04</v>
      </c>
      <c r="CR160" s="90">
        <f>IF(ISNA(VLOOKUP($B160,'[1]1718  Exp_Rev Access'!$F$7:$GK$318,$CR$2,FALSE)),"",VLOOKUP($B160,'[1]1718  Exp_Rev Access'!$F$7:$GK$318,$CR$2,FALSE))</f>
        <v>0</v>
      </c>
      <c r="CS160" s="90">
        <f>IF(ISNA(VLOOKUP($B160,'[1]1718  Exp_Rev Access'!$F$7:$GK$318,$CS$2,FALSE)),"",VLOOKUP($B160,'[1]1718  Exp_Rev Access'!$F$7:$GK$318,$CS$2,FALSE))</f>
        <v>22544.35</v>
      </c>
      <c r="CT160" s="90">
        <f>IF(ISNA(VLOOKUP($B160,'[1]1718  Exp_Rev Access'!$F$7:$GK$318,$CT$2,FALSE)),"",VLOOKUP($B160,'[1]1718  Exp_Rev Access'!$F$7:$GK$318,$CT$2,FALSE))</f>
        <v>0</v>
      </c>
      <c r="CU160" s="90">
        <f>IF(ISNA(VLOOKUP($B160,'[1]1718  Exp_Rev Access'!$F$7:$GK$318,$CU$2,FALSE)),"",VLOOKUP($B160,'[1]1718  Exp_Rev Access'!$F$7:$GK$318,$CU$2,FALSE))</f>
        <v>297402.38</v>
      </c>
      <c r="CV160" s="90">
        <f>IF(ISNA(VLOOKUP($B160,'[1]1718  Exp_Rev Access'!$F$7:$GK$318,$CV$2,FALSE)),"",VLOOKUP($B160,'[1]1718  Exp_Rev Access'!$F$7:$GK$318,$CV$2,FALSE))</f>
        <v>109235.83</v>
      </c>
      <c r="CW160" s="90">
        <f>IF(ISNA(VLOOKUP($B160,'[1]1718  Exp_Rev Access'!$F$7:$GK$318,$CW$2,FALSE)),"",VLOOKUP($B160,'[1]1718  Exp_Rev Access'!$F$7:$GK$318,$CW$2,FALSE))</f>
        <v>0</v>
      </c>
      <c r="CX160" s="90">
        <f>IF(ISNA(VLOOKUP($B160,'[1]1718  Exp_Rev Access'!$F$7:$GK$318,$CX$2,FALSE)),"",VLOOKUP($B160,'[1]1718  Exp_Rev Access'!$F$7:$GK$318,$CX$2,FALSE))</f>
        <v>0</v>
      </c>
      <c r="CY160" s="90">
        <f>IF(ISNA(VLOOKUP($B160,'[1]1718  Exp_Rev Access'!$F$7:$GK$318,$CY$2,FALSE)),"",VLOOKUP($B160,'[1]1718  Exp_Rev Access'!$F$7:$GK$318,$CY$2,FALSE))</f>
        <v>0</v>
      </c>
      <c r="CZ160" s="90">
        <f>IF(ISNA(VLOOKUP($B160,'[1]1718  Exp_Rev Access'!$F$7:$GK$318,$CZ$2,FALSE)),"",VLOOKUP($B160,'[1]1718  Exp_Rev Access'!$F$7:$GK$318,$CZ$2,FALSE))</f>
        <v>0</v>
      </c>
      <c r="DA160" s="90">
        <f>IF(ISNA(VLOOKUP($B160,'[1]1718  Exp_Rev Access'!$F$7:$GK$318,$DA$2,FALSE)),"",VLOOKUP($B160,'[1]1718  Exp_Rev Access'!$F$7:$GK$318,$DA$2,FALSE))</f>
        <v>0</v>
      </c>
      <c r="DB160" s="90">
        <f>IF(ISNA(VLOOKUP($B160,'[1]1718  Exp_Rev Access'!$F$7:$GK$318,$DB$2,FALSE)),"",VLOOKUP($B160,'[1]1718  Exp_Rev Access'!$F$7:$GK$318,$DB$2,FALSE))</f>
        <v>35644.39</v>
      </c>
      <c r="DC160" s="90">
        <f>IF(ISNA(VLOOKUP($B160,'[1]1718  Exp_Rev Access'!$F$7:$GK$318,$DC$2,FALSE)),"",VLOOKUP($B160,'[1]1718  Exp_Rev Access'!$F$7:$GK$318,$DC$2,FALSE))</f>
        <v>0</v>
      </c>
      <c r="DD160" s="90">
        <f>IF(ISNA(VLOOKUP($B160,'[1]1718  Exp_Rev Access'!$F$7:$GK$318,$DD$2,FALSE)),"",VLOOKUP($B160,'[1]1718  Exp_Rev Access'!$F$7:$GK$318,$DD$2,FALSE))</f>
        <v>0</v>
      </c>
      <c r="DE160" s="90">
        <f>IF(ISNA(VLOOKUP($B160,'[1]1718  Exp_Rev Access'!$F$7:$GK$318,$DE$2,FALSE)),"",VLOOKUP($B160,'[1]1718  Exp_Rev Access'!$F$7:$GK$318,$DE$2,FALSE))</f>
        <v>0</v>
      </c>
      <c r="DF160" s="90">
        <f>IF(ISNA(VLOOKUP($B160,'[1]1718  Exp_Rev Access'!$F$7:$GK$318,$DF$2,FALSE)),"",VLOOKUP($B160,'[1]1718  Exp_Rev Access'!$F$7:$GK$318,$DF$2,FALSE))</f>
        <v>0</v>
      </c>
      <c r="DG160" s="90">
        <f>IF(ISNA(VLOOKUP($B160,'[1]1718  Exp_Rev Access'!$F$7:$GK$318,$DG$2,FALSE)),"",VLOOKUP($B160,'[1]1718  Exp_Rev Access'!$F$7:$GK$318,$DG$2,FALSE))</f>
        <v>0</v>
      </c>
      <c r="DH160" s="90">
        <f>IF(ISNA(VLOOKUP($B160,'[1]1718  Exp_Rev Access'!$F$7:$GK$318,$DH$2,FALSE)),"",VLOOKUP($B160,'[1]1718  Exp_Rev Access'!$F$7:$GK$318,$DH$2,FALSE))</f>
        <v>0</v>
      </c>
      <c r="DI160" s="90">
        <f>IF(ISNA(VLOOKUP($B160,'[1]1718  Exp_Rev Access'!$F$7:$GK$318,$DI$2,FALSE)),"",VLOOKUP($B160,'[1]1718  Exp_Rev Access'!$F$7:$GK$318,$DI$2,FALSE))</f>
        <v>288858.46999999997</v>
      </c>
      <c r="DJ160" s="90">
        <f>IF(ISNA(VLOOKUP($B160,'[1]1718  Exp_Rev Access'!$F$7:$GK$318,$DJ$2,FALSE)),"",VLOOKUP($B160,'[1]1718  Exp_Rev Access'!$F$7:$GK$318,$DJ$2,FALSE))</f>
        <v>0</v>
      </c>
      <c r="DK160" s="90">
        <f>IF(ISNA(VLOOKUP($B160,'[1]1718  Exp_Rev Access'!$F$7:$GK$318,$DK$2,FALSE)),"",VLOOKUP($B160,'[1]1718  Exp_Rev Access'!$F$7:$GK$318,$DK$2,FALSE))</f>
        <v>0</v>
      </c>
      <c r="DL160" s="90">
        <f>IF(ISNA(VLOOKUP($B160,'[1]1718  Exp_Rev Access'!$F$7:$GK$318,$DL$2,FALSE)),"",VLOOKUP($B160,'[1]1718  Exp_Rev Access'!$F$7:$GK$318,$DL$2,FALSE))</f>
        <v>0</v>
      </c>
      <c r="DM160" s="90">
        <f>IF(ISNA(VLOOKUP($B160,'[1]1718  Exp_Rev Access'!$F$7:$GK$318,$DM$2,FALSE)),"",VLOOKUP($B160,'[1]1718  Exp_Rev Access'!$F$7:$GK$318,$DM$2,FALSE))</f>
        <v>0</v>
      </c>
      <c r="DN160" s="90">
        <f>IF(ISNA(VLOOKUP($B160,'[1]1718  Exp_Rev Access'!$F$7:$GK$318,$DN$2,FALSE)),"",VLOOKUP($B160,'[1]1718  Exp_Rev Access'!$F$7:$GK$318,$DN$2,FALSE))</f>
        <v>0</v>
      </c>
      <c r="DO160" s="90">
        <f>IF(ISNA(VLOOKUP($B160,'[1]1718  Exp_Rev Access'!$F$7:$GK$318,$DO$2,FALSE)),"",VLOOKUP($B160,'[1]1718  Exp_Rev Access'!$F$7:$GK$318,$DO$2,FALSE))</f>
        <v>0</v>
      </c>
      <c r="DP160" s="90">
        <f>IF(ISNA(VLOOKUP($B160,'[1]1718  Exp_Rev Access'!$F$7:$GK$318,$DP$2,FALSE)),"",VLOOKUP($B160,'[1]1718  Exp_Rev Access'!$F$7:$GK$318,$DP$2,FALSE))</f>
        <v>0</v>
      </c>
      <c r="DQ160" s="90">
        <f>IF(ISNA(VLOOKUP($B160,'[1]1718  Exp_Rev Access'!$F$7:$GK$318,$DQ$2,FALSE)),"",VLOOKUP($B160,'[1]1718  Exp_Rev Access'!$F$7:$GK$318,$DQ$2,FALSE))</f>
        <v>0</v>
      </c>
      <c r="DR160" s="90">
        <f>IF(ISNA(VLOOKUP($B160,'[1]1718  Exp_Rev Access'!$F$7:$GK$318,$DR$2,FALSE)),"",VLOOKUP($B160,'[1]1718  Exp_Rev Access'!$F$7:$GK$318,$DR$2,FALSE))</f>
        <v>0</v>
      </c>
      <c r="DS160" s="90">
        <f>IF(ISNA(VLOOKUP($B160,'[1]1718  Exp_Rev Access'!$F$7:$GK$318,$DS$2,FALSE)),"",VLOOKUP($B160,'[1]1718  Exp_Rev Access'!$F$7:$GK$318,$DS$2,FALSE))</f>
        <v>0</v>
      </c>
      <c r="DT160" s="90">
        <f>IF(ISNA(VLOOKUP($B160,'[1]1718  Exp_Rev Access'!$F$7:$GK$318,$DT$2,FALSE)),"",VLOOKUP($B160,'[1]1718  Exp_Rev Access'!$F$7:$GK$318,$DT$2,FALSE))</f>
        <v>0</v>
      </c>
      <c r="DU160" s="90">
        <f>IF(ISNA(VLOOKUP($B160,'[1]1718  Exp_Rev Access'!$F$7:$GK$318,$DU$2,FALSE)),"",VLOOKUP($B160,'[1]1718  Exp_Rev Access'!$F$7:$GK$318,$DU$2,FALSE))</f>
        <v>0</v>
      </c>
      <c r="DV160" s="90">
        <f>IF(ISNA(VLOOKUP($B160,'[1]1718  Exp_Rev Access'!$F$7:$GK$318,$DV$2,FALSE)),"",VLOOKUP($B160,'[1]1718  Exp_Rev Access'!$F$7:$GK$318,$DV$2,FALSE))</f>
        <v>0</v>
      </c>
      <c r="DW160" s="90">
        <f>IF(ISNA(VLOOKUP($B160,'[1]1718  Exp_Rev Access'!$F$7:$GK$318,$DW$2,FALSE)),"",VLOOKUP($B160,'[1]1718  Exp_Rev Access'!$F$7:$GK$318,$DW$2,FALSE))</f>
        <v>0</v>
      </c>
      <c r="DX160" s="90">
        <f>IF(ISNA(VLOOKUP($B160,'[1]1718  Exp_Rev Access'!$F$7:$GK$318,$DX$2,FALSE)),"",VLOOKUP($B160,'[1]1718  Exp_Rev Access'!$F$7:$GK$318,$DX$2,FALSE))</f>
        <v>0</v>
      </c>
      <c r="DY160" s="90">
        <f>IF(ISNA(VLOOKUP($B160,'[1]1718  Exp_Rev Access'!$F$7:$GK$318,$DY$2,FALSE)),"",VLOOKUP($B160,'[1]1718  Exp_Rev Access'!$F$7:$GK$318,$DY$2,FALSE))</f>
        <v>0</v>
      </c>
      <c r="DZ160" s="90">
        <f>IF(ISNA(VLOOKUP($B160,'[1]1718  Exp_Rev Access'!$F$7:$GK$318,$DZ$2,FALSE)),"",VLOOKUP($B160,'[1]1718  Exp_Rev Access'!$F$7:$GK$318,$DZ$2,FALSE))</f>
        <v>0</v>
      </c>
      <c r="EA160" s="90">
        <f>IF(ISNA(VLOOKUP($B160,'[1]1718  Exp_Rev Access'!$F$7:$GK$318,$EA$2,FALSE)),"",VLOOKUP($B160,'[1]1718  Exp_Rev Access'!$F$7:$GK$318,$EA$2,FALSE))</f>
        <v>0</v>
      </c>
      <c r="EB160" s="90">
        <f>IF(ISNA(VLOOKUP($B160,'[1]1718  Exp_Rev Access'!$F$7:$GK$318,$EB$2,FALSE)),"",VLOOKUP($B160,'[1]1718  Exp_Rev Access'!$F$7:$GK$318,$EB$2,FALSE))</f>
        <v>0</v>
      </c>
      <c r="EC160" s="90">
        <f>IF(ISNA(VLOOKUP($B160,'[1]1718  Exp_Rev Access'!$F$7:$GK$318,$EC$2,FALSE)),"",VLOOKUP($B160,'[1]1718  Exp_Rev Access'!$F$7:$GK$318,$EC$2,FALSE))</f>
        <v>0</v>
      </c>
      <c r="ED160" s="90">
        <f>IF(ISNA(VLOOKUP($B160,'[1]1718  Exp_Rev Access'!$F$7:$GK$318,$ED$2,FALSE)),"",VLOOKUP($B160,'[1]1718  Exp_Rev Access'!$F$7:$GK$318,$ED$2,FALSE))</f>
        <v>0</v>
      </c>
      <c r="EE160" s="90">
        <f>IF(ISNA(VLOOKUP($B160,'[1]1718  Exp_Rev Access'!$F$7:$GK$318,$EE$2,FALSE)),"",VLOOKUP($B160,'[1]1718  Exp_Rev Access'!$F$7:$GK$318,$EE$2,FALSE))</f>
        <v>0</v>
      </c>
      <c r="EF160" s="90">
        <f>IF(ISNA(VLOOKUP($B160,'[1]1718  Exp_Rev Access'!$F$7:$GK$318,$EF$2,FALSE)),"",VLOOKUP($B160,'[1]1718  Exp_Rev Access'!$F$7:$GK$318,$EF$2,FALSE))</f>
        <v>0</v>
      </c>
      <c r="EG160" s="90">
        <f>IF(ISNA(VLOOKUP($B160,'[1]1718  Exp_Rev Access'!$F$7:$GK$318,$EG$2,FALSE)),"",VLOOKUP($B160,'[1]1718  Exp_Rev Access'!$F$7:$GK$318,$EG$2,FALSE))</f>
        <v>0</v>
      </c>
      <c r="EH160" s="90">
        <f>IF(ISNA(VLOOKUP($B160,'[1]1718  Exp_Rev Access'!$F$7:$GK$318,$EH$2,FALSE)),"",VLOOKUP($B160,'[1]1718  Exp_Rev Access'!$F$7:$GK$318,$EH$2,FALSE))</f>
        <v>0</v>
      </c>
      <c r="EI160" s="90">
        <f>IF(ISNA(VLOOKUP($B160,'[1]1718  Exp_Rev Access'!$F$7:$GK$318,$EI$2,FALSE)),"",VLOOKUP($B160,'[1]1718  Exp_Rev Access'!$F$7:$GK$318,$EI$2,FALSE))</f>
        <v>0</v>
      </c>
      <c r="EJ160" s="90">
        <f>IF(ISNA(VLOOKUP($B160,'[1]1718  Exp_Rev Access'!$F$7:$GK$318,$EJ$2,FALSE)),"",VLOOKUP($B160,'[1]1718  Exp_Rev Access'!$F$7:$GK$318,$EJ$2,FALSE))</f>
        <v>0</v>
      </c>
      <c r="EK160" s="90">
        <f>IF(ISNA(VLOOKUP($B160,'[1]1718  Exp_Rev Access'!$F$7:$GK$318,$EK$2,FALSE)),"",VLOOKUP($B160,'[1]1718  Exp_Rev Access'!$F$7:$GK$318,$EK$2,FALSE))</f>
        <v>0</v>
      </c>
      <c r="EL160" s="90">
        <f>IF(ISNA(VLOOKUP($B160,'[1]1718  Exp_Rev Access'!$F$7:$GK$318,$EL$2,FALSE)),"",VLOOKUP($B160,'[1]1718  Exp_Rev Access'!$F$7:$GK$318,$EL$2,FALSE))</f>
        <v>0</v>
      </c>
      <c r="EM160" s="90">
        <f>IF(ISNA(VLOOKUP($B160,'[1]1718  Exp_Rev Access'!$F$7:$GK$318,$EM$2,FALSE)),"",VLOOKUP($B160,'[1]1718  Exp_Rev Access'!$F$7:$GK$318,$EM$2,FALSE))</f>
        <v>0</v>
      </c>
      <c r="EN160" s="90">
        <f>IF(ISNA(VLOOKUP($B160,'[1]1718  Exp_Rev Access'!$F$7:$GK$318,$EN$2,FALSE)),"",VLOOKUP($B160,'[1]1718  Exp_Rev Access'!$F$7:$GK$318,$EN$2,FALSE))</f>
        <v>0</v>
      </c>
      <c r="EO160" s="90">
        <f>IF(ISNA(VLOOKUP($B160,'[1]1718  Exp_Rev Access'!$F$7:$GK$318,$EO$2,FALSE)),"",VLOOKUP($B160,'[1]1718  Exp_Rev Access'!$F$7:$GK$318,$EO$2,FALSE))</f>
        <v>0</v>
      </c>
      <c r="EP160" s="90">
        <f>IF(ISNA(VLOOKUP($B160,'[1]1718  Exp_Rev Access'!$F$7:$GK$318,$EP$2,FALSE)),"",VLOOKUP($B160,'[1]1718  Exp_Rev Access'!$F$7:$GK$318,$EP$2,FALSE))</f>
        <v>0</v>
      </c>
      <c r="EQ160" s="90">
        <f>IF(ISNA(VLOOKUP($B160,'[1]1718  Exp_Rev Access'!$F$7:$GK$318,$EQ$2,FALSE)),"",VLOOKUP($B160,'[1]1718  Exp_Rev Access'!$F$7:$GK$318,$EQ$2,FALSE))</f>
        <v>0</v>
      </c>
      <c r="ER160" s="90">
        <f>IF(ISNA(VLOOKUP($B160,'[1]1718  Exp_Rev Access'!$F$7:$GK$318,$ER$2,FALSE)),"",VLOOKUP($B160,'[1]1718  Exp_Rev Access'!$F$7:$GK$318,$ER$2,FALSE))</f>
        <v>0</v>
      </c>
      <c r="ES160" s="90">
        <f>IF(ISNA(VLOOKUP($B160,'[1]1718  Exp_Rev Access'!$F$7:$GK$318,$ES$2,FALSE)),"",VLOOKUP($B160,'[1]1718  Exp_Rev Access'!$F$7:$GK$318,$ES$2,FALSE))</f>
        <v>0</v>
      </c>
      <c r="ET160" s="90">
        <f>IF(ISNA(VLOOKUP($B160,'[1]1718  Exp_Rev Access'!$F$7:$GK$318,$ET$2,FALSE)),"",VLOOKUP($B160,'[1]1718  Exp_Rev Access'!$F$7:$GK$318,$ET$2,FALSE))</f>
        <v>0</v>
      </c>
      <c r="EU160" s="90">
        <f>IF(ISNA(VLOOKUP($B160,'[1]1718  Exp_Rev Access'!$F$7:$GK$318,$EU$2,FALSE)),"",VLOOKUP($B160,'[1]1718  Exp_Rev Access'!$F$7:$GK$318,$EU$2,FALSE))</f>
        <v>0</v>
      </c>
      <c r="EV160" s="90">
        <f>IF(ISNA(VLOOKUP($B160,'[1]1718  Exp_Rev Access'!$F$7:$GK$318,$EV$2,FALSE)),"",VLOOKUP($B160,'[1]1718  Exp_Rev Access'!$F$7:$GK$318,$EV$2,FALSE))</f>
        <v>26819</v>
      </c>
      <c r="EW160" s="90">
        <f>IF(ISNA(VLOOKUP($B160,'[1]1718  Exp_Rev Access'!$F$7:$GK$318,$EW$2,FALSE)),"",VLOOKUP($B160,'[1]1718  Exp_Rev Access'!$F$7:$GK$318,$EW$2,FALSE))</f>
        <v>0</v>
      </c>
      <c r="EX160" s="90">
        <f>IF(ISNA(VLOOKUP($B160,'[1]1718  Exp_Rev Access'!$F$7:$GK$318,$EX$2,FALSE)),"",VLOOKUP($B160,'[1]1718  Exp_Rev Access'!$F$7:$GK$318,$EX$2,FALSE))</f>
        <v>0</v>
      </c>
      <c r="EY160" s="90">
        <f>IF(ISNA(VLOOKUP($B160,'[1]1718  Exp_Rev Access'!$F$7:$GK$318,$EY$2,FALSE)),"",VLOOKUP($B160,'[1]1718  Exp_Rev Access'!$F$7:$GK$318,$EY$2,FALSE))</f>
        <v>0</v>
      </c>
      <c r="EZ160" s="90">
        <f>IF(ISNA(VLOOKUP($B160,'[1]1718  Exp_Rev Access'!$F$7:$GK$318,$EZ$2,FALSE)),"",VLOOKUP($B160,'[1]1718  Exp_Rev Access'!$F$7:$GK$318,$EZ$2,FALSE))</f>
        <v>0</v>
      </c>
      <c r="FA160" s="90">
        <f>IF(ISNA(VLOOKUP($B160,'[1]1718  Exp_Rev Access'!$F$7:$GK$318,$FA$2,FALSE)),"",VLOOKUP($B160,'[1]1718  Exp_Rev Access'!$F$7:$GK$318,$FA$2,FALSE))</f>
        <v>0</v>
      </c>
      <c r="FB160" s="90">
        <f>IF(ISNA(VLOOKUP($B160,'[1]1718  Exp_Rev Access'!$F$7:$GK$318,$FB$2,FALSE)),"",VLOOKUP($B160,'[1]1718  Exp_Rev Access'!$F$7:$GK$318,$FB$2,FALSE))</f>
        <v>0</v>
      </c>
      <c r="FC160" s="90">
        <f>IF(ISNA(VLOOKUP($B160,'[1]1718  Exp_Rev Access'!$F$7:$GK$318,$FC$2,FALSE)),"",VLOOKUP($B160,'[1]1718  Exp_Rev Access'!$F$7:$GK$318,$FC$2,FALSE))</f>
        <v>1170</v>
      </c>
      <c r="FD160" s="90">
        <f>IF(ISNA(VLOOKUP($B160,'[1]1718  Exp_Rev Access'!$F$7:$GK$318,$FD$2,FALSE)),"",VLOOKUP($B160,'[1]1718  Exp_Rev Access'!$F$7:$GK$318,$FD$2,FALSE))</f>
        <v>0</v>
      </c>
      <c r="FE160" s="90">
        <f>IF(ISNA(VLOOKUP($B160,'[1]1718  Exp_Rev Access'!$F$7:$GK$318,$FE$2,FALSE)),"",VLOOKUP($B160,'[1]1718  Exp_Rev Access'!$F$7:$GK$318,$FE$2,FALSE))</f>
        <v>0</v>
      </c>
      <c r="FF160" s="90">
        <f>IF(ISNA(VLOOKUP($B160,'[1]1718  Exp_Rev Access'!$F$7:$GK$318,$FF$2,FALSE)),"",VLOOKUP($B160,'[1]1718  Exp_Rev Access'!$F$7:$GK$318,$FF$2,FALSE))</f>
        <v>0</v>
      </c>
      <c r="FG160" s="90">
        <f>IF(ISNA(VLOOKUP($B160,'[1]1718  Exp_Rev Access'!$F$7:$GK$318,$FG$2,FALSE)),"",VLOOKUP($B160,'[1]1718  Exp_Rev Access'!$F$7:$GK$318,$FG$2,FALSE))</f>
        <v>0</v>
      </c>
      <c r="FH160" s="90">
        <f>IF(ISNA(VLOOKUP($B160,'[1]1718  Exp_Rev Access'!$F$7:$GK$318,$FH$2,FALSE)),"",VLOOKUP($B160,'[1]1718  Exp_Rev Access'!$F$7:$GK$318,$FH$2,FALSE))</f>
        <v>0</v>
      </c>
      <c r="FI160" s="90">
        <f>IF(ISNA(VLOOKUP($B160,'[1]1718  Exp_Rev Access'!$F$7:$GK$318,$FI$2,FALSE)),"",VLOOKUP($B160,'[1]1718  Exp_Rev Access'!$F$7:$GK$318,$FI$2,FALSE))</f>
        <v>0</v>
      </c>
      <c r="FJ160" s="90">
        <f>IF(ISNA(VLOOKUP($B160,'[1]1718  Exp_Rev Access'!$F$7:$GK$318,$FJ$2,FALSE)),"",VLOOKUP($B160,'[1]1718  Exp_Rev Access'!$F$7:$GK$318,$FJ$2,FALSE))</f>
        <v>0</v>
      </c>
      <c r="FK160" s="90">
        <f>IF(ISNA(VLOOKUP($B160,'[1]1718  Exp_Rev Access'!$F$7:$GK$318,$FK$2,FALSE)),"",VLOOKUP($B160,'[1]1718  Exp_Rev Access'!$F$7:$GK$318,$FK$2,FALSE))</f>
        <v>0</v>
      </c>
      <c r="FL160" s="90">
        <f>IF(ISNA(VLOOKUP($B160,'[1]1718  Exp_Rev Access'!$F$7:$GK$318,$FL$2,FALSE)),"",VLOOKUP($B160,'[1]1718  Exp_Rev Access'!$F$7:$GK$318,$FL$2,FALSE))</f>
        <v>0</v>
      </c>
      <c r="FM160" s="90">
        <f>IF(ISNA(VLOOKUP($B160,'[1]1718  Exp_Rev Access'!$F$7:$GK$318,$FM$2,FALSE)),"",VLOOKUP($B160,'[1]1718  Exp_Rev Access'!$F$7:$GK$318,$FM$2,FALSE))</f>
        <v>0</v>
      </c>
      <c r="FN160" s="90">
        <f>IF(ISNA(VLOOKUP($B160,'[1]1718  Exp_Rev Access'!$F$7:$GK$318,$FN$2,FALSE)),"",VLOOKUP($B160,'[1]1718  Exp_Rev Access'!$F$7:$GK$318,$FN$2,FALSE))</f>
        <v>0</v>
      </c>
      <c r="FO160" s="90">
        <f>IF(ISNA(VLOOKUP($B160,'[1]1718  Exp_Rev Access'!$F$7:$GK$318,$FO$2,FALSE)),"",VLOOKUP($B160,'[1]1718  Exp_Rev Access'!$F$7:$GK$318,$FO$2,FALSE))</f>
        <v>0</v>
      </c>
      <c r="FP160" s="90">
        <f>IF(ISNA(VLOOKUP($B160,'[1]1718  Exp_Rev Access'!$F$7:$GK$318,$FP$2,FALSE)),"",VLOOKUP($B160,'[1]1718  Exp_Rev Access'!$F$7:$GK$318,$FP$2,FALSE))</f>
        <v>0</v>
      </c>
      <c r="FQ160" s="90">
        <f>IF(ISNA(VLOOKUP($B160,'[1]1718  Exp_Rev Access'!$F$7:$GK$318,$FQ$2,FALSE)),"",VLOOKUP($B160,'[1]1718  Exp_Rev Access'!$F$7:$GK$318,$FQ$2,FALSE))</f>
        <v>0</v>
      </c>
      <c r="FR160" s="90">
        <f>IF(ISNA(VLOOKUP($B160,'[1]1718  Exp_Rev Access'!$F$7:$GK$318,$FR$2,FALSE)),"",VLOOKUP($B160,'[1]1718  Exp_Rev Access'!$F$7:$GK$318,$FR$2,FALSE))</f>
        <v>68162.06</v>
      </c>
      <c r="FS160" s="56">
        <f t="shared" si="481"/>
        <v>2187062.52</v>
      </c>
      <c r="FT160" s="92">
        <f t="shared" si="482"/>
        <v>2.6592721459248122E-2</v>
      </c>
      <c r="FU160" s="94">
        <f t="shared" si="483"/>
        <v>306.56975769486314</v>
      </c>
      <c r="FV160" s="95">
        <f>IF(ISNA(VLOOKUP($B160,'[1]1718  Exp_Rev Access'!$F$7:$GK$318,$FV$2,FALSE)),"",VLOOKUP($B160,'[1]1718  Exp_Rev Access'!$F$7:$GK$318,$FV$2,FALSE))</f>
        <v>0</v>
      </c>
      <c r="FW160" s="95">
        <f>IF(ISNA(VLOOKUP($B160,'[1]1718  Exp_Rev Access'!$F$7:$GK$318,$FW$2,FALSE)),"",VLOOKUP($B160,'[1]1718  Exp_Rev Access'!$F$7:$GK$318,$FW$2,FALSE))</f>
        <v>0</v>
      </c>
      <c r="FX160" s="95">
        <f>IF(ISNA(VLOOKUP($B160,'[1]1718  Exp_Rev Access'!$F$7:$GK$318,$FX$2,FALSE)),"",VLOOKUP($B160,'[1]1718  Exp_Rev Access'!$F$7:$GK$318,$FX$2,FALSE))</f>
        <v>0</v>
      </c>
      <c r="FY160" s="95">
        <f>IF(ISNA(VLOOKUP($B160,'[1]1718  Exp_Rev Access'!$F$7:$GK$318,$FY$2,FALSE)),"",VLOOKUP($B160,'[1]1718  Exp_Rev Access'!$F$7:$GK$318,$FY$2,FALSE))</f>
        <v>0</v>
      </c>
      <c r="FZ160" s="95">
        <f>IF(ISNA(VLOOKUP($B160,'[1]1718  Exp_Rev Access'!$F$7:$GK$318,$FZ$2,FALSE)),"",VLOOKUP($B160,'[1]1718  Exp_Rev Access'!$F$7:$GK$318,$FZ$2,FALSE))</f>
        <v>0</v>
      </c>
      <c r="GA160" s="95">
        <f>IF(ISNA(VLOOKUP($B160,'[1]1718  Exp_Rev Access'!$F$7:$GK$318,$GA$2,FALSE)),"",VLOOKUP($B160,'[1]1718  Exp_Rev Access'!$F$7:$GK$318,$GA$2,FALSE))</f>
        <v>0</v>
      </c>
      <c r="GB160" s="95">
        <f>IF(ISNA(VLOOKUP($B160,'[1]1718  Exp_Rev Access'!$F$7:$GK$318,$GB$2,FALSE)),"",VLOOKUP($B160,'[1]1718  Exp_Rev Access'!$F$7:$GK$318,$GB$2,FALSE))</f>
        <v>0</v>
      </c>
      <c r="GC160" s="95">
        <f>IF(ISNA(VLOOKUP($B160,'[1]1718  Exp_Rev Access'!$F$7:$GK$318,$GC$2,FALSE)),"",VLOOKUP($B160,'[1]1718  Exp_Rev Access'!$F$7:$GK$318,$GC$2,FALSE))</f>
        <v>0</v>
      </c>
      <c r="GD160" s="95">
        <f>IF(ISNA(VLOOKUP($B160,'[1]1718  Exp_Rev Access'!$F$7:$GK$318,$GD$2,FALSE)),"",VLOOKUP($B160,'[1]1718  Exp_Rev Access'!$F$7:$GK$318,$GD$2,FALSE))</f>
        <v>0</v>
      </c>
      <c r="GE160" s="95">
        <f>IF(ISNA(VLOOKUP($B160,'[1]1718  Exp_Rev Access'!$F$7:$GK$318,$GE$2,FALSE)),"",VLOOKUP($B160,'[1]1718  Exp_Rev Access'!$F$7:$GK$318,$GE$2,FALSE))</f>
        <v>0</v>
      </c>
      <c r="GF160" s="95">
        <f>IF(ISNA(VLOOKUP($B160,'[1]1718  Exp_Rev Access'!$F$7:$GK$318,$GF$2,FALSE)),"",VLOOKUP($B160,'[1]1718  Exp_Rev Access'!$F$7:$GK$318,$GF$2,FALSE))</f>
        <v>0</v>
      </c>
      <c r="GG160" s="95">
        <f>IF(ISNA(VLOOKUP($B160,'[1]1718  Exp_Rev Access'!$F$7:$GK$318,$GG$2,FALSE)),"",VLOOKUP($B160,'[1]1718  Exp_Rev Access'!$F$7:$GK$318,$GG$2,FALSE))</f>
        <v>0</v>
      </c>
      <c r="GH160" s="95">
        <f>IF(ISNA(VLOOKUP($B160,'[1]1718  Exp_Rev Access'!$F$7:$GK$318,$GH$2,FALSE)),"",VLOOKUP($B160,'[1]1718  Exp_Rev Access'!$F$7:$GK$318,$GH$2,FALSE))</f>
        <v>0</v>
      </c>
      <c r="GI160" s="95">
        <f>IF(ISNA(VLOOKUP($B160,'[1]1718  Exp_Rev Access'!$F$7:$GK$318,$GI$2,FALSE)),"",VLOOKUP($B160,'[1]1718  Exp_Rev Access'!$F$7:$GK$318,$GI$2,FALSE))</f>
        <v>0</v>
      </c>
      <c r="GJ160" s="95">
        <f>IF(ISNA(VLOOKUP($B160,'[1]1718  Exp_Rev Access'!$F$7:$GK$318,$GJ$2,FALSE)),"",VLOOKUP($B160,'[1]1718  Exp_Rev Access'!$F$7:$GK$318,$GJ$2,FALSE))</f>
        <v>0</v>
      </c>
      <c r="GK160" s="95">
        <f>IF(ISNA(VLOOKUP($B160,'[1]1718  Exp_Rev Access'!$F$7:$GK$318,$GK$2,FALSE)),"",VLOOKUP($B160,'[1]1718  Exp_Rev Access'!$F$7:$GK$318,$GK$2,FALSE))</f>
        <v>0</v>
      </c>
      <c r="GL160" s="95">
        <f>IF(ISNA(VLOOKUP($B160,'[1]1718  Exp_Rev Access'!$F$7:$GK$318,$GL$2,FALSE)),"",VLOOKUP($B160,'[1]1718  Exp_Rev Access'!$F$7:$GK$318,$GL$2,FALSE))</f>
        <v>0</v>
      </c>
      <c r="GM160" s="95">
        <f>IF(ISNA(VLOOKUP($B160,'[1]1718  Exp_Rev Access'!$F$7:$GK$318,$GM$2,FALSE)),"",VLOOKUP($B160,'[1]1718  Exp_Rev Access'!$F$7:$GK$318,$GM$2,FALSE))</f>
        <v>0</v>
      </c>
      <c r="GN160" s="95">
        <f>IF(ISNA(VLOOKUP($B160,'[1]1718  Exp_Rev Access'!$F$7:$GK$318,$GN$2,FALSE)),"",VLOOKUP($B160,'[1]1718  Exp_Rev Access'!$F$7:$GK$318,$GN$2,FALSE))</f>
        <v>0</v>
      </c>
      <c r="GO160" s="95">
        <f>IF(ISNA(VLOOKUP($B160,'[1]1718  Exp_Rev Access'!$F$7:$GK$318,$GO$2,FALSE)),"",VLOOKUP($B160,'[1]1718  Exp_Rev Access'!$F$7:$GK$318,$GO$2,FALSE))</f>
        <v>0</v>
      </c>
      <c r="GP160" s="95">
        <f>IF(ISNA(VLOOKUP($B160,'[1]1718  Exp_Rev Access'!$F$7:$GK$318,$GP$2,FALSE)),"",VLOOKUP($B160,'[1]1718  Exp_Rev Access'!$F$7:$GK$318,$GP$2,FALSE))</f>
        <v>0</v>
      </c>
      <c r="GQ160" s="95">
        <f>IF(ISNA(VLOOKUP($B160,'[1]1718  Exp_Rev Access'!$F$7:$GK$318,$GQ$2,FALSE)),"",VLOOKUP($B160,'[1]1718  Exp_Rev Access'!$F$7:$GK$318,$GQ$2,FALSE))</f>
        <v>11273.51</v>
      </c>
      <c r="GR160" s="95">
        <f>IF(ISNA(VLOOKUP($B160,'[1]1718  Exp_Rev Access'!$F$7:$GK$318,$GR$2,FALSE)),"",VLOOKUP($B160,'[1]1718  Exp_Rev Access'!$F$7:$GK$318,$GR$2,FALSE))</f>
        <v>0</v>
      </c>
      <c r="GS160" s="95">
        <f>IF(ISNA(VLOOKUP($B160,'[1]1718  Exp_Rev Access'!$F$7:$GK$318,$GS$2,FALSE)),"",VLOOKUP($B160,'[1]1718  Exp_Rev Access'!$F$7:$GK$318,$GS$2,FALSE))</f>
        <v>0</v>
      </c>
      <c r="GT160" s="95">
        <f>IF(ISNA(VLOOKUP($B160,'[1]1718  Exp_Rev Access'!$F$7:$GK$318,$GT$2,FALSE)),"",VLOOKUP($B160,'[1]1718  Exp_Rev Access'!$F$7:$GK$318,$GT$2,FALSE))</f>
        <v>906971.88</v>
      </c>
      <c r="GU160" s="56">
        <f t="shared" si="484"/>
        <v>918245.39</v>
      </c>
      <c r="GV160" s="92">
        <f t="shared" si="485"/>
        <v>1.1165041540517397E-2</v>
      </c>
      <c r="GW160" s="96">
        <f t="shared" si="486"/>
        <v>128.71432075783784</v>
      </c>
    </row>
    <row r="161" spans="1:222" x14ac:dyDescent="0.3">
      <c r="A161" s="73"/>
      <c r="B161" s="88" t="s">
        <v>400</v>
      </c>
      <c r="C161" s="89" t="s">
        <v>401</v>
      </c>
      <c r="D161" s="75">
        <f>IF(ISNA(VLOOKUP($B161,'[1]1718 enrollment_Rev_Exp by size'!$A$7:H498,3,FALSE)),"",VLOOKUP($B161,'[1]1718 enrollment_Rev_Exp by size'!$A$7:$G$350,3,FALSE))</f>
        <v>20914.23</v>
      </c>
      <c r="E161" s="76">
        <f>IF(ISNA(VLOOKUP($B161,'[1]1718 enrollment_Rev_Exp by size'!$A$7:I498,5,FALSE)),"",VLOOKUP($B161,'[1]1718 enrollment_Rev_Exp by size'!$A$7:$G$350,5,FALSE))</f>
        <v>252534152.03999999</v>
      </c>
      <c r="F161" s="70">
        <f t="shared" si="468"/>
        <v>252534152.03999999</v>
      </c>
      <c r="G161" s="70">
        <f t="shared" si="469"/>
        <v>0</v>
      </c>
      <c r="H161" s="90">
        <f>IF(ISNA(VLOOKUP($B161,'[1]1718  Exp_Rev Access'!$F$7:$GK$318,3,FALSE)),"",VLOOKUP($B161,'[1]1718  Exp_Rev Access'!$F$7:$GK$318,3,FALSE))</f>
        <v>51323334.200000003</v>
      </c>
      <c r="I161" s="90">
        <f>IF(ISNA(VLOOKUP($B161,'[1]1718  Exp_Rev Access'!$F$7:$GK$318,4,FALSE)),"",VLOOKUP($B161,'[1]1718  Exp_Rev Access'!$F$7:$GK$318,4,FALSE))</f>
        <v>3.72</v>
      </c>
      <c r="J161" s="90">
        <f>IF(ISNA(VLOOKUP($B161,'[1]1718  Exp_Rev Access'!$F$7:$GK$318,5,FALSE)),"",VLOOKUP($B161,'[1]1718  Exp_Rev Access'!$F$7:$GK$318,5,FALSE))</f>
        <v>36426.21</v>
      </c>
      <c r="K161" s="90">
        <f>IF(ISNA(VLOOKUP($B161,'[1]1718  Exp_Rev Access'!$F$7:$GK$318,6,FALSE)),"-",VLOOKUP($B161,'[1]1718  Exp_Rev Access'!$F$7:$GK$318,6,FALSE))</f>
        <v>8075.12</v>
      </c>
      <c r="L161" s="90">
        <f>IF(ISNA(VLOOKUP($B161,'[1]1718  Exp_Rev Access'!$F$7:$GK$318,7,FALSE)),"",VLOOKUP($B161,'[1]1718  Exp_Rev Access'!$F$7:$GK$318,7,FALSE))</f>
        <v>0</v>
      </c>
      <c r="M161" s="90">
        <f>IF(ISNA(VLOOKUP($B161,'[1]1718  Exp_Rev Access'!$F$7:$GK$318,8,FALSE)),"",VLOOKUP($B161,'[1]1718  Exp_Rev Access'!$F$7:$GK$318,8,FALSE))</f>
        <v>0</v>
      </c>
      <c r="N161" s="56">
        <f t="shared" si="470"/>
        <v>51367839.25</v>
      </c>
      <c r="O161" s="91">
        <f t="shared" si="471"/>
        <v>0.20340947485733979</v>
      </c>
      <c r="P161" s="56">
        <f t="shared" si="472"/>
        <v>2456.1190753855149</v>
      </c>
      <c r="Q161" s="90">
        <f>IF(ISNA(VLOOKUP($B161,'[1]1718  Exp_Rev Access'!$F$7:$GK$318,10,FALSE)),"",VLOOKUP($B161,'[1]1718  Exp_Rev Access'!$F$7:$GK$318,10,FALSE))</f>
        <v>1230190.1499999999</v>
      </c>
      <c r="R161" s="90">
        <f>IF(ISNA(VLOOKUP($B161,'[1]1718  Exp_Rev Access'!$F$7:$GK$318,11,FALSE)),"",VLOOKUP($B161,'[1]1718  Exp_Rev Access'!$F$7:$GK$318,11,FALSE))</f>
        <v>0</v>
      </c>
      <c r="S161" s="90">
        <f>IF(ISNA(VLOOKUP($B161,'[1]1718  Exp_Rev Access'!$F$7:$GK$318,12,FALSE)),"",VLOOKUP($B161,'[1]1718  Exp_Rev Access'!$F$7:$GK$318,12,FALSE))</f>
        <v>0</v>
      </c>
      <c r="T161" s="90">
        <f>IF(ISNA(VLOOKUP($B161,'[1]1718  Exp_Rev Access'!$F$7:$GK$318,13,FALSE)),"",VLOOKUP($B161,'[1]1718  Exp_Rev Access'!$F$7:$GK$318,13,FALSE))</f>
        <v>0</v>
      </c>
      <c r="U161" s="90">
        <f>IF(ISNA(VLOOKUP($B161,'[1]1718  Exp_Rev Access'!$F$7:$GK$318,14,FALSE)),"",VLOOKUP($B161,'[1]1718  Exp_Rev Access'!$F$7:$GK$318,14,FALSE))</f>
        <v>111204</v>
      </c>
      <c r="V161" s="90">
        <f>IF(ISNA(VLOOKUP($B161,'[1]1718  Exp_Rev Access'!$F$7:$GK$318,15,FALSE)),"",VLOOKUP($B161,'[1]1718  Exp_Rev Access'!$F$7:$GK$318,15,FALSE))</f>
        <v>0</v>
      </c>
      <c r="W161" s="90">
        <f>IF(ISNA(VLOOKUP($B161,'[1]1718  Exp_Rev Access'!$F$7:$GK$318,16,FALSE)),"",VLOOKUP($B161,'[1]1718  Exp_Rev Access'!$F$7:$GK$318,16,FALSE))</f>
        <v>0</v>
      </c>
      <c r="X161" s="90">
        <f>IF(ISNA(VLOOKUP($B161,'[1]1718  Exp_Rev Access'!$F$7:$GK$318,17,FALSE)),"",VLOOKUP($B161,'[1]1718  Exp_Rev Access'!$F$7:$GK$318,17,FALSE))</f>
        <v>10295725.33</v>
      </c>
      <c r="Y161" s="90">
        <f>IF(ISNA(VLOOKUP($B161,'[1]1718  Exp_Rev Access'!$F$7:$GK$318,18,FALSE)),"",VLOOKUP($B161,'[1]1718  Exp_Rev Access'!$F$7:$GK$318,18,FALSE))</f>
        <v>1623114.07</v>
      </c>
      <c r="Z161" s="90">
        <f>IF(ISNA(VLOOKUP($B161,'[1]1718  Exp_Rev Access'!$F$7:$GK$318,19,FALSE)),"",VLOOKUP($B161,'[1]1718  Exp_Rev Access'!$F$7:$GK$318,19,FALSE))</f>
        <v>0</v>
      </c>
      <c r="AA161" s="90">
        <f>IF(ISNA(VLOOKUP($B161,'[1]1718  Exp_Rev Access'!$F$7:$GK$318,20,FALSE)),"",VLOOKUP($B161,'[1]1718  Exp_Rev Access'!$F$7:$GK$318,20,FALSE))</f>
        <v>0</v>
      </c>
      <c r="AB161" s="90">
        <f>IF(ISNA(VLOOKUP($B161,'[1]1718  Exp_Rev Access'!$F$7:$GK$318,21,FALSE)),"",VLOOKUP($B161,'[1]1718  Exp_Rev Access'!$F$7:$GK$318,21,FALSE))</f>
        <v>0</v>
      </c>
      <c r="AC161" s="90">
        <f>IF(ISNA(VLOOKUP($B161,'[1]1718  Exp_Rev Access'!$F$7:$GK$318,22,FALSE)),"",VLOOKUP($B161,'[1]1718  Exp_Rev Access'!$F$7:$GK$318,22,FALSE))</f>
        <v>0</v>
      </c>
      <c r="AD161" s="90">
        <f>IF(ISNA(VLOOKUP($B161,'[1]1718  Exp_Rev Access'!$F$7:$GK$318,23,FALSE)),"",VLOOKUP($B161,'[1]1718  Exp_Rev Access'!$F$7:$GK$318,23,FALSE))</f>
        <v>4500599.7</v>
      </c>
      <c r="AE161" s="90">
        <f>IF(ISNA(VLOOKUP($B161,'[1]1718  Exp_Rev Access'!$F$7:$GK$318,24,FALSE)),"",VLOOKUP($B161,'[1]1718  Exp_Rev Access'!$F$7:$GK$318,24,FALSE))</f>
        <v>520847.19</v>
      </c>
      <c r="AF161" s="90">
        <f>IF(ISNA(VLOOKUP($B161,'[1]1718  Exp_Rev Access'!$F$7:$GK$318,25,FALSE)),"",VLOOKUP($B161,'[1]1718  Exp_Rev Access'!$F$7:$GK$318,25,FALSE))</f>
        <v>0</v>
      </c>
      <c r="AG161" s="90">
        <f>IF(ISNA(VLOOKUP($B161,'[1]1718  Exp_Rev Access'!$F$7:$GK$318,26,FALSE)),"",VLOOKUP($B161,'[1]1718  Exp_Rev Access'!$F$7:$GK$318,26,FALSE))</f>
        <v>1459601.53</v>
      </c>
      <c r="AH161" s="90">
        <f>IF(ISNA(VLOOKUP($B161,'[1]1718  Exp_Rev Access'!$F$7:$GK$318,27,FALSE)),"",VLOOKUP($B161,'[1]1718  Exp_Rev Access'!$F$7:$GK$318,27,FALSE))</f>
        <v>40103.550000000003</v>
      </c>
      <c r="AI161" s="90">
        <f>IF(ISNA(VLOOKUP($B161,'[1]1718  Exp_Rev Access'!$F$7:$GK$318,28,FALSE)),"",VLOOKUP($B161,'[1]1718  Exp_Rev Access'!$F$7:$GK$318,28,FALSE))</f>
        <v>455848.38</v>
      </c>
      <c r="AJ161" s="90">
        <f>IF(ISNA(VLOOKUP($B161,'[1]1718  Exp_Rev Access'!$F$7:$GK$318,29,FALSE)),"",VLOOKUP($B161,'[1]1718  Exp_Rev Access'!$F$7:$GK$318,29,FALSE))</f>
        <v>313054.82</v>
      </c>
      <c r="AK161" s="90">
        <f>IF(ISNA(VLOOKUP($B161,'[1]1718  Exp_Rev Access'!$F$7:$GK$318,30,FALSE)),"",VLOOKUP($B161,'[1]1718  Exp_Rev Access'!$F$7:$GK$318,30,FALSE))</f>
        <v>6900026.21</v>
      </c>
      <c r="AL161" s="90">
        <f>IF(ISNA(VLOOKUP($B161,'[1]1718  Exp_Rev Access'!$F$7:$GK$318,31,FALSE)),"",VLOOKUP($B161,'[1]1718  Exp_Rev Access'!$F$7:$GK$318,31,FALSE))</f>
        <v>16048.42</v>
      </c>
      <c r="AM161" s="56">
        <f t="shared" si="473"/>
        <v>27466363.350000005</v>
      </c>
      <c r="AN161" s="92">
        <f t="shared" si="474"/>
        <v>0.10876296583303112</v>
      </c>
      <c r="AO161" s="71">
        <f t="shared" si="475"/>
        <v>1313.2858991222724</v>
      </c>
      <c r="AP161" s="90">
        <f>IF(ISNA(VLOOKUP($B161,'[1]1718  Exp_Rev Access'!$F$7:$GK$318,33,FALSE)),"",VLOOKUP($B161,'[1]1718  Exp_Rev Access'!$F$7:$GK$318,33,FALSE))</f>
        <v>138146124.97999999</v>
      </c>
      <c r="AQ161" s="90">
        <f>IF(ISNA(VLOOKUP($B161,'[1]1718  Exp_Rev Access'!$F$7:$GK$318,34,FALSE)),"",VLOOKUP($B161,'[1]1718  Exp_Rev Access'!$F$7:$GK$318,34,FALSE))</f>
        <v>2613282.48</v>
      </c>
      <c r="AR161" s="90">
        <f>IF(ISNA(VLOOKUP($B161,'[1]1718  Exp_Rev Access'!$F$7:$GK$318,35,FALSE)),"",VLOOKUP($B161,'[1]1718  Exp_Rev Access'!$F$7:$GK$318,35,FALSE))</f>
        <v>0</v>
      </c>
      <c r="AS161" s="90">
        <f>IF(ISNA(VLOOKUP($B161,'[1]1718  Exp_Rev Access'!$F$7:$GK$318,36,FALSE)),"",VLOOKUP($B161,'[1]1718  Exp_Rev Access'!$F$7:$GK$318,36,FALSE))</f>
        <v>171706.4</v>
      </c>
      <c r="AT161" s="90">
        <f>IF(ISNA(VLOOKUP($B161,'[1]1718  Exp_Rev Access'!$F$7:$GK$318,37,FALSE)),"",VLOOKUP($B161,'[1]1718  Exp_Rev Access'!$F$7:$GK$318,37,FALSE))</f>
        <v>0</v>
      </c>
      <c r="AU161" s="56">
        <f t="shared" si="476"/>
        <v>140931113.85999998</v>
      </c>
      <c r="AV161" s="93">
        <f t="shared" si="477"/>
        <v>0.55806754342548204</v>
      </c>
      <c r="AW161" s="56">
        <f t="shared" si="478"/>
        <v>6738.5274934817098</v>
      </c>
      <c r="AX161" s="90">
        <f>IF(ISNA(VLOOKUP($B161,'[1]1718  Exp_Rev Access'!$F$7:$GK$318,39,FALSE)),"",VLOOKUP($B161,'[1]1718  Exp_Rev Access'!$F$7:$GK$318,39,FALSE))</f>
        <v>0</v>
      </c>
      <c r="AY161" s="90">
        <f>IF(ISNA(VLOOKUP($B161,'[1]1718  Exp_Rev Access'!$F$7:$GK$318,40,FALSE)),"",VLOOKUP($B161,'[1]1718  Exp_Rev Access'!$F$7:$GK$318,40,FALSE))</f>
        <v>11143027.539999999</v>
      </c>
      <c r="AZ161" s="90">
        <f>IF(ISNA(VLOOKUP($B161,'[1]1718  Exp_Rev Access'!$F$7:$GK$318,41,FALSE)),"",VLOOKUP($B161,'[1]1718  Exp_Rev Access'!$F$7:$GK$318,41,FALSE))</f>
        <v>1040388.2</v>
      </c>
      <c r="BA161" s="90">
        <f>IF(ISNA(VLOOKUP($B161,'[1]1718  Exp_Rev Access'!$F$7:$GK$318,42,FALSE)),"",VLOOKUP($B161,'[1]1718  Exp_Rev Access'!$F$7:$GK$318,42,FALSE))</f>
        <v>0</v>
      </c>
      <c r="BB161" s="90">
        <f>IF(ISNA(VLOOKUP($B161,'[1]1718  Exp_Rev Access'!$F$7:$GK$318,43,FALSE)),"",VLOOKUP($B161,'[1]1718  Exp_Rev Access'!$F$7:$GK$318,43,FALSE))</f>
        <v>0</v>
      </c>
      <c r="BC161" s="90">
        <f>IF(ISNA(VLOOKUP($B161,'[1]1718  Exp_Rev Access'!$F$7:$GK$318,44,FALSE)),"",VLOOKUP($B161,'[1]1718  Exp_Rev Access'!$F$7:$GK$318,44,FALSE))</f>
        <v>823477.82</v>
      </c>
      <c r="BD161" s="90">
        <f>IF(ISNA(VLOOKUP($B161,'[1]1718  Exp_Rev Access'!$F$7:$GK$318,45,FALSE)),"",VLOOKUP($B161,'[1]1718  Exp_Rev Access'!$F$7:$GK$318,45,FALSE))</f>
        <v>1537714.97</v>
      </c>
      <c r="BE161" s="90">
        <f>IF(ISNA(VLOOKUP($B161,'[1]1718  Exp_Rev Access'!$F$7:$GK$318,46,FALSE)),"",VLOOKUP($B161,'[1]1718  Exp_Rev Access'!$F$7:$GK$318,46,FALSE))</f>
        <v>1313186.73</v>
      </c>
      <c r="BF161" s="90">
        <f>IF(ISNA(VLOOKUP($B161,'[1]1718  Exp_Rev Access'!$F$7:$GK$318,47,FALSE)),"",VLOOKUP($B161,'[1]1718  Exp_Rev Access'!$F$7:$GK$318,47,FALSE))</f>
        <v>0</v>
      </c>
      <c r="BG161" s="90">
        <f>IF(ISNA(VLOOKUP($B161,'[1]1718  Exp_Rev Access'!$F$7:$GK$318,48,FALSE)),"",VLOOKUP($B161,'[1]1718  Exp_Rev Access'!$F$7:$GK$318,48,FALSE))</f>
        <v>1760084.54</v>
      </c>
      <c r="BH161" s="90">
        <f>IF(ISNA(VLOOKUP($B161,'[1]1718  Exp_Rev Access'!$F$7:$GK$318,49,FALSE)),"",VLOOKUP($B161,'[1]1718  Exp_Rev Access'!$F$7:$GK$318,49,FALSE))</f>
        <v>454229.33</v>
      </c>
      <c r="BI161" s="90">
        <f>IF(ISNA(VLOOKUP($B161,'[1]1718  Exp_Rev Access'!$F$7:$GK$318,50,FALSE)),"",VLOOKUP($B161,'[1]1718  Exp_Rev Access'!$F$7:$GK$318,50,FALSE))</f>
        <v>0</v>
      </c>
      <c r="BJ161" s="90">
        <f>IF(ISNA(VLOOKUP($B161,'[1]1718  Exp_Rev Access'!$F$7:$GK$318,51,FALSE)),"",VLOOKUP($B161,'[1]1718  Exp_Rev Access'!$F$7:$GK$318,51,FALSE))</f>
        <v>4226.3999999999996</v>
      </c>
      <c r="BK161" s="90">
        <f>IF(ISNA(VLOOKUP($B161,'[1]1718  Exp_Rev Access'!$F$7:$GK$318,52,FALSE)),"",VLOOKUP($B161,'[1]1718  Exp_Rev Access'!$F$7:$GK$318,52,FALSE))</f>
        <v>8146437.5899999999</v>
      </c>
      <c r="BL161" s="90">
        <f>IF(ISNA(VLOOKUP($B161,'[1]1718  Exp_Rev Access'!$F$7:$GK$318,53,FALSE)),"",VLOOKUP($B161,'[1]1718  Exp_Rev Access'!$F$7:$GK$318,53,FALSE))</f>
        <v>0</v>
      </c>
      <c r="BM161" s="90">
        <f>IF(ISNA(VLOOKUP($B161,'[1]1718  Exp_Rev Access'!$F$7:$GK$318,54,FALSE)),"",VLOOKUP($B161,'[1]1718  Exp_Rev Access'!$F$7:$GK$318,54,FALSE))</f>
        <v>0</v>
      </c>
      <c r="BN161" s="90">
        <f>IF(ISNA(VLOOKUP($B161,'[1]1718  Exp_Rev Access'!$F$7:$GK$318,55,FALSE)),"",VLOOKUP($B161,'[1]1718  Exp_Rev Access'!$F$7:$GK$318,55,FALSE))</f>
        <v>0</v>
      </c>
      <c r="BO161" s="90">
        <f>IF(ISNA(VLOOKUP($B161,'[1]1718  Exp_Rev Access'!$F$7:$GK$318,56,FALSE)),"",VLOOKUP($B161,'[1]1718  Exp_Rev Access'!$F$7:$GK$318,56,FALSE))</f>
        <v>0</v>
      </c>
      <c r="BP161" s="90">
        <f>IF(ISNA(VLOOKUP($B161,'[1]1718  Exp_Rev Access'!$F$7:$GK$318,57,FALSE)),"",VLOOKUP($B161,'[1]1718  Exp_Rev Access'!$F$7:$GK$318,57,FALSE))</f>
        <v>41317.370000000003</v>
      </c>
      <c r="BQ161" s="90">
        <f>IF(ISNA(VLOOKUP($B161,'[1]1718  Exp_Rev Access'!$F$7:$GK$318,58,FALSE)),"",VLOOKUP($B161,'[1]1718  Exp_Rev Access'!$F$7:$GK$318,58,FALSE))</f>
        <v>0</v>
      </c>
      <c r="BR161" s="90">
        <f>IF(ISNA(VLOOKUP($B161,'[1]1718  Exp_Rev Access'!$F$7:$GK$318,59,FALSE)),"",VLOOKUP($B161,'[1]1718  Exp_Rev Access'!$F$7:$GK$318,59,FALSE))</f>
        <v>0</v>
      </c>
      <c r="BS161" s="90">
        <f>IF(ISNA(VLOOKUP($B161,'[1]1718  Exp_Rev Access'!$F$7:$GK$318,60,FALSE)),"",VLOOKUP($B161,'[1]1718  Exp_Rev Access'!$F$7:$GK$318,60,FALSE))</f>
        <v>0</v>
      </c>
      <c r="BT161" s="90">
        <f>IF(ISNA(VLOOKUP($B161,'[1]1718  Exp_Rev Access'!$F$7:$GK$318,61,FALSE)),"",VLOOKUP($B161,'[1]1718  Exp_Rev Access'!$F$7:$GK$318,61,FALSE))</f>
        <v>0</v>
      </c>
      <c r="BU161" s="90">
        <f>IF(ISNA(VLOOKUP($B161,'[1]1718  Exp_Rev Access'!$F$7:$GK$318,62,FALSE)),"",VLOOKUP($B161,'[1]1718  Exp_Rev Access'!$F$7:$GK$318,62,FALSE))</f>
        <v>0</v>
      </c>
      <c r="BV161" s="56">
        <f t="shared" si="449"/>
        <v>26264090.489999998</v>
      </c>
      <c r="BW161" s="92">
        <f t="shared" si="479"/>
        <v>0.1040021330890719</v>
      </c>
      <c r="BX161" s="71">
        <f t="shared" si="480"/>
        <v>1255.8000218033367</v>
      </c>
      <c r="BY161" s="90">
        <f>IF(ISNA(VLOOKUP($B161,'[1]1718  Exp_Rev Access'!$F$7:$GK$318,64,FALSE)),"",VLOOKUP($B161,'[1]1718  Exp_Rev Access'!$F$7:$GK$318,64,FALSE))</f>
        <v>0</v>
      </c>
      <c r="BZ161" s="90">
        <f>IF(ISNA(VLOOKUP($B161,'[1]1718  Exp_Rev Access'!$F$7:$GK$318,65,FALSE)),"",VLOOKUP($B161,'[1]1718  Exp_Rev Access'!$F$7:$GK$318,65,FALSE))</f>
        <v>0</v>
      </c>
      <c r="CA161" s="90">
        <f>IF(ISNA(VLOOKUP($B161,'[1]1718  Exp_Rev Access'!$F$7:$GK$318,66,FALSE)),"",VLOOKUP($B161,'[1]1718  Exp_Rev Access'!$F$7:$GK$318,66,FALSE))</f>
        <v>0</v>
      </c>
      <c r="CB161" s="90">
        <f>IF(ISNA(VLOOKUP($B161,'[1]1718  Exp_Rev Access'!$F$7:$GK$318,67,FALSE)),"",VLOOKUP($B161,'[1]1718  Exp_Rev Access'!$F$7:$GK$318,67,FALSE))</f>
        <v>0</v>
      </c>
      <c r="CC161" s="90">
        <f>IF(ISNA(VLOOKUP($B161,'[1]1718  Exp_Rev Access'!$F$7:$GK$318,68,FALSE)),"",VLOOKUP($B161,'[1]1718  Exp_Rev Access'!$F$7:$GK$318,68,FALSE))</f>
        <v>7700.23</v>
      </c>
      <c r="CD161" s="90">
        <f>IF(ISNA(VLOOKUP($B161,'[1]1718  Exp_Rev Access'!$F$7:$GK$318,69,FALSE)),"",VLOOKUP($B161,'[1]1718  Exp_Rev Access'!$F$7:$GK$318,69,FALSE))</f>
        <v>0</v>
      </c>
      <c r="CE161" s="56">
        <f t="shared" si="437"/>
        <v>7700.23</v>
      </c>
      <c r="CF161" s="92">
        <f t="shared" si="450"/>
        <v>3.0491836204317927E-5</v>
      </c>
      <c r="CG161" s="78">
        <f t="shared" si="451"/>
        <v>0.36818137698590864</v>
      </c>
      <c r="CH161" s="90">
        <f>IF(ISNA(VLOOKUP($B161,'[1]1718  Exp_Rev Access'!$F$7:$GK$318,$CH$2,FALSE)),"",VLOOKUP($B161,'[1]1718  Exp_Rev Access'!$F$7:$GK$318,$CH$2,FALSE))</f>
        <v>0</v>
      </c>
      <c r="CI161" s="90">
        <f>IF(ISNA(VLOOKUP($B161,'[1]1718  Exp_Rev Access'!$F$7:$GK$318,$CI$2,FALSE)),"",VLOOKUP($B161,'[1]1718  Exp_Rev Access'!$F$7:$GK$318,$CI$2,FALSE))</f>
        <v>0</v>
      </c>
      <c r="CJ161" s="90">
        <f>IF(ISNA(VLOOKUP($B161,'[1]1718  Exp_Rev Access'!$F$7:$GK$318,$CJ$2,FALSE)),"",VLOOKUP($B161,'[1]1718  Exp_Rev Access'!$F$7:$GK$318,$CJ$2,FALSE))</f>
        <v>0</v>
      </c>
      <c r="CK161" s="90">
        <f>IF(ISNA(VLOOKUP($B161,'[1]1718  Exp_Rev Access'!$F$7:$GK$318,$CK$2,FALSE)),"",VLOOKUP($B161,'[1]1718  Exp_Rev Access'!$F$7:$GK$318,$CK$2,FALSE))</f>
        <v>0</v>
      </c>
      <c r="CL161" s="90">
        <f>IF(ISNA(VLOOKUP($B161,'[1]1718  Exp_Rev Access'!$F$7:$GK$318,$CL$2,FALSE)),"",VLOOKUP($B161,'[1]1718  Exp_Rev Access'!$F$7:$GK$318,$CL$2,FALSE))</f>
        <v>0</v>
      </c>
      <c r="CM161" s="90">
        <f>IF(ISNA(VLOOKUP($B161,'[1]1718  Exp_Rev Access'!$F$7:$GK$318,$CM$2,FALSE)),"",VLOOKUP($B161,'[1]1718  Exp_Rev Access'!$F$7:$GK$318,$CM$2,FALSE))</f>
        <v>0</v>
      </c>
      <c r="CN161" s="90">
        <f>IF(ISNA(VLOOKUP($B161,'[1]1718  Exp_Rev Access'!$F$7:$GK$318,$CN$2,FALSE)),"",VLOOKUP($B161,'[1]1718  Exp_Rev Access'!$F$7:$GK$318,$CN$2,FALSE))</f>
        <v>0</v>
      </c>
      <c r="CO161" s="90">
        <f>IF(ISNA(VLOOKUP($B161,'[1]1718  Exp_Rev Access'!$F$7:$GK$318,$CO$2,FALSE)),"",VLOOKUP($B161,'[1]1718  Exp_Rev Access'!$F$7:$GK$318,$CO$2,FALSE))</f>
        <v>0</v>
      </c>
      <c r="CP161" s="90">
        <f>IF(ISNA(VLOOKUP($B161,'[1]1718  Exp_Rev Access'!$F$7:$GK$318,$CP$2,FALSE)),"",VLOOKUP($B161,'[1]1718  Exp_Rev Access'!$F$7:$GK$318,$CP$2,FALSE))</f>
        <v>0</v>
      </c>
      <c r="CQ161" s="90">
        <f>IF(ISNA(VLOOKUP($B161,'[1]1718  Exp_Rev Access'!$F$7:$GK$318,$CQ$2,FALSE)),"",VLOOKUP($B161,'[1]1718  Exp_Rev Access'!$F$7:$GK$318,$CQ$2,FALSE))</f>
        <v>3936089</v>
      </c>
      <c r="CR161" s="90">
        <f>IF(ISNA(VLOOKUP($B161,'[1]1718  Exp_Rev Access'!$F$7:$GK$318,$CR$2,FALSE)),"",VLOOKUP($B161,'[1]1718  Exp_Rev Access'!$F$7:$GK$318,$CR$2,FALSE))</f>
        <v>0</v>
      </c>
      <c r="CS161" s="90">
        <f>IF(ISNA(VLOOKUP($B161,'[1]1718  Exp_Rev Access'!$F$7:$GK$318,$CS$2,FALSE)),"",VLOOKUP($B161,'[1]1718  Exp_Rev Access'!$F$7:$GK$318,$CS$2,FALSE))</f>
        <v>56588</v>
      </c>
      <c r="CT161" s="90">
        <f>IF(ISNA(VLOOKUP($B161,'[1]1718  Exp_Rev Access'!$F$7:$GK$318,$CT$2,FALSE)),"",VLOOKUP($B161,'[1]1718  Exp_Rev Access'!$F$7:$GK$318,$CT$2,FALSE))</f>
        <v>0</v>
      </c>
      <c r="CU161" s="90">
        <f>IF(ISNA(VLOOKUP($B161,'[1]1718  Exp_Rev Access'!$F$7:$GK$318,$CU$2,FALSE)),"",VLOOKUP($B161,'[1]1718  Exp_Rev Access'!$F$7:$GK$318,$CU$2,FALSE))</f>
        <v>398050.07</v>
      </c>
      <c r="CV161" s="90">
        <f>IF(ISNA(VLOOKUP($B161,'[1]1718  Exp_Rev Access'!$F$7:$GK$318,$CV$2,FALSE)),"",VLOOKUP($B161,'[1]1718  Exp_Rev Access'!$F$7:$GK$318,$CV$2,FALSE))</f>
        <v>242678</v>
      </c>
      <c r="CW161" s="90">
        <f>IF(ISNA(VLOOKUP($B161,'[1]1718  Exp_Rev Access'!$F$7:$GK$318,$CW$2,FALSE)),"",VLOOKUP($B161,'[1]1718  Exp_Rev Access'!$F$7:$GK$318,$CW$2,FALSE))</f>
        <v>0</v>
      </c>
      <c r="CX161" s="90">
        <f>IF(ISNA(VLOOKUP($B161,'[1]1718  Exp_Rev Access'!$F$7:$GK$318,$CX$2,FALSE)),"",VLOOKUP($B161,'[1]1718  Exp_Rev Access'!$F$7:$GK$318,$CX$2,FALSE))</f>
        <v>0</v>
      </c>
      <c r="CY161" s="90">
        <f>IF(ISNA(VLOOKUP($B161,'[1]1718  Exp_Rev Access'!$F$7:$GK$318,$CY$2,FALSE)),"",VLOOKUP($B161,'[1]1718  Exp_Rev Access'!$F$7:$GK$318,$CY$2,FALSE))</f>
        <v>343782.40000000002</v>
      </c>
      <c r="CZ161" s="90">
        <f>IF(ISNA(VLOOKUP($B161,'[1]1718  Exp_Rev Access'!$F$7:$GK$318,$CZ$2,FALSE)),"",VLOOKUP($B161,'[1]1718  Exp_Rev Access'!$F$7:$GK$318,$CZ$2,FALSE))</f>
        <v>0</v>
      </c>
      <c r="DA161" s="90">
        <f>IF(ISNA(VLOOKUP($B161,'[1]1718  Exp_Rev Access'!$F$7:$GK$318,$DA$2,FALSE)),"",VLOOKUP($B161,'[1]1718  Exp_Rev Access'!$F$7:$GK$318,$DA$2,FALSE))</f>
        <v>0</v>
      </c>
      <c r="DB161" s="90">
        <f>IF(ISNA(VLOOKUP($B161,'[1]1718  Exp_Rev Access'!$F$7:$GK$318,$DB$2,FALSE)),"",VLOOKUP($B161,'[1]1718  Exp_Rev Access'!$F$7:$GK$318,$DB$2,FALSE))</f>
        <v>173581.97</v>
      </c>
      <c r="DC161" s="90">
        <f>IF(ISNA(VLOOKUP($B161,'[1]1718  Exp_Rev Access'!$F$7:$GK$318,$DC$2,FALSE)),"",VLOOKUP($B161,'[1]1718  Exp_Rev Access'!$F$7:$GK$318,$DC$2,FALSE))</f>
        <v>0</v>
      </c>
      <c r="DD161" s="90">
        <f>IF(ISNA(VLOOKUP($B161,'[1]1718  Exp_Rev Access'!$F$7:$GK$318,$DD$2,FALSE)),"",VLOOKUP($B161,'[1]1718  Exp_Rev Access'!$F$7:$GK$318,$DD$2,FALSE))</f>
        <v>0</v>
      </c>
      <c r="DE161" s="90">
        <f>IF(ISNA(VLOOKUP($B161,'[1]1718  Exp_Rev Access'!$F$7:$GK$318,$DE$2,FALSE)),"",VLOOKUP($B161,'[1]1718  Exp_Rev Access'!$F$7:$GK$318,$DE$2,FALSE))</f>
        <v>0</v>
      </c>
      <c r="DF161" s="90">
        <f>IF(ISNA(VLOOKUP($B161,'[1]1718  Exp_Rev Access'!$F$7:$GK$318,$DF$2,FALSE)),"",VLOOKUP($B161,'[1]1718  Exp_Rev Access'!$F$7:$GK$318,$DF$2,FALSE))</f>
        <v>0</v>
      </c>
      <c r="DG161" s="90">
        <f>IF(ISNA(VLOOKUP($B161,'[1]1718  Exp_Rev Access'!$F$7:$GK$318,$DG$2,FALSE)),"",VLOOKUP($B161,'[1]1718  Exp_Rev Access'!$F$7:$GK$318,$DG$2,FALSE))</f>
        <v>0</v>
      </c>
      <c r="DH161" s="90">
        <f>IF(ISNA(VLOOKUP($B161,'[1]1718  Exp_Rev Access'!$F$7:$GK$318,$DH$2,FALSE)),"",VLOOKUP($B161,'[1]1718  Exp_Rev Access'!$F$7:$GK$318,$DH$2,FALSE))</f>
        <v>0</v>
      </c>
      <c r="DI161" s="90">
        <f>IF(ISNA(VLOOKUP($B161,'[1]1718  Exp_Rev Access'!$F$7:$GK$318,$DI$2,FALSE)),"",VLOOKUP($B161,'[1]1718  Exp_Rev Access'!$F$7:$GK$318,$DI$2,FALSE))</f>
        <v>693043.1</v>
      </c>
      <c r="DJ161" s="90">
        <f>IF(ISNA(VLOOKUP($B161,'[1]1718  Exp_Rev Access'!$F$7:$GK$318,$DJ$2,FALSE)),"",VLOOKUP($B161,'[1]1718  Exp_Rev Access'!$F$7:$GK$318,$DJ$2,FALSE))</f>
        <v>0</v>
      </c>
      <c r="DK161" s="90">
        <f>IF(ISNA(VLOOKUP($B161,'[1]1718  Exp_Rev Access'!$F$7:$GK$318,$DK$2,FALSE)),"",VLOOKUP($B161,'[1]1718  Exp_Rev Access'!$F$7:$GK$318,$DK$2,FALSE))</f>
        <v>0</v>
      </c>
      <c r="DL161" s="90">
        <f>IF(ISNA(VLOOKUP($B161,'[1]1718  Exp_Rev Access'!$F$7:$GK$318,$DL$2,FALSE)),"",VLOOKUP($B161,'[1]1718  Exp_Rev Access'!$F$7:$GK$318,$DL$2,FALSE))</f>
        <v>0</v>
      </c>
      <c r="DM161" s="90">
        <f>IF(ISNA(VLOOKUP($B161,'[1]1718  Exp_Rev Access'!$F$7:$GK$318,$DM$2,FALSE)),"",VLOOKUP($B161,'[1]1718  Exp_Rev Access'!$F$7:$GK$318,$DM$2,FALSE))</f>
        <v>0</v>
      </c>
      <c r="DN161" s="90">
        <f>IF(ISNA(VLOOKUP($B161,'[1]1718  Exp_Rev Access'!$F$7:$GK$318,$DN$2,FALSE)),"",VLOOKUP($B161,'[1]1718  Exp_Rev Access'!$F$7:$GK$318,$DN$2,FALSE))</f>
        <v>0</v>
      </c>
      <c r="DO161" s="90">
        <f>IF(ISNA(VLOOKUP($B161,'[1]1718  Exp_Rev Access'!$F$7:$GK$318,$DO$2,FALSE)),"",VLOOKUP($B161,'[1]1718  Exp_Rev Access'!$F$7:$GK$318,$DO$2,FALSE))</f>
        <v>0</v>
      </c>
      <c r="DP161" s="90">
        <f>IF(ISNA(VLOOKUP($B161,'[1]1718  Exp_Rev Access'!$F$7:$GK$318,$DP$2,FALSE)),"",VLOOKUP($B161,'[1]1718  Exp_Rev Access'!$F$7:$GK$318,$DP$2,FALSE))</f>
        <v>0</v>
      </c>
      <c r="DQ161" s="90">
        <f>IF(ISNA(VLOOKUP($B161,'[1]1718  Exp_Rev Access'!$F$7:$GK$318,$DQ$2,FALSE)),"",VLOOKUP($B161,'[1]1718  Exp_Rev Access'!$F$7:$GK$318,$DQ$2,FALSE))</f>
        <v>0</v>
      </c>
      <c r="DR161" s="90">
        <f>IF(ISNA(VLOOKUP($B161,'[1]1718  Exp_Rev Access'!$F$7:$GK$318,$DR$2,FALSE)),"",VLOOKUP($B161,'[1]1718  Exp_Rev Access'!$F$7:$GK$318,$DR$2,FALSE))</f>
        <v>0</v>
      </c>
      <c r="DS161" s="90">
        <f>IF(ISNA(VLOOKUP($B161,'[1]1718  Exp_Rev Access'!$F$7:$GK$318,$DS$2,FALSE)),"",VLOOKUP($B161,'[1]1718  Exp_Rev Access'!$F$7:$GK$318,$DS$2,FALSE))</f>
        <v>0</v>
      </c>
      <c r="DT161" s="90">
        <f>IF(ISNA(VLOOKUP($B161,'[1]1718  Exp_Rev Access'!$F$7:$GK$318,$DT$2,FALSE)),"",VLOOKUP($B161,'[1]1718  Exp_Rev Access'!$F$7:$GK$318,$DT$2,FALSE))</f>
        <v>0</v>
      </c>
      <c r="DU161" s="90">
        <f>IF(ISNA(VLOOKUP($B161,'[1]1718  Exp_Rev Access'!$F$7:$GK$318,$DU$2,FALSE)),"",VLOOKUP($B161,'[1]1718  Exp_Rev Access'!$F$7:$GK$318,$DU$2,FALSE))</f>
        <v>0</v>
      </c>
      <c r="DV161" s="90">
        <f>IF(ISNA(VLOOKUP($B161,'[1]1718  Exp_Rev Access'!$F$7:$GK$318,$DV$2,FALSE)),"",VLOOKUP($B161,'[1]1718  Exp_Rev Access'!$F$7:$GK$318,$DV$2,FALSE))</f>
        <v>0</v>
      </c>
      <c r="DW161" s="90">
        <f>IF(ISNA(VLOOKUP($B161,'[1]1718  Exp_Rev Access'!$F$7:$GK$318,$DW$2,FALSE)),"",VLOOKUP($B161,'[1]1718  Exp_Rev Access'!$F$7:$GK$318,$DW$2,FALSE))</f>
        <v>0</v>
      </c>
      <c r="DX161" s="90">
        <f>IF(ISNA(VLOOKUP($B161,'[1]1718  Exp_Rev Access'!$F$7:$GK$318,$DX$2,FALSE)),"",VLOOKUP($B161,'[1]1718  Exp_Rev Access'!$F$7:$GK$318,$DX$2,FALSE))</f>
        <v>0</v>
      </c>
      <c r="DY161" s="90">
        <f>IF(ISNA(VLOOKUP($B161,'[1]1718  Exp_Rev Access'!$F$7:$GK$318,$DY$2,FALSE)),"",VLOOKUP($B161,'[1]1718  Exp_Rev Access'!$F$7:$GK$318,$DY$2,FALSE))</f>
        <v>0</v>
      </c>
      <c r="DZ161" s="90">
        <f>IF(ISNA(VLOOKUP($B161,'[1]1718  Exp_Rev Access'!$F$7:$GK$318,$DZ$2,FALSE)),"",VLOOKUP($B161,'[1]1718  Exp_Rev Access'!$F$7:$GK$318,$DZ$2,FALSE))</f>
        <v>0</v>
      </c>
      <c r="EA161" s="90">
        <f>IF(ISNA(VLOOKUP($B161,'[1]1718  Exp_Rev Access'!$F$7:$GK$318,$EA$2,FALSE)),"",VLOOKUP($B161,'[1]1718  Exp_Rev Access'!$F$7:$GK$318,$EA$2,FALSE))</f>
        <v>0</v>
      </c>
      <c r="EB161" s="90">
        <f>IF(ISNA(VLOOKUP($B161,'[1]1718  Exp_Rev Access'!$F$7:$GK$318,$EB$2,FALSE)),"",VLOOKUP($B161,'[1]1718  Exp_Rev Access'!$F$7:$GK$318,$EB$2,FALSE))</f>
        <v>0</v>
      </c>
      <c r="EC161" s="90">
        <f>IF(ISNA(VLOOKUP($B161,'[1]1718  Exp_Rev Access'!$F$7:$GK$318,$EC$2,FALSE)),"",VLOOKUP($B161,'[1]1718  Exp_Rev Access'!$F$7:$GK$318,$EC$2,FALSE))</f>
        <v>0</v>
      </c>
      <c r="ED161" s="90">
        <f>IF(ISNA(VLOOKUP($B161,'[1]1718  Exp_Rev Access'!$F$7:$GK$318,$ED$2,FALSE)),"",VLOOKUP($B161,'[1]1718  Exp_Rev Access'!$F$7:$GK$318,$ED$2,FALSE))</f>
        <v>0</v>
      </c>
      <c r="EE161" s="90">
        <f>IF(ISNA(VLOOKUP($B161,'[1]1718  Exp_Rev Access'!$F$7:$GK$318,$EE$2,FALSE)),"",VLOOKUP($B161,'[1]1718  Exp_Rev Access'!$F$7:$GK$318,$EE$2,FALSE))</f>
        <v>0</v>
      </c>
      <c r="EF161" s="90">
        <f>IF(ISNA(VLOOKUP($B161,'[1]1718  Exp_Rev Access'!$F$7:$GK$318,$EF$2,FALSE)),"",VLOOKUP($B161,'[1]1718  Exp_Rev Access'!$F$7:$GK$318,$EF$2,FALSE))</f>
        <v>0</v>
      </c>
      <c r="EG161" s="90">
        <f>IF(ISNA(VLOOKUP($B161,'[1]1718  Exp_Rev Access'!$F$7:$GK$318,$EG$2,FALSE)),"",VLOOKUP($B161,'[1]1718  Exp_Rev Access'!$F$7:$GK$318,$EG$2,FALSE))</f>
        <v>0</v>
      </c>
      <c r="EH161" s="90">
        <f>IF(ISNA(VLOOKUP($B161,'[1]1718  Exp_Rev Access'!$F$7:$GK$318,$EH$2,FALSE)),"",VLOOKUP($B161,'[1]1718  Exp_Rev Access'!$F$7:$GK$318,$EH$2,FALSE))</f>
        <v>0</v>
      </c>
      <c r="EI161" s="90">
        <f>IF(ISNA(VLOOKUP($B161,'[1]1718  Exp_Rev Access'!$F$7:$GK$318,$EI$2,FALSE)),"",VLOOKUP($B161,'[1]1718  Exp_Rev Access'!$F$7:$GK$318,$EI$2,FALSE))</f>
        <v>0</v>
      </c>
      <c r="EJ161" s="90">
        <f>IF(ISNA(VLOOKUP($B161,'[1]1718  Exp_Rev Access'!$F$7:$GK$318,$EJ$2,FALSE)),"",VLOOKUP($B161,'[1]1718  Exp_Rev Access'!$F$7:$GK$318,$EJ$2,FALSE))</f>
        <v>0</v>
      </c>
      <c r="EK161" s="90">
        <f>IF(ISNA(VLOOKUP($B161,'[1]1718  Exp_Rev Access'!$F$7:$GK$318,$EK$2,FALSE)),"",VLOOKUP($B161,'[1]1718  Exp_Rev Access'!$F$7:$GK$318,$EK$2,FALSE))</f>
        <v>0</v>
      </c>
      <c r="EL161" s="90">
        <f>IF(ISNA(VLOOKUP($B161,'[1]1718  Exp_Rev Access'!$F$7:$GK$318,$EL$2,FALSE)),"",VLOOKUP($B161,'[1]1718  Exp_Rev Access'!$F$7:$GK$318,$EL$2,FALSE))</f>
        <v>0</v>
      </c>
      <c r="EM161" s="90">
        <f>IF(ISNA(VLOOKUP($B161,'[1]1718  Exp_Rev Access'!$F$7:$GK$318,$EM$2,FALSE)),"",VLOOKUP($B161,'[1]1718  Exp_Rev Access'!$F$7:$GK$318,$EM$2,FALSE))</f>
        <v>0</v>
      </c>
      <c r="EN161" s="90">
        <f>IF(ISNA(VLOOKUP($B161,'[1]1718  Exp_Rev Access'!$F$7:$GK$318,$EN$2,FALSE)),"",VLOOKUP($B161,'[1]1718  Exp_Rev Access'!$F$7:$GK$318,$EN$2,FALSE))</f>
        <v>68968.08</v>
      </c>
      <c r="EO161" s="90">
        <f>IF(ISNA(VLOOKUP($B161,'[1]1718  Exp_Rev Access'!$F$7:$GK$318,$EO$2,FALSE)),"",VLOOKUP($B161,'[1]1718  Exp_Rev Access'!$F$7:$GK$318,$EO$2,FALSE))</f>
        <v>0</v>
      </c>
      <c r="EP161" s="90">
        <f>IF(ISNA(VLOOKUP($B161,'[1]1718  Exp_Rev Access'!$F$7:$GK$318,$EP$2,FALSE)),"",VLOOKUP($B161,'[1]1718  Exp_Rev Access'!$F$7:$GK$318,$EP$2,FALSE))</f>
        <v>0</v>
      </c>
      <c r="EQ161" s="90">
        <f>IF(ISNA(VLOOKUP($B161,'[1]1718  Exp_Rev Access'!$F$7:$GK$318,$EQ$2,FALSE)),"",VLOOKUP($B161,'[1]1718  Exp_Rev Access'!$F$7:$GK$318,$EQ$2,FALSE))</f>
        <v>0</v>
      </c>
      <c r="ER161" s="90">
        <f>IF(ISNA(VLOOKUP($B161,'[1]1718  Exp_Rev Access'!$F$7:$GK$318,$ER$2,FALSE)),"",VLOOKUP($B161,'[1]1718  Exp_Rev Access'!$F$7:$GK$318,$ER$2,FALSE))</f>
        <v>0</v>
      </c>
      <c r="ES161" s="90">
        <f>IF(ISNA(VLOOKUP($B161,'[1]1718  Exp_Rev Access'!$F$7:$GK$318,$ES$2,FALSE)),"",VLOOKUP($B161,'[1]1718  Exp_Rev Access'!$F$7:$GK$318,$ES$2,FALSE))</f>
        <v>0</v>
      </c>
      <c r="ET161" s="90">
        <f>IF(ISNA(VLOOKUP($B161,'[1]1718  Exp_Rev Access'!$F$7:$GK$318,$ET$2,FALSE)),"",VLOOKUP($B161,'[1]1718  Exp_Rev Access'!$F$7:$GK$318,$ET$2,FALSE))</f>
        <v>0</v>
      </c>
      <c r="EU161" s="90">
        <f>IF(ISNA(VLOOKUP($B161,'[1]1718  Exp_Rev Access'!$F$7:$GK$318,$EU$2,FALSE)),"",VLOOKUP($B161,'[1]1718  Exp_Rev Access'!$F$7:$GK$318,$EU$2,FALSE))</f>
        <v>0</v>
      </c>
      <c r="EV161" s="90">
        <f>IF(ISNA(VLOOKUP($B161,'[1]1718  Exp_Rev Access'!$F$7:$GK$318,$EV$2,FALSE)),"",VLOOKUP($B161,'[1]1718  Exp_Rev Access'!$F$7:$GK$318,$EV$2,FALSE))</f>
        <v>33839.83</v>
      </c>
      <c r="EW161" s="90">
        <f>IF(ISNA(VLOOKUP($B161,'[1]1718  Exp_Rev Access'!$F$7:$GK$318,$EW$2,FALSE)),"",VLOOKUP($B161,'[1]1718  Exp_Rev Access'!$F$7:$GK$318,$EW$2,FALSE))</f>
        <v>0</v>
      </c>
      <c r="EX161" s="90">
        <f>IF(ISNA(VLOOKUP($B161,'[1]1718  Exp_Rev Access'!$F$7:$GK$318,$EX$2,FALSE)),"",VLOOKUP($B161,'[1]1718  Exp_Rev Access'!$F$7:$GK$318,$EX$2,FALSE))</f>
        <v>0</v>
      </c>
      <c r="EY161" s="90">
        <f>IF(ISNA(VLOOKUP($B161,'[1]1718  Exp_Rev Access'!$F$7:$GK$318,$EY$2,FALSE)),"",VLOOKUP($B161,'[1]1718  Exp_Rev Access'!$F$7:$GK$318,$EY$2,FALSE))</f>
        <v>0</v>
      </c>
      <c r="EZ161" s="90">
        <f>IF(ISNA(VLOOKUP($B161,'[1]1718  Exp_Rev Access'!$F$7:$GK$318,$EZ$2,FALSE)),"",VLOOKUP($B161,'[1]1718  Exp_Rev Access'!$F$7:$GK$318,$EZ$2,FALSE))</f>
        <v>0</v>
      </c>
      <c r="FA161" s="90">
        <f>IF(ISNA(VLOOKUP($B161,'[1]1718  Exp_Rev Access'!$F$7:$GK$318,$FA$2,FALSE)),"",VLOOKUP($B161,'[1]1718  Exp_Rev Access'!$F$7:$GK$318,$FA$2,FALSE))</f>
        <v>0</v>
      </c>
      <c r="FB161" s="90">
        <f>IF(ISNA(VLOOKUP($B161,'[1]1718  Exp_Rev Access'!$F$7:$GK$318,$FB$2,FALSE)),"",VLOOKUP($B161,'[1]1718  Exp_Rev Access'!$F$7:$GK$318,$FB$2,FALSE))</f>
        <v>0</v>
      </c>
      <c r="FC161" s="90">
        <f>IF(ISNA(VLOOKUP($B161,'[1]1718  Exp_Rev Access'!$F$7:$GK$318,$FC$2,FALSE)),"",VLOOKUP($B161,'[1]1718  Exp_Rev Access'!$F$7:$GK$318,$FC$2,FALSE))</f>
        <v>0</v>
      </c>
      <c r="FD161" s="90">
        <f>IF(ISNA(VLOOKUP($B161,'[1]1718  Exp_Rev Access'!$F$7:$GK$318,$FD$2,FALSE)),"",VLOOKUP($B161,'[1]1718  Exp_Rev Access'!$F$7:$GK$318,$FD$2,FALSE))</f>
        <v>0</v>
      </c>
      <c r="FE161" s="90">
        <f>IF(ISNA(VLOOKUP($B161,'[1]1718  Exp_Rev Access'!$F$7:$GK$318,$FE$2,FALSE)),"",VLOOKUP($B161,'[1]1718  Exp_Rev Access'!$F$7:$GK$318,$FE$2,FALSE))</f>
        <v>0</v>
      </c>
      <c r="FF161" s="90">
        <f>IF(ISNA(VLOOKUP($B161,'[1]1718  Exp_Rev Access'!$F$7:$GK$318,$FF$2,FALSE)),"",VLOOKUP($B161,'[1]1718  Exp_Rev Access'!$F$7:$GK$318,$FF$2,FALSE))</f>
        <v>0</v>
      </c>
      <c r="FG161" s="90">
        <f>IF(ISNA(VLOOKUP($B161,'[1]1718  Exp_Rev Access'!$F$7:$GK$318,$FG$2,FALSE)),"",VLOOKUP($B161,'[1]1718  Exp_Rev Access'!$F$7:$GK$318,$FG$2,FALSE))</f>
        <v>0</v>
      </c>
      <c r="FH161" s="90">
        <f>IF(ISNA(VLOOKUP($B161,'[1]1718  Exp_Rev Access'!$F$7:$GK$318,$FH$2,FALSE)),"",VLOOKUP($B161,'[1]1718  Exp_Rev Access'!$F$7:$GK$318,$FH$2,FALSE))</f>
        <v>0</v>
      </c>
      <c r="FI161" s="90">
        <f>IF(ISNA(VLOOKUP($B161,'[1]1718  Exp_Rev Access'!$F$7:$GK$318,$FI$2,FALSE)),"",VLOOKUP($B161,'[1]1718  Exp_Rev Access'!$F$7:$GK$318,$FI$2,FALSE))</f>
        <v>0</v>
      </c>
      <c r="FJ161" s="90">
        <f>IF(ISNA(VLOOKUP($B161,'[1]1718  Exp_Rev Access'!$F$7:$GK$318,$FJ$2,FALSE)),"",VLOOKUP($B161,'[1]1718  Exp_Rev Access'!$F$7:$GK$318,$FJ$2,FALSE))</f>
        <v>0</v>
      </c>
      <c r="FK161" s="90">
        <f>IF(ISNA(VLOOKUP($B161,'[1]1718  Exp_Rev Access'!$F$7:$GK$318,$FK$2,FALSE)),"",VLOOKUP($B161,'[1]1718  Exp_Rev Access'!$F$7:$GK$318,$FK$2,FALSE))</f>
        <v>0</v>
      </c>
      <c r="FL161" s="90">
        <f>IF(ISNA(VLOOKUP($B161,'[1]1718  Exp_Rev Access'!$F$7:$GK$318,$FL$2,FALSE)),"",VLOOKUP($B161,'[1]1718  Exp_Rev Access'!$F$7:$GK$318,$FL$2,FALSE))</f>
        <v>0</v>
      </c>
      <c r="FM161" s="90">
        <f>IF(ISNA(VLOOKUP($B161,'[1]1718  Exp_Rev Access'!$F$7:$GK$318,$FM$2,FALSE)),"",VLOOKUP($B161,'[1]1718  Exp_Rev Access'!$F$7:$GK$318,$FM$2,FALSE))</f>
        <v>0</v>
      </c>
      <c r="FN161" s="90">
        <f>IF(ISNA(VLOOKUP($B161,'[1]1718  Exp_Rev Access'!$F$7:$GK$318,$FN$2,FALSE)),"",VLOOKUP($B161,'[1]1718  Exp_Rev Access'!$F$7:$GK$318,$FN$2,FALSE))</f>
        <v>0</v>
      </c>
      <c r="FO161" s="90">
        <f>IF(ISNA(VLOOKUP($B161,'[1]1718  Exp_Rev Access'!$F$7:$GK$318,$FO$2,FALSE)),"",VLOOKUP($B161,'[1]1718  Exp_Rev Access'!$F$7:$GK$318,$FO$2,FALSE))</f>
        <v>0</v>
      </c>
      <c r="FP161" s="90">
        <f>IF(ISNA(VLOOKUP($B161,'[1]1718  Exp_Rev Access'!$F$7:$GK$318,$FP$2,FALSE)),"",VLOOKUP($B161,'[1]1718  Exp_Rev Access'!$F$7:$GK$318,$FP$2,FALSE))</f>
        <v>0</v>
      </c>
      <c r="FQ161" s="90">
        <f>IF(ISNA(VLOOKUP($B161,'[1]1718  Exp_Rev Access'!$F$7:$GK$318,$FQ$2,FALSE)),"",VLOOKUP($B161,'[1]1718  Exp_Rev Access'!$F$7:$GK$318,$FQ$2,FALSE))</f>
        <v>0</v>
      </c>
      <c r="FR161" s="90">
        <f>IF(ISNA(VLOOKUP($B161,'[1]1718  Exp_Rev Access'!$F$7:$GK$318,$FR$2,FALSE)),"",VLOOKUP($B161,'[1]1718  Exp_Rev Access'!$F$7:$GK$318,$FR$2,FALSE))</f>
        <v>254558.67</v>
      </c>
      <c r="FS161" s="56">
        <f t="shared" si="481"/>
        <v>6201179.1200000001</v>
      </c>
      <c r="FT161" s="92">
        <f t="shared" si="482"/>
        <v>2.4555803917633161E-2</v>
      </c>
      <c r="FU161" s="94">
        <f t="shared" si="483"/>
        <v>296.50525599077758</v>
      </c>
      <c r="FV161" s="95">
        <f>IF(ISNA(VLOOKUP($B161,'[1]1718  Exp_Rev Access'!$F$7:$GK$318,$FV$2,FALSE)),"",VLOOKUP($B161,'[1]1718  Exp_Rev Access'!$F$7:$GK$318,$FV$2,FALSE))</f>
        <v>0</v>
      </c>
      <c r="FW161" s="95">
        <f>IF(ISNA(VLOOKUP($B161,'[1]1718  Exp_Rev Access'!$F$7:$GK$318,$FW$2,FALSE)),"",VLOOKUP($B161,'[1]1718  Exp_Rev Access'!$F$7:$GK$318,$FW$2,FALSE))</f>
        <v>0</v>
      </c>
      <c r="FX161" s="95">
        <f>IF(ISNA(VLOOKUP($B161,'[1]1718  Exp_Rev Access'!$F$7:$GK$318,$FX$2,FALSE)),"",VLOOKUP($B161,'[1]1718  Exp_Rev Access'!$F$7:$GK$318,$FX$2,FALSE))</f>
        <v>0</v>
      </c>
      <c r="FY161" s="95">
        <f>IF(ISNA(VLOOKUP($B161,'[1]1718  Exp_Rev Access'!$F$7:$GK$318,$FY$2,FALSE)),"",VLOOKUP($B161,'[1]1718  Exp_Rev Access'!$F$7:$GK$318,$FY$2,FALSE))</f>
        <v>0</v>
      </c>
      <c r="FZ161" s="95">
        <f>IF(ISNA(VLOOKUP($B161,'[1]1718  Exp_Rev Access'!$F$7:$GK$318,$FZ$2,FALSE)),"",VLOOKUP($B161,'[1]1718  Exp_Rev Access'!$F$7:$GK$318,$FZ$2,FALSE))</f>
        <v>0</v>
      </c>
      <c r="GA161" s="95">
        <f>IF(ISNA(VLOOKUP($B161,'[1]1718  Exp_Rev Access'!$F$7:$GK$318,$GA$2,FALSE)),"",VLOOKUP($B161,'[1]1718  Exp_Rev Access'!$F$7:$GK$318,$GA$2,FALSE))</f>
        <v>0</v>
      </c>
      <c r="GB161" s="95">
        <f>IF(ISNA(VLOOKUP($B161,'[1]1718  Exp_Rev Access'!$F$7:$GK$318,$GB$2,FALSE)),"",VLOOKUP($B161,'[1]1718  Exp_Rev Access'!$F$7:$GK$318,$GB$2,FALSE))</f>
        <v>0</v>
      </c>
      <c r="GC161" s="95">
        <f>IF(ISNA(VLOOKUP($B161,'[1]1718  Exp_Rev Access'!$F$7:$GK$318,$GC$2,FALSE)),"",VLOOKUP($B161,'[1]1718  Exp_Rev Access'!$F$7:$GK$318,$GC$2,FALSE))</f>
        <v>0</v>
      </c>
      <c r="GD161" s="95">
        <f>IF(ISNA(VLOOKUP($B161,'[1]1718  Exp_Rev Access'!$F$7:$GK$318,$GD$2,FALSE)),"",VLOOKUP($B161,'[1]1718  Exp_Rev Access'!$F$7:$GK$318,$GD$2,FALSE))</f>
        <v>0</v>
      </c>
      <c r="GE161" s="95">
        <f>IF(ISNA(VLOOKUP($B161,'[1]1718  Exp_Rev Access'!$F$7:$GK$318,$GE$2,FALSE)),"",VLOOKUP($B161,'[1]1718  Exp_Rev Access'!$F$7:$GK$318,$GE$2,FALSE))</f>
        <v>0</v>
      </c>
      <c r="GF161" s="95">
        <f>IF(ISNA(VLOOKUP($B161,'[1]1718  Exp_Rev Access'!$F$7:$GK$318,$GF$2,FALSE)),"",VLOOKUP($B161,'[1]1718  Exp_Rev Access'!$F$7:$GK$318,$GF$2,FALSE))</f>
        <v>290835.74</v>
      </c>
      <c r="GG161" s="95">
        <f>IF(ISNA(VLOOKUP($B161,'[1]1718  Exp_Rev Access'!$F$7:$GK$318,$GG$2,FALSE)),"",VLOOKUP($B161,'[1]1718  Exp_Rev Access'!$F$7:$GK$318,$GG$2,FALSE))</f>
        <v>0</v>
      </c>
      <c r="GH161" s="95">
        <f>IF(ISNA(VLOOKUP($B161,'[1]1718  Exp_Rev Access'!$F$7:$GK$318,$GH$2,FALSE)),"",VLOOKUP($B161,'[1]1718  Exp_Rev Access'!$F$7:$GK$318,$GH$2,FALSE))</f>
        <v>0</v>
      </c>
      <c r="GI161" s="95">
        <f>IF(ISNA(VLOOKUP($B161,'[1]1718  Exp_Rev Access'!$F$7:$GK$318,$GI$2,FALSE)),"",VLOOKUP($B161,'[1]1718  Exp_Rev Access'!$F$7:$GK$318,$GI$2,FALSE))</f>
        <v>0</v>
      </c>
      <c r="GJ161" s="95">
        <f>IF(ISNA(VLOOKUP($B161,'[1]1718  Exp_Rev Access'!$F$7:$GK$318,$GJ$2,FALSE)),"",VLOOKUP($B161,'[1]1718  Exp_Rev Access'!$F$7:$GK$318,$GJ$2,FALSE))</f>
        <v>0</v>
      </c>
      <c r="GK161" s="95">
        <f>IF(ISNA(VLOOKUP($B161,'[1]1718  Exp_Rev Access'!$F$7:$GK$318,$GK$2,FALSE)),"",VLOOKUP($B161,'[1]1718  Exp_Rev Access'!$F$7:$GK$318,$GK$2,FALSE))</f>
        <v>5030</v>
      </c>
      <c r="GL161" s="95">
        <f>IF(ISNA(VLOOKUP($B161,'[1]1718  Exp_Rev Access'!$F$7:$GK$318,$GL$2,FALSE)),"",VLOOKUP($B161,'[1]1718  Exp_Rev Access'!$F$7:$GK$318,$GL$2,FALSE))</f>
        <v>0</v>
      </c>
      <c r="GM161" s="95">
        <f>IF(ISNA(VLOOKUP($B161,'[1]1718  Exp_Rev Access'!$F$7:$GK$318,$GM$2,FALSE)),"",VLOOKUP($B161,'[1]1718  Exp_Rev Access'!$F$7:$GK$318,$GM$2,FALSE))</f>
        <v>0</v>
      </c>
      <c r="GN161" s="95">
        <f>IF(ISNA(VLOOKUP($B161,'[1]1718  Exp_Rev Access'!$F$7:$GK$318,$GN$2,FALSE)),"",VLOOKUP($B161,'[1]1718  Exp_Rev Access'!$F$7:$GK$318,$GN$2,FALSE))</f>
        <v>0</v>
      </c>
      <c r="GO161" s="95">
        <f>IF(ISNA(VLOOKUP($B161,'[1]1718  Exp_Rev Access'!$F$7:$GK$318,$GO$2,FALSE)),"",VLOOKUP($B161,'[1]1718  Exp_Rev Access'!$F$7:$GK$318,$GO$2,FALSE))</f>
        <v>0</v>
      </c>
      <c r="GP161" s="95">
        <f>IF(ISNA(VLOOKUP($B161,'[1]1718  Exp_Rev Access'!$F$7:$GK$318,$GP$2,FALSE)),"",VLOOKUP($B161,'[1]1718  Exp_Rev Access'!$F$7:$GK$318,$GP$2,FALSE))</f>
        <v>0</v>
      </c>
      <c r="GQ161" s="95">
        <f>IF(ISNA(VLOOKUP($B161,'[1]1718  Exp_Rev Access'!$F$7:$GK$318,$GQ$2,FALSE)),"",VLOOKUP($B161,'[1]1718  Exp_Rev Access'!$F$7:$GK$318,$GQ$2,FALSE))</f>
        <v>0</v>
      </c>
      <c r="GR161" s="95">
        <f>IF(ISNA(VLOOKUP($B161,'[1]1718  Exp_Rev Access'!$F$7:$GK$318,$GR$2,FALSE)),"",VLOOKUP($B161,'[1]1718  Exp_Rev Access'!$F$7:$GK$318,$GR$2,FALSE))</f>
        <v>0</v>
      </c>
      <c r="GS161" s="95">
        <f>IF(ISNA(VLOOKUP($B161,'[1]1718  Exp_Rev Access'!$F$7:$GK$318,$GS$2,FALSE)),"",VLOOKUP($B161,'[1]1718  Exp_Rev Access'!$F$7:$GK$318,$GS$2,FALSE))</f>
        <v>0</v>
      </c>
      <c r="GT161" s="95">
        <f>IF(ISNA(VLOOKUP($B161,'[1]1718  Exp_Rev Access'!$F$7:$GK$318,$GT$2,FALSE)),"",VLOOKUP($B161,'[1]1718  Exp_Rev Access'!$F$7:$GK$318,$GT$2,FALSE))</f>
        <v>0</v>
      </c>
      <c r="GU161" s="56">
        <f t="shared" si="484"/>
        <v>295865.74</v>
      </c>
      <c r="GV161" s="92">
        <f t="shared" si="485"/>
        <v>1.1715870412376402E-3</v>
      </c>
      <c r="GW161" s="96">
        <f t="shared" si="486"/>
        <v>14.146623614639411</v>
      </c>
    </row>
    <row r="162" spans="1:222" x14ac:dyDescent="0.3">
      <c r="A162" s="73"/>
      <c r="B162" s="106" t="s">
        <v>402</v>
      </c>
      <c r="C162" s="89" t="s">
        <v>403</v>
      </c>
      <c r="D162" s="75">
        <f>IF(ISNA(VLOOKUP($B162,'[1]1718 enrollment_Rev_Exp by size'!$A$7:H499,3,FALSE)),"",VLOOKUP($B162,'[1]1718 enrollment_Rev_Exp by size'!$A$7:$G$350,3,FALSE))</f>
        <v>9814.0299999999988</v>
      </c>
      <c r="E162" s="76">
        <f>IF(ISNA(VLOOKUP($B162,'[1]1718 enrollment_Rev_Exp by size'!$A$7:I499,5,FALSE)),"",VLOOKUP($B162,'[1]1718 enrollment_Rev_Exp by size'!$A$7:$G$350,5,FALSE))</f>
        <v>124224958.06999999</v>
      </c>
      <c r="F162" s="70">
        <f t="shared" si="468"/>
        <v>124224958.07000001</v>
      </c>
      <c r="G162" s="70">
        <f t="shared" si="469"/>
        <v>0</v>
      </c>
      <c r="H162" s="90">
        <f>IF(ISNA(VLOOKUP($B162,'[1]1718  Exp_Rev Access'!$F$7:$GK$318,3,FALSE)),"",VLOOKUP($B162,'[1]1718  Exp_Rev Access'!$F$7:$GK$318,3,FALSE))</f>
        <v>25581141.890000001</v>
      </c>
      <c r="I162" s="90">
        <f>IF(ISNA(VLOOKUP($B162,'[1]1718  Exp_Rev Access'!$F$7:$GK$318,4,FALSE)),"",VLOOKUP($B162,'[1]1718  Exp_Rev Access'!$F$7:$GK$318,4,FALSE))</f>
        <v>0</v>
      </c>
      <c r="J162" s="90">
        <f>IF(ISNA(VLOOKUP($B162,'[1]1718  Exp_Rev Access'!$F$7:$GK$318,5,FALSE)),"",VLOOKUP($B162,'[1]1718  Exp_Rev Access'!$F$7:$GK$318,5,FALSE))</f>
        <v>0</v>
      </c>
      <c r="K162" s="90">
        <f>IF(ISNA(VLOOKUP($B162,'[1]1718  Exp_Rev Access'!$F$7:$GK$318,6,FALSE)),"-",VLOOKUP($B162,'[1]1718  Exp_Rev Access'!$F$7:$GK$318,6,FALSE))</f>
        <v>0.04</v>
      </c>
      <c r="L162" s="90">
        <f>IF(ISNA(VLOOKUP($B162,'[1]1718  Exp_Rev Access'!$F$7:$GK$318,7,FALSE)),"",VLOOKUP($B162,'[1]1718  Exp_Rev Access'!$F$7:$GK$318,7,FALSE))</f>
        <v>0</v>
      </c>
      <c r="M162" s="90">
        <f>IF(ISNA(VLOOKUP($B162,'[1]1718  Exp_Rev Access'!$F$7:$GK$318,8,FALSE)),"",VLOOKUP($B162,'[1]1718  Exp_Rev Access'!$F$7:$GK$318,8,FALSE))</f>
        <v>0</v>
      </c>
      <c r="N162" s="56">
        <f t="shared" si="470"/>
        <v>25581141.93</v>
      </c>
      <c r="O162" s="91">
        <f t="shared" si="471"/>
        <v>0.20592594537713738</v>
      </c>
      <c r="P162" s="56">
        <f t="shared" si="472"/>
        <v>2606.5889272806385</v>
      </c>
      <c r="Q162" s="90">
        <f>IF(ISNA(VLOOKUP($B162,'[1]1718  Exp_Rev Access'!$F$7:$GK$318,10,FALSE)),"",VLOOKUP($B162,'[1]1718  Exp_Rev Access'!$F$7:$GK$318,10,FALSE))</f>
        <v>485308.97</v>
      </c>
      <c r="R162" s="90">
        <f>IF(ISNA(VLOOKUP($B162,'[1]1718  Exp_Rev Access'!$F$7:$GK$318,11,FALSE)),"",VLOOKUP($B162,'[1]1718  Exp_Rev Access'!$F$7:$GK$318,11,FALSE))</f>
        <v>0</v>
      </c>
      <c r="S162" s="90">
        <f>IF(ISNA(VLOOKUP($B162,'[1]1718  Exp_Rev Access'!$F$7:$GK$318,12,FALSE)),"",VLOOKUP($B162,'[1]1718  Exp_Rev Access'!$F$7:$GK$318,12,FALSE))</f>
        <v>0</v>
      </c>
      <c r="T162" s="90">
        <f>IF(ISNA(VLOOKUP($B162,'[1]1718  Exp_Rev Access'!$F$7:$GK$318,13,FALSE)),"",VLOOKUP($B162,'[1]1718  Exp_Rev Access'!$F$7:$GK$318,13,FALSE))</f>
        <v>0</v>
      </c>
      <c r="U162" s="90">
        <f>IF(ISNA(VLOOKUP($B162,'[1]1718  Exp_Rev Access'!$F$7:$GK$318,14,FALSE)),"",VLOOKUP($B162,'[1]1718  Exp_Rev Access'!$F$7:$GK$318,14,FALSE))</f>
        <v>0</v>
      </c>
      <c r="V162" s="90">
        <f>IF(ISNA(VLOOKUP($B162,'[1]1718  Exp_Rev Access'!$F$7:$GK$318,15,FALSE)),"",VLOOKUP($B162,'[1]1718  Exp_Rev Access'!$F$7:$GK$318,15,FALSE))</f>
        <v>62567.5</v>
      </c>
      <c r="W162" s="90">
        <f>IF(ISNA(VLOOKUP($B162,'[1]1718  Exp_Rev Access'!$F$7:$GK$318,16,FALSE)),"",VLOOKUP($B162,'[1]1718  Exp_Rev Access'!$F$7:$GK$318,16,FALSE))</f>
        <v>0</v>
      </c>
      <c r="X162" s="90">
        <f>IF(ISNA(VLOOKUP($B162,'[1]1718  Exp_Rev Access'!$F$7:$GK$318,17,FALSE)),"",VLOOKUP($B162,'[1]1718  Exp_Rev Access'!$F$7:$GK$318,17,FALSE))</f>
        <v>4192321.52</v>
      </c>
      <c r="Y162" s="90">
        <f>IF(ISNA(VLOOKUP($B162,'[1]1718  Exp_Rev Access'!$F$7:$GK$318,18,FALSE)),"",VLOOKUP($B162,'[1]1718  Exp_Rev Access'!$F$7:$GK$318,18,FALSE))</f>
        <v>204063.51</v>
      </c>
      <c r="Z162" s="90">
        <f>IF(ISNA(VLOOKUP($B162,'[1]1718  Exp_Rev Access'!$F$7:$GK$318,19,FALSE)),"",VLOOKUP($B162,'[1]1718  Exp_Rev Access'!$F$7:$GK$318,19,FALSE))</f>
        <v>0</v>
      </c>
      <c r="AA162" s="90">
        <f>IF(ISNA(VLOOKUP($B162,'[1]1718  Exp_Rev Access'!$F$7:$GK$318,20,FALSE)),"",VLOOKUP($B162,'[1]1718  Exp_Rev Access'!$F$7:$GK$318,20,FALSE))</f>
        <v>0</v>
      </c>
      <c r="AB162" s="90">
        <f>IF(ISNA(VLOOKUP($B162,'[1]1718  Exp_Rev Access'!$F$7:$GK$318,21,FALSE)),"",VLOOKUP($B162,'[1]1718  Exp_Rev Access'!$F$7:$GK$318,21,FALSE))</f>
        <v>0</v>
      </c>
      <c r="AC162" s="90">
        <f>IF(ISNA(VLOOKUP($B162,'[1]1718  Exp_Rev Access'!$F$7:$GK$318,22,FALSE)),"",VLOOKUP($B162,'[1]1718  Exp_Rev Access'!$F$7:$GK$318,22,FALSE))</f>
        <v>427122.42</v>
      </c>
      <c r="AD162" s="90">
        <f>IF(ISNA(VLOOKUP($B162,'[1]1718  Exp_Rev Access'!$F$7:$GK$318,23,FALSE)),"",VLOOKUP($B162,'[1]1718  Exp_Rev Access'!$F$7:$GK$318,23,FALSE))</f>
        <v>1154193.96</v>
      </c>
      <c r="AE162" s="90">
        <f>IF(ISNA(VLOOKUP($B162,'[1]1718  Exp_Rev Access'!$F$7:$GK$318,24,FALSE)),"",VLOOKUP($B162,'[1]1718  Exp_Rev Access'!$F$7:$GK$318,24,FALSE))</f>
        <v>291314.2</v>
      </c>
      <c r="AF162" s="90">
        <f>IF(ISNA(VLOOKUP($B162,'[1]1718  Exp_Rev Access'!$F$7:$GK$318,25,FALSE)),"",VLOOKUP($B162,'[1]1718  Exp_Rev Access'!$F$7:$GK$318,25,FALSE))</f>
        <v>0</v>
      </c>
      <c r="AG162" s="90">
        <f>IF(ISNA(VLOOKUP($B162,'[1]1718  Exp_Rev Access'!$F$7:$GK$318,26,FALSE)),"",VLOOKUP($B162,'[1]1718  Exp_Rev Access'!$F$7:$GK$318,26,FALSE))</f>
        <v>409380.62</v>
      </c>
      <c r="AH162" s="90">
        <f>IF(ISNA(VLOOKUP($B162,'[1]1718  Exp_Rev Access'!$F$7:$GK$318,27,FALSE)),"",VLOOKUP($B162,'[1]1718  Exp_Rev Access'!$F$7:$GK$318,27,FALSE))</f>
        <v>11836.44</v>
      </c>
      <c r="AI162" s="90">
        <f>IF(ISNA(VLOOKUP($B162,'[1]1718  Exp_Rev Access'!$F$7:$GK$318,28,FALSE)),"",VLOOKUP($B162,'[1]1718  Exp_Rev Access'!$F$7:$GK$318,28,FALSE))</f>
        <v>407352.48</v>
      </c>
      <c r="AJ162" s="90">
        <f>IF(ISNA(VLOOKUP($B162,'[1]1718  Exp_Rev Access'!$F$7:$GK$318,29,FALSE)),"",VLOOKUP($B162,'[1]1718  Exp_Rev Access'!$F$7:$GK$318,29,FALSE))</f>
        <v>345011.84</v>
      </c>
      <c r="AK162" s="90">
        <f>IF(ISNA(VLOOKUP($B162,'[1]1718  Exp_Rev Access'!$F$7:$GK$318,30,FALSE)),"",VLOOKUP($B162,'[1]1718  Exp_Rev Access'!$F$7:$GK$318,30,FALSE))</f>
        <v>174407.62</v>
      </c>
      <c r="AL162" s="90">
        <f>IF(ISNA(VLOOKUP($B162,'[1]1718  Exp_Rev Access'!$F$7:$GK$318,31,FALSE)),"",VLOOKUP($B162,'[1]1718  Exp_Rev Access'!$F$7:$GK$318,31,FALSE))</f>
        <v>0</v>
      </c>
      <c r="AM162" s="56">
        <f t="shared" si="473"/>
        <v>8164881.080000001</v>
      </c>
      <c r="AN162" s="92">
        <f t="shared" si="474"/>
        <v>6.5726575455144376E-2</v>
      </c>
      <c r="AO162" s="71">
        <f t="shared" si="475"/>
        <v>831.96006941083351</v>
      </c>
      <c r="AP162" s="90">
        <f>IF(ISNA(VLOOKUP($B162,'[1]1718  Exp_Rev Access'!$F$7:$GK$318,33,FALSE)),"",VLOOKUP($B162,'[1]1718  Exp_Rev Access'!$F$7:$GK$318,33,FALSE))</f>
        <v>66130095.530000001</v>
      </c>
      <c r="AQ162" s="90">
        <f>IF(ISNA(VLOOKUP($B162,'[1]1718  Exp_Rev Access'!$F$7:$GK$318,34,FALSE)),"",VLOOKUP($B162,'[1]1718  Exp_Rev Access'!$F$7:$GK$318,34,FALSE))</f>
        <v>1913551.29</v>
      </c>
      <c r="AR162" s="90">
        <f>IF(ISNA(VLOOKUP($B162,'[1]1718  Exp_Rev Access'!$F$7:$GK$318,35,FALSE)),"",VLOOKUP($B162,'[1]1718  Exp_Rev Access'!$F$7:$GK$318,35,FALSE))</f>
        <v>0</v>
      </c>
      <c r="AS162" s="90">
        <f>IF(ISNA(VLOOKUP($B162,'[1]1718  Exp_Rev Access'!$F$7:$GK$318,36,FALSE)),"",VLOOKUP($B162,'[1]1718  Exp_Rev Access'!$F$7:$GK$318,36,FALSE))</f>
        <v>0</v>
      </c>
      <c r="AT162" s="90">
        <f>IF(ISNA(VLOOKUP($B162,'[1]1718  Exp_Rev Access'!$F$7:$GK$318,37,FALSE)),"",VLOOKUP($B162,'[1]1718  Exp_Rev Access'!$F$7:$GK$318,37,FALSE))</f>
        <v>0</v>
      </c>
      <c r="AU162" s="56">
        <f t="shared" si="476"/>
        <v>68043646.820000008</v>
      </c>
      <c r="AV162" s="93">
        <f t="shared" si="477"/>
        <v>0.5477453796495374</v>
      </c>
      <c r="AW162" s="56">
        <f t="shared" si="478"/>
        <v>6933.3033239148463</v>
      </c>
      <c r="AX162" s="90">
        <f>IF(ISNA(VLOOKUP($B162,'[1]1718  Exp_Rev Access'!$F$7:$GK$318,39,FALSE)),"",VLOOKUP($B162,'[1]1718  Exp_Rev Access'!$F$7:$GK$318,39,FALSE))</f>
        <v>0</v>
      </c>
      <c r="AY162" s="90">
        <f>IF(ISNA(VLOOKUP($B162,'[1]1718  Exp_Rev Access'!$F$7:$GK$318,40,FALSE)),"",VLOOKUP($B162,'[1]1718  Exp_Rev Access'!$F$7:$GK$318,40,FALSE))</f>
        <v>7983277.9100000001</v>
      </c>
      <c r="AZ162" s="90">
        <f>IF(ISNA(VLOOKUP($B162,'[1]1718  Exp_Rev Access'!$F$7:$GK$318,41,FALSE)),"",VLOOKUP($B162,'[1]1718  Exp_Rev Access'!$F$7:$GK$318,41,FALSE))</f>
        <v>720718.41</v>
      </c>
      <c r="BA162" s="90">
        <f>IF(ISNA(VLOOKUP($B162,'[1]1718  Exp_Rev Access'!$F$7:$GK$318,42,FALSE)),"",VLOOKUP($B162,'[1]1718  Exp_Rev Access'!$F$7:$GK$318,42,FALSE))</f>
        <v>156210.57999999999</v>
      </c>
      <c r="BB162" s="90">
        <f>IF(ISNA(VLOOKUP($B162,'[1]1718  Exp_Rev Access'!$F$7:$GK$318,43,FALSE)),"",VLOOKUP($B162,'[1]1718  Exp_Rev Access'!$F$7:$GK$318,43,FALSE))</f>
        <v>0</v>
      </c>
      <c r="BC162" s="90">
        <f>IF(ISNA(VLOOKUP($B162,'[1]1718  Exp_Rev Access'!$F$7:$GK$318,44,FALSE)),"",VLOOKUP($B162,'[1]1718  Exp_Rev Access'!$F$7:$GK$318,44,FALSE))</f>
        <v>1286086.05</v>
      </c>
      <c r="BD162" s="90">
        <f>IF(ISNA(VLOOKUP($B162,'[1]1718  Exp_Rev Access'!$F$7:$GK$318,45,FALSE)),"",VLOOKUP($B162,'[1]1718  Exp_Rev Access'!$F$7:$GK$318,45,FALSE))</f>
        <v>0</v>
      </c>
      <c r="BE162" s="90">
        <f>IF(ISNA(VLOOKUP($B162,'[1]1718  Exp_Rev Access'!$F$7:$GK$318,46,FALSE)),"",VLOOKUP($B162,'[1]1718  Exp_Rev Access'!$F$7:$GK$318,46,FALSE))</f>
        <v>599472.72</v>
      </c>
      <c r="BF162" s="90">
        <f>IF(ISNA(VLOOKUP($B162,'[1]1718  Exp_Rev Access'!$F$7:$GK$318,47,FALSE)),"",VLOOKUP($B162,'[1]1718  Exp_Rev Access'!$F$7:$GK$318,47,FALSE))</f>
        <v>0</v>
      </c>
      <c r="BG162" s="90">
        <f>IF(ISNA(VLOOKUP($B162,'[1]1718  Exp_Rev Access'!$F$7:$GK$318,48,FALSE)),"",VLOOKUP($B162,'[1]1718  Exp_Rev Access'!$F$7:$GK$318,48,FALSE))</f>
        <v>993524.6</v>
      </c>
      <c r="BH162" s="90">
        <f>IF(ISNA(VLOOKUP($B162,'[1]1718  Exp_Rev Access'!$F$7:$GK$318,49,FALSE)),"",VLOOKUP($B162,'[1]1718  Exp_Rev Access'!$F$7:$GK$318,49,FALSE))</f>
        <v>221434.76</v>
      </c>
      <c r="BI162" s="90">
        <f>IF(ISNA(VLOOKUP($B162,'[1]1718  Exp_Rev Access'!$F$7:$GK$318,50,FALSE)),"",VLOOKUP($B162,'[1]1718  Exp_Rev Access'!$F$7:$GK$318,50,FALSE))</f>
        <v>0</v>
      </c>
      <c r="BJ162" s="90">
        <f>IF(ISNA(VLOOKUP($B162,'[1]1718  Exp_Rev Access'!$F$7:$GK$318,51,FALSE)),"",VLOOKUP($B162,'[1]1718  Exp_Rev Access'!$F$7:$GK$318,51,FALSE))</f>
        <v>41786.97</v>
      </c>
      <c r="BK162" s="90">
        <f>IF(ISNA(VLOOKUP($B162,'[1]1718  Exp_Rev Access'!$F$7:$GK$318,52,FALSE)),"",VLOOKUP($B162,'[1]1718  Exp_Rev Access'!$F$7:$GK$318,52,FALSE))</f>
        <v>3313260.46</v>
      </c>
      <c r="BL162" s="90">
        <f>IF(ISNA(VLOOKUP($B162,'[1]1718  Exp_Rev Access'!$F$7:$GK$318,53,FALSE)),"",VLOOKUP($B162,'[1]1718  Exp_Rev Access'!$F$7:$GK$318,53,FALSE))</f>
        <v>9003</v>
      </c>
      <c r="BM162" s="90">
        <f>IF(ISNA(VLOOKUP($B162,'[1]1718  Exp_Rev Access'!$F$7:$GK$318,54,FALSE)),"",VLOOKUP($B162,'[1]1718  Exp_Rev Access'!$F$7:$GK$318,54,FALSE))</f>
        <v>11909.8</v>
      </c>
      <c r="BN162" s="90">
        <f>IF(ISNA(VLOOKUP($B162,'[1]1718  Exp_Rev Access'!$F$7:$GK$318,55,FALSE)),"",VLOOKUP($B162,'[1]1718  Exp_Rev Access'!$F$7:$GK$318,55,FALSE))</f>
        <v>0</v>
      </c>
      <c r="BO162" s="90">
        <f>IF(ISNA(VLOOKUP($B162,'[1]1718  Exp_Rev Access'!$F$7:$GK$318,56,FALSE)),"",VLOOKUP($B162,'[1]1718  Exp_Rev Access'!$F$7:$GK$318,56,FALSE))</f>
        <v>290762.57</v>
      </c>
      <c r="BP162" s="90">
        <f>IF(ISNA(VLOOKUP($B162,'[1]1718  Exp_Rev Access'!$F$7:$GK$318,57,FALSE)),"",VLOOKUP($B162,'[1]1718  Exp_Rev Access'!$F$7:$GK$318,57,FALSE))</f>
        <v>0</v>
      </c>
      <c r="BQ162" s="90">
        <f>IF(ISNA(VLOOKUP($B162,'[1]1718  Exp_Rev Access'!$F$7:$GK$318,58,FALSE)),"",VLOOKUP($B162,'[1]1718  Exp_Rev Access'!$F$7:$GK$318,58,FALSE))</f>
        <v>0</v>
      </c>
      <c r="BR162" s="90">
        <f>IF(ISNA(VLOOKUP($B162,'[1]1718  Exp_Rev Access'!$F$7:$GK$318,59,FALSE)),"",VLOOKUP($B162,'[1]1718  Exp_Rev Access'!$F$7:$GK$318,59,FALSE))</f>
        <v>0</v>
      </c>
      <c r="BS162" s="90">
        <f>IF(ISNA(VLOOKUP($B162,'[1]1718  Exp_Rev Access'!$F$7:$GK$318,60,FALSE)),"",VLOOKUP($B162,'[1]1718  Exp_Rev Access'!$F$7:$GK$318,60,FALSE))</f>
        <v>0</v>
      </c>
      <c r="BT162" s="90">
        <f>IF(ISNA(VLOOKUP($B162,'[1]1718  Exp_Rev Access'!$F$7:$GK$318,61,FALSE)),"",VLOOKUP($B162,'[1]1718  Exp_Rev Access'!$F$7:$GK$318,61,FALSE))</f>
        <v>0</v>
      </c>
      <c r="BU162" s="90">
        <f>IF(ISNA(VLOOKUP($B162,'[1]1718  Exp_Rev Access'!$F$7:$GK$318,62,FALSE)),"",VLOOKUP($B162,'[1]1718  Exp_Rev Access'!$F$7:$GK$318,62,FALSE))</f>
        <v>0</v>
      </c>
      <c r="BV162" s="56">
        <f t="shared" si="449"/>
        <v>15627447.830000002</v>
      </c>
      <c r="BW162" s="92">
        <f t="shared" si="479"/>
        <v>0.12579958224815044</v>
      </c>
      <c r="BX162" s="71">
        <f t="shared" si="480"/>
        <v>1592.3578621626389</v>
      </c>
      <c r="BY162" s="90">
        <f>IF(ISNA(VLOOKUP($B162,'[1]1718  Exp_Rev Access'!$F$7:$GK$318,64,FALSE)),"",VLOOKUP($B162,'[1]1718  Exp_Rev Access'!$F$7:$GK$318,64,FALSE))</f>
        <v>0</v>
      </c>
      <c r="BZ162" s="90">
        <f>IF(ISNA(VLOOKUP($B162,'[1]1718  Exp_Rev Access'!$F$7:$GK$318,65,FALSE)),"",VLOOKUP($B162,'[1]1718  Exp_Rev Access'!$F$7:$GK$318,65,FALSE))</f>
        <v>0</v>
      </c>
      <c r="CA162" s="90">
        <f>IF(ISNA(VLOOKUP($B162,'[1]1718  Exp_Rev Access'!$F$7:$GK$318,66,FALSE)),"",VLOOKUP($B162,'[1]1718  Exp_Rev Access'!$F$7:$GK$318,66,FALSE))</f>
        <v>0</v>
      </c>
      <c r="CB162" s="90">
        <f>IF(ISNA(VLOOKUP($B162,'[1]1718  Exp_Rev Access'!$F$7:$GK$318,67,FALSE)),"",VLOOKUP($B162,'[1]1718  Exp_Rev Access'!$F$7:$GK$318,67,FALSE))</f>
        <v>0</v>
      </c>
      <c r="CC162" s="90">
        <f>IF(ISNA(VLOOKUP($B162,'[1]1718  Exp_Rev Access'!$F$7:$GK$318,68,FALSE)),"",VLOOKUP($B162,'[1]1718  Exp_Rev Access'!$F$7:$GK$318,68,FALSE))</f>
        <v>6393.01</v>
      </c>
      <c r="CD162" s="90">
        <f>IF(ISNA(VLOOKUP($B162,'[1]1718  Exp_Rev Access'!$F$7:$GK$318,69,FALSE)),"",VLOOKUP($B162,'[1]1718  Exp_Rev Access'!$F$7:$GK$318,69,FALSE))</f>
        <v>0</v>
      </c>
      <c r="CE162" s="56">
        <f t="shared" si="437"/>
        <v>6393.01</v>
      </c>
      <c r="CF162" s="92">
        <f t="shared" si="450"/>
        <v>5.1463168910047677E-5</v>
      </c>
      <c r="CG162" s="78">
        <f t="shared" si="451"/>
        <v>0.65141537166688923</v>
      </c>
      <c r="CH162" s="90">
        <f>IF(ISNA(VLOOKUP($B162,'[1]1718  Exp_Rev Access'!$F$7:$GK$318,$CH$2,FALSE)),"",VLOOKUP($B162,'[1]1718  Exp_Rev Access'!$F$7:$GK$318,$CH$2,FALSE))</f>
        <v>0</v>
      </c>
      <c r="CI162" s="90">
        <f>IF(ISNA(VLOOKUP($B162,'[1]1718  Exp_Rev Access'!$F$7:$GK$318,$CI$2,FALSE)),"",VLOOKUP($B162,'[1]1718  Exp_Rev Access'!$F$7:$GK$318,$CI$2,FALSE))</f>
        <v>0</v>
      </c>
      <c r="CJ162" s="90">
        <f>IF(ISNA(VLOOKUP($B162,'[1]1718  Exp_Rev Access'!$F$7:$GK$318,$CJ$2,FALSE)),"",VLOOKUP($B162,'[1]1718  Exp_Rev Access'!$F$7:$GK$318,$CJ$2,FALSE))</f>
        <v>0</v>
      </c>
      <c r="CK162" s="90">
        <f>IF(ISNA(VLOOKUP($B162,'[1]1718  Exp_Rev Access'!$F$7:$GK$318,$CK$2,FALSE)),"",VLOOKUP($B162,'[1]1718  Exp_Rev Access'!$F$7:$GK$318,$CK$2,FALSE))</f>
        <v>0</v>
      </c>
      <c r="CL162" s="90">
        <f>IF(ISNA(VLOOKUP($B162,'[1]1718  Exp_Rev Access'!$F$7:$GK$318,$CL$2,FALSE)),"",VLOOKUP($B162,'[1]1718  Exp_Rev Access'!$F$7:$GK$318,$CL$2,FALSE))</f>
        <v>0</v>
      </c>
      <c r="CM162" s="90">
        <f>IF(ISNA(VLOOKUP($B162,'[1]1718  Exp_Rev Access'!$F$7:$GK$318,$CM$2,FALSE)),"",VLOOKUP($B162,'[1]1718  Exp_Rev Access'!$F$7:$GK$318,$CM$2,FALSE))</f>
        <v>0</v>
      </c>
      <c r="CN162" s="90">
        <f>IF(ISNA(VLOOKUP($B162,'[1]1718  Exp_Rev Access'!$F$7:$GK$318,$CN$2,FALSE)),"",VLOOKUP($B162,'[1]1718  Exp_Rev Access'!$F$7:$GK$318,$CN$2,FALSE))</f>
        <v>0</v>
      </c>
      <c r="CO162" s="90">
        <f>IF(ISNA(VLOOKUP($B162,'[1]1718  Exp_Rev Access'!$F$7:$GK$318,$CO$2,FALSE)),"",VLOOKUP($B162,'[1]1718  Exp_Rev Access'!$F$7:$GK$318,$CO$2,FALSE))</f>
        <v>0</v>
      </c>
      <c r="CP162" s="90">
        <f>IF(ISNA(VLOOKUP($B162,'[1]1718  Exp_Rev Access'!$F$7:$GK$318,$CP$2,FALSE)),"",VLOOKUP($B162,'[1]1718  Exp_Rev Access'!$F$7:$GK$318,$CP$2,FALSE))</f>
        <v>0</v>
      </c>
      <c r="CQ162" s="90">
        <f>IF(ISNA(VLOOKUP($B162,'[1]1718  Exp_Rev Access'!$F$7:$GK$318,$CQ$2,FALSE)),"",VLOOKUP($B162,'[1]1718  Exp_Rev Access'!$F$7:$GK$318,$CQ$2,FALSE))</f>
        <v>2301192.75</v>
      </c>
      <c r="CR162" s="90">
        <f>IF(ISNA(VLOOKUP($B162,'[1]1718  Exp_Rev Access'!$F$7:$GK$318,$CR$2,FALSE)),"",VLOOKUP($B162,'[1]1718  Exp_Rev Access'!$F$7:$GK$318,$CR$2,FALSE))</f>
        <v>0</v>
      </c>
      <c r="CS162" s="90">
        <f>IF(ISNA(VLOOKUP($B162,'[1]1718  Exp_Rev Access'!$F$7:$GK$318,$CS$2,FALSE)),"",VLOOKUP($B162,'[1]1718  Exp_Rev Access'!$F$7:$GK$318,$CS$2,FALSE))</f>
        <v>40439</v>
      </c>
      <c r="CT162" s="90">
        <f>IF(ISNA(VLOOKUP($B162,'[1]1718  Exp_Rev Access'!$F$7:$GK$318,$CT$2,FALSE)),"",VLOOKUP($B162,'[1]1718  Exp_Rev Access'!$F$7:$GK$318,$CT$2,FALSE))</f>
        <v>0</v>
      </c>
      <c r="CU162" s="90">
        <f>IF(ISNA(VLOOKUP($B162,'[1]1718  Exp_Rev Access'!$F$7:$GK$318,$CU$2,FALSE)),"",VLOOKUP($B162,'[1]1718  Exp_Rev Access'!$F$7:$GK$318,$CU$2,FALSE))</f>
        <v>839564.77</v>
      </c>
      <c r="CV162" s="90">
        <f>IF(ISNA(VLOOKUP($B162,'[1]1718  Exp_Rev Access'!$F$7:$GK$318,$CV$2,FALSE)),"",VLOOKUP($B162,'[1]1718  Exp_Rev Access'!$F$7:$GK$318,$CV$2,FALSE))</f>
        <v>194548.88</v>
      </c>
      <c r="CW162" s="90">
        <f>IF(ISNA(VLOOKUP($B162,'[1]1718  Exp_Rev Access'!$F$7:$GK$318,$CW$2,FALSE)),"",VLOOKUP($B162,'[1]1718  Exp_Rev Access'!$F$7:$GK$318,$CW$2,FALSE))</f>
        <v>0</v>
      </c>
      <c r="CX162" s="90">
        <f>IF(ISNA(VLOOKUP($B162,'[1]1718  Exp_Rev Access'!$F$7:$GK$318,$CX$2,FALSE)),"",VLOOKUP($B162,'[1]1718  Exp_Rev Access'!$F$7:$GK$318,$CX$2,FALSE))</f>
        <v>0</v>
      </c>
      <c r="CY162" s="90">
        <f>IF(ISNA(VLOOKUP($B162,'[1]1718  Exp_Rev Access'!$F$7:$GK$318,$CY$2,FALSE)),"",VLOOKUP($B162,'[1]1718  Exp_Rev Access'!$F$7:$GK$318,$CY$2,FALSE))</f>
        <v>0</v>
      </c>
      <c r="CZ162" s="90">
        <f>IF(ISNA(VLOOKUP($B162,'[1]1718  Exp_Rev Access'!$F$7:$GK$318,$CZ$2,FALSE)),"",VLOOKUP($B162,'[1]1718  Exp_Rev Access'!$F$7:$GK$318,$CZ$2,FALSE))</f>
        <v>0</v>
      </c>
      <c r="DA162" s="90">
        <f>IF(ISNA(VLOOKUP($B162,'[1]1718  Exp_Rev Access'!$F$7:$GK$318,$DA$2,FALSE)),"",VLOOKUP($B162,'[1]1718  Exp_Rev Access'!$F$7:$GK$318,$DA$2,FALSE))</f>
        <v>0</v>
      </c>
      <c r="DB162" s="90">
        <f>IF(ISNA(VLOOKUP($B162,'[1]1718  Exp_Rev Access'!$F$7:$GK$318,$DB$2,FALSE)),"",VLOOKUP($B162,'[1]1718  Exp_Rev Access'!$F$7:$GK$318,$DB$2,FALSE))</f>
        <v>98995.37</v>
      </c>
      <c r="DC162" s="90">
        <f>IF(ISNA(VLOOKUP($B162,'[1]1718  Exp_Rev Access'!$F$7:$GK$318,$DC$2,FALSE)),"",VLOOKUP($B162,'[1]1718  Exp_Rev Access'!$F$7:$GK$318,$DC$2,FALSE))</f>
        <v>0</v>
      </c>
      <c r="DD162" s="90">
        <f>IF(ISNA(VLOOKUP($B162,'[1]1718  Exp_Rev Access'!$F$7:$GK$318,$DD$2,FALSE)),"",VLOOKUP($B162,'[1]1718  Exp_Rev Access'!$F$7:$GK$318,$DD$2,FALSE))</f>
        <v>0</v>
      </c>
      <c r="DE162" s="90">
        <f>IF(ISNA(VLOOKUP($B162,'[1]1718  Exp_Rev Access'!$F$7:$GK$318,$DE$2,FALSE)),"",VLOOKUP($B162,'[1]1718  Exp_Rev Access'!$F$7:$GK$318,$DE$2,FALSE))</f>
        <v>0</v>
      </c>
      <c r="DF162" s="90">
        <f>IF(ISNA(VLOOKUP($B162,'[1]1718  Exp_Rev Access'!$F$7:$GK$318,$DF$2,FALSE)),"",VLOOKUP($B162,'[1]1718  Exp_Rev Access'!$F$7:$GK$318,$DF$2,FALSE))</f>
        <v>0</v>
      </c>
      <c r="DG162" s="90">
        <f>IF(ISNA(VLOOKUP($B162,'[1]1718  Exp_Rev Access'!$F$7:$GK$318,$DG$2,FALSE)),"",VLOOKUP($B162,'[1]1718  Exp_Rev Access'!$F$7:$GK$318,$DG$2,FALSE))</f>
        <v>0</v>
      </c>
      <c r="DH162" s="90">
        <f>IF(ISNA(VLOOKUP($B162,'[1]1718  Exp_Rev Access'!$F$7:$GK$318,$DH$2,FALSE)),"",VLOOKUP($B162,'[1]1718  Exp_Rev Access'!$F$7:$GK$318,$DH$2,FALSE))</f>
        <v>27688.560000000001</v>
      </c>
      <c r="DI162" s="90">
        <f>IF(ISNA(VLOOKUP($B162,'[1]1718  Exp_Rev Access'!$F$7:$GK$318,$DI$2,FALSE)),"",VLOOKUP($B162,'[1]1718  Exp_Rev Access'!$F$7:$GK$318,$DI$2,FALSE))</f>
        <v>1186191.17</v>
      </c>
      <c r="DJ162" s="90">
        <f>IF(ISNA(VLOOKUP($B162,'[1]1718  Exp_Rev Access'!$F$7:$GK$318,$DJ$2,FALSE)),"",VLOOKUP($B162,'[1]1718  Exp_Rev Access'!$F$7:$GK$318,$DJ$2,FALSE))</f>
        <v>0</v>
      </c>
      <c r="DK162" s="90">
        <f>IF(ISNA(VLOOKUP($B162,'[1]1718  Exp_Rev Access'!$F$7:$GK$318,$DK$2,FALSE)),"",VLOOKUP($B162,'[1]1718  Exp_Rev Access'!$F$7:$GK$318,$DK$2,FALSE))</f>
        <v>0</v>
      </c>
      <c r="DL162" s="90">
        <f>IF(ISNA(VLOOKUP($B162,'[1]1718  Exp_Rev Access'!$F$7:$GK$318,$DL$2,FALSE)),"",VLOOKUP($B162,'[1]1718  Exp_Rev Access'!$F$7:$GK$318,$DL$2,FALSE))</f>
        <v>0</v>
      </c>
      <c r="DM162" s="90">
        <f>IF(ISNA(VLOOKUP($B162,'[1]1718  Exp_Rev Access'!$F$7:$GK$318,$DM$2,FALSE)),"",VLOOKUP($B162,'[1]1718  Exp_Rev Access'!$F$7:$GK$318,$DM$2,FALSE))</f>
        <v>0</v>
      </c>
      <c r="DN162" s="90">
        <f>IF(ISNA(VLOOKUP($B162,'[1]1718  Exp_Rev Access'!$F$7:$GK$318,$DN$2,FALSE)),"",VLOOKUP($B162,'[1]1718  Exp_Rev Access'!$F$7:$GK$318,$DN$2,FALSE))</f>
        <v>0</v>
      </c>
      <c r="DO162" s="90">
        <f>IF(ISNA(VLOOKUP($B162,'[1]1718  Exp_Rev Access'!$F$7:$GK$318,$DO$2,FALSE)),"",VLOOKUP($B162,'[1]1718  Exp_Rev Access'!$F$7:$GK$318,$DO$2,FALSE))</f>
        <v>0</v>
      </c>
      <c r="DP162" s="90">
        <f>IF(ISNA(VLOOKUP($B162,'[1]1718  Exp_Rev Access'!$F$7:$GK$318,$DP$2,FALSE)),"",VLOOKUP($B162,'[1]1718  Exp_Rev Access'!$F$7:$GK$318,$DP$2,FALSE))</f>
        <v>0</v>
      </c>
      <c r="DQ162" s="90">
        <f>IF(ISNA(VLOOKUP($B162,'[1]1718  Exp_Rev Access'!$F$7:$GK$318,$DQ$2,FALSE)),"",VLOOKUP($B162,'[1]1718  Exp_Rev Access'!$F$7:$GK$318,$DQ$2,FALSE))</f>
        <v>0</v>
      </c>
      <c r="DR162" s="90">
        <f>IF(ISNA(VLOOKUP($B162,'[1]1718  Exp_Rev Access'!$F$7:$GK$318,$DR$2,FALSE)),"",VLOOKUP($B162,'[1]1718  Exp_Rev Access'!$F$7:$GK$318,$DR$2,FALSE))</f>
        <v>0</v>
      </c>
      <c r="DS162" s="90">
        <f>IF(ISNA(VLOOKUP($B162,'[1]1718  Exp_Rev Access'!$F$7:$GK$318,$DS$2,FALSE)),"",VLOOKUP($B162,'[1]1718  Exp_Rev Access'!$F$7:$GK$318,$DS$2,FALSE))</f>
        <v>0</v>
      </c>
      <c r="DT162" s="90">
        <f>IF(ISNA(VLOOKUP($B162,'[1]1718  Exp_Rev Access'!$F$7:$GK$318,$DT$2,FALSE)),"",VLOOKUP($B162,'[1]1718  Exp_Rev Access'!$F$7:$GK$318,$DT$2,FALSE))</f>
        <v>0</v>
      </c>
      <c r="DU162" s="90">
        <f>IF(ISNA(VLOOKUP($B162,'[1]1718  Exp_Rev Access'!$F$7:$GK$318,$DU$2,FALSE)),"",VLOOKUP($B162,'[1]1718  Exp_Rev Access'!$F$7:$GK$318,$DU$2,FALSE))</f>
        <v>0</v>
      </c>
      <c r="DV162" s="90">
        <f>IF(ISNA(VLOOKUP($B162,'[1]1718  Exp_Rev Access'!$F$7:$GK$318,$DV$2,FALSE)),"",VLOOKUP($B162,'[1]1718  Exp_Rev Access'!$F$7:$GK$318,$DV$2,FALSE))</f>
        <v>0</v>
      </c>
      <c r="DW162" s="90">
        <f>IF(ISNA(VLOOKUP($B162,'[1]1718  Exp_Rev Access'!$F$7:$GK$318,$DW$2,FALSE)),"",VLOOKUP($B162,'[1]1718  Exp_Rev Access'!$F$7:$GK$318,$DW$2,FALSE))</f>
        <v>0</v>
      </c>
      <c r="DX162" s="90">
        <f>IF(ISNA(VLOOKUP($B162,'[1]1718  Exp_Rev Access'!$F$7:$GK$318,$DX$2,FALSE)),"",VLOOKUP($B162,'[1]1718  Exp_Rev Access'!$F$7:$GK$318,$DX$2,FALSE))</f>
        <v>0</v>
      </c>
      <c r="DY162" s="90">
        <f>IF(ISNA(VLOOKUP($B162,'[1]1718  Exp_Rev Access'!$F$7:$GK$318,$DY$2,FALSE)),"",VLOOKUP($B162,'[1]1718  Exp_Rev Access'!$F$7:$GK$318,$DY$2,FALSE))</f>
        <v>0</v>
      </c>
      <c r="DZ162" s="90">
        <f>IF(ISNA(VLOOKUP($B162,'[1]1718  Exp_Rev Access'!$F$7:$GK$318,$DZ$2,FALSE)),"",VLOOKUP($B162,'[1]1718  Exp_Rev Access'!$F$7:$GK$318,$DZ$2,FALSE))</f>
        <v>0</v>
      </c>
      <c r="EA162" s="90">
        <f>IF(ISNA(VLOOKUP($B162,'[1]1718  Exp_Rev Access'!$F$7:$GK$318,$EA$2,FALSE)),"",VLOOKUP($B162,'[1]1718  Exp_Rev Access'!$F$7:$GK$318,$EA$2,FALSE))</f>
        <v>0</v>
      </c>
      <c r="EB162" s="90">
        <f>IF(ISNA(VLOOKUP($B162,'[1]1718  Exp_Rev Access'!$F$7:$GK$318,$EB$2,FALSE)),"",VLOOKUP($B162,'[1]1718  Exp_Rev Access'!$F$7:$GK$318,$EB$2,FALSE))</f>
        <v>0</v>
      </c>
      <c r="EC162" s="90">
        <f>IF(ISNA(VLOOKUP($B162,'[1]1718  Exp_Rev Access'!$F$7:$GK$318,$EC$2,FALSE)),"",VLOOKUP($B162,'[1]1718  Exp_Rev Access'!$F$7:$GK$318,$EC$2,FALSE))</f>
        <v>0</v>
      </c>
      <c r="ED162" s="90">
        <f>IF(ISNA(VLOOKUP($B162,'[1]1718  Exp_Rev Access'!$F$7:$GK$318,$ED$2,FALSE)),"",VLOOKUP($B162,'[1]1718  Exp_Rev Access'!$F$7:$GK$318,$ED$2,FALSE))</f>
        <v>0</v>
      </c>
      <c r="EE162" s="90">
        <f>IF(ISNA(VLOOKUP($B162,'[1]1718  Exp_Rev Access'!$F$7:$GK$318,$EE$2,FALSE)),"",VLOOKUP($B162,'[1]1718  Exp_Rev Access'!$F$7:$GK$318,$EE$2,FALSE))</f>
        <v>0</v>
      </c>
      <c r="EF162" s="90">
        <f>IF(ISNA(VLOOKUP($B162,'[1]1718  Exp_Rev Access'!$F$7:$GK$318,$EF$2,FALSE)),"",VLOOKUP($B162,'[1]1718  Exp_Rev Access'!$F$7:$GK$318,$EF$2,FALSE))</f>
        <v>0</v>
      </c>
      <c r="EG162" s="90">
        <f>IF(ISNA(VLOOKUP($B162,'[1]1718  Exp_Rev Access'!$F$7:$GK$318,$EG$2,FALSE)),"",VLOOKUP($B162,'[1]1718  Exp_Rev Access'!$F$7:$GK$318,$EG$2,FALSE))</f>
        <v>0</v>
      </c>
      <c r="EH162" s="90">
        <f>IF(ISNA(VLOOKUP($B162,'[1]1718  Exp_Rev Access'!$F$7:$GK$318,$EH$2,FALSE)),"",VLOOKUP($B162,'[1]1718  Exp_Rev Access'!$F$7:$GK$318,$EH$2,FALSE))</f>
        <v>0</v>
      </c>
      <c r="EI162" s="90">
        <f>IF(ISNA(VLOOKUP($B162,'[1]1718  Exp_Rev Access'!$F$7:$GK$318,$EI$2,FALSE)),"",VLOOKUP($B162,'[1]1718  Exp_Rev Access'!$F$7:$GK$318,$EI$2,FALSE))</f>
        <v>0</v>
      </c>
      <c r="EJ162" s="90">
        <f>IF(ISNA(VLOOKUP($B162,'[1]1718  Exp_Rev Access'!$F$7:$GK$318,$EJ$2,FALSE)),"",VLOOKUP($B162,'[1]1718  Exp_Rev Access'!$F$7:$GK$318,$EJ$2,FALSE))</f>
        <v>0</v>
      </c>
      <c r="EK162" s="90">
        <f>IF(ISNA(VLOOKUP($B162,'[1]1718  Exp_Rev Access'!$F$7:$GK$318,$EK$2,FALSE)),"",VLOOKUP($B162,'[1]1718  Exp_Rev Access'!$F$7:$GK$318,$EK$2,FALSE))</f>
        <v>0</v>
      </c>
      <c r="EL162" s="90">
        <f>IF(ISNA(VLOOKUP($B162,'[1]1718  Exp_Rev Access'!$F$7:$GK$318,$EL$2,FALSE)),"",VLOOKUP($B162,'[1]1718  Exp_Rev Access'!$F$7:$GK$318,$EL$2,FALSE))</f>
        <v>0</v>
      </c>
      <c r="EM162" s="90">
        <f>IF(ISNA(VLOOKUP($B162,'[1]1718  Exp_Rev Access'!$F$7:$GK$318,$EM$2,FALSE)),"",VLOOKUP($B162,'[1]1718  Exp_Rev Access'!$F$7:$GK$318,$EM$2,FALSE))</f>
        <v>0</v>
      </c>
      <c r="EN162" s="90">
        <f>IF(ISNA(VLOOKUP($B162,'[1]1718  Exp_Rev Access'!$F$7:$GK$318,$EN$2,FALSE)),"",VLOOKUP($B162,'[1]1718  Exp_Rev Access'!$F$7:$GK$318,$EN$2,FALSE))</f>
        <v>0</v>
      </c>
      <c r="EO162" s="90">
        <f>IF(ISNA(VLOOKUP($B162,'[1]1718  Exp_Rev Access'!$F$7:$GK$318,$EO$2,FALSE)),"",VLOOKUP($B162,'[1]1718  Exp_Rev Access'!$F$7:$GK$318,$EO$2,FALSE))</f>
        <v>0</v>
      </c>
      <c r="EP162" s="90">
        <f>IF(ISNA(VLOOKUP($B162,'[1]1718  Exp_Rev Access'!$F$7:$GK$318,$EP$2,FALSE)),"",VLOOKUP($B162,'[1]1718  Exp_Rev Access'!$F$7:$GK$318,$EP$2,FALSE))</f>
        <v>0</v>
      </c>
      <c r="EQ162" s="90">
        <f>IF(ISNA(VLOOKUP($B162,'[1]1718  Exp_Rev Access'!$F$7:$GK$318,$EQ$2,FALSE)),"",VLOOKUP($B162,'[1]1718  Exp_Rev Access'!$F$7:$GK$318,$EQ$2,FALSE))</f>
        <v>0</v>
      </c>
      <c r="ER162" s="90">
        <f>IF(ISNA(VLOOKUP($B162,'[1]1718  Exp_Rev Access'!$F$7:$GK$318,$ER$2,FALSE)),"",VLOOKUP($B162,'[1]1718  Exp_Rev Access'!$F$7:$GK$318,$ER$2,FALSE))</f>
        <v>0</v>
      </c>
      <c r="ES162" s="90">
        <f>IF(ISNA(VLOOKUP($B162,'[1]1718  Exp_Rev Access'!$F$7:$GK$318,$ES$2,FALSE)),"",VLOOKUP($B162,'[1]1718  Exp_Rev Access'!$F$7:$GK$318,$ES$2,FALSE))</f>
        <v>0</v>
      </c>
      <c r="ET162" s="90">
        <f>IF(ISNA(VLOOKUP($B162,'[1]1718  Exp_Rev Access'!$F$7:$GK$318,$ET$2,FALSE)),"",VLOOKUP($B162,'[1]1718  Exp_Rev Access'!$F$7:$GK$318,$ET$2,FALSE))</f>
        <v>0</v>
      </c>
      <c r="EU162" s="90">
        <f>IF(ISNA(VLOOKUP($B162,'[1]1718  Exp_Rev Access'!$F$7:$GK$318,$EU$2,FALSE)),"",VLOOKUP($B162,'[1]1718  Exp_Rev Access'!$F$7:$GK$318,$EU$2,FALSE))</f>
        <v>0</v>
      </c>
      <c r="EV162" s="90">
        <f>IF(ISNA(VLOOKUP($B162,'[1]1718  Exp_Rev Access'!$F$7:$GK$318,$EV$2,FALSE)),"",VLOOKUP($B162,'[1]1718  Exp_Rev Access'!$F$7:$GK$318,$EV$2,FALSE))</f>
        <v>29732.87</v>
      </c>
      <c r="EW162" s="90">
        <f>IF(ISNA(VLOOKUP($B162,'[1]1718  Exp_Rev Access'!$F$7:$GK$318,$EW$2,FALSE)),"",VLOOKUP($B162,'[1]1718  Exp_Rev Access'!$F$7:$GK$318,$EW$2,FALSE))</f>
        <v>0</v>
      </c>
      <c r="EX162" s="90">
        <f>IF(ISNA(VLOOKUP($B162,'[1]1718  Exp_Rev Access'!$F$7:$GK$318,$EX$2,FALSE)),"",VLOOKUP($B162,'[1]1718  Exp_Rev Access'!$F$7:$GK$318,$EX$2,FALSE))</f>
        <v>0</v>
      </c>
      <c r="EY162" s="90">
        <f>IF(ISNA(VLOOKUP($B162,'[1]1718  Exp_Rev Access'!$F$7:$GK$318,$EY$2,FALSE)),"",VLOOKUP($B162,'[1]1718  Exp_Rev Access'!$F$7:$GK$318,$EY$2,FALSE))</f>
        <v>0</v>
      </c>
      <c r="EZ162" s="90">
        <f>IF(ISNA(VLOOKUP($B162,'[1]1718  Exp_Rev Access'!$F$7:$GK$318,$EZ$2,FALSE)),"",VLOOKUP($B162,'[1]1718  Exp_Rev Access'!$F$7:$GK$318,$EZ$2,FALSE))</f>
        <v>0</v>
      </c>
      <c r="FA162" s="90">
        <f>IF(ISNA(VLOOKUP($B162,'[1]1718  Exp_Rev Access'!$F$7:$GK$318,$FA$2,FALSE)),"",VLOOKUP($B162,'[1]1718  Exp_Rev Access'!$F$7:$GK$318,$FA$2,FALSE))</f>
        <v>0</v>
      </c>
      <c r="FB162" s="90">
        <f>IF(ISNA(VLOOKUP($B162,'[1]1718  Exp_Rev Access'!$F$7:$GK$318,$FB$2,FALSE)),"",VLOOKUP($B162,'[1]1718  Exp_Rev Access'!$F$7:$GK$318,$FB$2,FALSE))</f>
        <v>0</v>
      </c>
      <c r="FC162" s="90">
        <f>IF(ISNA(VLOOKUP($B162,'[1]1718  Exp_Rev Access'!$F$7:$GK$318,$FC$2,FALSE)),"",VLOOKUP($B162,'[1]1718  Exp_Rev Access'!$F$7:$GK$318,$FC$2,FALSE))</f>
        <v>0</v>
      </c>
      <c r="FD162" s="90">
        <f>IF(ISNA(VLOOKUP($B162,'[1]1718  Exp_Rev Access'!$F$7:$GK$318,$FD$2,FALSE)),"",VLOOKUP($B162,'[1]1718  Exp_Rev Access'!$F$7:$GK$318,$FD$2,FALSE))</f>
        <v>0</v>
      </c>
      <c r="FE162" s="90">
        <f>IF(ISNA(VLOOKUP($B162,'[1]1718  Exp_Rev Access'!$F$7:$GK$318,$FE$2,FALSE)),"",VLOOKUP($B162,'[1]1718  Exp_Rev Access'!$F$7:$GK$318,$FE$2,FALSE))</f>
        <v>0</v>
      </c>
      <c r="FF162" s="90">
        <f>IF(ISNA(VLOOKUP($B162,'[1]1718  Exp_Rev Access'!$F$7:$GK$318,$FF$2,FALSE)),"",VLOOKUP($B162,'[1]1718  Exp_Rev Access'!$F$7:$GK$318,$FF$2,FALSE))</f>
        <v>0</v>
      </c>
      <c r="FG162" s="90">
        <f>IF(ISNA(VLOOKUP($B162,'[1]1718  Exp_Rev Access'!$F$7:$GK$318,$FG$2,FALSE)),"",VLOOKUP($B162,'[1]1718  Exp_Rev Access'!$F$7:$GK$318,$FG$2,FALSE))</f>
        <v>903564.57</v>
      </c>
      <c r="FH162" s="90">
        <f>IF(ISNA(VLOOKUP($B162,'[1]1718  Exp_Rev Access'!$F$7:$GK$318,$FH$2,FALSE)),"",VLOOKUP($B162,'[1]1718  Exp_Rev Access'!$F$7:$GK$318,$FH$2,FALSE))</f>
        <v>0</v>
      </c>
      <c r="FI162" s="90">
        <f>IF(ISNA(VLOOKUP($B162,'[1]1718  Exp_Rev Access'!$F$7:$GK$318,$FI$2,FALSE)),"",VLOOKUP($B162,'[1]1718  Exp_Rev Access'!$F$7:$GK$318,$FI$2,FALSE))</f>
        <v>0</v>
      </c>
      <c r="FJ162" s="90">
        <f>IF(ISNA(VLOOKUP($B162,'[1]1718  Exp_Rev Access'!$F$7:$GK$318,$FJ$2,FALSE)),"",VLOOKUP($B162,'[1]1718  Exp_Rev Access'!$F$7:$GK$318,$FJ$2,FALSE))</f>
        <v>0</v>
      </c>
      <c r="FK162" s="90">
        <f>IF(ISNA(VLOOKUP($B162,'[1]1718  Exp_Rev Access'!$F$7:$GK$318,$FK$2,FALSE)),"",VLOOKUP($B162,'[1]1718  Exp_Rev Access'!$F$7:$GK$318,$FK$2,FALSE))</f>
        <v>0</v>
      </c>
      <c r="FL162" s="90">
        <f>IF(ISNA(VLOOKUP($B162,'[1]1718  Exp_Rev Access'!$F$7:$GK$318,$FL$2,FALSE)),"",VLOOKUP($B162,'[1]1718  Exp_Rev Access'!$F$7:$GK$318,$FL$2,FALSE))</f>
        <v>0</v>
      </c>
      <c r="FM162" s="90">
        <f>IF(ISNA(VLOOKUP($B162,'[1]1718  Exp_Rev Access'!$F$7:$GK$318,$FM$2,FALSE)),"",VLOOKUP($B162,'[1]1718  Exp_Rev Access'!$F$7:$GK$318,$FM$2,FALSE))</f>
        <v>0</v>
      </c>
      <c r="FN162" s="90">
        <f>IF(ISNA(VLOOKUP($B162,'[1]1718  Exp_Rev Access'!$F$7:$GK$318,$FN$2,FALSE)),"",VLOOKUP($B162,'[1]1718  Exp_Rev Access'!$F$7:$GK$318,$FN$2,FALSE))</f>
        <v>0</v>
      </c>
      <c r="FO162" s="90">
        <f>IF(ISNA(VLOOKUP($B162,'[1]1718  Exp_Rev Access'!$F$7:$GK$318,$FO$2,FALSE)),"",VLOOKUP($B162,'[1]1718  Exp_Rev Access'!$F$7:$GK$318,$FO$2,FALSE))</f>
        <v>0</v>
      </c>
      <c r="FP162" s="90">
        <f>IF(ISNA(VLOOKUP($B162,'[1]1718  Exp_Rev Access'!$F$7:$GK$318,$FP$2,FALSE)),"",VLOOKUP($B162,'[1]1718  Exp_Rev Access'!$F$7:$GK$318,$FP$2,FALSE))</f>
        <v>0</v>
      </c>
      <c r="FQ162" s="90">
        <f>IF(ISNA(VLOOKUP($B162,'[1]1718  Exp_Rev Access'!$F$7:$GK$318,$FQ$2,FALSE)),"",VLOOKUP($B162,'[1]1718  Exp_Rev Access'!$F$7:$GK$318,$FQ$2,FALSE))</f>
        <v>0</v>
      </c>
      <c r="FR162" s="90">
        <f>IF(ISNA(VLOOKUP($B162,'[1]1718  Exp_Rev Access'!$F$7:$GK$318,$FR$2,FALSE)),"",VLOOKUP($B162,'[1]1718  Exp_Rev Access'!$F$7:$GK$318,$FR$2,FALSE))</f>
        <v>166481</v>
      </c>
      <c r="FS162" s="56">
        <f t="shared" si="481"/>
        <v>5788398.9400000004</v>
      </c>
      <c r="FT162" s="92">
        <f t="shared" si="482"/>
        <v>4.6596102988726899E-2</v>
      </c>
      <c r="FU162" s="94">
        <f t="shared" si="483"/>
        <v>589.80856386214441</v>
      </c>
      <c r="FV162" s="95">
        <f>IF(ISNA(VLOOKUP($B162,'[1]1718  Exp_Rev Access'!$F$7:$GK$318,$FV$2,FALSE)),"",VLOOKUP($B162,'[1]1718  Exp_Rev Access'!$F$7:$GK$318,$FV$2,FALSE))</f>
        <v>0</v>
      </c>
      <c r="FW162" s="95">
        <f>IF(ISNA(VLOOKUP($B162,'[1]1718  Exp_Rev Access'!$F$7:$GK$318,$FW$2,FALSE)),"",VLOOKUP($B162,'[1]1718  Exp_Rev Access'!$F$7:$GK$318,$FW$2,FALSE))</f>
        <v>0</v>
      </c>
      <c r="FX162" s="95">
        <f>IF(ISNA(VLOOKUP($B162,'[1]1718  Exp_Rev Access'!$F$7:$GK$318,$FX$2,FALSE)),"",VLOOKUP($B162,'[1]1718  Exp_Rev Access'!$F$7:$GK$318,$FX$2,FALSE))</f>
        <v>0</v>
      </c>
      <c r="FY162" s="95">
        <f>IF(ISNA(VLOOKUP($B162,'[1]1718  Exp_Rev Access'!$F$7:$GK$318,$FY$2,FALSE)),"",VLOOKUP($B162,'[1]1718  Exp_Rev Access'!$F$7:$GK$318,$FY$2,FALSE))</f>
        <v>0</v>
      </c>
      <c r="FZ162" s="95">
        <f>IF(ISNA(VLOOKUP($B162,'[1]1718  Exp_Rev Access'!$F$7:$GK$318,$FZ$2,FALSE)),"",VLOOKUP($B162,'[1]1718  Exp_Rev Access'!$F$7:$GK$318,$FZ$2,FALSE))</f>
        <v>0</v>
      </c>
      <c r="GA162" s="95">
        <f>IF(ISNA(VLOOKUP($B162,'[1]1718  Exp_Rev Access'!$F$7:$GK$318,$GA$2,FALSE)),"",VLOOKUP($B162,'[1]1718  Exp_Rev Access'!$F$7:$GK$318,$GA$2,FALSE))</f>
        <v>0</v>
      </c>
      <c r="GB162" s="95">
        <f>IF(ISNA(VLOOKUP($B162,'[1]1718  Exp_Rev Access'!$F$7:$GK$318,$GB$2,FALSE)),"",VLOOKUP($B162,'[1]1718  Exp_Rev Access'!$F$7:$GK$318,$GB$2,FALSE))</f>
        <v>0</v>
      </c>
      <c r="GC162" s="95">
        <f>IF(ISNA(VLOOKUP($B162,'[1]1718  Exp_Rev Access'!$F$7:$GK$318,$GC$2,FALSE)),"",VLOOKUP($B162,'[1]1718  Exp_Rev Access'!$F$7:$GK$318,$GC$2,FALSE))</f>
        <v>0</v>
      </c>
      <c r="GD162" s="95">
        <f>IF(ISNA(VLOOKUP($B162,'[1]1718  Exp_Rev Access'!$F$7:$GK$318,$GD$2,FALSE)),"",VLOOKUP($B162,'[1]1718  Exp_Rev Access'!$F$7:$GK$318,$GD$2,FALSE))</f>
        <v>0</v>
      </c>
      <c r="GE162" s="95">
        <f>IF(ISNA(VLOOKUP($B162,'[1]1718  Exp_Rev Access'!$F$7:$GK$318,$GE$2,FALSE)),"",VLOOKUP($B162,'[1]1718  Exp_Rev Access'!$F$7:$GK$318,$GE$2,FALSE))</f>
        <v>0</v>
      </c>
      <c r="GF162" s="95">
        <f>IF(ISNA(VLOOKUP($B162,'[1]1718  Exp_Rev Access'!$F$7:$GK$318,$GF$2,FALSE)),"",VLOOKUP($B162,'[1]1718  Exp_Rev Access'!$F$7:$GK$318,$GF$2,FALSE))</f>
        <v>11190.93</v>
      </c>
      <c r="GG162" s="95">
        <f>IF(ISNA(VLOOKUP($B162,'[1]1718  Exp_Rev Access'!$F$7:$GK$318,$GG$2,FALSE)),"",VLOOKUP($B162,'[1]1718  Exp_Rev Access'!$F$7:$GK$318,$GG$2,FALSE))</f>
        <v>0</v>
      </c>
      <c r="GH162" s="95">
        <f>IF(ISNA(VLOOKUP($B162,'[1]1718  Exp_Rev Access'!$F$7:$GK$318,$GH$2,FALSE)),"",VLOOKUP($B162,'[1]1718  Exp_Rev Access'!$F$7:$GK$318,$GH$2,FALSE))</f>
        <v>0</v>
      </c>
      <c r="GI162" s="95">
        <f>IF(ISNA(VLOOKUP($B162,'[1]1718  Exp_Rev Access'!$F$7:$GK$318,$GI$2,FALSE)),"",VLOOKUP($B162,'[1]1718  Exp_Rev Access'!$F$7:$GK$318,$GI$2,FALSE))</f>
        <v>0</v>
      </c>
      <c r="GJ162" s="95">
        <f>IF(ISNA(VLOOKUP($B162,'[1]1718  Exp_Rev Access'!$F$7:$GK$318,$GJ$2,FALSE)),"",VLOOKUP($B162,'[1]1718  Exp_Rev Access'!$F$7:$GK$318,$GJ$2,FALSE))</f>
        <v>0</v>
      </c>
      <c r="GK162" s="95">
        <f>IF(ISNA(VLOOKUP($B162,'[1]1718  Exp_Rev Access'!$F$7:$GK$318,$GK$2,FALSE)),"",VLOOKUP($B162,'[1]1718  Exp_Rev Access'!$F$7:$GK$318,$GK$2,FALSE))</f>
        <v>3754.08</v>
      </c>
      <c r="GL162" s="95">
        <f>IF(ISNA(VLOOKUP($B162,'[1]1718  Exp_Rev Access'!$F$7:$GK$318,$GL$2,FALSE)),"",VLOOKUP($B162,'[1]1718  Exp_Rev Access'!$F$7:$GK$318,$GL$2,FALSE))</f>
        <v>3300</v>
      </c>
      <c r="GM162" s="95">
        <f>IF(ISNA(VLOOKUP($B162,'[1]1718  Exp_Rev Access'!$F$7:$GK$318,$GM$2,FALSE)),"",VLOOKUP($B162,'[1]1718  Exp_Rev Access'!$F$7:$GK$318,$GM$2,FALSE))</f>
        <v>0</v>
      </c>
      <c r="GN162" s="95">
        <f>IF(ISNA(VLOOKUP($B162,'[1]1718  Exp_Rev Access'!$F$7:$GK$318,$GN$2,FALSE)),"",VLOOKUP($B162,'[1]1718  Exp_Rev Access'!$F$7:$GK$318,$GN$2,FALSE))</f>
        <v>0</v>
      </c>
      <c r="GO162" s="95">
        <f>IF(ISNA(VLOOKUP($B162,'[1]1718  Exp_Rev Access'!$F$7:$GK$318,$GO$2,FALSE)),"",VLOOKUP($B162,'[1]1718  Exp_Rev Access'!$F$7:$GK$318,$GO$2,FALSE))</f>
        <v>0</v>
      </c>
      <c r="GP162" s="95">
        <f>IF(ISNA(VLOOKUP($B162,'[1]1718  Exp_Rev Access'!$F$7:$GK$318,$GP$2,FALSE)),"",VLOOKUP($B162,'[1]1718  Exp_Rev Access'!$F$7:$GK$318,$GP$2,FALSE))</f>
        <v>0</v>
      </c>
      <c r="GQ162" s="95">
        <f>IF(ISNA(VLOOKUP($B162,'[1]1718  Exp_Rev Access'!$F$7:$GK$318,$GQ$2,FALSE)),"",VLOOKUP($B162,'[1]1718  Exp_Rev Access'!$F$7:$GK$318,$GQ$2,FALSE))</f>
        <v>1157.73</v>
      </c>
      <c r="GR162" s="95">
        <f>IF(ISNA(VLOOKUP($B162,'[1]1718  Exp_Rev Access'!$F$7:$GK$318,$GR$2,FALSE)),"",VLOOKUP($B162,'[1]1718  Exp_Rev Access'!$F$7:$GK$318,$GR$2,FALSE))</f>
        <v>0</v>
      </c>
      <c r="GS162" s="95">
        <f>IF(ISNA(VLOOKUP($B162,'[1]1718  Exp_Rev Access'!$F$7:$GK$318,$GS$2,FALSE)),"",VLOOKUP($B162,'[1]1718  Exp_Rev Access'!$F$7:$GK$318,$GS$2,FALSE))</f>
        <v>0</v>
      </c>
      <c r="GT162" s="95">
        <f>IF(ISNA(VLOOKUP($B162,'[1]1718  Exp_Rev Access'!$F$7:$GK$318,$GT$2,FALSE)),"",VLOOKUP($B162,'[1]1718  Exp_Rev Access'!$F$7:$GK$318,$GT$2,FALSE))</f>
        <v>993645.72</v>
      </c>
      <c r="GU162" s="56">
        <f t="shared" si="484"/>
        <v>1013048.46</v>
      </c>
      <c r="GV162" s="92">
        <f t="shared" si="485"/>
        <v>8.1549511123936418E-3</v>
      </c>
      <c r="GW162" s="96">
        <f t="shared" si="486"/>
        <v>103.22451225439499</v>
      </c>
    </row>
    <row r="163" spans="1:222" x14ac:dyDescent="0.3">
      <c r="A163" s="73"/>
      <c r="B163" s="109" t="s">
        <v>404</v>
      </c>
      <c r="C163" s="110" t="s">
        <v>405</v>
      </c>
      <c r="D163" s="75">
        <f>IF(ISNA(VLOOKUP($B163,'[1]1718 enrollment_Rev_Exp by size'!$A$7:H500,3,FALSE)),"",VLOOKUP($B163,'[1]1718 enrollment_Rev_Exp by size'!$A$7:$G$350,3,FALSE))</f>
        <v>30314.63</v>
      </c>
      <c r="E163" s="76">
        <f>IF(ISNA(VLOOKUP($B163,'[1]1718 enrollment_Rev_Exp by size'!$A$7:I500,5,FALSE)),"",VLOOKUP($B163,'[1]1718 enrollment_Rev_Exp by size'!$A$7:$G$350,5,FALSE))</f>
        <v>350530506.67000002</v>
      </c>
      <c r="F163" s="70">
        <f t="shared" si="468"/>
        <v>350530506.67000002</v>
      </c>
      <c r="G163" s="70">
        <f t="shared" si="469"/>
        <v>0</v>
      </c>
      <c r="H163" s="90">
        <f>IF(ISNA(VLOOKUP($B163,'[1]1718  Exp_Rev Access'!$F$7:$GK$318,3,FALSE)),"",VLOOKUP($B163,'[1]1718  Exp_Rev Access'!$F$7:$GK$318,3,FALSE))</f>
        <v>67769759.920000002</v>
      </c>
      <c r="I163" s="90">
        <f>IF(ISNA(VLOOKUP($B163,'[1]1718  Exp_Rev Access'!$F$7:$GK$318,4,FALSE)),"",VLOOKUP($B163,'[1]1718  Exp_Rev Access'!$F$7:$GK$318,4,FALSE))</f>
        <v>0</v>
      </c>
      <c r="J163" s="90">
        <f>IF(ISNA(VLOOKUP($B163,'[1]1718  Exp_Rev Access'!$F$7:$GK$318,5,FALSE)),"",VLOOKUP($B163,'[1]1718  Exp_Rev Access'!$F$7:$GK$318,5,FALSE))</f>
        <v>0</v>
      </c>
      <c r="K163" s="90">
        <f>IF(ISNA(VLOOKUP($B163,'[1]1718  Exp_Rev Access'!$F$7:$GK$318,6,FALSE)),"-",VLOOKUP($B163,'[1]1718  Exp_Rev Access'!$F$7:$GK$318,6,FALSE))</f>
        <v>230.81</v>
      </c>
      <c r="L163" s="90">
        <f>IF(ISNA(VLOOKUP($B163,'[1]1718  Exp_Rev Access'!$F$7:$GK$318,7,FALSE)),"",VLOOKUP($B163,'[1]1718  Exp_Rev Access'!$F$7:$GK$318,7,FALSE))</f>
        <v>0</v>
      </c>
      <c r="M163" s="90">
        <f>IF(ISNA(VLOOKUP($B163,'[1]1718  Exp_Rev Access'!$F$7:$GK$318,8,FALSE)),"",VLOOKUP($B163,'[1]1718  Exp_Rev Access'!$F$7:$GK$318,8,FALSE))</f>
        <v>0</v>
      </c>
      <c r="N163" s="56">
        <f t="shared" si="470"/>
        <v>67769990.730000004</v>
      </c>
      <c r="O163" s="91">
        <f t="shared" si="471"/>
        <v>0.1933354998793321</v>
      </c>
      <c r="P163" s="56">
        <f t="shared" si="472"/>
        <v>2235.5539463948594</v>
      </c>
      <c r="Q163" s="90">
        <f>IF(ISNA(VLOOKUP($B163,'[1]1718  Exp_Rev Access'!$F$7:$GK$318,10,FALSE)),"",VLOOKUP($B163,'[1]1718  Exp_Rev Access'!$F$7:$GK$318,10,FALSE))</f>
        <v>2098857.48</v>
      </c>
      <c r="R163" s="90">
        <f>IF(ISNA(VLOOKUP($B163,'[1]1718  Exp_Rev Access'!$F$7:$GK$318,11,FALSE)),"",VLOOKUP($B163,'[1]1718  Exp_Rev Access'!$F$7:$GK$318,11,FALSE))</f>
        <v>0</v>
      </c>
      <c r="S163" s="90">
        <f>IF(ISNA(VLOOKUP($B163,'[1]1718  Exp_Rev Access'!$F$7:$GK$318,12,FALSE)),"",VLOOKUP($B163,'[1]1718  Exp_Rev Access'!$F$7:$GK$318,12,FALSE))</f>
        <v>0</v>
      </c>
      <c r="T163" s="90">
        <f>IF(ISNA(VLOOKUP($B163,'[1]1718  Exp_Rev Access'!$F$7:$GK$318,13,FALSE)),"",VLOOKUP($B163,'[1]1718  Exp_Rev Access'!$F$7:$GK$318,13,FALSE))</f>
        <v>71463</v>
      </c>
      <c r="U163" s="90">
        <f>IF(ISNA(VLOOKUP($B163,'[1]1718  Exp_Rev Access'!$F$7:$GK$318,14,FALSE)),"",VLOOKUP($B163,'[1]1718  Exp_Rev Access'!$F$7:$GK$318,14,FALSE))</f>
        <v>0</v>
      </c>
      <c r="V163" s="90">
        <f>IF(ISNA(VLOOKUP($B163,'[1]1718  Exp_Rev Access'!$F$7:$GK$318,15,FALSE)),"",VLOOKUP($B163,'[1]1718  Exp_Rev Access'!$F$7:$GK$318,15,FALSE))</f>
        <v>210233.01</v>
      </c>
      <c r="W163" s="90">
        <f>IF(ISNA(VLOOKUP($B163,'[1]1718  Exp_Rev Access'!$F$7:$GK$318,16,FALSE)),"",VLOOKUP($B163,'[1]1718  Exp_Rev Access'!$F$7:$GK$318,16,FALSE))</f>
        <v>0</v>
      </c>
      <c r="X163" s="90">
        <f>IF(ISNA(VLOOKUP($B163,'[1]1718  Exp_Rev Access'!$F$7:$GK$318,17,FALSE)),"",VLOOKUP($B163,'[1]1718  Exp_Rev Access'!$F$7:$GK$318,17,FALSE))</f>
        <v>1286835.43</v>
      </c>
      <c r="Y163" s="90">
        <f>IF(ISNA(VLOOKUP($B163,'[1]1718  Exp_Rev Access'!$F$7:$GK$318,18,FALSE)),"",VLOOKUP($B163,'[1]1718  Exp_Rev Access'!$F$7:$GK$318,18,FALSE))</f>
        <v>1466507.95</v>
      </c>
      <c r="Z163" s="90">
        <f>IF(ISNA(VLOOKUP($B163,'[1]1718  Exp_Rev Access'!$F$7:$GK$318,19,FALSE)),"",VLOOKUP($B163,'[1]1718  Exp_Rev Access'!$F$7:$GK$318,19,FALSE))</f>
        <v>93486.27</v>
      </c>
      <c r="AA163" s="90">
        <f>IF(ISNA(VLOOKUP($B163,'[1]1718  Exp_Rev Access'!$F$7:$GK$318,20,FALSE)),"",VLOOKUP($B163,'[1]1718  Exp_Rev Access'!$F$7:$GK$318,20,FALSE))</f>
        <v>0</v>
      </c>
      <c r="AB163" s="90">
        <f>IF(ISNA(VLOOKUP($B163,'[1]1718  Exp_Rev Access'!$F$7:$GK$318,21,FALSE)),"",VLOOKUP($B163,'[1]1718  Exp_Rev Access'!$F$7:$GK$318,21,FALSE))</f>
        <v>0</v>
      </c>
      <c r="AC163" s="90">
        <f>IF(ISNA(VLOOKUP($B163,'[1]1718  Exp_Rev Access'!$F$7:$GK$318,22,FALSE)),"",VLOOKUP($B163,'[1]1718  Exp_Rev Access'!$F$7:$GK$318,22,FALSE))</f>
        <v>524153.19</v>
      </c>
      <c r="AD163" s="90">
        <f>IF(ISNA(VLOOKUP($B163,'[1]1718  Exp_Rev Access'!$F$7:$GK$318,23,FALSE)),"",VLOOKUP($B163,'[1]1718  Exp_Rev Access'!$F$7:$GK$318,23,FALSE))</f>
        <v>6484265.9699999997</v>
      </c>
      <c r="AE163" s="90">
        <f>IF(ISNA(VLOOKUP($B163,'[1]1718  Exp_Rev Access'!$F$7:$GK$318,24,FALSE)),"",VLOOKUP($B163,'[1]1718  Exp_Rev Access'!$F$7:$GK$318,24,FALSE))</f>
        <v>898839.05</v>
      </c>
      <c r="AF163" s="90">
        <f>IF(ISNA(VLOOKUP($B163,'[1]1718  Exp_Rev Access'!$F$7:$GK$318,25,FALSE)),"",VLOOKUP($B163,'[1]1718  Exp_Rev Access'!$F$7:$GK$318,25,FALSE))</f>
        <v>0</v>
      </c>
      <c r="AG163" s="90">
        <f>IF(ISNA(VLOOKUP($B163,'[1]1718  Exp_Rev Access'!$F$7:$GK$318,26,FALSE)),"",VLOOKUP($B163,'[1]1718  Exp_Rev Access'!$F$7:$GK$318,26,FALSE))</f>
        <v>1963063.39</v>
      </c>
      <c r="AH163" s="90">
        <f>IF(ISNA(VLOOKUP($B163,'[1]1718  Exp_Rev Access'!$F$7:$GK$318,27,FALSE)),"",VLOOKUP($B163,'[1]1718  Exp_Rev Access'!$F$7:$GK$318,27,FALSE))</f>
        <v>168538.56</v>
      </c>
      <c r="AI163" s="90">
        <f>IF(ISNA(VLOOKUP($B163,'[1]1718  Exp_Rev Access'!$F$7:$GK$318,28,FALSE)),"",VLOOKUP($B163,'[1]1718  Exp_Rev Access'!$F$7:$GK$318,28,FALSE))</f>
        <v>815116.27</v>
      </c>
      <c r="AJ163" s="90">
        <f>IF(ISNA(VLOOKUP($B163,'[1]1718  Exp_Rev Access'!$F$7:$GK$318,29,FALSE)),"",VLOOKUP($B163,'[1]1718  Exp_Rev Access'!$F$7:$GK$318,29,FALSE))</f>
        <v>13414.21</v>
      </c>
      <c r="AK163" s="90">
        <f>IF(ISNA(VLOOKUP($B163,'[1]1718  Exp_Rev Access'!$F$7:$GK$318,30,FALSE)),"",VLOOKUP($B163,'[1]1718  Exp_Rev Access'!$F$7:$GK$318,30,FALSE))</f>
        <v>422038.13</v>
      </c>
      <c r="AL163" s="90">
        <f>IF(ISNA(VLOOKUP($B163,'[1]1718  Exp_Rev Access'!$F$7:$GK$318,31,FALSE)),"",VLOOKUP($B163,'[1]1718  Exp_Rev Access'!$F$7:$GK$318,31,FALSE))</f>
        <v>90.06</v>
      </c>
      <c r="AM163" s="56">
        <f t="shared" si="473"/>
        <v>16516901.970000004</v>
      </c>
      <c r="AN163" s="92">
        <f t="shared" si="474"/>
        <v>4.7119727543570161E-2</v>
      </c>
      <c r="AO163" s="71">
        <f t="shared" si="475"/>
        <v>544.84920218389618</v>
      </c>
      <c r="AP163" s="90">
        <f>IF(ISNA(VLOOKUP($B163,'[1]1718  Exp_Rev Access'!$F$7:$GK$318,33,FALSE)),"",VLOOKUP($B163,'[1]1718  Exp_Rev Access'!$F$7:$GK$318,33,FALSE))</f>
        <v>198282313.53999999</v>
      </c>
      <c r="AQ163" s="90">
        <f>IF(ISNA(VLOOKUP($B163,'[1]1718  Exp_Rev Access'!$F$7:$GK$318,34,FALSE)),"",VLOOKUP($B163,'[1]1718  Exp_Rev Access'!$F$7:$GK$318,34,FALSE))</f>
        <v>4729539.38</v>
      </c>
      <c r="AR163" s="90">
        <f>IF(ISNA(VLOOKUP($B163,'[1]1718  Exp_Rev Access'!$F$7:$GK$318,35,FALSE)),"",VLOOKUP($B163,'[1]1718  Exp_Rev Access'!$F$7:$GK$318,35,FALSE))</f>
        <v>0</v>
      </c>
      <c r="AS163" s="90">
        <f>IF(ISNA(VLOOKUP($B163,'[1]1718  Exp_Rev Access'!$F$7:$GK$318,36,FALSE)),"",VLOOKUP($B163,'[1]1718  Exp_Rev Access'!$F$7:$GK$318,36,FALSE))</f>
        <v>0</v>
      </c>
      <c r="AT163" s="90">
        <f>IF(ISNA(VLOOKUP($B163,'[1]1718  Exp_Rev Access'!$F$7:$GK$318,37,FALSE)),"",VLOOKUP($B163,'[1]1718  Exp_Rev Access'!$F$7:$GK$318,37,FALSE))</f>
        <v>0</v>
      </c>
      <c r="AU163" s="56">
        <f t="shared" si="476"/>
        <v>203011852.91999999</v>
      </c>
      <c r="AV163" s="93">
        <f t="shared" si="477"/>
        <v>0.57915601939639871</v>
      </c>
      <c r="AW163" s="56">
        <f t="shared" si="478"/>
        <v>6696.8276676970818</v>
      </c>
      <c r="AX163" s="90">
        <f>IF(ISNA(VLOOKUP($B163,'[1]1718  Exp_Rev Access'!$F$7:$GK$318,39,FALSE)),"",VLOOKUP($B163,'[1]1718  Exp_Rev Access'!$F$7:$GK$318,39,FALSE))</f>
        <v>0</v>
      </c>
      <c r="AY163" s="90">
        <f>IF(ISNA(VLOOKUP($B163,'[1]1718  Exp_Rev Access'!$F$7:$GK$318,40,FALSE)),"",VLOOKUP($B163,'[1]1718  Exp_Rev Access'!$F$7:$GK$318,40,FALSE))</f>
        <v>22736458.789999999</v>
      </c>
      <c r="AZ163" s="90">
        <f>IF(ISNA(VLOOKUP($B163,'[1]1718  Exp_Rev Access'!$F$7:$GK$318,41,FALSE)),"",VLOOKUP($B163,'[1]1718  Exp_Rev Access'!$F$7:$GK$318,41,FALSE))</f>
        <v>2155977.09</v>
      </c>
      <c r="BA163" s="90">
        <f>IF(ISNA(VLOOKUP($B163,'[1]1718  Exp_Rev Access'!$F$7:$GK$318,42,FALSE)),"",VLOOKUP($B163,'[1]1718  Exp_Rev Access'!$F$7:$GK$318,42,FALSE))</f>
        <v>0</v>
      </c>
      <c r="BB163" s="90">
        <f>IF(ISNA(VLOOKUP($B163,'[1]1718  Exp_Rev Access'!$F$7:$GK$318,43,FALSE)),"",VLOOKUP($B163,'[1]1718  Exp_Rev Access'!$F$7:$GK$318,43,FALSE))</f>
        <v>0</v>
      </c>
      <c r="BC163" s="90">
        <f>IF(ISNA(VLOOKUP($B163,'[1]1718  Exp_Rev Access'!$F$7:$GK$318,44,FALSE)),"",VLOOKUP($B163,'[1]1718  Exp_Rev Access'!$F$7:$GK$318,44,FALSE))</f>
        <v>1711024.33</v>
      </c>
      <c r="BD163" s="90">
        <f>IF(ISNA(VLOOKUP($B163,'[1]1718  Exp_Rev Access'!$F$7:$GK$318,45,FALSE)),"",VLOOKUP($B163,'[1]1718  Exp_Rev Access'!$F$7:$GK$318,45,FALSE))</f>
        <v>0</v>
      </c>
      <c r="BE163" s="90">
        <f>IF(ISNA(VLOOKUP($B163,'[1]1718  Exp_Rev Access'!$F$7:$GK$318,46,FALSE)),"",VLOOKUP($B163,'[1]1718  Exp_Rev Access'!$F$7:$GK$318,46,FALSE))</f>
        <v>1665221.54</v>
      </c>
      <c r="BF163" s="90">
        <f>IF(ISNA(VLOOKUP($B163,'[1]1718  Exp_Rev Access'!$F$7:$GK$318,47,FALSE)),"",VLOOKUP($B163,'[1]1718  Exp_Rev Access'!$F$7:$GK$318,47,FALSE))</f>
        <v>0</v>
      </c>
      <c r="BG163" s="90">
        <f>IF(ISNA(VLOOKUP($B163,'[1]1718  Exp_Rev Access'!$F$7:$GK$318,48,FALSE)),"",VLOOKUP($B163,'[1]1718  Exp_Rev Access'!$F$7:$GK$318,48,FALSE))</f>
        <v>3810734.45</v>
      </c>
      <c r="BH163" s="90">
        <f>IF(ISNA(VLOOKUP($B163,'[1]1718  Exp_Rev Access'!$F$7:$GK$318,49,FALSE)),"",VLOOKUP($B163,'[1]1718  Exp_Rev Access'!$F$7:$GK$318,49,FALSE))</f>
        <v>641929.74</v>
      </c>
      <c r="BI163" s="90">
        <f>IF(ISNA(VLOOKUP($B163,'[1]1718  Exp_Rev Access'!$F$7:$GK$318,50,FALSE)),"",VLOOKUP($B163,'[1]1718  Exp_Rev Access'!$F$7:$GK$318,50,FALSE))</f>
        <v>0</v>
      </c>
      <c r="BJ163" s="90">
        <f>IF(ISNA(VLOOKUP($B163,'[1]1718  Exp_Rev Access'!$F$7:$GK$318,51,FALSE)),"",VLOOKUP($B163,'[1]1718  Exp_Rev Access'!$F$7:$GK$318,51,FALSE))</f>
        <v>31169.97</v>
      </c>
      <c r="BK163" s="90">
        <f>IF(ISNA(VLOOKUP($B163,'[1]1718  Exp_Rev Access'!$F$7:$GK$318,52,FALSE)),"",VLOOKUP($B163,'[1]1718  Exp_Rev Access'!$F$7:$GK$318,52,FALSE))</f>
        <v>9240950.8800000008</v>
      </c>
      <c r="BL163" s="90">
        <f>IF(ISNA(VLOOKUP($B163,'[1]1718  Exp_Rev Access'!$F$7:$GK$318,53,FALSE)),"",VLOOKUP($B163,'[1]1718  Exp_Rev Access'!$F$7:$GK$318,53,FALSE))</f>
        <v>0</v>
      </c>
      <c r="BM163" s="90">
        <f>IF(ISNA(VLOOKUP($B163,'[1]1718  Exp_Rev Access'!$F$7:$GK$318,54,FALSE)),"",VLOOKUP($B163,'[1]1718  Exp_Rev Access'!$F$7:$GK$318,54,FALSE))</f>
        <v>0</v>
      </c>
      <c r="BN163" s="90">
        <f>IF(ISNA(VLOOKUP($B163,'[1]1718  Exp_Rev Access'!$F$7:$GK$318,55,FALSE)),"",VLOOKUP($B163,'[1]1718  Exp_Rev Access'!$F$7:$GK$318,55,FALSE))</f>
        <v>0</v>
      </c>
      <c r="BO163" s="90">
        <f>IF(ISNA(VLOOKUP($B163,'[1]1718  Exp_Rev Access'!$F$7:$GK$318,56,FALSE)),"",VLOOKUP($B163,'[1]1718  Exp_Rev Access'!$F$7:$GK$318,56,FALSE))</f>
        <v>0</v>
      </c>
      <c r="BP163" s="90">
        <f>IF(ISNA(VLOOKUP($B163,'[1]1718  Exp_Rev Access'!$F$7:$GK$318,57,FALSE)),"",VLOOKUP($B163,'[1]1718  Exp_Rev Access'!$F$7:$GK$318,57,FALSE))</f>
        <v>0</v>
      </c>
      <c r="BQ163" s="90">
        <f>IF(ISNA(VLOOKUP($B163,'[1]1718  Exp_Rev Access'!$F$7:$GK$318,58,FALSE)),"",VLOOKUP($B163,'[1]1718  Exp_Rev Access'!$F$7:$GK$318,58,FALSE))</f>
        <v>0</v>
      </c>
      <c r="BR163" s="90">
        <f>IF(ISNA(VLOOKUP($B163,'[1]1718  Exp_Rev Access'!$F$7:$GK$318,59,FALSE)),"",VLOOKUP($B163,'[1]1718  Exp_Rev Access'!$F$7:$GK$318,59,FALSE))</f>
        <v>0</v>
      </c>
      <c r="BS163" s="90">
        <f>IF(ISNA(VLOOKUP($B163,'[1]1718  Exp_Rev Access'!$F$7:$GK$318,60,FALSE)),"",VLOOKUP($B163,'[1]1718  Exp_Rev Access'!$F$7:$GK$318,60,FALSE))</f>
        <v>11740.3</v>
      </c>
      <c r="BT163" s="90">
        <f>IF(ISNA(VLOOKUP($B163,'[1]1718  Exp_Rev Access'!$F$7:$GK$318,61,FALSE)),"",VLOOKUP($B163,'[1]1718  Exp_Rev Access'!$F$7:$GK$318,61,FALSE))</f>
        <v>0</v>
      </c>
      <c r="BU163" s="90">
        <f>IF(ISNA(VLOOKUP($B163,'[1]1718  Exp_Rev Access'!$F$7:$GK$318,62,FALSE)),"",VLOOKUP($B163,'[1]1718  Exp_Rev Access'!$F$7:$GK$318,62,FALSE))</f>
        <v>0</v>
      </c>
      <c r="BV163" s="56">
        <f t="shared" si="449"/>
        <v>42005207.089999996</v>
      </c>
      <c r="BW163" s="92">
        <f t="shared" si="479"/>
        <v>0.11983324215927649</v>
      </c>
      <c r="BX163" s="71">
        <f t="shared" si="480"/>
        <v>1385.6414242891963</v>
      </c>
      <c r="BY163" s="90">
        <f>IF(ISNA(VLOOKUP($B163,'[1]1718  Exp_Rev Access'!$F$7:$GK$318,64,FALSE)),"",VLOOKUP($B163,'[1]1718  Exp_Rev Access'!$F$7:$GK$318,64,FALSE))</f>
        <v>0</v>
      </c>
      <c r="BZ163" s="90">
        <f>IF(ISNA(VLOOKUP($B163,'[1]1718  Exp_Rev Access'!$F$7:$GK$318,65,FALSE)),"",VLOOKUP($B163,'[1]1718  Exp_Rev Access'!$F$7:$GK$318,65,FALSE))</f>
        <v>0</v>
      </c>
      <c r="CA163" s="90">
        <f>IF(ISNA(VLOOKUP($B163,'[1]1718  Exp_Rev Access'!$F$7:$GK$318,66,FALSE)),"",VLOOKUP($B163,'[1]1718  Exp_Rev Access'!$F$7:$GK$318,66,FALSE))</f>
        <v>0</v>
      </c>
      <c r="CB163" s="90">
        <f>IF(ISNA(VLOOKUP($B163,'[1]1718  Exp_Rev Access'!$F$7:$GK$318,67,FALSE)),"",VLOOKUP($B163,'[1]1718  Exp_Rev Access'!$F$7:$GK$318,67,FALSE))</f>
        <v>0</v>
      </c>
      <c r="CC163" s="90">
        <f>IF(ISNA(VLOOKUP($B163,'[1]1718  Exp_Rev Access'!$F$7:$GK$318,68,FALSE)),"",VLOOKUP($B163,'[1]1718  Exp_Rev Access'!$F$7:$GK$318,68,FALSE))</f>
        <v>11209.11</v>
      </c>
      <c r="CD163" s="90">
        <f>IF(ISNA(VLOOKUP($B163,'[1]1718  Exp_Rev Access'!$F$7:$GK$318,69,FALSE)),"",VLOOKUP($B163,'[1]1718  Exp_Rev Access'!$F$7:$GK$318,69,FALSE))</f>
        <v>0</v>
      </c>
      <c r="CE163" s="56">
        <f t="shared" si="437"/>
        <v>11209.11</v>
      </c>
      <c r="CF163" s="92">
        <f t="shared" si="450"/>
        <v>3.1977559118848946E-5</v>
      </c>
      <c r="CG163" s="78">
        <f t="shared" si="451"/>
        <v>0.3697590899179703</v>
      </c>
      <c r="CH163" s="90">
        <f>IF(ISNA(VLOOKUP($B163,'[1]1718  Exp_Rev Access'!$F$7:$GK$318,$CH$2,FALSE)),"",VLOOKUP($B163,'[1]1718  Exp_Rev Access'!$F$7:$GK$318,$CH$2,FALSE))</f>
        <v>7500</v>
      </c>
      <c r="CI163" s="90">
        <f>IF(ISNA(VLOOKUP($B163,'[1]1718  Exp_Rev Access'!$F$7:$GK$318,$CI$2,FALSE)),"",VLOOKUP($B163,'[1]1718  Exp_Rev Access'!$F$7:$GK$318,$CI$2,FALSE))</f>
        <v>0</v>
      </c>
      <c r="CJ163" s="90">
        <f>IF(ISNA(VLOOKUP($B163,'[1]1718  Exp_Rev Access'!$F$7:$GK$318,$CJ$2,FALSE)),"",VLOOKUP($B163,'[1]1718  Exp_Rev Access'!$F$7:$GK$318,$CJ$2,FALSE))</f>
        <v>0</v>
      </c>
      <c r="CK163" s="90">
        <f>IF(ISNA(VLOOKUP($B163,'[1]1718  Exp_Rev Access'!$F$7:$GK$318,$CK$2,FALSE)),"",VLOOKUP($B163,'[1]1718  Exp_Rev Access'!$F$7:$GK$318,$CK$2,FALSE))</f>
        <v>0</v>
      </c>
      <c r="CL163" s="90">
        <f>IF(ISNA(VLOOKUP($B163,'[1]1718  Exp_Rev Access'!$F$7:$GK$318,$CL$2,FALSE)),"",VLOOKUP($B163,'[1]1718  Exp_Rev Access'!$F$7:$GK$318,$CL$2,FALSE))</f>
        <v>0</v>
      </c>
      <c r="CM163" s="90">
        <f>IF(ISNA(VLOOKUP($B163,'[1]1718  Exp_Rev Access'!$F$7:$GK$318,$CM$2,FALSE)),"",VLOOKUP($B163,'[1]1718  Exp_Rev Access'!$F$7:$GK$318,$CM$2,FALSE))</f>
        <v>0</v>
      </c>
      <c r="CN163" s="90">
        <f>IF(ISNA(VLOOKUP($B163,'[1]1718  Exp_Rev Access'!$F$7:$GK$318,$CN$2,FALSE)),"",VLOOKUP($B163,'[1]1718  Exp_Rev Access'!$F$7:$GK$318,$CN$2,FALSE))</f>
        <v>0</v>
      </c>
      <c r="CO163" s="90">
        <f>IF(ISNA(VLOOKUP($B163,'[1]1718  Exp_Rev Access'!$F$7:$GK$318,$CO$2,FALSE)),"",VLOOKUP($B163,'[1]1718  Exp_Rev Access'!$F$7:$GK$318,$CO$2,FALSE))</f>
        <v>0</v>
      </c>
      <c r="CP163" s="90">
        <f>IF(ISNA(VLOOKUP($B163,'[1]1718  Exp_Rev Access'!$F$7:$GK$318,$CP$2,FALSE)),"",VLOOKUP($B163,'[1]1718  Exp_Rev Access'!$F$7:$GK$318,$CP$2,FALSE))</f>
        <v>0</v>
      </c>
      <c r="CQ163" s="90">
        <f>IF(ISNA(VLOOKUP($B163,'[1]1718  Exp_Rev Access'!$F$7:$GK$318,$CQ$2,FALSE)),"",VLOOKUP($B163,'[1]1718  Exp_Rev Access'!$F$7:$GK$318,$CQ$2,FALSE))</f>
        <v>7077856</v>
      </c>
      <c r="CR163" s="90">
        <f>IF(ISNA(VLOOKUP($B163,'[1]1718  Exp_Rev Access'!$F$7:$GK$318,$CR$2,FALSE)),"",VLOOKUP($B163,'[1]1718  Exp_Rev Access'!$F$7:$GK$318,$CR$2,FALSE))</f>
        <v>0</v>
      </c>
      <c r="CS163" s="90">
        <f>IF(ISNA(VLOOKUP($B163,'[1]1718  Exp_Rev Access'!$F$7:$GK$318,$CS$2,FALSE)),"",VLOOKUP($B163,'[1]1718  Exp_Rev Access'!$F$7:$GK$318,$CS$2,FALSE))</f>
        <v>88693</v>
      </c>
      <c r="CT163" s="90">
        <f>IF(ISNA(VLOOKUP($B163,'[1]1718  Exp_Rev Access'!$F$7:$GK$318,$CT$2,FALSE)),"",VLOOKUP($B163,'[1]1718  Exp_Rev Access'!$F$7:$GK$318,$CT$2,FALSE))</f>
        <v>25410</v>
      </c>
      <c r="CU163" s="90">
        <f>IF(ISNA(VLOOKUP($B163,'[1]1718  Exp_Rev Access'!$F$7:$GK$318,$CU$2,FALSE)),"",VLOOKUP($B163,'[1]1718  Exp_Rev Access'!$F$7:$GK$318,$CU$2,FALSE))</f>
        <v>986888.05</v>
      </c>
      <c r="CV163" s="90">
        <f>IF(ISNA(VLOOKUP($B163,'[1]1718  Exp_Rev Access'!$F$7:$GK$318,$CV$2,FALSE)),"",VLOOKUP($B163,'[1]1718  Exp_Rev Access'!$F$7:$GK$318,$CV$2,FALSE))</f>
        <v>374296</v>
      </c>
      <c r="CW163" s="90">
        <f>IF(ISNA(VLOOKUP($B163,'[1]1718  Exp_Rev Access'!$F$7:$GK$318,$CW$2,FALSE)),"",VLOOKUP($B163,'[1]1718  Exp_Rev Access'!$F$7:$GK$318,$CW$2,FALSE))</f>
        <v>0</v>
      </c>
      <c r="CX163" s="90">
        <f>IF(ISNA(VLOOKUP($B163,'[1]1718  Exp_Rev Access'!$F$7:$GK$318,$CX$2,FALSE)),"",VLOOKUP($B163,'[1]1718  Exp_Rev Access'!$F$7:$GK$318,$CX$2,FALSE))</f>
        <v>0</v>
      </c>
      <c r="CY163" s="90">
        <f>IF(ISNA(VLOOKUP($B163,'[1]1718  Exp_Rev Access'!$F$7:$GK$318,$CY$2,FALSE)),"",VLOOKUP($B163,'[1]1718  Exp_Rev Access'!$F$7:$GK$318,$CY$2,FALSE))</f>
        <v>0</v>
      </c>
      <c r="CZ163" s="90">
        <f>IF(ISNA(VLOOKUP($B163,'[1]1718  Exp_Rev Access'!$F$7:$GK$318,$CZ$2,FALSE)),"",VLOOKUP($B163,'[1]1718  Exp_Rev Access'!$F$7:$GK$318,$CZ$2,FALSE))</f>
        <v>0</v>
      </c>
      <c r="DA163" s="90">
        <f>IF(ISNA(VLOOKUP($B163,'[1]1718  Exp_Rev Access'!$F$7:$GK$318,$DA$2,FALSE)),"",VLOOKUP($B163,'[1]1718  Exp_Rev Access'!$F$7:$GK$318,$DA$2,FALSE))</f>
        <v>0</v>
      </c>
      <c r="DB163" s="90">
        <f>IF(ISNA(VLOOKUP($B163,'[1]1718  Exp_Rev Access'!$F$7:$GK$318,$DB$2,FALSE)),"",VLOOKUP($B163,'[1]1718  Exp_Rev Access'!$F$7:$GK$318,$DB$2,FALSE))</f>
        <v>346067.51</v>
      </c>
      <c r="DC163" s="90">
        <f>IF(ISNA(VLOOKUP($B163,'[1]1718  Exp_Rev Access'!$F$7:$GK$318,$DC$2,FALSE)),"",VLOOKUP($B163,'[1]1718  Exp_Rev Access'!$F$7:$GK$318,$DC$2,FALSE))</f>
        <v>0</v>
      </c>
      <c r="DD163" s="90">
        <f>IF(ISNA(VLOOKUP($B163,'[1]1718  Exp_Rev Access'!$F$7:$GK$318,$DD$2,FALSE)),"",VLOOKUP($B163,'[1]1718  Exp_Rev Access'!$F$7:$GK$318,$DD$2,FALSE))</f>
        <v>0</v>
      </c>
      <c r="DE163" s="90">
        <f>IF(ISNA(VLOOKUP($B163,'[1]1718  Exp_Rev Access'!$F$7:$GK$318,$DE$2,FALSE)),"",VLOOKUP($B163,'[1]1718  Exp_Rev Access'!$F$7:$GK$318,$DE$2,FALSE))</f>
        <v>0</v>
      </c>
      <c r="DF163" s="90">
        <f>IF(ISNA(VLOOKUP($B163,'[1]1718  Exp_Rev Access'!$F$7:$GK$318,$DF$2,FALSE)),"",VLOOKUP($B163,'[1]1718  Exp_Rev Access'!$F$7:$GK$318,$DF$2,FALSE))</f>
        <v>0</v>
      </c>
      <c r="DG163" s="90">
        <f>IF(ISNA(VLOOKUP($B163,'[1]1718  Exp_Rev Access'!$F$7:$GK$318,$DG$2,FALSE)),"",VLOOKUP($B163,'[1]1718  Exp_Rev Access'!$F$7:$GK$318,$DG$2,FALSE))</f>
        <v>0</v>
      </c>
      <c r="DH163" s="90">
        <f>IF(ISNA(VLOOKUP($B163,'[1]1718  Exp_Rev Access'!$F$7:$GK$318,$DH$2,FALSE)),"",VLOOKUP($B163,'[1]1718  Exp_Rev Access'!$F$7:$GK$318,$DH$2,FALSE))</f>
        <v>0</v>
      </c>
      <c r="DI163" s="90">
        <f>IF(ISNA(VLOOKUP($B163,'[1]1718  Exp_Rev Access'!$F$7:$GK$318,$DI$2,FALSE)),"",VLOOKUP($B163,'[1]1718  Exp_Rev Access'!$F$7:$GK$318,$DI$2,FALSE))</f>
        <v>1797069.75</v>
      </c>
      <c r="DJ163" s="90">
        <f>IF(ISNA(VLOOKUP($B163,'[1]1718  Exp_Rev Access'!$F$7:$GK$318,$DJ$2,FALSE)),"",VLOOKUP($B163,'[1]1718  Exp_Rev Access'!$F$7:$GK$318,$DJ$2,FALSE))</f>
        <v>0</v>
      </c>
      <c r="DK163" s="90">
        <f>IF(ISNA(VLOOKUP($B163,'[1]1718  Exp_Rev Access'!$F$7:$GK$318,$DK$2,FALSE)),"",VLOOKUP($B163,'[1]1718  Exp_Rev Access'!$F$7:$GK$318,$DK$2,FALSE))</f>
        <v>0</v>
      </c>
      <c r="DL163" s="90">
        <f>IF(ISNA(VLOOKUP($B163,'[1]1718  Exp_Rev Access'!$F$7:$GK$318,$DL$2,FALSE)),"",VLOOKUP($B163,'[1]1718  Exp_Rev Access'!$F$7:$GK$318,$DL$2,FALSE))</f>
        <v>0</v>
      </c>
      <c r="DM163" s="90">
        <f>IF(ISNA(VLOOKUP($B163,'[1]1718  Exp_Rev Access'!$F$7:$GK$318,$DM$2,FALSE)),"",VLOOKUP($B163,'[1]1718  Exp_Rev Access'!$F$7:$GK$318,$DM$2,FALSE))</f>
        <v>0</v>
      </c>
      <c r="DN163" s="90">
        <f>IF(ISNA(VLOOKUP($B163,'[1]1718  Exp_Rev Access'!$F$7:$GK$318,$DN$2,FALSE)),"",VLOOKUP($B163,'[1]1718  Exp_Rev Access'!$F$7:$GK$318,$DN$2,FALSE))</f>
        <v>0</v>
      </c>
      <c r="DO163" s="90">
        <f>IF(ISNA(VLOOKUP($B163,'[1]1718  Exp_Rev Access'!$F$7:$GK$318,$DO$2,FALSE)),"",VLOOKUP($B163,'[1]1718  Exp_Rev Access'!$F$7:$GK$318,$DO$2,FALSE))</f>
        <v>0</v>
      </c>
      <c r="DP163" s="90">
        <f>IF(ISNA(VLOOKUP($B163,'[1]1718  Exp_Rev Access'!$F$7:$GK$318,$DP$2,FALSE)),"",VLOOKUP($B163,'[1]1718  Exp_Rev Access'!$F$7:$GK$318,$DP$2,FALSE))</f>
        <v>0</v>
      </c>
      <c r="DQ163" s="90">
        <f>IF(ISNA(VLOOKUP($B163,'[1]1718  Exp_Rev Access'!$F$7:$GK$318,$DQ$2,FALSE)),"",VLOOKUP($B163,'[1]1718  Exp_Rev Access'!$F$7:$GK$318,$DQ$2,FALSE))</f>
        <v>0</v>
      </c>
      <c r="DR163" s="90">
        <f>IF(ISNA(VLOOKUP($B163,'[1]1718  Exp_Rev Access'!$F$7:$GK$318,$DR$2,FALSE)),"",VLOOKUP($B163,'[1]1718  Exp_Rev Access'!$F$7:$GK$318,$DR$2,FALSE))</f>
        <v>0</v>
      </c>
      <c r="DS163" s="90">
        <f>IF(ISNA(VLOOKUP($B163,'[1]1718  Exp_Rev Access'!$F$7:$GK$318,$DS$2,FALSE)),"",VLOOKUP($B163,'[1]1718  Exp_Rev Access'!$F$7:$GK$318,$DS$2,FALSE))</f>
        <v>0</v>
      </c>
      <c r="DT163" s="90">
        <f>IF(ISNA(VLOOKUP($B163,'[1]1718  Exp_Rev Access'!$F$7:$GK$318,$DT$2,FALSE)),"",VLOOKUP($B163,'[1]1718  Exp_Rev Access'!$F$7:$GK$318,$DT$2,FALSE))</f>
        <v>0</v>
      </c>
      <c r="DU163" s="90">
        <f>IF(ISNA(VLOOKUP($B163,'[1]1718  Exp_Rev Access'!$F$7:$GK$318,$DU$2,FALSE)),"",VLOOKUP($B163,'[1]1718  Exp_Rev Access'!$F$7:$GK$318,$DU$2,FALSE))</f>
        <v>0</v>
      </c>
      <c r="DV163" s="90">
        <f>IF(ISNA(VLOOKUP($B163,'[1]1718  Exp_Rev Access'!$F$7:$GK$318,$DV$2,FALSE)),"",VLOOKUP($B163,'[1]1718  Exp_Rev Access'!$F$7:$GK$318,$DV$2,FALSE))</f>
        <v>0</v>
      </c>
      <c r="DW163" s="90">
        <f>IF(ISNA(VLOOKUP($B163,'[1]1718  Exp_Rev Access'!$F$7:$GK$318,$DW$2,FALSE)),"",VLOOKUP($B163,'[1]1718  Exp_Rev Access'!$F$7:$GK$318,$DW$2,FALSE))</f>
        <v>0</v>
      </c>
      <c r="DX163" s="90">
        <f>IF(ISNA(VLOOKUP($B163,'[1]1718  Exp_Rev Access'!$F$7:$GK$318,$DX$2,FALSE)),"",VLOOKUP($B163,'[1]1718  Exp_Rev Access'!$F$7:$GK$318,$DX$2,FALSE))</f>
        <v>0</v>
      </c>
      <c r="DY163" s="90">
        <f>IF(ISNA(VLOOKUP($B163,'[1]1718  Exp_Rev Access'!$F$7:$GK$318,$DY$2,FALSE)),"",VLOOKUP($B163,'[1]1718  Exp_Rev Access'!$F$7:$GK$318,$DY$2,FALSE))</f>
        <v>0</v>
      </c>
      <c r="DZ163" s="90">
        <f>IF(ISNA(VLOOKUP($B163,'[1]1718  Exp_Rev Access'!$F$7:$GK$318,$DZ$2,FALSE)),"",VLOOKUP($B163,'[1]1718  Exp_Rev Access'!$F$7:$GK$318,$DZ$2,FALSE))</f>
        <v>0</v>
      </c>
      <c r="EA163" s="90">
        <f>IF(ISNA(VLOOKUP($B163,'[1]1718  Exp_Rev Access'!$F$7:$GK$318,$EA$2,FALSE)),"",VLOOKUP($B163,'[1]1718  Exp_Rev Access'!$F$7:$GK$318,$EA$2,FALSE))</f>
        <v>0</v>
      </c>
      <c r="EB163" s="90">
        <f>IF(ISNA(VLOOKUP($B163,'[1]1718  Exp_Rev Access'!$F$7:$GK$318,$EB$2,FALSE)),"",VLOOKUP($B163,'[1]1718  Exp_Rev Access'!$F$7:$GK$318,$EB$2,FALSE))</f>
        <v>0</v>
      </c>
      <c r="EC163" s="90">
        <f>IF(ISNA(VLOOKUP($B163,'[1]1718  Exp_Rev Access'!$F$7:$GK$318,$EC$2,FALSE)),"",VLOOKUP($B163,'[1]1718  Exp_Rev Access'!$F$7:$GK$318,$EC$2,FALSE))</f>
        <v>588650.01</v>
      </c>
      <c r="ED163" s="90">
        <f>IF(ISNA(VLOOKUP($B163,'[1]1718  Exp_Rev Access'!$F$7:$GK$318,$ED$2,FALSE)),"",VLOOKUP($B163,'[1]1718  Exp_Rev Access'!$F$7:$GK$318,$ED$2,FALSE))</f>
        <v>0</v>
      </c>
      <c r="EE163" s="90">
        <f>IF(ISNA(VLOOKUP($B163,'[1]1718  Exp_Rev Access'!$F$7:$GK$318,$EE$2,FALSE)),"",VLOOKUP($B163,'[1]1718  Exp_Rev Access'!$F$7:$GK$318,$EE$2,FALSE))</f>
        <v>0</v>
      </c>
      <c r="EF163" s="90">
        <f>IF(ISNA(VLOOKUP($B163,'[1]1718  Exp_Rev Access'!$F$7:$GK$318,$EF$2,FALSE)),"",VLOOKUP($B163,'[1]1718  Exp_Rev Access'!$F$7:$GK$318,$EF$2,FALSE))</f>
        <v>0</v>
      </c>
      <c r="EG163" s="90">
        <f>IF(ISNA(VLOOKUP($B163,'[1]1718  Exp_Rev Access'!$F$7:$GK$318,$EG$2,FALSE)),"",VLOOKUP($B163,'[1]1718  Exp_Rev Access'!$F$7:$GK$318,$EG$2,FALSE))</f>
        <v>58787</v>
      </c>
      <c r="EH163" s="90">
        <f>IF(ISNA(VLOOKUP($B163,'[1]1718  Exp_Rev Access'!$F$7:$GK$318,$EH$2,FALSE)),"",VLOOKUP($B163,'[1]1718  Exp_Rev Access'!$F$7:$GK$318,$EH$2,FALSE))</f>
        <v>0</v>
      </c>
      <c r="EI163" s="90">
        <f>IF(ISNA(VLOOKUP($B163,'[1]1718  Exp_Rev Access'!$F$7:$GK$318,$EI$2,FALSE)),"",VLOOKUP($B163,'[1]1718  Exp_Rev Access'!$F$7:$GK$318,$EI$2,FALSE))</f>
        <v>0</v>
      </c>
      <c r="EJ163" s="90">
        <f>IF(ISNA(VLOOKUP($B163,'[1]1718  Exp_Rev Access'!$F$7:$GK$318,$EJ$2,FALSE)),"",VLOOKUP($B163,'[1]1718  Exp_Rev Access'!$F$7:$GK$318,$EJ$2,FALSE))</f>
        <v>0</v>
      </c>
      <c r="EK163" s="90">
        <f>IF(ISNA(VLOOKUP($B163,'[1]1718  Exp_Rev Access'!$F$7:$GK$318,$EK$2,FALSE)),"",VLOOKUP($B163,'[1]1718  Exp_Rev Access'!$F$7:$GK$318,$EK$2,FALSE))</f>
        <v>0</v>
      </c>
      <c r="EL163" s="90">
        <f>IF(ISNA(VLOOKUP($B163,'[1]1718  Exp_Rev Access'!$F$7:$GK$318,$EL$2,FALSE)),"",VLOOKUP($B163,'[1]1718  Exp_Rev Access'!$F$7:$GK$318,$EL$2,FALSE))</f>
        <v>0</v>
      </c>
      <c r="EM163" s="90">
        <f>IF(ISNA(VLOOKUP($B163,'[1]1718  Exp_Rev Access'!$F$7:$GK$318,$EM$2,FALSE)),"",VLOOKUP($B163,'[1]1718  Exp_Rev Access'!$F$7:$GK$318,$EM$2,FALSE))</f>
        <v>0</v>
      </c>
      <c r="EN163" s="90">
        <f>IF(ISNA(VLOOKUP($B163,'[1]1718  Exp_Rev Access'!$F$7:$GK$318,$EN$2,FALSE)),"",VLOOKUP($B163,'[1]1718  Exp_Rev Access'!$F$7:$GK$318,$EN$2,FALSE))</f>
        <v>0</v>
      </c>
      <c r="EO163" s="90">
        <f>IF(ISNA(VLOOKUP($B163,'[1]1718  Exp_Rev Access'!$F$7:$GK$318,$EO$2,FALSE)),"",VLOOKUP($B163,'[1]1718  Exp_Rev Access'!$F$7:$GK$318,$EO$2,FALSE))</f>
        <v>0</v>
      </c>
      <c r="EP163" s="90">
        <f>IF(ISNA(VLOOKUP($B163,'[1]1718  Exp_Rev Access'!$F$7:$GK$318,$EP$2,FALSE)),"",VLOOKUP($B163,'[1]1718  Exp_Rev Access'!$F$7:$GK$318,$EP$2,FALSE))</f>
        <v>0</v>
      </c>
      <c r="EQ163" s="90">
        <f>IF(ISNA(VLOOKUP($B163,'[1]1718  Exp_Rev Access'!$F$7:$GK$318,$EQ$2,FALSE)),"",VLOOKUP($B163,'[1]1718  Exp_Rev Access'!$F$7:$GK$318,$EQ$2,FALSE))</f>
        <v>0</v>
      </c>
      <c r="ER163" s="90">
        <f>IF(ISNA(VLOOKUP($B163,'[1]1718  Exp_Rev Access'!$F$7:$GK$318,$ER$2,FALSE)),"",VLOOKUP($B163,'[1]1718  Exp_Rev Access'!$F$7:$GK$318,$ER$2,FALSE))</f>
        <v>0</v>
      </c>
      <c r="ES163" s="90">
        <f>IF(ISNA(VLOOKUP($B163,'[1]1718  Exp_Rev Access'!$F$7:$GK$318,$ES$2,FALSE)),"",VLOOKUP($B163,'[1]1718  Exp_Rev Access'!$F$7:$GK$318,$ES$2,FALSE))</f>
        <v>0</v>
      </c>
      <c r="ET163" s="90">
        <f>IF(ISNA(VLOOKUP($B163,'[1]1718  Exp_Rev Access'!$F$7:$GK$318,$ET$2,FALSE)),"",VLOOKUP($B163,'[1]1718  Exp_Rev Access'!$F$7:$GK$318,$ET$2,FALSE))</f>
        <v>0</v>
      </c>
      <c r="EU163" s="90">
        <f>IF(ISNA(VLOOKUP($B163,'[1]1718  Exp_Rev Access'!$F$7:$GK$318,$EU$2,FALSE)),"",VLOOKUP($B163,'[1]1718  Exp_Rev Access'!$F$7:$GK$318,$EU$2,FALSE))</f>
        <v>0</v>
      </c>
      <c r="EV163" s="90">
        <f>IF(ISNA(VLOOKUP($B163,'[1]1718  Exp_Rev Access'!$F$7:$GK$318,$EV$2,FALSE)),"",VLOOKUP($B163,'[1]1718  Exp_Rev Access'!$F$7:$GK$318,$EV$2,FALSE))</f>
        <v>69941.23</v>
      </c>
      <c r="EW163" s="90">
        <f>IF(ISNA(VLOOKUP($B163,'[1]1718  Exp_Rev Access'!$F$7:$GK$318,$EW$2,FALSE)),"",VLOOKUP($B163,'[1]1718  Exp_Rev Access'!$F$7:$GK$318,$EW$2,FALSE))</f>
        <v>0</v>
      </c>
      <c r="EX163" s="90">
        <f>IF(ISNA(VLOOKUP($B163,'[1]1718  Exp_Rev Access'!$F$7:$GK$318,$EX$2,FALSE)),"",VLOOKUP($B163,'[1]1718  Exp_Rev Access'!$F$7:$GK$318,$EX$2,FALSE))</f>
        <v>0</v>
      </c>
      <c r="EY163" s="90">
        <f>IF(ISNA(VLOOKUP($B163,'[1]1718  Exp_Rev Access'!$F$7:$GK$318,$EY$2,FALSE)),"",VLOOKUP($B163,'[1]1718  Exp_Rev Access'!$F$7:$GK$318,$EY$2,FALSE))</f>
        <v>0</v>
      </c>
      <c r="EZ163" s="90">
        <f>IF(ISNA(VLOOKUP($B163,'[1]1718  Exp_Rev Access'!$F$7:$GK$318,$EZ$2,FALSE)),"",VLOOKUP($B163,'[1]1718  Exp_Rev Access'!$F$7:$GK$318,$EZ$2,FALSE))</f>
        <v>0</v>
      </c>
      <c r="FA163" s="90">
        <f>IF(ISNA(VLOOKUP($B163,'[1]1718  Exp_Rev Access'!$F$7:$GK$318,$FA$2,FALSE)),"",VLOOKUP($B163,'[1]1718  Exp_Rev Access'!$F$7:$GK$318,$FA$2,FALSE))</f>
        <v>0</v>
      </c>
      <c r="FB163" s="90">
        <f>IF(ISNA(VLOOKUP($B163,'[1]1718  Exp_Rev Access'!$F$7:$GK$318,$FB$2,FALSE)),"",VLOOKUP($B163,'[1]1718  Exp_Rev Access'!$F$7:$GK$318,$FB$2,FALSE))</f>
        <v>0</v>
      </c>
      <c r="FC163" s="90">
        <f>IF(ISNA(VLOOKUP($B163,'[1]1718  Exp_Rev Access'!$F$7:$GK$318,$FC$2,FALSE)),"",VLOOKUP($B163,'[1]1718  Exp_Rev Access'!$F$7:$GK$318,$FC$2,FALSE))</f>
        <v>0</v>
      </c>
      <c r="FD163" s="90">
        <f>IF(ISNA(VLOOKUP($B163,'[1]1718  Exp_Rev Access'!$F$7:$GK$318,$FD$2,FALSE)),"",VLOOKUP($B163,'[1]1718  Exp_Rev Access'!$F$7:$GK$318,$FD$2,FALSE))</f>
        <v>0</v>
      </c>
      <c r="FE163" s="90">
        <f>IF(ISNA(VLOOKUP($B163,'[1]1718  Exp_Rev Access'!$F$7:$GK$318,$FE$2,FALSE)),"",VLOOKUP($B163,'[1]1718  Exp_Rev Access'!$F$7:$GK$318,$FE$2,FALSE))</f>
        <v>0</v>
      </c>
      <c r="FF163" s="90">
        <f>IF(ISNA(VLOOKUP($B163,'[1]1718  Exp_Rev Access'!$F$7:$GK$318,$FF$2,FALSE)),"",VLOOKUP($B163,'[1]1718  Exp_Rev Access'!$F$7:$GK$318,$FF$2,FALSE))</f>
        <v>0</v>
      </c>
      <c r="FG163" s="90">
        <f>IF(ISNA(VLOOKUP($B163,'[1]1718  Exp_Rev Access'!$F$7:$GK$318,$FG$2,FALSE)),"",VLOOKUP($B163,'[1]1718  Exp_Rev Access'!$F$7:$GK$318,$FG$2,FALSE))</f>
        <v>0</v>
      </c>
      <c r="FH163" s="90">
        <f>IF(ISNA(VLOOKUP($B163,'[1]1718  Exp_Rev Access'!$F$7:$GK$318,$FH$2,FALSE)),"",VLOOKUP($B163,'[1]1718  Exp_Rev Access'!$F$7:$GK$318,$FH$2,FALSE))</f>
        <v>0</v>
      </c>
      <c r="FI163" s="90">
        <f>IF(ISNA(VLOOKUP($B163,'[1]1718  Exp_Rev Access'!$F$7:$GK$318,$FI$2,FALSE)),"",VLOOKUP($B163,'[1]1718  Exp_Rev Access'!$F$7:$GK$318,$FI$2,FALSE))</f>
        <v>0</v>
      </c>
      <c r="FJ163" s="90">
        <f>IF(ISNA(VLOOKUP($B163,'[1]1718  Exp_Rev Access'!$F$7:$GK$318,$FJ$2,FALSE)),"",VLOOKUP($B163,'[1]1718  Exp_Rev Access'!$F$7:$GK$318,$FJ$2,FALSE))</f>
        <v>0</v>
      </c>
      <c r="FK163" s="90">
        <f>IF(ISNA(VLOOKUP($B163,'[1]1718  Exp_Rev Access'!$F$7:$GK$318,$FK$2,FALSE)),"",VLOOKUP($B163,'[1]1718  Exp_Rev Access'!$F$7:$GK$318,$FK$2,FALSE))</f>
        <v>0</v>
      </c>
      <c r="FL163" s="90">
        <f>IF(ISNA(VLOOKUP($B163,'[1]1718  Exp_Rev Access'!$F$7:$GK$318,$FL$2,FALSE)),"",VLOOKUP($B163,'[1]1718  Exp_Rev Access'!$F$7:$GK$318,$FL$2,FALSE))</f>
        <v>0</v>
      </c>
      <c r="FM163" s="90">
        <f>IF(ISNA(VLOOKUP($B163,'[1]1718  Exp_Rev Access'!$F$7:$GK$318,$FM$2,FALSE)),"",VLOOKUP($B163,'[1]1718  Exp_Rev Access'!$F$7:$GK$318,$FM$2,FALSE))</f>
        <v>0</v>
      </c>
      <c r="FN163" s="90">
        <f>IF(ISNA(VLOOKUP($B163,'[1]1718  Exp_Rev Access'!$F$7:$GK$318,$FN$2,FALSE)),"",VLOOKUP($B163,'[1]1718  Exp_Rev Access'!$F$7:$GK$318,$FN$2,FALSE))</f>
        <v>0</v>
      </c>
      <c r="FO163" s="90">
        <f>IF(ISNA(VLOOKUP($B163,'[1]1718  Exp_Rev Access'!$F$7:$GK$318,$FO$2,FALSE)),"",VLOOKUP($B163,'[1]1718  Exp_Rev Access'!$F$7:$GK$318,$FO$2,FALSE))</f>
        <v>0</v>
      </c>
      <c r="FP163" s="90">
        <f>IF(ISNA(VLOOKUP($B163,'[1]1718  Exp_Rev Access'!$F$7:$GK$318,$FP$2,FALSE)),"",VLOOKUP($B163,'[1]1718  Exp_Rev Access'!$F$7:$GK$318,$FP$2,FALSE))</f>
        <v>0</v>
      </c>
      <c r="FQ163" s="90">
        <f>IF(ISNA(VLOOKUP($B163,'[1]1718  Exp_Rev Access'!$F$7:$GK$318,$FQ$2,FALSE)),"",VLOOKUP($B163,'[1]1718  Exp_Rev Access'!$F$7:$GK$318,$FQ$2,FALSE))</f>
        <v>0</v>
      </c>
      <c r="FR163" s="90">
        <f>IF(ISNA(VLOOKUP($B163,'[1]1718  Exp_Rev Access'!$F$7:$GK$318,$FR$2,FALSE)),"",VLOOKUP($B163,'[1]1718  Exp_Rev Access'!$F$7:$GK$318,$FR$2,FALSE))</f>
        <v>521466.8</v>
      </c>
      <c r="FS163" s="56">
        <f t="shared" si="481"/>
        <v>11942625.350000001</v>
      </c>
      <c r="FT163" s="92">
        <f t="shared" si="482"/>
        <v>3.4070145458817792E-2</v>
      </c>
      <c r="FU163" s="94">
        <f t="shared" si="483"/>
        <v>393.95583419622807</v>
      </c>
      <c r="FV163" s="95">
        <f>IF(ISNA(VLOOKUP($B163,'[1]1718  Exp_Rev Access'!$F$7:$GK$318,$FV$2,FALSE)),"",VLOOKUP($B163,'[1]1718  Exp_Rev Access'!$F$7:$GK$318,$FV$2,FALSE))</f>
        <v>8340</v>
      </c>
      <c r="FW163" s="95">
        <f>IF(ISNA(VLOOKUP($B163,'[1]1718  Exp_Rev Access'!$F$7:$GK$318,$FW$2,FALSE)),"",VLOOKUP($B163,'[1]1718  Exp_Rev Access'!$F$7:$GK$318,$FW$2,FALSE))</f>
        <v>0</v>
      </c>
      <c r="FX163" s="95">
        <f>IF(ISNA(VLOOKUP($B163,'[1]1718  Exp_Rev Access'!$F$7:$GK$318,$FX$2,FALSE)),"",VLOOKUP($B163,'[1]1718  Exp_Rev Access'!$F$7:$GK$318,$FX$2,FALSE))</f>
        <v>0</v>
      </c>
      <c r="FY163" s="95">
        <f>IF(ISNA(VLOOKUP($B163,'[1]1718  Exp_Rev Access'!$F$7:$GK$318,$FY$2,FALSE)),"",VLOOKUP($B163,'[1]1718  Exp_Rev Access'!$F$7:$GK$318,$FY$2,FALSE))</f>
        <v>0</v>
      </c>
      <c r="FZ163" s="95">
        <f>IF(ISNA(VLOOKUP($B163,'[1]1718  Exp_Rev Access'!$F$7:$GK$318,$FZ$2,FALSE)),"",VLOOKUP($B163,'[1]1718  Exp_Rev Access'!$F$7:$GK$318,$FZ$2,FALSE))</f>
        <v>0</v>
      </c>
      <c r="GA163" s="95">
        <f>IF(ISNA(VLOOKUP($B163,'[1]1718  Exp_Rev Access'!$F$7:$GK$318,$GA$2,FALSE)),"",VLOOKUP($B163,'[1]1718  Exp_Rev Access'!$F$7:$GK$318,$GA$2,FALSE))</f>
        <v>0</v>
      </c>
      <c r="GB163" s="95">
        <f>IF(ISNA(VLOOKUP($B163,'[1]1718  Exp_Rev Access'!$F$7:$GK$318,$GB$2,FALSE)),"",VLOOKUP($B163,'[1]1718  Exp_Rev Access'!$F$7:$GK$318,$GB$2,FALSE))</f>
        <v>0</v>
      </c>
      <c r="GC163" s="95">
        <f>IF(ISNA(VLOOKUP($B163,'[1]1718  Exp_Rev Access'!$F$7:$GK$318,$GC$2,FALSE)),"",VLOOKUP($B163,'[1]1718  Exp_Rev Access'!$F$7:$GK$318,$GC$2,FALSE))</f>
        <v>0</v>
      </c>
      <c r="GD163" s="95">
        <f>IF(ISNA(VLOOKUP($B163,'[1]1718  Exp_Rev Access'!$F$7:$GK$318,$GD$2,FALSE)),"",VLOOKUP($B163,'[1]1718  Exp_Rev Access'!$F$7:$GK$318,$GD$2,FALSE))</f>
        <v>0</v>
      </c>
      <c r="GE163" s="95">
        <f>IF(ISNA(VLOOKUP($B163,'[1]1718  Exp_Rev Access'!$F$7:$GK$318,$GE$2,FALSE)),"",VLOOKUP($B163,'[1]1718  Exp_Rev Access'!$F$7:$GK$318,$GE$2,FALSE))</f>
        <v>0</v>
      </c>
      <c r="GF163" s="95">
        <f>IF(ISNA(VLOOKUP($B163,'[1]1718  Exp_Rev Access'!$F$7:$GK$318,$GF$2,FALSE)),"",VLOOKUP($B163,'[1]1718  Exp_Rev Access'!$F$7:$GK$318,$GF$2,FALSE))</f>
        <v>124354.02</v>
      </c>
      <c r="GG163" s="95">
        <f>IF(ISNA(VLOOKUP($B163,'[1]1718  Exp_Rev Access'!$F$7:$GK$318,$GG$2,FALSE)),"",VLOOKUP($B163,'[1]1718  Exp_Rev Access'!$F$7:$GK$318,$GG$2,FALSE))</f>
        <v>0</v>
      </c>
      <c r="GH163" s="95">
        <f>IF(ISNA(VLOOKUP($B163,'[1]1718  Exp_Rev Access'!$F$7:$GK$318,$GH$2,FALSE)),"",VLOOKUP($B163,'[1]1718  Exp_Rev Access'!$F$7:$GK$318,$GH$2,FALSE))</f>
        <v>0</v>
      </c>
      <c r="GI163" s="95">
        <f>IF(ISNA(VLOOKUP($B163,'[1]1718  Exp_Rev Access'!$F$7:$GK$318,$GI$2,FALSE)),"",VLOOKUP($B163,'[1]1718  Exp_Rev Access'!$F$7:$GK$318,$GI$2,FALSE))</f>
        <v>0</v>
      </c>
      <c r="GJ163" s="95">
        <f>IF(ISNA(VLOOKUP($B163,'[1]1718  Exp_Rev Access'!$F$7:$GK$318,$GJ$2,FALSE)),"",VLOOKUP($B163,'[1]1718  Exp_Rev Access'!$F$7:$GK$318,$GJ$2,FALSE))</f>
        <v>0</v>
      </c>
      <c r="GK163" s="95">
        <f>IF(ISNA(VLOOKUP($B163,'[1]1718  Exp_Rev Access'!$F$7:$GK$318,$GK$2,FALSE)),"",VLOOKUP($B163,'[1]1718  Exp_Rev Access'!$F$7:$GK$318,$GK$2,FALSE))</f>
        <v>0</v>
      </c>
      <c r="GL163" s="95">
        <f>IF(ISNA(VLOOKUP($B163,'[1]1718  Exp_Rev Access'!$F$7:$GK$318,$GL$2,FALSE)),"",VLOOKUP($B163,'[1]1718  Exp_Rev Access'!$F$7:$GK$318,$GL$2,FALSE))</f>
        <v>0</v>
      </c>
      <c r="GM163" s="95">
        <f>IF(ISNA(VLOOKUP($B163,'[1]1718  Exp_Rev Access'!$F$7:$GK$318,$GM$2,FALSE)),"",VLOOKUP($B163,'[1]1718  Exp_Rev Access'!$F$7:$GK$318,$GM$2,FALSE))</f>
        <v>0</v>
      </c>
      <c r="GN163" s="95">
        <f>IF(ISNA(VLOOKUP($B163,'[1]1718  Exp_Rev Access'!$F$7:$GK$318,$GN$2,FALSE)),"",VLOOKUP($B163,'[1]1718  Exp_Rev Access'!$F$7:$GK$318,$GN$2,FALSE))</f>
        <v>0</v>
      </c>
      <c r="GO163" s="95">
        <f>IF(ISNA(VLOOKUP($B163,'[1]1718  Exp_Rev Access'!$F$7:$GK$318,$GO$2,FALSE)),"",VLOOKUP($B163,'[1]1718  Exp_Rev Access'!$F$7:$GK$318,$GO$2,FALSE))</f>
        <v>0</v>
      </c>
      <c r="GP163" s="95">
        <f>IF(ISNA(VLOOKUP($B163,'[1]1718  Exp_Rev Access'!$F$7:$GK$318,$GP$2,FALSE)),"",VLOOKUP($B163,'[1]1718  Exp_Rev Access'!$F$7:$GK$318,$GP$2,FALSE))</f>
        <v>0</v>
      </c>
      <c r="GQ163" s="95">
        <f>IF(ISNA(VLOOKUP($B163,'[1]1718  Exp_Rev Access'!$F$7:$GK$318,$GQ$2,FALSE)),"",VLOOKUP($B163,'[1]1718  Exp_Rev Access'!$F$7:$GK$318,$GQ$2,FALSE))</f>
        <v>9262.93</v>
      </c>
      <c r="GR163" s="95">
        <f>IF(ISNA(VLOOKUP($B163,'[1]1718  Exp_Rev Access'!$F$7:$GK$318,$GR$2,FALSE)),"",VLOOKUP($B163,'[1]1718  Exp_Rev Access'!$F$7:$GK$318,$GR$2,FALSE))</f>
        <v>321257.09000000003</v>
      </c>
      <c r="GS163" s="95">
        <f>IF(ISNA(VLOOKUP($B163,'[1]1718  Exp_Rev Access'!$F$7:$GK$318,$GS$2,FALSE)),"",VLOOKUP($B163,'[1]1718  Exp_Rev Access'!$F$7:$GK$318,$GS$2,FALSE))</f>
        <v>0</v>
      </c>
      <c r="GT163" s="95">
        <f>IF(ISNA(VLOOKUP($B163,'[1]1718  Exp_Rev Access'!$F$7:$GK$318,$GT$2,FALSE)),"",VLOOKUP($B163,'[1]1718  Exp_Rev Access'!$F$7:$GK$318,$GT$2,FALSE))</f>
        <v>8809505.4600000009</v>
      </c>
      <c r="GU163" s="56">
        <f t="shared" si="484"/>
        <v>9272719.5</v>
      </c>
      <c r="GV163" s="92">
        <f t="shared" si="485"/>
        <v>2.6453388003485862E-2</v>
      </c>
      <c r="GW163" s="96">
        <f t="shared" si="486"/>
        <v>305.88265467861555</v>
      </c>
    </row>
    <row r="164" spans="1:222" x14ac:dyDescent="0.3">
      <c r="A164" s="98"/>
      <c r="B164" s="109" t="s">
        <v>406</v>
      </c>
      <c r="C164" s="110" t="s">
        <v>407</v>
      </c>
      <c r="D164" s="75">
        <f>IF(ISNA(VLOOKUP($B164,'[1]1718 enrollment_Rev_Exp by size'!$A$7:H501,3,FALSE)),"",VLOOKUP($B164,'[1]1718 enrollment_Rev_Exp by size'!$A$7:$G$350,3,FALSE))</f>
        <v>27752.68</v>
      </c>
      <c r="E164" s="76">
        <f>IF(ISNA(VLOOKUP($B164,'[1]1718 enrollment_Rev_Exp by size'!$A$7:I501,5,FALSE)),"",VLOOKUP($B164,'[1]1718 enrollment_Rev_Exp by size'!$A$7:$G$350,5,FALSE))</f>
        <v>347808225.81</v>
      </c>
      <c r="F164" s="70">
        <f t="shared" si="468"/>
        <v>347808225.81</v>
      </c>
      <c r="G164" s="70">
        <f t="shared" si="469"/>
        <v>0</v>
      </c>
      <c r="H164" s="90">
        <f>IF(ISNA(VLOOKUP($B164,'[1]1718  Exp_Rev Access'!$F$7:$GK$318,3,FALSE)),"",VLOOKUP($B164,'[1]1718  Exp_Rev Access'!$F$7:$GK$318,3,FALSE))</f>
        <v>69067129.670000002</v>
      </c>
      <c r="I164" s="90">
        <f>IF(ISNA(VLOOKUP($B164,'[1]1718  Exp_Rev Access'!$F$7:$GK$318,4,FALSE)),"",VLOOKUP($B164,'[1]1718  Exp_Rev Access'!$F$7:$GK$318,4,FALSE))</f>
        <v>436</v>
      </c>
      <c r="J164" s="90">
        <f>IF(ISNA(VLOOKUP($B164,'[1]1718  Exp_Rev Access'!$F$7:$GK$318,5,FALSE)),"",VLOOKUP($B164,'[1]1718  Exp_Rev Access'!$F$7:$GK$318,5,FALSE))</f>
        <v>0</v>
      </c>
      <c r="K164" s="90">
        <f>IF(ISNA(VLOOKUP($B164,'[1]1718  Exp_Rev Access'!$F$7:$GK$318,6,FALSE)),"-",VLOOKUP($B164,'[1]1718  Exp_Rev Access'!$F$7:$GK$318,6,FALSE))</f>
        <v>1206.26</v>
      </c>
      <c r="L164" s="90">
        <f>IF(ISNA(VLOOKUP($B164,'[1]1718  Exp_Rev Access'!$F$7:$GK$318,7,FALSE)),"",VLOOKUP($B164,'[1]1718  Exp_Rev Access'!$F$7:$GK$318,7,FALSE))</f>
        <v>0</v>
      </c>
      <c r="M164" s="90">
        <f>IF(ISNA(VLOOKUP($B164,'[1]1718  Exp_Rev Access'!$F$7:$GK$318,8,FALSE)),"",VLOOKUP($B164,'[1]1718  Exp_Rev Access'!$F$7:$GK$318,8,FALSE))</f>
        <v>0</v>
      </c>
      <c r="N164" s="56">
        <f t="shared" si="470"/>
        <v>69068771.930000007</v>
      </c>
      <c r="O164" s="91">
        <f t="shared" si="471"/>
        <v>0.19858291668964367</v>
      </c>
      <c r="P164" s="56">
        <f t="shared" si="472"/>
        <v>2488.7244017514709</v>
      </c>
      <c r="Q164" s="90">
        <f>IF(ISNA(VLOOKUP($B164,'[1]1718  Exp_Rev Access'!$F$7:$GK$318,10,FALSE)),"",VLOOKUP($B164,'[1]1718  Exp_Rev Access'!$F$7:$GK$318,10,FALSE))</f>
        <v>233030.59</v>
      </c>
      <c r="R164" s="90">
        <f>IF(ISNA(VLOOKUP($B164,'[1]1718  Exp_Rev Access'!$F$7:$GK$318,11,FALSE)),"",VLOOKUP($B164,'[1]1718  Exp_Rev Access'!$F$7:$GK$318,11,FALSE))</f>
        <v>0</v>
      </c>
      <c r="S164" s="90">
        <f>IF(ISNA(VLOOKUP($B164,'[1]1718  Exp_Rev Access'!$F$7:$GK$318,12,FALSE)),"",VLOOKUP($B164,'[1]1718  Exp_Rev Access'!$F$7:$GK$318,12,FALSE))</f>
        <v>0</v>
      </c>
      <c r="T164" s="90">
        <f>IF(ISNA(VLOOKUP($B164,'[1]1718  Exp_Rev Access'!$F$7:$GK$318,13,FALSE)),"",VLOOKUP($B164,'[1]1718  Exp_Rev Access'!$F$7:$GK$318,13,FALSE))</f>
        <v>0</v>
      </c>
      <c r="U164" s="90">
        <f>IF(ISNA(VLOOKUP($B164,'[1]1718  Exp_Rev Access'!$F$7:$GK$318,14,FALSE)),"",VLOOKUP($B164,'[1]1718  Exp_Rev Access'!$F$7:$GK$318,14,FALSE))</f>
        <v>0</v>
      </c>
      <c r="V164" s="90">
        <f>IF(ISNA(VLOOKUP($B164,'[1]1718  Exp_Rev Access'!$F$7:$GK$318,15,FALSE)),"",VLOOKUP($B164,'[1]1718  Exp_Rev Access'!$F$7:$GK$318,15,FALSE))</f>
        <v>0</v>
      </c>
      <c r="W164" s="90">
        <f>IF(ISNA(VLOOKUP($B164,'[1]1718  Exp_Rev Access'!$F$7:$GK$318,16,FALSE)),"",VLOOKUP($B164,'[1]1718  Exp_Rev Access'!$F$7:$GK$318,16,FALSE))</f>
        <v>1115</v>
      </c>
      <c r="X164" s="90">
        <f>IF(ISNA(VLOOKUP($B164,'[1]1718  Exp_Rev Access'!$F$7:$GK$318,17,FALSE)),"",VLOOKUP($B164,'[1]1718  Exp_Rev Access'!$F$7:$GK$318,17,FALSE))</f>
        <v>136839</v>
      </c>
      <c r="Y164" s="90">
        <f>IF(ISNA(VLOOKUP($B164,'[1]1718  Exp_Rev Access'!$F$7:$GK$318,18,FALSE)),"",VLOOKUP($B164,'[1]1718  Exp_Rev Access'!$F$7:$GK$318,18,FALSE))</f>
        <v>327169.39</v>
      </c>
      <c r="Z164" s="90">
        <f>IF(ISNA(VLOOKUP($B164,'[1]1718  Exp_Rev Access'!$F$7:$GK$318,19,FALSE)),"",VLOOKUP($B164,'[1]1718  Exp_Rev Access'!$F$7:$GK$318,19,FALSE))</f>
        <v>133333.04999999999</v>
      </c>
      <c r="AA164" s="90">
        <f>IF(ISNA(VLOOKUP($B164,'[1]1718  Exp_Rev Access'!$F$7:$GK$318,20,FALSE)),"",VLOOKUP($B164,'[1]1718  Exp_Rev Access'!$F$7:$GK$318,20,FALSE))</f>
        <v>0</v>
      </c>
      <c r="AB164" s="90">
        <f>IF(ISNA(VLOOKUP($B164,'[1]1718  Exp_Rev Access'!$F$7:$GK$318,21,FALSE)),"",VLOOKUP($B164,'[1]1718  Exp_Rev Access'!$F$7:$GK$318,21,FALSE))</f>
        <v>0</v>
      </c>
      <c r="AC164" s="90">
        <f>IF(ISNA(VLOOKUP($B164,'[1]1718  Exp_Rev Access'!$F$7:$GK$318,22,FALSE)),"",VLOOKUP($B164,'[1]1718  Exp_Rev Access'!$F$7:$GK$318,22,FALSE))</f>
        <v>91920.95</v>
      </c>
      <c r="AD164" s="90">
        <f>IF(ISNA(VLOOKUP($B164,'[1]1718  Exp_Rev Access'!$F$7:$GK$318,23,FALSE)),"",VLOOKUP($B164,'[1]1718  Exp_Rev Access'!$F$7:$GK$318,23,FALSE))</f>
        <v>2731338.21</v>
      </c>
      <c r="AE164" s="90">
        <f>IF(ISNA(VLOOKUP($B164,'[1]1718  Exp_Rev Access'!$F$7:$GK$318,24,FALSE)),"",VLOOKUP($B164,'[1]1718  Exp_Rev Access'!$F$7:$GK$318,24,FALSE))</f>
        <v>160617.56</v>
      </c>
      <c r="AF164" s="90">
        <f>IF(ISNA(VLOOKUP($B164,'[1]1718  Exp_Rev Access'!$F$7:$GK$318,25,FALSE)),"",VLOOKUP($B164,'[1]1718  Exp_Rev Access'!$F$7:$GK$318,25,FALSE))</f>
        <v>0</v>
      </c>
      <c r="AG164" s="90">
        <f>IF(ISNA(VLOOKUP($B164,'[1]1718  Exp_Rev Access'!$F$7:$GK$318,26,FALSE)),"",VLOOKUP($B164,'[1]1718  Exp_Rev Access'!$F$7:$GK$318,26,FALSE))</f>
        <v>205611.42</v>
      </c>
      <c r="AH164" s="90">
        <f>IF(ISNA(VLOOKUP($B164,'[1]1718  Exp_Rev Access'!$F$7:$GK$318,27,FALSE)),"",VLOOKUP($B164,'[1]1718  Exp_Rev Access'!$F$7:$GK$318,27,FALSE))</f>
        <v>34046.870000000003</v>
      </c>
      <c r="AI164" s="90">
        <f>IF(ISNA(VLOOKUP($B164,'[1]1718  Exp_Rev Access'!$F$7:$GK$318,28,FALSE)),"",VLOOKUP($B164,'[1]1718  Exp_Rev Access'!$F$7:$GK$318,28,FALSE))</f>
        <v>634269.52</v>
      </c>
      <c r="AJ164" s="90">
        <f>IF(ISNA(VLOOKUP($B164,'[1]1718  Exp_Rev Access'!$F$7:$GK$318,29,FALSE)),"",VLOOKUP($B164,'[1]1718  Exp_Rev Access'!$F$7:$GK$318,29,FALSE))</f>
        <v>122239.09</v>
      </c>
      <c r="AK164" s="90">
        <f>IF(ISNA(VLOOKUP($B164,'[1]1718  Exp_Rev Access'!$F$7:$GK$318,30,FALSE)),"",VLOOKUP($B164,'[1]1718  Exp_Rev Access'!$F$7:$GK$318,30,FALSE))</f>
        <v>528593.68999999994</v>
      </c>
      <c r="AL164" s="90">
        <f>IF(ISNA(VLOOKUP($B164,'[1]1718  Exp_Rev Access'!$F$7:$GK$318,31,FALSE)),"",VLOOKUP($B164,'[1]1718  Exp_Rev Access'!$F$7:$GK$318,31,FALSE))</f>
        <v>320442.68</v>
      </c>
      <c r="AM164" s="56">
        <f t="shared" si="473"/>
        <v>5660567.0199999996</v>
      </c>
      <c r="AN164" s="92">
        <f t="shared" si="474"/>
        <v>1.6274965914958674E-2</v>
      </c>
      <c r="AO164" s="71">
        <f t="shared" si="475"/>
        <v>203.96469890475441</v>
      </c>
      <c r="AP164" s="90">
        <f>IF(ISNA(VLOOKUP($B164,'[1]1718  Exp_Rev Access'!$F$7:$GK$318,33,FALSE)),"",VLOOKUP($B164,'[1]1718  Exp_Rev Access'!$F$7:$GK$318,33,FALSE))</f>
        <v>182609706.74000001</v>
      </c>
      <c r="AQ164" s="90">
        <f>IF(ISNA(VLOOKUP($B164,'[1]1718  Exp_Rev Access'!$F$7:$GK$318,34,FALSE)),"",VLOOKUP($B164,'[1]1718  Exp_Rev Access'!$F$7:$GK$318,34,FALSE))</f>
        <v>4888285.43</v>
      </c>
      <c r="AR164" s="90">
        <f>IF(ISNA(VLOOKUP($B164,'[1]1718  Exp_Rev Access'!$F$7:$GK$318,35,FALSE)),"",VLOOKUP($B164,'[1]1718  Exp_Rev Access'!$F$7:$GK$318,35,FALSE))</f>
        <v>6563209.96</v>
      </c>
      <c r="AS164" s="90">
        <f>IF(ISNA(VLOOKUP($B164,'[1]1718  Exp_Rev Access'!$F$7:$GK$318,36,FALSE)),"",VLOOKUP($B164,'[1]1718  Exp_Rev Access'!$F$7:$GK$318,36,FALSE))</f>
        <v>0</v>
      </c>
      <c r="AT164" s="90">
        <f>IF(ISNA(VLOOKUP($B164,'[1]1718  Exp_Rev Access'!$F$7:$GK$318,37,FALSE)),"",VLOOKUP($B164,'[1]1718  Exp_Rev Access'!$F$7:$GK$318,37,FALSE))</f>
        <v>0</v>
      </c>
      <c r="AU164" s="56">
        <f t="shared" si="476"/>
        <v>194061202.13000003</v>
      </c>
      <c r="AV164" s="93">
        <f t="shared" si="477"/>
        <v>0.55795460753711845</v>
      </c>
      <c r="AW164" s="56">
        <f t="shared" si="478"/>
        <v>6992.5211593979402</v>
      </c>
      <c r="AX164" s="90">
        <f>IF(ISNA(VLOOKUP($B164,'[1]1718  Exp_Rev Access'!$F$7:$GK$318,39,FALSE)),"",VLOOKUP($B164,'[1]1718  Exp_Rev Access'!$F$7:$GK$318,39,FALSE))</f>
        <v>4811.3</v>
      </c>
      <c r="AY164" s="90">
        <f>IF(ISNA(VLOOKUP($B164,'[1]1718  Exp_Rev Access'!$F$7:$GK$318,40,FALSE)),"",VLOOKUP($B164,'[1]1718  Exp_Rev Access'!$F$7:$GK$318,40,FALSE))</f>
        <v>20037672.039999999</v>
      </c>
      <c r="AZ164" s="90">
        <f>IF(ISNA(VLOOKUP($B164,'[1]1718  Exp_Rev Access'!$F$7:$GK$318,41,FALSE)),"",VLOOKUP($B164,'[1]1718  Exp_Rev Access'!$F$7:$GK$318,41,FALSE))</f>
        <v>1528994.27</v>
      </c>
      <c r="BA164" s="90">
        <f>IF(ISNA(VLOOKUP($B164,'[1]1718  Exp_Rev Access'!$F$7:$GK$318,42,FALSE)),"",VLOOKUP($B164,'[1]1718  Exp_Rev Access'!$F$7:$GK$318,42,FALSE))</f>
        <v>0</v>
      </c>
      <c r="BB164" s="90">
        <f>IF(ISNA(VLOOKUP($B164,'[1]1718  Exp_Rev Access'!$F$7:$GK$318,43,FALSE)),"",VLOOKUP($B164,'[1]1718  Exp_Rev Access'!$F$7:$GK$318,43,FALSE))</f>
        <v>0</v>
      </c>
      <c r="BC164" s="90">
        <f>IF(ISNA(VLOOKUP($B164,'[1]1718  Exp_Rev Access'!$F$7:$GK$318,44,FALSE)),"",VLOOKUP($B164,'[1]1718  Exp_Rev Access'!$F$7:$GK$318,44,FALSE))</f>
        <v>9415832.5299999993</v>
      </c>
      <c r="BD164" s="90">
        <f>IF(ISNA(VLOOKUP($B164,'[1]1718  Exp_Rev Access'!$F$7:$GK$318,45,FALSE)),"",VLOOKUP($B164,'[1]1718  Exp_Rev Access'!$F$7:$GK$318,45,FALSE))</f>
        <v>0</v>
      </c>
      <c r="BE164" s="90">
        <f>IF(ISNA(VLOOKUP($B164,'[1]1718  Exp_Rev Access'!$F$7:$GK$318,46,FALSE)),"",VLOOKUP($B164,'[1]1718  Exp_Rev Access'!$F$7:$GK$318,46,FALSE))</f>
        <v>2179509.7799999998</v>
      </c>
      <c r="BF164" s="90">
        <f>IF(ISNA(VLOOKUP($B164,'[1]1718  Exp_Rev Access'!$F$7:$GK$318,47,FALSE)),"",VLOOKUP($B164,'[1]1718  Exp_Rev Access'!$F$7:$GK$318,47,FALSE))</f>
        <v>93541.64</v>
      </c>
      <c r="BG164" s="90">
        <f>IF(ISNA(VLOOKUP($B164,'[1]1718  Exp_Rev Access'!$F$7:$GK$318,48,FALSE)),"",VLOOKUP($B164,'[1]1718  Exp_Rev Access'!$F$7:$GK$318,48,FALSE))</f>
        <v>6925417.1399999997</v>
      </c>
      <c r="BH164" s="90">
        <f>IF(ISNA(VLOOKUP($B164,'[1]1718  Exp_Rev Access'!$F$7:$GK$318,49,FALSE)),"",VLOOKUP($B164,'[1]1718  Exp_Rev Access'!$F$7:$GK$318,49,FALSE))</f>
        <v>603474.16</v>
      </c>
      <c r="BI164" s="90">
        <f>IF(ISNA(VLOOKUP($B164,'[1]1718  Exp_Rev Access'!$F$7:$GK$318,50,FALSE)),"",VLOOKUP($B164,'[1]1718  Exp_Rev Access'!$F$7:$GK$318,50,FALSE))</f>
        <v>0</v>
      </c>
      <c r="BJ164" s="90">
        <f>IF(ISNA(VLOOKUP($B164,'[1]1718  Exp_Rev Access'!$F$7:$GK$318,51,FALSE)),"",VLOOKUP($B164,'[1]1718  Exp_Rev Access'!$F$7:$GK$318,51,FALSE))</f>
        <v>174566.3</v>
      </c>
      <c r="BK164" s="90">
        <f>IF(ISNA(VLOOKUP($B164,'[1]1718  Exp_Rev Access'!$F$7:$GK$318,52,FALSE)),"",VLOOKUP($B164,'[1]1718  Exp_Rev Access'!$F$7:$GK$318,52,FALSE))</f>
        <v>11282279.65</v>
      </c>
      <c r="BL164" s="90">
        <f>IF(ISNA(VLOOKUP($B164,'[1]1718  Exp_Rev Access'!$F$7:$GK$318,53,FALSE)),"",VLOOKUP($B164,'[1]1718  Exp_Rev Access'!$F$7:$GK$318,53,FALSE))</f>
        <v>0</v>
      </c>
      <c r="BM164" s="90">
        <f>IF(ISNA(VLOOKUP($B164,'[1]1718  Exp_Rev Access'!$F$7:$GK$318,54,FALSE)),"",VLOOKUP($B164,'[1]1718  Exp_Rev Access'!$F$7:$GK$318,54,FALSE))</f>
        <v>0</v>
      </c>
      <c r="BN164" s="90">
        <f>IF(ISNA(VLOOKUP($B164,'[1]1718  Exp_Rev Access'!$F$7:$GK$318,55,FALSE)),"",VLOOKUP($B164,'[1]1718  Exp_Rev Access'!$F$7:$GK$318,55,FALSE))</f>
        <v>0</v>
      </c>
      <c r="BO164" s="90">
        <f>IF(ISNA(VLOOKUP($B164,'[1]1718  Exp_Rev Access'!$F$7:$GK$318,56,FALSE)),"",VLOOKUP($B164,'[1]1718  Exp_Rev Access'!$F$7:$GK$318,56,FALSE))</f>
        <v>0</v>
      </c>
      <c r="BP164" s="90">
        <f>IF(ISNA(VLOOKUP($B164,'[1]1718  Exp_Rev Access'!$F$7:$GK$318,57,FALSE)),"",VLOOKUP($B164,'[1]1718  Exp_Rev Access'!$F$7:$GK$318,57,FALSE))</f>
        <v>0</v>
      </c>
      <c r="BQ164" s="90">
        <f>IF(ISNA(VLOOKUP($B164,'[1]1718  Exp_Rev Access'!$F$7:$GK$318,58,FALSE)),"",VLOOKUP($B164,'[1]1718  Exp_Rev Access'!$F$7:$GK$318,58,FALSE))</f>
        <v>0</v>
      </c>
      <c r="BR164" s="90">
        <f>IF(ISNA(VLOOKUP($B164,'[1]1718  Exp_Rev Access'!$F$7:$GK$318,59,FALSE)),"",VLOOKUP($B164,'[1]1718  Exp_Rev Access'!$F$7:$GK$318,59,FALSE))</f>
        <v>0</v>
      </c>
      <c r="BS164" s="90">
        <f>IF(ISNA(VLOOKUP($B164,'[1]1718  Exp_Rev Access'!$F$7:$GK$318,60,FALSE)),"",VLOOKUP($B164,'[1]1718  Exp_Rev Access'!$F$7:$GK$318,60,FALSE))</f>
        <v>0</v>
      </c>
      <c r="BT164" s="90">
        <f>IF(ISNA(VLOOKUP($B164,'[1]1718  Exp_Rev Access'!$F$7:$GK$318,61,FALSE)),"",VLOOKUP($B164,'[1]1718  Exp_Rev Access'!$F$7:$GK$318,61,FALSE))</f>
        <v>0</v>
      </c>
      <c r="BU164" s="90">
        <f>IF(ISNA(VLOOKUP($B164,'[1]1718  Exp_Rev Access'!$F$7:$GK$318,62,FALSE)),"",VLOOKUP($B164,'[1]1718  Exp_Rev Access'!$F$7:$GK$318,62,FALSE))</f>
        <v>0</v>
      </c>
      <c r="BV164" s="56">
        <f t="shared" si="449"/>
        <v>52246098.809999995</v>
      </c>
      <c r="BW164" s="92">
        <f t="shared" si="479"/>
        <v>0.15021524775133091</v>
      </c>
      <c r="BX164" s="71">
        <f t="shared" si="480"/>
        <v>1882.5604882123093</v>
      </c>
      <c r="BY164" s="90">
        <f>IF(ISNA(VLOOKUP($B164,'[1]1718  Exp_Rev Access'!$F$7:$GK$318,64,FALSE)),"",VLOOKUP($B164,'[1]1718  Exp_Rev Access'!$F$7:$GK$318,64,FALSE))</f>
        <v>0</v>
      </c>
      <c r="BZ164" s="90">
        <f>IF(ISNA(VLOOKUP($B164,'[1]1718  Exp_Rev Access'!$F$7:$GK$318,65,FALSE)),"",VLOOKUP($B164,'[1]1718  Exp_Rev Access'!$F$7:$GK$318,65,FALSE))</f>
        <v>0</v>
      </c>
      <c r="CA164" s="90">
        <f>IF(ISNA(VLOOKUP($B164,'[1]1718  Exp_Rev Access'!$F$7:$GK$318,66,FALSE)),"",VLOOKUP($B164,'[1]1718  Exp_Rev Access'!$F$7:$GK$318,66,FALSE))</f>
        <v>0</v>
      </c>
      <c r="CB164" s="90">
        <f>IF(ISNA(VLOOKUP($B164,'[1]1718  Exp_Rev Access'!$F$7:$GK$318,67,FALSE)),"",VLOOKUP($B164,'[1]1718  Exp_Rev Access'!$F$7:$GK$318,67,FALSE))</f>
        <v>0</v>
      </c>
      <c r="CC164" s="90">
        <f>IF(ISNA(VLOOKUP($B164,'[1]1718  Exp_Rev Access'!$F$7:$GK$318,68,FALSE)),"",VLOOKUP($B164,'[1]1718  Exp_Rev Access'!$F$7:$GK$318,68,FALSE))</f>
        <v>17850.34</v>
      </c>
      <c r="CD164" s="90">
        <f>IF(ISNA(VLOOKUP($B164,'[1]1718  Exp_Rev Access'!$F$7:$GK$318,69,FALSE)),"",VLOOKUP($B164,'[1]1718  Exp_Rev Access'!$F$7:$GK$318,69,FALSE))</f>
        <v>0</v>
      </c>
      <c r="CE164" s="56">
        <f t="shared" si="437"/>
        <v>17850.34</v>
      </c>
      <c r="CF164" s="92">
        <f t="shared" si="450"/>
        <v>5.1322362944202613E-5</v>
      </c>
      <c r="CG164" s="78">
        <f t="shared" si="451"/>
        <v>0.64319337808096366</v>
      </c>
      <c r="CH164" s="90">
        <f>IF(ISNA(VLOOKUP($B164,'[1]1718  Exp_Rev Access'!$F$7:$GK$318,$CH$2,FALSE)),"",VLOOKUP($B164,'[1]1718  Exp_Rev Access'!$F$7:$GK$318,$CH$2,FALSE))</f>
        <v>80000</v>
      </c>
      <c r="CI164" s="90">
        <f>IF(ISNA(VLOOKUP($B164,'[1]1718  Exp_Rev Access'!$F$7:$GK$318,$CI$2,FALSE)),"",VLOOKUP($B164,'[1]1718  Exp_Rev Access'!$F$7:$GK$318,$CI$2,FALSE))</f>
        <v>0</v>
      </c>
      <c r="CJ164" s="90">
        <f>IF(ISNA(VLOOKUP($B164,'[1]1718  Exp_Rev Access'!$F$7:$GK$318,$CJ$2,FALSE)),"",VLOOKUP($B164,'[1]1718  Exp_Rev Access'!$F$7:$GK$318,$CJ$2,FALSE))</f>
        <v>0</v>
      </c>
      <c r="CK164" s="90">
        <f>IF(ISNA(VLOOKUP($B164,'[1]1718  Exp_Rev Access'!$F$7:$GK$318,$CK$2,FALSE)),"",VLOOKUP($B164,'[1]1718  Exp_Rev Access'!$F$7:$GK$318,$CK$2,FALSE))</f>
        <v>0</v>
      </c>
      <c r="CL164" s="90">
        <f>IF(ISNA(VLOOKUP($B164,'[1]1718  Exp_Rev Access'!$F$7:$GK$318,$CL$2,FALSE)),"",VLOOKUP($B164,'[1]1718  Exp_Rev Access'!$F$7:$GK$318,$CL$2,FALSE))</f>
        <v>0</v>
      </c>
      <c r="CM164" s="90">
        <f>IF(ISNA(VLOOKUP($B164,'[1]1718  Exp_Rev Access'!$F$7:$GK$318,$CM$2,FALSE)),"",VLOOKUP($B164,'[1]1718  Exp_Rev Access'!$F$7:$GK$318,$CM$2,FALSE))</f>
        <v>0</v>
      </c>
      <c r="CN164" s="90">
        <f>IF(ISNA(VLOOKUP($B164,'[1]1718  Exp_Rev Access'!$F$7:$GK$318,$CN$2,FALSE)),"",VLOOKUP($B164,'[1]1718  Exp_Rev Access'!$F$7:$GK$318,$CN$2,FALSE))</f>
        <v>0</v>
      </c>
      <c r="CO164" s="90">
        <f>IF(ISNA(VLOOKUP($B164,'[1]1718  Exp_Rev Access'!$F$7:$GK$318,$CO$2,FALSE)),"",VLOOKUP($B164,'[1]1718  Exp_Rev Access'!$F$7:$GK$318,$CO$2,FALSE))</f>
        <v>0</v>
      </c>
      <c r="CP164" s="90">
        <f>IF(ISNA(VLOOKUP($B164,'[1]1718  Exp_Rev Access'!$F$7:$GK$318,$CP$2,FALSE)),"",VLOOKUP($B164,'[1]1718  Exp_Rev Access'!$F$7:$GK$318,$CP$2,FALSE))</f>
        <v>0</v>
      </c>
      <c r="CQ164" s="90">
        <f>IF(ISNA(VLOOKUP($B164,'[1]1718  Exp_Rev Access'!$F$7:$GK$318,$CQ$2,FALSE)),"",VLOOKUP($B164,'[1]1718  Exp_Rev Access'!$F$7:$GK$318,$CQ$2,FALSE))</f>
        <v>5761250.3600000003</v>
      </c>
      <c r="CR164" s="90">
        <f>IF(ISNA(VLOOKUP($B164,'[1]1718  Exp_Rev Access'!$F$7:$GK$318,$CR$2,FALSE)),"",VLOOKUP($B164,'[1]1718  Exp_Rev Access'!$F$7:$GK$318,$CR$2,FALSE))</f>
        <v>0</v>
      </c>
      <c r="CS164" s="90">
        <f>IF(ISNA(VLOOKUP($B164,'[1]1718  Exp_Rev Access'!$F$7:$GK$318,$CS$2,FALSE)),"",VLOOKUP($B164,'[1]1718  Exp_Rev Access'!$F$7:$GK$318,$CS$2,FALSE))</f>
        <v>173141</v>
      </c>
      <c r="CT164" s="90">
        <f>IF(ISNA(VLOOKUP($B164,'[1]1718  Exp_Rev Access'!$F$7:$GK$318,$CT$2,FALSE)),"",VLOOKUP($B164,'[1]1718  Exp_Rev Access'!$F$7:$GK$318,$CT$2,FALSE))</f>
        <v>0</v>
      </c>
      <c r="CU164" s="90">
        <f>IF(ISNA(VLOOKUP($B164,'[1]1718  Exp_Rev Access'!$F$7:$GK$318,$CU$2,FALSE)),"",VLOOKUP($B164,'[1]1718  Exp_Rev Access'!$F$7:$GK$318,$CU$2,FALSE))</f>
        <v>5965493.7300000004</v>
      </c>
      <c r="CV164" s="90">
        <f>IF(ISNA(VLOOKUP($B164,'[1]1718  Exp_Rev Access'!$F$7:$GK$318,$CV$2,FALSE)),"",VLOOKUP($B164,'[1]1718  Exp_Rev Access'!$F$7:$GK$318,$CV$2,FALSE))</f>
        <v>747749.46</v>
      </c>
      <c r="CW164" s="90">
        <f>IF(ISNA(VLOOKUP($B164,'[1]1718  Exp_Rev Access'!$F$7:$GK$318,$CW$2,FALSE)),"",VLOOKUP($B164,'[1]1718  Exp_Rev Access'!$F$7:$GK$318,$CW$2,FALSE))</f>
        <v>0</v>
      </c>
      <c r="CX164" s="90">
        <f>IF(ISNA(VLOOKUP($B164,'[1]1718  Exp_Rev Access'!$F$7:$GK$318,$CX$2,FALSE)),"",VLOOKUP($B164,'[1]1718  Exp_Rev Access'!$F$7:$GK$318,$CX$2,FALSE))</f>
        <v>0</v>
      </c>
      <c r="CY164" s="90">
        <f>IF(ISNA(VLOOKUP($B164,'[1]1718  Exp_Rev Access'!$F$7:$GK$318,$CY$2,FALSE)),"",VLOOKUP($B164,'[1]1718  Exp_Rev Access'!$F$7:$GK$318,$CY$2,FALSE))</f>
        <v>0</v>
      </c>
      <c r="CZ164" s="90">
        <f>IF(ISNA(VLOOKUP($B164,'[1]1718  Exp_Rev Access'!$F$7:$GK$318,$CZ$2,FALSE)),"",VLOOKUP($B164,'[1]1718  Exp_Rev Access'!$F$7:$GK$318,$CZ$2,FALSE))</f>
        <v>0</v>
      </c>
      <c r="DA164" s="90">
        <f>IF(ISNA(VLOOKUP($B164,'[1]1718  Exp_Rev Access'!$F$7:$GK$318,$DA$2,FALSE)),"",VLOOKUP($B164,'[1]1718  Exp_Rev Access'!$F$7:$GK$318,$DA$2,FALSE))</f>
        <v>0</v>
      </c>
      <c r="DB164" s="90">
        <f>IF(ISNA(VLOOKUP($B164,'[1]1718  Exp_Rev Access'!$F$7:$GK$318,$DB$2,FALSE)),"",VLOOKUP($B164,'[1]1718  Exp_Rev Access'!$F$7:$GK$318,$DB$2,FALSE))</f>
        <v>878413.35</v>
      </c>
      <c r="DC164" s="90">
        <f>IF(ISNA(VLOOKUP($B164,'[1]1718  Exp_Rev Access'!$F$7:$GK$318,$DC$2,FALSE)),"",VLOOKUP($B164,'[1]1718  Exp_Rev Access'!$F$7:$GK$318,$DC$2,FALSE))</f>
        <v>0</v>
      </c>
      <c r="DD164" s="90">
        <f>IF(ISNA(VLOOKUP($B164,'[1]1718  Exp_Rev Access'!$F$7:$GK$318,$DD$2,FALSE)),"",VLOOKUP($B164,'[1]1718  Exp_Rev Access'!$F$7:$GK$318,$DD$2,FALSE))</f>
        <v>0</v>
      </c>
      <c r="DE164" s="90">
        <f>IF(ISNA(VLOOKUP($B164,'[1]1718  Exp_Rev Access'!$F$7:$GK$318,$DE$2,FALSE)),"",VLOOKUP($B164,'[1]1718  Exp_Rev Access'!$F$7:$GK$318,$DE$2,FALSE))</f>
        <v>0</v>
      </c>
      <c r="DF164" s="90">
        <f>IF(ISNA(VLOOKUP($B164,'[1]1718  Exp_Rev Access'!$F$7:$GK$318,$DF$2,FALSE)),"",VLOOKUP($B164,'[1]1718  Exp_Rev Access'!$F$7:$GK$318,$DF$2,FALSE))</f>
        <v>0</v>
      </c>
      <c r="DG164" s="90">
        <f>IF(ISNA(VLOOKUP($B164,'[1]1718  Exp_Rev Access'!$F$7:$GK$318,$DG$2,FALSE)),"",VLOOKUP($B164,'[1]1718  Exp_Rev Access'!$F$7:$GK$318,$DG$2,FALSE))</f>
        <v>67870.63</v>
      </c>
      <c r="DH164" s="90">
        <f>IF(ISNA(VLOOKUP($B164,'[1]1718  Exp_Rev Access'!$F$7:$GK$318,$DH$2,FALSE)),"",VLOOKUP($B164,'[1]1718  Exp_Rev Access'!$F$7:$GK$318,$DH$2,FALSE))</f>
        <v>157105.12</v>
      </c>
      <c r="DI164" s="90">
        <f>IF(ISNA(VLOOKUP($B164,'[1]1718  Exp_Rev Access'!$F$7:$GK$318,$DI$2,FALSE)),"",VLOOKUP($B164,'[1]1718  Exp_Rev Access'!$F$7:$GK$318,$DI$2,FALSE))</f>
        <v>7346277.9800000004</v>
      </c>
      <c r="DJ164" s="90">
        <f>IF(ISNA(VLOOKUP($B164,'[1]1718  Exp_Rev Access'!$F$7:$GK$318,$DJ$2,FALSE)),"",VLOOKUP($B164,'[1]1718  Exp_Rev Access'!$F$7:$GK$318,$DJ$2,FALSE))</f>
        <v>0</v>
      </c>
      <c r="DK164" s="90">
        <f>IF(ISNA(VLOOKUP($B164,'[1]1718  Exp_Rev Access'!$F$7:$GK$318,$DK$2,FALSE)),"",VLOOKUP($B164,'[1]1718  Exp_Rev Access'!$F$7:$GK$318,$DK$2,FALSE))</f>
        <v>91018.25</v>
      </c>
      <c r="DL164" s="90">
        <f>IF(ISNA(VLOOKUP($B164,'[1]1718  Exp_Rev Access'!$F$7:$GK$318,$DL$2,FALSE)),"",VLOOKUP($B164,'[1]1718  Exp_Rev Access'!$F$7:$GK$318,$DL$2,FALSE))</f>
        <v>0</v>
      </c>
      <c r="DM164" s="90">
        <f>IF(ISNA(VLOOKUP($B164,'[1]1718  Exp_Rev Access'!$F$7:$GK$318,$DM$2,FALSE)),"",VLOOKUP($B164,'[1]1718  Exp_Rev Access'!$F$7:$GK$318,$DM$2,FALSE))</f>
        <v>0</v>
      </c>
      <c r="DN164" s="90">
        <f>IF(ISNA(VLOOKUP($B164,'[1]1718  Exp_Rev Access'!$F$7:$GK$318,$DN$2,FALSE)),"",VLOOKUP($B164,'[1]1718  Exp_Rev Access'!$F$7:$GK$318,$DN$2,FALSE))</f>
        <v>0</v>
      </c>
      <c r="DO164" s="90">
        <f>IF(ISNA(VLOOKUP($B164,'[1]1718  Exp_Rev Access'!$F$7:$GK$318,$DO$2,FALSE)),"",VLOOKUP($B164,'[1]1718  Exp_Rev Access'!$F$7:$GK$318,$DO$2,FALSE))</f>
        <v>0</v>
      </c>
      <c r="DP164" s="90">
        <f>IF(ISNA(VLOOKUP($B164,'[1]1718  Exp_Rev Access'!$F$7:$GK$318,$DP$2,FALSE)),"",VLOOKUP($B164,'[1]1718  Exp_Rev Access'!$F$7:$GK$318,$DP$2,FALSE))</f>
        <v>0</v>
      </c>
      <c r="DQ164" s="90">
        <f>IF(ISNA(VLOOKUP($B164,'[1]1718  Exp_Rev Access'!$F$7:$GK$318,$DQ$2,FALSE)),"",VLOOKUP($B164,'[1]1718  Exp_Rev Access'!$F$7:$GK$318,$DQ$2,FALSE))</f>
        <v>0</v>
      </c>
      <c r="DR164" s="90">
        <f>IF(ISNA(VLOOKUP($B164,'[1]1718  Exp_Rev Access'!$F$7:$GK$318,$DR$2,FALSE)),"",VLOOKUP($B164,'[1]1718  Exp_Rev Access'!$F$7:$GK$318,$DR$2,FALSE))</f>
        <v>0</v>
      </c>
      <c r="DS164" s="90">
        <f>IF(ISNA(VLOOKUP($B164,'[1]1718  Exp_Rev Access'!$F$7:$GK$318,$DS$2,FALSE)),"",VLOOKUP($B164,'[1]1718  Exp_Rev Access'!$F$7:$GK$318,$DS$2,FALSE))</f>
        <v>0</v>
      </c>
      <c r="DT164" s="90">
        <f>IF(ISNA(VLOOKUP($B164,'[1]1718  Exp_Rev Access'!$F$7:$GK$318,$DT$2,FALSE)),"",VLOOKUP($B164,'[1]1718  Exp_Rev Access'!$F$7:$GK$318,$DT$2,FALSE))</f>
        <v>0</v>
      </c>
      <c r="DU164" s="90">
        <f>IF(ISNA(VLOOKUP($B164,'[1]1718  Exp_Rev Access'!$F$7:$GK$318,$DU$2,FALSE)),"",VLOOKUP($B164,'[1]1718  Exp_Rev Access'!$F$7:$GK$318,$DU$2,FALSE))</f>
        <v>0</v>
      </c>
      <c r="DV164" s="90">
        <f>IF(ISNA(VLOOKUP($B164,'[1]1718  Exp_Rev Access'!$F$7:$GK$318,$DV$2,FALSE)),"",VLOOKUP($B164,'[1]1718  Exp_Rev Access'!$F$7:$GK$318,$DV$2,FALSE))</f>
        <v>0</v>
      </c>
      <c r="DW164" s="90">
        <f>IF(ISNA(VLOOKUP($B164,'[1]1718  Exp_Rev Access'!$F$7:$GK$318,$DW$2,FALSE)),"",VLOOKUP($B164,'[1]1718  Exp_Rev Access'!$F$7:$GK$318,$DW$2,FALSE))</f>
        <v>0</v>
      </c>
      <c r="DX164" s="90">
        <f>IF(ISNA(VLOOKUP($B164,'[1]1718  Exp_Rev Access'!$F$7:$GK$318,$DX$2,FALSE)),"",VLOOKUP($B164,'[1]1718  Exp_Rev Access'!$F$7:$GK$318,$DX$2,FALSE))</f>
        <v>0</v>
      </c>
      <c r="DY164" s="90">
        <f>IF(ISNA(VLOOKUP($B164,'[1]1718  Exp_Rev Access'!$F$7:$GK$318,$DY$2,FALSE)),"",VLOOKUP($B164,'[1]1718  Exp_Rev Access'!$F$7:$GK$318,$DY$2,FALSE))</f>
        <v>0</v>
      </c>
      <c r="DZ164" s="90">
        <f>IF(ISNA(VLOOKUP($B164,'[1]1718  Exp_Rev Access'!$F$7:$GK$318,$DZ$2,FALSE)),"",VLOOKUP($B164,'[1]1718  Exp_Rev Access'!$F$7:$GK$318,$DZ$2,FALSE))</f>
        <v>0</v>
      </c>
      <c r="EA164" s="90">
        <f>IF(ISNA(VLOOKUP($B164,'[1]1718  Exp_Rev Access'!$F$7:$GK$318,$EA$2,FALSE)),"",VLOOKUP($B164,'[1]1718  Exp_Rev Access'!$F$7:$GK$318,$EA$2,FALSE))</f>
        <v>0</v>
      </c>
      <c r="EB164" s="90">
        <f>IF(ISNA(VLOOKUP($B164,'[1]1718  Exp_Rev Access'!$F$7:$GK$318,$EB$2,FALSE)),"",VLOOKUP($B164,'[1]1718  Exp_Rev Access'!$F$7:$GK$318,$EB$2,FALSE))</f>
        <v>0</v>
      </c>
      <c r="EC164" s="90">
        <f>IF(ISNA(VLOOKUP($B164,'[1]1718  Exp_Rev Access'!$F$7:$GK$318,$EC$2,FALSE)),"",VLOOKUP($B164,'[1]1718  Exp_Rev Access'!$F$7:$GK$318,$EC$2,FALSE))</f>
        <v>0</v>
      </c>
      <c r="ED164" s="90">
        <f>IF(ISNA(VLOOKUP($B164,'[1]1718  Exp_Rev Access'!$F$7:$GK$318,$ED$2,FALSE)),"",VLOOKUP($B164,'[1]1718  Exp_Rev Access'!$F$7:$GK$318,$ED$2,FALSE))</f>
        <v>0</v>
      </c>
      <c r="EE164" s="90">
        <f>IF(ISNA(VLOOKUP($B164,'[1]1718  Exp_Rev Access'!$F$7:$GK$318,$EE$2,FALSE)),"",VLOOKUP($B164,'[1]1718  Exp_Rev Access'!$F$7:$GK$318,$EE$2,FALSE))</f>
        <v>0</v>
      </c>
      <c r="EF164" s="90">
        <f>IF(ISNA(VLOOKUP($B164,'[1]1718  Exp_Rev Access'!$F$7:$GK$318,$EF$2,FALSE)),"",VLOOKUP($B164,'[1]1718  Exp_Rev Access'!$F$7:$GK$318,$EF$2,FALSE))</f>
        <v>0</v>
      </c>
      <c r="EG164" s="90">
        <f>IF(ISNA(VLOOKUP($B164,'[1]1718  Exp_Rev Access'!$F$7:$GK$318,$EG$2,FALSE)),"",VLOOKUP($B164,'[1]1718  Exp_Rev Access'!$F$7:$GK$318,$EG$2,FALSE))</f>
        <v>73753.22</v>
      </c>
      <c r="EH164" s="90">
        <f>IF(ISNA(VLOOKUP($B164,'[1]1718  Exp_Rev Access'!$F$7:$GK$318,$EH$2,FALSE)),"",VLOOKUP($B164,'[1]1718  Exp_Rev Access'!$F$7:$GK$318,$EH$2,FALSE))</f>
        <v>0</v>
      </c>
      <c r="EI164" s="90">
        <f>IF(ISNA(VLOOKUP($B164,'[1]1718  Exp_Rev Access'!$F$7:$GK$318,$EI$2,FALSE)),"",VLOOKUP($B164,'[1]1718  Exp_Rev Access'!$F$7:$GK$318,$EI$2,FALSE))</f>
        <v>0</v>
      </c>
      <c r="EJ164" s="90">
        <f>IF(ISNA(VLOOKUP($B164,'[1]1718  Exp_Rev Access'!$F$7:$GK$318,$EJ$2,FALSE)),"",VLOOKUP($B164,'[1]1718  Exp_Rev Access'!$F$7:$GK$318,$EJ$2,FALSE))</f>
        <v>0</v>
      </c>
      <c r="EK164" s="90">
        <f>IF(ISNA(VLOOKUP($B164,'[1]1718  Exp_Rev Access'!$F$7:$GK$318,$EK$2,FALSE)),"",VLOOKUP($B164,'[1]1718  Exp_Rev Access'!$F$7:$GK$318,$EK$2,FALSE))</f>
        <v>0</v>
      </c>
      <c r="EL164" s="90">
        <f>IF(ISNA(VLOOKUP($B164,'[1]1718  Exp_Rev Access'!$F$7:$GK$318,$EL$2,FALSE)),"",VLOOKUP($B164,'[1]1718  Exp_Rev Access'!$F$7:$GK$318,$EL$2,FALSE))</f>
        <v>0</v>
      </c>
      <c r="EM164" s="90">
        <f>IF(ISNA(VLOOKUP($B164,'[1]1718  Exp_Rev Access'!$F$7:$GK$318,$EM$2,FALSE)),"",VLOOKUP($B164,'[1]1718  Exp_Rev Access'!$F$7:$GK$318,$EM$2,FALSE))</f>
        <v>0</v>
      </c>
      <c r="EN164" s="90">
        <f>IF(ISNA(VLOOKUP($B164,'[1]1718  Exp_Rev Access'!$F$7:$GK$318,$EN$2,FALSE)),"",VLOOKUP($B164,'[1]1718  Exp_Rev Access'!$F$7:$GK$318,$EN$2,FALSE))</f>
        <v>120410</v>
      </c>
      <c r="EO164" s="90">
        <f>IF(ISNA(VLOOKUP($B164,'[1]1718  Exp_Rev Access'!$F$7:$GK$318,$EO$2,FALSE)),"",VLOOKUP($B164,'[1]1718  Exp_Rev Access'!$F$7:$GK$318,$EO$2,FALSE))</f>
        <v>0</v>
      </c>
      <c r="EP164" s="90">
        <f>IF(ISNA(VLOOKUP($B164,'[1]1718  Exp_Rev Access'!$F$7:$GK$318,$EP$2,FALSE)),"",VLOOKUP($B164,'[1]1718  Exp_Rev Access'!$F$7:$GK$318,$EP$2,FALSE))</f>
        <v>0</v>
      </c>
      <c r="EQ164" s="90">
        <f>IF(ISNA(VLOOKUP($B164,'[1]1718  Exp_Rev Access'!$F$7:$GK$318,$EQ$2,FALSE)),"",VLOOKUP($B164,'[1]1718  Exp_Rev Access'!$F$7:$GK$318,$EQ$2,FALSE))</f>
        <v>0</v>
      </c>
      <c r="ER164" s="90">
        <f>IF(ISNA(VLOOKUP($B164,'[1]1718  Exp_Rev Access'!$F$7:$GK$318,$ER$2,FALSE)),"",VLOOKUP($B164,'[1]1718  Exp_Rev Access'!$F$7:$GK$318,$ER$2,FALSE))</f>
        <v>0</v>
      </c>
      <c r="ES164" s="90">
        <f>IF(ISNA(VLOOKUP($B164,'[1]1718  Exp_Rev Access'!$F$7:$GK$318,$ES$2,FALSE)),"",VLOOKUP($B164,'[1]1718  Exp_Rev Access'!$F$7:$GK$318,$ES$2,FALSE))</f>
        <v>0</v>
      </c>
      <c r="ET164" s="90">
        <f>IF(ISNA(VLOOKUP($B164,'[1]1718  Exp_Rev Access'!$F$7:$GK$318,$ET$2,FALSE)),"",VLOOKUP($B164,'[1]1718  Exp_Rev Access'!$F$7:$GK$318,$ET$2,FALSE))</f>
        <v>57189.88</v>
      </c>
      <c r="EU164" s="90">
        <f>IF(ISNA(VLOOKUP($B164,'[1]1718  Exp_Rev Access'!$F$7:$GK$318,$EU$2,FALSE)),"",VLOOKUP($B164,'[1]1718  Exp_Rev Access'!$F$7:$GK$318,$EU$2,FALSE))</f>
        <v>0</v>
      </c>
      <c r="EV164" s="90">
        <f>IF(ISNA(VLOOKUP($B164,'[1]1718  Exp_Rev Access'!$F$7:$GK$318,$EV$2,FALSE)),"",VLOOKUP($B164,'[1]1718  Exp_Rev Access'!$F$7:$GK$318,$EV$2,FALSE))</f>
        <v>27671.88</v>
      </c>
      <c r="EW164" s="90">
        <f>IF(ISNA(VLOOKUP($B164,'[1]1718  Exp_Rev Access'!$F$7:$GK$318,$EW$2,FALSE)),"",VLOOKUP($B164,'[1]1718  Exp_Rev Access'!$F$7:$GK$318,$EW$2,FALSE))</f>
        <v>0</v>
      </c>
      <c r="EX164" s="90">
        <f>IF(ISNA(VLOOKUP($B164,'[1]1718  Exp_Rev Access'!$F$7:$GK$318,$EX$2,FALSE)),"",VLOOKUP($B164,'[1]1718  Exp_Rev Access'!$F$7:$GK$318,$EX$2,FALSE))</f>
        <v>0</v>
      </c>
      <c r="EY164" s="90">
        <f>IF(ISNA(VLOOKUP($B164,'[1]1718  Exp_Rev Access'!$F$7:$GK$318,$EY$2,FALSE)),"",VLOOKUP($B164,'[1]1718  Exp_Rev Access'!$F$7:$GK$318,$EY$2,FALSE))</f>
        <v>0</v>
      </c>
      <c r="EZ164" s="90">
        <f>IF(ISNA(VLOOKUP($B164,'[1]1718  Exp_Rev Access'!$F$7:$GK$318,$EZ$2,FALSE)),"",VLOOKUP($B164,'[1]1718  Exp_Rev Access'!$F$7:$GK$318,$EZ$2,FALSE))</f>
        <v>0</v>
      </c>
      <c r="FA164" s="90">
        <f>IF(ISNA(VLOOKUP($B164,'[1]1718  Exp_Rev Access'!$F$7:$GK$318,$FA$2,FALSE)),"",VLOOKUP($B164,'[1]1718  Exp_Rev Access'!$F$7:$GK$318,$FA$2,FALSE))</f>
        <v>0</v>
      </c>
      <c r="FB164" s="90">
        <f>IF(ISNA(VLOOKUP($B164,'[1]1718  Exp_Rev Access'!$F$7:$GK$318,$FB$2,FALSE)),"",VLOOKUP($B164,'[1]1718  Exp_Rev Access'!$F$7:$GK$318,$FB$2,FALSE))</f>
        <v>0</v>
      </c>
      <c r="FC164" s="90">
        <f>IF(ISNA(VLOOKUP($B164,'[1]1718  Exp_Rev Access'!$F$7:$GK$318,$FC$2,FALSE)),"",VLOOKUP($B164,'[1]1718  Exp_Rev Access'!$F$7:$GK$318,$FC$2,FALSE))</f>
        <v>0</v>
      </c>
      <c r="FD164" s="90">
        <f>IF(ISNA(VLOOKUP($B164,'[1]1718  Exp_Rev Access'!$F$7:$GK$318,$FD$2,FALSE)),"",VLOOKUP($B164,'[1]1718  Exp_Rev Access'!$F$7:$GK$318,$FD$2,FALSE))</f>
        <v>0</v>
      </c>
      <c r="FE164" s="90">
        <f>IF(ISNA(VLOOKUP($B164,'[1]1718  Exp_Rev Access'!$F$7:$GK$318,$FE$2,FALSE)),"",VLOOKUP($B164,'[1]1718  Exp_Rev Access'!$F$7:$GK$318,$FE$2,FALSE))</f>
        <v>0</v>
      </c>
      <c r="FF164" s="90">
        <f>IF(ISNA(VLOOKUP($B164,'[1]1718  Exp_Rev Access'!$F$7:$GK$318,$FF$2,FALSE)),"",VLOOKUP($B164,'[1]1718  Exp_Rev Access'!$F$7:$GK$318,$FF$2,FALSE))</f>
        <v>0</v>
      </c>
      <c r="FG164" s="90">
        <f>IF(ISNA(VLOOKUP($B164,'[1]1718  Exp_Rev Access'!$F$7:$GK$318,$FG$2,FALSE)),"",VLOOKUP($B164,'[1]1718  Exp_Rev Access'!$F$7:$GK$318,$FG$2,FALSE))</f>
        <v>0</v>
      </c>
      <c r="FH164" s="90">
        <f>IF(ISNA(VLOOKUP($B164,'[1]1718  Exp_Rev Access'!$F$7:$GK$318,$FH$2,FALSE)),"",VLOOKUP($B164,'[1]1718  Exp_Rev Access'!$F$7:$GK$318,$FH$2,FALSE))</f>
        <v>0</v>
      </c>
      <c r="FI164" s="90">
        <f>IF(ISNA(VLOOKUP($B164,'[1]1718  Exp_Rev Access'!$F$7:$GK$318,$FI$2,FALSE)),"",VLOOKUP($B164,'[1]1718  Exp_Rev Access'!$F$7:$GK$318,$FI$2,FALSE))</f>
        <v>0</v>
      </c>
      <c r="FJ164" s="90">
        <f>IF(ISNA(VLOOKUP($B164,'[1]1718  Exp_Rev Access'!$F$7:$GK$318,$FJ$2,FALSE)),"",VLOOKUP($B164,'[1]1718  Exp_Rev Access'!$F$7:$GK$318,$FJ$2,FALSE))</f>
        <v>0</v>
      </c>
      <c r="FK164" s="90">
        <f>IF(ISNA(VLOOKUP($B164,'[1]1718  Exp_Rev Access'!$F$7:$GK$318,$FK$2,FALSE)),"",VLOOKUP($B164,'[1]1718  Exp_Rev Access'!$F$7:$GK$318,$FK$2,FALSE))</f>
        <v>0</v>
      </c>
      <c r="FL164" s="90">
        <f>IF(ISNA(VLOOKUP($B164,'[1]1718  Exp_Rev Access'!$F$7:$GK$318,$FL$2,FALSE)),"",VLOOKUP($B164,'[1]1718  Exp_Rev Access'!$F$7:$GK$318,$FL$2,FALSE))</f>
        <v>0</v>
      </c>
      <c r="FM164" s="90">
        <f>IF(ISNA(VLOOKUP($B164,'[1]1718  Exp_Rev Access'!$F$7:$GK$318,$FM$2,FALSE)),"",VLOOKUP($B164,'[1]1718  Exp_Rev Access'!$F$7:$GK$318,$FM$2,FALSE))</f>
        <v>0</v>
      </c>
      <c r="FN164" s="90">
        <f>IF(ISNA(VLOOKUP($B164,'[1]1718  Exp_Rev Access'!$F$7:$GK$318,$FN$2,FALSE)),"",VLOOKUP($B164,'[1]1718  Exp_Rev Access'!$F$7:$GK$318,$FN$2,FALSE))</f>
        <v>0</v>
      </c>
      <c r="FO164" s="90">
        <f>IF(ISNA(VLOOKUP($B164,'[1]1718  Exp_Rev Access'!$F$7:$GK$318,$FO$2,FALSE)),"",VLOOKUP($B164,'[1]1718  Exp_Rev Access'!$F$7:$GK$318,$FO$2,FALSE))</f>
        <v>0</v>
      </c>
      <c r="FP164" s="90">
        <f>IF(ISNA(VLOOKUP($B164,'[1]1718  Exp_Rev Access'!$F$7:$GK$318,$FP$2,FALSE)),"",VLOOKUP($B164,'[1]1718  Exp_Rev Access'!$F$7:$GK$318,$FP$2,FALSE))</f>
        <v>0</v>
      </c>
      <c r="FQ164" s="90">
        <f>IF(ISNA(VLOOKUP($B164,'[1]1718  Exp_Rev Access'!$F$7:$GK$318,$FQ$2,FALSE)),"",VLOOKUP($B164,'[1]1718  Exp_Rev Access'!$F$7:$GK$318,$FQ$2,FALSE))</f>
        <v>0</v>
      </c>
      <c r="FR164" s="90">
        <f>IF(ISNA(VLOOKUP($B164,'[1]1718  Exp_Rev Access'!$F$7:$GK$318,$FR$2,FALSE)),"",VLOOKUP($B164,'[1]1718  Exp_Rev Access'!$F$7:$GK$318,$FR$2,FALSE))</f>
        <v>976602.41</v>
      </c>
      <c r="FS164" s="56">
        <f t="shared" si="481"/>
        <v>22523947.27</v>
      </c>
      <c r="FT164" s="92">
        <f t="shared" si="482"/>
        <v>6.4759673862067713E-2</v>
      </c>
      <c r="FU164" s="94">
        <f t="shared" si="483"/>
        <v>811.5953943907399</v>
      </c>
      <c r="FV164" s="95">
        <f>IF(ISNA(VLOOKUP($B164,'[1]1718  Exp_Rev Access'!$F$7:$GK$318,$FV$2,FALSE)),"",VLOOKUP($B164,'[1]1718  Exp_Rev Access'!$F$7:$GK$318,$FV$2,FALSE))</f>
        <v>30608.93</v>
      </c>
      <c r="FW164" s="95">
        <f>IF(ISNA(VLOOKUP($B164,'[1]1718  Exp_Rev Access'!$F$7:$GK$318,$FW$2,FALSE)),"",VLOOKUP($B164,'[1]1718  Exp_Rev Access'!$F$7:$GK$318,$FW$2,FALSE))</f>
        <v>0</v>
      </c>
      <c r="FX164" s="95">
        <f>IF(ISNA(VLOOKUP($B164,'[1]1718  Exp_Rev Access'!$F$7:$GK$318,$FX$2,FALSE)),"",VLOOKUP($B164,'[1]1718  Exp_Rev Access'!$F$7:$GK$318,$FX$2,FALSE))</f>
        <v>0</v>
      </c>
      <c r="FY164" s="95">
        <f>IF(ISNA(VLOOKUP($B164,'[1]1718  Exp_Rev Access'!$F$7:$GK$318,$FY$2,FALSE)),"",VLOOKUP($B164,'[1]1718  Exp_Rev Access'!$F$7:$GK$318,$FY$2,FALSE))</f>
        <v>0</v>
      </c>
      <c r="FZ164" s="95">
        <f>IF(ISNA(VLOOKUP($B164,'[1]1718  Exp_Rev Access'!$F$7:$GK$318,$FZ$2,FALSE)),"",VLOOKUP($B164,'[1]1718  Exp_Rev Access'!$F$7:$GK$318,$FZ$2,FALSE))</f>
        <v>0</v>
      </c>
      <c r="GA164" s="95">
        <f>IF(ISNA(VLOOKUP($B164,'[1]1718  Exp_Rev Access'!$F$7:$GK$318,$GA$2,FALSE)),"",VLOOKUP($B164,'[1]1718  Exp_Rev Access'!$F$7:$GK$318,$GA$2,FALSE))</f>
        <v>0</v>
      </c>
      <c r="GB164" s="95">
        <f>IF(ISNA(VLOOKUP($B164,'[1]1718  Exp_Rev Access'!$F$7:$GK$318,$GB$2,FALSE)),"",VLOOKUP($B164,'[1]1718  Exp_Rev Access'!$F$7:$GK$318,$GB$2,FALSE))</f>
        <v>0</v>
      </c>
      <c r="GC164" s="95">
        <f>IF(ISNA(VLOOKUP($B164,'[1]1718  Exp_Rev Access'!$F$7:$GK$318,$GC$2,FALSE)),"",VLOOKUP($B164,'[1]1718  Exp_Rev Access'!$F$7:$GK$318,$GC$2,FALSE))</f>
        <v>0</v>
      </c>
      <c r="GD164" s="95">
        <f>IF(ISNA(VLOOKUP($B164,'[1]1718  Exp_Rev Access'!$F$7:$GK$318,$GD$2,FALSE)),"",VLOOKUP($B164,'[1]1718  Exp_Rev Access'!$F$7:$GK$318,$GD$2,FALSE))</f>
        <v>0</v>
      </c>
      <c r="GE164" s="95">
        <f>IF(ISNA(VLOOKUP($B164,'[1]1718  Exp_Rev Access'!$F$7:$GK$318,$GE$2,FALSE)),"",VLOOKUP($B164,'[1]1718  Exp_Rev Access'!$F$7:$GK$318,$GE$2,FALSE))</f>
        <v>0</v>
      </c>
      <c r="GF164" s="95">
        <f>IF(ISNA(VLOOKUP($B164,'[1]1718  Exp_Rev Access'!$F$7:$GK$318,$GF$2,FALSE)),"",VLOOKUP($B164,'[1]1718  Exp_Rev Access'!$F$7:$GK$318,$GF$2,FALSE))</f>
        <v>73360.72</v>
      </c>
      <c r="GG164" s="95">
        <f>IF(ISNA(VLOOKUP($B164,'[1]1718  Exp_Rev Access'!$F$7:$GK$318,$GG$2,FALSE)),"",VLOOKUP($B164,'[1]1718  Exp_Rev Access'!$F$7:$GK$318,$GG$2,FALSE))</f>
        <v>0</v>
      </c>
      <c r="GH164" s="95">
        <f>IF(ISNA(VLOOKUP($B164,'[1]1718  Exp_Rev Access'!$F$7:$GK$318,$GH$2,FALSE)),"",VLOOKUP($B164,'[1]1718  Exp_Rev Access'!$F$7:$GK$318,$GH$2,FALSE))</f>
        <v>0</v>
      </c>
      <c r="GI164" s="95">
        <f>IF(ISNA(VLOOKUP($B164,'[1]1718  Exp_Rev Access'!$F$7:$GK$318,$GI$2,FALSE)),"",VLOOKUP($B164,'[1]1718  Exp_Rev Access'!$F$7:$GK$318,$GI$2,FALSE))</f>
        <v>0</v>
      </c>
      <c r="GJ164" s="95">
        <f>IF(ISNA(VLOOKUP($B164,'[1]1718  Exp_Rev Access'!$F$7:$GK$318,$GJ$2,FALSE)),"",VLOOKUP($B164,'[1]1718  Exp_Rev Access'!$F$7:$GK$318,$GJ$2,FALSE))</f>
        <v>0</v>
      </c>
      <c r="GK164" s="95">
        <f>IF(ISNA(VLOOKUP($B164,'[1]1718  Exp_Rev Access'!$F$7:$GK$318,$GK$2,FALSE)),"",VLOOKUP($B164,'[1]1718  Exp_Rev Access'!$F$7:$GK$318,$GK$2,FALSE))</f>
        <v>265022.44</v>
      </c>
      <c r="GL164" s="95">
        <f>IF(ISNA(VLOOKUP($B164,'[1]1718  Exp_Rev Access'!$F$7:$GK$318,$GL$2,FALSE)),"",VLOOKUP($B164,'[1]1718  Exp_Rev Access'!$F$7:$GK$318,$GL$2,FALSE))</f>
        <v>219916.81</v>
      </c>
      <c r="GM164" s="95">
        <f>IF(ISNA(VLOOKUP($B164,'[1]1718  Exp_Rev Access'!$F$7:$GK$318,$GM$2,FALSE)),"",VLOOKUP($B164,'[1]1718  Exp_Rev Access'!$F$7:$GK$318,$GM$2,FALSE))</f>
        <v>0</v>
      </c>
      <c r="GN164" s="95">
        <f>IF(ISNA(VLOOKUP($B164,'[1]1718  Exp_Rev Access'!$F$7:$GK$318,$GN$2,FALSE)),"",VLOOKUP($B164,'[1]1718  Exp_Rev Access'!$F$7:$GK$318,$GN$2,FALSE))</f>
        <v>0</v>
      </c>
      <c r="GO164" s="95">
        <f>IF(ISNA(VLOOKUP($B164,'[1]1718  Exp_Rev Access'!$F$7:$GK$318,$GO$2,FALSE)),"",VLOOKUP($B164,'[1]1718  Exp_Rev Access'!$F$7:$GK$318,$GO$2,FALSE))</f>
        <v>0</v>
      </c>
      <c r="GP164" s="95">
        <f>IF(ISNA(VLOOKUP($B164,'[1]1718  Exp_Rev Access'!$F$7:$GK$318,$GP$2,FALSE)),"",VLOOKUP($B164,'[1]1718  Exp_Rev Access'!$F$7:$GK$318,$GP$2,FALSE))</f>
        <v>0</v>
      </c>
      <c r="GQ164" s="95">
        <f>IF(ISNA(VLOOKUP($B164,'[1]1718  Exp_Rev Access'!$F$7:$GK$318,$GQ$2,FALSE)),"",VLOOKUP($B164,'[1]1718  Exp_Rev Access'!$F$7:$GK$318,$GQ$2,FALSE))</f>
        <v>2361.08</v>
      </c>
      <c r="GR164" s="95">
        <f>IF(ISNA(VLOOKUP($B164,'[1]1718  Exp_Rev Access'!$F$7:$GK$318,$GR$2,FALSE)),"",VLOOKUP($B164,'[1]1718  Exp_Rev Access'!$F$7:$GK$318,$GR$2,FALSE))</f>
        <v>0</v>
      </c>
      <c r="GS164" s="95">
        <f>IF(ISNA(VLOOKUP($B164,'[1]1718  Exp_Rev Access'!$F$7:$GK$318,$GS$2,FALSE)),"",VLOOKUP($B164,'[1]1718  Exp_Rev Access'!$F$7:$GK$318,$GS$2,FALSE))</f>
        <v>0</v>
      </c>
      <c r="GT164" s="95">
        <f>IF(ISNA(VLOOKUP($B164,'[1]1718  Exp_Rev Access'!$F$7:$GK$318,$GT$2,FALSE)),"",VLOOKUP($B164,'[1]1718  Exp_Rev Access'!$F$7:$GK$318,$GT$2,FALSE))</f>
        <v>3638518.33</v>
      </c>
      <c r="GU164" s="56">
        <f t="shared" si="484"/>
        <v>4229788.3099999996</v>
      </c>
      <c r="GV164" s="92">
        <f t="shared" si="485"/>
        <v>1.2161265881936445E-2</v>
      </c>
      <c r="GW164" s="96">
        <f t="shared" si="486"/>
        <v>152.41008471974598</v>
      </c>
      <c r="HE164" s="97"/>
      <c r="HF164" s="97"/>
      <c r="HG164" s="97"/>
      <c r="HH164" s="97"/>
      <c r="HI164" s="97"/>
      <c r="HJ164" s="97"/>
      <c r="HK164" s="97"/>
      <c r="HL164" s="97"/>
      <c r="HM164" s="97"/>
      <c r="HN164" s="97"/>
    </row>
    <row r="165" spans="1:222" x14ac:dyDescent="0.3">
      <c r="A165" s="73"/>
      <c r="B165" s="88" t="s">
        <v>408</v>
      </c>
      <c r="C165" s="89" t="s">
        <v>409</v>
      </c>
      <c r="D165" s="75">
        <f>IF(ISNA(VLOOKUP($B165,'[1]1718 enrollment_Rev_Exp by size'!$A$7:H502,3,FALSE)),"",VLOOKUP($B165,'[1]1718 enrollment_Rev_Exp by size'!$A$7:$G$350,3,FALSE))</f>
        <v>22600.620000000003</v>
      </c>
      <c r="E165" s="76">
        <f>IF(ISNA(VLOOKUP($B165,'[1]1718 enrollment_Rev_Exp by size'!$A$7:I502,5,FALSE)),"",VLOOKUP($B165,'[1]1718 enrollment_Rev_Exp by size'!$A$7:$G$350,5,FALSE))</f>
        <v>272775013.69</v>
      </c>
      <c r="F165" s="70">
        <f t="shared" si="468"/>
        <v>272775013.69</v>
      </c>
      <c r="G165" s="70">
        <f t="shared" si="469"/>
        <v>0</v>
      </c>
      <c r="H165" s="90">
        <f>IF(ISNA(VLOOKUP($B165,'[1]1718  Exp_Rev Access'!$F$7:$GK$318,3,FALSE)),"",VLOOKUP($B165,'[1]1718  Exp_Rev Access'!$F$7:$GK$318,3,FALSE))</f>
        <v>50836160.810000002</v>
      </c>
      <c r="I165" s="90">
        <f>IF(ISNA(VLOOKUP($B165,'[1]1718  Exp_Rev Access'!$F$7:$GK$318,4,FALSE)),"",VLOOKUP($B165,'[1]1718  Exp_Rev Access'!$F$7:$GK$318,4,FALSE))</f>
        <v>1239.08</v>
      </c>
      <c r="J165" s="90">
        <f>IF(ISNA(VLOOKUP($B165,'[1]1718  Exp_Rev Access'!$F$7:$GK$318,5,FALSE)),"",VLOOKUP($B165,'[1]1718  Exp_Rev Access'!$F$7:$GK$318,5,FALSE))</f>
        <v>0</v>
      </c>
      <c r="K165" s="90">
        <f>IF(ISNA(VLOOKUP($B165,'[1]1718  Exp_Rev Access'!$F$7:$GK$318,6,FALSE)),"-",VLOOKUP($B165,'[1]1718  Exp_Rev Access'!$F$7:$GK$318,6,FALSE))</f>
        <v>471.41</v>
      </c>
      <c r="L165" s="90">
        <f>IF(ISNA(VLOOKUP($B165,'[1]1718  Exp_Rev Access'!$F$7:$GK$318,7,FALSE)),"",VLOOKUP($B165,'[1]1718  Exp_Rev Access'!$F$7:$GK$318,7,FALSE))</f>
        <v>0</v>
      </c>
      <c r="M165" s="90">
        <f>IF(ISNA(VLOOKUP($B165,'[1]1718  Exp_Rev Access'!$F$7:$GK$318,8,FALSE)),"",VLOOKUP($B165,'[1]1718  Exp_Rev Access'!$F$7:$GK$318,8,FALSE))</f>
        <v>0</v>
      </c>
      <c r="N165" s="56">
        <f t="shared" si="470"/>
        <v>50837871.299999997</v>
      </c>
      <c r="O165" s="91">
        <f t="shared" si="471"/>
        <v>0.18637290348659133</v>
      </c>
      <c r="P165" s="56">
        <f t="shared" si="472"/>
        <v>2249.4016226103527</v>
      </c>
      <c r="Q165" s="90">
        <f>IF(ISNA(VLOOKUP($B165,'[1]1718  Exp_Rev Access'!$F$7:$GK$318,10,FALSE)),"",VLOOKUP($B165,'[1]1718  Exp_Rev Access'!$F$7:$GK$318,10,FALSE))</f>
        <v>1579718.29</v>
      </c>
      <c r="R165" s="90">
        <f>IF(ISNA(VLOOKUP($B165,'[1]1718  Exp_Rev Access'!$F$7:$GK$318,11,FALSE)),"",VLOOKUP($B165,'[1]1718  Exp_Rev Access'!$F$7:$GK$318,11,FALSE))</f>
        <v>0</v>
      </c>
      <c r="S165" s="90">
        <f>IF(ISNA(VLOOKUP($B165,'[1]1718  Exp_Rev Access'!$F$7:$GK$318,12,FALSE)),"",VLOOKUP($B165,'[1]1718  Exp_Rev Access'!$F$7:$GK$318,12,FALSE))</f>
        <v>0</v>
      </c>
      <c r="T165" s="90">
        <f>IF(ISNA(VLOOKUP($B165,'[1]1718  Exp_Rev Access'!$F$7:$GK$318,13,FALSE)),"",VLOOKUP($B165,'[1]1718  Exp_Rev Access'!$F$7:$GK$318,13,FALSE))</f>
        <v>0</v>
      </c>
      <c r="U165" s="90">
        <f>IF(ISNA(VLOOKUP($B165,'[1]1718  Exp_Rev Access'!$F$7:$GK$318,14,FALSE)),"",VLOOKUP($B165,'[1]1718  Exp_Rev Access'!$F$7:$GK$318,14,FALSE))</f>
        <v>0</v>
      </c>
      <c r="V165" s="90">
        <f>IF(ISNA(VLOOKUP($B165,'[1]1718  Exp_Rev Access'!$F$7:$GK$318,15,FALSE)),"",VLOOKUP($B165,'[1]1718  Exp_Rev Access'!$F$7:$GK$318,15,FALSE))</f>
        <v>142510</v>
      </c>
      <c r="W165" s="90">
        <f>IF(ISNA(VLOOKUP($B165,'[1]1718  Exp_Rev Access'!$F$7:$GK$318,16,FALSE)),"",VLOOKUP($B165,'[1]1718  Exp_Rev Access'!$F$7:$GK$318,16,FALSE))</f>
        <v>0</v>
      </c>
      <c r="X165" s="90">
        <f>IF(ISNA(VLOOKUP($B165,'[1]1718  Exp_Rev Access'!$F$7:$GK$318,17,FALSE)),"",VLOOKUP($B165,'[1]1718  Exp_Rev Access'!$F$7:$GK$318,17,FALSE))</f>
        <v>0</v>
      </c>
      <c r="Y165" s="90">
        <f>IF(ISNA(VLOOKUP($B165,'[1]1718  Exp_Rev Access'!$F$7:$GK$318,18,FALSE)),"",VLOOKUP($B165,'[1]1718  Exp_Rev Access'!$F$7:$GK$318,18,FALSE))</f>
        <v>1182369.67</v>
      </c>
      <c r="Z165" s="90">
        <f>IF(ISNA(VLOOKUP($B165,'[1]1718  Exp_Rev Access'!$F$7:$GK$318,19,FALSE)),"",VLOOKUP($B165,'[1]1718  Exp_Rev Access'!$F$7:$GK$318,19,FALSE))</f>
        <v>225010.28</v>
      </c>
      <c r="AA165" s="90">
        <f>IF(ISNA(VLOOKUP($B165,'[1]1718  Exp_Rev Access'!$F$7:$GK$318,20,FALSE)),"",VLOOKUP($B165,'[1]1718  Exp_Rev Access'!$F$7:$GK$318,20,FALSE))</f>
        <v>0</v>
      </c>
      <c r="AB165" s="90">
        <f>IF(ISNA(VLOOKUP($B165,'[1]1718  Exp_Rev Access'!$F$7:$GK$318,21,FALSE)),"",VLOOKUP($B165,'[1]1718  Exp_Rev Access'!$F$7:$GK$318,21,FALSE))</f>
        <v>0</v>
      </c>
      <c r="AC165" s="90">
        <f>IF(ISNA(VLOOKUP($B165,'[1]1718  Exp_Rev Access'!$F$7:$GK$318,22,FALSE)),"",VLOOKUP($B165,'[1]1718  Exp_Rev Access'!$F$7:$GK$318,22,FALSE))</f>
        <v>98133.82</v>
      </c>
      <c r="AD165" s="90">
        <f>IF(ISNA(VLOOKUP($B165,'[1]1718  Exp_Rev Access'!$F$7:$GK$318,23,FALSE)),"",VLOOKUP($B165,'[1]1718  Exp_Rev Access'!$F$7:$GK$318,23,FALSE))</f>
        <v>4883935.68</v>
      </c>
      <c r="AE165" s="90">
        <f>IF(ISNA(VLOOKUP($B165,'[1]1718  Exp_Rev Access'!$F$7:$GK$318,24,FALSE)),"",VLOOKUP($B165,'[1]1718  Exp_Rev Access'!$F$7:$GK$318,24,FALSE))</f>
        <v>949060.88</v>
      </c>
      <c r="AF165" s="90">
        <f>IF(ISNA(VLOOKUP($B165,'[1]1718  Exp_Rev Access'!$F$7:$GK$318,25,FALSE)),"",VLOOKUP($B165,'[1]1718  Exp_Rev Access'!$F$7:$GK$318,25,FALSE))</f>
        <v>0</v>
      </c>
      <c r="AG165" s="90">
        <f>IF(ISNA(VLOOKUP($B165,'[1]1718  Exp_Rev Access'!$F$7:$GK$318,26,FALSE)),"",VLOOKUP($B165,'[1]1718  Exp_Rev Access'!$F$7:$GK$318,26,FALSE))</f>
        <v>733209.06</v>
      </c>
      <c r="AH165" s="90">
        <f>IF(ISNA(VLOOKUP($B165,'[1]1718  Exp_Rev Access'!$F$7:$GK$318,27,FALSE)),"",VLOOKUP($B165,'[1]1718  Exp_Rev Access'!$F$7:$GK$318,27,FALSE))</f>
        <v>38301.79</v>
      </c>
      <c r="AI165" s="90">
        <f>IF(ISNA(VLOOKUP($B165,'[1]1718  Exp_Rev Access'!$F$7:$GK$318,28,FALSE)),"",VLOOKUP($B165,'[1]1718  Exp_Rev Access'!$F$7:$GK$318,28,FALSE))</f>
        <v>1134024.98</v>
      </c>
      <c r="AJ165" s="90">
        <f>IF(ISNA(VLOOKUP($B165,'[1]1718  Exp_Rev Access'!$F$7:$GK$318,29,FALSE)),"",VLOOKUP($B165,'[1]1718  Exp_Rev Access'!$F$7:$GK$318,29,FALSE))</f>
        <v>63468.9</v>
      </c>
      <c r="AK165" s="90">
        <f>IF(ISNA(VLOOKUP($B165,'[1]1718  Exp_Rev Access'!$F$7:$GK$318,30,FALSE)),"",VLOOKUP($B165,'[1]1718  Exp_Rev Access'!$F$7:$GK$318,30,FALSE))</f>
        <v>229698.29</v>
      </c>
      <c r="AL165" s="90">
        <f>IF(ISNA(VLOOKUP($B165,'[1]1718  Exp_Rev Access'!$F$7:$GK$318,31,FALSE)),"",VLOOKUP($B165,'[1]1718  Exp_Rev Access'!$F$7:$GK$318,31,FALSE))</f>
        <v>0</v>
      </c>
      <c r="AM165" s="56">
        <f t="shared" si="473"/>
        <v>11259441.639999999</v>
      </c>
      <c r="AN165" s="92">
        <f t="shared" si="474"/>
        <v>4.1277393730776206E-2</v>
      </c>
      <c r="AO165" s="71">
        <f t="shared" si="475"/>
        <v>498.19171509454156</v>
      </c>
      <c r="AP165" s="90">
        <f>IF(ISNA(VLOOKUP($B165,'[1]1718  Exp_Rev Access'!$F$7:$GK$318,33,FALSE)),"",VLOOKUP($B165,'[1]1718  Exp_Rev Access'!$F$7:$GK$318,33,FALSE))</f>
        <v>153770598.19</v>
      </c>
      <c r="AQ165" s="90">
        <f>IF(ISNA(VLOOKUP($B165,'[1]1718  Exp_Rev Access'!$F$7:$GK$318,34,FALSE)),"",VLOOKUP($B165,'[1]1718  Exp_Rev Access'!$F$7:$GK$318,34,FALSE))</f>
        <v>4368624.8</v>
      </c>
      <c r="AR165" s="90">
        <f>IF(ISNA(VLOOKUP($B165,'[1]1718  Exp_Rev Access'!$F$7:$GK$318,35,FALSE)),"",VLOOKUP($B165,'[1]1718  Exp_Rev Access'!$F$7:$GK$318,35,FALSE))</f>
        <v>0</v>
      </c>
      <c r="AS165" s="90">
        <f>IF(ISNA(VLOOKUP($B165,'[1]1718  Exp_Rev Access'!$F$7:$GK$318,36,FALSE)),"",VLOOKUP($B165,'[1]1718  Exp_Rev Access'!$F$7:$GK$318,36,FALSE))</f>
        <v>0</v>
      </c>
      <c r="AT165" s="90">
        <f>IF(ISNA(VLOOKUP($B165,'[1]1718  Exp_Rev Access'!$F$7:$GK$318,37,FALSE)),"",VLOOKUP($B165,'[1]1718  Exp_Rev Access'!$F$7:$GK$318,37,FALSE))</f>
        <v>0</v>
      </c>
      <c r="AU165" s="56">
        <f t="shared" si="476"/>
        <v>158139222.99000001</v>
      </c>
      <c r="AV165" s="93">
        <f t="shared" si="477"/>
        <v>0.57974233362048377</v>
      </c>
      <c r="AW165" s="56">
        <f t="shared" si="478"/>
        <v>6997.1187954135767</v>
      </c>
      <c r="AX165" s="90">
        <f>IF(ISNA(VLOOKUP($B165,'[1]1718  Exp_Rev Access'!$F$7:$GK$318,39,FALSE)),"",VLOOKUP($B165,'[1]1718  Exp_Rev Access'!$F$7:$GK$318,39,FALSE))</f>
        <v>742.48</v>
      </c>
      <c r="AY165" s="90">
        <f>IF(ISNA(VLOOKUP($B165,'[1]1718  Exp_Rev Access'!$F$7:$GK$318,40,FALSE)),"",VLOOKUP($B165,'[1]1718  Exp_Rev Access'!$F$7:$GK$318,40,FALSE))</f>
        <v>20317835.550000001</v>
      </c>
      <c r="AZ165" s="90">
        <f>IF(ISNA(VLOOKUP($B165,'[1]1718  Exp_Rev Access'!$F$7:$GK$318,41,FALSE)),"",VLOOKUP($B165,'[1]1718  Exp_Rev Access'!$F$7:$GK$318,41,FALSE))</f>
        <v>1715004.46</v>
      </c>
      <c r="BA165" s="90">
        <f>IF(ISNA(VLOOKUP($B165,'[1]1718  Exp_Rev Access'!$F$7:$GK$318,42,FALSE)),"",VLOOKUP($B165,'[1]1718  Exp_Rev Access'!$F$7:$GK$318,42,FALSE))</f>
        <v>0</v>
      </c>
      <c r="BB165" s="90">
        <f>IF(ISNA(VLOOKUP($B165,'[1]1718  Exp_Rev Access'!$F$7:$GK$318,43,FALSE)),"",VLOOKUP($B165,'[1]1718  Exp_Rev Access'!$F$7:$GK$318,43,FALSE))</f>
        <v>0</v>
      </c>
      <c r="BC165" s="90">
        <f>IF(ISNA(VLOOKUP($B165,'[1]1718  Exp_Rev Access'!$F$7:$GK$318,44,FALSE)),"",VLOOKUP($B165,'[1]1718  Exp_Rev Access'!$F$7:$GK$318,44,FALSE))</f>
        <v>1666540.87</v>
      </c>
      <c r="BD165" s="90">
        <f>IF(ISNA(VLOOKUP($B165,'[1]1718  Exp_Rev Access'!$F$7:$GK$318,45,FALSE)),"",VLOOKUP($B165,'[1]1718  Exp_Rev Access'!$F$7:$GK$318,45,FALSE))</f>
        <v>100833.95</v>
      </c>
      <c r="BE165" s="90">
        <f>IF(ISNA(VLOOKUP($B165,'[1]1718  Exp_Rev Access'!$F$7:$GK$318,46,FALSE)),"",VLOOKUP($B165,'[1]1718  Exp_Rev Access'!$F$7:$GK$318,46,FALSE))</f>
        <v>1403739.54</v>
      </c>
      <c r="BF165" s="90">
        <f>IF(ISNA(VLOOKUP($B165,'[1]1718  Exp_Rev Access'!$F$7:$GK$318,47,FALSE)),"",VLOOKUP($B165,'[1]1718  Exp_Rev Access'!$F$7:$GK$318,47,FALSE))</f>
        <v>0</v>
      </c>
      <c r="BG165" s="90">
        <f>IF(ISNA(VLOOKUP($B165,'[1]1718  Exp_Rev Access'!$F$7:$GK$318,48,FALSE)),"",VLOOKUP($B165,'[1]1718  Exp_Rev Access'!$F$7:$GK$318,48,FALSE))</f>
        <v>2388877.12</v>
      </c>
      <c r="BH165" s="90">
        <f>IF(ISNA(VLOOKUP($B165,'[1]1718  Exp_Rev Access'!$F$7:$GK$318,49,FALSE)),"",VLOOKUP($B165,'[1]1718  Exp_Rev Access'!$F$7:$GK$318,49,FALSE))</f>
        <v>522243.95</v>
      </c>
      <c r="BI165" s="90">
        <f>IF(ISNA(VLOOKUP($B165,'[1]1718  Exp_Rev Access'!$F$7:$GK$318,50,FALSE)),"",VLOOKUP($B165,'[1]1718  Exp_Rev Access'!$F$7:$GK$318,50,FALSE))</f>
        <v>0</v>
      </c>
      <c r="BJ165" s="90">
        <f>IF(ISNA(VLOOKUP($B165,'[1]1718  Exp_Rev Access'!$F$7:$GK$318,51,FALSE)),"",VLOOKUP($B165,'[1]1718  Exp_Rev Access'!$F$7:$GK$318,51,FALSE))</f>
        <v>40516.160000000003</v>
      </c>
      <c r="BK165" s="90">
        <f>IF(ISNA(VLOOKUP($B165,'[1]1718  Exp_Rev Access'!$F$7:$GK$318,52,FALSE)),"",VLOOKUP($B165,'[1]1718  Exp_Rev Access'!$F$7:$GK$318,52,FALSE))</f>
        <v>8764714.0700000003</v>
      </c>
      <c r="BL165" s="90">
        <f>IF(ISNA(VLOOKUP($B165,'[1]1718  Exp_Rev Access'!$F$7:$GK$318,53,FALSE)),"",VLOOKUP($B165,'[1]1718  Exp_Rev Access'!$F$7:$GK$318,53,FALSE))</f>
        <v>0</v>
      </c>
      <c r="BM165" s="90">
        <f>IF(ISNA(VLOOKUP($B165,'[1]1718  Exp_Rev Access'!$F$7:$GK$318,54,FALSE)),"",VLOOKUP($B165,'[1]1718  Exp_Rev Access'!$F$7:$GK$318,54,FALSE))</f>
        <v>48992.24</v>
      </c>
      <c r="BN165" s="90">
        <f>IF(ISNA(VLOOKUP($B165,'[1]1718  Exp_Rev Access'!$F$7:$GK$318,55,FALSE)),"",VLOOKUP($B165,'[1]1718  Exp_Rev Access'!$F$7:$GK$318,55,FALSE))</f>
        <v>0</v>
      </c>
      <c r="BO165" s="90">
        <f>IF(ISNA(VLOOKUP($B165,'[1]1718  Exp_Rev Access'!$F$7:$GK$318,56,FALSE)),"",VLOOKUP($B165,'[1]1718  Exp_Rev Access'!$F$7:$GK$318,56,FALSE))</f>
        <v>0</v>
      </c>
      <c r="BP165" s="90">
        <f>IF(ISNA(VLOOKUP($B165,'[1]1718  Exp_Rev Access'!$F$7:$GK$318,57,FALSE)),"",VLOOKUP($B165,'[1]1718  Exp_Rev Access'!$F$7:$GK$318,57,FALSE))</f>
        <v>0</v>
      </c>
      <c r="BQ165" s="90">
        <f>IF(ISNA(VLOOKUP($B165,'[1]1718  Exp_Rev Access'!$F$7:$GK$318,58,FALSE)),"",VLOOKUP($B165,'[1]1718  Exp_Rev Access'!$F$7:$GK$318,58,FALSE))</f>
        <v>0</v>
      </c>
      <c r="BR165" s="90">
        <f>IF(ISNA(VLOOKUP($B165,'[1]1718  Exp_Rev Access'!$F$7:$GK$318,59,FALSE)),"",VLOOKUP($B165,'[1]1718  Exp_Rev Access'!$F$7:$GK$318,59,FALSE))</f>
        <v>0</v>
      </c>
      <c r="BS165" s="90">
        <f>IF(ISNA(VLOOKUP($B165,'[1]1718  Exp_Rev Access'!$F$7:$GK$318,60,FALSE)),"",VLOOKUP($B165,'[1]1718  Exp_Rev Access'!$F$7:$GK$318,60,FALSE))</f>
        <v>0</v>
      </c>
      <c r="BT165" s="90">
        <f>IF(ISNA(VLOOKUP($B165,'[1]1718  Exp_Rev Access'!$F$7:$GK$318,61,FALSE)),"",VLOOKUP($B165,'[1]1718  Exp_Rev Access'!$F$7:$GK$318,61,FALSE))</f>
        <v>0</v>
      </c>
      <c r="BU165" s="90">
        <f>IF(ISNA(VLOOKUP($B165,'[1]1718  Exp_Rev Access'!$F$7:$GK$318,62,FALSE)),"",VLOOKUP($B165,'[1]1718  Exp_Rev Access'!$F$7:$GK$318,62,FALSE))</f>
        <v>0</v>
      </c>
      <c r="BV165" s="56">
        <f t="shared" si="449"/>
        <v>36970040.390000008</v>
      </c>
      <c r="BW165" s="92">
        <f t="shared" si="479"/>
        <v>0.13553308966933192</v>
      </c>
      <c r="BX165" s="71">
        <f t="shared" si="480"/>
        <v>1635.797619268852</v>
      </c>
      <c r="BY165" s="90">
        <f>IF(ISNA(VLOOKUP($B165,'[1]1718  Exp_Rev Access'!$F$7:$GK$318,64,FALSE)),"",VLOOKUP($B165,'[1]1718  Exp_Rev Access'!$F$7:$GK$318,64,FALSE))</f>
        <v>0</v>
      </c>
      <c r="BZ165" s="90">
        <f>IF(ISNA(VLOOKUP($B165,'[1]1718  Exp_Rev Access'!$F$7:$GK$318,65,FALSE)),"",VLOOKUP($B165,'[1]1718  Exp_Rev Access'!$F$7:$GK$318,65,FALSE))</f>
        <v>0</v>
      </c>
      <c r="CA165" s="90">
        <f>IF(ISNA(VLOOKUP($B165,'[1]1718  Exp_Rev Access'!$F$7:$GK$318,66,FALSE)),"",VLOOKUP($B165,'[1]1718  Exp_Rev Access'!$F$7:$GK$318,66,FALSE))</f>
        <v>0</v>
      </c>
      <c r="CB165" s="90">
        <f>IF(ISNA(VLOOKUP($B165,'[1]1718  Exp_Rev Access'!$F$7:$GK$318,67,FALSE)),"",VLOOKUP($B165,'[1]1718  Exp_Rev Access'!$F$7:$GK$318,67,FALSE))</f>
        <v>0</v>
      </c>
      <c r="CC165" s="90">
        <f>IF(ISNA(VLOOKUP($B165,'[1]1718  Exp_Rev Access'!$F$7:$GK$318,68,FALSE)),"",VLOOKUP($B165,'[1]1718  Exp_Rev Access'!$F$7:$GK$318,68,FALSE))</f>
        <v>8355.4500000000007</v>
      </c>
      <c r="CD165" s="90">
        <f>IF(ISNA(VLOOKUP($B165,'[1]1718  Exp_Rev Access'!$F$7:$GK$318,69,FALSE)),"",VLOOKUP($B165,'[1]1718  Exp_Rev Access'!$F$7:$GK$318,69,FALSE))</f>
        <v>1487180.02</v>
      </c>
      <c r="CE165" s="56">
        <f t="shared" si="437"/>
        <v>1495535.47</v>
      </c>
      <c r="CF165" s="92">
        <f t="shared" si="450"/>
        <v>5.4826703141499164E-3</v>
      </c>
      <c r="CG165" s="78">
        <f t="shared" si="451"/>
        <v>66.172320493862543</v>
      </c>
      <c r="CH165" s="90">
        <f>IF(ISNA(VLOOKUP($B165,'[1]1718  Exp_Rev Access'!$F$7:$GK$318,$CH$2,FALSE)),"",VLOOKUP($B165,'[1]1718  Exp_Rev Access'!$F$7:$GK$318,$CH$2,FALSE))</f>
        <v>0</v>
      </c>
      <c r="CI165" s="90">
        <f>IF(ISNA(VLOOKUP($B165,'[1]1718  Exp_Rev Access'!$F$7:$GK$318,$CI$2,FALSE)),"",VLOOKUP($B165,'[1]1718  Exp_Rev Access'!$F$7:$GK$318,$CI$2,FALSE))</f>
        <v>0</v>
      </c>
      <c r="CJ165" s="90">
        <f>IF(ISNA(VLOOKUP($B165,'[1]1718  Exp_Rev Access'!$F$7:$GK$318,$CJ$2,FALSE)),"",VLOOKUP($B165,'[1]1718  Exp_Rev Access'!$F$7:$GK$318,$CJ$2,FALSE))</f>
        <v>0</v>
      </c>
      <c r="CK165" s="90">
        <f>IF(ISNA(VLOOKUP($B165,'[1]1718  Exp_Rev Access'!$F$7:$GK$318,$CK$2,FALSE)),"",VLOOKUP($B165,'[1]1718  Exp_Rev Access'!$F$7:$GK$318,$CK$2,FALSE))</f>
        <v>0</v>
      </c>
      <c r="CL165" s="90">
        <f>IF(ISNA(VLOOKUP($B165,'[1]1718  Exp_Rev Access'!$F$7:$GK$318,$CL$2,FALSE)),"",VLOOKUP($B165,'[1]1718  Exp_Rev Access'!$F$7:$GK$318,$CL$2,FALSE))</f>
        <v>0</v>
      </c>
      <c r="CM165" s="90">
        <f>IF(ISNA(VLOOKUP($B165,'[1]1718  Exp_Rev Access'!$F$7:$GK$318,$CM$2,FALSE)),"",VLOOKUP($B165,'[1]1718  Exp_Rev Access'!$F$7:$GK$318,$CM$2,FALSE))</f>
        <v>0</v>
      </c>
      <c r="CN165" s="90">
        <f>IF(ISNA(VLOOKUP($B165,'[1]1718  Exp_Rev Access'!$F$7:$GK$318,$CN$2,FALSE)),"",VLOOKUP($B165,'[1]1718  Exp_Rev Access'!$F$7:$GK$318,$CN$2,FALSE))</f>
        <v>0</v>
      </c>
      <c r="CO165" s="90">
        <f>IF(ISNA(VLOOKUP($B165,'[1]1718  Exp_Rev Access'!$F$7:$GK$318,$CO$2,FALSE)),"",VLOOKUP($B165,'[1]1718  Exp_Rev Access'!$F$7:$GK$318,$CO$2,FALSE))</f>
        <v>0</v>
      </c>
      <c r="CP165" s="90">
        <f>IF(ISNA(VLOOKUP($B165,'[1]1718  Exp_Rev Access'!$F$7:$GK$318,$CP$2,FALSE)),"",VLOOKUP($B165,'[1]1718  Exp_Rev Access'!$F$7:$GK$318,$CP$2,FALSE))</f>
        <v>0</v>
      </c>
      <c r="CQ165" s="90">
        <f>IF(ISNA(VLOOKUP($B165,'[1]1718  Exp_Rev Access'!$F$7:$GK$318,$CQ$2,FALSE)),"",VLOOKUP($B165,'[1]1718  Exp_Rev Access'!$F$7:$GK$318,$CQ$2,FALSE))</f>
        <v>5458835</v>
      </c>
      <c r="CR165" s="90">
        <f>IF(ISNA(VLOOKUP($B165,'[1]1718  Exp_Rev Access'!$F$7:$GK$318,$CR$2,FALSE)),"",VLOOKUP($B165,'[1]1718  Exp_Rev Access'!$F$7:$GK$318,$CR$2,FALSE))</f>
        <v>0</v>
      </c>
      <c r="CS165" s="90">
        <f>IF(ISNA(VLOOKUP($B165,'[1]1718  Exp_Rev Access'!$F$7:$GK$318,$CS$2,FALSE)),"",VLOOKUP($B165,'[1]1718  Exp_Rev Access'!$F$7:$GK$318,$CS$2,FALSE))</f>
        <v>65572.03</v>
      </c>
      <c r="CT165" s="90">
        <f>IF(ISNA(VLOOKUP($B165,'[1]1718  Exp_Rev Access'!$F$7:$GK$318,$CT$2,FALSE)),"",VLOOKUP($B165,'[1]1718  Exp_Rev Access'!$F$7:$GK$318,$CT$2,FALSE))</f>
        <v>0</v>
      </c>
      <c r="CU165" s="90">
        <f>IF(ISNA(VLOOKUP($B165,'[1]1718  Exp_Rev Access'!$F$7:$GK$318,$CU$2,FALSE)),"",VLOOKUP($B165,'[1]1718  Exp_Rev Access'!$F$7:$GK$318,$CU$2,FALSE))</f>
        <v>658985.54</v>
      </c>
      <c r="CV165" s="90">
        <f>IF(ISNA(VLOOKUP($B165,'[1]1718  Exp_Rev Access'!$F$7:$GK$318,$CV$2,FALSE)),"",VLOOKUP($B165,'[1]1718  Exp_Rev Access'!$F$7:$GK$318,$CV$2,FALSE))</f>
        <v>329557.86</v>
      </c>
      <c r="CW165" s="90">
        <f>IF(ISNA(VLOOKUP($B165,'[1]1718  Exp_Rev Access'!$F$7:$GK$318,$CW$2,FALSE)),"",VLOOKUP($B165,'[1]1718  Exp_Rev Access'!$F$7:$GK$318,$CW$2,FALSE))</f>
        <v>0</v>
      </c>
      <c r="CX165" s="90">
        <f>IF(ISNA(VLOOKUP($B165,'[1]1718  Exp_Rev Access'!$F$7:$GK$318,$CX$2,FALSE)),"",VLOOKUP($B165,'[1]1718  Exp_Rev Access'!$F$7:$GK$318,$CX$2,FALSE))</f>
        <v>0</v>
      </c>
      <c r="CY165" s="90">
        <f>IF(ISNA(VLOOKUP($B165,'[1]1718  Exp_Rev Access'!$F$7:$GK$318,$CY$2,FALSE)),"",VLOOKUP($B165,'[1]1718  Exp_Rev Access'!$F$7:$GK$318,$CY$2,FALSE))</f>
        <v>21596.07</v>
      </c>
      <c r="CZ165" s="90">
        <f>IF(ISNA(VLOOKUP($B165,'[1]1718  Exp_Rev Access'!$F$7:$GK$318,$CZ$2,FALSE)),"",VLOOKUP($B165,'[1]1718  Exp_Rev Access'!$F$7:$GK$318,$CZ$2,FALSE))</f>
        <v>0</v>
      </c>
      <c r="DA165" s="90">
        <f>IF(ISNA(VLOOKUP($B165,'[1]1718  Exp_Rev Access'!$F$7:$GK$318,$DA$2,FALSE)),"",VLOOKUP($B165,'[1]1718  Exp_Rev Access'!$F$7:$GK$318,$DA$2,FALSE))</f>
        <v>0</v>
      </c>
      <c r="DB165" s="90">
        <f>IF(ISNA(VLOOKUP($B165,'[1]1718  Exp_Rev Access'!$F$7:$GK$318,$DB$2,FALSE)),"",VLOOKUP($B165,'[1]1718  Exp_Rev Access'!$F$7:$GK$318,$DB$2,FALSE))</f>
        <v>222845.85</v>
      </c>
      <c r="DC165" s="90">
        <f>IF(ISNA(VLOOKUP($B165,'[1]1718  Exp_Rev Access'!$F$7:$GK$318,$DC$2,FALSE)),"",VLOOKUP($B165,'[1]1718  Exp_Rev Access'!$F$7:$GK$318,$DC$2,FALSE))</f>
        <v>0</v>
      </c>
      <c r="DD165" s="90">
        <f>IF(ISNA(VLOOKUP($B165,'[1]1718  Exp_Rev Access'!$F$7:$GK$318,$DD$2,FALSE)),"",VLOOKUP($B165,'[1]1718  Exp_Rev Access'!$F$7:$GK$318,$DD$2,FALSE))</f>
        <v>0</v>
      </c>
      <c r="DE165" s="90">
        <f>IF(ISNA(VLOOKUP($B165,'[1]1718  Exp_Rev Access'!$F$7:$GK$318,$DE$2,FALSE)),"",VLOOKUP($B165,'[1]1718  Exp_Rev Access'!$F$7:$GK$318,$DE$2,FALSE))</f>
        <v>0</v>
      </c>
      <c r="DF165" s="90">
        <f>IF(ISNA(VLOOKUP($B165,'[1]1718  Exp_Rev Access'!$F$7:$GK$318,$DF$2,FALSE)),"",VLOOKUP($B165,'[1]1718  Exp_Rev Access'!$F$7:$GK$318,$DF$2,FALSE))</f>
        <v>0</v>
      </c>
      <c r="DG165" s="90">
        <f>IF(ISNA(VLOOKUP($B165,'[1]1718  Exp_Rev Access'!$F$7:$GK$318,$DG$2,FALSE)),"",VLOOKUP($B165,'[1]1718  Exp_Rev Access'!$F$7:$GK$318,$DG$2,FALSE))</f>
        <v>0</v>
      </c>
      <c r="DH165" s="90">
        <f>IF(ISNA(VLOOKUP($B165,'[1]1718  Exp_Rev Access'!$F$7:$GK$318,$DH$2,FALSE)),"",VLOOKUP($B165,'[1]1718  Exp_Rev Access'!$F$7:$GK$318,$DH$2,FALSE))</f>
        <v>7214.77</v>
      </c>
      <c r="DI165" s="90">
        <f>IF(ISNA(VLOOKUP($B165,'[1]1718  Exp_Rev Access'!$F$7:$GK$318,$DI$2,FALSE)),"",VLOOKUP($B165,'[1]1718  Exp_Rev Access'!$F$7:$GK$318,$DI$2,FALSE))</f>
        <v>1654026.36</v>
      </c>
      <c r="DJ165" s="90">
        <f>IF(ISNA(VLOOKUP($B165,'[1]1718  Exp_Rev Access'!$F$7:$GK$318,$DJ$2,FALSE)),"",VLOOKUP($B165,'[1]1718  Exp_Rev Access'!$F$7:$GK$318,$DJ$2,FALSE))</f>
        <v>0</v>
      </c>
      <c r="DK165" s="90">
        <f>IF(ISNA(VLOOKUP($B165,'[1]1718  Exp_Rev Access'!$F$7:$GK$318,$DK$2,FALSE)),"",VLOOKUP($B165,'[1]1718  Exp_Rev Access'!$F$7:$GK$318,$DK$2,FALSE))</f>
        <v>0</v>
      </c>
      <c r="DL165" s="90">
        <f>IF(ISNA(VLOOKUP($B165,'[1]1718  Exp_Rev Access'!$F$7:$GK$318,$DL$2,FALSE)),"",VLOOKUP($B165,'[1]1718  Exp_Rev Access'!$F$7:$GK$318,$DL$2,FALSE))</f>
        <v>0</v>
      </c>
      <c r="DM165" s="90">
        <f>IF(ISNA(VLOOKUP($B165,'[1]1718  Exp_Rev Access'!$F$7:$GK$318,$DM$2,FALSE)),"",VLOOKUP($B165,'[1]1718  Exp_Rev Access'!$F$7:$GK$318,$DM$2,FALSE))</f>
        <v>0</v>
      </c>
      <c r="DN165" s="90">
        <f>IF(ISNA(VLOOKUP($B165,'[1]1718  Exp_Rev Access'!$F$7:$GK$318,$DN$2,FALSE)),"",VLOOKUP($B165,'[1]1718  Exp_Rev Access'!$F$7:$GK$318,$DN$2,FALSE))</f>
        <v>0</v>
      </c>
      <c r="DO165" s="90">
        <f>IF(ISNA(VLOOKUP($B165,'[1]1718  Exp_Rev Access'!$F$7:$GK$318,$DO$2,FALSE)),"",VLOOKUP($B165,'[1]1718  Exp_Rev Access'!$F$7:$GK$318,$DO$2,FALSE))</f>
        <v>0</v>
      </c>
      <c r="DP165" s="90">
        <f>IF(ISNA(VLOOKUP($B165,'[1]1718  Exp_Rev Access'!$F$7:$GK$318,$DP$2,FALSE)),"",VLOOKUP($B165,'[1]1718  Exp_Rev Access'!$F$7:$GK$318,$DP$2,FALSE))</f>
        <v>0</v>
      </c>
      <c r="DQ165" s="90">
        <f>IF(ISNA(VLOOKUP($B165,'[1]1718  Exp_Rev Access'!$F$7:$GK$318,$DQ$2,FALSE)),"",VLOOKUP($B165,'[1]1718  Exp_Rev Access'!$F$7:$GK$318,$DQ$2,FALSE))</f>
        <v>0</v>
      </c>
      <c r="DR165" s="90">
        <f>IF(ISNA(VLOOKUP($B165,'[1]1718  Exp_Rev Access'!$F$7:$GK$318,$DR$2,FALSE)),"",VLOOKUP($B165,'[1]1718  Exp_Rev Access'!$F$7:$GK$318,$DR$2,FALSE))</f>
        <v>0</v>
      </c>
      <c r="DS165" s="90">
        <f>IF(ISNA(VLOOKUP($B165,'[1]1718  Exp_Rev Access'!$F$7:$GK$318,$DS$2,FALSE)),"",VLOOKUP($B165,'[1]1718  Exp_Rev Access'!$F$7:$GK$318,$DS$2,FALSE))</f>
        <v>0</v>
      </c>
      <c r="DT165" s="90">
        <f>IF(ISNA(VLOOKUP($B165,'[1]1718  Exp_Rev Access'!$F$7:$GK$318,$DT$2,FALSE)),"",VLOOKUP($B165,'[1]1718  Exp_Rev Access'!$F$7:$GK$318,$DT$2,FALSE))</f>
        <v>0</v>
      </c>
      <c r="DU165" s="90">
        <f>IF(ISNA(VLOOKUP($B165,'[1]1718  Exp_Rev Access'!$F$7:$GK$318,$DU$2,FALSE)),"",VLOOKUP($B165,'[1]1718  Exp_Rev Access'!$F$7:$GK$318,$DU$2,FALSE))</f>
        <v>0</v>
      </c>
      <c r="DV165" s="90">
        <f>IF(ISNA(VLOOKUP($B165,'[1]1718  Exp_Rev Access'!$F$7:$GK$318,$DV$2,FALSE)),"",VLOOKUP($B165,'[1]1718  Exp_Rev Access'!$F$7:$GK$318,$DV$2,FALSE))</f>
        <v>0</v>
      </c>
      <c r="DW165" s="90">
        <f>IF(ISNA(VLOOKUP($B165,'[1]1718  Exp_Rev Access'!$F$7:$GK$318,$DW$2,FALSE)),"",VLOOKUP($B165,'[1]1718  Exp_Rev Access'!$F$7:$GK$318,$DW$2,FALSE))</f>
        <v>0</v>
      </c>
      <c r="DX165" s="90">
        <f>IF(ISNA(VLOOKUP($B165,'[1]1718  Exp_Rev Access'!$F$7:$GK$318,$DX$2,FALSE)),"",VLOOKUP($B165,'[1]1718  Exp_Rev Access'!$F$7:$GK$318,$DX$2,FALSE))</f>
        <v>0</v>
      </c>
      <c r="DY165" s="90">
        <f>IF(ISNA(VLOOKUP($B165,'[1]1718  Exp_Rev Access'!$F$7:$GK$318,$DY$2,FALSE)),"",VLOOKUP($B165,'[1]1718  Exp_Rev Access'!$F$7:$GK$318,$DY$2,FALSE))</f>
        <v>0</v>
      </c>
      <c r="DZ165" s="90">
        <f>IF(ISNA(VLOOKUP($B165,'[1]1718  Exp_Rev Access'!$F$7:$GK$318,$DZ$2,FALSE)),"",VLOOKUP($B165,'[1]1718  Exp_Rev Access'!$F$7:$GK$318,$DZ$2,FALSE))</f>
        <v>0</v>
      </c>
      <c r="EA165" s="90">
        <f>IF(ISNA(VLOOKUP($B165,'[1]1718  Exp_Rev Access'!$F$7:$GK$318,$EA$2,FALSE)),"",VLOOKUP($B165,'[1]1718  Exp_Rev Access'!$F$7:$GK$318,$EA$2,FALSE))</f>
        <v>0</v>
      </c>
      <c r="EB165" s="90">
        <f>IF(ISNA(VLOOKUP($B165,'[1]1718  Exp_Rev Access'!$F$7:$GK$318,$EB$2,FALSE)),"",VLOOKUP($B165,'[1]1718  Exp_Rev Access'!$F$7:$GK$318,$EB$2,FALSE))</f>
        <v>0</v>
      </c>
      <c r="EC165" s="90">
        <f>IF(ISNA(VLOOKUP($B165,'[1]1718  Exp_Rev Access'!$F$7:$GK$318,$EC$2,FALSE)),"",VLOOKUP($B165,'[1]1718  Exp_Rev Access'!$F$7:$GK$318,$EC$2,FALSE))</f>
        <v>0</v>
      </c>
      <c r="ED165" s="90">
        <f>IF(ISNA(VLOOKUP($B165,'[1]1718  Exp_Rev Access'!$F$7:$GK$318,$ED$2,FALSE)),"",VLOOKUP($B165,'[1]1718  Exp_Rev Access'!$F$7:$GK$318,$ED$2,FALSE))</f>
        <v>0</v>
      </c>
      <c r="EE165" s="90">
        <f>IF(ISNA(VLOOKUP($B165,'[1]1718  Exp_Rev Access'!$F$7:$GK$318,$EE$2,FALSE)),"",VLOOKUP($B165,'[1]1718  Exp_Rev Access'!$F$7:$GK$318,$EE$2,FALSE))</f>
        <v>0</v>
      </c>
      <c r="EF165" s="90">
        <f>IF(ISNA(VLOOKUP($B165,'[1]1718  Exp_Rev Access'!$F$7:$GK$318,$EF$2,FALSE)),"",VLOOKUP($B165,'[1]1718  Exp_Rev Access'!$F$7:$GK$318,$EF$2,FALSE))</f>
        <v>0</v>
      </c>
      <c r="EG165" s="90">
        <f>IF(ISNA(VLOOKUP($B165,'[1]1718  Exp_Rev Access'!$F$7:$GK$318,$EG$2,FALSE)),"",VLOOKUP($B165,'[1]1718  Exp_Rev Access'!$F$7:$GK$318,$EG$2,FALSE))</f>
        <v>0</v>
      </c>
      <c r="EH165" s="90">
        <f>IF(ISNA(VLOOKUP($B165,'[1]1718  Exp_Rev Access'!$F$7:$GK$318,$EH$2,FALSE)),"",VLOOKUP($B165,'[1]1718  Exp_Rev Access'!$F$7:$GK$318,$EH$2,FALSE))</f>
        <v>0</v>
      </c>
      <c r="EI165" s="90">
        <f>IF(ISNA(VLOOKUP($B165,'[1]1718  Exp_Rev Access'!$F$7:$GK$318,$EI$2,FALSE)),"",VLOOKUP($B165,'[1]1718  Exp_Rev Access'!$F$7:$GK$318,$EI$2,FALSE))</f>
        <v>0</v>
      </c>
      <c r="EJ165" s="90">
        <f>IF(ISNA(VLOOKUP($B165,'[1]1718  Exp_Rev Access'!$F$7:$GK$318,$EJ$2,FALSE)),"",VLOOKUP($B165,'[1]1718  Exp_Rev Access'!$F$7:$GK$318,$EJ$2,FALSE))</f>
        <v>0</v>
      </c>
      <c r="EK165" s="90">
        <f>IF(ISNA(VLOOKUP($B165,'[1]1718  Exp_Rev Access'!$F$7:$GK$318,$EK$2,FALSE)),"",VLOOKUP($B165,'[1]1718  Exp_Rev Access'!$F$7:$GK$318,$EK$2,FALSE))</f>
        <v>0</v>
      </c>
      <c r="EL165" s="90">
        <f>IF(ISNA(VLOOKUP($B165,'[1]1718  Exp_Rev Access'!$F$7:$GK$318,$EL$2,FALSE)),"",VLOOKUP($B165,'[1]1718  Exp_Rev Access'!$F$7:$GK$318,$EL$2,FALSE))</f>
        <v>0</v>
      </c>
      <c r="EM165" s="90">
        <f>IF(ISNA(VLOOKUP($B165,'[1]1718  Exp_Rev Access'!$F$7:$GK$318,$EM$2,FALSE)),"",VLOOKUP($B165,'[1]1718  Exp_Rev Access'!$F$7:$GK$318,$EM$2,FALSE))</f>
        <v>0</v>
      </c>
      <c r="EN165" s="90">
        <f>IF(ISNA(VLOOKUP($B165,'[1]1718  Exp_Rev Access'!$F$7:$GK$318,$EN$2,FALSE)),"",VLOOKUP($B165,'[1]1718  Exp_Rev Access'!$F$7:$GK$318,$EN$2,FALSE))</f>
        <v>0</v>
      </c>
      <c r="EO165" s="90">
        <f>IF(ISNA(VLOOKUP($B165,'[1]1718  Exp_Rev Access'!$F$7:$GK$318,$EO$2,FALSE)),"",VLOOKUP($B165,'[1]1718  Exp_Rev Access'!$F$7:$GK$318,$EO$2,FALSE))</f>
        <v>0</v>
      </c>
      <c r="EP165" s="90">
        <f>IF(ISNA(VLOOKUP($B165,'[1]1718  Exp_Rev Access'!$F$7:$GK$318,$EP$2,FALSE)),"",VLOOKUP($B165,'[1]1718  Exp_Rev Access'!$F$7:$GK$318,$EP$2,FALSE))</f>
        <v>0</v>
      </c>
      <c r="EQ165" s="90">
        <f>IF(ISNA(VLOOKUP($B165,'[1]1718  Exp_Rev Access'!$F$7:$GK$318,$EQ$2,FALSE)),"",VLOOKUP($B165,'[1]1718  Exp_Rev Access'!$F$7:$GK$318,$EQ$2,FALSE))</f>
        <v>0</v>
      </c>
      <c r="ER165" s="90">
        <f>IF(ISNA(VLOOKUP($B165,'[1]1718  Exp_Rev Access'!$F$7:$GK$318,$ER$2,FALSE)),"",VLOOKUP($B165,'[1]1718  Exp_Rev Access'!$F$7:$GK$318,$ER$2,FALSE))</f>
        <v>0</v>
      </c>
      <c r="ES165" s="90">
        <f>IF(ISNA(VLOOKUP($B165,'[1]1718  Exp_Rev Access'!$F$7:$GK$318,$ES$2,FALSE)),"",VLOOKUP($B165,'[1]1718  Exp_Rev Access'!$F$7:$GK$318,$ES$2,FALSE))</f>
        <v>0</v>
      </c>
      <c r="ET165" s="90">
        <f>IF(ISNA(VLOOKUP($B165,'[1]1718  Exp_Rev Access'!$F$7:$GK$318,$ET$2,FALSE)),"",VLOOKUP($B165,'[1]1718  Exp_Rev Access'!$F$7:$GK$318,$ET$2,FALSE))</f>
        <v>0</v>
      </c>
      <c r="EU165" s="90">
        <f>IF(ISNA(VLOOKUP($B165,'[1]1718  Exp_Rev Access'!$F$7:$GK$318,$EU$2,FALSE)),"",VLOOKUP($B165,'[1]1718  Exp_Rev Access'!$F$7:$GK$318,$EU$2,FALSE))</f>
        <v>0</v>
      </c>
      <c r="EV165" s="90">
        <f>IF(ISNA(VLOOKUP($B165,'[1]1718  Exp_Rev Access'!$F$7:$GK$318,$EV$2,FALSE)),"",VLOOKUP($B165,'[1]1718  Exp_Rev Access'!$F$7:$GK$318,$EV$2,FALSE))</f>
        <v>122480.16</v>
      </c>
      <c r="EW165" s="90">
        <f>IF(ISNA(VLOOKUP($B165,'[1]1718  Exp_Rev Access'!$F$7:$GK$318,$EW$2,FALSE)),"",VLOOKUP($B165,'[1]1718  Exp_Rev Access'!$F$7:$GK$318,$EW$2,FALSE))</f>
        <v>0</v>
      </c>
      <c r="EX165" s="90">
        <f>IF(ISNA(VLOOKUP($B165,'[1]1718  Exp_Rev Access'!$F$7:$GK$318,$EX$2,FALSE)),"",VLOOKUP($B165,'[1]1718  Exp_Rev Access'!$F$7:$GK$318,$EX$2,FALSE))</f>
        <v>0</v>
      </c>
      <c r="EY165" s="90">
        <f>IF(ISNA(VLOOKUP($B165,'[1]1718  Exp_Rev Access'!$F$7:$GK$318,$EY$2,FALSE)),"",VLOOKUP($B165,'[1]1718  Exp_Rev Access'!$F$7:$GK$318,$EY$2,FALSE))</f>
        <v>0</v>
      </c>
      <c r="EZ165" s="90">
        <f>IF(ISNA(VLOOKUP($B165,'[1]1718  Exp_Rev Access'!$F$7:$GK$318,$EZ$2,FALSE)),"",VLOOKUP($B165,'[1]1718  Exp_Rev Access'!$F$7:$GK$318,$EZ$2,FALSE))</f>
        <v>0</v>
      </c>
      <c r="FA165" s="90">
        <f>IF(ISNA(VLOOKUP($B165,'[1]1718  Exp_Rev Access'!$F$7:$GK$318,$FA$2,FALSE)),"",VLOOKUP($B165,'[1]1718  Exp_Rev Access'!$F$7:$GK$318,$FA$2,FALSE))</f>
        <v>0</v>
      </c>
      <c r="FB165" s="90">
        <f>IF(ISNA(VLOOKUP($B165,'[1]1718  Exp_Rev Access'!$F$7:$GK$318,$FB$2,FALSE)),"",VLOOKUP($B165,'[1]1718  Exp_Rev Access'!$F$7:$GK$318,$FB$2,FALSE))</f>
        <v>0</v>
      </c>
      <c r="FC165" s="90">
        <f>IF(ISNA(VLOOKUP($B165,'[1]1718  Exp_Rev Access'!$F$7:$GK$318,$FC$2,FALSE)),"",VLOOKUP($B165,'[1]1718  Exp_Rev Access'!$F$7:$GK$318,$FC$2,FALSE))</f>
        <v>0</v>
      </c>
      <c r="FD165" s="90">
        <f>IF(ISNA(VLOOKUP($B165,'[1]1718  Exp_Rev Access'!$F$7:$GK$318,$FD$2,FALSE)),"",VLOOKUP($B165,'[1]1718  Exp_Rev Access'!$F$7:$GK$318,$FD$2,FALSE))</f>
        <v>0</v>
      </c>
      <c r="FE165" s="90">
        <f>IF(ISNA(VLOOKUP($B165,'[1]1718  Exp_Rev Access'!$F$7:$GK$318,$FE$2,FALSE)),"",VLOOKUP($B165,'[1]1718  Exp_Rev Access'!$F$7:$GK$318,$FE$2,FALSE))</f>
        <v>0</v>
      </c>
      <c r="FF165" s="90">
        <f>IF(ISNA(VLOOKUP($B165,'[1]1718  Exp_Rev Access'!$F$7:$GK$318,$FF$2,FALSE)),"",VLOOKUP($B165,'[1]1718  Exp_Rev Access'!$F$7:$GK$318,$FF$2,FALSE))</f>
        <v>0</v>
      </c>
      <c r="FG165" s="90">
        <f>IF(ISNA(VLOOKUP($B165,'[1]1718  Exp_Rev Access'!$F$7:$GK$318,$FG$2,FALSE)),"",VLOOKUP($B165,'[1]1718  Exp_Rev Access'!$F$7:$GK$318,$FG$2,FALSE))</f>
        <v>437309.38</v>
      </c>
      <c r="FH165" s="90">
        <f>IF(ISNA(VLOOKUP($B165,'[1]1718  Exp_Rev Access'!$F$7:$GK$318,$FH$2,FALSE)),"",VLOOKUP($B165,'[1]1718  Exp_Rev Access'!$F$7:$GK$318,$FH$2,FALSE))</f>
        <v>0</v>
      </c>
      <c r="FI165" s="90">
        <f>IF(ISNA(VLOOKUP($B165,'[1]1718  Exp_Rev Access'!$F$7:$GK$318,$FI$2,FALSE)),"",VLOOKUP($B165,'[1]1718  Exp_Rev Access'!$F$7:$GK$318,$FI$2,FALSE))</f>
        <v>0</v>
      </c>
      <c r="FJ165" s="90">
        <f>IF(ISNA(VLOOKUP($B165,'[1]1718  Exp_Rev Access'!$F$7:$GK$318,$FJ$2,FALSE)),"",VLOOKUP($B165,'[1]1718  Exp_Rev Access'!$F$7:$GK$318,$FJ$2,FALSE))</f>
        <v>0</v>
      </c>
      <c r="FK165" s="90">
        <f>IF(ISNA(VLOOKUP($B165,'[1]1718  Exp_Rev Access'!$F$7:$GK$318,$FK$2,FALSE)),"",VLOOKUP($B165,'[1]1718  Exp_Rev Access'!$F$7:$GK$318,$FK$2,FALSE))</f>
        <v>0</v>
      </c>
      <c r="FL165" s="90">
        <f>IF(ISNA(VLOOKUP($B165,'[1]1718  Exp_Rev Access'!$F$7:$GK$318,$FL$2,FALSE)),"",VLOOKUP($B165,'[1]1718  Exp_Rev Access'!$F$7:$GK$318,$FL$2,FALSE))</f>
        <v>0</v>
      </c>
      <c r="FM165" s="90">
        <f>IF(ISNA(VLOOKUP($B165,'[1]1718  Exp_Rev Access'!$F$7:$GK$318,$FM$2,FALSE)),"",VLOOKUP($B165,'[1]1718  Exp_Rev Access'!$F$7:$GK$318,$FM$2,FALSE))</f>
        <v>0</v>
      </c>
      <c r="FN165" s="90">
        <f>IF(ISNA(VLOOKUP($B165,'[1]1718  Exp_Rev Access'!$F$7:$GK$318,$FN$2,FALSE)),"",VLOOKUP($B165,'[1]1718  Exp_Rev Access'!$F$7:$GK$318,$FN$2,FALSE))</f>
        <v>0</v>
      </c>
      <c r="FO165" s="90">
        <f>IF(ISNA(VLOOKUP($B165,'[1]1718  Exp_Rev Access'!$F$7:$GK$318,$FO$2,FALSE)),"",VLOOKUP($B165,'[1]1718  Exp_Rev Access'!$F$7:$GK$318,$FO$2,FALSE))</f>
        <v>0</v>
      </c>
      <c r="FP165" s="90">
        <f>IF(ISNA(VLOOKUP($B165,'[1]1718  Exp_Rev Access'!$F$7:$GK$318,$FP$2,FALSE)),"",VLOOKUP($B165,'[1]1718  Exp_Rev Access'!$F$7:$GK$318,$FP$2,FALSE))</f>
        <v>0</v>
      </c>
      <c r="FQ165" s="90">
        <f>IF(ISNA(VLOOKUP($B165,'[1]1718  Exp_Rev Access'!$F$7:$GK$318,$FQ$2,FALSE)),"",VLOOKUP($B165,'[1]1718  Exp_Rev Access'!$F$7:$GK$318,$FQ$2,FALSE))</f>
        <v>0</v>
      </c>
      <c r="FR165" s="90">
        <f>IF(ISNA(VLOOKUP($B165,'[1]1718  Exp_Rev Access'!$F$7:$GK$318,$FR$2,FALSE)),"",VLOOKUP($B165,'[1]1718  Exp_Rev Access'!$F$7:$GK$318,$FR$2,FALSE))</f>
        <v>514350.64</v>
      </c>
      <c r="FS165" s="56">
        <f t="shared" si="481"/>
        <v>9492773.660000002</v>
      </c>
      <c r="FT165" s="92">
        <f t="shared" si="482"/>
        <v>3.4800744876098633E-2</v>
      </c>
      <c r="FU165" s="94">
        <f t="shared" si="483"/>
        <v>420.02270999645145</v>
      </c>
      <c r="FV165" s="95">
        <f>IF(ISNA(VLOOKUP($B165,'[1]1718  Exp_Rev Access'!$F$7:$GK$318,$FV$2,FALSE)),"",VLOOKUP($B165,'[1]1718  Exp_Rev Access'!$F$7:$GK$318,$FV$2,FALSE))</f>
        <v>315075.96000000002</v>
      </c>
      <c r="FW165" s="95">
        <f>IF(ISNA(VLOOKUP($B165,'[1]1718  Exp_Rev Access'!$F$7:$GK$318,$FW$2,FALSE)),"",VLOOKUP($B165,'[1]1718  Exp_Rev Access'!$F$7:$GK$318,$FW$2,FALSE))</f>
        <v>0</v>
      </c>
      <c r="FX165" s="95">
        <f>IF(ISNA(VLOOKUP($B165,'[1]1718  Exp_Rev Access'!$F$7:$GK$318,$FX$2,FALSE)),"",VLOOKUP($B165,'[1]1718  Exp_Rev Access'!$F$7:$GK$318,$FX$2,FALSE))</f>
        <v>0</v>
      </c>
      <c r="FY165" s="95">
        <f>IF(ISNA(VLOOKUP($B165,'[1]1718  Exp_Rev Access'!$F$7:$GK$318,$FY$2,FALSE)),"",VLOOKUP($B165,'[1]1718  Exp_Rev Access'!$F$7:$GK$318,$FY$2,FALSE))</f>
        <v>0</v>
      </c>
      <c r="FZ165" s="95">
        <f>IF(ISNA(VLOOKUP($B165,'[1]1718  Exp_Rev Access'!$F$7:$GK$318,$FZ$2,FALSE)),"",VLOOKUP($B165,'[1]1718  Exp_Rev Access'!$F$7:$GK$318,$FZ$2,FALSE))</f>
        <v>0</v>
      </c>
      <c r="GA165" s="95">
        <f>IF(ISNA(VLOOKUP($B165,'[1]1718  Exp_Rev Access'!$F$7:$GK$318,$GA$2,FALSE)),"",VLOOKUP($B165,'[1]1718  Exp_Rev Access'!$F$7:$GK$318,$GA$2,FALSE))</f>
        <v>0</v>
      </c>
      <c r="GB165" s="95">
        <f>IF(ISNA(VLOOKUP($B165,'[1]1718  Exp_Rev Access'!$F$7:$GK$318,$GB$2,FALSE)),"",VLOOKUP($B165,'[1]1718  Exp_Rev Access'!$F$7:$GK$318,$GB$2,FALSE))</f>
        <v>4769.87</v>
      </c>
      <c r="GC165" s="95">
        <f>IF(ISNA(VLOOKUP($B165,'[1]1718  Exp_Rev Access'!$F$7:$GK$318,$GC$2,FALSE)),"",VLOOKUP($B165,'[1]1718  Exp_Rev Access'!$F$7:$GK$318,$GC$2,FALSE))</f>
        <v>0</v>
      </c>
      <c r="GD165" s="95">
        <f>IF(ISNA(VLOOKUP($B165,'[1]1718  Exp_Rev Access'!$F$7:$GK$318,$GD$2,FALSE)),"",VLOOKUP($B165,'[1]1718  Exp_Rev Access'!$F$7:$GK$318,$GD$2,FALSE))</f>
        <v>0</v>
      </c>
      <c r="GE165" s="95">
        <f>IF(ISNA(VLOOKUP($B165,'[1]1718  Exp_Rev Access'!$F$7:$GK$318,$GE$2,FALSE)),"",VLOOKUP($B165,'[1]1718  Exp_Rev Access'!$F$7:$GK$318,$GE$2,FALSE))</f>
        <v>0</v>
      </c>
      <c r="GF165" s="95">
        <f>IF(ISNA(VLOOKUP($B165,'[1]1718  Exp_Rev Access'!$F$7:$GK$318,$GF$2,FALSE)),"",VLOOKUP($B165,'[1]1718  Exp_Rev Access'!$F$7:$GK$318,$GF$2,FALSE))</f>
        <v>85818.87</v>
      </c>
      <c r="GG165" s="95">
        <f>IF(ISNA(VLOOKUP($B165,'[1]1718  Exp_Rev Access'!$F$7:$GK$318,$GG$2,FALSE)),"",VLOOKUP($B165,'[1]1718  Exp_Rev Access'!$F$7:$GK$318,$GG$2,FALSE))</f>
        <v>0</v>
      </c>
      <c r="GH165" s="95">
        <f>IF(ISNA(VLOOKUP($B165,'[1]1718  Exp_Rev Access'!$F$7:$GK$318,$GH$2,FALSE)),"",VLOOKUP($B165,'[1]1718  Exp_Rev Access'!$F$7:$GK$318,$GH$2,FALSE))</f>
        <v>268860.84999999998</v>
      </c>
      <c r="GI165" s="95">
        <f>IF(ISNA(VLOOKUP($B165,'[1]1718  Exp_Rev Access'!$F$7:$GK$318,$GI$2,FALSE)),"",VLOOKUP($B165,'[1]1718  Exp_Rev Access'!$F$7:$GK$318,$GI$2,FALSE))</f>
        <v>0</v>
      </c>
      <c r="GJ165" s="95">
        <f>IF(ISNA(VLOOKUP($B165,'[1]1718  Exp_Rev Access'!$F$7:$GK$318,$GJ$2,FALSE)),"",VLOOKUP($B165,'[1]1718  Exp_Rev Access'!$F$7:$GK$318,$GJ$2,FALSE))</f>
        <v>2740.4</v>
      </c>
      <c r="GK165" s="95">
        <f>IF(ISNA(VLOOKUP($B165,'[1]1718  Exp_Rev Access'!$F$7:$GK$318,$GK$2,FALSE)),"",VLOOKUP($B165,'[1]1718  Exp_Rev Access'!$F$7:$GK$318,$GK$2,FALSE))</f>
        <v>151968.43</v>
      </c>
      <c r="GL165" s="95">
        <f>IF(ISNA(VLOOKUP($B165,'[1]1718  Exp_Rev Access'!$F$7:$GK$318,$GL$2,FALSE)),"",VLOOKUP($B165,'[1]1718  Exp_Rev Access'!$F$7:$GK$318,$GL$2,FALSE))</f>
        <v>22410</v>
      </c>
      <c r="GM165" s="95">
        <f>IF(ISNA(VLOOKUP($B165,'[1]1718  Exp_Rev Access'!$F$7:$GK$318,$GM$2,FALSE)),"",VLOOKUP($B165,'[1]1718  Exp_Rev Access'!$F$7:$GK$318,$GM$2,FALSE))</f>
        <v>0</v>
      </c>
      <c r="GN165" s="95">
        <f>IF(ISNA(VLOOKUP($B165,'[1]1718  Exp_Rev Access'!$F$7:$GK$318,$GN$2,FALSE)),"",VLOOKUP($B165,'[1]1718  Exp_Rev Access'!$F$7:$GK$318,$GN$2,FALSE))</f>
        <v>0</v>
      </c>
      <c r="GO165" s="95">
        <f>IF(ISNA(VLOOKUP($B165,'[1]1718  Exp_Rev Access'!$F$7:$GK$318,$GO$2,FALSE)),"",VLOOKUP($B165,'[1]1718  Exp_Rev Access'!$F$7:$GK$318,$GO$2,FALSE))</f>
        <v>0</v>
      </c>
      <c r="GP165" s="95">
        <f>IF(ISNA(VLOOKUP($B165,'[1]1718  Exp_Rev Access'!$F$7:$GK$318,$GP$2,FALSE)),"",VLOOKUP($B165,'[1]1718  Exp_Rev Access'!$F$7:$GK$318,$GP$2,FALSE))</f>
        <v>0</v>
      </c>
      <c r="GQ165" s="95">
        <f>IF(ISNA(VLOOKUP($B165,'[1]1718  Exp_Rev Access'!$F$7:$GK$318,$GQ$2,FALSE)),"",VLOOKUP($B165,'[1]1718  Exp_Rev Access'!$F$7:$GK$318,$GQ$2,FALSE))</f>
        <v>6925</v>
      </c>
      <c r="GR165" s="95">
        <f>IF(ISNA(VLOOKUP($B165,'[1]1718  Exp_Rev Access'!$F$7:$GK$318,$GR$2,FALSE)),"",VLOOKUP($B165,'[1]1718  Exp_Rev Access'!$F$7:$GK$318,$GR$2,FALSE))</f>
        <v>0</v>
      </c>
      <c r="GS165" s="95">
        <f>IF(ISNA(VLOOKUP($B165,'[1]1718  Exp_Rev Access'!$F$7:$GK$318,$GS$2,FALSE)),"",VLOOKUP($B165,'[1]1718  Exp_Rev Access'!$F$7:$GK$318,$GS$2,FALSE))</f>
        <v>0</v>
      </c>
      <c r="GT165" s="95">
        <f>IF(ISNA(VLOOKUP($B165,'[1]1718  Exp_Rev Access'!$F$7:$GK$318,$GT$2,FALSE)),"",VLOOKUP($B165,'[1]1718  Exp_Rev Access'!$F$7:$GK$318,$GT$2,FALSE))</f>
        <v>3721558.86</v>
      </c>
      <c r="GU165" s="56">
        <f t="shared" si="484"/>
        <v>4580128.24</v>
      </c>
      <c r="GV165" s="92">
        <f t="shared" si="485"/>
        <v>1.6790864302568299E-2</v>
      </c>
      <c r="GW165" s="96">
        <f t="shared" si="486"/>
        <v>202.65498203146637</v>
      </c>
    </row>
    <row r="166" spans="1:222" x14ac:dyDescent="0.3">
      <c r="A166" s="108"/>
      <c r="B166" s="106" t="s">
        <v>410</v>
      </c>
      <c r="C166" s="89" t="s">
        <v>411</v>
      </c>
      <c r="D166" s="75">
        <f>IF(ISNA(VLOOKUP($B166,'[1]1718 enrollment_Rev_Exp by size'!$A$7:H503,3,FALSE)),"",VLOOKUP($B166,'[1]1718 enrollment_Rev_Exp by size'!$A$7:$G$350,3,FALSE))</f>
        <v>295.58</v>
      </c>
      <c r="E166" s="76">
        <f>IF(ISNA(VLOOKUP($B166,'[1]1718 enrollment_Rev_Exp by size'!$A$7:I503,5,FALSE)),"",VLOOKUP($B166,'[1]1718 enrollment_Rev_Exp by size'!$A$7:$G$350,5,FALSE))</f>
        <v>4257450.96</v>
      </c>
      <c r="F166" s="70">
        <f t="shared" si="468"/>
        <v>4257450.96</v>
      </c>
      <c r="G166" s="70">
        <f t="shared" si="469"/>
        <v>0</v>
      </c>
      <c r="H166" s="90">
        <f>IF(ISNA(VLOOKUP($B166,'[1]1718  Exp_Rev Access'!$F$7:$GK$318,3,FALSE)),"",VLOOKUP($B166,'[1]1718  Exp_Rev Access'!$F$7:$GK$318,3,FALSE))</f>
        <v>0</v>
      </c>
      <c r="I166" s="90">
        <f>IF(ISNA(VLOOKUP($B166,'[1]1718  Exp_Rev Access'!$F$7:$GK$318,4,FALSE)),"",VLOOKUP($B166,'[1]1718  Exp_Rev Access'!$F$7:$GK$318,4,FALSE))</f>
        <v>0</v>
      </c>
      <c r="J166" s="90">
        <f>IF(ISNA(VLOOKUP($B166,'[1]1718  Exp_Rev Access'!$F$7:$GK$318,5,FALSE)),"",VLOOKUP($B166,'[1]1718  Exp_Rev Access'!$F$7:$GK$318,5,FALSE))</f>
        <v>0</v>
      </c>
      <c r="K166" s="90">
        <f>IF(ISNA(VLOOKUP($B166,'[1]1718  Exp_Rev Access'!$F$7:$GK$318,6,FALSE)),"-",VLOOKUP($B166,'[1]1718  Exp_Rev Access'!$F$7:$GK$318,6,FALSE))</f>
        <v>0</v>
      </c>
      <c r="L166" s="90">
        <f>IF(ISNA(VLOOKUP($B166,'[1]1718  Exp_Rev Access'!$F$7:$GK$318,7,FALSE)),"",VLOOKUP($B166,'[1]1718  Exp_Rev Access'!$F$7:$GK$318,7,FALSE))</f>
        <v>0</v>
      </c>
      <c r="M166" s="90">
        <f>IF(ISNA(VLOOKUP($B166,'[1]1718  Exp_Rev Access'!$F$7:$GK$318,8,FALSE)),"",VLOOKUP($B166,'[1]1718  Exp_Rev Access'!$F$7:$GK$318,8,FALSE))</f>
        <v>0</v>
      </c>
      <c r="N166" s="56">
        <f t="shared" si="470"/>
        <v>0</v>
      </c>
      <c r="O166" s="91">
        <f t="shared" si="471"/>
        <v>0</v>
      </c>
      <c r="P166" s="56">
        <f t="shared" si="472"/>
        <v>0</v>
      </c>
      <c r="Q166" s="90">
        <f>IF(ISNA(VLOOKUP($B166,'[1]1718  Exp_Rev Access'!$F$7:$GK$318,10,FALSE)),"",VLOOKUP($B166,'[1]1718  Exp_Rev Access'!$F$7:$GK$318,10,FALSE))</f>
        <v>10153</v>
      </c>
      <c r="R166" s="90">
        <f>IF(ISNA(VLOOKUP($B166,'[1]1718  Exp_Rev Access'!$F$7:$GK$318,11,FALSE)),"",VLOOKUP($B166,'[1]1718  Exp_Rev Access'!$F$7:$GK$318,11,FALSE))</f>
        <v>0</v>
      </c>
      <c r="S166" s="90">
        <f>IF(ISNA(VLOOKUP($B166,'[1]1718  Exp_Rev Access'!$F$7:$GK$318,12,FALSE)),"",VLOOKUP($B166,'[1]1718  Exp_Rev Access'!$F$7:$GK$318,12,FALSE))</f>
        <v>0</v>
      </c>
      <c r="T166" s="90">
        <f>IF(ISNA(VLOOKUP($B166,'[1]1718  Exp_Rev Access'!$F$7:$GK$318,13,FALSE)),"",VLOOKUP($B166,'[1]1718  Exp_Rev Access'!$F$7:$GK$318,13,FALSE))</f>
        <v>0</v>
      </c>
      <c r="U166" s="90">
        <f>IF(ISNA(VLOOKUP($B166,'[1]1718  Exp_Rev Access'!$F$7:$GK$318,14,FALSE)),"",VLOOKUP($B166,'[1]1718  Exp_Rev Access'!$F$7:$GK$318,14,FALSE))</f>
        <v>0</v>
      </c>
      <c r="V166" s="90">
        <f>IF(ISNA(VLOOKUP($B166,'[1]1718  Exp_Rev Access'!$F$7:$GK$318,15,FALSE)),"",VLOOKUP($B166,'[1]1718  Exp_Rev Access'!$F$7:$GK$318,15,FALSE))</f>
        <v>0</v>
      </c>
      <c r="W166" s="90">
        <f>IF(ISNA(VLOOKUP($B166,'[1]1718  Exp_Rev Access'!$F$7:$GK$318,16,FALSE)),"",VLOOKUP($B166,'[1]1718  Exp_Rev Access'!$F$7:$GK$318,16,FALSE))</f>
        <v>0</v>
      </c>
      <c r="X166" s="90">
        <f>IF(ISNA(VLOOKUP($B166,'[1]1718  Exp_Rev Access'!$F$7:$GK$318,17,FALSE)),"",VLOOKUP($B166,'[1]1718  Exp_Rev Access'!$F$7:$GK$318,17,FALSE))</f>
        <v>0</v>
      </c>
      <c r="Y166" s="90">
        <f>IF(ISNA(VLOOKUP($B166,'[1]1718  Exp_Rev Access'!$F$7:$GK$318,18,FALSE)),"",VLOOKUP($B166,'[1]1718  Exp_Rev Access'!$F$7:$GK$318,18,FALSE))</f>
        <v>0</v>
      </c>
      <c r="Z166" s="90">
        <f>IF(ISNA(VLOOKUP($B166,'[1]1718  Exp_Rev Access'!$F$7:$GK$318,19,FALSE)),"",VLOOKUP($B166,'[1]1718  Exp_Rev Access'!$F$7:$GK$318,19,FALSE))</f>
        <v>0</v>
      </c>
      <c r="AA166" s="90">
        <f>IF(ISNA(VLOOKUP($B166,'[1]1718  Exp_Rev Access'!$F$7:$GK$318,20,FALSE)),"",VLOOKUP($B166,'[1]1718  Exp_Rev Access'!$F$7:$GK$318,20,FALSE))</f>
        <v>0</v>
      </c>
      <c r="AB166" s="90">
        <f>IF(ISNA(VLOOKUP($B166,'[1]1718  Exp_Rev Access'!$F$7:$GK$318,21,FALSE)),"",VLOOKUP($B166,'[1]1718  Exp_Rev Access'!$F$7:$GK$318,21,FALSE))</f>
        <v>0</v>
      </c>
      <c r="AC166" s="90">
        <f>IF(ISNA(VLOOKUP($B166,'[1]1718  Exp_Rev Access'!$F$7:$GK$318,22,FALSE)),"",VLOOKUP($B166,'[1]1718  Exp_Rev Access'!$F$7:$GK$318,22,FALSE))</f>
        <v>0</v>
      </c>
      <c r="AD166" s="90">
        <f>IF(ISNA(VLOOKUP($B166,'[1]1718  Exp_Rev Access'!$F$7:$GK$318,23,FALSE)),"",VLOOKUP($B166,'[1]1718  Exp_Rev Access'!$F$7:$GK$318,23,FALSE))</f>
        <v>22363.95</v>
      </c>
      <c r="AE166" s="90">
        <f>IF(ISNA(VLOOKUP($B166,'[1]1718  Exp_Rev Access'!$F$7:$GK$318,24,FALSE)),"",VLOOKUP($B166,'[1]1718  Exp_Rev Access'!$F$7:$GK$318,24,FALSE))</f>
        <v>0</v>
      </c>
      <c r="AF166" s="90">
        <f>IF(ISNA(VLOOKUP($B166,'[1]1718  Exp_Rev Access'!$F$7:$GK$318,25,FALSE)),"",VLOOKUP($B166,'[1]1718  Exp_Rev Access'!$F$7:$GK$318,25,FALSE))</f>
        <v>0</v>
      </c>
      <c r="AG166" s="90">
        <f>IF(ISNA(VLOOKUP($B166,'[1]1718  Exp_Rev Access'!$F$7:$GK$318,26,FALSE)),"",VLOOKUP($B166,'[1]1718  Exp_Rev Access'!$F$7:$GK$318,26,FALSE))</f>
        <v>2738.32</v>
      </c>
      <c r="AH166" s="90">
        <f>IF(ISNA(VLOOKUP($B166,'[1]1718  Exp_Rev Access'!$F$7:$GK$318,27,FALSE)),"",VLOOKUP($B166,'[1]1718  Exp_Rev Access'!$F$7:$GK$318,27,FALSE))</f>
        <v>0</v>
      </c>
      <c r="AI166" s="90">
        <f>IF(ISNA(VLOOKUP($B166,'[1]1718  Exp_Rev Access'!$F$7:$GK$318,28,FALSE)),"",VLOOKUP($B166,'[1]1718  Exp_Rev Access'!$F$7:$GK$318,28,FALSE))</f>
        <v>0</v>
      </c>
      <c r="AJ166" s="90">
        <f>IF(ISNA(VLOOKUP($B166,'[1]1718  Exp_Rev Access'!$F$7:$GK$318,29,FALSE)),"",VLOOKUP($B166,'[1]1718  Exp_Rev Access'!$F$7:$GK$318,29,FALSE))</f>
        <v>0</v>
      </c>
      <c r="AK166" s="90">
        <f>IF(ISNA(VLOOKUP($B166,'[1]1718  Exp_Rev Access'!$F$7:$GK$318,30,FALSE)),"",VLOOKUP($B166,'[1]1718  Exp_Rev Access'!$F$7:$GK$318,30,FALSE))</f>
        <v>0</v>
      </c>
      <c r="AL166" s="90">
        <f>IF(ISNA(VLOOKUP($B166,'[1]1718  Exp_Rev Access'!$F$7:$GK$318,31,FALSE)),"",VLOOKUP($B166,'[1]1718  Exp_Rev Access'!$F$7:$GK$318,31,FALSE))</f>
        <v>0</v>
      </c>
      <c r="AM166" s="56">
        <f t="shared" si="473"/>
        <v>35255.270000000004</v>
      </c>
      <c r="AN166" s="92">
        <f t="shared" si="474"/>
        <v>8.2808399512369259E-3</v>
      </c>
      <c r="AO166" s="71">
        <f t="shared" si="475"/>
        <v>119.27488328033022</v>
      </c>
      <c r="AP166" s="90">
        <f>IF(ISNA(VLOOKUP($B166,'[1]1718  Exp_Rev Access'!$F$7:$GK$318,33,FALSE)),"",VLOOKUP($B166,'[1]1718  Exp_Rev Access'!$F$7:$GK$318,33,FALSE))</f>
        <v>1943353.09</v>
      </c>
      <c r="AQ166" s="90">
        <f>IF(ISNA(VLOOKUP($B166,'[1]1718  Exp_Rev Access'!$F$7:$GK$318,34,FALSE)),"",VLOOKUP($B166,'[1]1718  Exp_Rev Access'!$F$7:$GK$318,34,FALSE))</f>
        <v>36588.22</v>
      </c>
      <c r="AR166" s="90">
        <f>IF(ISNA(VLOOKUP($B166,'[1]1718  Exp_Rev Access'!$F$7:$GK$318,35,FALSE)),"",VLOOKUP($B166,'[1]1718  Exp_Rev Access'!$F$7:$GK$318,35,FALSE))</f>
        <v>0</v>
      </c>
      <c r="AS166" s="90">
        <f>IF(ISNA(VLOOKUP($B166,'[1]1718  Exp_Rev Access'!$F$7:$GK$318,36,FALSE)),"",VLOOKUP($B166,'[1]1718  Exp_Rev Access'!$F$7:$GK$318,36,FALSE))</f>
        <v>0</v>
      </c>
      <c r="AT166" s="90">
        <f>IF(ISNA(VLOOKUP($B166,'[1]1718  Exp_Rev Access'!$F$7:$GK$318,37,FALSE)),"",VLOOKUP($B166,'[1]1718  Exp_Rev Access'!$F$7:$GK$318,37,FALSE))</f>
        <v>0</v>
      </c>
      <c r="AU166" s="56">
        <f t="shared" si="476"/>
        <v>1979941.31</v>
      </c>
      <c r="AV166" s="93">
        <f t="shared" si="477"/>
        <v>0.46505322753030609</v>
      </c>
      <c r="AW166" s="56">
        <f t="shared" si="478"/>
        <v>6698.4955342039384</v>
      </c>
      <c r="AX166" s="90">
        <f>IF(ISNA(VLOOKUP($B166,'[1]1718  Exp_Rev Access'!$F$7:$GK$318,39,FALSE)),"",VLOOKUP($B166,'[1]1718  Exp_Rev Access'!$F$7:$GK$318,39,FALSE))</f>
        <v>0</v>
      </c>
      <c r="AY166" s="90">
        <f>IF(ISNA(VLOOKUP($B166,'[1]1718  Exp_Rev Access'!$F$7:$GK$318,40,FALSE)),"",VLOOKUP($B166,'[1]1718  Exp_Rev Access'!$F$7:$GK$318,40,FALSE))</f>
        <v>247901.56</v>
      </c>
      <c r="AZ166" s="90">
        <f>IF(ISNA(VLOOKUP($B166,'[1]1718  Exp_Rev Access'!$F$7:$GK$318,41,FALSE)),"",VLOOKUP($B166,'[1]1718  Exp_Rev Access'!$F$7:$GK$318,41,FALSE))</f>
        <v>0</v>
      </c>
      <c r="BA166" s="90">
        <f>IF(ISNA(VLOOKUP($B166,'[1]1718  Exp_Rev Access'!$F$7:$GK$318,42,FALSE)),"",VLOOKUP($B166,'[1]1718  Exp_Rev Access'!$F$7:$GK$318,42,FALSE))</f>
        <v>0</v>
      </c>
      <c r="BB166" s="90">
        <f>IF(ISNA(VLOOKUP($B166,'[1]1718  Exp_Rev Access'!$F$7:$GK$318,43,FALSE)),"",VLOOKUP($B166,'[1]1718  Exp_Rev Access'!$F$7:$GK$318,43,FALSE))</f>
        <v>0</v>
      </c>
      <c r="BC166" s="90">
        <f>IF(ISNA(VLOOKUP($B166,'[1]1718  Exp_Rev Access'!$F$7:$GK$318,44,FALSE)),"",VLOOKUP($B166,'[1]1718  Exp_Rev Access'!$F$7:$GK$318,44,FALSE))</f>
        <v>38245.83</v>
      </c>
      <c r="BD166" s="90">
        <f>IF(ISNA(VLOOKUP($B166,'[1]1718  Exp_Rev Access'!$F$7:$GK$318,45,FALSE)),"",VLOOKUP($B166,'[1]1718  Exp_Rev Access'!$F$7:$GK$318,45,FALSE))</f>
        <v>0</v>
      </c>
      <c r="BE166" s="90">
        <f>IF(ISNA(VLOOKUP($B166,'[1]1718  Exp_Rev Access'!$F$7:$GK$318,46,FALSE)),"",VLOOKUP($B166,'[1]1718  Exp_Rev Access'!$F$7:$GK$318,46,FALSE))</f>
        <v>0</v>
      </c>
      <c r="BF166" s="90">
        <f>IF(ISNA(VLOOKUP($B166,'[1]1718  Exp_Rev Access'!$F$7:$GK$318,47,FALSE)),"",VLOOKUP($B166,'[1]1718  Exp_Rev Access'!$F$7:$GK$318,47,FALSE))</f>
        <v>0</v>
      </c>
      <c r="BG166" s="90">
        <f>IF(ISNA(VLOOKUP($B166,'[1]1718  Exp_Rev Access'!$F$7:$GK$318,48,FALSE)),"",VLOOKUP($B166,'[1]1718  Exp_Rev Access'!$F$7:$GK$318,48,FALSE))</f>
        <v>32250.55</v>
      </c>
      <c r="BH166" s="90">
        <f>IF(ISNA(VLOOKUP($B166,'[1]1718  Exp_Rev Access'!$F$7:$GK$318,49,FALSE)),"",VLOOKUP($B166,'[1]1718  Exp_Rev Access'!$F$7:$GK$318,49,FALSE))</f>
        <v>6758.62</v>
      </c>
      <c r="BI166" s="90">
        <f>IF(ISNA(VLOOKUP($B166,'[1]1718  Exp_Rev Access'!$F$7:$GK$318,50,FALSE)),"",VLOOKUP($B166,'[1]1718  Exp_Rev Access'!$F$7:$GK$318,50,FALSE))</f>
        <v>0</v>
      </c>
      <c r="BJ166" s="90">
        <f>IF(ISNA(VLOOKUP($B166,'[1]1718  Exp_Rev Access'!$F$7:$GK$318,51,FALSE)),"",VLOOKUP($B166,'[1]1718  Exp_Rev Access'!$F$7:$GK$318,51,FALSE))</f>
        <v>1041.9100000000001</v>
      </c>
      <c r="BK166" s="90">
        <f>IF(ISNA(VLOOKUP($B166,'[1]1718  Exp_Rev Access'!$F$7:$GK$318,52,FALSE)),"",VLOOKUP($B166,'[1]1718  Exp_Rev Access'!$F$7:$GK$318,52,FALSE))</f>
        <v>192353.7</v>
      </c>
      <c r="BL166" s="90">
        <f>IF(ISNA(VLOOKUP($B166,'[1]1718  Exp_Rev Access'!$F$7:$GK$318,53,FALSE)),"",VLOOKUP($B166,'[1]1718  Exp_Rev Access'!$F$7:$GK$318,53,FALSE))</f>
        <v>29914.68</v>
      </c>
      <c r="BM166" s="90">
        <f>IF(ISNA(VLOOKUP($B166,'[1]1718  Exp_Rev Access'!$F$7:$GK$318,54,FALSE)),"",VLOOKUP($B166,'[1]1718  Exp_Rev Access'!$F$7:$GK$318,54,FALSE))</f>
        <v>0</v>
      </c>
      <c r="BN166" s="90">
        <f>IF(ISNA(VLOOKUP($B166,'[1]1718  Exp_Rev Access'!$F$7:$GK$318,55,FALSE)),"",VLOOKUP($B166,'[1]1718  Exp_Rev Access'!$F$7:$GK$318,55,FALSE))</f>
        <v>0</v>
      </c>
      <c r="BO166" s="90">
        <f>IF(ISNA(VLOOKUP($B166,'[1]1718  Exp_Rev Access'!$F$7:$GK$318,56,FALSE)),"",VLOOKUP($B166,'[1]1718  Exp_Rev Access'!$F$7:$GK$318,56,FALSE))</f>
        <v>0</v>
      </c>
      <c r="BP166" s="90">
        <f>IF(ISNA(VLOOKUP($B166,'[1]1718  Exp_Rev Access'!$F$7:$GK$318,57,FALSE)),"",VLOOKUP($B166,'[1]1718  Exp_Rev Access'!$F$7:$GK$318,57,FALSE))</f>
        <v>0</v>
      </c>
      <c r="BQ166" s="90">
        <f>IF(ISNA(VLOOKUP($B166,'[1]1718  Exp_Rev Access'!$F$7:$GK$318,58,FALSE)),"",VLOOKUP($B166,'[1]1718  Exp_Rev Access'!$F$7:$GK$318,58,FALSE))</f>
        <v>0</v>
      </c>
      <c r="BR166" s="90">
        <f>IF(ISNA(VLOOKUP($B166,'[1]1718  Exp_Rev Access'!$F$7:$GK$318,59,FALSE)),"",VLOOKUP($B166,'[1]1718  Exp_Rev Access'!$F$7:$GK$318,59,FALSE))</f>
        <v>0</v>
      </c>
      <c r="BS166" s="90">
        <f>IF(ISNA(VLOOKUP($B166,'[1]1718  Exp_Rev Access'!$F$7:$GK$318,60,FALSE)),"",VLOOKUP($B166,'[1]1718  Exp_Rev Access'!$F$7:$GK$318,60,FALSE))</f>
        <v>0</v>
      </c>
      <c r="BT166" s="90">
        <f>IF(ISNA(VLOOKUP($B166,'[1]1718  Exp_Rev Access'!$F$7:$GK$318,61,FALSE)),"",VLOOKUP($B166,'[1]1718  Exp_Rev Access'!$F$7:$GK$318,61,FALSE))</f>
        <v>0</v>
      </c>
      <c r="BU166" s="90">
        <f>IF(ISNA(VLOOKUP($B166,'[1]1718  Exp_Rev Access'!$F$7:$GK$318,62,FALSE)),"",VLOOKUP($B166,'[1]1718  Exp_Rev Access'!$F$7:$GK$318,62,FALSE))</f>
        <v>0</v>
      </c>
      <c r="BV166" s="56">
        <f t="shared" si="449"/>
        <v>548466.85</v>
      </c>
      <c r="BW166" s="92">
        <f t="shared" si="479"/>
        <v>0.12882517148242148</v>
      </c>
      <c r="BX166" s="71">
        <f t="shared" si="480"/>
        <v>1855.5614385276406</v>
      </c>
      <c r="BY166" s="90">
        <f>IF(ISNA(VLOOKUP($B166,'[1]1718  Exp_Rev Access'!$F$7:$GK$318,64,FALSE)),"",VLOOKUP($B166,'[1]1718  Exp_Rev Access'!$F$7:$GK$318,64,FALSE))</f>
        <v>0</v>
      </c>
      <c r="BZ166" s="90">
        <f>IF(ISNA(VLOOKUP($B166,'[1]1718  Exp_Rev Access'!$F$7:$GK$318,65,FALSE)),"",VLOOKUP($B166,'[1]1718  Exp_Rev Access'!$F$7:$GK$318,65,FALSE))</f>
        <v>0</v>
      </c>
      <c r="CA166" s="90">
        <f>IF(ISNA(VLOOKUP($B166,'[1]1718  Exp_Rev Access'!$F$7:$GK$318,66,FALSE)),"",VLOOKUP($B166,'[1]1718  Exp_Rev Access'!$F$7:$GK$318,66,FALSE))</f>
        <v>0</v>
      </c>
      <c r="CB166" s="90">
        <f>IF(ISNA(VLOOKUP($B166,'[1]1718  Exp_Rev Access'!$F$7:$GK$318,67,FALSE)),"",VLOOKUP($B166,'[1]1718  Exp_Rev Access'!$F$7:$GK$318,67,FALSE))</f>
        <v>0</v>
      </c>
      <c r="CC166" s="90">
        <f>IF(ISNA(VLOOKUP($B166,'[1]1718  Exp_Rev Access'!$F$7:$GK$318,68,FALSE)),"",VLOOKUP($B166,'[1]1718  Exp_Rev Access'!$F$7:$GK$318,68,FALSE))</f>
        <v>0</v>
      </c>
      <c r="CD166" s="90">
        <f>IF(ISNA(VLOOKUP($B166,'[1]1718  Exp_Rev Access'!$F$7:$GK$318,69,FALSE)),"",VLOOKUP($B166,'[1]1718  Exp_Rev Access'!$F$7:$GK$318,69,FALSE))</f>
        <v>0</v>
      </c>
      <c r="CE166" s="56">
        <f t="shared" si="437"/>
        <v>0</v>
      </c>
      <c r="CF166" s="92">
        <f t="shared" si="450"/>
        <v>0</v>
      </c>
      <c r="CG166" s="78">
        <f t="shared" si="451"/>
        <v>0</v>
      </c>
      <c r="CH166" s="90">
        <f>IF(ISNA(VLOOKUP($B166,'[1]1718  Exp_Rev Access'!$F$7:$GK$318,$CH$2,FALSE)),"",VLOOKUP($B166,'[1]1718  Exp_Rev Access'!$F$7:$GK$318,$CH$2,FALSE))</f>
        <v>48198.67</v>
      </c>
      <c r="CI166" s="90">
        <f>IF(ISNA(VLOOKUP($B166,'[1]1718  Exp_Rev Access'!$F$7:$GK$318,$CI$2,FALSE)),"",VLOOKUP($B166,'[1]1718  Exp_Rev Access'!$F$7:$GK$318,$CI$2,FALSE))</f>
        <v>0</v>
      </c>
      <c r="CJ166" s="90">
        <f>IF(ISNA(VLOOKUP($B166,'[1]1718  Exp_Rev Access'!$F$7:$GK$318,$CJ$2,FALSE)),"",VLOOKUP($B166,'[1]1718  Exp_Rev Access'!$F$7:$GK$318,$CJ$2,FALSE))</f>
        <v>0</v>
      </c>
      <c r="CK166" s="90">
        <f>IF(ISNA(VLOOKUP($B166,'[1]1718  Exp_Rev Access'!$F$7:$GK$318,$CK$2,FALSE)),"",VLOOKUP($B166,'[1]1718  Exp_Rev Access'!$F$7:$GK$318,$CK$2,FALSE))</f>
        <v>0</v>
      </c>
      <c r="CL166" s="90">
        <f>IF(ISNA(VLOOKUP($B166,'[1]1718  Exp_Rev Access'!$F$7:$GK$318,$CL$2,FALSE)),"",VLOOKUP($B166,'[1]1718  Exp_Rev Access'!$F$7:$GK$318,$CL$2,FALSE))</f>
        <v>0</v>
      </c>
      <c r="CM166" s="90">
        <f>IF(ISNA(VLOOKUP($B166,'[1]1718  Exp_Rev Access'!$F$7:$GK$318,$CM$2,FALSE)),"",VLOOKUP($B166,'[1]1718  Exp_Rev Access'!$F$7:$GK$318,$CM$2,FALSE))</f>
        <v>0</v>
      </c>
      <c r="CN166" s="90">
        <f>IF(ISNA(VLOOKUP($B166,'[1]1718  Exp_Rev Access'!$F$7:$GK$318,$CN$2,FALSE)),"",VLOOKUP($B166,'[1]1718  Exp_Rev Access'!$F$7:$GK$318,$CN$2,FALSE))</f>
        <v>0</v>
      </c>
      <c r="CO166" s="90">
        <f>IF(ISNA(VLOOKUP($B166,'[1]1718  Exp_Rev Access'!$F$7:$GK$318,$CO$2,FALSE)),"",VLOOKUP($B166,'[1]1718  Exp_Rev Access'!$F$7:$GK$318,$CO$2,FALSE))</f>
        <v>0</v>
      </c>
      <c r="CP166" s="90">
        <f>IF(ISNA(VLOOKUP($B166,'[1]1718  Exp_Rev Access'!$F$7:$GK$318,$CP$2,FALSE)),"",VLOOKUP($B166,'[1]1718  Exp_Rev Access'!$F$7:$GK$318,$CP$2,FALSE))</f>
        <v>0</v>
      </c>
      <c r="CQ166" s="90">
        <f>IF(ISNA(VLOOKUP($B166,'[1]1718  Exp_Rev Access'!$F$7:$GK$318,$CQ$2,FALSE)),"",VLOOKUP($B166,'[1]1718  Exp_Rev Access'!$F$7:$GK$318,$CQ$2,FALSE))</f>
        <v>33468</v>
      </c>
      <c r="CR166" s="90">
        <f>IF(ISNA(VLOOKUP($B166,'[1]1718  Exp_Rev Access'!$F$7:$GK$318,$CR$2,FALSE)),"",VLOOKUP($B166,'[1]1718  Exp_Rev Access'!$F$7:$GK$318,$CR$2,FALSE))</f>
        <v>0</v>
      </c>
      <c r="CS166" s="90">
        <f>IF(ISNA(VLOOKUP($B166,'[1]1718  Exp_Rev Access'!$F$7:$GK$318,$CS$2,FALSE)),"",VLOOKUP($B166,'[1]1718  Exp_Rev Access'!$F$7:$GK$318,$CS$2,FALSE))</f>
        <v>0</v>
      </c>
      <c r="CT166" s="90">
        <f>IF(ISNA(VLOOKUP($B166,'[1]1718  Exp_Rev Access'!$F$7:$GK$318,$CT$2,FALSE)),"",VLOOKUP($B166,'[1]1718  Exp_Rev Access'!$F$7:$GK$318,$CT$2,FALSE))</f>
        <v>0</v>
      </c>
      <c r="CU166" s="90">
        <f>IF(ISNA(VLOOKUP($B166,'[1]1718  Exp_Rev Access'!$F$7:$GK$318,$CU$2,FALSE)),"",VLOOKUP($B166,'[1]1718  Exp_Rev Access'!$F$7:$GK$318,$CU$2,FALSE))</f>
        <v>53354</v>
      </c>
      <c r="CV166" s="90">
        <f>IF(ISNA(VLOOKUP($B166,'[1]1718  Exp_Rev Access'!$F$7:$GK$318,$CV$2,FALSE)),"",VLOOKUP($B166,'[1]1718  Exp_Rev Access'!$F$7:$GK$318,$CV$2,FALSE))</f>
        <v>0</v>
      </c>
      <c r="CW166" s="90">
        <f>IF(ISNA(VLOOKUP($B166,'[1]1718  Exp_Rev Access'!$F$7:$GK$318,$CW$2,FALSE)),"",VLOOKUP($B166,'[1]1718  Exp_Rev Access'!$F$7:$GK$318,$CW$2,FALSE))</f>
        <v>0</v>
      </c>
      <c r="CX166" s="90">
        <f>IF(ISNA(VLOOKUP($B166,'[1]1718  Exp_Rev Access'!$F$7:$GK$318,$CX$2,FALSE)),"",VLOOKUP($B166,'[1]1718  Exp_Rev Access'!$F$7:$GK$318,$CX$2,FALSE))</f>
        <v>0</v>
      </c>
      <c r="CY166" s="90">
        <f>IF(ISNA(VLOOKUP($B166,'[1]1718  Exp_Rev Access'!$F$7:$GK$318,$CY$2,FALSE)),"",VLOOKUP($B166,'[1]1718  Exp_Rev Access'!$F$7:$GK$318,$CY$2,FALSE))</f>
        <v>0</v>
      </c>
      <c r="CZ166" s="90">
        <f>IF(ISNA(VLOOKUP($B166,'[1]1718  Exp_Rev Access'!$F$7:$GK$318,$CZ$2,FALSE)),"",VLOOKUP($B166,'[1]1718  Exp_Rev Access'!$F$7:$GK$318,$CZ$2,FALSE))</f>
        <v>0</v>
      </c>
      <c r="DA166" s="90">
        <f>IF(ISNA(VLOOKUP($B166,'[1]1718  Exp_Rev Access'!$F$7:$GK$318,$DA$2,FALSE)),"",VLOOKUP($B166,'[1]1718  Exp_Rev Access'!$F$7:$GK$318,$DA$2,FALSE))</f>
        <v>0</v>
      </c>
      <c r="DB166" s="90">
        <f>IF(ISNA(VLOOKUP($B166,'[1]1718  Exp_Rev Access'!$F$7:$GK$318,$DB$2,FALSE)),"",VLOOKUP($B166,'[1]1718  Exp_Rev Access'!$F$7:$GK$318,$DB$2,FALSE))</f>
        <v>0</v>
      </c>
      <c r="DC166" s="90">
        <f>IF(ISNA(VLOOKUP($B166,'[1]1718  Exp_Rev Access'!$F$7:$GK$318,$DC$2,FALSE)),"",VLOOKUP($B166,'[1]1718  Exp_Rev Access'!$F$7:$GK$318,$DC$2,FALSE))</f>
        <v>0</v>
      </c>
      <c r="DD166" s="90">
        <f>IF(ISNA(VLOOKUP($B166,'[1]1718  Exp_Rev Access'!$F$7:$GK$318,$DD$2,FALSE)),"",VLOOKUP($B166,'[1]1718  Exp_Rev Access'!$F$7:$GK$318,$DD$2,FALSE))</f>
        <v>0</v>
      </c>
      <c r="DE166" s="90">
        <f>IF(ISNA(VLOOKUP($B166,'[1]1718  Exp_Rev Access'!$F$7:$GK$318,$DE$2,FALSE)),"",VLOOKUP($B166,'[1]1718  Exp_Rev Access'!$F$7:$GK$318,$DE$2,FALSE))</f>
        <v>0</v>
      </c>
      <c r="DF166" s="90">
        <f>IF(ISNA(VLOOKUP($B166,'[1]1718  Exp_Rev Access'!$F$7:$GK$318,$DF$2,FALSE)),"",VLOOKUP($B166,'[1]1718  Exp_Rev Access'!$F$7:$GK$318,$DF$2,FALSE))</f>
        <v>0</v>
      </c>
      <c r="DG166" s="90">
        <f>IF(ISNA(VLOOKUP($B166,'[1]1718  Exp_Rev Access'!$F$7:$GK$318,$DG$2,FALSE)),"",VLOOKUP($B166,'[1]1718  Exp_Rev Access'!$F$7:$GK$318,$DG$2,FALSE))</f>
        <v>0</v>
      </c>
      <c r="DH166" s="90">
        <f>IF(ISNA(VLOOKUP($B166,'[1]1718  Exp_Rev Access'!$F$7:$GK$318,$DH$2,FALSE)),"",VLOOKUP($B166,'[1]1718  Exp_Rev Access'!$F$7:$GK$318,$DH$2,FALSE))</f>
        <v>0</v>
      </c>
      <c r="DI166" s="90">
        <f>IF(ISNA(VLOOKUP($B166,'[1]1718  Exp_Rev Access'!$F$7:$GK$318,$DI$2,FALSE)),"",VLOOKUP($B166,'[1]1718  Exp_Rev Access'!$F$7:$GK$318,$DI$2,FALSE))</f>
        <v>33766.86</v>
      </c>
      <c r="DJ166" s="90">
        <f>IF(ISNA(VLOOKUP($B166,'[1]1718  Exp_Rev Access'!$F$7:$GK$318,$DJ$2,FALSE)),"",VLOOKUP($B166,'[1]1718  Exp_Rev Access'!$F$7:$GK$318,$DJ$2,FALSE))</f>
        <v>0</v>
      </c>
      <c r="DK166" s="90">
        <f>IF(ISNA(VLOOKUP($B166,'[1]1718  Exp_Rev Access'!$F$7:$GK$318,$DK$2,FALSE)),"",VLOOKUP($B166,'[1]1718  Exp_Rev Access'!$F$7:$GK$318,$DK$2,FALSE))</f>
        <v>0</v>
      </c>
      <c r="DL166" s="90">
        <f>IF(ISNA(VLOOKUP($B166,'[1]1718  Exp_Rev Access'!$F$7:$GK$318,$DL$2,FALSE)),"",VLOOKUP($B166,'[1]1718  Exp_Rev Access'!$F$7:$GK$318,$DL$2,FALSE))</f>
        <v>0</v>
      </c>
      <c r="DM166" s="90">
        <f>IF(ISNA(VLOOKUP($B166,'[1]1718  Exp_Rev Access'!$F$7:$GK$318,$DM$2,FALSE)),"",VLOOKUP($B166,'[1]1718  Exp_Rev Access'!$F$7:$GK$318,$DM$2,FALSE))</f>
        <v>0</v>
      </c>
      <c r="DN166" s="90">
        <f>IF(ISNA(VLOOKUP($B166,'[1]1718  Exp_Rev Access'!$F$7:$GK$318,$DN$2,FALSE)),"",VLOOKUP($B166,'[1]1718  Exp_Rev Access'!$F$7:$GK$318,$DN$2,FALSE))</f>
        <v>0</v>
      </c>
      <c r="DO166" s="90">
        <f>IF(ISNA(VLOOKUP($B166,'[1]1718  Exp_Rev Access'!$F$7:$GK$318,$DO$2,FALSE)),"",VLOOKUP($B166,'[1]1718  Exp_Rev Access'!$F$7:$GK$318,$DO$2,FALSE))</f>
        <v>0</v>
      </c>
      <c r="DP166" s="90">
        <f>IF(ISNA(VLOOKUP($B166,'[1]1718  Exp_Rev Access'!$F$7:$GK$318,$DP$2,FALSE)),"",VLOOKUP($B166,'[1]1718  Exp_Rev Access'!$F$7:$GK$318,$DP$2,FALSE))</f>
        <v>0</v>
      </c>
      <c r="DQ166" s="90">
        <f>IF(ISNA(VLOOKUP($B166,'[1]1718  Exp_Rev Access'!$F$7:$GK$318,$DQ$2,FALSE)),"",VLOOKUP($B166,'[1]1718  Exp_Rev Access'!$F$7:$GK$318,$DQ$2,FALSE))</f>
        <v>0</v>
      </c>
      <c r="DR166" s="90">
        <f>IF(ISNA(VLOOKUP($B166,'[1]1718  Exp_Rev Access'!$F$7:$GK$318,$DR$2,FALSE)),"",VLOOKUP($B166,'[1]1718  Exp_Rev Access'!$F$7:$GK$318,$DR$2,FALSE))</f>
        <v>0</v>
      </c>
      <c r="DS166" s="90">
        <f>IF(ISNA(VLOOKUP($B166,'[1]1718  Exp_Rev Access'!$F$7:$GK$318,$DS$2,FALSE)),"",VLOOKUP($B166,'[1]1718  Exp_Rev Access'!$F$7:$GK$318,$DS$2,FALSE))</f>
        <v>0</v>
      </c>
      <c r="DT166" s="90">
        <f>IF(ISNA(VLOOKUP($B166,'[1]1718  Exp_Rev Access'!$F$7:$GK$318,$DT$2,FALSE)),"",VLOOKUP($B166,'[1]1718  Exp_Rev Access'!$F$7:$GK$318,$DT$2,FALSE))</f>
        <v>0</v>
      </c>
      <c r="DU166" s="90">
        <f>IF(ISNA(VLOOKUP($B166,'[1]1718  Exp_Rev Access'!$F$7:$GK$318,$DU$2,FALSE)),"",VLOOKUP($B166,'[1]1718  Exp_Rev Access'!$F$7:$GK$318,$DU$2,FALSE))</f>
        <v>0</v>
      </c>
      <c r="DV166" s="90">
        <f>IF(ISNA(VLOOKUP($B166,'[1]1718  Exp_Rev Access'!$F$7:$GK$318,$DV$2,FALSE)),"",VLOOKUP($B166,'[1]1718  Exp_Rev Access'!$F$7:$GK$318,$DV$2,FALSE))</f>
        <v>0</v>
      </c>
      <c r="DW166" s="90">
        <f>IF(ISNA(VLOOKUP($B166,'[1]1718  Exp_Rev Access'!$F$7:$GK$318,$DW$2,FALSE)),"",VLOOKUP($B166,'[1]1718  Exp_Rev Access'!$F$7:$GK$318,$DW$2,FALSE))</f>
        <v>0</v>
      </c>
      <c r="DX166" s="90">
        <f>IF(ISNA(VLOOKUP($B166,'[1]1718  Exp_Rev Access'!$F$7:$GK$318,$DX$2,FALSE)),"",VLOOKUP($B166,'[1]1718  Exp_Rev Access'!$F$7:$GK$318,$DX$2,FALSE))</f>
        <v>0</v>
      </c>
      <c r="DY166" s="90">
        <f>IF(ISNA(VLOOKUP($B166,'[1]1718  Exp_Rev Access'!$F$7:$GK$318,$DY$2,FALSE)),"",VLOOKUP($B166,'[1]1718  Exp_Rev Access'!$F$7:$GK$318,$DY$2,FALSE))</f>
        <v>0</v>
      </c>
      <c r="DZ166" s="90">
        <f>IF(ISNA(VLOOKUP($B166,'[1]1718  Exp_Rev Access'!$F$7:$GK$318,$DZ$2,FALSE)),"",VLOOKUP($B166,'[1]1718  Exp_Rev Access'!$F$7:$GK$318,$DZ$2,FALSE))</f>
        <v>0</v>
      </c>
      <c r="EA166" s="90">
        <f>IF(ISNA(VLOOKUP($B166,'[1]1718  Exp_Rev Access'!$F$7:$GK$318,$EA$2,FALSE)),"",VLOOKUP($B166,'[1]1718  Exp_Rev Access'!$F$7:$GK$318,$EA$2,FALSE))</f>
        <v>0</v>
      </c>
      <c r="EB166" s="90">
        <f>IF(ISNA(VLOOKUP($B166,'[1]1718  Exp_Rev Access'!$F$7:$GK$318,$EB$2,FALSE)),"",VLOOKUP($B166,'[1]1718  Exp_Rev Access'!$F$7:$GK$318,$EB$2,FALSE))</f>
        <v>0</v>
      </c>
      <c r="EC166" s="90">
        <f>IF(ISNA(VLOOKUP($B166,'[1]1718  Exp_Rev Access'!$F$7:$GK$318,$EC$2,FALSE)),"",VLOOKUP($B166,'[1]1718  Exp_Rev Access'!$F$7:$GK$318,$EC$2,FALSE))</f>
        <v>0</v>
      </c>
      <c r="ED166" s="90">
        <f>IF(ISNA(VLOOKUP($B166,'[1]1718  Exp_Rev Access'!$F$7:$GK$318,$ED$2,FALSE)),"",VLOOKUP($B166,'[1]1718  Exp_Rev Access'!$F$7:$GK$318,$ED$2,FALSE))</f>
        <v>0</v>
      </c>
      <c r="EE166" s="90">
        <f>IF(ISNA(VLOOKUP($B166,'[1]1718  Exp_Rev Access'!$F$7:$GK$318,$EE$2,FALSE)),"",VLOOKUP($B166,'[1]1718  Exp_Rev Access'!$F$7:$GK$318,$EE$2,FALSE))</f>
        <v>0</v>
      </c>
      <c r="EF166" s="90">
        <f>IF(ISNA(VLOOKUP($B166,'[1]1718  Exp_Rev Access'!$F$7:$GK$318,$EF$2,FALSE)),"",VLOOKUP($B166,'[1]1718  Exp_Rev Access'!$F$7:$GK$318,$EF$2,FALSE))</f>
        <v>0</v>
      </c>
      <c r="EG166" s="90">
        <f>IF(ISNA(VLOOKUP($B166,'[1]1718  Exp_Rev Access'!$F$7:$GK$318,$EG$2,FALSE)),"",VLOOKUP($B166,'[1]1718  Exp_Rev Access'!$F$7:$GK$318,$EG$2,FALSE))</f>
        <v>0</v>
      </c>
      <c r="EH166" s="90">
        <f>IF(ISNA(VLOOKUP($B166,'[1]1718  Exp_Rev Access'!$F$7:$GK$318,$EH$2,FALSE)),"",VLOOKUP($B166,'[1]1718  Exp_Rev Access'!$F$7:$GK$318,$EH$2,FALSE))</f>
        <v>0</v>
      </c>
      <c r="EI166" s="90">
        <f>IF(ISNA(VLOOKUP($B166,'[1]1718  Exp_Rev Access'!$F$7:$GK$318,$EI$2,FALSE)),"",VLOOKUP($B166,'[1]1718  Exp_Rev Access'!$F$7:$GK$318,$EI$2,FALSE))</f>
        <v>0</v>
      </c>
      <c r="EJ166" s="90">
        <f>IF(ISNA(VLOOKUP($B166,'[1]1718  Exp_Rev Access'!$F$7:$GK$318,$EJ$2,FALSE)),"",VLOOKUP($B166,'[1]1718  Exp_Rev Access'!$F$7:$GK$318,$EJ$2,FALSE))</f>
        <v>0</v>
      </c>
      <c r="EK166" s="90">
        <f>IF(ISNA(VLOOKUP($B166,'[1]1718  Exp_Rev Access'!$F$7:$GK$318,$EK$2,FALSE)),"",VLOOKUP($B166,'[1]1718  Exp_Rev Access'!$F$7:$GK$318,$EK$2,FALSE))</f>
        <v>0</v>
      </c>
      <c r="EL166" s="90">
        <f>IF(ISNA(VLOOKUP($B166,'[1]1718  Exp_Rev Access'!$F$7:$GK$318,$EL$2,FALSE)),"",VLOOKUP($B166,'[1]1718  Exp_Rev Access'!$F$7:$GK$318,$EL$2,FALSE))</f>
        <v>0</v>
      </c>
      <c r="EM166" s="90">
        <f>IF(ISNA(VLOOKUP($B166,'[1]1718  Exp_Rev Access'!$F$7:$GK$318,$EM$2,FALSE)),"",VLOOKUP($B166,'[1]1718  Exp_Rev Access'!$F$7:$GK$318,$EM$2,FALSE))</f>
        <v>0</v>
      </c>
      <c r="EN166" s="90">
        <f>IF(ISNA(VLOOKUP($B166,'[1]1718  Exp_Rev Access'!$F$7:$GK$318,$EN$2,FALSE)),"",VLOOKUP($B166,'[1]1718  Exp_Rev Access'!$F$7:$GK$318,$EN$2,FALSE))</f>
        <v>0</v>
      </c>
      <c r="EO166" s="90">
        <f>IF(ISNA(VLOOKUP($B166,'[1]1718  Exp_Rev Access'!$F$7:$GK$318,$EO$2,FALSE)),"",VLOOKUP($B166,'[1]1718  Exp_Rev Access'!$F$7:$GK$318,$EO$2,FALSE))</f>
        <v>0</v>
      </c>
      <c r="EP166" s="90">
        <f>IF(ISNA(VLOOKUP($B166,'[1]1718  Exp_Rev Access'!$F$7:$GK$318,$EP$2,FALSE)),"",VLOOKUP($B166,'[1]1718  Exp_Rev Access'!$F$7:$GK$318,$EP$2,FALSE))</f>
        <v>0</v>
      </c>
      <c r="EQ166" s="90">
        <f>IF(ISNA(VLOOKUP($B166,'[1]1718  Exp_Rev Access'!$F$7:$GK$318,$EQ$2,FALSE)),"",VLOOKUP($B166,'[1]1718  Exp_Rev Access'!$F$7:$GK$318,$EQ$2,FALSE))</f>
        <v>0</v>
      </c>
      <c r="ER166" s="90">
        <f>IF(ISNA(VLOOKUP($B166,'[1]1718  Exp_Rev Access'!$F$7:$GK$318,$ER$2,FALSE)),"",VLOOKUP($B166,'[1]1718  Exp_Rev Access'!$F$7:$GK$318,$ER$2,FALSE))</f>
        <v>0</v>
      </c>
      <c r="ES166" s="90">
        <f>IF(ISNA(VLOOKUP($B166,'[1]1718  Exp_Rev Access'!$F$7:$GK$318,$ES$2,FALSE)),"",VLOOKUP($B166,'[1]1718  Exp_Rev Access'!$F$7:$GK$318,$ES$2,FALSE))</f>
        <v>0</v>
      </c>
      <c r="ET166" s="90">
        <f>IF(ISNA(VLOOKUP($B166,'[1]1718  Exp_Rev Access'!$F$7:$GK$318,$ET$2,FALSE)),"",VLOOKUP($B166,'[1]1718  Exp_Rev Access'!$F$7:$GK$318,$ET$2,FALSE))</f>
        <v>0</v>
      </c>
      <c r="EU166" s="90">
        <f>IF(ISNA(VLOOKUP($B166,'[1]1718  Exp_Rev Access'!$F$7:$GK$318,$EU$2,FALSE)),"",VLOOKUP($B166,'[1]1718  Exp_Rev Access'!$F$7:$GK$318,$EU$2,FALSE))</f>
        <v>0</v>
      </c>
      <c r="EV166" s="90">
        <f>IF(ISNA(VLOOKUP($B166,'[1]1718  Exp_Rev Access'!$F$7:$GK$318,$EV$2,FALSE)),"",VLOOKUP($B166,'[1]1718  Exp_Rev Access'!$F$7:$GK$318,$EV$2,FALSE))</f>
        <v>0</v>
      </c>
      <c r="EW166" s="90">
        <f>IF(ISNA(VLOOKUP($B166,'[1]1718  Exp_Rev Access'!$F$7:$GK$318,$EW$2,FALSE)),"",VLOOKUP($B166,'[1]1718  Exp_Rev Access'!$F$7:$GK$318,$EW$2,FALSE))</f>
        <v>0</v>
      </c>
      <c r="EX166" s="90">
        <f>IF(ISNA(VLOOKUP($B166,'[1]1718  Exp_Rev Access'!$F$7:$GK$318,$EX$2,FALSE)),"",VLOOKUP($B166,'[1]1718  Exp_Rev Access'!$F$7:$GK$318,$EX$2,FALSE))</f>
        <v>0</v>
      </c>
      <c r="EY166" s="90">
        <f>IF(ISNA(VLOOKUP($B166,'[1]1718  Exp_Rev Access'!$F$7:$GK$318,$EY$2,FALSE)),"",VLOOKUP($B166,'[1]1718  Exp_Rev Access'!$F$7:$GK$318,$EY$2,FALSE))</f>
        <v>0</v>
      </c>
      <c r="EZ166" s="90">
        <f>IF(ISNA(VLOOKUP($B166,'[1]1718  Exp_Rev Access'!$F$7:$GK$318,$EZ$2,FALSE)),"",VLOOKUP($B166,'[1]1718  Exp_Rev Access'!$F$7:$GK$318,$EZ$2,FALSE))</f>
        <v>0</v>
      </c>
      <c r="FA166" s="90">
        <f>IF(ISNA(VLOOKUP($B166,'[1]1718  Exp_Rev Access'!$F$7:$GK$318,$FA$2,FALSE)),"",VLOOKUP($B166,'[1]1718  Exp_Rev Access'!$F$7:$GK$318,$FA$2,FALSE))</f>
        <v>0</v>
      </c>
      <c r="FB166" s="90">
        <f>IF(ISNA(VLOOKUP($B166,'[1]1718  Exp_Rev Access'!$F$7:$GK$318,$FB$2,FALSE)),"",VLOOKUP($B166,'[1]1718  Exp_Rev Access'!$F$7:$GK$318,$FB$2,FALSE))</f>
        <v>0</v>
      </c>
      <c r="FC166" s="90">
        <f>IF(ISNA(VLOOKUP($B166,'[1]1718  Exp_Rev Access'!$F$7:$GK$318,$FC$2,FALSE)),"",VLOOKUP($B166,'[1]1718  Exp_Rev Access'!$F$7:$GK$318,$FC$2,FALSE))</f>
        <v>0</v>
      </c>
      <c r="FD166" s="90">
        <f>IF(ISNA(VLOOKUP($B166,'[1]1718  Exp_Rev Access'!$F$7:$GK$318,$FD$2,FALSE)),"",VLOOKUP($B166,'[1]1718  Exp_Rev Access'!$F$7:$GK$318,$FD$2,FALSE))</f>
        <v>0</v>
      </c>
      <c r="FE166" s="90">
        <f>IF(ISNA(VLOOKUP($B166,'[1]1718  Exp_Rev Access'!$F$7:$GK$318,$FE$2,FALSE)),"",VLOOKUP($B166,'[1]1718  Exp_Rev Access'!$F$7:$GK$318,$FE$2,FALSE))</f>
        <v>0</v>
      </c>
      <c r="FF166" s="90">
        <f>IF(ISNA(VLOOKUP($B166,'[1]1718  Exp_Rev Access'!$F$7:$GK$318,$FF$2,FALSE)),"",VLOOKUP($B166,'[1]1718  Exp_Rev Access'!$F$7:$GK$318,$FF$2,FALSE))</f>
        <v>0</v>
      </c>
      <c r="FG166" s="90">
        <f>IF(ISNA(VLOOKUP($B166,'[1]1718  Exp_Rev Access'!$F$7:$GK$318,$FG$2,FALSE)),"",VLOOKUP($B166,'[1]1718  Exp_Rev Access'!$F$7:$GK$318,$FG$2,FALSE))</f>
        <v>0</v>
      </c>
      <c r="FH166" s="90">
        <f>IF(ISNA(VLOOKUP($B166,'[1]1718  Exp_Rev Access'!$F$7:$GK$318,$FH$2,FALSE)),"",VLOOKUP($B166,'[1]1718  Exp_Rev Access'!$F$7:$GK$318,$FH$2,FALSE))</f>
        <v>0</v>
      </c>
      <c r="FI166" s="90">
        <f>IF(ISNA(VLOOKUP($B166,'[1]1718  Exp_Rev Access'!$F$7:$GK$318,$FI$2,FALSE)),"",VLOOKUP($B166,'[1]1718  Exp_Rev Access'!$F$7:$GK$318,$FI$2,FALSE))</f>
        <v>0</v>
      </c>
      <c r="FJ166" s="90">
        <f>IF(ISNA(VLOOKUP($B166,'[1]1718  Exp_Rev Access'!$F$7:$GK$318,$FJ$2,FALSE)),"",VLOOKUP($B166,'[1]1718  Exp_Rev Access'!$F$7:$GK$318,$FJ$2,FALSE))</f>
        <v>0</v>
      </c>
      <c r="FK166" s="90">
        <f>IF(ISNA(VLOOKUP($B166,'[1]1718  Exp_Rev Access'!$F$7:$GK$318,$FK$2,FALSE)),"",VLOOKUP($B166,'[1]1718  Exp_Rev Access'!$F$7:$GK$318,$FK$2,FALSE))</f>
        <v>0</v>
      </c>
      <c r="FL166" s="90">
        <f>IF(ISNA(VLOOKUP($B166,'[1]1718  Exp_Rev Access'!$F$7:$GK$318,$FL$2,FALSE)),"",VLOOKUP($B166,'[1]1718  Exp_Rev Access'!$F$7:$GK$318,$FL$2,FALSE))</f>
        <v>0</v>
      </c>
      <c r="FM166" s="90">
        <f>IF(ISNA(VLOOKUP($B166,'[1]1718  Exp_Rev Access'!$F$7:$GK$318,$FM$2,FALSE)),"",VLOOKUP($B166,'[1]1718  Exp_Rev Access'!$F$7:$GK$318,$FM$2,FALSE))</f>
        <v>0</v>
      </c>
      <c r="FN166" s="90">
        <f>IF(ISNA(VLOOKUP($B166,'[1]1718  Exp_Rev Access'!$F$7:$GK$318,$FN$2,FALSE)),"",VLOOKUP($B166,'[1]1718  Exp_Rev Access'!$F$7:$GK$318,$FN$2,FALSE))</f>
        <v>0</v>
      </c>
      <c r="FO166" s="90">
        <f>IF(ISNA(VLOOKUP($B166,'[1]1718  Exp_Rev Access'!$F$7:$GK$318,$FO$2,FALSE)),"",VLOOKUP($B166,'[1]1718  Exp_Rev Access'!$F$7:$GK$318,$FO$2,FALSE))</f>
        <v>0</v>
      </c>
      <c r="FP166" s="90">
        <f>IF(ISNA(VLOOKUP($B166,'[1]1718  Exp_Rev Access'!$F$7:$GK$318,$FP$2,FALSE)),"",VLOOKUP($B166,'[1]1718  Exp_Rev Access'!$F$7:$GK$318,$FP$2,FALSE))</f>
        <v>0</v>
      </c>
      <c r="FQ166" s="90">
        <f>IF(ISNA(VLOOKUP($B166,'[1]1718  Exp_Rev Access'!$F$7:$GK$318,$FQ$2,FALSE)),"",VLOOKUP($B166,'[1]1718  Exp_Rev Access'!$F$7:$GK$318,$FQ$2,FALSE))</f>
        <v>0</v>
      </c>
      <c r="FR166" s="90">
        <f>IF(ISNA(VLOOKUP($B166,'[1]1718  Exp_Rev Access'!$F$7:$GK$318,$FR$2,FALSE)),"",VLOOKUP($B166,'[1]1718  Exp_Rev Access'!$F$7:$GK$318,$FR$2,FALSE))</f>
        <v>0</v>
      </c>
      <c r="FS166" s="56">
        <f t="shared" si="481"/>
        <v>168787.52999999997</v>
      </c>
      <c r="FT166" s="92">
        <f t="shared" si="482"/>
        <v>3.9645208268000803E-2</v>
      </c>
      <c r="FU166" s="94">
        <f t="shared" si="483"/>
        <v>571.03839907977533</v>
      </c>
      <c r="FV166" s="95">
        <f>IF(ISNA(VLOOKUP($B166,'[1]1718  Exp_Rev Access'!$F$7:$GK$318,$FV$2,FALSE)),"",VLOOKUP($B166,'[1]1718  Exp_Rev Access'!$F$7:$GK$318,$FV$2,FALSE))</f>
        <v>0</v>
      </c>
      <c r="FW166" s="95">
        <f>IF(ISNA(VLOOKUP($B166,'[1]1718  Exp_Rev Access'!$F$7:$GK$318,$FW$2,FALSE)),"",VLOOKUP($B166,'[1]1718  Exp_Rev Access'!$F$7:$GK$318,$FW$2,FALSE))</f>
        <v>0</v>
      </c>
      <c r="FX166" s="95">
        <f>IF(ISNA(VLOOKUP($B166,'[1]1718  Exp_Rev Access'!$F$7:$GK$318,$FX$2,FALSE)),"",VLOOKUP($B166,'[1]1718  Exp_Rev Access'!$F$7:$GK$318,$FX$2,FALSE))</f>
        <v>0</v>
      </c>
      <c r="FY166" s="95">
        <f>IF(ISNA(VLOOKUP($B166,'[1]1718  Exp_Rev Access'!$F$7:$GK$318,$FY$2,FALSE)),"",VLOOKUP($B166,'[1]1718  Exp_Rev Access'!$F$7:$GK$318,$FY$2,FALSE))</f>
        <v>0</v>
      </c>
      <c r="FZ166" s="95">
        <f>IF(ISNA(VLOOKUP($B166,'[1]1718  Exp_Rev Access'!$F$7:$GK$318,$FZ$2,FALSE)),"",VLOOKUP($B166,'[1]1718  Exp_Rev Access'!$F$7:$GK$318,$FZ$2,FALSE))</f>
        <v>0</v>
      </c>
      <c r="GA166" s="95">
        <f>IF(ISNA(VLOOKUP($B166,'[1]1718  Exp_Rev Access'!$F$7:$GK$318,$GA$2,FALSE)),"",VLOOKUP($B166,'[1]1718  Exp_Rev Access'!$F$7:$GK$318,$GA$2,FALSE))</f>
        <v>0</v>
      </c>
      <c r="GB166" s="95">
        <f>IF(ISNA(VLOOKUP($B166,'[1]1718  Exp_Rev Access'!$F$7:$GK$318,$GB$2,FALSE)),"",VLOOKUP($B166,'[1]1718  Exp_Rev Access'!$F$7:$GK$318,$GB$2,FALSE))</f>
        <v>0</v>
      </c>
      <c r="GC166" s="95">
        <f>IF(ISNA(VLOOKUP($B166,'[1]1718  Exp_Rev Access'!$F$7:$GK$318,$GC$2,FALSE)),"",VLOOKUP($B166,'[1]1718  Exp_Rev Access'!$F$7:$GK$318,$GC$2,FALSE))</f>
        <v>0</v>
      </c>
      <c r="GD166" s="95">
        <f>IF(ISNA(VLOOKUP($B166,'[1]1718  Exp_Rev Access'!$F$7:$GK$318,$GD$2,FALSE)),"",VLOOKUP($B166,'[1]1718  Exp_Rev Access'!$F$7:$GK$318,$GD$2,FALSE))</f>
        <v>0</v>
      </c>
      <c r="GE166" s="95">
        <f>IF(ISNA(VLOOKUP($B166,'[1]1718  Exp_Rev Access'!$F$7:$GK$318,$GE$2,FALSE)),"",VLOOKUP($B166,'[1]1718  Exp_Rev Access'!$F$7:$GK$318,$GE$2,FALSE))</f>
        <v>0</v>
      </c>
      <c r="GF166" s="95">
        <f>IF(ISNA(VLOOKUP($B166,'[1]1718  Exp_Rev Access'!$F$7:$GK$318,$GF$2,FALSE)),"",VLOOKUP($B166,'[1]1718  Exp_Rev Access'!$F$7:$GK$318,$GF$2,FALSE))</f>
        <v>0</v>
      </c>
      <c r="GG166" s="95">
        <f>IF(ISNA(VLOOKUP($B166,'[1]1718  Exp_Rev Access'!$F$7:$GK$318,$GG$2,FALSE)),"",VLOOKUP($B166,'[1]1718  Exp_Rev Access'!$F$7:$GK$318,$GG$2,FALSE))</f>
        <v>0</v>
      </c>
      <c r="GH166" s="95">
        <f>IF(ISNA(VLOOKUP($B166,'[1]1718  Exp_Rev Access'!$F$7:$GK$318,$GH$2,FALSE)),"",VLOOKUP($B166,'[1]1718  Exp_Rev Access'!$F$7:$GK$318,$GH$2,FALSE))</f>
        <v>0</v>
      </c>
      <c r="GI166" s="95">
        <f>IF(ISNA(VLOOKUP($B166,'[1]1718  Exp_Rev Access'!$F$7:$GK$318,$GI$2,FALSE)),"",VLOOKUP($B166,'[1]1718  Exp_Rev Access'!$F$7:$GK$318,$GI$2,FALSE))</f>
        <v>0</v>
      </c>
      <c r="GJ166" s="95">
        <f>IF(ISNA(VLOOKUP($B166,'[1]1718  Exp_Rev Access'!$F$7:$GK$318,$GJ$2,FALSE)),"",VLOOKUP($B166,'[1]1718  Exp_Rev Access'!$F$7:$GK$318,$GJ$2,FALSE))</f>
        <v>0</v>
      </c>
      <c r="GK166" s="95">
        <f>IF(ISNA(VLOOKUP($B166,'[1]1718  Exp_Rev Access'!$F$7:$GK$318,$GK$2,FALSE)),"",VLOOKUP($B166,'[1]1718  Exp_Rev Access'!$F$7:$GK$318,$GK$2,FALSE))</f>
        <v>1525000</v>
      </c>
      <c r="GL166" s="95">
        <f>IF(ISNA(VLOOKUP($B166,'[1]1718  Exp_Rev Access'!$F$7:$GK$318,$GL$2,FALSE)),"",VLOOKUP($B166,'[1]1718  Exp_Rev Access'!$F$7:$GK$318,$GL$2,FALSE))</f>
        <v>0</v>
      </c>
      <c r="GM166" s="95">
        <f>IF(ISNA(VLOOKUP($B166,'[1]1718  Exp_Rev Access'!$F$7:$GK$318,$GM$2,FALSE)),"",VLOOKUP($B166,'[1]1718  Exp_Rev Access'!$F$7:$GK$318,$GM$2,FALSE))</f>
        <v>0</v>
      </c>
      <c r="GN166" s="95">
        <f>IF(ISNA(VLOOKUP($B166,'[1]1718  Exp_Rev Access'!$F$7:$GK$318,$GN$2,FALSE)),"",VLOOKUP($B166,'[1]1718  Exp_Rev Access'!$F$7:$GK$318,$GN$2,FALSE))</f>
        <v>0</v>
      </c>
      <c r="GO166" s="95">
        <f>IF(ISNA(VLOOKUP($B166,'[1]1718  Exp_Rev Access'!$F$7:$GK$318,$GO$2,FALSE)),"",VLOOKUP($B166,'[1]1718  Exp_Rev Access'!$F$7:$GK$318,$GO$2,FALSE))</f>
        <v>0</v>
      </c>
      <c r="GP166" s="95">
        <f>IF(ISNA(VLOOKUP($B166,'[1]1718  Exp_Rev Access'!$F$7:$GK$318,$GP$2,FALSE)),"",VLOOKUP($B166,'[1]1718  Exp_Rev Access'!$F$7:$GK$318,$GP$2,FALSE))</f>
        <v>0</v>
      </c>
      <c r="GQ166" s="95">
        <f>IF(ISNA(VLOOKUP($B166,'[1]1718  Exp_Rev Access'!$F$7:$GK$318,$GQ$2,FALSE)),"",VLOOKUP($B166,'[1]1718  Exp_Rev Access'!$F$7:$GK$318,$GQ$2,FALSE))</f>
        <v>0</v>
      </c>
      <c r="GR166" s="95">
        <f>IF(ISNA(VLOOKUP($B166,'[1]1718  Exp_Rev Access'!$F$7:$GK$318,$GR$2,FALSE)),"",VLOOKUP($B166,'[1]1718  Exp_Rev Access'!$F$7:$GK$318,$GR$2,FALSE))</f>
        <v>0</v>
      </c>
      <c r="GS166" s="95">
        <f>IF(ISNA(VLOOKUP($B166,'[1]1718  Exp_Rev Access'!$F$7:$GK$318,$GS$2,FALSE)),"",VLOOKUP($B166,'[1]1718  Exp_Rev Access'!$F$7:$GK$318,$GS$2,FALSE))</f>
        <v>0</v>
      </c>
      <c r="GT166" s="95">
        <f>IF(ISNA(VLOOKUP($B166,'[1]1718  Exp_Rev Access'!$F$7:$GK$318,$GT$2,FALSE)),"",VLOOKUP($B166,'[1]1718  Exp_Rev Access'!$F$7:$GK$318,$GT$2,FALSE))</f>
        <v>0</v>
      </c>
      <c r="GU166" s="56">
        <f t="shared" si="484"/>
        <v>1525000</v>
      </c>
      <c r="GV166" s="92">
        <f t="shared" si="485"/>
        <v>0.35819555276803472</v>
      </c>
      <c r="GW166" s="96">
        <f t="shared" si="486"/>
        <v>5159.3477231206443</v>
      </c>
    </row>
    <row r="167" spans="1:222" s="97" customFormat="1" x14ac:dyDescent="0.3">
      <c r="A167" s="73"/>
      <c r="B167" s="106" t="s">
        <v>412</v>
      </c>
      <c r="C167" s="89" t="s">
        <v>413</v>
      </c>
      <c r="D167" s="75">
        <f>IF(ISNA(VLOOKUP($B167,'[1]1718 enrollment_Rev_Exp by size'!$A$7:H504,3,FALSE)),"",VLOOKUP($B167,'[1]1718 enrollment_Rev_Exp by size'!$A$7:$G$350,3,FALSE))</f>
        <v>490.18</v>
      </c>
      <c r="E167" s="76">
        <f>IF(ISNA(VLOOKUP($B167,'[1]1718 enrollment_Rev_Exp by size'!$A$7:I504,5,FALSE)),"",VLOOKUP($B167,'[1]1718 enrollment_Rev_Exp by size'!$A$7:$G$350,5,FALSE))</f>
        <v>4482339.12</v>
      </c>
      <c r="F167" s="70">
        <f t="shared" si="468"/>
        <v>4482339.12</v>
      </c>
      <c r="G167" s="70">
        <f t="shared" si="469"/>
        <v>0</v>
      </c>
      <c r="H167" s="90">
        <f>IF(ISNA(VLOOKUP($B167,'[1]1718  Exp_Rev Access'!$F$7:$GK$318,3,FALSE)),"",VLOOKUP($B167,'[1]1718  Exp_Rev Access'!$F$7:$GK$318,3,FALSE))</f>
        <v>0</v>
      </c>
      <c r="I167" s="90">
        <f>IF(ISNA(VLOOKUP($B167,'[1]1718  Exp_Rev Access'!$F$7:$GK$318,4,FALSE)),"",VLOOKUP($B167,'[1]1718  Exp_Rev Access'!$F$7:$GK$318,4,FALSE))</f>
        <v>0</v>
      </c>
      <c r="J167" s="90">
        <f>IF(ISNA(VLOOKUP($B167,'[1]1718  Exp_Rev Access'!$F$7:$GK$318,5,FALSE)),"",VLOOKUP($B167,'[1]1718  Exp_Rev Access'!$F$7:$GK$318,5,FALSE))</f>
        <v>0</v>
      </c>
      <c r="K167" s="90">
        <f>IF(ISNA(VLOOKUP($B167,'[1]1718  Exp_Rev Access'!$F$7:$GK$318,6,FALSE)),"-",VLOOKUP($B167,'[1]1718  Exp_Rev Access'!$F$7:$GK$318,6,FALSE))</f>
        <v>0</v>
      </c>
      <c r="L167" s="90">
        <f>IF(ISNA(VLOOKUP($B167,'[1]1718  Exp_Rev Access'!$F$7:$GK$318,7,FALSE)),"",VLOOKUP($B167,'[1]1718  Exp_Rev Access'!$F$7:$GK$318,7,FALSE))</f>
        <v>0</v>
      </c>
      <c r="M167" s="90">
        <f>IF(ISNA(VLOOKUP($B167,'[1]1718  Exp_Rev Access'!$F$7:$GK$318,8,FALSE)),"",VLOOKUP($B167,'[1]1718  Exp_Rev Access'!$F$7:$GK$318,8,FALSE))</f>
        <v>0</v>
      </c>
      <c r="N167" s="56">
        <f t="shared" si="470"/>
        <v>0</v>
      </c>
      <c r="O167" s="91">
        <f t="shared" si="471"/>
        <v>0</v>
      </c>
      <c r="P167" s="56">
        <f t="shared" si="472"/>
        <v>0</v>
      </c>
      <c r="Q167" s="90">
        <f>IF(ISNA(VLOOKUP($B167,'[1]1718  Exp_Rev Access'!$F$7:$GK$318,10,FALSE)),"",VLOOKUP($B167,'[1]1718  Exp_Rev Access'!$F$7:$GK$318,10,FALSE))</f>
        <v>0</v>
      </c>
      <c r="R167" s="90">
        <f>IF(ISNA(VLOOKUP($B167,'[1]1718  Exp_Rev Access'!$F$7:$GK$318,11,FALSE)),"",VLOOKUP($B167,'[1]1718  Exp_Rev Access'!$F$7:$GK$318,11,FALSE))</f>
        <v>0</v>
      </c>
      <c r="S167" s="90">
        <f>IF(ISNA(VLOOKUP($B167,'[1]1718  Exp_Rev Access'!$F$7:$GK$318,12,FALSE)),"",VLOOKUP($B167,'[1]1718  Exp_Rev Access'!$F$7:$GK$318,12,FALSE))</f>
        <v>0</v>
      </c>
      <c r="T167" s="90">
        <f>IF(ISNA(VLOOKUP($B167,'[1]1718  Exp_Rev Access'!$F$7:$GK$318,13,FALSE)),"",VLOOKUP($B167,'[1]1718  Exp_Rev Access'!$F$7:$GK$318,13,FALSE))</f>
        <v>0</v>
      </c>
      <c r="U167" s="90">
        <f>IF(ISNA(VLOOKUP($B167,'[1]1718  Exp_Rev Access'!$F$7:$GK$318,14,FALSE)),"",VLOOKUP($B167,'[1]1718  Exp_Rev Access'!$F$7:$GK$318,14,FALSE))</f>
        <v>0</v>
      </c>
      <c r="V167" s="90">
        <f>IF(ISNA(VLOOKUP($B167,'[1]1718  Exp_Rev Access'!$F$7:$GK$318,15,FALSE)),"",VLOOKUP($B167,'[1]1718  Exp_Rev Access'!$F$7:$GK$318,15,FALSE))</f>
        <v>0</v>
      </c>
      <c r="W167" s="90">
        <f>IF(ISNA(VLOOKUP($B167,'[1]1718  Exp_Rev Access'!$F$7:$GK$318,16,FALSE)),"",VLOOKUP($B167,'[1]1718  Exp_Rev Access'!$F$7:$GK$318,16,FALSE))</f>
        <v>0</v>
      </c>
      <c r="X167" s="90">
        <f>IF(ISNA(VLOOKUP($B167,'[1]1718  Exp_Rev Access'!$F$7:$GK$318,17,FALSE)),"",VLOOKUP($B167,'[1]1718  Exp_Rev Access'!$F$7:$GK$318,17,FALSE))</f>
        <v>0</v>
      </c>
      <c r="Y167" s="90">
        <f>IF(ISNA(VLOOKUP($B167,'[1]1718  Exp_Rev Access'!$F$7:$GK$318,18,FALSE)),"",VLOOKUP($B167,'[1]1718  Exp_Rev Access'!$F$7:$GK$318,18,FALSE))</f>
        <v>0</v>
      </c>
      <c r="Z167" s="90">
        <f>IF(ISNA(VLOOKUP($B167,'[1]1718  Exp_Rev Access'!$F$7:$GK$318,19,FALSE)),"",VLOOKUP($B167,'[1]1718  Exp_Rev Access'!$F$7:$GK$318,19,FALSE))</f>
        <v>0</v>
      </c>
      <c r="AA167" s="90">
        <f>IF(ISNA(VLOOKUP($B167,'[1]1718  Exp_Rev Access'!$F$7:$GK$318,20,FALSE)),"",VLOOKUP($B167,'[1]1718  Exp_Rev Access'!$F$7:$GK$318,20,FALSE))</f>
        <v>0</v>
      </c>
      <c r="AB167" s="90">
        <f>IF(ISNA(VLOOKUP($B167,'[1]1718  Exp_Rev Access'!$F$7:$GK$318,21,FALSE)),"",VLOOKUP($B167,'[1]1718  Exp_Rev Access'!$F$7:$GK$318,21,FALSE))</f>
        <v>0</v>
      </c>
      <c r="AC167" s="90">
        <f>IF(ISNA(VLOOKUP($B167,'[1]1718  Exp_Rev Access'!$F$7:$GK$318,22,FALSE)),"",VLOOKUP($B167,'[1]1718  Exp_Rev Access'!$F$7:$GK$318,22,FALSE))</f>
        <v>0</v>
      </c>
      <c r="AD167" s="90">
        <f>IF(ISNA(VLOOKUP($B167,'[1]1718  Exp_Rev Access'!$F$7:$GK$318,23,FALSE)),"",VLOOKUP($B167,'[1]1718  Exp_Rev Access'!$F$7:$GK$318,23,FALSE))</f>
        <v>0</v>
      </c>
      <c r="AE167" s="90">
        <f>IF(ISNA(VLOOKUP($B167,'[1]1718  Exp_Rev Access'!$F$7:$GK$318,24,FALSE)),"",VLOOKUP($B167,'[1]1718  Exp_Rev Access'!$F$7:$GK$318,24,FALSE))</f>
        <v>0</v>
      </c>
      <c r="AF167" s="90">
        <f>IF(ISNA(VLOOKUP($B167,'[1]1718  Exp_Rev Access'!$F$7:$GK$318,25,FALSE)),"",VLOOKUP($B167,'[1]1718  Exp_Rev Access'!$F$7:$GK$318,25,FALSE))</f>
        <v>0</v>
      </c>
      <c r="AG167" s="90">
        <f>IF(ISNA(VLOOKUP($B167,'[1]1718  Exp_Rev Access'!$F$7:$GK$318,26,FALSE)),"",VLOOKUP($B167,'[1]1718  Exp_Rev Access'!$F$7:$GK$318,26,FALSE))</f>
        <v>0</v>
      </c>
      <c r="AH167" s="90">
        <f>IF(ISNA(VLOOKUP($B167,'[1]1718  Exp_Rev Access'!$F$7:$GK$318,27,FALSE)),"",VLOOKUP($B167,'[1]1718  Exp_Rev Access'!$F$7:$GK$318,27,FALSE))</f>
        <v>0</v>
      </c>
      <c r="AI167" s="90">
        <f>IF(ISNA(VLOOKUP($B167,'[1]1718  Exp_Rev Access'!$F$7:$GK$318,28,FALSE)),"",VLOOKUP($B167,'[1]1718  Exp_Rev Access'!$F$7:$GK$318,28,FALSE))</f>
        <v>0</v>
      </c>
      <c r="AJ167" s="90">
        <f>IF(ISNA(VLOOKUP($B167,'[1]1718  Exp_Rev Access'!$F$7:$GK$318,29,FALSE)),"",VLOOKUP($B167,'[1]1718  Exp_Rev Access'!$F$7:$GK$318,29,FALSE))</f>
        <v>0</v>
      </c>
      <c r="AK167" s="90">
        <f>IF(ISNA(VLOOKUP($B167,'[1]1718  Exp_Rev Access'!$F$7:$GK$318,30,FALSE)),"",VLOOKUP($B167,'[1]1718  Exp_Rev Access'!$F$7:$GK$318,30,FALSE))</f>
        <v>0</v>
      </c>
      <c r="AL167" s="90">
        <f>IF(ISNA(VLOOKUP($B167,'[1]1718  Exp_Rev Access'!$F$7:$GK$318,31,FALSE)),"",VLOOKUP($B167,'[1]1718  Exp_Rev Access'!$F$7:$GK$318,31,FALSE))</f>
        <v>0</v>
      </c>
      <c r="AM167" s="56">
        <f t="shared" si="473"/>
        <v>0</v>
      </c>
      <c r="AN167" s="92">
        <f t="shared" si="474"/>
        <v>0</v>
      </c>
      <c r="AO167" s="71">
        <f t="shared" si="475"/>
        <v>0</v>
      </c>
      <c r="AP167" s="90">
        <f>IF(ISNA(VLOOKUP($B167,'[1]1718  Exp_Rev Access'!$F$7:$GK$318,33,FALSE)),"",VLOOKUP($B167,'[1]1718  Exp_Rev Access'!$F$7:$GK$318,33,FALSE))</f>
        <v>3834239.09</v>
      </c>
      <c r="AQ167" s="90">
        <f>IF(ISNA(VLOOKUP($B167,'[1]1718  Exp_Rev Access'!$F$7:$GK$318,34,FALSE)),"",VLOOKUP($B167,'[1]1718  Exp_Rev Access'!$F$7:$GK$318,34,FALSE))</f>
        <v>0</v>
      </c>
      <c r="AR167" s="90">
        <f>IF(ISNA(VLOOKUP($B167,'[1]1718  Exp_Rev Access'!$F$7:$GK$318,35,FALSE)),"",VLOOKUP($B167,'[1]1718  Exp_Rev Access'!$F$7:$GK$318,35,FALSE))</f>
        <v>0</v>
      </c>
      <c r="AS167" s="90">
        <f>IF(ISNA(VLOOKUP($B167,'[1]1718  Exp_Rev Access'!$F$7:$GK$318,36,FALSE)),"",VLOOKUP($B167,'[1]1718  Exp_Rev Access'!$F$7:$GK$318,36,FALSE))</f>
        <v>0</v>
      </c>
      <c r="AT167" s="90">
        <f>IF(ISNA(VLOOKUP($B167,'[1]1718  Exp_Rev Access'!$F$7:$GK$318,37,FALSE)),"",VLOOKUP($B167,'[1]1718  Exp_Rev Access'!$F$7:$GK$318,37,FALSE))</f>
        <v>0</v>
      </c>
      <c r="AU167" s="56">
        <f t="shared" si="476"/>
        <v>3834239.09</v>
      </c>
      <c r="AV167" s="93">
        <f t="shared" si="477"/>
        <v>0.85541030862475209</v>
      </c>
      <c r="AW167" s="56">
        <f t="shared" si="478"/>
        <v>7822.1043086213222</v>
      </c>
      <c r="AX167" s="90">
        <f>IF(ISNA(VLOOKUP($B167,'[1]1718  Exp_Rev Access'!$F$7:$GK$318,39,FALSE)),"",VLOOKUP($B167,'[1]1718  Exp_Rev Access'!$F$7:$GK$318,39,FALSE))</f>
        <v>0</v>
      </c>
      <c r="AY167" s="90">
        <f>IF(ISNA(VLOOKUP($B167,'[1]1718  Exp_Rev Access'!$F$7:$GK$318,40,FALSE)),"",VLOOKUP($B167,'[1]1718  Exp_Rev Access'!$F$7:$GK$318,40,FALSE))</f>
        <v>0</v>
      </c>
      <c r="AZ167" s="90">
        <f>IF(ISNA(VLOOKUP($B167,'[1]1718  Exp_Rev Access'!$F$7:$GK$318,41,FALSE)),"",VLOOKUP($B167,'[1]1718  Exp_Rev Access'!$F$7:$GK$318,41,FALSE))</f>
        <v>0</v>
      </c>
      <c r="BA167" s="90">
        <f>IF(ISNA(VLOOKUP($B167,'[1]1718  Exp_Rev Access'!$F$7:$GK$318,42,FALSE)),"",VLOOKUP($B167,'[1]1718  Exp_Rev Access'!$F$7:$GK$318,42,FALSE))</f>
        <v>0</v>
      </c>
      <c r="BB167" s="90">
        <f>IF(ISNA(VLOOKUP($B167,'[1]1718  Exp_Rev Access'!$F$7:$GK$318,43,FALSE)),"",VLOOKUP($B167,'[1]1718  Exp_Rev Access'!$F$7:$GK$318,43,FALSE))</f>
        <v>0</v>
      </c>
      <c r="BC167" s="90">
        <f>IF(ISNA(VLOOKUP($B167,'[1]1718  Exp_Rev Access'!$F$7:$GK$318,44,FALSE)),"",VLOOKUP($B167,'[1]1718  Exp_Rev Access'!$F$7:$GK$318,44,FALSE))</f>
        <v>289496.34999999998</v>
      </c>
      <c r="BD167" s="90">
        <f>IF(ISNA(VLOOKUP($B167,'[1]1718  Exp_Rev Access'!$F$7:$GK$318,45,FALSE)),"",VLOOKUP($B167,'[1]1718  Exp_Rev Access'!$F$7:$GK$318,45,FALSE))</f>
        <v>0</v>
      </c>
      <c r="BE167" s="90">
        <f>IF(ISNA(VLOOKUP($B167,'[1]1718  Exp_Rev Access'!$F$7:$GK$318,46,FALSE)),"",VLOOKUP($B167,'[1]1718  Exp_Rev Access'!$F$7:$GK$318,46,FALSE))</f>
        <v>12648.64</v>
      </c>
      <c r="BF167" s="90">
        <f>IF(ISNA(VLOOKUP($B167,'[1]1718  Exp_Rev Access'!$F$7:$GK$318,47,FALSE)),"",VLOOKUP($B167,'[1]1718  Exp_Rev Access'!$F$7:$GK$318,47,FALSE))</f>
        <v>0</v>
      </c>
      <c r="BG167" s="90">
        <f>IF(ISNA(VLOOKUP($B167,'[1]1718  Exp_Rev Access'!$F$7:$GK$318,48,FALSE)),"",VLOOKUP($B167,'[1]1718  Exp_Rev Access'!$F$7:$GK$318,48,FALSE))</f>
        <v>0</v>
      </c>
      <c r="BH167" s="90">
        <f>IF(ISNA(VLOOKUP($B167,'[1]1718  Exp_Rev Access'!$F$7:$GK$318,49,FALSE)),"",VLOOKUP($B167,'[1]1718  Exp_Rev Access'!$F$7:$GK$318,49,FALSE))</f>
        <v>0</v>
      </c>
      <c r="BI167" s="90">
        <f>IF(ISNA(VLOOKUP($B167,'[1]1718  Exp_Rev Access'!$F$7:$GK$318,50,FALSE)),"",VLOOKUP($B167,'[1]1718  Exp_Rev Access'!$F$7:$GK$318,50,FALSE))</f>
        <v>0</v>
      </c>
      <c r="BJ167" s="90">
        <f>IF(ISNA(VLOOKUP($B167,'[1]1718  Exp_Rev Access'!$F$7:$GK$318,51,FALSE)),"",VLOOKUP($B167,'[1]1718  Exp_Rev Access'!$F$7:$GK$318,51,FALSE))</f>
        <v>0</v>
      </c>
      <c r="BK167" s="90">
        <f>IF(ISNA(VLOOKUP($B167,'[1]1718  Exp_Rev Access'!$F$7:$GK$318,52,FALSE)),"",VLOOKUP($B167,'[1]1718  Exp_Rev Access'!$F$7:$GK$318,52,FALSE))</f>
        <v>288492.15999999997</v>
      </c>
      <c r="BL167" s="90">
        <f>IF(ISNA(VLOOKUP($B167,'[1]1718  Exp_Rev Access'!$F$7:$GK$318,53,FALSE)),"",VLOOKUP($B167,'[1]1718  Exp_Rev Access'!$F$7:$GK$318,53,FALSE))</f>
        <v>0</v>
      </c>
      <c r="BM167" s="90">
        <f>IF(ISNA(VLOOKUP($B167,'[1]1718  Exp_Rev Access'!$F$7:$GK$318,54,FALSE)),"",VLOOKUP($B167,'[1]1718  Exp_Rev Access'!$F$7:$GK$318,54,FALSE))</f>
        <v>0</v>
      </c>
      <c r="BN167" s="90">
        <f>IF(ISNA(VLOOKUP($B167,'[1]1718  Exp_Rev Access'!$F$7:$GK$318,55,FALSE)),"",VLOOKUP($B167,'[1]1718  Exp_Rev Access'!$F$7:$GK$318,55,FALSE))</f>
        <v>0</v>
      </c>
      <c r="BO167" s="90">
        <f>IF(ISNA(VLOOKUP($B167,'[1]1718  Exp_Rev Access'!$F$7:$GK$318,56,FALSE)),"",VLOOKUP($B167,'[1]1718  Exp_Rev Access'!$F$7:$GK$318,56,FALSE))</f>
        <v>0</v>
      </c>
      <c r="BP167" s="90">
        <f>IF(ISNA(VLOOKUP($B167,'[1]1718  Exp_Rev Access'!$F$7:$GK$318,57,FALSE)),"",VLOOKUP($B167,'[1]1718  Exp_Rev Access'!$F$7:$GK$318,57,FALSE))</f>
        <v>0</v>
      </c>
      <c r="BQ167" s="90">
        <f>IF(ISNA(VLOOKUP($B167,'[1]1718  Exp_Rev Access'!$F$7:$GK$318,58,FALSE)),"",VLOOKUP($B167,'[1]1718  Exp_Rev Access'!$F$7:$GK$318,58,FALSE))</f>
        <v>0</v>
      </c>
      <c r="BR167" s="90">
        <f>IF(ISNA(VLOOKUP($B167,'[1]1718  Exp_Rev Access'!$F$7:$GK$318,59,FALSE)),"",VLOOKUP($B167,'[1]1718  Exp_Rev Access'!$F$7:$GK$318,59,FALSE))</f>
        <v>0</v>
      </c>
      <c r="BS167" s="90">
        <f>IF(ISNA(VLOOKUP($B167,'[1]1718  Exp_Rev Access'!$F$7:$GK$318,60,FALSE)),"",VLOOKUP($B167,'[1]1718  Exp_Rev Access'!$F$7:$GK$318,60,FALSE))</f>
        <v>0</v>
      </c>
      <c r="BT167" s="90">
        <f>IF(ISNA(VLOOKUP($B167,'[1]1718  Exp_Rev Access'!$F$7:$GK$318,61,FALSE)),"",VLOOKUP($B167,'[1]1718  Exp_Rev Access'!$F$7:$GK$318,61,FALSE))</f>
        <v>0</v>
      </c>
      <c r="BU167" s="90">
        <f>IF(ISNA(VLOOKUP($B167,'[1]1718  Exp_Rev Access'!$F$7:$GK$318,62,FALSE)),"",VLOOKUP($B167,'[1]1718  Exp_Rev Access'!$F$7:$GK$318,62,FALSE))</f>
        <v>0</v>
      </c>
      <c r="BV167" s="56">
        <f t="shared" si="449"/>
        <v>590637.14999999991</v>
      </c>
      <c r="BW167" s="92">
        <f t="shared" si="479"/>
        <v>0.13176984922104687</v>
      </c>
      <c r="BX167" s="71">
        <f t="shared" si="480"/>
        <v>1204.9393080093025</v>
      </c>
      <c r="BY167" s="90">
        <f>IF(ISNA(VLOOKUP($B167,'[1]1718  Exp_Rev Access'!$F$7:$GK$318,64,FALSE)),"",VLOOKUP($B167,'[1]1718  Exp_Rev Access'!$F$7:$GK$318,64,FALSE))</f>
        <v>0</v>
      </c>
      <c r="BZ167" s="90">
        <f>IF(ISNA(VLOOKUP($B167,'[1]1718  Exp_Rev Access'!$F$7:$GK$318,65,FALSE)),"",VLOOKUP($B167,'[1]1718  Exp_Rev Access'!$F$7:$GK$318,65,FALSE))</f>
        <v>0</v>
      </c>
      <c r="CA167" s="90">
        <f>IF(ISNA(VLOOKUP($B167,'[1]1718  Exp_Rev Access'!$F$7:$GK$318,66,FALSE)),"",VLOOKUP($B167,'[1]1718  Exp_Rev Access'!$F$7:$GK$318,66,FALSE))</f>
        <v>0</v>
      </c>
      <c r="CB167" s="90">
        <f>IF(ISNA(VLOOKUP($B167,'[1]1718  Exp_Rev Access'!$F$7:$GK$318,67,FALSE)),"",VLOOKUP($B167,'[1]1718  Exp_Rev Access'!$F$7:$GK$318,67,FALSE))</f>
        <v>0</v>
      </c>
      <c r="CC167" s="90">
        <f>IF(ISNA(VLOOKUP($B167,'[1]1718  Exp_Rev Access'!$F$7:$GK$318,68,FALSE)),"",VLOOKUP($B167,'[1]1718  Exp_Rev Access'!$F$7:$GK$318,68,FALSE))</f>
        <v>0</v>
      </c>
      <c r="CD167" s="90">
        <f>IF(ISNA(VLOOKUP($B167,'[1]1718  Exp_Rev Access'!$F$7:$GK$318,69,FALSE)),"",VLOOKUP($B167,'[1]1718  Exp_Rev Access'!$F$7:$GK$318,69,FALSE))</f>
        <v>0</v>
      </c>
      <c r="CE167" s="56">
        <f t="shared" si="437"/>
        <v>0</v>
      </c>
      <c r="CF167" s="92">
        <f t="shared" si="450"/>
        <v>0</v>
      </c>
      <c r="CG167" s="78">
        <f t="shared" si="451"/>
        <v>0</v>
      </c>
      <c r="CH167" s="90">
        <f>IF(ISNA(VLOOKUP($B167,'[1]1718  Exp_Rev Access'!$F$7:$GK$318,$CH$2,FALSE)),"",VLOOKUP($B167,'[1]1718  Exp_Rev Access'!$F$7:$GK$318,$CH$2,FALSE))</f>
        <v>0</v>
      </c>
      <c r="CI167" s="90">
        <f>IF(ISNA(VLOOKUP($B167,'[1]1718  Exp_Rev Access'!$F$7:$GK$318,$CI$2,FALSE)),"",VLOOKUP($B167,'[1]1718  Exp_Rev Access'!$F$7:$GK$318,$CI$2,FALSE))</f>
        <v>0</v>
      </c>
      <c r="CJ167" s="90">
        <f>IF(ISNA(VLOOKUP($B167,'[1]1718  Exp_Rev Access'!$F$7:$GK$318,$CJ$2,FALSE)),"",VLOOKUP($B167,'[1]1718  Exp_Rev Access'!$F$7:$GK$318,$CJ$2,FALSE))</f>
        <v>0</v>
      </c>
      <c r="CK167" s="90">
        <f>IF(ISNA(VLOOKUP($B167,'[1]1718  Exp_Rev Access'!$F$7:$GK$318,$CK$2,FALSE)),"",VLOOKUP($B167,'[1]1718  Exp_Rev Access'!$F$7:$GK$318,$CK$2,FALSE))</f>
        <v>0</v>
      </c>
      <c r="CL167" s="90">
        <f>IF(ISNA(VLOOKUP($B167,'[1]1718  Exp_Rev Access'!$F$7:$GK$318,$CL$2,FALSE)),"",VLOOKUP($B167,'[1]1718  Exp_Rev Access'!$F$7:$GK$318,$CL$2,FALSE))</f>
        <v>0</v>
      </c>
      <c r="CM167" s="90">
        <f>IF(ISNA(VLOOKUP($B167,'[1]1718  Exp_Rev Access'!$F$7:$GK$318,$CM$2,FALSE)),"",VLOOKUP($B167,'[1]1718  Exp_Rev Access'!$F$7:$GK$318,$CM$2,FALSE))</f>
        <v>0</v>
      </c>
      <c r="CN167" s="90">
        <f>IF(ISNA(VLOOKUP($B167,'[1]1718  Exp_Rev Access'!$F$7:$GK$318,$CN$2,FALSE)),"",VLOOKUP($B167,'[1]1718  Exp_Rev Access'!$F$7:$GK$318,$CN$2,FALSE))</f>
        <v>0</v>
      </c>
      <c r="CO167" s="90">
        <f>IF(ISNA(VLOOKUP($B167,'[1]1718  Exp_Rev Access'!$F$7:$GK$318,$CO$2,FALSE)),"",VLOOKUP($B167,'[1]1718  Exp_Rev Access'!$F$7:$GK$318,$CO$2,FALSE))</f>
        <v>0</v>
      </c>
      <c r="CP167" s="90">
        <f>IF(ISNA(VLOOKUP($B167,'[1]1718  Exp_Rev Access'!$F$7:$GK$318,$CP$2,FALSE)),"",VLOOKUP($B167,'[1]1718  Exp_Rev Access'!$F$7:$GK$318,$CP$2,FALSE))</f>
        <v>0</v>
      </c>
      <c r="CQ167" s="90">
        <f>IF(ISNA(VLOOKUP($B167,'[1]1718  Exp_Rev Access'!$F$7:$GK$318,$CQ$2,FALSE)),"",VLOOKUP($B167,'[1]1718  Exp_Rev Access'!$F$7:$GK$318,$CQ$2,FALSE))</f>
        <v>0</v>
      </c>
      <c r="CR167" s="90">
        <f>IF(ISNA(VLOOKUP($B167,'[1]1718  Exp_Rev Access'!$F$7:$GK$318,$CR$2,FALSE)),"",VLOOKUP($B167,'[1]1718  Exp_Rev Access'!$F$7:$GK$318,$CR$2,FALSE))</f>
        <v>0</v>
      </c>
      <c r="CS167" s="90">
        <f>IF(ISNA(VLOOKUP($B167,'[1]1718  Exp_Rev Access'!$F$7:$GK$318,$CS$2,FALSE)),"",VLOOKUP($B167,'[1]1718  Exp_Rev Access'!$F$7:$GK$318,$CS$2,FALSE))</f>
        <v>0</v>
      </c>
      <c r="CT167" s="90">
        <f>IF(ISNA(VLOOKUP($B167,'[1]1718  Exp_Rev Access'!$F$7:$GK$318,$CT$2,FALSE)),"",VLOOKUP($B167,'[1]1718  Exp_Rev Access'!$F$7:$GK$318,$CT$2,FALSE))</f>
        <v>0</v>
      </c>
      <c r="CU167" s="90">
        <f>IF(ISNA(VLOOKUP($B167,'[1]1718  Exp_Rev Access'!$F$7:$GK$318,$CU$2,FALSE)),"",VLOOKUP($B167,'[1]1718  Exp_Rev Access'!$F$7:$GK$318,$CU$2,FALSE))</f>
        <v>0</v>
      </c>
      <c r="CV167" s="90">
        <f>IF(ISNA(VLOOKUP($B167,'[1]1718  Exp_Rev Access'!$F$7:$GK$318,$CV$2,FALSE)),"",VLOOKUP($B167,'[1]1718  Exp_Rev Access'!$F$7:$GK$318,$CV$2,FALSE))</f>
        <v>0</v>
      </c>
      <c r="CW167" s="90">
        <f>IF(ISNA(VLOOKUP($B167,'[1]1718  Exp_Rev Access'!$F$7:$GK$318,$CW$2,FALSE)),"",VLOOKUP($B167,'[1]1718  Exp_Rev Access'!$F$7:$GK$318,$CW$2,FALSE))</f>
        <v>0</v>
      </c>
      <c r="CX167" s="90">
        <f>IF(ISNA(VLOOKUP($B167,'[1]1718  Exp_Rev Access'!$F$7:$GK$318,$CX$2,FALSE)),"",VLOOKUP($B167,'[1]1718  Exp_Rev Access'!$F$7:$GK$318,$CX$2,FALSE))</f>
        <v>0</v>
      </c>
      <c r="CY167" s="90">
        <f>IF(ISNA(VLOOKUP($B167,'[1]1718  Exp_Rev Access'!$F$7:$GK$318,$CY$2,FALSE)),"",VLOOKUP($B167,'[1]1718  Exp_Rev Access'!$F$7:$GK$318,$CY$2,FALSE))</f>
        <v>0</v>
      </c>
      <c r="CZ167" s="90">
        <f>IF(ISNA(VLOOKUP($B167,'[1]1718  Exp_Rev Access'!$F$7:$GK$318,$CZ$2,FALSE)),"",VLOOKUP($B167,'[1]1718  Exp_Rev Access'!$F$7:$GK$318,$CZ$2,FALSE))</f>
        <v>0</v>
      </c>
      <c r="DA167" s="90">
        <f>IF(ISNA(VLOOKUP($B167,'[1]1718  Exp_Rev Access'!$F$7:$GK$318,$DA$2,FALSE)),"",VLOOKUP($B167,'[1]1718  Exp_Rev Access'!$F$7:$GK$318,$DA$2,FALSE))</f>
        <v>0</v>
      </c>
      <c r="DB167" s="90">
        <f>IF(ISNA(VLOOKUP($B167,'[1]1718  Exp_Rev Access'!$F$7:$GK$318,$DB$2,FALSE)),"",VLOOKUP($B167,'[1]1718  Exp_Rev Access'!$F$7:$GK$318,$DB$2,FALSE))</f>
        <v>0</v>
      </c>
      <c r="DC167" s="90">
        <f>IF(ISNA(VLOOKUP($B167,'[1]1718  Exp_Rev Access'!$F$7:$GK$318,$DC$2,FALSE)),"",VLOOKUP($B167,'[1]1718  Exp_Rev Access'!$F$7:$GK$318,$DC$2,FALSE))</f>
        <v>0</v>
      </c>
      <c r="DD167" s="90">
        <f>IF(ISNA(VLOOKUP($B167,'[1]1718  Exp_Rev Access'!$F$7:$GK$318,$DD$2,FALSE)),"",VLOOKUP($B167,'[1]1718  Exp_Rev Access'!$F$7:$GK$318,$DD$2,FALSE))</f>
        <v>0</v>
      </c>
      <c r="DE167" s="90">
        <f>IF(ISNA(VLOOKUP($B167,'[1]1718  Exp_Rev Access'!$F$7:$GK$318,$DE$2,FALSE)),"",VLOOKUP($B167,'[1]1718  Exp_Rev Access'!$F$7:$GK$318,$DE$2,FALSE))</f>
        <v>0</v>
      </c>
      <c r="DF167" s="90">
        <f>IF(ISNA(VLOOKUP($B167,'[1]1718  Exp_Rev Access'!$F$7:$GK$318,$DF$2,FALSE)),"",VLOOKUP($B167,'[1]1718  Exp_Rev Access'!$F$7:$GK$318,$DF$2,FALSE))</f>
        <v>0</v>
      </c>
      <c r="DG167" s="90">
        <f>IF(ISNA(VLOOKUP($B167,'[1]1718  Exp_Rev Access'!$F$7:$GK$318,$DG$2,FALSE)),"",VLOOKUP($B167,'[1]1718  Exp_Rev Access'!$F$7:$GK$318,$DG$2,FALSE))</f>
        <v>57462.879999999997</v>
      </c>
      <c r="DH167" s="90">
        <f>IF(ISNA(VLOOKUP($B167,'[1]1718  Exp_Rev Access'!$F$7:$GK$318,$DH$2,FALSE)),"",VLOOKUP($B167,'[1]1718  Exp_Rev Access'!$F$7:$GK$318,$DH$2,FALSE))</f>
        <v>0</v>
      </c>
      <c r="DI167" s="90">
        <f>IF(ISNA(VLOOKUP($B167,'[1]1718  Exp_Rev Access'!$F$7:$GK$318,$DI$2,FALSE)),"",VLOOKUP($B167,'[1]1718  Exp_Rev Access'!$F$7:$GK$318,$DI$2,FALSE))</f>
        <v>0</v>
      </c>
      <c r="DJ167" s="90">
        <f>IF(ISNA(VLOOKUP($B167,'[1]1718  Exp_Rev Access'!$F$7:$GK$318,$DJ$2,FALSE)),"",VLOOKUP($B167,'[1]1718  Exp_Rev Access'!$F$7:$GK$318,$DJ$2,FALSE))</f>
        <v>0</v>
      </c>
      <c r="DK167" s="90">
        <f>IF(ISNA(VLOOKUP($B167,'[1]1718  Exp_Rev Access'!$F$7:$GK$318,$DK$2,FALSE)),"",VLOOKUP($B167,'[1]1718  Exp_Rev Access'!$F$7:$GK$318,$DK$2,FALSE))</f>
        <v>0</v>
      </c>
      <c r="DL167" s="90">
        <f>IF(ISNA(VLOOKUP($B167,'[1]1718  Exp_Rev Access'!$F$7:$GK$318,$DL$2,FALSE)),"",VLOOKUP($B167,'[1]1718  Exp_Rev Access'!$F$7:$GK$318,$DL$2,FALSE))</f>
        <v>0</v>
      </c>
      <c r="DM167" s="90">
        <f>IF(ISNA(VLOOKUP($B167,'[1]1718  Exp_Rev Access'!$F$7:$GK$318,$DM$2,FALSE)),"",VLOOKUP($B167,'[1]1718  Exp_Rev Access'!$F$7:$GK$318,$DM$2,FALSE))</f>
        <v>0</v>
      </c>
      <c r="DN167" s="90">
        <f>IF(ISNA(VLOOKUP($B167,'[1]1718  Exp_Rev Access'!$F$7:$GK$318,$DN$2,FALSE)),"",VLOOKUP($B167,'[1]1718  Exp_Rev Access'!$F$7:$GK$318,$DN$2,FALSE))</f>
        <v>0</v>
      </c>
      <c r="DO167" s="90">
        <f>IF(ISNA(VLOOKUP($B167,'[1]1718  Exp_Rev Access'!$F$7:$GK$318,$DO$2,FALSE)),"",VLOOKUP($B167,'[1]1718  Exp_Rev Access'!$F$7:$GK$318,$DO$2,FALSE))</f>
        <v>0</v>
      </c>
      <c r="DP167" s="90">
        <f>IF(ISNA(VLOOKUP($B167,'[1]1718  Exp_Rev Access'!$F$7:$GK$318,$DP$2,FALSE)),"",VLOOKUP($B167,'[1]1718  Exp_Rev Access'!$F$7:$GK$318,$DP$2,FALSE))</f>
        <v>0</v>
      </c>
      <c r="DQ167" s="90">
        <f>IF(ISNA(VLOOKUP($B167,'[1]1718  Exp_Rev Access'!$F$7:$GK$318,$DQ$2,FALSE)),"",VLOOKUP($B167,'[1]1718  Exp_Rev Access'!$F$7:$GK$318,$DQ$2,FALSE))</f>
        <v>0</v>
      </c>
      <c r="DR167" s="90">
        <f>IF(ISNA(VLOOKUP($B167,'[1]1718  Exp_Rev Access'!$F$7:$GK$318,$DR$2,FALSE)),"",VLOOKUP($B167,'[1]1718  Exp_Rev Access'!$F$7:$GK$318,$DR$2,FALSE))</f>
        <v>0</v>
      </c>
      <c r="DS167" s="90">
        <f>IF(ISNA(VLOOKUP($B167,'[1]1718  Exp_Rev Access'!$F$7:$GK$318,$DS$2,FALSE)),"",VLOOKUP($B167,'[1]1718  Exp_Rev Access'!$F$7:$GK$318,$DS$2,FALSE))</f>
        <v>0</v>
      </c>
      <c r="DT167" s="90">
        <f>IF(ISNA(VLOOKUP($B167,'[1]1718  Exp_Rev Access'!$F$7:$GK$318,$DT$2,FALSE)),"",VLOOKUP($B167,'[1]1718  Exp_Rev Access'!$F$7:$GK$318,$DT$2,FALSE))</f>
        <v>0</v>
      </c>
      <c r="DU167" s="90">
        <f>IF(ISNA(VLOOKUP($B167,'[1]1718  Exp_Rev Access'!$F$7:$GK$318,$DU$2,FALSE)),"",VLOOKUP($B167,'[1]1718  Exp_Rev Access'!$F$7:$GK$318,$DU$2,FALSE))</f>
        <v>0</v>
      </c>
      <c r="DV167" s="90">
        <f>IF(ISNA(VLOOKUP($B167,'[1]1718  Exp_Rev Access'!$F$7:$GK$318,$DV$2,FALSE)),"",VLOOKUP($B167,'[1]1718  Exp_Rev Access'!$F$7:$GK$318,$DV$2,FALSE))</f>
        <v>0</v>
      </c>
      <c r="DW167" s="90">
        <f>IF(ISNA(VLOOKUP($B167,'[1]1718  Exp_Rev Access'!$F$7:$GK$318,$DW$2,FALSE)),"",VLOOKUP($B167,'[1]1718  Exp_Rev Access'!$F$7:$GK$318,$DW$2,FALSE))</f>
        <v>0</v>
      </c>
      <c r="DX167" s="90">
        <f>IF(ISNA(VLOOKUP($B167,'[1]1718  Exp_Rev Access'!$F$7:$GK$318,$DX$2,FALSE)),"",VLOOKUP($B167,'[1]1718  Exp_Rev Access'!$F$7:$GK$318,$DX$2,FALSE))</f>
        <v>0</v>
      </c>
      <c r="DY167" s="90">
        <f>IF(ISNA(VLOOKUP($B167,'[1]1718  Exp_Rev Access'!$F$7:$GK$318,$DY$2,FALSE)),"",VLOOKUP($B167,'[1]1718  Exp_Rev Access'!$F$7:$GK$318,$DY$2,FALSE))</f>
        <v>0</v>
      </c>
      <c r="DZ167" s="90">
        <f>IF(ISNA(VLOOKUP($B167,'[1]1718  Exp_Rev Access'!$F$7:$GK$318,$DZ$2,FALSE)),"",VLOOKUP($B167,'[1]1718  Exp_Rev Access'!$F$7:$GK$318,$DZ$2,FALSE))</f>
        <v>0</v>
      </c>
      <c r="EA167" s="90">
        <f>IF(ISNA(VLOOKUP($B167,'[1]1718  Exp_Rev Access'!$F$7:$GK$318,$EA$2,FALSE)),"",VLOOKUP($B167,'[1]1718  Exp_Rev Access'!$F$7:$GK$318,$EA$2,FALSE))</f>
        <v>0</v>
      </c>
      <c r="EB167" s="90">
        <f>IF(ISNA(VLOOKUP($B167,'[1]1718  Exp_Rev Access'!$F$7:$GK$318,$EB$2,FALSE)),"",VLOOKUP($B167,'[1]1718  Exp_Rev Access'!$F$7:$GK$318,$EB$2,FALSE))</f>
        <v>0</v>
      </c>
      <c r="EC167" s="90">
        <f>IF(ISNA(VLOOKUP($B167,'[1]1718  Exp_Rev Access'!$F$7:$GK$318,$EC$2,FALSE)),"",VLOOKUP($B167,'[1]1718  Exp_Rev Access'!$F$7:$GK$318,$EC$2,FALSE))</f>
        <v>0</v>
      </c>
      <c r="ED167" s="90">
        <f>IF(ISNA(VLOOKUP($B167,'[1]1718  Exp_Rev Access'!$F$7:$GK$318,$ED$2,FALSE)),"",VLOOKUP($B167,'[1]1718  Exp_Rev Access'!$F$7:$GK$318,$ED$2,FALSE))</f>
        <v>0</v>
      </c>
      <c r="EE167" s="90">
        <f>IF(ISNA(VLOOKUP($B167,'[1]1718  Exp_Rev Access'!$F$7:$GK$318,$EE$2,FALSE)),"",VLOOKUP($B167,'[1]1718  Exp_Rev Access'!$F$7:$GK$318,$EE$2,FALSE))</f>
        <v>0</v>
      </c>
      <c r="EF167" s="90">
        <f>IF(ISNA(VLOOKUP($B167,'[1]1718  Exp_Rev Access'!$F$7:$GK$318,$EF$2,FALSE)),"",VLOOKUP($B167,'[1]1718  Exp_Rev Access'!$F$7:$GK$318,$EF$2,FALSE))</f>
        <v>0</v>
      </c>
      <c r="EG167" s="90">
        <f>IF(ISNA(VLOOKUP($B167,'[1]1718  Exp_Rev Access'!$F$7:$GK$318,$EG$2,FALSE)),"",VLOOKUP($B167,'[1]1718  Exp_Rev Access'!$F$7:$GK$318,$EG$2,FALSE))</f>
        <v>0</v>
      </c>
      <c r="EH167" s="90">
        <f>IF(ISNA(VLOOKUP($B167,'[1]1718  Exp_Rev Access'!$F$7:$GK$318,$EH$2,FALSE)),"",VLOOKUP($B167,'[1]1718  Exp_Rev Access'!$F$7:$GK$318,$EH$2,FALSE))</f>
        <v>0</v>
      </c>
      <c r="EI167" s="90">
        <f>IF(ISNA(VLOOKUP($B167,'[1]1718  Exp_Rev Access'!$F$7:$GK$318,$EI$2,FALSE)),"",VLOOKUP($B167,'[1]1718  Exp_Rev Access'!$F$7:$GK$318,$EI$2,FALSE))</f>
        <v>0</v>
      </c>
      <c r="EJ167" s="90">
        <f>IF(ISNA(VLOOKUP($B167,'[1]1718  Exp_Rev Access'!$F$7:$GK$318,$EJ$2,FALSE)),"",VLOOKUP($B167,'[1]1718  Exp_Rev Access'!$F$7:$GK$318,$EJ$2,FALSE))</f>
        <v>0</v>
      </c>
      <c r="EK167" s="90">
        <f>IF(ISNA(VLOOKUP($B167,'[1]1718  Exp_Rev Access'!$F$7:$GK$318,$EK$2,FALSE)),"",VLOOKUP($B167,'[1]1718  Exp_Rev Access'!$F$7:$GK$318,$EK$2,FALSE))</f>
        <v>0</v>
      </c>
      <c r="EL167" s="90">
        <f>IF(ISNA(VLOOKUP($B167,'[1]1718  Exp_Rev Access'!$F$7:$GK$318,$EL$2,FALSE)),"",VLOOKUP($B167,'[1]1718  Exp_Rev Access'!$F$7:$GK$318,$EL$2,FALSE))</f>
        <v>0</v>
      </c>
      <c r="EM167" s="90">
        <f>IF(ISNA(VLOOKUP($B167,'[1]1718  Exp_Rev Access'!$F$7:$GK$318,$EM$2,FALSE)),"",VLOOKUP($B167,'[1]1718  Exp_Rev Access'!$F$7:$GK$318,$EM$2,FALSE))</f>
        <v>0</v>
      </c>
      <c r="EN167" s="90">
        <f>IF(ISNA(VLOOKUP($B167,'[1]1718  Exp_Rev Access'!$F$7:$GK$318,$EN$2,FALSE)),"",VLOOKUP($B167,'[1]1718  Exp_Rev Access'!$F$7:$GK$318,$EN$2,FALSE))</f>
        <v>0</v>
      </c>
      <c r="EO167" s="90">
        <f>IF(ISNA(VLOOKUP($B167,'[1]1718  Exp_Rev Access'!$F$7:$GK$318,$EO$2,FALSE)),"",VLOOKUP($B167,'[1]1718  Exp_Rev Access'!$F$7:$GK$318,$EO$2,FALSE))</f>
        <v>0</v>
      </c>
      <c r="EP167" s="90">
        <f>IF(ISNA(VLOOKUP($B167,'[1]1718  Exp_Rev Access'!$F$7:$GK$318,$EP$2,FALSE)),"",VLOOKUP($B167,'[1]1718  Exp_Rev Access'!$F$7:$GK$318,$EP$2,FALSE))</f>
        <v>0</v>
      </c>
      <c r="EQ167" s="90">
        <f>IF(ISNA(VLOOKUP($B167,'[1]1718  Exp_Rev Access'!$F$7:$GK$318,$EQ$2,FALSE)),"",VLOOKUP($B167,'[1]1718  Exp_Rev Access'!$F$7:$GK$318,$EQ$2,FALSE))</f>
        <v>0</v>
      </c>
      <c r="ER167" s="90">
        <f>IF(ISNA(VLOOKUP($B167,'[1]1718  Exp_Rev Access'!$F$7:$GK$318,$ER$2,FALSE)),"",VLOOKUP($B167,'[1]1718  Exp_Rev Access'!$F$7:$GK$318,$ER$2,FALSE))</f>
        <v>0</v>
      </c>
      <c r="ES167" s="90">
        <f>IF(ISNA(VLOOKUP($B167,'[1]1718  Exp_Rev Access'!$F$7:$GK$318,$ES$2,FALSE)),"",VLOOKUP($B167,'[1]1718  Exp_Rev Access'!$F$7:$GK$318,$ES$2,FALSE))</f>
        <v>0</v>
      </c>
      <c r="ET167" s="90">
        <f>IF(ISNA(VLOOKUP($B167,'[1]1718  Exp_Rev Access'!$F$7:$GK$318,$ET$2,FALSE)),"",VLOOKUP($B167,'[1]1718  Exp_Rev Access'!$F$7:$GK$318,$ET$2,FALSE))</f>
        <v>0</v>
      </c>
      <c r="EU167" s="90">
        <f>IF(ISNA(VLOOKUP($B167,'[1]1718  Exp_Rev Access'!$F$7:$GK$318,$EU$2,FALSE)),"",VLOOKUP($B167,'[1]1718  Exp_Rev Access'!$F$7:$GK$318,$EU$2,FALSE))</f>
        <v>0</v>
      </c>
      <c r="EV167" s="90">
        <f>IF(ISNA(VLOOKUP($B167,'[1]1718  Exp_Rev Access'!$F$7:$GK$318,$EV$2,FALSE)),"",VLOOKUP($B167,'[1]1718  Exp_Rev Access'!$F$7:$GK$318,$EV$2,FALSE))</f>
        <v>0</v>
      </c>
      <c r="EW167" s="90">
        <f>IF(ISNA(VLOOKUP($B167,'[1]1718  Exp_Rev Access'!$F$7:$GK$318,$EW$2,FALSE)),"",VLOOKUP($B167,'[1]1718  Exp_Rev Access'!$F$7:$GK$318,$EW$2,FALSE))</f>
        <v>0</v>
      </c>
      <c r="EX167" s="90">
        <f>IF(ISNA(VLOOKUP($B167,'[1]1718  Exp_Rev Access'!$F$7:$GK$318,$EX$2,FALSE)),"",VLOOKUP($B167,'[1]1718  Exp_Rev Access'!$F$7:$GK$318,$EX$2,FALSE))</f>
        <v>0</v>
      </c>
      <c r="EY167" s="90">
        <f>IF(ISNA(VLOOKUP($B167,'[1]1718  Exp_Rev Access'!$F$7:$GK$318,$EY$2,FALSE)),"",VLOOKUP($B167,'[1]1718  Exp_Rev Access'!$F$7:$GK$318,$EY$2,FALSE))</f>
        <v>0</v>
      </c>
      <c r="EZ167" s="90">
        <f>IF(ISNA(VLOOKUP($B167,'[1]1718  Exp_Rev Access'!$F$7:$GK$318,$EZ$2,FALSE)),"",VLOOKUP($B167,'[1]1718  Exp_Rev Access'!$F$7:$GK$318,$EZ$2,FALSE))</f>
        <v>0</v>
      </c>
      <c r="FA167" s="90">
        <f>IF(ISNA(VLOOKUP($B167,'[1]1718  Exp_Rev Access'!$F$7:$GK$318,$FA$2,FALSE)),"",VLOOKUP($B167,'[1]1718  Exp_Rev Access'!$F$7:$GK$318,$FA$2,FALSE))</f>
        <v>0</v>
      </c>
      <c r="FB167" s="90">
        <f>IF(ISNA(VLOOKUP($B167,'[1]1718  Exp_Rev Access'!$F$7:$GK$318,$FB$2,FALSE)),"",VLOOKUP($B167,'[1]1718  Exp_Rev Access'!$F$7:$GK$318,$FB$2,FALSE))</f>
        <v>0</v>
      </c>
      <c r="FC167" s="90">
        <f>IF(ISNA(VLOOKUP($B167,'[1]1718  Exp_Rev Access'!$F$7:$GK$318,$FC$2,FALSE)),"",VLOOKUP($B167,'[1]1718  Exp_Rev Access'!$F$7:$GK$318,$FC$2,FALSE))</f>
        <v>0</v>
      </c>
      <c r="FD167" s="90">
        <f>IF(ISNA(VLOOKUP($B167,'[1]1718  Exp_Rev Access'!$F$7:$GK$318,$FD$2,FALSE)),"",VLOOKUP($B167,'[1]1718  Exp_Rev Access'!$F$7:$GK$318,$FD$2,FALSE))</f>
        <v>0</v>
      </c>
      <c r="FE167" s="90">
        <f>IF(ISNA(VLOOKUP($B167,'[1]1718  Exp_Rev Access'!$F$7:$GK$318,$FE$2,FALSE)),"",VLOOKUP($B167,'[1]1718  Exp_Rev Access'!$F$7:$GK$318,$FE$2,FALSE))</f>
        <v>0</v>
      </c>
      <c r="FF167" s="90">
        <f>IF(ISNA(VLOOKUP($B167,'[1]1718  Exp_Rev Access'!$F$7:$GK$318,$FF$2,FALSE)),"",VLOOKUP($B167,'[1]1718  Exp_Rev Access'!$F$7:$GK$318,$FF$2,FALSE))</f>
        <v>0</v>
      </c>
      <c r="FG167" s="90">
        <f>IF(ISNA(VLOOKUP($B167,'[1]1718  Exp_Rev Access'!$F$7:$GK$318,$FG$2,FALSE)),"",VLOOKUP($B167,'[1]1718  Exp_Rev Access'!$F$7:$GK$318,$FG$2,FALSE))</f>
        <v>0</v>
      </c>
      <c r="FH167" s="90">
        <f>IF(ISNA(VLOOKUP($B167,'[1]1718  Exp_Rev Access'!$F$7:$GK$318,$FH$2,FALSE)),"",VLOOKUP($B167,'[1]1718  Exp_Rev Access'!$F$7:$GK$318,$FH$2,FALSE))</f>
        <v>0</v>
      </c>
      <c r="FI167" s="90">
        <f>IF(ISNA(VLOOKUP($B167,'[1]1718  Exp_Rev Access'!$F$7:$GK$318,$FI$2,FALSE)),"",VLOOKUP($B167,'[1]1718  Exp_Rev Access'!$F$7:$GK$318,$FI$2,FALSE))</f>
        <v>0</v>
      </c>
      <c r="FJ167" s="90">
        <f>IF(ISNA(VLOOKUP($B167,'[1]1718  Exp_Rev Access'!$F$7:$GK$318,$FJ$2,FALSE)),"",VLOOKUP($B167,'[1]1718  Exp_Rev Access'!$F$7:$GK$318,$FJ$2,FALSE))</f>
        <v>0</v>
      </c>
      <c r="FK167" s="90">
        <f>IF(ISNA(VLOOKUP($B167,'[1]1718  Exp_Rev Access'!$F$7:$GK$318,$FK$2,FALSE)),"",VLOOKUP($B167,'[1]1718  Exp_Rev Access'!$F$7:$GK$318,$FK$2,FALSE))</f>
        <v>0</v>
      </c>
      <c r="FL167" s="90">
        <f>IF(ISNA(VLOOKUP($B167,'[1]1718  Exp_Rev Access'!$F$7:$GK$318,$FL$2,FALSE)),"",VLOOKUP($B167,'[1]1718  Exp_Rev Access'!$F$7:$GK$318,$FL$2,FALSE))</f>
        <v>0</v>
      </c>
      <c r="FM167" s="90">
        <f>IF(ISNA(VLOOKUP($B167,'[1]1718  Exp_Rev Access'!$F$7:$GK$318,$FM$2,FALSE)),"",VLOOKUP($B167,'[1]1718  Exp_Rev Access'!$F$7:$GK$318,$FM$2,FALSE))</f>
        <v>0</v>
      </c>
      <c r="FN167" s="90">
        <f>IF(ISNA(VLOOKUP($B167,'[1]1718  Exp_Rev Access'!$F$7:$GK$318,$FN$2,FALSE)),"",VLOOKUP($B167,'[1]1718  Exp_Rev Access'!$F$7:$GK$318,$FN$2,FALSE))</f>
        <v>0</v>
      </c>
      <c r="FO167" s="90">
        <f>IF(ISNA(VLOOKUP($B167,'[1]1718  Exp_Rev Access'!$F$7:$GK$318,$FO$2,FALSE)),"",VLOOKUP($B167,'[1]1718  Exp_Rev Access'!$F$7:$GK$318,$FO$2,FALSE))</f>
        <v>0</v>
      </c>
      <c r="FP167" s="90">
        <f>IF(ISNA(VLOOKUP($B167,'[1]1718  Exp_Rev Access'!$F$7:$GK$318,$FP$2,FALSE)),"",VLOOKUP($B167,'[1]1718  Exp_Rev Access'!$F$7:$GK$318,$FP$2,FALSE))</f>
        <v>0</v>
      </c>
      <c r="FQ167" s="90">
        <f>IF(ISNA(VLOOKUP($B167,'[1]1718  Exp_Rev Access'!$F$7:$GK$318,$FQ$2,FALSE)),"",VLOOKUP($B167,'[1]1718  Exp_Rev Access'!$F$7:$GK$318,$FQ$2,FALSE))</f>
        <v>0</v>
      </c>
      <c r="FR167" s="90">
        <f>IF(ISNA(VLOOKUP($B167,'[1]1718  Exp_Rev Access'!$F$7:$GK$318,$FR$2,FALSE)),"",VLOOKUP($B167,'[1]1718  Exp_Rev Access'!$F$7:$GK$318,$FR$2,FALSE))</f>
        <v>0</v>
      </c>
      <c r="FS167" s="56">
        <f t="shared" si="481"/>
        <v>57462.879999999997</v>
      </c>
      <c r="FT167" s="92">
        <f t="shared" si="482"/>
        <v>1.2819842154200952E-2</v>
      </c>
      <c r="FU167" s="94">
        <f t="shared" si="483"/>
        <v>117.22812028234526</v>
      </c>
      <c r="FV167" s="95">
        <f>IF(ISNA(VLOOKUP($B167,'[1]1718  Exp_Rev Access'!$F$7:$GK$318,$FV$2,FALSE)),"",VLOOKUP($B167,'[1]1718  Exp_Rev Access'!$F$7:$GK$318,$FV$2,FALSE))</f>
        <v>0</v>
      </c>
      <c r="FW167" s="95">
        <f>IF(ISNA(VLOOKUP($B167,'[1]1718  Exp_Rev Access'!$F$7:$GK$318,$FW$2,FALSE)),"",VLOOKUP($B167,'[1]1718  Exp_Rev Access'!$F$7:$GK$318,$FW$2,FALSE))</f>
        <v>0</v>
      </c>
      <c r="FX167" s="95">
        <f>IF(ISNA(VLOOKUP($B167,'[1]1718  Exp_Rev Access'!$F$7:$GK$318,$FX$2,FALSE)),"",VLOOKUP($B167,'[1]1718  Exp_Rev Access'!$F$7:$GK$318,$FX$2,FALSE))</f>
        <v>0</v>
      </c>
      <c r="FY167" s="95">
        <f>IF(ISNA(VLOOKUP($B167,'[1]1718  Exp_Rev Access'!$F$7:$GK$318,$FY$2,FALSE)),"",VLOOKUP($B167,'[1]1718  Exp_Rev Access'!$F$7:$GK$318,$FY$2,FALSE))</f>
        <v>0</v>
      </c>
      <c r="FZ167" s="95">
        <f>IF(ISNA(VLOOKUP($B167,'[1]1718  Exp_Rev Access'!$F$7:$GK$318,$FZ$2,FALSE)),"",VLOOKUP($B167,'[1]1718  Exp_Rev Access'!$F$7:$GK$318,$FZ$2,FALSE))</f>
        <v>0</v>
      </c>
      <c r="GA167" s="95">
        <f>IF(ISNA(VLOOKUP($B167,'[1]1718  Exp_Rev Access'!$F$7:$GK$318,$GA$2,FALSE)),"",VLOOKUP($B167,'[1]1718  Exp_Rev Access'!$F$7:$GK$318,$GA$2,FALSE))</f>
        <v>0</v>
      </c>
      <c r="GB167" s="95">
        <f>IF(ISNA(VLOOKUP($B167,'[1]1718  Exp_Rev Access'!$F$7:$GK$318,$GB$2,FALSE)),"",VLOOKUP($B167,'[1]1718  Exp_Rev Access'!$F$7:$GK$318,$GB$2,FALSE))</f>
        <v>0</v>
      </c>
      <c r="GC167" s="95">
        <f>IF(ISNA(VLOOKUP($B167,'[1]1718  Exp_Rev Access'!$F$7:$GK$318,$GC$2,FALSE)),"",VLOOKUP($B167,'[1]1718  Exp_Rev Access'!$F$7:$GK$318,$GC$2,FALSE))</f>
        <v>0</v>
      </c>
      <c r="GD167" s="95">
        <f>IF(ISNA(VLOOKUP($B167,'[1]1718  Exp_Rev Access'!$F$7:$GK$318,$GD$2,FALSE)),"",VLOOKUP($B167,'[1]1718  Exp_Rev Access'!$F$7:$GK$318,$GD$2,FALSE))</f>
        <v>0</v>
      </c>
      <c r="GE167" s="95">
        <f>IF(ISNA(VLOOKUP($B167,'[1]1718  Exp_Rev Access'!$F$7:$GK$318,$GE$2,FALSE)),"",VLOOKUP($B167,'[1]1718  Exp_Rev Access'!$F$7:$GK$318,$GE$2,FALSE))</f>
        <v>0</v>
      </c>
      <c r="GF167" s="95">
        <f>IF(ISNA(VLOOKUP($B167,'[1]1718  Exp_Rev Access'!$F$7:$GK$318,$GF$2,FALSE)),"",VLOOKUP($B167,'[1]1718  Exp_Rev Access'!$F$7:$GK$318,$GF$2,FALSE))</f>
        <v>0</v>
      </c>
      <c r="GG167" s="95">
        <f>IF(ISNA(VLOOKUP($B167,'[1]1718  Exp_Rev Access'!$F$7:$GK$318,$GG$2,FALSE)),"",VLOOKUP($B167,'[1]1718  Exp_Rev Access'!$F$7:$GK$318,$GG$2,FALSE))</f>
        <v>0</v>
      </c>
      <c r="GH167" s="95">
        <f>IF(ISNA(VLOOKUP($B167,'[1]1718  Exp_Rev Access'!$F$7:$GK$318,$GH$2,FALSE)),"",VLOOKUP($B167,'[1]1718  Exp_Rev Access'!$F$7:$GK$318,$GH$2,FALSE))</f>
        <v>0</v>
      </c>
      <c r="GI167" s="95">
        <f>IF(ISNA(VLOOKUP($B167,'[1]1718  Exp_Rev Access'!$F$7:$GK$318,$GI$2,FALSE)),"",VLOOKUP($B167,'[1]1718  Exp_Rev Access'!$F$7:$GK$318,$GI$2,FALSE))</f>
        <v>0</v>
      </c>
      <c r="GJ167" s="95">
        <f>IF(ISNA(VLOOKUP($B167,'[1]1718  Exp_Rev Access'!$F$7:$GK$318,$GJ$2,FALSE)),"",VLOOKUP($B167,'[1]1718  Exp_Rev Access'!$F$7:$GK$318,$GJ$2,FALSE))</f>
        <v>0</v>
      </c>
      <c r="GK167" s="95">
        <f>IF(ISNA(VLOOKUP($B167,'[1]1718  Exp_Rev Access'!$F$7:$GK$318,$GK$2,FALSE)),"",VLOOKUP($B167,'[1]1718  Exp_Rev Access'!$F$7:$GK$318,$GK$2,FALSE))</f>
        <v>0</v>
      </c>
      <c r="GL167" s="95">
        <f>IF(ISNA(VLOOKUP($B167,'[1]1718  Exp_Rev Access'!$F$7:$GK$318,$GL$2,FALSE)),"",VLOOKUP($B167,'[1]1718  Exp_Rev Access'!$F$7:$GK$318,$GL$2,FALSE))</f>
        <v>0</v>
      </c>
      <c r="GM167" s="95">
        <f>IF(ISNA(VLOOKUP($B167,'[1]1718  Exp_Rev Access'!$F$7:$GK$318,$GM$2,FALSE)),"",VLOOKUP($B167,'[1]1718  Exp_Rev Access'!$F$7:$GK$318,$GM$2,FALSE))</f>
        <v>0</v>
      </c>
      <c r="GN167" s="95">
        <f>IF(ISNA(VLOOKUP($B167,'[1]1718  Exp_Rev Access'!$F$7:$GK$318,$GN$2,FALSE)),"",VLOOKUP($B167,'[1]1718  Exp_Rev Access'!$F$7:$GK$318,$GN$2,FALSE))</f>
        <v>0</v>
      </c>
      <c r="GO167" s="95">
        <f>IF(ISNA(VLOOKUP($B167,'[1]1718  Exp_Rev Access'!$F$7:$GK$318,$GO$2,FALSE)),"",VLOOKUP($B167,'[1]1718  Exp_Rev Access'!$F$7:$GK$318,$GO$2,FALSE))</f>
        <v>0</v>
      </c>
      <c r="GP167" s="95">
        <f>IF(ISNA(VLOOKUP($B167,'[1]1718  Exp_Rev Access'!$F$7:$GK$318,$GP$2,FALSE)),"",VLOOKUP($B167,'[1]1718  Exp_Rev Access'!$F$7:$GK$318,$GP$2,FALSE))</f>
        <v>0</v>
      </c>
      <c r="GQ167" s="95">
        <f>IF(ISNA(VLOOKUP($B167,'[1]1718  Exp_Rev Access'!$F$7:$GK$318,$GQ$2,FALSE)),"",VLOOKUP($B167,'[1]1718  Exp_Rev Access'!$F$7:$GK$318,$GQ$2,FALSE))</f>
        <v>0</v>
      </c>
      <c r="GR167" s="95">
        <f>IF(ISNA(VLOOKUP($B167,'[1]1718  Exp_Rev Access'!$F$7:$GK$318,$GR$2,FALSE)),"",VLOOKUP($B167,'[1]1718  Exp_Rev Access'!$F$7:$GK$318,$GR$2,FALSE))</f>
        <v>0</v>
      </c>
      <c r="GS167" s="95">
        <f>IF(ISNA(VLOOKUP($B167,'[1]1718  Exp_Rev Access'!$F$7:$GK$318,$GS$2,FALSE)),"",VLOOKUP($B167,'[1]1718  Exp_Rev Access'!$F$7:$GK$318,$GS$2,FALSE))</f>
        <v>0</v>
      </c>
      <c r="GT167" s="95">
        <f>IF(ISNA(VLOOKUP($B167,'[1]1718  Exp_Rev Access'!$F$7:$GK$318,$GT$2,FALSE)),"",VLOOKUP($B167,'[1]1718  Exp_Rev Access'!$F$7:$GK$318,$GT$2,FALSE))</f>
        <v>0</v>
      </c>
      <c r="GU167" s="56">
        <f t="shared" si="484"/>
        <v>0</v>
      </c>
      <c r="GV167" s="92">
        <f t="shared" si="485"/>
        <v>0</v>
      </c>
      <c r="GW167" s="96">
        <f t="shared" si="486"/>
        <v>0</v>
      </c>
      <c r="HE167" s="41"/>
      <c r="HF167" s="41"/>
      <c r="HG167" s="41"/>
      <c r="HH167" s="41"/>
      <c r="HI167" s="41"/>
      <c r="HJ167" s="41"/>
      <c r="HK167" s="41"/>
      <c r="HL167" s="41"/>
      <c r="HM167" s="41"/>
      <c r="HN167" s="41"/>
    </row>
    <row r="168" spans="1:222" x14ac:dyDescent="0.3">
      <c r="A168" s="73"/>
      <c r="B168" s="106" t="s">
        <v>414</v>
      </c>
      <c r="C168" s="89" t="s">
        <v>415</v>
      </c>
      <c r="D168" s="75">
        <f>IF(ISNA(VLOOKUP($B168,'[1]1718 enrollment_Rev_Exp by size'!$A$7:H505,3,FALSE)),"",VLOOKUP($B168,'[1]1718 enrollment_Rev_Exp by size'!$A$7:$G$350,3,FALSE))</f>
        <v>168.3</v>
      </c>
      <c r="E168" s="76">
        <f>IF(ISNA(VLOOKUP($B168,'[1]1718 enrollment_Rev_Exp by size'!$A$7:I505,5,FALSE)),"",VLOOKUP($B168,'[1]1718 enrollment_Rev_Exp by size'!$A$7:$G$350,5,FALSE))</f>
        <v>3896622.49</v>
      </c>
      <c r="F168" s="70">
        <f t="shared" si="468"/>
        <v>3896622.49</v>
      </c>
      <c r="G168" s="70">
        <f t="shared" si="469"/>
        <v>0</v>
      </c>
      <c r="H168" s="90">
        <f>IF(ISNA(VLOOKUP($B168,'[1]1718  Exp_Rev Access'!$F$7:$GK$318,3,FALSE)),"",VLOOKUP($B168,'[1]1718  Exp_Rev Access'!$F$7:$GK$318,3,FALSE))</f>
        <v>0</v>
      </c>
      <c r="I168" s="90">
        <f>IF(ISNA(VLOOKUP($B168,'[1]1718  Exp_Rev Access'!$F$7:$GK$318,4,FALSE)),"",VLOOKUP($B168,'[1]1718  Exp_Rev Access'!$F$7:$GK$318,4,FALSE))</f>
        <v>0</v>
      </c>
      <c r="J168" s="90">
        <f>IF(ISNA(VLOOKUP($B168,'[1]1718  Exp_Rev Access'!$F$7:$GK$318,5,FALSE)),"",VLOOKUP($B168,'[1]1718  Exp_Rev Access'!$F$7:$GK$318,5,FALSE))</f>
        <v>0</v>
      </c>
      <c r="K168" s="90">
        <f>IF(ISNA(VLOOKUP($B168,'[1]1718  Exp_Rev Access'!$F$7:$GK$318,6,FALSE)),"-",VLOOKUP($B168,'[1]1718  Exp_Rev Access'!$F$7:$GK$318,6,FALSE))</f>
        <v>0</v>
      </c>
      <c r="L168" s="90">
        <f>IF(ISNA(VLOOKUP($B168,'[1]1718  Exp_Rev Access'!$F$7:$GK$318,7,FALSE)),"",VLOOKUP($B168,'[1]1718  Exp_Rev Access'!$F$7:$GK$318,7,FALSE))</f>
        <v>0</v>
      </c>
      <c r="M168" s="90">
        <f>IF(ISNA(VLOOKUP($B168,'[1]1718  Exp_Rev Access'!$F$7:$GK$318,8,FALSE)),"",VLOOKUP($B168,'[1]1718  Exp_Rev Access'!$F$7:$GK$318,8,FALSE))</f>
        <v>0</v>
      </c>
      <c r="N168" s="56">
        <f t="shared" si="470"/>
        <v>0</v>
      </c>
      <c r="O168" s="91">
        <f t="shared" si="471"/>
        <v>0</v>
      </c>
      <c r="P168" s="56">
        <f t="shared" si="472"/>
        <v>0</v>
      </c>
      <c r="Q168" s="90">
        <f>IF(ISNA(VLOOKUP($B168,'[1]1718  Exp_Rev Access'!$F$7:$GK$318,10,FALSE)),"",VLOOKUP($B168,'[1]1718  Exp_Rev Access'!$F$7:$GK$318,10,FALSE))</f>
        <v>930</v>
      </c>
      <c r="R168" s="90">
        <f>IF(ISNA(VLOOKUP($B168,'[1]1718  Exp_Rev Access'!$F$7:$GK$318,11,FALSE)),"",VLOOKUP($B168,'[1]1718  Exp_Rev Access'!$F$7:$GK$318,11,FALSE))</f>
        <v>0</v>
      </c>
      <c r="S168" s="90">
        <f>IF(ISNA(VLOOKUP($B168,'[1]1718  Exp_Rev Access'!$F$7:$GK$318,12,FALSE)),"",VLOOKUP($B168,'[1]1718  Exp_Rev Access'!$F$7:$GK$318,12,FALSE))</f>
        <v>0</v>
      </c>
      <c r="T168" s="90">
        <f>IF(ISNA(VLOOKUP($B168,'[1]1718  Exp_Rev Access'!$F$7:$GK$318,13,FALSE)),"",VLOOKUP($B168,'[1]1718  Exp_Rev Access'!$F$7:$GK$318,13,FALSE))</f>
        <v>0</v>
      </c>
      <c r="U168" s="90">
        <f>IF(ISNA(VLOOKUP($B168,'[1]1718  Exp_Rev Access'!$F$7:$GK$318,14,FALSE)),"",VLOOKUP($B168,'[1]1718  Exp_Rev Access'!$F$7:$GK$318,14,FALSE))</f>
        <v>0</v>
      </c>
      <c r="V168" s="90">
        <f>IF(ISNA(VLOOKUP($B168,'[1]1718  Exp_Rev Access'!$F$7:$GK$318,15,FALSE)),"",VLOOKUP($B168,'[1]1718  Exp_Rev Access'!$F$7:$GK$318,15,FALSE))</f>
        <v>0</v>
      </c>
      <c r="W168" s="90">
        <f>IF(ISNA(VLOOKUP($B168,'[1]1718  Exp_Rev Access'!$F$7:$GK$318,16,FALSE)),"",VLOOKUP($B168,'[1]1718  Exp_Rev Access'!$F$7:$GK$318,16,FALSE))</f>
        <v>0</v>
      </c>
      <c r="X168" s="90">
        <f>IF(ISNA(VLOOKUP($B168,'[1]1718  Exp_Rev Access'!$F$7:$GK$318,17,FALSE)),"",VLOOKUP($B168,'[1]1718  Exp_Rev Access'!$F$7:$GK$318,17,FALSE))</f>
        <v>0</v>
      </c>
      <c r="Y168" s="90">
        <f>IF(ISNA(VLOOKUP($B168,'[1]1718  Exp_Rev Access'!$F$7:$GK$318,18,FALSE)),"",VLOOKUP($B168,'[1]1718  Exp_Rev Access'!$F$7:$GK$318,18,FALSE))</f>
        <v>0</v>
      </c>
      <c r="Z168" s="90">
        <f>IF(ISNA(VLOOKUP($B168,'[1]1718  Exp_Rev Access'!$F$7:$GK$318,19,FALSE)),"",VLOOKUP($B168,'[1]1718  Exp_Rev Access'!$F$7:$GK$318,19,FALSE))</f>
        <v>0</v>
      </c>
      <c r="AA168" s="90">
        <f>IF(ISNA(VLOOKUP($B168,'[1]1718  Exp_Rev Access'!$F$7:$GK$318,20,FALSE)),"",VLOOKUP($B168,'[1]1718  Exp_Rev Access'!$F$7:$GK$318,20,FALSE))</f>
        <v>0</v>
      </c>
      <c r="AB168" s="90">
        <f>IF(ISNA(VLOOKUP($B168,'[1]1718  Exp_Rev Access'!$F$7:$GK$318,21,FALSE)),"",VLOOKUP($B168,'[1]1718  Exp_Rev Access'!$F$7:$GK$318,21,FALSE))</f>
        <v>0</v>
      </c>
      <c r="AC168" s="90">
        <f>IF(ISNA(VLOOKUP($B168,'[1]1718  Exp_Rev Access'!$F$7:$GK$318,22,FALSE)),"",VLOOKUP($B168,'[1]1718  Exp_Rev Access'!$F$7:$GK$318,22,FALSE))</f>
        <v>0</v>
      </c>
      <c r="AD168" s="90">
        <f>IF(ISNA(VLOOKUP($B168,'[1]1718  Exp_Rev Access'!$F$7:$GK$318,23,FALSE)),"",VLOOKUP($B168,'[1]1718  Exp_Rev Access'!$F$7:$GK$318,23,FALSE))</f>
        <v>15212.33</v>
      </c>
      <c r="AE168" s="90">
        <f>IF(ISNA(VLOOKUP($B168,'[1]1718  Exp_Rev Access'!$F$7:$GK$318,24,FALSE)),"",VLOOKUP($B168,'[1]1718  Exp_Rev Access'!$F$7:$GK$318,24,FALSE))</f>
        <v>0</v>
      </c>
      <c r="AF168" s="90">
        <f>IF(ISNA(VLOOKUP($B168,'[1]1718  Exp_Rev Access'!$F$7:$GK$318,25,FALSE)),"",VLOOKUP($B168,'[1]1718  Exp_Rev Access'!$F$7:$GK$318,25,FALSE))</f>
        <v>0</v>
      </c>
      <c r="AG168" s="90">
        <f>IF(ISNA(VLOOKUP($B168,'[1]1718  Exp_Rev Access'!$F$7:$GK$318,26,FALSE)),"",VLOOKUP($B168,'[1]1718  Exp_Rev Access'!$F$7:$GK$318,26,FALSE))</f>
        <v>2285</v>
      </c>
      <c r="AH168" s="90">
        <f>IF(ISNA(VLOOKUP($B168,'[1]1718  Exp_Rev Access'!$F$7:$GK$318,27,FALSE)),"",VLOOKUP($B168,'[1]1718  Exp_Rev Access'!$F$7:$GK$318,27,FALSE))</f>
        <v>0</v>
      </c>
      <c r="AI168" s="90">
        <f>IF(ISNA(VLOOKUP($B168,'[1]1718  Exp_Rev Access'!$F$7:$GK$318,28,FALSE)),"",VLOOKUP($B168,'[1]1718  Exp_Rev Access'!$F$7:$GK$318,28,FALSE))</f>
        <v>0</v>
      </c>
      <c r="AJ168" s="90">
        <f>IF(ISNA(VLOOKUP($B168,'[1]1718  Exp_Rev Access'!$F$7:$GK$318,29,FALSE)),"",VLOOKUP($B168,'[1]1718  Exp_Rev Access'!$F$7:$GK$318,29,FALSE))</f>
        <v>0</v>
      </c>
      <c r="AK168" s="90">
        <f>IF(ISNA(VLOOKUP($B168,'[1]1718  Exp_Rev Access'!$F$7:$GK$318,30,FALSE)),"",VLOOKUP($B168,'[1]1718  Exp_Rev Access'!$F$7:$GK$318,30,FALSE))</f>
        <v>0</v>
      </c>
      <c r="AL168" s="90">
        <f>IF(ISNA(VLOOKUP($B168,'[1]1718  Exp_Rev Access'!$F$7:$GK$318,31,FALSE)),"",VLOOKUP($B168,'[1]1718  Exp_Rev Access'!$F$7:$GK$318,31,FALSE))</f>
        <v>0</v>
      </c>
      <c r="AM168" s="56">
        <f t="shared" si="473"/>
        <v>18427.330000000002</v>
      </c>
      <c r="AN168" s="92">
        <f t="shared" si="474"/>
        <v>4.7290519025875661E-3</v>
      </c>
      <c r="AO168" s="71">
        <f t="shared" si="475"/>
        <v>109.49096850861557</v>
      </c>
      <c r="AP168" s="90">
        <f>IF(ISNA(VLOOKUP($B168,'[1]1718  Exp_Rev Access'!$F$7:$GK$318,33,FALSE)),"",VLOOKUP($B168,'[1]1718  Exp_Rev Access'!$F$7:$GK$318,33,FALSE))</f>
        <v>1722043.09</v>
      </c>
      <c r="AQ168" s="90">
        <f>IF(ISNA(VLOOKUP($B168,'[1]1718  Exp_Rev Access'!$F$7:$GK$318,34,FALSE)),"",VLOOKUP($B168,'[1]1718  Exp_Rev Access'!$F$7:$GK$318,34,FALSE))</f>
        <v>44178.25</v>
      </c>
      <c r="AR168" s="90">
        <f>IF(ISNA(VLOOKUP($B168,'[1]1718  Exp_Rev Access'!$F$7:$GK$318,35,FALSE)),"",VLOOKUP($B168,'[1]1718  Exp_Rev Access'!$F$7:$GK$318,35,FALSE))</f>
        <v>0</v>
      </c>
      <c r="AS168" s="90">
        <f>IF(ISNA(VLOOKUP($B168,'[1]1718  Exp_Rev Access'!$F$7:$GK$318,36,FALSE)),"",VLOOKUP($B168,'[1]1718  Exp_Rev Access'!$F$7:$GK$318,36,FALSE))</f>
        <v>0</v>
      </c>
      <c r="AT168" s="90">
        <f>IF(ISNA(VLOOKUP($B168,'[1]1718  Exp_Rev Access'!$F$7:$GK$318,37,FALSE)),"",VLOOKUP($B168,'[1]1718  Exp_Rev Access'!$F$7:$GK$318,37,FALSE))</f>
        <v>0</v>
      </c>
      <c r="AU168" s="56">
        <f t="shared" si="476"/>
        <v>1766221.34</v>
      </c>
      <c r="AV168" s="93">
        <f t="shared" si="477"/>
        <v>0.45326981110761899</v>
      </c>
      <c r="AW168" s="56">
        <f t="shared" si="478"/>
        <v>10494.48211527035</v>
      </c>
      <c r="AX168" s="90">
        <f>IF(ISNA(VLOOKUP($B168,'[1]1718  Exp_Rev Access'!$F$7:$GK$318,39,FALSE)),"",VLOOKUP($B168,'[1]1718  Exp_Rev Access'!$F$7:$GK$318,39,FALSE))</f>
        <v>0</v>
      </c>
      <c r="AY168" s="90">
        <f>IF(ISNA(VLOOKUP($B168,'[1]1718  Exp_Rev Access'!$F$7:$GK$318,40,FALSE)),"",VLOOKUP($B168,'[1]1718  Exp_Rev Access'!$F$7:$GK$318,40,FALSE))</f>
        <v>126326.23</v>
      </c>
      <c r="AZ168" s="90">
        <f>IF(ISNA(VLOOKUP($B168,'[1]1718  Exp_Rev Access'!$F$7:$GK$318,41,FALSE)),"",VLOOKUP($B168,'[1]1718  Exp_Rev Access'!$F$7:$GK$318,41,FALSE))</f>
        <v>0</v>
      </c>
      <c r="BA168" s="90">
        <f>IF(ISNA(VLOOKUP($B168,'[1]1718  Exp_Rev Access'!$F$7:$GK$318,42,FALSE)),"",VLOOKUP($B168,'[1]1718  Exp_Rev Access'!$F$7:$GK$318,42,FALSE))</f>
        <v>0</v>
      </c>
      <c r="BB168" s="90">
        <f>IF(ISNA(VLOOKUP($B168,'[1]1718  Exp_Rev Access'!$F$7:$GK$318,43,FALSE)),"",VLOOKUP($B168,'[1]1718  Exp_Rev Access'!$F$7:$GK$318,43,FALSE))</f>
        <v>0</v>
      </c>
      <c r="BC168" s="90">
        <f>IF(ISNA(VLOOKUP($B168,'[1]1718  Exp_Rev Access'!$F$7:$GK$318,44,FALSE)),"",VLOOKUP($B168,'[1]1718  Exp_Rev Access'!$F$7:$GK$318,44,FALSE))</f>
        <v>32918.47</v>
      </c>
      <c r="BD168" s="90">
        <f>IF(ISNA(VLOOKUP($B168,'[1]1718  Exp_Rev Access'!$F$7:$GK$318,45,FALSE)),"",VLOOKUP($B168,'[1]1718  Exp_Rev Access'!$F$7:$GK$318,45,FALSE))</f>
        <v>0</v>
      </c>
      <c r="BE168" s="90">
        <f>IF(ISNA(VLOOKUP($B168,'[1]1718  Exp_Rev Access'!$F$7:$GK$318,46,FALSE)),"",VLOOKUP($B168,'[1]1718  Exp_Rev Access'!$F$7:$GK$318,46,FALSE))</f>
        <v>0</v>
      </c>
      <c r="BF168" s="90">
        <f>IF(ISNA(VLOOKUP($B168,'[1]1718  Exp_Rev Access'!$F$7:$GK$318,47,FALSE)),"",VLOOKUP($B168,'[1]1718  Exp_Rev Access'!$F$7:$GK$318,47,FALSE))</f>
        <v>0</v>
      </c>
      <c r="BG168" s="90">
        <f>IF(ISNA(VLOOKUP($B168,'[1]1718  Exp_Rev Access'!$F$7:$GK$318,48,FALSE)),"",VLOOKUP($B168,'[1]1718  Exp_Rev Access'!$F$7:$GK$318,48,FALSE))</f>
        <v>17908.349999999999</v>
      </c>
      <c r="BH168" s="90">
        <f>IF(ISNA(VLOOKUP($B168,'[1]1718  Exp_Rev Access'!$F$7:$GK$318,49,FALSE)),"",VLOOKUP($B168,'[1]1718  Exp_Rev Access'!$F$7:$GK$318,49,FALSE))</f>
        <v>3896.15</v>
      </c>
      <c r="BI168" s="90">
        <f>IF(ISNA(VLOOKUP($B168,'[1]1718  Exp_Rev Access'!$F$7:$GK$318,50,FALSE)),"",VLOOKUP($B168,'[1]1718  Exp_Rev Access'!$F$7:$GK$318,50,FALSE))</f>
        <v>0</v>
      </c>
      <c r="BJ168" s="90">
        <f>IF(ISNA(VLOOKUP($B168,'[1]1718  Exp_Rev Access'!$F$7:$GK$318,51,FALSE)),"",VLOOKUP($B168,'[1]1718  Exp_Rev Access'!$F$7:$GK$318,51,FALSE))</f>
        <v>1440.88</v>
      </c>
      <c r="BK168" s="90">
        <f>IF(ISNA(VLOOKUP($B168,'[1]1718  Exp_Rev Access'!$F$7:$GK$318,52,FALSE)),"",VLOOKUP($B168,'[1]1718  Exp_Rev Access'!$F$7:$GK$318,52,FALSE))</f>
        <v>225800.93</v>
      </c>
      <c r="BL168" s="90">
        <f>IF(ISNA(VLOOKUP($B168,'[1]1718  Exp_Rev Access'!$F$7:$GK$318,53,FALSE)),"",VLOOKUP($B168,'[1]1718  Exp_Rev Access'!$F$7:$GK$318,53,FALSE))</f>
        <v>0</v>
      </c>
      <c r="BM168" s="90">
        <f>IF(ISNA(VLOOKUP($B168,'[1]1718  Exp_Rev Access'!$F$7:$GK$318,54,FALSE)),"",VLOOKUP($B168,'[1]1718  Exp_Rev Access'!$F$7:$GK$318,54,FALSE))</f>
        <v>0</v>
      </c>
      <c r="BN168" s="90">
        <f>IF(ISNA(VLOOKUP($B168,'[1]1718  Exp_Rev Access'!$F$7:$GK$318,55,FALSE)),"",VLOOKUP($B168,'[1]1718  Exp_Rev Access'!$F$7:$GK$318,55,FALSE))</f>
        <v>0</v>
      </c>
      <c r="BO168" s="90">
        <f>IF(ISNA(VLOOKUP($B168,'[1]1718  Exp_Rev Access'!$F$7:$GK$318,56,FALSE)),"",VLOOKUP($B168,'[1]1718  Exp_Rev Access'!$F$7:$GK$318,56,FALSE))</f>
        <v>0</v>
      </c>
      <c r="BP168" s="90">
        <f>IF(ISNA(VLOOKUP($B168,'[1]1718  Exp_Rev Access'!$F$7:$GK$318,57,FALSE)),"",VLOOKUP($B168,'[1]1718  Exp_Rev Access'!$F$7:$GK$318,57,FALSE))</f>
        <v>0</v>
      </c>
      <c r="BQ168" s="90">
        <f>IF(ISNA(VLOOKUP($B168,'[1]1718  Exp_Rev Access'!$F$7:$GK$318,58,FALSE)),"",VLOOKUP($B168,'[1]1718  Exp_Rev Access'!$F$7:$GK$318,58,FALSE))</f>
        <v>0</v>
      </c>
      <c r="BR168" s="90">
        <f>IF(ISNA(VLOOKUP($B168,'[1]1718  Exp_Rev Access'!$F$7:$GK$318,59,FALSE)),"",VLOOKUP($B168,'[1]1718  Exp_Rev Access'!$F$7:$GK$318,59,FALSE))</f>
        <v>0</v>
      </c>
      <c r="BS168" s="90">
        <f>IF(ISNA(VLOOKUP($B168,'[1]1718  Exp_Rev Access'!$F$7:$GK$318,60,FALSE)),"",VLOOKUP($B168,'[1]1718  Exp_Rev Access'!$F$7:$GK$318,60,FALSE))</f>
        <v>0</v>
      </c>
      <c r="BT168" s="90">
        <f>IF(ISNA(VLOOKUP($B168,'[1]1718  Exp_Rev Access'!$F$7:$GK$318,61,FALSE)),"",VLOOKUP($B168,'[1]1718  Exp_Rev Access'!$F$7:$GK$318,61,FALSE))</f>
        <v>0</v>
      </c>
      <c r="BU168" s="90">
        <f>IF(ISNA(VLOOKUP($B168,'[1]1718  Exp_Rev Access'!$F$7:$GK$318,62,FALSE)),"",VLOOKUP($B168,'[1]1718  Exp_Rev Access'!$F$7:$GK$318,62,FALSE))</f>
        <v>0</v>
      </c>
      <c r="BV168" s="56">
        <f t="shared" si="449"/>
        <v>408291.01</v>
      </c>
      <c r="BW168" s="92">
        <f t="shared" si="479"/>
        <v>0.10478074564518565</v>
      </c>
      <c r="BX168" s="71">
        <f t="shared" si="480"/>
        <v>2425.9715389185976</v>
      </c>
      <c r="BY168" s="90">
        <f>IF(ISNA(VLOOKUP($B168,'[1]1718  Exp_Rev Access'!$F$7:$GK$318,64,FALSE)),"",VLOOKUP($B168,'[1]1718  Exp_Rev Access'!$F$7:$GK$318,64,FALSE))</f>
        <v>0</v>
      </c>
      <c r="BZ168" s="90">
        <f>IF(ISNA(VLOOKUP($B168,'[1]1718  Exp_Rev Access'!$F$7:$GK$318,65,FALSE)),"",VLOOKUP($B168,'[1]1718  Exp_Rev Access'!$F$7:$GK$318,65,FALSE))</f>
        <v>0</v>
      </c>
      <c r="CA168" s="90">
        <f>IF(ISNA(VLOOKUP($B168,'[1]1718  Exp_Rev Access'!$F$7:$GK$318,66,FALSE)),"",VLOOKUP($B168,'[1]1718  Exp_Rev Access'!$F$7:$GK$318,66,FALSE))</f>
        <v>0</v>
      </c>
      <c r="CB168" s="90">
        <f>IF(ISNA(VLOOKUP($B168,'[1]1718  Exp_Rev Access'!$F$7:$GK$318,67,FALSE)),"",VLOOKUP($B168,'[1]1718  Exp_Rev Access'!$F$7:$GK$318,67,FALSE))</f>
        <v>0</v>
      </c>
      <c r="CC168" s="90">
        <f>IF(ISNA(VLOOKUP($B168,'[1]1718  Exp_Rev Access'!$F$7:$GK$318,68,FALSE)),"",VLOOKUP($B168,'[1]1718  Exp_Rev Access'!$F$7:$GK$318,68,FALSE))</f>
        <v>0</v>
      </c>
      <c r="CD168" s="90">
        <f>IF(ISNA(VLOOKUP($B168,'[1]1718  Exp_Rev Access'!$F$7:$GK$318,69,FALSE)),"",VLOOKUP($B168,'[1]1718  Exp_Rev Access'!$F$7:$GK$318,69,FALSE))</f>
        <v>0</v>
      </c>
      <c r="CE168" s="56">
        <f t="shared" si="437"/>
        <v>0</v>
      </c>
      <c r="CF168" s="92">
        <f t="shared" si="450"/>
        <v>0</v>
      </c>
      <c r="CG168" s="78">
        <f t="shared" si="451"/>
        <v>0</v>
      </c>
      <c r="CH168" s="90">
        <f>IF(ISNA(VLOOKUP($B168,'[1]1718  Exp_Rev Access'!$F$7:$GK$318,$CH$2,FALSE)),"",VLOOKUP($B168,'[1]1718  Exp_Rev Access'!$F$7:$GK$318,$CH$2,FALSE))</f>
        <v>33096.04</v>
      </c>
      <c r="CI168" s="90">
        <f>IF(ISNA(VLOOKUP($B168,'[1]1718  Exp_Rev Access'!$F$7:$GK$318,$CI$2,FALSE)),"",VLOOKUP($B168,'[1]1718  Exp_Rev Access'!$F$7:$GK$318,$CI$2,FALSE))</f>
        <v>0</v>
      </c>
      <c r="CJ168" s="90">
        <f>IF(ISNA(VLOOKUP($B168,'[1]1718  Exp_Rev Access'!$F$7:$GK$318,$CJ$2,FALSE)),"",VLOOKUP($B168,'[1]1718  Exp_Rev Access'!$F$7:$GK$318,$CJ$2,FALSE))</f>
        <v>0</v>
      </c>
      <c r="CK168" s="90">
        <f>IF(ISNA(VLOOKUP($B168,'[1]1718  Exp_Rev Access'!$F$7:$GK$318,$CK$2,FALSE)),"",VLOOKUP($B168,'[1]1718  Exp_Rev Access'!$F$7:$GK$318,$CK$2,FALSE))</f>
        <v>0</v>
      </c>
      <c r="CL168" s="90">
        <f>IF(ISNA(VLOOKUP($B168,'[1]1718  Exp_Rev Access'!$F$7:$GK$318,$CL$2,FALSE)),"",VLOOKUP($B168,'[1]1718  Exp_Rev Access'!$F$7:$GK$318,$CL$2,FALSE))</f>
        <v>0</v>
      </c>
      <c r="CM168" s="90">
        <f>IF(ISNA(VLOOKUP($B168,'[1]1718  Exp_Rev Access'!$F$7:$GK$318,$CM$2,FALSE)),"",VLOOKUP($B168,'[1]1718  Exp_Rev Access'!$F$7:$GK$318,$CM$2,FALSE))</f>
        <v>0</v>
      </c>
      <c r="CN168" s="90">
        <f>IF(ISNA(VLOOKUP($B168,'[1]1718  Exp_Rev Access'!$F$7:$GK$318,$CN$2,FALSE)),"",VLOOKUP($B168,'[1]1718  Exp_Rev Access'!$F$7:$GK$318,$CN$2,FALSE))</f>
        <v>0</v>
      </c>
      <c r="CO168" s="90">
        <f>IF(ISNA(VLOOKUP($B168,'[1]1718  Exp_Rev Access'!$F$7:$GK$318,$CO$2,FALSE)),"",VLOOKUP($B168,'[1]1718  Exp_Rev Access'!$F$7:$GK$318,$CO$2,FALSE))</f>
        <v>0</v>
      </c>
      <c r="CP168" s="90">
        <f>IF(ISNA(VLOOKUP($B168,'[1]1718  Exp_Rev Access'!$F$7:$GK$318,$CP$2,FALSE)),"",VLOOKUP($B168,'[1]1718  Exp_Rev Access'!$F$7:$GK$318,$CP$2,FALSE))</f>
        <v>0</v>
      </c>
      <c r="CQ168" s="90">
        <f>IF(ISNA(VLOOKUP($B168,'[1]1718  Exp_Rev Access'!$F$7:$GK$318,$CQ$2,FALSE)),"",VLOOKUP($B168,'[1]1718  Exp_Rev Access'!$F$7:$GK$318,$CQ$2,FALSE))</f>
        <v>34243.99</v>
      </c>
      <c r="CR168" s="90">
        <f>IF(ISNA(VLOOKUP($B168,'[1]1718  Exp_Rev Access'!$F$7:$GK$318,$CR$2,FALSE)),"",VLOOKUP($B168,'[1]1718  Exp_Rev Access'!$F$7:$GK$318,$CR$2,FALSE))</f>
        <v>0</v>
      </c>
      <c r="CS168" s="90">
        <f>IF(ISNA(VLOOKUP($B168,'[1]1718  Exp_Rev Access'!$F$7:$GK$318,$CS$2,FALSE)),"",VLOOKUP($B168,'[1]1718  Exp_Rev Access'!$F$7:$GK$318,$CS$2,FALSE))</f>
        <v>0</v>
      </c>
      <c r="CT168" s="90">
        <f>IF(ISNA(VLOOKUP($B168,'[1]1718  Exp_Rev Access'!$F$7:$GK$318,$CT$2,FALSE)),"",VLOOKUP($B168,'[1]1718  Exp_Rev Access'!$F$7:$GK$318,$CT$2,FALSE))</f>
        <v>0</v>
      </c>
      <c r="CU168" s="90">
        <f>IF(ISNA(VLOOKUP($B168,'[1]1718  Exp_Rev Access'!$F$7:$GK$318,$CU$2,FALSE)),"",VLOOKUP($B168,'[1]1718  Exp_Rev Access'!$F$7:$GK$318,$CU$2,FALSE))</f>
        <v>50915</v>
      </c>
      <c r="CV168" s="90">
        <f>IF(ISNA(VLOOKUP($B168,'[1]1718  Exp_Rev Access'!$F$7:$GK$318,$CV$2,FALSE)),"",VLOOKUP($B168,'[1]1718  Exp_Rev Access'!$F$7:$GK$318,$CV$2,FALSE))</f>
        <v>0</v>
      </c>
      <c r="CW168" s="90">
        <f>IF(ISNA(VLOOKUP($B168,'[1]1718  Exp_Rev Access'!$F$7:$GK$318,$CW$2,FALSE)),"",VLOOKUP($B168,'[1]1718  Exp_Rev Access'!$F$7:$GK$318,$CW$2,FALSE))</f>
        <v>0</v>
      </c>
      <c r="CX168" s="90">
        <f>IF(ISNA(VLOOKUP($B168,'[1]1718  Exp_Rev Access'!$F$7:$GK$318,$CX$2,FALSE)),"",VLOOKUP($B168,'[1]1718  Exp_Rev Access'!$F$7:$GK$318,$CX$2,FALSE))</f>
        <v>0</v>
      </c>
      <c r="CY168" s="90">
        <f>IF(ISNA(VLOOKUP($B168,'[1]1718  Exp_Rev Access'!$F$7:$GK$318,$CY$2,FALSE)),"",VLOOKUP($B168,'[1]1718  Exp_Rev Access'!$F$7:$GK$318,$CY$2,FALSE))</f>
        <v>0</v>
      </c>
      <c r="CZ168" s="90">
        <f>IF(ISNA(VLOOKUP($B168,'[1]1718  Exp_Rev Access'!$F$7:$GK$318,$CZ$2,FALSE)),"",VLOOKUP($B168,'[1]1718  Exp_Rev Access'!$F$7:$GK$318,$CZ$2,FALSE))</f>
        <v>0</v>
      </c>
      <c r="DA168" s="90">
        <f>IF(ISNA(VLOOKUP($B168,'[1]1718  Exp_Rev Access'!$F$7:$GK$318,$DA$2,FALSE)),"",VLOOKUP($B168,'[1]1718  Exp_Rev Access'!$F$7:$GK$318,$DA$2,FALSE))</f>
        <v>0</v>
      </c>
      <c r="DB168" s="90">
        <f>IF(ISNA(VLOOKUP($B168,'[1]1718  Exp_Rev Access'!$F$7:$GK$318,$DB$2,FALSE)),"",VLOOKUP($B168,'[1]1718  Exp_Rev Access'!$F$7:$GK$318,$DB$2,FALSE))</f>
        <v>0</v>
      </c>
      <c r="DC168" s="90">
        <f>IF(ISNA(VLOOKUP($B168,'[1]1718  Exp_Rev Access'!$F$7:$GK$318,$DC$2,FALSE)),"",VLOOKUP($B168,'[1]1718  Exp_Rev Access'!$F$7:$GK$318,$DC$2,FALSE))</f>
        <v>0</v>
      </c>
      <c r="DD168" s="90">
        <f>IF(ISNA(VLOOKUP($B168,'[1]1718  Exp_Rev Access'!$F$7:$GK$318,$DD$2,FALSE)),"",VLOOKUP($B168,'[1]1718  Exp_Rev Access'!$F$7:$GK$318,$DD$2,FALSE))</f>
        <v>0</v>
      </c>
      <c r="DE168" s="90">
        <f>IF(ISNA(VLOOKUP($B168,'[1]1718  Exp_Rev Access'!$F$7:$GK$318,$DE$2,FALSE)),"",VLOOKUP($B168,'[1]1718  Exp_Rev Access'!$F$7:$GK$318,$DE$2,FALSE))</f>
        <v>0</v>
      </c>
      <c r="DF168" s="90">
        <f>IF(ISNA(VLOOKUP($B168,'[1]1718  Exp_Rev Access'!$F$7:$GK$318,$DF$2,FALSE)),"",VLOOKUP($B168,'[1]1718  Exp_Rev Access'!$F$7:$GK$318,$DF$2,FALSE))</f>
        <v>0</v>
      </c>
      <c r="DG168" s="90">
        <f>IF(ISNA(VLOOKUP($B168,'[1]1718  Exp_Rev Access'!$F$7:$GK$318,$DG$2,FALSE)),"",VLOOKUP($B168,'[1]1718  Exp_Rev Access'!$F$7:$GK$318,$DG$2,FALSE))</f>
        <v>0</v>
      </c>
      <c r="DH168" s="90">
        <f>IF(ISNA(VLOOKUP($B168,'[1]1718  Exp_Rev Access'!$F$7:$GK$318,$DH$2,FALSE)),"",VLOOKUP($B168,'[1]1718  Exp_Rev Access'!$F$7:$GK$318,$DH$2,FALSE))</f>
        <v>0</v>
      </c>
      <c r="DI168" s="90">
        <f>IF(ISNA(VLOOKUP($B168,'[1]1718  Exp_Rev Access'!$F$7:$GK$318,$DI$2,FALSE)),"",VLOOKUP($B168,'[1]1718  Exp_Rev Access'!$F$7:$GK$318,$DI$2,FALSE))</f>
        <v>35427.78</v>
      </c>
      <c r="DJ168" s="90">
        <f>IF(ISNA(VLOOKUP($B168,'[1]1718  Exp_Rev Access'!$F$7:$GK$318,$DJ$2,FALSE)),"",VLOOKUP($B168,'[1]1718  Exp_Rev Access'!$F$7:$GK$318,$DJ$2,FALSE))</f>
        <v>0</v>
      </c>
      <c r="DK168" s="90">
        <f>IF(ISNA(VLOOKUP($B168,'[1]1718  Exp_Rev Access'!$F$7:$GK$318,$DK$2,FALSE)),"",VLOOKUP($B168,'[1]1718  Exp_Rev Access'!$F$7:$GK$318,$DK$2,FALSE))</f>
        <v>0</v>
      </c>
      <c r="DL168" s="90">
        <f>IF(ISNA(VLOOKUP($B168,'[1]1718  Exp_Rev Access'!$F$7:$GK$318,$DL$2,FALSE)),"",VLOOKUP($B168,'[1]1718  Exp_Rev Access'!$F$7:$GK$318,$DL$2,FALSE))</f>
        <v>0</v>
      </c>
      <c r="DM168" s="90">
        <f>IF(ISNA(VLOOKUP($B168,'[1]1718  Exp_Rev Access'!$F$7:$GK$318,$DM$2,FALSE)),"",VLOOKUP($B168,'[1]1718  Exp_Rev Access'!$F$7:$GK$318,$DM$2,FALSE))</f>
        <v>0</v>
      </c>
      <c r="DN168" s="90">
        <f>IF(ISNA(VLOOKUP($B168,'[1]1718  Exp_Rev Access'!$F$7:$GK$318,$DN$2,FALSE)),"",VLOOKUP($B168,'[1]1718  Exp_Rev Access'!$F$7:$GK$318,$DN$2,FALSE))</f>
        <v>0</v>
      </c>
      <c r="DO168" s="90">
        <f>IF(ISNA(VLOOKUP($B168,'[1]1718  Exp_Rev Access'!$F$7:$GK$318,$DO$2,FALSE)),"",VLOOKUP($B168,'[1]1718  Exp_Rev Access'!$F$7:$GK$318,$DO$2,FALSE))</f>
        <v>0</v>
      </c>
      <c r="DP168" s="90">
        <f>IF(ISNA(VLOOKUP($B168,'[1]1718  Exp_Rev Access'!$F$7:$GK$318,$DP$2,FALSE)),"",VLOOKUP($B168,'[1]1718  Exp_Rev Access'!$F$7:$GK$318,$DP$2,FALSE))</f>
        <v>0</v>
      </c>
      <c r="DQ168" s="90">
        <f>IF(ISNA(VLOOKUP($B168,'[1]1718  Exp_Rev Access'!$F$7:$GK$318,$DQ$2,FALSE)),"",VLOOKUP($B168,'[1]1718  Exp_Rev Access'!$F$7:$GK$318,$DQ$2,FALSE))</f>
        <v>0</v>
      </c>
      <c r="DR168" s="90">
        <f>IF(ISNA(VLOOKUP($B168,'[1]1718  Exp_Rev Access'!$F$7:$GK$318,$DR$2,FALSE)),"",VLOOKUP($B168,'[1]1718  Exp_Rev Access'!$F$7:$GK$318,$DR$2,FALSE))</f>
        <v>0</v>
      </c>
      <c r="DS168" s="90">
        <f>IF(ISNA(VLOOKUP($B168,'[1]1718  Exp_Rev Access'!$F$7:$GK$318,$DS$2,FALSE)),"",VLOOKUP($B168,'[1]1718  Exp_Rev Access'!$F$7:$GK$318,$DS$2,FALSE))</f>
        <v>0</v>
      </c>
      <c r="DT168" s="90">
        <f>IF(ISNA(VLOOKUP($B168,'[1]1718  Exp_Rev Access'!$F$7:$GK$318,$DT$2,FALSE)),"",VLOOKUP($B168,'[1]1718  Exp_Rev Access'!$F$7:$GK$318,$DT$2,FALSE))</f>
        <v>0</v>
      </c>
      <c r="DU168" s="90">
        <f>IF(ISNA(VLOOKUP($B168,'[1]1718  Exp_Rev Access'!$F$7:$GK$318,$DU$2,FALSE)),"",VLOOKUP($B168,'[1]1718  Exp_Rev Access'!$F$7:$GK$318,$DU$2,FALSE))</f>
        <v>0</v>
      </c>
      <c r="DV168" s="90">
        <f>IF(ISNA(VLOOKUP($B168,'[1]1718  Exp_Rev Access'!$F$7:$GK$318,$DV$2,FALSE)),"",VLOOKUP($B168,'[1]1718  Exp_Rev Access'!$F$7:$GK$318,$DV$2,FALSE))</f>
        <v>0</v>
      </c>
      <c r="DW168" s="90">
        <f>IF(ISNA(VLOOKUP($B168,'[1]1718  Exp_Rev Access'!$F$7:$GK$318,$DW$2,FALSE)),"",VLOOKUP($B168,'[1]1718  Exp_Rev Access'!$F$7:$GK$318,$DW$2,FALSE))</f>
        <v>0</v>
      </c>
      <c r="DX168" s="90">
        <f>IF(ISNA(VLOOKUP($B168,'[1]1718  Exp_Rev Access'!$F$7:$GK$318,$DX$2,FALSE)),"",VLOOKUP($B168,'[1]1718  Exp_Rev Access'!$F$7:$GK$318,$DX$2,FALSE))</f>
        <v>0</v>
      </c>
      <c r="DY168" s="90">
        <f>IF(ISNA(VLOOKUP($B168,'[1]1718  Exp_Rev Access'!$F$7:$GK$318,$DY$2,FALSE)),"",VLOOKUP($B168,'[1]1718  Exp_Rev Access'!$F$7:$GK$318,$DY$2,FALSE))</f>
        <v>0</v>
      </c>
      <c r="DZ168" s="90">
        <f>IF(ISNA(VLOOKUP($B168,'[1]1718  Exp_Rev Access'!$F$7:$GK$318,$DZ$2,FALSE)),"",VLOOKUP($B168,'[1]1718  Exp_Rev Access'!$F$7:$GK$318,$DZ$2,FALSE))</f>
        <v>0</v>
      </c>
      <c r="EA168" s="90">
        <f>IF(ISNA(VLOOKUP($B168,'[1]1718  Exp_Rev Access'!$F$7:$GK$318,$EA$2,FALSE)),"",VLOOKUP($B168,'[1]1718  Exp_Rev Access'!$F$7:$GK$318,$EA$2,FALSE))</f>
        <v>0</v>
      </c>
      <c r="EB168" s="90">
        <f>IF(ISNA(VLOOKUP($B168,'[1]1718  Exp_Rev Access'!$F$7:$GK$318,$EB$2,FALSE)),"",VLOOKUP($B168,'[1]1718  Exp_Rev Access'!$F$7:$GK$318,$EB$2,FALSE))</f>
        <v>0</v>
      </c>
      <c r="EC168" s="90">
        <f>IF(ISNA(VLOOKUP($B168,'[1]1718  Exp_Rev Access'!$F$7:$GK$318,$EC$2,FALSE)),"",VLOOKUP($B168,'[1]1718  Exp_Rev Access'!$F$7:$GK$318,$EC$2,FALSE))</f>
        <v>0</v>
      </c>
      <c r="ED168" s="90">
        <f>IF(ISNA(VLOOKUP($B168,'[1]1718  Exp_Rev Access'!$F$7:$GK$318,$ED$2,FALSE)),"",VLOOKUP($B168,'[1]1718  Exp_Rev Access'!$F$7:$GK$318,$ED$2,FALSE))</f>
        <v>0</v>
      </c>
      <c r="EE168" s="90">
        <f>IF(ISNA(VLOOKUP($B168,'[1]1718  Exp_Rev Access'!$F$7:$GK$318,$EE$2,FALSE)),"",VLOOKUP($B168,'[1]1718  Exp_Rev Access'!$F$7:$GK$318,$EE$2,FALSE))</f>
        <v>0</v>
      </c>
      <c r="EF168" s="90">
        <f>IF(ISNA(VLOOKUP($B168,'[1]1718  Exp_Rev Access'!$F$7:$GK$318,$EF$2,FALSE)),"",VLOOKUP($B168,'[1]1718  Exp_Rev Access'!$F$7:$GK$318,$EF$2,FALSE))</f>
        <v>0</v>
      </c>
      <c r="EG168" s="90">
        <f>IF(ISNA(VLOOKUP($B168,'[1]1718  Exp_Rev Access'!$F$7:$GK$318,$EG$2,FALSE)),"",VLOOKUP($B168,'[1]1718  Exp_Rev Access'!$F$7:$GK$318,$EG$2,FALSE))</f>
        <v>0</v>
      </c>
      <c r="EH168" s="90">
        <f>IF(ISNA(VLOOKUP($B168,'[1]1718  Exp_Rev Access'!$F$7:$GK$318,$EH$2,FALSE)),"",VLOOKUP($B168,'[1]1718  Exp_Rev Access'!$F$7:$GK$318,$EH$2,FALSE))</f>
        <v>0</v>
      </c>
      <c r="EI168" s="90">
        <f>IF(ISNA(VLOOKUP($B168,'[1]1718  Exp_Rev Access'!$F$7:$GK$318,$EI$2,FALSE)),"",VLOOKUP($B168,'[1]1718  Exp_Rev Access'!$F$7:$GK$318,$EI$2,FALSE))</f>
        <v>0</v>
      </c>
      <c r="EJ168" s="90">
        <f>IF(ISNA(VLOOKUP($B168,'[1]1718  Exp_Rev Access'!$F$7:$GK$318,$EJ$2,FALSE)),"",VLOOKUP($B168,'[1]1718  Exp_Rev Access'!$F$7:$GK$318,$EJ$2,FALSE))</f>
        <v>0</v>
      </c>
      <c r="EK168" s="90">
        <f>IF(ISNA(VLOOKUP($B168,'[1]1718  Exp_Rev Access'!$F$7:$GK$318,$EK$2,FALSE)),"",VLOOKUP($B168,'[1]1718  Exp_Rev Access'!$F$7:$GK$318,$EK$2,FALSE))</f>
        <v>0</v>
      </c>
      <c r="EL168" s="90">
        <f>IF(ISNA(VLOOKUP($B168,'[1]1718  Exp_Rev Access'!$F$7:$GK$318,$EL$2,FALSE)),"",VLOOKUP($B168,'[1]1718  Exp_Rev Access'!$F$7:$GK$318,$EL$2,FALSE))</f>
        <v>0</v>
      </c>
      <c r="EM168" s="90">
        <f>IF(ISNA(VLOOKUP($B168,'[1]1718  Exp_Rev Access'!$F$7:$GK$318,$EM$2,FALSE)),"",VLOOKUP($B168,'[1]1718  Exp_Rev Access'!$F$7:$GK$318,$EM$2,FALSE))</f>
        <v>0</v>
      </c>
      <c r="EN168" s="90">
        <f>IF(ISNA(VLOOKUP($B168,'[1]1718  Exp_Rev Access'!$F$7:$GK$318,$EN$2,FALSE)),"",VLOOKUP($B168,'[1]1718  Exp_Rev Access'!$F$7:$GK$318,$EN$2,FALSE))</f>
        <v>0</v>
      </c>
      <c r="EO168" s="90">
        <f>IF(ISNA(VLOOKUP($B168,'[1]1718  Exp_Rev Access'!$F$7:$GK$318,$EO$2,FALSE)),"",VLOOKUP($B168,'[1]1718  Exp_Rev Access'!$F$7:$GK$318,$EO$2,FALSE))</f>
        <v>0</v>
      </c>
      <c r="EP168" s="90">
        <f>IF(ISNA(VLOOKUP($B168,'[1]1718  Exp_Rev Access'!$F$7:$GK$318,$EP$2,FALSE)),"",VLOOKUP($B168,'[1]1718  Exp_Rev Access'!$F$7:$GK$318,$EP$2,FALSE))</f>
        <v>0</v>
      </c>
      <c r="EQ168" s="90">
        <f>IF(ISNA(VLOOKUP($B168,'[1]1718  Exp_Rev Access'!$F$7:$GK$318,$EQ$2,FALSE)),"",VLOOKUP($B168,'[1]1718  Exp_Rev Access'!$F$7:$GK$318,$EQ$2,FALSE))</f>
        <v>0</v>
      </c>
      <c r="ER168" s="90">
        <f>IF(ISNA(VLOOKUP($B168,'[1]1718  Exp_Rev Access'!$F$7:$GK$318,$ER$2,FALSE)),"",VLOOKUP($B168,'[1]1718  Exp_Rev Access'!$F$7:$GK$318,$ER$2,FALSE))</f>
        <v>0</v>
      </c>
      <c r="ES168" s="90">
        <f>IF(ISNA(VLOOKUP($B168,'[1]1718  Exp_Rev Access'!$F$7:$GK$318,$ES$2,FALSE)),"",VLOOKUP($B168,'[1]1718  Exp_Rev Access'!$F$7:$GK$318,$ES$2,FALSE))</f>
        <v>0</v>
      </c>
      <c r="ET168" s="90">
        <f>IF(ISNA(VLOOKUP($B168,'[1]1718  Exp_Rev Access'!$F$7:$GK$318,$ET$2,FALSE)),"",VLOOKUP($B168,'[1]1718  Exp_Rev Access'!$F$7:$GK$318,$ET$2,FALSE))</f>
        <v>0</v>
      </c>
      <c r="EU168" s="90">
        <f>IF(ISNA(VLOOKUP($B168,'[1]1718  Exp_Rev Access'!$F$7:$GK$318,$EU$2,FALSE)),"",VLOOKUP($B168,'[1]1718  Exp_Rev Access'!$F$7:$GK$318,$EU$2,FALSE))</f>
        <v>0</v>
      </c>
      <c r="EV168" s="90">
        <f>IF(ISNA(VLOOKUP($B168,'[1]1718  Exp_Rev Access'!$F$7:$GK$318,$EV$2,FALSE)),"",VLOOKUP($B168,'[1]1718  Exp_Rev Access'!$F$7:$GK$318,$EV$2,FALSE))</f>
        <v>0</v>
      </c>
      <c r="EW168" s="90">
        <f>IF(ISNA(VLOOKUP($B168,'[1]1718  Exp_Rev Access'!$F$7:$GK$318,$EW$2,FALSE)),"",VLOOKUP($B168,'[1]1718  Exp_Rev Access'!$F$7:$GK$318,$EW$2,FALSE))</f>
        <v>0</v>
      </c>
      <c r="EX168" s="90">
        <f>IF(ISNA(VLOOKUP($B168,'[1]1718  Exp_Rev Access'!$F$7:$GK$318,$EX$2,FALSE)),"",VLOOKUP($B168,'[1]1718  Exp_Rev Access'!$F$7:$GK$318,$EX$2,FALSE))</f>
        <v>0</v>
      </c>
      <c r="EY168" s="90">
        <f>IF(ISNA(VLOOKUP($B168,'[1]1718  Exp_Rev Access'!$F$7:$GK$318,$EY$2,FALSE)),"",VLOOKUP($B168,'[1]1718  Exp_Rev Access'!$F$7:$GK$318,$EY$2,FALSE))</f>
        <v>0</v>
      </c>
      <c r="EZ168" s="90">
        <f>IF(ISNA(VLOOKUP($B168,'[1]1718  Exp_Rev Access'!$F$7:$GK$318,$EZ$2,FALSE)),"",VLOOKUP($B168,'[1]1718  Exp_Rev Access'!$F$7:$GK$318,$EZ$2,FALSE))</f>
        <v>0</v>
      </c>
      <c r="FA168" s="90">
        <f>IF(ISNA(VLOOKUP($B168,'[1]1718  Exp_Rev Access'!$F$7:$GK$318,$FA$2,FALSE)),"",VLOOKUP($B168,'[1]1718  Exp_Rev Access'!$F$7:$GK$318,$FA$2,FALSE))</f>
        <v>0</v>
      </c>
      <c r="FB168" s="90">
        <f>IF(ISNA(VLOOKUP($B168,'[1]1718  Exp_Rev Access'!$F$7:$GK$318,$FB$2,FALSE)),"",VLOOKUP($B168,'[1]1718  Exp_Rev Access'!$F$7:$GK$318,$FB$2,FALSE))</f>
        <v>0</v>
      </c>
      <c r="FC168" s="90">
        <f>IF(ISNA(VLOOKUP($B168,'[1]1718  Exp_Rev Access'!$F$7:$GK$318,$FC$2,FALSE)),"",VLOOKUP($B168,'[1]1718  Exp_Rev Access'!$F$7:$GK$318,$FC$2,FALSE))</f>
        <v>0</v>
      </c>
      <c r="FD168" s="90">
        <f>IF(ISNA(VLOOKUP($B168,'[1]1718  Exp_Rev Access'!$F$7:$GK$318,$FD$2,FALSE)),"",VLOOKUP($B168,'[1]1718  Exp_Rev Access'!$F$7:$GK$318,$FD$2,FALSE))</f>
        <v>0</v>
      </c>
      <c r="FE168" s="90">
        <f>IF(ISNA(VLOOKUP($B168,'[1]1718  Exp_Rev Access'!$F$7:$GK$318,$FE$2,FALSE)),"",VLOOKUP($B168,'[1]1718  Exp_Rev Access'!$F$7:$GK$318,$FE$2,FALSE))</f>
        <v>0</v>
      </c>
      <c r="FF168" s="90">
        <f>IF(ISNA(VLOOKUP($B168,'[1]1718  Exp_Rev Access'!$F$7:$GK$318,$FF$2,FALSE)),"",VLOOKUP($B168,'[1]1718  Exp_Rev Access'!$F$7:$GK$318,$FF$2,FALSE))</f>
        <v>0</v>
      </c>
      <c r="FG168" s="90">
        <f>IF(ISNA(VLOOKUP($B168,'[1]1718  Exp_Rev Access'!$F$7:$GK$318,$FG$2,FALSE)),"",VLOOKUP($B168,'[1]1718  Exp_Rev Access'!$F$7:$GK$318,$FG$2,FALSE))</f>
        <v>0</v>
      </c>
      <c r="FH168" s="90">
        <f>IF(ISNA(VLOOKUP($B168,'[1]1718  Exp_Rev Access'!$F$7:$GK$318,$FH$2,FALSE)),"",VLOOKUP($B168,'[1]1718  Exp_Rev Access'!$F$7:$GK$318,$FH$2,FALSE))</f>
        <v>0</v>
      </c>
      <c r="FI168" s="90">
        <f>IF(ISNA(VLOOKUP($B168,'[1]1718  Exp_Rev Access'!$F$7:$GK$318,$FI$2,FALSE)),"",VLOOKUP($B168,'[1]1718  Exp_Rev Access'!$F$7:$GK$318,$FI$2,FALSE))</f>
        <v>0</v>
      </c>
      <c r="FJ168" s="90">
        <f>IF(ISNA(VLOOKUP($B168,'[1]1718  Exp_Rev Access'!$F$7:$GK$318,$FJ$2,FALSE)),"",VLOOKUP($B168,'[1]1718  Exp_Rev Access'!$F$7:$GK$318,$FJ$2,FALSE))</f>
        <v>0</v>
      </c>
      <c r="FK168" s="90">
        <f>IF(ISNA(VLOOKUP($B168,'[1]1718  Exp_Rev Access'!$F$7:$GK$318,$FK$2,FALSE)),"",VLOOKUP($B168,'[1]1718  Exp_Rev Access'!$F$7:$GK$318,$FK$2,FALSE))</f>
        <v>0</v>
      </c>
      <c r="FL168" s="90">
        <f>IF(ISNA(VLOOKUP($B168,'[1]1718  Exp_Rev Access'!$F$7:$GK$318,$FL$2,FALSE)),"",VLOOKUP($B168,'[1]1718  Exp_Rev Access'!$F$7:$GK$318,$FL$2,FALSE))</f>
        <v>0</v>
      </c>
      <c r="FM168" s="90">
        <f>IF(ISNA(VLOOKUP($B168,'[1]1718  Exp_Rev Access'!$F$7:$GK$318,$FM$2,FALSE)),"",VLOOKUP($B168,'[1]1718  Exp_Rev Access'!$F$7:$GK$318,$FM$2,FALSE))</f>
        <v>0</v>
      </c>
      <c r="FN168" s="90">
        <f>IF(ISNA(VLOOKUP($B168,'[1]1718  Exp_Rev Access'!$F$7:$GK$318,$FN$2,FALSE)),"",VLOOKUP($B168,'[1]1718  Exp_Rev Access'!$F$7:$GK$318,$FN$2,FALSE))</f>
        <v>0</v>
      </c>
      <c r="FO168" s="90">
        <f>IF(ISNA(VLOOKUP($B168,'[1]1718  Exp_Rev Access'!$F$7:$GK$318,$FO$2,FALSE)),"",VLOOKUP($B168,'[1]1718  Exp_Rev Access'!$F$7:$GK$318,$FO$2,FALSE))</f>
        <v>0</v>
      </c>
      <c r="FP168" s="90">
        <f>IF(ISNA(VLOOKUP($B168,'[1]1718  Exp_Rev Access'!$F$7:$GK$318,$FP$2,FALSE)),"",VLOOKUP($B168,'[1]1718  Exp_Rev Access'!$F$7:$GK$318,$FP$2,FALSE))</f>
        <v>0</v>
      </c>
      <c r="FQ168" s="90">
        <f>IF(ISNA(VLOOKUP($B168,'[1]1718  Exp_Rev Access'!$F$7:$GK$318,$FQ$2,FALSE)),"",VLOOKUP($B168,'[1]1718  Exp_Rev Access'!$F$7:$GK$318,$FQ$2,FALSE))</f>
        <v>0</v>
      </c>
      <c r="FR168" s="90">
        <f>IF(ISNA(VLOOKUP($B168,'[1]1718  Exp_Rev Access'!$F$7:$GK$318,$FR$2,FALSE)),"",VLOOKUP($B168,'[1]1718  Exp_Rev Access'!$F$7:$GK$318,$FR$2,FALSE))</f>
        <v>0</v>
      </c>
      <c r="FS168" s="56">
        <f t="shared" si="481"/>
        <v>153682.81</v>
      </c>
      <c r="FT168" s="92">
        <f t="shared" si="482"/>
        <v>3.9440004874580499E-2</v>
      </c>
      <c r="FU168" s="94">
        <f t="shared" si="483"/>
        <v>913.14800950683298</v>
      </c>
      <c r="FV168" s="95">
        <f>IF(ISNA(VLOOKUP($B168,'[1]1718  Exp_Rev Access'!$F$7:$GK$318,$FV$2,FALSE)),"",VLOOKUP($B168,'[1]1718  Exp_Rev Access'!$F$7:$GK$318,$FV$2,FALSE))</f>
        <v>0</v>
      </c>
      <c r="FW168" s="95">
        <f>IF(ISNA(VLOOKUP($B168,'[1]1718  Exp_Rev Access'!$F$7:$GK$318,$FW$2,FALSE)),"",VLOOKUP($B168,'[1]1718  Exp_Rev Access'!$F$7:$GK$318,$FW$2,FALSE))</f>
        <v>0</v>
      </c>
      <c r="FX168" s="95">
        <f>IF(ISNA(VLOOKUP($B168,'[1]1718  Exp_Rev Access'!$F$7:$GK$318,$FX$2,FALSE)),"",VLOOKUP($B168,'[1]1718  Exp_Rev Access'!$F$7:$GK$318,$FX$2,FALSE))</f>
        <v>0</v>
      </c>
      <c r="FY168" s="95">
        <f>IF(ISNA(VLOOKUP($B168,'[1]1718  Exp_Rev Access'!$F$7:$GK$318,$FY$2,FALSE)),"",VLOOKUP($B168,'[1]1718  Exp_Rev Access'!$F$7:$GK$318,$FY$2,FALSE))</f>
        <v>0</v>
      </c>
      <c r="FZ168" s="95">
        <f>IF(ISNA(VLOOKUP($B168,'[1]1718  Exp_Rev Access'!$F$7:$GK$318,$FZ$2,FALSE)),"",VLOOKUP($B168,'[1]1718  Exp_Rev Access'!$F$7:$GK$318,$FZ$2,FALSE))</f>
        <v>0</v>
      </c>
      <c r="GA168" s="95">
        <f>IF(ISNA(VLOOKUP($B168,'[1]1718  Exp_Rev Access'!$F$7:$GK$318,$GA$2,FALSE)),"",VLOOKUP($B168,'[1]1718  Exp_Rev Access'!$F$7:$GK$318,$GA$2,FALSE))</f>
        <v>0</v>
      </c>
      <c r="GB168" s="95">
        <f>IF(ISNA(VLOOKUP($B168,'[1]1718  Exp_Rev Access'!$F$7:$GK$318,$GB$2,FALSE)),"",VLOOKUP($B168,'[1]1718  Exp_Rev Access'!$F$7:$GK$318,$GB$2,FALSE))</f>
        <v>0</v>
      </c>
      <c r="GC168" s="95">
        <f>IF(ISNA(VLOOKUP($B168,'[1]1718  Exp_Rev Access'!$F$7:$GK$318,$GC$2,FALSE)),"",VLOOKUP($B168,'[1]1718  Exp_Rev Access'!$F$7:$GK$318,$GC$2,FALSE))</f>
        <v>0</v>
      </c>
      <c r="GD168" s="95">
        <f>IF(ISNA(VLOOKUP($B168,'[1]1718  Exp_Rev Access'!$F$7:$GK$318,$GD$2,FALSE)),"",VLOOKUP($B168,'[1]1718  Exp_Rev Access'!$F$7:$GK$318,$GD$2,FALSE))</f>
        <v>0</v>
      </c>
      <c r="GE168" s="95">
        <f>IF(ISNA(VLOOKUP($B168,'[1]1718  Exp_Rev Access'!$F$7:$GK$318,$GE$2,FALSE)),"",VLOOKUP($B168,'[1]1718  Exp_Rev Access'!$F$7:$GK$318,$GE$2,FALSE))</f>
        <v>0</v>
      </c>
      <c r="GF168" s="95">
        <f>IF(ISNA(VLOOKUP($B168,'[1]1718  Exp_Rev Access'!$F$7:$GK$318,$GF$2,FALSE)),"",VLOOKUP($B168,'[1]1718  Exp_Rev Access'!$F$7:$GK$318,$GF$2,FALSE))</f>
        <v>0</v>
      </c>
      <c r="GG168" s="95">
        <f>IF(ISNA(VLOOKUP($B168,'[1]1718  Exp_Rev Access'!$F$7:$GK$318,$GG$2,FALSE)),"",VLOOKUP($B168,'[1]1718  Exp_Rev Access'!$F$7:$GK$318,$GG$2,FALSE))</f>
        <v>0</v>
      </c>
      <c r="GH168" s="95">
        <f>IF(ISNA(VLOOKUP($B168,'[1]1718  Exp_Rev Access'!$F$7:$GK$318,$GH$2,FALSE)),"",VLOOKUP($B168,'[1]1718  Exp_Rev Access'!$F$7:$GK$318,$GH$2,FALSE))</f>
        <v>0</v>
      </c>
      <c r="GI168" s="95">
        <f>IF(ISNA(VLOOKUP($B168,'[1]1718  Exp_Rev Access'!$F$7:$GK$318,$GI$2,FALSE)),"",VLOOKUP($B168,'[1]1718  Exp_Rev Access'!$F$7:$GK$318,$GI$2,FALSE))</f>
        <v>0</v>
      </c>
      <c r="GJ168" s="95">
        <f>IF(ISNA(VLOOKUP($B168,'[1]1718  Exp_Rev Access'!$F$7:$GK$318,$GJ$2,FALSE)),"",VLOOKUP($B168,'[1]1718  Exp_Rev Access'!$F$7:$GK$318,$GJ$2,FALSE))</f>
        <v>0</v>
      </c>
      <c r="GK168" s="95">
        <f>IF(ISNA(VLOOKUP($B168,'[1]1718  Exp_Rev Access'!$F$7:$GK$318,$GK$2,FALSE)),"",VLOOKUP($B168,'[1]1718  Exp_Rev Access'!$F$7:$GK$318,$GK$2,FALSE))</f>
        <v>1550000</v>
      </c>
      <c r="GL168" s="95">
        <f>IF(ISNA(VLOOKUP($B168,'[1]1718  Exp_Rev Access'!$F$7:$GK$318,$GL$2,FALSE)),"",VLOOKUP($B168,'[1]1718  Exp_Rev Access'!$F$7:$GK$318,$GL$2,FALSE))</f>
        <v>0</v>
      </c>
      <c r="GM168" s="95">
        <f>IF(ISNA(VLOOKUP($B168,'[1]1718  Exp_Rev Access'!$F$7:$GK$318,$GM$2,FALSE)),"",VLOOKUP($B168,'[1]1718  Exp_Rev Access'!$F$7:$GK$318,$GM$2,FALSE))</f>
        <v>0</v>
      </c>
      <c r="GN168" s="95">
        <f>IF(ISNA(VLOOKUP($B168,'[1]1718  Exp_Rev Access'!$F$7:$GK$318,$GN$2,FALSE)),"",VLOOKUP($B168,'[1]1718  Exp_Rev Access'!$F$7:$GK$318,$GN$2,FALSE))</f>
        <v>0</v>
      </c>
      <c r="GO168" s="95">
        <f>IF(ISNA(VLOOKUP($B168,'[1]1718  Exp_Rev Access'!$F$7:$GK$318,$GO$2,FALSE)),"",VLOOKUP($B168,'[1]1718  Exp_Rev Access'!$F$7:$GK$318,$GO$2,FALSE))</f>
        <v>0</v>
      </c>
      <c r="GP168" s="95">
        <f>IF(ISNA(VLOOKUP($B168,'[1]1718  Exp_Rev Access'!$F$7:$GK$318,$GP$2,FALSE)),"",VLOOKUP($B168,'[1]1718  Exp_Rev Access'!$F$7:$GK$318,$GP$2,FALSE))</f>
        <v>0</v>
      </c>
      <c r="GQ168" s="95">
        <f>IF(ISNA(VLOOKUP($B168,'[1]1718  Exp_Rev Access'!$F$7:$GK$318,$GQ$2,FALSE)),"",VLOOKUP($B168,'[1]1718  Exp_Rev Access'!$F$7:$GK$318,$GQ$2,FALSE))</f>
        <v>0</v>
      </c>
      <c r="GR168" s="95">
        <f>IF(ISNA(VLOOKUP($B168,'[1]1718  Exp_Rev Access'!$F$7:$GK$318,$GR$2,FALSE)),"",VLOOKUP($B168,'[1]1718  Exp_Rev Access'!$F$7:$GK$318,$GR$2,FALSE))</f>
        <v>0</v>
      </c>
      <c r="GS168" s="95">
        <f>IF(ISNA(VLOOKUP($B168,'[1]1718  Exp_Rev Access'!$F$7:$GK$318,$GS$2,FALSE)),"",VLOOKUP($B168,'[1]1718  Exp_Rev Access'!$F$7:$GK$318,$GS$2,FALSE))</f>
        <v>0</v>
      </c>
      <c r="GT168" s="95">
        <f>IF(ISNA(VLOOKUP($B168,'[1]1718  Exp_Rev Access'!$F$7:$GK$318,$GT$2,FALSE)),"",VLOOKUP($B168,'[1]1718  Exp_Rev Access'!$F$7:$GK$318,$GT$2,FALSE))</f>
        <v>0</v>
      </c>
      <c r="GU168" s="56">
        <f t="shared" si="484"/>
        <v>1550000</v>
      </c>
      <c r="GV168" s="92">
        <f t="shared" si="485"/>
        <v>0.39778038647002728</v>
      </c>
      <c r="GW168" s="96">
        <f t="shared" si="486"/>
        <v>9209.7445038621499</v>
      </c>
    </row>
    <row r="169" spans="1:222" x14ac:dyDescent="0.3">
      <c r="A169" s="73"/>
      <c r="B169" s="106" t="s">
        <v>416</v>
      </c>
      <c r="C169" s="89" t="s">
        <v>417</v>
      </c>
      <c r="D169" s="75">
        <f>IF(ISNA(VLOOKUP($B169,'[1]1718 enrollment_Rev_Exp by size'!$A$7:H506,3,FALSE)),"",VLOOKUP($B169,'[1]1718 enrollment_Rev_Exp by size'!$A$7:$G$350,3,FALSE))</f>
        <v>164</v>
      </c>
      <c r="E169" s="76">
        <f>IF(ISNA(VLOOKUP($B169,'[1]1718 enrollment_Rev_Exp by size'!$A$7:I506,5,FALSE)),"",VLOOKUP($B169,'[1]1718 enrollment_Rev_Exp by size'!$A$7:$G$350,5,FALSE))</f>
        <v>3655005.81</v>
      </c>
      <c r="F169" s="70">
        <f t="shared" si="468"/>
        <v>3655005.8099999996</v>
      </c>
      <c r="G169" s="70">
        <f t="shared" si="469"/>
        <v>0</v>
      </c>
      <c r="H169" s="90">
        <f>IF(ISNA(VLOOKUP($B169,'[1]1718  Exp_Rev Access'!$F$7:$GK$318,3,FALSE)),"",VLOOKUP($B169,'[1]1718  Exp_Rev Access'!$F$7:$GK$318,3,FALSE))</f>
        <v>0</v>
      </c>
      <c r="I169" s="90">
        <f>IF(ISNA(VLOOKUP($B169,'[1]1718  Exp_Rev Access'!$F$7:$GK$318,4,FALSE)),"",VLOOKUP($B169,'[1]1718  Exp_Rev Access'!$F$7:$GK$318,4,FALSE))</f>
        <v>0</v>
      </c>
      <c r="J169" s="90">
        <f>IF(ISNA(VLOOKUP($B169,'[1]1718  Exp_Rev Access'!$F$7:$GK$318,5,FALSE)),"",VLOOKUP($B169,'[1]1718  Exp_Rev Access'!$F$7:$GK$318,5,FALSE))</f>
        <v>0</v>
      </c>
      <c r="K169" s="90">
        <f>IF(ISNA(VLOOKUP($B169,'[1]1718  Exp_Rev Access'!$F$7:$GK$318,6,FALSE)),"-",VLOOKUP($B169,'[1]1718  Exp_Rev Access'!$F$7:$GK$318,6,FALSE))</f>
        <v>0</v>
      </c>
      <c r="L169" s="90">
        <f>IF(ISNA(VLOOKUP($B169,'[1]1718  Exp_Rev Access'!$F$7:$GK$318,7,FALSE)),"",VLOOKUP($B169,'[1]1718  Exp_Rev Access'!$F$7:$GK$318,7,FALSE))</f>
        <v>0</v>
      </c>
      <c r="M169" s="90">
        <f>IF(ISNA(VLOOKUP($B169,'[1]1718  Exp_Rev Access'!$F$7:$GK$318,8,FALSE)),"",VLOOKUP($B169,'[1]1718  Exp_Rev Access'!$F$7:$GK$318,8,FALSE))</f>
        <v>0</v>
      </c>
      <c r="N169" s="56">
        <f t="shared" si="470"/>
        <v>0</v>
      </c>
      <c r="O169" s="91">
        <f t="shared" si="471"/>
        <v>0</v>
      </c>
      <c r="P169" s="56">
        <f t="shared" si="472"/>
        <v>0</v>
      </c>
      <c r="Q169" s="90">
        <f>IF(ISNA(VLOOKUP($B169,'[1]1718  Exp_Rev Access'!$F$7:$GK$318,10,FALSE)),"",VLOOKUP($B169,'[1]1718  Exp_Rev Access'!$F$7:$GK$318,10,FALSE))</f>
        <v>0</v>
      </c>
      <c r="R169" s="90">
        <f>IF(ISNA(VLOOKUP($B169,'[1]1718  Exp_Rev Access'!$F$7:$GK$318,11,FALSE)),"",VLOOKUP($B169,'[1]1718  Exp_Rev Access'!$F$7:$GK$318,11,FALSE))</f>
        <v>0</v>
      </c>
      <c r="S169" s="90">
        <f>IF(ISNA(VLOOKUP($B169,'[1]1718  Exp_Rev Access'!$F$7:$GK$318,12,FALSE)),"",VLOOKUP($B169,'[1]1718  Exp_Rev Access'!$F$7:$GK$318,12,FALSE))</f>
        <v>0</v>
      </c>
      <c r="T169" s="90">
        <f>IF(ISNA(VLOOKUP($B169,'[1]1718  Exp_Rev Access'!$F$7:$GK$318,13,FALSE)),"",VLOOKUP($B169,'[1]1718  Exp_Rev Access'!$F$7:$GK$318,13,FALSE))</f>
        <v>0</v>
      </c>
      <c r="U169" s="90">
        <f>IF(ISNA(VLOOKUP($B169,'[1]1718  Exp_Rev Access'!$F$7:$GK$318,14,FALSE)),"",VLOOKUP($B169,'[1]1718  Exp_Rev Access'!$F$7:$GK$318,14,FALSE))</f>
        <v>0</v>
      </c>
      <c r="V169" s="90">
        <f>IF(ISNA(VLOOKUP($B169,'[1]1718  Exp_Rev Access'!$F$7:$GK$318,15,FALSE)),"",VLOOKUP($B169,'[1]1718  Exp_Rev Access'!$F$7:$GK$318,15,FALSE))</f>
        <v>0</v>
      </c>
      <c r="W169" s="90">
        <f>IF(ISNA(VLOOKUP($B169,'[1]1718  Exp_Rev Access'!$F$7:$GK$318,16,FALSE)),"",VLOOKUP($B169,'[1]1718  Exp_Rev Access'!$F$7:$GK$318,16,FALSE))</f>
        <v>0</v>
      </c>
      <c r="X169" s="90">
        <f>IF(ISNA(VLOOKUP($B169,'[1]1718  Exp_Rev Access'!$F$7:$GK$318,17,FALSE)),"",VLOOKUP($B169,'[1]1718  Exp_Rev Access'!$F$7:$GK$318,17,FALSE))</f>
        <v>0</v>
      </c>
      <c r="Y169" s="90">
        <f>IF(ISNA(VLOOKUP($B169,'[1]1718  Exp_Rev Access'!$F$7:$GK$318,18,FALSE)),"",VLOOKUP($B169,'[1]1718  Exp_Rev Access'!$F$7:$GK$318,18,FALSE))</f>
        <v>14808.08</v>
      </c>
      <c r="Z169" s="90">
        <f>IF(ISNA(VLOOKUP($B169,'[1]1718  Exp_Rev Access'!$F$7:$GK$318,19,FALSE)),"",VLOOKUP($B169,'[1]1718  Exp_Rev Access'!$F$7:$GK$318,19,FALSE))</f>
        <v>0</v>
      </c>
      <c r="AA169" s="90">
        <f>IF(ISNA(VLOOKUP($B169,'[1]1718  Exp_Rev Access'!$F$7:$GK$318,20,FALSE)),"",VLOOKUP($B169,'[1]1718  Exp_Rev Access'!$F$7:$GK$318,20,FALSE))</f>
        <v>0</v>
      </c>
      <c r="AB169" s="90">
        <f>IF(ISNA(VLOOKUP($B169,'[1]1718  Exp_Rev Access'!$F$7:$GK$318,21,FALSE)),"",VLOOKUP($B169,'[1]1718  Exp_Rev Access'!$F$7:$GK$318,21,FALSE))</f>
        <v>0</v>
      </c>
      <c r="AC169" s="90">
        <f>IF(ISNA(VLOOKUP($B169,'[1]1718  Exp_Rev Access'!$F$7:$GK$318,22,FALSE)),"",VLOOKUP($B169,'[1]1718  Exp_Rev Access'!$F$7:$GK$318,22,FALSE))</f>
        <v>0</v>
      </c>
      <c r="AD169" s="90">
        <f>IF(ISNA(VLOOKUP($B169,'[1]1718  Exp_Rev Access'!$F$7:$GK$318,23,FALSE)),"",VLOOKUP($B169,'[1]1718  Exp_Rev Access'!$F$7:$GK$318,23,FALSE))</f>
        <v>9735.0499999999993</v>
      </c>
      <c r="AE169" s="90">
        <f>IF(ISNA(VLOOKUP($B169,'[1]1718  Exp_Rev Access'!$F$7:$GK$318,24,FALSE)),"",VLOOKUP($B169,'[1]1718  Exp_Rev Access'!$F$7:$GK$318,24,FALSE))</f>
        <v>0</v>
      </c>
      <c r="AF169" s="90">
        <f>IF(ISNA(VLOOKUP($B169,'[1]1718  Exp_Rev Access'!$F$7:$GK$318,25,FALSE)),"",VLOOKUP($B169,'[1]1718  Exp_Rev Access'!$F$7:$GK$318,25,FALSE))</f>
        <v>0</v>
      </c>
      <c r="AG169" s="90">
        <f>IF(ISNA(VLOOKUP($B169,'[1]1718  Exp_Rev Access'!$F$7:$GK$318,26,FALSE)),"",VLOOKUP($B169,'[1]1718  Exp_Rev Access'!$F$7:$GK$318,26,FALSE))</f>
        <v>1224382.18</v>
      </c>
      <c r="AH169" s="90">
        <f>IF(ISNA(VLOOKUP($B169,'[1]1718  Exp_Rev Access'!$F$7:$GK$318,27,FALSE)),"",VLOOKUP($B169,'[1]1718  Exp_Rev Access'!$F$7:$GK$318,27,FALSE))</f>
        <v>0</v>
      </c>
      <c r="AI169" s="90">
        <f>IF(ISNA(VLOOKUP($B169,'[1]1718  Exp_Rev Access'!$F$7:$GK$318,28,FALSE)),"",VLOOKUP($B169,'[1]1718  Exp_Rev Access'!$F$7:$GK$318,28,FALSE))</f>
        <v>0</v>
      </c>
      <c r="AJ169" s="90">
        <f>IF(ISNA(VLOOKUP($B169,'[1]1718  Exp_Rev Access'!$F$7:$GK$318,29,FALSE)),"",VLOOKUP($B169,'[1]1718  Exp_Rev Access'!$F$7:$GK$318,29,FALSE))</f>
        <v>0</v>
      </c>
      <c r="AK169" s="90">
        <f>IF(ISNA(VLOOKUP($B169,'[1]1718  Exp_Rev Access'!$F$7:$GK$318,30,FALSE)),"",VLOOKUP($B169,'[1]1718  Exp_Rev Access'!$F$7:$GK$318,30,FALSE))</f>
        <v>2093.96</v>
      </c>
      <c r="AL169" s="90">
        <f>IF(ISNA(VLOOKUP($B169,'[1]1718  Exp_Rev Access'!$F$7:$GK$318,31,FALSE)),"",VLOOKUP($B169,'[1]1718  Exp_Rev Access'!$F$7:$GK$318,31,FALSE))</f>
        <v>0</v>
      </c>
      <c r="AM169" s="56">
        <f t="shared" si="473"/>
        <v>1251019.2699999998</v>
      </c>
      <c r="AN169" s="92">
        <f t="shared" si="474"/>
        <v>0.34227558998052587</v>
      </c>
      <c r="AO169" s="71">
        <f t="shared" si="475"/>
        <v>7628.1662804878033</v>
      </c>
      <c r="AP169" s="90">
        <f>IF(ISNA(VLOOKUP($B169,'[1]1718  Exp_Rev Access'!$F$7:$GK$318,33,FALSE)),"",VLOOKUP($B169,'[1]1718  Exp_Rev Access'!$F$7:$GK$318,33,FALSE))</f>
        <v>1782123.35</v>
      </c>
      <c r="AQ169" s="90">
        <f>IF(ISNA(VLOOKUP($B169,'[1]1718  Exp_Rev Access'!$F$7:$GK$318,34,FALSE)),"",VLOOKUP($B169,'[1]1718  Exp_Rev Access'!$F$7:$GK$318,34,FALSE))</f>
        <v>25303.01</v>
      </c>
      <c r="AR169" s="90">
        <f>IF(ISNA(VLOOKUP($B169,'[1]1718  Exp_Rev Access'!$F$7:$GK$318,35,FALSE)),"",VLOOKUP($B169,'[1]1718  Exp_Rev Access'!$F$7:$GK$318,35,FALSE))</f>
        <v>0</v>
      </c>
      <c r="AS169" s="90">
        <f>IF(ISNA(VLOOKUP($B169,'[1]1718  Exp_Rev Access'!$F$7:$GK$318,36,FALSE)),"",VLOOKUP($B169,'[1]1718  Exp_Rev Access'!$F$7:$GK$318,36,FALSE))</f>
        <v>0</v>
      </c>
      <c r="AT169" s="90">
        <f>IF(ISNA(VLOOKUP($B169,'[1]1718  Exp_Rev Access'!$F$7:$GK$318,37,FALSE)),"",VLOOKUP($B169,'[1]1718  Exp_Rev Access'!$F$7:$GK$318,37,FALSE))</f>
        <v>0</v>
      </c>
      <c r="AU169" s="56">
        <f t="shared" si="476"/>
        <v>1807426.36</v>
      </c>
      <c r="AV169" s="93">
        <f t="shared" si="477"/>
        <v>0.49450710996270619</v>
      </c>
      <c r="AW169" s="56">
        <f t="shared" si="478"/>
        <v>11020.89243902439</v>
      </c>
      <c r="AX169" s="90">
        <f>IF(ISNA(VLOOKUP($B169,'[1]1718  Exp_Rev Access'!$F$7:$GK$318,39,FALSE)),"",VLOOKUP($B169,'[1]1718  Exp_Rev Access'!$F$7:$GK$318,39,FALSE))</f>
        <v>0</v>
      </c>
      <c r="AY169" s="90">
        <f>IF(ISNA(VLOOKUP($B169,'[1]1718  Exp_Rev Access'!$F$7:$GK$318,40,FALSE)),"",VLOOKUP($B169,'[1]1718  Exp_Rev Access'!$F$7:$GK$318,40,FALSE))</f>
        <v>136746.23000000001</v>
      </c>
      <c r="AZ169" s="90">
        <f>IF(ISNA(VLOOKUP($B169,'[1]1718  Exp_Rev Access'!$F$7:$GK$318,41,FALSE)),"",VLOOKUP($B169,'[1]1718  Exp_Rev Access'!$F$7:$GK$318,41,FALSE))</f>
        <v>0</v>
      </c>
      <c r="BA169" s="90">
        <f>IF(ISNA(VLOOKUP($B169,'[1]1718  Exp_Rev Access'!$F$7:$GK$318,42,FALSE)),"",VLOOKUP($B169,'[1]1718  Exp_Rev Access'!$F$7:$GK$318,42,FALSE))</f>
        <v>0</v>
      </c>
      <c r="BB169" s="90">
        <f>IF(ISNA(VLOOKUP($B169,'[1]1718  Exp_Rev Access'!$F$7:$GK$318,43,FALSE)),"",VLOOKUP($B169,'[1]1718  Exp_Rev Access'!$F$7:$GK$318,43,FALSE))</f>
        <v>0</v>
      </c>
      <c r="BC169" s="90">
        <f>IF(ISNA(VLOOKUP($B169,'[1]1718  Exp_Rev Access'!$F$7:$GK$318,44,FALSE)),"",VLOOKUP($B169,'[1]1718  Exp_Rev Access'!$F$7:$GK$318,44,FALSE))</f>
        <v>36019.480000000003</v>
      </c>
      <c r="BD169" s="90">
        <f>IF(ISNA(VLOOKUP($B169,'[1]1718  Exp_Rev Access'!$F$7:$GK$318,45,FALSE)),"",VLOOKUP($B169,'[1]1718  Exp_Rev Access'!$F$7:$GK$318,45,FALSE))</f>
        <v>0</v>
      </c>
      <c r="BE169" s="90">
        <f>IF(ISNA(VLOOKUP($B169,'[1]1718  Exp_Rev Access'!$F$7:$GK$318,46,FALSE)),"",VLOOKUP($B169,'[1]1718  Exp_Rev Access'!$F$7:$GK$318,46,FALSE))</f>
        <v>6506.14</v>
      </c>
      <c r="BF169" s="90">
        <f>IF(ISNA(VLOOKUP($B169,'[1]1718  Exp_Rev Access'!$F$7:$GK$318,47,FALSE)),"",VLOOKUP($B169,'[1]1718  Exp_Rev Access'!$F$7:$GK$318,47,FALSE))</f>
        <v>0</v>
      </c>
      <c r="BG169" s="90">
        <f>IF(ISNA(VLOOKUP($B169,'[1]1718  Exp_Rev Access'!$F$7:$GK$318,48,FALSE)),"",VLOOKUP($B169,'[1]1718  Exp_Rev Access'!$F$7:$GK$318,48,FALSE))</f>
        <v>33801.06</v>
      </c>
      <c r="BH169" s="90">
        <f>IF(ISNA(VLOOKUP($B169,'[1]1718  Exp_Rev Access'!$F$7:$GK$318,49,FALSE)),"",VLOOKUP($B169,'[1]1718  Exp_Rev Access'!$F$7:$GK$318,49,FALSE))</f>
        <v>3737.11</v>
      </c>
      <c r="BI169" s="90">
        <f>IF(ISNA(VLOOKUP($B169,'[1]1718  Exp_Rev Access'!$F$7:$GK$318,50,FALSE)),"",VLOOKUP($B169,'[1]1718  Exp_Rev Access'!$F$7:$GK$318,50,FALSE))</f>
        <v>0</v>
      </c>
      <c r="BJ169" s="90">
        <f>IF(ISNA(VLOOKUP($B169,'[1]1718  Exp_Rev Access'!$F$7:$GK$318,51,FALSE)),"",VLOOKUP($B169,'[1]1718  Exp_Rev Access'!$F$7:$GK$318,51,FALSE))</f>
        <v>732.26</v>
      </c>
      <c r="BK169" s="90">
        <f>IF(ISNA(VLOOKUP($B169,'[1]1718  Exp_Rev Access'!$F$7:$GK$318,52,FALSE)),"",VLOOKUP($B169,'[1]1718  Exp_Rev Access'!$F$7:$GK$318,52,FALSE))</f>
        <v>67785.41</v>
      </c>
      <c r="BL169" s="90">
        <f>IF(ISNA(VLOOKUP($B169,'[1]1718  Exp_Rev Access'!$F$7:$GK$318,53,FALSE)),"",VLOOKUP($B169,'[1]1718  Exp_Rev Access'!$F$7:$GK$318,53,FALSE))</f>
        <v>0</v>
      </c>
      <c r="BM169" s="90">
        <f>IF(ISNA(VLOOKUP($B169,'[1]1718  Exp_Rev Access'!$F$7:$GK$318,54,FALSE)),"",VLOOKUP($B169,'[1]1718  Exp_Rev Access'!$F$7:$GK$318,54,FALSE))</f>
        <v>0</v>
      </c>
      <c r="BN169" s="90">
        <f>IF(ISNA(VLOOKUP($B169,'[1]1718  Exp_Rev Access'!$F$7:$GK$318,55,FALSE)),"",VLOOKUP($B169,'[1]1718  Exp_Rev Access'!$F$7:$GK$318,55,FALSE))</f>
        <v>0</v>
      </c>
      <c r="BO169" s="90">
        <f>IF(ISNA(VLOOKUP($B169,'[1]1718  Exp_Rev Access'!$F$7:$GK$318,56,FALSE)),"",VLOOKUP($B169,'[1]1718  Exp_Rev Access'!$F$7:$GK$318,56,FALSE))</f>
        <v>0</v>
      </c>
      <c r="BP169" s="90">
        <f>IF(ISNA(VLOOKUP($B169,'[1]1718  Exp_Rev Access'!$F$7:$GK$318,57,FALSE)),"",VLOOKUP($B169,'[1]1718  Exp_Rev Access'!$F$7:$GK$318,57,FALSE))</f>
        <v>0</v>
      </c>
      <c r="BQ169" s="90">
        <f>IF(ISNA(VLOOKUP($B169,'[1]1718  Exp_Rev Access'!$F$7:$GK$318,58,FALSE)),"",VLOOKUP($B169,'[1]1718  Exp_Rev Access'!$F$7:$GK$318,58,FALSE))</f>
        <v>0</v>
      </c>
      <c r="BR169" s="90">
        <f>IF(ISNA(VLOOKUP($B169,'[1]1718  Exp_Rev Access'!$F$7:$GK$318,59,FALSE)),"",VLOOKUP($B169,'[1]1718  Exp_Rev Access'!$F$7:$GK$318,59,FALSE))</f>
        <v>0</v>
      </c>
      <c r="BS169" s="90">
        <f>IF(ISNA(VLOOKUP($B169,'[1]1718  Exp_Rev Access'!$F$7:$GK$318,60,FALSE)),"",VLOOKUP($B169,'[1]1718  Exp_Rev Access'!$F$7:$GK$318,60,FALSE))</f>
        <v>0</v>
      </c>
      <c r="BT169" s="90">
        <f>IF(ISNA(VLOOKUP($B169,'[1]1718  Exp_Rev Access'!$F$7:$GK$318,61,FALSE)),"",VLOOKUP($B169,'[1]1718  Exp_Rev Access'!$F$7:$GK$318,61,FALSE))</f>
        <v>0</v>
      </c>
      <c r="BU169" s="90">
        <f>IF(ISNA(VLOOKUP($B169,'[1]1718  Exp_Rev Access'!$F$7:$GK$318,62,FALSE)),"",VLOOKUP($B169,'[1]1718  Exp_Rev Access'!$F$7:$GK$318,62,FALSE))</f>
        <v>0</v>
      </c>
      <c r="BV169" s="56">
        <f t="shared" si="449"/>
        <v>285327.69000000006</v>
      </c>
      <c r="BW169" s="92">
        <f t="shared" si="479"/>
        <v>7.8064907371515252E-2</v>
      </c>
      <c r="BX169" s="71">
        <f t="shared" si="480"/>
        <v>1739.8029878048785</v>
      </c>
      <c r="BY169" s="90">
        <f>IF(ISNA(VLOOKUP($B169,'[1]1718  Exp_Rev Access'!$F$7:$GK$318,64,FALSE)),"",VLOOKUP($B169,'[1]1718  Exp_Rev Access'!$F$7:$GK$318,64,FALSE))</f>
        <v>0</v>
      </c>
      <c r="BZ169" s="90">
        <f>IF(ISNA(VLOOKUP($B169,'[1]1718  Exp_Rev Access'!$F$7:$GK$318,65,FALSE)),"",VLOOKUP($B169,'[1]1718  Exp_Rev Access'!$F$7:$GK$318,65,FALSE))</f>
        <v>0</v>
      </c>
      <c r="CA169" s="90">
        <f>IF(ISNA(VLOOKUP($B169,'[1]1718  Exp_Rev Access'!$F$7:$GK$318,66,FALSE)),"",VLOOKUP($B169,'[1]1718  Exp_Rev Access'!$F$7:$GK$318,66,FALSE))</f>
        <v>0</v>
      </c>
      <c r="CB169" s="90">
        <f>IF(ISNA(VLOOKUP($B169,'[1]1718  Exp_Rev Access'!$F$7:$GK$318,67,FALSE)),"",VLOOKUP($B169,'[1]1718  Exp_Rev Access'!$F$7:$GK$318,67,FALSE))</f>
        <v>0</v>
      </c>
      <c r="CC169" s="90">
        <f>IF(ISNA(VLOOKUP($B169,'[1]1718  Exp_Rev Access'!$F$7:$GK$318,68,FALSE)),"",VLOOKUP($B169,'[1]1718  Exp_Rev Access'!$F$7:$GK$318,68,FALSE))</f>
        <v>0</v>
      </c>
      <c r="CD169" s="90">
        <f>IF(ISNA(VLOOKUP($B169,'[1]1718  Exp_Rev Access'!$F$7:$GK$318,69,FALSE)),"",VLOOKUP($B169,'[1]1718  Exp_Rev Access'!$F$7:$GK$318,69,FALSE))</f>
        <v>0</v>
      </c>
      <c r="CE169" s="56">
        <f t="shared" si="437"/>
        <v>0</v>
      </c>
      <c r="CF169" s="92">
        <f t="shared" si="450"/>
        <v>0</v>
      </c>
      <c r="CG169" s="78">
        <f t="shared" si="451"/>
        <v>0</v>
      </c>
      <c r="CH169" s="90">
        <f>IF(ISNA(VLOOKUP($B169,'[1]1718  Exp_Rev Access'!$F$7:$GK$318,$CH$2,FALSE)),"",VLOOKUP($B169,'[1]1718  Exp_Rev Access'!$F$7:$GK$318,$CH$2,FALSE))</f>
        <v>0</v>
      </c>
      <c r="CI169" s="90">
        <f>IF(ISNA(VLOOKUP($B169,'[1]1718  Exp_Rev Access'!$F$7:$GK$318,$CI$2,FALSE)),"",VLOOKUP($B169,'[1]1718  Exp_Rev Access'!$F$7:$GK$318,$CI$2,FALSE))</f>
        <v>0</v>
      </c>
      <c r="CJ169" s="90">
        <f>IF(ISNA(VLOOKUP($B169,'[1]1718  Exp_Rev Access'!$F$7:$GK$318,$CJ$2,FALSE)),"",VLOOKUP($B169,'[1]1718  Exp_Rev Access'!$F$7:$GK$318,$CJ$2,FALSE))</f>
        <v>0</v>
      </c>
      <c r="CK169" s="90">
        <f>IF(ISNA(VLOOKUP($B169,'[1]1718  Exp_Rev Access'!$F$7:$GK$318,$CK$2,FALSE)),"",VLOOKUP($B169,'[1]1718  Exp_Rev Access'!$F$7:$GK$318,$CK$2,FALSE))</f>
        <v>0</v>
      </c>
      <c r="CL169" s="90">
        <f>IF(ISNA(VLOOKUP($B169,'[1]1718  Exp_Rev Access'!$F$7:$GK$318,$CL$2,FALSE)),"",VLOOKUP($B169,'[1]1718  Exp_Rev Access'!$F$7:$GK$318,$CL$2,FALSE))</f>
        <v>0</v>
      </c>
      <c r="CM169" s="90">
        <f>IF(ISNA(VLOOKUP($B169,'[1]1718  Exp_Rev Access'!$F$7:$GK$318,$CM$2,FALSE)),"",VLOOKUP($B169,'[1]1718  Exp_Rev Access'!$F$7:$GK$318,$CM$2,FALSE))</f>
        <v>0</v>
      </c>
      <c r="CN169" s="90">
        <f>IF(ISNA(VLOOKUP($B169,'[1]1718  Exp_Rev Access'!$F$7:$GK$318,$CN$2,FALSE)),"",VLOOKUP($B169,'[1]1718  Exp_Rev Access'!$F$7:$GK$318,$CN$2,FALSE))</f>
        <v>0</v>
      </c>
      <c r="CO169" s="90">
        <f>IF(ISNA(VLOOKUP($B169,'[1]1718  Exp_Rev Access'!$F$7:$GK$318,$CO$2,FALSE)),"",VLOOKUP($B169,'[1]1718  Exp_Rev Access'!$F$7:$GK$318,$CO$2,FALSE))</f>
        <v>0</v>
      </c>
      <c r="CP169" s="90">
        <f>IF(ISNA(VLOOKUP($B169,'[1]1718  Exp_Rev Access'!$F$7:$GK$318,$CP$2,FALSE)),"",VLOOKUP($B169,'[1]1718  Exp_Rev Access'!$F$7:$GK$318,$CP$2,FALSE))</f>
        <v>0</v>
      </c>
      <c r="CQ169" s="90">
        <f>IF(ISNA(VLOOKUP($B169,'[1]1718  Exp_Rev Access'!$F$7:$GK$318,$CQ$2,FALSE)),"",VLOOKUP($B169,'[1]1718  Exp_Rev Access'!$F$7:$GK$318,$CQ$2,FALSE))</f>
        <v>35391</v>
      </c>
      <c r="CR169" s="90">
        <f>IF(ISNA(VLOOKUP($B169,'[1]1718  Exp_Rev Access'!$F$7:$GK$318,$CR$2,FALSE)),"",VLOOKUP($B169,'[1]1718  Exp_Rev Access'!$F$7:$GK$318,$CR$2,FALSE))</f>
        <v>0</v>
      </c>
      <c r="CS169" s="90">
        <f>IF(ISNA(VLOOKUP($B169,'[1]1718  Exp_Rev Access'!$F$7:$GK$318,$CS$2,FALSE)),"",VLOOKUP($B169,'[1]1718  Exp_Rev Access'!$F$7:$GK$318,$CS$2,FALSE))</f>
        <v>0</v>
      </c>
      <c r="CT169" s="90">
        <f>IF(ISNA(VLOOKUP($B169,'[1]1718  Exp_Rev Access'!$F$7:$GK$318,$CT$2,FALSE)),"",VLOOKUP($B169,'[1]1718  Exp_Rev Access'!$F$7:$GK$318,$CT$2,FALSE))</f>
        <v>0</v>
      </c>
      <c r="CU169" s="90">
        <f>IF(ISNA(VLOOKUP($B169,'[1]1718  Exp_Rev Access'!$F$7:$GK$318,$CU$2,FALSE)),"",VLOOKUP($B169,'[1]1718  Exp_Rev Access'!$F$7:$GK$318,$CU$2,FALSE))</f>
        <v>52387</v>
      </c>
      <c r="CV169" s="90">
        <f>IF(ISNA(VLOOKUP($B169,'[1]1718  Exp_Rev Access'!$F$7:$GK$318,$CV$2,FALSE)),"",VLOOKUP($B169,'[1]1718  Exp_Rev Access'!$F$7:$GK$318,$CV$2,FALSE))</f>
        <v>15424</v>
      </c>
      <c r="CW169" s="90">
        <f>IF(ISNA(VLOOKUP($B169,'[1]1718  Exp_Rev Access'!$F$7:$GK$318,$CW$2,FALSE)),"",VLOOKUP($B169,'[1]1718  Exp_Rev Access'!$F$7:$GK$318,$CW$2,FALSE))</f>
        <v>0</v>
      </c>
      <c r="CX169" s="90">
        <f>IF(ISNA(VLOOKUP($B169,'[1]1718  Exp_Rev Access'!$F$7:$GK$318,$CX$2,FALSE)),"",VLOOKUP($B169,'[1]1718  Exp_Rev Access'!$F$7:$GK$318,$CX$2,FALSE))</f>
        <v>0</v>
      </c>
      <c r="CY169" s="90">
        <f>IF(ISNA(VLOOKUP($B169,'[1]1718  Exp_Rev Access'!$F$7:$GK$318,$CY$2,FALSE)),"",VLOOKUP($B169,'[1]1718  Exp_Rev Access'!$F$7:$GK$318,$CY$2,FALSE))</f>
        <v>0</v>
      </c>
      <c r="CZ169" s="90">
        <f>IF(ISNA(VLOOKUP($B169,'[1]1718  Exp_Rev Access'!$F$7:$GK$318,$CZ$2,FALSE)),"",VLOOKUP($B169,'[1]1718  Exp_Rev Access'!$F$7:$GK$318,$CZ$2,FALSE))</f>
        <v>0</v>
      </c>
      <c r="DA169" s="90">
        <f>IF(ISNA(VLOOKUP($B169,'[1]1718  Exp_Rev Access'!$F$7:$GK$318,$DA$2,FALSE)),"",VLOOKUP($B169,'[1]1718  Exp_Rev Access'!$F$7:$GK$318,$DA$2,FALSE))</f>
        <v>0</v>
      </c>
      <c r="DB169" s="90">
        <f>IF(ISNA(VLOOKUP($B169,'[1]1718  Exp_Rev Access'!$F$7:$GK$318,$DB$2,FALSE)),"",VLOOKUP($B169,'[1]1718  Exp_Rev Access'!$F$7:$GK$318,$DB$2,FALSE))</f>
        <v>0</v>
      </c>
      <c r="DC169" s="90">
        <f>IF(ISNA(VLOOKUP($B169,'[1]1718  Exp_Rev Access'!$F$7:$GK$318,$DC$2,FALSE)),"",VLOOKUP($B169,'[1]1718  Exp_Rev Access'!$F$7:$GK$318,$DC$2,FALSE))</f>
        <v>0</v>
      </c>
      <c r="DD169" s="90">
        <f>IF(ISNA(VLOOKUP($B169,'[1]1718  Exp_Rev Access'!$F$7:$GK$318,$DD$2,FALSE)),"",VLOOKUP($B169,'[1]1718  Exp_Rev Access'!$F$7:$GK$318,$DD$2,FALSE))</f>
        <v>0</v>
      </c>
      <c r="DE169" s="90">
        <f>IF(ISNA(VLOOKUP($B169,'[1]1718  Exp_Rev Access'!$F$7:$GK$318,$DE$2,FALSE)),"",VLOOKUP($B169,'[1]1718  Exp_Rev Access'!$F$7:$GK$318,$DE$2,FALSE))</f>
        <v>0</v>
      </c>
      <c r="DF169" s="90">
        <f>IF(ISNA(VLOOKUP($B169,'[1]1718  Exp_Rev Access'!$F$7:$GK$318,$DF$2,FALSE)),"",VLOOKUP($B169,'[1]1718  Exp_Rev Access'!$F$7:$GK$318,$DF$2,FALSE))</f>
        <v>0</v>
      </c>
      <c r="DG169" s="90">
        <f>IF(ISNA(VLOOKUP($B169,'[1]1718  Exp_Rev Access'!$F$7:$GK$318,$DG$2,FALSE)),"",VLOOKUP($B169,'[1]1718  Exp_Rev Access'!$F$7:$GK$318,$DG$2,FALSE))</f>
        <v>15584.7</v>
      </c>
      <c r="DH169" s="90">
        <f>IF(ISNA(VLOOKUP($B169,'[1]1718  Exp_Rev Access'!$F$7:$GK$318,$DH$2,FALSE)),"",VLOOKUP($B169,'[1]1718  Exp_Rev Access'!$F$7:$GK$318,$DH$2,FALSE))</f>
        <v>0</v>
      </c>
      <c r="DI169" s="90">
        <f>IF(ISNA(VLOOKUP($B169,'[1]1718  Exp_Rev Access'!$F$7:$GK$318,$DI$2,FALSE)),"",VLOOKUP($B169,'[1]1718  Exp_Rev Access'!$F$7:$GK$318,$DI$2,FALSE))</f>
        <v>31698.11</v>
      </c>
      <c r="DJ169" s="90">
        <f>IF(ISNA(VLOOKUP($B169,'[1]1718  Exp_Rev Access'!$F$7:$GK$318,$DJ$2,FALSE)),"",VLOOKUP($B169,'[1]1718  Exp_Rev Access'!$F$7:$GK$318,$DJ$2,FALSE))</f>
        <v>0</v>
      </c>
      <c r="DK169" s="90">
        <f>IF(ISNA(VLOOKUP($B169,'[1]1718  Exp_Rev Access'!$F$7:$GK$318,$DK$2,FALSE)),"",VLOOKUP($B169,'[1]1718  Exp_Rev Access'!$F$7:$GK$318,$DK$2,FALSE))</f>
        <v>160747.68</v>
      </c>
      <c r="DL169" s="90">
        <f>IF(ISNA(VLOOKUP($B169,'[1]1718  Exp_Rev Access'!$F$7:$GK$318,$DL$2,FALSE)),"",VLOOKUP($B169,'[1]1718  Exp_Rev Access'!$F$7:$GK$318,$DL$2,FALSE))</f>
        <v>0</v>
      </c>
      <c r="DM169" s="90">
        <f>IF(ISNA(VLOOKUP($B169,'[1]1718  Exp_Rev Access'!$F$7:$GK$318,$DM$2,FALSE)),"",VLOOKUP($B169,'[1]1718  Exp_Rev Access'!$F$7:$GK$318,$DM$2,FALSE))</f>
        <v>0</v>
      </c>
      <c r="DN169" s="90">
        <f>IF(ISNA(VLOOKUP($B169,'[1]1718  Exp_Rev Access'!$F$7:$GK$318,$DN$2,FALSE)),"",VLOOKUP($B169,'[1]1718  Exp_Rev Access'!$F$7:$GK$318,$DN$2,FALSE))</f>
        <v>0</v>
      </c>
      <c r="DO169" s="90">
        <f>IF(ISNA(VLOOKUP($B169,'[1]1718  Exp_Rev Access'!$F$7:$GK$318,$DO$2,FALSE)),"",VLOOKUP($B169,'[1]1718  Exp_Rev Access'!$F$7:$GK$318,$DO$2,FALSE))</f>
        <v>0</v>
      </c>
      <c r="DP169" s="90">
        <f>IF(ISNA(VLOOKUP($B169,'[1]1718  Exp_Rev Access'!$F$7:$GK$318,$DP$2,FALSE)),"",VLOOKUP($B169,'[1]1718  Exp_Rev Access'!$F$7:$GK$318,$DP$2,FALSE))</f>
        <v>0</v>
      </c>
      <c r="DQ169" s="90">
        <f>IF(ISNA(VLOOKUP($B169,'[1]1718  Exp_Rev Access'!$F$7:$GK$318,$DQ$2,FALSE)),"",VLOOKUP($B169,'[1]1718  Exp_Rev Access'!$F$7:$GK$318,$DQ$2,FALSE))</f>
        <v>0</v>
      </c>
      <c r="DR169" s="90">
        <f>IF(ISNA(VLOOKUP($B169,'[1]1718  Exp_Rev Access'!$F$7:$GK$318,$DR$2,FALSE)),"",VLOOKUP($B169,'[1]1718  Exp_Rev Access'!$F$7:$GK$318,$DR$2,FALSE))</f>
        <v>0</v>
      </c>
      <c r="DS169" s="90">
        <f>IF(ISNA(VLOOKUP($B169,'[1]1718  Exp_Rev Access'!$F$7:$GK$318,$DS$2,FALSE)),"",VLOOKUP($B169,'[1]1718  Exp_Rev Access'!$F$7:$GK$318,$DS$2,FALSE))</f>
        <v>0</v>
      </c>
      <c r="DT169" s="90">
        <f>IF(ISNA(VLOOKUP($B169,'[1]1718  Exp_Rev Access'!$F$7:$GK$318,$DT$2,FALSE)),"",VLOOKUP($B169,'[1]1718  Exp_Rev Access'!$F$7:$GK$318,$DT$2,FALSE))</f>
        <v>0</v>
      </c>
      <c r="DU169" s="90">
        <f>IF(ISNA(VLOOKUP($B169,'[1]1718  Exp_Rev Access'!$F$7:$GK$318,$DU$2,FALSE)),"",VLOOKUP($B169,'[1]1718  Exp_Rev Access'!$F$7:$GK$318,$DU$2,FALSE))</f>
        <v>0</v>
      </c>
      <c r="DV169" s="90">
        <f>IF(ISNA(VLOOKUP($B169,'[1]1718  Exp_Rev Access'!$F$7:$GK$318,$DV$2,FALSE)),"",VLOOKUP($B169,'[1]1718  Exp_Rev Access'!$F$7:$GK$318,$DV$2,FALSE))</f>
        <v>0</v>
      </c>
      <c r="DW169" s="90">
        <f>IF(ISNA(VLOOKUP($B169,'[1]1718  Exp_Rev Access'!$F$7:$GK$318,$DW$2,FALSE)),"",VLOOKUP($B169,'[1]1718  Exp_Rev Access'!$F$7:$GK$318,$DW$2,FALSE))</f>
        <v>0</v>
      </c>
      <c r="DX169" s="90">
        <f>IF(ISNA(VLOOKUP($B169,'[1]1718  Exp_Rev Access'!$F$7:$GK$318,$DX$2,FALSE)),"",VLOOKUP($B169,'[1]1718  Exp_Rev Access'!$F$7:$GK$318,$DX$2,FALSE))</f>
        <v>0</v>
      </c>
      <c r="DY169" s="90">
        <f>IF(ISNA(VLOOKUP($B169,'[1]1718  Exp_Rev Access'!$F$7:$GK$318,$DY$2,FALSE)),"",VLOOKUP($B169,'[1]1718  Exp_Rev Access'!$F$7:$GK$318,$DY$2,FALSE))</f>
        <v>0</v>
      </c>
      <c r="DZ169" s="90">
        <f>IF(ISNA(VLOOKUP($B169,'[1]1718  Exp_Rev Access'!$F$7:$GK$318,$DZ$2,FALSE)),"",VLOOKUP($B169,'[1]1718  Exp_Rev Access'!$F$7:$GK$318,$DZ$2,FALSE))</f>
        <v>0</v>
      </c>
      <c r="EA169" s="90">
        <f>IF(ISNA(VLOOKUP($B169,'[1]1718  Exp_Rev Access'!$F$7:$GK$318,$EA$2,FALSE)),"",VLOOKUP($B169,'[1]1718  Exp_Rev Access'!$F$7:$GK$318,$EA$2,FALSE))</f>
        <v>0</v>
      </c>
      <c r="EB169" s="90">
        <f>IF(ISNA(VLOOKUP($B169,'[1]1718  Exp_Rev Access'!$F$7:$GK$318,$EB$2,FALSE)),"",VLOOKUP($B169,'[1]1718  Exp_Rev Access'!$F$7:$GK$318,$EB$2,FALSE))</f>
        <v>0</v>
      </c>
      <c r="EC169" s="90">
        <f>IF(ISNA(VLOOKUP($B169,'[1]1718  Exp_Rev Access'!$F$7:$GK$318,$EC$2,FALSE)),"",VLOOKUP($B169,'[1]1718  Exp_Rev Access'!$F$7:$GK$318,$EC$2,FALSE))</f>
        <v>0</v>
      </c>
      <c r="ED169" s="90">
        <f>IF(ISNA(VLOOKUP($B169,'[1]1718  Exp_Rev Access'!$F$7:$GK$318,$ED$2,FALSE)),"",VLOOKUP($B169,'[1]1718  Exp_Rev Access'!$F$7:$GK$318,$ED$2,FALSE))</f>
        <v>0</v>
      </c>
      <c r="EE169" s="90">
        <f>IF(ISNA(VLOOKUP($B169,'[1]1718  Exp_Rev Access'!$F$7:$GK$318,$EE$2,FALSE)),"",VLOOKUP($B169,'[1]1718  Exp_Rev Access'!$F$7:$GK$318,$EE$2,FALSE))</f>
        <v>0</v>
      </c>
      <c r="EF169" s="90">
        <f>IF(ISNA(VLOOKUP($B169,'[1]1718  Exp_Rev Access'!$F$7:$GK$318,$EF$2,FALSE)),"",VLOOKUP($B169,'[1]1718  Exp_Rev Access'!$F$7:$GK$318,$EF$2,FALSE))</f>
        <v>0</v>
      </c>
      <c r="EG169" s="90">
        <f>IF(ISNA(VLOOKUP($B169,'[1]1718  Exp_Rev Access'!$F$7:$GK$318,$EG$2,FALSE)),"",VLOOKUP($B169,'[1]1718  Exp_Rev Access'!$F$7:$GK$318,$EG$2,FALSE))</f>
        <v>0</v>
      </c>
      <c r="EH169" s="90">
        <f>IF(ISNA(VLOOKUP($B169,'[1]1718  Exp_Rev Access'!$F$7:$GK$318,$EH$2,FALSE)),"",VLOOKUP($B169,'[1]1718  Exp_Rev Access'!$F$7:$GK$318,$EH$2,FALSE))</f>
        <v>0</v>
      </c>
      <c r="EI169" s="90">
        <f>IF(ISNA(VLOOKUP($B169,'[1]1718  Exp_Rev Access'!$F$7:$GK$318,$EI$2,FALSE)),"",VLOOKUP($B169,'[1]1718  Exp_Rev Access'!$F$7:$GK$318,$EI$2,FALSE))</f>
        <v>0</v>
      </c>
      <c r="EJ169" s="90">
        <f>IF(ISNA(VLOOKUP($B169,'[1]1718  Exp_Rev Access'!$F$7:$GK$318,$EJ$2,FALSE)),"",VLOOKUP($B169,'[1]1718  Exp_Rev Access'!$F$7:$GK$318,$EJ$2,FALSE))</f>
        <v>0</v>
      </c>
      <c r="EK169" s="90">
        <f>IF(ISNA(VLOOKUP($B169,'[1]1718  Exp_Rev Access'!$F$7:$GK$318,$EK$2,FALSE)),"",VLOOKUP($B169,'[1]1718  Exp_Rev Access'!$F$7:$GK$318,$EK$2,FALSE))</f>
        <v>0</v>
      </c>
      <c r="EL169" s="90">
        <f>IF(ISNA(VLOOKUP($B169,'[1]1718  Exp_Rev Access'!$F$7:$GK$318,$EL$2,FALSE)),"",VLOOKUP($B169,'[1]1718  Exp_Rev Access'!$F$7:$GK$318,$EL$2,FALSE))</f>
        <v>0</v>
      </c>
      <c r="EM169" s="90">
        <f>IF(ISNA(VLOOKUP($B169,'[1]1718  Exp_Rev Access'!$F$7:$GK$318,$EM$2,FALSE)),"",VLOOKUP($B169,'[1]1718  Exp_Rev Access'!$F$7:$GK$318,$EM$2,FALSE))</f>
        <v>0</v>
      </c>
      <c r="EN169" s="90">
        <f>IF(ISNA(VLOOKUP($B169,'[1]1718  Exp_Rev Access'!$F$7:$GK$318,$EN$2,FALSE)),"",VLOOKUP($B169,'[1]1718  Exp_Rev Access'!$F$7:$GK$318,$EN$2,FALSE))</f>
        <v>0</v>
      </c>
      <c r="EO169" s="90">
        <f>IF(ISNA(VLOOKUP($B169,'[1]1718  Exp_Rev Access'!$F$7:$GK$318,$EO$2,FALSE)),"",VLOOKUP($B169,'[1]1718  Exp_Rev Access'!$F$7:$GK$318,$EO$2,FALSE))</f>
        <v>0</v>
      </c>
      <c r="EP169" s="90">
        <f>IF(ISNA(VLOOKUP($B169,'[1]1718  Exp_Rev Access'!$F$7:$GK$318,$EP$2,FALSE)),"",VLOOKUP($B169,'[1]1718  Exp_Rev Access'!$F$7:$GK$318,$EP$2,FALSE))</f>
        <v>0</v>
      </c>
      <c r="EQ169" s="90">
        <f>IF(ISNA(VLOOKUP($B169,'[1]1718  Exp_Rev Access'!$F$7:$GK$318,$EQ$2,FALSE)),"",VLOOKUP($B169,'[1]1718  Exp_Rev Access'!$F$7:$GK$318,$EQ$2,FALSE))</f>
        <v>0</v>
      </c>
      <c r="ER169" s="90">
        <f>IF(ISNA(VLOOKUP($B169,'[1]1718  Exp_Rev Access'!$F$7:$GK$318,$ER$2,FALSE)),"",VLOOKUP($B169,'[1]1718  Exp_Rev Access'!$F$7:$GK$318,$ER$2,FALSE))</f>
        <v>0</v>
      </c>
      <c r="ES169" s="90">
        <f>IF(ISNA(VLOOKUP($B169,'[1]1718  Exp_Rev Access'!$F$7:$GK$318,$ES$2,FALSE)),"",VLOOKUP($B169,'[1]1718  Exp_Rev Access'!$F$7:$GK$318,$ES$2,FALSE))</f>
        <v>0</v>
      </c>
      <c r="ET169" s="90">
        <f>IF(ISNA(VLOOKUP($B169,'[1]1718  Exp_Rev Access'!$F$7:$GK$318,$ET$2,FALSE)),"",VLOOKUP($B169,'[1]1718  Exp_Rev Access'!$F$7:$GK$318,$ET$2,FALSE))</f>
        <v>0</v>
      </c>
      <c r="EU169" s="90">
        <f>IF(ISNA(VLOOKUP($B169,'[1]1718  Exp_Rev Access'!$F$7:$GK$318,$EU$2,FALSE)),"",VLOOKUP($B169,'[1]1718  Exp_Rev Access'!$F$7:$GK$318,$EU$2,FALSE))</f>
        <v>0</v>
      </c>
      <c r="EV169" s="90">
        <f>IF(ISNA(VLOOKUP($B169,'[1]1718  Exp_Rev Access'!$F$7:$GK$318,$EV$2,FALSE)),"",VLOOKUP($B169,'[1]1718  Exp_Rev Access'!$F$7:$GK$318,$EV$2,FALSE))</f>
        <v>0</v>
      </c>
      <c r="EW169" s="90">
        <f>IF(ISNA(VLOOKUP($B169,'[1]1718  Exp_Rev Access'!$F$7:$GK$318,$EW$2,FALSE)),"",VLOOKUP($B169,'[1]1718  Exp_Rev Access'!$F$7:$GK$318,$EW$2,FALSE))</f>
        <v>0</v>
      </c>
      <c r="EX169" s="90">
        <f>IF(ISNA(VLOOKUP($B169,'[1]1718  Exp_Rev Access'!$F$7:$GK$318,$EX$2,FALSE)),"",VLOOKUP($B169,'[1]1718  Exp_Rev Access'!$F$7:$GK$318,$EX$2,FALSE))</f>
        <v>0</v>
      </c>
      <c r="EY169" s="90">
        <f>IF(ISNA(VLOOKUP($B169,'[1]1718  Exp_Rev Access'!$F$7:$GK$318,$EY$2,FALSE)),"",VLOOKUP($B169,'[1]1718  Exp_Rev Access'!$F$7:$GK$318,$EY$2,FALSE))</f>
        <v>0</v>
      </c>
      <c r="EZ169" s="90">
        <f>IF(ISNA(VLOOKUP($B169,'[1]1718  Exp_Rev Access'!$F$7:$GK$318,$EZ$2,FALSE)),"",VLOOKUP($B169,'[1]1718  Exp_Rev Access'!$F$7:$GK$318,$EZ$2,FALSE))</f>
        <v>0</v>
      </c>
      <c r="FA169" s="90">
        <f>IF(ISNA(VLOOKUP($B169,'[1]1718  Exp_Rev Access'!$F$7:$GK$318,$FA$2,FALSE)),"",VLOOKUP($B169,'[1]1718  Exp_Rev Access'!$F$7:$GK$318,$FA$2,FALSE))</f>
        <v>0</v>
      </c>
      <c r="FB169" s="90">
        <f>IF(ISNA(VLOOKUP($B169,'[1]1718  Exp_Rev Access'!$F$7:$GK$318,$FB$2,FALSE)),"",VLOOKUP($B169,'[1]1718  Exp_Rev Access'!$F$7:$GK$318,$FB$2,FALSE))</f>
        <v>0</v>
      </c>
      <c r="FC169" s="90">
        <f>IF(ISNA(VLOOKUP($B169,'[1]1718  Exp_Rev Access'!$F$7:$GK$318,$FC$2,FALSE)),"",VLOOKUP($B169,'[1]1718  Exp_Rev Access'!$F$7:$GK$318,$FC$2,FALSE))</f>
        <v>0</v>
      </c>
      <c r="FD169" s="90">
        <f>IF(ISNA(VLOOKUP($B169,'[1]1718  Exp_Rev Access'!$F$7:$GK$318,$FD$2,FALSE)),"",VLOOKUP($B169,'[1]1718  Exp_Rev Access'!$F$7:$GK$318,$FD$2,FALSE))</f>
        <v>0</v>
      </c>
      <c r="FE169" s="90">
        <f>IF(ISNA(VLOOKUP($B169,'[1]1718  Exp_Rev Access'!$F$7:$GK$318,$FE$2,FALSE)),"",VLOOKUP($B169,'[1]1718  Exp_Rev Access'!$F$7:$GK$318,$FE$2,FALSE))</f>
        <v>0</v>
      </c>
      <c r="FF169" s="90">
        <f>IF(ISNA(VLOOKUP($B169,'[1]1718  Exp_Rev Access'!$F$7:$GK$318,$FF$2,FALSE)),"",VLOOKUP($B169,'[1]1718  Exp_Rev Access'!$F$7:$GK$318,$FF$2,FALSE))</f>
        <v>0</v>
      </c>
      <c r="FG169" s="90">
        <f>IF(ISNA(VLOOKUP($B169,'[1]1718  Exp_Rev Access'!$F$7:$GK$318,$FG$2,FALSE)),"",VLOOKUP($B169,'[1]1718  Exp_Rev Access'!$F$7:$GK$318,$FG$2,FALSE))</f>
        <v>0</v>
      </c>
      <c r="FH169" s="90">
        <f>IF(ISNA(VLOOKUP($B169,'[1]1718  Exp_Rev Access'!$F$7:$GK$318,$FH$2,FALSE)),"",VLOOKUP($B169,'[1]1718  Exp_Rev Access'!$F$7:$GK$318,$FH$2,FALSE))</f>
        <v>0</v>
      </c>
      <c r="FI169" s="90">
        <f>IF(ISNA(VLOOKUP($B169,'[1]1718  Exp_Rev Access'!$F$7:$GK$318,$FI$2,FALSE)),"",VLOOKUP($B169,'[1]1718  Exp_Rev Access'!$F$7:$GK$318,$FI$2,FALSE))</f>
        <v>0</v>
      </c>
      <c r="FJ169" s="90">
        <f>IF(ISNA(VLOOKUP($B169,'[1]1718  Exp_Rev Access'!$F$7:$GK$318,$FJ$2,FALSE)),"",VLOOKUP($B169,'[1]1718  Exp_Rev Access'!$F$7:$GK$318,$FJ$2,FALSE))</f>
        <v>0</v>
      </c>
      <c r="FK169" s="90">
        <f>IF(ISNA(VLOOKUP($B169,'[1]1718  Exp_Rev Access'!$F$7:$GK$318,$FK$2,FALSE)),"",VLOOKUP($B169,'[1]1718  Exp_Rev Access'!$F$7:$GK$318,$FK$2,FALSE))</f>
        <v>0</v>
      </c>
      <c r="FL169" s="90">
        <f>IF(ISNA(VLOOKUP($B169,'[1]1718  Exp_Rev Access'!$F$7:$GK$318,$FL$2,FALSE)),"",VLOOKUP($B169,'[1]1718  Exp_Rev Access'!$F$7:$GK$318,$FL$2,FALSE))</f>
        <v>0</v>
      </c>
      <c r="FM169" s="90">
        <f>IF(ISNA(VLOOKUP($B169,'[1]1718  Exp_Rev Access'!$F$7:$GK$318,$FM$2,FALSE)),"",VLOOKUP($B169,'[1]1718  Exp_Rev Access'!$F$7:$GK$318,$FM$2,FALSE))</f>
        <v>0</v>
      </c>
      <c r="FN169" s="90">
        <f>IF(ISNA(VLOOKUP($B169,'[1]1718  Exp_Rev Access'!$F$7:$GK$318,$FN$2,FALSE)),"",VLOOKUP($B169,'[1]1718  Exp_Rev Access'!$F$7:$GK$318,$FN$2,FALSE))</f>
        <v>0</v>
      </c>
      <c r="FO169" s="90">
        <f>IF(ISNA(VLOOKUP($B169,'[1]1718  Exp_Rev Access'!$F$7:$GK$318,$FO$2,FALSE)),"",VLOOKUP($B169,'[1]1718  Exp_Rev Access'!$F$7:$GK$318,$FO$2,FALSE))</f>
        <v>0</v>
      </c>
      <c r="FP169" s="90">
        <f>IF(ISNA(VLOOKUP($B169,'[1]1718  Exp_Rev Access'!$F$7:$GK$318,$FP$2,FALSE)),"",VLOOKUP($B169,'[1]1718  Exp_Rev Access'!$F$7:$GK$318,$FP$2,FALSE))</f>
        <v>0</v>
      </c>
      <c r="FQ169" s="90">
        <f>IF(ISNA(VLOOKUP($B169,'[1]1718  Exp_Rev Access'!$F$7:$GK$318,$FQ$2,FALSE)),"",VLOOKUP($B169,'[1]1718  Exp_Rev Access'!$F$7:$GK$318,$FQ$2,FALSE))</f>
        <v>0</v>
      </c>
      <c r="FR169" s="90">
        <f>IF(ISNA(VLOOKUP($B169,'[1]1718  Exp_Rev Access'!$F$7:$GK$318,$FR$2,FALSE)),"",VLOOKUP($B169,'[1]1718  Exp_Rev Access'!$F$7:$GK$318,$FR$2,FALSE))</f>
        <v>0</v>
      </c>
      <c r="FS169" s="56">
        <f t="shared" si="481"/>
        <v>311232.49</v>
      </c>
      <c r="FT169" s="92">
        <f t="shared" si="482"/>
        <v>8.5152392685252667E-2</v>
      </c>
      <c r="FU169" s="94">
        <f t="shared" si="483"/>
        <v>1897.7590853658537</v>
      </c>
      <c r="FV169" s="95">
        <f>IF(ISNA(VLOOKUP($B169,'[1]1718  Exp_Rev Access'!$F$7:$GK$318,$FV$2,FALSE)),"",VLOOKUP($B169,'[1]1718  Exp_Rev Access'!$F$7:$GK$318,$FV$2,FALSE))</f>
        <v>0</v>
      </c>
      <c r="FW169" s="95">
        <f>IF(ISNA(VLOOKUP($B169,'[1]1718  Exp_Rev Access'!$F$7:$GK$318,$FW$2,FALSE)),"",VLOOKUP($B169,'[1]1718  Exp_Rev Access'!$F$7:$GK$318,$FW$2,FALSE))</f>
        <v>0</v>
      </c>
      <c r="FX169" s="95">
        <f>IF(ISNA(VLOOKUP($B169,'[1]1718  Exp_Rev Access'!$F$7:$GK$318,$FX$2,FALSE)),"",VLOOKUP($B169,'[1]1718  Exp_Rev Access'!$F$7:$GK$318,$FX$2,FALSE))</f>
        <v>0</v>
      </c>
      <c r="FY169" s="95">
        <f>IF(ISNA(VLOOKUP($B169,'[1]1718  Exp_Rev Access'!$F$7:$GK$318,$FY$2,FALSE)),"",VLOOKUP($B169,'[1]1718  Exp_Rev Access'!$F$7:$GK$318,$FY$2,FALSE))</f>
        <v>0</v>
      </c>
      <c r="FZ169" s="95">
        <f>IF(ISNA(VLOOKUP($B169,'[1]1718  Exp_Rev Access'!$F$7:$GK$318,$FZ$2,FALSE)),"",VLOOKUP($B169,'[1]1718  Exp_Rev Access'!$F$7:$GK$318,$FZ$2,FALSE))</f>
        <v>0</v>
      </c>
      <c r="GA169" s="95">
        <f>IF(ISNA(VLOOKUP($B169,'[1]1718  Exp_Rev Access'!$F$7:$GK$318,$GA$2,FALSE)),"",VLOOKUP($B169,'[1]1718  Exp_Rev Access'!$F$7:$GK$318,$GA$2,FALSE))</f>
        <v>0</v>
      </c>
      <c r="GB169" s="95">
        <f>IF(ISNA(VLOOKUP($B169,'[1]1718  Exp_Rev Access'!$F$7:$GK$318,$GB$2,FALSE)),"",VLOOKUP($B169,'[1]1718  Exp_Rev Access'!$F$7:$GK$318,$GB$2,FALSE))</f>
        <v>0</v>
      </c>
      <c r="GC169" s="95">
        <f>IF(ISNA(VLOOKUP($B169,'[1]1718  Exp_Rev Access'!$F$7:$GK$318,$GC$2,FALSE)),"",VLOOKUP($B169,'[1]1718  Exp_Rev Access'!$F$7:$GK$318,$GC$2,FALSE))</f>
        <v>0</v>
      </c>
      <c r="GD169" s="95">
        <f>IF(ISNA(VLOOKUP($B169,'[1]1718  Exp_Rev Access'!$F$7:$GK$318,$GD$2,FALSE)),"",VLOOKUP($B169,'[1]1718  Exp_Rev Access'!$F$7:$GK$318,$GD$2,FALSE))</f>
        <v>0</v>
      </c>
      <c r="GE169" s="95">
        <f>IF(ISNA(VLOOKUP($B169,'[1]1718  Exp_Rev Access'!$F$7:$GK$318,$GE$2,FALSE)),"",VLOOKUP($B169,'[1]1718  Exp_Rev Access'!$F$7:$GK$318,$GE$2,FALSE))</f>
        <v>0</v>
      </c>
      <c r="GF169" s="95">
        <f>IF(ISNA(VLOOKUP($B169,'[1]1718  Exp_Rev Access'!$F$7:$GK$318,$GF$2,FALSE)),"",VLOOKUP($B169,'[1]1718  Exp_Rev Access'!$F$7:$GK$318,$GF$2,FALSE))</f>
        <v>0</v>
      </c>
      <c r="GG169" s="95">
        <f>IF(ISNA(VLOOKUP($B169,'[1]1718  Exp_Rev Access'!$F$7:$GK$318,$GG$2,FALSE)),"",VLOOKUP($B169,'[1]1718  Exp_Rev Access'!$F$7:$GK$318,$GG$2,FALSE))</f>
        <v>0</v>
      </c>
      <c r="GH169" s="95">
        <f>IF(ISNA(VLOOKUP($B169,'[1]1718  Exp_Rev Access'!$F$7:$GK$318,$GH$2,FALSE)),"",VLOOKUP($B169,'[1]1718  Exp_Rev Access'!$F$7:$GK$318,$GH$2,FALSE))</f>
        <v>0</v>
      </c>
      <c r="GI169" s="95">
        <f>IF(ISNA(VLOOKUP($B169,'[1]1718  Exp_Rev Access'!$F$7:$GK$318,$GI$2,FALSE)),"",VLOOKUP($B169,'[1]1718  Exp_Rev Access'!$F$7:$GK$318,$GI$2,FALSE))</f>
        <v>0</v>
      </c>
      <c r="GJ169" s="95">
        <f>IF(ISNA(VLOOKUP($B169,'[1]1718  Exp_Rev Access'!$F$7:$GK$318,$GJ$2,FALSE)),"",VLOOKUP($B169,'[1]1718  Exp_Rev Access'!$F$7:$GK$318,$GJ$2,FALSE))</f>
        <v>0</v>
      </c>
      <c r="GK169" s="95">
        <f>IF(ISNA(VLOOKUP($B169,'[1]1718  Exp_Rev Access'!$F$7:$GK$318,$GK$2,FALSE)),"",VLOOKUP($B169,'[1]1718  Exp_Rev Access'!$F$7:$GK$318,$GK$2,FALSE))</f>
        <v>0</v>
      </c>
      <c r="GL169" s="95">
        <f>IF(ISNA(VLOOKUP($B169,'[1]1718  Exp_Rev Access'!$F$7:$GK$318,$GL$2,FALSE)),"",VLOOKUP($B169,'[1]1718  Exp_Rev Access'!$F$7:$GK$318,$GL$2,FALSE))</f>
        <v>0</v>
      </c>
      <c r="GM169" s="95">
        <f>IF(ISNA(VLOOKUP($B169,'[1]1718  Exp_Rev Access'!$F$7:$GK$318,$GM$2,FALSE)),"",VLOOKUP($B169,'[1]1718  Exp_Rev Access'!$F$7:$GK$318,$GM$2,FALSE))</f>
        <v>0</v>
      </c>
      <c r="GN169" s="95">
        <f>IF(ISNA(VLOOKUP($B169,'[1]1718  Exp_Rev Access'!$F$7:$GK$318,$GN$2,FALSE)),"",VLOOKUP($B169,'[1]1718  Exp_Rev Access'!$F$7:$GK$318,$GN$2,FALSE))</f>
        <v>0</v>
      </c>
      <c r="GO169" s="95">
        <f>IF(ISNA(VLOOKUP($B169,'[1]1718  Exp_Rev Access'!$F$7:$GK$318,$GO$2,FALSE)),"",VLOOKUP($B169,'[1]1718  Exp_Rev Access'!$F$7:$GK$318,$GO$2,FALSE))</f>
        <v>0</v>
      </c>
      <c r="GP169" s="95">
        <f>IF(ISNA(VLOOKUP($B169,'[1]1718  Exp_Rev Access'!$F$7:$GK$318,$GP$2,FALSE)),"",VLOOKUP($B169,'[1]1718  Exp_Rev Access'!$F$7:$GK$318,$GP$2,FALSE))</f>
        <v>0</v>
      </c>
      <c r="GQ169" s="95">
        <f>IF(ISNA(VLOOKUP($B169,'[1]1718  Exp_Rev Access'!$F$7:$GK$318,$GQ$2,FALSE)),"",VLOOKUP($B169,'[1]1718  Exp_Rev Access'!$F$7:$GK$318,$GQ$2,FALSE))</f>
        <v>0</v>
      </c>
      <c r="GR169" s="95">
        <f>IF(ISNA(VLOOKUP($B169,'[1]1718  Exp_Rev Access'!$F$7:$GK$318,$GR$2,FALSE)),"",VLOOKUP($B169,'[1]1718  Exp_Rev Access'!$F$7:$GK$318,$GR$2,FALSE))</f>
        <v>0</v>
      </c>
      <c r="GS169" s="95">
        <f>IF(ISNA(VLOOKUP($B169,'[1]1718  Exp_Rev Access'!$F$7:$GK$318,$GS$2,FALSE)),"",VLOOKUP($B169,'[1]1718  Exp_Rev Access'!$F$7:$GK$318,$GS$2,FALSE))</f>
        <v>0</v>
      </c>
      <c r="GT169" s="95">
        <f>IF(ISNA(VLOOKUP($B169,'[1]1718  Exp_Rev Access'!$F$7:$GK$318,$GT$2,FALSE)),"",VLOOKUP($B169,'[1]1718  Exp_Rev Access'!$F$7:$GK$318,$GT$2,FALSE))</f>
        <v>0</v>
      </c>
      <c r="GU169" s="56">
        <f t="shared" si="484"/>
        <v>0</v>
      </c>
      <c r="GV169" s="92">
        <f t="shared" si="485"/>
        <v>0</v>
      </c>
      <c r="GW169" s="96">
        <f t="shared" si="486"/>
        <v>0</v>
      </c>
    </row>
    <row r="170" spans="1:222" x14ac:dyDescent="0.3">
      <c r="A170" s="73"/>
      <c r="B170" s="118" t="s">
        <v>418</v>
      </c>
      <c r="C170" s="89" t="s">
        <v>419</v>
      </c>
      <c r="D170" s="75">
        <f>IF(ISNA(VLOOKUP($B170,'[1]1718 enrollment_Rev_Exp by size'!$A$7:H507,3,FALSE)),"",VLOOKUP($B170,'[1]1718 enrollment_Rev_Exp by size'!$A$7:$G$350,3,FALSE))</f>
        <v>327.9</v>
      </c>
      <c r="E170" s="76">
        <f>IF(ISNA(VLOOKUP($B170,'[1]1718 enrollment_Rev_Exp by size'!$A$7:I507,5,FALSE)),"",VLOOKUP($B170,'[1]1718 enrollment_Rev_Exp by size'!$A$7:$G$350,5,FALSE))</f>
        <v>3923935.61</v>
      </c>
      <c r="F170" s="70">
        <f t="shared" si="468"/>
        <v>3923935.61</v>
      </c>
      <c r="G170" s="70">
        <f t="shared" si="469"/>
        <v>0</v>
      </c>
      <c r="H170" s="90">
        <f>IF(ISNA(VLOOKUP($B170,'[1]1718  Exp_Rev Access'!$F$7:$GK$318,3,FALSE)),"",VLOOKUP($B170,'[1]1718  Exp_Rev Access'!$F$7:$GK$318,3,FALSE))</f>
        <v>0</v>
      </c>
      <c r="I170" s="90">
        <f>IF(ISNA(VLOOKUP($B170,'[1]1718  Exp_Rev Access'!$F$7:$GK$318,4,FALSE)),"",VLOOKUP($B170,'[1]1718  Exp_Rev Access'!$F$7:$GK$318,4,FALSE))</f>
        <v>0</v>
      </c>
      <c r="J170" s="90">
        <f>IF(ISNA(VLOOKUP($B170,'[1]1718  Exp_Rev Access'!$F$7:$GK$318,5,FALSE)),"",VLOOKUP($B170,'[1]1718  Exp_Rev Access'!$F$7:$GK$318,5,FALSE))</f>
        <v>0</v>
      </c>
      <c r="K170" s="90">
        <f>IF(ISNA(VLOOKUP($B170,'[1]1718  Exp_Rev Access'!$F$7:$GK$318,6,FALSE)),"-",VLOOKUP($B170,'[1]1718  Exp_Rev Access'!$F$7:$GK$318,6,FALSE))</f>
        <v>0</v>
      </c>
      <c r="L170" s="90">
        <f>IF(ISNA(VLOOKUP($B170,'[1]1718  Exp_Rev Access'!$F$7:$GK$318,7,FALSE)),"",VLOOKUP($B170,'[1]1718  Exp_Rev Access'!$F$7:$GK$318,7,FALSE))</f>
        <v>0</v>
      </c>
      <c r="M170" s="90">
        <f>IF(ISNA(VLOOKUP($B170,'[1]1718  Exp_Rev Access'!$F$7:$GK$318,8,FALSE)),"",VLOOKUP($B170,'[1]1718  Exp_Rev Access'!$F$7:$GK$318,8,FALSE))</f>
        <v>0</v>
      </c>
      <c r="N170" s="56">
        <f t="shared" si="470"/>
        <v>0</v>
      </c>
      <c r="O170" s="91">
        <f t="shared" si="471"/>
        <v>0</v>
      </c>
      <c r="P170" s="56">
        <f t="shared" si="472"/>
        <v>0</v>
      </c>
      <c r="Q170" s="90">
        <f>IF(ISNA(VLOOKUP($B170,'[1]1718  Exp_Rev Access'!$F$7:$GK$318,10,FALSE)),"",VLOOKUP($B170,'[1]1718  Exp_Rev Access'!$F$7:$GK$318,10,FALSE))</f>
        <v>0</v>
      </c>
      <c r="R170" s="90">
        <f>IF(ISNA(VLOOKUP($B170,'[1]1718  Exp_Rev Access'!$F$7:$GK$318,11,FALSE)),"",VLOOKUP($B170,'[1]1718  Exp_Rev Access'!$F$7:$GK$318,11,FALSE))</f>
        <v>0</v>
      </c>
      <c r="S170" s="90">
        <f>IF(ISNA(VLOOKUP($B170,'[1]1718  Exp_Rev Access'!$F$7:$GK$318,12,FALSE)),"",VLOOKUP($B170,'[1]1718  Exp_Rev Access'!$F$7:$GK$318,12,FALSE))</f>
        <v>0</v>
      </c>
      <c r="T170" s="90">
        <f>IF(ISNA(VLOOKUP($B170,'[1]1718  Exp_Rev Access'!$F$7:$GK$318,13,FALSE)),"",VLOOKUP($B170,'[1]1718  Exp_Rev Access'!$F$7:$GK$318,13,FALSE))</f>
        <v>0</v>
      </c>
      <c r="U170" s="90">
        <f>IF(ISNA(VLOOKUP($B170,'[1]1718  Exp_Rev Access'!$F$7:$GK$318,14,FALSE)),"",VLOOKUP($B170,'[1]1718  Exp_Rev Access'!$F$7:$GK$318,14,FALSE))</f>
        <v>0</v>
      </c>
      <c r="V170" s="90">
        <f>IF(ISNA(VLOOKUP($B170,'[1]1718  Exp_Rev Access'!$F$7:$GK$318,15,FALSE)),"",VLOOKUP($B170,'[1]1718  Exp_Rev Access'!$F$7:$GK$318,15,FALSE))</f>
        <v>0</v>
      </c>
      <c r="W170" s="90">
        <f>IF(ISNA(VLOOKUP($B170,'[1]1718  Exp_Rev Access'!$F$7:$GK$318,16,FALSE)),"",VLOOKUP($B170,'[1]1718  Exp_Rev Access'!$F$7:$GK$318,16,FALSE))</f>
        <v>0</v>
      </c>
      <c r="X170" s="90">
        <f>IF(ISNA(VLOOKUP($B170,'[1]1718  Exp_Rev Access'!$F$7:$GK$318,17,FALSE)),"",VLOOKUP($B170,'[1]1718  Exp_Rev Access'!$F$7:$GK$318,17,FALSE))</f>
        <v>0</v>
      </c>
      <c r="Y170" s="90">
        <f>IF(ISNA(VLOOKUP($B170,'[1]1718  Exp_Rev Access'!$F$7:$GK$318,18,FALSE)),"",VLOOKUP($B170,'[1]1718  Exp_Rev Access'!$F$7:$GK$318,18,FALSE))</f>
        <v>1293.18</v>
      </c>
      <c r="Z170" s="90">
        <f>IF(ISNA(VLOOKUP($B170,'[1]1718  Exp_Rev Access'!$F$7:$GK$318,19,FALSE)),"",VLOOKUP($B170,'[1]1718  Exp_Rev Access'!$F$7:$GK$318,19,FALSE))</f>
        <v>0</v>
      </c>
      <c r="AA170" s="90">
        <f>IF(ISNA(VLOOKUP($B170,'[1]1718  Exp_Rev Access'!$F$7:$GK$318,20,FALSE)),"",VLOOKUP($B170,'[1]1718  Exp_Rev Access'!$F$7:$GK$318,20,FALSE))</f>
        <v>0</v>
      </c>
      <c r="AB170" s="90">
        <f>IF(ISNA(VLOOKUP($B170,'[1]1718  Exp_Rev Access'!$F$7:$GK$318,21,FALSE)),"",VLOOKUP($B170,'[1]1718  Exp_Rev Access'!$F$7:$GK$318,21,FALSE))</f>
        <v>0</v>
      </c>
      <c r="AC170" s="90">
        <f>IF(ISNA(VLOOKUP($B170,'[1]1718  Exp_Rev Access'!$F$7:$GK$318,22,FALSE)),"",VLOOKUP($B170,'[1]1718  Exp_Rev Access'!$F$7:$GK$318,22,FALSE))</f>
        <v>0</v>
      </c>
      <c r="AD170" s="90">
        <f>IF(ISNA(VLOOKUP($B170,'[1]1718  Exp_Rev Access'!$F$7:$GK$318,23,FALSE)),"",VLOOKUP($B170,'[1]1718  Exp_Rev Access'!$F$7:$GK$318,23,FALSE))</f>
        <v>10965.47</v>
      </c>
      <c r="AE170" s="90">
        <f>IF(ISNA(VLOOKUP($B170,'[1]1718  Exp_Rev Access'!$F$7:$GK$318,24,FALSE)),"",VLOOKUP($B170,'[1]1718  Exp_Rev Access'!$F$7:$GK$318,24,FALSE))</f>
        <v>63.48</v>
      </c>
      <c r="AF170" s="90">
        <f>IF(ISNA(VLOOKUP($B170,'[1]1718  Exp_Rev Access'!$F$7:$GK$318,25,FALSE)),"",VLOOKUP($B170,'[1]1718  Exp_Rev Access'!$F$7:$GK$318,25,FALSE))</f>
        <v>0</v>
      </c>
      <c r="AG170" s="90">
        <f>IF(ISNA(VLOOKUP($B170,'[1]1718  Exp_Rev Access'!$F$7:$GK$318,26,FALSE)),"",VLOOKUP($B170,'[1]1718  Exp_Rev Access'!$F$7:$GK$318,26,FALSE))</f>
        <v>815565.67</v>
      </c>
      <c r="AH170" s="90">
        <f>IF(ISNA(VLOOKUP($B170,'[1]1718  Exp_Rev Access'!$F$7:$GK$318,27,FALSE)),"",VLOOKUP($B170,'[1]1718  Exp_Rev Access'!$F$7:$GK$318,27,FALSE))</f>
        <v>0</v>
      </c>
      <c r="AI170" s="90">
        <f>IF(ISNA(VLOOKUP($B170,'[1]1718  Exp_Rev Access'!$F$7:$GK$318,28,FALSE)),"",VLOOKUP($B170,'[1]1718  Exp_Rev Access'!$F$7:$GK$318,28,FALSE))</f>
        <v>0</v>
      </c>
      <c r="AJ170" s="90">
        <f>IF(ISNA(VLOOKUP($B170,'[1]1718  Exp_Rev Access'!$F$7:$GK$318,29,FALSE)),"",VLOOKUP($B170,'[1]1718  Exp_Rev Access'!$F$7:$GK$318,29,FALSE))</f>
        <v>0</v>
      </c>
      <c r="AK170" s="90">
        <f>IF(ISNA(VLOOKUP($B170,'[1]1718  Exp_Rev Access'!$F$7:$GK$318,30,FALSE)),"",VLOOKUP($B170,'[1]1718  Exp_Rev Access'!$F$7:$GK$318,30,FALSE))</f>
        <v>0</v>
      </c>
      <c r="AL170" s="90">
        <f>IF(ISNA(VLOOKUP($B170,'[1]1718  Exp_Rev Access'!$F$7:$GK$318,31,FALSE)),"",VLOOKUP($B170,'[1]1718  Exp_Rev Access'!$F$7:$GK$318,31,FALSE))</f>
        <v>843.17</v>
      </c>
      <c r="AM170" s="56">
        <f t="shared" si="473"/>
        <v>828730.97000000009</v>
      </c>
      <c r="AN170" s="92">
        <f t="shared" si="474"/>
        <v>0.21119892178862745</v>
      </c>
      <c r="AO170" s="71">
        <f t="shared" si="475"/>
        <v>2527.3893565111321</v>
      </c>
      <c r="AP170" s="90">
        <f>IF(ISNA(VLOOKUP($B170,'[1]1718  Exp_Rev Access'!$F$7:$GK$318,33,FALSE)),"",VLOOKUP($B170,'[1]1718  Exp_Rev Access'!$F$7:$GK$318,33,FALSE))</f>
        <v>2010410.14</v>
      </c>
      <c r="AQ170" s="90">
        <f>IF(ISNA(VLOOKUP($B170,'[1]1718  Exp_Rev Access'!$F$7:$GK$318,34,FALSE)),"",VLOOKUP($B170,'[1]1718  Exp_Rev Access'!$F$7:$GK$318,34,FALSE))</f>
        <v>18182.38</v>
      </c>
      <c r="AR170" s="90">
        <f>IF(ISNA(VLOOKUP($B170,'[1]1718  Exp_Rev Access'!$F$7:$GK$318,35,FALSE)),"",VLOOKUP($B170,'[1]1718  Exp_Rev Access'!$F$7:$GK$318,35,FALSE))</f>
        <v>0</v>
      </c>
      <c r="AS170" s="90">
        <f>IF(ISNA(VLOOKUP($B170,'[1]1718  Exp_Rev Access'!$F$7:$GK$318,36,FALSE)),"",VLOOKUP($B170,'[1]1718  Exp_Rev Access'!$F$7:$GK$318,36,FALSE))</f>
        <v>0</v>
      </c>
      <c r="AT170" s="90">
        <f>IF(ISNA(VLOOKUP($B170,'[1]1718  Exp_Rev Access'!$F$7:$GK$318,37,FALSE)),"",VLOOKUP($B170,'[1]1718  Exp_Rev Access'!$F$7:$GK$318,37,FALSE))</f>
        <v>0</v>
      </c>
      <c r="AU170" s="56">
        <f t="shared" si="476"/>
        <v>2028592.5199999998</v>
      </c>
      <c r="AV170" s="93">
        <f t="shared" si="477"/>
        <v>0.51697905409818889</v>
      </c>
      <c r="AW170" s="56">
        <f t="shared" si="478"/>
        <v>6186.6194571515707</v>
      </c>
      <c r="AX170" s="90">
        <f>IF(ISNA(VLOOKUP($B170,'[1]1718  Exp_Rev Access'!$F$7:$GK$318,39,FALSE)),"",VLOOKUP($B170,'[1]1718  Exp_Rev Access'!$F$7:$GK$318,39,FALSE))</f>
        <v>0</v>
      </c>
      <c r="AY170" s="90">
        <f>IF(ISNA(VLOOKUP($B170,'[1]1718  Exp_Rev Access'!$F$7:$GK$318,40,FALSE)),"",VLOOKUP($B170,'[1]1718  Exp_Rev Access'!$F$7:$GK$318,40,FALSE))</f>
        <v>193179.37</v>
      </c>
      <c r="AZ170" s="90">
        <f>IF(ISNA(VLOOKUP($B170,'[1]1718  Exp_Rev Access'!$F$7:$GK$318,41,FALSE)),"",VLOOKUP($B170,'[1]1718  Exp_Rev Access'!$F$7:$GK$318,41,FALSE))</f>
        <v>0</v>
      </c>
      <c r="BA170" s="90">
        <f>IF(ISNA(VLOOKUP($B170,'[1]1718  Exp_Rev Access'!$F$7:$GK$318,42,FALSE)),"",VLOOKUP($B170,'[1]1718  Exp_Rev Access'!$F$7:$GK$318,42,FALSE))</f>
        <v>0</v>
      </c>
      <c r="BB170" s="90">
        <f>IF(ISNA(VLOOKUP($B170,'[1]1718  Exp_Rev Access'!$F$7:$GK$318,43,FALSE)),"",VLOOKUP($B170,'[1]1718  Exp_Rev Access'!$F$7:$GK$318,43,FALSE))</f>
        <v>0</v>
      </c>
      <c r="BC170" s="90">
        <f>IF(ISNA(VLOOKUP($B170,'[1]1718  Exp_Rev Access'!$F$7:$GK$318,44,FALSE)),"",VLOOKUP($B170,'[1]1718  Exp_Rev Access'!$F$7:$GK$318,44,FALSE))</f>
        <v>152086.48000000001</v>
      </c>
      <c r="BD170" s="90">
        <f>IF(ISNA(VLOOKUP($B170,'[1]1718  Exp_Rev Access'!$F$7:$GK$318,45,FALSE)),"",VLOOKUP($B170,'[1]1718  Exp_Rev Access'!$F$7:$GK$318,45,FALSE))</f>
        <v>0</v>
      </c>
      <c r="BE170" s="90">
        <f>IF(ISNA(VLOOKUP($B170,'[1]1718  Exp_Rev Access'!$F$7:$GK$318,46,FALSE)),"",VLOOKUP($B170,'[1]1718  Exp_Rev Access'!$F$7:$GK$318,46,FALSE))</f>
        <v>20237.82</v>
      </c>
      <c r="BF170" s="90">
        <f>IF(ISNA(VLOOKUP($B170,'[1]1718  Exp_Rev Access'!$F$7:$GK$318,47,FALSE)),"",VLOOKUP($B170,'[1]1718  Exp_Rev Access'!$F$7:$GK$318,47,FALSE))</f>
        <v>0</v>
      </c>
      <c r="BG170" s="90">
        <f>IF(ISNA(VLOOKUP($B170,'[1]1718  Exp_Rev Access'!$F$7:$GK$318,48,FALSE)),"",VLOOKUP($B170,'[1]1718  Exp_Rev Access'!$F$7:$GK$318,48,FALSE))</f>
        <v>125779.62</v>
      </c>
      <c r="BH170" s="90">
        <f>IF(ISNA(VLOOKUP($B170,'[1]1718  Exp_Rev Access'!$F$7:$GK$318,49,FALSE)),"",VLOOKUP($B170,'[1]1718  Exp_Rev Access'!$F$7:$GK$318,49,FALSE))</f>
        <v>0</v>
      </c>
      <c r="BI170" s="90">
        <f>IF(ISNA(VLOOKUP($B170,'[1]1718  Exp_Rev Access'!$F$7:$GK$318,50,FALSE)),"",VLOOKUP($B170,'[1]1718  Exp_Rev Access'!$F$7:$GK$318,50,FALSE))</f>
        <v>0</v>
      </c>
      <c r="BJ170" s="90">
        <f>IF(ISNA(VLOOKUP($B170,'[1]1718  Exp_Rev Access'!$F$7:$GK$318,51,FALSE)),"",VLOOKUP($B170,'[1]1718  Exp_Rev Access'!$F$7:$GK$318,51,FALSE))</f>
        <v>3608.83</v>
      </c>
      <c r="BK170" s="90">
        <f>IF(ISNA(VLOOKUP($B170,'[1]1718  Exp_Rev Access'!$F$7:$GK$318,52,FALSE)),"",VLOOKUP($B170,'[1]1718  Exp_Rev Access'!$F$7:$GK$318,52,FALSE))</f>
        <v>201368.77</v>
      </c>
      <c r="BL170" s="90">
        <f>IF(ISNA(VLOOKUP($B170,'[1]1718  Exp_Rev Access'!$F$7:$GK$318,53,FALSE)),"",VLOOKUP($B170,'[1]1718  Exp_Rev Access'!$F$7:$GK$318,53,FALSE))</f>
        <v>0</v>
      </c>
      <c r="BM170" s="90">
        <f>IF(ISNA(VLOOKUP($B170,'[1]1718  Exp_Rev Access'!$F$7:$GK$318,54,FALSE)),"",VLOOKUP($B170,'[1]1718  Exp_Rev Access'!$F$7:$GK$318,54,FALSE))</f>
        <v>0</v>
      </c>
      <c r="BN170" s="90">
        <f>IF(ISNA(VLOOKUP($B170,'[1]1718  Exp_Rev Access'!$F$7:$GK$318,55,FALSE)),"",VLOOKUP($B170,'[1]1718  Exp_Rev Access'!$F$7:$GK$318,55,FALSE))</f>
        <v>0</v>
      </c>
      <c r="BO170" s="90">
        <f>IF(ISNA(VLOOKUP($B170,'[1]1718  Exp_Rev Access'!$F$7:$GK$318,56,FALSE)),"",VLOOKUP($B170,'[1]1718  Exp_Rev Access'!$F$7:$GK$318,56,FALSE))</f>
        <v>0</v>
      </c>
      <c r="BP170" s="90">
        <f>IF(ISNA(VLOOKUP($B170,'[1]1718  Exp_Rev Access'!$F$7:$GK$318,57,FALSE)),"",VLOOKUP($B170,'[1]1718  Exp_Rev Access'!$F$7:$GK$318,57,FALSE))</f>
        <v>0</v>
      </c>
      <c r="BQ170" s="90">
        <f>IF(ISNA(VLOOKUP($B170,'[1]1718  Exp_Rev Access'!$F$7:$GK$318,58,FALSE)),"",VLOOKUP($B170,'[1]1718  Exp_Rev Access'!$F$7:$GK$318,58,FALSE))</f>
        <v>0</v>
      </c>
      <c r="BR170" s="90">
        <f>IF(ISNA(VLOOKUP($B170,'[1]1718  Exp_Rev Access'!$F$7:$GK$318,59,FALSE)),"",VLOOKUP($B170,'[1]1718  Exp_Rev Access'!$F$7:$GK$318,59,FALSE))</f>
        <v>0</v>
      </c>
      <c r="BS170" s="90">
        <f>IF(ISNA(VLOOKUP($B170,'[1]1718  Exp_Rev Access'!$F$7:$GK$318,60,FALSE)),"",VLOOKUP($B170,'[1]1718  Exp_Rev Access'!$F$7:$GK$318,60,FALSE))</f>
        <v>0</v>
      </c>
      <c r="BT170" s="90">
        <f>IF(ISNA(VLOOKUP($B170,'[1]1718  Exp_Rev Access'!$F$7:$GK$318,61,FALSE)),"",VLOOKUP($B170,'[1]1718  Exp_Rev Access'!$F$7:$GK$318,61,FALSE))</f>
        <v>0</v>
      </c>
      <c r="BU170" s="90">
        <f>IF(ISNA(VLOOKUP($B170,'[1]1718  Exp_Rev Access'!$F$7:$GK$318,62,FALSE)),"",VLOOKUP($B170,'[1]1718  Exp_Rev Access'!$F$7:$GK$318,62,FALSE))</f>
        <v>0</v>
      </c>
      <c r="BV170" s="56">
        <f t="shared" si="449"/>
        <v>696260.89</v>
      </c>
      <c r="BW170" s="92">
        <f t="shared" si="479"/>
        <v>0.17743942796247872</v>
      </c>
      <c r="BX170" s="71">
        <f t="shared" si="480"/>
        <v>2123.3939920707535</v>
      </c>
      <c r="BY170" s="90">
        <f>IF(ISNA(VLOOKUP($B170,'[1]1718  Exp_Rev Access'!$F$7:$GK$318,64,FALSE)),"",VLOOKUP($B170,'[1]1718  Exp_Rev Access'!$F$7:$GK$318,64,FALSE))</f>
        <v>103693.15</v>
      </c>
      <c r="BZ170" s="90">
        <f>IF(ISNA(VLOOKUP($B170,'[1]1718  Exp_Rev Access'!$F$7:$GK$318,65,FALSE)),"",VLOOKUP($B170,'[1]1718  Exp_Rev Access'!$F$7:$GK$318,65,FALSE))</f>
        <v>0</v>
      </c>
      <c r="CA170" s="90">
        <f>IF(ISNA(VLOOKUP($B170,'[1]1718  Exp_Rev Access'!$F$7:$GK$318,66,FALSE)),"",VLOOKUP($B170,'[1]1718  Exp_Rev Access'!$F$7:$GK$318,66,FALSE))</f>
        <v>0</v>
      </c>
      <c r="CB170" s="90">
        <f>IF(ISNA(VLOOKUP($B170,'[1]1718  Exp_Rev Access'!$F$7:$GK$318,67,FALSE)),"",VLOOKUP($B170,'[1]1718  Exp_Rev Access'!$F$7:$GK$318,67,FALSE))</f>
        <v>0</v>
      </c>
      <c r="CC170" s="90">
        <f>IF(ISNA(VLOOKUP($B170,'[1]1718  Exp_Rev Access'!$F$7:$GK$318,68,FALSE)),"",VLOOKUP($B170,'[1]1718  Exp_Rev Access'!$F$7:$GK$318,68,FALSE))</f>
        <v>0</v>
      </c>
      <c r="CD170" s="90">
        <f>IF(ISNA(VLOOKUP($B170,'[1]1718  Exp_Rev Access'!$F$7:$GK$318,69,FALSE)),"",VLOOKUP($B170,'[1]1718  Exp_Rev Access'!$F$7:$GK$318,69,FALSE))</f>
        <v>0</v>
      </c>
      <c r="CE170" s="56">
        <f t="shared" si="437"/>
        <v>103693.15</v>
      </c>
      <c r="CF170" s="92">
        <f t="shared" si="450"/>
        <v>2.6425803149201014E-2</v>
      </c>
      <c r="CG170" s="78">
        <f t="shared" si="451"/>
        <v>316.23406526379995</v>
      </c>
      <c r="CH170" s="90">
        <f>IF(ISNA(VLOOKUP($B170,'[1]1718  Exp_Rev Access'!$F$7:$GK$318,$CH$2,FALSE)),"",VLOOKUP($B170,'[1]1718  Exp_Rev Access'!$F$7:$GK$318,$CH$2,FALSE))</f>
        <v>0</v>
      </c>
      <c r="CI170" s="90">
        <f>IF(ISNA(VLOOKUP($B170,'[1]1718  Exp_Rev Access'!$F$7:$GK$318,$CI$2,FALSE)),"",VLOOKUP($B170,'[1]1718  Exp_Rev Access'!$F$7:$GK$318,$CI$2,FALSE))</f>
        <v>0</v>
      </c>
      <c r="CJ170" s="90">
        <f>IF(ISNA(VLOOKUP($B170,'[1]1718  Exp_Rev Access'!$F$7:$GK$318,$CJ$2,FALSE)),"",VLOOKUP($B170,'[1]1718  Exp_Rev Access'!$F$7:$GK$318,$CJ$2,FALSE))</f>
        <v>0</v>
      </c>
      <c r="CK170" s="90">
        <f>IF(ISNA(VLOOKUP($B170,'[1]1718  Exp_Rev Access'!$F$7:$GK$318,$CK$2,FALSE)),"",VLOOKUP($B170,'[1]1718  Exp_Rev Access'!$F$7:$GK$318,$CK$2,FALSE))</f>
        <v>0</v>
      </c>
      <c r="CL170" s="90">
        <f>IF(ISNA(VLOOKUP($B170,'[1]1718  Exp_Rev Access'!$F$7:$GK$318,$CL$2,FALSE)),"",VLOOKUP($B170,'[1]1718  Exp_Rev Access'!$F$7:$GK$318,$CL$2,FALSE))</f>
        <v>0</v>
      </c>
      <c r="CM170" s="90">
        <f>IF(ISNA(VLOOKUP($B170,'[1]1718  Exp_Rev Access'!$F$7:$GK$318,$CM$2,FALSE)),"",VLOOKUP($B170,'[1]1718  Exp_Rev Access'!$F$7:$GK$318,$CM$2,FALSE))</f>
        <v>0</v>
      </c>
      <c r="CN170" s="90">
        <f>IF(ISNA(VLOOKUP($B170,'[1]1718  Exp_Rev Access'!$F$7:$GK$318,$CN$2,FALSE)),"",VLOOKUP($B170,'[1]1718  Exp_Rev Access'!$F$7:$GK$318,$CN$2,FALSE))</f>
        <v>0</v>
      </c>
      <c r="CO170" s="90">
        <f>IF(ISNA(VLOOKUP($B170,'[1]1718  Exp_Rev Access'!$F$7:$GK$318,$CO$2,FALSE)),"",VLOOKUP($B170,'[1]1718  Exp_Rev Access'!$F$7:$GK$318,$CO$2,FALSE))</f>
        <v>0</v>
      </c>
      <c r="CP170" s="90">
        <f>IF(ISNA(VLOOKUP($B170,'[1]1718  Exp_Rev Access'!$F$7:$GK$318,$CP$2,FALSE)),"",VLOOKUP($B170,'[1]1718  Exp_Rev Access'!$F$7:$GK$318,$CP$2,FALSE))</f>
        <v>0</v>
      </c>
      <c r="CQ170" s="90">
        <f>IF(ISNA(VLOOKUP($B170,'[1]1718  Exp_Rev Access'!$F$7:$GK$318,$CQ$2,FALSE)),"",VLOOKUP($B170,'[1]1718  Exp_Rev Access'!$F$7:$GK$318,$CQ$2,FALSE))</f>
        <v>41287</v>
      </c>
      <c r="CR170" s="90">
        <f>IF(ISNA(VLOOKUP($B170,'[1]1718  Exp_Rev Access'!$F$7:$GK$318,$CR$2,FALSE)),"",VLOOKUP($B170,'[1]1718  Exp_Rev Access'!$F$7:$GK$318,$CR$2,FALSE))</f>
        <v>0</v>
      </c>
      <c r="CS170" s="90">
        <f>IF(ISNA(VLOOKUP($B170,'[1]1718  Exp_Rev Access'!$F$7:$GK$318,$CS$2,FALSE)),"",VLOOKUP($B170,'[1]1718  Exp_Rev Access'!$F$7:$GK$318,$CS$2,FALSE))</f>
        <v>0</v>
      </c>
      <c r="CT170" s="90">
        <f>IF(ISNA(VLOOKUP($B170,'[1]1718  Exp_Rev Access'!$F$7:$GK$318,$CT$2,FALSE)),"",VLOOKUP($B170,'[1]1718  Exp_Rev Access'!$F$7:$GK$318,$CT$2,FALSE))</f>
        <v>0</v>
      </c>
      <c r="CU170" s="90">
        <f>IF(ISNA(VLOOKUP($B170,'[1]1718  Exp_Rev Access'!$F$7:$GK$318,$CU$2,FALSE)),"",VLOOKUP($B170,'[1]1718  Exp_Rev Access'!$F$7:$GK$318,$CU$2,FALSE))</f>
        <v>77394</v>
      </c>
      <c r="CV170" s="90">
        <f>IF(ISNA(VLOOKUP($B170,'[1]1718  Exp_Rev Access'!$F$7:$GK$318,$CV$2,FALSE)),"",VLOOKUP($B170,'[1]1718  Exp_Rev Access'!$F$7:$GK$318,$CV$2,FALSE))</f>
        <v>20547.88</v>
      </c>
      <c r="CW170" s="90">
        <f>IF(ISNA(VLOOKUP($B170,'[1]1718  Exp_Rev Access'!$F$7:$GK$318,$CW$2,FALSE)),"",VLOOKUP($B170,'[1]1718  Exp_Rev Access'!$F$7:$GK$318,$CW$2,FALSE))</f>
        <v>0</v>
      </c>
      <c r="CX170" s="90">
        <f>IF(ISNA(VLOOKUP($B170,'[1]1718  Exp_Rev Access'!$F$7:$GK$318,$CX$2,FALSE)),"",VLOOKUP($B170,'[1]1718  Exp_Rev Access'!$F$7:$GK$318,$CX$2,FALSE))</f>
        <v>0</v>
      </c>
      <c r="CY170" s="90">
        <f>IF(ISNA(VLOOKUP($B170,'[1]1718  Exp_Rev Access'!$F$7:$GK$318,$CY$2,FALSE)),"",VLOOKUP($B170,'[1]1718  Exp_Rev Access'!$F$7:$GK$318,$CY$2,FALSE))</f>
        <v>0</v>
      </c>
      <c r="CZ170" s="90">
        <f>IF(ISNA(VLOOKUP($B170,'[1]1718  Exp_Rev Access'!$F$7:$GK$318,$CZ$2,FALSE)),"",VLOOKUP($B170,'[1]1718  Exp_Rev Access'!$F$7:$GK$318,$CZ$2,FALSE))</f>
        <v>0</v>
      </c>
      <c r="DA170" s="90">
        <f>IF(ISNA(VLOOKUP($B170,'[1]1718  Exp_Rev Access'!$F$7:$GK$318,$DA$2,FALSE)),"",VLOOKUP($B170,'[1]1718  Exp_Rev Access'!$F$7:$GK$318,$DA$2,FALSE))</f>
        <v>0</v>
      </c>
      <c r="DB170" s="90">
        <f>IF(ISNA(VLOOKUP($B170,'[1]1718  Exp_Rev Access'!$F$7:$GK$318,$DB$2,FALSE)),"",VLOOKUP($B170,'[1]1718  Exp_Rev Access'!$F$7:$GK$318,$DB$2,FALSE))</f>
        <v>0</v>
      </c>
      <c r="DC170" s="90">
        <f>IF(ISNA(VLOOKUP($B170,'[1]1718  Exp_Rev Access'!$F$7:$GK$318,$DC$2,FALSE)),"",VLOOKUP($B170,'[1]1718  Exp_Rev Access'!$F$7:$GK$318,$DC$2,FALSE))</f>
        <v>0</v>
      </c>
      <c r="DD170" s="90">
        <f>IF(ISNA(VLOOKUP($B170,'[1]1718  Exp_Rev Access'!$F$7:$GK$318,$DD$2,FALSE)),"",VLOOKUP($B170,'[1]1718  Exp_Rev Access'!$F$7:$GK$318,$DD$2,FALSE))</f>
        <v>0</v>
      </c>
      <c r="DE170" s="90">
        <f>IF(ISNA(VLOOKUP($B170,'[1]1718  Exp_Rev Access'!$F$7:$GK$318,$DE$2,FALSE)),"",VLOOKUP($B170,'[1]1718  Exp_Rev Access'!$F$7:$GK$318,$DE$2,FALSE))</f>
        <v>0</v>
      </c>
      <c r="DF170" s="90">
        <f>IF(ISNA(VLOOKUP($B170,'[1]1718  Exp_Rev Access'!$F$7:$GK$318,$DF$2,FALSE)),"",VLOOKUP($B170,'[1]1718  Exp_Rev Access'!$F$7:$GK$318,$DF$2,FALSE))</f>
        <v>0</v>
      </c>
      <c r="DG170" s="90">
        <f>IF(ISNA(VLOOKUP($B170,'[1]1718  Exp_Rev Access'!$F$7:$GK$318,$DG$2,FALSE)),"",VLOOKUP($B170,'[1]1718  Exp_Rev Access'!$F$7:$GK$318,$DG$2,FALSE))</f>
        <v>0</v>
      </c>
      <c r="DH170" s="90">
        <f>IF(ISNA(VLOOKUP($B170,'[1]1718  Exp_Rev Access'!$F$7:$GK$318,$DH$2,FALSE)),"",VLOOKUP($B170,'[1]1718  Exp_Rev Access'!$F$7:$GK$318,$DH$2,FALSE))</f>
        <v>0</v>
      </c>
      <c r="DI170" s="90">
        <f>IF(ISNA(VLOOKUP($B170,'[1]1718  Exp_Rev Access'!$F$7:$GK$318,$DI$2,FALSE)),"",VLOOKUP($B170,'[1]1718  Exp_Rev Access'!$F$7:$GK$318,$DI$2,FALSE))</f>
        <v>127429.2</v>
      </c>
      <c r="DJ170" s="90">
        <f>IF(ISNA(VLOOKUP($B170,'[1]1718  Exp_Rev Access'!$F$7:$GK$318,$DJ$2,FALSE)),"",VLOOKUP($B170,'[1]1718  Exp_Rev Access'!$F$7:$GK$318,$DJ$2,FALSE))</f>
        <v>0</v>
      </c>
      <c r="DK170" s="90">
        <f>IF(ISNA(VLOOKUP($B170,'[1]1718  Exp_Rev Access'!$F$7:$GK$318,$DK$2,FALSE)),"",VLOOKUP($B170,'[1]1718  Exp_Rev Access'!$F$7:$GK$318,$DK$2,FALSE))</f>
        <v>0</v>
      </c>
      <c r="DL170" s="90">
        <f>IF(ISNA(VLOOKUP($B170,'[1]1718  Exp_Rev Access'!$F$7:$GK$318,$DL$2,FALSE)),"",VLOOKUP($B170,'[1]1718  Exp_Rev Access'!$F$7:$GK$318,$DL$2,FALSE))</f>
        <v>0</v>
      </c>
      <c r="DM170" s="90">
        <f>IF(ISNA(VLOOKUP($B170,'[1]1718  Exp_Rev Access'!$F$7:$GK$318,$DM$2,FALSE)),"",VLOOKUP($B170,'[1]1718  Exp_Rev Access'!$F$7:$GK$318,$DM$2,FALSE))</f>
        <v>0</v>
      </c>
      <c r="DN170" s="90">
        <f>IF(ISNA(VLOOKUP($B170,'[1]1718  Exp_Rev Access'!$F$7:$GK$318,$DN$2,FALSE)),"",VLOOKUP($B170,'[1]1718  Exp_Rev Access'!$F$7:$GK$318,$DN$2,FALSE))</f>
        <v>0</v>
      </c>
      <c r="DO170" s="90">
        <f>IF(ISNA(VLOOKUP($B170,'[1]1718  Exp_Rev Access'!$F$7:$GK$318,$DO$2,FALSE)),"",VLOOKUP($B170,'[1]1718  Exp_Rev Access'!$F$7:$GK$318,$DO$2,FALSE))</f>
        <v>0</v>
      </c>
      <c r="DP170" s="90">
        <f>IF(ISNA(VLOOKUP($B170,'[1]1718  Exp_Rev Access'!$F$7:$GK$318,$DP$2,FALSE)),"",VLOOKUP($B170,'[1]1718  Exp_Rev Access'!$F$7:$GK$318,$DP$2,FALSE))</f>
        <v>0</v>
      </c>
      <c r="DQ170" s="90">
        <f>IF(ISNA(VLOOKUP($B170,'[1]1718  Exp_Rev Access'!$F$7:$GK$318,$DQ$2,FALSE)),"",VLOOKUP($B170,'[1]1718  Exp_Rev Access'!$F$7:$GK$318,$DQ$2,FALSE))</f>
        <v>0</v>
      </c>
      <c r="DR170" s="90">
        <f>IF(ISNA(VLOOKUP($B170,'[1]1718  Exp_Rev Access'!$F$7:$GK$318,$DR$2,FALSE)),"",VLOOKUP($B170,'[1]1718  Exp_Rev Access'!$F$7:$GK$318,$DR$2,FALSE))</f>
        <v>0</v>
      </c>
      <c r="DS170" s="90">
        <f>IF(ISNA(VLOOKUP($B170,'[1]1718  Exp_Rev Access'!$F$7:$GK$318,$DS$2,FALSE)),"",VLOOKUP($B170,'[1]1718  Exp_Rev Access'!$F$7:$GK$318,$DS$2,FALSE))</f>
        <v>0</v>
      </c>
      <c r="DT170" s="90">
        <f>IF(ISNA(VLOOKUP($B170,'[1]1718  Exp_Rev Access'!$F$7:$GK$318,$DT$2,FALSE)),"",VLOOKUP($B170,'[1]1718  Exp_Rev Access'!$F$7:$GK$318,$DT$2,FALSE))</f>
        <v>0</v>
      </c>
      <c r="DU170" s="90">
        <f>IF(ISNA(VLOOKUP($B170,'[1]1718  Exp_Rev Access'!$F$7:$GK$318,$DU$2,FALSE)),"",VLOOKUP($B170,'[1]1718  Exp_Rev Access'!$F$7:$GK$318,$DU$2,FALSE))</f>
        <v>0</v>
      </c>
      <c r="DV170" s="90">
        <f>IF(ISNA(VLOOKUP($B170,'[1]1718  Exp_Rev Access'!$F$7:$GK$318,$DV$2,FALSE)),"",VLOOKUP($B170,'[1]1718  Exp_Rev Access'!$F$7:$GK$318,$DV$2,FALSE))</f>
        <v>0</v>
      </c>
      <c r="DW170" s="90">
        <f>IF(ISNA(VLOOKUP($B170,'[1]1718  Exp_Rev Access'!$F$7:$GK$318,$DW$2,FALSE)),"",VLOOKUP($B170,'[1]1718  Exp_Rev Access'!$F$7:$GK$318,$DW$2,FALSE))</f>
        <v>0</v>
      </c>
      <c r="DX170" s="90">
        <f>IF(ISNA(VLOOKUP($B170,'[1]1718  Exp_Rev Access'!$F$7:$GK$318,$DX$2,FALSE)),"",VLOOKUP($B170,'[1]1718  Exp_Rev Access'!$F$7:$GK$318,$DX$2,FALSE))</f>
        <v>0</v>
      </c>
      <c r="DY170" s="90">
        <f>IF(ISNA(VLOOKUP($B170,'[1]1718  Exp_Rev Access'!$F$7:$GK$318,$DY$2,FALSE)),"",VLOOKUP($B170,'[1]1718  Exp_Rev Access'!$F$7:$GK$318,$DY$2,FALSE))</f>
        <v>0</v>
      </c>
      <c r="DZ170" s="90">
        <f>IF(ISNA(VLOOKUP($B170,'[1]1718  Exp_Rev Access'!$F$7:$GK$318,$DZ$2,FALSE)),"",VLOOKUP($B170,'[1]1718  Exp_Rev Access'!$F$7:$GK$318,$DZ$2,FALSE))</f>
        <v>0</v>
      </c>
      <c r="EA170" s="90">
        <f>IF(ISNA(VLOOKUP($B170,'[1]1718  Exp_Rev Access'!$F$7:$GK$318,$EA$2,FALSE)),"",VLOOKUP($B170,'[1]1718  Exp_Rev Access'!$F$7:$GK$318,$EA$2,FALSE))</f>
        <v>0</v>
      </c>
      <c r="EB170" s="90">
        <f>IF(ISNA(VLOOKUP($B170,'[1]1718  Exp_Rev Access'!$F$7:$GK$318,$EB$2,FALSE)),"",VLOOKUP($B170,'[1]1718  Exp_Rev Access'!$F$7:$GK$318,$EB$2,FALSE))</f>
        <v>0</v>
      </c>
      <c r="EC170" s="90">
        <f>IF(ISNA(VLOOKUP($B170,'[1]1718  Exp_Rev Access'!$F$7:$GK$318,$EC$2,FALSE)),"",VLOOKUP($B170,'[1]1718  Exp_Rev Access'!$F$7:$GK$318,$EC$2,FALSE))</f>
        <v>0</v>
      </c>
      <c r="ED170" s="90">
        <f>IF(ISNA(VLOOKUP($B170,'[1]1718  Exp_Rev Access'!$F$7:$GK$318,$ED$2,FALSE)),"",VLOOKUP($B170,'[1]1718  Exp_Rev Access'!$F$7:$GK$318,$ED$2,FALSE))</f>
        <v>0</v>
      </c>
      <c r="EE170" s="90">
        <f>IF(ISNA(VLOOKUP($B170,'[1]1718  Exp_Rev Access'!$F$7:$GK$318,$EE$2,FALSE)),"",VLOOKUP($B170,'[1]1718  Exp_Rev Access'!$F$7:$GK$318,$EE$2,FALSE))</f>
        <v>0</v>
      </c>
      <c r="EF170" s="90">
        <f>IF(ISNA(VLOOKUP($B170,'[1]1718  Exp_Rev Access'!$F$7:$GK$318,$EF$2,FALSE)),"",VLOOKUP($B170,'[1]1718  Exp_Rev Access'!$F$7:$GK$318,$EF$2,FALSE))</f>
        <v>0</v>
      </c>
      <c r="EG170" s="90">
        <f>IF(ISNA(VLOOKUP($B170,'[1]1718  Exp_Rev Access'!$F$7:$GK$318,$EG$2,FALSE)),"",VLOOKUP($B170,'[1]1718  Exp_Rev Access'!$F$7:$GK$318,$EG$2,FALSE))</f>
        <v>0</v>
      </c>
      <c r="EH170" s="90">
        <f>IF(ISNA(VLOOKUP($B170,'[1]1718  Exp_Rev Access'!$F$7:$GK$318,$EH$2,FALSE)),"",VLOOKUP($B170,'[1]1718  Exp_Rev Access'!$F$7:$GK$318,$EH$2,FALSE))</f>
        <v>0</v>
      </c>
      <c r="EI170" s="90">
        <f>IF(ISNA(VLOOKUP($B170,'[1]1718  Exp_Rev Access'!$F$7:$GK$318,$EI$2,FALSE)),"",VLOOKUP($B170,'[1]1718  Exp_Rev Access'!$F$7:$GK$318,$EI$2,FALSE))</f>
        <v>0</v>
      </c>
      <c r="EJ170" s="90">
        <f>IF(ISNA(VLOOKUP($B170,'[1]1718  Exp_Rev Access'!$F$7:$GK$318,$EJ$2,FALSE)),"",VLOOKUP($B170,'[1]1718  Exp_Rev Access'!$F$7:$GK$318,$EJ$2,FALSE))</f>
        <v>0</v>
      </c>
      <c r="EK170" s="90">
        <f>IF(ISNA(VLOOKUP($B170,'[1]1718  Exp_Rev Access'!$F$7:$GK$318,$EK$2,FALSE)),"",VLOOKUP($B170,'[1]1718  Exp_Rev Access'!$F$7:$GK$318,$EK$2,FALSE))</f>
        <v>0</v>
      </c>
      <c r="EL170" s="90">
        <f>IF(ISNA(VLOOKUP($B170,'[1]1718  Exp_Rev Access'!$F$7:$GK$318,$EL$2,FALSE)),"",VLOOKUP($B170,'[1]1718  Exp_Rev Access'!$F$7:$GK$318,$EL$2,FALSE))</f>
        <v>0</v>
      </c>
      <c r="EM170" s="90">
        <f>IF(ISNA(VLOOKUP($B170,'[1]1718  Exp_Rev Access'!$F$7:$GK$318,$EM$2,FALSE)),"",VLOOKUP($B170,'[1]1718  Exp_Rev Access'!$F$7:$GK$318,$EM$2,FALSE))</f>
        <v>0</v>
      </c>
      <c r="EN170" s="90">
        <f>IF(ISNA(VLOOKUP($B170,'[1]1718  Exp_Rev Access'!$F$7:$GK$318,$EN$2,FALSE)),"",VLOOKUP($B170,'[1]1718  Exp_Rev Access'!$F$7:$GK$318,$EN$2,FALSE))</f>
        <v>0</v>
      </c>
      <c r="EO170" s="90">
        <f>IF(ISNA(VLOOKUP($B170,'[1]1718  Exp_Rev Access'!$F$7:$GK$318,$EO$2,FALSE)),"",VLOOKUP($B170,'[1]1718  Exp_Rev Access'!$F$7:$GK$318,$EO$2,FALSE))</f>
        <v>0</v>
      </c>
      <c r="EP170" s="90">
        <f>IF(ISNA(VLOOKUP($B170,'[1]1718  Exp_Rev Access'!$F$7:$GK$318,$EP$2,FALSE)),"",VLOOKUP($B170,'[1]1718  Exp_Rev Access'!$F$7:$GK$318,$EP$2,FALSE))</f>
        <v>0</v>
      </c>
      <c r="EQ170" s="90">
        <f>IF(ISNA(VLOOKUP($B170,'[1]1718  Exp_Rev Access'!$F$7:$GK$318,$EQ$2,FALSE)),"",VLOOKUP($B170,'[1]1718  Exp_Rev Access'!$F$7:$GK$318,$EQ$2,FALSE))</f>
        <v>0</v>
      </c>
      <c r="ER170" s="90">
        <f>IF(ISNA(VLOOKUP($B170,'[1]1718  Exp_Rev Access'!$F$7:$GK$318,$ER$2,FALSE)),"",VLOOKUP($B170,'[1]1718  Exp_Rev Access'!$F$7:$GK$318,$ER$2,FALSE))</f>
        <v>0</v>
      </c>
      <c r="ES170" s="90">
        <f>IF(ISNA(VLOOKUP($B170,'[1]1718  Exp_Rev Access'!$F$7:$GK$318,$ES$2,FALSE)),"",VLOOKUP($B170,'[1]1718  Exp_Rev Access'!$F$7:$GK$318,$ES$2,FALSE))</f>
        <v>0</v>
      </c>
      <c r="ET170" s="90">
        <f>IF(ISNA(VLOOKUP($B170,'[1]1718  Exp_Rev Access'!$F$7:$GK$318,$ET$2,FALSE)),"",VLOOKUP($B170,'[1]1718  Exp_Rev Access'!$F$7:$GK$318,$ET$2,FALSE))</f>
        <v>0</v>
      </c>
      <c r="EU170" s="90">
        <f>IF(ISNA(VLOOKUP($B170,'[1]1718  Exp_Rev Access'!$F$7:$GK$318,$EU$2,FALSE)),"",VLOOKUP($B170,'[1]1718  Exp_Rev Access'!$F$7:$GK$318,$EU$2,FALSE))</f>
        <v>0</v>
      </c>
      <c r="EV170" s="90">
        <f>IF(ISNA(VLOOKUP($B170,'[1]1718  Exp_Rev Access'!$F$7:$GK$318,$EV$2,FALSE)),"",VLOOKUP($B170,'[1]1718  Exp_Rev Access'!$F$7:$GK$318,$EV$2,FALSE))</f>
        <v>0</v>
      </c>
      <c r="EW170" s="90">
        <f>IF(ISNA(VLOOKUP($B170,'[1]1718  Exp_Rev Access'!$F$7:$GK$318,$EW$2,FALSE)),"",VLOOKUP($B170,'[1]1718  Exp_Rev Access'!$F$7:$GK$318,$EW$2,FALSE))</f>
        <v>0</v>
      </c>
      <c r="EX170" s="90">
        <f>IF(ISNA(VLOOKUP($B170,'[1]1718  Exp_Rev Access'!$F$7:$GK$318,$EX$2,FALSE)),"",VLOOKUP($B170,'[1]1718  Exp_Rev Access'!$F$7:$GK$318,$EX$2,FALSE))</f>
        <v>0</v>
      </c>
      <c r="EY170" s="90">
        <f>IF(ISNA(VLOOKUP($B170,'[1]1718  Exp_Rev Access'!$F$7:$GK$318,$EY$2,FALSE)),"",VLOOKUP($B170,'[1]1718  Exp_Rev Access'!$F$7:$GK$318,$EY$2,FALSE))</f>
        <v>0</v>
      </c>
      <c r="EZ170" s="90">
        <f>IF(ISNA(VLOOKUP($B170,'[1]1718  Exp_Rev Access'!$F$7:$GK$318,$EZ$2,FALSE)),"",VLOOKUP($B170,'[1]1718  Exp_Rev Access'!$F$7:$GK$318,$EZ$2,FALSE))</f>
        <v>0</v>
      </c>
      <c r="FA170" s="90">
        <f>IF(ISNA(VLOOKUP($B170,'[1]1718  Exp_Rev Access'!$F$7:$GK$318,$FA$2,FALSE)),"",VLOOKUP($B170,'[1]1718  Exp_Rev Access'!$F$7:$GK$318,$FA$2,FALSE))</f>
        <v>0</v>
      </c>
      <c r="FB170" s="90">
        <f>IF(ISNA(VLOOKUP($B170,'[1]1718  Exp_Rev Access'!$F$7:$GK$318,$FB$2,FALSE)),"",VLOOKUP($B170,'[1]1718  Exp_Rev Access'!$F$7:$GK$318,$FB$2,FALSE))</f>
        <v>0</v>
      </c>
      <c r="FC170" s="90">
        <f>IF(ISNA(VLOOKUP($B170,'[1]1718  Exp_Rev Access'!$F$7:$GK$318,$FC$2,FALSE)),"",VLOOKUP($B170,'[1]1718  Exp_Rev Access'!$F$7:$GK$318,$FC$2,FALSE))</f>
        <v>0</v>
      </c>
      <c r="FD170" s="90">
        <f>IF(ISNA(VLOOKUP($B170,'[1]1718  Exp_Rev Access'!$F$7:$GK$318,$FD$2,FALSE)),"",VLOOKUP($B170,'[1]1718  Exp_Rev Access'!$F$7:$GK$318,$FD$2,FALSE))</f>
        <v>0</v>
      </c>
      <c r="FE170" s="90">
        <f>IF(ISNA(VLOOKUP($B170,'[1]1718  Exp_Rev Access'!$F$7:$GK$318,$FE$2,FALSE)),"",VLOOKUP($B170,'[1]1718  Exp_Rev Access'!$F$7:$GK$318,$FE$2,FALSE))</f>
        <v>0</v>
      </c>
      <c r="FF170" s="90">
        <f>IF(ISNA(VLOOKUP($B170,'[1]1718  Exp_Rev Access'!$F$7:$GK$318,$FF$2,FALSE)),"",VLOOKUP($B170,'[1]1718  Exp_Rev Access'!$F$7:$GK$318,$FF$2,FALSE))</f>
        <v>0</v>
      </c>
      <c r="FG170" s="90">
        <f>IF(ISNA(VLOOKUP($B170,'[1]1718  Exp_Rev Access'!$F$7:$GK$318,$FG$2,FALSE)),"",VLOOKUP($B170,'[1]1718  Exp_Rev Access'!$F$7:$GK$318,$FG$2,FALSE))</f>
        <v>0</v>
      </c>
      <c r="FH170" s="90">
        <f>IF(ISNA(VLOOKUP($B170,'[1]1718  Exp_Rev Access'!$F$7:$GK$318,$FH$2,FALSE)),"",VLOOKUP($B170,'[1]1718  Exp_Rev Access'!$F$7:$GK$318,$FH$2,FALSE))</f>
        <v>0</v>
      </c>
      <c r="FI170" s="90">
        <f>IF(ISNA(VLOOKUP($B170,'[1]1718  Exp_Rev Access'!$F$7:$GK$318,$FI$2,FALSE)),"",VLOOKUP($B170,'[1]1718  Exp_Rev Access'!$F$7:$GK$318,$FI$2,FALSE))</f>
        <v>0</v>
      </c>
      <c r="FJ170" s="90">
        <f>IF(ISNA(VLOOKUP($B170,'[1]1718  Exp_Rev Access'!$F$7:$GK$318,$FJ$2,FALSE)),"",VLOOKUP($B170,'[1]1718  Exp_Rev Access'!$F$7:$GK$318,$FJ$2,FALSE))</f>
        <v>0</v>
      </c>
      <c r="FK170" s="90">
        <f>IF(ISNA(VLOOKUP($B170,'[1]1718  Exp_Rev Access'!$F$7:$GK$318,$FK$2,FALSE)),"",VLOOKUP($B170,'[1]1718  Exp_Rev Access'!$F$7:$GK$318,$FK$2,FALSE))</f>
        <v>0</v>
      </c>
      <c r="FL170" s="90">
        <f>IF(ISNA(VLOOKUP($B170,'[1]1718  Exp_Rev Access'!$F$7:$GK$318,$FL$2,FALSE)),"",VLOOKUP($B170,'[1]1718  Exp_Rev Access'!$F$7:$GK$318,$FL$2,FALSE))</f>
        <v>0</v>
      </c>
      <c r="FM170" s="90">
        <f>IF(ISNA(VLOOKUP($B170,'[1]1718  Exp_Rev Access'!$F$7:$GK$318,$FM$2,FALSE)),"",VLOOKUP($B170,'[1]1718  Exp_Rev Access'!$F$7:$GK$318,$FM$2,FALSE))</f>
        <v>0</v>
      </c>
      <c r="FN170" s="90">
        <f>IF(ISNA(VLOOKUP($B170,'[1]1718  Exp_Rev Access'!$F$7:$GK$318,$FN$2,FALSE)),"",VLOOKUP($B170,'[1]1718  Exp_Rev Access'!$F$7:$GK$318,$FN$2,FALSE))</f>
        <v>0</v>
      </c>
      <c r="FO170" s="90">
        <f>IF(ISNA(VLOOKUP($B170,'[1]1718  Exp_Rev Access'!$F$7:$GK$318,$FO$2,FALSE)),"",VLOOKUP($B170,'[1]1718  Exp_Rev Access'!$F$7:$GK$318,$FO$2,FALSE))</f>
        <v>0</v>
      </c>
      <c r="FP170" s="90">
        <f>IF(ISNA(VLOOKUP($B170,'[1]1718  Exp_Rev Access'!$F$7:$GK$318,$FP$2,FALSE)),"",VLOOKUP($B170,'[1]1718  Exp_Rev Access'!$F$7:$GK$318,$FP$2,FALSE))</f>
        <v>0</v>
      </c>
      <c r="FQ170" s="90">
        <f>IF(ISNA(VLOOKUP($B170,'[1]1718  Exp_Rev Access'!$F$7:$GK$318,$FQ$2,FALSE)),"",VLOOKUP($B170,'[1]1718  Exp_Rev Access'!$F$7:$GK$318,$FQ$2,FALSE))</f>
        <v>0</v>
      </c>
      <c r="FR170" s="90">
        <f>IF(ISNA(VLOOKUP($B170,'[1]1718  Exp_Rev Access'!$F$7:$GK$318,$FR$2,FALSE)),"",VLOOKUP($B170,'[1]1718  Exp_Rev Access'!$F$7:$GK$318,$FR$2,FALSE))</f>
        <v>0</v>
      </c>
      <c r="FS170" s="56">
        <f t="shared" si="481"/>
        <v>266658.08</v>
      </c>
      <c r="FT170" s="92">
        <f t="shared" si="482"/>
        <v>6.7956793001503923E-2</v>
      </c>
      <c r="FU170" s="94">
        <f t="shared" si="483"/>
        <v>813.22988716071984</v>
      </c>
      <c r="FV170" s="95">
        <f>IF(ISNA(VLOOKUP($B170,'[1]1718  Exp_Rev Access'!$F$7:$GK$318,$FV$2,FALSE)),"",VLOOKUP($B170,'[1]1718  Exp_Rev Access'!$F$7:$GK$318,$FV$2,FALSE))</f>
        <v>0</v>
      </c>
      <c r="FW170" s="95">
        <f>IF(ISNA(VLOOKUP($B170,'[1]1718  Exp_Rev Access'!$F$7:$GK$318,$FW$2,FALSE)),"",VLOOKUP($B170,'[1]1718  Exp_Rev Access'!$F$7:$GK$318,$FW$2,FALSE))</f>
        <v>0</v>
      </c>
      <c r="FX170" s="95">
        <f>IF(ISNA(VLOOKUP($B170,'[1]1718  Exp_Rev Access'!$F$7:$GK$318,$FX$2,FALSE)),"",VLOOKUP($B170,'[1]1718  Exp_Rev Access'!$F$7:$GK$318,$FX$2,FALSE))</f>
        <v>0</v>
      </c>
      <c r="FY170" s="95">
        <f>IF(ISNA(VLOOKUP($B170,'[1]1718  Exp_Rev Access'!$F$7:$GK$318,$FY$2,FALSE)),"",VLOOKUP($B170,'[1]1718  Exp_Rev Access'!$F$7:$GK$318,$FY$2,FALSE))</f>
        <v>0</v>
      </c>
      <c r="FZ170" s="95">
        <f>IF(ISNA(VLOOKUP($B170,'[1]1718  Exp_Rev Access'!$F$7:$GK$318,$FZ$2,FALSE)),"",VLOOKUP($B170,'[1]1718  Exp_Rev Access'!$F$7:$GK$318,$FZ$2,FALSE))</f>
        <v>0</v>
      </c>
      <c r="GA170" s="95">
        <f>IF(ISNA(VLOOKUP($B170,'[1]1718  Exp_Rev Access'!$F$7:$GK$318,$GA$2,FALSE)),"",VLOOKUP($B170,'[1]1718  Exp_Rev Access'!$F$7:$GK$318,$GA$2,FALSE))</f>
        <v>0</v>
      </c>
      <c r="GB170" s="95">
        <f>IF(ISNA(VLOOKUP($B170,'[1]1718  Exp_Rev Access'!$F$7:$GK$318,$GB$2,FALSE)),"",VLOOKUP($B170,'[1]1718  Exp_Rev Access'!$F$7:$GK$318,$GB$2,FALSE))</f>
        <v>0</v>
      </c>
      <c r="GC170" s="95">
        <f>IF(ISNA(VLOOKUP($B170,'[1]1718  Exp_Rev Access'!$F$7:$GK$318,$GC$2,FALSE)),"",VLOOKUP($B170,'[1]1718  Exp_Rev Access'!$F$7:$GK$318,$GC$2,FALSE))</f>
        <v>0</v>
      </c>
      <c r="GD170" s="95">
        <f>IF(ISNA(VLOOKUP($B170,'[1]1718  Exp_Rev Access'!$F$7:$GK$318,$GD$2,FALSE)),"",VLOOKUP($B170,'[1]1718  Exp_Rev Access'!$F$7:$GK$318,$GD$2,FALSE))</f>
        <v>0</v>
      </c>
      <c r="GE170" s="95">
        <f>IF(ISNA(VLOOKUP($B170,'[1]1718  Exp_Rev Access'!$F$7:$GK$318,$GE$2,FALSE)),"",VLOOKUP($B170,'[1]1718  Exp_Rev Access'!$F$7:$GK$318,$GE$2,FALSE))</f>
        <v>0</v>
      </c>
      <c r="GF170" s="95">
        <f>IF(ISNA(VLOOKUP($B170,'[1]1718  Exp_Rev Access'!$F$7:$GK$318,$GF$2,FALSE)),"",VLOOKUP($B170,'[1]1718  Exp_Rev Access'!$F$7:$GK$318,$GF$2,FALSE))</f>
        <v>0</v>
      </c>
      <c r="GG170" s="95">
        <f>IF(ISNA(VLOOKUP($B170,'[1]1718  Exp_Rev Access'!$F$7:$GK$318,$GG$2,FALSE)),"",VLOOKUP($B170,'[1]1718  Exp_Rev Access'!$F$7:$GK$318,$GG$2,FALSE))</f>
        <v>0</v>
      </c>
      <c r="GH170" s="95">
        <f>IF(ISNA(VLOOKUP($B170,'[1]1718  Exp_Rev Access'!$F$7:$GK$318,$GH$2,FALSE)),"",VLOOKUP($B170,'[1]1718  Exp_Rev Access'!$F$7:$GK$318,$GH$2,FALSE))</f>
        <v>0</v>
      </c>
      <c r="GI170" s="95">
        <f>IF(ISNA(VLOOKUP($B170,'[1]1718  Exp_Rev Access'!$F$7:$GK$318,$GI$2,FALSE)),"",VLOOKUP($B170,'[1]1718  Exp_Rev Access'!$F$7:$GK$318,$GI$2,FALSE))</f>
        <v>0</v>
      </c>
      <c r="GJ170" s="95">
        <f>IF(ISNA(VLOOKUP($B170,'[1]1718  Exp_Rev Access'!$F$7:$GK$318,$GJ$2,FALSE)),"",VLOOKUP($B170,'[1]1718  Exp_Rev Access'!$F$7:$GK$318,$GJ$2,FALSE))</f>
        <v>0</v>
      </c>
      <c r="GK170" s="95">
        <f>IF(ISNA(VLOOKUP($B170,'[1]1718  Exp_Rev Access'!$F$7:$GK$318,$GK$2,FALSE)),"",VLOOKUP($B170,'[1]1718  Exp_Rev Access'!$F$7:$GK$318,$GK$2,FALSE))</f>
        <v>0</v>
      </c>
      <c r="GL170" s="95">
        <f>IF(ISNA(VLOOKUP($B170,'[1]1718  Exp_Rev Access'!$F$7:$GK$318,$GL$2,FALSE)),"",VLOOKUP($B170,'[1]1718  Exp_Rev Access'!$F$7:$GK$318,$GL$2,FALSE))</f>
        <v>0</v>
      </c>
      <c r="GM170" s="95">
        <f>IF(ISNA(VLOOKUP($B170,'[1]1718  Exp_Rev Access'!$F$7:$GK$318,$GM$2,FALSE)),"",VLOOKUP($B170,'[1]1718  Exp_Rev Access'!$F$7:$GK$318,$GM$2,FALSE))</f>
        <v>0</v>
      </c>
      <c r="GN170" s="95">
        <f>IF(ISNA(VLOOKUP($B170,'[1]1718  Exp_Rev Access'!$F$7:$GK$318,$GN$2,FALSE)),"",VLOOKUP($B170,'[1]1718  Exp_Rev Access'!$F$7:$GK$318,$GN$2,FALSE))</f>
        <v>0</v>
      </c>
      <c r="GO170" s="95">
        <f>IF(ISNA(VLOOKUP($B170,'[1]1718  Exp_Rev Access'!$F$7:$GK$318,$GO$2,FALSE)),"",VLOOKUP($B170,'[1]1718  Exp_Rev Access'!$F$7:$GK$318,$GO$2,FALSE))</f>
        <v>0</v>
      </c>
      <c r="GP170" s="95">
        <f>IF(ISNA(VLOOKUP($B170,'[1]1718  Exp_Rev Access'!$F$7:$GK$318,$GP$2,FALSE)),"",VLOOKUP($B170,'[1]1718  Exp_Rev Access'!$F$7:$GK$318,$GP$2,FALSE))</f>
        <v>0</v>
      </c>
      <c r="GQ170" s="95">
        <f>IF(ISNA(VLOOKUP($B170,'[1]1718  Exp_Rev Access'!$F$7:$GK$318,$GQ$2,FALSE)),"",VLOOKUP($B170,'[1]1718  Exp_Rev Access'!$F$7:$GK$318,$GQ$2,FALSE))</f>
        <v>0</v>
      </c>
      <c r="GR170" s="95">
        <f>IF(ISNA(VLOOKUP($B170,'[1]1718  Exp_Rev Access'!$F$7:$GK$318,$GR$2,FALSE)),"",VLOOKUP($B170,'[1]1718  Exp_Rev Access'!$F$7:$GK$318,$GR$2,FALSE))</f>
        <v>0</v>
      </c>
      <c r="GS170" s="95">
        <f>IF(ISNA(VLOOKUP($B170,'[1]1718  Exp_Rev Access'!$F$7:$GK$318,$GS$2,FALSE)),"",VLOOKUP($B170,'[1]1718  Exp_Rev Access'!$F$7:$GK$318,$GS$2,FALSE))</f>
        <v>0</v>
      </c>
      <c r="GT170" s="95">
        <f>IF(ISNA(VLOOKUP($B170,'[1]1718  Exp_Rev Access'!$F$7:$GK$318,$GT$2,FALSE)),"",VLOOKUP($B170,'[1]1718  Exp_Rev Access'!$F$7:$GK$318,$GT$2,FALSE))</f>
        <v>0</v>
      </c>
      <c r="GU170" s="56">
        <f t="shared" si="484"/>
        <v>0</v>
      </c>
      <c r="GV170" s="92">
        <f t="shared" si="485"/>
        <v>0</v>
      </c>
      <c r="GW170" s="96">
        <f t="shared" si="486"/>
        <v>0</v>
      </c>
    </row>
    <row r="171" spans="1:222" x14ac:dyDescent="0.3">
      <c r="A171" s="73"/>
      <c r="B171" s="119" t="s">
        <v>420</v>
      </c>
      <c r="C171" s="89" t="s">
        <v>421</v>
      </c>
      <c r="D171" s="75">
        <f>IF(ISNA(VLOOKUP($B171,'[1]1718 enrollment_Rev_Exp by size'!$A$7:H508,3,FALSE)),"",VLOOKUP($B171,'[1]1718 enrollment_Rev_Exp by size'!$A$7:$G$350,3,FALSE))</f>
        <v>104.9</v>
      </c>
      <c r="E171" s="76">
        <f>IF(ISNA(VLOOKUP($B171,'[1]1718 enrollment_Rev_Exp by size'!$A$7:I508,5,FALSE)),"",VLOOKUP($B171,'[1]1718 enrollment_Rev_Exp by size'!$A$7:$G$350,5,FALSE))</f>
        <v>3360461.96</v>
      </c>
      <c r="F171" s="70">
        <f t="shared" si="468"/>
        <v>3360461.96</v>
      </c>
      <c r="G171" s="70">
        <f t="shared" si="469"/>
        <v>0</v>
      </c>
      <c r="H171" s="90">
        <f>IF(ISNA(VLOOKUP($B171,'[1]1718  Exp_Rev Access'!$F$7:$GK$318,3,FALSE)),"",VLOOKUP($B171,'[1]1718  Exp_Rev Access'!$F$7:$GK$318,3,FALSE))</f>
        <v>0</v>
      </c>
      <c r="I171" s="90">
        <f>IF(ISNA(VLOOKUP($B171,'[1]1718  Exp_Rev Access'!$F$7:$GK$318,4,FALSE)),"",VLOOKUP($B171,'[1]1718  Exp_Rev Access'!$F$7:$GK$318,4,FALSE))</f>
        <v>0</v>
      </c>
      <c r="J171" s="90">
        <f>IF(ISNA(VLOOKUP($B171,'[1]1718  Exp_Rev Access'!$F$7:$GK$318,5,FALSE)),"",VLOOKUP($B171,'[1]1718  Exp_Rev Access'!$F$7:$GK$318,5,FALSE))</f>
        <v>0</v>
      </c>
      <c r="K171" s="90">
        <f>IF(ISNA(VLOOKUP($B171,'[1]1718  Exp_Rev Access'!$F$7:$GK$318,6,FALSE)),"-",VLOOKUP($B171,'[1]1718  Exp_Rev Access'!$F$7:$GK$318,6,FALSE))</f>
        <v>0</v>
      </c>
      <c r="L171" s="90">
        <f>IF(ISNA(VLOOKUP($B171,'[1]1718  Exp_Rev Access'!$F$7:$GK$318,7,FALSE)),"",VLOOKUP($B171,'[1]1718  Exp_Rev Access'!$F$7:$GK$318,7,FALSE))</f>
        <v>0</v>
      </c>
      <c r="M171" s="90">
        <f>IF(ISNA(VLOOKUP($B171,'[1]1718  Exp_Rev Access'!$F$7:$GK$318,8,FALSE)),"",VLOOKUP($B171,'[1]1718  Exp_Rev Access'!$F$7:$GK$318,8,FALSE))</f>
        <v>0</v>
      </c>
      <c r="N171" s="56">
        <f t="shared" si="470"/>
        <v>0</v>
      </c>
      <c r="O171" s="91">
        <f t="shared" si="471"/>
        <v>0</v>
      </c>
      <c r="P171" s="56">
        <f t="shared" si="472"/>
        <v>0</v>
      </c>
      <c r="Q171" s="90">
        <f>IF(ISNA(VLOOKUP($B171,'[1]1718  Exp_Rev Access'!$F$7:$GK$318,10,FALSE)),"",VLOOKUP($B171,'[1]1718  Exp_Rev Access'!$F$7:$GK$318,10,FALSE))</f>
        <v>0</v>
      </c>
      <c r="R171" s="90">
        <f>IF(ISNA(VLOOKUP($B171,'[1]1718  Exp_Rev Access'!$F$7:$GK$318,11,FALSE)),"",VLOOKUP($B171,'[1]1718  Exp_Rev Access'!$F$7:$GK$318,11,FALSE))</f>
        <v>0</v>
      </c>
      <c r="S171" s="90">
        <f>IF(ISNA(VLOOKUP($B171,'[1]1718  Exp_Rev Access'!$F$7:$GK$318,12,FALSE)),"",VLOOKUP($B171,'[1]1718  Exp_Rev Access'!$F$7:$GK$318,12,FALSE))</f>
        <v>0</v>
      </c>
      <c r="T171" s="90">
        <f>IF(ISNA(VLOOKUP($B171,'[1]1718  Exp_Rev Access'!$F$7:$GK$318,13,FALSE)),"",VLOOKUP($B171,'[1]1718  Exp_Rev Access'!$F$7:$GK$318,13,FALSE))</f>
        <v>0</v>
      </c>
      <c r="U171" s="90">
        <f>IF(ISNA(VLOOKUP($B171,'[1]1718  Exp_Rev Access'!$F$7:$GK$318,14,FALSE)),"",VLOOKUP($B171,'[1]1718  Exp_Rev Access'!$F$7:$GK$318,14,FALSE))</f>
        <v>0</v>
      </c>
      <c r="V171" s="90">
        <f>IF(ISNA(VLOOKUP($B171,'[1]1718  Exp_Rev Access'!$F$7:$GK$318,15,FALSE)),"",VLOOKUP($B171,'[1]1718  Exp_Rev Access'!$F$7:$GK$318,15,FALSE))</f>
        <v>0</v>
      </c>
      <c r="W171" s="90">
        <f>IF(ISNA(VLOOKUP($B171,'[1]1718  Exp_Rev Access'!$F$7:$GK$318,16,FALSE)),"",VLOOKUP($B171,'[1]1718  Exp_Rev Access'!$F$7:$GK$318,16,FALSE))</f>
        <v>0</v>
      </c>
      <c r="X171" s="90">
        <f>IF(ISNA(VLOOKUP($B171,'[1]1718  Exp_Rev Access'!$F$7:$GK$318,17,FALSE)),"",VLOOKUP($B171,'[1]1718  Exp_Rev Access'!$F$7:$GK$318,17,FALSE))</f>
        <v>0</v>
      </c>
      <c r="Y171" s="90">
        <f>IF(ISNA(VLOOKUP($B171,'[1]1718  Exp_Rev Access'!$F$7:$GK$318,18,FALSE)),"",VLOOKUP($B171,'[1]1718  Exp_Rev Access'!$F$7:$GK$318,18,FALSE))</f>
        <v>3983</v>
      </c>
      <c r="Z171" s="90">
        <f>IF(ISNA(VLOOKUP($B171,'[1]1718  Exp_Rev Access'!$F$7:$GK$318,19,FALSE)),"",VLOOKUP($B171,'[1]1718  Exp_Rev Access'!$F$7:$GK$318,19,FALSE))</f>
        <v>0</v>
      </c>
      <c r="AA171" s="90">
        <f>IF(ISNA(VLOOKUP($B171,'[1]1718  Exp_Rev Access'!$F$7:$GK$318,20,FALSE)),"",VLOOKUP($B171,'[1]1718  Exp_Rev Access'!$F$7:$GK$318,20,FALSE))</f>
        <v>0</v>
      </c>
      <c r="AB171" s="90">
        <f>IF(ISNA(VLOOKUP($B171,'[1]1718  Exp_Rev Access'!$F$7:$GK$318,21,FALSE)),"",VLOOKUP($B171,'[1]1718  Exp_Rev Access'!$F$7:$GK$318,21,FALSE))</f>
        <v>0</v>
      </c>
      <c r="AC171" s="90">
        <f>IF(ISNA(VLOOKUP($B171,'[1]1718  Exp_Rev Access'!$F$7:$GK$318,22,FALSE)),"",VLOOKUP($B171,'[1]1718  Exp_Rev Access'!$F$7:$GK$318,22,FALSE))</f>
        <v>0</v>
      </c>
      <c r="AD171" s="90">
        <f>IF(ISNA(VLOOKUP($B171,'[1]1718  Exp_Rev Access'!$F$7:$GK$318,23,FALSE)),"",VLOOKUP($B171,'[1]1718  Exp_Rev Access'!$F$7:$GK$318,23,FALSE))</f>
        <v>2102.9</v>
      </c>
      <c r="AE171" s="90">
        <f>IF(ISNA(VLOOKUP($B171,'[1]1718  Exp_Rev Access'!$F$7:$GK$318,24,FALSE)),"",VLOOKUP($B171,'[1]1718  Exp_Rev Access'!$F$7:$GK$318,24,FALSE))</f>
        <v>0</v>
      </c>
      <c r="AF171" s="90">
        <f>IF(ISNA(VLOOKUP($B171,'[1]1718  Exp_Rev Access'!$F$7:$GK$318,25,FALSE)),"",VLOOKUP($B171,'[1]1718  Exp_Rev Access'!$F$7:$GK$318,25,FALSE))</f>
        <v>0</v>
      </c>
      <c r="AG171" s="90">
        <f>IF(ISNA(VLOOKUP($B171,'[1]1718  Exp_Rev Access'!$F$7:$GK$318,26,FALSE)),"",VLOOKUP($B171,'[1]1718  Exp_Rev Access'!$F$7:$GK$318,26,FALSE))</f>
        <v>1584500.26</v>
      </c>
      <c r="AH171" s="90">
        <f>IF(ISNA(VLOOKUP($B171,'[1]1718  Exp_Rev Access'!$F$7:$GK$318,27,FALSE)),"",VLOOKUP($B171,'[1]1718  Exp_Rev Access'!$F$7:$GK$318,27,FALSE))</f>
        <v>0</v>
      </c>
      <c r="AI171" s="90">
        <f>IF(ISNA(VLOOKUP($B171,'[1]1718  Exp_Rev Access'!$F$7:$GK$318,28,FALSE)),"",VLOOKUP($B171,'[1]1718  Exp_Rev Access'!$F$7:$GK$318,28,FALSE))</f>
        <v>0</v>
      </c>
      <c r="AJ171" s="90">
        <f>IF(ISNA(VLOOKUP($B171,'[1]1718  Exp_Rev Access'!$F$7:$GK$318,29,FALSE)),"",VLOOKUP($B171,'[1]1718  Exp_Rev Access'!$F$7:$GK$318,29,FALSE))</f>
        <v>0</v>
      </c>
      <c r="AK171" s="90">
        <f>IF(ISNA(VLOOKUP($B171,'[1]1718  Exp_Rev Access'!$F$7:$GK$318,30,FALSE)),"",VLOOKUP($B171,'[1]1718  Exp_Rev Access'!$F$7:$GK$318,30,FALSE))</f>
        <v>0</v>
      </c>
      <c r="AL171" s="90">
        <f>IF(ISNA(VLOOKUP($B171,'[1]1718  Exp_Rev Access'!$F$7:$GK$318,31,FALSE)),"",VLOOKUP($B171,'[1]1718  Exp_Rev Access'!$F$7:$GK$318,31,FALSE))</f>
        <v>0</v>
      </c>
      <c r="AM171" s="56">
        <f t="shared" si="473"/>
        <v>1590586.16</v>
      </c>
      <c r="AN171" s="92">
        <f t="shared" si="474"/>
        <v>0.47332366172655616</v>
      </c>
      <c r="AO171" s="71">
        <f t="shared" si="475"/>
        <v>15162.880457578645</v>
      </c>
      <c r="AP171" s="90">
        <f>IF(ISNA(VLOOKUP($B171,'[1]1718  Exp_Rev Access'!$F$7:$GK$318,33,FALSE)),"",VLOOKUP($B171,'[1]1718  Exp_Rev Access'!$F$7:$GK$318,33,FALSE))</f>
        <v>953914.24</v>
      </c>
      <c r="AQ171" s="90">
        <f>IF(ISNA(VLOOKUP($B171,'[1]1718  Exp_Rev Access'!$F$7:$GK$318,34,FALSE)),"",VLOOKUP($B171,'[1]1718  Exp_Rev Access'!$F$7:$GK$318,34,FALSE))</f>
        <v>27813.53</v>
      </c>
      <c r="AR171" s="90">
        <f>IF(ISNA(VLOOKUP($B171,'[1]1718  Exp_Rev Access'!$F$7:$GK$318,35,FALSE)),"",VLOOKUP($B171,'[1]1718  Exp_Rev Access'!$F$7:$GK$318,35,FALSE))</f>
        <v>0</v>
      </c>
      <c r="AS171" s="90">
        <f>IF(ISNA(VLOOKUP($B171,'[1]1718  Exp_Rev Access'!$F$7:$GK$318,36,FALSE)),"",VLOOKUP($B171,'[1]1718  Exp_Rev Access'!$F$7:$GK$318,36,FALSE))</f>
        <v>0</v>
      </c>
      <c r="AT171" s="90">
        <f>IF(ISNA(VLOOKUP($B171,'[1]1718  Exp_Rev Access'!$F$7:$GK$318,37,FALSE)),"",VLOOKUP($B171,'[1]1718  Exp_Rev Access'!$F$7:$GK$318,37,FALSE))</f>
        <v>0</v>
      </c>
      <c r="AU171" s="56">
        <f t="shared" si="476"/>
        <v>981727.77</v>
      </c>
      <c r="AV171" s="93">
        <f t="shared" si="477"/>
        <v>0.2921407180577042</v>
      </c>
      <c r="AW171" s="56">
        <f t="shared" si="478"/>
        <v>9358.7013346043841</v>
      </c>
      <c r="AX171" s="90">
        <f>IF(ISNA(VLOOKUP($B171,'[1]1718  Exp_Rev Access'!$F$7:$GK$318,39,FALSE)),"",VLOOKUP($B171,'[1]1718  Exp_Rev Access'!$F$7:$GK$318,39,FALSE))</f>
        <v>0</v>
      </c>
      <c r="AY171" s="90">
        <f>IF(ISNA(VLOOKUP($B171,'[1]1718  Exp_Rev Access'!$F$7:$GK$318,40,FALSE)),"",VLOOKUP($B171,'[1]1718  Exp_Rev Access'!$F$7:$GK$318,40,FALSE))</f>
        <v>136194.76</v>
      </c>
      <c r="AZ171" s="90">
        <f>IF(ISNA(VLOOKUP($B171,'[1]1718  Exp_Rev Access'!$F$7:$GK$318,41,FALSE)),"",VLOOKUP($B171,'[1]1718  Exp_Rev Access'!$F$7:$GK$318,41,FALSE))</f>
        <v>0</v>
      </c>
      <c r="BA171" s="90">
        <f>IF(ISNA(VLOOKUP($B171,'[1]1718  Exp_Rev Access'!$F$7:$GK$318,42,FALSE)),"",VLOOKUP($B171,'[1]1718  Exp_Rev Access'!$F$7:$GK$318,42,FALSE))</f>
        <v>0</v>
      </c>
      <c r="BB171" s="90">
        <f>IF(ISNA(VLOOKUP($B171,'[1]1718  Exp_Rev Access'!$F$7:$GK$318,43,FALSE)),"",VLOOKUP($B171,'[1]1718  Exp_Rev Access'!$F$7:$GK$318,43,FALSE))</f>
        <v>0</v>
      </c>
      <c r="BC171" s="90">
        <f>IF(ISNA(VLOOKUP($B171,'[1]1718  Exp_Rev Access'!$F$7:$GK$318,44,FALSE)),"",VLOOKUP($B171,'[1]1718  Exp_Rev Access'!$F$7:$GK$318,44,FALSE))</f>
        <v>27750.1</v>
      </c>
      <c r="BD171" s="90">
        <f>IF(ISNA(VLOOKUP($B171,'[1]1718  Exp_Rev Access'!$F$7:$GK$318,45,FALSE)),"",VLOOKUP($B171,'[1]1718  Exp_Rev Access'!$F$7:$GK$318,45,FALSE))</f>
        <v>0</v>
      </c>
      <c r="BE171" s="90">
        <f>IF(ISNA(VLOOKUP($B171,'[1]1718  Exp_Rev Access'!$F$7:$GK$318,46,FALSE)),"",VLOOKUP($B171,'[1]1718  Exp_Rev Access'!$F$7:$GK$318,46,FALSE))</f>
        <v>0</v>
      </c>
      <c r="BF171" s="90">
        <f>IF(ISNA(VLOOKUP($B171,'[1]1718  Exp_Rev Access'!$F$7:$GK$318,47,FALSE)),"",VLOOKUP($B171,'[1]1718  Exp_Rev Access'!$F$7:$GK$318,47,FALSE))</f>
        <v>0</v>
      </c>
      <c r="BG171" s="90">
        <f>IF(ISNA(VLOOKUP($B171,'[1]1718  Exp_Rev Access'!$F$7:$GK$318,48,FALSE)),"",VLOOKUP($B171,'[1]1718  Exp_Rev Access'!$F$7:$GK$318,48,FALSE))</f>
        <v>7907.58</v>
      </c>
      <c r="BH171" s="90">
        <f>IF(ISNA(VLOOKUP($B171,'[1]1718  Exp_Rev Access'!$F$7:$GK$318,49,FALSE)),"",VLOOKUP($B171,'[1]1718  Exp_Rev Access'!$F$7:$GK$318,49,FALSE))</f>
        <v>3419.07</v>
      </c>
      <c r="BI171" s="90">
        <f>IF(ISNA(VLOOKUP($B171,'[1]1718  Exp_Rev Access'!$F$7:$GK$318,50,FALSE)),"",VLOOKUP($B171,'[1]1718  Exp_Rev Access'!$F$7:$GK$318,50,FALSE))</f>
        <v>0</v>
      </c>
      <c r="BJ171" s="90">
        <f>IF(ISNA(VLOOKUP($B171,'[1]1718  Exp_Rev Access'!$F$7:$GK$318,51,FALSE)),"",VLOOKUP($B171,'[1]1718  Exp_Rev Access'!$F$7:$GK$318,51,FALSE))</f>
        <v>955.18</v>
      </c>
      <c r="BK171" s="90">
        <f>IF(ISNA(VLOOKUP($B171,'[1]1718  Exp_Rev Access'!$F$7:$GK$318,52,FALSE)),"",VLOOKUP($B171,'[1]1718  Exp_Rev Access'!$F$7:$GK$318,52,FALSE))</f>
        <v>126723.56</v>
      </c>
      <c r="BL171" s="90">
        <f>IF(ISNA(VLOOKUP($B171,'[1]1718  Exp_Rev Access'!$F$7:$GK$318,53,FALSE)),"",VLOOKUP($B171,'[1]1718  Exp_Rev Access'!$F$7:$GK$318,53,FALSE))</f>
        <v>0</v>
      </c>
      <c r="BM171" s="90">
        <f>IF(ISNA(VLOOKUP($B171,'[1]1718  Exp_Rev Access'!$F$7:$GK$318,54,FALSE)),"",VLOOKUP($B171,'[1]1718  Exp_Rev Access'!$F$7:$GK$318,54,FALSE))</f>
        <v>0</v>
      </c>
      <c r="BN171" s="90">
        <f>IF(ISNA(VLOOKUP($B171,'[1]1718  Exp_Rev Access'!$F$7:$GK$318,55,FALSE)),"",VLOOKUP($B171,'[1]1718  Exp_Rev Access'!$F$7:$GK$318,55,FALSE))</f>
        <v>0</v>
      </c>
      <c r="BO171" s="90">
        <f>IF(ISNA(VLOOKUP($B171,'[1]1718  Exp_Rev Access'!$F$7:$GK$318,56,FALSE)),"",VLOOKUP($B171,'[1]1718  Exp_Rev Access'!$F$7:$GK$318,56,FALSE))</f>
        <v>0</v>
      </c>
      <c r="BP171" s="90">
        <f>IF(ISNA(VLOOKUP($B171,'[1]1718  Exp_Rev Access'!$F$7:$GK$318,57,FALSE)),"",VLOOKUP($B171,'[1]1718  Exp_Rev Access'!$F$7:$GK$318,57,FALSE))</f>
        <v>0</v>
      </c>
      <c r="BQ171" s="90">
        <f>IF(ISNA(VLOOKUP($B171,'[1]1718  Exp_Rev Access'!$F$7:$GK$318,58,FALSE)),"",VLOOKUP($B171,'[1]1718  Exp_Rev Access'!$F$7:$GK$318,58,FALSE))</f>
        <v>0</v>
      </c>
      <c r="BR171" s="90">
        <f>IF(ISNA(VLOOKUP($B171,'[1]1718  Exp_Rev Access'!$F$7:$GK$318,59,FALSE)),"",VLOOKUP($B171,'[1]1718  Exp_Rev Access'!$F$7:$GK$318,59,FALSE))</f>
        <v>0</v>
      </c>
      <c r="BS171" s="90">
        <f>IF(ISNA(VLOOKUP($B171,'[1]1718  Exp_Rev Access'!$F$7:$GK$318,60,FALSE)),"",VLOOKUP($B171,'[1]1718  Exp_Rev Access'!$F$7:$GK$318,60,FALSE))</f>
        <v>0</v>
      </c>
      <c r="BT171" s="90">
        <f>IF(ISNA(VLOOKUP($B171,'[1]1718  Exp_Rev Access'!$F$7:$GK$318,61,FALSE)),"",VLOOKUP($B171,'[1]1718  Exp_Rev Access'!$F$7:$GK$318,61,FALSE))</f>
        <v>0</v>
      </c>
      <c r="BU171" s="90">
        <f>IF(ISNA(VLOOKUP($B171,'[1]1718  Exp_Rev Access'!$F$7:$GK$318,62,FALSE)),"",VLOOKUP($B171,'[1]1718  Exp_Rev Access'!$F$7:$GK$318,62,FALSE))</f>
        <v>0</v>
      </c>
      <c r="BV171" s="56">
        <f t="shared" si="449"/>
        <v>302950.25</v>
      </c>
      <c r="BW171" s="92">
        <f t="shared" si="479"/>
        <v>9.0151370140788625E-2</v>
      </c>
      <c r="BX171" s="71">
        <f t="shared" si="480"/>
        <v>2887.9909437559577</v>
      </c>
      <c r="BY171" s="90">
        <f>IF(ISNA(VLOOKUP($B171,'[1]1718  Exp_Rev Access'!$F$7:$GK$318,64,FALSE)),"",VLOOKUP($B171,'[1]1718  Exp_Rev Access'!$F$7:$GK$318,64,FALSE))</f>
        <v>0</v>
      </c>
      <c r="BZ171" s="90">
        <f>IF(ISNA(VLOOKUP($B171,'[1]1718  Exp_Rev Access'!$F$7:$GK$318,65,FALSE)),"",VLOOKUP($B171,'[1]1718  Exp_Rev Access'!$F$7:$GK$318,65,FALSE))</f>
        <v>0</v>
      </c>
      <c r="CA171" s="90">
        <f>IF(ISNA(VLOOKUP($B171,'[1]1718  Exp_Rev Access'!$F$7:$GK$318,66,FALSE)),"",VLOOKUP($B171,'[1]1718  Exp_Rev Access'!$F$7:$GK$318,66,FALSE))</f>
        <v>0</v>
      </c>
      <c r="CB171" s="90">
        <f>IF(ISNA(VLOOKUP($B171,'[1]1718  Exp_Rev Access'!$F$7:$GK$318,67,FALSE)),"",VLOOKUP($B171,'[1]1718  Exp_Rev Access'!$F$7:$GK$318,67,FALSE))</f>
        <v>0</v>
      </c>
      <c r="CC171" s="90">
        <f>IF(ISNA(VLOOKUP($B171,'[1]1718  Exp_Rev Access'!$F$7:$GK$318,68,FALSE)),"",VLOOKUP($B171,'[1]1718  Exp_Rev Access'!$F$7:$GK$318,68,FALSE))</f>
        <v>0</v>
      </c>
      <c r="CD171" s="90">
        <f>IF(ISNA(VLOOKUP($B171,'[1]1718  Exp_Rev Access'!$F$7:$GK$318,69,FALSE)),"",VLOOKUP($B171,'[1]1718  Exp_Rev Access'!$F$7:$GK$318,69,FALSE))</f>
        <v>0</v>
      </c>
      <c r="CE171" s="56">
        <f t="shared" si="437"/>
        <v>0</v>
      </c>
      <c r="CF171" s="92">
        <f t="shared" si="450"/>
        <v>0</v>
      </c>
      <c r="CG171" s="78">
        <f t="shared" si="451"/>
        <v>0</v>
      </c>
      <c r="CH171" s="90">
        <f>IF(ISNA(VLOOKUP($B171,'[1]1718  Exp_Rev Access'!$F$7:$GK$318,$CH$2,FALSE)),"",VLOOKUP($B171,'[1]1718  Exp_Rev Access'!$F$7:$GK$318,$CH$2,FALSE))</f>
        <v>0</v>
      </c>
      <c r="CI171" s="90">
        <f>IF(ISNA(VLOOKUP($B171,'[1]1718  Exp_Rev Access'!$F$7:$GK$318,$CI$2,FALSE)),"",VLOOKUP($B171,'[1]1718  Exp_Rev Access'!$F$7:$GK$318,$CI$2,FALSE))</f>
        <v>0</v>
      </c>
      <c r="CJ171" s="90">
        <f>IF(ISNA(VLOOKUP($B171,'[1]1718  Exp_Rev Access'!$F$7:$GK$318,$CJ$2,FALSE)),"",VLOOKUP($B171,'[1]1718  Exp_Rev Access'!$F$7:$GK$318,$CJ$2,FALSE))</f>
        <v>0</v>
      </c>
      <c r="CK171" s="90">
        <f>IF(ISNA(VLOOKUP($B171,'[1]1718  Exp_Rev Access'!$F$7:$GK$318,$CK$2,FALSE)),"",VLOOKUP($B171,'[1]1718  Exp_Rev Access'!$F$7:$GK$318,$CK$2,FALSE))</f>
        <v>0</v>
      </c>
      <c r="CL171" s="90">
        <f>IF(ISNA(VLOOKUP($B171,'[1]1718  Exp_Rev Access'!$F$7:$GK$318,$CL$2,FALSE)),"",VLOOKUP($B171,'[1]1718  Exp_Rev Access'!$F$7:$GK$318,$CL$2,FALSE))</f>
        <v>0</v>
      </c>
      <c r="CM171" s="90">
        <f>IF(ISNA(VLOOKUP($B171,'[1]1718  Exp_Rev Access'!$F$7:$GK$318,$CM$2,FALSE)),"",VLOOKUP($B171,'[1]1718  Exp_Rev Access'!$F$7:$GK$318,$CM$2,FALSE))</f>
        <v>0</v>
      </c>
      <c r="CN171" s="90">
        <f>IF(ISNA(VLOOKUP($B171,'[1]1718  Exp_Rev Access'!$F$7:$GK$318,$CN$2,FALSE)),"",VLOOKUP($B171,'[1]1718  Exp_Rev Access'!$F$7:$GK$318,$CN$2,FALSE))</f>
        <v>0</v>
      </c>
      <c r="CO171" s="90">
        <f>IF(ISNA(VLOOKUP($B171,'[1]1718  Exp_Rev Access'!$F$7:$GK$318,$CO$2,FALSE)),"",VLOOKUP($B171,'[1]1718  Exp_Rev Access'!$F$7:$GK$318,$CO$2,FALSE))</f>
        <v>0</v>
      </c>
      <c r="CP171" s="90">
        <f>IF(ISNA(VLOOKUP($B171,'[1]1718  Exp_Rev Access'!$F$7:$GK$318,$CP$2,FALSE)),"",VLOOKUP($B171,'[1]1718  Exp_Rev Access'!$F$7:$GK$318,$CP$2,FALSE))</f>
        <v>0</v>
      </c>
      <c r="CQ171" s="90">
        <f>IF(ISNA(VLOOKUP($B171,'[1]1718  Exp_Rev Access'!$F$7:$GK$318,$CQ$2,FALSE)),"",VLOOKUP($B171,'[1]1718  Exp_Rev Access'!$F$7:$GK$318,$CQ$2,FALSE))</f>
        <v>30730.94</v>
      </c>
      <c r="CR171" s="90">
        <f>IF(ISNA(VLOOKUP($B171,'[1]1718  Exp_Rev Access'!$F$7:$GK$318,$CR$2,FALSE)),"",VLOOKUP($B171,'[1]1718  Exp_Rev Access'!$F$7:$GK$318,$CR$2,FALSE))</f>
        <v>0</v>
      </c>
      <c r="CS171" s="90">
        <f>IF(ISNA(VLOOKUP($B171,'[1]1718  Exp_Rev Access'!$F$7:$GK$318,$CS$2,FALSE)),"",VLOOKUP($B171,'[1]1718  Exp_Rev Access'!$F$7:$GK$318,$CS$2,FALSE))</f>
        <v>0</v>
      </c>
      <c r="CT171" s="90">
        <f>IF(ISNA(VLOOKUP($B171,'[1]1718  Exp_Rev Access'!$F$7:$GK$318,$CT$2,FALSE)),"",VLOOKUP($B171,'[1]1718  Exp_Rev Access'!$F$7:$GK$318,$CT$2,FALSE))</f>
        <v>0</v>
      </c>
      <c r="CU171" s="90">
        <f>IF(ISNA(VLOOKUP($B171,'[1]1718  Exp_Rev Access'!$F$7:$GK$318,$CU$2,FALSE)),"",VLOOKUP($B171,'[1]1718  Exp_Rev Access'!$F$7:$GK$318,$CU$2,FALSE))</f>
        <v>30127</v>
      </c>
      <c r="CV171" s="90">
        <f>IF(ISNA(VLOOKUP($B171,'[1]1718  Exp_Rev Access'!$F$7:$GK$318,$CV$2,FALSE)),"",VLOOKUP($B171,'[1]1718  Exp_Rev Access'!$F$7:$GK$318,$CV$2,FALSE))</f>
        <v>14684</v>
      </c>
      <c r="CW171" s="90">
        <f>IF(ISNA(VLOOKUP($B171,'[1]1718  Exp_Rev Access'!$F$7:$GK$318,$CW$2,FALSE)),"",VLOOKUP($B171,'[1]1718  Exp_Rev Access'!$F$7:$GK$318,$CW$2,FALSE))</f>
        <v>0</v>
      </c>
      <c r="CX171" s="90">
        <f>IF(ISNA(VLOOKUP($B171,'[1]1718  Exp_Rev Access'!$F$7:$GK$318,$CX$2,FALSE)),"",VLOOKUP($B171,'[1]1718  Exp_Rev Access'!$F$7:$GK$318,$CX$2,FALSE))</f>
        <v>0</v>
      </c>
      <c r="CY171" s="90">
        <f>IF(ISNA(VLOOKUP($B171,'[1]1718  Exp_Rev Access'!$F$7:$GK$318,$CY$2,FALSE)),"",VLOOKUP($B171,'[1]1718  Exp_Rev Access'!$F$7:$GK$318,$CY$2,FALSE))</f>
        <v>0</v>
      </c>
      <c r="CZ171" s="90">
        <f>IF(ISNA(VLOOKUP($B171,'[1]1718  Exp_Rev Access'!$F$7:$GK$318,$CZ$2,FALSE)),"",VLOOKUP($B171,'[1]1718  Exp_Rev Access'!$F$7:$GK$318,$CZ$2,FALSE))</f>
        <v>0</v>
      </c>
      <c r="DA171" s="90">
        <f>IF(ISNA(VLOOKUP($B171,'[1]1718  Exp_Rev Access'!$F$7:$GK$318,$DA$2,FALSE)),"",VLOOKUP($B171,'[1]1718  Exp_Rev Access'!$F$7:$GK$318,$DA$2,FALSE))</f>
        <v>0</v>
      </c>
      <c r="DB171" s="90">
        <f>IF(ISNA(VLOOKUP($B171,'[1]1718  Exp_Rev Access'!$F$7:$GK$318,$DB$2,FALSE)),"",VLOOKUP($B171,'[1]1718  Exp_Rev Access'!$F$7:$GK$318,$DB$2,FALSE))</f>
        <v>0</v>
      </c>
      <c r="DC171" s="90">
        <f>IF(ISNA(VLOOKUP($B171,'[1]1718  Exp_Rev Access'!$F$7:$GK$318,$DC$2,FALSE)),"",VLOOKUP($B171,'[1]1718  Exp_Rev Access'!$F$7:$GK$318,$DC$2,FALSE))</f>
        <v>0</v>
      </c>
      <c r="DD171" s="90">
        <f>IF(ISNA(VLOOKUP($B171,'[1]1718  Exp_Rev Access'!$F$7:$GK$318,$DD$2,FALSE)),"",VLOOKUP($B171,'[1]1718  Exp_Rev Access'!$F$7:$GK$318,$DD$2,FALSE))</f>
        <v>0</v>
      </c>
      <c r="DE171" s="90">
        <f>IF(ISNA(VLOOKUP($B171,'[1]1718  Exp_Rev Access'!$F$7:$GK$318,$DE$2,FALSE)),"",VLOOKUP($B171,'[1]1718  Exp_Rev Access'!$F$7:$GK$318,$DE$2,FALSE))</f>
        <v>0</v>
      </c>
      <c r="DF171" s="90">
        <f>IF(ISNA(VLOOKUP($B171,'[1]1718  Exp_Rev Access'!$F$7:$GK$318,$DF$2,FALSE)),"",VLOOKUP($B171,'[1]1718  Exp_Rev Access'!$F$7:$GK$318,$DF$2,FALSE))</f>
        <v>0</v>
      </c>
      <c r="DG171" s="90">
        <f>IF(ISNA(VLOOKUP($B171,'[1]1718  Exp_Rev Access'!$F$7:$GK$318,$DG$2,FALSE)),"",VLOOKUP($B171,'[1]1718  Exp_Rev Access'!$F$7:$GK$318,$DG$2,FALSE))</f>
        <v>0</v>
      </c>
      <c r="DH171" s="90">
        <f>IF(ISNA(VLOOKUP($B171,'[1]1718  Exp_Rev Access'!$F$7:$GK$318,$DH$2,FALSE)),"",VLOOKUP($B171,'[1]1718  Exp_Rev Access'!$F$7:$GK$318,$DH$2,FALSE))</f>
        <v>0</v>
      </c>
      <c r="DI171" s="90">
        <f>IF(ISNA(VLOOKUP($B171,'[1]1718  Exp_Rev Access'!$F$7:$GK$318,$DI$2,FALSE)),"",VLOOKUP($B171,'[1]1718  Exp_Rev Access'!$F$7:$GK$318,$DI$2,FALSE))</f>
        <v>38571.57</v>
      </c>
      <c r="DJ171" s="90">
        <f>IF(ISNA(VLOOKUP($B171,'[1]1718  Exp_Rev Access'!$F$7:$GK$318,$DJ$2,FALSE)),"",VLOOKUP($B171,'[1]1718  Exp_Rev Access'!$F$7:$GK$318,$DJ$2,FALSE))</f>
        <v>0</v>
      </c>
      <c r="DK171" s="90">
        <f>IF(ISNA(VLOOKUP($B171,'[1]1718  Exp_Rev Access'!$F$7:$GK$318,$DK$2,FALSE)),"",VLOOKUP($B171,'[1]1718  Exp_Rev Access'!$F$7:$GK$318,$DK$2,FALSE))</f>
        <v>371084.27</v>
      </c>
      <c r="DL171" s="90">
        <f>IF(ISNA(VLOOKUP($B171,'[1]1718  Exp_Rev Access'!$F$7:$GK$318,$DL$2,FALSE)),"",VLOOKUP($B171,'[1]1718  Exp_Rev Access'!$F$7:$GK$318,$DL$2,FALSE))</f>
        <v>0</v>
      </c>
      <c r="DM171" s="90">
        <f>IF(ISNA(VLOOKUP($B171,'[1]1718  Exp_Rev Access'!$F$7:$GK$318,$DM$2,FALSE)),"",VLOOKUP($B171,'[1]1718  Exp_Rev Access'!$F$7:$GK$318,$DM$2,FALSE))</f>
        <v>0</v>
      </c>
      <c r="DN171" s="90">
        <f>IF(ISNA(VLOOKUP($B171,'[1]1718  Exp_Rev Access'!$F$7:$GK$318,$DN$2,FALSE)),"",VLOOKUP($B171,'[1]1718  Exp_Rev Access'!$F$7:$GK$318,$DN$2,FALSE))</f>
        <v>0</v>
      </c>
      <c r="DO171" s="90">
        <f>IF(ISNA(VLOOKUP($B171,'[1]1718  Exp_Rev Access'!$F$7:$GK$318,$DO$2,FALSE)),"",VLOOKUP($B171,'[1]1718  Exp_Rev Access'!$F$7:$GK$318,$DO$2,FALSE))</f>
        <v>0</v>
      </c>
      <c r="DP171" s="90">
        <f>IF(ISNA(VLOOKUP($B171,'[1]1718  Exp_Rev Access'!$F$7:$GK$318,$DP$2,FALSE)),"",VLOOKUP($B171,'[1]1718  Exp_Rev Access'!$F$7:$GK$318,$DP$2,FALSE))</f>
        <v>0</v>
      </c>
      <c r="DQ171" s="90">
        <f>IF(ISNA(VLOOKUP($B171,'[1]1718  Exp_Rev Access'!$F$7:$GK$318,$DQ$2,FALSE)),"",VLOOKUP($B171,'[1]1718  Exp_Rev Access'!$F$7:$GK$318,$DQ$2,FALSE))</f>
        <v>0</v>
      </c>
      <c r="DR171" s="90">
        <f>IF(ISNA(VLOOKUP($B171,'[1]1718  Exp_Rev Access'!$F$7:$GK$318,$DR$2,FALSE)),"",VLOOKUP($B171,'[1]1718  Exp_Rev Access'!$F$7:$GK$318,$DR$2,FALSE))</f>
        <v>0</v>
      </c>
      <c r="DS171" s="90">
        <f>IF(ISNA(VLOOKUP($B171,'[1]1718  Exp_Rev Access'!$F$7:$GK$318,$DS$2,FALSE)),"",VLOOKUP($B171,'[1]1718  Exp_Rev Access'!$F$7:$GK$318,$DS$2,FALSE))</f>
        <v>0</v>
      </c>
      <c r="DT171" s="90">
        <f>IF(ISNA(VLOOKUP($B171,'[1]1718  Exp_Rev Access'!$F$7:$GK$318,$DT$2,FALSE)),"",VLOOKUP($B171,'[1]1718  Exp_Rev Access'!$F$7:$GK$318,$DT$2,FALSE))</f>
        <v>0</v>
      </c>
      <c r="DU171" s="90">
        <f>IF(ISNA(VLOOKUP($B171,'[1]1718  Exp_Rev Access'!$F$7:$GK$318,$DU$2,FALSE)),"",VLOOKUP($B171,'[1]1718  Exp_Rev Access'!$F$7:$GK$318,$DU$2,FALSE))</f>
        <v>0</v>
      </c>
      <c r="DV171" s="90">
        <f>IF(ISNA(VLOOKUP($B171,'[1]1718  Exp_Rev Access'!$F$7:$GK$318,$DV$2,FALSE)),"",VLOOKUP($B171,'[1]1718  Exp_Rev Access'!$F$7:$GK$318,$DV$2,FALSE))</f>
        <v>0</v>
      </c>
      <c r="DW171" s="90">
        <f>IF(ISNA(VLOOKUP($B171,'[1]1718  Exp_Rev Access'!$F$7:$GK$318,$DW$2,FALSE)),"",VLOOKUP($B171,'[1]1718  Exp_Rev Access'!$F$7:$GK$318,$DW$2,FALSE))</f>
        <v>0</v>
      </c>
      <c r="DX171" s="90">
        <f>IF(ISNA(VLOOKUP($B171,'[1]1718  Exp_Rev Access'!$F$7:$GK$318,$DX$2,FALSE)),"",VLOOKUP($B171,'[1]1718  Exp_Rev Access'!$F$7:$GK$318,$DX$2,FALSE))</f>
        <v>0</v>
      </c>
      <c r="DY171" s="90">
        <f>IF(ISNA(VLOOKUP($B171,'[1]1718  Exp_Rev Access'!$F$7:$GK$318,$DY$2,FALSE)),"",VLOOKUP($B171,'[1]1718  Exp_Rev Access'!$F$7:$GK$318,$DY$2,FALSE))</f>
        <v>0</v>
      </c>
      <c r="DZ171" s="90">
        <f>IF(ISNA(VLOOKUP($B171,'[1]1718  Exp_Rev Access'!$F$7:$GK$318,$DZ$2,FALSE)),"",VLOOKUP($B171,'[1]1718  Exp_Rev Access'!$F$7:$GK$318,$DZ$2,FALSE))</f>
        <v>0</v>
      </c>
      <c r="EA171" s="90">
        <f>IF(ISNA(VLOOKUP($B171,'[1]1718  Exp_Rev Access'!$F$7:$GK$318,$EA$2,FALSE)),"",VLOOKUP($B171,'[1]1718  Exp_Rev Access'!$F$7:$GK$318,$EA$2,FALSE))</f>
        <v>0</v>
      </c>
      <c r="EB171" s="90">
        <f>IF(ISNA(VLOOKUP($B171,'[1]1718  Exp_Rev Access'!$F$7:$GK$318,$EB$2,FALSE)),"",VLOOKUP($B171,'[1]1718  Exp_Rev Access'!$F$7:$GK$318,$EB$2,FALSE))</f>
        <v>0</v>
      </c>
      <c r="EC171" s="90">
        <f>IF(ISNA(VLOOKUP($B171,'[1]1718  Exp_Rev Access'!$F$7:$GK$318,$EC$2,FALSE)),"",VLOOKUP($B171,'[1]1718  Exp_Rev Access'!$F$7:$GK$318,$EC$2,FALSE))</f>
        <v>0</v>
      </c>
      <c r="ED171" s="90">
        <f>IF(ISNA(VLOOKUP($B171,'[1]1718  Exp_Rev Access'!$F$7:$GK$318,$ED$2,FALSE)),"",VLOOKUP($B171,'[1]1718  Exp_Rev Access'!$F$7:$GK$318,$ED$2,FALSE))</f>
        <v>0</v>
      </c>
      <c r="EE171" s="90">
        <f>IF(ISNA(VLOOKUP($B171,'[1]1718  Exp_Rev Access'!$F$7:$GK$318,$EE$2,FALSE)),"",VLOOKUP($B171,'[1]1718  Exp_Rev Access'!$F$7:$GK$318,$EE$2,FALSE))</f>
        <v>0</v>
      </c>
      <c r="EF171" s="90">
        <f>IF(ISNA(VLOOKUP($B171,'[1]1718  Exp_Rev Access'!$F$7:$GK$318,$EF$2,FALSE)),"",VLOOKUP($B171,'[1]1718  Exp_Rev Access'!$F$7:$GK$318,$EF$2,FALSE))</f>
        <v>0</v>
      </c>
      <c r="EG171" s="90">
        <f>IF(ISNA(VLOOKUP($B171,'[1]1718  Exp_Rev Access'!$F$7:$GK$318,$EG$2,FALSE)),"",VLOOKUP($B171,'[1]1718  Exp_Rev Access'!$F$7:$GK$318,$EG$2,FALSE))</f>
        <v>0</v>
      </c>
      <c r="EH171" s="90">
        <f>IF(ISNA(VLOOKUP($B171,'[1]1718  Exp_Rev Access'!$F$7:$GK$318,$EH$2,FALSE)),"",VLOOKUP($B171,'[1]1718  Exp_Rev Access'!$F$7:$GK$318,$EH$2,FALSE))</f>
        <v>0</v>
      </c>
      <c r="EI171" s="90">
        <f>IF(ISNA(VLOOKUP($B171,'[1]1718  Exp_Rev Access'!$F$7:$GK$318,$EI$2,FALSE)),"",VLOOKUP($B171,'[1]1718  Exp_Rev Access'!$F$7:$GK$318,$EI$2,FALSE))</f>
        <v>0</v>
      </c>
      <c r="EJ171" s="90">
        <f>IF(ISNA(VLOOKUP($B171,'[1]1718  Exp_Rev Access'!$F$7:$GK$318,$EJ$2,FALSE)),"",VLOOKUP($B171,'[1]1718  Exp_Rev Access'!$F$7:$GK$318,$EJ$2,FALSE))</f>
        <v>0</v>
      </c>
      <c r="EK171" s="90">
        <f>IF(ISNA(VLOOKUP($B171,'[1]1718  Exp_Rev Access'!$F$7:$GK$318,$EK$2,FALSE)),"",VLOOKUP($B171,'[1]1718  Exp_Rev Access'!$F$7:$GK$318,$EK$2,FALSE))</f>
        <v>0</v>
      </c>
      <c r="EL171" s="90">
        <f>IF(ISNA(VLOOKUP($B171,'[1]1718  Exp_Rev Access'!$F$7:$GK$318,$EL$2,FALSE)),"",VLOOKUP($B171,'[1]1718  Exp_Rev Access'!$F$7:$GK$318,$EL$2,FALSE))</f>
        <v>0</v>
      </c>
      <c r="EM171" s="90">
        <f>IF(ISNA(VLOOKUP($B171,'[1]1718  Exp_Rev Access'!$F$7:$GK$318,$EM$2,FALSE)),"",VLOOKUP($B171,'[1]1718  Exp_Rev Access'!$F$7:$GK$318,$EM$2,FALSE))</f>
        <v>0</v>
      </c>
      <c r="EN171" s="90">
        <f>IF(ISNA(VLOOKUP($B171,'[1]1718  Exp_Rev Access'!$F$7:$GK$318,$EN$2,FALSE)),"",VLOOKUP($B171,'[1]1718  Exp_Rev Access'!$F$7:$GK$318,$EN$2,FALSE))</f>
        <v>0</v>
      </c>
      <c r="EO171" s="90">
        <f>IF(ISNA(VLOOKUP($B171,'[1]1718  Exp_Rev Access'!$F$7:$GK$318,$EO$2,FALSE)),"",VLOOKUP($B171,'[1]1718  Exp_Rev Access'!$F$7:$GK$318,$EO$2,FALSE))</f>
        <v>0</v>
      </c>
      <c r="EP171" s="90">
        <f>IF(ISNA(VLOOKUP($B171,'[1]1718  Exp_Rev Access'!$F$7:$GK$318,$EP$2,FALSE)),"",VLOOKUP($B171,'[1]1718  Exp_Rev Access'!$F$7:$GK$318,$EP$2,FALSE))</f>
        <v>0</v>
      </c>
      <c r="EQ171" s="90">
        <f>IF(ISNA(VLOOKUP($B171,'[1]1718  Exp_Rev Access'!$F$7:$GK$318,$EQ$2,FALSE)),"",VLOOKUP($B171,'[1]1718  Exp_Rev Access'!$F$7:$GK$318,$EQ$2,FALSE))</f>
        <v>0</v>
      </c>
      <c r="ER171" s="90">
        <f>IF(ISNA(VLOOKUP($B171,'[1]1718  Exp_Rev Access'!$F$7:$GK$318,$ER$2,FALSE)),"",VLOOKUP($B171,'[1]1718  Exp_Rev Access'!$F$7:$GK$318,$ER$2,FALSE))</f>
        <v>0</v>
      </c>
      <c r="ES171" s="90">
        <f>IF(ISNA(VLOOKUP($B171,'[1]1718  Exp_Rev Access'!$F$7:$GK$318,$ES$2,FALSE)),"",VLOOKUP($B171,'[1]1718  Exp_Rev Access'!$F$7:$GK$318,$ES$2,FALSE))</f>
        <v>0</v>
      </c>
      <c r="ET171" s="90">
        <f>IF(ISNA(VLOOKUP($B171,'[1]1718  Exp_Rev Access'!$F$7:$GK$318,$ET$2,FALSE)),"",VLOOKUP($B171,'[1]1718  Exp_Rev Access'!$F$7:$GK$318,$ET$2,FALSE))</f>
        <v>0</v>
      </c>
      <c r="EU171" s="90">
        <f>IF(ISNA(VLOOKUP($B171,'[1]1718  Exp_Rev Access'!$F$7:$GK$318,$EU$2,FALSE)),"",VLOOKUP($B171,'[1]1718  Exp_Rev Access'!$F$7:$GK$318,$EU$2,FALSE))</f>
        <v>0</v>
      </c>
      <c r="EV171" s="90">
        <f>IF(ISNA(VLOOKUP($B171,'[1]1718  Exp_Rev Access'!$F$7:$GK$318,$EV$2,FALSE)),"",VLOOKUP($B171,'[1]1718  Exp_Rev Access'!$F$7:$GK$318,$EV$2,FALSE))</f>
        <v>0</v>
      </c>
      <c r="EW171" s="90">
        <f>IF(ISNA(VLOOKUP($B171,'[1]1718  Exp_Rev Access'!$F$7:$GK$318,$EW$2,FALSE)),"",VLOOKUP($B171,'[1]1718  Exp_Rev Access'!$F$7:$GK$318,$EW$2,FALSE))</f>
        <v>0</v>
      </c>
      <c r="EX171" s="90">
        <f>IF(ISNA(VLOOKUP($B171,'[1]1718  Exp_Rev Access'!$F$7:$GK$318,$EX$2,FALSE)),"",VLOOKUP($B171,'[1]1718  Exp_Rev Access'!$F$7:$GK$318,$EX$2,FALSE))</f>
        <v>0</v>
      </c>
      <c r="EY171" s="90">
        <f>IF(ISNA(VLOOKUP($B171,'[1]1718  Exp_Rev Access'!$F$7:$GK$318,$EY$2,FALSE)),"",VLOOKUP($B171,'[1]1718  Exp_Rev Access'!$F$7:$GK$318,$EY$2,FALSE))</f>
        <v>0</v>
      </c>
      <c r="EZ171" s="90">
        <f>IF(ISNA(VLOOKUP($B171,'[1]1718  Exp_Rev Access'!$F$7:$GK$318,$EZ$2,FALSE)),"",VLOOKUP($B171,'[1]1718  Exp_Rev Access'!$F$7:$GK$318,$EZ$2,FALSE))</f>
        <v>0</v>
      </c>
      <c r="FA171" s="90">
        <f>IF(ISNA(VLOOKUP($B171,'[1]1718  Exp_Rev Access'!$F$7:$GK$318,$FA$2,FALSE)),"",VLOOKUP($B171,'[1]1718  Exp_Rev Access'!$F$7:$GK$318,$FA$2,FALSE))</f>
        <v>0</v>
      </c>
      <c r="FB171" s="90">
        <f>IF(ISNA(VLOOKUP($B171,'[1]1718  Exp_Rev Access'!$F$7:$GK$318,$FB$2,FALSE)),"",VLOOKUP($B171,'[1]1718  Exp_Rev Access'!$F$7:$GK$318,$FB$2,FALSE))</f>
        <v>0</v>
      </c>
      <c r="FC171" s="90">
        <f>IF(ISNA(VLOOKUP($B171,'[1]1718  Exp_Rev Access'!$F$7:$GK$318,$FC$2,FALSE)),"",VLOOKUP($B171,'[1]1718  Exp_Rev Access'!$F$7:$GK$318,$FC$2,FALSE))</f>
        <v>0</v>
      </c>
      <c r="FD171" s="90">
        <f>IF(ISNA(VLOOKUP($B171,'[1]1718  Exp_Rev Access'!$F$7:$GK$318,$FD$2,FALSE)),"",VLOOKUP($B171,'[1]1718  Exp_Rev Access'!$F$7:$GK$318,$FD$2,FALSE))</f>
        <v>0</v>
      </c>
      <c r="FE171" s="90">
        <f>IF(ISNA(VLOOKUP($B171,'[1]1718  Exp_Rev Access'!$F$7:$GK$318,$FE$2,FALSE)),"",VLOOKUP($B171,'[1]1718  Exp_Rev Access'!$F$7:$GK$318,$FE$2,FALSE))</f>
        <v>0</v>
      </c>
      <c r="FF171" s="90">
        <f>IF(ISNA(VLOOKUP($B171,'[1]1718  Exp_Rev Access'!$F$7:$GK$318,$FF$2,FALSE)),"",VLOOKUP($B171,'[1]1718  Exp_Rev Access'!$F$7:$GK$318,$FF$2,FALSE))</f>
        <v>0</v>
      </c>
      <c r="FG171" s="90">
        <f>IF(ISNA(VLOOKUP($B171,'[1]1718  Exp_Rev Access'!$F$7:$GK$318,$FG$2,FALSE)),"",VLOOKUP($B171,'[1]1718  Exp_Rev Access'!$F$7:$GK$318,$FG$2,FALSE))</f>
        <v>0</v>
      </c>
      <c r="FH171" s="90">
        <f>IF(ISNA(VLOOKUP($B171,'[1]1718  Exp_Rev Access'!$F$7:$GK$318,$FH$2,FALSE)),"",VLOOKUP($B171,'[1]1718  Exp_Rev Access'!$F$7:$GK$318,$FH$2,FALSE))</f>
        <v>0</v>
      </c>
      <c r="FI171" s="90">
        <f>IF(ISNA(VLOOKUP($B171,'[1]1718  Exp_Rev Access'!$F$7:$GK$318,$FI$2,FALSE)),"",VLOOKUP($B171,'[1]1718  Exp_Rev Access'!$F$7:$GK$318,$FI$2,FALSE))</f>
        <v>0</v>
      </c>
      <c r="FJ171" s="90">
        <f>IF(ISNA(VLOOKUP($B171,'[1]1718  Exp_Rev Access'!$F$7:$GK$318,$FJ$2,FALSE)),"",VLOOKUP($B171,'[1]1718  Exp_Rev Access'!$F$7:$GK$318,$FJ$2,FALSE))</f>
        <v>0</v>
      </c>
      <c r="FK171" s="90">
        <f>IF(ISNA(VLOOKUP($B171,'[1]1718  Exp_Rev Access'!$F$7:$GK$318,$FK$2,FALSE)),"",VLOOKUP($B171,'[1]1718  Exp_Rev Access'!$F$7:$GK$318,$FK$2,FALSE))</f>
        <v>0</v>
      </c>
      <c r="FL171" s="90">
        <f>IF(ISNA(VLOOKUP($B171,'[1]1718  Exp_Rev Access'!$F$7:$GK$318,$FL$2,FALSE)),"",VLOOKUP($B171,'[1]1718  Exp_Rev Access'!$F$7:$GK$318,$FL$2,FALSE))</f>
        <v>0</v>
      </c>
      <c r="FM171" s="90">
        <f>IF(ISNA(VLOOKUP($B171,'[1]1718  Exp_Rev Access'!$F$7:$GK$318,$FM$2,FALSE)),"",VLOOKUP($B171,'[1]1718  Exp_Rev Access'!$F$7:$GK$318,$FM$2,FALSE))</f>
        <v>0</v>
      </c>
      <c r="FN171" s="90">
        <f>IF(ISNA(VLOOKUP($B171,'[1]1718  Exp_Rev Access'!$F$7:$GK$318,$FN$2,FALSE)),"",VLOOKUP($B171,'[1]1718  Exp_Rev Access'!$F$7:$GK$318,$FN$2,FALSE))</f>
        <v>0</v>
      </c>
      <c r="FO171" s="90">
        <f>IF(ISNA(VLOOKUP($B171,'[1]1718  Exp_Rev Access'!$F$7:$GK$318,$FO$2,FALSE)),"",VLOOKUP($B171,'[1]1718  Exp_Rev Access'!$F$7:$GK$318,$FO$2,FALSE))</f>
        <v>0</v>
      </c>
      <c r="FP171" s="90">
        <f>IF(ISNA(VLOOKUP($B171,'[1]1718  Exp_Rev Access'!$F$7:$GK$318,$FP$2,FALSE)),"",VLOOKUP($B171,'[1]1718  Exp_Rev Access'!$F$7:$GK$318,$FP$2,FALSE))</f>
        <v>0</v>
      </c>
      <c r="FQ171" s="90">
        <f>IF(ISNA(VLOOKUP($B171,'[1]1718  Exp_Rev Access'!$F$7:$GK$318,$FQ$2,FALSE)),"",VLOOKUP($B171,'[1]1718  Exp_Rev Access'!$F$7:$GK$318,$FQ$2,FALSE))</f>
        <v>0</v>
      </c>
      <c r="FR171" s="90">
        <f>IF(ISNA(VLOOKUP($B171,'[1]1718  Exp_Rev Access'!$F$7:$GK$318,$FR$2,FALSE)),"",VLOOKUP($B171,'[1]1718  Exp_Rev Access'!$F$7:$GK$318,$FR$2,FALSE))</f>
        <v>0</v>
      </c>
      <c r="FS171" s="56">
        <f t="shared" si="481"/>
        <v>485197.78</v>
      </c>
      <c r="FT171" s="92">
        <f t="shared" si="482"/>
        <v>0.14438425007495101</v>
      </c>
      <c r="FU171" s="94">
        <f t="shared" si="483"/>
        <v>4625.3363203050521</v>
      </c>
      <c r="FV171" s="95">
        <f>IF(ISNA(VLOOKUP($B171,'[1]1718  Exp_Rev Access'!$F$7:$GK$318,$FV$2,FALSE)),"",VLOOKUP($B171,'[1]1718  Exp_Rev Access'!$F$7:$GK$318,$FV$2,FALSE))</f>
        <v>0</v>
      </c>
      <c r="FW171" s="95">
        <f>IF(ISNA(VLOOKUP($B171,'[1]1718  Exp_Rev Access'!$F$7:$GK$318,$FW$2,FALSE)),"",VLOOKUP($B171,'[1]1718  Exp_Rev Access'!$F$7:$GK$318,$FW$2,FALSE))</f>
        <v>0</v>
      </c>
      <c r="FX171" s="95">
        <f>IF(ISNA(VLOOKUP($B171,'[1]1718  Exp_Rev Access'!$F$7:$GK$318,$FX$2,FALSE)),"",VLOOKUP($B171,'[1]1718  Exp_Rev Access'!$F$7:$GK$318,$FX$2,FALSE))</f>
        <v>0</v>
      </c>
      <c r="FY171" s="95">
        <f>IF(ISNA(VLOOKUP($B171,'[1]1718  Exp_Rev Access'!$F$7:$GK$318,$FY$2,FALSE)),"",VLOOKUP($B171,'[1]1718  Exp_Rev Access'!$F$7:$GK$318,$FY$2,FALSE))</f>
        <v>0</v>
      </c>
      <c r="FZ171" s="95">
        <f>IF(ISNA(VLOOKUP($B171,'[1]1718  Exp_Rev Access'!$F$7:$GK$318,$FZ$2,FALSE)),"",VLOOKUP($B171,'[1]1718  Exp_Rev Access'!$F$7:$GK$318,$FZ$2,FALSE))</f>
        <v>0</v>
      </c>
      <c r="GA171" s="95">
        <f>IF(ISNA(VLOOKUP($B171,'[1]1718  Exp_Rev Access'!$F$7:$GK$318,$GA$2,FALSE)),"",VLOOKUP($B171,'[1]1718  Exp_Rev Access'!$F$7:$GK$318,$GA$2,FALSE))</f>
        <v>0</v>
      </c>
      <c r="GB171" s="95">
        <f>IF(ISNA(VLOOKUP($B171,'[1]1718  Exp_Rev Access'!$F$7:$GK$318,$GB$2,FALSE)),"",VLOOKUP($B171,'[1]1718  Exp_Rev Access'!$F$7:$GK$318,$GB$2,FALSE))</f>
        <v>0</v>
      </c>
      <c r="GC171" s="95">
        <f>IF(ISNA(VLOOKUP($B171,'[1]1718  Exp_Rev Access'!$F$7:$GK$318,$GC$2,FALSE)),"",VLOOKUP($B171,'[1]1718  Exp_Rev Access'!$F$7:$GK$318,$GC$2,FALSE))</f>
        <v>0</v>
      </c>
      <c r="GD171" s="95">
        <f>IF(ISNA(VLOOKUP($B171,'[1]1718  Exp_Rev Access'!$F$7:$GK$318,$GD$2,FALSE)),"",VLOOKUP($B171,'[1]1718  Exp_Rev Access'!$F$7:$GK$318,$GD$2,FALSE))</f>
        <v>0</v>
      </c>
      <c r="GE171" s="95">
        <f>IF(ISNA(VLOOKUP($B171,'[1]1718  Exp_Rev Access'!$F$7:$GK$318,$GE$2,FALSE)),"",VLOOKUP($B171,'[1]1718  Exp_Rev Access'!$F$7:$GK$318,$GE$2,FALSE))</f>
        <v>0</v>
      </c>
      <c r="GF171" s="95">
        <f>IF(ISNA(VLOOKUP($B171,'[1]1718  Exp_Rev Access'!$F$7:$GK$318,$GF$2,FALSE)),"",VLOOKUP($B171,'[1]1718  Exp_Rev Access'!$F$7:$GK$318,$GF$2,FALSE))</f>
        <v>0</v>
      </c>
      <c r="GG171" s="95">
        <f>IF(ISNA(VLOOKUP($B171,'[1]1718  Exp_Rev Access'!$F$7:$GK$318,$GG$2,FALSE)),"",VLOOKUP($B171,'[1]1718  Exp_Rev Access'!$F$7:$GK$318,$GG$2,FALSE))</f>
        <v>0</v>
      </c>
      <c r="GH171" s="95">
        <f>IF(ISNA(VLOOKUP($B171,'[1]1718  Exp_Rev Access'!$F$7:$GK$318,$GH$2,FALSE)),"",VLOOKUP($B171,'[1]1718  Exp_Rev Access'!$F$7:$GK$318,$GH$2,FALSE))</f>
        <v>0</v>
      </c>
      <c r="GI171" s="95">
        <f>IF(ISNA(VLOOKUP($B171,'[1]1718  Exp_Rev Access'!$F$7:$GK$318,$GI$2,FALSE)),"",VLOOKUP($B171,'[1]1718  Exp_Rev Access'!$F$7:$GK$318,$GI$2,FALSE))</f>
        <v>0</v>
      </c>
      <c r="GJ171" s="95">
        <f>IF(ISNA(VLOOKUP($B171,'[1]1718  Exp_Rev Access'!$F$7:$GK$318,$GJ$2,FALSE)),"",VLOOKUP($B171,'[1]1718  Exp_Rev Access'!$F$7:$GK$318,$GJ$2,FALSE))</f>
        <v>0</v>
      </c>
      <c r="GK171" s="95">
        <f>IF(ISNA(VLOOKUP($B171,'[1]1718  Exp_Rev Access'!$F$7:$GK$318,$GK$2,FALSE)),"",VLOOKUP($B171,'[1]1718  Exp_Rev Access'!$F$7:$GK$318,$GK$2,FALSE))</f>
        <v>0</v>
      </c>
      <c r="GL171" s="95">
        <f>IF(ISNA(VLOOKUP($B171,'[1]1718  Exp_Rev Access'!$F$7:$GK$318,$GL$2,FALSE)),"",VLOOKUP($B171,'[1]1718  Exp_Rev Access'!$F$7:$GK$318,$GL$2,FALSE))</f>
        <v>0</v>
      </c>
      <c r="GM171" s="95">
        <f>IF(ISNA(VLOOKUP($B171,'[1]1718  Exp_Rev Access'!$F$7:$GK$318,$GM$2,FALSE)),"",VLOOKUP($B171,'[1]1718  Exp_Rev Access'!$F$7:$GK$318,$GM$2,FALSE))</f>
        <v>0</v>
      </c>
      <c r="GN171" s="95">
        <f>IF(ISNA(VLOOKUP($B171,'[1]1718  Exp_Rev Access'!$F$7:$GK$318,$GN$2,FALSE)),"",VLOOKUP($B171,'[1]1718  Exp_Rev Access'!$F$7:$GK$318,$GN$2,FALSE))</f>
        <v>0</v>
      </c>
      <c r="GO171" s="95">
        <f>IF(ISNA(VLOOKUP($B171,'[1]1718  Exp_Rev Access'!$F$7:$GK$318,$GO$2,FALSE)),"",VLOOKUP($B171,'[1]1718  Exp_Rev Access'!$F$7:$GK$318,$GO$2,FALSE))</f>
        <v>0</v>
      </c>
      <c r="GP171" s="95">
        <f>IF(ISNA(VLOOKUP($B171,'[1]1718  Exp_Rev Access'!$F$7:$GK$318,$GP$2,FALSE)),"",VLOOKUP($B171,'[1]1718  Exp_Rev Access'!$F$7:$GK$318,$GP$2,FALSE))</f>
        <v>0</v>
      </c>
      <c r="GQ171" s="95">
        <f>IF(ISNA(VLOOKUP($B171,'[1]1718  Exp_Rev Access'!$F$7:$GK$318,$GQ$2,FALSE)),"",VLOOKUP($B171,'[1]1718  Exp_Rev Access'!$F$7:$GK$318,$GQ$2,FALSE))</f>
        <v>0</v>
      </c>
      <c r="GR171" s="95">
        <f>IF(ISNA(VLOOKUP($B171,'[1]1718  Exp_Rev Access'!$F$7:$GK$318,$GR$2,FALSE)),"",VLOOKUP($B171,'[1]1718  Exp_Rev Access'!$F$7:$GK$318,$GR$2,FALSE))</f>
        <v>0</v>
      </c>
      <c r="GS171" s="95">
        <f>IF(ISNA(VLOOKUP($B171,'[1]1718  Exp_Rev Access'!$F$7:$GK$318,$GS$2,FALSE)),"",VLOOKUP($B171,'[1]1718  Exp_Rev Access'!$F$7:$GK$318,$GS$2,FALSE))</f>
        <v>0</v>
      </c>
      <c r="GT171" s="95">
        <f>IF(ISNA(VLOOKUP($B171,'[1]1718  Exp_Rev Access'!$F$7:$GK$318,$GT$2,FALSE)),"",VLOOKUP($B171,'[1]1718  Exp_Rev Access'!$F$7:$GK$318,$GT$2,FALSE))</f>
        <v>0</v>
      </c>
      <c r="GU171" s="56">
        <f t="shared" si="484"/>
        <v>0</v>
      </c>
      <c r="GV171" s="92">
        <f t="shared" si="485"/>
        <v>0</v>
      </c>
      <c r="GW171" s="96">
        <f t="shared" si="486"/>
        <v>0</v>
      </c>
    </row>
    <row r="172" spans="1:222" s="97" customFormat="1" x14ac:dyDescent="0.3">
      <c r="A172" s="98"/>
      <c r="B172" s="99"/>
      <c r="C172" s="82" t="s">
        <v>185</v>
      </c>
      <c r="D172" s="111">
        <f>SUM(D147:D171)</f>
        <v>295749.38000000006</v>
      </c>
      <c r="E172" s="112">
        <f>SUM(E147:E171)</f>
        <v>3910892661.6100001</v>
      </c>
      <c r="F172" s="113">
        <f t="shared" si="468"/>
        <v>3910892661.6099997</v>
      </c>
      <c r="G172" s="113">
        <f t="shared" si="469"/>
        <v>0</v>
      </c>
      <c r="H172" s="103">
        <f>SUM(H147:H171)</f>
        <v>837616262.33000016</v>
      </c>
      <c r="I172" s="103">
        <f t="shared" ref="I172:M172" si="487">SUM(I147:I171)</f>
        <v>5716.79</v>
      </c>
      <c r="J172" s="103">
        <f t="shared" si="487"/>
        <v>92280.35</v>
      </c>
      <c r="K172" s="103">
        <f t="shared" si="487"/>
        <v>359305.91</v>
      </c>
      <c r="L172" s="103">
        <f t="shared" si="487"/>
        <v>0</v>
      </c>
      <c r="M172" s="103">
        <f t="shared" si="487"/>
        <v>0</v>
      </c>
      <c r="N172" s="102">
        <f t="shared" si="470"/>
        <v>838073565.38000011</v>
      </c>
      <c r="O172" s="58">
        <f t="shared" si="471"/>
        <v>0.21429214194669044</v>
      </c>
      <c r="P172" s="102">
        <f t="shared" si="472"/>
        <v>2833.7289003953279</v>
      </c>
      <c r="Q172" s="103">
        <f>SUM(Q147:Q171)</f>
        <v>13338788.250000004</v>
      </c>
      <c r="R172" s="103">
        <f t="shared" ref="R172:AL172" si="488">SUM(R147:R171)</f>
        <v>0</v>
      </c>
      <c r="S172" s="103">
        <f t="shared" si="488"/>
        <v>9365</v>
      </c>
      <c r="T172" s="103">
        <f t="shared" si="488"/>
        <v>99971</v>
      </c>
      <c r="U172" s="103">
        <f t="shared" si="488"/>
        <v>442819</v>
      </c>
      <c r="V172" s="103">
        <f t="shared" si="488"/>
        <v>1167326.93</v>
      </c>
      <c r="W172" s="103">
        <f t="shared" si="488"/>
        <v>1115</v>
      </c>
      <c r="X172" s="103">
        <f t="shared" si="488"/>
        <v>28642237.829999998</v>
      </c>
      <c r="Y172" s="103">
        <f t="shared" si="488"/>
        <v>8235552.5099999998</v>
      </c>
      <c r="Z172" s="103">
        <f t="shared" si="488"/>
        <v>776967.32000000007</v>
      </c>
      <c r="AA172" s="103">
        <f t="shared" si="488"/>
        <v>67645.48</v>
      </c>
      <c r="AB172" s="103">
        <f t="shared" si="488"/>
        <v>38153</v>
      </c>
      <c r="AC172" s="103">
        <f t="shared" si="488"/>
        <v>2918164.6799999997</v>
      </c>
      <c r="AD172" s="103">
        <f t="shared" si="488"/>
        <v>38417196.859999992</v>
      </c>
      <c r="AE172" s="103">
        <f t="shared" si="488"/>
        <v>7539698.0900000008</v>
      </c>
      <c r="AF172" s="103">
        <f t="shared" si="488"/>
        <v>0</v>
      </c>
      <c r="AG172" s="103">
        <f t="shared" si="488"/>
        <v>24051984.720000006</v>
      </c>
      <c r="AH172" s="103">
        <f t="shared" si="488"/>
        <v>769021.80999999994</v>
      </c>
      <c r="AI172" s="103">
        <f t="shared" si="488"/>
        <v>10943351.209999999</v>
      </c>
      <c r="AJ172" s="103">
        <f t="shared" si="488"/>
        <v>1103427.98</v>
      </c>
      <c r="AK172" s="103">
        <f t="shared" si="488"/>
        <v>21454801.32</v>
      </c>
      <c r="AL172" s="103">
        <f t="shared" si="488"/>
        <v>1496006.0799999998</v>
      </c>
      <c r="AM172" s="102">
        <f t="shared" si="473"/>
        <v>161513594.06999999</v>
      </c>
      <c r="AN172" s="61">
        <f t="shared" si="474"/>
        <v>4.129839605557202E-2</v>
      </c>
      <c r="AO172" s="59">
        <f t="shared" si="475"/>
        <v>546.11642489326596</v>
      </c>
      <c r="AP172" s="103">
        <f>SUM(AP147:AP171)</f>
        <v>1969626993.5999997</v>
      </c>
      <c r="AQ172" s="103">
        <f t="shared" ref="AQ172:AT172" si="489">SUM(AQ147:AQ171)</f>
        <v>56403657.280000001</v>
      </c>
      <c r="AR172" s="103">
        <f t="shared" si="489"/>
        <v>34138034.960000001</v>
      </c>
      <c r="AS172" s="103">
        <f t="shared" si="489"/>
        <v>295848.32999999996</v>
      </c>
      <c r="AT172" s="103">
        <f t="shared" si="489"/>
        <v>1778.8</v>
      </c>
      <c r="AU172" s="102">
        <f t="shared" si="476"/>
        <v>2060466312.9699996</v>
      </c>
      <c r="AV172" s="64">
        <f t="shared" si="477"/>
        <v>0.52685319983232826</v>
      </c>
      <c r="AW172" s="102">
        <f t="shared" si="478"/>
        <v>6966.9336685338076</v>
      </c>
      <c r="AX172" s="103">
        <f>SUM(AX147:AX171)</f>
        <v>-36872.329999999994</v>
      </c>
      <c r="AY172" s="103">
        <f t="shared" ref="AY172:BU172" si="490">SUM(AY147:AY171)</f>
        <v>244452423.76999998</v>
      </c>
      <c r="AZ172" s="103">
        <f t="shared" si="490"/>
        <v>18628855.699999999</v>
      </c>
      <c r="BA172" s="103">
        <f t="shared" si="490"/>
        <v>156210.57999999999</v>
      </c>
      <c r="BB172" s="103">
        <f t="shared" si="490"/>
        <v>0</v>
      </c>
      <c r="BC172" s="103">
        <f t="shared" si="490"/>
        <v>68243059.269999996</v>
      </c>
      <c r="BD172" s="103">
        <f t="shared" si="490"/>
        <v>2665441</v>
      </c>
      <c r="BE172" s="103">
        <f t="shared" si="490"/>
        <v>24461519.600000001</v>
      </c>
      <c r="BF172" s="103">
        <f t="shared" si="490"/>
        <v>93541.64</v>
      </c>
      <c r="BG172" s="103">
        <f t="shared" si="490"/>
        <v>49605763.350000001</v>
      </c>
      <c r="BH172" s="103">
        <f t="shared" si="490"/>
        <v>6481626.8000000007</v>
      </c>
      <c r="BI172" s="103">
        <f t="shared" si="490"/>
        <v>56341.85</v>
      </c>
      <c r="BJ172" s="103">
        <f t="shared" si="490"/>
        <v>1354162.8399999999</v>
      </c>
      <c r="BK172" s="103">
        <f t="shared" si="490"/>
        <v>128257087.31</v>
      </c>
      <c r="BL172" s="103">
        <f t="shared" si="490"/>
        <v>2961113.97</v>
      </c>
      <c r="BM172" s="103">
        <f t="shared" si="490"/>
        <v>156857.51</v>
      </c>
      <c r="BN172" s="103">
        <f t="shared" si="490"/>
        <v>0</v>
      </c>
      <c r="BO172" s="103">
        <f t="shared" si="490"/>
        <v>290762.57</v>
      </c>
      <c r="BP172" s="103">
        <f t="shared" si="490"/>
        <v>41317.370000000003</v>
      </c>
      <c r="BQ172" s="103">
        <f t="shared" si="490"/>
        <v>3687500.09</v>
      </c>
      <c r="BR172" s="103">
        <f t="shared" si="490"/>
        <v>0</v>
      </c>
      <c r="BS172" s="103">
        <f t="shared" si="490"/>
        <v>452008.83</v>
      </c>
      <c r="BT172" s="103">
        <f t="shared" si="490"/>
        <v>0</v>
      </c>
      <c r="BU172" s="103">
        <f t="shared" si="490"/>
        <v>2756.17</v>
      </c>
      <c r="BV172" s="102">
        <f t="shared" si="449"/>
        <v>552011477.8900001</v>
      </c>
      <c r="BW172" s="61">
        <f t="shared" si="479"/>
        <v>0.14114718189753464</v>
      </c>
      <c r="BX172" s="59">
        <f t="shared" si="480"/>
        <v>1866.4839733222771</v>
      </c>
      <c r="BY172" s="90">
        <f>SUM(BY147:BY171)</f>
        <v>103693.15</v>
      </c>
      <c r="BZ172" s="90">
        <f t="shared" ref="BZ172:CD172" si="491">SUM(BZ147:BZ171)</f>
        <v>54507.07</v>
      </c>
      <c r="CA172" s="90">
        <f t="shared" si="491"/>
        <v>0</v>
      </c>
      <c r="CB172" s="90">
        <f t="shared" si="491"/>
        <v>0</v>
      </c>
      <c r="CC172" s="90">
        <f t="shared" si="491"/>
        <v>152645.30000000002</v>
      </c>
      <c r="CD172" s="90">
        <f t="shared" si="491"/>
        <v>1487180.02</v>
      </c>
      <c r="CE172" s="56">
        <f t="shared" si="437"/>
        <v>1798025.54</v>
      </c>
      <c r="CF172" s="61">
        <f t="shared" si="450"/>
        <v>4.5974811777621261E-4</v>
      </c>
      <c r="CG172" s="62">
        <f t="shared" si="451"/>
        <v>6.0795581042300064</v>
      </c>
      <c r="CH172" s="103">
        <f>SUM(CH147:CH171)</f>
        <v>680259.56</v>
      </c>
      <c r="CI172" s="103">
        <f t="shared" ref="CI172:ET172" si="492">SUM(CI147:CI171)</f>
        <v>0</v>
      </c>
      <c r="CJ172" s="103">
        <f t="shared" si="492"/>
        <v>0</v>
      </c>
      <c r="CK172" s="103">
        <f t="shared" si="492"/>
        <v>0</v>
      </c>
      <c r="CL172" s="103">
        <f t="shared" si="492"/>
        <v>0</v>
      </c>
      <c r="CM172" s="103">
        <f t="shared" si="492"/>
        <v>0</v>
      </c>
      <c r="CN172" s="103">
        <f t="shared" si="492"/>
        <v>0</v>
      </c>
      <c r="CO172" s="103">
        <f t="shared" si="492"/>
        <v>0</v>
      </c>
      <c r="CP172" s="103">
        <f t="shared" si="492"/>
        <v>0</v>
      </c>
      <c r="CQ172" s="103">
        <f t="shared" si="492"/>
        <v>63729661.220000006</v>
      </c>
      <c r="CR172" s="103">
        <f t="shared" si="492"/>
        <v>0</v>
      </c>
      <c r="CS172" s="103">
        <f t="shared" si="492"/>
        <v>1371153.96</v>
      </c>
      <c r="CT172" s="103">
        <f t="shared" si="492"/>
        <v>101534.11</v>
      </c>
      <c r="CU172" s="103">
        <f t="shared" si="492"/>
        <v>43953381.619999997</v>
      </c>
      <c r="CV172" s="103">
        <f t="shared" si="492"/>
        <v>7237893.7699999996</v>
      </c>
      <c r="CW172" s="103">
        <f t="shared" si="492"/>
        <v>102899.85</v>
      </c>
      <c r="CX172" s="103">
        <f t="shared" si="492"/>
        <v>0</v>
      </c>
      <c r="CY172" s="103">
        <f t="shared" si="492"/>
        <v>727932.33</v>
      </c>
      <c r="CZ172" s="103">
        <f t="shared" si="492"/>
        <v>1126364.3400000001</v>
      </c>
      <c r="DA172" s="103">
        <f t="shared" si="492"/>
        <v>521649.32</v>
      </c>
      <c r="DB172" s="103">
        <f t="shared" si="492"/>
        <v>5167823.8899999997</v>
      </c>
      <c r="DC172" s="103">
        <f t="shared" si="492"/>
        <v>0</v>
      </c>
      <c r="DD172" s="103">
        <f t="shared" si="492"/>
        <v>0</v>
      </c>
      <c r="DE172" s="103">
        <f t="shared" si="492"/>
        <v>0</v>
      </c>
      <c r="DF172" s="103">
        <f t="shared" si="492"/>
        <v>0</v>
      </c>
      <c r="DG172" s="103">
        <f t="shared" si="492"/>
        <v>534994.6</v>
      </c>
      <c r="DH172" s="103">
        <f t="shared" si="492"/>
        <v>758936.94000000006</v>
      </c>
      <c r="DI172" s="103">
        <f t="shared" si="492"/>
        <v>50572085.190000005</v>
      </c>
      <c r="DJ172" s="103">
        <f t="shared" si="492"/>
        <v>0</v>
      </c>
      <c r="DK172" s="103">
        <f t="shared" si="492"/>
        <v>2100257.7400000002</v>
      </c>
      <c r="DL172" s="103">
        <f t="shared" si="492"/>
        <v>0</v>
      </c>
      <c r="DM172" s="103">
        <f t="shared" si="492"/>
        <v>0</v>
      </c>
      <c r="DN172" s="103">
        <f t="shared" si="492"/>
        <v>0</v>
      </c>
      <c r="DO172" s="103">
        <f t="shared" si="492"/>
        <v>0</v>
      </c>
      <c r="DP172" s="103">
        <f t="shared" si="492"/>
        <v>0</v>
      </c>
      <c r="DQ172" s="103">
        <f t="shared" si="492"/>
        <v>0</v>
      </c>
      <c r="DR172" s="103">
        <f t="shared" si="492"/>
        <v>0</v>
      </c>
      <c r="DS172" s="103">
        <f t="shared" si="492"/>
        <v>0</v>
      </c>
      <c r="DT172" s="103">
        <f t="shared" si="492"/>
        <v>0</v>
      </c>
      <c r="DU172" s="103">
        <f t="shared" si="492"/>
        <v>0</v>
      </c>
      <c r="DV172" s="103">
        <f t="shared" si="492"/>
        <v>0</v>
      </c>
      <c r="DW172" s="103">
        <f t="shared" si="492"/>
        <v>0</v>
      </c>
      <c r="DX172" s="103">
        <f t="shared" si="492"/>
        <v>0</v>
      </c>
      <c r="DY172" s="103">
        <f t="shared" si="492"/>
        <v>0</v>
      </c>
      <c r="DZ172" s="103">
        <f t="shared" si="492"/>
        <v>12875</v>
      </c>
      <c r="EA172" s="103">
        <f t="shared" si="492"/>
        <v>0</v>
      </c>
      <c r="EB172" s="103">
        <f t="shared" si="492"/>
        <v>0</v>
      </c>
      <c r="EC172" s="103">
        <f t="shared" si="492"/>
        <v>5334538.1499999994</v>
      </c>
      <c r="ED172" s="103">
        <f t="shared" si="492"/>
        <v>20401.48</v>
      </c>
      <c r="EE172" s="103">
        <f t="shared" si="492"/>
        <v>0</v>
      </c>
      <c r="EF172" s="103">
        <f t="shared" si="492"/>
        <v>0</v>
      </c>
      <c r="EG172" s="103">
        <f t="shared" si="492"/>
        <v>535216.28</v>
      </c>
      <c r="EH172" s="103">
        <f t="shared" si="492"/>
        <v>0</v>
      </c>
      <c r="EI172" s="103">
        <f t="shared" si="492"/>
        <v>0</v>
      </c>
      <c r="EJ172" s="103">
        <f t="shared" si="492"/>
        <v>0</v>
      </c>
      <c r="EK172" s="103">
        <f t="shared" si="492"/>
        <v>5500</v>
      </c>
      <c r="EL172" s="103">
        <f t="shared" si="492"/>
        <v>0</v>
      </c>
      <c r="EM172" s="103">
        <f t="shared" si="492"/>
        <v>0</v>
      </c>
      <c r="EN172" s="103">
        <f t="shared" si="492"/>
        <v>1760023.05</v>
      </c>
      <c r="EO172" s="103">
        <f t="shared" si="492"/>
        <v>835868.90000000014</v>
      </c>
      <c r="EP172" s="103">
        <f t="shared" si="492"/>
        <v>0</v>
      </c>
      <c r="EQ172" s="103">
        <f t="shared" si="492"/>
        <v>0</v>
      </c>
      <c r="ER172" s="103">
        <f t="shared" si="492"/>
        <v>0</v>
      </c>
      <c r="ES172" s="103">
        <f t="shared" si="492"/>
        <v>0</v>
      </c>
      <c r="ET172" s="103">
        <f t="shared" si="492"/>
        <v>207277.47000000003</v>
      </c>
      <c r="EU172" s="103">
        <f t="shared" ref="EU172:FR172" si="493">SUM(EU147:EU171)</f>
        <v>0</v>
      </c>
      <c r="EV172" s="103">
        <f t="shared" si="493"/>
        <v>1116323.6199999999</v>
      </c>
      <c r="EW172" s="103">
        <f t="shared" si="493"/>
        <v>0</v>
      </c>
      <c r="EX172" s="103">
        <f t="shared" si="493"/>
        <v>0</v>
      </c>
      <c r="EY172" s="103">
        <f t="shared" si="493"/>
        <v>0</v>
      </c>
      <c r="EZ172" s="103">
        <f t="shared" si="493"/>
        <v>0</v>
      </c>
      <c r="FA172" s="103">
        <f t="shared" si="493"/>
        <v>0</v>
      </c>
      <c r="FB172" s="103">
        <f t="shared" si="493"/>
        <v>4875</v>
      </c>
      <c r="FC172" s="103">
        <f t="shared" si="493"/>
        <v>21845.7</v>
      </c>
      <c r="FD172" s="103">
        <f t="shared" si="493"/>
        <v>0</v>
      </c>
      <c r="FE172" s="103">
        <f t="shared" si="493"/>
        <v>0</v>
      </c>
      <c r="FF172" s="103">
        <f t="shared" si="493"/>
        <v>0</v>
      </c>
      <c r="FG172" s="103">
        <f t="shared" si="493"/>
        <v>3466648.1999999997</v>
      </c>
      <c r="FH172" s="103">
        <f t="shared" si="493"/>
        <v>0</v>
      </c>
      <c r="FI172" s="103">
        <f t="shared" si="493"/>
        <v>50000</v>
      </c>
      <c r="FJ172" s="103">
        <f t="shared" si="493"/>
        <v>0</v>
      </c>
      <c r="FK172" s="103">
        <f t="shared" si="493"/>
        <v>0</v>
      </c>
      <c r="FL172" s="103">
        <f t="shared" si="493"/>
        <v>0</v>
      </c>
      <c r="FM172" s="103">
        <f t="shared" si="493"/>
        <v>23098.01</v>
      </c>
      <c r="FN172" s="103">
        <f t="shared" si="493"/>
        <v>0</v>
      </c>
      <c r="FO172" s="103">
        <f t="shared" si="493"/>
        <v>596517.09</v>
      </c>
      <c r="FP172" s="103">
        <f t="shared" si="493"/>
        <v>22401.58</v>
      </c>
      <c r="FQ172" s="103">
        <f t="shared" si="493"/>
        <v>0</v>
      </c>
      <c r="FR172" s="103">
        <f t="shared" si="493"/>
        <v>7346013.049999998</v>
      </c>
      <c r="FS172" s="102">
        <f t="shared" si="481"/>
        <v>200046251.02000001</v>
      </c>
      <c r="FT172" s="61">
        <f t="shared" si="482"/>
        <v>5.1151046149562902E-2</v>
      </c>
      <c r="FU172" s="115">
        <f t="shared" si="483"/>
        <v>676.40463361241859</v>
      </c>
      <c r="FV172" s="134">
        <f>SUM(FV147:FV171)</f>
        <v>1636649.1899999997</v>
      </c>
      <c r="FW172" s="134">
        <f t="shared" ref="FW172:GT172" si="494">SUM(FW147:FW171)</f>
        <v>1921603.8199999998</v>
      </c>
      <c r="FX172" s="134">
        <f t="shared" si="494"/>
        <v>0</v>
      </c>
      <c r="FY172" s="134">
        <f t="shared" si="494"/>
        <v>0</v>
      </c>
      <c r="FZ172" s="134">
        <f t="shared" si="494"/>
        <v>10675</v>
      </c>
      <c r="GA172" s="134">
        <f t="shared" si="494"/>
        <v>518.78</v>
      </c>
      <c r="GB172" s="134">
        <f t="shared" si="494"/>
        <v>7544.87</v>
      </c>
      <c r="GC172" s="134">
        <f t="shared" si="494"/>
        <v>0</v>
      </c>
      <c r="GD172" s="134">
        <f t="shared" si="494"/>
        <v>1032346.9</v>
      </c>
      <c r="GE172" s="134">
        <f t="shared" si="494"/>
        <v>538471.93999999994</v>
      </c>
      <c r="GF172" s="134">
        <f t="shared" si="494"/>
        <v>24950043.540000003</v>
      </c>
      <c r="GG172" s="134">
        <f t="shared" si="494"/>
        <v>171136.32</v>
      </c>
      <c r="GH172" s="134">
        <f t="shared" si="494"/>
        <v>823875.68</v>
      </c>
      <c r="GI172" s="134">
        <f t="shared" si="494"/>
        <v>289881.93</v>
      </c>
      <c r="GJ172" s="134">
        <f t="shared" si="494"/>
        <v>3275376.01</v>
      </c>
      <c r="GK172" s="134">
        <f t="shared" si="494"/>
        <v>8075460.8899999997</v>
      </c>
      <c r="GL172" s="134">
        <f t="shared" si="494"/>
        <v>527838.91999999993</v>
      </c>
      <c r="GM172" s="134">
        <f t="shared" si="494"/>
        <v>0</v>
      </c>
      <c r="GN172" s="134">
        <f t="shared" si="494"/>
        <v>0</v>
      </c>
      <c r="GO172" s="134">
        <f t="shared" si="494"/>
        <v>0</v>
      </c>
      <c r="GP172" s="134">
        <f t="shared" si="494"/>
        <v>109133.83</v>
      </c>
      <c r="GQ172" s="134">
        <f t="shared" si="494"/>
        <v>246815.38</v>
      </c>
      <c r="GR172" s="134">
        <f t="shared" si="494"/>
        <v>321257.09000000003</v>
      </c>
      <c r="GS172" s="134">
        <f t="shared" si="494"/>
        <v>0</v>
      </c>
      <c r="GT172" s="134">
        <f t="shared" si="494"/>
        <v>53044804.650000006</v>
      </c>
      <c r="GU172" s="102">
        <f t="shared" si="484"/>
        <v>96983434.74000001</v>
      </c>
      <c r="GV172" s="61">
        <f t="shared" si="485"/>
        <v>2.4798286000535429E-2</v>
      </c>
      <c r="GW172" s="65">
        <f t="shared" si="486"/>
        <v>327.92438902154248</v>
      </c>
    </row>
    <row r="173" spans="1:222" x14ac:dyDescent="0.3">
      <c r="A173" s="73"/>
      <c r="B173" s="88"/>
      <c r="C173" s="89"/>
      <c r="D173" s="75"/>
      <c r="E173" s="76"/>
      <c r="F173" s="70"/>
      <c r="G173" s="70"/>
      <c r="H173" s="90"/>
      <c r="I173" s="90" t="str">
        <f>IF(ISNA(VLOOKUP($B173,'[1]1718  Exp_Rev Access'!$F$7:$GK$318,4,FALSE)),"",VLOOKUP($B173,'[1]1718  Exp_Rev Access'!$F$7:$GK$318,4,FALSE))</f>
        <v/>
      </c>
      <c r="J173" s="90" t="str">
        <f>IF(ISNA(VLOOKUP($B173,'[1]1718  Exp_Rev Access'!$F$7:$GK$318,5,FALSE)),"",VLOOKUP($B173,'[1]1718  Exp_Rev Access'!$F$7:$GK$318,5,FALSE))</f>
        <v/>
      </c>
      <c r="K173" s="90" t="str">
        <f>IF(ISNA(VLOOKUP($B173,'[1]1718  Exp_Rev Access'!$F$7:$GK$318,6,FALSE)),"-",VLOOKUP($B173,'[1]1718  Exp_Rev Access'!$F$7:$GK$318,6,FALSE))</f>
        <v>-</v>
      </c>
      <c r="L173" s="90" t="str">
        <f>IF(ISNA(VLOOKUP($B173,'[1]1718  Exp_Rev Access'!$F$7:$GK$318,7,FALSE)),"",VLOOKUP($B173,'[1]1718  Exp_Rev Access'!$F$7:$GK$318,7,FALSE))</f>
        <v/>
      </c>
      <c r="M173" s="90" t="str">
        <f>IF(ISNA(VLOOKUP($B173,'[1]1718  Exp_Rev Access'!$F$7:$GK$318,8,FALSE)),"",VLOOKUP($B173,'[1]1718  Exp_Rev Access'!$F$7:$GK$318,8,FALSE))</f>
        <v/>
      </c>
      <c r="N173" s="56"/>
      <c r="O173" s="120"/>
      <c r="P173" s="56"/>
      <c r="Q173" s="90" t="str">
        <f>IF(ISNA(VLOOKUP($B173,'[1]1718  Exp_Rev Access'!$F$7:$GK$318,10,FALSE)),"",VLOOKUP($B173,'[1]1718  Exp_Rev Access'!$F$7:$GK$318,10,FALSE))</f>
        <v/>
      </c>
      <c r="R173" s="90" t="str">
        <f>IF(ISNA(VLOOKUP($B173,'[1]1718  Exp_Rev Access'!$F$7:$GK$318,11,FALSE)),"",VLOOKUP($B173,'[1]1718  Exp_Rev Access'!$F$7:$GK$318,11,FALSE))</f>
        <v/>
      </c>
      <c r="S173" s="90" t="str">
        <f>IF(ISNA(VLOOKUP($B173,'[1]1718  Exp_Rev Access'!$F$7:$GK$318,12,FALSE)),"",VLOOKUP($B173,'[1]1718  Exp_Rev Access'!$F$7:$GK$318,12,FALSE))</f>
        <v/>
      </c>
      <c r="T173" s="90" t="str">
        <f>IF(ISNA(VLOOKUP($B173,'[1]1718  Exp_Rev Access'!$F$7:$GK$318,13,FALSE)),"",VLOOKUP($B173,'[1]1718  Exp_Rev Access'!$F$7:$GK$318,13,FALSE))</f>
        <v/>
      </c>
      <c r="U173" s="90" t="str">
        <f>IF(ISNA(VLOOKUP($B173,'[1]1718  Exp_Rev Access'!$F$7:$GK$318,14,FALSE)),"",VLOOKUP($B173,'[1]1718  Exp_Rev Access'!$F$7:$GK$318,14,FALSE))</f>
        <v/>
      </c>
      <c r="V173" s="90" t="str">
        <f>IF(ISNA(VLOOKUP($B173,'[1]1718  Exp_Rev Access'!$F$7:$GK$318,15,FALSE)),"",VLOOKUP($B173,'[1]1718  Exp_Rev Access'!$F$7:$GK$318,15,FALSE))</f>
        <v/>
      </c>
      <c r="W173" s="90" t="str">
        <f>IF(ISNA(VLOOKUP($B173,'[1]1718  Exp_Rev Access'!$F$7:$GK$318,16,FALSE)),"",VLOOKUP($B173,'[1]1718  Exp_Rev Access'!$F$7:$GK$318,16,FALSE))</f>
        <v/>
      </c>
      <c r="X173" s="90" t="str">
        <f>IF(ISNA(VLOOKUP($B173,'[1]1718  Exp_Rev Access'!$F$7:$GK$318,17,FALSE)),"",VLOOKUP($B173,'[1]1718  Exp_Rev Access'!$F$7:$GK$318,17,FALSE))</f>
        <v/>
      </c>
      <c r="Y173" s="90" t="str">
        <f>IF(ISNA(VLOOKUP($B173,'[1]1718  Exp_Rev Access'!$F$7:$GK$318,18,FALSE)),"",VLOOKUP($B173,'[1]1718  Exp_Rev Access'!$F$7:$GK$318,18,FALSE))</f>
        <v/>
      </c>
      <c r="Z173" s="90" t="str">
        <f>IF(ISNA(VLOOKUP($B173,'[1]1718  Exp_Rev Access'!$F$7:$GK$318,19,FALSE)),"",VLOOKUP($B173,'[1]1718  Exp_Rev Access'!$F$7:$GK$318,19,FALSE))</f>
        <v/>
      </c>
      <c r="AA173" s="90" t="str">
        <f>IF(ISNA(VLOOKUP($B173,'[1]1718  Exp_Rev Access'!$F$7:$GK$318,20,FALSE)),"",VLOOKUP($B173,'[1]1718  Exp_Rev Access'!$F$7:$GK$318,20,FALSE))</f>
        <v/>
      </c>
      <c r="AB173" s="90" t="str">
        <f>IF(ISNA(VLOOKUP($B173,'[1]1718  Exp_Rev Access'!$F$7:$GK$318,21,FALSE)),"",VLOOKUP($B173,'[1]1718  Exp_Rev Access'!$F$7:$GK$318,21,FALSE))</f>
        <v/>
      </c>
      <c r="AC173" s="90" t="str">
        <f>IF(ISNA(VLOOKUP($B173,'[1]1718  Exp_Rev Access'!$F$7:$GK$318,22,FALSE)),"",VLOOKUP($B173,'[1]1718  Exp_Rev Access'!$F$7:$GK$318,22,FALSE))</f>
        <v/>
      </c>
      <c r="AD173" s="90" t="str">
        <f>IF(ISNA(VLOOKUP($B173,'[1]1718  Exp_Rev Access'!$F$7:$GK$318,23,FALSE)),"",VLOOKUP($B173,'[1]1718  Exp_Rev Access'!$F$7:$GK$318,23,FALSE))</f>
        <v/>
      </c>
      <c r="AE173" s="90" t="str">
        <f>IF(ISNA(VLOOKUP($B173,'[1]1718  Exp_Rev Access'!$F$7:$GK$318,24,FALSE)),"",VLOOKUP($B173,'[1]1718  Exp_Rev Access'!$F$7:$GK$318,24,FALSE))</f>
        <v/>
      </c>
      <c r="AF173" s="90" t="str">
        <f>IF(ISNA(VLOOKUP($B173,'[1]1718  Exp_Rev Access'!$F$7:$GK$318,25,FALSE)),"",VLOOKUP($B173,'[1]1718  Exp_Rev Access'!$F$7:$GK$318,25,FALSE))</f>
        <v/>
      </c>
      <c r="AG173" s="90" t="str">
        <f>IF(ISNA(VLOOKUP($B173,'[1]1718  Exp_Rev Access'!$F$7:$GK$318,26,FALSE)),"",VLOOKUP($B173,'[1]1718  Exp_Rev Access'!$F$7:$GK$318,26,FALSE))</f>
        <v/>
      </c>
      <c r="AH173" s="90" t="str">
        <f>IF(ISNA(VLOOKUP($B173,'[1]1718  Exp_Rev Access'!$F$7:$GK$318,27,FALSE)),"",VLOOKUP($B173,'[1]1718  Exp_Rev Access'!$F$7:$GK$318,27,FALSE))</f>
        <v/>
      </c>
      <c r="AI173" s="90" t="str">
        <f>IF(ISNA(VLOOKUP($B173,'[1]1718  Exp_Rev Access'!$F$7:$GK$318,28,FALSE)),"",VLOOKUP($B173,'[1]1718  Exp_Rev Access'!$F$7:$GK$318,28,FALSE))</f>
        <v/>
      </c>
      <c r="AJ173" s="90" t="str">
        <f>IF(ISNA(VLOOKUP($B173,'[1]1718  Exp_Rev Access'!$F$7:$GK$318,29,FALSE)),"",VLOOKUP($B173,'[1]1718  Exp_Rev Access'!$F$7:$GK$318,29,FALSE))</f>
        <v/>
      </c>
      <c r="AK173" s="90" t="str">
        <f>IF(ISNA(VLOOKUP($B173,'[1]1718  Exp_Rev Access'!$F$7:$GK$318,30,FALSE)),"",VLOOKUP($B173,'[1]1718  Exp_Rev Access'!$F$7:$GK$318,30,FALSE))</f>
        <v/>
      </c>
      <c r="AL173" s="90" t="str">
        <f>IF(ISNA(VLOOKUP($B173,'[1]1718  Exp_Rev Access'!$F$7:$GK$318,31,FALSE)),"",VLOOKUP($B173,'[1]1718  Exp_Rev Access'!$F$7:$GK$318,31,FALSE))</f>
        <v/>
      </c>
      <c r="AM173" s="56"/>
      <c r="AN173" s="56"/>
      <c r="AO173" s="71"/>
      <c r="AP173" s="90" t="str">
        <f>IF(ISNA(VLOOKUP($B173,'[1]1718  Exp_Rev Access'!$F$7:$GK$318,33,FALSE)),"",VLOOKUP($B173,'[1]1718  Exp_Rev Access'!$F$7:$GK$318,33,FALSE))</f>
        <v/>
      </c>
      <c r="AQ173" s="90" t="str">
        <f>IF(ISNA(VLOOKUP($B173,'[1]1718  Exp_Rev Access'!$F$7:$GK$318,34,FALSE)),"",VLOOKUP($B173,'[1]1718  Exp_Rev Access'!$F$7:$GK$318,34,FALSE))</f>
        <v/>
      </c>
      <c r="AR173" s="90" t="str">
        <f>IF(ISNA(VLOOKUP($B173,'[1]1718  Exp_Rev Access'!$F$7:$GK$318,35,FALSE)),"",VLOOKUP($B173,'[1]1718  Exp_Rev Access'!$F$7:$GK$318,35,FALSE))</f>
        <v/>
      </c>
      <c r="AS173" s="90" t="str">
        <f>IF(ISNA(VLOOKUP($B173,'[1]1718  Exp_Rev Access'!$F$7:$GK$318,36,FALSE)),"",VLOOKUP($B173,'[1]1718  Exp_Rev Access'!$F$7:$GK$318,36,FALSE))</f>
        <v/>
      </c>
      <c r="AT173" s="90" t="str">
        <f>IF(ISNA(VLOOKUP($B173,'[1]1718  Exp_Rev Access'!$F$7:$GK$318,37,FALSE)),"",VLOOKUP($B173,'[1]1718  Exp_Rev Access'!$F$7:$GK$318,37,FALSE))</f>
        <v/>
      </c>
      <c r="AU173" s="56"/>
      <c r="AV173" s="56"/>
      <c r="AW173" s="56"/>
      <c r="AX173" s="90" t="str">
        <f>IF(ISNA(VLOOKUP($B173,'[1]1718  Exp_Rev Access'!$F$7:$GK$318,39,FALSE)),"",VLOOKUP($B173,'[1]1718  Exp_Rev Access'!$F$7:$GK$318,39,FALSE))</f>
        <v/>
      </c>
      <c r="AY173" s="90" t="str">
        <f>IF(ISNA(VLOOKUP($B173,'[1]1718  Exp_Rev Access'!$F$7:$GK$318,40,FALSE)),"",VLOOKUP($B173,'[1]1718  Exp_Rev Access'!$F$7:$GK$318,40,FALSE))</f>
        <v/>
      </c>
      <c r="AZ173" s="90" t="str">
        <f>IF(ISNA(VLOOKUP($B173,'[1]1718  Exp_Rev Access'!$F$7:$GK$318,41,FALSE)),"",VLOOKUP($B173,'[1]1718  Exp_Rev Access'!$F$7:$GK$318,41,FALSE))</f>
        <v/>
      </c>
      <c r="BA173" s="90" t="str">
        <f>IF(ISNA(VLOOKUP($B173,'[1]1718  Exp_Rev Access'!$F$7:$GK$318,42,FALSE)),"",VLOOKUP($B173,'[1]1718  Exp_Rev Access'!$F$7:$GK$318,42,FALSE))</f>
        <v/>
      </c>
      <c r="BB173" s="90" t="str">
        <f>IF(ISNA(VLOOKUP($B173,'[1]1718  Exp_Rev Access'!$F$7:$GK$318,43,FALSE)),"",VLOOKUP($B173,'[1]1718  Exp_Rev Access'!$F$7:$GK$318,43,FALSE))</f>
        <v/>
      </c>
      <c r="BC173" s="90" t="str">
        <f>IF(ISNA(VLOOKUP($B173,'[1]1718  Exp_Rev Access'!$F$7:$GK$318,44,FALSE)),"",VLOOKUP($B173,'[1]1718  Exp_Rev Access'!$F$7:$GK$318,44,FALSE))</f>
        <v/>
      </c>
      <c r="BD173" s="90" t="str">
        <f>IF(ISNA(VLOOKUP($B173,'[1]1718  Exp_Rev Access'!$F$7:$GK$318,45,FALSE)),"",VLOOKUP($B173,'[1]1718  Exp_Rev Access'!$F$7:$GK$318,45,FALSE))</f>
        <v/>
      </c>
      <c r="BE173" s="90" t="str">
        <f>IF(ISNA(VLOOKUP($B173,'[1]1718  Exp_Rev Access'!$F$7:$GK$318,46,FALSE)),"",VLOOKUP($B173,'[1]1718  Exp_Rev Access'!$F$7:$GK$318,46,FALSE))</f>
        <v/>
      </c>
      <c r="BF173" s="90" t="str">
        <f>IF(ISNA(VLOOKUP($B173,'[1]1718  Exp_Rev Access'!$F$7:$GK$318,47,FALSE)),"",VLOOKUP($B173,'[1]1718  Exp_Rev Access'!$F$7:$GK$318,47,FALSE))</f>
        <v/>
      </c>
      <c r="BG173" s="90" t="str">
        <f>IF(ISNA(VLOOKUP($B173,'[1]1718  Exp_Rev Access'!$F$7:$GK$318,48,FALSE)),"",VLOOKUP($B173,'[1]1718  Exp_Rev Access'!$F$7:$GK$318,48,FALSE))</f>
        <v/>
      </c>
      <c r="BH173" s="90" t="str">
        <f>IF(ISNA(VLOOKUP($B173,'[1]1718  Exp_Rev Access'!$F$7:$GK$318,49,FALSE)),"",VLOOKUP($B173,'[1]1718  Exp_Rev Access'!$F$7:$GK$318,49,FALSE))</f>
        <v/>
      </c>
      <c r="BI173" s="90" t="str">
        <f>IF(ISNA(VLOOKUP($B173,'[1]1718  Exp_Rev Access'!$F$7:$GK$318,50,FALSE)),"",VLOOKUP($B173,'[1]1718  Exp_Rev Access'!$F$7:$GK$318,50,FALSE))</f>
        <v/>
      </c>
      <c r="BJ173" s="90" t="str">
        <f>IF(ISNA(VLOOKUP($B173,'[1]1718  Exp_Rev Access'!$F$7:$GK$318,51,FALSE)),"",VLOOKUP($B173,'[1]1718  Exp_Rev Access'!$F$7:$GK$318,51,FALSE))</f>
        <v/>
      </c>
      <c r="BK173" s="90" t="str">
        <f>IF(ISNA(VLOOKUP($B173,'[1]1718  Exp_Rev Access'!$F$7:$GK$318,52,FALSE)),"",VLOOKUP($B173,'[1]1718  Exp_Rev Access'!$F$7:$GK$318,52,FALSE))</f>
        <v/>
      </c>
      <c r="BL173" s="90" t="str">
        <f>IF(ISNA(VLOOKUP($B173,'[1]1718  Exp_Rev Access'!$F$7:$GK$318,53,FALSE)),"",VLOOKUP($B173,'[1]1718  Exp_Rev Access'!$F$7:$GK$318,53,FALSE))</f>
        <v/>
      </c>
      <c r="BM173" s="90" t="str">
        <f>IF(ISNA(VLOOKUP($B173,'[1]1718  Exp_Rev Access'!$F$7:$GK$318,54,FALSE)),"",VLOOKUP($B173,'[1]1718  Exp_Rev Access'!$F$7:$GK$318,54,FALSE))</f>
        <v/>
      </c>
      <c r="BN173" s="90" t="str">
        <f>IF(ISNA(VLOOKUP($B173,'[1]1718  Exp_Rev Access'!$F$7:$GK$318,55,FALSE)),"",VLOOKUP($B173,'[1]1718  Exp_Rev Access'!$F$7:$GK$318,55,FALSE))</f>
        <v/>
      </c>
      <c r="BO173" s="90" t="str">
        <f>IF(ISNA(VLOOKUP($B173,'[1]1718  Exp_Rev Access'!$F$7:$GK$318,56,FALSE)),"",VLOOKUP($B173,'[1]1718  Exp_Rev Access'!$F$7:$GK$318,56,FALSE))</f>
        <v/>
      </c>
      <c r="BP173" s="90" t="str">
        <f>IF(ISNA(VLOOKUP($B173,'[1]1718  Exp_Rev Access'!$F$7:$GK$318,57,FALSE)),"",VLOOKUP($B173,'[1]1718  Exp_Rev Access'!$F$7:$GK$318,57,FALSE))</f>
        <v/>
      </c>
      <c r="BQ173" s="90" t="str">
        <f>IF(ISNA(VLOOKUP($B173,'[1]1718  Exp_Rev Access'!$F$7:$GK$318,58,FALSE)),"",VLOOKUP($B173,'[1]1718  Exp_Rev Access'!$F$7:$GK$318,58,FALSE))</f>
        <v/>
      </c>
      <c r="BR173" s="90" t="str">
        <f>IF(ISNA(VLOOKUP($B173,'[1]1718  Exp_Rev Access'!$F$7:$GK$318,59,FALSE)),"",VLOOKUP($B173,'[1]1718  Exp_Rev Access'!$F$7:$GK$318,59,FALSE))</f>
        <v/>
      </c>
      <c r="BS173" s="90" t="str">
        <f>IF(ISNA(VLOOKUP($B173,'[1]1718  Exp_Rev Access'!$F$7:$GK$318,60,FALSE)),"",VLOOKUP($B173,'[1]1718  Exp_Rev Access'!$F$7:$GK$318,60,FALSE))</f>
        <v/>
      </c>
      <c r="BT173" s="90" t="str">
        <f>IF(ISNA(VLOOKUP($B173,'[1]1718  Exp_Rev Access'!$F$7:$GK$318,61,FALSE)),"",VLOOKUP($B173,'[1]1718  Exp_Rev Access'!$F$7:$GK$318,61,FALSE))</f>
        <v/>
      </c>
      <c r="BU173" s="90" t="str">
        <f>IF(ISNA(VLOOKUP($B173,'[1]1718  Exp_Rev Access'!$F$7:$GK$318,62,FALSE)),"",VLOOKUP($B173,'[1]1718  Exp_Rev Access'!$F$7:$GK$318,62,FALSE))</f>
        <v/>
      </c>
      <c r="BV173" s="56">
        <f t="shared" si="449"/>
        <v>0</v>
      </c>
      <c r="BW173" s="56"/>
      <c r="BX173" s="71"/>
      <c r="BY173" s="90" t="str">
        <f>IF(ISNA(VLOOKUP($B173,'[1]1718  Exp_Rev Access'!$F$7:$GK$318,64,FALSE)),"",VLOOKUP($B173,'[1]1718  Exp_Rev Access'!$F$7:$GK$318,64,FALSE))</f>
        <v/>
      </c>
      <c r="BZ173" s="90" t="str">
        <f>IF(ISNA(VLOOKUP($B173,'[1]1718  Exp_Rev Access'!$F$7:$GK$318,65,FALSE)),"",VLOOKUP($B173,'[1]1718  Exp_Rev Access'!$F$7:$GK$318,65,FALSE))</f>
        <v/>
      </c>
      <c r="CA173" s="90" t="str">
        <f>IF(ISNA(VLOOKUP($B173,'[1]1718  Exp_Rev Access'!$F$7:$GK$318,66,FALSE)),"",VLOOKUP($B173,'[1]1718  Exp_Rev Access'!$F$7:$GK$318,66,FALSE))</f>
        <v/>
      </c>
      <c r="CB173" s="90" t="str">
        <f>IF(ISNA(VLOOKUP($B173,'[1]1718  Exp_Rev Access'!$F$7:$GK$318,67,FALSE)),"",VLOOKUP($B173,'[1]1718  Exp_Rev Access'!$F$7:$GK$318,67,FALSE))</f>
        <v/>
      </c>
      <c r="CC173" s="90" t="str">
        <f>IF(ISNA(VLOOKUP($B173,'[1]1718  Exp_Rev Access'!$F$7:$GK$318,68,FALSE)),"",VLOOKUP($B173,'[1]1718  Exp_Rev Access'!$F$7:$GK$318,68,FALSE))</f>
        <v/>
      </c>
      <c r="CD173" s="90" t="str">
        <f>IF(ISNA(VLOOKUP($B173,'[1]1718  Exp_Rev Access'!$F$7:$GK$318,69,FALSE)),"",VLOOKUP($B173,'[1]1718  Exp_Rev Access'!$F$7:$GK$318,69,FALSE))</f>
        <v/>
      </c>
      <c r="CE173" s="56">
        <f t="shared" si="437"/>
        <v>0</v>
      </c>
      <c r="CF173" s="92"/>
      <c r="CG173" s="78"/>
      <c r="CH173" s="90" t="str">
        <f>IF(ISNA(VLOOKUP($B173,'[1]1718  Exp_Rev Access'!$F$7:$GK$318,$CH$2,FALSE)),"",VLOOKUP($B173,'[1]1718  Exp_Rev Access'!$F$7:$GK$318,$CH$2,FALSE))</f>
        <v/>
      </c>
      <c r="CI173" s="90" t="str">
        <f>IF(ISNA(VLOOKUP($B173,'[1]1718  Exp_Rev Access'!$F$7:$GK$318,$CI$2,FALSE)),"",VLOOKUP($B173,'[1]1718  Exp_Rev Access'!$F$7:$GK$318,$CI$2,FALSE))</f>
        <v/>
      </c>
      <c r="CJ173" s="90" t="str">
        <f>IF(ISNA(VLOOKUP($B173,'[1]1718  Exp_Rev Access'!$F$7:$GK$318,$CJ$2,FALSE)),"",VLOOKUP($B173,'[1]1718  Exp_Rev Access'!$F$7:$GK$318,$CJ$2,FALSE))</f>
        <v/>
      </c>
      <c r="CK173" s="90" t="str">
        <f>IF(ISNA(VLOOKUP($B173,'[1]1718  Exp_Rev Access'!$F$7:$GK$318,$CK$2,FALSE)),"",VLOOKUP($B173,'[1]1718  Exp_Rev Access'!$F$7:$GK$318,$CK$2,FALSE))</f>
        <v/>
      </c>
      <c r="CL173" s="90" t="str">
        <f>IF(ISNA(VLOOKUP($B173,'[1]1718  Exp_Rev Access'!$F$7:$GK$318,$CL$2,FALSE)),"",VLOOKUP($B173,'[1]1718  Exp_Rev Access'!$F$7:$GK$318,$CL$2,FALSE))</f>
        <v/>
      </c>
      <c r="CM173" s="90" t="str">
        <f>IF(ISNA(VLOOKUP($B173,'[1]1718  Exp_Rev Access'!$F$7:$GK$318,$CM$2,FALSE)),"",VLOOKUP($B173,'[1]1718  Exp_Rev Access'!$F$7:$GK$318,$CM$2,FALSE))</f>
        <v/>
      </c>
      <c r="CN173" s="90" t="str">
        <f>IF(ISNA(VLOOKUP($B173,'[1]1718  Exp_Rev Access'!$F$7:$GK$318,$CN$2,FALSE)),"",VLOOKUP($B173,'[1]1718  Exp_Rev Access'!$F$7:$GK$318,$CN$2,FALSE))</f>
        <v/>
      </c>
      <c r="CO173" s="90" t="str">
        <f>IF(ISNA(VLOOKUP($B173,'[1]1718  Exp_Rev Access'!$F$7:$GK$318,$CO$2,FALSE)),"",VLOOKUP($B173,'[1]1718  Exp_Rev Access'!$F$7:$GK$318,$CO$2,FALSE))</f>
        <v/>
      </c>
      <c r="CP173" s="90" t="str">
        <f>IF(ISNA(VLOOKUP($B173,'[1]1718  Exp_Rev Access'!$F$7:$GK$318,$CP$2,FALSE)),"",VLOOKUP($B173,'[1]1718  Exp_Rev Access'!$F$7:$GK$318,$CP$2,FALSE))</f>
        <v/>
      </c>
      <c r="CQ173" s="90" t="str">
        <f>IF(ISNA(VLOOKUP($B173,'[1]1718  Exp_Rev Access'!$F$7:$GK$318,$CQ$2,FALSE)),"",VLOOKUP($B173,'[1]1718  Exp_Rev Access'!$F$7:$GK$318,$CQ$2,FALSE))</f>
        <v/>
      </c>
      <c r="CR173" s="90" t="str">
        <f>IF(ISNA(VLOOKUP($B173,'[1]1718  Exp_Rev Access'!$F$7:$GK$318,$CR$2,FALSE)),"",VLOOKUP($B173,'[1]1718  Exp_Rev Access'!$F$7:$GK$318,$CR$2,FALSE))</f>
        <v/>
      </c>
      <c r="CS173" s="90" t="str">
        <f>IF(ISNA(VLOOKUP($B173,'[1]1718  Exp_Rev Access'!$F$7:$GK$318,$CS$2,FALSE)),"",VLOOKUP($B173,'[1]1718  Exp_Rev Access'!$F$7:$GK$318,$CS$2,FALSE))</f>
        <v/>
      </c>
      <c r="CT173" s="90" t="str">
        <f>IF(ISNA(VLOOKUP($B173,'[1]1718  Exp_Rev Access'!$F$7:$GK$318,$CT$2,FALSE)),"",VLOOKUP($B173,'[1]1718  Exp_Rev Access'!$F$7:$GK$318,$CT$2,FALSE))</f>
        <v/>
      </c>
      <c r="CU173" s="90" t="str">
        <f>IF(ISNA(VLOOKUP($B173,'[1]1718  Exp_Rev Access'!$F$7:$GK$318,$CU$2,FALSE)),"",VLOOKUP($B173,'[1]1718  Exp_Rev Access'!$F$7:$GK$318,$CU$2,FALSE))</f>
        <v/>
      </c>
      <c r="CV173" s="90" t="str">
        <f>IF(ISNA(VLOOKUP($B173,'[1]1718  Exp_Rev Access'!$F$7:$GK$318,$CV$2,FALSE)),"",VLOOKUP($B173,'[1]1718  Exp_Rev Access'!$F$7:$GK$318,$CV$2,FALSE))</f>
        <v/>
      </c>
      <c r="CW173" s="90" t="str">
        <f>IF(ISNA(VLOOKUP($B173,'[1]1718  Exp_Rev Access'!$F$7:$GK$318,$CW$2,FALSE)),"",VLOOKUP($B173,'[1]1718  Exp_Rev Access'!$F$7:$GK$318,$CW$2,FALSE))</f>
        <v/>
      </c>
      <c r="CX173" s="90" t="str">
        <f>IF(ISNA(VLOOKUP($B173,'[1]1718  Exp_Rev Access'!$F$7:$GK$318,$CX$2,FALSE)),"",VLOOKUP($B173,'[1]1718  Exp_Rev Access'!$F$7:$GK$318,$CX$2,FALSE))</f>
        <v/>
      </c>
      <c r="CY173" s="90" t="str">
        <f>IF(ISNA(VLOOKUP($B173,'[1]1718  Exp_Rev Access'!$F$7:$GK$318,$CY$2,FALSE)),"",VLOOKUP($B173,'[1]1718  Exp_Rev Access'!$F$7:$GK$318,$CY$2,FALSE))</f>
        <v/>
      </c>
      <c r="CZ173" s="90" t="str">
        <f>IF(ISNA(VLOOKUP($B173,'[1]1718  Exp_Rev Access'!$F$7:$GK$318,$CZ$2,FALSE)),"",VLOOKUP($B173,'[1]1718  Exp_Rev Access'!$F$7:$GK$318,$CZ$2,FALSE))</f>
        <v/>
      </c>
      <c r="DA173" s="90" t="str">
        <f>IF(ISNA(VLOOKUP($B173,'[1]1718  Exp_Rev Access'!$F$7:$GK$318,$DA$2,FALSE)),"",VLOOKUP($B173,'[1]1718  Exp_Rev Access'!$F$7:$GK$318,$DA$2,FALSE))</f>
        <v/>
      </c>
      <c r="DB173" s="90" t="str">
        <f>IF(ISNA(VLOOKUP($B173,'[1]1718  Exp_Rev Access'!$F$7:$GK$318,$DB$2,FALSE)),"",VLOOKUP($B173,'[1]1718  Exp_Rev Access'!$F$7:$GK$318,$DB$2,FALSE))</f>
        <v/>
      </c>
      <c r="DC173" s="90" t="str">
        <f>IF(ISNA(VLOOKUP($B173,'[1]1718  Exp_Rev Access'!$F$7:$GK$318,$DC$2,FALSE)),"",VLOOKUP($B173,'[1]1718  Exp_Rev Access'!$F$7:$GK$318,$DC$2,FALSE))</f>
        <v/>
      </c>
      <c r="DD173" s="90" t="str">
        <f>IF(ISNA(VLOOKUP($B173,'[1]1718  Exp_Rev Access'!$F$7:$GK$318,$DD$2,FALSE)),"",VLOOKUP($B173,'[1]1718  Exp_Rev Access'!$F$7:$GK$318,$DD$2,FALSE))</f>
        <v/>
      </c>
      <c r="DE173" s="90" t="str">
        <f>IF(ISNA(VLOOKUP($B173,'[1]1718  Exp_Rev Access'!$F$7:$GK$318,$DE$2,FALSE)),"",VLOOKUP($B173,'[1]1718  Exp_Rev Access'!$F$7:$GK$318,$DE$2,FALSE))</f>
        <v/>
      </c>
      <c r="DF173" s="90" t="str">
        <f>IF(ISNA(VLOOKUP($B173,'[1]1718  Exp_Rev Access'!$F$7:$GK$318,$DF$2,FALSE)),"",VLOOKUP($B173,'[1]1718  Exp_Rev Access'!$F$7:$GK$318,$DF$2,FALSE))</f>
        <v/>
      </c>
      <c r="DG173" s="90" t="str">
        <f>IF(ISNA(VLOOKUP($B173,'[1]1718  Exp_Rev Access'!$F$7:$GK$318,$DG$2,FALSE)),"",VLOOKUP($B173,'[1]1718  Exp_Rev Access'!$F$7:$GK$318,$DG$2,FALSE))</f>
        <v/>
      </c>
      <c r="DH173" s="90" t="str">
        <f>IF(ISNA(VLOOKUP($B173,'[1]1718  Exp_Rev Access'!$F$7:$GK$318,$DH$2,FALSE)),"",VLOOKUP($B173,'[1]1718  Exp_Rev Access'!$F$7:$GK$318,$DH$2,FALSE))</f>
        <v/>
      </c>
      <c r="DI173" s="90" t="str">
        <f>IF(ISNA(VLOOKUP($B173,'[1]1718  Exp_Rev Access'!$F$7:$GK$318,$DI$2,FALSE)),"",VLOOKUP($B173,'[1]1718  Exp_Rev Access'!$F$7:$GK$318,$DI$2,FALSE))</f>
        <v/>
      </c>
      <c r="DJ173" s="90" t="str">
        <f>IF(ISNA(VLOOKUP($B173,'[1]1718  Exp_Rev Access'!$F$7:$GK$318,$DJ$2,FALSE)),"",VLOOKUP($B173,'[1]1718  Exp_Rev Access'!$F$7:$GK$318,$DJ$2,FALSE))</f>
        <v/>
      </c>
      <c r="DK173" s="90" t="str">
        <f>IF(ISNA(VLOOKUP($B173,'[1]1718  Exp_Rev Access'!$F$7:$GK$318,$DK$2,FALSE)),"",VLOOKUP($B173,'[1]1718  Exp_Rev Access'!$F$7:$GK$318,$DK$2,FALSE))</f>
        <v/>
      </c>
      <c r="DL173" s="90" t="str">
        <f>IF(ISNA(VLOOKUP($B173,'[1]1718  Exp_Rev Access'!$F$7:$GK$318,$DL$2,FALSE)),"",VLOOKUP($B173,'[1]1718  Exp_Rev Access'!$F$7:$GK$318,$DL$2,FALSE))</f>
        <v/>
      </c>
      <c r="DM173" s="90" t="str">
        <f>IF(ISNA(VLOOKUP($B173,'[1]1718  Exp_Rev Access'!$F$7:$GK$318,$DM$2,FALSE)),"",VLOOKUP($B173,'[1]1718  Exp_Rev Access'!$F$7:$GK$318,$DM$2,FALSE))</f>
        <v/>
      </c>
      <c r="DN173" s="90" t="str">
        <f>IF(ISNA(VLOOKUP($B173,'[1]1718  Exp_Rev Access'!$F$7:$GK$318,$DN$2,FALSE)),"",VLOOKUP($B173,'[1]1718  Exp_Rev Access'!$F$7:$GK$318,$DN$2,FALSE))</f>
        <v/>
      </c>
      <c r="DO173" s="90" t="str">
        <f>IF(ISNA(VLOOKUP($B173,'[1]1718  Exp_Rev Access'!$F$7:$GK$318,$DO$2,FALSE)),"",VLOOKUP($B173,'[1]1718  Exp_Rev Access'!$F$7:$GK$318,$DO$2,FALSE))</f>
        <v/>
      </c>
      <c r="DP173" s="90" t="str">
        <f>IF(ISNA(VLOOKUP($B173,'[1]1718  Exp_Rev Access'!$F$7:$GK$318,$DP$2,FALSE)),"",VLOOKUP($B173,'[1]1718  Exp_Rev Access'!$F$7:$GK$318,$DP$2,FALSE))</f>
        <v/>
      </c>
      <c r="DQ173" s="90" t="str">
        <f>IF(ISNA(VLOOKUP($B173,'[1]1718  Exp_Rev Access'!$F$7:$GK$318,$DQ$2,FALSE)),"",VLOOKUP($B173,'[1]1718  Exp_Rev Access'!$F$7:$GK$318,$DQ$2,FALSE))</f>
        <v/>
      </c>
      <c r="DR173" s="90" t="str">
        <f>IF(ISNA(VLOOKUP($B173,'[1]1718  Exp_Rev Access'!$F$7:$GK$318,$DR$2,FALSE)),"",VLOOKUP($B173,'[1]1718  Exp_Rev Access'!$F$7:$GK$318,$DR$2,FALSE))</f>
        <v/>
      </c>
      <c r="DS173" s="90" t="str">
        <f>IF(ISNA(VLOOKUP($B173,'[1]1718  Exp_Rev Access'!$F$7:$GK$318,$DS$2,FALSE)),"",VLOOKUP($B173,'[1]1718  Exp_Rev Access'!$F$7:$GK$318,$DS$2,FALSE))</f>
        <v/>
      </c>
      <c r="DT173" s="90" t="str">
        <f>IF(ISNA(VLOOKUP($B173,'[1]1718  Exp_Rev Access'!$F$7:$GK$318,$DT$2,FALSE)),"",VLOOKUP($B173,'[1]1718  Exp_Rev Access'!$F$7:$GK$318,$DT$2,FALSE))</f>
        <v/>
      </c>
      <c r="DU173" s="90" t="str">
        <f>IF(ISNA(VLOOKUP($B173,'[1]1718  Exp_Rev Access'!$F$7:$GK$318,$DU$2,FALSE)),"",VLOOKUP($B173,'[1]1718  Exp_Rev Access'!$F$7:$GK$318,$DU$2,FALSE))</f>
        <v/>
      </c>
      <c r="DV173" s="90" t="str">
        <f>IF(ISNA(VLOOKUP($B173,'[1]1718  Exp_Rev Access'!$F$7:$GK$318,$DV$2,FALSE)),"",VLOOKUP($B173,'[1]1718  Exp_Rev Access'!$F$7:$GK$318,$DV$2,FALSE))</f>
        <v/>
      </c>
      <c r="DW173" s="90" t="str">
        <f>IF(ISNA(VLOOKUP($B173,'[1]1718  Exp_Rev Access'!$F$7:$GK$318,$DW$2,FALSE)),"",VLOOKUP($B173,'[1]1718  Exp_Rev Access'!$F$7:$GK$318,$DW$2,FALSE))</f>
        <v/>
      </c>
      <c r="DX173" s="90" t="str">
        <f>IF(ISNA(VLOOKUP($B173,'[1]1718  Exp_Rev Access'!$F$7:$GK$318,$DX$2,FALSE)),"",VLOOKUP($B173,'[1]1718  Exp_Rev Access'!$F$7:$GK$318,$DX$2,FALSE))</f>
        <v/>
      </c>
      <c r="DY173" s="90" t="str">
        <f>IF(ISNA(VLOOKUP($B173,'[1]1718  Exp_Rev Access'!$F$7:$GK$318,$DY$2,FALSE)),"",VLOOKUP($B173,'[1]1718  Exp_Rev Access'!$F$7:$GK$318,$DY$2,FALSE))</f>
        <v/>
      </c>
      <c r="DZ173" s="90" t="str">
        <f>IF(ISNA(VLOOKUP($B173,'[1]1718  Exp_Rev Access'!$F$7:$GK$318,$DZ$2,FALSE)),"",VLOOKUP($B173,'[1]1718  Exp_Rev Access'!$F$7:$GK$318,$DZ$2,FALSE))</f>
        <v/>
      </c>
      <c r="EA173" s="90" t="str">
        <f>IF(ISNA(VLOOKUP($B173,'[1]1718  Exp_Rev Access'!$F$7:$GK$318,$EA$2,FALSE)),"",VLOOKUP($B173,'[1]1718  Exp_Rev Access'!$F$7:$GK$318,$EA$2,FALSE))</f>
        <v/>
      </c>
      <c r="EB173" s="90" t="str">
        <f>IF(ISNA(VLOOKUP($B173,'[1]1718  Exp_Rev Access'!$F$7:$GK$318,$EB$2,FALSE)),"",VLOOKUP($B173,'[1]1718  Exp_Rev Access'!$F$7:$GK$318,$EB$2,FALSE))</f>
        <v/>
      </c>
      <c r="EC173" s="90" t="str">
        <f>IF(ISNA(VLOOKUP($B173,'[1]1718  Exp_Rev Access'!$F$7:$GK$318,$EC$2,FALSE)),"",VLOOKUP($B173,'[1]1718  Exp_Rev Access'!$F$7:$GK$318,$EC$2,FALSE))</f>
        <v/>
      </c>
      <c r="ED173" s="90" t="str">
        <f>IF(ISNA(VLOOKUP($B173,'[1]1718  Exp_Rev Access'!$F$7:$GK$318,$ED$2,FALSE)),"",VLOOKUP($B173,'[1]1718  Exp_Rev Access'!$F$7:$GK$318,$ED$2,FALSE))</f>
        <v/>
      </c>
      <c r="EE173" s="90" t="str">
        <f>IF(ISNA(VLOOKUP($B173,'[1]1718  Exp_Rev Access'!$F$7:$GK$318,$EE$2,FALSE)),"",VLOOKUP($B173,'[1]1718  Exp_Rev Access'!$F$7:$GK$318,$EE$2,FALSE))</f>
        <v/>
      </c>
      <c r="EF173" s="90" t="str">
        <f>IF(ISNA(VLOOKUP($B173,'[1]1718  Exp_Rev Access'!$F$7:$GK$318,$EF$2,FALSE)),"",VLOOKUP($B173,'[1]1718  Exp_Rev Access'!$F$7:$GK$318,$EF$2,FALSE))</f>
        <v/>
      </c>
      <c r="EG173" s="90" t="str">
        <f>IF(ISNA(VLOOKUP($B173,'[1]1718  Exp_Rev Access'!$F$7:$GK$318,$EG$2,FALSE)),"",VLOOKUP($B173,'[1]1718  Exp_Rev Access'!$F$7:$GK$318,$EG$2,FALSE))</f>
        <v/>
      </c>
      <c r="EH173" s="90" t="str">
        <f>IF(ISNA(VLOOKUP($B173,'[1]1718  Exp_Rev Access'!$F$7:$GK$318,$EH$2,FALSE)),"",VLOOKUP($B173,'[1]1718  Exp_Rev Access'!$F$7:$GK$318,$EH$2,FALSE))</f>
        <v/>
      </c>
      <c r="EI173" s="90" t="str">
        <f>IF(ISNA(VLOOKUP($B173,'[1]1718  Exp_Rev Access'!$F$7:$GK$318,$EI$2,FALSE)),"",VLOOKUP($B173,'[1]1718  Exp_Rev Access'!$F$7:$GK$318,$EI$2,FALSE))</f>
        <v/>
      </c>
      <c r="EJ173" s="90" t="str">
        <f>IF(ISNA(VLOOKUP($B173,'[1]1718  Exp_Rev Access'!$F$7:$GK$318,$EJ$2,FALSE)),"",VLOOKUP($B173,'[1]1718  Exp_Rev Access'!$F$7:$GK$318,$EJ$2,FALSE))</f>
        <v/>
      </c>
      <c r="EK173" s="90" t="str">
        <f>IF(ISNA(VLOOKUP($B173,'[1]1718  Exp_Rev Access'!$F$7:$GK$318,$EK$2,FALSE)),"",VLOOKUP($B173,'[1]1718  Exp_Rev Access'!$F$7:$GK$318,$EK$2,FALSE))</f>
        <v/>
      </c>
      <c r="EL173" s="90" t="str">
        <f>IF(ISNA(VLOOKUP($B173,'[1]1718  Exp_Rev Access'!$F$7:$GK$318,$EL$2,FALSE)),"",VLOOKUP($B173,'[1]1718  Exp_Rev Access'!$F$7:$GK$318,$EL$2,FALSE))</f>
        <v/>
      </c>
      <c r="EM173" s="90" t="str">
        <f>IF(ISNA(VLOOKUP($B173,'[1]1718  Exp_Rev Access'!$F$7:$GK$318,$EM$2,FALSE)),"",VLOOKUP($B173,'[1]1718  Exp_Rev Access'!$F$7:$GK$318,$EM$2,FALSE))</f>
        <v/>
      </c>
      <c r="EN173" s="90" t="str">
        <f>IF(ISNA(VLOOKUP($B173,'[1]1718  Exp_Rev Access'!$F$7:$GK$318,$EN$2,FALSE)),"",VLOOKUP($B173,'[1]1718  Exp_Rev Access'!$F$7:$GK$318,$EN$2,FALSE))</f>
        <v/>
      </c>
      <c r="EO173" s="90" t="str">
        <f>IF(ISNA(VLOOKUP($B173,'[1]1718  Exp_Rev Access'!$F$7:$GK$318,$EO$2,FALSE)),"",VLOOKUP($B173,'[1]1718  Exp_Rev Access'!$F$7:$GK$318,$EO$2,FALSE))</f>
        <v/>
      </c>
      <c r="EP173" s="90" t="str">
        <f>IF(ISNA(VLOOKUP($B173,'[1]1718  Exp_Rev Access'!$F$7:$GK$318,$EP$2,FALSE)),"",VLOOKUP($B173,'[1]1718  Exp_Rev Access'!$F$7:$GK$318,$EP$2,FALSE))</f>
        <v/>
      </c>
      <c r="EQ173" s="90" t="str">
        <f>IF(ISNA(VLOOKUP($B173,'[1]1718  Exp_Rev Access'!$F$7:$GK$318,$EQ$2,FALSE)),"",VLOOKUP($B173,'[1]1718  Exp_Rev Access'!$F$7:$GK$318,$EQ$2,FALSE))</f>
        <v/>
      </c>
      <c r="ER173" s="90" t="str">
        <f>IF(ISNA(VLOOKUP($B173,'[1]1718  Exp_Rev Access'!$F$7:$GK$318,$ER$2,FALSE)),"",VLOOKUP($B173,'[1]1718  Exp_Rev Access'!$F$7:$GK$318,$ER$2,FALSE))</f>
        <v/>
      </c>
      <c r="ES173" s="90" t="str">
        <f>IF(ISNA(VLOOKUP($B173,'[1]1718  Exp_Rev Access'!$F$7:$GK$318,$ES$2,FALSE)),"",VLOOKUP($B173,'[1]1718  Exp_Rev Access'!$F$7:$GK$318,$ES$2,FALSE))</f>
        <v/>
      </c>
      <c r="ET173" s="90" t="str">
        <f>IF(ISNA(VLOOKUP($B173,'[1]1718  Exp_Rev Access'!$F$7:$GK$318,$ET$2,FALSE)),"",VLOOKUP($B173,'[1]1718  Exp_Rev Access'!$F$7:$GK$318,$ET$2,FALSE))</f>
        <v/>
      </c>
      <c r="EU173" s="90" t="str">
        <f>IF(ISNA(VLOOKUP($B173,'[1]1718  Exp_Rev Access'!$F$7:$GK$318,$EU$2,FALSE)),"",VLOOKUP($B173,'[1]1718  Exp_Rev Access'!$F$7:$GK$318,$EU$2,FALSE))</f>
        <v/>
      </c>
      <c r="EV173" s="90" t="str">
        <f>IF(ISNA(VLOOKUP($B173,'[1]1718  Exp_Rev Access'!$F$7:$GK$318,$EV$2,FALSE)),"",VLOOKUP($B173,'[1]1718  Exp_Rev Access'!$F$7:$GK$318,$EV$2,FALSE))</f>
        <v/>
      </c>
      <c r="EW173" s="90" t="str">
        <f>IF(ISNA(VLOOKUP($B173,'[1]1718  Exp_Rev Access'!$F$7:$GK$318,$EW$2,FALSE)),"",VLOOKUP($B173,'[1]1718  Exp_Rev Access'!$F$7:$GK$318,$EW$2,FALSE))</f>
        <v/>
      </c>
      <c r="EX173" s="90" t="str">
        <f>IF(ISNA(VLOOKUP($B173,'[1]1718  Exp_Rev Access'!$F$7:$GK$318,$EX$2,FALSE)),"",VLOOKUP($B173,'[1]1718  Exp_Rev Access'!$F$7:$GK$318,$EX$2,FALSE))</f>
        <v/>
      </c>
      <c r="EY173" s="90" t="str">
        <f>IF(ISNA(VLOOKUP($B173,'[1]1718  Exp_Rev Access'!$F$7:$GK$318,$EY$2,FALSE)),"",VLOOKUP($B173,'[1]1718  Exp_Rev Access'!$F$7:$GK$318,$EY$2,FALSE))</f>
        <v/>
      </c>
      <c r="EZ173" s="90" t="str">
        <f>IF(ISNA(VLOOKUP($B173,'[1]1718  Exp_Rev Access'!$F$7:$GK$318,$EZ$2,FALSE)),"",VLOOKUP($B173,'[1]1718  Exp_Rev Access'!$F$7:$GK$318,$EZ$2,FALSE))</f>
        <v/>
      </c>
      <c r="FA173" s="90" t="str">
        <f>IF(ISNA(VLOOKUP($B173,'[1]1718  Exp_Rev Access'!$F$7:$GK$318,$FA$2,FALSE)),"",VLOOKUP($B173,'[1]1718  Exp_Rev Access'!$F$7:$GK$318,$FA$2,FALSE))</f>
        <v/>
      </c>
      <c r="FB173" s="90" t="str">
        <f>IF(ISNA(VLOOKUP($B173,'[1]1718  Exp_Rev Access'!$F$7:$GK$318,$FB$2,FALSE)),"",VLOOKUP($B173,'[1]1718  Exp_Rev Access'!$F$7:$GK$318,$FB$2,FALSE))</f>
        <v/>
      </c>
      <c r="FC173" s="90" t="str">
        <f>IF(ISNA(VLOOKUP($B173,'[1]1718  Exp_Rev Access'!$F$7:$GK$318,$FC$2,FALSE)),"",VLOOKUP($B173,'[1]1718  Exp_Rev Access'!$F$7:$GK$318,$FC$2,FALSE))</f>
        <v/>
      </c>
      <c r="FD173" s="90" t="str">
        <f>IF(ISNA(VLOOKUP($B173,'[1]1718  Exp_Rev Access'!$F$7:$GK$318,$FD$2,FALSE)),"",VLOOKUP($B173,'[1]1718  Exp_Rev Access'!$F$7:$GK$318,$FD$2,FALSE))</f>
        <v/>
      </c>
      <c r="FE173" s="90" t="str">
        <f>IF(ISNA(VLOOKUP($B173,'[1]1718  Exp_Rev Access'!$F$7:$GK$318,$FE$2,FALSE)),"",VLOOKUP($B173,'[1]1718  Exp_Rev Access'!$F$7:$GK$318,$FE$2,FALSE))</f>
        <v/>
      </c>
      <c r="FF173" s="90" t="str">
        <f>IF(ISNA(VLOOKUP($B173,'[1]1718  Exp_Rev Access'!$F$7:$GK$318,$FF$2,FALSE)),"",VLOOKUP($B173,'[1]1718  Exp_Rev Access'!$F$7:$GK$318,$FF$2,FALSE))</f>
        <v/>
      </c>
      <c r="FG173" s="90" t="str">
        <f>IF(ISNA(VLOOKUP($B173,'[1]1718  Exp_Rev Access'!$F$7:$GK$318,$FG$2,FALSE)),"",VLOOKUP($B173,'[1]1718  Exp_Rev Access'!$F$7:$GK$318,$FG$2,FALSE))</f>
        <v/>
      </c>
      <c r="FH173" s="90" t="str">
        <f>IF(ISNA(VLOOKUP($B173,'[1]1718  Exp_Rev Access'!$F$7:$GK$318,$FH$2,FALSE)),"",VLOOKUP($B173,'[1]1718  Exp_Rev Access'!$F$7:$GK$318,$FH$2,FALSE))</f>
        <v/>
      </c>
      <c r="FI173" s="90" t="str">
        <f>IF(ISNA(VLOOKUP($B173,'[1]1718  Exp_Rev Access'!$F$7:$GK$318,$FI$2,FALSE)),"",VLOOKUP($B173,'[1]1718  Exp_Rev Access'!$F$7:$GK$318,$FI$2,FALSE))</f>
        <v/>
      </c>
      <c r="FJ173" s="90" t="str">
        <f>IF(ISNA(VLOOKUP($B173,'[1]1718  Exp_Rev Access'!$F$7:$GK$318,$FJ$2,FALSE)),"",VLOOKUP($B173,'[1]1718  Exp_Rev Access'!$F$7:$GK$318,$FJ$2,FALSE))</f>
        <v/>
      </c>
      <c r="FK173" s="90" t="str">
        <f>IF(ISNA(VLOOKUP($B173,'[1]1718  Exp_Rev Access'!$F$7:$GK$318,$FK$2,FALSE)),"",VLOOKUP($B173,'[1]1718  Exp_Rev Access'!$F$7:$GK$318,$FK$2,FALSE))</f>
        <v/>
      </c>
      <c r="FL173" s="90" t="str">
        <f>IF(ISNA(VLOOKUP($B173,'[1]1718  Exp_Rev Access'!$F$7:$GK$318,$FL$2,FALSE)),"",VLOOKUP($B173,'[1]1718  Exp_Rev Access'!$F$7:$GK$318,$FL$2,FALSE))</f>
        <v/>
      </c>
      <c r="FM173" s="90" t="str">
        <f>IF(ISNA(VLOOKUP($B173,'[1]1718  Exp_Rev Access'!$F$7:$GK$318,$FM$2,FALSE)),"",VLOOKUP($B173,'[1]1718  Exp_Rev Access'!$F$7:$GK$318,$FM$2,FALSE))</f>
        <v/>
      </c>
      <c r="FN173" s="90" t="str">
        <f>IF(ISNA(VLOOKUP($B173,'[1]1718  Exp_Rev Access'!$F$7:$GK$318,$FN$2,FALSE)),"",VLOOKUP($B173,'[1]1718  Exp_Rev Access'!$F$7:$GK$318,$FN$2,FALSE))</f>
        <v/>
      </c>
      <c r="FO173" s="90" t="str">
        <f>IF(ISNA(VLOOKUP($B173,'[1]1718  Exp_Rev Access'!$F$7:$GK$318,$FO$2,FALSE)),"",VLOOKUP($B173,'[1]1718  Exp_Rev Access'!$F$7:$GK$318,$FO$2,FALSE))</f>
        <v/>
      </c>
      <c r="FP173" s="90" t="str">
        <f>IF(ISNA(VLOOKUP($B173,'[1]1718  Exp_Rev Access'!$F$7:$GK$318,$FP$2,FALSE)),"",VLOOKUP($B173,'[1]1718  Exp_Rev Access'!$F$7:$GK$318,$FP$2,FALSE))</f>
        <v/>
      </c>
      <c r="FQ173" s="90" t="str">
        <f>IF(ISNA(VLOOKUP($B173,'[1]1718  Exp_Rev Access'!$F$7:$GK$318,$FQ$2,FALSE)),"",VLOOKUP($B173,'[1]1718  Exp_Rev Access'!$F$7:$GK$318,$FQ$2,FALSE))</f>
        <v/>
      </c>
      <c r="FR173" s="90" t="str">
        <f>IF(ISNA(VLOOKUP($B173,'[1]1718  Exp_Rev Access'!$F$7:$GK$318,$FR$2,FALSE)),"",VLOOKUP($B173,'[1]1718  Exp_Rev Access'!$F$7:$GK$318,$FR$2,FALSE))</f>
        <v/>
      </c>
      <c r="FS173" s="56"/>
      <c r="FT173" s="56"/>
      <c r="FU173" s="94"/>
      <c r="FV173" s="95" t="str">
        <f>IF(ISNA(VLOOKUP($B173,'[1]1718  Exp_Rev Access'!$F$7:$GK$318,$FV$2,FALSE)),"",VLOOKUP($B173,'[1]1718  Exp_Rev Access'!$F$7:$GK$318,$FV$2,FALSE))</f>
        <v/>
      </c>
      <c r="FW173" s="95" t="str">
        <f>IF(ISNA(VLOOKUP($B173,'[1]1718  Exp_Rev Access'!$F$7:$GK$318,$FW$2,FALSE)),"",VLOOKUP($B173,'[1]1718  Exp_Rev Access'!$F$7:$GK$318,$FW$2,FALSE))</f>
        <v/>
      </c>
      <c r="FX173" s="95" t="str">
        <f>IF(ISNA(VLOOKUP($B173,'[1]1718  Exp_Rev Access'!$F$7:$GK$318,$FX$2,FALSE)),"",VLOOKUP($B173,'[1]1718  Exp_Rev Access'!$F$7:$GK$318,$FX$2,FALSE))</f>
        <v/>
      </c>
      <c r="FY173" s="95" t="str">
        <f>IF(ISNA(VLOOKUP($B173,'[1]1718  Exp_Rev Access'!$F$7:$GK$318,$FY$2,FALSE)),"",VLOOKUP($B173,'[1]1718  Exp_Rev Access'!$F$7:$GK$318,$FY$2,FALSE))</f>
        <v/>
      </c>
      <c r="FZ173" s="95" t="str">
        <f>IF(ISNA(VLOOKUP($B173,'[1]1718  Exp_Rev Access'!$F$7:$GK$318,$FZ$2,FALSE)),"",VLOOKUP($B173,'[1]1718  Exp_Rev Access'!$F$7:$GK$318,$FZ$2,FALSE))</f>
        <v/>
      </c>
      <c r="GA173" s="95" t="str">
        <f>IF(ISNA(VLOOKUP($B173,'[1]1718  Exp_Rev Access'!$F$7:$GK$318,$GA$2,FALSE)),"",VLOOKUP($B173,'[1]1718  Exp_Rev Access'!$F$7:$GK$318,$GA$2,FALSE))</f>
        <v/>
      </c>
      <c r="GB173" s="95" t="str">
        <f>IF(ISNA(VLOOKUP($B173,'[1]1718  Exp_Rev Access'!$F$7:$GK$318,$GB$2,FALSE)),"",VLOOKUP($B173,'[1]1718  Exp_Rev Access'!$F$7:$GK$318,$GB$2,FALSE))</f>
        <v/>
      </c>
      <c r="GC173" s="95" t="str">
        <f>IF(ISNA(VLOOKUP($B173,'[1]1718  Exp_Rev Access'!$F$7:$GK$318,$GC$2,FALSE)),"",VLOOKUP($B173,'[1]1718  Exp_Rev Access'!$F$7:$GK$318,$GC$2,FALSE))</f>
        <v/>
      </c>
      <c r="GD173" s="95" t="str">
        <f>IF(ISNA(VLOOKUP($B173,'[1]1718  Exp_Rev Access'!$F$7:$GK$318,$GD$2,FALSE)),"",VLOOKUP($B173,'[1]1718  Exp_Rev Access'!$F$7:$GK$318,$GD$2,FALSE))</f>
        <v/>
      </c>
      <c r="GE173" s="95" t="str">
        <f>IF(ISNA(VLOOKUP($B173,'[1]1718  Exp_Rev Access'!$F$7:$GK$318,$GE$2,FALSE)),"",VLOOKUP($B173,'[1]1718  Exp_Rev Access'!$F$7:$GK$318,$GE$2,FALSE))</f>
        <v/>
      </c>
      <c r="GF173" s="95" t="str">
        <f>IF(ISNA(VLOOKUP($B173,'[1]1718  Exp_Rev Access'!$F$7:$GK$318,$GF$2,FALSE)),"",VLOOKUP($B173,'[1]1718  Exp_Rev Access'!$F$7:$GK$318,$GF$2,FALSE))</f>
        <v/>
      </c>
      <c r="GG173" s="95" t="str">
        <f>IF(ISNA(VLOOKUP($B173,'[1]1718  Exp_Rev Access'!$F$7:$GK$318,$GG$2,FALSE)),"",VLOOKUP($B173,'[1]1718  Exp_Rev Access'!$F$7:$GK$318,$GG$2,FALSE))</f>
        <v/>
      </c>
      <c r="GH173" s="95" t="str">
        <f>IF(ISNA(VLOOKUP($B173,'[1]1718  Exp_Rev Access'!$F$7:$GK$318,$GH$2,FALSE)),"",VLOOKUP($B173,'[1]1718  Exp_Rev Access'!$F$7:$GK$318,$GH$2,FALSE))</f>
        <v/>
      </c>
      <c r="GI173" s="95" t="str">
        <f>IF(ISNA(VLOOKUP($B173,'[1]1718  Exp_Rev Access'!$F$7:$GK$318,$GI$2,FALSE)),"",VLOOKUP($B173,'[1]1718  Exp_Rev Access'!$F$7:$GK$318,$GI$2,FALSE))</f>
        <v/>
      </c>
      <c r="GJ173" s="95" t="str">
        <f>IF(ISNA(VLOOKUP($B173,'[1]1718  Exp_Rev Access'!$F$7:$GK$318,$GJ$2,FALSE)),"",VLOOKUP($B173,'[1]1718  Exp_Rev Access'!$F$7:$GK$318,$GJ$2,FALSE))</f>
        <v/>
      </c>
      <c r="GK173" s="95" t="str">
        <f>IF(ISNA(VLOOKUP($B173,'[1]1718  Exp_Rev Access'!$F$7:$GK$318,$GK$2,FALSE)),"",VLOOKUP($B173,'[1]1718  Exp_Rev Access'!$F$7:$GK$318,$GK$2,FALSE))</f>
        <v/>
      </c>
      <c r="GL173" s="95" t="str">
        <f>IF(ISNA(VLOOKUP($B173,'[1]1718  Exp_Rev Access'!$F$7:$GK$318,$GL$2,FALSE)),"",VLOOKUP($B173,'[1]1718  Exp_Rev Access'!$F$7:$GK$318,$GL$2,FALSE))</f>
        <v/>
      </c>
      <c r="GM173" s="95" t="str">
        <f>IF(ISNA(VLOOKUP($B173,'[1]1718  Exp_Rev Access'!$F$7:$GK$318,$GM$2,FALSE)),"",VLOOKUP($B173,'[1]1718  Exp_Rev Access'!$F$7:$GK$318,$GM$2,FALSE))</f>
        <v/>
      </c>
      <c r="GN173" s="95" t="str">
        <f>IF(ISNA(VLOOKUP($B173,'[1]1718  Exp_Rev Access'!$F$7:$GK$318,$GN$2,FALSE)),"",VLOOKUP($B173,'[1]1718  Exp_Rev Access'!$F$7:$GK$318,$GN$2,FALSE))</f>
        <v/>
      </c>
      <c r="GO173" s="95" t="str">
        <f>IF(ISNA(VLOOKUP($B173,'[1]1718  Exp_Rev Access'!$F$7:$GK$318,$GO$2,FALSE)),"",VLOOKUP($B173,'[1]1718  Exp_Rev Access'!$F$7:$GK$318,$GO$2,FALSE))</f>
        <v/>
      </c>
      <c r="GP173" s="95" t="str">
        <f>IF(ISNA(VLOOKUP($B173,'[1]1718  Exp_Rev Access'!$F$7:$GK$318,$GP$2,FALSE)),"",VLOOKUP($B173,'[1]1718  Exp_Rev Access'!$F$7:$GK$318,$GP$2,FALSE))</f>
        <v/>
      </c>
      <c r="GQ173" s="95" t="str">
        <f>IF(ISNA(VLOOKUP($B173,'[1]1718  Exp_Rev Access'!$F$7:$GK$318,$GQ$2,FALSE)),"",VLOOKUP($B173,'[1]1718  Exp_Rev Access'!$F$7:$GK$318,$GQ$2,FALSE))</f>
        <v/>
      </c>
      <c r="GR173" s="95" t="str">
        <f>IF(ISNA(VLOOKUP($B173,'[1]1718  Exp_Rev Access'!$F$7:$GK$318,$GR$2,FALSE)),"",VLOOKUP($B173,'[1]1718  Exp_Rev Access'!$F$7:$GK$318,$GR$2,FALSE))</f>
        <v/>
      </c>
      <c r="GS173" s="95" t="str">
        <f>IF(ISNA(VLOOKUP($B173,'[1]1718  Exp_Rev Access'!$F$7:$GK$318,$GS$2,FALSE)),"",VLOOKUP($B173,'[1]1718  Exp_Rev Access'!$F$7:$GK$318,$GS$2,FALSE))</f>
        <v/>
      </c>
      <c r="GT173" s="95" t="str">
        <f>IF(ISNA(VLOOKUP($B173,'[1]1718  Exp_Rev Access'!$F$7:$GK$318,$GT$2,FALSE)),"",VLOOKUP($B173,'[1]1718  Exp_Rev Access'!$F$7:$GK$318,$GT$2,FALSE))</f>
        <v/>
      </c>
      <c r="GU173" s="56"/>
      <c r="GV173" s="56"/>
      <c r="GW173" s="96"/>
    </row>
    <row r="174" spans="1:222" x14ac:dyDescent="0.3">
      <c r="A174" s="98" t="s">
        <v>422</v>
      </c>
      <c r="B174" s="88"/>
      <c r="C174" s="89"/>
      <c r="D174" s="121"/>
      <c r="E174" s="76" t="str">
        <f>IF(ISNA(VLOOKUP($B174,'[1]1718 enrollment_Rev_Exp by size'!$A$7:I511,5,FALSE)),"",VLOOKUP($B174,'[1]1718 enrollment_Rev_Exp by size'!$A$7:$G$350,5,FALSE))</f>
        <v/>
      </c>
      <c r="F174" s="121"/>
      <c r="G174" s="121"/>
      <c r="H174" s="121"/>
      <c r="I174" s="90" t="str">
        <f>IF(ISNA(VLOOKUP($B174,'[1]1718  Exp_Rev Access'!$F$7:$GK$318,4,FALSE)),"",VLOOKUP($B174,'[1]1718  Exp_Rev Access'!$F$7:$GK$318,4,FALSE))</f>
        <v/>
      </c>
      <c r="J174" s="90" t="str">
        <f>IF(ISNA(VLOOKUP($B174,'[1]1718  Exp_Rev Access'!$F$7:$GK$318,5,FALSE)),"",VLOOKUP($B174,'[1]1718  Exp_Rev Access'!$F$7:$GK$318,5,FALSE))</f>
        <v/>
      </c>
      <c r="K174" s="90" t="str">
        <f>IF(ISNA(VLOOKUP($B174,'[1]1718  Exp_Rev Access'!$F$7:$GK$318,6,FALSE)),"-",VLOOKUP($B174,'[1]1718  Exp_Rev Access'!$F$7:$GK$318,6,FALSE))</f>
        <v>-</v>
      </c>
      <c r="L174" s="90" t="str">
        <f>IF(ISNA(VLOOKUP($B174,'[1]1718  Exp_Rev Access'!$F$7:$GK$318,7,FALSE)),"",VLOOKUP($B174,'[1]1718  Exp_Rev Access'!$F$7:$GK$318,7,FALSE))</f>
        <v/>
      </c>
      <c r="M174" s="90" t="str">
        <f>IF(ISNA(VLOOKUP($B174,'[1]1718  Exp_Rev Access'!$F$7:$GK$318,8,FALSE)),"",VLOOKUP($B174,'[1]1718  Exp_Rev Access'!$F$7:$GK$318,8,FALSE))</f>
        <v/>
      </c>
      <c r="N174" s="121"/>
      <c r="O174" s="58"/>
      <c r="P174" s="102"/>
      <c r="Q174" s="90" t="str">
        <f>IF(ISNA(VLOOKUP($B174,'[1]1718  Exp_Rev Access'!$F$7:$GK$318,10,FALSE)),"",VLOOKUP($B174,'[1]1718  Exp_Rev Access'!$F$7:$GK$318,10,FALSE))</f>
        <v/>
      </c>
      <c r="R174" s="90" t="str">
        <f>IF(ISNA(VLOOKUP($B174,'[1]1718  Exp_Rev Access'!$F$7:$GK$318,11,FALSE)),"",VLOOKUP($B174,'[1]1718  Exp_Rev Access'!$F$7:$GK$318,11,FALSE))</f>
        <v/>
      </c>
      <c r="S174" s="90" t="str">
        <f>IF(ISNA(VLOOKUP($B174,'[1]1718  Exp_Rev Access'!$F$7:$GK$318,12,FALSE)),"",VLOOKUP($B174,'[1]1718  Exp_Rev Access'!$F$7:$GK$318,12,FALSE))</f>
        <v/>
      </c>
      <c r="T174" s="90" t="str">
        <f>IF(ISNA(VLOOKUP($B174,'[1]1718  Exp_Rev Access'!$F$7:$GK$318,13,FALSE)),"",VLOOKUP($B174,'[1]1718  Exp_Rev Access'!$F$7:$GK$318,13,FALSE))</f>
        <v/>
      </c>
      <c r="U174" s="90" t="str">
        <f>IF(ISNA(VLOOKUP($B174,'[1]1718  Exp_Rev Access'!$F$7:$GK$318,14,FALSE)),"",VLOOKUP($B174,'[1]1718  Exp_Rev Access'!$F$7:$GK$318,14,FALSE))</f>
        <v/>
      </c>
      <c r="V174" s="90" t="str">
        <f>IF(ISNA(VLOOKUP($B174,'[1]1718  Exp_Rev Access'!$F$7:$GK$318,15,FALSE)),"",VLOOKUP($B174,'[1]1718  Exp_Rev Access'!$F$7:$GK$318,15,FALSE))</f>
        <v/>
      </c>
      <c r="W174" s="90" t="str">
        <f>IF(ISNA(VLOOKUP($B174,'[1]1718  Exp_Rev Access'!$F$7:$GK$318,16,FALSE)),"",VLOOKUP($B174,'[1]1718  Exp_Rev Access'!$F$7:$GK$318,16,FALSE))</f>
        <v/>
      </c>
      <c r="X174" s="90" t="str">
        <f>IF(ISNA(VLOOKUP($B174,'[1]1718  Exp_Rev Access'!$F$7:$GK$318,17,FALSE)),"",VLOOKUP($B174,'[1]1718  Exp_Rev Access'!$F$7:$GK$318,17,FALSE))</f>
        <v/>
      </c>
      <c r="Y174" s="90" t="str">
        <f>IF(ISNA(VLOOKUP($B174,'[1]1718  Exp_Rev Access'!$F$7:$GK$318,18,FALSE)),"",VLOOKUP($B174,'[1]1718  Exp_Rev Access'!$F$7:$GK$318,18,FALSE))</f>
        <v/>
      </c>
      <c r="Z174" s="90" t="str">
        <f>IF(ISNA(VLOOKUP($B174,'[1]1718  Exp_Rev Access'!$F$7:$GK$318,19,FALSE)),"",VLOOKUP($B174,'[1]1718  Exp_Rev Access'!$F$7:$GK$318,19,FALSE))</f>
        <v/>
      </c>
      <c r="AA174" s="90" t="str">
        <f>IF(ISNA(VLOOKUP($B174,'[1]1718  Exp_Rev Access'!$F$7:$GK$318,20,FALSE)),"",VLOOKUP($B174,'[1]1718  Exp_Rev Access'!$F$7:$GK$318,20,FALSE))</f>
        <v/>
      </c>
      <c r="AB174" s="90" t="str">
        <f>IF(ISNA(VLOOKUP($B174,'[1]1718  Exp_Rev Access'!$F$7:$GK$318,21,FALSE)),"",VLOOKUP($B174,'[1]1718  Exp_Rev Access'!$F$7:$GK$318,21,FALSE))</f>
        <v/>
      </c>
      <c r="AC174" s="90" t="str">
        <f>IF(ISNA(VLOOKUP($B174,'[1]1718  Exp_Rev Access'!$F$7:$GK$318,22,FALSE)),"",VLOOKUP($B174,'[1]1718  Exp_Rev Access'!$F$7:$GK$318,22,FALSE))</f>
        <v/>
      </c>
      <c r="AD174" s="90" t="str">
        <f>IF(ISNA(VLOOKUP($B174,'[1]1718  Exp_Rev Access'!$F$7:$GK$318,23,FALSE)),"",VLOOKUP($B174,'[1]1718  Exp_Rev Access'!$F$7:$GK$318,23,FALSE))</f>
        <v/>
      </c>
      <c r="AE174" s="90" t="str">
        <f>IF(ISNA(VLOOKUP($B174,'[1]1718  Exp_Rev Access'!$F$7:$GK$318,24,FALSE)),"",VLOOKUP($B174,'[1]1718  Exp_Rev Access'!$F$7:$GK$318,24,FALSE))</f>
        <v/>
      </c>
      <c r="AF174" s="90" t="str">
        <f>IF(ISNA(VLOOKUP($B174,'[1]1718  Exp_Rev Access'!$F$7:$GK$318,25,FALSE)),"",VLOOKUP($B174,'[1]1718  Exp_Rev Access'!$F$7:$GK$318,25,FALSE))</f>
        <v/>
      </c>
      <c r="AG174" s="90" t="str">
        <f>IF(ISNA(VLOOKUP($B174,'[1]1718  Exp_Rev Access'!$F$7:$GK$318,26,FALSE)),"",VLOOKUP($B174,'[1]1718  Exp_Rev Access'!$F$7:$GK$318,26,FALSE))</f>
        <v/>
      </c>
      <c r="AH174" s="90" t="str">
        <f>IF(ISNA(VLOOKUP($B174,'[1]1718  Exp_Rev Access'!$F$7:$GK$318,27,FALSE)),"",VLOOKUP($B174,'[1]1718  Exp_Rev Access'!$F$7:$GK$318,27,FALSE))</f>
        <v/>
      </c>
      <c r="AI174" s="90" t="str">
        <f>IF(ISNA(VLOOKUP($B174,'[1]1718  Exp_Rev Access'!$F$7:$GK$318,28,FALSE)),"",VLOOKUP($B174,'[1]1718  Exp_Rev Access'!$F$7:$GK$318,28,FALSE))</f>
        <v/>
      </c>
      <c r="AJ174" s="90" t="str">
        <f>IF(ISNA(VLOOKUP($B174,'[1]1718  Exp_Rev Access'!$F$7:$GK$318,29,FALSE)),"",VLOOKUP($B174,'[1]1718  Exp_Rev Access'!$F$7:$GK$318,29,FALSE))</f>
        <v/>
      </c>
      <c r="AK174" s="90" t="str">
        <f>IF(ISNA(VLOOKUP($B174,'[1]1718  Exp_Rev Access'!$F$7:$GK$318,30,FALSE)),"",VLOOKUP($B174,'[1]1718  Exp_Rev Access'!$F$7:$GK$318,30,FALSE))</f>
        <v/>
      </c>
      <c r="AL174" s="90" t="str">
        <f>IF(ISNA(VLOOKUP($B174,'[1]1718  Exp_Rev Access'!$F$7:$GK$318,31,FALSE)),"",VLOOKUP($B174,'[1]1718  Exp_Rev Access'!$F$7:$GK$318,31,FALSE))</f>
        <v/>
      </c>
      <c r="AM174" s="121"/>
      <c r="AN174" s="61"/>
      <c r="AO174" s="59"/>
      <c r="AP174" s="90" t="str">
        <f>IF(ISNA(VLOOKUP($B174,'[1]1718  Exp_Rev Access'!$F$7:$GK$318,33,FALSE)),"",VLOOKUP($B174,'[1]1718  Exp_Rev Access'!$F$7:$GK$318,33,FALSE))</f>
        <v/>
      </c>
      <c r="AQ174" s="90" t="str">
        <f>IF(ISNA(VLOOKUP($B174,'[1]1718  Exp_Rev Access'!$F$7:$GK$318,34,FALSE)),"",VLOOKUP($B174,'[1]1718  Exp_Rev Access'!$F$7:$GK$318,34,FALSE))</f>
        <v/>
      </c>
      <c r="AR174" s="90" t="str">
        <f>IF(ISNA(VLOOKUP($B174,'[1]1718  Exp_Rev Access'!$F$7:$GK$318,35,FALSE)),"",VLOOKUP($B174,'[1]1718  Exp_Rev Access'!$F$7:$GK$318,35,FALSE))</f>
        <v/>
      </c>
      <c r="AS174" s="90" t="str">
        <f>IF(ISNA(VLOOKUP($B174,'[1]1718  Exp_Rev Access'!$F$7:$GK$318,36,FALSE)),"",VLOOKUP($B174,'[1]1718  Exp_Rev Access'!$F$7:$GK$318,36,FALSE))</f>
        <v/>
      </c>
      <c r="AT174" s="90" t="str">
        <f>IF(ISNA(VLOOKUP($B174,'[1]1718  Exp_Rev Access'!$F$7:$GK$318,37,FALSE)),"",VLOOKUP($B174,'[1]1718  Exp_Rev Access'!$F$7:$GK$318,37,FALSE))</f>
        <v/>
      </c>
      <c r="AU174" s="121"/>
      <c r="AV174" s="64"/>
      <c r="AW174" s="102"/>
      <c r="AX174" s="90" t="str">
        <f>IF(ISNA(VLOOKUP($B174,'[1]1718  Exp_Rev Access'!$F$7:$GK$318,39,FALSE)),"",VLOOKUP($B174,'[1]1718  Exp_Rev Access'!$F$7:$GK$318,39,FALSE))</f>
        <v/>
      </c>
      <c r="AY174" s="90" t="str">
        <f>IF(ISNA(VLOOKUP($B174,'[1]1718  Exp_Rev Access'!$F$7:$GK$318,40,FALSE)),"",VLOOKUP($B174,'[1]1718  Exp_Rev Access'!$F$7:$GK$318,40,FALSE))</f>
        <v/>
      </c>
      <c r="AZ174" s="90" t="str">
        <f>IF(ISNA(VLOOKUP($B174,'[1]1718  Exp_Rev Access'!$F$7:$GK$318,41,FALSE)),"",VLOOKUP($B174,'[1]1718  Exp_Rev Access'!$F$7:$GK$318,41,FALSE))</f>
        <v/>
      </c>
      <c r="BA174" s="90" t="str">
        <f>IF(ISNA(VLOOKUP($B174,'[1]1718  Exp_Rev Access'!$F$7:$GK$318,42,FALSE)),"",VLOOKUP($B174,'[1]1718  Exp_Rev Access'!$F$7:$GK$318,42,FALSE))</f>
        <v/>
      </c>
      <c r="BB174" s="90" t="str">
        <f>IF(ISNA(VLOOKUP($B174,'[1]1718  Exp_Rev Access'!$F$7:$GK$318,43,FALSE)),"",VLOOKUP($B174,'[1]1718  Exp_Rev Access'!$F$7:$GK$318,43,FALSE))</f>
        <v/>
      </c>
      <c r="BC174" s="90" t="str">
        <f>IF(ISNA(VLOOKUP($B174,'[1]1718  Exp_Rev Access'!$F$7:$GK$318,44,FALSE)),"",VLOOKUP($B174,'[1]1718  Exp_Rev Access'!$F$7:$GK$318,44,FALSE))</f>
        <v/>
      </c>
      <c r="BD174" s="90" t="str">
        <f>IF(ISNA(VLOOKUP($B174,'[1]1718  Exp_Rev Access'!$F$7:$GK$318,45,FALSE)),"",VLOOKUP($B174,'[1]1718  Exp_Rev Access'!$F$7:$GK$318,45,FALSE))</f>
        <v/>
      </c>
      <c r="BE174" s="90" t="str">
        <f>IF(ISNA(VLOOKUP($B174,'[1]1718  Exp_Rev Access'!$F$7:$GK$318,46,FALSE)),"",VLOOKUP($B174,'[1]1718  Exp_Rev Access'!$F$7:$GK$318,46,FALSE))</f>
        <v/>
      </c>
      <c r="BF174" s="90" t="str">
        <f>IF(ISNA(VLOOKUP($B174,'[1]1718  Exp_Rev Access'!$F$7:$GK$318,47,FALSE)),"",VLOOKUP($B174,'[1]1718  Exp_Rev Access'!$F$7:$GK$318,47,FALSE))</f>
        <v/>
      </c>
      <c r="BG174" s="90" t="str">
        <f>IF(ISNA(VLOOKUP($B174,'[1]1718  Exp_Rev Access'!$F$7:$GK$318,48,FALSE)),"",VLOOKUP($B174,'[1]1718  Exp_Rev Access'!$F$7:$GK$318,48,FALSE))</f>
        <v/>
      </c>
      <c r="BH174" s="90" t="str">
        <f>IF(ISNA(VLOOKUP($B174,'[1]1718  Exp_Rev Access'!$F$7:$GK$318,49,FALSE)),"",VLOOKUP($B174,'[1]1718  Exp_Rev Access'!$F$7:$GK$318,49,FALSE))</f>
        <v/>
      </c>
      <c r="BI174" s="90" t="str">
        <f>IF(ISNA(VLOOKUP($B174,'[1]1718  Exp_Rev Access'!$F$7:$GK$318,50,FALSE)),"",VLOOKUP($B174,'[1]1718  Exp_Rev Access'!$F$7:$GK$318,50,FALSE))</f>
        <v/>
      </c>
      <c r="BJ174" s="90" t="str">
        <f>IF(ISNA(VLOOKUP($B174,'[1]1718  Exp_Rev Access'!$F$7:$GK$318,51,FALSE)),"",VLOOKUP($B174,'[1]1718  Exp_Rev Access'!$F$7:$GK$318,51,FALSE))</f>
        <v/>
      </c>
      <c r="BK174" s="90" t="str">
        <f>IF(ISNA(VLOOKUP($B174,'[1]1718  Exp_Rev Access'!$F$7:$GK$318,52,FALSE)),"",VLOOKUP($B174,'[1]1718  Exp_Rev Access'!$F$7:$GK$318,52,FALSE))</f>
        <v/>
      </c>
      <c r="BL174" s="90" t="str">
        <f>IF(ISNA(VLOOKUP($B174,'[1]1718  Exp_Rev Access'!$F$7:$GK$318,53,FALSE)),"",VLOOKUP($B174,'[1]1718  Exp_Rev Access'!$F$7:$GK$318,53,FALSE))</f>
        <v/>
      </c>
      <c r="BM174" s="90" t="str">
        <f>IF(ISNA(VLOOKUP($B174,'[1]1718  Exp_Rev Access'!$F$7:$GK$318,54,FALSE)),"",VLOOKUP($B174,'[1]1718  Exp_Rev Access'!$F$7:$GK$318,54,FALSE))</f>
        <v/>
      </c>
      <c r="BN174" s="90" t="str">
        <f>IF(ISNA(VLOOKUP($B174,'[1]1718  Exp_Rev Access'!$F$7:$GK$318,55,FALSE)),"",VLOOKUP($B174,'[1]1718  Exp_Rev Access'!$F$7:$GK$318,55,FALSE))</f>
        <v/>
      </c>
      <c r="BO174" s="90" t="str">
        <f>IF(ISNA(VLOOKUP($B174,'[1]1718  Exp_Rev Access'!$F$7:$GK$318,56,FALSE)),"",VLOOKUP($B174,'[1]1718  Exp_Rev Access'!$F$7:$GK$318,56,FALSE))</f>
        <v/>
      </c>
      <c r="BP174" s="90" t="str">
        <f>IF(ISNA(VLOOKUP($B174,'[1]1718  Exp_Rev Access'!$F$7:$GK$318,57,FALSE)),"",VLOOKUP($B174,'[1]1718  Exp_Rev Access'!$F$7:$GK$318,57,FALSE))</f>
        <v/>
      </c>
      <c r="BQ174" s="90" t="str">
        <f>IF(ISNA(VLOOKUP($B174,'[1]1718  Exp_Rev Access'!$F$7:$GK$318,58,FALSE)),"",VLOOKUP($B174,'[1]1718  Exp_Rev Access'!$F$7:$GK$318,58,FALSE))</f>
        <v/>
      </c>
      <c r="BR174" s="90" t="str">
        <f>IF(ISNA(VLOOKUP($B174,'[1]1718  Exp_Rev Access'!$F$7:$GK$318,59,FALSE)),"",VLOOKUP($B174,'[1]1718  Exp_Rev Access'!$F$7:$GK$318,59,FALSE))</f>
        <v/>
      </c>
      <c r="BS174" s="90" t="str">
        <f>IF(ISNA(VLOOKUP($B174,'[1]1718  Exp_Rev Access'!$F$7:$GK$318,60,FALSE)),"",VLOOKUP($B174,'[1]1718  Exp_Rev Access'!$F$7:$GK$318,60,FALSE))</f>
        <v/>
      </c>
      <c r="BT174" s="90" t="str">
        <f>IF(ISNA(VLOOKUP($B174,'[1]1718  Exp_Rev Access'!$F$7:$GK$318,61,FALSE)),"",VLOOKUP($B174,'[1]1718  Exp_Rev Access'!$F$7:$GK$318,61,FALSE))</f>
        <v/>
      </c>
      <c r="BU174" s="90" t="str">
        <f>IF(ISNA(VLOOKUP($B174,'[1]1718  Exp_Rev Access'!$F$7:$GK$318,62,FALSE)),"",VLOOKUP($B174,'[1]1718  Exp_Rev Access'!$F$7:$GK$318,62,FALSE))</f>
        <v/>
      </c>
      <c r="BV174" s="56">
        <f t="shared" si="449"/>
        <v>0</v>
      </c>
      <c r="BW174" s="61"/>
      <c r="BX174" s="59"/>
      <c r="BY174" s="90" t="str">
        <f>IF(ISNA(VLOOKUP($B174,'[1]1718  Exp_Rev Access'!$F$7:$GK$318,64,FALSE)),"",VLOOKUP($B174,'[1]1718  Exp_Rev Access'!$F$7:$GK$318,64,FALSE))</f>
        <v/>
      </c>
      <c r="BZ174" s="90" t="str">
        <f>IF(ISNA(VLOOKUP($B174,'[1]1718  Exp_Rev Access'!$F$7:$GK$318,65,FALSE)),"",VLOOKUP($B174,'[1]1718  Exp_Rev Access'!$F$7:$GK$318,65,FALSE))</f>
        <v/>
      </c>
      <c r="CA174" s="90" t="str">
        <f>IF(ISNA(VLOOKUP($B174,'[1]1718  Exp_Rev Access'!$F$7:$GK$318,66,FALSE)),"",VLOOKUP($B174,'[1]1718  Exp_Rev Access'!$F$7:$GK$318,66,FALSE))</f>
        <v/>
      </c>
      <c r="CB174" s="90" t="str">
        <f>IF(ISNA(VLOOKUP($B174,'[1]1718  Exp_Rev Access'!$F$7:$GK$318,67,FALSE)),"",VLOOKUP($B174,'[1]1718  Exp_Rev Access'!$F$7:$GK$318,67,FALSE))</f>
        <v/>
      </c>
      <c r="CC174" s="90" t="str">
        <f>IF(ISNA(VLOOKUP($B174,'[1]1718  Exp_Rev Access'!$F$7:$GK$318,68,FALSE)),"",VLOOKUP($B174,'[1]1718  Exp_Rev Access'!$F$7:$GK$318,68,FALSE))</f>
        <v/>
      </c>
      <c r="CD174" s="90" t="str">
        <f>IF(ISNA(VLOOKUP($B174,'[1]1718  Exp_Rev Access'!$F$7:$GK$318,69,FALSE)),"",VLOOKUP($B174,'[1]1718  Exp_Rev Access'!$F$7:$GK$318,69,FALSE))</f>
        <v/>
      </c>
      <c r="CE174" s="56">
        <f t="shared" si="437"/>
        <v>0</v>
      </c>
      <c r="CF174" s="92"/>
      <c r="CG174" s="78"/>
      <c r="CH174" s="90" t="str">
        <f>IF(ISNA(VLOOKUP($B174,'[1]1718  Exp_Rev Access'!$F$7:$GK$318,$CH$2,FALSE)),"",VLOOKUP($B174,'[1]1718  Exp_Rev Access'!$F$7:$GK$318,$CH$2,FALSE))</f>
        <v/>
      </c>
      <c r="CI174" s="90" t="str">
        <f>IF(ISNA(VLOOKUP($B174,'[1]1718  Exp_Rev Access'!$F$7:$GK$318,$CI$2,FALSE)),"",VLOOKUP($B174,'[1]1718  Exp_Rev Access'!$F$7:$GK$318,$CI$2,FALSE))</f>
        <v/>
      </c>
      <c r="CJ174" s="90" t="str">
        <f>IF(ISNA(VLOOKUP($B174,'[1]1718  Exp_Rev Access'!$F$7:$GK$318,$CJ$2,FALSE)),"",VLOOKUP($B174,'[1]1718  Exp_Rev Access'!$F$7:$GK$318,$CJ$2,FALSE))</f>
        <v/>
      </c>
      <c r="CK174" s="90" t="str">
        <f>IF(ISNA(VLOOKUP($B174,'[1]1718  Exp_Rev Access'!$F$7:$GK$318,$CK$2,FALSE)),"",VLOOKUP($B174,'[1]1718  Exp_Rev Access'!$F$7:$GK$318,$CK$2,FALSE))</f>
        <v/>
      </c>
      <c r="CL174" s="90" t="str">
        <f>IF(ISNA(VLOOKUP($B174,'[1]1718  Exp_Rev Access'!$F$7:$GK$318,$CL$2,FALSE)),"",VLOOKUP($B174,'[1]1718  Exp_Rev Access'!$F$7:$GK$318,$CL$2,FALSE))</f>
        <v/>
      </c>
      <c r="CM174" s="90" t="str">
        <f>IF(ISNA(VLOOKUP($B174,'[1]1718  Exp_Rev Access'!$F$7:$GK$318,$CM$2,FALSE)),"",VLOOKUP($B174,'[1]1718  Exp_Rev Access'!$F$7:$GK$318,$CM$2,FALSE))</f>
        <v/>
      </c>
      <c r="CN174" s="90" t="str">
        <f>IF(ISNA(VLOOKUP($B174,'[1]1718  Exp_Rev Access'!$F$7:$GK$318,$CN$2,FALSE)),"",VLOOKUP($B174,'[1]1718  Exp_Rev Access'!$F$7:$GK$318,$CN$2,FALSE))</f>
        <v/>
      </c>
      <c r="CO174" s="90" t="str">
        <f>IF(ISNA(VLOOKUP($B174,'[1]1718  Exp_Rev Access'!$F$7:$GK$318,$CO$2,FALSE)),"",VLOOKUP($B174,'[1]1718  Exp_Rev Access'!$F$7:$GK$318,$CO$2,FALSE))</f>
        <v/>
      </c>
      <c r="CP174" s="90" t="str">
        <f>IF(ISNA(VLOOKUP($B174,'[1]1718  Exp_Rev Access'!$F$7:$GK$318,$CP$2,FALSE)),"",VLOOKUP($B174,'[1]1718  Exp_Rev Access'!$F$7:$GK$318,$CP$2,FALSE))</f>
        <v/>
      </c>
      <c r="CQ174" s="90" t="str">
        <f>IF(ISNA(VLOOKUP($B174,'[1]1718  Exp_Rev Access'!$F$7:$GK$318,$CQ$2,FALSE)),"",VLOOKUP($B174,'[1]1718  Exp_Rev Access'!$F$7:$GK$318,$CQ$2,FALSE))</f>
        <v/>
      </c>
      <c r="CR174" s="90" t="str">
        <f>IF(ISNA(VLOOKUP($B174,'[1]1718  Exp_Rev Access'!$F$7:$GK$318,$CR$2,FALSE)),"",VLOOKUP($B174,'[1]1718  Exp_Rev Access'!$F$7:$GK$318,$CR$2,FALSE))</f>
        <v/>
      </c>
      <c r="CS174" s="90" t="str">
        <f>IF(ISNA(VLOOKUP($B174,'[1]1718  Exp_Rev Access'!$F$7:$GK$318,$CS$2,FALSE)),"",VLOOKUP($B174,'[1]1718  Exp_Rev Access'!$F$7:$GK$318,$CS$2,FALSE))</f>
        <v/>
      </c>
      <c r="CT174" s="90" t="str">
        <f>IF(ISNA(VLOOKUP($B174,'[1]1718  Exp_Rev Access'!$F$7:$GK$318,$CT$2,FALSE)),"",VLOOKUP($B174,'[1]1718  Exp_Rev Access'!$F$7:$GK$318,$CT$2,FALSE))</f>
        <v/>
      </c>
      <c r="CU174" s="90" t="str">
        <f>IF(ISNA(VLOOKUP($B174,'[1]1718  Exp_Rev Access'!$F$7:$GK$318,$CU$2,FALSE)),"",VLOOKUP($B174,'[1]1718  Exp_Rev Access'!$F$7:$GK$318,$CU$2,FALSE))</f>
        <v/>
      </c>
      <c r="CV174" s="90" t="str">
        <f>IF(ISNA(VLOOKUP($B174,'[1]1718  Exp_Rev Access'!$F$7:$GK$318,$CV$2,FALSE)),"",VLOOKUP($B174,'[1]1718  Exp_Rev Access'!$F$7:$GK$318,$CV$2,FALSE))</f>
        <v/>
      </c>
      <c r="CW174" s="90" t="str">
        <f>IF(ISNA(VLOOKUP($B174,'[1]1718  Exp_Rev Access'!$F$7:$GK$318,$CW$2,FALSE)),"",VLOOKUP($B174,'[1]1718  Exp_Rev Access'!$F$7:$GK$318,$CW$2,FALSE))</f>
        <v/>
      </c>
      <c r="CX174" s="90" t="str">
        <f>IF(ISNA(VLOOKUP($B174,'[1]1718  Exp_Rev Access'!$F$7:$GK$318,$CX$2,FALSE)),"",VLOOKUP($B174,'[1]1718  Exp_Rev Access'!$F$7:$GK$318,$CX$2,FALSE))</f>
        <v/>
      </c>
      <c r="CY174" s="90" t="str">
        <f>IF(ISNA(VLOOKUP($B174,'[1]1718  Exp_Rev Access'!$F$7:$GK$318,$CY$2,FALSE)),"",VLOOKUP($B174,'[1]1718  Exp_Rev Access'!$F$7:$GK$318,$CY$2,FALSE))</f>
        <v/>
      </c>
      <c r="CZ174" s="90" t="str">
        <f>IF(ISNA(VLOOKUP($B174,'[1]1718  Exp_Rev Access'!$F$7:$GK$318,$CZ$2,FALSE)),"",VLOOKUP($B174,'[1]1718  Exp_Rev Access'!$F$7:$GK$318,$CZ$2,FALSE))</f>
        <v/>
      </c>
      <c r="DA174" s="90" t="str">
        <f>IF(ISNA(VLOOKUP($B174,'[1]1718  Exp_Rev Access'!$F$7:$GK$318,$DA$2,FALSE)),"",VLOOKUP($B174,'[1]1718  Exp_Rev Access'!$F$7:$GK$318,$DA$2,FALSE))</f>
        <v/>
      </c>
      <c r="DB174" s="90" t="str">
        <f>IF(ISNA(VLOOKUP($B174,'[1]1718  Exp_Rev Access'!$F$7:$GK$318,$DB$2,FALSE)),"",VLOOKUP($B174,'[1]1718  Exp_Rev Access'!$F$7:$GK$318,$DB$2,FALSE))</f>
        <v/>
      </c>
      <c r="DC174" s="90" t="str">
        <f>IF(ISNA(VLOOKUP($B174,'[1]1718  Exp_Rev Access'!$F$7:$GK$318,$DC$2,FALSE)),"",VLOOKUP($B174,'[1]1718  Exp_Rev Access'!$F$7:$GK$318,$DC$2,FALSE))</f>
        <v/>
      </c>
      <c r="DD174" s="90" t="str">
        <f>IF(ISNA(VLOOKUP($B174,'[1]1718  Exp_Rev Access'!$F$7:$GK$318,$DD$2,FALSE)),"",VLOOKUP($B174,'[1]1718  Exp_Rev Access'!$F$7:$GK$318,$DD$2,FALSE))</f>
        <v/>
      </c>
      <c r="DE174" s="90" t="str">
        <f>IF(ISNA(VLOOKUP($B174,'[1]1718  Exp_Rev Access'!$F$7:$GK$318,$DE$2,FALSE)),"",VLOOKUP($B174,'[1]1718  Exp_Rev Access'!$F$7:$GK$318,$DE$2,FALSE))</f>
        <v/>
      </c>
      <c r="DF174" s="90" t="str">
        <f>IF(ISNA(VLOOKUP($B174,'[1]1718  Exp_Rev Access'!$F$7:$GK$318,$DF$2,FALSE)),"",VLOOKUP($B174,'[1]1718  Exp_Rev Access'!$F$7:$GK$318,$DF$2,FALSE))</f>
        <v/>
      </c>
      <c r="DG174" s="90" t="str">
        <f>IF(ISNA(VLOOKUP($B174,'[1]1718  Exp_Rev Access'!$F$7:$GK$318,$DG$2,FALSE)),"",VLOOKUP($B174,'[1]1718  Exp_Rev Access'!$F$7:$GK$318,$DG$2,FALSE))</f>
        <v/>
      </c>
      <c r="DH174" s="90" t="str">
        <f>IF(ISNA(VLOOKUP($B174,'[1]1718  Exp_Rev Access'!$F$7:$GK$318,$DH$2,FALSE)),"",VLOOKUP($B174,'[1]1718  Exp_Rev Access'!$F$7:$GK$318,$DH$2,FALSE))</f>
        <v/>
      </c>
      <c r="DI174" s="90" t="str">
        <f>IF(ISNA(VLOOKUP($B174,'[1]1718  Exp_Rev Access'!$F$7:$GK$318,$DI$2,FALSE)),"",VLOOKUP($B174,'[1]1718  Exp_Rev Access'!$F$7:$GK$318,$DI$2,FALSE))</f>
        <v/>
      </c>
      <c r="DJ174" s="90" t="str">
        <f>IF(ISNA(VLOOKUP($B174,'[1]1718  Exp_Rev Access'!$F$7:$GK$318,$DJ$2,FALSE)),"",VLOOKUP($B174,'[1]1718  Exp_Rev Access'!$F$7:$GK$318,$DJ$2,FALSE))</f>
        <v/>
      </c>
      <c r="DK174" s="90" t="str">
        <f>IF(ISNA(VLOOKUP($B174,'[1]1718  Exp_Rev Access'!$F$7:$GK$318,$DK$2,FALSE)),"",VLOOKUP($B174,'[1]1718  Exp_Rev Access'!$F$7:$GK$318,$DK$2,FALSE))</f>
        <v/>
      </c>
      <c r="DL174" s="90" t="str">
        <f>IF(ISNA(VLOOKUP($B174,'[1]1718  Exp_Rev Access'!$F$7:$GK$318,$DL$2,FALSE)),"",VLOOKUP($B174,'[1]1718  Exp_Rev Access'!$F$7:$GK$318,$DL$2,FALSE))</f>
        <v/>
      </c>
      <c r="DM174" s="90" t="str">
        <f>IF(ISNA(VLOOKUP($B174,'[1]1718  Exp_Rev Access'!$F$7:$GK$318,$DM$2,FALSE)),"",VLOOKUP($B174,'[1]1718  Exp_Rev Access'!$F$7:$GK$318,$DM$2,FALSE))</f>
        <v/>
      </c>
      <c r="DN174" s="90" t="str">
        <f>IF(ISNA(VLOOKUP($B174,'[1]1718  Exp_Rev Access'!$F$7:$GK$318,$DN$2,FALSE)),"",VLOOKUP($B174,'[1]1718  Exp_Rev Access'!$F$7:$GK$318,$DN$2,FALSE))</f>
        <v/>
      </c>
      <c r="DO174" s="90" t="str">
        <f>IF(ISNA(VLOOKUP($B174,'[1]1718  Exp_Rev Access'!$F$7:$GK$318,$DO$2,FALSE)),"",VLOOKUP($B174,'[1]1718  Exp_Rev Access'!$F$7:$GK$318,$DO$2,FALSE))</f>
        <v/>
      </c>
      <c r="DP174" s="90" t="str">
        <f>IF(ISNA(VLOOKUP($B174,'[1]1718  Exp_Rev Access'!$F$7:$GK$318,$DP$2,FALSE)),"",VLOOKUP($B174,'[1]1718  Exp_Rev Access'!$F$7:$GK$318,$DP$2,FALSE))</f>
        <v/>
      </c>
      <c r="DQ174" s="90" t="str">
        <f>IF(ISNA(VLOOKUP($B174,'[1]1718  Exp_Rev Access'!$F$7:$GK$318,$DQ$2,FALSE)),"",VLOOKUP($B174,'[1]1718  Exp_Rev Access'!$F$7:$GK$318,$DQ$2,FALSE))</f>
        <v/>
      </c>
      <c r="DR174" s="90" t="str">
        <f>IF(ISNA(VLOOKUP($B174,'[1]1718  Exp_Rev Access'!$F$7:$GK$318,$DR$2,FALSE)),"",VLOOKUP($B174,'[1]1718  Exp_Rev Access'!$F$7:$GK$318,$DR$2,FALSE))</f>
        <v/>
      </c>
      <c r="DS174" s="90" t="str">
        <f>IF(ISNA(VLOOKUP($B174,'[1]1718  Exp_Rev Access'!$F$7:$GK$318,$DS$2,FALSE)),"",VLOOKUP($B174,'[1]1718  Exp_Rev Access'!$F$7:$GK$318,$DS$2,FALSE))</f>
        <v/>
      </c>
      <c r="DT174" s="90" t="str">
        <f>IF(ISNA(VLOOKUP($B174,'[1]1718  Exp_Rev Access'!$F$7:$GK$318,$DT$2,FALSE)),"",VLOOKUP($B174,'[1]1718  Exp_Rev Access'!$F$7:$GK$318,$DT$2,FALSE))</f>
        <v/>
      </c>
      <c r="DU174" s="90" t="str">
        <f>IF(ISNA(VLOOKUP($B174,'[1]1718  Exp_Rev Access'!$F$7:$GK$318,$DU$2,FALSE)),"",VLOOKUP($B174,'[1]1718  Exp_Rev Access'!$F$7:$GK$318,$DU$2,FALSE))</f>
        <v/>
      </c>
      <c r="DV174" s="90" t="str">
        <f>IF(ISNA(VLOOKUP($B174,'[1]1718  Exp_Rev Access'!$F$7:$GK$318,$DV$2,FALSE)),"",VLOOKUP($B174,'[1]1718  Exp_Rev Access'!$F$7:$GK$318,$DV$2,FALSE))</f>
        <v/>
      </c>
      <c r="DW174" s="90" t="str">
        <f>IF(ISNA(VLOOKUP($B174,'[1]1718  Exp_Rev Access'!$F$7:$GK$318,$DW$2,FALSE)),"",VLOOKUP($B174,'[1]1718  Exp_Rev Access'!$F$7:$GK$318,$DW$2,FALSE))</f>
        <v/>
      </c>
      <c r="DX174" s="90" t="str">
        <f>IF(ISNA(VLOOKUP($B174,'[1]1718  Exp_Rev Access'!$F$7:$GK$318,$DX$2,FALSE)),"",VLOOKUP($B174,'[1]1718  Exp_Rev Access'!$F$7:$GK$318,$DX$2,FALSE))</f>
        <v/>
      </c>
      <c r="DY174" s="90" t="str">
        <f>IF(ISNA(VLOOKUP($B174,'[1]1718  Exp_Rev Access'!$F$7:$GK$318,$DY$2,FALSE)),"",VLOOKUP($B174,'[1]1718  Exp_Rev Access'!$F$7:$GK$318,$DY$2,FALSE))</f>
        <v/>
      </c>
      <c r="DZ174" s="90" t="str">
        <f>IF(ISNA(VLOOKUP($B174,'[1]1718  Exp_Rev Access'!$F$7:$GK$318,$DZ$2,FALSE)),"",VLOOKUP($B174,'[1]1718  Exp_Rev Access'!$F$7:$GK$318,$DZ$2,FALSE))</f>
        <v/>
      </c>
      <c r="EA174" s="90" t="str">
        <f>IF(ISNA(VLOOKUP($B174,'[1]1718  Exp_Rev Access'!$F$7:$GK$318,$EA$2,FALSE)),"",VLOOKUP($B174,'[1]1718  Exp_Rev Access'!$F$7:$GK$318,$EA$2,FALSE))</f>
        <v/>
      </c>
      <c r="EB174" s="90" t="str">
        <f>IF(ISNA(VLOOKUP($B174,'[1]1718  Exp_Rev Access'!$F$7:$GK$318,$EB$2,FALSE)),"",VLOOKUP($B174,'[1]1718  Exp_Rev Access'!$F$7:$GK$318,$EB$2,FALSE))</f>
        <v/>
      </c>
      <c r="EC174" s="90" t="str">
        <f>IF(ISNA(VLOOKUP($B174,'[1]1718  Exp_Rev Access'!$F$7:$GK$318,$EC$2,FALSE)),"",VLOOKUP($B174,'[1]1718  Exp_Rev Access'!$F$7:$GK$318,$EC$2,FALSE))</f>
        <v/>
      </c>
      <c r="ED174" s="90" t="str">
        <f>IF(ISNA(VLOOKUP($B174,'[1]1718  Exp_Rev Access'!$F$7:$GK$318,$ED$2,FALSE)),"",VLOOKUP($B174,'[1]1718  Exp_Rev Access'!$F$7:$GK$318,$ED$2,FALSE))</f>
        <v/>
      </c>
      <c r="EE174" s="90" t="str">
        <f>IF(ISNA(VLOOKUP($B174,'[1]1718  Exp_Rev Access'!$F$7:$GK$318,$EE$2,FALSE)),"",VLOOKUP($B174,'[1]1718  Exp_Rev Access'!$F$7:$GK$318,$EE$2,FALSE))</f>
        <v/>
      </c>
      <c r="EF174" s="90" t="str">
        <f>IF(ISNA(VLOOKUP($B174,'[1]1718  Exp_Rev Access'!$F$7:$GK$318,$EF$2,FALSE)),"",VLOOKUP($B174,'[1]1718  Exp_Rev Access'!$F$7:$GK$318,$EF$2,FALSE))</f>
        <v/>
      </c>
      <c r="EG174" s="90" t="str">
        <f>IF(ISNA(VLOOKUP($B174,'[1]1718  Exp_Rev Access'!$F$7:$GK$318,$EG$2,FALSE)),"",VLOOKUP($B174,'[1]1718  Exp_Rev Access'!$F$7:$GK$318,$EG$2,FALSE))</f>
        <v/>
      </c>
      <c r="EH174" s="90" t="str">
        <f>IF(ISNA(VLOOKUP($B174,'[1]1718  Exp_Rev Access'!$F$7:$GK$318,$EH$2,FALSE)),"",VLOOKUP($B174,'[1]1718  Exp_Rev Access'!$F$7:$GK$318,$EH$2,FALSE))</f>
        <v/>
      </c>
      <c r="EI174" s="90" t="str">
        <f>IF(ISNA(VLOOKUP($B174,'[1]1718  Exp_Rev Access'!$F$7:$GK$318,$EI$2,FALSE)),"",VLOOKUP($B174,'[1]1718  Exp_Rev Access'!$F$7:$GK$318,$EI$2,FALSE))</f>
        <v/>
      </c>
      <c r="EJ174" s="90" t="str">
        <f>IF(ISNA(VLOOKUP($B174,'[1]1718  Exp_Rev Access'!$F$7:$GK$318,$EJ$2,FALSE)),"",VLOOKUP($B174,'[1]1718  Exp_Rev Access'!$F$7:$GK$318,$EJ$2,FALSE))</f>
        <v/>
      </c>
      <c r="EK174" s="90" t="str">
        <f>IF(ISNA(VLOOKUP($B174,'[1]1718  Exp_Rev Access'!$F$7:$GK$318,$EK$2,FALSE)),"",VLOOKUP($B174,'[1]1718  Exp_Rev Access'!$F$7:$GK$318,$EK$2,FALSE))</f>
        <v/>
      </c>
      <c r="EL174" s="90" t="str">
        <f>IF(ISNA(VLOOKUP($B174,'[1]1718  Exp_Rev Access'!$F$7:$GK$318,$EL$2,FALSE)),"",VLOOKUP($B174,'[1]1718  Exp_Rev Access'!$F$7:$GK$318,$EL$2,FALSE))</f>
        <v/>
      </c>
      <c r="EM174" s="90" t="str">
        <f>IF(ISNA(VLOOKUP($B174,'[1]1718  Exp_Rev Access'!$F$7:$GK$318,$EM$2,FALSE)),"",VLOOKUP($B174,'[1]1718  Exp_Rev Access'!$F$7:$GK$318,$EM$2,FALSE))</f>
        <v/>
      </c>
      <c r="EN174" s="90" t="str">
        <f>IF(ISNA(VLOOKUP($B174,'[1]1718  Exp_Rev Access'!$F$7:$GK$318,$EN$2,FALSE)),"",VLOOKUP($B174,'[1]1718  Exp_Rev Access'!$F$7:$GK$318,$EN$2,FALSE))</f>
        <v/>
      </c>
      <c r="EO174" s="90" t="str">
        <f>IF(ISNA(VLOOKUP($B174,'[1]1718  Exp_Rev Access'!$F$7:$GK$318,$EO$2,FALSE)),"",VLOOKUP($B174,'[1]1718  Exp_Rev Access'!$F$7:$GK$318,$EO$2,FALSE))</f>
        <v/>
      </c>
      <c r="EP174" s="90" t="str">
        <f>IF(ISNA(VLOOKUP($B174,'[1]1718  Exp_Rev Access'!$F$7:$GK$318,$EP$2,FALSE)),"",VLOOKUP($B174,'[1]1718  Exp_Rev Access'!$F$7:$GK$318,$EP$2,FALSE))</f>
        <v/>
      </c>
      <c r="EQ174" s="90" t="str">
        <f>IF(ISNA(VLOOKUP($B174,'[1]1718  Exp_Rev Access'!$F$7:$GK$318,$EQ$2,FALSE)),"",VLOOKUP($B174,'[1]1718  Exp_Rev Access'!$F$7:$GK$318,$EQ$2,FALSE))</f>
        <v/>
      </c>
      <c r="ER174" s="90" t="str">
        <f>IF(ISNA(VLOOKUP($B174,'[1]1718  Exp_Rev Access'!$F$7:$GK$318,$ER$2,FALSE)),"",VLOOKUP($B174,'[1]1718  Exp_Rev Access'!$F$7:$GK$318,$ER$2,FALSE))</f>
        <v/>
      </c>
      <c r="ES174" s="90" t="str">
        <f>IF(ISNA(VLOOKUP($B174,'[1]1718  Exp_Rev Access'!$F$7:$GK$318,$ES$2,FALSE)),"",VLOOKUP($B174,'[1]1718  Exp_Rev Access'!$F$7:$GK$318,$ES$2,FALSE))</f>
        <v/>
      </c>
      <c r="ET174" s="90" t="str">
        <f>IF(ISNA(VLOOKUP($B174,'[1]1718  Exp_Rev Access'!$F$7:$GK$318,$ET$2,FALSE)),"",VLOOKUP($B174,'[1]1718  Exp_Rev Access'!$F$7:$GK$318,$ET$2,FALSE))</f>
        <v/>
      </c>
      <c r="EU174" s="90" t="str">
        <f>IF(ISNA(VLOOKUP($B174,'[1]1718  Exp_Rev Access'!$F$7:$GK$318,$EU$2,FALSE)),"",VLOOKUP($B174,'[1]1718  Exp_Rev Access'!$F$7:$GK$318,$EU$2,FALSE))</f>
        <v/>
      </c>
      <c r="EV174" s="90" t="str">
        <f>IF(ISNA(VLOOKUP($B174,'[1]1718  Exp_Rev Access'!$F$7:$GK$318,$EV$2,FALSE)),"",VLOOKUP($B174,'[1]1718  Exp_Rev Access'!$F$7:$GK$318,$EV$2,FALSE))</f>
        <v/>
      </c>
      <c r="EW174" s="90" t="str">
        <f>IF(ISNA(VLOOKUP($B174,'[1]1718  Exp_Rev Access'!$F$7:$GK$318,$EW$2,FALSE)),"",VLOOKUP($B174,'[1]1718  Exp_Rev Access'!$F$7:$GK$318,$EW$2,FALSE))</f>
        <v/>
      </c>
      <c r="EX174" s="90" t="str">
        <f>IF(ISNA(VLOOKUP($B174,'[1]1718  Exp_Rev Access'!$F$7:$GK$318,$EX$2,FALSE)),"",VLOOKUP($B174,'[1]1718  Exp_Rev Access'!$F$7:$GK$318,$EX$2,FALSE))</f>
        <v/>
      </c>
      <c r="EY174" s="90" t="str">
        <f>IF(ISNA(VLOOKUP($B174,'[1]1718  Exp_Rev Access'!$F$7:$GK$318,$EY$2,FALSE)),"",VLOOKUP($B174,'[1]1718  Exp_Rev Access'!$F$7:$GK$318,$EY$2,FALSE))</f>
        <v/>
      </c>
      <c r="EZ174" s="90" t="str">
        <f>IF(ISNA(VLOOKUP($B174,'[1]1718  Exp_Rev Access'!$F$7:$GK$318,$EZ$2,FALSE)),"",VLOOKUP($B174,'[1]1718  Exp_Rev Access'!$F$7:$GK$318,$EZ$2,FALSE))</f>
        <v/>
      </c>
      <c r="FA174" s="90" t="str">
        <f>IF(ISNA(VLOOKUP($B174,'[1]1718  Exp_Rev Access'!$F$7:$GK$318,$FA$2,FALSE)),"",VLOOKUP($B174,'[1]1718  Exp_Rev Access'!$F$7:$GK$318,$FA$2,FALSE))</f>
        <v/>
      </c>
      <c r="FB174" s="90" t="str">
        <f>IF(ISNA(VLOOKUP($B174,'[1]1718  Exp_Rev Access'!$F$7:$GK$318,$FB$2,FALSE)),"",VLOOKUP($B174,'[1]1718  Exp_Rev Access'!$F$7:$GK$318,$FB$2,FALSE))</f>
        <v/>
      </c>
      <c r="FC174" s="90" t="str">
        <f>IF(ISNA(VLOOKUP($B174,'[1]1718  Exp_Rev Access'!$F$7:$GK$318,$FC$2,FALSE)),"",VLOOKUP($B174,'[1]1718  Exp_Rev Access'!$F$7:$GK$318,$FC$2,FALSE))</f>
        <v/>
      </c>
      <c r="FD174" s="90" t="str">
        <f>IF(ISNA(VLOOKUP($B174,'[1]1718  Exp_Rev Access'!$F$7:$GK$318,$FD$2,FALSE)),"",VLOOKUP($B174,'[1]1718  Exp_Rev Access'!$F$7:$GK$318,$FD$2,FALSE))</f>
        <v/>
      </c>
      <c r="FE174" s="90" t="str">
        <f>IF(ISNA(VLOOKUP($B174,'[1]1718  Exp_Rev Access'!$F$7:$GK$318,$FE$2,FALSE)),"",VLOOKUP($B174,'[1]1718  Exp_Rev Access'!$F$7:$GK$318,$FE$2,FALSE))</f>
        <v/>
      </c>
      <c r="FF174" s="90" t="str">
        <f>IF(ISNA(VLOOKUP($B174,'[1]1718  Exp_Rev Access'!$F$7:$GK$318,$FF$2,FALSE)),"",VLOOKUP($B174,'[1]1718  Exp_Rev Access'!$F$7:$GK$318,$FF$2,FALSE))</f>
        <v/>
      </c>
      <c r="FG174" s="90" t="str">
        <f>IF(ISNA(VLOOKUP($B174,'[1]1718  Exp_Rev Access'!$F$7:$GK$318,$FG$2,FALSE)),"",VLOOKUP($B174,'[1]1718  Exp_Rev Access'!$F$7:$GK$318,$FG$2,FALSE))</f>
        <v/>
      </c>
      <c r="FH174" s="90" t="str">
        <f>IF(ISNA(VLOOKUP($B174,'[1]1718  Exp_Rev Access'!$F$7:$GK$318,$FH$2,FALSE)),"",VLOOKUP($B174,'[1]1718  Exp_Rev Access'!$F$7:$GK$318,$FH$2,FALSE))</f>
        <v/>
      </c>
      <c r="FI174" s="90" t="str">
        <f>IF(ISNA(VLOOKUP($B174,'[1]1718  Exp_Rev Access'!$F$7:$GK$318,$FI$2,FALSE)),"",VLOOKUP($B174,'[1]1718  Exp_Rev Access'!$F$7:$GK$318,$FI$2,FALSE))</f>
        <v/>
      </c>
      <c r="FJ174" s="90" t="str">
        <f>IF(ISNA(VLOOKUP($B174,'[1]1718  Exp_Rev Access'!$F$7:$GK$318,$FJ$2,FALSE)),"",VLOOKUP($B174,'[1]1718  Exp_Rev Access'!$F$7:$GK$318,$FJ$2,FALSE))</f>
        <v/>
      </c>
      <c r="FK174" s="90" t="str">
        <f>IF(ISNA(VLOOKUP($B174,'[1]1718  Exp_Rev Access'!$F$7:$GK$318,$FK$2,FALSE)),"",VLOOKUP($B174,'[1]1718  Exp_Rev Access'!$F$7:$GK$318,$FK$2,FALSE))</f>
        <v/>
      </c>
      <c r="FL174" s="90" t="str">
        <f>IF(ISNA(VLOOKUP($B174,'[1]1718  Exp_Rev Access'!$F$7:$GK$318,$FL$2,FALSE)),"",VLOOKUP($B174,'[1]1718  Exp_Rev Access'!$F$7:$GK$318,$FL$2,FALSE))</f>
        <v/>
      </c>
      <c r="FM174" s="90" t="str">
        <f>IF(ISNA(VLOOKUP($B174,'[1]1718  Exp_Rev Access'!$F$7:$GK$318,$FM$2,FALSE)),"",VLOOKUP($B174,'[1]1718  Exp_Rev Access'!$F$7:$GK$318,$FM$2,FALSE))</f>
        <v/>
      </c>
      <c r="FN174" s="90" t="str">
        <f>IF(ISNA(VLOOKUP($B174,'[1]1718  Exp_Rev Access'!$F$7:$GK$318,$FN$2,FALSE)),"",VLOOKUP($B174,'[1]1718  Exp_Rev Access'!$F$7:$GK$318,$FN$2,FALSE))</f>
        <v/>
      </c>
      <c r="FO174" s="90" t="str">
        <f>IF(ISNA(VLOOKUP($B174,'[1]1718  Exp_Rev Access'!$F$7:$GK$318,$FO$2,FALSE)),"",VLOOKUP($B174,'[1]1718  Exp_Rev Access'!$F$7:$GK$318,$FO$2,FALSE))</f>
        <v/>
      </c>
      <c r="FP174" s="90" t="str">
        <f>IF(ISNA(VLOOKUP($B174,'[1]1718  Exp_Rev Access'!$F$7:$GK$318,$FP$2,FALSE)),"",VLOOKUP($B174,'[1]1718  Exp_Rev Access'!$F$7:$GK$318,$FP$2,FALSE))</f>
        <v/>
      </c>
      <c r="FQ174" s="90" t="str">
        <f>IF(ISNA(VLOOKUP($B174,'[1]1718  Exp_Rev Access'!$F$7:$GK$318,$FQ$2,FALSE)),"",VLOOKUP($B174,'[1]1718  Exp_Rev Access'!$F$7:$GK$318,$FQ$2,FALSE))</f>
        <v/>
      </c>
      <c r="FR174" s="90" t="str">
        <f>IF(ISNA(VLOOKUP($B174,'[1]1718  Exp_Rev Access'!$F$7:$GK$318,$FR$2,FALSE)),"",VLOOKUP($B174,'[1]1718  Exp_Rev Access'!$F$7:$GK$318,$FR$2,FALSE))</f>
        <v/>
      </c>
      <c r="FS174" s="121"/>
      <c r="FT174" s="61"/>
      <c r="FU174" s="115"/>
      <c r="FV174" s="95" t="str">
        <f>IF(ISNA(VLOOKUP($B174,'[1]1718  Exp_Rev Access'!$F$7:$GK$318,$FV$2,FALSE)),"",VLOOKUP($B174,'[1]1718  Exp_Rev Access'!$F$7:$GK$318,$FV$2,FALSE))</f>
        <v/>
      </c>
      <c r="FW174" s="95" t="str">
        <f>IF(ISNA(VLOOKUP($B174,'[1]1718  Exp_Rev Access'!$F$7:$GK$318,$FW$2,FALSE)),"",VLOOKUP($B174,'[1]1718  Exp_Rev Access'!$F$7:$GK$318,$FW$2,FALSE))</f>
        <v/>
      </c>
      <c r="FX174" s="95" t="str">
        <f>IF(ISNA(VLOOKUP($B174,'[1]1718  Exp_Rev Access'!$F$7:$GK$318,$FX$2,FALSE)),"",VLOOKUP($B174,'[1]1718  Exp_Rev Access'!$F$7:$GK$318,$FX$2,FALSE))</f>
        <v/>
      </c>
      <c r="FY174" s="95" t="str">
        <f>IF(ISNA(VLOOKUP($B174,'[1]1718  Exp_Rev Access'!$F$7:$GK$318,$FY$2,FALSE)),"",VLOOKUP($B174,'[1]1718  Exp_Rev Access'!$F$7:$GK$318,$FY$2,FALSE))</f>
        <v/>
      </c>
      <c r="FZ174" s="95" t="str">
        <f>IF(ISNA(VLOOKUP($B174,'[1]1718  Exp_Rev Access'!$F$7:$GK$318,$FZ$2,FALSE)),"",VLOOKUP($B174,'[1]1718  Exp_Rev Access'!$F$7:$GK$318,$FZ$2,FALSE))</f>
        <v/>
      </c>
      <c r="GA174" s="95" t="str">
        <f>IF(ISNA(VLOOKUP($B174,'[1]1718  Exp_Rev Access'!$F$7:$GK$318,$GA$2,FALSE)),"",VLOOKUP($B174,'[1]1718  Exp_Rev Access'!$F$7:$GK$318,$GA$2,FALSE))</f>
        <v/>
      </c>
      <c r="GB174" s="95" t="str">
        <f>IF(ISNA(VLOOKUP($B174,'[1]1718  Exp_Rev Access'!$F$7:$GK$318,$GB$2,FALSE)),"",VLOOKUP($B174,'[1]1718  Exp_Rev Access'!$F$7:$GK$318,$GB$2,FALSE))</f>
        <v/>
      </c>
      <c r="GC174" s="95" t="str">
        <f>IF(ISNA(VLOOKUP($B174,'[1]1718  Exp_Rev Access'!$F$7:$GK$318,$GC$2,FALSE)),"",VLOOKUP($B174,'[1]1718  Exp_Rev Access'!$F$7:$GK$318,$GC$2,FALSE))</f>
        <v/>
      </c>
      <c r="GD174" s="95" t="str">
        <f>IF(ISNA(VLOOKUP($B174,'[1]1718  Exp_Rev Access'!$F$7:$GK$318,$GD$2,FALSE)),"",VLOOKUP($B174,'[1]1718  Exp_Rev Access'!$F$7:$GK$318,$GD$2,FALSE))</f>
        <v/>
      </c>
      <c r="GE174" s="95" t="str">
        <f>IF(ISNA(VLOOKUP($B174,'[1]1718  Exp_Rev Access'!$F$7:$GK$318,$GE$2,FALSE)),"",VLOOKUP($B174,'[1]1718  Exp_Rev Access'!$F$7:$GK$318,$GE$2,FALSE))</f>
        <v/>
      </c>
      <c r="GF174" s="95" t="str">
        <f>IF(ISNA(VLOOKUP($B174,'[1]1718  Exp_Rev Access'!$F$7:$GK$318,$GF$2,FALSE)),"",VLOOKUP($B174,'[1]1718  Exp_Rev Access'!$F$7:$GK$318,$GF$2,FALSE))</f>
        <v/>
      </c>
      <c r="GG174" s="95" t="str">
        <f>IF(ISNA(VLOOKUP($B174,'[1]1718  Exp_Rev Access'!$F$7:$GK$318,$GG$2,FALSE)),"",VLOOKUP($B174,'[1]1718  Exp_Rev Access'!$F$7:$GK$318,$GG$2,FALSE))</f>
        <v/>
      </c>
      <c r="GH174" s="95" t="str">
        <f>IF(ISNA(VLOOKUP($B174,'[1]1718  Exp_Rev Access'!$F$7:$GK$318,$GH$2,FALSE)),"",VLOOKUP($B174,'[1]1718  Exp_Rev Access'!$F$7:$GK$318,$GH$2,FALSE))</f>
        <v/>
      </c>
      <c r="GI174" s="95" t="str">
        <f>IF(ISNA(VLOOKUP($B174,'[1]1718  Exp_Rev Access'!$F$7:$GK$318,$GI$2,FALSE)),"",VLOOKUP($B174,'[1]1718  Exp_Rev Access'!$F$7:$GK$318,$GI$2,FALSE))</f>
        <v/>
      </c>
      <c r="GJ174" s="95" t="str">
        <f>IF(ISNA(VLOOKUP($B174,'[1]1718  Exp_Rev Access'!$F$7:$GK$318,$GJ$2,FALSE)),"",VLOOKUP($B174,'[1]1718  Exp_Rev Access'!$F$7:$GK$318,$GJ$2,FALSE))</f>
        <v/>
      </c>
      <c r="GK174" s="95" t="str">
        <f>IF(ISNA(VLOOKUP($B174,'[1]1718  Exp_Rev Access'!$F$7:$GK$318,$GK$2,FALSE)),"",VLOOKUP($B174,'[1]1718  Exp_Rev Access'!$F$7:$GK$318,$GK$2,FALSE))</f>
        <v/>
      </c>
      <c r="GL174" s="95" t="str">
        <f>IF(ISNA(VLOOKUP($B174,'[1]1718  Exp_Rev Access'!$F$7:$GK$318,$GL$2,FALSE)),"",VLOOKUP($B174,'[1]1718  Exp_Rev Access'!$F$7:$GK$318,$GL$2,FALSE))</f>
        <v/>
      </c>
      <c r="GM174" s="95" t="str">
        <f>IF(ISNA(VLOOKUP($B174,'[1]1718  Exp_Rev Access'!$F$7:$GK$318,$GM$2,FALSE)),"",VLOOKUP($B174,'[1]1718  Exp_Rev Access'!$F$7:$GK$318,$GM$2,FALSE))</f>
        <v/>
      </c>
      <c r="GN174" s="95" t="str">
        <f>IF(ISNA(VLOOKUP($B174,'[1]1718  Exp_Rev Access'!$F$7:$GK$318,$GN$2,FALSE)),"",VLOOKUP($B174,'[1]1718  Exp_Rev Access'!$F$7:$GK$318,$GN$2,FALSE))</f>
        <v/>
      </c>
      <c r="GO174" s="95" t="str">
        <f>IF(ISNA(VLOOKUP($B174,'[1]1718  Exp_Rev Access'!$F$7:$GK$318,$GO$2,FALSE)),"",VLOOKUP($B174,'[1]1718  Exp_Rev Access'!$F$7:$GK$318,$GO$2,FALSE))</f>
        <v/>
      </c>
      <c r="GP174" s="95" t="str">
        <f>IF(ISNA(VLOOKUP($B174,'[1]1718  Exp_Rev Access'!$F$7:$GK$318,$GP$2,FALSE)),"",VLOOKUP($B174,'[1]1718  Exp_Rev Access'!$F$7:$GK$318,$GP$2,FALSE))</f>
        <v/>
      </c>
      <c r="GQ174" s="95" t="str">
        <f>IF(ISNA(VLOOKUP($B174,'[1]1718  Exp_Rev Access'!$F$7:$GK$318,$GQ$2,FALSE)),"",VLOOKUP($B174,'[1]1718  Exp_Rev Access'!$F$7:$GK$318,$GQ$2,FALSE))</f>
        <v/>
      </c>
      <c r="GR174" s="95" t="str">
        <f>IF(ISNA(VLOOKUP($B174,'[1]1718  Exp_Rev Access'!$F$7:$GK$318,$GR$2,FALSE)),"",VLOOKUP($B174,'[1]1718  Exp_Rev Access'!$F$7:$GK$318,$GR$2,FALSE))</f>
        <v/>
      </c>
      <c r="GS174" s="95" t="str">
        <f>IF(ISNA(VLOOKUP($B174,'[1]1718  Exp_Rev Access'!$F$7:$GK$318,$GS$2,FALSE)),"",VLOOKUP($B174,'[1]1718  Exp_Rev Access'!$F$7:$GK$318,$GS$2,FALSE))</f>
        <v/>
      </c>
      <c r="GT174" s="95" t="str">
        <f>IF(ISNA(VLOOKUP($B174,'[1]1718  Exp_Rev Access'!$F$7:$GK$318,$GT$2,FALSE)),"",VLOOKUP($B174,'[1]1718  Exp_Rev Access'!$F$7:$GK$318,$GT$2,FALSE))</f>
        <v/>
      </c>
      <c r="GU174" s="121"/>
      <c r="GV174" s="61"/>
      <c r="GW174" s="65"/>
      <c r="HE174" s="97"/>
      <c r="HF174" s="97"/>
      <c r="HG174" s="97"/>
      <c r="HH174" s="97"/>
      <c r="HI174" s="97"/>
      <c r="HJ174" s="97"/>
      <c r="HK174" s="97"/>
      <c r="HL174" s="97"/>
      <c r="HM174" s="97"/>
      <c r="HN174" s="97"/>
    </row>
    <row r="175" spans="1:222" x14ac:dyDescent="0.3">
      <c r="A175" s="108"/>
      <c r="B175" s="88" t="s">
        <v>423</v>
      </c>
      <c r="C175" s="89" t="s">
        <v>424</v>
      </c>
      <c r="D175" s="75">
        <f>IF(ISNA(VLOOKUP($B175,'[1]1718 enrollment_Rev_Exp by size'!$A$7:H512,3,FALSE)),"",VLOOKUP($B175,'[1]1718 enrollment_Rev_Exp by size'!$A$7:$G$350,3,FALSE))</f>
        <v>5255.11</v>
      </c>
      <c r="E175" s="76">
        <f>IF(ISNA(VLOOKUP($B175,'[1]1718 enrollment_Rev_Exp by size'!$A$7:I512,5,FALSE)),"",VLOOKUP($B175,'[1]1718 enrollment_Rev_Exp by size'!$A$7:$G$350,5,FALSE))</f>
        <v>69118594.099999994</v>
      </c>
      <c r="F175" s="70">
        <f t="shared" ref="F175:F203" si="495">N175+AM175+AU175+BV175+CE175+FS175+GU175</f>
        <v>69118594.099999994</v>
      </c>
      <c r="G175" s="70">
        <f t="shared" ref="G175:G190" si="496">F175-E175</f>
        <v>0</v>
      </c>
      <c r="H175" s="90">
        <f>IF(ISNA(VLOOKUP($B175,'[1]1718  Exp_Rev Access'!$F$7:$GK$318,3,FALSE)),"",VLOOKUP($B175,'[1]1718  Exp_Rev Access'!$F$7:$GK$318,3,FALSE))</f>
        <v>11868327.35</v>
      </c>
      <c r="I175" s="90">
        <f>IF(ISNA(VLOOKUP($B175,'[1]1718  Exp_Rev Access'!$F$7:$GK$318,4,FALSE)),"",VLOOKUP($B175,'[1]1718  Exp_Rev Access'!$F$7:$GK$318,4,FALSE))</f>
        <v>7839.55</v>
      </c>
      <c r="J175" s="90">
        <f>IF(ISNA(VLOOKUP($B175,'[1]1718  Exp_Rev Access'!$F$7:$GK$318,5,FALSE)),"",VLOOKUP($B175,'[1]1718  Exp_Rev Access'!$F$7:$GK$318,5,FALSE))</f>
        <v>0</v>
      </c>
      <c r="K175" s="90">
        <f>IF(ISNA(VLOOKUP($B175,'[1]1718  Exp_Rev Access'!$F$7:$GK$318,6,FALSE)),"-",VLOOKUP($B175,'[1]1718  Exp_Rev Access'!$F$7:$GK$318,6,FALSE))</f>
        <v>960.15</v>
      </c>
      <c r="L175" s="90">
        <f>IF(ISNA(VLOOKUP($B175,'[1]1718  Exp_Rev Access'!$F$7:$GK$318,7,FALSE)),"",VLOOKUP($B175,'[1]1718  Exp_Rev Access'!$F$7:$GK$318,7,FALSE))</f>
        <v>0</v>
      </c>
      <c r="M175" s="90">
        <f>IF(ISNA(VLOOKUP($B175,'[1]1718  Exp_Rev Access'!$F$7:$GK$318,8,FALSE)),"",VLOOKUP($B175,'[1]1718  Exp_Rev Access'!$F$7:$GK$318,8,FALSE))</f>
        <v>0</v>
      </c>
      <c r="N175" s="56">
        <f t="shared" ref="N175:N181" si="497">SUM(H175:M175)</f>
        <v>11877127.050000001</v>
      </c>
      <c r="O175" s="91">
        <f t="shared" ref="O175:O181" si="498">N175/E175</f>
        <v>0.17183693049103846</v>
      </c>
      <c r="P175" s="56">
        <f t="shared" ref="P175:P181" si="499">N175/D175</f>
        <v>2260.1100738138689</v>
      </c>
      <c r="Q175" s="90">
        <f>IF(ISNA(VLOOKUP($B175,'[1]1718  Exp_Rev Access'!$F$7:$GK$318,10,FALSE)),"",VLOOKUP($B175,'[1]1718  Exp_Rev Access'!$F$7:$GK$318,10,FALSE))</f>
        <v>58023.59</v>
      </c>
      <c r="R175" s="90">
        <f>IF(ISNA(VLOOKUP($B175,'[1]1718  Exp_Rev Access'!$F$7:$GK$318,11,FALSE)),"",VLOOKUP($B175,'[1]1718  Exp_Rev Access'!$F$7:$GK$318,11,FALSE))</f>
        <v>0</v>
      </c>
      <c r="S175" s="90">
        <f>IF(ISNA(VLOOKUP($B175,'[1]1718  Exp_Rev Access'!$F$7:$GK$318,12,FALSE)),"",VLOOKUP($B175,'[1]1718  Exp_Rev Access'!$F$7:$GK$318,12,FALSE))</f>
        <v>0</v>
      </c>
      <c r="T175" s="90">
        <f>IF(ISNA(VLOOKUP($B175,'[1]1718  Exp_Rev Access'!$F$7:$GK$318,13,FALSE)),"",VLOOKUP($B175,'[1]1718  Exp_Rev Access'!$F$7:$GK$318,13,FALSE))</f>
        <v>213153.5</v>
      </c>
      <c r="U175" s="90">
        <f>IF(ISNA(VLOOKUP($B175,'[1]1718  Exp_Rev Access'!$F$7:$GK$318,14,FALSE)),"",VLOOKUP($B175,'[1]1718  Exp_Rev Access'!$F$7:$GK$318,14,FALSE))</f>
        <v>0</v>
      </c>
      <c r="V175" s="90">
        <f>IF(ISNA(VLOOKUP($B175,'[1]1718  Exp_Rev Access'!$F$7:$GK$318,15,FALSE)),"",VLOOKUP($B175,'[1]1718  Exp_Rev Access'!$F$7:$GK$318,15,FALSE))</f>
        <v>4870</v>
      </c>
      <c r="W175" s="90">
        <f>IF(ISNA(VLOOKUP($B175,'[1]1718  Exp_Rev Access'!$F$7:$GK$318,16,FALSE)),"",VLOOKUP($B175,'[1]1718  Exp_Rev Access'!$F$7:$GK$318,16,FALSE))</f>
        <v>0</v>
      </c>
      <c r="X175" s="90">
        <f>IF(ISNA(VLOOKUP($B175,'[1]1718  Exp_Rev Access'!$F$7:$GK$318,17,FALSE)),"",VLOOKUP($B175,'[1]1718  Exp_Rev Access'!$F$7:$GK$318,17,FALSE))</f>
        <v>0</v>
      </c>
      <c r="Y175" s="90">
        <f>IF(ISNA(VLOOKUP($B175,'[1]1718  Exp_Rev Access'!$F$7:$GK$318,18,FALSE)),"",VLOOKUP($B175,'[1]1718  Exp_Rev Access'!$F$7:$GK$318,18,FALSE))</f>
        <v>6782.34</v>
      </c>
      <c r="Z175" s="90">
        <f>IF(ISNA(VLOOKUP($B175,'[1]1718  Exp_Rev Access'!$F$7:$GK$318,19,FALSE)),"",VLOOKUP($B175,'[1]1718  Exp_Rev Access'!$F$7:$GK$318,19,FALSE))</f>
        <v>432.65</v>
      </c>
      <c r="AA175" s="90">
        <f>IF(ISNA(VLOOKUP($B175,'[1]1718  Exp_Rev Access'!$F$7:$GK$318,20,FALSE)),"",VLOOKUP($B175,'[1]1718  Exp_Rev Access'!$F$7:$GK$318,20,FALSE))</f>
        <v>33644.14</v>
      </c>
      <c r="AB175" s="90">
        <f>IF(ISNA(VLOOKUP($B175,'[1]1718  Exp_Rev Access'!$F$7:$GK$318,21,FALSE)),"",VLOOKUP($B175,'[1]1718  Exp_Rev Access'!$F$7:$GK$318,21,FALSE))</f>
        <v>0</v>
      </c>
      <c r="AC175" s="90">
        <f>IF(ISNA(VLOOKUP($B175,'[1]1718  Exp_Rev Access'!$F$7:$GK$318,22,FALSE)),"",VLOOKUP($B175,'[1]1718  Exp_Rev Access'!$F$7:$GK$318,22,FALSE))</f>
        <v>126172.34</v>
      </c>
      <c r="AD175" s="90">
        <f>IF(ISNA(VLOOKUP($B175,'[1]1718  Exp_Rev Access'!$F$7:$GK$318,23,FALSE)),"",VLOOKUP($B175,'[1]1718  Exp_Rev Access'!$F$7:$GK$318,23,FALSE))</f>
        <v>406473.64</v>
      </c>
      <c r="AE175" s="90">
        <f>IF(ISNA(VLOOKUP($B175,'[1]1718  Exp_Rev Access'!$F$7:$GK$318,24,FALSE)),"",VLOOKUP($B175,'[1]1718  Exp_Rev Access'!$F$7:$GK$318,24,FALSE))</f>
        <v>165306.18</v>
      </c>
      <c r="AF175" s="90">
        <f>IF(ISNA(VLOOKUP($B175,'[1]1718  Exp_Rev Access'!$F$7:$GK$318,25,FALSE)),"",VLOOKUP($B175,'[1]1718  Exp_Rev Access'!$F$7:$GK$318,25,FALSE))</f>
        <v>1255.1600000000001</v>
      </c>
      <c r="AG175" s="90">
        <f>IF(ISNA(VLOOKUP($B175,'[1]1718  Exp_Rev Access'!$F$7:$GK$318,26,FALSE)),"",VLOOKUP($B175,'[1]1718  Exp_Rev Access'!$F$7:$GK$318,26,FALSE))</f>
        <v>32606.97</v>
      </c>
      <c r="AH175" s="90">
        <f>IF(ISNA(VLOOKUP($B175,'[1]1718  Exp_Rev Access'!$F$7:$GK$318,27,FALSE)),"",VLOOKUP($B175,'[1]1718  Exp_Rev Access'!$F$7:$GK$318,27,FALSE))</f>
        <v>6307.87</v>
      </c>
      <c r="AI175" s="90">
        <f>IF(ISNA(VLOOKUP($B175,'[1]1718  Exp_Rev Access'!$F$7:$GK$318,28,FALSE)),"",VLOOKUP($B175,'[1]1718  Exp_Rev Access'!$F$7:$GK$318,28,FALSE))</f>
        <v>93928.53</v>
      </c>
      <c r="AJ175" s="90">
        <f>IF(ISNA(VLOOKUP($B175,'[1]1718  Exp_Rev Access'!$F$7:$GK$318,29,FALSE)),"",VLOOKUP($B175,'[1]1718  Exp_Rev Access'!$F$7:$GK$318,29,FALSE))</f>
        <v>0</v>
      </c>
      <c r="AK175" s="90">
        <f>IF(ISNA(VLOOKUP($B175,'[1]1718  Exp_Rev Access'!$F$7:$GK$318,30,FALSE)),"",VLOOKUP($B175,'[1]1718  Exp_Rev Access'!$F$7:$GK$318,30,FALSE))</f>
        <v>143934.6</v>
      </c>
      <c r="AL175" s="90">
        <f>IF(ISNA(VLOOKUP($B175,'[1]1718  Exp_Rev Access'!$F$7:$GK$318,31,FALSE)),"",VLOOKUP($B175,'[1]1718  Exp_Rev Access'!$F$7:$GK$318,31,FALSE))</f>
        <v>0</v>
      </c>
      <c r="AM175" s="56">
        <f t="shared" ref="AM175:AM181" si="500">SUM(Q175:AL175)</f>
        <v>1292891.5100000005</v>
      </c>
      <c r="AN175" s="92">
        <f t="shared" ref="AN175:AN181" si="501">AM175/E175</f>
        <v>1.8705408100886136E-2</v>
      </c>
      <c r="AO175" s="71">
        <f t="shared" ref="AO175:AO181" si="502">AM175/D175</f>
        <v>246.02558462144475</v>
      </c>
      <c r="AP175" s="90">
        <f>IF(ISNA(VLOOKUP($B175,'[1]1718  Exp_Rev Access'!$F$7:$GK$318,33,FALSE)),"",VLOOKUP($B175,'[1]1718  Exp_Rev Access'!$F$7:$GK$318,33,FALSE))</f>
        <v>34566643.079999998</v>
      </c>
      <c r="AQ175" s="90">
        <f>IF(ISNA(VLOOKUP($B175,'[1]1718  Exp_Rev Access'!$F$7:$GK$318,34,FALSE)),"",VLOOKUP($B175,'[1]1718  Exp_Rev Access'!$F$7:$GK$318,34,FALSE))</f>
        <v>1136198.3</v>
      </c>
      <c r="AR175" s="90">
        <f>IF(ISNA(VLOOKUP($B175,'[1]1718  Exp_Rev Access'!$F$7:$GK$318,35,FALSE)),"",VLOOKUP($B175,'[1]1718  Exp_Rev Access'!$F$7:$GK$318,35,FALSE))</f>
        <v>2443437.96</v>
      </c>
      <c r="AS175" s="90">
        <f>IF(ISNA(VLOOKUP($B175,'[1]1718  Exp_Rev Access'!$F$7:$GK$318,36,FALSE)),"",VLOOKUP($B175,'[1]1718  Exp_Rev Access'!$F$7:$GK$318,36,FALSE))</f>
        <v>0</v>
      </c>
      <c r="AT175" s="90">
        <f>IF(ISNA(VLOOKUP($B175,'[1]1718  Exp_Rev Access'!$F$7:$GK$318,37,FALSE)),"",VLOOKUP($B175,'[1]1718  Exp_Rev Access'!$F$7:$GK$318,37,FALSE))</f>
        <v>0</v>
      </c>
      <c r="AU175" s="56">
        <f t="shared" ref="AU175:AU181" si="503">SUM(AP175:AT175)</f>
        <v>38146279.339999996</v>
      </c>
      <c r="AV175" s="93">
        <f t="shared" ref="AV175:AV181" si="504">AU175/E175</f>
        <v>0.55189605397370201</v>
      </c>
      <c r="AW175" s="56">
        <f t="shared" ref="AW175:AW181" si="505">AU175/D175</f>
        <v>7258.8926473470583</v>
      </c>
      <c r="AX175" s="90">
        <f>IF(ISNA(VLOOKUP($B175,'[1]1718  Exp_Rev Access'!$F$7:$GK$318,39,FALSE)),"",VLOOKUP($B175,'[1]1718  Exp_Rev Access'!$F$7:$GK$318,39,FALSE))</f>
        <v>0</v>
      </c>
      <c r="AY175" s="90">
        <f>IF(ISNA(VLOOKUP($B175,'[1]1718  Exp_Rev Access'!$F$7:$GK$318,40,FALSE)),"",VLOOKUP($B175,'[1]1718  Exp_Rev Access'!$F$7:$GK$318,40,FALSE))</f>
        <v>5031040.49</v>
      </c>
      <c r="AZ175" s="90">
        <f>IF(ISNA(VLOOKUP($B175,'[1]1718  Exp_Rev Access'!$F$7:$GK$318,41,FALSE)),"",VLOOKUP($B175,'[1]1718  Exp_Rev Access'!$F$7:$GK$318,41,FALSE))</f>
        <v>633141.51</v>
      </c>
      <c r="BA175" s="90">
        <f>IF(ISNA(VLOOKUP($B175,'[1]1718  Exp_Rev Access'!$F$7:$GK$318,42,FALSE)),"",VLOOKUP($B175,'[1]1718  Exp_Rev Access'!$F$7:$GK$318,42,FALSE))</f>
        <v>0</v>
      </c>
      <c r="BB175" s="90">
        <f>IF(ISNA(VLOOKUP($B175,'[1]1718  Exp_Rev Access'!$F$7:$GK$318,43,FALSE)),"",VLOOKUP($B175,'[1]1718  Exp_Rev Access'!$F$7:$GK$318,43,FALSE))</f>
        <v>0</v>
      </c>
      <c r="BC175" s="90">
        <f>IF(ISNA(VLOOKUP($B175,'[1]1718  Exp_Rev Access'!$F$7:$GK$318,44,FALSE)),"",VLOOKUP($B175,'[1]1718  Exp_Rev Access'!$F$7:$GK$318,44,FALSE))</f>
        <v>2523754.6</v>
      </c>
      <c r="BD175" s="90">
        <f>IF(ISNA(VLOOKUP($B175,'[1]1718  Exp_Rev Access'!$F$7:$GK$318,45,FALSE)),"",VLOOKUP($B175,'[1]1718  Exp_Rev Access'!$F$7:$GK$318,45,FALSE))</f>
        <v>0</v>
      </c>
      <c r="BE175" s="90">
        <f>IF(ISNA(VLOOKUP($B175,'[1]1718  Exp_Rev Access'!$F$7:$GK$318,46,FALSE)),"",VLOOKUP($B175,'[1]1718  Exp_Rev Access'!$F$7:$GK$318,46,FALSE))</f>
        <v>645983.89</v>
      </c>
      <c r="BF175" s="90">
        <f>IF(ISNA(VLOOKUP($B175,'[1]1718  Exp_Rev Access'!$F$7:$GK$318,47,FALSE)),"",VLOOKUP($B175,'[1]1718  Exp_Rev Access'!$F$7:$GK$318,47,FALSE))</f>
        <v>0</v>
      </c>
      <c r="BG175" s="90">
        <f>IF(ISNA(VLOOKUP($B175,'[1]1718  Exp_Rev Access'!$F$7:$GK$318,48,FALSE)),"",VLOOKUP($B175,'[1]1718  Exp_Rev Access'!$F$7:$GK$318,48,FALSE))</f>
        <v>382077.13</v>
      </c>
      <c r="BH175" s="90">
        <f>IF(ISNA(VLOOKUP($B175,'[1]1718  Exp_Rev Access'!$F$7:$GK$318,49,FALSE)),"",VLOOKUP($B175,'[1]1718  Exp_Rev Access'!$F$7:$GK$318,49,FALSE))</f>
        <v>112405.12</v>
      </c>
      <c r="BI175" s="90">
        <f>IF(ISNA(VLOOKUP($B175,'[1]1718  Exp_Rev Access'!$F$7:$GK$318,50,FALSE)),"",VLOOKUP($B175,'[1]1718  Exp_Rev Access'!$F$7:$GK$318,50,FALSE))</f>
        <v>0</v>
      </c>
      <c r="BJ175" s="90">
        <f>IF(ISNA(VLOOKUP($B175,'[1]1718  Exp_Rev Access'!$F$7:$GK$318,51,FALSE)),"",VLOOKUP($B175,'[1]1718  Exp_Rev Access'!$F$7:$GK$318,51,FALSE))</f>
        <v>46067.94</v>
      </c>
      <c r="BK175" s="90">
        <f>IF(ISNA(VLOOKUP($B175,'[1]1718  Exp_Rev Access'!$F$7:$GK$318,52,FALSE)),"",VLOOKUP($B175,'[1]1718  Exp_Rev Access'!$F$7:$GK$318,52,FALSE))</f>
        <v>1851662.94</v>
      </c>
      <c r="BL175" s="90">
        <f>IF(ISNA(VLOOKUP($B175,'[1]1718  Exp_Rev Access'!$F$7:$GK$318,53,FALSE)),"",VLOOKUP($B175,'[1]1718  Exp_Rev Access'!$F$7:$GK$318,53,FALSE))</f>
        <v>1024170.14</v>
      </c>
      <c r="BM175" s="90">
        <f>IF(ISNA(VLOOKUP($B175,'[1]1718  Exp_Rev Access'!$F$7:$GK$318,54,FALSE)),"",VLOOKUP($B175,'[1]1718  Exp_Rev Access'!$F$7:$GK$318,54,FALSE))</f>
        <v>0</v>
      </c>
      <c r="BN175" s="90">
        <f>IF(ISNA(VLOOKUP($B175,'[1]1718  Exp_Rev Access'!$F$7:$GK$318,55,FALSE)),"",VLOOKUP($B175,'[1]1718  Exp_Rev Access'!$F$7:$GK$318,55,FALSE))</f>
        <v>0</v>
      </c>
      <c r="BO175" s="90">
        <f>IF(ISNA(VLOOKUP($B175,'[1]1718  Exp_Rev Access'!$F$7:$GK$318,56,FALSE)),"",VLOOKUP($B175,'[1]1718  Exp_Rev Access'!$F$7:$GK$318,56,FALSE))</f>
        <v>0</v>
      </c>
      <c r="BP175" s="90">
        <f>IF(ISNA(VLOOKUP($B175,'[1]1718  Exp_Rev Access'!$F$7:$GK$318,57,FALSE)),"",VLOOKUP($B175,'[1]1718  Exp_Rev Access'!$F$7:$GK$318,57,FALSE))</f>
        <v>0</v>
      </c>
      <c r="BQ175" s="90">
        <f>IF(ISNA(VLOOKUP($B175,'[1]1718  Exp_Rev Access'!$F$7:$GK$318,58,FALSE)),"",VLOOKUP($B175,'[1]1718  Exp_Rev Access'!$F$7:$GK$318,58,FALSE))</f>
        <v>5912.07</v>
      </c>
      <c r="BR175" s="90">
        <f>IF(ISNA(VLOOKUP($B175,'[1]1718  Exp_Rev Access'!$F$7:$GK$318,59,FALSE)),"",VLOOKUP($B175,'[1]1718  Exp_Rev Access'!$F$7:$GK$318,59,FALSE))</f>
        <v>0</v>
      </c>
      <c r="BS175" s="90">
        <f>IF(ISNA(VLOOKUP($B175,'[1]1718  Exp_Rev Access'!$F$7:$GK$318,60,FALSE)),"",VLOOKUP($B175,'[1]1718  Exp_Rev Access'!$F$7:$GK$318,60,FALSE))</f>
        <v>0</v>
      </c>
      <c r="BT175" s="90">
        <f>IF(ISNA(VLOOKUP($B175,'[1]1718  Exp_Rev Access'!$F$7:$GK$318,61,FALSE)),"",VLOOKUP($B175,'[1]1718  Exp_Rev Access'!$F$7:$GK$318,61,FALSE))</f>
        <v>0</v>
      </c>
      <c r="BU175" s="90">
        <f>IF(ISNA(VLOOKUP($B175,'[1]1718  Exp_Rev Access'!$F$7:$GK$318,62,FALSE)),"",VLOOKUP($B175,'[1]1718  Exp_Rev Access'!$F$7:$GK$318,62,FALSE))</f>
        <v>0</v>
      </c>
      <c r="BV175" s="56">
        <f t="shared" si="449"/>
        <v>12256215.83</v>
      </c>
      <c r="BW175" s="92">
        <f t="shared" ref="BW175:BW181" si="506">BV175/E175</f>
        <v>0.17732154407347822</v>
      </c>
      <c r="BX175" s="71">
        <f t="shared" ref="BX175:BX181" si="507">BV175/D175</f>
        <v>2332.2472469653349</v>
      </c>
      <c r="BY175" s="90">
        <f>IF(ISNA(VLOOKUP($B175,'[1]1718  Exp_Rev Access'!$F$7:$GK$318,64,FALSE)),"",VLOOKUP($B175,'[1]1718  Exp_Rev Access'!$F$7:$GK$318,64,FALSE))</f>
        <v>0</v>
      </c>
      <c r="BZ175" s="90">
        <f>IF(ISNA(VLOOKUP($B175,'[1]1718  Exp_Rev Access'!$F$7:$GK$318,65,FALSE)),"",VLOOKUP($B175,'[1]1718  Exp_Rev Access'!$F$7:$GK$318,65,FALSE))</f>
        <v>444243.85</v>
      </c>
      <c r="CA175" s="90">
        <f>IF(ISNA(VLOOKUP($B175,'[1]1718  Exp_Rev Access'!$F$7:$GK$318,66,FALSE)),"",VLOOKUP($B175,'[1]1718  Exp_Rev Access'!$F$7:$GK$318,66,FALSE))</f>
        <v>26986</v>
      </c>
      <c r="CB175" s="90">
        <f>IF(ISNA(VLOOKUP($B175,'[1]1718  Exp_Rev Access'!$F$7:$GK$318,67,FALSE)),"",VLOOKUP($B175,'[1]1718  Exp_Rev Access'!$F$7:$GK$318,67,FALSE))</f>
        <v>92157.51</v>
      </c>
      <c r="CC175" s="90">
        <f>IF(ISNA(VLOOKUP($B175,'[1]1718  Exp_Rev Access'!$F$7:$GK$318,68,FALSE)),"",VLOOKUP($B175,'[1]1718  Exp_Rev Access'!$F$7:$GK$318,68,FALSE))</f>
        <v>0</v>
      </c>
      <c r="CD175" s="90">
        <f>IF(ISNA(VLOOKUP($B175,'[1]1718  Exp_Rev Access'!$F$7:$GK$318,69,FALSE)),"",VLOOKUP($B175,'[1]1718  Exp_Rev Access'!$F$7:$GK$318,69,FALSE))</f>
        <v>0</v>
      </c>
      <c r="CE175" s="56">
        <f t="shared" si="437"/>
        <v>563387.36</v>
      </c>
      <c r="CF175" s="92">
        <f t="shared" si="450"/>
        <v>8.1510245880420766E-3</v>
      </c>
      <c r="CG175" s="78">
        <f t="shared" si="451"/>
        <v>107.2075294332564</v>
      </c>
      <c r="CH175" s="90">
        <f>IF(ISNA(VLOOKUP($B175,'[1]1718  Exp_Rev Access'!$F$7:$GK$318,$CH$2,FALSE)),"",VLOOKUP($B175,'[1]1718  Exp_Rev Access'!$F$7:$GK$318,$CH$2,FALSE))</f>
        <v>3358.61</v>
      </c>
      <c r="CI175" s="90">
        <f>IF(ISNA(VLOOKUP($B175,'[1]1718  Exp_Rev Access'!$F$7:$GK$318,$CI$2,FALSE)),"",VLOOKUP($B175,'[1]1718  Exp_Rev Access'!$F$7:$GK$318,$CI$2,FALSE))</f>
        <v>0</v>
      </c>
      <c r="CJ175" s="90">
        <f>IF(ISNA(VLOOKUP($B175,'[1]1718  Exp_Rev Access'!$F$7:$GK$318,$CJ$2,FALSE)),"",VLOOKUP($B175,'[1]1718  Exp_Rev Access'!$F$7:$GK$318,$CJ$2,FALSE))</f>
        <v>0</v>
      </c>
      <c r="CK175" s="90">
        <f>IF(ISNA(VLOOKUP($B175,'[1]1718  Exp_Rev Access'!$F$7:$GK$318,$CK$2,FALSE)),"",VLOOKUP($B175,'[1]1718  Exp_Rev Access'!$F$7:$GK$318,$CK$2,FALSE))</f>
        <v>0</v>
      </c>
      <c r="CL175" s="90">
        <f>IF(ISNA(VLOOKUP($B175,'[1]1718  Exp_Rev Access'!$F$7:$GK$318,$CL$2,FALSE)),"",VLOOKUP($B175,'[1]1718  Exp_Rev Access'!$F$7:$GK$318,$CL$2,FALSE))</f>
        <v>0</v>
      </c>
      <c r="CM175" s="90">
        <f>IF(ISNA(VLOOKUP($B175,'[1]1718  Exp_Rev Access'!$F$7:$GK$318,$CM$2,FALSE)),"",VLOOKUP($B175,'[1]1718  Exp_Rev Access'!$F$7:$GK$318,$CM$2,FALSE))</f>
        <v>0</v>
      </c>
      <c r="CN175" s="90">
        <f>IF(ISNA(VLOOKUP($B175,'[1]1718  Exp_Rev Access'!$F$7:$GK$318,$CN$2,FALSE)),"",VLOOKUP($B175,'[1]1718  Exp_Rev Access'!$F$7:$GK$318,$CN$2,FALSE))</f>
        <v>0</v>
      </c>
      <c r="CO175" s="90">
        <f>IF(ISNA(VLOOKUP($B175,'[1]1718  Exp_Rev Access'!$F$7:$GK$318,$CO$2,FALSE)),"",VLOOKUP($B175,'[1]1718  Exp_Rev Access'!$F$7:$GK$318,$CO$2,FALSE))</f>
        <v>0</v>
      </c>
      <c r="CP175" s="90">
        <f>IF(ISNA(VLOOKUP($B175,'[1]1718  Exp_Rev Access'!$F$7:$GK$318,$CP$2,FALSE)),"",VLOOKUP($B175,'[1]1718  Exp_Rev Access'!$F$7:$GK$318,$CP$2,FALSE))</f>
        <v>0</v>
      </c>
      <c r="CQ175" s="90">
        <f>IF(ISNA(VLOOKUP($B175,'[1]1718  Exp_Rev Access'!$F$7:$GK$318,$CQ$2,FALSE)),"",VLOOKUP($B175,'[1]1718  Exp_Rev Access'!$F$7:$GK$318,$CQ$2,FALSE))</f>
        <v>1130078.31</v>
      </c>
      <c r="CR175" s="90">
        <f>IF(ISNA(VLOOKUP($B175,'[1]1718  Exp_Rev Access'!$F$7:$GK$318,$CR$2,FALSE)),"",VLOOKUP($B175,'[1]1718  Exp_Rev Access'!$F$7:$GK$318,$CR$2,FALSE))</f>
        <v>0</v>
      </c>
      <c r="CS175" s="90">
        <f>IF(ISNA(VLOOKUP($B175,'[1]1718  Exp_Rev Access'!$F$7:$GK$318,$CS$2,FALSE)),"",VLOOKUP($B175,'[1]1718  Exp_Rev Access'!$F$7:$GK$318,$CS$2,FALSE))</f>
        <v>36200</v>
      </c>
      <c r="CT175" s="90">
        <f>IF(ISNA(VLOOKUP($B175,'[1]1718  Exp_Rev Access'!$F$7:$GK$318,$CT$2,FALSE)),"",VLOOKUP($B175,'[1]1718  Exp_Rev Access'!$F$7:$GK$318,$CT$2,FALSE))</f>
        <v>20013</v>
      </c>
      <c r="CU175" s="90">
        <f>IF(ISNA(VLOOKUP($B175,'[1]1718  Exp_Rev Access'!$F$7:$GK$318,$CU$2,FALSE)),"",VLOOKUP($B175,'[1]1718  Exp_Rev Access'!$F$7:$GK$318,$CU$2,FALSE))</f>
        <v>1111249.6399999999</v>
      </c>
      <c r="CV175" s="90">
        <f>IF(ISNA(VLOOKUP($B175,'[1]1718  Exp_Rev Access'!$F$7:$GK$318,$CV$2,FALSE)),"",VLOOKUP($B175,'[1]1718  Exp_Rev Access'!$F$7:$GK$318,$CV$2,FALSE))</f>
        <v>229490.83</v>
      </c>
      <c r="CW175" s="90">
        <f>IF(ISNA(VLOOKUP($B175,'[1]1718  Exp_Rev Access'!$F$7:$GK$318,$CW$2,FALSE)),"",VLOOKUP($B175,'[1]1718  Exp_Rev Access'!$F$7:$GK$318,$CW$2,FALSE))</f>
        <v>0</v>
      </c>
      <c r="CX175" s="90">
        <f>IF(ISNA(VLOOKUP($B175,'[1]1718  Exp_Rev Access'!$F$7:$GK$318,$CX$2,FALSE)),"",VLOOKUP($B175,'[1]1718  Exp_Rev Access'!$F$7:$GK$318,$CX$2,FALSE))</f>
        <v>0</v>
      </c>
      <c r="CY175" s="90">
        <f>IF(ISNA(VLOOKUP($B175,'[1]1718  Exp_Rev Access'!$F$7:$GK$318,$CY$2,FALSE)),"",VLOOKUP($B175,'[1]1718  Exp_Rev Access'!$F$7:$GK$318,$CY$2,FALSE))</f>
        <v>0</v>
      </c>
      <c r="CZ175" s="90">
        <f>IF(ISNA(VLOOKUP($B175,'[1]1718  Exp_Rev Access'!$F$7:$GK$318,$CZ$2,FALSE)),"",VLOOKUP($B175,'[1]1718  Exp_Rev Access'!$F$7:$GK$318,$CZ$2,FALSE))</f>
        <v>0</v>
      </c>
      <c r="DA175" s="90">
        <f>IF(ISNA(VLOOKUP($B175,'[1]1718  Exp_Rev Access'!$F$7:$GK$318,$DA$2,FALSE)),"",VLOOKUP($B175,'[1]1718  Exp_Rev Access'!$F$7:$GK$318,$DA$2,FALSE))</f>
        <v>0</v>
      </c>
      <c r="DB175" s="90">
        <f>IF(ISNA(VLOOKUP($B175,'[1]1718  Exp_Rev Access'!$F$7:$GK$318,$DB$2,FALSE)),"",VLOOKUP($B175,'[1]1718  Exp_Rev Access'!$F$7:$GK$318,$DB$2,FALSE))</f>
        <v>14499.36</v>
      </c>
      <c r="DC175" s="90">
        <f>IF(ISNA(VLOOKUP($B175,'[1]1718  Exp_Rev Access'!$F$7:$GK$318,$DC$2,FALSE)),"",VLOOKUP($B175,'[1]1718  Exp_Rev Access'!$F$7:$GK$318,$DC$2,FALSE))</f>
        <v>0</v>
      </c>
      <c r="DD175" s="90">
        <f>IF(ISNA(VLOOKUP($B175,'[1]1718  Exp_Rev Access'!$F$7:$GK$318,$DD$2,FALSE)),"",VLOOKUP($B175,'[1]1718  Exp_Rev Access'!$F$7:$GK$318,$DD$2,FALSE))</f>
        <v>0</v>
      </c>
      <c r="DE175" s="90">
        <f>IF(ISNA(VLOOKUP($B175,'[1]1718  Exp_Rev Access'!$F$7:$GK$318,$DE$2,FALSE)),"",VLOOKUP($B175,'[1]1718  Exp_Rev Access'!$F$7:$GK$318,$DE$2,FALSE))</f>
        <v>0</v>
      </c>
      <c r="DF175" s="90">
        <f>IF(ISNA(VLOOKUP($B175,'[1]1718  Exp_Rev Access'!$F$7:$GK$318,$DF$2,FALSE)),"",VLOOKUP($B175,'[1]1718  Exp_Rev Access'!$F$7:$GK$318,$DF$2,FALSE))</f>
        <v>0</v>
      </c>
      <c r="DG175" s="90">
        <f>IF(ISNA(VLOOKUP($B175,'[1]1718  Exp_Rev Access'!$F$7:$GK$318,$DG$2,FALSE)),"",VLOOKUP($B175,'[1]1718  Exp_Rev Access'!$F$7:$GK$318,$DG$2,FALSE))</f>
        <v>0</v>
      </c>
      <c r="DH175" s="90">
        <f>IF(ISNA(VLOOKUP($B175,'[1]1718  Exp_Rev Access'!$F$7:$GK$318,$DH$2,FALSE)),"",VLOOKUP($B175,'[1]1718  Exp_Rev Access'!$F$7:$GK$318,$DH$2,FALSE))</f>
        <v>0</v>
      </c>
      <c r="DI175" s="90">
        <f>IF(ISNA(VLOOKUP($B175,'[1]1718  Exp_Rev Access'!$F$7:$GK$318,$DI$2,FALSE)),"",VLOOKUP($B175,'[1]1718  Exp_Rev Access'!$F$7:$GK$318,$DI$2,FALSE))</f>
        <v>1750553.38</v>
      </c>
      <c r="DJ175" s="90">
        <f>IF(ISNA(VLOOKUP($B175,'[1]1718  Exp_Rev Access'!$F$7:$GK$318,$DJ$2,FALSE)),"",VLOOKUP($B175,'[1]1718  Exp_Rev Access'!$F$7:$GK$318,$DJ$2,FALSE))</f>
        <v>0</v>
      </c>
      <c r="DK175" s="90">
        <f>IF(ISNA(VLOOKUP($B175,'[1]1718  Exp_Rev Access'!$F$7:$GK$318,$DK$2,FALSE)),"",VLOOKUP($B175,'[1]1718  Exp_Rev Access'!$F$7:$GK$318,$DK$2,FALSE))</f>
        <v>62251.94</v>
      </c>
      <c r="DL175" s="90">
        <f>IF(ISNA(VLOOKUP($B175,'[1]1718  Exp_Rev Access'!$F$7:$GK$318,$DL$2,FALSE)),"",VLOOKUP($B175,'[1]1718  Exp_Rev Access'!$F$7:$GK$318,$DL$2,FALSE))</f>
        <v>0</v>
      </c>
      <c r="DM175" s="90">
        <f>IF(ISNA(VLOOKUP($B175,'[1]1718  Exp_Rev Access'!$F$7:$GK$318,$DM$2,FALSE)),"",VLOOKUP($B175,'[1]1718  Exp_Rev Access'!$F$7:$GK$318,$DM$2,FALSE))</f>
        <v>0</v>
      </c>
      <c r="DN175" s="90">
        <f>IF(ISNA(VLOOKUP($B175,'[1]1718  Exp_Rev Access'!$F$7:$GK$318,$DN$2,FALSE)),"",VLOOKUP($B175,'[1]1718  Exp_Rev Access'!$F$7:$GK$318,$DN$2,FALSE))</f>
        <v>0</v>
      </c>
      <c r="DO175" s="90">
        <f>IF(ISNA(VLOOKUP($B175,'[1]1718  Exp_Rev Access'!$F$7:$GK$318,$DO$2,FALSE)),"",VLOOKUP($B175,'[1]1718  Exp_Rev Access'!$F$7:$GK$318,$DO$2,FALSE))</f>
        <v>0</v>
      </c>
      <c r="DP175" s="90">
        <f>IF(ISNA(VLOOKUP($B175,'[1]1718  Exp_Rev Access'!$F$7:$GK$318,$DP$2,FALSE)),"",VLOOKUP($B175,'[1]1718  Exp_Rev Access'!$F$7:$GK$318,$DP$2,FALSE))</f>
        <v>0</v>
      </c>
      <c r="DQ175" s="90">
        <f>IF(ISNA(VLOOKUP($B175,'[1]1718  Exp_Rev Access'!$F$7:$GK$318,$DQ$2,FALSE)),"",VLOOKUP($B175,'[1]1718  Exp_Rev Access'!$F$7:$GK$318,$DQ$2,FALSE))</f>
        <v>0</v>
      </c>
      <c r="DR175" s="90">
        <f>IF(ISNA(VLOOKUP($B175,'[1]1718  Exp_Rev Access'!$F$7:$GK$318,$DR$2,FALSE)),"",VLOOKUP($B175,'[1]1718  Exp_Rev Access'!$F$7:$GK$318,$DR$2,FALSE))</f>
        <v>0</v>
      </c>
      <c r="DS175" s="90">
        <f>IF(ISNA(VLOOKUP($B175,'[1]1718  Exp_Rev Access'!$F$7:$GK$318,$DS$2,FALSE)),"",VLOOKUP($B175,'[1]1718  Exp_Rev Access'!$F$7:$GK$318,$DS$2,FALSE))</f>
        <v>0</v>
      </c>
      <c r="DT175" s="90">
        <f>IF(ISNA(VLOOKUP($B175,'[1]1718  Exp_Rev Access'!$F$7:$GK$318,$DT$2,FALSE)),"",VLOOKUP($B175,'[1]1718  Exp_Rev Access'!$F$7:$GK$318,$DT$2,FALSE))</f>
        <v>0</v>
      </c>
      <c r="DU175" s="90">
        <f>IF(ISNA(VLOOKUP($B175,'[1]1718  Exp_Rev Access'!$F$7:$GK$318,$DU$2,FALSE)),"",VLOOKUP($B175,'[1]1718  Exp_Rev Access'!$F$7:$GK$318,$DU$2,FALSE))</f>
        <v>0</v>
      </c>
      <c r="DV175" s="90">
        <f>IF(ISNA(VLOOKUP($B175,'[1]1718  Exp_Rev Access'!$F$7:$GK$318,$DV$2,FALSE)),"",VLOOKUP($B175,'[1]1718  Exp_Rev Access'!$F$7:$GK$318,$DV$2,FALSE))</f>
        <v>0</v>
      </c>
      <c r="DW175" s="90">
        <f>IF(ISNA(VLOOKUP($B175,'[1]1718  Exp_Rev Access'!$F$7:$GK$318,$DW$2,FALSE)),"",VLOOKUP($B175,'[1]1718  Exp_Rev Access'!$F$7:$GK$318,$DW$2,FALSE))</f>
        <v>0</v>
      </c>
      <c r="DX175" s="90">
        <f>IF(ISNA(VLOOKUP($B175,'[1]1718  Exp_Rev Access'!$F$7:$GK$318,$DX$2,FALSE)),"",VLOOKUP($B175,'[1]1718  Exp_Rev Access'!$F$7:$GK$318,$DX$2,FALSE))</f>
        <v>0</v>
      </c>
      <c r="DY175" s="90">
        <f>IF(ISNA(VLOOKUP($B175,'[1]1718  Exp_Rev Access'!$F$7:$GK$318,$DY$2,FALSE)),"",VLOOKUP($B175,'[1]1718  Exp_Rev Access'!$F$7:$GK$318,$DY$2,FALSE))</f>
        <v>0</v>
      </c>
      <c r="DZ175" s="90">
        <f>IF(ISNA(VLOOKUP($B175,'[1]1718  Exp_Rev Access'!$F$7:$GK$318,$DZ$2,FALSE)),"",VLOOKUP($B175,'[1]1718  Exp_Rev Access'!$F$7:$GK$318,$DZ$2,FALSE))</f>
        <v>0</v>
      </c>
      <c r="EA175" s="90">
        <f>IF(ISNA(VLOOKUP($B175,'[1]1718  Exp_Rev Access'!$F$7:$GK$318,$EA$2,FALSE)),"",VLOOKUP($B175,'[1]1718  Exp_Rev Access'!$F$7:$GK$318,$EA$2,FALSE))</f>
        <v>0</v>
      </c>
      <c r="EB175" s="90">
        <f>IF(ISNA(VLOOKUP($B175,'[1]1718  Exp_Rev Access'!$F$7:$GK$318,$EB$2,FALSE)),"",VLOOKUP($B175,'[1]1718  Exp_Rev Access'!$F$7:$GK$318,$EB$2,FALSE))</f>
        <v>0</v>
      </c>
      <c r="EC175" s="90">
        <f>IF(ISNA(VLOOKUP($B175,'[1]1718  Exp_Rev Access'!$F$7:$GK$318,$EC$2,FALSE)),"",VLOOKUP($B175,'[1]1718  Exp_Rev Access'!$F$7:$GK$318,$EC$2,FALSE))</f>
        <v>0</v>
      </c>
      <c r="ED175" s="90">
        <f>IF(ISNA(VLOOKUP($B175,'[1]1718  Exp_Rev Access'!$F$7:$GK$318,$ED$2,FALSE)),"",VLOOKUP($B175,'[1]1718  Exp_Rev Access'!$F$7:$GK$318,$ED$2,FALSE))</f>
        <v>0</v>
      </c>
      <c r="EE175" s="90">
        <f>IF(ISNA(VLOOKUP($B175,'[1]1718  Exp_Rev Access'!$F$7:$GK$318,$EE$2,FALSE)),"",VLOOKUP($B175,'[1]1718  Exp_Rev Access'!$F$7:$GK$318,$EE$2,FALSE))</f>
        <v>0</v>
      </c>
      <c r="EF175" s="90">
        <f>IF(ISNA(VLOOKUP($B175,'[1]1718  Exp_Rev Access'!$F$7:$GK$318,$EF$2,FALSE)),"",VLOOKUP($B175,'[1]1718  Exp_Rev Access'!$F$7:$GK$318,$EF$2,FALSE))</f>
        <v>0</v>
      </c>
      <c r="EG175" s="90">
        <f>IF(ISNA(VLOOKUP($B175,'[1]1718  Exp_Rev Access'!$F$7:$GK$318,$EG$2,FALSE)),"",VLOOKUP($B175,'[1]1718  Exp_Rev Access'!$F$7:$GK$318,$EG$2,FALSE))</f>
        <v>13961.61</v>
      </c>
      <c r="EH175" s="90">
        <f>IF(ISNA(VLOOKUP($B175,'[1]1718  Exp_Rev Access'!$F$7:$GK$318,$EH$2,FALSE)),"",VLOOKUP($B175,'[1]1718  Exp_Rev Access'!$F$7:$GK$318,$EH$2,FALSE))</f>
        <v>0</v>
      </c>
      <c r="EI175" s="90">
        <f>IF(ISNA(VLOOKUP($B175,'[1]1718  Exp_Rev Access'!$F$7:$GK$318,$EI$2,FALSE)),"",VLOOKUP($B175,'[1]1718  Exp_Rev Access'!$F$7:$GK$318,$EI$2,FALSE))</f>
        <v>0</v>
      </c>
      <c r="EJ175" s="90">
        <f>IF(ISNA(VLOOKUP($B175,'[1]1718  Exp_Rev Access'!$F$7:$GK$318,$EJ$2,FALSE)),"",VLOOKUP($B175,'[1]1718  Exp_Rev Access'!$F$7:$GK$318,$EJ$2,FALSE))</f>
        <v>0</v>
      </c>
      <c r="EK175" s="90">
        <f>IF(ISNA(VLOOKUP($B175,'[1]1718  Exp_Rev Access'!$F$7:$GK$318,$EK$2,FALSE)),"",VLOOKUP($B175,'[1]1718  Exp_Rev Access'!$F$7:$GK$318,$EK$2,FALSE))</f>
        <v>0</v>
      </c>
      <c r="EL175" s="90">
        <f>IF(ISNA(VLOOKUP($B175,'[1]1718  Exp_Rev Access'!$F$7:$GK$318,$EL$2,FALSE)),"",VLOOKUP($B175,'[1]1718  Exp_Rev Access'!$F$7:$GK$318,$EL$2,FALSE))</f>
        <v>0</v>
      </c>
      <c r="EM175" s="90">
        <f>IF(ISNA(VLOOKUP($B175,'[1]1718  Exp_Rev Access'!$F$7:$GK$318,$EM$2,FALSE)),"",VLOOKUP($B175,'[1]1718  Exp_Rev Access'!$F$7:$GK$318,$EM$2,FALSE))</f>
        <v>0</v>
      </c>
      <c r="EN175" s="90">
        <f>IF(ISNA(VLOOKUP($B175,'[1]1718  Exp_Rev Access'!$F$7:$GK$318,$EN$2,FALSE)),"",VLOOKUP($B175,'[1]1718  Exp_Rev Access'!$F$7:$GK$318,$EN$2,FALSE))</f>
        <v>355660.24</v>
      </c>
      <c r="EO175" s="90">
        <f>IF(ISNA(VLOOKUP($B175,'[1]1718  Exp_Rev Access'!$F$7:$GK$318,$EO$2,FALSE)),"",VLOOKUP($B175,'[1]1718  Exp_Rev Access'!$F$7:$GK$318,$EO$2,FALSE))</f>
        <v>0</v>
      </c>
      <c r="EP175" s="90">
        <f>IF(ISNA(VLOOKUP($B175,'[1]1718  Exp_Rev Access'!$F$7:$GK$318,$EP$2,FALSE)),"",VLOOKUP($B175,'[1]1718  Exp_Rev Access'!$F$7:$GK$318,$EP$2,FALSE))</f>
        <v>0</v>
      </c>
      <c r="EQ175" s="90">
        <f>IF(ISNA(VLOOKUP($B175,'[1]1718  Exp_Rev Access'!$F$7:$GK$318,$EQ$2,FALSE)),"",VLOOKUP($B175,'[1]1718  Exp_Rev Access'!$F$7:$GK$318,$EQ$2,FALSE))</f>
        <v>0</v>
      </c>
      <c r="ER175" s="90">
        <f>IF(ISNA(VLOOKUP($B175,'[1]1718  Exp_Rev Access'!$F$7:$GK$318,$ER$2,FALSE)),"",VLOOKUP($B175,'[1]1718  Exp_Rev Access'!$F$7:$GK$318,$ER$2,FALSE))</f>
        <v>0</v>
      </c>
      <c r="ES175" s="90">
        <f>IF(ISNA(VLOOKUP($B175,'[1]1718  Exp_Rev Access'!$F$7:$GK$318,$ES$2,FALSE)),"",VLOOKUP($B175,'[1]1718  Exp_Rev Access'!$F$7:$GK$318,$ES$2,FALSE))</f>
        <v>0</v>
      </c>
      <c r="ET175" s="90">
        <f>IF(ISNA(VLOOKUP($B175,'[1]1718  Exp_Rev Access'!$F$7:$GK$318,$ET$2,FALSE)),"",VLOOKUP($B175,'[1]1718  Exp_Rev Access'!$F$7:$GK$318,$ET$2,FALSE))</f>
        <v>0</v>
      </c>
      <c r="EU175" s="90">
        <f>IF(ISNA(VLOOKUP($B175,'[1]1718  Exp_Rev Access'!$F$7:$GK$318,$EU$2,FALSE)),"",VLOOKUP($B175,'[1]1718  Exp_Rev Access'!$F$7:$GK$318,$EU$2,FALSE))</f>
        <v>0</v>
      </c>
      <c r="EV175" s="90">
        <f>IF(ISNA(VLOOKUP($B175,'[1]1718  Exp_Rev Access'!$F$7:$GK$318,$EV$2,FALSE)),"",VLOOKUP($B175,'[1]1718  Exp_Rev Access'!$F$7:$GK$318,$EV$2,FALSE))</f>
        <v>0</v>
      </c>
      <c r="EW175" s="90">
        <f>IF(ISNA(VLOOKUP($B175,'[1]1718  Exp_Rev Access'!$F$7:$GK$318,$EW$2,FALSE)),"",VLOOKUP($B175,'[1]1718  Exp_Rev Access'!$F$7:$GK$318,$EW$2,FALSE))</f>
        <v>0</v>
      </c>
      <c r="EX175" s="90">
        <f>IF(ISNA(VLOOKUP($B175,'[1]1718  Exp_Rev Access'!$F$7:$GK$318,$EX$2,FALSE)),"",VLOOKUP($B175,'[1]1718  Exp_Rev Access'!$F$7:$GK$318,$EX$2,FALSE))</f>
        <v>0</v>
      </c>
      <c r="EY175" s="90">
        <f>IF(ISNA(VLOOKUP($B175,'[1]1718  Exp_Rev Access'!$F$7:$GK$318,$EY$2,FALSE)),"",VLOOKUP($B175,'[1]1718  Exp_Rev Access'!$F$7:$GK$318,$EY$2,FALSE))</f>
        <v>0</v>
      </c>
      <c r="EZ175" s="90">
        <f>IF(ISNA(VLOOKUP($B175,'[1]1718  Exp_Rev Access'!$F$7:$GK$318,$EZ$2,FALSE)),"",VLOOKUP($B175,'[1]1718  Exp_Rev Access'!$F$7:$GK$318,$EZ$2,FALSE))</f>
        <v>0</v>
      </c>
      <c r="FA175" s="90">
        <f>IF(ISNA(VLOOKUP($B175,'[1]1718  Exp_Rev Access'!$F$7:$GK$318,$FA$2,FALSE)),"",VLOOKUP($B175,'[1]1718  Exp_Rev Access'!$F$7:$GK$318,$FA$2,FALSE))</f>
        <v>0</v>
      </c>
      <c r="FB175" s="90">
        <f>IF(ISNA(VLOOKUP($B175,'[1]1718  Exp_Rev Access'!$F$7:$GK$318,$FB$2,FALSE)),"",VLOOKUP($B175,'[1]1718  Exp_Rev Access'!$F$7:$GK$318,$FB$2,FALSE))</f>
        <v>0</v>
      </c>
      <c r="FC175" s="90">
        <f>IF(ISNA(VLOOKUP($B175,'[1]1718  Exp_Rev Access'!$F$7:$GK$318,$FC$2,FALSE)),"",VLOOKUP($B175,'[1]1718  Exp_Rev Access'!$F$7:$GK$318,$FC$2,FALSE))</f>
        <v>0</v>
      </c>
      <c r="FD175" s="90">
        <f>IF(ISNA(VLOOKUP($B175,'[1]1718  Exp_Rev Access'!$F$7:$GK$318,$FD$2,FALSE)),"",VLOOKUP($B175,'[1]1718  Exp_Rev Access'!$F$7:$GK$318,$FD$2,FALSE))</f>
        <v>0</v>
      </c>
      <c r="FE175" s="90">
        <f>IF(ISNA(VLOOKUP($B175,'[1]1718  Exp_Rev Access'!$F$7:$GK$318,$FE$2,FALSE)),"",VLOOKUP($B175,'[1]1718  Exp_Rev Access'!$F$7:$GK$318,$FE$2,FALSE))</f>
        <v>0</v>
      </c>
      <c r="FF175" s="90">
        <f>IF(ISNA(VLOOKUP($B175,'[1]1718  Exp_Rev Access'!$F$7:$GK$318,$FF$2,FALSE)),"",VLOOKUP($B175,'[1]1718  Exp_Rev Access'!$F$7:$GK$318,$FF$2,FALSE))</f>
        <v>0</v>
      </c>
      <c r="FG175" s="90">
        <f>IF(ISNA(VLOOKUP($B175,'[1]1718  Exp_Rev Access'!$F$7:$GK$318,$FG$2,FALSE)),"",VLOOKUP($B175,'[1]1718  Exp_Rev Access'!$F$7:$GK$318,$FG$2,FALSE))</f>
        <v>0</v>
      </c>
      <c r="FH175" s="90">
        <f>IF(ISNA(VLOOKUP($B175,'[1]1718  Exp_Rev Access'!$F$7:$GK$318,$FH$2,FALSE)),"",VLOOKUP($B175,'[1]1718  Exp_Rev Access'!$F$7:$GK$318,$FH$2,FALSE))</f>
        <v>0</v>
      </c>
      <c r="FI175" s="90">
        <f>IF(ISNA(VLOOKUP($B175,'[1]1718  Exp_Rev Access'!$F$7:$GK$318,$FI$2,FALSE)),"",VLOOKUP($B175,'[1]1718  Exp_Rev Access'!$F$7:$GK$318,$FI$2,FALSE))</f>
        <v>0</v>
      </c>
      <c r="FJ175" s="90">
        <f>IF(ISNA(VLOOKUP($B175,'[1]1718  Exp_Rev Access'!$F$7:$GK$318,$FJ$2,FALSE)),"",VLOOKUP($B175,'[1]1718  Exp_Rev Access'!$F$7:$GK$318,$FJ$2,FALSE))</f>
        <v>0</v>
      </c>
      <c r="FK175" s="90">
        <f>IF(ISNA(VLOOKUP($B175,'[1]1718  Exp_Rev Access'!$F$7:$GK$318,$FK$2,FALSE)),"",VLOOKUP($B175,'[1]1718  Exp_Rev Access'!$F$7:$GK$318,$FK$2,FALSE))</f>
        <v>0</v>
      </c>
      <c r="FL175" s="90">
        <f>IF(ISNA(VLOOKUP($B175,'[1]1718  Exp_Rev Access'!$F$7:$GK$318,$FL$2,FALSE)),"",VLOOKUP($B175,'[1]1718  Exp_Rev Access'!$F$7:$GK$318,$FL$2,FALSE))</f>
        <v>0</v>
      </c>
      <c r="FM175" s="90">
        <f>IF(ISNA(VLOOKUP($B175,'[1]1718  Exp_Rev Access'!$F$7:$GK$318,$FM$2,FALSE)),"",VLOOKUP($B175,'[1]1718  Exp_Rev Access'!$F$7:$GK$318,$FM$2,FALSE))</f>
        <v>0</v>
      </c>
      <c r="FN175" s="90">
        <f>IF(ISNA(VLOOKUP($B175,'[1]1718  Exp_Rev Access'!$F$7:$GK$318,$FN$2,FALSE)),"",VLOOKUP($B175,'[1]1718  Exp_Rev Access'!$F$7:$GK$318,$FN$2,FALSE))</f>
        <v>0</v>
      </c>
      <c r="FO175" s="90">
        <f>IF(ISNA(VLOOKUP($B175,'[1]1718  Exp_Rev Access'!$F$7:$GK$318,$FO$2,FALSE)),"",VLOOKUP($B175,'[1]1718  Exp_Rev Access'!$F$7:$GK$318,$FO$2,FALSE))</f>
        <v>0</v>
      </c>
      <c r="FP175" s="90">
        <f>IF(ISNA(VLOOKUP($B175,'[1]1718  Exp_Rev Access'!$F$7:$GK$318,$FP$2,FALSE)),"",VLOOKUP($B175,'[1]1718  Exp_Rev Access'!$F$7:$GK$318,$FP$2,FALSE))</f>
        <v>0</v>
      </c>
      <c r="FQ175" s="90">
        <f>IF(ISNA(VLOOKUP($B175,'[1]1718  Exp_Rev Access'!$F$7:$GK$318,$FQ$2,FALSE)),"",VLOOKUP($B175,'[1]1718  Exp_Rev Access'!$F$7:$GK$318,$FQ$2,FALSE))</f>
        <v>0</v>
      </c>
      <c r="FR175" s="90">
        <f>IF(ISNA(VLOOKUP($B175,'[1]1718  Exp_Rev Access'!$F$7:$GK$318,$FR$2,FALSE)),"",VLOOKUP($B175,'[1]1718  Exp_Rev Access'!$F$7:$GK$318,$FR$2,FALSE))</f>
        <v>204797</v>
      </c>
      <c r="FS175" s="56">
        <f t="shared" ref="FS175:FS181" si="508">SUM(CH175:FR175)</f>
        <v>4932113.9200000009</v>
      </c>
      <c r="FT175" s="92">
        <f t="shared" ref="FT175:FT181" si="509">FS175/E175</f>
        <v>7.1357266220783866E-2</v>
      </c>
      <c r="FU175" s="94">
        <f t="shared" ref="FU175:FU181" si="510">FS175/D175</f>
        <v>938.53676136179854</v>
      </c>
      <c r="FV175" s="95">
        <f>IF(ISNA(VLOOKUP($B175,'[1]1718  Exp_Rev Access'!$F$7:$GK$318,$FV$2,FALSE)),"",VLOOKUP($B175,'[1]1718  Exp_Rev Access'!$F$7:$GK$318,$FV$2,FALSE))</f>
        <v>125</v>
      </c>
      <c r="FW175" s="95">
        <f>IF(ISNA(VLOOKUP($B175,'[1]1718  Exp_Rev Access'!$F$7:$GK$318,$FW$2,FALSE)),"",VLOOKUP($B175,'[1]1718  Exp_Rev Access'!$F$7:$GK$318,$FW$2,FALSE))</f>
        <v>0</v>
      </c>
      <c r="FX175" s="95">
        <f>IF(ISNA(VLOOKUP($B175,'[1]1718  Exp_Rev Access'!$F$7:$GK$318,$FX$2,FALSE)),"",VLOOKUP($B175,'[1]1718  Exp_Rev Access'!$F$7:$GK$318,$FX$2,FALSE))</f>
        <v>0</v>
      </c>
      <c r="FY175" s="95">
        <f>IF(ISNA(VLOOKUP($B175,'[1]1718  Exp_Rev Access'!$F$7:$GK$318,$FY$2,FALSE)),"",VLOOKUP($B175,'[1]1718  Exp_Rev Access'!$F$7:$GK$318,$FY$2,FALSE))</f>
        <v>0</v>
      </c>
      <c r="FZ175" s="95">
        <f>IF(ISNA(VLOOKUP($B175,'[1]1718  Exp_Rev Access'!$F$7:$GK$318,$FZ$2,FALSE)),"",VLOOKUP($B175,'[1]1718  Exp_Rev Access'!$F$7:$GK$318,$FZ$2,FALSE))</f>
        <v>15360</v>
      </c>
      <c r="GA175" s="95">
        <f>IF(ISNA(VLOOKUP($B175,'[1]1718  Exp_Rev Access'!$F$7:$GK$318,$GA$2,FALSE)),"",VLOOKUP($B175,'[1]1718  Exp_Rev Access'!$F$7:$GK$318,$GA$2,FALSE))</f>
        <v>0</v>
      </c>
      <c r="GB175" s="95">
        <f>IF(ISNA(VLOOKUP($B175,'[1]1718  Exp_Rev Access'!$F$7:$GK$318,$GB$2,FALSE)),"",VLOOKUP($B175,'[1]1718  Exp_Rev Access'!$F$7:$GK$318,$GB$2,FALSE))</f>
        <v>0</v>
      </c>
      <c r="GC175" s="95">
        <f>IF(ISNA(VLOOKUP($B175,'[1]1718  Exp_Rev Access'!$F$7:$GK$318,$GC$2,FALSE)),"",VLOOKUP($B175,'[1]1718  Exp_Rev Access'!$F$7:$GK$318,$GC$2,FALSE))</f>
        <v>0</v>
      </c>
      <c r="GD175" s="95">
        <f>IF(ISNA(VLOOKUP($B175,'[1]1718  Exp_Rev Access'!$F$7:$GK$318,$GD$2,FALSE)),"",VLOOKUP($B175,'[1]1718  Exp_Rev Access'!$F$7:$GK$318,$GD$2,FALSE))</f>
        <v>0</v>
      </c>
      <c r="GE175" s="95">
        <f>IF(ISNA(VLOOKUP($B175,'[1]1718  Exp_Rev Access'!$F$7:$GK$318,$GE$2,FALSE)),"",VLOOKUP($B175,'[1]1718  Exp_Rev Access'!$F$7:$GK$318,$GE$2,FALSE))</f>
        <v>0</v>
      </c>
      <c r="GF175" s="95">
        <f>IF(ISNA(VLOOKUP($B175,'[1]1718  Exp_Rev Access'!$F$7:$GK$318,$GF$2,FALSE)),"",VLOOKUP($B175,'[1]1718  Exp_Rev Access'!$F$7:$GK$318,$GF$2,FALSE))</f>
        <v>0</v>
      </c>
      <c r="GG175" s="95">
        <f>IF(ISNA(VLOOKUP($B175,'[1]1718  Exp_Rev Access'!$F$7:$GK$318,$GG$2,FALSE)),"",VLOOKUP($B175,'[1]1718  Exp_Rev Access'!$F$7:$GK$318,$GG$2,FALSE))</f>
        <v>0</v>
      </c>
      <c r="GH175" s="95">
        <f>IF(ISNA(VLOOKUP($B175,'[1]1718  Exp_Rev Access'!$F$7:$GK$318,$GH$2,FALSE)),"",VLOOKUP($B175,'[1]1718  Exp_Rev Access'!$F$7:$GK$318,$GH$2,FALSE))</f>
        <v>0</v>
      </c>
      <c r="GI175" s="95">
        <f>IF(ISNA(VLOOKUP($B175,'[1]1718  Exp_Rev Access'!$F$7:$GK$318,$GI$2,FALSE)),"",VLOOKUP($B175,'[1]1718  Exp_Rev Access'!$F$7:$GK$318,$GI$2,FALSE))</f>
        <v>0</v>
      </c>
      <c r="GJ175" s="95">
        <f>IF(ISNA(VLOOKUP($B175,'[1]1718  Exp_Rev Access'!$F$7:$GK$318,$GJ$2,FALSE)),"",VLOOKUP($B175,'[1]1718  Exp_Rev Access'!$F$7:$GK$318,$GJ$2,FALSE))</f>
        <v>0</v>
      </c>
      <c r="GK175" s="95">
        <f>IF(ISNA(VLOOKUP($B175,'[1]1718  Exp_Rev Access'!$F$7:$GK$318,$GK$2,FALSE)),"",VLOOKUP($B175,'[1]1718  Exp_Rev Access'!$F$7:$GK$318,$GK$2,FALSE))</f>
        <v>32389.09</v>
      </c>
      <c r="GL175" s="95">
        <f>IF(ISNA(VLOOKUP($B175,'[1]1718  Exp_Rev Access'!$F$7:$GK$318,$GL$2,FALSE)),"",VLOOKUP($B175,'[1]1718  Exp_Rev Access'!$F$7:$GK$318,$GL$2,FALSE))</f>
        <v>0</v>
      </c>
      <c r="GM175" s="95">
        <f>IF(ISNA(VLOOKUP($B175,'[1]1718  Exp_Rev Access'!$F$7:$GK$318,$GM$2,FALSE)),"",VLOOKUP($B175,'[1]1718  Exp_Rev Access'!$F$7:$GK$318,$GM$2,FALSE))</f>
        <v>0</v>
      </c>
      <c r="GN175" s="95">
        <f>IF(ISNA(VLOOKUP($B175,'[1]1718  Exp_Rev Access'!$F$7:$GK$318,$GN$2,FALSE)),"",VLOOKUP($B175,'[1]1718  Exp_Rev Access'!$F$7:$GK$318,$GN$2,FALSE))</f>
        <v>0</v>
      </c>
      <c r="GO175" s="95">
        <f>IF(ISNA(VLOOKUP($B175,'[1]1718  Exp_Rev Access'!$F$7:$GK$318,$GO$2,FALSE)),"",VLOOKUP($B175,'[1]1718  Exp_Rev Access'!$F$7:$GK$318,$GO$2,FALSE))</f>
        <v>0</v>
      </c>
      <c r="GP175" s="95">
        <f>IF(ISNA(VLOOKUP($B175,'[1]1718  Exp_Rev Access'!$F$7:$GK$318,$GP$2,FALSE)),"",VLOOKUP($B175,'[1]1718  Exp_Rev Access'!$F$7:$GK$318,$GP$2,FALSE))</f>
        <v>0</v>
      </c>
      <c r="GQ175" s="95">
        <f>IF(ISNA(VLOOKUP($B175,'[1]1718  Exp_Rev Access'!$F$7:$GK$318,$GQ$2,FALSE)),"",VLOOKUP($B175,'[1]1718  Exp_Rev Access'!$F$7:$GK$318,$GQ$2,FALSE))</f>
        <v>2705</v>
      </c>
      <c r="GR175" s="95">
        <f>IF(ISNA(VLOOKUP($B175,'[1]1718  Exp_Rev Access'!$F$7:$GK$318,$GR$2,FALSE)),"",VLOOKUP($B175,'[1]1718  Exp_Rev Access'!$F$7:$GK$318,$GR$2,FALSE))</f>
        <v>0</v>
      </c>
      <c r="GS175" s="95">
        <f>IF(ISNA(VLOOKUP($B175,'[1]1718  Exp_Rev Access'!$F$7:$GK$318,$GS$2,FALSE)),"",VLOOKUP($B175,'[1]1718  Exp_Rev Access'!$F$7:$GK$318,$GS$2,FALSE))</f>
        <v>0</v>
      </c>
      <c r="GT175" s="95">
        <f>IF(ISNA(VLOOKUP($B175,'[1]1718  Exp_Rev Access'!$F$7:$GK$318,$GT$2,FALSE)),"",VLOOKUP($B175,'[1]1718  Exp_Rev Access'!$F$7:$GK$318,$GT$2,FALSE))</f>
        <v>0</v>
      </c>
      <c r="GU175" s="56">
        <f t="shared" ref="GU175:GU181" si="511">SUM(FV175:GT175)</f>
        <v>50579.09</v>
      </c>
      <c r="GV175" s="92">
        <f t="shared" ref="GV175:GV181" si="512">GU175/E175</f>
        <v>7.3177255206931355E-4</v>
      </c>
      <c r="GW175" s="96">
        <f t="shared" ref="GW175:GW181" si="513">GU175/D175</f>
        <v>9.624744296503783</v>
      </c>
    </row>
    <row r="176" spans="1:222" x14ac:dyDescent="0.3">
      <c r="A176" s="73"/>
      <c r="B176" s="88" t="s">
        <v>425</v>
      </c>
      <c r="C176" s="89" t="s">
        <v>426</v>
      </c>
      <c r="D176" s="75">
        <f>IF(ISNA(VLOOKUP($B176,'[1]1718 enrollment_Rev_Exp by size'!$A$7:H513,3,FALSE)),"",VLOOKUP($B176,'[1]1718 enrollment_Rev_Exp by size'!$A$7:$G$350,3,FALSE))</f>
        <v>3880.7200000000003</v>
      </c>
      <c r="E176" s="76">
        <f>IF(ISNA(VLOOKUP($B176,'[1]1718 enrollment_Rev_Exp by size'!$A$7:I513,5,FALSE)),"",VLOOKUP($B176,'[1]1718 enrollment_Rev_Exp by size'!$A$7:$G$350,5,FALSE))</f>
        <v>47533233.670000002</v>
      </c>
      <c r="F176" s="70">
        <f t="shared" si="495"/>
        <v>47533233.670000002</v>
      </c>
      <c r="G176" s="70">
        <f t="shared" si="496"/>
        <v>0</v>
      </c>
      <c r="H176" s="90">
        <f>IF(ISNA(VLOOKUP($B176,'[1]1718  Exp_Rev Access'!$F$7:$GK$318,3,FALSE)),"",VLOOKUP($B176,'[1]1718  Exp_Rev Access'!$F$7:$GK$318,3,FALSE))</f>
        <v>10138019.689999999</v>
      </c>
      <c r="I176" s="90">
        <f>IF(ISNA(VLOOKUP($B176,'[1]1718  Exp_Rev Access'!$F$7:$GK$318,4,FALSE)),"",VLOOKUP($B176,'[1]1718  Exp_Rev Access'!$F$7:$GK$318,4,FALSE))</f>
        <v>0</v>
      </c>
      <c r="J176" s="90">
        <f>IF(ISNA(VLOOKUP($B176,'[1]1718  Exp_Rev Access'!$F$7:$GK$318,5,FALSE)),"",VLOOKUP($B176,'[1]1718  Exp_Rev Access'!$F$7:$GK$318,5,FALSE))</f>
        <v>0</v>
      </c>
      <c r="K176" s="90">
        <f>IF(ISNA(VLOOKUP($B176,'[1]1718  Exp_Rev Access'!$F$7:$GK$318,6,FALSE)),"-",VLOOKUP($B176,'[1]1718  Exp_Rev Access'!$F$7:$GK$318,6,FALSE))</f>
        <v>1308.73</v>
      </c>
      <c r="L176" s="90">
        <f>IF(ISNA(VLOOKUP($B176,'[1]1718  Exp_Rev Access'!$F$7:$GK$318,7,FALSE)),"",VLOOKUP($B176,'[1]1718  Exp_Rev Access'!$F$7:$GK$318,7,FALSE))</f>
        <v>0</v>
      </c>
      <c r="M176" s="90">
        <f>IF(ISNA(VLOOKUP($B176,'[1]1718  Exp_Rev Access'!$F$7:$GK$318,8,FALSE)),"",VLOOKUP($B176,'[1]1718  Exp_Rev Access'!$F$7:$GK$318,8,FALSE))</f>
        <v>0</v>
      </c>
      <c r="N176" s="56">
        <f t="shared" si="497"/>
        <v>10139328.42</v>
      </c>
      <c r="O176" s="91">
        <f t="shared" si="498"/>
        <v>0.21331030180678215</v>
      </c>
      <c r="P176" s="56">
        <f t="shared" si="499"/>
        <v>2612.7441351089487</v>
      </c>
      <c r="Q176" s="90">
        <f>IF(ISNA(VLOOKUP($B176,'[1]1718  Exp_Rev Access'!$F$7:$GK$318,10,FALSE)),"",VLOOKUP($B176,'[1]1718  Exp_Rev Access'!$F$7:$GK$318,10,FALSE))</f>
        <v>410242.05</v>
      </c>
      <c r="R176" s="90">
        <f>IF(ISNA(VLOOKUP($B176,'[1]1718  Exp_Rev Access'!$F$7:$GK$318,11,FALSE)),"",VLOOKUP($B176,'[1]1718  Exp_Rev Access'!$F$7:$GK$318,11,FALSE))</f>
        <v>0</v>
      </c>
      <c r="S176" s="90">
        <f>IF(ISNA(VLOOKUP($B176,'[1]1718  Exp_Rev Access'!$F$7:$GK$318,12,FALSE)),"",VLOOKUP($B176,'[1]1718  Exp_Rev Access'!$F$7:$GK$318,12,FALSE))</f>
        <v>0</v>
      </c>
      <c r="T176" s="90">
        <f>IF(ISNA(VLOOKUP($B176,'[1]1718  Exp_Rev Access'!$F$7:$GK$318,13,FALSE)),"",VLOOKUP($B176,'[1]1718  Exp_Rev Access'!$F$7:$GK$318,13,FALSE))</f>
        <v>0</v>
      </c>
      <c r="U176" s="90">
        <f>IF(ISNA(VLOOKUP($B176,'[1]1718  Exp_Rev Access'!$F$7:$GK$318,14,FALSE)),"",VLOOKUP($B176,'[1]1718  Exp_Rev Access'!$F$7:$GK$318,14,FALSE))</f>
        <v>0</v>
      </c>
      <c r="V176" s="90">
        <f>IF(ISNA(VLOOKUP($B176,'[1]1718  Exp_Rev Access'!$F$7:$GK$318,15,FALSE)),"",VLOOKUP($B176,'[1]1718  Exp_Rev Access'!$F$7:$GK$318,15,FALSE))</f>
        <v>0</v>
      </c>
      <c r="W176" s="90">
        <f>IF(ISNA(VLOOKUP($B176,'[1]1718  Exp_Rev Access'!$F$7:$GK$318,16,FALSE)),"",VLOOKUP($B176,'[1]1718  Exp_Rev Access'!$F$7:$GK$318,16,FALSE))</f>
        <v>0</v>
      </c>
      <c r="X176" s="90">
        <f>IF(ISNA(VLOOKUP($B176,'[1]1718  Exp_Rev Access'!$F$7:$GK$318,17,FALSE)),"",VLOOKUP($B176,'[1]1718  Exp_Rev Access'!$F$7:$GK$318,17,FALSE))</f>
        <v>0</v>
      </c>
      <c r="Y176" s="90">
        <f>IF(ISNA(VLOOKUP($B176,'[1]1718  Exp_Rev Access'!$F$7:$GK$318,18,FALSE)),"",VLOOKUP($B176,'[1]1718  Exp_Rev Access'!$F$7:$GK$318,18,FALSE))</f>
        <v>50765.45</v>
      </c>
      <c r="Z176" s="90">
        <f>IF(ISNA(VLOOKUP($B176,'[1]1718  Exp_Rev Access'!$F$7:$GK$318,19,FALSE)),"",VLOOKUP($B176,'[1]1718  Exp_Rev Access'!$F$7:$GK$318,19,FALSE))</f>
        <v>34536.5</v>
      </c>
      <c r="AA176" s="90">
        <f>IF(ISNA(VLOOKUP($B176,'[1]1718  Exp_Rev Access'!$F$7:$GK$318,20,FALSE)),"",VLOOKUP($B176,'[1]1718  Exp_Rev Access'!$F$7:$GK$318,20,FALSE))</f>
        <v>0</v>
      </c>
      <c r="AB176" s="90">
        <f>IF(ISNA(VLOOKUP($B176,'[1]1718  Exp_Rev Access'!$F$7:$GK$318,21,FALSE)),"",VLOOKUP($B176,'[1]1718  Exp_Rev Access'!$F$7:$GK$318,21,FALSE))</f>
        <v>0</v>
      </c>
      <c r="AC176" s="90">
        <f>IF(ISNA(VLOOKUP($B176,'[1]1718  Exp_Rev Access'!$F$7:$GK$318,22,FALSE)),"",VLOOKUP($B176,'[1]1718  Exp_Rev Access'!$F$7:$GK$318,22,FALSE))</f>
        <v>42870.75</v>
      </c>
      <c r="AD176" s="90">
        <f>IF(ISNA(VLOOKUP($B176,'[1]1718  Exp_Rev Access'!$F$7:$GK$318,23,FALSE)),"",VLOOKUP($B176,'[1]1718  Exp_Rev Access'!$F$7:$GK$318,23,FALSE))</f>
        <v>810019.18</v>
      </c>
      <c r="AE176" s="90">
        <f>IF(ISNA(VLOOKUP($B176,'[1]1718  Exp_Rev Access'!$F$7:$GK$318,24,FALSE)),"",VLOOKUP($B176,'[1]1718  Exp_Rev Access'!$F$7:$GK$318,24,FALSE))</f>
        <v>40913.24</v>
      </c>
      <c r="AF176" s="90">
        <f>IF(ISNA(VLOOKUP($B176,'[1]1718  Exp_Rev Access'!$F$7:$GK$318,25,FALSE)),"",VLOOKUP($B176,'[1]1718  Exp_Rev Access'!$F$7:$GK$318,25,FALSE))</f>
        <v>0</v>
      </c>
      <c r="AG176" s="90">
        <f>IF(ISNA(VLOOKUP($B176,'[1]1718  Exp_Rev Access'!$F$7:$GK$318,26,FALSE)),"",VLOOKUP($B176,'[1]1718  Exp_Rev Access'!$F$7:$GK$318,26,FALSE))</f>
        <v>959099.82</v>
      </c>
      <c r="AH176" s="90">
        <f>IF(ISNA(VLOOKUP($B176,'[1]1718  Exp_Rev Access'!$F$7:$GK$318,27,FALSE)),"",VLOOKUP($B176,'[1]1718  Exp_Rev Access'!$F$7:$GK$318,27,FALSE))</f>
        <v>14086.07</v>
      </c>
      <c r="AI176" s="90">
        <f>IF(ISNA(VLOOKUP($B176,'[1]1718  Exp_Rev Access'!$F$7:$GK$318,28,FALSE)),"",VLOOKUP($B176,'[1]1718  Exp_Rev Access'!$F$7:$GK$318,28,FALSE))</f>
        <v>259487.56</v>
      </c>
      <c r="AJ176" s="90">
        <f>IF(ISNA(VLOOKUP($B176,'[1]1718  Exp_Rev Access'!$F$7:$GK$318,29,FALSE)),"",VLOOKUP($B176,'[1]1718  Exp_Rev Access'!$F$7:$GK$318,29,FALSE))</f>
        <v>12239.86</v>
      </c>
      <c r="AK176" s="90">
        <f>IF(ISNA(VLOOKUP($B176,'[1]1718  Exp_Rev Access'!$F$7:$GK$318,30,FALSE)),"",VLOOKUP($B176,'[1]1718  Exp_Rev Access'!$F$7:$GK$318,30,FALSE))</f>
        <v>155526.92000000001</v>
      </c>
      <c r="AL176" s="90">
        <f>IF(ISNA(VLOOKUP($B176,'[1]1718  Exp_Rev Access'!$F$7:$GK$318,31,FALSE)),"",VLOOKUP($B176,'[1]1718  Exp_Rev Access'!$F$7:$GK$318,31,FALSE))</f>
        <v>0</v>
      </c>
      <c r="AM176" s="56">
        <f t="shared" si="500"/>
        <v>2789787.4</v>
      </c>
      <c r="AN176" s="92">
        <f t="shared" si="501"/>
        <v>5.8691302581434492E-2</v>
      </c>
      <c r="AO176" s="71">
        <f t="shared" si="502"/>
        <v>718.88396998495114</v>
      </c>
      <c r="AP176" s="90">
        <f>IF(ISNA(VLOOKUP($B176,'[1]1718  Exp_Rev Access'!$F$7:$GK$318,33,FALSE)),"",VLOOKUP($B176,'[1]1718  Exp_Rev Access'!$F$7:$GK$318,33,FALSE))</f>
        <v>26676180.890000001</v>
      </c>
      <c r="AQ176" s="90">
        <f>IF(ISNA(VLOOKUP($B176,'[1]1718  Exp_Rev Access'!$F$7:$GK$318,34,FALSE)),"",VLOOKUP($B176,'[1]1718  Exp_Rev Access'!$F$7:$GK$318,34,FALSE))</f>
        <v>558321.07999999996</v>
      </c>
      <c r="AR176" s="90">
        <f>IF(ISNA(VLOOKUP($B176,'[1]1718  Exp_Rev Access'!$F$7:$GK$318,35,FALSE)),"",VLOOKUP($B176,'[1]1718  Exp_Rev Access'!$F$7:$GK$318,35,FALSE))</f>
        <v>0</v>
      </c>
      <c r="AS176" s="90">
        <f>IF(ISNA(VLOOKUP($B176,'[1]1718  Exp_Rev Access'!$F$7:$GK$318,36,FALSE)),"",VLOOKUP($B176,'[1]1718  Exp_Rev Access'!$F$7:$GK$318,36,FALSE))</f>
        <v>0</v>
      </c>
      <c r="AT176" s="90">
        <f>IF(ISNA(VLOOKUP($B176,'[1]1718  Exp_Rev Access'!$F$7:$GK$318,37,FALSE)),"",VLOOKUP($B176,'[1]1718  Exp_Rev Access'!$F$7:$GK$318,37,FALSE))</f>
        <v>0</v>
      </c>
      <c r="AU176" s="56">
        <f t="shared" si="503"/>
        <v>27234501.969999999</v>
      </c>
      <c r="AV176" s="93">
        <f t="shared" si="504"/>
        <v>0.57295706324286344</v>
      </c>
      <c r="AW176" s="56">
        <f t="shared" si="505"/>
        <v>7017.8992480776751</v>
      </c>
      <c r="AX176" s="90">
        <f>IF(ISNA(VLOOKUP($B176,'[1]1718  Exp_Rev Access'!$F$7:$GK$318,39,FALSE)),"",VLOOKUP($B176,'[1]1718  Exp_Rev Access'!$F$7:$GK$318,39,FALSE))</f>
        <v>0</v>
      </c>
      <c r="AY176" s="90">
        <f>IF(ISNA(VLOOKUP($B176,'[1]1718  Exp_Rev Access'!$F$7:$GK$318,40,FALSE)),"",VLOOKUP($B176,'[1]1718  Exp_Rev Access'!$F$7:$GK$318,40,FALSE))</f>
        <v>3368329.27</v>
      </c>
      <c r="AZ176" s="90">
        <f>IF(ISNA(VLOOKUP($B176,'[1]1718  Exp_Rev Access'!$F$7:$GK$318,41,FALSE)),"",VLOOKUP($B176,'[1]1718  Exp_Rev Access'!$F$7:$GK$318,41,FALSE))</f>
        <v>72535.78</v>
      </c>
      <c r="BA176" s="90">
        <f>IF(ISNA(VLOOKUP($B176,'[1]1718  Exp_Rev Access'!$F$7:$GK$318,42,FALSE)),"",VLOOKUP($B176,'[1]1718  Exp_Rev Access'!$F$7:$GK$318,42,FALSE))</f>
        <v>0</v>
      </c>
      <c r="BB176" s="90">
        <f>IF(ISNA(VLOOKUP($B176,'[1]1718  Exp_Rev Access'!$F$7:$GK$318,43,FALSE)),"",VLOOKUP($B176,'[1]1718  Exp_Rev Access'!$F$7:$GK$318,43,FALSE))</f>
        <v>0</v>
      </c>
      <c r="BC176" s="90">
        <f>IF(ISNA(VLOOKUP($B176,'[1]1718  Exp_Rev Access'!$F$7:$GK$318,44,FALSE)),"",VLOOKUP($B176,'[1]1718  Exp_Rev Access'!$F$7:$GK$318,44,FALSE))</f>
        <v>154912.07999999999</v>
      </c>
      <c r="BD176" s="90">
        <f>IF(ISNA(VLOOKUP($B176,'[1]1718  Exp_Rev Access'!$F$7:$GK$318,45,FALSE)),"",VLOOKUP($B176,'[1]1718  Exp_Rev Access'!$F$7:$GK$318,45,FALSE))</f>
        <v>0</v>
      </c>
      <c r="BE176" s="90">
        <f>IF(ISNA(VLOOKUP($B176,'[1]1718  Exp_Rev Access'!$F$7:$GK$318,46,FALSE)),"",VLOOKUP($B176,'[1]1718  Exp_Rev Access'!$F$7:$GK$318,46,FALSE))</f>
        <v>262099.71</v>
      </c>
      <c r="BF176" s="90">
        <f>IF(ISNA(VLOOKUP($B176,'[1]1718  Exp_Rev Access'!$F$7:$GK$318,47,FALSE)),"",VLOOKUP($B176,'[1]1718  Exp_Rev Access'!$F$7:$GK$318,47,FALSE))</f>
        <v>0</v>
      </c>
      <c r="BG176" s="90">
        <f>IF(ISNA(VLOOKUP($B176,'[1]1718  Exp_Rev Access'!$F$7:$GK$318,48,FALSE)),"",VLOOKUP($B176,'[1]1718  Exp_Rev Access'!$F$7:$GK$318,48,FALSE))</f>
        <v>62754.81</v>
      </c>
      <c r="BH176" s="90">
        <f>IF(ISNA(VLOOKUP($B176,'[1]1718  Exp_Rev Access'!$F$7:$GK$318,49,FALSE)),"",VLOOKUP($B176,'[1]1718  Exp_Rev Access'!$F$7:$GK$318,49,FALSE))</f>
        <v>91097.37</v>
      </c>
      <c r="BI176" s="90">
        <f>IF(ISNA(VLOOKUP($B176,'[1]1718  Exp_Rev Access'!$F$7:$GK$318,50,FALSE)),"",VLOOKUP($B176,'[1]1718  Exp_Rev Access'!$F$7:$GK$318,50,FALSE))</f>
        <v>0</v>
      </c>
      <c r="BJ176" s="90">
        <f>IF(ISNA(VLOOKUP($B176,'[1]1718  Exp_Rev Access'!$F$7:$GK$318,51,FALSE)),"",VLOOKUP($B176,'[1]1718  Exp_Rev Access'!$F$7:$GK$318,51,FALSE))</f>
        <v>1077.6600000000001</v>
      </c>
      <c r="BK176" s="90">
        <f>IF(ISNA(VLOOKUP($B176,'[1]1718  Exp_Rev Access'!$F$7:$GK$318,52,FALSE)),"",VLOOKUP($B176,'[1]1718  Exp_Rev Access'!$F$7:$GK$318,52,FALSE))</f>
        <v>1491126.38</v>
      </c>
      <c r="BL176" s="90">
        <f>IF(ISNA(VLOOKUP($B176,'[1]1718  Exp_Rev Access'!$F$7:$GK$318,53,FALSE)),"",VLOOKUP($B176,'[1]1718  Exp_Rev Access'!$F$7:$GK$318,53,FALSE))</f>
        <v>0</v>
      </c>
      <c r="BM176" s="90">
        <f>IF(ISNA(VLOOKUP($B176,'[1]1718  Exp_Rev Access'!$F$7:$GK$318,54,FALSE)),"",VLOOKUP($B176,'[1]1718  Exp_Rev Access'!$F$7:$GK$318,54,FALSE))</f>
        <v>641.5</v>
      </c>
      <c r="BN176" s="90">
        <f>IF(ISNA(VLOOKUP($B176,'[1]1718  Exp_Rev Access'!$F$7:$GK$318,55,FALSE)),"",VLOOKUP($B176,'[1]1718  Exp_Rev Access'!$F$7:$GK$318,55,FALSE))</f>
        <v>0</v>
      </c>
      <c r="BO176" s="90">
        <f>IF(ISNA(VLOOKUP($B176,'[1]1718  Exp_Rev Access'!$F$7:$GK$318,56,FALSE)),"",VLOOKUP($B176,'[1]1718  Exp_Rev Access'!$F$7:$GK$318,56,FALSE))</f>
        <v>0</v>
      </c>
      <c r="BP176" s="90">
        <f>IF(ISNA(VLOOKUP($B176,'[1]1718  Exp_Rev Access'!$F$7:$GK$318,57,FALSE)),"",VLOOKUP($B176,'[1]1718  Exp_Rev Access'!$F$7:$GK$318,57,FALSE))</f>
        <v>0</v>
      </c>
      <c r="BQ176" s="90">
        <f>IF(ISNA(VLOOKUP($B176,'[1]1718  Exp_Rev Access'!$F$7:$GK$318,58,FALSE)),"",VLOOKUP($B176,'[1]1718  Exp_Rev Access'!$F$7:$GK$318,58,FALSE))</f>
        <v>0</v>
      </c>
      <c r="BR176" s="90">
        <f>IF(ISNA(VLOOKUP($B176,'[1]1718  Exp_Rev Access'!$F$7:$GK$318,59,FALSE)),"",VLOOKUP($B176,'[1]1718  Exp_Rev Access'!$F$7:$GK$318,59,FALSE))</f>
        <v>0</v>
      </c>
      <c r="BS176" s="90">
        <f>IF(ISNA(VLOOKUP($B176,'[1]1718  Exp_Rev Access'!$F$7:$GK$318,60,FALSE)),"",VLOOKUP($B176,'[1]1718  Exp_Rev Access'!$F$7:$GK$318,60,FALSE))</f>
        <v>0</v>
      </c>
      <c r="BT176" s="90">
        <f>IF(ISNA(VLOOKUP($B176,'[1]1718  Exp_Rev Access'!$F$7:$GK$318,61,FALSE)),"",VLOOKUP($B176,'[1]1718  Exp_Rev Access'!$F$7:$GK$318,61,FALSE))</f>
        <v>0</v>
      </c>
      <c r="BU176" s="90">
        <f>IF(ISNA(VLOOKUP($B176,'[1]1718  Exp_Rev Access'!$F$7:$GK$318,62,FALSE)),"",VLOOKUP($B176,'[1]1718  Exp_Rev Access'!$F$7:$GK$318,62,FALSE))</f>
        <v>0</v>
      </c>
      <c r="BV176" s="56">
        <f t="shared" si="449"/>
        <v>5504574.5600000005</v>
      </c>
      <c r="BW176" s="92">
        <f t="shared" si="506"/>
        <v>0.11580475669329737</v>
      </c>
      <c r="BX176" s="71">
        <f t="shared" si="507"/>
        <v>1418.4415675441671</v>
      </c>
      <c r="BY176" s="90">
        <f>IF(ISNA(VLOOKUP($B176,'[1]1718  Exp_Rev Access'!$F$7:$GK$318,64,FALSE)),"",VLOOKUP($B176,'[1]1718  Exp_Rev Access'!$F$7:$GK$318,64,FALSE))</f>
        <v>0</v>
      </c>
      <c r="BZ176" s="90">
        <f>IF(ISNA(VLOOKUP($B176,'[1]1718  Exp_Rev Access'!$F$7:$GK$318,65,FALSE)),"",VLOOKUP($B176,'[1]1718  Exp_Rev Access'!$F$7:$GK$318,65,FALSE))</f>
        <v>0</v>
      </c>
      <c r="CA176" s="90">
        <f>IF(ISNA(VLOOKUP($B176,'[1]1718  Exp_Rev Access'!$F$7:$GK$318,66,FALSE)),"",VLOOKUP($B176,'[1]1718  Exp_Rev Access'!$F$7:$GK$318,66,FALSE))</f>
        <v>0</v>
      </c>
      <c r="CB176" s="90">
        <f>IF(ISNA(VLOOKUP($B176,'[1]1718  Exp_Rev Access'!$F$7:$GK$318,67,FALSE)),"",VLOOKUP($B176,'[1]1718  Exp_Rev Access'!$F$7:$GK$318,67,FALSE))</f>
        <v>0</v>
      </c>
      <c r="CC176" s="90">
        <f>IF(ISNA(VLOOKUP($B176,'[1]1718  Exp_Rev Access'!$F$7:$GK$318,68,FALSE)),"",VLOOKUP($B176,'[1]1718  Exp_Rev Access'!$F$7:$GK$318,68,FALSE))</f>
        <v>0</v>
      </c>
      <c r="CD176" s="90">
        <f>IF(ISNA(VLOOKUP($B176,'[1]1718  Exp_Rev Access'!$F$7:$GK$318,69,FALSE)),"",VLOOKUP($B176,'[1]1718  Exp_Rev Access'!$F$7:$GK$318,69,FALSE))</f>
        <v>0</v>
      </c>
      <c r="CE176" s="56">
        <f t="shared" si="437"/>
        <v>0</v>
      </c>
      <c r="CF176" s="92">
        <f t="shared" si="450"/>
        <v>0</v>
      </c>
      <c r="CG176" s="78">
        <f t="shared" si="451"/>
        <v>0</v>
      </c>
      <c r="CH176" s="90">
        <f>IF(ISNA(VLOOKUP($B176,'[1]1718  Exp_Rev Access'!$F$7:$GK$318,$CH$2,FALSE)),"",VLOOKUP($B176,'[1]1718  Exp_Rev Access'!$F$7:$GK$318,$CH$2,FALSE))</f>
        <v>0</v>
      </c>
      <c r="CI176" s="90">
        <f>IF(ISNA(VLOOKUP($B176,'[1]1718  Exp_Rev Access'!$F$7:$GK$318,$CI$2,FALSE)),"",VLOOKUP($B176,'[1]1718  Exp_Rev Access'!$F$7:$GK$318,$CI$2,FALSE))</f>
        <v>0</v>
      </c>
      <c r="CJ176" s="90">
        <f>IF(ISNA(VLOOKUP($B176,'[1]1718  Exp_Rev Access'!$F$7:$GK$318,$CJ$2,FALSE)),"",VLOOKUP($B176,'[1]1718  Exp_Rev Access'!$F$7:$GK$318,$CJ$2,FALSE))</f>
        <v>0</v>
      </c>
      <c r="CK176" s="90">
        <f>IF(ISNA(VLOOKUP($B176,'[1]1718  Exp_Rev Access'!$F$7:$GK$318,$CK$2,FALSE)),"",VLOOKUP($B176,'[1]1718  Exp_Rev Access'!$F$7:$GK$318,$CK$2,FALSE))</f>
        <v>0</v>
      </c>
      <c r="CL176" s="90">
        <f>IF(ISNA(VLOOKUP($B176,'[1]1718  Exp_Rev Access'!$F$7:$GK$318,$CL$2,FALSE)),"",VLOOKUP($B176,'[1]1718  Exp_Rev Access'!$F$7:$GK$318,$CL$2,FALSE))</f>
        <v>0</v>
      </c>
      <c r="CM176" s="90">
        <f>IF(ISNA(VLOOKUP($B176,'[1]1718  Exp_Rev Access'!$F$7:$GK$318,$CM$2,FALSE)),"",VLOOKUP($B176,'[1]1718  Exp_Rev Access'!$F$7:$GK$318,$CM$2,FALSE))</f>
        <v>0</v>
      </c>
      <c r="CN176" s="90">
        <f>IF(ISNA(VLOOKUP($B176,'[1]1718  Exp_Rev Access'!$F$7:$GK$318,$CN$2,FALSE)),"",VLOOKUP($B176,'[1]1718  Exp_Rev Access'!$F$7:$GK$318,$CN$2,FALSE))</f>
        <v>0</v>
      </c>
      <c r="CO176" s="90">
        <f>IF(ISNA(VLOOKUP($B176,'[1]1718  Exp_Rev Access'!$F$7:$GK$318,$CO$2,FALSE)),"",VLOOKUP($B176,'[1]1718  Exp_Rev Access'!$F$7:$GK$318,$CO$2,FALSE))</f>
        <v>0</v>
      </c>
      <c r="CP176" s="90">
        <f>IF(ISNA(VLOOKUP($B176,'[1]1718  Exp_Rev Access'!$F$7:$GK$318,$CP$2,FALSE)),"",VLOOKUP($B176,'[1]1718  Exp_Rev Access'!$F$7:$GK$318,$CP$2,FALSE))</f>
        <v>0</v>
      </c>
      <c r="CQ176" s="90">
        <f>IF(ISNA(VLOOKUP($B176,'[1]1718  Exp_Rev Access'!$F$7:$GK$318,$CQ$2,FALSE)),"",VLOOKUP($B176,'[1]1718  Exp_Rev Access'!$F$7:$GK$318,$CQ$2,FALSE))</f>
        <v>850725</v>
      </c>
      <c r="CR176" s="90">
        <f>IF(ISNA(VLOOKUP($B176,'[1]1718  Exp_Rev Access'!$F$7:$GK$318,$CR$2,FALSE)),"",VLOOKUP($B176,'[1]1718  Exp_Rev Access'!$F$7:$GK$318,$CR$2,FALSE))</f>
        <v>0</v>
      </c>
      <c r="CS176" s="90">
        <f>IF(ISNA(VLOOKUP($B176,'[1]1718  Exp_Rev Access'!$F$7:$GK$318,$CS$2,FALSE)),"",VLOOKUP($B176,'[1]1718  Exp_Rev Access'!$F$7:$GK$318,$CS$2,FALSE))</f>
        <v>14008</v>
      </c>
      <c r="CT176" s="90">
        <f>IF(ISNA(VLOOKUP($B176,'[1]1718  Exp_Rev Access'!$F$7:$GK$318,$CT$2,FALSE)),"",VLOOKUP($B176,'[1]1718  Exp_Rev Access'!$F$7:$GK$318,$CT$2,FALSE))</f>
        <v>0</v>
      </c>
      <c r="CU176" s="90">
        <f>IF(ISNA(VLOOKUP($B176,'[1]1718  Exp_Rev Access'!$F$7:$GK$318,$CU$2,FALSE)),"",VLOOKUP($B176,'[1]1718  Exp_Rev Access'!$F$7:$GK$318,$CU$2,FALSE))</f>
        <v>213562</v>
      </c>
      <c r="CV176" s="90">
        <f>IF(ISNA(VLOOKUP($B176,'[1]1718  Exp_Rev Access'!$F$7:$GK$318,$CV$2,FALSE)),"",VLOOKUP($B176,'[1]1718  Exp_Rev Access'!$F$7:$GK$318,$CV$2,FALSE))</f>
        <v>117262.59</v>
      </c>
      <c r="CW176" s="90">
        <f>IF(ISNA(VLOOKUP($B176,'[1]1718  Exp_Rev Access'!$F$7:$GK$318,$CW$2,FALSE)),"",VLOOKUP($B176,'[1]1718  Exp_Rev Access'!$F$7:$GK$318,$CW$2,FALSE))</f>
        <v>0</v>
      </c>
      <c r="CX176" s="90">
        <f>IF(ISNA(VLOOKUP($B176,'[1]1718  Exp_Rev Access'!$F$7:$GK$318,$CX$2,FALSE)),"",VLOOKUP($B176,'[1]1718  Exp_Rev Access'!$F$7:$GK$318,$CX$2,FALSE))</f>
        <v>0</v>
      </c>
      <c r="CY176" s="90">
        <f>IF(ISNA(VLOOKUP($B176,'[1]1718  Exp_Rev Access'!$F$7:$GK$318,$CY$2,FALSE)),"",VLOOKUP($B176,'[1]1718  Exp_Rev Access'!$F$7:$GK$318,$CY$2,FALSE))</f>
        <v>0</v>
      </c>
      <c r="CZ176" s="90">
        <f>IF(ISNA(VLOOKUP($B176,'[1]1718  Exp_Rev Access'!$F$7:$GK$318,$CZ$2,FALSE)),"",VLOOKUP($B176,'[1]1718  Exp_Rev Access'!$F$7:$GK$318,$CZ$2,FALSE))</f>
        <v>0</v>
      </c>
      <c r="DA176" s="90">
        <f>IF(ISNA(VLOOKUP($B176,'[1]1718  Exp_Rev Access'!$F$7:$GK$318,$DA$2,FALSE)),"",VLOOKUP($B176,'[1]1718  Exp_Rev Access'!$F$7:$GK$318,$DA$2,FALSE))</f>
        <v>0</v>
      </c>
      <c r="DB176" s="90">
        <f>IF(ISNA(VLOOKUP($B176,'[1]1718  Exp_Rev Access'!$F$7:$GK$318,$DB$2,FALSE)),"",VLOOKUP($B176,'[1]1718  Exp_Rev Access'!$F$7:$GK$318,$DB$2,FALSE))</f>
        <v>0</v>
      </c>
      <c r="DC176" s="90">
        <f>IF(ISNA(VLOOKUP($B176,'[1]1718  Exp_Rev Access'!$F$7:$GK$318,$DC$2,FALSE)),"",VLOOKUP($B176,'[1]1718  Exp_Rev Access'!$F$7:$GK$318,$DC$2,FALSE))</f>
        <v>0</v>
      </c>
      <c r="DD176" s="90">
        <f>IF(ISNA(VLOOKUP($B176,'[1]1718  Exp_Rev Access'!$F$7:$GK$318,$DD$2,FALSE)),"",VLOOKUP($B176,'[1]1718  Exp_Rev Access'!$F$7:$GK$318,$DD$2,FALSE))</f>
        <v>0</v>
      </c>
      <c r="DE176" s="90">
        <f>IF(ISNA(VLOOKUP($B176,'[1]1718  Exp_Rev Access'!$F$7:$GK$318,$DE$2,FALSE)),"",VLOOKUP($B176,'[1]1718  Exp_Rev Access'!$F$7:$GK$318,$DE$2,FALSE))</f>
        <v>0</v>
      </c>
      <c r="DF176" s="90">
        <f>IF(ISNA(VLOOKUP($B176,'[1]1718  Exp_Rev Access'!$F$7:$GK$318,$DF$2,FALSE)),"",VLOOKUP($B176,'[1]1718  Exp_Rev Access'!$F$7:$GK$318,$DF$2,FALSE))</f>
        <v>0</v>
      </c>
      <c r="DG176" s="90">
        <f>IF(ISNA(VLOOKUP($B176,'[1]1718  Exp_Rev Access'!$F$7:$GK$318,$DG$2,FALSE)),"",VLOOKUP($B176,'[1]1718  Exp_Rev Access'!$F$7:$GK$318,$DG$2,FALSE))</f>
        <v>0</v>
      </c>
      <c r="DH176" s="90">
        <f>IF(ISNA(VLOOKUP($B176,'[1]1718  Exp_Rev Access'!$F$7:$GK$318,$DH$2,FALSE)),"",VLOOKUP($B176,'[1]1718  Exp_Rev Access'!$F$7:$GK$318,$DH$2,FALSE))</f>
        <v>0</v>
      </c>
      <c r="DI176" s="90">
        <f>IF(ISNA(VLOOKUP($B176,'[1]1718  Exp_Rev Access'!$F$7:$GK$318,$DI$2,FALSE)),"",VLOOKUP($B176,'[1]1718  Exp_Rev Access'!$F$7:$GK$318,$DI$2,FALSE))</f>
        <v>141202.5</v>
      </c>
      <c r="DJ176" s="90">
        <f>IF(ISNA(VLOOKUP($B176,'[1]1718  Exp_Rev Access'!$F$7:$GK$318,$DJ$2,FALSE)),"",VLOOKUP($B176,'[1]1718  Exp_Rev Access'!$F$7:$GK$318,$DJ$2,FALSE))</f>
        <v>0</v>
      </c>
      <c r="DK176" s="90">
        <f>IF(ISNA(VLOOKUP($B176,'[1]1718  Exp_Rev Access'!$F$7:$GK$318,$DK$2,FALSE)),"",VLOOKUP($B176,'[1]1718  Exp_Rev Access'!$F$7:$GK$318,$DK$2,FALSE))</f>
        <v>0</v>
      </c>
      <c r="DL176" s="90">
        <f>IF(ISNA(VLOOKUP($B176,'[1]1718  Exp_Rev Access'!$F$7:$GK$318,$DL$2,FALSE)),"",VLOOKUP($B176,'[1]1718  Exp_Rev Access'!$F$7:$GK$318,$DL$2,FALSE))</f>
        <v>0</v>
      </c>
      <c r="DM176" s="90">
        <f>IF(ISNA(VLOOKUP($B176,'[1]1718  Exp_Rev Access'!$F$7:$GK$318,$DM$2,FALSE)),"",VLOOKUP($B176,'[1]1718  Exp_Rev Access'!$F$7:$GK$318,$DM$2,FALSE))</f>
        <v>0</v>
      </c>
      <c r="DN176" s="90">
        <f>IF(ISNA(VLOOKUP($B176,'[1]1718  Exp_Rev Access'!$F$7:$GK$318,$DN$2,FALSE)),"",VLOOKUP($B176,'[1]1718  Exp_Rev Access'!$F$7:$GK$318,$DN$2,FALSE))</f>
        <v>0</v>
      </c>
      <c r="DO176" s="90">
        <f>IF(ISNA(VLOOKUP($B176,'[1]1718  Exp_Rev Access'!$F$7:$GK$318,$DO$2,FALSE)),"",VLOOKUP($B176,'[1]1718  Exp_Rev Access'!$F$7:$GK$318,$DO$2,FALSE))</f>
        <v>0</v>
      </c>
      <c r="DP176" s="90">
        <f>IF(ISNA(VLOOKUP($B176,'[1]1718  Exp_Rev Access'!$F$7:$GK$318,$DP$2,FALSE)),"",VLOOKUP($B176,'[1]1718  Exp_Rev Access'!$F$7:$GK$318,$DP$2,FALSE))</f>
        <v>0</v>
      </c>
      <c r="DQ176" s="90">
        <f>IF(ISNA(VLOOKUP($B176,'[1]1718  Exp_Rev Access'!$F$7:$GK$318,$DQ$2,FALSE)),"",VLOOKUP($B176,'[1]1718  Exp_Rev Access'!$F$7:$GK$318,$DQ$2,FALSE))</f>
        <v>0</v>
      </c>
      <c r="DR176" s="90">
        <f>IF(ISNA(VLOOKUP($B176,'[1]1718  Exp_Rev Access'!$F$7:$GK$318,$DR$2,FALSE)),"",VLOOKUP($B176,'[1]1718  Exp_Rev Access'!$F$7:$GK$318,$DR$2,FALSE))</f>
        <v>0</v>
      </c>
      <c r="DS176" s="90">
        <f>IF(ISNA(VLOOKUP($B176,'[1]1718  Exp_Rev Access'!$F$7:$GK$318,$DS$2,FALSE)),"",VLOOKUP($B176,'[1]1718  Exp_Rev Access'!$F$7:$GK$318,$DS$2,FALSE))</f>
        <v>0</v>
      </c>
      <c r="DT176" s="90">
        <f>IF(ISNA(VLOOKUP($B176,'[1]1718  Exp_Rev Access'!$F$7:$GK$318,$DT$2,FALSE)),"",VLOOKUP($B176,'[1]1718  Exp_Rev Access'!$F$7:$GK$318,$DT$2,FALSE))</f>
        <v>0</v>
      </c>
      <c r="DU176" s="90">
        <f>IF(ISNA(VLOOKUP($B176,'[1]1718  Exp_Rev Access'!$F$7:$GK$318,$DU$2,FALSE)),"",VLOOKUP($B176,'[1]1718  Exp_Rev Access'!$F$7:$GK$318,$DU$2,FALSE))</f>
        <v>0</v>
      </c>
      <c r="DV176" s="90">
        <f>IF(ISNA(VLOOKUP($B176,'[1]1718  Exp_Rev Access'!$F$7:$GK$318,$DV$2,FALSE)),"",VLOOKUP($B176,'[1]1718  Exp_Rev Access'!$F$7:$GK$318,$DV$2,FALSE))</f>
        <v>0</v>
      </c>
      <c r="DW176" s="90">
        <f>IF(ISNA(VLOOKUP($B176,'[1]1718  Exp_Rev Access'!$F$7:$GK$318,$DW$2,FALSE)),"",VLOOKUP($B176,'[1]1718  Exp_Rev Access'!$F$7:$GK$318,$DW$2,FALSE))</f>
        <v>0</v>
      </c>
      <c r="DX176" s="90">
        <f>IF(ISNA(VLOOKUP($B176,'[1]1718  Exp_Rev Access'!$F$7:$GK$318,$DX$2,FALSE)),"",VLOOKUP($B176,'[1]1718  Exp_Rev Access'!$F$7:$GK$318,$DX$2,FALSE))</f>
        <v>0</v>
      </c>
      <c r="DY176" s="90">
        <f>IF(ISNA(VLOOKUP($B176,'[1]1718  Exp_Rev Access'!$F$7:$GK$318,$DY$2,FALSE)),"",VLOOKUP($B176,'[1]1718  Exp_Rev Access'!$F$7:$GK$318,$DY$2,FALSE))</f>
        <v>0</v>
      </c>
      <c r="DZ176" s="90">
        <f>IF(ISNA(VLOOKUP($B176,'[1]1718  Exp_Rev Access'!$F$7:$GK$318,$DZ$2,FALSE)),"",VLOOKUP($B176,'[1]1718  Exp_Rev Access'!$F$7:$GK$318,$DZ$2,FALSE))</f>
        <v>0</v>
      </c>
      <c r="EA176" s="90">
        <f>IF(ISNA(VLOOKUP($B176,'[1]1718  Exp_Rev Access'!$F$7:$GK$318,$EA$2,FALSE)),"",VLOOKUP($B176,'[1]1718  Exp_Rev Access'!$F$7:$GK$318,$EA$2,FALSE))</f>
        <v>0</v>
      </c>
      <c r="EB176" s="90">
        <f>IF(ISNA(VLOOKUP($B176,'[1]1718  Exp_Rev Access'!$F$7:$GK$318,$EB$2,FALSE)),"",VLOOKUP($B176,'[1]1718  Exp_Rev Access'!$F$7:$GK$318,$EB$2,FALSE))</f>
        <v>0</v>
      </c>
      <c r="EC176" s="90">
        <f>IF(ISNA(VLOOKUP($B176,'[1]1718  Exp_Rev Access'!$F$7:$GK$318,$EC$2,FALSE)),"",VLOOKUP($B176,'[1]1718  Exp_Rev Access'!$F$7:$GK$318,$EC$2,FALSE))</f>
        <v>0</v>
      </c>
      <c r="ED176" s="90">
        <f>IF(ISNA(VLOOKUP($B176,'[1]1718  Exp_Rev Access'!$F$7:$GK$318,$ED$2,FALSE)),"",VLOOKUP($B176,'[1]1718  Exp_Rev Access'!$F$7:$GK$318,$ED$2,FALSE))</f>
        <v>0</v>
      </c>
      <c r="EE176" s="90">
        <f>IF(ISNA(VLOOKUP($B176,'[1]1718  Exp_Rev Access'!$F$7:$GK$318,$EE$2,FALSE)),"",VLOOKUP($B176,'[1]1718  Exp_Rev Access'!$F$7:$GK$318,$EE$2,FALSE))</f>
        <v>0</v>
      </c>
      <c r="EF176" s="90">
        <f>IF(ISNA(VLOOKUP($B176,'[1]1718  Exp_Rev Access'!$F$7:$GK$318,$EF$2,FALSE)),"",VLOOKUP($B176,'[1]1718  Exp_Rev Access'!$F$7:$GK$318,$EF$2,FALSE))</f>
        <v>0</v>
      </c>
      <c r="EG176" s="90">
        <f>IF(ISNA(VLOOKUP($B176,'[1]1718  Exp_Rev Access'!$F$7:$GK$318,$EG$2,FALSE)),"",VLOOKUP($B176,'[1]1718  Exp_Rev Access'!$F$7:$GK$318,$EG$2,FALSE))</f>
        <v>10529</v>
      </c>
      <c r="EH176" s="90">
        <f>IF(ISNA(VLOOKUP($B176,'[1]1718  Exp_Rev Access'!$F$7:$GK$318,$EH$2,FALSE)),"",VLOOKUP($B176,'[1]1718  Exp_Rev Access'!$F$7:$GK$318,$EH$2,FALSE))</f>
        <v>0</v>
      </c>
      <c r="EI176" s="90">
        <f>IF(ISNA(VLOOKUP($B176,'[1]1718  Exp_Rev Access'!$F$7:$GK$318,$EI$2,FALSE)),"",VLOOKUP($B176,'[1]1718  Exp_Rev Access'!$F$7:$GK$318,$EI$2,FALSE))</f>
        <v>0</v>
      </c>
      <c r="EJ176" s="90">
        <f>IF(ISNA(VLOOKUP($B176,'[1]1718  Exp_Rev Access'!$F$7:$GK$318,$EJ$2,FALSE)),"",VLOOKUP($B176,'[1]1718  Exp_Rev Access'!$F$7:$GK$318,$EJ$2,FALSE))</f>
        <v>0</v>
      </c>
      <c r="EK176" s="90">
        <f>IF(ISNA(VLOOKUP($B176,'[1]1718  Exp_Rev Access'!$F$7:$GK$318,$EK$2,FALSE)),"",VLOOKUP($B176,'[1]1718  Exp_Rev Access'!$F$7:$GK$318,$EK$2,FALSE))</f>
        <v>0</v>
      </c>
      <c r="EL176" s="90">
        <f>IF(ISNA(VLOOKUP($B176,'[1]1718  Exp_Rev Access'!$F$7:$GK$318,$EL$2,FALSE)),"",VLOOKUP($B176,'[1]1718  Exp_Rev Access'!$F$7:$GK$318,$EL$2,FALSE))</f>
        <v>0</v>
      </c>
      <c r="EM176" s="90">
        <f>IF(ISNA(VLOOKUP($B176,'[1]1718  Exp_Rev Access'!$F$7:$GK$318,$EM$2,FALSE)),"",VLOOKUP($B176,'[1]1718  Exp_Rev Access'!$F$7:$GK$318,$EM$2,FALSE))</f>
        <v>0</v>
      </c>
      <c r="EN176" s="90">
        <f>IF(ISNA(VLOOKUP($B176,'[1]1718  Exp_Rev Access'!$F$7:$GK$318,$EN$2,FALSE)),"",VLOOKUP($B176,'[1]1718  Exp_Rev Access'!$F$7:$GK$318,$EN$2,FALSE))</f>
        <v>0</v>
      </c>
      <c r="EO176" s="90">
        <f>IF(ISNA(VLOOKUP($B176,'[1]1718  Exp_Rev Access'!$F$7:$GK$318,$EO$2,FALSE)),"",VLOOKUP($B176,'[1]1718  Exp_Rev Access'!$F$7:$GK$318,$EO$2,FALSE))</f>
        <v>0</v>
      </c>
      <c r="EP176" s="90">
        <f>IF(ISNA(VLOOKUP($B176,'[1]1718  Exp_Rev Access'!$F$7:$GK$318,$EP$2,FALSE)),"",VLOOKUP($B176,'[1]1718  Exp_Rev Access'!$F$7:$GK$318,$EP$2,FALSE))</f>
        <v>0</v>
      </c>
      <c r="EQ176" s="90">
        <f>IF(ISNA(VLOOKUP($B176,'[1]1718  Exp_Rev Access'!$F$7:$GK$318,$EQ$2,FALSE)),"",VLOOKUP($B176,'[1]1718  Exp_Rev Access'!$F$7:$GK$318,$EQ$2,FALSE))</f>
        <v>0</v>
      </c>
      <c r="ER176" s="90">
        <f>IF(ISNA(VLOOKUP($B176,'[1]1718  Exp_Rev Access'!$F$7:$GK$318,$ER$2,FALSE)),"",VLOOKUP($B176,'[1]1718  Exp_Rev Access'!$F$7:$GK$318,$ER$2,FALSE))</f>
        <v>0</v>
      </c>
      <c r="ES176" s="90">
        <f>IF(ISNA(VLOOKUP($B176,'[1]1718  Exp_Rev Access'!$F$7:$GK$318,$ES$2,FALSE)),"",VLOOKUP($B176,'[1]1718  Exp_Rev Access'!$F$7:$GK$318,$ES$2,FALSE))</f>
        <v>0</v>
      </c>
      <c r="ET176" s="90">
        <f>IF(ISNA(VLOOKUP($B176,'[1]1718  Exp_Rev Access'!$F$7:$GK$318,$ET$2,FALSE)),"",VLOOKUP($B176,'[1]1718  Exp_Rev Access'!$F$7:$GK$318,$ET$2,FALSE))</f>
        <v>0</v>
      </c>
      <c r="EU176" s="90">
        <f>IF(ISNA(VLOOKUP($B176,'[1]1718  Exp_Rev Access'!$F$7:$GK$318,$EU$2,FALSE)),"",VLOOKUP($B176,'[1]1718  Exp_Rev Access'!$F$7:$GK$318,$EU$2,FALSE))</f>
        <v>0</v>
      </c>
      <c r="EV176" s="90">
        <f>IF(ISNA(VLOOKUP($B176,'[1]1718  Exp_Rev Access'!$F$7:$GK$318,$EV$2,FALSE)),"",VLOOKUP($B176,'[1]1718  Exp_Rev Access'!$F$7:$GK$318,$EV$2,FALSE))</f>
        <v>0</v>
      </c>
      <c r="EW176" s="90">
        <f>IF(ISNA(VLOOKUP($B176,'[1]1718  Exp_Rev Access'!$F$7:$GK$318,$EW$2,FALSE)),"",VLOOKUP($B176,'[1]1718  Exp_Rev Access'!$F$7:$GK$318,$EW$2,FALSE))</f>
        <v>0</v>
      </c>
      <c r="EX176" s="90">
        <f>IF(ISNA(VLOOKUP($B176,'[1]1718  Exp_Rev Access'!$F$7:$GK$318,$EX$2,FALSE)),"",VLOOKUP($B176,'[1]1718  Exp_Rev Access'!$F$7:$GK$318,$EX$2,FALSE))</f>
        <v>0</v>
      </c>
      <c r="EY176" s="90">
        <f>IF(ISNA(VLOOKUP($B176,'[1]1718  Exp_Rev Access'!$F$7:$GK$318,$EY$2,FALSE)),"",VLOOKUP($B176,'[1]1718  Exp_Rev Access'!$F$7:$GK$318,$EY$2,FALSE))</f>
        <v>0</v>
      </c>
      <c r="EZ176" s="90">
        <f>IF(ISNA(VLOOKUP($B176,'[1]1718  Exp_Rev Access'!$F$7:$GK$318,$EZ$2,FALSE)),"",VLOOKUP($B176,'[1]1718  Exp_Rev Access'!$F$7:$GK$318,$EZ$2,FALSE))</f>
        <v>0</v>
      </c>
      <c r="FA176" s="90">
        <f>IF(ISNA(VLOOKUP($B176,'[1]1718  Exp_Rev Access'!$F$7:$GK$318,$FA$2,FALSE)),"",VLOOKUP($B176,'[1]1718  Exp_Rev Access'!$F$7:$GK$318,$FA$2,FALSE))</f>
        <v>0</v>
      </c>
      <c r="FB176" s="90">
        <f>IF(ISNA(VLOOKUP($B176,'[1]1718  Exp_Rev Access'!$F$7:$GK$318,$FB$2,FALSE)),"",VLOOKUP($B176,'[1]1718  Exp_Rev Access'!$F$7:$GK$318,$FB$2,FALSE))</f>
        <v>0</v>
      </c>
      <c r="FC176" s="90">
        <f>IF(ISNA(VLOOKUP($B176,'[1]1718  Exp_Rev Access'!$F$7:$GK$318,$FC$2,FALSE)),"",VLOOKUP($B176,'[1]1718  Exp_Rev Access'!$F$7:$GK$318,$FC$2,FALSE))</f>
        <v>0</v>
      </c>
      <c r="FD176" s="90">
        <f>IF(ISNA(VLOOKUP($B176,'[1]1718  Exp_Rev Access'!$F$7:$GK$318,$FD$2,FALSE)),"",VLOOKUP($B176,'[1]1718  Exp_Rev Access'!$F$7:$GK$318,$FD$2,FALSE))</f>
        <v>0</v>
      </c>
      <c r="FE176" s="90">
        <f>IF(ISNA(VLOOKUP($B176,'[1]1718  Exp_Rev Access'!$F$7:$GK$318,$FE$2,FALSE)),"",VLOOKUP($B176,'[1]1718  Exp_Rev Access'!$F$7:$GK$318,$FE$2,FALSE))</f>
        <v>0</v>
      </c>
      <c r="FF176" s="90">
        <f>IF(ISNA(VLOOKUP($B176,'[1]1718  Exp_Rev Access'!$F$7:$GK$318,$FF$2,FALSE)),"",VLOOKUP($B176,'[1]1718  Exp_Rev Access'!$F$7:$GK$318,$FF$2,FALSE))</f>
        <v>0</v>
      </c>
      <c r="FG176" s="90">
        <f>IF(ISNA(VLOOKUP($B176,'[1]1718  Exp_Rev Access'!$F$7:$GK$318,$FG$2,FALSE)),"",VLOOKUP($B176,'[1]1718  Exp_Rev Access'!$F$7:$GK$318,$FG$2,FALSE))</f>
        <v>0</v>
      </c>
      <c r="FH176" s="90">
        <f>IF(ISNA(VLOOKUP($B176,'[1]1718  Exp_Rev Access'!$F$7:$GK$318,$FH$2,FALSE)),"",VLOOKUP($B176,'[1]1718  Exp_Rev Access'!$F$7:$GK$318,$FH$2,FALSE))</f>
        <v>0</v>
      </c>
      <c r="FI176" s="90">
        <f>IF(ISNA(VLOOKUP($B176,'[1]1718  Exp_Rev Access'!$F$7:$GK$318,$FI$2,FALSE)),"",VLOOKUP($B176,'[1]1718  Exp_Rev Access'!$F$7:$GK$318,$FI$2,FALSE))</f>
        <v>0</v>
      </c>
      <c r="FJ176" s="90">
        <f>IF(ISNA(VLOOKUP($B176,'[1]1718  Exp_Rev Access'!$F$7:$GK$318,$FJ$2,FALSE)),"",VLOOKUP($B176,'[1]1718  Exp_Rev Access'!$F$7:$GK$318,$FJ$2,FALSE))</f>
        <v>0</v>
      </c>
      <c r="FK176" s="90">
        <f>IF(ISNA(VLOOKUP($B176,'[1]1718  Exp_Rev Access'!$F$7:$GK$318,$FK$2,FALSE)),"",VLOOKUP($B176,'[1]1718  Exp_Rev Access'!$F$7:$GK$318,$FK$2,FALSE))</f>
        <v>0</v>
      </c>
      <c r="FL176" s="90">
        <f>IF(ISNA(VLOOKUP($B176,'[1]1718  Exp_Rev Access'!$F$7:$GK$318,$FL$2,FALSE)),"",VLOOKUP($B176,'[1]1718  Exp_Rev Access'!$F$7:$GK$318,$FL$2,FALSE))</f>
        <v>0</v>
      </c>
      <c r="FM176" s="90">
        <f>IF(ISNA(VLOOKUP($B176,'[1]1718  Exp_Rev Access'!$F$7:$GK$318,$FM$2,FALSE)),"",VLOOKUP($B176,'[1]1718  Exp_Rev Access'!$F$7:$GK$318,$FM$2,FALSE))</f>
        <v>0</v>
      </c>
      <c r="FN176" s="90">
        <f>IF(ISNA(VLOOKUP($B176,'[1]1718  Exp_Rev Access'!$F$7:$GK$318,$FN$2,FALSE)),"",VLOOKUP($B176,'[1]1718  Exp_Rev Access'!$F$7:$GK$318,$FN$2,FALSE))</f>
        <v>0</v>
      </c>
      <c r="FO176" s="90">
        <f>IF(ISNA(VLOOKUP($B176,'[1]1718  Exp_Rev Access'!$F$7:$GK$318,$FO$2,FALSE)),"",VLOOKUP($B176,'[1]1718  Exp_Rev Access'!$F$7:$GK$318,$FO$2,FALSE))</f>
        <v>0</v>
      </c>
      <c r="FP176" s="90">
        <f>IF(ISNA(VLOOKUP($B176,'[1]1718  Exp_Rev Access'!$F$7:$GK$318,$FP$2,FALSE)),"",VLOOKUP($B176,'[1]1718  Exp_Rev Access'!$F$7:$GK$318,$FP$2,FALSE))</f>
        <v>0</v>
      </c>
      <c r="FQ176" s="90">
        <f>IF(ISNA(VLOOKUP($B176,'[1]1718  Exp_Rev Access'!$F$7:$GK$318,$FQ$2,FALSE)),"",VLOOKUP($B176,'[1]1718  Exp_Rev Access'!$F$7:$GK$318,$FQ$2,FALSE))</f>
        <v>0</v>
      </c>
      <c r="FR176" s="90">
        <f>IF(ISNA(VLOOKUP($B176,'[1]1718  Exp_Rev Access'!$F$7:$GK$318,$FR$2,FALSE)),"",VLOOKUP($B176,'[1]1718  Exp_Rev Access'!$F$7:$GK$318,$FR$2,FALSE))</f>
        <v>88454.38</v>
      </c>
      <c r="FS176" s="56">
        <f t="shared" si="508"/>
        <v>1435743.4700000002</v>
      </c>
      <c r="FT176" s="92">
        <f t="shared" si="509"/>
        <v>3.0205045168348214E-2</v>
      </c>
      <c r="FU176" s="94">
        <f t="shared" si="510"/>
        <v>369.96832288853619</v>
      </c>
      <c r="FV176" s="95">
        <f>IF(ISNA(VLOOKUP($B176,'[1]1718  Exp_Rev Access'!$F$7:$GK$318,$FV$2,FALSE)),"",VLOOKUP($B176,'[1]1718  Exp_Rev Access'!$F$7:$GK$318,$FV$2,FALSE))</f>
        <v>0</v>
      </c>
      <c r="FW176" s="95">
        <f>IF(ISNA(VLOOKUP($B176,'[1]1718  Exp_Rev Access'!$F$7:$GK$318,$FW$2,FALSE)),"",VLOOKUP($B176,'[1]1718  Exp_Rev Access'!$F$7:$GK$318,$FW$2,FALSE))</f>
        <v>0</v>
      </c>
      <c r="FX176" s="95">
        <f>IF(ISNA(VLOOKUP($B176,'[1]1718  Exp_Rev Access'!$F$7:$GK$318,$FX$2,FALSE)),"",VLOOKUP($B176,'[1]1718  Exp_Rev Access'!$F$7:$GK$318,$FX$2,FALSE))</f>
        <v>0</v>
      </c>
      <c r="FY176" s="95">
        <f>IF(ISNA(VLOOKUP($B176,'[1]1718  Exp_Rev Access'!$F$7:$GK$318,$FY$2,FALSE)),"",VLOOKUP($B176,'[1]1718  Exp_Rev Access'!$F$7:$GK$318,$FY$2,FALSE))</f>
        <v>0</v>
      </c>
      <c r="FZ176" s="95">
        <f>IF(ISNA(VLOOKUP($B176,'[1]1718  Exp_Rev Access'!$F$7:$GK$318,$FZ$2,FALSE)),"",VLOOKUP($B176,'[1]1718  Exp_Rev Access'!$F$7:$GK$318,$FZ$2,FALSE))</f>
        <v>0</v>
      </c>
      <c r="GA176" s="95">
        <f>IF(ISNA(VLOOKUP($B176,'[1]1718  Exp_Rev Access'!$F$7:$GK$318,$GA$2,FALSE)),"",VLOOKUP($B176,'[1]1718  Exp_Rev Access'!$F$7:$GK$318,$GA$2,FALSE))</f>
        <v>0</v>
      </c>
      <c r="GB176" s="95">
        <f>IF(ISNA(VLOOKUP($B176,'[1]1718  Exp_Rev Access'!$F$7:$GK$318,$GB$2,FALSE)),"",VLOOKUP($B176,'[1]1718  Exp_Rev Access'!$F$7:$GK$318,$GB$2,FALSE))</f>
        <v>0</v>
      </c>
      <c r="GC176" s="95">
        <f>IF(ISNA(VLOOKUP($B176,'[1]1718  Exp_Rev Access'!$F$7:$GK$318,$GC$2,FALSE)),"",VLOOKUP($B176,'[1]1718  Exp_Rev Access'!$F$7:$GK$318,$GC$2,FALSE))</f>
        <v>0</v>
      </c>
      <c r="GD176" s="95">
        <f>IF(ISNA(VLOOKUP($B176,'[1]1718  Exp_Rev Access'!$F$7:$GK$318,$GD$2,FALSE)),"",VLOOKUP($B176,'[1]1718  Exp_Rev Access'!$F$7:$GK$318,$GD$2,FALSE))</f>
        <v>0</v>
      </c>
      <c r="GE176" s="95">
        <f>IF(ISNA(VLOOKUP($B176,'[1]1718  Exp_Rev Access'!$F$7:$GK$318,$GE$2,FALSE)),"",VLOOKUP($B176,'[1]1718  Exp_Rev Access'!$F$7:$GK$318,$GE$2,FALSE))</f>
        <v>0</v>
      </c>
      <c r="GF176" s="95">
        <f>IF(ISNA(VLOOKUP($B176,'[1]1718  Exp_Rev Access'!$F$7:$GK$318,$GF$2,FALSE)),"",VLOOKUP($B176,'[1]1718  Exp_Rev Access'!$F$7:$GK$318,$GF$2,FALSE))</f>
        <v>0</v>
      </c>
      <c r="GG176" s="95">
        <f>IF(ISNA(VLOOKUP($B176,'[1]1718  Exp_Rev Access'!$F$7:$GK$318,$GG$2,FALSE)),"",VLOOKUP($B176,'[1]1718  Exp_Rev Access'!$F$7:$GK$318,$GG$2,FALSE))</f>
        <v>0</v>
      </c>
      <c r="GH176" s="95">
        <f>IF(ISNA(VLOOKUP($B176,'[1]1718  Exp_Rev Access'!$F$7:$GK$318,$GH$2,FALSE)),"",VLOOKUP($B176,'[1]1718  Exp_Rev Access'!$F$7:$GK$318,$GH$2,FALSE))</f>
        <v>0</v>
      </c>
      <c r="GI176" s="95">
        <f>IF(ISNA(VLOOKUP($B176,'[1]1718  Exp_Rev Access'!$F$7:$GK$318,$GI$2,FALSE)),"",VLOOKUP($B176,'[1]1718  Exp_Rev Access'!$F$7:$GK$318,$GI$2,FALSE))</f>
        <v>0</v>
      </c>
      <c r="GJ176" s="95">
        <f>IF(ISNA(VLOOKUP($B176,'[1]1718  Exp_Rev Access'!$F$7:$GK$318,$GJ$2,FALSE)),"",VLOOKUP($B176,'[1]1718  Exp_Rev Access'!$F$7:$GK$318,$GJ$2,FALSE))</f>
        <v>0</v>
      </c>
      <c r="GK176" s="95">
        <f>IF(ISNA(VLOOKUP($B176,'[1]1718  Exp_Rev Access'!$F$7:$GK$318,$GK$2,FALSE)),"",VLOOKUP($B176,'[1]1718  Exp_Rev Access'!$F$7:$GK$318,$GK$2,FALSE))</f>
        <v>0</v>
      </c>
      <c r="GL176" s="95">
        <f>IF(ISNA(VLOOKUP($B176,'[1]1718  Exp_Rev Access'!$F$7:$GK$318,$GL$2,FALSE)),"",VLOOKUP($B176,'[1]1718  Exp_Rev Access'!$F$7:$GK$318,$GL$2,FALSE))</f>
        <v>0</v>
      </c>
      <c r="GM176" s="95">
        <f>IF(ISNA(VLOOKUP($B176,'[1]1718  Exp_Rev Access'!$F$7:$GK$318,$GM$2,FALSE)),"",VLOOKUP($B176,'[1]1718  Exp_Rev Access'!$F$7:$GK$318,$GM$2,FALSE))</f>
        <v>0</v>
      </c>
      <c r="GN176" s="95">
        <f>IF(ISNA(VLOOKUP($B176,'[1]1718  Exp_Rev Access'!$F$7:$GK$318,$GN$2,FALSE)),"",VLOOKUP($B176,'[1]1718  Exp_Rev Access'!$F$7:$GK$318,$GN$2,FALSE))</f>
        <v>0</v>
      </c>
      <c r="GO176" s="95">
        <f>IF(ISNA(VLOOKUP($B176,'[1]1718  Exp_Rev Access'!$F$7:$GK$318,$GO$2,FALSE)),"",VLOOKUP($B176,'[1]1718  Exp_Rev Access'!$F$7:$GK$318,$GO$2,FALSE))</f>
        <v>0</v>
      </c>
      <c r="GP176" s="95">
        <f>IF(ISNA(VLOOKUP($B176,'[1]1718  Exp_Rev Access'!$F$7:$GK$318,$GP$2,FALSE)),"",VLOOKUP($B176,'[1]1718  Exp_Rev Access'!$F$7:$GK$318,$GP$2,FALSE))</f>
        <v>0</v>
      </c>
      <c r="GQ176" s="95">
        <f>IF(ISNA(VLOOKUP($B176,'[1]1718  Exp_Rev Access'!$F$7:$GK$318,$GQ$2,FALSE)),"",VLOOKUP($B176,'[1]1718  Exp_Rev Access'!$F$7:$GK$318,$GQ$2,FALSE))</f>
        <v>0</v>
      </c>
      <c r="GR176" s="95">
        <f>IF(ISNA(VLOOKUP($B176,'[1]1718  Exp_Rev Access'!$F$7:$GK$318,$GR$2,FALSE)),"",VLOOKUP($B176,'[1]1718  Exp_Rev Access'!$F$7:$GK$318,$GR$2,FALSE))</f>
        <v>0</v>
      </c>
      <c r="GS176" s="95">
        <f>IF(ISNA(VLOOKUP($B176,'[1]1718  Exp_Rev Access'!$F$7:$GK$318,$GS$2,FALSE)),"",VLOOKUP($B176,'[1]1718  Exp_Rev Access'!$F$7:$GK$318,$GS$2,FALSE))</f>
        <v>0</v>
      </c>
      <c r="GT176" s="95">
        <f>IF(ISNA(VLOOKUP($B176,'[1]1718  Exp_Rev Access'!$F$7:$GK$318,$GT$2,FALSE)),"",VLOOKUP($B176,'[1]1718  Exp_Rev Access'!$F$7:$GK$318,$GT$2,FALSE))</f>
        <v>429297.85</v>
      </c>
      <c r="GU176" s="56">
        <f t="shared" si="511"/>
        <v>429297.85</v>
      </c>
      <c r="GV176" s="92">
        <f t="shared" si="512"/>
        <v>9.0315305072742377E-3</v>
      </c>
      <c r="GW176" s="96">
        <f t="shared" si="513"/>
        <v>110.62324774784059</v>
      </c>
    </row>
    <row r="177" spans="1:222" s="97" customFormat="1" x14ac:dyDescent="0.3">
      <c r="A177" s="73"/>
      <c r="B177" s="88" t="s">
        <v>427</v>
      </c>
      <c r="C177" s="89" t="s">
        <v>428</v>
      </c>
      <c r="D177" s="75">
        <f>IF(ISNA(VLOOKUP($B177,'[1]1718 enrollment_Rev_Exp by size'!$A$7:H514,3,FALSE)),"",VLOOKUP($B177,'[1]1718 enrollment_Rev_Exp by size'!$A$7:$G$350,3,FALSE))</f>
        <v>5992.0499999999993</v>
      </c>
      <c r="E177" s="76">
        <f>IF(ISNA(VLOOKUP($B177,'[1]1718 enrollment_Rev_Exp by size'!$A$7:I514,5,FALSE)),"",VLOOKUP($B177,'[1]1718 enrollment_Rev_Exp by size'!$A$7:$G$350,5,FALSE))</f>
        <v>77311881.209999993</v>
      </c>
      <c r="F177" s="70">
        <f t="shared" si="495"/>
        <v>77311881.210000008</v>
      </c>
      <c r="G177" s="70">
        <f t="shared" si="496"/>
        <v>0</v>
      </c>
      <c r="H177" s="90">
        <f>IF(ISNA(VLOOKUP($B177,'[1]1718  Exp_Rev Access'!$F$7:$GK$318,3,FALSE)),"",VLOOKUP($B177,'[1]1718  Exp_Rev Access'!$F$7:$GK$318,3,FALSE))</f>
        <v>17816486.920000002</v>
      </c>
      <c r="I177" s="90">
        <f>IF(ISNA(VLOOKUP($B177,'[1]1718  Exp_Rev Access'!$F$7:$GK$318,4,FALSE)),"",VLOOKUP($B177,'[1]1718  Exp_Rev Access'!$F$7:$GK$318,4,FALSE))</f>
        <v>0</v>
      </c>
      <c r="J177" s="90">
        <f>IF(ISNA(VLOOKUP($B177,'[1]1718  Exp_Rev Access'!$F$7:$GK$318,5,FALSE)),"",VLOOKUP($B177,'[1]1718  Exp_Rev Access'!$F$7:$GK$318,5,FALSE))</f>
        <v>0</v>
      </c>
      <c r="K177" s="90">
        <f>IF(ISNA(VLOOKUP($B177,'[1]1718  Exp_Rev Access'!$F$7:$GK$318,6,FALSE)),"-",VLOOKUP($B177,'[1]1718  Exp_Rev Access'!$F$7:$GK$318,6,FALSE))</f>
        <v>8127.38</v>
      </c>
      <c r="L177" s="90">
        <f>IF(ISNA(VLOOKUP($B177,'[1]1718  Exp_Rev Access'!$F$7:$GK$318,7,FALSE)),"",VLOOKUP($B177,'[1]1718  Exp_Rev Access'!$F$7:$GK$318,7,FALSE))</f>
        <v>0</v>
      </c>
      <c r="M177" s="90">
        <f>IF(ISNA(VLOOKUP($B177,'[1]1718  Exp_Rev Access'!$F$7:$GK$318,8,FALSE)),"",VLOOKUP($B177,'[1]1718  Exp_Rev Access'!$F$7:$GK$318,8,FALSE))</f>
        <v>0</v>
      </c>
      <c r="N177" s="56">
        <f t="shared" si="497"/>
        <v>17824614.300000001</v>
      </c>
      <c r="O177" s="91">
        <f t="shared" si="498"/>
        <v>0.23055465758986673</v>
      </c>
      <c r="P177" s="56">
        <f t="shared" si="499"/>
        <v>2974.7105414674447</v>
      </c>
      <c r="Q177" s="90">
        <f>IF(ISNA(VLOOKUP($B177,'[1]1718  Exp_Rev Access'!$F$7:$GK$318,10,FALSE)),"",VLOOKUP($B177,'[1]1718  Exp_Rev Access'!$F$7:$GK$318,10,FALSE))</f>
        <v>129986.01</v>
      </c>
      <c r="R177" s="90">
        <f>IF(ISNA(VLOOKUP($B177,'[1]1718  Exp_Rev Access'!$F$7:$GK$318,11,FALSE)),"",VLOOKUP($B177,'[1]1718  Exp_Rev Access'!$F$7:$GK$318,11,FALSE))</f>
        <v>0</v>
      </c>
      <c r="S177" s="90">
        <f>IF(ISNA(VLOOKUP($B177,'[1]1718  Exp_Rev Access'!$F$7:$GK$318,12,FALSE)),"",VLOOKUP($B177,'[1]1718  Exp_Rev Access'!$F$7:$GK$318,12,FALSE))</f>
        <v>20</v>
      </c>
      <c r="T177" s="90">
        <f>IF(ISNA(VLOOKUP($B177,'[1]1718  Exp_Rev Access'!$F$7:$GK$318,13,FALSE)),"",VLOOKUP($B177,'[1]1718  Exp_Rev Access'!$F$7:$GK$318,13,FALSE))</f>
        <v>0</v>
      </c>
      <c r="U177" s="90">
        <f>IF(ISNA(VLOOKUP($B177,'[1]1718  Exp_Rev Access'!$F$7:$GK$318,14,FALSE)),"",VLOOKUP($B177,'[1]1718  Exp_Rev Access'!$F$7:$GK$318,14,FALSE))</f>
        <v>0</v>
      </c>
      <c r="V177" s="90">
        <f>IF(ISNA(VLOOKUP($B177,'[1]1718  Exp_Rev Access'!$F$7:$GK$318,15,FALSE)),"",VLOOKUP($B177,'[1]1718  Exp_Rev Access'!$F$7:$GK$318,15,FALSE))</f>
        <v>0</v>
      </c>
      <c r="W177" s="90">
        <f>IF(ISNA(VLOOKUP($B177,'[1]1718  Exp_Rev Access'!$F$7:$GK$318,16,FALSE)),"",VLOOKUP($B177,'[1]1718  Exp_Rev Access'!$F$7:$GK$318,16,FALSE))</f>
        <v>64304</v>
      </c>
      <c r="X177" s="90">
        <f>IF(ISNA(VLOOKUP($B177,'[1]1718  Exp_Rev Access'!$F$7:$GK$318,17,FALSE)),"",VLOOKUP($B177,'[1]1718  Exp_Rev Access'!$F$7:$GK$318,17,FALSE))</f>
        <v>0</v>
      </c>
      <c r="Y177" s="90">
        <f>IF(ISNA(VLOOKUP($B177,'[1]1718  Exp_Rev Access'!$F$7:$GK$318,18,FALSE)),"",VLOOKUP($B177,'[1]1718  Exp_Rev Access'!$F$7:$GK$318,18,FALSE))</f>
        <v>44636.46</v>
      </c>
      <c r="Z177" s="90">
        <f>IF(ISNA(VLOOKUP($B177,'[1]1718  Exp_Rev Access'!$F$7:$GK$318,19,FALSE)),"",VLOOKUP($B177,'[1]1718  Exp_Rev Access'!$F$7:$GK$318,19,FALSE))</f>
        <v>47785.07</v>
      </c>
      <c r="AA177" s="90">
        <f>IF(ISNA(VLOOKUP($B177,'[1]1718  Exp_Rev Access'!$F$7:$GK$318,20,FALSE)),"",VLOOKUP($B177,'[1]1718  Exp_Rev Access'!$F$7:$GK$318,20,FALSE))</f>
        <v>0</v>
      </c>
      <c r="AB177" s="90">
        <f>IF(ISNA(VLOOKUP($B177,'[1]1718  Exp_Rev Access'!$F$7:$GK$318,21,FALSE)),"",VLOOKUP($B177,'[1]1718  Exp_Rev Access'!$F$7:$GK$318,21,FALSE))</f>
        <v>0</v>
      </c>
      <c r="AC177" s="90">
        <f>IF(ISNA(VLOOKUP($B177,'[1]1718  Exp_Rev Access'!$F$7:$GK$318,22,FALSE)),"",VLOOKUP($B177,'[1]1718  Exp_Rev Access'!$F$7:$GK$318,22,FALSE))</f>
        <v>222524.16</v>
      </c>
      <c r="AD177" s="90">
        <f>IF(ISNA(VLOOKUP($B177,'[1]1718  Exp_Rev Access'!$F$7:$GK$318,23,FALSE)),"",VLOOKUP($B177,'[1]1718  Exp_Rev Access'!$F$7:$GK$318,23,FALSE))</f>
        <v>754926.98</v>
      </c>
      <c r="AE177" s="90">
        <f>IF(ISNA(VLOOKUP($B177,'[1]1718  Exp_Rev Access'!$F$7:$GK$318,24,FALSE)),"",VLOOKUP($B177,'[1]1718  Exp_Rev Access'!$F$7:$GK$318,24,FALSE))</f>
        <v>139396.97</v>
      </c>
      <c r="AF177" s="90">
        <f>IF(ISNA(VLOOKUP($B177,'[1]1718  Exp_Rev Access'!$F$7:$GK$318,25,FALSE)),"",VLOOKUP($B177,'[1]1718  Exp_Rev Access'!$F$7:$GK$318,25,FALSE))</f>
        <v>0</v>
      </c>
      <c r="AG177" s="90">
        <f>IF(ISNA(VLOOKUP($B177,'[1]1718  Exp_Rev Access'!$F$7:$GK$318,26,FALSE)),"",VLOOKUP($B177,'[1]1718  Exp_Rev Access'!$F$7:$GK$318,26,FALSE))</f>
        <v>208169.23</v>
      </c>
      <c r="AH177" s="90">
        <f>IF(ISNA(VLOOKUP($B177,'[1]1718  Exp_Rev Access'!$F$7:$GK$318,27,FALSE)),"",VLOOKUP($B177,'[1]1718  Exp_Rev Access'!$F$7:$GK$318,27,FALSE))</f>
        <v>12453.38</v>
      </c>
      <c r="AI177" s="90">
        <f>IF(ISNA(VLOOKUP($B177,'[1]1718  Exp_Rev Access'!$F$7:$GK$318,28,FALSE)),"",VLOOKUP($B177,'[1]1718  Exp_Rev Access'!$F$7:$GK$318,28,FALSE))</f>
        <v>171644.76</v>
      </c>
      <c r="AJ177" s="90">
        <f>IF(ISNA(VLOOKUP($B177,'[1]1718  Exp_Rev Access'!$F$7:$GK$318,29,FALSE)),"",VLOOKUP($B177,'[1]1718  Exp_Rev Access'!$F$7:$GK$318,29,FALSE))</f>
        <v>8854.9500000000007</v>
      </c>
      <c r="AK177" s="90">
        <f>IF(ISNA(VLOOKUP($B177,'[1]1718  Exp_Rev Access'!$F$7:$GK$318,30,FALSE)),"",VLOOKUP($B177,'[1]1718  Exp_Rev Access'!$F$7:$GK$318,30,FALSE))</f>
        <v>32052.84</v>
      </c>
      <c r="AL177" s="90">
        <f>IF(ISNA(VLOOKUP($B177,'[1]1718  Exp_Rev Access'!$F$7:$GK$318,31,FALSE)),"",VLOOKUP($B177,'[1]1718  Exp_Rev Access'!$F$7:$GK$318,31,FALSE))</f>
        <v>86513.07</v>
      </c>
      <c r="AM177" s="56">
        <f t="shared" si="500"/>
        <v>1923267.88</v>
      </c>
      <c r="AN177" s="92">
        <f t="shared" si="501"/>
        <v>2.4876744038550606E-2</v>
      </c>
      <c r="AO177" s="71">
        <f t="shared" si="502"/>
        <v>320.96993182633656</v>
      </c>
      <c r="AP177" s="90">
        <f>IF(ISNA(VLOOKUP($B177,'[1]1718  Exp_Rev Access'!$F$7:$GK$318,33,FALSE)),"",VLOOKUP($B177,'[1]1718  Exp_Rev Access'!$F$7:$GK$318,33,FALSE))</f>
        <v>40864257.609999999</v>
      </c>
      <c r="AQ177" s="90">
        <f>IF(ISNA(VLOOKUP($B177,'[1]1718  Exp_Rev Access'!$F$7:$GK$318,34,FALSE)),"",VLOOKUP($B177,'[1]1718  Exp_Rev Access'!$F$7:$GK$318,34,FALSE))</f>
        <v>996970.07</v>
      </c>
      <c r="AR177" s="90">
        <f>IF(ISNA(VLOOKUP($B177,'[1]1718  Exp_Rev Access'!$F$7:$GK$318,35,FALSE)),"",VLOOKUP($B177,'[1]1718  Exp_Rev Access'!$F$7:$GK$318,35,FALSE))</f>
        <v>0</v>
      </c>
      <c r="AS177" s="90">
        <f>IF(ISNA(VLOOKUP($B177,'[1]1718  Exp_Rev Access'!$F$7:$GK$318,36,FALSE)),"",VLOOKUP($B177,'[1]1718  Exp_Rev Access'!$F$7:$GK$318,36,FALSE))</f>
        <v>0</v>
      </c>
      <c r="AT177" s="90">
        <f>IF(ISNA(VLOOKUP($B177,'[1]1718  Exp_Rev Access'!$F$7:$GK$318,37,FALSE)),"",VLOOKUP($B177,'[1]1718  Exp_Rev Access'!$F$7:$GK$318,37,FALSE))</f>
        <v>0</v>
      </c>
      <c r="AU177" s="56">
        <f t="shared" si="503"/>
        <v>41861227.68</v>
      </c>
      <c r="AV177" s="93">
        <f t="shared" si="504"/>
        <v>0.54145917839320934</v>
      </c>
      <c r="AW177" s="56">
        <f t="shared" si="505"/>
        <v>6986.1278994667946</v>
      </c>
      <c r="AX177" s="90">
        <f>IF(ISNA(VLOOKUP($B177,'[1]1718  Exp_Rev Access'!$F$7:$GK$318,39,FALSE)),"",VLOOKUP($B177,'[1]1718  Exp_Rev Access'!$F$7:$GK$318,39,FALSE))</f>
        <v>18752.75</v>
      </c>
      <c r="AY177" s="90">
        <f>IF(ISNA(VLOOKUP($B177,'[1]1718  Exp_Rev Access'!$F$7:$GK$318,40,FALSE)),"",VLOOKUP($B177,'[1]1718  Exp_Rev Access'!$F$7:$GK$318,40,FALSE))</f>
        <v>5909743.8399999999</v>
      </c>
      <c r="AZ177" s="90">
        <f>IF(ISNA(VLOOKUP($B177,'[1]1718  Exp_Rev Access'!$F$7:$GK$318,41,FALSE)),"",VLOOKUP($B177,'[1]1718  Exp_Rev Access'!$F$7:$GK$318,41,FALSE))</f>
        <v>430366.03</v>
      </c>
      <c r="BA177" s="90">
        <f>IF(ISNA(VLOOKUP($B177,'[1]1718  Exp_Rev Access'!$F$7:$GK$318,42,FALSE)),"",VLOOKUP($B177,'[1]1718  Exp_Rev Access'!$F$7:$GK$318,42,FALSE))</f>
        <v>0</v>
      </c>
      <c r="BB177" s="90">
        <f>IF(ISNA(VLOOKUP($B177,'[1]1718  Exp_Rev Access'!$F$7:$GK$318,43,FALSE)),"",VLOOKUP($B177,'[1]1718  Exp_Rev Access'!$F$7:$GK$318,43,FALSE))</f>
        <v>0</v>
      </c>
      <c r="BC177" s="90">
        <f>IF(ISNA(VLOOKUP($B177,'[1]1718  Exp_Rev Access'!$F$7:$GK$318,44,FALSE)),"",VLOOKUP($B177,'[1]1718  Exp_Rev Access'!$F$7:$GK$318,44,FALSE))</f>
        <v>1168604.51</v>
      </c>
      <c r="BD177" s="90">
        <f>IF(ISNA(VLOOKUP($B177,'[1]1718  Exp_Rev Access'!$F$7:$GK$318,45,FALSE)),"",VLOOKUP($B177,'[1]1718  Exp_Rev Access'!$F$7:$GK$318,45,FALSE))</f>
        <v>0</v>
      </c>
      <c r="BE177" s="90">
        <f>IF(ISNA(VLOOKUP($B177,'[1]1718  Exp_Rev Access'!$F$7:$GK$318,46,FALSE)),"",VLOOKUP($B177,'[1]1718  Exp_Rev Access'!$F$7:$GK$318,46,FALSE))</f>
        <v>266608.07</v>
      </c>
      <c r="BF177" s="90">
        <f>IF(ISNA(VLOOKUP($B177,'[1]1718  Exp_Rev Access'!$F$7:$GK$318,47,FALSE)),"",VLOOKUP($B177,'[1]1718  Exp_Rev Access'!$F$7:$GK$318,47,FALSE))</f>
        <v>0</v>
      </c>
      <c r="BG177" s="90">
        <f>IF(ISNA(VLOOKUP($B177,'[1]1718  Exp_Rev Access'!$F$7:$GK$318,48,FALSE)),"",VLOOKUP($B177,'[1]1718  Exp_Rev Access'!$F$7:$GK$318,48,FALSE))</f>
        <v>285350.11</v>
      </c>
      <c r="BH177" s="90">
        <f>IF(ISNA(VLOOKUP($B177,'[1]1718  Exp_Rev Access'!$F$7:$GK$318,49,FALSE)),"",VLOOKUP($B177,'[1]1718  Exp_Rev Access'!$F$7:$GK$318,49,FALSE))</f>
        <v>138065.64000000001</v>
      </c>
      <c r="BI177" s="90">
        <f>IF(ISNA(VLOOKUP($B177,'[1]1718  Exp_Rev Access'!$F$7:$GK$318,50,FALSE)),"",VLOOKUP($B177,'[1]1718  Exp_Rev Access'!$F$7:$GK$318,50,FALSE))</f>
        <v>0</v>
      </c>
      <c r="BJ177" s="90">
        <f>IF(ISNA(VLOOKUP($B177,'[1]1718  Exp_Rev Access'!$F$7:$GK$318,51,FALSE)),"",VLOOKUP($B177,'[1]1718  Exp_Rev Access'!$F$7:$GK$318,51,FALSE))</f>
        <v>33466.44</v>
      </c>
      <c r="BK177" s="90">
        <f>IF(ISNA(VLOOKUP($B177,'[1]1718  Exp_Rev Access'!$F$7:$GK$318,52,FALSE)),"",VLOOKUP($B177,'[1]1718  Exp_Rev Access'!$F$7:$GK$318,52,FALSE))</f>
        <v>2659444.42</v>
      </c>
      <c r="BL177" s="90">
        <f>IF(ISNA(VLOOKUP($B177,'[1]1718  Exp_Rev Access'!$F$7:$GK$318,53,FALSE)),"",VLOOKUP($B177,'[1]1718  Exp_Rev Access'!$F$7:$GK$318,53,FALSE))</f>
        <v>0</v>
      </c>
      <c r="BM177" s="90">
        <f>IF(ISNA(VLOOKUP($B177,'[1]1718  Exp_Rev Access'!$F$7:$GK$318,54,FALSE)),"",VLOOKUP($B177,'[1]1718  Exp_Rev Access'!$F$7:$GK$318,54,FALSE))</f>
        <v>112.81</v>
      </c>
      <c r="BN177" s="90">
        <f>IF(ISNA(VLOOKUP($B177,'[1]1718  Exp_Rev Access'!$F$7:$GK$318,55,FALSE)),"",VLOOKUP($B177,'[1]1718  Exp_Rev Access'!$F$7:$GK$318,55,FALSE))</f>
        <v>0</v>
      </c>
      <c r="BO177" s="90">
        <f>IF(ISNA(VLOOKUP($B177,'[1]1718  Exp_Rev Access'!$F$7:$GK$318,56,FALSE)),"",VLOOKUP($B177,'[1]1718  Exp_Rev Access'!$F$7:$GK$318,56,FALSE))</f>
        <v>0</v>
      </c>
      <c r="BP177" s="90">
        <f>IF(ISNA(VLOOKUP($B177,'[1]1718  Exp_Rev Access'!$F$7:$GK$318,57,FALSE)),"",VLOOKUP($B177,'[1]1718  Exp_Rev Access'!$F$7:$GK$318,57,FALSE))</f>
        <v>0</v>
      </c>
      <c r="BQ177" s="90">
        <f>IF(ISNA(VLOOKUP($B177,'[1]1718  Exp_Rev Access'!$F$7:$GK$318,58,FALSE)),"",VLOOKUP($B177,'[1]1718  Exp_Rev Access'!$F$7:$GK$318,58,FALSE))</f>
        <v>0</v>
      </c>
      <c r="BR177" s="90">
        <f>IF(ISNA(VLOOKUP($B177,'[1]1718  Exp_Rev Access'!$F$7:$GK$318,59,FALSE)),"",VLOOKUP($B177,'[1]1718  Exp_Rev Access'!$F$7:$GK$318,59,FALSE))</f>
        <v>0</v>
      </c>
      <c r="BS177" s="90">
        <f>IF(ISNA(VLOOKUP($B177,'[1]1718  Exp_Rev Access'!$F$7:$GK$318,60,FALSE)),"",VLOOKUP($B177,'[1]1718  Exp_Rev Access'!$F$7:$GK$318,60,FALSE))</f>
        <v>0</v>
      </c>
      <c r="BT177" s="90">
        <f>IF(ISNA(VLOOKUP($B177,'[1]1718  Exp_Rev Access'!$F$7:$GK$318,61,FALSE)),"",VLOOKUP($B177,'[1]1718  Exp_Rev Access'!$F$7:$GK$318,61,FALSE))</f>
        <v>0</v>
      </c>
      <c r="BU177" s="90">
        <f>IF(ISNA(VLOOKUP($B177,'[1]1718  Exp_Rev Access'!$F$7:$GK$318,62,FALSE)),"",VLOOKUP($B177,'[1]1718  Exp_Rev Access'!$F$7:$GK$318,62,FALSE))</f>
        <v>0</v>
      </c>
      <c r="BV177" s="56">
        <f t="shared" si="449"/>
        <v>10910514.620000001</v>
      </c>
      <c r="BW177" s="92">
        <f t="shared" si="506"/>
        <v>0.14112338814216782</v>
      </c>
      <c r="BX177" s="71">
        <f t="shared" si="507"/>
        <v>1820.831705342913</v>
      </c>
      <c r="BY177" s="90">
        <f>IF(ISNA(VLOOKUP($B177,'[1]1718  Exp_Rev Access'!$F$7:$GK$318,64,FALSE)),"",VLOOKUP($B177,'[1]1718  Exp_Rev Access'!$F$7:$GK$318,64,FALSE))</f>
        <v>91245.61</v>
      </c>
      <c r="BZ177" s="90">
        <f>IF(ISNA(VLOOKUP($B177,'[1]1718  Exp_Rev Access'!$F$7:$GK$318,65,FALSE)),"",VLOOKUP($B177,'[1]1718  Exp_Rev Access'!$F$7:$GK$318,65,FALSE))</f>
        <v>1051471.02</v>
      </c>
      <c r="CA177" s="90">
        <f>IF(ISNA(VLOOKUP($B177,'[1]1718  Exp_Rev Access'!$F$7:$GK$318,66,FALSE)),"",VLOOKUP($B177,'[1]1718  Exp_Rev Access'!$F$7:$GK$318,66,FALSE))</f>
        <v>153154.1</v>
      </c>
      <c r="CB177" s="90">
        <f>IF(ISNA(VLOOKUP($B177,'[1]1718  Exp_Rev Access'!$F$7:$GK$318,67,FALSE)),"",VLOOKUP($B177,'[1]1718  Exp_Rev Access'!$F$7:$GK$318,67,FALSE))</f>
        <v>0</v>
      </c>
      <c r="CC177" s="90">
        <f>IF(ISNA(VLOOKUP($B177,'[1]1718  Exp_Rev Access'!$F$7:$GK$318,68,FALSE)),"",VLOOKUP($B177,'[1]1718  Exp_Rev Access'!$F$7:$GK$318,68,FALSE))</f>
        <v>0</v>
      </c>
      <c r="CD177" s="90">
        <f>IF(ISNA(VLOOKUP($B177,'[1]1718  Exp_Rev Access'!$F$7:$GK$318,69,FALSE)),"",VLOOKUP($B177,'[1]1718  Exp_Rev Access'!$F$7:$GK$318,69,FALSE))</f>
        <v>0</v>
      </c>
      <c r="CE177" s="56">
        <f t="shared" si="437"/>
        <v>1295870.7300000002</v>
      </c>
      <c r="CF177" s="92">
        <f t="shared" si="450"/>
        <v>1.6761598731248883E-2</v>
      </c>
      <c r="CG177" s="78">
        <f t="shared" si="451"/>
        <v>216.26500613312646</v>
      </c>
      <c r="CH177" s="90">
        <f>IF(ISNA(VLOOKUP($B177,'[1]1718  Exp_Rev Access'!$F$7:$GK$318,$CH$2,FALSE)),"",VLOOKUP($B177,'[1]1718  Exp_Rev Access'!$F$7:$GK$318,$CH$2,FALSE))</f>
        <v>0</v>
      </c>
      <c r="CI177" s="90">
        <f>IF(ISNA(VLOOKUP($B177,'[1]1718  Exp_Rev Access'!$F$7:$GK$318,$CI$2,FALSE)),"",VLOOKUP($B177,'[1]1718  Exp_Rev Access'!$F$7:$GK$318,$CI$2,FALSE))</f>
        <v>0</v>
      </c>
      <c r="CJ177" s="90">
        <f>IF(ISNA(VLOOKUP($B177,'[1]1718  Exp_Rev Access'!$F$7:$GK$318,$CJ$2,FALSE)),"",VLOOKUP($B177,'[1]1718  Exp_Rev Access'!$F$7:$GK$318,$CJ$2,FALSE))</f>
        <v>0</v>
      </c>
      <c r="CK177" s="90">
        <f>IF(ISNA(VLOOKUP($B177,'[1]1718  Exp_Rev Access'!$F$7:$GK$318,$CK$2,FALSE)),"",VLOOKUP($B177,'[1]1718  Exp_Rev Access'!$F$7:$GK$318,$CK$2,FALSE))</f>
        <v>0</v>
      </c>
      <c r="CL177" s="90">
        <f>IF(ISNA(VLOOKUP($B177,'[1]1718  Exp_Rev Access'!$F$7:$GK$318,$CL$2,FALSE)),"",VLOOKUP($B177,'[1]1718  Exp_Rev Access'!$F$7:$GK$318,$CL$2,FALSE))</f>
        <v>0</v>
      </c>
      <c r="CM177" s="90">
        <f>IF(ISNA(VLOOKUP($B177,'[1]1718  Exp_Rev Access'!$F$7:$GK$318,$CM$2,FALSE)),"",VLOOKUP($B177,'[1]1718  Exp_Rev Access'!$F$7:$GK$318,$CM$2,FALSE))</f>
        <v>0</v>
      </c>
      <c r="CN177" s="90">
        <f>IF(ISNA(VLOOKUP($B177,'[1]1718  Exp_Rev Access'!$F$7:$GK$318,$CN$2,FALSE)),"",VLOOKUP($B177,'[1]1718  Exp_Rev Access'!$F$7:$GK$318,$CN$2,FALSE))</f>
        <v>0</v>
      </c>
      <c r="CO177" s="90">
        <f>IF(ISNA(VLOOKUP($B177,'[1]1718  Exp_Rev Access'!$F$7:$GK$318,$CO$2,FALSE)),"",VLOOKUP($B177,'[1]1718  Exp_Rev Access'!$F$7:$GK$318,$CO$2,FALSE))</f>
        <v>0</v>
      </c>
      <c r="CP177" s="90">
        <f>IF(ISNA(VLOOKUP($B177,'[1]1718  Exp_Rev Access'!$F$7:$GK$318,$CP$2,FALSE)),"",VLOOKUP($B177,'[1]1718  Exp_Rev Access'!$F$7:$GK$318,$CP$2,FALSE))</f>
        <v>0</v>
      </c>
      <c r="CQ177" s="90">
        <f>IF(ISNA(VLOOKUP($B177,'[1]1718  Exp_Rev Access'!$F$7:$GK$318,$CQ$2,FALSE)),"",VLOOKUP($B177,'[1]1718  Exp_Rev Access'!$F$7:$GK$318,$CQ$2,FALSE))</f>
        <v>1239560</v>
      </c>
      <c r="CR177" s="90">
        <f>IF(ISNA(VLOOKUP($B177,'[1]1718  Exp_Rev Access'!$F$7:$GK$318,$CR$2,FALSE)),"",VLOOKUP($B177,'[1]1718  Exp_Rev Access'!$F$7:$GK$318,$CR$2,FALSE))</f>
        <v>0</v>
      </c>
      <c r="CS177" s="90">
        <f>IF(ISNA(VLOOKUP($B177,'[1]1718  Exp_Rev Access'!$F$7:$GK$318,$CS$2,FALSE)),"",VLOOKUP($B177,'[1]1718  Exp_Rev Access'!$F$7:$GK$318,$CS$2,FALSE))</f>
        <v>26988.3</v>
      </c>
      <c r="CT177" s="90">
        <f>IF(ISNA(VLOOKUP($B177,'[1]1718  Exp_Rev Access'!$F$7:$GK$318,$CT$2,FALSE)),"",VLOOKUP($B177,'[1]1718  Exp_Rev Access'!$F$7:$GK$318,$CT$2,FALSE))</f>
        <v>0</v>
      </c>
      <c r="CU177" s="90">
        <f>IF(ISNA(VLOOKUP($B177,'[1]1718  Exp_Rev Access'!$F$7:$GK$318,$CU$2,FALSE)),"",VLOOKUP($B177,'[1]1718  Exp_Rev Access'!$F$7:$GK$318,$CU$2,FALSE))</f>
        <v>582532.21</v>
      </c>
      <c r="CV177" s="90">
        <f>IF(ISNA(VLOOKUP($B177,'[1]1718  Exp_Rev Access'!$F$7:$GK$318,$CV$2,FALSE)),"",VLOOKUP($B177,'[1]1718  Exp_Rev Access'!$F$7:$GK$318,$CV$2,FALSE))</f>
        <v>98298.35</v>
      </c>
      <c r="CW177" s="90">
        <f>IF(ISNA(VLOOKUP($B177,'[1]1718  Exp_Rev Access'!$F$7:$GK$318,$CW$2,FALSE)),"",VLOOKUP($B177,'[1]1718  Exp_Rev Access'!$F$7:$GK$318,$CW$2,FALSE))</f>
        <v>0</v>
      </c>
      <c r="CX177" s="90">
        <f>IF(ISNA(VLOOKUP($B177,'[1]1718  Exp_Rev Access'!$F$7:$GK$318,$CX$2,FALSE)),"",VLOOKUP($B177,'[1]1718  Exp_Rev Access'!$F$7:$GK$318,$CX$2,FALSE))</f>
        <v>0</v>
      </c>
      <c r="CY177" s="90">
        <f>IF(ISNA(VLOOKUP($B177,'[1]1718  Exp_Rev Access'!$F$7:$GK$318,$CY$2,FALSE)),"",VLOOKUP($B177,'[1]1718  Exp_Rev Access'!$F$7:$GK$318,$CY$2,FALSE))</f>
        <v>0</v>
      </c>
      <c r="CZ177" s="90">
        <f>IF(ISNA(VLOOKUP($B177,'[1]1718  Exp_Rev Access'!$F$7:$GK$318,$CZ$2,FALSE)),"",VLOOKUP($B177,'[1]1718  Exp_Rev Access'!$F$7:$GK$318,$CZ$2,FALSE))</f>
        <v>0</v>
      </c>
      <c r="DA177" s="90">
        <f>IF(ISNA(VLOOKUP($B177,'[1]1718  Exp_Rev Access'!$F$7:$GK$318,$DA$2,FALSE)),"",VLOOKUP($B177,'[1]1718  Exp_Rev Access'!$F$7:$GK$318,$DA$2,FALSE))</f>
        <v>0</v>
      </c>
      <c r="DB177" s="90">
        <f>IF(ISNA(VLOOKUP($B177,'[1]1718  Exp_Rev Access'!$F$7:$GK$318,$DB$2,FALSE)),"",VLOOKUP($B177,'[1]1718  Exp_Rev Access'!$F$7:$GK$318,$DB$2,FALSE))</f>
        <v>25418.93</v>
      </c>
      <c r="DC177" s="90">
        <f>IF(ISNA(VLOOKUP($B177,'[1]1718  Exp_Rev Access'!$F$7:$GK$318,$DC$2,FALSE)),"",VLOOKUP($B177,'[1]1718  Exp_Rev Access'!$F$7:$GK$318,$DC$2,FALSE))</f>
        <v>0</v>
      </c>
      <c r="DD177" s="90">
        <f>IF(ISNA(VLOOKUP($B177,'[1]1718  Exp_Rev Access'!$F$7:$GK$318,$DD$2,FALSE)),"",VLOOKUP($B177,'[1]1718  Exp_Rev Access'!$F$7:$GK$318,$DD$2,FALSE))</f>
        <v>0</v>
      </c>
      <c r="DE177" s="90">
        <f>IF(ISNA(VLOOKUP($B177,'[1]1718  Exp_Rev Access'!$F$7:$GK$318,$DE$2,FALSE)),"",VLOOKUP($B177,'[1]1718  Exp_Rev Access'!$F$7:$GK$318,$DE$2,FALSE))</f>
        <v>0</v>
      </c>
      <c r="DF177" s="90">
        <f>IF(ISNA(VLOOKUP($B177,'[1]1718  Exp_Rev Access'!$F$7:$GK$318,$DF$2,FALSE)),"",VLOOKUP($B177,'[1]1718  Exp_Rev Access'!$F$7:$GK$318,$DF$2,FALSE))</f>
        <v>0</v>
      </c>
      <c r="DG177" s="90">
        <f>IF(ISNA(VLOOKUP($B177,'[1]1718  Exp_Rev Access'!$F$7:$GK$318,$DG$2,FALSE)),"",VLOOKUP($B177,'[1]1718  Exp_Rev Access'!$F$7:$GK$318,$DG$2,FALSE))</f>
        <v>0</v>
      </c>
      <c r="DH177" s="90">
        <f>IF(ISNA(VLOOKUP($B177,'[1]1718  Exp_Rev Access'!$F$7:$GK$318,$DH$2,FALSE)),"",VLOOKUP($B177,'[1]1718  Exp_Rev Access'!$F$7:$GK$318,$DH$2,FALSE))</f>
        <v>0</v>
      </c>
      <c r="DI177" s="90">
        <f>IF(ISNA(VLOOKUP($B177,'[1]1718  Exp_Rev Access'!$F$7:$GK$318,$DI$2,FALSE)),"",VLOOKUP($B177,'[1]1718  Exp_Rev Access'!$F$7:$GK$318,$DI$2,FALSE))</f>
        <v>942686.63</v>
      </c>
      <c r="DJ177" s="90">
        <f>IF(ISNA(VLOOKUP($B177,'[1]1718  Exp_Rev Access'!$F$7:$GK$318,$DJ$2,FALSE)),"",VLOOKUP($B177,'[1]1718  Exp_Rev Access'!$F$7:$GK$318,$DJ$2,FALSE))</f>
        <v>0</v>
      </c>
      <c r="DK177" s="90">
        <f>IF(ISNA(VLOOKUP($B177,'[1]1718  Exp_Rev Access'!$F$7:$GK$318,$DK$2,FALSE)),"",VLOOKUP($B177,'[1]1718  Exp_Rev Access'!$F$7:$GK$318,$DK$2,FALSE))</f>
        <v>0</v>
      </c>
      <c r="DL177" s="90">
        <f>IF(ISNA(VLOOKUP($B177,'[1]1718  Exp_Rev Access'!$F$7:$GK$318,$DL$2,FALSE)),"",VLOOKUP($B177,'[1]1718  Exp_Rev Access'!$F$7:$GK$318,$DL$2,FALSE))</f>
        <v>0</v>
      </c>
      <c r="DM177" s="90">
        <f>IF(ISNA(VLOOKUP($B177,'[1]1718  Exp_Rev Access'!$F$7:$GK$318,$DM$2,FALSE)),"",VLOOKUP($B177,'[1]1718  Exp_Rev Access'!$F$7:$GK$318,$DM$2,FALSE))</f>
        <v>0</v>
      </c>
      <c r="DN177" s="90">
        <f>IF(ISNA(VLOOKUP($B177,'[1]1718  Exp_Rev Access'!$F$7:$GK$318,$DN$2,FALSE)),"",VLOOKUP($B177,'[1]1718  Exp_Rev Access'!$F$7:$GK$318,$DN$2,FALSE))</f>
        <v>0</v>
      </c>
      <c r="DO177" s="90">
        <f>IF(ISNA(VLOOKUP($B177,'[1]1718  Exp_Rev Access'!$F$7:$GK$318,$DO$2,FALSE)),"",VLOOKUP($B177,'[1]1718  Exp_Rev Access'!$F$7:$GK$318,$DO$2,FALSE))</f>
        <v>0</v>
      </c>
      <c r="DP177" s="90">
        <f>IF(ISNA(VLOOKUP($B177,'[1]1718  Exp_Rev Access'!$F$7:$GK$318,$DP$2,FALSE)),"",VLOOKUP($B177,'[1]1718  Exp_Rev Access'!$F$7:$GK$318,$DP$2,FALSE))</f>
        <v>0</v>
      </c>
      <c r="DQ177" s="90">
        <f>IF(ISNA(VLOOKUP($B177,'[1]1718  Exp_Rev Access'!$F$7:$GK$318,$DQ$2,FALSE)),"",VLOOKUP($B177,'[1]1718  Exp_Rev Access'!$F$7:$GK$318,$DQ$2,FALSE))</f>
        <v>0</v>
      </c>
      <c r="DR177" s="90">
        <f>IF(ISNA(VLOOKUP($B177,'[1]1718  Exp_Rev Access'!$F$7:$GK$318,$DR$2,FALSE)),"",VLOOKUP($B177,'[1]1718  Exp_Rev Access'!$F$7:$GK$318,$DR$2,FALSE))</f>
        <v>0</v>
      </c>
      <c r="DS177" s="90">
        <f>IF(ISNA(VLOOKUP($B177,'[1]1718  Exp_Rev Access'!$F$7:$GK$318,$DS$2,FALSE)),"",VLOOKUP($B177,'[1]1718  Exp_Rev Access'!$F$7:$GK$318,$DS$2,FALSE))</f>
        <v>0</v>
      </c>
      <c r="DT177" s="90">
        <f>IF(ISNA(VLOOKUP($B177,'[1]1718  Exp_Rev Access'!$F$7:$GK$318,$DT$2,FALSE)),"",VLOOKUP($B177,'[1]1718  Exp_Rev Access'!$F$7:$GK$318,$DT$2,FALSE))</f>
        <v>0</v>
      </c>
      <c r="DU177" s="90">
        <f>IF(ISNA(VLOOKUP($B177,'[1]1718  Exp_Rev Access'!$F$7:$GK$318,$DU$2,FALSE)),"",VLOOKUP($B177,'[1]1718  Exp_Rev Access'!$F$7:$GK$318,$DU$2,FALSE))</f>
        <v>0</v>
      </c>
      <c r="DV177" s="90">
        <f>IF(ISNA(VLOOKUP($B177,'[1]1718  Exp_Rev Access'!$F$7:$GK$318,$DV$2,FALSE)),"",VLOOKUP($B177,'[1]1718  Exp_Rev Access'!$F$7:$GK$318,$DV$2,FALSE))</f>
        <v>0</v>
      </c>
      <c r="DW177" s="90">
        <f>IF(ISNA(VLOOKUP($B177,'[1]1718  Exp_Rev Access'!$F$7:$GK$318,$DW$2,FALSE)),"",VLOOKUP($B177,'[1]1718  Exp_Rev Access'!$F$7:$GK$318,$DW$2,FALSE))</f>
        <v>0</v>
      </c>
      <c r="DX177" s="90">
        <f>IF(ISNA(VLOOKUP($B177,'[1]1718  Exp_Rev Access'!$F$7:$GK$318,$DX$2,FALSE)),"",VLOOKUP($B177,'[1]1718  Exp_Rev Access'!$F$7:$GK$318,$DX$2,FALSE))</f>
        <v>0</v>
      </c>
      <c r="DY177" s="90">
        <f>IF(ISNA(VLOOKUP($B177,'[1]1718  Exp_Rev Access'!$F$7:$GK$318,$DY$2,FALSE)),"",VLOOKUP($B177,'[1]1718  Exp_Rev Access'!$F$7:$GK$318,$DY$2,FALSE))</f>
        <v>0</v>
      </c>
      <c r="DZ177" s="90">
        <f>IF(ISNA(VLOOKUP($B177,'[1]1718  Exp_Rev Access'!$F$7:$GK$318,$DZ$2,FALSE)),"",VLOOKUP($B177,'[1]1718  Exp_Rev Access'!$F$7:$GK$318,$DZ$2,FALSE))</f>
        <v>0</v>
      </c>
      <c r="EA177" s="90">
        <f>IF(ISNA(VLOOKUP($B177,'[1]1718  Exp_Rev Access'!$F$7:$GK$318,$EA$2,FALSE)),"",VLOOKUP($B177,'[1]1718  Exp_Rev Access'!$F$7:$GK$318,$EA$2,FALSE))</f>
        <v>0</v>
      </c>
      <c r="EB177" s="90">
        <f>IF(ISNA(VLOOKUP($B177,'[1]1718  Exp_Rev Access'!$F$7:$GK$318,$EB$2,FALSE)),"",VLOOKUP($B177,'[1]1718  Exp_Rev Access'!$F$7:$GK$318,$EB$2,FALSE))</f>
        <v>0</v>
      </c>
      <c r="EC177" s="90">
        <f>IF(ISNA(VLOOKUP($B177,'[1]1718  Exp_Rev Access'!$F$7:$GK$318,$EC$2,FALSE)),"",VLOOKUP($B177,'[1]1718  Exp_Rev Access'!$F$7:$GK$318,$EC$2,FALSE))</f>
        <v>0</v>
      </c>
      <c r="ED177" s="90">
        <f>IF(ISNA(VLOOKUP($B177,'[1]1718  Exp_Rev Access'!$F$7:$GK$318,$ED$2,FALSE)),"",VLOOKUP($B177,'[1]1718  Exp_Rev Access'!$F$7:$GK$318,$ED$2,FALSE))</f>
        <v>137418.03</v>
      </c>
      <c r="EE177" s="90">
        <f>IF(ISNA(VLOOKUP($B177,'[1]1718  Exp_Rev Access'!$F$7:$GK$318,$EE$2,FALSE)),"",VLOOKUP($B177,'[1]1718  Exp_Rev Access'!$F$7:$GK$318,$EE$2,FALSE))</f>
        <v>0</v>
      </c>
      <c r="EF177" s="90">
        <f>IF(ISNA(VLOOKUP($B177,'[1]1718  Exp_Rev Access'!$F$7:$GK$318,$EF$2,FALSE)),"",VLOOKUP($B177,'[1]1718  Exp_Rev Access'!$F$7:$GK$318,$EF$2,FALSE))</f>
        <v>0</v>
      </c>
      <c r="EG177" s="90">
        <f>IF(ISNA(VLOOKUP($B177,'[1]1718  Exp_Rev Access'!$F$7:$GK$318,$EG$2,FALSE)),"",VLOOKUP($B177,'[1]1718  Exp_Rev Access'!$F$7:$GK$318,$EG$2,FALSE))</f>
        <v>106167</v>
      </c>
      <c r="EH177" s="90">
        <f>IF(ISNA(VLOOKUP($B177,'[1]1718  Exp_Rev Access'!$F$7:$GK$318,$EH$2,FALSE)),"",VLOOKUP($B177,'[1]1718  Exp_Rev Access'!$F$7:$GK$318,$EH$2,FALSE))</f>
        <v>0</v>
      </c>
      <c r="EI177" s="90">
        <f>IF(ISNA(VLOOKUP($B177,'[1]1718  Exp_Rev Access'!$F$7:$GK$318,$EI$2,FALSE)),"",VLOOKUP($B177,'[1]1718  Exp_Rev Access'!$F$7:$GK$318,$EI$2,FALSE))</f>
        <v>0</v>
      </c>
      <c r="EJ177" s="90">
        <f>IF(ISNA(VLOOKUP($B177,'[1]1718  Exp_Rev Access'!$F$7:$GK$318,$EJ$2,FALSE)),"",VLOOKUP($B177,'[1]1718  Exp_Rev Access'!$F$7:$GK$318,$EJ$2,FALSE))</f>
        <v>0</v>
      </c>
      <c r="EK177" s="90">
        <f>IF(ISNA(VLOOKUP($B177,'[1]1718  Exp_Rev Access'!$F$7:$GK$318,$EK$2,FALSE)),"",VLOOKUP($B177,'[1]1718  Exp_Rev Access'!$F$7:$GK$318,$EK$2,FALSE))</f>
        <v>0</v>
      </c>
      <c r="EL177" s="90">
        <f>IF(ISNA(VLOOKUP($B177,'[1]1718  Exp_Rev Access'!$F$7:$GK$318,$EL$2,FALSE)),"",VLOOKUP($B177,'[1]1718  Exp_Rev Access'!$F$7:$GK$318,$EL$2,FALSE))</f>
        <v>0</v>
      </c>
      <c r="EM177" s="90">
        <f>IF(ISNA(VLOOKUP($B177,'[1]1718  Exp_Rev Access'!$F$7:$GK$318,$EM$2,FALSE)),"",VLOOKUP($B177,'[1]1718  Exp_Rev Access'!$F$7:$GK$318,$EM$2,FALSE))</f>
        <v>0</v>
      </c>
      <c r="EN177" s="90">
        <f>IF(ISNA(VLOOKUP($B177,'[1]1718  Exp_Rev Access'!$F$7:$GK$318,$EN$2,FALSE)),"",VLOOKUP($B177,'[1]1718  Exp_Rev Access'!$F$7:$GK$318,$EN$2,FALSE))</f>
        <v>160828.20000000001</v>
      </c>
      <c r="EO177" s="90">
        <f>IF(ISNA(VLOOKUP($B177,'[1]1718  Exp_Rev Access'!$F$7:$GK$318,$EO$2,FALSE)),"",VLOOKUP($B177,'[1]1718  Exp_Rev Access'!$F$7:$GK$318,$EO$2,FALSE))</f>
        <v>0</v>
      </c>
      <c r="EP177" s="90">
        <f>IF(ISNA(VLOOKUP($B177,'[1]1718  Exp_Rev Access'!$F$7:$GK$318,$EP$2,FALSE)),"",VLOOKUP($B177,'[1]1718  Exp_Rev Access'!$F$7:$GK$318,$EP$2,FALSE))</f>
        <v>0</v>
      </c>
      <c r="EQ177" s="90">
        <f>IF(ISNA(VLOOKUP($B177,'[1]1718  Exp_Rev Access'!$F$7:$GK$318,$EQ$2,FALSE)),"",VLOOKUP($B177,'[1]1718  Exp_Rev Access'!$F$7:$GK$318,$EQ$2,FALSE))</f>
        <v>0</v>
      </c>
      <c r="ER177" s="90">
        <f>IF(ISNA(VLOOKUP($B177,'[1]1718  Exp_Rev Access'!$F$7:$GK$318,$ER$2,FALSE)),"",VLOOKUP($B177,'[1]1718  Exp_Rev Access'!$F$7:$GK$318,$ER$2,FALSE))</f>
        <v>0</v>
      </c>
      <c r="ES177" s="90">
        <f>IF(ISNA(VLOOKUP($B177,'[1]1718  Exp_Rev Access'!$F$7:$GK$318,$ES$2,FALSE)),"",VLOOKUP($B177,'[1]1718  Exp_Rev Access'!$F$7:$GK$318,$ES$2,FALSE))</f>
        <v>0</v>
      </c>
      <c r="ET177" s="90">
        <f>IF(ISNA(VLOOKUP($B177,'[1]1718  Exp_Rev Access'!$F$7:$GK$318,$ET$2,FALSE)),"",VLOOKUP($B177,'[1]1718  Exp_Rev Access'!$F$7:$GK$318,$ET$2,FALSE))</f>
        <v>0</v>
      </c>
      <c r="EU177" s="90">
        <f>IF(ISNA(VLOOKUP($B177,'[1]1718  Exp_Rev Access'!$F$7:$GK$318,$EU$2,FALSE)),"",VLOOKUP($B177,'[1]1718  Exp_Rev Access'!$F$7:$GK$318,$EU$2,FALSE))</f>
        <v>0</v>
      </c>
      <c r="EV177" s="90">
        <f>IF(ISNA(VLOOKUP($B177,'[1]1718  Exp_Rev Access'!$F$7:$GK$318,$EV$2,FALSE)),"",VLOOKUP($B177,'[1]1718  Exp_Rev Access'!$F$7:$GK$318,$EV$2,FALSE))</f>
        <v>282.02</v>
      </c>
      <c r="EW177" s="90">
        <f>IF(ISNA(VLOOKUP($B177,'[1]1718  Exp_Rev Access'!$F$7:$GK$318,$EW$2,FALSE)),"",VLOOKUP($B177,'[1]1718  Exp_Rev Access'!$F$7:$GK$318,$EW$2,FALSE))</f>
        <v>0</v>
      </c>
      <c r="EX177" s="90">
        <f>IF(ISNA(VLOOKUP($B177,'[1]1718  Exp_Rev Access'!$F$7:$GK$318,$EX$2,FALSE)),"",VLOOKUP($B177,'[1]1718  Exp_Rev Access'!$F$7:$GK$318,$EX$2,FALSE))</f>
        <v>0</v>
      </c>
      <c r="EY177" s="90">
        <f>IF(ISNA(VLOOKUP($B177,'[1]1718  Exp_Rev Access'!$F$7:$GK$318,$EY$2,FALSE)),"",VLOOKUP($B177,'[1]1718  Exp_Rev Access'!$F$7:$GK$318,$EY$2,FALSE))</f>
        <v>0</v>
      </c>
      <c r="EZ177" s="90">
        <f>IF(ISNA(VLOOKUP($B177,'[1]1718  Exp_Rev Access'!$F$7:$GK$318,$EZ$2,FALSE)),"",VLOOKUP($B177,'[1]1718  Exp_Rev Access'!$F$7:$GK$318,$EZ$2,FALSE))</f>
        <v>0</v>
      </c>
      <c r="FA177" s="90">
        <f>IF(ISNA(VLOOKUP($B177,'[1]1718  Exp_Rev Access'!$F$7:$GK$318,$FA$2,FALSE)),"",VLOOKUP($B177,'[1]1718  Exp_Rev Access'!$F$7:$GK$318,$FA$2,FALSE))</f>
        <v>0</v>
      </c>
      <c r="FB177" s="90">
        <f>IF(ISNA(VLOOKUP($B177,'[1]1718  Exp_Rev Access'!$F$7:$GK$318,$FB$2,FALSE)),"",VLOOKUP($B177,'[1]1718  Exp_Rev Access'!$F$7:$GK$318,$FB$2,FALSE))</f>
        <v>0</v>
      </c>
      <c r="FC177" s="90">
        <f>IF(ISNA(VLOOKUP($B177,'[1]1718  Exp_Rev Access'!$F$7:$GK$318,$FC$2,FALSE)),"",VLOOKUP($B177,'[1]1718  Exp_Rev Access'!$F$7:$GK$318,$FC$2,FALSE))</f>
        <v>0</v>
      </c>
      <c r="FD177" s="90">
        <f>IF(ISNA(VLOOKUP($B177,'[1]1718  Exp_Rev Access'!$F$7:$GK$318,$FD$2,FALSE)),"",VLOOKUP($B177,'[1]1718  Exp_Rev Access'!$F$7:$GK$318,$FD$2,FALSE))</f>
        <v>0</v>
      </c>
      <c r="FE177" s="90">
        <f>IF(ISNA(VLOOKUP($B177,'[1]1718  Exp_Rev Access'!$F$7:$GK$318,$FE$2,FALSE)),"",VLOOKUP($B177,'[1]1718  Exp_Rev Access'!$F$7:$GK$318,$FE$2,FALSE))</f>
        <v>0</v>
      </c>
      <c r="FF177" s="90">
        <f>IF(ISNA(VLOOKUP($B177,'[1]1718  Exp_Rev Access'!$F$7:$GK$318,$FF$2,FALSE)),"",VLOOKUP($B177,'[1]1718  Exp_Rev Access'!$F$7:$GK$318,$FF$2,FALSE))</f>
        <v>0</v>
      </c>
      <c r="FG177" s="90">
        <f>IF(ISNA(VLOOKUP($B177,'[1]1718  Exp_Rev Access'!$F$7:$GK$318,$FG$2,FALSE)),"",VLOOKUP($B177,'[1]1718  Exp_Rev Access'!$F$7:$GK$318,$FG$2,FALSE))</f>
        <v>0</v>
      </c>
      <c r="FH177" s="90">
        <f>IF(ISNA(VLOOKUP($B177,'[1]1718  Exp_Rev Access'!$F$7:$GK$318,$FH$2,FALSE)),"",VLOOKUP($B177,'[1]1718  Exp_Rev Access'!$F$7:$GK$318,$FH$2,FALSE))</f>
        <v>0</v>
      </c>
      <c r="FI177" s="90">
        <f>IF(ISNA(VLOOKUP($B177,'[1]1718  Exp_Rev Access'!$F$7:$GK$318,$FI$2,FALSE)),"",VLOOKUP($B177,'[1]1718  Exp_Rev Access'!$F$7:$GK$318,$FI$2,FALSE))</f>
        <v>0</v>
      </c>
      <c r="FJ177" s="90">
        <f>IF(ISNA(VLOOKUP($B177,'[1]1718  Exp_Rev Access'!$F$7:$GK$318,$FJ$2,FALSE)),"",VLOOKUP($B177,'[1]1718  Exp_Rev Access'!$F$7:$GK$318,$FJ$2,FALSE))</f>
        <v>0</v>
      </c>
      <c r="FK177" s="90">
        <f>IF(ISNA(VLOOKUP($B177,'[1]1718  Exp_Rev Access'!$F$7:$GK$318,$FK$2,FALSE)),"",VLOOKUP($B177,'[1]1718  Exp_Rev Access'!$F$7:$GK$318,$FK$2,FALSE))</f>
        <v>0</v>
      </c>
      <c r="FL177" s="90">
        <f>IF(ISNA(VLOOKUP($B177,'[1]1718  Exp_Rev Access'!$F$7:$GK$318,$FL$2,FALSE)),"",VLOOKUP($B177,'[1]1718  Exp_Rev Access'!$F$7:$GK$318,$FL$2,FALSE))</f>
        <v>0</v>
      </c>
      <c r="FM177" s="90">
        <f>IF(ISNA(VLOOKUP($B177,'[1]1718  Exp_Rev Access'!$F$7:$GK$318,$FM$2,FALSE)),"",VLOOKUP($B177,'[1]1718  Exp_Rev Access'!$F$7:$GK$318,$FM$2,FALSE))</f>
        <v>0</v>
      </c>
      <c r="FN177" s="90">
        <f>IF(ISNA(VLOOKUP($B177,'[1]1718  Exp_Rev Access'!$F$7:$GK$318,$FN$2,FALSE)),"",VLOOKUP($B177,'[1]1718  Exp_Rev Access'!$F$7:$GK$318,$FN$2,FALSE))</f>
        <v>0</v>
      </c>
      <c r="FO177" s="90">
        <f>IF(ISNA(VLOOKUP($B177,'[1]1718  Exp_Rev Access'!$F$7:$GK$318,$FO$2,FALSE)),"",VLOOKUP($B177,'[1]1718  Exp_Rev Access'!$F$7:$GK$318,$FO$2,FALSE))</f>
        <v>0</v>
      </c>
      <c r="FP177" s="90">
        <f>IF(ISNA(VLOOKUP($B177,'[1]1718  Exp_Rev Access'!$F$7:$GK$318,$FP$2,FALSE)),"",VLOOKUP($B177,'[1]1718  Exp_Rev Access'!$F$7:$GK$318,$FP$2,FALSE))</f>
        <v>0</v>
      </c>
      <c r="FQ177" s="90">
        <f>IF(ISNA(VLOOKUP($B177,'[1]1718  Exp_Rev Access'!$F$7:$GK$318,$FQ$2,FALSE)),"",VLOOKUP($B177,'[1]1718  Exp_Rev Access'!$F$7:$GK$318,$FQ$2,FALSE))</f>
        <v>0</v>
      </c>
      <c r="FR177" s="90">
        <f>IF(ISNA(VLOOKUP($B177,'[1]1718  Exp_Rev Access'!$F$7:$GK$318,$FR$2,FALSE)),"",VLOOKUP($B177,'[1]1718  Exp_Rev Access'!$F$7:$GK$318,$FR$2,FALSE))</f>
        <v>174356.03</v>
      </c>
      <c r="FS177" s="56">
        <f t="shared" si="508"/>
        <v>3494535.6999999997</v>
      </c>
      <c r="FT177" s="92">
        <f t="shared" si="509"/>
        <v>4.5200500172902211E-2</v>
      </c>
      <c r="FU177" s="94">
        <f t="shared" si="510"/>
        <v>583.19535050608727</v>
      </c>
      <c r="FV177" s="95">
        <f>IF(ISNA(VLOOKUP($B177,'[1]1718  Exp_Rev Access'!$F$7:$GK$318,$FV$2,FALSE)),"",VLOOKUP($B177,'[1]1718  Exp_Rev Access'!$F$7:$GK$318,$FV$2,FALSE))</f>
        <v>0</v>
      </c>
      <c r="FW177" s="95">
        <f>IF(ISNA(VLOOKUP($B177,'[1]1718  Exp_Rev Access'!$F$7:$GK$318,$FW$2,FALSE)),"",VLOOKUP($B177,'[1]1718  Exp_Rev Access'!$F$7:$GK$318,$FW$2,FALSE))</f>
        <v>0</v>
      </c>
      <c r="FX177" s="95">
        <f>IF(ISNA(VLOOKUP($B177,'[1]1718  Exp_Rev Access'!$F$7:$GK$318,$FX$2,FALSE)),"",VLOOKUP($B177,'[1]1718  Exp_Rev Access'!$F$7:$GK$318,$FX$2,FALSE))</f>
        <v>0</v>
      </c>
      <c r="FY177" s="95">
        <f>IF(ISNA(VLOOKUP($B177,'[1]1718  Exp_Rev Access'!$F$7:$GK$318,$FY$2,FALSE)),"",VLOOKUP($B177,'[1]1718  Exp_Rev Access'!$F$7:$GK$318,$FY$2,FALSE))</f>
        <v>0</v>
      </c>
      <c r="FZ177" s="95">
        <f>IF(ISNA(VLOOKUP($B177,'[1]1718  Exp_Rev Access'!$F$7:$GK$318,$FZ$2,FALSE)),"",VLOOKUP($B177,'[1]1718  Exp_Rev Access'!$F$7:$GK$318,$FZ$2,FALSE))</f>
        <v>0</v>
      </c>
      <c r="GA177" s="95">
        <f>IF(ISNA(VLOOKUP($B177,'[1]1718  Exp_Rev Access'!$F$7:$GK$318,$GA$2,FALSE)),"",VLOOKUP($B177,'[1]1718  Exp_Rev Access'!$F$7:$GK$318,$GA$2,FALSE))</f>
        <v>0</v>
      </c>
      <c r="GB177" s="95">
        <f>IF(ISNA(VLOOKUP($B177,'[1]1718  Exp_Rev Access'!$F$7:$GK$318,$GB$2,FALSE)),"",VLOOKUP($B177,'[1]1718  Exp_Rev Access'!$F$7:$GK$318,$GB$2,FALSE))</f>
        <v>0</v>
      </c>
      <c r="GC177" s="95">
        <f>IF(ISNA(VLOOKUP($B177,'[1]1718  Exp_Rev Access'!$F$7:$GK$318,$GC$2,FALSE)),"",VLOOKUP($B177,'[1]1718  Exp_Rev Access'!$F$7:$GK$318,$GC$2,FALSE))</f>
        <v>0</v>
      </c>
      <c r="GD177" s="95">
        <f>IF(ISNA(VLOOKUP($B177,'[1]1718  Exp_Rev Access'!$F$7:$GK$318,$GD$2,FALSE)),"",VLOOKUP($B177,'[1]1718  Exp_Rev Access'!$F$7:$GK$318,$GD$2,FALSE))</f>
        <v>0</v>
      </c>
      <c r="GE177" s="95">
        <f>IF(ISNA(VLOOKUP($B177,'[1]1718  Exp_Rev Access'!$F$7:$GK$318,$GE$2,FALSE)),"",VLOOKUP($B177,'[1]1718  Exp_Rev Access'!$F$7:$GK$318,$GE$2,FALSE))</f>
        <v>0</v>
      </c>
      <c r="GF177" s="95">
        <f>IF(ISNA(VLOOKUP($B177,'[1]1718  Exp_Rev Access'!$F$7:$GK$318,$GF$2,FALSE)),"",VLOOKUP($B177,'[1]1718  Exp_Rev Access'!$F$7:$GK$318,$GF$2,FALSE))</f>
        <v>0</v>
      </c>
      <c r="GG177" s="95">
        <f>IF(ISNA(VLOOKUP($B177,'[1]1718  Exp_Rev Access'!$F$7:$GK$318,$GG$2,FALSE)),"",VLOOKUP($B177,'[1]1718  Exp_Rev Access'!$F$7:$GK$318,$GG$2,FALSE))</f>
        <v>0</v>
      </c>
      <c r="GH177" s="95">
        <f>IF(ISNA(VLOOKUP($B177,'[1]1718  Exp_Rev Access'!$F$7:$GK$318,$GH$2,FALSE)),"",VLOOKUP($B177,'[1]1718  Exp_Rev Access'!$F$7:$GK$318,$GH$2,FALSE))</f>
        <v>0</v>
      </c>
      <c r="GI177" s="95">
        <f>IF(ISNA(VLOOKUP($B177,'[1]1718  Exp_Rev Access'!$F$7:$GK$318,$GI$2,FALSE)),"",VLOOKUP($B177,'[1]1718  Exp_Rev Access'!$F$7:$GK$318,$GI$2,FALSE))</f>
        <v>0</v>
      </c>
      <c r="GJ177" s="95">
        <f>IF(ISNA(VLOOKUP($B177,'[1]1718  Exp_Rev Access'!$F$7:$GK$318,$GJ$2,FALSE)),"",VLOOKUP($B177,'[1]1718  Exp_Rev Access'!$F$7:$GK$318,$GJ$2,FALSE))</f>
        <v>0</v>
      </c>
      <c r="GK177" s="95">
        <f>IF(ISNA(VLOOKUP($B177,'[1]1718  Exp_Rev Access'!$F$7:$GK$318,$GK$2,FALSE)),"",VLOOKUP($B177,'[1]1718  Exp_Rev Access'!$F$7:$GK$318,$GK$2,FALSE))</f>
        <v>1850.3</v>
      </c>
      <c r="GL177" s="95">
        <f>IF(ISNA(VLOOKUP($B177,'[1]1718  Exp_Rev Access'!$F$7:$GK$318,$GL$2,FALSE)),"",VLOOKUP($B177,'[1]1718  Exp_Rev Access'!$F$7:$GK$318,$GL$2,FALSE))</f>
        <v>0</v>
      </c>
      <c r="GM177" s="95">
        <f>IF(ISNA(VLOOKUP($B177,'[1]1718  Exp_Rev Access'!$F$7:$GK$318,$GM$2,FALSE)),"",VLOOKUP($B177,'[1]1718  Exp_Rev Access'!$F$7:$GK$318,$GM$2,FALSE))</f>
        <v>0</v>
      </c>
      <c r="GN177" s="95">
        <f>IF(ISNA(VLOOKUP($B177,'[1]1718  Exp_Rev Access'!$F$7:$GK$318,$GN$2,FALSE)),"",VLOOKUP($B177,'[1]1718  Exp_Rev Access'!$F$7:$GK$318,$GN$2,FALSE))</f>
        <v>0</v>
      </c>
      <c r="GO177" s="95">
        <f>IF(ISNA(VLOOKUP($B177,'[1]1718  Exp_Rev Access'!$F$7:$GK$318,$GO$2,FALSE)),"",VLOOKUP($B177,'[1]1718  Exp_Rev Access'!$F$7:$GK$318,$GO$2,FALSE))</f>
        <v>0</v>
      </c>
      <c r="GP177" s="95">
        <f>IF(ISNA(VLOOKUP($B177,'[1]1718  Exp_Rev Access'!$F$7:$GK$318,$GP$2,FALSE)),"",VLOOKUP($B177,'[1]1718  Exp_Rev Access'!$F$7:$GK$318,$GP$2,FALSE))</f>
        <v>0</v>
      </c>
      <c r="GQ177" s="95">
        <f>IF(ISNA(VLOOKUP($B177,'[1]1718  Exp_Rev Access'!$F$7:$GK$318,$GQ$2,FALSE)),"",VLOOKUP($B177,'[1]1718  Exp_Rev Access'!$F$7:$GK$318,$GQ$2,FALSE))</f>
        <v>0</v>
      </c>
      <c r="GR177" s="95">
        <f>IF(ISNA(VLOOKUP($B177,'[1]1718  Exp_Rev Access'!$F$7:$GK$318,$GR$2,FALSE)),"",VLOOKUP($B177,'[1]1718  Exp_Rev Access'!$F$7:$GK$318,$GR$2,FALSE))</f>
        <v>0</v>
      </c>
      <c r="GS177" s="95">
        <f>IF(ISNA(VLOOKUP($B177,'[1]1718  Exp_Rev Access'!$F$7:$GK$318,$GS$2,FALSE)),"",VLOOKUP($B177,'[1]1718  Exp_Rev Access'!$F$7:$GK$318,$GS$2,FALSE))</f>
        <v>0</v>
      </c>
      <c r="GT177" s="95">
        <f>IF(ISNA(VLOOKUP($B177,'[1]1718  Exp_Rev Access'!$F$7:$GK$318,$GT$2,FALSE)),"",VLOOKUP($B177,'[1]1718  Exp_Rev Access'!$F$7:$GK$318,$GT$2,FALSE))</f>
        <v>0</v>
      </c>
      <c r="GU177" s="56">
        <f t="shared" si="511"/>
        <v>1850.3</v>
      </c>
      <c r="GV177" s="92">
        <f t="shared" si="512"/>
        <v>2.3932932054441728E-5</v>
      </c>
      <c r="GW177" s="96">
        <f t="shared" si="513"/>
        <v>0.30879248337380366</v>
      </c>
      <c r="HE177" s="41"/>
      <c r="HF177" s="41"/>
      <c r="HG177" s="41"/>
      <c r="HH177" s="41"/>
      <c r="HI177" s="41"/>
      <c r="HJ177" s="41"/>
      <c r="HK177" s="41"/>
      <c r="HL177" s="41"/>
      <c r="HM177" s="41"/>
      <c r="HN177" s="41"/>
    </row>
    <row r="178" spans="1:222" x14ac:dyDescent="0.3">
      <c r="A178" s="73"/>
      <c r="B178" s="88" t="s">
        <v>429</v>
      </c>
      <c r="C178" s="89" t="s">
        <v>430</v>
      </c>
      <c r="D178" s="75">
        <f>IF(ISNA(VLOOKUP($B178,'[1]1718 enrollment_Rev_Exp by size'!$A$7:H515,3,FALSE)),"",VLOOKUP($B178,'[1]1718 enrollment_Rev_Exp by size'!$A$7:$G$350,3,FALSE))</f>
        <v>11498.960000000001</v>
      </c>
      <c r="E178" s="76">
        <f>IF(ISNA(VLOOKUP($B178,'[1]1718 enrollment_Rev_Exp by size'!$A$7:I515,5,FALSE)),"",VLOOKUP($B178,'[1]1718 enrollment_Rev_Exp by size'!$A$7:$G$350,5,FALSE))</f>
        <v>144755482.78</v>
      </c>
      <c r="F178" s="70">
        <f t="shared" si="495"/>
        <v>144755482.78</v>
      </c>
      <c r="G178" s="70">
        <f t="shared" si="496"/>
        <v>0</v>
      </c>
      <c r="H178" s="90">
        <f>IF(ISNA(VLOOKUP($B178,'[1]1718  Exp_Rev Access'!$F$7:$GK$318,3,FALSE)),"",VLOOKUP($B178,'[1]1718  Exp_Rev Access'!$F$7:$GK$318,3,FALSE))</f>
        <v>22844720.260000002</v>
      </c>
      <c r="I178" s="90">
        <f>IF(ISNA(VLOOKUP($B178,'[1]1718  Exp_Rev Access'!$F$7:$GK$318,4,FALSE)),"",VLOOKUP($B178,'[1]1718  Exp_Rev Access'!$F$7:$GK$318,4,FALSE))</f>
        <v>113.35</v>
      </c>
      <c r="J178" s="90">
        <f>IF(ISNA(VLOOKUP($B178,'[1]1718  Exp_Rev Access'!$F$7:$GK$318,5,FALSE)),"",VLOOKUP($B178,'[1]1718  Exp_Rev Access'!$F$7:$GK$318,5,FALSE))</f>
        <v>29251.82</v>
      </c>
      <c r="K178" s="90">
        <f>IF(ISNA(VLOOKUP($B178,'[1]1718  Exp_Rev Access'!$F$7:$GK$318,6,FALSE)),"-",VLOOKUP($B178,'[1]1718  Exp_Rev Access'!$F$7:$GK$318,6,FALSE))</f>
        <v>22150.93</v>
      </c>
      <c r="L178" s="90">
        <f>IF(ISNA(VLOOKUP($B178,'[1]1718  Exp_Rev Access'!$F$7:$GK$318,7,FALSE)),"",VLOOKUP($B178,'[1]1718  Exp_Rev Access'!$F$7:$GK$318,7,FALSE))</f>
        <v>0</v>
      </c>
      <c r="M178" s="90">
        <f>IF(ISNA(VLOOKUP($B178,'[1]1718  Exp_Rev Access'!$F$7:$GK$318,8,FALSE)),"",VLOOKUP($B178,'[1]1718  Exp_Rev Access'!$F$7:$GK$318,8,FALSE))</f>
        <v>0</v>
      </c>
      <c r="N178" s="56">
        <f t="shared" si="497"/>
        <v>22896236.360000003</v>
      </c>
      <c r="O178" s="91">
        <f t="shared" si="498"/>
        <v>0.15817180752177656</v>
      </c>
      <c r="P178" s="56">
        <f t="shared" si="499"/>
        <v>1991.1571446461246</v>
      </c>
      <c r="Q178" s="90">
        <f>IF(ISNA(VLOOKUP($B178,'[1]1718  Exp_Rev Access'!$F$7:$GK$318,10,FALSE)),"",VLOOKUP($B178,'[1]1718  Exp_Rev Access'!$F$7:$GK$318,10,FALSE))</f>
        <v>215809.67</v>
      </c>
      <c r="R178" s="90">
        <f>IF(ISNA(VLOOKUP($B178,'[1]1718  Exp_Rev Access'!$F$7:$GK$318,11,FALSE)),"",VLOOKUP($B178,'[1]1718  Exp_Rev Access'!$F$7:$GK$318,11,FALSE))</f>
        <v>0</v>
      </c>
      <c r="S178" s="90">
        <f>IF(ISNA(VLOOKUP($B178,'[1]1718  Exp_Rev Access'!$F$7:$GK$318,12,FALSE)),"",VLOOKUP($B178,'[1]1718  Exp_Rev Access'!$F$7:$GK$318,12,FALSE))</f>
        <v>25517</v>
      </c>
      <c r="T178" s="90">
        <f>IF(ISNA(VLOOKUP($B178,'[1]1718  Exp_Rev Access'!$F$7:$GK$318,13,FALSE)),"",VLOOKUP($B178,'[1]1718  Exp_Rev Access'!$F$7:$GK$318,13,FALSE))</f>
        <v>0</v>
      </c>
      <c r="U178" s="90">
        <f>IF(ISNA(VLOOKUP($B178,'[1]1718  Exp_Rev Access'!$F$7:$GK$318,14,FALSE)),"",VLOOKUP($B178,'[1]1718  Exp_Rev Access'!$F$7:$GK$318,14,FALSE))</f>
        <v>0</v>
      </c>
      <c r="V178" s="90">
        <f>IF(ISNA(VLOOKUP($B178,'[1]1718  Exp_Rev Access'!$F$7:$GK$318,15,FALSE)),"",VLOOKUP($B178,'[1]1718  Exp_Rev Access'!$F$7:$GK$318,15,FALSE))</f>
        <v>60405</v>
      </c>
      <c r="W178" s="90">
        <f>IF(ISNA(VLOOKUP($B178,'[1]1718  Exp_Rev Access'!$F$7:$GK$318,16,FALSE)),"",VLOOKUP($B178,'[1]1718  Exp_Rev Access'!$F$7:$GK$318,16,FALSE))</f>
        <v>124768</v>
      </c>
      <c r="X178" s="90">
        <f>IF(ISNA(VLOOKUP($B178,'[1]1718  Exp_Rev Access'!$F$7:$GK$318,17,FALSE)),"",VLOOKUP($B178,'[1]1718  Exp_Rev Access'!$F$7:$GK$318,17,FALSE))</f>
        <v>0</v>
      </c>
      <c r="Y178" s="90">
        <f>IF(ISNA(VLOOKUP($B178,'[1]1718  Exp_Rev Access'!$F$7:$GK$318,18,FALSE)),"",VLOOKUP($B178,'[1]1718  Exp_Rev Access'!$F$7:$GK$318,18,FALSE))</f>
        <v>64773.86</v>
      </c>
      <c r="Z178" s="90">
        <f>IF(ISNA(VLOOKUP($B178,'[1]1718  Exp_Rev Access'!$F$7:$GK$318,19,FALSE)),"",VLOOKUP($B178,'[1]1718  Exp_Rev Access'!$F$7:$GK$318,19,FALSE))</f>
        <v>68677.759999999995</v>
      </c>
      <c r="AA178" s="90">
        <f>IF(ISNA(VLOOKUP($B178,'[1]1718  Exp_Rev Access'!$F$7:$GK$318,20,FALSE)),"",VLOOKUP($B178,'[1]1718  Exp_Rev Access'!$F$7:$GK$318,20,FALSE))</f>
        <v>0</v>
      </c>
      <c r="AB178" s="90">
        <f>IF(ISNA(VLOOKUP($B178,'[1]1718  Exp_Rev Access'!$F$7:$GK$318,21,FALSE)),"",VLOOKUP($B178,'[1]1718  Exp_Rev Access'!$F$7:$GK$318,21,FALSE))</f>
        <v>0</v>
      </c>
      <c r="AC178" s="90">
        <f>IF(ISNA(VLOOKUP($B178,'[1]1718  Exp_Rev Access'!$F$7:$GK$318,22,FALSE)),"",VLOOKUP($B178,'[1]1718  Exp_Rev Access'!$F$7:$GK$318,22,FALSE))</f>
        <v>427472.76</v>
      </c>
      <c r="AD178" s="90">
        <f>IF(ISNA(VLOOKUP($B178,'[1]1718  Exp_Rev Access'!$F$7:$GK$318,23,FALSE)),"",VLOOKUP($B178,'[1]1718  Exp_Rev Access'!$F$7:$GK$318,23,FALSE))</f>
        <v>1318715.3799999999</v>
      </c>
      <c r="AE178" s="90">
        <f>IF(ISNA(VLOOKUP($B178,'[1]1718  Exp_Rev Access'!$F$7:$GK$318,24,FALSE)),"",VLOOKUP($B178,'[1]1718  Exp_Rev Access'!$F$7:$GK$318,24,FALSE))</f>
        <v>211873.92000000001</v>
      </c>
      <c r="AF178" s="90">
        <f>IF(ISNA(VLOOKUP($B178,'[1]1718  Exp_Rev Access'!$F$7:$GK$318,25,FALSE)),"",VLOOKUP($B178,'[1]1718  Exp_Rev Access'!$F$7:$GK$318,25,FALSE))</f>
        <v>0</v>
      </c>
      <c r="AG178" s="90">
        <f>IF(ISNA(VLOOKUP($B178,'[1]1718  Exp_Rev Access'!$F$7:$GK$318,26,FALSE)),"",VLOOKUP($B178,'[1]1718  Exp_Rev Access'!$F$7:$GK$318,26,FALSE))</f>
        <v>215709.11</v>
      </c>
      <c r="AH178" s="90">
        <f>IF(ISNA(VLOOKUP($B178,'[1]1718  Exp_Rev Access'!$F$7:$GK$318,27,FALSE)),"",VLOOKUP($B178,'[1]1718  Exp_Rev Access'!$F$7:$GK$318,27,FALSE))</f>
        <v>45016.93</v>
      </c>
      <c r="AI178" s="90">
        <f>IF(ISNA(VLOOKUP($B178,'[1]1718  Exp_Rev Access'!$F$7:$GK$318,28,FALSE)),"",VLOOKUP($B178,'[1]1718  Exp_Rev Access'!$F$7:$GK$318,28,FALSE))</f>
        <v>205044.37</v>
      </c>
      <c r="AJ178" s="90">
        <f>IF(ISNA(VLOOKUP($B178,'[1]1718  Exp_Rev Access'!$F$7:$GK$318,29,FALSE)),"",VLOOKUP($B178,'[1]1718  Exp_Rev Access'!$F$7:$GK$318,29,FALSE))</f>
        <v>0</v>
      </c>
      <c r="AK178" s="90">
        <f>IF(ISNA(VLOOKUP($B178,'[1]1718  Exp_Rev Access'!$F$7:$GK$318,30,FALSE)),"",VLOOKUP($B178,'[1]1718  Exp_Rev Access'!$F$7:$GK$318,30,FALSE))</f>
        <v>18857.759999999998</v>
      </c>
      <c r="AL178" s="90">
        <f>IF(ISNA(VLOOKUP($B178,'[1]1718  Exp_Rev Access'!$F$7:$GK$318,31,FALSE)),"",VLOOKUP($B178,'[1]1718  Exp_Rev Access'!$F$7:$GK$318,31,FALSE))</f>
        <v>56821.48</v>
      </c>
      <c r="AM178" s="56">
        <f t="shared" si="500"/>
        <v>3059462.9999999995</v>
      </c>
      <c r="AN178" s="92">
        <f t="shared" si="501"/>
        <v>2.1135385971181378E-2</v>
      </c>
      <c r="AO178" s="71">
        <f t="shared" si="502"/>
        <v>266.06432233871578</v>
      </c>
      <c r="AP178" s="90">
        <f>IF(ISNA(VLOOKUP($B178,'[1]1718  Exp_Rev Access'!$F$7:$GK$318,33,FALSE)),"",VLOOKUP($B178,'[1]1718  Exp_Rev Access'!$F$7:$GK$318,33,FALSE))</f>
        <v>76658356.760000005</v>
      </c>
      <c r="AQ178" s="90">
        <f>IF(ISNA(VLOOKUP($B178,'[1]1718  Exp_Rev Access'!$F$7:$GK$318,34,FALSE)),"",VLOOKUP($B178,'[1]1718  Exp_Rev Access'!$F$7:$GK$318,34,FALSE))</f>
        <v>3210540.73</v>
      </c>
      <c r="AR178" s="90">
        <f>IF(ISNA(VLOOKUP($B178,'[1]1718  Exp_Rev Access'!$F$7:$GK$318,35,FALSE)),"",VLOOKUP($B178,'[1]1718  Exp_Rev Access'!$F$7:$GK$318,35,FALSE))</f>
        <v>5393582.3200000003</v>
      </c>
      <c r="AS178" s="90">
        <f>IF(ISNA(VLOOKUP($B178,'[1]1718  Exp_Rev Access'!$F$7:$GK$318,36,FALSE)),"",VLOOKUP($B178,'[1]1718  Exp_Rev Access'!$F$7:$GK$318,36,FALSE))</f>
        <v>244735.91</v>
      </c>
      <c r="AT178" s="90">
        <f>IF(ISNA(VLOOKUP($B178,'[1]1718  Exp_Rev Access'!$F$7:$GK$318,37,FALSE)),"",VLOOKUP($B178,'[1]1718  Exp_Rev Access'!$F$7:$GK$318,37,FALSE))</f>
        <v>0</v>
      </c>
      <c r="AU178" s="56">
        <f t="shared" si="503"/>
        <v>85507215.719999999</v>
      </c>
      <c r="AV178" s="93">
        <f t="shared" si="504"/>
        <v>0.5907010503357184</v>
      </c>
      <c r="AW178" s="56">
        <f t="shared" si="505"/>
        <v>7436.0825431169424</v>
      </c>
      <c r="AX178" s="90">
        <f>IF(ISNA(VLOOKUP($B178,'[1]1718  Exp_Rev Access'!$F$7:$GK$318,39,FALSE)),"",VLOOKUP($B178,'[1]1718  Exp_Rev Access'!$F$7:$GK$318,39,FALSE))</f>
        <v>0</v>
      </c>
      <c r="AY178" s="90">
        <f>IF(ISNA(VLOOKUP($B178,'[1]1718  Exp_Rev Access'!$F$7:$GK$318,40,FALSE)),"",VLOOKUP($B178,'[1]1718  Exp_Rev Access'!$F$7:$GK$318,40,FALSE))</f>
        <v>12251478.220000001</v>
      </c>
      <c r="AZ178" s="90">
        <f>IF(ISNA(VLOOKUP($B178,'[1]1718  Exp_Rev Access'!$F$7:$GK$318,41,FALSE)),"",VLOOKUP($B178,'[1]1718  Exp_Rev Access'!$F$7:$GK$318,41,FALSE))</f>
        <v>1054141.6200000001</v>
      </c>
      <c r="BA178" s="90">
        <f>IF(ISNA(VLOOKUP($B178,'[1]1718  Exp_Rev Access'!$F$7:$GK$318,42,FALSE)),"",VLOOKUP($B178,'[1]1718  Exp_Rev Access'!$F$7:$GK$318,42,FALSE))</f>
        <v>0</v>
      </c>
      <c r="BB178" s="90">
        <f>IF(ISNA(VLOOKUP($B178,'[1]1718  Exp_Rev Access'!$F$7:$GK$318,43,FALSE)),"",VLOOKUP($B178,'[1]1718  Exp_Rev Access'!$F$7:$GK$318,43,FALSE))</f>
        <v>0</v>
      </c>
      <c r="BC178" s="90">
        <f>IF(ISNA(VLOOKUP($B178,'[1]1718  Exp_Rev Access'!$F$7:$GK$318,44,FALSE)),"",VLOOKUP($B178,'[1]1718  Exp_Rev Access'!$F$7:$GK$318,44,FALSE))</f>
        <v>1909303.62</v>
      </c>
      <c r="BD178" s="90">
        <f>IF(ISNA(VLOOKUP($B178,'[1]1718  Exp_Rev Access'!$F$7:$GK$318,45,FALSE)),"",VLOOKUP($B178,'[1]1718  Exp_Rev Access'!$F$7:$GK$318,45,FALSE))</f>
        <v>0</v>
      </c>
      <c r="BE178" s="90">
        <f>IF(ISNA(VLOOKUP($B178,'[1]1718  Exp_Rev Access'!$F$7:$GK$318,46,FALSE)),"",VLOOKUP($B178,'[1]1718  Exp_Rev Access'!$F$7:$GK$318,46,FALSE))</f>
        <v>680237.34</v>
      </c>
      <c r="BF178" s="90">
        <f>IF(ISNA(VLOOKUP($B178,'[1]1718  Exp_Rev Access'!$F$7:$GK$318,47,FALSE)),"",VLOOKUP($B178,'[1]1718  Exp_Rev Access'!$F$7:$GK$318,47,FALSE))</f>
        <v>0</v>
      </c>
      <c r="BG178" s="90">
        <f>IF(ISNA(VLOOKUP($B178,'[1]1718  Exp_Rev Access'!$F$7:$GK$318,48,FALSE)),"",VLOOKUP($B178,'[1]1718  Exp_Rev Access'!$F$7:$GK$318,48,FALSE))</f>
        <v>450677.14</v>
      </c>
      <c r="BH178" s="90">
        <f>IF(ISNA(VLOOKUP($B178,'[1]1718  Exp_Rev Access'!$F$7:$GK$318,49,FALSE)),"",VLOOKUP($B178,'[1]1718  Exp_Rev Access'!$F$7:$GK$318,49,FALSE))</f>
        <v>264692.94</v>
      </c>
      <c r="BI178" s="90">
        <f>IF(ISNA(VLOOKUP($B178,'[1]1718  Exp_Rev Access'!$F$7:$GK$318,50,FALSE)),"",VLOOKUP($B178,'[1]1718  Exp_Rev Access'!$F$7:$GK$318,50,FALSE))</f>
        <v>0</v>
      </c>
      <c r="BJ178" s="90">
        <f>IF(ISNA(VLOOKUP($B178,'[1]1718  Exp_Rev Access'!$F$7:$GK$318,51,FALSE)),"",VLOOKUP($B178,'[1]1718  Exp_Rev Access'!$F$7:$GK$318,51,FALSE))</f>
        <v>60532.23</v>
      </c>
      <c r="BK178" s="90">
        <f>IF(ISNA(VLOOKUP($B178,'[1]1718  Exp_Rev Access'!$F$7:$GK$318,52,FALSE)),"",VLOOKUP($B178,'[1]1718  Exp_Rev Access'!$F$7:$GK$318,52,FALSE))</f>
        <v>4570921.43</v>
      </c>
      <c r="BL178" s="90">
        <f>IF(ISNA(VLOOKUP($B178,'[1]1718  Exp_Rev Access'!$F$7:$GK$318,53,FALSE)),"",VLOOKUP($B178,'[1]1718  Exp_Rev Access'!$F$7:$GK$318,53,FALSE))</f>
        <v>3420</v>
      </c>
      <c r="BM178" s="90">
        <f>IF(ISNA(VLOOKUP($B178,'[1]1718  Exp_Rev Access'!$F$7:$GK$318,54,FALSE)),"",VLOOKUP($B178,'[1]1718  Exp_Rev Access'!$F$7:$GK$318,54,FALSE))</f>
        <v>0</v>
      </c>
      <c r="BN178" s="90">
        <f>IF(ISNA(VLOOKUP($B178,'[1]1718  Exp_Rev Access'!$F$7:$GK$318,55,FALSE)),"",VLOOKUP($B178,'[1]1718  Exp_Rev Access'!$F$7:$GK$318,55,FALSE))</f>
        <v>0</v>
      </c>
      <c r="BO178" s="90">
        <f>IF(ISNA(VLOOKUP($B178,'[1]1718  Exp_Rev Access'!$F$7:$GK$318,56,FALSE)),"",VLOOKUP($B178,'[1]1718  Exp_Rev Access'!$F$7:$GK$318,56,FALSE))</f>
        <v>0</v>
      </c>
      <c r="BP178" s="90">
        <f>IF(ISNA(VLOOKUP($B178,'[1]1718  Exp_Rev Access'!$F$7:$GK$318,57,FALSE)),"",VLOOKUP($B178,'[1]1718  Exp_Rev Access'!$F$7:$GK$318,57,FALSE))</f>
        <v>0</v>
      </c>
      <c r="BQ178" s="90">
        <f>IF(ISNA(VLOOKUP($B178,'[1]1718  Exp_Rev Access'!$F$7:$GK$318,58,FALSE)),"",VLOOKUP($B178,'[1]1718  Exp_Rev Access'!$F$7:$GK$318,58,FALSE))</f>
        <v>0</v>
      </c>
      <c r="BR178" s="90">
        <f>IF(ISNA(VLOOKUP($B178,'[1]1718  Exp_Rev Access'!$F$7:$GK$318,59,FALSE)),"",VLOOKUP($B178,'[1]1718  Exp_Rev Access'!$F$7:$GK$318,59,FALSE))</f>
        <v>0</v>
      </c>
      <c r="BS178" s="90">
        <f>IF(ISNA(VLOOKUP($B178,'[1]1718  Exp_Rev Access'!$F$7:$GK$318,60,FALSE)),"",VLOOKUP($B178,'[1]1718  Exp_Rev Access'!$F$7:$GK$318,60,FALSE))</f>
        <v>0</v>
      </c>
      <c r="BT178" s="90">
        <f>IF(ISNA(VLOOKUP($B178,'[1]1718  Exp_Rev Access'!$F$7:$GK$318,61,FALSE)),"",VLOOKUP($B178,'[1]1718  Exp_Rev Access'!$F$7:$GK$318,61,FALSE))</f>
        <v>0</v>
      </c>
      <c r="BU178" s="90">
        <f>IF(ISNA(VLOOKUP($B178,'[1]1718  Exp_Rev Access'!$F$7:$GK$318,62,FALSE)),"",VLOOKUP($B178,'[1]1718  Exp_Rev Access'!$F$7:$GK$318,62,FALSE))</f>
        <v>0</v>
      </c>
      <c r="BV178" s="56">
        <f t="shared" si="449"/>
        <v>21245404.539999999</v>
      </c>
      <c r="BW178" s="92">
        <f t="shared" si="506"/>
        <v>0.14676752916011379</v>
      </c>
      <c r="BX178" s="71">
        <f t="shared" si="507"/>
        <v>1847.5935684618432</v>
      </c>
      <c r="BY178" s="90">
        <f>IF(ISNA(VLOOKUP($B178,'[1]1718  Exp_Rev Access'!$F$7:$GK$318,64,FALSE)),"",VLOOKUP($B178,'[1]1718  Exp_Rev Access'!$F$7:$GK$318,64,FALSE))</f>
        <v>0</v>
      </c>
      <c r="BZ178" s="90">
        <f>IF(ISNA(VLOOKUP($B178,'[1]1718  Exp_Rev Access'!$F$7:$GK$318,65,FALSE)),"",VLOOKUP($B178,'[1]1718  Exp_Rev Access'!$F$7:$GK$318,65,FALSE))</f>
        <v>3704503.36</v>
      </c>
      <c r="CA178" s="90">
        <f>IF(ISNA(VLOOKUP($B178,'[1]1718  Exp_Rev Access'!$F$7:$GK$318,66,FALSE)),"",VLOOKUP($B178,'[1]1718  Exp_Rev Access'!$F$7:$GK$318,66,FALSE))</f>
        <v>585021.78</v>
      </c>
      <c r="CB178" s="90">
        <f>IF(ISNA(VLOOKUP($B178,'[1]1718  Exp_Rev Access'!$F$7:$GK$318,67,FALSE)),"",VLOOKUP($B178,'[1]1718  Exp_Rev Access'!$F$7:$GK$318,67,FALSE))</f>
        <v>0</v>
      </c>
      <c r="CC178" s="90">
        <f>IF(ISNA(VLOOKUP($B178,'[1]1718  Exp_Rev Access'!$F$7:$GK$318,68,FALSE)),"",VLOOKUP($B178,'[1]1718  Exp_Rev Access'!$F$7:$GK$318,68,FALSE))</f>
        <v>0</v>
      </c>
      <c r="CD178" s="90">
        <f>IF(ISNA(VLOOKUP($B178,'[1]1718  Exp_Rev Access'!$F$7:$GK$318,69,FALSE)),"",VLOOKUP($B178,'[1]1718  Exp_Rev Access'!$F$7:$GK$318,69,FALSE))</f>
        <v>0</v>
      </c>
      <c r="CE178" s="56">
        <f t="shared" si="437"/>
        <v>4289525.1399999997</v>
      </c>
      <c r="CF178" s="92">
        <f t="shared" si="450"/>
        <v>2.9632902724100876E-2</v>
      </c>
      <c r="CG178" s="78">
        <f t="shared" si="451"/>
        <v>373.03592150942342</v>
      </c>
      <c r="CH178" s="90">
        <f>IF(ISNA(VLOOKUP($B178,'[1]1718  Exp_Rev Access'!$F$7:$GK$318,$CH$2,FALSE)),"",VLOOKUP($B178,'[1]1718  Exp_Rev Access'!$F$7:$GK$318,$CH$2,FALSE))</f>
        <v>0</v>
      </c>
      <c r="CI178" s="90">
        <f>IF(ISNA(VLOOKUP($B178,'[1]1718  Exp_Rev Access'!$F$7:$GK$318,$CI$2,FALSE)),"",VLOOKUP($B178,'[1]1718  Exp_Rev Access'!$F$7:$GK$318,$CI$2,FALSE))</f>
        <v>0</v>
      </c>
      <c r="CJ178" s="90">
        <f>IF(ISNA(VLOOKUP($B178,'[1]1718  Exp_Rev Access'!$F$7:$GK$318,$CJ$2,FALSE)),"",VLOOKUP($B178,'[1]1718  Exp_Rev Access'!$F$7:$GK$318,$CJ$2,FALSE))</f>
        <v>0</v>
      </c>
      <c r="CK178" s="90">
        <f>IF(ISNA(VLOOKUP($B178,'[1]1718  Exp_Rev Access'!$F$7:$GK$318,$CK$2,FALSE)),"",VLOOKUP($B178,'[1]1718  Exp_Rev Access'!$F$7:$GK$318,$CK$2,FALSE))</f>
        <v>0</v>
      </c>
      <c r="CL178" s="90">
        <f>IF(ISNA(VLOOKUP($B178,'[1]1718  Exp_Rev Access'!$F$7:$GK$318,$CL$2,FALSE)),"",VLOOKUP($B178,'[1]1718  Exp_Rev Access'!$F$7:$GK$318,$CL$2,FALSE))</f>
        <v>0</v>
      </c>
      <c r="CM178" s="90">
        <f>IF(ISNA(VLOOKUP($B178,'[1]1718  Exp_Rev Access'!$F$7:$GK$318,$CM$2,FALSE)),"",VLOOKUP($B178,'[1]1718  Exp_Rev Access'!$F$7:$GK$318,$CM$2,FALSE))</f>
        <v>0</v>
      </c>
      <c r="CN178" s="90">
        <f>IF(ISNA(VLOOKUP($B178,'[1]1718  Exp_Rev Access'!$F$7:$GK$318,$CN$2,FALSE)),"",VLOOKUP($B178,'[1]1718  Exp_Rev Access'!$F$7:$GK$318,$CN$2,FALSE))</f>
        <v>0</v>
      </c>
      <c r="CO178" s="90">
        <f>IF(ISNA(VLOOKUP($B178,'[1]1718  Exp_Rev Access'!$F$7:$GK$318,$CO$2,FALSE)),"",VLOOKUP($B178,'[1]1718  Exp_Rev Access'!$F$7:$GK$318,$CO$2,FALSE))</f>
        <v>0</v>
      </c>
      <c r="CP178" s="90">
        <f>IF(ISNA(VLOOKUP($B178,'[1]1718  Exp_Rev Access'!$F$7:$GK$318,$CP$2,FALSE)),"",VLOOKUP($B178,'[1]1718  Exp_Rev Access'!$F$7:$GK$318,$CP$2,FALSE))</f>
        <v>0</v>
      </c>
      <c r="CQ178" s="90">
        <f>IF(ISNA(VLOOKUP($B178,'[1]1718  Exp_Rev Access'!$F$7:$GK$318,$CQ$2,FALSE)),"",VLOOKUP($B178,'[1]1718  Exp_Rev Access'!$F$7:$GK$318,$CQ$2,FALSE))</f>
        <v>2397380</v>
      </c>
      <c r="CR178" s="90">
        <f>IF(ISNA(VLOOKUP($B178,'[1]1718  Exp_Rev Access'!$F$7:$GK$318,$CR$2,FALSE)),"",VLOOKUP($B178,'[1]1718  Exp_Rev Access'!$F$7:$GK$318,$CR$2,FALSE))</f>
        <v>0</v>
      </c>
      <c r="CS178" s="90">
        <f>IF(ISNA(VLOOKUP($B178,'[1]1718  Exp_Rev Access'!$F$7:$GK$318,$CS$2,FALSE)),"",VLOOKUP($B178,'[1]1718  Exp_Rev Access'!$F$7:$GK$318,$CS$2,FALSE))</f>
        <v>53788</v>
      </c>
      <c r="CT178" s="90">
        <f>IF(ISNA(VLOOKUP($B178,'[1]1718  Exp_Rev Access'!$F$7:$GK$318,$CT$2,FALSE)),"",VLOOKUP($B178,'[1]1718  Exp_Rev Access'!$F$7:$GK$318,$CT$2,FALSE))</f>
        <v>0</v>
      </c>
      <c r="CU178" s="90">
        <f>IF(ISNA(VLOOKUP($B178,'[1]1718  Exp_Rev Access'!$F$7:$GK$318,$CU$2,FALSE)),"",VLOOKUP($B178,'[1]1718  Exp_Rev Access'!$F$7:$GK$318,$CU$2,FALSE))</f>
        <v>990773.02</v>
      </c>
      <c r="CV178" s="90">
        <f>IF(ISNA(VLOOKUP($B178,'[1]1718  Exp_Rev Access'!$F$7:$GK$318,$CV$2,FALSE)),"",VLOOKUP($B178,'[1]1718  Exp_Rev Access'!$F$7:$GK$318,$CV$2,FALSE))</f>
        <v>387165.22</v>
      </c>
      <c r="CW178" s="90">
        <f>IF(ISNA(VLOOKUP($B178,'[1]1718  Exp_Rev Access'!$F$7:$GK$318,$CW$2,FALSE)),"",VLOOKUP($B178,'[1]1718  Exp_Rev Access'!$F$7:$GK$318,$CW$2,FALSE))</f>
        <v>0</v>
      </c>
      <c r="CX178" s="90">
        <f>IF(ISNA(VLOOKUP($B178,'[1]1718  Exp_Rev Access'!$F$7:$GK$318,$CX$2,FALSE)),"",VLOOKUP($B178,'[1]1718  Exp_Rev Access'!$F$7:$GK$318,$CX$2,FALSE))</f>
        <v>0</v>
      </c>
      <c r="CY178" s="90">
        <f>IF(ISNA(VLOOKUP($B178,'[1]1718  Exp_Rev Access'!$F$7:$GK$318,$CY$2,FALSE)),"",VLOOKUP($B178,'[1]1718  Exp_Rev Access'!$F$7:$GK$318,$CY$2,FALSE))</f>
        <v>0</v>
      </c>
      <c r="CZ178" s="90">
        <f>IF(ISNA(VLOOKUP($B178,'[1]1718  Exp_Rev Access'!$F$7:$GK$318,$CZ$2,FALSE)),"",VLOOKUP($B178,'[1]1718  Exp_Rev Access'!$F$7:$GK$318,$CZ$2,FALSE))</f>
        <v>0</v>
      </c>
      <c r="DA178" s="90">
        <f>IF(ISNA(VLOOKUP($B178,'[1]1718  Exp_Rev Access'!$F$7:$GK$318,$DA$2,FALSE)),"",VLOOKUP($B178,'[1]1718  Exp_Rev Access'!$F$7:$GK$318,$DA$2,FALSE))</f>
        <v>0</v>
      </c>
      <c r="DB178" s="90">
        <f>IF(ISNA(VLOOKUP($B178,'[1]1718  Exp_Rev Access'!$F$7:$GK$318,$DB$2,FALSE)),"",VLOOKUP($B178,'[1]1718  Exp_Rev Access'!$F$7:$GK$318,$DB$2,FALSE))</f>
        <v>36571.269999999997</v>
      </c>
      <c r="DC178" s="90">
        <f>IF(ISNA(VLOOKUP($B178,'[1]1718  Exp_Rev Access'!$F$7:$GK$318,$DC$2,FALSE)),"",VLOOKUP($B178,'[1]1718  Exp_Rev Access'!$F$7:$GK$318,$DC$2,FALSE))</f>
        <v>0</v>
      </c>
      <c r="DD178" s="90">
        <f>IF(ISNA(VLOOKUP($B178,'[1]1718  Exp_Rev Access'!$F$7:$GK$318,$DD$2,FALSE)),"",VLOOKUP($B178,'[1]1718  Exp_Rev Access'!$F$7:$GK$318,$DD$2,FALSE))</f>
        <v>0</v>
      </c>
      <c r="DE178" s="90">
        <f>IF(ISNA(VLOOKUP($B178,'[1]1718  Exp_Rev Access'!$F$7:$GK$318,$DE$2,FALSE)),"",VLOOKUP($B178,'[1]1718  Exp_Rev Access'!$F$7:$GK$318,$DE$2,FALSE))</f>
        <v>0</v>
      </c>
      <c r="DF178" s="90">
        <f>IF(ISNA(VLOOKUP($B178,'[1]1718  Exp_Rev Access'!$F$7:$GK$318,$DF$2,FALSE)),"",VLOOKUP($B178,'[1]1718  Exp_Rev Access'!$F$7:$GK$318,$DF$2,FALSE))</f>
        <v>0</v>
      </c>
      <c r="DG178" s="90">
        <f>IF(ISNA(VLOOKUP($B178,'[1]1718  Exp_Rev Access'!$F$7:$GK$318,$DG$2,FALSE)),"",VLOOKUP($B178,'[1]1718  Exp_Rev Access'!$F$7:$GK$318,$DG$2,FALSE))</f>
        <v>0</v>
      </c>
      <c r="DH178" s="90">
        <f>IF(ISNA(VLOOKUP($B178,'[1]1718  Exp_Rev Access'!$F$7:$GK$318,$DH$2,FALSE)),"",VLOOKUP($B178,'[1]1718  Exp_Rev Access'!$F$7:$GK$318,$DH$2,FALSE))</f>
        <v>0</v>
      </c>
      <c r="DI178" s="90">
        <f>IF(ISNA(VLOOKUP($B178,'[1]1718  Exp_Rev Access'!$F$7:$GK$318,$DI$2,FALSE)),"",VLOOKUP($B178,'[1]1718  Exp_Rev Access'!$F$7:$GK$318,$DI$2,FALSE))</f>
        <v>1831116.67</v>
      </c>
      <c r="DJ178" s="90">
        <f>IF(ISNA(VLOOKUP($B178,'[1]1718  Exp_Rev Access'!$F$7:$GK$318,$DJ$2,FALSE)),"",VLOOKUP($B178,'[1]1718  Exp_Rev Access'!$F$7:$GK$318,$DJ$2,FALSE))</f>
        <v>0</v>
      </c>
      <c r="DK178" s="90">
        <f>IF(ISNA(VLOOKUP($B178,'[1]1718  Exp_Rev Access'!$F$7:$GK$318,$DK$2,FALSE)),"",VLOOKUP($B178,'[1]1718  Exp_Rev Access'!$F$7:$GK$318,$DK$2,FALSE))</f>
        <v>1308124.3</v>
      </c>
      <c r="DL178" s="90">
        <f>IF(ISNA(VLOOKUP($B178,'[1]1718  Exp_Rev Access'!$F$7:$GK$318,$DL$2,FALSE)),"",VLOOKUP($B178,'[1]1718  Exp_Rev Access'!$F$7:$GK$318,$DL$2,FALSE))</f>
        <v>0</v>
      </c>
      <c r="DM178" s="90">
        <f>IF(ISNA(VLOOKUP($B178,'[1]1718  Exp_Rev Access'!$F$7:$GK$318,$DM$2,FALSE)),"",VLOOKUP($B178,'[1]1718  Exp_Rev Access'!$F$7:$GK$318,$DM$2,FALSE))</f>
        <v>0</v>
      </c>
      <c r="DN178" s="90">
        <f>IF(ISNA(VLOOKUP($B178,'[1]1718  Exp_Rev Access'!$F$7:$GK$318,$DN$2,FALSE)),"",VLOOKUP($B178,'[1]1718  Exp_Rev Access'!$F$7:$GK$318,$DN$2,FALSE))</f>
        <v>0</v>
      </c>
      <c r="DO178" s="90">
        <f>IF(ISNA(VLOOKUP($B178,'[1]1718  Exp_Rev Access'!$F$7:$GK$318,$DO$2,FALSE)),"",VLOOKUP($B178,'[1]1718  Exp_Rev Access'!$F$7:$GK$318,$DO$2,FALSE))</f>
        <v>0</v>
      </c>
      <c r="DP178" s="90">
        <f>IF(ISNA(VLOOKUP($B178,'[1]1718  Exp_Rev Access'!$F$7:$GK$318,$DP$2,FALSE)),"",VLOOKUP($B178,'[1]1718  Exp_Rev Access'!$F$7:$GK$318,$DP$2,FALSE))</f>
        <v>0</v>
      </c>
      <c r="DQ178" s="90">
        <f>IF(ISNA(VLOOKUP($B178,'[1]1718  Exp_Rev Access'!$F$7:$GK$318,$DQ$2,FALSE)),"",VLOOKUP($B178,'[1]1718  Exp_Rev Access'!$F$7:$GK$318,$DQ$2,FALSE))</f>
        <v>0</v>
      </c>
      <c r="DR178" s="90">
        <f>IF(ISNA(VLOOKUP($B178,'[1]1718  Exp_Rev Access'!$F$7:$GK$318,$DR$2,FALSE)),"",VLOOKUP($B178,'[1]1718  Exp_Rev Access'!$F$7:$GK$318,$DR$2,FALSE))</f>
        <v>0</v>
      </c>
      <c r="DS178" s="90">
        <f>IF(ISNA(VLOOKUP($B178,'[1]1718  Exp_Rev Access'!$F$7:$GK$318,$DS$2,FALSE)),"",VLOOKUP($B178,'[1]1718  Exp_Rev Access'!$F$7:$GK$318,$DS$2,FALSE))</f>
        <v>0</v>
      </c>
      <c r="DT178" s="90">
        <f>IF(ISNA(VLOOKUP($B178,'[1]1718  Exp_Rev Access'!$F$7:$GK$318,$DT$2,FALSE)),"",VLOOKUP($B178,'[1]1718  Exp_Rev Access'!$F$7:$GK$318,$DT$2,FALSE))</f>
        <v>0</v>
      </c>
      <c r="DU178" s="90">
        <f>IF(ISNA(VLOOKUP($B178,'[1]1718  Exp_Rev Access'!$F$7:$GK$318,$DU$2,FALSE)),"",VLOOKUP($B178,'[1]1718  Exp_Rev Access'!$F$7:$GK$318,$DU$2,FALSE))</f>
        <v>0</v>
      </c>
      <c r="DV178" s="90">
        <f>IF(ISNA(VLOOKUP($B178,'[1]1718  Exp_Rev Access'!$F$7:$GK$318,$DV$2,FALSE)),"",VLOOKUP($B178,'[1]1718  Exp_Rev Access'!$F$7:$GK$318,$DV$2,FALSE))</f>
        <v>0</v>
      </c>
      <c r="DW178" s="90">
        <f>IF(ISNA(VLOOKUP($B178,'[1]1718  Exp_Rev Access'!$F$7:$GK$318,$DW$2,FALSE)),"",VLOOKUP($B178,'[1]1718  Exp_Rev Access'!$F$7:$GK$318,$DW$2,FALSE))</f>
        <v>0</v>
      </c>
      <c r="DX178" s="90">
        <f>IF(ISNA(VLOOKUP($B178,'[1]1718  Exp_Rev Access'!$F$7:$GK$318,$DX$2,FALSE)),"",VLOOKUP($B178,'[1]1718  Exp_Rev Access'!$F$7:$GK$318,$DX$2,FALSE))</f>
        <v>0</v>
      </c>
      <c r="DY178" s="90">
        <f>IF(ISNA(VLOOKUP($B178,'[1]1718  Exp_Rev Access'!$F$7:$GK$318,$DY$2,FALSE)),"",VLOOKUP($B178,'[1]1718  Exp_Rev Access'!$F$7:$GK$318,$DY$2,FALSE))</f>
        <v>0</v>
      </c>
      <c r="DZ178" s="90">
        <f>IF(ISNA(VLOOKUP($B178,'[1]1718  Exp_Rev Access'!$F$7:$GK$318,$DZ$2,FALSE)),"",VLOOKUP($B178,'[1]1718  Exp_Rev Access'!$F$7:$GK$318,$DZ$2,FALSE))</f>
        <v>0</v>
      </c>
      <c r="EA178" s="90">
        <f>IF(ISNA(VLOOKUP($B178,'[1]1718  Exp_Rev Access'!$F$7:$GK$318,$EA$2,FALSE)),"",VLOOKUP($B178,'[1]1718  Exp_Rev Access'!$F$7:$GK$318,$EA$2,FALSE))</f>
        <v>0</v>
      </c>
      <c r="EB178" s="90">
        <f>IF(ISNA(VLOOKUP($B178,'[1]1718  Exp_Rev Access'!$F$7:$GK$318,$EB$2,FALSE)),"",VLOOKUP($B178,'[1]1718  Exp_Rev Access'!$F$7:$GK$318,$EB$2,FALSE))</f>
        <v>0</v>
      </c>
      <c r="EC178" s="90">
        <f>IF(ISNA(VLOOKUP($B178,'[1]1718  Exp_Rev Access'!$F$7:$GK$318,$EC$2,FALSE)),"",VLOOKUP($B178,'[1]1718  Exp_Rev Access'!$F$7:$GK$318,$EC$2,FALSE))</f>
        <v>0</v>
      </c>
      <c r="ED178" s="90">
        <f>IF(ISNA(VLOOKUP($B178,'[1]1718  Exp_Rev Access'!$F$7:$GK$318,$ED$2,FALSE)),"",VLOOKUP($B178,'[1]1718  Exp_Rev Access'!$F$7:$GK$318,$ED$2,FALSE))</f>
        <v>0</v>
      </c>
      <c r="EE178" s="90">
        <f>IF(ISNA(VLOOKUP($B178,'[1]1718  Exp_Rev Access'!$F$7:$GK$318,$EE$2,FALSE)),"",VLOOKUP($B178,'[1]1718  Exp_Rev Access'!$F$7:$GK$318,$EE$2,FALSE))</f>
        <v>0</v>
      </c>
      <c r="EF178" s="90">
        <f>IF(ISNA(VLOOKUP($B178,'[1]1718  Exp_Rev Access'!$F$7:$GK$318,$EF$2,FALSE)),"",VLOOKUP($B178,'[1]1718  Exp_Rev Access'!$F$7:$GK$318,$EF$2,FALSE))</f>
        <v>0</v>
      </c>
      <c r="EG178" s="90">
        <f>IF(ISNA(VLOOKUP($B178,'[1]1718  Exp_Rev Access'!$F$7:$GK$318,$EG$2,FALSE)),"",VLOOKUP($B178,'[1]1718  Exp_Rev Access'!$F$7:$GK$318,$EG$2,FALSE))</f>
        <v>48697</v>
      </c>
      <c r="EH178" s="90">
        <f>IF(ISNA(VLOOKUP($B178,'[1]1718  Exp_Rev Access'!$F$7:$GK$318,$EH$2,FALSE)),"",VLOOKUP($B178,'[1]1718  Exp_Rev Access'!$F$7:$GK$318,$EH$2,FALSE))</f>
        <v>0</v>
      </c>
      <c r="EI178" s="90">
        <f>IF(ISNA(VLOOKUP($B178,'[1]1718  Exp_Rev Access'!$F$7:$GK$318,$EI$2,FALSE)),"",VLOOKUP($B178,'[1]1718  Exp_Rev Access'!$F$7:$GK$318,$EI$2,FALSE))</f>
        <v>0</v>
      </c>
      <c r="EJ178" s="90">
        <f>IF(ISNA(VLOOKUP($B178,'[1]1718  Exp_Rev Access'!$F$7:$GK$318,$EJ$2,FALSE)),"",VLOOKUP($B178,'[1]1718  Exp_Rev Access'!$F$7:$GK$318,$EJ$2,FALSE))</f>
        <v>0</v>
      </c>
      <c r="EK178" s="90">
        <f>IF(ISNA(VLOOKUP($B178,'[1]1718  Exp_Rev Access'!$F$7:$GK$318,$EK$2,FALSE)),"",VLOOKUP($B178,'[1]1718  Exp_Rev Access'!$F$7:$GK$318,$EK$2,FALSE))</f>
        <v>0</v>
      </c>
      <c r="EL178" s="90">
        <f>IF(ISNA(VLOOKUP($B178,'[1]1718  Exp_Rev Access'!$F$7:$GK$318,$EL$2,FALSE)),"",VLOOKUP($B178,'[1]1718  Exp_Rev Access'!$F$7:$GK$318,$EL$2,FALSE))</f>
        <v>0</v>
      </c>
      <c r="EM178" s="90">
        <f>IF(ISNA(VLOOKUP($B178,'[1]1718  Exp_Rev Access'!$F$7:$GK$318,$EM$2,FALSE)),"",VLOOKUP($B178,'[1]1718  Exp_Rev Access'!$F$7:$GK$318,$EM$2,FALSE))</f>
        <v>0</v>
      </c>
      <c r="EN178" s="90">
        <f>IF(ISNA(VLOOKUP($B178,'[1]1718  Exp_Rev Access'!$F$7:$GK$318,$EN$2,FALSE)),"",VLOOKUP($B178,'[1]1718  Exp_Rev Access'!$F$7:$GK$318,$EN$2,FALSE))</f>
        <v>0</v>
      </c>
      <c r="EO178" s="90">
        <f>IF(ISNA(VLOOKUP($B178,'[1]1718  Exp_Rev Access'!$F$7:$GK$318,$EO$2,FALSE)),"",VLOOKUP($B178,'[1]1718  Exp_Rev Access'!$F$7:$GK$318,$EO$2,FALSE))</f>
        <v>103608.17</v>
      </c>
      <c r="EP178" s="90">
        <f>IF(ISNA(VLOOKUP($B178,'[1]1718  Exp_Rev Access'!$F$7:$GK$318,$EP$2,FALSE)),"",VLOOKUP($B178,'[1]1718  Exp_Rev Access'!$F$7:$GK$318,$EP$2,FALSE))</f>
        <v>0</v>
      </c>
      <c r="EQ178" s="90">
        <f>IF(ISNA(VLOOKUP($B178,'[1]1718  Exp_Rev Access'!$F$7:$GK$318,$EQ$2,FALSE)),"",VLOOKUP($B178,'[1]1718  Exp_Rev Access'!$F$7:$GK$318,$EQ$2,FALSE))</f>
        <v>0</v>
      </c>
      <c r="ER178" s="90">
        <f>IF(ISNA(VLOOKUP($B178,'[1]1718  Exp_Rev Access'!$F$7:$GK$318,$ER$2,FALSE)),"",VLOOKUP($B178,'[1]1718  Exp_Rev Access'!$F$7:$GK$318,$ER$2,FALSE))</f>
        <v>0</v>
      </c>
      <c r="ES178" s="90">
        <f>IF(ISNA(VLOOKUP($B178,'[1]1718  Exp_Rev Access'!$F$7:$GK$318,$ES$2,FALSE)),"",VLOOKUP($B178,'[1]1718  Exp_Rev Access'!$F$7:$GK$318,$ES$2,FALSE))</f>
        <v>0</v>
      </c>
      <c r="ET178" s="90">
        <f>IF(ISNA(VLOOKUP($B178,'[1]1718  Exp_Rev Access'!$F$7:$GK$318,$ET$2,FALSE)),"",VLOOKUP($B178,'[1]1718  Exp_Rev Access'!$F$7:$GK$318,$ET$2,FALSE))</f>
        <v>0</v>
      </c>
      <c r="EU178" s="90">
        <f>IF(ISNA(VLOOKUP($B178,'[1]1718  Exp_Rev Access'!$F$7:$GK$318,$EU$2,FALSE)),"",VLOOKUP($B178,'[1]1718  Exp_Rev Access'!$F$7:$GK$318,$EU$2,FALSE))</f>
        <v>0</v>
      </c>
      <c r="EV178" s="90">
        <f>IF(ISNA(VLOOKUP($B178,'[1]1718  Exp_Rev Access'!$F$7:$GK$318,$EV$2,FALSE)),"",VLOOKUP($B178,'[1]1718  Exp_Rev Access'!$F$7:$GK$318,$EV$2,FALSE))</f>
        <v>420.42</v>
      </c>
      <c r="EW178" s="90">
        <f>IF(ISNA(VLOOKUP($B178,'[1]1718  Exp_Rev Access'!$F$7:$GK$318,$EW$2,FALSE)),"",VLOOKUP($B178,'[1]1718  Exp_Rev Access'!$F$7:$GK$318,$EW$2,FALSE))</f>
        <v>0</v>
      </c>
      <c r="EX178" s="90">
        <f>IF(ISNA(VLOOKUP($B178,'[1]1718  Exp_Rev Access'!$F$7:$GK$318,$EX$2,FALSE)),"",VLOOKUP($B178,'[1]1718  Exp_Rev Access'!$F$7:$GK$318,$EX$2,FALSE))</f>
        <v>0</v>
      </c>
      <c r="EY178" s="90">
        <f>IF(ISNA(VLOOKUP($B178,'[1]1718  Exp_Rev Access'!$F$7:$GK$318,$EY$2,FALSE)),"",VLOOKUP($B178,'[1]1718  Exp_Rev Access'!$F$7:$GK$318,$EY$2,FALSE))</f>
        <v>0</v>
      </c>
      <c r="EZ178" s="90">
        <f>IF(ISNA(VLOOKUP($B178,'[1]1718  Exp_Rev Access'!$F$7:$GK$318,$EZ$2,FALSE)),"",VLOOKUP($B178,'[1]1718  Exp_Rev Access'!$F$7:$GK$318,$EZ$2,FALSE))</f>
        <v>0</v>
      </c>
      <c r="FA178" s="90">
        <f>IF(ISNA(VLOOKUP($B178,'[1]1718  Exp_Rev Access'!$F$7:$GK$318,$FA$2,FALSE)),"",VLOOKUP($B178,'[1]1718  Exp_Rev Access'!$F$7:$GK$318,$FA$2,FALSE))</f>
        <v>0</v>
      </c>
      <c r="FB178" s="90">
        <f>IF(ISNA(VLOOKUP($B178,'[1]1718  Exp_Rev Access'!$F$7:$GK$318,$FB$2,FALSE)),"",VLOOKUP($B178,'[1]1718  Exp_Rev Access'!$F$7:$GK$318,$FB$2,FALSE))</f>
        <v>0</v>
      </c>
      <c r="FC178" s="90">
        <f>IF(ISNA(VLOOKUP($B178,'[1]1718  Exp_Rev Access'!$F$7:$GK$318,$FC$2,FALSE)),"",VLOOKUP($B178,'[1]1718  Exp_Rev Access'!$F$7:$GK$318,$FC$2,FALSE))</f>
        <v>0</v>
      </c>
      <c r="FD178" s="90">
        <f>IF(ISNA(VLOOKUP($B178,'[1]1718  Exp_Rev Access'!$F$7:$GK$318,$FD$2,FALSE)),"",VLOOKUP($B178,'[1]1718  Exp_Rev Access'!$F$7:$GK$318,$FD$2,FALSE))</f>
        <v>0</v>
      </c>
      <c r="FE178" s="90">
        <f>IF(ISNA(VLOOKUP($B178,'[1]1718  Exp_Rev Access'!$F$7:$GK$318,$FE$2,FALSE)),"",VLOOKUP($B178,'[1]1718  Exp_Rev Access'!$F$7:$GK$318,$FE$2,FALSE))</f>
        <v>0</v>
      </c>
      <c r="FF178" s="90">
        <f>IF(ISNA(VLOOKUP($B178,'[1]1718  Exp_Rev Access'!$F$7:$GK$318,$FF$2,FALSE)),"",VLOOKUP($B178,'[1]1718  Exp_Rev Access'!$F$7:$GK$318,$FF$2,FALSE))</f>
        <v>0</v>
      </c>
      <c r="FG178" s="90">
        <f>IF(ISNA(VLOOKUP($B178,'[1]1718  Exp_Rev Access'!$F$7:$GK$318,$FG$2,FALSE)),"",VLOOKUP($B178,'[1]1718  Exp_Rev Access'!$F$7:$GK$318,$FG$2,FALSE))</f>
        <v>0</v>
      </c>
      <c r="FH178" s="90">
        <f>IF(ISNA(VLOOKUP($B178,'[1]1718  Exp_Rev Access'!$F$7:$GK$318,$FH$2,FALSE)),"",VLOOKUP($B178,'[1]1718  Exp_Rev Access'!$F$7:$GK$318,$FH$2,FALSE))</f>
        <v>0</v>
      </c>
      <c r="FI178" s="90">
        <f>IF(ISNA(VLOOKUP($B178,'[1]1718  Exp_Rev Access'!$F$7:$GK$318,$FI$2,FALSE)),"",VLOOKUP($B178,'[1]1718  Exp_Rev Access'!$F$7:$GK$318,$FI$2,FALSE))</f>
        <v>0</v>
      </c>
      <c r="FJ178" s="90">
        <f>IF(ISNA(VLOOKUP($B178,'[1]1718  Exp_Rev Access'!$F$7:$GK$318,$FJ$2,FALSE)),"",VLOOKUP($B178,'[1]1718  Exp_Rev Access'!$F$7:$GK$318,$FJ$2,FALSE))</f>
        <v>0</v>
      </c>
      <c r="FK178" s="90">
        <f>IF(ISNA(VLOOKUP($B178,'[1]1718  Exp_Rev Access'!$F$7:$GK$318,$FK$2,FALSE)),"",VLOOKUP($B178,'[1]1718  Exp_Rev Access'!$F$7:$GK$318,$FK$2,FALSE))</f>
        <v>0</v>
      </c>
      <c r="FL178" s="90">
        <f>IF(ISNA(VLOOKUP($B178,'[1]1718  Exp_Rev Access'!$F$7:$GK$318,$FL$2,FALSE)),"",VLOOKUP($B178,'[1]1718  Exp_Rev Access'!$F$7:$GK$318,$FL$2,FALSE))</f>
        <v>0</v>
      </c>
      <c r="FM178" s="90">
        <f>IF(ISNA(VLOOKUP($B178,'[1]1718  Exp_Rev Access'!$F$7:$GK$318,$FM$2,FALSE)),"",VLOOKUP($B178,'[1]1718  Exp_Rev Access'!$F$7:$GK$318,$FM$2,FALSE))</f>
        <v>0</v>
      </c>
      <c r="FN178" s="90">
        <f>IF(ISNA(VLOOKUP($B178,'[1]1718  Exp_Rev Access'!$F$7:$GK$318,$FN$2,FALSE)),"",VLOOKUP($B178,'[1]1718  Exp_Rev Access'!$F$7:$GK$318,$FN$2,FALSE))</f>
        <v>0</v>
      </c>
      <c r="FO178" s="90">
        <f>IF(ISNA(VLOOKUP($B178,'[1]1718  Exp_Rev Access'!$F$7:$GK$318,$FO$2,FALSE)),"",VLOOKUP($B178,'[1]1718  Exp_Rev Access'!$F$7:$GK$318,$FO$2,FALSE))</f>
        <v>0</v>
      </c>
      <c r="FP178" s="90">
        <f>IF(ISNA(VLOOKUP($B178,'[1]1718  Exp_Rev Access'!$F$7:$GK$318,$FP$2,FALSE)),"",VLOOKUP($B178,'[1]1718  Exp_Rev Access'!$F$7:$GK$318,$FP$2,FALSE))</f>
        <v>0</v>
      </c>
      <c r="FQ178" s="90">
        <f>IF(ISNA(VLOOKUP($B178,'[1]1718  Exp_Rev Access'!$F$7:$GK$318,$FQ$2,FALSE)),"",VLOOKUP($B178,'[1]1718  Exp_Rev Access'!$F$7:$GK$318,$FQ$2,FALSE))</f>
        <v>0</v>
      </c>
      <c r="FR178" s="90">
        <f>IF(ISNA(VLOOKUP($B178,'[1]1718  Exp_Rev Access'!$F$7:$GK$318,$FR$2,FALSE)),"",VLOOKUP($B178,'[1]1718  Exp_Rev Access'!$F$7:$GK$318,$FR$2,FALSE))</f>
        <v>326047.08</v>
      </c>
      <c r="FS178" s="56">
        <f t="shared" si="508"/>
        <v>7483691.1499999994</v>
      </c>
      <c r="FT178" s="92">
        <f t="shared" si="509"/>
        <v>5.1698844190749896E-2</v>
      </c>
      <c r="FU178" s="94">
        <f t="shared" si="510"/>
        <v>650.81460845154686</v>
      </c>
      <c r="FV178" s="95">
        <f>IF(ISNA(VLOOKUP($B178,'[1]1718  Exp_Rev Access'!$F$7:$GK$318,$FV$2,FALSE)),"",VLOOKUP($B178,'[1]1718  Exp_Rev Access'!$F$7:$GK$318,$FV$2,FALSE))</f>
        <v>0</v>
      </c>
      <c r="FW178" s="95">
        <f>IF(ISNA(VLOOKUP($B178,'[1]1718  Exp_Rev Access'!$F$7:$GK$318,$FW$2,FALSE)),"",VLOOKUP($B178,'[1]1718  Exp_Rev Access'!$F$7:$GK$318,$FW$2,FALSE))</f>
        <v>62953.25</v>
      </c>
      <c r="FX178" s="95">
        <f>IF(ISNA(VLOOKUP($B178,'[1]1718  Exp_Rev Access'!$F$7:$GK$318,$FX$2,FALSE)),"",VLOOKUP($B178,'[1]1718  Exp_Rev Access'!$F$7:$GK$318,$FX$2,FALSE))</f>
        <v>0</v>
      </c>
      <c r="FY178" s="95">
        <f>IF(ISNA(VLOOKUP($B178,'[1]1718  Exp_Rev Access'!$F$7:$GK$318,$FY$2,FALSE)),"",VLOOKUP($B178,'[1]1718  Exp_Rev Access'!$F$7:$GK$318,$FY$2,FALSE))</f>
        <v>0</v>
      </c>
      <c r="FZ178" s="95">
        <f>IF(ISNA(VLOOKUP($B178,'[1]1718  Exp_Rev Access'!$F$7:$GK$318,$FZ$2,FALSE)),"",VLOOKUP($B178,'[1]1718  Exp_Rev Access'!$F$7:$GK$318,$FZ$2,FALSE))</f>
        <v>0</v>
      </c>
      <c r="GA178" s="95">
        <f>IF(ISNA(VLOOKUP($B178,'[1]1718  Exp_Rev Access'!$F$7:$GK$318,$GA$2,FALSE)),"",VLOOKUP($B178,'[1]1718  Exp_Rev Access'!$F$7:$GK$318,$GA$2,FALSE))</f>
        <v>0</v>
      </c>
      <c r="GB178" s="95">
        <f>IF(ISNA(VLOOKUP($B178,'[1]1718  Exp_Rev Access'!$F$7:$GK$318,$GB$2,FALSE)),"",VLOOKUP($B178,'[1]1718  Exp_Rev Access'!$F$7:$GK$318,$GB$2,FALSE))</f>
        <v>0</v>
      </c>
      <c r="GC178" s="95">
        <f>IF(ISNA(VLOOKUP($B178,'[1]1718  Exp_Rev Access'!$F$7:$GK$318,$GC$2,FALSE)),"",VLOOKUP($B178,'[1]1718  Exp_Rev Access'!$F$7:$GK$318,$GC$2,FALSE))</f>
        <v>0</v>
      </c>
      <c r="GD178" s="95">
        <f>IF(ISNA(VLOOKUP($B178,'[1]1718  Exp_Rev Access'!$F$7:$GK$318,$GD$2,FALSE)),"",VLOOKUP($B178,'[1]1718  Exp_Rev Access'!$F$7:$GK$318,$GD$2,FALSE))</f>
        <v>179704.24</v>
      </c>
      <c r="GE178" s="95">
        <f>IF(ISNA(VLOOKUP($B178,'[1]1718  Exp_Rev Access'!$F$7:$GK$318,$GE$2,FALSE)),"",VLOOKUP($B178,'[1]1718  Exp_Rev Access'!$F$7:$GK$318,$GE$2,FALSE))</f>
        <v>0</v>
      </c>
      <c r="GF178" s="95">
        <f>IF(ISNA(VLOOKUP($B178,'[1]1718  Exp_Rev Access'!$F$7:$GK$318,$GF$2,FALSE)),"",VLOOKUP($B178,'[1]1718  Exp_Rev Access'!$F$7:$GK$318,$GF$2,FALSE))</f>
        <v>0</v>
      </c>
      <c r="GG178" s="95">
        <f>IF(ISNA(VLOOKUP($B178,'[1]1718  Exp_Rev Access'!$F$7:$GK$318,$GG$2,FALSE)),"",VLOOKUP($B178,'[1]1718  Exp_Rev Access'!$F$7:$GK$318,$GG$2,FALSE))</f>
        <v>0</v>
      </c>
      <c r="GH178" s="95">
        <f>IF(ISNA(VLOOKUP($B178,'[1]1718  Exp_Rev Access'!$F$7:$GK$318,$GH$2,FALSE)),"",VLOOKUP($B178,'[1]1718  Exp_Rev Access'!$F$7:$GK$318,$GH$2,FALSE))</f>
        <v>0</v>
      </c>
      <c r="GI178" s="95">
        <f>IF(ISNA(VLOOKUP($B178,'[1]1718  Exp_Rev Access'!$F$7:$GK$318,$GI$2,FALSE)),"",VLOOKUP($B178,'[1]1718  Exp_Rev Access'!$F$7:$GK$318,$GI$2,FALSE))</f>
        <v>0</v>
      </c>
      <c r="GJ178" s="95">
        <f>IF(ISNA(VLOOKUP($B178,'[1]1718  Exp_Rev Access'!$F$7:$GK$318,$GJ$2,FALSE)),"",VLOOKUP($B178,'[1]1718  Exp_Rev Access'!$F$7:$GK$318,$GJ$2,FALSE))</f>
        <v>0</v>
      </c>
      <c r="GK178" s="95">
        <f>IF(ISNA(VLOOKUP($B178,'[1]1718  Exp_Rev Access'!$F$7:$GK$318,$GK$2,FALSE)),"",VLOOKUP($B178,'[1]1718  Exp_Rev Access'!$F$7:$GK$318,$GK$2,FALSE))</f>
        <v>1190.4100000000001</v>
      </c>
      <c r="GL178" s="95">
        <f>IF(ISNA(VLOOKUP($B178,'[1]1718  Exp_Rev Access'!$F$7:$GK$318,$GL$2,FALSE)),"",VLOOKUP($B178,'[1]1718  Exp_Rev Access'!$F$7:$GK$318,$GL$2,FALSE))</f>
        <v>0</v>
      </c>
      <c r="GM178" s="95">
        <f>IF(ISNA(VLOOKUP($B178,'[1]1718  Exp_Rev Access'!$F$7:$GK$318,$GM$2,FALSE)),"",VLOOKUP($B178,'[1]1718  Exp_Rev Access'!$F$7:$GK$318,$GM$2,FALSE))</f>
        <v>0</v>
      </c>
      <c r="GN178" s="95">
        <f>IF(ISNA(VLOOKUP($B178,'[1]1718  Exp_Rev Access'!$F$7:$GK$318,$GN$2,FALSE)),"",VLOOKUP($B178,'[1]1718  Exp_Rev Access'!$F$7:$GK$318,$GN$2,FALSE))</f>
        <v>0</v>
      </c>
      <c r="GO178" s="95">
        <f>IF(ISNA(VLOOKUP($B178,'[1]1718  Exp_Rev Access'!$F$7:$GK$318,$GO$2,FALSE)),"",VLOOKUP($B178,'[1]1718  Exp_Rev Access'!$F$7:$GK$318,$GO$2,FALSE))</f>
        <v>0</v>
      </c>
      <c r="GP178" s="95">
        <f>IF(ISNA(VLOOKUP($B178,'[1]1718  Exp_Rev Access'!$F$7:$GK$318,$GP$2,FALSE)),"",VLOOKUP($B178,'[1]1718  Exp_Rev Access'!$F$7:$GK$318,$GP$2,FALSE))</f>
        <v>0</v>
      </c>
      <c r="GQ178" s="95">
        <f>IF(ISNA(VLOOKUP($B178,'[1]1718  Exp_Rev Access'!$F$7:$GK$318,$GQ$2,FALSE)),"",VLOOKUP($B178,'[1]1718  Exp_Rev Access'!$F$7:$GK$318,$GQ$2,FALSE))</f>
        <v>30098.97</v>
      </c>
      <c r="GR178" s="95">
        <f>IF(ISNA(VLOOKUP($B178,'[1]1718  Exp_Rev Access'!$F$7:$GK$318,$GR$2,FALSE)),"",VLOOKUP($B178,'[1]1718  Exp_Rev Access'!$F$7:$GK$318,$GR$2,FALSE))</f>
        <v>0</v>
      </c>
      <c r="GS178" s="95">
        <f>IF(ISNA(VLOOKUP($B178,'[1]1718  Exp_Rev Access'!$F$7:$GK$318,$GS$2,FALSE)),"",VLOOKUP($B178,'[1]1718  Exp_Rev Access'!$F$7:$GK$318,$GS$2,FALSE))</f>
        <v>0</v>
      </c>
      <c r="GT178" s="95">
        <f>IF(ISNA(VLOOKUP($B178,'[1]1718  Exp_Rev Access'!$F$7:$GK$318,$GT$2,FALSE)),"",VLOOKUP($B178,'[1]1718  Exp_Rev Access'!$F$7:$GK$318,$GT$2,FALSE))</f>
        <v>0</v>
      </c>
      <c r="GU178" s="56">
        <f t="shared" si="511"/>
        <v>273946.87</v>
      </c>
      <c r="GV178" s="92">
        <f t="shared" si="512"/>
        <v>1.892480096359083E-3</v>
      </c>
      <c r="GW178" s="96">
        <f t="shared" si="513"/>
        <v>23.823621440547665</v>
      </c>
    </row>
    <row r="179" spans="1:222" x14ac:dyDescent="0.3">
      <c r="A179" s="73"/>
      <c r="B179" s="88" t="s">
        <v>431</v>
      </c>
      <c r="C179" s="89" t="s">
        <v>432</v>
      </c>
      <c r="D179" s="75">
        <f>IF(ISNA(VLOOKUP($B179,'[1]1718 enrollment_Rev_Exp by size'!$A$7:H516,3,FALSE)),"",VLOOKUP($B179,'[1]1718 enrollment_Rev_Exp by size'!$A$7:$G$350,3,FALSE))</f>
        <v>10024.519999999999</v>
      </c>
      <c r="E179" s="76">
        <f>IF(ISNA(VLOOKUP($B179,'[1]1718 enrollment_Rev_Exp by size'!$A$7:I516,5,FALSE)),"",VLOOKUP($B179,'[1]1718 enrollment_Rev_Exp by size'!$A$7:$G$350,5,FALSE))</f>
        <v>125608572.31999999</v>
      </c>
      <c r="F179" s="70">
        <f t="shared" si="495"/>
        <v>125608572.32000001</v>
      </c>
      <c r="G179" s="70">
        <f t="shared" si="496"/>
        <v>0</v>
      </c>
      <c r="H179" s="90">
        <f>IF(ISNA(VLOOKUP($B179,'[1]1718  Exp_Rev Access'!$F$7:$GK$318,3,FALSE)),"",VLOOKUP($B179,'[1]1718  Exp_Rev Access'!$F$7:$GK$318,3,FALSE))</f>
        <v>23486197.760000002</v>
      </c>
      <c r="I179" s="90">
        <f>IF(ISNA(VLOOKUP($B179,'[1]1718  Exp_Rev Access'!$F$7:$GK$318,4,FALSE)),"",VLOOKUP($B179,'[1]1718  Exp_Rev Access'!$F$7:$GK$318,4,FALSE))</f>
        <v>3844.64</v>
      </c>
      <c r="J179" s="90">
        <f>IF(ISNA(VLOOKUP($B179,'[1]1718  Exp_Rev Access'!$F$7:$GK$318,5,FALSE)),"",VLOOKUP($B179,'[1]1718  Exp_Rev Access'!$F$7:$GK$318,5,FALSE))</f>
        <v>0</v>
      </c>
      <c r="K179" s="90">
        <f>IF(ISNA(VLOOKUP($B179,'[1]1718  Exp_Rev Access'!$F$7:$GK$318,6,FALSE)),"-",VLOOKUP($B179,'[1]1718  Exp_Rev Access'!$F$7:$GK$318,6,FALSE))</f>
        <v>17281.990000000002</v>
      </c>
      <c r="L179" s="90">
        <f>IF(ISNA(VLOOKUP($B179,'[1]1718  Exp_Rev Access'!$F$7:$GK$318,7,FALSE)),"",VLOOKUP($B179,'[1]1718  Exp_Rev Access'!$F$7:$GK$318,7,FALSE))</f>
        <v>0</v>
      </c>
      <c r="M179" s="90">
        <f>IF(ISNA(VLOOKUP($B179,'[1]1718  Exp_Rev Access'!$F$7:$GK$318,8,FALSE)),"",VLOOKUP($B179,'[1]1718  Exp_Rev Access'!$F$7:$GK$318,8,FALSE))</f>
        <v>0</v>
      </c>
      <c r="N179" s="56">
        <f t="shared" si="497"/>
        <v>23507324.390000001</v>
      </c>
      <c r="O179" s="91">
        <f t="shared" si="498"/>
        <v>0.18714745304255842</v>
      </c>
      <c r="P179" s="56">
        <f t="shared" si="499"/>
        <v>2344.9825418074884</v>
      </c>
      <c r="Q179" s="90">
        <f>IF(ISNA(VLOOKUP($B179,'[1]1718  Exp_Rev Access'!$F$7:$GK$318,10,FALSE)),"",VLOOKUP($B179,'[1]1718  Exp_Rev Access'!$F$7:$GK$318,10,FALSE))</f>
        <v>316752.89</v>
      </c>
      <c r="R179" s="90">
        <f>IF(ISNA(VLOOKUP($B179,'[1]1718  Exp_Rev Access'!$F$7:$GK$318,11,FALSE)),"",VLOOKUP($B179,'[1]1718  Exp_Rev Access'!$F$7:$GK$318,11,FALSE))</f>
        <v>0</v>
      </c>
      <c r="S179" s="90">
        <f>IF(ISNA(VLOOKUP($B179,'[1]1718  Exp_Rev Access'!$F$7:$GK$318,12,FALSE)),"",VLOOKUP($B179,'[1]1718  Exp_Rev Access'!$F$7:$GK$318,12,FALSE))</f>
        <v>88334.26</v>
      </c>
      <c r="T179" s="90">
        <f>IF(ISNA(VLOOKUP($B179,'[1]1718  Exp_Rev Access'!$F$7:$GK$318,13,FALSE)),"",VLOOKUP($B179,'[1]1718  Exp_Rev Access'!$F$7:$GK$318,13,FALSE))</f>
        <v>0</v>
      </c>
      <c r="U179" s="90">
        <f>IF(ISNA(VLOOKUP($B179,'[1]1718  Exp_Rev Access'!$F$7:$GK$318,14,FALSE)),"",VLOOKUP($B179,'[1]1718  Exp_Rev Access'!$F$7:$GK$318,14,FALSE))</f>
        <v>0</v>
      </c>
      <c r="V179" s="90">
        <f>IF(ISNA(VLOOKUP($B179,'[1]1718  Exp_Rev Access'!$F$7:$GK$318,15,FALSE)),"",VLOOKUP($B179,'[1]1718  Exp_Rev Access'!$F$7:$GK$318,15,FALSE))</f>
        <v>27655</v>
      </c>
      <c r="W179" s="90">
        <f>IF(ISNA(VLOOKUP($B179,'[1]1718  Exp_Rev Access'!$F$7:$GK$318,16,FALSE)),"",VLOOKUP($B179,'[1]1718  Exp_Rev Access'!$F$7:$GK$318,16,FALSE))</f>
        <v>0</v>
      </c>
      <c r="X179" s="90">
        <f>IF(ISNA(VLOOKUP($B179,'[1]1718  Exp_Rev Access'!$F$7:$GK$318,17,FALSE)),"",VLOOKUP($B179,'[1]1718  Exp_Rev Access'!$F$7:$GK$318,17,FALSE))</f>
        <v>0</v>
      </c>
      <c r="Y179" s="90">
        <f>IF(ISNA(VLOOKUP($B179,'[1]1718  Exp_Rev Access'!$F$7:$GK$318,18,FALSE)),"",VLOOKUP($B179,'[1]1718  Exp_Rev Access'!$F$7:$GK$318,18,FALSE))</f>
        <v>33944.36</v>
      </c>
      <c r="Z179" s="90">
        <f>IF(ISNA(VLOOKUP($B179,'[1]1718  Exp_Rev Access'!$F$7:$GK$318,19,FALSE)),"",VLOOKUP($B179,'[1]1718  Exp_Rev Access'!$F$7:$GK$318,19,FALSE))</f>
        <v>123629.98</v>
      </c>
      <c r="AA179" s="90">
        <f>IF(ISNA(VLOOKUP($B179,'[1]1718  Exp_Rev Access'!$F$7:$GK$318,20,FALSE)),"",VLOOKUP($B179,'[1]1718  Exp_Rev Access'!$F$7:$GK$318,20,FALSE))</f>
        <v>0</v>
      </c>
      <c r="AB179" s="90">
        <f>IF(ISNA(VLOOKUP($B179,'[1]1718  Exp_Rev Access'!$F$7:$GK$318,21,FALSE)),"",VLOOKUP($B179,'[1]1718  Exp_Rev Access'!$F$7:$GK$318,21,FALSE))</f>
        <v>0</v>
      </c>
      <c r="AC179" s="90">
        <f>IF(ISNA(VLOOKUP($B179,'[1]1718  Exp_Rev Access'!$F$7:$GK$318,22,FALSE)),"",VLOOKUP($B179,'[1]1718  Exp_Rev Access'!$F$7:$GK$318,22,FALSE))</f>
        <v>233131.87</v>
      </c>
      <c r="AD179" s="90">
        <f>IF(ISNA(VLOOKUP($B179,'[1]1718  Exp_Rev Access'!$F$7:$GK$318,23,FALSE)),"",VLOOKUP($B179,'[1]1718  Exp_Rev Access'!$F$7:$GK$318,23,FALSE))</f>
        <v>1388194.42</v>
      </c>
      <c r="AE179" s="90">
        <f>IF(ISNA(VLOOKUP($B179,'[1]1718  Exp_Rev Access'!$F$7:$GK$318,24,FALSE)),"",VLOOKUP($B179,'[1]1718  Exp_Rev Access'!$F$7:$GK$318,24,FALSE))</f>
        <v>250868.87</v>
      </c>
      <c r="AF179" s="90">
        <f>IF(ISNA(VLOOKUP($B179,'[1]1718  Exp_Rev Access'!$F$7:$GK$318,25,FALSE)),"",VLOOKUP($B179,'[1]1718  Exp_Rev Access'!$F$7:$GK$318,25,FALSE))</f>
        <v>0</v>
      </c>
      <c r="AG179" s="90">
        <f>IF(ISNA(VLOOKUP($B179,'[1]1718  Exp_Rev Access'!$F$7:$GK$318,26,FALSE)),"",VLOOKUP($B179,'[1]1718  Exp_Rev Access'!$F$7:$GK$318,26,FALSE))</f>
        <v>220116.38</v>
      </c>
      <c r="AH179" s="90">
        <f>IF(ISNA(VLOOKUP($B179,'[1]1718  Exp_Rev Access'!$F$7:$GK$318,27,FALSE)),"",VLOOKUP($B179,'[1]1718  Exp_Rev Access'!$F$7:$GK$318,27,FALSE))</f>
        <v>24232.01</v>
      </c>
      <c r="AI179" s="90">
        <f>IF(ISNA(VLOOKUP($B179,'[1]1718  Exp_Rev Access'!$F$7:$GK$318,28,FALSE)),"",VLOOKUP($B179,'[1]1718  Exp_Rev Access'!$F$7:$GK$318,28,FALSE))</f>
        <v>112149.58</v>
      </c>
      <c r="AJ179" s="90">
        <f>IF(ISNA(VLOOKUP($B179,'[1]1718  Exp_Rev Access'!$F$7:$GK$318,29,FALSE)),"",VLOOKUP($B179,'[1]1718  Exp_Rev Access'!$F$7:$GK$318,29,FALSE))</f>
        <v>14244.19</v>
      </c>
      <c r="AK179" s="90">
        <f>IF(ISNA(VLOOKUP($B179,'[1]1718  Exp_Rev Access'!$F$7:$GK$318,30,FALSE)),"",VLOOKUP($B179,'[1]1718  Exp_Rev Access'!$F$7:$GK$318,30,FALSE))</f>
        <v>66166.880000000005</v>
      </c>
      <c r="AL179" s="90">
        <f>IF(ISNA(VLOOKUP($B179,'[1]1718  Exp_Rev Access'!$F$7:$GK$318,31,FALSE)),"",VLOOKUP($B179,'[1]1718  Exp_Rev Access'!$F$7:$GK$318,31,FALSE))</f>
        <v>244416.14</v>
      </c>
      <c r="AM179" s="56">
        <f t="shared" si="500"/>
        <v>3143836.8299999996</v>
      </c>
      <c r="AN179" s="92">
        <f t="shared" si="501"/>
        <v>2.5028839767327116E-2</v>
      </c>
      <c r="AO179" s="71">
        <f t="shared" si="502"/>
        <v>313.61469975619781</v>
      </c>
      <c r="AP179" s="90">
        <f>IF(ISNA(VLOOKUP($B179,'[1]1718  Exp_Rev Access'!$F$7:$GK$318,33,FALSE)),"",VLOOKUP($B179,'[1]1718  Exp_Rev Access'!$F$7:$GK$318,33,FALSE))</f>
        <v>66774774.18</v>
      </c>
      <c r="AQ179" s="90">
        <f>IF(ISNA(VLOOKUP($B179,'[1]1718  Exp_Rev Access'!$F$7:$GK$318,34,FALSE)),"",VLOOKUP($B179,'[1]1718  Exp_Rev Access'!$F$7:$GK$318,34,FALSE))</f>
        <v>2197454.46</v>
      </c>
      <c r="AR179" s="90">
        <f>IF(ISNA(VLOOKUP($B179,'[1]1718  Exp_Rev Access'!$F$7:$GK$318,35,FALSE)),"",VLOOKUP($B179,'[1]1718  Exp_Rev Access'!$F$7:$GK$318,35,FALSE))</f>
        <v>3297506.04</v>
      </c>
      <c r="AS179" s="90">
        <f>IF(ISNA(VLOOKUP($B179,'[1]1718  Exp_Rev Access'!$F$7:$GK$318,36,FALSE)),"",VLOOKUP($B179,'[1]1718  Exp_Rev Access'!$F$7:$GK$318,36,FALSE))</f>
        <v>0</v>
      </c>
      <c r="AT179" s="90">
        <f>IF(ISNA(VLOOKUP($B179,'[1]1718  Exp_Rev Access'!$F$7:$GK$318,37,FALSE)),"",VLOOKUP($B179,'[1]1718  Exp_Rev Access'!$F$7:$GK$318,37,FALSE))</f>
        <v>0</v>
      </c>
      <c r="AU179" s="56">
        <f t="shared" si="503"/>
        <v>72269734.680000007</v>
      </c>
      <c r="AV179" s="93">
        <f t="shared" si="504"/>
        <v>0.57535670810656037</v>
      </c>
      <c r="AW179" s="56">
        <f t="shared" si="505"/>
        <v>7209.2962735372885</v>
      </c>
      <c r="AX179" s="90">
        <f>IF(ISNA(VLOOKUP($B179,'[1]1718  Exp_Rev Access'!$F$7:$GK$318,39,FALSE)),"",VLOOKUP($B179,'[1]1718  Exp_Rev Access'!$F$7:$GK$318,39,FALSE))</f>
        <v>0</v>
      </c>
      <c r="AY179" s="90">
        <f>IF(ISNA(VLOOKUP($B179,'[1]1718  Exp_Rev Access'!$F$7:$GK$318,40,FALSE)),"",VLOOKUP($B179,'[1]1718  Exp_Rev Access'!$F$7:$GK$318,40,FALSE))</f>
        <v>10202368.82</v>
      </c>
      <c r="AZ179" s="90">
        <f>IF(ISNA(VLOOKUP($B179,'[1]1718  Exp_Rev Access'!$F$7:$GK$318,41,FALSE)),"",VLOOKUP($B179,'[1]1718  Exp_Rev Access'!$F$7:$GK$318,41,FALSE))</f>
        <v>764547.2</v>
      </c>
      <c r="BA179" s="90">
        <f>IF(ISNA(VLOOKUP($B179,'[1]1718  Exp_Rev Access'!$F$7:$GK$318,42,FALSE)),"",VLOOKUP($B179,'[1]1718  Exp_Rev Access'!$F$7:$GK$318,42,FALSE))</f>
        <v>0</v>
      </c>
      <c r="BB179" s="90">
        <f>IF(ISNA(VLOOKUP($B179,'[1]1718  Exp_Rev Access'!$F$7:$GK$318,43,FALSE)),"",VLOOKUP($B179,'[1]1718  Exp_Rev Access'!$F$7:$GK$318,43,FALSE))</f>
        <v>0</v>
      </c>
      <c r="BC179" s="90">
        <f>IF(ISNA(VLOOKUP($B179,'[1]1718  Exp_Rev Access'!$F$7:$GK$318,44,FALSE)),"",VLOOKUP($B179,'[1]1718  Exp_Rev Access'!$F$7:$GK$318,44,FALSE))</f>
        <v>2232549.64</v>
      </c>
      <c r="BD179" s="90">
        <f>IF(ISNA(VLOOKUP($B179,'[1]1718  Exp_Rev Access'!$F$7:$GK$318,45,FALSE)),"",VLOOKUP($B179,'[1]1718  Exp_Rev Access'!$F$7:$GK$318,45,FALSE))</f>
        <v>0</v>
      </c>
      <c r="BE179" s="90">
        <f>IF(ISNA(VLOOKUP($B179,'[1]1718  Exp_Rev Access'!$F$7:$GK$318,46,FALSE)),"",VLOOKUP($B179,'[1]1718  Exp_Rev Access'!$F$7:$GK$318,46,FALSE))</f>
        <v>468499.68</v>
      </c>
      <c r="BF179" s="90">
        <f>IF(ISNA(VLOOKUP($B179,'[1]1718  Exp_Rev Access'!$F$7:$GK$318,47,FALSE)),"",VLOOKUP($B179,'[1]1718  Exp_Rev Access'!$F$7:$GK$318,47,FALSE))</f>
        <v>0</v>
      </c>
      <c r="BG179" s="90">
        <f>IF(ISNA(VLOOKUP($B179,'[1]1718  Exp_Rev Access'!$F$7:$GK$318,48,FALSE)),"",VLOOKUP($B179,'[1]1718  Exp_Rev Access'!$F$7:$GK$318,48,FALSE))</f>
        <v>189183.55</v>
      </c>
      <c r="BH179" s="90">
        <f>IF(ISNA(VLOOKUP($B179,'[1]1718  Exp_Rev Access'!$F$7:$GK$318,49,FALSE)),"",VLOOKUP($B179,'[1]1718  Exp_Rev Access'!$F$7:$GK$318,49,FALSE))</f>
        <v>230772.26</v>
      </c>
      <c r="BI179" s="90">
        <f>IF(ISNA(VLOOKUP($B179,'[1]1718  Exp_Rev Access'!$F$7:$GK$318,50,FALSE)),"",VLOOKUP($B179,'[1]1718  Exp_Rev Access'!$F$7:$GK$318,50,FALSE))</f>
        <v>0</v>
      </c>
      <c r="BJ179" s="90">
        <f>IF(ISNA(VLOOKUP($B179,'[1]1718  Exp_Rev Access'!$F$7:$GK$318,51,FALSE)),"",VLOOKUP($B179,'[1]1718  Exp_Rev Access'!$F$7:$GK$318,51,FALSE))</f>
        <v>57454.86</v>
      </c>
      <c r="BK179" s="90">
        <f>IF(ISNA(VLOOKUP($B179,'[1]1718  Exp_Rev Access'!$F$7:$GK$318,52,FALSE)),"",VLOOKUP($B179,'[1]1718  Exp_Rev Access'!$F$7:$GK$318,52,FALSE))</f>
        <v>5340838.8</v>
      </c>
      <c r="BL179" s="90">
        <f>IF(ISNA(VLOOKUP($B179,'[1]1718  Exp_Rev Access'!$F$7:$GK$318,53,FALSE)),"",VLOOKUP($B179,'[1]1718  Exp_Rev Access'!$F$7:$GK$318,53,FALSE))</f>
        <v>0</v>
      </c>
      <c r="BM179" s="90">
        <f>IF(ISNA(VLOOKUP($B179,'[1]1718  Exp_Rev Access'!$F$7:$GK$318,54,FALSE)),"",VLOOKUP($B179,'[1]1718  Exp_Rev Access'!$F$7:$GK$318,54,FALSE))</f>
        <v>0</v>
      </c>
      <c r="BN179" s="90">
        <f>IF(ISNA(VLOOKUP($B179,'[1]1718  Exp_Rev Access'!$F$7:$GK$318,55,FALSE)),"",VLOOKUP($B179,'[1]1718  Exp_Rev Access'!$F$7:$GK$318,55,FALSE))</f>
        <v>0</v>
      </c>
      <c r="BO179" s="90">
        <f>IF(ISNA(VLOOKUP($B179,'[1]1718  Exp_Rev Access'!$F$7:$GK$318,56,FALSE)),"",VLOOKUP($B179,'[1]1718  Exp_Rev Access'!$F$7:$GK$318,56,FALSE))</f>
        <v>0</v>
      </c>
      <c r="BP179" s="90">
        <f>IF(ISNA(VLOOKUP($B179,'[1]1718  Exp_Rev Access'!$F$7:$GK$318,57,FALSE)),"",VLOOKUP($B179,'[1]1718  Exp_Rev Access'!$F$7:$GK$318,57,FALSE))</f>
        <v>0</v>
      </c>
      <c r="BQ179" s="90">
        <f>IF(ISNA(VLOOKUP($B179,'[1]1718  Exp_Rev Access'!$F$7:$GK$318,58,FALSE)),"",VLOOKUP($B179,'[1]1718  Exp_Rev Access'!$F$7:$GK$318,58,FALSE))</f>
        <v>0</v>
      </c>
      <c r="BR179" s="90">
        <f>IF(ISNA(VLOOKUP($B179,'[1]1718  Exp_Rev Access'!$F$7:$GK$318,59,FALSE)),"",VLOOKUP($B179,'[1]1718  Exp_Rev Access'!$F$7:$GK$318,59,FALSE))</f>
        <v>0</v>
      </c>
      <c r="BS179" s="90">
        <f>IF(ISNA(VLOOKUP($B179,'[1]1718  Exp_Rev Access'!$F$7:$GK$318,60,FALSE)),"",VLOOKUP($B179,'[1]1718  Exp_Rev Access'!$F$7:$GK$318,60,FALSE))</f>
        <v>0</v>
      </c>
      <c r="BT179" s="90">
        <f>IF(ISNA(VLOOKUP($B179,'[1]1718  Exp_Rev Access'!$F$7:$GK$318,61,FALSE)),"",VLOOKUP($B179,'[1]1718  Exp_Rev Access'!$F$7:$GK$318,61,FALSE))</f>
        <v>0</v>
      </c>
      <c r="BU179" s="90">
        <f>IF(ISNA(VLOOKUP($B179,'[1]1718  Exp_Rev Access'!$F$7:$GK$318,62,FALSE)),"",VLOOKUP($B179,'[1]1718  Exp_Rev Access'!$F$7:$GK$318,62,FALSE))</f>
        <v>0</v>
      </c>
      <c r="BV179" s="56">
        <f t="shared" si="449"/>
        <v>19486214.809999999</v>
      </c>
      <c r="BW179" s="92">
        <f t="shared" si="506"/>
        <v>0.15513443429925292</v>
      </c>
      <c r="BX179" s="71">
        <f t="shared" si="507"/>
        <v>1943.855148176671</v>
      </c>
      <c r="BY179" s="90">
        <f>IF(ISNA(VLOOKUP($B179,'[1]1718  Exp_Rev Access'!$F$7:$GK$318,64,FALSE)),"",VLOOKUP($B179,'[1]1718  Exp_Rev Access'!$F$7:$GK$318,64,FALSE))</f>
        <v>0</v>
      </c>
      <c r="BZ179" s="90">
        <f>IF(ISNA(VLOOKUP($B179,'[1]1718  Exp_Rev Access'!$F$7:$GK$318,65,FALSE)),"",VLOOKUP($B179,'[1]1718  Exp_Rev Access'!$F$7:$GK$318,65,FALSE))</f>
        <v>420269.05</v>
      </c>
      <c r="CA179" s="90">
        <f>IF(ISNA(VLOOKUP($B179,'[1]1718  Exp_Rev Access'!$F$7:$GK$318,66,FALSE)),"",VLOOKUP($B179,'[1]1718  Exp_Rev Access'!$F$7:$GK$318,66,FALSE))</f>
        <v>57912.55</v>
      </c>
      <c r="CB179" s="90">
        <f>IF(ISNA(VLOOKUP($B179,'[1]1718  Exp_Rev Access'!$F$7:$GK$318,67,FALSE)),"",VLOOKUP($B179,'[1]1718  Exp_Rev Access'!$F$7:$GK$318,67,FALSE))</f>
        <v>0</v>
      </c>
      <c r="CC179" s="90">
        <f>IF(ISNA(VLOOKUP($B179,'[1]1718  Exp_Rev Access'!$F$7:$GK$318,68,FALSE)),"",VLOOKUP($B179,'[1]1718  Exp_Rev Access'!$F$7:$GK$318,68,FALSE))</f>
        <v>0</v>
      </c>
      <c r="CD179" s="90">
        <f>IF(ISNA(VLOOKUP($B179,'[1]1718  Exp_Rev Access'!$F$7:$GK$318,69,FALSE)),"",VLOOKUP($B179,'[1]1718  Exp_Rev Access'!$F$7:$GK$318,69,FALSE))</f>
        <v>0</v>
      </c>
      <c r="CE179" s="56">
        <f t="shared" si="437"/>
        <v>478181.6</v>
      </c>
      <c r="CF179" s="92">
        <f t="shared" si="450"/>
        <v>3.8069185181229992E-3</v>
      </c>
      <c r="CG179" s="78">
        <f t="shared" si="451"/>
        <v>47.70119666577552</v>
      </c>
      <c r="CH179" s="90">
        <f>IF(ISNA(VLOOKUP($B179,'[1]1718  Exp_Rev Access'!$F$7:$GK$318,$CH$2,FALSE)),"",VLOOKUP($B179,'[1]1718  Exp_Rev Access'!$F$7:$GK$318,$CH$2,FALSE))</f>
        <v>5257.18</v>
      </c>
      <c r="CI179" s="90">
        <f>IF(ISNA(VLOOKUP($B179,'[1]1718  Exp_Rev Access'!$F$7:$GK$318,$CI$2,FALSE)),"",VLOOKUP($B179,'[1]1718  Exp_Rev Access'!$F$7:$GK$318,$CI$2,FALSE))</f>
        <v>0</v>
      </c>
      <c r="CJ179" s="90">
        <f>IF(ISNA(VLOOKUP($B179,'[1]1718  Exp_Rev Access'!$F$7:$GK$318,$CJ$2,FALSE)),"",VLOOKUP($B179,'[1]1718  Exp_Rev Access'!$F$7:$GK$318,$CJ$2,FALSE))</f>
        <v>0</v>
      </c>
      <c r="CK179" s="90">
        <f>IF(ISNA(VLOOKUP($B179,'[1]1718  Exp_Rev Access'!$F$7:$GK$318,$CK$2,FALSE)),"",VLOOKUP($B179,'[1]1718  Exp_Rev Access'!$F$7:$GK$318,$CK$2,FALSE))</f>
        <v>0</v>
      </c>
      <c r="CL179" s="90">
        <f>IF(ISNA(VLOOKUP($B179,'[1]1718  Exp_Rev Access'!$F$7:$GK$318,$CL$2,FALSE)),"",VLOOKUP($B179,'[1]1718  Exp_Rev Access'!$F$7:$GK$318,$CL$2,FALSE))</f>
        <v>0</v>
      </c>
      <c r="CM179" s="90">
        <f>IF(ISNA(VLOOKUP($B179,'[1]1718  Exp_Rev Access'!$F$7:$GK$318,$CM$2,FALSE)),"",VLOOKUP($B179,'[1]1718  Exp_Rev Access'!$F$7:$GK$318,$CM$2,FALSE))</f>
        <v>0</v>
      </c>
      <c r="CN179" s="90">
        <f>IF(ISNA(VLOOKUP($B179,'[1]1718  Exp_Rev Access'!$F$7:$GK$318,$CN$2,FALSE)),"",VLOOKUP($B179,'[1]1718  Exp_Rev Access'!$F$7:$GK$318,$CN$2,FALSE))</f>
        <v>0</v>
      </c>
      <c r="CO179" s="90">
        <f>IF(ISNA(VLOOKUP($B179,'[1]1718  Exp_Rev Access'!$F$7:$GK$318,$CO$2,FALSE)),"",VLOOKUP($B179,'[1]1718  Exp_Rev Access'!$F$7:$GK$318,$CO$2,FALSE))</f>
        <v>0</v>
      </c>
      <c r="CP179" s="90">
        <f>IF(ISNA(VLOOKUP($B179,'[1]1718  Exp_Rev Access'!$F$7:$GK$318,$CP$2,FALSE)),"",VLOOKUP($B179,'[1]1718  Exp_Rev Access'!$F$7:$GK$318,$CP$2,FALSE))</f>
        <v>0</v>
      </c>
      <c r="CQ179" s="90">
        <f>IF(ISNA(VLOOKUP($B179,'[1]1718  Exp_Rev Access'!$F$7:$GK$318,$CQ$2,FALSE)),"",VLOOKUP($B179,'[1]1718  Exp_Rev Access'!$F$7:$GK$318,$CQ$2,FALSE))</f>
        <v>2082248.71</v>
      </c>
      <c r="CR179" s="90">
        <f>IF(ISNA(VLOOKUP($B179,'[1]1718  Exp_Rev Access'!$F$7:$GK$318,$CR$2,FALSE)),"",VLOOKUP($B179,'[1]1718  Exp_Rev Access'!$F$7:$GK$318,$CR$2,FALSE))</f>
        <v>0</v>
      </c>
      <c r="CS179" s="90">
        <f>IF(ISNA(VLOOKUP($B179,'[1]1718  Exp_Rev Access'!$F$7:$GK$318,$CS$2,FALSE)),"",VLOOKUP($B179,'[1]1718  Exp_Rev Access'!$F$7:$GK$318,$CS$2,FALSE))</f>
        <v>67267.47</v>
      </c>
      <c r="CT179" s="90">
        <f>IF(ISNA(VLOOKUP($B179,'[1]1718  Exp_Rev Access'!$F$7:$GK$318,$CT$2,FALSE)),"",VLOOKUP($B179,'[1]1718  Exp_Rev Access'!$F$7:$GK$318,$CT$2,FALSE))</f>
        <v>0</v>
      </c>
      <c r="CU179" s="90">
        <f>IF(ISNA(VLOOKUP($B179,'[1]1718  Exp_Rev Access'!$F$7:$GK$318,$CU$2,FALSE)),"",VLOOKUP($B179,'[1]1718  Exp_Rev Access'!$F$7:$GK$318,$CU$2,FALSE))</f>
        <v>1696070.89</v>
      </c>
      <c r="CV179" s="90">
        <f>IF(ISNA(VLOOKUP($B179,'[1]1718  Exp_Rev Access'!$F$7:$GK$318,$CV$2,FALSE)),"",VLOOKUP($B179,'[1]1718  Exp_Rev Access'!$F$7:$GK$318,$CV$2,FALSE))</f>
        <v>164144.95000000001</v>
      </c>
      <c r="CW179" s="90">
        <f>IF(ISNA(VLOOKUP($B179,'[1]1718  Exp_Rev Access'!$F$7:$GK$318,$CW$2,FALSE)),"",VLOOKUP($B179,'[1]1718  Exp_Rev Access'!$F$7:$GK$318,$CW$2,FALSE))</f>
        <v>0</v>
      </c>
      <c r="CX179" s="90">
        <f>IF(ISNA(VLOOKUP($B179,'[1]1718  Exp_Rev Access'!$F$7:$GK$318,$CX$2,FALSE)),"",VLOOKUP($B179,'[1]1718  Exp_Rev Access'!$F$7:$GK$318,$CX$2,FALSE))</f>
        <v>0</v>
      </c>
      <c r="CY179" s="90">
        <f>IF(ISNA(VLOOKUP($B179,'[1]1718  Exp_Rev Access'!$F$7:$GK$318,$CY$2,FALSE)),"",VLOOKUP($B179,'[1]1718  Exp_Rev Access'!$F$7:$GK$318,$CY$2,FALSE))</f>
        <v>0</v>
      </c>
      <c r="CZ179" s="90">
        <f>IF(ISNA(VLOOKUP($B179,'[1]1718  Exp_Rev Access'!$F$7:$GK$318,$CZ$2,FALSE)),"",VLOOKUP($B179,'[1]1718  Exp_Rev Access'!$F$7:$GK$318,$CZ$2,FALSE))</f>
        <v>0</v>
      </c>
      <c r="DA179" s="90">
        <f>IF(ISNA(VLOOKUP($B179,'[1]1718  Exp_Rev Access'!$F$7:$GK$318,$DA$2,FALSE)),"",VLOOKUP($B179,'[1]1718  Exp_Rev Access'!$F$7:$GK$318,$DA$2,FALSE))</f>
        <v>0</v>
      </c>
      <c r="DB179" s="90">
        <f>IF(ISNA(VLOOKUP($B179,'[1]1718  Exp_Rev Access'!$F$7:$GK$318,$DB$2,FALSE)),"",VLOOKUP($B179,'[1]1718  Exp_Rev Access'!$F$7:$GK$318,$DB$2,FALSE))</f>
        <v>17141.7</v>
      </c>
      <c r="DC179" s="90">
        <f>IF(ISNA(VLOOKUP($B179,'[1]1718  Exp_Rev Access'!$F$7:$GK$318,$DC$2,FALSE)),"",VLOOKUP($B179,'[1]1718  Exp_Rev Access'!$F$7:$GK$318,$DC$2,FALSE))</f>
        <v>0</v>
      </c>
      <c r="DD179" s="90">
        <f>IF(ISNA(VLOOKUP($B179,'[1]1718  Exp_Rev Access'!$F$7:$GK$318,$DD$2,FALSE)),"",VLOOKUP($B179,'[1]1718  Exp_Rev Access'!$F$7:$GK$318,$DD$2,FALSE))</f>
        <v>0</v>
      </c>
      <c r="DE179" s="90">
        <f>IF(ISNA(VLOOKUP($B179,'[1]1718  Exp_Rev Access'!$F$7:$GK$318,$DE$2,FALSE)),"",VLOOKUP($B179,'[1]1718  Exp_Rev Access'!$F$7:$GK$318,$DE$2,FALSE))</f>
        <v>0</v>
      </c>
      <c r="DF179" s="90">
        <f>IF(ISNA(VLOOKUP($B179,'[1]1718  Exp_Rev Access'!$F$7:$GK$318,$DF$2,FALSE)),"",VLOOKUP($B179,'[1]1718  Exp_Rev Access'!$F$7:$GK$318,$DF$2,FALSE))</f>
        <v>0</v>
      </c>
      <c r="DG179" s="90">
        <f>IF(ISNA(VLOOKUP($B179,'[1]1718  Exp_Rev Access'!$F$7:$GK$318,$DG$2,FALSE)),"",VLOOKUP($B179,'[1]1718  Exp_Rev Access'!$F$7:$GK$318,$DG$2,FALSE))</f>
        <v>0</v>
      </c>
      <c r="DH179" s="90">
        <f>IF(ISNA(VLOOKUP($B179,'[1]1718  Exp_Rev Access'!$F$7:$GK$318,$DH$2,FALSE)),"",VLOOKUP($B179,'[1]1718  Exp_Rev Access'!$F$7:$GK$318,$DH$2,FALSE))</f>
        <v>31642.81</v>
      </c>
      <c r="DI179" s="90">
        <f>IF(ISNA(VLOOKUP($B179,'[1]1718  Exp_Rev Access'!$F$7:$GK$318,$DI$2,FALSE)),"",VLOOKUP($B179,'[1]1718  Exp_Rev Access'!$F$7:$GK$318,$DI$2,FALSE))</f>
        <v>1977875.88</v>
      </c>
      <c r="DJ179" s="90">
        <f>IF(ISNA(VLOOKUP($B179,'[1]1718  Exp_Rev Access'!$F$7:$GK$318,$DJ$2,FALSE)),"",VLOOKUP($B179,'[1]1718  Exp_Rev Access'!$F$7:$GK$318,$DJ$2,FALSE))</f>
        <v>0</v>
      </c>
      <c r="DK179" s="90">
        <f>IF(ISNA(VLOOKUP($B179,'[1]1718  Exp_Rev Access'!$F$7:$GK$318,$DK$2,FALSE)),"",VLOOKUP($B179,'[1]1718  Exp_Rev Access'!$F$7:$GK$318,$DK$2,FALSE))</f>
        <v>82195.38</v>
      </c>
      <c r="DL179" s="90">
        <f>IF(ISNA(VLOOKUP($B179,'[1]1718  Exp_Rev Access'!$F$7:$GK$318,$DL$2,FALSE)),"",VLOOKUP($B179,'[1]1718  Exp_Rev Access'!$F$7:$GK$318,$DL$2,FALSE))</f>
        <v>0</v>
      </c>
      <c r="DM179" s="90">
        <f>IF(ISNA(VLOOKUP($B179,'[1]1718  Exp_Rev Access'!$F$7:$GK$318,$DM$2,FALSE)),"",VLOOKUP($B179,'[1]1718  Exp_Rev Access'!$F$7:$GK$318,$DM$2,FALSE))</f>
        <v>0</v>
      </c>
      <c r="DN179" s="90">
        <f>IF(ISNA(VLOOKUP($B179,'[1]1718  Exp_Rev Access'!$F$7:$GK$318,$DN$2,FALSE)),"",VLOOKUP($B179,'[1]1718  Exp_Rev Access'!$F$7:$GK$318,$DN$2,FALSE))</f>
        <v>0</v>
      </c>
      <c r="DO179" s="90">
        <f>IF(ISNA(VLOOKUP($B179,'[1]1718  Exp_Rev Access'!$F$7:$GK$318,$DO$2,FALSE)),"",VLOOKUP($B179,'[1]1718  Exp_Rev Access'!$F$7:$GK$318,$DO$2,FALSE))</f>
        <v>0</v>
      </c>
      <c r="DP179" s="90">
        <f>IF(ISNA(VLOOKUP($B179,'[1]1718  Exp_Rev Access'!$F$7:$GK$318,$DP$2,FALSE)),"",VLOOKUP($B179,'[1]1718  Exp_Rev Access'!$F$7:$GK$318,$DP$2,FALSE))</f>
        <v>0</v>
      </c>
      <c r="DQ179" s="90">
        <f>IF(ISNA(VLOOKUP($B179,'[1]1718  Exp_Rev Access'!$F$7:$GK$318,$DQ$2,FALSE)),"",VLOOKUP($B179,'[1]1718  Exp_Rev Access'!$F$7:$GK$318,$DQ$2,FALSE))</f>
        <v>0</v>
      </c>
      <c r="DR179" s="90">
        <f>IF(ISNA(VLOOKUP($B179,'[1]1718  Exp_Rev Access'!$F$7:$GK$318,$DR$2,FALSE)),"",VLOOKUP($B179,'[1]1718  Exp_Rev Access'!$F$7:$GK$318,$DR$2,FALSE))</f>
        <v>0</v>
      </c>
      <c r="DS179" s="90">
        <f>IF(ISNA(VLOOKUP($B179,'[1]1718  Exp_Rev Access'!$F$7:$GK$318,$DS$2,FALSE)),"",VLOOKUP($B179,'[1]1718  Exp_Rev Access'!$F$7:$GK$318,$DS$2,FALSE))</f>
        <v>0</v>
      </c>
      <c r="DT179" s="90">
        <f>IF(ISNA(VLOOKUP($B179,'[1]1718  Exp_Rev Access'!$F$7:$GK$318,$DT$2,FALSE)),"",VLOOKUP($B179,'[1]1718  Exp_Rev Access'!$F$7:$GK$318,$DT$2,FALSE))</f>
        <v>0</v>
      </c>
      <c r="DU179" s="90">
        <f>IF(ISNA(VLOOKUP($B179,'[1]1718  Exp_Rev Access'!$F$7:$GK$318,$DU$2,FALSE)),"",VLOOKUP($B179,'[1]1718  Exp_Rev Access'!$F$7:$GK$318,$DU$2,FALSE))</f>
        <v>0</v>
      </c>
      <c r="DV179" s="90">
        <f>IF(ISNA(VLOOKUP($B179,'[1]1718  Exp_Rev Access'!$F$7:$GK$318,$DV$2,FALSE)),"",VLOOKUP($B179,'[1]1718  Exp_Rev Access'!$F$7:$GK$318,$DV$2,FALSE))</f>
        <v>0</v>
      </c>
      <c r="DW179" s="90">
        <f>IF(ISNA(VLOOKUP($B179,'[1]1718  Exp_Rev Access'!$F$7:$GK$318,$DW$2,FALSE)),"",VLOOKUP($B179,'[1]1718  Exp_Rev Access'!$F$7:$GK$318,$DW$2,FALSE))</f>
        <v>0</v>
      </c>
      <c r="DX179" s="90">
        <f>IF(ISNA(VLOOKUP($B179,'[1]1718  Exp_Rev Access'!$F$7:$GK$318,$DX$2,FALSE)),"",VLOOKUP($B179,'[1]1718  Exp_Rev Access'!$F$7:$GK$318,$DX$2,FALSE))</f>
        <v>0</v>
      </c>
      <c r="DY179" s="90">
        <f>IF(ISNA(VLOOKUP($B179,'[1]1718  Exp_Rev Access'!$F$7:$GK$318,$DY$2,FALSE)),"",VLOOKUP($B179,'[1]1718  Exp_Rev Access'!$F$7:$GK$318,$DY$2,FALSE))</f>
        <v>0</v>
      </c>
      <c r="DZ179" s="90">
        <f>IF(ISNA(VLOOKUP($B179,'[1]1718  Exp_Rev Access'!$F$7:$GK$318,$DZ$2,FALSE)),"",VLOOKUP($B179,'[1]1718  Exp_Rev Access'!$F$7:$GK$318,$DZ$2,FALSE))</f>
        <v>0</v>
      </c>
      <c r="EA179" s="90">
        <f>IF(ISNA(VLOOKUP($B179,'[1]1718  Exp_Rev Access'!$F$7:$GK$318,$EA$2,FALSE)),"",VLOOKUP($B179,'[1]1718  Exp_Rev Access'!$F$7:$GK$318,$EA$2,FALSE))</f>
        <v>0</v>
      </c>
      <c r="EB179" s="90">
        <f>IF(ISNA(VLOOKUP($B179,'[1]1718  Exp_Rev Access'!$F$7:$GK$318,$EB$2,FALSE)),"",VLOOKUP($B179,'[1]1718  Exp_Rev Access'!$F$7:$GK$318,$EB$2,FALSE))</f>
        <v>0</v>
      </c>
      <c r="EC179" s="90">
        <f>IF(ISNA(VLOOKUP($B179,'[1]1718  Exp_Rev Access'!$F$7:$GK$318,$EC$2,FALSE)),"",VLOOKUP($B179,'[1]1718  Exp_Rev Access'!$F$7:$GK$318,$EC$2,FALSE))</f>
        <v>22790.22</v>
      </c>
      <c r="ED179" s="90">
        <f>IF(ISNA(VLOOKUP($B179,'[1]1718  Exp_Rev Access'!$F$7:$GK$318,$ED$2,FALSE)),"",VLOOKUP($B179,'[1]1718  Exp_Rev Access'!$F$7:$GK$318,$ED$2,FALSE))</f>
        <v>0</v>
      </c>
      <c r="EE179" s="90">
        <f>IF(ISNA(VLOOKUP($B179,'[1]1718  Exp_Rev Access'!$F$7:$GK$318,$EE$2,FALSE)),"",VLOOKUP($B179,'[1]1718  Exp_Rev Access'!$F$7:$GK$318,$EE$2,FALSE))</f>
        <v>0</v>
      </c>
      <c r="EF179" s="90">
        <f>IF(ISNA(VLOOKUP($B179,'[1]1718  Exp_Rev Access'!$F$7:$GK$318,$EF$2,FALSE)),"",VLOOKUP($B179,'[1]1718  Exp_Rev Access'!$F$7:$GK$318,$EF$2,FALSE))</f>
        <v>0</v>
      </c>
      <c r="EG179" s="90">
        <f>IF(ISNA(VLOOKUP($B179,'[1]1718  Exp_Rev Access'!$F$7:$GK$318,$EG$2,FALSE)),"",VLOOKUP($B179,'[1]1718  Exp_Rev Access'!$F$7:$GK$318,$EG$2,FALSE))</f>
        <v>37894.959999999999</v>
      </c>
      <c r="EH179" s="90">
        <f>IF(ISNA(VLOOKUP($B179,'[1]1718  Exp_Rev Access'!$F$7:$GK$318,$EH$2,FALSE)),"",VLOOKUP($B179,'[1]1718  Exp_Rev Access'!$F$7:$GK$318,$EH$2,FALSE))</f>
        <v>0</v>
      </c>
      <c r="EI179" s="90">
        <f>IF(ISNA(VLOOKUP($B179,'[1]1718  Exp_Rev Access'!$F$7:$GK$318,$EI$2,FALSE)),"",VLOOKUP($B179,'[1]1718  Exp_Rev Access'!$F$7:$GK$318,$EI$2,FALSE))</f>
        <v>0</v>
      </c>
      <c r="EJ179" s="90">
        <f>IF(ISNA(VLOOKUP($B179,'[1]1718  Exp_Rev Access'!$F$7:$GK$318,$EJ$2,FALSE)),"",VLOOKUP($B179,'[1]1718  Exp_Rev Access'!$F$7:$GK$318,$EJ$2,FALSE))</f>
        <v>0</v>
      </c>
      <c r="EK179" s="90">
        <f>IF(ISNA(VLOOKUP($B179,'[1]1718  Exp_Rev Access'!$F$7:$GK$318,$EK$2,FALSE)),"",VLOOKUP($B179,'[1]1718  Exp_Rev Access'!$F$7:$GK$318,$EK$2,FALSE))</f>
        <v>0</v>
      </c>
      <c r="EL179" s="90">
        <f>IF(ISNA(VLOOKUP($B179,'[1]1718  Exp_Rev Access'!$F$7:$GK$318,$EL$2,FALSE)),"",VLOOKUP($B179,'[1]1718  Exp_Rev Access'!$F$7:$GK$318,$EL$2,FALSE))</f>
        <v>0</v>
      </c>
      <c r="EM179" s="90">
        <f>IF(ISNA(VLOOKUP($B179,'[1]1718  Exp_Rev Access'!$F$7:$GK$318,$EM$2,FALSE)),"",VLOOKUP($B179,'[1]1718  Exp_Rev Access'!$F$7:$GK$318,$EM$2,FALSE))</f>
        <v>0</v>
      </c>
      <c r="EN179" s="90">
        <f>IF(ISNA(VLOOKUP($B179,'[1]1718  Exp_Rev Access'!$F$7:$GK$318,$EN$2,FALSE)),"",VLOOKUP($B179,'[1]1718  Exp_Rev Access'!$F$7:$GK$318,$EN$2,FALSE))</f>
        <v>30827.22</v>
      </c>
      <c r="EO179" s="90">
        <f>IF(ISNA(VLOOKUP($B179,'[1]1718  Exp_Rev Access'!$F$7:$GK$318,$EO$2,FALSE)),"",VLOOKUP($B179,'[1]1718  Exp_Rev Access'!$F$7:$GK$318,$EO$2,FALSE))</f>
        <v>113012.5</v>
      </c>
      <c r="EP179" s="90">
        <f>IF(ISNA(VLOOKUP($B179,'[1]1718  Exp_Rev Access'!$F$7:$GK$318,$EP$2,FALSE)),"",VLOOKUP($B179,'[1]1718  Exp_Rev Access'!$F$7:$GK$318,$EP$2,FALSE))</f>
        <v>0</v>
      </c>
      <c r="EQ179" s="90">
        <f>IF(ISNA(VLOOKUP($B179,'[1]1718  Exp_Rev Access'!$F$7:$GK$318,$EQ$2,FALSE)),"",VLOOKUP($B179,'[1]1718  Exp_Rev Access'!$F$7:$GK$318,$EQ$2,FALSE))</f>
        <v>0</v>
      </c>
      <c r="ER179" s="90">
        <f>IF(ISNA(VLOOKUP($B179,'[1]1718  Exp_Rev Access'!$F$7:$GK$318,$ER$2,FALSE)),"",VLOOKUP($B179,'[1]1718  Exp_Rev Access'!$F$7:$GK$318,$ER$2,FALSE))</f>
        <v>0</v>
      </c>
      <c r="ES179" s="90">
        <f>IF(ISNA(VLOOKUP($B179,'[1]1718  Exp_Rev Access'!$F$7:$GK$318,$ES$2,FALSE)),"",VLOOKUP($B179,'[1]1718  Exp_Rev Access'!$F$7:$GK$318,$ES$2,FALSE))</f>
        <v>0</v>
      </c>
      <c r="ET179" s="90">
        <f>IF(ISNA(VLOOKUP($B179,'[1]1718  Exp_Rev Access'!$F$7:$GK$318,$ET$2,FALSE)),"",VLOOKUP($B179,'[1]1718  Exp_Rev Access'!$F$7:$GK$318,$ET$2,FALSE))</f>
        <v>0</v>
      </c>
      <c r="EU179" s="90">
        <f>IF(ISNA(VLOOKUP($B179,'[1]1718  Exp_Rev Access'!$F$7:$GK$318,$EU$2,FALSE)),"",VLOOKUP($B179,'[1]1718  Exp_Rev Access'!$F$7:$GK$318,$EU$2,FALSE))</f>
        <v>0</v>
      </c>
      <c r="EV179" s="90">
        <f>IF(ISNA(VLOOKUP($B179,'[1]1718  Exp_Rev Access'!$F$7:$GK$318,$EV$2,FALSE)),"",VLOOKUP($B179,'[1]1718  Exp_Rev Access'!$F$7:$GK$318,$EV$2,FALSE))</f>
        <v>44591.31</v>
      </c>
      <c r="EW179" s="90">
        <f>IF(ISNA(VLOOKUP($B179,'[1]1718  Exp_Rev Access'!$F$7:$GK$318,$EW$2,FALSE)),"",VLOOKUP($B179,'[1]1718  Exp_Rev Access'!$F$7:$GK$318,$EW$2,FALSE))</f>
        <v>0</v>
      </c>
      <c r="EX179" s="90">
        <f>IF(ISNA(VLOOKUP($B179,'[1]1718  Exp_Rev Access'!$F$7:$GK$318,$EX$2,FALSE)),"",VLOOKUP($B179,'[1]1718  Exp_Rev Access'!$F$7:$GK$318,$EX$2,FALSE))</f>
        <v>0</v>
      </c>
      <c r="EY179" s="90">
        <f>IF(ISNA(VLOOKUP($B179,'[1]1718  Exp_Rev Access'!$F$7:$GK$318,$EY$2,FALSE)),"",VLOOKUP($B179,'[1]1718  Exp_Rev Access'!$F$7:$GK$318,$EY$2,FALSE))</f>
        <v>0</v>
      </c>
      <c r="EZ179" s="90">
        <f>IF(ISNA(VLOOKUP($B179,'[1]1718  Exp_Rev Access'!$F$7:$GK$318,$EZ$2,FALSE)),"",VLOOKUP($B179,'[1]1718  Exp_Rev Access'!$F$7:$GK$318,$EZ$2,FALSE))</f>
        <v>0</v>
      </c>
      <c r="FA179" s="90">
        <f>IF(ISNA(VLOOKUP($B179,'[1]1718  Exp_Rev Access'!$F$7:$GK$318,$FA$2,FALSE)),"",VLOOKUP($B179,'[1]1718  Exp_Rev Access'!$F$7:$GK$318,$FA$2,FALSE))</f>
        <v>0</v>
      </c>
      <c r="FB179" s="90">
        <f>IF(ISNA(VLOOKUP($B179,'[1]1718  Exp_Rev Access'!$F$7:$GK$318,$FB$2,FALSE)),"",VLOOKUP($B179,'[1]1718  Exp_Rev Access'!$F$7:$GK$318,$FB$2,FALSE))</f>
        <v>0</v>
      </c>
      <c r="FC179" s="90">
        <f>IF(ISNA(VLOOKUP($B179,'[1]1718  Exp_Rev Access'!$F$7:$GK$318,$FC$2,FALSE)),"",VLOOKUP($B179,'[1]1718  Exp_Rev Access'!$F$7:$GK$318,$FC$2,FALSE))</f>
        <v>0</v>
      </c>
      <c r="FD179" s="90">
        <f>IF(ISNA(VLOOKUP($B179,'[1]1718  Exp_Rev Access'!$F$7:$GK$318,$FD$2,FALSE)),"",VLOOKUP($B179,'[1]1718  Exp_Rev Access'!$F$7:$GK$318,$FD$2,FALSE))</f>
        <v>0</v>
      </c>
      <c r="FE179" s="90">
        <f>IF(ISNA(VLOOKUP($B179,'[1]1718  Exp_Rev Access'!$F$7:$GK$318,$FE$2,FALSE)),"",VLOOKUP($B179,'[1]1718  Exp_Rev Access'!$F$7:$GK$318,$FE$2,FALSE))</f>
        <v>0</v>
      </c>
      <c r="FF179" s="90">
        <f>IF(ISNA(VLOOKUP($B179,'[1]1718  Exp_Rev Access'!$F$7:$GK$318,$FF$2,FALSE)),"",VLOOKUP($B179,'[1]1718  Exp_Rev Access'!$F$7:$GK$318,$FF$2,FALSE))</f>
        <v>0</v>
      </c>
      <c r="FG179" s="90">
        <f>IF(ISNA(VLOOKUP($B179,'[1]1718  Exp_Rev Access'!$F$7:$GK$318,$FG$2,FALSE)),"",VLOOKUP($B179,'[1]1718  Exp_Rev Access'!$F$7:$GK$318,$FG$2,FALSE))</f>
        <v>0</v>
      </c>
      <c r="FH179" s="90">
        <f>IF(ISNA(VLOOKUP($B179,'[1]1718  Exp_Rev Access'!$F$7:$GK$318,$FH$2,FALSE)),"",VLOOKUP($B179,'[1]1718  Exp_Rev Access'!$F$7:$GK$318,$FH$2,FALSE))</f>
        <v>0</v>
      </c>
      <c r="FI179" s="90">
        <f>IF(ISNA(VLOOKUP($B179,'[1]1718  Exp_Rev Access'!$F$7:$GK$318,$FI$2,FALSE)),"",VLOOKUP($B179,'[1]1718  Exp_Rev Access'!$F$7:$GK$318,$FI$2,FALSE))</f>
        <v>0</v>
      </c>
      <c r="FJ179" s="90">
        <f>IF(ISNA(VLOOKUP($B179,'[1]1718  Exp_Rev Access'!$F$7:$GK$318,$FJ$2,FALSE)),"",VLOOKUP($B179,'[1]1718  Exp_Rev Access'!$F$7:$GK$318,$FJ$2,FALSE))</f>
        <v>0</v>
      </c>
      <c r="FK179" s="90">
        <f>IF(ISNA(VLOOKUP($B179,'[1]1718  Exp_Rev Access'!$F$7:$GK$318,$FK$2,FALSE)),"",VLOOKUP($B179,'[1]1718  Exp_Rev Access'!$F$7:$GK$318,$FK$2,FALSE))</f>
        <v>0</v>
      </c>
      <c r="FL179" s="90">
        <f>IF(ISNA(VLOOKUP($B179,'[1]1718  Exp_Rev Access'!$F$7:$GK$318,$FL$2,FALSE)),"",VLOOKUP($B179,'[1]1718  Exp_Rev Access'!$F$7:$GK$318,$FL$2,FALSE))</f>
        <v>0</v>
      </c>
      <c r="FM179" s="90">
        <f>IF(ISNA(VLOOKUP($B179,'[1]1718  Exp_Rev Access'!$F$7:$GK$318,$FM$2,FALSE)),"",VLOOKUP($B179,'[1]1718  Exp_Rev Access'!$F$7:$GK$318,$FM$2,FALSE))</f>
        <v>0</v>
      </c>
      <c r="FN179" s="90">
        <f>IF(ISNA(VLOOKUP($B179,'[1]1718  Exp_Rev Access'!$F$7:$GK$318,$FN$2,FALSE)),"",VLOOKUP($B179,'[1]1718  Exp_Rev Access'!$F$7:$GK$318,$FN$2,FALSE))</f>
        <v>0</v>
      </c>
      <c r="FO179" s="90">
        <f>IF(ISNA(VLOOKUP($B179,'[1]1718  Exp_Rev Access'!$F$7:$GK$318,$FO$2,FALSE)),"",VLOOKUP($B179,'[1]1718  Exp_Rev Access'!$F$7:$GK$318,$FO$2,FALSE))</f>
        <v>0</v>
      </c>
      <c r="FP179" s="90">
        <f>IF(ISNA(VLOOKUP($B179,'[1]1718  Exp_Rev Access'!$F$7:$GK$318,$FP$2,FALSE)),"",VLOOKUP($B179,'[1]1718  Exp_Rev Access'!$F$7:$GK$318,$FP$2,FALSE))</f>
        <v>0</v>
      </c>
      <c r="FQ179" s="90">
        <f>IF(ISNA(VLOOKUP($B179,'[1]1718  Exp_Rev Access'!$F$7:$GK$318,$FQ$2,FALSE)),"",VLOOKUP($B179,'[1]1718  Exp_Rev Access'!$F$7:$GK$318,$FQ$2,FALSE))</f>
        <v>0</v>
      </c>
      <c r="FR179" s="90">
        <f>IF(ISNA(VLOOKUP($B179,'[1]1718  Exp_Rev Access'!$F$7:$GK$318,$FR$2,FALSE)),"",VLOOKUP($B179,'[1]1718  Exp_Rev Access'!$F$7:$GK$318,$FR$2,FALSE))</f>
        <v>336355.82</v>
      </c>
      <c r="FS179" s="56">
        <f t="shared" si="508"/>
        <v>6709316.9999999991</v>
      </c>
      <c r="FT179" s="92">
        <f t="shared" si="509"/>
        <v>5.3414483391367305E-2</v>
      </c>
      <c r="FU179" s="94">
        <f t="shared" si="510"/>
        <v>669.29059945014819</v>
      </c>
      <c r="FV179" s="95">
        <f>IF(ISNA(VLOOKUP($B179,'[1]1718  Exp_Rev Access'!$F$7:$GK$318,$FV$2,FALSE)),"",VLOOKUP($B179,'[1]1718  Exp_Rev Access'!$F$7:$GK$318,$FV$2,FALSE))</f>
        <v>0</v>
      </c>
      <c r="FW179" s="95">
        <f>IF(ISNA(VLOOKUP($B179,'[1]1718  Exp_Rev Access'!$F$7:$GK$318,$FW$2,FALSE)),"",VLOOKUP($B179,'[1]1718  Exp_Rev Access'!$F$7:$GK$318,$FW$2,FALSE))</f>
        <v>0</v>
      </c>
      <c r="FX179" s="95">
        <f>IF(ISNA(VLOOKUP($B179,'[1]1718  Exp_Rev Access'!$F$7:$GK$318,$FX$2,FALSE)),"",VLOOKUP($B179,'[1]1718  Exp_Rev Access'!$F$7:$GK$318,$FX$2,FALSE))</f>
        <v>0</v>
      </c>
      <c r="FY179" s="95">
        <f>IF(ISNA(VLOOKUP($B179,'[1]1718  Exp_Rev Access'!$F$7:$GK$318,$FY$2,FALSE)),"",VLOOKUP($B179,'[1]1718  Exp_Rev Access'!$F$7:$GK$318,$FY$2,FALSE))</f>
        <v>0</v>
      </c>
      <c r="FZ179" s="95">
        <f>IF(ISNA(VLOOKUP($B179,'[1]1718  Exp_Rev Access'!$F$7:$GK$318,$FZ$2,FALSE)),"",VLOOKUP($B179,'[1]1718  Exp_Rev Access'!$F$7:$GK$318,$FZ$2,FALSE))</f>
        <v>0</v>
      </c>
      <c r="GA179" s="95">
        <f>IF(ISNA(VLOOKUP($B179,'[1]1718  Exp_Rev Access'!$F$7:$GK$318,$GA$2,FALSE)),"",VLOOKUP($B179,'[1]1718  Exp_Rev Access'!$F$7:$GK$318,$GA$2,FALSE))</f>
        <v>0</v>
      </c>
      <c r="GB179" s="95">
        <f>IF(ISNA(VLOOKUP($B179,'[1]1718  Exp_Rev Access'!$F$7:$GK$318,$GB$2,FALSE)),"",VLOOKUP($B179,'[1]1718  Exp_Rev Access'!$F$7:$GK$318,$GB$2,FALSE))</f>
        <v>0</v>
      </c>
      <c r="GC179" s="95">
        <f>IF(ISNA(VLOOKUP($B179,'[1]1718  Exp_Rev Access'!$F$7:$GK$318,$GC$2,FALSE)),"",VLOOKUP($B179,'[1]1718  Exp_Rev Access'!$F$7:$GK$318,$GC$2,FALSE))</f>
        <v>0</v>
      </c>
      <c r="GD179" s="95">
        <f>IF(ISNA(VLOOKUP($B179,'[1]1718  Exp_Rev Access'!$F$7:$GK$318,$GD$2,FALSE)),"",VLOOKUP($B179,'[1]1718  Exp_Rev Access'!$F$7:$GK$318,$GD$2,FALSE))</f>
        <v>0</v>
      </c>
      <c r="GE179" s="95">
        <f>IF(ISNA(VLOOKUP($B179,'[1]1718  Exp_Rev Access'!$F$7:$GK$318,$GE$2,FALSE)),"",VLOOKUP($B179,'[1]1718  Exp_Rev Access'!$F$7:$GK$318,$GE$2,FALSE))</f>
        <v>0</v>
      </c>
      <c r="GF179" s="95">
        <f>IF(ISNA(VLOOKUP($B179,'[1]1718  Exp_Rev Access'!$F$7:$GK$318,$GF$2,FALSE)),"",VLOOKUP($B179,'[1]1718  Exp_Rev Access'!$F$7:$GK$318,$GF$2,FALSE))</f>
        <v>0</v>
      </c>
      <c r="GG179" s="95">
        <f>IF(ISNA(VLOOKUP($B179,'[1]1718  Exp_Rev Access'!$F$7:$GK$318,$GG$2,FALSE)),"",VLOOKUP($B179,'[1]1718  Exp_Rev Access'!$F$7:$GK$318,$GG$2,FALSE))</f>
        <v>0</v>
      </c>
      <c r="GH179" s="95">
        <f>IF(ISNA(VLOOKUP($B179,'[1]1718  Exp_Rev Access'!$F$7:$GK$318,$GH$2,FALSE)),"",VLOOKUP($B179,'[1]1718  Exp_Rev Access'!$F$7:$GK$318,$GH$2,FALSE))</f>
        <v>0</v>
      </c>
      <c r="GI179" s="95">
        <f>IF(ISNA(VLOOKUP($B179,'[1]1718  Exp_Rev Access'!$F$7:$GK$318,$GI$2,FALSE)),"",VLOOKUP($B179,'[1]1718  Exp_Rev Access'!$F$7:$GK$318,$GI$2,FALSE))</f>
        <v>0</v>
      </c>
      <c r="GJ179" s="95">
        <f>IF(ISNA(VLOOKUP($B179,'[1]1718  Exp_Rev Access'!$F$7:$GK$318,$GJ$2,FALSE)),"",VLOOKUP($B179,'[1]1718  Exp_Rev Access'!$F$7:$GK$318,$GJ$2,FALSE))</f>
        <v>0</v>
      </c>
      <c r="GK179" s="95">
        <f>IF(ISNA(VLOOKUP($B179,'[1]1718  Exp_Rev Access'!$F$7:$GK$318,$GK$2,FALSE)),"",VLOOKUP($B179,'[1]1718  Exp_Rev Access'!$F$7:$GK$318,$GK$2,FALSE))</f>
        <v>6389.09</v>
      </c>
      <c r="GL179" s="95">
        <f>IF(ISNA(VLOOKUP($B179,'[1]1718  Exp_Rev Access'!$F$7:$GK$318,$GL$2,FALSE)),"",VLOOKUP($B179,'[1]1718  Exp_Rev Access'!$F$7:$GK$318,$GL$2,FALSE))</f>
        <v>0</v>
      </c>
      <c r="GM179" s="95">
        <f>IF(ISNA(VLOOKUP($B179,'[1]1718  Exp_Rev Access'!$F$7:$GK$318,$GM$2,FALSE)),"",VLOOKUP($B179,'[1]1718  Exp_Rev Access'!$F$7:$GK$318,$GM$2,FALSE))</f>
        <v>0</v>
      </c>
      <c r="GN179" s="95">
        <f>IF(ISNA(VLOOKUP($B179,'[1]1718  Exp_Rev Access'!$F$7:$GK$318,$GN$2,FALSE)),"",VLOOKUP($B179,'[1]1718  Exp_Rev Access'!$F$7:$GK$318,$GN$2,FALSE))</f>
        <v>0</v>
      </c>
      <c r="GO179" s="95">
        <f>IF(ISNA(VLOOKUP($B179,'[1]1718  Exp_Rev Access'!$F$7:$GK$318,$GO$2,FALSE)),"",VLOOKUP($B179,'[1]1718  Exp_Rev Access'!$F$7:$GK$318,$GO$2,FALSE))</f>
        <v>0</v>
      </c>
      <c r="GP179" s="95">
        <f>IF(ISNA(VLOOKUP($B179,'[1]1718  Exp_Rev Access'!$F$7:$GK$318,$GP$2,FALSE)),"",VLOOKUP($B179,'[1]1718  Exp_Rev Access'!$F$7:$GK$318,$GP$2,FALSE))</f>
        <v>0</v>
      </c>
      <c r="GQ179" s="95">
        <f>IF(ISNA(VLOOKUP($B179,'[1]1718  Exp_Rev Access'!$F$7:$GK$318,$GQ$2,FALSE)),"",VLOOKUP($B179,'[1]1718  Exp_Rev Access'!$F$7:$GK$318,$GQ$2,FALSE))</f>
        <v>7573.92</v>
      </c>
      <c r="GR179" s="95">
        <f>IF(ISNA(VLOOKUP($B179,'[1]1718  Exp_Rev Access'!$F$7:$GK$318,$GR$2,FALSE)),"",VLOOKUP($B179,'[1]1718  Exp_Rev Access'!$F$7:$GK$318,$GR$2,FALSE))</f>
        <v>0</v>
      </c>
      <c r="GS179" s="95">
        <f>IF(ISNA(VLOOKUP($B179,'[1]1718  Exp_Rev Access'!$F$7:$GK$318,$GS$2,FALSE)),"",VLOOKUP($B179,'[1]1718  Exp_Rev Access'!$F$7:$GK$318,$GS$2,FALSE))</f>
        <v>0</v>
      </c>
      <c r="GT179" s="95">
        <f>IF(ISNA(VLOOKUP($B179,'[1]1718  Exp_Rev Access'!$F$7:$GK$318,$GT$2,FALSE)),"",VLOOKUP($B179,'[1]1718  Exp_Rev Access'!$F$7:$GK$318,$GT$2,FALSE))</f>
        <v>0</v>
      </c>
      <c r="GU179" s="56">
        <f t="shared" si="511"/>
        <v>13963.01</v>
      </c>
      <c r="GV179" s="92">
        <f t="shared" si="512"/>
        <v>1.1116287481102708E-4</v>
      </c>
      <c r="GW179" s="96">
        <f t="shared" si="513"/>
        <v>1.3928856443999316</v>
      </c>
    </row>
    <row r="180" spans="1:222" x14ac:dyDescent="0.3">
      <c r="A180" s="73"/>
      <c r="B180" s="118" t="s">
        <v>433</v>
      </c>
      <c r="C180" s="89" t="s">
        <v>434</v>
      </c>
      <c r="D180" s="75">
        <f>IF(ISNA(VLOOKUP($B180,'[1]1718 enrollment_Rev_Exp by size'!$A$7:H517,3,FALSE)),"",VLOOKUP($B180,'[1]1718 enrollment_Rev_Exp by size'!$A$7:$G$350,3,FALSE))</f>
        <v>70.97</v>
      </c>
      <c r="E180" s="76">
        <f>IF(ISNA(VLOOKUP($B180,'[1]1718 enrollment_Rev_Exp by size'!$A$7:I517,5,FALSE)),"",VLOOKUP($B180,'[1]1718 enrollment_Rev_Exp by size'!$A$7:$G$350,5,FALSE))</f>
        <v>1610033.29</v>
      </c>
      <c r="F180" s="70">
        <f t="shared" si="495"/>
        <v>1610033.29</v>
      </c>
      <c r="G180" s="70">
        <f t="shared" si="496"/>
        <v>0</v>
      </c>
      <c r="H180" s="90">
        <f>IF(ISNA(VLOOKUP($B180,'[1]1718  Exp_Rev Access'!$F$7:$GK$318,3,FALSE)),"",VLOOKUP($B180,'[1]1718  Exp_Rev Access'!$F$7:$GK$318,3,FALSE))</f>
        <v>0</v>
      </c>
      <c r="I180" s="90">
        <f>IF(ISNA(VLOOKUP($B180,'[1]1718  Exp_Rev Access'!$F$7:$GK$318,4,FALSE)),"",VLOOKUP($B180,'[1]1718  Exp_Rev Access'!$F$7:$GK$318,4,FALSE))</f>
        <v>0</v>
      </c>
      <c r="J180" s="90">
        <f>IF(ISNA(VLOOKUP($B180,'[1]1718  Exp_Rev Access'!$F$7:$GK$318,5,FALSE)),"",VLOOKUP($B180,'[1]1718  Exp_Rev Access'!$F$7:$GK$318,5,FALSE))</f>
        <v>0</v>
      </c>
      <c r="K180" s="90">
        <f>IF(ISNA(VLOOKUP($B180,'[1]1718  Exp_Rev Access'!$F$7:$GK$318,6,FALSE)),"-",VLOOKUP($B180,'[1]1718  Exp_Rev Access'!$F$7:$GK$318,6,FALSE))</f>
        <v>0</v>
      </c>
      <c r="L180" s="90">
        <f>IF(ISNA(VLOOKUP($B180,'[1]1718  Exp_Rev Access'!$F$7:$GK$318,7,FALSE)),"",VLOOKUP($B180,'[1]1718  Exp_Rev Access'!$F$7:$GK$318,7,FALSE))</f>
        <v>0</v>
      </c>
      <c r="M180" s="90">
        <f>IF(ISNA(VLOOKUP($B180,'[1]1718  Exp_Rev Access'!$F$7:$GK$318,8,FALSE)),"",VLOOKUP($B180,'[1]1718  Exp_Rev Access'!$F$7:$GK$318,8,FALSE))</f>
        <v>0</v>
      </c>
      <c r="N180" s="56">
        <f t="shared" si="497"/>
        <v>0</v>
      </c>
      <c r="O180" s="91">
        <f t="shared" si="498"/>
        <v>0</v>
      </c>
      <c r="P180" s="56">
        <f t="shared" si="499"/>
        <v>0</v>
      </c>
      <c r="Q180" s="90">
        <f>IF(ISNA(VLOOKUP($B180,'[1]1718  Exp_Rev Access'!$F$7:$GK$318,10,FALSE)),"",VLOOKUP($B180,'[1]1718  Exp_Rev Access'!$F$7:$GK$318,10,FALSE))</f>
        <v>0</v>
      </c>
      <c r="R180" s="90">
        <f>IF(ISNA(VLOOKUP($B180,'[1]1718  Exp_Rev Access'!$F$7:$GK$318,11,FALSE)),"",VLOOKUP($B180,'[1]1718  Exp_Rev Access'!$F$7:$GK$318,11,FALSE))</f>
        <v>0</v>
      </c>
      <c r="S180" s="90">
        <f>IF(ISNA(VLOOKUP($B180,'[1]1718  Exp_Rev Access'!$F$7:$GK$318,12,FALSE)),"",VLOOKUP($B180,'[1]1718  Exp_Rev Access'!$F$7:$GK$318,12,FALSE))</f>
        <v>0</v>
      </c>
      <c r="T180" s="90">
        <f>IF(ISNA(VLOOKUP($B180,'[1]1718  Exp_Rev Access'!$F$7:$GK$318,13,FALSE)),"",VLOOKUP($B180,'[1]1718  Exp_Rev Access'!$F$7:$GK$318,13,FALSE))</f>
        <v>0</v>
      </c>
      <c r="U180" s="90">
        <f>IF(ISNA(VLOOKUP($B180,'[1]1718  Exp_Rev Access'!$F$7:$GK$318,14,FALSE)),"",VLOOKUP($B180,'[1]1718  Exp_Rev Access'!$F$7:$GK$318,14,FALSE))</f>
        <v>0</v>
      </c>
      <c r="V180" s="90">
        <f>IF(ISNA(VLOOKUP($B180,'[1]1718  Exp_Rev Access'!$F$7:$GK$318,15,FALSE)),"",VLOOKUP($B180,'[1]1718  Exp_Rev Access'!$F$7:$GK$318,15,FALSE))</f>
        <v>0</v>
      </c>
      <c r="W180" s="90">
        <f>IF(ISNA(VLOOKUP($B180,'[1]1718  Exp_Rev Access'!$F$7:$GK$318,16,FALSE)),"",VLOOKUP($B180,'[1]1718  Exp_Rev Access'!$F$7:$GK$318,16,FALSE))</f>
        <v>0</v>
      </c>
      <c r="X180" s="90">
        <f>IF(ISNA(VLOOKUP($B180,'[1]1718  Exp_Rev Access'!$F$7:$GK$318,17,FALSE)),"",VLOOKUP($B180,'[1]1718  Exp_Rev Access'!$F$7:$GK$318,17,FALSE))</f>
        <v>0</v>
      </c>
      <c r="Y180" s="90">
        <f>IF(ISNA(VLOOKUP($B180,'[1]1718  Exp_Rev Access'!$F$7:$GK$318,18,FALSE)),"",VLOOKUP($B180,'[1]1718  Exp_Rev Access'!$F$7:$GK$318,18,FALSE))</f>
        <v>0</v>
      </c>
      <c r="Z180" s="90">
        <f>IF(ISNA(VLOOKUP($B180,'[1]1718  Exp_Rev Access'!$F$7:$GK$318,19,FALSE)),"",VLOOKUP($B180,'[1]1718  Exp_Rev Access'!$F$7:$GK$318,19,FALSE))</f>
        <v>0</v>
      </c>
      <c r="AA180" s="90">
        <f>IF(ISNA(VLOOKUP($B180,'[1]1718  Exp_Rev Access'!$F$7:$GK$318,20,FALSE)),"",VLOOKUP($B180,'[1]1718  Exp_Rev Access'!$F$7:$GK$318,20,FALSE))</f>
        <v>0</v>
      </c>
      <c r="AB180" s="90">
        <f>IF(ISNA(VLOOKUP($B180,'[1]1718  Exp_Rev Access'!$F$7:$GK$318,21,FALSE)),"",VLOOKUP($B180,'[1]1718  Exp_Rev Access'!$F$7:$GK$318,21,FALSE))</f>
        <v>0</v>
      </c>
      <c r="AC180" s="90">
        <f>IF(ISNA(VLOOKUP($B180,'[1]1718  Exp_Rev Access'!$F$7:$GK$318,22,FALSE)),"",VLOOKUP($B180,'[1]1718  Exp_Rev Access'!$F$7:$GK$318,22,FALSE))</f>
        <v>0</v>
      </c>
      <c r="AD180" s="90">
        <f>IF(ISNA(VLOOKUP($B180,'[1]1718  Exp_Rev Access'!$F$7:$GK$318,23,FALSE)),"",VLOOKUP($B180,'[1]1718  Exp_Rev Access'!$F$7:$GK$318,23,FALSE))</f>
        <v>0</v>
      </c>
      <c r="AE180" s="90">
        <f>IF(ISNA(VLOOKUP($B180,'[1]1718  Exp_Rev Access'!$F$7:$GK$318,24,FALSE)),"",VLOOKUP($B180,'[1]1718  Exp_Rev Access'!$F$7:$GK$318,24,FALSE))</f>
        <v>0</v>
      </c>
      <c r="AF180" s="90">
        <f>IF(ISNA(VLOOKUP($B180,'[1]1718  Exp_Rev Access'!$F$7:$GK$318,25,FALSE)),"",VLOOKUP($B180,'[1]1718  Exp_Rev Access'!$F$7:$GK$318,25,FALSE))</f>
        <v>0</v>
      </c>
      <c r="AG180" s="90">
        <f>IF(ISNA(VLOOKUP($B180,'[1]1718  Exp_Rev Access'!$F$7:$GK$318,26,FALSE)),"",VLOOKUP($B180,'[1]1718  Exp_Rev Access'!$F$7:$GK$318,26,FALSE))</f>
        <v>0</v>
      </c>
      <c r="AH180" s="90">
        <f>IF(ISNA(VLOOKUP($B180,'[1]1718  Exp_Rev Access'!$F$7:$GK$318,27,FALSE)),"",VLOOKUP($B180,'[1]1718  Exp_Rev Access'!$F$7:$GK$318,27,FALSE))</f>
        <v>0</v>
      </c>
      <c r="AI180" s="90">
        <f>IF(ISNA(VLOOKUP($B180,'[1]1718  Exp_Rev Access'!$F$7:$GK$318,28,FALSE)),"",VLOOKUP($B180,'[1]1718  Exp_Rev Access'!$F$7:$GK$318,28,FALSE))</f>
        <v>0</v>
      </c>
      <c r="AJ180" s="90">
        <f>IF(ISNA(VLOOKUP($B180,'[1]1718  Exp_Rev Access'!$F$7:$GK$318,29,FALSE)),"",VLOOKUP($B180,'[1]1718  Exp_Rev Access'!$F$7:$GK$318,29,FALSE))</f>
        <v>0</v>
      </c>
      <c r="AK180" s="90">
        <f>IF(ISNA(VLOOKUP($B180,'[1]1718  Exp_Rev Access'!$F$7:$GK$318,30,FALSE)),"",VLOOKUP($B180,'[1]1718  Exp_Rev Access'!$F$7:$GK$318,30,FALSE))</f>
        <v>0</v>
      </c>
      <c r="AL180" s="90">
        <f>IF(ISNA(VLOOKUP($B180,'[1]1718  Exp_Rev Access'!$F$7:$GK$318,31,FALSE)),"",VLOOKUP($B180,'[1]1718  Exp_Rev Access'!$F$7:$GK$318,31,FALSE))</f>
        <v>0</v>
      </c>
      <c r="AM180" s="56">
        <f t="shared" si="500"/>
        <v>0</v>
      </c>
      <c r="AN180" s="92">
        <f t="shared" si="501"/>
        <v>0</v>
      </c>
      <c r="AO180" s="71">
        <f t="shared" si="502"/>
        <v>0</v>
      </c>
      <c r="AP180" s="90">
        <f>IF(ISNA(VLOOKUP($B180,'[1]1718  Exp_Rev Access'!$F$7:$GK$318,33,FALSE)),"",VLOOKUP($B180,'[1]1718  Exp_Rev Access'!$F$7:$GK$318,33,FALSE))</f>
        <v>1352234.51</v>
      </c>
      <c r="AQ180" s="90">
        <f>IF(ISNA(VLOOKUP($B180,'[1]1718  Exp_Rev Access'!$F$7:$GK$318,34,FALSE)),"",VLOOKUP($B180,'[1]1718  Exp_Rev Access'!$F$7:$GK$318,34,FALSE))</f>
        <v>15298.77</v>
      </c>
      <c r="AR180" s="90">
        <f>IF(ISNA(VLOOKUP($B180,'[1]1718  Exp_Rev Access'!$F$7:$GK$318,35,FALSE)),"",VLOOKUP($B180,'[1]1718  Exp_Rev Access'!$F$7:$GK$318,35,FALSE))</f>
        <v>0</v>
      </c>
      <c r="AS180" s="90">
        <f>IF(ISNA(VLOOKUP($B180,'[1]1718  Exp_Rev Access'!$F$7:$GK$318,36,FALSE)),"",VLOOKUP($B180,'[1]1718  Exp_Rev Access'!$F$7:$GK$318,36,FALSE))</f>
        <v>0</v>
      </c>
      <c r="AT180" s="90">
        <f>IF(ISNA(VLOOKUP($B180,'[1]1718  Exp_Rev Access'!$F$7:$GK$318,37,FALSE)),"",VLOOKUP($B180,'[1]1718  Exp_Rev Access'!$F$7:$GK$318,37,FALSE))</f>
        <v>0</v>
      </c>
      <c r="AU180" s="56">
        <f t="shared" si="503"/>
        <v>1367533.28</v>
      </c>
      <c r="AV180" s="93">
        <f t="shared" si="504"/>
        <v>0.84938199010779458</v>
      </c>
      <c r="AW180" s="56">
        <f t="shared" si="505"/>
        <v>19269.174017190362</v>
      </c>
      <c r="AX180" s="90">
        <f>IF(ISNA(VLOOKUP($B180,'[1]1718  Exp_Rev Access'!$F$7:$GK$318,39,FALSE)),"",VLOOKUP($B180,'[1]1718  Exp_Rev Access'!$F$7:$GK$318,39,FALSE))</f>
        <v>0</v>
      </c>
      <c r="AY180" s="90">
        <f>IF(ISNA(VLOOKUP($B180,'[1]1718  Exp_Rev Access'!$F$7:$GK$318,40,FALSE)),"",VLOOKUP($B180,'[1]1718  Exp_Rev Access'!$F$7:$GK$318,40,FALSE))</f>
        <v>50438.15</v>
      </c>
      <c r="AZ180" s="90">
        <f>IF(ISNA(VLOOKUP($B180,'[1]1718  Exp_Rev Access'!$F$7:$GK$318,41,FALSE)),"",VLOOKUP($B180,'[1]1718  Exp_Rev Access'!$F$7:$GK$318,41,FALSE))</f>
        <v>0</v>
      </c>
      <c r="BA180" s="90">
        <f>IF(ISNA(VLOOKUP($B180,'[1]1718  Exp_Rev Access'!$F$7:$GK$318,42,FALSE)),"",VLOOKUP($B180,'[1]1718  Exp_Rev Access'!$F$7:$GK$318,42,FALSE))</f>
        <v>0</v>
      </c>
      <c r="BB180" s="90">
        <f>IF(ISNA(VLOOKUP($B180,'[1]1718  Exp_Rev Access'!$F$7:$GK$318,43,FALSE)),"",VLOOKUP($B180,'[1]1718  Exp_Rev Access'!$F$7:$GK$318,43,FALSE))</f>
        <v>0</v>
      </c>
      <c r="BC180" s="90">
        <f>IF(ISNA(VLOOKUP($B180,'[1]1718  Exp_Rev Access'!$F$7:$GK$318,44,FALSE)),"",VLOOKUP($B180,'[1]1718  Exp_Rev Access'!$F$7:$GK$318,44,FALSE))</f>
        <v>31407.82</v>
      </c>
      <c r="BD180" s="90">
        <f>IF(ISNA(VLOOKUP($B180,'[1]1718  Exp_Rev Access'!$F$7:$GK$318,45,FALSE)),"",VLOOKUP($B180,'[1]1718  Exp_Rev Access'!$F$7:$GK$318,45,FALSE))</f>
        <v>0</v>
      </c>
      <c r="BE180" s="90">
        <f>IF(ISNA(VLOOKUP($B180,'[1]1718  Exp_Rev Access'!$F$7:$GK$318,46,FALSE)),"",VLOOKUP($B180,'[1]1718  Exp_Rev Access'!$F$7:$GK$318,46,FALSE))</f>
        <v>0</v>
      </c>
      <c r="BF180" s="90">
        <f>IF(ISNA(VLOOKUP($B180,'[1]1718  Exp_Rev Access'!$F$7:$GK$318,47,FALSE)),"",VLOOKUP($B180,'[1]1718  Exp_Rev Access'!$F$7:$GK$318,47,FALSE))</f>
        <v>0</v>
      </c>
      <c r="BG180" s="90">
        <f>IF(ISNA(VLOOKUP($B180,'[1]1718  Exp_Rev Access'!$F$7:$GK$318,48,FALSE)),"",VLOOKUP($B180,'[1]1718  Exp_Rev Access'!$F$7:$GK$318,48,FALSE))</f>
        <v>0</v>
      </c>
      <c r="BH180" s="90">
        <f>IF(ISNA(VLOOKUP($B180,'[1]1718  Exp_Rev Access'!$F$7:$GK$318,49,FALSE)),"",VLOOKUP($B180,'[1]1718  Exp_Rev Access'!$F$7:$GK$318,49,FALSE))</f>
        <v>0</v>
      </c>
      <c r="BI180" s="90">
        <f>IF(ISNA(VLOOKUP($B180,'[1]1718  Exp_Rev Access'!$F$7:$GK$318,50,FALSE)),"",VLOOKUP($B180,'[1]1718  Exp_Rev Access'!$F$7:$GK$318,50,FALSE))</f>
        <v>0</v>
      </c>
      <c r="BJ180" s="90">
        <f>IF(ISNA(VLOOKUP($B180,'[1]1718  Exp_Rev Access'!$F$7:$GK$318,51,FALSE)),"",VLOOKUP($B180,'[1]1718  Exp_Rev Access'!$F$7:$GK$318,51,FALSE))</f>
        <v>0</v>
      </c>
      <c r="BK180" s="90">
        <f>IF(ISNA(VLOOKUP($B180,'[1]1718  Exp_Rev Access'!$F$7:$GK$318,52,FALSE)),"",VLOOKUP($B180,'[1]1718  Exp_Rev Access'!$F$7:$GK$318,52,FALSE))</f>
        <v>33822.04</v>
      </c>
      <c r="BL180" s="90">
        <f>IF(ISNA(VLOOKUP($B180,'[1]1718  Exp_Rev Access'!$F$7:$GK$318,53,FALSE)),"",VLOOKUP($B180,'[1]1718  Exp_Rev Access'!$F$7:$GK$318,53,FALSE))</f>
        <v>0</v>
      </c>
      <c r="BM180" s="90">
        <f>IF(ISNA(VLOOKUP($B180,'[1]1718  Exp_Rev Access'!$F$7:$GK$318,54,FALSE)),"",VLOOKUP($B180,'[1]1718  Exp_Rev Access'!$F$7:$GK$318,54,FALSE))</f>
        <v>0</v>
      </c>
      <c r="BN180" s="90">
        <f>IF(ISNA(VLOOKUP($B180,'[1]1718  Exp_Rev Access'!$F$7:$GK$318,55,FALSE)),"",VLOOKUP($B180,'[1]1718  Exp_Rev Access'!$F$7:$GK$318,55,FALSE))</f>
        <v>0</v>
      </c>
      <c r="BO180" s="90">
        <f>IF(ISNA(VLOOKUP($B180,'[1]1718  Exp_Rev Access'!$F$7:$GK$318,56,FALSE)),"",VLOOKUP($B180,'[1]1718  Exp_Rev Access'!$F$7:$GK$318,56,FALSE))</f>
        <v>0</v>
      </c>
      <c r="BP180" s="90">
        <f>IF(ISNA(VLOOKUP($B180,'[1]1718  Exp_Rev Access'!$F$7:$GK$318,57,FALSE)),"",VLOOKUP($B180,'[1]1718  Exp_Rev Access'!$F$7:$GK$318,57,FALSE))</f>
        <v>0</v>
      </c>
      <c r="BQ180" s="90">
        <f>IF(ISNA(VLOOKUP($B180,'[1]1718  Exp_Rev Access'!$F$7:$GK$318,58,FALSE)),"",VLOOKUP($B180,'[1]1718  Exp_Rev Access'!$F$7:$GK$318,58,FALSE))</f>
        <v>0</v>
      </c>
      <c r="BR180" s="90">
        <f>IF(ISNA(VLOOKUP($B180,'[1]1718  Exp_Rev Access'!$F$7:$GK$318,59,FALSE)),"",VLOOKUP($B180,'[1]1718  Exp_Rev Access'!$F$7:$GK$318,59,FALSE))</f>
        <v>0</v>
      </c>
      <c r="BS180" s="90">
        <f>IF(ISNA(VLOOKUP($B180,'[1]1718  Exp_Rev Access'!$F$7:$GK$318,60,FALSE)),"",VLOOKUP($B180,'[1]1718  Exp_Rev Access'!$F$7:$GK$318,60,FALSE))</f>
        <v>0</v>
      </c>
      <c r="BT180" s="90">
        <f>IF(ISNA(VLOOKUP($B180,'[1]1718  Exp_Rev Access'!$F$7:$GK$318,61,FALSE)),"",VLOOKUP($B180,'[1]1718  Exp_Rev Access'!$F$7:$GK$318,61,FALSE))</f>
        <v>0</v>
      </c>
      <c r="BU180" s="90">
        <f>IF(ISNA(VLOOKUP($B180,'[1]1718  Exp_Rev Access'!$F$7:$GK$318,62,FALSE)),"",VLOOKUP($B180,'[1]1718  Exp_Rev Access'!$F$7:$GK$318,62,FALSE))</f>
        <v>0</v>
      </c>
      <c r="BV180" s="56">
        <f t="shared" si="449"/>
        <v>115668.01000000001</v>
      </c>
      <c r="BW180" s="92">
        <f t="shared" si="506"/>
        <v>7.1841998993697836E-2</v>
      </c>
      <c r="BX180" s="71">
        <f t="shared" si="507"/>
        <v>1629.8155558686772</v>
      </c>
      <c r="BY180" s="90">
        <f>IF(ISNA(VLOOKUP($B180,'[1]1718  Exp_Rev Access'!$F$7:$GK$318,64,FALSE)),"",VLOOKUP($B180,'[1]1718  Exp_Rev Access'!$F$7:$GK$318,64,FALSE))</f>
        <v>0</v>
      </c>
      <c r="BZ180" s="90">
        <f>IF(ISNA(VLOOKUP($B180,'[1]1718  Exp_Rev Access'!$F$7:$GK$318,65,FALSE)),"",VLOOKUP($B180,'[1]1718  Exp_Rev Access'!$F$7:$GK$318,65,FALSE))</f>
        <v>0</v>
      </c>
      <c r="CA180" s="90">
        <f>IF(ISNA(VLOOKUP($B180,'[1]1718  Exp_Rev Access'!$F$7:$GK$318,66,FALSE)),"",VLOOKUP($B180,'[1]1718  Exp_Rev Access'!$F$7:$GK$318,66,FALSE))</f>
        <v>0</v>
      </c>
      <c r="CB180" s="90">
        <f>IF(ISNA(VLOOKUP($B180,'[1]1718  Exp_Rev Access'!$F$7:$GK$318,67,FALSE)),"",VLOOKUP($B180,'[1]1718  Exp_Rev Access'!$F$7:$GK$318,67,FALSE))</f>
        <v>0</v>
      </c>
      <c r="CC180" s="90">
        <f>IF(ISNA(VLOOKUP($B180,'[1]1718  Exp_Rev Access'!$F$7:$GK$318,68,FALSE)),"",VLOOKUP($B180,'[1]1718  Exp_Rev Access'!$F$7:$GK$318,68,FALSE))</f>
        <v>0</v>
      </c>
      <c r="CD180" s="90">
        <f>IF(ISNA(VLOOKUP($B180,'[1]1718  Exp_Rev Access'!$F$7:$GK$318,69,FALSE)),"",VLOOKUP($B180,'[1]1718  Exp_Rev Access'!$F$7:$GK$318,69,FALSE))</f>
        <v>0</v>
      </c>
      <c r="CE180" s="56">
        <f t="shared" si="437"/>
        <v>0</v>
      </c>
      <c r="CF180" s="92">
        <f t="shared" si="450"/>
        <v>0</v>
      </c>
      <c r="CG180" s="78">
        <f t="shared" si="451"/>
        <v>0</v>
      </c>
      <c r="CH180" s="90">
        <f>IF(ISNA(VLOOKUP($B180,'[1]1718  Exp_Rev Access'!$F$7:$GK$318,$CH$2,FALSE)),"",VLOOKUP($B180,'[1]1718  Exp_Rev Access'!$F$7:$GK$318,$CH$2,FALSE))</f>
        <v>0</v>
      </c>
      <c r="CI180" s="90">
        <f>IF(ISNA(VLOOKUP($B180,'[1]1718  Exp_Rev Access'!$F$7:$GK$318,$CI$2,FALSE)),"",VLOOKUP($B180,'[1]1718  Exp_Rev Access'!$F$7:$GK$318,$CI$2,FALSE))</f>
        <v>0</v>
      </c>
      <c r="CJ180" s="90">
        <f>IF(ISNA(VLOOKUP($B180,'[1]1718  Exp_Rev Access'!$F$7:$GK$318,$CJ$2,FALSE)),"",VLOOKUP($B180,'[1]1718  Exp_Rev Access'!$F$7:$GK$318,$CJ$2,FALSE))</f>
        <v>0</v>
      </c>
      <c r="CK180" s="90">
        <f>IF(ISNA(VLOOKUP($B180,'[1]1718  Exp_Rev Access'!$F$7:$GK$318,$CK$2,FALSE)),"",VLOOKUP($B180,'[1]1718  Exp_Rev Access'!$F$7:$GK$318,$CK$2,FALSE))</f>
        <v>0</v>
      </c>
      <c r="CL180" s="90">
        <f>IF(ISNA(VLOOKUP($B180,'[1]1718  Exp_Rev Access'!$F$7:$GK$318,$CL$2,FALSE)),"",VLOOKUP($B180,'[1]1718  Exp_Rev Access'!$F$7:$GK$318,$CL$2,FALSE))</f>
        <v>0</v>
      </c>
      <c r="CM180" s="90">
        <f>IF(ISNA(VLOOKUP($B180,'[1]1718  Exp_Rev Access'!$F$7:$GK$318,$CM$2,FALSE)),"",VLOOKUP($B180,'[1]1718  Exp_Rev Access'!$F$7:$GK$318,$CM$2,FALSE))</f>
        <v>0</v>
      </c>
      <c r="CN180" s="90">
        <f>IF(ISNA(VLOOKUP($B180,'[1]1718  Exp_Rev Access'!$F$7:$GK$318,$CN$2,FALSE)),"",VLOOKUP($B180,'[1]1718  Exp_Rev Access'!$F$7:$GK$318,$CN$2,FALSE))</f>
        <v>0</v>
      </c>
      <c r="CO180" s="90">
        <f>IF(ISNA(VLOOKUP($B180,'[1]1718  Exp_Rev Access'!$F$7:$GK$318,$CO$2,FALSE)),"",VLOOKUP($B180,'[1]1718  Exp_Rev Access'!$F$7:$GK$318,$CO$2,FALSE))</f>
        <v>0</v>
      </c>
      <c r="CP180" s="90">
        <f>IF(ISNA(VLOOKUP($B180,'[1]1718  Exp_Rev Access'!$F$7:$GK$318,$CP$2,FALSE)),"",VLOOKUP($B180,'[1]1718  Exp_Rev Access'!$F$7:$GK$318,$CP$2,FALSE))</f>
        <v>0</v>
      </c>
      <c r="CQ180" s="90">
        <f>IF(ISNA(VLOOKUP($B180,'[1]1718  Exp_Rev Access'!$F$7:$GK$318,$CQ$2,FALSE)),"",VLOOKUP($B180,'[1]1718  Exp_Rev Access'!$F$7:$GK$318,$CQ$2,FALSE))</f>
        <v>94451</v>
      </c>
      <c r="CR180" s="90">
        <f>IF(ISNA(VLOOKUP($B180,'[1]1718  Exp_Rev Access'!$F$7:$GK$318,$CR$2,FALSE)),"",VLOOKUP($B180,'[1]1718  Exp_Rev Access'!$F$7:$GK$318,$CR$2,FALSE))</f>
        <v>0</v>
      </c>
      <c r="CS180" s="90">
        <f>IF(ISNA(VLOOKUP($B180,'[1]1718  Exp_Rev Access'!$F$7:$GK$318,$CS$2,FALSE)),"",VLOOKUP($B180,'[1]1718  Exp_Rev Access'!$F$7:$GK$318,$CS$2,FALSE))</f>
        <v>0</v>
      </c>
      <c r="CT180" s="90">
        <f>IF(ISNA(VLOOKUP($B180,'[1]1718  Exp_Rev Access'!$F$7:$GK$318,$CT$2,FALSE)),"",VLOOKUP($B180,'[1]1718  Exp_Rev Access'!$F$7:$GK$318,$CT$2,FALSE))</f>
        <v>0</v>
      </c>
      <c r="CU180" s="90">
        <f>IF(ISNA(VLOOKUP($B180,'[1]1718  Exp_Rev Access'!$F$7:$GK$318,$CU$2,FALSE)),"",VLOOKUP($B180,'[1]1718  Exp_Rev Access'!$F$7:$GK$318,$CU$2,FALSE))</f>
        <v>22234</v>
      </c>
      <c r="CV180" s="90">
        <f>IF(ISNA(VLOOKUP($B180,'[1]1718  Exp_Rev Access'!$F$7:$GK$318,$CV$2,FALSE)),"",VLOOKUP($B180,'[1]1718  Exp_Rev Access'!$F$7:$GK$318,$CV$2,FALSE))</f>
        <v>10147</v>
      </c>
      <c r="CW180" s="90">
        <f>IF(ISNA(VLOOKUP($B180,'[1]1718  Exp_Rev Access'!$F$7:$GK$318,$CW$2,FALSE)),"",VLOOKUP($B180,'[1]1718  Exp_Rev Access'!$F$7:$GK$318,$CW$2,FALSE))</f>
        <v>0</v>
      </c>
      <c r="CX180" s="90">
        <f>IF(ISNA(VLOOKUP($B180,'[1]1718  Exp_Rev Access'!$F$7:$GK$318,$CX$2,FALSE)),"",VLOOKUP($B180,'[1]1718  Exp_Rev Access'!$F$7:$GK$318,$CX$2,FALSE))</f>
        <v>0</v>
      </c>
      <c r="CY180" s="90">
        <f>IF(ISNA(VLOOKUP($B180,'[1]1718  Exp_Rev Access'!$F$7:$GK$318,$CY$2,FALSE)),"",VLOOKUP($B180,'[1]1718  Exp_Rev Access'!$F$7:$GK$318,$CY$2,FALSE))</f>
        <v>0</v>
      </c>
      <c r="CZ180" s="90">
        <f>IF(ISNA(VLOOKUP($B180,'[1]1718  Exp_Rev Access'!$F$7:$GK$318,$CZ$2,FALSE)),"",VLOOKUP($B180,'[1]1718  Exp_Rev Access'!$F$7:$GK$318,$CZ$2,FALSE))</f>
        <v>0</v>
      </c>
      <c r="DA180" s="90">
        <f>IF(ISNA(VLOOKUP($B180,'[1]1718  Exp_Rev Access'!$F$7:$GK$318,$DA$2,FALSE)),"",VLOOKUP($B180,'[1]1718  Exp_Rev Access'!$F$7:$GK$318,$DA$2,FALSE))</f>
        <v>0</v>
      </c>
      <c r="DB180" s="90">
        <f>IF(ISNA(VLOOKUP($B180,'[1]1718  Exp_Rev Access'!$F$7:$GK$318,$DB$2,FALSE)),"",VLOOKUP($B180,'[1]1718  Exp_Rev Access'!$F$7:$GK$318,$DB$2,FALSE))</f>
        <v>0</v>
      </c>
      <c r="DC180" s="90">
        <f>IF(ISNA(VLOOKUP($B180,'[1]1718  Exp_Rev Access'!$F$7:$GK$318,$DC$2,FALSE)),"",VLOOKUP($B180,'[1]1718  Exp_Rev Access'!$F$7:$GK$318,$DC$2,FALSE))</f>
        <v>0</v>
      </c>
      <c r="DD180" s="90">
        <f>IF(ISNA(VLOOKUP($B180,'[1]1718  Exp_Rev Access'!$F$7:$GK$318,$DD$2,FALSE)),"",VLOOKUP($B180,'[1]1718  Exp_Rev Access'!$F$7:$GK$318,$DD$2,FALSE))</f>
        <v>0</v>
      </c>
      <c r="DE180" s="90">
        <f>IF(ISNA(VLOOKUP($B180,'[1]1718  Exp_Rev Access'!$F$7:$GK$318,$DE$2,FALSE)),"",VLOOKUP($B180,'[1]1718  Exp_Rev Access'!$F$7:$GK$318,$DE$2,FALSE))</f>
        <v>0</v>
      </c>
      <c r="DF180" s="90">
        <f>IF(ISNA(VLOOKUP($B180,'[1]1718  Exp_Rev Access'!$F$7:$GK$318,$DF$2,FALSE)),"",VLOOKUP($B180,'[1]1718  Exp_Rev Access'!$F$7:$GK$318,$DF$2,FALSE))</f>
        <v>0</v>
      </c>
      <c r="DG180" s="90">
        <f>IF(ISNA(VLOOKUP($B180,'[1]1718  Exp_Rev Access'!$F$7:$GK$318,$DG$2,FALSE)),"",VLOOKUP($B180,'[1]1718  Exp_Rev Access'!$F$7:$GK$318,$DG$2,FALSE))</f>
        <v>0</v>
      </c>
      <c r="DH180" s="90">
        <f>IF(ISNA(VLOOKUP($B180,'[1]1718  Exp_Rev Access'!$F$7:$GK$318,$DH$2,FALSE)),"",VLOOKUP($B180,'[1]1718  Exp_Rev Access'!$F$7:$GK$318,$DH$2,FALSE))</f>
        <v>0</v>
      </c>
      <c r="DI180" s="90">
        <f>IF(ISNA(VLOOKUP($B180,'[1]1718  Exp_Rev Access'!$F$7:$GK$318,$DI$2,FALSE)),"",VLOOKUP($B180,'[1]1718  Exp_Rev Access'!$F$7:$GK$318,$DI$2,FALSE))</f>
        <v>0</v>
      </c>
      <c r="DJ180" s="90">
        <f>IF(ISNA(VLOOKUP($B180,'[1]1718  Exp_Rev Access'!$F$7:$GK$318,$DJ$2,FALSE)),"",VLOOKUP($B180,'[1]1718  Exp_Rev Access'!$F$7:$GK$318,$DJ$2,FALSE))</f>
        <v>0</v>
      </c>
      <c r="DK180" s="90">
        <f>IF(ISNA(VLOOKUP($B180,'[1]1718  Exp_Rev Access'!$F$7:$GK$318,$DK$2,FALSE)),"",VLOOKUP($B180,'[1]1718  Exp_Rev Access'!$F$7:$GK$318,$DK$2,FALSE))</f>
        <v>0</v>
      </c>
      <c r="DL180" s="90">
        <f>IF(ISNA(VLOOKUP($B180,'[1]1718  Exp_Rev Access'!$F$7:$GK$318,$DL$2,FALSE)),"",VLOOKUP($B180,'[1]1718  Exp_Rev Access'!$F$7:$GK$318,$DL$2,FALSE))</f>
        <v>0</v>
      </c>
      <c r="DM180" s="90">
        <f>IF(ISNA(VLOOKUP($B180,'[1]1718  Exp_Rev Access'!$F$7:$GK$318,$DM$2,FALSE)),"",VLOOKUP($B180,'[1]1718  Exp_Rev Access'!$F$7:$GK$318,$DM$2,FALSE))</f>
        <v>0</v>
      </c>
      <c r="DN180" s="90">
        <f>IF(ISNA(VLOOKUP($B180,'[1]1718  Exp_Rev Access'!$F$7:$GK$318,$DN$2,FALSE)),"",VLOOKUP($B180,'[1]1718  Exp_Rev Access'!$F$7:$GK$318,$DN$2,FALSE))</f>
        <v>0</v>
      </c>
      <c r="DO180" s="90">
        <f>IF(ISNA(VLOOKUP($B180,'[1]1718  Exp_Rev Access'!$F$7:$GK$318,$DO$2,FALSE)),"",VLOOKUP($B180,'[1]1718  Exp_Rev Access'!$F$7:$GK$318,$DO$2,FALSE))</f>
        <v>0</v>
      </c>
      <c r="DP180" s="90">
        <f>IF(ISNA(VLOOKUP($B180,'[1]1718  Exp_Rev Access'!$F$7:$GK$318,$DP$2,FALSE)),"",VLOOKUP($B180,'[1]1718  Exp_Rev Access'!$F$7:$GK$318,$DP$2,FALSE))</f>
        <v>0</v>
      </c>
      <c r="DQ180" s="90">
        <f>IF(ISNA(VLOOKUP($B180,'[1]1718  Exp_Rev Access'!$F$7:$GK$318,$DQ$2,FALSE)),"",VLOOKUP($B180,'[1]1718  Exp_Rev Access'!$F$7:$GK$318,$DQ$2,FALSE))</f>
        <v>0</v>
      </c>
      <c r="DR180" s="90">
        <f>IF(ISNA(VLOOKUP($B180,'[1]1718  Exp_Rev Access'!$F$7:$GK$318,$DR$2,FALSE)),"",VLOOKUP($B180,'[1]1718  Exp_Rev Access'!$F$7:$GK$318,$DR$2,FALSE))</f>
        <v>0</v>
      </c>
      <c r="DS180" s="90">
        <f>IF(ISNA(VLOOKUP($B180,'[1]1718  Exp_Rev Access'!$F$7:$GK$318,$DS$2,FALSE)),"",VLOOKUP($B180,'[1]1718  Exp_Rev Access'!$F$7:$GK$318,$DS$2,FALSE))</f>
        <v>0</v>
      </c>
      <c r="DT180" s="90">
        <f>IF(ISNA(VLOOKUP($B180,'[1]1718  Exp_Rev Access'!$F$7:$GK$318,$DT$2,FALSE)),"",VLOOKUP($B180,'[1]1718  Exp_Rev Access'!$F$7:$GK$318,$DT$2,FALSE))</f>
        <v>0</v>
      </c>
      <c r="DU180" s="90">
        <f>IF(ISNA(VLOOKUP($B180,'[1]1718  Exp_Rev Access'!$F$7:$GK$318,$DU$2,FALSE)),"",VLOOKUP($B180,'[1]1718  Exp_Rev Access'!$F$7:$GK$318,$DU$2,FALSE))</f>
        <v>0</v>
      </c>
      <c r="DV180" s="90">
        <f>IF(ISNA(VLOOKUP($B180,'[1]1718  Exp_Rev Access'!$F$7:$GK$318,$DV$2,FALSE)),"",VLOOKUP($B180,'[1]1718  Exp_Rev Access'!$F$7:$GK$318,$DV$2,FALSE))</f>
        <v>0</v>
      </c>
      <c r="DW180" s="90">
        <f>IF(ISNA(VLOOKUP($B180,'[1]1718  Exp_Rev Access'!$F$7:$GK$318,$DW$2,FALSE)),"",VLOOKUP($B180,'[1]1718  Exp_Rev Access'!$F$7:$GK$318,$DW$2,FALSE))</f>
        <v>0</v>
      </c>
      <c r="DX180" s="90">
        <f>IF(ISNA(VLOOKUP($B180,'[1]1718  Exp_Rev Access'!$F$7:$GK$318,$DX$2,FALSE)),"",VLOOKUP($B180,'[1]1718  Exp_Rev Access'!$F$7:$GK$318,$DX$2,FALSE))</f>
        <v>0</v>
      </c>
      <c r="DY180" s="90">
        <f>IF(ISNA(VLOOKUP($B180,'[1]1718  Exp_Rev Access'!$F$7:$GK$318,$DY$2,FALSE)),"",VLOOKUP($B180,'[1]1718  Exp_Rev Access'!$F$7:$GK$318,$DY$2,FALSE))</f>
        <v>0</v>
      </c>
      <c r="DZ180" s="90">
        <f>IF(ISNA(VLOOKUP($B180,'[1]1718  Exp_Rev Access'!$F$7:$GK$318,$DZ$2,FALSE)),"",VLOOKUP($B180,'[1]1718  Exp_Rev Access'!$F$7:$GK$318,$DZ$2,FALSE))</f>
        <v>0</v>
      </c>
      <c r="EA180" s="90">
        <f>IF(ISNA(VLOOKUP($B180,'[1]1718  Exp_Rev Access'!$F$7:$GK$318,$EA$2,FALSE)),"",VLOOKUP($B180,'[1]1718  Exp_Rev Access'!$F$7:$GK$318,$EA$2,FALSE))</f>
        <v>0</v>
      </c>
      <c r="EB180" s="90">
        <f>IF(ISNA(VLOOKUP($B180,'[1]1718  Exp_Rev Access'!$F$7:$GK$318,$EB$2,FALSE)),"",VLOOKUP($B180,'[1]1718  Exp_Rev Access'!$F$7:$GK$318,$EB$2,FALSE))</f>
        <v>0</v>
      </c>
      <c r="EC180" s="90">
        <f>IF(ISNA(VLOOKUP($B180,'[1]1718  Exp_Rev Access'!$F$7:$GK$318,$EC$2,FALSE)),"",VLOOKUP($B180,'[1]1718  Exp_Rev Access'!$F$7:$GK$318,$EC$2,FALSE))</f>
        <v>0</v>
      </c>
      <c r="ED180" s="90">
        <f>IF(ISNA(VLOOKUP($B180,'[1]1718  Exp_Rev Access'!$F$7:$GK$318,$ED$2,FALSE)),"",VLOOKUP($B180,'[1]1718  Exp_Rev Access'!$F$7:$GK$318,$ED$2,FALSE))</f>
        <v>0</v>
      </c>
      <c r="EE180" s="90">
        <f>IF(ISNA(VLOOKUP($B180,'[1]1718  Exp_Rev Access'!$F$7:$GK$318,$EE$2,FALSE)),"",VLOOKUP($B180,'[1]1718  Exp_Rev Access'!$F$7:$GK$318,$EE$2,FALSE))</f>
        <v>0</v>
      </c>
      <c r="EF180" s="90">
        <f>IF(ISNA(VLOOKUP($B180,'[1]1718  Exp_Rev Access'!$F$7:$GK$318,$EF$2,FALSE)),"",VLOOKUP($B180,'[1]1718  Exp_Rev Access'!$F$7:$GK$318,$EF$2,FALSE))</f>
        <v>0</v>
      </c>
      <c r="EG180" s="90">
        <f>IF(ISNA(VLOOKUP($B180,'[1]1718  Exp_Rev Access'!$F$7:$GK$318,$EG$2,FALSE)),"",VLOOKUP($B180,'[1]1718  Exp_Rev Access'!$F$7:$GK$318,$EG$2,FALSE))</f>
        <v>0</v>
      </c>
      <c r="EH180" s="90">
        <f>IF(ISNA(VLOOKUP($B180,'[1]1718  Exp_Rev Access'!$F$7:$GK$318,$EH$2,FALSE)),"",VLOOKUP($B180,'[1]1718  Exp_Rev Access'!$F$7:$GK$318,$EH$2,FALSE))</f>
        <v>0</v>
      </c>
      <c r="EI180" s="90">
        <f>IF(ISNA(VLOOKUP($B180,'[1]1718  Exp_Rev Access'!$F$7:$GK$318,$EI$2,FALSE)),"",VLOOKUP($B180,'[1]1718  Exp_Rev Access'!$F$7:$GK$318,$EI$2,FALSE))</f>
        <v>0</v>
      </c>
      <c r="EJ180" s="90">
        <f>IF(ISNA(VLOOKUP($B180,'[1]1718  Exp_Rev Access'!$F$7:$GK$318,$EJ$2,FALSE)),"",VLOOKUP($B180,'[1]1718  Exp_Rev Access'!$F$7:$GK$318,$EJ$2,FALSE))</f>
        <v>0</v>
      </c>
      <c r="EK180" s="90">
        <f>IF(ISNA(VLOOKUP($B180,'[1]1718  Exp_Rev Access'!$F$7:$GK$318,$EK$2,FALSE)),"",VLOOKUP($B180,'[1]1718  Exp_Rev Access'!$F$7:$GK$318,$EK$2,FALSE))</f>
        <v>0</v>
      </c>
      <c r="EL180" s="90">
        <f>IF(ISNA(VLOOKUP($B180,'[1]1718  Exp_Rev Access'!$F$7:$GK$318,$EL$2,FALSE)),"",VLOOKUP($B180,'[1]1718  Exp_Rev Access'!$F$7:$GK$318,$EL$2,FALSE))</f>
        <v>0</v>
      </c>
      <c r="EM180" s="90">
        <f>IF(ISNA(VLOOKUP($B180,'[1]1718  Exp_Rev Access'!$F$7:$GK$318,$EM$2,FALSE)),"",VLOOKUP($B180,'[1]1718  Exp_Rev Access'!$F$7:$GK$318,$EM$2,FALSE))</f>
        <v>0</v>
      </c>
      <c r="EN180" s="90">
        <f>IF(ISNA(VLOOKUP($B180,'[1]1718  Exp_Rev Access'!$F$7:$GK$318,$EN$2,FALSE)),"",VLOOKUP($B180,'[1]1718  Exp_Rev Access'!$F$7:$GK$318,$EN$2,FALSE))</f>
        <v>0</v>
      </c>
      <c r="EO180" s="90">
        <f>IF(ISNA(VLOOKUP($B180,'[1]1718  Exp_Rev Access'!$F$7:$GK$318,$EO$2,FALSE)),"",VLOOKUP($B180,'[1]1718  Exp_Rev Access'!$F$7:$GK$318,$EO$2,FALSE))</f>
        <v>0</v>
      </c>
      <c r="EP180" s="90">
        <f>IF(ISNA(VLOOKUP($B180,'[1]1718  Exp_Rev Access'!$F$7:$GK$318,$EP$2,FALSE)),"",VLOOKUP($B180,'[1]1718  Exp_Rev Access'!$F$7:$GK$318,$EP$2,FALSE))</f>
        <v>0</v>
      </c>
      <c r="EQ180" s="90">
        <f>IF(ISNA(VLOOKUP($B180,'[1]1718  Exp_Rev Access'!$F$7:$GK$318,$EQ$2,FALSE)),"",VLOOKUP($B180,'[1]1718  Exp_Rev Access'!$F$7:$GK$318,$EQ$2,FALSE))</f>
        <v>0</v>
      </c>
      <c r="ER180" s="90">
        <f>IF(ISNA(VLOOKUP($B180,'[1]1718  Exp_Rev Access'!$F$7:$GK$318,$ER$2,FALSE)),"",VLOOKUP($B180,'[1]1718  Exp_Rev Access'!$F$7:$GK$318,$ER$2,FALSE))</f>
        <v>0</v>
      </c>
      <c r="ES180" s="90">
        <f>IF(ISNA(VLOOKUP($B180,'[1]1718  Exp_Rev Access'!$F$7:$GK$318,$ES$2,FALSE)),"",VLOOKUP($B180,'[1]1718  Exp_Rev Access'!$F$7:$GK$318,$ES$2,FALSE))</f>
        <v>0</v>
      </c>
      <c r="ET180" s="90">
        <f>IF(ISNA(VLOOKUP($B180,'[1]1718  Exp_Rev Access'!$F$7:$GK$318,$ET$2,FALSE)),"",VLOOKUP($B180,'[1]1718  Exp_Rev Access'!$F$7:$GK$318,$ET$2,FALSE))</f>
        <v>0</v>
      </c>
      <c r="EU180" s="90">
        <f>IF(ISNA(VLOOKUP($B180,'[1]1718  Exp_Rev Access'!$F$7:$GK$318,$EU$2,FALSE)),"",VLOOKUP($B180,'[1]1718  Exp_Rev Access'!$F$7:$GK$318,$EU$2,FALSE))</f>
        <v>0</v>
      </c>
      <c r="EV180" s="90">
        <f>IF(ISNA(VLOOKUP($B180,'[1]1718  Exp_Rev Access'!$F$7:$GK$318,$EV$2,FALSE)),"",VLOOKUP($B180,'[1]1718  Exp_Rev Access'!$F$7:$GK$318,$EV$2,FALSE))</f>
        <v>0</v>
      </c>
      <c r="EW180" s="90">
        <f>IF(ISNA(VLOOKUP($B180,'[1]1718  Exp_Rev Access'!$F$7:$GK$318,$EW$2,FALSE)),"",VLOOKUP($B180,'[1]1718  Exp_Rev Access'!$F$7:$GK$318,$EW$2,FALSE))</f>
        <v>0</v>
      </c>
      <c r="EX180" s="90">
        <f>IF(ISNA(VLOOKUP($B180,'[1]1718  Exp_Rev Access'!$F$7:$GK$318,$EX$2,FALSE)),"",VLOOKUP($B180,'[1]1718  Exp_Rev Access'!$F$7:$GK$318,$EX$2,FALSE))</f>
        <v>0</v>
      </c>
      <c r="EY180" s="90">
        <f>IF(ISNA(VLOOKUP($B180,'[1]1718  Exp_Rev Access'!$F$7:$GK$318,$EY$2,FALSE)),"",VLOOKUP($B180,'[1]1718  Exp_Rev Access'!$F$7:$GK$318,$EY$2,FALSE))</f>
        <v>0</v>
      </c>
      <c r="EZ180" s="90">
        <f>IF(ISNA(VLOOKUP($B180,'[1]1718  Exp_Rev Access'!$F$7:$GK$318,$EZ$2,FALSE)),"",VLOOKUP($B180,'[1]1718  Exp_Rev Access'!$F$7:$GK$318,$EZ$2,FALSE))</f>
        <v>0</v>
      </c>
      <c r="FA180" s="90">
        <f>IF(ISNA(VLOOKUP($B180,'[1]1718  Exp_Rev Access'!$F$7:$GK$318,$FA$2,FALSE)),"",VLOOKUP($B180,'[1]1718  Exp_Rev Access'!$F$7:$GK$318,$FA$2,FALSE))</f>
        <v>0</v>
      </c>
      <c r="FB180" s="90">
        <f>IF(ISNA(VLOOKUP($B180,'[1]1718  Exp_Rev Access'!$F$7:$GK$318,$FB$2,FALSE)),"",VLOOKUP($B180,'[1]1718  Exp_Rev Access'!$F$7:$GK$318,$FB$2,FALSE))</f>
        <v>0</v>
      </c>
      <c r="FC180" s="90">
        <f>IF(ISNA(VLOOKUP($B180,'[1]1718  Exp_Rev Access'!$F$7:$GK$318,$FC$2,FALSE)),"",VLOOKUP($B180,'[1]1718  Exp_Rev Access'!$F$7:$GK$318,$FC$2,FALSE))</f>
        <v>0</v>
      </c>
      <c r="FD180" s="90">
        <f>IF(ISNA(VLOOKUP($B180,'[1]1718  Exp_Rev Access'!$F$7:$GK$318,$FD$2,FALSE)),"",VLOOKUP($B180,'[1]1718  Exp_Rev Access'!$F$7:$GK$318,$FD$2,FALSE))</f>
        <v>0</v>
      </c>
      <c r="FE180" s="90">
        <f>IF(ISNA(VLOOKUP($B180,'[1]1718  Exp_Rev Access'!$F$7:$GK$318,$FE$2,FALSE)),"",VLOOKUP($B180,'[1]1718  Exp_Rev Access'!$F$7:$GK$318,$FE$2,FALSE))</f>
        <v>0</v>
      </c>
      <c r="FF180" s="90">
        <f>IF(ISNA(VLOOKUP($B180,'[1]1718  Exp_Rev Access'!$F$7:$GK$318,$FF$2,FALSE)),"",VLOOKUP($B180,'[1]1718  Exp_Rev Access'!$F$7:$GK$318,$FF$2,FALSE))</f>
        <v>0</v>
      </c>
      <c r="FG180" s="90">
        <f>IF(ISNA(VLOOKUP($B180,'[1]1718  Exp_Rev Access'!$F$7:$GK$318,$FG$2,FALSE)),"",VLOOKUP($B180,'[1]1718  Exp_Rev Access'!$F$7:$GK$318,$FG$2,FALSE))</f>
        <v>0</v>
      </c>
      <c r="FH180" s="90">
        <f>IF(ISNA(VLOOKUP($B180,'[1]1718  Exp_Rev Access'!$F$7:$GK$318,$FH$2,FALSE)),"",VLOOKUP($B180,'[1]1718  Exp_Rev Access'!$F$7:$GK$318,$FH$2,FALSE))</f>
        <v>0</v>
      </c>
      <c r="FI180" s="90">
        <f>IF(ISNA(VLOOKUP($B180,'[1]1718  Exp_Rev Access'!$F$7:$GK$318,$FI$2,FALSE)),"",VLOOKUP($B180,'[1]1718  Exp_Rev Access'!$F$7:$GK$318,$FI$2,FALSE))</f>
        <v>0</v>
      </c>
      <c r="FJ180" s="90">
        <f>IF(ISNA(VLOOKUP($B180,'[1]1718  Exp_Rev Access'!$F$7:$GK$318,$FJ$2,FALSE)),"",VLOOKUP($B180,'[1]1718  Exp_Rev Access'!$F$7:$GK$318,$FJ$2,FALSE))</f>
        <v>0</v>
      </c>
      <c r="FK180" s="90">
        <f>IF(ISNA(VLOOKUP($B180,'[1]1718  Exp_Rev Access'!$F$7:$GK$318,$FK$2,FALSE)),"",VLOOKUP($B180,'[1]1718  Exp_Rev Access'!$F$7:$GK$318,$FK$2,FALSE))</f>
        <v>0</v>
      </c>
      <c r="FL180" s="90">
        <f>IF(ISNA(VLOOKUP($B180,'[1]1718  Exp_Rev Access'!$F$7:$GK$318,$FL$2,FALSE)),"",VLOOKUP($B180,'[1]1718  Exp_Rev Access'!$F$7:$GK$318,$FL$2,FALSE))</f>
        <v>0</v>
      </c>
      <c r="FM180" s="90">
        <f>IF(ISNA(VLOOKUP($B180,'[1]1718  Exp_Rev Access'!$F$7:$GK$318,$FM$2,FALSE)),"",VLOOKUP($B180,'[1]1718  Exp_Rev Access'!$F$7:$GK$318,$FM$2,FALSE))</f>
        <v>0</v>
      </c>
      <c r="FN180" s="90">
        <f>IF(ISNA(VLOOKUP($B180,'[1]1718  Exp_Rev Access'!$F$7:$GK$318,$FN$2,FALSE)),"",VLOOKUP($B180,'[1]1718  Exp_Rev Access'!$F$7:$GK$318,$FN$2,FALSE))</f>
        <v>0</v>
      </c>
      <c r="FO180" s="90">
        <f>IF(ISNA(VLOOKUP($B180,'[1]1718  Exp_Rev Access'!$F$7:$GK$318,$FO$2,FALSE)),"",VLOOKUP($B180,'[1]1718  Exp_Rev Access'!$F$7:$GK$318,$FO$2,FALSE))</f>
        <v>0</v>
      </c>
      <c r="FP180" s="90">
        <f>IF(ISNA(VLOOKUP($B180,'[1]1718  Exp_Rev Access'!$F$7:$GK$318,$FP$2,FALSE)),"",VLOOKUP($B180,'[1]1718  Exp_Rev Access'!$F$7:$GK$318,$FP$2,FALSE))</f>
        <v>0</v>
      </c>
      <c r="FQ180" s="90">
        <f>IF(ISNA(VLOOKUP($B180,'[1]1718  Exp_Rev Access'!$F$7:$GK$318,$FQ$2,FALSE)),"",VLOOKUP($B180,'[1]1718  Exp_Rev Access'!$F$7:$GK$318,$FQ$2,FALSE))</f>
        <v>0</v>
      </c>
      <c r="FR180" s="90">
        <f>IF(ISNA(VLOOKUP($B180,'[1]1718  Exp_Rev Access'!$F$7:$GK$318,$FR$2,FALSE)),"",VLOOKUP($B180,'[1]1718  Exp_Rev Access'!$F$7:$GK$318,$FR$2,FALSE))</f>
        <v>0</v>
      </c>
      <c r="FS180" s="56">
        <f t="shared" si="508"/>
        <v>126832</v>
      </c>
      <c r="FT180" s="92">
        <f t="shared" si="509"/>
        <v>7.8776010898507567E-2</v>
      </c>
      <c r="FU180" s="94">
        <f t="shared" si="510"/>
        <v>1787.121318867127</v>
      </c>
      <c r="FV180" s="95">
        <f>IF(ISNA(VLOOKUP($B180,'[1]1718  Exp_Rev Access'!$F$7:$GK$318,$FV$2,FALSE)),"",VLOOKUP($B180,'[1]1718  Exp_Rev Access'!$F$7:$GK$318,$FV$2,FALSE))</f>
        <v>0</v>
      </c>
      <c r="FW180" s="95">
        <f>IF(ISNA(VLOOKUP($B180,'[1]1718  Exp_Rev Access'!$F$7:$GK$318,$FW$2,FALSE)),"",VLOOKUP($B180,'[1]1718  Exp_Rev Access'!$F$7:$GK$318,$FW$2,FALSE))</f>
        <v>0</v>
      </c>
      <c r="FX180" s="95">
        <f>IF(ISNA(VLOOKUP($B180,'[1]1718  Exp_Rev Access'!$F$7:$GK$318,$FX$2,FALSE)),"",VLOOKUP($B180,'[1]1718  Exp_Rev Access'!$F$7:$GK$318,$FX$2,FALSE))</f>
        <v>0</v>
      </c>
      <c r="FY180" s="95">
        <f>IF(ISNA(VLOOKUP($B180,'[1]1718  Exp_Rev Access'!$F$7:$GK$318,$FY$2,FALSE)),"",VLOOKUP($B180,'[1]1718  Exp_Rev Access'!$F$7:$GK$318,$FY$2,FALSE))</f>
        <v>0</v>
      </c>
      <c r="FZ180" s="95">
        <f>IF(ISNA(VLOOKUP($B180,'[1]1718  Exp_Rev Access'!$F$7:$GK$318,$FZ$2,FALSE)),"",VLOOKUP($B180,'[1]1718  Exp_Rev Access'!$F$7:$GK$318,$FZ$2,FALSE))</f>
        <v>0</v>
      </c>
      <c r="GA180" s="95">
        <f>IF(ISNA(VLOOKUP($B180,'[1]1718  Exp_Rev Access'!$F$7:$GK$318,$GA$2,FALSE)),"",VLOOKUP($B180,'[1]1718  Exp_Rev Access'!$F$7:$GK$318,$GA$2,FALSE))</f>
        <v>0</v>
      </c>
      <c r="GB180" s="95">
        <f>IF(ISNA(VLOOKUP($B180,'[1]1718  Exp_Rev Access'!$F$7:$GK$318,$GB$2,FALSE)),"",VLOOKUP($B180,'[1]1718  Exp_Rev Access'!$F$7:$GK$318,$GB$2,FALSE))</f>
        <v>0</v>
      </c>
      <c r="GC180" s="95">
        <f>IF(ISNA(VLOOKUP($B180,'[1]1718  Exp_Rev Access'!$F$7:$GK$318,$GC$2,FALSE)),"",VLOOKUP($B180,'[1]1718  Exp_Rev Access'!$F$7:$GK$318,$GC$2,FALSE))</f>
        <v>0</v>
      </c>
      <c r="GD180" s="95">
        <f>IF(ISNA(VLOOKUP($B180,'[1]1718  Exp_Rev Access'!$F$7:$GK$318,$GD$2,FALSE)),"",VLOOKUP($B180,'[1]1718  Exp_Rev Access'!$F$7:$GK$318,$GD$2,FALSE))</f>
        <v>0</v>
      </c>
      <c r="GE180" s="95">
        <f>IF(ISNA(VLOOKUP($B180,'[1]1718  Exp_Rev Access'!$F$7:$GK$318,$GE$2,FALSE)),"",VLOOKUP($B180,'[1]1718  Exp_Rev Access'!$F$7:$GK$318,$GE$2,FALSE))</f>
        <v>0</v>
      </c>
      <c r="GF180" s="95">
        <f>IF(ISNA(VLOOKUP($B180,'[1]1718  Exp_Rev Access'!$F$7:$GK$318,$GF$2,FALSE)),"",VLOOKUP($B180,'[1]1718  Exp_Rev Access'!$F$7:$GK$318,$GF$2,FALSE))</f>
        <v>0</v>
      </c>
      <c r="GG180" s="95">
        <f>IF(ISNA(VLOOKUP($B180,'[1]1718  Exp_Rev Access'!$F$7:$GK$318,$GG$2,FALSE)),"",VLOOKUP($B180,'[1]1718  Exp_Rev Access'!$F$7:$GK$318,$GG$2,FALSE))</f>
        <v>0</v>
      </c>
      <c r="GH180" s="95">
        <f>IF(ISNA(VLOOKUP($B180,'[1]1718  Exp_Rev Access'!$F$7:$GK$318,$GH$2,FALSE)),"",VLOOKUP($B180,'[1]1718  Exp_Rev Access'!$F$7:$GK$318,$GH$2,FALSE))</f>
        <v>0</v>
      </c>
      <c r="GI180" s="95">
        <f>IF(ISNA(VLOOKUP($B180,'[1]1718  Exp_Rev Access'!$F$7:$GK$318,$GI$2,FALSE)),"",VLOOKUP($B180,'[1]1718  Exp_Rev Access'!$F$7:$GK$318,$GI$2,FALSE))</f>
        <v>0</v>
      </c>
      <c r="GJ180" s="95">
        <f>IF(ISNA(VLOOKUP($B180,'[1]1718  Exp_Rev Access'!$F$7:$GK$318,$GJ$2,FALSE)),"",VLOOKUP($B180,'[1]1718  Exp_Rev Access'!$F$7:$GK$318,$GJ$2,FALSE))</f>
        <v>0</v>
      </c>
      <c r="GK180" s="95">
        <f>IF(ISNA(VLOOKUP($B180,'[1]1718  Exp_Rev Access'!$F$7:$GK$318,$GK$2,FALSE)),"",VLOOKUP($B180,'[1]1718  Exp_Rev Access'!$F$7:$GK$318,$GK$2,FALSE))</f>
        <v>0</v>
      </c>
      <c r="GL180" s="95">
        <f>IF(ISNA(VLOOKUP($B180,'[1]1718  Exp_Rev Access'!$F$7:$GK$318,$GL$2,FALSE)),"",VLOOKUP($B180,'[1]1718  Exp_Rev Access'!$F$7:$GK$318,$GL$2,FALSE))</f>
        <v>0</v>
      </c>
      <c r="GM180" s="95">
        <f>IF(ISNA(VLOOKUP($B180,'[1]1718  Exp_Rev Access'!$F$7:$GK$318,$GM$2,FALSE)),"",VLOOKUP($B180,'[1]1718  Exp_Rev Access'!$F$7:$GK$318,$GM$2,FALSE))</f>
        <v>0</v>
      </c>
      <c r="GN180" s="95">
        <f>IF(ISNA(VLOOKUP($B180,'[1]1718  Exp_Rev Access'!$F$7:$GK$318,$GN$2,FALSE)),"",VLOOKUP($B180,'[1]1718  Exp_Rev Access'!$F$7:$GK$318,$GN$2,FALSE))</f>
        <v>0</v>
      </c>
      <c r="GO180" s="95">
        <f>IF(ISNA(VLOOKUP($B180,'[1]1718  Exp_Rev Access'!$F$7:$GK$318,$GO$2,FALSE)),"",VLOOKUP($B180,'[1]1718  Exp_Rev Access'!$F$7:$GK$318,$GO$2,FALSE))</f>
        <v>0</v>
      </c>
      <c r="GP180" s="95">
        <f>IF(ISNA(VLOOKUP($B180,'[1]1718  Exp_Rev Access'!$F$7:$GK$318,$GP$2,FALSE)),"",VLOOKUP($B180,'[1]1718  Exp_Rev Access'!$F$7:$GK$318,$GP$2,FALSE))</f>
        <v>0</v>
      </c>
      <c r="GQ180" s="95">
        <f>IF(ISNA(VLOOKUP($B180,'[1]1718  Exp_Rev Access'!$F$7:$GK$318,$GQ$2,FALSE)),"",VLOOKUP($B180,'[1]1718  Exp_Rev Access'!$F$7:$GK$318,$GQ$2,FALSE))</f>
        <v>0</v>
      </c>
      <c r="GR180" s="95">
        <f>IF(ISNA(VLOOKUP($B180,'[1]1718  Exp_Rev Access'!$F$7:$GK$318,$GR$2,FALSE)),"",VLOOKUP($B180,'[1]1718  Exp_Rev Access'!$F$7:$GK$318,$GR$2,FALSE))</f>
        <v>0</v>
      </c>
      <c r="GS180" s="95">
        <f>IF(ISNA(VLOOKUP($B180,'[1]1718  Exp_Rev Access'!$F$7:$GK$318,$GS$2,FALSE)),"",VLOOKUP($B180,'[1]1718  Exp_Rev Access'!$F$7:$GK$318,$GS$2,FALSE))</f>
        <v>0</v>
      </c>
      <c r="GT180" s="95">
        <f>IF(ISNA(VLOOKUP($B180,'[1]1718  Exp_Rev Access'!$F$7:$GK$318,$GT$2,FALSE)),"",VLOOKUP($B180,'[1]1718  Exp_Rev Access'!$F$7:$GK$318,$GT$2,FALSE))</f>
        <v>0</v>
      </c>
      <c r="GU180" s="56">
        <f t="shared" si="511"/>
        <v>0</v>
      </c>
      <c r="GV180" s="92">
        <f t="shared" si="512"/>
        <v>0</v>
      </c>
      <c r="GW180" s="96">
        <f t="shared" si="513"/>
        <v>0</v>
      </c>
    </row>
    <row r="181" spans="1:222" s="97" customFormat="1" x14ac:dyDescent="0.3">
      <c r="A181" s="98"/>
      <c r="B181" s="99"/>
      <c r="C181" s="82" t="s">
        <v>185</v>
      </c>
      <c r="D181" s="111">
        <f>SUM(D175:D180)</f>
        <v>36722.33</v>
      </c>
      <c r="E181" s="112">
        <f>SUM(E175:E180)</f>
        <v>465937797.37</v>
      </c>
      <c r="F181" s="113">
        <f t="shared" si="495"/>
        <v>465937797.37</v>
      </c>
      <c r="G181" s="113">
        <f t="shared" si="496"/>
        <v>0</v>
      </c>
      <c r="H181" s="103">
        <f>SUM(H175:H180)</f>
        <v>86153751.980000004</v>
      </c>
      <c r="I181" s="103">
        <f t="shared" ref="I181:M181" si="514">SUM(I175:I180)</f>
        <v>11797.54</v>
      </c>
      <c r="J181" s="103">
        <f t="shared" si="514"/>
        <v>29251.82</v>
      </c>
      <c r="K181" s="103">
        <f t="shared" si="514"/>
        <v>49829.180000000008</v>
      </c>
      <c r="L181" s="103">
        <f t="shared" si="514"/>
        <v>0</v>
      </c>
      <c r="M181" s="103">
        <f t="shared" si="514"/>
        <v>0</v>
      </c>
      <c r="N181" s="102">
        <f t="shared" si="497"/>
        <v>86244630.520000011</v>
      </c>
      <c r="O181" s="58">
        <f t="shared" si="498"/>
        <v>0.1850990218153806</v>
      </c>
      <c r="P181" s="102">
        <f t="shared" si="499"/>
        <v>2348.5609578695035</v>
      </c>
      <c r="Q181" s="103">
        <f>SUM(Q175:Q180)</f>
        <v>1130814.21</v>
      </c>
      <c r="R181" s="103">
        <f t="shared" ref="R181:AL181" si="515">SUM(R175:R180)</f>
        <v>0</v>
      </c>
      <c r="S181" s="103">
        <f t="shared" si="515"/>
        <v>113871.26</v>
      </c>
      <c r="T181" s="103">
        <f t="shared" si="515"/>
        <v>213153.5</v>
      </c>
      <c r="U181" s="103">
        <f t="shared" si="515"/>
        <v>0</v>
      </c>
      <c r="V181" s="103">
        <f t="shared" si="515"/>
        <v>92930</v>
      </c>
      <c r="W181" s="103">
        <f t="shared" si="515"/>
        <v>189072</v>
      </c>
      <c r="X181" s="103">
        <f t="shared" si="515"/>
        <v>0</v>
      </c>
      <c r="Y181" s="103">
        <f t="shared" si="515"/>
        <v>200902.46999999997</v>
      </c>
      <c r="Z181" s="103">
        <f t="shared" si="515"/>
        <v>275061.95999999996</v>
      </c>
      <c r="AA181" s="103">
        <f t="shared" si="515"/>
        <v>33644.14</v>
      </c>
      <c r="AB181" s="103">
        <f t="shared" si="515"/>
        <v>0</v>
      </c>
      <c r="AC181" s="103">
        <f t="shared" si="515"/>
        <v>1052171.8799999999</v>
      </c>
      <c r="AD181" s="103">
        <f t="shared" si="515"/>
        <v>4678329.5999999996</v>
      </c>
      <c r="AE181" s="103">
        <f t="shared" si="515"/>
        <v>808359.18</v>
      </c>
      <c r="AF181" s="103">
        <f t="shared" si="515"/>
        <v>1255.1600000000001</v>
      </c>
      <c r="AG181" s="103">
        <f t="shared" si="515"/>
        <v>1635701.5099999998</v>
      </c>
      <c r="AH181" s="103">
        <f t="shared" si="515"/>
        <v>102096.26</v>
      </c>
      <c r="AI181" s="103">
        <f t="shared" si="515"/>
        <v>842254.79999999993</v>
      </c>
      <c r="AJ181" s="103">
        <f t="shared" si="515"/>
        <v>35339</v>
      </c>
      <c r="AK181" s="103">
        <f t="shared" si="515"/>
        <v>416539.00000000006</v>
      </c>
      <c r="AL181" s="103">
        <f t="shared" si="515"/>
        <v>387750.69000000006</v>
      </c>
      <c r="AM181" s="102">
        <f t="shared" si="500"/>
        <v>12209246.619999999</v>
      </c>
      <c r="AN181" s="61">
        <f t="shared" si="501"/>
        <v>2.6203597752565817E-2</v>
      </c>
      <c r="AO181" s="59">
        <f t="shared" si="502"/>
        <v>332.47472641305711</v>
      </c>
      <c r="AP181" s="103">
        <f>SUM(AP175:AP180)</f>
        <v>246892447.03</v>
      </c>
      <c r="AQ181" s="103">
        <f t="shared" ref="AQ181:AT181" si="516">SUM(AQ175:AQ180)</f>
        <v>8114783.4099999992</v>
      </c>
      <c r="AR181" s="103">
        <f t="shared" si="516"/>
        <v>11134526.32</v>
      </c>
      <c r="AS181" s="103">
        <f t="shared" si="516"/>
        <v>244735.91</v>
      </c>
      <c r="AT181" s="103">
        <f t="shared" si="516"/>
        <v>0</v>
      </c>
      <c r="AU181" s="102">
        <f t="shared" si="503"/>
        <v>266386492.66999999</v>
      </c>
      <c r="AV181" s="64">
        <f t="shared" si="504"/>
        <v>0.57172114856022971</v>
      </c>
      <c r="AW181" s="102">
        <f t="shared" si="505"/>
        <v>7254.0738202069415</v>
      </c>
      <c r="AX181" s="90">
        <f>SUM(AX175:AX180)</f>
        <v>18752.75</v>
      </c>
      <c r="AY181" s="90">
        <f t="shared" ref="AY181:BU181" si="517">SUM(AY175:AY180)</f>
        <v>36813398.789999999</v>
      </c>
      <c r="AZ181" s="90">
        <f t="shared" si="517"/>
        <v>2954732.1400000006</v>
      </c>
      <c r="BA181" s="90">
        <f t="shared" si="517"/>
        <v>0</v>
      </c>
      <c r="BB181" s="90">
        <f t="shared" si="517"/>
        <v>0</v>
      </c>
      <c r="BC181" s="90">
        <f t="shared" si="517"/>
        <v>8020532.2700000014</v>
      </c>
      <c r="BD181" s="90">
        <f t="shared" si="517"/>
        <v>0</v>
      </c>
      <c r="BE181" s="90">
        <f t="shared" si="517"/>
        <v>2323428.69</v>
      </c>
      <c r="BF181" s="90">
        <f t="shared" si="517"/>
        <v>0</v>
      </c>
      <c r="BG181" s="90">
        <f t="shared" si="517"/>
        <v>1370042.74</v>
      </c>
      <c r="BH181" s="90">
        <f t="shared" si="517"/>
        <v>837033.33000000007</v>
      </c>
      <c r="BI181" s="90">
        <f t="shared" si="517"/>
        <v>0</v>
      </c>
      <c r="BJ181" s="90">
        <f t="shared" si="517"/>
        <v>198599.13</v>
      </c>
      <c r="BK181" s="90">
        <f t="shared" si="517"/>
        <v>15947816.009999998</v>
      </c>
      <c r="BL181" s="90">
        <f t="shared" si="517"/>
        <v>1027590.14</v>
      </c>
      <c r="BM181" s="90">
        <f t="shared" si="517"/>
        <v>754.31</v>
      </c>
      <c r="BN181" s="90">
        <f t="shared" si="517"/>
        <v>0</v>
      </c>
      <c r="BO181" s="90">
        <f t="shared" si="517"/>
        <v>0</v>
      </c>
      <c r="BP181" s="90">
        <f t="shared" si="517"/>
        <v>0</v>
      </c>
      <c r="BQ181" s="90">
        <f t="shared" si="517"/>
        <v>5912.07</v>
      </c>
      <c r="BR181" s="90">
        <f t="shared" si="517"/>
        <v>0</v>
      </c>
      <c r="BS181" s="90">
        <f t="shared" si="517"/>
        <v>0</v>
      </c>
      <c r="BT181" s="90">
        <f t="shared" si="517"/>
        <v>0</v>
      </c>
      <c r="BU181" s="90">
        <f t="shared" si="517"/>
        <v>0</v>
      </c>
      <c r="BV181" s="56">
        <f t="shared" si="449"/>
        <v>69518592.36999999</v>
      </c>
      <c r="BW181" s="61">
        <f t="shared" si="506"/>
        <v>0.14920144440395217</v>
      </c>
      <c r="BX181" s="59">
        <f t="shared" si="507"/>
        <v>1893.0877308166444</v>
      </c>
      <c r="BY181" s="90">
        <f>SUM(BY175:BY180)</f>
        <v>91245.61</v>
      </c>
      <c r="BZ181" s="90">
        <f t="shared" ref="BZ181:CD181" si="518">SUM(BZ175:BZ180)</f>
        <v>5620487.2800000003</v>
      </c>
      <c r="CA181" s="90">
        <f t="shared" si="518"/>
        <v>823074.43</v>
      </c>
      <c r="CB181" s="90">
        <f t="shared" si="518"/>
        <v>92157.51</v>
      </c>
      <c r="CC181" s="90">
        <f t="shared" si="518"/>
        <v>0</v>
      </c>
      <c r="CD181" s="90">
        <f t="shared" si="518"/>
        <v>0</v>
      </c>
      <c r="CE181" s="56">
        <f t="shared" si="437"/>
        <v>6626964.8300000001</v>
      </c>
      <c r="CF181" s="61">
        <f t="shared" si="450"/>
        <v>1.422285306623782E-2</v>
      </c>
      <c r="CG181" s="62">
        <f t="shared" si="451"/>
        <v>180.4614475715457</v>
      </c>
      <c r="CH181" s="103">
        <f>SUM(CH175:CH180)</f>
        <v>8615.7900000000009</v>
      </c>
      <c r="CI181" s="103">
        <f t="shared" ref="CI181:ET181" si="519">SUM(CI175:CI180)</f>
        <v>0</v>
      </c>
      <c r="CJ181" s="103">
        <f t="shared" si="519"/>
        <v>0</v>
      </c>
      <c r="CK181" s="103">
        <f t="shared" si="519"/>
        <v>0</v>
      </c>
      <c r="CL181" s="103">
        <f t="shared" si="519"/>
        <v>0</v>
      </c>
      <c r="CM181" s="103">
        <f t="shared" si="519"/>
        <v>0</v>
      </c>
      <c r="CN181" s="103">
        <f t="shared" si="519"/>
        <v>0</v>
      </c>
      <c r="CO181" s="103">
        <f t="shared" si="519"/>
        <v>0</v>
      </c>
      <c r="CP181" s="103">
        <f t="shared" si="519"/>
        <v>0</v>
      </c>
      <c r="CQ181" s="103">
        <f t="shared" si="519"/>
        <v>7794443.0200000005</v>
      </c>
      <c r="CR181" s="103">
        <f t="shared" si="519"/>
        <v>0</v>
      </c>
      <c r="CS181" s="103">
        <f t="shared" si="519"/>
        <v>198251.77000000002</v>
      </c>
      <c r="CT181" s="103">
        <f t="shared" si="519"/>
        <v>20013</v>
      </c>
      <c r="CU181" s="103">
        <f t="shared" si="519"/>
        <v>4616421.76</v>
      </c>
      <c r="CV181" s="103">
        <f t="shared" si="519"/>
        <v>1006508.94</v>
      </c>
      <c r="CW181" s="103">
        <f t="shared" si="519"/>
        <v>0</v>
      </c>
      <c r="CX181" s="103">
        <f t="shared" si="519"/>
        <v>0</v>
      </c>
      <c r="CY181" s="103">
        <f t="shared" si="519"/>
        <v>0</v>
      </c>
      <c r="CZ181" s="103">
        <f t="shared" si="519"/>
        <v>0</v>
      </c>
      <c r="DA181" s="103">
        <f t="shared" si="519"/>
        <v>0</v>
      </c>
      <c r="DB181" s="103">
        <f t="shared" si="519"/>
        <v>93631.26</v>
      </c>
      <c r="DC181" s="103">
        <f t="shared" si="519"/>
        <v>0</v>
      </c>
      <c r="DD181" s="103">
        <f t="shared" si="519"/>
        <v>0</v>
      </c>
      <c r="DE181" s="103">
        <f t="shared" si="519"/>
        <v>0</v>
      </c>
      <c r="DF181" s="103">
        <f t="shared" si="519"/>
        <v>0</v>
      </c>
      <c r="DG181" s="103">
        <f t="shared" si="519"/>
        <v>0</v>
      </c>
      <c r="DH181" s="103">
        <f t="shared" si="519"/>
        <v>31642.81</v>
      </c>
      <c r="DI181" s="103">
        <f t="shared" si="519"/>
        <v>6643435.0599999996</v>
      </c>
      <c r="DJ181" s="103">
        <f t="shared" si="519"/>
        <v>0</v>
      </c>
      <c r="DK181" s="103">
        <f t="shared" si="519"/>
        <v>1452571.62</v>
      </c>
      <c r="DL181" s="103">
        <f t="shared" si="519"/>
        <v>0</v>
      </c>
      <c r="DM181" s="103">
        <f t="shared" si="519"/>
        <v>0</v>
      </c>
      <c r="DN181" s="103">
        <f t="shared" si="519"/>
        <v>0</v>
      </c>
      <c r="DO181" s="103">
        <f t="shared" si="519"/>
        <v>0</v>
      </c>
      <c r="DP181" s="103">
        <f t="shared" si="519"/>
        <v>0</v>
      </c>
      <c r="DQ181" s="103">
        <f t="shared" si="519"/>
        <v>0</v>
      </c>
      <c r="DR181" s="103">
        <f t="shared" si="519"/>
        <v>0</v>
      </c>
      <c r="DS181" s="103">
        <f t="shared" si="519"/>
        <v>0</v>
      </c>
      <c r="DT181" s="103">
        <f t="shared" si="519"/>
        <v>0</v>
      </c>
      <c r="DU181" s="103">
        <f t="shared" si="519"/>
        <v>0</v>
      </c>
      <c r="DV181" s="103">
        <f t="shared" si="519"/>
        <v>0</v>
      </c>
      <c r="DW181" s="103">
        <f t="shared" si="519"/>
        <v>0</v>
      </c>
      <c r="DX181" s="103">
        <f t="shared" si="519"/>
        <v>0</v>
      </c>
      <c r="DY181" s="103">
        <f t="shared" si="519"/>
        <v>0</v>
      </c>
      <c r="DZ181" s="103">
        <f t="shared" si="519"/>
        <v>0</v>
      </c>
      <c r="EA181" s="103">
        <f t="shared" si="519"/>
        <v>0</v>
      </c>
      <c r="EB181" s="103">
        <f t="shared" si="519"/>
        <v>0</v>
      </c>
      <c r="EC181" s="103">
        <f t="shared" si="519"/>
        <v>22790.22</v>
      </c>
      <c r="ED181" s="103">
        <f t="shared" si="519"/>
        <v>137418.03</v>
      </c>
      <c r="EE181" s="103">
        <f t="shared" si="519"/>
        <v>0</v>
      </c>
      <c r="EF181" s="103">
        <f t="shared" si="519"/>
        <v>0</v>
      </c>
      <c r="EG181" s="103">
        <f t="shared" si="519"/>
        <v>217249.56999999998</v>
      </c>
      <c r="EH181" s="103">
        <f t="shared" si="519"/>
        <v>0</v>
      </c>
      <c r="EI181" s="103">
        <f t="shared" si="519"/>
        <v>0</v>
      </c>
      <c r="EJ181" s="103">
        <f t="shared" si="519"/>
        <v>0</v>
      </c>
      <c r="EK181" s="103">
        <f t="shared" si="519"/>
        <v>0</v>
      </c>
      <c r="EL181" s="103">
        <f t="shared" si="519"/>
        <v>0</v>
      </c>
      <c r="EM181" s="103">
        <f t="shared" si="519"/>
        <v>0</v>
      </c>
      <c r="EN181" s="103">
        <f t="shared" si="519"/>
        <v>547315.66</v>
      </c>
      <c r="EO181" s="103">
        <f t="shared" si="519"/>
        <v>216620.66999999998</v>
      </c>
      <c r="EP181" s="103">
        <f t="shared" si="519"/>
        <v>0</v>
      </c>
      <c r="EQ181" s="103">
        <f t="shared" si="519"/>
        <v>0</v>
      </c>
      <c r="ER181" s="103">
        <f t="shared" si="519"/>
        <v>0</v>
      </c>
      <c r="ES181" s="103">
        <f t="shared" si="519"/>
        <v>0</v>
      </c>
      <c r="ET181" s="103">
        <f t="shared" si="519"/>
        <v>0</v>
      </c>
      <c r="EU181" s="103">
        <f t="shared" ref="EU181:FR181" si="520">SUM(EU175:EU180)</f>
        <v>0</v>
      </c>
      <c r="EV181" s="103">
        <f t="shared" si="520"/>
        <v>45293.75</v>
      </c>
      <c r="EW181" s="103">
        <f t="shared" si="520"/>
        <v>0</v>
      </c>
      <c r="EX181" s="103">
        <f t="shared" si="520"/>
        <v>0</v>
      </c>
      <c r="EY181" s="103">
        <f t="shared" si="520"/>
        <v>0</v>
      </c>
      <c r="EZ181" s="103">
        <f t="shared" si="520"/>
        <v>0</v>
      </c>
      <c r="FA181" s="103">
        <f t="shared" si="520"/>
        <v>0</v>
      </c>
      <c r="FB181" s="103">
        <f t="shared" si="520"/>
        <v>0</v>
      </c>
      <c r="FC181" s="103">
        <f t="shared" si="520"/>
        <v>0</v>
      </c>
      <c r="FD181" s="103">
        <f t="shared" si="520"/>
        <v>0</v>
      </c>
      <c r="FE181" s="103">
        <f t="shared" si="520"/>
        <v>0</v>
      </c>
      <c r="FF181" s="103">
        <f t="shared" si="520"/>
        <v>0</v>
      </c>
      <c r="FG181" s="103">
        <f t="shared" si="520"/>
        <v>0</v>
      </c>
      <c r="FH181" s="103">
        <f t="shared" si="520"/>
        <v>0</v>
      </c>
      <c r="FI181" s="103">
        <f t="shared" si="520"/>
        <v>0</v>
      </c>
      <c r="FJ181" s="103">
        <f t="shared" si="520"/>
        <v>0</v>
      </c>
      <c r="FK181" s="103">
        <f t="shared" si="520"/>
        <v>0</v>
      </c>
      <c r="FL181" s="103">
        <f t="shared" si="520"/>
        <v>0</v>
      </c>
      <c r="FM181" s="103">
        <f t="shared" si="520"/>
        <v>0</v>
      </c>
      <c r="FN181" s="103">
        <f t="shared" si="520"/>
        <v>0</v>
      </c>
      <c r="FO181" s="103">
        <f t="shared" si="520"/>
        <v>0</v>
      </c>
      <c r="FP181" s="103">
        <f t="shared" si="520"/>
        <v>0</v>
      </c>
      <c r="FQ181" s="103">
        <f t="shared" si="520"/>
        <v>0</v>
      </c>
      <c r="FR181" s="103">
        <f t="shared" si="520"/>
        <v>1130010.31</v>
      </c>
      <c r="FS181" s="102">
        <f t="shared" si="508"/>
        <v>24182233.240000002</v>
      </c>
      <c r="FT181" s="61">
        <f t="shared" si="509"/>
        <v>5.1900132113121861E-2</v>
      </c>
      <c r="FU181" s="115">
        <f t="shared" si="510"/>
        <v>658.51576520335175</v>
      </c>
      <c r="FV181" s="134">
        <f>SUM(FV175:FV180)</f>
        <v>125</v>
      </c>
      <c r="FW181" s="134">
        <f t="shared" ref="FW181:GT181" si="521">SUM(FW175:FW180)</f>
        <v>62953.25</v>
      </c>
      <c r="FX181" s="134">
        <f t="shared" si="521"/>
        <v>0</v>
      </c>
      <c r="FY181" s="134">
        <f t="shared" si="521"/>
        <v>0</v>
      </c>
      <c r="FZ181" s="134">
        <f t="shared" si="521"/>
        <v>15360</v>
      </c>
      <c r="GA181" s="134">
        <f t="shared" si="521"/>
        <v>0</v>
      </c>
      <c r="GB181" s="134">
        <f t="shared" si="521"/>
        <v>0</v>
      </c>
      <c r="GC181" s="134">
        <f t="shared" si="521"/>
        <v>0</v>
      </c>
      <c r="GD181" s="134">
        <f t="shared" si="521"/>
        <v>179704.24</v>
      </c>
      <c r="GE181" s="134">
        <f t="shared" si="521"/>
        <v>0</v>
      </c>
      <c r="GF181" s="134">
        <f t="shared" si="521"/>
        <v>0</v>
      </c>
      <c r="GG181" s="134">
        <f t="shared" si="521"/>
        <v>0</v>
      </c>
      <c r="GH181" s="134">
        <f t="shared" si="521"/>
        <v>0</v>
      </c>
      <c r="GI181" s="134">
        <f t="shared" si="521"/>
        <v>0</v>
      </c>
      <c r="GJ181" s="134">
        <f t="shared" si="521"/>
        <v>0</v>
      </c>
      <c r="GK181" s="134">
        <f t="shared" si="521"/>
        <v>41818.89</v>
      </c>
      <c r="GL181" s="134">
        <f t="shared" si="521"/>
        <v>0</v>
      </c>
      <c r="GM181" s="134">
        <f t="shared" si="521"/>
        <v>0</v>
      </c>
      <c r="GN181" s="134">
        <f t="shared" si="521"/>
        <v>0</v>
      </c>
      <c r="GO181" s="134">
        <f t="shared" si="521"/>
        <v>0</v>
      </c>
      <c r="GP181" s="134">
        <f t="shared" si="521"/>
        <v>0</v>
      </c>
      <c r="GQ181" s="134">
        <f t="shared" si="521"/>
        <v>40377.89</v>
      </c>
      <c r="GR181" s="134">
        <f t="shared" si="521"/>
        <v>0</v>
      </c>
      <c r="GS181" s="134">
        <f t="shared" si="521"/>
        <v>0</v>
      </c>
      <c r="GT181" s="134">
        <f t="shared" si="521"/>
        <v>429297.85</v>
      </c>
      <c r="GU181" s="102">
        <f t="shared" si="511"/>
        <v>769637.12</v>
      </c>
      <c r="GV181" s="61">
        <f t="shared" si="512"/>
        <v>1.651802288511986E-3</v>
      </c>
      <c r="GW181" s="65">
        <f t="shared" si="513"/>
        <v>20.958286688235741</v>
      </c>
    </row>
    <row r="182" spans="1:222" x14ac:dyDescent="0.3">
      <c r="A182" s="98"/>
      <c r="B182" s="88"/>
      <c r="C182" s="89"/>
      <c r="D182" s="75"/>
      <c r="E182" s="76"/>
      <c r="F182" s="70"/>
      <c r="G182" s="70"/>
      <c r="H182" s="90"/>
      <c r="I182" s="90"/>
      <c r="J182" s="90"/>
      <c r="K182" s="90"/>
      <c r="L182" s="90"/>
      <c r="M182" s="90"/>
      <c r="N182" s="56"/>
      <c r="O182" s="91"/>
      <c r="P182" s="56"/>
      <c r="Q182" s="90" t="str">
        <f>IF(ISNA(VLOOKUP($B182,'[1]1718  Exp_Rev Access'!$F$7:$GK$318,10,FALSE)),"",VLOOKUP($B182,'[1]1718  Exp_Rev Access'!$F$7:$GK$318,10,FALSE))</f>
        <v/>
      </c>
      <c r="R182" s="90" t="str">
        <f>IF(ISNA(VLOOKUP($B182,'[1]1718  Exp_Rev Access'!$F$7:$GK$318,11,FALSE)),"",VLOOKUP($B182,'[1]1718  Exp_Rev Access'!$F$7:$GK$318,11,FALSE))</f>
        <v/>
      </c>
      <c r="S182" s="90" t="str">
        <f>IF(ISNA(VLOOKUP($B182,'[1]1718  Exp_Rev Access'!$F$7:$GK$318,12,FALSE)),"",VLOOKUP($B182,'[1]1718  Exp_Rev Access'!$F$7:$GK$318,12,FALSE))</f>
        <v/>
      </c>
      <c r="T182" s="90" t="str">
        <f>IF(ISNA(VLOOKUP($B182,'[1]1718  Exp_Rev Access'!$F$7:$GK$318,13,FALSE)),"",VLOOKUP($B182,'[1]1718  Exp_Rev Access'!$F$7:$GK$318,13,FALSE))</f>
        <v/>
      </c>
      <c r="U182" s="90" t="str">
        <f>IF(ISNA(VLOOKUP($B182,'[1]1718  Exp_Rev Access'!$F$7:$GK$318,14,FALSE)),"",VLOOKUP($B182,'[1]1718  Exp_Rev Access'!$F$7:$GK$318,14,FALSE))</f>
        <v/>
      </c>
      <c r="V182" s="90" t="str">
        <f>IF(ISNA(VLOOKUP($B182,'[1]1718  Exp_Rev Access'!$F$7:$GK$318,15,FALSE)),"",VLOOKUP($B182,'[1]1718  Exp_Rev Access'!$F$7:$GK$318,15,FALSE))</f>
        <v/>
      </c>
      <c r="W182" s="90" t="str">
        <f>IF(ISNA(VLOOKUP($B182,'[1]1718  Exp_Rev Access'!$F$7:$GK$318,16,FALSE)),"",VLOOKUP($B182,'[1]1718  Exp_Rev Access'!$F$7:$GK$318,16,FALSE))</f>
        <v/>
      </c>
      <c r="X182" s="90" t="str">
        <f>IF(ISNA(VLOOKUP($B182,'[1]1718  Exp_Rev Access'!$F$7:$GK$318,17,FALSE)),"",VLOOKUP($B182,'[1]1718  Exp_Rev Access'!$F$7:$GK$318,17,FALSE))</f>
        <v/>
      </c>
      <c r="Y182" s="90" t="str">
        <f>IF(ISNA(VLOOKUP($B182,'[1]1718  Exp_Rev Access'!$F$7:$GK$318,18,FALSE)),"",VLOOKUP($B182,'[1]1718  Exp_Rev Access'!$F$7:$GK$318,18,FALSE))</f>
        <v/>
      </c>
      <c r="Z182" s="90" t="str">
        <f>IF(ISNA(VLOOKUP($B182,'[1]1718  Exp_Rev Access'!$F$7:$GK$318,19,FALSE)),"",VLOOKUP($B182,'[1]1718  Exp_Rev Access'!$F$7:$GK$318,19,FALSE))</f>
        <v/>
      </c>
      <c r="AA182" s="90" t="str">
        <f>IF(ISNA(VLOOKUP($B182,'[1]1718  Exp_Rev Access'!$F$7:$GK$318,20,FALSE)),"",VLOOKUP($B182,'[1]1718  Exp_Rev Access'!$F$7:$GK$318,20,FALSE))</f>
        <v/>
      </c>
      <c r="AB182" s="90" t="str">
        <f>IF(ISNA(VLOOKUP($B182,'[1]1718  Exp_Rev Access'!$F$7:$GK$318,21,FALSE)),"",VLOOKUP($B182,'[1]1718  Exp_Rev Access'!$F$7:$GK$318,21,FALSE))</f>
        <v/>
      </c>
      <c r="AC182" s="90" t="str">
        <f>IF(ISNA(VLOOKUP($B182,'[1]1718  Exp_Rev Access'!$F$7:$GK$318,22,FALSE)),"",VLOOKUP($B182,'[1]1718  Exp_Rev Access'!$F$7:$GK$318,22,FALSE))</f>
        <v/>
      </c>
      <c r="AD182" s="90" t="str">
        <f>IF(ISNA(VLOOKUP($B182,'[1]1718  Exp_Rev Access'!$F$7:$GK$318,23,FALSE)),"",VLOOKUP($B182,'[1]1718  Exp_Rev Access'!$F$7:$GK$318,23,FALSE))</f>
        <v/>
      </c>
      <c r="AE182" s="90" t="str">
        <f>IF(ISNA(VLOOKUP($B182,'[1]1718  Exp_Rev Access'!$F$7:$GK$318,24,FALSE)),"",VLOOKUP($B182,'[1]1718  Exp_Rev Access'!$F$7:$GK$318,24,FALSE))</f>
        <v/>
      </c>
      <c r="AF182" s="90" t="str">
        <f>IF(ISNA(VLOOKUP($B182,'[1]1718  Exp_Rev Access'!$F$7:$GK$318,25,FALSE)),"",VLOOKUP($B182,'[1]1718  Exp_Rev Access'!$F$7:$GK$318,25,FALSE))</f>
        <v/>
      </c>
      <c r="AG182" s="90" t="str">
        <f>IF(ISNA(VLOOKUP($B182,'[1]1718  Exp_Rev Access'!$F$7:$GK$318,26,FALSE)),"",VLOOKUP($B182,'[1]1718  Exp_Rev Access'!$F$7:$GK$318,26,FALSE))</f>
        <v/>
      </c>
      <c r="AH182" s="90" t="str">
        <f>IF(ISNA(VLOOKUP($B182,'[1]1718  Exp_Rev Access'!$F$7:$GK$318,27,FALSE)),"",VLOOKUP($B182,'[1]1718  Exp_Rev Access'!$F$7:$GK$318,27,FALSE))</f>
        <v/>
      </c>
      <c r="AI182" s="90" t="str">
        <f>IF(ISNA(VLOOKUP($B182,'[1]1718  Exp_Rev Access'!$F$7:$GK$318,28,FALSE)),"",VLOOKUP($B182,'[1]1718  Exp_Rev Access'!$F$7:$GK$318,28,FALSE))</f>
        <v/>
      </c>
      <c r="AJ182" s="90" t="str">
        <f>IF(ISNA(VLOOKUP($B182,'[1]1718  Exp_Rev Access'!$F$7:$GK$318,29,FALSE)),"",VLOOKUP($B182,'[1]1718  Exp_Rev Access'!$F$7:$GK$318,29,FALSE))</f>
        <v/>
      </c>
      <c r="AK182" s="90" t="str">
        <f>IF(ISNA(VLOOKUP($B182,'[1]1718  Exp_Rev Access'!$F$7:$GK$318,30,FALSE)),"",VLOOKUP($B182,'[1]1718  Exp_Rev Access'!$F$7:$GK$318,30,FALSE))</f>
        <v/>
      </c>
      <c r="AL182" s="90" t="str">
        <f>IF(ISNA(VLOOKUP($B182,'[1]1718  Exp_Rev Access'!$F$7:$GK$318,31,FALSE)),"",VLOOKUP($B182,'[1]1718  Exp_Rev Access'!$F$7:$GK$318,31,FALSE))</f>
        <v/>
      </c>
      <c r="AM182" s="56"/>
      <c r="AN182" s="92"/>
      <c r="AO182" s="71"/>
      <c r="AP182" s="90" t="str">
        <f>IF(ISNA(VLOOKUP($B182,'[1]1718  Exp_Rev Access'!$F$7:$GK$318,33,FALSE)),"",VLOOKUP($B182,'[1]1718  Exp_Rev Access'!$F$7:$GK$318,33,FALSE))</f>
        <v/>
      </c>
      <c r="AQ182" s="90" t="str">
        <f>IF(ISNA(VLOOKUP($B182,'[1]1718  Exp_Rev Access'!$F$7:$GK$318,34,FALSE)),"",VLOOKUP($B182,'[1]1718  Exp_Rev Access'!$F$7:$GK$318,34,FALSE))</f>
        <v/>
      </c>
      <c r="AR182" s="90" t="str">
        <f>IF(ISNA(VLOOKUP($B182,'[1]1718  Exp_Rev Access'!$F$7:$GK$318,35,FALSE)),"",VLOOKUP($B182,'[1]1718  Exp_Rev Access'!$F$7:$GK$318,35,FALSE))</f>
        <v/>
      </c>
      <c r="AS182" s="90" t="str">
        <f>IF(ISNA(VLOOKUP($B182,'[1]1718  Exp_Rev Access'!$F$7:$GK$318,36,FALSE)),"",VLOOKUP($B182,'[1]1718  Exp_Rev Access'!$F$7:$GK$318,36,FALSE))</f>
        <v/>
      </c>
      <c r="AT182" s="90" t="str">
        <f>IF(ISNA(VLOOKUP($B182,'[1]1718  Exp_Rev Access'!$F$7:$GK$318,37,FALSE)),"",VLOOKUP($B182,'[1]1718  Exp_Rev Access'!$F$7:$GK$318,37,FALSE))</f>
        <v/>
      </c>
      <c r="AU182" s="56"/>
      <c r="AV182" s="93"/>
      <c r="AW182" s="56"/>
      <c r="AX182" s="90" t="str">
        <f>IF(ISNA(VLOOKUP($B182,'[1]1718  Exp_Rev Access'!$F$7:$GK$318,39,FALSE)),"",VLOOKUP($B182,'[1]1718  Exp_Rev Access'!$F$7:$GK$318,39,FALSE))</f>
        <v/>
      </c>
      <c r="AY182" s="90" t="str">
        <f>IF(ISNA(VLOOKUP($B182,'[1]1718  Exp_Rev Access'!$F$7:$GK$318,40,FALSE)),"",VLOOKUP($B182,'[1]1718  Exp_Rev Access'!$F$7:$GK$318,40,FALSE))</f>
        <v/>
      </c>
      <c r="AZ182" s="90" t="str">
        <f>IF(ISNA(VLOOKUP($B182,'[1]1718  Exp_Rev Access'!$F$7:$GK$318,41,FALSE)),"",VLOOKUP($B182,'[1]1718  Exp_Rev Access'!$F$7:$GK$318,41,FALSE))</f>
        <v/>
      </c>
      <c r="BA182" s="90" t="str">
        <f>IF(ISNA(VLOOKUP($B182,'[1]1718  Exp_Rev Access'!$F$7:$GK$318,42,FALSE)),"",VLOOKUP($B182,'[1]1718  Exp_Rev Access'!$F$7:$GK$318,42,FALSE))</f>
        <v/>
      </c>
      <c r="BB182" s="90" t="str">
        <f>IF(ISNA(VLOOKUP($B182,'[1]1718  Exp_Rev Access'!$F$7:$GK$318,43,FALSE)),"",VLOOKUP($B182,'[1]1718  Exp_Rev Access'!$F$7:$GK$318,43,FALSE))</f>
        <v/>
      </c>
      <c r="BC182" s="90" t="str">
        <f>IF(ISNA(VLOOKUP($B182,'[1]1718  Exp_Rev Access'!$F$7:$GK$318,44,FALSE)),"",VLOOKUP($B182,'[1]1718  Exp_Rev Access'!$F$7:$GK$318,44,FALSE))</f>
        <v/>
      </c>
      <c r="BD182" s="90" t="str">
        <f>IF(ISNA(VLOOKUP($B182,'[1]1718  Exp_Rev Access'!$F$7:$GK$318,45,FALSE)),"",VLOOKUP($B182,'[1]1718  Exp_Rev Access'!$F$7:$GK$318,45,FALSE))</f>
        <v/>
      </c>
      <c r="BE182" s="90" t="str">
        <f>IF(ISNA(VLOOKUP($B182,'[1]1718  Exp_Rev Access'!$F$7:$GK$318,46,FALSE)),"",VLOOKUP($B182,'[1]1718  Exp_Rev Access'!$F$7:$GK$318,46,FALSE))</f>
        <v/>
      </c>
      <c r="BF182" s="90" t="str">
        <f>IF(ISNA(VLOOKUP($B182,'[1]1718  Exp_Rev Access'!$F$7:$GK$318,47,FALSE)),"",VLOOKUP($B182,'[1]1718  Exp_Rev Access'!$F$7:$GK$318,47,FALSE))</f>
        <v/>
      </c>
      <c r="BG182" s="90" t="str">
        <f>IF(ISNA(VLOOKUP($B182,'[1]1718  Exp_Rev Access'!$F$7:$GK$318,48,FALSE)),"",VLOOKUP($B182,'[1]1718  Exp_Rev Access'!$F$7:$GK$318,48,FALSE))</f>
        <v/>
      </c>
      <c r="BH182" s="90" t="str">
        <f>IF(ISNA(VLOOKUP($B182,'[1]1718  Exp_Rev Access'!$F$7:$GK$318,49,FALSE)),"",VLOOKUP($B182,'[1]1718  Exp_Rev Access'!$F$7:$GK$318,49,FALSE))</f>
        <v/>
      </c>
      <c r="BI182" s="90" t="str">
        <f>IF(ISNA(VLOOKUP($B182,'[1]1718  Exp_Rev Access'!$F$7:$GK$318,50,FALSE)),"",VLOOKUP($B182,'[1]1718  Exp_Rev Access'!$F$7:$GK$318,50,FALSE))</f>
        <v/>
      </c>
      <c r="BJ182" s="90" t="str">
        <f>IF(ISNA(VLOOKUP($B182,'[1]1718  Exp_Rev Access'!$F$7:$GK$318,51,FALSE)),"",VLOOKUP($B182,'[1]1718  Exp_Rev Access'!$F$7:$GK$318,51,FALSE))</f>
        <v/>
      </c>
      <c r="BK182" s="90" t="str">
        <f>IF(ISNA(VLOOKUP($B182,'[1]1718  Exp_Rev Access'!$F$7:$GK$318,52,FALSE)),"",VLOOKUP($B182,'[1]1718  Exp_Rev Access'!$F$7:$GK$318,52,FALSE))</f>
        <v/>
      </c>
      <c r="BL182" s="90" t="str">
        <f>IF(ISNA(VLOOKUP($B182,'[1]1718  Exp_Rev Access'!$F$7:$GK$318,53,FALSE)),"",VLOOKUP($B182,'[1]1718  Exp_Rev Access'!$F$7:$GK$318,53,FALSE))</f>
        <v/>
      </c>
      <c r="BM182" s="90" t="str">
        <f>IF(ISNA(VLOOKUP($B182,'[1]1718  Exp_Rev Access'!$F$7:$GK$318,54,FALSE)),"",VLOOKUP($B182,'[1]1718  Exp_Rev Access'!$F$7:$GK$318,54,FALSE))</f>
        <v/>
      </c>
      <c r="BN182" s="90" t="str">
        <f>IF(ISNA(VLOOKUP($B182,'[1]1718  Exp_Rev Access'!$F$7:$GK$318,55,FALSE)),"",VLOOKUP($B182,'[1]1718  Exp_Rev Access'!$F$7:$GK$318,55,FALSE))</f>
        <v/>
      </c>
      <c r="BO182" s="90" t="str">
        <f>IF(ISNA(VLOOKUP($B182,'[1]1718  Exp_Rev Access'!$F$7:$GK$318,56,FALSE)),"",VLOOKUP($B182,'[1]1718  Exp_Rev Access'!$F$7:$GK$318,56,FALSE))</f>
        <v/>
      </c>
      <c r="BP182" s="90" t="str">
        <f>IF(ISNA(VLOOKUP($B182,'[1]1718  Exp_Rev Access'!$F$7:$GK$318,57,FALSE)),"",VLOOKUP($B182,'[1]1718  Exp_Rev Access'!$F$7:$GK$318,57,FALSE))</f>
        <v/>
      </c>
      <c r="BQ182" s="90" t="str">
        <f>IF(ISNA(VLOOKUP($B182,'[1]1718  Exp_Rev Access'!$F$7:$GK$318,58,FALSE)),"",VLOOKUP($B182,'[1]1718  Exp_Rev Access'!$F$7:$GK$318,58,FALSE))</f>
        <v/>
      </c>
      <c r="BR182" s="90" t="str">
        <f>IF(ISNA(VLOOKUP($B182,'[1]1718  Exp_Rev Access'!$F$7:$GK$318,59,FALSE)),"",VLOOKUP($B182,'[1]1718  Exp_Rev Access'!$F$7:$GK$318,59,FALSE))</f>
        <v/>
      </c>
      <c r="BS182" s="90" t="str">
        <f>IF(ISNA(VLOOKUP($B182,'[1]1718  Exp_Rev Access'!$F$7:$GK$318,60,FALSE)),"",VLOOKUP($B182,'[1]1718  Exp_Rev Access'!$F$7:$GK$318,60,FALSE))</f>
        <v/>
      </c>
      <c r="BT182" s="90" t="str">
        <f>IF(ISNA(VLOOKUP($B182,'[1]1718  Exp_Rev Access'!$F$7:$GK$318,61,FALSE)),"",VLOOKUP($B182,'[1]1718  Exp_Rev Access'!$F$7:$GK$318,61,FALSE))</f>
        <v/>
      </c>
      <c r="BU182" s="90" t="str">
        <f>IF(ISNA(VLOOKUP($B182,'[1]1718  Exp_Rev Access'!$F$7:$GK$318,62,FALSE)),"",VLOOKUP($B182,'[1]1718  Exp_Rev Access'!$F$7:$GK$318,62,FALSE))</f>
        <v/>
      </c>
      <c r="BV182" s="56"/>
      <c r="BW182" s="92"/>
      <c r="BX182" s="71"/>
      <c r="BY182" s="90" t="str">
        <f>IF(ISNA(VLOOKUP($B182,'[1]1718  Exp_Rev Access'!$F$7:$GK$318,64,FALSE)),"",VLOOKUP($B182,'[1]1718  Exp_Rev Access'!$F$7:$GK$318,64,FALSE))</f>
        <v/>
      </c>
      <c r="BZ182" s="90" t="str">
        <f>IF(ISNA(VLOOKUP($B182,'[1]1718  Exp_Rev Access'!$F$7:$GK$318,65,FALSE)),"",VLOOKUP($B182,'[1]1718  Exp_Rev Access'!$F$7:$GK$318,65,FALSE))</f>
        <v/>
      </c>
      <c r="CA182" s="90" t="str">
        <f>IF(ISNA(VLOOKUP($B182,'[1]1718  Exp_Rev Access'!$F$7:$GK$318,66,FALSE)),"",VLOOKUP($B182,'[1]1718  Exp_Rev Access'!$F$7:$GK$318,66,FALSE))</f>
        <v/>
      </c>
      <c r="CB182" s="90" t="str">
        <f>IF(ISNA(VLOOKUP($B182,'[1]1718  Exp_Rev Access'!$F$7:$GK$318,67,FALSE)),"",VLOOKUP($B182,'[1]1718  Exp_Rev Access'!$F$7:$GK$318,67,FALSE))</f>
        <v/>
      </c>
      <c r="CC182" s="90" t="str">
        <f>IF(ISNA(VLOOKUP($B182,'[1]1718  Exp_Rev Access'!$F$7:$GK$318,68,FALSE)),"",VLOOKUP($B182,'[1]1718  Exp_Rev Access'!$F$7:$GK$318,68,FALSE))</f>
        <v/>
      </c>
      <c r="CD182" s="90" t="str">
        <f>IF(ISNA(VLOOKUP($B182,'[1]1718  Exp_Rev Access'!$F$7:$GK$318,69,FALSE)),"",VLOOKUP($B182,'[1]1718  Exp_Rev Access'!$F$7:$GK$318,69,FALSE))</f>
        <v/>
      </c>
      <c r="CE182" s="56">
        <f t="shared" si="437"/>
        <v>0</v>
      </c>
      <c r="CF182" s="92"/>
      <c r="CG182" s="78"/>
      <c r="CH182" s="90" t="str">
        <f>IF(ISNA(VLOOKUP($B182,'[1]1718  Exp_Rev Access'!$F$7:$GK$318,$CH$2,FALSE)),"",VLOOKUP($B182,'[1]1718  Exp_Rev Access'!$F$7:$GK$318,$CH$2,FALSE))</f>
        <v/>
      </c>
      <c r="CI182" s="90" t="str">
        <f>IF(ISNA(VLOOKUP($B182,'[1]1718  Exp_Rev Access'!$F$7:$GK$318,$CI$2,FALSE)),"",VLOOKUP($B182,'[1]1718  Exp_Rev Access'!$F$7:$GK$318,$CI$2,FALSE))</f>
        <v/>
      </c>
      <c r="CJ182" s="90" t="str">
        <f>IF(ISNA(VLOOKUP($B182,'[1]1718  Exp_Rev Access'!$F$7:$GK$318,$CJ$2,FALSE)),"",VLOOKUP($B182,'[1]1718  Exp_Rev Access'!$F$7:$GK$318,$CJ$2,FALSE))</f>
        <v/>
      </c>
      <c r="CK182" s="90" t="str">
        <f>IF(ISNA(VLOOKUP($B182,'[1]1718  Exp_Rev Access'!$F$7:$GK$318,$CK$2,FALSE)),"",VLOOKUP($B182,'[1]1718  Exp_Rev Access'!$F$7:$GK$318,$CK$2,FALSE))</f>
        <v/>
      </c>
      <c r="CL182" s="90" t="str">
        <f>IF(ISNA(VLOOKUP($B182,'[1]1718  Exp_Rev Access'!$F$7:$GK$318,$CL$2,FALSE)),"",VLOOKUP($B182,'[1]1718  Exp_Rev Access'!$F$7:$GK$318,$CL$2,FALSE))</f>
        <v/>
      </c>
      <c r="CM182" s="90" t="str">
        <f>IF(ISNA(VLOOKUP($B182,'[1]1718  Exp_Rev Access'!$F$7:$GK$318,$CM$2,FALSE)),"",VLOOKUP($B182,'[1]1718  Exp_Rev Access'!$F$7:$GK$318,$CM$2,FALSE))</f>
        <v/>
      </c>
      <c r="CN182" s="90" t="str">
        <f>IF(ISNA(VLOOKUP($B182,'[1]1718  Exp_Rev Access'!$F$7:$GK$318,$CN$2,FALSE)),"",VLOOKUP($B182,'[1]1718  Exp_Rev Access'!$F$7:$GK$318,$CN$2,FALSE))</f>
        <v/>
      </c>
      <c r="CO182" s="90" t="str">
        <f>IF(ISNA(VLOOKUP($B182,'[1]1718  Exp_Rev Access'!$F$7:$GK$318,$CO$2,FALSE)),"",VLOOKUP($B182,'[1]1718  Exp_Rev Access'!$F$7:$GK$318,$CO$2,FALSE))</f>
        <v/>
      </c>
      <c r="CP182" s="90" t="str">
        <f>IF(ISNA(VLOOKUP($B182,'[1]1718  Exp_Rev Access'!$F$7:$GK$318,$CP$2,FALSE)),"",VLOOKUP($B182,'[1]1718  Exp_Rev Access'!$F$7:$GK$318,$CP$2,FALSE))</f>
        <v/>
      </c>
      <c r="CQ182" s="90" t="str">
        <f>IF(ISNA(VLOOKUP($B182,'[1]1718  Exp_Rev Access'!$F$7:$GK$318,$CQ$2,FALSE)),"",VLOOKUP($B182,'[1]1718  Exp_Rev Access'!$F$7:$GK$318,$CQ$2,FALSE))</f>
        <v/>
      </c>
      <c r="CR182" s="90" t="str">
        <f>IF(ISNA(VLOOKUP($B182,'[1]1718  Exp_Rev Access'!$F$7:$GK$318,$CR$2,FALSE)),"",VLOOKUP($B182,'[1]1718  Exp_Rev Access'!$F$7:$GK$318,$CR$2,FALSE))</f>
        <v/>
      </c>
      <c r="CS182" s="90" t="str">
        <f>IF(ISNA(VLOOKUP($B182,'[1]1718  Exp_Rev Access'!$F$7:$GK$318,$CS$2,FALSE)),"",VLOOKUP($B182,'[1]1718  Exp_Rev Access'!$F$7:$GK$318,$CS$2,FALSE))</f>
        <v/>
      </c>
      <c r="CT182" s="90" t="str">
        <f>IF(ISNA(VLOOKUP($B182,'[1]1718  Exp_Rev Access'!$F$7:$GK$318,$CT$2,FALSE)),"",VLOOKUP($B182,'[1]1718  Exp_Rev Access'!$F$7:$GK$318,$CT$2,FALSE))</f>
        <v/>
      </c>
      <c r="CU182" s="90" t="str">
        <f>IF(ISNA(VLOOKUP($B182,'[1]1718  Exp_Rev Access'!$F$7:$GK$318,$CU$2,FALSE)),"",VLOOKUP($B182,'[1]1718  Exp_Rev Access'!$F$7:$GK$318,$CU$2,FALSE))</f>
        <v/>
      </c>
      <c r="CV182" s="90" t="str">
        <f>IF(ISNA(VLOOKUP($B182,'[1]1718  Exp_Rev Access'!$F$7:$GK$318,$CV$2,FALSE)),"",VLOOKUP($B182,'[1]1718  Exp_Rev Access'!$F$7:$GK$318,$CV$2,FALSE))</f>
        <v/>
      </c>
      <c r="CW182" s="90" t="str">
        <f>IF(ISNA(VLOOKUP($B182,'[1]1718  Exp_Rev Access'!$F$7:$GK$318,$CW$2,FALSE)),"",VLOOKUP($B182,'[1]1718  Exp_Rev Access'!$F$7:$GK$318,$CW$2,FALSE))</f>
        <v/>
      </c>
      <c r="CX182" s="90" t="str">
        <f>IF(ISNA(VLOOKUP($B182,'[1]1718  Exp_Rev Access'!$F$7:$GK$318,$CX$2,FALSE)),"",VLOOKUP($B182,'[1]1718  Exp_Rev Access'!$F$7:$GK$318,$CX$2,FALSE))</f>
        <v/>
      </c>
      <c r="CY182" s="90" t="str">
        <f>IF(ISNA(VLOOKUP($B182,'[1]1718  Exp_Rev Access'!$F$7:$GK$318,$CY$2,FALSE)),"",VLOOKUP($B182,'[1]1718  Exp_Rev Access'!$F$7:$GK$318,$CY$2,FALSE))</f>
        <v/>
      </c>
      <c r="CZ182" s="90" t="str">
        <f>IF(ISNA(VLOOKUP($B182,'[1]1718  Exp_Rev Access'!$F$7:$GK$318,$CZ$2,FALSE)),"",VLOOKUP($B182,'[1]1718  Exp_Rev Access'!$F$7:$GK$318,$CZ$2,FALSE))</f>
        <v/>
      </c>
      <c r="DA182" s="90" t="str">
        <f>IF(ISNA(VLOOKUP($B182,'[1]1718  Exp_Rev Access'!$F$7:$GK$318,$DA$2,FALSE)),"",VLOOKUP($B182,'[1]1718  Exp_Rev Access'!$F$7:$GK$318,$DA$2,FALSE))</f>
        <v/>
      </c>
      <c r="DB182" s="90" t="str">
        <f>IF(ISNA(VLOOKUP($B182,'[1]1718  Exp_Rev Access'!$F$7:$GK$318,$DB$2,FALSE)),"",VLOOKUP($B182,'[1]1718  Exp_Rev Access'!$F$7:$GK$318,$DB$2,FALSE))</f>
        <v/>
      </c>
      <c r="DC182" s="90" t="str">
        <f>IF(ISNA(VLOOKUP($B182,'[1]1718  Exp_Rev Access'!$F$7:$GK$318,$DC$2,FALSE)),"",VLOOKUP($B182,'[1]1718  Exp_Rev Access'!$F$7:$GK$318,$DC$2,FALSE))</f>
        <v/>
      </c>
      <c r="DD182" s="90" t="str">
        <f>IF(ISNA(VLOOKUP($B182,'[1]1718  Exp_Rev Access'!$F$7:$GK$318,$DD$2,FALSE)),"",VLOOKUP($B182,'[1]1718  Exp_Rev Access'!$F$7:$GK$318,$DD$2,FALSE))</f>
        <v/>
      </c>
      <c r="DE182" s="90" t="str">
        <f>IF(ISNA(VLOOKUP($B182,'[1]1718  Exp_Rev Access'!$F$7:$GK$318,$DE$2,FALSE)),"",VLOOKUP($B182,'[1]1718  Exp_Rev Access'!$F$7:$GK$318,$DE$2,FALSE))</f>
        <v/>
      </c>
      <c r="DF182" s="90" t="str">
        <f>IF(ISNA(VLOOKUP($B182,'[1]1718  Exp_Rev Access'!$F$7:$GK$318,$DF$2,FALSE)),"",VLOOKUP($B182,'[1]1718  Exp_Rev Access'!$F$7:$GK$318,$DF$2,FALSE))</f>
        <v/>
      </c>
      <c r="DG182" s="90" t="str">
        <f>IF(ISNA(VLOOKUP($B182,'[1]1718  Exp_Rev Access'!$F$7:$GK$318,$DG$2,FALSE)),"",VLOOKUP($B182,'[1]1718  Exp_Rev Access'!$F$7:$GK$318,$DG$2,FALSE))</f>
        <v/>
      </c>
      <c r="DH182" s="90" t="str">
        <f>IF(ISNA(VLOOKUP($B182,'[1]1718  Exp_Rev Access'!$F$7:$GK$318,$DH$2,FALSE)),"",VLOOKUP($B182,'[1]1718  Exp_Rev Access'!$F$7:$GK$318,$DH$2,FALSE))</f>
        <v/>
      </c>
      <c r="DI182" s="90" t="str">
        <f>IF(ISNA(VLOOKUP($B182,'[1]1718  Exp_Rev Access'!$F$7:$GK$318,$DI$2,FALSE)),"",VLOOKUP($B182,'[1]1718  Exp_Rev Access'!$F$7:$GK$318,$DI$2,FALSE))</f>
        <v/>
      </c>
      <c r="DJ182" s="90" t="str">
        <f>IF(ISNA(VLOOKUP($B182,'[1]1718  Exp_Rev Access'!$F$7:$GK$318,$DJ$2,FALSE)),"",VLOOKUP($B182,'[1]1718  Exp_Rev Access'!$F$7:$GK$318,$DJ$2,FALSE))</f>
        <v/>
      </c>
      <c r="DK182" s="90" t="str">
        <f>IF(ISNA(VLOOKUP($B182,'[1]1718  Exp_Rev Access'!$F$7:$GK$318,$DK$2,FALSE)),"",VLOOKUP($B182,'[1]1718  Exp_Rev Access'!$F$7:$GK$318,$DK$2,FALSE))</f>
        <v/>
      </c>
      <c r="DL182" s="90" t="str">
        <f>IF(ISNA(VLOOKUP($B182,'[1]1718  Exp_Rev Access'!$F$7:$GK$318,$DL$2,FALSE)),"",VLOOKUP($B182,'[1]1718  Exp_Rev Access'!$F$7:$GK$318,$DL$2,FALSE))</f>
        <v/>
      </c>
      <c r="DM182" s="90" t="str">
        <f>IF(ISNA(VLOOKUP($B182,'[1]1718  Exp_Rev Access'!$F$7:$GK$318,$DM$2,FALSE)),"",VLOOKUP($B182,'[1]1718  Exp_Rev Access'!$F$7:$GK$318,$DM$2,FALSE))</f>
        <v/>
      </c>
      <c r="DN182" s="90" t="str">
        <f>IF(ISNA(VLOOKUP($B182,'[1]1718  Exp_Rev Access'!$F$7:$GK$318,$DN$2,FALSE)),"",VLOOKUP($B182,'[1]1718  Exp_Rev Access'!$F$7:$GK$318,$DN$2,FALSE))</f>
        <v/>
      </c>
      <c r="DO182" s="90" t="str">
        <f>IF(ISNA(VLOOKUP($B182,'[1]1718  Exp_Rev Access'!$F$7:$GK$318,$DO$2,FALSE)),"",VLOOKUP($B182,'[1]1718  Exp_Rev Access'!$F$7:$GK$318,$DO$2,FALSE))</f>
        <v/>
      </c>
      <c r="DP182" s="90" t="str">
        <f>IF(ISNA(VLOOKUP($B182,'[1]1718  Exp_Rev Access'!$F$7:$GK$318,$DP$2,FALSE)),"",VLOOKUP($B182,'[1]1718  Exp_Rev Access'!$F$7:$GK$318,$DP$2,FALSE))</f>
        <v/>
      </c>
      <c r="DQ182" s="90" t="str">
        <f>IF(ISNA(VLOOKUP($B182,'[1]1718  Exp_Rev Access'!$F$7:$GK$318,$DQ$2,FALSE)),"",VLOOKUP($B182,'[1]1718  Exp_Rev Access'!$F$7:$GK$318,$DQ$2,FALSE))</f>
        <v/>
      </c>
      <c r="DR182" s="90" t="str">
        <f>IF(ISNA(VLOOKUP($B182,'[1]1718  Exp_Rev Access'!$F$7:$GK$318,$DR$2,FALSE)),"",VLOOKUP($B182,'[1]1718  Exp_Rev Access'!$F$7:$GK$318,$DR$2,FALSE))</f>
        <v/>
      </c>
      <c r="DS182" s="90" t="str">
        <f>IF(ISNA(VLOOKUP($B182,'[1]1718  Exp_Rev Access'!$F$7:$GK$318,$DS$2,FALSE)),"",VLOOKUP($B182,'[1]1718  Exp_Rev Access'!$F$7:$GK$318,$DS$2,FALSE))</f>
        <v/>
      </c>
      <c r="DT182" s="90" t="str">
        <f>IF(ISNA(VLOOKUP($B182,'[1]1718  Exp_Rev Access'!$F$7:$GK$318,$DT$2,FALSE)),"",VLOOKUP($B182,'[1]1718  Exp_Rev Access'!$F$7:$GK$318,$DT$2,FALSE))</f>
        <v/>
      </c>
      <c r="DU182" s="90" t="str">
        <f>IF(ISNA(VLOOKUP($B182,'[1]1718  Exp_Rev Access'!$F$7:$GK$318,$DU$2,FALSE)),"",VLOOKUP($B182,'[1]1718  Exp_Rev Access'!$F$7:$GK$318,$DU$2,FALSE))</f>
        <v/>
      </c>
      <c r="DV182" s="90" t="str">
        <f>IF(ISNA(VLOOKUP($B182,'[1]1718  Exp_Rev Access'!$F$7:$GK$318,$DV$2,FALSE)),"",VLOOKUP($B182,'[1]1718  Exp_Rev Access'!$F$7:$GK$318,$DV$2,FALSE))</f>
        <v/>
      </c>
      <c r="DW182" s="90" t="str">
        <f>IF(ISNA(VLOOKUP($B182,'[1]1718  Exp_Rev Access'!$F$7:$GK$318,$DW$2,FALSE)),"",VLOOKUP($B182,'[1]1718  Exp_Rev Access'!$F$7:$GK$318,$DW$2,FALSE))</f>
        <v/>
      </c>
      <c r="DX182" s="90" t="str">
        <f>IF(ISNA(VLOOKUP($B182,'[1]1718  Exp_Rev Access'!$F$7:$GK$318,$DX$2,FALSE)),"",VLOOKUP($B182,'[1]1718  Exp_Rev Access'!$F$7:$GK$318,$DX$2,FALSE))</f>
        <v/>
      </c>
      <c r="DY182" s="90" t="str">
        <f>IF(ISNA(VLOOKUP($B182,'[1]1718  Exp_Rev Access'!$F$7:$GK$318,$DY$2,FALSE)),"",VLOOKUP($B182,'[1]1718  Exp_Rev Access'!$F$7:$GK$318,$DY$2,FALSE))</f>
        <v/>
      </c>
      <c r="DZ182" s="90" t="str">
        <f>IF(ISNA(VLOOKUP($B182,'[1]1718  Exp_Rev Access'!$F$7:$GK$318,$DZ$2,FALSE)),"",VLOOKUP($B182,'[1]1718  Exp_Rev Access'!$F$7:$GK$318,$DZ$2,FALSE))</f>
        <v/>
      </c>
      <c r="EA182" s="90" t="str">
        <f>IF(ISNA(VLOOKUP($B182,'[1]1718  Exp_Rev Access'!$F$7:$GK$318,$EA$2,FALSE)),"",VLOOKUP($B182,'[1]1718  Exp_Rev Access'!$F$7:$GK$318,$EA$2,FALSE))</f>
        <v/>
      </c>
      <c r="EB182" s="90" t="str">
        <f>IF(ISNA(VLOOKUP($B182,'[1]1718  Exp_Rev Access'!$F$7:$GK$318,$EB$2,FALSE)),"",VLOOKUP($B182,'[1]1718  Exp_Rev Access'!$F$7:$GK$318,$EB$2,FALSE))</f>
        <v/>
      </c>
      <c r="EC182" s="90" t="str">
        <f>IF(ISNA(VLOOKUP($B182,'[1]1718  Exp_Rev Access'!$F$7:$GK$318,$EC$2,FALSE)),"",VLOOKUP($B182,'[1]1718  Exp_Rev Access'!$F$7:$GK$318,$EC$2,FALSE))</f>
        <v/>
      </c>
      <c r="ED182" s="90" t="str">
        <f>IF(ISNA(VLOOKUP($B182,'[1]1718  Exp_Rev Access'!$F$7:$GK$318,$ED$2,FALSE)),"",VLOOKUP($B182,'[1]1718  Exp_Rev Access'!$F$7:$GK$318,$ED$2,FALSE))</f>
        <v/>
      </c>
      <c r="EE182" s="90" t="str">
        <f>IF(ISNA(VLOOKUP($B182,'[1]1718  Exp_Rev Access'!$F$7:$GK$318,$EE$2,FALSE)),"",VLOOKUP($B182,'[1]1718  Exp_Rev Access'!$F$7:$GK$318,$EE$2,FALSE))</f>
        <v/>
      </c>
      <c r="EF182" s="90" t="str">
        <f>IF(ISNA(VLOOKUP($B182,'[1]1718  Exp_Rev Access'!$F$7:$GK$318,$EF$2,FALSE)),"",VLOOKUP($B182,'[1]1718  Exp_Rev Access'!$F$7:$GK$318,$EF$2,FALSE))</f>
        <v/>
      </c>
      <c r="EG182" s="90" t="str">
        <f>IF(ISNA(VLOOKUP($B182,'[1]1718  Exp_Rev Access'!$F$7:$GK$318,$EG$2,FALSE)),"",VLOOKUP($B182,'[1]1718  Exp_Rev Access'!$F$7:$GK$318,$EG$2,FALSE))</f>
        <v/>
      </c>
      <c r="EH182" s="90" t="str">
        <f>IF(ISNA(VLOOKUP($B182,'[1]1718  Exp_Rev Access'!$F$7:$GK$318,$EH$2,FALSE)),"",VLOOKUP($B182,'[1]1718  Exp_Rev Access'!$F$7:$GK$318,$EH$2,FALSE))</f>
        <v/>
      </c>
      <c r="EI182" s="90" t="str">
        <f>IF(ISNA(VLOOKUP($B182,'[1]1718  Exp_Rev Access'!$F$7:$GK$318,$EI$2,FALSE)),"",VLOOKUP($B182,'[1]1718  Exp_Rev Access'!$F$7:$GK$318,$EI$2,FALSE))</f>
        <v/>
      </c>
      <c r="EJ182" s="90" t="str">
        <f>IF(ISNA(VLOOKUP($B182,'[1]1718  Exp_Rev Access'!$F$7:$GK$318,$EJ$2,FALSE)),"",VLOOKUP($B182,'[1]1718  Exp_Rev Access'!$F$7:$GK$318,$EJ$2,FALSE))</f>
        <v/>
      </c>
      <c r="EK182" s="90" t="str">
        <f>IF(ISNA(VLOOKUP($B182,'[1]1718  Exp_Rev Access'!$F$7:$GK$318,$EK$2,FALSE)),"",VLOOKUP($B182,'[1]1718  Exp_Rev Access'!$F$7:$GK$318,$EK$2,FALSE))</f>
        <v/>
      </c>
      <c r="EL182" s="90" t="str">
        <f>IF(ISNA(VLOOKUP($B182,'[1]1718  Exp_Rev Access'!$F$7:$GK$318,$EL$2,FALSE)),"",VLOOKUP($B182,'[1]1718  Exp_Rev Access'!$F$7:$GK$318,$EL$2,FALSE))</f>
        <v/>
      </c>
      <c r="EM182" s="90" t="str">
        <f>IF(ISNA(VLOOKUP($B182,'[1]1718  Exp_Rev Access'!$F$7:$GK$318,$EM$2,FALSE)),"",VLOOKUP($B182,'[1]1718  Exp_Rev Access'!$F$7:$GK$318,$EM$2,FALSE))</f>
        <v/>
      </c>
      <c r="EN182" s="90" t="str">
        <f>IF(ISNA(VLOOKUP($B182,'[1]1718  Exp_Rev Access'!$F$7:$GK$318,$EN$2,FALSE)),"",VLOOKUP($B182,'[1]1718  Exp_Rev Access'!$F$7:$GK$318,$EN$2,FALSE))</f>
        <v/>
      </c>
      <c r="EO182" s="90" t="str">
        <f>IF(ISNA(VLOOKUP($B182,'[1]1718  Exp_Rev Access'!$F$7:$GK$318,$EO$2,FALSE)),"",VLOOKUP($B182,'[1]1718  Exp_Rev Access'!$F$7:$GK$318,$EO$2,FALSE))</f>
        <v/>
      </c>
      <c r="EP182" s="90" t="str">
        <f>IF(ISNA(VLOOKUP($B182,'[1]1718  Exp_Rev Access'!$F$7:$GK$318,$EP$2,FALSE)),"",VLOOKUP($B182,'[1]1718  Exp_Rev Access'!$F$7:$GK$318,$EP$2,FALSE))</f>
        <v/>
      </c>
      <c r="EQ182" s="90" t="str">
        <f>IF(ISNA(VLOOKUP($B182,'[1]1718  Exp_Rev Access'!$F$7:$GK$318,$EQ$2,FALSE)),"",VLOOKUP($B182,'[1]1718  Exp_Rev Access'!$F$7:$GK$318,$EQ$2,FALSE))</f>
        <v/>
      </c>
      <c r="ER182" s="90" t="str">
        <f>IF(ISNA(VLOOKUP($B182,'[1]1718  Exp_Rev Access'!$F$7:$GK$318,$ER$2,FALSE)),"",VLOOKUP($B182,'[1]1718  Exp_Rev Access'!$F$7:$GK$318,$ER$2,FALSE))</f>
        <v/>
      </c>
      <c r="ES182" s="90" t="str">
        <f>IF(ISNA(VLOOKUP($B182,'[1]1718  Exp_Rev Access'!$F$7:$GK$318,$ES$2,FALSE)),"",VLOOKUP($B182,'[1]1718  Exp_Rev Access'!$F$7:$GK$318,$ES$2,FALSE))</f>
        <v/>
      </c>
      <c r="ET182" s="90" t="str">
        <f>IF(ISNA(VLOOKUP($B182,'[1]1718  Exp_Rev Access'!$F$7:$GK$318,$ET$2,FALSE)),"",VLOOKUP($B182,'[1]1718  Exp_Rev Access'!$F$7:$GK$318,$ET$2,FALSE))</f>
        <v/>
      </c>
      <c r="EU182" s="90" t="str">
        <f>IF(ISNA(VLOOKUP($B182,'[1]1718  Exp_Rev Access'!$F$7:$GK$318,$EU$2,FALSE)),"",VLOOKUP($B182,'[1]1718  Exp_Rev Access'!$F$7:$GK$318,$EU$2,FALSE))</f>
        <v/>
      </c>
      <c r="EV182" s="90" t="str">
        <f>IF(ISNA(VLOOKUP($B182,'[1]1718  Exp_Rev Access'!$F$7:$GK$318,$EV$2,FALSE)),"",VLOOKUP($B182,'[1]1718  Exp_Rev Access'!$F$7:$GK$318,$EV$2,FALSE))</f>
        <v/>
      </c>
      <c r="EW182" s="90" t="str">
        <f>IF(ISNA(VLOOKUP($B182,'[1]1718  Exp_Rev Access'!$F$7:$GK$318,$EW$2,FALSE)),"",VLOOKUP($B182,'[1]1718  Exp_Rev Access'!$F$7:$GK$318,$EW$2,FALSE))</f>
        <v/>
      </c>
      <c r="EX182" s="90" t="str">
        <f>IF(ISNA(VLOOKUP($B182,'[1]1718  Exp_Rev Access'!$F$7:$GK$318,$EX$2,FALSE)),"",VLOOKUP($B182,'[1]1718  Exp_Rev Access'!$F$7:$GK$318,$EX$2,FALSE))</f>
        <v/>
      </c>
      <c r="EY182" s="90" t="str">
        <f>IF(ISNA(VLOOKUP($B182,'[1]1718  Exp_Rev Access'!$F$7:$GK$318,$EY$2,FALSE)),"",VLOOKUP($B182,'[1]1718  Exp_Rev Access'!$F$7:$GK$318,$EY$2,FALSE))</f>
        <v/>
      </c>
      <c r="EZ182" s="90" t="str">
        <f>IF(ISNA(VLOOKUP($B182,'[1]1718  Exp_Rev Access'!$F$7:$GK$318,$EZ$2,FALSE)),"",VLOOKUP($B182,'[1]1718  Exp_Rev Access'!$F$7:$GK$318,$EZ$2,FALSE))</f>
        <v/>
      </c>
      <c r="FA182" s="90" t="str">
        <f>IF(ISNA(VLOOKUP($B182,'[1]1718  Exp_Rev Access'!$F$7:$GK$318,$FA$2,FALSE)),"",VLOOKUP($B182,'[1]1718  Exp_Rev Access'!$F$7:$GK$318,$FA$2,FALSE))</f>
        <v/>
      </c>
      <c r="FB182" s="90" t="str">
        <f>IF(ISNA(VLOOKUP($B182,'[1]1718  Exp_Rev Access'!$F$7:$GK$318,$FB$2,FALSE)),"",VLOOKUP($B182,'[1]1718  Exp_Rev Access'!$F$7:$GK$318,$FB$2,FALSE))</f>
        <v/>
      </c>
      <c r="FC182" s="90" t="str">
        <f>IF(ISNA(VLOOKUP($B182,'[1]1718  Exp_Rev Access'!$F$7:$GK$318,$FC$2,FALSE)),"",VLOOKUP($B182,'[1]1718  Exp_Rev Access'!$F$7:$GK$318,$FC$2,FALSE))</f>
        <v/>
      </c>
      <c r="FD182" s="90" t="str">
        <f>IF(ISNA(VLOOKUP($B182,'[1]1718  Exp_Rev Access'!$F$7:$GK$318,$FD$2,FALSE)),"",VLOOKUP($B182,'[1]1718  Exp_Rev Access'!$F$7:$GK$318,$FD$2,FALSE))</f>
        <v/>
      </c>
      <c r="FE182" s="90" t="str">
        <f>IF(ISNA(VLOOKUP($B182,'[1]1718  Exp_Rev Access'!$F$7:$GK$318,$FE$2,FALSE)),"",VLOOKUP($B182,'[1]1718  Exp_Rev Access'!$F$7:$GK$318,$FE$2,FALSE))</f>
        <v/>
      </c>
      <c r="FF182" s="90" t="str">
        <f>IF(ISNA(VLOOKUP($B182,'[1]1718  Exp_Rev Access'!$F$7:$GK$318,$FF$2,FALSE)),"",VLOOKUP($B182,'[1]1718  Exp_Rev Access'!$F$7:$GK$318,$FF$2,FALSE))</f>
        <v/>
      </c>
      <c r="FG182" s="90" t="str">
        <f>IF(ISNA(VLOOKUP($B182,'[1]1718  Exp_Rev Access'!$F$7:$GK$318,$FG$2,FALSE)),"",VLOOKUP($B182,'[1]1718  Exp_Rev Access'!$F$7:$GK$318,$FG$2,FALSE))</f>
        <v/>
      </c>
      <c r="FH182" s="90" t="str">
        <f>IF(ISNA(VLOOKUP($B182,'[1]1718  Exp_Rev Access'!$F$7:$GK$318,$FH$2,FALSE)),"",VLOOKUP($B182,'[1]1718  Exp_Rev Access'!$F$7:$GK$318,$FH$2,FALSE))</f>
        <v/>
      </c>
      <c r="FI182" s="90" t="str">
        <f>IF(ISNA(VLOOKUP($B182,'[1]1718  Exp_Rev Access'!$F$7:$GK$318,$FI$2,FALSE)),"",VLOOKUP($B182,'[1]1718  Exp_Rev Access'!$F$7:$GK$318,$FI$2,FALSE))</f>
        <v/>
      </c>
      <c r="FJ182" s="90" t="str">
        <f>IF(ISNA(VLOOKUP($B182,'[1]1718  Exp_Rev Access'!$F$7:$GK$318,$FJ$2,FALSE)),"",VLOOKUP($B182,'[1]1718  Exp_Rev Access'!$F$7:$GK$318,$FJ$2,FALSE))</f>
        <v/>
      </c>
      <c r="FK182" s="90" t="str">
        <f>IF(ISNA(VLOOKUP($B182,'[1]1718  Exp_Rev Access'!$F$7:$GK$318,$FK$2,FALSE)),"",VLOOKUP($B182,'[1]1718  Exp_Rev Access'!$F$7:$GK$318,$FK$2,FALSE))</f>
        <v/>
      </c>
      <c r="FL182" s="90" t="str">
        <f>IF(ISNA(VLOOKUP($B182,'[1]1718  Exp_Rev Access'!$F$7:$GK$318,$FL$2,FALSE)),"",VLOOKUP($B182,'[1]1718  Exp_Rev Access'!$F$7:$GK$318,$FL$2,FALSE))</f>
        <v/>
      </c>
      <c r="FM182" s="90" t="str">
        <f>IF(ISNA(VLOOKUP($B182,'[1]1718  Exp_Rev Access'!$F$7:$GK$318,$FM$2,FALSE)),"",VLOOKUP($B182,'[1]1718  Exp_Rev Access'!$F$7:$GK$318,$FM$2,FALSE))</f>
        <v/>
      </c>
      <c r="FN182" s="90" t="str">
        <f>IF(ISNA(VLOOKUP($B182,'[1]1718  Exp_Rev Access'!$F$7:$GK$318,$FN$2,FALSE)),"",VLOOKUP($B182,'[1]1718  Exp_Rev Access'!$F$7:$GK$318,$FN$2,FALSE))</f>
        <v/>
      </c>
      <c r="FO182" s="90" t="str">
        <f>IF(ISNA(VLOOKUP($B182,'[1]1718  Exp_Rev Access'!$F$7:$GK$318,$FO$2,FALSE)),"",VLOOKUP($B182,'[1]1718  Exp_Rev Access'!$F$7:$GK$318,$FO$2,FALSE))</f>
        <v/>
      </c>
      <c r="FP182" s="90" t="str">
        <f>IF(ISNA(VLOOKUP($B182,'[1]1718  Exp_Rev Access'!$F$7:$GK$318,$FP$2,FALSE)),"",VLOOKUP($B182,'[1]1718  Exp_Rev Access'!$F$7:$GK$318,$FP$2,FALSE))</f>
        <v/>
      </c>
      <c r="FQ182" s="90" t="str">
        <f>IF(ISNA(VLOOKUP($B182,'[1]1718  Exp_Rev Access'!$F$7:$GK$318,$FQ$2,FALSE)),"",VLOOKUP($B182,'[1]1718  Exp_Rev Access'!$F$7:$GK$318,$FQ$2,FALSE))</f>
        <v/>
      </c>
      <c r="FR182" s="90" t="str">
        <f>IF(ISNA(VLOOKUP($B182,'[1]1718  Exp_Rev Access'!$F$7:$GK$318,$FR$2,FALSE)),"",VLOOKUP($B182,'[1]1718  Exp_Rev Access'!$F$7:$GK$318,$FR$2,FALSE))</f>
        <v/>
      </c>
      <c r="FS182" s="56"/>
      <c r="FT182" s="92"/>
      <c r="FU182" s="94"/>
      <c r="FV182" s="95" t="str">
        <f>IF(ISNA(VLOOKUP($B182,'[1]1718  Exp_Rev Access'!$F$7:$GK$318,$FV$2,FALSE)),"",VLOOKUP($B182,'[1]1718  Exp_Rev Access'!$F$7:$GK$318,$FV$2,FALSE))</f>
        <v/>
      </c>
      <c r="FW182" s="95" t="str">
        <f>IF(ISNA(VLOOKUP($B182,'[1]1718  Exp_Rev Access'!$F$7:$GK$318,$FW$2,FALSE)),"",VLOOKUP($B182,'[1]1718  Exp_Rev Access'!$F$7:$GK$318,$FW$2,FALSE))</f>
        <v/>
      </c>
      <c r="FX182" s="95" t="str">
        <f>IF(ISNA(VLOOKUP($B182,'[1]1718  Exp_Rev Access'!$F$7:$GK$318,$FX$2,FALSE)),"",VLOOKUP($B182,'[1]1718  Exp_Rev Access'!$F$7:$GK$318,$FX$2,FALSE))</f>
        <v/>
      </c>
      <c r="FY182" s="95" t="str">
        <f>IF(ISNA(VLOOKUP($B182,'[1]1718  Exp_Rev Access'!$F$7:$GK$318,$FY$2,FALSE)),"",VLOOKUP($B182,'[1]1718  Exp_Rev Access'!$F$7:$GK$318,$FY$2,FALSE))</f>
        <v/>
      </c>
      <c r="FZ182" s="95" t="str">
        <f>IF(ISNA(VLOOKUP($B182,'[1]1718  Exp_Rev Access'!$F$7:$GK$318,$FZ$2,FALSE)),"",VLOOKUP($B182,'[1]1718  Exp_Rev Access'!$F$7:$GK$318,$FZ$2,FALSE))</f>
        <v/>
      </c>
      <c r="GA182" s="95" t="str">
        <f>IF(ISNA(VLOOKUP($B182,'[1]1718  Exp_Rev Access'!$F$7:$GK$318,$GA$2,FALSE)),"",VLOOKUP($B182,'[1]1718  Exp_Rev Access'!$F$7:$GK$318,$GA$2,FALSE))</f>
        <v/>
      </c>
      <c r="GB182" s="95" t="str">
        <f>IF(ISNA(VLOOKUP($B182,'[1]1718  Exp_Rev Access'!$F$7:$GK$318,$GB$2,FALSE)),"",VLOOKUP($B182,'[1]1718  Exp_Rev Access'!$F$7:$GK$318,$GB$2,FALSE))</f>
        <v/>
      </c>
      <c r="GC182" s="95" t="str">
        <f>IF(ISNA(VLOOKUP($B182,'[1]1718  Exp_Rev Access'!$F$7:$GK$318,$GC$2,FALSE)),"",VLOOKUP($B182,'[1]1718  Exp_Rev Access'!$F$7:$GK$318,$GC$2,FALSE))</f>
        <v/>
      </c>
      <c r="GD182" s="95" t="str">
        <f>IF(ISNA(VLOOKUP($B182,'[1]1718  Exp_Rev Access'!$F$7:$GK$318,$GD$2,FALSE)),"",VLOOKUP($B182,'[1]1718  Exp_Rev Access'!$F$7:$GK$318,$GD$2,FALSE))</f>
        <v/>
      </c>
      <c r="GE182" s="95" t="str">
        <f>IF(ISNA(VLOOKUP($B182,'[1]1718  Exp_Rev Access'!$F$7:$GK$318,$GE$2,FALSE)),"",VLOOKUP($B182,'[1]1718  Exp_Rev Access'!$F$7:$GK$318,$GE$2,FALSE))</f>
        <v/>
      </c>
      <c r="GF182" s="95" t="str">
        <f>IF(ISNA(VLOOKUP($B182,'[1]1718  Exp_Rev Access'!$F$7:$GK$318,$GF$2,FALSE)),"",VLOOKUP($B182,'[1]1718  Exp_Rev Access'!$F$7:$GK$318,$GF$2,FALSE))</f>
        <v/>
      </c>
      <c r="GG182" s="95" t="str">
        <f>IF(ISNA(VLOOKUP($B182,'[1]1718  Exp_Rev Access'!$F$7:$GK$318,$GG$2,FALSE)),"",VLOOKUP($B182,'[1]1718  Exp_Rev Access'!$F$7:$GK$318,$GG$2,FALSE))</f>
        <v/>
      </c>
      <c r="GH182" s="95" t="str">
        <f>IF(ISNA(VLOOKUP($B182,'[1]1718  Exp_Rev Access'!$F$7:$GK$318,$GH$2,FALSE)),"",VLOOKUP($B182,'[1]1718  Exp_Rev Access'!$F$7:$GK$318,$GH$2,FALSE))</f>
        <v/>
      </c>
      <c r="GI182" s="95" t="str">
        <f>IF(ISNA(VLOOKUP($B182,'[1]1718  Exp_Rev Access'!$F$7:$GK$318,$GI$2,FALSE)),"",VLOOKUP($B182,'[1]1718  Exp_Rev Access'!$F$7:$GK$318,$GI$2,FALSE))</f>
        <v/>
      </c>
      <c r="GJ182" s="95" t="str">
        <f>IF(ISNA(VLOOKUP($B182,'[1]1718  Exp_Rev Access'!$F$7:$GK$318,$GJ$2,FALSE)),"",VLOOKUP($B182,'[1]1718  Exp_Rev Access'!$F$7:$GK$318,$GJ$2,FALSE))</f>
        <v/>
      </c>
      <c r="GK182" s="95" t="str">
        <f>IF(ISNA(VLOOKUP($B182,'[1]1718  Exp_Rev Access'!$F$7:$GK$318,$GK$2,FALSE)),"",VLOOKUP($B182,'[1]1718  Exp_Rev Access'!$F$7:$GK$318,$GK$2,FALSE))</f>
        <v/>
      </c>
      <c r="GL182" s="95" t="str">
        <f>IF(ISNA(VLOOKUP($B182,'[1]1718  Exp_Rev Access'!$F$7:$GK$318,$GL$2,FALSE)),"",VLOOKUP($B182,'[1]1718  Exp_Rev Access'!$F$7:$GK$318,$GL$2,FALSE))</f>
        <v/>
      </c>
      <c r="GM182" s="95" t="str">
        <f>IF(ISNA(VLOOKUP($B182,'[1]1718  Exp_Rev Access'!$F$7:$GK$318,$GM$2,FALSE)),"",VLOOKUP($B182,'[1]1718  Exp_Rev Access'!$F$7:$GK$318,$GM$2,FALSE))</f>
        <v/>
      </c>
      <c r="GN182" s="95" t="str">
        <f>IF(ISNA(VLOOKUP($B182,'[1]1718  Exp_Rev Access'!$F$7:$GK$318,$GN$2,FALSE)),"",VLOOKUP($B182,'[1]1718  Exp_Rev Access'!$F$7:$GK$318,$GN$2,FALSE))</f>
        <v/>
      </c>
      <c r="GO182" s="95" t="str">
        <f>IF(ISNA(VLOOKUP($B182,'[1]1718  Exp_Rev Access'!$F$7:$GK$318,$GO$2,FALSE)),"",VLOOKUP($B182,'[1]1718  Exp_Rev Access'!$F$7:$GK$318,$GO$2,FALSE))</f>
        <v/>
      </c>
      <c r="GP182" s="95" t="str">
        <f>IF(ISNA(VLOOKUP($B182,'[1]1718  Exp_Rev Access'!$F$7:$GK$318,$GP$2,FALSE)),"",VLOOKUP($B182,'[1]1718  Exp_Rev Access'!$F$7:$GK$318,$GP$2,FALSE))</f>
        <v/>
      </c>
      <c r="GQ182" s="95" t="str">
        <f>IF(ISNA(VLOOKUP($B182,'[1]1718  Exp_Rev Access'!$F$7:$GK$318,$GQ$2,FALSE)),"",VLOOKUP($B182,'[1]1718  Exp_Rev Access'!$F$7:$GK$318,$GQ$2,FALSE))</f>
        <v/>
      </c>
      <c r="GR182" s="95" t="str">
        <f>IF(ISNA(VLOOKUP($B182,'[1]1718  Exp_Rev Access'!$F$7:$GK$318,$GR$2,FALSE)),"",VLOOKUP($B182,'[1]1718  Exp_Rev Access'!$F$7:$GK$318,$GR$2,FALSE))</f>
        <v/>
      </c>
      <c r="GS182" s="95" t="str">
        <f>IF(ISNA(VLOOKUP($B182,'[1]1718  Exp_Rev Access'!$F$7:$GK$318,$GS$2,FALSE)),"",VLOOKUP($B182,'[1]1718  Exp_Rev Access'!$F$7:$GK$318,$GS$2,FALSE))</f>
        <v/>
      </c>
      <c r="GT182" s="95" t="str">
        <f>IF(ISNA(VLOOKUP($B182,'[1]1718  Exp_Rev Access'!$F$7:$GK$318,$GT$2,FALSE)),"",VLOOKUP($B182,'[1]1718  Exp_Rev Access'!$F$7:$GK$318,$GT$2,FALSE))</f>
        <v/>
      </c>
      <c r="GU182" s="56"/>
      <c r="GV182" s="92"/>
      <c r="GW182" s="96"/>
    </row>
    <row r="183" spans="1:222" x14ac:dyDescent="0.3">
      <c r="A183" s="98" t="s">
        <v>435</v>
      </c>
      <c r="B183" s="88"/>
      <c r="C183" s="89"/>
      <c r="D183" s="75"/>
      <c r="E183" s="76"/>
      <c r="F183" s="70"/>
      <c r="G183" s="70"/>
      <c r="H183" s="90"/>
      <c r="I183" s="90" t="str">
        <f>IF(ISNA(VLOOKUP($B183,'[1]1718  Exp_Rev Access'!$F$7:$GK$318,4,FALSE)),"",VLOOKUP($B183,'[1]1718  Exp_Rev Access'!$F$7:$GK$318,4,FALSE))</f>
        <v/>
      </c>
      <c r="J183" s="90" t="str">
        <f>IF(ISNA(VLOOKUP($B183,'[1]1718  Exp_Rev Access'!$F$7:$GK$318,5,FALSE)),"",VLOOKUP($B183,'[1]1718  Exp_Rev Access'!$F$7:$GK$318,5,FALSE))</f>
        <v/>
      </c>
      <c r="K183" s="90" t="str">
        <f>IF(ISNA(VLOOKUP($B183,'[1]1718  Exp_Rev Access'!$F$7:$GK$318,6,FALSE)),"-",VLOOKUP($B183,'[1]1718  Exp_Rev Access'!$F$7:$GK$318,6,FALSE))</f>
        <v>-</v>
      </c>
      <c r="L183" s="90" t="str">
        <f>IF(ISNA(VLOOKUP($B183,'[1]1718  Exp_Rev Access'!$F$7:$GK$318,7,FALSE)),"",VLOOKUP($B183,'[1]1718  Exp_Rev Access'!$F$7:$GK$318,7,FALSE))</f>
        <v/>
      </c>
      <c r="M183" s="90" t="str">
        <f>IF(ISNA(VLOOKUP($B183,'[1]1718  Exp_Rev Access'!$F$7:$GK$318,8,FALSE)),"",VLOOKUP($B183,'[1]1718  Exp_Rev Access'!$F$7:$GK$318,8,FALSE))</f>
        <v/>
      </c>
      <c r="N183" s="56"/>
      <c r="O183" s="120"/>
      <c r="P183" s="56"/>
      <c r="Q183" s="90" t="str">
        <f>IF(ISNA(VLOOKUP($B183,'[1]1718  Exp_Rev Access'!$F$7:$GK$318,10,FALSE)),"",VLOOKUP($B183,'[1]1718  Exp_Rev Access'!$F$7:$GK$318,10,FALSE))</f>
        <v/>
      </c>
      <c r="R183" s="90" t="str">
        <f>IF(ISNA(VLOOKUP($B183,'[1]1718  Exp_Rev Access'!$F$7:$GK$318,11,FALSE)),"",VLOOKUP($B183,'[1]1718  Exp_Rev Access'!$F$7:$GK$318,11,FALSE))</f>
        <v/>
      </c>
      <c r="S183" s="90" t="str">
        <f>IF(ISNA(VLOOKUP($B183,'[1]1718  Exp_Rev Access'!$F$7:$GK$318,12,FALSE)),"",VLOOKUP($B183,'[1]1718  Exp_Rev Access'!$F$7:$GK$318,12,FALSE))</f>
        <v/>
      </c>
      <c r="T183" s="90" t="str">
        <f>IF(ISNA(VLOOKUP($B183,'[1]1718  Exp_Rev Access'!$F$7:$GK$318,13,FALSE)),"",VLOOKUP($B183,'[1]1718  Exp_Rev Access'!$F$7:$GK$318,13,FALSE))</f>
        <v/>
      </c>
      <c r="U183" s="90" t="str">
        <f>IF(ISNA(VLOOKUP($B183,'[1]1718  Exp_Rev Access'!$F$7:$GK$318,14,FALSE)),"",VLOOKUP($B183,'[1]1718  Exp_Rev Access'!$F$7:$GK$318,14,FALSE))</f>
        <v/>
      </c>
      <c r="V183" s="90" t="str">
        <f>IF(ISNA(VLOOKUP($B183,'[1]1718  Exp_Rev Access'!$F$7:$GK$318,15,FALSE)),"",VLOOKUP($B183,'[1]1718  Exp_Rev Access'!$F$7:$GK$318,15,FALSE))</f>
        <v/>
      </c>
      <c r="W183" s="90" t="str">
        <f>IF(ISNA(VLOOKUP($B183,'[1]1718  Exp_Rev Access'!$F$7:$GK$318,16,FALSE)),"",VLOOKUP($B183,'[1]1718  Exp_Rev Access'!$F$7:$GK$318,16,FALSE))</f>
        <v/>
      </c>
      <c r="X183" s="90" t="str">
        <f>IF(ISNA(VLOOKUP($B183,'[1]1718  Exp_Rev Access'!$F$7:$GK$318,17,FALSE)),"",VLOOKUP($B183,'[1]1718  Exp_Rev Access'!$F$7:$GK$318,17,FALSE))</f>
        <v/>
      </c>
      <c r="Y183" s="90" t="str">
        <f>IF(ISNA(VLOOKUP($B183,'[1]1718  Exp_Rev Access'!$F$7:$GK$318,18,FALSE)),"",VLOOKUP($B183,'[1]1718  Exp_Rev Access'!$F$7:$GK$318,18,FALSE))</f>
        <v/>
      </c>
      <c r="Z183" s="90" t="str">
        <f>IF(ISNA(VLOOKUP($B183,'[1]1718  Exp_Rev Access'!$F$7:$GK$318,19,FALSE)),"",VLOOKUP($B183,'[1]1718  Exp_Rev Access'!$F$7:$GK$318,19,FALSE))</f>
        <v/>
      </c>
      <c r="AA183" s="90" t="str">
        <f>IF(ISNA(VLOOKUP($B183,'[1]1718  Exp_Rev Access'!$F$7:$GK$318,20,FALSE)),"",VLOOKUP($B183,'[1]1718  Exp_Rev Access'!$F$7:$GK$318,20,FALSE))</f>
        <v/>
      </c>
      <c r="AB183" s="90" t="str">
        <f>IF(ISNA(VLOOKUP($B183,'[1]1718  Exp_Rev Access'!$F$7:$GK$318,21,FALSE)),"",VLOOKUP($B183,'[1]1718  Exp_Rev Access'!$F$7:$GK$318,21,FALSE))</f>
        <v/>
      </c>
      <c r="AC183" s="90" t="str">
        <f>IF(ISNA(VLOOKUP($B183,'[1]1718  Exp_Rev Access'!$F$7:$GK$318,22,FALSE)),"",VLOOKUP($B183,'[1]1718  Exp_Rev Access'!$F$7:$GK$318,22,FALSE))</f>
        <v/>
      </c>
      <c r="AD183" s="90" t="str">
        <f>IF(ISNA(VLOOKUP($B183,'[1]1718  Exp_Rev Access'!$F$7:$GK$318,23,FALSE)),"",VLOOKUP($B183,'[1]1718  Exp_Rev Access'!$F$7:$GK$318,23,FALSE))</f>
        <v/>
      </c>
      <c r="AE183" s="90" t="str">
        <f>IF(ISNA(VLOOKUP($B183,'[1]1718  Exp_Rev Access'!$F$7:$GK$318,24,FALSE)),"",VLOOKUP($B183,'[1]1718  Exp_Rev Access'!$F$7:$GK$318,24,FALSE))</f>
        <v/>
      </c>
      <c r="AF183" s="90" t="str">
        <f>IF(ISNA(VLOOKUP($B183,'[1]1718  Exp_Rev Access'!$F$7:$GK$318,25,FALSE)),"",VLOOKUP($B183,'[1]1718  Exp_Rev Access'!$F$7:$GK$318,25,FALSE))</f>
        <v/>
      </c>
      <c r="AG183" s="90" t="str">
        <f>IF(ISNA(VLOOKUP($B183,'[1]1718  Exp_Rev Access'!$F$7:$GK$318,26,FALSE)),"",VLOOKUP($B183,'[1]1718  Exp_Rev Access'!$F$7:$GK$318,26,FALSE))</f>
        <v/>
      </c>
      <c r="AH183" s="90" t="str">
        <f>IF(ISNA(VLOOKUP($B183,'[1]1718  Exp_Rev Access'!$F$7:$GK$318,27,FALSE)),"",VLOOKUP($B183,'[1]1718  Exp_Rev Access'!$F$7:$GK$318,27,FALSE))</f>
        <v/>
      </c>
      <c r="AI183" s="90" t="str">
        <f>IF(ISNA(VLOOKUP($B183,'[1]1718  Exp_Rev Access'!$F$7:$GK$318,28,FALSE)),"",VLOOKUP($B183,'[1]1718  Exp_Rev Access'!$F$7:$GK$318,28,FALSE))</f>
        <v/>
      </c>
      <c r="AJ183" s="90" t="str">
        <f>IF(ISNA(VLOOKUP($B183,'[1]1718  Exp_Rev Access'!$F$7:$GK$318,29,FALSE)),"",VLOOKUP($B183,'[1]1718  Exp_Rev Access'!$F$7:$GK$318,29,FALSE))</f>
        <v/>
      </c>
      <c r="AK183" s="90" t="str">
        <f>IF(ISNA(VLOOKUP($B183,'[1]1718  Exp_Rev Access'!$F$7:$GK$318,30,FALSE)),"",VLOOKUP($B183,'[1]1718  Exp_Rev Access'!$F$7:$GK$318,30,FALSE))</f>
        <v/>
      </c>
      <c r="AL183" s="90" t="str">
        <f>IF(ISNA(VLOOKUP($B183,'[1]1718  Exp_Rev Access'!$F$7:$GK$318,31,FALSE)),"",VLOOKUP($B183,'[1]1718  Exp_Rev Access'!$F$7:$GK$318,31,FALSE))</f>
        <v/>
      </c>
      <c r="AM183" s="56"/>
      <c r="AN183" s="56"/>
      <c r="AO183" s="71"/>
      <c r="AP183" s="90" t="str">
        <f>IF(ISNA(VLOOKUP($B183,'[1]1718  Exp_Rev Access'!$F$7:$GK$318,33,FALSE)),"",VLOOKUP($B183,'[1]1718  Exp_Rev Access'!$F$7:$GK$318,33,FALSE))</f>
        <v/>
      </c>
      <c r="AQ183" s="90" t="str">
        <f>IF(ISNA(VLOOKUP($B183,'[1]1718  Exp_Rev Access'!$F$7:$GK$318,34,FALSE)),"",VLOOKUP($B183,'[1]1718  Exp_Rev Access'!$F$7:$GK$318,34,FALSE))</f>
        <v/>
      </c>
      <c r="AR183" s="90" t="str">
        <f>IF(ISNA(VLOOKUP($B183,'[1]1718  Exp_Rev Access'!$F$7:$GK$318,35,FALSE)),"",VLOOKUP($B183,'[1]1718  Exp_Rev Access'!$F$7:$GK$318,35,FALSE))</f>
        <v/>
      </c>
      <c r="AS183" s="90" t="str">
        <f>IF(ISNA(VLOOKUP($B183,'[1]1718  Exp_Rev Access'!$F$7:$GK$318,36,FALSE)),"",VLOOKUP($B183,'[1]1718  Exp_Rev Access'!$F$7:$GK$318,36,FALSE))</f>
        <v/>
      </c>
      <c r="AT183" s="90" t="str">
        <f>IF(ISNA(VLOOKUP($B183,'[1]1718  Exp_Rev Access'!$F$7:$GK$318,37,FALSE)),"",VLOOKUP($B183,'[1]1718  Exp_Rev Access'!$F$7:$GK$318,37,FALSE))</f>
        <v/>
      </c>
      <c r="AU183" s="56"/>
      <c r="AV183" s="93"/>
      <c r="AW183" s="56"/>
      <c r="AX183" s="90" t="str">
        <f>IF(ISNA(VLOOKUP($B183,'[1]1718  Exp_Rev Access'!$F$7:$GK$318,39,FALSE)),"",VLOOKUP($B183,'[1]1718  Exp_Rev Access'!$F$7:$GK$318,39,FALSE))</f>
        <v/>
      </c>
      <c r="AY183" s="90" t="str">
        <f>IF(ISNA(VLOOKUP($B183,'[1]1718  Exp_Rev Access'!$F$7:$GK$318,40,FALSE)),"",VLOOKUP($B183,'[1]1718  Exp_Rev Access'!$F$7:$GK$318,40,FALSE))</f>
        <v/>
      </c>
      <c r="AZ183" s="90" t="str">
        <f>IF(ISNA(VLOOKUP($B183,'[1]1718  Exp_Rev Access'!$F$7:$GK$318,41,FALSE)),"",VLOOKUP($B183,'[1]1718  Exp_Rev Access'!$F$7:$GK$318,41,FALSE))</f>
        <v/>
      </c>
      <c r="BA183" s="90" t="str">
        <f>IF(ISNA(VLOOKUP($B183,'[1]1718  Exp_Rev Access'!$F$7:$GK$318,42,FALSE)),"",VLOOKUP($B183,'[1]1718  Exp_Rev Access'!$F$7:$GK$318,42,FALSE))</f>
        <v/>
      </c>
      <c r="BB183" s="90" t="str">
        <f>IF(ISNA(VLOOKUP($B183,'[1]1718  Exp_Rev Access'!$F$7:$GK$318,43,FALSE)),"",VLOOKUP($B183,'[1]1718  Exp_Rev Access'!$F$7:$GK$318,43,FALSE))</f>
        <v/>
      </c>
      <c r="BC183" s="90" t="str">
        <f>IF(ISNA(VLOOKUP($B183,'[1]1718  Exp_Rev Access'!$F$7:$GK$318,44,FALSE)),"",VLOOKUP($B183,'[1]1718  Exp_Rev Access'!$F$7:$GK$318,44,FALSE))</f>
        <v/>
      </c>
      <c r="BD183" s="90" t="str">
        <f>IF(ISNA(VLOOKUP($B183,'[1]1718  Exp_Rev Access'!$F$7:$GK$318,45,FALSE)),"",VLOOKUP($B183,'[1]1718  Exp_Rev Access'!$F$7:$GK$318,45,FALSE))</f>
        <v/>
      </c>
      <c r="BE183" s="90" t="str">
        <f>IF(ISNA(VLOOKUP($B183,'[1]1718  Exp_Rev Access'!$F$7:$GK$318,46,FALSE)),"",VLOOKUP($B183,'[1]1718  Exp_Rev Access'!$F$7:$GK$318,46,FALSE))</f>
        <v/>
      </c>
      <c r="BF183" s="90" t="str">
        <f>IF(ISNA(VLOOKUP($B183,'[1]1718  Exp_Rev Access'!$F$7:$GK$318,47,FALSE)),"",VLOOKUP($B183,'[1]1718  Exp_Rev Access'!$F$7:$GK$318,47,FALSE))</f>
        <v/>
      </c>
      <c r="BG183" s="90" t="str">
        <f>IF(ISNA(VLOOKUP($B183,'[1]1718  Exp_Rev Access'!$F$7:$GK$318,48,FALSE)),"",VLOOKUP($B183,'[1]1718  Exp_Rev Access'!$F$7:$GK$318,48,FALSE))</f>
        <v/>
      </c>
      <c r="BH183" s="90" t="str">
        <f>IF(ISNA(VLOOKUP($B183,'[1]1718  Exp_Rev Access'!$F$7:$GK$318,49,FALSE)),"",VLOOKUP($B183,'[1]1718  Exp_Rev Access'!$F$7:$GK$318,49,FALSE))</f>
        <v/>
      </c>
      <c r="BI183" s="90" t="str">
        <f>IF(ISNA(VLOOKUP($B183,'[1]1718  Exp_Rev Access'!$F$7:$GK$318,50,FALSE)),"",VLOOKUP($B183,'[1]1718  Exp_Rev Access'!$F$7:$GK$318,50,FALSE))</f>
        <v/>
      </c>
      <c r="BJ183" s="90" t="str">
        <f>IF(ISNA(VLOOKUP($B183,'[1]1718  Exp_Rev Access'!$F$7:$GK$318,51,FALSE)),"",VLOOKUP($B183,'[1]1718  Exp_Rev Access'!$F$7:$GK$318,51,FALSE))</f>
        <v/>
      </c>
      <c r="BK183" s="90" t="str">
        <f>IF(ISNA(VLOOKUP($B183,'[1]1718  Exp_Rev Access'!$F$7:$GK$318,52,FALSE)),"",VLOOKUP($B183,'[1]1718  Exp_Rev Access'!$F$7:$GK$318,52,FALSE))</f>
        <v/>
      </c>
      <c r="BL183" s="90" t="str">
        <f>IF(ISNA(VLOOKUP($B183,'[1]1718  Exp_Rev Access'!$F$7:$GK$318,53,FALSE)),"",VLOOKUP($B183,'[1]1718  Exp_Rev Access'!$F$7:$GK$318,53,FALSE))</f>
        <v/>
      </c>
      <c r="BM183" s="90" t="str">
        <f>IF(ISNA(VLOOKUP($B183,'[1]1718  Exp_Rev Access'!$F$7:$GK$318,54,FALSE)),"",VLOOKUP($B183,'[1]1718  Exp_Rev Access'!$F$7:$GK$318,54,FALSE))</f>
        <v/>
      </c>
      <c r="BN183" s="90" t="str">
        <f>IF(ISNA(VLOOKUP($B183,'[1]1718  Exp_Rev Access'!$F$7:$GK$318,55,FALSE)),"",VLOOKUP($B183,'[1]1718  Exp_Rev Access'!$F$7:$GK$318,55,FALSE))</f>
        <v/>
      </c>
      <c r="BO183" s="90" t="str">
        <f>IF(ISNA(VLOOKUP($B183,'[1]1718  Exp_Rev Access'!$F$7:$GK$318,56,FALSE)),"",VLOOKUP($B183,'[1]1718  Exp_Rev Access'!$F$7:$GK$318,56,FALSE))</f>
        <v/>
      </c>
      <c r="BP183" s="90" t="str">
        <f>IF(ISNA(VLOOKUP($B183,'[1]1718  Exp_Rev Access'!$F$7:$GK$318,57,FALSE)),"",VLOOKUP($B183,'[1]1718  Exp_Rev Access'!$F$7:$GK$318,57,FALSE))</f>
        <v/>
      </c>
      <c r="BQ183" s="90" t="str">
        <f>IF(ISNA(VLOOKUP($B183,'[1]1718  Exp_Rev Access'!$F$7:$GK$318,58,FALSE)),"",VLOOKUP($B183,'[1]1718  Exp_Rev Access'!$F$7:$GK$318,58,FALSE))</f>
        <v/>
      </c>
      <c r="BR183" s="90" t="str">
        <f>IF(ISNA(VLOOKUP($B183,'[1]1718  Exp_Rev Access'!$F$7:$GK$318,59,FALSE)),"",VLOOKUP($B183,'[1]1718  Exp_Rev Access'!$F$7:$GK$318,59,FALSE))</f>
        <v/>
      </c>
      <c r="BS183" s="90" t="str">
        <f>IF(ISNA(VLOOKUP($B183,'[1]1718  Exp_Rev Access'!$F$7:$GK$318,60,FALSE)),"",VLOOKUP($B183,'[1]1718  Exp_Rev Access'!$F$7:$GK$318,60,FALSE))</f>
        <v/>
      </c>
      <c r="BT183" s="90" t="str">
        <f>IF(ISNA(VLOOKUP($B183,'[1]1718  Exp_Rev Access'!$F$7:$GK$318,61,FALSE)),"",VLOOKUP($B183,'[1]1718  Exp_Rev Access'!$F$7:$GK$318,61,FALSE))</f>
        <v/>
      </c>
      <c r="BU183" s="90" t="str">
        <f>IF(ISNA(VLOOKUP($B183,'[1]1718  Exp_Rev Access'!$F$7:$GK$318,62,FALSE)),"",VLOOKUP($B183,'[1]1718  Exp_Rev Access'!$F$7:$GK$318,62,FALSE))</f>
        <v/>
      </c>
      <c r="BV183" s="56"/>
      <c r="BW183" s="92"/>
      <c r="BX183" s="71"/>
      <c r="BY183" s="90" t="str">
        <f>IF(ISNA(VLOOKUP($B183,'[1]1718  Exp_Rev Access'!$F$7:$GK$318,64,FALSE)),"",VLOOKUP($B183,'[1]1718  Exp_Rev Access'!$F$7:$GK$318,64,FALSE))</f>
        <v/>
      </c>
      <c r="BZ183" s="90" t="str">
        <f>IF(ISNA(VLOOKUP($B183,'[1]1718  Exp_Rev Access'!$F$7:$GK$318,65,FALSE)),"",VLOOKUP($B183,'[1]1718  Exp_Rev Access'!$F$7:$GK$318,65,FALSE))</f>
        <v/>
      </c>
      <c r="CA183" s="90" t="str">
        <f>IF(ISNA(VLOOKUP($B183,'[1]1718  Exp_Rev Access'!$F$7:$GK$318,66,FALSE)),"",VLOOKUP($B183,'[1]1718  Exp_Rev Access'!$F$7:$GK$318,66,FALSE))</f>
        <v/>
      </c>
      <c r="CB183" s="90" t="str">
        <f>IF(ISNA(VLOOKUP($B183,'[1]1718  Exp_Rev Access'!$F$7:$GK$318,67,FALSE)),"",VLOOKUP($B183,'[1]1718  Exp_Rev Access'!$F$7:$GK$318,67,FALSE))</f>
        <v/>
      </c>
      <c r="CC183" s="90" t="str">
        <f>IF(ISNA(VLOOKUP($B183,'[1]1718  Exp_Rev Access'!$F$7:$GK$318,68,FALSE)),"",VLOOKUP($B183,'[1]1718  Exp_Rev Access'!$F$7:$GK$318,68,FALSE))</f>
        <v/>
      </c>
      <c r="CD183" s="90" t="str">
        <f>IF(ISNA(VLOOKUP($B183,'[1]1718  Exp_Rev Access'!$F$7:$GK$318,69,FALSE)),"",VLOOKUP($B183,'[1]1718  Exp_Rev Access'!$F$7:$GK$318,69,FALSE))</f>
        <v/>
      </c>
      <c r="CE183" s="56">
        <f t="shared" si="437"/>
        <v>0</v>
      </c>
      <c r="CF183" s="92"/>
      <c r="CG183" s="78"/>
      <c r="CH183" s="90" t="str">
        <f>IF(ISNA(VLOOKUP($B183,'[1]1718  Exp_Rev Access'!$F$7:$GK$318,$CH$2,FALSE)),"",VLOOKUP($B183,'[1]1718  Exp_Rev Access'!$F$7:$GK$318,$CH$2,FALSE))</f>
        <v/>
      </c>
      <c r="CI183" s="90" t="str">
        <f>IF(ISNA(VLOOKUP($B183,'[1]1718  Exp_Rev Access'!$F$7:$GK$318,$CI$2,FALSE)),"",VLOOKUP($B183,'[1]1718  Exp_Rev Access'!$F$7:$GK$318,$CI$2,FALSE))</f>
        <v/>
      </c>
      <c r="CJ183" s="90" t="str">
        <f>IF(ISNA(VLOOKUP($B183,'[1]1718  Exp_Rev Access'!$F$7:$GK$318,$CJ$2,FALSE)),"",VLOOKUP($B183,'[1]1718  Exp_Rev Access'!$F$7:$GK$318,$CJ$2,FALSE))</f>
        <v/>
      </c>
      <c r="CK183" s="90" t="str">
        <f>IF(ISNA(VLOOKUP($B183,'[1]1718  Exp_Rev Access'!$F$7:$GK$318,$CK$2,FALSE)),"",VLOOKUP($B183,'[1]1718  Exp_Rev Access'!$F$7:$GK$318,$CK$2,FALSE))</f>
        <v/>
      </c>
      <c r="CL183" s="90" t="str">
        <f>IF(ISNA(VLOOKUP($B183,'[1]1718  Exp_Rev Access'!$F$7:$GK$318,$CL$2,FALSE)),"",VLOOKUP($B183,'[1]1718  Exp_Rev Access'!$F$7:$GK$318,$CL$2,FALSE))</f>
        <v/>
      </c>
      <c r="CM183" s="90" t="str">
        <f>IF(ISNA(VLOOKUP($B183,'[1]1718  Exp_Rev Access'!$F$7:$GK$318,$CM$2,FALSE)),"",VLOOKUP($B183,'[1]1718  Exp_Rev Access'!$F$7:$GK$318,$CM$2,FALSE))</f>
        <v/>
      </c>
      <c r="CN183" s="90" t="str">
        <f>IF(ISNA(VLOOKUP($B183,'[1]1718  Exp_Rev Access'!$F$7:$GK$318,$CN$2,FALSE)),"",VLOOKUP($B183,'[1]1718  Exp_Rev Access'!$F$7:$GK$318,$CN$2,FALSE))</f>
        <v/>
      </c>
      <c r="CO183" s="90" t="str">
        <f>IF(ISNA(VLOOKUP($B183,'[1]1718  Exp_Rev Access'!$F$7:$GK$318,$CO$2,FALSE)),"",VLOOKUP($B183,'[1]1718  Exp_Rev Access'!$F$7:$GK$318,$CO$2,FALSE))</f>
        <v/>
      </c>
      <c r="CP183" s="90" t="str">
        <f>IF(ISNA(VLOOKUP($B183,'[1]1718  Exp_Rev Access'!$F$7:$GK$318,$CP$2,FALSE)),"",VLOOKUP($B183,'[1]1718  Exp_Rev Access'!$F$7:$GK$318,$CP$2,FALSE))</f>
        <v/>
      </c>
      <c r="CQ183" s="90" t="str">
        <f>IF(ISNA(VLOOKUP($B183,'[1]1718  Exp_Rev Access'!$F$7:$GK$318,$CQ$2,FALSE)),"",VLOOKUP($B183,'[1]1718  Exp_Rev Access'!$F$7:$GK$318,$CQ$2,FALSE))</f>
        <v/>
      </c>
      <c r="CR183" s="90" t="str">
        <f>IF(ISNA(VLOOKUP($B183,'[1]1718  Exp_Rev Access'!$F$7:$GK$318,$CR$2,FALSE)),"",VLOOKUP($B183,'[1]1718  Exp_Rev Access'!$F$7:$GK$318,$CR$2,FALSE))</f>
        <v/>
      </c>
      <c r="CS183" s="90" t="str">
        <f>IF(ISNA(VLOOKUP($B183,'[1]1718  Exp_Rev Access'!$F$7:$GK$318,$CS$2,FALSE)),"",VLOOKUP($B183,'[1]1718  Exp_Rev Access'!$F$7:$GK$318,$CS$2,FALSE))</f>
        <v/>
      </c>
      <c r="CT183" s="90" t="str">
        <f>IF(ISNA(VLOOKUP($B183,'[1]1718  Exp_Rev Access'!$F$7:$GK$318,$CT$2,FALSE)),"",VLOOKUP($B183,'[1]1718  Exp_Rev Access'!$F$7:$GK$318,$CT$2,FALSE))</f>
        <v/>
      </c>
      <c r="CU183" s="90" t="str">
        <f>IF(ISNA(VLOOKUP($B183,'[1]1718  Exp_Rev Access'!$F$7:$GK$318,$CU$2,FALSE)),"",VLOOKUP($B183,'[1]1718  Exp_Rev Access'!$F$7:$GK$318,$CU$2,FALSE))</f>
        <v/>
      </c>
      <c r="CV183" s="90" t="str">
        <f>IF(ISNA(VLOOKUP($B183,'[1]1718  Exp_Rev Access'!$F$7:$GK$318,$CV$2,FALSE)),"",VLOOKUP($B183,'[1]1718  Exp_Rev Access'!$F$7:$GK$318,$CV$2,FALSE))</f>
        <v/>
      </c>
      <c r="CW183" s="90" t="str">
        <f>IF(ISNA(VLOOKUP($B183,'[1]1718  Exp_Rev Access'!$F$7:$GK$318,$CW$2,FALSE)),"",VLOOKUP($B183,'[1]1718  Exp_Rev Access'!$F$7:$GK$318,$CW$2,FALSE))</f>
        <v/>
      </c>
      <c r="CX183" s="90" t="str">
        <f>IF(ISNA(VLOOKUP($B183,'[1]1718  Exp_Rev Access'!$F$7:$GK$318,$CX$2,FALSE)),"",VLOOKUP($B183,'[1]1718  Exp_Rev Access'!$F$7:$GK$318,$CX$2,FALSE))</f>
        <v/>
      </c>
      <c r="CY183" s="90" t="str">
        <f>IF(ISNA(VLOOKUP($B183,'[1]1718  Exp_Rev Access'!$F$7:$GK$318,$CY$2,FALSE)),"",VLOOKUP($B183,'[1]1718  Exp_Rev Access'!$F$7:$GK$318,$CY$2,FALSE))</f>
        <v/>
      </c>
      <c r="CZ183" s="90" t="str">
        <f>IF(ISNA(VLOOKUP($B183,'[1]1718  Exp_Rev Access'!$F$7:$GK$318,$CZ$2,FALSE)),"",VLOOKUP($B183,'[1]1718  Exp_Rev Access'!$F$7:$GK$318,$CZ$2,FALSE))</f>
        <v/>
      </c>
      <c r="DA183" s="90" t="str">
        <f>IF(ISNA(VLOOKUP($B183,'[1]1718  Exp_Rev Access'!$F$7:$GK$318,$DA$2,FALSE)),"",VLOOKUP($B183,'[1]1718  Exp_Rev Access'!$F$7:$GK$318,$DA$2,FALSE))</f>
        <v/>
      </c>
      <c r="DB183" s="90" t="str">
        <f>IF(ISNA(VLOOKUP($B183,'[1]1718  Exp_Rev Access'!$F$7:$GK$318,$DB$2,FALSE)),"",VLOOKUP($B183,'[1]1718  Exp_Rev Access'!$F$7:$GK$318,$DB$2,FALSE))</f>
        <v/>
      </c>
      <c r="DC183" s="90" t="str">
        <f>IF(ISNA(VLOOKUP($B183,'[1]1718  Exp_Rev Access'!$F$7:$GK$318,$DC$2,FALSE)),"",VLOOKUP($B183,'[1]1718  Exp_Rev Access'!$F$7:$GK$318,$DC$2,FALSE))</f>
        <v/>
      </c>
      <c r="DD183" s="90" t="str">
        <f>IF(ISNA(VLOOKUP($B183,'[1]1718  Exp_Rev Access'!$F$7:$GK$318,$DD$2,FALSE)),"",VLOOKUP($B183,'[1]1718  Exp_Rev Access'!$F$7:$GK$318,$DD$2,FALSE))</f>
        <v/>
      </c>
      <c r="DE183" s="90" t="str">
        <f>IF(ISNA(VLOOKUP($B183,'[1]1718  Exp_Rev Access'!$F$7:$GK$318,$DE$2,FALSE)),"",VLOOKUP($B183,'[1]1718  Exp_Rev Access'!$F$7:$GK$318,$DE$2,FALSE))</f>
        <v/>
      </c>
      <c r="DF183" s="90" t="str">
        <f>IF(ISNA(VLOOKUP($B183,'[1]1718  Exp_Rev Access'!$F$7:$GK$318,$DF$2,FALSE)),"",VLOOKUP($B183,'[1]1718  Exp_Rev Access'!$F$7:$GK$318,$DF$2,FALSE))</f>
        <v/>
      </c>
      <c r="DG183" s="90" t="str">
        <f>IF(ISNA(VLOOKUP($B183,'[1]1718  Exp_Rev Access'!$F$7:$GK$318,$DG$2,FALSE)),"",VLOOKUP($B183,'[1]1718  Exp_Rev Access'!$F$7:$GK$318,$DG$2,FALSE))</f>
        <v/>
      </c>
      <c r="DH183" s="90" t="str">
        <f>IF(ISNA(VLOOKUP($B183,'[1]1718  Exp_Rev Access'!$F$7:$GK$318,$DH$2,FALSE)),"",VLOOKUP($B183,'[1]1718  Exp_Rev Access'!$F$7:$GK$318,$DH$2,FALSE))</f>
        <v/>
      </c>
      <c r="DI183" s="90" t="str">
        <f>IF(ISNA(VLOOKUP($B183,'[1]1718  Exp_Rev Access'!$F$7:$GK$318,$DI$2,FALSE)),"",VLOOKUP($B183,'[1]1718  Exp_Rev Access'!$F$7:$GK$318,$DI$2,FALSE))</f>
        <v/>
      </c>
      <c r="DJ183" s="90" t="str">
        <f>IF(ISNA(VLOOKUP($B183,'[1]1718  Exp_Rev Access'!$F$7:$GK$318,$DJ$2,FALSE)),"",VLOOKUP($B183,'[1]1718  Exp_Rev Access'!$F$7:$GK$318,$DJ$2,FALSE))</f>
        <v/>
      </c>
      <c r="DK183" s="90" t="str">
        <f>IF(ISNA(VLOOKUP($B183,'[1]1718  Exp_Rev Access'!$F$7:$GK$318,$DK$2,FALSE)),"",VLOOKUP($B183,'[1]1718  Exp_Rev Access'!$F$7:$GK$318,$DK$2,FALSE))</f>
        <v/>
      </c>
      <c r="DL183" s="90" t="str">
        <f>IF(ISNA(VLOOKUP($B183,'[1]1718  Exp_Rev Access'!$F$7:$GK$318,$DL$2,FALSE)),"",VLOOKUP($B183,'[1]1718  Exp_Rev Access'!$F$7:$GK$318,$DL$2,FALSE))</f>
        <v/>
      </c>
      <c r="DM183" s="90" t="str">
        <f>IF(ISNA(VLOOKUP($B183,'[1]1718  Exp_Rev Access'!$F$7:$GK$318,$DM$2,FALSE)),"",VLOOKUP($B183,'[1]1718  Exp_Rev Access'!$F$7:$GK$318,$DM$2,FALSE))</f>
        <v/>
      </c>
      <c r="DN183" s="90" t="str">
        <f>IF(ISNA(VLOOKUP($B183,'[1]1718  Exp_Rev Access'!$F$7:$GK$318,$DN$2,FALSE)),"",VLOOKUP($B183,'[1]1718  Exp_Rev Access'!$F$7:$GK$318,$DN$2,FALSE))</f>
        <v/>
      </c>
      <c r="DO183" s="90" t="str">
        <f>IF(ISNA(VLOOKUP($B183,'[1]1718  Exp_Rev Access'!$F$7:$GK$318,$DO$2,FALSE)),"",VLOOKUP($B183,'[1]1718  Exp_Rev Access'!$F$7:$GK$318,$DO$2,FALSE))</f>
        <v/>
      </c>
      <c r="DP183" s="90" t="str">
        <f>IF(ISNA(VLOOKUP($B183,'[1]1718  Exp_Rev Access'!$F$7:$GK$318,$DP$2,FALSE)),"",VLOOKUP($B183,'[1]1718  Exp_Rev Access'!$F$7:$GK$318,$DP$2,FALSE))</f>
        <v/>
      </c>
      <c r="DQ183" s="90" t="str">
        <f>IF(ISNA(VLOOKUP($B183,'[1]1718  Exp_Rev Access'!$F$7:$GK$318,$DQ$2,FALSE)),"",VLOOKUP($B183,'[1]1718  Exp_Rev Access'!$F$7:$GK$318,$DQ$2,FALSE))</f>
        <v/>
      </c>
      <c r="DR183" s="90" t="str">
        <f>IF(ISNA(VLOOKUP($B183,'[1]1718  Exp_Rev Access'!$F$7:$GK$318,$DR$2,FALSE)),"",VLOOKUP($B183,'[1]1718  Exp_Rev Access'!$F$7:$GK$318,$DR$2,FALSE))</f>
        <v/>
      </c>
      <c r="DS183" s="90" t="str">
        <f>IF(ISNA(VLOOKUP($B183,'[1]1718  Exp_Rev Access'!$F$7:$GK$318,$DS$2,FALSE)),"",VLOOKUP($B183,'[1]1718  Exp_Rev Access'!$F$7:$GK$318,$DS$2,FALSE))</f>
        <v/>
      </c>
      <c r="DT183" s="90" t="str">
        <f>IF(ISNA(VLOOKUP($B183,'[1]1718  Exp_Rev Access'!$F$7:$GK$318,$DT$2,FALSE)),"",VLOOKUP($B183,'[1]1718  Exp_Rev Access'!$F$7:$GK$318,$DT$2,FALSE))</f>
        <v/>
      </c>
      <c r="DU183" s="90" t="str">
        <f>IF(ISNA(VLOOKUP($B183,'[1]1718  Exp_Rev Access'!$F$7:$GK$318,$DU$2,FALSE)),"",VLOOKUP($B183,'[1]1718  Exp_Rev Access'!$F$7:$GK$318,$DU$2,FALSE))</f>
        <v/>
      </c>
      <c r="DV183" s="90" t="str">
        <f>IF(ISNA(VLOOKUP($B183,'[1]1718  Exp_Rev Access'!$F$7:$GK$318,$DV$2,FALSE)),"",VLOOKUP($B183,'[1]1718  Exp_Rev Access'!$F$7:$GK$318,$DV$2,FALSE))</f>
        <v/>
      </c>
      <c r="DW183" s="90" t="str">
        <f>IF(ISNA(VLOOKUP($B183,'[1]1718  Exp_Rev Access'!$F$7:$GK$318,$DW$2,FALSE)),"",VLOOKUP($B183,'[1]1718  Exp_Rev Access'!$F$7:$GK$318,$DW$2,FALSE))</f>
        <v/>
      </c>
      <c r="DX183" s="90" t="str">
        <f>IF(ISNA(VLOOKUP($B183,'[1]1718  Exp_Rev Access'!$F$7:$GK$318,$DX$2,FALSE)),"",VLOOKUP($B183,'[1]1718  Exp_Rev Access'!$F$7:$GK$318,$DX$2,FALSE))</f>
        <v/>
      </c>
      <c r="DY183" s="90" t="str">
        <f>IF(ISNA(VLOOKUP($B183,'[1]1718  Exp_Rev Access'!$F$7:$GK$318,$DY$2,FALSE)),"",VLOOKUP($B183,'[1]1718  Exp_Rev Access'!$F$7:$GK$318,$DY$2,FALSE))</f>
        <v/>
      </c>
      <c r="DZ183" s="90" t="str">
        <f>IF(ISNA(VLOOKUP($B183,'[1]1718  Exp_Rev Access'!$F$7:$GK$318,$DZ$2,FALSE)),"",VLOOKUP($B183,'[1]1718  Exp_Rev Access'!$F$7:$GK$318,$DZ$2,FALSE))</f>
        <v/>
      </c>
      <c r="EA183" s="90" t="str">
        <f>IF(ISNA(VLOOKUP($B183,'[1]1718  Exp_Rev Access'!$F$7:$GK$318,$EA$2,FALSE)),"",VLOOKUP($B183,'[1]1718  Exp_Rev Access'!$F$7:$GK$318,$EA$2,FALSE))</f>
        <v/>
      </c>
      <c r="EB183" s="90" t="str">
        <f>IF(ISNA(VLOOKUP($B183,'[1]1718  Exp_Rev Access'!$F$7:$GK$318,$EB$2,FALSE)),"",VLOOKUP($B183,'[1]1718  Exp_Rev Access'!$F$7:$GK$318,$EB$2,FALSE))</f>
        <v/>
      </c>
      <c r="EC183" s="90" t="str">
        <f>IF(ISNA(VLOOKUP($B183,'[1]1718  Exp_Rev Access'!$F$7:$GK$318,$EC$2,FALSE)),"",VLOOKUP($B183,'[1]1718  Exp_Rev Access'!$F$7:$GK$318,$EC$2,FALSE))</f>
        <v/>
      </c>
      <c r="ED183" s="90" t="str">
        <f>IF(ISNA(VLOOKUP($B183,'[1]1718  Exp_Rev Access'!$F$7:$GK$318,$ED$2,FALSE)),"",VLOOKUP($B183,'[1]1718  Exp_Rev Access'!$F$7:$GK$318,$ED$2,FALSE))</f>
        <v/>
      </c>
      <c r="EE183" s="90" t="str">
        <f>IF(ISNA(VLOOKUP($B183,'[1]1718  Exp_Rev Access'!$F$7:$GK$318,$EE$2,FALSE)),"",VLOOKUP($B183,'[1]1718  Exp_Rev Access'!$F$7:$GK$318,$EE$2,FALSE))</f>
        <v/>
      </c>
      <c r="EF183" s="90" t="str">
        <f>IF(ISNA(VLOOKUP($B183,'[1]1718  Exp_Rev Access'!$F$7:$GK$318,$EF$2,FALSE)),"",VLOOKUP($B183,'[1]1718  Exp_Rev Access'!$F$7:$GK$318,$EF$2,FALSE))</f>
        <v/>
      </c>
      <c r="EG183" s="90" t="str">
        <f>IF(ISNA(VLOOKUP($B183,'[1]1718  Exp_Rev Access'!$F$7:$GK$318,$EG$2,FALSE)),"",VLOOKUP($B183,'[1]1718  Exp_Rev Access'!$F$7:$GK$318,$EG$2,FALSE))</f>
        <v/>
      </c>
      <c r="EH183" s="90" t="str">
        <f>IF(ISNA(VLOOKUP($B183,'[1]1718  Exp_Rev Access'!$F$7:$GK$318,$EH$2,FALSE)),"",VLOOKUP($B183,'[1]1718  Exp_Rev Access'!$F$7:$GK$318,$EH$2,FALSE))</f>
        <v/>
      </c>
      <c r="EI183" s="90" t="str">
        <f>IF(ISNA(VLOOKUP($B183,'[1]1718  Exp_Rev Access'!$F$7:$GK$318,$EI$2,FALSE)),"",VLOOKUP($B183,'[1]1718  Exp_Rev Access'!$F$7:$GK$318,$EI$2,FALSE))</f>
        <v/>
      </c>
      <c r="EJ183" s="90" t="str">
        <f>IF(ISNA(VLOOKUP($B183,'[1]1718  Exp_Rev Access'!$F$7:$GK$318,$EJ$2,FALSE)),"",VLOOKUP($B183,'[1]1718  Exp_Rev Access'!$F$7:$GK$318,$EJ$2,FALSE))</f>
        <v/>
      </c>
      <c r="EK183" s="90" t="str">
        <f>IF(ISNA(VLOOKUP($B183,'[1]1718  Exp_Rev Access'!$F$7:$GK$318,$EK$2,FALSE)),"",VLOOKUP($B183,'[1]1718  Exp_Rev Access'!$F$7:$GK$318,$EK$2,FALSE))</f>
        <v/>
      </c>
      <c r="EL183" s="90" t="str">
        <f>IF(ISNA(VLOOKUP($B183,'[1]1718  Exp_Rev Access'!$F$7:$GK$318,$EL$2,FALSE)),"",VLOOKUP($B183,'[1]1718  Exp_Rev Access'!$F$7:$GK$318,$EL$2,FALSE))</f>
        <v/>
      </c>
      <c r="EM183" s="90" t="str">
        <f>IF(ISNA(VLOOKUP($B183,'[1]1718  Exp_Rev Access'!$F$7:$GK$318,$EM$2,FALSE)),"",VLOOKUP($B183,'[1]1718  Exp_Rev Access'!$F$7:$GK$318,$EM$2,FALSE))</f>
        <v/>
      </c>
      <c r="EN183" s="90" t="str">
        <f>IF(ISNA(VLOOKUP($B183,'[1]1718  Exp_Rev Access'!$F$7:$GK$318,$EN$2,FALSE)),"",VLOOKUP($B183,'[1]1718  Exp_Rev Access'!$F$7:$GK$318,$EN$2,FALSE))</f>
        <v/>
      </c>
      <c r="EO183" s="90" t="str">
        <f>IF(ISNA(VLOOKUP($B183,'[1]1718  Exp_Rev Access'!$F$7:$GK$318,$EO$2,FALSE)),"",VLOOKUP($B183,'[1]1718  Exp_Rev Access'!$F$7:$GK$318,$EO$2,FALSE))</f>
        <v/>
      </c>
      <c r="EP183" s="90" t="str">
        <f>IF(ISNA(VLOOKUP($B183,'[1]1718  Exp_Rev Access'!$F$7:$GK$318,$EP$2,FALSE)),"",VLOOKUP($B183,'[1]1718  Exp_Rev Access'!$F$7:$GK$318,$EP$2,FALSE))</f>
        <v/>
      </c>
      <c r="EQ183" s="90" t="str">
        <f>IF(ISNA(VLOOKUP($B183,'[1]1718  Exp_Rev Access'!$F$7:$GK$318,$EQ$2,FALSE)),"",VLOOKUP($B183,'[1]1718  Exp_Rev Access'!$F$7:$GK$318,$EQ$2,FALSE))</f>
        <v/>
      </c>
      <c r="ER183" s="90" t="str">
        <f>IF(ISNA(VLOOKUP($B183,'[1]1718  Exp_Rev Access'!$F$7:$GK$318,$ER$2,FALSE)),"",VLOOKUP($B183,'[1]1718  Exp_Rev Access'!$F$7:$GK$318,$ER$2,FALSE))</f>
        <v/>
      </c>
      <c r="ES183" s="90" t="str">
        <f>IF(ISNA(VLOOKUP($B183,'[1]1718  Exp_Rev Access'!$F$7:$GK$318,$ES$2,FALSE)),"",VLOOKUP($B183,'[1]1718  Exp_Rev Access'!$F$7:$GK$318,$ES$2,FALSE))</f>
        <v/>
      </c>
      <c r="ET183" s="90" t="str">
        <f>IF(ISNA(VLOOKUP($B183,'[1]1718  Exp_Rev Access'!$F$7:$GK$318,$ET$2,FALSE)),"",VLOOKUP($B183,'[1]1718  Exp_Rev Access'!$F$7:$GK$318,$ET$2,FALSE))</f>
        <v/>
      </c>
      <c r="EU183" s="90" t="str">
        <f>IF(ISNA(VLOOKUP($B183,'[1]1718  Exp_Rev Access'!$F$7:$GK$318,$EU$2,FALSE)),"",VLOOKUP($B183,'[1]1718  Exp_Rev Access'!$F$7:$GK$318,$EU$2,FALSE))</f>
        <v/>
      </c>
      <c r="EV183" s="90" t="str">
        <f>IF(ISNA(VLOOKUP($B183,'[1]1718  Exp_Rev Access'!$F$7:$GK$318,$EV$2,FALSE)),"",VLOOKUP($B183,'[1]1718  Exp_Rev Access'!$F$7:$GK$318,$EV$2,FALSE))</f>
        <v/>
      </c>
      <c r="EW183" s="90" t="str">
        <f>IF(ISNA(VLOOKUP($B183,'[1]1718  Exp_Rev Access'!$F$7:$GK$318,$EW$2,FALSE)),"",VLOOKUP($B183,'[1]1718  Exp_Rev Access'!$F$7:$GK$318,$EW$2,FALSE))</f>
        <v/>
      </c>
      <c r="EX183" s="90" t="str">
        <f>IF(ISNA(VLOOKUP($B183,'[1]1718  Exp_Rev Access'!$F$7:$GK$318,$EX$2,FALSE)),"",VLOOKUP($B183,'[1]1718  Exp_Rev Access'!$F$7:$GK$318,$EX$2,FALSE))</f>
        <v/>
      </c>
      <c r="EY183" s="90" t="str">
        <f>IF(ISNA(VLOOKUP($B183,'[1]1718  Exp_Rev Access'!$F$7:$GK$318,$EY$2,FALSE)),"",VLOOKUP($B183,'[1]1718  Exp_Rev Access'!$F$7:$GK$318,$EY$2,FALSE))</f>
        <v/>
      </c>
      <c r="EZ183" s="90" t="str">
        <f>IF(ISNA(VLOOKUP($B183,'[1]1718  Exp_Rev Access'!$F$7:$GK$318,$EZ$2,FALSE)),"",VLOOKUP($B183,'[1]1718  Exp_Rev Access'!$F$7:$GK$318,$EZ$2,FALSE))</f>
        <v/>
      </c>
      <c r="FA183" s="90" t="str">
        <f>IF(ISNA(VLOOKUP($B183,'[1]1718  Exp_Rev Access'!$F$7:$GK$318,$FA$2,FALSE)),"",VLOOKUP($B183,'[1]1718  Exp_Rev Access'!$F$7:$GK$318,$FA$2,FALSE))</f>
        <v/>
      </c>
      <c r="FB183" s="90" t="str">
        <f>IF(ISNA(VLOOKUP($B183,'[1]1718  Exp_Rev Access'!$F$7:$GK$318,$FB$2,FALSE)),"",VLOOKUP($B183,'[1]1718  Exp_Rev Access'!$F$7:$GK$318,$FB$2,FALSE))</f>
        <v/>
      </c>
      <c r="FC183" s="90" t="str">
        <f>IF(ISNA(VLOOKUP($B183,'[1]1718  Exp_Rev Access'!$F$7:$GK$318,$FC$2,FALSE)),"",VLOOKUP($B183,'[1]1718  Exp_Rev Access'!$F$7:$GK$318,$FC$2,FALSE))</f>
        <v/>
      </c>
      <c r="FD183" s="90" t="str">
        <f>IF(ISNA(VLOOKUP($B183,'[1]1718  Exp_Rev Access'!$F$7:$GK$318,$FD$2,FALSE)),"",VLOOKUP($B183,'[1]1718  Exp_Rev Access'!$F$7:$GK$318,$FD$2,FALSE))</f>
        <v/>
      </c>
      <c r="FE183" s="90" t="str">
        <f>IF(ISNA(VLOOKUP($B183,'[1]1718  Exp_Rev Access'!$F$7:$GK$318,$FE$2,FALSE)),"",VLOOKUP($B183,'[1]1718  Exp_Rev Access'!$F$7:$GK$318,$FE$2,FALSE))</f>
        <v/>
      </c>
      <c r="FF183" s="90" t="str">
        <f>IF(ISNA(VLOOKUP($B183,'[1]1718  Exp_Rev Access'!$F$7:$GK$318,$FF$2,FALSE)),"",VLOOKUP($B183,'[1]1718  Exp_Rev Access'!$F$7:$GK$318,$FF$2,FALSE))</f>
        <v/>
      </c>
      <c r="FG183" s="90" t="str">
        <f>IF(ISNA(VLOOKUP($B183,'[1]1718  Exp_Rev Access'!$F$7:$GK$318,$FG$2,FALSE)),"",VLOOKUP($B183,'[1]1718  Exp_Rev Access'!$F$7:$GK$318,$FG$2,FALSE))</f>
        <v/>
      </c>
      <c r="FH183" s="90" t="str">
        <f>IF(ISNA(VLOOKUP($B183,'[1]1718  Exp_Rev Access'!$F$7:$GK$318,$FH$2,FALSE)),"",VLOOKUP($B183,'[1]1718  Exp_Rev Access'!$F$7:$GK$318,$FH$2,FALSE))</f>
        <v/>
      </c>
      <c r="FI183" s="90" t="str">
        <f>IF(ISNA(VLOOKUP($B183,'[1]1718  Exp_Rev Access'!$F$7:$GK$318,$FI$2,FALSE)),"",VLOOKUP($B183,'[1]1718  Exp_Rev Access'!$F$7:$GK$318,$FI$2,FALSE))</f>
        <v/>
      </c>
      <c r="FJ183" s="90" t="str">
        <f>IF(ISNA(VLOOKUP($B183,'[1]1718  Exp_Rev Access'!$F$7:$GK$318,$FJ$2,FALSE)),"",VLOOKUP($B183,'[1]1718  Exp_Rev Access'!$F$7:$GK$318,$FJ$2,FALSE))</f>
        <v/>
      </c>
      <c r="FK183" s="90" t="str">
        <f>IF(ISNA(VLOOKUP($B183,'[1]1718  Exp_Rev Access'!$F$7:$GK$318,$FK$2,FALSE)),"",VLOOKUP($B183,'[1]1718  Exp_Rev Access'!$F$7:$GK$318,$FK$2,FALSE))</f>
        <v/>
      </c>
      <c r="FL183" s="90" t="str">
        <f>IF(ISNA(VLOOKUP($B183,'[1]1718  Exp_Rev Access'!$F$7:$GK$318,$FL$2,FALSE)),"",VLOOKUP($B183,'[1]1718  Exp_Rev Access'!$F$7:$GK$318,$FL$2,FALSE))</f>
        <v/>
      </c>
      <c r="FM183" s="90" t="str">
        <f>IF(ISNA(VLOOKUP($B183,'[1]1718  Exp_Rev Access'!$F$7:$GK$318,$FM$2,FALSE)),"",VLOOKUP($B183,'[1]1718  Exp_Rev Access'!$F$7:$GK$318,$FM$2,FALSE))</f>
        <v/>
      </c>
      <c r="FN183" s="90" t="str">
        <f>IF(ISNA(VLOOKUP($B183,'[1]1718  Exp_Rev Access'!$F$7:$GK$318,$FN$2,FALSE)),"",VLOOKUP($B183,'[1]1718  Exp_Rev Access'!$F$7:$GK$318,$FN$2,FALSE))</f>
        <v/>
      </c>
      <c r="FO183" s="90" t="str">
        <f>IF(ISNA(VLOOKUP($B183,'[1]1718  Exp_Rev Access'!$F$7:$GK$318,$FO$2,FALSE)),"",VLOOKUP($B183,'[1]1718  Exp_Rev Access'!$F$7:$GK$318,$FO$2,FALSE))</f>
        <v/>
      </c>
      <c r="FP183" s="90" t="str">
        <f>IF(ISNA(VLOOKUP($B183,'[1]1718  Exp_Rev Access'!$F$7:$GK$318,$FP$2,FALSE)),"",VLOOKUP($B183,'[1]1718  Exp_Rev Access'!$F$7:$GK$318,$FP$2,FALSE))</f>
        <v/>
      </c>
      <c r="FQ183" s="90" t="str">
        <f>IF(ISNA(VLOOKUP($B183,'[1]1718  Exp_Rev Access'!$F$7:$GK$318,$FQ$2,FALSE)),"",VLOOKUP($B183,'[1]1718  Exp_Rev Access'!$F$7:$GK$318,$FQ$2,FALSE))</f>
        <v/>
      </c>
      <c r="FR183" s="90" t="str">
        <f>IF(ISNA(VLOOKUP($B183,'[1]1718  Exp_Rev Access'!$F$7:$GK$318,$FR$2,FALSE)),"",VLOOKUP($B183,'[1]1718  Exp_Rev Access'!$F$7:$GK$318,$FR$2,FALSE))</f>
        <v/>
      </c>
      <c r="FS183" s="56"/>
      <c r="FT183" s="92"/>
      <c r="FU183" s="94"/>
      <c r="FV183" s="95" t="str">
        <f>IF(ISNA(VLOOKUP($B183,'[1]1718  Exp_Rev Access'!$F$7:$GK$318,$FV$2,FALSE)),"",VLOOKUP($B183,'[1]1718  Exp_Rev Access'!$F$7:$GK$318,$FV$2,FALSE))</f>
        <v/>
      </c>
      <c r="FW183" s="95" t="str">
        <f>IF(ISNA(VLOOKUP($B183,'[1]1718  Exp_Rev Access'!$F$7:$GK$318,$FW$2,FALSE)),"",VLOOKUP($B183,'[1]1718  Exp_Rev Access'!$F$7:$GK$318,$FW$2,FALSE))</f>
        <v/>
      </c>
      <c r="FX183" s="95" t="str">
        <f>IF(ISNA(VLOOKUP($B183,'[1]1718  Exp_Rev Access'!$F$7:$GK$318,$FX$2,FALSE)),"",VLOOKUP($B183,'[1]1718  Exp_Rev Access'!$F$7:$GK$318,$FX$2,FALSE))</f>
        <v/>
      </c>
      <c r="FY183" s="95" t="str">
        <f>IF(ISNA(VLOOKUP($B183,'[1]1718  Exp_Rev Access'!$F$7:$GK$318,$FY$2,FALSE)),"",VLOOKUP($B183,'[1]1718  Exp_Rev Access'!$F$7:$GK$318,$FY$2,FALSE))</f>
        <v/>
      </c>
      <c r="FZ183" s="95" t="str">
        <f>IF(ISNA(VLOOKUP($B183,'[1]1718  Exp_Rev Access'!$F$7:$GK$318,$FZ$2,FALSE)),"",VLOOKUP($B183,'[1]1718  Exp_Rev Access'!$F$7:$GK$318,$FZ$2,FALSE))</f>
        <v/>
      </c>
      <c r="GA183" s="95" t="str">
        <f>IF(ISNA(VLOOKUP($B183,'[1]1718  Exp_Rev Access'!$F$7:$GK$318,$GA$2,FALSE)),"",VLOOKUP($B183,'[1]1718  Exp_Rev Access'!$F$7:$GK$318,$GA$2,FALSE))</f>
        <v/>
      </c>
      <c r="GB183" s="95" t="str">
        <f>IF(ISNA(VLOOKUP($B183,'[1]1718  Exp_Rev Access'!$F$7:$GK$318,$GB$2,FALSE)),"",VLOOKUP($B183,'[1]1718  Exp_Rev Access'!$F$7:$GK$318,$GB$2,FALSE))</f>
        <v/>
      </c>
      <c r="GC183" s="95" t="str">
        <f>IF(ISNA(VLOOKUP($B183,'[1]1718  Exp_Rev Access'!$F$7:$GK$318,$GC$2,FALSE)),"",VLOOKUP($B183,'[1]1718  Exp_Rev Access'!$F$7:$GK$318,$GC$2,FALSE))</f>
        <v/>
      </c>
      <c r="GD183" s="95" t="str">
        <f>IF(ISNA(VLOOKUP($B183,'[1]1718  Exp_Rev Access'!$F$7:$GK$318,$GD$2,FALSE)),"",VLOOKUP($B183,'[1]1718  Exp_Rev Access'!$F$7:$GK$318,$GD$2,FALSE))</f>
        <v/>
      </c>
      <c r="GE183" s="95" t="str">
        <f>IF(ISNA(VLOOKUP($B183,'[1]1718  Exp_Rev Access'!$F$7:$GK$318,$GE$2,FALSE)),"",VLOOKUP($B183,'[1]1718  Exp_Rev Access'!$F$7:$GK$318,$GE$2,FALSE))</f>
        <v/>
      </c>
      <c r="GF183" s="95" t="str">
        <f>IF(ISNA(VLOOKUP($B183,'[1]1718  Exp_Rev Access'!$F$7:$GK$318,$GF$2,FALSE)),"",VLOOKUP($B183,'[1]1718  Exp_Rev Access'!$F$7:$GK$318,$GF$2,FALSE))</f>
        <v/>
      </c>
      <c r="GG183" s="95" t="str">
        <f>IF(ISNA(VLOOKUP($B183,'[1]1718  Exp_Rev Access'!$F$7:$GK$318,$GG$2,FALSE)),"",VLOOKUP($B183,'[1]1718  Exp_Rev Access'!$F$7:$GK$318,$GG$2,FALSE))</f>
        <v/>
      </c>
      <c r="GH183" s="95" t="str">
        <f>IF(ISNA(VLOOKUP($B183,'[1]1718  Exp_Rev Access'!$F$7:$GK$318,$GH$2,FALSE)),"",VLOOKUP($B183,'[1]1718  Exp_Rev Access'!$F$7:$GK$318,$GH$2,FALSE))</f>
        <v/>
      </c>
      <c r="GI183" s="95" t="str">
        <f>IF(ISNA(VLOOKUP($B183,'[1]1718  Exp_Rev Access'!$F$7:$GK$318,$GI$2,FALSE)),"",VLOOKUP($B183,'[1]1718  Exp_Rev Access'!$F$7:$GK$318,$GI$2,FALSE))</f>
        <v/>
      </c>
      <c r="GJ183" s="95" t="str">
        <f>IF(ISNA(VLOOKUP($B183,'[1]1718  Exp_Rev Access'!$F$7:$GK$318,$GJ$2,FALSE)),"",VLOOKUP($B183,'[1]1718  Exp_Rev Access'!$F$7:$GK$318,$GJ$2,FALSE))</f>
        <v/>
      </c>
      <c r="GK183" s="95" t="str">
        <f>IF(ISNA(VLOOKUP($B183,'[1]1718  Exp_Rev Access'!$F$7:$GK$318,$GK$2,FALSE)),"",VLOOKUP($B183,'[1]1718  Exp_Rev Access'!$F$7:$GK$318,$GK$2,FALSE))</f>
        <v/>
      </c>
      <c r="GL183" s="95" t="str">
        <f>IF(ISNA(VLOOKUP($B183,'[1]1718  Exp_Rev Access'!$F$7:$GK$318,$GL$2,FALSE)),"",VLOOKUP($B183,'[1]1718  Exp_Rev Access'!$F$7:$GK$318,$GL$2,FALSE))</f>
        <v/>
      </c>
      <c r="GM183" s="95" t="str">
        <f>IF(ISNA(VLOOKUP($B183,'[1]1718  Exp_Rev Access'!$F$7:$GK$318,$GM$2,FALSE)),"",VLOOKUP($B183,'[1]1718  Exp_Rev Access'!$F$7:$GK$318,$GM$2,FALSE))</f>
        <v/>
      </c>
      <c r="GN183" s="95" t="str">
        <f>IF(ISNA(VLOOKUP($B183,'[1]1718  Exp_Rev Access'!$F$7:$GK$318,$GN$2,FALSE)),"",VLOOKUP($B183,'[1]1718  Exp_Rev Access'!$F$7:$GK$318,$GN$2,FALSE))</f>
        <v/>
      </c>
      <c r="GO183" s="95" t="str">
        <f>IF(ISNA(VLOOKUP($B183,'[1]1718  Exp_Rev Access'!$F$7:$GK$318,$GO$2,FALSE)),"",VLOOKUP($B183,'[1]1718  Exp_Rev Access'!$F$7:$GK$318,$GO$2,FALSE))</f>
        <v/>
      </c>
      <c r="GP183" s="95" t="str">
        <f>IF(ISNA(VLOOKUP($B183,'[1]1718  Exp_Rev Access'!$F$7:$GK$318,$GP$2,FALSE)),"",VLOOKUP($B183,'[1]1718  Exp_Rev Access'!$F$7:$GK$318,$GP$2,FALSE))</f>
        <v/>
      </c>
      <c r="GQ183" s="95" t="str">
        <f>IF(ISNA(VLOOKUP($B183,'[1]1718  Exp_Rev Access'!$F$7:$GK$318,$GQ$2,FALSE)),"",VLOOKUP($B183,'[1]1718  Exp_Rev Access'!$F$7:$GK$318,$GQ$2,FALSE))</f>
        <v/>
      </c>
      <c r="GR183" s="95" t="str">
        <f>IF(ISNA(VLOOKUP($B183,'[1]1718  Exp_Rev Access'!$F$7:$GK$318,$GR$2,FALSE)),"",VLOOKUP($B183,'[1]1718  Exp_Rev Access'!$F$7:$GK$318,$GR$2,FALSE))</f>
        <v/>
      </c>
      <c r="GS183" s="95" t="str">
        <f>IF(ISNA(VLOOKUP($B183,'[1]1718  Exp_Rev Access'!$F$7:$GK$318,$GS$2,FALSE)),"",VLOOKUP($B183,'[1]1718  Exp_Rev Access'!$F$7:$GK$318,$GS$2,FALSE))</f>
        <v/>
      </c>
      <c r="GT183" s="95" t="str">
        <f>IF(ISNA(VLOOKUP($B183,'[1]1718  Exp_Rev Access'!$F$7:$GK$318,$GT$2,FALSE)),"",VLOOKUP($B183,'[1]1718  Exp_Rev Access'!$F$7:$GK$318,$GT$2,FALSE))</f>
        <v/>
      </c>
      <c r="GU183" s="56"/>
      <c r="GV183" s="92"/>
      <c r="GW183" s="96"/>
    </row>
    <row r="184" spans="1:222" x14ac:dyDescent="0.3">
      <c r="A184" s="108"/>
      <c r="B184" s="88" t="s">
        <v>436</v>
      </c>
      <c r="C184" s="89" t="s">
        <v>437</v>
      </c>
      <c r="D184" s="75">
        <f>IF(ISNA(VLOOKUP($B184,'[1]1718 enrollment_Rev_Exp by size'!$A$7:H520,3,FALSE)),"",VLOOKUP($B184,'[1]1718 enrollment_Rev_Exp by size'!$A$7:$G$350,3,FALSE))</f>
        <v>33.9</v>
      </c>
      <c r="E184" s="76">
        <f>IF(ISNA(VLOOKUP($B184,'[1]1718 enrollment_Rev_Exp by size'!$A$7:I520,5,FALSE)),"",VLOOKUP($B184,'[1]1718 enrollment_Rev_Exp by size'!$A$7:$G$350,5,FALSE))</f>
        <v>629629.71</v>
      </c>
      <c r="F184" s="70">
        <f t="shared" si="495"/>
        <v>629629.70999999985</v>
      </c>
      <c r="G184" s="70">
        <f t="shared" si="496"/>
        <v>0</v>
      </c>
      <c r="H184" s="90">
        <f>IF(ISNA(VLOOKUP($B184,'[1]1718  Exp_Rev Access'!$F$7:$GK$318,3,FALSE)),"",VLOOKUP($B184,'[1]1718  Exp_Rev Access'!$F$7:$GK$318,3,FALSE))</f>
        <v>276281.94</v>
      </c>
      <c r="I184" s="90">
        <f>IF(ISNA(VLOOKUP($B184,'[1]1718  Exp_Rev Access'!$F$7:$GK$318,4,FALSE)),"",VLOOKUP($B184,'[1]1718  Exp_Rev Access'!$F$7:$GK$318,4,FALSE))</f>
        <v>0</v>
      </c>
      <c r="J184" s="90">
        <f>IF(ISNA(VLOOKUP($B184,'[1]1718  Exp_Rev Access'!$F$7:$GK$318,5,FALSE)),"",VLOOKUP($B184,'[1]1718  Exp_Rev Access'!$F$7:$GK$318,5,FALSE))</f>
        <v>0</v>
      </c>
      <c r="K184" s="90">
        <f>IF(ISNA(VLOOKUP($B184,'[1]1718  Exp_Rev Access'!$F$7:$GK$318,6,FALSE)),"-",VLOOKUP($B184,'[1]1718  Exp_Rev Access'!$F$7:$GK$318,6,FALSE))</f>
        <v>19.760000000000002</v>
      </c>
      <c r="L184" s="90">
        <f>IF(ISNA(VLOOKUP($B184,'[1]1718  Exp_Rev Access'!$F$7:$GK$318,7,FALSE)),"",VLOOKUP($B184,'[1]1718  Exp_Rev Access'!$F$7:$GK$318,7,FALSE))</f>
        <v>0</v>
      </c>
      <c r="M184" s="90">
        <f>IF(ISNA(VLOOKUP($B184,'[1]1718  Exp_Rev Access'!$F$7:$GK$318,8,FALSE)),"",VLOOKUP($B184,'[1]1718  Exp_Rev Access'!$F$7:$GK$318,8,FALSE))</f>
        <v>0</v>
      </c>
      <c r="N184" s="56">
        <f t="shared" ref="N184:N190" si="522">SUM(H184:M184)</f>
        <v>276301.7</v>
      </c>
      <c r="O184" s="91">
        <f t="shared" ref="O184:O190" si="523">N184/E184</f>
        <v>0.43883205574908468</v>
      </c>
      <c r="P184" s="56">
        <f t="shared" ref="P184:P190" si="524">N184/D184</f>
        <v>8150.4926253687327</v>
      </c>
      <c r="Q184" s="90">
        <f>IF(ISNA(VLOOKUP($B184,'[1]1718  Exp_Rev Access'!$F$7:$GK$318,10,FALSE)),"",VLOOKUP($B184,'[1]1718  Exp_Rev Access'!$F$7:$GK$318,10,FALSE))</f>
        <v>283.8</v>
      </c>
      <c r="R184" s="90">
        <f>IF(ISNA(VLOOKUP($B184,'[1]1718  Exp_Rev Access'!$F$7:$GK$318,11,FALSE)),"",VLOOKUP($B184,'[1]1718  Exp_Rev Access'!$F$7:$GK$318,11,FALSE))</f>
        <v>0</v>
      </c>
      <c r="S184" s="90">
        <f>IF(ISNA(VLOOKUP($B184,'[1]1718  Exp_Rev Access'!$F$7:$GK$318,12,FALSE)),"",VLOOKUP($B184,'[1]1718  Exp_Rev Access'!$F$7:$GK$318,12,FALSE))</f>
        <v>0</v>
      </c>
      <c r="T184" s="90">
        <f>IF(ISNA(VLOOKUP($B184,'[1]1718  Exp_Rev Access'!$F$7:$GK$318,13,FALSE)),"",VLOOKUP($B184,'[1]1718  Exp_Rev Access'!$F$7:$GK$318,13,FALSE))</f>
        <v>0</v>
      </c>
      <c r="U184" s="90">
        <f>IF(ISNA(VLOOKUP($B184,'[1]1718  Exp_Rev Access'!$F$7:$GK$318,14,FALSE)),"",VLOOKUP($B184,'[1]1718  Exp_Rev Access'!$F$7:$GK$318,14,FALSE))</f>
        <v>0</v>
      </c>
      <c r="V184" s="90">
        <f>IF(ISNA(VLOOKUP($B184,'[1]1718  Exp_Rev Access'!$F$7:$GK$318,15,FALSE)),"",VLOOKUP($B184,'[1]1718  Exp_Rev Access'!$F$7:$GK$318,15,FALSE))</f>
        <v>0</v>
      </c>
      <c r="W184" s="90">
        <f>IF(ISNA(VLOOKUP($B184,'[1]1718  Exp_Rev Access'!$F$7:$GK$318,16,FALSE)),"",VLOOKUP($B184,'[1]1718  Exp_Rev Access'!$F$7:$GK$318,16,FALSE))</f>
        <v>0</v>
      </c>
      <c r="X184" s="90">
        <f>IF(ISNA(VLOOKUP($B184,'[1]1718  Exp_Rev Access'!$F$7:$GK$318,17,FALSE)),"",VLOOKUP($B184,'[1]1718  Exp_Rev Access'!$F$7:$GK$318,17,FALSE))</f>
        <v>0</v>
      </c>
      <c r="Y184" s="90">
        <f>IF(ISNA(VLOOKUP($B184,'[1]1718  Exp_Rev Access'!$F$7:$GK$318,18,FALSE)),"",VLOOKUP($B184,'[1]1718  Exp_Rev Access'!$F$7:$GK$318,18,FALSE))</f>
        <v>0</v>
      </c>
      <c r="Z184" s="90">
        <f>IF(ISNA(VLOOKUP($B184,'[1]1718  Exp_Rev Access'!$F$7:$GK$318,19,FALSE)),"",VLOOKUP($B184,'[1]1718  Exp_Rev Access'!$F$7:$GK$318,19,FALSE))</f>
        <v>0</v>
      </c>
      <c r="AA184" s="90">
        <f>IF(ISNA(VLOOKUP($B184,'[1]1718  Exp_Rev Access'!$F$7:$GK$318,20,FALSE)),"",VLOOKUP($B184,'[1]1718  Exp_Rev Access'!$F$7:$GK$318,20,FALSE))</f>
        <v>0</v>
      </c>
      <c r="AB184" s="90">
        <f>IF(ISNA(VLOOKUP($B184,'[1]1718  Exp_Rev Access'!$F$7:$GK$318,21,FALSE)),"",VLOOKUP($B184,'[1]1718  Exp_Rev Access'!$F$7:$GK$318,21,FALSE))</f>
        <v>0</v>
      </c>
      <c r="AC184" s="90">
        <f>IF(ISNA(VLOOKUP($B184,'[1]1718  Exp_Rev Access'!$F$7:$GK$318,22,FALSE)),"",VLOOKUP($B184,'[1]1718  Exp_Rev Access'!$F$7:$GK$318,22,FALSE))</f>
        <v>0</v>
      </c>
      <c r="AD184" s="90">
        <f>IF(ISNA(VLOOKUP($B184,'[1]1718  Exp_Rev Access'!$F$7:$GK$318,23,FALSE)),"",VLOOKUP($B184,'[1]1718  Exp_Rev Access'!$F$7:$GK$318,23,FALSE))</f>
        <v>0</v>
      </c>
      <c r="AE184" s="90">
        <f>IF(ISNA(VLOOKUP($B184,'[1]1718  Exp_Rev Access'!$F$7:$GK$318,24,FALSE)),"",VLOOKUP($B184,'[1]1718  Exp_Rev Access'!$F$7:$GK$318,24,FALSE))</f>
        <v>5188.8500000000004</v>
      </c>
      <c r="AF184" s="90">
        <f>IF(ISNA(VLOOKUP($B184,'[1]1718  Exp_Rev Access'!$F$7:$GK$318,25,FALSE)),"",VLOOKUP($B184,'[1]1718  Exp_Rev Access'!$F$7:$GK$318,25,FALSE))</f>
        <v>0</v>
      </c>
      <c r="AG184" s="90">
        <f>IF(ISNA(VLOOKUP($B184,'[1]1718  Exp_Rev Access'!$F$7:$GK$318,26,FALSE)),"",VLOOKUP($B184,'[1]1718  Exp_Rev Access'!$F$7:$GK$318,26,FALSE))</f>
        <v>150.65</v>
      </c>
      <c r="AH184" s="90">
        <f>IF(ISNA(VLOOKUP($B184,'[1]1718  Exp_Rev Access'!$F$7:$GK$318,27,FALSE)),"",VLOOKUP($B184,'[1]1718  Exp_Rev Access'!$F$7:$GK$318,27,FALSE))</f>
        <v>0</v>
      </c>
      <c r="AI184" s="90">
        <f>IF(ISNA(VLOOKUP($B184,'[1]1718  Exp_Rev Access'!$F$7:$GK$318,28,FALSE)),"",VLOOKUP($B184,'[1]1718  Exp_Rev Access'!$F$7:$GK$318,28,FALSE))</f>
        <v>200</v>
      </c>
      <c r="AJ184" s="90">
        <f>IF(ISNA(VLOOKUP($B184,'[1]1718  Exp_Rev Access'!$F$7:$GK$318,29,FALSE)),"",VLOOKUP($B184,'[1]1718  Exp_Rev Access'!$F$7:$GK$318,29,FALSE))</f>
        <v>0</v>
      </c>
      <c r="AK184" s="90">
        <f>IF(ISNA(VLOOKUP($B184,'[1]1718  Exp_Rev Access'!$F$7:$GK$318,30,FALSE)),"",VLOOKUP($B184,'[1]1718  Exp_Rev Access'!$F$7:$GK$318,30,FALSE))</f>
        <v>960</v>
      </c>
      <c r="AL184" s="90">
        <f>IF(ISNA(VLOOKUP($B184,'[1]1718  Exp_Rev Access'!$F$7:$GK$318,31,FALSE)),"",VLOOKUP($B184,'[1]1718  Exp_Rev Access'!$F$7:$GK$318,31,FALSE))</f>
        <v>0</v>
      </c>
      <c r="AM184" s="56">
        <f t="shared" ref="AM184:AM190" si="525">SUM(Q184:AL184)</f>
        <v>6783.3</v>
      </c>
      <c r="AN184" s="92">
        <f t="shared" ref="AN184:AN190" si="526">AM184/E184</f>
        <v>1.0773475095385827E-2</v>
      </c>
      <c r="AO184" s="71">
        <f t="shared" ref="AO184:AO190" si="527">AM184/D184</f>
        <v>200.09734513274338</v>
      </c>
      <c r="AP184" s="90">
        <f>IF(ISNA(VLOOKUP($B184,'[1]1718  Exp_Rev Access'!$F$7:$GK$318,33,FALSE)),"",VLOOKUP($B184,'[1]1718  Exp_Rev Access'!$F$7:$GK$318,33,FALSE))</f>
        <v>288255.61</v>
      </c>
      <c r="AQ184" s="90">
        <f>IF(ISNA(VLOOKUP($B184,'[1]1718  Exp_Rev Access'!$F$7:$GK$318,34,FALSE)),"",VLOOKUP($B184,'[1]1718  Exp_Rev Access'!$F$7:$GK$318,34,FALSE))</f>
        <v>1966.55</v>
      </c>
      <c r="AR184" s="90">
        <f>IF(ISNA(VLOOKUP($B184,'[1]1718  Exp_Rev Access'!$F$7:$GK$318,35,FALSE)),"",VLOOKUP($B184,'[1]1718  Exp_Rev Access'!$F$7:$GK$318,35,FALSE))</f>
        <v>0</v>
      </c>
      <c r="AS184" s="90">
        <f>IF(ISNA(VLOOKUP($B184,'[1]1718  Exp_Rev Access'!$F$7:$GK$318,36,FALSE)),"",VLOOKUP($B184,'[1]1718  Exp_Rev Access'!$F$7:$GK$318,36,FALSE))</f>
        <v>0</v>
      </c>
      <c r="AT184" s="90">
        <f>IF(ISNA(VLOOKUP($B184,'[1]1718  Exp_Rev Access'!$F$7:$GK$318,37,FALSE)),"",VLOOKUP($B184,'[1]1718  Exp_Rev Access'!$F$7:$GK$318,37,FALSE))</f>
        <v>17180.28</v>
      </c>
      <c r="AU184" s="56">
        <f t="shared" ref="AU184:AU190" si="528">SUM(AP184:AT184)</f>
        <v>307402.43999999994</v>
      </c>
      <c r="AV184" s="93">
        <f t="shared" ref="AV184:AV190" si="529">AU184/E184</f>
        <v>0.48822734238509802</v>
      </c>
      <c r="AW184" s="56">
        <f t="shared" ref="AW184:AW190" si="530">AU184/D184</f>
        <v>9067.918584070796</v>
      </c>
      <c r="AX184" s="90">
        <f>IF(ISNA(VLOOKUP($B184,'[1]1718  Exp_Rev Access'!$F$7:$GK$318,39,FALSE)),"",VLOOKUP($B184,'[1]1718  Exp_Rev Access'!$F$7:$GK$318,39,FALSE))</f>
        <v>0</v>
      </c>
      <c r="AY184" s="90">
        <f>IF(ISNA(VLOOKUP($B184,'[1]1718  Exp_Rev Access'!$F$7:$GK$318,40,FALSE)),"",VLOOKUP($B184,'[1]1718  Exp_Rev Access'!$F$7:$GK$318,40,FALSE))</f>
        <v>21445.06</v>
      </c>
      <c r="AZ184" s="90">
        <f>IF(ISNA(VLOOKUP($B184,'[1]1718  Exp_Rev Access'!$F$7:$GK$318,41,FALSE)),"",VLOOKUP($B184,'[1]1718  Exp_Rev Access'!$F$7:$GK$318,41,FALSE))</f>
        <v>0</v>
      </c>
      <c r="BA184" s="90">
        <f>IF(ISNA(VLOOKUP($B184,'[1]1718  Exp_Rev Access'!$F$7:$GK$318,42,FALSE)),"",VLOOKUP($B184,'[1]1718  Exp_Rev Access'!$F$7:$GK$318,42,FALSE))</f>
        <v>0</v>
      </c>
      <c r="BB184" s="90">
        <f>IF(ISNA(VLOOKUP($B184,'[1]1718  Exp_Rev Access'!$F$7:$GK$318,43,FALSE)),"",VLOOKUP($B184,'[1]1718  Exp_Rev Access'!$F$7:$GK$318,43,FALSE))</f>
        <v>0</v>
      </c>
      <c r="BC184" s="90">
        <f>IF(ISNA(VLOOKUP($B184,'[1]1718  Exp_Rev Access'!$F$7:$GK$318,44,FALSE)),"",VLOOKUP($B184,'[1]1718  Exp_Rev Access'!$F$7:$GK$318,44,FALSE))</f>
        <v>0</v>
      </c>
      <c r="BD184" s="90">
        <f>IF(ISNA(VLOOKUP($B184,'[1]1718  Exp_Rev Access'!$F$7:$GK$318,45,FALSE)),"",VLOOKUP($B184,'[1]1718  Exp_Rev Access'!$F$7:$GK$318,45,FALSE))</f>
        <v>0</v>
      </c>
      <c r="BE184" s="90">
        <f>IF(ISNA(VLOOKUP($B184,'[1]1718  Exp_Rev Access'!$F$7:$GK$318,46,FALSE)),"",VLOOKUP($B184,'[1]1718  Exp_Rev Access'!$F$7:$GK$318,46,FALSE))</f>
        <v>6506.14</v>
      </c>
      <c r="BF184" s="90">
        <f>IF(ISNA(VLOOKUP($B184,'[1]1718  Exp_Rev Access'!$F$7:$GK$318,47,FALSE)),"",VLOOKUP($B184,'[1]1718  Exp_Rev Access'!$F$7:$GK$318,47,FALSE))</f>
        <v>0</v>
      </c>
      <c r="BG184" s="90">
        <f>IF(ISNA(VLOOKUP($B184,'[1]1718  Exp_Rev Access'!$F$7:$GK$318,48,FALSE)),"",VLOOKUP($B184,'[1]1718  Exp_Rev Access'!$F$7:$GK$318,48,FALSE))</f>
        <v>0</v>
      </c>
      <c r="BH184" s="90">
        <f>IF(ISNA(VLOOKUP($B184,'[1]1718  Exp_Rev Access'!$F$7:$GK$318,49,FALSE)),"",VLOOKUP($B184,'[1]1718  Exp_Rev Access'!$F$7:$GK$318,49,FALSE))</f>
        <v>0</v>
      </c>
      <c r="BI184" s="90">
        <f>IF(ISNA(VLOOKUP($B184,'[1]1718  Exp_Rev Access'!$F$7:$GK$318,50,FALSE)),"",VLOOKUP($B184,'[1]1718  Exp_Rev Access'!$F$7:$GK$318,50,FALSE))</f>
        <v>0</v>
      </c>
      <c r="BJ184" s="90">
        <f>IF(ISNA(VLOOKUP($B184,'[1]1718  Exp_Rev Access'!$F$7:$GK$318,51,FALSE)),"",VLOOKUP($B184,'[1]1718  Exp_Rev Access'!$F$7:$GK$318,51,FALSE))</f>
        <v>0</v>
      </c>
      <c r="BK184" s="90">
        <f>IF(ISNA(VLOOKUP($B184,'[1]1718  Exp_Rev Access'!$F$7:$GK$318,52,FALSE)),"",VLOOKUP($B184,'[1]1718  Exp_Rev Access'!$F$7:$GK$318,52,FALSE))</f>
        <v>0</v>
      </c>
      <c r="BL184" s="90">
        <f>IF(ISNA(VLOOKUP($B184,'[1]1718  Exp_Rev Access'!$F$7:$GK$318,53,FALSE)),"",VLOOKUP($B184,'[1]1718  Exp_Rev Access'!$F$7:$GK$318,53,FALSE))</f>
        <v>0</v>
      </c>
      <c r="BM184" s="90">
        <f>IF(ISNA(VLOOKUP($B184,'[1]1718  Exp_Rev Access'!$F$7:$GK$318,54,FALSE)),"",VLOOKUP($B184,'[1]1718  Exp_Rev Access'!$F$7:$GK$318,54,FALSE))</f>
        <v>0</v>
      </c>
      <c r="BN184" s="90">
        <f>IF(ISNA(VLOOKUP($B184,'[1]1718  Exp_Rev Access'!$F$7:$GK$318,55,FALSE)),"",VLOOKUP($B184,'[1]1718  Exp_Rev Access'!$F$7:$GK$318,55,FALSE))</f>
        <v>0</v>
      </c>
      <c r="BO184" s="90">
        <f>IF(ISNA(VLOOKUP($B184,'[1]1718  Exp_Rev Access'!$F$7:$GK$318,56,FALSE)),"",VLOOKUP($B184,'[1]1718  Exp_Rev Access'!$F$7:$GK$318,56,FALSE))</f>
        <v>0</v>
      </c>
      <c r="BP184" s="90">
        <f>IF(ISNA(VLOOKUP($B184,'[1]1718  Exp_Rev Access'!$F$7:$GK$318,57,FALSE)),"",VLOOKUP($B184,'[1]1718  Exp_Rev Access'!$F$7:$GK$318,57,FALSE))</f>
        <v>0</v>
      </c>
      <c r="BQ184" s="90">
        <f>IF(ISNA(VLOOKUP($B184,'[1]1718  Exp_Rev Access'!$F$7:$GK$318,58,FALSE)),"",VLOOKUP($B184,'[1]1718  Exp_Rev Access'!$F$7:$GK$318,58,FALSE))</f>
        <v>0</v>
      </c>
      <c r="BR184" s="90">
        <f>IF(ISNA(VLOOKUP($B184,'[1]1718  Exp_Rev Access'!$F$7:$GK$318,59,FALSE)),"",VLOOKUP($B184,'[1]1718  Exp_Rev Access'!$F$7:$GK$318,59,FALSE))</f>
        <v>0</v>
      </c>
      <c r="BS184" s="90">
        <f>IF(ISNA(VLOOKUP($B184,'[1]1718  Exp_Rev Access'!$F$7:$GK$318,60,FALSE)),"",VLOOKUP($B184,'[1]1718  Exp_Rev Access'!$F$7:$GK$318,60,FALSE))</f>
        <v>0</v>
      </c>
      <c r="BT184" s="90">
        <f>IF(ISNA(VLOOKUP($B184,'[1]1718  Exp_Rev Access'!$F$7:$GK$318,61,FALSE)),"",VLOOKUP($B184,'[1]1718  Exp_Rev Access'!$F$7:$GK$318,61,FALSE))</f>
        <v>0</v>
      </c>
      <c r="BU184" s="90">
        <f>IF(ISNA(VLOOKUP($B184,'[1]1718  Exp_Rev Access'!$F$7:$GK$318,62,FALSE)),"",VLOOKUP($B184,'[1]1718  Exp_Rev Access'!$F$7:$GK$318,62,FALSE))</f>
        <v>0</v>
      </c>
      <c r="BV184" s="56">
        <f t="shared" ref="BV184:BV190" si="531">SUM(AX184:BU184)</f>
        <v>27951.200000000001</v>
      </c>
      <c r="BW184" s="92">
        <f t="shared" ref="BW184:BW190" si="532">BV184/E184</f>
        <v>4.439307668629551E-2</v>
      </c>
      <c r="BX184" s="71">
        <f t="shared" ref="BX184:BX190" si="533">BV184/D184</f>
        <v>824.51917404129802</v>
      </c>
      <c r="BY184" s="90">
        <f>IF(ISNA(VLOOKUP($B184,'[1]1718  Exp_Rev Access'!$F$7:$GK$318,64,FALSE)),"",VLOOKUP($B184,'[1]1718  Exp_Rev Access'!$F$7:$GK$318,64,FALSE))</f>
        <v>5.53</v>
      </c>
      <c r="BZ184" s="90">
        <f>IF(ISNA(VLOOKUP($B184,'[1]1718  Exp_Rev Access'!$F$7:$GK$318,65,FALSE)),"",VLOOKUP($B184,'[1]1718  Exp_Rev Access'!$F$7:$GK$318,65,FALSE))</f>
        <v>0</v>
      </c>
      <c r="CA184" s="90">
        <f>IF(ISNA(VLOOKUP($B184,'[1]1718  Exp_Rev Access'!$F$7:$GK$318,66,FALSE)),"",VLOOKUP($B184,'[1]1718  Exp_Rev Access'!$F$7:$GK$318,66,FALSE))</f>
        <v>0</v>
      </c>
      <c r="CB184" s="90">
        <f>IF(ISNA(VLOOKUP($B184,'[1]1718  Exp_Rev Access'!$F$7:$GK$318,67,FALSE)),"",VLOOKUP($B184,'[1]1718  Exp_Rev Access'!$F$7:$GK$318,67,FALSE))</f>
        <v>4389.1099999999997</v>
      </c>
      <c r="CC184" s="90">
        <f>IF(ISNA(VLOOKUP($B184,'[1]1718  Exp_Rev Access'!$F$7:$GK$318,68,FALSE)),"",VLOOKUP($B184,'[1]1718  Exp_Rev Access'!$F$7:$GK$318,68,FALSE))</f>
        <v>1724.43</v>
      </c>
      <c r="CD184" s="90">
        <f>IF(ISNA(VLOOKUP($B184,'[1]1718  Exp_Rev Access'!$F$7:$GK$318,69,FALSE)),"",VLOOKUP($B184,'[1]1718  Exp_Rev Access'!$F$7:$GK$318,69,FALSE))</f>
        <v>0</v>
      </c>
      <c r="CE184" s="56">
        <f t="shared" si="437"/>
        <v>6119.07</v>
      </c>
      <c r="CF184" s="92">
        <f t="shared" si="450"/>
        <v>9.7185217006357603E-3</v>
      </c>
      <c r="CG184" s="78">
        <f t="shared" si="451"/>
        <v>180.50353982300885</v>
      </c>
      <c r="CH184" s="90">
        <f>IF(ISNA(VLOOKUP($B184,'[1]1718  Exp_Rev Access'!$F$7:$GK$318,$CH$2,FALSE)),"",VLOOKUP($B184,'[1]1718  Exp_Rev Access'!$F$7:$GK$318,$CH$2,FALSE))</f>
        <v>0</v>
      </c>
      <c r="CI184" s="90">
        <f>IF(ISNA(VLOOKUP($B184,'[1]1718  Exp_Rev Access'!$F$7:$GK$318,$CI$2,FALSE)),"",VLOOKUP($B184,'[1]1718  Exp_Rev Access'!$F$7:$GK$318,$CI$2,FALSE))</f>
        <v>0</v>
      </c>
      <c r="CJ184" s="90">
        <f>IF(ISNA(VLOOKUP($B184,'[1]1718  Exp_Rev Access'!$F$7:$GK$318,$CJ$2,FALSE)),"",VLOOKUP($B184,'[1]1718  Exp_Rev Access'!$F$7:$GK$318,$CJ$2,FALSE))</f>
        <v>0</v>
      </c>
      <c r="CK184" s="90">
        <f>IF(ISNA(VLOOKUP($B184,'[1]1718  Exp_Rev Access'!$F$7:$GK$318,$CK$2,FALSE)),"",VLOOKUP($B184,'[1]1718  Exp_Rev Access'!$F$7:$GK$318,$CK$2,FALSE))</f>
        <v>0</v>
      </c>
      <c r="CL184" s="90">
        <f>IF(ISNA(VLOOKUP($B184,'[1]1718  Exp_Rev Access'!$F$7:$GK$318,$CL$2,FALSE)),"",VLOOKUP($B184,'[1]1718  Exp_Rev Access'!$F$7:$GK$318,$CL$2,FALSE))</f>
        <v>0</v>
      </c>
      <c r="CM184" s="90">
        <f>IF(ISNA(VLOOKUP($B184,'[1]1718  Exp_Rev Access'!$F$7:$GK$318,$CM$2,FALSE)),"",VLOOKUP($B184,'[1]1718  Exp_Rev Access'!$F$7:$GK$318,$CM$2,FALSE))</f>
        <v>0</v>
      </c>
      <c r="CN184" s="90">
        <f>IF(ISNA(VLOOKUP($B184,'[1]1718  Exp_Rev Access'!$F$7:$GK$318,$CN$2,FALSE)),"",VLOOKUP($B184,'[1]1718  Exp_Rev Access'!$F$7:$GK$318,$CN$2,FALSE))</f>
        <v>0</v>
      </c>
      <c r="CO184" s="90">
        <f>IF(ISNA(VLOOKUP($B184,'[1]1718  Exp_Rev Access'!$F$7:$GK$318,$CO$2,FALSE)),"",VLOOKUP($B184,'[1]1718  Exp_Rev Access'!$F$7:$GK$318,$CO$2,FALSE))</f>
        <v>0</v>
      </c>
      <c r="CP184" s="90">
        <f>IF(ISNA(VLOOKUP($B184,'[1]1718  Exp_Rev Access'!$F$7:$GK$318,$CP$2,FALSE)),"",VLOOKUP($B184,'[1]1718  Exp_Rev Access'!$F$7:$GK$318,$CP$2,FALSE))</f>
        <v>0</v>
      </c>
      <c r="CQ184" s="90">
        <f>IF(ISNA(VLOOKUP($B184,'[1]1718  Exp_Rev Access'!$F$7:$GK$318,$CQ$2,FALSE)),"",VLOOKUP($B184,'[1]1718  Exp_Rev Access'!$F$7:$GK$318,$CQ$2,FALSE))</f>
        <v>5072</v>
      </c>
      <c r="CR184" s="90">
        <f>IF(ISNA(VLOOKUP($B184,'[1]1718  Exp_Rev Access'!$F$7:$GK$318,$CR$2,FALSE)),"",VLOOKUP($B184,'[1]1718  Exp_Rev Access'!$F$7:$GK$318,$CR$2,FALSE))</f>
        <v>0</v>
      </c>
      <c r="CS184" s="90">
        <f>IF(ISNA(VLOOKUP($B184,'[1]1718  Exp_Rev Access'!$F$7:$GK$318,$CS$2,FALSE)),"",VLOOKUP($B184,'[1]1718  Exp_Rev Access'!$F$7:$GK$318,$CS$2,FALSE))</f>
        <v>0</v>
      </c>
      <c r="CT184" s="90">
        <f>IF(ISNA(VLOOKUP($B184,'[1]1718  Exp_Rev Access'!$F$7:$GK$318,$CT$2,FALSE)),"",VLOOKUP($B184,'[1]1718  Exp_Rev Access'!$F$7:$GK$318,$CT$2,FALSE))</f>
        <v>0</v>
      </c>
      <c r="CU184" s="90">
        <f>IF(ISNA(VLOOKUP($B184,'[1]1718  Exp_Rev Access'!$F$7:$GK$318,$CU$2,FALSE)),"",VLOOKUP($B184,'[1]1718  Exp_Rev Access'!$F$7:$GK$318,$CU$2,FALSE))</f>
        <v>0</v>
      </c>
      <c r="CV184" s="90">
        <f>IF(ISNA(VLOOKUP($B184,'[1]1718  Exp_Rev Access'!$F$7:$GK$318,$CV$2,FALSE)),"",VLOOKUP($B184,'[1]1718  Exp_Rev Access'!$F$7:$GK$318,$CV$2,FALSE))</f>
        <v>0</v>
      </c>
      <c r="CW184" s="90">
        <f>IF(ISNA(VLOOKUP($B184,'[1]1718  Exp_Rev Access'!$F$7:$GK$318,$CW$2,FALSE)),"",VLOOKUP($B184,'[1]1718  Exp_Rev Access'!$F$7:$GK$318,$CW$2,FALSE))</f>
        <v>0</v>
      </c>
      <c r="CX184" s="90">
        <f>IF(ISNA(VLOOKUP($B184,'[1]1718  Exp_Rev Access'!$F$7:$GK$318,$CX$2,FALSE)),"",VLOOKUP($B184,'[1]1718  Exp_Rev Access'!$F$7:$GK$318,$CX$2,FALSE))</f>
        <v>0</v>
      </c>
      <c r="CY184" s="90">
        <f>IF(ISNA(VLOOKUP($B184,'[1]1718  Exp_Rev Access'!$F$7:$GK$318,$CY$2,FALSE)),"",VLOOKUP($B184,'[1]1718  Exp_Rev Access'!$F$7:$GK$318,$CY$2,FALSE))</f>
        <v>0</v>
      </c>
      <c r="CZ184" s="90">
        <f>IF(ISNA(VLOOKUP($B184,'[1]1718  Exp_Rev Access'!$F$7:$GK$318,$CZ$2,FALSE)),"",VLOOKUP($B184,'[1]1718  Exp_Rev Access'!$F$7:$GK$318,$CZ$2,FALSE))</f>
        <v>0</v>
      </c>
      <c r="DA184" s="90">
        <f>IF(ISNA(VLOOKUP($B184,'[1]1718  Exp_Rev Access'!$F$7:$GK$318,$DA$2,FALSE)),"",VLOOKUP($B184,'[1]1718  Exp_Rev Access'!$F$7:$GK$318,$DA$2,FALSE))</f>
        <v>0</v>
      </c>
      <c r="DB184" s="90">
        <f>IF(ISNA(VLOOKUP($B184,'[1]1718  Exp_Rev Access'!$F$7:$GK$318,$DB$2,FALSE)),"",VLOOKUP($B184,'[1]1718  Exp_Rev Access'!$F$7:$GK$318,$DB$2,FALSE))</f>
        <v>0</v>
      </c>
      <c r="DC184" s="90">
        <f>IF(ISNA(VLOOKUP($B184,'[1]1718  Exp_Rev Access'!$F$7:$GK$318,$DC$2,FALSE)),"",VLOOKUP($B184,'[1]1718  Exp_Rev Access'!$F$7:$GK$318,$DC$2,FALSE))</f>
        <v>0</v>
      </c>
      <c r="DD184" s="90">
        <f>IF(ISNA(VLOOKUP($B184,'[1]1718  Exp_Rev Access'!$F$7:$GK$318,$DD$2,FALSE)),"",VLOOKUP($B184,'[1]1718  Exp_Rev Access'!$F$7:$GK$318,$DD$2,FALSE))</f>
        <v>0</v>
      </c>
      <c r="DE184" s="90">
        <f>IF(ISNA(VLOOKUP($B184,'[1]1718  Exp_Rev Access'!$F$7:$GK$318,$DE$2,FALSE)),"",VLOOKUP($B184,'[1]1718  Exp_Rev Access'!$F$7:$GK$318,$DE$2,FALSE))</f>
        <v>0</v>
      </c>
      <c r="DF184" s="90">
        <f>IF(ISNA(VLOOKUP($B184,'[1]1718  Exp_Rev Access'!$F$7:$GK$318,$DF$2,FALSE)),"",VLOOKUP($B184,'[1]1718  Exp_Rev Access'!$F$7:$GK$318,$DF$2,FALSE))</f>
        <v>0</v>
      </c>
      <c r="DG184" s="90">
        <f>IF(ISNA(VLOOKUP($B184,'[1]1718  Exp_Rev Access'!$F$7:$GK$318,$DG$2,FALSE)),"",VLOOKUP($B184,'[1]1718  Exp_Rev Access'!$F$7:$GK$318,$DG$2,FALSE))</f>
        <v>0</v>
      </c>
      <c r="DH184" s="90">
        <f>IF(ISNA(VLOOKUP($B184,'[1]1718  Exp_Rev Access'!$F$7:$GK$318,$DH$2,FALSE)),"",VLOOKUP($B184,'[1]1718  Exp_Rev Access'!$F$7:$GK$318,$DH$2,FALSE))</f>
        <v>0</v>
      </c>
      <c r="DI184" s="90">
        <f>IF(ISNA(VLOOKUP($B184,'[1]1718  Exp_Rev Access'!$F$7:$GK$318,$DI$2,FALSE)),"",VLOOKUP($B184,'[1]1718  Exp_Rev Access'!$F$7:$GK$318,$DI$2,FALSE))</f>
        <v>0</v>
      </c>
      <c r="DJ184" s="90">
        <f>IF(ISNA(VLOOKUP($B184,'[1]1718  Exp_Rev Access'!$F$7:$GK$318,$DJ$2,FALSE)),"",VLOOKUP($B184,'[1]1718  Exp_Rev Access'!$F$7:$GK$318,$DJ$2,FALSE))</f>
        <v>0</v>
      </c>
      <c r="DK184" s="90">
        <f>IF(ISNA(VLOOKUP($B184,'[1]1718  Exp_Rev Access'!$F$7:$GK$318,$DK$2,FALSE)),"",VLOOKUP($B184,'[1]1718  Exp_Rev Access'!$F$7:$GK$318,$DK$2,FALSE))</f>
        <v>0</v>
      </c>
      <c r="DL184" s="90">
        <f>IF(ISNA(VLOOKUP($B184,'[1]1718  Exp_Rev Access'!$F$7:$GK$318,$DL$2,FALSE)),"",VLOOKUP($B184,'[1]1718  Exp_Rev Access'!$F$7:$GK$318,$DL$2,FALSE))</f>
        <v>0</v>
      </c>
      <c r="DM184" s="90">
        <f>IF(ISNA(VLOOKUP($B184,'[1]1718  Exp_Rev Access'!$F$7:$GK$318,$DM$2,FALSE)),"",VLOOKUP($B184,'[1]1718  Exp_Rev Access'!$F$7:$GK$318,$DM$2,FALSE))</f>
        <v>0</v>
      </c>
      <c r="DN184" s="90">
        <f>IF(ISNA(VLOOKUP($B184,'[1]1718  Exp_Rev Access'!$F$7:$GK$318,$DN$2,FALSE)),"",VLOOKUP($B184,'[1]1718  Exp_Rev Access'!$F$7:$GK$318,$DN$2,FALSE))</f>
        <v>0</v>
      </c>
      <c r="DO184" s="90">
        <f>IF(ISNA(VLOOKUP($B184,'[1]1718  Exp_Rev Access'!$F$7:$GK$318,$DO$2,FALSE)),"",VLOOKUP($B184,'[1]1718  Exp_Rev Access'!$F$7:$GK$318,$DO$2,FALSE))</f>
        <v>0</v>
      </c>
      <c r="DP184" s="90">
        <f>IF(ISNA(VLOOKUP($B184,'[1]1718  Exp_Rev Access'!$F$7:$GK$318,$DP$2,FALSE)),"",VLOOKUP($B184,'[1]1718  Exp_Rev Access'!$F$7:$GK$318,$DP$2,FALSE))</f>
        <v>0</v>
      </c>
      <c r="DQ184" s="90">
        <f>IF(ISNA(VLOOKUP($B184,'[1]1718  Exp_Rev Access'!$F$7:$GK$318,$DQ$2,FALSE)),"",VLOOKUP($B184,'[1]1718  Exp_Rev Access'!$F$7:$GK$318,$DQ$2,FALSE))</f>
        <v>0</v>
      </c>
      <c r="DR184" s="90">
        <f>IF(ISNA(VLOOKUP($B184,'[1]1718  Exp_Rev Access'!$F$7:$GK$318,$DR$2,FALSE)),"",VLOOKUP($B184,'[1]1718  Exp_Rev Access'!$F$7:$GK$318,$DR$2,FALSE))</f>
        <v>0</v>
      </c>
      <c r="DS184" s="90">
        <f>IF(ISNA(VLOOKUP($B184,'[1]1718  Exp_Rev Access'!$F$7:$GK$318,$DS$2,FALSE)),"",VLOOKUP($B184,'[1]1718  Exp_Rev Access'!$F$7:$GK$318,$DS$2,FALSE))</f>
        <v>0</v>
      </c>
      <c r="DT184" s="90">
        <f>IF(ISNA(VLOOKUP($B184,'[1]1718  Exp_Rev Access'!$F$7:$GK$318,$DT$2,FALSE)),"",VLOOKUP($B184,'[1]1718  Exp_Rev Access'!$F$7:$GK$318,$DT$2,FALSE))</f>
        <v>0</v>
      </c>
      <c r="DU184" s="90">
        <f>IF(ISNA(VLOOKUP($B184,'[1]1718  Exp_Rev Access'!$F$7:$GK$318,$DU$2,FALSE)),"",VLOOKUP($B184,'[1]1718  Exp_Rev Access'!$F$7:$GK$318,$DU$2,FALSE))</f>
        <v>0</v>
      </c>
      <c r="DV184" s="90">
        <f>IF(ISNA(VLOOKUP($B184,'[1]1718  Exp_Rev Access'!$F$7:$GK$318,$DV$2,FALSE)),"",VLOOKUP($B184,'[1]1718  Exp_Rev Access'!$F$7:$GK$318,$DV$2,FALSE))</f>
        <v>0</v>
      </c>
      <c r="DW184" s="90">
        <f>IF(ISNA(VLOOKUP($B184,'[1]1718  Exp_Rev Access'!$F$7:$GK$318,$DW$2,FALSE)),"",VLOOKUP($B184,'[1]1718  Exp_Rev Access'!$F$7:$GK$318,$DW$2,FALSE))</f>
        <v>0</v>
      </c>
      <c r="DX184" s="90">
        <f>IF(ISNA(VLOOKUP($B184,'[1]1718  Exp_Rev Access'!$F$7:$GK$318,$DX$2,FALSE)),"",VLOOKUP($B184,'[1]1718  Exp_Rev Access'!$F$7:$GK$318,$DX$2,FALSE))</f>
        <v>0</v>
      </c>
      <c r="DY184" s="90">
        <f>IF(ISNA(VLOOKUP($B184,'[1]1718  Exp_Rev Access'!$F$7:$GK$318,$DY$2,FALSE)),"",VLOOKUP($B184,'[1]1718  Exp_Rev Access'!$F$7:$GK$318,$DY$2,FALSE))</f>
        <v>0</v>
      </c>
      <c r="DZ184" s="90">
        <f>IF(ISNA(VLOOKUP($B184,'[1]1718  Exp_Rev Access'!$F$7:$GK$318,$DZ$2,FALSE)),"",VLOOKUP($B184,'[1]1718  Exp_Rev Access'!$F$7:$GK$318,$DZ$2,FALSE))</f>
        <v>0</v>
      </c>
      <c r="EA184" s="90">
        <f>IF(ISNA(VLOOKUP($B184,'[1]1718  Exp_Rev Access'!$F$7:$GK$318,$EA$2,FALSE)),"",VLOOKUP($B184,'[1]1718  Exp_Rev Access'!$F$7:$GK$318,$EA$2,FALSE))</f>
        <v>0</v>
      </c>
      <c r="EB184" s="90">
        <f>IF(ISNA(VLOOKUP($B184,'[1]1718  Exp_Rev Access'!$F$7:$GK$318,$EB$2,FALSE)),"",VLOOKUP($B184,'[1]1718  Exp_Rev Access'!$F$7:$GK$318,$EB$2,FALSE))</f>
        <v>0</v>
      </c>
      <c r="EC184" s="90">
        <f>IF(ISNA(VLOOKUP($B184,'[1]1718  Exp_Rev Access'!$F$7:$GK$318,$EC$2,FALSE)),"",VLOOKUP($B184,'[1]1718  Exp_Rev Access'!$F$7:$GK$318,$EC$2,FALSE))</f>
        <v>0</v>
      </c>
      <c r="ED184" s="90">
        <f>IF(ISNA(VLOOKUP($B184,'[1]1718  Exp_Rev Access'!$F$7:$GK$318,$ED$2,FALSE)),"",VLOOKUP($B184,'[1]1718  Exp_Rev Access'!$F$7:$GK$318,$ED$2,FALSE))</f>
        <v>0</v>
      </c>
      <c r="EE184" s="90">
        <f>IF(ISNA(VLOOKUP($B184,'[1]1718  Exp_Rev Access'!$F$7:$GK$318,$EE$2,FALSE)),"",VLOOKUP($B184,'[1]1718  Exp_Rev Access'!$F$7:$GK$318,$EE$2,FALSE))</f>
        <v>0</v>
      </c>
      <c r="EF184" s="90">
        <f>IF(ISNA(VLOOKUP($B184,'[1]1718  Exp_Rev Access'!$F$7:$GK$318,$EF$2,FALSE)),"",VLOOKUP($B184,'[1]1718  Exp_Rev Access'!$F$7:$GK$318,$EF$2,FALSE))</f>
        <v>0</v>
      </c>
      <c r="EG184" s="90">
        <f>IF(ISNA(VLOOKUP($B184,'[1]1718  Exp_Rev Access'!$F$7:$GK$318,$EG$2,FALSE)),"",VLOOKUP($B184,'[1]1718  Exp_Rev Access'!$F$7:$GK$318,$EG$2,FALSE))</f>
        <v>0</v>
      </c>
      <c r="EH184" s="90">
        <f>IF(ISNA(VLOOKUP($B184,'[1]1718  Exp_Rev Access'!$F$7:$GK$318,$EH$2,FALSE)),"",VLOOKUP($B184,'[1]1718  Exp_Rev Access'!$F$7:$GK$318,$EH$2,FALSE))</f>
        <v>0</v>
      </c>
      <c r="EI184" s="90">
        <f>IF(ISNA(VLOOKUP($B184,'[1]1718  Exp_Rev Access'!$F$7:$GK$318,$EI$2,FALSE)),"",VLOOKUP($B184,'[1]1718  Exp_Rev Access'!$F$7:$GK$318,$EI$2,FALSE))</f>
        <v>0</v>
      </c>
      <c r="EJ184" s="90">
        <f>IF(ISNA(VLOOKUP($B184,'[1]1718  Exp_Rev Access'!$F$7:$GK$318,$EJ$2,FALSE)),"",VLOOKUP($B184,'[1]1718  Exp_Rev Access'!$F$7:$GK$318,$EJ$2,FALSE))</f>
        <v>0</v>
      </c>
      <c r="EK184" s="90">
        <f>IF(ISNA(VLOOKUP($B184,'[1]1718  Exp_Rev Access'!$F$7:$GK$318,$EK$2,FALSE)),"",VLOOKUP($B184,'[1]1718  Exp_Rev Access'!$F$7:$GK$318,$EK$2,FALSE))</f>
        <v>0</v>
      </c>
      <c r="EL184" s="90">
        <f>IF(ISNA(VLOOKUP($B184,'[1]1718  Exp_Rev Access'!$F$7:$GK$318,$EL$2,FALSE)),"",VLOOKUP($B184,'[1]1718  Exp_Rev Access'!$F$7:$GK$318,$EL$2,FALSE))</f>
        <v>0</v>
      </c>
      <c r="EM184" s="90">
        <f>IF(ISNA(VLOOKUP($B184,'[1]1718  Exp_Rev Access'!$F$7:$GK$318,$EM$2,FALSE)),"",VLOOKUP($B184,'[1]1718  Exp_Rev Access'!$F$7:$GK$318,$EM$2,FALSE))</f>
        <v>0</v>
      </c>
      <c r="EN184" s="90">
        <f>IF(ISNA(VLOOKUP($B184,'[1]1718  Exp_Rev Access'!$F$7:$GK$318,$EN$2,FALSE)),"",VLOOKUP($B184,'[1]1718  Exp_Rev Access'!$F$7:$GK$318,$EN$2,FALSE))</f>
        <v>0</v>
      </c>
      <c r="EO184" s="90">
        <f>IF(ISNA(VLOOKUP($B184,'[1]1718  Exp_Rev Access'!$F$7:$GK$318,$EO$2,FALSE)),"",VLOOKUP($B184,'[1]1718  Exp_Rev Access'!$F$7:$GK$318,$EO$2,FALSE))</f>
        <v>0</v>
      </c>
      <c r="EP184" s="90">
        <f>IF(ISNA(VLOOKUP($B184,'[1]1718  Exp_Rev Access'!$F$7:$GK$318,$EP$2,FALSE)),"",VLOOKUP($B184,'[1]1718  Exp_Rev Access'!$F$7:$GK$318,$EP$2,FALSE))</f>
        <v>0</v>
      </c>
      <c r="EQ184" s="90">
        <f>IF(ISNA(VLOOKUP($B184,'[1]1718  Exp_Rev Access'!$F$7:$GK$318,$EQ$2,FALSE)),"",VLOOKUP($B184,'[1]1718  Exp_Rev Access'!$F$7:$GK$318,$EQ$2,FALSE))</f>
        <v>0</v>
      </c>
      <c r="ER184" s="90">
        <f>IF(ISNA(VLOOKUP($B184,'[1]1718  Exp_Rev Access'!$F$7:$GK$318,$ER$2,FALSE)),"",VLOOKUP($B184,'[1]1718  Exp_Rev Access'!$F$7:$GK$318,$ER$2,FALSE))</f>
        <v>0</v>
      </c>
      <c r="ES184" s="90">
        <f>IF(ISNA(VLOOKUP($B184,'[1]1718  Exp_Rev Access'!$F$7:$GK$318,$ES$2,FALSE)),"",VLOOKUP($B184,'[1]1718  Exp_Rev Access'!$F$7:$GK$318,$ES$2,FALSE))</f>
        <v>0</v>
      </c>
      <c r="ET184" s="90">
        <f>IF(ISNA(VLOOKUP($B184,'[1]1718  Exp_Rev Access'!$F$7:$GK$318,$ET$2,FALSE)),"",VLOOKUP($B184,'[1]1718  Exp_Rev Access'!$F$7:$GK$318,$ET$2,FALSE))</f>
        <v>0</v>
      </c>
      <c r="EU184" s="90">
        <f>IF(ISNA(VLOOKUP($B184,'[1]1718  Exp_Rev Access'!$F$7:$GK$318,$EU$2,FALSE)),"",VLOOKUP($B184,'[1]1718  Exp_Rev Access'!$F$7:$GK$318,$EU$2,FALSE))</f>
        <v>0</v>
      </c>
      <c r="EV184" s="90">
        <f>IF(ISNA(VLOOKUP($B184,'[1]1718  Exp_Rev Access'!$F$7:$GK$318,$EV$2,FALSE)),"",VLOOKUP($B184,'[1]1718  Exp_Rev Access'!$F$7:$GK$318,$EV$2,FALSE))</f>
        <v>0</v>
      </c>
      <c r="EW184" s="90">
        <f>IF(ISNA(VLOOKUP($B184,'[1]1718  Exp_Rev Access'!$F$7:$GK$318,$EW$2,FALSE)),"",VLOOKUP($B184,'[1]1718  Exp_Rev Access'!$F$7:$GK$318,$EW$2,FALSE))</f>
        <v>0</v>
      </c>
      <c r="EX184" s="90">
        <f>IF(ISNA(VLOOKUP($B184,'[1]1718  Exp_Rev Access'!$F$7:$GK$318,$EX$2,FALSE)),"",VLOOKUP($B184,'[1]1718  Exp_Rev Access'!$F$7:$GK$318,$EX$2,FALSE))</f>
        <v>0</v>
      </c>
      <c r="EY184" s="90">
        <f>IF(ISNA(VLOOKUP($B184,'[1]1718  Exp_Rev Access'!$F$7:$GK$318,$EY$2,FALSE)),"",VLOOKUP($B184,'[1]1718  Exp_Rev Access'!$F$7:$GK$318,$EY$2,FALSE))</f>
        <v>0</v>
      </c>
      <c r="EZ184" s="90">
        <f>IF(ISNA(VLOOKUP($B184,'[1]1718  Exp_Rev Access'!$F$7:$GK$318,$EZ$2,FALSE)),"",VLOOKUP($B184,'[1]1718  Exp_Rev Access'!$F$7:$GK$318,$EZ$2,FALSE))</f>
        <v>0</v>
      </c>
      <c r="FA184" s="90">
        <f>IF(ISNA(VLOOKUP($B184,'[1]1718  Exp_Rev Access'!$F$7:$GK$318,$FA$2,FALSE)),"",VLOOKUP($B184,'[1]1718  Exp_Rev Access'!$F$7:$GK$318,$FA$2,FALSE))</f>
        <v>0</v>
      </c>
      <c r="FB184" s="90">
        <f>IF(ISNA(VLOOKUP($B184,'[1]1718  Exp_Rev Access'!$F$7:$GK$318,$FB$2,FALSE)),"",VLOOKUP($B184,'[1]1718  Exp_Rev Access'!$F$7:$GK$318,$FB$2,FALSE))</f>
        <v>0</v>
      </c>
      <c r="FC184" s="90">
        <f>IF(ISNA(VLOOKUP($B184,'[1]1718  Exp_Rev Access'!$F$7:$GK$318,$FC$2,FALSE)),"",VLOOKUP($B184,'[1]1718  Exp_Rev Access'!$F$7:$GK$318,$FC$2,FALSE))</f>
        <v>0</v>
      </c>
      <c r="FD184" s="90">
        <f>IF(ISNA(VLOOKUP($B184,'[1]1718  Exp_Rev Access'!$F$7:$GK$318,$FD$2,FALSE)),"",VLOOKUP($B184,'[1]1718  Exp_Rev Access'!$F$7:$GK$318,$FD$2,FALSE))</f>
        <v>0</v>
      </c>
      <c r="FE184" s="90">
        <f>IF(ISNA(VLOOKUP($B184,'[1]1718  Exp_Rev Access'!$F$7:$GK$318,$FE$2,FALSE)),"",VLOOKUP($B184,'[1]1718  Exp_Rev Access'!$F$7:$GK$318,$FE$2,FALSE))</f>
        <v>0</v>
      </c>
      <c r="FF184" s="90">
        <f>IF(ISNA(VLOOKUP($B184,'[1]1718  Exp_Rev Access'!$F$7:$GK$318,$FF$2,FALSE)),"",VLOOKUP($B184,'[1]1718  Exp_Rev Access'!$F$7:$GK$318,$FF$2,FALSE))</f>
        <v>0</v>
      </c>
      <c r="FG184" s="90">
        <f>IF(ISNA(VLOOKUP($B184,'[1]1718  Exp_Rev Access'!$F$7:$GK$318,$FG$2,FALSE)),"",VLOOKUP($B184,'[1]1718  Exp_Rev Access'!$F$7:$GK$318,$FG$2,FALSE))</f>
        <v>0</v>
      </c>
      <c r="FH184" s="90">
        <f>IF(ISNA(VLOOKUP($B184,'[1]1718  Exp_Rev Access'!$F$7:$GK$318,$FH$2,FALSE)),"",VLOOKUP($B184,'[1]1718  Exp_Rev Access'!$F$7:$GK$318,$FH$2,FALSE))</f>
        <v>0</v>
      </c>
      <c r="FI184" s="90">
        <f>IF(ISNA(VLOOKUP($B184,'[1]1718  Exp_Rev Access'!$F$7:$GK$318,$FI$2,FALSE)),"",VLOOKUP($B184,'[1]1718  Exp_Rev Access'!$F$7:$GK$318,$FI$2,FALSE))</f>
        <v>0</v>
      </c>
      <c r="FJ184" s="90">
        <f>IF(ISNA(VLOOKUP($B184,'[1]1718  Exp_Rev Access'!$F$7:$GK$318,$FJ$2,FALSE)),"",VLOOKUP($B184,'[1]1718  Exp_Rev Access'!$F$7:$GK$318,$FJ$2,FALSE))</f>
        <v>0</v>
      </c>
      <c r="FK184" s="90">
        <f>IF(ISNA(VLOOKUP($B184,'[1]1718  Exp_Rev Access'!$F$7:$GK$318,$FK$2,FALSE)),"",VLOOKUP($B184,'[1]1718  Exp_Rev Access'!$F$7:$GK$318,$FK$2,FALSE))</f>
        <v>0</v>
      </c>
      <c r="FL184" s="90">
        <f>IF(ISNA(VLOOKUP($B184,'[1]1718  Exp_Rev Access'!$F$7:$GK$318,$FL$2,FALSE)),"",VLOOKUP($B184,'[1]1718  Exp_Rev Access'!$F$7:$GK$318,$FL$2,FALSE))</f>
        <v>0</v>
      </c>
      <c r="FM184" s="90">
        <f>IF(ISNA(VLOOKUP($B184,'[1]1718  Exp_Rev Access'!$F$7:$GK$318,$FM$2,FALSE)),"",VLOOKUP($B184,'[1]1718  Exp_Rev Access'!$F$7:$GK$318,$FM$2,FALSE))</f>
        <v>0</v>
      </c>
      <c r="FN184" s="90">
        <f>IF(ISNA(VLOOKUP($B184,'[1]1718  Exp_Rev Access'!$F$7:$GK$318,$FN$2,FALSE)),"",VLOOKUP($B184,'[1]1718  Exp_Rev Access'!$F$7:$GK$318,$FN$2,FALSE))</f>
        <v>0</v>
      </c>
      <c r="FO184" s="90">
        <f>IF(ISNA(VLOOKUP($B184,'[1]1718  Exp_Rev Access'!$F$7:$GK$318,$FO$2,FALSE)),"",VLOOKUP($B184,'[1]1718  Exp_Rev Access'!$F$7:$GK$318,$FO$2,FALSE))</f>
        <v>0</v>
      </c>
      <c r="FP184" s="90">
        <f>IF(ISNA(VLOOKUP($B184,'[1]1718  Exp_Rev Access'!$F$7:$GK$318,$FP$2,FALSE)),"",VLOOKUP($B184,'[1]1718  Exp_Rev Access'!$F$7:$GK$318,$FP$2,FALSE))</f>
        <v>0</v>
      </c>
      <c r="FQ184" s="90">
        <f>IF(ISNA(VLOOKUP($B184,'[1]1718  Exp_Rev Access'!$F$7:$GK$318,$FQ$2,FALSE)),"",VLOOKUP($B184,'[1]1718  Exp_Rev Access'!$F$7:$GK$318,$FQ$2,FALSE))</f>
        <v>0</v>
      </c>
      <c r="FR184" s="90">
        <f>IF(ISNA(VLOOKUP($B184,'[1]1718  Exp_Rev Access'!$F$7:$GK$318,$FR$2,FALSE)),"",VLOOKUP($B184,'[1]1718  Exp_Rev Access'!$F$7:$GK$318,$FR$2,FALSE))</f>
        <v>0</v>
      </c>
      <c r="FS184" s="56">
        <f t="shared" ref="FS184:FS190" si="534">SUM(CH184:FR184)</f>
        <v>5072</v>
      </c>
      <c r="FT184" s="92">
        <f t="shared" ref="FT184:FT190" si="535">FS184/E184</f>
        <v>8.0555283835002014E-3</v>
      </c>
      <c r="FU184" s="94">
        <f t="shared" ref="FU184:FU190" si="536">FS184/D184</f>
        <v>149.61651917404131</v>
      </c>
      <c r="FV184" s="95">
        <f>IF(ISNA(VLOOKUP($B184,'[1]1718  Exp_Rev Access'!$F$7:$GK$318,$FV$2,FALSE)),"",VLOOKUP($B184,'[1]1718  Exp_Rev Access'!$F$7:$GK$318,$FV$2,FALSE))</f>
        <v>0</v>
      </c>
      <c r="FW184" s="95">
        <f>IF(ISNA(VLOOKUP($B184,'[1]1718  Exp_Rev Access'!$F$7:$GK$318,$FW$2,FALSE)),"",VLOOKUP($B184,'[1]1718  Exp_Rev Access'!$F$7:$GK$318,$FW$2,FALSE))</f>
        <v>0</v>
      </c>
      <c r="FX184" s="95">
        <f>IF(ISNA(VLOOKUP($B184,'[1]1718  Exp_Rev Access'!$F$7:$GK$318,$FX$2,FALSE)),"",VLOOKUP($B184,'[1]1718  Exp_Rev Access'!$F$7:$GK$318,$FX$2,FALSE))</f>
        <v>0</v>
      </c>
      <c r="FY184" s="95">
        <f>IF(ISNA(VLOOKUP($B184,'[1]1718  Exp_Rev Access'!$F$7:$GK$318,$FY$2,FALSE)),"",VLOOKUP($B184,'[1]1718  Exp_Rev Access'!$F$7:$GK$318,$FY$2,FALSE))</f>
        <v>0</v>
      </c>
      <c r="FZ184" s="95">
        <f>IF(ISNA(VLOOKUP($B184,'[1]1718  Exp_Rev Access'!$F$7:$GK$318,$FZ$2,FALSE)),"",VLOOKUP($B184,'[1]1718  Exp_Rev Access'!$F$7:$GK$318,$FZ$2,FALSE))</f>
        <v>0</v>
      </c>
      <c r="GA184" s="95">
        <f>IF(ISNA(VLOOKUP($B184,'[1]1718  Exp_Rev Access'!$F$7:$GK$318,$GA$2,FALSE)),"",VLOOKUP($B184,'[1]1718  Exp_Rev Access'!$F$7:$GK$318,$GA$2,FALSE))</f>
        <v>0</v>
      </c>
      <c r="GB184" s="95">
        <f>IF(ISNA(VLOOKUP($B184,'[1]1718  Exp_Rev Access'!$F$7:$GK$318,$GB$2,FALSE)),"",VLOOKUP($B184,'[1]1718  Exp_Rev Access'!$F$7:$GK$318,$GB$2,FALSE))</f>
        <v>0</v>
      </c>
      <c r="GC184" s="95">
        <f>IF(ISNA(VLOOKUP($B184,'[1]1718  Exp_Rev Access'!$F$7:$GK$318,$GC$2,FALSE)),"",VLOOKUP($B184,'[1]1718  Exp_Rev Access'!$F$7:$GK$318,$GC$2,FALSE))</f>
        <v>0</v>
      </c>
      <c r="GD184" s="95">
        <f>IF(ISNA(VLOOKUP($B184,'[1]1718  Exp_Rev Access'!$F$7:$GK$318,$GD$2,FALSE)),"",VLOOKUP($B184,'[1]1718  Exp_Rev Access'!$F$7:$GK$318,$GD$2,FALSE))</f>
        <v>0</v>
      </c>
      <c r="GE184" s="95">
        <f>IF(ISNA(VLOOKUP($B184,'[1]1718  Exp_Rev Access'!$F$7:$GK$318,$GE$2,FALSE)),"",VLOOKUP($B184,'[1]1718  Exp_Rev Access'!$F$7:$GK$318,$GE$2,FALSE))</f>
        <v>0</v>
      </c>
      <c r="GF184" s="95">
        <f>IF(ISNA(VLOOKUP($B184,'[1]1718  Exp_Rev Access'!$F$7:$GK$318,$GF$2,FALSE)),"",VLOOKUP($B184,'[1]1718  Exp_Rev Access'!$F$7:$GK$318,$GF$2,FALSE))</f>
        <v>0</v>
      </c>
      <c r="GG184" s="95">
        <f>IF(ISNA(VLOOKUP($B184,'[1]1718  Exp_Rev Access'!$F$7:$GK$318,$GG$2,FALSE)),"",VLOOKUP($B184,'[1]1718  Exp_Rev Access'!$F$7:$GK$318,$GG$2,FALSE))</f>
        <v>0</v>
      </c>
      <c r="GH184" s="95">
        <f>IF(ISNA(VLOOKUP($B184,'[1]1718  Exp_Rev Access'!$F$7:$GK$318,$GH$2,FALSE)),"",VLOOKUP($B184,'[1]1718  Exp_Rev Access'!$F$7:$GK$318,$GH$2,FALSE))</f>
        <v>0</v>
      </c>
      <c r="GI184" s="95">
        <f>IF(ISNA(VLOOKUP($B184,'[1]1718  Exp_Rev Access'!$F$7:$GK$318,$GI$2,FALSE)),"",VLOOKUP($B184,'[1]1718  Exp_Rev Access'!$F$7:$GK$318,$GI$2,FALSE))</f>
        <v>0</v>
      </c>
      <c r="GJ184" s="95">
        <f>IF(ISNA(VLOOKUP($B184,'[1]1718  Exp_Rev Access'!$F$7:$GK$318,$GJ$2,FALSE)),"",VLOOKUP($B184,'[1]1718  Exp_Rev Access'!$F$7:$GK$318,$GJ$2,FALSE))</f>
        <v>0</v>
      </c>
      <c r="GK184" s="95">
        <f>IF(ISNA(VLOOKUP($B184,'[1]1718  Exp_Rev Access'!$F$7:$GK$318,$GK$2,FALSE)),"",VLOOKUP($B184,'[1]1718  Exp_Rev Access'!$F$7:$GK$318,$GK$2,FALSE))</f>
        <v>0</v>
      </c>
      <c r="GL184" s="95">
        <f>IF(ISNA(VLOOKUP($B184,'[1]1718  Exp_Rev Access'!$F$7:$GK$318,$GL$2,FALSE)),"",VLOOKUP($B184,'[1]1718  Exp_Rev Access'!$F$7:$GK$318,$GL$2,FALSE))</f>
        <v>0</v>
      </c>
      <c r="GM184" s="95">
        <f>IF(ISNA(VLOOKUP($B184,'[1]1718  Exp_Rev Access'!$F$7:$GK$318,$GM$2,FALSE)),"",VLOOKUP($B184,'[1]1718  Exp_Rev Access'!$F$7:$GK$318,$GM$2,FALSE))</f>
        <v>0</v>
      </c>
      <c r="GN184" s="95">
        <f>IF(ISNA(VLOOKUP($B184,'[1]1718  Exp_Rev Access'!$F$7:$GK$318,$GN$2,FALSE)),"",VLOOKUP($B184,'[1]1718  Exp_Rev Access'!$F$7:$GK$318,$GN$2,FALSE))</f>
        <v>0</v>
      </c>
      <c r="GO184" s="95">
        <f>IF(ISNA(VLOOKUP($B184,'[1]1718  Exp_Rev Access'!$F$7:$GK$318,$GO$2,FALSE)),"",VLOOKUP($B184,'[1]1718  Exp_Rev Access'!$F$7:$GK$318,$GO$2,FALSE))</f>
        <v>0</v>
      </c>
      <c r="GP184" s="95">
        <f>IF(ISNA(VLOOKUP($B184,'[1]1718  Exp_Rev Access'!$F$7:$GK$318,$GP$2,FALSE)),"",VLOOKUP($B184,'[1]1718  Exp_Rev Access'!$F$7:$GK$318,$GP$2,FALSE))</f>
        <v>0</v>
      </c>
      <c r="GQ184" s="95">
        <f>IF(ISNA(VLOOKUP($B184,'[1]1718  Exp_Rev Access'!$F$7:$GK$318,$GQ$2,FALSE)),"",VLOOKUP($B184,'[1]1718  Exp_Rev Access'!$F$7:$GK$318,$GQ$2,FALSE))</f>
        <v>0</v>
      </c>
      <c r="GR184" s="95">
        <f>IF(ISNA(VLOOKUP($B184,'[1]1718  Exp_Rev Access'!$F$7:$GK$318,$GR$2,FALSE)),"",VLOOKUP($B184,'[1]1718  Exp_Rev Access'!$F$7:$GK$318,$GR$2,FALSE))</f>
        <v>0</v>
      </c>
      <c r="GS184" s="95">
        <f>IF(ISNA(VLOOKUP($B184,'[1]1718  Exp_Rev Access'!$F$7:$GK$318,$GS$2,FALSE)),"",VLOOKUP($B184,'[1]1718  Exp_Rev Access'!$F$7:$GK$318,$GS$2,FALSE))</f>
        <v>0</v>
      </c>
      <c r="GT184" s="95">
        <f>IF(ISNA(VLOOKUP($B184,'[1]1718  Exp_Rev Access'!$F$7:$GK$318,$GT$2,FALSE)),"",VLOOKUP($B184,'[1]1718  Exp_Rev Access'!$F$7:$GK$318,$GT$2,FALSE))</f>
        <v>0</v>
      </c>
      <c r="GU184" s="56">
        <f t="shared" ref="GU184:GU190" si="537">SUM(FV184:GT184)</f>
        <v>0</v>
      </c>
      <c r="GV184" s="92">
        <f t="shared" ref="GV184:GV190" si="538">GU184/E184</f>
        <v>0</v>
      </c>
      <c r="GW184" s="96">
        <f t="shared" ref="GW184:GW190" si="539">GU184/D184</f>
        <v>0</v>
      </c>
    </row>
    <row r="185" spans="1:222" x14ac:dyDescent="0.3">
      <c r="A185" s="73"/>
      <c r="B185" s="88" t="s">
        <v>438</v>
      </c>
      <c r="C185" s="89" t="s">
        <v>439</v>
      </c>
      <c r="D185" s="75">
        <f>IF(ISNA(VLOOKUP($B185,'[1]1718 enrollment_Rev_Exp by size'!$A$7:H521,3,FALSE)),"",VLOOKUP($B185,'[1]1718 enrollment_Rev_Exp by size'!$A$7:$G$350,3,FALSE))</f>
        <v>107.94</v>
      </c>
      <c r="E185" s="76">
        <f>IF(ISNA(VLOOKUP($B185,'[1]1718 enrollment_Rev_Exp by size'!$A$7:I521,5,FALSE)),"",VLOOKUP($B185,'[1]1718 enrollment_Rev_Exp by size'!$A$7:$G$350,5,FALSE))</f>
        <v>2654456.9300000002</v>
      </c>
      <c r="F185" s="70">
        <f t="shared" si="495"/>
        <v>2654456.9300000002</v>
      </c>
      <c r="G185" s="70">
        <f t="shared" si="496"/>
        <v>0</v>
      </c>
      <c r="H185" s="90">
        <f>IF(ISNA(VLOOKUP($B185,'[1]1718  Exp_Rev Access'!$F$7:$GK$318,3,FALSE)),"",VLOOKUP($B185,'[1]1718  Exp_Rev Access'!$F$7:$GK$318,3,FALSE))</f>
        <v>506332.34</v>
      </c>
      <c r="I185" s="90">
        <f>IF(ISNA(VLOOKUP($B185,'[1]1718  Exp_Rev Access'!$F$7:$GK$318,4,FALSE)),"",VLOOKUP($B185,'[1]1718  Exp_Rev Access'!$F$7:$GK$318,4,FALSE))</f>
        <v>0</v>
      </c>
      <c r="J185" s="90">
        <f>IF(ISNA(VLOOKUP($B185,'[1]1718  Exp_Rev Access'!$F$7:$GK$318,5,FALSE)),"",VLOOKUP($B185,'[1]1718  Exp_Rev Access'!$F$7:$GK$318,5,FALSE))</f>
        <v>7972.72</v>
      </c>
      <c r="K185" s="90">
        <f>IF(ISNA(VLOOKUP($B185,'[1]1718  Exp_Rev Access'!$F$7:$GK$318,6,FALSE)),"-",VLOOKUP($B185,'[1]1718  Exp_Rev Access'!$F$7:$GK$318,6,FALSE))</f>
        <v>4464</v>
      </c>
      <c r="L185" s="90">
        <f>IF(ISNA(VLOOKUP($B185,'[1]1718  Exp_Rev Access'!$F$7:$GK$318,7,FALSE)),"",VLOOKUP($B185,'[1]1718  Exp_Rev Access'!$F$7:$GK$318,7,FALSE))</f>
        <v>0</v>
      </c>
      <c r="M185" s="90">
        <f>IF(ISNA(VLOOKUP($B185,'[1]1718  Exp_Rev Access'!$F$7:$GK$318,8,FALSE)),"",VLOOKUP($B185,'[1]1718  Exp_Rev Access'!$F$7:$GK$318,8,FALSE))</f>
        <v>0</v>
      </c>
      <c r="N185" s="56">
        <f t="shared" si="522"/>
        <v>518769.06</v>
      </c>
      <c r="O185" s="91">
        <f t="shared" si="523"/>
        <v>0.19543321804810748</v>
      </c>
      <c r="P185" s="56">
        <f t="shared" si="524"/>
        <v>4806.087270705948</v>
      </c>
      <c r="Q185" s="90">
        <f>IF(ISNA(VLOOKUP($B185,'[1]1718  Exp_Rev Access'!$F$7:$GK$318,10,FALSE)),"",VLOOKUP($B185,'[1]1718  Exp_Rev Access'!$F$7:$GK$318,10,FALSE))</f>
        <v>0</v>
      </c>
      <c r="R185" s="90">
        <f>IF(ISNA(VLOOKUP($B185,'[1]1718  Exp_Rev Access'!$F$7:$GK$318,11,FALSE)),"",VLOOKUP($B185,'[1]1718  Exp_Rev Access'!$F$7:$GK$318,11,FALSE))</f>
        <v>0</v>
      </c>
      <c r="S185" s="90">
        <f>IF(ISNA(VLOOKUP($B185,'[1]1718  Exp_Rev Access'!$F$7:$GK$318,12,FALSE)),"",VLOOKUP($B185,'[1]1718  Exp_Rev Access'!$F$7:$GK$318,12,FALSE))</f>
        <v>0</v>
      </c>
      <c r="T185" s="90">
        <f>IF(ISNA(VLOOKUP($B185,'[1]1718  Exp_Rev Access'!$F$7:$GK$318,13,FALSE)),"",VLOOKUP($B185,'[1]1718  Exp_Rev Access'!$F$7:$GK$318,13,FALSE))</f>
        <v>0</v>
      </c>
      <c r="U185" s="90">
        <f>IF(ISNA(VLOOKUP($B185,'[1]1718  Exp_Rev Access'!$F$7:$GK$318,14,FALSE)),"",VLOOKUP($B185,'[1]1718  Exp_Rev Access'!$F$7:$GK$318,14,FALSE))</f>
        <v>0</v>
      </c>
      <c r="V185" s="90">
        <f>IF(ISNA(VLOOKUP($B185,'[1]1718  Exp_Rev Access'!$F$7:$GK$318,15,FALSE)),"",VLOOKUP($B185,'[1]1718  Exp_Rev Access'!$F$7:$GK$318,15,FALSE))</f>
        <v>0</v>
      </c>
      <c r="W185" s="90">
        <f>IF(ISNA(VLOOKUP($B185,'[1]1718  Exp_Rev Access'!$F$7:$GK$318,16,FALSE)),"",VLOOKUP($B185,'[1]1718  Exp_Rev Access'!$F$7:$GK$318,16,FALSE))</f>
        <v>0</v>
      </c>
      <c r="X185" s="90">
        <f>IF(ISNA(VLOOKUP($B185,'[1]1718  Exp_Rev Access'!$F$7:$GK$318,17,FALSE)),"",VLOOKUP($B185,'[1]1718  Exp_Rev Access'!$F$7:$GK$318,17,FALSE))</f>
        <v>0</v>
      </c>
      <c r="Y185" s="90">
        <f>IF(ISNA(VLOOKUP($B185,'[1]1718  Exp_Rev Access'!$F$7:$GK$318,18,FALSE)),"",VLOOKUP($B185,'[1]1718  Exp_Rev Access'!$F$7:$GK$318,18,FALSE))</f>
        <v>395.81</v>
      </c>
      <c r="Z185" s="90">
        <f>IF(ISNA(VLOOKUP($B185,'[1]1718  Exp_Rev Access'!$F$7:$GK$318,19,FALSE)),"",VLOOKUP($B185,'[1]1718  Exp_Rev Access'!$F$7:$GK$318,19,FALSE))</f>
        <v>0</v>
      </c>
      <c r="AA185" s="90">
        <f>IF(ISNA(VLOOKUP($B185,'[1]1718  Exp_Rev Access'!$F$7:$GK$318,20,FALSE)),"",VLOOKUP($B185,'[1]1718  Exp_Rev Access'!$F$7:$GK$318,20,FALSE))</f>
        <v>0</v>
      </c>
      <c r="AB185" s="90">
        <f>IF(ISNA(VLOOKUP($B185,'[1]1718  Exp_Rev Access'!$F$7:$GK$318,21,FALSE)),"",VLOOKUP($B185,'[1]1718  Exp_Rev Access'!$F$7:$GK$318,21,FALSE))</f>
        <v>0</v>
      </c>
      <c r="AC185" s="90">
        <f>IF(ISNA(VLOOKUP($B185,'[1]1718  Exp_Rev Access'!$F$7:$GK$318,22,FALSE)),"",VLOOKUP($B185,'[1]1718  Exp_Rev Access'!$F$7:$GK$318,22,FALSE))</f>
        <v>0</v>
      </c>
      <c r="AD185" s="90">
        <f>IF(ISNA(VLOOKUP($B185,'[1]1718  Exp_Rev Access'!$F$7:$GK$318,23,FALSE)),"",VLOOKUP($B185,'[1]1718  Exp_Rev Access'!$F$7:$GK$318,23,FALSE))</f>
        <v>17928.03</v>
      </c>
      <c r="AE185" s="90">
        <f>IF(ISNA(VLOOKUP($B185,'[1]1718  Exp_Rev Access'!$F$7:$GK$318,24,FALSE)),"",VLOOKUP($B185,'[1]1718  Exp_Rev Access'!$F$7:$GK$318,24,FALSE))</f>
        <v>8179.12</v>
      </c>
      <c r="AF185" s="90">
        <f>IF(ISNA(VLOOKUP($B185,'[1]1718  Exp_Rev Access'!$F$7:$GK$318,25,FALSE)),"",VLOOKUP($B185,'[1]1718  Exp_Rev Access'!$F$7:$GK$318,25,FALSE))</f>
        <v>0</v>
      </c>
      <c r="AG185" s="90">
        <f>IF(ISNA(VLOOKUP($B185,'[1]1718  Exp_Rev Access'!$F$7:$GK$318,26,FALSE)),"",VLOOKUP($B185,'[1]1718  Exp_Rev Access'!$F$7:$GK$318,26,FALSE))</f>
        <v>1000</v>
      </c>
      <c r="AH185" s="90">
        <f>IF(ISNA(VLOOKUP($B185,'[1]1718  Exp_Rev Access'!$F$7:$GK$318,27,FALSE)),"",VLOOKUP($B185,'[1]1718  Exp_Rev Access'!$F$7:$GK$318,27,FALSE))</f>
        <v>200</v>
      </c>
      <c r="AI185" s="90">
        <f>IF(ISNA(VLOOKUP($B185,'[1]1718  Exp_Rev Access'!$F$7:$GK$318,28,FALSE)),"",VLOOKUP($B185,'[1]1718  Exp_Rev Access'!$F$7:$GK$318,28,FALSE))</f>
        <v>450</v>
      </c>
      <c r="AJ185" s="90">
        <f>IF(ISNA(VLOOKUP($B185,'[1]1718  Exp_Rev Access'!$F$7:$GK$318,29,FALSE)),"",VLOOKUP($B185,'[1]1718  Exp_Rev Access'!$F$7:$GK$318,29,FALSE))</f>
        <v>0</v>
      </c>
      <c r="AK185" s="90">
        <f>IF(ISNA(VLOOKUP($B185,'[1]1718  Exp_Rev Access'!$F$7:$GK$318,30,FALSE)),"",VLOOKUP($B185,'[1]1718  Exp_Rev Access'!$F$7:$GK$318,30,FALSE))</f>
        <v>16259.44</v>
      </c>
      <c r="AL185" s="90">
        <f>IF(ISNA(VLOOKUP($B185,'[1]1718  Exp_Rev Access'!$F$7:$GK$318,31,FALSE)),"",VLOOKUP($B185,'[1]1718  Exp_Rev Access'!$F$7:$GK$318,31,FALSE))</f>
        <v>0</v>
      </c>
      <c r="AM185" s="56">
        <f t="shared" si="525"/>
        <v>44412.4</v>
      </c>
      <c r="AN185" s="92">
        <f t="shared" si="526"/>
        <v>1.6731256588894815E-2</v>
      </c>
      <c r="AO185" s="71">
        <f t="shared" si="527"/>
        <v>411.45451176579581</v>
      </c>
      <c r="AP185" s="90">
        <f>IF(ISNA(VLOOKUP($B185,'[1]1718  Exp_Rev Access'!$F$7:$GK$318,33,FALSE)),"",VLOOKUP($B185,'[1]1718  Exp_Rev Access'!$F$7:$GK$318,33,FALSE))</f>
        <v>1684119.39</v>
      </c>
      <c r="AQ185" s="90">
        <f>IF(ISNA(VLOOKUP($B185,'[1]1718  Exp_Rev Access'!$F$7:$GK$318,34,FALSE)),"",VLOOKUP($B185,'[1]1718  Exp_Rev Access'!$F$7:$GK$318,34,FALSE))</f>
        <v>14951.19</v>
      </c>
      <c r="AR185" s="90">
        <f>IF(ISNA(VLOOKUP($B185,'[1]1718  Exp_Rev Access'!$F$7:$GK$318,35,FALSE)),"",VLOOKUP($B185,'[1]1718  Exp_Rev Access'!$F$7:$GK$318,35,FALSE))</f>
        <v>0</v>
      </c>
      <c r="AS185" s="90">
        <f>IF(ISNA(VLOOKUP($B185,'[1]1718  Exp_Rev Access'!$F$7:$GK$318,36,FALSE)),"",VLOOKUP($B185,'[1]1718  Exp_Rev Access'!$F$7:$GK$318,36,FALSE))</f>
        <v>0</v>
      </c>
      <c r="AT185" s="90">
        <f>IF(ISNA(VLOOKUP($B185,'[1]1718  Exp_Rev Access'!$F$7:$GK$318,37,FALSE)),"",VLOOKUP($B185,'[1]1718  Exp_Rev Access'!$F$7:$GK$318,37,FALSE))</f>
        <v>0</v>
      </c>
      <c r="AU185" s="56">
        <f t="shared" si="528"/>
        <v>1699070.5799999998</v>
      </c>
      <c r="AV185" s="93">
        <f t="shared" si="529"/>
        <v>0.64008218057619781</v>
      </c>
      <c r="AW185" s="56">
        <f t="shared" si="530"/>
        <v>15740.879933296275</v>
      </c>
      <c r="AX185" s="90">
        <f>IF(ISNA(VLOOKUP($B185,'[1]1718  Exp_Rev Access'!$F$7:$GK$318,39,FALSE)),"",VLOOKUP($B185,'[1]1718  Exp_Rev Access'!$F$7:$GK$318,39,FALSE))</f>
        <v>0</v>
      </c>
      <c r="AY185" s="90">
        <f>IF(ISNA(VLOOKUP($B185,'[1]1718  Exp_Rev Access'!$F$7:$GK$318,40,FALSE)),"",VLOOKUP($B185,'[1]1718  Exp_Rev Access'!$F$7:$GK$318,40,FALSE))</f>
        <v>96349.47</v>
      </c>
      <c r="AZ185" s="90">
        <f>IF(ISNA(VLOOKUP($B185,'[1]1718  Exp_Rev Access'!$F$7:$GK$318,41,FALSE)),"",VLOOKUP($B185,'[1]1718  Exp_Rev Access'!$F$7:$GK$318,41,FALSE))</f>
        <v>0</v>
      </c>
      <c r="BA185" s="90">
        <f>IF(ISNA(VLOOKUP($B185,'[1]1718  Exp_Rev Access'!$F$7:$GK$318,42,FALSE)),"",VLOOKUP($B185,'[1]1718  Exp_Rev Access'!$F$7:$GK$318,42,FALSE))</f>
        <v>0</v>
      </c>
      <c r="BB185" s="90">
        <f>IF(ISNA(VLOOKUP($B185,'[1]1718  Exp_Rev Access'!$F$7:$GK$318,43,FALSE)),"",VLOOKUP($B185,'[1]1718  Exp_Rev Access'!$F$7:$GK$318,43,FALSE))</f>
        <v>0</v>
      </c>
      <c r="BC185" s="90">
        <f>IF(ISNA(VLOOKUP($B185,'[1]1718  Exp_Rev Access'!$F$7:$GK$318,44,FALSE)),"",VLOOKUP($B185,'[1]1718  Exp_Rev Access'!$F$7:$GK$318,44,FALSE))</f>
        <v>68757.19</v>
      </c>
      <c r="BD185" s="90">
        <f>IF(ISNA(VLOOKUP($B185,'[1]1718  Exp_Rev Access'!$F$7:$GK$318,45,FALSE)),"",VLOOKUP($B185,'[1]1718  Exp_Rev Access'!$F$7:$GK$318,45,FALSE))</f>
        <v>0</v>
      </c>
      <c r="BE185" s="90">
        <f>IF(ISNA(VLOOKUP($B185,'[1]1718  Exp_Rev Access'!$F$7:$GK$318,46,FALSE)),"",VLOOKUP($B185,'[1]1718  Exp_Rev Access'!$F$7:$GK$318,46,FALSE))</f>
        <v>14723.72</v>
      </c>
      <c r="BF185" s="90">
        <f>IF(ISNA(VLOOKUP($B185,'[1]1718  Exp_Rev Access'!$F$7:$GK$318,47,FALSE)),"",VLOOKUP($B185,'[1]1718  Exp_Rev Access'!$F$7:$GK$318,47,FALSE))</f>
        <v>0</v>
      </c>
      <c r="BG185" s="90">
        <f>IF(ISNA(VLOOKUP($B185,'[1]1718  Exp_Rev Access'!$F$7:$GK$318,48,FALSE)),"",VLOOKUP($B185,'[1]1718  Exp_Rev Access'!$F$7:$GK$318,48,FALSE))</f>
        <v>0</v>
      </c>
      <c r="BH185" s="90">
        <f>IF(ISNA(VLOOKUP($B185,'[1]1718  Exp_Rev Access'!$F$7:$GK$318,49,FALSE)),"",VLOOKUP($B185,'[1]1718  Exp_Rev Access'!$F$7:$GK$318,49,FALSE))</f>
        <v>0</v>
      </c>
      <c r="BI185" s="90">
        <f>IF(ISNA(VLOOKUP($B185,'[1]1718  Exp_Rev Access'!$F$7:$GK$318,50,FALSE)),"",VLOOKUP($B185,'[1]1718  Exp_Rev Access'!$F$7:$GK$318,50,FALSE))</f>
        <v>0</v>
      </c>
      <c r="BJ185" s="90">
        <f>IF(ISNA(VLOOKUP($B185,'[1]1718  Exp_Rev Access'!$F$7:$GK$318,51,FALSE)),"",VLOOKUP($B185,'[1]1718  Exp_Rev Access'!$F$7:$GK$318,51,FALSE))</f>
        <v>1473.67</v>
      </c>
      <c r="BK185" s="90">
        <f>IF(ISNA(VLOOKUP($B185,'[1]1718  Exp_Rev Access'!$F$7:$GK$318,52,FALSE)),"",VLOOKUP($B185,'[1]1718  Exp_Rev Access'!$F$7:$GK$318,52,FALSE))</f>
        <v>95266.18</v>
      </c>
      <c r="BL185" s="90">
        <f>IF(ISNA(VLOOKUP($B185,'[1]1718  Exp_Rev Access'!$F$7:$GK$318,53,FALSE)),"",VLOOKUP($B185,'[1]1718  Exp_Rev Access'!$F$7:$GK$318,53,FALSE))</f>
        <v>130</v>
      </c>
      <c r="BM185" s="90">
        <f>IF(ISNA(VLOOKUP($B185,'[1]1718  Exp_Rev Access'!$F$7:$GK$318,54,FALSE)),"",VLOOKUP($B185,'[1]1718  Exp_Rev Access'!$F$7:$GK$318,54,FALSE))</f>
        <v>0</v>
      </c>
      <c r="BN185" s="90">
        <f>IF(ISNA(VLOOKUP($B185,'[1]1718  Exp_Rev Access'!$F$7:$GK$318,55,FALSE)),"",VLOOKUP($B185,'[1]1718  Exp_Rev Access'!$F$7:$GK$318,55,FALSE))</f>
        <v>0</v>
      </c>
      <c r="BO185" s="90">
        <f>IF(ISNA(VLOOKUP($B185,'[1]1718  Exp_Rev Access'!$F$7:$GK$318,56,FALSE)),"",VLOOKUP($B185,'[1]1718  Exp_Rev Access'!$F$7:$GK$318,56,FALSE))</f>
        <v>0</v>
      </c>
      <c r="BP185" s="90">
        <f>IF(ISNA(VLOOKUP($B185,'[1]1718  Exp_Rev Access'!$F$7:$GK$318,57,FALSE)),"",VLOOKUP($B185,'[1]1718  Exp_Rev Access'!$F$7:$GK$318,57,FALSE))</f>
        <v>0</v>
      </c>
      <c r="BQ185" s="90">
        <f>IF(ISNA(VLOOKUP($B185,'[1]1718  Exp_Rev Access'!$F$7:$GK$318,58,FALSE)),"",VLOOKUP($B185,'[1]1718  Exp_Rev Access'!$F$7:$GK$318,58,FALSE))</f>
        <v>8169.5</v>
      </c>
      <c r="BR185" s="90">
        <f>IF(ISNA(VLOOKUP($B185,'[1]1718  Exp_Rev Access'!$F$7:$GK$318,59,FALSE)),"",VLOOKUP($B185,'[1]1718  Exp_Rev Access'!$F$7:$GK$318,59,FALSE))</f>
        <v>0</v>
      </c>
      <c r="BS185" s="90">
        <f>IF(ISNA(VLOOKUP($B185,'[1]1718  Exp_Rev Access'!$F$7:$GK$318,60,FALSE)),"",VLOOKUP($B185,'[1]1718  Exp_Rev Access'!$F$7:$GK$318,60,FALSE))</f>
        <v>0</v>
      </c>
      <c r="BT185" s="90">
        <f>IF(ISNA(VLOOKUP($B185,'[1]1718  Exp_Rev Access'!$F$7:$GK$318,61,FALSE)),"",VLOOKUP($B185,'[1]1718  Exp_Rev Access'!$F$7:$GK$318,61,FALSE))</f>
        <v>0</v>
      </c>
      <c r="BU185" s="90">
        <f>IF(ISNA(VLOOKUP($B185,'[1]1718  Exp_Rev Access'!$F$7:$GK$318,62,FALSE)),"",VLOOKUP($B185,'[1]1718  Exp_Rev Access'!$F$7:$GK$318,62,FALSE))</f>
        <v>0</v>
      </c>
      <c r="BV185" s="56">
        <f t="shared" si="531"/>
        <v>284869.73</v>
      </c>
      <c r="BW185" s="92">
        <f t="shared" si="532"/>
        <v>0.10731751823903203</v>
      </c>
      <c r="BX185" s="71">
        <f t="shared" si="533"/>
        <v>2639.1488790068556</v>
      </c>
      <c r="BY185" s="90">
        <f>IF(ISNA(VLOOKUP($B185,'[1]1718  Exp_Rev Access'!$F$7:$GK$318,64,FALSE)),"",VLOOKUP($B185,'[1]1718  Exp_Rev Access'!$F$7:$GK$318,64,FALSE))</f>
        <v>0</v>
      </c>
      <c r="BZ185" s="90">
        <f>IF(ISNA(VLOOKUP($B185,'[1]1718  Exp_Rev Access'!$F$7:$GK$318,65,FALSE)),"",VLOOKUP($B185,'[1]1718  Exp_Rev Access'!$F$7:$GK$318,65,FALSE))</f>
        <v>0</v>
      </c>
      <c r="CA185" s="90">
        <f>IF(ISNA(VLOOKUP($B185,'[1]1718  Exp_Rev Access'!$F$7:$GK$318,66,FALSE)),"",VLOOKUP($B185,'[1]1718  Exp_Rev Access'!$F$7:$GK$318,66,FALSE))</f>
        <v>0</v>
      </c>
      <c r="CB185" s="90">
        <f>IF(ISNA(VLOOKUP($B185,'[1]1718  Exp_Rev Access'!$F$7:$GK$318,67,FALSE)),"",VLOOKUP($B185,'[1]1718  Exp_Rev Access'!$F$7:$GK$318,67,FALSE))</f>
        <v>0</v>
      </c>
      <c r="CC185" s="90">
        <f>IF(ISNA(VLOOKUP($B185,'[1]1718  Exp_Rev Access'!$F$7:$GK$318,68,FALSE)),"",VLOOKUP($B185,'[1]1718  Exp_Rev Access'!$F$7:$GK$318,68,FALSE))</f>
        <v>5737.18</v>
      </c>
      <c r="CD185" s="90">
        <f>IF(ISNA(VLOOKUP($B185,'[1]1718  Exp_Rev Access'!$F$7:$GK$318,69,FALSE)),"",VLOOKUP($B185,'[1]1718  Exp_Rev Access'!$F$7:$GK$318,69,FALSE))</f>
        <v>0</v>
      </c>
      <c r="CE185" s="56">
        <f t="shared" si="437"/>
        <v>5737.18</v>
      </c>
      <c r="CF185" s="92">
        <f t="shared" si="450"/>
        <v>2.1613385152947275E-3</v>
      </c>
      <c r="CG185" s="78">
        <f t="shared" si="451"/>
        <v>53.151565684639621</v>
      </c>
      <c r="CH185" s="90">
        <f>IF(ISNA(VLOOKUP($B185,'[1]1718  Exp_Rev Access'!$F$7:$GK$318,$CH$2,FALSE)),"",VLOOKUP($B185,'[1]1718  Exp_Rev Access'!$F$7:$GK$318,$CH$2,FALSE))</f>
        <v>1039.26</v>
      </c>
      <c r="CI185" s="90">
        <f>IF(ISNA(VLOOKUP($B185,'[1]1718  Exp_Rev Access'!$F$7:$GK$318,$CI$2,FALSE)),"",VLOOKUP($B185,'[1]1718  Exp_Rev Access'!$F$7:$GK$318,$CI$2,FALSE))</f>
        <v>0</v>
      </c>
      <c r="CJ185" s="90">
        <f>IF(ISNA(VLOOKUP($B185,'[1]1718  Exp_Rev Access'!$F$7:$GK$318,$CJ$2,FALSE)),"",VLOOKUP($B185,'[1]1718  Exp_Rev Access'!$F$7:$GK$318,$CJ$2,FALSE))</f>
        <v>0</v>
      </c>
      <c r="CK185" s="90">
        <f>IF(ISNA(VLOOKUP($B185,'[1]1718  Exp_Rev Access'!$F$7:$GK$318,$CK$2,FALSE)),"",VLOOKUP($B185,'[1]1718  Exp_Rev Access'!$F$7:$GK$318,$CK$2,FALSE))</f>
        <v>0</v>
      </c>
      <c r="CL185" s="90">
        <f>IF(ISNA(VLOOKUP($B185,'[1]1718  Exp_Rev Access'!$F$7:$GK$318,$CL$2,FALSE)),"",VLOOKUP($B185,'[1]1718  Exp_Rev Access'!$F$7:$GK$318,$CL$2,FALSE))</f>
        <v>0</v>
      </c>
      <c r="CM185" s="90">
        <f>IF(ISNA(VLOOKUP($B185,'[1]1718  Exp_Rev Access'!$F$7:$GK$318,$CM$2,FALSE)),"",VLOOKUP($B185,'[1]1718  Exp_Rev Access'!$F$7:$GK$318,$CM$2,FALSE))</f>
        <v>0</v>
      </c>
      <c r="CN185" s="90">
        <f>IF(ISNA(VLOOKUP($B185,'[1]1718  Exp_Rev Access'!$F$7:$GK$318,$CN$2,FALSE)),"",VLOOKUP($B185,'[1]1718  Exp_Rev Access'!$F$7:$GK$318,$CN$2,FALSE))</f>
        <v>0</v>
      </c>
      <c r="CO185" s="90">
        <f>IF(ISNA(VLOOKUP($B185,'[1]1718  Exp_Rev Access'!$F$7:$GK$318,$CO$2,FALSE)),"",VLOOKUP($B185,'[1]1718  Exp_Rev Access'!$F$7:$GK$318,$CO$2,FALSE))</f>
        <v>0</v>
      </c>
      <c r="CP185" s="90">
        <f>IF(ISNA(VLOOKUP($B185,'[1]1718  Exp_Rev Access'!$F$7:$GK$318,$CP$2,FALSE)),"",VLOOKUP($B185,'[1]1718  Exp_Rev Access'!$F$7:$GK$318,$CP$2,FALSE))</f>
        <v>0</v>
      </c>
      <c r="CQ185" s="90">
        <f>IF(ISNA(VLOOKUP($B185,'[1]1718  Exp_Rev Access'!$F$7:$GK$318,$CQ$2,FALSE)),"",VLOOKUP($B185,'[1]1718  Exp_Rev Access'!$F$7:$GK$318,$CQ$2,FALSE))</f>
        <v>20129.349999999999</v>
      </c>
      <c r="CR185" s="90">
        <f>IF(ISNA(VLOOKUP($B185,'[1]1718  Exp_Rev Access'!$F$7:$GK$318,$CR$2,FALSE)),"",VLOOKUP($B185,'[1]1718  Exp_Rev Access'!$F$7:$GK$318,$CR$2,FALSE))</f>
        <v>0</v>
      </c>
      <c r="CS185" s="90">
        <f>IF(ISNA(VLOOKUP($B185,'[1]1718  Exp_Rev Access'!$F$7:$GK$318,$CS$2,FALSE)),"",VLOOKUP($B185,'[1]1718  Exp_Rev Access'!$F$7:$GK$318,$CS$2,FALSE))</f>
        <v>0</v>
      </c>
      <c r="CT185" s="90">
        <f>IF(ISNA(VLOOKUP($B185,'[1]1718  Exp_Rev Access'!$F$7:$GK$318,$CT$2,FALSE)),"",VLOOKUP($B185,'[1]1718  Exp_Rev Access'!$F$7:$GK$318,$CT$2,FALSE))</f>
        <v>0</v>
      </c>
      <c r="CU185" s="90">
        <f>IF(ISNA(VLOOKUP($B185,'[1]1718  Exp_Rev Access'!$F$7:$GK$318,$CU$2,FALSE)),"",VLOOKUP($B185,'[1]1718  Exp_Rev Access'!$F$7:$GK$318,$CU$2,FALSE))</f>
        <v>11510</v>
      </c>
      <c r="CV185" s="90">
        <f>IF(ISNA(VLOOKUP($B185,'[1]1718  Exp_Rev Access'!$F$7:$GK$318,$CV$2,FALSE)),"",VLOOKUP($B185,'[1]1718  Exp_Rev Access'!$F$7:$GK$318,$CV$2,FALSE))</f>
        <v>0</v>
      </c>
      <c r="CW185" s="90">
        <f>IF(ISNA(VLOOKUP($B185,'[1]1718  Exp_Rev Access'!$F$7:$GK$318,$CW$2,FALSE)),"",VLOOKUP($B185,'[1]1718  Exp_Rev Access'!$F$7:$GK$318,$CW$2,FALSE))</f>
        <v>0</v>
      </c>
      <c r="CX185" s="90">
        <f>IF(ISNA(VLOOKUP($B185,'[1]1718  Exp_Rev Access'!$F$7:$GK$318,$CX$2,FALSE)),"",VLOOKUP($B185,'[1]1718  Exp_Rev Access'!$F$7:$GK$318,$CX$2,FALSE))</f>
        <v>0</v>
      </c>
      <c r="CY185" s="90">
        <f>IF(ISNA(VLOOKUP($B185,'[1]1718  Exp_Rev Access'!$F$7:$GK$318,$CY$2,FALSE)),"",VLOOKUP($B185,'[1]1718  Exp_Rev Access'!$F$7:$GK$318,$CY$2,FALSE))</f>
        <v>0</v>
      </c>
      <c r="CZ185" s="90">
        <f>IF(ISNA(VLOOKUP($B185,'[1]1718  Exp_Rev Access'!$F$7:$GK$318,$CZ$2,FALSE)),"",VLOOKUP($B185,'[1]1718  Exp_Rev Access'!$F$7:$GK$318,$CZ$2,FALSE))</f>
        <v>0</v>
      </c>
      <c r="DA185" s="90">
        <f>IF(ISNA(VLOOKUP($B185,'[1]1718  Exp_Rev Access'!$F$7:$GK$318,$DA$2,FALSE)),"",VLOOKUP($B185,'[1]1718  Exp_Rev Access'!$F$7:$GK$318,$DA$2,FALSE))</f>
        <v>0</v>
      </c>
      <c r="DB185" s="90">
        <f>IF(ISNA(VLOOKUP($B185,'[1]1718  Exp_Rev Access'!$F$7:$GK$318,$DB$2,FALSE)),"",VLOOKUP($B185,'[1]1718  Exp_Rev Access'!$F$7:$GK$318,$DB$2,FALSE))</f>
        <v>0</v>
      </c>
      <c r="DC185" s="90">
        <f>IF(ISNA(VLOOKUP($B185,'[1]1718  Exp_Rev Access'!$F$7:$GK$318,$DC$2,FALSE)),"",VLOOKUP($B185,'[1]1718  Exp_Rev Access'!$F$7:$GK$318,$DC$2,FALSE))</f>
        <v>0</v>
      </c>
      <c r="DD185" s="90">
        <f>IF(ISNA(VLOOKUP($B185,'[1]1718  Exp_Rev Access'!$F$7:$GK$318,$DD$2,FALSE)),"",VLOOKUP($B185,'[1]1718  Exp_Rev Access'!$F$7:$GK$318,$DD$2,FALSE))</f>
        <v>0</v>
      </c>
      <c r="DE185" s="90">
        <f>IF(ISNA(VLOOKUP($B185,'[1]1718  Exp_Rev Access'!$F$7:$GK$318,$DE$2,FALSE)),"",VLOOKUP($B185,'[1]1718  Exp_Rev Access'!$F$7:$GK$318,$DE$2,FALSE))</f>
        <v>0</v>
      </c>
      <c r="DF185" s="90">
        <f>IF(ISNA(VLOOKUP($B185,'[1]1718  Exp_Rev Access'!$F$7:$GK$318,$DF$2,FALSE)),"",VLOOKUP($B185,'[1]1718  Exp_Rev Access'!$F$7:$GK$318,$DF$2,FALSE))</f>
        <v>0</v>
      </c>
      <c r="DG185" s="90">
        <f>IF(ISNA(VLOOKUP($B185,'[1]1718  Exp_Rev Access'!$F$7:$GK$318,$DG$2,FALSE)),"",VLOOKUP($B185,'[1]1718  Exp_Rev Access'!$F$7:$GK$318,$DG$2,FALSE))</f>
        <v>0</v>
      </c>
      <c r="DH185" s="90">
        <f>IF(ISNA(VLOOKUP($B185,'[1]1718  Exp_Rev Access'!$F$7:$GK$318,$DH$2,FALSE)),"",VLOOKUP($B185,'[1]1718  Exp_Rev Access'!$F$7:$GK$318,$DH$2,FALSE))</f>
        <v>0</v>
      </c>
      <c r="DI185" s="90">
        <f>IF(ISNA(VLOOKUP($B185,'[1]1718  Exp_Rev Access'!$F$7:$GK$318,$DI$2,FALSE)),"",VLOOKUP($B185,'[1]1718  Exp_Rev Access'!$F$7:$GK$318,$DI$2,FALSE))</f>
        <v>40215.85</v>
      </c>
      <c r="DJ185" s="90">
        <f>IF(ISNA(VLOOKUP($B185,'[1]1718  Exp_Rev Access'!$F$7:$GK$318,$DJ$2,FALSE)),"",VLOOKUP($B185,'[1]1718  Exp_Rev Access'!$F$7:$GK$318,$DJ$2,FALSE))</f>
        <v>0</v>
      </c>
      <c r="DK185" s="90">
        <f>IF(ISNA(VLOOKUP($B185,'[1]1718  Exp_Rev Access'!$F$7:$GK$318,$DK$2,FALSE)),"",VLOOKUP($B185,'[1]1718  Exp_Rev Access'!$F$7:$GK$318,$DK$2,FALSE))</f>
        <v>0</v>
      </c>
      <c r="DL185" s="90">
        <f>IF(ISNA(VLOOKUP($B185,'[1]1718  Exp_Rev Access'!$F$7:$GK$318,$DL$2,FALSE)),"",VLOOKUP($B185,'[1]1718  Exp_Rev Access'!$F$7:$GK$318,$DL$2,FALSE))</f>
        <v>0</v>
      </c>
      <c r="DM185" s="90">
        <f>IF(ISNA(VLOOKUP($B185,'[1]1718  Exp_Rev Access'!$F$7:$GK$318,$DM$2,FALSE)),"",VLOOKUP($B185,'[1]1718  Exp_Rev Access'!$F$7:$GK$318,$DM$2,FALSE))</f>
        <v>0</v>
      </c>
      <c r="DN185" s="90">
        <f>IF(ISNA(VLOOKUP($B185,'[1]1718  Exp_Rev Access'!$F$7:$GK$318,$DN$2,FALSE)),"",VLOOKUP($B185,'[1]1718  Exp_Rev Access'!$F$7:$GK$318,$DN$2,FALSE))</f>
        <v>0</v>
      </c>
      <c r="DO185" s="90">
        <f>IF(ISNA(VLOOKUP($B185,'[1]1718  Exp_Rev Access'!$F$7:$GK$318,$DO$2,FALSE)),"",VLOOKUP($B185,'[1]1718  Exp_Rev Access'!$F$7:$GK$318,$DO$2,FALSE))</f>
        <v>0</v>
      </c>
      <c r="DP185" s="90">
        <f>IF(ISNA(VLOOKUP($B185,'[1]1718  Exp_Rev Access'!$F$7:$GK$318,$DP$2,FALSE)),"",VLOOKUP($B185,'[1]1718  Exp_Rev Access'!$F$7:$GK$318,$DP$2,FALSE))</f>
        <v>0</v>
      </c>
      <c r="DQ185" s="90">
        <f>IF(ISNA(VLOOKUP($B185,'[1]1718  Exp_Rev Access'!$F$7:$GK$318,$DQ$2,FALSE)),"",VLOOKUP($B185,'[1]1718  Exp_Rev Access'!$F$7:$GK$318,$DQ$2,FALSE))</f>
        <v>0</v>
      </c>
      <c r="DR185" s="90">
        <f>IF(ISNA(VLOOKUP($B185,'[1]1718  Exp_Rev Access'!$F$7:$GK$318,$DR$2,FALSE)),"",VLOOKUP($B185,'[1]1718  Exp_Rev Access'!$F$7:$GK$318,$DR$2,FALSE))</f>
        <v>0</v>
      </c>
      <c r="DS185" s="90">
        <f>IF(ISNA(VLOOKUP($B185,'[1]1718  Exp_Rev Access'!$F$7:$GK$318,$DS$2,FALSE)),"",VLOOKUP($B185,'[1]1718  Exp_Rev Access'!$F$7:$GK$318,$DS$2,FALSE))</f>
        <v>0</v>
      </c>
      <c r="DT185" s="90">
        <f>IF(ISNA(VLOOKUP($B185,'[1]1718  Exp_Rev Access'!$F$7:$GK$318,$DT$2,FALSE)),"",VLOOKUP($B185,'[1]1718  Exp_Rev Access'!$F$7:$GK$318,$DT$2,FALSE))</f>
        <v>0</v>
      </c>
      <c r="DU185" s="90">
        <f>IF(ISNA(VLOOKUP($B185,'[1]1718  Exp_Rev Access'!$F$7:$GK$318,$DU$2,FALSE)),"",VLOOKUP($B185,'[1]1718  Exp_Rev Access'!$F$7:$GK$318,$DU$2,FALSE))</f>
        <v>0</v>
      </c>
      <c r="DV185" s="90">
        <f>IF(ISNA(VLOOKUP($B185,'[1]1718  Exp_Rev Access'!$F$7:$GK$318,$DV$2,FALSE)),"",VLOOKUP($B185,'[1]1718  Exp_Rev Access'!$F$7:$GK$318,$DV$2,FALSE))</f>
        <v>0</v>
      </c>
      <c r="DW185" s="90">
        <f>IF(ISNA(VLOOKUP($B185,'[1]1718  Exp_Rev Access'!$F$7:$GK$318,$DW$2,FALSE)),"",VLOOKUP($B185,'[1]1718  Exp_Rev Access'!$F$7:$GK$318,$DW$2,FALSE))</f>
        <v>0</v>
      </c>
      <c r="DX185" s="90">
        <f>IF(ISNA(VLOOKUP($B185,'[1]1718  Exp_Rev Access'!$F$7:$GK$318,$DX$2,FALSE)),"",VLOOKUP($B185,'[1]1718  Exp_Rev Access'!$F$7:$GK$318,$DX$2,FALSE))</f>
        <v>0</v>
      </c>
      <c r="DY185" s="90">
        <f>IF(ISNA(VLOOKUP($B185,'[1]1718  Exp_Rev Access'!$F$7:$GK$318,$DY$2,FALSE)),"",VLOOKUP($B185,'[1]1718  Exp_Rev Access'!$F$7:$GK$318,$DY$2,FALSE))</f>
        <v>13979</v>
      </c>
      <c r="DZ185" s="90">
        <f>IF(ISNA(VLOOKUP($B185,'[1]1718  Exp_Rev Access'!$F$7:$GK$318,$DZ$2,FALSE)),"",VLOOKUP($B185,'[1]1718  Exp_Rev Access'!$F$7:$GK$318,$DZ$2,FALSE))</f>
        <v>0</v>
      </c>
      <c r="EA185" s="90">
        <f>IF(ISNA(VLOOKUP($B185,'[1]1718  Exp_Rev Access'!$F$7:$GK$318,$EA$2,FALSE)),"",VLOOKUP($B185,'[1]1718  Exp_Rev Access'!$F$7:$GK$318,$EA$2,FALSE))</f>
        <v>0</v>
      </c>
      <c r="EB185" s="90">
        <f>IF(ISNA(VLOOKUP($B185,'[1]1718  Exp_Rev Access'!$F$7:$GK$318,$EB$2,FALSE)),"",VLOOKUP($B185,'[1]1718  Exp_Rev Access'!$F$7:$GK$318,$EB$2,FALSE))</f>
        <v>0</v>
      </c>
      <c r="EC185" s="90">
        <f>IF(ISNA(VLOOKUP($B185,'[1]1718  Exp_Rev Access'!$F$7:$GK$318,$EC$2,FALSE)),"",VLOOKUP($B185,'[1]1718  Exp_Rev Access'!$F$7:$GK$318,$EC$2,FALSE))</f>
        <v>0</v>
      </c>
      <c r="ED185" s="90">
        <f>IF(ISNA(VLOOKUP($B185,'[1]1718  Exp_Rev Access'!$F$7:$GK$318,$ED$2,FALSE)),"",VLOOKUP($B185,'[1]1718  Exp_Rev Access'!$F$7:$GK$318,$ED$2,FALSE))</f>
        <v>0</v>
      </c>
      <c r="EE185" s="90">
        <f>IF(ISNA(VLOOKUP($B185,'[1]1718  Exp_Rev Access'!$F$7:$GK$318,$EE$2,FALSE)),"",VLOOKUP($B185,'[1]1718  Exp_Rev Access'!$F$7:$GK$318,$EE$2,FALSE))</f>
        <v>0</v>
      </c>
      <c r="EF185" s="90">
        <f>IF(ISNA(VLOOKUP($B185,'[1]1718  Exp_Rev Access'!$F$7:$GK$318,$EF$2,FALSE)),"",VLOOKUP($B185,'[1]1718  Exp_Rev Access'!$F$7:$GK$318,$EF$2,FALSE))</f>
        <v>0</v>
      </c>
      <c r="EG185" s="90">
        <f>IF(ISNA(VLOOKUP($B185,'[1]1718  Exp_Rev Access'!$F$7:$GK$318,$EG$2,FALSE)),"",VLOOKUP($B185,'[1]1718  Exp_Rev Access'!$F$7:$GK$318,$EG$2,FALSE))</f>
        <v>0</v>
      </c>
      <c r="EH185" s="90">
        <f>IF(ISNA(VLOOKUP($B185,'[1]1718  Exp_Rev Access'!$F$7:$GK$318,$EH$2,FALSE)),"",VLOOKUP($B185,'[1]1718  Exp_Rev Access'!$F$7:$GK$318,$EH$2,FALSE))</f>
        <v>0</v>
      </c>
      <c r="EI185" s="90">
        <f>IF(ISNA(VLOOKUP($B185,'[1]1718  Exp_Rev Access'!$F$7:$GK$318,$EI$2,FALSE)),"",VLOOKUP($B185,'[1]1718  Exp_Rev Access'!$F$7:$GK$318,$EI$2,FALSE))</f>
        <v>0</v>
      </c>
      <c r="EJ185" s="90">
        <f>IF(ISNA(VLOOKUP($B185,'[1]1718  Exp_Rev Access'!$F$7:$GK$318,$EJ$2,FALSE)),"",VLOOKUP($B185,'[1]1718  Exp_Rev Access'!$F$7:$GK$318,$EJ$2,FALSE))</f>
        <v>0</v>
      </c>
      <c r="EK185" s="90">
        <f>IF(ISNA(VLOOKUP($B185,'[1]1718  Exp_Rev Access'!$F$7:$GK$318,$EK$2,FALSE)),"",VLOOKUP($B185,'[1]1718  Exp_Rev Access'!$F$7:$GK$318,$EK$2,FALSE))</f>
        <v>0</v>
      </c>
      <c r="EL185" s="90">
        <f>IF(ISNA(VLOOKUP($B185,'[1]1718  Exp_Rev Access'!$F$7:$GK$318,$EL$2,FALSE)),"",VLOOKUP($B185,'[1]1718  Exp_Rev Access'!$F$7:$GK$318,$EL$2,FALSE))</f>
        <v>0</v>
      </c>
      <c r="EM185" s="90">
        <f>IF(ISNA(VLOOKUP($B185,'[1]1718  Exp_Rev Access'!$F$7:$GK$318,$EM$2,FALSE)),"",VLOOKUP($B185,'[1]1718  Exp_Rev Access'!$F$7:$GK$318,$EM$2,FALSE))</f>
        <v>0</v>
      </c>
      <c r="EN185" s="90">
        <f>IF(ISNA(VLOOKUP($B185,'[1]1718  Exp_Rev Access'!$F$7:$GK$318,$EN$2,FALSE)),"",VLOOKUP($B185,'[1]1718  Exp_Rev Access'!$F$7:$GK$318,$EN$2,FALSE))</f>
        <v>4583.88</v>
      </c>
      <c r="EO185" s="90">
        <f>IF(ISNA(VLOOKUP($B185,'[1]1718  Exp_Rev Access'!$F$7:$GK$318,$EO$2,FALSE)),"",VLOOKUP($B185,'[1]1718  Exp_Rev Access'!$F$7:$GK$318,$EO$2,FALSE))</f>
        <v>0</v>
      </c>
      <c r="EP185" s="90">
        <f>IF(ISNA(VLOOKUP($B185,'[1]1718  Exp_Rev Access'!$F$7:$GK$318,$EP$2,FALSE)),"",VLOOKUP($B185,'[1]1718  Exp_Rev Access'!$F$7:$GK$318,$EP$2,FALSE))</f>
        <v>0</v>
      </c>
      <c r="EQ185" s="90">
        <f>IF(ISNA(VLOOKUP($B185,'[1]1718  Exp_Rev Access'!$F$7:$GK$318,$EQ$2,FALSE)),"",VLOOKUP($B185,'[1]1718  Exp_Rev Access'!$F$7:$GK$318,$EQ$2,FALSE))</f>
        <v>0</v>
      </c>
      <c r="ER185" s="90">
        <f>IF(ISNA(VLOOKUP($B185,'[1]1718  Exp_Rev Access'!$F$7:$GK$318,$ER$2,FALSE)),"",VLOOKUP($B185,'[1]1718  Exp_Rev Access'!$F$7:$GK$318,$ER$2,FALSE))</f>
        <v>0</v>
      </c>
      <c r="ES185" s="90">
        <f>IF(ISNA(VLOOKUP($B185,'[1]1718  Exp_Rev Access'!$F$7:$GK$318,$ES$2,FALSE)),"",VLOOKUP($B185,'[1]1718  Exp_Rev Access'!$F$7:$GK$318,$ES$2,FALSE))</f>
        <v>0</v>
      </c>
      <c r="ET185" s="90">
        <f>IF(ISNA(VLOOKUP($B185,'[1]1718  Exp_Rev Access'!$F$7:$GK$318,$ET$2,FALSE)),"",VLOOKUP($B185,'[1]1718  Exp_Rev Access'!$F$7:$GK$318,$ET$2,FALSE))</f>
        <v>0</v>
      </c>
      <c r="EU185" s="90">
        <f>IF(ISNA(VLOOKUP($B185,'[1]1718  Exp_Rev Access'!$F$7:$GK$318,$EU$2,FALSE)),"",VLOOKUP($B185,'[1]1718  Exp_Rev Access'!$F$7:$GK$318,$EU$2,FALSE))</f>
        <v>0</v>
      </c>
      <c r="EV185" s="90">
        <f>IF(ISNA(VLOOKUP($B185,'[1]1718  Exp_Rev Access'!$F$7:$GK$318,$EV$2,FALSE)),"",VLOOKUP($B185,'[1]1718  Exp_Rev Access'!$F$7:$GK$318,$EV$2,FALSE))</f>
        <v>0</v>
      </c>
      <c r="EW185" s="90">
        <f>IF(ISNA(VLOOKUP($B185,'[1]1718  Exp_Rev Access'!$F$7:$GK$318,$EW$2,FALSE)),"",VLOOKUP($B185,'[1]1718  Exp_Rev Access'!$F$7:$GK$318,$EW$2,FALSE))</f>
        <v>0</v>
      </c>
      <c r="EX185" s="90">
        <f>IF(ISNA(VLOOKUP($B185,'[1]1718  Exp_Rev Access'!$F$7:$GK$318,$EX$2,FALSE)),"",VLOOKUP($B185,'[1]1718  Exp_Rev Access'!$F$7:$GK$318,$EX$2,FALSE))</f>
        <v>0</v>
      </c>
      <c r="EY185" s="90">
        <f>IF(ISNA(VLOOKUP($B185,'[1]1718  Exp_Rev Access'!$F$7:$GK$318,$EY$2,FALSE)),"",VLOOKUP($B185,'[1]1718  Exp_Rev Access'!$F$7:$GK$318,$EY$2,FALSE))</f>
        <v>0</v>
      </c>
      <c r="EZ185" s="90">
        <f>IF(ISNA(VLOOKUP($B185,'[1]1718  Exp_Rev Access'!$F$7:$GK$318,$EZ$2,FALSE)),"",VLOOKUP($B185,'[1]1718  Exp_Rev Access'!$F$7:$GK$318,$EZ$2,FALSE))</f>
        <v>0</v>
      </c>
      <c r="FA185" s="90">
        <f>IF(ISNA(VLOOKUP($B185,'[1]1718  Exp_Rev Access'!$F$7:$GK$318,$FA$2,FALSE)),"",VLOOKUP($B185,'[1]1718  Exp_Rev Access'!$F$7:$GK$318,$FA$2,FALSE))</f>
        <v>0</v>
      </c>
      <c r="FB185" s="90">
        <f>IF(ISNA(VLOOKUP($B185,'[1]1718  Exp_Rev Access'!$F$7:$GK$318,$FB$2,FALSE)),"",VLOOKUP($B185,'[1]1718  Exp_Rev Access'!$F$7:$GK$318,$FB$2,FALSE))</f>
        <v>0</v>
      </c>
      <c r="FC185" s="90">
        <f>IF(ISNA(VLOOKUP($B185,'[1]1718  Exp_Rev Access'!$F$7:$GK$318,$FC$2,FALSE)),"",VLOOKUP($B185,'[1]1718  Exp_Rev Access'!$F$7:$GK$318,$FC$2,FALSE))</f>
        <v>0</v>
      </c>
      <c r="FD185" s="90">
        <f>IF(ISNA(VLOOKUP($B185,'[1]1718  Exp_Rev Access'!$F$7:$GK$318,$FD$2,FALSE)),"",VLOOKUP($B185,'[1]1718  Exp_Rev Access'!$F$7:$GK$318,$FD$2,FALSE))</f>
        <v>0</v>
      </c>
      <c r="FE185" s="90">
        <f>IF(ISNA(VLOOKUP($B185,'[1]1718  Exp_Rev Access'!$F$7:$GK$318,$FE$2,FALSE)),"",VLOOKUP($B185,'[1]1718  Exp_Rev Access'!$F$7:$GK$318,$FE$2,FALSE))</f>
        <v>0</v>
      </c>
      <c r="FF185" s="90">
        <f>IF(ISNA(VLOOKUP($B185,'[1]1718  Exp_Rev Access'!$F$7:$GK$318,$FF$2,FALSE)),"",VLOOKUP($B185,'[1]1718  Exp_Rev Access'!$F$7:$GK$318,$FF$2,FALSE))</f>
        <v>0</v>
      </c>
      <c r="FG185" s="90">
        <f>IF(ISNA(VLOOKUP($B185,'[1]1718  Exp_Rev Access'!$F$7:$GK$318,$FG$2,FALSE)),"",VLOOKUP($B185,'[1]1718  Exp_Rev Access'!$F$7:$GK$318,$FG$2,FALSE))</f>
        <v>0</v>
      </c>
      <c r="FH185" s="90">
        <f>IF(ISNA(VLOOKUP($B185,'[1]1718  Exp_Rev Access'!$F$7:$GK$318,$FH$2,FALSE)),"",VLOOKUP($B185,'[1]1718  Exp_Rev Access'!$F$7:$GK$318,$FH$2,FALSE))</f>
        <v>0</v>
      </c>
      <c r="FI185" s="90">
        <f>IF(ISNA(VLOOKUP($B185,'[1]1718  Exp_Rev Access'!$F$7:$GK$318,$FI$2,FALSE)),"",VLOOKUP($B185,'[1]1718  Exp_Rev Access'!$F$7:$GK$318,$FI$2,FALSE))</f>
        <v>0</v>
      </c>
      <c r="FJ185" s="90">
        <f>IF(ISNA(VLOOKUP($B185,'[1]1718  Exp_Rev Access'!$F$7:$GK$318,$FJ$2,FALSE)),"",VLOOKUP($B185,'[1]1718  Exp_Rev Access'!$F$7:$GK$318,$FJ$2,FALSE))</f>
        <v>0</v>
      </c>
      <c r="FK185" s="90">
        <f>IF(ISNA(VLOOKUP($B185,'[1]1718  Exp_Rev Access'!$F$7:$GK$318,$FK$2,FALSE)),"",VLOOKUP($B185,'[1]1718  Exp_Rev Access'!$F$7:$GK$318,$FK$2,FALSE))</f>
        <v>0</v>
      </c>
      <c r="FL185" s="90">
        <f>IF(ISNA(VLOOKUP($B185,'[1]1718  Exp_Rev Access'!$F$7:$GK$318,$FL$2,FALSE)),"",VLOOKUP($B185,'[1]1718  Exp_Rev Access'!$F$7:$GK$318,$FL$2,FALSE))</f>
        <v>0</v>
      </c>
      <c r="FM185" s="90">
        <f>IF(ISNA(VLOOKUP($B185,'[1]1718  Exp_Rev Access'!$F$7:$GK$318,$FM$2,FALSE)),"",VLOOKUP($B185,'[1]1718  Exp_Rev Access'!$F$7:$GK$318,$FM$2,FALSE))</f>
        <v>0</v>
      </c>
      <c r="FN185" s="90">
        <f>IF(ISNA(VLOOKUP($B185,'[1]1718  Exp_Rev Access'!$F$7:$GK$318,$FN$2,FALSE)),"",VLOOKUP($B185,'[1]1718  Exp_Rev Access'!$F$7:$GK$318,$FN$2,FALSE))</f>
        <v>0</v>
      </c>
      <c r="FO185" s="90">
        <f>IF(ISNA(VLOOKUP($B185,'[1]1718  Exp_Rev Access'!$F$7:$GK$318,$FO$2,FALSE)),"",VLOOKUP($B185,'[1]1718  Exp_Rev Access'!$F$7:$GK$318,$FO$2,FALSE))</f>
        <v>0</v>
      </c>
      <c r="FP185" s="90">
        <f>IF(ISNA(VLOOKUP($B185,'[1]1718  Exp_Rev Access'!$F$7:$GK$318,$FP$2,FALSE)),"",VLOOKUP($B185,'[1]1718  Exp_Rev Access'!$F$7:$GK$318,$FP$2,FALSE))</f>
        <v>0</v>
      </c>
      <c r="FQ185" s="90">
        <f>IF(ISNA(VLOOKUP($B185,'[1]1718  Exp_Rev Access'!$F$7:$GK$318,$FQ$2,FALSE)),"",VLOOKUP($B185,'[1]1718  Exp_Rev Access'!$F$7:$GK$318,$FQ$2,FALSE))</f>
        <v>0</v>
      </c>
      <c r="FR185" s="90">
        <f>IF(ISNA(VLOOKUP($B185,'[1]1718  Exp_Rev Access'!$F$7:$GK$318,$FR$2,FALSE)),"",VLOOKUP($B185,'[1]1718  Exp_Rev Access'!$F$7:$GK$318,$FR$2,FALSE))</f>
        <v>3306.84</v>
      </c>
      <c r="FS185" s="56">
        <f t="shared" si="534"/>
        <v>94764.18</v>
      </c>
      <c r="FT185" s="92">
        <f t="shared" si="535"/>
        <v>3.5700025466225964E-2</v>
      </c>
      <c r="FU185" s="94">
        <f t="shared" si="536"/>
        <v>877.93385214007776</v>
      </c>
      <c r="FV185" s="95">
        <f>IF(ISNA(VLOOKUP($B185,'[1]1718  Exp_Rev Access'!$F$7:$GK$318,$FV$2,FALSE)),"",VLOOKUP($B185,'[1]1718  Exp_Rev Access'!$F$7:$GK$318,$FV$2,FALSE))</f>
        <v>0</v>
      </c>
      <c r="FW185" s="95">
        <f>IF(ISNA(VLOOKUP($B185,'[1]1718  Exp_Rev Access'!$F$7:$GK$318,$FW$2,FALSE)),"",VLOOKUP($B185,'[1]1718  Exp_Rev Access'!$F$7:$GK$318,$FW$2,FALSE))</f>
        <v>0</v>
      </c>
      <c r="FX185" s="95">
        <f>IF(ISNA(VLOOKUP($B185,'[1]1718  Exp_Rev Access'!$F$7:$GK$318,$FX$2,FALSE)),"",VLOOKUP($B185,'[1]1718  Exp_Rev Access'!$F$7:$GK$318,$FX$2,FALSE))</f>
        <v>0</v>
      </c>
      <c r="FY185" s="95">
        <f>IF(ISNA(VLOOKUP($B185,'[1]1718  Exp_Rev Access'!$F$7:$GK$318,$FY$2,FALSE)),"",VLOOKUP($B185,'[1]1718  Exp_Rev Access'!$F$7:$GK$318,$FY$2,FALSE))</f>
        <v>0</v>
      </c>
      <c r="FZ185" s="95">
        <f>IF(ISNA(VLOOKUP($B185,'[1]1718  Exp_Rev Access'!$F$7:$GK$318,$FZ$2,FALSE)),"",VLOOKUP($B185,'[1]1718  Exp_Rev Access'!$F$7:$GK$318,$FZ$2,FALSE))</f>
        <v>0</v>
      </c>
      <c r="GA185" s="95">
        <f>IF(ISNA(VLOOKUP($B185,'[1]1718  Exp_Rev Access'!$F$7:$GK$318,$GA$2,FALSE)),"",VLOOKUP($B185,'[1]1718  Exp_Rev Access'!$F$7:$GK$318,$GA$2,FALSE))</f>
        <v>0</v>
      </c>
      <c r="GB185" s="95">
        <f>IF(ISNA(VLOOKUP($B185,'[1]1718  Exp_Rev Access'!$F$7:$GK$318,$GB$2,FALSE)),"",VLOOKUP($B185,'[1]1718  Exp_Rev Access'!$F$7:$GK$318,$GB$2,FALSE))</f>
        <v>0</v>
      </c>
      <c r="GC185" s="95">
        <f>IF(ISNA(VLOOKUP($B185,'[1]1718  Exp_Rev Access'!$F$7:$GK$318,$GC$2,FALSE)),"",VLOOKUP($B185,'[1]1718  Exp_Rev Access'!$F$7:$GK$318,$GC$2,FALSE))</f>
        <v>0</v>
      </c>
      <c r="GD185" s="95">
        <f>IF(ISNA(VLOOKUP($B185,'[1]1718  Exp_Rev Access'!$F$7:$GK$318,$GD$2,FALSE)),"",VLOOKUP($B185,'[1]1718  Exp_Rev Access'!$F$7:$GK$318,$GD$2,FALSE))</f>
        <v>0</v>
      </c>
      <c r="GE185" s="95">
        <f>IF(ISNA(VLOOKUP($B185,'[1]1718  Exp_Rev Access'!$F$7:$GK$318,$GE$2,FALSE)),"",VLOOKUP($B185,'[1]1718  Exp_Rev Access'!$F$7:$GK$318,$GE$2,FALSE))</f>
        <v>0</v>
      </c>
      <c r="GF185" s="95">
        <f>IF(ISNA(VLOOKUP($B185,'[1]1718  Exp_Rev Access'!$F$7:$GK$318,$GF$2,FALSE)),"",VLOOKUP($B185,'[1]1718  Exp_Rev Access'!$F$7:$GK$318,$GF$2,FALSE))</f>
        <v>0</v>
      </c>
      <c r="GG185" s="95">
        <f>IF(ISNA(VLOOKUP($B185,'[1]1718  Exp_Rev Access'!$F$7:$GK$318,$GG$2,FALSE)),"",VLOOKUP($B185,'[1]1718  Exp_Rev Access'!$F$7:$GK$318,$GG$2,FALSE))</f>
        <v>0</v>
      </c>
      <c r="GH185" s="95">
        <f>IF(ISNA(VLOOKUP($B185,'[1]1718  Exp_Rev Access'!$F$7:$GK$318,$GH$2,FALSE)),"",VLOOKUP($B185,'[1]1718  Exp_Rev Access'!$F$7:$GK$318,$GH$2,FALSE))</f>
        <v>0</v>
      </c>
      <c r="GI185" s="95">
        <f>IF(ISNA(VLOOKUP($B185,'[1]1718  Exp_Rev Access'!$F$7:$GK$318,$GI$2,FALSE)),"",VLOOKUP($B185,'[1]1718  Exp_Rev Access'!$F$7:$GK$318,$GI$2,FALSE))</f>
        <v>0</v>
      </c>
      <c r="GJ185" s="95">
        <f>IF(ISNA(VLOOKUP($B185,'[1]1718  Exp_Rev Access'!$F$7:$GK$318,$GJ$2,FALSE)),"",VLOOKUP($B185,'[1]1718  Exp_Rev Access'!$F$7:$GK$318,$GJ$2,FALSE))</f>
        <v>0</v>
      </c>
      <c r="GK185" s="95">
        <f>IF(ISNA(VLOOKUP($B185,'[1]1718  Exp_Rev Access'!$F$7:$GK$318,$GK$2,FALSE)),"",VLOOKUP($B185,'[1]1718  Exp_Rev Access'!$F$7:$GK$318,$GK$2,FALSE))</f>
        <v>0</v>
      </c>
      <c r="GL185" s="95">
        <f>IF(ISNA(VLOOKUP($B185,'[1]1718  Exp_Rev Access'!$F$7:$GK$318,$GL$2,FALSE)),"",VLOOKUP($B185,'[1]1718  Exp_Rev Access'!$F$7:$GK$318,$GL$2,FALSE))</f>
        <v>0</v>
      </c>
      <c r="GM185" s="95">
        <f>IF(ISNA(VLOOKUP($B185,'[1]1718  Exp_Rev Access'!$F$7:$GK$318,$GM$2,FALSE)),"",VLOOKUP($B185,'[1]1718  Exp_Rev Access'!$F$7:$GK$318,$GM$2,FALSE))</f>
        <v>0</v>
      </c>
      <c r="GN185" s="95">
        <f>IF(ISNA(VLOOKUP($B185,'[1]1718  Exp_Rev Access'!$F$7:$GK$318,$GN$2,FALSE)),"",VLOOKUP($B185,'[1]1718  Exp_Rev Access'!$F$7:$GK$318,$GN$2,FALSE))</f>
        <v>0</v>
      </c>
      <c r="GO185" s="95">
        <f>IF(ISNA(VLOOKUP($B185,'[1]1718  Exp_Rev Access'!$F$7:$GK$318,$GO$2,FALSE)),"",VLOOKUP($B185,'[1]1718  Exp_Rev Access'!$F$7:$GK$318,$GO$2,FALSE))</f>
        <v>0</v>
      </c>
      <c r="GP185" s="95">
        <f>IF(ISNA(VLOOKUP($B185,'[1]1718  Exp_Rev Access'!$F$7:$GK$318,$GP$2,FALSE)),"",VLOOKUP($B185,'[1]1718  Exp_Rev Access'!$F$7:$GK$318,$GP$2,FALSE))</f>
        <v>0</v>
      </c>
      <c r="GQ185" s="95">
        <f>IF(ISNA(VLOOKUP($B185,'[1]1718  Exp_Rev Access'!$F$7:$GK$318,$GQ$2,FALSE)),"",VLOOKUP($B185,'[1]1718  Exp_Rev Access'!$F$7:$GK$318,$GQ$2,FALSE))</f>
        <v>0</v>
      </c>
      <c r="GR185" s="95">
        <f>IF(ISNA(VLOOKUP($B185,'[1]1718  Exp_Rev Access'!$F$7:$GK$318,$GR$2,FALSE)),"",VLOOKUP($B185,'[1]1718  Exp_Rev Access'!$F$7:$GK$318,$GR$2,FALSE))</f>
        <v>0</v>
      </c>
      <c r="GS185" s="95">
        <f>IF(ISNA(VLOOKUP($B185,'[1]1718  Exp_Rev Access'!$F$7:$GK$318,$GS$2,FALSE)),"",VLOOKUP($B185,'[1]1718  Exp_Rev Access'!$F$7:$GK$318,$GS$2,FALSE))</f>
        <v>0</v>
      </c>
      <c r="GT185" s="95">
        <f>IF(ISNA(VLOOKUP($B185,'[1]1718  Exp_Rev Access'!$F$7:$GK$318,$GT$2,FALSE)),"",VLOOKUP($B185,'[1]1718  Exp_Rev Access'!$F$7:$GK$318,$GT$2,FALSE))</f>
        <v>6833.8</v>
      </c>
      <c r="GU185" s="56">
        <f t="shared" si="537"/>
        <v>6833.8</v>
      </c>
      <c r="GV185" s="92">
        <f t="shared" si="538"/>
        <v>2.574462566247025E-3</v>
      </c>
      <c r="GW185" s="96">
        <f t="shared" si="539"/>
        <v>63.311098758569578</v>
      </c>
      <c r="HE185" s="97"/>
      <c r="HF185" s="97"/>
      <c r="HG185" s="97"/>
      <c r="HH185" s="97"/>
      <c r="HI185" s="97"/>
      <c r="HJ185" s="97"/>
      <c r="HK185" s="97"/>
      <c r="HL185" s="97"/>
      <c r="HM185" s="97"/>
      <c r="HN185" s="97"/>
    </row>
    <row r="186" spans="1:222" x14ac:dyDescent="0.3">
      <c r="A186" s="73"/>
      <c r="B186" s="88" t="s">
        <v>440</v>
      </c>
      <c r="C186" s="89" t="s">
        <v>441</v>
      </c>
      <c r="D186" s="75">
        <f>IF(ISNA(VLOOKUP($B186,'[1]1718 enrollment_Rev_Exp by size'!$A$7:H522,3,FALSE)),"",VLOOKUP($B186,'[1]1718 enrollment_Rev_Exp by size'!$A$7:$G$350,3,FALSE))</f>
        <v>176.34999999999997</v>
      </c>
      <c r="E186" s="76">
        <f>IF(ISNA(VLOOKUP($B186,'[1]1718 enrollment_Rev_Exp by size'!$A$7:I522,5,FALSE)),"",VLOOKUP($B186,'[1]1718 enrollment_Rev_Exp by size'!$A$7:$G$350,5,FALSE))</f>
        <v>3357048.81</v>
      </c>
      <c r="F186" s="70">
        <f t="shared" si="495"/>
        <v>3357048.8099999996</v>
      </c>
      <c r="G186" s="70">
        <f t="shared" si="496"/>
        <v>0</v>
      </c>
      <c r="H186" s="90">
        <f>IF(ISNA(VLOOKUP($B186,'[1]1718  Exp_Rev Access'!$F$7:$GK$318,3,FALSE)),"",VLOOKUP($B186,'[1]1718  Exp_Rev Access'!$F$7:$GK$318,3,FALSE))</f>
        <v>693982.15</v>
      </c>
      <c r="I186" s="90">
        <f>IF(ISNA(VLOOKUP($B186,'[1]1718  Exp_Rev Access'!$F$7:$GK$318,4,FALSE)),"",VLOOKUP($B186,'[1]1718  Exp_Rev Access'!$F$7:$GK$318,4,FALSE))</f>
        <v>0</v>
      </c>
      <c r="J186" s="90">
        <f>IF(ISNA(VLOOKUP($B186,'[1]1718  Exp_Rev Access'!$F$7:$GK$318,5,FALSE)),"",VLOOKUP($B186,'[1]1718  Exp_Rev Access'!$F$7:$GK$318,5,FALSE))</f>
        <v>0</v>
      </c>
      <c r="K186" s="90">
        <f>IF(ISNA(VLOOKUP($B186,'[1]1718  Exp_Rev Access'!$F$7:$GK$318,6,FALSE)),"-",VLOOKUP($B186,'[1]1718  Exp_Rev Access'!$F$7:$GK$318,6,FALSE))</f>
        <v>3201.08</v>
      </c>
      <c r="L186" s="90">
        <f>IF(ISNA(VLOOKUP($B186,'[1]1718  Exp_Rev Access'!$F$7:$GK$318,7,FALSE)),"",VLOOKUP($B186,'[1]1718  Exp_Rev Access'!$F$7:$GK$318,7,FALSE))</f>
        <v>0</v>
      </c>
      <c r="M186" s="90">
        <f>IF(ISNA(VLOOKUP($B186,'[1]1718  Exp_Rev Access'!$F$7:$GK$318,8,FALSE)),"",VLOOKUP($B186,'[1]1718  Exp_Rev Access'!$F$7:$GK$318,8,FALSE))</f>
        <v>0</v>
      </c>
      <c r="N186" s="56">
        <f t="shared" si="522"/>
        <v>697183.23</v>
      </c>
      <c r="O186" s="91">
        <f t="shared" si="523"/>
        <v>0.20767741830956576</v>
      </c>
      <c r="P186" s="56">
        <f t="shared" si="524"/>
        <v>3953.4064644173527</v>
      </c>
      <c r="Q186" s="90">
        <f>IF(ISNA(VLOOKUP($B186,'[1]1718  Exp_Rev Access'!$F$7:$GK$318,10,FALSE)),"",VLOOKUP($B186,'[1]1718  Exp_Rev Access'!$F$7:$GK$318,10,FALSE))</f>
        <v>17447.75</v>
      </c>
      <c r="R186" s="90">
        <f>IF(ISNA(VLOOKUP($B186,'[1]1718  Exp_Rev Access'!$F$7:$GK$318,11,FALSE)),"",VLOOKUP($B186,'[1]1718  Exp_Rev Access'!$F$7:$GK$318,11,FALSE))</f>
        <v>0</v>
      </c>
      <c r="S186" s="90">
        <f>IF(ISNA(VLOOKUP($B186,'[1]1718  Exp_Rev Access'!$F$7:$GK$318,12,FALSE)),"",VLOOKUP($B186,'[1]1718  Exp_Rev Access'!$F$7:$GK$318,12,FALSE))</f>
        <v>0</v>
      </c>
      <c r="T186" s="90">
        <f>IF(ISNA(VLOOKUP($B186,'[1]1718  Exp_Rev Access'!$F$7:$GK$318,13,FALSE)),"",VLOOKUP($B186,'[1]1718  Exp_Rev Access'!$F$7:$GK$318,13,FALSE))</f>
        <v>0</v>
      </c>
      <c r="U186" s="90">
        <f>IF(ISNA(VLOOKUP($B186,'[1]1718  Exp_Rev Access'!$F$7:$GK$318,14,FALSE)),"",VLOOKUP($B186,'[1]1718  Exp_Rev Access'!$F$7:$GK$318,14,FALSE))</f>
        <v>0</v>
      </c>
      <c r="V186" s="90">
        <f>IF(ISNA(VLOOKUP($B186,'[1]1718  Exp_Rev Access'!$F$7:$GK$318,15,FALSE)),"",VLOOKUP($B186,'[1]1718  Exp_Rev Access'!$F$7:$GK$318,15,FALSE))</f>
        <v>0</v>
      </c>
      <c r="W186" s="90">
        <f>IF(ISNA(VLOOKUP($B186,'[1]1718  Exp_Rev Access'!$F$7:$GK$318,16,FALSE)),"",VLOOKUP($B186,'[1]1718  Exp_Rev Access'!$F$7:$GK$318,16,FALSE))</f>
        <v>0</v>
      </c>
      <c r="X186" s="90">
        <f>IF(ISNA(VLOOKUP($B186,'[1]1718  Exp_Rev Access'!$F$7:$GK$318,17,FALSE)),"",VLOOKUP($B186,'[1]1718  Exp_Rev Access'!$F$7:$GK$318,17,FALSE))</f>
        <v>0</v>
      </c>
      <c r="Y186" s="90">
        <f>IF(ISNA(VLOOKUP($B186,'[1]1718  Exp_Rev Access'!$F$7:$GK$318,18,FALSE)),"",VLOOKUP($B186,'[1]1718  Exp_Rev Access'!$F$7:$GK$318,18,FALSE))</f>
        <v>4500</v>
      </c>
      <c r="Z186" s="90">
        <f>IF(ISNA(VLOOKUP($B186,'[1]1718  Exp_Rev Access'!$F$7:$GK$318,19,FALSE)),"",VLOOKUP($B186,'[1]1718  Exp_Rev Access'!$F$7:$GK$318,19,FALSE))</f>
        <v>0</v>
      </c>
      <c r="AA186" s="90">
        <f>IF(ISNA(VLOOKUP($B186,'[1]1718  Exp_Rev Access'!$F$7:$GK$318,20,FALSE)),"",VLOOKUP($B186,'[1]1718  Exp_Rev Access'!$F$7:$GK$318,20,FALSE))</f>
        <v>0</v>
      </c>
      <c r="AB186" s="90">
        <f>IF(ISNA(VLOOKUP($B186,'[1]1718  Exp_Rev Access'!$F$7:$GK$318,21,FALSE)),"",VLOOKUP($B186,'[1]1718  Exp_Rev Access'!$F$7:$GK$318,21,FALSE))</f>
        <v>0</v>
      </c>
      <c r="AC186" s="90">
        <f>IF(ISNA(VLOOKUP($B186,'[1]1718  Exp_Rev Access'!$F$7:$GK$318,22,FALSE)),"",VLOOKUP($B186,'[1]1718  Exp_Rev Access'!$F$7:$GK$318,22,FALSE))</f>
        <v>0</v>
      </c>
      <c r="AD186" s="90">
        <f>IF(ISNA(VLOOKUP($B186,'[1]1718  Exp_Rev Access'!$F$7:$GK$318,23,FALSE)),"",VLOOKUP($B186,'[1]1718  Exp_Rev Access'!$F$7:$GK$318,23,FALSE))</f>
        <v>19682.86</v>
      </c>
      <c r="AE186" s="90">
        <f>IF(ISNA(VLOOKUP($B186,'[1]1718  Exp_Rev Access'!$F$7:$GK$318,24,FALSE)),"",VLOOKUP($B186,'[1]1718  Exp_Rev Access'!$F$7:$GK$318,24,FALSE))</f>
        <v>6696</v>
      </c>
      <c r="AF186" s="90">
        <f>IF(ISNA(VLOOKUP($B186,'[1]1718  Exp_Rev Access'!$F$7:$GK$318,25,FALSE)),"",VLOOKUP($B186,'[1]1718  Exp_Rev Access'!$F$7:$GK$318,25,FALSE))</f>
        <v>0</v>
      </c>
      <c r="AG186" s="90">
        <f>IF(ISNA(VLOOKUP($B186,'[1]1718  Exp_Rev Access'!$F$7:$GK$318,26,FALSE)),"",VLOOKUP($B186,'[1]1718  Exp_Rev Access'!$F$7:$GK$318,26,FALSE))</f>
        <v>4779.75</v>
      </c>
      <c r="AH186" s="90">
        <f>IF(ISNA(VLOOKUP($B186,'[1]1718  Exp_Rev Access'!$F$7:$GK$318,27,FALSE)),"",VLOOKUP($B186,'[1]1718  Exp_Rev Access'!$F$7:$GK$318,27,FALSE))</f>
        <v>243.85</v>
      </c>
      <c r="AI186" s="90">
        <f>IF(ISNA(VLOOKUP($B186,'[1]1718  Exp_Rev Access'!$F$7:$GK$318,28,FALSE)),"",VLOOKUP($B186,'[1]1718  Exp_Rev Access'!$F$7:$GK$318,28,FALSE))</f>
        <v>0</v>
      </c>
      <c r="AJ186" s="90">
        <f>IF(ISNA(VLOOKUP($B186,'[1]1718  Exp_Rev Access'!$F$7:$GK$318,29,FALSE)),"",VLOOKUP($B186,'[1]1718  Exp_Rev Access'!$F$7:$GK$318,29,FALSE))</f>
        <v>7598.15</v>
      </c>
      <c r="AK186" s="90">
        <f>IF(ISNA(VLOOKUP($B186,'[1]1718  Exp_Rev Access'!$F$7:$GK$318,30,FALSE)),"",VLOOKUP($B186,'[1]1718  Exp_Rev Access'!$F$7:$GK$318,30,FALSE))</f>
        <v>76245.259999999995</v>
      </c>
      <c r="AL186" s="90">
        <f>IF(ISNA(VLOOKUP($B186,'[1]1718  Exp_Rev Access'!$F$7:$GK$318,31,FALSE)),"",VLOOKUP($B186,'[1]1718  Exp_Rev Access'!$F$7:$GK$318,31,FALSE))</f>
        <v>0</v>
      </c>
      <c r="AM186" s="56">
        <f t="shared" si="525"/>
        <v>137193.62</v>
      </c>
      <c r="AN186" s="92">
        <f t="shared" si="526"/>
        <v>4.0867329539959828E-2</v>
      </c>
      <c r="AO186" s="71">
        <f t="shared" si="527"/>
        <v>777.96212078253484</v>
      </c>
      <c r="AP186" s="90">
        <f>IF(ISNA(VLOOKUP($B186,'[1]1718  Exp_Rev Access'!$F$7:$GK$318,33,FALSE)),"",VLOOKUP($B186,'[1]1718  Exp_Rev Access'!$F$7:$GK$318,33,FALSE))</f>
        <v>2004150.13</v>
      </c>
      <c r="AQ186" s="90">
        <f>IF(ISNA(VLOOKUP($B186,'[1]1718  Exp_Rev Access'!$F$7:$GK$318,34,FALSE)),"",VLOOKUP($B186,'[1]1718  Exp_Rev Access'!$F$7:$GK$318,34,FALSE))</f>
        <v>21008.03</v>
      </c>
      <c r="AR186" s="90">
        <f>IF(ISNA(VLOOKUP($B186,'[1]1718  Exp_Rev Access'!$F$7:$GK$318,35,FALSE)),"",VLOOKUP($B186,'[1]1718  Exp_Rev Access'!$F$7:$GK$318,35,FALSE))</f>
        <v>0</v>
      </c>
      <c r="AS186" s="90">
        <f>IF(ISNA(VLOOKUP($B186,'[1]1718  Exp_Rev Access'!$F$7:$GK$318,36,FALSE)),"",VLOOKUP($B186,'[1]1718  Exp_Rev Access'!$F$7:$GK$318,36,FALSE))</f>
        <v>0</v>
      </c>
      <c r="AT186" s="90">
        <f>IF(ISNA(VLOOKUP($B186,'[1]1718  Exp_Rev Access'!$F$7:$GK$318,37,FALSE)),"",VLOOKUP($B186,'[1]1718  Exp_Rev Access'!$F$7:$GK$318,37,FALSE))</f>
        <v>0</v>
      </c>
      <c r="AU186" s="56">
        <f t="shared" si="528"/>
        <v>2025158.16</v>
      </c>
      <c r="AV186" s="93">
        <f t="shared" si="529"/>
        <v>0.60325550047632459</v>
      </c>
      <c r="AW186" s="56">
        <f t="shared" si="530"/>
        <v>11483.743464700881</v>
      </c>
      <c r="AX186" s="90">
        <f>IF(ISNA(VLOOKUP($B186,'[1]1718  Exp_Rev Access'!$F$7:$GK$318,39,FALSE)),"",VLOOKUP($B186,'[1]1718  Exp_Rev Access'!$F$7:$GK$318,39,FALSE))</f>
        <v>0</v>
      </c>
      <c r="AY186" s="90">
        <f>IF(ISNA(VLOOKUP($B186,'[1]1718  Exp_Rev Access'!$F$7:$GK$318,40,FALSE)),"",VLOOKUP($B186,'[1]1718  Exp_Rev Access'!$F$7:$GK$318,40,FALSE))</f>
        <v>160299.21</v>
      </c>
      <c r="AZ186" s="90">
        <f>IF(ISNA(VLOOKUP($B186,'[1]1718  Exp_Rev Access'!$F$7:$GK$318,41,FALSE)),"",VLOOKUP($B186,'[1]1718  Exp_Rev Access'!$F$7:$GK$318,41,FALSE))</f>
        <v>4384.17</v>
      </c>
      <c r="BA186" s="90">
        <f>IF(ISNA(VLOOKUP($B186,'[1]1718  Exp_Rev Access'!$F$7:$GK$318,42,FALSE)),"",VLOOKUP($B186,'[1]1718  Exp_Rev Access'!$F$7:$GK$318,42,FALSE))</f>
        <v>0</v>
      </c>
      <c r="BB186" s="90">
        <f>IF(ISNA(VLOOKUP($B186,'[1]1718  Exp_Rev Access'!$F$7:$GK$318,43,FALSE)),"",VLOOKUP($B186,'[1]1718  Exp_Rev Access'!$F$7:$GK$318,43,FALSE))</f>
        <v>0</v>
      </c>
      <c r="BC186" s="90">
        <f>IF(ISNA(VLOOKUP($B186,'[1]1718  Exp_Rev Access'!$F$7:$GK$318,44,FALSE)),"",VLOOKUP($B186,'[1]1718  Exp_Rev Access'!$F$7:$GK$318,44,FALSE))</f>
        <v>32500.98</v>
      </c>
      <c r="BD186" s="90">
        <f>IF(ISNA(VLOOKUP($B186,'[1]1718  Exp_Rev Access'!$F$7:$GK$318,45,FALSE)),"",VLOOKUP($B186,'[1]1718  Exp_Rev Access'!$F$7:$GK$318,45,FALSE))</f>
        <v>0</v>
      </c>
      <c r="BE186" s="90">
        <f>IF(ISNA(VLOOKUP($B186,'[1]1718  Exp_Rev Access'!$F$7:$GK$318,46,FALSE)),"",VLOOKUP($B186,'[1]1718  Exp_Rev Access'!$F$7:$GK$318,46,FALSE))</f>
        <v>16665.36</v>
      </c>
      <c r="BF186" s="90">
        <f>IF(ISNA(VLOOKUP($B186,'[1]1718  Exp_Rev Access'!$F$7:$GK$318,47,FALSE)),"",VLOOKUP($B186,'[1]1718  Exp_Rev Access'!$F$7:$GK$318,47,FALSE))</f>
        <v>0</v>
      </c>
      <c r="BG186" s="90">
        <f>IF(ISNA(VLOOKUP($B186,'[1]1718  Exp_Rev Access'!$F$7:$GK$318,48,FALSE)),"",VLOOKUP($B186,'[1]1718  Exp_Rev Access'!$F$7:$GK$318,48,FALSE))</f>
        <v>0</v>
      </c>
      <c r="BH186" s="90">
        <f>IF(ISNA(VLOOKUP($B186,'[1]1718  Exp_Rev Access'!$F$7:$GK$318,49,FALSE)),"",VLOOKUP($B186,'[1]1718  Exp_Rev Access'!$F$7:$GK$318,49,FALSE))</f>
        <v>2361.79</v>
      </c>
      <c r="BI186" s="90">
        <f>IF(ISNA(VLOOKUP($B186,'[1]1718  Exp_Rev Access'!$F$7:$GK$318,50,FALSE)),"",VLOOKUP($B186,'[1]1718  Exp_Rev Access'!$F$7:$GK$318,50,FALSE))</f>
        <v>0</v>
      </c>
      <c r="BJ186" s="90">
        <f>IF(ISNA(VLOOKUP($B186,'[1]1718  Exp_Rev Access'!$F$7:$GK$318,51,FALSE)),"",VLOOKUP($B186,'[1]1718  Exp_Rev Access'!$F$7:$GK$318,51,FALSE))</f>
        <v>1248.26</v>
      </c>
      <c r="BK186" s="90">
        <f>IF(ISNA(VLOOKUP($B186,'[1]1718  Exp_Rev Access'!$F$7:$GK$318,52,FALSE)),"",VLOOKUP($B186,'[1]1718  Exp_Rev Access'!$F$7:$GK$318,52,FALSE))</f>
        <v>130075.98</v>
      </c>
      <c r="BL186" s="90">
        <f>IF(ISNA(VLOOKUP($B186,'[1]1718  Exp_Rev Access'!$F$7:$GK$318,53,FALSE)),"",VLOOKUP($B186,'[1]1718  Exp_Rev Access'!$F$7:$GK$318,53,FALSE))</f>
        <v>0</v>
      </c>
      <c r="BM186" s="90">
        <f>IF(ISNA(VLOOKUP($B186,'[1]1718  Exp_Rev Access'!$F$7:$GK$318,54,FALSE)),"",VLOOKUP($B186,'[1]1718  Exp_Rev Access'!$F$7:$GK$318,54,FALSE))</f>
        <v>0</v>
      </c>
      <c r="BN186" s="90">
        <f>IF(ISNA(VLOOKUP($B186,'[1]1718  Exp_Rev Access'!$F$7:$GK$318,55,FALSE)),"",VLOOKUP($B186,'[1]1718  Exp_Rev Access'!$F$7:$GK$318,55,FALSE))</f>
        <v>0</v>
      </c>
      <c r="BO186" s="90">
        <f>IF(ISNA(VLOOKUP($B186,'[1]1718  Exp_Rev Access'!$F$7:$GK$318,56,FALSE)),"",VLOOKUP($B186,'[1]1718  Exp_Rev Access'!$F$7:$GK$318,56,FALSE))</f>
        <v>0</v>
      </c>
      <c r="BP186" s="90">
        <f>IF(ISNA(VLOOKUP($B186,'[1]1718  Exp_Rev Access'!$F$7:$GK$318,57,FALSE)),"",VLOOKUP($B186,'[1]1718  Exp_Rev Access'!$F$7:$GK$318,57,FALSE))</f>
        <v>0</v>
      </c>
      <c r="BQ186" s="90">
        <f>IF(ISNA(VLOOKUP($B186,'[1]1718  Exp_Rev Access'!$F$7:$GK$318,58,FALSE)),"",VLOOKUP($B186,'[1]1718  Exp_Rev Access'!$F$7:$GK$318,58,FALSE))</f>
        <v>0</v>
      </c>
      <c r="BR186" s="90">
        <f>IF(ISNA(VLOOKUP($B186,'[1]1718  Exp_Rev Access'!$F$7:$GK$318,59,FALSE)),"",VLOOKUP($B186,'[1]1718  Exp_Rev Access'!$F$7:$GK$318,59,FALSE))</f>
        <v>0</v>
      </c>
      <c r="BS186" s="90">
        <f>IF(ISNA(VLOOKUP($B186,'[1]1718  Exp_Rev Access'!$F$7:$GK$318,60,FALSE)),"",VLOOKUP($B186,'[1]1718  Exp_Rev Access'!$F$7:$GK$318,60,FALSE))</f>
        <v>0</v>
      </c>
      <c r="BT186" s="90">
        <f>IF(ISNA(VLOOKUP($B186,'[1]1718  Exp_Rev Access'!$F$7:$GK$318,61,FALSE)),"",VLOOKUP($B186,'[1]1718  Exp_Rev Access'!$F$7:$GK$318,61,FALSE))</f>
        <v>0</v>
      </c>
      <c r="BU186" s="90">
        <f>IF(ISNA(VLOOKUP($B186,'[1]1718  Exp_Rev Access'!$F$7:$GK$318,62,FALSE)),"",VLOOKUP($B186,'[1]1718  Exp_Rev Access'!$F$7:$GK$318,62,FALSE))</f>
        <v>0</v>
      </c>
      <c r="BV186" s="56">
        <f t="shared" si="531"/>
        <v>347535.75000000006</v>
      </c>
      <c r="BW186" s="92">
        <f t="shared" si="532"/>
        <v>0.1035241873650327</v>
      </c>
      <c r="BX186" s="71">
        <f t="shared" si="533"/>
        <v>1970.7159058690113</v>
      </c>
      <c r="BY186" s="90">
        <f>IF(ISNA(VLOOKUP($B186,'[1]1718  Exp_Rev Access'!$F$7:$GK$318,64,FALSE)),"",VLOOKUP($B186,'[1]1718  Exp_Rev Access'!$F$7:$GK$318,64,FALSE))</f>
        <v>0</v>
      </c>
      <c r="BZ186" s="90">
        <f>IF(ISNA(VLOOKUP($B186,'[1]1718  Exp_Rev Access'!$F$7:$GK$318,65,FALSE)),"",VLOOKUP($B186,'[1]1718  Exp_Rev Access'!$F$7:$GK$318,65,FALSE))</f>
        <v>0</v>
      </c>
      <c r="CA186" s="90">
        <f>IF(ISNA(VLOOKUP($B186,'[1]1718  Exp_Rev Access'!$F$7:$GK$318,66,FALSE)),"",VLOOKUP($B186,'[1]1718  Exp_Rev Access'!$F$7:$GK$318,66,FALSE))</f>
        <v>0</v>
      </c>
      <c r="CB186" s="90">
        <f>IF(ISNA(VLOOKUP($B186,'[1]1718  Exp_Rev Access'!$F$7:$GK$318,67,FALSE)),"",VLOOKUP($B186,'[1]1718  Exp_Rev Access'!$F$7:$GK$318,67,FALSE))</f>
        <v>0</v>
      </c>
      <c r="CC186" s="90">
        <f>IF(ISNA(VLOOKUP($B186,'[1]1718  Exp_Rev Access'!$F$7:$GK$318,68,FALSE)),"",VLOOKUP($B186,'[1]1718  Exp_Rev Access'!$F$7:$GK$318,68,FALSE))</f>
        <v>8904.11</v>
      </c>
      <c r="CD186" s="90">
        <f>IF(ISNA(VLOOKUP($B186,'[1]1718  Exp_Rev Access'!$F$7:$GK$318,69,FALSE)),"",VLOOKUP($B186,'[1]1718  Exp_Rev Access'!$F$7:$GK$318,69,FALSE))</f>
        <v>0</v>
      </c>
      <c r="CE186" s="56">
        <f t="shared" si="437"/>
        <v>8904.11</v>
      </c>
      <c r="CF186" s="92">
        <f t="shared" si="450"/>
        <v>2.6523623884992008E-3</v>
      </c>
      <c r="CG186" s="78">
        <f t="shared" si="451"/>
        <v>50.491125602495053</v>
      </c>
      <c r="CH186" s="90">
        <f>IF(ISNA(VLOOKUP($B186,'[1]1718  Exp_Rev Access'!$F$7:$GK$318,$CH$2,FALSE)),"",VLOOKUP($B186,'[1]1718  Exp_Rev Access'!$F$7:$GK$318,$CH$2,FALSE))</f>
        <v>0</v>
      </c>
      <c r="CI186" s="90">
        <f>IF(ISNA(VLOOKUP($B186,'[1]1718  Exp_Rev Access'!$F$7:$GK$318,$CI$2,FALSE)),"",VLOOKUP($B186,'[1]1718  Exp_Rev Access'!$F$7:$GK$318,$CI$2,FALSE))</f>
        <v>0</v>
      </c>
      <c r="CJ186" s="90">
        <f>IF(ISNA(VLOOKUP($B186,'[1]1718  Exp_Rev Access'!$F$7:$GK$318,$CJ$2,FALSE)),"",VLOOKUP($B186,'[1]1718  Exp_Rev Access'!$F$7:$GK$318,$CJ$2,FALSE))</f>
        <v>0</v>
      </c>
      <c r="CK186" s="90">
        <f>IF(ISNA(VLOOKUP($B186,'[1]1718  Exp_Rev Access'!$F$7:$GK$318,$CK$2,FALSE)),"",VLOOKUP($B186,'[1]1718  Exp_Rev Access'!$F$7:$GK$318,$CK$2,FALSE))</f>
        <v>0</v>
      </c>
      <c r="CL186" s="90">
        <f>IF(ISNA(VLOOKUP($B186,'[1]1718  Exp_Rev Access'!$F$7:$GK$318,$CL$2,FALSE)),"",VLOOKUP($B186,'[1]1718  Exp_Rev Access'!$F$7:$GK$318,$CL$2,FALSE))</f>
        <v>0</v>
      </c>
      <c r="CM186" s="90">
        <f>IF(ISNA(VLOOKUP($B186,'[1]1718  Exp_Rev Access'!$F$7:$GK$318,$CM$2,FALSE)),"",VLOOKUP($B186,'[1]1718  Exp_Rev Access'!$F$7:$GK$318,$CM$2,FALSE))</f>
        <v>0</v>
      </c>
      <c r="CN186" s="90">
        <f>IF(ISNA(VLOOKUP($B186,'[1]1718  Exp_Rev Access'!$F$7:$GK$318,$CN$2,FALSE)),"",VLOOKUP($B186,'[1]1718  Exp_Rev Access'!$F$7:$GK$318,$CN$2,FALSE))</f>
        <v>0</v>
      </c>
      <c r="CO186" s="90">
        <f>IF(ISNA(VLOOKUP($B186,'[1]1718  Exp_Rev Access'!$F$7:$GK$318,$CO$2,FALSE)),"",VLOOKUP($B186,'[1]1718  Exp_Rev Access'!$F$7:$GK$318,$CO$2,FALSE))</f>
        <v>7816.94</v>
      </c>
      <c r="CP186" s="90">
        <f>IF(ISNA(VLOOKUP($B186,'[1]1718  Exp_Rev Access'!$F$7:$GK$318,$CP$2,FALSE)),"",VLOOKUP($B186,'[1]1718  Exp_Rev Access'!$F$7:$GK$318,$CP$2,FALSE))</f>
        <v>0</v>
      </c>
      <c r="CQ186" s="90">
        <f>IF(ISNA(VLOOKUP($B186,'[1]1718  Exp_Rev Access'!$F$7:$GK$318,$CQ$2,FALSE)),"",VLOOKUP($B186,'[1]1718  Exp_Rev Access'!$F$7:$GK$318,$CQ$2,FALSE))</f>
        <v>42516.57</v>
      </c>
      <c r="CR186" s="90">
        <f>IF(ISNA(VLOOKUP($B186,'[1]1718  Exp_Rev Access'!$F$7:$GK$318,$CR$2,FALSE)),"",VLOOKUP($B186,'[1]1718  Exp_Rev Access'!$F$7:$GK$318,$CR$2,FALSE))</f>
        <v>0</v>
      </c>
      <c r="CS186" s="90">
        <f>IF(ISNA(VLOOKUP($B186,'[1]1718  Exp_Rev Access'!$F$7:$GK$318,$CS$2,FALSE)),"",VLOOKUP($B186,'[1]1718  Exp_Rev Access'!$F$7:$GK$318,$CS$2,FALSE))</f>
        <v>0</v>
      </c>
      <c r="CT186" s="90">
        <f>IF(ISNA(VLOOKUP($B186,'[1]1718  Exp_Rev Access'!$F$7:$GK$318,$CT$2,FALSE)),"",VLOOKUP($B186,'[1]1718  Exp_Rev Access'!$F$7:$GK$318,$CT$2,FALSE))</f>
        <v>0</v>
      </c>
      <c r="CU186" s="90">
        <f>IF(ISNA(VLOOKUP($B186,'[1]1718  Exp_Rev Access'!$F$7:$GK$318,$CU$2,FALSE)),"",VLOOKUP($B186,'[1]1718  Exp_Rev Access'!$F$7:$GK$318,$CU$2,FALSE))</f>
        <v>43475.81</v>
      </c>
      <c r="CV186" s="90">
        <f>IF(ISNA(VLOOKUP($B186,'[1]1718  Exp_Rev Access'!$F$7:$GK$318,$CV$2,FALSE)),"",VLOOKUP($B186,'[1]1718  Exp_Rev Access'!$F$7:$GK$318,$CV$2,FALSE))</f>
        <v>0</v>
      </c>
      <c r="CW186" s="90">
        <f>IF(ISNA(VLOOKUP($B186,'[1]1718  Exp_Rev Access'!$F$7:$GK$318,$CW$2,FALSE)),"",VLOOKUP($B186,'[1]1718  Exp_Rev Access'!$F$7:$GK$318,$CW$2,FALSE))</f>
        <v>0</v>
      </c>
      <c r="CX186" s="90">
        <f>IF(ISNA(VLOOKUP($B186,'[1]1718  Exp_Rev Access'!$F$7:$GK$318,$CX$2,FALSE)),"",VLOOKUP($B186,'[1]1718  Exp_Rev Access'!$F$7:$GK$318,$CX$2,FALSE))</f>
        <v>0</v>
      </c>
      <c r="CY186" s="90">
        <f>IF(ISNA(VLOOKUP($B186,'[1]1718  Exp_Rev Access'!$F$7:$GK$318,$CY$2,FALSE)),"",VLOOKUP($B186,'[1]1718  Exp_Rev Access'!$F$7:$GK$318,$CY$2,FALSE))</f>
        <v>0</v>
      </c>
      <c r="CZ186" s="90">
        <f>IF(ISNA(VLOOKUP($B186,'[1]1718  Exp_Rev Access'!$F$7:$GK$318,$CZ$2,FALSE)),"",VLOOKUP($B186,'[1]1718  Exp_Rev Access'!$F$7:$GK$318,$CZ$2,FALSE))</f>
        <v>0</v>
      </c>
      <c r="DA186" s="90">
        <f>IF(ISNA(VLOOKUP($B186,'[1]1718  Exp_Rev Access'!$F$7:$GK$318,$DA$2,FALSE)),"",VLOOKUP($B186,'[1]1718  Exp_Rev Access'!$F$7:$GK$318,$DA$2,FALSE))</f>
        <v>0</v>
      </c>
      <c r="DB186" s="90">
        <f>IF(ISNA(VLOOKUP($B186,'[1]1718  Exp_Rev Access'!$F$7:$GK$318,$DB$2,FALSE)),"",VLOOKUP($B186,'[1]1718  Exp_Rev Access'!$F$7:$GK$318,$DB$2,FALSE))</f>
        <v>0</v>
      </c>
      <c r="DC186" s="90">
        <f>IF(ISNA(VLOOKUP($B186,'[1]1718  Exp_Rev Access'!$F$7:$GK$318,$DC$2,FALSE)),"",VLOOKUP($B186,'[1]1718  Exp_Rev Access'!$F$7:$GK$318,$DC$2,FALSE))</f>
        <v>0</v>
      </c>
      <c r="DD186" s="90">
        <f>IF(ISNA(VLOOKUP($B186,'[1]1718  Exp_Rev Access'!$F$7:$GK$318,$DD$2,FALSE)),"",VLOOKUP($B186,'[1]1718  Exp_Rev Access'!$F$7:$GK$318,$DD$2,FALSE))</f>
        <v>0</v>
      </c>
      <c r="DE186" s="90">
        <f>IF(ISNA(VLOOKUP($B186,'[1]1718  Exp_Rev Access'!$F$7:$GK$318,$DE$2,FALSE)),"",VLOOKUP($B186,'[1]1718  Exp_Rev Access'!$F$7:$GK$318,$DE$2,FALSE))</f>
        <v>0</v>
      </c>
      <c r="DF186" s="90">
        <f>IF(ISNA(VLOOKUP($B186,'[1]1718  Exp_Rev Access'!$F$7:$GK$318,$DF$2,FALSE)),"",VLOOKUP($B186,'[1]1718  Exp_Rev Access'!$F$7:$GK$318,$DF$2,FALSE))</f>
        <v>0</v>
      </c>
      <c r="DG186" s="90">
        <f>IF(ISNA(VLOOKUP($B186,'[1]1718  Exp_Rev Access'!$F$7:$GK$318,$DG$2,FALSE)),"",VLOOKUP($B186,'[1]1718  Exp_Rev Access'!$F$7:$GK$318,$DG$2,FALSE))</f>
        <v>0</v>
      </c>
      <c r="DH186" s="90">
        <f>IF(ISNA(VLOOKUP($B186,'[1]1718  Exp_Rev Access'!$F$7:$GK$318,$DH$2,FALSE)),"",VLOOKUP($B186,'[1]1718  Exp_Rev Access'!$F$7:$GK$318,$DH$2,FALSE))</f>
        <v>0</v>
      </c>
      <c r="DI186" s="90">
        <f>IF(ISNA(VLOOKUP($B186,'[1]1718  Exp_Rev Access'!$F$7:$GK$318,$DI$2,FALSE)),"",VLOOKUP($B186,'[1]1718  Exp_Rev Access'!$F$7:$GK$318,$DI$2,FALSE))</f>
        <v>43560.63</v>
      </c>
      <c r="DJ186" s="90">
        <f>IF(ISNA(VLOOKUP($B186,'[1]1718  Exp_Rev Access'!$F$7:$GK$318,$DJ$2,FALSE)),"",VLOOKUP($B186,'[1]1718  Exp_Rev Access'!$F$7:$GK$318,$DJ$2,FALSE))</f>
        <v>0</v>
      </c>
      <c r="DK186" s="90">
        <f>IF(ISNA(VLOOKUP($B186,'[1]1718  Exp_Rev Access'!$F$7:$GK$318,$DK$2,FALSE)),"",VLOOKUP($B186,'[1]1718  Exp_Rev Access'!$F$7:$GK$318,$DK$2,FALSE))</f>
        <v>0</v>
      </c>
      <c r="DL186" s="90">
        <f>IF(ISNA(VLOOKUP($B186,'[1]1718  Exp_Rev Access'!$F$7:$GK$318,$DL$2,FALSE)),"",VLOOKUP($B186,'[1]1718  Exp_Rev Access'!$F$7:$GK$318,$DL$2,FALSE))</f>
        <v>0</v>
      </c>
      <c r="DM186" s="90">
        <f>IF(ISNA(VLOOKUP($B186,'[1]1718  Exp_Rev Access'!$F$7:$GK$318,$DM$2,FALSE)),"",VLOOKUP($B186,'[1]1718  Exp_Rev Access'!$F$7:$GK$318,$DM$2,FALSE))</f>
        <v>0</v>
      </c>
      <c r="DN186" s="90">
        <f>IF(ISNA(VLOOKUP($B186,'[1]1718  Exp_Rev Access'!$F$7:$GK$318,$DN$2,FALSE)),"",VLOOKUP($B186,'[1]1718  Exp_Rev Access'!$F$7:$GK$318,$DN$2,FALSE))</f>
        <v>0</v>
      </c>
      <c r="DO186" s="90">
        <f>IF(ISNA(VLOOKUP($B186,'[1]1718  Exp_Rev Access'!$F$7:$GK$318,$DO$2,FALSE)),"",VLOOKUP($B186,'[1]1718  Exp_Rev Access'!$F$7:$GK$318,$DO$2,FALSE))</f>
        <v>0</v>
      </c>
      <c r="DP186" s="90">
        <f>IF(ISNA(VLOOKUP($B186,'[1]1718  Exp_Rev Access'!$F$7:$GK$318,$DP$2,FALSE)),"",VLOOKUP($B186,'[1]1718  Exp_Rev Access'!$F$7:$GK$318,$DP$2,FALSE))</f>
        <v>0</v>
      </c>
      <c r="DQ186" s="90">
        <f>IF(ISNA(VLOOKUP($B186,'[1]1718  Exp_Rev Access'!$F$7:$GK$318,$DQ$2,FALSE)),"",VLOOKUP($B186,'[1]1718  Exp_Rev Access'!$F$7:$GK$318,$DQ$2,FALSE))</f>
        <v>0</v>
      </c>
      <c r="DR186" s="90">
        <f>IF(ISNA(VLOOKUP($B186,'[1]1718  Exp_Rev Access'!$F$7:$GK$318,$DR$2,FALSE)),"",VLOOKUP($B186,'[1]1718  Exp_Rev Access'!$F$7:$GK$318,$DR$2,FALSE))</f>
        <v>0</v>
      </c>
      <c r="DS186" s="90">
        <f>IF(ISNA(VLOOKUP($B186,'[1]1718  Exp_Rev Access'!$F$7:$GK$318,$DS$2,FALSE)),"",VLOOKUP($B186,'[1]1718  Exp_Rev Access'!$F$7:$GK$318,$DS$2,FALSE))</f>
        <v>0</v>
      </c>
      <c r="DT186" s="90">
        <f>IF(ISNA(VLOOKUP($B186,'[1]1718  Exp_Rev Access'!$F$7:$GK$318,$DT$2,FALSE)),"",VLOOKUP($B186,'[1]1718  Exp_Rev Access'!$F$7:$GK$318,$DT$2,FALSE))</f>
        <v>0</v>
      </c>
      <c r="DU186" s="90">
        <f>IF(ISNA(VLOOKUP($B186,'[1]1718  Exp_Rev Access'!$F$7:$GK$318,$DU$2,FALSE)),"",VLOOKUP($B186,'[1]1718  Exp_Rev Access'!$F$7:$GK$318,$DU$2,FALSE))</f>
        <v>0</v>
      </c>
      <c r="DV186" s="90">
        <f>IF(ISNA(VLOOKUP($B186,'[1]1718  Exp_Rev Access'!$F$7:$GK$318,$DV$2,FALSE)),"",VLOOKUP($B186,'[1]1718  Exp_Rev Access'!$F$7:$GK$318,$DV$2,FALSE))</f>
        <v>0</v>
      </c>
      <c r="DW186" s="90">
        <f>IF(ISNA(VLOOKUP($B186,'[1]1718  Exp_Rev Access'!$F$7:$GK$318,$DW$2,FALSE)),"",VLOOKUP($B186,'[1]1718  Exp_Rev Access'!$F$7:$GK$318,$DW$2,FALSE))</f>
        <v>0</v>
      </c>
      <c r="DX186" s="90">
        <f>IF(ISNA(VLOOKUP($B186,'[1]1718  Exp_Rev Access'!$F$7:$GK$318,$DX$2,FALSE)),"",VLOOKUP($B186,'[1]1718  Exp_Rev Access'!$F$7:$GK$318,$DX$2,FALSE))</f>
        <v>0</v>
      </c>
      <c r="DY186" s="90">
        <f>IF(ISNA(VLOOKUP($B186,'[1]1718  Exp_Rev Access'!$F$7:$GK$318,$DY$2,FALSE)),"",VLOOKUP($B186,'[1]1718  Exp_Rev Access'!$F$7:$GK$318,$DY$2,FALSE))</f>
        <v>0</v>
      </c>
      <c r="DZ186" s="90">
        <f>IF(ISNA(VLOOKUP($B186,'[1]1718  Exp_Rev Access'!$F$7:$GK$318,$DZ$2,FALSE)),"",VLOOKUP($B186,'[1]1718  Exp_Rev Access'!$F$7:$GK$318,$DZ$2,FALSE))</f>
        <v>0</v>
      </c>
      <c r="EA186" s="90">
        <f>IF(ISNA(VLOOKUP($B186,'[1]1718  Exp_Rev Access'!$F$7:$GK$318,$EA$2,FALSE)),"",VLOOKUP($B186,'[1]1718  Exp_Rev Access'!$F$7:$GK$318,$EA$2,FALSE))</f>
        <v>0</v>
      </c>
      <c r="EB186" s="90">
        <f>IF(ISNA(VLOOKUP($B186,'[1]1718  Exp_Rev Access'!$F$7:$GK$318,$EB$2,FALSE)),"",VLOOKUP($B186,'[1]1718  Exp_Rev Access'!$F$7:$GK$318,$EB$2,FALSE))</f>
        <v>0</v>
      </c>
      <c r="EC186" s="90">
        <f>IF(ISNA(VLOOKUP($B186,'[1]1718  Exp_Rev Access'!$F$7:$GK$318,$EC$2,FALSE)),"",VLOOKUP($B186,'[1]1718  Exp_Rev Access'!$F$7:$GK$318,$EC$2,FALSE))</f>
        <v>0</v>
      </c>
      <c r="ED186" s="90">
        <f>IF(ISNA(VLOOKUP($B186,'[1]1718  Exp_Rev Access'!$F$7:$GK$318,$ED$2,FALSE)),"",VLOOKUP($B186,'[1]1718  Exp_Rev Access'!$F$7:$GK$318,$ED$2,FALSE))</f>
        <v>0</v>
      </c>
      <c r="EE186" s="90">
        <f>IF(ISNA(VLOOKUP($B186,'[1]1718  Exp_Rev Access'!$F$7:$GK$318,$EE$2,FALSE)),"",VLOOKUP($B186,'[1]1718  Exp_Rev Access'!$F$7:$GK$318,$EE$2,FALSE))</f>
        <v>0</v>
      </c>
      <c r="EF186" s="90">
        <f>IF(ISNA(VLOOKUP($B186,'[1]1718  Exp_Rev Access'!$F$7:$GK$318,$EF$2,FALSE)),"",VLOOKUP($B186,'[1]1718  Exp_Rev Access'!$F$7:$GK$318,$EF$2,FALSE))</f>
        <v>0</v>
      </c>
      <c r="EG186" s="90">
        <f>IF(ISNA(VLOOKUP($B186,'[1]1718  Exp_Rev Access'!$F$7:$GK$318,$EG$2,FALSE)),"",VLOOKUP($B186,'[1]1718  Exp_Rev Access'!$F$7:$GK$318,$EG$2,FALSE))</f>
        <v>0</v>
      </c>
      <c r="EH186" s="90">
        <f>IF(ISNA(VLOOKUP($B186,'[1]1718  Exp_Rev Access'!$F$7:$GK$318,$EH$2,FALSE)),"",VLOOKUP($B186,'[1]1718  Exp_Rev Access'!$F$7:$GK$318,$EH$2,FALSE))</f>
        <v>0</v>
      </c>
      <c r="EI186" s="90">
        <f>IF(ISNA(VLOOKUP($B186,'[1]1718  Exp_Rev Access'!$F$7:$GK$318,$EI$2,FALSE)),"",VLOOKUP($B186,'[1]1718  Exp_Rev Access'!$F$7:$GK$318,$EI$2,FALSE))</f>
        <v>0</v>
      </c>
      <c r="EJ186" s="90">
        <f>IF(ISNA(VLOOKUP($B186,'[1]1718  Exp_Rev Access'!$F$7:$GK$318,$EJ$2,FALSE)),"",VLOOKUP($B186,'[1]1718  Exp_Rev Access'!$F$7:$GK$318,$EJ$2,FALSE))</f>
        <v>0</v>
      </c>
      <c r="EK186" s="90">
        <f>IF(ISNA(VLOOKUP($B186,'[1]1718  Exp_Rev Access'!$F$7:$GK$318,$EK$2,FALSE)),"",VLOOKUP($B186,'[1]1718  Exp_Rev Access'!$F$7:$GK$318,$EK$2,FALSE))</f>
        <v>0</v>
      </c>
      <c r="EL186" s="90">
        <f>IF(ISNA(VLOOKUP($B186,'[1]1718  Exp_Rev Access'!$F$7:$GK$318,$EL$2,FALSE)),"",VLOOKUP($B186,'[1]1718  Exp_Rev Access'!$F$7:$GK$318,$EL$2,FALSE))</f>
        <v>0</v>
      </c>
      <c r="EM186" s="90">
        <f>IF(ISNA(VLOOKUP($B186,'[1]1718  Exp_Rev Access'!$F$7:$GK$318,$EM$2,FALSE)),"",VLOOKUP($B186,'[1]1718  Exp_Rev Access'!$F$7:$GK$318,$EM$2,FALSE))</f>
        <v>0</v>
      </c>
      <c r="EN186" s="90">
        <f>IF(ISNA(VLOOKUP($B186,'[1]1718  Exp_Rev Access'!$F$7:$GK$318,$EN$2,FALSE)),"",VLOOKUP($B186,'[1]1718  Exp_Rev Access'!$F$7:$GK$318,$EN$2,FALSE))</f>
        <v>0</v>
      </c>
      <c r="EO186" s="90">
        <f>IF(ISNA(VLOOKUP($B186,'[1]1718  Exp_Rev Access'!$F$7:$GK$318,$EO$2,FALSE)),"",VLOOKUP($B186,'[1]1718  Exp_Rev Access'!$F$7:$GK$318,$EO$2,FALSE))</f>
        <v>0</v>
      </c>
      <c r="EP186" s="90">
        <f>IF(ISNA(VLOOKUP($B186,'[1]1718  Exp_Rev Access'!$F$7:$GK$318,$EP$2,FALSE)),"",VLOOKUP($B186,'[1]1718  Exp_Rev Access'!$F$7:$GK$318,$EP$2,FALSE))</f>
        <v>0</v>
      </c>
      <c r="EQ186" s="90">
        <f>IF(ISNA(VLOOKUP($B186,'[1]1718  Exp_Rev Access'!$F$7:$GK$318,$EQ$2,FALSE)),"",VLOOKUP($B186,'[1]1718  Exp_Rev Access'!$F$7:$GK$318,$EQ$2,FALSE))</f>
        <v>0</v>
      </c>
      <c r="ER186" s="90">
        <f>IF(ISNA(VLOOKUP($B186,'[1]1718  Exp_Rev Access'!$F$7:$GK$318,$ER$2,FALSE)),"",VLOOKUP($B186,'[1]1718  Exp_Rev Access'!$F$7:$GK$318,$ER$2,FALSE))</f>
        <v>0</v>
      </c>
      <c r="ES186" s="90">
        <f>IF(ISNA(VLOOKUP($B186,'[1]1718  Exp_Rev Access'!$F$7:$GK$318,$ES$2,FALSE)),"",VLOOKUP($B186,'[1]1718  Exp_Rev Access'!$F$7:$GK$318,$ES$2,FALSE))</f>
        <v>0</v>
      </c>
      <c r="ET186" s="90">
        <f>IF(ISNA(VLOOKUP($B186,'[1]1718  Exp_Rev Access'!$F$7:$GK$318,$ET$2,FALSE)),"",VLOOKUP($B186,'[1]1718  Exp_Rev Access'!$F$7:$GK$318,$ET$2,FALSE))</f>
        <v>0</v>
      </c>
      <c r="EU186" s="90">
        <f>IF(ISNA(VLOOKUP($B186,'[1]1718  Exp_Rev Access'!$F$7:$GK$318,$EU$2,FALSE)),"",VLOOKUP($B186,'[1]1718  Exp_Rev Access'!$F$7:$GK$318,$EU$2,FALSE))</f>
        <v>0</v>
      </c>
      <c r="EV186" s="90">
        <f>IF(ISNA(VLOOKUP($B186,'[1]1718  Exp_Rev Access'!$F$7:$GK$318,$EV$2,FALSE)),"",VLOOKUP($B186,'[1]1718  Exp_Rev Access'!$F$7:$GK$318,$EV$2,FALSE))</f>
        <v>0</v>
      </c>
      <c r="EW186" s="90">
        <f>IF(ISNA(VLOOKUP($B186,'[1]1718  Exp_Rev Access'!$F$7:$GK$318,$EW$2,FALSE)),"",VLOOKUP($B186,'[1]1718  Exp_Rev Access'!$F$7:$GK$318,$EW$2,FALSE))</f>
        <v>0</v>
      </c>
      <c r="EX186" s="90">
        <f>IF(ISNA(VLOOKUP($B186,'[1]1718  Exp_Rev Access'!$F$7:$GK$318,$EX$2,FALSE)),"",VLOOKUP($B186,'[1]1718  Exp_Rev Access'!$F$7:$GK$318,$EX$2,FALSE))</f>
        <v>0</v>
      </c>
      <c r="EY186" s="90">
        <f>IF(ISNA(VLOOKUP($B186,'[1]1718  Exp_Rev Access'!$F$7:$GK$318,$EY$2,FALSE)),"",VLOOKUP($B186,'[1]1718  Exp_Rev Access'!$F$7:$GK$318,$EY$2,FALSE))</f>
        <v>0</v>
      </c>
      <c r="EZ186" s="90">
        <f>IF(ISNA(VLOOKUP($B186,'[1]1718  Exp_Rev Access'!$F$7:$GK$318,$EZ$2,FALSE)),"",VLOOKUP($B186,'[1]1718  Exp_Rev Access'!$F$7:$GK$318,$EZ$2,FALSE))</f>
        <v>0</v>
      </c>
      <c r="FA186" s="90">
        <f>IF(ISNA(VLOOKUP($B186,'[1]1718  Exp_Rev Access'!$F$7:$GK$318,$FA$2,FALSE)),"",VLOOKUP($B186,'[1]1718  Exp_Rev Access'!$F$7:$GK$318,$FA$2,FALSE))</f>
        <v>0</v>
      </c>
      <c r="FB186" s="90">
        <f>IF(ISNA(VLOOKUP($B186,'[1]1718  Exp_Rev Access'!$F$7:$GK$318,$FB$2,FALSE)),"",VLOOKUP($B186,'[1]1718  Exp_Rev Access'!$F$7:$GK$318,$FB$2,FALSE))</f>
        <v>0</v>
      </c>
      <c r="FC186" s="90">
        <f>IF(ISNA(VLOOKUP($B186,'[1]1718  Exp_Rev Access'!$F$7:$GK$318,$FC$2,FALSE)),"",VLOOKUP($B186,'[1]1718  Exp_Rev Access'!$F$7:$GK$318,$FC$2,FALSE))</f>
        <v>0</v>
      </c>
      <c r="FD186" s="90">
        <f>IF(ISNA(VLOOKUP($B186,'[1]1718  Exp_Rev Access'!$F$7:$GK$318,$FD$2,FALSE)),"",VLOOKUP($B186,'[1]1718  Exp_Rev Access'!$F$7:$GK$318,$FD$2,FALSE))</f>
        <v>0</v>
      </c>
      <c r="FE186" s="90">
        <f>IF(ISNA(VLOOKUP($B186,'[1]1718  Exp_Rev Access'!$F$7:$GK$318,$FE$2,FALSE)),"",VLOOKUP($B186,'[1]1718  Exp_Rev Access'!$F$7:$GK$318,$FE$2,FALSE))</f>
        <v>0</v>
      </c>
      <c r="FF186" s="90">
        <f>IF(ISNA(VLOOKUP($B186,'[1]1718  Exp_Rev Access'!$F$7:$GK$318,$FF$2,FALSE)),"",VLOOKUP($B186,'[1]1718  Exp_Rev Access'!$F$7:$GK$318,$FF$2,FALSE))</f>
        <v>0</v>
      </c>
      <c r="FG186" s="90">
        <f>IF(ISNA(VLOOKUP($B186,'[1]1718  Exp_Rev Access'!$F$7:$GK$318,$FG$2,FALSE)),"",VLOOKUP($B186,'[1]1718  Exp_Rev Access'!$F$7:$GK$318,$FG$2,FALSE))</f>
        <v>0</v>
      </c>
      <c r="FH186" s="90">
        <f>IF(ISNA(VLOOKUP($B186,'[1]1718  Exp_Rev Access'!$F$7:$GK$318,$FH$2,FALSE)),"",VLOOKUP($B186,'[1]1718  Exp_Rev Access'!$F$7:$GK$318,$FH$2,FALSE))</f>
        <v>0</v>
      </c>
      <c r="FI186" s="90">
        <f>IF(ISNA(VLOOKUP($B186,'[1]1718  Exp_Rev Access'!$F$7:$GK$318,$FI$2,FALSE)),"",VLOOKUP($B186,'[1]1718  Exp_Rev Access'!$F$7:$GK$318,$FI$2,FALSE))</f>
        <v>0</v>
      </c>
      <c r="FJ186" s="90">
        <f>IF(ISNA(VLOOKUP($B186,'[1]1718  Exp_Rev Access'!$F$7:$GK$318,$FJ$2,FALSE)),"",VLOOKUP($B186,'[1]1718  Exp_Rev Access'!$F$7:$GK$318,$FJ$2,FALSE))</f>
        <v>0</v>
      </c>
      <c r="FK186" s="90">
        <f>IF(ISNA(VLOOKUP($B186,'[1]1718  Exp_Rev Access'!$F$7:$GK$318,$FK$2,FALSE)),"",VLOOKUP($B186,'[1]1718  Exp_Rev Access'!$F$7:$GK$318,$FK$2,FALSE))</f>
        <v>0</v>
      </c>
      <c r="FL186" s="90">
        <f>IF(ISNA(VLOOKUP($B186,'[1]1718  Exp_Rev Access'!$F$7:$GK$318,$FL$2,FALSE)),"",VLOOKUP($B186,'[1]1718  Exp_Rev Access'!$F$7:$GK$318,$FL$2,FALSE))</f>
        <v>0</v>
      </c>
      <c r="FM186" s="90">
        <f>IF(ISNA(VLOOKUP($B186,'[1]1718  Exp_Rev Access'!$F$7:$GK$318,$FM$2,FALSE)),"",VLOOKUP($B186,'[1]1718  Exp_Rev Access'!$F$7:$GK$318,$FM$2,FALSE))</f>
        <v>0</v>
      </c>
      <c r="FN186" s="90">
        <f>IF(ISNA(VLOOKUP($B186,'[1]1718  Exp_Rev Access'!$F$7:$GK$318,$FN$2,FALSE)),"",VLOOKUP($B186,'[1]1718  Exp_Rev Access'!$F$7:$GK$318,$FN$2,FALSE))</f>
        <v>0</v>
      </c>
      <c r="FO186" s="90">
        <f>IF(ISNA(VLOOKUP($B186,'[1]1718  Exp_Rev Access'!$F$7:$GK$318,$FO$2,FALSE)),"",VLOOKUP($B186,'[1]1718  Exp_Rev Access'!$F$7:$GK$318,$FO$2,FALSE))</f>
        <v>0</v>
      </c>
      <c r="FP186" s="90">
        <f>IF(ISNA(VLOOKUP($B186,'[1]1718  Exp_Rev Access'!$F$7:$GK$318,$FP$2,FALSE)),"",VLOOKUP($B186,'[1]1718  Exp_Rev Access'!$F$7:$GK$318,$FP$2,FALSE))</f>
        <v>0</v>
      </c>
      <c r="FQ186" s="90">
        <f>IF(ISNA(VLOOKUP($B186,'[1]1718  Exp_Rev Access'!$F$7:$GK$318,$FQ$2,FALSE)),"",VLOOKUP($B186,'[1]1718  Exp_Rev Access'!$F$7:$GK$318,$FQ$2,FALSE))</f>
        <v>0</v>
      </c>
      <c r="FR186" s="90">
        <f>IF(ISNA(VLOOKUP($B186,'[1]1718  Exp_Rev Access'!$F$7:$GK$318,$FR$2,FALSE)),"",VLOOKUP($B186,'[1]1718  Exp_Rev Access'!$F$7:$GK$318,$FR$2,FALSE))</f>
        <v>3703.99</v>
      </c>
      <c r="FS186" s="56">
        <f t="shared" si="534"/>
        <v>141073.94</v>
      </c>
      <c r="FT186" s="92">
        <f t="shared" si="535"/>
        <v>4.2023201920617891E-2</v>
      </c>
      <c r="FU186" s="94">
        <f t="shared" si="536"/>
        <v>799.96563651828762</v>
      </c>
      <c r="FV186" s="95">
        <f>IF(ISNA(VLOOKUP($B186,'[1]1718  Exp_Rev Access'!$F$7:$GK$318,$FV$2,FALSE)),"",VLOOKUP($B186,'[1]1718  Exp_Rev Access'!$F$7:$GK$318,$FV$2,FALSE))</f>
        <v>0</v>
      </c>
      <c r="FW186" s="95">
        <f>IF(ISNA(VLOOKUP($B186,'[1]1718  Exp_Rev Access'!$F$7:$GK$318,$FW$2,FALSE)),"",VLOOKUP($B186,'[1]1718  Exp_Rev Access'!$F$7:$GK$318,$FW$2,FALSE))</f>
        <v>0</v>
      </c>
      <c r="FX186" s="95">
        <f>IF(ISNA(VLOOKUP($B186,'[1]1718  Exp_Rev Access'!$F$7:$GK$318,$FX$2,FALSE)),"",VLOOKUP($B186,'[1]1718  Exp_Rev Access'!$F$7:$GK$318,$FX$2,FALSE))</f>
        <v>0</v>
      </c>
      <c r="FY186" s="95">
        <f>IF(ISNA(VLOOKUP($B186,'[1]1718  Exp_Rev Access'!$F$7:$GK$318,$FY$2,FALSE)),"",VLOOKUP($B186,'[1]1718  Exp_Rev Access'!$F$7:$GK$318,$FY$2,FALSE))</f>
        <v>0</v>
      </c>
      <c r="FZ186" s="95">
        <f>IF(ISNA(VLOOKUP($B186,'[1]1718  Exp_Rev Access'!$F$7:$GK$318,$FZ$2,FALSE)),"",VLOOKUP($B186,'[1]1718  Exp_Rev Access'!$F$7:$GK$318,$FZ$2,FALSE))</f>
        <v>0</v>
      </c>
      <c r="GA186" s="95">
        <f>IF(ISNA(VLOOKUP($B186,'[1]1718  Exp_Rev Access'!$F$7:$GK$318,$GA$2,FALSE)),"",VLOOKUP($B186,'[1]1718  Exp_Rev Access'!$F$7:$GK$318,$GA$2,FALSE))</f>
        <v>0</v>
      </c>
      <c r="GB186" s="95">
        <f>IF(ISNA(VLOOKUP($B186,'[1]1718  Exp_Rev Access'!$F$7:$GK$318,$GB$2,FALSE)),"",VLOOKUP($B186,'[1]1718  Exp_Rev Access'!$F$7:$GK$318,$GB$2,FALSE))</f>
        <v>0</v>
      </c>
      <c r="GC186" s="95">
        <f>IF(ISNA(VLOOKUP($B186,'[1]1718  Exp_Rev Access'!$F$7:$GK$318,$GC$2,FALSE)),"",VLOOKUP($B186,'[1]1718  Exp_Rev Access'!$F$7:$GK$318,$GC$2,FALSE))</f>
        <v>0</v>
      </c>
      <c r="GD186" s="95">
        <f>IF(ISNA(VLOOKUP($B186,'[1]1718  Exp_Rev Access'!$F$7:$GK$318,$GD$2,FALSE)),"",VLOOKUP($B186,'[1]1718  Exp_Rev Access'!$F$7:$GK$318,$GD$2,FALSE))</f>
        <v>0</v>
      </c>
      <c r="GE186" s="95">
        <f>IF(ISNA(VLOOKUP($B186,'[1]1718  Exp_Rev Access'!$F$7:$GK$318,$GE$2,FALSE)),"",VLOOKUP($B186,'[1]1718  Exp_Rev Access'!$F$7:$GK$318,$GE$2,FALSE))</f>
        <v>0</v>
      </c>
      <c r="GF186" s="95">
        <f>IF(ISNA(VLOOKUP($B186,'[1]1718  Exp_Rev Access'!$F$7:$GK$318,$GF$2,FALSE)),"",VLOOKUP($B186,'[1]1718  Exp_Rev Access'!$F$7:$GK$318,$GF$2,FALSE))</f>
        <v>0</v>
      </c>
      <c r="GG186" s="95">
        <f>IF(ISNA(VLOOKUP($B186,'[1]1718  Exp_Rev Access'!$F$7:$GK$318,$GG$2,FALSE)),"",VLOOKUP($B186,'[1]1718  Exp_Rev Access'!$F$7:$GK$318,$GG$2,FALSE))</f>
        <v>0</v>
      </c>
      <c r="GH186" s="95">
        <f>IF(ISNA(VLOOKUP($B186,'[1]1718  Exp_Rev Access'!$F$7:$GK$318,$GH$2,FALSE)),"",VLOOKUP($B186,'[1]1718  Exp_Rev Access'!$F$7:$GK$318,$GH$2,FALSE))</f>
        <v>0</v>
      </c>
      <c r="GI186" s="95">
        <f>IF(ISNA(VLOOKUP($B186,'[1]1718  Exp_Rev Access'!$F$7:$GK$318,$GI$2,FALSE)),"",VLOOKUP($B186,'[1]1718  Exp_Rev Access'!$F$7:$GK$318,$GI$2,FALSE))</f>
        <v>0</v>
      </c>
      <c r="GJ186" s="95">
        <f>IF(ISNA(VLOOKUP($B186,'[1]1718  Exp_Rev Access'!$F$7:$GK$318,$GJ$2,FALSE)),"",VLOOKUP($B186,'[1]1718  Exp_Rev Access'!$F$7:$GK$318,$GJ$2,FALSE))</f>
        <v>0</v>
      </c>
      <c r="GK186" s="95">
        <f>IF(ISNA(VLOOKUP($B186,'[1]1718  Exp_Rev Access'!$F$7:$GK$318,$GK$2,FALSE)),"",VLOOKUP($B186,'[1]1718  Exp_Rev Access'!$F$7:$GK$318,$GK$2,FALSE))</f>
        <v>0</v>
      </c>
      <c r="GL186" s="95">
        <f>IF(ISNA(VLOOKUP($B186,'[1]1718  Exp_Rev Access'!$F$7:$GK$318,$GL$2,FALSE)),"",VLOOKUP($B186,'[1]1718  Exp_Rev Access'!$F$7:$GK$318,$GL$2,FALSE))</f>
        <v>0</v>
      </c>
      <c r="GM186" s="95">
        <f>IF(ISNA(VLOOKUP($B186,'[1]1718  Exp_Rev Access'!$F$7:$GK$318,$GM$2,FALSE)),"",VLOOKUP($B186,'[1]1718  Exp_Rev Access'!$F$7:$GK$318,$GM$2,FALSE))</f>
        <v>0</v>
      </c>
      <c r="GN186" s="95">
        <f>IF(ISNA(VLOOKUP($B186,'[1]1718  Exp_Rev Access'!$F$7:$GK$318,$GN$2,FALSE)),"",VLOOKUP($B186,'[1]1718  Exp_Rev Access'!$F$7:$GK$318,$GN$2,FALSE))</f>
        <v>0</v>
      </c>
      <c r="GO186" s="95">
        <f>IF(ISNA(VLOOKUP($B186,'[1]1718  Exp_Rev Access'!$F$7:$GK$318,$GO$2,FALSE)),"",VLOOKUP($B186,'[1]1718  Exp_Rev Access'!$F$7:$GK$318,$GO$2,FALSE))</f>
        <v>0</v>
      </c>
      <c r="GP186" s="95">
        <f>IF(ISNA(VLOOKUP($B186,'[1]1718  Exp_Rev Access'!$F$7:$GK$318,$GP$2,FALSE)),"",VLOOKUP($B186,'[1]1718  Exp_Rev Access'!$F$7:$GK$318,$GP$2,FALSE))</f>
        <v>0</v>
      </c>
      <c r="GQ186" s="95">
        <f>IF(ISNA(VLOOKUP($B186,'[1]1718  Exp_Rev Access'!$F$7:$GK$318,$GQ$2,FALSE)),"",VLOOKUP($B186,'[1]1718  Exp_Rev Access'!$F$7:$GK$318,$GQ$2,FALSE))</f>
        <v>0</v>
      </c>
      <c r="GR186" s="95">
        <f>IF(ISNA(VLOOKUP($B186,'[1]1718  Exp_Rev Access'!$F$7:$GK$318,$GR$2,FALSE)),"",VLOOKUP($B186,'[1]1718  Exp_Rev Access'!$F$7:$GK$318,$GR$2,FALSE))</f>
        <v>0</v>
      </c>
      <c r="GS186" s="95">
        <f>IF(ISNA(VLOOKUP($B186,'[1]1718  Exp_Rev Access'!$F$7:$GK$318,$GS$2,FALSE)),"",VLOOKUP($B186,'[1]1718  Exp_Rev Access'!$F$7:$GK$318,$GS$2,FALSE))</f>
        <v>0</v>
      </c>
      <c r="GT186" s="95">
        <f>IF(ISNA(VLOOKUP($B186,'[1]1718  Exp_Rev Access'!$F$7:$GK$318,$GT$2,FALSE)),"",VLOOKUP($B186,'[1]1718  Exp_Rev Access'!$F$7:$GK$318,$GT$2,FALSE))</f>
        <v>0</v>
      </c>
      <c r="GU186" s="56">
        <f t="shared" si="537"/>
        <v>0</v>
      </c>
      <c r="GV186" s="92">
        <f t="shared" si="538"/>
        <v>0</v>
      </c>
      <c r="GW186" s="96">
        <f t="shared" si="539"/>
        <v>0</v>
      </c>
      <c r="HE186" s="97"/>
      <c r="HF186" s="97"/>
      <c r="HG186" s="97"/>
      <c r="HH186" s="97"/>
      <c r="HI186" s="97"/>
      <c r="HJ186" s="97"/>
      <c r="HK186" s="97"/>
      <c r="HL186" s="97"/>
      <c r="HM186" s="97"/>
      <c r="HN186" s="97"/>
    </row>
    <row r="187" spans="1:222" x14ac:dyDescent="0.3">
      <c r="A187" s="73"/>
      <c r="B187" s="88" t="s">
        <v>442</v>
      </c>
      <c r="C187" s="89" t="s">
        <v>443</v>
      </c>
      <c r="D187" s="75">
        <f>IF(ISNA(VLOOKUP($B187,'[1]1718 enrollment_Rev_Exp by size'!$A$7:H523,3,FALSE)),"",VLOOKUP($B187,'[1]1718 enrollment_Rev_Exp by size'!$A$7:$G$350,3,FALSE))</f>
        <v>3378.25</v>
      </c>
      <c r="E187" s="76">
        <f>IF(ISNA(VLOOKUP($B187,'[1]1718 enrollment_Rev_Exp by size'!$A$7:I523,5,FALSE)),"",VLOOKUP($B187,'[1]1718 enrollment_Rev_Exp by size'!$A$7:$G$350,5,FALSE))</f>
        <v>41066972.670000002</v>
      </c>
      <c r="F187" s="70">
        <f t="shared" si="495"/>
        <v>41066972.670000002</v>
      </c>
      <c r="G187" s="70">
        <f t="shared" si="496"/>
        <v>0</v>
      </c>
      <c r="H187" s="90">
        <f>IF(ISNA(VLOOKUP($B187,'[1]1718  Exp_Rev Access'!$F$7:$GK$318,3,FALSE)),"",VLOOKUP($B187,'[1]1718  Exp_Rev Access'!$F$7:$GK$318,3,FALSE))</f>
        <v>7258953.8200000003</v>
      </c>
      <c r="I187" s="90">
        <f>IF(ISNA(VLOOKUP($B187,'[1]1718  Exp_Rev Access'!$F$7:$GK$318,4,FALSE)),"",VLOOKUP($B187,'[1]1718  Exp_Rev Access'!$F$7:$GK$318,4,FALSE))</f>
        <v>0</v>
      </c>
      <c r="J187" s="90">
        <f>IF(ISNA(VLOOKUP($B187,'[1]1718  Exp_Rev Access'!$F$7:$GK$318,5,FALSE)),"",VLOOKUP($B187,'[1]1718  Exp_Rev Access'!$F$7:$GK$318,5,FALSE))</f>
        <v>103435.65</v>
      </c>
      <c r="K187" s="90">
        <f>IF(ISNA(VLOOKUP($B187,'[1]1718  Exp_Rev Access'!$F$7:$GK$318,6,FALSE)),"-",VLOOKUP($B187,'[1]1718  Exp_Rev Access'!$F$7:$GK$318,6,FALSE))</f>
        <v>29694.57</v>
      </c>
      <c r="L187" s="90">
        <f>IF(ISNA(VLOOKUP($B187,'[1]1718  Exp_Rev Access'!$F$7:$GK$318,7,FALSE)),"",VLOOKUP($B187,'[1]1718  Exp_Rev Access'!$F$7:$GK$318,7,FALSE))</f>
        <v>0</v>
      </c>
      <c r="M187" s="90">
        <f>IF(ISNA(VLOOKUP($B187,'[1]1718  Exp_Rev Access'!$F$7:$GK$318,8,FALSE)),"",VLOOKUP($B187,'[1]1718  Exp_Rev Access'!$F$7:$GK$318,8,FALSE))</f>
        <v>0</v>
      </c>
      <c r="N187" s="56">
        <f t="shared" si="522"/>
        <v>7392084.040000001</v>
      </c>
      <c r="O187" s="91">
        <f t="shared" si="523"/>
        <v>0.1800007051749403</v>
      </c>
      <c r="P187" s="56">
        <f t="shared" si="524"/>
        <v>2188.1400251609566</v>
      </c>
      <c r="Q187" s="90">
        <f>IF(ISNA(VLOOKUP($B187,'[1]1718  Exp_Rev Access'!$F$7:$GK$318,10,FALSE)),"",VLOOKUP($B187,'[1]1718  Exp_Rev Access'!$F$7:$GK$318,10,FALSE))</f>
        <v>975</v>
      </c>
      <c r="R187" s="90">
        <f>IF(ISNA(VLOOKUP($B187,'[1]1718  Exp_Rev Access'!$F$7:$GK$318,11,FALSE)),"",VLOOKUP($B187,'[1]1718  Exp_Rev Access'!$F$7:$GK$318,11,FALSE))</f>
        <v>0</v>
      </c>
      <c r="S187" s="90">
        <f>IF(ISNA(VLOOKUP($B187,'[1]1718  Exp_Rev Access'!$F$7:$GK$318,12,FALSE)),"",VLOOKUP($B187,'[1]1718  Exp_Rev Access'!$F$7:$GK$318,12,FALSE))</f>
        <v>0</v>
      </c>
      <c r="T187" s="90">
        <f>IF(ISNA(VLOOKUP($B187,'[1]1718  Exp_Rev Access'!$F$7:$GK$318,13,FALSE)),"",VLOOKUP($B187,'[1]1718  Exp_Rev Access'!$F$7:$GK$318,13,FALSE))</f>
        <v>0</v>
      </c>
      <c r="U187" s="90">
        <f>IF(ISNA(VLOOKUP($B187,'[1]1718  Exp_Rev Access'!$F$7:$GK$318,14,FALSE)),"",VLOOKUP($B187,'[1]1718  Exp_Rev Access'!$F$7:$GK$318,14,FALSE))</f>
        <v>0</v>
      </c>
      <c r="V187" s="90">
        <f>IF(ISNA(VLOOKUP($B187,'[1]1718  Exp_Rev Access'!$F$7:$GK$318,15,FALSE)),"",VLOOKUP($B187,'[1]1718  Exp_Rev Access'!$F$7:$GK$318,15,FALSE))</f>
        <v>0</v>
      </c>
      <c r="W187" s="90">
        <f>IF(ISNA(VLOOKUP($B187,'[1]1718  Exp_Rev Access'!$F$7:$GK$318,16,FALSE)),"",VLOOKUP($B187,'[1]1718  Exp_Rev Access'!$F$7:$GK$318,16,FALSE))</f>
        <v>24391.9</v>
      </c>
      <c r="X187" s="90">
        <f>IF(ISNA(VLOOKUP($B187,'[1]1718  Exp_Rev Access'!$F$7:$GK$318,17,FALSE)),"",VLOOKUP($B187,'[1]1718  Exp_Rev Access'!$F$7:$GK$318,17,FALSE))</f>
        <v>0</v>
      </c>
      <c r="Y187" s="90">
        <f>IF(ISNA(VLOOKUP($B187,'[1]1718  Exp_Rev Access'!$F$7:$GK$318,18,FALSE)),"",VLOOKUP($B187,'[1]1718  Exp_Rev Access'!$F$7:$GK$318,18,FALSE))</f>
        <v>0</v>
      </c>
      <c r="Z187" s="90">
        <f>IF(ISNA(VLOOKUP($B187,'[1]1718  Exp_Rev Access'!$F$7:$GK$318,19,FALSE)),"",VLOOKUP($B187,'[1]1718  Exp_Rev Access'!$F$7:$GK$318,19,FALSE))</f>
        <v>7752.14</v>
      </c>
      <c r="AA187" s="90">
        <f>IF(ISNA(VLOOKUP($B187,'[1]1718  Exp_Rev Access'!$F$7:$GK$318,20,FALSE)),"",VLOOKUP($B187,'[1]1718  Exp_Rev Access'!$F$7:$GK$318,20,FALSE))</f>
        <v>0</v>
      </c>
      <c r="AB187" s="90">
        <f>IF(ISNA(VLOOKUP($B187,'[1]1718  Exp_Rev Access'!$F$7:$GK$318,21,FALSE)),"",VLOOKUP($B187,'[1]1718  Exp_Rev Access'!$F$7:$GK$318,21,FALSE))</f>
        <v>0</v>
      </c>
      <c r="AC187" s="90">
        <f>IF(ISNA(VLOOKUP($B187,'[1]1718  Exp_Rev Access'!$F$7:$GK$318,22,FALSE)),"",VLOOKUP($B187,'[1]1718  Exp_Rev Access'!$F$7:$GK$318,22,FALSE))</f>
        <v>24187.62</v>
      </c>
      <c r="AD187" s="90">
        <f>IF(ISNA(VLOOKUP($B187,'[1]1718  Exp_Rev Access'!$F$7:$GK$318,23,FALSE)),"",VLOOKUP($B187,'[1]1718  Exp_Rev Access'!$F$7:$GK$318,23,FALSE))</f>
        <v>321955.96999999997</v>
      </c>
      <c r="AE187" s="90">
        <f>IF(ISNA(VLOOKUP($B187,'[1]1718  Exp_Rev Access'!$F$7:$GK$318,24,FALSE)),"",VLOOKUP($B187,'[1]1718  Exp_Rev Access'!$F$7:$GK$318,24,FALSE))</f>
        <v>94907.09</v>
      </c>
      <c r="AF187" s="90">
        <f>IF(ISNA(VLOOKUP($B187,'[1]1718  Exp_Rev Access'!$F$7:$GK$318,25,FALSE)),"",VLOOKUP($B187,'[1]1718  Exp_Rev Access'!$F$7:$GK$318,25,FALSE))</f>
        <v>0</v>
      </c>
      <c r="AG187" s="90">
        <f>IF(ISNA(VLOOKUP($B187,'[1]1718  Exp_Rev Access'!$F$7:$GK$318,26,FALSE)),"",VLOOKUP($B187,'[1]1718  Exp_Rev Access'!$F$7:$GK$318,26,FALSE))</f>
        <v>73460.12</v>
      </c>
      <c r="AH187" s="90">
        <f>IF(ISNA(VLOOKUP($B187,'[1]1718  Exp_Rev Access'!$F$7:$GK$318,27,FALSE)),"",VLOOKUP($B187,'[1]1718  Exp_Rev Access'!$F$7:$GK$318,27,FALSE))</f>
        <v>6093.38</v>
      </c>
      <c r="AI187" s="90">
        <f>IF(ISNA(VLOOKUP($B187,'[1]1718  Exp_Rev Access'!$F$7:$GK$318,28,FALSE)),"",VLOOKUP($B187,'[1]1718  Exp_Rev Access'!$F$7:$GK$318,28,FALSE))</f>
        <v>0</v>
      </c>
      <c r="AJ187" s="90">
        <f>IF(ISNA(VLOOKUP($B187,'[1]1718  Exp_Rev Access'!$F$7:$GK$318,29,FALSE)),"",VLOOKUP($B187,'[1]1718  Exp_Rev Access'!$F$7:$GK$318,29,FALSE))</f>
        <v>1412.94</v>
      </c>
      <c r="AK187" s="90">
        <f>IF(ISNA(VLOOKUP($B187,'[1]1718  Exp_Rev Access'!$F$7:$GK$318,30,FALSE)),"",VLOOKUP($B187,'[1]1718  Exp_Rev Access'!$F$7:$GK$318,30,FALSE))</f>
        <v>79697.100000000006</v>
      </c>
      <c r="AL187" s="90">
        <f>IF(ISNA(VLOOKUP($B187,'[1]1718  Exp_Rev Access'!$F$7:$GK$318,31,FALSE)),"",VLOOKUP($B187,'[1]1718  Exp_Rev Access'!$F$7:$GK$318,31,FALSE))</f>
        <v>1794.04</v>
      </c>
      <c r="AM187" s="56">
        <f t="shared" si="525"/>
        <v>636627.29999999993</v>
      </c>
      <c r="AN187" s="92">
        <f t="shared" si="526"/>
        <v>1.5502172636773517E-2</v>
      </c>
      <c r="AO187" s="71">
        <f t="shared" si="527"/>
        <v>188.44884185599051</v>
      </c>
      <c r="AP187" s="90">
        <f>IF(ISNA(VLOOKUP($B187,'[1]1718  Exp_Rev Access'!$F$7:$GK$318,33,FALSE)),"",VLOOKUP($B187,'[1]1718  Exp_Rev Access'!$F$7:$GK$318,33,FALSE))</f>
        <v>22480155.789999999</v>
      </c>
      <c r="AQ187" s="90">
        <f>IF(ISNA(VLOOKUP($B187,'[1]1718  Exp_Rev Access'!$F$7:$GK$318,34,FALSE)),"",VLOOKUP($B187,'[1]1718  Exp_Rev Access'!$F$7:$GK$318,34,FALSE))</f>
        <v>685112.03</v>
      </c>
      <c r="AR187" s="90">
        <f>IF(ISNA(VLOOKUP($B187,'[1]1718  Exp_Rev Access'!$F$7:$GK$318,35,FALSE)),"",VLOOKUP($B187,'[1]1718  Exp_Rev Access'!$F$7:$GK$318,35,FALSE))</f>
        <v>874197.76</v>
      </c>
      <c r="AS187" s="90">
        <f>IF(ISNA(VLOOKUP($B187,'[1]1718  Exp_Rev Access'!$F$7:$GK$318,36,FALSE)),"",VLOOKUP($B187,'[1]1718  Exp_Rev Access'!$F$7:$GK$318,36,FALSE))</f>
        <v>0</v>
      </c>
      <c r="AT187" s="90">
        <f>IF(ISNA(VLOOKUP($B187,'[1]1718  Exp_Rev Access'!$F$7:$GK$318,37,FALSE)),"",VLOOKUP($B187,'[1]1718  Exp_Rev Access'!$F$7:$GK$318,37,FALSE))</f>
        <v>0</v>
      </c>
      <c r="AU187" s="56">
        <f t="shared" si="528"/>
        <v>24039465.580000002</v>
      </c>
      <c r="AV187" s="93">
        <f t="shared" si="529"/>
        <v>0.58537223508469538</v>
      </c>
      <c r="AW187" s="56">
        <f t="shared" si="530"/>
        <v>7115.9522178642792</v>
      </c>
      <c r="AX187" s="90">
        <f>IF(ISNA(VLOOKUP($B187,'[1]1718  Exp_Rev Access'!$F$7:$GK$318,39,FALSE)),"",VLOOKUP($B187,'[1]1718  Exp_Rev Access'!$F$7:$GK$318,39,FALSE))</f>
        <v>0</v>
      </c>
      <c r="AY187" s="90">
        <f>IF(ISNA(VLOOKUP($B187,'[1]1718  Exp_Rev Access'!$F$7:$GK$318,40,FALSE)),"",VLOOKUP($B187,'[1]1718  Exp_Rev Access'!$F$7:$GK$318,40,FALSE))</f>
        <v>3139281.12</v>
      </c>
      <c r="AZ187" s="90">
        <f>IF(ISNA(VLOOKUP($B187,'[1]1718  Exp_Rev Access'!$F$7:$GK$318,41,FALSE)),"",VLOOKUP($B187,'[1]1718  Exp_Rev Access'!$F$7:$GK$318,41,FALSE))</f>
        <v>336425.92</v>
      </c>
      <c r="BA187" s="90">
        <f>IF(ISNA(VLOOKUP($B187,'[1]1718  Exp_Rev Access'!$F$7:$GK$318,42,FALSE)),"",VLOOKUP($B187,'[1]1718  Exp_Rev Access'!$F$7:$GK$318,42,FALSE))</f>
        <v>0</v>
      </c>
      <c r="BB187" s="90">
        <f>IF(ISNA(VLOOKUP($B187,'[1]1718  Exp_Rev Access'!$F$7:$GK$318,43,FALSE)),"",VLOOKUP($B187,'[1]1718  Exp_Rev Access'!$F$7:$GK$318,43,FALSE))</f>
        <v>0</v>
      </c>
      <c r="BC187" s="90">
        <f>IF(ISNA(VLOOKUP($B187,'[1]1718  Exp_Rev Access'!$F$7:$GK$318,44,FALSE)),"",VLOOKUP($B187,'[1]1718  Exp_Rev Access'!$F$7:$GK$318,44,FALSE))</f>
        <v>787568.17</v>
      </c>
      <c r="BD187" s="90">
        <f>IF(ISNA(VLOOKUP($B187,'[1]1718  Exp_Rev Access'!$F$7:$GK$318,45,FALSE)),"",VLOOKUP($B187,'[1]1718  Exp_Rev Access'!$F$7:$GK$318,45,FALSE))</f>
        <v>0</v>
      </c>
      <c r="BE187" s="90">
        <f>IF(ISNA(VLOOKUP($B187,'[1]1718  Exp_Rev Access'!$F$7:$GK$318,46,FALSE)),"",VLOOKUP($B187,'[1]1718  Exp_Rev Access'!$F$7:$GK$318,46,FALSE))</f>
        <v>147573.06</v>
      </c>
      <c r="BF187" s="90">
        <f>IF(ISNA(VLOOKUP($B187,'[1]1718  Exp_Rev Access'!$F$7:$GK$318,47,FALSE)),"",VLOOKUP($B187,'[1]1718  Exp_Rev Access'!$F$7:$GK$318,47,FALSE))</f>
        <v>0</v>
      </c>
      <c r="BG187" s="90">
        <f>IF(ISNA(VLOOKUP($B187,'[1]1718  Exp_Rev Access'!$F$7:$GK$318,48,FALSE)),"",VLOOKUP($B187,'[1]1718  Exp_Rev Access'!$F$7:$GK$318,48,FALSE))</f>
        <v>314338.87</v>
      </c>
      <c r="BH187" s="90">
        <f>IF(ISNA(VLOOKUP($B187,'[1]1718  Exp_Rev Access'!$F$7:$GK$318,49,FALSE)),"",VLOOKUP($B187,'[1]1718  Exp_Rev Access'!$F$7:$GK$318,49,FALSE))</f>
        <v>76323.759999999995</v>
      </c>
      <c r="BI187" s="90">
        <f>IF(ISNA(VLOOKUP($B187,'[1]1718  Exp_Rev Access'!$F$7:$GK$318,50,FALSE)),"",VLOOKUP($B187,'[1]1718  Exp_Rev Access'!$F$7:$GK$318,50,FALSE))</f>
        <v>0</v>
      </c>
      <c r="BJ187" s="90">
        <f>IF(ISNA(VLOOKUP($B187,'[1]1718  Exp_Rev Access'!$F$7:$GK$318,51,FALSE)),"",VLOOKUP($B187,'[1]1718  Exp_Rev Access'!$F$7:$GK$318,51,FALSE))</f>
        <v>19221.009999999998</v>
      </c>
      <c r="BK187" s="90">
        <f>IF(ISNA(VLOOKUP($B187,'[1]1718  Exp_Rev Access'!$F$7:$GK$318,52,FALSE)),"",VLOOKUP($B187,'[1]1718  Exp_Rev Access'!$F$7:$GK$318,52,FALSE))</f>
        <v>1552928.68</v>
      </c>
      <c r="BL187" s="90">
        <f>IF(ISNA(VLOOKUP($B187,'[1]1718  Exp_Rev Access'!$F$7:$GK$318,53,FALSE)),"",VLOOKUP($B187,'[1]1718  Exp_Rev Access'!$F$7:$GK$318,53,FALSE))</f>
        <v>13934</v>
      </c>
      <c r="BM187" s="90">
        <f>IF(ISNA(VLOOKUP($B187,'[1]1718  Exp_Rev Access'!$F$7:$GK$318,54,FALSE)),"",VLOOKUP($B187,'[1]1718  Exp_Rev Access'!$F$7:$GK$318,54,FALSE))</f>
        <v>3555.85</v>
      </c>
      <c r="BN187" s="90">
        <f>IF(ISNA(VLOOKUP($B187,'[1]1718  Exp_Rev Access'!$F$7:$GK$318,55,FALSE)),"",VLOOKUP($B187,'[1]1718  Exp_Rev Access'!$F$7:$GK$318,55,FALSE))</f>
        <v>0</v>
      </c>
      <c r="BO187" s="90">
        <f>IF(ISNA(VLOOKUP($B187,'[1]1718  Exp_Rev Access'!$F$7:$GK$318,56,FALSE)),"",VLOOKUP($B187,'[1]1718  Exp_Rev Access'!$F$7:$GK$318,56,FALSE))</f>
        <v>0</v>
      </c>
      <c r="BP187" s="90">
        <f>IF(ISNA(VLOOKUP($B187,'[1]1718  Exp_Rev Access'!$F$7:$GK$318,57,FALSE)),"",VLOOKUP($B187,'[1]1718  Exp_Rev Access'!$F$7:$GK$318,57,FALSE))</f>
        <v>0</v>
      </c>
      <c r="BQ187" s="90">
        <f>IF(ISNA(VLOOKUP($B187,'[1]1718  Exp_Rev Access'!$F$7:$GK$318,58,FALSE)),"",VLOOKUP($B187,'[1]1718  Exp_Rev Access'!$F$7:$GK$318,58,FALSE))</f>
        <v>0</v>
      </c>
      <c r="BR187" s="90">
        <f>IF(ISNA(VLOOKUP($B187,'[1]1718  Exp_Rev Access'!$F$7:$GK$318,59,FALSE)),"",VLOOKUP($B187,'[1]1718  Exp_Rev Access'!$F$7:$GK$318,59,FALSE))</f>
        <v>0</v>
      </c>
      <c r="BS187" s="90">
        <f>IF(ISNA(VLOOKUP($B187,'[1]1718  Exp_Rev Access'!$F$7:$GK$318,60,FALSE)),"",VLOOKUP($B187,'[1]1718  Exp_Rev Access'!$F$7:$GK$318,60,FALSE))</f>
        <v>0</v>
      </c>
      <c r="BT187" s="90">
        <f>IF(ISNA(VLOOKUP($B187,'[1]1718  Exp_Rev Access'!$F$7:$GK$318,61,FALSE)),"",VLOOKUP($B187,'[1]1718  Exp_Rev Access'!$F$7:$GK$318,61,FALSE))</f>
        <v>0</v>
      </c>
      <c r="BU187" s="90">
        <f>IF(ISNA(VLOOKUP($B187,'[1]1718  Exp_Rev Access'!$F$7:$GK$318,62,FALSE)),"",VLOOKUP($B187,'[1]1718  Exp_Rev Access'!$F$7:$GK$318,62,FALSE))</f>
        <v>0</v>
      </c>
      <c r="BV187" s="56">
        <f t="shared" si="531"/>
        <v>6391150.4399999985</v>
      </c>
      <c r="BW187" s="92">
        <f t="shared" si="532"/>
        <v>0.15562750367204017</v>
      </c>
      <c r="BX187" s="71">
        <f t="shared" si="533"/>
        <v>1891.8524206319835</v>
      </c>
      <c r="BY187" s="90">
        <f>IF(ISNA(VLOOKUP($B187,'[1]1718  Exp_Rev Access'!$F$7:$GK$318,64,FALSE)),"",VLOOKUP($B187,'[1]1718  Exp_Rev Access'!$F$7:$GK$318,64,FALSE))</f>
        <v>526.44000000000005</v>
      </c>
      <c r="BZ187" s="90">
        <f>IF(ISNA(VLOOKUP($B187,'[1]1718  Exp_Rev Access'!$F$7:$GK$318,65,FALSE)),"",VLOOKUP($B187,'[1]1718  Exp_Rev Access'!$F$7:$GK$318,65,FALSE))</f>
        <v>0</v>
      </c>
      <c r="CA187" s="90">
        <f>IF(ISNA(VLOOKUP($B187,'[1]1718  Exp_Rev Access'!$F$7:$GK$318,66,FALSE)),"",VLOOKUP($B187,'[1]1718  Exp_Rev Access'!$F$7:$GK$318,66,FALSE))</f>
        <v>0</v>
      </c>
      <c r="CB187" s="90">
        <f>IF(ISNA(VLOOKUP($B187,'[1]1718  Exp_Rev Access'!$F$7:$GK$318,67,FALSE)),"",VLOOKUP($B187,'[1]1718  Exp_Rev Access'!$F$7:$GK$318,67,FALSE))</f>
        <v>0</v>
      </c>
      <c r="CC187" s="90">
        <f>IF(ISNA(VLOOKUP($B187,'[1]1718  Exp_Rev Access'!$F$7:$GK$318,68,FALSE)),"",VLOOKUP($B187,'[1]1718  Exp_Rev Access'!$F$7:$GK$318,68,FALSE))</f>
        <v>172054.02</v>
      </c>
      <c r="CD187" s="90">
        <f>IF(ISNA(VLOOKUP($B187,'[1]1718  Exp_Rev Access'!$F$7:$GK$318,69,FALSE)),"",VLOOKUP($B187,'[1]1718  Exp_Rev Access'!$F$7:$GK$318,69,FALSE))</f>
        <v>0</v>
      </c>
      <c r="CE187" s="56">
        <f t="shared" si="437"/>
        <v>172580.46</v>
      </c>
      <c r="CF187" s="92">
        <f t="shared" si="450"/>
        <v>4.202414952443583E-3</v>
      </c>
      <c r="CG187" s="78">
        <f t="shared" si="451"/>
        <v>51.08575741878191</v>
      </c>
      <c r="CH187" s="90">
        <f>IF(ISNA(VLOOKUP($B187,'[1]1718  Exp_Rev Access'!$F$7:$GK$318,$CH$2,FALSE)),"",VLOOKUP($B187,'[1]1718  Exp_Rev Access'!$F$7:$GK$318,$CH$2,FALSE))</f>
        <v>0</v>
      </c>
      <c r="CI187" s="90">
        <f>IF(ISNA(VLOOKUP($B187,'[1]1718  Exp_Rev Access'!$F$7:$GK$318,$CI$2,FALSE)),"",VLOOKUP($B187,'[1]1718  Exp_Rev Access'!$F$7:$GK$318,$CI$2,FALSE))</f>
        <v>0</v>
      </c>
      <c r="CJ187" s="90">
        <f>IF(ISNA(VLOOKUP($B187,'[1]1718  Exp_Rev Access'!$F$7:$GK$318,$CJ$2,FALSE)),"",VLOOKUP($B187,'[1]1718  Exp_Rev Access'!$F$7:$GK$318,$CJ$2,FALSE))</f>
        <v>0</v>
      </c>
      <c r="CK187" s="90">
        <f>IF(ISNA(VLOOKUP($B187,'[1]1718  Exp_Rev Access'!$F$7:$GK$318,$CK$2,FALSE)),"",VLOOKUP($B187,'[1]1718  Exp_Rev Access'!$F$7:$GK$318,$CK$2,FALSE))</f>
        <v>0</v>
      </c>
      <c r="CL187" s="90">
        <f>IF(ISNA(VLOOKUP($B187,'[1]1718  Exp_Rev Access'!$F$7:$GK$318,$CL$2,FALSE)),"",VLOOKUP($B187,'[1]1718  Exp_Rev Access'!$F$7:$GK$318,$CL$2,FALSE))</f>
        <v>0</v>
      </c>
      <c r="CM187" s="90">
        <f>IF(ISNA(VLOOKUP($B187,'[1]1718  Exp_Rev Access'!$F$7:$GK$318,$CM$2,FALSE)),"",VLOOKUP($B187,'[1]1718  Exp_Rev Access'!$F$7:$GK$318,$CM$2,FALSE))</f>
        <v>0</v>
      </c>
      <c r="CN187" s="90">
        <f>IF(ISNA(VLOOKUP($B187,'[1]1718  Exp_Rev Access'!$F$7:$GK$318,$CN$2,FALSE)),"",VLOOKUP($B187,'[1]1718  Exp_Rev Access'!$F$7:$GK$318,$CN$2,FALSE))</f>
        <v>0</v>
      </c>
      <c r="CO187" s="90">
        <f>IF(ISNA(VLOOKUP($B187,'[1]1718  Exp_Rev Access'!$F$7:$GK$318,$CO$2,FALSE)),"",VLOOKUP($B187,'[1]1718  Exp_Rev Access'!$F$7:$GK$318,$CO$2,FALSE))</f>
        <v>0</v>
      </c>
      <c r="CP187" s="90">
        <f>IF(ISNA(VLOOKUP($B187,'[1]1718  Exp_Rev Access'!$F$7:$GK$318,$CP$2,FALSE)),"",VLOOKUP($B187,'[1]1718  Exp_Rev Access'!$F$7:$GK$318,$CP$2,FALSE))</f>
        <v>0</v>
      </c>
      <c r="CQ187" s="90">
        <f>IF(ISNA(VLOOKUP($B187,'[1]1718  Exp_Rev Access'!$F$7:$GK$318,$CQ$2,FALSE)),"",VLOOKUP($B187,'[1]1718  Exp_Rev Access'!$F$7:$GK$318,$CQ$2,FALSE))</f>
        <v>626789.57999999996</v>
      </c>
      <c r="CR187" s="90">
        <f>IF(ISNA(VLOOKUP($B187,'[1]1718  Exp_Rev Access'!$F$7:$GK$318,$CR$2,FALSE)),"",VLOOKUP($B187,'[1]1718  Exp_Rev Access'!$F$7:$GK$318,$CR$2,FALSE))</f>
        <v>0</v>
      </c>
      <c r="CS187" s="90">
        <f>IF(ISNA(VLOOKUP($B187,'[1]1718  Exp_Rev Access'!$F$7:$GK$318,$CS$2,FALSE)),"",VLOOKUP($B187,'[1]1718  Exp_Rev Access'!$F$7:$GK$318,$CS$2,FALSE))</f>
        <v>21330</v>
      </c>
      <c r="CT187" s="90">
        <f>IF(ISNA(VLOOKUP($B187,'[1]1718  Exp_Rev Access'!$F$7:$GK$318,$CT$2,FALSE)),"",VLOOKUP($B187,'[1]1718  Exp_Rev Access'!$F$7:$GK$318,$CT$2,FALSE))</f>
        <v>0</v>
      </c>
      <c r="CU187" s="90">
        <f>IF(ISNA(VLOOKUP($B187,'[1]1718  Exp_Rev Access'!$F$7:$GK$318,$CU$2,FALSE)),"",VLOOKUP($B187,'[1]1718  Exp_Rev Access'!$F$7:$GK$318,$CU$2,FALSE))</f>
        <v>672173.26</v>
      </c>
      <c r="CV187" s="90">
        <f>IF(ISNA(VLOOKUP($B187,'[1]1718  Exp_Rev Access'!$F$7:$GK$318,$CV$2,FALSE)),"",VLOOKUP($B187,'[1]1718  Exp_Rev Access'!$F$7:$GK$318,$CV$2,FALSE))</f>
        <v>111593.31</v>
      </c>
      <c r="CW187" s="90">
        <f>IF(ISNA(VLOOKUP($B187,'[1]1718  Exp_Rev Access'!$F$7:$GK$318,$CW$2,FALSE)),"",VLOOKUP($B187,'[1]1718  Exp_Rev Access'!$F$7:$GK$318,$CW$2,FALSE))</f>
        <v>20412</v>
      </c>
      <c r="CX187" s="90">
        <f>IF(ISNA(VLOOKUP($B187,'[1]1718  Exp_Rev Access'!$F$7:$GK$318,$CX$2,FALSE)),"",VLOOKUP($B187,'[1]1718  Exp_Rev Access'!$F$7:$GK$318,$CX$2,FALSE))</f>
        <v>0</v>
      </c>
      <c r="CY187" s="90">
        <f>IF(ISNA(VLOOKUP($B187,'[1]1718  Exp_Rev Access'!$F$7:$GK$318,$CY$2,FALSE)),"",VLOOKUP($B187,'[1]1718  Exp_Rev Access'!$F$7:$GK$318,$CY$2,FALSE))</f>
        <v>0</v>
      </c>
      <c r="CZ187" s="90">
        <f>IF(ISNA(VLOOKUP($B187,'[1]1718  Exp_Rev Access'!$F$7:$GK$318,$CZ$2,FALSE)),"",VLOOKUP($B187,'[1]1718  Exp_Rev Access'!$F$7:$GK$318,$CZ$2,FALSE))</f>
        <v>0</v>
      </c>
      <c r="DA187" s="90">
        <f>IF(ISNA(VLOOKUP($B187,'[1]1718  Exp_Rev Access'!$F$7:$GK$318,$DA$2,FALSE)),"",VLOOKUP($B187,'[1]1718  Exp_Rev Access'!$F$7:$GK$318,$DA$2,FALSE))</f>
        <v>0</v>
      </c>
      <c r="DB187" s="90">
        <f>IF(ISNA(VLOOKUP($B187,'[1]1718  Exp_Rev Access'!$F$7:$GK$318,$DB$2,FALSE)),"",VLOOKUP($B187,'[1]1718  Exp_Rev Access'!$F$7:$GK$318,$DB$2,FALSE))</f>
        <v>29982</v>
      </c>
      <c r="DC187" s="90">
        <f>IF(ISNA(VLOOKUP($B187,'[1]1718  Exp_Rev Access'!$F$7:$GK$318,$DC$2,FALSE)),"",VLOOKUP($B187,'[1]1718  Exp_Rev Access'!$F$7:$GK$318,$DC$2,FALSE))</f>
        <v>0</v>
      </c>
      <c r="DD187" s="90">
        <f>IF(ISNA(VLOOKUP($B187,'[1]1718  Exp_Rev Access'!$F$7:$GK$318,$DD$2,FALSE)),"",VLOOKUP($B187,'[1]1718  Exp_Rev Access'!$F$7:$GK$318,$DD$2,FALSE))</f>
        <v>0</v>
      </c>
      <c r="DE187" s="90">
        <f>IF(ISNA(VLOOKUP($B187,'[1]1718  Exp_Rev Access'!$F$7:$GK$318,$DE$2,FALSE)),"",VLOOKUP($B187,'[1]1718  Exp_Rev Access'!$F$7:$GK$318,$DE$2,FALSE))</f>
        <v>0</v>
      </c>
      <c r="DF187" s="90">
        <f>IF(ISNA(VLOOKUP($B187,'[1]1718  Exp_Rev Access'!$F$7:$GK$318,$DF$2,FALSE)),"",VLOOKUP($B187,'[1]1718  Exp_Rev Access'!$F$7:$GK$318,$DF$2,FALSE))</f>
        <v>0</v>
      </c>
      <c r="DG187" s="90">
        <f>IF(ISNA(VLOOKUP($B187,'[1]1718  Exp_Rev Access'!$F$7:$GK$318,$DG$2,FALSE)),"",VLOOKUP($B187,'[1]1718  Exp_Rev Access'!$F$7:$GK$318,$DG$2,FALSE))</f>
        <v>0</v>
      </c>
      <c r="DH187" s="90">
        <f>IF(ISNA(VLOOKUP($B187,'[1]1718  Exp_Rev Access'!$F$7:$GK$318,$DH$2,FALSE)),"",VLOOKUP($B187,'[1]1718  Exp_Rev Access'!$F$7:$GK$318,$DH$2,FALSE))</f>
        <v>0</v>
      </c>
      <c r="DI187" s="90">
        <f>IF(ISNA(VLOOKUP($B187,'[1]1718  Exp_Rev Access'!$F$7:$GK$318,$DI$2,FALSE)),"",VLOOKUP($B187,'[1]1718  Exp_Rev Access'!$F$7:$GK$318,$DI$2,FALSE))</f>
        <v>588968.82999999996</v>
      </c>
      <c r="DJ187" s="90">
        <f>IF(ISNA(VLOOKUP($B187,'[1]1718  Exp_Rev Access'!$F$7:$GK$318,$DJ$2,FALSE)),"",VLOOKUP($B187,'[1]1718  Exp_Rev Access'!$F$7:$GK$318,$DJ$2,FALSE))</f>
        <v>0</v>
      </c>
      <c r="DK187" s="90">
        <f>IF(ISNA(VLOOKUP($B187,'[1]1718  Exp_Rev Access'!$F$7:$GK$318,$DK$2,FALSE)),"",VLOOKUP($B187,'[1]1718  Exp_Rev Access'!$F$7:$GK$318,$DK$2,FALSE))</f>
        <v>0</v>
      </c>
      <c r="DL187" s="90">
        <f>IF(ISNA(VLOOKUP($B187,'[1]1718  Exp_Rev Access'!$F$7:$GK$318,$DL$2,FALSE)),"",VLOOKUP($B187,'[1]1718  Exp_Rev Access'!$F$7:$GK$318,$DL$2,FALSE))</f>
        <v>0</v>
      </c>
      <c r="DM187" s="90">
        <f>IF(ISNA(VLOOKUP($B187,'[1]1718  Exp_Rev Access'!$F$7:$GK$318,$DM$2,FALSE)),"",VLOOKUP($B187,'[1]1718  Exp_Rev Access'!$F$7:$GK$318,$DM$2,FALSE))</f>
        <v>0</v>
      </c>
      <c r="DN187" s="90">
        <f>IF(ISNA(VLOOKUP($B187,'[1]1718  Exp_Rev Access'!$F$7:$GK$318,$DN$2,FALSE)),"",VLOOKUP($B187,'[1]1718  Exp_Rev Access'!$F$7:$GK$318,$DN$2,FALSE))</f>
        <v>0</v>
      </c>
      <c r="DO187" s="90">
        <f>IF(ISNA(VLOOKUP($B187,'[1]1718  Exp_Rev Access'!$F$7:$GK$318,$DO$2,FALSE)),"",VLOOKUP($B187,'[1]1718  Exp_Rev Access'!$F$7:$GK$318,$DO$2,FALSE))</f>
        <v>0</v>
      </c>
      <c r="DP187" s="90">
        <f>IF(ISNA(VLOOKUP($B187,'[1]1718  Exp_Rev Access'!$F$7:$GK$318,$DP$2,FALSE)),"",VLOOKUP($B187,'[1]1718  Exp_Rev Access'!$F$7:$GK$318,$DP$2,FALSE))</f>
        <v>0</v>
      </c>
      <c r="DQ187" s="90">
        <f>IF(ISNA(VLOOKUP($B187,'[1]1718  Exp_Rev Access'!$F$7:$GK$318,$DQ$2,FALSE)),"",VLOOKUP($B187,'[1]1718  Exp_Rev Access'!$F$7:$GK$318,$DQ$2,FALSE))</f>
        <v>0</v>
      </c>
      <c r="DR187" s="90">
        <f>IF(ISNA(VLOOKUP($B187,'[1]1718  Exp_Rev Access'!$F$7:$GK$318,$DR$2,FALSE)),"",VLOOKUP($B187,'[1]1718  Exp_Rev Access'!$F$7:$GK$318,$DR$2,FALSE))</f>
        <v>0</v>
      </c>
      <c r="DS187" s="90">
        <f>IF(ISNA(VLOOKUP($B187,'[1]1718  Exp_Rev Access'!$F$7:$GK$318,$DS$2,FALSE)),"",VLOOKUP($B187,'[1]1718  Exp_Rev Access'!$F$7:$GK$318,$DS$2,FALSE))</f>
        <v>0</v>
      </c>
      <c r="DT187" s="90">
        <f>IF(ISNA(VLOOKUP($B187,'[1]1718  Exp_Rev Access'!$F$7:$GK$318,$DT$2,FALSE)),"",VLOOKUP($B187,'[1]1718  Exp_Rev Access'!$F$7:$GK$318,$DT$2,FALSE))</f>
        <v>0</v>
      </c>
      <c r="DU187" s="90">
        <f>IF(ISNA(VLOOKUP($B187,'[1]1718  Exp_Rev Access'!$F$7:$GK$318,$DU$2,FALSE)),"",VLOOKUP($B187,'[1]1718  Exp_Rev Access'!$F$7:$GK$318,$DU$2,FALSE))</f>
        <v>0</v>
      </c>
      <c r="DV187" s="90">
        <f>IF(ISNA(VLOOKUP($B187,'[1]1718  Exp_Rev Access'!$F$7:$GK$318,$DV$2,FALSE)),"",VLOOKUP($B187,'[1]1718  Exp_Rev Access'!$F$7:$GK$318,$DV$2,FALSE))</f>
        <v>0</v>
      </c>
      <c r="DW187" s="90">
        <f>IF(ISNA(VLOOKUP($B187,'[1]1718  Exp_Rev Access'!$F$7:$GK$318,$DW$2,FALSE)),"",VLOOKUP($B187,'[1]1718  Exp_Rev Access'!$F$7:$GK$318,$DW$2,FALSE))</f>
        <v>0</v>
      </c>
      <c r="DX187" s="90">
        <f>IF(ISNA(VLOOKUP($B187,'[1]1718  Exp_Rev Access'!$F$7:$GK$318,$DX$2,FALSE)),"",VLOOKUP($B187,'[1]1718  Exp_Rev Access'!$F$7:$GK$318,$DX$2,FALSE))</f>
        <v>0</v>
      </c>
      <c r="DY187" s="90">
        <f>IF(ISNA(VLOOKUP($B187,'[1]1718  Exp_Rev Access'!$F$7:$GK$318,$DY$2,FALSE)),"",VLOOKUP($B187,'[1]1718  Exp_Rev Access'!$F$7:$GK$318,$DY$2,FALSE))</f>
        <v>0</v>
      </c>
      <c r="DZ187" s="90">
        <f>IF(ISNA(VLOOKUP($B187,'[1]1718  Exp_Rev Access'!$F$7:$GK$318,$DZ$2,FALSE)),"",VLOOKUP($B187,'[1]1718  Exp_Rev Access'!$F$7:$GK$318,$DZ$2,FALSE))</f>
        <v>0</v>
      </c>
      <c r="EA187" s="90">
        <f>IF(ISNA(VLOOKUP($B187,'[1]1718  Exp_Rev Access'!$F$7:$GK$318,$EA$2,FALSE)),"",VLOOKUP($B187,'[1]1718  Exp_Rev Access'!$F$7:$GK$318,$EA$2,FALSE))</f>
        <v>0</v>
      </c>
      <c r="EB187" s="90">
        <f>IF(ISNA(VLOOKUP($B187,'[1]1718  Exp_Rev Access'!$F$7:$GK$318,$EB$2,FALSE)),"",VLOOKUP($B187,'[1]1718  Exp_Rev Access'!$F$7:$GK$318,$EB$2,FALSE))</f>
        <v>0</v>
      </c>
      <c r="EC187" s="90">
        <f>IF(ISNA(VLOOKUP($B187,'[1]1718  Exp_Rev Access'!$F$7:$GK$318,$EC$2,FALSE)),"",VLOOKUP($B187,'[1]1718  Exp_Rev Access'!$F$7:$GK$318,$EC$2,FALSE))</f>
        <v>0</v>
      </c>
      <c r="ED187" s="90">
        <f>IF(ISNA(VLOOKUP($B187,'[1]1718  Exp_Rev Access'!$F$7:$GK$318,$ED$2,FALSE)),"",VLOOKUP($B187,'[1]1718  Exp_Rev Access'!$F$7:$GK$318,$ED$2,FALSE))</f>
        <v>0</v>
      </c>
      <c r="EE187" s="90">
        <f>IF(ISNA(VLOOKUP($B187,'[1]1718  Exp_Rev Access'!$F$7:$GK$318,$EE$2,FALSE)),"",VLOOKUP($B187,'[1]1718  Exp_Rev Access'!$F$7:$GK$318,$EE$2,FALSE))</f>
        <v>0</v>
      </c>
      <c r="EF187" s="90">
        <f>IF(ISNA(VLOOKUP($B187,'[1]1718  Exp_Rev Access'!$F$7:$GK$318,$EF$2,FALSE)),"",VLOOKUP($B187,'[1]1718  Exp_Rev Access'!$F$7:$GK$318,$EF$2,FALSE))</f>
        <v>0</v>
      </c>
      <c r="EG187" s="90">
        <f>IF(ISNA(VLOOKUP($B187,'[1]1718  Exp_Rev Access'!$F$7:$GK$318,$EG$2,FALSE)),"",VLOOKUP($B187,'[1]1718  Exp_Rev Access'!$F$7:$GK$318,$EG$2,FALSE))</f>
        <v>0</v>
      </c>
      <c r="EH187" s="90">
        <f>IF(ISNA(VLOOKUP($B187,'[1]1718  Exp_Rev Access'!$F$7:$GK$318,$EH$2,FALSE)),"",VLOOKUP($B187,'[1]1718  Exp_Rev Access'!$F$7:$GK$318,$EH$2,FALSE))</f>
        <v>0</v>
      </c>
      <c r="EI187" s="90">
        <f>IF(ISNA(VLOOKUP($B187,'[1]1718  Exp_Rev Access'!$F$7:$GK$318,$EI$2,FALSE)),"",VLOOKUP($B187,'[1]1718  Exp_Rev Access'!$F$7:$GK$318,$EI$2,FALSE))</f>
        <v>0</v>
      </c>
      <c r="EJ187" s="90">
        <f>IF(ISNA(VLOOKUP($B187,'[1]1718  Exp_Rev Access'!$F$7:$GK$318,$EJ$2,FALSE)),"",VLOOKUP($B187,'[1]1718  Exp_Rev Access'!$F$7:$GK$318,$EJ$2,FALSE))</f>
        <v>0</v>
      </c>
      <c r="EK187" s="90">
        <f>IF(ISNA(VLOOKUP($B187,'[1]1718  Exp_Rev Access'!$F$7:$GK$318,$EK$2,FALSE)),"",VLOOKUP($B187,'[1]1718  Exp_Rev Access'!$F$7:$GK$318,$EK$2,FALSE))</f>
        <v>0</v>
      </c>
      <c r="EL187" s="90">
        <f>IF(ISNA(VLOOKUP($B187,'[1]1718  Exp_Rev Access'!$F$7:$GK$318,$EL$2,FALSE)),"",VLOOKUP($B187,'[1]1718  Exp_Rev Access'!$F$7:$GK$318,$EL$2,FALSE))</f>
        <v>0</v>
      </c>
      <c r="EM187" s="90">
        <f>IF(ISNA(VLOOKUP($B187,'[1]1718  Exp_Rev Access'!$F$7:$GK$318,$EM$2,FALSE)),"",VLOOKUP($B187,'[1]1718  Exp_Rev Access'!$F$7:$GK$318,$EM$2,FALSE))</f>
        <v>0</v>
      </c>
      <c r="EN187" s="90">
        <f>IF(ISNA(VLOOKUP($B187,'[1]1718  Exp_Rev Access'!$F$7:$GK$318,$EN$2,FALSE)),"",VLOOKUP($B187,'[1]1718  Exp_Rev Access'!$F$7:$GK$318,$EN$2,FALSE))</f>
        <v>66458.92</v>
      </c>
      <c r="EO187" s="90">
        <f>IF(ISNA(VLOOKUP($B187,'[1]1718  Exp_Rev Access'!$F$7:$GK$318,$EO$2,FALSE)),"",VLOOKUP($B187,'[1]1718  Exp_Rev Access'!$F$7:$GK$318,$EO$2,FALSE))</f>
        <v>0</v>
      </c>
      <c r="EP187" s="90">
        <f>IF(ISNA(VLOOKUP($B187,'[1]1718  Exp_Rev Access'!$F$7:$GK$318,$EP$2,FALSE)),"",VLOOKUP($B187,'[1]1718  Exp_Rev Access'!$F$7:$GK$318,$EP$2,FALSE))</f>
        <v>0</v>
      </c>
      <c r="EQ187" s="90">
        <f>IF(ISNA(VLOOKUP($B187,'[1]1718  Exp_Rev Access'!$F$7:$GK$318,$EQ$2,FALSE)),"",VLOOKUP($B187,'[1]1718  Exp_Rev Access'!$F$7:$GK$318,$EQ$2,FALSE))</f>
        <v>0</v>
      </c>
      <c r="ER187" s="90">
        <f>IF(ISNA(VLOOKUP($B187,'[1]1718  Exp_Rev Access'!$F$7:$GK$318,$ER$2,FALSE)),"",VLOOKUP($B187,'[1]1718  Exp_Rev Access'!$F$7:$GK$318,$ER$2,FALSE))</f>
        <v>0</v>
      </c>
      <c r="ES187" s="90">
        <f>IF(ISNA(VLOOKUP($B187,'[1]1718  Exp_Rev Access'!$F$7:$GK$318,$ES$2,FALSE)),"",VLOOKUP($B187,'[1]1718  Exp_Rev Access'!$F$7:$GK$318,$ES$2,FALSE))</f>
        <v>0</v>
      </c>
      <c r="ET187" s="90">
        <f>IF(ISNA(VLOOKUP($B187,'[1]1718  Exp_Rev Access'!$F$7:$GK$318,$ET$2,FALSE)),"",VLOOKUP($B187,'[1]1718  Exp_Rev Access'!$F$7:$GK$318,$ET$2,FALSE))</f>
        <v>0</v>
      </c>
      <c r="EU187" s="90">
        <f>IF(ISNA(VLOOKUP($B187,'[1]1718  Exp_Rev Access'!$F$7:$GK$318,$EU$2,FALSE)),"",VLOOKUP($B187,'[1]1718  Exp_Rev Access'!$F$7:$GK$318,$EU$2,FALSE))</f>
        <v>0</v>
      </c>
      <c r="EV187" s="90">
        <f>IF(ISNA(VLOOKUP($B187,'[1]1718  Exp_Rev Access'!$F$7:$GK$318,$EV$2,FALSE)),"",VLOOKUP($B187,'[1]1718  Exp_Rev Access'!$F$7:$GK$318,$EV$2,FALSE))</f>
        <v>8892.02</v>
      </c>
      <c r="EW187" s="90">
        <f>IF(ISNA(VLOOKUP($B187,'[1]1718  Exp_Rev Access'!$F$7:$GK$318,$EW$2,FALSE)),"",VLOOKUP($B187,'[1]1718  Exp_Rev Access'!$F$7:$GK$318,$EW$2,FALSE))</f>
        <v>0</v>
      </c>
      <c r="EX187" s="90">
        <f>IF(ISNA(VLOOKUP($B187,'[1]1718  Exp_Rev Access'!$F$7:$GK$318,$EX$2,FALSE)),"",VLOOKUP($B187,'[1]1718  Exp_Rev Access'!$F$7:$GK$318,$EX$2,FALSE))</f>
        <v>0</v>
      </c>
      <c r="EY187" s="90">
        <f>IF(ISNA(VLOOKUP($B187,'[1]1718  Exp_Rev Access'!$F$7:$GK$318,$EY$2,FALSE)),"",VLOOKUP($B187,'[1]1718  Exp_Rev Access'!$F$7:$GK$318,$EY$2,FALSE))</f>
        <v>0</v>
      </c>
      <c r="EZ187" s="90">
        <f>IF(ISNA(VLOOKUP($B187,'[1]1718  Exp_Rev Access'!$F$7:$GK$318,$EZ$2,FALSE)),"",VLOOKUP($B187,'[1]1718  Exp_Rev Access'!$F$7:$GK$318,$EZ$2,FALSE))</f>
        <v>0</v>
      </c>
      <c r="FA187" s="90">
        <f>IF(ISNA(VLOOKUP($B187,'[1]1718  Exp_Rev Access'!$F$7:$GK$318,$FA$2,FALSE)),"",VLOOKUP($B187,'[1]1718  Exp_Rev Access'!$F$7:$GK$318,$FA$2,FALSE))</f>
        <v>0</v>
      </c>
      <c r="FB187" s="90">
        <f>IF(ISNA(VLOOKUP($B187,'[1]1718  Exp_Rev Access'!$F$7:$GK$318,$FB$2,FALSE)),"",VLOOKUP($B187,'[1]1718  Exp_Rev Access'!$F$7:$GK$318,$FB$2,FALSE))</f>
        <v>0</v>
      </c>
      <c r="FC187" s="90">
        <f>IF(ISNA(VLOOKUP($B187,'[1]1718  Exp_Rev Access'!$F$7:$GK$318,$FC$2,FALSE)),"",VLOOKUP($B187,'[1]1718  Exp_Rev Access'!$F$7:$GK$318,$FC$2,FALSE))</f>
        <v>0</v>
      </c>
      <c r="FD187" s="90">
        <f>IF(ISNA(VLOOKUP($B187,'[1]1718  Exp_Rev Access'!$F$7:$GK$318,$FD$2,FALSE)),"",VLOOKUP($B187,'[1]1718  Exp_Rev Access'!$F$7:$GK$318,$FD$2,FALSE))</f>
        <v>0</v>
      </c>
      <c r="FE187" s="90">
        <f>IF(ISNA(VLOOKUP($B187,'[1]1718  Exp_Rev Access'!$F$7:$GK$318,$FE$2,FALSE)),"",VLOOKUP($B187,'[1]1718  Exp_Rev Access'!$F$7:$GK$318,$FE$2,FALSE))</f>
        <v>0</v>
      </c>
      <c r="FF187" s="90">
        <f>IF(ISNA(VLOOKUP($B187,'[1]1718  Exp_Rev Access'!$F$7:$GK$318,$FF$2,FALSE)),"",VLOOKUP($B187,'[1]1718  Exp_Rev Access'!$F$7:$GK$318,$FF$2,FALSE))</f>
        <v>0</v>
      </c>
      <c r="FG187" s="90">
        <f>IF(ISNA(VLOOKUP($B187,'[1]1718  Exp_Rev Access'!$F$7:$GK$318,$FG$2,FALSE)),"",VLOOKUP($B187,'[1]1718  Exp_Rev Access'!$F$7:$GK$318,$FG$2,FALSE))</f>
        <v>0</v>
      </c>
      <c r="FH187" s="90">
        <f>IF(ISNA(VLOOKUP($B187,'[1]1718  Exp_Rev Access'!$F$7:$GK$318,$FH$2,FALSE)),"",VLOOKUP($B187,'[1]1718  Exp_Rev Access'!$F$7:$GK$318,$FH$2,FALSE))</f>
        <v>0</v>
      </c>
      <c r="FI187" s="90">
        <f>IF(ISNA(VLOOKUP($B187,'[1]1718  Exp_Rev Access'!$F$7:$GK$318,$FI$2,FALSE)),"",VLOOKUP($B187,'[1]1718  Exp_Rev Access'!$F$7:$GK$318,$FI$2,FALSE))</f>
        <v>0</v>
      </c>
      <c r="FJ187" s="90">
        <f>IF(ISNA(VLOOKUP($B187,'[1]1718  Exp_Rev Access'!$F$7:$GK$318,$FJ$2,FALSE)),"",VLOOKUP($B187,'[1]1718  Exp_Rev Access'!$F$7:$GK$318,$FJ$2,FALSE))</f>
        <v>0</v>
      </c>
      <c r="FK187" s="90">
        <f>IF(ISNA(VLOOKUP($B187,'[1]1718  Exp_Rev Access'!$F$7:$GK$318,$FK$2,FALSE)),"",VLOOKUP($B187,'[1]1718  Exp_Rev Access'!$F$7:$GK$318,$FK$2,FALSE))</f>
        <v>0</v>
      </c>
      <c r="FL187" s="90">
        <f>IF(ISNA(VLOOKUP($B187,'[1]1718  Exp_Rev Access'!$F$7:$GK$318,$FL$2,FALSE)),"",VLOOKUP($B187,'[1]1718  Exp_Rev Access'!$F$7:$GK$318,$FL$2,FALSE))</f>
        <v>0</v>
      </c>
      <c r="FM187" s="90">
        <f>IF(ISNA(VLOOKUP($B187,'[1]1718  Exp_Rev Access'!$F$7:$GK$318,$FM$2,FALSE)),"",VLOOKUP($B187,'[1]1718  Exp_Rev Access'!$F$7:$GK$318,$FM$2,FALSE))</f>
        <v>0</v>
      </c>
      <c r="FN187" s="90">
        <f>IF(ISNA(VLOOKUP($B187,'[1]1718  Exp_Rev Access'!$F$7:$GK$318,$FN$2,FALSE)),"",VLOOKUP($B187,'[1]1718  Exp_Rev Access'!$F$7:$GK$318,$FN$2,FALSE))</f>
        <v>0</v>
      </c>
      <c r="FO187" s="90">
        <f>IF(ISNA(VLOOKUP($B187,'[1]1718  Exp_Rev Access'!$F$7:$GK$318,$FO$2,FALSE)),"",VLOOKUP($B187,'[1]1718  Exp_Rev Access'!$F$7:$GK$318,$FO$2,FALSE))</f>
        <v>0</v>
      </c>
      <c r="FP187" s="90">
        <f>IF(ISNA(VLOOKUP($B187,'[1]1718  Exp_Rev Access'!$F$7:$GK$318,$FP$2,FALSE)),"",VLOOKUP($B187,'[1]1718  Exp_Rev Access'!$F$7:$GK$318,$FP$2,FALSE))</f>
        <v>0</v>
      </c>
      <c r="FQ187" s="90">
        <f>IF(ISNA(VLOOKUP($B187,'[1]1718  Exp_Rev Access'!$F$7:$GK$318,$FQ$2,FALSE)),"",VLOOKUP($B187,'[1]1718  Exp_Rev Access'!$F$7:$GK$318,$FQ$2,FALSE))</f>
        <v>0</v>
      </c>
      <c r="FR187" s="90">
        <f>IF(ISNA(VLOOKUP($B187,'[1]1718  Exp_Rev Access'!$F$7:$GK$318,$FR$2,FALSE)),"",VLOOKUP($B187,'[1]1718  Exp_Rev Access'!$F$7:$GK$318,$FR$2,FALSE))</f>
        <v>84349.61</v>
      </c>
      <c r="FS187" s="56">
        <f t="shared" si="534"/>
        <v>2230949.5299999998</v>
      </c>
      <c r="FT187" s="92">
        <f t="shared" si="535"/>
        <v>5.4324664930311253E-2</v>
      </c>
      <c r="FU187" s="94">
        <f t="shared" si="536"/>
        <v>660.38615555391095</v>
      </c>
      <c r="FV187" s="95">
        <f>IF(ISNA(VLOOKUP($B187,'[1]1718  Exp_Rev Access'!$F$7:$GK$318,$FV$2,FALSE)),"",VLOOKUP($B187,'[1]1718  Exp_Rev Access'!$F$7:$GK$318,$FV$2,FALSE))</f>
        <v>0</v>
      </c>
      <c r="FW187" s="95">
        <f>IF(ISNA(VLOOKUP($B187,'[1]1718  Exp_Rev Access'!$F$7:$GK$318,$FW$2,FALSE)),"",VLOOKUP($B187,'[1]1718  Exp_Rev Access'!$F$7:$GK$318,$FW$2,FALSE))</f>
        <v>68576.77</v>
      </c>
      <c r="FX187" s="95">
        <f>IF(ISNA(VLOOKUP($B187,'[1]1718  Exp_Rev Access'!$F$7:$GK$318,$FX$2,FALSE)),"",VLOOKUP($B187,'[1]1718  Exp_Rev Access'!$F$7:$GK$318,$FX$2,FALSE))</f>
        <v>0</v>
      </c>
      <c r="FY187" s="95">
        <f>IF(ISNA(VLOOKUP($B187,'[1]1718  Exp_Rev Access'!$F$7:$GK$318,$FY$2,FALSE)),"",VLOOKUP($B187,'[1]1718  Exp_Rev Access'!$F$7:$GK$318,$FY$2,FALSE))</f>
        <v>0</v>
      </c>
      <c r="FZ187" s="95">
        <f>IF(ISNA(VLOOKUP($B187,'[1]1718  Exp_Rev Access'!$F$7:$GK$318,$FZ$2,FALSE)),"",VLOOKUP($B187,'[1]1718  Exp_Rev Access'!$F$7:$GK$318,$FZ$2,FALSE))</f>
        <v>0</v>
      </c>
      <c r="GA187" s="95">
        <f>IF(ISNA(VLOOKUP($B187,'[1]1718  Exp_Rev Access'!$F$7:$GK$318,$GA$2,FALSE)),"",VLOOKUP($B187,'[1]1718  Exp_Rev Access'!$F$7:$GK$318,$GA$2,FALSE))</f>
        <v>7876.77</v>
      </c>
      <c r="GB187" s="95">
        <f>IF(ISNA(VLOOKUP($B187,'[1]1718  Exp_Rev Access'!$F$7:$GK$318,$GB$2,FALSE)),"",VLOOKUP($B187,'[1]1718  Exp_Rev Access'!$F$7:$GK$318,$GB$2,FALSE))</f>
        <v>0</v>
      </c>
      <c r="GC187" s="95">
        <f>IF(ISNA(VLOOKUP($B187,'[1]1718  Exp_Rev Access'!$F$7:$GK$318,$GC$2,FALSE)),"",VLOOKUP($B187,'[1]1718  Exp_Rev Access'!$F$7:$GK$318,$GC$2,FALSE))</f>
        <v>0</v>
      </c>
      <c r="GD187" s="95">
        <f>IF(ISNA(VLOOKUP($B187,'[1]1718  Exp_Rev Access'!$F$7:$GK$318,$GD$2,FALSE)),"",VLOOKUP($B187,'[1]1718  Exp_Rev Access'!$F$7:$GK$318,$GD$2,FALSE))</f>
        <v>0</v>
      </c>
      <c r="GE187" s="95">
        <f>IF(ISNA(VLOOKUP($B187,'[1]1718  Exp_Rev Access'!$F$7:$GK$318,$GE$2,FALSE)),"",VLOOKUP($B187,'[1]1718  Exp_Rev Access'!$F$7:$GK$318,$GE$2,FALSE))</f>
        <v>81477</v>
      </c>
      <c r="GF187" s="95">
        <f>IF(ISNA(VLOOKUP($B187,'[1]1718  Exp_Rev Access'!$F$7:$GK$318,$GF$2,FALSE)),"",VLOOKUP($B187,'[1]1718  Exp_Rev Access'!$F$7:$GK$318,$GF$2,FALSE))</f>
        <v>0</v>
      </c>
      <c r="GG187" s="95">
        <f>IF(ISNA(VLOOKUP($B187,'[1]1718  Exp_Rev Access'!$F$7:$GK$318,$GG$2,FALSE)),"",VLOOKUP($B187,'[1]1718  Exp_Rev Access'!$F$7:$GK$318,$GG$2,FALSE))</f>
        <v>0</v>
      </c>
      <c r="GH187" s="95">
        <f>IF(ISNA(VLOOKUP($B187,'[1]1718  Exp_Rev Access'!$F$7:$GK$318,$GH$2,FALSE)),"",VLOOKUP($B187,'[1]1718  Exp_Rev Access'!$F$7:$GK$318,$GH$2,FALSE))</f>
        <v>0</v>
      </c>
      <c r="GI187" s="95">
        <f>IF(ISNA(VLOOKUP($B187,'[1]1718  Exp_Rev Access'!$F$7:$GK$318,$GI$2,FALSE)),"",VLOOKUP($B187,'[1]1718  Exp_Rev Access'!$F$7:$GK$318,$GI$2,FALSE))</f>
        <v>0</v>
      </c>
      <c r="GJ187" s="95">
        <f>IF(ISNA(VLOOKUP($B187,'[1]1718  Exp_Rev Access'!$F$7:$GK$318,$GJ$2,FALSE)),"",VLOOKUP($B187,'[1]1718  Exp_Rev Access'!$F$7:$GK$318,$GJ$2,FALSE))</f>
        <v>0</v>
      </c>
      <c r="GK187" s="95">
        <f>IF(ISNA(VLOOKUP($B187,'[1]1718  Exp_Rev Access'!$F$7:$GK$318,$GK$2,FALSE)),"",VLOOKUP($B187,'[1]1718  Exp_Rev Access'!$F$7:$GK$318,$GK$2,FALSE))</f>
        <v>40051.03</v>
      </c>
      <c r="GL187" s="95">
        <f>IF(ISNA(VLOOKUP($B187,'[1]1718  Exp_Rev Access'!$F$7:$GK$318,$GL$2,FALSE)),"",VLOOKUP($B187,'[1]1718  Exp_Rev Access'!$F$7:$GK$318,$GL$2,FALSE))</f>
        <v>0</v>
      </c>
      <c r="GM187" s="95">
        <f>IF(ISNA(VLOOKUP($B187,'[1]1718  Exp_Rev Access'!$F$7:$GK$318,$GM$2,FALSE)),"",VLOOKUP($B187,'[1]1718  Exp_Rev Access'!$F$7:$GK$318,$GM$2,FALSE))</f>
        <v>0</v>
      </c>
      <c r="GN187" s="95">
        <f>IF(ISNA(VLOOKUP($B187,'[1]1718  Exp_Rev Access'!$F$7:$GK$318,$GN$2,FALSE)),"",VLOOKUP($B187,'[1]1718  Exp_Rev Access'!$F$7:$GK$318,$GN$2,FALSE))</f>
        <v>0</v>
      </c>
      <c r="GO187" s="95">
        <f>IF(ISNA(VLOOKUP($B187,'[1]1718  Exp_Rev Access'!$F$7:$GK$318,$GO$2,FALSE)),"",VLOOKUP($B187,'[1]1718  Exp_Rev Access'!$F$7:$GK$318,$GO$2,FALSE))</f>
        <v>0</v>
      </c>
      <c r="GP187" s="95">
        <f>IF(ISNA(VLOOKUP($B187,'[1]1718  Exp_Rev Access'!$F$7:$GK$318,$GP$2,FALSE)),"",VLOOKUP($B187,'[1]1718  Exp_Rev Access'!$F$7:$GK$318,$GP$2,FALSE))</f>
        <v>0</v>
      </c>
      <c r="GQ187" s="95">
        <f>IF(ISNA(VLOOKUP($B187,'[1]1718  Exp_Rev Access'!$F$7:$GK$318,$GQ$2,FALSE)),"",VLOOKUP($B187,'[1]1718  Exp_Rev Access'!$F$7:$GK$318,$GQ$2,FALSE))</f>
        <v>6133.75</v>
      </c>
      <c r="GR187" s="95">
        <f>IF(ISNA(VLOOKUP($B187,'[1]1718  Exp_Rev Access'!$F$7:$GK$318,$GR$2,FALSE)),"",VLOOKUP($B187,'[1]1718  Exp_Rev Access'!$F$7:$GK$318,$GR$2,FALSE))</f>
        <v>0</v>
      </c>
      <c r="GS187" s="95">
        <f>IF(ISNA(VLOOKUP($B187,'[1]1718  Exp_Rev Access'!$F$7:$GK$318,$GS$2,FALSE)),"",VLOOKUP($B187,'[1]1718  Exp_Rev Access'!$F$7:$GK$318,$GS$2,FALSE))</f>
        <v>0</v>
      </c>
      <c r="GT187" s="95">
        <f>IF(ISNA(VLOOKUP($B187,'[1]1718  Exp_Rev Access'!$F$7:$GK$318,$GT$2,FALSE)),"",VLOOKUP($B187,'[1]1718  Exp_Rev Access'!$F$7:$GK$318,$GT$2,FALSE))</f>
        <v>0</v>
      </c>
      <c r="GU187" s="56">
        <f t="shared" si="537"/>
        <v>204115.32</v>
      </c>
      <c r="GV187" s="92">
        <f t="shared" si="538"/>
        <v>4.9703035487957724E-3</v>
      </c>
      <c r="GW187" s="96">
        <f t="shared" si="539"/>
        <v>60.420430696366466</v>
      </c>
    </row>
    <row r="188" spans="1:222" x14ac:dyDescent="0.3">
      <c r="A188" s="73"/>
      <c r="B188" s="88" t="s">
        <v>444</v>
      </c>
      <c r="C188" s="89" t="s">
        <v>445</v>
      </c>
      <c r="D188" s="75">
        <f>IF(ISNA(VLOOKUP($B188,'[1]1718 enrollment_Rev_Exp by size'!$A$7:H524,3,FALSE)),"",VLOOKUP($B188,'[1]1718 enrollment_Rev_Exp by size'!$A$7:$G$350,3,FALSE))</f>
        <v>696.07999999999993</v>
      </c>
      <c r="E188" s="76">
        <f>IF(ISNA(VLOOKUP($B188,'[1]1718 enrollment_Rev_Exp by size'!$A$7:I524,5,FALSE)),"",VLOOKUP($B188,'[1]1718 enrollment_Rev_Exp by size'!$A$7:$G$350,5,FALSE))</f>
        <v>8519595.5099999998</v>
      </c>
      <c r="F188" s="70">
        <f t="shared" si="495"/>
        <v>8519595.5099999979</v>
      </c>
      <c r="G188" s="70">
        <f t="shared" si="496"/>
        <v>0</v>
      </c>
      <c r="H188" s="90">
        <f>IF(ISNA(VLOOKUP($B188,'[1]1718  Exp_Rev Access'!$F$7:$GK$318,3,FALSE)),"",VLOOKUP($B188,'[1]1718  Exp_Rev Access'!$F$7:$GK$318,3,FALSE))</f>
        <v>1580540.56</v>
      </c>
      <c r="I188" s="90">
        <f>IF(ISNA(VLOOKUP($B188,'[1]1718  Exp_Rev Access'!$F$7:$GK$318,4,FALSE)),"",VLOOKUP($B188,'[1]1718  Exp_Rev Access'!$F$7:$GK$318,4,FALSE))</f>
        <v>0</v>
      </c>
      <c r="J188" s="90">
        <f>IF(ISNA(VLOOKUP($B188,'[1]1718  Exp_Rev Access'!$F$7:$GK$318,5,FALSE)),"",VLOOKUP($B188,'[1]1718  Exp_Rev Access'!$F$7:$GK$318,5,FALSE))</f>
        <v>68063.789999999994</v>
      </c>
      <c r="K188" s="90">
        <f>IF(ISNA(VLOOKUP($B188,'[1]1718  Exp_Rev Access'!$F$7:$GK$318,6,FALSE)),"-",VLOOKUP($B188,'[1]1718  Exp_Rev Access'!$F$7:$GK$318,6,FALSE))</f>
        <v>4413.74</v>
      </c>
      <c r="L188" s="90">
        <f>IF(ISNA(VLOOKUP($B188,'[1]1718  Exp_Rev Access'!$F$7:$GK$318,7,FALSE)),"",VLOOKUP($B188,'[1]1718  Exp_Rev Access'!$F$7:$GK$318,7,FALSE))</f>
        <v>0</v>
      </c>
      <c r="M188" s="90">
        <f>IF(ISNA(VLOOKUP($B188,'[1]1718  Exp_Rev Access'!$F$7:$GK$318,8,FALSE)),"",VLOOKUP($B188,'[1]1718  Exp_Rev Access'!$F$7:$GK$318,8,FALSE))</f>
        <v>0</v>
      </c>
      <c r="N188" s="56">
        <f t="shared" si="522"/>
        <v>1653018.09</v>
      </c>
      <c r="O188" s="91">
        <f t="shared" si="523"/>
        <v>0.19402541917157287</v>
      </c>
      <c r="P188" s="56">
        <f t="shared" si="524"/>
        <v>2374.7530312607751</v>
      </c>
      <c r="Q188" s="90">
        <f>IF(ISNA(VLOOKUP($B188,'[1]1718  Exp_Rev Access'!$F$7:$GK$318,10,FALSE)),"",VLOOKUP($B188,'[1]1718  Exp_Rev Access'!$F$7:$GK$318,10,FALSE))</f>
        <v>2767.33</v>
      </c>
      <c r="R188" s="90">
        <f>IF(ISNA(VLOOKUP($B188,'[1]1718  Exp_Rev Access'!$F$7:$GK$318,11,FALSE)),"",VLOOKUP($B188,'[1]1718  Exp_Rev Access'!$F$7:$GK$318,11,FALSE))</f>
        <v>0</v>
      </c>
      <c r="S188" s="90">
        <f>IF(ISNA(VLOOKUP($B188,'[1]1718  Exp_Rev Access'!$F$7:$GK$318,12,FALSE)),"",VLOOKUP($B188,'[1]1718  Exp_Rev Access'!$F$7:$GK$318,12,FALSE))</f>
        <v>0</v>
      </c>
      <c r="T188" s="90">
        <f>IF(ISNA(VLOOKUP($B188,'[1]1718  Exp_Rev Access'!$F$7:$GK$318,13,FALSE)),"",VLOOKUP($B188,'[1]1718  Exp_Rev Access'!$F$7:$GK$318,13,FALSE))</f>
        <v>0</v>
      </c>
      <c r="U188" s="90">
        <f>IF(ISNA(VLOOKUP($B188,'[1]1718  Exp_Rev Access'!$F$7:$GK$318,14,FALSE)),"",VLOOKUP($B188,'[1]1718  Exp_Rev Access'!$F$7:$GK$318,14,FALSE))</f>
        <v>0</v>
      </c>
      <c r="V188" s="90">
        <f>IF(ISNA(VLOOKUP($B188,'[1]1718  Exp_Rev Access'!$F$7:$GK$318,15,FALSE)),"",VLOOKUP($B188,'[1]1718  Exp_Rev Access'!$F$7:$GK$318,15,FALSE))</f>
        <v>0</v>
      </c>
      <c r="W188" s="90">
        <f>IF(ISNA(VLOOKUP($B188,'[1]1718  Exp_Rev Access'!$F$7:$GK$318,16,FALSE)),"",VLOOKUP($B188,'[1]1718  Exp_Rev Access'!$F$7:$GK$318,16,FALSE))</f>
        <v>0</v>
      </c>
      <c r="X188" s="90">
        <f>IF(ISNA(VLOOKUP($B188,'[1]1718  Exp_Rev Access'!$F$7:$GK$318,17,FALSE)),"",VLOOKUP($B188,'[1]1718  Exp_Rev Access'!$F$7:$GK$318,17,FALSE))</f>
        <v>0</v>
      </c>
      <c r="Y188" s="90">
        <f>IF(ISNA(VLOOKUP($B188,'[1]1718  Exp_Rev Access'!$F$7:$GK$318,18,FALSE)),"",VLOOKUP($B188,'[1]1718  Exp_Rev Access'!$F$7:$GK$318,18,FALSE))</f>
        <v>0</v>
      </c>
      <c r="Z188" s="90">
        <f>IF(ISNA(VLOOKUP($B188,'[1]1718  Exp_Rev Access'!$F$7:$GK$318,19,FALSE)),"",VLOOKUP($B188,'[1]1718  Exp_Rev Access'!$F$7:$GK$318,19,FALSE))</f>
        <v>0</v>
      </c>
      <c r="AA188" s="90">
        <f>IF(ISNA(VLOOKUP($B188,'[1]1718  Exp_Rev Access'!$F$7:$GK$318,20,FALSE)),"",VLOOKUP($B188,'[1]1718  Exp_Rev Access'!$F$7:$GK$318,20,FALSE))</f>
        <v>0</v>
      </c>
      <c r="AB188" s="90">
        <f>IF(ISNA(VLOOKUP($B188,'[1]1718  Exp_Rev Access'!$F$7:$GK$318,21,FALSE)),"",VLOOKUP($B188,'[1]1718  Exp_Rev Access'!$F$7:$GK$318,21,FALSE))</f>
        <v>0</v>
      </c>
      <c r="AC188" s="90">
        <f>IF(ISNA(VLOOKUP($B188,'[1]1718  Exp_Rev Access'!$F$7:$GK$318,22,FALSE)),"",VLOOKUP($B188,'[1]1718  Exp_Rev Access'!$F$7:$GK$318,22,FALSE))</f>
        <v>0</v>
      </c>
      <c r="AD188" s="90">
        <f>IF(ISNA(VLOOKUP($B188,'[1]1718  Exp_Rev Access'!$F$7:$GK$318,23,FALSE)),"",VLOOKUP($B188,'[1]1718  Exp_Rev Access'!$F$7:$GK$318,23,FALSE))</f>
        <v>55482.84</v>
      </c>
      <c r="AE188" s="90">
        <f>IF(ISNA(VLOOKUP($B188,'[1]1718  Exp_Rev Access'!$F$7:$GK$318,24,FALSE)),"",VLOOKUP($B188,'[1]1718  Exp_Rev Access'!$F$7:$GK$318,24,FALSE))</f>
        <v>13220.01</v>
      </c>
      <c r="AF188" s="90">
        <f>IF(ISNA(VLOOKUP($B188,'[1]1718  Exp_Rev Access'!$F$7:$GK$318,25,FALSE)),"",VLOOKUP($B188,'[1]1718  Exp_Rev Access'!$F$7:$GK$318,25,FALSE))</f>
        <v>0</v>
      </c>
      <c r="AG188" s="90">
        <f>IF(ISNA(VLOOKUP($B188,'[1]1718  Exp_Rev Access'!$F$7:$GK$318,26,FALSE)),"",VLOOKUP($B188,'[1]1718  Exp_Rev Access'!$F$7:$GK$318,26,FALSE))</f>
        <v>1000</v>
      </c>
      <c r="AH188" s="90">
        <f>IF(ISNA(VLOOKUP($B188,'[1]1718  Exp_Rev Access'!$F$7:$GK$318,27,FALSE)),"",VLOOKUP($B188,'[1]1718  Exp_Rev Access'!$F$7:$GK$318,27,FALSE))</f>
        <v>821.01</v>
      </c>
      <c r="AI188" s="90">
        <f>IF(ISNA(VLOOKUP($B188,'[1]1718  Exp_Rev Access'!$F$7:$GK$318,28,FALSE)),"",VLOOKUP($B188,'[1]1718  Exp_Rev Access'!$F$7:$GK$318,28,FALSE))</f>
        <v>1760</v>
      </c>
      <c r="AJ188" s="90">
        <f>IF(ISNA(VLOOKUP($B188,'[1]1718  Exp_Rev Access'!$F$7:$GK$318,29,FALSE)),"",VLOOKUP($B188,'[1]1718  Exp_Rev Access'!$F$7:$GK$318,29,FALSE))</f>
        <v>185.64</v>
      </c>
      <c r="AK188" s="90">
        <f>IF(ISNA(VLOOKUP($B188,'[1]1718  Exp_Rev Access'!$F$7:$GK$318,30,FALSE)),"",VLOOKUP($B188,'[1]1718  Exp_Rev Access'!$F$7:$GK$318,30,FALSE))</f>
        <v>10501.85</v>
      </c>
      <c r="AL188" s="90">
        <f>IF(ISNA(VLOOKUP($B188,'[1]1718  Exp_Rev Access'!$F$7:$GK$318,31,FALSE)),"",VLOOKUP($B188,'[1]1718  Exp_Rev Access'!$F$7:$GK$318,31,FALSE))</f>
        <v>88858.44</v>
      </c>
      <c r="AM188" s="56">
        <f t="shared" si="525"/>
        <v>174597.12</v>
      </c>
      <c r="AN188" s="92">
        <f t="shared" si="526"/>
        <v>2.0493592658837392E-2</v>
      </c>
      <c r="AO188" s="71">
        <f t="shared" si="527"/>
        <v>250.82910010343642</v>
      </c>
      <c r="AP188" s="90">
        <f>IF(ISNA(VLOOKUP($B188,'[1]1718  Exp_Rev Access'!$F$7:$GK$318,33,FALSE)),"",VLOOKUP($B188,'[1]1718  Exp_Rev Access'!$F$7:$GK$318,33,FALSE))</f>
        <v>4790079.8899999997</v>
      </c>
      <c r="AQ188" s="90">
        <f>IF(ISNA(VLOOKUP($B188,'[1]1718  Exp_Rev Access'!$F$7:$GK$318,34,FALSE)),"",VLOOKUP($B188,'[1]1718  Exp_Rev Access'!$F$7:$GK$318,34,FALSE))</f>
        <v>108674.56</v>
      </c>
      <c r="AR188" s="90">
        <f>IF(ISNA(VLOOKUP($B188,'[1]1718  Exp_Rev Access'!$F$7:$GK$318,35,FALSE)),"",VLOOKUP($B188,'[1]1718  Exp_Rev Access'!$F$7:$GK$318,35,FALSE))</f>
        <v>0</v>
      </c>
      <c r="AS188" s="90">
        <f>IF(ISNA(VLOOKUP($B188,'[1]1718  Exp_Rev Access'!$F$7:$GK$318,36,FALSE)),"",VLOOKUP($B188,'[1]1718  Exp_Rev Access'!$F$7:$GK$318,36,FALSE))</f>
        <v>0</v>
      </c>
      <c r="AT188" s="90">
        <f>IF(ISNA(VLOOKUP($B188,'[1]1718  Exp_Rev Access'!$F$7:$GK$318,37,FALSE)),"",VLOOKUP($B188,'[1]1718  Exp_Rev Access'!$F$7:$GK$318,37,FALSE))</f>
        <v>0</v>
      </c>
      <c r="AU188" s="56">
        <f t="shared" si="528"/>
        <v>4898754.4499999993</v>
      </c>
      <c r="AV188" s="93">
        <f t="shared" si="529"/>
        <v>0.57499847783266411</v>
      </c>
      <c r="AW188" s="56">
        <f t="shared" si="530"/>
        <v>7037.6313785771745</v>
      </c>
      <c r="AX188" s="90">
        <f>IF(ISNA(VLOOKUP($B188,'[1]1718  Exp_Rev Access'!$F$7:$GK$318,39,FALSE)),"",VLOOKUP($B188,'[1]1718  Exp_Rev Access'!$F$7:$GK$318,39,FALSE))</f>
        <v>0</v>
      </c>
      <c r="AY188" s="90">
        <f>IF(ISNA(VLOOKUP($B188,'[1]1718  Exp_Rev Access'!$F$7:$GK$318,40,FALSE)),"",VLOOKUP($B188,'[1]1718  Exp_Rev Access'!$F$7:$GK$318,40,FALSE))</f>
        <v>668349.82999999996</v>
      </c>
      <c r="AZ188" s="90">
        <f>IF(ISNA(VLOOKUP($B188,'[1]1718  Exp_Rev Access'!$F$7:$GK$318,41,FALSE)),"",VLOOKUP($B188,'[1]1718  Exp_Rev Access'!$F$7:$GK$318,41,FALSE))</f>
        <v>49023.28</v>
      </c>
      <c r="BA188" s="90">
        <f>IF(ISNA(VLOOKUP($B188,'[1]1718  Exp_Rev Access'!$F$7:$GK$318,42,FALSE)),"",VLOOKUP($B188,'[1]1718  Exp_Rev Access'!$F$7:$GK$318,42,FALSE))</f>
        <v>0</v>
      </c>
      <c r="BB188" s="90">
        <f>IF(ISNA(VLOOKUP($B188,'[1]1718  Exp_Rev Access'!$F$7:$GK$318,43,FALSE)),"",VLOOKUP($B188,'[1]1718  Exp_Rev Access'!$F$7:$GK$318,43,FALSE))</f>
        <v>0</v>
      </c>
      <c r="BC188" s="90">
        <f>IF(ISNA(VLOOKUP($B188,'[1]1718  Exp_Rev Access'!$F$7:$GK$318,44,FALSE)),"",VLOOKUP($B188,'[1]1718  Exp_Rev Access'!$F$7:$GK$318,44,FALSE))</f>
        <v>172672.91</v>
      </c>
      <c r="BD188" s="90">
        <f>IF(ISNA(VLOOKUP($B188,'[1]1718  Exp_Rev Access'!$F$7:$GK$318,45,FALSE)),"",VLOOKUP($B188,'[1]1718  Exp_Rev Access'!$F$7:$GK$318,45,FALSE))</f>
        <v>117901.69</v>
      </c>
      <c r="BE188" s="90">
        <f>IF(ISNA(VLOOKUP($B188,'[1]1718  Exp_Rev Access'!$F$7:$GK$318,46,FALSE)),"",VLOOKUP($B188,'[1]1718  Exp_Rev Access'!$F$7:$GK$318,46,FALSE))</f>
        <v>19646.599999999999</v>
      </c>
      <c r="BF188" s="90">
        <f>IF(ISNA(VLOOKUP($B188,'[1]1718  Exp_Rev Access'!$F$7:$GK$318,47,FALSE)),"",VLOOKUP($B188,'[1]1718  Exp_Rev Access'!$F$7:$GK$318,47,FALSE))</f>
        <v>0</v>
      </c>
      <c r="BG188" s="90">
        <f>IF(ISNA(VLOOKUP($B188,'[1]1718  Exp_Rev Access'!$F$7:$GK$318,48,FALSE)),"",VLOOKUP($B188,'[1]1718  Exp_Rev Access'!$F$7:$GK$318,48,FALSE))</f>
        <v>52619.07</v>
      </c>
      <c r="BH188" s="90">
        <f>IF(ISNA(VLOOKUP($B188,'[1]1718  Exp_Rev Access'!$F$7:$GK$318,49,FALSE)),"",VLOOKUP($B188,'[1]1718  Exp_Rev Access'!$F$7:$GK$318,49,FALSE))</f>
        <v>11950.56</v>
      </c>
      <c r="BI188" s="90">
        <f>IF(ISNA(VLOOKUP($B188,'[1]1718  Exp_Rev Access'!$F$7:$GK$318,50,FALSE)),"",VLOOKUP($B188,'[1]1718  Exp_Rev Access'!$F$7:$GK$318,50,FALSE))</f>
        <v>0</v>
      </c>
      <c r="BJ188" s="90">
        <f>IF(ISNA(VLOOKUP($B188,'[1]1718  Exp_Rev Access'!$F$7:$GK$318,51,FALSE)),"",VLOOKUP($B188,'[1]1718  Exp_Rev Access'!$F$7:$GK$318,51,FALSE))</f>
        <v>3766.09</v>
      </c>
      <c r="BK188" s="90">
        <f>IF(ISNA(VLOOKUP($B188,'[1]1718  Exp_Rev Access'!$F$7:$GK$318,52,FALSE)),"",VLOOKUP($B188,'[1]1718  Exp_Rev Access'!$F$7:$GK$318,52,FALSE))</f>
        <v>327579.48</v>
      </c>
      <c r="BL188" s="90">
        <f>IF(ISNA(VLOOKUP($B188,'[1]1718  Exp_Rev Access'!$F$7:$GK$318,53,FALSE)),"",VLOOKUP($B188,'[1]1718  Exp_Rev Access'!$F$7:$GK$318,53,FALSE))</f>
        <v>0</v>
      </c>
      <c r="BM188" s="90">
        <f>IF(ISNA(VLOOKUP($B188,'[1]1718  Exp_Rev Access'!$F$7:$GK$318,54,FALSE)),"",VLOOKUP($B188,'[1]1718  Exp_Rev Access'!$F$7:$GK$318,54,FALSE))</f>
        <v>0</v>
      </c>
      <c r="BN188" s="90">
        <f>IF(ISNA(VLOOKUP($B188,'[1]1718  Exp_Rev Access'!$F$7:$GK$318,55,FALSE)),"",VLOOKUP($B188,'[1]1718  Exp_Rev Access'!$F$7:$GK$318,55,FALSE))</f>
        <v>0</v>
      </c>
      <c r="BO188" s="90">
        <f>IF(ISNA(VLOOKUP($B188,'[1]1718  Exp_Rev Access'!$F$7:$GK$318,56,FALSE)),"",VLOOKUP($B188,'[1]1718  Exp_Rev Access'!$F$7:$GK$318,56,FALSE))</f>
        <v>0</v>
      </c>
      <c r="BP188" s="90">
        <f>IF(ISNA(VLOOKUP($B188,'[1]1718  Exp_Rev Access'!$F$7:$GK$318,57,FALSE)),"",VLOOKUP($B188,'[1]1718  Exp_Rev Access'!$F$7:$GK$318,57,FALSE))</f>
        <v>0</v>
      </c>
      <c r="BQ188" s="90">
        <f>IF(ISNA(VLOOKUP($B188,'[1]1718  Exp_Rev Access'!$F$7:$GK$318,58,FALSE)),"",VLOOKUP($B188,'[1]1718  Exp_Rev Access'!$F$7:$GK$318,58,FALSE))</f>
        <v>0</v>
      </c>
      <c r="BR188" s="90">
        <f>IF(ISNA(VLOOKUP($B188,'[1]1718  Exp_Rev Access'!$F$7:$GK$318,59,FALSE)),"",VLOOKUP($B188,'[1]1718  Exp_Rev Access'!$F$7:$GK$318,59,FALSE))</f>
        <v>0</v>
      </c>
      <c r="BS188" s="90">
        <f>IF(ISNA(VLOOKUP($B188,'[1]1718  Exp_Rev Access'!$F$7:$GK$318,60,FALSE)),"",VLOOKUP($B188,'[1]1718  Exp_Rev Access'!$F$7:$GK$318,60,FALSE))</f>
        <v>0</v>
      </c>
      <c r="BT188" s="90">
        <f>IF(ISNA(VLOOKUP($B188,'[1]1718  Exp_Rev Access'!$F$7:$GK$318,61,FALSE)),"",VLOOKUP($B188,'[1]1718  Exp_Rev Access'!$F$7:$GK$318,61,FALSE))</f>
        <v>0</v>
      </c>
      <c r="BU188" s="90">
        <f>IF(ISNA(VLOOKUP($B188,'[1]1718  Exp_Rev Access'!$F$7:$GK$318,62,FALSE)),"",VLOOKUP($B188,'[1]1718  Exp_Rev Access'!$F$7:$GK$318,62,FALSE))</f>
        <v>0</v>
      </c>
      <c r="BV188" s="56">
        <f t="shared" si="531"/>
        <v>1423509.51</v>
      </c>
      <c r="BW188" s="92">
        <f t="shared" si="532"/>
        <v>0.16708651347697609</v>
      </c>
      <c r="BX188" s="71">
        <f t="shared" si="533"/>
        <v>2045.0372227330195</v>
      </c>
      <c r="BY188" s="90">
        <f>IF(ISNA(VLOOKUP($B188,'[1]1718  Exp_Rev Access'!$F$7:$GK$318,64,FALSE)),"",VLOOKUP($B188,'[1]1718  Exp_Rev Access'!$F$7:$GK$318,64,FALSE))</f>
        <v>100.4</v>
      </c>
      <c r="BZ188" s="90">
        <f>IF(ISNA(VLOOKUP($B188,'[1]1718  Exp_Rev Access'!$F$7:$GK$318,65,FALSE)),"",VLOOKUP($B188,'[1]1718  Exp_Rev Access'!$F$7:$GK$318,65,FALSE))</f>
        <v>0</v>
      </c>
      <c r="CA188" s="90">
        <f>IF(ISNA(VLOOKUP($B188,'[1]1718  Exp_Rev Access'!$F$7:$GK$318,66,FALSE)),"",VLOOKUP($B188,'[1]1718  Exp_Rev Access'!$F$7:$GK$318,66,FALSE))</f>
        <v>0</v>
      </c>
      <c r="CB188" s="90">
        <f>IF(ISNA(VLOOKUP($B188,'[1]1718  Exp_Rev Access'!$F$7:$GK$318,67,FALSE)),"",VLOOKUP($B188,'[1]1718  Exp_Rev Access'!$F$7:$GK$318,67,FALSE))</f>
        <v>0</v>
      </c>
      <c r="CC188" s="90">
        <f>IF(ISNA(VLOOKUP($B188,'[1]1718  Exp_Rev Access'!$F$7:$GK$318,68,FALSE)),"",VLOOKUP($B188,'[1]1718  Exp_Rev Access'!$F$7:$GK$318,68,FALSE))</f>
        <v>34638.89</v>
      </c>
      <c r="CD188" s="90">
        <f>IF(ISNA(VLOOKUP($B188,'[1]1718  Exp_Rev Access'!$F$7:$GK$318,69,FALSE)),"",VLOOKUP($B188,'[1]1718  Exp_Rev Access'!$F$7:$GK$318,69,FALSE))</f>
        <v>0</v>
      </c>
      <c r="CE188" s="56">
        <f t="shared" si="437"/>
        <v>34739.29</v>
      </c>
      <c r="CF188" s="92">
        <f t="shared" si="450"/>
        <v>4.0775750397098369E-3</v>
      </c>
      <c r="CG188" s="78">
        <f t="shared" si="451"/>
        <v>49.907036547523276</v>
      </c>
      <c r="CH188" s="90">
        <f>IF(ISNA(VLOOKUP($B188,'[1]1718  Exp_Rev Access'!$F$7:$GK$318,$CH$2,FALSE)),"",VLOOKUP($B188,'[1]1718  Exp_Rev Access'!$F$7:$GK$318,$CH$2,FALSE))</f>
        <v>0</v>
      </c>
      <c r="CI188" s="90">
        <f>IF(ISNA(VLOOKUP($B188,'[1]1718  Exp_Rev Access'!$F$7:$GK$318,$CI$2,FALSE)),"",VLOOKUP($B188,'[1]1718  Exp_Rev Access'!$F$7:$GK$318,$CI$2,FALSE))</f>
        <v>0</v>
      </c>
      <c r="CJ188" s="90">
        <f>IF(ISNA(VLOOKUP($B188,'[1]1718  Exp_Rev Access'!$F$7:$GK$318,$CJ$2,FALSE)),"",VLOOKUP($B188,'[1]1718  Exp_Rev Access'!$F$7:$GK$318,$CJ$2,FALSE))</f>
        <v>0</v>
      </c>
      <c r="CK188" s="90">
        <f>IF(ISNA(VLOOKUP($B188,'[1]1718  Exp_Rev Access'!$F$7:$GK$318,$CK$2,FALSE)),"",VLOOKUP($B188,'[1]1718  Exp_Rev Access'!$F$7:$GK$318,$CK$2,FALSE))</f>
        <v>0</v>
      </c>
      <c r="CL188" s="90">
        <f>IF(ISNA(VLOOKUP($B188,'[1]1718  Exp_Rev Access'!$F$7:$GK$318,$CL$2,FALSE)),"",VLOOKUP($B188,'[1]1718  Exp_Rev Access'!$F$7:$GK$318,$CL$2,FALSE))</f>
        <v>0</v>
      </c>
      <c r="CM188" s="90">
        <f>IF(ISNA(VLOOKUP($B188,'[1]1718  Exp_Rev Access'!$F$7:$GK$318,$CM$2,FALSE)),"",VLOOKUP($B188,'[1]1718  Exp_Rev Access'!$F$7:$GK$318,$CM$2,FALSE))</f>
        <v>0</v>
      </c>
      <c r="CN188" s="90">
        <f>IF(ISNA(VLOOKUP($B188,'[1]1718  Exp_Rev Access'!$F$7:$GK$318,$CN$2,FALSE)),"",VLOOKUP($B188,'[1]1718  Exp_Rev Access'!$F$7:$GK$318,$CN$2,FALSE))</f>
        <v>0</v>
      </c>
      <c r="CO188" s="90">
        <f>IF(ISNA(VLOOKUP($B188,'[1]1718  Exp_Rev Access'!$F$7:$GK$318,$CO$2,FALSE)),"",VLOOKUP($B188,'[1]1718  Exp_Rev Access'!$F$7:$GK$318,$CO$2,FALSE))</f>
        <v>0</v>
      </c>
      <c r="CP188" s="90">
        <f>IF(ISNA(VLOOKUP($B188,'[1]1718  Exp_Rev Access'!$F$7:$GK$318,$CP$2,FALSE)),"",VLOOKUP($B188,'[1]1718  Exp_Rev Access'!$F$7:$GK$318,$CP$2,FALSE))</f>
        <v>0</v>
      </c>
      <c r="CQ188" s="90">
        <f>IF(ISNA(VLOOKUP($B188,'[1]1718  Exp_Rev Access'!$F$7:$GK$318,$CQ$2,FALSE)),"",VLOOKUP($B188,'[1]1718  Exp_Rev Access'!$F$7:$GK$318,$CQ$2,FALSE))</f>
        <v>123559.14</v>
      </c>
      <c r="CR188" s="90">
        <f>IF(ISNA(VLOOKUP($B188,'[1]1718  Exp_Rev Access'!$F$7:$GK$318,$CR$2,FALSE)),"",VLOOKUP($B188,'[1]1718  Exp_Rev Access'!$F$7:$GK$318,$CR$2,FALSE))</f>
        <v>0</v>
      </c>
      <c r="CS188" s="90">
        <f>IF(ISNA(VLOOKUP($B188,'[1]1718  Exp_Rev Access'!$F$7:$GK$318,$CS$2,FALSE)),"",VLOOKUP($B188,'[1]1718  Exp_Rev Access'!$F$7:$GK$318,$CS$2,FALSE))</f>
        <v>0</v>
      </c>
      <c r="CT188" s="90">
        <f>IF(ISNA(VLOOKUP($B188,'[1]1718  Exp_Rev Access'!$F$7:$GK$318,$CT$2,FALSE)),"",VLOOKUP($B188,'[1]1718  Exp_Rev Access'!$F$7:$GK$318,$CT$2,FALSE))</f>
        <v>0</v>
      </c>
      <c r="CU188" s="90">
        <f>IF(ISNA(VLOOKUP($B188,'[1]1718  Exp_Rev Access'!$F$7:$GK$318,$CU$2,FALSE)),"",VLOOKUP($B188,'[1]1718  Exp_Rev Access'!$F$7:$GK$318,$CU$2,FALSE))</f>
        <v>46148.54</v>
      </c>
      <c r="CV188" s="90">
        <f>IF(ISNA(VLOOKUP($B188,'[1]1718  Exp_Rev Access'!$F$7:$GK$318,$CV$2,FALSE)),"",VLOOKUP($B188,'[1]1718  Exp_Rev Access'!$F$7:$GK$318,$CV$2,FALSE))</f>
        <v>0</v>
      </c>
      <c r="CW188" s="90">
        <f>IF(ISNA(VLOOKUP($B188,'[1]1718  Exp_Rev Access'!$F$7:$GK$318,$CW$2,FALSE)),"",VLOOKUP($B188,'[1]1718  Exp_Rev Access'!$F$7:$GK$318,$CW$2,FALSE))</f>
        <v>0</v>
      </c>
      <c r="CX188" s="90">
        <f>IF(ISNA(VLOOKUP($B188,'[1]1718  Exp_Rev Access'!$F$7:$GK$318,$CX$2,FALSE)),"",VLOOKUP($B188,'[1]1718  Exp_Rev Access'!$F$7:$GK$318,$CX$2,FALSE))</f>
        <v>0</v>
      </c>
      <c r="CY188" s="90">
        <f>IF(ISNA(VLOOKUP($B188,'[1]1718  Exp_Rev Access'!$F$7:$GK$318,$CY$2,FALSE)),"",VLOOKUP($B188,'[1]1718  Exp_Rev Access'!$F$7:$GK$318,$CY$2,FALSE))</f>
        <v>14315.65</v>
      </c>
      <c r="CZ188" s="90">
        <f>IF(ISNA(VLOOKUP($B188,'[1]1718  Exp_Rev Access'!$F$7:$GK$318,$CZ$2,FALSE)),"",VLOOKUP($B188,'[1]1718  Exp_Rev Access'!$F$7:$GK$318,$CZ$2,FALSE))</f>
        <v>0</v>
      </c>
      <c r="DA188" s="90">
        <f>IF(ISNA(VLOOKUP($B188,'[1]1718  Exp_Rev Access'!$F$7:$GK$318,$DA$2,FALSE)),"",VLOOKUP($B188,'[1]1718  Exp_Rev Access'!$F$7:$GK$318,$DA$2,FALSE))</f>
        <v>0</v>
      </c>
      <c r="DB188" s="90">
        <f>IF(ISNA(VLOOKUP($B188,'[1]1718  Exp_Rev Access'!$F$7:$GK$318,$DB$2,FALSE)),"",VLOOKUP($B188,'[1]1718  Exp_Rev Access'!$F$7:$GK$318,$DB$2,FALSE))</f>
        <v>0</v>
      </c>
      <c r="DC188" s="90">
        <f>IF(ISNA(VLOOKUP($B188,'[1]1718  Exp_Rev Access'!$F$7:$GK$318,$DC$2,FALSE)),"",VLOOKUP($B188,'[1]1718  Exp_Rev Access'!$F$7:$GK$318,$DC$2,FALSE))</f>
        <v>0</v>
      </c>
      <c r="DD188" s="90">
        <f>IF(ISNA(VLOOKUP($B188,'[1]1718  Exp_Rev Access'!$F$7:$GK$318,$DD$2,FALSE)),"",VLOOKUP($B188,'[1]1718  Exp_Rev Access'!$F$7:$GK$318,$DD$2,FALSE))</f>
        <v>0</v>
      </c>
      <c r="DE188" s="90">
        <f>IF(ISNA(VLOOKUP($B188,'[1]1718  Exp_Rev Access'!$F$7:$GK$318,$DE$2,FALSE)),"",VLOOKUP($B188,'[1]1718  Exp_Rev Access'!$F$7:$GK$318,$DE$2,FALSE))</f>
        <v>0</v>
      </c>
      <c r="DF188" s="90">
        <f>IF(ISNA(VLOOKUP($B188,'[1]1718  Exp_Rev Access'!$F$7:$GK$318,$DF$2,FALSE)),"",VLOOKUP($B188,'[1]1718  Exp_Rev Access'!$F$7:$GK$318,$DF$2,FALSE))</f>
        <v>0</v>
      </c>
      <c r="DG188" s="90">
        <f>IF(ISNA(VLOOKUP($B188,'[1]1718  Exp_Rev Access'!$F$7:$GK$318,$DG$2,FALSE)),"",VLOOKUP($B188,'[1]1718  Exp_Rev Access'!$F$7:$GK$318,$DG$2,FALSE))</f>
        <v>0</v>
      </c>
      <c r="DH188" s="90">
        <f>IF(ISNA(VLOOKUP($B188,'[1]1718  Exp_Rev Access'!$F$7:$GK$318,$DH$2,FALSE)),"",VLOOKUP($B188,'[1]1718  Exp_Rev Access'!$F$7:$GK$318,$DH$2,FALSE))</f>
        <v>0</v>
      </c>
      <c r="DI188" s="90">
        <f>IF(ISNA(VLOOKUP($B188,'[1]1718  Exp_Rev Access'!$F$7:$GK$318,$DI$2,FALSE)),"",VLOOKUP($B188,'[1]1718  Exp_Rev Access'!$F$7:$GK$318,$DI$2,FALSE))</f>
        <v>125668.06</v>
      </c>
      <c r="DJ188" s="90">
        <f>IF(ISNA(VLOOKUP($B188,'[1]1718  Exp_Rev Access'!$F$7:$GK$318,$DJ$2,FALSE)),"",VLOOKUP($B188,'[1]1718  Exp_Rev Access'!$F$7:$GK$318,$DJ$2,FALSE))</f>
        <v>0</v>
      </c>
      <c r="DK188" s="90">
        <f>IF(ISNA(VLOOKUP($B188,'[1]1718  Exp_Rev Access'!$F$7:$GK$318,$DK$2,FALSE)),"",VLOOKUP($B188,'[1]1718  Exp_Rev Access'!$F$7:$GK$318,$DK$2,FALSE))</f>
        <v>0</v>
      </c>
      <c r="DL188" s="90">
        <f>IF(ISNA(VLOOKUP($B188,'[1]1718  Exp_Rev Access'!$F$7:$GK$318,$DL$2,FALSE)),"",VLOOKUP($B188,'[1]1718  Exp_Rev Access'!$F$7:$GK$318,$DL$2,FALSE))</f>
        <v>0</v>
      </c>
      <c r="DM188" s="90">
        <f>IF(ISNA(VLOOKUP($B188,'[1]1718  Exp_Rev Access'!$F$7:$GK$318,$DM$2,FALSE)),"",VLOOKUP($B188,'[1]1718  Exp_Rev Access'!$F$7:$GK$318,$DM$2,FALSE))</f>
        <v>0</v>
      </c>
      <c r="DN188" s="90">
        <f>IF(ISNA(VLOOKUP($B188,'[1]1718  Exp_Rev Access'!$F$7:$GK$318,$DN$2,FALSE)),"",VLOOKUP($B188,'[1]1718  Exp_Rev Access'!$F$7:$GK$318,$DN$2,FALSE))</f>
        <v>0</v>
      </c>
      <c r="DO188" s="90">
        <f>IF(ISNA(VLOOKUP($B188,'[1]1718  Exp_Rev Access'!$F$7:$GK$318,$DO$2,FALSE)),"",VLOOKUP($B188,'[1]1718  Exp_Rev Access'!$F$7:$GK$318,$DO$2,FALSE))</f>
        <v>0</v>
      </c>
      <c r="DP188" s="90">
        <f>IF(ISNA(VLOOKUP($B188,'[1]1718  Exp_Rev Access'!$F$7:$GK$318,$DP$2,FALSE)),"",VLOOKUP($B188,'[1]1718  Exp_Rev Access'!$F$7:$GK$318,$DP$2,FALSE))</f>
        <v>0</v>
      </c>
      <c r="DQ188" s="90">
        <f>IF(ISNA(VLOOKUP($B188,'[1]1718  Exp_Rev Access'!$F$7:$GK$318,$DQ$2,FALSE)),"",VLOOKUP($B188,'[1]1718  Exp_Rev Access'!$F$7:$GK$318,$DQ$2,FALSE))</f>
        <v>0</v>
      </c>
      <c r="DR188" s="90">
        <f>IF(ISNA(VLOOKUP($B188,'[1]1718  Exp_Rev Access'!$F$7:$GK$318,$DR$2,FALSE)),"",VLOOKUP($B188,'[1]1718  Exp_Rev Access'!$F$7:$GK$318,$DR$2,FALSE))</f>
        <v>0</v>
      </c>
      <c r="DS188" s="90">
        <f>IF(ISNA(VLOOKUP($B188,'[1]1718  Exp_Rev Access'!$F$7:$GK$318,$DS$2,FALSE)),"",VLOOKUP($B188,'[1]1718  Exp_Rev Access'!$F$7:$GK$318,$DS$2,FALSE))</f>
        <v>0</v>
      </c>
      <c r="DT188" s="90">
        <f>IF(ISNA(VLOOKUP($B188,'[1]1718  Exp_Rev Access'!$F$7:$GK$318,$DT$2,FALSE)),"",VLOOKUP($B188,'[1]1718  Exp_Rev Access'!$F$7:$GK$318,$DT$2,FALSE))</f>
        <v>0</v>
      </c>
      <c r="DU188" s="90">
        <f>IF(ISNA(VLOOKUP($B188,'[1]1718  Exp_Rev Access'!$F$7:$GK$318,$DU$2,FALSE)),"",VLOOKUP($B188,'[1]1718  Exp_Rev Access'!$F$7:$GK$318,$DU$2,FALSE))</f>
        <v>0</v>
      </c>
      <c r="DV188" s="90">
        <f>IF(ISNA(VLOOKUP($B188,'[1]1718  Exp_Rev Access'!$F$7:$GK$318,$DV$2,FALSE)),"",VLOOKUP($B188,'[1]1718  Exp_Rev Access'!$F$7:$GK$318,$DV$2,FALSE))</f>
        <v>0</v>
      </c>
      <c r="DW188" s="90">
        <f>IF(ISNA(VLOOKUP($B188,'[1]1718  Exp_Rev Access'!$F$7:$GK$318,$DW$2,FALSE)),"",VLOOKUP($B188,'[1]1718  Exp_Rev Access'!$F$7:$GK$318,$DW$2,FALSE))</f>
        <v>0</v>
      </c>
      <c r="DX188" s="90">
        <f>IF(ISNA(VLOOKUP($B188,'[1]1718  Exp_Rev Access'!$F$7:$GK$318,$DX$2,FALSE)),"",VLOOKUP($B188,'[1]1718  Exp_Rev Access'!$F$7:$GK$318,$DX$2,FALSE))</f>
        <v>0</v>
      </c>
      <c r="DY188" s="90">
        <f>IF(ISNA(VLOOKUP($B188,'[1]1718  Exp_Rev Access'!$F$7:$GK$318,$DY$2,FALSE)),"",VLOOKUP($B188,'[1]1718  Exp_Rev Access'!$F$7:$GK$318,$DY$2,FALSE))</f>
        <v>0</v>
      </c>
      <c r="DZ188" s="90">
        <f>IF(ISNA(VLOOKUP($B188,'[1]1718  Exp_Rev Access'!$F$7:$GK$318,$DZ$2,FALSE)),"",VLOOKUP($B188,'[1]1718  Exp_Rev Access'!$F$7:$GK$318,$DZ$2,FALSE))</f>
        <v>0</v>
      </c>
      <c r="EA188" s="90">
        <f>IF(ISNA(VLOOKUP($B188,'[1]1718  Exp_Rev Access'!$F$7:$GK$318,$EA$2,FALSE)),"",VLOOKUP($B188,'[1]1718  Exp_Rev Access'!$F$7:$GK$318,$EA$2,FALSE))</f>
        <v>0</v>
      </c>
      <c r="EB188" s="90">
        <f>IF(ISNA(VLOOKUP($B188,'[1]1718  Exp_Rev Access'!$F$7:$GK$318,$EB$2,FALSE)),"",VLOOKUP($B188,'[1]1718  Exp_Rev Access'!$F$7:$GK$318,$EB$2,FALSE))</f>
        <v>0</v>
      </c>
      <c r="EC188" s="90">
        <f>IF(ISNA(VLOOKUP($B188,'[1]1718  Exp_Rev Access'!$F$7:$GK$318,$EC$2,FALSE)),"",VLOOKUP($B188,'[1]1718  Exp_Rev Access'!$F$7:$GK$318,$EC$2,FALSE))</f>
        <v>0</v>
      </c>
      <c r="ED188" s="90">
        <f>IF(ISNA(VLOOKUP($B188,'[1]1718  Exp_Rev Access'!$F$7:$GK$318,$ED$2,FALSE)),"",VLOOKUP($B188,'[1]1718  Exp_Rev Access'!$F$7:$GK$318,$ED$2,FALSE))</f>
        <v>0</v>
      </c>
      <c r="EE188" s="90">
        <f>IF(ISNA(VLOOKUP($B188,'[1]1718  Exp_Rev Access'!$F$7:$GK$318,$EE$2,FALSE)),"",VLOOKUP($B188,'[1]1718  Exp_Rev Access'!$F$7:$GK$318,$EE$2,FALSE))</f>
        <v>0</v>
      </c>
      <c r="EF188" s="90">
        <f>IF(ISNA(VLOOKUP($B188,'[1]1718  Exp_Rev Access'!$F$7:$GK$318,$EF$2,FALSE)),"",VLOOKUP($B188,'[1]1718  Exp_Rev Access'!$F$7:$GK$318,$EF$2,FALSE))</f>
        <v>0</v>
      </c>
      <c r="EG188" s="90">
        <f>IF(ISNA(VLOOKUP($B188,'[1]1718  Exp_Rev Access'!$F$7:$GK$318,$EG$2,FALSE)),"",VLOOKUP($B188,'[1]1718  Exp_Rev Access'!$F$7:$GK$318,$EG$2,FALSE))</f>
        <v>0</v>
      </c>
      <c r="EH188" s="90">
        <f>IF(ISNA(VLOOKUP($B188,'[1]1718  Exp_Rev Access'!$F$7:$GK$318,$EH$2,FALSE)),"",VLOOKUP($B188,'[1]1718  Exp_Rev Access'!$F$7:$GK$318,$EH$2,FALSE))</f>
        <v>0</v>
      </c>
      <c r="EI188" s="90">
        <f>IF(ISNA(VLOOKUP($B188,'[1]1718  Exp_Rev Access'!$F$7:$GK$318,$EI$2,FALSE)),"",VLOOKUP($B188,'[1]1718  Exp_Rev Access'!$F$7:$GK$318,$EI$2,FALSE))</f>
        <v>0</v>
      </c>
      <c r="EJ188" s="90">
        <f>IF(ISNA(VLOOKUP($B188,'[1]1718  Exp_Rev Access'!$F$7:$GK$318,$EJ$2,FALSE)),"",VLOOKUP($B188,'[1]1718  Exp_Rev Access'!$F$7:$GK$318,$EJ$2,FALSE))</f>
        <v>0</v>
      </c>
      <c r="EK188" s="90">
        <f>IF(ISNA(VLOOKUP($B188,'[1]1718  Exp_Rev Access'!$F$7:$GK$318,$EK$2,FALSE)),"",VLOOKUP($B188,'[1]1718  Exp_Rev Access'!$F$7:$GK$318,$EK$2,FALSE))</f>
        <v>0</v>
      </c>
      <c r="EL188" s="90">
        <f>IF(ISNA(VLOOKUP($B188,'[1]1718  Exp_Rev Access'!$F$7:$GK$318,$EL$2,FALSE)),"",VLOOKUP($B188,'[1]1718  Exp_Rev Access'!$F$7:$GK$318,$EL$2,FALSE))</f>
        <v>0</v>
      </c>
      <c r="EM188" s="90">
        <f>IF(ISNA(VLOOKUP($B188,'[1]1718  Exp_Rev Access'!$F$7:$GK$318,$EM$2,FALSE)),"",VLOOKUP($B188,'[1]1718  Exp_Rev Access'!$F$7:$GK$318,$EM$2,FALSE))</f>
        <v>0</v>
      </c>
      <c r="EN188" s="90">
        <f>IF(ISNA(VLOOKUP($B188,'[1]1718  Exp_Rev Access'!$F$7:$GK$318,$EN$2,FALSE)),"",VLOOKUP($B188,'[1]1718  Exp_Rev Access'!$F$7:$GK$318,$EN$2,FALSE))</f>
        <v>0</v>
      </c>
      <c r="EO188" s="90">
        <f>IF(ISNA(VLOOKUP($B188,'[1]1718  Exp_Rev Access'!$F$7:$GK$318,$EO$2,FALSE)),"",VLOOKUP($B188,'[1]1718  Exp_Rev Access'!$F$7:$GK$318,$EO$2,FALSE))</f>
        <v>0</v>
      </c>
      <c r="EP188" s="90">
        <f>IF(ISNA(VLOOKUP($B188,'[1]1718  Exp_Rev Access'!$F$7:$GK$318,$EP$2,FALSE)),"",VLOOKUP($B188,'[1]1718  Exp_Rev Access'!$F$7:$GK$318,$EP$2,FALSE))</f>
        <v>0</v>
      </c>
      <c r="EQ188" s="90">
        <f>IF(ISNA(VLOOKUP($B188,'[1]1718  Exp_Rev Access'!$F$7:$GK$318,$EQ$2,FALSE)),"",VLOOKUP($B188,'[1]1718  Exp_Rev Access'!$F$7:$GK$318,$EQ$2,FALSE))</f>
        <v>0</v>
      </c>
      <c r="ER188" s="90">
        <f>IF(ISNA(VLOOKUP($B188,'[1]1718  Exp_Rev Access'!$F$7:$GK$318,$ER$2,FALSE)),"",VLOOKUP($B188,'[1]1718  Exp_Rev Access'!$F$7:$GK$318,$ER$2,FALSE))</f>
        <v>0</v>
      </c>
      <c r="ES188" s="90">
        <f>IF(ISNA(VLOOKUP($B188,'[1]1718  Exp_Rev Access'!$F$7:$GK$318,$ES$2,FALSE)),"",VLOOKUP($B188,'[1]1718  Exp_Rev Access'!$F$7:$GK$318,$ES$2,FALSE))</f>
        <v>0</v>
      </c>
      <c r="ET188" s="90">
        <f>IF(ISNA(VLOOKUP($B188,'[1]1718  Exp_Rev Access'!$F$7:$GK$318,$ET$2,FALSE)),"",VLOOKUP($B188,'[1]1718  Exp_Rev Access'!$F$7:$GK$318,$ET$2,FALSE))</f>
        <v>0</v>
      </c>
      <c r="EU188" s="90">
        <f>IF(ISNA(VLOOKUP($B188,'[1]1718  Exp_Rev Access'!$F$7:$GK$318,$EU$2,FALSE)),"",VLOOKUP($B188,'[1]1718  Exp_Rev Access'!$F$7:$GK$318,$EU$2,FALSE))</f>
        <v>0</v>
      </c>
      <c r="EV188" s="90">
        <f>IF(ISNA(VLOOKUP($B188,'[1]1718  Exp_Rev Access'!$F$7:$GK$318,$EV$2,FALSE)),"",VLOOKUP($B188,'[1]1718  Exp_Rev Access'!$F$7:$GK$318,$EV$2,FALSE))</f>
        <v>0</v>
      </c>
      <c r="EW188" s="90">
        <f>IF(ISNA(VLOOKUP($B188,'[1]1718  Exp_Rev Access'!$F$7:$GK$318,$EW$2,FALSE)),"",VLOOKUP($B188,'[1]1718  Exp_Rev Access'!$F$7:$GK$318,$EW$2,FALSE))</f>
        <v>0</v>
      </c>
      <c r="EX188" s="90">
        <f>IF(ISNA(VLOOKUP($B188,'[1]1718  Exp_Rev Access'!$F$7:$GK$318,$EX$2,FALSE)),"",VLOOKUP($B188,'[1]1718  Exp_Rev Access'!$F$7:$GK$318,$EX$2,FALSE))</f>
        <v>0</v>
      </c>
      <c r="EY188" s="90">
        <f>IF(ISNA(VLOOKUP($B188,'[1]1718  Exp_Rev Access'!$F$7:$GK$318,$EY$2,FALSE)),"",VLOOKUP($B188,'[1]1718  Exp_Rev Access'!$F$7:$GK$318,$EY$2,FALSE))</f>
        <v>0</v>
      </c>
      <c r="EZ188" s="90">
        <f>IF(ISNA(VLOOKUP($B188,'[1]1718  Exp_Rev Access'!$F$7:$GK$318,$EZ$2,FALSE)),"",VLOOKUP($B188,'[1]1718  Exp_Rev Access'!$F$7:$GK$318,$EZ$2,FALSE))</f>
        <v>0</v>
      </c>
      <c r="FA188" s="90">
        <f>IF(ISNA(VLOOKUP($B188,'[1]1718  Exp_Rev Access'!$F$7:$GK$318,$FA$2,FALSE)),"",VLOOKUP($B188,'[1]1718  Exp_Rev Access'!$F$7:$GK$318,$FA$2,FALSE))</f>
        <v>0</v>
      </c>
      <c r="FB188" s="90">
        <f>IF(ISNA(VLOOKUP($B188,'[1]1718  Exp_Rev Access'!$F$7:$GK$318,$FB$2,FALSE)),"",VLOOKUP($B188,'[1]1718  Exp_Rev Access'!$F$7:$GK$318,$FB$2,FALSE))</f>
        <v>0</v>
      </c>
      <c r="FC188" s="90">
        <f>IF(ISNA(VLOOKUP($B188,'[1]1718  Exp_Rev Access'!$F$7:$GK$318,$FC$2,FALSE)),"",VLOOKUP($B188,'[1]1718  Exp_Rev Access'!$F$7:$GK$318,$FC$2,FALSE))</f>
        <v>0</v>
      </c>
      <c r="FD188" s="90">
        <f>IF(ISNA(VLOOKUP($B188,'[1]1718  Exp_Rev Access'!$F$7:$GK$318,$FD$2,FALSE)),"",VLOOKUP($B188,'[1]1718  Exp_Rev Access'!$F$7:$GK$318,$FD$2,FALSE))</f>
        <v>0</v>
      </c>
      <c r="FE188" s="90">
        <f>IF(ISNA(VLOOKUP($B188,'[1]1718  Exp_Rev Access'!$F$7:$GK$318,$FE$2,FALSE)),"",VLOOKUP($B188,'[1]1718  Exp_Rev Access'!$F$7:$GK$318,$FE$2,FALSE))</f>
        <v>0</v>
      </c>
      <c r="FF188" s="90">
        <f>IF(ISNA(VLOOKUP($B188,'[1]1718  Exp_Rev Access'!$F$7:$GK$318,$FF$2,FALSE)),"",VLOOKUP($B188,'[1]1718  Exp_Rev Access'!$F$7:$GK$318,$FF$2,FALSE))</f>
        <v>0</v>
      </c>
      <c r="FG188" s="90">
        <f>IF(ISNA(VLOOKUP($B188,'[1]1718  Exp_Rev Access'!$F$7:$GK$318,$FG$2,FALSE)),"",VLOOKUP($B188,'[1]1718  Exp_Rev Access'!$F$7:$GK$318,$FG$2,FALSE))</f>
        <v>0</v>
      </c>
      <c r="FH188" s="90">
        <f>IF(ISNA(VLOOKUP($B188,'[1]1718  Exp_Rev Access'!$F$7:$GK$318,$FH$2,FALSE)),"",VLOOKUP($B188,'[1]1718  Exp_Rev Access'!$F$7:$GK$318,$FH$2,FALSE))</f>
        <v>0</v>
      </c>
      <c r="FI188" s="90">
        <f>IF(ISNA(VLOOKUP($B188,'[1]1718  Exp_Rev Access'!$F$7:$GK$318,$FI$2,FALSE)),"",VLOOKUP($B188,'[1]1718  Exp_Rev Access'!$F$7:$GK$318,$FI$2,FALSE))</f>
        <v>0</v>
      </c>
      <c r="FJ188" s="90">
        <f>IF(ISNA(VLOOKUP($B188,'[1]1718  Exp_Rev Access'!$F$7:$GK$318,$FJ$2,FALSE)),"",VLOOKUP($B188,'[1]1718  Exp_Rev Access'!$F$7:$GK$318,$FJ$2,FALSE))</f>
        <v>0</v>
      </c>
      <c r="FK188" s="90">
        <f>IF(ISNA(VLOOKUP($B188,'[1]1718  Exp_Rev Access'!$F$7:$GK$318,$FK$2,FALSE)),"",VLOOKUP($B188,'[1]1718  Exp_Rev Access'!$F$7:$GK$318,$FK$2,FALSE))</f>
        <v>0</v>
      </c>
      <c r="FL188" s="90">
        <f>IF(ISNA(VLOOKUP($B188,'[1]1718  Exp_Rev Access'!$F$7:$GK$318,$FL$2,FALSE)),"",VLOOKUP($B188,'[1]1718  Exp_Rev Access'!$F$7:$GK$318,$FL$2,FALSE))</f>
        <v>0</v>
      </c>
      <c r="FM188" s="90">
        <f>IF(ISNA(VLOOKUP($B188,'[1]1718  Exp_Rev Access'!$F$7:$GK$318,$FM$2,FALSE)),"",VLOOKUP($B188,'[1]1718  Exp_Rev Access'!$F$7:$GK$318,$FM$2,FALSE))</f>
        <v>0</v>
      </c>
      <c r="FN188" s="90">
        <f>IF(ISNA(VLOOKUP($B188,'[1]1718  Exp_Rev Access'!$F$7:$GK$318,$FN$2,FALSE)),"",VLOOKUP($B188,'[1]1718  Exp_Rev Access'!$F$7:$GK$318,$FN$2,FALSE))</f>
        <v>0</v>
      </c>
      <c r="FO188" s="90">
        <f>IF(ISNA(VLOOKUP($B188,'[1]1718  Exp_Rev Access'!$F$7:$GK$318,$FO$2,FALSE)),"",VLOOKUP($B188,'[1]1718  Exp_Rev Access'!$F$7:$GK$318,$FO$2,FALSE))</f>
        <v>0</v>
      </c>
      <c r="FP188" s="90">
        <f>IF(ISNA(VLOOKUP($B188,'[1]1718  Exp_Rev Access'!$F$7:$GK$318,$FP$2,FALSE)),"",VLOOKUP($B188,'[1]1718  Exp_Rev Access'!$F$7:$GK$318,$FP$2,FALSE))</f>
        <v>0</v>
      </c>
      <c r="FQ188" s="90">
        <f>IF(ISNA(VLOOKUP($B188,'[1]1718  Exp_Rev Access'!$F$7:$GK$318,$FQ$2,FALSE)),"",VLOOKUP($B188,'[1]1718  Exp_Rev Access'!$F$7:$GK$318,$FQ$2,FALSE))</f>
        <v>0</v>
      </c>
      <c r="FR188" s="90">
        <f>IF(ISNA(VLOOKUP($B188,'[1]1718  Exp_Rev Access'!$F$7:$GK$318,$FR$2,FALSE)),"",VLOOKUP($B188,'[1]1718  Exp_Rev Access'!$F$7:$GK$318,$FR$2,FALSE))</f>
        <v>20097.37</v>
      </c>
      <c r="FS188" s="56">
        <f t="shared" si="534"/>
        <v>329788.76</v>
      </c>
      <c r="FT188" s="92">
        <f t="shared" si="535"/>
        <v>3.8709438683198705E-2</v>
      </c>
      <c r="FU188" s="94">
        <f t="shared" si="536"/>
        <v>473.7799678197909</v>
      </c>
      <c r="FV188" s="95">
        <f>IF(ISNA(VLOOKUP($B188,'[1]1718  Exp_Rev Access'!$F$7:$GK$318,$FV$2,FALSE)),"",VLOOKUP($B188,'[1]1718  Exp_Rev Access'!$F$7:$GK$318,$FV$2,FALSE))</f>
        <v>0</v>
      </c>
      <c r="FW188" s="95">
        <f>IF(ISNA(VLOOKUP($B188,'[1]1718  Exp_Rev Access'!$F$7:$GK$318,$FW$2,FALSE)),"",VLOOKUP($B188,'[1]1718  Exp_Rev Access'!$F$7:$GK$318,$FW$2,FALSE))</f>
        <v>0</v>
      </c>
      <c r="FX188" s="95">
        <f>IF(ISNA(VLOOKUP($B188,'[1]1718  Exp_Rev Access'!$F$7:$GK$318,$FX$2,FALSE)),"",VLOOKUP($B188,'[1]1718  Exp_Rev Access'!$F$7:$GK$318,$FX$2,FALSE))</f>
        <v>0</v>
      </c>
      <c r="FY188" s="95">
        <f>IF(ISNA(VLOOKUP($B188,'[1]1718  Exp_Rev Access'!$F$7:$GK$318,$FY$2,FALSE)),"",VLOOKUP($B188,'[1]1718  Exp_Rev Access'!$F$7:$GK$318,$FY$2,FALSE))</f>
        <v>0</v>
      </c>
      <c r="FZ188" s="95">
        <f>IF(ISNA(VLOOKUP($B188,'[1]1718  Exp_Rev Access'!$F$7:$GK$318,$FZ$2,FALSE)),"",VLOOKUP($B188,'[1]1718  Exp_Rev Access'!$F$7:$GK$318,$FZ$2,FALSE))</f>
        <v>0</v>
      </c>
      <c r="GA188" s="95">
        <f>IF(ISNA(VLOOKUP($B188,'[1]1718  Exp_Rev Access'!$F$7:$GK$318,$GA$2,FALSE)),"",VLOOKUP($B188,'[1]1718  Exp_Rev Access'!$F$7:$GK$318,$GA$2,FALSE))</f>
        <v>0</v>
      </c>
      <c r="GB188" s="95">
        <f>IF(ISNA(VLOOKUP($B188,'[1]1718  Exp_Rev Access'!$F$7:$GK$318,$GB$2,FALSE)),"",VLOOKUP($B188,'[1]1718  Exp_Rev Access'!$F$7:$GK$318,$GB$2,FALSE))</f>
        <v>0</v>
      </c>
      <c r="GC188" s="95">
        <f>IF(ISNA(VLOOKUP($B188,'[1]1718  Exp_Rev Access'!$F$7:$GK$318,$GC$2,FALSE)),"",VLOOKUP($B188,'[1]1718  Exp_Rev Access'!$F$7:$GK$318,$GC$2,FALSE))</f>
        <v>0</v>
      </c>
      <c r="GD188" s="95">
        <f>IF(ISNA(VLOOKUP($B188,'[1]1718  Exp_Rev Access'!$F$7:$GK$318,$GD$2,FALSE)),"",VLOOKUP($B188,'[1]1718  Exp_Rev Access'!$F$7:$GK$318,$GD$2,FALSE))</f>
        <v>0</v>
      </c>
      <c r="GE188" s="95">
        <f>IF(ISNA(VLOOKUP($B188,'[1]1718  Exp_Rev Access'!$F$7:$GK$318,$GE$2,FALSE)),"",VLOOKUP($B188,'[1]1718  Exp_Rev Access'!$F$7:$GK$318,$GE$2,FALSE))</f>
        <v>0</v>
      </c>
      <c r="GF188" s="95">
        <f>IF(ISNA(VLOOKUP($B188,'[1]1718  Exp_Rev Access'!$F$7:$GK$318,$GF$2,FALSE)),"",VLOOKUP($B188,'[1]1718  Exp_Rev Access'!$F$7:$GK$318,$GF$2,FALSE))</f>
        <v>4688.84</v>
      </c>
      <c r="GG188" s="95">
        <f>IF(ISNA(VLOOKUP($B188,'[1]1718  Exp_Rev Access'!$F$7:$GK$318,$GG$2,FALSE)),"",VLOOKUP($B188,'[1]1718  Exp_Rev Access'!$F$7:$GK$318,$GG$2,FALSE))</f>
        <v>0</v>
      </c>
      <c r="GH188" s="95">
        <f>IF(ISNA(VLOOKUP($B188,'[1]1718  Exp_Rev Access'!$F$7:$GK$318,$GH$2,FALSE)),"",VLOOKUP($B188,'[1]1718  Exp_Rev Access'!$F$7:$GK$318,$GH$2,FALSE))</f>
        <v>0</v>
      </c>
      <c r="GI188" s="95">
        <f>IF(ISNA(VLOOKUP($B188,'[1]1718  Exp_Rev Access'!$F$7:$GK$318,$GI$2,FALSE)),"",VLOOKUP($B188,'[1]1718  Exp_Rev Access'!$F$7:$GK$318,$GI$2,FALSE))</f>
        <v>0</v>
      </c>
      <c r="GJ188" s="95">
        <f>IF(ISNA(VLOOKUP($B188,'[1]1718  Exp_Rev Access'!$F$7:$GK$318,$GJ$2,FALSE)),"",VLOOKUP($B188,'[1]1718  Exp_Rev Access'!$F$7:$GK$318,$GJ$2,FALSE))</f>
        <v>499.45</v>
      </c>
      <c r="GK188" s="95">
        <f>IF(ISNA(VLOOKUP($B188,'[1]1718  Exp_Rev Access'!$F$7:$GK$318,$GK$2,FALSE)),"",VLOOKUP($B188,'[1]1718  Exp_Rev Access'!$F$7:$GK$318,$GK$2,FALSE))</f>
        <v>0</v>
      </c>
      <c r="GL188" s="95">
        <f>IF(ISNA(VLOOKUP($B188,'[1]1718  Exp_Rev Access'!$F$7:$GK$318,$GL$2,FALSE)),"",VLOOKUP($B188,'[1]1718  Exp_Rev Access'!$F$7:$GK$318,$GL$2,FALSE))</f>
        <v>0</v>
      </c>
      <c r="GM188" s="95">
        <f>IF(ISNA(VLOOKUP($B188,'[1]1718  Exp_Rev Access'!$F$7:$GK$318,$GM$2,FALSE)),"",VLOOKUP($B188,'[1]1718  Exp_Rev Access'!$F$7:$GK$318,$GM$2,FALSE))</f>
        <v>0</v>
      </c>
      <c r="GN188" s="95">
        <f>IF(ISNA(VLOOKUP($B188,'[1]1718  Exp_Rev Access'!$F$7:$GK$318,$GN$2,FALSE)),"",VLOOKUP($B188,'[1]1718  Exp_Rev Access'!$F$7:$GK$318,$GN$2,FALSE))</f>
        <v>0</v>
      </c>
      <c r="GO188" s="95">
        <f>IF(ISNA(VLOOKUP($B188,'[1]1718  Exp_Rev Access'!$F$7:$GK$318,$GO$2,FALSE)),"",VLOOKUP($B188,'[1]1718  Exp_Rev Access'!$F$7:$GK$318,$GO$2,FALSE))</f>
        <v>0</v>
      </c>
      <c r="GP188" s="95">
        <f>IF(ISNA(VLOOKUP($B188,'[1]1718  Exp_Rev Access'!$F$7:$GK$318,$GP$2,FALSE)),"",VLOOKUP($B188,'[1]1718  Exp_Rev Access'!$F$7:$GK$318,$GP$2,FALSE))</f>
        <v>0</v>
      </c>
      <c r="GQ188" s="95">
        <f>IF(ISNA(VLOOKUP($B188,'[1]1718  Exp_Rev Access'!$F$7:$GK$318,$GQ$2,FALSE)),"",VLOOKUP($B188,'[1]1718  Exp_Rev Access'!$F$7:$GK$318,$GQ$2,FALSE))</f>
        <v>0</v>
      </c>
      <c r="GR188" s="95">
        <f>IF(ISNA(VLOOKUP($B188,'[1]1718  Exp_Rev Access'!$F$7:$GK$318,$GR$2,FALSE)),"",VLOOKUP($B188,'[1]1718  Exp_Rev Access'!$F$7:$GK$318,$GR$2,FALSE))</f>
        <v>0</v>
      </c>
      <c r="GS188" s="95">
        <f>IF(ISNA(VLOOKUP($B188,'[1]1718  Exp_Rev Access'!$F$7:$GK$318,$GS$2,FALSE)),"",VLOOKUP($B188,'[1]1718  Exp_Rev Access'!$F$7:$GK$318,$GS$2,FALSE))</f>
        <v>0</v>
      </c>
      <c r="GT188" s="95">
        <f>IF(ISNA(VLOOKUP($B188,'[1]1718  Exp_Rev Access'!$F$7:$GK$318,$GT$2,FALSE)),"",VLOOKUP($B188,'[1]1718  Exp_Rev Access'!$F$7:$GK$318,$GT$2,FALSE))</f>
        <v>0</v>
      </c>
      <c r="GU188" s="56">
        <f t="shared" si="537"/>
        <v>5188.29</v>
      </c>
      <c r="GV188" s="92">
        <f t="shared" si="538"/>
        <v>6.0898313704097439E-4</v>
      </c>
      <c r="GW188" s="96">
        <f t="shared" si="539"/>
        <v>7.4535829215032763</v>
      </c>
    </row>
    <row r="189" spans="1:222" s="97" customFormat="1" x14ac:dyDescent="0.3">
      <c r="A189" s="73"/>
      <c r="B189" s="88" t="s">
        <v>446</v>
      </c>
      <c r="C189" s="89" t="s">
        <v>447</v>
      </c>
      <c r="D189" s="75">
        <f>IF(ISNA(VLOOKUP($B189,'[1]1718 enrollment_Rev_Exp by size'!$A$7:H525,3,FALSE)),"",VLOOKUP($B189,'[1]1718 enrollment_Rev_Exp by size'!$A$7:$G$350,3,FALSE))</f>
        <v>920.41</v>
      </c>
      <c r="E189" s="76">
        <f>IF(ISNA(VLOOKUP($B189,'[1]1718 enrollment_Rev_Exp by size'!$A$7:I525,5,FALSE)),"",VLOOKUP($B189,'[1]1718 enrollment_Rev_Exp by size'!$A$7:$G$350,5,FALSE))</f>
        <v>11160051.470000001</v>
      </c>
      <c r="F189" s="70">
        <f t="shared" si="495"/>
        <v>11160051.470000001</v>
      </c>
      <c r="G189" s="70">
        <f t="shared" si="496"/>
        <v>0</v>
      </c>
      <c r="H189" s="90">
        <f>IF(ISNA(VLOOKUP($B189,'[1]1718  Exp_Rev Access'!$F$7:$GK$318,3,FALSE)),"",VLOOKUP($B189,'[1]1718  Exp_Rev Access'!$F$7:$GK$318,3,FALSE))</f>
        <v>2180168.6</v>
      </c>
      <c r="I189" s="90">
        <f>IF(ISNA(VLOOKUP($B189,'[1]1718  Exp_Rev Access'!$F$7:$GK$318,4,FALSE)),"",VLOOKUP($B189,'[1]1718  Exp_Rev Access'!$F$7:$GK$318,4,FALSE))</f>
        <v>0</v>
      </c>
      <c r="J189" s="90">
        <f>IF(ISNA(VLOOKUP($B189,'[1]1718  Exp_Rev Access'!$F$7:$GK$318,5,FALSE)),"",VLOOKUP($B189,'[1]1718  Exp_Rev Access'!$F$7:$GK$318,5,FALSE))</f>
        <v>0</v>
      </c>
      <c r="K189" s="90">
        <f>IF(ISNA(VLOOKUP($B189,'[1]1718  Exp_Rev Access'!$F$7:$GK$318,6,FALSE)),"-",VLOOKUP($B189,'[1]1718  Exp_Rev Access'!$F$7:$GK$318,6,FALSE))</f>
        <v>2834.78</v>
      </c>
      <c r="L189" s="90">
        <f>IF(ISNA(VLOOKUP($B189,'[1]1718  Exp_Rev Access'!$F$7:$GK$318,7,FALSE)),"",VLOOKUP($B189,'[1]1718  Exp_Rev Access'!$F$7:$GK$318,7,FALSE))</f>
        <v>0</v>
      </c>
      <c r="M189" s="90">
        <f>IF(ISNA(VLOOKUP($B189,'[1]1718  Exp_Rev Access'!$F$7:$GK$318,8,FALSE)),"",VLOOKUP($B189,'[1]1718  Exp_Rev Access'!$F$7:$GK$318,8,FALSE))</f>
        <v>0</v>
      </c>
      <c r="N189" s="56">
        <f t="shared" si="522"/>
        <v>2183003.38</v>
      </c>
      <c r="O189" s="91">
        <f t="shared" si="523"/>
        <v>0.19560871971498173</v>
      </c>
      <c r="P189" s="56">
        <f t="shared" si="524"/>
        <v>2371.77277517628</v>
      </c>
      <c r="Q189" s="90">
        <f>IF(ISNA(VLOOKUP($B189,'[1]1718  Exp_Rev Access'!$F$7:$GK$318,10,FALSE)),"",VLOOKUP($B189,'[1]1718  Exp_Rev Access'!$F$7:$GK$318,10,FALSE))</f>
        <v>20201</v>
      </c>
      <c r="R189" s="90">
        <f>IF(ISNA(VLOOKUP($B189,'[1]1718  Exp_Rev Access'!$F$7:$GK$318,11,FALSE)),"",VLOOKUP($B189,'[1]1718  Exp_Rev Access'!$F$7:$GK$318,11,FALSE))</f>
        <v>0</v>
      </c>
      <c r="S189" s="90">
        <f>IF(ISNA(VLOOKUP($B189,'[1]1718  Exp_Rev Access'!$F$7:$GK$318,12,FALSE)),"",VLOOKUP($B189,'[1]1718  Exp_Rev Access'!$F$7:$GK$318,12,FALSE))</f>
        <v>2336.34</v>
      </c>
      <c r="T189" s="90">
        <f>IF(ISNA(VLOOKUP($B189,'[1]1718  Exp_Rev Access'!$F$7:$GK$318,13,FALSE)),"",VLOOKUP($B189,'[1]1718  Exp_Rev Access'!$F$7:$GK$318,13,FALSE))</f>
        <v>0</v>
      </c>
      <c r="U189" s="90">
        <f>IF(ISNA(VLOOKUP($B189,'[1]1718  Exp_Rev Access'!$F$7:$GK$318,14,FALSE)),"",VLOOKUP($B189,'[1]1718  Exp_Rev Access'!$F$7:$GK$318,14,FALSE))</f>
        <v>0</v>
      </c>
      <c r="V189" s="90">
        <f>IF(ISNA(VLOOKUP($B189,'[1]1718  Exp_Rev Access'!$F$7:$GK$318,15,FALSE)),"",VLOOKUP($B189,'[1]1718  Exp_Rev Access'!$F$7:$GK$318,15,FALSE))</f>
        <v>0</v>
      </c>
      <c r="W189" s="90">
        <f>IF(ISNA(VLOOKUP($B189,'[1]1718  Exp_Rev Access'!$F$7:$GK$318,16,FALSE)),"",VLOOKUP($B189,'[1]1718  Exp_Rev Access'!$F$7:$GK$318,16,FALSE))</f>
        <v>0</v>
      </c>
      <c r="X189" s="90">
        <f>IF(ISNA(VLOOKUP($B189,'[1]1718  Exp_Rev Access'!$F$7:$GK$318,17,FALSE)),"",VLOOKUP($B189,'[1]1718  Exp_Rev Access'!$F$7:$GK$318,17,FALSE))</f>
        <v>0</v>
      </c>
      <c r="Y189" s="90">
        <f>IF(ISNA(VLOOKUP($B189,'[1]1718  Exp_Rev Access'!$F$7:$GK$318,18,FALSE)),"",VLOOKUP($B189,'[1]1718  Exp_Rev Access'!$F$7:$GK$318,18,FALSE))</f>
        <v>5608.87</v>
      </c>
      <c r="Z189" s="90">
        <f>IF(ISNA(VLOOKUP($B189,'[1]1718  Exp_Rev Access'!$F$7:$GK$318,19,FALSE)),"",VLOOKUP($B189,'[1]1718  Exp_Rev Access'!$F$7:$GK$318,19,FALSE))</f>
        <v>132.5</v>
      </c>
      <c r="AA189" s="90">
        <f>IF(ISNA(VLOOKUP($B189,'[1]1718  Exp_Rev Access'!$F$7:$GK$318,20,FALSE)),"",VLOOKUP($B189,'[1]1718  Exp_Rev Access'!$F$7:$GK$318,20,FALSE))</f>
        <v>0</v>
      </c>
      <c r="AB189" s="90">
        <f>IF(ISNA(VLOOKUP($B189,'[1]1718  Exp_Rev Access'!$F$7:$GK$318,21,FALSE)),"",VLOOKUP($B189,'[1]1718  Exp_Rev Access'!$F$7:$GK$318,21,FALSE))</f>
        <v>0</v>
      </c>
      <c r="AC189" s="90">
        <f>IF(ISNA(VLOOKUP($B189,'[1]1718  Exp_Rev Access'!$F$7:$GK$318,22,FALSE)),"",VLOOKUP($B189,'[1]1718  Exp_Rev Access'!$F$7:$GK$318,22,FALSE))</f>
        <v>0</v>
      </c>
      <c r="AD189" s="90">
        <f>IF(ISNA(VLOOKUP($B189,'[1]1718  Exp_Rev Access'!$F$7:$GK$318,23,FALSE)),"",VLOOKUP($B189,'[1]1718  Exp_Rev Access'!$F$7:$GK$318,23,FALSE))</f>
        <v>99972.34</v>
      </c>
      <c r="AE189" s="90">
        <f>IF(ISNA(VLOOKUP($B189,'[1]1718  Exp_Rev Access'!$F$7:$GK$318,24,FALSE)),"",VLOOKUP($B189,'[1]1718  Exp_Rev Access'!$F$7:$GK$318,24,FALSE))</f>
        <v>31255.23</v>
      </c>
      <c r="AF189" s="90">
        <f>IF(ISNA(VLOOKUP($B189,'[1]1718  Exp_Rev Access'!$F$7:$GK$318,25,FALSE)),"",VLOOKUP($B189,'[1]1718  Exp_Rev Access'!$F$7:$GK$318,25,FALSE))</f>
        <v>0</v>
      </c>
      <c r="AG189" s="90">
        <f>IF(ISNA(VLOOKUP($B189,'[1]1718  Exp_Rev Access'!$F$7:$GK$318,26,FALSE)),"",VLOOKUP($B189,'[1]1718  Exp_Rev Access'!$F$7:$GK$318,26,FALSE))</f>
        <v>55834.53</v>
      </c>
      <c r="AH189" s="90">
        <f>IF(ISNA(VLOOKUP($B189,'[1]1718  Exp_Rev Access'!$F$7:$GK$318,27,FALSE)),"",VLOOKUP($B189,'[1]1718  Exp_Rev Access'!$F$7:$GK$318,27,FALSE))</f>
        <v>1180.29</v>
      </c>
      <c r="AI189" s="90">
        <f>IF(ISNA(VLOOKUP($B189,'[1]1718  Exp_Rev Access'!$F$7:$GK$318,28,FALSE)),"",VLOOKUP($B189,'[1]1718  Exp_Rev Access'!$F$7:$GK$318,28,FALSE))</f>
        <v>42481.599999999999</v>
      </c>
      <c r="AJ189" s="90">
        <f>IF(ISNA(VLOOKUP($B189,'[1]1718  Exp_Rev Access'!$F$7:$GK$318,29,FALSE)),"",VLOOKUP($B189,'[1]1718  Exp_Rev Access'!$F$7:$GK$318,29,FALSE))</f>
        <v>4026.97</v>
      </c>
      <c r="AK189" s="90">
        <f>IF(ISNA(VLOOKUP($B189,'[1]1718  Exp_Rev Access'!$F$7:$GK$318,30,FALSE)),"",VLOOKUP($B189,'[1]1718  Exp_Rev Access'!$F$7:$GK$318,30,FALSE))</f>
        <v>8056.46</v>
      </c>
      <c r="AL189" s="90">
        <f>IF(ISNA(VLOOKUP($B189,'[1]1718  Exp_Rev Access'!$F$7:$GK$318,31,FALSE)),"",VLOOKUP($B189,'[1]1718  Exp_Rev Access'!$F$7:$GK$318,31,FALSE))</f>
        <v>16418.98</v>
      </c>
      <c r="AM189" s="56">
        <f t="shared" si="525"/>
        <v>287505.11</v>
      </c>
      <c r="AN189" s="92">
        <f t="shared" si="526"/>
        <v>2.5761987816351885E-2</v>
      </c>
      <c r="AO189" s="71">
        <f t="shared" si="527"/>
        <v>312.3663476059582</v>
      </c>
      <c r="AP189" s="90">
        <f>IF(ISNA(VLOOKUP($B189,'[1]1718  Exp_Rev Access'!$F$7:$GK$318,33,FALSE)),"",VLOOKUP($B189,'[1]1718  Exp_Rev Access'!$F$7:$GK$318,33,FALSE))</f>
        <v>6027564.21</v>
      </c>
      <c r="AQ189" s="90">
        <f>IF(ISNA(VLOOKUP($B189,'[1]1718  Exp_Rev Access'!$F$7:$GK$318,34,FALSE)),"",VLOOKUP($B189,'[1]1718  Exp_Rev Access'!$F$7:$GK$318,34,FALSE))</f>
        <v>150048.62</v>
      </c>
      <c r="AR189" s="90">
        <f>IF(ISNA(VLOOKUP($B189,'[1]1718  Exp_Rev Access'!$F$7:$GK$318,35,FALSE)),"",VLOOKUP($B189,'[1]1718  Exp_Rev Access'!$F$7:$GK$318,35,FALSE))</f>
        <v>0</v>
      </c>
      <c r="AS189" s="90">
        <f>IF(ISNA(VLOOKUP($B189,'[1]1718  Exp_Rev Access'!$F$7:$GK$318,36,FALSE)),"",VLOOKUP($B189,'[1]1718  Exp_Rev Access'!$F$7:$GK$318,36,FALSE))</f>
        <v>0</v>
      </c>
      <c r="AT189" s="90">
        <f>IF(ISNA(VLOOKUP($B189,'[1]1718  Exp_Rev Access'!$F$7:$GK$318,37,FALSE)),"",VLOOKUP($B189,'[1]1718  Exp_Rev Access'!$F$7:$GK$318,37,FALSE))</f>
        <v>0</v>
      </c>
      <c r="AU189" s="56">
        <f t="shared" si="528"/>
        <v>6177612.8300000001</v>
      </c>
      <c r="AV189" s="93">
        <f t="shared" si="529"/>
        <v>0.553546983775694</v>
      </c>
      <c r="AW189" s="56">
        <f t="shared" si="530"/>
        <v>6711.8054236698863</v>
      </c>
      <c r="AX189" s="90">
        <f>IF(ISNA(VLOOKUP($B189,'[1]1718  Exp_Rev Access'!$F$7:$GK$318,39,FALSE)),"",VLOOKUP($B189,'[1]1718  Exp_Rev Access'!$F$7:$GK$318,39,FALSE))</f>
        <v>99.88</v>
      </c>
      <c r="AY189" s="90">
        <f>IF(ISNA(VLOOKUP($B189,'[1]1718  Exp_Rev Access'!$F$7:$GK$318,40,FALSE)),"",VLOOKUP($B189,'[1]1718  Exp_Rev Access'!$F$7:$GK$318,40,FALSE))</f>
        <v>828168.5</v>
      </c>
      <c r="AZ189" s="90">
        <f>IF(ISNA(VLOOKUP($B189,'[1]1718  Exp_Rev Access'!$F$7:$GK$318,41,FALSE)),"",VLOOKUP($B189,'[1]1718  Exp_Rev Access'!$F$7:$GK$318,41,FALSE))</f>
        <v>51398.13</v>
      </c>
      <c r="BA189" s="90">
        <f>IF(ISNA(VLOOKUP($B189,'[1]1718  Exp_Rev Access'!$F$7:$GK$318,42,FALSE)),"",VLOOKUP($B189,'[1]1718  Exp_Rev Access'!$F$7:$GK$318,42,FALSE))</f>
        <v>0</v>
      </c>
      <c r="BB189" s="90">
        <f>IF(ISNA(VLOOKUP($B189,'[1]1718  Exp_Rev Access'!$F$7:$GK$318,43,FALSE)),"",VLOOKUP($B189,'[1]1718  Exp_Rev Access'!$F$7:$GK$318,43,FALSE))</f>
        <v>0</v>
      </c>
      <c r="BC189" s="90">
        <f>IF(ISNA(VLOOKUP($B189,'[1]1718  Exp_Rev Access'!$F$7:$GK$318,44,FALSE)),"",VLOOKUP($B189,'[1]1718  Exp_Rev Access'!$F$7:$GK$318,44,FALSE))</f>
        <v>159811.73000000001</v>
      </c>
      <c r="BD189" s="90">
        <f>IF(ISNA(VLOOKUP($B189,'[1]1718  Exp_Rev Access'!$F$7:$GK$318,45,FALSE)),"",VLOOKUP($B189,'[1]1718  Exp_Rev Access'!$F$7:$GK$318,45,FALSE))</f>
        <v>0</v>
      </c>
      <c r="BE189" s="90">
        <f>IF(ISNA(VLOOKUP($B189,'[1]1718  Exp_Rev Access'!$F$7:$GK$318,46,FALSE)),"",VLOOKUP($B189,'[1]1718  Exp_Rev Access'!$F$7:$GK$318,46,FALSE))</f>
        <v>30847.33</v>
      </c>
      <c r="BF189" s="90">
        <f>IF(ISNA(VLOOKUP($B189,'[1]1718  Exp_Rev Access'!$F$7:$GK$318,47,FALSE)),"",VLOOKUP($B189,'[1]1718  Exp_Rev Access'!$F$7:$GK$318,47,FALSE))</f>
        <v>0</v>
      </c>
      <c r="BG189" s="90">
        <f>IF(ISNA(VLOOKUP($B189,'[1]1718  Exp_Rev Access'!$F$7:$GK$318,48,FALSE)),"",VLOOKUP($B189,'[1]1718  Exp_Rev Access'!$F$7:$GK$318,48,FALSE))</f>
        <v>17448.73</v>
      </c>
      <c r="BH189" s="90">
        <f>IF(ISNA(VLOOKUP($B189,'[1]1718  Exp_Rev Access'!$F$7:$GK$318,49,FALSE)),"",VLOOKUP($B189,'[1]1718  Exp_Rev Access'!$F$7:$GK$318,49,FALSE))</f>
        <v>0</v>
      </c>
      <c r="BI189" s="90">
        <f>IF(ISNA(VLOOKUP($B189,'[1]1718  Exp_Rev Access'!$F$7:$GK$318,50,FALSE)),"",VLOOKUP($B189,'[1]1718  Exp_Rev Access'!$F$7:$GK$318,50,FALSE))</f>
        <v>0</v>
      </c>
      <c r="BJ189" s="90">
        <f>IF(ISNA(VLOOKUP($B189,'[1]1718  Exp_Rev Access'!$F$7:$GK$318,51,FALSE)),"",VLOOKUP($B189,'[1]1718  Exp_Rev Access'!$F$7:$GK$318,51,FALSE))</f>
        <v>3908.5</v>
      </c>
      <c r="BK189" s="90">
        <f>IF(ISNA(VLOOKUP($B189,'[1]1718  Exp_Rev Access'!$F$7:$GK$318,52,FALSE)),"",VLOOKUP($B189,'[1]1718  Exp_Rev Access'!$F$7:$GK$318,52,FALSE))</f>
        <v>444185.67</v>
      </c>
      <c r="BL189" s="90">
        <f>IF(ISNA(VLOOKUP($B189,'[1]1718  Exp_Rev Access'!$F$7:$GK$318,53,FALSE)),"",VLOOKUP($B189,'[1]1718  Exp_Rev Access'!$F$7:$GK$318,53,FALSE))</f>
        <v>0</v>
      </c>
      <c r="BM189" s="90">
        <f>IF(ISNA(VLOOKUP($B189,'[1]1718  Exp_Rev Access'!$F$7:$GK$318,54,FALSE)),"",VLOOKUP($B189,'[1]1718  Exp_Rev Access'!$F$7:$GK$318,54,FALSE))</f>
        <v>6882.18</v>
      </c>
      <c r="BN189" s="90">
        <f>IF(ISNA(VLOOKUP($B189,'[1]1718  Exp_Rev Access'!$F$7:$GK$318,55,FALSE)),"",VLOOKUP($B189,'[1]1718  Exp_Rev Access'!$F$7:$GK$318,55,FALSE))</f>
        <v>0</v>
      </c>
      <c r="BO189" s="90">
        <f>IF(ISNA(VLOOKUP($B189,'[1]1718  Exp_Rev Access'!$F$7:$GK$318,56,FALSE)),"",VLOOKUP($B189,'[1]1718  Exp_Rev Access'!$F$7:$GK$318,56,FALSE))</f>
        <v>0</v>
      </c>
      <c r="BP189" s="90">
        <f>IF(ISNA(VLOOKUP($B189,'[1]1718  Exp_Rev Access'!$F$7:$GK$318,57,FALSE)),"",VLOOKUP($B189,'[1]1718  Exp_Rev Access'!$F$7:$GK$318,57,FALSE))</f>
        <v>0</v>
      </c>
      <c r="BQ189" s="90">
        <f>IF(ISNA(VLOOKUP($B189,'[1]1718  Exp_Rev Access'!$F$7:$GK$318,58,FALSE)),"",VLOOKUP($B189,'[1]1718  Exp_Rev Access'!$F$7:$GK$318,58,FALSE))</f>
        <v>0</v>
      </c>
      <c r="BR189" s="90">
        <f>IF(ISNA(VLOOKUP($B189,'[1]1718  Exp_Rev Access'!$F$7:$GK$318,59,FALSE)),"",VLOOKUP($B189,'[1]1718  Exp_Rev Access'!$F$7:$GK$318,59,FALSE))</f>
        <v>0</v>
      </c>
      <c r="BS189" s="90">
        <f>IF(ISNA(VLOOKUP($B189,'[1]1718  Exp_Rev Access'!$F$7:$GK$318,60,FALSE)),"",VLOOKUP($B189,'[1]1718  Exp_Rev Access'!$F$7:$GK$318,60,FALSE))</f>
        <v>0</v>
      </c>
      <c r="BT189" s="90">
        <f>IF(ISNA(VLOOKUP($B189,'[1]1718  Exp_Rev Access'!$F$7:$GK$318,61,FALSE)),"",VLOOKUP($B189,'[1]1718  Exp_Rev Access'!$F$7:$GK$318,61,FALSE))</f>
        <v>0</v>
      </c>
      <c r="BU189" s="90">
        <f>IF(ISNA(VLOOKUP($B189,'[1]1718  Exp_Rev Access'!$F$7:$GK$318,62,FALSE)),"",VLOOKUP($B189,'[1]1718  Exp_Rev Access'!$F$7:$GK$318,62,FALSE))</f>
        <v>0</v>
      </c>
      <c r="BV189" s="56">
        <f t="shared" si="531"/>
        <v>1542750.65</v>
      </c>
      <c r="BW189" s="92">
        <f t="shared" si="532"/>
        <v>0.13823866799782777</v>
      </c>
      <c r="BX189" s="71">
        <f t="shared" si="533"/>
        <v>1676.1558979150595</v>
      </c>
      <c r="BY189" s="90">
        <f>IF(ISNA(VLOOKUP($B189,'[1]1718  Exp_Rev Access'!$F$7:$GK$318,64,FALSE)),"",VLOOKUP($B189,'[1]1718  Exp_Rev Access'!$F$7:$GK$318,64,FALSE))</f>
        <v>142.05000000000001</v>
      </c>
      <c r="BZ189" s="90">
        <f>IF(ISNA(VLOOKUP($B189,'[1]1718  Exp_Rev Access'!$F$7:$GK$318,65,FALSE)),"",VLOOKUP($B189,'[1]1718  Exp_Rev Access'!$F$7:$GK$318,65,FALSE))</f>
        <v>0</v>
      </c>
      <c r="CA189" s="90">
        <f>IF(ISNA(VLOOKUP($B189,'[1]1718  Exp_Rev Access'!$F$7:$GK$318,66,FALSE)),"",VLOOKUP($B189,'[1]1718  Exp_Rev Access'!$F$7:$GK$318,66,FALSE))</f>
        <v>0</v>
      </c>
      <c r="CB189" s="90">
        <f>IF(ISNA(VLOOKUP($B189,'[1]1718  Exp_Rev Access'!$F$7:$GK$318,67,FALSE)),"",VLOOKUP($B189,'[1]1718  Exp_Rev Access'!$F$7:$GK$318,67,FALSE))</f>
        <v>142025.15</v>
      </c>
      <c r="CC189" s="90">
        <f>IF(ISNA(VLOOKUP($B189,'[1]1718  Exp_Rev Access'!$F$7:$GK$318,68,FALSE)),"",VLOOKUP($B189,'[1]1718  Exp_Rev Access'!$F$7:$GK$318,68,FALSE))</f>
        <v>47270.11</v>
      </c>
      <c r="CD189" s="90">
        <f>IF(ISNA(VLOOKUP($B189,'[1]1718  Exp_Rev Access'!$F$7:$GK$318,69,FALSE)),"",VLOOKUP($B189,'[1]1718  Exp_Rev Access'!$F$7:$GK$318,69,FALSE))</f>
        <v>0</v>
      </c>
      <c r="CE189" s="56">
        <f t="shared" si="437"/>
        <v>189437.31</v>
      </c>
      <c r="CF189" s="92">
        <f t="shared" si="450"/>
        <v>1.6974591067903021E-2</v>
      </c>
      <c r="CG189" s="78">
        <f t="shared" si="451"/>
        <v>205.81839614954205</v>
      </c>
      <c r="CH189" s="90">
        <f>IF(ISNA(VLOOKUP($B189,'[1]1718  Exp_Rev Access'!$F$7:$GK$318,$CH$2,FALSE)),"",VLOOKUP($B189,'[1]1718  Exp_Rev Access'!$F$7:$GK$318,$CH$2,FALSE))</f>
        <v>0</v>
      </c>
      <c r="CI189" s="90">
        <f>IF(ISNA(VLOOKUP($B189,'[1]1718  Exp_Rev Access'!$F$7:$GK$318,$CI$2,FALSE)),"",VLOOKUP($B189,'[1]1718  Exp_Rev Access'!$F$7:$GK$318,$CI$2,FALSE))</f>
        <v>0</v>
      </c>
      <c r="CJ189" s="90">
        <f>IF(ISNA(VLOOKUP($B189,'[1]1718  Exp_Rev Access'!$F$7:$GK$318,$CJ$2,FALSE)),"",VLOOKUP($B189,'[1]1718  Exp_Rev Access'!$F$7:$GK$318,$CJ$2,FALSE))</f>
        <v>0</v>
      </c>
      <c r="CK189" s="90">
        <f>IF(ISNA(VLOOKUP($B189,'[1]1718  Exp_Rev Access'!$F$7:$GK$318,$CK$2,FALSE)),"",VLOOKUP($B189,'[1]1718  Exp_Rev Access'!$F$7:$GK$318,$CK$2,FALSE))</f>
        <v>0</v>
      </c>
      <c r="CL189" s="90">
        <f>IF(ISNA(VLOOKUP($B189,'[1]1718  Exp_Rev Access'!$F$7:$GK$318,$CL$2,FALSE)),"",VLOOKUP($B189,'[1]1718  Exp_Rev Access'!$F$7:$GK$318,$CL$2,FALSE))</f>
        <v>0</v>
      </c>
      <c r="CM189" s="90">
        <f>IF(ISNA(VLOOKUP($B189,'[1]1718  Exp_Rev Access'!$F$7:$GK$318,$CM$2,FALSE)),"",VLOOKUP($B189,'[1]1718  Exp_Rev Access'!$F$7:$GK$318,$CM$2,FALSE))</f>
        <v>0</v>
      </c>
      <c r="CN189" s="90">
        <f>IF(ISNA(VLOOKUP($B189,'[1]1718  Exp_Rev Access'!$F$7:$GK$318,$CN$2,FALSE)),"",VLOOKUP($B189,'[1]1718  Exp_Rev Access'!$F$7:$GK$318,$CN$2,FALSE))</f>
        <v>0</v>
      </c>
      <c r="CO189" s="90">
        <f>IF(ISNA(VLOOKUP($B189,'[1]1718  Exp_Rev Access'!$F$7:$GK$318,$CO$2,FALSE)),"",VLOOKUP($B189,'[1]1718  Exp_Rev Access'!$F$7:$GK$318,$CO$2,FALSE))</f>
        <v>0</v>
      </c>
      <c r="CP189" s="90">
        <f>IF(ISNA(VLOOKUP($B189,'[1]1718  Exp_Rev Access'!$F$7:$GK$318,$CP$2,FALSE)),"",VLOOKUP($B189,'[1]1718  Exp_Rev Access'!$F$7:$GK$318,$CP$2,FALSE))</f>
        <v>0</v>
      </c>
      <c r="CQ189" s="90">
        <f>IF(ISNA(VLOOKUP($B189,'[1]1718  Exp_Rev Access'!$F$7:$GK$318,$CQ$2,FALSE)),"",VLOOKUP($B189,'[1]1718  Exp_Rev Access'!$F$7:$GK$318,$CQ$2,FALSE))</f>
        <v>206139.62</v>
      </c>
      <c r="CR189" s="90">
        <f>IF(ISNA(VLOOKUP($B189,'[1]1718  Exp_Rev Access'!$F$7:$GK$318,$CR$2,FALSE)),"",VLOOKUP($B189,'[1]1718  Exp_Rev Access'!$F$7:$GK$318,$CR$2,FALSE))</f>
        <v>0</v>
      </c>
      <c r="CS189" s="90">
        <f>IF(ISNA(VLOOKUP($B189,'[1]1718  Exp_Rev Access'!$F$7:$GK$318,$CS$2,FALSE)),"",VLOOKUP($B189,'[1]1718  Exp_Rev Access'!$F$7:$GK$318,$CS$2,FALSE))</f>
        <v>6423</v>
      </c>
      <c r="CT189" s="90">
        <f>IF(ISNA(VLOOKUP($B189,'[1]1718  Exp_Rev Access'!$F$7:$GK$318,$CT$2,FALSE)),"",VLOOKUP($B189,'[1]1718  Exp_Rev Access'!$F$7:$GK$318,$CT$2,FALSE))</f>
        <v>0</v>
      </c>
      <c r="CU189" s="90">
        <f>IF(ISNA(VLOOKUP($B189,'[1]1718  Exp_Rev Access'!$F$7:$GK$318,$CU$2,FALSE)),"",VLOOKUP($B189,'[1]1718  Exp_Rev Access'!$F$7:$GK$318,$CU$2,FALSE))</f>
        <v>271565.90999999997</v>
      </c>
      <c r="CV189" s="90">
        <f>IF(ISNA(VLOOKUP($B189,'[1]1718  Exp_Rev Access'!$F$7:$GK$318,$CV$2,FALSE)),"",VLOOKUP($B189,'[1]1718  Exp_Rev Access'!$F$7:$GK$318,$CV$2,FALSE))</f>
        <v>80731.149999999994</v>
      </c>
      <c r="CW189" s="90">
        <f>IF(ISNA(VLOOKUP($B189,'[1]1718  Exp_Rev Access'!$F$7:$GK$318,$CW$2,FALSE)),"",VLOOKUP($B189,'[1]1718  Exp_Rev Access'!$F$7:$GK$318,$CW$2,FALSE))</f>
        <v>0</v>
      </c>
      <c r="CX189" s="90">
        <f>IF(ISNA(VLOOKUP($B189,'[1]1718  Exp_Rev Access'!$F$7:$GK$318,$CX$2,FALSE)),"",VLOOKUP($B189,'[1]1718  Exp_Rev Access'!$F$7:$GK$318,$CX$2,FALSE))</f>
        <v>0</v>
      </c>
      <c r="CY189" s="90">
        <f>IF(ISNA(VLOOKUP($B189,'[1]1718  Exp_Rev Access'!$F$7:$GK$318,$CY$2,FALSE)),"",VLOOKUP($B189,'[1]1718  Exp_Rev Access'!$F$7:$GK$318,$CY$2,FALSE))</f>
        <v>0</v>
      </c>
      <c r="CZ189" s="90">
        <f>IF(ISNA(VLOOKUP($B189,'[1]1718  Exp_Rev Access'!$F$7:$GK$318,$CZ$2,FALSE)),"",VLOOKUP($B189,'[1]1718  Exp_Rev Access'!$F$7:$GK$318,$CZ$2,FALSE))</f>
        <v>0</v>
      </c>
      <c r="DA189" s="90">
        <f>IF(ISNA(VLOOKUP($B189,'[1]1718  Exp_Rev Access'!$F$7:$GK$318,$DA$2,FALSE)),"",VLOOKUP($B189,'[1]1718  Exp_Rev Access'!$F$7:$GK$318,$DA$2,FALSE))</f>
        <v>0</v>
      </c>
      <c r="DB189" s="90">
        <f>IF(ISNA(VLOOKUP($B189,'[1]1718  Exp_Rev Access'!$F$7:$GK$318,$DB$2,FALSE)),"",VLOOKUP($B189,'[1]1718  Exp_Rev Access'!$F$7:$GK$318,$DB$2,FALSE))</f>
        <v>0</v>
      </c>
      <c r="DC189" s="90">
        <f>IF(ISNA(VLOOKUP($B189,'[1]1718  Exp_Rev Access'!$F$7:$GK$318,$DC$2,FALSE)),"",VLOOKUP($B189,'[1]1718  Exp_Rev Access'!$F$7:$GK$318,$DC$2,FALSE))</f>
        <v>0</v>
      </c>
      <c r="DD189" s="90">
        <f>IF(ISNA(VLOOKUP($B189,'[1]1718  Exp_Rev Access'!$F$7:$GK$318,$DD$2,FALSE)),"",VLOOKUP($B189,'[1]1718  Exp_Rev Access'!$F$7:$GK$318,$DD$2,FALSE))</f>
        <v>0</v>
      </c>
      <c r="DE189" s="90">
        <f>IF(ISNA(VLOOKUP($B189,'[1]1718  Exp_Rev Access'!$F$7:$GK$318,$DE$2,FALSE)),"",VLOOKUP($B189,'[1]1718  Exp_Rev Access'!$F$7:$GK$318,$DE$2,FALSE))</f>
        <v>0</v>
      </c>
      <c r="DF189" s="90">
        <f>IF(ISNA(VLOOKUP($B189,'[1]1718  Exp_Rev Access'!$F$7:$GK$318,$DF$2,FALSE)),"",VLOOKUP($B189,'[1]1718  Exp_Rev Access'!$F$7:$GK$318,$DF$2,FALSE))</f>
        <v>0</v>
      </c>
      <c r="DG189" s="90">
        <f>IF(ISNA(VLOOKUP($B189,'[1]1718  Exp_Rev Access'!$F$7:$GK$318,$DG$2,FALSE)),"",VLOOKUP($B189,'[1]1718  Exp_Rev Access'!$F$7:$GK$318,$DG$2,FALSE))</f>
        <v>0</v>
      </c>
      <c r="DH189" s="90">
        <f>IF(ISNA(VLOOKUP($B189,'[1]1718  Exp_Rev Access'!$F$7:$GK$318,$DH$2,FALSE)),"",VLOOKUP($B189,'[1]1718  Exp_Rev Access'!$F$7:$GK$318,$DH$2,FALSE))</f>
        <v>0</v>
      </c>
      <c r="DI189" s="90">
        <f>IF(ISNA(VLOOKUP($B189,'[1]1718  Exp_Rev Access'!$F$7:$GK$318,$DI$2,FALSE)),"",VLOOKUP($B189,'[1]1718  Exp_Rev Access'!$F$7:$GK$318,$DI$2,FALSE))</f>
        <v>145281.01999999999</v>
      </c>
      <c r="DJ189" s="90">
        <f>IF(ISNA(VLOOKUP($B189,'[1]1718  Exp_Rev Access'!$F$7:$GK$318,$DJ$2,FALSE)),"",VLOOKUP($B189,'[1]1718  Exp_Rev Access'!$F$7:$GK$318,$DJ$2,FALSE))</f>
        <v>0</v>
      </c>
      <c r="DK189" s="90">
        <f>IF(ISNA(VLOOKUP($B189,'[1]1718  Exp_Rev Access'!$F$7:$GK$318,$DK$2,FALSE)),"",VLOOKUP($B189,'[1]1718  Exp_Rev Access'!$F$7:$GK$318,$DK$2,FALSE))</f>
        <v>0</v>
      </c>
      <c r="DL189" s="90">
        <f>IF(ISNA(VLOOKUP($B189,'[1]1718  Exp_Rev Access'!$F$7:$GK$318,$DL$2,FALSE)),"",VLOOKUP($B189,'[1]1718  Exp_Rev Access'!$F$7:$GK$318,$DL$2,FALSE))</f>
        <v>0</v>
      </c>
      <c r="DM189" s="90">
        <f>IF(ISNA(VLOOKUP($B189,'[1]1718  Exp_Rev Access'!$F$7:$GK$318,$DM$2,FALSE)),"",VLOOKUP($B189,'[1]1718  Exp_Rev Access'!$F$7:$GK$318,$DM$2,FALSE))</f>
        <v>0</v>
      </c>
      <c r="DN189" s="90">
        <f>IF(ISNA(VLOOKUP($B189,'[1]1718  Exp_Rev Access'!$F$7:$GK$318,$DN$2,FALSE)),"",VLOOKUP($B189,'[1]1718  Exp_Rev Access'!$F$7:$GK$318,$DN$2,FALSE))</f>
        <v>0</v>
      </c>
      <c r="DO189" s="90">
        <f>IF(ISNA(VLOOKUP($B189,'[1]1718  Exp_Rev Access'!$F$7:$GK$318,$DO$2,FALSE)),"",VLOOKUP($B189,'[1]1718  Exp_Rev Access'!$F$7:$GK$318,$DO$2,FALSE))</f>
        <v>0</v>
      </c>
      <c r="DP189" s="90">
        <f>IF(ISNA(VLOOKUP($B189,'[1]1718  Exp_Rev Access'!$F$7:$GK$318,$DP$2,FALSE)),"",VLOOKUP($B189,'[1]1718  Exp_Rev Access'!$F$7:$GK$318,$DP$2,FALSE))</f>
        <v>0</v>
      </c>
      <c r="DQ189" s="90">
        <f>IF(ISNA(VLOOKUP($B189,'[1]1718  Exp_Rev Access'!$F$7:$GK$318,$DQ$2,FALSE)),"",VLOOKUP($B189,'[1]1718  Exp_Rev Access'!$F$7:$GK$318,$DQ$2,FALSE))</f>
        <v>0</v>
      </c>
      <c r="DR189" s="90">
        <f>IF(ISNA(VLOOKUP($B189,'[1]1718  Exp_Rev Access'!$F$7:$GK$318,$DR$2,FALSE)),"",VLOOKUP($B189,'[1]1718  Exp_Rev Access'!$F$7:$GK$318,$DR$2,FALSE))</f>
        <v>0</v>
      </c>
      <c r="DS189" s="90">
        <f>IF(ISNA(VLOOKUP($B189,'[1]1718  Exp_Rev Access'!$F$7:$GK$318,$DS$2,FALSE)),"",VLOOKUP($B189,'[1]1718  Exp_Rev Access'!$F$7:$GK$318,$DS$2,FALSE))</f>
        <v>0</v>
      </c>
      <c r="DT189" s="90">
        <f>IF(ISNA(VLOOKUP($B189,'[1]1718  Exp_Rev Access'!$F$7:$GK$318,$DT$2,FALSE)),"",VLOOKUP($B189,'[1]1718  Exp_Rev Access'!$F$7:$GK$318,$DT$2,FALSE))</f>
        <v>0</v>
      </c>
      <c r="DU189" s="90">
        <f>IF(ISNA(VLOOKUP($B189,'[1]1718  Exp_Rev Access'!$F$7:$GK$318,$DU$2,FALSE)),"",VLOOKUP($B189,'[1]1718  Exp_Rev Access'!$F$7:$GK$318,$DU$2,FALSE))</f>
        <v>0</v>
      </c>
      <c r="DV189" s="90">
        <f>IF(ISNA(VLOOKUP($B189,'[1]1718  Exp_Rev Access'!$F$7:$GK$318,$DV$2,FALSE)),"",VLOOKUP($B189,'[1]1718  Exp_Rev Access'!$F$7:$GK$318,$DV$2,FALSE))</f>
        <v>0</v>
      </c>
      <c r="DW189" s="90">
        <f>IF(ISNA(VLOOKUP($B189,'[1]1718  Exp_Rev Access'!$F$7:$GK$318,$DW$2,FALSE)),"",VLOOKUP($B189,'[1]1718  Exp_Rev Access'!$F$7:$GK$318,$DW$2,FALSE))</f>
        <v>0</v>
      </c>
      <c r="DX189" s="90">
        <f>IF(ISNA(VLOOKUP($B189,'[1]1718  Exp_Rev Access'!$F$7:$GK$318,$DX$2,FALSE)),"",VLOOKUP($B189,'[1]1718  Exp_Rev Access'!$F$7:$GK$318,$DX$2,FALSE))</f>
        <v>0</v>
      </c>
      <c r="DY189" s="90">
        <f>IF(ISNA(VLOOKUP($B189,'[1]1718  Exp_Rev Access'!$F$7:$GK$318,$DY$2,FALSE)),"",VLOOKUP($B189,'[1]1718  Exp_Rev Access'!$F$7:$GK$318,$DY$2,FALSE))</f>
        <v>0</v>
      </c>
      <c r="DZ189" s="90">
        <f>IF(ISNA(VLOOKUP($B189,'[1]1718  Exp_Rev Access'!$F$7:$GK$318,$DZ$2,FALSE)),"",VLOOKUP($B189,'[1]1718  Exp_Rev Access'!$F$7:$GK$318,$DZ$2,FALSE))</f>
        <v>0</v>
      </c>
      <c r="EA189" s="90">
        <f>IF(ISNA(VLOOKUP($B189,'[1]1718  Exp_Rev Access'!$F$7:$GK$318,$EA$2,FALSE)),"",VLOOKUP($B189,'[1]1718  Exp_Rev Access'!$F$7:$GK$318,$EA$2,FALSE))</f>
        <v>0</v>
      </c>
      <c r="EB189" s="90">
        <f>IF(ISNA(VLOOKUP($B189,'[1]1718  Exp_Rev Access'!$F$7:$GK$318,$EB$2,FALSE)),"",VLOOKUP($B189,'[1]1718  Exp_Rev Access'!$F$7:$GK$318,$EB$2,FALSE))</f>
        <v>0</v>
      </c>
      <c r="EC189" s="90">
        <f>IF(ISNA(VLOOKUP($B189,'[1]1718  Exp_Rev Access'!$F$7:$GK$318,$EC$2,FALSE)),"",VLOOKUP($B189,'[1]1718  Exp_Rev Access'!$F$7:$GK$318,$EC$2,FALSE))</f>
        <v>0</v>
      </c>
      <c r="ED189" s="90">
        <f>IF(ISNA(VLOOKUP($B189,'[1]1718  Exp_Rev Access'!$F$7:$GK$318,$ED$2,FALSE)),"",VLOOKUP($B189,'[1]1718  Exp_Rev Access'!$F$7:$GK$318,$ED$2,FALSE))</f>
        <v>0</v>
      </c>
      <c r="EE189" s="90">
        <f>IF(ISNA(VLOOKUP($B189,'[1]1718  Exp_Rev Access'!$F$7:$GK$318,$EE$2,FALSE)),"",VLOOKUP($B189,'[1]1718  Exp_Rev Access'!$F$7:$GK$318,$EE$2,FALSE))</f>
        <v>0</v>
      </c>
      <c r="EF189" s="90">
        <f>IF(ISNA(VLOOKUP($B189,'[1]1718  Exp_Rev Access'!$F$7:$GK$318,$EF$2,FALSE)),"",VLOOKUP($B189,'[1]1718  Exp_Rev Access'!$F$7:$GK$318,$EF$2,FALSE))</f>
        <v>0</v>
      </c>
      <c r="EG189" s="90">
        <f>IF(ISNA(VLOOKUP($B189,'[1]1718  Exp_Rev Access'!$F$7:$GK$318,$EG$2,FALSE)),"",VLOOKUP($B189,'[1]1718  Exp_Rev Access'!$F$7:$GK$318,$EG$2,FALSE))</f>
        <v>0</v>
      </c>
      <c r="EH189" s="90">
        <f>IF(ISNA(VLOOKUP($B189,'[1]1718  Exp_Rev Access'!$F$7:$GK$318,$EH$2,FALSE)),"",VLOOKUP($B189,'[1]1718  Exp_Rev Access'!$F$7:$GK$318,$EH$2,FALSE))</f>
        <v>0</v>
      </c>
      <c r="EI189" s="90">
        <f>IF(ISNA(VLOOKUP($B189,'[1]1718  Exp_Rev Access'!$F$7:$GK$318,$EI$2,FALSE)),"",VLOOKUP($B189,'[1]1718  Exp_Rev Access'!$F$7:$GK$318,$EI$2,FALSE))</f>
        <v>0</v>
      </c>
      <c r="EJ189" s="90">
        <f>IF(ISNA(VLOOKUP($B189,'[1]1718  Exp_Rev Access'!$F$7:$GK$318,$EJ$2,FALSE)),"",VLOOKUP($B189,'[1]1718  Exp_Rev Access'!$F$7:$GK$318,$EJ$2,FALSE))</f>
        <v>0</v>
      </c>
      <c r="EK189" s="90">
        <f>IF(ISNA(VLOOKUP($B189,'[1]1718  Exp_Rev Access'!$F$7:$GK$318,$EK$2,FALSE)),"",VLOOKUP($B189,'[1]1718  Exp_Rev Access'!$F$7:$GK$318,$EK$2,FALSE))</f>
        <v>0</v>
      </c>
      <c r="EL189" s="90">
        <f>IF(ISNA(VLOOKUP($B189,'[1]1718  Exp_Rev Access'!$F$7:$GK$318,$EL$2,FALSE)),"",VLOOKUP($B189,'[1]1718  Exp_Rev Access'!$F$7:$GK$318,$EL$2,FALSE))</f>
        <v>0</v>
      </c>
      <c r="EM189" s="90">
        <f>IF(ISNA(VLOOKUP($B189,'[1]1718  Exp_Rev Access'!$F$7:$GK$318,$EM$2,FALSE)),"",VLOOKUP($B189,'[1]1718  Exp_Rev Access'!$F$7:$GK$318,$EM$2,FALSE))</f>
        <v>0</v>
      </c>
      <c r="EN189" s="90">
        <f>IF(ISNA(VLOOKUP($B189,'[1]1718  Exp_Rev Access'!$F$7:$GK$318,$EN$2,FALSE)),"",VLOOKUP($B189,'[1]1718  Exp_Rev Access'!$F$7:$GK$318,$EN$2,FALSE))</f>
        <v>45000</v>
      </c>
      <c r="EO189" s="90">
        <f>IF(ISNA(VLOOKUP($B189,'[1]1718  Exp_Rev Access'!$F$7:$GK$318,$EO$2,FALSE)),"",VLOOKUP($B189,'[1]1718  Exp_Rev Access'!$F$7:$GK$318,$EO$2,FALSE))</f>
        <v>0</v>
      </c>
      <c r="EP189" s="90">
        <f>IF(ISNA(VLOOKUP($B189,'[1]1718  Exp_Rev Access'!$F$7:$GK$318,$EP$2,FALSE)),"",VLOOKUP($B189,'[1]1718  Exp_Rev Access'!$F$7:$GK$318,$EP$2,FALSE))</f>
        <v>0</v>
      </c>
      <c r="EQ189" s="90">
        <f>IF(ISNA(VLOOKUP($B189,'[1]1718  Exp_Rev Access'!$F$7:$GK$318,$EQ$2,FALSE)),"",VLOOKUP($B189,'[1]1718  Exp_Rev Access'!$F$7:$GK$318,$EQ$2,FALSE))</f>
        <v>0</v>
      </c>
      <c r="ER189" s="90">
        <f>IF(ISNA(VLOOKUP($B189,'[1]1718  Exp_Rev Access'!$F$7:$GK$318,$ER$2,FALSE)),"",VLOOKUP($B189,'[1]1718  Exp_Rev Access'!$F$7:$GK$318,$ER$2,FALSE))</f>
        <v>0</v>
      </c>
      <c r="ES189" s="90">
        <f>IF(ISNA(VLOOKUP($B189,'[1]1718  Exp_Rev Access'!$F$7:$GK$318,$ES$2,FALSE)),"",VLOOKUP($B189,'[1]1718  Exp_Rev Access'!$F$7:$GK$318,$ES$2,FALSE))</f>
        <v>0</v>
      </c>
      <c r="ET189" s="90">
        <f>IF(ISNA(VLOOKUP($B189,'[1]1718  Exp_Rev Access'!$F$7:$GK$318,$ET$2,FALSE)),"",VLOOKUP($B189,'[1]1718  Exp_Rev Access'!$F$7:$GK$318,$ET$2,FALSE))</f>
        <v>0</v>
      </c>
      <c r="EU189" s="90">
        <f>IF(ISNA(VLOOKUP($B189,'[1]1718  Exp_Rev Access'!$F$7:$GK$318,$EU$2,FALSE)),"",VLOOKUP($B189,'[1]1718  Exp_Rev Access'!$F$7:$GK$318,$EU$2,FALSE))</f>
        <v>0</v>
      </c>
      <c r="EV189" s="90">
        <f>IF(ISNA(VLOOKUP($B189,'[1]1718  Exp_Rev Access'!$F$7:$GK$318,$EV$2,FALSE)),"",VLOOKUP($B189,'[1]1718  Exp_Rev Access'!$F$7:$GK$318,$EV$2,FALSE))</f>
        <v>17205.47</v>
      </c>
      <c r="EW189" s="90">
        <f>IF(ISNA(VLOOKUP($B189,'[1]1718  Exp_Rev Access'!$F$7:$GK$318,$EW$2,FALSE)),"",VLOOKUP($B189,'[1]1718  Exp_Rev Access'!$F$7:$GK$318,$EW$2,FALSE))</f>
        <v>0</v>
      </c>
      <c r="EX189" s="90">
        <f>IF(ISNA(VLOOKUP($B189,'[1]1718  Exp_Rev Access'!$F$7:$GK$318,$EX$2,FALSE)),"",VLOOKUP($B189,'[1]1718  Exp_Rev Access'!$F$7:$GK$318,$EX$2,FALSE))</f>
        <v>0</v>
      </c>
      <c r="EY189" s="90">
        <f>IF(ISNA(VLOOKUP($B189,'[1]1718  Exp_Rev Access'!$F$7:$GK$318,$EY$2,FALSE)),"",VLOOKUP($B189,'[1]1718  Exp_Rev Access'!$F$7:$GK$318,$EY$2,FALSE))</f>
        <v>0</v>
      </c>
      <c r="EZ189" s="90">
        <f>IF(ISNA(VLOOKUP($B189,'[1]1718  Exp_Rev Access'!$F$7:$GK$318,$EZ$2,FALSE)),"",VLOOKUP($B189,'[1]1718  Exp_Rev Access'!$F$7:$GK$318,$EZ$2,FALSE))</f>
        <v>0</v>
      </c>
      <c r="FA189" s="90">
        <f>IF(ISNA(VLOOKUP($B189,'[1]1718  Exp_Rev Access'!$F$7:$GK$318,$FA$2,FALSE)),"",VLOOKUP($B189,'[1]1718  Exp_Rev Access'!$F$7:$GK$318,$FA$2,FALSE))</f>
        <v>0</v>
      </c>
      <c r="FB189" s="90">
        <f>IF(ISNA(VLOOKUP($B189,'[1]1718  Exp_Rev Access'!$F$7:$GK$318,$FB$2,FALSE)),"",VLOOKUP($B189,'[1]1718  Exp_Rev Access'!$F$7:$GK$318,$FB$2,FALSE))</f>
        <v>0</v>
      </c>
      <c r="FC189" s="90">
        <f>IF(ISNA(VLOOKUP($B189,'[1]1718  Exp_Rev Access'!$F$7:$GK$318,$FC$2,FALSE)),"",VLOOKUP($B189,'[1]1718  Exp_Rev Access'!$F$7:$GK$318,$FC$2,FALSE))</f>
        <v>0</v>
      </c>
      <c r="FD189" s="90">
        <f>IF(ISNA(VLOOKUP($B189,'[1]1718  Exp_Rev Access'!$F$7:$GK$318,$FD$2,FALSE)),"",VLOOKUP($B189,'[1]1718  Exp_Rev Access'!$F$7:$GK$318,$FD$2,FALSE))</f>
        <v>0</v>
      </c>
      <c r="FE189" s="90">
        <f>IF(ISNA(VLOOKUP($B189,'[1]1718  Exp_Rev Access'!$F$7:$GK$318,$FE$2,FALSE)),"",VLOOKUP($B189,'[1]1718  Exp_Rev Access'!$F$7:$GK$318,$FE$2,FALSE))</f>
        <v>0</v>
      </c>
      <c r="FF189" s="90">
        <f>IF(ISNA(VLOOKUP($B189,'[1]1718  Exp_Rev Access'!$F$7:$GK$318,$FF$2,FALSE)),"",VLOOKUP($B189,'[1]1718  Exp_Rev Access'!$F$7:$GK$318,$FF$2,FALSE))</f>
        <v>0</v>
      </c>
      <c r="FG189" s="90">
        <f>IF(ISNA(VLOOKUP($B189,'[1]1718  Exp_Rev Access'!$F$7:$GK$318,$FG$2,FALSE)),"",VLOOKUP($B189,'[1]1718  Exp_Rev Access'!$F$7:$GK$318,$FG$2,FALSE))</f>
        <v>0</v>
      </c>
      <c r="FH189" s="90">
        <f>IF(ISNA(VLOOKUP($B189,'[1]1718  Exp_Rev Access'!$F$7:$GK$318,$FH$2,FALSE)),"",VLOOKUP($B189,'[1]1718  Exp_Rev Access'!$F$7:$GK$318,$FH$2,FALSE))</f>
        <v>0</v>
      </c>
      <c r="FI189" s="90">
        <f>IF(ISNA(VLOOKUP($B189,'[1]1718  Exp_Rev Access'!$F$7:$GK$318,$FI$2,FALSE)),"",VLOOKUP($B189,'[1]1718  Exp_Rev Access'!$F$7:$GK$318,$FI$2,FALSE))</f>
        <v>0</v>
      </c>
      <c r="FJ189" s="90">
        <f>IF(ISNA(VLOOKUP($B189,'[1]1718  Exp_Rev Access'!$F$7:$GK$318,$FJ$2,FALSE)),"",VLOOKUP($B189,'[1]1718  Exp_Rev Access'!$F$7:$GK$318,$FJ$2,FALSE))</f>
        <v>0</v>
      </c>
      <c r="FK189" s="90">
        <f>IF(ISNA(VLOOKUP($B189,'[1]1718  Exp_Rev Access'!$F$7:$GK$318,$FK$2,FALSE)),"",VLOOKUP($B189,'[1]1718  Exp_Rev Access'!$F$7:$GK$318,$FK$2,FALSE))</f>
        <v>0</v>
      </c>
      <c r="FL189" s="90">
        <f>IF(ISNA(VLOOKUP($B189,'[1]1718  Exp_Rev Access'!$F$7:$GK$318,$FL$2,FALSE)),"",VLOOKUP($B189,'[1]1718  Exp_Rev Access'!$F$7:$GK$318,$FL$2,FALSE))</f>
        <v>0</v>
      </c>
      <c r="FM189" s="90">
        <f>IF(ISNA(VLOOKUP($B189,'[1]1718  Exp_Rev Access'!$F$7:$GK$318,$FM$2,FALSE)),"",VLOOKUP($B189,'[1]1718  Exp_Rev Access'!$F$7:$GK$318,$FM$2,FALSE))</f>
        <v>0</v>
      </c>
      <c r="FN189" s="90">
        <f>IF(ISNA(VLOOKUP($B189,'[1]1718  Exp_Rev Access'!$F$7:$GK$318,$FN$2,FALSE)),"",VLOOKUP($B189,'[1]1718  Exp_Rev Access'!$F$7:$GK$318,$FN$2,FALSE))</f>
        <v>0</v>
      </c>
      <c r="FO189" s="90">
        <f>IF(ISNA(VLOOKUP($B189,'[1]1718  Exp_Rev Access'!$F$7:$GK$318,$FO$2,FALSE)),"",VLOOKUP($B189,'[1]1718  Exp_Rev Access'!$F$7:$GK$318,$FO$2,FALSE))</f>
        <v>0</v>
      </c>
      <c r="FP189" s="90">
        <f>IF(ISNA(VLOOKUP($B189,'[1]1718  Exp_Rev Access'!$F$7:$GK$318,$FP$2,FALSE)),"",VLOOKUP($B189,'[1]1718  Exp_Rev Access'!$F$7:$GK$318,$FP$2,FALSE))</f>
        <v>0</v>
      </c>
      <c r="FQ189" s="90">
        <f>IF(ISNA(VLOOKUP($B189,'[1]1718  Exp_Rev Access'!$F$7:$GK$318,$FQ$2,FALSE)),"",VLOOKUP($B189,'[1]1718  Exp_Rev Access'!$F$7:$GK$318,$FQ$2,FALSE))</f>
        <v>0</v>
      </c>
      <c r="FR189" s="90">
        <f>IF(ISNA(VLOOKUP($B189,'[1]1718  Exp_Rev Access'!$F$7:$GK$318,$FR$2,FALSE)),"",VLOOKUP($B189,'[1]1718  Exp_Rev Access'!$F$7:$GK$318,$FR$2,FALSE))</f>
        <v>7396.02</v>
      </c>
      <c r="FS189" s="56">
        <f t="shared" si="534"/>
        <v>779742.19</v>
      </c>
      <c r="FT189" s="92">
        <f t="shared" si="535"/>
        <v>6.9869049627241539E-2</v>
      </c>
      <c r="FU189" s="94">
        <f t="shared" si="536"/>
        <v>847.16831629382557</v>
      </c>
      <c r="FV189" s="95">
        <f>IF(ISNA(VLOOKUP($B189,'[1]1718  Exp_Rev Access'!$F$7:$GK$318,$FV$2,FALSE)),"",VLOOKUP($B189,'[1]1718  Exp_Rev Access'!$F$7:$GK$318,$FV$2,FALSE))</f>
        <v>0</v>
      </c>
      <c r="FW189" s="95">
        <f>IF(ISNA(VLOOKUP($B189,'[1]1718  Exp_Rev Access'!$F$7:$GK$318,$FW$2,FALSE)),"",VLOOKUP($B189,'[1]1718  Exp_Rev Access'!$F$7:$GK$318,$FW$2,FALSE))</f>
        <v>0</v>
      </c>
      <c r="FX189" s="95">
        <f>IF(ISNA(VLOOKUP($B189,'[1]1718  Exp_Rev Access'!$F$7:$GK$318,$FX$2,FALSE)),"",VLOOKUP($B189,'[1]1718  Exp_Rev Access'!$F$7:$GK$318,$FX$2,FALSE))</f>
        <v>0</v>
      </c>
      <c r="FY189" s="95">
        <f>IF(ISNA(VLOOKUP($B189,'[1]1718  Exp_Rev Access'!$F$7:$GK$318,$FY$2,FALSE)),"",VLOOKUP($B189,'[1]1718  Exp_Rev Access'!$F$7:$GK$318,$FY$2,FALSE))</f>
        <v>0</v>
      </c>
      <c r="FZ189" s="95">
        <f>IF(ISNA(VLOOKUP($B189,'[1]1718  Exp_Rev Access'!$F$7:$GK$318,$FZ$2,FALSE)),"",VLOOKUP($B189,'[1]1718  Exp_Rev Access'!$F$7:$GK$318,$FZ$2,FALSE))</f>
        <v>0</v>
      </c>
      <c r="GA189" s="95">
        <f>IF(ISNA(VLOOKUP($B189,'[1]1718  Exp_Rev Access'!$F$7:$GK$318,$GA$2,FALSE)),"",VLOOKUP($B189,'[1]1718  Exp_Rev Access'!$F$7:$GK$318,$GA$2,FALSE))</f>
        <v>0</v>
      </c>
      <c r="GB189" s="95">
        <f>IF(ISNA(VLOOKUP($B189,'[1]1718  Exp_Rev Access'!$F$7:$GK$318,$GB$2,FALSE)),"",VLOOKUP($B189,'[1]1718  Exp_Rev Access'!$F$7:$GK$318,$GB$2,FALSE))</f>
        <v>0</v>
      </c>
      <c r="GC189" s="95">
        <f>IF(ISNA(VLOOKUP($B189,'[1]1718  Exp_Rev Access'!$F$7:$GK$318,$GC$2,FALSE)),"",VLOOKUP($B189,'[1]1718  Exp_Rev Access'!$F$7:$GK$318,$GC$2,FALSE))</f>
        <v>0</v>
      </c>
      <c r="GD189" s="95">
        <f>IF(ISNA(VLOOKUP($B189,'[1]1718  Exp_Rev Access'!$F$7:$GK$318,$GD$2,FALSE)),"",VLOOKUP($B189,'[1]1718  Exp_Rev Access'!$F$7:$GK$318,$GD$2,FALSE))</f>
        <v>0</v>
      </c>
      <c r="GE189" s="95">
        <f>IF(ISNA(VLOOKUP($B189,'[1]1718  Exp_Rev Access'!$F$7:$GK$318,$GE$2,FALSE)),"",VLOOKUP($B189,'[1]1718  Exp_Rev Access'!$F$7:$GK$318,$GE$2,FALSE))</f>
        <v>0</v>
      </c>
      <c r="GF189" s="95">
        <f>IF(ISNA(VLOOKUP($B189,'[1]1718  Exp_Rev Access'!$F$7:$GK$318,$GF$2,FALSE)),"",VLOOKUP($B189,'[1]1718  Exp_Rev Access'!$F$7:$GK$318,$GF$2,FALSE))</f>
        <v>0</v>
      </c>
      <c r="GG189" s="95">
        <f>IF(ISNA(VLOOKUP($B189,'[1]1718  Exp_Rev Access'!$F$7:$GK$318,$GG$2,FALSE)),"",VLOOKUP($B189,'[1]1718  Exp_Rev Access'!$F$7:$GK$318,$GG$2,FALSE))</f>
        <v>0</v>
      </c>
      <c r="GH189" s="95">
        <f>IF(ISNA(VLOOKUP($B189,'[1]1718  Exp_Rev Access'!$F$7:$GK$318,$GH$2,FALSE)),"",VLOOKUP($B189,'[1]1718  Exp_Rev Access'!$F$7:$GK$318,$GH$2,FALSE))</f>
        <v>0</v>
      </c>
      <c r="GI189" s="95">
        <f>IF(ISNA(VLOOKUP($B189,'[1]1718  Exp_Rev Access'!$F$7:$GK$318,$GI$2,FALSE)),"",VLOOKUP($B189,'[1]1718  Exp_Rev Access'!$F$7:$GK$318,$GI$2,FALSE))</f>
        <v>0</v>
      </c>
      <c r="GJ189" s="95">
        <f>IF(ISNA(VLOOKUP($B189,'[1]1718  Exp_Rev Access'!$F$7:$GK$318,$GJ$2,FALSE)),"",VLOOKUP($B189,'[1]1718  Exp_Rev Access'!$F$7:$GK$318,$GJ$2,FALSE))</f>
        <v>0</v>
      </c>
      <c r="GK189" s="95">
        <f>IF(ISNA(VLOOKUP($B189,'[1]1718  Exp_Rev Access'!$F$7:$GK$318,$GK$2,FALSE)),"",VLOOKUP($B189,'[1]1718  Exp_Rev Access'!$F$7:$GK$318,$GK$2,FALSE))</f>
        <v>0</v>
      </c>
      <c r="GL189" s="95">
        <f>IF(ISNA(VLOOKUP($B189,'[1]1718  Exp_Rev Access'!$F$7:$GK$318,$GL$2,FALSE)),"",VLOOKUP($B189,'[1]1718  Exp_Rev Access'!$F$7:$GK$318,$GL$2,FALSE))</f>
        <v>0</v>
      </c>
      <c r="GM189" s="95">
        <f>IF(ISNA(VLOOKUP($B189,'[1]1718  Exp_Rev Access'!$F$7:$GK$318,$GM$2,FALSE)),"",VLOOKUP($B189,'[1]1718  Exp_Rev Access'!$F$7:$GK$318,$GM$2,FALSE))</f>
        <v>0</v>
      </c>
      <c r="GN189" s="95">
        <f>IF(ISNA(VLOOKUP($B189,'[1]1718  Exp_Rev Access'!$F$7:$GK$318,$GN$2,FALSE)),"",VLOOKUP($B189,'[1]1718  Exp_Rev Access'!$F$7:$GK$318,$GN$2,FALSE))</f>
        <v>0</v>
      </c>
      <c r="GO189" s="95">
        <f>IF(ISNA(VLOOKUP($B189,'[1]1718  Exp_Rev Access'!$F$7:$GK$318,$GO$2,FALSE)),"",VLOOKUP($B189,'[1]1718  Exp_Rev Access'!$F$7:$GK$318,$GO$2,FALSE))</f>
        <v>0</v>
      </c>
      <c r="GP189" s="95">
        <f>IF(ISNA(VLOOKUP($B189,'[1]1718  Exp_Rev Access'!$F$7:$GK$318,$GP$2,FALSE)),"",VLOOKUP($B189,'[1]1718  Exp_Rev Access'!$F$7:$GK$318,$GP$2,FALSE))</f>
        <v>0</v>
      </c>
      <c r="GQ189" s="95">
        <f>IF(ISNA(VLOOKUP($B189,'[1]1718  Exp_Rev Access'!$F$7:$GK$318,$GQ$2,FALSE)),"",VLOOKUP($B189,'[1]1718  Exp_Rev Access'!$F$7:$GK$318,$GQ$2,FALSE))</f>
        <v>0</v>
      </c>
      <c r="GR189" s="95">
        <f>IF(ISNA(VLOOKUP($B189,'[1]1718  Exp_Rev Access'!$F$7:$GK$318,$GR$2,FALSE)),"",VLOOKUP($B189,'[1]1718  Exp_Rev Access'!$F$7:$GK$318,$GR$2,FALSE))</f>
        <v>0</v>
      </c>
      <c r="GS189" s="95">
        <f>IF(ISNA(VLOOKUP($B189,'[1]1718  Exp_Rev Access'!$F$7:$GK$318,$GS$2,FALSE)),"",VLOOKUP($B189,'[1]1718  Exp_Rev Access'!$F$7:$GK$318,$GS$2,FALSE))</f>
        <v>0</v>
      </c>
      <c r="GT189" s="95">
        <f>IF(ISNA(VLOOKUP($B189,'[1]1718  Exp_Rev Access'!$F$7:$GK$318,$GT$2,FALSE)),"",VLOOKUP($B189,'[1]1718  Exp_Rev Access'!$F$7:$GK$318,$GT$2,FALSE))</f>
        <v>0</v>
      </c>
      <c r="GU189" s="56">
        <f t="shared" si="537"/>
        <v>0</v>
      </c>
      <c r="GV189" s="92">
        <f t="shared" si="538"/>
        <v>0</v>
      </c>
      <c r="GW189" s="96">
        <f t="shared" si="539"/>
        <v>0</v>
      </c>
      <c r="HE189" s="41"/>
      <c r="HF189" s="41"/>
      <c r="HG189" s="41"/>
      <c r="HH189" s="41"/>
      <c r="HI189" s="41"/>
      <c r="HJ189" s="41"/>
      <c r="HK189" s="41"/>
      <c r="HL189" s="41"/>
      <c r="HM189" s="41"/>
      <c r="HN189" s="41"/>
    </row>
    <row r="190" spans="1:222" s="97" customFormat="1" x14ac:dyDescent="0.3">
      <c r="A190" s="98"/>
      <c r="B190" s="99"/>
      <c r="C190" s="82" t="s">
        <v>185</v>
      </c>
      <c r="D190" s="111">
        <f>SUM(D184:D189)</f>
        <v>5312.93</v>
      </c>
      <c r="E190" s="112">
        <f>SUM(E184:E189)</f>
        <v>67387755.100000009</v>
      </c>
      <c r="F190" s="113">
        <f t="shared" si="495"/>
        <v>67387755.099999994</v>
      </c>
      <c r="G190" s="113">
        <f t="shared" si="496"/>
        <v>0</v>
      </c>
      <c r="H190" s="103">
        <f>SUM(H184:H189)</f>
        <v>12496259.41</v>
      </c>
      <c r="I190" s="103">
        <f t="shared" ref="I190:M190" si="540">SUM(I184:I189)</f>
        <v>0</v>
      </c>
      <c r="J190" s="103">
        <f t="shared" si="540"/>
        <v>179472.15999999997</v>
      </c>
      <c r="K190" s="103">
        <f t="shared" si="540"/>
        <v>44627.93</v>
      </c>
      <c r="L190" s="103">
        <f t="shared" si="540"/>
        <v>0</v>
      </c>
      <c r="M190" s="103">
        <f t="shared" si="540"/>
        <v>0</v>
      </c>
      <c r="N190" s="102">
        <f t="shared" si="522"/>
        <v>12720359.5</v>
      </c>
      <c r="O190" s="58">
        <f t="shared" si="523"/>
        <v>0.18876366308869663</v>
      </c>
      <c r="P190" s="102">
        <f t="shared" si="524"/>
        <v>2394.2268202291389</v>
      </c>
      <c r="Q190" s="103">
        <f>SUM(Q184:Q189)</f>
        <v>41674.879999999997</v>
      </c>
      <c r="R190" s="103">
        <f t="shared" ref="R190:AL190" si="541">SUM(R184:R189)</f>
        <v>0</v>
      </c>
      <c r="S190" s="103">
        <f t="shared" si="541"/>
        <v>2336.34</v>
      </c>
      <c r="T190" s="103">
        <f t="shared" si="541"/>
        <v>0</v>
      </c>
      <c r="U190" s="103">
        <f t="shared" si="541"/>
        <v>0</v>
      </c>
      <c r="V190" s="103">
        <f t="shared" si="541"/>
        <v>0</v>
      </c>
      <c r="W190" s="103">
        <f t="shared" si="541"/>
        <v>24391.9</v>
      </c>
      <c r="X190" s="103">
        <f t="shared" si="541"/>
        <v>0</v>
      </c>
      <c r="Y190" s="103">
        <f t="shared" si="541"/>
        <v>10504.68</v>
      </c>
      <c r="Z190" s="103">
        <f t="shared" si="541"/>
        <v>7884.64</v>
      </c>
      <c r="AA190" s="103">
        <f t="shared" si="541"/>
        <v>0</v>
      </c>
      <c r="AB190" s="103">
        <f t="shared" si="541"/>
        <v>0</v>
      </c>
      <c r="AC190" s="103">
        <f t="shared" si="541"/>
        <v>24187.62</v>
      </c>
      <c r="AD190" s="103">
        <f t="shared" si="541"/>
        <v>515022.03999999992</v>
      </c>
      <c r="AE190" s="103">
        <f t="shared" si="541"/>
        <v>159446.29999999999</v>
      </c>
      <c r="AF190" s="103">
        <f t="shared" si="541"/>
        <v>0</v>
      </c>
      <c r="AG190" s="103">
        <f t="shared" si="541"/>
        <v>136225.04999999999</v>
      </c>
      <c r="AH190" s="103">
        <f t="shared" si="541"/>
        <v>8538.5300000000007</v>
      </c>
      <c r="AI190" s="103">
        <f t="shared" si="541"/>
        <v>44891.6</v>
      </c>
      <c r="AJ190" s="103">
        <f t="shared" si="541"/>
        <v>13223.699999999999</v>
      </c>
      <c r="AK190" s="103">
        <f t="shared" si="541"/>
        <v>191720.11</v>
      </c>
      <c r="AL190" s="103">
        <f t="shared" si="541"/>
        <v>107071.45999999999</v>
      </c>
      <c r="AM190" s="102">
        <f t="shared" si="525"/>
        <v>1287118.8499999999</v>
      </c>
      <c r="AN190" s="61">
        <f t="shared" si="526"/>
        <v>1.9100188870960027E-2</v>
      </c>
      <c r="AO190" s="59">
        <f t="shared" si="527"/>
        <v>242.26158635630429</v>
      </c>
      <c r="AP190" s="103">
        <f>SUM(AP184:AP189)</f>
        <v>37274325.019999996</v>
      </c>
      <c r="AQ190" s="103">
        <f t="shared" ref="AQ190:AT190" si="542">SUM(AQ184:AQ189)</f>
        <v>981760.9800000001</v>
      </c>
      <c r="AR190" s="103">
        <f t="shared" si="542"/>
        <v>874197.76</v>
      </c>
      <c r="AS190" s="103">
        <f t="shared" si="542"/>
        <v>0</v>
      </c>
      <c r="AT190" s="103">
        <f t="shared" si="542"/>
        <v>17180.28</v>
      </c>
      <c r="AU190" s="102">
        <f t="shared" si="528"/>
        <v>39147464.039999992</v>
      </c>
      <c r="AV190" s="64">
        <f t="shared" si="529"/>
        <v>0.58092844882437678</v>
      </c>
      <c r="AW190" s="102">
        <f t="shared" si="530"/>
        <v>7368.3380055826046</v>
      </c>
      <c r="AX190" s="103">
        <f>SUM(AX184:AX189)</f>
        <v>99.88</v>
      </c>
      <c r="AY190" s="103">
        <f t="shared" ref="AY190:BU190" si="543">SUM(AY184:AY189)</f>
        <v>4913893.1900000004</v>
      </c>
      <c r="AZ190" s="103">
        <f t="shared" si="543"/>
        <v>441231.5</v>
      </c>
      <c r="BA190" s="103">
        <f t="shared" si="543"/>
        <v>0</v>
      </c>
      <c r="BB190" s="103">
        <f t="shared" si="543"/>
        <v>0</v>
      </c>
      <c r="BC190" s="103">
        <f t="shared" si="543"/>
        <v>1221310.98</v>
      </c>
      <c r="BD190" s="103">
        <f t="shared" si="543"/>
        <v>117901.69</v>
      </c>
      <c r="BE190" s="103">
        <f t="shared" si="543"/>
        <v>235962.21000000002</v>
      </c>
      <c r="BF190" s="103">
        <f t="shared" si="543"/>
        <v>0</v>
      </c>
      <c r="BG190" s="103">
        <f t="shared" si="543"/>
        <v>384406.67</v>
      </c>
      <c r="BH190" s="103">
        <f t="shared" si="543"/>
        <v>90636.109999999986</v>
      </c>
      <c r="BI190" s="103">
        <f t="shared" si="543"/>
        <v>0</v>
      </c>
      <c r="BJ190" s="103">
        <f t="shared" si="543"/>
        <v>29617.53</v>
      </c>
      <c r="BK190" s="103">
        <f t="shared" si="543"/>
        <v>2550035.9899999998</v>
      </c>
      <c r="BL190" s="103">
        <f t="shared" si="543"/>
        <v>14064</v>
      </c>
      <c r="BM190" s="103">
        <f t="shared" si="543"/>
        <v>10438.030000000001</v>
      </c>
      <c r="BN190" s="103">
        <f t="shared" si="543"/>
        <v>0</v>
      </c>
      <c r="BO190" s="103">
        <f t="shared" si="543"/>
        <v>0</v>
      </c>
      <c r="BP190" s="103">
        <f t="shared" si="543"/>
        <v>0</v>
      </c>
      <c r="BQ190" s="103">
        <f t="shared" si="543"/>
        <v>8169.5</v>
      </c>
      <c r="BR190" s="103">
        <f t="shared" si="543"/>
        <v>0</v>
      </c>
      <c r="BS190" s="103">
        <f t="shared" si="543"/>
        <v>0</v>
      </c>
      <c r="BT190" s="103">
        <f t="shared" si="543"/>
        <v>0</v>
      </c>
      <c r="BU190" s="103">
        <f t="shared" si="543"/>
        <v>0</v>
      </c>
      <c r="BV190" s="102">
        <f t="shared" si="531"/>
        <v>10017767.280000001</v>
      </c>
      <c r="BW190" s="61">
        <f t="shared" si="532"/>
        <v>0.14865856957445966</v>
      </c>
      <c r="BX190" s="59">
        <f t="shared" si="533"/>
        <v>1885.5447521424148</v>
      </c>
      <c r="BY190" s="90">
        <f>SUM(BY184:BY189)</f>
        <v>774.42000000000007</v>
      </c>
      <c r="BZ190" s="90">
        <f t="shared" ref="BZ190:CD190" si="544">SUM(BZ184:BZ189)</f>
        <v>0</v>
      </c>
      <c r="CA190" s="90">
        <f t="shared" si="544"/>
        <v>0</v>
      </c>
      <c r="CB190" s="90">
        <f t="shared" si="544"/>
        <v>146414.25999999998</v>
      </c>
      <c r="CC190" s="90">
        <f t="shared" si="544"/>
        <v>270328.74</v>
      </c>
      <c r="CD190" s="90">
        <f t="shared" si="544"/>
        <v>0</v>
      </c>
      <c r="CE190" s="56">
        <f t="shared" si="437"/>
        <v>417517.42</v>
      </c>
      <c r="CF190" s="61">
        <f t="shared" si="450"/>
        <v>6.1957460874075016E-3</v>
      </c>
      <c r="CG190" s="62">
        <f t="shared" si="451"/>
        <v>78.585153578157431</v>
      </c>
      <c r="CH190" s="103">
        <f>SUM(CH184:CH189)</f>
        <v>1039.26</v>
      </c>
      <c r="CI190" s="103">
        <f t="shared" ref="CI190:ET190" si="545">SUM(CI184:CI189)</f>
        <v>0</v>
      </c>
      <c r="CJ190" s="103">
        <f t="shared" si="545"/>
        <v>0</v>
      </c>
      <c r="CK190" s="103">
        <f t="shared" si="545"/>
        <v>0</v>
      </c>
      <c r="CL190" s="103">
        <f t="shared" si="545"/>
        <v>0</v>
      </c>
      <c r="CM190" s="103">
        <f t="shared" si="545"/>
        <v>0</v>
      </c>
      <c r="CN190" s="103">
        <f t="shared" si="545"/>
        <v>0</v>
      </c>
      <c r="CO190" s="103">
        <f t="shared" si="545"/>
        <v>7816.94</v>
      </c>
      <c r="CP190" s="103">
        <f t="shared" si="545"/>
        <v>0</v>
      </c>
      <c r="CQ190" s="103">
        <f t="shared" si="545"/>
        <v>1024206.26</v>
      </c>
      <c r="CR190" s="103">
        <f t="shared" si="545"/>
        <v>0</v>
      </c>
      <c r="CS190" s="103">
        <f t="shared" si="545"/>
        <v>27753</v>
      </c>
      <c r="CT190" s="103">
        <f t="shared" si="545"/>
        <v>0</v>
      </c>
      <c r="CU190" s="103">
        <f t="shared" si="545"/>
        <v>1044873.52</v>
      </c>
      <c r="CV190" s="103">
        <f t="shared" si="545"/>
        <v>192324.46</v>
      </c>
      <c r="CW190" s="103">
        <f t="shared" si="545"/>
        <v>20412</v>
      </c>
      <c r="CX190" s="103">
        <f t="shared" si="545"/>
        <v>0</v>
      </c>
      <c r="CY190" s="103">
        <f t="shared" si="545"/>
        <v>14315.65</v>
      </c>
      <c r="CZ190" s="103">
        <f t="shared" si="545"/>
        <v>0</v>
      </c>
      <c r="DA190" s="103">
        <f t="shared" si="545"/>
        <v>0</v>
      </c>
      <c r="DB190" s="103">
        <f t="shared" si="545"/>
        <v>29982</v>
      </c>
      <c r="DC190" s="103">
        <f t="shared" si="545"/>
        <v>0</v>
      </c>
      <c r="DD190" s="103">
        <f t="shared" si="545"/>
        <v>0</v>
      </c>
      <c r="DE190" s="103">
        <f t="shared" si="545"/>
        <v>0</v>
      </c>
      <c r="DF190" s="103">
        <f t="shared" si="545"/>
        <v>0</v>
      </c>
      <c r="DG190" s="103">
        <f t="shared" si="545"/>
        <v>0</v>
      </c>
      <c r="DH190" s="103">
        <f t="shared" si="545"/>
        <v>0</v>
      </c>
      <c r="DI190" s="103">
        <f t="shared" si="545"/>
        <v>943694.3899999999</v>
      </c>
      <c r="DJ190" s="103">
        <f t="shared" si="545"/>
        <v>0</v>
      </c>
      <c r="DK190" s="103">
        <f t="shared" si="545"/>
        <v>0</v>
      </c>
      <c r="DL190" s="103">
        <f t="shared" si="545"/>
        <v>0</v>
      </c>
      <c r="DM190" s="103">
        <f t="shared" si="545"/>
        <v>0</v>
      </c>
      <c r="DN190" s="103">
        <f t="shared" si="545"/>
        <v>0</v>
      </c>
      <c r="DO190" s="103">
        <f t="shared" si="545"/>
        <v>0</v>
      </c>
      <c r="DP190" s="103">
        <f t="shared" si="545"/>
        <v>0</v>
      </c>
      <c r="DQ190" s="103">
        <f t="shared" si="545"/>
        <v>0</v>
      </c>
      <c r="DR190" s="103">
        <f t="shared" si="545"/>
        <v>0</v>
      </c>
      <c r="DS190" s="103">
        <f t="shared" si="545"/>
        <v>0</v>
      </c>
      <c r="DT190" s="103">
        <f t="shared" si="545"/>
        <v>0</v>
      </c>
      <c r="DU190" s="103">
        <f t="shared" si="545"/>
        <v>0</v>
      </c>
      <c r="DV190" s="103">
        <f t="shared" si="545"/>
        <v>0</v>
      </c>
      <c r="DW190" s="103">
        <f t="shared" si="545"/>
        <v>0</v>
      </c>
      <c r="DX190" s="103">
        <f t="shared" si="545"/>
        <v>0</v>
      </c>
      <c r="DY190" s="103">
        <f t="shared" si="545"/>
        <v>13979</v>
      </c>
      <c r="DZ190" s="103">
        <f t="shared" si="545"/>
        <v>0</v>
      </c>
      <c r="EA190" s="103">
        <f t="shared" si="545"/>
        <v>0</v>
      </c>
      <c r="EB190" s="103">
        <f t="shared" si="545"/>
        <v>0</v>
      </c>
      <c r="EC190" s="103">
        <f t="shared" si="545"/>
        <v>0</v>
      </c>
      <c r="ED190" s="103">
        <f t="shared" si="545"/>
        <v>0</v>
      </c>
      <c r="EE190" s="103">
        <f t="shared" si="545"/>
        <v>0</v>
      </c>
      <c r="EF190" s="103">
        <f t="shared" si="545"/>
        <v>0</v>
      </c>
      <c r="EG190" s="103">
        <f t="shared" si="545"/>
        <v>0</v>
      </c>
      <c r="EH190" s="103">
        <f t="shared" si="545"/>
        <v>0</v>
      </c>
      <c r="EI190" s="103">
        <f t="shared" si="545"/>
        <v>0</v>
      </c>
      <c r="EJ190" s="103">
        <f t="shared" si="545"/>
        <v>0</v>
      </c>
      <c r="EK190" s="103">
        <f t="shared" si="545"/>
        <v>0</v>
      </c>
      <c r="EL190" s="103">
        <f t="shared" si="545"/>
        <v>0</v>
      </c>
      <c r="EM190" s="103">
        <f t="shared" si="545"/>
        <v>0</v>
      </c>
      <c r="EN190" s="103">
        <f t="shared" si="545"/>
        <v>116042.8</v>
      </c>
      <c r="EO190" s="103">
        <f t="shared" si="545"/>
        <v>0</v>
      </c>
      <c r="EP190" s="103">
        <f t="shared" si="545"/>
        <v>0</v>
      </c>
      <c r="EQ190" s="103">
        <f t="shared" si="545"/>
        <v>0</v>
      </c>
      <c r="ER190" s="103">
        <f t="shared" si="545"/>
        <v>0</v>
      </c>
      <c r="ES190" s="103">
        <f t="shared" si="545"/>
        <v>0</v>
      </c>
      <c r="ET190" s="103">
        <f t="shared" si="545"/>
        <v>0</v>
      </c>
      <c r="EU190" s="103">
        <f t="shared" ref="EU190:FR190" si="546">SUM(EU184:EU189)</f>
        <v>0</v>
      </c>
      <c r="EV190" s="103">
        <f t="shared" si="546"/>
        <v>26097.49</v>
      </c>
      <c r="EW190" s="103">
        <f t="shared" si="546"/>
        <v>0</v>
      </c>
      <c r="EX190" s="103">
        <f t="shared" si="546"/>
        <v>0</v>
      </c>
      <c r="EY190" s="103">
        <f t="shared" si="546"/>
        <v>0</v>
      </c>
      <c r="EZ190" s="103">
        <f t="shared" si="546"/>
        <v>0</v>
      </c>
      <c r="FA190" s="103">
        <f t="shared" si="546"/>
        <v>0</v>
      </c>
      <c r="FB190" s="103">
        <f t="shared" si="546"/>
        <v>0</v>
      </c>
      <c r="FC190" s="103">
        <f t="shared" si="546"/>
        <v>0</v>
      </c>
      <c r="FD190" s="103">
        <f t="shared" si="546"/>
        <v>0</v>
      </c>
      <c r="FE190" s="103">
        <f t="shared" si="546"/>
        <v>0</v>
      </c>
      <c r="FF190" s="103">
        <f t="shared" si="546"/>
        <v>0</v>
      </c>
      <c r="FG190" s="103">
        <f t="shared" si="546"/>
        <v>0</v>
      </c>
      <c r="FH190" s="103">
        <f t="shared" si="546"/>
        <v>0</v>
      </c>
      <c r="FI190" s="103">
        <f t="shared" si="546"/>
        <v>0</v>
      </c>
      <c r="FJ190" s="103">
        <f t="shared" si="546"/>
        <v>0</v>
      </c>
      <c r="FK190" s="103">
        <f t="shared" si="546"/>
        <v>0</v>
      </c>
      <c r="FL190" s="103">
        <f t="shared" si="546"/>
        <v>0</v>
      </c>
      <c r="FM190" s="103">
        <f t="shared" si="546"/>
        <v>0</v>
      </c>
      <c r="FN190" s="103">
        <f t="shared" si="546"/>
        <v>0</v>
      </c>
      <c r="FO190" s="103">
        <f t="shared" si="546"/>
        <v>0</v>
      </c>
      <c r="FP190" s="103">
        <f t="shared" si="546"/>
        <v>0</v>
      </c>
      <c r="FQ190" s="103">
        <f t="shared" si="546"/>
        <v>0</v>
      </c>
      <c r="FR190" s="103">
        <f t="shared" si="546"/>
        <v>118853.83</v>
      </c>
      <c r="FS190" s="102">
        <f t="shared" si="534"/>
        <v>3581390.5999999996</v>
      </c>
      <c r="FT190" s="61">
        <f t="shared" si="535"/>
        <v>5.3146014356545902E-2</v>
      </c>
      <c r="FU190" s="115">
        <f t="shared" si="536"/>
        <v>674.08955133984443</v>
      </c>
      <c r="FV190" s="134">
        <f>SUM(FV184:FV189)</f>
        <v>0</v>
      </c>
      <c r="FW190" s="134">
        <f t="shared" ref="FW190:GT190" si="547">SUM(FW184:FW189)</f>
        <v>68576.77</v>
      </c>
      <c r="FX190" s="134">
        <f t="shared" si="547"/>
        <v>0</v>
      </c>
      <c r="FY190" s="134">
        <f t="shared" si="547"/>
        <v>0</v>
      </c>
      <c r="FZ190" s="134">
        <f t="shared" si="547"/>
        <v>0</v>
      </c>
      <c r="GA190" s="134">
        <f t="shared" si="547"/>
        <v>7876.77</v>
      </c>
      <c r="GB190" s="134">
        <f t="shared" si="547"/>
        <v>0</v>
      </c>
      <c r="GC190" s="134">
        <f t="shared" si="547"/>
        <v>0</v>
      </c>
      <c r="GD190" s="134">
        <f t="shared" si="547"/>
        <v>0</v>
      </c>
      <c r="GE190" s="134">
        <f t="shared" si="547"/>
        <v>81477</v>
      </c>
      <c r="GF190" s="134">
        <f t="shared" si="547"/>
        <v>4688.84</v>
      </c>
      <c r="GG190" s="134">
        <f t="shared" si="547"/>
        <v>0</v>
      </c>
      <c r="GH190" s="134">
        <f t="shared" si="547"/>
        <v>0</v>
      </c>
      <c r="GI190" s="134">
        <f t="shared" si="547"/>
        <v>0</v>
      </c>
      <c r="GJ190" s="134">
        <f t="shared" si="547"/>
        <v>499.45</v>
      </c>
      <c r="GK190" s="134">
        <f t="shared" si="547"/>
        <v>40051.03</v>
      </c>
      <c r="GL190" s="134">
        <f t="shared" si="547"/>
        <v>0</v>
      </c>
      <c r="GM190" s="134">
        <f t="shared" si="547"/>
        <v>0</v>
      </c>
      <c r="GN190" s="134">
        <f t="shared" si="547"/>
        <v>0</v>
      </c>
      <c r="GO190" s="134">
        <f t="shared" si="547"/>
        <v>0</v>
      </c>
      <c r="GP190" s="134">
        <f t="shared" si="547"/>
        <v>0</v>
      </c>
      <c r="GQ190" s="134">
        <f t="shared" si="547"/>
        <v>6133.75</v>
      </c>
      <c r="GR190" s="134">
        <f t="shared" si="547"/>
        <v>0</v>
      </c>
      <c r="GS190" s="134">
        <f t="shared" si="547"/>
        <v>0</v>
      </c>
      <c r="GT190" s="134">
        <f t="shared" si="547"/>
        <v>6833.8</v>
      </c>
      <c r="GU190" s="102">
        <f t="shared" si="537"/>
        <v>216137.41</v>
      </c>
      <c r="GV190" s="61">
        <f t="shared" si="538"/>
        <v>3.207369197553221E-3</v>
      </c>
      <c r="GW190" s="65">
        <f t="shared" si="539"/>
        <v>40.681396141112344</v>
      </c>
    </row>
    <row r="191" spans="1:222" x14ac:dyDescent="0.3">
      <c r="A191" s="73"/>
      <c r="B191" s="88"/>
      <c r="C191" s="89"/>
      <c r="D191" s="75"/>
      <c r="E191" s="76"/>
      <c r="F191" s="70"/>
      <c r="G191" s="59"/>
      <c r="H191" s="90"/>
      <c r="I191" s="90" t="str">
        <f>IF(ISNA(VLOOKUP($B191,'[1]1718  Exp_Rev Access'!$F$7:$GK$318,4,FALSE)),"",VLOOKUP($B191,'[1]1718  Exp_Rev Access'!$F$7:$GK$318,4,FALSE))</f>
        <v/>
      </c>
      <c r="J191" s="90" t="str">
        <f>IF(ISNA(VLOOKUP($B191,'[1]1718  Exp_Rev Access'!$F$7:$GK$318,5,FALSE)),"",VLOOKUP($B191,'[1]1718  Exp_Rev Access'!$F$7:$GK$318,5,FALSE))</f>
        <v/>
      </c>
      <c r="K191" s="90" t="str">
        <f>IF(ISNA(VLOOKUP($B191,'[1]1718  Exp_Rev Access'!$F$7:$GK$318,6,FALSE)),"-",VLOOKUP($B191,'[1]1718  Exp_Rev Access'!$F$7:$GK$318,6,FALSE))</f>
        <v>-</v>
      </c>
      <c r="L191" s="90" t="str">
        <f>IF(ISNA(VLOOKUP($B191,'[1]1718  Exp_Rev Access'!$F$7:$GK$318,7,FALSE)),"",VLOOKUP($B191,'[1]1718  Exp_Rev Access'!$F$7:$GK$318,7,FALSE))</f>
        <v/>
      </c>
      <c r="M191" s="90" t="str">
        <f>IF(ISNA(VLOOKUP($B191,'[1]1718  Exp_Rev Access'!$F$7:$GK$318,8,FALSE)),"",VLOOKUP($B191,'[1]1718  Exp_Rev Access'!$F$7:$GK$318,8,FALSE))</f>
        <v/>
      </c>
      <c r="N191" s="56"/>
      <c r="O191" s="91"/>
      <c r="P191" s="56"/>
      <c r="Q191" s="90" t="str">
        <f>IF(ISNA(VLOOKUP($B191,'[1]1718  Exp_Rev Access'!$F$7:$GK$318,10,FALSE)),"",VLOOKUP($B191,'[1]1718  Exp_Rev Access'!$F$7:$GK$318,10,FALSE))</f>
        <v/>
      </c>
      <c r="R191" s="90" t="str">
        <f>IF(ISNA(VLOOKUP($B191,'[1]1718  Exp_Rev Access'!$F$7:$GK$318,11,FALSE)),"",VLOOKUP($B191,'[1]1718  Exp_Rev Access'!$F$7:$GK$318,11,FALSE))</f>
        <v/>
      </c>
      <c r="S191" s="90" t="str">
        <f>IF(ISNA(VLOOKUP($B191,'[1]1718  Exp_Rev Access'!$F$7:$GK$318,12,FALSE)),"",VLOOKUP($B191,'[1]1718  Exp_Rev Access'!$F$7:$GK$318,12,FALSE))</f>
        <v/>
      </c>
      <c r="T191" s="90" t="str">
        <f>IF(ISNA(VLOOKUP($B191,'[1]1718  Exp_Rev Access'!$F$7:$GK$318,13,FALSE)),"",VLOOKUP($B191,'[1]1718  Exp_Rev Access'!$F$7:$GK$318,13,FALSE))</f>
        <v/>
      </c>
      <c r="U191" s="90" t="str">
        <f>IF(ISNA(VLOOKUP($B191,'[1]1718  Exp_Rev Access'!$F$7:$GK$318,14,FALSE)),"",VLOOKUP($B191,'[1]1718  Exp_Rev Access'!$F$7:$GK$318,14,FALSE))</f>
        <v/>
      </c>
      <c r="V191" s="90" t="str">
        <f>IF(ISNA(VLOOKUP($B191,'[1]1718  Exp_Rev Access'!$F$7:$GK$318,15,FALSE)),"",VLOOKUP($B191,'[1]1718  Exp_Rev Access'!$F$7:$GK$318,15,FALSE))</f>
        <v/>
      </c>
      <c r="W191" s="90" t="str">
        <f>IF(ISNA(VLOOKUP($B191,'[1]1718  Exp_Rev Access'!$F$7:$GK$318,16,FALSE)),"",VLOOKUP($B191,'[1]1718  Exp_Rev Access'!$F$7:$GK$318,16,FALSE))</f>
        <v/>
      </c>
      <c r="X191" s="90" t="str">
        <f>IF(ISNA(VLOOKUP($B191,'[1]1718  Exp_Rev Access'!$F$7:$GK$318,17,FALSE)),"",VLOOKUP($B191,'[1]1718  Exp_Rev Access'!$F$7:$GK$318,17,FALSE))</f>
        <v/>
      </c>
      <c r="Y191" s="90" t="str">
        <f>IF(ISNA(VLOOKUP($B191,'[1]1718  Exp_Rev Access'!$F$7:$GK$318,18,FALSE)),"",VLOOKUP($B191,'[1]1718  Exp_Rev Access'!$F$7:$GK$318,18,FALSE))</f>
        <v/>
      </c>
      <c r="Z191" s="90" t="str">
        <f>IF(ISNA(VLOOKUP($B191,'[1]1718  Exp_Rev Access'!$F$7:$GK$318,19,FALSE)),"",VLOOKUP($B191,'[1]1718  Exp_Rev Access'!$F$7:$GK$318,19,FALSE))</f>
        <v/>
      </c>
      <c r="AA191" s="90" t="str">
        <f>IF(ISNA(VLOOKUP($B191,'[1]1718  Exp_Rev Access'!$F$7:$GK$318,20,FALSE)),"",VLOOKUP($B191,'[1]1718  Exp_Rev Access'!$F$7:$GK$318,20,FALSE))</f>
        <v/>
      </c>
      <c r="AB191" s="90" t="str">
        <f>IF(ISNA(VLOOKUP($B191,'[1]1718  Exp_Rev Access'!$F$7:$GK$318,21,FALSE)),"",VLOOKUP($B191,'[1]1718  Exp_Rev Access'!$F$7:$GK$318,21,FALSE))</f>
        <v/>
      </c>
      <c r="AC191" s="90" t="str">
        <f>IF(ISNA(VLOOKUP($B191,'[1]1718  Exp_Rev Access'!$F$7:$GK$318,22,FALSE)),"",VLOOKUP($B191,'[1]1718  Exp_Rev Access'!$F$7:$GK$318,22,FALSE))</f>
        <v/>
      </c>
      <c r="AD191" s="90" t="str">
        <f>IF(ISNA(VLOOKUP($B191,'[1]1718  Exp_Rev Access'!$F$7:$GK$318,23,FALSE)),"",VLOOKUP($B191,'[1]1718  Exp_Rev Access'!$F$7:$GK$318,23,FALSE))</f>
        <v/>
      </c>
      <c r="AE191" s="90" t="str">
        <f>IF(ISNA(VLOOKUP($B191,'[1]1718  Exp_Rev Access'!$F$7:$GK$318,24,FALSE)),"",VLOOKUP($B191,'[1]1718  Exp_Rev Access'!$F$7:$GK$318,24,FALSE))</f>
        <v/>
      </c>
      <c r="AF191" s="90" t="str">
        <f>IF(ISNA(VLOOKUP($B191,'[1]1718  Exp_Rev Access'!$F$7:$GK$318,25,FALSE)),"",VLOOKUP($B191,'[1]1718  Exp_Rev Access'!$F$7:$GK$318,25,FALSE))</f>
        <v/>
      </c>
      <c r="AG191" s="90" t="str">
        <f>IF(ISNA(VLOOKUP($B191,'[1]1718  Exp_Rev Access'!$F$7:$GK$318,26,FALSE)),"",VLOOKUP($B191,'[1]1718  Exp_Rev Access'!$F$7:$GK$318,26,FALSE))</f>
        <v/>
      </c>
      <c r="AH191" s="90" t="str">
        <f>IF(ISNA(VLOOKUP($B191,'[1]1718  Exp_Rev Access'!$F$7:$GK$318,27,FALSE)),"",VLOOKUP($B191,'[1]1718  Exp_Rev Access'!$F$7:$GK$318,27,FALSE))</f>
        <v/>
      </c>
      <c r="AI191" s="90" t="str">
        <f>IF(ISNA(VLOOKUP($B191,'[1]1718  Exp_Rev Access'!$F$7:$GK$318,28,FALSE)),"",VLOOKUP($B191,'[1]1718  Exp_Rev Access'!$F$7:$GK$318,28,FALSE))</f>
        <v/>
      </c>
      <c r="AJ191" s="90" t="str">
        <f>IF(ISNA(VLOOKUP($B191,'[1]1718  Exp_Rev Access'!$F$7:$GK$318,29,FALSE)),"",VLOOKUP($B191,'[1]1718  Exp_Rev Access'!$F$7:$GK$318,29,FALSE))</f>
        <v/>
      </c>
      <c r="AK191" s="90" t="str">
        <f>IF(ISNA(VLOOKUP($B191,'[1]1718  Exp_Rev Access'!$F$7:$GK$318,30,FALSE)),"",VLOOKUP($B191,'[1]1718  Exp_Rev Access'!$F$7:$GK$318,30,FALSE))</f>
        <v/>
      </c>
      <c r="AL191" s="90" t="str">
        <f>IF(ISNA(VLOOKUP($B191,'[1]1718  Exp_Rev Access'!$F$7:$GK$318,31,FALSE)),"",VLOOKUP($B191,'[1]1718  Exp_Rev Access'!$F$7:$GK$318,31,FALSE))</f>
        <v/>
      </c>
      <c r="AM191" s="56"/>
      <c r="AN191" s="92"/>
      <c r="AO191" s="71"/>
      <c r="AP191" s="90" t="str">
        <f>IF(ISNA(VLOOKUP($B191,'[1]1718  Exp_Rev Access'!$F$7:$GK$318,33,FALSE)),"",VLOOKUP($B191,'[1]1718  Exp_Rev Access'!$F$7:$GK$318,33,FALSE))</f>
        <v/>
      </c>
      <c r="AQ191" s="90" t="str">
        <f>IF(ISNA(VLOOKUP($B191,'[1]1718  Exp_Rev Access'!$F$7:$GK$318,34,FALSE)),"",VLOOKUP($B191,'[1]1718  Exp_Rev Access'!$F$7:$GK$318,34,FALSE))</f>
        <v/>
      </c>
      <c r="AR191" s="90" t="str">
        <f>IF(ISNA(VLOOKUP($B191,'[1]1718  Exp_Rev Access'!$F$7:$GK$318,35,FALSE)),"",VLOOKUP($B191,'[1]1718  Exp_Rev Access'!$F$7:$GK$318,35,FALSE))</f>
        <v/>
      </c>
      <c r="AS191" s="90" t="str">
        <f>IF(ISNA(VLOOKUP($B191,'[1]1718  Exp_Rev Access'!$F$7:$GK$318,36,FALSE)),"",VLOOKUP($B191,'[1]1718  Exp_Rev Access'!$F$7:$GK$318,36,FALSE))</f>
        <v/>
      </c>
      <c r="AT191" s="90" t="str">
        <f>IF(ISNA(VLOOKUP($B191,'[1]1718  Exp_Rev Access'!$F$7:$GK$318,37,FALSE)),"",VLOOKUP($B191,'[1]1718  Exp_Rev Access'!$F$7:$GK$318,37,FALSE))</f>
        <v/>
      </c>
      <c r="AU191" s="56"/>
      <c r="AV191" s="93"/>
      <c r="AW191" s="56"/>
      <c r="AX191" s="90" t="str">
        <f>IF(ISNA(VLOOKUP($B191,'[1]1718  Exp_Rev Access'!$F$7:$GK$318,39,FALSE)),"",VLOOKUP($B191,'[1]1718  Exp_Rev Access'!$F$7:$GK$318,39,FALSE))</f>
        <v/>
      </c>
      <c r="AY191" s="90" t="str">
        <f>IF(ISNA(VLOOKUP($B191,'[1]1718  Exp_Rev Access'!$F$7:$GK$318,40,FALSE)),"",VLOOKUP($B191,'[1]1718  Exp_Rev Access'!$F$7:$GK$318,40,FALSE))</f>
        <v/>
      </c>
      <c r="AZ191" s="90" t="str">
        <f>IF(ISNA(VLOOKUP($B191,'[1]1718  Exp_Rev Access'!$F$7:$GK$318,41,FALSE)),"",VLOOKUP($B191,'[1]1718  Exp_Rev Access'!$F$7:$GK$318,41,FALSE))</f>
        <v/>
      </c>
      <c r="BA191" s="90" t="str">
        <f>IF(ISNA(VLOOKUP($B191,'[1]1718  Exp_Rev Access'!$F$7:$GK$318,42,FALSE)),"",VLOOKUP($B191,'[1]1718  Exp_Rev Access'!$F$7:$GK$318,42,FALSE))</f>
        <v/>
      </c>
      <c r="BB191" s="90" t="str">
        <f>IF(ISNA(VLOOKUP($B191,'[1]1718  Exp_Rev Access'!$F$7:$GK$318,43,FALSE)),"",VLOOKUP($B191,'[1]1718  Exp_Rev Access'!$F$7:$GK$318,43,FALSE))</f>
        <v/>
      </c>
      <c r="BC191" s="90" t="str">
        <f>IF(ISNA(VLOOKUP($B191,'[1]1718  Exp_Rev Access'!$F$7:$GK$318,44,FALSE)),"",VLOOKUP($B191,'[1]1718  Exp_Rev Access'!$F$7:$GK$318,44,FALSE))</f>
        <v/>
      </c>
      <c r="BD191" s="90" t="str">
        <f>IF(ISNA(VLOOKUP($B191,'[1]1718  Exp_Rev Access'!$F$7:$GK$318,45,FALSE)),"",VLOOKUP($B191,'[1]1718  Exp_Rev Access'!$F$7:$GK$318,45,FALSE))</f>
        <v/>
      </c>
      <c r="BE191" s="90" t="str">
        <f>IF(ISNA(VLOOKUP($B191,'[1]1718  Exp_Rev Access'!$F$7:$GK$318,46,FALSE)),"",VLOOKUP($B191,'[1]1718  Exp_Rev Access'!$F$7:$GK$318,46,FALSE))</f>
        <v/>
      </c>
      <c r="BF191" s="90" t="str">
        <f>IF(ISNA(VLOOKUP($B191,'[1]1718  Exp_Rev Access'!$F$7:$GK$318,47,FALSE)),"",VLOOKUP($B191,'[1]1718  Exp_Rev Access'!$F$7:$GK$318,47,FALSE))</f>
        <v/>
      </c>
      <c r="BG191" s="90" t="str">
        <f>IF(ISNA(VLOOKUP($B191,'[1]1718  Exp_Rev Access'!$F$7:$GK$318,48,FALSE)),"",VLOOKUP($B191,'[1]1718  Exp_Rev Access'!$F$7:$GK$318,48,FALSE))</f>
        <v/>
      </c>
      <c r="BH191" s="90" t="str">
        <f>IF(ISNA(VLOOKUP($B191,'[1]1718  Exp_Rev Access'!$F$7:$GK$318,49,FALSE)),"",VLOOKUP($B191,'[1]1718  Exp_Rev Access'!$F$7:$GK$318,49,FALSE))</f>
        <v/>
      </c>
      <c r="BI191" s="90" t="str">
        <f>IF(ISNA(VLOOKUP($B191,'[1]1718  Exp_Rev Access'!$F$7:$GK$318,50,FALSE)),"",VLOOKUP($B191,'[1]1718  Exp_Rev Access'!$F$7:$GK$318,50,FALSE))</f>
        <v/>
      </c>
      <c r="BJ191" s="90" t="str">
        <f>IF(ISNA(VLOOKUP($B191,'[1]1718  Exp_Rev Access'!$F$7:$GK$318,51,FALSE)),"",VLOOKUP($B191,'[1]1718  Exp_Rev Access'!$F$7:$GK$318,51,FALSE))</f>
        <v/>
      </c>
      <c r="BK191" s="90" t="str">
        <f>IF(ISNA(VLOOKUP($B191,'[1]1718  Exp_Rev Access'!$F$7:$GK$318,52,FALSE)),"",VLOOKUP($B191,'[1]1718  Exp_Rev Access'!$F$7:$GK$318,52,FALSE))</f>
        <v/>
      </c>
      <c r="BL191" s="90" t="str">
        <f>IF(ISNA(VLOOKUP($B191,'[1]1718  Exp_Rev Access'!$F$7:$GK$318,53,FALSE)),"",VLOOKUP($B191,'[1]1718  Exp_Rev Access'!$F$7:$GK$318,53,FALSE))</f>
        <v/>
      </c>
      <c r="BM191" s="90" t="str">
        <f>IF(ISNA(VLOOKUP($B191,'[1]1718  Exp_Rev Access'!$F$7:$GK$318,54,FALSE)),"",VLOOKUP($B191,'[1]1718  Exp_Rev Access'!$F$7:$GK$318,54,FALSE))</f>
        <v/>
      </c>
      <c r="BN191" s="90" t="str">
        <f>IF(ISNA(VLOOKUP($B191,'[1]1718  Exp_Rev Access'!$F$7:$GK$318,55,FALSE)),"",VLOOKUP($B191,'[1]1718  Exp_Rev Access'!$F$7:$GK$318,55,FALSE))</f>
        <v/>
      </c>
      <c r="BO191" s="90" t="str">
        <f>IF(ISNA(VLOOKUP($B191,'[1]1718  Exp_Rev Access'!$F$7:$GK$318,56,FALSE)),"",VLOOKUP($B191,'[1]1718  Exp_Rev Access'!$F$7:$GK$318,56,FALSE))</f>
        <v/>
      </c>
      <c r="BP191" s="90" t="str">
        <f>IF(ISNA(VLOOKUP($B191,'[1]1718  Exp_Rev Access'!$F$7:$GK$318,57,FALSE)),"",VLOOKUP($B191,'[1]1718  Exp_Rev Access'!$F$7:$GK$318,57,FALSE))</f>
        <v/>
      </c>
      <c r="BQ191" s="90" t="str">
        <f>IF(ISNA(VLOOKUP($B191,'[1]1718  Exp_Rev Access'!$F$7:$GK$318,58,FALSE)),"",VLOOKUP($B191,'[1]1718  Exp_Rev Access'!$F$7:$GK$318,58,FALSE))</f>
        <v/>
      </c>
      <c r="BR191" s="90" t="str">
        <f>IF(ISNA(VLOOKUP($B191,'[1]1718  Exp_Rev Access'!$F$7:$GK$318,59,FALSE)),"",VLOOKUP($B191,'[1]1718  Exp_Rev Access'!$F$7:$GK$318,59,FALSE))</f>
        <v/>
      </c>
      <c r="BS191" s="90" t="str">
        <f>IF(ISNA(VLOOKUP($B191,'[1]1718  Exp_Rev Access'!$F$7:$GK$318,60,FALSE)),"",VLOOKUP($B191,'[1]1718  Exp_Rev Access'!$F$7:$GK$318,60,FALSE))</f>
        <v/>
      </c>
      <c r="BT191" s="90" t="str">
        <f>IF(ISNA(VLOOKUP($B191,'[1]1718  Exp_Rev Access'!$F$7:$GK$318,61,FALSE)),"",VLOOKUP($B191,'[1]1718  Exp_Rev Access'!$F$7:$GK$318,61,FALSE))</f>
        <v/>
      </c>
      <c r="BU191" s="90" t="str">
        <f>IF(ISNA(VLOOKUP($B191,'[1]1718  Exp_Rev Access'!$F$7:$GK$318,62,FALSE)),"",VLOOKUP($B191,'[1]1718  Exp_Rev Access'!$F$7:$GK$318,62,FALSE))</f>
        <v/>
      </c>
      <c r="BV191" s="56">
        <f t="shared" si="449"/>
        <v>0</v>
      </c>
      <c r="BW191" s="92"/>
      <c r="BX191" s="71"/>
      <c r="BY191" s="90" t="str">
        <f>IF(ISNA(VLOOKUP($B191,'[1]1718  Exp_Rev Access'!$F$7:$GK$318,64,FALSE)),"",VLOOKUP($B191,'[1]1718  Exp_Rev Access'!$F$7:$GK$318,64,FALSE))</f>
        <v/>
      </c>
      <c r="BZ191" s="90" t="str">
        <f>IF(ISNA(VLOOKUP($B191,'[1]1718  Exp_Rev Access'!$F$7:$GK$318,65,FALSE)),"",VLOOKUP($B191,'[1]1718  Exp_Rev Access'!$F$7:$GK$318,65,FALSE))</f>
        <v/>
      </c>
      <c r="CA191" s="90" t="str">
        <f>IF(ISNA(VLOOKUP($B191,'[1]1718  Exp_Rev Access'!$F$7:$GK$318,66,FALSE)),"",VLOOKUP($B191,'[1]1718  Exp_Rev Access'!$F$7:$GK$318,66,FALSE))</f>
        <v/>
      </c>
      <c r="CB191" s="90" t="str">
        <f>IF(ISNA(VLOOKUP($B191,'[1]1718  Exp_Rev Access'!$F$7:$GK$318,67,FALSE)),"",VLOOKUP($B191,'[1]1718  Exp_Rev Access'!$F$7:$GK$318,67,FALSE))</f>
        <v/>
      </c>
      <c r="CC191" s="90" t="str">
        <f>IF(ISNA(VLOOKUP($B191,'[1]1718  Exp_Rev Access'!$F$7:$GK$318,68,FALSE)),"",VLOOKUP($B191,'[1]1718  Exp_Rev Access'!$F$7:$GK$318,68,FALSE))</f>
        <v/>
      </c>
      <c r="CD191" s="90" t="str">
        <f>IF(ISNA(VLOOKUP($B191,'[1]1718  Exp_Rev Access'!$F$7:$GK$318,69,FALSE)),"",VLOOKUP($B191,'[1]1718  Exp_Rev Access'!$F$7:$GK$318,69,FALSE))</f>
        <v/>
      </c>
      <c r="CE191" s="56">
        <f t="shared" si="437"/>
        <v>0</v>
      </c>
      <c r="CF191" s="92"/>
      <c r="CG191" s="78"/>
      <c r="CH191" s="90" t="str">
        <f>IF(ISNA(VLOOKUP($B191,'[1]1718  Exp_Rev Access'!$F$7:$GK$318,$CH$2,FALSE)),"",VLOOKUP($B191,'[1]1718  Exp_Rev Access'!$F$7:$GK$318,$CH$2,FALSE))</f>
        <v/>
      </c>
      <c r="CI191" s="90" t="str">
        <f>IF(ISNA(VLOOKUP($B191,'[1]1718  Exp_Rev Access'!$F$7:$GK$318,$CI$2,FALSE)),"",VLOOKUP($B191,'[1]1718  Exp_Rev Access'!$F$7:$GK$318,$CI$2,FALSE))</f>
        <v/>
      </c>
      <c r="CJ191" s="90" t="str">
        <f>IF(ISNA(VLOOKUP($B191,'[1]1718  Exp_Rev Access'!$F$7:$GK$318,$CJ$2,FALSE)),"",VLOOKUP($B191,'[1]1718  Exp_Rev Access'!$F$7:$GK$318,$CJ$2,FALSE))</f>
        <v/>
      </c>
      <c r="CK191" s="90" t="str">
        <f>IF(ISNA(VLOOKUP($B191,'[1]1718  Exp_Rev Access'!$F$7:$GK$318,$CK$2,FALSE)),"",VLOOKUP($B191,'[1]1718  Exp_Rev Access'!$F$7:$GK$318,$CK$2,FALSE))</f>
        <v/>
      </c>
      <c r="CL191" s="90" t="str">
        <f>IF(ISNA(VLOOKUP($B191,'[1]1718  Exp_Rev Access'!$F$7:$GK$318,$CL$2,FALSE)),"",VLOOKUP($B191,'[1]1718  Exp_Rev Access'!$F$7:$GK$318,$CL$2,FALSE))</f>
        <v/>
      </c>
      <c r="CM191" s="90" t="str">
        <f>IF(ISNA(VLOOKUP($B191,'[1]1718  Exp_Rev Access'!$F$7:$GK$318,$CM$2,FALSE)),"",VLOOKUP($B191,'[1]1718  Exp_Rev Access'!$F$7:$GK$318,$CM$2,FALSE))</f>
        <v/>
      </c>
      <c r="CN191" s="90" t="str">
        <f>IF(ISNA(VLOOKUP($B191,'[1]1718  Exp_Rev Access'!$F$7:$GK$318,$CN$2,FALSE)),"",VLOOKUP($B191,'[1]1718  Exp_Rev Access'!$F$7:$GK$318,$CN$2,FALSE))</f>
        <v/>
      </c>
      <c r="CO191" s="90" t="str">
        <f>IF(ISNA(VLOOKUP($B191,'[1]1718  Exp_Rev Access'!$F$7:$GK$318,$CO$2,FALSE)),"",VLOOKUP($B191,'[1]1718  Exp_Rev Access'!$F$7:$GK$318,$CO$2,FALSE))</f>
        <v/>
      </c>
      <c r="CP191" s="90" t="str">
        <f>IF(ISNA(VLOOKUP($B191,'[1]1718  Exp_Rev Access'!$F$7:$GK$318,$CP$2,FALSE)),"",VLOOKUP($B191,'[1]1718  Exp_Rev Access'!$F$7:$GK$318,$CP$2,FALSE))</f>
        <v/>
      </c>
      <c r="CQ191" s="90" t="str">
        <f>IF(ISNA(VLOOKUP($B191,'[1]1718  Exp_Rev Access'!$F$7:$GK$318,$CQ$2,FALSE)),"",VLOOKUP($B191,'[1]1718  Exp_Rev Access'!$F$7:$GK$318,$CQ$2,FALSE))</f>
        <v/>
      </c>
      <c r="CR191" s="90" t="str">
        <f>IF(ISNA(VLOOKUP($B191,'[1]1718  Exp_Rev Access'!$F$7:$GK$318,$CR$2,FALSE)),"",VLOOKUP($B191,'[1]1718  Exp_Rev Access'!$F$7:$GK$318,$CR$2,FALSE))</f>
        <v/>
      </c>
      <c r="CS191" s="90" t="str">
        <f>IF(ISNA(VLOOKUP($B191,'[1]1718  Exp_Rev Access'!$F$7:$GK$318,$CS$2,FALSE)),"",VLOOKUP($B191,'[1]1718  Exp_Rev Access'!$F$7:$GK$318,$CS$2,FALSE))</f>
        <v/>
      </c>
      <c r="CT191" s="90" t="str">
        <f>IF(ISNA(VLOOKUP($B191,'[1]1718  Exp_Rev Access'!$F$7:$GK$318,$CT$2,FALSE)),"",VLOOKUP($B191,'[1]1718  Exp_Rev Access'!$F$7:$GK$318,$CT$2,FALSE))</f>
        <v/>
      </c>
      <c r="CU191" s="90" t="str">
        <f>IF(ISNA(VLOOKUP($B191,'[1]1718  Exp_Rev Access'!$F$7:$GK$318,$CU$2,FALSE)),"",VLOOKUP($B191,'[1]1718  Exp_Rev Access'!$F$7:$GK$318,$CU$2,FALSE))</f>
        <v/>
      </c>
      <c r="CV191" s="90" t="str">
        <f>IF(ISNA(VLOOKUP($B191,'[1]1718  Exp_Rev Access'!$F$7:$GK$318,$CV$2,FALSE)),"",VLOOKUP($B191,'[1]1718  Exp_Rev Access'!$F$7:$GK$318,$CV$2,FALSE))</f>
        <v/>
      </c>
      <c r="CW191" s="90" t="str">
        <f>IF(ISNA(VLOOKUP($B191,'[1]1718  Exp_Rev Access'!$F$7:$GK$318,$CW$2,FALSE)),"",VLOOKUP($B191,'[1]1718  Exp_Rev Access'!$F$7:$GK$318,$CW$2,FALSE))</f>
        <v/>
      </c>
      <c r="CX191" s="90" t="str">
        <f>IF(ISNA(VLOOKUP($B191,'[1]1718  Exp_Rev Access'!$F$7:$GK$318,$CX$2,FALSE)),"",VLOOKUP($B191,'[1]1718  Exp_Rev Access'!$F$7:$GK$318,$CX$2,FALSE))</f>
        <v/>
      </c>
      <c r="CY191" s="90" t="str">
        <f>IF(ISNA(VLOOKUP($B191,'[1]1718  Exp_Rev Access'!$F$7:$GK$318,$CY$2,FALSE)),"",VLOOKUP($B191,'[1]1718  Exp_Rev Access'!$F$7:$GK$318,$CY$2,FALSE))</f>
        <v/>
      </c>
      <c r="CZ191" s="90" t="str">
        <f>IF(ISNA(VLOOKUP($B191,'[1]1718  Exp_Rev Access'!$F$7:$GK$318,$CZ$2,FALSE)),"",VLOOKUP($B191,'[1]1718  Exp_Rev Access'!$F$7:$GK$318,$CZ$2,FALSE))</f>
        <v/>
      </c>
      <c r="DA191" s="90" t="str">
        <f>IF(ISNA(VLOOKUP($B191,'[1]1718  Exp_Rev Access'!$F$7:$GK$318,$DA$2,FALSE)),"",VLOOKUP($B191,'[1]1718  Exp_Rev Access'!$F$7:$GK$318,$DA$2,FALSE))</f>
        <v/>
      </c>
      <c r="DB191" s="90" t="str">
        <f>IF(ISNA(VLOOKUP($B191,'[1]1718  Exp_Rev Access'!$F$7:$GK$318,$DB$2,FALSE)),"",VLOOKUP($B191,'[1]1718  Exp_Rev Access'!$F$7:$GK$318,$DB$2,FALSE))</f>
        <v/>
      </c>
      <c r="DC191" s="90" t="str">
        <f>IF(ISNA(VLOOKUP($B191,'[1]1718  Exp_Rev Access'!$F$7:$GK$318,$DC$2,FALSE)),"",VLOOKUP($B191,'[1]1718  Exp_Rev Access'!$F$7:$GK$318,$DC$2,FALSE))</f>
        <v/>
      </c>
      <c r="DD191" s="90" t="str">
        <f>IF(ISNA(VLOOKUP($B191,'[1]1718  Exp_Rev Access'!$F$7:$GK$318,$DD$2,FALSE)),"",VLOOKUP($B191,'[1]1718  Exp_Rev Access'!$F$7:$GK$318,$DD$2,FALSE))</f>
        <v/>
      </c>
      <c r="DE191" s="90" t="str">
        <f>IF(ISNA(VLOOKUP($B191,'[1]1718  Exp_Rev Access'!$F$7:$GK$318,$DE$2,FALSE)),"",VLOOKUP($B191,'[1]1718  Exp_Rev Access'!$F$7:$GK$318,$DE$2,FALSE))</f>
        <v/>
      </c>
      <c r="DF191" s="90" t="str">
        <f>IF(ISNA(VLOOKUP($B191,'[1]1718  Exp_Rev Access'!$F$7:$GK$318,$DF$2,FALSE)),"",VLOOKUP($B191,'[1]1718  Exp_Rev Access'!$F$7:$GK$318,$DF$2,FALSE))</f>
        <v/>
      </c>
      <c r="DG191" s="90" t="str">
        <f>IF(ISNA(VLOOKUP($B191,'[1]1718  Exp_Rev Access'!$F$7:$GK$318,$DG$2,FALSE)),"",VLOOKUP($B191,'[1]1718  Exp_Rev Access'!$F$7:$GK$318,$DG$2,FALSE))</f>
        <v/>
      </c>
      <c r="DH191" s="90" t="str">
        <f>IF(ISNA(VLOOKUP($B191,'[1]1718  Exp_Rev Access'!$F$7:$GK$318,$DH$2,FALSE)),"",VLOOKUP($B191,'[1]1718  Exp_Rev Access'!$F$7:$GK$318,$DH$2,FALSE))</f>
        <v/>
      </c>
      <c r="DI191" s="90" t="str">
        <f>IF(ISNA(VLOOKUP($B191,'[1]1718  Exp_Rev Access'!$F$7:$GK$318,$DI$2,FALSE)),"",VLOOKUP($B191,'[1]1718  Exp_Rev Access'!$F$7:$GK$318,$DI$2,FALSE))</f>
        <v/>
      </c>
      <c r="DJ191" s="90" t="str">
        <f>IF(ISNA(VLOOKUP($B191,'[1]1718  Exp_Rev Access'!$F$7:$GK$318,$DJ$2,FALSE)),"",VLOOKUP($B191,'[1]1718  Exp_Rev Access'!$F$7:$GK$318,$DJ$2,FALSE))</f>
        <v/>
      </c>
      <c r="DK191" s="90" t="str">
        <f>IF(ISNA(VLOOKUP($B191,'[1]1718  Exp_Rev Access'!$F$7:$GK$318,$DK$2,FALSE)),"",VLOOKUP($B191,'[1]1718  Exp_Rev Access'!$F$7:$GK$318,$DK$2,FALSE))</f>
        <v/>
      </c>
      <c r="DL191" s="90" t="str">
        <f>IF(ISNA(VLOOKUP($B191,'[1]1718  Exp_Rev Access'!$F$7:$GK$318,$DL$2,FALSE)),"",VLOOKUP($B191,'[1]1718  Exp_Rev Access'!$F$7:$GK$318,$DL$2,FALSE))</f>
        <v/>
      </c>
      <c r="DM191" s="90" t="str">
        <f>IF(ISNA(VLOOKUP($B191,'[1]1718  Exp_Rev Access'!$F$7:$GK$318,$DM$2,FALSE)),"",VLOOKUP($B191,'[1]1718  Exp_Rev Access'!$F$7:$GK$318,$DM$2,FALSE))</f>
        <v/>
      </c>
      <c r="DN191" s="90" t="str">
        <f>IF(ISNA(VLOOKUP($B191,'[1]1718  Exp_Rev Access'!$F$7:$GK$318,$DN$2,FALSE)),"",VLOOKUP($B191,'[1]1718  Exp_Rev Access'!$F$7:$GK$318,$DN$2,FALSE))</f>
        <v/>
      </c>
      <c r="DO191" s="90" t="str">
        <f>IF(ISNA(VLOOKUP($B191,'[1]1718  Exp_Rev Access'!$F$7:$GK$318,$DO$2,FALSE)),"",VLOOKUP($B191,'[1]1718  Exp_Rev Access'!$F$7:$GK$318,$DO$2,FALSE))</f>
        <v/>
      </c>
      <c r="DP191" s="90" t="str">
        <f>IF(ISNA(VLOOKUP($B191,'[1]1718  Exp_Rev Access'!$F$7:$GK$318,$DP$2,FALSE)),"",VLOOKUP($B191,'[1]1718  Exp_Rev Access'!$F$7:$GK$318,$DP$2,FALSE))</f>
        <v/>
      </c>
      <c r="DQ191" s="90" t="str">
        <f>IF(ISNA(VLOOKUP($B191,'[1]1718  Exp_Rev Access'!$F$7:$GK$318,$DQ$2,FALSE)),"",VLOOKUP($B191,'[1]1718  Exp_Rev Access'!$F$7:$GK$318,$DQ$2,FALSE))</f>
        <v/>
      </c>
      <c r="DR191" s="90" t="str">
        <f>IF(ISNA(VLOOKUP($B191,'[1]1718  Exp_Rev Access'!$F$7:$GK$318,$DR$2,FALSE)),"",VLOOKUP($B191,'[1]1718  Exp_Rev Access'!$F$7:$GK$318,$DR$2,FALSE))</f>
        <v/>
      </c>
      <c r="DS191" s="90" t="str">
        <f>IF(ISNA(VLOOKUP($B191,'[1]1718  Exp_Rev Access'!$F$7:$GK$318,$DS$2,FALSE)),"",VLOOKUP($B191,'[1]1718  Exp_Rev Access'!$F$7:$GK$318,$DS$2,FALSE))</f>
        <v/>
      </c>
      <c r="DT191" s="90" t="str">
        <f>IF(ISNA(VLOOKUP($B191,'[1]1718  Exp_Rev Access'!$F$7:$GK$318,$DT$2,FALSE)),"",VLOOKUP($B191,'[1]1718  Exp_Rev Access'!$F$7:$GK$318,$DT$2,FALSE))</f>
        <v/>
      </c>
      <c r="DU191" s="90" t="str">
        <f>IF(ISNA(VLOOKUP($B191,'[1]1718  Exp_Rev Access'!$F$7:$GK$318,$DU$2,FALSE)),"",VLOOKUP($B191,'[1]1718  Exp_Rev Access'!$F$7:$GK$318,$DU$2,FALSE))</f>
        <v/>
      </c>
      <c r="DV191" s="90" t="str">
        <f>IF(ISNA(VLOOKUP($B191,'[1]1718  Exp_Rev Access'!$F$7:$GK$318,$DV$2,FALSE)),"",VLOOKUP($B191,'[1]1718  Exp_Rev Access'!$F$7:$GK$318,$DV$2,FALSE))</f>
        <v/>
      </c>
      <c r="DW191" s="90" t="str">
        <f>IF(ISNA(VLOOKUP($B191,'[1]1718  Exp_Rev Access'!$F$7:$GK$318,$DW$2,FALSE)),"",VLOOKUP($B191,'[1]1718  Exp_Rev Access'!$F$7:$GK$318,$DW$2,FALSE))</f>
        <v/>
      </c>
      <c r="DX191" s="90" t="str">
        <f>IF(ISNA(VLOOKUP($B191,'[1]1718  Exp_Rev Access'!$F$7:$GK$318,$DX$2,FALSE)),"",VLOOKUP($B191,'[1]1718  Exp_Rev Access'!$F$7:$GK$318,$DX$2,FALSE))</f>
        <v/>
      </c>
      <c r="DY191" s="90" t="str">
        <f>IF(ISNA(VLOOKUP($B191,'[1]1718  Exp_Rev Access'!$F$7:$GK$318,$DY$2,FALSE)),"",VLOOKUP($B191,'[1]1718  Exp_Rev Access'!$F$7:$GK$318,$DY$2,FALSE))</f>
        <v/>
      </c>
      <c r="DZ191" s="90" t="str">
        <f>IF(ISNA(VLOOKUP($B191,'[1]1718  Exp_Rev Access'!$F$7:$GK$318,$DZ$2,FALSE)),"",VLOOKUP($B191,'[1]1718  Exp_Rev Access'!$F$7:$GK$318,$DZ$2,FALSE))</f>
        <v/>
      </c>
      <c r="EA191" s="90" t="str">
        <f>IF(ISNA(VLOOKUP($B191,'[1]1718  Exp_Rev Access'!$F$7:$GK$318,$EA$2,FALSE)),"",VLOOKUP($B191,'[1]1718  Exp_Rev Access'!$F$7:$GK$318,$EA$2,FALSE))</f>
        <v/>
      </c>
      <c r="EB191" s="90" t="str">
        <f>IF(ISNA(VLOOKUP($B191,'[1]1718  Exp_Rev Access'!$F$7:$GK$318,$EB$2,FALSE)),"",VLOOKUP($B191,'[1]1718  Exp_Rev Access'!$F$7:$GK$318,$EB$2,FALSE))</f>
        <v/>
      </c>
      <c r="EC191" s="90" t="str">
        <f>IF(ISNA(VLOOKUP($B191,'[1]1718  Exp_Rev Access'!$F$7:$GK$318,$EC$2,FALSE)),"",VLOOKUP($B191,'[1]1718  Exp_Rev Access'!$F$7:$GK$318,$EC$2,FALSE))</f>
        <v/>
      </c>
      <c r="ED191" s="90" t="str">
        <f>IF(ISNA(VLOOKUP($B191,'[1]1718  Exp_Rev Access'!$F$7:$GK$318,$ED$2,FALSE)),"",VLOOKUP($B191,'[1]1718  Exp_Rev Access'!$F$7:$GK$318,$ED$2,FALSE))</f>
        <v/>
      </c>
      <c r="EE191" s="90" t="str">
        <f>IF(ISNA(VLOOKUP($B191,'[1]1718  Exp_Rev Access'!$F$7:$GK$318,$EE$2,FALSE)),"",VLOOKUP($B191,'[1]1718  Exp_Rev Access'!$F$7:$GK$318,$EE$2,FALSE))</f>
        <v/>
      </c>
      <c r="EF191" s="90" t="str">
        <f>IF(ISNA(VLOOKUP($B191,'[1]1718  Exp_Rev Access'!$F$7:$GK$318,$EF$2,FALSE)),"",VLOOKUP($B191,'[1]1718  Exp_Rev Access'!$F$7:$GK$318,$EF$2,FALSE))</f>
        <v/>
      </c>
      <c r="EG191" s="90" t="str">
        <f>IF(ISNA(VLOOKUP($B191,'[1]1718  Exp_Rev Access'!$F$7:$GK$318,$EG$2,FALSE)),"",VLOOKUP($B191,'[1]1718  Exp_Rev Access'!$F$7:$GK$318,$EG$2,FALSE))</f>
        <v/>
      </c>
      <c r="EH191" s="90" t="str">
        <f>IF(ISNA(VLOOKUP($B191,'[1]1718  Exp_Rev Access'!$F$7:$GK$318,$EH$2,FALSE)),"",VLOOKUP($B191,'[1]1718  Exp_Rev Access'!$F$7:$GK$318,$EH$2,FALSE))</f>
        <v/>
      </c>
      <c r="EI191" s="90" t="str">
        <f>IF(ISNA(VLOOKUP($B191,'[1]1718  Exp_Rev Access'!$F$7:$GK$318,$EI$2,FALSE)),"",VLOOKUP($B191,'[1]1718  Exp_Rev Access'!$F$7:$GK$318,$EI$2,FALSE))</f>
        <v/>
      </c>
      <c r="EJ191" s="90" t="str">
        <f>IF(ISNA(VLOOKUP($B191,'[1]1718  Exp_Rev Access'!$F$7:$GK$318,$EJ$2,FALSE)),"",VLOOKUP($B191,'[1]1718  Exp_Rev Access'!$F$7:$GK$318,$EJ$2,FALSE))</f>
        <v/>
      </c>
      <c r="EK191" s="90" t="str">
        <f>IF(ISNA(VLOOKUP($B191,'[1]1718  Exp_Rev Access'!$F$7:$GK$318,$EK$2,FALSE)),"",VLOOKUP($B191,'[1]1718  Exp_Rev Access'!$F$7:$GK$318,$EK$2,FALSE))</f>
        <v/>
      </c>
      <c r="EL191" s="90" t="str">
        <f>IF(ISNA(VLOOKUP($B191,'[1]1718  Exp_Rev Access'!$F$7:$GK$318,$EL$2,FALSE)),"",VLOOKUP($B191,'[1]1718  Exp_Rev Access'!$F$7:$GK$318,$EL$2,FALSE))</f>
        <v/>
      </c>
      <c r="EM191" s="90" t="str">
        <f>IF(ISNA(VLOOKUP($B191,'[1]1718  Exp_Rev Access'!$F$7:$GK$318,$EM$2,FALSE)),"",VLOOKUP($B191,'[1]1718  Exp_Rev Access'!$F$7:$GK$318,$EM$2,FALSE))</f>
        <v/>
      </c>
      <c r="EN191" s="90" t="str">
        <f>IF(ISNA(VLOOKUP($B191,'[1]1718  Exp_Rev Access'!$F$7:$GK$318,$EN$2,FALSE)),"",VLOOKUP($B191,'[1]1718  Exp_Rev Access'!$F$7:$GK$318,$EN$2,FALSE))</f>
        <v/>
      </c>
      <c r="EO191" s="90" t="str">
        <f>IF(ISNA(VLOOKUP($B191,'[1]1718  Exp_Rev Access'!$F$7:$GK$318,$EO$2,FALSE)),"",VLOOKUP($B191,'[1]1718  Exp_Rev Access'!$F$7:$GK$318,$EO$2,FALSE))</f>
        <v/>
      </c>
      <c r="EP191" s="90" t="str">
        <f>IF(ISNA(VLOOKUP($B191,'[1]1718  Exp_Rev Access'!$F$7:$GK$318,$EP$2,FALSE)),"",VLOOKUP($B191,'[1]1718  Exp_Rev Access'!$F$7:$GK$318,$EP$2,FALSE))</f>
        <v/>
      </c>
      <c r="EQ191" s="90" t="str">
        <f>IF(ISNA(VLOOKUP($B191,'[1]1718  Exp_Rev Access'!$F$7:$GK$318,$EQ$2,FALSE)),"",VLOOKUP($B191,'[1]1718  Exp_Rev Access'!$F$7:$GK$318,$EQ$2,FALSE))</f>
        <v/>
      </c>
      <c r="ER191" s="90" t="str">
        <f>IF(ISNA(VLOOKUP($B191,'[1]1718  Exp_Rev Access'!$F$7:$GK$318,$ER$2,FALSE)),"",VLOOKUP($B191,'[1]1718  Exp_Rev Access'!$F$7:$GK$318,$ER$2,FALSE))</f>
        <v/>
      </c>
      <c r="ES191" s="90" t="str">
        <f>IF(ISNA(VLOOKUP($B191,'[1]1718  Exp_Rev Access'!$F$7:$GK$318,$ES$2,FALSE)),"",VLOOKUP($B191,'[1]1718  Exp_Rev Access'!$F$7:$GK$318,$ES$2,FALSE))</f>
        <v/>
      </c>
      <c r="ET191" s="90" t="str">
        <f>IF(ISNA(VLOOKUP($B191,'[1]1718  Exp_Rev Access'!$F$7:$GK$318,$ET$2,FALSE)),"",VLOOKUP($B191,'[1]1718  Exp_Rev Access'!$F$7:$GK$318,$ET$2,FALSE))</f>
        <v/>
      </c>
      <c r="EU191" s="90" t="str">
        <f>IF(ISNA(VLOOKUP($B191,'[1]1718  Exp_Rev Access'!$F$7:$GK$318,$EU$2,FALSE)),"",VLOOKUP($B191,'[1]1718  Exp_Rev Access'!$F$7:$GK$318,$EU$2,FALSE))</f>
        <v/>
      </c>
      <c r="EV191" s="90" t="str">
        <f>IF(ISNA(VLOOKUP($B191,'[1]1718  Exp_Rev Access'!$F$7:$GK$318,$EV$2,FALSE)),"",VLOOKUP($B191,'[1]1718  Exp_Rev Access'!$F$7:$GK$318,$EV$2,FALSE))</f>
        <v/>
      </c>
      <c r="EW191" s="90" t="str">
        <f>IF(ISNA(VLOOKUP($B191,'[1]1718  Exp_Rev Access'!$F$7:$GK$318,$EW$2,FALSE)),"",VLOOKUP($B191,'[1]1718  Exp_Rev Access'!$F$7:$GK$318,$EW$2,FALSE))</f>
        <v/>
      </c>
      <c r="EX191" s="90" t="str">
        <f>IF(ISNA(VLOOKUP($B191,'[1]1718  Exp_Rev Access'!$F$7:$GK$318,$EX$2,FALSE)),"",VLOOKUP($B191,'[1]1718  Exp_Rev Access'!$F$7:$GK$318,$EX$2,FALSE))</f>
        <v/>
      </c>
      <c r="EY191" s="90" t="str">
        <f>IF(ISNA(VLOOKUP($B191,'[1]1718  Exp_Rev Access'!$F$7:$GK$318,$EY$2,FALSE)),"",VLOOKUP($B191,'[1]1718  Exp_Rev Access'!$F$7:$GK$318,$EY$2,FALSE))</f>
        <v/>
      </c>
      <c r="EZ191" s="90" t="str">
        <f>IF(ISNA(VLOOKUP($B191,'[1]1718  Exp_Rev Access'!$F$7:$GK$318,$EZ$2,FALSE)),"",VLOOKUP($B191,'[1]1718  Exp_Rev Access'!$F$7:$GK$318,$EZ$2,FALSE))</f>
        <v/>
      </c>
      <c r="FA191" s="90" t="str">
        <f>IF(ISNA(VLOOKUP($B191,'[1]1718  Exp_Rev Access'!$F$7:$GK$318,$FA$2,FALSE)),"",VLOOKUP($B191,'[1]1718  Exp_Rev Access'!$F$7:$GK$318,$FA$2,FALSE))</f>
        <v/>
      </c>
      <c r="FB191" s="90" t="str">
        <f>IF(ISNA(VLOOKUP($B191,'[1]1718  Exp_Rev Access'!$F$7:$GK$318,$FB$2,FALSE)),"",VLOOKUP($B191,'[1]1718  Exp_Rev Access'!$F$7:$GK$318,$FB$2,FALSE))</f>
        <v/>
      </c>
      <c r="FC191" s="90" t="str">
        <f>IF(ISNA(VLOOKUP($B191,'[1]1718  Exp_Rev Access'!$F$7:$GK$318,$FC$2,FALSE)),"",VLOOKUP($B191,'[1]1718  Exp_Rev Access'!$F$7:$GK$318,$FC$2,FALSE))</f>
        <v/>
      </c>
      <c r="FD191" s="90" t="str">
        <f>IF(ISNA(VLOOKUP($B191,'[1]1718  Exp_Rev Access'!$F$7:$GK$318,$FD$2,FALSE)),"",VLOOKUP($B191,'[1]1718  Exp_Rev Access'!$F$7:$GK$318,$FD$2,FALSE))</f>
        <v/>
      </c>
      <c r="FE191" s="90" t="str">
        <f>IF(ISNA(VLOOKUP($B191,'[1]1718  Exp_Rev Access'!$F$7:$GK$318,$FE$2,FALSE)),"",VLOOKUP($B191,'[1]1718  Exp_Rev Access'!$F$7:$GK$318,$FE$2,FALSE))</f>
        <v/>
      </c>
      <c r="FF191" s="90" t="str">
        <f>IF(ISNA(VLOOKUP($B191,'[1]1718  Exp_Rev Access'!$F$7:$GK$318,$FF$2,FALSE)),"",VLOOKUP($B191,'[1]1718  Exp_Rev Access'!$F$7:$GK$318,$FF$2,FALSE))</f>
        <v/>
      </c>
      <c r="FG191" s="90" t="str">
        <f>IF(ISNA(VLOOKUP($B191,'[1]1718  Exp_Rev Access'!$F$7:$GK$318,$FG$2,FALSE)),"",VLOOKUP($B191,'[1]1718  Exp_Rev Access'!$F$7:$GK$318,$FG$2,FALSE))</f>
        <v/>
      </c>
      <c r="FH191" s="90" t="str">
        <f>IF(ISNA(VLOOKUP($B191,'[1]1718  Exp_Rev Access'!$F$7:$GK$318,$FH$2,FALSE)),"",VLOOKUP($B191,'[1]1718  Exp_Rev Access'!$F$7:$GK$318,$FH$2,FALSE))</f>
        <v/>
      </c>
      <c r="FI191" s="90" t="str">
        <f>IF(ISNA(VLOOKUP($B191,'[1]1718  Exp_Rev Access'!$F$7:$GK$318,$FI$2,FALSE)),"",VLOOKUP($B191,'[1]1718  Exp_Rev Access'!$F$7:$GK$318,$FI$2,FALSE))</f>
        <v/>
      </c>
      <c r="FJ191" s="90" t="str">
        <f>IF(ISNA(VLOOKUP($B191,'[1]1718  Exp_Rev Access'!$F$7:$GK$318,$FJ$2,FALSE)),"",VLOOKUP($B191,'[1]1718  Exp_Rev Access'!$F$7:$GK$318,$FJ$2,FALSE))</f>
        <v/>
      </c>
      <c r="FK191" s="90" t="str">
        <f>IF(ISNA(VLOOKUP($B191,'[1]1718  Exp_Rev Access'!$F$7:$GK$318,$FK$2,FALSE)),"",VLOOKUP($B191,'[1]1718  Exp_Rev Access'!$F$7:$GK$318,$FK$2,FALSE))</f>
        <v/>
      </c>
      <c r="FL191" s="90" t="str">
        <f>IF(ISNA(VLOOKUP($B191,'[1]1718  Exp_Rev Access'!$F$7:$GK$318,$FL$2,FALSE)),"",VLOOKUP($B191,'[1]1718  Exp_Rev Access'!$F$7:$GK$318,$FL$2,FALSE))</f>
        <v/>
      </c>
      <c r="FM191" s="90" t="str">
        <f>IF(ISNA(VLOOKUP($B191,'[1]1718  Exp_Rev Access'!$F$7:$GK$318,$FM$2,FALSE)),"",VLOOKUP($B191,'[1]1718  Exp_Rev Access'!$F$7:$GK$318,$FM$2,FALSE))</f>
        <v/>
      </c>
      <c r="FN191" s="90" t="str">
        <f>IF(ISNA(VLOOKUP($B191,'[1]1718  Exp_Rev Access'!$F$7:$GK$318,$FN$2,FALSE)),"",VLOOKUP($B191,'[1]1718  Exp_Rev Access'!$F$7:$GK$318,$FN$2,FALSE))</f>
        <v/>
      </c>
      <c r="FO191" s="90" t="str">
        <f>IF(ISNA(VLOOKUP($B191,'[1]1718  Exp_Rev Access'!$F$7:$GK$318,$FO$2,FALSE)),"",VLOOKUP($B191,'[1]1718  Exp_Rev Access'!$F$7:$GK$318,$FO$2,FALSE))</f>
        <v/>
      </c>
      <c r="FP191" s="90" t="str">
        <f>IF(ISNA(VLOOKUP($B191,'[1]1718  Exp_Rev Access'!$F$7:$GK$318,$FP$2,FALSE)),"",VLOOKUP($B191,'[1]1718  Exp_Rev Access'!$F$7:$GK$318,$FP$2,FALSE))</f>
        <v/>
      </c>
      <c r="FQ191" s="90" t="str">
        <f>IF(ISNA(VLOOKUP($B191,'[1]1718  Exp_Rev Access'!$F$7:$GK$318,$FQ$2,FALSE)),"",VLOOKUP($B191,'[1]1718  Exp_Rev Access'!$F$7:$GK$318,$FQ$2,FALSE))</f>
        <v/>
      </c>
      <c r="FR191" s="90" t="str">
        <f>IF(ISNA(VLOOKUP($B191,'[1]1718  Exp_Rev Access'!$F$7:$GK$318,$FR$2,FALSE)),"",VLOOKUP($B191,'[1]1718  Exp_Rev Access'!$F$7:$GK$318,$FR$2,FALSE))</f>
        <v/>
      </c>
      <c r="FS191" s="56"/>
      <c r="FT191" s="92"/>
      <c r="FU191" s="94"/>
      <c r="FV191" s="95" t="str">
        <f>IF(ISNA(VLOOKUP($B191,'[1]1718  Exp_Rev Access'!$F$7:$GK$318,$FV$2,FALSE)),"",VLOOKUP($B191,'[1]1718  Exp_Rev Access'!$F$7:$GK$318,$FV$2,FALSE))</f>
        <v/>
      </c>
      <c r="FW191" s="95" t="str">
        <f>IF(ISNA(VLOOKUP($B191,'[1]1718  Exp_Rev Access'!$F$7:$GK$318,$FW$2,FALSE)),"",VLOOKUP($B191,'[1]1718  Exp_Rev Access'!$F$7:$GK$318,$FW$2,FALSE))</f>
        <v/>
      </c>
      <c r="FX191" s="95" t="str">
        <f>IF(ISNA(VLOOKUP($B191,'[1]1718  Exp_Rev Access'!$F$7:$GK$318,$FX$2,FALSE)),"",VLOOKUP($B191,'[1]1718  Exp_Rev Access'!$F$7:$GK$318,$FX$2,FALSE))</f>
        <v/>
      </c>
      <c r="FY191" s="95" t="str">
        <f>IF(ISNA(VLOOKUP($B191,'[1]1718  Exp_Rev Access'!$F$7:$GK$318,$FY$2,FALSE)),"",VLOOKUP($B191,'[1]1718  Exp_Rev Access'!$F$7:$GK$318,$FY$2,FALSE))</f>
        <v/>
      </c>
      <c r="FZ191" s="95" t="str">
        <f>IF(ISNA(VLOOKUP($B191,'[1]1718  Exp_Rev Access'!$F$7:$GK$318,$FZ$2,FALSE)),"",VLOOKUP($B191,'[1]1718  Exp_Rev Access'!$F$7:$GK$318,$FZ$2,FALSE))</f>
        <v/>
      </c>
      <c r="GA191" s="95" t="str">
        <f>IF(ISNA(VLOOKUP($B191,'[1]1718  Exp_Rev Access'!$F$7:$GK$318,$GA$2,FALSE)),"",VLOOKUP($B191,'[1]1718  Exp_Rev Access'!$F$7:$GK$318,$GA$2,FALSE))</f>
        <v/>
      </c>
      <c r="GB191" s="95" t="str">
        <f>IF(ISNA(VLOOKUP($B191,'[1]1718  Exp_Rev Access'!$F$7:$GK$318,$GB$2,FALSE)),"",VLOOKUP($B191,'[1]1718  Exp_Rev Access'!$F$7:$GK$318,$GB$2,FALSE))</f>
        <v/>
      </c>
      <c r="GC191" s="95" t="str">
        <f>IF(ISNA(VLOOKUP($B191,'[1]1718  Exp_Rev Access'!$F$7:$GK$318,$GC$2,FALSE)),"",VLOOKUP($B191,'[1]1718  Exp_Rev Access'!$F$7:$GK$318,$GC$2,FALSE))</f>
        <v/>
      </c>
      <c r="GD191" s="95" t="str">
        <f>IF(ISNA(VLOOKUP($B191,'[1]1718  Exp_Rev Access'!$F$7:$GK$318,$GD$2,FALSE)),"",VLOOKUP($B191,'[1]1718  Exp_Rev Access'!$F$7:$GK$318,$GD$2,FALSE))</f>
        <v/>
      </c>
      <c r="GE191" s="95" t="str">
        <f>IF(ISNA(VLOOKUP($B191,'[1]1718  Exp_Rev Access'!$F$7:$GK$318,$GE$2,FALSE)),"",VLOOKUP($B191,'[1]1718  Exp_Rev Access'!$F$7:$GK$318,$GE$2,FALSE))</f>
        <v/>
      </c>
      <c r="GF191" s="95" t="str">
        <f>IF(ISNA(VLOOKUP($B191,'[1]1718  Exp_Rev Access'!$F$7:$GK$318,$GF$2,FALSE)),"",VLOOKUP($B191,'[1]1718  Exp_Rev Access'!$F$7:$GK$318,$GF$2,FALSE))</f>
        <v/>
      </c>
      <c r="GG191" s="95" t="str">
        <f>IF(ISNA(VLOOKUP($B191,'[1]1718  Exp_Rev Access'!$F$7:$GK$318,$GG$2,FALSE)),"",VLOOKUP($B191,'[1]1718  Exp_Rev Access'!$F$7:$GK$318,$GG$2,FALSE))</f>
        <v/>
      </c>
      <c r="GH191" s="95" t="str">
        <f>IF(ISNA(VLOOKUP($B191,'[1]1718  Exp_Rev Access'!$F$7:$GK$318,$GH$2,FALSE)),"",VLOOKUP($B191,'[1]1718  Exp_Rev Access'!$F$7:$GK$318,$GH$2,FALSE))</f>
        <v/>
      </c>
      <c r="GI191" s="95" t="str">
        <f>IF(ISNA(VLOOKUP($B191,'[1]1718  Exp_Rev Access'!$F$7:$GK$318,$GI$2,FALSE)),"",VLOOKUP($B191,'[1]1718  Exp_Rev Access'!$F$7:$GK$318,$GI$2,FALSE))</f>
        <v/>
      </c>
      <c r="GJ191" s="95" t="str">
        <f>IF(ISNA(VLOOKUP($B191,'[1]1718  Exp_Rev Access'!$F$7:$GK$318,$GJ$2,FALSE)),"",VLOOKUP($B191,'[1]1718  Exp_Rev Access'!$F$7:$GK$318,$GJ$2,FALSE))</f>
        <v/>
      </c>
      <c r="GK191" s="95" t="str">
        <f>IF(ISNA(VLOOKUP($B191,'[1]1718  Exp_Rev Access'!$F$7:$GK$318,$GK$2,FALSE)),"",VLOOKUP($B191,'[1]1718  Exp_Rev Access'!$F$7:$GK$318,$GK$2,FALSE))</f>
        <v/>
      </c>
      <c r="GL191" s="95" t="str">
        <f>IF(ISNA(VLOOKUP($B191,'[1]1718  Exp_Rev Access'!$F$7:$GK$318,$GL$2,FALSE)),"",VLOOKUP($B191,'[1]1718  Exp_Rev Access'!$F$7:$GK$318,$GL$2,FALSE))</f>
        <v/>
      </c>
      <c r="GM191" s="95" t="str">
        <f>IF(ISNA(VLOOKUP($B191,'[1]1718  Exp_Rev Access'!$F$7:$GK$318,$GM$2,FALSE)),"",VLOOKUP($B191,'[1]1718  Exp_Rev Access'!$F$7:$GK$318,$GM$2,FALSE))</f>
        <v/>
      </c>
      <c r="GN191" s="95" t="str">
        <f>IF(ISNA(VLOOKUP($B191,'[1]1718  Exp_Rev Access'!$F$7:$GK$318,$GN$2,FALSE)),"",VLOOKUP($B191,'[1]1718  Exp_Rev Access'!$F$7:$GK$318,$GN$2,FALSE))</f>
        <v/>
      </c>
      <c r="GO191" s="95" t="str">
        <f>IF(ISNA(VLOOKUP($B191,'[1]1718  Exp_Rev Access'!$F$7:$GK$318,$GO$2,FALSE)),"",VLOOKUP($B191,'[1]1718  Exp_Rev Access'!$F$7:$GK$318,$GO$2,FALSE))</f>
        <v/>
      </c>
      <c r="GP191" s="95" t="str">
        <f>IF(ISNA(VLOOKUP($B191,'[1]1718  Exp_Rev Access'!$F$7:$GK$318,$GP$2,FALSE)),"",VLOOKUP($B191,'[1]1718  Exp_Rev Access'!$F$7:$GK$318,$GP$2,FALSE))</f>
        <v/>
      </c>
      <c r="GQ191" s="95" t="str">
        <f>IF(ISNA(VLOOKUP($B191,'[1]1718  Exp_Rev Access'!$F$7:$GK$318,$GQ$2,FALSE)),"",VLOOKUP($B191,'[1]1718  Exp_Rev Access'!$F$7:$GK$318,$GQ$2,FALSE))</f>
        <v/>
      </c>
      <c r="GR191" s="95" t="str">
        <f>IF(ISNA(VLOOKUP($B191,'[1]1718  Exp_Rev Access'!$F$7:$GK$318,$GR$2,FALSE)),"",VLOOKUP($B191,'[1]1718  Exp_Rev Access'!$F$7:$GK$318,$GR$2,FALSE))</f>
        <v/>
      </c>
      <c r="GS191" s="95" t="str">
        <f>IF(ISNA(VLOOKUP($B191,'[1]1718  Exp_Rev Access'!$F$7:$GK$318,$GS$2,FALSE)),"",VLOOKUP($B191,'[1]1718  Exp_Rev Access'!$F$7:$GK$318,$GS$2,FALSE))</f>
        <v/>
      </c>
      <c r="GT191" s="95" t="str">
        <f>IF(ISNA(VLOOKUP($B191,'[1]1718  Exp_Rev Access'!$F$7:$GK$318,$GT$2,FALSE)),"",VLOOKUP($B191,'[1]1718  Exp_Rev Access'!$F$7:$GK$318,$GT$2,FALSE))</f>
        <v/>
      </c>
      <c r="GU191" s="56"/>
      <c r="GV191" s="92"/>
      <c r="GW191" s="96"/>
    </row>
    <row r="192" spans="1:222" x14ac:dyDescent="0.3">
      <c r="A192" s="98" t="s">
        <v>448</v>
      </c>
      <c r="B192" s="88"/>
      <c r="C192" s="89"/>
      <c r="D192" s="75"/>
      <c r="E192" s="76"/>
      <c r="F192" s="70"/>
      <c r="G192" s="77"/>
      <c r="H192" s="90"/>
      <c r="I192" s="90" t="str">
        <f>IF(ISNA(VLOOKUP($B192,'[1]1718  Exp_Rev Access'!$F$7:$GK$318,4,FALSE)),"",VLOOKUP($B192,'[1]1718  Exp_Rev Access'!$F$7:$GK$318,4,FALSE))</f>
        <v/>
      </c>
      <c r="J192" s="90" t="str">
        <f>IF(ISNA(VLOOKUP($B192,'[1]1718  Exp_Rev Access'!$F$7:$GK$318,5,FALSE)),"",VLOOKUP($B192,'[1]1718  Exp_Rev Access'!$F$7:$GK$318,5,FALSE))</f>
        <v/>
      </c>
      <c r="K192" s="90" t="str">
        <f>IF(ISNA(VLOOKUP($B192,'[1]1718  Exp_Rev Access'!$F$7:$GK$318,6,FALSE)),"-",VLOOKUP($B192,'[1]1718  Exp_Rev Access'!$F$7:$GK$318,6,FALSE))</f>
        <v>-</v>
      </c>
      <c r="L192" s="90" t="str">
        <f>IF(ISNA(VLOOKUP($B192,'[1]1718  Exp_Rev Access'!$F$7:$GK$318,7,FALSE)),"",VLOOKUP($B192,'[1]1718  Exp_Rev Access'!$F$7:$GK$318,7,FALSE))</f>
        <v/>
      </c>
      <c r="M192" s="90" t="str">
        <f>IF(ISNA(VLOOKUP($B192,'[1]1718  Exp_Rev Access'!$F$7:$GK$318,8,FALSE)),"",VLOOKUP($B192,'[1]1718  Exp_Rev Access'!$F$7:$GK$318,8,FALSE))</f>
        <v/>
      </c>
      <c r="N192" s="56"/>
      <c r="O192" s="91"/>
      <c r="P192" s="56"/>
      <c r="Q192" s="90" t="str">
        <f>IF(ISNA(VLOOKUP($B192,'[1]1718  Exp_Rev Access'!$F$7:$GK$318,10,FALSE)),"",VLOOKUP($B192,'[1]1718  Exp_Rev Access'!$F$7:$GK$318,10,FALSE))</f>
        <v/>
      </c>
      <c r="R192" s="90" t="str">
        <f>IF(ISNA(VLOOKUP($B192,'[1]1718  Exp_Rev Access'!$F$7:$GK$318,11,FALSE)),"",VLOOKUP($B192,'[1]1718  Exp_Rev Access'!$F$7:$GK$318,11,FALSE))</f>
        <v/>
      </c>
      <c r="S192" s="90" t="str">
        <f>IF(ISNA(VLOOKUP($B192,'[1]1718  Exp_Rev Access'!$F$7:$GK$318,12,FALSE)),"",VLOOKUP($B192,'[1]1718  Exp_Rev Access'!$F$7:$GK$318,12,FALSE))</f>
        <v/>
      </c>
      <c r="T192" s="90" t="str">
        <f>IF(ISNA(VLOOKUP($B192,'[1]1718  Exp_Rev Access'!$F$7:$GK$318,13,FALSE)),"",VLOOKUP($B192,'[1]1718  Exp_Rev Access'!$F$7:$GK$318,13,FALSE))</f>
        <v/>
      </c>
      <c r="U192" s="90" t="str">
        <f>IF(ISNA(VLOOKUP($B192,'[1]1718  Exp_Rev Access'!$F$7:$GK$318,14,FALSE)),"",VLOOKUP($B192,'[1]1718  Exp_Rev Access'!$F$7:$GK$318,14,FALSE))</f>
        <v/>
      </c>
      <c r="V192" s="90" t="str">
        <f>IF(ISNA(VLOOKUP($B192,'[1]1718  Exp_Rev Access'!$F$7:$GK$318,15,FALSE)),"",VLOOKUP($B192,'[1]1718  Exp_Rev Access'!$F$7:$GK$318,15,FALSE))</f>
        <v/>
      </c>
      <c r="W192" s="90" t="str">
        <f>IF(ISNA(VLOOKUP($B192,'[1]1718  Exp_Rev Access'!$F$7:$GK$318,16,FALSE)),"",VLOOKUP($B192,'[1]1718  Exp_Rev Access'!$F$7:$GK$318,16,FALSE))</f>
        <v/>
      </c>
      <c r="X192" s="90" t="str">
        <f>IF(ISNA(VLOOKUP($B192,'[1]1718  Exp_Rev Access'!$F$7:$GK$318,17,FALSE)),"",VLOOKUP($B192,'[1]1718  Exp_Rev Access'!$F$7:$GK$318,17,FALSE))</f>
        <v/>
      </c>
      <c r="Y192" s="90" t="str">
        <f>IF(ISNA(VLOOKUP($B192,'[1]1718  Exp_Rev Access'!$F$7:$GK$318,18,FALSE)),"",VLOOKUP($B192,'[1]1718  Exp_Rev Access'!$F$7:$GK$318,18,FALSE))</f>
        <v/>
      </c>
      <c r="Z192" s="90" t="str">
        <f>IF(ISNA(VLOOKUP($B192,'[1]1718  Exp_Rev Access'!$F$7:$GK$318,19,FALSE)),"",VLOOKUP($B192,'[1]1718  Exp_Rev Access'!$F$7:$GK$318,19,FALSE))</f>
        <v/>
      </c>
      <c r="AA192" s="90" t="str">
        <f>IF(ISNA(VLOOKUP($B192,'[1]1718  Exp_Rev Access'!$F$7:$GK$318,20,FALSE)),"",VLOOKUP($B192,'[1]1718  Exp_Rev Access'!$F$7:$GK$318,20,FALSE))</f>
        <v/>
      </c>
      <c r="AB192" s="90" t="str">
        <f>IF(ISNA(VLOOKUP($B192,'[1]1718  Exp_Rev Access'!$F$7:$GK$318,21,FALSE)),"",VLOOKUP($B192,'[1]1718  Exp_Rev Access'!$F$7:$GK$318,21,FALSE))</f>
        <v/>
      </c>
      <c r="AC192" s="90" t="str">
        <f>IF(ISNA(VLOOKUP($B192,'[1]1718  Exp_Rev Access'!$F$7:$GK$318,22,FALSE)),"",VLOOKUP($B192,'[1]1718  Exp_Rev Access'!$F$7:$GK$318,22,FALSE))</f>
        <v/>
      </c>
      <c r="AD192" s="90" t="str">
        <f>IF(ISNA(VLOOKUP($B192,'[1]1718  Exp_Rev Access'!$F$7:$GK$318,23,FALSE)),"",VLOOKUP($B192,'[1]1718  Exp_Rev Access'!$F$7:$GK$318,23,FALSE))</f>
        <v/>
      </c>
      <c r="AE192" s="90" t="str">
        <f>IF(ISNA(VLOOKUP($B192,'[1]1718  Exp_Rev Access'!$F$7:$GK$318,24,FALSE)),"",VLOOKUP($B192,'[1]1718  Exp_Rev Access'!$F$7:$GK$318,24,FALSE))</f>
        <v/>
      </c>
      <c r="AF192" s="90" t="str">
        <f>IF(ISNA(VLOOKUP($B192,'[1]1718  Exp_Rev Access'!$F$7:$GK$318,25,FALSE)),"",VLOOKUP($B192,'[1]1718  Exp_Rev Access'!$F$7:$GK$318,25,FALSE))</f>
        <v/>
      </c>
      <c r="AG192" s="90" t="str">
        <f>IF(ISNA(VLOOKUP($B192,'[1]1718  Exp_Rev Access'!$F$7:$GK$318,26,FALSE)),"",VLOOKUP($B192,'[1]1718  Exp_Rev Access'!$F$7:$GK$318,26,FALSE))</f>
        <v/>
      </c>
      <c r="AH192" s="90" t="str">
        <f>IF(ISNA(VLOOKUP($B192,'[1]1718  Exp_Rev Access'!$F$7:$GK$318,27,FALSE)),"",VLOOKUP($B192,'[1]1718  Exp_Rev Access'!$F$7:$GK$318,27,FALSE))</f>
        <v/>
      </c>
      <c r="AI192" s="90" t="str">
        <f>IF(ISNA(VLOOKUP($B192,'[1]1718  Exp_Rev Access'!$F$7:$GK$318,28,FALSE)),"",VLOOKUP($B192,'[1]1718  Exp_Rev Access'!$F$7:$GK$318,28,FALSE))</f>
        <v/>
      </c>
      <c r="AJ192" s="90" t="str">
        <f>IF(ISNA(VLOOKUP($B192,'[1]1718  Exp_Rev Access'!$F$7:$GK$318,29,FALSE)),"",VLOOKUP($B192,'[1]1718  Exp_Rev Access'!$F$7:$GK$318,29,FALSE))</f>
        <v/>
      </c>
      <c r="AK192" s="90" t="str">
        <f>IF(ISNA(VLOOKUP($B192,'[1]1718  Exp_Rev Access'!$F$7:$GK$318,30,FALSE)),"",VLOOKUP($B192,'[1]1718  Exp_Rev Access'!$F$7:$GK$318,30,FALSE))</f>
        <v/>
      </c>
      <c r="AL192" s="90" t="str">
        <f>IF(ISNA(VLOOKUP($B192,'[1]1718  Exp_Rev Access'!$F$7:$GK$318,31,FALSE)),"",VLOOKUP($B192,'[1]1718  Exp_Rev Access'!$F$7:$GK$318,31,FALSE))</f>
        <v/>
      </c>
      <c r="AM192" s="56"/>
      <c r="AN192" s="92"/>
      <c r="AO192" s="71"/>
      <c r="AP192" s="90" t="str">
        <f>IF(ISNA(VLOOKUP($B192,'[1]1718  Exp_Rev Access'!$F$7:$GK$318,33,FALSE)),"",VLOOKUP($B192,'[1]1718  Exp_Rev Access'!$F$7:$GK$318,33,FALSE))</f>
        <v/>
      </c>
      <c r="AQ192" s="90" t="str">
        <f>IF(ISNA(VLOOKUP($B192,'[1]1718  Exp_Rev Access'!$F$7:$GK$318,34,FALSE)),"",VLOOKUP($B192,'[1]1718  Exp_Rev Access'!$F$7:$GK$318,34,FALSE))</f>
        <v/>
      </c>
      <c r="AR192" s="90" t="str">
        <f>IF(ISNA(VLOOKUP($B192,'[1]1718  Exp_Rev Access'!$F$7:$GK$318,35,FALSE)),"",VLOOKUP($B192,'[1]1718  Exp_Rev Access'!$F$7:$GK$318,35,FALSE))</f>
        <v/>
      </c>
      <c r="AS192" s="90" t="str">
        <f>IF(ISNA(VLOOKUP($B192,'[1]1718  Exp_Rev Access'!$F$7:$GK$318,36,FALSE)),"",VLOOKUP($B192,'[1]1718  Exp_Rev Access'!$F$7:$GK$318,36,FALSE))</f>
        <v/>
      </c>
      <c r="AT192" s="90" t="str">
        <f>IF(ISNA(VLOOKUP($B192,'[1]1718  Exp_Rev Access'!$F$7:$GK$318,37,FALSE)),"",VLOOKUP($B192,'[1]1718  Exp_Rev Access'!$F$7:$GK$318,37,FALSE))</f>
        <v/>
      </c>
      <c r="AU192" s="56"/>
      <c r="AV192" s="93"/>
      <c r="AW192" s="56"/>
      <c r="AX192" s="90" t="str">
        <f>IF(ISNA(VLOOKUP($B192,'[1]1718  Exp_Rev Access'!$F$7:$GK$318,39,FALSE)),"",VLOOKUP($B192,'[1]1718  Exp_Rev Access'!$F$7:$GK$318,39,FALSE))</f>
        <v/>
      </c>
      <c r="AY192" s="90" t="str">
        <f>IF(ISNA(VLOOKUP($B192,'[1]1718  Exp_Rev Access'!$F$7:$GK$318,40,FALSE)),"",VLOOKUP($B192,'[1]1718  Exp_Rev Access'!$F$7:$GK$318,40,FALSE))</f>
        <v/>
      </c>
      <c r="AZ192" s="90" t="str">
        <f>IF(ISNA(VLOOKUP($B192,'[1]1718  Exp_Rev Access'!$F$7:$GK$318,41,FALSE)),"",VLOOKUP($B192,'[1]1718  Exp_Rev Access'!$F$7:$GK$318,41,FALSE))</f>
        <v/>
      </c>
      <c r="BA192" s="90" t="str">
        <f>IF(ISNA(VLOOKUP($B192,'[1]1718  Exp_Rev Access'!$F$7:$GK$318,42,FALSE)),"",VLOOKUP($B192,'[1]1718  Exp_Rev Access'!$F$7:$GK$318,42,FALSE))</f>
        <v/>
      </c>
      <c r="BB192" s="90" t="str">
        <f>IF(ISNA(VLOOKUP($B192,'[1]1718  Exp_Rev Access'!$F$7:$GK$318,43,FALSE)),"",VLOOKUP($B192,'[1]1718  Exp_Rev Access'!$F$7:$GK$318,43,FALSE))</f>
        <v/>
      </c>
      <c r="BC192" s="90" t="str">
        <f>IF(ISNA(VLOOKUP($B192,'[1]1718  Exp_Rev Access'!$F$7:$GK$318,44,FALSE)),"",VLOOKUP($B192,'[1]1718  Exp_Rev Access'!$F$7:$GK$318,44,FALSE))</f>
        <v/>
      </c>
      <c r="BD192" s="90" t="str">
        <f>IF(ISNA(VLOOKUP($B192,'[1]1718  Exp_Rev Access'!$F$7:$GK$318,45,FALSE)),"",VLOOKUP($B192,'[1]1718  Exp_Rev Access'!$F$7:$GK$318,45,FALSE))</f>
        <v/>
      </c>
      <c r="BE192" s="90" t="str">
        <f>IF(ISNA(VLOOKUP($B192,'[1]1718  Exp_Rev Access'!$F$7:$GK$318,46,FALSE)),"",VLOOKUP($B192,'[1]1718  Exp_Rev Access'!$F$7:$GK$318,46,FALSE))</f>
        <v/>
      </c>
      <c r="BF192" s="90" t="str">
        <f>IF(ISNA(VLOOKUP($B192,'[1]1718  Exp_Rev Access'!$F$7:$GK$318,47,FALSE)),"",VLOOKUP($B192,'[1]1718  Exp_Rev Access'!$F$7:$GK$318,47,FALSE))</f>
        <v/>
      </c>
      <c r="BG192" s="90" t="str">
        <f>IF(ISNA(VLOOKUP($B192,'[1]1718  Exp_Rev Access'!$F$7:$GK$318,48,FALSE)),"",VLOOKUP($B192,'[1]1718  Exp_Rev Access'!$F$7:$GK$318,48,FALSE))</f>
        <v/>
      </c>
      <c r="BH192" s="90" t="str">
        <f>IF(ISNA(VLOOKUP($B192,'[1]1718  Exp_Rev Access'!$F$7:$GK$318,49,FALSE)),"",VLOOKUP($B192,'[1]1718  Exp_Rev Access'!$F$7:$GK$318,49,FALSE))</f>
        <v/>
      </c>
      <c r="BI192" s="90" t="str">
        <f>IF(ISNA(VLOOKUP($B192,'[1]1718  Exp_Rev Access'!$F$7:$GK$318,50,FALSE)),"",VLOOKUP($B192,'[1]1718  Exp_Rev Access'!$F$7:$GK$318,50,FALSE))</f>
        <v/>
      </c>
      <c r="BJ192" s="90" t="str">
        <f>IF(ISNA(VLOOKUP($B192,'[1]1718  Exp_Rev Access'!$F$7:$GK$318,51,FALSE)),"",VLOOKUP($B192,'[1]1718  Exp_Rev Access'!$F$7:$GK$318,51,FALSE))</f>
        <v/>
      </c>
      <c r="BK192" s="90" t="str">
        <f>IF(ISNA(VLOOKUP($B192,'[1]1718  Exp_Rev Access'!$F$7:$GK$318,52,FALSE)),"",VLOOKUP($B192,'[1]1718  Exp_Rev Access'!$F$7:$GK$318,52,FALSE))</f>
        <v/>
      </c>
      <c r="BL192" s="90" t="str">
        <f>IF(ISNA(VLOOKUP($B192,'[1]1718  Exp_Rev Access'!$F$7:$GK$318,53,FALSE)),"",VLOOKUP($B192,'[1]1718  Exp_Rev Access'!$F$7:$GK$318,53,FALSE))</f>
        <v/>
      </c>
      <c r="BM192" s="90" t="str">
        <f>IF(ISNA(VLOOKUP($B192,'[1]1718  Exp_Rev Access'!$F$7:$GK$318,54,FALSE)),"",VLOOKUP($B192,'[1]1718  Exp_Rev Access'!$F$7:$GK$318,54,FALSE))</f>
        <v/>
      </c>
      <c r="BN192" s="90" t="str">
        <f>IF(ISNA(VLOOKUP($B192,'[1]1718  Exp_Rev Access'!$F$7:$GK$318,55,FALSE)),"",VLOOKUP($B192,'[1]1718  Exp_Rev Access'!$F$7:$GK$318,55,FALSE))</f>
        <v/>
      </c>
      <c r="BO192" s="90" t="str">
        <f>IF(ISNA(VLOOKUP($B192,'[1]1718  Exp_Rev Access'!$F$7:$GK$318,56,FALSE)),"",VLOOKUP($B192,'[1]1718  Exp_Rev Access'!$F$7:$GK$318,56,FALSE))</f>
        <v/>
      </c>
      <c r="BP192" s="90" t="str">
        <f>IF(ISNA(VLOOKUP($B192,'[1]1718  Exp_Rev Access'!$F$7:$GK$318,57,FALSE)),"",VLOOKUP($B192,'[1]1718  Exp_Rev Access'!$F$7:$GK$318,57,FALSE))</f>
        <v/>
      </c>
      <c r="BQ192" s="90" t="str">
        <f>IF(ISNA(VLOOKUP($B192,'[1]1718  Exp_Rev Access'!$F$7:$GK$318,58,FALSE)),"",VLOOKUP($B192,'[1]1718  Exp_Rev Access'!$F$7:$GK$318,58,FALSE))</f>
        <v/>
      </c>
      <c r="BR192" s="90" t="str">
        <f>IF(ISNA(VLOOKUP($B192,'[1]1718  Exp_Rev Access'!$F$7:$GK$318,59,FALSE)),"",VLOOKUP($B192,'[1]1718  Exp_Rev Access'!$F$7:$GK$318,59,FALSE))</f>
        <v/>
      </c>
      <c r="BS192" s="90" t="str">
        <f>IF(ISNA(VLOOKUP($B192,'[1]1718  Exp_Rev Access'!$F$7:$GK$318,60,FALSE)),"",VLOOKUP($B192,'[1]1718  Exp_Rev Access'!$F$7:$GK$318,60,FALSE))</f>
        <v/>
      </c>
      <c r="BT192" s="90" t="str">
        <f>IF(ISNA(VLOOKUP($B192,'[1]1718  Exp_Rev Access'!$F$7:$GK$318,61,FALSE)),"",VLOOKUP($B192,'[1]1718  Exp_Rev Access'!$F$7:$GK$318,61,FALSE))</f>
        <v/>
      </c>
      <c r="BU192" s="90" t="str">
        <f>IF(ISNA(VLOOKUP($B192,'[1]1718  Exp_Rev Access'!$F$7:$GK$318,62,FALSE)),"",VLOOKUP($B192,'[1]1718  Exp_Rev Access'!$F$7:$GK$318,62,FALSE))</f>
        <v/>
      </c>
      <c r="BV192" s="56">
        <f t="shared" si="449"/>
        <v>0</v>
      </c>
      <c r="BW192" s="92"/>
      <c r="BX192" s="71"/>
      <c r="BY192" s="90" t="str">
        <f>IF(ISNA(VLOOKUP($B192,'[1]1718  Exp_Rev Access'!$F$7:$GK$318,64,FALSE)),"",VLOOKUP($B192,'[1]1718  Exp_Rev Access'!$F$7:$GK$318,64,FALSE))</f>
        <v/>
      </c>
      <c r="BZ192" s="90" t="str">
        <f>IF(ISNA(VLOOKUP($B192,'[1]1718  Exp_Rev Access'!$F$7:$GK$318,65,FALSE)),"",VLOOKUP($B192,'[1]1718  Exp_Rev Access'!$F$7:$GK$318,65,FALSE))</f>
        <v/>
      </c>
      <c r="CA192" s="90" t="str">
        <f>IF(ISNA(VLOOKUP($B192,'[1]1718  Exp_Rev Access'!$F$7:$GK$318,66,FALSE)),"",VLOOKUP($B192,'[1]1718  Exp_Rev Access'!$F$7:$GK$318,66,FALSE))</f>
        <v/>
      </c>
      <c r="CB192" s="90" t="str">
        <f>IF(ISNA(VLOOKUP($B192,'[1]1718  Exp_Rev Access'!$F$7:$GK$318,67,FALSE)),"",VLOOKUP($B192,'[1]1718  Exp_Rev Access'!$F$7:$GK$318,67,FALSE))</f>
        <v/>
      </c>
      <c r="CC192" s="90" t="str">
        <f>IF(ISNA(VLOOKUP($B192,'[1]1718  Exp_Rev Access'!$F$7:$GK$318,68,FALSE)),"",VLOOKUP($B192,'[1]1718  Exp_Rev Access'!$F$7:$GK$318,68,FALSE))</f>
        <v/>
      </c>
      <c r="CD192" s="90" t="str">
        <f>IF(ISNA(VLOOKUP($B192,'[1]1718  Exp_Rev Access'!$F$7:$GK$318,69,FALSE)),"",VLOOKUP($B192,'[1]1718  Exp_Rev Access'!$F$7:$GK$318,69,FALSE))</f>
        <v/>
      </c>
      <c r="CE192" s="56">
        <f t="shared" si="437"/>
        <v>0</v>
      </c>
      <c r="CF192" s="92"/>
      <c r="CG192" s="78"/>
      <c r="CH192" s="90" t="str">
        <f>IF(ISNA(VLOOKUP($B192,'[1]1718  Exp_Rev Access'!$F$7:$GK$318,$CH$2,FALSE)),"",VLOOKUP($B192,'[1]1718  Exp_Rev Access'!$F$7:$GK$318,$CH$2,FALSE))</f>
        <v/>
      </c>
      <c r="CI192" s="90" t="str">
        <f>IF(ISNA(VLOOKUP($B192,'[1]1718  Exp_Rev Access'!$F$7:$GK$318,$CI$2,FALSE)),"",VLOOKUP($B192,'[1]1718  Exp_Rev Access'!$F$7:$GK$318,$CI$2,FALSE))</f>
        <v/>
      </c>
      <c r="CJ192" s="90" t="str">
        <f>IF(ISNA(VLOOKUP($B192,'[1]1718  Exp_Rev Access'!$F$7:$GK$318,$CJ$2,FALSE)),"",VLOOKUP($B192,'[1]1718  Exp_Rev Access'!$F$7:$GK$318,$CJ$2,FALSE))</f>
        <v/>
      </c>
      <c r="CK192" s="90" t="str">
        <f>IF(ISNA(VLOOKUP($B192,'[1]1718  Exp_Rev Access'!$F$7:$GK$318,$CK$2,FALSE)),"",VLOOKUP($B192,'[1]1718  Exp_Rev Access'!$F$7:$GK$318,$CK$2,FALSE))</f>
        <v/>
      </c>
      <c r="CL192" s="90" t="str">
        <f>IF(ISNA(VLOOKUP($B192,'[1]1718  Exp_Rev Access'!$F$7:$GK$318,$CL$2,FALSE)),"",VLOOKUP($B192,'[1]1718  Exp_Rev Access'!$F$7:$GK$318,$CL$2,FALSE))</f>
        <v/>
      </c>
      <c r="CM192" s="90" t="str">
        <f>IF(ISNA(VLOOKUP($B192,'[1]1718  Exp_Rev Access'!$F$7:$GK$318,$CM$2,FALSE)),"",VLOOKUP($B192,'[1]1718  Exp_Rev Access'!$F$7:$GK$318,$CM$2,FALSE))</f>
        <v/>
      </c>
      <c r="CN192" s="90" t="str">
        <f>IF(ISNA(VLOOKUP($B192,'[1]1718  Exp_Rev Access'!$F$7:$GK$318,$CN$2,FALSE)),"",VLOOKUP($B192,'[1]1718  Exp_Rev Access'!$F$7:$GK$318,$CN$2,FALSE))</f>
        <v/>
      </c>
      <c r="CO192" s="90" t="str">
        <f>IF(ISNA(VLOOKUP($B192,'[1]1718  Exp_Rev Access'!$F$7:$GK$318,$CO$2,FALSE)),"",VLOOKUP($B192,'[1]1718  Exp_Rev Access'!$F$7:$GK$318,$CO$2,FALSE))</f>
        <v/>
      </c>
      <c r="CP192" s="90" t="str">
        <f>IF(ISNA(VLOOKUP($B192,'[1]1718  Exp_Rev Access'!$F$7:$GK$318,$CP$2,FALSE)),"",VLOOKUP($B192,'[1]1718  Exp_Rev Access'!$F$7:$GK$318,$CP$2,FALSE))</f>
        <v/>
      </c>
      <c r="CQ192" s="90" t="str">
        <f>IF(ISNA(VLOOKUP($B192,'[1]1718  Exp_Rev Access'!$F$7:$GK$318,$CQ$2,FALSE)),"",VLOOKUP($B192,'[1]1718  Exp_Rev Access'!$F$7:$GK$318,$CQ$2,FALSE))</f>
        <v/>
      </c>
      <c r="CR192" s="90" t="str">
        <f>IF(ISNA(VLOOKUP($B192,'[1]1718  Exp_Rev Access'!$F$7:$GK$318,$CR$2,FALSE)),"",VLOOKUP($B192,'[1]1718  Exp_Rev Access'!$F$7:$GK$318,$CR$2,FALSE))</f>
        <v/>
      </c>
      <c r="CS192" s="90" t="str">
        <f>IF(ISNA(VLOOKUP($B192,'[1]1718  Exp_Rev Access'!$F$7:$GK$318,$CS$2,FALSE)),"",VLOOKUP($B192,'[1]1718  Exp_Rev Access'!$F$7:$GK$318,$CS$2,FALSE))</f>
        <v/>
      </c>
      <c r="CT192" s="90" t="str">
        <f>IF(ISNA(VLOOKUP($B192,'[1]1718  Exp_Rev Access'!$F$7:$GK$318,$CT$2,FALSE)),"",VLOOKUP($B192,'[1]1718  Exp_Rev Access'!$F$7:$GK$318,$CT$2,FALSE))</f>
        <v/>
      </c>
      <c r="CU192" s="90" t="str">
        <f>IF(ISNA(VLOOKUP($B192,'[1]1718  Exp_Rev Access'!$F$7:$GK$318,$CU$2,FALSE)),"",VLOOKUP($B192,'[1]1718  Exp_Rev Access'!$F$7:$GK$318,$CU$2,FALSE))</f>
        <v/>
      </c>
      <c r="CV192" s="90" t="str">
        <f>IF(ISNA(VLOOKUP($B192,'[1]1718  Exp_Rev Access'!$F$7:$GK$318,$CV$2,FALSE)),"",VLOOKUP($B192,'[1]1718  Exp_Rev Access'!$F$7:$GK$318,$CV$2,FALSE))</f>
        <v/>
      </c>
      <c r="CW192" s="90" t="str">
        <f>IF(ISNA(VLOOKUP($B192,'[1]1718  Exp_Rev Access'!$F$7:$GK$318,$CW$2,FALSE)),"",VLOOKUP($B192,'[1]1718  Exp_Rev Access'!$F$7:$GK$318,$CW$2,FALSE))</f>
        <v/>
      </c>
      <c r="CX192" s="90" t="str">
        <f>IF(ISNA(VLOOKUP($B192,'[1]1718  Exp_Rev Access'!$F$7:$GK$318,$CX$2,FALSE)),"",VLOOKUP($B192,'[1]1718  Exp_Rev Access'!$F$7:$GK$318,$CX$2,FALSE))</f>
        <v/>
      </c>
      <c r="CY192" s="90" t="str">
        <f>IF(ISNA(VLOOKUP($B192,'[1]1718  Exp_Rev Access'!$F$7:$GK$318,$CY$2,FALSE)),"",VLOOKUP($B192,'[1]1718  Exp_Rev Access'!$F$7:$GK$318,$CY$2,FALSE))</f>
        <v/>
      </c>
      <c r="CZ192" s="90" t="str">
        <f>IF(ISNA(VLOOKUP($B192,'[1]1718  Exp_Rev Access'!$F$7:$GK$318,$CZ$2,FALSE)),"",VLOOKUP($B192,'[1]1718  Exp_Rev Access'!$F$7:$GK$318,$CZ$2,FALSE))</f>
        <v/>
      </c>
      <c r="DA192" s="90" t="str">
        <f>IF(ISNA(VLOOKUP($B192,'[1]1718  Exp_Rev Access'!$F$7:$GK$318,$DA$2,FALSE)),"",VLOOKUP($B192,'[1]1718  Exp_Rev Access'!$F$7:$GK$318,$DA$2,FALSE))</f>
        <v/>
      </c>
      <c r="DB192" s="90" t="str">
        <f>IF(ISNA(VLOOKUP($B192,'[1]1718  Exp_Rev Access'!$F$7:$GK$318,$DB$2,FALSE)),"",VLOOKUP($B192,'[1]1718  Exp_Rev Access'!$F$7:$GK$318,$DB$2,FALSE))</f>
        <v/>
      </c>
      <c r="DC192" s="90" t="str">
        <f>IF(ISNA(VLOOKUP($B192,'[1]1718  Exp_Rev Access'!$F$7:$GK$318,$DC$2,FALSE)),"",VLOOKUP($B192,'[1]1718  Exp_Rev Access'!$F$7:$GK$318,$DC$2,FALSE))</f>
        <v/>
      </c>
      <c r="DD192" s="90" t="str">
        <f>IF(ISNA(VLOOKUP($B192,'[1]1718  Exp_Rev Access'!$F$7:$GK$318,$DD$2,FALSE)),"",VLOOKUP($B192,'[1]1718  Exp_Rev Access'!$F$7:$GK$318,$DD$2,FALSE))</f>
        <v/>
      </c>
      <c r="DE192" s="90" t="str">
        <f>IF(ISNA(VLOOKUP($B192,'[1]1718  Exp_Rev Access'!$F$7:$GK$318,$DE$2,FALSE)),"",VLOOKUP($B192,'[1]1718  Exp_Rev Access'!$F$7:$GK$318,$DE$2,FALSE))</f>
        <v/>
      </c>
      <c r="DF192" s="90" t="str">
        <f>IF(ISNA(VLOOKUP($B192,'[1]1718  Exp_Rev Access'!$F$7:$GK$318,$DF$2,FALSE)),"",VLOOKUP($B192,'[1]1718  Exp_Rev Access'!$F$7:$GK$318,$DF$2,FALSE))</f>
        <v/>
      </c>
      <c r="DG192" s="90" t="str">
        <f>IF(ISNA(VLOOKUP($B192,'[1]1718  Exp_Rev Access'!$F$7:$GK$318,$DG$2,FALSE)),"",VLOOKUP($B192,'[1]1718  Exp_Rev Access'!$F$7:$GK$318,$DG$2,FALSE))</f>
        <v/>
      </c>
      <c r="DH192" s="90" t="str">
        <f>IF(ISNA(VLOOKUP($B192,'[1]1718  Exp_Rev Access'!$F$7:$GK$318,$DH$2,FALSE)),"",VLOOKUP($B192,'[1]1718  Exp_Rev Access'!$F$7:$GK$318,$DH$2,FALSE))</f>
        <v/>
      </c>
      <c r="DI192" s="90" t="str">
        <f>IF(ISNA(VLOOKUP($B192,'[1]1718  Exp_Rev Access'!$F$7:$GK$318,$DI$2,FALSE)),"",VLOOKUP($B192,'[1]1718  Exp_Rev Access'!$F$7:$GK$318,$DI$2,FALSE))</f>
        <v/>
      </c>
      <c r="DJ192" s="90" t="str">
        <f>IF(ISNA(VLOOKUP($B192,'[1]1718  Exp_Rev Access'!$F$7:$GK$318,$DJ$2,FALSE)),"",VLOOKUP($B192,'[1]1718  Exp_Rev Access'!$F$7:$GK$318,$DJ$2,FALSE))</f>
        <v/>
      </c>
      <c r="DK192" s="90" t="str">
        <f>IF(ISNA(VLOOKUP($B192,'[1]1718  Exp_Rev Access'!$F$7:$GK$318,$DK$2,FALSE)),"",VLOOKUP($B192,'[1]1718  Exp_Rev Access'!$F$7:$GK$318,$DK$2,FALSE))</f>
        <v/>
      </c>
      <c r="DL192" s="90" t="str">
        <f>IF(ISNA(VLOOKUP($B192,'[1]1718  Exp_Rev Access'!$F$7:$GK$318,$DL$2,FALSE)),"",VLOOKUP($B192,'[1]1718  Exp_Rev Access'!$F$7:$GK$318,$DL$2,FALSE))</f>
        <v/>
      </c>
      <c r="DM192" s="90" t="str">
        <f>IF(ISNA(VLOOKUP($B192,'[1]1718  Exp_Rev Access'!$F$7:$GK$318,$DM$2,FALSE)),"",VLOOKUP($B192,'[1]1718  Exp_Rev Access'!$F$7:$GK$318,$DM$2,FALSE))</f>
        <v/>
      </c>
      <c r="DN192" s="90" t="str">
        <f>IF(ISNA(VLOOKUP($B192,'[1]1718  Exp_Rev Access'!$F$7:$GK$318,$DN$2,FALSE)),"",VLOOKUP($B192,'[1]1718  Exp_Rev Access'!$F$7:$GK$318,$DN$2,FALSE))</f>
        <v/>
      </c>
      <c r="DO192" s="90" t="str">
        <f>IF(ISNA(VLOOKUP($B192,'[1]1718  Exp_Rev Access'!$F$7:$GK$318,$DO$2,FALSE)),"",VLOOKUP($B192,'[1]1718  Exp_Rev Access'!$F$7:$GK$318,$DO$2,FALSE))</f>
        <v/>
      </c>
      <c r="DP192" s="90" t="str">
        <f>IF(ISNA(VLOOKUP($B192,'[1]1718  Exp_Rev Access'!$F$7:$GK$318,$DP$2,FALSE)),"",VLOOKUP($B192,'[1]1718  Exp_Rev Access'!$F$7:$GK$318,$DP$2,FALSE))</f>
        <v/>
      </c>
      <c r="DQ192" s="90" t="str">
        <f>IF(ISNA(VLOOKUP($B192,'[1]1718  Exp_Rev Access'!$F$7:$GK$318,$DQ$2,FALSE)),"",VLOOKUP($B192,'[1]1718  Exp_Rev Access'!$F$7:$GK$318,$DQ$2,FALSE))</f>
        <v/>
      </c>
      <c r="DR192" s="90" t="str">
        <f>IF(ISNA(VLOOKUP($B192,'[1]1718  Exp_Rev Access'!$F$7:$GK$318,$DR$2,FALSE)),"",VLOOKUP($B192,'[1]1718  Exp_Rev Access'!$F$7:$GK$318,$DR$2,FALSE))</f>
        <v/>
      </c>
      <c r="DS192" s="90" t="str">
        <f>IF(ISNA(VLOOKUP($B192,'[1]1718  Exp_Rev Access'!$F$7:$GK$318,$DS$2,FALSE)),"",VLOOKUP($B192,'[1]1718  Exp_Rev Access'!$F$7:$GK$318,$DS$2,FALSE))</f>
        <v/>
      </c>
      <c r="DT192" s="90" t="str">
        <f>IF(ISNA(VLOOKUP($B192,'[1]1718  Exp_Rev Access'!$F$7:$GK$318,$DT$2,FALSE)),"",VLOOKUP($B192,'[1]1718  Exp_Rev Access'!$F$7:$GK$318,$DT$2,FALSE))</f>
        <v/>
      </c>
      <c r="DU192" s="90" t="str">
        <f>IF(ISNA(VLOOKUP($B192,'[1]1718  Exp_Rev Access'!$F$7:$GK$318,$DU$2,FALSE)),"",VLOOKUP($B192,'[1]1718  Exp_Rev Access'!$F$7:$GK$318,$DU$2,FALSE))</f>
        <v/>
      </c>
      <c r="DV192" s="90" t="str">
        <f>IF(ISNA(VLOOKUP($B192,'[1]1718  Exp_Rev Access'!$F$7:$GK$318,$DV$2,FALSE)),"",VLOOKUP($B192,'[1]1718  Exp_Rev Access'!$F$7:$GK$318,$DV$2,FALSE))</f>
        <v/>
      </c>
      <c r="DW192" s="90" t="str">
        <f>IF(ISNA(VLOOKUP($B192,'[1]1718  Exp_Rev Access'!$F$7:$GK$318,$DW$2,FALSE)),"",VLOOKUP($B192,'[1]1718  Exp_Rev Access'!$F$7:$GK$318,$DW$2,FALSE))</f>
        <v/>
      </c>
      <c r="DX192" s="90" t="str">
        <f>IF(ISNA(VLOOKUP($B192,'[1]1718  Exp_Rev Access'!$F$7:$GK$318,$DX$2,FALSE)),"",VLOOKUP($B192,'[1]1718  Exp_Rev Access'!$F$7:$GK$318,$DX$2,FALSE))</f>
        <v/>
      </c>
      <c r="DY192" s="90" t="str">
        <f>IF(ISNA(VLOOKUP($B192,'[1]1718  Exp_Rev Access'!$F$7:$GK$318,$DY$2,FALSE)),"",VLOOKUP($B192,'[1]1718  Exp_Rev Access'!$F$7:$GK$318,$DY$2,FALSE))</f>
        <v/>
      </c>
      <c r="DZ192" s="90" t="str">
        <f>IF(ISNA(VLOOKUP($B192,'[1]1718  Exp_Rev Access'!$F$7:$GK$318,$DZ$2,FALSE)),"",VLOOKUP($B192,'[1]1718  Exp_Rev Access'!$F$7:$GK$318,$DZ$2,FALSE))</f>
        <v/>
      </c>
      <c r="EA192" s="90" t="str">
        <f>IF(ISNA(VLOOKUP($B192,'[1]1718  Exp_Rev Access'!$F$7:$GK$318,$EA$2,FALSE)),"",VLOOKUP($B192,'[1]1718  Exp_Rev Access'!$F$7:$GK$318,$EA$2,FALSE))</f>
        <v/>
      </c>
      <c r="EB192" s="90" t="str">
        <f>IF(ISNA(VLOOKUP($B192,'[1]1718  Exp_Rev Access'!$F$7:$GK$318,$EB$2,FALSE)),"",VLOOKUP($B192,'[1]1718  Exp_Rev Access'!$F$7:$GK$318,$EB$2,FALSE))</f>
        <v/>
      </c>
      <c r="EC192" s="90" t="str">
        <f>IF(ISNA(VLOOKUP($B192,'[1]1718  Exp_Rev Access'!$F$7:$GK$318,$EC$2,FALSE)),"",VLOOKUP($B192,'[1]1718  Exp_Rev Access'!$F$7:$GK$318,$EC$2,FALSE))</f>
        <v/>
      </c>
      <c r="ED192" s="90" t="str">
        <f>IF(ISNA(VLOOKUP($B192,'[1]1718  Exp_Rev Access'!$F$7:$GK$318,$ED$2,FALSE)),"",VLOOKUP($B192,'[1]1718  Exp_Rev Access'!$F$7:$GK$318,$ED$2,FALSE))</f>
        <v/>
      </c>
      <c r="EE192" s="90" t="str">
        <f>IF(ISNA(VLOOKUP($B192,'[1]1718  Exp_Rev Access'!$F$7:$GK$318,$EE$2,FALSE)),"",VLOOKUP($B192,'[1]1718  Exp_Rev Access'!$F$7:$GK$318,$EE$2,FALSE))</f>
        <v/>
      </c>
      <c r="EF192" s="90" t="str">
        <f>IF(ISNA(VLOOKUP($B192,'[1]1718  Exp_Rev Access'!$F$7:$GK$318,$EF$2,FALSE)),"",VLOOKUP($B192,'[1]1718  Exp_Rev Access'!$F$7:$GK$318,$EF$2,FALSE))</f>
        <v/>
      </c>
      <c r="EG192" s="90" t="str">
        <f>IF(ISNA(VLOOKUP($B192,'[1]1718  Exp_Rev Access'!$F$7:$GK$318,$EG$2,FALSE)),"",VLOOKUP($B192,'[1]1718  Exp_Rev Access'!$F$7:$GK$318,$EG$2,FALSE))</f>
        <v/>
      </c>
      <c r="EH192" s="90" t="str">
        <f>IF(ISNA(VLOOKUP($B192,'[1]1718  Exp_Rev Access'!$F$7:$GK$318,$EH$2,FALSE)),"",VLOOKUP($B192,'[1]1718  Exp_Rev Access'!$F$7:$GK$318,$EH$2,FALSE))</f>
        <v/>
      </c>
      <c r="EI192" s="90" t="str">
        <f>IF(ISNA(VLOOKUP($B192,'[1]1718  Exp_Rev Access'!$F$7:$GK$318,$EI$2,FALSE)),"",VLOOKUP($B192,'[1]1718  Exp_Rev Access'!$F$7:$GK$318,$EI$2,FALSE))</f>
        <v/>
      </c>
      <c r="EJ192" s="90" t="str">
        <f>IF(ISNA(VLOOKUP($B192,'[1]1718  Exp_Rev Access'!$F$7:$GK$318,$EJ$2,FALSE)),"",VLOOKUP($B192,'[1]1718  Exp_Rev Access'!$F$7:$GK$318,$EJ$2,FALSE))</f>
        <v/>
      </c>
      <c r="EK192" s="90" t="str">
        <f>IF(ISNA(VLOOKUP($B192,'[1]1718  Exp_Rev Access'!$F$7:$GK$318,$EK$2,FALSE)),"",VLOOKUP($B192,'[1]1718  Exp_Rev Access'!$F$7:$GK$318,$EK$2,FALSE))</f>
        <v/>
      </c>
      <c r="EL192" s="90" t="str">
        <f>IF(ISNA(VLOOKUP($B192,'[1]1718  Exp_Rev Access'!$F$7:$GK$318,$EL$2,FALSE)),"",VLOOKUP($B192,'[1]1718  Exp_Rev Access'!$F$7:$GK$318,$EL$2,FALSE))</f>
        <v/>
      </c>
      <c r="EM192" s="90" t="str">
        <f>IF(ISNA(VLOOKUP($B192,'[1]1718  Exp_Rev Access'!$F$7:$GK$318,$EM$2,FALSE)),"",VLOOKUP($B192,'[1]1718  Exp_Rev Access'!$F$7:$GK$318,$EM$2,FALSE))</f>
        <v/>
      </c>
      <c r="EN192" s="90" t="str">
        <f>IF(ISNA(VLOOKUP($B192,'[1]1718  Exp_Rev Access'!$F$7:$GK$318,$EN$2,FALSE)),"",VLOOKUP($B192,'[1]1718  Exp_Rev Access'!$F$7:$GK$318,$EN$2,FALSE))</f>
        <v/>
      </c>
      <c r="EO192" s="90" t="str">
        <f>IF(ISNA(VLOOKUP($B192,'[1]1718  Exp_Rev Access'!$F$7:$GK$318,$EO$2,FALSE)),"",VLOOKUP($B192,'[1]1718  Exp_Rev Access'!$F$7:$GK$318,$EO$2,FALSE))</f>
        <v/>
      </c>
      <c r="EP192" s="90" t="str">
        <f>IF(ISNA(VLOOKUP($B192,'[1]1718  Exp_Rev Access'!$F$7:$GK$318,$EP$2,FALSE)),"",VLOOKUP($B192,'[1]1718  Exp_Rev Access'!$F$7:$GK$318,$EP$2,FALSE))</f>
        <v/>
      </c>
      <c r="EQ192" s="90" t="str">
        <f>IF(ISNA(VLOOKUP($B192,'[1]1718  Exp_Rev Access'!$F$7:$GK$318,$EQ$2,FALSE)),"",VLOOKUP($B192,'[1]1718  Exp_Rev Access'!$F$7:$GK$318,$EQ$2,FALSE))</f>
        <v/>
      </c>
      <c r="ER192" s="90" t="str">
        <f>IF(ISNA(VLOOKUP($B192,'[1]1718  Exp_Rev Access'!$F$7:$GK$318,$ER$2,FALSE)),"",VLOOKUP($B192,'[1]1718  Exp_Rev Access'!$F$7:$GK$318,$ER$2,FALSE))</f>
        <v/>
      </c>
      <c r="ES192" s="90" t="str">
        <f>IF(ISNA(VLOOKUP($B192,'[1]1718  Exp_Rev Access'!$F$7:$GK$318,$ES$2,FALSE)),"",VLOOKUP($B192,'[1]1718  Exp_Rev Access'!$F$7:$GK$318,$ES$2,FALSE))</f>
        <v/>
      </c>
      <c r="ET192" s="90" t="str">
        <f>IF(ISNA(VLOOKUP($B192,'[1]1718  Exp_Rev Access'!$F$7:$GK$318,$ET$2,FALSE)),"",VLOOKUP($B192,'[1]1718  Exp_Rev Access'!$F$7:$GK$318,$ET$2,FALSE))</f>
        <v/>
      </c>
      <c r="EU192" s="90" t="str">
        <f>IF(ISNA(VLOOKUP($B192,'[1]1718  Exp_Rev Access'!$F$7:$GK$318,$EU$2,FALSE)),"",VLOOKUP($B192,'[1]1718  Exp_Rev Access'!$F$7:$GK$318,$EU$2,FALSE))</f>
        <v/>
      </c>
      <c r="EV192" s="90" t="str">
        <f>IF(ISNA(VLOOKUP($B192,'[1]1718  Exp_Rev Access'!$F$7:$GK$318,$EV$2,FALSE)),"",VLOOKUP($B192,'[1]1718  Exp_Rev Access'!$F$7:$GK$318,$EV$2,FALSE))</f>
        <v/>
      </c>
      <c r="EW192" s="90" t="str">
        <f>IF(ISNA(VLOOKUP($B192,'[1]1718  Exp_Rev Access'!$F$7:$GK$318,$EW$2,FALSE)),"",VLOOKUP($B192,'[1]1718  Exp_Rev Access'!$F$7:$GK$318,$EW$2,FALSE))</f>
        <v/>
      </c>
      <c r="EX192" s="90" t="str">
        <f>IF(ISNA(VLOOKUP($B192,'[1]1718  Exp_Rev Access'!$F$7:$GK$318,$EX$2,FALSE)),"",VLOOKUP($B192,'[1]1718  Exp_Rev Access'!$F$7:$GK$318,$EX$2,FALSE))</f>
        <v/>
      </c>
      <c r="EY192" s="90" t="str">
        <f>IF(ISNA(VLOOKUP($B192,'[1]1718  Exp_Rev Access'!$F$7:$GK$318,$EY$2,FALSE)),"",VLOOKUP($B192,'[1]1718  Exp_Rev Access'!$F$7:$GK$318,$EY$2,FALSE))</f>
        <v/>
      </c>
      <c r="EZ192" s="90" t="str">
        <f>IF(ISNA(VLOOKUP($B192,'[1]1718  Exp_Rev Access'!$F$7:$GK$318,$EZ$2,FALSE)),"",VLOOKUP($B192,'[1]1718  Exp_Rev Access'!$F$7:$GK$318,$EZ$2,FALSE))</f>
        <v/>
      </c>
      <c r="FA192" s="90" t="str">
        <f>IF(ISNA(VLOOKUP($B192,'[1]1718  Exp_Rev Access'!$F$7:$GK$318,$FA$2,FALSE)),"",VLOOKUP($B192,'[1]1718  Exp_Rev Access'!$F$7:$GK$318,$FA$2,FALSE))</f>
        <v/>
      </c>
      <c r="FB192" s="90" t="str">
        <f>IF(ISNA(VLOOKUP($B192,'[1]1718  Exp_Rev Access'!$F$7:$GK$318,$FB$2,FALSE)),"",VLOOKUP($B192,'[1]1718  Exp_Rev Access'!$F$7:$GK$318,$FB$2,FALSE))</f>
        <v/>
      </c>
      <c r="FC192" s="90" t="str">
        <f>IF(ISNA(VLOOKUP($B192,'[1]1718  Exp_Rev Access'!$F$7:$GK$318,$FC$2,FALSE)),"",VLOOKUP($B192,'[1]1718  Exp_Rev Access'!$F$7:$GK$318,$FC$2,FALSE))</f>
        <v/>
      </c>
      <c r="FD192" s="90" t="str">
        <f>IF(ISNA(VLOOKUP($B192,'[1]1718  Exp_Rev Access'!$F$7:$GK$318,$FD$2,FALSE)),"",VLOOKUP($B192,'[1]1718  Exp_Rev Access'!$F$7:$GK$318,$FD$2,FALSE))</f>
        <v/>
      </c>
      <c r="FE192" s="90" t="str">
        <f>IF(ISNA(VLOOKUP($B192,'[1]1718  Exp_Rev Access'!$F$7:$GK$318,$FE$2,FALSE)),"",VLOOKUP($B192,'[1]1718  Exp_Rev Access'!$F$7:$GK$318,$FE$2,FALSE))</f>
        <v/>
      </c>
      <c r="FF192" s="90" t="str">
        <f>IF(ISNA(VLOOKUP($B192,'[1]1718  Exp_Rev Access'!$F$7:$GK$318,$FF$2,FALSE)),"",VLOOKUP($B192,'[1]1718  Exp_Rev Access'!$F$7:$GK$318,$FF$2,FALSE))</f>
        <v/>
      </c>
      <c r="FG192" s="90" t="str">
        <f>IF(ISNA(VLOOKUP($B192,'[1]1718  Exp_Rev Access'!$F$7:$GK$318,$FG$2,FALSE)),"",VLOOKUP($B192,'[1]1718  Exp_Rev Access'!$F$7:$GK$318,$FG$2,FALSE))</f>
        <v/>
      </c>
      <c r="FH192" s="90" t="str">
        <f>IF(ISNA(VLOOKUP($B192,'[1]1718  Exp_Rev Access'!$F$7:$GK$318,$FH$2,FALSE)),"",VLOOKUP($B192,'[1]1718  Exp_Rev Access'!$F$7:$GK$318,$FH$2,FALSE))</f>
        <v/>
      </c>
      <c r="FI192" s="90" t="str">
        <f>IF(ISNA(VLOOKUP($B192,'[1]1718  Exp_Rev Access'!$F$7:$GK$318,$FI$2,FALSE)),"",VLOOKUP($B192,'[1]1718  Exp_Rev Access'!$F$7:$GK$318,$FI$2,FALSE))</f>
        <v/>
      </c>
      <c r="FJ192" s="90" t="str">
        <f>IF(ISNA(VLOOKUP($B192,'[1]1718  Exp_Rev Access'!$F$7:$GK$318,$FJ$2,FALSE)),"",VLOOKUP($B192,'[1]1718  Exp_Rev Access'!$F$7:$GK$318,$FJ$2,FALSE))</f>
        <v/>
      </c>
      <c r="FK192" s="90" t="str">
        <f>IF(ISNA(VLOOKUP($B192,'[1]1718  Exp_Rev Access'!$F$7:$GK$318,$FK$2,FALSE)),"",VLOOKUP($B192,'[1]1718  Exp_Rev Access'!$F$7:$GK$318,$FK$2,FALSE))</f>
        <v/>
      </c>
      <c r="FL192" s="90" t="str">
        <f>IF(ISNA(VLOOKUP($B192,'[1]1718  Exp_Rev Access'!$F$7:$GK$318,$FL$2,FALSE)),"",VLOOKUP($B192,'[1]1718  Exp_Rev Access'!$F$7:$GK$318,$FL$2,FALSE))</f>
        <v/>
      </c>
      <c r="FM192" s="90" t="str">
        <f>IF(ISNA(VLOOKUP($B192,'[1]1718  Exp_Rev Access'!$F$7:$GK$318,$FM$2,FALSE)),"",VLOOKUP($B192,'[1]1718  Exp_Rev Access'!$F$7:$GK$318,$FM$2,FALSE))</f>
        <v/>
      </c>
      <c r="FN192" s="90" t="str">
        <f>IF(ISNA(VLOOKUP($B192,'[1]1718  Exp_Rev Access'!$F$7:$GK$318,$FN$2,FALSE)),"",VLOOKUP($B192,'[1]1718  Exp_Rev Access'!$F$7:$GK$318,$FN$2,FALSE))</f>
        <v/>
      </c>
      <c r="FO192" s="90" t="str">
        <f>IF(ISNA(VLOOKUP($B192,'[1]1718  Exp_Rev Access'!$F$7:$GK$318,$FO$2,FALSE)),"",VLOOKUP($B192,'[1]1718  Exp_Rev Access'!$F$7:$GK$318,$FO$2,FALSE))</f>
        <v/>
      </c>
      <c r="FP192" s="90" t="str">
        <f>IF(ISNA(VLOOKUP($B192,'[1]1718  Exp_Rev Access'!$F$7:$GK$318,$FP$2,FALSE)),"",VLOOKUP($B192,'[1]1718  Exp_Rev Access'!$F$7:$GK$318,$FP$2,FALSE))</f>
        <v/>
      </c>
      <c r="FQ192" s="90" t="str">
        <f>IF(ISNA(VLOOKUP($B192,'[1]1718  Exp_Rev Access'!$F$7:$GK$318,$FQ$2,FALSE)),"",VLOOKUP($B192,'[1]1718  Exp_Rev Access'!$F$7:$GK$318,$FQ$2,FALSE))</f>
        <v/>
      </c>
      <c r="FR192" s="90" t="str">
        <f>IF(ISNA(VLOOKUP($B192,'[1]1718  Exp_Rev Access'!$F$7:$GK$318,$FR$2,FALSE)),"",VLOOKUP($B192,'[1]1718  Exp_Rev Access'!$F$7:$GK$318,$FR$2,FALSE))</f>
        <v/>
      </c>
      <c r="FS192" s="56"/>
      <c r="FT192" s="92"/>
      <c r="FU192" s="94"/>
      <c r="FV192" s="95" t="str">
        <f>IF(ISNA(VLOOKUP($B192,'[1]1718  Exp_Rev Access'!$F$7:$GK$318,$FV$2,FALSE)),"",VLOOKUP($B192,'[1]1718  Exp_Rev Access'!$F$7:$GK$318,$FV$2,FALSE))</f>
        <v/>
      </c>
      <c r="FW192" s="95" t="str">
        <f>IF(ISNA(VLOOKUP($B192,'[1]1718  Exp_Rev Access'!$F$7:$GK$318,$FW$2,FALSE)),"",VLOOKUP($B192,'[1]1718  Exp_Rev Access'!$F$7:$GK$318,$FW$2,FALSE))</f>
        <v/>
      </c>
      <c r="FX192" s="95" t="str">
        <f>IF(ISNA(VLOOKUP($B192,'[1]1718  Exp_Rev Access'!$F$7:$GK$318,$FX$2,FALSE)),"",VLOOKUP($B192,'[1]1718  Exp_Rev Access'!$F$7:$GK$318,$FX$2,FALSE))</f>
        <v/>
      </c>
      <c r="FY192" s="95" t="str">
        <f>IF(ISNA(VLOOKUP($B192,'[1]1718  Exp_Rev Access'!$F$7:$GK$318,$FY$2,FALSE)),"",VLOOKUP($B192,'[1]1718  Exp_Rev Access'!$F$7:$GK$318,$FY$2,FALSE))</f>
        <v/>
      </c>
      <c r="FZ192" s="95" t="str">
        <f>IF(ISNA(VLOOKUP($B192,'[1]1718  Exp_Rev Access'!$F$7:$GK$318,$FZ$2,FALSE)),"",VLOOKUP($B192,'[1]1718  Exp_Rev Access'!$F$7:$GK$318,$FZ$2,FALSE))</f>
        <v/>
      </c>
      <c r="GA192" s="95" t="str">
        <f>IF(ISNA(VLOOKUP($B192,'[1]1718  Exp_Rev Access'!$F$7:$GK$318,$GA$2,FALSE)),"",VLOOKUP($B192,'[1]1718  Exp_Rev Access'!$F$7:$GK$318,$GA$2,FALSE))</f>
        <v/>
      </c>
      <c r="GB192" s="95" t="str">
        <f>IF(ISNA(VLOOKUP($B192,'[1]1718  Exp_Rev Access'!$F$7:$GK$318,$GB$2,FALSE)),"",VLOOKUP($B192,'[1]1718  Exp_Rev Access'!$F$7:$GK$318,$GB$2,FALSE))</f>
        <v/>
      </c>
      <c r="GC192" s="95" t="str">
        <f>IF(ISNA(VLOOKUP($B192,'[1]1718  Exp_Rev Access'!$F$7:$GK$318,$GC$2,FALSE)),"",VLOOKUP($B192,'[1]1718  Exp_Rev Access'!$F$7:$GK$318,$GC$2,FALSE))</f>
        <v/>
      </c>
      <c r="GD192" s="95" t="str">
        <f>IF(ISNA(VLOOKUP($B192,'[1]1718  Exp_Rev Access'!$F$7:$GK$318,$GD$2,FALSE)),"",VLOOKUP($B192,'[1]1718  Exp_Rev Access'!$F$7:$GK$318,$GD$2,FALSE))</f>
        <v/>
      </c>
      <c r="GE192" s="95" t="str">
        <f>IF(ISNA(VLOOKUP($B192,'[1]1718  Exp_Rev Access'!$F$7:$GK$318,$GE$2,FALSE)),"",VLOOKUP($B192,'[1]1718  Exp_Rev Access'!$F$7:$GK$318,$GE$2,FALSE))</f>
        <v/>
      </c>
      <c r="GF192" s="95" t="str">
        <f>IF(ISNA(VLOOKUP($B192,'[1]1718  Exp_Rev Access'!$F$7:$GK$318,$GF$2,FALSE)),"",VLOOKUP($B192,'[1]1718  Exp_Rev Access'!$F$7:$GK$318,$GF$2,FALSE))</f>
        <v/>
      </c>
      <c r="GG192" s="95" t="str">
        <f>IF(ISNA(VLOOKUP($B192,'[1]1718  Exp_Rev Access'!$F$7:$GK$318,$GG$2,FALSE)),"",VLOOKUP($B192,'[1]1718  Exp_Rev Access'!$F$7:$GK$318,$GG$2,FALSE))</f>
        <v/>
      </c>
      <c r="GH192" s="95" t="str">
        <f>IF(ISNA(VLOOKUP($B192,'[1]1718  Exp_Rev Access'!$F$7:$GK$318,$GH$2,FALSE)),"",VLOOKUP($B192,'[1]1718  Exp_Rev Access'!$F$7:$GK$318,$GH$2,FALSE))</f>
        <v/>
      </c>
      <c r="GI192" s="95" t="str">
        <f>IF(ISNA(VLOOKUP($B192,'[1]1718  Exp_Rev Access'!$F$7:$GK$318,$GI$2,FALSE)),"",VLOOKUP($B192,'[1]1718  Exp_Rev Access'!$F$7:$GK$318,$GI$2,FALSE))</f>
        <v/>
      </c>
      <c r="GJ192" s="95" t="str">
        <f>IF(ISNA(VLOOKUP($B192,'[1]1718  Exp_Rev Access'!$F$7:$GK$318,$GJ$2,FALSE)),"",VLOOKUP($B192,'[1]1718  Exp_Rev Access'!$F$7:$GK$318,$GJ$2,FALSE))</f>
        <v/>
      </c>
      <c r="GK192" s="95" t="str">
        <f>IF(ISNA(VLOOKUP($B192,'[1]1718  Exp_Rev Access'!$F$7:$GK$318,$GK$2,FALSE)),"",VLOOKUP($B192,'[1]1718  Exp_Rev Access'!$F$7:$GK$318,$GK$2,FALSE))</f>
        <v/>
      </c>
      <c r="GL192" s="95" t="str">
        <f>IF(ISNA(VLOOKUP($B192,'[1]1718  Exp_Rev Access'!$F$7:$GK$318,$GL$2,FALSE)),"",VLOOKUP($B192,'[1]1718  Exp_Rev Access'!$F$7:$GK$318,$GL$2,FALSE))</f>
        <v/>
      </c>
      <c r="GM192" s="95" t="str">
        <f>IF(ISNA(VLOOKUP($B192,'[1]1718  Exp_Rev Access'!$F$7:$GK$318,$GM$2,FALSE)),"",VLOOKUP($B192,'[1]1718  Exp_Rev Access'!$F$7:$GK$318,$GM$2,FALSE))</f>
        <v/>
      </c>
      <c r="GN192" s="95" t="str">
        <f>IF(ISNA(VLOOKUP($B192,'[1]1718  Exp_Rev Access'!$F$7:$GK$318,$GN$2,FALSE)),"",VLOOKUP($B192,'[1]1718  Exp_Rev Access'!$F$7:$GK$318,$GN$2,FALSE))</f>
        <v/>
      </c>
      <c r="GO192" s="95" t="str">
        <f>IF(ISNA(VLOOKUP($B192,'[1]1718  Exp_Rev Access'!$F$7:$GK$318,$GO$2,FALSE)),"",VLOOKUP($B192,'[1]1718  Exp_Rev Access'!$F$7:$GK$318,$GO$2,FALSE))</f>
        <v/>
      </c>
      <c r="GP192" s="95" t="str">
        <f>IF(ISNA(VLOOKUP($B192,'[1]1718  Exp_Rev Access'!$F$7:$GK$318,$GP$2,FALSE)),"",VLOOKUP($B192,'[1]1718  Exp_Rev Access'!$F$7:$GK$318,$GP$2,FALSE))</f>
        <v/>
      </c>
      <c r="GQ192" s="95" t="str">
        <f>IF(ISNA(VLOOKUP($B192,'[1]1718  Exp_Rev Access'!$F$7:$GK$318,$GQ$2,FALSE)),"",VLOOKUP($B192,'[1]1718  Exp_Rev Access'!$F$7:$GK$318,$GQ$2,FALSE))</f>
        <v/>
      </c>
      <c r="GR192" s="95" t="str">
        <f>IF(ISNA(VLOOKUP($B192,'[1]1718  Exp_Rev Access'!$F$7:$GK$318,$GR$2,FALSE)),"",VLOOKUP($B192,'[1]1718  Exp_Rev Access'!$F$7:$GK$318,$GR$2,FALSE))</f>
        <v/>
      </c>
      <c r="GS192" s="95" t="str">
        <f>IF(ISNA(VLOOKUP($B192,'[1]1718  Exp_Rev Access'!$F$7:$GK$318,$GS$2,FALSE)),"",VLOOKUP($B192,'[1]1718  Exp_Rev Access'!$F$7:$GK$318,$GS$2,FALSE))</f>
        <v/>
      </c>
      <c r="GT192" s="95" t="str">
        <f>IF(ISNA(VLOOKUP($B192,'[1]1718  Exp_Rev Access'!$F$7:$GK$318,$GT$2,FALSE)),"",VLOOKUP($B192,'[1]1718  Exp_Rev Access'!$F$7:$GK$318,$GT$2,FALSE))</f>
        <v/>
      </c>
      <c r="GU192" s="56"/>
      <c r="GV192" s="92"/>
      <c r="GW192" s="96"/>
    </row>
    <row r="193" spans="1:222" x14ac:dyDescent="0.3">
      <c r="A193" s="73"/>
      <c r="B193" s="88" t="s">
        <v>449</v>
      </c>
      <c r="C193" s="89" t="s">
        <v>450</v>
      </c>
      <c r="D193" s="75">
        <f>IF(ISNA(VLOOKUP($B193,'[1]1718 enrollment_Rev_Exp by size'!$A$7:H528,3,FALSE)),"",VLOOKUP($B193,'[1]1718 enrollment_Rev_Exp by size'!$A$7:$G$350,3,FALSE))</f>
        <v>66.38</v>
      </c>
      <c r="E193" s="76">
        <f>IF(ISNA(VLOOKUP($B193,'[1]1718 enrollment_Rev_Exp by size'!$A$7:I529,5,FALSE)),"",VLOOKUP($B193,'[1]1718 enrollment_Rev_Exp by size'!$A$7:$G$350,5,FALSE))</f>
        <v>1970661.31</v>
      </c>
      <c r="F193" s="70">
        <f t="shared" si="495"/>
        <v>1970661.3099999998</v>
      </c>
      <c r="G193" s="70">
        <f t="shared" ref="G193:G203" si="548">F193-E193</f>
        <v>0</v>
      </c>
      <c r="H193" s="90">
        <f>IF(ISNA(VLOOKUP($B193,'[1]1718  Exp_Rev Access'!$F$7:$GK$318,3,FALSE)),"",VLOOKUP($B193,'[1]1718  Exp_Rev Access'!$F$7:$GK$318,3,FALSE))</f>
        <v>0</v>
      </c>
      <c r="I193" s="90">
        <f>IF(ISNA(VLOOKUP($B193,'[1]1718  Exp_Rev Access'!$F$7:$GK$318,4,FALSE)),"",VLOOKUP($B193,'[1]1718  Exp_Rev Access'!$F$7:$GK$318,4,FALSE))</f>
        <v>0</v>
      </c>
      <c r="J193" s="90">
        <f>IF(ISNA(VLOOKUP($B193,'[1]1718  Exp_Rev Access'!$F$7:$GK$318,5,FALSE)),"",VLOOKUP($B193,'[1]1718  Exp_Rev Access'!$F$7:$GK$318,5,FALSE))</f>
        <v>0</v>
      </c>
      <c r="K193" s="90">
        <f>IF(ISNA(VLOOKUP($B193,'[1]1718  Exp_Rev Access'!$F$7:$GK$318,6,FALSE)),"-",VLOOKUP($B193,'[1]1718  Exp_Rev Access'!$F$7:$GK$318,6,FALSE))</f>
        <v>0</v>
      </c>
      <c r="L193" s="90">
        <f>IF(ISNA(VLOOKUP($B193,'[1]1718  Exp_Rev Access'!$F$7:$GK$318,7,FALSE)),"",VLOOKUP($B193,'[1]1718  Exp_Rev Access'!$F$7:$GK$318,7,FALSE))</f>
        <v>0</v>
      </c>
      <c r="M193" s="90">
        <f>IF(ISNA(VLOOKUP($B193,'[1]1718  Exp_Rev Access'!$F$7:$GK$318,8,FALSE)),"",VLOOKUP($B193,'[1]1718  Exp_Rev Access'!$F$7:$GK$318,8,FALSE))</f>
        <v>0</v>
      </c>
      <c r="N193" s="56">
        <f t="shared" ref="N193:N203" si="549">SUM(H193:M193)</f>
        <v>0</v>
      </c>
      <c r="O193" s="91">
        <f t="shared" ref="O193:O203" si="550">N193/E193</f>
        <v>0</v>
      </c>
      <c r="P193" s="56">
        <f t="shared" ref="P193:P203" si="551">N193/D193</f>
        <v>0</v>
      </c>
      <c r="Q193" s="90">
        <f>IF(ISNA(VLOOKUP($B193,'[1]1718  Exp_Rev Access'!$F$7:$GK$318,10,FALSE)),"",VLOOKUP($B193,'[1]1718  Exp_Rev Access'!$F$7:$GK$318,10,FALSE))</f>
        <v>0</v>
      </c>
      <c r="R193" s="90">
        <f>IF(ISNA(VLOOKUP($B193,'[1]1718  Exp_Rev Access'!$F$7:$GK$318,11,FALSE)),"",VLOOKUP($B193,'[1]1718  Exp_Rev Access'!$F$7:$GK$318,11,FALSE))</f>
        <v>0</v>
      </c>
      <c r="S193" s="90">
        <f>IF(ISNA(VLOOKUP($B193,'[1]1718  Exp_Rev Access'!$F$7:$GK$318,12,FALSE)),"",VLOOKUP($B193,'[1]1718  Exp_Rev Access'!$F$7:$GK$318,12,FALSE))</f>
        <v>0</v>
      </c>
      <c r="T193" s="90">
        <f>IF(ISNA(VLOOKUP($B193,'[1]1718  Exp_Rev Access'!$F$7:$GK$318,13,FALSE)),"",VLOOKUP($B193,'[1]1718  Exp_Rev Access'!$F$7:$GK$318,13,FALSE))</f>
        <v>0</v>
      </c>
      <c r="U193" s="90">
        <f>IF(ISNA(VLOOKUP($B193,'[1]1718  Exp_Rev Access'!$F$7:$GK$318,14,FALSE)),"",VLOOKUP($B193,'[1]1718  Exp_Rev Access'!$F$7:$GK$318,14,FALSE))</f>
        <v>0</v>
      </c>
      <c r="V193" s="90">
        <f>IF(ISNA(VLOOKUP($B193,'[1]1718  Exp_Rev Access'!$F$7:$GK$318,15,FALSE)),"",VLOOKUP($B193,'[1]1718  Exp_Rev Access'!$F$7:$GK$318,15,FALSE))</f>
        <v>0</v>
      </c>
      <c r="W193" s="90">
        <f>IF(ISNA(VLOOKUP($B193,'[1]1718  Exp_Rev Access'!$F$7:$GK$318,16,FALSE)),"",VLOOKUP($B193,'[1]1718  Exp_Rev Access'!$F$7:$GK$318,16,FALSE))</f>
        <v>0</v>
      </c>
      <c r="X193" s="90">
        <f>IF(ISNA(VLOOKUP($B193,'[1]1718  Exp_Rev Access'!$F$7:$GK$318,17,FALSE)),"",VLOOKUP($B193,'[1]1718  Exp_Rev Access'!$F$7:$GK$318,17,FALSE))</f>
        <v>0</v>
      </c>
      <c r="Y193" s="90">
        <f>IF(ISNA(VLOOKUP($B193,'[1]1718  Exp_Rev Access'!$F$7:$GK$318,18,FALSE)),"",VLOOKUP($B193,'[1]1718  Exp_Rev Access'!$F$7:$GK$318,18,FALSE))</f>
        <v>0</v>
      </c>
      <c r="Z193" s="90">
        <f>IF(ISNA(VLOOKUP($B193,'[1]1718  Exp_Rev Access'!$F$7:$GK$318,19,FALSE)),"",VLOOKUP($B193,'[1]1718  Exp_Rev Access'!$F$7:$GK$318,19,FALSE))</f>
        <v>0</v>
      </c>
      <c r="AA193" s="90">
        <f>IF(ISNA(VLOOKUP($B193,'[1]1718  Exp_Rev Access'!$F$7:$GK$318,20,FALSE)),"",VLOOKUP($B193,'[1]1718  Exp_Rev Access'!$F$7:$GK$318,20,FALSE))</f>
        <v>0</v>
      </c>
      <c r="AB193" s="90">
        <f>IF(ISNA(VLOOKUP($B193,'[1]1718  Exp_Rev Access'!$F$7:$GK$318,21,FALSE)),"",VLOOKUP($B193,'[1]1718  Exp_Rev Access'!$F$7:$GK$318,21,FALSE))</f>
        <v>0</v>
      </c>
      <c r="AC193" s="90">
        <f>IF(ISNA(VLOOKUP($B193,'[1]1718  Exp_Rev Access'!$F$7:$GK$318,22,FALSE)),"",VLOOKUP($B193,'[1]1718  Exp_Rev Access'!$F$7:$GK$318,22,FALSE))</f>
        <v>0</v>
      </c>
      <c r="AD193" s="90">
        <f>IF(ISNA(VLOOKUP($B193,'[1]1718  Exp_Rev Access'!$F$7:$GK$318,23,FALSE)),"",VLOOKUP($B193,'[1]1718  Exp_Rev Access'!$F$7:$GK$318,23,FALSE))</f>
        <v>3085.9</v>
      </c>
      <c r="AE193" s="90">
        <f>IF(ISNA(VLOOKUP($B193,'[1]1718  Exp_Rev Access'!$F$7:$GK$318,24,FALSE)),"",VLOOKUP($B193,'[1]1718  Exp_Rev Access'!$F$7:$GK$318,24,FALSE))</f>
        <v>1255.17</v>
      </c>
      <c r="AF193" s="90">
        <f>IF(ISNA(VLOOKUP($B193,'[1]1718  Exp_Rev Access'!$F$7:$GK$318,25,FALSE)),"",VLOOKUP($B193,'[1]1718  Exp_Rev Access'!$F$7:$GK$318,25,FALSE))</f>
        <v>0</v>
      </c>
      <c r="AG193" s="90">
        <f>IF(ISNA(VLOOKUP($B193,'[1]1718  Exp_Rev Access'!$F$7:$GK$318,26,FALSE)),"",VLOOKUP($B193,'[1]1718  Exp_Rev Access'!$F$7:$GK$318,26,FALSE))</f>
        <v>1500</v>
      </c>
      <c r="AH193" s="90">
        <f>IF(ISNA(VLOOKUP($B193,'[1]1718  Exp_Rev Access'!$F$7:$GK$318,27,FALSE)),"",VLOOKUP($B193,'[1]1718  Exp_Rev Access'!$F$7:$GK$318,27,FALSE))</f>
        <v>5</v>
      </c>
      <c r="AI193" s="90">
        <f>IF(ISNA(VLOOKUP($B193,'[1]1718  Exp_Rev Access'!$F$7:$GK$318,28,FALSE)),"",VLOOKUP($B193,'[1]1718  Exp_Rev Access'!$F$7:$GK$318,28,FALSE))</f>
        <v>0</v>
      </c>
      <c r="AJ193" s="90">
        <f>IF(ISNA(VLOOKUP($B193,'[1]1718  Exp_Rev Access'!$F$7:$GK$318,29,FALSE)),"",VLOOKUP($B193,'[1]1718  Exp_Rev Access'!$F$7:$GK$318,29,FALSE))</f>
        <v>0</v>
      </c>
      <c r="AK193" s="90">
        <f>IF(ISNA(VLOOKUP($B193,'[1]1718  Exp_Rev Access'!$F$7:$GK$318,30,FALSE)),"",VLOOKUP($B193,'[1]1718  Exp_Rev Access'!$F$7:$GK$318,30,FALSE))</f>
        <v>0</v>
      </c>
      <c r="AL193" s="90">
        <f>IF(ISNA(VLOOKUP($B193,'[1]1718  Exp_Rev Access'!$F$7:$GK$318,31,FALSE)),"",VLOOKUP($B193,'[1]1718  Exp_Rev Access'!$F$7:$GK$318,31,FALSE))</f>
        <v>4825.07</v>
      </c>
      <c r="AM193" s="56">
        <f t="shared" ref="AM193:AM203" si="552">SUM(Q193:AL193)</f>
        <v>10671.14</v>
      </c>
      <c r="AN193" s="92">
        <f t="shared" ref="AN193:AN203" si="553">AM193/E193</f>
        <v>5.4150045702170907E-3</v>
      </c>
      <c r="AO193" s="71">
        <f t="shared" ref="AO193:AO203" si="554">AM193/D193</f>
        <v>160.75836095209399</v>
      </c>
      <c r="AP193" s="90">
        <f>IF(ISNA(VLOOKUP($B193,'[1]1718  Exp_Rev Access'!$F$7:$GK$318,33,FALSE)),"",VLOOKUP($B193,'[1]1718  Exp_Rev Access'!$F$7:$GK$318,33,FALSE))</f>
        <v>1615207.27</v>
      </c>
      <c r="AQ193" s="90">
        <f>IF(ISNA(VLOOKUP($B193,'[1]1718  Exp_Rev Access'!$F$7:$GK$318,34,FALSE)),"",VLOOKUP($B193,'[1]1718  Exp_Rev Access'!$F$7:$GK$318,34,FALSE))</f>
        <v>11119.29</v>
      </c>
      <c r="AR193" s="90">
        <f>IF(ISNA(VLOOKUP($B193,'[1]1718  Exp_Rev Access'!$F$7:$GK$318,35,FALSE)),"",VLOOKUP($B193,'[1]1718  Exp_Rev Access'!$F$7:$GK$318,35,FALSE))</f>
        <v>0</v>
      </c>
      <c r="AS193" s="90">
        <f>IF(ISNA(VLOOKUP($B193,'[1]1718  Exp_Rev Access'!$F$7:$GK$318,36,FALSE)),"",VLOOKUP($B193,'[1]1718  Exp_Rev Access'!$F$7:$GK$318,36,FALSE))</f>
        <v>0</v>
      </c>
      <c r="AT193" s="90">
        <f>IF(ISNA(VLOOKUP($B193,'[1]1718  Exp_Rev Access'!$F$7:$GK$318,37,FALSE)),"",VLOOKUP($B193,'[1]1718  Exp_Rev Access'!$F$7:$GK$318,37,FALSE))</f>
        <v>0</v>
      </c>
      <c r="AU193" s="56">
        <f t="shared" ref="AU193:AU203" si="555">SUM(AP193:AT193)</f>
        <v>1626326.56</v>
      </c>
      <c r="AV193" s="93">
        <f t="shared" ref="AV193:AV203" si="556">AU193/E193</f>
        <v>0.82526944216507703</v>
      </c>
      <c r="AW193" s="56">
        <f t="shared" ref="AW193:AW203" si="557">AU193/D193</f>
        <v>24500.249472732754</v>
      </c>
      <c r="AX193" s="90">
        <f>IF(ISNA(VLOOKUP($B193,'[1]1718  Exp_Rev Access'!$F$7:$GK$318,39,FALSE)),"",VLOOKUP($B193,'[1]1718  Exp_Rev Access'!$F$7:$GK$318,39,FALSE))</f>
        <v>0</v>
      </c>
      <c r="AY193" s="90">
        <f>IF(ISNA(VLOOKUP($B193,'[1]1718  Exp_Rev Access'!$F$7:$GK$318,40,FALSE)),"",VLOOKUP($B193,'[1]1718  Exp_Rev Access'!$F$7:$GK$318,40,FALSE))</f>
        <v>63470.81</v>
      </c>
      <c r="AZ193" s="90">
        <f>IF(ISNA(VLOOKUP($B193,'[1]1718  Exp_Rev Access'!$F$7:$GK$318,41,FALSE)),"",VLOOKUP($B193,'[1]1718  Exp_Rev Access'!$F$7:$GK$318,41,FALSE))</f>
        <v>0</v>
      </c>
      <c r="BA193" s="90">
        <f>IF(ISNA(VLOOKUP($B193,'[1]1718  Exp_Rev Access'!$F$7:$GK$318,42,FALSE)),"",VLOOKUP($B193,'[1]1718  Exp_Rev Access'!$F$7:$GK$318,42,FALSE))</f>
        <v>0</v>
      </c>
      <c r="BB193" s="90">
        <f>IF(ISNA(VLOOKUP($B193,'[1]1718  Exp_Rev Access'!$F$7:$GK$318,43,FALSE)),"",VLOOKUP($B193,'[1]1718  Exp_Rev Access'!$F$7:$GK$318,43,FALSE))</f>
        <v>0</v>
      </c>
      <c r="BC193" s="90">
        <f>IF(ISNA(VLOOKUP($B193,'[1]1718  Exp_Rev Access'!$F$7:$GK$318,44,FALSE)),"",VLOOKUP($B193,'[1]1718  Exp_Rev Access'!$F$7:$GK$318,44,FALSE))</f>
        <v>60136.66</v>
      </c>
      <c r="BD193" s="90">
        <f>IF(ISNA(VLOOKUP($B193,'[1]1718  Exp_Rev Access'!$F$7:$GK$318,45,FALSE)),"",VLOOKUP($B193,'[1]1718  Exp_Rev Access'!$F$7:$GK$318,45,FALSE))</f>
        <v>0</v>
      </c>
      <c r="BE193" s="90">
        <f>IF(ISNA(VLOOKUP($B193,'[1]1718  Exp_Rev Access'!$F$7:$GK$318,46,FALSE)),"",VLOOKUP($B193,'[1]1718  Exp_Rev Access'!$F$7:$GK$318,46,FALSE))</f>
        <v>2178.71</v>
      </c>
      <c r="BF193" s="90">
        <f>IF(ISNA(VLOOKUP($B193,'[1]1718  Exp_Rev Access'!$F$7:$GK$318,47,FALSE)),"",VLOOKUP($B193,'[1]1718  Exp_Rev Access'!$F$7:$GK$318,47,FALSE))</f>
        <v>0</v>
      </c>
      <c r="BG193" s="90">
        <f>IF(ISNA(VLOOKUP($B193,'[1]1718  Exp_Rev Access'!$F$7:$GK$318,48,FALSE)),"",VLOOKUP($B193,'[1]1718  Exp_Rev Access'!$F$7:$GK$318,48,FALSE))</f>
        <v>0</v>
      </c>
      <c r="BH193" s="90">
        <f>IF(ISNA(VLOOKUP($B193,'[1]1718  Exp_Rev Access'!$F$7:$GK$318,49,FALSE)),"",VLOOKUP($B193,'[1]1718  Exp_Rev Access'!$F$7:$GK$318,49,FALSE))</f>
        <v>0</v>
      </c>
      <c r="BI193" s="90">
        <f>IF(ISNA(VLOOKUP($B193,'[1]1718  Exp_Rev Access'!$F$7:$GK$318,50,FALSE)),"",VLOOKUP($B193,'[1]1718  Exp_Rev Access'!$F$7:$GK$318,50,FALSE))</f>
        <v>0</v>
      </c>
      <c r="BJ193" s="90">
        <f>IF(ISNA(VLOOKUP($B193,'[1]1718  Exp_Rev Access'!$F$7:$GK$318,51,FALSE)),"",VLOOKUP($B193,'[1]1718  Exp_Rev Access'!$F$7:$GK$318,51,FALSE))</f>
        <v>888.76</v>
      </c>
      <c r="BK193" s="90">
        <f>IF(ISNA(VLOOKUP($B193,'[1]1718  Exp_Rev Access'!$F$7:$GK$318,52,FALSE)),"",VLOOKUP($B193,'[1]1718  Exp_Rev Access'!$F$7:$GK$318,52,FALSE))</f>
        <v>45269.86</v>
      </c>
      <c r="BL193" s="90">
        <f>IF(ISNA(VLOOKUP($B193,'[1]1718  Exp_Rev Access'!$F$7:$GK$318,53,FALSE)),"",VLOOKUP($B193,'[1]1718  Exp_Rev Access'!$F$7:$GK$318,53,FALSE))</f>
        <v>0</v>
      </c>
      <c r="BM193" s="90">
        <f>IF(ISNA(VLOOKUP($B193,'[1]1718  Exp_Rev Access'!$F$7:$GK$318,54,FALSE)),"",VLOOKUP($B193,'[1]1718  Exp_Rev Access'!$F$7:$GK$318,54,FALSE))</f>
        <v>0</v>
      </c>
      <c r="BN193" s="90">
        <f>IF(ISNA(VLOOKUP($B193,'[1]1718  Exp_Rev Access'!$F$7:$GK$318,55,FALSE)),"",VLOOKUP($B193,'[1]1718  Exp_Rev Access'!$F$7:$GK$318,55,FALSE))</f>
        <v>0</v>
      </c>
      <c r="BO193" s="90">
        <f>IF(ISNA(VLOOKUP($B193,'[1]1718  Exp_Rev Access'!$F$7:$GK$318,56,FALSE)),"",VLOOKUP($B193,'[1]1718  Exp_Rev Access'!$F$7:$GK$318,56,FALSE))</f>
        <v>0</v>
      </c>
      <c r="BP193" s="90">
        <f>IF(ISNA(VLOOKUP($B193,'[1]1718  Exp_Rev Access'!$F$7:$GK$318,57,FALSE)),"",VLOOKUP($B193,'[1]1718  Exp_Rev Access'!$F$7:$GK$318,57,FALSE))</f>
        <v>0</v>
      </c>
      <c r="BQ193" s="90">
        <f>IF(ISNA(VLOOKUP($B193,'[1]1718  Exp_Rev Access'!$F$7:$GK$318,58,FALSE)),"",VLOOKUP($B193,'[1]1718  Exp_Rev Access'!$F$7:$GK$318,58,FALSE))</f>
        <v>2000</v>
      </c>
      <c r="BR193" s="90">
        <f>IF(ISNA(VLOOKUP($B193,'[1]1718  Exp_Rev Access'!$F$7:$GK$318,59,FALSE)),"",VLOOKUP($B193,'[1]1718  Exp_Rev Access'!$F$7:$GK$318,59,FALSE))</f>
        <v>0</v>
      </c>
      <c r="BS193" s="90">
        <f>IF(ISNA(VLOOKUP($B193,'[1]1718  Exp_Rev Access'!$F$7:$GK$318,60,FALSE)),"",VLOOKUP($B193,'[1]1718  Exp_Rev Access'!$F$7:$GK$318,60,FALSE))</f>
        <v>0</v>
      </c>
      <c r="BT193" s="90">
        <f>IF(ISNA(VLOOKUP($B193,'[1]1718  Exp_Rev Access'!$F$7:$GK$318,61,FALSE)),"",VLOOKUP($B193,'[1]1718  Exp_Rev Access'!$F$7:$GK$318,61,FALSE))</f>
        <v>0</v>
      </c>
      <c r="BU193" s="90">
        <f>IF(ISNA(VLOOKUP($B193,'[1]1718  Exp_Rev Access'!$F$7:$GK$318,62,FALSE)),"",VLOOKUP($B193,'[1]1718  Exp_Rev Access'!$F$7:$GK$318,62,FALSE))</f>
        <v>0</v>
      </c>
      <c r="BV193" s="56">
        <f t="shared" si="449"/>
        <v>173944.8</v>
      </c>
      <c r="BW193" s="92">
        <f t="shared" ref="BW193:BW203" si="558">BV193/E193</f>
        <v>8.8267222336647994E-2</v>
      </c>
      <c r="BX193" s="71">
        <f t="shared" ref="BX193:BX203" si="559">BV193/D193</f>
        <v>2620.4398915335946</v>
      </c>
      <c r="BY193" s="90">
        <f>IF(ISNA(VLOOKUP($B193,'[1]1718  Exp_Rev Access'!$F$7:$GK$318,64,FALSE)),"",VLOOKUP($B193,'[1]1718  Exp_Rev Access'!$F$7:$GK$318,64,FALSE))</f>
        <v>0</v>
      </c>
      <c r="BZ193" s="90">
        <f>IF(ISNA(VLOOKUP($B193,'[1]1718  Exp_Rev Access'!$F$7:$GK$318,65,FALSE)),"",VLOOKUP($B193,'[1]1718  Exp_Rev Access'!$F$7:$GK$318,65,FALSE))</f>
        <v>0</v>
      </c>
      <c r="CA193" s="90">
        <f>IF(ISNA(VLOOKUP($B193,'[1]1718  Exp_Rev Access'!$F$7:$GK$318,66,FALSE)),"",VLOOKUP($B193,'[1]1718  Exp_Rev Access'!$F$7:$GK$318,66,FALSE))</f>
        <v>0</v>
      </c>
      <c r="CB193" s="90">
        <f>IF(ISNA(VLOOKUP($B193,'[1]1718  Exp_Rev Access'!$F$7:$GK$318,67,FALSE)),"",VLOOKUP($B193,'[1]1718  Exp_Rev Access'!$F$7:$GK$318,67,FALSE))</f>
        <v>0</v>
      </c>
      <c r="CC193" s="90">
        <f>IF(ISNA(VLOOKUP($B193,'[1]1718  Exp_Rev Access'!$F$7:$GK$318,68,FALSE)),"",VLOOKUP($B193,'[1]1718  Exp_Rev Access'!$F$7:$GK$318,68,FALSE))</f>
        <v>426.64</v>
      </c>
      <c r="CD193" s="90">
        <f>IF(ISNA(VLOOKUP($B193,'[1]1718  Exp_Rev Access'!$F$7:$GK$318,69,FALSE)),"",VLOOKUP($B193,'[1]1718  Exp_Rev Access'!$F$7:$GK$318,69,FALSE))</f>
        <v>0</v>
      </c>
      <c r="CE193" s="56">
        <f t="shared" si="437"/>
        <v>426.64</v>
      </c>
      <c r="CF193" s="92">
        <f t="shared" si="450"/>
        <v>2.1649585234917914E-4</v>
      </c>
      <c r="CG193" s="78">
        <f t="shared" si="451"/>
        <v>6.4272371196143423</v>
      </c>
      <c r="CH193" s="90">
        <f>IF(ISNA(VLOOKUP($B193,'[1]1718  Exp_Rev Access'!$F$7:$GK$318,$CH$2,FALSE)),"",VLOOKUP($B193,'[1]1718  Exp_Rev Access'!$F$7:$GK$318,$CH$2,FALSE))</f>
        <v>0</v>
      </c>
      <c r="CI193" s="90">
        <f>IF(ISNA(VLOOKUP($B193,'[1]1718  Exp_Rev Access'!$F$7:$GK$318,$CI$2,FALSE)),"",VLOOKUP($B193,'[1]1718  Exp_Rev Access'!$F$7:$GK$318,$CI$2,FALSE))</f>
        <v>0</v>
      </c>
      <c r="CJ193" s="90">
        <f>IF(ISNA(VLOOKUP($B193,'[1]1718  Exp_Rev Access'!$F$7:$GK$318,$CJ$2,FALSE)),"",VLOOKUP($B193,'[1]1718  Exp_Rev Access'!$F$7:$GK$318,$CJ$2,FALSE))</f>
        <v>0</v>
      </c>
      <c r="CK193" s="90">
        <f>IF(ISNA(VLOOKUP($B193,'[1]1718  Exp_Rev Access'!$F$7:$GK$318,$CK$2,FALSE)),"",VLOOKUP($B193,'[1]1718  Exp_Rev Access'!$F$7:$GK$318,$CK$2,FALSE))</f>
        <v>0</v>
      </c>
      <c r="CL193" s="90">
        <f>IF(ISNA(VLOOKUP($B193,'[1]1718  Exp_Rev Access'!$F$7:$GK$318,$CL$2,FALSE)),"",VLOOKUP($B193,'[1]1718  Exp_Rev Access'!$F$7:$GK$318,$CL$2,FALSE))</f>
        <v>0</v>
      </c>
      <c r="CM193" s="90">
        <f>IF(ISNA(VLOOKUP($B193,'[1]1718  Exp_Rev Access'!$F$7:$GK$318,$CM$2,FALSE)),"",VLOOKUP($B193,'[1]1718  Exp_Rev Access'!$F$7:$GK$318,$CM$2,FALSE))</f>
        <v>0</v>
      </c>
      <c r="CN193" s="90">
        <f>IF(ISNA(VLOOKUP($B193,'[1]1718  Exp_Rev Access'!$F$7:$GK$318,$CN$2,FALSE)),"",VLOOKUP($B193,'[1]1718  Exp_Rev Access'!$F$7:$GK$318,$CN$2,FALSE))</f>
        <v>0</v>
      </c>
      <c r="CO193" s="90">
        <f>IF(ISNA(VLOOKUP($B193,'[1]1718  Exp_Rev Access'!$F$7:$GK$318,$CO$2,FALSE)),"",VLOOKUP($B193,'[1]1718  Exp_Rev Access'!$F$7:$GK$318,$CO$2,FALSE))</f>
        <v>0</v>
      </c>
      <c r="CP193" s="90">
        <f>IF(ISNA(VLOOKUP($B193,'[1]1718  Exp_Rev Access'!$F$7:$GK$318,$CP$2,FALSE)),"",VLOOKUP($B193,'[1]1718  Exp_Rev Access'!$F$7:$GK$318,$CP$2,FALSE))</f>
        <v>0</v>
      </c>
      <c r="CQ193" s="90">
        <f>IF(ISNA(VLOOKUP($B193,'[1]1718  Exp_Rev Access'!$F$7:$GK$318,$CQ$2,FALSE)),"",VLOOKUP($B193,'[1]1718  Exp_Rev Access'!$F$7:$GK$318,$CQ$2,FALSE))</f>
        <v>0</v>
      </c>
      <c r="CR193" s="90">
        <f>IF(ISNA(VLOOKUP($B193,'[1]1718  Exp_Rev Access'!$F$7:$GK$318,$CR$2,FALSE)),"",VLOOKUP($B193,'[1]1718  Exp_Rev Access'!$F$7:$GK$318,$CR$2,FALSE))</f>
        <v>0</v>
      </c>
      <c r="CS193" s="90">
        <f>IF(ISNA(VLOOKUP($B193,'[1]1718  Exp_Rev Access'!$F$7:$GK$318,$CS$2,FALSE)),"",VLOOKUP($B193,'[1]1718  Exp_Rev Access'!$F$7:$GK$318,$CS$2,FALSE))</f>
        <v>0</v>
      </c>
      <c r="CT193" s="90">
        <f>IF(ISNA(VLOOKUP($B193,'[1]1718  Exp_Rev Access'!$F$7:$GK$318,$CT$2,FALSE)),"",VLOOKUP($B193,'[1]1718  Exp_Rev Access'!$F$7:$GK$318,$CT$2,FALSE))</f>
        <v>0</v>
      </c>
      <c r="CU193" s="90">
        <f>IF(ISNA(VLOOKUP($B193,'[1]1718  Exp_Rev Access'!$F$7:$GK$318,$CU$2,FALSE)),"",VLOOKUP($B193,'[1]1718  Exp_Rev Access'!$F$7:$GK$318,$CU$2,FALSE))</f>
        <v>59945.98</v>
      </c>
      <c r="CV193" s="90">
        <f>IF(ISNA(VLOOKUP($B193,'[1]1718  Exp_Rev Access'!$F$7:$GK$318,$CV$2,FALSE)),"",VLOOKUP($B193,'[1]1718  Exp_Rev Access'!$F$7:$GK$318,$CV$2,FALSE))</f>
        <v>24265.83</v>
      </c>
      <c r="CW193" s="90">
        <f>IF(ISNA(VLOOKUP($B193,'[1]1718  Exp_Rev Access'!$F$7:$GK$318,$CW$2,FALSE)),"",VLOOKUP($B193,'[1]1718  Exp_Rev Access'!$F$7:$GK$318,$CW$2,FALSE))</f>
        <v>0</v>
      </c>
      <c r="CX193" s="90">
        <f>IF(ISNA(VLOOKUP($B193,'[1]1718  Exp_Rev Access'!$F$7:$GK$318,$CX$2,FALSE)),"",VLOOKUP($B193,'[1]1718  Exp_Rev Access'!$F$7:$GK$318,$CX$2,FALSE))</f>
        <v>0</v>
      </c>
      <c r="CY193" s="90">
        <f>IF(ISNA(VLOOKUP($B193,'[1]1718  Exp_Rev Access'!$F$7:$GK$318,$CY$2,FALSE)),"",VLOOKUP($B193,'[1]1718  Exp_Rev Access'!$F$7:$GK$318,$CY$2,FALSE))</f>
        <v>0</v>
      </c>
      <c r="CZ193" s="90">
        <f>IF(ISNA(VLOOKUP($B193,'[1]1718  Exp_Rev Access'!$F$7:$GK$318,$CZ$2,FALSE)),"",VLOOKUP($B193,'[1]1718  Exp_Rev Access'!$F$7:$GK$318,$CZ$2,FALSE))</f>
        <v>0</v>
      </c>
      <c r="DA193" s="90">
        <f>IF(ISNA(VLOOKUP($B193,'[1]1718  Exp_Rev Access'!$F$7:$GK$318,$DA$2,FALSE)),"",VLOOKUP($B193,'[1]1718  Exp_Rev Access'!$F$7:$GK$318,$DA$2,FALSE))</f>
        <v>0</v>
      </c>
      <c r="DB193" s="90">
        <f>IF(ISNA(VLOOKUP($B193,'[1]1718  Exp_Rev Access'!$F$7:$GK$318,$DB$2,FALSE)),"",VLOOKUP($B193,'[1]1718  Exp_Rev Access'!$F$7:$GK$318,$DB$2,FALSE))</f>
        <v>0</v>
      </c>
      <c r="DC193" s="90">
        <f>IF(ISNA(VLOOKUP($B193,'[1]1718  Exp_Rev Access'!$F$7:$GK$318,$DC$2,FALSE)),"",VLOOKUP($B193,'[1]1718  Exp_Rev Access'!$F$7:$GK$318,$DC$2,FALSE))</f>
        <v>0</v>
      </c>
      <c r="DD193" s="90">
        <f>IF(ISNA(VLOOKUP($B193,'[1]1718  Exp_Rev Access'!$F$7:$GK$318,$DD$2,FALSE)),"",VLOOKUP($B193,'[1]1718  Exp_Rev Access'!$F$7:$GK$318,$DD$2,FALSE))</f>
        <v>0</v>
      </c>
      <c r="DE193" s="90">
        <f>IF(ISNA(VLOOKUP($B193,'[1]1718  Exp_Rev Access'!$F$7:$GK$318,$DE$2,FALSE)),"",VLOOKUP($B193,'[1]1718  Exp_Rev Access'!$F$7:$GK$318,$DE$2,FALSE))</f>
        <v>0</v>
      </c>
      <c r="DF193" s="90">
        <f>IF(ISNA(VLOOKUP($B193,'[1]1718  Exp_Rev Access'!$F$7:$GK$318,$DF$2,FALSE)),"",VLOOKUP($B193,'[1]1718  Exp_Rev Access'!$F$7:$GK$318,$DF$2,FALSE))</f>
        <v>0</v>
      </c>
      <c r="DG193" s="90">
        <f>IF(ISNA(VLOOKUP($B193,'[1]1718  Exp_Rev Access'!$F$7:$GK$318,$DG$2,FALSE)),"",VLOOKUP($B193,'[1]1718  Exp_Rev Access'!$F$7:$GK$318,$DG$2,FALSE))</f>
        <v>0</v>
      </c>
      <c r="DH193" s="90">
        <f>IF(ISNA(VLOOKUP($B193,'[1]1718  Exp_Rev Access'!$F$7:$GK$318,$DH$2,FALSE)),"",VLOOKUP($B193,'[1]1718  Exp_Rev Access'!$F$7:$GK$318,$DH$2,FALSE))</f>
        <v>0</v>
      </c>
      <c r="DI193" s="90">
        <f>IF(ISNA(VLOOKUP($B193,'[1]1718  Exp_Rev Access'!$F$7:$GK$318,$DI$2,FALSE)),"",VLOOKUP($B193,'[1]1718  Exp_Rev Access'!$F$7:$GK$318,$DI$2,FALSE))</f>
        <v>40284.519999999997</v>
      </c>
      <c r="DJ193" s="90">
        <f>IF(ISNA(VLOOKUP($B193,'[1]1718  Exp_Rev Access'!$F$7:$GK$318,$DJ$2,FALSE)),"",VLOOKUP($B193,'[1]1718  Exp_Rev Access'!$F$7:$GK$318,$DJ$2,FALSE))</f>
        <v>0</v>
      </c>
      <c r="DK193" s="90">
        <f>IF(ISNA(VLOOKUP($B193,'[1]1718  Exp_Rev Access'!$F$7:$GK$318,$DK$2,FALSE)),"",VLOOKUP($B193,'[1]1718  Exp_Rev Access'!$F$7:$GK$318,$DK$2,FALSE))</f>
        <v>0</v>
      </c>
      <c r="DL193" s="90">
        <f>IF(ISNA(VLOOKUP($B193,'[1]1718  Exp_Rev Access'!$F$7:$GK$318,$DL$2,FALSE)),"",VLOOKUP($B193,'[1]1718  Exp_Rev Access'!$F$7:$GK$318,$DL$2,FALSE))</f>
        <v>0</v>
      </c>
      <c r="DM193" s="90">
        <f>IF(ISNA(VLOOKUP($B193,'[1]1718  Exp_Rev Access'!$F$7:$GK$318,$DM$2,FALSE)),"",VLOOKUP($B193,'[1]1718  Exp_Rev Access'!$F$7:$GK$318,$DM$2,FALSE))</f>
        <v>0</v>
      </c>
      <c r="DN193" s="90">
        <f>IF(ISNA(VLOOKUP($B193,'[1]1718  Exp_Rev Access'!$F$7:$GK$318,$DN$2,FALSE)),"",VLOOKUP($B193,'[1]1718  Exp_Rev Access'!$F$7:$GK$318,$DN$2,FALSE))</f>
        <v>0</v>
      </c>
      <c r="DO193" s="90">
        <f>IF(ISNA(VLOOKUP($B193,'[1]1718  Exp_Rev Access'!$F$7:$GK$318,$DO$2,FALSE)),"",VLOOKUP($B193,'[1]1718  Exp_Rev Access'!$F$7:$GK$318,$DO$2,FALSE))</f>
        <v>0</v>
      </c>
      <c r="DP193" s="90">
        <f>IF(ISNA(VLOOKUP($B193,'[1]1718  Exp_Rev Access'!$F$7:$GK$318,$DP$2,FALSE)),"",VLOOKUP($B193,'[1]1718  Exp_Rev Access'!$F$7:$GK$318,$DP$2,FALSE))</f>
        <v>0</v>
      </c>
      <c r="DQ193" s="90">
        <f>IF(ISNA(VLOOKUP($B193,'[1]1718  Exp_Rev Access'!$F$7:$GK$318,$DQ$2,FALSE)),"",VLOOKUP($B193,'[1]1718  Exp_Rev Access'!$F$7:$GK$318,$DQ$2,FALSE))</f>
        <v>0</v>
      </c>
      <c r="DR193" s="90">
        <f>IF(ISNA(VLOOKUP($B193,'[1]1718  Exp_Rev Access'!$F$7:$GK$318,$DR$2,FALSE)),"",VLOOKUP($B193,'[1]1718  Exp_Rev Access'!$F$7:$GK$318,$DR$2,FALSE))</f>
        <v>0</v>
      </c>
      <c r="DS193" s="90">
        <f>IF(ISNA(VLOOKUP($B193,'[1]1718  Exp_Rev Access'!$F$7:$GK$318,$DS$2,FALSE)),"",VLOOKUP($B193,'[1]1718  Exp_Rev Access'!$F$7:$GK$318,$DS$2,FALSE))</f>
        <v>0</v>
      </c>
      <c r="DT193" s="90">
        <f>IF(ISNA(VLOOKUP($B193,'[1]1718  Exp_Rev Access'!$F$7:$GK$318,$DT$2,FALSE)),"",VLOOKUP($B193,'[1]1718  Exp_Rev Access'!$F$7:$GK$318,$DT$2,FALSE))</f>
        <v>0</v>
      </c>
      <c r="DU193" s="90">
        <f>IF(ISNA(VLOOKUP($B193,'[1]1718  Exp_Rev Access'!$F$7:$GK$318,$DU$2,FALSE)),"",VLOOKUP($B193,'[1]1718  Exp_Rev Access'!$F$7:$GK$318,$DU$2,FALSE))</f>
        <v>0</v>
      </c>
      <c r="DV193" s="90">
        <f>IF(ISNA(VLOOKUP($B193,'[1]1718  Exp_Rev Access'!$F$7:$GK$318,$DV$2,FALSE)),"",VLOOKUP($B193,'[1]1718  Exp_Rev Access'!$F$7:$GK$318,$DV$2,FALSE))</f>
        <v>0</v>
      </c>
      <c r="DW193" s="90">
        <f>IF(ISNA(VLOOKUP($B193,'[1]1718  Exp_Rev Access'!$F$7:$GK$318,$DW$2,FALSE)),"",VLOOKUP($B193,'[1]1718  Exp_Rev Access'!$F$7:$GK$318,$DW$2,FALSE))</f>
        <v>0</v>
      </c>
      <c r="DX193" s="90">
        <f>IF(ISNA(VLOOKUP($B193,'[1]1718  Exp_Rev Access'!$F$7:$GK$318,$DX$2,FALSE)),"",VLOOKUP($B193,'[1]1718  Exp_Rev Access'!$F$7:$GK$318,$DX$2,FALSE))</f>
        <v>0</v>
      </c>
      <c r="DY193" s="90">
        <f>IF(ISNA(VLOOKUP($B193,'[1]1718  Exp_Rev Access'!$F$7:$GK$318,$DY$2,FALSE)),"",VLOOKUP($B193,'[1]1718  Exp_Rev Access'!$F$7:$GK$318,$DY$2,FALSE))</f>
        <v>0</v>
      </c>
      <c r="DZ193" s="90">
        <f>IF(ISNA(VLOOKUP($B193,'[1]1718  Exp_Rev Access'!$F$7:$GK$318,$DZ$2,FALSE)),"",VLOOKUP($B193,'[1]1718  Exp_Rev Access'!$F$7:$GK$318,$DZ$2,FALSE))</f>
        <v>0</v>
      </c>
      <c r="EA193" s="90">
        <f>IF(ISNA(VLOOKUP($B193,'[1]1718  Exp_Rev Access'!$F$7:$GK$318,$EA$2,FALSE)),"",VLOOKUP($B193,'[1]1718  Exp_Rev Access'!$F$7:$GK$318,$EA$2,FALSE))</f>
        <v>0</v>
      </c>
      <c r="EB193" s="90">
        <f>IF(ISNA(VLOOKUP($B193,'[1]1718  Exp_Rev Access'!$F$7:$GK$318,$EB$2,FALSE)),"",VLOOKUP($B193,'[1]1718  Exp_Rev Access'!$F$7:$GK$318,$EB$2,FALSE))</f>
        <v>0</v>
      </c>
      <c r="EC193" s="90">
        <f>IF(ISNA(VLOOKUP($B193,'[1]1718  Exp_Rev Access'!$F$7:$GK$318,$EC$2,FALSE)),"",VLOOKUP($B193,'[1]1718  Exp_Rev Access'!$F$7:$GK$318,$EC$2,FALSE))</f>
        <v>0</v>
      </c>
      <c r="ED193" s="90">
        <f>IF(ISNA(VLOOKUP($B193,'[1]1718  Exp_Rev Access'!$F$7:$GK$318,$ED$2,FALSE)),"",VLOOKUP($B193,'[1]1718  Exp_Rev Access'!$F$7:$GK$318,$ED$2,FALSE))</f>
        <v>0</v>
      </c>
      <c r="EE193" s="90">
        <f>IF(ISNA(VLOOKUP($B193,'[1]1718  Exp_Rev Access'!$F$7:$GK$318,$EE$2,FALSE)),"",VLOOKUP($B193,'[1]1718  Exp_Rev Access'!$F$7:$GK$318,$EE$2,FALSE))</f>
        <v>0</v>
      </c>
      <c r="EF193" s="90">
        <f>IF(ISNA(VLOOKUP($B193,'[1]1718  Exp_Rev Access'!$F$7:$GK$318,$EF$2,FALSE)),"",VLOOKUP($B193,'[1]1718  Exp_Rev Access'!$F$7:$GK$318,$EF$2,FALSE))</f>
        <v>912.42</v>
      </c>
      <c r="EG193" s="90">
        <f>IF(ISNA(VLOOKUP($B193,'[1]1718  Exp_Rev Access'!$F$7:$GK$318,$EG$2,FALSE)),"",VLOOKUP($B193,'[1]1718  Exp_Rev Access'!$F$7:$GK$318,$EG$2,FALSE))</f>
        <v>0</v>
      </c>
      <c r="EH193" s="90">
        <f>IF(ISNA(VLOOKUP($B193,'[1]1718  Exp_Rev Access'!$F$7:$GK$318,$EH$2,FALSE)),"",VLOOKUP($B193,'[1]1718  Exp_Rev Access'!$F$7:$GK$318,$EH$2,FALSE))</f>
        <v>0</v>
      </c>
      <c r="EI193" s="90">
        <f>IF(ISNA(VLOOKUP($B193,'[1]1718  Exp_Rev Access'!$F$7:$GK$318,$EI$2,FALSE)),"",VLOOKUP($B193,'[1]1718  Exp_Rev Access'!$F$7:$GK$318,$EI$2,FALSE))</f>
        <v>0</v>
      </c>
      <c r="EJ193" s="90">
        <f>IF(ISNA(VLOOKUP($B193,'[1]1718  Exp_Rev Access'!$F$7:$GK$318,$EJ$2,FALSE)),"",VLOOKUP($B193,'[1]1718  Exp_Rev Access'!$F$7:$GK$318,$EJ$2,FALSE))</f>
        <v>0</v>
      </c>
      <c r="EK193" s="90">
        <f>IF(ISNA(VLOOKUP($B193,'[1]1718  Exp_Rev Access'!$F$7:$GK$318,$EK$2,FALSE)),"",VLOOKUP($B193,'[1]1718  Exp_Rev Access'!$F$7:$GK$318,$EK$2,FALSE))</f>
        <v>0</v>
      </c>
      <c r="EL193" s="90">
        <f>IF(ISNA(VLOOKUP($B193,'[1]1718  Exp_Rev Access'!$F$7:$GK$318,$EL$2,FALSE)),"",VLOOKUP($B193,'[1]1718  Exp_Rev Access'!$F$7:$GK$318,$EL$2,FALSE))</f>
        <v>0</v>
      </c>
      <c r="EM193" s="90">
        <f>IF(ISNA(VLOOKUP($B193,'[1]1718  Exp_Rev Access'!$F$7:$GK$318,$EM$2,FALSE)),"",VLOOKUP($B193,'[1]1718  Exp_Rev Access'!$F$7:$GK$318,$EM$2,FALSE))</f>
        <v>0</v>
      </c>
      <c r="EN193" s="90">
        <f>IF(ISNA(VLOOKUP($B193,'[1]1718  Exp_Rev Access'!$F$7:$GK$318,$EN$2,FALSE)),"",VLOOKUP($B193,'[1]1718  Exp_Rev Access'!$F$7:$GK$318,$EN$2,FALSE))</f>
        <v>0</v>
      </c>
      <c r="EO193" s="90">
        <f>IF(ISNA(VLOOKUP($B193,'[1]1718  Exp_Rev Access'!$F$7:$GK$318,$EO$2,FALSE)),"",VLOOKUP($B193,'[1]1718  Exp_Rev Access'!$F$7:$GK$318,$EO$2,FALSE))</f>
        <v>0</v>
      </c>
      <c r="EP193" s="90">
        <f>IF(ISNA(VLOOKUP($B193,'[1]1718  Exp_Rev Access'!$F$7:$GK$318,$EP$2,FALSE)),"",VLOOKUP($B193,'[1]1718  Exp_Rev Access'!$F$7:$GK$318,$EP$2,FALSE))</f>
        <v>0</v>
      </c>
      <c r="EQ193" s="90">
        <f>IF(ISNA(VLOOKUP($B193,'[1]1718  Exp_Rev Access'!$F$7:$GK$318,$EQ$2,FALSE)),"",VLOOKUP($B193,'[1]1718  Exp_Rev Access'!$F$7:$GK$318,$EQ$2,FALSE))</f>
        <v>0</v>
      </c>
      <c r="ER193" s="90">
        <f>IF(ISNA(VLOOKUP($B193,'[1]1718  Exp_Rev Access'!$F$7:$GK$318,$ER$2,FALSE)),"",VLOOKUP($B193,'[1]1718  Exp_Rev Access'!$F$7:$GK$318,$ER$2,FALSE))</f>
        <v>0</v>
      </c>
      <c r="ES193" s="90">
        <f>IF(ISNA(VLOOKUP($B193,'[1]1718  Exp_Rev Access'!$F$7:$GK$318,$ES$2,FALSE)),"",VLOOKUP($B193,'[1]1718  Exp_Rev Access'!$F$7:$GK$318,$ES$2,FALSE))</f>
        <v>0</v>
      </c>
      <c r="ET193" s="90">
        <f>IF(ISNA(VLOOKUP($B193,'[1]1718  Exp_Rev Access'!$F$7:$GK$318,$ET$2,FALSE)),"",VLOOKUP($B193,'[1]1718  Exp_Rev Access'!$F$7:$GK$318,$ET$2,FALSE))</f>
        <v>0</v>
      </c>
      <c r="EU193" s="90">
        <f>IF(ISNA(VLOOKUP($B193,'[1]1718  Exp_Rev Access'!$F$7:$GK$318,$EU$2,FALSE)),"",VLOOKUP($B193,'[1]1718  Exp_Rev Access'!$F$7:$GK$318,$EU$2,FALSE))</f>
        <v>0</v>
      </c>
      <c r="EV193" s="90">
        <f>IF(ISNA(VLOOKUP($B193,'[1]1718  Exp_Rev Access'!$F$7:$GK$318,$EV$2,FALSE)),"",VLOOKUP($B193,'[1]1718  Exp_Rev Access'!$F$7:$GK$318,$EV$2,FALSE))</f>
        <v>0</v>
      </c>
      <c r="EW193" s="90">
        <f>IF(ISNA(VLOOKUP($B193,'[1]1718  Exp_Rev Access'!$F$7:$GK$318,$EW$2,FALSE)),"",VLOOKUP($B193,'[1]1718  Exp_Rev Access'!$F$7:$GK$318,$EW$2,FALSE))</f>
        <v>0</v>
      </c>
      <c r="EX193" s="90">
        <f>IF(ISNA(VLOOKUP($B193,'[1]1718  Exp_Rev Access'!$F$7:$GK$318,$EX$2,FALSE)),"",VLOOKUP($B193,'[1]1718  Exp_Rev Access'!$F$7:$GK$318,$EX$2,FALSE))</f>
        <v>0</v>
      </c>
      <c r="EY193" s="90">
        <f>IF(ISNA(VLOOKUP($B193,'[1]1718  Exp_Rev Access'!$F$7:$GK$318,$EY$2,FALSE)),"",VLOOKUP($B193,'[1]1718  Exp_Rev Access'!$F$7:$GK$318,$EY$2,FALSE))</f>
        <v>0</v>
      </c>
      <c r="EZ193" s="90">
        <f>IF(ISNA(VLOOKUP($B193,'[1]1718  Exp_Rev Access'!$F$7:$GK$318,$EZ$2,FALSE)),"",VLOOKUP($B193,'[1]1718  Exp_Rev Access'!$F$7:$GK$318,$EZ$2,FALSE))</f>
        <v>0</v>
      </c>
      <c r="FA193" s="90">
        <f>IF(ISNA(VLOOKUP($B193,'[1]1718  Exp_Rev Access'!$F$7:$GK$318,$FA$2,FALSE)),"",VLOOKUP($B193,'[1]1718  Exp_Rev Access'!$F$7:$GK$318,$FA$2,FALSE))</f>
        <v>0</v>
      </c>
      <c r="FB193" s="90">
        <f>IF(ISNA(VLOOKUP($B193,'[1]1718  Exp_Rev Access'!$F$7:$GK$318,$FB$2,FALSE)),"",VLOOKUP($B193,'[1]1718  Exp_Rev Access'!$F$7:$GK$318,$FB$2,FALSE))</f>
        <v>0</v>
      </c>
      <c r="FC193" s="90">
        <f>IF(ISNA(VLOOKUP($B193,'[1]1718  Exp_Rev Access'!$F$7:$GK$318,$FC$2,FALSE)),"",VLOOKUP($B193,'[1]1718  Exp_Rev Access'!$F$7:$GK$318,$FC$2,FALSE))</f>
        <v>0</v>
      </c>
      <c r="FD193" s="90">
        <f>IF(ISNA(VLOOKUP($B193,'[1]1718  Exp_Rev Access'!$F$7:$GK$318,$FD$2,FALSE)),"",VLOOKUP($B193,'[1]1718  Exp_Rev Access'!$F$7:$GK$318,$FD$2,FALSE))</f>
        <v>0</v>
      </c>
      <c r="FE193" s="90">
        <f>IF(ISNA(VLOOKUP($B193,'[1]1718  Exp_Rev Access'!$F$7:$GK$318,$FE$2,FALSE)),"",VLOOKUP($B193,'[1]1718  Exp_Rev Access'!$F$7:$GK$318,$FE$2,FALSE))</f>
        <v>0</v>
      </c>
      <c r="FF193" s="90">
        <f>IF(ISNA(VLOOKUP($B193,'[1]1718  Exp_Rev Access'!$F$7:$GK$318,$FF$2,FALSE)),"",VLOOKUP($B193,'[1]1718  Exp_Rev Access'!$F$7:$GK$318,$FF$2,FALSE))</f>
        <v>0</v>
      </c>
      <c r="FG193" s="90">
        <f>IF(ISNA(VLOOKUP($B193,'[1]1718  Exp_Rev Access'!$F$7:$GK$318,$FG$2,FALSE)),"",VLOOKUP($B193,'[1]1718  Exp_Rev Access'!$F$7:$GK$318,$FG$2,FALSE))</f>
        <v>0</v>
      </c>
      <c r="FH193" s="90">
        <f>IF(ISNA(VLOOKUP($B193,'[1]1718  Exp_Rev Access'!$F$7:$GK$318,$FH$2,FALSE)),"",VLOOKUP($B193,'[1]1718  Exp_Rev Access'!$F$7:$GK$318,$FH$2,FALSE))</f>
        <v>0</v>
      </c>
      <c r="FI193" s="90">
        <f>IF(ISNA(VLOOKUP($B193,'[1]1718  Exp_Rev Access'!$F$7:$GK$318,$FI$2,FALSE)),"",VLOOKUP($B193,'[1]1718  Exp_Rev Access'!$F$7:$GK$318,$FI$2,FALSE))</f>
        <v>0</v>
      </c>
      <c r="FJ193" s="90">
        <f>IF(ISNA(VLOOKUP($B193,'[1]1718  Exp_Rev Access'!$F$7:$GK$318,$FJ$2,FALSE)),"",VLOOKUP($B193,'[1]1718  Exp_Rev Access'!$F$7:$GK$318,$FJ$2,FALSE))</f>
        <v>0</v>
      </c>
      <c r="FK193" s="90">
        <f>IF(ISNA(VLOOKUP($B193,'[1]1718  Exp_Rev Access'!$F$7:$GK$318,$FK$2,FALSE)),"",VLOOKUP($B193,'[1]1718  Exp_Rev Access'!$F$7:$GK$318,$FK$2,FALSE))</f>
        <v>0</v>
      </c>
      <c r="FL193" s="90">
        <f>IF(ISNA(VLOOKUP($B193,'[1]1718  Exp_Rev Access'!$F$7:$GK$318,$FL$2,FALSE)),"",VLOOKUP($B193,'[1]1718  Exp_Rev Access'!$F$7:$GK$318,$FL$2,FALSE))</f>
        <v>0</v>
      </c>
      <c r="FM193" s="90">
        <f>IF(ISNA(VLOOKUP($B193,'[1]1718  Exp_Rev Access'!$F$7:$GK$318,$FM$2,FALSE)),"",VLOOKUP($B193,'[1]1718  Exp_Rev Access'!$F$7:$GK$318,$FM$2,FALSE))</f>
        <v>0</v>
      </c>
      <c r="FN193" s="90">
        <f>IF(ISNA(VLOOKUP($B193,'[1]1718  Exp_Rev Access'!$F$7:$GK$318,$FN$2,FALSE)),"",VLOOKUP($B193,'[1]1718  Exp_Rev Access'!$F$7:$GK$318,$FN$2,FALSE))</f>
        <v>0</v>
      </c>
      <c r="FO193" s="90">
        <f>IF(ISNA(VLOOKUP($B193,'[1]1718  Exp_Rev Access'!$F$7:$GK$318,$FO$2,FALSE)),"",VLOOKUP($B193,'[1]1718  Exp_Rev Access'!$F$7:$GK$318,$FO$2,FALSE))</f>
        <v>0</v>
      </c>
      <c r="FP193" s="90">
        <f>IF(ISNA(VLOOKUP($B193,'[1]1718  Exp_Rev Access'!$F$7:$GK$318,$FP$2,FALSE)),"",VLOOKUP($B193,'[1]1718  Exp_Rev Access'!$F$7:$GK$318,$FP$2,FALSE))</f>
        <v>0</v>
      </c>
      <c r="FQ193" s="90">
        <f>IF(ISNA(VLOOKUP($B193,'[1]1718  Exp_Rev Access'!$F$7:$GK$318,$FQ$2,FALSE)),"",VLOOKUP($B193,'[1]1718  Exp_Rev Access'!$F$7:$GK$318,$FQ$2,FALSE))</f>
        <v>0</v>
      </c>
      <c r="FR193" s="90">
        <f>IF(ISNA(VLOOKUP($B193,'[1]1718  Exp_Rev Access'!$F$7:$GK$318,$FR$2,FALSE)),"",VLOOKUP($B193,'[1]1718  Exp_Rev Access'!$F$7:$GK$318,$FR$2,FALSE))</f>
        <v>6037.39</v>
      </c>
      <c r="FS193" s="56">
        <f t="shared" ref="FS193:FS203" si="560">SUM(CH193:FR193)</f>
        <v>131446.13999999998</v>
      </c>
      <c r="FT193" s="92">
        <f t="shared" ref="FT193:FT203" si="561">FS193/E193</f>
        <v>6.6701537871061159E-2</v>
      </c>
      <c r="FU193" s="94">
        <f t="shared" ref="FU193:FU203" si="562">FS193/D193</f>
        <v>1980.206990057246</v>
      </c>
      <c r="FV193" s="95">
        <f>IF(ISNA(VLOOKUP($B193,'[1]1718  Exp_Rev Access'!$F$7:$GK$318,$FV$2,FALSE)),"",VLOOKUP($B193,'[1]1718  Exp_Rev Access'!$F$7:$GK$318,$FV$2,FALSE))</f>
        <v>0</v>
      </c>
      <c r="FW193" s="95">
        <f>IF(ISNA(VLOOKUP($B193,'[1]1718  Exp_Rev Access'!$F$7:$GK$318,$FW$2,FALSE)),"",VLOOKUP($B193,'[1]1718  Exp_Rev Access'!$F$7:$GK$318,$FW$2,FALSE))</f>
        <v>0</v>
      </c>
      <c r="FX193" s="95">
        <f>IF(ISNA(VLOOKUP($B193,'[1]1718  Exp_Rev Access'!$F$7:$GK$318,$FX$2,FALSE)),"",VLOOKUP($B193,'[1]1718  Exp_Rev Access'!$F$7:$GK$318,$FX$2,FALSE))</f>
        <v>0</v>
      </c>
      <c r="FY193" s="95">
        <f>IF(ISNA(VLOOKUP($B193,'[1]1718  Exp_Rev Access'!$F$7:$GK$318,$FY$2,FALSE)),"",VLOOKUP($B193,'[1]1718  Exp_Rev Access'!$F$7:$GK$318,$FY$2,FALSE))</f>
        <v>0</v>
      </c>
      <c r="FZ193" s="95">
        <f>IF(ISNA(VLOOKUP($B193,'[1]1718  Exp_Rev Access'!$F$7:$GK$318,$FZ$2,FALSE)),"",VLOOKUP($B193,'[1]1718  Exp_Rev Access'!$F$7:$GK$318,$FZ$2,FALSE))</f>
        <v>0</v>
      </c>
      <c r="GA193" s="95">
        <f>IF(ISNA(VLOOKUP($B193,'[1]1718  Exp_Rev Access'!$F$7:$GK$318,$GA$2,FALSE)),"",VLOOKUP($B193,'[1]1718  Exp_Rev Access'!$F$7:$GK$318,$GA$2,FALSE))</f>
        <v>0</v>
      </c>
      <c r="GB193" s="95">
        <f>IF(ISNA(VLOOKUP($B193,'[1]1718  Exp_Rev Access'!$F$7:$GK$318,$GB$2,FALSE)),"",VLOOKUP($B193,'[1]1718  Exp_Rev Access'!$F$7:$GK$318,$GB$2,FALSE))</f>
        <v>0</v>
      </c>
      <c r="GC193" s="95">
        <f>IF(ISNA(VLOOKUP($B193,'[1]1718  Exp_Rev Access'!$F$7:$GK$318,$GC$2,FALSE)),"",VLOOKUP($B193,'[1]1718  Exp_Rev Access'!$F$7:$GK$318,$GC$2,FALSE))</f>
        <v>0</v>
      </c>
      <c r="GD193" s="95">
        <f>IF(ISNA(VLOOKUP($B193,'[1]1718  Exp_Rev Access'!$F$7:$GK$318,$GD$2,FALSE)),"",VLOOKUP($B193,'[1]1718  Exp_Rev Access'!$F$7:$GK$318,$GD$2,FALSE))</f>
        <v>0</v>
      </c>
      <c r="GE193" s="95">
        <f>IF(ISNA(VLOOKUP($B193,'[1]1718  Exp_Rev Access'!$F$7:$GK$318,$GE$2,FALSE)),"",VLOOKUP($B193,'[1]1718  Exp_Rev Access'!$F$7:$GK$318,$GE$2,FALSE))</f>
        <v>0</v>
      </c>
      <c r="GF193" s="95">
        <f>IF(ISNA(VLOOKUP($B193,'[1]1718  Exp_Rev Access'!$F$7:$GK$318,$GF$2,FALSE)),"",VLOOKUP($B193,'[1]1718  Exp_Rev Access'!$F$7:$GK$318,$GF$2,FALSE))</f>
        <v>0</v>
      </c>
      <c r="GG193" s="95">
        <f>IF(ISNA(VLOOKUP($B193,'[1]1718  Exp_Rev Access'!$F$7:$GK$318,$GG$2,FALSE)),"",VLOOKUP($B193,'[1]1718  Exp_Rev Access'!$F$7:$GK$318,$GG$2,FALSE))</f>
        <v>0</v>
      </c>
      <c r="GH193" s="95">
        <f>IF(ISNA(VLOOKUP($B193,'[1]1718  Exp_Rev Access'!$F$7:$GK$318,$GH$2,FALSE)),"",VLOOKUP($B193,'[1]1718  Exp_Rev Access'!$F$7:$GK$318,$GH$2,FALSE))</f>
        <v>0</v>
      </c>
      <c r="GI193" s="95">
        <f>IF(ISNA(VLOOKUP($B193,'[1]1718  Exp_Rev Access'!$F$7:$GK$318,$GI$2,FALSE)),"",VLOOKUP($B193,'[1]1718  Exp_Rev Access'!$F$7:$GK$318,$GI$2,FALSE))</f>
        <v>0</v>
      </c>
      <c r="GJ193" s="95">
        <f>IF(ISNA(VLOOKUP($B193,'[1]1718  Exp_Rev Access'!$F$7:$GK$318,$GJ$2,FALSE)),"",VLOOKUP($B193,'[1]1718  Exp_Rev Access'!$F$7:$GK$318,$GJ$2,FALSE))</f>
        <v>0</v>
      </c>
      <c r="GK193" s="95">
        <f>IF(ISNA(VLOOKUP($B193,'[1]1718  Exp_Rev Access'!$F$7:$GK$318,$GK$2,FALSE)),"",VLOOKUP($B193,'[1]1718  Exp_Rev Access'!$F$7:$GK$318,$GK$2,FALSE))</f>
        <v>0</v>
      </c>
      <c r="GL193" s="95">
        <f>IF(ISNA(VLOOKUP($B193,'[1]1718  Exp_Rev Access'!$F$7:$GK$318,$GL$2,FALSE)),"",VLOOKUP($B193,'[1]1718  Exp_Rev Access'!$F$7:$GK$318,$GL$2,FALSE))</f>
        <v>27846.03</v>
      </c>
      <c r="GM193" s="95">
        <f>IF(ISNA(VLOOKUP($B193,'[1]1718  Exp_Rev Access'!$F$7:$GK$318,$GM$2,FALSE)),"",VLOOKUP($B193,'[1]1718  Exp_Rev Access'!$F$7:$GK$318,$GM$2,FALSE))</f>
        <v>0</v>
      </c>
      <c r="GN193" s="95">
        <f>IF(ISNA(VLOOKUP($B193,'[1]1718  Exp_Rev Access'!$F$7:$GK$318,$GN$2,FALSE)),"",VLOOKUP($B193,'[1]1718  Exp_Rev Access'!$F$7:$GK$318,$GN$2,FALSE))</f>
        <v>0</v>
      </c>
      <c r="GO193" s="95">
        <f>IF(ISNA(VLOOKUP($B193,'[1]1718  Exp_Rev Access'!$F$7:$GK$318,$GO$2,FALSE)),"",VLOOKUP($B193,'[1]1718  Exp_Rev Access'!$F$7:$GK$318,$GO$2,FALSE))</f>
        <v>0</v>
      </c>
      <c r="GP193" s="95">
        <f>IF(ISNA(VLOOKUP($B193,'[1]1718  Exp_Rev Access'!$F$7:$GK$318,$GP$2,FALSE)),"",VLOOKUP($B193,'[1]1718  Exp_Rev Access'!$F$7:$GK$318,$GP$2,FALSE))</f>
        <v>0</v>
      </c>
      <c r="GQ193" s="95">
        <f>IF(ISNA(VLOOKUP($B193,'[1]1718  Exp_Rev Access'!$F$7:$GK$318,$GQ$2,FALSE)),"",VLOOKUP($B193,'[1]1718  Exp_Rev Access'!$F$7:$GK$318,$GQ$2,FALSE))</f>
        <v>0</v>
      </c>
      <c r="GR193" s="95">
        <f>IF(ISNA(VLOOKUP($B193,'[1]1718  Exp_Rev Access'!$F$7:$GK$318,$GR$2,FALSE)),"",VLOOKUP($B193,'[1]1718  Exp_Rev Access'!$F$7:$GK$318,$GR$2,FALSE))</f>
        <v>0</v>
      </c>
      <c r="GS193" s="95">
        <f>IF(ISNA(VLOOKUP($B193,'[1]1718  Exp_Rev Access'!$F$7:$GK$318,$GS$2,FALSE)),"",VLOOKUP($B193,'[1]1718  Exp_Rev Access'!$F$7:$GK$318,$GS$2,FALSE))</f>
        <v>0</v>
      </c>
      <c r="GT193" s="95">
        <f>IF(ISNA(VLOOKUP($B193,'[1]1718  Exp_Rev Access'!$F$7:$GK$318,$GT$2,FALSE)),"",VLOOKUP($B193,'[1]1718  Exp_Rev Access'!$F$7:$GK$318,$GT$2,FALSE))</f>
        <v>0</v>
      </c>
      <c r="GU193" s="56">
        <f t="shared" ref="GU193:GU203" si="563">SUM(FV193:GT193)</f>
        <v>27846.03</v>
      </c>
      <c r="GV193" s="92">
        <f t="shared" ref="GV193:GV203" si="564">GU193/E193</f>
        <v>1.4130297204647509E-2</v>
      </c>
      <c r="GW193" s="96">
        <f t="shared" ref="GW193:GW203" si="565">GU193/D193</f>
        <v>419.49427538415188</v>
      </c>
    </row>
    <row r="194" spans="1:222" x14ac:dyDescent="0.3">
      <c r="A194" s="73"/>
      <c r="B194" s="88" t="s">
        <v>451</v>
      </c>
      <c r="C194" s="89" t="s">
        <v>452</v>
      </c>
      <c r="D194" s="75">
        <f>IF(ISNA(VLOOKUP($B194,'[1]1718 enrollment_Rev_Exp by size'!$A$7:H529,3,FALSE)),"",VLOOKUP($B194,'[1]1718 enrollment_Rev_Exp by size'!$A$7:$G$350,3,FALSE))</f>
        <v>118.60000000000001</v>
      </c>
      <c r="E194" s="76">
        <f>IF(ISNA(VLOOKUP($B194,'[1]1718 enrollment_Rev_Exp by size'!$A$7:I530,5,FALSE)),"",VLOOKUP($B194,'[1]1718 enrollment_Rev_Exp by size'!$A$7:$G$350,5,FALSE))</f>
        <v>2271742.0699999998</v>
      </c>
      <c r="F194" s="70">
        <f t="shared" si="495"/>
        <v>2271742.0700000003</v>
      </c>
      <c r="G194" s="70">
        <f t="shared" si="548"/>
        <v>0</v>
      </c>
      <c r="H194" s="90">
        <f>IF(ISNA(VLOOKUP($B194,'[1]1718  Exp_Rev Access'!$F$7:$GK$318,3,FALSE)),"",VLOOKUP($B194,'[1]1718  Exp_Rev Access'!$F$7:$GK$318,3,FALSE))</f>
        <v>159463.24</v>
      </c>
      <c r="I194" s="90">
        <f>IF(ISNA(VLOOKUP($B194,'[1]1718  Exp_Rev Access'!$F$7:$GK$318,4,FALSE)),"",VLOOKUP($B194,'[1]1718  Exp_Rev Access'!$F$7:$GK$318,4,FALSE))</f>
        <v>0</v>
      </c>
      <c r="J194" s="90">
        <f>IF(ISNA(VLOOKUP($B194,'[1]1718  Exp_Rev Access'!$F$7:$GK$318,5,FALSE)),"",VLOOKUP($B194,'[1]1718  Exp_Rev Access'!$F$7:$GK$318,5,FALSE))</f>
        <v>40.69</v>
      </c>
      <c r="K194" s="90">
        <f>IF(ISNA(VLOOKUP($B194,'[1]1718  Exp_Rev Access'!$F$7:$GK$318,6,FALSE)),"-",VLOOKUP($B194,'[1]1718  Exp_Rev Access'!$F$7:$GK$318,6,FALSE))</f>
        <v>0</v>
      </c>
      <c r="L194" s="90">
        <f>IF(ISNA(VLOOKUP($B194,'[1]1718  Exp_Rev Access'!$F$7:$GK$318,7,FALSE)),"",VLOOKUP($B194,'[1]1718  Exp_Rev Access'!$F$7:$GK$318,7,FALSE))</f>
        <v>0</v>
      </c>
      <c r="M194" s="90">
        <f>IF(ISNA(VLOOKUP($B194,'[1]1718  Exp_Rev Access'!$F$7:$GK$318,8,FALSE)),"",VLOOKUP($B194,'[1]1718  Exp_Rev Access'!$F$7:$GK$318,8,FALSE))</f>
        <v>0</v>
      </c>
      <c r="N194" s="56">
        <f t="shared" si="549"/>
        <v>159503.93</v>
      </c>
      <c r="O194" s="91">
        <f t="shared" si="550"/>
        <v>7.0212165415416194E-2</v>
      </c>
      <c r="P194" s="56">
        <f t="shared" si="551"/>
        <v>1344.8897976391229</v>
      </c>
      <c r="Q194" s="90">
        <f>IF(ISNA(VLOOKUP($B194,'[1]1718  Exp_Rev Access'!$F$7:$GK$318,10,FALSE)),"",VLOOKUP($B194,'[1]1718  Exp_Rev Access'!$F$7:$GK$318,10,FALSE))</f>
        <v>0</v>
      </c>
      <c r="R194" s="90">
        <f>IF(ISNA(VLOOKUP($B194,'[1]1718  Exp_Rev Access'!$F$7:$GK$318,11,FALSE)),"",VLOOKUP($B194,'[1]1718  Exp_Rev Access'!$F$7:$GK$318,11,FALSE))</f>
        <v>0</v>
      </c>
      <c r="S194" s="90">
        <f>IF(ISNA(VLOOKUP($B194,'[1]1718  Exp_Rev Access'!$F$7:$GK$318,12,FALSE)),"",VLOOKUP($B194,'[1]1718  Exp_Rev Access'!$F$7:$GK$318,12,FALSE))</f>
        <v>0</v>
      </c>
      <c r="T194" s="90">
        <f>IF(ISNA(VLOOKUP($B194,'[1]1718  Exp_Rev Access'!$F$7:$GK$318,13,FALSE)),"",VLOOKUP($B194,'[1]1718  Exp_Rev Access'!$F$7:$GK$318,13,FALSE))</f>
        <v>0</v>
      </c>
      <c r="U194" s="90">
        <f>IF(ISNA(VLOOKUP($B194,'[1]1718  Exp_Rev Access'!$F$7:$GK$318,14,FALSE)),"",VLOOKUP($B194,'[1]1718  Exp_Rev Access'!$F$7:$GK$318,14,FALSE))</f>
        <v>0</v>
      </c>
      <c r="V194" s="90">
        <f>IF(ISNA(VLOOKUP($B194,'[1]1718  Exp_Rev Access'!$F$7:$GK$318,15,FALSE)),"",VLOOKUP($B194,'[1]1718  Exp_Rev Access'!$F$7:$GK$318,15,FALSE))</f>
        <v>0</v>
      </c>
      <c r="W194" s="90">
        <f>IF(ISNA(VLOOKUP($B194,'[1]1718  Exp_Rev Access'!$F$7:$GK$318,16,FALSE)),"",VLOOKUP($B194,'[1]1718  Exp_Rev Access'!$F$7:$GK$318,16,FALSE))</f>
        <v>0</v>
      </c>
      <c r="X194" s="90">
        <f>IF(ISNA(VLOOKUP($B194,'[1]1718  Exp_Rev Access'!$F$7:$GK$318,17,FALSE)),"",VLOOKUP($B194,'[1]1718  Exp_Rev Access'!$F$7:$GK$318,17,FALSE))</f>
        <v>0</v>
      </c>
      <c r="Y194" s="90">
        <f>IF(ISNA(VLOOKUP($B194,'[1]1718  Exp_Rev Access'!$F$7:$GK$318,18,FALSE)),"",VLOOKUP($B194,'[1]1718  Exp_Rev Access'!$F$7:$GK$318,18,FALSE))</f>
        <v>24053.200000000001</v>
      </c>
      <c r="Z194" s="90">
        <f>IF(ISNA(VLOOKUP($B194,'[1]1718  Exp_Rev Access'!$F$7:$GK$318,19,FALSE)),"",VLOOKUP($B194,'[1]1718  Exp_Rev Access'!$F$7:$GK$318,19,FALSE))</f>
        <v>0</v>
      </c>
      <c r="AA194" s="90">
        <f>IF(ISNA(VLOOKUP($B194,'[1]1718  Exp_Rev Access'!$F$7:$GK$318,20,FALSE)),"",VLOOKUP($B194,'[1]1718  Exp_Rev Access'!$F$7:$GK$318,20,FALSE))</f>
        <v>0</v>
      </c>
      <c r="AB194" s="90">
        <f>IF(ISNA(VLOOKUP($B194,'[1]1718  Exp_Rev Access'!$F$7:$GK$318,21,FALSE)),"",VLOOKUP($B194,'[1]1718  Exp_Rev Access'!$F$7:$GK$318,21,FALSE))</f>
        <v>0</v>
      </c>
      <c r="AC194" s="90">
        <f>IF(ISNA(VLOOKUP($B194,'[1]1718  Exp_Rev Access'!$F$7:$GK$318,22,FALSE)),"",VLOOKUP($B194,'[1]1718  Exp_Rev Access'!$F$7:$GK$318,22,FALSE))</f>
        <v>0</v>
      </c>
      <c r="AD194" s="90">
        <f>IF(ISNA(VLOOKUP($B194,'[1]1718  Exp_Rev Access'!$F$7:$GK$318,23,FALSE)),"",VLOOKUP($B194,'[1]1718  Exp_Rev Access'!$F$7:$GK$318,23,FALSE))</f>
        <v>0</v>
      </c>
      <c r="AE194" s="90">
        <f>IF(ISNA(VLOOKUP($B194,'[1]1718  Exp_Rev Access'!$F$7:$GK$318,24,FALSE)),"",VLOOKUP($B194,'[1]1718  Exp_Rev Access'!$F$7:$GK$318,24,FALSE))</f>
        <v>9139.8799999999992</v>
      </c>
      <c r="AF194" s="90">
        <f>IF(ISNA(VLOOKUP($B194,'[1]1718  Exp_Rev Access'!$F$7:$GK$318,25,FALSE)),"",VLOOKUP($B194,'[1]1718  Exp_Rev Access'!$F$7:$GK$318,25,FALSE))</f>
        <v>0</v>
      </c>
      <c r="AG194" s="90">
        <f>IF(ISNA(VLOOKUP($B194,'[1]1718  Exp_Rev Access'!$F$7:$GK$318,26,FALSE)),"",VLOOKUP($B194,'[1]1718  Exp_Rev Access'!$F$7:$GK$318,26,FALSE))</f>
        <v>0</v>
      </c>
      <c r="AH194" s="90">
        <f>IF(ISNA(VLOOKUP($B194,'[1]1718  Exp_Rev Access'!$F$7:$GK$318,27,FALSE)),"",VLOOKUP($B194,'[1]1718  Exp_Rev Access'!$F$7:$GK$318,27,FALSE))</f>
        <v>0</v>
      </c>
      <c r="AI194" s="90">
        <f>IF(ISNA(VLOOKUP($B194,'[1]1718  Exp_Rev Access'!$F$7:$GK$318,28,FALSE)),"",VLOOKUP($B194,'[1]1718  Exp_Rev Access'!$F$7:$GK$318,28,FALSE))</f>
        <v>8800</v>
      </c>
      <c r="AJ194" s="90">
        <f>IF(ISNA(VLOOKUP($B194,'[1]1718  Exp_Rev Access'!$F$7:$GK$318,29,FALSE)),"",VLOOKUP($B194,'[1]1718  Exp_Rev Access'!$F$7:$GK$318,29,FALSE))</f>
        <v>0</v>
      </c>
      <c r="AK194" s="90">
        <f>IF(ISNA(VLOOKUP($B194,'[1]1718  Exp_Rev Access'!$F$7:$GK$318,30,FALSE)),"",VLOOKUP($B194,'[1]1718  Exp_Rev Access'!$F$7:$GK$318,30,FALSE))</f>
        <v>2281.6999999999998</v>
      </c>
      <c r="AL194" s="90">
        <f>IF(ISNA(VLOOKUP($B194,'[1]1718  Exp_Rev Access'!$F$7:$GK$318,31,FALSE)),"",VLOOKUP($B194,'[1]1718  Exp_Rev Access'!$F$7:$GK$318,31,FALSE))</f>
        <v>0</v>
      </c>
      <c r="AM194" s="56">
        <f t="shared" si="552"/>
        <v>44274.78</v>
      </c>
      <c r="AN194" s="92">
        <f t="shared" si="553"/>
        <v>1.9489351623443767E-2</v>
      </c>
      <c r="AO194" s="71">
        <f t="shared" si="554"/>
        <v>373.31180438448564</v>
      </c>
      <c r="AP194" s="90">
        <f>IF(ISNA(VLOOKUP($B194,'[1]1718  Exp_Rev Access'!$F$7:$GK$318,33,FALSE)),"",VLOOKUP($B194,'[1]1718  Exp_Rev Access'!$F$7:$GK$318,33,FALSE))</f>
        <v>1741469.57</v>
      </c>
      <c r="AQ194" s="90">
        <f>IF(ISNA(VLOOKUP($B194,'[1]1718  Exp_Rev Access'!$F$7:$GK$318,34,FALSE)),"",VLOOKUP($B194,'[1]1718  Exp_Rev Access'!$F$7:$GK$318,34,FALSE))</f>
        <v>15690.62</v>
      </c>
      <c r="AR194" s="90">
        <f>IF(ISNA(VLOOKUP($B194,'[1]1718  Exp_Rev Access'!$F$7:$GK$318,35,FALSE)),"",VLOOKUP($B194,'[1]1718  Exp_Rev Access'!$F$7:$GK$318,35,FALSE))</f>
        <v>0</v>
      </c>
      <c r="AS194" s="90">
        <f>IF(ISNA(VLOOKUP($B194,'[1]1718  Exp_Rev Access'!$F$7:$GK$318,36,FALSE)),"",VLOOKUP($B194,'[1]1718  Exp_Rev Access'!$F$7:$GK$318,36,FALSE))</f>
        <v>0</v>
      </c>
      <c r="AT194" s="90">
        <f>IF(ISNA(VLOOKUP($B194,'[1]1718  Exp_Rev Access'!$F$7:$GK$318,37,FALSE)),"",VLOOKUP($B194,'[1]1718  Exp_Rev Access'!$F$7:$GK$318,37,FALSE))</f>
        <v>0</v>
      </c>
      <c r="AU194" s="56">
        <f t="shared" si="555"/>
        <v>1757160.1900000002</v>
      </c>
      <c r="AV194" s="93">
        <f t="shared" si="556"/>
        <v>0.77348578133256141</v>
      </c>
      <c r="AW194" s="56">
        <f t="shared" si="557"/>
        <v>14815.853204047218</v>
      </c>
      <c r="AX194" s="90">
        <f>IF(ISNA(VLOOKUP($B194,'[1]1718  Exp_Rev Access'!$F$7:$GK$318,39,FALSE)),"",VLOOKUP($B194,'[1]1718  Exp_Rev Access'!$F$7:$GK$318,39,FALSE))</f>
        <v>0</v>
      </c>
      <c r="AY194" s="90">
        <f>IF(ISNA(VLOOKUP($B194,'[1]1718  Exp_Rev Access'!$F$7:$GK$318,40,FALSE)),"",VLOOKUP($B194,'[1]1718  Exp_Rev Access'!$F$7:$GK$318,40,FALSE))</f>
        <v>69704.66</v>
      </c>
      <c r="AZ194" s="90">
        <f>IF(ISNA(VLOOKUP($B194,'[1]1718  Exp_Rev Access'!$F$7:$GK$318,41,FALSE)),"",VLOOKUP($B194,'[1]1718  Exp_Rev Access'!$F$7:$GK$318,41,FALSE))</f>
        <v>0</v>
      </c>
      <c r="BA194" s="90">
        <f>IF(ISNA(VLOOKUP($B194,'[1]1718  Exp_Rev Access'!$F$7:$GK$318,42,FALSE)),"",VLOOKUP($B194,'[1]1718  Exp_Rev Access'!$F$7:$GK$318,42,FALSE))</f>
        <v>0</v>
      </c>
      <c r="BB194" s="90">
        <f>IF(ISNA(VLOOKUP($B194,'[1]1718  Exp_Rev Access'!$F$7:$GK$318,43,FALSE)),"",VLOOKUP($B194,'[1]1718  Exp_Rev Access'!$F$7:$GK$318,43,FALSE))</f>
        <v>0</v>
      </c>
      <c r="BC194" s="90">
        <f>IF(ISNA(VLOOKUP($B194,'[1]1718  Exp_Rev Access'!$F$7:$GK$318,44,FALSE)),"",VLOOKUP($B194,'[1]1718  Exp_Rev Access'!$F$7:$GK$318,44,FALSE))</f>
        <v>0</v>
      </c>
      <c r="BD194" s="90">
        <f>IF(ISNA(VLOOKUP($B194,'[1]1718  Exp_Rev Access'!$F$7:$GK$318,45,FALSE)),"",VLOOKUP($B194,'[1]1718  Exp_Rev Access'!$F$7:$GK$318,45,FALSE))</f>
        <v>0</v>
      </c>
      <c r="BE194" s="90">
        <f>IF(ISNA(VLOOKUP($B194,'[1]1718  Exp_Rev Access'!$F$7:$GK$318,46,FALSE)),"",VLOOKUP($B194,'[1]1718  Exp_Rev Access'!$F$7:$GK$318,46,FALSE))</f>
        <v>200</v>
      </c>
      <c r="BF194" s="90">
        <f>IF(ISNA(VLOOKUP($B194,'[1]1718  Exp_Rev Access'!$F$7:$GK$318,47,FALSE)),"",VLOOKUP($B194,'[1]1718  Exp_Rev Access'!$F$7:$GK$318,47,FALSE))</f>
        <v>0</v>
      </c>
      <c r="BG194" s="90">
        <f>IF(ISNA(VLOOKUP($B194,'[1]1718  Exp_Rev Access'!$F$7:$GK$318,48,FALSE)),"",VLOOKUP($B194,'[1]1718  Exp_Rev Access'!$F$7:$GK$318,48,FALSE))</f>
        <v>0</v>
      </c>
      <c r="BH194" s="90">
        <f>IF(ISNA(VLOOKUP($B194,'[1]1718  Exp_Rev Access'!$F$7:$GK$318,49,FALSE)),"",VLOOKUP($B194,'[1]1718  Exp_Rev Access'!$F$7:$GK$318,49,FALSE))</f>
        <v>0</v>
      </c>
      <c r="BI194" s="90">
        <f>IF(ISNA(VLOOKUP($B194,'[1]1718  Exp_Rev Access'!$F$7:$GK$318,50,FALSE)),"",VLOOKUP($B194,'[1]1718  Exp_Rev Access'!$F$7:$GK$318,50,FALSE))</f>
        <v>0</v>
      </c>
      <c r="BJ194" s="90">
        <f>IF(ISNA(VLOOKUP($B194,'[1]1718  Exp_Rev Access'!$F$7:$GK$318,51,FALSE)),"",VLOOKUP($B194,'[1]1718  Exp_Rev Access'!$F$7:$GK$318,51,FALSE))</f>
        <v>0</v>
      </c>
      <c r="BK194" s="90">
        <f>IF(ISNA(VLOOKUP($B194,'[1]1718  Exp_Rev Access'!$F$7:$GK$318,52,FALSE)),"",VLOOKUP($B194,'[1]1718  Exp_Rev Access'!$F$7:$GK$318,52,FALSE))</f>
        <v>179001.97</v>
      </c>
      <c r="BL194" s="90">
        <f>IF(ISNA(VLOOKUP($B194,'[1]1718  Exp_Rev Access'!$F$7:$GK$318,53,FALSE)),"",VLOOKUP($B194,'[1]1718  Exp_Rev Access'!$F$7:$GK$318,53,FALSE))</f>
        <v>0</v>
      </c>
      <c r="BM194" s="90">
        <f>IF(ISNA(VLOOKUP($B194,'[1]1718  Exp_Rev Access'!$F$7:$GK$318,54,FALSE)),"",VLOOKUP($B194,'[1]1718  Exp_Rev Access'!$F$7:$GK$318,54,FALSE))</f>
        <v>0</v>
      </c>
      <c r="BN194" s="90">
        <f>IF(ISNA(VLOOKUP($B194,'[1]1718  Exp_Rev Access'!$F$7:$GK$318,55,FALSE)),"",VLOOKUP($B194,'[1]1718  Exp_Rev Access'!$F$7:$GK$318,55,FALSE))</f>
        <v>0</v>
      </c>
      <c r="BO194" s="90">
        <f>IF(ISNA(VLOOKUP($B194,'[1]1718  Exp_Rev Access'!$F$7:$GK$318,56,FALSE)),"",VLOOKUP($B194,'[1]1718  Exp_Rev Access'!$F$7:$GK$318,56,FALSE))</f>
        <v>0</v>
      </c>
      <c r="BP194" s="90">
        <f>IF(ISNA(VLOOKUP($B194,'[1]1718  Exp_Rev Access'!$F$7:$GK$318,57,FALSE)),"",VLOOKUP($B194,'[1]1718  Exp_Rev Access'!$F$7:$GK$318,57,FALSE))</f>
        <v>0</v>
      </c>
      <c r="BQ194" s="90">
        <f>IF(ISNA(VLOOKUP($B194,'[1]1718  Exp_Rev Access'!$F$7:$GK$318,58,FALSE)),"",VLOOKUP($B194,'[1]1718  Exp_Rev Access'!$F$7:$GK$318,58,FALSE))</f>
        <v>0</v>
      </c>
      <c r="BR194" s="90">
        <f>IF(ISNA(VLOOKUP($B194,'[1]1718  Exp_Rev Access'!$F$7:$GK$318,59,FALSE)),"",VLOOKUP($B194,'[1]1718  Exp_Rev Access'!$F$7:$GK$318,59,FALSE))</f>
        <v>0</v>
      </c>
      <c r="BS194" s="90">
        <f>IF(ISNA(VLOOKUP($B194,'[1]1718  Exp_Rev Access'!$F$7:$GK$318,60,FALSE)),"",VLOOKUP($B194,'[1]1718  Exp_Rev Access'!$F$7:$GK$318,60,FALSE))</f>
        <v>0</v>
      </c>
      <c r="BT194" s="90">
        <f>IF(ISNA(VLOOKUP($B194,'[1]1718  Exp_Rev Access'!$F$7:$GK$318,61,FALSE)),"",VLOOKUP($B194,'[1]1718  Exp_Rev Access'!$F$7:$GK$318,61,FALSE))</f>
        <v>0</v>
      </c>
      <c r="BU194" s="90">
        <f>IF(ISNA(VLOOKUP($B194,'[1]1718  Exp_Rev Access'!$F$7:$GK$318,62,FALSE)),"",VLOOKUP($B194,'[1]1718  Exp_Rev Access'!$F$7:$GK$318,62,FALSE))</f>
        <v>0</v>
      </c>
      <c r="BV194" s="56">
        <f t="shared" si="449"/>
        <v>248906.63</v>
      </c>
      <c r="BW194" s="92">
        <f t="shared" si="558"/>
        <v>0.10956641305674285</v>
      </c>
      <c r="BX194" s="71">
        <f t="shared" si="559"/>
        <v>2098.7068296795951</v>
      </c>
      <c r="BY194" s="90">
        <f>IF(ISNA(VLOOKUP($B194,'[1]1718  Exp_Rev Access'!$F$7:$GK$318,64,FALSE)),"",VLOOKUP($B194,'[1]1718  Exp_Rev Access'!$F$7:$GK$318,64,FALSE))</f>
        <v>0</v>
      </c>
      <c r="BZ194" s="90">
        <f>IF(ISNA(VLOOKUP($B194,'[1]1718  Exp_Rev Access'!$F$7:$GK$318,65,FALSE)),"",VLOOKUP($B194,'[1]1718  Exp_Rev Access'!$F$7:$GK$318,65,FALSE))</f>
        <v>0</v>
      </c>
      <c r="CA194" s="90">
        <f>IF(ISNA(VLOOKUP($B194,'[1]1718  Exp_Rev Access'!$F$7:$GK$318,66,FALSE)),"",VLOOKUP($B194,'[1]1718  Exp_Rev Access'!$F$7:$GK$318,66,FALSE))</f>
        <v>0</v>
      </c>
      <c r="CB194" s="90">
        <f>IF(ISNA(VLOOKUP($B194,'[1]1718  Exp_Rev Access'!$F$7:$GK$318,67,FALSE)),"",VLOOKUP($B194,'[1]1718  Exp_Rev Access'!$F$7:$GK$318,67,FALSE))</f>
        <v>0</v>
      </c>
      <c r="CC194" s="90">
        <f>IF(ISNA(VLOOKUP($B194,'[1]1718  Exp_Rev Access'!$F$7:$GK$318,68,FALSE)),"",VLOOKUP($B194,'[1]1718  Exp_Rev Access'!$F$7:$GK$318,68,FALSE))</f>
        <v>760.54</v>
      </c>
      <c r="CD194" s="90">
        <f>IF(ISNA(VLOOKUP($B194,'[1]1718  Exp_Rev Access'!$F$7:$GK$318,69,FALSE)),"",VLOOKUP($B194,'[1]1718  Exp_Rev Access'!$F$7:$GK$318,69,FALSE))</f>
        <v>0</v>
      </c>
      <c r="CE194" s="56">
        <f t="shared" si="437"/>
        <v>760.54</v>
      </c>
      <c r="CF194" s="92">
        <f t="shared" si="450"/>
        <v>3.3478272469550206E-4</v>
      </c>
      <c r="CG194" s="78">
        <f t="shared" si="451"/>
        <v>6.4126475548060702</v>
      </c>
      <c r="CH194" s="90">
        <f>IF(ISNA(VLOOKUP($B194,'[1]1718  Exp_Rev Access'!$F$7:$GK$318,$CH$2,FALSE)),"",VLOOKUP($B194,'[1]1718  Exp_Rev Access'!$F$7:$GK$318,$CH$2,FALSE))</f>
        <v>13198</v>
      </c>
      <c r="CI194" s="90">
        <f>IF(ISNA(VLOOKUP($B194,'[1]1718  Exp_Rev Access'!$F$7:$GK$318,$CI$2,FALSE)),"",VLOOKUP($B194,'[1]1718  Exp_Rev Access'!$F$7:$GK$318,$CI$2,FALSE))</f>
        <v>0</v>
      </c>
      <c r="CJ194" s="90">
        <f>IF(ISNA(VLOOKUP($B194,'[1]1718  Exp_Rev Access'!$F$7:$GK$318,$CJ$2,FALSE)),"",VLOOKUP($B194,'[1]1718  Exp_Rev Access'!$F$7:$GK$318,$CJ$2,FALSE))</f>
        <v>0</v>
      </c>
      <c r="CK194" s="90">
        <f>IF(ISNA(VLOOKUP($B194,'[1]1718  Exp_Rev Access'!$F$7:$GK$318,$CK$2,FALSE)),"",VLOOKUP($B194,'[1]1718  Exp_Rev Access'!$F$7:$GK$318,$CK$2,FALSE))</f>
        <v>0</v>
      </c>
      <c r="CL194" s="90">
        <f>IF(ISNA(VLOOKUP($B194,'[1]1718  Exp_Rev Access'!$F$7:$GK$318,$CL$2,FALSE)),"",VLOOKUP($B194,'[1]1718  Exp_Rev Access'!$F$7:$GK$318,$CL$2,FALSE))</f>
        <v>0</v>
      </c>
      <c r="CM194" s="90">
        <f>IF(ISNA(VLOOKUP($B194,'[1]1718  Exp_Rev Access'!$F$7:$GK$318,$CM$2,FALSE)),"",VLOOKUP($B194,'[1]1718  Exp_Rev Access'!$F$7:$GK$318,$CM$2,FALSE))</f>
        <v>0</v>
      </c>
      <c r="CN194" s="90">
        <f>IF(ISNA(VLOOKUP($B194,'[1]1718  Exp_Rev Access'!$F$7:$GK$318,$CN$2,FALSE)),"",VLOOKUP($B194,'[1]1718  Exp_Rev Access'!$F$7:$GK$318,$CN$2,FALSE))</f>
        <v>0</v>
      </c>
      <c r="CO194" s="90">
        <f>IF(ISNA(VLOOKUP($B194,'[1]1718  Exp_Rev Access'!$F$7:$GK$318,$CO$2,FALSE)),"",VLOOKUP($B194,'[1]1718  Exp_Rev Access'!$F$7:$GK$318,$CO$2,FALSE))</f>
        <v>0</v>
      </c>
      <c r="CP194" s="90">
        <f>IF(ISNA(VLOOKUP($B194,'[1]1718  Exp_Rev Access'!$F$7:$GK$318,$CP$2,FALSE)),"",VLOOKUP($B194,'[1]1718  Exp_Rev Access'!$F$7:$GK$318,$CP$2,FALSE))</f>
        <v>0</v>
      </c>
      <c r="CQ194" s="90">
        <f>IF(ISNA(VLOOKUP($B194,'[1]1718  Exp_Rev Access'!$F$7:$GK$318,$CQ$2,FALSE)),"",VLOOKUP($B194,'[1]1718  Exp_Rev Access'!$F$7:$GK$318,$CQ$2,FALSE))</f>
        <v>16707</v>
      </c>
      <c r="CR194" s="90">
        <f>IF(ISNA(VLOOKUP($B194,'[1]1718  Exp_Rev Access'!$F$7:$GK$318,$CR$2,FALSE)),"",VLOOKUP($B194,'[1]1718  Exp_Rev Access'!$F$7:$GK$318,$CR$2,FALSE))</f>
        <v>0</v>
      </c>
      <c r="CS194" s="90">
        <f>IF(ISNA(VLOOKUP($B194,'[1]1718  Exp_Rev Access'!$F$7:$GK$318,$CS$2,FALSE)),"",VLOOKUP($B194,'[1]1718  Exp_Rev Access'!$F$7:$GK$318,$CS$2,FALSE))</f>
        <v>0</v>
      </c>
      <c r="CT194" s="90">
        <f>IF(ISNA(VLOOKUP($B194,'[1]1718  Exp_Rev Access'!$F$7:$GK$318,$CT$2,FALSE)),"",VLOOKUP($B194,'[1]1718  Exp_Rev Access'!$F$7:$GK$318,$CT$2,FALSE))</f>
        <v>0</v>
      </c>
      <c r="CU194" s="90">
        <f>IF(ISNA(VLOOKUP($B194,'[1]1718  Exp_Rev Access'!$F$7:$GK$318,$CU$2,FALSE)),"",VLOOKUP($B194,'[1]1718  Exp_Rev Access'!$F$7:$GK$318,$CU$2,FALSE))</f>
        <v>18974</v>
      </c>
      <c r="CV194" s="90">
        <f>IF(ISNA(VLOOKUP($B194,'[1]1718  Exp_Rev Access'!$F$7:$GK$318,$CV$2,FALSE)),"",VLOOKUP($B194,'[1]1718  Exp_Rev Access'!$F$7:$GK$318,$CV$2,FALSE))</f>
        <v>12257</v>
      </c>
      <c r="CW194" s="90">
        <f>IF(ISNA(VLOOKUP($B194,'[1]1718  Exp_Rev Access'!$F$7:$GK$318,$CW$2,FALSE)),"",VLOOKUP($B194,'[1]1718  Exp_Rev Access'!$F$7:$GK$318,$CW$2,FALSE))</f>
        <v>0</v>
      </c>
      <c r="CX194" s="90">
        <f>IF(ISNA(VLOOKUP($B194,'[1]1718  Exp_Rev Access'!$F$7:$GK$318,$CX$2,FALSE)),"",VLOOKUP($B194,'[1]1718  Exp_Rev Access'!$F$7:$GK$318,$CX$2,FALSE))</f>
        <v>0</v>
      </c>
      <c r="CY194" s="90">
        <f>IF(ISNA(VLOOKUP($B194,'[1]1718  Exp_Rev Access'!$F$7:$GK$318,$CY$2,FALSE)),"",VLOOKUP($B194,'[1]1718  Exp_Rev Access'!$F$7:$GK$318,$CY$2,FALSE))</f>
        <v>0</v>
      </c>
      <c r="CZ194" s="90">
        <f>IF(ISNA(VLOOKUP($B194,'[1]1718  Exp_Rev Access'!$F$7:$GK$318,$CZ$2,FALSE)),"",VLOOKUP($B194,'[1]1718  Exp_Rev Access'!$F$7:$GK$318,$CZ$2,FALSE))</f>
        <v>0</v>
      </c>
      <c r="DA194" s="90">
        <f>IF(ISNA(VLOOKUP($B194,'[1]1718  Exp_Rev Access'!$F$7:$GK$318,$DA$2,FALSE)),"",VLOOKUP($B194,'[1]1718  Exp_Rev Access'!$F$7:$GK$318,$DA$2,FALSE))</f>
        <v>0</v>
      </c>
      <c r="DB194" s="90">
        <f>IF(ISNA(VLOOKUP($B194,'[1]1718  Exp_Rev Access'!$F$7:$GK$318,$DB$2,FALSE)),"",VLOOKUP($B194,'[1]1718  Exp_Rev Access'!$F$7:$GK$318,$DB$2,FALSE))</f>
        <v>0</v>
      </c>
      <c r="DC194" s="90">
        <f>IF(ISNA(VLOOKUP($B194,'[1]1718  Exp_Rev Access'!$F$7:$GK$318,$DC$2,FALSE)),"",VLOOKUP($B194,'[1]1718  Exp_Rev Access'!$F$7:$GK$318,$DC$2,FALSE))</f>
        <v>0</v>
      </c>
      <c r="DD194" s="90">
        <f>IF(ISNA(VLOOKUP($B194,'[1]1718  Exp_Rev Access'!$F$7:$GK$318,$DD$2,FALSE)),"",VLOOKUP($B194,'[1]1718  Exp_Rev Access'!$F$7:$GK$318,$DD$2,FALSE))</f>
        <v>0</v>
      </c>
      <c r="DE194" s="90">
        <f>IF(ISNA(VLOOKUP($B194,'[1]1718  Exp_Rev Access'!$F$7:$GK$318,$DE$2,FALSE)),"",VLOOKUP($B194,'[1]1718  Exp_Rev Access'!$F$7:$GK$318,$DE$2,FALSE))</f>
        <v>0</v>
      </c>
      <c r="DF194" s="90">
        <f>IF(ISNA(VLOOKUP($B194,'[1]1718  Exp_Rev Access'!$F$7:$GK$318,$DF$2,FALSE)),"",VLOOKUP($B194,'[1]1718  Exp_Rev Access'!$F$7:$GK$318,$DF$2,FALSE))</f>
        <v>0</v>
      </c>
      <c r="DG194" s="90">
        <f>IF(ISNA(VLOOKUP($B194,'[1]1718  Exp_Rev Access'!$F$7:$GK$318,$DG$2,FALSE)),"",VLOOKUP($B194,'[1]1718  Exp_Rev Access'!$F$7:$GK$318,$DG$2,FALSE))</f>
        <v>0</v>
      </c>
      <c r="DH194" s="90">
        <f>IF(ISNA(VLOOKUP($B194,'[1]1718  Exp_Rev Access'!$F$7:$GK$318,$DH$2,FALSE)),"",VLOOKUP($B194,'[1]1718  Exp_Rev Access'!$F$7:$GK$318,$DH$2,FALSE))</f>
        <v>0</v>
      </c>
      <c r="DI194" s="90">
        <f>IF(ISNA(VLOOKUP($B194,'[1]1718  Exp_Rev Access'!$F$7:$GK$318,$DI$2,FALSE)),"",VLOOKUP($B194,'[1]1718  Exp_Rev Access'!$F$7:$GK$318,$DI$2,FALSE))</f>
        <v>0</v>
      </c>
      <c r="DJ194" s="90">
        <f>IF(ISNA(VLOOKUP($B194,'[1]1718  Exp_Rev Access'!$F$7:$GK$318,$DJ$2,FALSE)),"",VLOOKUP($B194,'[1]1718  Exp_Rev Access'!$F$7:$GK$318,$DJ$2,FALSE))</f>
        <v>0</v>
      </c>
      <c r="DK194" s="90">
        <f>IF(ISNA(VLOOKUP($B194,'[1]1718  Exp_Rev Access'!$F$7:$GK$318,$DK$2,FALSE)),"",VLOOKUP($B194,'[1]1718  Exp_Rev Access'!$F$7:$GK$318,$DK$2,FALSE))</f>
        <v>0</v>
      </c>
      <c r="DL194" s="90">
        <f>IF(ISNA(VLOOKUP($B194,'[1]1718  Exp_Rev Access'!$F$7:$GK$318,$DL$2,FALSE)),"",VLOOKUP($B194,'[1]1718  Exp_Rev Access'!$F$7:$GK$318,$DL$2,FALSE))</f>
        <v>0</v>
      </c>
      <c r="DM194" s="90">
        <f>IF(ISNA(VLOOKUP($B194,'[1]1718  Exp_Rev Access'!$F$7:$GK$318,$DM$2,FALSE)),"",VLOOKUP($B194,'[1]1718  Exp_Rev Access'!$F$7:$GK$318,$DM$2,FALSE))</f>
        <v>0</v>
      </c>
      <c r="DN194" s="90">
        <f>IF(ISNA(VLOOKUP($B194,'[1]1718  Exp_Rev Access'!$F$7:$GK$318,$DN$2,FALSE)),"",VLOOKUP($B194,'[1]1718  Exp_Rev Access'!$F$7:$GK$318,$DN$2,FALSE))</f>
        <v>0</v>
      </c>
      <c r="DO194" s="90">
        <f>IF(ISNA(VLOOKUP($B194,'[1]1718  Exp_Rev Access'!$F$7:$GK$318,$DO$2,FALSE)),"",VLOOKUP($B194,'[1]1718  Exp_Rev Access'!$F$7:$GK$318,$DO$2,FALSE))</f>
        <v>0</v>
      </c>
      <c r="DP194" s="90">
        <f>IF(ISNA(VLOOKUP($B194,'[1]1718  Exp_Rev Access'!$F$7:$GK$318,$DP$2,FALSE)),"",VLOOKUP($B194,'[1]1718  Exp_Rev Access'!$F$7:$GK$318,$DP$2,FALSE))</f>
        <v>0</v>
      </c>
      <c r="DQ194" s="90">
        <f>IF(ISNA(VLOOKUP($B194,'[1]1718  Exp_Rev Access'!$F$7:$GK$318,$DQ$2,FALSE)),"",VLOOKUP($B194,'[1]1718  Exp_Rev Access'!$F$7:$GK$318,$DQ$2,FALSE))</f>
        <v>0</v>
      </c>
      <c r="DR194" s="90">
        <f>IF(ISNA(VLOOKUP($B194,'[1]1718  Exp_Rev Access'!$F$7:$GK$318,$DR$2,FALSE)),"",VLOOKUP($B194,'[1]1718  Exp_Rev Access'!$F$7:$GK$318,$DR$2,FALSE))</f>
        <v>0</v>
      </c>
      <c r="DS194" s="90">
        <f>IF(ISNA(VLOOKUP($B194,'[1]1718  Exp_Rev Access'!$F$7:$GK$318,$DS$2,FALSE)),"",VLOOKUP($B194,'[1]1718  Exp_Rev Access'!$F$7:$GK$318,$DS$2,FALSE))</f>
        <v>0</v>
      </c>
      <c r="DT194" s="90">
        <f>IF(ISNA(VLOOKUP($B194,'[1]1718  Exp_Rev Access'!$F$7:$GK$318,$DT$2,FALSE)),"",VLOOKUP($B194,'[1]1718  Exp_Rev Access'!$F$7:$GK$318,$DT$2,FALSE))</f>
        <v>0</v>
      </c>
      <c r="DU194" s="90">
        <f>IF(ISNA(VLOOKUP($B194,'[1]1718  Exp_Rev Access'!$F$7:$GK$318,$DU$2,FALSE)),"",VLOOKUP($B194,'[1]1718  Exp_Rev Access'!$F$7:$GK$318,$DU$2,FALSE))</f>
        <v>0</v>
      </c>
      <c r="DV194" s="90">
        <f>IF(ISNA(VLOOKUP($B194,'[1]1718  Exp_Rev Access'!$F$7:$GK$318,$DV$2,FALSE)),"",VLOOKUP($B194,'[1]1718  Exp_Rev Access'!$F$7:$GK$318,$DV$2,FALSE))</f>
        <v>0</v>
      </c>
      <c r="DW194" s="90">
        <f>IF(ISNA(VLOOKUP($B194,'[1]1718  Exp_Rev Access'!$F$7:$GK$318,$DW$2,FALSE)),"",VLOOKUP($B194,'[1]1718  Exp_Rev Access'!$F$7:$GK$318,$DW$2,FALSE))</f>
        <v>0</v>
      </c>
      <c r="DX194" s="90">
        <f>IF(ISNA(VLOOKUP($B194,'[1]1718  Exp_Rev Access'!$F$7:$GK$318,$DX$2,FALSE)),"",VLOOKUP($B194,'[1]1718  Exp_Rev Access'!$F$7:$GK$318,$DX$2,FALSE))</f>
        <v>0</v>
      </c>
      <c r="DY194" s="90">
        <f>IF(ISNA(VLOOKUP($B194,'[1]1718  Exp_Rev Access'!$F$7:$GK$318,$DY$2,FALSE)),"",VLOOKUP($B194,'[1]1718  Exp_Rev Access'!$F$7:$GK$318,$DY$2,FALSE))</f>
        <v>0</v>
      </c>
      <c r="DZ194" s="90">
        <f>IF(ISNA(VLOOKUP($B194,'[1]1718  Exp_Rev Access'!$F$7:$GK$318,$DZ$2,FALSE)),"",VLOOKUP($B194,'[1]1718  Exp_Rev Access'!$F$7:$GK$318,$DZ$2,FALSE))</f>
        <v>0</v>
      </c>
      <c r="EA194" s="90">
        <f>IF(ISNA(VLOOKUP($B194,'[1]1718  Exp_Rev Access'!$F$7:$GK$318,$EA$2,FALSE)),"",VLOOKUP($B194,'[1]1718  Exp_Rev Access'!$F$7:$GK$318,$EA$2,FALSE))</f>
        <v>0</v>
      </c>
      <c r="EB194" s="90">
        <f>IF(ISNA(VLOOKUP($B194,'[1]1718  Exp_Rev Access'!$F$7:$GK$318,$EB$2,FALSE)),"",VLOOKUP($B194,'[1]1718  Exp_Rev Access'!$F$7:$GK$318,$EB$2,FALSE))</f>
        <v>0</v>
      </c>
      <c r="EC194" s="90">
        <f>IF(ISNA(VLOOKUP($B194,'[1]1718  Exp_Rev Access'!$F$7:$GK$318,$EC$2,FALSE)),"",VLOOKUP($B194,'[1]1718  Exp_Rev Access'!$F$7:$GK$318,$EC$2,FALSE))</f>
        <v>0</v>
      </c>
      <c r="ED194" s="90">
        <f>IF(ISNA(VLOOKUP($B194,'[1]1718  Exp_Rev Access'!$F$7:$GK$318,$ED$2,FALSE)),"",VLOOKUP($B194,'[1]1718  Exp_Rev Access'!$F$7:$GK$318,$ED$2,FALSE))</f>
        <v>0</v>
      </c>
      <c r="EE194" s="90">
        <f>IF(ISNA(VLOOKUP($B194,'[1]1718  Exp_Rev Access'!$F$7:$GK$318,$EE$2,FALSE)),"",VLOOKUP($B194,'[1]1718  Exp_Rev Access'!$F$7:$GK$318,$EE$2,FALSE))</f>
        <v>0</v>
      </c>
      <c r="EF194" s="90">
        <f>IF(ISNA(VLOOKUP($B194,'[1]1718  Exp_Rev Access'!$F$7:$GK$318,$EF$2,FALSE)),"",VLOOKUP($B194,'[1]1718  Exp_Rev Access'!$F$7:$GK$318,$EF$2,FALSE))</f>
        <v>0</v>
      </c>
      <c r="EG194" s="90">
        <f>IF(ISNA(VLOOKUP($B194,'[1]1718  Exp_Rev Access'!$F$7:$GK$318,$EG$2,FALSE)),"",VLOOKUP($B194,'[1]1718  Exp_Rev Access'!$F$7:$GK$318,$EG$2,FALSE))</f>
        <v>0</v>
      </c>
      <c r="EH194" s="90">
        <f>IF(ISNA(VLOOKUP($B194,'[1]1718  Exp_Rev Access'!$F$7:$GK$318,$EH$2,FALSE)),"",VLOOKUP($B194,'[1]1718  Exp_Rev Access'!$F$7:$GK$318,$EH$2,FALSE))</f>
        <v>0</v>
      </c>
      <c r="EI194" s="90">
        <f>IF(ISNA(VLOOKUP($B194,'[1]1718  Exp_Rev Access'!$F$7:$GK$318,$EI$2,FALSE)),"",VLOOKUP($B194,'[1]1718  Exp_Rev Access'!$F$7:$GK$318,$EI$2,FALSE))</f>
        <v>0</v>
      </c>
      <c r="EJ194" s="90">
        <f>IF(ISNA(VLOOKUP($B194,'[1]1718  Exp_Rev Access'!$F$7:$GK$318,$EJ$2,FALSE)),"",VLOOKUP($B194,'[1]1718  Exp_Rev Access'!$F$7:$GK$318,$EJ$2,FALSE))</f>
        <v>0</v>
      </c>
      <c r="EK194" s="90">
        <f>IF(ISNA(VLOOKUP($B194,'[1]1718  Exp_Rev Access'!$F$7:$GK$318,$EK$2,FALSE)),"",VLOOKUP($B194,'[1]1718  Exp_Rev Access'!$F$7:$GK$318,$EK$2,FALSE))</f>
        <v>0</v>
      </c>
      <c r="EL194" s="90">
        <f>IF(ISNA(VLOOKUP($B194,'[1]1718  Exp_Rev Access'!$F$7:$GK$318,$EL$2,FALSE)),"",VLOOKUP($B194,'[1]1718  Exp_Rev Access'!$F$7:$GK$318,$EL$2,FALSE))</f>
        <v>0</v>
      </c>
      <c r="EM194" s="90">
        <f>IF(ISNA(VLOOKUP($B194,'[1]1718  Exp_Rev Access'!$F$7:$GK$318,$EM$2,FALSE)),"",VLOOKUP($B194,'[1]1718  Exp_Rev Access'!$F$7:$GK$318,$EM$2,FALSE))</f>
        <v>0</v>
      </c>
      <c r="EN194" s="90">
        <f>IF(ISNA(VLOOKUP($B194,'[1]1718  Exp_Rev Access'!$F$7:$GK$318,$EN$2,FALSE)),"",VLOOKUP($B194,'[1]1718  Exp_Rev Access'!$F$7:$GK$318,$EN$2,FALSE))</f>
        <v>0</v>
      </c>
      <c r="EO194" s="90">
        <f>IF(ISNA(VLOOKUP($B194,'[1]1718  Exp_Rev Access'!$F$7:$GK$318,$EO$2,FALSE)),"",VLOOKUP($B194,'[1]1718  Exp_Rev Access'!$F$7:$GK$318,$EO$2,FALSE))</f>
        <v>0</v>
      </c>
      <c r="EP194" s="90">
        <f>IF(ISNA(VLOOKUP($B194,'[1]1718  Exp_Rev Access'!$F$7:$GK$318,$EP$2,FALSE)),"",VLOOKUP($B194,'[1]1718  Exp_Rev Access'!$F$7:$GK$318,$EP$2,FALSE))</f>
        <v>0</v>
      </c>
      <c r="EQ194" s="90">
        <f>IF(ISNA(VLOOKUP($B194,'[1]1718  Exp_Rev Access'!$F$7:$GK$318,$EQ$2,FALSE)),"",VLOOKUP($B194,'[1]1718  Exp_Rev Access'!$F$7:$GK$318,$EQ$2,FALSE))</f>
        <v>0</v>
      </c>
      <c r="ER194" s="90">
        <f>IF(ISNA(VLOOKUP($B194,'[1]1718  Exp_Rev Access'!$F$7:$GK$318,$ER$2,FALSE)),"",VLOOKUP($B194,'[1]1718  Exp_Rev Access'!$F$7:$GK$318,$ER$2,FALSE))</f>
        <v>0</v>
      </c>
      <c r="ES194" s="90">
        <f>IF(ISNA(VLOOKUP($B194,'[1]1718  Exp_Rev Access'!$F$7:$GK$318,$ES$2,FALSE)),"",VLOOKUP($B194,'[1]1718  Exp_Rev Access'!$F$7:$GK$318,$ES$2,FALSE))</f>
        <v>0</v>
      </c>
      <c r="ET194" s="90">
        <f>IF(ISNA(VLOOKUP($B194,'[1]1718  Exp_Rev Access'!$F$7:$GK$318,$ET$2,FALSE)),"",VLOOKUP($B194,'[1]1718  Exp_Rev Access'!$F$7:$GK$318,$ET$2,FALSE))</f>
        <v>0</v>
      </c>
      <c r="EU194" s="90">
        <f>IF(ISNA(VLOOKUP($B194,'[1]1718  Exp_Rev Access'!$F$7:$GK$318,$EU$2,FALSE)),"",VLOOKUP($B194,'[1]1718  Exp_Rev Access'!$F$7:$GK$318,$EU$2,FALSE))</f>
        <v>0</v>
      </c>
      <c r="EV194" s="90">
        <f>IF(ISNA(VLOOKUP($B194,'[1]1718  Exp_Rev Access'!$F$7:$GK$318,$EV$2,FALSE)),"",VLOOKUP($B194,'[1]1718  Exp_Rev Access'!$F$7:$GK$318,$EV$2,FALSE))</f>
        <v>0</v>
      </c>
      <c r="EW194" s="90">
        <f>IF(ISNA(VLOOKUP($B194,'[1]1718  Exp_Rev Access'!$F$7:$GK$318,$EW$2,FALSE)),"",VLOOKUP($B194,'[1]1718  Exp_Rev Access'!$F$7:$GK$318,$EW$2,FALSE))</f>
        <v>0</v>
      </c>
      <c r="EX194" s="90">
        <f>IF(ISNA(VLOOKUP($B194,'[1]1718  Exp_Rev Access'!$F$7:$GK$318,$EX$2,FALSE)),"",VLOOKUP($B194,'[1]1718  Exp_Rev Access'!$F$7:$GK$318,$EX$2,FALSE))</f>
        <v>0</v>
      </c>
      <c r="EY194" s="90">
        <f>IF(ISNA(VLOOKUP($B194,'[1]1718  Exp_Rev Access'!$F$7:$GK$318,$EY$2,FALSE)),"",VLOOKUP($B194,'[1]1718  Exp_Rev Access'!$F$7:$GK$318,$EY$2,FALSE))</f>
        <v>0</v>
      </c>
      <c r="EZ194" s="90">
        <f>IF(ISNA(VLOOKUP($B194,'[1]1718  Exp_Rev Access'!$F$7:$GK$318,$EZ$2,FALSE)),"",VLOOKUP($B194,'[1]1718  Exp_Rev Access'!$F$7:$GK$318,$EZ$2,FALSE))</f>
        <v>0</v>
      </c>
      <c r="FA194" s="90">
        <f>IF(ISNA(VLOOKUP($B194,'[1]1718  Exp_Rev Access'!$F$7:$GK$318,$FA$2,FALSE)),"",VLOOKUP($B194,'[1]1718  Exp_Rev Access'!$F$7:$GK$318,$FA$2,FALSE))</f>
        <v>0</v>
      </c>
      <c r="FB194" s="90">
        <f>IF(ISNA(VLOOKUP($B194,'[1]1718  Exp_Rev Access'!$F$7:$GK$318,$FB$2,FALSE)),"",VLOOKUP($B194,'[1]1718  Exp_Rev Access'!$F$7:$GK$318,$FB$2,FALSE))</f>
        <v>0</v>
      </c>
      <c r="FC194" s="90">
        <f>IF(ISNA(VLOOKUP($B194,'[1]1718  Exp_Rev Access'!$F$7:$GK$318,$FC$2,FALSE)),"",VLOOKUP($B194,'[1]1718  Exp_Rev Access'!$F$7:$GK$318,$FC$2,FALSE))</f>
        <v>0</v>
      </c>
      <c r="FD194" s="90">
        <f>IF(ISNA(VLOOKUP($B194,'[1]1718  Exp_Rev Access'!$F$7:$GK$318,$FD$2,FALSE)),"",VLOOKUP($B194,'[1]1718  Exp_Rev Access'!$F$7:$GK$318,$FD$2,FALSE))</f>
        <v>0</v>
      </c>
      <c r="FE194" s="90">
        <f>IF(ISNA(VLOOKUP($B194,'[1]1718  Exp_Rev Access'!$F$7:$GK$318,$FE$2,FALSE)),"",VLOOKUP($B194,'[1]1718  Exp_Rev Access'!$F$7:$GK$318,$FE$2,FALSE))</f>
        <v>0</v>
      </c>
      <c r="FF194" s="90">
        <f>IF(ISNA(VLOOKUP($B194,'[1]1718  Exp_Rev Access'!$F$7:$GK$318,$FF$2,FALSE)),"",VLOOKUP($B194,'[1]1718  Exp_Rev Access'!$F$7:$GK$318,$FF$2,FALSE))</f>
        <v>0</v>
      </c>
      <c r="FG194" s="90">
        <f>IF(ISNA(VLOOKUP($B194,'[1]1718  Exp_Rev Access'!$F$7:$GK$318,$FG$2,FALSE)),"",VLOOKUP($B194,'[1]1718  Exp_Rev Access'!$F$7:$GK$318,$FG$2,FALSE))</f>
        <v>0</v>
      </c>
      <c r="FH194" s="90">
        <f>IF(ISNA(VLOOKUP($B194,'[1]1718  Exp_Rev Access'!$F$7:$GK$318,$FH$2,FALSE)),"",VLOOKUP($B194,'[1]1718  Exp_Rev Access'!$F$7:$GK$318,$FH$2,FALSE))</f>
        <v>0</v>
      </c>
      <c r="FI194" s="90">
        <f>IF(ISNA(VLOOKUP($B194,'[1]1718  Exp_Rev Access'!$F$7:$GK$318,$FI$2,FALSE)),"",VLOOKUP($B194,'[1]1718  Exp_Rev Access'!$F$7:$GK$318,$FI$2,FALSE))</f>
        <v>0</v>
      </c>
      <c r="FJ194" s="90">
        <f>IF(ISNA(VLOOKUP($B194,'[1]1718  Exp_Rev Access'!$F$7:$GK$318,$FJ$2,FALSE)),"",VLOOKUP($B194,'[1]1718  Exp_Rev Access'!$F$7:$GK$318,$FJ$2,FALSE))</f>
        <v>0</v>
      </c>
      <c r="FK194" s="90">
        <f>IF(ISNA(VLOOKUP($B194,'[1]1718  Exp_Rev Access'!$F$7:$GK$318,$FK$2,FALSE)),"",VLOOKUP($B194,'[1]1718  Exp_Rev Access'!$F$7:$GK$318,$FK$2,FALSE))</f>
        <v>0</v>
      </c>
      <c r="FL194" s="90">
        <f>IF(ISNA(VLOOKUP($B194,'[1]1718  Exp_Rev Access'!$F$7:$GK$318,$FL$2,FALSE)),"",VLOOKUP($B194,'[1]1718  Exp_Rev Access'!$F$7:$GK$318,$FL$2,FALSE))</f>
        <v>0</v>
      </c>
      <c r="FM194" s="90">
        <f>IF(ISNA(VLOOKUP($B194,'[1]1718  Exp_Rev Access'!$F$7:$GK$318,$FM$2,FALSE)),"",VLOOKUP($B194,'[1]1718  Exp_Rev Access'!$F$7:$GK$318,$FM$2,FALSE))</f>
        <v>0</v>
      </c>
      <c r="FN194" s="90">
        <f>IF(ISNA(VLOOKUP($B194,'[1]1718  Exp_Rev Access'!$F$7:$GK$318,$FN$2,FALSE)),"",VLOOKUP($B194,'[1]1718  Exp_Rev Access'!$F$7:$GK$318,$FN$2,FALSE))</f>
        <v>0</v>
      </c>
      <c r="FO194" s="90">
        <f>IF(ISNA(VLOOKUP($B194,'[1]1718  Exp_Rev Access'!$F$7:$GK$318,$FO$2,FALSE)),"",VLOOKUP($B194,'[1]1718  Exp_Rev Access'!$F$7:$GK$318,$FO$2,FALSE))</f>
        <v>0</v>
      </c>
      <c r="FP194" s="90">
        <f>IF(ISNA(VLOOKUP($B194,'[1]1718  Exp_Rev Access'!$F$7:$GK$318,$FP$2,FALSE)),"",VLOOKUP($B194,'[1]1718  Exp_Rev Access'!$F$7:$GK$318,$FP$2,FALSE))</f>
        <v>0</v>
      </c>
      <c r="FQ194" s="90">
        <f>IF(ISNA(VLOOKUP($B194,'[1]1718  Exp_Rev Access'!$F$7:$GK$318,$FQ$2,FALSE)),"",VLOOKUP($B194,'[1]1718  Exp_Rev Access'!$F$7:$GK$318,$FQ$2,FALSE))</f>
        <v>0</v>
      </c>
      <c r="FR194" s="90">
        <f>IF(ISNA(VLOOKUP($B194,'[1]1718  Exp_Rev Access'!$F$7:$GK$318,$FR$2,FALSE)),"",VLOOKUP($B194,'[1]1718  Exp_Rev Access'!$F$7:$GK$318,$FR$2,FALSE))</f>
        <v>0</v>
      </c>
      <c r="FS194" s="56">
        <f t="shared" si="560"/>
        <v>61136</v>
      </c>
      <c r="FT194" s="92">
        <f t="shared" si="561"/>
        <v>2.6911505847140475E-2</v>
      </c>
      <c r="FU194" s="94">
        <f t="shared" si="562"/>
        <v>515.48060708263063</v>
      </c>
      <c r="FV194" s="95">
        <f>IF(ISNA(VLOOKUP($B194,'[1]1718  Exp_Rev Access'!$F$7:$GK$318,$FV$2,FALSE)),"",VLOOKUP($B194,'[1]1718  Exp_Rev Access'!$F$7:$GK$318,$FV$2,FALSE))</f>
        <v>0</v>
      </c>
      <c r="FW194" s="95">
        <f>IF(ISNA(VLOOKUP($B194,'[1]1718  Exp_Rev Access'!$F$7:$GK$318,$FW$2,FALSE)),"",VLOOKUP($B194,'[1]1718  Exp_Rev Access'!$F$7:$GK$318,$FW$2,FALSE))</f>
        <v>0</v>
      </c>
      <c r="FX194" s="95">
        <f>IF(ISNA(VLOOKUP($B194,'[1]1718  Exp_Rev Access'!$F$7:$GK$318,$FX$2,FALSE)),"",VLOOKUP($B194,'[1]1718  Exp_Rev Access'!$F$7:$GK$318,$FX$2,FALSE))</f>
        <v>0</v>
      </c>
      <c r="FY194" s="95">
        <f>IF(ISNA(VLOOKUP($B194,'[1]1718  Exp_Rev Access'!$F$7:$GK$318,$FY$2,FALSE)),"",VLOOKUP($B194,'[1]1718  Exp_Rev Access'!$F$7:$GK$318,$FY$2,FALSE))</f>
        <v>0</v>
      </c>
      <c r="FZ194" s="95">
        <f>IF(ISNA(VLOOKUP($B194,'[1]1718  Exp_Rev Access'!$F$7:$GK$318,$FZ$2,FALSE)),"",VLOOKUP($B194,'[1]1718  Exp_Rev Access'!$F$7:$GK$318,$FZ$2,FALSE))</f>
        <v>0</v>
      </c>
      <c r="GA194" s="95">
        <f>IF(ISNA(VLOOKUP($B194,'[1]1718  Exp_Rev Access'!$F$7:$GK$318,$GA$2,FALSE)),"",VLOOKUP($B194,'[1]1718  Exp_Rev Access'!$F$7:$GK$318,$GA$2,FALSE))</f>
        <v>0</v>
      </c>
      <c r="GB194" s="95">
        <f>IF(ISNA(VLOOKUP($B194,'[1]1718  Exp_Rev Access'!$F$7:$GK$318,$GB$2,FALSE)),"",VLOOKUP($B194,'[1]1718  Exp_Rev Access'!$F$7:$GK$318,$GB$2,FALSE))</f>
        <v>0</v>
      </c>
      <c r="GC194" s="95">
        <f>IF(ISNA(VLOOKUP($B194,'[1]1718  Exp_Rev Access'!$F$7:$GK$318,$GC$2,FALSE)),"",VLOOKUP($B194,'[1]1718  Exp_Rev Access'!$F$7:$GK$318,$GC$2,FALSE))</f>
        <v>0</v>
      </c>
      <c r="GD194" s="95">
        <f>IF(ISNA(VLOOKUP($B194,'[1]1718  Exp_Rev Access'!$F$7:$GK$318,$GD$2,FALSE)),"",VLOOKUP($B194,'[1]1718  Exp_Rev Access'!$F$7:$GK$318,$GD$2,FALSE))</f>
        <v>0</v>
      </c>
      <c r="GE194" s="95">
        <f>IF(ISNA(VLOOKUP($B194,'[1]1718  Exp_Rev Access'!$F$7:$GK$318,$GE$2,FALSE)),"",VLOOKUP($B194,'[1]1718  Exp_Rev Access'!$F$7:$GK$318,$GE$2,FALSE))</f>
        <v>0</v>
      </c>
      <c r="GF194" s="95">
        <f>IF(ISNA(VLOOKUP($B194,'[1]1718  Exp_Rev Access'!$F$7:$GK$318,$GF$2,FALSE)),"",VLOOKUP($B194,'[1]1718  Exp_Rev Access'!$F$7:$GK$318,$GF$2,FALSE))</f>
        <v>0</v>
      </c>
      <c r="GG194" s="95">
        <f>IF(ISNA(VLOOKUP($B194,'[1]1718  Exp_Rev Access'!$F$7:$GK$318,$GG$2,FALSE)),"",VLOOKUP($B194,'[1]1718  Exp_Rev Access'!$F$7:$GK$318,$GG$2,FALSE))</f>
        <v>0</v>
      </c>
      <c r="GH194" s="95">
        <f>IF(ISNA(VLOOKUP($B194,'[1]1718  Exp_Rev Access'!$F$7:$GK$318,$GH$2,FALSE)),"",VLOOKUP($B194,'[1]1718  Exp_Rev Access'!$F$7:$GK$318,$GH$2,FALSE))</f>
        <v>0</v>
      </c>
      <c r="GI194" s="95">
        <f>IF(ISNA(VLOOKUP($B194,'[1]1718  Exp_Rev Access'!$F$7:$GK$318,$GI$2,FALSE)),"",VLOOKUP($B194,'[1]1718  Exp_Rev Access'!$F$7:$GK$318,$GI$2,FALSE))</f>
        <v>0</v>
      </c>
      <c r="GJ194" s="95">
        <f>IF(ISNA(VLOOKUP($B194,'[1]1718  Exp_Rev Access'!$F$7:$GK$318,$GJ$2,FALSE)),"",VLOOKUP($B194,'[1]1718  Exp_Rev Access'!$F$7:$GK$318,$GJ$2,FALSE))</f>
        <v>0</v>
      </c>
      <c r="GK194" s="95">
        <f>IF(ISNA(VLOOKUP($B194,'[1]1718  Exp_Rev Access'!$F$7:$GK$318,$GK$2,FALSE)),"",VLOOKUP($B194,'[1]1718  Exp_Rev Access'!$F$7:$GK$318,$GK$2,FALSE))</f>
        <v>0</v>
      </c>
      <c r="GL194" s="95">
        <f>IF(ISNA(VLOOKUP($B194,'[1]1718  Exp_Rev Access'!$F$7:$GK$318,$GL$2,FALSE)),"",VLOOKUP($B194,'[1]1718  Exp_Rev Access'!$F$7:$GK$318,$GL$2,FALSE))</f>
        <v>0</v>
      </c>
      <c r="GM194" s="95">
        <f>IF(ISNA(VLOOKUP($B194,'[1]1718  Exp_Rev Access'!$F$7:$GK$318,$GM$2,FALSE)),"",VLOOKUP($B194,'[1]1718  Exp_Rev Access'!$F$7:$GK$318,$GM$2,FALSE))</f>
        <v>0</v>
      </c>
      <c r="GN194" s="95">
        <f>IF(ISNA(VLOOKUP($B194,'[1]1718  Exp_Rev Access'!$F$7:$GK$318,$GN$2,FALSE)),"",VLOOKUP($B194,'[1]1718  Exp_Rev Access'!$F$7:$GK$318,$GN$2,FALSE))</f>
        <v>0</v>
      </c>
      <c r="GO194" s="95">
        <f>IF(ISNA(VLOOKUP($B194,'[1]1718  Exp_Rev Access'!$F$7:$GK$318,$GO$2,FALSE)),"",VLOOKUP($B194,'[1]1718  Exp_Rev Access'!$F$7:$GK$318,$GO$2,FALSE))</f>
        <v>0</v>
      </c>
      <c r="GP194" s="95">
        <f>IF(ISNA(VLOOKUP($B194,'[1]1718  Exp_Rev Access'!$F$7:$GK$318,$GP$2,FALSE)),"",VLOOKUP($B194,'[1]1718  Exp_Rev Access'!$F$7:$GK$318,$GP$2,FALSE))</f>
        <v>0</v>
      </c>
      <c r="GQ194" s="95">
        <f>IF(ISNA(VLOOKUP($B194,'[1]1718  Exp_Rev Access'!$F$7:$GK$318,$GQ$2,FALSE)),"",VLOOKUP($B194,'[1]1718  Exp_Rev Access'!$F$7:$GK$318,$GQ$2,FALSE))</f>
        <v>0</v>
      </c>
      <c r="GR194" s="95">
        <f>IF(ISNA(VLOOKUP($B194,'[1]1718  Exp_Rev Access'!$F$7:$GK$318,$GR$2,FALSE)),"",VLOOKUP($B194,'[1]1718  Exp_Rev Access'!$F$7:$GK$318,$GR$2,FALSE))</f>
        <v>0</v>
      </c>
      <c r="GS194" s="95">
        <f>IF(ISNA(VLOOKUP($B194,'[1]1718  Exp_Rev Access'!$F$7:$GK$318,$GS$2,FALSE)),"",VLOOKUP($B194,'[1]1718  Exp_Rev Access'!$F$7:$GK$318,$GS$2,FALSE))</f>
        <v>0</v>
      </c>
      <c r="GT194" s="95">
        <f>IF(ISNA(VLOOKUP($B194,'[1]1718  Exp_Rev Access'!$F$7:$GK$318,$GT$2,FALSE)),"",VLOOKUP($B194,'[1]1718  Exp_Rev Access'!$F$7:$GK$318,$GT$2,FALSE))</f>
        <v>0</v>
      </c>
      <c r="GU194" s="56">
        <f t="shared" si="563"/>
        <v>0</v>
      </c>
      <c r="GV194" s="92">
        <f t="shared" si="564"/>
        <v>0</v>
      </c>
      <c r="GW194" s="96">
        <f t="shared" si="565"/>
        <v>0</v>
      </c>
    </row>
    <row r="195" spans="1:222" x14ac:dyDescent="0.3">
      <c r="A195" s="98"/>
      <c r="B195" s="88" t="s">
        <v>453</v>
      </c>
      <c r="C195" s="89" t="s">
        <v>454</v>
      </c>
      <c r="D195" s="75">
        <f>IF(ISNA(VLOOKUP($B195,'[1]1718 enrollment_Rev_Exp by size'!$A$7:H530,3,FALSE)),"",VLOOKUP($B195,'[1]1718 enrollment_Rev_Exp by size'!$A$7:$G$350,3,FALSE))</f>
        <v>90.62</v>
      </c>
      <c r="E195" s="76">
        <f>IF(ISNA(VLOOKUP($B195,'[1]1718 enrollment_Rev_Exp by size'!$A$7:I531,5,FALSE)),"",VLOOKUP($B195,'[1]1718 enrollment_Rev_Exp by size'!$A$7:$G$350,5,FALSE))</f>
        <v>1466129.56</v>
      </c>
      <c r="F195" s="70">
        <f t="shared" si="495"/>
        <v>1466129.56</v>
      </c>
      <c r="G195" s="70">
        <f t="shared" si="548"/>
        <v>0</v>
      </c>
      <c r="H195" s="90">
        <f>IF(ISNA(VLOOKUP($B195,'[1]1718  Exp_Rev Access'!$F$7:$GK$318,3,FALSE)),"",VLOOKUP($B195,'[1]1718  Exp_Rev Access'!$F$7:$GK$318,3,FALSE))</f>
        <v>390077.23</v>
      </c>
      <c r="I195" s="90">
        <f>IF(ISNA(VLOOKUP($B195,'[1]1718  Exp_Rev Access'!$F$7:$GK$318,4,FALSE)),"",VLOOKUP($B195,'[1]1718  Exp_Rev Access'!$F$7:$GK$318,4,FALSE))</f>
        <v>0</v>
      </c>
      <c r="J195" s="90">
        <f>IF(ISNA(VLOOKUP($B195,'[1]1718  Exp_Rev Access'!$F$7:$GK$318,5,FALSE)),"",VLOOKUP($B195,'[1]1718  Exp_Rev Access'!$F$7:$GK$318,5,FALSE))</f>
        <v>611.16</v>
      </c>
      <c r="K195" s="90">
        <f>IF(ISNA(VLOOKUP($B195,'[1]1718  Exp_Rev Access'!$F$7:$GK$318,6,FALSE)),"-",VLOOKUP($B195,'[1]1718  Exp_Rev Access'!$F$7:$GK$318,6,FALSE))</f>
        <v>0</v>
      </c>
      <c r="L195" s="90">
        <f>IF(ISNA(VLOOKUP($B195,'[1]1718  Exp_Rev Access'!$F$7:$GK$318,7,FALSE)),"",VLOOKUP($B195,'[1]1718  Exp_Rev Access'!$F$7:$GK$318,7,FALSE))</f>
        <v>0</v>
      </c>
      <c r="M195" s="90">
        <f>IF(ISNA(VLOOKUP($B195,'[1]1718  Exp_Rev Access'!$F$7:$GK$318,8,FALSE)),"",VLOOKUP($B195,'[1]1718  Exp_Rev Access'!$F$7:$GK$318,8,FALSE))</f>
        <v>0</v>
      </c>
      <c r="N195" s="56">
        <f t="shared" si="549"/>
        <v>390688.38999999996</v>
      </c>
      <c r="O195" s="91">
        <f t="shared" si="550"/>
        <v>0.26647603367331324</v>
      </c>
      <c r="P195" s="56">
        <f t="shared" si="551"/>
        <v>4311.2821672919881</v>
      </c>
      <c r="Q195" s="90">
        <f>IF(ISNA(VLOOKUP($B195,'[1]1718  Exp_Rev Access'!$F$7:$GK$318,10,FALSE)),"",VLOOKUP($B195,'[1]1718  Exp_Rev Access'!$F$7:$GK$318,10,FALSE))</f>
        <v>0</v>
      </c>
      <c r="R195" s="90">
        <f>IF(ISNA(VLOOKUP($B195,'[1]1718  Exp_Rev Access'!$F$7:$GK$318,11,FALSE)),"",VLOOKUP($B195,'[1]1718  Exp_Rev Access'!$F$7:$GK$318,11,FALSE))</f>
        <v>0</v>
      </c>
      <c r="S195" s="90">
        <f>IF(ISNA(VLOOKUP($B195,'[1]1718  Exp_Rev Access'!$F$7:$GK$318,12,FALSE)),"",VLOOKUP($B195,'[1]1718  Exp_Rev Access'!$F$7:$GK$318,12,FALSE))</f>
        <v>0</v>
      </c>
      <c r="T195" s="90">
        <f>IF(ISNA(VLOOKUP($B195,'[1]1718  Exp_Rev Access'!$F$7:$GK$318,13,FALSE)),"",VLOOKUP($B195,'[1]1718  Exp_Rev Access'!$F$7:$GK$318,13,FALSE))</f>
        <v>0</v>
      </c>
      <c r="U195" s="90">
        <f>IF(ISNA(VLOOKUP($B195,'[1]1718  Exp_Rev Access'!$F$7:$GK$318,14,FALSE)),"",VLOOKUP($B195,'[1]1718  Exp_Rev Access'!$F$7:$GK$318,14,FALSE))</f>
        <v>0</v>
      </c>
      <c r="V195" s="90">
        <f>IF(ISNA(VLOOKUP($B195,'[1]1718  Exp_Rev Access'!$F$7:$GK$318,15,FALSE)),"",VLOOKUP($B195,'[1]1718  Exp_Rev Access'!$F$7:$GK$318,15,FALSE))</f>
        <v>0</v>
      </c>
      <c r="W195" s="90">
        <f>IF(ISNA(VLOOKUP($B195,'[1]1718  Exp_Rev Access'!$F$7:$GK$318,16,FALSE)),"",VLOOKUP($B195,'[1]1718  Exp_Rev Access'!$F$7:$GK$318,16,FALSE))</f>
        <v>0</v>
      </c>
      <c r="X195" s="90">
        <f>IF(ISNA(VLOOKUP($B195,'[1]1718  Exp_Rev Access'!$F$7:$GK$318,17,FALSE)),"",VLOOKUP($B195,'[1]1718  Exp_Rev Access'!$F$7:$GK$318,17,FALSE))</f>
        <v>0</v>
      </c>
      <c r="Y195" s="90">
        <f>IF(ISNA(VLOOKUP($B195,'[1]1718  Exp_Rev Access'!$F$7:$GK$318,18,FALSE)),"",VLOOKUP($B195,'[1]1718  Exp_Rev Access'!$F$7:$GK$318,18,FALSE))</f>
        <v>0</v>
      </c>
      <c r="Z195" s="90">
        <f>IF(ISNA(VLOOKUP($B195,'[1]1718  Exp_Rev Access'!$F$7:$GK$318,19,FALSE)),"",VLOOKUP($B195,'[1]1718  Exp_Rev Access'!$F$7:$GK$318,19,FALSE))</f>
        <v>0</v>
      </c>
      <c r="AA195" s="90">
        <f>IF(ISNA(VLOOKUP($B195,'[1]1718  Exp_Rev Access'!$F$7:$GK$318,20,FALSE)),"",VLOOKUP($B195,'[1]1718  Exp_Rev Access'!$F$7:$GK$318,20,FALSE))</f>
        <v>0</v>
      </c>
      <c r="AB195" s="90">
        <f>IF(ISNA(VLOOKUP($B195,'[1]1718  Exp_Rev Access'!$F$7:$GK$318,21,FALSE)),"",VLOOKUP($B195,'[1]1718  Exp_Rev Access'!$F$7:$GK$318,21,FALSE))</f>
        <v>0</v>
      </c>
      <c r="AC195" s="90">
        <f>IF(ISNA(VLOOKUP($B195,'[1]1718  Exp_Rev Access'!$F$7:$GK$318,22,FALSE)),"",VLOOKUP($B195,'[1]1718  Exp_Rev Access'!$F$7:$GK$318,22,FALSE))</f>
        <v>0</v>
      </c>
      <c r="AD195" s="90">
        <f>IF(ISNA(VLOOKUP($B195,'[1]1718  Exp_Rev Access'!$F$7:$GK$318,23,FALSE)),"",VLOOKUP($B195,'[1]1718  Exp_Rev Access'!$F$7:$GK$318,23,FALSE))</f>
        <v>16449.34</v>
      </c>
      <c r="AE195" s="90">
        <f>IF(ISNA(VLOOKUP($B195,'[1]1718  Exp_Rev Access'!$F$7:$GK$318,24,FALSE)),"",VLOOKUP($B195,'[1]1718  Exp_Rev Access'!$F$7:$GK$318,24,FALSE))</f>
        <v>5082.17</v>
      </c>
      <c r="AF195" s="90">
        <f>IF(ISNA(VLOOKUP($B195,'[1]1718  Exp_Rev Access'!$F$7:$GK$318,25,FALSE)),"",VLOOKUP($B195,'[1]1718  Exp_Rev Access'!$F$7:$GK$318,25,FALSE))</f>
        <v>0</v>
      </c>
      <c r="AG195" s="90">
        <f>IF(ISNA(VLOOKUP($B195,'[1]1718  Exp_Rev Access'!$F$7:$GK$318,26,FALSE)),"",VLOOKUP($B195,'[1]1718  Exp_Rev Access'!$F$7:$GK$318,26,FALSE))</f>
        <v>11375.99</v>
      </c>
      <c r="AH195" s="90">
        <f>IF(ISNA(VLOOKUP($B195,'[1]1718  Exp_Rev Access'!$F$7:$GK$318,27,FALSE)),"",VLOOKUP($B195,'[1]1718  Exp_Rev Access'!$F$7:$GK$318,27,FALSE))</f>
        <v>0</v>
      </c>
      <c r="AI195" s="90">
        <f>IF(ISNA(VLOOKUP($B195,'[1]1718  Exp_Rev Access'!$F$7:$GK$318,28,FALSE)),"",VLOOKUP($B195,'[1]1718  Exp_Rev Access'!$F$7:$GK$318,28,FALSE))</f>
        <v>0</v>
      </c>
      <c r="AJ195" s="90">
        <f>IF(ISNA(VLOOKUP($B195,'[1]1718  Exp_Rev Access'!$F$7:$GK$318,29,FALSE)),"",VLOOKUP($B195,'[1]1718  Exp_Rev Access'!$F$7:$GK$318,29,FALSE))</f>
        <v>0</v>
      </c>
      <c r="AK195" s="90">
        <f>IF(ISNA(VLOOKUP($B195,'[1]1718  Exp_Rev Access'!$F$7:$GK$318,30,FALSE)),"",VLOOKUP($B195,'[1]1718  Exp_Rev Access'!$F$7:$GK$318,30,FALSE))</f>
        <v>2890.59</v>
      </c>
      <c r="AL195" s="90">
        <f>IF(ISNA(VLOOKUP($B195,'[1]1718  Exp_Rev Access'!$F$7:$GK$318,31,FALSE)),"",VLOOKUP($B195,'[1]1718  Exp_Rev Access'!$F$7:$GK$318,31,FALSE))</f>
        <v>1127.81</v>
      </c>
      <c r="AM195" s="56">
        <f t="shared" si="552"/>
        <v>36925.899999999994</v>
      </c>
      <c r="AN195" s="92">
        <f t="shared" si="553"/>
        <v>2.5185973332397714E-2</v>
      </c>
      <c r="AO195" s="71">
        <f t="shared" si="554"/>
        <v>407.48068858971521</v>
      </c>
      <c r="AP195" s="90">
        <f>IF(ISNA(VLOOKUP($B195,'[1]1718  Exp_Rev Access'!$F$7:$GK$318,33,FALSE)),"",VLOOKUP($B195,'[1]1718  Exp_Rev Access'!$F$7:$GK$318,33,FALSE))</f>
        <v>745977.06</v>
      </c>
      <c r="AQ195" s="90">
        <f>IF(ISNA(VLOOKUP($B195,'[1]1718  Exp_Rev Access'!$F$7:$GK$318,34,FALSE)),"",VLOOKUP($B195,'[1]1718  Exp_Rev Access'!$F$7:$GK$318,34,FALSE))</f>
        <v>11446.97</v>
      </c>
      <c r="AR195" s="90">
        <f>IF(ISNA(VLOOKUP($B195,'[1]1718  Exp_Rev Access'!$F$7:$GK$318,35,FALSE)),"",VLOOKUP($B195,'[1]1718  Exp_Rev Access'!$F$7:$GK$318,35,FALSE))</f>
        <v>0</v>
      </c>
      <c r="AS195" s="90">
        <f>IF(ISNA(VLOOKUP($B195,'[1]1718  Exp_Rev Access'!$F$7:$GK$318,36,FALSE)),"",VLOOKUP($B195,'[1]1718  Exp_Rev Access'!$F$7:$GK$318,36,FALSE))</f>
        <v>0</v>
      </c>
      <c r="AT195" s="90">
        <f>IF(ISNA(VLOOKUP($B195,'[1]1718  Exp_Rev Access'!$F$7:$GK$318,37,FALSE)),"",VLOOKUP($B195,'[1]1718  Exp_Rev Access'!$F$7:$GK$318,37,FALSE))</f>
        <v>0</v>
      </c>
      <c r="AU195" s="56">
        <f t="shared" si="555"/>
        <v>757424.03</v>
      </c>
      <c r="AV195" s="93">
        <f t="shared" si="556"/>
        <v>0.51661466398644873</v>
      </c>
      <c r="AW195" s="56">
        <f t="shared" si="557"/>
        <v>8358.2435444714192</v>
      </c>
      <c r="AX195" s="90">
        <f>IF(ISNA(VLOOKUP($B195,'[1]1718  Exp_Rev Access'!$F$7:$GK$318,39,FALSE)),"",VLOOKUP($B195,'[1]1718  Exp_Rev Access'!$F$7:$GK$318,39,FALSE))</f>
        <v>0</v>
      </c>
      <c r="AY195" s="90">
        <f>IF(ISNA(VLOOKUP($B195,'[1]1718  Exp_Rev Access'!$F$7:$GK$318,40,FALSE)),"",VLOOKUP($B195,'[1]1718  Exp_Rev Access'!$F$7:$GK$318,40,FALSE))</f>
        <v>60329.35</v>
      </c>
      <c r="AZ195" s="90">
        <f>IF(ISNA(VLOOKUP($B195,'[1]1718  Exp_Rev Access'!$F$7:$GK$318,41,FALSE)),"",VLOOKUP($B195,'[1]1718  Exp_Rev Access'!$F$7:$GK$318,41,FALSE))</f>
        <v>2654.39</v>
      </c>
      <c r="BA195" s="90">
        <f>IF(ISNA(VLOOKUP($B195,'[1]1718  Exp_Rev Access'!$F$7:$GK$318,42,FALSE)),"",VLOOKUP($B195,'[1]1718  Exp_Rev Access'!$F$7:$GK$318,42,FALSE))</f>
        <v>0</v>
      </c>
      <c r="BB195" s="90">
        <f>IF(ISNA(VLOOKUP($B195,'[1]1718  Exp_Rev Access'!$F$7:$GK$318,43,FALSE)),"",VLOOKUP($B195,'[1]1718  Exp_Rev Access'!$F$7:$GK$318,43,FALSE))</f>
        <v>0</v>
      </c>
      <c r="BC195" s="90">
        <f>IF(ISNA(VLOOKUP($B195,'[1]1718  Exp_Rev Access'!$F$7:$GK$318,44,FALSE)),"",VLOOKUP($B195,'[1]1718  Exp_Rev Access'!$F$7:$GK$318,44,FALSE))</f>
        <v>14334.71</v>
      </c>
      <c r="BD195" s="90">
        <f>IF(ISNA(VLOOKUP($B195,'[1]1718  Exp_Rev Access'!$F$7:$GK$318,45,FALSE)),"",VLOOKUP($B195,'[1]1718  Exp_Rev Access'!$F$7:$GK$318,45,FALSE))</f>
        <v>0</v>
      </c>
      <c r="BE195" s="90">
        <f>IF(ISNA(VLOOKUP($B195,'[1]1718  Exp_Rev Access'!$F$7:$GK$318,46,FALSE)),"",VLOOKUP($B195,'[1]1718  Exp_Rev Access'!$F$7:$GK$318,46,FALSE))</f>
        <v>200</v>
      </c>
      <c r="BF195" s="90">
        <f>IF(ISNA(VLOOKUP($B195,'[1]1718  Exp_Rev Access'!$F$7:$GK$318,47,FALSE)),"",VLOOKUP($B195,'[1]1718  Exp_Rev Access'!$F$7:$GK$318,47,FALSE))</f>
        <v>0</v>
      </c>
      <c r="BG195" s="90">
        <f>IF(ISNA(VLOOKUP($B195,'[1]1718  Exp_Rev Access'!$F$7:$GK$318,48,FALSE)),"",VLOOKUP($B195,'[1]1718  Exp_Rev Access'!$F$7:$GK$318,48,FALSE))</f>
        <v>0</v>
      </c>
      <c r="BH195" s="90">
        <f>IF(ISNA(VLOOKUP($B195,'[1]1718  Exp_Rev Access'!$F$7:$GK$318,49,FALSE)),"",VLOOKUP($B195,'[1]1718  Exp_Rev Access'!$F$7:$GK$318,49,FALSE))</f>
        <v>0</v>
      </c>
      <c r="BI195" s="90">
        <f>IF(ISNA(VLOOKUP($B195,'[1]1718  Exp_Rev Access'!$F$7:$GK$318,50,FALSE)),"",VLOOKUP($B195,'[1]1718  Exp_Rev Access'!$F$7:$GK$318,50,FALSE))</f>
        <v>0</v>
      </c>
      <c r="BJ195" s="90">
        <f>IF(ISNA(VLOOKUP($B195,'[1]1718  Exp_Rev Access'!$F$7:$GK$318,51,FALSE)),"",VLOOKUP($B195,'[1]1718  Exp_Rev Access'!$F$7:$GK$318,51,FALSE))</f>
        <v>727.91</v>
      </c>
      <c r="BK195" s="90">
        <f>IF(ISNA(VLOOKUP($B195,'[1]1718  Exp_Rev Access'!$F$7:$GK$318,52,FALSE)),"",VLOOKUP($B195,'[1]1718  Exp_Rev Access'!$F$7:$GK$318,52,FALSE))</f>
        <v>101145.05</v>
      </c>
      <c r="BL195" s="90">
        <f>IF(ISNA(VLOOKUP($B195,'[1]1718  Exp_Rev Access'!$F$7:$GK$318,53,FALSE)),"",VLOOKUP($B195,'[1]1718  Exp_Rev Access'!$F$7:$GK$318,53,FALSE))</f>
        <v>0</v>
      </c>
      <c r="BM195" s="90">
        <f>IF(ISNA(VLOOKUP($B195,'[1]1718  Exp_Rev Access'!$F$7:$GK$318,54,FALSE)),"",VLOOKUP($B195,'[1]1718  Exp_Rev Access'!$F$7:$GK$318,54,FALSE))</f>
        <v>0</v>
      </c>
      <c r="BN195" s="90">
        <f>IF(ISNA(VLOOKUP($B195,'[1]1718  Exp_Rev Access'!$F$7:$GK$318,55,FALSE)),"",VLOOKUP($B195,'[1]1718  Exp_Rev Access'!$F$7:$GK$318,55,FALSE))</f>
        <v>0</v>
      </c>
      <c r="BO195" s="90">
        <f>IF(ISNA(VLOOKUP($B195,'[1]1718  Exp_Rev Access'!$F$7:$GK$318,56,FALSE)),"",VLOOKUP($B195,'[1]1718  Exp_Rev Access'!$F$7:$GK$318,56,FALSE))</f>
        <v>0</v>
      </c>
      <c r="BP195" s="90">
        <f>IF(ISNA(VLOOKUP($B195,'[1]1718  Exp_Rev Access'!$F$7:$GK$318,57,FALSE)),"",VLOOKUP($B195,'[1]1718  Exp_Rev Access'!$F$7:$GK$318,57,FALSE))</f>
        <v>0</v>
      </c>
      <c r="BQ195" s="90">
        <f>IF(ISNA(VLOOKUP($B195,'[1]1718  Exp_Rev Access'!$F$7:$GK$318,58,FALSE)),"",VLOOKUP($B195,'[1]1718  Exp_Rev Access'!$F$7:$GK$318,58,FALSE))</f>
        <v>0</v>
      </c>
      <c r="BR195" s="90">
        <f>IF(ISNA(VLOOKUP($B195,'[1]1718  Exp_Rev Access'!$F$7:$GK$318,59,FALSE)),"",VLOOKUP($B195,'[1]1718  Exp_Rev Access'!$F$7:$GK$318,59,FALSE))</f>
        <v>0</v>
      </c>
      <c r="BS195" s="90">
        <f>IF(ISNA(VLOOKUP($B195,'[1]1718  Exp_Rev Access'!$F$7:$GK$318,60,FALSE)),"",VLOOKUP($B195,'[1]1718  Exp_Rev Access'!$F$7:$GK$318,60,FALSE))</f>
        <v>0</v>
      </c>
      <c r="BT195" s="90">
        <f>IF(ISNA(VLOOKUP($B195,'[1]1718  Exp_Rev Access'!$F$7:$GK$318,61,FALSE)),"",VLOOKUP($B195,'[1]1718  Exp_Rev Access'!$F$7:$GK$318,61,FALSE))</f>
        <v>0</v>
      </c>
      <c r="BU195" s="90">
        <f>IF(ISNA(VLOOKUP($B195,'[1]1718  Exp_Rev Access'!$F$7:$GK$318,62,FALSE)),"",VLOOKUP($B195,'[1]1718  Exp_Rev Access'!$F$7:$GK$318,62,FALSE))</f>
        <v>0</v>
      </c>
      <c r="BV195" s="56">
        <f t="shared" si="449"/>
        <v>179391.41</v>
      </c>
      <c r="BW195" s="92">
        <f t="shared" si="558"/>
        <v>0.12235713329455004</v>
      </c>
      <c r="BX195" s="71">
        <f t="shared" si="559"/>
        <v>1979.6006400353122</v>
      </c>
      <c r="BY195" s="90">
        <f>IF(ISNA(VLOOKUP($B195,'[1]1718  Exp_Rev Access'!$F$7:$GK$318,64,FALSE)),"",VLOOKUP($B195,'[1]1718  Exp_Rev Access'!$F$7:$GK$318,64,FALSE))</f>
        <v>0</v>
      </c>
      <c r="BZ195" s="90">
        <f>IF(ISNA(VLOOKUP($B195,'[1]1718  Exp_Rev Access'!$F$7:$GK$318,65,FALSE)),"",VLOOKUP($B195,'[1]1718  Exp_Rev Access'!$F$7:$GK$318,65,FALSE))</f>
        <v>0</v>
      </c>
      <c r="CA195" s="90">
        <f>IF(ISNA(VLOOKUP($B195,'[1]1718  Exp_Rev Access'!$F$7:$GK$318,66,FALSE)),"",VLOOKUP($B195,'[1]1718  Exp_Rev Access'!$F$7:$GK$318,66,FALSE))</f>
        <v>0</v>
      </c>
      <c r="CB195" s="90">
        <f>IF(ISNA(VLOOKUP($B195,'[1]1718  Exp_Rev Access'!$F$7:$GK$318,67,FALSE)),"",VLOOKUP($B195,'[1]1718  Exp_Rev Access'!$F$7:$GK$318,67,FALSE))</f>
        <v>0</v>
      </c>
      <c r="CC195" s="90">
        <f>IF(ISNA(VLOOKUP($B195,'[1]1718  Exp_Rev Access'!$F$7:$GK$318,68,FALSE)),"",VLOOKUP($B195,'[1]1718  Exp_Rev Access'!$F$7:$GK$318,68,FALSE))</f>
        <v>581.84</v>
      </c>
      <c r="CD195" s="90">
        <f>IF(ISNA(VLOOKUP($B195,'[1]1718  Exp_Rev Access'!$F$7:$GK$318,69,FALSE)),"",VLOOKUP($B195,'[1]1718  Exp_Rev Access'!$F$7:$GK$318,69,FALSE))</f>
        <v>0</v>
      </c>
      <c r="CE195" s="56">
        <f t="shared" si="437"/>
        <v>581.84</v>
      </c>
      <c r="CF195" s="92">
        <f t="shared" si="450"/>
        <v>3.9685442260641685E-4</v>
      </c>
      <c r="CG195" s="78">
        <f t="shared" si="451"/>
        <v>6.4206576914588389</v>
      </c>
      <c r="CH195" s="90">
        <f>IF(ISNA(VLOOKUP($B195,'[1]1718  Exp_Rev Access'!$F$7:$GK$318,$CH$2,FALSE)),"",VLOOKUP($B195,'[1]1718  Exp_Rev Access'!$F$7:$GK$318,$CH$2,FALSE))</f>
        <v>0</v>
      </c>
      <c r="CI195" s="90">
        <f>IF(ISNA(VLOOKUP($B195,'[1]1718  Exp_Rev Access'!$F$7:$GK$318,$CI$2,FALSE)),"",VLOOKUP($B195,'[1]1718  Exp_Rev Access'!$F$7:$GK$318,$CI$2,FALSE))</f>
        <v>0</v>
      </c>
      <c r="CJ195" s="90">
        <f>IF(ISNA(VLOOKUP($B195,'[1]1718  Exp_Rev Access'!$F$7:$GK$318,$CJ$2,FALSE)),"",VLOOKUP($B195,'[1]1718  Exp_Rev Access'!$F$7:$GK$318,$CJ$2,FALSE))</f>
        <v>0</v>
      </c>
      <c r="CK195" s="90">
        <f>IF(ISNA(VLOOKUP($B195,'[1]1718  Exp_Rev Access'!$F$7:$GK$318,$CK$2,FALSE)),"",VLOOKUP($B195,'[1]1718  Exp_Rev Access'!$F$7:$GK$318,$CK$2,FALSE))</f>
        <v>0</v>
      </c>
      <c r="CL195" s="90">
        <f>IF(ISNA(VLOOKUP($B195,'[1]1718  Exp_Rev Access'!$F$7:$GK$318,$CL$2,FALSE)),"",VLOOKUP($B195,'[1]1718  Exp_Rev Access'!$F$7:$GK$318,$CL$2,FALSE))</f>
        <v>0</v>
      </c>
      <c r="CM195" s="90">
        <f>IF(ISNA(VLOOKUP($B195,'[1]1718  Exp_Rev Access'!$F$7:$GK$318,$CM$2,FALSE)),"",VLOOKUP($B195,'[1]1718  Exp_Rev Access'!$F$7:$GK$318,$CM$2,FALSE))</f>
        <v>0</v>
      </c>
      <c r="CN195" s="90">
        <f>IF(ISNA(VLOOKUP($B195,'[1]1718  Exp_Rev Access'!$F$7:$GK$318,$CN$2,FALSE)),"",VLOOKUP($B195,'[1]1718  Exp_Rev Access'!$F$7:$GK$318,$CN$2,FALSE))</f>
        <v>0</v>
      </c>
      <c r="CO195" s="90">
        <f>IF(ISNA(VLOOKUP($B195,'[1]1718  Exp_Rev Access'!$F$7:$GK$318,$CO$2,FALSE)),"",VLOOKUP($B195,'[1]1718  Exp_Rev Access'!$F$7:$GK$318,$CO$2,FALSE))</f>
        <v>0</v>
      </c>
      <c r="CP195" s="90">
        <f>IF(ISNA(VLOOKUP($B195,'[1]1718  Exp_Rev Access'!$F$7:$GK$318,$CP$2,FALSE)),"",VLOOKUP($B195,'[1]1718  Exp_Rev Access'!$F$7:$GK$318,$CP$2,FALSE))</f>
        <v>0</v>
      </c>
      <c r="CQ195" s="90">
        <f>IF(ISNA(VLOOKUP($B195,'[1]1718  Exp_Rev Access'!$F$7:$GK$318,$CQ$2,FALSE)),"",VLOOKUP($B195,'[1]1718  Exp_Rev Access'!$F$7:$GK$318,$CQ$2,FALSE))</f>
        <v>0</v>
      </c>
      <c r="CR195" s="90">
        <f>IF(ISNA(VLOOKUP($B195,'[1]1718  Exp_Rev Access'!$F$7:$GK$318,$CR$2,FALSE)),"",VLOOKUP($B195,'[1]1718  Exp_Rev Access'!$F$7:$GK$318,$CR$2,FALSE))</f>
        <v>0</v>
      </c>
      <c r="CS195" s="90">
        <f>IF(ISNA(VLOOKUP($B195,'[1]1718  Exp_Rev Access'!$F$7:$GK$318,$CS$2,FALSE)),"",VLOOKUP($B195,'[1]1718  Exp_Rev Access'!$F$7:$GK$318,$CS$2,FALSE))</f>
        <v>0</v>
      </c>
      <c r="CT195" s="90">
        <f>IF(ISNA(VLOOKUP($B195,'[1]1718  Exp_Rev Access'!$F$7:$GK$318,$CT$2,FALSE)),"",VLOOKUP($B195,'[1]1718  Exp_Rev Access'!$F$7:$GK$318,$CT$2,FALSE))</f>
        <v>0</v>
      </c>
      <c r="CU195" s="90">
        <f>IF(ISNA(VLOOKUP($B195,'[1]1718  Exp_Rev Access'!$F$7:$GK$318,$CU$2,FALSE)),"",VLOOKUP($B195,'[1]1718  Exp_Rev Access'!$F$7:$GK$318,$CU$2,FALSE))</f>
        <v>28442.45</v>
      </c>
      <c r="CV195" s="90">
        <f>IF(ISNA(VLOOKUP($B195,'[1]1718  Exp_Rev Access'!$F$7:$GK$318,$CV$2,FALSE)),"",VLOOKUP($B195,'[1]1718  Exp_Rev Access'!$F$7:$GK$318,$CV$2,FALSE))</f>
        <v>28609.9</v>
      </c>
      <c r="CW195" s="90">
        <f>IF(ISNA(VLOOKUP($B195,'[1]1718  Exp_Rev Access'!$F$7:$GK$318,$CW$2,FALSE)),"",VLOOKUP($B195,'[1]1718  Exp_Rev Access'!$F$7:$GK$318,$CW$2,FALSE))</f>
        <v>0</v>
      </c>
      <c r="CX195" s="90">
        <f>IF(ISNA(VLOOKUP($B195,'[1]1718  Exp_Rev Access'!$F$7:$GK$318,$CX$2,FALSE)),"",VLOOKUP($B195,'[1]1718  Exp_Rev Access'!$F$7:$GK$318,$CX$2,FALSE))</f>
        <v>0</v>
      </c>
      <c r="CY195" s="90">
        <f>IF(ISNA(VLOOKUP($B195,'[1]1718  Exp_Rev Access'!$F$7:$GK$318,$CY$2,FALSE)),"",VLOOKUP($B195,'[1]1718  Exp_Rev Access'!$F$7:$GK$318,$CY$2,FALSE))</f>
        <v>0</v>
      </c>
      <c r="CZ195" s="90">
        <f>IF(ISNA(VLOOKUP($B195,'[1]1718  Exp_Rev Access'!$F$7:$GK$318,$CZ$2,FALSE)),"",VLOOKUP($B195,'[1]1718  Exp_Rev Access'!$F$7:$GK$318,$CZ$2,FALSE))</f>
        <v>0</v>
      </c>
      <c r="DA195" s="90">
        <f>IF(ISNA(VLOOKUP($B195,'[1]1718  Exp_Rev Access'!$F$7:$GK$318,$DA$2,FALSE)),"",VLOOKUP($B195,'[1]1718  Exp_Rev Access'!$F$7:$GK$318,$DA$2,FALSE))</f>
        <v>0</v>
      </c>
      <c r="DB195" s="90">
        <f>IF(ISNA(VLOOKUP($B195,'[1]1718  Exp_Rev Access'!$F$7:$GK$318,$DB$2,FALSE)),"",VLOOKUP($B195,'[1]1718  Exp_Rev Access'!$F$7:$GK$318,$DB$2,FALSE))</f>
        <v>0</v>
      </c>
      <c r="DC195" s="90">
        <f>IF(ISNA(VLOOKUP($B195,'[1]1718  Exp_Rev Access'!$F$7:$GK$318,$DC$2,FALSE)),"",VLOOKUP($B195,'[1]1718  Exp_Rev Access'!$F$7:$GK$318,$DC$2,FALSE))</f>
        <v>0</v>
      </c>
      <c r="DD195" s="90">
        <f>IF(ISNA(VLOOKUP($B195,'[1]1718  Exp_Rev Access'!$F$7:$GK$318,$DD$2,FALSE)),"",VLOOKUP($B195,'[1]1718  Exp_Rev Access'!$F$7:$GK$318,$DD$2,FALSE))</f>
        <v>0</v>
      </c>
      <c r="DE195" s="90">
        <f>IF(ISNA(VLOOKUP($B195,'[1]1718  Exp_Rev Access'!$F$7:$GK$318,$DE$2,FALSE)),"",VLOOKUP($B195,'[1]1718  Exp_Rev Access'!$F$7:$GK$318,$DE$2,FALSE))</f>
        <v>0</v>
      </c>
      <c r="DF195" s="90">
        <f>IF(ISNA(VLOOKUP($B195,'[1]1718  Exp_Rev Access'!$F$7:$GK$318,$DF$2,FALSE)),"",VLOOKUP($B195,'[1]1718  Exp_Rev Access'!$F$7:$GK$318,$DF$2,FALSE))</f>
        <v>0</v>
      </c>
      <c r="DG195" s="90">
        <f>IF(ISNA(VLOOKUP($B195,'[1]1718  Exp_Rev Access'!$F$7:$GK$318,$DG$2,FALSE)),"",VLOOKUP($B195,'[1]1718  Exp_Rev Access'!$F$7:$GK$318,$DG$2,FALSE))</f>
        <v>0</v>
      </c>
      <c r="DH195" s="90">
        <f>IF(ISNA(VLOOKUP($B195,'[1]1718  Exp_Rev Access'!$F$7:$GK$318,$DH$2,FALSE)),"",VLOOKUP($B195,'[1]1718  Exp_Rev Access'!$F$7:$GK$318,$DH$2,FALSE))</f>
        <v>0</v>
      </c>
      <c r="DI195" s="90">
        <f>IF(ISNA(VLOOKUP($B195,'[1]1718  Exp_Rev Access'!$F$7:$GK$318,$DI$2,FALSE)),"",VLOOKUP($B195,'[1]1718  Exp_Rev Access'!$F$7:$GK$318,$DI$2,FALSE))</f>
        <v>22098.74</v>
      </c>
      <c r="DJ195" s="90">
        <f>IF(ISNA(VLOOKUP($B195,'[1]1718  Exp_Rev Access'!$F$7:$GK$318,$DJ$2,FALSE)),"",VLOOKUP($B195,'[1]1718  Exp_Rev Access'!$F$7:$GK$318,$DJ$2,FALSE))</f>
        <v>0</v>
      </c>
      <c r="DK195" s="90">
        <f>IF(ISNA(VLOOKUP($B195,'[1]1718  Exp_Rev Access'!$F$7:$GK$318,$DK$2,FALSE)),"",VLOOKUP($B195,'[1]1718  Exp_Rev Access'!$F$7:$GK$318,$DK$2,FALSE))</f>
        <v>0</v>
      </c>
      <c r="DL195" s="90">
        <f>IF(ISNA(VLOOKUP($B195,'[1]1718  Exp_Rev Access'!$F$7:$GK$318,$DL$2,FALSE)),"",VLOOKUP($B195,'[1]1718  Exp_Rev Access'!$F$7:$GK$318,$DL$2,FALSE))</f>
        <v>0</v>
      </c>
      <c r="DM195" s="90">
        <f>IF(ISNA(VLOOKUP($B195,'[1]1718  Exp_Rev Access'!$F$7:$GK$318,$DM$2,FALSE)),"",VLOOKUP($B195,'[1]1718  Exp_Rev Access'!$F$7:$GK$318,$DM$2,FALSE))</f>
        <v>0</v>
      </c>
      <c r="DN195" s="90">
        <f>IF(ISNA(VLOOKUP($B195,'[1]1718  Exp_Rev Access'!$F$7:$GK$318,$DN$2,FALSE)),"",VLOOKUP($B195,'[1]1718  Exp_Rev Access'!$F$7:$GK$318,$DN$2,FALSE))</f>
        <v>0</v>
      </c>
      <c r="DO195" s="90">
        <f>IF(ISNA(VLOOKUP($B195,'[1]1718  Exp_Rev Access'!$F$7:$GK$318,$DO$2,FALSE)),"",VLOOKUP($B195,'[1]1718  Exp_Rev Access'!$F$7:$GK$318,$DO$2,FALSE))</f>
        <v>0</v>
      </c>
      <c r="DP195" s="90">
        <f>IF(ISNA(VLOOKUP($B195,'[1]1718  Exp_Rev Access'!$F$7:$GK$318,$DP$2,FALSE)),"",VLOOKUP($B195,'[1]1718  Exp_Rev Access'!$F$7:$GK$318,$DP$2,FALSE))</f>
        <v>0</v>
      </c>
      <c r="DQ195" s="90">
        <f>IF(ISNA(VLOOKUP($B195,'[1]1718  Exp_Rev Access'!$F$7:$GK$318,$DQ$2,FALSE)),"",VLOOKUP($B195,'[1]1718  Exp_Rev Access'!$F$7:$GK$318,$DQ$2,FALSE))</f>
        <v>0</v>
      </c>
      <c r="DR195" s="90">
        <f>IF(ISNA(VLOOKUP($B195,'[1]1718  Exp_Rev Access'!$F$7:$GK$318,$DR$2,FALSE)),"",VLOOKUP($B195,'[1]1718  Exp_Rev Access'!$F$7:$GK$318,$DR$2,FALSE))</f>
        <v>0</v>
      </c>
      <c r="DS195" s="90">
        <f>IF(ISNA(VLOOKUP($B195,'[1]1718  Exp_Rev Access'!$F$7:$GK$318,$DS$2,FALSE)),"",VLOOKUP($B195,'[1]1718  Exp_Rev Access'!$F$7:$GK$318,$DS$2,FALSE))</f>
        <v>0</v>
      </c>
      <c r="DT195" s="90">
        <f>IF(ISNA(VLOOKUP($B195,'[1]1718  Exp_Rev Access'!$F$7:$GK$318,$DT$2,FALSE)),"",VLOOKUP($B195,'[1]1718  Exp_Rev Access'!$F$7:$GK$318,$DT$2,FALSE))</f>
        <v>0</v>
      </c>
      <c r="DU195" s="90">
        <f>IF(ISNA(VLOOKUP($B195,'[1]1718  Exp_Rev Access'!$F$7:$GK$318,$DU$2,FALSE)),"",VLOOKUP($B195,'[1]1718  Exp_Rev Access'!$F$7:$GK$318,$DU$2,FALSE))</f>
        <v>0</v>
      </c>
      <c r="DV195" s="90">
        <f>IF(ISNA(VLOOKUP($B195,'[1]1718  Exp_Rev Access'!$F$7:$GK$318,$DV$2,FALSE)),"",VLOOKUP($B195,'[1]1718  Exp_Rev Access'!$F$7:$GK$318,$DV$2,FALSE))</f>
        <v>0</v>
      </c>
      <c r="DW195" s="90">
        <f>IF(ISNA(VLOOKUP($B195,'[1]1718  Exp_Rev Access'!$F$7:$GK$318,$DW$2,FALSE)),"",VLOOKUP($B195,'[1]1718  Exp_Rev Access'!$F$7:$GK$318,$DW$2,FALSE))</f>
        <v>0</v>
      </c>
      <c r="DX195" s="90">
        <f>IF(ISNA(VLOOKUP($B195,'[1]1718  Exp_Rev Access'!$F$7:$GK$318,$DX$2,FALSE)),"",VLOOKUP($B195,'[1]1718  Exp_Rev Access'!$F$7:$GK$318,$DX$2,FALSE))</f>
        <v>0</v>
      </c>
      <c r="DY195" s="90">
        <f>IF(ISNA(VLOOKUP($B195,'[1]1718  Exp_Rev Access'!$F$7:$GK$318,$DY$2,FALSE)),"",VLOOKUP($B195,'[1]1718  Exp_Rev Access'!$F$7:$GK$318,$DY$2,FALSE))</f>
        <v>0</v>
      </c>
      <c r="DZ195" s="90">
        <f>IF(ISNA(VLOOKUP($B195,'[1]1718  Exp_Rev Access'!$F$7:$GK$318,$DZ$2,FALSE)),"",VLOOKUP($B195,'[1]1718  Exp_Rev Access'!$F$7:$GK$318,$DZ$2,FALSE))</f>
        <v>0</v>
      </c>
      <c r="EA195" s="90">
        <f>IF(ISNA(VLOOKUP($B195,'[1]1718  Exp_Rev Access'!$F$7:$GK$318,$EA$2,FALSE)),"",VLOOKUP($B195,'[1]1718  Exp_Rev Access'!$F$7:$GK$318,$EA$2,FALSE))</f>
        <v>0</v>
      </c>
      <c r="EB195" s="90">
        <f>IF(ISNA(VLOOKUP($B195,'[1]1718  Exp_Rev Access'!$F$7:$GK$318,$EB$2,FALSE)),"",VLOOKUP($B195,'[1]1718  Exp_Rev Access'!$F$7:$GK$318,$EB$2,FALSE))</f>
        <v>0</v>
      </c>
      <c r="EC195" s="90">
        <f>IF(ISNA(VLOOKUP($B195,'[1]1718  Exp_Rev Access'!$F$7:$GK$318,$EC$2,FALSE)),"",VLOOKUP($B195,'[1]1718  Exp_Rev Access'!$F$7:$GK$318,$EC$2,FALSE))</f>
        <v>0</v>
      </c>
      <c r="ED195" s="90">
        <f>IF(ISNA(VLOOKUP($B195,'[1]1718  Exp_Rev Access'!$F$7:$GK$318,$ED$2,FALSE)),"",VLOOKUP($B195,'[1]1718  Exp_Rev Access'!$F$7:$GK$318,$ED$2,FALSE))</f>
        <v>0</v>
      </c>
      <c r="EE195" s="90">
        <f>IF(ISNA(VLOOKUP($B195,'[1]1718  Exp_Rev Access'!$F$7:$GK$318,$EE$2,FALSE)),"",VLOOKUP($B195,'[1]1718  Exp_Rev Access'!$F$7:$GK$318,$EE$2,FALSE))</f>
        <v>0</v>
      </c>
      <c r="EF195" s="90">
        <f>IF(ISNA(VLOOKUP($B195,'[1]1718  Exp_Rev Access'!$F$7:$GK$318,$EF$2,FALSE)),"",VLOOKUP($B195,'[1]1718  Exp_Rev Access'!$F$7:$GK$318,$EF$2,FALSE))</f>
        <v>0</v>
      </c>
      <c r="EG195" s="90">
        <f>IF(ISNA(VLOOKUP($B195,'[1]1718  Exp_Rev Access'!$F$7:$GK$318,$EG$2,FALSE)),"",VLOOKUP($B195,'[1]1718  Exp_Rev Access'!$F$7:$GK$318,$EG$2,FALSE))</f>
        <v>0</v>
      </c>
      <c r="EH195" s="90">
        <f>IF(ISNA(VLOOKUP($B195,'[1]1718  Exp_Rev Access'!$F$7:$GK$318,$EH$2,FALSE)),"",VLOOKUP($B195,'[1]1718  Exp_Rev Access'!$F$7:$GK$318,$EH$2,FALSE))</f>
        <v>0</v>
      </c>
      <c r="EI195" s="90">
        <f>IF(ISNA(VLOOKUP($B195,'[1]1718  Exp_Rev Access'!$F$7:$GK$318,$EI$2,FALSE)),"",VLOOKUP($B195,'[1]1718  Exp_Rev Access'!$F$7:$GK$318,$EI$2,FALSE))</f>
        <v>0</v>
      </c>
      <c r="EJ195" s="90">
        <f>IF(ISNA(VLOOKUP($B195,'[1]1718  Exp_Rev Access'!$F$7:$GK$318,$EJ$2,FALSE)),"",VLOOKUP($B195,'[1]1718  Exp_Rev Access'!$F$7:$GK$318,$EJ$2,FALSE))</f>
        <v>0</v>
      </c>
      <c r="EK195" s="90">
        <f>IF(ISNA(VLOOKUP($B195,'[1]1718  Exp_Rev Access'!$F$7:$GK$318,$EK$2,FALSE)),"",VLOOKUP($B195,'[1]1718  Exp_Rev Access'!$F$7:$GK$318,$EK$2,FALSE))</f>
        <v>0</v>
      </c>
      <c r="EL195" s="90">
        <f>IF(ISNA(VLOOKUP($B195,'[1]1718  Exp_Rev Access'!$F$7:$GK$318,$EL$2,FALSE)),"",VLOOKUP($B195,'[1]1718  Exp_Rev Access'!$F$7:$GK$318,$EL$2,FALSE))</f>
        <v>0</v>
      </c>
      <c r="EM195" s="90">
        <f>IF(ISNA(VLOOKUP($B195,'[1]1718  Exp_Rev Access'!$F$7:$GK$318,$EM$2,FALSE)),"",VLOOKUP($B195,'[1]1718  Exp_Rev Access'!$F$7:$GK$318,$EM$2,FALSE))</f>
        <v>0</v>
      </c>
      <c r="EN195" s="90">
        <f>IF(ISNA(VLOOKUP($B195,'[1]1718  Exp_Rev Access'!$F$7:$GK$318,$EN$2,FALSE)),"",VLOOKUP($B195,'[1]1718  Exp_Rev Access'!$F$7:$GK$318,$EN$2,FALSE))</f>
        <v>0</v>
      </c>
      <c r="EO195" s="90">
        <f>IF(ISNA(VLOOKUP($B195,'[1]1718  Exp_Rev Access'!$F$7:$GK$318,$EO$2,FALSE)),"",VLOOKUP($B195,'[1]1718  Exp_Rev Access'!$F$7:$GK$318,$EO$2,FALSE))</f>
        <v>0</v>
      </c>
      <c r="EP195" s="90">
        <f>IF(ISNA(VLOOKUP($B195,'[1]1718  Exp_Rev Access'!$F$7:$GK$318,$EP$2,FALSE)),"",VLOOKUP($B195,'[1]1718  Exp_Rev Access'!$F$7:$GK$318,$EP$2,FALSE))</f>
        <v>0</v>
      </c>
      <c r="EQ195" s="90">
        <f>IF(ISNA(VLOOKUP($B195,'[1]1718  Exp_Rev Access'!$F$7:$GK$318,$EQ$2,FALSE)),"",VLOOKUP($B195,'[1]1718  Exp_Rev Access'!$F$7:$GK$318,$EQ$2,FALSE))</f>
        <v>0</v>
      </c>
      <c r="ER195" s="90">
        <f>IF(ISNA(VLOOKUP($B195,'[1]1718  Exp_Rev Access'!$F$7:$GK$318,$ER$2,FALSE)),"",VLOOKUP($B195,'[1]1718  Exp_Rev Access'!$F$7:$GK$318,$ER$2,FALSE))</f>
        <v>0</v>
      </c>
      <c r="ES195" s="90">
        <f>IF(ISNA(VLOOKUP($B195,'[1]1718  Exp_Rev Access'!$F$7:$GK$318,$ES$2,FALSE)),"",VLOOKUP($B195,'[1]1718  Exp_Rev Access'!$F$7:$GK$318,$ES$2,FALSE))</f>
        <v>0</v>
      </c>
      <c r="ET195" s="90">
        <f>IF(ISNA(VLOOKUP($B195,'[1]1718  Exp_Rev Access'!$F$7:$GK$318,$ET$2,FALSE)),"",VLOOKUP($B195,'[1]1718  Exp_Rev Access'!$F$7:$GK$318,$ET$2,FALSE))</f>
        <v>0</v>
      </c>
      <c r="EU195" s="90">
        <f>IF(ISNA(VLOOKUP($B195,'[1]1718  Exp_Rev Access'!$F$7:$GK$318,$EU$2,FALSE)),"",VLOOKUP($B195,'[1]1718  Exp_Rev Access'!$F$7:$GK$318,$EU$2,FALSE))</f>
        <v>0</v>
      </c>
      <c r="EV195" s="90">
        <f>IF(ISNA(VLOOKUP($B195,'[1]1718  Exp_Rev Access'!$F$7:$GK$318,$EV$2,FALSE)),"",VLOOKUP($B195,'[1]1718  Exp_Rev Access'!$F$7:$GK$318,$EV$2,FALSE))</f>
        <v>0</v>
      </c>
      <c r="EW195" s="90">
        <f>IF(ISNA(VLOOKUP($B195,'[1]1718  Exp_Rev Access'!$F$7:$GK$318,$EW$2,FALSE)),"",VLOOKUP($B195,'[1]1718  Exp_Rev Access'!$F$7:$GK$318,$EW$2,FALSE))</f>
        <v>0</v>
      </c>
      <c r="EX195" s="90">
        <f>IF(ISNA(VLOOKUP($B195,'[1]1718  Exp_Rev Access'!$F$7:$GK$318,$EX$2,FALSE)),"",VLOOKUP($B195,'[1]1718  Exp_Rev Access'!$F$7:$GK$318,$EX$2,FALSE))</f>
        <v>0</v>
      </c>
      <c r="EY195" s="90">
        <f>IF(ISNA(VLOOKUP($B195,'[1]1718  Exp_Rev Access'!$F$7:$GK$318,$EY$2,FALSE)),"",VLOOKUP($B195,'[1]1718  Exp_Rev Access'!$F$7:$GK$318,$EY$2,FALSE))</f>
        <v>0</v>
      </c>
      <c r="EZ195" s="90">
        <f>IF(ISNA(VLOOKUP($B195,'[1]1718  Exp_Rev Access'!$F$7:$GK$318,$EZ$2,FALSE)),"",VLOOKUP($B195,'[1]1718  Exp_Rev Access'!$F$7:$GK$318,$EZ$2,FALSE))</f>
        <v>0</v>
      </c>
      <c r="FA195" s="90">
        <f>IF(ISNA(VLOOKUP($B195,'[1]1718  Exp_Rev Access'!$F$7:$GK$318,$FA$2,FALSE)),"",VLOOKUP($B195,'[1]1718  Exp_Rev Access'!$F$7:$GK$318,$FA$2,FALSE))</f>
        <v>0</v>
      </c>
      <c r="FB195" s="90">
        <f>IF(ISNA(VLOOKUP($B195,'[1]1718  Exp_Rev Access'!$F$7:$GK$318,$FB$2,FALSE)),"",VLOOKUP($B195,'[1]1718  Exp_Rev Access'!$F$7:$GK$318,$FB$2,FALSE))</f>
        <v>0</v>
      </c>
      <c r="FC195" s="90">
        <f>IF(ISNA(VLOOKUP($B195,'[1]1718  Exp_Rev Access'!$F$7:$GK$318,$FC$2,FALSE)),"",VLOOKUP($B195,'[1]1718  Exp_Rev Access'!$F$7:$GK$318,$FC$2,FALSE))</f>
        <v>0</v>
      </c>
      <c r="FD195" s="90">
        <f>IF(ISNA(VLOOKUP($B195,'[1]1718  Exp_Rev Access'!$F$7:$GK$318,$FD$2,FALSE)),"",VLOOKUP($B195,'[1]1718  Exp_Rev Access'!$F$7:$GK$318,$FD$2,FALSE))</f>
        <v>0</v>
      </c>
      <c r="FE195" s="90">
        <f>IF(ISNA(VLOOKUP($B195,'[1]1718  Exp_Rev Access'!$F$7:$GK$318,$FE$2,FALSE)),"",VLOOKUP($B195,'[1]1718  Exp_Rev Access'!$F$7:$GK$318,$FE$2,FALSE))</f>
        <v>0</v>
      </c>
      <c r="FF195" s="90">
        <f>IF(ISNA(VLOOKUP($B195,'[1]1718  Exp_Rev Access'!$F$7:$GK$318,$FF$2,FALSE)),"",VLOOKUP($B195,'[1]1718  Exp_Rev Access'!$F$7:$GK$318,$FF$2,FALSE))</f>
        <v>0</v>
      </c>
      <c r="FG195" s="90">
        <f>IF(ISNA(VLOOKUP($B195,'[1]1718  Exp_Rev Access'!$F$7:$GK$318,$FG$2,FALSE)),"",VLOOKUP($B195,'[1]1718  Exp_Rev Access'!$F$7:$GK$318,$FG$2,FALSE))</f>
        <v>0</v>
      </c>
      <c r="FH195" s="90">
        <f>IF(ISNA(VLOOKUP($B195,'[1]1718  Exp_Rev Access'!$F$7:$GK$318,$FH$2,FALSE)),"",VLOOKUP($B195,'[1]1718  Exp_Rev Access'!$F$7:$GK$318,$FH$2,FALSE))</f>
        <v>0</v>
      </c>
      <c r="FI195" s="90">
        <f>IF(ISNA(VLOOKUP($B195,'[1]1718  Exp_Rev Access'!$F$7:$GK$318,$FI$2,FALSE)),"",VLOOKUP($B195,'[1]1718  Exp_Rev Access'!$F$7:$GK$318,$FI$2,FALSE))</f>
        <v>0</v>
      </c>
      <c r="FJ195" s="90">
        <f>IF(ISNA(VLOOKUP($B195,'[1]1718  Exp_Rev Access'!$F$7:$GK$318,$FJ$2,FALSE)),"",VLOOKUP($B195,'[1]1718  Exp_Rev Access'!$F$7:$GK$318,$FJ$2,FALSE))</f>
        <v>0</v>
      </c>
      <c r="FK195" s="90">
        <f>IF(ISNA(VLOOKUP($B195,'[1]1718  Exp_Rev Access'!$F$7:$GK$318,$FK$2,FALSE)),"",VLOOKUP($B195,'[1]1718  Exp_Rev Access'!$F$7:$GK$318,$FK$2,FALSE))</f>
        <v>0</v>
      </c>
      <c r="FL195" s="90">
        <f>IF(ISNA(VLOOKUP($B195,'[1]1718  Exp_Rev Access'!$F$7:$GK$318,$FL$2,FALSE)),"",VLOOKUP($B195,'[1]1718  Exp_Rev Access'!$F$7:$GK$318,$FL$2,FALSE))</f>
        <v>0</v>
      </c>
      <c r="FM195" s="90">
        <f>IF(ISNA(VLOOKUP($B195,'[1]1718  Exp_Rev Access'!$F$7:$GK$318,$FM$2,FALSE)),"",VLOOKUP($B195,'[1]1718  Exp_Rev Access'!$F$7:$GK$318,$FM$2,FALSE))</f>
        <v>0</v>
      </c>
      <c r="FN195" s="90">
        <f>IF(ISNA(VLOOKUP($B195,'[1]1718  Exp_Rev Access'!$F$7:$GK$318,$FN$2,FALSE)),"",VLOOKUP($B195,'[1]1718  Exp_Rev Access'!$F$7:$GK$318,$FN$2,FALSE))</f>
        <v>0</v>
      </c>
      <c r="FO195" s="90">
        <f>IF(ISNA(VLOOKUP($B195,'[1]1718  Exp_Rev Access'!$F$7:$GK$318,$FO$2,FALSE)),"",VLOOKUP($B195,'[1]1718  Exp_Rev Access'!$F$7:$GK$318,$FO$2,FALSE))</f>
        <v>0</v>
      </c>
      <c r="FP195" s="90">
        <f>IF(ISNA(VLOOKUP($B195,'[1]1718  Exp_Rev Access'!$F$7:$GK$318,$FP$2,FALSE)),"",VLOOKUP($B195,'[1]1718  Exp_Rev Access'!$F$7:$GK$318,$FP$2,FALSE))</f>
        <v>0</v>
      </c>
      <c r="FQ195" s="90">
        <f>IF(ISNA(VLOOKUP($B195,'[1]1718  Exp_Rev Access'!$F$7:$GK$318,$FQ$2,FALSE)),"",VLOOKUP($B195,'[1]1718  Exp_Rev Access'!$F$7:$GK$318,$FQ$2,FALSE))</f>
        <v>0</v>
      </c>
      <c r="FR195" s="90">
        <f>IF(ISNA(VLOOKUP($B195,'[1]1718  Exp_Rev Access'!$F$7:$GK$318,$FR$2,FALSE)),"",VLOOKUP($B195,'[1]1718  Exp_Rev Access'!$F$7:$GK$318,$FR$2,FALSE))</f>
        <v>3847.55</v>
      </c>
      <c r="FS195" s="56">
        <f t="shared" si="560"/>
        <v>82998.640000000014</v>
      </c>
      <c r="FT195" s="92">
        <f t="shared" si="561"/>
        <v>5.6610713175989723E-2</v>
      </c>
      <c r="FU195" s="94">
        <f t="shared" si="562"/>
        <v>915.89759435003316</v>
      </c>
      <c r="FV195" s="95">
        <f>IF(ISNA(VLOOKUP($B195,'[1]1718  Exp_Rev Access'!$F$7:$GK$318,$FV$2,FALSE)),"",VLOOKUP($B195,'[1]1718  Exp_Rev Access'!$F$7:$GK$318,$FV$2,FALSE))</f>
        <v>0</v>
      </c>
      <c r="FW195" s="95">
        <f>IF(ISNA(VLOOKUP($B195,'[1]1718  Exp_Rev Access'!$F$7:$GK$318,$FW$2,FALSE)),"",VLOOKUP($B195,'[1]1718  Exp_Rev Access'!$F$7:$GK$318,$FW$2,FALSE))</f>
        <v>0</v>
      </c>
      <c r="FX195" s="95">
        <f>IF(ISNA(VLOOKUP($B195,'[1]1718  Exp_Rev Access'!$F$7:$GK$318,$FX$2,FALSE)),"",VLOOKUP($B195,'[1]1718  Exp_Rev Access'!$F$7:$GK$318,$FX$2,FALSE))</f>
        <v>0</v>
      </c>
      <c r="FY195" s="95">
        <f>IF(ISNA(VLOOKUP($B195,'[1]1718  Exp_Rev Access'!$F$7:$GK$318,$FY$2,FALSE)),"",VLOOKUP($B195,'[1]1718  Exp_Rev Access'!$F$7:$GK$318,$FY$2,FALSE))</f>
        <v>0</v>
      </c>
      <c r="FZ195" s="95">
        <f>IF(ISNA(VLOOKUP($B195,'[1]1718  Exp_Rev Access'!$F$7:$GK$318,$FZ$2,FALSE)),"",VLOOKUP($B195,'[1]1718  Exp_Rev Access'!$F$7:$GK$318,$FZ$2,FALSE))</f>
        <v>0</v>
      </c>
      <c r="GA195" s="95">
        <f>IF(ISNA(VLOOKUP($B195,'[1]1718  Exp_Rev Access'!$F$7:$GK$318,$GA$2,FALSE)),"",VLOOKUP($B195,'[1]1718  Exp_Rev Access'!$F$7:$GK$318,$GA$2,FALSE))</f>
        <v>0</v>
      </c>
      <c r="GB195" s="95">
        <f>IF(ISNA(VLOOKUP($B195,'[1]1718  Exp_Rev Access'!$F$7:$GK$318,$GB$2,FALSE)),"",VLOOKUP($B195,'[1]1718  Exp_Rev Access'!$F$7:$GK$318,$GB$2,FALSE))</f>
        <v>0</v>
      </c>
      <c r="GC195" s="95">
        <f>IF(ISNA(VLOOKUP($B195,'[1]1718  Exp_Rev Access'!$F$7:$GK$318,$GC$2,FALSE)),"",VLOOKUP($B195,'[1]1718  Exp_Rev Access'!$F$7:$GK$318,$GC$2,FALSE))</f>
        <v>0</v>
      </c>
      <c r="GD195" s="95">
        <f>IF(ISNA(VLOOKUP($B195,'[1]1718  Exp_Rev Access'!$F$7:$GK$318,$GD$2,FALSE)),"",VLOOKUP($B195,'[1]1718  Exp_Rev Access'!$F$7:$GK$318,$GD$2,FALSE))</f>
        <v>0</v>
      </c>
      <c r="GE195" s="95">
        <f>IF(ISNA(VLOOKUP($B195,'[1]1718  Exp_Rev Access'!$F$7:$GK$318,$GE$2,FALSE)),"",VLOOKUP($B195,'[1]1718  Exp_Rev Access'!$F$7:$GK$318,$GE$2,FALSE))</f>
        <v>0</v>
      </c>
      <c r="GF195" s="95">
        <f>IF(ISNA(VLOOKUP($B195,'[1]1718  Exp_Rev Access'!$F$7:$GK$318,$GF$2,FALSE)),"",VLOOKUP($B195,'[1]1718  Exp_Rev Access'!$F$7:$GK$318,$GF$2,FALSE))</f>
        <v>0</v>
      </c>
      <c r="GG195" s="95">
        <f>IF(ISNA(VLOOKUP($B195,'[1]1718  Exp_Rev Access'!$F$7:$GK$318,$GG$2,FALSE)),"",VLOOKUP($B195,'[1]1718  Exp_Rev Access'!$F$7:$GK$318,$GG$2,FALSE))</f>
        <v>0</v>
      </c>
      <c r="GH195" s="95">
        <f>IF(ISNA(VLOOKUP($B195,'[1]1718  Exp_Rev Access'!$F$7:$GK$318,$GH$2,FALSE)),"",VLOOKUP($B195,'[1]1718  Exp_Rev Access'!$F$7:$GK$318,$GH$2,FALSE))</f>
        <v>0</v>
      </c>
      <c r="GI195" s="95">
        <f>IF(ISNA(VLOOKUP($B195,'[1]1718  Exp_Rev Access'!$F$7:$GK$318,$GI$2,FALSE)),"",VLOOKUP($B195,'[1]1718  Exp_Rev Access'!$F$7:$GK$318,$GI$2,FALSE))</f>
        <v>0</v>
      </c>
      <c r="GJ195" s="95">
        <f>IF(ISNA(VLOOKUP($B195,'[1]1718  Exp_Rev Access'!$F$7:$GK$318,$GJ$2,FALSE)),"",VLOOKUP($B195,'[1]1718  Exp_Rev Access'!$F$7:$GK$318,$GJ$2,FALSE))</f>
        <v>0</v>
      </c>
      <c r="GK195" s="95">
        <f>IF(ISNA(VLOOKUP($B195,'[1]1718  Exp_Rev Access'!$F$7:$GK$318,$GK$2,FALSE)),"",VLOOKUP($B195,'[1]1718  Exp_Rev Access'!$F$7:$GK$318,$GK$2,FALSE))</f>
        <v>0</v>
      </c>
      <c r="GL195" s="95">
        <f>IF(ISNA(VLOOKUP($B195,'[1]1718  Exp_Rev Access'!$F$7:$GK$318,$GL$2,FALSE)),"",VLOOKUP($B195,'[1]1718  Exp_Rev Access'!$F$7:$GK$318,$GL$2,FALSE))</f>
        <v>17967.349999999999</v>
      </c>
      <c r="GM195" s="95">
        <f>IF(ISNA(VLOOKUP($B195,'[1]1718  Exp_Rev Access'!$F$7:$GK$318,$GM$2,FALSE)),"",VLOOKUP($B195,'[1]1718  Exp_Rev Access'!$F$7:$GK$318,$GM$2,FALSE))</f>
        <v>0</v>
      </c>
      <c r="GN195" s="95">
        <f>IF(ISNA(VLOOKUP($B195,'[1]1718  Exp_Rev Access'!$F$7:$GK$318,$GN$2,FALSE)),"",VLOOKUP($B195,'[1]1718  Exp_Rev Access'!$F$7:$GK$318,$GN$2,FALSE))</f>
        <v>0</v>
      </c>
      <c r="GO195" s="95">
        <f>IF(ISNA(VLOOKUP($B195,'[1]1718  Exp_Rev Access'!$F$7:$GK$318,$GO$2,FALSE)),"",VLOOKUP($B195,'[1]1718  Exp_Rev Access'!$F$7:$GK$318,$GO$2,FALSE))</f>
        <v>0</v>
      </c>
      <c r="GP195" s="95">
        <f>IF(ISNA(VLOOKUP($B195,'[1]1718  Exp_Rev Access'!$F$7:$GK$318,$GP$2,FALSE)),"",VLOOKUP($B195,'[1]1718  Exp_Rev Access'!$F$7:$GK$318,$GP$2,FALSE))</f>
        <v>0</v>
      </c>
      <c r="GQ195" s="95">
        <f>IF(ISNA(VLOOKUP($B195,'[1]1718  Exp_Rev Access'!$F$7:$GK$318,$GQ$2,FALSE)),"",VLOOKUP($B195,'[1]1718  Exp_Rev Access'!$F$7:$GK$318,$GQ$2,FALSE))</f>
        <v>152</v>
      </c>
      <c r="GR195" s="95">
        <f>IF(ISNA(VLOOKUP($B195,'[1]1718  Exp_Rev Access'!$F$7:$GK$318,$GR$2,FALSE)),"",VLOOKUP($B195,'[1]1718  Exp_Rev Access'!$F$7:$GK$318,$GR$2,FALSE))</f>
        <v>0</v>
      </c>
      <c r="GS195" s="95">
        <f>IF(ISNA(VLOOKUP($B195,'[1]1718  Exp_Rev Access'!$F$7:$GK$318,$GS$2,FALSE)),"",VLOOKUP($B195,'[1]1718  Exp_Rev Access'!$F$7:$GK$318,$GS$2,FALSE))</f>
        <v>0</v>
      </c>
      <c r="GT195" s="95">
        <f>IF(ISNA(VLOOKUP($B195,'[1]1718  Exp_Rev Access'!$F$7:$GK$318,$GT$2,FALSE)),"",VLOOKUP($B195,'[1]1718  Exp_Rev Access'!$F$7:$GK$318,$GT$2,FALSE))</f>
        <v>0</v>
      </c>
      <c r="GU195" s="56">
        <f t="shared" si="563"/>
        <v>18119.349999999999</v>
      </c>
      <c r="GV195" s="92">
        <f t="shared" si="564"/>
        <v>1.2358628114694037E-2</v>
      </c>
      <c r="GW195" s="96">
        <f t="shared" si="565"/>
        <v>199.94868682410061</v>
      </c>
    </row>
    <row r="196" spans="1:222" x14ac:dyDescent="0.3">
      <c r="A196" s="98"/>
      <c r="B196" s="88" t="s">
        <v>455</v>
      </c>
      <c r="C196" s="89" t="s">
        <v>456</v>
      </c>
      <c r="D196" s="75">
        <f>IF(ISNA(VLOOKUP($B196,'[1]1718 enrollment_Rev_Exp by size'!$A$7:H531,3,FALSE)),"",VLOOKUP($B196,'[1]1718 enrollment_Rev_Exp by size'!$A$7:$G$350,3,FALSE))</f>
        <v>240.68</v>
      </c>
      <c r="E196" s="76">
        <f>IF(ISNA(VLOOKUP($B196,'[1]1718 enrollment_Rev_Exp by size'!$A$7:I532,5,FALSE)),"",VLOOKUP($B196,'[1]1718 enrollment_Rev_Exp by size'!$A$7:$G$350,5,FALSE))</f>
        <v>3549845.87</v>
      </c>
      <c r="F196" s="70">
        <f t="shared" si="495"/>
        <v>3549845.87</v>
      </c>
      <c r="G196" s="70">
        <f t="shared" si="548"/>
        <v>0</v>
      </c>
      <c r="H196" s="90">
        <f>IF(ISNA(VLOOKUP($B196,'[1]1718  Exp_Rev Access'!$F$7:$GK$318,3,FALSE)),"",VLOOKUP($B196,'[1]1718  Exp_Rev Access'!$F$7:$GK$318,3,FALSE))</f>
        <v>404488.08</v>
      </c>
      <c r="I196" s="90">
        <f>IF(ISNA(VLOOKUP($B196,'[1]1718  Exp_Rev Access'!$F$7:$GK$318,4,FALSE)),"",VLOOKUP($B196,'[1]1718  Exp_Rev Access'!$F$7:$GK$318,4,FALSE))</f>
        <v>0</v>
      </c>
      <c r="J196" s="90">
        <f>IF(ISNA(VLOOKUP($B196,'[1]1718  Exp_Rev Access'!$F$7:$GK$318,5,FALSE)),"",VLOOKUP($B196,'[1]1718  Exp_Rev Access'!$F$7:$GK$318,5,FALSE))</f>
        <v>0</v>
      </c>
      <c r="K196" s="90">
        <f>IF(ISNA(VLOOKUP($B196,'[1]1718  Exp_Rev Access'!$F$7:$GK$318,6,FALSE)),"-",VLOOKUP($B196,'[1]1718  Exp_Rev Access'!$F$7:$GK$318,6,FALSE))</f>
        <v>0</v>
      </c>
      <c r="L196" s="90">
        <f>IF(ISNA(VLOOKUP($B196,'[1]1718  Exp_Rev Access'!$F$7:$GK$318,7,FALSE)),"",VLOOKUP($B196,'[1]1718  Exp_Rev Access'!$F$7:$GK$318,7,FALSE))</f>
        <v>0</v>
      </c>
      <c r="M196" s="90">
        <f>IF(ISNA(VLOOKUP($B196,'[1]1718  Exp_Rev Access'!$F$7:$GK$318,8,FALSE)),"",VLOOKUP($B196,'[1]1718  Exp_Rev Access'!$F$7:$GK$318,8,FALSE))</f>
        <v>0</v>
      </c>
      <c r="N196" s="56">
        <f t="shared" si="549"/>
        <v>404488.08</v>
      </c>
      <c r="O196" s="91">
        <f t="shared" si="550"/>
        <v>0.11394525137509703</v>
      </c>
      <c r="P196" s="56">
        <f t="shared" si="551"/>
        <v>1680.6052850257604</v>
      </c>
      <c r="Q196" s="90">
        <f>IF(ISNA(VLOOKUP($B196,'[1]1718  Exp_Rev Access'!$F$7:$GK$318,10,FALSE)),"",VLOOKUP($B196,'[1]1718  Exp_Rev Access'!$F$7:$GK$318,10,FALSE))</f>
        <v>13183</v>
      </c>
      <c r="R196" s="90">
        <f>IF(ISNA(VLOOKUP($B196,'[1]1718  Exp_Rev Access'!$F$7:$GK$318,11,FALSE)),"",VLOOKUP($B196,'[1]1718  Exp_Rev Access'!$F$7:$GK$318,11,FALSE))</f>
        <v>0</v>
      </c>
      <c r="S196" s="90">
        <f>IF(ISNA(VLOOKUP($B196,'[1]1718  Exp_Rev Access'!$F$7:$GK$318,12,FALSE)),"",VLOOKUP($B196,'[1]1718  Exp_Rev Access'!$F$7:$GK$318,12,FALSE))</f>
        <v>0</v>
      </c>
      <c r="T196" s="90">
        <f>IF(ISNA(VLOOKUP($B196,'[1]1718  Exp_Rev Access'!$F$7:$GK$318,13,FALSE)),"",VLOOKUP($B196,'[1]1718  Exp_Rev Access'!$F$7:$GK$318,13,FALSE))</f>
        <v>0</v>
      </c>
      <c r="U196" s="90">
        <f>IF(ISNA(VLOOKUP($B196,'[1]1718  Exp_Rev Access'!$F$7:$GK$318,14,FALSE)),"",VLOOKUP($B196,'[1]1718  Exp_Rev Access'!$F$7:$GK$318,14,FALSE))</f>
        <v>6800</v>
      </c>
      <c r="V196" s="90">
        <f>IF(ISNA(VLOOKUP($B196,'[1]1718  Exp_Rev Access'!$F$7:$GK$318,15,FALSE)),"",VLOOKUP($B196,'[1]1718  Exp_Rev Access'!$F$7:$GK$318,15,FALSE))</f>
        <v>0</v>
      </c>
      <c r="W196" s="90">
        <f>IF(ISNA(VLOOKUP($B196,'[1]1718  Exp_Rev Access'!$F$7:$GK$318,16,FALSE)),"",VLOOKUP($B196,'[1]1718  Exp_Rev Access'!$F$7:$GK$318,16,FALSE))</f>
        <v>0</v>
      </c>
      <c r="X196" s="90">
        <f>IF(ISNA(VLOOKUP($B196,'[1]1718  Exp_Rev Access'!$F$7:$GK$318,17,FALSE)),"",VLOOKUP($B196,'[1]1718  Exp_Rev Access'!$F$7:$GK$318,17,FALSE))</f>
        <v>0</v>
      </c>
      <c r="Y196" s="90">
        <f>IF(ISNA(VLOOKUP($B196,'[1]1718  Exp_Rev Access'!$F$7:$GK$318,18,FALSE)),"",VLOOKUP($B196,'[1]1718  Exp_Rev Access'!$F$7:$GK$318,18,FALSE))</f>
        <v>2637.7</v>
      </c>
      <c r="Z196" s="90">
        <f>IF(ISNA(VLOOKUP($B196,'[1]1718  Exp_Rev Access'!$F$7:$GK$318,19,FALSE)),"",VLOOKUP($B196,'[1]1718  Exp_Rev Access'!$F$7:$GK$318,19,FALSE))</f>
        <v>0</v>
      </c>
      <c r="AA196" s="90">
        <f>IF(ISNA(VLOOKUP($B196,'[1]1718  Exp_Rev Access'!$F$7:$GK$318,20,FALSE)),"",VLOOKUP($B196,'[1]1718  Exp_Rev Access'!$F$7:$GK$318,20,FALSE))</f>
        <v>0</v>
      </c>
      <c r="AB196" s="90">
        <f>IF(ISNA(VLOOKUP($B196,'[1]1718  Exp_Rev Access'!$F$7:$GK$318,21,FALSE)),"",VLOOKUP($B196,'[1]1718  Exp_Rev Access'!$F$7:$GK$318,21,FALSE))</f>
        <v>0</v>
      </c>
      <c r="AC196" s="90">
        <f>IF(ISNA(VLOOKUP($B196,'[1]1718  Exp_Rev Access'!$F$7:$GK$318,22,FALSE)),"",VLOOKUP($B196,'[1]1718  Exp_Rev Access'!$F$7:$GK$318,22,FALSE))</f>
        <v>0</v>
      </c>
      <c r="AD196" s="90">
        <f>IF(ISNA(VLOOKUP($B196,'[1]1718  Exp_Rev Access'!$F$7:$GK$318,23,FALSE)),"",VLOOKUP($B196,'[1]1718  Exp_Rev Access'!$F$7:$GK$318,23,FALSE))</f>
        <v>75621.45</v>
      </c>
      <c r="AE196" s="90">
        <f>IF(ISNA(VLOOKUP($B196,'[1]1718  Exp_Rev Access'!$F$7:$GK$318,24,FALSE)),"",VLOOKUP($B196,'[1]1718  Exp_Rev Access'!$F$7:$GK$318,24,FALSE))</f>
        <v>6915.12</v>
      </c>
      <c r="AF196" s="90">
        <f>IF(ISNA(VLOOKUP($B196,'[1]1718  Exp_Rev Access'!$F$7:$GK$318,25,FALSE)),"",VLOOKUP($B196,'[1]1718  Exp_Rev Access'!$F$7:$GK$318,25,FALSE))</f>
        <v>0</v>
      </c>
      <c r="AG196" s="90">
        <f>IF(ISNA(VLOOKUP($B196,'[1]1718  Exp_Rev Access'!$F$7:$GK$318,26,FALSE)),"",VLOOKUP($B196,'[1]1718  Exp_Rev Access'!$F$7:$GK$318,26,FALSE))</f>
        <v>94997.52</v>
      </c>
      <c r="AH196" s="90">
        <f>IF(ISNA(VLOOKUP($B196,'[1]1718  Exp_Rev Access'!$F$7:$GK$318,27,FALSE)),"",VLOOKUP($B196,'[1]1718  Exp_Rev Access'!$F$7:$GK$318,27,FALSE))</f>
        <v>633.95000000000005</v>
      </c>
      <c r="AI196" s="90">
        <f>IF(ISNA(VLOOKUP($B196,'[1]1718  Exp_Rev Access'!$F$7:$GK$318,28,FALSE)),"",VLOOKUP($B196,'[1]1718  Exp_Rev Access'!$F$7:$GK$318,28,FALSE))</f>
        <v>2065</v>
      </c>
      <c r="AJ196" s="90">
        <f>IF(ISNA(VLOOKUP($B196,'[1]1718  Exp_Rev Access'!$F$7:$GK$318,29,FALSE)),"",VLOOKUP($B196,'[1]1718  Exp_Rev Access'!$F$7:$GK$318,29,FALSE))</f>
        <v>0</v>
      </c>
      <c r="AK196" s="90">
        <f>IF(ISNA(VLOOKUP($B196,'[1]1718  Exp_Rev Access'!$F$7:$GK$318,30,FALSE)),"",VLOOKUP($B196,'[1]1718  Exp_Rev Access'!$F$7:$GK$318,30,FALSE))</f>
        <v>793.66</v>
      </c>
      <c r="AL196" s="90">
        <f>IF(ISNA(VLOOKUP($B196,'[1]1718  Exp_Rev Access'!$F$7:$GK$318,31,FALSE)),"",VLOOKUP($B196,'[1]1718  Exp_Rev Access'!$F$7:$GK$318,31,FALSE))</f>
        <v>0</v>
      </c>
      <c r="AM196" s="56">
        <f t="shared" si="552"/>
        <v>203647.4</v>
      </c>
      <c r="AN196" s="92">
        <f t="shared" si="553"/>
        <v>5.7367955527601537E-2</v>
      </c>
      <c r="AO196" s="71">
        <f t="shared" si="554"/>
        <v>846.13345521023757</v>
      </c>
      <c r="AP196" s="90">
        <f>IF(ISNA(VLOOKUP($B196,'[1]1718  Exp_Rev Access'!$F$7:$GK$318,33,FALSE)),"",VLOOKUP($B196,'[1]1718  Exp_Rev Access'!$F$7:$GK$318,33,FALSE))</f>
        <v>2320718.06</v>
      </c>
      <c r="AQ196" s="90">
        <f>IF(ISNA(VLOOKUP($B196,'[1]1718  Exp_Rev Access'!$F$7:$GK$318,34,FALSE)),"",VLOOKUP($B196,'[1]1718  Exp_Rev Access'!$F$7:$GK$318,34,FALSE))</f>
        <v>35871.089999999997</v>
      </c>
      <c r="AR196" s="90">
        <f>IF(ISNA(VLOOKUP($B196,'[1]1718  Exp_Rev Access'!$F$7:$GK$318,35,FALSE)),"",VLOOKUP($B196,'[1]1718  Exp_Rev Access'!$F$7:$GK$318,35,FALSE))</f>
        <v>188166.8</v>
      </c>
      <c r="AS196" s="90">
        <f>IF(ISNA(VLOOKUP($B196,'[1]1718  Exp_Rev Access'!$F$7:$GK$318,36,FALSE)),"",VLOOKUP($B196,'[1]1718  Exp_Rev Access'!$F$7:$GK$318,36,FALSE))</f>
        <v>0</v>
      </c>
      <c r="AT196" s="90">
        <f>IF(ISNA(VLOOKUP($B196,'[1]1718  Exp_Rev Access'!$F$7:$GK$318,37,FALSE)),"",VLOOKUP($B196,'[1]1718  Exp_Rev Access'!$F$7:$GK$318,37,FALSE))</f>
        <v>0</v>
      </c>
      <c r="AU196" s="56">
        <f t="shared" si="555"/>
        <v>2544755.9499999997</v>
      </c>
      <c r="AV196" s="93">
        <f t="shared" si="556"/>
        <v>0.71686378597614986</v>
      </c>
      <c r="AW196" s="56">
        <f t="shared" si="557"/>
        <v>10573.192413162704</v>
      </c>
      <c r="AX196" s="90">
        <f>IF(ISNA(VLOOKUP($B196,'[1]1718  Exp_Rev Access'!$F$7:$GK$318,39,FALSE)),"",VLOOKUP($B196,'[1]1718  Exp_Rev Access'!$F$7:$GK$318,39,FALSE))</f>
        <v>0</v>
      </c>
      <c r="AY196" s="90">
        <f>IF(ISNA(VLOOKUP($B196,'[1]1718  Exp_Rev Access'!$F$7:$GK$318,40,FALSE)),"",VLOOKUP($B196,'[1]1718  Exp_Rev Access'!$F$7:$GK$318,40,FALSE))</f>
        <v>176529.64</v>
      </c>
      <c r="AZ196" s="90">
        <f>IF(ISNA(VLOOKUP($B196,'[1]1718  Exp_Rev Access'!$F$7:$GK$318,41,FALSE)),"",VLOOKUP($B196,'[1]1718  Exp_Rev Access'!$F$7:$GK$318,41,FALSE))</f>
        <v>0</v>
      </c>
      <c r="BA196" s="90">
        <f>IF(ISNA(VLOOKUP($B196,'[1]1718  Exp_Rev Access'!$F$7:$GK$318,42,FALSE)),"",VLOOKUP($B196,'[1]1718  Exp_Rev Access'!$F$7:$GK$318,42,FALSE))</f>
        <v>0</v>
      </c>
      <c r="BB196" s="90">
        <f>IF(ISNA(VLOOKUP($B196,'[1]1718  Exp_Rev Access'!$F$7:$GK$318,43,FALSE)),"",VLOOKUP($B196,'[1]1718  Exp_Rev Access'!$F$7:$GK$318,43,FALSE))</f>
        <v>0</v>
      </c>
      <c r="BC196" s="90">
        <f>IF(ISNA(VLOOKUP($B196,'[1]1718  Exp_Rev Access'!$F$7:$GK$318,44,FALSE)),"",VLOOKUP($B196,'[1]1718  Exp_Rev Access'!$F$7:$GK$318,44,FALSE))</f>
        <v>0</v>
      </c>
      <c r="BD196" s="90">
        <f>IF(ISNA(VLOOKUP($B196,'[1]1718  Exp_Rev Access'!$F$7:$GK$318,45,FALSE)),"",VLOOKUP($B196,'[1]1718  Exp_Rev Access'!$F$7:$GK$318,45,FALSE))</f>
        <v>0</v>
      </c>
      <c r="BE196" s="90">
        <f>IF(ISNA(VLOOKUP($B196,'[1]1718  Exp_Rev Access'!$F$7:$GK$318,46,FALSE)),"",VLOOKUP($B196,'[1]1718  Exp_Rev Access'!$F$7:$GK$318,46,FALSE))</f>
        <v>15789.06</v>
      </c>
      <c r="BF196" s="90">
        <f>IF(ISNA(VLOOKUP($B196,'[1]1718  Exp_Rev Access'!$F$7:$GK$318,47,FALSE)),"",VLOOKUP($B196,'[1]1718  Exp_Rev Access'!$F$7:$GK$318,47,FALSE))</f>
        <v>0</v>
      </c>
      <c r="BG196" s="90">
        <f>IF(ISNA(VLOOKUP($B196,'[1]1718  Exp_Rev Access'!$F$7:$GK$318,48,FALSE)),"",VLOOKUP($B196,'[1]1718  Exp_Rev Access'!$F$7:$GK$318,48,FALSE))</f>
        <v>0</v>
      </c>
      <c r="BH196" s="90">
        <f>IF(ISNA(VLOOKUP($B196,'[1]1718  Exp_Rev Access'!$F$7:$GK$318,49,FALSE)),"",VLOOKUP($B196,'[1]1718  Exp_Rev Access'!$F$7:$GK$318,49,FALSE))</f>
        <v>5419.86</v>
      </c>
      <c r="BI196" s="90">
        <f>IF(ISNA(VLOOKUP($B196,'[1]1718  Exp_Rev Access'!$F$7:$GK$318,50,FALSE)),"",VLOOKUP($B196,'[1]1718  Exp_Rev Access'!$F$7:$GK$318,50,FALSE))</f>
        <v>0</v>
      </c>
      <c r="BJ196" s="90">
        <f>IF(ISNA(VLOOKUP($B196,'[1]1718  Exp_Rev Access'!$F$7:$GK$318,51,FALSE)),"",VLOOKUP($B196,'[1]1718  Exp_Rev Access'!$F$7:$GK$318,51,FALSE))</f>
        <v>0</v>
      </c>
      <c r="BK196" s="90">
        <f>IF(ISNA(VLOOKUP($B196,'[1]1718  Exp_Rev Access'!$F$7:$GK$318,52,FALSE)),"",VLOOKUP($B196,'[1]1718  Exp_Rev Access'!$F$7:$GK$318,52,FALSE))</f>
        <v>94493.02</v>
      </c>
      <c r="BL196" s="90">
        <f>IF(ISNA(VLOOKUP($B196,'[1]1718  Exp_Rev Access'!$F$7:$GK$318,53,FALSE)),"",VLOOKUP($B196,'[1]1718  Exp_Rev Access'!$F$7:$GK$318,53,FALSE))</f>
        <v>0</v>
      </c>
      <c r="BM196" s="90">
        <f>IF(ISNA(VLOOKUP($B196,'[1]1718  Exp_Rev Access'!$F$7:$GK$318,54,FALSE)),"",VLOOKUP($B196,'[1]1718  Exp_Rev Access'!$F$7:$GK$318,54,FALSE))</f>
        <v>0</v>
      </c>
      <c r="BN196" s="90">
        <f>IF(ISNA(VLOOKUP($B196,'[1]1718  Exp_Rev Access'!$F$7:$GK$318,55,FALSE)),"",VLOOKUP($B196,'[1]1718  Exp_Rev Access'!$F$7:$GK$318,55,FALSE))</f>
        <v>0</v>
      </c>
      <c r="BO196" s="90">
        <f>IF(ISNA(VLOOKUP($B196,'[1]1718  Exp_Rev Access'!$F$7:$GK$318,56,FALSE)),"",VLOOKUP($B196,'[1]1718  Exp_Rev Access'!$F$7:$GK$318,56,FALSE))</f>
        <v>0</v>
      </c>
      <c r="BP196" s="90">
        <f>IF(ISNA(VLOOKUP($B196,'[1]1718  Exp_Rev Access'!$F$7:$GK$318,57,FALSE)),"",VLOOKUP($B196,'[1]1718  Exp_Rev Access'!$F$7:$GK$318,57,FALSE))</f>
        <v>0</v>
      </c>
      <c r="BQ196" s="90">
        <f>IF(ISNA(VLOOKUP($B196,'[1]1718  Exp_Rev Access'!$F$7:$GK$318,58,FALSE)),"",VLOOKUP($B196,'[1]1718  Exp_Rev Access'!$F$7:$GK$318,58,FALSE))</f>
        <v>0</v>
      </c>
      <c r="BR196" s="90">
        <f>IF(ISNA(VLOOKUP($B196,'[1]1718  Exp_Rev Access'!$F$7:$GK$318,59,FALSE)),"",VLOOKUP($B196,'[1]1718  Exp_Rev Access'!$F$7:$GK$318,59,FALSE))</f>
        <v>0</v>
      </c>
      <c r="BS196" s="90">
        <f>IF(ISNA(VLOOKUP($B196,'[1]1718  Exp_Rev Access'!$F$7:$GK$318,60,FALSE)),"",VLOOKUP($B196,'[1]1718  Exp_Rev Access'!$F$7:$GK$318,60,FALSE))</f>
        <v>0</v>
      </c>
      <c r="BT196" s="90">
        <f>IF(ISNA(VLOOKUP($B196,'[1]1718  Exp_Rev Access'!$F$7:$GK$318,61,FALSE)),"",VLOOKUP($B196,'[1]1718  Exp_Rev Access'!$F$7:$GK$318,61,FALSE))</f>
        <v>0</v>
      </c>
      <c r="BU196" s="90">
        <f>IF(ISNA(VLOOKUP($B196,'[1]1718  Exp_Rev Access'!$F$7:$GK$318,62,FALSE)),"",VLOOKUP($B196,'[1]1718  Exp_Rev Access'!$F$7:$GK$318,62,FALSE))</f>
        <v>0</v>
      </c>
      <c r="BV196" s="56">
        <f t="shared" si="449"/>
        <v>292231.58</v>
      </c>
      <c r="BW196" s="92">
        <f t="shared" si="558"/>
        <v>8.2322329110024156E-2</v>
      </c>
      <c r="BX196" s="71">
        <f t="shared" si="559"/>
        <v>1214.1913744390893</v>
      </c>
      <c r="BY196" s="90">
        <f>IF(ISNA(VLOOKUP($B196,'[1]1718  Exp_Rev Access'!$F$7:$GK$318,64,FALSE)),"",VLOOKUP($B196,'[1]1718  Exp_Rev Access'!$F$7:$GK$318,64,FALSE))</f>
        <v>0</v>
      </c>
      <c r="BZ196" s="90">
        <f>IF(ISNA(VLOOKUP($B196,'[1]1718  Exp_Rev Access'!$F$7:$GK$318,65,FALSE)),"",VLOOKUP($B196,'[1]1718  Exp_Rev Access'!$F$7:$GK$318,65,FALSE))</f>
        <v>0</v>
      </c>
      <c r="CA196" s="90">
        <f>IF(ISNA(VLOOKUP($B196,'[1]1718  Exp_Rev Access'!$F$7:$GK$318,66,FALSE)),"",VLOOKUP($B196,'[1]1718  Exp_Rev Access'!$F$7:$GK$318,66,FALSE))</f>
        <v>0</v>
      </c>
      <c r="CB196" s="90">
        <f>IF(ISNA(VLOOKUP($B196,'[1]1718  Exp_Rev Access'!$F$7:$GK$318,67,FALSE)),"",VLOOKUP($B196,'[1]1718  Exp_Rev Access'!$F$7:$GK$318,67,FALSE))</f>
        <v>0</v>
      </c>
      <c r="CC196" s="90">
        <f>IF(ISNA(VLOOKUP($B196,'[1]1718  Exp_Rev Access'!$F$7:$GK$318,68,FALSE)),"",VLOOKUP($B196,'[1]1718  Exp_Rev Access'!$F$7:$GK$318,68,FALSE))</f>
        <v>1482.43</v>
      </c>
      <c r="CD196" s="90">
        <f>IF(ISNA(VLOOKUP($B196,'[1]1718  Exp_Rev Access'!$F$7:$GK$318,69,FALSE)),"",VLOOKUP($B196,'[1]1718  Exp_Rev Access'!$F$7:$GK$318,69,FALSE))</f>
        <v>0</v>
      </c>
      <c r="CE196" s="56">
        <f t="shared" si="437"/>
        <v>1482.43</v>
      </c>
      <c r="CF196" s="92">
        <f t="shared" si="450"/>
        <v>4.1760404656667529E-4</v>
      </c>
      <c r="CG196" s="78">
        <f t="shared" si="451"/>
        <v>6.15934020275885</v>
      </c>
      <c r="CH196" s="90">
        <f>IF(ISNA(VLOOKUP($B196,'[1]1718  Exp_Rev Access'!$F$7:$GK$318,$CH$2,FALSE)),"",VLOOKUP($B196,'[1]1718  Exp_Rev Access'!$F$7:$GK$318,$CH$2,FALSE))</f>
        <v>0</v>
      </c>
      <c r="CI196" s="90">
        <f>IF(ISNA(VLOOKUP($B196,'[1]1718  Exp_Rev Access'!$F$7:$GK$318,$CI$2,FALSE)),"",VLOOKUP($B196,'[1]1718  Exp_Rev Access'!$F$7:$GK$318,$CI$2,FALSE))</f>
        <v>0</v>
      </c>
      <c r="CJ196" s="90">
        <f>IF(ISNA(VLOOKUP($B196,'[1]1718  Exp_Rev Access'!$F$7:$GK$318,$CJ$2,FALSE)),"",VLOOKUP($B196,'[1]1718  Exp_Rev Access'!$F$7:$GK$318,$CJ$2,FALSE))</f>
        <v>0</v>
      </c>
      <c r="CK196" s="90">
        <f>IF(ISNA(VLOOKUP($B196,'[1]1718  Exp_Rev Access'!$F$7:$GK$318,$CK$2,FALSE)),"",VLOOKUP($B196,'[1]1718  Exp_Rev Access'!$F$7:$GK$318,$CK$2,FALSE))</f>
        <v>0</v>
      </c>
      <c r="CL196" s="90">
        <f>IF(ISNA(VLOOKUP($B196,'[1]1718  Exp_Rev Access'!$F$7:$GK$318,$CL$2,FALSE)),"",VLOOKUP($B196,'[1]1718  Exp_Rev Access'!$F$7:$GK$318,$CL$2,FALSE))</f>
        <v>0</v>
      </c>
      <c r="CM196" s="90">
        <f>IF(ISNA(VLOOKUP($B196,'[1]1718  Exp_Rev Access'!$F$7:$GK$318,$CM$2,FALSE)),"",VLOOKUP($B196,'[1]1718  Exp_Rev Access'!$F$7:$GK$318,$CM$2,FALSE))</f>
        <v>0</v>
      </c>
      <c r="CN196" s="90">
        <f>IF(ISNA(VLOOKUP($B196,'[1]1718  Exp_Rev Access'!$F$7:$GK$318,$CN$2,FALSE)),"",VLOOKUP($B196,'[1]1718  Exp_Rev Access'!$F$7:$GK$318,$CN$2,FALSE))</f>
        <v>0</v>
      </c>
      <c r="CO196" s="90">
        <f>IF(ISNA(VLOOKUP($B196,'[1]1718  Exp_Rev Access'!$F$7:$GK$318,$CO$2,FALSE)),"",VLOOKUP($B196,'[1]1718  Exp_Rev Access'!$F$7:$GK$318,$CO$2,FALSE))</f>
        <v>0</v>
      </c>
      <c r="CP196" s="90">
        <f>IF(ISNA(VLOOKUP($B196,'[1]1718  Exp_Rev Access'!$F$7:$GK$318,$CP$2,FALSE)),"",VLOOKUP($B196,'[1]1718  Exp_Rev Access'!$F$7:$GK$318,$CP$2,FALSE))</f>
        <v>0</v>
      </c>
      <c r="CQ196" s="90">
        <f>IF(ISNA(VLOOKUP($B196,'[1]1718  Exp_Rev Access'!$F$7:$GK$318,$CQ$2,FALSE)),"",VLOOKUP($B196,'[1]1718  Exp_Rev Access'!$F$7:$GK$318,$CQ$2,FALSE))</f>
        <v>0</v>
      </c>
      <c r="CR196" s="90">
        <f>IF(ISNA(VLOOKUP($B196,'[1]1718  Exp_Rev Access'!$F$7:$GK$318,$CR$2,FALSE)),"",VLOOKUP($B196,'[1]1718  Exp_Rev Access'!$F$7:$GK$318,$CR$2,FALSE))</f>
        <v>0</v>
      </c>
      <c r="CS196" s="90">
        <f>IF(ISNA(VLOOKUP($B196,'[1]1718  Exp_Rev Access'!$F$7:$GK$318,$CS$2,FALSE)),"",VLOOKUP($B196,'[1]1718  Exp_Rev Access'!$F$7:$GK$318,$CS$2,FALSE))</f>
        <v>0</v>
      </c>
      <c r="CT196" s="90">
        <f>IF(ISNA(VLOOKUP($B196,'[1]1718  Exp_Rev Access'!$F$7:$GK$318,$CT$2,FALSE)),"",VLOOKUP($B196,'[1]1718  Exp_Rev Access'!$F$7:$GK$318,$CT$2,FALSE))</f>
        <v>0</v>
      </c>
      <c r="CU196" s="90">
        <f>IF(ISNA(VLOOKUP($B196,'[1]1718  Exp_Rev Access'!$F$7:$GK$318,$CU$2,FALSE)),"",VLOOKUP($B196,'[1]1718  Exp_Rev Access'!$F$7:$GK$318,$CU$2,FALSE))</f>
        <v>54259.05</v>
      </c>
      <c r="CV196" s="90">
        <f>IF(ISNA(VLOOKUP($B196,'[1]1718  Exp_Rev Access'!$F$7:$GK$318,$CV$2,FALSE)),"",VLOOKUP($B196,'[1]1718  Exp_Rev Access'!$F$7:$GK$318,$CV$2,FALSE))</f>
        <v>38999.42</v>
      </c>
      <c r="CW196" s="90">
        <f>IF(ISNA(VLOOKUP($B196,'[1]1718  Exp_Rev Access'!$F$7:$GK$318,$CW$2,FALSE)),"",VLOOKUP($B196,'[1]1718  Exp_Rev Access'!$F$7:$GK$318,$CW$2,FALSE))</f>
        <v>0</v>
      </c>
      <c r="CX196" s="90">
        <f>IF(ISNA(VLOOKUP($B196,'[1]1718  Exp_Rev Access'!$F$7:$GK$318,$CX$2,FALSE)),"",VLOOKUP($B196,'[1]1718  Exp_Rev Access'!$F$7:$GK$318,$CX$2,FALSE))</f>
        <v>0</v>
      </c>
      <c r="CY196" s="90">
        <f>IF(ISNA(VLOOKUP($B196,'[1]1718  Exp_Rev Access'!$F$7:$GK$318,$CY$2,FALSE)),"",VLOOKUP($B196,'[1]1718  Exp_Rev Access'!$F$7:$GK$318,$CY$2,FALSE))</f>
        <v>0</v>
      </c>
      <c r="CZ196" s="90">
        <f>IF(ISNA(VLOOKUP($B196,'[1]1718  Exp_Rev Access'!$F$7:$GK$318,$CZ$2,FALSE)),"",VLOOKUP($B196,'[1]1718  Exp_Rev Access'!$F$7:$GK$318,$CZ$2,FALSE))</f>
        <v>0</v>
      </c>
      <c r="DA196" s="90">
        <f>IF(ISNA(VLOOKUP($B196,'[1]1718  Exp_Rev Access'!$F$7:$GK$318,$DA$2,FALSE)),"",VLOOKUP($B196,'[1]1718  Exp_Rev Access'!$F$7:$GK$318,$DA$2,FALSE))</f>
        <v>0</v>
      </c>
      <c r="DB196" s="90">
        <f>IF(ISNA(VLOOKUP($B196,'[1]1718  Exp_Rev Access'!$F$7:$GK$318,$DB$2,FALSE)),"",VLOOKUP($B196,'[1]1718  Exp_Rev Access'!$F$7:$GK$318,$DB$2,FALSE))</f>
        <v>0</v>
      </c>
      <c r="DC196" s="90">
        <f>IF(ISNA(VLOOKUP($B196,'[1]1718  Exp_Rev Access'!$F$7:$GK$318,$DC$2,FALSE)),"",VLOOKUP($B196,'[1]1718  Exp_Rev Access'!$F$7:$GK$318,$DC$2,FALSE))</f>
        <v>0</v>
      </c>
      <c r="DD196" s="90">
        <f>IF(ISNA(VLOOKUP($B196,'[1]1718  Exp_Rev Access'!$F$7:$GK$318,$DD$2,FALSE)),"",VLOOKUP($B196,'[1]1718  Exp_Rev Access'!$F$7:$GK$318,$DD$2,FALSE))</f>
        <v>0</v>
      </c>
      <c r="DE196" s="90">
        <f>IF(ISNA(VLOOKUP($B196,'[1]1718  Exp_Rev Access'!$F$7:$GK$318,$DE$2,FALSE)),"",VLOOKUP($B196,'[1]1718  Exp_Rev Access'!$F$7:$GK$318,$DE$2,FALSE))</f>
        <v>0</v>
      </c>
      <c r="DF196" s="90">
        <f>IF(ISNA(VLOOKUP($B196,'[1]1718  Exp_Rev Access'!$F$7:$GK$318,$DF$2,FALSE)),"",VLOOKUP($B196,'[1]1718  Exp_Rev Access'!$F$7:$GK$318,$DF$2,FALSE))</f>
        <v>0</v>
      </c>
      <c r="DG196" s="90">
        <f>IF(ISNA(VLOOKUP($B196,'[1]1718  Exp_Rev Access'!$F$7:$GK$318,$DG$2,FALSE)),"",VLOOKUP($B196,'[1]1718  Exp_Rev Access'!$F$7:$GK$318,$DG$2,FALSE))</f>
        <v>0</v>
      </c>
      <c r="DH196" s="90">
        <f>IF(ISNA(VLOOKUP($B196,'[1]1718  Exp_Rev Access'!$F$7:$GK$318,$DH$2,FALSE)),"",VLOOKUP($B196,'[1]1718  Exp_Rev Access'!$F$7:$GK$318,$DH$2,FALSE))</f>
        <v>0</v>
      </c>
      <c r="DI196" s="90">
        <f>IF(ISNA(VLOOKUP($B196,'[1]1718  Exp_Rev Access'!$F$7:$GK$318,$DI$2,FALSE)),"",VLOOKUP($B196,'[1]1718  Exp_Rev Access'!$F$7:$GK$318,$DI$2,FALSE))</f>
        <v>0</v>
      </c>
      <c r="DJ196" s="90">
        <f>IF(ISNA(VLOOKUP($B196,'[1]1718  Exp_Rev Access'!$F$7:$GK$318,$DJ$2,FALSE)),"",VLOOKUP($B196,'[1]1718  Exp_Rev Access'!$F$7:$GK$318,$DJ$2,FALSE))</f>
        <v>0</v>
      </c>
      <c r="DK196" s="90">
        <f>IF(ISNA(VLOOKUP($B196,'[1]1718  Exp_Rev Access'!$F$7:$GK$318,$DK$2,FALSE)),"",VLOOKUP($B196,'[1]1718  Exp_Rev Access'!$F$7:$GK$318,$DK$2,FALSE))</f>
        <v>0</v>
      </c>
      <c r="DL196" s="90">
        <f>IF(ISNA(VLOOKUP($B196,'[1]1718  Exp_Rev Access'!$F$7:$GK$318,$DL$2,FALSE)),"",VLOOKUP($B196,'[1]1718  Exp_Rev Access'!$F$7:$GK$318,$DL$2,FALSE))</f>
        <v>0</v>
      </c>
      <c r="DM196" s="90">
        <f>IF(ISNA(VLOOKUP($B196,'[1]1718  Exp_Rev Access'!$F$7:$GK$318,$DM$2,FALSE)),"",VLOOKUP($B196,'[1]1718  Exp_Rev Access'!$F$7:$GK$318,$DM$2,FALSE))</f>
        <v>0</v>
      </c>
      <c r="DN196" s="90">
        <f>IF(ISNA(VLOOKUP($B196,'[1]1718  Exp_Rev Access'!$F$7:$GK$318,$DN$2,FALSE)),"",VLOOKUP($B196,'[1]1718  Exp_Rev Access'!$F$7:$GK$318,$DN$2,FALSE))</f>
        <v>0</v>
      </c>
      <c r="DO196" s="90">
        <f>IF(ISNA(VLOOKUP($B196,'[1]1718  Exp_Rev Access'!$F$7:$GK$318,$DO$2,FALSE)),"",VLOOKUP($B196,'[1]1718  Exp_Rev Access'!$F$7:$GK$318,$DO$2,FALSE))</f>
        <v>0</v>
      </c>
      <c r="DP196" s="90">
        <f>IF(ISNA(VLOOKUP($B196,'[1]1718  Exp_Rev Access'!$F$7:$GK$318,$DP$2,FALSE)),"",VLOOKUP($B196,'[1]1718  Exp_Rev Access'!$F$7:$GK$318,$DP$2,FALSE))</f>
        <v>0</v>
      </c>
      <c r="DQ196" s="90">
        <f>IF(ISNA(VLOOKUP($B196,'[1]1718  Exp_Rev Access'!$F$7:$GK$318,$DQ$2,FALSE)),"",VLOOKUP($B196,'[1]1718  Exp_Rev Access'!$F$7:$GK$318,$DQ$2,FALSE))</f>
        <v>0</v>
      </c>
      <c r="DR196" s="90">
        <f>IF(ISNA(VLOOKUP($B196,'[1]1718  Exp_Rev Access'!$F$7:$GK$318,$DR$2,FALSE)),"",VLOOKUP($B196,'[1]1718  Exp_Rev Access'!$F$7:$GK$318,$DR$2,FALSE))</f>
        <v>0</v>
      </c>
      <c r="DS196" s="90">
        <f>IF(ISNA(VLOOKUP($B196,'[1]1718  Exp_Rev Access'!$F$7:$GK$318,$DS$2,FALSE)),"",VLOOKUP($B196,'[1]1718  Exp_Rev Access'!$F$7:$GK$318,$DS$2,FALSE))</f>
        <v>0</v>
      </c>
      <c r="DT196" s="90">
        <f>IF(ISNA(VLOOKUP($B196,'[1]1718  Exp_Rev Access'!$F$7:$GK$318,$DT$2,FALSE)),"",VLOOKUP($B196,'[1]1718  Exp_Rev Access'!$F$7:$GK$318,$DT$2,FALSE))</f>
        <v>0</v>
      </c>
      <c r="DU196" s="90">
        <f>IF(ISNA(VLOOKUP($B196,'[1]1718  Exp_Rev Access'!$F$7:$GK$318,$DU$2,FALSE)),"",VLOOKUP($B196,'[1]1718  Exp_Rev Access'!$F$7:$GK$318,$DU$2,FALSE))</f>
        <v>0</v>
      </c>
      <c r="DV196" s="90">
        <f>IF(ISNA(VLOOKUP($B196,'[1]1718  Exp_Rev Access'!$F$7:$GK$318,$DV$2,FALSE)),"",VLOOKUP($B196,'[1]1718  Exp_Rev Access'!$F$7:$GK$318,$DV$2,FALSE))</f>
        <v>0</v>
      </c>
      <c r="DW196" s="90">
        <f>IF(ISNA(VLOOKUP($B196,'[1]1718  Exp_Rev Access'!$F$7:$GK$318,$DW$2,FALSE)),"",VLOOKUP($B196,'[1]1718  Exp_Rev Access'!$F$7:$GK$318,$DW$2,FALSE))</f>
        <v>0</v>
      </c>
      <c r="DX196" s="90">
        <f>IF(ISNA(VLOOKUP($B196,'[1]1718  Exp_Rev Access'!$F$7:$GK$318,$DX$2,FALSE)),"",VLOOKUP($B196,'[1]1718  Exp_Rev Access'!$F$7:$GK$318,$DX$2,FALSE))</f>
        <v>0</v>
      </c>
      <c r="DY196" s="90">
        <f>IF(ISNA(VLOOKUP($B196,'[1]1718  Exp_Rev Access'!$F$7:$GK$318,$DY$2,FALSE)),"",VLOOKUP($B196,'[1]1718  Exp_Rev Access'!$F$7:$GK$318,$DY$2,FALSE))</f>
        <v>0</v>
      </c>
      <c r="DZ196" s="90">
        <f>IF(ISNA(VLOOKUP($B196,'[1]1718  Exp_Rev Access'!$F$7:$GK$318,$DZ$2,FALSE)),"",VLOOKUP($B196,'[1]1718  Exp_Rev Access'!$F$7:$GK$318,$DZ$2,FALSE))</f>
        <v>0</v>
      </c>
      <c r="EA196" s="90">
        <f>IF(ISNA(VLOOKUP($B196,'[1]1718  Exp_Rev Access'!$F$7:$GK$318,$EA$2,FALSE)),"",VLOOKUP($B196,'[1]1718  Exp_Rev Access'!$F$7:$GK$318,$EA$2,FALSE))</f>
        <v>0</v>
      </c>
      <c r="EB196" s="90">
        <f>IF(ISNA(VLOOKUP($B196,'[1]1718  Exp_Rev Access'!$F$7:$GK$318,$EB$2,FALSE)),"",VLOOKUP($B196,'[1]1718  Exp_Rev Access'!$F$7:$GK$318,$EB$2,FALSE))</f>
        <v>0</v>
      </c>
      <c r="EC196" s="90">
        <f>IF(ISNA(VLOOKUP($B196,'[1]1718  Exp_Rev Access'!$F$7:$GK$318,$EC$2,FALSE)),"",VLOOKUP($B196,'[1]1718  Exp_Rev Access'!$F$7:$GK$318,$EC$2,FALSE))</f>
        <v>0</v>
      </c>
      <c r="ED196" s="90">
        <f>IF(ISNA(VLOOKUP($B196,'[1]1718  Exp_Rev Access'!$F$7:$GK$318,$ED$2,FALSE)),"",VLOOKUP($B196,'[1]1718  Exp_Rev Access'!$F$7:$GK$318,$ED$2,FALSE))</f>
        <v>0</v>
      </c>
      <c r="EE196" s="90">
        <f>IF(ISNA(VLOOKUP($B196,'[1]1718  Exp_Rev Access'!$F$7:$GK$318,$EE$2,FALSE)),"",VLOOKUP($B196,'[1]1718  Exp_Rev Access'!$F$7:$GK$318,$EE$2,FALSE))</f>
        <v>0</v>
      </c>
      <c r="EF196" s="90">
        <f>IF(ISNA(VLOOKUP($B196,'[1]1718  Exp_Rev Access'!$F$7:$GK$318,$EF$2,FALSE)),"",VLOOKUP($B196,'[1]1718  Exp_Rev Access'!$F$7:$GK$318,$EF$2,FALSE))</f>
        <v>0</v>
      </c>
      <c r="EG196" s="90">
        <f>IF(ISNA(VLOOKUP($B196,'[1]1718  Exp_Rev Access'!$F$7:$GK$318,$EG$2,FALSE)),"",VLOOKUP($B196,'[1]1718  Exp_Rev Access'!$F$7:$GK$318,$EG$2,FALSE))</f>
        <v>0</v>
      </c>
      <c r="EH196" s="90">
        <f>IF(ISNA(VLOOKUP($B196,'[1]1718  Exp_Rev Access'!$F$7:$GK$318,$EH$2,FALSE)),"",VLOOKUP($B196,'[1]1718  Exp_Rev Access'!$F$7:$GK$318,$EH$2,FALSE))</f>
        <v>0</v>
      </c>
      <c r="EI196" s="90">
        <f>IF(ISNA(VLOOKUP($B196,'[1]1718  Exp_Rev Access'!$F$7:$GK$318,$EI$2,FALSE)),"",VLOOKUP($B196,'[1]1718  Exp_Rev Access'!$F$7:$GK$318,$EI$2,FALSE))</f>
        <v>0</v>
      </c>
      <c r="EJ196" s="90">
        <f>IF(ISNA(VLOOKUP($B196,'[1]1718  Exp_Rev Access'!$F$7:$GK$318,$EJ$2,FALSE)),"",VLOOKUP($B196,'[1]1718  Exp_Rev Access'!$F$7:$GK$318,$EJ$2,FALSE))</f>
        <v>0</v>
      </c>
      <c r="EK196" s="90">
        <f>IF(ISNA(VLOOKUP($B196,'[1]1718  Exp_Rev Access'!$F$7:$GK$318,$EK$2,FALSE)),"",VLOOKUP($B196,'[1]1718  Exp_Rev Access'!$F$7:$GK$318,$EK$2,FALSE))</f>
        <v>0</v>
      </c>
      <c r="EL196" s="90">
        <f>IF(ISNA(VLOOKUP($B196,'[1]1718  Exp_Rev Access'!$F$7:$GK$318,$EL$2,FALSE)),"",VLOOKUP($B196,'[1]1718  Exp_Rev Access'!$F$7:$GK$318,$EL$2,FALSE))</f>
        <v>0</v>
      </c>
      <c r="EM196" s="90">
        <f>IF(ISNA(VLOOKUP($B196,'[1]1718  Exp_Rev Access'!$F$7:$GK$318,$EM$2,FALSE)),"",VLOOKUP($B196,'[1]1718  Exp_Rev Access'!$F$7:$GK$318,$EM$2,FALSE))</f>
        <v>0</v>
      </c>
      <c r="EN196" s="90">
        <f>IF(ISNA(VLOOKUP($B196,'[1]1718  Exp_Rev Access'!$F$7:$GK$318,$EN$2,FALSE)),"",VLOOKUP($B196,'[1]1718  Exp_Rev Access'!$F$7:$GK$318,$EN$2,FALSE))</f>
        <v>0</v>
      </c>
      <c r="EO196" s="90">
        <f>IF(ISNA(VLOOKUP($B196,'[1]1718  Exp_Rev Access'!$F$7:$GK$318,$EO$2,FALSE)),"",VLOOKUP($B196,'[1]1718  Exp_Rev Access'!$F$7:$GK$318,$EO$2,FALSE))</f>
        <v>0</v>
      </c>
      <c r="EP196" s="90">
        <f>IF(ISNA(VLOOKUP($B196,'[1]1718  Exp_Rev Access'!$F$7:$GK$318,$EP$2,FALSE)),"",VLOOKUP($B196,'[1]1718  Exp_Rev Access'!$F$7:$GK$318,$EP$2,FALSE))</f>
        <v>0</v>
      </c>
      <c r="EQ196" s="90">
        <f>IF(ISNA(VLOOKUP($B196,'[1]1718  Exp_Rev Access'!$F$7:$GK$318,$EQ$2,FALSE)),"",VLOOKUP($B196,'[1]1718  Exp_Rev Access'!$F$7:$GK$318,$EQ$2,FALSE))</f>
        <v>0</v>
      </c>
      <c r="ER196" s="90">
        <f>IF(ISNA(VLOOKUP($B196,'[1]1718  Exp_Rev Access'!$F$7:$GK$318,$ER$2,FALSE)),"",VLOOKUP($B196,'[1]1718  Exp_Rev Access'!$F$7:$GK$318,$ER$2,FALSE))</f>
        <v>0</v>
      </c>
      <c r="ES196" s="90">
        <f>IF(ISNA(VLOOKUP($B196,'[1]1718  Exp_Rev Access'!$F$7:$GK$318,$ES$2,FALSE)),"",VLOOKUP($B196,'[1]1718  Exp_Rev Access'!$F$7:$GK$318,$ES$2,FALSE))</f>
        <v>0</v>
      </c>
      <c r="ET196" s="90">
        <f>IF(ISNA(VLOOKUP($B196,'[1]1718  Exp_Rev Access'!$F$7:$GK$318,$ET$2,FALSE)),"",VLOOKUP($B196,'[1]1718  Exp_Rev Access'!$F$7:$GK$318,$ET$2,FALSE))</f>
        <v>0</v>
      </c>
      <c r="EU196" s="90">
        <f>IF(ISNA(VLOOKUP($B196,'[1]1718  Exp_Rev Access'!$F$7:$GK$318,$EU$2,FALSE)),"",VLOOKUP($B196,'[1]1718  Exp_Rev Access'!$F$7:$GK$318,$EU$2,FALSE))</f>
        <v>0</v>
      </c>
      <c r="EV196" s="90">
        <f>IF(ISNA(VLOOKUP($B196,'[1]1718  Exp_Rev Access'!$F$7:$GK$318,$EV$2,FALSE)),"",VLOOKUP($B196,'[1]1718  Exp_Rev Access'!$F$7:$GK$318,$EV$2,FALSE))</f>
        <v>0</v>
      </c>
      <c r="EW196" s="90">
        <f>IF(ISNA(VLOOKUP($B196,'[1]1718  Exp_Rev Access'!$F$7:$GK$318,$EW$2,FALSE)),"",VLOOKUP($B196,'[1]1718  Exp_Rev Access'!$F$7:$GK$318,$EW$2,FALSE))</f>
        <v>0</v>
      </c>
      <c r="EX196" s="90">
        <f>IF(ISNA(VLOOKUP($B196,'[1]1718  Exp_Rev Access'!$F$7:$GK$318,$EX$2,FALSE)),"",VLOOKUP($B196,'[1]1718  Exp_Rev Access'!$F$7:$GK$318,$EX$2,FALSE))</f>
        <v>0</v>
      </c>
      <c r="EY196" s="90">
        <f>IF(ISNA(VLOOKUP($B196,'[1]1718  Exp_Rev Access'!$F$7:$GK$318,$EY$2,FALSE)),"",VLOOKUP($B196,'[1]1718  Exp_Rev Access'!$F$7:$GK$318,$EY$2,FALSE))</f>
        <v>0</v>
      </c>
      <c r="EZ196" s="90">
        <f>IF(ISNA(VLOOKUP($B196,'[1]1718  Exp_Rev Access'!$F$7:$GK$318,$EZ$2,FALSE)),"",VLOOKUP($B196,'[1]1718  Exp_Rev Access'!$F$7:$GK$318,$EZ$2,FALSE))</f>
        <v>0</v>
      </c>
      <c r="FA196" s="90">
        <f>IF(ISNA(VLOOKUP($B196,'[1]1718  Exp_Rev Access'!$F$7:$GK$318,$FA$2,FALSE)),"",VLOOKUP($B196,'[1]1718  Exp_Rev Access'!$F$7:$GK$318,$FA$2,FALSE))</f>
        <v>0</v>
      </c>
      <c r="FB196" s="90">
        <f>IF(ISNA(VLOOKUP($B196,'[1]1718  Exp_Rev Access'!$F$7:$GK$318,$FB$2,FALSE)),"",VLOOKUP($B196,'[1]1718  Exp_Rev Access'!$F$7:$GK$318,$FB$2,FALSE))</f>
        <v>0</v>
      </c>
      <c r="FC196" s="90">
        <f>IF(ISNA(VLOOKUP($B196,'[1]1718  Exp_Rev Access'!$F$7:$GK$318,$FC$2,FALSE)),"",VLOOKUP($B196,'[1]1718  Exp_Rev Access'!$F$7:$GK$318,$FC$2,FALSE))</f>
        <v>0</v>
      </c>
      <c r="FD196" s="90">
        <f>IF(ISNA(VLOOKUP($B196,'[1]1718  Exp_Rev Access'!$F$7:$GK$318,$FD$2,FALSE)),"",VLOOKUP($B196,'[1]1718  Exp_Rev Access'!$F$7:$GK$318,$FD$2,FALSE))</f>
        <v>0</v>
      </c>
      <c r="FE196" s="90">
        <f>IF(ISNA(VLOOKUP($B196,'[1]1718  Exp_Rev Access'!$F$7:$GK$318,$FE$2,FALSE)),"",VLOOKUP($B196,'[1]1718  Exp_Rev Access'!$F$7:$GK$318,$FE$2,FALSE))</f>
        <v>0</v>
      </c>
      <c r="FF196" s="90">
        <f>IF(ISNA(VLOOKUP($B196,'[1]1718  Exp_Rev Access'!$F$7:$GK$318,$FF$2,FALSE)),"",VLOOKUP($B196,'[1]1718  Exp_Rev Access'!$F$7:$GK$318,$FF$2,FALSE))</f>
        <v>0</v>
      </c>
      <c r="FG196" s="90">
        <f>IF(ISNA(VLOOKUP($B196,'[1]1718  Exp_Rev Access'!$F$7:$GK$318,$FG$2,FALSE)),"",VLOOKUP($B196,'[1]1718  Exp_Rev Access'!$F$7:$GK$318,$FG$2,FALSE))</f>
        <v>0</v>
      </c>
      <c r="FH196" s="90">
        <f>IF(ISNA(VLOOKUP($B196,'[1]1718  Exp_Rev Access'!$F$7:$GK$318,$FH$2,FALSE)),"",VLOOKUP($B196,'[1]1718  Exp_Rev Access'!$F$7:$GK$318,$FH$2,FALSE))</f>
        <v>0</v>
      </c>
      <c r="FI196" s="90">
        <f>IF(ISNA(VLOOKUP($B196,'[1]1718  Exp_Rev Access'!$F$7:$GK$318,$FI$2,FALSE)),"",VLOOKUP($B196,'[1]1718  Exp_Rev Access'!$F$7:$GK$318,$FI$2,FALSE))</f>
        <v>0</v>
      </c>
      <c r="FJ196" s="90">
        <f>IF(ISNA(VLOOKUP($B196,'[1]1718  Exp_Rev Access'!$F$7:$GK$318,$FJ$2,FALSE)),"",VLOOKUP($B196,'[1]1718  Exp_Rev Access'!$F$7:$GK$318,$FJ$2,FALSE))</f>
        <v>0</v>
      </c>
      <c r="FK196" s="90">
        <f>IF(ISNA(VLOOKUP($B196,'[1]1718  Exp_Rev Access'!$F$7:$GK$318,$FK$2,FALSE)),"",VLOOKUP($B196,'[1]1718  Exp_Rev Access'!$F$7:$GK$318,$FK$2,FALSE))</f>
        <v>0</v>
      </c>
      <c r="FL196" s="90">
        <f>IF(ISNA(VLOOKUP($B196,'[1]1718  Exp_Rev Access'!$F$7:$GK$318,$FL$2,FALSE)),"",VLOOKUP($B196,'[1]1718  Exp_Rev Access'!$F$7:$GK$318,$FL$2,FALSE))</f>
        <v>0</v>
      </c>
      <c r="FM196" s="90">
        <f>IF(ISNA(VLOOKUP($B196,'[1]1718  Exp_Rev Access'!$F$7:$GK$318,$FM$2,FALSE)),"",VLOOKUP($B196,'[1]1718  Exp_Rev Access'!$F$7:$GK$318,$FM$2,FALSE))</f>
        <v>0</v>
      </c>
      <c r="FN196" s="90">
        <f>IF(ISNA(VLOOKUP($B196,'[1]1718  Exp_Rev Access'!$F$7:$GK$318,$FN$2,FALSE)),"",VLOOKUP($B196,'[1]1718  Exp_Rev Access'!$F$7:$GK$318,$FN$2,FALSE))</f>
        <v>0</v>
      </c>
      <c r="FO196" s="90">
        <f>IF(ISNA(VLOOKUP($B196,'[1]1718  Exp_Rev Access'!$F$7:$GK$318,$FO$2,FALSE)),"",VLOOKUP($B196,'[1]1718  Exp_Rev Access'!$F$7:$GK$318,$FO$2,FALSE))</f>
        <v>0</v>
      </c>
      <c r="FP196" s="90">
        <f>IF(ISNA(VLOOKUP($B196,'[1]1718  Exp_Rev Access'!$F$7:$GK$318,$FP$2,FALSE)),"",VLOOKUP($B196,'[1]1718  Exp_Rev Access'!$F$7:$GK$318,$FP$2,FALSE))</f>
        <v>0</v>
      </c>
      <c r="FQ196" s="90">
        <f>IF(ISNA(VLOOKUP($B196,'[1]1718  Exp_Rev Access'!$F$7:$GK$318,$FQ$2,FALSE)),"",VLOOKUP($B196,'[1]1718  Exp_Rev Access'!$F$7:$GK$318,$FQ$2,FALSE))</f>
        <v>0</v>
      </c>
      <c r="FR196" s="90">
        <f>IF(ISNA(VLOOKUP($B196,'[1]1718  Exp_Rev Access'!$F$7:$GK$318,$FR$2,FALSE)),"",VLOOKUP($B196,'[1]1718  Exp_Rev Access'!$F$7:$GK$318,$FR$2,FALSE))</f>
        <v>0</v>
      </c>
      <c r="FS196" s="56">
        <f t="shared" si="560"/>
        <v>93258.47</v>
      </c>
      <c r="FT196" s="92">
        <f t="shared" si="561"/>
        <v>2.6271132160450673E-2</v>
      </c>
      <c r="FU196" s="94">
        <f t="shared" si="562"/>
        <v>387.47910088083762</v>
      </c>
      <c r="FV196" s="95">
        <f>IF(ISNA(VLOOKUP($B196,'[1]1718  Exp_Rev Access'!$F$7:$GK$318,$FV$2,FALSE)),"",VLOOKUP($B196,'[1]1718  Exp_Rev Access'!$F$7:$GK$318,$FV$2,FALSE))</f>
        <v>0</v>
      </c>
      <c r="FW196" s="95">
        <f>IF(ISNA(VLOOKUP($B196,'[1]1718  Exp_Rev Access'!$F$7:$GK$318,$FW$2,FALSE)),"",VLOOKUP($B196,'[1]1718  Exp_Rev Access'!$F$7:$GK$318,$FW$2,FALSE))</f>
        <v>0</v>
      </c>
      <c r="FX196" s="95">
        <f>IF(ISNA(VLOOKUP($B196,'[1]1718  Exp_Rev Access'!$F$7:$GK$318,$FX$2,FALSE)),"",VLOOKUP($B196,'[1]1718  Exp_Rev Access'!$F$7:$GK$318,$FX$2,FALSE))</f>
        <v>0</v>
      </c>
      <c r="FY196" s="95">
        <f>IF(ISNA(VLOOKUP($B196,'[1]1718  Exp_Rev Access'!$F$7:$GK$318,$FY$2,FALSE)),"",VLOOKUP($B196,'[1]1718  Exp_Rev Access'!$F$7:$GK$318,$FY$2,FALSE))</f>
        <v>0</v>
      </c>
      <c r="FZ196" s="95">
        <f>IF(ISNA(VLOOKUP($B196,'[1]1718  Exp_Rev Access'!$F$7:$GK$318,$FZ$2,FALSE)),"",VLOOKUP($B196,'[1]1718  Exp_Rev Access'!$F$7:$GK$318,$FZ$2,FALSE))</f>
        <v>0</v>
      </c>
      <c r="GA196" s="95">
        <f>IF(ISNA(VLOOKUP($B196,'[1]1718  Exp_Rev Access'!$F$7:$GK$318,$GA$2,FALSE)),"",VLOOKUP($B196,'[1]1718  Exp_Rev Access'!$F$7:$GK$318,$GA$2,FALSE))</f>
        <v>0</v>
      </c>
      <c r="GB196" s="95">
        <f>IF(ISNA(VLOOKUP($B196,'[1]1718  Exp_Rev Access'!$F$7:$GK$318,$GB$2,FALSE)),"",VLOOKUP($B196,'[1]1718  Exp_Rev Access'!$F$7:$GK$318,$GB$2,FALSE))</f>
        <v>0</v>
      </c>
      <c r="GC196" s="95">
        <f>IF(ISNA(VLOOKUP($B196,'[1]1718  Exp_Rev Access'!$F$7:$GK$318,$GC$2,FALSE)),"",VLOOKUP($B196,'[1]1718  Exp_Rev Access'!$F$7:$GK$318,$GC$2,FALSE))</f>
        <v>0</v>
      </c>
      <c r="GD196" s="95">
        <f>IF(ISNA(VLOOKUP($B196,'[1]1718  Exp_Rev Access'!$F$7:$GK$318,$GD$2,FALSE)),"",VLOOKUP($B196,'[1]1718  Exp_Rev Access'!$F$7:$GK$318,$GD$2,FALSE))</f>
        <v>0</v>
      </c>
      <c r="GE196" s="95">
        <f>IF(ISNA(VLOOKUP($B196,'[1]1718  Exp_Rev Access'!$F$7:$GK$318,$GE$2,FALSE)),"",VLOOKUP($B196,'[1]1718  Exp_Rev Access'!$F$7:$GK$318,$GE$2,FALSE))</f>
        <v>0</v>
      </c>
      <c r="GF196" s="95">
        <f>IF(ISNA(VLOOKUP($B196,'[1]1718  Exp_Rev Access'!$F$7:$GK$318,$GF$2,FALSE)),"",VLOOKUP($B196,'[1]1718  Exp_Rev Access'!$F$7:$GK$318,$GF$2,FALSE))</f>
        <v>0</v>
      </c>
      <c r="GG196" s="95">
        <f>IF(ISNA(VLOOKUP($B196,'[1]1718  Exp_Rev Access'!$F$7:$GK$318,$GG$2,FALSE)),"",VLOOKUP($B196,'[1]1718  Exp_Rev Access'!$F$7:$GK$318,$GG$2,FALSE))</f>
        <v>0</v>
      </c>
      <c r="GH196" s="95">
        <f>IF(ISNA(VLOOKUP($B196,'[1]1718  Exp_Rev Access'!$F$7:$GK$318,$GH$2,FALSE)),"",VLOOKUP($B196,'[1]1718  Exp_Rev Access'!$F$7:$GK$318,$GH$2,FALSE))</f>
        <v>0</v>
      </c>
      <c r="GI196" s="95">
        <f>IF(ISNA(VLOOKUP($B196,'[1]1718  Exp_Rev Access'!$F$7:$GK$318,$GI$2,FALSE)),"",VLOOKUP($B196,'[1]1718  Exp_Rev Access'!$F$7:$GK$318,$GI$2,FALSE))</f>
        <v>0</v>
      </c>
      <c r="GJ196" s="95">
        <f>IF(ISNA(VLOOKUP($B196,'[1]1718  Exp_Rev Access'!$F$7:$GK$318,$GJ$2,FALSE)),"",VLOOKUP($B196,'[1]1718  Exp_Rev Access'!$F$7:$GK$318,$GJ$2,FALSE))</f>
        <v>0</v>
      </c>
      <c r="GK196" s="95">
        <f>IF(ISNA(VLOOKUP($B196,'[1]1718  Exp_Rev Access'!$F$7:$GK$318,$GK$2,FALSE)),"",VLOOKUP($B196,'[1]1718  Exp_Rev Access'!$F$7:$GK$318,$GK$2,FALSE))</f>
        <v>0</v>
      </c>
      <c r="GL196" s="95">
        <f>IF(ISNA(VLOOKUP($B196,'[1]1718  Exp_Rev Access'!$F$7:$GK$318,$GL$2,FALSE)),"",VLOOKUP($B196,'[1]1718  Exp_Rev Access'!$F$7:$GK$318,$GL$2,FALSE))</f>
        <v>9981.9599999999991</v>
      </c>
      <c r="GM196" s="95">
        <f>IF(ISNA(VLOOKUP($B196,'[1]1718  Exp_Rev Access'!$F$7:$GK$318,$GM$2,FALSE)),"",VLOOKUP($B196,'[1]1718  Exp_Rev Access'!$F$7:$GK$318,$GM$2,FALSE))</f>
        <v>0</v>
      </c>
      <c r="GN196" s="95">
        <f>IF(ISNA(VLOOKUP($B196,'[1]1718  Exp_Rev Access'!$F$7:$GK$318,$GN$2,FALSE)),"",VLOOKUP($B196,'[1]1718  Exp_Rev Access'!$F$7:$GK$318,$GN$2,FALSE))</f>
        <v>0</v>
      </c>
      <c r="GO196" s="95">
        <f>IF(ISNA(VLOOKUP($B196,'[1]1718  Exp_Rev Access'!$F$7:$GK$318,$GO$2,FALSE)),"",VLOOKUP($B196,'[1]1718  Exp_Rev Access'!$F$7:$GK$318,$GO$2,FALSE))</f>
        <v>0</v>
      </c>
      <c r="GP196" s="95">
        <f>IF(ISNA(VLOOKUP($B196,'[1]1718  Exp_Rev Access'!$F$7:$GK$318,$GP$2,FALSE)),"",VLOOKUP($B196,'[1]1718  Exp_Rev Access'!$F$7:$GK$318,$GP$2,FALSE))</f>
        <v>0</v>
      </c>
      <c r="GQ196" s="95">
        <f>IF(ISNA(VLOOKUP($B196,'[1]1718  Exp_Rev Access'!$F$7:$GK$318,$GQ$2,FALSE)),"",VLOOKUP($B196,'[1]1718  Exp_Rev Access'!$F$7:$GK$318,$GQ$2,FALSE))</f>
        <v>0</v>
      </c>
      <c r="GR196" s="95">
        <f>IF(ISNA(VLOOKUP($B196,'[1]1718  Exp_Rev Access'!$F$7:$GK$318,$GR$2,FALSE)),"",VLOOKUP($B196,'[1]1718  Exp_Rev Access'!$F$7:$GK$318,$GR$2,FALSE))</f>
        <v>0</v>
      </c>
      <c r="GS196" s="95">
        <f>IF(ISNA(VLOOKUP($B196,'[1]1718  Exp_Rev Access'!$F$7:$GK$318,$GS$2,FALSE)),"",VLOOKUP($B196,'[1]1718  Exp_Rev Access'!$F$7:$GK$318,$GS$2,FALSE))</f>
        <v>0</v>
      </c>
      <c r="GT196" s="95">
        <f>IF(ISNA(VLOOKUP($B196,'[1]1718  Exp_Rev Access'!$F$7:$GK$318,$GT$2,FALSE)),"",VLOOKUP($B196,'[1]1718  Exp_Rev Access'!$F$7:$GK$318,$GT$2,FALSE))</f>
        <v>0</v>
      </c>
      <c r="GU196" s="56">
        <f t="shared" si="563"/>
        <v>9981.9599999999991</v>
      </c>
      <c r="GV196" s="92">
        <f t="shared" si="564"/>
        <v>2.8119418041099341E-3</v>
      </c>
      <c r="GW196" s="96">
        <f t="shared" si="565"/>
        <v>41.473990360644834</v>
      </c>
    </row>
    <row r="197" spans="1:222" x14ac:dyDescent="0.3">
      <c r="A197" s="108"/>
      <c r="B197" s="88" t="s">
        <v>457</v>
      </c>
      <c r="C197" s="89" t="s">
        <v>458</v>
      </c>
      <c r="D197" s="75">
        <f>IF(ISNA(VLOOKUP($B197,'[1]1718 enrollment_Rev_Exp by size'!$A$7:H532,3,FALSE)),"",VLOOKUP($B197,'[1]1718 enrollment_Rev_Exp by size'!$A$7:$G$350,3,FALSE))</f>
        <v>76.12</v>
      </c>
      <c r="E197" s="76">
        <f>IF(ISNA(VLOOKUP($B197,'[1]1718 enrollment_Rev_Exp by size'!$A$7:I533,5,FALSE)),"",VLOOKUP($B197,'[1]1718 enrollment_Rev_Exp by size'!$A$7:$G$350,5,FALSE))</f>
        <v>2167185.9</v>
      </c>
      <c r="F197" s="70">
        <f t="shared" si="495"/>
        <v>2167185.9</v>
      </c>
      <c r="G197" s="70">
        <f t="shared" si="548"/>
        <v>0</v>
      </c>
      <c r="H197" s="90">
        <f>IF(ISNA(VLOOKUP($B197,'[1]1718  Exp_Rev Access'!$F$7:$GK$318,3,FALSE)),"",VLOOKUP($B197,'[1]1718  Exp_Rev Access'!$F$7:$GK$318,3,FALSE))</f>
        <v>85367.66</v>
      </c>
      <c r="I197" s="90">
        <f>IF(ISNA(VLOOKUP($B197,'[1]1718  Exp_Rev Access'!$F$7:$GK$318,4,FALSE)),"",VLOOKUP($B197,'[1]1718  Exp_Rev Access'!$F$7:$GK$318,4,FALSE))</f>
        <v>0</v>
      </c>
      <c r="J197" s="90">
        <f>IF(ISNA(VLOOKUP($B197,'[1]1718  Exp_Rev Access'!$F$7:$GK$318,5,FALSE)),"",VLOOKUP($B197,'[1]1718  Exp_Rev Access'!$F$7:$GK$318,5,FALSE))</f>
        <v>860.02</v>
      </c>
      <c r="K197" s="90">
        <f>IF(ISNA(VLOOKUP($B197,'[1]1718  Exp_Rev Access'!$F$7:$GK$318,6,FALSE)),"-",VLOOKUP($B197,'[1]1718  Exp_Rev Access'!$F$7:$GK$318,6,FALSE))</f>
        <v>0</v>
      </c>
      <c r="L197" s="90">
        <f>IF(ISNA(VLOOKUP($B197,'[1]1718  Exp_Rev Access'!$F$7:$GK$318,7,FALSE)),"",VLOOKUP($B197,'[1]1718  Exp_Rev Access'!$F$7:$GK$318,7,FALSE))</f>
        <v>0</v>
      </c>
      <c r="M197" s="90">
        <f>IF(ISNA(VLOOKUP($B197,'[1]1718  Exp_Rev Access'!$F$7:$GK$318,8,FALSE)),"",VLOOKUP($B197,'[1]1718  Exp_Rev Access'!$F$7:$GK$318,8,FALSE))</f>
        <v>0</v>
      </c>
      <c r="N197" s="56">
        <f t="shared" si="549"/>
        <v>86227.680000000008</v>
      </c>
      <c r="O197" s="91">
        <f t="shared" si="550"/>
        <v>3.9787855762627472E-2</v>
      </c>
      <c r="P197" s="56">
        <f t="shared" si="551"/>
        <v>1132.7861271676302</v>
      </c>
      <c r="Q197" s="90">
        <f>IF(ISNA(VLOOKUP($B197,'[1]1718  Exp_Rev Access'!$F$7:$GK$318,10,FALSE)),"",VLOOKUP($B197,'[1]1718  Exp_Rev Access'!$F$7:$GK$318,10,FALSE))</f>
        <v>0</v>
      </c>
      <c r="R197" s="90">
        <f>IF(ISNA(VLOOKUP($B197,'[1]1718  Exp_Rev Access'!$F$7:$GK$318,11,FALSE)),"",VLOOKUP($B197,'[1]1718  Exp_Rev Access'!$F$7:$GK$318,11,FALSE))</f>
        <v>0</v>
      </c>
      <c r="S197" s="90">
        <f>IF(ISNA(VLOOKUP($B197,'[1]1718  Exp_Rev Access'!$F$7:$GK$318,12,FALSE)),"",VLOOKUP($B197,'[1]1718  Exp_Rev Access'!$F$7:$GK$318,12,FALSE))</f>
        <v>0</v>
      </c>
      <c r="T197" s="90">
        <f>IF(ISNA(VLOOKUP($B197,'[1]1718  Exp_Rev Access'!$F$7:$GK$318,13,FALSE)),"",VLOOKUP($B197,'[1]1718  Exp_Rev Access'!$F$7:$GK$318,13,FALSE))</f>
        <v>0</v>
      </c>
      <c r="U197" s="90">
        <f>IF(ISNA(VLOOKUP($B197,'[1]1718  Exp_Rev Access'!$F$7:$GK$318,14,FALSE)),"",VLOOKUP($B197,'[1]1718  Exp_Rev Access'!$F$7:$GK$318,14,FALSE))</f>
        <v>0</v>
      </c>
      <c r="V197" s="90">
        <f>IF(ISNA(VLOOKUP($B197,'[1]1718  Exp_Rev Access'!$F$7:$GK$318,15,FALSE)),"",VLOOKUP($B197,'[1]1718  Exp_Rev Access'!$F$7:$GK$318,15,FALSE))</f>
        <v>0</v>
      </c>
      <c r="W197" s="90">
        <f>IF(ISNA(VLOOKUP($B197,'[1]1718  Exp_Rev Access'!$F$7:$GK$318,16,FALSE)),"",VLOOKUP($B197,'[1]1718  Exp_Rev Access'!$F$7:$GK$318,16,FALSE))</f>
        <v>0</v>
      </c>
      <c r="X197" s="90">
        <f>IF(ISNA(VLOOKUP($B197,'[1]1718  Exp_Rev Access'!$F$7:$GK$318,17,FALSE)),"",VLOOKUP($B197,'[1]1718  Exp_Rev Access'!$F$7:$GK$318,17,FALSE))</f>
        <v>0</v>
      </c>
      <c r="Y197" s="90">
        <f>IF(ISNA(VLOOKUP($B197,'[1]1718  Exp_Rev Access'!$F$7:$GK$318,18,FALSE)),"",VLOOKUP($B197,'[1]1718  Exp_Rev Access'!$F$7:$GK$318,18,FALSE))</f>
        <v>1680.84</v>
      </c>
      <c r="Z197" s="90">
        <f>IF(ISNA(VLOOKUP($B197,'[1]1718  Exp_Rev Access'!$F$7:$GK$318,19,FALSE)),"",VLOOKUP($B197,'[1]1718  Exp_Rev Access'!$F$7:$GK$318,19,FALSE))</f>
        <v>0</v>
      </c>
      <c r="AA197" s="90">
        <f>IF(ISNA(VLOOKUP($B197,'[1]1718  Exp_Rev Access'!$F$7:$GK$318,20,FALSE)),"",VLOOKUP($B197,'[1]1718  Exp_Rev Access'!$F$7:$GK$318,20,FALSE))</f>
        <v>0</v>
      </c>
      <c r="AB197" s="90">
        <f>IF(ISNA(VLOOKUP($B197,'[1]1718  Exp_Rev Access'!$F$7:$GK$318,21,FALSE)),"",VLOOKUP($B197,'[1]1718  Exp_Rev Access'!$F$7:$GK$318,21,FALSE))</f>
        <v>0</v>
      </c>
      <c r="AC197" s="90">
        <f>IF(ISNA(VLOOKUP($B197,'[1]1718  Exp_Rev Access'!$F$7:$GK$318,22,FALSE)),"",VLOOKUP($B197,'[1]1718  Exp_Rev Access'!$F$7:$GK$318,22,FALSE))</f>
        <v>0</v>
      </c>
      <c r="AD197" s="90">
        <f>IF(ISNA(VLOOKUP($B197,'[1]1718  Exp_Rev Access'!$F$7:$GK$318,23,FALSE)),"",VLOOKUP($B197,'[1]1718  Exp_Rev Access'!$F$7:$GK$318,23,FALSE))</f>
        <v>22734.1</v>
      </c>
      <c r="AE197" s="90">
        <f>IF(ISNA(VLOOKUP($B197,'[1]1718  Exp_Rev Access'!$F$7:$GK$318,24,FALSE)),"",VLOOKUP($B197,'[1]1718  Exp_Rev Access'!$F$7:$GK$318,24,FALSE))</f>
        <v>6588.84</v>
      </c>
      <c r="AF197" s="90">
        <f>IF(ISNA(VLOOKUP($B197,'[1]1718  Exp_Rev Access'!$F$7:$GK$318,25,FALSE)),"",VLOOKUP($B197,'[1]1718  Exp_Rev Access'!$F$7:$GK$318,25,FALSE))</f>
        <v>0</v>
      </c>
      <c r="AG197" s="90">
        <f>IF(ISNA(VLOOKUP($B197,'[1]1718  Exp_Rev Access'!$F$7:$GK$318,26,FALSE)),"",VLOOKUP($B197,'[1]1718  Exp_Rev Access'!$F$7:$GK$318,26,FALSE))</f>
        <v>100</v>
      </c>
      <c r="AH197" s="90">
        <f>IF(ISNA(VLOOKUP($B197,'[1]1718  Exp_Rev Access'!$F$7:$GK$318,27,FALSE)),"",VLOOKUP($B197,'[1]1718  Exp_Rev Access'!$F$7:$GK$318,27,FALSE))</f>
        <v>80.44</v>
      </c>
      <c r="AI197" s="90">
        <f>IF(ISNA(VLOOKUP($B197,'[1]1718  Exp_Rev Access'!$F$7:$GK$318,28,FALSE)),"",VLOOKUP($B197,'[1]1718  Exp_Rev Access'!$F$7:$GK$318,28,FALSE))</f>
        <v>10</v>
      </c>
      <c r="AJ197" s="90">
        <f>IF(ISNA(VLOOKUP($B197,'[1]1718  Exp_Rev Access'!$F$7:$GK$318,29,FALSE)),"",VLOOKUP($B197,'[1]1718  Exp_Rev Access'!$F$7:$GK$318,29,FALSE))</f>
        <v>0</v>
      </c>
      <c r="AK197" s="90">
        <f>IF(ISNA(VLOOKUP($B197,'[1]1718  Exp_Rev Access'!$F$7:$GK$318,30,FALSE)),"",VLOOKUP($B197,'[1]1718  Exp_Rev Access'!$F$7:$GK$318,30,FALSE))</f>
        <v>1274.47</v>
      </c>
      <c r="AL197" s="90">
        <f>IF(ISNA(VLOOKUP($B197,'[1]1718  Exp_Rev Access'!$F$7:$GK$318,31,FALSE)),"",VLOOKUP($B197,'[1]1718  Exp_Rev Access'!$F$7:$GK$318,31,FALSE))</f>
        <v>1895.35</v>
      </c>
      <c r="AM197" s="56">
        <f t="shared" si="552"/>
        <v>34364.04</v>
      </c>
      <c r="AN197" s="92">
        <f t="shared" si="553"/>
        <v>1.5856526198329366E-2</v>
      </c>
      <c r="AO197" s="71">
        <f t="shared" si="554"/>
        <v>451.44561219127689</v>
      </c>
      <c r="AP197" s="90">
        <f>IF(ISNA(VLOOKUP($B197,'[1]1718  Exp_Rev Access'!$F$7:$GK$318,33,FALSE)),"",VLOOKUP($B197,'[1]1718  Exp_Rev Access'!$F$7:$GK$318,33,FALSE))</f>
        <v>1606089.49</v>
      </c>
      <c r="AQ197" s="90">
        <f>IF(ISNA(VLOOKUP($B197,'[1]1718  Exp_Rev Access'!$F$7:$GK$318,34,FALSE)),"",VLOOKUP($B197,'[1]1718  Exp_Rev Access'!$F$7:$GK$318,34,FALSE))</f>
        <v>9835.4</v>
      </c>
      <c r="AR197" s="90">
        <f>IF(ISNA(VLOOKUP($B197,'[1]1718  Exp_Rev Access'!$F$7:$GK$318,35,FALSE)),"",VLOOKUP($B197,'[1]1718  Exp_Rev Access'!$F$7:$GK$318,35,FALSE))</f>
        <v>222305.8</v>
      </c>
      <c r="AS197" s="90">
        <f>IF(ISNA(VLOOKUP($B197,'[1]1718  Exp_Rev Access'!$F$7:$GK$318,36,FALSE)),"",VLOOKUP($B197,'[1]1718  Exp_Rev Access'!$F$7:$GK$318,36,FALSE))</f>
        <v>0</v>
      </c>
      <c r="AT197" s="90">
        <f>IF(ISNA(VLOOKUP($B197,'[1]1718  Exp_Rev Access'!$F$7:$GK$318,37,FALSE)),"",VLOOKUP($B197,'[1]1718  Exp_Rev Access'!$F$7:$GK$318,37,FALSE))</f>
        <v>0</v>
      </c>
      <c r="AU197" s="56">
        <f t="shared" si="555"/>
        <v>1838230.69</v>
      </c>
      <c r="AV197" s="93">
        <f t="shared" si="556"/>
        <v>0.84821089413695427</v>
      </c>
      <c r="AW197" s="56">
        <f t="shared" si="557"/>
        <v>24149.115738307933</v>
      </c>
      <c r="AX197" s="90">
        <f>IF(ISNA(VLOOKUP($B197,'[1]1718  Exp_Rev Access'!$F$7:$GK$318,39,FALSE)),"",VLOOKUP($B197,'[1]1718  Exp_Rev Access'!$F$7:$GK$318,39,FALSE))</f>
        <v>0</v>
      </c>
      <c r="AY197" s="90">
        <f>IF(ISNA(VLOOKUP($B197,'[1]1718  Exp_Rev Access'!$F$7:$GK$318,40,FALSE)),"",VLOOKUP($B197,'[1]1718  Exp_Rev Access'!$F$7:$GK$318,40,FALSE))</f>
        <v>55063.89</v>
      </c>
      <c r="AZ197" s="90">
        <f>IF(ISNA(VLOOKUP($B197,'[1]1718  Exp_Rev Access'!$F$7:$GK$318,41,FALSE)),"",VLOOKUP($B197,'[1]1718  Exp_Rev Access'!$F$7:$GK$318,41,FALSE))</f>
        <v>3539.19</v>
      </c>
      <c r="BA197" s="90">
        <f>IF(ISNA(VLOOKUP($B197,'[1]1718  Exp_Rev Access'!$F$7:$GK$318,42,FALSE)),"",VLOOKUP($B197,'[1]1718  Exp_Rev Access'!$F$7:$GK$318,42,FALSE))</f>
        <v>0</v>
      </c>
      <c r="BB197" s="90">
        <f>IF(ISNA(VLOOKUP($B197,'[1]1718  Exp_Rev Access'!$F$7:$GK$318,43,FALSE)),"",VLOOKUP($B197,'[1]1718  Exp_Rev Access'!$F$7:$GK$318,43,FALSE))</f>
        <v>0</v>
      </c>
      <c r="BC197" s="90">
        <f>IF(ISNA(VLOOKUP($B197,'[1]1718  Exp_Rev Access'!$F$7:$GK$318,44,FALSE)),"",VLOOKUP($B197,'[1]1718  Exp_Rev Access'!$F$7:$GK$318,44,FALSE))</f>
        <v>25618.09</v>
      </c>
      <c r="BD197" s="90">
        <f>IF(ISNA(VLOOKUP($B197,'[1]1718  Exp_Rev Access'!$F$7:$GK$318,45,FALSE)),"",VLOOKUP($B197,'[1]1718  Exp_Rev Access'!$F$7:$GK$318,45,FALSE))</f>
        <v>0</v>
      </c>
      <c r="BE197" s="90">
        <f>IF(ISNA(VLOOKUP($B197,'[1]1718  Exp_Rev Access'!$F$7:$GK$318,46,FALSE)),"",VLOOKUP($B197,'[1]1718  Exp_Rev Access'!$F$7:$GK$318,46,FALSE))</f>
        <v>200</v>
      </c>
      <c r="BF197" s="90">
        <f>IF(ISNA(VLOOKUP($B197,'[1]1718  Exp_Rev Access'!$F$7:$GK$318,47,FALSE)),"",VLOOKUP($B197,'[1]1718  Exp_Rev Access'!$F$7:$GK$318,47,FALSE))</f>
        <v>0</v>
      </c>
      <c r="BG197" s="90">
        <f>IF(ISNA(VLOOKUP($B197,'[1]1718  Exp_Rev Access'!$F$7:$GK$318,48,FALSE)),"",VLOOKUP($B197,'[1]1718  Exp_Rev Access'!$F$7:$GK$318,48,FALSE))</f>
        <v>0</v>
      </c>
      <c r="BH197" s="90">
        <f>IF(ISNA(VLOOKUP($B197,'[1]1718  Exp_Rev Access'!$F$7:$GK$318,49,FALSE)),"",VLOOKUP($B197,'[1]1718  Exp_Rev Access'!$F$7:$GK$318,49,FALSE))</f>
        <v>0</v>
      </c>
      <c r="BI197" s="90">
        <f>IF(ISNA(VLOOKUP($B197,'[1]1718  Exp_Rev Access'!$F$7:$GK$318,50,FALSE)),"",VLOOKUP($B197,'[1]1718  Exp_Rev Access'!$F$7:$GK$318,50,FALSE))</f>
        <v>0</v>
      </c>
      <c r="BJ197" s="90">
        <f>IF(ISNA(VLOOKUP($B197,'[1]1718  Exp_Rev Access'!$F$7:$GK$318,51,FALSE)),"",VLOOKUP($B197,'[1]1718  Exp_Rev Access'!$F$7:$GK$318,51,FALSE))</f>
        <v>581.91999999999996</v>
      </c>
      <c r="BK197" s="90">
        <f>IF(ISNA(VLOOKUP($B197,'[1]1718  Exp_Rev Access'!$F$7:$GK$318,52,FALSE)),"",VLOOKUP($B197,'[1]1718  Exp_Rev Access'!$F$7:$GK$318,52,FALSE))</f>
        <v>71598.52</v>
      </c>
      <c r="BL197" s="90">
        <f>IF(ISNA(VLOOKUP($B197,'[1]1718  Exp_Rev Access'!$F$7:$GK$318,53,FALSE)),"",VLOOKUP($B197,'[1]1718  Exp_Rev Access'!$F$7:$GK$318,53,FALSE))</f>
        <v>0</v>
      </c>
      <c r="BM197" s="90">
        <f>IF(ISNA(VLOOKUP($B197,'[1]1718  Exp_Rev Access'!$F$7:$GK$318,54,FALSE)),"",VLOOKUP($B197,'[1]1718  Exp_Rev Access'!$F$7:$GK$318,54,FALSE))</f>
        <v>0</v>
      </c>
      <c r="BN197" s="90">
        <f>IF(ISNA(VLOOKUP($B197,'[1]1718  Exp_Rev Access'!$F$7:$GK$318,55,FALSE)),"",VLOOKUP($B197,'[1]1718  Exp_Rev Access'!$F$7:$GK$318,55,FALSE))</f>
        <v>0</v>
      </c>
      <c r="BO197" s="90">
        <f>IF(ISNA(VLOOKUP($B197,'[1]1718  Exp_Rev Access'!$F$7:$GK$318,56,FALSE)),"",VLOOKUP($B197,'[1]1718  Exp_Rev Access'!$F$7:$GK$318,56,FALSE))</f>
        <v>0</v>
      </c>
      <c r="BP197" s="90">
        <f>IF(ISNA(VLOOKUP($B197,'[1]1718  Exp_Rev Access'!$F$7:$GK$318,57,FALSE)),"",VLOOKUP($B197,'[1]1718  Exp_Rev Access'!$F$7:$GK$318,57,FALSE))</f>
        <v>0</v>
      </c>
      <c r="BQ197" s="90">
        <f>IF(ISNA(VLOOKUP($B197,'[1]1718  Exp_Rev Access'!$F$7:$GK$318,58,FALSE)),"",VLOOKUP($B197,'[1]1718  Exp_Rev Access'!$F$7:$GK$318,58,FALSE))</f>
        <v>0</v>
      </c>
      <c r="BR197" s="90">
        <f>IF(ISNA(VLOOKUP($B197,'[1]1718  Exp_Rev Access'!$F$7:$GK$318,59,FALSE)),"",VLOOKUP($B197,'[1]1718  Exp_Rev Access'!$F$7:$GK$318,59,FALSE))</f>
        <v>0</v>
      </c>
      <c r="BS197" s="90">
        <f>IF(ISNA(VLOOKUP($B197,'[1]1718  Exp_Rev Access'!$F$7:$GK$318,60,FALSE)),"",VLOOKUP($B197,'[1]1718  Exp_Rev Access'!$F$7:$GK$318,60,FALSE))</f>
        <v>0</v>
      </c>
      <c r="BT197" s="90">
        <f>IF(ISNA(VLOOKUP($B197,'[1]1718  Exp_Rev Access'!$F$7:$GK$318,61,FALSE)),"",VLOOKUP($B197,'[1]1718  Exp_Rev Access'!$F$7:$GK$318,61,FALSE))</f>
        <v>0</v>
      </c>
      <c r="BU197" s="90">
        <f>IF(ISNA(VLOOKUP($B197,'[1]1718  Exp_Rev Access'!$F$7:$GK$318,62,FALSE)),"",VLOOKUP($B197,'[1]1718  Exp_Rev Access'!$F$7:$GK$318,62,FALSE))</f>
        <v>0</v>
      </c>
      <c r="BV197" s="56">
        <f t="shared" si="449"/>
        <v>156601.60999999999</v>
      </c>
      <c r="BW197" s="92">
        <f t="shared" si="558"/>
        <v>7.2260349239075428E-2</v>
      </c>
      <c r="BX197" s="71">
        <f t="shared" si="559"/>
        <v>2057.2991329479764</v>
      </c>
      <c r="BY197" s="90">
        <f>IF(ISNA(VLOOKUP($B197,'[1]1718  Exp_Rev Access'!$F$7:$GK$318,64,FALSE)),"",VLOOKUP($B197,'[1]1718  Exp_Rev Access'!$F$7:$GK$318,64,FALSE))</f>
        <v>0</v>
      </c>
      <c r="BZ197" s="90">
        <f>IF(ISNA(VLOOKUP($B197,'[1]1718  Exp_Rev Access'!$F$7:$GK$318,65,FALSE)),"",VLOOKUP($B197,'[1]1718  Exp_Rev Access'!$F$7:$GK$318,65,FALSE))</f>
        <v>2966.09</v>
      </c>
      <c r="CA197" s="90">
        <f>IF(ISNA(VLOOKUP($B197,'[1]1718  Exp_Rev Access'!$F$7:$GK$318,66,FALSE)),"",VLOOKUP($B197,'[1]1718  Exp_Rev Access'!$F$7:$GK$318,66,FALSE))</f>
        <v>0</v>
      </c>
      <c r="CB197" s="90">
        <f>IF(ISNA(VLOOKUP($B197,'[1]1718  Exp_Rev Access'!$F$7:$GK$318,67,FALSE)),"",VLOOKUP($B197,'[1]1718  Exp_Rev Access'!$F$7:$GK$318,67,FALSE))</f>
        <v>0</v>
      </c>
      <c r="CC197" s="90">
        <f>IF(ISNA(VLOOKUP($B197,'[1]1718  Exp_Rev Access'!$F$7:$GK$318,68,FALSE)),"",VLOOKUP($B197,'[1]1718  Exp_Rev Access'!$F$7:$GK$318,68,FALSE))</f>
        <v>423.06</v>
      </c>
      <c r="CD197" s="90">
        <f>IF(ISNA(VLOOKUP($B197,'[1]1718  Exp_Rev Access'!$F$7:$GK$318,69,FALSE)),"",VLOOKUP($B197,'[1]1718  Exp_Rev Access'!$F$7:$GK$318,69,FALSE))</f>
        <v>0</v>
      </c>
      <c r="CE197" s="56">
        <f t="shared" si="437"/>
        <v>3389.15</v>
      </c>
      <c r="CF197" s="92">
        <f t="shared" si="450"/>
        <v>1.5638483066911797E-3</v>
      </c>
      <c r="CG197" s="78">
        <f t="shared" si="451"/>
        <v>44.52377824487651</v>
      </c>
      <c r="CH197" s="90">
        <f>IF(ISNA(VLOOKUP($B197,'[1]1718  Exp_Rev Access'!$F$7:$GK$318,$CH$2,FALSE)),"",VLOOKUP($B197,'[1]1718  Exp_Rev Access'!$F$7:$GK$318,$CH$2,FALSE))</f>
        <v>0</v>
      </c>
      <c r="CI197" s="90">
        <f>IF(ISNA(VLOOKUP($B197,'[1]1718  Exp_Rev Access'!$F$7:$GK$318,$CI$2,FALSE)),"",VLOOKUP($B197,'[1]1718  Exp_Rev Access'!$F$7:$GK$318,$CI$2,FALSE))</f>
        <v>0</v>
      </c>
      <c r="CJ197" s="90">
        <f>IF(ISNA(VLOOKUP($B197,'[1]1718  Exp_Rev Access'!$F$7:$GK$318,$CJ$2,FALSE)),"",VLOOKUP($B197,'[1]1718  Exp_Rev Access'!$F$7:$GK$318,$CJ$2,FALSE))</f>
        <v>0</v>
      </c>
      <c r="CK197" s="90">
        <f>IF(ISNA(VLOOKUP($B197,'[1]1718  Exp_Rev Access'!$F$7:$GK$318,$CK$2,FALSE)),"",VLOOKUP($B197,'[1]1718  Exp_Rev Access'!$F$7:$GK$318,$CK$2,FALSE))</f>
        <v>0</v>
      </c>
      <c r="CL197" s="90">
        <f>IF(ISNA(VLOOKUP($B197,'[1]1718  Exp_Rev Access'!$F$7:$GK$318,$CL$2,FALSE)),"",VLOOKUP($B197,'[1]1718  Exp_Rev Access'!$F$7:$GK$318,$CL$2,FALSE))</f>
        <v>0</v>
      </c>
      <c r="CM197" s="90">
        <f>IF(ISNA(VLOOKUP($B197,'[1]1718  Exp_Rev Access'!$F$7:$GK$318,$CM$2,FALSE)),"",VLOOKUP($B197,'[1]1718  Exp_Rev Access'!$F$7:$GK$318,$CM$2,FALSE))</f>
        <v>0</v>
      </c>
      <c r="CN197" s="90">
        <f>IF(ISNA(VLOOKUP($B197,'[1]1718  Exp_Rev Access'!$F$7:$GK$318,$CN$2,FALSE)),"",VLOOKUP($B197,'[1]1718  Exp_Rev Access'!$F$7:$GK$318,$CN$2,FALSE))</f>
        <v>0</v>
      </c>
      <c r="CO197" s="90">
        <f>IF(ISNA(VLOOKUP($B197,'[1]1718  Exp_Rev Access'!$F$7:$GK$318,$CO$2,FALSE)),"",VLOOKUP($B197,'[1]1718  Exp_Rev Access'!$F$7:$GK$318,$CO$2,FALSE))</f>
        <v>0</v>
      </c>
      <c r="CP197" s="90">
        <f>IF(ISNA(VLOOKUP($B197,'[1]1718  Exp_Rev Access'!$F$7:$GK$318,$CP$2,FALSE)),"",VLOOKUP($B197,'[1]1718  Exp_Rev Access'!$F$7:$GK$318,$CP$2,FALSE))</f>
        <v>0</v>
      </c>
      <c r="CQ197" s="90">
        <f>IF(ISNA(VLOOKUP($B197,'[1]1718  Exp_Rev Access'!$F$7:$GK$318,$CQ$2,FALSE)),"",VLOOKUP($B197,'[1]1718  Exp_Rev Access'!$F$7:$GK$318,$CQ$2,FALSE))</f>
        <v>0</v>
      </c>
      <c r="CR197" s="90">
        <f>IF(ISNA(VLOOKUP($B197,'[1]1718  Exp_Rev Access'!$F$7:$GK$318,$CR$2,FALSE)),"",VLOOKUP($B197,'[1]1718  Exp_Rev Access'!$F$7:$GK$318,$CR$2,FALSE))</f>
        <v>0</v>
      </c>
      <c r="CS197" s="90">
        <f>IF(ISNA(VLOOKUP($B197,'[1]1718  Exp_Rev Access'!$F$7:$GK$318,$CS$2,FALSE)),"",VLOOKUP($B197,'[1]1718  Exp_Rev Access'!$F$7:$GK$318,$CS$2,FALSE))</f>
        <v>0</v>
      </c>
      <c r="CT197" s="90">
        <f>IF(ISNA(VLOOKUP($B197,'[1]1718  Exp_Rev Access'!$F$7:$GK$318,$CT$2,FALSE)),"",VLOOKUP($B197,'[1]1718  Exp_Rev Access'!$F$7:$GK$318,$CT$2,FALSE))</f>
        <v>0</v>
      </c>
      <c r="CU197" s="90">
        <f>IF(ISNA(VLOOKUP($B197,'[1]1718  Exp_Rev Access'!$F$7:$GK$318,$CU$2,FALSE)),"",VLOOKUP($B197,'[1]1718  Exp_Rev Access'!$F$7:$GK$318,$CU$2,FALSE))</f>
        <v>0</v>
      </c>
      <c r="CV197" s="90">
        <f>IF(ISNA(VLOOKUP($B197,'[1]1718  Exp_Rev Access'!$F$7:$GK$318,$CV$2,FALSE)),"",VLOOKUP($B197,'[1]1718  Exp_Rev Access'!$F$7:$GK$318,$CV$2,FALSE))</f>
        <v>11424.97</v>
      </c>
      <c r="CW197" s="90">
        <f>IF(ISNA(VLOOKUP($B197,'[1]1718  Exp_Rev Access'!$F$7:$GK$318,$CW$2,FALSE)),"",VLOOKUP($B197,'[1]1718  Exp_Rev Access'!$F$7:$GK$318,$CW$2,FALSE))</f>
        <v>0</v>
      </c>
      <c r="CX197" s="90">
        <f>IF(ISNA(VLOOKUP($B197,'[1]1718  Exp_Rev Access'!$F$7:$GK$318,$CX$2,FALSE)),"",VLOOKUP($B197,'[1]1718  Exp_Rev Access'!$F$7:$GK$318,$CX$2,FALSE))</f>
        <v>0</v>
      </c>
      <c r="CY197" s="90">
        <f>IF(ISNA(VLOOKUP($B197,'[1]1718  Exp_Rev Access'!$F$7:$GK$318,$CY$2,FALSE)),"",VLOOKUP($B197,'[1]1718  Exp_Rev Access'!$F$7:$GK$318,$CY$2,FALSE))</f>
        <v>0</v>
      </c>
      <c r="CZ197" s="90">
        <f>IF(ISNA(VLOOKUP($B197,'[1]1718  Exp_Rev Access'!$F$7:$GK$318,$CZ$2,FALSE)),"",VLOOKUP($B197,'[1]1718  Exp_Rev Access'!$F$7:$GK$318,$CZ$2,FALSE))</f>
        <v>0</v>
      </c>
      <c r="DA197" s="90">
        <f>IF(ISNA(VLOOKUP($B197,'[1]1718  Exp_Rev Access'!$F$7:$GK$318,$DA$2,FALSE)),"",VLOOKUP($B197,'[1]1718  Exp_Rev Access'!$F$7:$GK$318,$DA$2,FALSE))</f>
        <v>0</v>
      </c>
      <c r="DB197" s="90">
        <f>IF(ISNA(VLOOKUP($B197,'[1]1718  Exp_Rev Access'!$F$7:$GK$318,$DB$2,FALSE)),"",VLOOKUP($B197,'[1]1718  Exp_Rev Access'!$F$7:$GK$318,$DB$2,FALSE))</f>
        <v>0</v>
      </c>
      <c r="DC197" s="90">
        <f>IF(ISNA(VLOOKUP($B197,'[1]1718  Exp_Rev Access'!$F$7:$GK$318,$DC$2,FALSE)),"",VLOOKUP($B197,'[1]1718  Exp_Rev Access'!$F$7:$GK$318,$DC$2,FALSE))</f>
        <v>0</v>
      </c>
      <c r="DD197" s="90">
        <f>IF(ISNA(VLOOKUP($B197,'[1]1718  Exp_Rev Access'!$F$7:$GK$318,$DD$2,FALSE)),"",VLOOKUP($B197,'[1]1718  Exp_Rev Access'!$F$7:$GK$318,$DD$2,FALSE))</f>
        <v>0</v>
      </c>
      <c r="DE197" s="90">
        <f>IF(ISNA(VLOOKUP($B197,'[1]1718  Exp_Rev Access'!$F$7:$GK$318,$DE$2,FALSE)),"",VLOOKUP($B197,'[1]1718  Exp_Rev Access'!$F$7:$GK$318,$DE$2,FALSE))</f>
        <v>0</v>
      </c>
      <c r="DF197" s="90">
        <f>IF(ISNA(VLOOKUP($B197,'[1]1718  Exp_Rev Access'!$F$7:$GK$318,$DF$2,FALSE)),"",VLOOKUP($B197,'[1]1718  Exp_Rev Access'!$F$7:$GK$318,$DF$2,FALSE))</f>
        <v>0</v>
      </c>
      <c r="DG197" s="90">
        <f>IF(ISNA(VLOOKUP($B197,'[1]1718  Exp_Rev Access'!$F$7:$GK$318,$DG$2,FALSE)),"",VLOOKUP($B197,'[1]1718  Exp_Rev Access'!$F$7:$GK$318,$DG$2,FALSE))</f>
        <v>0</v>
      </c>
      <c r="DH197" s="90">
        <f>IF(ISNA(VLOOKUP($B197,'[1]1718  Exp_Rev Access'!$F$7:$GK$318,$DH$2,FALSE)),"",VLOOKUP($B197,'[1]1718  Exp_Rev Access'!$F$7:$GK$318,$DH$2,FALSE))</f>
        <v>0</v>
      </c>
      <c r="DI197" s="90">
        <f>IF(ISNA(VLOOKUP($B197,'[1]1718  Exp_Rev Access'!$F$7:$GK$318,$DI$2,FALSE)),"",VLOOKUP($B197,'[1]1718  Exp_Rev Access'!$F$7:$GK$318,$DI$2,FALSE))</f>
        <v>22639.16</v>
      </c>
      <c r="DJ197" s="90">
        <f>IF(ISNA(VLOOKUP($B197,'[1]1718  Exp_Rev Access'!$F$7:$GK$318,$DJ$2,FALSE)),"",VLOOKUP($B197,'[1]1718  Exp_Rev Access'!$F$7:$GK$318,$DJ$2,FALSE))</f>
        <v>0</v>
      </c>
      <c r="DK197" s="90">
        <f>IF(ISNA(VLOOKUP($B197,'[1]1718  Exp_Rev Access'!$F$7:$GK$318,$DK$2,FALSE)),"",VLOOKUP($B197,'[1]1718  Exp_Rev Access'!$F$7:$GK$318,$DK$2,FALSE))</f>
        <v>14308.6</v>
      </c>
      <c r="DL197" s="90">
        <f>IF(ISNA(VLOOKUP($B197,'[1]1718  Exp_Rev Access'!$F$7:$GK$318,$DL$2,FALSE)),"",VLOOKUP($B197,'[1]1718  Exp_Rev Access'!$F$7:$GK$318,$DL$2,FALSE))</f>
        <v>0</v>
      </c>
      <c r="DM197" s="90">
        <f>IF(ISNA(VLOOKUP($B197,'[1]1718  Exp_Rev Access'!$F$7:$GK$318,$DM$2,FALSE)),"",VLOOKUP($B197,'[1]1718  Exp_Rev Access'!$F$7:$GK$318,$DM$2,FALSE))</f>
        <v>0</v>
      </c>
      <c r="DN197" s="90">
        <f>IF(ISNA(VLOOKUP($B197,'[1]1718  Exp_Rev Access'!$F$7:$GK$318,$DN$2,FALSE)),"",VLOOKUP($B197,'[1]1718  Exp_Rev Access'!$F$7:$GK$318,$DN$2,FALSE))</f>
        <v>0</v>
      </c>
      <c r="DO197" s="90">
        <f>IF(ISNA(VLOOKUP($B197,'[1]1718  Exp_Rev Access'!$F$7:$GK$318,$DO$2,FALSE)),"",VLOOKUP($B197,'[1]1718  Exp_Rev Access'!$F$7:$GK$318,$DO$2,FALSE))</f>
        <v>0</v>
      </c>
      <c r="DP197" s="90">
        <f>IF(ISNA(VLOOKUP($B197,'[1]1718  Exp_Rev Access'!$F$7:$GK$318,$DP$2,FALSE)),"",VLOOKUP($B197,'[1]1718  Exp_Rev Access'!$F$7:$GK$318,$DP$2,FALSE))</f>
        <v>0</v>
      </c>
      <c r="DQ197" s="90">
        <f>IF(ISNA(VLOOKUP($B197,'[1]1718  Exp_Rev Access'!$F$7:$GK$318,$DQ$2,FALSE)),"",VLOOKUP($B197,'[1]1718  Exp_Rev Access'!$F$7:$GK$318,$DQ$2,FALSE))</f>
        <v>0</v>
      </c>
      <c r="DR197" s="90">
        <f>IF(ISNA(VLOOKUP($B197,'[1]1718  Exp_Rev Access'!$F$7:$GK$318,$DR$2,FALSE)),"",VLOOKUP($B197,'[1]1718  Exp_Rev Access'!$F$7:$GK$318,$DR$2,FALSE))</f>
        <v>0</v>
      </c>
      <c r="DS197" s="90">
        <f>IF(ISNA(VLOOKUP($B197,'[1]1718  Exp_Rev Access'!$F$7:$GK$318,$DS$2,FALSE)),"",VLOOKUP($B197,'[1]1718  Exp_Rev Access'!$F$7:$GK$318,$DS$2,FALSE))</f>
        <v>0</v>
      </c>
      <c r="DT197" s="90">
        <f>IF(ISNA(VLOOKUP($B197,'[1]1718  Exp_Rev Access'!$F$7:$GK$318,$DT$2,FALSE)),"",VLOOKUP($B197,'[1]1718  Exp_Rev Access'!$F$7:$GK$318,$DT$2,FALSE))</f>
        <v>0</v>
      </c>
      <c r="DU197" s="90">
        <f>IF(ISNA(VLOOKUP($B197,'[1]1718  Exp_Rev Access'!$F$7:$GK$318,$DU$2,FALSE)),"",VLOOKUP($B197,'[1]1718  Exp_Rev Access'!$F$7:$GK$318,$DU$2,FALSE))</f>
        <v>0</v>
      </c>
      <c r="DV197" s="90">
        <f>IF(ISNA(VLOOKUP($B197,'[1]1718  Exp_Rev Access'!$F$7:$GK$318,$DV$2,FALSE)),"",VLOOKUP($B197,'[1]1718  Exp_Rev Access'!$F$7:$GK$318,$DV$2,FALSE))</f>
        <v>0</v>
      </c>
      <c r="DW197" s="90">
        <f>IF(ISNA(VLOOKUP($B197,'[1]1718  Exp_Rev Access'!$F$7:$GK$318,$DW$2,FALSE)),"",VLOOKUP($B197,'[1]1718  Exp_Rev Access'!$F$7:$GK$318,$DW$2,FALSE))</f>
        <v>0</v>
      </c>
      <c r="DX197" s="90">
        <f>IF(ISNA(VLOOKUP($B197,'[1]1718  Exp_Rev Access'!$F$7:$GK$318,$DX$2,FALSE)),"",VLOOKUP($B197,'[1]1718  Exp_Rev Access'!$F$7:$GK$318,$DX$2,FALSE))</f>
        <v>0</v>
      </c>
      <c r="DY197" s="90">
        <f>IF(ISNA(VLOOKUP($B197,'[1]1718  Exp_Rev Access'!$F$7:$GK$318,$DY$2,FALSE)),"",VLOOKUP($B197,'[1]1718  Exp_Rev Access'!$F$7:$GK$318,$DY$2,FALSE))</f>
        <v>0</v>
      </c>
      <c r="DZ197" s="90">
        <f>IF(ISNA(VLOOKUP($B197,'[1]1718  Exp_Rev Access'!$F$7:$GK$318,$DZ$2,FALSE)),"",VLOOKUP($B197,'[1]1718  Exp_Rev Access'!$F$7:$GK$318,$DZ$2,FALSE))</f>
        <v>0</v>
      </c>
      <c r="EA197" s="90">
        <f>IF(ISNA(VLOOKUP($B197,'[1]1718  Exp_Rev Access'!$F$7:$GK$318,$EA$2,FALSE)),"",VLOOKUP($B197,'[1]1718  Exp_Rev Access'!$F$7:$GK$318,$EA$2,FALSE))</f>
        <v>0</v>
      </c>
      <c r="EB197" s="90">
        <f>IF(ISNA(VLOOKUP($B197,'[1]1718  Exp_Rev Access'!$F$7:$GK$318,$EB$2,FALSE)),"",VLOOKUP($B197,'[1]1718  Exp_Rev Access'!$F$7:$GK$318,$EB$2,FALSE))</f>
        <v>0</v>
      </c>
      <c r="EC197" s="90">
        <f>IF(ISNA(VLOOKUP($B197,'[1]1718  Exp_Rev Access'!$F$7:$GK$318,$EC$2,FALSE)),"",VLOOKUP($B197,'[1]1718  Exp_Rev Access'!$F$7:$GK$318,$EC$2,FALSE))</f>
        <v>0</v>
      </c>
      <c r="ED197" s="90">
        <f>IF(ISNA(VLOOKUP($B197,'[1]1718  Exp_Rev Access'!$F$7:$GK$318,$ED$2,FALSE)),"",VLOOKUP($B197,'[1]1718  Exp_Rev Access'!$F$7:$GK$318,$ED$2,FALSE))</f>
        <v>0</v>
      </c>
      <c r="EE197" s="90">
        <f>IF(ISNA(VLOOKUP($B197,'[1]1718  Exp_Rev Access'!$F$7:$GK$318,$EE$2,FALSE)),"",VLOOKUP($B197,'[1]1718  Exp_Rev Access'!$F$7:$GK$318,$EE$2,FALSE))</f>
        <v>0</v>
      </c>
      <c r="EF197" s="90">
        <f>IF(ISNA(VLOOKUP($B197,'[1]1718  Exp_Rev Access'!$F$7:$GK$318,$EF$2,FALSE)),"",VLOOKUP($B197,'[1]1718  Exp_Rev Access'!$F$7:$GK$318,$EF$2,FALSE))</f>
        <v>0</v>
      </c>
      <c r="EG197" s="90">
        <f>IF(ISNA(VLOOKUP($B197,'[1]1718  Exp_Rev Access'!$F$7:$GK$318,$EG$2,FALSE)),"",VLOOKUP($B197,'[1]1718  Exp_Rev Access'!$F$7:$GK$318,$EG$2,FALSE))</f>
        <v>0</v>
      </c>
      <c r="EH197" s="90">
        <f>IF(ISNA(VLOOKUP($B197,'[1]1718  Exp_Rev Access'!$F$7:$GK$318,$EH$2,FALSE)),"",VLOOKUP($B197,'[1]1718  Exp_Rev Access'!$F$7:$GK$318,$EH$2,FALSE))</f>
        <v>0</v>
      </c>
      <c r="EI197" s="90">
        <f>IF(ISNA(VLOOKUP($B197,'[1]1718  Exp_Rev Access'!$F$7:$GK$318,$EI$2,FALSE)),"",VLOOKUP($B197,'[1]1718  Exp_Rev Access'!$F$7:$GK$318,$EI$2,FALSE))</f>
        <v>0</v>
      </c>
      <c r="EJ197" s="90">
        <f>IF(ISNA(VLOOKUP($B197,'[1]1718  Exp_Rev Access'!$F$7:$GK$318,$EJ$2,FALSE)),"",VLOOKUP($B197,'[1]1718  Exp_Rev Access'!$F$7:$GK$318,$EJ$2,FALSE))</f>
        <v>0</v>
      </c>
      <c r="EK197" s="90">
        <f>IF(ISNA(VLOOKUP($B197,'[1]1718  Exp_Rev Access'!$F$7:$GK$318,$EK$2,FALSE)),"",VLOOKUP($B197,'[1]1718  Exp_Rev Access'!$F$7:$GK$318,$EK$2,FALSE))</f>
        <v>0</v>
      </c>
      <c r="EL197" s="90">
        <f>IF(ISNA(VLOOKUP($B197,'[1]1718  Exp_Rev Access'!$F$7:$GK$318,$EL$2,FALSE)),"",VLOOKUP($B197,'[1]1718  Exp_Rev Access'!$F$7:$GK$318,$EL$2,FALSE))</f>
        <v>0</v>
      </c>
      <c r="EM197" s="90">
        <f>IF(ISNA(VLOOKUP($B197,'[1]1718  Exp_Rev Access'!$F$7:$GK$318,$EM$2,FALSE)),"",VLOOKUP($B197,'[1]1718  Exp_Rev Access'!$F$7:$GK$318,$EM$2,FALSE))</f>
        <v>0</v>
      </c>
      <c r="EN197" s="90">
        <f>IF(ISNA(VLOOKUP($B197,'[1]1718  Exp_Rev Access'!$F$7:$GK$318,$EN$2,FALSE)),"",VLOOKUP($B197,'[1]1718  Exp_Rev Access'!$F$7:$GK$318,$EN$2,FALSE))</f>
        <v>0</v>
      </c>
      <c r="EO197" s="90">
        <f>IF(ISNA(VLOOKUP($B197,'[1]1718  Exp_Rev Access'!$F$7:$GK$318,$EO$2,FALSE)),"",VLOOKUP($B197,'[1]1718  Exp_Rev Access'!$F$7:$GK$318,$EO$2,FALSE))</f>
        <v>0</v>
      </c>
      <c r="EP197" s="90">
        <f>IF(ISNA(VLOOKUP($B197,'[1]1718  Exp_Rev Access'!$F$7:$GK$318,$EP$2,FALSE)),"",VLOOKUP($B197,'[1]1718  Exp_Rev Access'!$F$7:$GK$318,$EP$2,FALSE))</f>
        <v>0</v>
      </c>
      <c r="EQ197" s="90">
        <f>IF(ISNA(VLOOKUP($B197,'[1]1718  Exp_Rev Access'!$F$7:$GK$318,$EQ$2,FALSE)),"",VLOOKUP($B197,'[1]1718  Exp_Rev Access'!$F$7:$GK$318,$EQ$2,FALSE))</f>
        <v>0</v>
      </c>
      <c r="ER197" s="90">
        <f>IF(ISNA(VLOOKUP($B197,'[1]1718  Exp_Rev Access'!$F$7:$GK$318,$ER$2,FALSE)),"",VLOOKUP($B197,'[1]1718  Exp_Rev Access'!$F$7:$GK$318,$ER$2,FALSE))</f>
        <v>0</v>
      </c>
      <c r="ES197" s="90">
        <f>IF(ISNA(VLOOKUP($B197,'[1]1718  Exp_Rev Access'!$F$7:$GK$318,$ES$2,FALSE)),"",VLOOKUP($B197,'[1]1718  Exp_Rev Access'!$F$7:$GK$318,$ES$2,FALSE))</f>
        <v>0</v>
      </c>
      <c r="ET197" s="90">
        <f>IF(ISNA(VLOOKUP($B197,'[1]1718  Exp_Rev Access'!$F$7:$GK$318,$ET$2,FALSE)),"",VLOOKUP($B197,'[1]1718  Exp_Rev Access'!$F$7:$GK$318,$ET$2,FALSE))</f>
        <v>0</v>
      </c>
      <c r="EU197" s="90">
        <f>IF(ISNA(VLOOKUP($B197,'[1]1718  Exp_Rev Access'!$F$7:$GK$318,$EU$2,FALSE)),"",VLOOKUP($B197,'[1]1718  Exp_Rev Access'!$F$7:$GK$318,$EU$2,FALSE))</f>
        <v>0</v>
      </c>
      <c r="EV197" s="90">
        <f>IF(ISNA(VLOOKUP($B197,'[1]1718  Exp_Rev Access'!$F$7:$GK$318,$EV$2,FALSE)),"",VLOOKUP($B197,'[1]1718  Exp_Rev Access'!$F$7:$GK$318,$EV$2,FALSE))</f>
        <v>0</v>
      </c>
      <c r="EW197" s="90">
        <f>IF(ISNA(VLOOKUP($B197,'[1]1718  Exp_Rev Access'!$F$7:$GK$318,$EW$2,FALSE)),"",VLOOKUP($B197,'[1]1718  Exp_Rev Access'!$F$7:$GK$318,$EW$2,FALSE))</f>
        <v>0</v>
      </c>
      <c r="EX197" s="90">
        <f>IF(ISNA(VLOOKUP($B197,'[1]1718  Exp_Rev Access'!$F$7:$GK$318,$EX$2,FALSE)),"",VLOOKUP($B197,'[1]1718  Exp_Rev Access'!$F$7:$GK$318,$EX$2,FALSE))</f>
        <v>0</v>
      </c>
      <c r="EY197" s="90">
        <f>IF(ISNA(VLOOKUP($B197,'[1]1718  Exp_Rev Access'!$F$7:$GK$318,$EY$2,FALSE)),"",VLOOKUP($B197,'[1]1718  Exp_Rev Access'!$F$7:$GK$318,$EY$2,FALSE))</f>
        <v>0</v>
      </c>
      <c r="EZ197" s="90">
        <f>IF(ISNA(VLOOKUP($B197,'[1]1718  Exp_Rev Access'!$F$7:$GK$318,$EZ$2,FALSE)),"",VLOOKUP($B197,'[1]1718  Exp_Rev Access'!$F$7:$GK$318,$EZ$2,FALSE))</f>
        <v>0</v>
      </c>
      <c r="FA197" s="90">
        <f>IF(ISNA(VLOOKUP($B197,'[1]1718  Exp_Rev Access'!$F$7:$GK$318,$FA$2,FALSE)),"",VLOOKUP($B197,'[1]1718  Exp_Rev Access'!$F$7:$GK$318,$FA$2,FALSE))</f>
        <v>0</v>
      </c>
      <c r="FB197" s="90">
        <f>IF(ISNA(VLOOKUP($B197,'[1]1718  Exp_Rev Access'!$F$7:$GK$318,$FB$2,FALSE)),"",VLOOKUP($B197,'[1]1718  Exp_Rev Access'!$F$7:$GK$318,$FB$2,FALSE))</f>
        <v>0</v>
      </c>
      <c r="FC197" s="90">
        <f>IF(ISNA(VLOOKUP($B197,'[1]1718  Exp_Rev Access'!$F$7:$GK$318,$FC$2,FALSE)),"",VLOOKUP($B197,'[1]1718  Exp_Rev Access'!$F$7:$GK$318,$FC$2,FALSE))</f>
        <v>0</v>
      </c>
      <c r="FD197" s="90">
        <f>IF(ISNA(VLOOKUP($B197,'[1]1718  Exp_Rev Access'!$F$7:$GK$318,$FD$2,FALSE)),"",VLOOKUP($B197,'[1]1718  Exp_Rev Access'!$F$7:$GK$318,$FD$2,FALSE))</f>
        <v>0</v>
      </c>
      <c r="FE197" s="90">
        <f>IF(ISNA(VLOOKUP($B197,'[1]1718  Exp_Rev Access'!$F$7:$GK$318,$FE$2,FALSE)),"",VLOOKUP($B197,'[1]1718  Exp_Rev Access'!$F$7:$GK$318,$FE$2,FALSE))</f>
        <v>0</v>
      </c>
      <c r="FF197" s="90">
        <f>IF(ISNA(VLOOKUP($B197,'[1]1718  Exp_Rev Access'!$F$7:$GK$318,$FF$2,FALSE)),"",VLOOKUP($B197,'[1]1718  Exp_Rev Access'!$F$7:$GK$318,$FF$2,FALSE))</f>
        <v>0</v>
      </c>
      <c r="FG197" s="90">
        <f>IF(ISNA(VLOOKUP($B197,'[1]1718  Exp_Rev Access'!$F$7:$GK$318,$FG$2,FALSE)),"",VLOOKUP($B197,'[1]1718  Exp_Rev Access'!$F$7:$GK$318,$FG$2,FALSE))</f>
        <v>0</v>
      </c>
      <c r="FH197" s="90">
        <f>IF(ISNA(VLOOKUP($B197,'[1]1718  Exp_Rev Access'!$F$7:$GK$318,$FH$2,FALSE)),"",VLOOKUP($B197,'[1]1718  Exp_Rev Access'!$F$7:$GK$318,$FH$2,FALSE))</f>
        <v>0</v>
      </c>
      <c r="FI197" s="90">
        <f>IF(ISNA(VLOOKUP($B197,'[1]1718  Exp_Rev Access'!$F$7:$GK$318,$FI$2,FALSE)),"",VLOOKUP($B197,'[1]1718  Exp_Rev Access'!$F$7:$GK$318,$FI$2,FALSE))</f>
        <v>0</v>
      </c>
      <c r="FJ197" s="90">
        <f>IF(ISNA(VLOOKUP($B197,'[1]1718  Exp_Rev Access'!$F$7:$GK$318,$FJ$2,FALSE)),"",VLOOKUP($B197,'[1]1718  Exp_Rev Access'!$F$7:$GK$318,$FJ$2,FALSE))</f>
        <v>0</v>
      </c>
      <c r="FK197" s="90">
        <f>IF(ISNA(VLOOKUP($B197,'[1]1718  Exp_Rev Access'!$F$7:$GK$318,$FK$2,FALSE)),"",VLOOKUP($B197,'[1]1718  Exp_Rev Access'!$F$7:$GK$318,$FK$2,FALSE))</f>
        <v>0</v>
      </c>
      <c r="FL197" s="90">
        <f>IF(ISNA(VLOOKUP($B197,'[1]1718  Exp_Rev Access'!$F$7:$GK$318,$FL$2,FALSE)),"",VLOOKUP($B197,'[1]1718  Exp_Rev Access'!$F$7:$GK$318,$FL$2,FALSE))</f>
        <v>0</v>
      </c>
      <c r="FM197" s="90">
        <f>IF(ISNA(VLOOKUP($B197,'[1]1718  Exp_Rev Access'!$F$7:$GK$318,$FM$2,FALSE)),"",VLOOKUP($B197,'[1]1718  Exp_Rev Access'!$F$7:$GK$318,$FM$2,FALSE))</f>
        <v>0</v>
      </c>
      <c r="FN197" s="90">
        <f>IF(ISNA(VLOOKUP($B197,'[1]1718  Exp_Rev Access'!$F$7:$GK$318,$FN$2,FALSE)),"",VLOOKUP($B197,'[1]1718  Exp_Rev Access'!$F$7:$GK$318,$FN$2,FALSE))</f>
        <v>0</v>
      </c>
      <c r="FO197" s="90">
        <f>IF(ISNA(VLOOKUP($B197,'[1]1718  Exp_Rev Access'!$F$7:$GK$318,$FO$2,FALSE)),"",VLOOKUP($B197,'[1]1718  Exp_Rev Access'!$F$7:$GK$318,$FO$2,FALSE))</f>
        <v>0</v>
      </c>
      <c r="FP197" s="90">
        <f>IF(ISNA(VLOOKUP($B197,'[1]1718  Exp_Rev Access'!$F$7:$GK$318,$FP$2,FALSE)),"",VLOOKUP($B197,'[1]1718  Exp_Rev Access'!$F$7:$GK$318,$FP$2,FALSE))</f>
        <v>0</v>
      </c>
      <c r="FQ197" s="90">
        <f>IF(ISNA(VLOOKUP($B197,'[1]1718  Exp_Rev Access'!$F$7:$GK$318,$FQ$2,FALSE)),"",VLOOKUP($B197,'[1]1718  Exp_Rev Access'!$F$7:$GK$318,$FQ$2,FALSE))</f>
        <v>0</v>
      </c>
      <c r="FR197" s="90">
        <f>IF(ISNA(VLOOKUP($B197,'[1]1718  Exp_Rev Access'!$F$7:$GK$318,$FR$2,FALSE)),"",VLOOKUP($B197,'[1]1718  Exp_Rev Access'!$F$7:$GK$318,$FR$2,FALSE))</f>
        <v>0</v>
      </c>
      <c r="FS197" s="56">
        <f t="shared" si="560"/>
        <v>48372.729999999996</v>
      </c>
      <c r="FT197" s="92">
        <f t="shared" si="561"/>
        <v>2.2320526356322271E-2</v>
      </c>
      <c r="FU197" s="94">
        <f t="shared" si="562"/>
        <v>635.47990015764572</v>
      </c>
      <c r="FV197" s="95">
        <f>IF(ISNA(VLOOKUP($B197,'[1]1718  Exp_Rev Access'!$F$7:$GK$318,$FV$2,FALSE)),"",VLOOKUP($B197,'[1]1718  Exp_Rev Access'!$F$7:$GK$318,$FV$2,FALSE))</f>
        <v>0</v>
      </c>
      <c r="FW197" s="95">
        <f>IF(ISNA(VLOOKUP($B197,'[1]1718  Exp_Rev Access'!$F$7:$GK$318,$FW$2,FALSE)),"",VLOOKUP($B197,'[1]1718  Exp_Rev Access'!$F$7:$GK$318,$FW$2,FALSE))</f>
        <v>0</v>
      </c>
      <c r="FX197" s="95">
        <f>IF(ISNA(VLOOKUP($B197,'[1]1718  Exp_Rev Access'!$F$7:$GK$318,$FX$2,FALSE)),"",VLOOKUP($B197,'[1]1718  Exp_Rev Access'!$F$7:$GK$318,$FX$2,FALSE))</f>
        <v>0</v>
      </c>
      <c r="FY197" s="95">
        <f>IF(ISNA(VLOOKUP($B197,'[1]1718  Exp_Rev Access'!$F$7:$GK$318,$FY$2,FALSE)),"",VLOOKUP($B197,'[1]1718  Exp_Rev Access'!$F$7:$GK$318,$FY$2,FALSE))</f>
        <v>0</v>
      </c>
      <c r="FZ197" s="95">
        <f>IF(ISNA(VLOOKUP($B197,'[1]1718  Exp_Rev Access'!$F$7:$GK$318,$FZ$2,FALSE)),"",VLOOKUP($B197,'[1]1718  Exp_Rev Access'!$F$7:$GK$318,$FZ$2,FALSE))</f>
        <v>0</v>
      </c>
      <c r="GA197" s="95">
        <f>IF(ISNA(VLOOKUP($B197,'[1]1718  Exp_Rev Access'!$F$7:$GK$318,$GA$2,FALSE)),"",VLOOKUP($B197,'[1]1718  Exp_Rev Access'!$F$7:$GK$318,$GA$2,FALSE))</f>
        <v>0</v>
      </c>
      <c r="GB197" s="95">
        <f>IF(ISNA(VLOOKUP($B197,'[1]1718  Exp_Rev Access'!$F$7:$GK$318,$GB$2,FALSE)),"",VLOOKUP($B197,'[1]1718  Exp_Rev Access'!$F$7:$GK$318,$GB$2,FALSE))</f>
        <v>0</v>
      </c>
      <c r="GC197" s="95">
        <f>IF(ISNA(VLOOKUP($B197,'[1]1718  Exp_Rev Access'!$F$7:$GK$318,$GC$2,FALSE)),"",VLOOKUP($B197,'[1]1718  Exp_Rev Access'!$F$7:$GK$318,$GC$2,FALSE))</f>
        <v>0</v>
      </c>
      <c r="GD197" s="95">
        <f>IF(ISNA(VLOOKUP($B197,'[1]1718  Exp_Rev Access'!$F$7:$GK$318,$GD$2,FALSE)),"",VLOOKUP($B197,'[1]1718  Exp_Rev Access'!$F$7:$GK$318,$GD$2,FALSE))</f>
        <v>0</v>
      </c>
      <c r="GE197" s="95">
        <f>IF(ISNA(VLOOKUP($B197,'[1]1718  Exp_Rev Access'!$F$7:$GK$318,$GE$2,FALSE)),"",VLOOKUP($B197,'[1]1718  Exp_Rev Access'!$F$7:$GK$318,$GE$2,FALSE))</f>
        <v>0</v>
      </c>
      <c r="GF197" s="95">
        <f>IF(ISNA(VLOOKUP($B197,'[1]1718  Exp_Rev Access'!$F$7:$GK$318,$GF$2,FALSE)),"",VLOOKUP($B197,'[1]1718  Exp_Rev Access'!$F$7:$GK$318,$GF$2,FALSE))</f>
        <v>0</v>
      </c>
      <c r="GG197" s="95">
        <f>IF(ISNA(VLOOKUP($B197,'[1]1718  Exp_Rev Access'!$F$7:$GK$318,$GG$2,FALSE)),"",VLOOKUP($B197,'[1]1718  Exp_Rev Access'!$F$7:$GK$318,$GG$2,FALSE))</f>
        <v>0</v>
      </c>
      <c r="GH197" s="95">
        <f>IF(ISNA(VLOOKUP($B197,'[1]1718  Exp_Rev Access'!$F$7:$GK$318,$GH$2,FALSE)),"",VLOOKUP($B197,'[1]1718  Exp_Rev Access'!$F$7:$GK$318,$GH$2,FALSE))</f>
        <v>0</v>
      </c>
      <c r="GI197" s="95">
        <f>IF(ISNA(VLOOKUP($B197,'[1]1718  Exp_Rev Access'!$F$7:$GK$318,$GI$2,FALSE)),"",VLOOKUP($B197,'[1]1718  Exp_Rev Access'!$F$7:$GK$318,$GI$2,FALSE))</f>
        <v>0</v>
      </c>
      <c r="GJ197" s="95">
        <f>IF(ISNA(VLOOKUP($B197,'[1]1718  Exp_Rev Access'!$F$7:$GK$318,$GJ$2,FALSE)),"",VLOOKUP($B197,'[1]1718  Exp_Rev Access'!$F$7:$GK$318,$GJ$2,FALSE))</f>
        <v>0</v>
      </c>
      <c r="GK197" s="95">
        <f>IF(ISNA(VLOOKUP($B197,'[1]1718  Exp_Rev Access'!$F$7:$GK$318,$GK$2,FALSE)),"",VLOOKUP($B197,'[1]1718  Exp_Rev Access'!$F$7:$GK$318,$GK$2,FALSE))</f>
        <v>0</v>
      </c>
      <c r="GL197" s="95">
        <f>IF(ISNA(VLOOKUP($B197,'[1]1718  Exp_Rev Access'!$F$7:$GK$318,$GL$2,FALSE)),"",VLOOKUP($B197,'[1]1718  Exp_Rev Access'!$F$7:$GK$318,$GL$2,FALSE))</f>
        <v>0</v>
      </c>
      <c r="GM197" s="95">
        <f>IF(ISNA(VLOOKUP($B197,'[1]1718  Exp_Rev Access'!$F$7:$GK$318,$GM$2,FALSE)),"",VLOOKUP($B197,'[1]1718  Exp_Rev Access'!$F$7:$GK$318,$GM$2,FALSE))</f>
        <v>0</v>
      </c>
      <c r="GN197" s="95">
        <f>IF(ISNA(VLOOKUP($B197,'[1]1718  Exp_Rev Access'!$F$7:$GK$318,$GN$2,FALSE)),"",VLOOKUP($B197,'[1]1718  Exp_Rev Access'!$F$7:$GK$318,$GN$2,FALSE))</f>
        <v>0</v>
      </c>
      <c r="GO197" s="95">
        <f>IF(ISNA(VLOOKUP($B197,'[1]1718  Exp_Rev Access'!$F$7:$GK$318,$GO$2,FALSE)),"",VLOOKUP($B197,'[1]1718  Exp_Rev Access'!$F$7:$GK$318,$GO$2,FALSE))</f>
        <v>0</v>
      </c>
      <c r="GP197" s="95">
        <f>IF(ISNA(VLOOKUP($B197,'[1]1718  Exp_Rev Access'!$F$7:$GK$318,$GP$2,FALSE)),"",VLOOKUP($B197,'[1]1718  Exp_Rev Access'!$F$7:$GK$318,$GP$2,FALSE))</f>
        <v>0</v>
      </c>
      <c r="GQ197" s="95">
        <f>IF(ISNA(VLOOKUP($B197,'[1]1718  Exp_Rev Access'!$F$7:$GK$318,$GQ$2,FALSE)),"",VLOOKUP($B197,'[1]1718  Exp_Rev Access'!$F$7:$GK$318,$GQ$2,FALSE))</f>
        <v>0</v>
      </c>
      <c r="GR197" s="95">
        <f>IF(ISNA(VLOOKUP($B197,'[1]1718  Exp_Rev Access'!$F$7:$GK$318,$GR$2,FALSE)),"",VLOOKUP($B197,'[1]1718  Exp_Rev Access'!$F$7:$GK$318,$GR$2,FALSE))</f>
        <v>0</v>
      </c>
      <c r="GS197" s="95">
        <f>IF(ISNA(VLOOKUP($B197,'[1]1718  Exp_Rev Access'!$F$7:$GK$318,$GS$2,FALSE)),"",VLOOKUP($B197,'[1]1718  Exp_Rev Access'!$F$7:$GK$318,$GS$2,FALSE))</f>
        <v>0</v>
      </c>
      <c r="GT197" s="95">
        <f>IF(ISNA(VLOOKUP($B197,'[1]1718  Exp_Rev Access'!$F$7:$GK$318,$GT$2,FALSE)),"",VLOOKUP($B197,'[1]1718  Exp_Rev Access'!$F$7:$GK$318,$GT$2,FALSE))</f>
        <v>0</v>
      </c>
      <c r="GU197" s="56">
        <f t="shared" si="563"/>
        <v>0</v>
      </c>
      <c r="GV197" s="92">
        <f t="shared" si="564"/>
        <v>0</v>
      </c>
      <c r="GW197" s="96">
        <f t="shared" si="565"/>
        <v>0</v>
      </c>
    </row>
    <row r="198" spans="1:222" x14ac:dyDescent="0.3">
      <c r="A198" s="98"/>
      <c r="B198" s="88" t="s">
        <v>459</v>
      </c>
      <c r="C198" s="89" t="s">
        <v>460</v>
      </c>
      <c r="D198" s="75">
        <f>IF(ISNA(VLOOKUP($B198,'[1]1718 enrollment_Rev_Exp by size'!$A$7:H533,3,FALSE)),"",VLOOKUP($B198,'[1]1718 enrollment_Rev_Exp by size'!$A$7:$G$350,3,FALSE))</f>
        <v>71.17</v>
      </c>
      <c r="E198" s="76">
        <f>IF(ISNA(VLOOKUP($B198,'[1]1718 enrollment_Rev_Exp by size'!$A$7:I534,5,FALSE)),"",VLOOKUP($B198,'[1]1718 enrollment_Rev_Exp by size'!$A$7:$G$350,5,FALSE))</f>
        <v>2357178.64</v>
      </c>
      <c r="F198" s="70">
        <f t="shared" si="495"/>
        <v>2357178.64</v>
      </c>
      <c r="G198" s="70">
        <f t="shared" si="548"/>
        <v>0</v>
      </c>
      <c r="H198" s="90">
        <f>IF(ISNA(VLOOKUP($B198,'[1]1718  Exp_Rev Access'!$F$7:$GK$318,3,FALSE)),"",VLOOKUP($B198,'[1]1718  Exp_Rev Access'!$F$7:$GK$318,3,FALSE))</f>
        <v>88397.62</v>
      </c>
      <c r="I198" s="90">
        <f>IF(ISNA(VLOOKUP($B198,'[1]1718  Exp_Rev Access'!$F$7:$GK$318,4,FALSE)),"",VLOOKUP($B198,'[1]1718  Exp_Rev Access'!$F$7:$GK$318,4,FALSE))</f>
        <v>0</v>
      </c>
      <c r="J198" s="90">
        <f>IF(ISNA(VLOOKUP($B198,'[1]1718  Exp_Rev Access'!$F$7:$GK$318,5,FALSE)),"",VLOOKUP($B198,'[1]1718  Exp_Rev Access'!$F$7:$GK$318,5,FALSE))</f>
        <v>3017.73</v>
      </c>
      <c r="K198" s="90">
        <f>IF(ISNA(VLOOKUP($B198,'[1]1718  Exp_Rev Access'!$F$7:$GK$318,6,FALSE)),"-",VLOOKUP($B198,'[1]1718  Exp_Rev Access'!$F$7:$GK$318,6,FALSE))</f>
        <v>0</v>
      </c>
      <c r="L198" s="90">
        <f>IF(ISNA(VLOOKUP($B198,'[1]1718  Exp_Rev Access'!$F$7:$GK$318,7,FALSE)),"",VLOOKUP($B198,'[1]1718  Exp_Rev Access'!$F$7:$GK$318,7,FALSE))</f>
        <v>0</v>
      </c>
      <c r="M198" s="90">
        <f>IF(ISNA(VLOOKUP($B198,'[1]1718  Exp_Rev Access'!$F$7:$GK$318,8,FALSE)),"",VLOOKUP($B198,'[1]1718  Exp_Rev Access'!$F$7:$GK$318,8,FALSE))</f>
        <v>0</v>
      </c>
      <c r="N198" s="56">
        <f t="shared" si="549"/>
        <v>91415.349999999991</v>
      </c>
      <c r="O198" s="91">
        <f t="shared" si="550"/>
        <v>3.8781680967548554E-2</v>
      </c>
      <c r="P198" s="56">
        <f t="shared" si="551"/>
        <v>1284.4646620767176</v>
      </c>
      <c r="Q198" s="90">
        <f>IF(ISNA(VLOOKUP($B198,'[1]1718  Exp_Rev Access'!$F$7:$GK$318,10,FALSE)),"",VLOOKUP($B198,'[1]1718  Exp_Rev Access'!$F$7:$GK$318,10,FALSE))</f>
        <v>0</v>
      </c>
      <c r="R198" s="90">
        <f>IF(ISNA(VLOOKUP($B198,'[1]1718  Exp_Rev Access'!$F$7:$GK$318,11,FALSE)),"",VLOOKUP($B198,'[1]1718  Exp_Rev Access'!$F$7:$GK$318,11,FALSE))</f>
        <v>0</v>
      </c>
      <c r="S198" s="90">
        <f>IF(ISNA(VLOOKUP($B198,'[1]1718  Exp_Rev Access'!$F$7:$GK$318,12,FALSE)),"",VLOOKUP($B198,'[1]1718  Exp_Rev Access'!$F$7:$GK$318,12,FALSE))</f>
        <v>0</v>
      </c>
      <c r="T198" s="90">
        <f>IF(ISNA(VLOOKUP($B198,'[1]1718  Exp_Rev Access'!$F$7:$GK$318,13,FALSE)),"",VLOOKUP($B198,'[1]1718  Exp_Rev Access'!$F$7:$GK$318,13,FALSE))</f>
        <v>0</v>
      </c>
      <c r="U198" s="90">
        <f>IF(ISNA(VLOOKUP($B198,'[1]1718  Exp_Rev Access'!$F$7:$GK$318,14,FALSE)),"",VLOOKUP($B198,'[1]1718  Exp_Rev Access'!$F$7:$GK$318,14,FALSE))</f>
        <v>0</v>
      </c>
      <c r="V198" s="90">
        <f>IF(ISNA(VLOOKUP($B198,'[1]1718  Exp_Rev Access'!$F$7:$GK$318,15,FALSE)),"",VLOOKUP($B198,'[1]1718  Exp_Rev Access'!$F$7:$GK$318,15,FALSE))</f>
        <v>0</v>
      </c>
      <c r="W198" s="90">
        <f>IF(ISNA(VLOOKUP($B198,'[1]1718  Exp_Rev Access'!$F$7:$GK$318,16,FALSE)),"",VLOOKUP($B198,'[1]1718  Exp_Rev Access'!$F$7:$GK$318,16,FALSE))</f>
        <v>0</v>
      </c>
      <c r="X198" s="90">
        <f>IF(ISNA(VLOOKUP($B198,'[1]1718  Exp_Rev Access'!$F$7:$GK$318,17,FALSE)),"",VLOOKUP($B198,'[1]1718  Exp_Rev Access'!$F$7:$GK$318,17,FALSE))</f>
        <v>0</v>
      </c>
      <c r="Y198" s="90">
        <f>IF(ISNA(VLOOKUP($B198,'[1]1718  Exp_Rev Access'!$F$7:$GK$318,18,FALSE)),"",VLOOKUP($B198,'[1]1718  Exp_Rev Access'!$F$7:$GK$318,18,FALSE))</f>
        <v>1733.1</v>
      </c>
      <c r="Z198" s="90">
        <f>IF(ISNA(VLOOKUP($B198,'[1]1718  Exp_Rev Access'!$F$7:$GK$318,19,FALSE)),"",VLOOKUP($B198,'[1]1718  Exp_Rev Access'!$F$7:$GK$318,19,FALSE))</f>
        <v>0</v>
      </c>
      <c r="AA198" s="90">
        <f>IF(ISNA(VLOOKUP($B198,'[1]1718  Exp_Rev Access'!$F$7:$GK$318,20,FALSE)),"",VLOOKUP($B198,'[1]1718  Exp_Rev Access'!$F$7:$GK$318,20,FALSE))</f>
        <v>0</v>
      </c>
      <c r="AB198" s="90">
        <f>IF(ISNA(VLOOKUP($B198,'[1]1718  Exp_Rev Access'!$F$7:$GK$318,21,FALSE)),"",VLOOKUP($B198,'[1]1718  Exp_Rev Access'!$F$7:$GK$318,21,FALSE))</f>
        <v>0</v>
      </c>
      <c r="AC198" s="90">
        <f>IF(ISNA(VLOOKUP($B198,'[1]1718  Exp_Rev Access'!$F$7:$GK$318,22,FALSE)),"",VLOOKUP($B198,'[1]1718  Exp_Rev Access'!$F$7:$GK$318,22,FALSE))</f>
        <v>123.89</v>
      </c>
      <c r="AD198" s="90">
        <f>IF(ISNA(VLOOKUP($B198,'[1]1718  Exp_Rev Access'!$F$7:$GK$318,23,FALSE)),"",VLOOKUP($B198,'[1]1718  Exp_Rev Access'!$F$7:$GK$318,23,FALSE))</f>
        <v>2458.5500000000002</v>
      </c>
      <c r="AE198" s="90">
        <f>IF(ISNA(VLOOKUP($B198,'[1]1718  Exp_Rev Access'!$F$7:$GK$318,24,FALSE)),"",VLOOKUP($B198,'[1]1718  Exp_Rev Access'!$F$7:$GK$318,24,FALSE))</f>
        <v>17381.89</v>
      </c>
      <c r="AF198" s="90">
        <f>IF(ISNA(VLOOKUP($B198,'[1]1718  Exp_Rev Access'!$F$7:$GK$318,25,FALSE)),"",VLOOKUP($B198,'[1]1718  Exp_Rev Access'!$F$7:$GK$318,25,FALSE))</f>
        <v>0</v>
      </c>
      <c r="AG198" s="90">
        <f>IF(ISNA(VLOOKUP($B198,'[1]1718  Exp_Rev Access'!$F$7:$GK$318,26,FALSE)),"",VLOOKUP($B198,'[1]1718  Exp_Rev Access'!$F$7:$GK$318,26,FALSE))</f>
        <v>2039</v>
      </c>
      <c r="AH198" s="90">
        <f>IF(ISNA(VLOOKUP($B198,'[1]1718  Exp_Rev Access'!$F$7:$GK$318,27,FALSE)),"",VLOOKUP($B198,'[1]1718  Exp_Rev Access'!$F$7:$GK$318,27,FALSE))</f>
        <v>0</v>
      </c>
      <c r="AI198" s="90">
        <f>IF(ISNA(VLOOKUP($B198,'[1]1718  Exp_Rev Access'!$F$7:$GK$318,28,FALSE)),"",VLOOKUP($B198,'[1]1718  Exp_Rev Access'!$F$7:$GK$318,28,FALSE))</f>
        <v>389</v>
      </c>
      <c r="AJ198" s="90">
        <f>IF(ISNA(VLOOKUP($B198,'[1]1718  Exp_Rev Access'!$F$7:$GK$318,29,FALSE)),"",VLOOKUP($B198,'[1]1718  Exp_Rev Access'!$F$7:$GK$318,29,FALSE))</f>
        <v>0</v>
      </c>
      <c r="AK198" s="90">
        <f>IF(ISNA(VLOOKUP($B198,'[1]1718  Exp_Rev Access'!$F$7:$GK$318,30,FALSE)),"",VLOOKUP($B198,'[1]1718  Exp_Rev Access'!$F$7:$GK$318,30,FALSE))</f>
        <v>1325.34</v>
      </c>
      <c r="AL198" s="90">
        <f>IF(ISNA(VLOOKUP($B198,'[1]1718  Exp_Rev Access'!$F$7:$GK$318,31,FALSE)),"",VLOOKUP($B198,'[1]1718  Exp_Rev Access'!$F$7:$GK$318,31,FALSE))</f>
        <v>3353.48</v>
      </c>
      <c r="AM198" s="56">
        <f t="shared" si="552"/>
        <v>28804.25</v>
      </c>
      <c r="AN198" s="92">
        <f t="shared" si="553"/>
        <v>1.2219799344524858E-2</v>
      </c>
      <c r="AO198" s="71">
        <f t="shared" si="554"/>
        <v>404.72460306308835</v>
      </c>
      <c r="AP198" s="90">
        <f>IF(ISNA(VLOOKUP($B198,'[1]1718  Exp_Rev Access'!$F$7:$GK$318,33,FALSE)),"",VLOOKUP($B198,'[1]1718  Exp_Rev Access'!$F$7:$GK$318,33,FALSE))</f>
        <v>1581334.79</v>
      </c>
      <c r="AQ198" s="90">
        <f>IF(ISNA(VLOOKUP($B198,'[1]1718  Exp_Rev Access'!$F$7:$GK$318,34,FALSE)),"",VLOOKUP($B198,'[1]1718  Exp_Rev Access'!$F$7:$GK$318,34,FALSE))</f>
        <v>9046.9500000000007</v>
      </c>
      <c r="AR198" s="90">
        <f>IF(ISNA(VLOOKUP($B198,'[1]1718  Exp_Rev Access'!$F$7:$GK$318,35,FALSE)),"",VLOOKUP($B198,'[1]1718  Exp_Rev Access'!$F$7:$GK$318,35,FALSE))</f>
        <v>256194.48</v>
      </c>
      <c r="AS198" s="90">
        <f>IF(ISNA(VLOOKUP($B198,'[1]1718  Exp_Rev Access'!$F$7:$GK$318,36,FALSE)),"",VLOOKUP($B198,'[1]1718  Exp_Rev Access'!$F$7:$GK$318,36,FALSE))</f>
        <v>0</v>
      </c>
      <c r="AT198" s="90">
        <f>IF(ISNA(VLOOKUP($B198,'[1]1718  Exp_Rev Access'!$F$7:$GK$318,37,FALSE)),"",VLOOKUP($B198,'[1]1718  Exp_Rev Access'!$F$7:$GK$318,37,FALSE))</f>
        <v>0</v>
      </c>
      <c r="AU198" s="56">
        <f t="shared" si="555"/>
        <v>1846576.22</v>
      </c>
      <c r="AV198" s="93">
        <f t="shared" si="556"/>
        <v>0.78338407987610137</v>
      </c>
      <c r="AW198" s="56">
        <f t="shared" si="557"/>
        <v>25945.991569481521</v>
      </c>
      <c r="AX198" s="90">
        <f>IF(ISNA(VLOOKUP($B198,'[1]1718  Exp_Rev Access'!$F$7:$GK$318,39,FALSE)),"",VLOOKUP($B198,'[1]1718  Exp_Rev Access'!$F$7:$GK$318,39,FALSE))</f>
        <v>0</v>
      </c>
      <c r="AY198" s="90">
        <f>IF(ISNA(VLOOKUP($B198,'[1]1718  Exp_Rev Access'!$F$7:$GK$318,40,FALSE)),"",VLOOKUP($B198,'[1]1718  Exp_Rev Access'!$F$7:$GK$318,40,FALSE))</f>
        <v>66575.14</v>
      </c>
      <c r="AZ198" s="90">
        <f>IF(ISNA(VLOOKUP($B198,'[1]1718  Exp_Rev Access'!$F$7:$GK$318,41,FALSE)),"",VLOOKUP($B198,'[1]1718  Exp_Rev Access'!$F$7:$GK$318,41,FALSE))</f>
        <v>4504.42</v>
      </c>
      <c r="BA198" s="90">
        <f>IF(ISNA(VLOOKUP($B198,'[1]1718  Exp_Rev Access'!$F$7:$GK$318,42,FALSE)),"",VLOOKUP($B198,'[1]1718  Exp_Rev Access'!$F$7:$GK$318,42,FALSE))</f>
        <v>0</v>
      </c>
      <c r="BB198" s="90">
        <f>IF(ISNA(VLOOKUP($B198,'[1]1718  Exp_Rev Access'!$F$7:$GK$318,43,FALSE)),"",VLOOKUP($B198,'[1]1718  Exp_Rev Access'!$F$7:$GK$318,43,FALSE))</f>
        <v>0</v>
      </c>
      <c r="BC198" s="90">
        <f>IF(ISNA(VLOOKUP($B198,'[1]1718  Exp_Rev Access'!$F$7:$GK$318,44,FALSE)),"",VLOOKUP($B198,'[1]1718  Exp_Rev Access'!$F$7:$GK$318,44,FALSE))</f>
        <v>42063.73</v>
      </c>
      <c r="BD198" s="90">
        <f>IF(ISNA(VLOOKUP($B198,'[1]1718  Exp_Rev Access'!$F$7:$GK$318,45,FALSE)),"",VLOOKUP($B198,'[1]1718  Exp_Rev Access'!$F$7:$GK$318,45,FALSE))</f>
        <v>0</v>
      </c>
      <c r="BE198" s="90">
        <f>IF(ISNA(VLOOKUP($B198,'[1]1718  Exp_Rev Access'!$F$7:$GK$318,46,FALSE)),"",VLOOKUP($B198,'[1]1718  Exp_Rev Access'!$F$7:$GK$318,46,FALSE))</f>
        <v>1088.8499999999999</v>
      </c>
      <c r="BF198" s="90">
        <f>IF(ISNA(VLOOKUP($B198,'[1]1718  Exp_Rev Access'!$F$7:$GK$318,47,FALSE)),"",VLOOKUP($B198,'[1]1718  Exp_Rev Access'!$F$7:$GK$318,47,FALSE))</f>
        <v>0</v>
      </c>
      <c r="BG198" s="90">
        <f>IF(ISNA(VLOOKUP($B198,'[1]1718  Exp_Rev Access'!$F$7:$GK$318,48,FALSE)),"",VLOOKUP($B198,'[1]1718  Exp_Rev Access'!$F$7:$GK$318,48,FALSE))</f>
        <v>0</v>
      </c>
      <c r="BH198" s="90">
        <f>IF(ISNA(VLOOKUP($B198,'[1]1718  Exp_Rev Access'!$F$7:$GK$318,49,FALSE)),"",VLOOKUP($B198,'[1]1718  Exp_Rev Access'!$F$7:$GK$318,49,FALSE))</f>
        <v>1662.61</v>
      </c>
      <c r="BI198" s="90">
        <f>IF(ISNA(VLOOKUP($B198,'[1]1718  Exp_Rev Access'!$F$7:$GK$318,50,FALSE)),"",VLOOKUP($B198,'[1]1718  Exp_Rev Access'!$F$7:$GK$318,50,FALSE))</f>
        <v>0</v>
      </c>
      <c r="BJ198" s="90">
        <f>IF(ISNA(VLOOKUP($B198,'[1]1718  Exp_Rev Access'!$F$7:$GK$318,51,FALSE)),"",VLOOKUP($B198,'[1]1718  Exp_Rev Access'!$F$7:$GK$318,51,FALSE))</f>
        <v>1030.96</v>
      </c>
      <c r="BK198" s="90">
        <f>IF(ISNA(VLOOKUP($B198,'[1]1718  Exp_Rev Access'!$F$7:$GK$318,52,FALSE)),"",VLOOKUP($B198,'[1]1718  Exp_Rev Access'!$F$7:$GK$318,52,FALSE))</f>
        <v>104342.13</v>
      </c>
      <c r="BL198" s="90">
        <f>IF(ISNA(VLOOKUP($B198,'[1]1718  Exp_Rev Access'!$F$7:$GK$318,53,FALSE)),"",VLOOKUP($B198,'[1]1718  Exp_Rev Access'!$F$7:$GK$318,53,FALSE))</f>
        <v>0</v>
      </c>
      <c r="BM198" s="90">
        <f>IF(ISNA(VLOOKUP($B198,'[1]1718  Exp_Rev Access'!$F$7:$GK$318,54,FALSE)),"",VLOOKUP($B198,'[1]1718  Exp_Rev Access'!$F$7:$GK$318,54,FALSE))</f>
        <v>0</v>
      </c>
      <c r="BN198" s="90">
        <f>IF(ISNA(VLOOKUP($B198,'[1]1718  Exp_Rev Access'!$F$7:$GK$318,55,FALSE)),"",VLOOKUP($B198,'[1]1718  Exp_Rev Access'!$F$7:$GK$318,55,FALSE))</f>
        <v>0</v>
      </c>
      <c r="BO198" s="90">
        <f>IF(ISNA(VLOOKUP($B198,'[1]1718  Exp_Rev Access'!$F$7:$GK$318,56,FALSE)),"",VLOOKUP($B198,'[1]1718  Exp_Rev Access'!$F$7:$GK$318,56,FALSE))</f>
        <v>0</v>
      </c>
      <c r="BP198" s="90">
        <f>IF(ISNA(VLOOKUP($B198,'[1]1718  Exp_Rev Access'!$F$7:$GK$318,57,FALSE)),"",VLOOKUP($B198,'[1]1718  Exp_Rev Access'!$F$7:$GK$318,57,FALSE))</f>
        <v>0</v>
      </c>
      <c r="BQ198" s="90">
        <f>IF(ISNA(VLOOKUP($B198,'[1]1718  Exp_Rev Access'!$F$7:$GK$318,58,FALSE)),"",VLOOKUP($B198,'[1]1718  Exp_Rev Access'!$F$7:$GK$318,58,FALSE))</f>
        <v>0</v>
      </c>
      <c r="BR198" s="90">
        <f>IF(ISNA(VLOOKUP($B198,'[1]1718  Exp_Rev Access'!$F$7:$GK$318,59,FALSE)),"",VLOOKUP($B198,'[1]1718  Exp_Rev Access'!$F$7:$GK$318,59,FALSE))</f>
        <v>0</v>
      </c>
      <c r="BS198" s="90">
        <f>IF(ISNA(VLOOKUP($B198,'[1]1718  Exp_Rev Access'!$F$7:$GK$318,60,FALSE)),"",VLOOKUP($B198,'[1]1718  Exp_Rev Access'!$F$7:$GK$318,60,FALSE))</f>
        <v>0</v>
      </c>
      <c r="BT198" s="90">
        <f>IF(ISNA(VLOOKUP($B198,'[1]1718  Exp_Rev Access'!$F$7:$GK$318,61,FALSE)),"",VLOOKUP($B198,'[1]1718  Exp_Rev Access'!$F$7:$GK$318,61,FALSE))</f>
        <v>0</v>
      </c>
      <c r="BU198" s="90">
        <f>IF(ISNA(VLOOKUP($B198,'[1]1718  Exp_Rev Access'!$F$7:$GK$318,62,FALSE)),"",VLOOKUP($B198,'[1]1718  Exp_Rev Access'!$F$7:$GK$318,62,FALSE))</f>
        <v>0</v>
      </c>
      <c r="BV198" s="56">
        <f t="shared" si="449"/>
        <v>221267.84000000003</v>
      </c>
      <c r="BW198" s="92">
        <f t="shared" si="558"/>
        <v>9.3869779848335985E-2</v>
      </c>
      <c r="BX198" s="71">
        <f t="shared" si="559"/>
        <v>3109.00435576788</v>
      </c>
      <c r="BY198" s="90">
        <f>IF(ISNA(VLOOKUP($B198,'[1]1718  Exp_Rev Access'!$F$7:$GK$318,64,FALSE)),"",VLOOKUP($B198,'[1]1718  Exp_Rev Access'!$F$7:$GK$318,64,FALSE))</f>
        <v>0</v>
      </c>
      <c r="BZ198" s="90">
        <f>IF(ISNA(VLOOKUP($B198,'[1]1718  Exp_Rev Access'!$F$7:$GK$318,65,FALSE)),"",VLOOKUP($B198,'[1]1718  Exp_Rev Access'!$F$7:$GK$318,65,FALSE))</f>
        <v>0</v>
      </c>
      <c r="CA198" s="90">
        <f>IF(ISNA(VLOOKUP($B198,'[1]1718  Exp_Rev Access'!$F$7:$GK$318,66,FALSE)),"",VLOOKUP($B198,'[1]1718  Exp_Rev Access'!$F$7:$GK$318,66,FALSE))</f>
        <v>0</v>
      </c>
      <c r="CB198" s="90">
        <f>IF(ISNA(VLOOKUP($B198,'[1]1718  Exp_Rev Access'!$F$7:$GK$318,67,FALSE)),"",VLOOKUP($B198,'[1]1718  Exp_Rev Access'!$F$7:$GK$318,67,FALSE))</f>
        <v>0</v>
      </c>
      <c r="CC198" s="90">
        <f>IF(ISNA(VLOOKUP($B198,'[1]1718  Exp_Rev Access'!$F$7:$GK$318,68,FALSE)),"",VLOOKUP($B198,'[1]1718  Exp_Rev Access'!$F$7:$GK$318,68,FALSE))</f>
        <v>419.47</v>
      </c>
      <c r="CD198" s="90">
        <f>IF(ISNA(VLOOKUP($B198,'[1]1718  Exp_Rev Access'!$F$7:$GK$318,69,FALSE)),"",VLOOKUP($B198,'[1]1718  Exp_Rev Access'!$F$7:$GK$318,69,FALSE))</f>
        <v>0</v>
      </c>
      <c r="CE198" s="56">
        <f t="shared" si="437"/>
        <v>419.47</v>
      </c>
      <c r="CF198" s="92">
        <f t="shared" si="450"/>
        <v>1.7795426824332669E-4</v>
      </c>
      <c r="CG198" s="78">
        <f t="shared" si="451"/>
        <v>5.8939159758325141</v>
      </c>
      <c r="CH198" s="90">
        <f>IF(ISNA(VLOOKUP($B198,'[1]1718  Exp_Rev Access'!$F$7:$GK$318,$CH$2,FALSE)),"",VLOOKUP($B198,'[1]1718  Exp_Rev Access'!$F$7:$GK$318,$CH$2,FALSE))</f>
        <v>0</v>
      </c>
      <c r="CI198" s="90">
        <f>IF(ISNA(VLOOKUP($B198,'[1]1718  Exp_Rev Access'!$F$7:$GK$318,$CI$2,FALSE)),"",VLOOKUP($B198,'[1]1718  Exp_Rev Access'!$F$7:$GK$318,$CI$2,FALSE))</f>
        <v>0</v>
      </c>
      <c r="CJ198" s="90">
        <f>IF(ISNA(VLOOKUP($B198,'[1]1718  Exp_Rev Access'!$F$7:$GK$318,$CJ$2,FALSE)),"",VLOOKUP($B198,'[1]1718  Exp_Rev Access'!$F$7:$GK$318,$CJ$2,FALSE))</f>
        <v>0</v>
      </c>
      <c r="CK198" s="90">
        <f>IF(ISNA(VLOOKUP($B198,'[1]1718  Exp_Rev Access'!$F$7:$GK$318,$CK$2,FALSE)),"",VLOOKUP($B198,'[1]1718  Exp_Rev Access'!$F$7:$GK$318,$CK$2,FALSE))</f>
        <v>0</v>
      </c>
      <c r="CL198" s="90">
        <f>IF(ISNA(VLOOKUP($B198,'[1]1718  Exp_Rev Access'!$F$7:$GK$318,$CL$2,FALSE)),"",VLOOKUP($B198,'[1]1718  Exp_Rev Access'!$F$7:$GK$318,$CL$2,FALSE))</f>
        <v>0</v>
      </c>
      <c r="CM198" s="90">
        <f>IF(ISNA(VLOOKUP($B198,'[1]1718  Exp_Rev Access'!$F$7:$GK$318,$CM$2,FALSE)),"",VLOOKUP($B198,'[1]1718  Exp_Rev Access'!$F$7:$GK$318,$CM$2,FALSE))</f>
        <v>0</v>
      </c>
      <c r="CN198" s="90">
        <f>IF(ISNA(VLOOKUP($B198,'[1]1718  Exp_Rev Access'!$F$7:$GK$318,$CN$2,FALSE)),"",VLOOKUP($B198,'[1]1718  Exp_Rev Access'!$F$7:$GK$318,$CN$2,FALSE))</f>
        <v>0</v>
      </c>
      <c r="CO198" s="90">
        <f>IF(ISNA(VLOOKUP($B198,'[1]1718  Exp_Rev Access'!$F$7:$GK$318,$CO$2,FALSE)),"",VLOOKUP($B198,'[1]1718  Exp_Rev Access'!$F$7:$GK$318,$CO$2,FALSE))</f>
        <v>0</v>
      </c>
      <c r="CP198" s="90">
        <f>IF(ISNA(VLOOKUP($B198,'[1]1718  Exp_Rev Access'!$F$7:$GK$318,$CP$2,FALSE)),"",VLOOKUP($B198,'[1]1718  Exp_Rev Access'!$F$7:$GK$318,$CP$2,FALSE))</f>
        <v>0</v>
      </c>
      <c r="CQ198" s="90">
        <f>IF(ISNA(VLOOKUP($B198,'[1]1718  Exp_Rev Access'!$F$7:$GK$318,$CQ$2,FALSE)),"",VLOOKUP($B198,'[1]1718  Exp_Rev Access'!$F$7:$GK$318,$CQ$2,FALSE))</f>
        <v>0</v>
      </c>
      <c r="CR198" s="90">
        <f>IF(ISNA(VLOOKUP($B198,'[1]1718  Exp_Rev Access'!$F$7:$GK$318,$CR$2,FALSE)),"",VLOOKUP($B198,'[1]1718  Exp_Rev Access'!$F$7:$GK$318,$CR$2,FALSE))</f>
        <v>0</v>
      </c>
      <c r="CS198" s="90">
        <f>IF(ISNA(VLOOKUP($B198,'[1]1718  Exp_Rev Access'!$F$7:$GK$318,$CS$2,FALSE)),"",VLOOKUP($B198,'[1]1718  Exp_Rev Access'!$F$7:$GK$318,$CS$2,FALSE))</f>
        <v>0</v>
      </c>
      <c r="CT198" s="90">
        <f>IF(ISNA(VLOOKUP($B198,'[1]1718  Exp_Rev Access'!$F$7:$GK$318,$CT$2,FALSE)),"",VLOOKUP($B198,'[1]1718  Exp_Rev Access'!$F$7:$GK$318,$CT$2,FALSE))</f>
        <v>0</v>
      </c>
      <c r="CU198" s="90">
        <f>IF(ISNA(VLOOKUP($B198,'[1]1718  Exp_Rev Access'!$F$7:$GK$318,$CU$2,FALSE)),"",VLOOKUP($B198,'[1]1718  Exp_Rev Access'!$F$7:$GK$318,$CU$2,FALSE))</f>
        <v>35634</v>
      </c>
      <c r="CV198" s="90">
        <f>IF(ISNA(VLOOKUP($B198,'[1]1718  Exp_Rev Access'!$F$7:$GK$318,$CV$2,FALSE)),"",VLOOKUP($B198,'[1]1718  Exp_Rev Access'!$F$7:$GK$318,$CV$2,FALSE))</f>
        <v>14228.34</v>
      </c>
      <c r="CW198" s="90">
        <f>IF(ISNA(VLOOKUP($B198,'[1]1718  Exp_Rev Access'!$F$7:$GK$318,$CW$2,FALSE)),"",VLOOKUP($B198,'[1]1718  Exp_Rev Access'!$F$7:$GK$318,$CW$2,FALSE))</f>
        <v>0</v>
      </c>
      <c r="CX198" s="90">
        <f>IF(ISNA(VLOOKUP($B198,'[1]1718  Exp_Rev Access'!$F$7:$GK$318,$CX$2,FALSE)),"",VLOOKUP($B198,'[1]1718  Exp_Rev Access'!$F$7:$GK$318,$CX$2,FALSE))</f>
        <v>0</v>
      </c>
      <c r="CY198" s="90">
        <f>IF(ISNA(VLOOKUP($B198,'[1]1718  Exp_Rev Access'!$F$7:$GK$318,$CY$2,FALSE)),"",VLOOKUP($B198,'[1]1718  Exp_Rev Access'!$F$7:$GK$318,$CY$2,FALSE))</f>
        <v>0</v>
      </c>
      <c r="CZ198" s="90">
        <f>IF(ISNA(VLOOKUP($B198,'[1]1718  Exp_Rev Access'!$F$7:$GK$318,$CZ$2,FALSE)),"",VLOOKUP($B198,'[1]1718  Exp_Rev Access'!$F$7:$GK$318,$CZ$2,FALSE))</f>
        <v>0</v>
      </c>
      <c r="DA198" s="90">
        <f>IF(ISNA(VLOOKUP($B198,'[1]1718  Exp_Rev Access'!$F$7:$GK$318,$DA$2,FALSE)),"",VLOOKUP($B198,'[1]1718  Exp_Rev Access'!$F$7:$GK$318,$DA$2,FALSE))</f>
        <v>0</v>
      </c>
      <c r="DB198" s="90">
        <f>IF(ISNA(VLOOKUP($B198,'[1]1718  Exp_Rev Access'!$F$7:$GK$318,$DB$2,FALSE)),"",VLOOKUP($B198,'[1]1718  Exp_Rev Access'!$F$7:$GK$318,$DB$2,FALSE))</f>
        <v>0</v>
      </c>
      <c r="DC198" s="90">
        <f>IF(ISNA(VLOOKUP($B198,'[1]1718  Exp_Rev Access'!$F$7:$GK$318,$DC$2,FALSE)),"",VLOOKUP($B198,'[1]1718  Exp_Rev Access'!$F$7:$GK$318,$DC$2,FALSE))</f>
        <v>0</v>
      </c>
      <c r="DD198" s="90">
        <f>IF(ISNA(VLOOKUP($B198,'[1]1718  Exp_Rev Access'!$F$7:$GK$318,$DD$2,FALSE)),"",VLOOKUP($B198,'[1]1718  Exp_Rev Access'!$F$7:$GK$318,$DD$2,FALSE))</f>
        <v>0</v>
      </c>
      <c r="DE198" s="90">
        <f>IF(ISNA(VLOOKUP($B198,'[1]1718  Exp_Rev Access'!$F$7:$GK$318,$DE$2,FALSE)),"",VLOOKUP($B198,'[1]1718  Exp_Rev Access'!$F$7:$GK$318,$DE$2,FALSE))</f>
        <v>0</v>
      </c>
      <c r="DF198" s="90">
        <f>IF(ISNA(VLOOKUP($B198,'[1]1718  Exp_Rev Access'!$F$7:$GK$318,$DF$2,FALSE)),"",VLOOKUP($B198,'[1]1718  Exp_Rev Access'!$F$7:$GK$318,$DF$2,FALSE))</f>
        <v>0</v>
      </c>
      <c r="DG198" s="90">
        <f>IF(ISNA(VLOOKUP($B198,'[1]1718  Exp_Rev Access'!$F$7:$GK$318,$DG$2,FALSE)),"",VLOOKUP($B198,'[1]1718  Exp_Rev Access'!$F$7:$GK$318,$DG$2,FALSE))</f>
        <v>0</v>
      </c>
      <c r="DH198" s="90">
        <f>IF(ISNA(VLOOKUP($B198,'[1]1718  Exp_Rev Access'!$F$7:$GK$318,$DH$2,FALSE)),"",VLOOKUP($B198,'[1]1718  Exp_Rev Access'!$F$7:$GK$318,$DH$2,FALSE))</f>
        <v>0</v>
      </c>
      <c r="DI198" s="90">
        <f>IF(ISNA(VLOOKUP($B198,'[1]1718  Exp_Rev Access'!$F$7:$GK$318,$DI$2,FALSE)),"",VLOOKUP($B198,'[1]1718  Exp_Rev Access'!$F$7:$GK$318,$DI$2,FALSE))</f>
        <v>32679.439999999999</v>
      </c>
      <c r="DJ198" s="90">
        <f>IF(ISNA(VLOOKUP($B198,'[1]1718  Exp_Rev Access'!$F$7:$GK$318,$DJ$2,FALSE)),"",VLOOKUP($B198,'[1]1718  Exp_Rev Access'!$F$7:$GK$318,$DJ$2,FALSE))</f>
        <v>0</v>
      </c>
      <c r="DK198" s="90">
        <f>IF(ISNA(VLOOKUP($B198,'[1]1718  Exp_Rev Access'!$F$7:$GK$318,$DK$2,FALSE)),"",VLOOKUP($B198,'[1]1718  Exp_Rev Access'!$F$7:$GK$318,$DK$2,FALSE))</f>
        <v>0</v>
      </c>
      <c r="DL198" s="90">
        <f>IF(ISNA(VLOOKUP($B198,'[1]1718  Exp_Rev Access'!$F$7:$GK$318,$DL$2,FALSE)),"",VLOOKUP($B198,'[1]1718  Exp_Rev Access'!$F$7:$GK$318,$DL$2,FALSE))</f>
        <v>0</v>
      </c>
      <c r="DM198" s="90">
        <f>IF(ISNA(VLOOKUP($B198,'[1]1718  Exp_Rev Access'!$F$7:$GK$318,$DM$2,FALSE)),"",VLOOKUP($B198,'[1]1718  Exp_Rev Access'!$F$7:$GK$318,$DM$2,FALSE))</f>
        <v>0</v>
      </c>
      <c r="DN198" s="90">
        <f>IF(ISNA(VLOOKUP($B198,'[1]1718  Exp_Rev Access'!$F$7:$GK$318,$DN$2,FALSE)),"",VLOOKUP($B198,'[1]1718  Exp_Rev Access'!$F$7:$GK$318,$DN$2,FALSE))</f>
        <v>0</v>
      </c>
      <c r="DO198" s="90">
        <f>IF(ISNA(VLOOKUP($B198,'[1]1718  Exp_Rev Access'!$F$7:$GK$318,$DO$2,FALSE)),"",VLOOKUP($B198,'[1]1718  Exp_Rev Access'!$F$7:$GK$318,$DO$2,FALSE))</f>
        <v>0</v>
      </c>
      <c r="DP198" s="90">
        <f>IF(ISNA(VLOOKUP($B198,'[1]1718  Exp_Rev Access'!$F$7:$GK$318,$DP$2,FALSE)),"",VLOOKUP($B198,'[1]1718  Exp_Rev Access'!$F$7:$GK$318,$DP$2,FALSE))</f>
        <v>0</v>
      </c>
      <c r="DQ198" s="90">
        <f>IF(ISNA(VLOOKUP($B198,'[1]1718  Exp_Rev Access'!$F$7:$GK$318,$DQ$2,FALSE)),"",VLOOKUP($B198,'[1]1718  Exp_Rev Access'!$F$7:$GK$318,$DQ$2,FALSE))</f>
        <v>0</v>
      </c>
      <c r="DR198" s="90">
        <f>IF(ISNA(VLOOKUP($B198,'[1]1718  Exp_Rev Access'!$F$7:$GK$318,$DR$2,FALSE)),"",VLOOKUP($B198,'[1]1718  Exp_Rev Access'!$F$7:$GK$318,$DR$2,FALSE))</f>
        <v>0</v>
      </c>
      <c r="DS198" s="90">
        <f>IF(ISNA(VLOOKUP($B198,'[1]1718  Exp_Rev Access'!$F$7:$GK$318,$DS$2,FALSE)),"",VLOOKUP($B198,'[1]1718  Exp_Rev Access'!$F$7:$GK$318,$DS$2,FALSE))</f>
        <v>0</v>
      </c>
      <c r="DT198" s="90">
        <f>IF(ISNA(VLOOKUP($B198,'[1]1718  Exp_Rev Access'!$F$7:$GK$318,$DT$2,FALSE)),"",VLOOKUP($B198,'[1]1718  Exp_Rev Access'!$F$7:$GK$318,$DT$2,FALSE))</f>
        <v>0</v>
      </c>
      <c r="DU198" s="90">
        <f>IF(ISNA(VLOOKUP($B198,'[1]1718  Exp_Rev Access'!$F$7:$GK$318,$DU$2,FALSE)),"",VLOOKUP($B198,'[1]1718  Exp_Rev Access'!$F$7:$GK$318,$DU$2,FALSE))</f>
        <v>0</v>
      </c>
      <c r="DV198" s="90">
        <f>IF(ISNA(VLOOKUP($B198,'[1]1718  Exp_Rev Access'!$F$7:$GK$318,$DV$2,FALSE)),"",VLOOKUP($B198,'[1]1718  Exp_Rev Access'!$F$7:$GK$318,$DV$2,FALSE))</f>
        <v>0</v>
      </c>
      <c r="DW198" s="90">
        <f>IF(ISNA(VLOOKUP($B198,'[1]1718  Exp_Rev Access'!$F$7:$GK$318,$DW$2,FALSE)),"",VLOOKUP($B198,'[1]1718  Exp_Rev Access'!$F$7:$GK$318,$DW$2,FALSE))</f>
        <v>0</v>
      </c>
      <c r="DX198" s="90">
        <f>IF(ISNA(VLOOKUP($B198,'[1]1718  Exp_Rev Access'!$F$7:$GK$318,$DX$2,FALSE)),"",VLOOKUP($B198,'[1]1718  Exp_Rev Access'!$F$7:$GK$318,$DX$2,FALSE))</f>
        <v>0</v>
      </c>
      <c r="DY198" s="90">
        <f>IF(ISNA(VLOOKUP($B198,'[1]1718  Exp_Rev Access'!$F$7:$GK$318,$DY$2,FALSE)),"",VLOOKUP($B198,'[1]1718  Exp_Rev Access'!$F$7:$GK$318,$DY$2,FALSE))</f>
        <v>12853.52</v>
      </c>
      <c r="DZ198" s="90">
        <f>IF(ISNA(VLOOKUP($B198,'[1]1718  Exp_Rev Access'!$F$7:$GK$318,$DZ$2,FALSE)),"",VLOOKUP($B198,'[1]1718  Exp_Rev Access'!$F$7:$GK$318,$DZ$2,FALSE))</f>
        <v>0</v>
      </c>
      <c r="EA198" s="90">
        <f>IF(ISNA(VLOOKUP($B198,'[1]1718  Exp_Rev Access'!$F$7:$GK$318,$EA$2,FALSE)),"",VLOOKUP($B198,'[1]1718  Exp_Rev Access'!$F$7:$GK$318,$EA$2,FALSE))</f>
        <v>0</v>
      </c>
      <c r="EB198" s="90">
        <f>IF(ISNA(VLOOKUP($B198,'[1]1718  Exp_Rev Access'!$F$7:$GK$318,$EB$2,FALSE)),"",VLOOKUP($B198,'[1]1718  Exp_Rev Access'!$F$7:$GK$318,$EB$2,FALSE))</f>
        <v>0</v>
      </c>
      <c r="EC198" s="90">
        <f>IF(ISNA(VLOOKUP($B198,'[1]1718  Exp_Rev Access'!$F$7:$GK$318,$EC$2,FALSE)),"",VLOOKUP($B198,'[1]1718  Exp_Rev Access'!$F$7:$GK$318,$EC$2,FALSE))</f>
        <v>0</v>
      </c>
      <c r="ED198" s="90">
        <f>IF(ISNA(VLOOKUP($B198,'[1]1718  Exp_Rev Access'!$F$7:$GK$318,$ED$2,FALSE)),"",VLOOKUP($B198,'[1]1718  Exp_Rev Access'!$F$7:$GK$318,$ED$2,FALSE))</f>
        <v>0</v>
      </c>
      <c r="EE198" s="90">
        <f>IF(ISNA(VLOOKUP($B198,'[1]1718  Exp_Rev Access'!$F$7:$GK$318,$EE$2,FALSE)),"",VLOOKUP($B198,'[1]1718  Exp_Rev Access'!$F$7:$GK$318,$EE$2,FALSE))</f>
        <v>0</v>
      </c>
      <c r="EF198" s="90">
        <f>IF(ISNA(VLOOKUP($B198,'[1]1718  Exp_Rev Access'!$F$7:$GK$318,$EF$2,FALSE)),"",VLOOKUP($B198,'[1]1718  Exp_Rev Access'!$F$7:$GK$318,$EF$2,FALSE))</f>
        <v>0</v>
      </c>
      <c r="EG198" s="90">
        <f>IF(ISNA(VLOOKUP($B198,'[1]1718  Exp_Rev Access'!$F$7:$GK$318,$EG$2,FALSE)),"",VLOOKUP($B198,'[1]1718  Exp_Rev Access'!$F$7:$GK$318,$EG$2,FALSE))</f>
        <v>0</v>
      </c>
      <c r="EH198" s="90">
        <f>IF(ISNA(VLOOKUP($B198,'[1]1718  Exp_Rev Access'!$F$7:$GK$318,$EH$2,FALSE)),"",VLOOKUP($B198,'[1]1718  Exp_Rev Access'!$F$7:$GK$318,$EH$2,FALSE))</f>
        <v>0</v>
      </c>
      <c r="EI198" s="90">
        <f>IF(ISNA(VLOOKUP($B198,'[1]1718  Exp_Rev Access'!$F$7:$GK$318,$EI$2,FALSE)),"",VLOOKUP($B198,'[1]1718  Exp_Rev Access'!$F$7:$GK$318,$EI$2,FALSE))</f>
        <v>0</v>
      </c>
      <c r="EJ198" s="90">
        <f>IF(ISNA(VLOOKUP($B198,'[1]1718  Exp_Rev Access'!$F$7:$GK$318,$EJ$2,FALSE)),"",VLOOKUP($B198,'[1]1718  Exp_Rev Access'!$F$7:$GK$318,$EJ$2,FALSE))</f>
        <v>0</v>
      </c>
      <c r="EK198" s="90">
        <f>IF(ISNA(VLOOKUP($B198,'[1]1718  Exp_Rev Access'!$F$7:$GK$318,$EK$2,FALSE)),"",VLOOKUP($B198,'[1]1718  Exp_Rev Access'!$F$7:$GK$318,$EK$2,FALSE))</f>
        <v>0</v>
      </c>
      <c r="EL198" s="90">
        <f>IF(ISNA(VLOOKUP($B198,'[1]1718  Exp_Rev Access'!$F$7:$GK$318,$EL$2,FALSE)),"",VLOOKUP($B198,'[1]1718  Exp_Rev Access'!$F$7:$GK$318,$EL$2,FALSE))</f>
        <v>0</v>
      </c>
      <c r="EM198" s="90">
        <f>IF(ISNA(VLOOKUP($B198,'[1]1718  Exp_Rev Access'!$F$7:$GK$318,$EM$2,FALSE)),"",VLOOKUP($B198,'[1]1718  Exp_Rev Access'!$F$7:$GK$318,$EM$2,FALSE))</f>
        <v>0</v>
      </c>
      <c r="EN198" s="90">
        <f>IF(ISNA(VLOOKUP($B198,'[1]1718  Exp_Rev Access'!$F$7:$GK$318,$EN$2,FALSE)),"",VLOOKUP($B198,'[1]1718  Exp_Rev Access'!$F$7:$GK$318,$EN$2,FALSE))</f>
        <v>67621.399999999994</v>
      </c>
      <c r="EO198" s="90">
        <f>IF(ISNA(VLOOKUP($B198,'[1]1718  Exp_Rev Access'!$F$7:$GK$318,$EO$2,FALSE)),"",VLOOKUP($B198,'[1]1718  Exp_Rev Access'!$F$7:$GK$318,$EO$2,FALSE))</f>
        <v>0</v>
      </c>
      <c r="EP198" s="90">
        <f>IF(ISNA(VLOOKUP($B198,'[1]1718  Exp_Rev Access'!$F$7:$GK$318,$EP$2,FALSE)),"",VLOOKUP($B198,'[1]1718  Exp_Rev Access'!$F$7:$GK$318,$EP$2,FALSE))</f>
        <v>0</v>
      </c>
      <c r="EQ198" s="90">
        <f>IF(ISNA(VLOOKUP($B198,'[1]1718  Exp_Rev Access'!$F$7:$GK$318,$EQ$2,FALSE)),"",VLOOKUP($B198,'[1]1718  Exp_Rev Access'!$F$7:$GK$318,$EQ$2,FALSE))</f>
        <v>0</v>
      </c>
      <c r="ER198" s="90">
        <f>IF(ISNA(VLOOKUP($B198,'[1]1718  Exp_Rev Access'!$F$7:$GK$318,$ER$2,FALSE)),"",VLOOKUP($B198,'[1]1718  Exp_Rev Access'!$F$7:$GK$318,$ER$2,FALSE))</f>
        <v>0</v>
      </c>
      <c r="ES198" s="90">
        <f>IF(ISNA(VLOOKUP($B198,'[1]1718  Exp_Rev Access'!$F$7:$GK$318,$ES$2,FALSE)),"",VLOOKUP($B198,'[1]1718  Exp_Rev Access'!$F$7:$GK$318,$ES$2,FALSE))</f>
        <v>0</v>
      </c>
      <c r="ET198" s="90">
        <f>IF(ISNA(VLOOKUP($B198,'[1]1718  Exp_Rev Access'!$F$7:$GK$318,$ET$2,FALSE)),"",VLOOKUP($B198,'[1]1718  Exp_Rev Access'!$F$7:$GK$318,$ET$2,FALSE))</f>
        <v>0</v>
      </c>
      <c r="EU198" s="90">
        <f>IF(ISNA(VLOOKUP($B198,'[1]1718  Exp_Rev Access'!$F$7:$GK$318,$EU$2,FALSE)),"",VLOOKUP($B198,'[1]1718  Exp_Rev Access'!$F$7:$GK$318,$EU$2,FALSE))</f>
        <v>0</v>
      </c>
      <c r="EV198" s="90">
        <f>IF(ISNA(VLOOKUP($B198,'[1]1718  Exp_Rev Access'!$F$7:$GK$318,$EV$2,FALSE)),"",VLOOKUP($B198,'[1]1718  Exp_Rev Access'!$F$7:$GK$318,$EV$2,FALSE))</f>
        <v>0</v>
      </c>
      <c r="EW198" s="90">
        <f>IF(ISNA(VLOOKUP($B198,'[1]1718  Exp_Rev Access'!$F$7:$GK$318,$EW$2,FALSE)),"",VLOOKUP($B198,'[1]1718  Exp_Rev Access'!$F$7:$GK$318,$EW$2,FALSE))</f>
        <v>0</v>
      </c>
      <c r="EX198" s="90">
        <f>IF(ISNA(VLOOKUP($B198,'[1]1718  Exp_Rev Access'!$F$7:$GK$318,$EX$2,FALSE)),"",VLOOKUP($B198,'[1]1718  Exp_Rev Access'!$F$7:$GK$318,$EX$2,FALSE))</f>
        <v>0</v>
      </c>
      <c r="EY198" s="90">
        <f>IF(ISNA(VLOOKUP($B198,'[1]1718  Exp_Rev Access'!$F$7:$GK$318,$EY$2,FALSE)),"",VLOOKUP($B198,'[1]1718  Exp_Rev Access'!$F$7:$GK$318,$EY$2,FALSE))</f>
        <v>0</v>
      </c>
      <c r="EZ198" s="90">
        <f>IF(ISNA(VLOOKUP($B198,'[1]1718  Exp_Rev Access'!$F$7:$GK$318,$EZ$2,FALSE)),"",VLOOKUP($B198,'[1]1718  Exp_Rev Access'!$F$7:$GK$318,$EZ$2,FALSE))</f>
        <v>0</v>
      </c>
      <c r="FA198" s="90">
        <f>IF(ISNA(VLOOKUP($B198,'[1]1718  Exp_Rev Access'!$F$7:$GK$318,$FA$2,FALSE)),"",VLOOKUP($B198,'[1]1718  Exp_Rev Access'!$F$7:$GK$318,$FA$2,FALSE))</f>
        <v>0</v>
      </c>
      <c r="FB198" s="90">
        <f>IF(ISNA(VLOOKUP($B198,'[1]1718  Exp_Rev Access'!$F$7:$GK$318,$FB$2,FALSE)),"",VLOOKUP($B198,'[1]1718  Exp_Rev Access'!$F$7:$GK$318,$FB$2,FALSE))</f>
        <v>0</v>
      </c>
      <c r="FC198" s="90">
        <f>IF(ISNA(VLOOKUP($B198,'[1]1718  Exp_Rev Access'!$F$7:$GK$318,$FC$2,FALSE)),"",VLOOKUP($B198,'[1]1718  Exp_Rev Access'!$F$7:$GK$318,$FC$2,FALSE))</f>
        <v>0</v>
      </c>
      <c r="FD198" s="90">
        <f>IF(ISNA(VLOOKUP($B198,'[1]1718  Exp_Rev Access'!$F$7:$GK$318,$FD$2,FALSE)),"",VLOOKUP($B198,'[1]1718  Exp_Rev Access'!$F$7:$GK$318,$FD$2,FALSE))</f>
        <v>0</v>
      </c>
      <c r="FE198" s="90">
        <f>IF(ISNA(VLOOKUP($B198,'[1]1718  Exp_Rev Access'!$F$7:$GK$318,$FE$2,FALSE)),"",VLOOKUP($B198,'[1]1718  Exp_Rev Access'!$F$7:$GK$318,$FE$2,FALSE))</f>
        <v>0</v>
      </c>
      <c r="FF198" s="90">
        <f>IF(ISNA(VLOOKUP($B198,'[1]1718  Exp_Rev Access'!$F$7:$GK$318,$FF$2,FALSE)),"",VLOOKUP($B198,'[1]1718  Exp_Rev Access'!$F$7:$GK$318,$FF$2,FALSE))</f>
        <v>0</v>
      </c>
      <c r="FG198" s="90">
        <f>IF(ISNA(VLOOKUP($B198,'[1]1718  Exp_Rev Access'!$F$7:$GK$318,$FG$2,FALSE)),"",VLOOKUP($B198,'[1]1718  Exp_Rev Access'!$F$7:$GK$318,$FG$2,FALSE))</f>
        <v>0</v>
      </c>
      <c r="FH198" s="90">
        <f>IF(ISNA(VLOOKUP($B198,'[1]1718  Exp_Rev Access'!$F$7:$GK$318,$FH$2,FALSE)),"",VLOOKUP($B198,'[1]1718  Exp_Rev Access'!$F$7:$GK$318,$FH$2,FALSE))</f>
        <v>0</v>
      </c>
      <c r="FI198" s="90">
        <f>IF(ISNA(VLOOKUP($B198,'[1]1718  Exp_Rev Access'!$F$7:$GK$318,$FI$2,FALSE)),"",VLOOKUP($B198,'[1]1718  Exp_Rev Access'!$F$7:$GK$318,$FI$2,FALSE))</f>
        <v>0</v>
      </c>
      <c r="FJ198" s="90">
        <f>IF(ISNA(VLOOKUP($B198,'[1]1718  Exp_Rev Access'!$F$7:$GK$318,$FJ$2,FALSE)),"",VLOOKUP($B198,'[1]1718  Exp_Rev Access'!$F$7:$GK$318,$FJ$2,FALSE))</f>
        <v>0</v>
      </c>
      <c r="FK198" s="90">
        <f>IF(ISNA(VLOOKUP($B198,'[1]1718  Exp_Rev Access'!$F$7:$GK$318,$FK$2,FALSE)),"",VLOOKUP($B198,'[1]1718  Exp_Rev Access'!$F$7:$GK$318,$FK$2,FALSE))</f>
        <v>0</v>
      </c>
      <c r="FL198" s="90">
        <f>IF(ISNA(VLOOKUP($B198,'[1]1718  Exp_Rev Access'!$F$7:$GK$318,$FL$2,FALSE)),"",VLOOKUP($B198,'[1]1718  Exp_Rev Access'!$F$7:$GK$318,$FL$2,FALSE))</f>
        <v>0</v>
      </c>
      <c r="FM198" s="90">
        <f>IF(ISNA(VLOOKUP($B198,'[1]1718  Exp_Rev Access'!$F$7:$GK$318,$FM$2,FALSE)),"",VLOOKUP($B198,'[1]1718  Exp_Rev Access'!$F$7:$GK$318,$FM$2,FALSE))</f>
        <v>0</v>
      </c>
      <c r="FN198" s="90">
        <f>IF(ISNA(VLOOKUP($B198,'[1]1718  Exp_Rev Access'!$F$7:$GK$318,$FN$2,FALSE)),"",VLOOKUP($B198,'[1]1718  Exp_Rev Access'!$F$7:$GK$318,$FN$2,FALSE))</f>
        <v>0</v>
      </c>
      <c r="FO198" s="90">
        <f>IF(ISNA(VLOOKUP($B198,'[1]1718  Exp_Rev Access'!$F$7:$GK$318,$FO$2,FALSE)),"",VLOOKUP($B198,'[1]1718  Exp_Rev Access'!$F$7:$GK$318,$FO$2,FALSE))</f>
        <v>0</v>
      </c>
      <c r="FP198" s="90">
        <f>IF(ISNA(VLOOKUP($B198,'[1]1718  Exp_Rev Access'!$F$7:$GK$318,$FP$2,FALSE)),"",VLOOKUP($B198,'[1]1718  Exp_Rev Access'!$F$7:$GK$318,$FP$2,FALSE))</f>
        <v>0</v>
      </c>
      <c r="FQ198" s="90">
        <f>IF(ISNA(VLOOKUP($B198,'[1]1718  Exp_Rev Access'!$F$7:$GK$318,$FQ$2,FALSE)),"",VLOOKUP($B198,'[1]1718  Exp_Rev Access'!$F$7:$GK$318,$FQ$2,FALSE))</f>
        <v>0</v>
      </c>
      <c r="FR198" s="90">
        <f>IF(ISNA(VLOOKUP($B198,'[1]1718  Exp_Rev Access'!$F$7:$GK$318,$FR$2,FALSE)),"",VLOOKUP($B198,'[1]1718  Exp_Rev Access'!$F$7:$GK$318,$FR$2,FALSE))</f>
        <v>2741.66</v>
      </c>
      <c r="FS198" s="56">
        <f t="shared" si="560"/>
        <v>165758.36000000002</v>
      </c>
      <c r="FT198" s="92">
        <f t="shared" si="561"/>
        <v>7.0320660974596313E-2</v>
      </c>
      <c r="FU198" s="94">
        <f t="shared" si="562"/>
        <v>2329.0481944639596</v>
      </c>
      <c r="FV198" s="95">
        <f>IF(ISNA(VLOOKUP($B198,'[1]1718  Exp_Rev Access'!$F$7:$GK$318,$FV$2,FALSE)),"",VLOOKUP($B198,'[1]1718  Exp_Rev Access'!$F$7:$GK$318,$FV$2,FALSE))</f>
        <v>0</v>
      </c>
      <c r="FW198" s="95">
        <f>IF(ISNA(VLOOKUP($B198,'[1]1718  Exp_Rev Access'!$F$7:$GK$318,$FW$2,FALSE)),"",VLOOKUP($B198,'[1]1718  Exp_Rev Access'!$F$7:$GK$318,$FW$2,FALSE))</f>
        <v>0</v>
      </c>
      <c r="FX198" s="95">
        <f>IF(ISNA(VLOOKUP($B198,'[1]1718  Exp_Rev Access'!$F$7:$GK$318,$FX$2,FALSE)),"",VLOOKUP($B198,'[1]1718  Exp_Rev Access'!$F$7:$GK$318,$FX$2,FALSE))</f>
        <v>0</v>
      </c>
      <c r="FY198" s="95">
        <f>IF(ISNA(VLOOKUP($B198,'[1]1718  Exp_Rev Access'!$F$7:$GK$318,$FY$2,FALSE)),"",VLOOKUP($B198,'[1]1718  Exp_Rev Access'!$F$7:$GK$318,$FY$2,FALSE))</f>
        <v>0</v>
      </c>
      <c r="FZ198" s="95">
        <f>IF(ISNA(VLOOKUP($B198,'[1]1718  Exp_Rev Access'!$F$7:$GK$318,$FZ$2,FALSE)),"",VLOOKUP($B198,'[1]1718  Exp_Rev Access'!$F$7:$GK$318,$FZ$2,FALSE))</f>
        <v>0</v>
      </c>
      <c r="GA198" s="95">
        <f>IF(ISNA(VLOOKUP($B198,'[1]1718  Exp_Rev Access'!$F$7:$GK$318,$GA$2,FALSE)),"",VLOOKUP($B198,'[1]1718  Exp_Rev Access'!$F$7:$GK$318,$GA$2,FALSE))</f>
        <v>0</v>
      </c>
      <c r="GB198" s="95">
        <f>IF(ISNA(VLOOKUP($B198,'[1]1718  Exp_Rev Access'!$F$7:$GK$318,$GB$2,FALSE)),"",VLOOKUP($B198,'[1]1718  Exp_Rev Access'!$F$7:$GK$318,$GB$2,FALSE))</f>
        <v>0</v>
      </c>
      <c r="GC198" s="95">
        <f>IF(ISNA(VLOOKUP($B198,'[1]1718  Exp_Rev Access'!$F$7:$GK$318,$GC$2,FALSE)),"",VLOOKUP($B198,'[1]1718  Exp_Rev Access'!$F$7:$GK$318,$GC$2,FALSE))</f>
        <v>0</v>
      </c>
      <c r="GD198" s="95">
        <f>IF(ISNA(VLOOKUP($B198,'[1]1718  Exp_Rev Access'!$F$7:$GK$318,$GD$2,FALSE)),"",VLOOKUP($B198,'[1]1718  Exp_Rev Access'!$F$7:$GK$318,$GD$2,FALSE))</f>
        <v>0</v>
      </c>
      <c r="GE198" s="95">
        <f>IF(ISNA(VLOOKUP($B198,'[1]1718  Exp_Rev Access'!$F$7:$GK$318,$GE$2,FALSE)),"",VLOOKUP($B198,'[1]1718  Exp_Rev Access'!$F$7:$GK$318,$GE$2,FALSE))</f>
        <v>0</v>
      </c>
      <c r="GF198" s="95">
        <f>IF(ISNA(VLOOKUP($B198,'[1]1718  Exp_Rev Access'!$F$7:$GK$318,$GF$2,FALSE)),"",VLOOKUP($B198,'[1]1718  Exp_Rev Access'!$F$7:$GK$318,$GF$2,FALSE))</f>
        <v>2193.4899999999998</v>
      </c>
      <c r="GG198" s="95">
        <f>IF(ISNA(VLOOKUP($B198,'[1]1718  Exp_Rev Access'!$F$7:$GK$318,$GG$2,FALSE)),"",VLOOKUP($B198,'[1]1718  Exp_Rev Access'!$F$7:$GK$318,$GG$2,FALSE))</f>
        <v>0</v>
      </c>
      <c r="GH198" s="95">
        <f>IF(ISNA(VLOOKUP($B198,'[1]1718  Exp_Rev Access'!$F$7:$GK$318,$GH$2,FALSE)),"",VLOOKUP($B198,'[1]1718  Exp_Rev Access'!$F$7:$GK$318,$GH$2,FALSE))</f>
        <v>0</v>
      </c>
      <c r="GI198" s="95">
        <f>IF(ISNA(VLOOKUP($B198,'[1]1718  Exp_Rev Access'!$F$7:$GK$318,$GI$2,FALSE)),"",VLOOKUP($B198,'[1]1718  Exp_Rev Access'!$F$7:$GK$318,$GI$2,FALSE))</f>
        <v>0</v>
      </c>
      <c r="GJ198" s="95">
        <f>IF(ISNA(VLOOKUP($B198,'[1]1718  Exp_Rev Access'!$F$7:$GK$318,$GJ$2,FALSE)),"",VLOOKUP($B198,'[1]1718  Exp_Rev Access'!$F$7:$GK$318,$GJ$2,FALSE))</f>
        <v>0</v>
      </c>
      <c r="GK198" s="95">
        <f>IF(ISNA(VLOOKUP($B198,'[1]1718  Exp_Rev Access'!$F$7:$GK$318,$GK$2,FALSE)),"",VLOOKUP($B198,'[1]1718  Exp_Rev Access'!$F$7:$GK$318,$GK$2,FALSE))</f>
        <v>0</v>
      </c>
      <c r="GL198" s="95">
        <f>IF(ISNA(VLOOKUP($B198,'[1]1718  Exp_Rev Access'!$F$7:$GK$318,$GL$2,FALSE)),"",VLOOKUP($B198,'[1]1718  Exp_Rev Access'!$F$7:$GK$318,$GL$2,FALSE))</f>
        <v>743.66</v>
      </c>
      <c r="GM198" s="95">
        <f>IF(ISNA(VLOOKUP($B198,'[1]1718  Exp_Rev Access'!$F$7:$GK$318,$GM$2,FALSE)),"",VLOOKUP($B198,'[1]1718  Exp_Rev Access'!$F$7:$GK$318,$GM$2,FALSE))</f>
        <v>0</v>
      </c>
      <c r="GN198" s="95">
        <f>IF(ISNA(VLOOKUP($B198,'[1]1718  Exp_Rev Access'!$F$7:$GK$318,$GN$2,FALSE)),"",VLOOKUP($B198,'[1]1718  Exp_Rev Access'!$F$7:$GK$318,$GN$2,FALSE))</f>
        <v>0</v>
      </c>
      <c r="GO198" s="95">
        <f>IF(ISNA(VLOOKUP($B198,'[1]1718  Exp_Rev Access'!$F$7:$GK$318,$GO$2,FALSE)),"",VLOOKUP($B198,'[1]1718  Exp_Rev Access'!$F$7:$GK$318,$GO$2,FALSE))</f>
        <v>0</v>
      </c>
      <c r="GP198" s="95">
        <f>IF(ISNA(VLOOKUP($B198,'[1]1718  Exp_Rev Access'!$F$7:$GK$318,$GP$2,FALSE)),"",VLOOKUP($B198,'[1]1718  Exp_Rev Access'!$F$7:$GK$318,$GP$2,FALSE))</f>
        <v>0</v>
      </c>
      <c r="GQ198" s="95">
        <f>IF(ISNA(VLOOKUP($B198,'[1]1718  Exp_Rev Access'!$F$7:$GK$318,$GQ$2,FALSE)),"",VLOOKUP($B198,'[1]1718  Exp_Rev Access'!$F$7:$GK$318,$GQ$2,FALSE))</f>
        <v>0</v>
      </c>
      <c r="GR198" s="95">
        <f>IF(ISNA(VLOOKUP($B198,'[1]1718  Exp_Rev Access'!$F$7:$GK$318,$GR$2,FALSE)),"",VLOOKUP($B198,'[1]1718  Exp_Rev Access'!$F$7:$GK$318,$GR$2,FALSE))</f>
        <v>0</v>
      </c>
      <c r="GS198" s="95">
        <f>IF(ISNA(VLOOKUP($B198,'[1]1718  Exp_Rev Access'!$F$7:$GK$318,$GS$2,FALSE)),"",VLOOKUP($B198,'[1]1718  Exp_Rev Access'!$F$7:$GK$318,$GS$2,FALSE))</f>
        <v>0</v>
      </c>
      <c r="GT198" s="95">
        <f>IF(ISNA(VLOOKUP($B198,'[1]1718  Exp_Rev Access'!$F$7:$GK$318,$GT$2,FALSE)),"",VLOOKUP($B198,'[1]1718  Exp_Rev Access'!$F$7:$GK$318,$GT$2,FALSE))</f>
        <v>0</v>
      </c>
      <c r="GU198" s="56">
        <f t="shared" si="563"/>
        <v>2937.1499999999996</v>
      </c>
      <c r="GV198" s="92">
        <f t="shared" si="564"/>
        <v>1.2460447206495981E-3</v>
      </c>
      <c r="GW198" s="96">
        <f t="shared" si="565"/>
        <v>41.269495573977792</v>
      </c>
      <c r="HE198" s="97"/>
      <c r="HF198" s="97"/>
      <c r="HG198" s="97"/>
      <c r="HH198" s="97"/>
      <c r="HI198" s="97"/>
      <c r="HJ198" s="97"/>
      <c r="HK198" s="97"/>
      <c r="HL198" s="97"/>
      <c r="HM198" s="97"/>
      <c r="HN198" s="97"/>
    </row>
    <row r="199" spans="1:222" x14ac:dyDescent="0.3">
      <c r="A199" s="73"/>
      <c r="B199" s="88" t="s">
        <v>461</v>
      </c>
      <c r="C199" s="89" t="s">
        <v>462</v>
      </c>
      <c r="D199" s="75">
        <f>IF(ISNA(VLOOKUP($B199,'[1]1718 enrollment_Rev_Exp by size'!$A$7:H534,3,FALSE)),"",VLOOKUP($B199,'[1]1718 enrollment_Rev_Exp by size'!$A$7:$G$350,3,FALSE))</f>
        <v>24.5</v>
      </c>
      <c r="E199" s="76">
        <f>IF(ISNA(VLOOKUP($B199,'[1]1718 enrollment_Rev_Exp by size'!$A$7:I535,5,FALSE)),"",VLOOKUP($B199,'[1]1718 enrollment_Rev_Exp by size'!$A$7:$G$350,5,FALSE))</f>
        <v>510958.76</v>
      </c>
      <c r="F199" s="70">
        <f t="shared" si="495"/>
        <v>510958.75999999995</v>
      </c>
      <c r="G199" s="70">
        <f t="shared" si="548"/>
        <v>0</v>
      </c>
      <c r="H199" s="90">
        <f>IF(ISNA(VLOOKUP($B199,'[1]1718  Exp_Rev Access'!$F$7:$GK$318,3,FALSE)),"",VLOOKUP($B199,'[1]1718  Exp_Rev Access'!$F$7:$GK$318,3,FALSE))</f>
        <v>63583.94</v>
      </c>
      <c r="I199" s="90">
        <f>IF(ISNA(VLOOKUP($B199,'[1]1718  Exp_Rev Access'!$F$7:$GK$318,4,FALSE)),"",VLOOKUP($B199,'[1]1718  Exp_Rev Access'!$F$7:$GK$318,4,FALSE))</f>
        <v>0</v>
      </c>
      <c r="J199" s="90">
        <f>IF(ISNA(VLOOKUP($B199,'[1]1718  Exp_Rev Access'!$F$7:$GK$318,5,FALSE)),"",VLOOKUP($B199,'[1]1718  Exp_Rev Access'!$F$7:$GK$318,5,FALSE))</f>
        <v>0</v>
      </c>
      <c r="K199" s="90">
        <f>IF(ISNA(VLOOKUP($B199,'[1]1718  Exp_Rev Access'!$F$7:$GK$318,6,FALSE)),"-",VLOOKUP($B199,'[1]1718  Exp_Rev Access'!$F$7:$GK$318,6,FALSE))</f>
        <v>0</v>
      </c>
      <c r="L199" s="90">
        <f>IF(ISNA(VLOOKUP($B199,'[1]1718  Exp_Rev Access'!$F$7:$GK$318,7,FALSE)),"",VLOOKUP($B199,'[1]1718  Exp_Rev Access'!$F$7:$GK$318,7,FALSE))</f>
        <v>0</v>
      </c>
      <c r="M199" s="90">
        <f>IF(ISNA(VLOOKUP($B199,'[1]1718  Exp_Rev Access'!$F$7:$GK$318,8,FALSE)),"",VLOOKUP($B199,'[1]1718  Exp_Rev Access'!$F$7:$GK$318,8,FALSE))</f>
        <v>0</v>
      </c>
      <c r="N199" s="56">
        <f t="shared" si="549"/>
        <v>63583.94</v>
      </c>
      <c r="O199" s="91">
        <f t="shared" si="550"/>
        <v>0.12444045386363471</v>
      </c>
      <c r="P199" s="56">
        <f t="shared" si="551"/>
        <v>2595.2628571428572</v>
      </c>
      <c r="Q199" s="90">
        <f>IF(ISNA(VLOOKUP($B199,'[1]1718  Exp_Rev Access'!$F$7:$GK$318,10,FALSE)),"",VLOOKUP($B199,'[1]1718  Exp_Rev Access'!$F$7:$GK$318,10,FALSE))</f>
        <v>0</v>
      </c>
      <c r="R199" s="90">
        <f>IF(ISNA(VLOOKUP($B199,'[1]1718  Exp_Rev Access'!$F$7:$GK$318,11,FALSE)),"",VLOOKUP($B199,'[1]1718  Exp_Rev Access'!$F$7:$GK$318,11,FALSE))</f>
        <v>0</v>
      </c>
      <c r="S199" s="90">
        <f>IF(ISNA(VLOOKUP($B199,'[1]1718  Exp_Rev Access'!$F$7:$GK$318,12,FALSE)),"",VLOOKUP($B199,'[1]1718  Exp_Rev Access'!$F$7:$GK$318,12,FALSE))</f>
        <v>0</v>
      </c>
      <c r="T199" s="90">
        <f>IF(ISNA(VLOOKUP($B199,'[1]1718  Exp_Rev Access'!$F$7:$GK$318,13,FALSE)),"",VLOOKUP($B199,'[1]1718  Exp_Rev Access'!$F$7:$GK$318,13,FALSE))</f>
        <v>0</v>
      </c>
      <c r="U199" s="90">
        <f>IF(ISNA(VLOOKUP($B199,'[1]1718  Exp_Rev Access'!$F$7:$GK$318,14,FALSE)),"",VLOOKUP($B199,'[1]1718  Exp_Rev Access'!$F$7:$GK$318,14,FALSE))</f>
        <v>0</v>
      </c>
      <c r="V199" s="90">
        <f>IF(ISNA(VLOOKUP($B199,'[1]1718  Exp_Rev Access'!$F$7:$GK$318,15,FALSE)),"",VLOOKUP($B199,'[1]1718  Exp_Rev Access'!$F$7:$GK$318,15,FALSE))</f>
        <v>0</v>
      </c>
      <c r="W199" s="90">
        <f>IF(ISNA(VLOOKUP($B199,'[1]1718  Exp_Rev Access'!$F$7:$GK$318,16,FALSE)),"",VLOOKUP($B199,'[1]1718  Exp_Rev Access'!$F$7:$GK$318,16,FALSE))</f>
        <v>0</v>
      </c>
      <c r="X199" s="90">
        <f>IF(ISNA(VLOOKUP($B199,'[1]1718  Exp_Rev Access'!$F$7:$GK$318,17,FALSE)),"",VLOOKUP($B199,'[1]1718  Exp_Rev Access'!$F$7:$GK$318,17,FALSE))</f>
        <v>0</v>
      </c>
      <c r="Y199" s="90">
        <f>IF(ISNA(VLOOKUP($B199,'[1]1718  Exp_Rev Access'!$F$7:$GK$318,18,FALSE)),"",VLOOKUP($B199,'[1]1718  Exp_Rev Access'!$F$7:$GK$318,18,FALSE))</f>
        <v>400</v>
      </c>
      <c r="Z199" s="90">
        <f>IF(ISNA(VLOOKUP($B199,'[1]1718  Exp_Rev Access'!$F$7:$GK$318,19,FALSE)),"",VLOOKUP($B199,'[1]1718  Exp_Rev Access'!$F$7:$GK$318,19,FALSE))</f>
        <v>0</v>
      </c>
      <c r="AA199" s="90">
        <f>IF(ISNA(VLOOKUP($B199,'[1]1718  Exp_Rev Access'!$F$7:$GK$318,20,FALSE)),"",VLOOKUP($B199,'[1]1718  Exp_Rev Access'!$F$7:$GK$318,20,FALSE))</f>
        <v>0</v>
      </c>
      <c r="AB199" s="90">
        <f>IF(ISNA(VLOOKUP($B199,'[1]1718  Exp_Rev Access'!$F$7:$GK$318,21,FALSE)),"",VLOOKUP($B199,'[1]1718  Exp_Rev Access'!$F$7:$GK$318,21,FALSE))</f>
        <v>0</v>
      </c>
      <c r="AC199" s="90">
        <f>IF(ISNA(VLOOKUP($B199,'[1]1718  Exp_Rev Access'!$F$7:$GK$318,22,FALSE)),"",VLOOKUP($B199,'[1]1718  Exp_Rev Access'!$F$7:$GK$318,22,FALSE))</f>
        <v>0</v>
      </c>
      <c r="AD199" s="90">
        <f>IF(ISNA(VLOOKUP($B199,'[1]1718  Exp_Rev Access'!$F$7:$GK$318,23,FALSE)),"",VLOOKUP($B199,'[1]1718  Exp_Rev Access'!$F$7:$GK$318,23,FALSE))</f>
        <v>0</v>
      </c>
      <c r="AE199" s="90">
        <f>IF(ISNA(VLOOKUP($B199,'[1]1718  Exp_Rev Access'!$F$7:$GK$318,24,FALSE)),"",VLOOKUP($B199,'[1]1718  Exp_Rev Access'!$F$7:$GK$318,24,FALSE))</f>
        <v>1208.33</v>
      </c>
      <c r="AF199" s="90">
        <f>IF(ISNA(VLOOKUP($B199,'[1]1718  Exp_Rev Access'!$F$7:$GK$318,25,FALSE)),"",VLOOKUP($B199,'[1]1718  Exp_Rev Access'!$F$7:$GK$318,25,FALSE))</f>
        <v>0</v>
      </c>
      <c r="AG199" s="90">
        <f>IF(ISNA(VLOOKUP($B199,'[1]1718  Exp_Rev Access'!$F$7:$GK$318,26,FALSE)),"",VLOOKUP($B199,'[1]1718  Exp_Rev Access'!$F$7:$GK$318,26,FALSE))</f>
        <v>0</v>
      </c>
      <c r="AH199" s="90">
        <f>IF(ISNA(VLOOKUP($B199,'[1]1718  Exp_Rev Access'!$F$7:$GK$318,27,FALSE)),"",VLOOKUP($B199,'[1]1718  Exp_Rev Access'!$F$7:$GK$318,27,FALSE))</f>
        <v>0</v>
      </c>
      <c r="AI199" s="90">
        <f>IF(ISNA(VLOOKUP($B199,'[1]1718  Exp_Rev Access'!$F$7:$GK$318,28,FALSE)),"",VLOOKUP($B199,'[1]1718  Exp_Rev Access'!$F$7:$GK$318,28,FALSE))</f>
        <v>0</v>
      </c>
      <c r="AJ199" s="90">
        <f>IF(ISNA(VLOOKUP($B199,'[1]1718  Exp_Rev Access'!$F$7:$GK$318,29,FALSE)),"",VLOOKUP($B199,'[1]1718  Exp_Rev Access'!$F$7:$GK$318,29,FALSE))</f>
        <v>0</v>
      </c>
      <c r="AK199" s="90">
        <f>IF(ISNA(VLOOKUP($B199,'[1]1718  Exp_Rev Access'!$F$7:$GK$318,30,FALSE)),"",VLOOKUP($B199,'[1]1718  Exp_Rev Access'!$F$7:$GK$318,30,FALSE))</f>
        <v>35.200000000000003</v>
      </c>
      <c r="AL199" s="90">
        <f>IF(ISNA(VLOOKUP($B199,'[1]1718  Exp_Rev Access'!$F$7:$GK$318,31,FALSE)),"",VLOOKUP($B199,'[1]1718  Exp_Rev Access'!$F$7:$GK$318,31,FALSE))</f>
        <v>0</v>
      </c>
      <c r="AM199" s="56">
        <f t="shared" si="552"/>
        <v>1643.53</v>
      </c>
      <c r="AN199" s="92">
        <f t="shared" si="553"/>
        <v>3.2165609608102224E-3</v>
      </c>
      <c r="AO199" s="71">
        <f t="shared" si="554"/>
        <v>67.082857142857137</v>
      </c>
      <c r="AP199" s="90">
        <f>IF(ISNA(VLOOKUP($B199,'[1]1718  Exp_Rev Access'!$F$7:$GK$318,33,FALSE)),"",VLOOKUP($B199,'[1]1718  Exp_Rev Access'!$F$7:$GK$318,33,FALSE))</f>
        <v>304916.03999999998</v>
      </c>
      <c r="AQ199" s="90">
        <f>IF(ISNA(VLOOKUP($B199,'[1]1718  Exp_Rev Access'!$F$7:$GK$318,34,FALSE)),"",VLOOKUP($B199,'[1]1718  Exp_Rev Access'!$F$7:$GK$318,34,FALSE))</f>
        <v>794.29</v>
      </c>
      <c r="AR199" s="90">
        <f>IF(ISNA(VLOOKUP($B199,'[1]1718  Exp_Rev Access'!$F$7:$GK$318,35,FALSE)),"",VLOOKUP($B199,'[1]1718  Exp_Rev Access'!$F$7:$GK$318,35,FALSE))</f>
        <v>0</v>
      </c>
      <c r="AS199" s="90">
        <f>IF(ISNA(VLOOKUP($B199,'[1]1718  Exp_Rev Access'!$F$7:$GK$318,36,FALSE)),"",VLOOKUP($B199,'[1]1718  Exp_Rev Access'!$F$7:$GK$318,36,FALSE))</f>
        <v>0</v>
      </c>
      <c r="AT199" s="90">
        <f>IF(ISNA(VLOOKUP($B199,'[1]1718  Exp_Rev Access'!$F$7:$GK$318,37,FALSE)),"",VLOOKUP($B199,'[1]1718  Exp_Rev Access'!$F$7:$GK$318,37,FALSE))</f>
        <v>0</v>
      </c>
      <c r="AU199" s="56">
        <f t="shared" si="555"/>
        <v>305710.32999999996</v>
      </c>
      <c r="AV199" s="93">
        <f t="shared" si="556"/>
        <v>0.59830724890595854</v>
      </c>
      <c r="AW199" s="56">
        <f t="shared" si="557"/>
        <v>12477.972653061222</v>
      </c>
      <c r="AX199" s="90">
        <f>IF(ISNA(VLOOKUP($B199,'[1]1718  Exp_Rev Access'!$F$7:$GK$318,39,FALSE)),"",VLOOKUP($B199,'[1]1718  Exp_Rev Access'!$F$7:$GK$318,39,FALSE))</f>
        <v>0</v>
      </c>
      <c r="AY199" s="90">
        <f>IF(ISNA(VLOOKUP($B199,'[1]1718  Exp_Rev Access'!$F$7:$GK$318,40,FALSE)),"",VLOOKUP($B199,'[1]1718  Exp_Rev Access'!$F$7:$GK$318,40,FALSE))</f>
        <v>4153.79</v>
      </c>
      <c r="AZ199" s="90">
        <f>IF(ISNA(VLOOKUP($B199,'[1]1718  Exp_Rev Access'!$F$7:$GK$318,41,FALSE)),"",VLOOKUP($B199,'[1]1718  Exp_Rev Access'!$F$7:$GK$318,41,FALSE))</f>
        <v>0</v>
      </c>
      <c r="BA199" s="90">
        <f>IF(ISNA(VLOOKUP($B199,'[1]1718  Exp_Rev Access'!$F$7:$GK$318,42,FALSE)),"",VLOOKUP($B199,'[1]1718  Exp_Rev Access'!$F$7:$GK$318,42,FALSE))</f>
        <v>0</v>
      </c>
      <c r="BB199" s="90">
        <f>IF(ISNA(VLOOKUP($B199,'[1]1718  Exp_Rev Access'!$F$7:$GK$318,43,FALSE)),"",VLOOKUP($B199,'[1]1718  Exp_Rev Access'!$F$7:$GK$318,43,FALSE))</f>
        <v>0</v>
      </c>
      <c r="BC199" s="90">
        <f>IF(ISNA(VLOOKUP($B199,'[1]1718  Exp_Rev Access'!$F$7:$GK$318,44,FALSE)),"",VLOOKUP($B199,'[1]1718  Exp_Rev Access'!$F$7:$GK$318,44,FALSE))</f>
        <v>0</v>
      </c>
      <c r="BD199" s="90">
        <f>IF(ISNA(VLOOKUP($B199,'[1]1718  Exp_Rev Access'!$F$7:$GK$318,45,FALSE)),"",VLOOKUP($B199,'[1]1718  Exp_Rev Access'!$F$7:$GK$318,45,FALSE))</f>
        <v>0</v>
      </c>
      <c r="BE199" s="90">
        <f>IF(ISNA(VLOOKUP($B199,'[1]1718  Exp_Rev Access'!$F$7:$GK$318,46,FALSE)),"",VLOOKUP($B199,'[1]1718  Exp_Rev Access'!$F$7:$GK$318,46,FALSE))</f>
        <v>4923</v>
      </c>
      <c r="BF199" s="90">
        <f>IF(ISNA(VLOOKUP($B199,'[1]1718  Exp_Rev Access'!$F$7:$GK$318,47,FALSE)),"",VLOOKUP($B199,'[1]1718  Exp_Rev Access'!$F$7:$GK$318,47,FALSE))</f>
        <v>0</v>
      </c>
      <c r="BG199" s="90">
        <f>IF(ISNA(VLOOKUP($B199,'[1]1718  Exp_Rev Access'!$F$7:$GK$318,48,FALSE)),"",VLOOKUP($B199,'[1]1718  Exp_Rev Access'!$F$7:$GK$318,48,FALSE))</f>
        <v>12248.06</v>
      </c>
      <c r="BH199" s="90">
        <f>IF(ISNA(VLOOKUP($B199,'[1]1718  Exp_Rev Access'!$F$7:$GK$318,49,FALSE)),"",VLOOKUP($B199,'[1]1718  Exp_Rev Access'!$F$7:$GK$318,49,FALSE))</f>
        <v>0</v>
      </c>
      <c r="BI199" s="90">
        <f>IF(ISNA(VLOOKUP($B199,'[1]1718  Exp_Rev Access'!$F$7:$GK$318,50,FALSE)),"",VLOOKUP($B199,'[1]1718  Exp_Rev Access'!$F$7:$GK$318,50,FALSE))</f>
        <v>0</v>
      </c>
      <c r="BJ199" s="90">
        <f>IF(ISNA(VLOOKUP($B199,'[1]1718  Exp_Rev Access'!$F$7:$GK$318,51,FALSE)),"",VLOOKUP($B199,'[1]1718  Exp_Rev Access'!$F$7:$GK$318,51,FALSE))</f>
        <v>0</v>
      </c>
      <c r="BK199" s="90">
        <f>IF(ISNA(VLOOKUP($B199,'[1]1718  Exp_Rev Access'!$F$7:$GK$318,52,FALSE)),"",VLOOKUP($B199,'[1]1718  Exp_Rev Access'!$F$7:$GK$318,52,FALSE))</f>
        <v>85280.12</v>
      </c>
      <c r="BL199" s="90">
        <f>IF(ISNA(VLOOKUP($B199,'[1]1718  Exp_Rev Access'!$F$7:$GK$318,53,FALSE)),"",VLOOKUP($B199,'[1]1718  Exp_Rev Access'!$F$7:$GK$318,53,FALSE))</f>
        <v>0</v>
      </c>
      <c r="BM199" s="90">
        <f>IF(ISNA(VLOOKUP($B199,'[1]1718  Exp_Rev Access'!$F$7:$GK$318,54,FALSE)),"",VLOOKUP($B199,'[1]1718  Exp_Rev Access'!$F$7:$GK$318,54,FALSE))</f>
        <v>0</v>
      </c>
      <c r="BN199" s="90">
        <f>IF(ISNA(VLOOKUP($B199,'[1]1718  Exp_Rev Access'!$F$7:$GK$318,55,FALSE)),"",VLOOKUP($B199,'[1]1718  Exp_Rev Access'!$F$7:$GK$318,55,FALSE))</f>
        <v>0</v>
      </c>
      <c r="BO199" s="90">
        <f>IF(ISNA(VLOOKUP($B199,'[1]1718  Exp_Rev Access'!$F$7:$GK$318,56,FALSE)),"",VLOOKUP($B199,'[1]1718  Exp_Rev Access'!$F$7:$GK$318,56,FALSE))</f>
        <v>0</v>
      </c>
      <c r="BP199" s="90">
        <f>IF(ISNA(VLOOKUP($B199,'[1]1718  Exp_Rev Access'!$F$7:$GK$318,57,FALSE)),"",VLOOKUP($B199,'[1]1718  Exp_Rev Access'!$F$7:$GK$318,57,FALSE))</f>
        <v>0</v>
      </c>
      <c r="BQ199" s="90">
        <f>IF(ISNA(VLOOKUP($B199,'[1]1718  Exp_Rev Access'!$F$7:$GK$318,58,FALSE)),"",VLOOKUP($B199,'[1]1718  Exp_Rev Access'!$F$7:$GK$318,58,FALSE))</f>
        <v>0</v>
      </c>
      <c r="BR199" s="90">
        <f>IF(ISNA(VLOOKUP($B199,'[1]1718  Exp_Rev Access'!$F$7:$GK$318,59,FALSE)),"",VLOOKUP($B199,'[1]1718  Exp_Rev Access'!$F$7:$GK$318,59,FALSE))</f>
        <v>0</v>
      </c>
      <c r="BS199" s="90">
        <f>IF(ISNA(VLOOKUP($B199,'[1]1718  Exp_Rev Access'!$F$7:$GK$318,60,FALSE)),"",VLOOKUP($B199,'[1]1718  Exp_Rev Access'!$F$7:$GK$318,60,FALSE))</f>
        <v>0</v>
      </c>
      <c r="BT199" s="90">
        <f>IF(ISNA(VLOOKUP($B199,'[1]1718  Exp_Rev Access'!$F$7:$GK$318,61,FALSE)),"",VLOOKUP($B199,'[1]1718  Exp_Rev Access'!$F$7:$GK$318,61,FALSE))</f>
        <v>0</v>
      </c>
      <c r="BU199" s="90">
        <f>IF(ISNA(VLOOKUP($B199,'[1]1718  Exp_Rev Access'!$F$7:$GK$318,62,FALSE)),"",VLOOKUP($B199,'[1]1718  Exp_Rev Access'!$F$7:$GK$318,62,FALSE))</f>
        <v>0</v>
      </c>
      <c r="BV199" s="56">
        <f t="shared" si="449"/>
        <v>106604.97</v>
      </c>
      <c r="BW199" s="92">
        <f t="shared" si="558"/>
        <v>0.20863713149765747</v>
      </c>
      <c r="BX199" s="71">
        <f t="shared" si="559"/>
        <v>4351.2232653061228</v>
      </c>
      <c r="BY199" s="90">
        <f>IF(ISNA(VLOOKUP($B199,'[1]1718  Exp_Rev Access'!$F$7:$GK$318,64,FALSE)),"",VLOOKUP($B199,'[1]1718  Exp_Rev Access'!$F$7:$GK$318,64,FALSE))</f>
        <v>0</v>
      </c>
      <c r="BZ199" s="90">
        <f>IF(ISNA(VLOOKUP($B199,'[1]1718  Exp_Rev Access'!$F$7:$GK$318,65,FALSE)),"",VLOOKUP($B199,'[1]1718  Exp_Rev Access'!$F$7:$GK$318,65,FALSE))</f>
        <v>0</v>
      </c>
      <c r="CA199" s="90">
        <f>IF(ISNA(VLOOKUP($B199,'[1]1718  Exp_Rev Access'!$F$7:$GK$318,66,FALSE)),"",VLOOKUP($B199,'[1]1718  Exp_Rev Access'!$F$7:$GK$318,66,FALSE))</f>
        <v>0</v>
      </c>
      <c r="CB199" s="90">
        <f>IF(ISNA(VLOOKUP($B199,'[1]1718  Exp_Rev Access'!$F$7:$GK$318,67,FALSE)),"",VLOOKUP($B199,'[1]1718  Exp_Rev Access'!$F$7:$GK$318,67,FALSE))</f>
        <v>0</v>
      </c>
      <c r="CC199" s="90">
        <f>IF(ISNA(VLOOKUP($B199,'[1]1718  Exp_Rev Access'!$F$7:$GK$318,68,FALSE)),"",VLOOKUP($B199,'[1]1718  Exp_Rev Access'!$F$7:$GK$318,68,FALSE))</f>
        <v>154.58000000000001</v>
      </c>
      <c r="CD199" s="90">
        <f>IF(ISNA(VLOOKUP($B199,'[1]1718  Exp_Rev Access'!$F$7:$GK$318,69,FALSE)),"",VLOOKUP($B199,'[1]1718  Exp_Rev Access'!$F$7:$GK$318,69,FALSE))</f>
        <v>0</v>
      </c>
      <c r="CE199" s="56">
        <f t="shared" si="437"/>
        <v>154.58000000000001</v>
      </c>
      <c r="CF199" s="92">
        <f t="shared" si="450"/>
        <v>3.0252930784472704E-4</v>
      </c>
      <c r="CG199" s="78">
        <f t="shared" si="451"/>
        <v>6.3093877551020414</v>
      </c>
      <c r="CH199" s="90">
        <f>IF(ISNA(VLOOKUP($B199,'[1]1718  Exp_Rev Access'!$F$7:$GK$318,$CH$2,FALSE)),"",VLOOKUP($B199,'[1]1718  Exp_Rev Access'!$F$7:$GK$318,$CH$2,FALSE))</f>
        <v>0</v>
      </c>
      <c r="CI199" s="90">
        <f>IF(ISNA(VLOOKUP($B199,'[1]1718  Exp_Rev Access'!$F$7:$GK$318,$CI$2,FALSE)),"",VLOOKUP($B199,'[1]1718  Exp_Rev Access'!$F$7:$GK$318,$CI$2,FALSE))</f>
        <v>0</v>
      </c>
      <c r="CJ199" s="90">
        <f>IF(ISNA(VLOOKUP($B199,'[1]1718  Exp_Rev Access'!$F$7:$GK$318,$CJ$2,FALSE)),"",VLOOKUP($B199,'[1]1718  Exp_Rev Access'!$F$7:$GK$318,$CJ$2,FALSE))</f>
        <v>0</v>
      </c>
      <c r="CK199" s="90">
        <f>IF(ISNA(VLOOKUP($B199,'[1]1718  Exp_Rev Access'!$F$7:$GK$318,$CK$2,FALSE)),"",VLOOKUP($B199,'[1]1718  Exp_Rev Access'!$F$7:$GK$318,$CK$2,FALSE))</f>
        <v>0</v>
      </c>
      <c r="CL199" s="90">
        <f>IF(ISNA(VLOOKUP($B199,'[1]1718  Exp_Rev Access'!$F$7:$GK$318,$CL$2,FALSE)),"",VLOOKUP($B199,'[1]1718  Exp_Rev Access'!$F$7:$GK$318,$CL$2,FALSE))</f>
        <v>0</v>
      </c>
      <c r="CM199" s="90">
        <f>IF(ISNA(VLOOKUP($B199,'[1]1718  Exp_Rev Access'!$F$7:$GK$318,$CM$2,FALSE)),"",VLOOKUP($B199,'[1]1718  Exp_Rev Access'!$F$7:$GK$318,$CM$2,FALSE))</f>
        <v>0</v>
      </c>
      <c r="CN199" s="90">
        <f>IF(ISNA(VLOOKUP($B199,'[1]1718  Exp_Rev Access'!$F$7:$GK$318,$CN$2,FALSE)),"",VLOOKUP($B199,'[1]1718  Exp_Rev Access'!$F$7:$GK$318,$CN$2,FALSE))</f>
        <v>0</v>
      </c>
      <c r="CO199" s="90">
        <f>IF(ISNA(VLOOKUP($B199,'[1]1718  Exp_Rev Access'!$F$7:$GK$318,$CO$2,FALSE)),"",VLOOKUP($B199,'[1]1718  Exp_Rev Access'!$F$7:$GK$318,$CO$2,FALSE))</f>
        <v>0</v>
      </c>
      <c r="CP199" s="90">
        <f>IF(ISNA(VLOOKUP($B199,'[1]1718  Exp_Rev Access'!$F$7:$GK$318,$CP$2,FALSE)),"",VLOOKUP($B199,'[1]1718  Exp_Rev Access'!$F$7:$GK$318,$CP$2,FALSE))</f>
        <v>0</v>
      </c>
      <c r="CQ199" s="90">
        <f>IF(ISNA(VLOOKUP($B199,'[1]1718  Exp_Rev Access'!$F$7:$GK$318,$CQ$2,FALSE)),"",VLOOKUP($B199,'[1]1718  Exp_Rev Access'!$F$7:$GK$318,$CQ$2,FALSE))</f>
        <v>0</v>
      </c>
      <c r="CR199" s="90">
        <f>IF(ISNA(VLOOKUP($B199,'[1]1718  Exp_Rev Access'!$F$7:$GK$318,$CR$2,FALSE)),"",VLOOKUP($B199,'[1]1718  Exp_Rev Access'!$F$7:$GK$318,$CR$2,FALSE))</f>
        <v>0</v>
      </c>
      <c r="CS199" s="90">
        <f>IF(ISNA(VLOOKUP($B199,'[1]1718  Exp_Rev Access'!$F$7:$GK$318,$CS$2,FALSE)),"",VLOOKUP($B199,'[1]1718  Exp_Rev Access'!$F$7:$GK$318,$CS$2,FALSE))</f>
        <v>0</v>
      </c>
      <c r="CT199" s="90">
        <f>IF(ISNA(VLOOKUP($B199,'[1]1718  Exp_Rev Access'!$F$7:$GK$318,$CT$2,FALSE)),"",VLOOKUP($B199,'[1]1718  Exp_Rev Access'!$F$7:$GK$318,$CT$2,FALSE))</f>
        <v>0</v>
      </c>
      <c r="CU199" s="90">
        <f>IF(ISNA(VLOOKUP($B199,'[1]1718  Exp_Rev Access'!$F$7:$GK$318,$CU$2,FALSE)),"",VLOOKUP($B199,'[1]1718  Exp_Rev Access'!$F$7:$GK$318,$CU$2,FALSE))</f>
        <v>0</v>
      </c>
      <c r="CV199" s="90">
        <f>IF(ISNA(VLOOKUP($B199,'[1]1718  Exp_Rev Access'!$F$7:$GK$318,$CV$2,FALSE)),"",VLOOKUP($B199,'[1]1718  Exp_Rev Access'!$F$7:$GK$318,$CV$2,FALSE))</f>
        <v>17403.02</v>
      </c>
      <c r="CW199" s="90">
        <f>IF(ISNA(VLOOKUP($B199,'[1]1718  Exp_Rev Access'!$F$7:$GK$318,$CW$2,FALSE)),"",VLOOKUP($B199,'[1]1718  Exp_Rev Access'!$F$7:$GK$318,$CW$2,FALSE))</f>
        <v>0</v>
      </c>
      <c r="CX199" s="90">
        <f>IF(ISNA(VLOOKUP($B199,'[1]1718  Exp_Rev Access'!$F$7:$GK$318,$CX$2,FALSE)),"",VLOOKUP($B199,'[1]1718  Exp_Rev Access'!$F$7:$GK$318,$CX$2,FALSE))</f>
        <v>0</v>
      </c>
      <c r="CY199" s="90">
        <f>IF(ISNA(VLOOKUP($B199,'[1]1718  Exp_Rev Access'!$F$7:$GK$318,$CY$2,FALSE)),"",VLOOKUP($B199,'[1]1718  Exp_Rev Access'!$F$7:$GK$318,$CY$2,FALSE))</f>
        <v>0</v>
      </c>
      <c r="CZ199" s="90">
        <f>IF(ISNA(VLOOKUP($B199,'[1]1718  Exp_Rev Access'!$F$7:$GK$318,$CZ$2,FALSE)),"",VLOOKUP($B199,'[1]1718  Exp_Rev Access'!$F$7:$GK$318,$CZ$2,FALSE))</f>
        <v>0</v>
      </c>
      <c r="DA199" s="90">
        <f>IF(ISNA(VLOOKUP($B199,'[1]1718  Exp_Rev Access'!$F$7:$GK$318,$DA$2,FALSE)),"",VLOOKUP($B199,'[1]1718  Exp_Rev Access'!$F$7:$GK$318,$DA$2,FALSE))</f>
        <v>0</v>
      </c>
      <c r="DB199" s="90">
        <f>IF(ISNA(VLOOKUP($B199,'[1]1718  Exp_Rev Access'!$F$7:$GK$318,$DB$2,FALSE)),"",VLOOKUP($B199,'[1]1718  Exp_Rev Access'!$F$7:$GK$318,$DB$2,FALSE))</f>
        <v>0</v>
      </c>
      <c r="DC199" s="90">
        <f>IF(ISNA(VLOOKUP($B199,'[1]1718  Exp_Rev Access'!$F$7:$GK$318,$DC$2,FALSE)),"",VLOOKUP($B199,'[1]1718  Exp_Rev Access'!$F$7:$GK$318,$DC$2,FALSE))</f>
        <v>0</v>
      </c>
      <c r="DD199" s="90">
        <f>IF(ISNA(VLOOKUP($B199,'[1]1718  Exp_Rev Access'!$F$7:$GK$318,$DD$2,FALSE)),"",VLOOKUP($B199,'[1]1718  Exp_Rev Access'!$F$7:$GK$318,$DD$2,FALSE))</f>
        <v>0</v>
      </c>
      <c r="DE199" s="90">
        <f>IF(ISNA(VLOOKUP($B199,'[1]1718  Exp_Rev Access'!$F$7:$GK$318,$DE$2,FALSE)),"",VLOOKUP($B199,'[1]1718  Exp_Rev Access'!$F$7:$GK$318,$DE$2,FALSE))</f>
        <v>0</v>
      </c>
      <c r="DF199" s="90">
        <f>IF(ISNA(VLOOKUP($B199,'[1]1718  Exp_Rev Access'!$F$7:$GK$318,$DF$2,FALSE)),"",VLOOKUP($B199,'[1]1718  Exp_Rev Access'!$F$7:$GK$318,$DF$2,FALSE))</f>
        <v>0</v>
      </c>
      <c r="DG199" s="90">
        <f>IF(ISNA(VLOOKUP($B199,'[1]1718  Exp_Rev Access'!$F$7:$GK$318,$DG$2,FALSE)),"",VLOOKUP($B199,'[1]1718  Exp_Rev Access'!$F$7:$GK$318,$DG$2,FALSE))</f>
        <v>0</v>
      </c>
      <c r="DH199" s="90">
        <f>IF(ISNA(VLOOKUP($B199,'[1]1718  Exp_Rev Access'!$F$7:$GK$318,$DH$2,FALSE)),"",VLOOKUP($B199,'[1]1718  Exp_Rev Access'!$F$7:$GK$318,$DH$2,FALSE))</f>
        <v>0</v>
      </c>
      <c r="DI199" s="90">
        <f>IF(ISNA(VLOOKUP($B199,'[1]1718  Exp_Rev Access'!$F$7:$GK$318,$DI$2,FALSE)),"",VLOOKUP($B199,'[1]1718  Exp_Rev Access'!$F$7:$GK$318,$DI$2,FALSE))</f>
        <v>0</v>
      </c>
      <c r="DJ199" s="90">
        <f>IF(ISNA(VLOOKUP($B199,'[1]1718  Exp_Rev Access'!$F$7:$GK$318,$DJ$2,FALSE)),"",VLOOKUP($B199,'[1]1718  Exp_Rev Access'!$F$7:$GK$318,$DJ$2,FALSE))</f>
        <v>0</v>
      </c>
      <c r="DK199" s="90">
        <f>IF(ISNA(VLOOKUP($B199,'[1]1718  Exp_Rev Access'!$F$7:$GK$318,$DK$2,FALSE)),"",VLOOKUP($B199,'[1]1718  Exp_Rev Access'!$F$7:$GK$318,$DK$2,FALSE))</f>
        <v>0</v>
      </c>
      <c r="DL199" s="90">
        <f>IF(ISNA(VLOOKUP($B199,'[1]1718  Exp_Rev Access'!$F$7:$GK$318,$DL$2,FALSE)),"",VLOOKUP($B199,'[1]1718  Exp_Rev Access'!$F$7:$GK$318,$DL$2,FALSE))</f>
        <v>0</v>
      </c>
      <c r="DM199" s="90">
        <f>IF(ISNA(VLOOKUP($B199,'[1]1718  Exp_Rev Access'!$F$7:$GK$318,$DM$2,FALSE)),"",VLOOKUP($B199,'[1]1718  Exp_Rev Access'!$F$7:$GK$318,$DM$2,FALSE))</f>
        <v>0</v>
      </c>
      <c r="DN199" s="90">
        <f>IF(ISNA(VLOOKUP($B199,'[1]1718  Exp_Rev Access'!$F$7:$GK$318,$DN$2,FALSE)),"",VLOOKUP($B199,'[1]1718  Exp_Rev Access'!$F$7:$GK$318,$DN$2,FALSE))</f>
        <v>0</v>
      </c>
      <c r="DO199" s="90">
        <f>IF(ISNA(VLOOKUP($B199,'[1]1718  Exp_Rev Access'!$F$7:$GK$318,$DO$2,FALSE)),"",VLOOKUP($B199,'[1]1718  Exp_Rev Access'!$F$7:$GK$318,$DO$2,FALSE))</f>
        <v>0</v>
      </c>
      <c r="DP199" s="90">
        <f>IF(ISNA(VLOOKUP($B199,'[1]1718  Exp_Rev Access'!$F$7:$GK$318,$DP$2,FALSE)),"",VLOOKUP($B199,'[1]1718  Exp_Rev Access'!$F$7:$GK$318,$DP$2,FALSE))</f>
        <v>0</v>
      </c>
      <c r="DQ199" s="90">
        <f>IF(ISNA(VLOOKUP($B199,'[1]1718  Exp_Rev Access'!$F$7:$GK$318,$DQ$2,FALSE)),"",VLOOKUP($B199,'[1]1718  Exp_Rev Access'!$F$7:$GK$318,$DQ$2,FALSE))</f>
        <v>0</v>
      </c>
      <c r="DR199" s="90">
        <f>IF(ISNA(VLOOKUP($B199,'[1]1718  Exp_Rev Access'!$F$7:$GK$318,$DR$2,FALSE)),"",VLOOKUP($B199,'[1]1718  Exp_Rev Access'!$F$7:$GK$318,$DR$2,FALSE))</f>
        <v>0</v>
      </c>
      <c r="DS199" s="90">
        <f>IF(ISNA(VLOOKUP($B199,'[1]1718  Exp_Rev Access'!$F$7:$GK$318,$DS$2,FALSE)),"",VLOOKUP($B199,'[1]1718  Exp_Rev Access'!$F$7:$GK$318,$DS$2,FALSE))</f>
        <v>0</v>
      </c>
      <c r="DT199" s="90">
        <f>IF(ISNA(VLOOKUP($B199,'[1]1718  Exp_Rev Access'!$F$7:$GK$318,$DT$2,FALSE)),"",VLOOKUP($B199,'[1]1718  Exp_Rev Access'!$F$7:$GK$318,$DT$2,FALSE))</f>
        <v>0</v>
      </c>
      <c r="DU199" s="90">
        <f>IF(ISNA(VLOOKUP($B199,'[1]1718  Exp_Rev Access'!$F$7:$GK$318,$DU$2,FALSE)),"",VLOOKUP($B199,'[1]1718  Exp_Rev Access'!$F$7:$GK$318,$DU$2,FALSE))</f>
        <v>0</v>
      </c>
      <c r="DV199" s="90">
        <f>IF(ISNA(VLOOKUP($B199,'[1]1718  Exp_Rev Access'!$F$7:$GK$318,$DV$2,FALSE)),"",VLOOKUP($B199,'[1]1718  Exp_Rev Access'!$F$7:$GK$318,$DV$2,FALSE))</f>
        <v>0</v>
      </c>
      <c r="DW199" s="90">
        <f>IF(ISNA(VLOOKUP($B199,'[1]1718  Exp_Rev Access'!$F$7:$GK$318,$DW$2,FALSE)),"",VLOOKUP($B199,'[1]1718  Exp_Rev Access'!$F$7:$GK$318,$DW$2,FALSE))</f>
        <v>0</v>
      </c>
      <c r="DX199" s="90">
        <f>IF(ISNA(VLOOKUP($B199,'[1]1718  Exp_Rev Access'!$F$7:$GK$318,$DX$2,FALSE)),"",VLOOKUP($B199,'[1]1718  Exp_Rev Access'!$F$7:$GK$318,$DX$2,FALSE))</f>
        <v>0</v>
      </c>
      <c r="DY199" s="90">
        <f>IF(ISNA(VLOOKUP($B199,'[1]1718  Exp_Rev Access'!$F$7:$GK$318,$DY$2,FALSE)),"",VLOOKUP($B199,'[1]1718  Exp_Rev Access'!$F$7:$GK$318,$DY$2,FALSE))</f>
        <v>0</v>
      </c>
      <c r="DZ199" s="90">
        <f>IF(ISNA(VLOOKUP($B199,'[1]1718  Exp_Rev Access'!$F$7:$GK$318,$DZ$2,FALSE)),"",VLOOKUP($B199,'[1]1718  Exp_Rev Access'!$F$7:$GK$318,$DZ$2,FALSE))</f>
        <v>0</v>
      </c>
      <c r="EA199" s="90">
        <f>IF(ISNA(VLOOKUP($B199,'[1]1718  Exp_Rev Access'!$F$7:$GK$318,$EA$2,FALSE)),"",VLOOKUP($B199,'[1]1718  Exp_Rev Access'!$F$7:$GK$318,$EA$2,FALSE))</f>
        <v>0</v>
      </c>
      <c r="EB199" s="90">
        <f>IF(ISNA(VLOOKUP($B199,'[1]1718  Exp_Rev Access'!$F$7:$GK$318,$EB$2,FALSE)),"",VLOOKUP($B199,'[1]1718  Exp_Rev Access'!$F$7:$GK$318,$EB$2,FALSE))</f>
        <v>0</v>
      </c>
      <c r="EC199" s="90">
        <f>IF(ISNA(VLOOKUP($B199,'[1]1718  Exp_Rev Access'!$F$7:$GK$318,$EC$2,FALSE)),"",VLOOKUP($B199,'[1]1718  Exp_Rev Access'!$F$7:$GK$318,$EC$2,FALSE))</f>
        <v>0</v>
      </c>
      <c r="ED199" s="90">
        <f>IF(ISNA(VLOOKUP($B199,'[1]1718  Exp_Rev Access'!$F$7:$GK$318,$ED$2,FALSE)),"",VLOOKUP($B199,'[1]1718  Exp_Rev Access'!$F$7:$GK$318,$ED$2,FALSE))</f>
        <v>0</v>
      </c>
      <c r="EE199" s="90">
        <f>IF(ISNA(VLOOKUP($B199,'[1]1718  Exp_Rev Access'!$F$7:$GK$318,$EE$2,FALSE)),"",VLOOKUP($B199,'[1]1718  Exp_Rev Access'!$F$7:$GK$318,$EE$2,FALSE))</f>
        <v>0</v>
      </c>
      <c r="EF199" s="90">
        <f>IF(ISNA(VLOOKUP($B199,'[1]1718  Exp_Rev Access'!$F$7:$GK$318,$EF$2,FALSE)),"",VLOOKUP($B199,'[1]1718  Exp_Rev Access'!$F$7:$GK$318,$EF$2,FALSE))</f>
        <v>0</v>
      </c>
      <c r="EG199" s="90">
        <f>IF(ISNA(VLOOKUP($B199,'[1]1718  Exp_Rev Access'!$F$7:$GK$318,$EG$2,FALSE)),"",VLOOKUP($B199,'[1]1718  Exp_Rev Access'!$F$7:$GK$318,$EG$2,FALSE))</f>
        <v>0</v>
      </c>
      <c r="EH199" s="90">
        <f>IF(ISNA(VLOOKUP($B199,'[1]1718  Exp_Rev Access'!$F$7:$GK$318,$EH$2,FALSE)),"",VLOOKUP($B199,'[1]1718  Exp_Rev Access'!$F$7:$GK$318,$EH$2,FALSE))</f>
        <v>0</v>
      </c>
      <c r="EI199" s="90">
        <f>IF(ISNA(VLOOKUP($B199,'[1]1718  Exp_Rev Access'!$F$7:$GK$318,$EI$2,FALSE)),"",VLOOKUP($B199,'[1]1718  Exp_Rev Access'!$F$7:$GK$318,$EI$2,FALSE))</f>
        <v>0</v>
      </c>
      <c r="EJ199" s="90">
        <f>IF(ISNA(VLOOKUP($B199,'[1]1718  Exp_Rev Access'!$F$7:$GK$318,$EJ$2,FALSE)),"",VLOOKUP($B199,'[1]1718  Exp_Rev Access'!$F$7:$GK$318,$EJ$2,FALSE))</f>
        <v>0</v>
      </c>
      <c r="EK199" s="90">
        <f>IF(ISNA(VLOOKUP($B199,'[1]1718  Exp_Rev Access'!$F$7:$GK$318,$EK$2,FALSE)),"",VLOOKUP($B199,'[1]1718  Exp_Rev Access'!$F$7:$GK$318,$EK$2,FALSE))</f>
        <v>0</v>
      </c>
      <c r="EL199" s="90">
        <f>IF(ISNA(VLOOKUP($B199,'[1]1718  Exp_Rev Access'!$F$7:$GK$318,$EL$2,FALSE)),"",VLOOKUP($B199,'[1]1718  Exp_Rev Access'!$F$7:$GK$318,$EL$2,FALSE))</f>
        <v>0</v>
      </c>
      <c r="EM199" s="90">
        <f>IF(ISNA(VLOOKUP($B199,'[1]1718  Exp_Rev Access'!$F$7:$GK$318,$EM$2,FALSE)),"",VLOOKUP($B199,'[1]1718  Exp_Rev Access'!$F$7:$GK$318,$EM$2,FALSE))</f>
        <v>0</v>
      </c>
      <c r="EN199" s="90">
        <f>IF(ISNA(VLOOKUP($B199,'[1]1718  Exp_Rev Access'!$F$7:$GK$318,$EN$2,FALSE)),"",VLOOKUP($B199,'[1]1718  Exp_Rev Access'!$F$7:$GK$318,$EN$2,FALSE))</f>
        <v>0</v>
      </c>
      <c r="EO199" s="90">
        <f>IF(ISNA(VLOOKUP($B199,'[1]1718  Exp_Rev Access'!$F$7:$GK$318,$EO$2,FALSE)),"",VLOOKUP($B199,'[1]1718  Exp_Rev Access'!$F$7:$GK$318,$EO$2,FALSE))</f>
        <v>0</v>
      </c>
      <c r="EP199" s="90">
        <f>IF(ISNA(VLOOKUP($B199,'[1]1718  Exp_Rev Access'!$F$7:$GK$318,$EP$2,FALSE)),"",VLOOKUP($B199,'[1]1718  Exp_Rev Access'!$F$7:$GK$318,$EP$2,FALSE))</f>
        <v>0</v>
      </c>
      <c r="EQ199" s="90">
        <f>IF(ISNA(VLOOKUP($B199,'[1]1718  Exp_Rev Access'!$F$7:$GK$318,$EQ$2,FALSE)),"",VLOOKUP($B199,'[1]1718  Exp_Rev Access'!$F$7:$GK$318,$EQ$2,FALSE))</f>
        <v>0</v>
      </c>
      <c r="ER199" s="90">
        <f>IF(ISNA(VLOOKUP($B199,'[1]1718  Exp_Rev Access'!$F$7:$GK$318,$ER$2,FALSE)),"",VLOOKUP($B199,'[1]1718  Exp_Rev Access'!$F$7:$GK$318,$ER$2,FALSE))</f>
        <v>0</v>
      </c>
      <c r="ES199" s="90">
        <f>IF(ISNA(VLOOKUP($B199,'[1]1718  Exp_Rev Access'!$F$7:$GK$318,$ES$2,FALSE)),"",VLOOKUP($B199,'[1]1718  Exp_Rev Access'!$F$7:$GK$318,$ES$2,FALSE))</f>
        <v>0</v>
      </c>
      <c r="ET199" s="90">
        <f>IF(ISNA(VLOOKUP($B199,'[1]1718  Exp_Rev Access'!$F$7:$GK$318,$ET$2,FALSE)),"",VLOOKUP($B199,'[1]1718  Exp_Rev Access'!$F$7:$GK$318,$ET$2,FALSE))</f>
        <v>0</v>
      </c>
      <c r="EU199" s="90">
        <f>IF(ISNA(VLOOKUP($B199,'[1]1718  Exp_Rev Access'!$F$7:$GK$318,$EU$2,FALSE)),"",VLOOKUP($B199,'[1]1718  Exp_Rev Access'!$F$7:$GK$318,$EU$2,FALSE))</f>
        <v>0</v>
      </c>
      <c r="EV199" s="90">
        <f>IF(ISNA(VLOOKUP($B199,'[1]1718  Exp_Rev Access'!$F$7:$GK$318,$EV$2,FALSE)),"",VLOOKUP($B199,'[1]1718  Exp_Rev Access'!$F$7:$GK$318,$EV$2,FALSE))</f>
        <v>0</v>
      </c>
      <c r="EW199" s="90">
        <f>IF(ISNA(VLOOKUP($B199,'[1]1718  Exp_Rev Access'!$F$7:$GK$318,$EW$2,FALSE)),"",VLOOKUP($B199,'[1]1718  Exp_Rev Access'!$F$7:$GK$318,$EW$2,FALSE))</f>
        <v>0</v>
      </c>
      <c r="EX199" s="90">
        <f>IF(ISNA(VLOOKUP($B199,'[1]1718  Exp_Rev Access'!$F$7:$GK$318,$EX$2,FALSE)),"",VLOOKUP($B199,'[1]1718  Exp_Rev Access'!$F$7:$GK$318,$EX$2,FALSE))</f>
        <v>0</v>
      </c>
      <c r="EY199" s="90">
        <f>IF(ISNA(VLOOKUP($B199,'[1]1718  Exp_Rev Access'!$F$7:$GK$318,$EY$2,FALSE)),"",VLOOKUP($B199,'[1]1718  Exp_Rev Access'!$F$7:$GK$318,$EY$2,FALSE))</f>
        <v>0</v>
      </c>
      <c r="EZ199" s="90">
        <f>IF(ISNA(VLOOKUP($B199,'[1]1718  Exp_Rev Access'!$F$7:$GK$318,$EZ$2,FALSE)),"",VLOOKUP($B199,'[1]1718  Exp_Rev Access'!$F$7:$GK$318,$EZ$2,FALSE))</f>
        <v>0</v>
      </c>
      <c r="FA199" s="90">
        <f>IF(ISNA(VLOOKUP($B199,'[1]1718  Exp_Rev Access'!$F$7:$GK$318,$FA$2,FALSE)),"",VLOOKUP($B199,'[1]1718  Exp_Rev Access'!$F$7:$GK$318,$FA$2,FALSE))</f>
        <v>0</v>
      </c>
      <c r="FB199" s="90">
        <f>IF(ISNA(VLOOKUP($B199,'[1]1718  Exp_Rev Access'!$F$7:$GK$318,$FB$2,FALSE)),"",VLOOKUP($B199,'[1]1718  Exp_Rev Access'!$F$7:$GK$318,$FB$2,FALSE))</f>
        <v>0</v>
      </c>
      <c r="FC199" s="90">
        <f>IF(ISNA(VLOOKUP($B199,'[1]1718  Exp_Rev Access'!$F$7:$GK$318,$FC$2,FALSE)),"",VLOOKUP($B199,'[1]1718  Exp_Rev Access'!$F$7:$GK$318,$FC$2,FALSE))</f>
        <v>0</v>
      </c>
      <c r="FD199" s="90">
        <f>IF(ISNA(VLOOKUP($B199,'[1]1718  Exp_Rev Access'!$F$7:$GK$318,$FD$2,FALSE)),"",VLOOKUP($B199,'[1]1718  Exp_Rev Access'!$F$7:$GK$318,$FD$2,FALSE))</f>
        <v>0</v>
      </c>
      <c r="FE199" s="90">
        <f>IF(ISNA(VLOOKUP($B199,'[1]1718  Exp_Rev Access'!$F$7:$GK$318,$FE$2,FALSE)),"",VLOOKUP($B199,'[1]1718  Exp_Rev Access'!$F$7:$GK$318,$FE$2,FALSE))</f>
        <v>0</v>
      </c>
      <c r="FF199" s="90">
        <f>IF(ISNA(VLOOKUP($B199,'[1]1718  Exp_Rev Access'!$F$7:$GK$318,$FF$2,FALSE)),"",VLOOKUP($B199,'[1]1718  Exp_Rev Access'!$F$7:$GK$318,$FF$2,FALSE))</f>
        <v>0</v>
      </c>
      <c r="FG199" s="90">
        <f>IF(ISNA(VLOOKUP($B199,'[1]1718  Exp_Rev Access'!$F$7:$GK$318,$FG$2,FALSE)),"",VLOOKUP($B199,'[1]1718  Exp_Rev Access'!$F$7:$GK$318,$FG$2,FALSE))</f>
        <v>0</v>
      </c>
      <c r="FH199" s="90">
        <f>IF(ISNA(VLOOKUP($B199,'[1]1718  Exp_Rev Access'!$F$7:$GK$318,$FH$2,FALSE)),"",VLOOKUP($B199,'[1]1718  Exp_Rev Access'!$F$7:$GK$318,$FH$2,FALSE))</f>
        <v>0</v>
      </c>
      <c r="FI199" s="90">
        <f>IF(ISNA(VLOOKUP($B199,'[1]1718  Exp_Rev Access'!$F$7:$GK$318,$FI$2,FALSE)),"",VLOOKUP($B199,'[1]1718  Exp_Rev Access'!$F$7:$GK$318,$FI$2,FALSE))</f>
        <v>0</v>
      </c>
      <c r="FJ199" s="90">
        <f>IF(ISNA(VLOOKUP($B199,'[1]1718  Exp_Rev Access'!$F$7:$GK$318,$FJ$2,FALSE)),"",VLOOKUP($B199,'[1]1718  Exp_Rev Access'!$F$7:$GK$318,$FJ$2,FALSE))</f>
        <v>0</v>
      </c>
      <c r="FK199" s="90">
        <f>IF(ISNA(VLOOKUP($B199,'[1]1718  Exp_Rev Access'!$F$7:$GK$318,$FK$2,FALSE)),"",VLOOKUP($B199,'[1]1718  Exp_Rev Access'!$F$7:$GK$318,$FK$2,FALSE))</f>
        <v>0</v>
      </c>
      <c r="FL199" s="90">
        <f>IF(ISNA(VLOOKUP($B199,'[1]1718  Exp_Rev Access'!$F$7:$GK$318,$FL$2,FALSE)),"",VLOOKUP($B199,'[1]1718  Exp_Rev Access'!$F$7:$GK$318,$FL$2,FALSE))</f>
        <v>0</v>
      </c>
      <c r="FM199" s="90">
        <f>IF(ISNA(VLOOKUP($B199,'[1]1718  Exp_Rev Access'!$F$7:$GK$318,$FM$2,FALSE)),"",VLOOKUP($B199,'[1]1718  Exp_Rev Access'!$F$7:$GK$318,$FM$2,FALSE))</f>
        <v>0</v>
      </c>
      <c r="FN199" s="90">
        <f>IF(ISNA(VLOOKUP($B199,'[1]1718  Exp_Rev Access'!$F$7:$GK$318,$FN$2,FALSE)),"",VLOOKUP($B199,'[1]1718  Exp_Rev Access'!$F$7:$GK$318,$FN$2,FALSE))</f>
        <v>0</v>
      </c>
      <c r="FO199" s="90">
        <f>IF(ISNA(VLOOKUP($B199,'[1]1718  Exp_Rev Access'!$F$7:$GK$318,$FO$2,FALSE)),"",VLOOKUP($B199,'[1]1718  Exp_Rev Access'!$F$7:$GK$318,$FO$2,FALSE))</f>
        <v>0</v>
      </c>
      <c r="FP199" s="90">
        <f>IF(ISNA(VLOOKUP($B199,'[1]1718  Exp_Rev Access'!$F$7:$GK$318,$FP$2,FALSE)),"",VLOOKUP($B199,'[1]1718  Exp_Rev Access'!$F$7:$GK$318,$FP$2,FALSE))</f>
        <v>0</v>
      </c>
      <c r="FQ199" s="90">
        <f>IF(ISNA(VLOOKUP($B199,'[1]1718  Exp_Rev Access'!$F$7:$GK$318,$FQ$2,FALSE)),"",VLOOKUP($B199,'[1]1718  Exp_Rev Access'!$F$7:$GK$318,$FQ$2,FALSE))</f>
        <v>0</v>
      </c>
      <c r="FR199" s="90">
        <f>IF(ISNA(VLOOKUP($B199,'[1]1718  Exp_Rev Access'!$F$7:$GK$318,$FR$2,FALSE)),"",VLOOKUP($B199,'[1]1718  Exp_Rev Access'!$F$7:$GK$318,$FR$2,FALSE))</f>
        <v>0</v>
      </c>
      <c r="FS199" s="56">
        <f t="shared" si="560"/>
        <v>17403.02</v>
      </c>
      <c r="FT199" s="92">
        <f t="shared" si="561"/>
        <v>3.4059539364781614E-2</v>
      </c>
      <c r="FU199" s="94">
        <f t="shared" si="562"/>
        <v>710.32734693877558</v>
      </c>
      <c r="FV199" s="95">
        <f>IF(ISNA(VLOOKUP($B199,'[1]1718  Exp_Rev Access'!$F$7:$GK$318,$FV$2,FALSE)),"",VLOOKUP($B199,'[1]1718  Exp_Rev Access'!$F$7:$GK$318,$FV$2,FALSE))</f>
        <v>0</v>
      </c>
      <c r="FW199" s="95">
        <f>IF(ISNA(VLOOKUP($B199,'[1]1718  Exp_Rev Access'!$F$7:$GK$318,$FW$2,FALSE)),"",VLOOKUP($B199,'[1]1718  Exp_Rev Access'!$F$7:$GK$318,$FW$2,FALSE))</f>
        <v>0</v>
      </c>
      <c r="FX199" s="95">
        <f>IF(ISNA(VLOOKUP($B199,'[1]1718  Exp_Rev Access'!$F$7:$GK$318,$FX$2,FALSE)),"",VLOOKUP($B199,'[1]1718  Exp_Rev Access'!$F$7:$GK$318,$FX$2,FALSE))</f>
        <v>0</v>
      </c>
      <c r="FY199" s="95">
        <f>IF(ISNA(VLOOKUP($B199,'[1]1718  Exp_Rev Access'!$F$7:$GK$318,$FY$2,FALSE)),"",VLOOKUP($B199,'[1]1718  Exp_Rev Access'!$F$7:$GK$318,$FY$2,FALSE))</f>
        <v>0</v>
      </c>
      <c r="FZ199" s="95">
        <f>IF(ISNA(VLOOKUP($B199,'[1]1718  Exp_Rev Access'!$F$7:$GK$318,$FZ$2,FALSE)),"",VLOOKUP($B199,'[1]1718  Exp_Rev Access'!$F$7:$GK$318,$FZ$2,FALSE))</f>
        <v>0</v>
      </c>
      <c r="GA199" s="95">
        <f>IF(ISNA(VLOOKUP($B199,'[1]1718  Exp_Rev Access'!$F$7:$GK$318,$GA$2,FALSE)),"",VLOOKUP($B199,'[1]1718  Exp_Rev Access'!$F$7:$GK$318,$GA$2,FALSE))</f>
        <v>0</v>
      </c>
      <c r="GB199" s="95">
        <f>IF(ISNA(VLOOKUP($B199,'[1]1718  Exp_Rev Access'!$F$7:$GK$318,$GB$2,FALSE)),"",VLOOKUP($B199,'[1]1718  Exp_Rev Access'!$F$7:$GK$318,$GB$2,FALSE))</f>
        <v>0</v>
      </c>
      <c r="GC199" s="95">
        <f>IF(ISNA(VLOOKUP($B199,'[1]1718  Exp_Rev Access'!$F$7:$GK$318,$GC$2,FALSE)),"",VLOOKUP($B199,'[1]1718  Exp_Rev Access'!$F$7:$GK$318,$GC$2,FALSE))</f>
        <v>0</v>
      </c>
      <c r="GD199" s="95">
        <f>IF(ISNA(VLOOKUP($B199,'[1]1718  Exp_Rev Access'!$F$7:$GK$318,$GD$2,FALSE)),"",VLOOKUP($B199,'[1]1718  Exp_Rev Access'!$F$7:$GK$318,$GD$2,FALSE))</f>
        <v>0</v>
      </c>
      <c r="GE199" s="95">
        <f>IF(ISNA(VLOOKUP($B199,'[1]1718  Exp_Rev Access'!$F$7:$GK$318,$GE$2,FALSE)),"",VLOOKUP($B199,'[1]1718  Exp_Rev Access'!$F$7:$GK$318,$GE$2,FALSE))</f>
        <v>0</v>
      </c>
      <c r="GF199" s="95">
        <f>IF(ISNA(VLOOKUP($B199,'[1]1718  Exp_Rev Access'!$F$7:$GK$318,$GF$2,FALSE)),"",VLOOKUP($B199,'[1]1718  Exp_Rev Access'!$F$7:$GK$318,$GF$2,FALSE))</f>
        <v>0</v>
      </c>
      <c r="GG199" s="95">
        <f>IF(ISNA(VLOOKUP($B199,'[1]1718  Exp_Rev Access'!$F$7:$GK$318,$GG$2,FALSE)),"",VLOOKUP($B199,'[1]1718  Exp_Rev Access'!$F$7:$GK$318,$GG$2,FALSE))</f>
        <v>0</v>
      </c>
      <c r="GH199" s="95">
        <f>IF(ISNA(VLOOKUP($B199,'[1]1718  Exp_Rev Access'!$F$7:$GK$318,$GH$2,FALSE)),"",VLOOKUP($B199,'[1]1718  Exp_Rev Access'!$F$7:$GK$318,$GH$2,FALSE))</f>
        <v>0</v>
      </c>
      <c r="GI199" s="95">
        <f>IF(ISNA(VLOOKUP($B199,'[1]1718  Exp_Rev Access'!$F$7:$GK$318,$GI$2,FALSE)),"",VLOOKUP($B199,'[1]1718  Exp_Rev Access'!$F$7:$GK$318,$GI$2,FALSE))</f>
        <v>0</v>
      </c>
      <c r="GJ199" s="95">
        <f>IF(ISNA(VLOOKUP($B199,'[1]1718  Exp_Rev Access'!$F$7:$GK$318,$GJ$2,FALSE)),"",VLOOKUP($B199,'[1]1718  Exp_Rev Access'!$F$7:$GK$318,$GJ$2,FALSE))</f>
        <v>0</v>
      </c>
      <c r="GK199" s="95">
        <f>IF(ISNA(VLOOKUP($B199,'[1]1718  Exp_Rev Access'!$F$7:$GK$318,$GK$2,FALSE)),"",VLOOKUP($B199,'[1]1718  Exp_Rev Access'!$F$7:$GK$318,$GK$2,FALSE))</f>
        <v>0</v>
      </c>
      <c r="GL199" s="95">
        <f>IF(ISNA(VLOOKUP($B199,'[1]1718  Exp_Rev Access'!$F$7:$GK$318,$GL$2,FALSE)),"",VLOOKUP($B199,'[1]1718  Exp_Rev Access'!$F$7:$GK$318,$GL$2,FALSE))</f>
        <v>15858.39</v>
      </c>
      <c r="GM199" s="95">
        <f>IF(ISNA(VLOOKUP($B199,'[1]1718  Exp_Rev Access'!$F$7:$GK$318,$GM$2,FALSE)),"",VLOOKUP($B199,'[1]1718  Exp_Rev Access'!$F$7:$GK$318,$GM$2,FALSE))</f>
        <v>0</v>
      </c>
      <c r="GN199" s="95">
        <f>IF(ISNA(VLOOKUP($B199,'[1]1718  Exp_Rev Access'!$F$7:$GK$318,$GN$2,FALSE)),"",VLOOKUP($B199,'[1]1718  Exp_Rev Access'!$F$7:$GK$318,$GN$2,FALSE))</f>
        <v>0</v>
      </c>
      <c r="GO199" s="95">
        <f>IF(ISNA(VLOOKUP($B199,'[1]1718  Exp_Rev Access'!$F$7:$GK$318,$GO$2,FALSE)),"",VLOOKUP($B199,'[1]1718  Exp_Rev Access'!$F$7:$GK$318,$GO$2,FALSE))</f>
        <v>0</v>
      </c>
      <c r="GP199" s="95">
        <f>IF(ISNA(VLOOKUP($B199,'[1]1718  Exp_Rev Access'!$F$7:$GK$318,$GP$2,FALSE)),"",VLOOKUP($B199,'[1]1718  Exp_Rev Access'!$F$7:$GK$318,$GP$2,FALSE))</f>
        <v>0</v>
      </c>
      <c r="GQ199" s="95">
        <f>IF(ISNA(VLOOKUP($B199,'[1]1718  Exp_Rev Access'!$F$7:$GK$318,$GQ$2,FALSE)),"",VLOOKUP($B199,'[1]1718  Exp_Rev Access'!$F$7:$GK$318,$GQ$2,FALSE))</f>
        <v>0</v>
      </c>
      <c r="GR199" s="95">
        <f>IF(ISNA(VLOOKUP($B199,'[1]1718  Exp_Rev Access'!$F$7:$GK$318,$GR$2,FALSE)),"",VLOOKUP($B199,'[1]1718  Exp_Rev Access'!$F$7:$GK$318,$GR$2,FALSE))</f>
        <v>0</v>
      </c>
      <c r="GS199" s="95">
        <f>IF(ISNA(VLOOKUP($B199,'[1]1718  Exp_Rev Access'!$F$7:$GK$318,$GS$2,FALSE)),"",VLOOKUP($B199,'[1]1718  Exp_Rev Access'!$F$7:$GK$318,$GS$2,FALSE))</f>
        <v>0</v>
      </c>
      <c r="GT199" s="95">
        <f>IF(ISNA(VLOOKUP($B199,'[1]1718  Exp_Rev Access'!$F$7:$GK$318,$GT$2,FALSE)),"",VLOOKUP($B199,'[1]1718  Exp_Rev Access'!$F$7:$GK$318,$GT$2,FALSE))</f>
        <v>0</v>
      </c>
      <c r="GU199" s="56">
        <f t="shared" si="563"/>
        <v>15858.39</v>
      </c>
      <c r="GV199" s="92">
        <f t="shared" si="564"/>
        <v>3.1036536099312593E-2</v>
      </c>
      <c r="GW199" s="96">
        <f t="shared" si="565"/>
        <v>647.28122448979593</v>
      </c>
    </row>
    <row r="200" spans="1:222" x14ac:dyDescent="0.3">
      <c r="A200" s="73"/>
      <c r="B200" s="88" t="s">
        <v>463</v>
      </c>
      <c r="C200" s="89" t="s">
        <v>464</v>
      </c>
      <c r="D200" s="75">
        <f>IF(ISNA(VLOOKUP($B200,'[1]1718 enrollment_Rev_Exp by size'!$A$7:H535,3,FALSE)),"",VLOOKUP($B200,'[1]1718 enrollment_Rev_Exp by size'!$A$7:$G$350,3,FALSE))</f>
        <v>959.79</v>
      </c>
      <c r="E200" s="76">
        <f>IF(ISNA(VLOOKUP($B200,'[1]1718 enrollment_Rev_Exp by size'!$A$7:I536,5,FALSE)),"",VLOOKUP($B200,'[1]1718 enrollment_Rev_Exp by size'!$A$7:$G$350,5,FALSE))</f>
        <v>13319624.210000001</v>
      </c>
      <c r="F200" s="70">
        <f t="shared" si="495"/>
        <v>13319624.209999999</v>
      </c>
      <c r="G200" s="70">
        <f t="shared" si="548"/>
        <v>0</v>
      </c>
      <c r="H200" s="90">
        <f>IF(ISNA(VLOOKUP($B200,'[1]1718  Exp_Rev Access'!$F$7:$GK$318,3,FALSE)),"",VLOOKUP($B200,'[1]1718  Exp_Rev Access'!$F$7:$GK$318,3,FALSE))</f>
        <v>2755317.02</v>
      </c>
      <c r="I200" s="90">
        <f>IF(ISNA(VLOOKUP($B200,'[1]1718  Exp_Rev Access'!$F$7:$GK$318,4,FALSE)),"",VLOOKUP($B200,'[1]1718  Exp_Rev Access'!$F$7:$GK$318,4,FALSE))</f>
        <v>0</v>
      </c>
      <c r="J200" s="90">
        <f>IF(ISNA(VLOOKUP($B200,'[1]1718  Exp_Rev Access'!$F$7:$GK$318,5,FALSE)),"",VLOOKUP($B200,'[1]1718  Exp_Rev Access'!$F$7:$GK$318,5,FALSE))</f>
        <v>12434.6</v>
      </c>
      <c r="K200" s="90">
        <f>IF(ISNA(VLOOKUP($B200,'[1]1718  Exp_Rev Access'!$F$7:$GK$318,6,FALSE)),"-",VLOOKUP($B200,'[1]1718  Exp_Rev Access'!$F$7:$GK$318,6,FALSE))</f>
        <v>0</v>
      </c>
      <c r="L200" s="90">
        <f>IF(ISNA(VLOOKUP($B200,'[1]1718  Exp_Rev Access'!$F$7:$GK$318,7,FALSE)),"",VLOOKUP($B200,'[1]1718  Exp_Rev Access'!$F$7:$GK$318,7,FALSE))</f>
        <v>0</v>
      </c>
      <c r="M200" s="90">
        <f>IF(ISNA(VLOOKUP($B200,'[1]1718  Exp_Rev Access'!$F$7:$GK$318,8,FALSE)),"",VLOOKUP($B200,'[1]1718  Exp_Rev Access'!$F$7:$GK$318,8,FALSE))</f>
        <v>0</v>
      </c>
      <c r="N200" s="56">
        <f t="shared" si="549"/>
        <v>2767751.62</v>
      </c>
      <c r="O200" s="91">
        <f t="shared" si="550"/>
        <v>0.2077950230699489</v>
      </c>
      <c r="P200" s="56">
        <f t="shared" si="551"/>
        <v>2883.7054147261383</v>
      </c>
      <c r="Q200" s="90">
        <f>IF(ISNA(VLOOKUP($B200,'[1]1718  Exp_Rev Access'!$F$7:$GK$318,10,FALSE)),"",VLOOKUP($B200,'[1]1718  Exp_Rev Access'!$F$7:$GK$318,10,FALSE))</f>
        <v>1428</v>
      </c>
      <c r="R200" s="90">
        <f>IF(ISNA(VLOOKUP($B200,'[1]1718  Exp_Rev Access'!$F$7:$GK$318,11,FALSE)),"",VLOOKUP($B200,'[1]1718  Exp_Rev Access'!$F$7:$GK$318,11,FALSE))</f>
        <v>0</v>
      </c>
      <c r="S200" s="90">
        <f>IF(ISNA(VLOOKUP($B200,'[1]1718  Exp_Rev Access'!$F$7:$GK$318,12,FALSE)),"",VLOOKUP($B200,'[1]1718  Exp_Rev Access'!$F$7:$GK$318,12,FALSE))</f>
        <v>0</v>
      </c>
      <c r="T200" s="90">
        <f>IF(ISNA(VLOOKUP($B200,'[1]1718  Exp_Rev Access'!$F$7:$GK$318,13,FALSE)),"",VLOOKUP($B200,'[1]1718  Exp_Rev Access'!$F$7:$GK$318,13,FALSE))</f>
        <v>0</v>
      </c>
      <c r="U200" s="90">
        <f>IF(ISNA(VLOOKUP($B200,'[1]1718  Exp_Rev Access'!$F$7:$GK$318,14,FALSE)),"",VLOOKUP($B200,'[1]1718  Exp_Rev Access'!$F$7:$GK$318,14,FALSE))</f>
        <v>0</v>
      </c>
      <c r="V200" s="90">
        <f>IF(ISNA(VLOOKUP($B200,'[1]1718  Exp_Rev Access'!$F$7:$GK$318,15,FALSE)),"",VLOOKUP($B200,'[1]1718  Exp_Rev Access'!$F$7:$GK$318,15,FALSE))</f>
        <v>0</v>
      </c>
      <c r="W200" s="90">
        <f>IF(ISNA(VLOOKUP($B200,'[1]1718  Exp_Rev Access'!$F$7:$GK$318,16,FALSE)),"",VLOOKUP($B200,'[1]1718  Exp_Rev Access'!$F$7:$GK$318,16,FALSE))</f>
        <v>0</v>
      </c>
      <c r="X200" s="90">
        <f>IF(ISNA(VLOOKUP($B200,'[1]1718  Exp_Rev Access'!$F$7:$GK$318,17,FALSE)),"",VLOOKUP($B200,'[1]1718  Exp_Rev Access'!$F$7:$GK$318,17,FALSE))</f>
        <v>0</v>
      </c>
      <c r="Y200" s="90">
        <f>IF(ISNA(VLOOKUP($B200,'[1]1718  Exp_Rev Access'!$F$7:$GK$318,18,FALSE)),"",VLOOKUP($B200,'[1]1718  Exp_Rev Access'!$F$7:$GK$318,18,FALSE))</f>
        <v>12227.59</v>
      </c>
      <c r="Z200" s="90">
        <f>IF(ISNA(VLOOKUP($B200,'[1]1718  Exp_Rev Access'!$F$7:$GK$318,19,FALSE)),"",VLOOKUP($B200,'[1]1718  Exp_Rev Access'!$F$7:$GK$318,19,FALSE))</f>
        <v>0</v>
      </c>
      <c r="AA200" s="90">
        <f>IF(ISNA(VLOOKUP($B200,'[1]1718  Exp_Rev Access'!$F$7:$GK$318,20,FALSE)),"",VLOOKUP($B200,'[1]1718  Exp_Rev Access'!$F$7:$GK$318,20,FALSE))</f>
        <v>0</v>
      </c>
      <c r="AB200" s="90">
        <f>IF(ISNA(VLOOKUP($B200,'[1]1718  Exp_Rev Access'!$F$7:$GK$318,21,FALSE)),"",VLOOKUP($B200,'[1]1718  Exp_Rev Access'!$F$7:$GK$318,21,FALSE))</f>
        <v>0</v>
      </c>
      <c r="AC200" s="90">
        <f>IF(ISNA(VLOOKUP($B200,'[1]1718  Exp_Rev Access'!$F$7:$GK$318,22,FALSE)),"",VLOOKUP($B200,'[1]1718  Exp_Rev Access'!$F$7:$GK$318,22,FALSE))</f>
        <v>0</v>
      </c>
      <c r="AD200" s="90">
        <f>IF(ISNA(VLOOKUP($B200,'[1]1718  Exp_Rev Access'!$F$7:$GK$318,23,FALSE)),"",VLOOKUP($B200,'[1]1718  Exp_Rev Access'!$F$7:$GK$318,23,FALSE))</f>
        <v>75497.679999999993</v>
      </c>
      <c r="AE200" s="90">
        <f>IF(ISNA(VLOOKUP($B200,'[1]1718  Exp_Rev Access'!$F$7:$GK$318,24,FALSE)),"",VLOOKUP($B200,'[1]1718  Exp_Rev Access'!$F$7:$GK$318,24,FALSE))</f>
        <v>18811.53</v>
      </c>
      <c r="AF200" s="90">
        <f>IF(ISNA(VLOOKUP($B200,'[1]1718  Exp_Rev Access'!$F$7:$GK$318,25,FALSE)),"",VLOOKUP($B200,'[1]1718  Exp_Rev Access'!$F$7:$GK$318,25,FALSE))</f>
        <v>0</v>
      </c>
      <c r="AG200" s="90">
        <f>IF(ISNA(VLOOKUP($B200,'[1]1718  Exp_Rev Access'!$F$7:$GK$318,26,FALSE)),"",VLOOKUP($B200,'[1]1718  Exp_Rev Access'!$F$7:$GK$318,26,FALSE))</f>
        <v>50890.65</v>
      </c>
      <c r="AH200" s="90">
        <f>IF(ISNA(VLOOKUP($B200,'[1]1718  Exp_Rev Access'!$F$7:$GK$318,27,FALSE)),"",VLOOKUP($B200,'[1]1718  Exp_Rev Access'!$F$7:$GK$318,27,FALSE))</f>
        <v>1756.97</v>
      </c>
      <c r="AI200" s="90">
        <f>IF(ISNA(VLOOKUP($B200,'[1]1718  Exp_Rev Access'!$F$7:$GK$318,28,FALSE)),"",VLOOKUP($B200,'[1]1718  Exp_Rev Access'!$F$7:$GK$318,28,FALSE))</f>
        <v>7490</v>
      </c>
      <c r="AJ200" s="90">
        <f>IF(ISNA(VLOOKUP($B200,'[1]1718  Exp_Rev Access'!$F$7:$GK$318,29,FALSE)),"",VLOOKUP($B200,'[1]1718  Exp_Rev Access'!$F$7:$GK$318,29,FALSE))</f>
        <v>6078.55</v>
      </c>
      <c r="AK200" s="90">
        <f>IF(ISNA(VLOOKUP($B200,'[1]1718  Exp_Rev Access'!$F$7:$GK$318,30,FALSE)),"",VLOOKUP($B200,'[1]1718  Exp_Rev Access'!$F$7:$GK$318,30,FALSE))</f>
        <v>10223.6</v>
      </c>
      <c r="AL200" s="90">
        <f>IF(ISNA(VLOOKUP($B200,'[1]1718  Exp_Rev Access'!$F$7:$GK$318,31,FALSE)),"",VLOOKUP($B200,'[1]1718  Exp_Rev Access'!$F$7:$GK$318,31,FALSE))</f>
        <v>0</v>
      </c>
      <c r="AM200" s="56">
        <f t="shared" si="552"/>
        <v>184404.56999999998</v>
      </c>
      <c r="AN200" s="92">
        <f t="shared" si="553"/>
        <v>1.384457752656071E-2</v>
      </c>
      <c r="AO200" s="71">
        <f t="shared" si="554"/>
        <v>192.13012221423435</v>
      </c>
      <c r="AP200" s="90">
        <f>IF(ISNA(VLOOKUP($B200,'[1]1718  Exp_Rev Access'!$F$7:$GK$318,33,FALSE)),"",VLOOKUP($B200,'[1]1718  Exp_Rev Access'!$F$7:$GK$318,33,FALSE))</f>
        <v>6584997.46</v>
      </c>
      <c r="AQ200" s="90">
        <f>IF(ISNA(VLOOKUP($B200,'[1]1718  Exp_Rev Access'!$F$7:$GK$318,34,FALSE)),"",VLOOKUP($B200,'[1]1718  Exp_Rev Access'!$F$7:$GK$318,34,FALSE))</f>
        <v>142082.12</v>
      </c>
      <c r="AR200" s="90">
        <f>IF(ISNA(VLOOKUP($B200,'[1]1718  Exp_Rev Access'!$F$7:$GK$318,35,FALSE)),"",VLOOKUP($B200,'[1]1718  Exp_Rev Access'!$F$7:$GK$318,35,FALSE))</f>
        <v>0</v>
      </c>
      <c r="AS200" s="90">
        <f>IF(ISNA(VLOOKUP($B200,'[1]1718  Exp_Rev Access'!$F$7:$GK$318,36,FALSE)),"",VLOOKUP($B200,'[1]1718  Exp_Rev Access'!$F$7:$GK$318,36,FALSE))</f>
        <v>0</v>
      </c>
      <c r="AT200" s="90">
        <f>IF(ISNA(VLOOKUP($B200,'[1]1718  Exp_Rev Access'!$F$7:$GK$318,37,FALSE)),"",VLOOKUP($B200,'[1]1718  Exp_Rev Access'!$F$7:$GK$318,37,FALSE))</f>
        <v>0</v>
      </c>
      <c r="AU200" s="56">
        <f t="shared" si="555"/>
        <v>6727079.5800000001</v>
      </c>
      <c r="AV200" s="93">
        <f t="shared" si="556"/>
        <v>0.50505025321581498</v>
      </c>
      <c r="AW200" s="56">
        <f t="shared" si="557"/>
        <v>7008.9077610727354</v>
      </c>
      <c r="AX200" s="90">
        <f>IF(ISNA(VLOOKUP($B200,'[1]1718  Exp_Rev Access'!$F$7:$GK$318,39,FALSE)),"",VLOOKUP($B200,'[1]1718  Exp_Rev Access'!$F$7:$GK$318,39,FALSE))</f>
        <v>810</v>
      </c>
      <c r="AY200" s="90">
        <f>IF(ISNA(VLOOKUP($B200,'[1]1718  Exp_Rev Access'!$F$7:$GK$318,40,FALSE)),"",VLOOKUP($B200,'[1]1718  Exp_Rev Access'!$F$7:$GK$318,40,FALSE))</f>
        <v>778623.92</v>
      </c>
      <c r="AZ200" s="90">
        <f>IF(ISNA(VLOOKUP($B200,'[1]1718  Exp_Rev Access'!$F$7:$GK$318,41,FALSE)),"",VLOOKUP($B200,'[1]1718  Exp_Rev Access'!$F$7:$GK$318,41,FALSE))</f>
        <v>30404.83</v>
      </c>
      <c r="BA200" s="90">
        <f>IF(ISNA(VLOOKUP($B200,'[1]1718  Exp_Rev Access'!$F$7:$GK$318,42,FALSE)),"",VLOOKUP($B200,'[1]1718  Exp_Rev Access'!$F$7:$GK$318,42,FALSE))</f>
        <v>0</v>
      </c>
      <c r="BB200" s="90">
        <f>IF(ISNA(VLOOKUP($B200,'[1]1718  Exp_Rev Access'!$F$7:$GK$318,43,FALSE)),"",VLOOKUP($B200,'[1]1718  Exp_Rev Access'!$F$7:$GK$318,43,FALSE))</f>
        <v>0</v>
      </c>
      <c r="BC200" s="90">
        <f>IF(ISNA(VLOOKUP($B200,'[1]1718  Exp_Rev Access'!$F$7:$GK$318,44,FALSE)),"",VLOOKUP($B200,'[1]1718  Exp_Rev Access'!$F$7:$GK$318,44,FALSE))</f>
        <v>486736.63</v>
      </c>
      <c r="BD200" s="90">
        <f>IF(ISNA(VLOOKUP($B200,'[1]1718  Exp_Rev Access'!$F$7:$GK$318,45,FALSE)),"",VLOOKUP($B200,'[1]1718  Exp_Rev Access'!$F$7:$GK$318,45,FALSE))</f>
        <v>0</v>
      </c>
      <c r="BE200" s="90">
        <f>IF(ISNA(VLOOKUP($B200,'[1]1718  Exp_Rev Access'!$F$7:$GK$318,46,FALSE)),"",VLOOKUP($B200,'[1]1718  Exp_Rev Access'!$F$7:$GK$318,46,FALSE))</f>
        <v>147126.6</v>
      </c>
      <c r="BF200" s="90">
        <f>IF(ISNA(VLOOKUP($B200,'[1]1718  Exp_Rev Access'!$F$7:$GK$318,47,FALSE)),"",VLOOKUP($B200,'[1]1718  Exp_Rev Access'!$F$7:$GK$318,47,FALSE))</f>
        <v>0</v>
      </c>
      <c r="BG200" s="90">
        <f>IF(ISNA(VLOOKUP($B200,'[1]1718  Exp_Rev Access'!$F$7:$GK$318,48,FALSE)),"",VLOOKUP($B200,'[1]1718  Exp_Rev Access'!$F$7:$GK$318,48,FALSE))</f>
        <v>36854.300000000003</v>
      </c>
      <c r="BH200" s="90">
        <f>IF(ISNA(VLOOKUP($B200,'[1]1718  Exp_Rev Access'!$F$7:$GK$318,49,FALSE)),"",VLOOKUP($B200,'[1]1718  Exp_Rev Access'!$F$7:$GK$318,49,FALSE))</f>
        <v>21580.78</v>
      </c>
      <c r="BI200" s="90">
        <f>IF(ISNA(VLOOKUP($B200,'[1]1718  Exp_Rev Access'!$F$7:$GK$318,50,FALSE)),"",VLOOKUP($B200,'[1]1718  Exp_Rev Access'!$F$7:$GK$318,50,FALSE))</f>
        <v>0</v>
      </c>
      <c r="BJ200" s="90">
        <f>IF(ISNA(VLOOKUP($B200,'[1]1718  Exp_Rev Access'!$F$7:$GK$318,51,FALSE)),"",VLOOKUP($B200,'[1]1718  Exp_Rev Access'!$F$7:$GK$318,51,FALSE))</f>
        <v>18275.669999999998</v>
      </c>
      <c r="BK200" s="90">
        <f>IF(ISNA(VLOOKUP($B200,'[1]1718  Exp_Rev Access'!$F$7:$GK$318,52,FALSE)),"",VLOOKUP($B200,'[1]1718  Exp_Rev Access'!$F$7:$GK$318,52,FALSE))</f>
        <v>441012.87</v>
      </c>
      <c r="BL200" s="90">
        <f>IF(ISNA(VLOOKUP($B200,'[1]1718  Exp_Rev Access'!$F$7:$GK$318,53,FALSE)),"",VLOOKUP($B200,'[1]1718  Exp_Rev Access'!$F$7:$GK$318,53,FALSE))</f>
        <v>7640.66</v>
      </c>
      <c r="BM200" s="90">
        <f>IF(ISNA(VLOOKUP($B200,'[1]1718  Exp_Rev Access'!$F$7:$GK$318,54,FALSE)),"",VLOOKUP($B200,'[1]1718  Exp_Rev Access'!$F$7:$GK$318,54,FALSE))</f>
        <v>0</v>
      </c>
      <c r="BN200" s="90">
        <f>IF(ISNA(VLOOKUP($B200,'[1]1718  Exp_Rev Access'!$F$7:$GK$318,55,FALSE)),"",VLOOKUP($B200,'[1]1718  Exp_Rev Access'!$F$7:$GK$318,55,FALSE))</f>
        <v>0</v>
      </c>
      <c r="BO200" s="90">
        <f>IF(ISNA(VLOOKUP($B200,'[1]1718  Exp_Rev Access'!$F$7:$GK$318,56,FALSE)),"",VLOOKUP($B200,'[1]1718  Exp_Rev Access'!$F$7:$GK$318,56,FALSE))</f>
        <v>0</v>
      </c>
      <c r="BP200" s="90">
        <f>IF(ISNA(VLOOKUP($B200,'[1]1718  Exp_Rev Access'!$F$7:$GK$318,57,FALSE)),"",VLOOKUP($B200,'[1]1718  Exp_Rev Access'!$F$7:$GK$318,57,FALSE))</f>
        <v>0</v>
      </c>
      <c r="BQ200" s="90">
        <f>IF(ISNA(VLOOKUP($B200,'[1]1718  Exp_Rev Access'!$F$7:$GK$318,58,FALSE)),"",VLOOKUP($B200,'[1]1718  Exp_Rev Access'!$F$7:$GK$318,58,FALSE))</f>
        <v>0</v>
      </c>
      <c r="BR200" s="90">
        <f>IF(ISNA(VLOOKUP($B200,'[1]1718  Exp_Rev Access'!$F$7:$GK$318,59,FALSE)),"",VLOOKUP($B200,'[1]1718  Exp_Rev Access'!$F$7:$GK$318,59,FALSE))</f>
        <v>0</v>
      </c>
      <c r="BS200" s="90">
        <f>IF(ISNA(VLOOKUP($B200,'[1]1718  Exp_Rev Access'!$F$7:$GK$318,60,FALSE)),"",VLOOKUP($B200,'[1]1718  Exp_Rev Access'!$F$7:$GK$318,60,FALSE))</f>
        <v>0</v>
      </c>
      <c r="BT200" s="90">
        <f>IF(ISNA(VLOOKUP($B200,'[1]1718  Exp_Rev Access'!$F$7:$GK$318,61,FALSE)),"",VLOOKUP($B200,'[1]1718  Exp_Rev Access'!$F$7:$GK$318,61,FALSE))</f>
        <v>0</v>
      </c>
      <c r="BU200" s="90">
        <f>IF(ISNA(VLOOKUP($B200,'[1]1718  Exp_Rev Access'!$F$7:$GK$318,62,FALSE)),"",VLOOKUP($B200,'[1]1718  Exp_Rev Access'!$F$7:$GK$318,62,FALSE))</f>
        <v>0</v>
      </c>
      <c r="BV200" s="56">
        <f t="shared" si="449"/>
        <v>1969066.26</v>
      </c>
      <c r="BW200" s="92">
        <f t="shared" si="558"/>
        <v>0.14783196800114526</v>
      </c>
      <c r="BX200" s="71">
        <f t="shared" si="559"/>
        <v>2051.5594661332166</v>
      </c>
      <c r="BY200" s="90">
        <f>IF(ISNA(VLOOKUP($B200,'[1]1718  Exp_Rev Access'!$F$7:$GK$318,64,FALSE)),"",VLOOKUP($B200,'[1]1718  Exp_Rev Access'!$F$7:$GK$318,64,FALSE))</f>
        <v>0</v>
      </c>
      <c r="BZ200" s="90">
        <f>IF(ISNA(VLOOKUP($B200,'[1]1718  Exp_Rev Access'!$F$7:$GK$318,65,FALSE)),"",VLOOKUP($B200,'[1]1718  Exp_Rev Access'!$F$7:$GK$318,65,FALSE))</f>
        <v>0</v>
      </c>
      <c r="CA200" s="90">
        <f>IF(ISNA(VLOOKUP($B200,'[1]1718  Exp_Rev Access'!$F$7:$GK$318,66,FALSE)),"",VLOOKUP($B200,'[1]1718  Exp_Rev Access'!$F$7:$GK$318,66,FALSE))</f>
        <v>0</v>
      </c>
      <c r="CB200" s="90">
        <f>IF(ISNA(VLOOKUP($B200,'[1]1718  Exp_Rev Access'!$F$7:$GK$318,67,FALSE)),"",VLOOKUP($B200,'[1]1718  Exp_Rev Access'!$F$7:$GK$318,67,FALSE))</f>
        <v>0</v>
      </c>
      <c r="CC200" s="90">
        <f>IF(ISNA(VLOOKUP($B200,'[1]1718  Exp_Rev Access'!$F$7:$GK$318,68,FALSE)),"",VLOOKUP($B200,'[1]1718  Exp_Rev Access'!$F$7:$GK$318,68,FALSE))</f>
        <v>5936.54</v>
      </c>
      <c r="CD200" s="90">
        <f>IF(ISNA(VLOOKUP($B200,'[1]1718  Exp_Rev Access'!$F$7:$GK$318,69,FALSE)),"",VLOOKUP($B200,'[1]1718  Exp_Rev Access'!$F$7:$GK$318,69,FALSE))</f>
        <v>0</v>
      </c>
      <c r="CE200" s="56">
        <f t="shared" si="437"/>
        <v>5936.54</v>
      </c>
      <c r="CF200" s="92">
        <f t="shared" si="450"/>
        <v>4.4569876044573477E-4</v>
      </c>
      <c r="CG200" s="78">
        <f t="shared" si="451"/>
        <v>6.1852488565206976</v>
      </c>
      <c r="CH200" s="90">
        <f>IF(ISNA(VLOOKUP($B200,'[1]1718  Exp_Rev Access'!$F$7:$GK$318,$CH$2,FALSE)),"",VLOOKUP($B200,'[1]1718  Exp_Rev Access'!$F$7:$GK$318,$CH$2,FALSE))</f>
        <v>0</v>
      </c>
      <c r="CI200" s="90">
        <f>IF(ISNA(VLOOKUP($B200,'[1]1718  Exp_Rev Access'!$F$7:$GK$318,$CI$2,FALSE)),"",VLOOKUP($B200,'[1]1718  Exp_Rev Access'!$F$7:$GK$318,$CI$2,FALSE))</f>
        <v>0</v>
      </c>
      <c r="CJ200" s="90">
        <f>IF(ISNA(VLOOKUP($B200,'[1]1718  Exp_Rev Access'!$F$7:$GK$318,$CJ$2,FALSE)),"",VLOOKUP($B200,'[1]1718  Exp_Rev Access'!$F$7:$GK$318,$CJ$2,FALSE))</f>
        <v>0</v>
      </c>
      <c r="CK200" s="90">
        <f>IF(ISNA(VLOOKUP($B200,'[1]1718  Exp_Rev Access'!$F$7:$GK$318,$CK$2,FALSE)),"",VLOOKUP($B200,'[1]1718  Exp_Rev Access'!$F$7:$GK$318,$CK$2,FALSE))</f>
        <v>0</v>
      </c>
      <c r="CL200" s="90">
        <f>IF(ISNA(VLOOKUP($B200,'[1]1718  Exp_Rev Access'!$F$7:$GK$318,$CL$2,FALSE)),"",VLOOKUP($B200,'[1]1718  Exp_Rev Access'!$F$7:$GK$318,$CL$2,FALSE))</f>
        <v>0</v>
      </c>
      <c r="CM200" s="90">
        <f>IF(ISNA(VLOOKUP($B200,'[1]1718  Exp_Rev Access'!$F$7:$GK$318,$CM$2,FALSE)),"",VLOOKUP($B200,'[1]1718  Exp_Rev Access'!$F$7:$GK$318,$CM$2,FALSE))</f>
        <v>0</v>
      </c>
      <c r="CN200" s="90">
        <f>IF(ISNA(VLOOKUP($B200,'[1]1718  Exp_Rev Access'!$F$7:$GK$318,$CN$2,FALSE)),"",VLOOKUP($B200,'[1]1718  Exp_Rev Access'!$F$7:$GK$318,$CN$2,FALSE))</f>
        <v>0</v>
      </c>
      <c r="CO200" s="90">
        <f>IF(ISNA(VLOOKUP($B200,'[1]1718  Exp_Rev Access'!$F$7:$GK$318,$CO$2,FALSE)),"",VLOOKUP($B200,'[1]1718  Exp_Rev Access'!$F$7:$GK$318,$CO$2,FALSE))</f>
        <v>0</v>
      </c>
      <c r="CP200" s="90">
        <f>IF(ISNA(VLOOKUP($B200,'[1]1718  Exp_Rev Access'!$F$7:$GK$318,$CP$2,FALSE)),"",VLOOKUP($B200,'[1]1718  Exp_Rev Access'!$F$7:$GK$318,$CP$2,FALSE))</f>
        <v>0</v>
      </c>
      <c r="CQ200" s="90">
        <f>IF(ISNA(VLOOKUP($B200,'[1]1718  Exp_Rev Access'!$F$7:$GK$318,$CQ$2,FALSE)),"",VLOOKUP($B200,'[1]1718  Exp_Rev Access'!$F$7:$GK$318,$CQ$2,FALSE))</f>
        <v>0</v>
      </c>
      <c r="CR200" s="90">
        <f>IF(ISNA(VLOOKUP($B200,'[1]1718  Exp_Rev Access'!$F$7:$GK$318,$CR$2,FALSE)),"",VLOOKUP($B200,'[1]1718  Exp_Rev Access'!$F$7:$GK$318,$CR$2,FALSE))</f>
        <v>0</v>
      </c>
      <c r="CS200" s="90">
        <f>IF(ISNA(VLOOKUP($B200,'[1]1718  Exp_Rev Access'!$F$7:$GK$318,$CS$2,FALSE)),"",VLOOKUP($B200,'[1]1718  Exp_Rev Access'!$F$7:$GK$318,$CS$2,FALSE))</f>
        <v>28865.34</v>
      </c>
      <c r="CT200" s="90">
        <f>IF(ISNA(VLOOKUP($B200,'[1]1718  Exp_Rev Access'!$F$7:$GK$318,$CT$2,FALSE)),"",VLOOKUP($B200,'[1]1718  Exp_Rev Access'!$F$7:$GK$318,$CT$2,FALSE))</f>
        <v>0</v>
      </c>
      <c r="CU200" s="90">
        <f>IF(ISNA(VLOOKUP($B200,'[1]1718  Exp_Rev Access'!$F$7:$GK$318,$CU$2,FALSE)),"",VLOOKUP($B200,'[1]1718  Exp_Rev Access'!$F$7:$GK$318,$CU$2,FALSE))</f>
        <v>320055.11</v>
      </c>
      <c r="CV200" s="90">
        <f>IF(ISNA(VLOOKUP($B200,'[1]1718  Exp_Rev Access'!$F$7:$GK$318,$CV$2,FALSE)),"",VLOOKUP($B200,'[1]1718  Exp_Rev Access'!$F$7:$GK$318,$CV$2,FALSE))</f>
        <v>92518.69</v>
      </c>
      <c r="CW200" s="90">
        <f>IF(ISNA(VLOOKUP($B200,'[1]1718  Exp_Rev Access'!$F$7:$GK$318,$CW$2,FALSE)),"",VLOOKUP($B200,'[1]1718  Exp_Rev Access'!$F$7:$GK$318,$CW$2,FALSE))</f>
        <v>0</v>
      </c>
      <c r="CX200" s="90">
        <f>IF(ISNA(VLOOKUP($B200,'[1]1718  Exp_Rev Access'!$F$7:$GK$318,$CX$2,FALSE)),"",VLOOKUP($B200,'[1]1718  Exp_Rev Access'!$F$7:$GK$318,$CX$2,FALSE))</f>
        <v>0</v>
      </c>
      <c r="CY200" s="90">
        <f>IF(ISNA(VLOOKUP($B200,'[1]1718  Exp_Rev Access'!$F$7:$GK$318,$CY$2,FALSE)),"",VLOOKUP($B200,'[1]1718  Exp_Rev Access'!$F$7:$GK$318,$CY$2,FALSE))</f>
        <v>0</v>
      </c>
      <c r="CZ200" s="90">
        <f>IF(ISNA(VLOOKUP($B200,'[1]1718  Exp_Rev Access'!$F$7:$GK$318,$CZ$2,FALSE)),"",VLOOKUP($B200,'[1]1718  Exp_Rev Access'!$F$7:$GK$318,$CZ$2,FALSE))</f>
        <v>0</v>
      </c>
      <c r="DA200" s="90">
        <f>IF(ISNA(VLOOKUP($B200,'[1]1718  Exp_Rev Access'!$F$7:$GK$318,$DA$2,FALSE)),"",VLOOKUP($B200,'[1]1718  Exp_Rev Access'!$F$7:$GK$318,$DA$2,FALSE))</f>
        <v>0</v>
      </c>
      <c r="DB200" s="90">
        <f>IF(ISNA(VLOOKUP($B200,'[1]1718  Exp_Rev Access'!$F$7:$GK$318,$DB$2,FALSE)),"",VLOOKUP($B200,'[1]1718  Exp_Rev Access'!$F$7:$GK$318,$DB$2,FALSE))</f>
        <v>0</v>
      </c>
      <c r="DC200" s="90">
        <f>IF(ISNA(VLOOKUP($B200,'[1]1718  Exp_Rev Access'!$F$7:$GK$318,$DC$2,FALSE)),"",VLOOKUP($B200,'[1]1718  Exp_Rev Access'!$F$7:$GK$318,$DC$2,FALSE))</f>
        <v>0</v>
      </c>
      <c r="DD200" s="90">
        <f>IF(ISNA(VLOOKUP($B200,'[1]1718  Exp_Rev Access'!$F$7:$GK$318,$DD$2,FALSE)),"",VLOOKUP($B200,'[1]1718  Exp_Rev Access'!$F$7:$GK$318,$DD$2,FALSE))</f>
        <v>0</v>
      </c>
      <c r="DE200" s="90">
        <f>IF(ISNA(VLOOKUP($B200,'[1]1718  Exp_Rev Access'!$F$7:$GK$318,$DE$2,FALSE)),"",VLOOKUP($B200,'[1]1718  Exp_Rev Access'!$F$7:$GK$318,$DE$2,FALSE))</f>
        <v>0</v>
      </c>
      <c r="DF200" s="90">
        <f>IF(ISNA(VLOOKUP($B200,'[1]1718  Exp_Rev Access'!$F$7:$GK$318,$DF$2,FALSE)),"",VLOOKUP($B200,'[1]1718  Exp_Rev Access'!$F$7:$GK$318,$DF$2,FALSE))</f>
        <v>0</v>
      </c>
      <c r="DG200" s="90">
        <f>IF(ISNA(VLOOKUP($B200,'[1]1718  Exp_Rev Access'!$F$7:$GK$318,$DG$2,FALSE)),"",VLOOKUP($B200,'[1]1718  Exp_Rev Access'!$F$7:$GK$318,$DG$2,FALSE))</f>
        <v>0</v>
      </c>
      <c r="DH200" s="90">
        <f>IF(ISNA(VLOOKUP($B200,'[1]1718  Exp_Rev Access'!$F$7:$GK$318,$DH$2,FALSE)),"",VLOOKUP($B200,'[1]1718  Exp_Rev Access'!$F$7:$GK$318,$DH$2,FALSE))</f>
        <v>0</v>
      </c>
      <c r="DI200" s="90">
        <f>IF(ISNA(VLOOKUP($B200,'[1]1718  Exp_Rev Access'!$F$7:$GK$318,$DI$2,FALSE)),"",VLOOKUP($B200,'[1]1718  Exp_Rev Access'!$F$7:$GK$318,$DI$2,FALSE))</f>
        <v>253256.6</v>
      </c>
      <c r="DJ200" s="90">
        <f>IF(ISNA(VLOOKUP($B200,'[1]1718  Exp_Rev Access'!$F$7:$GK$318,$DJ$2,FALSE)),"",VLOOKUP($B200,'[1]1718  Exp_Rev Access'!$F$7:$GK$318,$DJ$2,FALSE))</f>
        <v>0</v>
      </c>
      <c r="DK200" s="90">
        <f>IF(ISNA(VLOOKUP($B200,'[1]1718  Exp_Rev Access'!$F$7:$GK$318,$DK$2,FALSE)),"",VLOOKUP($B200,'[1]1718  Exp_Rev Access'!$F$7:$GK$318,$DK$2,FALSE))</f>
        <v>0</v>
      </c>
      <c r="DL200" s="90">
        <f>IF(ISNA(VLOOKUP($B200,'[1]1718  Exp_Rev Access'!$F$7:$GK$318,$DL$2,FALSE)),"",VLOOKUP($B200,'[1]1718  Exp_Rev Access'!$F$7:$GK$318,$DL$2,FALSE))</f>
        <v>0</v>
      </c>
      <c r="DM200" s="90">
        <f>IF(ISNA(VLOOKUP($B200,'[1]1718  Exp_Rev Access'!$F$7:$GK$318,$DM$2,FALSE)),"",VLOOKUP($B200,'[1]1718  Exp_Rev Access'!$F$7:$GK$318,$DM$2,FALSE))</f>
        <v>0</v>
      </c>
      <c r="DN200" s="90">
        <f>IF(ISNA(VLOOKUP($B200,'[1]1718  Exp_Rev Access'!$F$7:$GK$318,$DN$2,FALSE)),"",VLOOKUP($B200,'[1]1718  Exp_Rev Access'!$F$7:$GK$318,$DN$2,FALSE))</f>
        <v>0</v>
      </c>
      <c r="DO200" s="90">
        <f>IF(ISNA(VLOOKUP($B200,'[1]1718  Exp_Rev Access'!$F$7:$GK$318,$DO$2,FALSE)),"",VLOOKUP($B200,'[1]1718  Exp_Rev Access'!$F$7:$GK$318,$DO$2,FALSE))</f>
        <v>0</v>
      </c>
      <c r="DP200" s="90">
        <f>IF(ISNA(VLOOKUP($B200,'[1]1718  Exp_Rev Access'!$F$7:$GK$318,$DP$2,FALSE)),"",VLOOKUP($B200,'[1]1718  Exp_Rev Access'!$F$7:$GK$318,$DP$2,FALSE))</f>
        <v>0</v>
      </c>
      <c r="DQ200" s="90">
        <f>IF(ISNA(VLOOKUP($B200,'[1]1718  Exp_Rev Access'!$F$7:$GK$318,$DQ$2,FALSE)),"",VLOOKUP($B200,'[1]1718  Exp_Rev Access'!$F$7:$GK$318,$DQ$2,FALSE))</f>
        <v>0</v>
      </c>
      <c r="DR200" s="90">
        <f>IF(ISNA(VLOOKUP($B200,'[1]1718  Exp_Rev Access'!$F$7:$GK$318,$DR$2,FALSE)),"",VLOOKUP($B200,'[1]1718  Exp_Rev Access'!$F$7:$GK$318,$DR$2,FALSE))</f>
        <v>0</v>
      </c>
      <c r="DS200" s="90">
        <f>IF(ISNA(VLOOKUP($B200,'[1]1718  Exp_Rev Access'!$F$7:$GK$318,$DS$2,FALSE)),"",VLOOKUP($B200,'[1]1718  Exp_Rev Access'!$F$7:$GK$318,$DS$2,FALSE))</f>
        <v>0</v>
      </c>
      <c r="DT200" s="90">
        <f>IF(ISNA(VLOOKUP($B200,'[1]1718  Exp_Rev Access'!$F$7:$GK$318,$DT$2,FALSE)),"",VLOOKUP($B200,'[1]1718  Exp_Rev Access'!$F$7:$GK$318,$DT$2,FALSE))</f>
        <v>0</v>
      </c>
      <c r="DU200" s="90">
        <f>IF(ISNA(VLOOKUP($B200,'[1]1718  Exp_Rev Access'!$F$7:$GK$318,$DU$2,FALSE)),"",VLOOKUP($B200,'[1]1718  Exp_Rev Access'!$F$7:$GK$318,$DU$2,FALSE))</f>
        <v>0</v>
      </c>
      <c r="DV200" s="90">
        <f>IF(ISNA(VLOOKUP($B200,'[1]1718  Exp_Rev Access'!$F$7:$GK$318,$DV$2,FALSE)),"",VLOOKUP($B200,'[1]1718  Exp_Rev Access'!$F$7:$GK$318,$DV$2,FALSE))</f>
        <v>0</v>
      </c>
      <c r="DW200" s="90">
        <f>IF(ISNA(VLOOKUP($B200,'[1]1718  Exp_Rev Access'!$F$7:$GK$318,$DW$2,FALSE)),"",VLOOKUP($B200,'[1]1718  Exp_Rev Access'!$F$7:$GK$318,$DW$2,FALSE))</f>
        <v>0</v>
      </c>
      <c r="DX200" s="90">
        <f>IF(ISNA(VLOOKUP($B200,'[1]1718  Exp_Rev Access'!$F$7:$GK$318,$DX$2,FALSE)),"",VLOOKUP($B200,'[1]1718  Exp_Rev Access'!$F$7:$GK$318,$DX$2,FALSE))</f>
        <v>0</v>
      </c>
      <c r="DY200" s="90">
        <f>IF(ISNA(VLOOKUP($B200,'[1]1718  Exp_Rev Access'!$F$7:$GK$318,$DY$2,FALSE)),"",VLOOKUP($B200,'[1]1718  Exp_Rev Access'!$F$7:$GK$318,$DY$2,FALSE))</f>
        <v>0</v>
      </c>
      <c r="DZ200" s="90">
        <f>IF(ISNA(VLOOKUP($B200,'[1]1718  Exp_Rev Access'!$F$7:$GK$318,$DZ$2,FALSE)),"",VLOOKUP($B200,'[1]1718  Exp_Rev Access'!$F$7:$GK$318,$DZ$2,FALSE))</f>
        <v>0</v>
      </c>
      <c r="EA200" s="90">
        <f>IF(ISNA(VLOOKUP($B200,'[1]1718  Exp_Rev Access'!$F$7:$GK$318,$EA$2,FALSE)),"",VLOOKUP($B200,'[1]1718  Exp_Rev Access'!$F$7:$GK$318,$EA$2,FALSE))</f>
        <v>0</v>
      </c>
      <c r="EB200" s="90">
        <f>IF(ISNA(VLOOKUP($B200,'[1]1718  Exp_Rev Access'!$F$7:$GK$318,$EB$2,FALSE)),"",VLOOKUP($B200,'[1]1718  Exp_Rev Access'!$F$7:$GK$318,$EB$2,FALSE))</f>
        <v>0</v>
      </c>
      <c r="EC200" s="90">
        <f>IF(ISNA(VLOOKUP($B200,'[1]1718  Exp_Rev Access'!$F$7:$GK$318,$EC$2,FALSE)),"",VLOOKUP($B200,'[1]1718  Exp_Rev Access'!$F$7:$GK$318,$EC$2,FALSE))</f>
        <v>0</v>
      </c>
      <c r="ED200" s="90">
        <f>IF(ISNA(VLOOKUP($B200,'[1]1718  Exp_Rev Access'!$F$7:$GK$318,$ED$2,FALSE)),"",VLOOKUP($B200,'[1]1718  Exp_Rev Access'!$F$7:$GK$318,$ED$2,FALSE))</f>
        <v>0</v>
      </c>
      <c r="EE200" s="90">
        <f>IF(ISNA(VLOOKUP($B200,'[1]1718  Exp_Rev Access'!$F$7:$GK$318,$EE$2,FALSE)),"",VLOOKUP($B200,'[1]1718  Exp_Rev Access'!$F$7:$GK$318,$EE$2,FALSE))</f>
        <v>0</v>
      </c>
      <c r="EF200" s="90">
        <f>IF(ISNA(VLOOKUP($B200,'[1]1718  Exp_Rev Access'!$F$7:$GK$318,$EF$2,FALSE)),"",VLOOKUP($B200,'[1]1718  Exp_Rev Access'!$F$7:$GK$318,$EF$2,FALSE))</f>
        <v>0</v>
      </c>
      <c r="EG200" s="90">
        <f>IF(ISNA(VLOOKUP($B200,'[1]1718  Exp_Rev Access'!$F$7:$GK$318,$EG$2,FALSE)),"",VLOOKUP($B200,'[1]1718  Exp_Rev Access'!$F$7:$GK$318,$EG$2,FALSE))</f>
        <v>0</v>
      </c>
      <c r="EH200" s="90">
        <f>IF(ISNA(VLOOKUP($B200,'[1]1718  Exp_Rev Access'!$F$7:$GK$318,$EH$2,FALSE)),"",VLOOKUP($B200,'[1]1718  Exp_Rev Access'!$F$7:$GK$318,$EH$2,FALSE))</f>
        <v>0</v>
      </c>
      <c r="EI200" s="90">
        <f>IF(ISNA(VLOOKUP($B200,'[1]1718  Exp_Rev Access'!$F$7:$GK$318,$EI$2,FALSE)),"",VLOOKUP($B200,'[1]1718  Exp_Rev Access'!$F$7:$GK$318,$EI$2,FALSE))</f>
        <v>0</v>
      </c>
      <c r="EJ200" s="90">
        <f>IF(ISNA(VLOOKUP($B200,'[1]1718  Exp_Rev Access'!$F$7:$GK$318,$EJ$2,FALSE)),"",VLOOKUP($B200,'[1]1718  Exp_Rev Access'!$F$7:$GK$318,$EJ$2,FALSE))</f>
        <v>0</v>
      </c>
      <c r="EK200" s="90">
        <f>IF(ISNA(VLOOKUP($B200,'[1]1718  Exp_Rev Access'!$F$7:$GK$318,$EK$2,FALSE)),"",VLOOKUP($B200,'[1]1718  Exp_Rev Access'!$F$7:$GK$318,$EK$2,FALSE))</f>
        <v>0</v>
      </c>
      <c r="EL200" s="90">
        <f>IF(ISNA(VLOOKUP($B200,'[1]1718  Exp_Rev Access'!$F$7:$GK$318,$EL$2,FALSE)),"",VLOOKUP($B200,'[1]1718  Exp_Rev Access'!$F$7:$GK$318,$EL$2,FALSE))</f>
        <v>0</v>
      </c>
      <c r="EM200" s="90">
        <f>IF(ISNA(VLOOKUP($B200,'[1]1718  Exp_Rev Access'!$F$7:$GK$318,$EM$2,FALSE)),"",VLOOKUP($B200,'[1]1718  Exp_Rev Access'!$F$7:$GK$318,$EM$2,FALSE))</f>
        <v>0</v>
      </c>
      <c r="EN200" s="90">
        <f>IF(ISNA(VLOOKUP($B200,'[1]1718  Exp_Rev Access'!$F$7:$GK$318,$EN$2,FALSE)),"",VLOOKUP($B200,'[1]1718  Exp_Rev Access'!$F$7:$GK$318,$EN$2,FALSE))</f>
        <v>230749.49</v>
      </c>
      <c r="EO200" s="90">
        <f>IF(ISNA(VLOOKUP($B200,'[1]1718  Exp_Rev Access'!$F$7:$GK$318,$EO$2,FALSE)),"",VLOOKUP($B200,'[1]1718  Exp_Rev Access'!$F$7:$GK$318,$EO$2,FALSE))</f>
        <v>0</v>
      </c>
      <c r="EP200" s="90">
        <f>IF(ISNA(VLOOKUP($B200,'[1]1718  Exp_Rev Access'!$F$7:$GK$318,$EP$2,FALSE)),"",VLOOKUP($B200,'[1]1718  Exp_Rev Access'!$F$7:$GK$318,$EP$2,FALSE))</f>
        <v>0</v>
      </c>
      <c r="EQ200" s="90">
        <f>IF(ISNA(VLOOKUP($B200,'[1]1718  Exp_Rev Access'!$F$7:$GK$318,$EQ$2,FALSE)),"",VLOOKUP($B200,'[1]1718  Exp_Rev Access'!$F$7:$GK$318,$EQ$2,FALSE))</f>
        <v>0</v>
      </c>
      <c r="ER200" s="90">
        <f>IF(ISNA(VLOOKUP($B200,'[1]1718  Exp_Rev Access'!$F$7:$GK$318,$ER$2,FALSE)),"",VLOOKUP($B200,'[1]1718  Exp_Rev Access'!$F$7:$GK$318,$ER$2,FALSE))</f>
        <v>0</v>
      </c>
      <c r="ES200" s="90">
        <f>IF(ISNA(VLOOKUP($B200,'[1]1718  Exp_Rev Access'!$F$7:$GK$318,$ES$2,FALSE)),"",VLOOKUP($B200,'[1]1718  Exp_Rev Access'!$F$7:$GK$318,$ES$2,FALSE))</f>
        <v>0</v>
      </c>
      <c r="ET200" s="90">
        <f>IF(ISNA(VLOOKUP($B200,'[1]1718  Exp_Rev Access'!$F$7:$GK$318,$ET$2,FALSE)),"",VLOOKUP($B200,'[1]1718  Exp_Rev Access'!$F$7:$GK$318,$ET$2,FALSE))</f>
        <v>0</v>
      </c>
      <c r="EU200" s="90">
        <f>IF(ISNA(VLOOKUP($B200,'[1]1718  Exp_Rev Access'!$F$7:$GK$318,$EU$2,FALSE)),"",VLOOKUP($B200,'[1]1718  Exp_Rev Access'!$F$7:$GK$318,$EU$2,FALSE))</f>
        <v>0</v>
      </c>
      <c r="EV200" s="90">
        <f>IF(ISNA(VLOOKUP($B200,'[1]1718  Exp_Rev Access'!$F$7:$GK$318,$EV$2,FALSE)),"",VLOOKUP($B200,'[1]1718  Exp_Rev Access'!$F$7:$GK$318,$EV$2,FALSE))</f>
        <v>0</v>
      </c>
      <c r="EW200" s="90">
        <f>IF(ISNA(VLOOKUP($B200,'[1]1718  Exp_Rev Access'!$F$7:$GK$318,$EW$2,FALSE)),"",VLOOKUP($B200,'[1]1718  Exp_Rev Access'!$F$7:$GK$318,$EW$2,FALSE))</f>
        <v>0</v>
      </c>
      <c r="EX200" s="90">
        <f>IF(ISNA(VLOOKUP($B200,'[1]1718  Exp_Rev Access'!$F$7:$GK$318,$EX$2,FALSE)),"",VLOOKUP($B200,'[1]1718  Exp_Rev Access'!$F$7:$GK$318,$EX$2,FALSE))</f>
        <v>0</v>
      </c>
      <c r="EY200" s="90">
        <f>IF(ISNA(VLOOKUP($B200,'[1]1718  Exp_Rev Access'!$F$7:$GK$318,$EY$2,FALSE)),"",VLOOKUP($B200,'[1]1718  Exp_Rev Access'!$F$7:$GK$318,$EY$2,FALSE))</f>
        <v>0</v>
      </c>
      <c r="EZ200" s="90">
        <f>IF(ISNA(VLOOKUP($B200,'[1]1718  Exp_Rev Access'!$F$7:$GK$318,$EZ$2,FALSE)),"",VLOOKUP($B200,'[1]1718  Exp_Rev Access'!$F$7:$GK$318,$EZ$2,FALSE))</f>
        <v>0</v>
      </c>
      <c r="FA200" s="90">
        <f>IF(ISNA(VLOOKUP($B200,'[1]1718  Exp_Rev Access'!$F$7:$GK$318,$FA$2,FALSE)),"",VLOOKUP($B200,'[1]1718  Exp_Rev Access'!$F$7:$GK$318,$FA$2,FALSE))</f>
        <v>0</v>
      </c>
      <c r="FB200" s="90">
        <f>IF(ISNA(VLOOKUP($B200,'[1]1718  Exp_Rev Access'!$F$7:$GK$318,$FB$2,FALSE)),"",VLOOKUP($B200,'[1]1718  Exp_Rev Access'!$F$7:$GK$318,$FB$2,FALSE))</f>
        <v>0</v>
      </c>
      <c r="FC200" s="90">
        <f>IF(ISNA(VLOOKUP($B200,'[1]1718  Exp_Rev Access'!$F$7:$GK$318,$FC$2,FALSE)),"",VLOOKUP($B200,'[1]1718  Exp_Rev Access'!$F$7:$GK$318,$FC$2,FALSE))</f>
        <v>0</v>
      </c>
      <c r="FD200" s="90">
        <f>IF(ISNA(VLOOKUP($B200,'[1]1718  Exp_Rev Access'!$F$7:$GK$318,$FD$2,FALSE)),"",VLOOKUP($B200,'[1]1718  Exp_Rev Access'!$F$7:$GK$318,$FD$2,FALSE))</f>
        <v>0</v>
      </c>
      <c r="FE200" s="90">
        <f>IF(ISNA(VLOOKUP($B200,'[1]1718  Exp_Rev Access'!$F$7:$GK$318,$FE$2,FALSE)),"",VLOOKUP($B200,'[1]1718  Exp_Rev Access'!$F$7:$GK$318,$FE$2,FALSE))</f>
        <v>0</v>
      </c>
      <c r="FF200" s="90">
        <f>IF(ISNA(VLOOKUP($B200,'[1]1718  Exp_Rev Access'!$F$7:$GK$318,$FF$2,FALSE)),"",VLOOKUP($B200,'[1]1718  Exp_Rev Access'!$F$7:$GK$318,$FF$2,FALSE))</f>
        <v>0</v>
      </c>
      <c r="FG200" s="90">
        <f>IF(ISNA(VLOOKUP($B200,'[1]1718  Exp_Rev Access'!$F$7:$GK$318,$FG$2,FALSE)),"",VLOOKUP($B200,'[1]1718  Exp_Rev Access'!$F$7:$GK$318,$FG$2,FALSE))</f>
        <v>0</v>
      </c>
      <c r="FH200" s="90">
        <f>IF(ISNA(VLOOKUP($B200,'[1]1718  Exp_Rev Access'!$F$7:$GK$318,$FH$2,FALSE)),"",VLOOKUP($B200,'[1]1718  Exp_Rev Access'!$F$7:$GK$318,$FH$2,FALSE))</f>
        <v>0</v>
      </c>
      <c r="FI200" s="90">
        <f>IF(ISNA(VLOOKUP($B200,'[1]1718  Exp_Rev Access'!$F$7:$GK$318,$FI$2,FALSE)),"",VLOOKUP($B200,'[1]1718  Exp_Rev Access'!$F$7:$GK$318,$FI$2,FALSE))</f>
        <v>0</v>
      </c>
      <c r="FJ200" s="90">
        <f>IF(ISNA(VLOOKUP($B200,'[1]1718  Exp_Rev Access'!$F$7:$GK$318,$FJ$2,FALSE)),"",VLOOKUP($B200,'[1]1718  Exp_Rev Access'!$F$7:$GK$318,$FJ$2,FALSE))</f>
        <v>0</v>
      </c>
      <c r="FK200" s="90">
        <f>IF(ISNA(VLOOKUP($B200,'[1]1718  Exp_Rev Access'!$F$7:$GK$318,$FK$2,FALSE)),"",VLOOKUP($B200,'[1]1718  Exp_Rev Access'!$F$7:$GK$318,$FK$2,FALSE))</f>
        <v>0</v>
      </c>
      <c r="FL200" s="90">
        <f>IF(ISNA(VLOOKUP($B200,'[1]1718  Exp_Rev Access'!$F$7:$GK$318,$FL$2,FALSE)),"",VLOOKUP($B200,'[1]1718  Exp_Rev Access'!$F$7:$GK$318,$FL$2,FALSE))</f>
        <v>0</v>
      </c>
      <c r="FM200" s="90">
        <f>IF(ISNA(VLOOKUP($B200,'[1]1718  Exp_Rev Access'!$F$7:$GK$318,$FM$2,FALSE)),"",VLOOKUP($B200,'[1]1718  Exp_Rev Access'!$F$7:$GK$318,$FM$2,FALSE))</f>
        <v>0</v>
      </c>
      <c r="FN200" s="90">
        <f>IF(ISNA(VLOOKUP($B200,'[1]1718  Exp_Rev Access'!$F$7:$GK$318,$FN$2,FALSE)),"",VLOOKUP($B200,'[1]1718  Exp_Rev Access'!$F$7:$GK$318,$FN$2,FALSE))</f>
        <v>0</v>
      </c>
      <c r="FO200" s="90">
        <f>IF(ISNA(VLOOKUP($B200,'[1]1718  Exp_Rev Access'!$F$7:$GK$318,$FO$2,FALSE)),"",VLOOKUP($B200,'[1]1718  Exp_Rev Access'!$F$7:$GK$318,$FO$2,FALSE))</f>
        <v>0</v>
      </c>
      <c r="FP200" s="90">
        <f>IF(ISNA(VLOOKUP($B200,'[1]1718  Exp_Rev Access'!$F$7:$GK$318,$FP$2,FALSE)),"",VLOOKUP($B200,'[1]1718  Exp_Rev Access'!$F$7:$GK$318,$FP$2,FALSE))</f>
        <v>0</v>
      </c>
      <c r="FQ200" s="90">
        <f>IF(ISNA(VLOOKUP($B200,'[1]1718  Exp_Rev Access'!$F$7:$GK$318,$FQ$2,FALSE)),"",VLOOKUP($B200,'[1]1718  Exp_Rev Access'!$F$7:$GK$318,$FQ$2,FALSE))</f>
        <v>0</v>
      </c>
      <c r="FR200" s="90">
        <f>IF(ISNA(VLOOKUP($B200,'[1]1718  Exp_Rev Access'!$F$7:$GK$318,$FR$2,FALSE)),"",VLOOKUP($B200,'[1]1718  Exp_Rev Access'!$F$7:$GK$318,$FR$2,FALSE))</f>
        <v>34030.19</v>
      </c>
      <c r="FS200" s="56">
        <f t="shared" si="560"/>
        <v>959475.41999999993</v>
      </c>
      <c r="FT200" s="92">
        <f t="shared" si="561"/>
        <v>7.203472146606453E-2</v>
      </c>
      <c r="FU200" s="94">
        <f t="shared" si="562"/>
        <v>999.67224080267556</v>
      </c>
      <c r="FV200" s="95">
        <f>IF(ISNA(VLOOKUP($B200,'[1]1718  Exp_Rev Access'!$F$7:$GK$318,$FV$2,FALSE)),"",VLOOKUP($B200,'[1]1718  Exp_Rev Access'!$F$7:$GK$318,$FV$2,FALSE))</f>
        <v>0</v>
      </c>
      <c r="FW200" s="95">
        <f>IF(ISNA(VLOOKUP($B200,'[1]1718  Exp_Rev Access'!$F$7:$GK$318,$FW$2,FALSE)),"",VLOOKUP($B200,'[1]1718  Exp_Rev Access'!$F$7:$GK$318,$FW$2,FALSE))</f>
        <v>0</v>
      </c>
      <c r="FX200" s="95">
        <f>IF(ISNA(VLOOKUP($B200,'[1]1718  Exp_Rev Access'!$F$7:$GK$318,$FX$2,FALSE)),"",VLOOKUP($B200,'[1]1718  Exp_Rev Access'!$F$7:$GK$318,$FX$2,FALSE))</f>
        <v>0</v>
      </c>
      <c r="FY200" s="95">
        <f>IF(ISNA(VLOOKUP($B200,'[1]1718  Exp_Rev Access'!$F$7:$GK$318,$FY$2,FALSE)),"",VLOOKUP($B200,'[1]1718  Exp_Rev Access'!$F$7:$GK$318,$FY$2,FALSE))</f>
        <v>0</v>
      </c>
      <c r="FZ200" s="95">
        <f>IF(ISNA(VLOOKUP($B200,'[1]1718  Exp_Rev Access'!$F$7:$GK$318,$FZ$2,FALSE)),"",VLOOKUP($B200,'[1]1718  Exp_Rev Access'!$F$7:$GK$318,$FZ$2,FALSE))</f>
        <v>0</v>
      </c>
      <c r="GA200" s="95">
        <f>IF(ISNA(VLOOKUP($B200,'[1]1718  Exp_Rev Access'!$F$7:$GK$318,$GA$2,FALSE)),"",VLOOKUP($B200,'[1]1718  Exp_Rev Access'!$F$7:$GK$318,$GA$2,FALSE))</f>
        <v>0</v>
      </c>
      <c r="GB200" s="95">
        <f>IF(ISNA(VLOOKUP($B200,'[1]1718  Exp_Rev Access'!$F$7:$GK$318,$GB$2,FALSE)),"",VLOOKUP($B200,'[1]1718  Exp_Rev Access'!$F$7:$GK$318,$GB$2,FALSE))</f>
        <v>0</v>
      </c>
      <c r="GC200" s="95">
        <f>IF(ISNA(VLOOKUP($B200,'[1]1718  Exp_Rev Access'!$F$7:$GK$318,$GC$2,FALSE)),"",VLOOKUP($B200,'[1]1718  Exp_Rev Access'!$F$7:$GK$318,$GC$2,FALSE))</f>
        <v>0</v>
      </c>
      <c r="GD200" s="95">
        <f>IF(ISNA(VLOOKUP($B200,'[1]1718  Exp_Rev Access'!$F$7:$GK$318,$GD$2,FALSE)),"",VLOOKUP($B200,'[1]1718  Exp_Rev Access'!$F$7:$GK$318,$GD$2,FALSE))</f>
        <v>1038.8499999999999</v>
      </c>
      <c r="GE200" s="95">
        <f>IF(ISNA(VLOOKUP($B200,'[1]1718  Exp_Rev Access'!$F$7:$GK$318,$GE$2,FALSE)),"",VLOOKUP($B200,'[1]1718  Exp_Rev Access'!$F$7:$GK$318,$GE$2,FALSE))</f>
        <v>98259</v>
      </c>
      <c r="GF200" s="95">
        <f>IF(ISNA(VLOOKUP($B200,'[1]1718  Exp_Rev Access'!$F$7:$GK$318,$GF$2,FALSE)),"",VLOOKUP($B200,'[1]1718  Exp_Rev Access'!$F$7:$GK$318,$GF$2,FALSE))</f>
        <v>0</v>
      </c>
      <c r="GG200" s="95">
        <f>IF(ISNA(VLOOKUP($B200,'[1]1718  Exp_Rev Access'!$F$7:$GK$318,$GG$2,FALSE)),"",VLOOKUP($B200,'[1]1718  Exp_Rev Access'!$F$7:$GK$318,$GG$2,FALSE))</f>
        <v>0</v>
      </c>
      <c r="GH200" s="95">
        <f>IF(ISNA(VLOOKUP($B200,'[1]1718  Exp_Rev Access'!$F$7:$GK$318,$GH$2,FALSE)),"",VLOOKUP($B200,'[1]1718  Exp_Rev Access'!$F$7:$GK$318,$GH$2,FALSE))</f>
        <v>0</v>
      </c>
      <c r="GI200" s="95">
        <f>IF(ISNA(VLOOKUP($B200,'[1]1718  Exp_Rev Access'!$F$7:$GK$318,$GI$2,FALSE)),"",VLOOKUP($B200,'[1]1718  Exp_Rev Access'!$F$7:$GK$318,$GI$2,FALSE))</f>
        <v>0</v>
      </c>
      <c r="GJ200" s="95">
        <f>IF(ISNA(VLOOKUP($B200,'[1]1718  Exp_Rev Access'!$F$7:$GK$318,$GJ$2,FALSE)),"",VLOOKUP($B200,'[1]1718  Exp_Rev Access'!$F$7:$GK$318,$GJ$2,FALSE))</f>
        <v>0</v>
      </c>
      <c r="GK200" s="95">
        <f>IF(ISNA(VLOOKUP($B200,'[1]1718  Exp_Rev Access'!$F$7:$GK$318,$GK$2,FALSE)),"",VLOOKUP($B200,'[1]1718  Exp_Rev Access'!$F$7:$GK$318,$GK$2,FALSE))</f>
        <v>0</v>
      </c>
      <c r="GL200" s="95">
        <f>IF(ISNA(VLOOKUP($B200,'[1]1718  Exp_Rev Access'!$F$7:$GK$318,$GL$2,FALSE)),"",VLOOKUP($B200,'[1]1718  Exp_Rev Access'!$F$7:$GK$318,$GL$2,FALSE))</f>
        <v>606612.37</v>
      </c>
      <c r="GM200" s="95">
        <f>IF(ISNA(VLOOKUP($B200,'[1]1718  Exp_Rev Access'!$F$7:$GK$318,$GM$2,FALSE)),"",VLOOKUP($B200,'[1]1718  Exp_Rev Access'!$F$7:$GK$318,$GM$2,FALSE))</f>
        <v>0</v>
      </c>
      <c r="GN200" s="95">
        <f>IF(ISNA(VLOOKUP($B200,'[1]1718  Exp_Rev Access'!$F$7:$GK$318,$GN$2,FALSE)),"",VLOOKUP($B200,'[1]1718  Exp_Rev Access'!$F$7:$GK$318,$GN$2,FALSE))</f>
        <v>0</v>
      </c>
      <c r="GO200" s="95">
        <f>IF(ISNA(VLOOKUP($B200,'[1]1718  Exp_Rev Access'!$F$7:$GK$318,$GO$2,FALSE)),"",VLOOKUP($B200,'[1]1718  Exp_Rev Access'!$F$7:$GK$318,$GO$2,FALSE))</f>
        <v>0</v>
      </c>
      <c r="GP200" s="95">
        <f>IF(ISNA(VLOOKUP($B200,'[1]1718  Exp_Rev Access'!$F$7:$GK$318,$GP$2,FALSE)),"",VLOOKUP($B200,'[1]1718  Exp_Rev Access'!$F$7:$GK$318,$GP$2,FALSE))</f>
        <v>0</v>
      </c>
      <c r="GQ200" s="95">
        <f>IF(ISNA(VLOOKUP($B200,'[1]1718  Exp_Rev Access'!$F$7:$GK$318,$GQ$2,FALSE)),"",VLOOKUP($B200,'[1]1718  Exp_Rev Access'!$F$7:$GK$318,$GQ$2,FALSE))</f>
        <v>0</v>
      </c>
      <c r="GR200" s="95">
        <f>IF(ISNA(VLOOKUP($B200,'[1]1718  Exp_Rev Access'!$F$7:$GK$318,$GR$2,FALSE)),"",VLOOKUP($B200,'[1]1718  Exp_Rev Access'!$F$7:$GK$318,$GR$2,FALSE))</f>
        <v>0</v>
      </c>
      <c r="GS200" s="95">
        <f>IF(ISNA(VLOOKUP($B200,'[1]1718  Exp_Rev Access'!$F$7:$GK$318,$GS$2,FALSE)),"",VLOOKUP($B200,'[1]1718  Exp_Rev Access'!$F$7:$GK$318,$GS$2,FALSE))</f>
        <v>0</v>
      </c>
      <c r="GT200" s="95">
        <f>IF(ISNA(VLOOKUP($B200,'[1]1718  Exp_Rev Access'!$F$7:$GK$318,$GT$2,FALSE)),"",VLOOKUP($B200,'[1]1718  Exp_Rev Access'!$F$7:$GK$318,$GT$2,FALSE))</f>
        <v>0</v>
      </c>
      <c r="GU200" s="56">
        <f t="shared" si="563"/>
        <v>705910.22</v>
      </c>
      <c r="GV200" s="92">
        <f t="shared" si="564"/>
        <v>5.2997757960019799E-2</v>
      </c>
      <c r="GW200" s="96">
        <f t="shared" si="565"/>
        <v>735.48403296554454</v>
      </c>
    </row>
    <row r="201" spans="1:222" s="97" customFormat="1" x14ac:dyDescent="0.3">
      <c r="A201" s="73"/>
      <c r="B201" s="88" t="s">
        <v>465</v>
      </c>
      <c r="C201" s="89" t="s">
        <v>466</v>
      </c>
      <c r="D201" s="75">
        <f>IF(ISNA(VLOOKUP($B201,'[1]1718 enrollment_Rev_Exp by size'!$A$7:H536,3,FALSE)),"",VLOOKUP($B201,'[1]1718 enrollment_Rev_Exp by size'!$A$7:$G$350,3,FALSE))</f>
        <v>1272.47</v>
      </c>
      <c r="E201" s="76">
        <f>IF(ISNA(VLOOKUP($B201,'[1]1718 enrollment_Rev_Exp by size'!$A$7:I537,5,FALSE)),"",VLOOKUP($B201,'[1]1718 enrollment_Rev_Exp by size'!$A$7:$G$350,5,FALSE))</f>
        <v>16382132.300000001</v>
      </c>
      <c r="F201" s="70">
        <f t="shared" si="495"/>
        <v>16382132.299999999</v>
      </c>
      <c r="G201" s="70">
        <f t="shared" si="548"/>
        <v>0</v>
      </c>
      <c r="H201" s="90">
        <f>IF(ISNA(VLOOKUP($B201,'[1]1718  Exp_Rev Access'!$F$7:$GK$318,3,FALSE)),"",VLOOKUP($B201,'[1]1718  Exp_Rev Access'!$F$7:$GK$318,3,FALSE))</f>
        <v>2699637.17</v>
      </c>
      <c r="I201" s="90">
        <f>IF(ISNA(VLOOKUP($B201,'[1]1718  Exp_Rev Access'!$F$7:$GK$318,4,FALSE)),"",VLOOKUP($B201,'[1]1718  Exp_Rev Access'!$F$7:$GK$318,4,FALSE))</f>
        <v>0</v>
      </c>
      <c r="J201" s="90">
        <f>IF(ISNA(VLOOKUP($B201,'[1]1718  Exp_Rev Access'!$F$7:$GK$318,5,FALSE)),"",VLOOKUP($B201,'[1]1718  Exp_Rev Access'!$F$7:$GK$318,5,FALSE))</f>
        <v>19.05</v>
      </c>
      <c r="K201" s="90">
        <f>IF(ISNA(VLOOKUP($B201,'[1]1718  Exp_Rev Access'!$F$7:$GK$318,6,FALSE)),"-",VLOOKUP($B201,'[1]1718  Exp_Rev Access'!$F$7:$GK$318,6,FALSE))</f>
        <v>0</v>
      </c>
      <c r="L201" s="90">
        <f>IF(ISNA(VLOOKUP($B201,'[1]1718  Exp_Rev Access'!$F$7:$GK$318,7,FALSE)),"",VLOOKUP($B201,'[1]1718  Exp_Rev Access'!$F$7:$GK$318,7,FALSE))</f>
        <v>0</v>
      </c>
      <c r="M201" s="90">
        <f>IF(ISNA(VLOOKUP($B201,'[1]1718  Exp_Rev Access'!$F$7:$GK$318,8,FALSE)),"",VLOOKUP($B201,'[1]1718  Exp_Rev Access'!$F$7:$GK$318,8,FALSE))</f>
        <v>0</v>
      </c>
      <c r="N201" s="56">
        <f t="shared" si="549"/>
        <v>2699656.2199999997</v>
      </c>
      <c r="O201" s="91">
        <f t="shared" si="550"/>
        <v>0.16479272481519391</v>
      </c>
      <c r="P201" s="56">
        <f t="shared" si="551"/>
        <v>2121.5873222944351</v>
      </c>
      <c r="Q201" s="90">
        <f>IF(ISNA(VLOOKUP($B201,'[1]1718  Exp_Rev Access'!$F$7:$GK$318,10,FALSE)),"",VLOOKUP($B201,'[1]1718  Exp_Rev Access'!$F$7:$GK$318,10,FALSE))</f>
        <v>30314.46</v>
      </c>
      <c r="R201" s="90">
        <f>IF(ISNA(VLOOKUP($B201,'[1]1718  Exp_Rev Access'!$F$7:$GK$318,11,FALSE)),"",VLOOKUP($B201,'[1]1718  Exp_Rev Access'!$F$7:$GK$318,11,FALSE))</f>
        <v>0</v>
      </c>
      <c r="S201" s="90">
        <f>IF(ISNA(VLOOKUP($B201,'[1]1718  Exp_Rev Access'!$F$7:$GK$318,12,FALSE)),"",VLOOKUP($B201,'[1]1718  Exp_Rev Access'!$F$7:$GK$318,12,FALSE))</f>
        <v>10019.5</v>
      </c>
      <c r="T201" s="90">
        <f>IF(ISNA(VLOOKUP($B201,'[1]1718  Exp_Rev Access'!$F$7:$GK$318,13,FALSE)),"",VLOOKUP($B201,'[1]1718  Exp_Rev Access'!$F$7:$GK$318,13,FALSE))</f>
        <v>0</v>
      </c>
      <c r="U201" s="90">
        <f>IF(ISNA(VLOOKUP($B201,'[1]1718  Exp_Rev Access'!$F$7:$GK$318,14,FALSE)),"",VLOOKUP($B201,'[1]1718  Exp_Rev Access'!$F$7:$GK$318,14,FALSE))</f>
        <v>16000</v>
      </c>
      <c r="V201" s="90">
        <f>IF(ISNA(VLOOKUP($B201,'[1]1718  Exp_Rev Access'!$F$7:$GK$318,15,FALSE)),"",VLOOKUP($B201,'[1]1718  Exp_Rev Access'!$F$7:$GK$318,15,FALSE))</f>
        <v>0</v>
      </c>
      <c r="W201" s="90">
        <f>IF(ISNA(VLOOKUP($B201,'[1]1718  Exp_Rev Access'!$F$7:$GK$318,16,FALSE)),"",VLOOKUP($B201,'[1]1718  Exp_Rev Access'!$F$7:$GK$318,16,FALSE))</f>
        <v>0</v>
      </c>
      <c r="X201" s="90">
        <f>IF(ISNA(VLOOKUP($B201,'[1]1718  Exp_Rev Access'!$F$7:$GK$318,17,FALSE)),"",VLOOKUP($B201,'[1]1718  Exp_Rev Access'!$F$7:$GK$318,17,FALSE))</f>
        <v>39022</v>
      </c>
      <c r="Y201" s="90">
        <f>IF(ISNA(VLOOKUP($B201,'[1]1718  Exp_Rev Access'!$F$7:$GK$318,18,FALSE)),"",VLOOKUP($B201,'[1]1718  Exp_Rev Access'!$F$7:$GK$318,18,FALSE))</f>
        <v>43584.56</v>
      </c>
      <c r="Z201" s="90">
        <f>IF(ISNA(VLOOKUP($B201,'[1]1718  Exp_Rev Access'!$F$7:$GK$318,19,FALSE)),"",VLOOKUP($B201,'[1]1718  Exp_Rev Access'!$F$7:$GK$318,19,FALSE))</f>
        <v>0</v>
      </c>
      <c r="AA201" s="90">
        <f>IF(ISNA(VLOOKUP($B201,'[1]1718  Exp_Rev Access'!$F$7:$GK$318,20,FALSE)),"",VLOOKUP($B201,'[1]1718  Exp_Rev Access'!$F$7:$GK$318,20,FALSE))</f>
        <v>0</v>
      </c>
      <c r="AB201" s="90">
        <f>IF(ISNA(VLOOKUP($B201,'[1]1718  Exp_Rev Access'!$F$7:$GK$318,21,FALSE)),"",VLOOKUP($B201,'[1]1718  Exp_Rev Access'!$F$7:$GK$318,21,FALSE))</f>
        <v>0</v>
      </c>
      <c r="AC201" s="90">
        <f>IF(ISNA(VLOOKUP($B201,'[1]1718  Exp_Rev Access'!$F$7:$GK$318,22,FALSE)),"",VLOOKUP($B201,'[1]1718  Exp_Rev Access'!$F$7:$GK$318,22,FALSE))</f>
        <v>0</v>
      </c>
      <c r="AD201" s="90">
        <f>IF(ISNA(VLOOKUP($B201,'[1]1718  Exp_Rev Access'!$F$7:$GK$318,23,FALSE)),"",VLOOKUP($B201,'[1]1718  Exp_Rev Access'!$F$7:$GK$318,23,FALSE))</f>
        <v>79531.929999999993</v>
      </c>
      <c r="AE201" s="90">
        <f>IF(ISNA(VLOOKUP($B201,'[1]1718  Exp_Rev Access'!$F$7:$GK$318,24,FALSE)),"",VLOOKUP($B201,'[1]1718  Exp_Rev Access'!$F$7:$GK$318,24,FALSE))</f>
        <v>27497.8</v>
      </c>
      <c r="AF201" s="90">
        <f>IF(ISNA(VLOOKUP($B201,'[1]1718  Exp_Rev Access'!$F$7:$GK$318,25,FALSE)),"",VLOOKUP($B201,'[1]1718  Exp_Rev Access'!$F$7:$GK$318,25,FALSE))</f>
        <v>0</v>
      </c>
      <c r="AG201" s="90">
        <f>IF(ISNA(VLOOKUP($B201,'[1]1718  Exp_Rev Access'!$F$7:$GK$318,26,FALSE)),"",VLOOKUP($B201,'[1]1718  Exp_Rev Access'!$F$7:$GK$318,26,FALSE))</f>
        <v>8589.2800000000007</v>
      </c>
      <c r="AH201" s="90">
        <f>IF(ISNA(VLOOKUP($B201,'[1]1718  Exp_Rev Access'!$F$7:$GK$318,27,FALSE)),"",VLOOKUP($B201,'[1]1718  Exp_Rev Access'!$F$7:$GK$318,27,FALSE))</f>
        <v>8601.94</v>
      </c>
      <c r="AI201" s="90">
        <f>IF(ISNA(VLOOKUP($B201,'[1]1718  Exp_Rev Access'!$F$7:$GK$318,28,FALSE)),"",VLOOKUP($B201,'[1]1718  Exp_Rev Access'!$F$7:$GK$318,28,FALSE))</f>
        <v>101995.1</v>
      </c>
      <c r="AJ201" s="90">
        <f>IF(ISNA(VLOOKUP($B201,'[1]1718  Exp_Rev Access'!$F$7:$GK$318,29,FALSE)),"",VLOOKUP($B201,'[1]1718  Exp_Rev Access'!$F$7:$GK$318,29,FALSE))</f>
        <v>37721.160000000003</v>
      </c>
      <c r="AK201" s="90">
        <f>IF(ISNA(VLOOKUP($B201,'[1]1718  Exp_Rev Access'!$F$7:$GK$318,30,FALSE)),"",VLOOKUP($B201,'[1]1718  Exp_Rev Access'!$F$7:$GK$318,30,FALSE))</f>
        <v>54621.88</v>
      </c>
      <c r="AL201" s="90">
        <f>IF(ISNA(VLOOKUP($B201,'[1]1718  Exp_Rev Access'!$F$7:$GK$318,31,FALSE)),"",VLOOKUP($B201,'[1]1718  Exp_Rev Access'!$F$7:$GK$318,31,FALSE))</f>
        <v>0</v>
      </c>
      <c r="AM201" s="56">
        <f t="shared" si="552"/>
        <v>457499.61</v>
      </c>
      <c r="AN201" s="92">
        <f t="shared" si="553"/>
        <v>2.7926743699902848E-2</v>
      </c>
      <c r="AO201" s="71">
        <f t="shared" si="554"/>
        <v>359.5366570528185</v>
      </c>
      <c r="AP201" s="90">
        <f>IF(ISNA(VLOOKUP($B201,'[1]1718  Exp_Rev Access'!$F$7:$GK$318,33,FALSE)),"",VLOOKUP($B201,'[1]1718  Exp_Rev Access'!$F$7:$GK$318,33,FALSE))</f>
        <v>8903033.9499999993</v>
      </c>
      <c r="AQ201" s="90">
        <f>IF(ISNA(VLOOKUP($B201,'[1]1718  Exp_Rev Access'!$F$7:$GK$318,34,FALSE)),"",VLOOKUP($B201,'[1]1718  Exp_Rev Access'!$F$7:$GK$318,34,FALSE))</f>
        <v>248927.73</v>
      </c>
      <c r="AR201" s="90">
        <f>IF(ISNA(VLOOKUP($B201,'[1]1718  Exp_Rev Access'!$F$7:$GK$318,35,FALSE)),"",VLOOKUP($B201,'[1]1718  Exp_Rev Access'!$F$7:$GK$318,35,FALSE))</f>
        <v>358526.92</v>
      </c>
      <c r="AS201" s="90">
        <f>IF(ISNA(VLOOKUP($B201,'[1]1718  Exp_Rev Access'!$F$7:$GK$318,36,FALSE)),"",VLOOKUP($B201,'[1]1718  Exp_Rev Access'!$F$7:$GK$318,36,FALSE))</f>
        <v>0</v>
      </c>
      <c r="AT201" s="90">
        <f>IF(ISNA(VLOOKUP($B201,'[1]1718  Exp_Rev Access'!$F$7:$GK$318,37,FALSE)),"",VLOOKUP($B201,'[1]1718  Exp_Rev Access'!$F$7:$GK$318,37,FALSE))</f>
        <v>0</v>
      </c>
      <c r="AU201" s="56">
        <f t="shared" si="555"/>
        <v>9510488.5999999996</v>
      </c>
      <c r="AV201" s="93">
        <f t="shared" si="556"/>
        <v>0.58054033662028226</v>
      </c>
      <c r="AW201" s="56">
        <f t="shared" si="557"/>
        <v>7474.0375804537625</v>
      </c>
      <c r="AX201" s="90">
        <f>IF(ISNA(VLOOKUP($B201,'[1]1718  Exp_Rev Access'!$F$7:$GK$318,39,FALSE)),"",VLOOKUP($B201,'[1]1718  Exp_Rev Access'!$F$7:$GK$318,39,FALSE))</f>
        <v>0</v>
      </c>
      <c r="AY201" s="90">
        <f>IF(ISNA(VLOOKUP($B201,'[1]1718  Exp_Rev Access'!$F$7:$GK$318,40,FALSE)),"",VLOOKUP($B201,'[1]1718  Exp_Rev Access'!$F$7:$GK$318,40,FALSE))</f>
        <v>1370023.87</v>
      </c>
      <c r="AZ201" s="90">
        <f>IF(ISNA(VLOOKUP($B201,'[1]1718  Exp_Rev Access'!$F$7:$GK$318,41,FALSE)),"",VLOOKUP($B201,'[1]1718  Exp_Rev Access'!$F$7:$GK$318,41,FALSE))</f>
        <v>99177.66</v>
      </c>
      <c r="BA201" s="90">
        <f>IF(ISNA(VLOOKUP($B201,'[1]1718  Exp_Rev Access'!$F$7:$GK$318,42,FALSE)),"",VLOOKUP($B201,'[1]1718  Exp_Rev Access'!$F$7:$GK$318,42,FALSE))</f>
        <v>0</v>
      </c>
      <c r="BB201" s="90">
        <f>IF(ISNA(VLOOKUP($B201,'[1]1718  Exp_Rev Access'!$F$7:$GK$318,43,FALSE)),"",VLOOKUP($B201,'[1]1718  Exp_Rev Access'!$F$7:$GK$318,43,FALSE))</f>
        <v>0</v>
      </c>
      <c r="BC201" s="90">
        <f>IF(ISNA(VLOOKUP($B201,'[1]1718  Exp_Rev Access'!$F$7:$GK$318,44,FALSE)),"",VLOOKUP($B201,'[1]1718  Exp_Rev Access'!$F$7:$GK$318,44,FALSE))</f>
        <v>311667.13</v>
      </c>
      <c r="BD201" s="90">
        <f>IF(ISNA(VLOOKUP($B201,'[1]1718  Exp_Rev Access'!$F$7:$GK$318,45,FALSE)),"",VLOOKUP($B201,'[1]1718  Exp_Rev Access'!$F$7:$GK$318,45,FALSE))</f>
        <v>0</v>
      </c>
      <c r="BE201" s="90">
        <f>IF(ISNA(VLOOKUP($B201,'[1]1718  Exp_Rev Access'!$F$7:$GK$318,46,FALSE)),"",VLOOKUP($B201,'[1]1718  Exp_Rev Access'!$F$7:$GK$318,46,FALSE))</f>
        <v>73667.710000000006</v>
      </c>
      <c r="BF201" s="90">
        <f>IF(ISNA(VLOOKUP($B201,'[1]1718  Exp_Rev Access'!$F$7:$GK$318,47,FALSE)),"",VLOOKUP($B201,'[1]1718  Exp_Rev Access'!$F$7:$GK$318,47,FALSE))</f>
        <v>0</v>
      </c>
      <c r="BG201" s="90">
        <f>IF(ISNA(VLOOKUP($B201,'[1]1718  Exp_Rev Access'!$F$7:$GK$318,48,FALSE)),"",VLOOKUP($B201,'[1]1718  Exp_Rev Access'!$F$7:$GK$318,48,FALSE))</f>
        <v>253364.68</v>
      </c>
      <c r="BH201" s="90">
        <f>IF(ISNA(VLOOKUP($B201,'[1]1718  Exp_Rev Access'!$F$7:$GK$318,49,FALSE)),"",VLOOKUP($B201,'[1]1718  Exp_Rev Access'!$F$7:$GK$318,49,FALSE))</f>
        <v>30434.95</v>
      </c>
      <c r="BI201" s="90">
        <f>IF(ISNA(VLOOKUP($B201,'[1]1718  Exp_Rev Access'!$F$7:$GK$318,50,FALSE)),"",VLOOKUP($B201,'[1]1718  Exp_Rev Access'!$F$7:$GK$318,50,FALSE))</f>
        <v>0</v>
      </c>
      <c r="BJ201" s="90">
        <f>IF(ISNA(VLOOKUP($B201,'[1]1718  Exp_Rev Access'!$F$7:$GK$318,51,FALSE)),"",VLOOKUP($B201,'[1]1718  Exp_Rev Access'!$F$7:$GK$318,51,FALSE))</f>
        <v>5164.41</v>
      </c>
      <c r="BK201" s="90">
        <f>IF(ISNA(VLOOKUP($B201,'[1]1718  Exp_Rev Access'!$F$7:$GK$318,52,FALSE)),"",VLOOKUP($B201,'[1]1718  Exp_Rev Access'!$F$7:$GK$318,52,FALSE))</f>
        <v>538146.02</v>
      </c>
      <c r="BL201" s="90">
        <f>IF(ISNA(VLOOKUP($B201,'[1]1718  Exp_Rev Access'!$F$7:$GK$318,53,FALSE)),"",VLOOKUP($B201,'[1]1718  Exp_Rev Access'!$F$7:$GK$318,53,FALSE))</f>
        <v>0</v>
      </c>
      <c r="BM201" s="90">
        <f>IF(ISNA(VLOOKUP($B201,'[1]1718  Exp_Rev Access'!$F$7:$GK$318,54,FALSE)),"",VLOOKUP($B201,'[1]1718  Exp_Rev Access'!$F$7:$GK$318,54,FALSE))</f>
        <v>0</v>
      </c>
      <c r="BN201" s="90">
        <f>IF(ISNA(VLOOKUP($B201,'[1]1718  Exp_Rev Access'!$F$7:$GK$318,55,FALSE)),"",VLOOKUP($B201,'[1]1718  Exp_Rev Access'!$F$7:$GK$318,55,FALSE))</f>
        <v>0</v>
      </c>
      <c r="BO201" s="90">
        <f>IF(ISNA(VLOOKUP($B201,'[1]1718  Exp_Rev Access'!$F$7:$GK$318,56,FALSE)),"",VLOOKUP($B201,'[1]1718  Exp_Rev Access'!$F$7:$GK$318,56,FALSE))</f>
        <v>0</v>
      </c>
      <c r="BP201" s="90">
        <f>IF(ISNA(VLOOKUP($B201,'[1]1718  Exp_Rev Access'!$F$7:$GK$318,57,FALSE)),"",VLOOKUP($B201,'[1]1718  Exp_Rev Access'!$F$7:$GK$318,57,FALSE))</f>
        <v>0</v>
      </c>
      <c r="BQ201" s="90">
        <f>IF(ISNA(VLOOKUP($B201,'[1]1718  Exp_Rev Access'!$F$7:$GK$318,58,FALSE)),"",VLOOKUP($B201,'[1]1718  Exp_Rev Access'!$F$7:$GK$318,58,FALSE))</f>
        <v>0</v>
      </c>
      <c r="BR201" s="90">
        <f>IF(ISNA(VLOOKUP($B201,'[1]1718  Exp_Rev Access'!$F$7:$GK$318,59,FALSE)),"",VLOOKUP($B201,'[1]1718  Exp_Rev Access'!$F$7:$GK$318,59,FALSE))</f>
        <v>0</v>
      </c>
      <c r="BS201" s="90">
        <f>IF(ISNA(VLOOKUP($B201,'[1]1718  Exp_Rev Access'!$F$7:$GK$318,60,FALSE)),"",VLOOKUP($B201,'[1]1718  Exp_Rev Access'!$F$7:$GK$318,60,FALSE))</f>
        <v>0</v>
      </c>
      <c r="BT201" s="90">
        <f>IF(ISNA(VLOOKUP($B201,'[1]1718  Exp_Rev Access'!$F$7:$GK$318,61,FALSE)),"",VLOOKUP($B201,'[1]1718  Exp_Rev Access'!$F$7:$GK$318,61,FALSE))</f>
        <v>0</v>
      </c>
      <c r="BU201" s="90">
        <f>IF(ISNA(VLOOKUP($B201,'[1]1718  Exp_Rev Access'!$F$7:$GK$318,62,FALSE)),"",VLOOKUP($B201,'[1]1718  Exp_Rev Access'!$F$7:$GK$318,62,FALSE))</f>
        <v>0</v>
      </c>
      <c r="BV201" s="56">
        <f t="shared" si="449"/>
        <v>2681646.4300000006</v>
      </c>
      <c r="BW201" s="92">
        <f t="shared" si="558"/>
        <v>0.16369336914706767</v>
      </c>
      <c r="BX201" s="71">
        <f t="shared" si="559"/>
        <v>2107.4339119979259</v>
      </c>
      <c r="BY201" s="90">
        <f>IF(ISNA(VLOOKUP($B201,'[1]1718  Exp_Rev Access'!$F$7:$GK$318,64,FALSE)),"",VLOOKUP($B201,'[1]1718  Exp_Rev Access'!$F$7:$GK$318,64,FALSE))</f>
        <v>0</v>
      </c>
      <c r="BZ201" s="90">
        <f>IF(ISNA(VLOOKUP($B201,'[1]1718  Exp_Rev Access'!$F$7:$GK$318,65,FALSE)),"",VLOOKUP($B201,'[1]1718  Exp_Rev Access'!$F$7:$GK$318,65,FALSE))</f>
        <v>0</v>
      </c>
      <c r="CA201" s="90">
        <f>IF(ISNA(VLOOKUP($B201,'[1]1718  Exp_Rev Access'!$F$7:$GK$318,66,FALSE)),"",VLOOKUP($B201,'[1]1718  Exp_Rev Access'!$F$7:$GK$318,66,FALSE))</f>
        <v>0</v>
      </c>
      <c r="CB201" s="90">
        <f>IF(ISNA(VLOOKUP($B201,'[1]1718  Exp_Rev Access'!$F$7:$GK$318,67,FALSE)),"",VLOOKUP($B201,'[1]1718  Exp_Rev Access'!$F$7:$GK$318,67,FALSE))</f>
        <v>0</v>
      </c>
      <c r="CC201" s="90">
        <f>IF(ISNA(VLOOKUP($B201,'[1]1718  Exp_Rev Access'!$F$7:$GK$318,68,FALSE)),"",VLOOKUP($B201,'[1]1718  Exp_Rev Access'!$F$7:$GK$318,68,FALSE))</f>
        <v>7744.77</v>
      </c>
      <c r="CD201" s="90">
        <f>IF(ISNA(VLOOKUP($B201,'[1]1718  Exp_Rev Access'!$F$7:$GK$318,69,FALSE)),"",VLOOKUP($B201,'[1]1718  Exp_Rev Access'!$F$7:$GK$318,69,FALSE))</f>
        <v>0</v>
      </c>
      <c r="CE201" s="56">
        <f t="shared" si="437"/>
        <v>7744.77</v>
      </c>
      <c r="CF201" s="92">
        <f t="shared" si="450"/>
        <v>4.7275713919121506E-4</v>
      </c>
      <c r="CG201" s="78">
        <f t="shared" si="451"/>
        <v>6.0864067522220564</v>
      </c>
      <c r="CH201" s="90">
        <f>IF(ISNA(VLOOKUP($B201,'[1]1718  Exp_Rev Access'!$F$7:$GK$318,$CH$2,FALSE)),"",VLOOKUP($B201,'[1]1718  Exp_Rev Access'!$F$7:$GK$318,$CH$2,FALSE))</f>
        <v>3200</v>
      </c>
      <c r="CI201" s="90">
        <f>IF(ISNA(VLOOKUP($B201,'[1]1718  Exp_Rev Access'!$F$7:$GK$318,$CI$2,FALSE)),"",VLOOKUP($B201,'[1]1718  Exp_Rev Access'!$F$7:$GK$318,$CI$2,FALSE))</f>
        <v>0</v>
      </c>
      <c r="CJ201" s="90">
        <f>IF(ISNA(VLOOKUP($B201,'[1]1718  Exp_Rev Access'!$F$7:$GK$318,$CJ$2,FALSE)),"",VLOOKUP($B201,'[1]1718  Exp_Rev Access'!$F$7:$GK$318,$CJ$2,FALSE))</f>
        <v>0</v>
      </c>
      <c r="CK201" s="90">
        <f>IF(ISNA(VLOOKUP($B201,'[1]1718  Exp_Rev Access'!$F$7:$GK$318,$CK$2,FALSE)),"",VLOOKUP($B201,'[1]1718  Exp_Rev Access'!$F$7:$GK$318,$CK$2,FALSE))</f>
        <v>0</v>
      </c>
      <c r="CL201" s="90">
        <f>IF(ISNA(VLOOKUP($B201,'[1]1718  Exp_Rev Access'!$F$7:$GK$318,$CL$2,FALSE)),"",VLOOKUP($B201,'[1]1718  Exp_Rev Access'!$F$7:$GK$318,$CL$2,FALSE))</f>
        <v>0</v>
      </c>
      <c r="CM201" s="90">
        <f>IF(ISNA(VLOOKUP($B201,'[1]1718  Exp_Rev Access'!$F$7:$GK$318,$CM$2,FALSE)),"",VLOOKUP($B201,'[1]1718  Exp_Rev Access'!$F$7:$GK$318,$CM$2,FALSE))</f>
        <v>0</v>
      </c>
      <c r="CN201" s="90">
        <f>IF(ISNA(VLOOKUP($B201,'[1]1718  Exp_Rev Access'!$F$7:$GK$318,$CN$2,FALSE)),"",VLOOKUP($B201,'[1]1718  Exp_Rev Access'!$F$7:$GK$318,$CN$2,FALSE))</f>
        <v>0</v>
      </c>
      <c r="CO201" s="90">
        <f>IF(ISNA(VLOOKUP($B201,'[1]1718  Exp_Rev Access'!$F$7:$GK$318,$CO$2,FALSE)),"",VLOOKUP($B201,'[1]1718  Exp_Rev Access'!$F$7:$GK$318,$CO$2,FALSE))</f>
        <v>0</v>
      </c>
      <c r="CP201" s="90">
        <f>IF(ISNA(VLOOKUP($B201,'[1]1718  Exp_Rev Access'!$F$7:$GK$318,$CP$2,FALSE)),"",VLOOKUP($B201,'[1]1718  Exp_Rev Access'!$F$7:$GK$318,$CP$2,FALSE))</f>
        <v>0</v>
      </c>
      <c r="CQ201" s="90">
        <f>IF(ISNA(VLOOKUP($B201,'[1]1718  Exp_Rev Access'!$F$7:$GK$318,$CQ$2,FALSE)),"",VLOOKUP($B201,'[1]1718  Exp_Rev Access'!$F$7:$GK$318,$CQ$2,FALSE))</f>
        <v>0</v>
      </c>
      <c r="CR201" s="90">
        <f>IF(ISNA(VLOOKUP($B201,'[1]1718  Exp_Rev Access'!$F$7:$GK$318,$CR$2,FALSE)),"",VLOOKUP($B201,'[1]1718  Exp_Rev Access'!$F$7:$GK$318,$CR$2,FALSE))</f>
        <v>0</v>
      </c>
      <c r="CS201" s="90">
        <f>IF(ISNA(VLOOKUP($B201,'[1]1718  Exp_Rev Access'!$F$7:$GK$318,$CS$2,FALSE)),"",VLOOKUP($B201,'[1]1718  Exp_Rev Access'!$F$7:$GK$318,$CS$2,FALSE))</f>
        <v>0</v>
      </c>
      <c r="CT201" s="90">
        <f>IF(ISNA(VLOOKUP($B201,'[1]1718  Exp_Rev Access'!$F$7:$GK$318,$CT$2,FALSE)),"",VLOOKUP($B201,'[1]1718  Exp_Rev Access'!$F$7:$GK$318,$CT$2,FALSE))</f>
        <v>0</v>
      </c>
      <c r="CU201" s="90">
        <f>IF(ISNA(VLOOKUP($B201,'[1]1718  Exp_Rev Access'!$F$7:$GK$318,$CU$2,FALSE)),"",VLOOKUP($B201,'[1]1718  Exp_Rev Access'!$F$7:$GK$318,$CU$2,FALSE))</f>
        <v>207966.45</v>
      </c>
      <c r="CV201" s="90">
        <f>IF(ISNA(VLOOKUP($B201,'[1]1718  Exp_Rev Access'!$F$7:$GK$318,$CV$2,FALSE)),"",VLOOKUP($B201,'[1]1718  Exp_Rev Access'!$F$7:$GK$318,$CV$2,FALSE))</f>
        <v>409333.61</v>
      </c>
      <c r="CW201" s="90">
        <f>IF(ISNA(VLOOKUP($B201,'[1]1718  Exp_Rev Access'!$F$7:$GK$318,$CW$2,FALSE)),"",VLOOKUP($B201,'[1]1718  Exp_Rev Access'!$F$7:$GK$318,$CW$2,FALSE))</f>
        <v>0</v>
      </c>
      <c r="CX201" s="90">
        <f>IF(ISNA(VLOOKUP($B201,'[1]1718  Exp_Rev Access'!$F$7:$GK$318,$CX$2,FALSE)),"",VLOOKUP($B201,'[1]1718  Exp_Rev Access'!$F$7:$GK$318,$CX$2,FALSE))</f>
        <v>0</v>
      </c>
      <c r="CY201" s="90">
        <f>IF(ISNA(VLOOKUP($B201,'[1]1718  Exp_Rev Access'!$F$7:$GK$318,$CY$2,FALSE)),"",VLOOKUP($B201,'[1]1718  Exp_Rev Access'!$F$7:$GK$318,$CY$2,FALSE))</f>
        <v>0</v>
      </c>
      <c r="CZ201" s="90">
        <f>IF(ISNA(VLOOKUP($B201,'[1]1718  Exp_Rev Access'!$F$7:$GK$318,$CZ$2,FALSE)),"",VLOOKUP($B201,'[1]1718  Exp_Rev Access'!$F$7:$GK$318,$CZ$2,FALSE))</f>
        <v>0</v>
      </c>
      <c r="DA201" s="90">
        <f>IF(ISNA(VLOOKUP($B201,'[1]1718  Exp_Rev Access'!$F$7:$GK$318,$DA$2,FALSE)),"",VLOOKUP($B201,'[1]1718  Exp_Rev Access'!$F$7:$GK$318,$DA$2,FALSE))</f>
        <v>0</v>
      </c>
      <c r="DB201" s="90">
        <f>IF(ISNA(VLOOKUP($B201,'[1]1718  Exp_Rev Access'!$F$7:$GK$318,$DB$2,FALSE)),"",VLOOKUP($B201,'[1]1718  Exp_Rev Access'!$F$7:$GK$318,$DB$2,FALSE))</f>
        <v>27544.51</v>
      </c>
      <c r="DC201" s="90">
        <f>IF(ISNA(VLOOKUP($B201,'[1]1718  Exp_Rev Access'!$F$7:$GK$318,$DC$2,FALSE)),"",VLOOKUP($B201,'[1]1718  Exp_Rev Access'!$F$7:$GK$318,$DC$2,FALSE))</f>
        <v>0</v>
      </c>
      <c r="DD201" s="90">
        <f>IF(ISNA(VLOOKUP($B201,'[1]1718  Exp_Rev Access'!$F$7:$GK$318,$DD$2,FALSE)),"",VLOOKUP($B201,'[1]1718  Exp_Rev Access'!$F$7:$GK$318,$DD$2,FALSE))</f>
        <v>0</v>
      </c>
      <c r="DE201" s="90">
        <f>IF(ISNA(VLOOKUP($B201,'[1]1718  Exp_Rev Access'!$F$7:$GK$318,$DE$2,FALSE)),"",VLOOKUP($B201,'[1]1718  Exp_Rev Access'!$F$7:$GK$318,$DE$2,FALSE))</f>
        <v>0</v>
      </c>
      <c r="DF201" s="90">
        <f>IF(ISNA(VLOOKUP($B201,'[1]1718  Exp_Rev Access'!$F$7:$GK$318,$DF$2,FALSE)),"",VLOOKUP($B201,'[1]1718  Exp_Rev Access'!$F$7:$GK$318,$DF$2,FALSE))</f>
        <v>0</v>
      </c>
      <c r="DG201" s="90">
        <f>IF(ISNA(VLOOKUP($B201,'[1]1718  Exp_Rev Access'!$F$7:$GK$318,$DG$2,FALSE)),"",VLOOKUP($B201,'[1]1718  Exp_Rev Access'!$F$7:$GK$318,$DG$2,FALSE))</f>
        <v>0</v>
      </c>
      <c r="DH201" s="90">
        <f>IF(ISNA(VLOOKUP($B201,'[1]1718  Exp_Rev Access'!$F$7:$GK$318,$DH$2,FALSE)),"",VLOOKUP($B201,'[1]1718  Exp_Rev Access'!$F$7:$GK$318,$DH$2,FALSE))</f>
        <v>0</v>
      </c>
      <c r="DI201" s="90">
        <f>IF(ISNA(VLOOKUP($B201,'[1]1718  Exp_Rev Access'!$F$7:$GK$318,$DI$2,FALSE)),"",VLOOKUP($B201,'[1]1718  Exp_Rev Access'!$F$7:$GK$318,$DI$2,FALSE))</f>
        <v>216470.43</v>
      </c>
      <c r="DJ201" s="90">
        <f>IF(ISNA(VLOOKUP($B201,'[1]1718  Exp_Rev Access'!$F$7:$GK$318,$DJ$2,FALSE)),"",VLOOKUP($B201,'[1]1718  Exp_Rev Access'!$F$7:$GK$318,$DJ$2,FALSE))</f>
        <v>0</v>
      </c>
      <c r="DK201" s="90">
        <f>IF(ISNA(VLOOKUP($B201,'[1]1718  Exp_Rev Access'!$F$7:$GK$318,$DK$2,FALSE)),"",VLOOKUP($B201,'[1]1718  Exp_Rev Access'!$F$7:$GK$318,$DK$2,FALSE))</f>
        <v>0</v>
      </c>
      <c r="DL201" s="90">
        <f>IF(ISNA(VLOOKUP($B201,'[1]1718  Exp_Rev Access'!$F$7:$GK$318,$DL$2,FALSE)),"",VLOOKUP($B201,'[1]1718  Exp_Rev Access'!$F$7:$GK$318,$DL$2,FALSE))</f>
        <v>0</v>
      </c>
      <c r="DM201" s="90">
        <f>IF(ISNA(VLOOKUP($B201,'[1]1718  Exp_Rev Access'!$F$7:$GK$318,$DM$2,FALSE)),"",VLOOKUP($B201,'[1]1718  Exp_Rev Access'!$F$7:$GK$318,$DM$2,FALSE))</f>
        <v>0</v>
      </c>
      <c r="DN201" s="90">
        <f>IF(ISNA(VLOOKUP($B201,'[1]1718  Exp_Rev Access'!$F$7:$GK$318,$DN$2,FALSE)),"",VLOOKUP($B201,'[1]1718  Exp_Rev Access'!$F$7:$GK$318,$DN$2,FALSE))</f>
        <v>0</v>
      </c>
      <c r="DO201" s="90">
        <f>IF(ISNA(VLOOKUP($B201,'[1]1718  Exp_Rev Access'!$F$7:$GK$318,$DO$2,FALSE)),"",VLOOKUP($B201,'[1]1718  Exp_Rev Access'!$F$7:$GK$318,$DO$2,FALSE))</f>
        <v>0</v>
      </c>
      <c r="DP201" s="90">
        <f>IF(ISNA(VLOOKUP($B201,'[1]1718  Exp_Rev Access'!$F$7:$GK$318,$DP$2,FALSE)),"",VLOOKUP($B201,'[1]1718  Exp_Rev Access'!$F$7:$GK$318,$DP$2,FALSE))</f>
        <v>0</v>
      </c>
      <c r="DQ201" s="90">
        <f>IF(ISNA(VLOOKUP($B201,'[1]1718  Exp_Rev Access'!$F$7:$GK$318,$DQ$2,FALSE)),"",VLOOKUP($B201,'[1]1718  Exp_Rev Access'!$F$7:$GK$318,$DQ$2,FALSE))</f>
        <v>0</v>
      </c>
      <c r="DR201" s="90">
        <f>IF(ISNA(VLOOKUP($B201,'[1]1718  Exp_Rev Access'!$F$7:$GK$318,$DR$2,FALSE)),"",VLOOKUP($B201,'[1]1718  Exp_Rev Access'!$F$7:$GK$318,$DR$2,FALSE))</f>
        <v>0</v>
      </c>
      <c r="DS201" s="90">
        <f>IF(ISNA(VLOOKUP($B201,'[1]1718  Exp_Rev Access'!$F$7:$GK$318,$DS$2,FALSE)),"",VLOOKUP($B201,'[1]1718  Exp_Rev Access'!$F$7:$GK$318,$DS$2,FALSE))</f>
        <v>0</v>
      </c>
      <c r="DT201" s="90">
        <f>IF(ISNA(VLOOKUP($B201,'[1]1718  Exp_Rev Access'!$F$7:$GK$318,$DT$2,FALSE)),"",VLOOKUP($B201,'[1]1718  Exp_Rev Access'!$F$7:$GK$318,$DT$2,FALSE))</f>
        <v>0</v>
      </c>
      <c r="DU201" s="90">
        <f>IF(ISNA(VLOOKUP($B201,'[1]1718  Exp_Rev Access'!$F$7:$GK$318,$DU$2,FALSE)),"",VLOOKUP($B201,'[1]1718  Exp_Rev Access'!$F$7:$GK$318,$DU$2,FALSE))</f>
        <v>0</v>
      </c>
      <c r="DV201" s="90">
        <f>IF(ISNA(VLOOKUP($B201,'[1]1718  Exp_Rev Access'!$F$7:$GK$318,$DV$2,FALSE)),"",VLOOKUP($B201,'[1]1718  Exp_Rev Access'!$F$7:$GK$318,$DV$2,FALSE))</f>
        <v>0</v>
      </c>
      <c r="DW201" s="90">
        <f>IF(ISNA(VLOOKUP($B201,'[1]1718  Exp_Rev Access'!$F$7:$GK$318,$DW$2,FALSE)),"",VLOOKUP($B201,'[1]1718  Exp_Rev Access'!$F$7:$GK$318,$DW$2,FALSE))</f>
        <v>0</v>
      </c>
      <c r="DX201" s="90">
        <f>IF(ISNA(VLOOKUP($B201,'[1]1718  Exp_Rev Access'!$F$7:$GK$318,$DX$2,FALSE)),"",VLOOKUP($B201,'[1]1718  Exp_Rev Access'!$F$7:$GK$318,$DX$2,FALSE))</f>
        <v>0</v>
      </c>
      <c r="DY201" s="90">
        <f>IF(ISNA(VLOOKUP($B201,'[1]1718  Exp_Rev Access'!$F$7:$GK$318,$DY$2,FALSE)),"",VLOOKUP($B201,'[1]1718  Exp_Rev Access'!$F$7:$GK$318,$DY$2,FALSE))</f>
        <v>0</v>
      </c>
      <c r="DZ201" s="90">
        <f>IF(ISNA(VLOOKUP($B201,'[1]1718  Exp_Rev Access'!$F$7:$GK$318,$DZ$2,FALSE)),"",VLOOKUP($B201,'[1]1718  Exp_Rev Access'!$F$7:$GK$318,$DZ$2,FALSE))</f>
        <v>0</v>
      </c>
      <c r="EA201" s="90">
        <f>IF(ISNA(VLOOKUP($B201,'[1]1718  Exp_Rev Access'!$F$7:$GK$318,$EA$2,FALSE)),"",VLOOKUP($B201,'[1]1718  Exp_Rev Access'!$F$7:$GK$318,$EA$2,FALSE))</f>
        <v>0</v>
      </c>
      <c r="EB201" s="90">
        <f>IF(ISNA(VLOOKUP($B201,'[1]1718  Exp_Rev Access'!$F$7:$GK$318,$EB$2,FALSE)),"",VLOOKUP($B201,'[1]1718  Exp_Rev Access'!$F$7:$GK$318,$EB$2,FALSE))</f>
        <v>0</v>
      </c>
      <c r="EC201" s="90">
        <f>IF(ISNA(VLOOKUP($B201,'[1]1718  Exp_Rev Access'!$F$7:$GK$318,$EC$2,FALSE)),"",VLOOKUP($B201,'[1]1718  Exp_Rev Access'!$F$7:$GK$318,$EC$2,FALSE))</f>
        <v>0</v>
      </c>
      <c r="ED201" s="90">
        <f>IF(ISNA(VLOOKUP($B201,'[1]1718  Exp_Rev Access'!$F$7:$GK$318,$ED$2,FALSE)),"",VLOOKUP($B201,'[1]1718  Exp_Rev Access'!$F$7:$GK$318,$ED$2,FALSE))</f>
        <v>0</v>
      </c>
      <c r="EE201" s="90">
        <f>IF(ISNA(VLOOKUP($B201,'[1]1718  Exp_Rev Access'!$F$7:$GK$318,$EE$2,FALSE)),"",VLOOKUP($B201,'[1]1718  Exp_Rev Access'!$F$7:$GK$318,$EE$2,FALSE))</f>
        <v>0</v>
      </c>
      <c r="EF201" s="90">
        <f>IF(ISNA(VLOOKUP($B201,'[1]1718  Exp_Rev Access'!$F$7:$GK$318,$EF$2,FALSE)),"",VLOOKUP($B201,'[1]1718  Exp_Rev Access'!$F$7:$GK$318,$EF$2,FALSE))</f>
        <v>0</v>
      </c>
      <c r="EG201" s="90">
        <f>IF(ISNA(VLOOKUP($B201,'[1]1718  Exp_Rev Access'!$F$7:$GK$318,$EG$2,FALSE)),"",VLOOKUP($B201,'[1]1718  Exp_Rev Access'!$F$7:$GK$318,$EG$2,FALSE))</f>
        <v>0</v>
      </c>
      <c r="EH201" s="90">
        <f>IF(ISNA(VLOOKUP($B201,'[1]1718  Exp_Rev Access'!$F$7:$GK$318,$EH$2,FALSE)),"",VLOOKUP($B201,'[1]1718  Exp_Rev Access'!$F$7:$GK$318,$EH$2,FALSE))</f>
        <v>0</v>
      </c>
      <c r="EI201" s="90">
        <f>IF(ISNA(VLOOKUP($B201,'[1]1718  Exp_Rev Access'!$F$7:$GK$318,$EI$2,FALSE)),"",VLOOKUP($B201,'[1]1718  Exp_Rev Access'!$F$7:$GK$318,$EI$2,FALSE))</f>
        <v>0</v>
      </c>
      <c r="EJ201" s="90">
        <f>IF(ISNA(VLOOKUP($B201,'[1]1718  Exp_Rev Access'!$F$7:$GK$318,$EJ$2,FALSE)),"",VLOOKUP($B201,'[1]1718  Exp_Rev Access'!$F$7:$GK$318,$EJ$2,FALSE))</f>
        <v>0</v>
      </c>
      <c r="EK201" s="90">
        <f>IF(ISNA(VLOOKUP($B201,'[1]1718  Exp_Rev Access'!$F$7:$GK$318,$EK$2,FALSE)),"",VLOOKUP($B201,'[1]1718  Exp_Rev Access'!$F$7:$GK$318,$EK$2,FALSE))</f>
        <v>0</v>
      </c>
      <c r="EL201" s="90">
        <f>IF(ISNA(VLOOKUP($B201,'[1]1718  Exp_Rev Access'!$F$7:$GK$318,$EL$2,FALSE)),"",VLOOKUP($B201,'[1]1718  Exp_Rev Access'!$F$7:$GK$318,$EL$2,FALSE))</f>
        <v>0</v>
      </c>
      <c r="EM201" s="90">
        <f>IF(ISNA(VLOOKUP($B201,'[1]1718  Exp_Rev Access'!$F$7:$GK$318,$EM$2,FALSE)),"",VLOOKUP($B201,'[1]1718  Exp_Rev Access'!$F$7:$GK$318,$EM$2,FALSE))</f>
        <v>0</v>
      </c>
      <c r="EN201" s="90">
        <f>IF(ISNA(VLOOKUP($B201,'[1]1718  Exp_Rev Access'!$F$7:$GK$318,$EN$2,FALSE)),"",VLOOKUP($B201,'[1]1718  Exp_Rev Access'!$F$7:$GK$318,$EN$2,FALSE))</f>
        <v>0</v>
      </c>
      <c r="EO201" s="90">
        <f>IF(ISNA(VLOOKUP($B201,'[1]1718  Exp_Rev Access'!$F$7:$GK$318,$EO$2,FALSE)),"",VLOOKUP($B201,'[1]1718  Exp_Rev Access'!$F$7:$GK$318,$EO$2,FALSE))</f>
        <v>18197.599999999999</v>
      </c>
      <c r="EP201" s="90">
        <f>IF(ISNA(VLOOKUP($B201,'[1]1718  Exp_Rev Access'!$F$7:$GK$318,$EP$2,FALSE)),"",VLOOKUP($B201,'[1]1718  Exp_Rev Access'!$F$7:$GK$318,$EP$2,FALSE))</f>
        <v>0</v>
      </c>
      <c r="EQ201" s="90">
        <f>IF(ISNA(VLOOKUP($B201,'[1]1718  Exp_Rev Access'!$F$7:$GK$318,$EQ$2,FALSE)),"",VLOOKUP($B201,'[1]1718  Exp_Rev Access'!$F$7:$GK$318,$EQ$2,FALSE))</f>
        <v>0</v>
      </c>
      <c r="ER201" s="90">
        <f>IF(ISNA(VLOOKUP($B201,'[1]1718  Exp_Rev Access'!$F$7:$GK$318,$ER$2,FALSE)),"",VLOOKUP($B201,'[1]1718  Exp_Rev Access'!$F$7:$GK$318,$ER$2,FALSE))</f>
        <v>0</v>
      </c>
      <c r="ES201" s="90">
        <f>IF(ISNA(VLOOKUP($B201,'[1]1718  Exp_Rev Access'!$F$7:$GK$318,$ES$2,FALSE)),"",VLOOKUP($B201,'[1]1718  Exp_Rev Access'!$F$7:$GK$318,$ES$2,FALSE))</f>
        <v>0</v>
      </c>
      <c r="ET201" s="90">
        <f>IF(ISNA(VLOOKUP($B201,'[1]1718  Exp_Rev Access'!$F$7:$GK$318,$ET$2,FALSE)),"",VLOOKUP($B201,'[1]1718  Exp_Rev Access'!$F$7:$GK$318,$ET$2,FALSE))</f>
        <v>0</v>
      </c>
      <c r="EU201" s="90">
        <f>IF(ISNA(VLOOKUP($B201,'[1]1718  Exp_Rev Access'!$F$7:$GK$318,$EU$2,FALSE)),"",VLOOKUP($B201,'[1]1718  Exp_Rev Access'!$F$7:$GK$318,$EU$2,FALSE))</f>
        <v>0</v>
      </c>
      <c r="EV201" s="90">
        <f>IF(ISNA(VLOOKUP($B201,'[1]1718  Exp_Rev Access'!$F$7:$GK$318,$EV$2,FALSE)),"",VLOOKUP($B201,'[1]1718  Exp_Rev Access'!$F$7:$GK$318,$EV$2,FALSE))</f>
        <v>0</v>
      </c>
      <c r="EW201" s="90">
        <f>IF(ISNA(VLOOKUP($B201,'[1]1718  Exp_Rev Access'!$F$7:$GK$318,$EW$2,FALSE)),"",VLOOKUP($B201,'[1]1718  Exp_Rev Access'!$F$7:$GK$318,$EW$2,FALSE))</f>
        <v>0</v>
      </c>
      <c r="EX201" s="90">
        <f>IF(ISNA(VLOOKUP($B201,'[1]1718  Exp_Rev Access'!$F$7:$GK$318,$EX$2,FALSE)),"",VLOOKUP($B201,'[1]1718  Exp_Rev Access'!$F$7:$GK$318,$EX$2,FALSE))</f>
        <v>0</v>
      </c>
      <c r="EY201" s="90">
        <f>IF(ISNA(VLOOKUP($B201,'[1]1718  Exp_Rev Access'!$F$7:$GK$318,$EY$2,FALSE)),"",VLOOKUP($B201,'[1]1718  Exp_Rev Access'!$F$7:$GK$318,$EY$2,FALSE))</f>
        <v>0</v>
      </c>
      <c r="EZ201" s="90">
        <f>IF(ISNA(VLOOKUP($B201,'[1]1718  Exp_Rev Access'!$F$7:$GK$318,$EZ$2,FALSE)),"",VLOOKUP($B201,'[1]1718  Exp_Rev Access'!$F$7:$GK$318,$EZ$2,FALSE))</f>
        <v>0</v>
      </c>
      <c r="FA201" s="90">
        <f>IF(ISNA(VLOOKUP($B201,'[1]1718  Exp_Rev Access'!$F$7:$GK$318,$FA$2,FALSE)),"",VLOOKUP($B201,'[1]1718  Exp_Rev Access'!$F$7:$GK$318,$FA$2,FALSE))</f>
        <v>0</v>
      </c>
      <c r="FB201" s="90">
        <f>IF(ISNA(VLOOKUP($B201,'[1]1718  Exp_Rev Access'!$F$7:$GK$318,$FB$2,FALSE)),"",VLOOKUP($B201,'[1]1718  Exp_Rev Access'!$F$7:$GK$318,$FB$2,FALSE))</f>
        <v>0</v>
      </c>
      <c r="FC201" s="90">
        <f>IF(ISNA(VLOOKUP($B201,'[1]1718  Exp_Rev Access'!$F$7:$GK$318,$FC$2,FALSE)),"",VLOOKUP($B201,'[1]1718  Exp_Rev Access'!$F$7:$GK$318,$FC$2,FALSE))</f>
        <v>0</v>
      </c>
      <c r="FD201" s="90">
        <f>IF(ISNA(VLOOKUP($B201,'[1]1718  Exp_Rev Access'!$F$7:$GK$318,$FD$2,FALSE)),"",VLOOKUP($B201,'[1]1718  Exp_Rev Access'!$F$7:$GK$318,$FD$2,FALSE))</f>
        <v>0</v>
      </c>
      <c r="FE201" s="90">
        <f>IF(ISNA(VLOOKUP($B201,'[1]1718  Exp_Rev Access'!$F$7:$GK$318,$FE$2,FALSE)),"",VLOOKUP($B201,'[1]1718  Exp_Rev Access'!$F$7:$GK$318,$FE$2,FALSE))</f>
        <v>0</v>
      </c>
      <c r="FF201" s="90">
        <f>IF(ISNA(VLOOKUP($B201,'[1]1718  Exp_Rev Access'!$F$7:$GK$318,$FF$2,FALSE)),"",VLOOKUP($B201,'[1]1718  Exp_Rev Access'!$F$7:$GK$318,$FF$2,FALSE))</f>
        <v>0</v>
      </c>
      <c r="FG201" s="90">
        <f>IF(ISNA(VLOOKUP($B201,'[1]1718  Exp_Rev Access'!$F$7:$GK$318,$FG$2,FALSE)),"",VLOOKUP($B201,'[1]1718  Exp_Rev Access'!$F$7:$GK$318,$FG$2,FALSE))</f>
        <v>0</v>
      </c>
      <c r="FH201" s="90">
        <f>IF(ISNA(VLOOKUP($B201,'[1]1718  Exp_Rev Access'!$F$7:$GK$318,$FH$2,FALSE)),"",VLOOKUP($B201,'[1]1718  Exp_Rev Access'!$F$7:$GK$318,$FH$2,FALSE))</f>
        <v>0</v>
      </c>
      <c r="FI201" s="90">
        <f>IF(ISNA(VLOOKUP($B201,'[1]1718  Exp_Rev Access'!$F$7:$GK$318,$FI$2,FALSE)),"",VLOOKUP($B201,'[1]1718  Exp_Rev Access'!$F$7:$GK$318,$FI$2,FALSE))</f>
        <v>0</v>
      </c>
      <c r="FJ201" s="90">
        <f>IF(ISNA(VLOOKUP($B201,'[1]1718  Exp_Rev Access'!$F$7:$GK$318,$FJ$2,FALSE)),"",VLOOKUP($B201,'[1]1718  Exp_Rev Access'!$F$7:$GK$318,$FJ$2,FALSE))</f>
        <v>0</v>
      </c>
      <c r="FK201" s="90">
        <f>IF(ISNA(VLOOKUP($B201,'[1]1718  Exp_Rev Access'!$F$7:$GK$318,$FK$2,FALSE)),"",VLOOKUP($B201,'[1]1718  Exp_Rev Access'!$F$7:$GK$318,$FK$2,FALSE))</f>
        <v>0</v>
      </c>
      <c r="FL201" s="90">
        <f>IF(ISNA(VLOOKUP($B201,'[1]1718  Exp_Rev Access'!$F$7:$GK$318,$FL$2,FALSE)),"",VLOOKUP($B201,'[1]1718  Exp_Rev Access'!$F$7:$GK$318,$FL$2,FALSE))</f>
        <v>0</v>
      </c>
      <c r="FM201" s="90">
        <f>IF(ISNA(VLOOKUP($B201,'[1]1718  Exp_Rev Access'!$F$7:$GK$318,$FM$2,FALSE)),"",VLOOKUP($B201,'[1]1718  Exp_Rev Access'!$F$7:$GK$318,$FM$2,FALSE))</f>
        <v>0</v>
      </c>
      <c r="FN201" s="90">
        <f>IF(ISNA(VLOOKUP($B201,'[1]1718  Exp_Rev Access'!$F$7:$GK$318,$FN$2,FALSE)),"",VLOOKUP($B201,'[1]1718  Exp_Rev Access'!$F$7:$GK$318,$FN$2,FALSE))</f>
        <v>0</v>
      </c>
      <c r="FO201" s="90">
        <f>IF(ISNA(VLOOKUP($B201,'[1]1718  Exp_Rev Access'!$F$7:$GK$318,$FO$2,FALSE)),"",VLOOKUP($B201,'[1]1718  Exp_Rev Access'!$F$7:$GK$318,$FO$2,FALSE))</f>
        <v>0</v>
      </c>
      <c r="FP201" s="90">
        <f>IF(ISNA(VLOOKUP($B201,'[1]1718  Exp_Rev Access'!$F$7:$GK$318,$FP$2,FALSE)),"",VLOOKUP($B201,'[1]1718  Exp_Rev Access'!$F$7:$GK$318,$FP$2,FALSE))</f>
        <v>0</v>
      </c>
      <c r="FQ201" s="90">
        <f>IF(ISNA(VLOOKUP($B201,'[1]1718  Exp_Rev Access'!$F$7:$GK$318,$FQ$2,FALSE)),"",VLOOKUP($B201,'[1]1718  Exp_Rev Access'!$F$7:$GK$318,$FQ$2,FALSE))</f>
        <v>0</v>
      </c>
      <c r="FR201" s="90">
        <f>IF(ISNA(VLOOKUP($B201,'[1]1718  Exp_Rev Access'!$F$7:$GK$318,$FR$2,FALSE)),"",VLOOKUP($B201,'[1]1718  Exp_Rev Access'!$F$7:$GK$318,$FR$2,FALSE))</f>
        <v>29973.119999999999</v>
      </c>
      <c r="FS201" s="56">
        <f t="shared" si="560"/>
        <v>912685.72</v>
      </c>
      <c r="FT201" s="92">
        <f t="shared" si="561"/>
        <v>5.5712266467290092E-2</v>
      </c>
      <c r="FU201" s="94">
        <f t="shared" si="562"/>
        <v>717.25519658616702</v>
      </c>
      <c r="FV201" s="95">
        <f>IF(ISNA(VLOOKUP($B201,'[1]1718  Exp_Rev Access'!$F$7:$GK$318,$FV$2,FALSE)),"",VLOOKUP($B201,'[1]1718  Exp_Rev Access'!$F$7:$GK$318,$FV$2,FALSE))</f>
        <v>0</v>
      </c>
      <c r="FW201" s="95">
        <f>IF(ISNA(VLOOKUP($B201,'[1]1718  Exp_Rev Access'!$F$7:$GK$318,$FW$2,FALSE)),"",VLOOKUP($B201,'[1]1718  Exp_Rev Access'!$F$7:$GK$318,$FW$2,FALSE))</f>
        <v>0</v>
      </c>
      <c r="FX201" s="95">
        <f>IF(ISNA(VLOOKUP($B201,'[1]1718  Exp_Rev Access'!$F$7:$GK$318,$FX$2,FALSE)),"",VLOOKUP($B201,'[1]1718  Exp_Rev Access'!$F$7:$GK$318,$FX$2,FALSE))</f>
        <v>0</v>
      </c>
      <c r="FY201" s="95">
        <f>IF(ISNA(VLOOKUP($B201,'[1]1718  Exp_Rev Access'!$F$7:$GK$318,$FY$2,FALSE)),"",VLOOKUP($B201,'[1]1718  Exp_Rev Access'!$F$7:$GK$318,$FY$2,FALSE))</f>
        <v>0</v>
      </c>
      <c r="FZ201" s="95">
        <f>IF(ISNA(VLOOKUP($B201,'[1]1718  Exp_Rev Access'!$F$7:$GK$318,$FZ$2,FALSE)),"",VLOOKUP($B201,'[1]1718  Exp_Rev Access'!$F$7:$GK$318,$FZ$2,FALSE))</f>
        <v>0</v>
      </c>
      <c r="GA201" s="95">
        <f>IF(ISNA(VLOOKUP($B201,'[1]1718  Exp_Rev Access'!$F$7:$GK$318,$GA$2,FALSE)),"",VLOOKUP($B201,'[1]1718  Exp_Rev Access'!$F$7:$GK$318,$GA$2,FALSE))</f>
        <v>0</v>
      </c>
      <c r="GB201" s="95">
        <f>IF(ISNA(VLOOKUP($B201,'[1]1718  Exp_Rev Access'!$F$7:$GK$318,$GB$2,FALSE)),"",VLOOKUP($B201,'[1]1718  Exp_Rev Access'!$F$7:$GK$318,$GB$2,FALSE))</f>
        <v>0</v>
      </c>
      <c r="GC201" s="95">
        <f>IF(ISNA(VLOOKUP($B201,'[1]1718  Exp_Rev Access'!$F$7:$GK$318,$GC$2,FALSE)),"",VLOOKUP($B201,'[1]1718  Exp_Rev Access'!$F$7:$GK$318,$GC$2,FALSE))</f>
        <v>0</v>
      </c>
      <c r="GD201" s="95">
        <f>IF(ISNA(VLOOKUP($B201,'[1]1718  Exp_Rev Access'!$F$7:$GK$318,$GD$2,FALSE)),"",VLOOKUP($B201,'[1]1718  Exp_Rev Access'!$F$7:$GK$318,$GD$2,FALSE))</f>
        <v>0</v>
      </c>
      <c r="GE201" s="95">
        <f>IF(ISNA(VLOOKUP($B201,'[1]1718  Exp_Rev Access'!$F$7:$GK$318,$GE$2,FALSE)),"",VLOOKUP($B201,'[1]1718  Exp_Rev Access'!$F$7:$GK$318,$GE$2,FALSE))</f>
        <v>0</v>
      </c>
      <c r="GF201" s="95">
        <f>IF(ISNA(VLOOKUP($B201,'[1]1718  Exp_Rev Access'!$F$7:$GK$318,$GF$2,FALSE)),"",VLOOKUP($B201,'[1]1718  Exp_Rev Access'!$F$7:$GK$318,$GF$2,FALSE))</f>
        <v>15600</v>
      </c>
      <c r="GG201" s="95">
        <f>IF(ISNA(VLOOKUP($B201,'[1]1718  Exp_Rev Access'!$F$7:$GK$318,$GG$2,FALSE)),"",VLOOKUP($B201,'[1]1718  Exp_Rev Access'!$F$7:$GK$318,$GG$2,FALSE))</f>
        <v>0</v>
      </c>
      <c r="GH201" s="95">
        <f>IF(ISNA(VLOOKUP($B201,'[1]1718  Exp_Rev Access'!$F$7:$GK$318,$GH$2,FALSE)),"",VLOOKUP($B201,'[1]1718  Exp_Rev Access'!$F$7:$GK$318,$GH$2,FALSE))</f>
        <v>40449</v>
      </c>
      <c r="GI201" s="95">
        <f>IF(ISNA(VLOOKUP($B201,'[1]1718  Exp_Rev Access'!$F$7:$GK$318,$GI$2,FALSE)),"",VLOOKUP($B201,'[1]1718  Exp_Rev Access'!$F$7:$GK$318,$GI$2,FALSE))</f>
        <v>0</v>
      </c>
      <c r="GJ201" s="95">
        <f>IF(ISNA(VLOOKUP($B201,'[1]1718  Exp_Rev Access'!$F$7:$GK$318,$GJ$2,FALSE)),"",VLOOKUP($B201,'[1]1718  Exp_Rev Access'!$F$7:$GK$318,$GJ$2,FALSE))</f>
        <v>0</v>
      </c>
      <c r="GK201" s="95">
        <f>IF(ISNA(VLOOKUP($B201,'[1]1718  Exp_Rev Access'!$F$7:$GK$318,$GK$2,FALSE)),"",VLOOKUP($B201,'[1]1718  Exp_Rev Access'!$F$7:$GK$318,$GK$2,FALSE))</f>
        <v>0</v>
      </c>
      <c r="GL201" s="95">
        <f>IF(ISNA(VLOOKUP($B201,'[1]1718  Exp_Rev Access'!$F$7:$GK$318,$GL$2,FALSE)),"",VLOOKUP($B201,'[1]1718  Exp_Rev Access'!$F$7:$GK$318,$GL$2,FALSE))</f>
        <v>53750.69</v>
      </c>
      <c r="GM201" s="95">
        <f>IF(ISNA(VLOOKUP($B201,'[1]1718  Exp_Rev Access'!$F$7:$GK$318,$GM$2,FALSE)),"",VLOOKUP($B201,'[1]1718  Exp_Rev Access'!$F$7:$GK$318,$GM$2,FALSE))</f>
        <v>0</v>
      </c>
      <c r="GN201" s="95">
        <f>IF(ISNA(VLOOKUP($B201,'[1]1718  Exp_Rev Access'!$F$7:$GK$318,$GN$2,FALSE)),"",VLOOKUP($B201,'[1]1718  Exp_Rev Access'!$F$7:$GK$318,$GN$2,FALSE))</f>
        <v>0</v>
      </c>
      <c r="GO201" s="95">
        <f>IF(ISNA(VLOOKUP($B201,'[1]1718  Exp_Rev Access'!$F$7:$GK$318,$GO$2,FALSE)),"",VLOOKUP($B201,'[1]1718  Exp_Rev Access'!$F$7:$GK$318,$GO$2,FALSE))</f>
        <v>0</v>
      </c>
      <c r="GP201" s="95">
        <f>IF(ISNA(VLOOKUP($B201,'[1]1718  Exp_Rev Access'!$F$7:$GK$318,$GP$2,FALSE)),"",VLOOKUP($B201,'[1]1718  Exp_Rev Access'!$F$7:$GK$318,$GP$2,FALSE))</f>
        <v>0</v>
      </c>
      <c r="GQ201" s="95">
        <f>IF(ISNA(VLOOKUP($B201,'[1]1718  Exp_Rev Access'!$F$7:$GK$318,$GQ$2,FALSE)),"",VLOOKUP($B201,'[1]1718  Exp_Rev Access'!$F$7:$GK$318,$GQ$2,FALSE))</f>
        <v>2611.2600000000002</v>
      </c>
      <c r="GR201" s="95">
        <f>IF(ISNA(VLOOKUP($B201,'[1]1718  Exp_Rev Access'!$F$7:$GK$318,$GR$2,FALSE)),"",VLOOKUP($B201,'[1]1718  Exp_Rev Access'!$F$7:$GK$318,$GR$2,FALSE))</f>
        <v>0</v>
      </c>
      <c r="GS201" s="95">
        <f>IF(ISNA(VLOOKUP($B201,'[1]1718  Exp_Rev Access'!$F$7:$GK$318,$GS$2,FALSE)),"",VLOOKUP($B201,'[1]1718  Exp_Rev Access'!$F$7:$GK$318,$GS$2,FALSE))</f>
        <v>0</v>
      </c>
      <c r="GT201" s="95">
        <f>IF(ISNA(VLOOKUP($B201,'[1]1718  Exp_Rev Access'!$F$7:$GK$318,$GT$2,FALSE)),"",VLOOKUP($B201,'[1]1718  Exp_Rev Access'!$F$7:$GK$318,$GT$2,FALSE))</f>
        <v>0</v>
      </c>
      <c r="GU201" s="56">
        <f t="shared" si="563"/>
        <v>112410.95</v>
      </c>
      <c r="GV201" s="92">
        <f t="shared" si="564"/>
        <v>6.8618021110719504E-3</v>
      </c>
      <c r="GW201" s="96">
        <f t="shared" si="565"/>
        <v>88.340746736661771</v>
      </c>
      <c r="HE201" s="41"/>
      <c r="HF201" s="41"/>
      <c r="HG201" s="41"/>
      <c r="HH201" s="41"/>
      <c r="HI201" s="41"/>
      <c r="HJ201" s="41"/>
      <c r="HK201" s="41"/>
      <c r="HL201" s="41"/>
      <c r="HM201" s="41"/>
      <c r="HN201" s="41"/>
    </row>
    <row r="202" spans="1:222" x14ac:dyDescent="0.3">
      <c r="A202" s="73"/>
      <c r="B202" s="88" t="s">
        <v>467</v>
      </c>
      <c r="C202" s="89" t="s">
        <v>468</v>
      </c>
      <c r="D202" s="75">
        <f>IF(ISNA(VLOOKUP($B202,'[1]1718 enrollment_Rev_Exp by size'!$A$7:H537,3,FALSE)),"",VLOOKUP($B202,'[1]1718 enrollment_Rev_Exp by size'!$A$7:$G$350,3,FALSE))</f>
        <v>243.89000000000001</v>
      </c>
      <c r="E202" s="76">
        <f>IF(ISNA(VLOOKUP($B202,'[1]1718 enrollment_Rev_Exp by size'!$A$7:I538,5,FALSE)),"",VLOOKUP($B202,'[1]1718 enrollment_Rev_Exp by size'!$A$7:$G$350,5,FALSE))</f>
        <v>4117272.19</v>
      </c>
      <c r="F202" s="70">
        <f t="shared" si="495"/>
        <v>4117272.19</v>
      </c>
      <c r="G202" s="70">
        <f t="shared" si="548"/>
        <v>0</v>
      </c>
      <c r="H202" s="90">
        <f>IF(ISNA(VLOOKUP($B202,'[1]1718  Exp_Rev Access'!$F$7:$GK$318,3,FALSE)),"",VLOOKUP($B202,'[1]1718  Exp_Rev Access'!$F$7:$GK$318,3,FALSE))</f>
        <v>899768.51</v>
      </c>
      <c r="I202" s="90">
        <f>IF(ISNA(VLOOKUP($B202,'[1]1718  Exp_Rev Access'!$F$7:$GK$318,4,FALSE)),"",VLOOKUP($B202,'[1]1718  Exp_Rev Access'!$F$7:$GK$318,4,FALSE))</f>
        <v>0</v>
      </c>
      <c r="J202" s="90">
        <f>IF(ISNA(VLOOKUP($B202,'[1]1718  Exp_Rev Access'!$F$7:$GK$318,5,FALSE)),"",VLOOKUP($B202,'[1]1718  Exp_Rev Access'!$F$7:$GK$318,5,FALSE))</f>
        <v>1180.52</v>
      </c>
      <c r="K202" s="90">
        <f>IF(ISNA(VLOOKUP($B202,'[1]1718  Exp_Rev Access'!$F$7:$GK$318,6,FALSE)),"-",VLOOKUP($B202,'[1]1718  Exp_Rev Access'!$F$7:$GK$318,6,FALSE))</f>
        <v>0</v>
      </c>
      <c r="L202" s="90">
        <f>IF(ISNA(VLOOKUP($B202,'[1]1718  Exp_Rev Access'!$F$7:$GK$318,7,FALSE)),"",VLOOKUP($B202,'[1]1718  Exp_Rev Access'!$F$7:$GK$318,7,FALSE))</f>
        <v>0</v>
      </c>
      <c r="M202" s="90">
        <f>IF(ISNA(VLOOKUP($B202,'[1]1718  Exp_Rev Access'!$F$7:$GK$318,8,FALSE)),"",VLOOKUP($B202,'[1]1718  Exp_Rev Access'!$F$7:$GK$318,8,FALSE))</f>
        <v>0</v>
      </c>
      <c r="N202" s="56">
        <f t="shared" si="549"/>
        <v>900949.03</v>
      </c>
      <c r="O202" s="91">
        <f t="shared" si="550"/>
        <v>0.21882182873122119</v>
      </c>
      <c r="P202" s="56">
        <f t="shared" si="551"/>
        <v>3694.0794210504737</v>
      </c>
      <c r="Q202" s="90">
        <f>IF(ISNA(VLOOKUP($B202,'[1]1718  Exp_Rev Access'!$F$7:$GK$318,10,FALSE)),"",VLOOKUP($B202,'[1]1718  Exp_Rev Access'!$F$7:$GK$318,10,FALSE))</f>
        <v>27551.71</v>
      </c>
      <c r="R202" s="90">
        <f>IF(ISNA(VLOOKUP($B202,'[1]1718  Exp_Rev Access'!$F$7:$GK$318,11,FALSE)),"",VLOOKUP($B202,'[1]1718  Exp_Rev Access'!$F$7:$GK$318,11,FALSE))</f>
        <v>0</v>
      </c>
      <c r="S202" s="90">
        <f>IF(ISNA(VLOOKUP($B202,'[1]1718  Exp_Rev Access'!$F$7:$GK$318,12,FALSE)),"",VLOOKUP($B202,'[1]1718  Exp_Rev Access'!$F$7:$GK$318,12,FALSE))</f>
        <v>0</v>
      </c>
      <c r="T202" s="90">
        <f>IF(ISNA(VLOOKUP($B202,'[1]1718  Exp_Rev Access'!$F$7:$GK$318,13,FALSE)),"",VLOOKUP($B202,'[1]1718  Exp_Rev Access'!$F$7:$GK$318,13,FALSE))</f>
        <v>0</v>
      </c>
      <c r="U202" s="90">
        <f>IF(ISNA(VLOOKUP($B202,'[1]1718  Exp_Rev Access'!$F$7:$GK$318,14,FALSE)),"",VLOOKUP($B202,'[1]1718  Exp_Rev Access'!$F$7:$GK$318,14,FALSE))</f>
        <v>0</v>
      </c>
      <c r="V202" s="90">
        <f>IF(ISNA(VLOOKUP($B202,'[1]1718  Exp_Rev Access'!$F$7:$GK$318,15,FALSE)),"",VLOOKUP($B202,'[1]1718  Exp_Rev Access'!$F$7:$GK$318,15,FALSE))</f>
        <v>0</v>
      </c>
      <c r="W202" s="90">
        <f>IF(ISNA(VLOOKUP($B202,'[1]1718  Exp_Rev Access'!$F$7:$GK$318,16,FALSE)),"",VLOOKUP($B202,'[1]1718  Exp_Rev Access'!$F$7:$GK$318,16,FALSE))</f>
        <v>0</v>
      </c>
      <c r="X202" s="90">
        <f>IF(ISNA(VLOOKUP($B202,'[1]1718  Exp_Rev Access'!$F$7:$GK$318,17,FALSE)),"",VLOOKUP($B202,'[1]1718  Exp_Rev Access'!$F$7:$GK$318,17,FALSE))</f>
        <v>0</v>
      </c>
      <c r="Y202" s="90">
        <f>IF(ISNA(VLOOKUP($B202,'[1]1718  Exp_Rev Access'!$F$7:$GK$318,18,FALSE)),"",VLOOKUP($B202,'[1]1718  Exp_Rev Access'!$F$7:$GK$318,18,FALSE))</f>
        <v>4078.6</v>
      </c>
      <c r="Z202" s="90">
        <f>IF(ISNA(VLOOKUP($B202,'[1]1718  Exp_Rev Access'!$F$7:$GK$318,19,FALSE)),"",VLOOKUP($B202,'[1]1718  Exp_Rev Access'!$F$7:$GK$318,19,FALSE))</f>
        <v>0</v>
      </c>
      <c r="AA202" s="90">
        <f>IF(ISNA(VLOOKUP($B202,'[1]1718  Exp_Rev Access'!$F$7:$GK$318,20,FALSE)),"",VLOOKUP($B202,'[1]1718  Exp_Rev Access'!$F$7:$GK$318,20,FALSE))</f>
        <v>0</v>
      </c>
      <c r="AB202" s="90">
        <f>IF(ISNA(VLOOKUP($B202,'[1]1718  Exp_Rev Access'!$F$7:$GK$318,21,FALSE)),"",VLOOKUP($B202,'[1]1718  Exp_Rev Access'!$F$7:$GK$318,21,FALSE))</f>
        <v>0</v>
      </c>
      <c r="AC202" s="90">
        <f>IF(ISNA(VLOOKUP($B202,'[1]1718  Exp_Rev Access'!$F$7:$GK$318,22,FALSE)),"",VLOOKUP($B202,'[1]1718  Exp_Rev Access'!$F$7:$GK$318,22,FALSE))</f>
        <v>0</v>
      </c>
      <c r="AD202" s="90">
        <f>IF(ISNA(VLOOKUP($B202,'[1]1718  Exp_Rev Access'!$F$7:$GK$318,23,FALSE)),"",VLOOKUP($B202,'[1]1718  Exp_Rev Access'!$F$7:$GK$318,23,FALSE))</f>
        <v>0</v>
      </c>
      <c r="AE202" s="90">
        <f>IF(ISNA(VLOOKUP($B202,'[1]1718  Exp_Rev Access'!$F$7:$GK$318,24,FALSE)),"",VLOOKUP($B202,'[1]1718  Exp_Rev Access'!$F$7:$GK$318,24,FALSE))</f>
        <v>1293.6500000000001</v>
      </c>
      <c r="AF202" s="90">
        <f>IF(ISNA(VLOOKUP($B202,'[1]1718  Exp_Rev Access'!$F$7:$GK$318,25,FALSE)),"",VLOOKUP($B202,'[1]1718  Exp_Rev Access'!$F$7:$GK$318,25,FALSE))</f>
        <v>0</v>
      </c>
      <c r="AG202" s="90">
        <f>IF(ISNA(VLOOKUP($B202,'[1]1718  Exp_Rev Access'!$F$7:$GK$318,26,FALSE)),"",VLOOKUP($B202,'[1]1718  Exp_Rev Access'!$F$7:$GK$318,26,FALSE))</f>
        <v>13790.48</v>
      </c>
      <c r="AH202" s="90">
        <f>IF(ISNA(VLOOKUP($B202,'[1]1718  Exp_Rev Access'!$F$7:$GK$318,27,FALSE)),"",VLOOKUP($B202,'[1]1718  Exp_Rev Access'!$F$7:$GK$318,27,FALSE))</f>
        <v>71</v>
      </c>
      <c r="AI202" s="90">
        <f>IF(ISNA(VLOOKUP($B202,'[1]1718  Exp_Rev Access'!$F$7:$GK$318,28,FALSE)),"",VLOOKUP($B202,'[1]1718  Exp_Rev Access'!$F$7:$GK$318,28,FALSE))</f>
        <v>420</v>
      </c>
      <c r="AJ202" s="90">
        <f>IF(ISNA(VLOOKUP($B202,'[1]1718  Exp_Rev Access'!$F$7:$GK$318,29,FALSE)),"",VLOOKUP($B202,'[1]1718  Exp_Rev Access'!$F$7:$GK$318,29,FALSE))</f>
        <v>0</v>
      </c>
      <c r="AK202" s="90">
        <f>IF(ISNA(VLOOKUP($B202,'[1]1718  Exp_Rev Access'!$F$7:$GK$318,30,FALSE)),"",VLOOKUP($B202,'[1]1718  Exp_Rev Access'!$F$7:$GK$318,30,FALSE))</f>
        <v>4100</v>
      </c>
      <c r="AL202" s="90">
        <f>IF(ISNA(VLOOKUP($B202,'[1]1718  Exp_Rev Access'!$F$7:$GK$318,31,FALSE)),"",VLOOKUP($B202,'[1]1718  Exp_Rev Access'!$F$7:$GK$318,31,FALSE))</f>
        <v>36249.379999999997</v>
      </c>
      <c r="AM202" s="56">
        <f t="shared" si="552"/>
        <v>87554.82</v>
      </c>
      <c r="AN202" s="92">
        <f t="shared" si="553"/>
        <v>2.1265249407763837E-2</v>
      </c>
      <c r="AO202" s="71">
        <f t="shared" si="554"/>
        <v>358.99307064660297</v>
      </c>
      <c r="AP202" s="90">
        <f>IF(ISNA(VLOOKUP($B202,'[1]1718  Exp_Rev Access'!$F$7:$GK$318,33,FALSE)),"",VLOOKUP($B202,'[1]1718  Exp_Rev Access'!$F$7:$GK$318,33,FALSE))</f>
        <v>2229559.3199999998</v>
      </c>
      <c r="AQ202" s="90">
        <f>IF(ISNA(VLOOKUP($B202,'[1]1718  Exp_Rev Access'!$F$7:$GK$318,34,FALSE)),"",VLOOKUP($B202,'[1]1718  Exp_Rev Access'!$F$7:$GK$318,34,FALSE))</f>
        <v>38022.080000000002</v>
      </c>
      <c r="AR202" s="90">
        <f>IF(ISNA(VLOOKUP($B202,'[1]1718  Exp_Rev Access'!$F$7:$GK$318,35,FALSE)),"",VLOOKUP($B202,'[1]1718  Exp_Rev Access'!$F$7:$GK$318,35,FALSE))</f>
        <v>29674.16</v>
      </c>
      <c r="AS202" s="90">
        <f>IF(ISNA(VLOOKUP($B202,'[1]1718  Exp_Rev Access'!$F$7:$GK$318,36,FALSE)),"",VLOOKUP($B202,'[1]1718  Exp_Rev Access'!$F$7:$GK$318,36,FALSE))</f>
        <v>0</v>
      </c>
      <c r="AT202" s="90">
        <f>IF(ISNA(VLOOKUP($B202,'[1]1718  Exp_Rev Access'!$F$7:$GK$318,37,FALSE)),"",VLOOKUP($B202,'[1]1718  Exp_Rev Access'!$F$7:$GK$318,37,FALSE))</f>
        <v>0</v>
      </c>
      <c r="AU202" s="56">
        <f t="shared" si="555"/>
        <v>2297255.56</v>
      </c>
      <c r="AV202" s="93">
        <f t="shared" si="556"/>
        <v>0.55795571776370712</v>
      </c>
      <c r="AW202" s="56">
        <f t="shared" si="557"/>
        <v>9419.2281766370088</v>
      </c>
      <c r="AX202" s="90">
        <f>IF(ISNA(VLOOKUP($B202,'[1]1718  Exp_Rev Access'!$F$7:$GK$318,39,FALSE)),"",VLOOKUP($B202,'[1]1718  Exp_Rev Access'!$F$7:$GK$318,39,FALSE))</f>
        <v>128.75</v>
      </c>
      <c r="AY202" s="90">
        <f>IF(ISNA(VLOOKUP($B202,'[1]1718  Exp_Rev Access'!$F$7:$GK$318,40,FALSE)),"",VLOOKUP($B202,'[1]1718  Exp_Rev Access'!$F$7:$GK$318,40,FALSE))</f>
        <v>199933.69</v>
      </c>
      <c r="AZ202" s="90">
        <f>IF(ISNA(VLOOKUP($B202,'[1]1718  Exp_Rev Access'!$F$7:$GK$318,41,FALSE)),"",VLOOKUP($B202,'[1]1718  Exp_Rev Access'!$F$7:$GK$318,41,FALSE))</f>
        <v>15202.74</v>
      </c>
      <c r="BA202" s="90">
        <f>IF(ISNA(VLOOKUP($B202,'[1]1718  Exp_Rev Access'!$F$7:$GK$318,42,FALSE)),"",VLOOKUP($B202,'[1]1718  Exp_Rev Access'!$F$7:$GK$318,42,FALSE))</f>
        <v>0</v>
      </c>
      <c r="BB202" s="90">
        <f>IF(ISNA(VLOOKUP($B202,'[1]1718  Exp_Rev Access'!$F$7:$GK$318,43,FALSE)),"",VLOOKUP($B202,'[1]1718  Exp_Rev Access'!$F$7:$GK$318,43,FALSE))</f>
        <v>0</v>
      </c>
      <c r="BC202" s="90">
        <f>IF(ISNA(VLOOKUP($B202,'[1]1718  Exp_Rev Access'!$F$7:$GK$318,44,FALSE)),"",VLOOKUP($B202,'[1]1718  Exp_Rev Access'!$F$7:$GK$318,44,FALSE))</f>
        <v>106448.94</v>
      </c>
      <c r="BD202" s="90">
        <f>IF(ISNA(VLOOKUP($B202,'[1]1718  Exp_Rev Access'!$F$7:$GK$318,45,FALSE)),"",VLOOKUP($B202,'[1]1718  Exp_Rev Access'!$F$7:$GK$318,45,FALSE))</f>
        <v>0</v>
      </c>
      <c r="BE202" s="90">
        <f>IF(ISNA(VLOOKUP($B202,'[1]1718  Exp_Rev Access'!$F$7:$GK$318,46,FALSE)),"",VLOOKUP($B202,'[1]1718  Exp_Rev Access'!$F$7:$GK$318,46,FALSE))</f>
        <v>40357.74</v>
      </c>
      <c r="BF202" s="90">
        <f>IF(ISNA(VLOOKUP($B202,'[1]1718  Exp_Rev Access'!$F$7:$GK$318,47,FALSE)),"",VLOOKUP($B202,'[1]1718  Exp_Rev Access'!$F$7:$GK$318,47,FALSE))</f>
        <v>0</v>
      </c>
      <c r="BG202" s="90">
        <f>IF(ISNA(VLOOKUP($B202,'[1]1718  Exp_Rev Access'!$F$7:$GK$318,48,FALSE)),"",VLOOKUP($B202,'[1]1718  Exp_Rev Access'!$F$7:$GK$318,48,FALSE))</f>
        <v>13685.48</v>
      </c>
      <c r="BH202" s="90">
        <f>IF(ISNA(VLOOKUP($B202,'[1]1718  Exp_Rev Access'!$F$7:$GK$318,49,FALSE)),"",VLOOKUP($B202,'[1]1718  Exp_Rev Access'!$F$7:$GK$318,49,FALSE))</f>
        <v>0</v>
      </c>
      <c r="BI202" s="90">
        <f>IF(ISNA(VLOOKUP($B202,'[1]1718  Exp_Rev Access'!$F$7:$GK$318,50,FALSE)),"",VLOOKUP($B202,'[1]1718  Exp_Rev Access'!$F$7:$GK$318,50,FALSE))</f>
        <v>0</v>
      </c>
      <c r="BJ202" s="90">
        <f>IF(ISNA(VLOOKUP($B202,'[1]1718  Exp_Rev Access'!$F$7:$GK$318,51,FALSE)),"",VLOOKUP($B202,'[1]1718  Exp_Rev Access'!$F$7:$GK$318,51,FALSE))</f>
        <v>8581.42</v>
      </c>
      <c r="BK202" s="90">
        <f>IF(ISNA(VLOOKUP($B202,'[1]1718  Exp_Rev Access'!$F$7:$GK$318,52,FALSE)),"",VLOOKUP($B202,'[1]1718  Exp_Rev Access'!$F$7:$GK$318,52,FALSE))</f>
        <v>104774.89</v>
      </c>
      <c r="BL202" s="90">
        <f>IF(ISNA(VLOOKUP($B202,'[1]1718  Exp_Rev Access'!$F$7:$GK$318,53,FALSE)),"",VLOOKUP($B202,'[1]1718  Exp_Rev Access'!$F$7:$GK$318,53,FALSE))</f>
        <v>0</v>
      </c>
      <c r="BM202" s="90">
        <f>IF(ISNA(VLOOKUP($B202,'[1]1718  Exp_Rev Access'!$F$7:$GK$318,54,FALSE)),"",VLOOKUP($B202,'[1]1718  Exp_Rev Access'!$F$7:$GK$318,54,FALSE))</f>
        <v>0</v>
      </c>
      <c r="BN202" s="90">
        <f>IF(ISNA(VLOOKUP($B202,'[1]1718  Exp_Rev Access'!$F$7:$GK$318,55,FALSE)),"",VLOOKUP($B202,'[1]1718  Exp_Rev Access'!$F$7:$GK$318,55,FALSE))</f>
        <v>0</v>
      </c>
      <c r="BO202" s="90">
        <f>IF(ISNA(VLOOKUP($B202,'[1]1718  Exp_Rev Access'!$F$7:$GK$318,56,FALSE)),"",VLOOKUP($B202,'[1]1718  Exp_Rev Access'!$F$7:$GK$318,56,FALSE))</f>
        <v>0</v>
      </c>
      <c r="BP202" s="90">
        <f>IF(ISNA(VLOOKUP($B202,'[1]1718  Exp_Rev Access'!$F$7:$GK$318,57,FALSE)),"",VLOOKUP($B202,'[1]1718  Exp_Rev Access'!$F$7:$GK$318,57,FALSE))</f>
        <v>0</v>
      </c>
      <c r="BQ202" s="90">
        <f>IF(ISNA(VLOOKUP($B202,'[1]1718  Exp_Rev Access'!$F$7:$GK$318,58,FALSE)),"",VLOOKUP($B202,'[1]1718  Exp_Rev Access'!$F$7:$GK$318,58,FALSE))</f>
        <v>0</v>
      </c>
      <c r="BR202" s="90">
        <f>IF(ISNA(VLOOKUP($B202,'[1]1718  Exp_Rev Access'!$F$7:$GK$318,59,FALSE)),"",VLOOKUP($B202,'[1]1718  Exp_Rev Access'!$F$7:$GK$318,59,FALSE))</f>
        <v>0</v>
      </c>
      <c r="BS202" s="90">
        <f>IF(ISNA(VLOOKUP($B202,'[1]1718  Exp_Rev Access'!$F$7:$GK$318,60,FALSE)),"",VLOOKUP($B202,'[1]1718  Exp_Rev Access'!$F$7:$GK$318,60,FALSE))</f>
        <v>0</v>
      </c>
      <c r="BT202" s="90">
        <f>IF(ISNA(VLOOKUP($B202,'[1]1718  Exp_Rev Access'!$F$7:$GK$318,61,FALSE)),"",VLOOKUP($B202,'[1]1718  Exp_Rev Access'!$F$7:$GK$318,61,FALSE))</f>
        <v>0</v>
      </c>
      <c r="BU202" s="90">
        <f>IF(ISNA(VLOOKUP($B202,'[1]1718  Exp_Rev Access'!$F$7:$GK$318,62,FALSE)),"",VLOOKUP($B202,'[1]1718  Exp_Rev Access'!$F$7:$GK$318,62,FALSE))</f>
        <v>0</v>
      </c>
      <c r="BV202" s="56">
        <f t="shared" si="449"/>
        <v>489113.64999999997</v>
      </c>
      <c r="BW202" s="92">
        <f t="shared" si="558"/>
        <v>0.11879555866817733</v>
      </c>
      <c r="BX202" s="71">
        <f t="shared" si="559"/>
        <v>2005.4682438804377</v>
      </c>
      <c r="BY202" s="90">
        <f>IF(ISNA(VLOOKUP($B202,'[1]1718  Exp_Rev Access'!$F$7:$GK$318,64,FALSE)),"",VLOOKUP($B202,'[1]1718  Exp_Rev Access'!$F$7:$GK$318,64,FALSE))</f>
        <v>0</v>
      </c>
      <c r="BZ202" s="90">
        <f>IF(ISNA(VLOOKUP($B202,'[1]1718  Exp_Rev Access'!$F$7:$GK$318,65,FALSE)),"",VLOOKUP($B202,'[1]1718  Exp_Rev Access'!$F$7:$GK$318,65,FALSE))</f>
        <v>0</v>
      </c>
      <c r="CA202" s="90">
        <f>IF(ISNA(VLOOKUP($B202,'[1]1718  Exp_Rev Access'!$F$7:$GK$318,66,FALSE)),"",VLOOKUP($B202,'[1]1718  Exp_Rev Access'!$F$7:$GK$318,66,FALSE))</f>
        <v>0</v>
      </c>
      <c r="CB202" s="90">
        <f>IF(ISNA(VLOOKUP($B202,'[1]1718  Exp_Rev Access'!$F$7:$GK$318,67,FALSE)),"",VLOOKUP($B202,'[1]1718  Exp_Rev Access'!$F$7:$GK$318,67,FALSE))</f>
        <v>0</v>
      </c>
      <c r="CC202" s="90">
        <f>IF(ISNA(VLOOKUP($B202,'[1]1718  Exp_Rev Access'!$F$7:$GK$318,68,FALSE)),"",VLOOKUP($B202,'[1]1718  Exp_Rev Access'!$F$7:$GK$318,68,FALSE))</f>
        <v>1502.54</v>
      </c>
      <c r="CD202" s="90">
        <f>IF(ISNA(VLOOKUP($B202,'[1]1718  Exp_Rev Access'!$F$7:$GK$318,69,FALSE)),"",VLOOKUP($B202,'[1]1718  Exp_Rev Access'!$F$7:$GK$318,69,FALSE))</f>
        <v>0</v>
      </c>
      <c r="CE202" s="56">
        <f t="shared" ref="CE202:CE265" si="566">SUM(BY202:CD202)</f>
        <v>1502.54</v>
      </c>
      <c r="CF202" s="92">
        <f t="shared" si="450"/>
        <v>3.6493579502694964E-4</v>
      </c>
      <c r="CG202" s="78">
        <f t="shared" si="451"/>
        <v>6.1607281971380532</v>
      </c>
      <c r="CH202" s="90">
        <f>IF(ISNA(VLOOKUP($B202,'[1]1718  Exp_Rev Access'!$F$7:$GK$318,$CH$2,FALSE)),"",VLOOKUP($B202,'[1]1718  Exp_Rev Access'!$F$7:$GK$318,$CH$2,FALSE))</f>
        <v>0</v>
      </c>
      <c r="CI202" s="90">
        <f>IF(ISNA(VLOOKUP($B202,'[1]1718  Exp_Rev Access'!$F$7:$GK$318,$CI$2,FALSE)),"",VLOOKUP($B202,'[1]1718  Exp_Rev Access'!$F$7:$GK$318,$CI$2,FALSE))</f>
        <v>0</v>
      </c>
      <c r="CJ202" s="90">
        <f>IF(ISNA(VLOOKUP($B202,'[1]1718  Exp_Rev Access'!$F$7:$GK$318,$CJ$2,FALSE)),"",VLOOKUP($B202,'[1]1718  Exp_Rev Access'!$F$7:$GK$318,$CJ$2,FALSE))</f>
        <v>0</v>
      </c>
      <c r="CK202" s="90">
        <f>IF(ISNA(VLOOKUP($B202,'[1]1718  Exp_Rev Access'!$F$7:$GK$318,$CK$2,FALSE)),"",VLOOKUP($B202,'[1]1718  Exp_Rev Access'!$F$7:$GK$318,$CK$2,FALSE))</f>
        <v>0</v>
      </c>
      <c r="CL202" s="90">
        <f>IF(ISNA(VLOOKUP($B202,'[1]1718  Exp_Rev Access'!$F$7:$GK$318,$CL$2,FALSE)),"",VLOOKUP($B202,'[1]1718  Exp_Rev Access'!$F$7:$GK$318,$CL$2,FALSE))</f>
        <v>0</v>
      </c>
      <c r="CM202" s="90">
        <f>IF(ISNA(VLOOKUP($B202,'[1]1718  Exp_Rev Access'!$F$7:$GK$318,$CM$2,FALSE)),"",VLOOKUP($B202,'[1]1718  Exp_Rev Access'!$F$7:$GK$318,$CM$2,FALSE))</f>
        <v>0</v>
      </c>
      <c r="CN202" s="90">
        <f>IF(ISNA(VLOOKUP($B202,'[1]1718  Exp_Rev Access'!$F$7:$GK$318,$CN$2,FALSE)),"",VLOOKUP($B202,'[1]1718  Exp_Rev Access'!$F$7:$GK$318,$CN$2,FALSE))</f>
        <v>0</v>
      </c>
      <c r="CO202" s="90">
        <f>IF(ISNA(VLOOKUP($B202,'[1]1718  Exp_Rev Access'!$F$7:$GK$318,$CO$2,FALSE)),"",VLOOKUP($B202,'[1]1718  Exp_Rev Access'!$F$7:$GK$318,$CO$2,FALSE))</f>
        <v>0</v>
      </c>
      <c r="CP202" s="90">
        <f>IF(ISNA(VLOOKUP($B202,'[1]1718  Exp_Rev Access'!$F$7:$GK$318,$CP$2,FALSE)),"",VLOOKUP($B202,'[1]1718  Exp_Rev Access'!$F$7:$GK$318,$CP$2,FALSE))</f>
        <v>0</v>
      </c>
      <c r="CQ202" s="90">
        <f>IF(ISNA(VLOOKUP($B202,'[1]1718  Exp_Rev Access'!$F$7:$GK$318,$CQ$2,FALSE)),"",VLOOKUP($B202,'[1]1718  Exp_Rev Access'!$F$7:$GK$318,$CQ$2,FALSE))</f>
        <v>0</v>
      </c>
      <c r="CR202" s="90">
        <f>IF(ISNA(VLOOKUP($B202,'[1]1718  Exp_Rev Access'!$F$7:$GK$318,$CR$2,FALSE)),"",VLOOKUP($B202,'[1]1718  Exp_Rev Access'!$F$7:$GK$318,$CR$2,FALSE))</f>
        <v>0</v>
      </c>
      <c r="CS202" s="90">
        <f>IF(ISNA(VLOOKUP($B202,'[1]1718  Exp_Rev Access'!$F$7:$GK$318,$CS$2,FALSE)),"",VLOOKUP($B202,'[1]1718  Exp_Rev Access'!$F$7:$GK$318,$CS$2,FALSE))</f>
        <v>0</v>
      </c>
      <c r="CT202" s="90">
        <f>IF(ISNA(VLOOKUP($B202,'[1]1718  Exp_Rev Access'!$F$7:$GK$318,$CT$2,FALSE)),"",VLOOKUP($B202,'[1]1718  Exp_Rev Access'!$F$7:$GK$318,$CT$2,FALSE))</f>
        <v>0</v>
      </c>
      <c r="CU202" s="90">
        <f>IF(ISNA(VLOOKUP($B202,'[1]1718  Exp_Rev Access'!$F$7:$GK$318,$CU$2,FALSE)),"",VLOOKUP($B202,'[1]1718  Exp_Rev Access'!$F$7:$GK$318,$CU$2,FALSE))</f>
        <v>197060.66</v>
      </c>
      <c r="CV202" s="90">
        <f>IF(ISNA(VLOOKUP($B202,'[1]1718  Exp_Rev Access'!$F$7:$GK$318,$CV$2,FALSE)),"",VLOOKUP($B202,'[1]1718  Exp_Rev Access'!$F$7:$GK$318,$CV$2,FALSE))</f>
        <v>12548.89</v>
      </c>
      <c r="CW202" s="90">
        <f>IF(ISNA(VLOOKUP($B202,'[1]1718  Exp_Rev Access'!$F$7:$GK$318,$CW$2,FALSE)),"",VLOOKUP($B202,'[1]1718  Exp_Rev Access'!$F$7:$GK$318,$CW$2,FALSE))</f>
        <v>0</v>
      </c>
      <c r="CX202" s="90">
        <f>IF(ISNA(VLOOKUP($B202,'[1]1718  Exp_Rev Access'!$F$7:$GK$318,$CX$2,FALSE)),"",VLOOKUP($B202,'[1]1718  Exp_Rev Access'!$F$7:$GK$318,$CX$2,FALSE))</f>
        <v>0</v>
      </c>
      <c r="CY202" s="90">
        <f>IF(ISNA(VLOOKUP($B202,'[1]1718  Exp_Rev Access'!$F$7:$GK$318,$CY$2,FALSE)),"",VLOOKUP($B202,'[1]1718  Exp_Rev Access'!$F$7:$GK$318,$CY$2,FALSE))</f>
        <v>0</v>
      </c>
      <c r="CZ202" s="90">
        <f>IF(ISNA(VLOOKUP($B202,'[1]1718  Exp_Rev Access'!$F$7:$GK$318,$CZ$2,FALSE)),"",VLOOKUP($B202,'[1]1718  Exp_Rev Access'!$F$7:$GK$318,$CZ$2,FALSE))</f>
        <v>0</v>
      </c>
      <c r="DA202" s="90">
        <f>IF(ISNA(VLOOKUP($B202,'[1]1718  Exp_Rev Access'!$F$7:$GK$318,$DA$2,FALSE)),"",VLOOKUP($B202,'[1]1718  Exp_Rev Access'!$F$7:$GK$318,$DA$2,FALSE))</f>
        <v>0</v>
      </c>
      <c r="DB202" s="90">
        <f>IF(ISNA(VLOOKUP($B202,'[1]1718  Exp_Rev Access'!$F$7:$GK$318,$DB$2,FALSE)),"",VLOOKUP($B202,'[1]1718  Exp_Rev Access'!$F$7:$GK$318,$DB$2,FALSE))</f>
        <v>0</v>
      </c>
      <c r="DC202" s="90">
        <f>IF(ISNA(VLOOKUP($B202,'[1]1718  Exp_Rev Access'!$F$7:$GK$318,$DC$2,FALSE)),"",VLOOKUP($B202,'[1]1718  Exp_Rev Access'!$F$7:$GK$318,$DC$2,FALSE))</f>
        <v>0</v>
      </c>
      <c r="DD202" s="90">
        <f>IF(ISNA(VLOOKUP($B202,'[1]1718  Exp_Rev Access'!$F$7:$GK$318,$DD$2,FALSE)),"",VLOOKUP($B202,'[1]1718  Exp_Rev Access'!$F$7:$GK$318,$DD$2,FALSE))</f>
        <v>0</v>
      </c>
      <c r="DE202" s="90">
        <f>IF(ISNA(VLOOKUP($B202,'[1]1718  Exp_Rev Access'!$F$7:$GK$318,$DE$2,FALSE)),"",VLOOKUP($B202,'[1]1718  Exp_Rev Access'!$F$7:$GK$318,$DE$2,FALSE))</f>
        <v>0</v>
      </c>
      <c r="DF202" s="90">
        <f>IF(ISNA(VLOOKUP($B202,'[1]1718  Exp_Rev Access'!$F$7:$GK$318,$DF$2,FALSE)),"",VLOOKUP($B202,'[1]1718  Exp_Rev Access'!$F$7:$GK$318,$DF$2,FALSE))</f>
        <v>0</v>
      </c>
      <c r="DG202" s="90">
        <f>IF(ISNA(VLOOKUP($B202,'[1]1718  Exp_Rev Access'!$F$7:$GK$318,$DG$2,FALSE)),"",VLOOKUP($B202,'[1]1718  Exp_Rev Access'!$F$7:$GK$318,$DG$2,FALSE))</f>
        <v>0</v>
      </c>
      <c r="DH202" s="90">
        <f>IF(ISNA(VLOOKUP($B202,'[1]1718  Exp_Rev Access'!$F$7:$GK$318,$DH$2,FALSE)),"",VLOOKUP($B202,'[1]1718  Exp_Rev Access'!$F$7:$GK$318,$DH$2,FALSE))</f>
        <v>0</v>
      </c>
      <c r="DI202" s="90">
        <f>IF(ISNA(VLOOKUP($B202,'[1]1718  Exp_Rev Access'!$F$7:$GK$318,$DI$2,FALSE)),"",VLOOKUP($B202,'[1]1718  Exp_Rev Access'!$F$7:$GK$318,$DI$2,FALSE))</f>
        <v>110289.49</v>
      </c>
      <c r="DJ202" s="90">
        <f>IF(ISNA(VLOOKUP($B202,'[1]1718  Exp_Rev Access'!$F$7:$GK$318,$DJ$2,FALSE)),"",VLOOKUP($B202,'[1]1718  Exp_Rev Access'!$F$7:$GK$318,$DJ$2,FALSE))</f>
        <v>0</v>
      </c>
      <c r="DK202" s="90">
        <f>IF(ISNA(VLOOKUP($B202,'[1]1718  Exp_Rev Access'!$F$7:$GK$318,$DK$2,FALSE)),"",VLOOKUP($B202,'[1]1718  Exp_Rev Access'!$F$7:$GK$318,$DK$2,FALSE))</f>
        <v>0</v>
      </c>
      <c r="DL202" s="90">
        <f>IF(ISNA(VLOOKUP($B202,'[1]1718  Exp_Rev Access'!$F$7:$GK$318,$DL$2,FALSE)),"",VLOOKUP($B202,'[1]1718  Exp_Rev Access'!$F$7:$GK$318,$DL$2,FALSE))</f>
        <v>0</v>
      </c>
      <c r="DM202" s="90">
        <f>IF(ISNA(VLOOKUP($B202,'[1]1718  Exp_Rev Access'!$F$7:$GK$318,$DM$2,FALSE)),"",VLOOKUP($B202,'[1]1718  Exp_Rev Access'!$F$7:$GK$318,$DM$2,FALSE))</f>
        <v>0</v>
      </c>
      <c r="DN202" s="90">
        <f>IF(ISNA(VLOOKUP($B202,'[1]1718  Exp_Rev Access'!$F$7:$GK$318,$DN$2,FALSE)),"",VLOOKUP($B202,'[1]1718  Exp_Rev Access'!$F$7:$GK$318,$DN$2,FALSE))</f>
        <v>0</v>
      </c>
      <c r="DO202" s="90">
        <f>IF(ISNA(VLOOKUP($B202,'[1]1718  Exp_Rev Access'!$F$7:$GK$318,$DO$2,FALSE)),"",VLOOKUP($B202,'[1]1718  Exp_Rev Access'!$F$7:$GK$318,$DO$2,FALSE))</f>
        <v>0</v>
      </c>
      <c r="DP202" s="90">
        <f>IF(ISNA(VLOOKUP($B202,'[1]1718  Exp_Rev Access'!$F$7:$GK$318,$DP$2,FALSE)),"",VLOOKUP($B202,'[1]1718  Exp_Rev Access'!$F$7:$GK$318,$DP$2,FALSE))</f>
        <v>0</v>
      </c>
      <c r="DQ202" s="90">
        <f>IF(ISNA(VLOOKUP($B202,'[1]1718  Exp_Rev Access'!$F$7:$GK$318,$DQ$2,FALSE)),"",VLOOKUP($B202,'[1]1718  Exp_Rev Access'!$F$7:$GK$318,$DQ$2,FALSE))</f>
        <v>0</v>
      </c>
      <c r="DR202" s="90">
        <f>IF(ISNA(VLOOKUP($B202,'[1]1718  Exp_Rev Access'!$F$7:$GK$318,$DR$2,FALSE)),"",VLOOKUP($B202,'[1]1718  Exp_Rev Access'!$F$7:$GK$318,$DR$2,FALSE))</f>
        <v>0</v>
      </c>
      <c r="DS202" s="90">
        <f>IF(ISNA(VLOOKUP($B202,'[1]1718  Exp_Rev Access'!$F$7:$GK$318,$DS$2,FALSE)),"",VLOOKUP($B202,'[1]1718  Exp_Rev Access'!$F$7:$GK$318,$DS$2,FALSE))</f>
        <v>0</v>
      </c>
      <c r="DT202" s="90">
        <f>IF(ISNA(VLOOKUP($B202,'[1]1718  Exp_Rev Access'!$F$7:$GK$318,$DT$2,FALSE)),"",VLOOKUP($B202,'[1]1718  Exp_Rev Access'!$F$7:$GK$318,$DT$2,FALSE))</f>
        <v>0</v>
      </c>
      <c r="DU202" s="90">
        <f>IF(ISNA(VLOOKUP($B202,'[1]1718  Exp_Rev Access'!$F$7:$GK$318,$DU$2,FALSE)),"",VLOOKUP($B202,'[1]1718  Exp_Rev Access'!$F$7:$GK$318,$DU$2,FALSE))</f>
        <v>0</v>
      </c>
      <c r="DV202" s="90">
        <f>IF(ISNA(VLOOKUP($B202,'[1]1718  Exp_Rev Access'!$F$7:$GK$318,$DV$2,FALSE)),"",VLOOKUP($B202,'[1]1718  Exp_Rev Access'!$F$7:$GK$318,$DV$2,FALSE))</f>
        <v>0</v>
      </c>
      <c r="DW202" s="90">
        <f>IF(ISNA(VLOOKUP($B202,'[1]1718  Exp_Rev Access'!$F$7:$GK$318,$DW$2,FALSE)),"",VLOOKUP($B202,'[1]1718  Exp_Rev Access'!$F$7:$GK$318,$DW$2,FALSE))</f>
        <v>0</v>
      </c>
      <c r="DX202" s="90">
        <f>IF(ISNA(VLOOKUP($B202,'[1]1718  Exp_Rev Access'!$F$7:$GK$318,$DX$2,FALSE)),"",VLOOKUP($B202,'[1]1718  Exp_Rev Access'!$F$7:$GK$318,$DX$2,FALSE))</f>
        <v>0</v>
      </c>
      <c r="DY202" s="90">
        <f>IF(ISNA(VLOOKUP($B202,'[1]1718  Exp_Rev Access'!$F$7:$GK$318,$DY$2,FALSE)),"",VLOOKUP($B202,'[1]1718  Exp_Rev Access'!$F$7:$GK$318,$DY$2,FALSE))</f>
        <v>0</v>
      </c>
      <c r="DZ202" s="90">
        <f>IF(ISNA(VLOOKUP($B202,'[1]1718  Exp_Rev Access'!$F$7:$GK$318,$DZ$2,FALSE)),"",VLOOKUP($B202,'[1]1718  Exp_Rev Access'!$F$7:$GK$318,$DZ$2,FALSE))</f>
        <v>0</v>
      </c>
      <c r="EA202" s="90">
        <f>IF(ISNA(VLOOKUP($B202,'[1]1718  Exp_Rev Access'!$F$7:$GK$318,$EA$2,FALSE)),"",VLOOKUP($B202,'[1]1718  Exp_Rev Access'!$F$7:$GK$318,$EA$2,FALSE))</f>
        <v>0</v>
      </c>
      <c r="EB202" s="90">
        <f>IF(ISNA(VLOOKUP($B202,'[1]1718  Exp_Rev Access'!$F$7:$GK$318,$EB$2,FALSE)),"",VLOOKUP($B202,'[1]1718  Exp_Rev Access'!$F$7:$GK$318,$EB$2,FALSE))</f>
        <v>0</v>
      </c>
      <c r="EC202" s="90">
        <f>IF(ISNA(VLOOKUP($B202,'[1]1718  Exp_Rev Access'!$F$7:$GK$318,$EC$2,FALSE)),"",VLOOKUP($B202,'[1]1718  Exp_Rev Access'!$F$7:$GK$318,$EC$2,FALSE))</f>
        <v>0</v>
      </c>
      <c r="ED202" s="90">
        <f>IF(ISNA(VLOOKUP($B202,'[1]1718  Exp_Rev Access'!$F$7:$GK$318,$ED$2,FALSE)),"",VLOOKUP($B202,'[1]1718  Exp_Rev Access'!$F$7:$GK$318,$ED$2,FALSE))</f>
        <v>0</v>
      </c>
      <c r="EE202" s="90">
        <f>IF(ISNA(VLOOKUP($B202,'[1]1718  Exp_Rev Access'!$F$7:$GK$318,$EE$2,FALSE)),"",VLOOKUP($B202,'[1]1718  Exp_Rev Access'!$F$7:$GK$318,$EE$2,FALSE))</f>
        <v>0</v>
      </c>
      <c r="EF202" s="90">
        <f>IF(ISNA(VLOOKUP($B202,'[1]1718  Exp_Rev Access'!$F$7:$GK$318,$EF$2,FALSE)),"",VLOOKUP($B202,'[1]1718  Exp_Rev Access'!$F$7:$GK$318,$EF$2,FALSE))</f>
        <v>0</v>
      </c>
      <c r="EG202" s="90">
        <f>IF(ISNA(VLOOKUP($B202,'[1]1718  Exp_Rev Access'!$F$7:$GK$318,$EG$2,FALSE)),"",VLOOKUP($B202,'[1]1718  Exp_Rev Access'!$F$7:$GK$318,$EG$2,FALSE))</f>
        <v>0</v>
      </c>
      <c r="EH202" s="90">
        <f>IF(ISNA(VLOOKUP($B202,'[1]1718  Exp_Rev Access'!$F$7:$GK$318,$EH$2,FALSE)),"",VLOOKUP($B202,'[1]1718  Exp_Rev Access'!$F$7:$GK$318,$EH$2,FALSE))</f>
        <v>0</v>
      </c>
      <c r="EI202" s="90">
        <f>IF(ISNA(VLOOKUP($B202,'[1]1718  Exp_Rev Access'!$F$7:$GK$318,$EI$2,FALSE)),"",VLOOKUP($B202,'[1]1718  Exp_Rev Access'!$F$7:$GK$318,$EI$2,FALSE))</f>
        <v>0</v>
      </c>
      <c r="EJ202" s="90">
        <f>IF(ISNA(VLOOKUP($B202,'[1]1718  Exp_Rev Access'!$F$7:$GK$318,$EJ$2,FALSE)),"",VLOOKUP($B202,'[1]1718  Exp_Rev Access'!$F$7:$GK$318,$EJ$2,FALSE))</f>
        <v>0</v>
      </c>
      <c r="EK202" s="90">
        <f>IF(ISNA(VLOOKUP($B202,'[1]1718  Exp_Rev Access'!$F$7:$GK$318,$EK$2,FALSE)),"",VLOOKUP($B202,'[1]1718  Exp_Rev Access'!$F$7:$GK$318,$EK$2,FALSE))</f>
        <v>0</v>
      </c>
      <c r="EL202" s="90">
        <f>IF(ISNA(VLOOKUP($B202,'[1]1718  Exp_Rev Access'!$F$7:$GK$318,$EL$2,FALSE)),"",VLOOKUP($B202,'[1]1718  Exp_Rev Access'!$F$7:$GK$318,$EL$2,FALSE))</f>
        <v>0</v>
      </c>
      <c r="EM202" s="90">
        <f>IF(ISNA(VLOOKUP($B202,'[1]1718  Exp_Rev Access'!$F$7:$GK$318,$EM$2,FALSE)),"",VLOOKUP($B202,'[1]1718  Exp_Rev Access'!$F$7:$GK$318,$EM$2,FALSE))</f>
        <v>0</v>
      </c>
      <c r="EN202" s="90">
        <f>IF(ISNA(VLOOKUP($B202,'[1]1718  Exp_Rev Access'!$F$7:$GK$318,$EN$2,FALSE)),"",VLOOKUP($B202,'[1]1718  Exp_Rev Access'!$F$7:$GK$318,$EN$2,FALSE))</f>
        <v>0</v>
      </c>
      <c r="EO202" s="90">
        <f>IF(ISNA(VLOOKUP($B202,'[1]1718  Exp_Rev Access'!$F$7:$GK$318,$EO$2,FALSE)),"",VLOOKUP($B202,'[1]1718  Exp_Rev Access'!$F$7:$GK$318,$EO$2,FALSE))</f>
        <v>0</v>
      </c>
      <c r="EP202" s="90">
        <f>IF(ISNA(VLOOKUP($B202,'[1]1718  Exp_Rev Access'!$F$7:$GK$318,$EP$2,FALSE)),"",VLOOKUP($B202,'[1]1718  Exp_Rev Access'!$F$7:$GK$318,$EP$2,FALSE))</f>
        <v>0</v>
      </c>
      <c r="EQ202" s="90">
        <f>IF(ISNA(VLOOKUP($B202,'[1]1718  Exp_Rev Access'!$F$7:$GK$318,$EQ$2,FALSE)),"",VLOOKUP($B202,'[1]1718  Exp_Rev Access'!$F$7:$GK$318,$EQ$2,FALSE))</f>
        <v>0</v>
      </c>
      <c r="ER202" s="90">
        <f>IF(ISNA(VLOOKUP($B202,'[1]1718  Exp_Rev Access'!$F$7:$GK$318,$ER$2,FALSE)),"",VLOOKUP($B202,'[1]1718  Exp_Rev Access'!$F$7:$GK$318,$ER$2,FALSE))</f>
        <v>0</v>
      </c>
      <c r="ES202" s="90">
        <f>IF(ISNA(VLOOKUP($B202,'[1]1718  Exp_Rev Access'!$F$7:$GK$318,$ES$2,FALSE)),"",VLOOKUP($B202,'[1]1718  Exp_Rev Access'!$F$7:$GK$318,$ES$2,FALSE))</f>
        <v>0</v>
      </c>
      <c r="ET202" s="90">
        <f>IF(ISNA(VLOOKUP($B202,'[1]1718  Exp_Rev Access'!$F$7:$GK$318,$ET$2,FALSE)),"",VLOOKUP($B202,'[1]1718  Exp_Rev Access'!$F$7:$GK$318,$ET$2,FALSE))</f>
        <v>0</v>
      </c>
      <c r="EU202" s="90">
        <f>IF(ISNA(VLOOKUP($B202,'[1]1718  Exp_Rev Access'!$F$7:$GK$318,$EU$2,FALSE)),"",VLOOKUP($B202,'[1]1718  Exp_Rev Access'!$F$7:$GK$318,$EU$2,FALSE))</f>
        <v>0</v>
      </c>
      <c r="EV202" s="90">
        <f>IF(ISNA(VLOOKUP($B202,'[1]1718  Exp_Rev Access'!$F$7:$GK$318,$EV$2,FALSE)),"",VLOOKUP($B202,'[1]1718  Exp_Rev Access'!$F$7:$GK$318,$EV$2,FALSE))</f>
        <v>0</v>
      </c>
      <c r="EW202" s="90">
        <f>IF(ISNA(VLOOKUP($B202,'[1]1718  Exp_Rev Access'!$F$7:$GK$318,$EW$2,FALSE)),"",VLOOKUP($B202,'[1]1718  Exp_Rev Access'!$F$7:$GK$318,$EW$2,FALSE))</f>
        <v>0</v>
      </c>
      <c r="EX202" s="90">
        <f>IF(ISNA(VLOOKUP($B202,'[1]1718  Exp_Rev Access'!$F$7:$GK$318,$EX$2,FALSE)),"",VLOOKUP($B202,'[1]1718  Exp_Rev Access'!$F$7:$GK$318,$EX$2,FALSE))</f>
        <v>0</v>
      </c>
      <c r="EY202" s="90">
        <f>IF(ISNA(VLOOKUP($B202,'[1]1718  Exp_Rev Access'!$F$7:$GK$318,$EY$2,FALSE)),"",VLOOKUP($B202,'[1]1718  Exp_Rev Access'!$F$7:$GK$318,$EY$2,FALSE))</f>
        <v>0</v>
      </c>
      <c r="EZ202" s="90">
        <f>IF(ISNA(VLOOKUP($B202,'[1]1718  Exp_Rev Access'!$F$7:$GK$318,$EZ$2,FALSE)),"",VLOOKUP($B202,'[1]1718  Exp_Rev Access'!$F$7:$GK$318,$EZ$2,FALSE))</f>
        <v>0</v>
      </c>
      <c r="FA202" s="90">
        <f>IF(ISNA(VLOOKUP($B202,'[1]1718  Exp_Rev Access'!$F$7:$GK$318,$FA$2,FALSE)),"",VLOOKUP($B202,'[1]1718  Exp_Rev Access'!$F$7:$GK$318,$FA$2,FALSE))</f>
        <v>0</v>
      </c>
      <c r="FB202" s="90">
        <f>IF(ISNA(VLOOKUP($B202,'[1]1718  Exp_Rev Access'!$F$7:$GK$318,$FB$2,FALSE)),"",VLOOKUP($B202,'[1]1718  Exp_Rev Access'!$F$7:$GK$318,$FB$2,FALSE))</f>
        <v>0</v>
      </c>
      <c r="FC202" s="90">
        <f>IF(ISNA(VLOOKUP($B202,'[1]1718  Exp_Rev Access'!$F$7:$GK$318,$FC$2,FALSE)),"",VLOOKUP($B202,'[1]1718  Exp_Rev Access'!$F$7:$GK$318,$FC$2,FALSE))</f>
        <v>0</v>
      </c>
      <c r="FD202" s="90">
        <f>IF(ISNA(VLOOKUP($B202,'[1]1718  Exp_Rev Access'!$F$7:$GK$318,$FD$2,FALSE)),"",VLOOKUP($B202,'[1]1718  Exp_Rev Access'!$F$7:$GK$318,$FD$2,FALSE))</f>
        <v>0</v>
      </c>
      <c r="FE202" s="90">
        <f>IF(ISNA(VLOOKUP($B202,'[1]1718  Exp_Rev Access'!$F$7:$GK$318,$FE$2,FALSE)),"",VLOOKUP($B202,'[1]1718  Exp_Rev Access'!$F$7:$GK$318,$FE$2,FALSE))</f>
        <v>0</v>
      </c>
      <c r="FF202" s="90">
        <f>IF(ISNA(VLOOKUP($B202,'[1]1718  Exp_Rev Access'!$F$7:$GK$318,$FF$2,FALSE)),"",VLOOKUP($B202,'[1]1718  Exp_Rev Access'!$F$7:$GK$318,$FF$2,FALSE))</f>
        <v>0</v>
      </c>
      <c r="FG202" s="90">
        <f>IF(ISNA(VLOOKUP($B202,'[1]1718  Exp_Rev Access'!$F$7:$GK$318,$FG$2,FALSE)),"",VLOOKUP($B202,'[1]1718  Exp_Rev Access'!$F$7:$GK$318,$FG$2,FALSE))</f>
        <v>0</v>
      </c>
      <c r="FH202" s="90">
        <f>IF(ISNA(VLOOKUP($B202,'[1]1718  Exp_Rev Access'!$F$7:$GK$318,$FH$2,FALSE)),"",VLOOKUP($B202,'[1]1718  Exp_Rev Access'!$F$7:$GK$318,$FH$2,FALSE))</f>
        <v>0</v>
      </c>
      <c r="FI202" s="90">
        <f>IF(ISNA(VLOOKUP($B202,'[1]1718  Exp_Rev Access'!$F$7:$GK$318,$FI$2,FALSE)),"",VLOOKUP($B202,'[1]1718  Exp_Rev Access'!$F$7:$GK$318,$FI$2,FALSE))</f>
        <v>0</v>
      </c>
      <c r="FJ202" s="90">
        <f>IF(ISNA(VLOOKUP($B202,'[1]1718  Exp_Rev Access'!$F$7:$GK$318,$FJ$2,FALSE)),"",VLOOKUP($B202,'[1]1718  Exp_Rev Access'!$F$7:$GK$318,$FJ$2,FALSE))</f>
        <v>0</v>
      </c>
      <c r="FK202" s="90">
        <f>IF(ISNA(VLOOKUP($B202,'[1]1718  Exp_Rev Access'!$F$7:$GK$318,$FK$2,FALSE)),"",VLOOKUP($B202,'[1]1718  Exp_Rev Access'!$F$7:$GK$318,$FK$2,FALSE))</f>
        <v>0</v>
      </c>
      <c r="FL202" s="90">
        <f>IF(ISNA(VLOOKUP($B202,'[1]1718  Exp_Rev Access'!$F$7:$GK$318,$FL$2,FALSE)),"",VLOOKUP($B202,'[1]1718  Exp_Rev Access'!$F$7:$GK$318,$FL$2,FALSE))</f>
        <v>0</v>
      </c>
      <c r="FM202" s="90">
        <f>IF(ISNA(VLOOKUP($B202,'[1]1718  Exp_Rev Access'!$F$7:$GK$318,$FM$2,FALSE)),"",VLOOKUP($B202,'[1]1718  Exp_Rev Access'!$F$7:$GK$318,$FM$2,FALSE))</f>
        <v>0</v>
      </c>
      <c r="FN202" s="90">
        <f>IF(ISNA(VLOOKUP($B202,'[1]1718  Exp_Rev Access'!$F$7:$GK$318,$FN$2,FALSE)),"",VLOOKUP($B202,'[1]1718  Exp_Rev Access'!$F$7:$GK$318,$FN$2,FALSE))</f>
        <v>0</v>
      </c>
      <c r="FO202" s="90">
        <f>IF(ISNA(VLOOKUP($B202,'[1]1718  Exp_Rev Access'!$F$7:$GK$318,$FO$2,FALSE)),"",VLOOKUP($B202,'[1]1718  Exp_Rev Access'!$F$7:$GK$318,$FO$2,FALSE))</f>
        <v>0</v>
      </c>
      <c r="FP202" s="90">
        <f>IF(ISNA(VLOOKUP($B202,'[1]1718  Exp_Rev Access'!$F$7:$GK$318,$FP$2,FALSE)),"",VLOOKUP($B202,'[1]1718  Exp_Rev Access'!$F$7:$GK$318,$FP$2,FALSE))</f>
        <v>0</v>
      </c>
      <c r="FQ202" s="90">
        <f>IF(ISNA(VLOOKUP($B202,'[1]1718  Exp_Rev Access'!$F$7:$GK$318,$FQ$2,FALSE)),"",VLOOKUP($B202,'[1]1718  Exp_Rev Access'!$F$7:$GK$318,$FQ$2,FALSE))</f>
        <v>0</v>
      </c>
      <c r="FR202" s="90">
        <f>IF(ISNA(VLOOKUP($B202,'[1]1718  Exp_Rev Access'!$F$7:$GK$318,$FR$2,FALSE)),"",VLOOKUP($B202,'[1]1718  Exp_Rev Access'!$F$7:$GK$318,$FR$2,FALSE))</f>
        <v>14284.28</v>
      </c>
      <c r="FS202" s="56">
        <f t="shared" si="560"/>
        <v>334183.32</v>
      </c>
      <c r="FT202" s="92">
        <f t="shared" si="561"/>
        <v>8.116619562137814E-2</v>
      </c>
      <c r="FU202" s="94">
        <f t="shared" si="562"/>
        <v>1370.2214932961581</v>
      </c>
      <c r="FV202" s="95">
        <f>IF(ISNA(VLOOKUP($B202,'[1]1718  Exp_Rev Access'!$F$7:$GK$318,$FV$2,FALSE)),"",VLOOKUP($B202,'[1]1718  Exp_Rev Access'!$F$7:$GK$318,$FV$2,FALSE))</f>
        <v>0</v>
      </c>
      <c r="FW202" s="95">
        <f>IF(ISNA(VLOOKUP($B202,'[1]1718  Exp_Rev Access'!$F$7:$GK$318,$FW$2,FALSE)),"",VLOOKUP($B202,'[1]1718  Exp_Rev Access'!$F$7:$GK$318,$FW$2,FALSE))</f>
        <v>0</v>
      </c>
      <c r="FX202" s="95">
        <f>IF(ISNA(VLOOKUP($B202,'[1]1718  Exp_Rev Access'!$F$7:$GK$318,$FX$2,FALSE)),"",VLOOKUP($B202,'[1]1718  Exp_Rev Access'!$F$7:$GK$318,$FX$2,FALSE))</f>
        <v>0</v>
      </c>
      <c r="FY202" s="95">
        <f>IF(ISNA(VLOOKUP($B202,'[1]1718  Exp_Rev Access'!$F$7:$GK$318,$FY$2,FALSE)),"",VLOOKUP($B202,'[1]1718  Exp_Rev Access'!$F$7:$GK$318,$FY$2,FALSE))</f>
        <v>0</v>
      </c>
      <c r="FZ202" s="95">
        <f>IF(ISNA(VLOOKUP($B202,'[1]1718  Exp_Rev Access'!$F$7:$GK$318,$FZ$2,FALSE)),"",VLOOKUP($B202,'[1]1718  Exp_Rev Access'!$F$7:$GK$318,$FZ$2,FALSE))</f>
        <v>0</v>
      </c>
      <c r="GA202" s="95">
        <f>IF(ISNA(VLOOKUP($B202,'[1]1718  Exp_Rev Access'!$F$7:$GK$318,$GA$2,FALSE)),"",VLOOKUP($B202,'[1]1718  Exp_Rev Access'!$F$7:$GK$318,$GA$2,FALSE))</f>
        <v>0</v>
      </c>
      <c r="GB202" s="95">
        <f>IF(ISNA(VLOOKUP($B202,'[1]1718  Exp_Rev Access'!$F$7:$GK$318,$GB$2,FALSE)),"",VLOOKUP($B202,'[1]1718  Exp_Rev Access'!$F$7:$GK$318,$GB$2,FALSE))</f>
        <v>0</v>
      </c>
      <c r="GC202" s="95">
        <f>IF(ISNA(VLOOKUP($B202,'[1]1718  Exp_Rev Access'!$F$7:$GK$318,$GC$2,FALSE)),"",VLOOKUP($B202,'[1]1718  Exp_Rev Access'!$F$7:$GK$318,$GC$2,FALSE))</f>
        <v>0</v>
      </c>
      <c r="GD202" s="95">
        <f>IF(ISNA(VLOOKUP($B202,'[1]1718  Exp_Rev Access'!$F$7:$GK$318,$GD$2,FALSE)),"",VLOOKUP($B202,'[1]1718  Exp_Rev Access'!$F$7:$GK$318,$GD$2,FALSE))</f>
        <v>0</v>
      </c>
      <c r="GE202" s="95">
        <f>IF(ISNA(VLOOKUP($B202,'[1]1718  Exp_Rev Access'!$F$7:$GK$318,$GE$2,FALSE)),"",VLOOKUP($B202,'[1]1718  Exp_Rev Access'!$F$7:$GK$318,$GE$2,FALSE))</f>
        <v>0</v>
      </c>
      <c r="GF202" s="95">
        <f>IF(ISNA(VLOOKUP($B202,'[1]1718  Exp_Rev Access'!$F$7:$GK$318,$GF$2,FALSE)),"",VLOOKUP($B202,'[1]1718  Exp_Rev Access'!$F$7:$GK$318,$GF$2,FALSE))</f>
        <v>0</v>
      </c>
      <c r="GG202" s="95">
        <f>IF(ISNA(VLOOKUP($B202,'[1]1718  Exp_Rev Access'!$F$7:$GK$318,$GG$2,FALSE)),"",VLOOKUP($B202,'[1]1718  Exp_Rev Access'!$F$7:$GK$318,$GG$2,FALSE))</f>
        <v>0</v>
      </c>
      <c r="GH202" s="95">
        <f>IF(ISNA(VLOOKUP($B202,'[1]1718  Exp_Rev Access'!$F$7:$GK$318,$GH$2,FALSE)),"",VLOOKUP($B202,'[1]1718  Exp_Rev Access'!$F$7:$GK$318,$GH$2,FALSE))</f>
        <v>0</v>
      </c>
      <c r="GI202" s="95">
        <f>IF(ISNA(VLOOKUP($B202,'[1]1718  Exp_Rev Access'!$F$7:$GK$318,$GI$2,FALSE)),"",VLOOKUP($B202,'[1]1718  Exp_Rev Access'!$F$7:$GK$318,$GI$2,FALSE))</f>
        <v>0</v>
      </c>
      <c r="GJ202" s="95">
        <f>IF(ISNA(VLOOKUP($B202,'[1]1718  Exp_Rev Access'!$F$7:$GK$318,$GJ$2,FALSE)),"",VLOOKUP($B202,'[1]1718  Exp_Rev Access'!$F$7:$GK$318,$GJ$2,FALSE))</f>
        <v>6713.27</v>
      </c>
      <c r="GK202" s="95">
        <f>IF(ISNA(VLOOKUP($B202,'[1]1718  Exp_Rev Access'!$F$7:$GK$318,$GK$2,FALSE)),"",VLOOKUP($B202,'[1]1718  Exp_Rev Access'!$F$7:$GK$318,$GK$2,FALSE))</f>
        <v>0</v>
      </c>
      <c r="GL202" s="95">
        <f>IF(ISNA(VLOOKUP($B202,'[1]1718  Exp_Rev Access'!$F$7:$GK$318,$GL$2,FALSE)),"",VLOOKUP($B202,'[1]1718  Exp_Rev Access'!$F$7:$GK$318,$GL$2,FALSE))</f>
        <v>0</v>
      </c>
      <c r="GM202" s="95">
        <f>IF(ISNA(VLOOKUP($B202,'[1]1718  Exp_Rev Access'!$F$7:$GK$318,$GM$2,FALSE)),"",VLOOKUP($B202,'[1]1718  Exp_Rev Access'!$F$7:$GK$318,$GM$2,FALSE))</f>
        <v>0</v>
      </c>
      <c r="GN202" s="95">
        <f>IF(ISNA(VLOOKUP($B202,'[1]1718  Exp_Rev Access'!$F$7:$GK$318,$GN$2,FALSE)),"",VLOOKUP($B202,'[1]1718  Exp_Rev Access'!$F$7:$GK$318,$GN$2,FALSE))</f>
        <v>0</v>
      </c>
      <c r="GO202" s="95">
        <f>IF(ISNA(VLOOKUP($B202,'[1]1718  Exp_Rev Access'!$F$7:$GK$318,$GO$2,FALSE)),"",VLOOKUP($B202,'[1]1718  Exp_Rev Access'!$F$7:$GK$318,$GO$2,FALSE))</f>
        <v>0</v>
      </c>
      <c r="GP202" s="95">
        <f>IF(ISNA(VLOOKUP($B202,'[1]1718  Exp_Rev Access'!$F$7:$GK$318,$GP$2,FALSE)),"",VLOOKUP($B202,'[1]1718  Exp_Rev Access'!$F$7:$GK$318,$GP$2,FALSE))</f>
        <v>0</v>
      </c>
      <c r="GQ202" s="95">
        <f>IF(ISNA(VLOOKUP($B202,'[1]1718  Exp_Rev Access'!$F$7:$GK$318,$GQ$2,FALSE)),"",VLOOKUP($B202,'[1]1718  Exp_Rev Access'!$F$7:$GK$318,$GQ$2,FALSE))</f>
        <v>0</v>
      </c>
      <c r="GR202" s="95">
        <f>IF(ISNA(VLOOKUP($B202,'[1]1718  Exp_Rev Access'!$F$7:$GK$318,$GR$2,FALSE)),"",VLOOKUP($B202,'[1]1718  Exp_Rev Access'!$F$7:$GK$318,$GR$2,FALSE))</f>
        <v>0</v>
      </c>
      <c r="GS202" s="95">
        <f>IF(ISNA(VLOOKUP($B202,'[1]1718  Exp_Rev Access'!$F$7:$GK$318,$GS$2,FALSE)),"",VLOOKUP($B202,'[1]1718  Exp_Rev Access'!$F$7:$GK$318,$GS$2,FALSE))</f>
        <v>0</v>
      </c>
      <c r="GT202" s="95">
        <f>IF(ISNA(VLOOKUP($B202,'[1]1718  Exp_Rev Access'!$F$7:$GK$318,$GT$2,FALSE)),"",VLOOKUP($B202,'[1]1718  Exp_Rev Access'!$F$7:$GK$318,$GT$2,FALSE))</f>
        <v>0</v>
      </c>
      <c r="GU202" s="56">
        <f t="shared" si="563"/>
        <v>6713.27</v>
      </c>
      <c r="GV202" s="92">
        <f t="shared" si="564"/>
        <v>1.6305140127254984E-3</v>
      </c>
      <c r="GW202" s="96">
        <f t="shared" si="565"/>
        <v>27.525810816351633</v>
      </c>
    </row>
    <row r="203" spans="1:222" s="97" customFormat="1" x14ac:dyDescent="0.3">
      <c r="A203" s="98"/>
      <c r="B203" s="99"/>
      <c r="C203" s="82" t="s">
        <v>185</v>
      </c>
      <c r="D203" s="111">
        <f>SUM(D193:D202)</f>
        <v>3164.22</v>
      </c>
      <c r="E203" s="112">
        <f>SUM(E193:E202)</f>
        <v>48112730.810000002</v>
      </c>
      <c r="F203" s="113">
        <f t="shared" si="495"/>
        <v>48112730.809999995</v>
      </c>
      <c r="G203" s="113">
        <f t="shared" si="548"/>
        <v>0</v>
      </c>
      <c r="H203" s="103">
        <f>SUM(H193:H202)</f>
        <v>7546100.4699999997</v>
      </c>
      <c r="I203" s="103">
        <f t="shared" ref="I203:M203" si="567">SUM(I193:I202)</f>
        <v>0</v>
      </c>
      <c r="J203" s="103">
        <f t="shared" si="567"/>
        <v>18163.77</v>
      </c>
      <c r="K203" s="103">
        <f t="shared" si="567"/>
        <v>0</v>
      </c>
      <c r="L203" s="103">
        <f t="shared" si="567"/>
        <v>0</v>
      </c>
      <c r="M203" s="103">
        <f t="shared" si="567"/>
        <v>0</v>
      </c>
      <c r="N203" s="102">
        <f t="shared" si="549"/>
        <v>7564264.2399999993</v>
      </c>
      <c r="O203" s="58">
        <f t="shared" si="550"/>
        <v>0.15721959890141599</v>
      </c>
      <c r="P203" s="102">
        <f t="shared" si="551"/>
        <v>2390.5620468867523</v>
      </c>
      <c r="Q203" s="103">
        <f>SUM(Q193:Q202)</f>
        <v>72477.17</v>
      </c>
      <c r="R203" s="103">
        <f t="shared" ref="R203:AL203" si="568">SUM(R193:R202)</f>
        <v>0</v>
      </c>
      <c r="S203" s="103">
        <f t="shared" si="568"/>
        <v>10019.5</v>
      </c>
      <c r="T203" s="103">
        <f t="shared" si="568"/>
        <v>0</v>
      </c>
      <c r="U203" s="103">
        <f t="shared" si="568"/>
        <v>22800</v>
      </c>
      <c r="V203" s="103">
        <f t="shared" si="568"/>
        <v>0</v>
      </c>
      <c r="W203" s="103">
        <f t="shared" si="568"/>
        <v>0</v>
      </c>
      <c r="X203" s="103">
        <f t="shared" si="568"/>
        <v>39022</v>
      </c>
      <c r="Y203" s="103">
        <f t="shared" si="568"/>
        <v>90395.59</v>
      </c>
      <c r="Z203" s="103">
        <f t="shared" si="568"/>
        <v>0</v>
      </c>
      <c r="AA203" s="103">
        <f t="shared" si="568"/>
        <v>0</v>
      </c>
      <c r="AB203" s="103">
        <f t="shared" si="568"/>
        <v>0</v>
      </c>
      <c r="AC203" s="103">
        <f t="shared" si="568"/>
        <v>123.89</v>
      </c>
      <c r="AD203" s="103">
        <f t="shared" si="568"/>
        <v>275378.95</v>
      </c>
      <c r="AE203" s="103">
        <f t="shared" si="568"/>
        <v>95174.37999999999</v>
      </c>
      <c r="AF203" s="103">
        <f t="shared" si="568"/>
        <v>0</v>
      </c>
      <c r="AG203" s="103">
        <f t="shared" si="568"/>
        <v>183282.92</v>
      </c>
      <c r="AH203" s="103">
        <f t="shared" si="568"/>
        <v>11149.300000000001</v>
      </c>
      <c r="AI203" s="103">
        <f t="shared" si="568"/>
        <v>121169.1</v>
      </c>
      <c r="AJ203" s="103">
        <f t="shared" si="568"/>
        <v>43799.710000000006</v>
      </c>
      <c r="AK203" s="103">
        <f t="shared" si="568"/>
        <v>77546.44</v>
      </c>
      <c r="AL203" s="103">
        <f t="shared" si="568"/>
        <v>47451.09</v>
      </c>
      <c r="AM203" s="102">
        <f t="shared" si="552"/>
        <v>1089790.04</v>
      </c>
      <c r="AN203" s="61">
        <f t="shared" si="553"/>
        <v>2.2650762524863633E-2</v>
      </c>
      <c r="AO203" s="59">
        <f t="shared" si="554"/>
        <v>344.41032545145413</v>
      </c>
      <c r="AP203" s="103">
        <f>SUM(AP193:AP202)</f>
        <v>27633303.009999998</v>
      </c>
      <c r="AQ203" s="103">
        <f t="shared" ref="AQ203:AT203" si="569">SUM(AQ193:AQ202)</f>
        <v>522836.54</v>
      </c>
      <c r="AR203" s="103">
        <f t="shared" si="569"/>
        <v>1054868.1599999999</v>
      </c>
      <c r="AS203" s="103">
        <f t="shared" si="569"/>
        <v>0</v>
      </c>
      <c r="AT203" s="103">
        <f t="shared" si="569"/>
        <v>0</v>
      </c>
      <c r="AU203" s="102">
        <f t="shared" si="555"/>
        <v>29211007.709999997</v>
      </c>
      <c r="AV203" s="64">
        <f t="shared" si="556"/>
        <v>0.60713676439102948</v>
      </c>
      <c r="AW203" s="102">
        <f t="shared" si="557"/>
        <v>9231.6614236683927</v>
      </c>
      <c r="AX203" s="103">
        <f>SUM(AX193:AX202)</f>
        <v>938.75</v>
      </c>
      <c r="AY203" s="103">
        <f t="shared" ref="AY203:BU203" si="570">SUM(AY193:AY202)</f>
        <v>2844408.7600000002</v>
      </c>
      <c r="AZ203" s="103">
        <f t="shared" si="570"/>
        <v>155483.22999999998</v>
      </c>
      <c r="BA203" s="103">
        <f t="shared" si="570"/>
        <v>0</v>
      </c>
      <c r="BB203" s="103">
        <f t="shared" si="570"/>
        <v>0</v>
      </c>
      <c r="BC203" s="103">
        <f t="shared" si="570"/>
        <v>1047005.8900000001</v>
      </c>
      <c r="BD203" s="103">
        <f t="shared" si="570"/>
        <v>0</v>
      </c>
      <c r="BE203" s="103">
        <f t="shared" si="570"/>
        <v>285731.67</v>
      </c>
      <c r="BF203" s="103">
        <f t="shared" si="570"/>
        <v>0</v>
      </c>
      <c r="BG203" s="103">
        <f t="shared" si="570"/>
        <v>316152.51999999996</v>
      </c>
      <c r="BH203" s="103">
        <f t="shared" si="570"/>
        <v>59098.2</v>
      </c>
      <c r="BI203" s="103">
        <f t="shared" si="570"/>
        <v>0</v>
      </c>
      <c r="BJ203" s="103">
        <f t="shared" si="570"/>
        <v>35251.049999999996</v>
      </c>
      <c r="BK203" s="103">
        <f t="shared" si="570"/>
        <v>1765064.45</v>
      </c>
      <c r="BL203" s="103">
        <f t="shared" si="570"/>
        <v>7640.66</v>
      </c>
      <c r="BM203" s="103">
        <f t="shared" si="570"/>
        <v>0</v>
      </c>
      <c r="BN203" s="103">
        <f t="shared" si="570"/>
        <v>0</v>
      </c>
      <c r="BO203" s="103">
        <f t="shared" si="570"/>
        <v>0</v>
      </c>
      <c r="BP203" s="103">
        <f t="shared" si="570"/>
        <v>0</v>
      </c>
      <c r="BQ203" s="103">
        <f t="shared" si="570"/>
        <v>2000</v>
      </c>
      <c r="BR203" s="103">
        <f t="shared" si="570"/>
        <v>0</v>
      </c>
      <c r="BS203" s="103">
        <f t="shared" si="570"/>
        <v>0</v>
      </c>
      <c r="BT203" s="103">
        <f t="shared" si="570"/>
        <v>0</v>
      </c>
      <c r="BU203" s="103">
        <f t="shared" si="570"/>
        <v>0</v>
      </c>
      <c r="BV203" s="102">
        <f t="shared" ref="BV203:BV266" si="571">SUM(AX203:BU203)</f>
        <v>6518775.1800000006</v>
      </c>
      <c r="BW203" s="61">
        <f t="shared" si="558"/>
        <v>0.13548961096685669</v>
      </c>
      <c r="BX203" s="59">
        <f t="shared" si="559"/>
        <v>2060.1523218992361</v>
      </c>
      <c r="BY203" s="90">
        <f>SUM(BY193:BY202)</f>
        <v>0</v>
      </c>
      <c r="BZ203" s="90">
        <f t="shared" ref="BZ203:CD203" si="572">SUM(BZ193:BZ202)</f>
        <v>2966.09</v>
      </c>
      <c r="CA203" s="90">
        <f t="shared" si="572"/>
        <v>0</v>
      </c>
      <c r="CB203" s="90">
        <f t="shared" si="572"/>
        <v>0</v>
      </c>
      <c r="CC203" s="90">
        <f t="shared" si="572"/>
        <v>19432.41</v>
      </c>
      <c r="CD203" s="90">
        <f t="shared" si="572"/>
        <v>0</v>
      </c>
      <c r="CE203" s="56">
        <f t="shared" si="566"/>
        <v>22398.5</v>
      </c>
      <c r="CF203" s="61">
        <f t="shared" ref="CF203" si="573">CE203/E203</f>
        <v>4.6554206387604545E-4</v>
      </c>
      <c r="CG203" s="62">
        <f t="shared" ref="CG203" si="574">CE203/D203</f>
        <v>7.0786797378184829</v>
      </c>
      <c r="CH203" s="103">
        <f>SUM(CH193:CH202)</f>
        <v>16398</v>
      </c>
      <c r="CI203" s="103">
        <f t="shared" ref="CI203:ET203" si="575">SUM(CI193:CI202)</f>
        <v>0</v>
      </c>
      <c r="CJ203" s="103">
        <f t="shared" si="575"/>
        <v>0</v>
      </c>
      <c r="CK203" s="103">
        <f t="shared" si="575"/>
        <v>0</v>
      </c>
      <c r="CL203" s="103">
        <f t="shared" si="575"/>
        <v>0</v>
      </c>
      <c r="CM203" s="103">
        <f t="shared" si="575"/>
        <v>0</v>
      </c>
      <c r="CN203" s="103">
        <f t="shared" si="575"/>
        <v>0</v>
      </c>
      <c r="CO203" s="103">
        <f t="shared" si="575"/>
        <v>0</v>
      </c>
      <c r="CP203" s="103">
        <f t="shared" si="575"/>
        <v>0</v>
      </c>
      <c r="CQ203" s="103">
        <f t="shared" si="575"/>
        <v>16707</v>
      </c>
      <c r="CR203" s="103">
        <f t="shared" si="575"/>
        <v>0</v>
      </c>
      <c r="CS203" s="103">
        <f t="shared" si="575"/>
        <v>28865.34</v>
      </c>
      <c r="CT203" s="103">
        <f t="shared" si="575"/>
        <v>0</v>
      </c>
      <c r="CU203" s="103">
        <f t="shared" si="575"/>
        <v>922337.70000000007</v>
      </c>
      <c r="CV203" s="103">
        <f t="shared" si="575"/>
        <v>661589.67000000004</v>
      </c>
      <c r="CW203" s="103">
        <f t="shared" si="575"/>
        <v>0</v>
      </c>
      <c r="CX203" s="103">
        <f t="shared" si="575"/>
        <v>0</v>
      </c>
      <c r="CY203" s="103">
        <f t="shared" si="575"/>
        <v>0</v>
      </c>
      <c r="CZ203" s="103">
        <f t="shared" si="575"/>
        <v>0</v>
      </c>
      <c r="DA203" s="103">
        <f t="shared" si="575"/>
        <v>0</v>
      </c>
      <c r="DB203" s="103">
        <f t="shared" si="575"/>
        <v>27544.51</v>
      </c>
      <c r="DC203" s="103">
        <f t="shared" si="575"/>
        <v>0</v>
      </c>
      <c r="DD203" s="103">
        <f t="shared" si="575"/>
        <v>0</v>
      </c>
      <c r="DE203" s="103">
        <f t="shared" si="575"/>
        <v>0</v>
      </c>
      <c r="DF203" s="103">
        <f t="shared" si="575"/>
        <v>0</v>
      </c>
      <c r="DG203" s="103">
        <f t="shared" si="575"/>
        <v>0</v>
      </c>
      <c r="DH203" s="103">
        <f t="shared" si="575"/>
        <v>0</v>
      </c>
      <c r="DI203" s="103">
        <f t="shared" si="575"/>
        <v>697718.38</v>
      </c>
      <c r="DJ203" s="103">
        <f t="shared" si="575"/>
        <v>0</v>
      </c>
      <c r="DK203" s="103">
        <f t="shared" si="575"/>
        <v>14308.6</v>
      </c>
      <c r="DL203" s="103">
        <f t="shared" si="575"/>
        <v>0</v>
      </c>
      <c r="DM203" s="103">
        <f t="shared" si="575"/>
        <v>0</v>
      </c>
      <c r="DN203" s="103">
        <f t="shared" si="575"/>
        <v>0</v>
      </c>
      <c r="DO203" s="103">
        <f t="shared" si="575"/>
        <v>0</v>
      </c>
      <c r="DP203" s="103">
        <f t="shared" si="575"/>
        <v>0</v>
      </c>
      <c r="DQ203" s="103">
        <f t="shared" si="575"/>
        <v>0</v>
      </c>
      <c r="DR203" s="103">
        <f t="shared" si="575"/>
        <v>0</v>
      </c>
      <c r="DS203" s="103">
        <f t="shared" si="575"/>
        <v>0</v>
      </c>
      <c r="DT203" s="103">
        <f t="shared" si="575"/>
        <v>0</v>
      </c>
      <c r="DU203" s="103">
        <f t="shared" si="575"/>
        <v>0</v>
      </c>
      <c r="DV203" s="103">
        <f t="shared" si="575"/>
        <v>0</v>
      </c>
      <c r="DW203" s="103">
        <f t="shared" si="575"/>
        <v>0</v>
      </c>
      <c r="DX203" s="103">
        <f t="shared" si="575"/>
        <v>0</v>
      </c>
      <c r="DY203" s="103">
        <f t="shared" si="575"/>
        <v>12853.52</v>
      </c>
      <c r="DZ203" s="103">
        <f t="shared" si="575"/>
        <v>0</v>
      </c>
      <c r="EA203" s="103">
        <f t="shared" si="575"/>
        <v>0</v>
      </c>
      <c r="EB203" s="103">
        <f t="shared" si="575"/>
        <v>0</v>
      </c>
      <c r="EC203" s="103">
        <f t="shared" si="575"/>
        <v>0</v>
      </c>
      <c r="ED203" s="103">
        <f t="shared" si="575"/>
        <v>0</v>
      </c>
      <c r="EE203" s="103">
        <f t="shared" si="575"/>
        <v>0</v>
      </c>
      <c r="EF203" s="103">
        <f t="shared" si="575"/>
        <v>912.42</v>
      </c>
      <c r="EG203" s="103">
        <f t="shared" si="575"/>
        <v>0</v>
      </c>
      <c r="EH203" s="103">
        <f t="shared" si="575"/>
        <v>0</v>
      </c>
      <c r="EI203" s="103">
        <f t="shared" si="575"/>
        <v>0</v>
      </c>
      <c r="EJ203" s="103">
        <f t="shared" si="575"/>
        <v>0</v>
      </c>
      <c r="EK203" s="103">
        <f t="shared" si="575"/>
        <v>0</v>
      </c>
      <c r="EL203" s="103">
        <f t="shared" si="575"/>
        <v>0</v>
      </c>
      <c r="EM203" s="103">
        <f t="shared" si="575"/>
        <v>0</v>
      </c>
      <c r="EN203" s="103">
        <f t="shared" si="575"/>
        <v>298370.89</v>
      </c>
      <c r="EO203" s="103">
        <f t="shared" si="575"/>
        <v>18197.599999999999</v>
      </c>
      <c r="EP203" s="103">
        <f t="shared" si="575"/>
        <v>0</v>
      </c>
      <c r="EQ203" s="103">
        <f t="shared" si="575"/>
        <v>0</v>
      </c>
      <c r="ER203" s="103">
        <f t="shared" si="575"/>
        <v>0</v>
      </c>
      <c r="ES203" s="103">
        <f t="shared" si="575"/>
        <v>0</v>
      </c>
      <c r="ET203" s="103">
        <f t="shared" si="575"/>
        <v>0</v>
      </c>
      <c r="EU203" s="103">
        <f t="shared" ref="EU203:FR203" si="576">SUM(EU193:EU202)</f>
        <v>0</v>
      </c>
      <c r="EV203" s="103">
        <f t="shared" si="576"/>
        <v>0</v>
      </c>
      <c r="EW203" s="103">
        <f t="shared" si="576"/>
        <v>0</v>
      </c>
      <c r="EX203" s="103">
        <f t="shared" si="576"/>
        <v>0</v>
      </c>
      <c r="EY203" s="103">
        <f t="shared" si="576"/>
        <v>0</v>
      </c>
      <c r="EZ203" s="103">
        <f t="shared" si="576"/>
        <v>0</v>
      </c>
      <c r="FA203" s="103">
        <f t="shared" si="576"/>
        <v>0</v>
      </c>
      <c r="FB203" s="103">
        <f t="shared" si="576"/>
        <v>0</v>
      </c>
      <c r="FC203" s="103">
        <f t="shared" si="576"/>
        <v>0</v>
      </c>
      <c r="FD203" s="103">
        <f t="shared" si="576"/>
        <v>0</v>
      </c>
      <c r="FE203" s="103">
        <f t="shared" si="576"/>
        <v>0</v>
      </c>
      <c r="FF203" s="103">
        <f t="shared" si="576"/>
        <v>0</v>
      </c>
      <c r="FG203" s="103">
        <f t="shared" si="576"/>
        <v>0</v>
      </c>
      <c r="FH203" s="103">
        <f t="shared" si="576"/>
        <v>0</v>
      </c>
      <c r="FI203" s="103">
        <f t="shared" si="576"/>
        <v>0</v>
      </c>
      <c r="FJ203" s="103">
        <f t="shared" si="576"/>
        <v>0</v>
      </c>
      <c r="FK203" s="103">
        <f t="shared" si="576"/>
        <v>0</v>
      </c>
      <c r="FL203" s="103">
        <f t="shared" si="576"/>
        <v>0</v>
      </c>
      <c r="FM203" s="103">
        <f t="shared" si="576"/>
        <v>0</v>
      </c>
      <c r="FN203" s="103">
        <f t="shared" si="576"/>
        <v>0</v>
      </c>
      <c r="FO203" s="103">
        <f t="shared" si="576"/>
        <v>0</v>
      </c>
      <c r="FP203" s="103">
        <f t="shared" si="576"/>
        <v>0</v>
      </c>
      <c r="FQ203" s="103">
        <f t="shared" si="576"/>
        <v>0</v>
      </c>
      <c r="FR203" s="103">
        <f t="shared" si="576"/>
        <v>90914.19</v>
      </c>
      <c r="FS203" s="102">
        <f t="shared" si="560"/>
        <v>2806717.8200000003</v>
      </c>
      <c r="FT203" s="61">
        <f t="shared" si="561"/>
        <v>5.833628174388799E-2</v>
      </c>
      <c r="FU203" s="115">
        <f t="shared" si="562"/>
        <v>887.01728072005119</v>
      </c>
      <c r="FV203" s="134">
        <f>SUM(FV193:FV202)</f>
        <v>0</v>
      </c>
      <c r="FW203" s="134">
        <f t="shared" ref="FW203:GT203" si="577">SUM(FW193:FW202)</f>
        <v>0</v>
      </c>
      <c r="FX203" s="134">
        <f t="shared" si="577"/>
        <v>0</v>
      </c>
      <c r="FY203" s="134">
        <f t="shared" si="577"/>
        <v>0</v>
      </c>
      <c r="FZ203" s="134">
        <f t="shared" si="577"/>
        <v>0</v>
      </c>
      <c r="GA203" s="134">
        <f t="shared" si="577"/>
        <v>0</v>
      </c>
      <c r="GB203" s="134">
        <f t="shared" si="577"/>
        <v>0</v>
      </c>
      <c r="GC203" s="134">
        <f t="shared" si="577"/>
        <v>0</v>
      </c>
      <c r="GD203" s="134">
        <f t="shared" si="577"/>
        <v>1038.8499999999999</v>
      </c>
      <c r="GE203" s="134">
        <f t="shared" si="577"/>
        <v>98259</v>
      </c>
      <c r="GF203" s="134">
        <f t="shared" si="577"/>
        <v>17793.489999999998</v>
      </c>
      <c r="GG203" s="134">
        <f t="shared" si="577"/>
        <v>0</v>
      </c>
      <c r="GH203" s="134">
        <f t="shared" si="577"/>
        <v>40449</v>
      </c>
      <c r="GI203" s="134">
        <f t="shared" si="577"/>
        <v>0</v>
      </c>
      <c r="GJ203" s="134">
        <f t="shared" si="577"/>
        <v>6713.27</v>
      </c>
      <c r="GK203" s="134">
        <f t="shared" si="577"/>
        <v>0</v>
      </c>
      <c r="GL203" s="134">
        <f t="shared" si="577"/>
        <v>732760.45</v>
      </c>
      <c r="GM203" s="134">
        <f t="shared" si="577"/>
        <v>0</v>
      </c>
      <c r="GN203" s="134">
        <f t="shared" si="577"/>
        <v>0</v>
      </c>
      <c r="GO203" s="134">
        <f t="shared" si="577"/>
        <v>0</v>
      </c>
      <c r="GP203" s="134">
        <f t="shared" si="577"/>
        <v>0</v>
      </c>
      <c r="GQ203" s="134">
        <f t="shared" si="577"/>
        <v>2763.26</v>
      </c>
      <c r="GR203" s="134">
        <f t="shared" si="577"/>
        <v>0</v>
      </c>
      <c r="GS203" s="134">
        <f t="shared" si="577"/>
        <v>0</v>
      </c>
      <c r="GT203" s="134">
        <f t="shared" si="577"/>
        <v>0</v>
      </c>
      <c r="GU203" s="102">
        <f t="shared" si="563"/>
        <v>899777.32</v>
      </c>
      <c r="GV203" s="61">
        <f t="shared" si="564"/>
        <v>1.8701439408070047E-2</v>
      </c>
      <c r="GW203" s="65">
        <f t="shared" si="565"/>
        <v>284.35991176340457</v>
      </c>
    </row>
    <row r="204" spans="1:222" x14ac:dyDescent="0.3">
      <c r="A204" s="73"/>
      <c r="B204" s="88"/>
      <c r="C204" s="89"/>
      <c r="D204" s="75"/>
      <c r="E204" s="76"/>
      <c r="F204" s="70"/>
      <c r="G204" s="70"/>
      <c r="H204" s="90"/>
      <c r="I204" s="90" t="str">
        <f>IF(ISNA(VLOOKUP($B204,'[1]1718  Exp_Rev Access'!$F$7:$GK$318,4,FALSE)),"",VLOOKUP($B204,'[1]1718  Exp_Rev Access'!$F$7:$GK$318,4,FALSE))</f>
        <v/>
      </c>
      <c r="J204" s="90" t="str">
        <f>IF(ISNA(VLOOKUP($B204,'[1]1718  Exp_Rev Access'!$F$7:$GK$318,5,FALSE)),"",VLOOKUP($B204,'[1]1718  Exp_Rev Access'!$F$7:$GK$318,5,FALSE))</f>
        <v/>
      </c>
      <c r="K204" s="90" t="str">
        <f>IF(ISNA(VLOOKUP($B204,'[1]1718  Exp_Rev Access'!$F$7:$GK$318,6,FALSE)),"-",VLOOKUP($B204,'[1]1718  Exp_Rev Access'!$F$7:$GK$318,6,FALSE))</f>
        <v>-</v>
      </c>
      <c r="L204" s="90" t="str">
        <f>IF(ISNA(VLOOKUP($B204,'[1]1718  Exp_Rev Access'!$F$7:$GK$318,7,FALSE)),"",VLOOKUP($B204,'[1]1718  Exp_Rev Access'!$F$7:$GK$318,7,FALSE))</f>
        <v/>
      </c>
      <c r="M204" s="90" t="str">
        <f>IF(ISNA(VLOOKUP($B204,'[1]1718  Exp_Rev Access'!$F$7:$GK$318,8,FALSE)),"",VLOOKUP($B204,'[1]1718  Exp_Rev Access'!$F$7:$GK$318,8,FALSE))</f>
        <v/>
      </c>
      <c r="N204" s="56"/>
      <c r="O204" s="91"/>
      <c r="P204" s="56"/>
      <c r="Q204" s="90" t="str">
        <f>IF(ISNA(VLOOKUP($B204,'[1]1718  Exp_Rev Access'!$F$7:$GK$318,10,FALSE)),"",VLOOKUP($B204,'[1]1718  Exp_Rev Access'!$F$7:$GK$318,10,FALSE))</f>
        <v/>
      </c>
      <c r="R204" s="90" t="str">
        <f>IF(ISNA(VLOOKUP($B204,'[1]1718  Exp_Rev Access'!$F$7:$GK$318,11,FALSE)),"",VLOOKUP($B204,'[1]1718  Exp_Rev Access'!$F$7:$GK$318,11,FALSE))</f>
        <v/>
      </c>
      <c r="S204" s="90" t="str">
        <f>IF(ISNA(VLOOKUP($B204,'[1]1718  Exp_Rev Access'!$F$7:$GK$318,12,FALSE)),"",VLOOKUP($B204,'[1]1718  Exp_Rev Access'!$F$7:$GK$318,12,FALSE))</f>
        <v/>
      </c>
      <c r="T204" s="90" t="str">
        <f>IF(ISNA(VLOOKUP($B204,'[1]1718  Exp_Rev Access'!$F$7:$GK$318,13,FALSE)),"",VLOOKUP($B204,'[1]1718  Exp_Rev Access'!$F$7:$GK$318,13,FALSE))</f>
        <v/>
      </c>
      <c r="U204" s="90" t="str">
        <f>IF(ISNA(VLOOKUP($B204,'[1]1718  Exp_Rev Access'!$F$7:$GK$318,14,FALSE)),"",VLOOKUP($B204,'[1]1718  Exp_Rev Access'!$F$7:$GK$318,14,FALSE))</f>
        <v/>
      </c>
      <c r="V204" s="90" t="str">
        <f>IF(ISNA(VLOOKUP($B204,'[1]1718  Exp_Rev Access'!$F$7:$GK$318,15,FALSE)),"",VLOOKUP($B204,'[1]1718  Exp_Rev Access'!$F$7:$GK$318,15,FALSE))</f>
        <v/>
      </c>
      <c r="W204" s="90" t="str">
        <f>IF(ISNA(VLOOKUP($B204,'[1]1718  Exp_Rev Access'!$F$7:$GK$318,16,FALSE)),"",VLOOKUP($B204,'[1]1718  Exp_Rev Access'!$F$7:$GK$318,16,FALSE))</f>
        <v/>
      </c>
      <c r="X204" s="90" t="str">
        <f>IF(ISNA(VLOOKUP($B204,'[1]1718  Exp_Rev Access'!$F$7:$GK$318,17,FALSE)),"",VLOOKUP($B204,'[1]1718  Exp_Rev Access'!$F$7:$GK$318,17,FALSE))</f>
        <v/>
      </c>
      <c r="Y204" s="90" t="str">
        <f>IF(ISNA(VLOOKUP($B204,'[1]1718  Exp_Rev Access'!$F$7:$GK$318,18,FALSE)),"",VLOOKUP($B204,'[1]1718  Exp_Rev Access'!$F$7:$GK$318,18,FALSE))</f>
        <v/>
      </c>
      <c r="Z204" s="90" t="str">
        <f>IF(ISNA(VLOOKUP($B204,'[1]1718  Exp_Rev Access'!$F$7:$GK$318,19,FALSE)),"",VLOOKUP($B204,'[1]1718  Exp_Rev Access'!$F$7:$GK$318,19,FALSE))</f>
        <v/>
      </c>
      <c r="AA204" s="90" t="str">
        <f>IF(ISNA(VLOOKUP($B204,'[1]1718  Exp_Rev Access'!$F$7:$GK$318,20,FALSE)),"",VLOOKUP($B204,'[1]1718  Exp_Rev Access'!$F$7:$GK$318,20,FALSE))</f>
        <v/>
      </c>
      <c r="AB204" s="90" t="str">
        <f>IF(ISNA(VLOOKUP($B204,'[1]1718  Exp_Rev Access'!$F$7:$GK$318,21,FALSE)),"",VLOOKUP($B204,'[1]1718  Exp_Rev Access'!$F$7:$GK$318,21,FALSE))</f>
        <v/>
      </c>
      <c r="AC204" s="90" t="str">
        <f>IF(ISNA(VLOOKUP($B204,'[1]1718  Exp_Rev Access'!$F$7:$GK$318,22,FALSE)),"",VLOOKUP($B204,'[1]1718  Exp_Rev Access'!$F$7:$GK$318,22,FALSE))</f>
        <v/>
      </c>
      <c r="AD204" s="90" t="str">
        <f>IF(ISNA(VLOOKUP($B204,'[1]1718  Exp_Rev Access'!$F$7:$GK$318,23,FALSE)),"",VLOOKUP($B204,'[1]1718  Exp_Rev Access'!$F$7:$GK$318,23,FALSE))</f>
        <v/>
      </c>
      <c r="AE204" s="90" t="str">
        <f>IF(ISNA(VLOOKUP($B204,'[1]1718  Exp_Rev Access'!$F$7:$GK$318,24,FALSE)),"",VLOOKUP($B204,'[1]1718  Exp_Rev Access'!$F$7:$GK$318,24,FALSE))</f>
        <v/>
      </c>
      <c r="AF204" s="90" t="str">
        <f>IF(ISNA(VLOOKUP($B204,'[1]1718  Exp_Rev Access'!$F$7:$GK$318,25,FALSE)),"",VLOOKUP($B204,'[1]1718  Exp_Rev Access'!$F$7:$GK$318,25,FALSE))</f>
        <v/>
      </c>
      <c r="AG204" s="90" t="str">
        <f>IF(ISNA(VLOOKUP($B204,'[1]1718  Exp_Rev Access'!$F$7:$GK$318,26,FALSE)),"",VLOOKUP($B204,'[1]1718  Exp_Rev Access'!$F$7:$GK$318,26,FALSE))</f>
        <v/>
      </c>
      <c r="AH204" s="90" t="str">
        <f>IF(ISNA(VLOOKUP($B204,'[1]1718  Exp_Rev Access'!$F$7:$GK$318,27,FALSE)),"",VLOOKUP($B204,'[1]1718  Exp_Rev Access'!$F$7:$GK$318,27,FALSE))</f>
        <v/>
      </c>
      <c r="AI204" s="90" t="str">
        <f>IF(ISNA(VLOOKUP($B204,'[1]1718  Exp_Rev Access'!$F$7:$GK$318,28,FALSE)),"",VLOOKUP($B204,'[1]1718  Exp_Rev Access'!$F$7:$GK$318,28,FALSE))</f>
        <v/>
      </c>
      <c r="AJ204" s="90" t="str">
        <f>IF(ISNA(VLOOKUP($B204,'[1]1718  Exp_Rev Access'!$F$7:$GK$318,29,FALSE)),"",VLOOKUP($B204,'[1]1718  Exp_Rev Access'!$F$7:$GK$318,29,FALSE))</f>
        <v/>
      </c>
      <c r="AK204" s="90" t="str">
        <f>IF(ISNA(VLOOKUP($B204,'[1]1718  Exp_Rev Access'!$F$7:$GK$318,30,FALSE)),"",VLOOKUP($B204,'[1]1718  Exp_Rev Access'!$F$7:$GK$318,30,FALSE))</f>
        <v/>
      </c>
      <c r="AL204" s="90" t="str">
        <f>IF(ISNA(VLOOKUP($B204,'[1]1718  Exp_Rev Access'!$F$7:$GK$318,31,FALSE)),"",VLOOKUP($B204,'[1]1718  Exp_Rev Access'!$F$7:$GK$318,31,FALSE))</f>
        <v/>
      </c>
      <c r="AM204" s="56"/>
      <c r="AN204" s="92"/>
      <c r="AO204" s="71"/>
      <c r="AP204" s="90" t="str">
        <f>IF(ISNA(VLOOKUP($B204,'[1]1718  Exp_Rev Access'!$F$7:$GK$318,33,FALSE)),"",VLOOKUP($B204,'[1]1718  Exp_Rev Access'!$F$7:$GK$318,33,FALSE))</f>
        <v/>
      </c>
      <c r="AQ204" s="90" t="str">
        <f>IF(ISNA(VLOOKUP($B204,'[1]1718  Exp_Rev Access'!$F$7:$GK$318,34,FALSE)),"",VLOOKUP($B204,'[1]1718  Exp_Rev Access'!$F$7:$GK$318,34,FALSE))</f>
        <v/>
      </c>
      <c r="AR204" s="90" t="str">
        <f>IF(ISNA(VLOOKUP($B204,'[1]1718  Exp_Rev Access'!$F$7:$GK$318,35,FALSE)),"",VLOOKUP($B204,'[1]1718  Exp_Rev Access'!$F$7:$GK$318,35,FALSE))</f>
        <v/>
      </c>
      <c r="AS204" s="90" t="str">
        <f>IF(ISNA(VLOOKUP($B204,'[1]1718  Exp_Rev Access'!$F$7:$GK$318,36,FALSE)),"",VLOOKUP($B204,'[1]1718  Exp_Rev Access'!$F$7:$GK$318,36,FALSE))</f>
        <v/>
      </c>
      <c r="AT204" s="90" t="str">
        <f>IF(ISNA(VLOOKUP($B204,'[1]1718  Exp_Rev Access'!$F$7:$GK$318,37,FALSE)),"",VLOOKUP($B204,'[1]1718  Exp_Rev Access'!$F$7:$GK$318,37,FALSE))</f>
        <v/>
      </c>
      <c r="AU204" s="56"/>
      <c r="AV204" s="93"/>
      <c r="AW204" s="56"/>
      <c r="AX204" s="90" t="str">
        <f>IF(ISNA(VLOOKUP($B204,'[1]1718  Exp_Rev Access'!$F$7:$GK$318,39,FALSE)),"",VLOOKUP($B204,'[1]1718  Exp_Rev Access'!$F$7:$GK$318,39,FALSE))</f>
        <v/>
      </c>
      <c r="AY204" s="90" t="str">
        <f>IF(ISNA(VLOOKUP($B204,'[1]1718  Exp_Rev Access'!$F$7:$GK$318,40,FALSE)),"",VLOOKUP($B204,'[1]1718  Exp_Rev Access'!$F$7:$GK$318,40,FALSE))</f>
        <v/>
      </c>
      <c r="AZ204" s="90" t="str">
        <f>IF(ISNA(VLOOKUP($B204,'[1]1718  Exp_Rev Access'!$F$7:$GK$318,41,FALSE)),"",VLOOKUP($B204,'[1]1718  Exp_Rev Access'!$F$7:$GK$318,41,FALSE))</f>
        <v/>
      </c>
      <c r="BA204" s="90" t="str">
        <f>IF(ISNA(VLOOKUP($B204,'[1]1718  Exp_Rev Access'!$F$7:$GK$318,42,FALSE)),"",VLOOKUP($B204,'[1]1718  Exp_Rev Access'!$F$7:$GK$318,42,FALSE))</f>
        <v/>
      </c>
      <c r="BB204" s="90" t="str">
        <f>IF(ISNA(VLOOKUP($B204,'[1]1718  Exp_Rev Access'!$F$7:$GK$318,43,FALSE)),"",VLOOKUP($B204,'[1]1718  Exp_Rev Access'!$F$7:$GK$318,43,FALSE))</f>
        <v/>
      </c>
      <c r="BC204" s="90" t="str">
        <f>IF(ISNA(VLOOKUP($B204,'[1]1718  Exp_Rev Access'!$F$7:$GK$318,44,FALSE)),"",VLOOKUP($B204,'[1]1718  Exp_Rev Access'!$F$7:$GK$318,44,FALSE))</f>
        <v/>
      </c>
      <c r="BD204" s="90" t="str">
        <f>IF(ISNA(VLOOKUP($B204,'[1]1718  Exp_Rev Access'!$F$7:$GK$318,45,FALSE)),"",VLOOKUP($B204,'[1]1718  Exp_Rev Access'!$F$7:$GK$318,45,FALSE))</f>
        <v/>
      </c>
      <c r="BE204" s="90" t="str">
        <f>IF(ISNA(VLOOKUP($B204,'[1]1718  Exp_Rev Access'!$F$7:$GK$318,46,FALSE)),"",VLOOKUP($B204,'[1]1718  Exp_Rev Access'!$F$7:$GK$318,46,FALSE))</f>
        <v/>
      </c>
      <c r="BF204" s="90" t="str">
        <f>IF(ISNA(VLOOKUP($B204,'[1]1718  Exp_Rev Access'!$F$7:$GK$318,47,FALSE)),"",VLOOKUP($B204,'[1]1718  Exp_Rev Access'!$F$7:$GK$318,47,FALSE))</f>
        <v/>
      </c>
      <c r="BG204" s="90" t="str">
        <f>IF(ISNA(VLOOKUP($B204,'[1]1718  Exp_Rev Access'!$F$7:$GK$318,48,FALSE)),"",VLOOKUP($B204,'[1]1718  Exp_Rev Access'!$F$7:$GK$318,48,FALSE))</f>
        <v/>
      </c>
      <c r="BH204" s="90" t="str">
        <f>IF(ISNA(VLOOKUP($B204,'[1]1718  Exp_Rev Access'!$F$7:$GK$318,49,FALSE)),"",VLOOKUP($B204,'[1]1718  Exp_Rev Access'!$F$7:$GK$318,49,FALSE))</f>
        <v/>
      </c>
      <c r="BI204" s="90" t="str">
        <f>IF(ISNA(VLOOKUP($B204,'[1]1718  Exp_Rev Access'!$F$7:$GK$318,50,FALSE)),"",VLOOKUP($B204,'[1]1718  Exp_Rev Access'!$F$7:$GK$318,50,FALSE))</f>
        <v/>
      </c>
      <c r="BJ204" s="90" t="str">
        <f>IF(ISNA(VLOOKUP($B204,'[1]1718  Exp_Rev Access'!$F$7:$GK$318,51,FALSE)),"",VLOOKUP($B204,'[1]1718  Exp_Rev Access'!$F$7:$GK$318,51,FALSE))</f>
        <v/>
      </c>
      <c r="BK204" s="90" t="str">
        <f>IF(ISNA(VLOOKUP($B204,'[1]1718  Exp_Rev Access'!$F$7:$GK$318,52,FALSE)),"",VLOOKUP($B204,'[1]1718  Exp_Rev Access'!$F$7:$GK$318,52,FALSE))</f>
        <v/>
      </c>
      <c r="BL204" s="90" t="str">
        <f>IF(ISNA(VLOOKUP($B204,'[1]1718  Exp_Rev Access'!$F$7:$GK$318,53,FALSE)),"",VLOOKUP($B204,'[1]1718  Exp_Rev Access'!$F$7:$GK$318,53,FALSE))</f>
        <v/>
      </c>
      <c r="BM204" s="90" t="str">
        <f>IF(ISNA(VLOOKUP($B204,'[1]1718  Exp_Rev Access'!$F$7:$GK$318,54,FALSE)),"",VLOOKUP($B204,'[1]1718  Exp_Rev Access'!$F$7:$GK$318,54,FALSE))</f>
        <v/>
      </c>
      <c r="BN204" s="90" t="str">
        <f>IF(ISNA(VLOOKUP($B204,'[1]1718  Exp_Rev Access'!$F$7:$GK$318,55,FALSE)),"",VLOOKUP($B204,'[1]1718  Exp_Rev Access'!$F$7:$GK$318,55,FALSE))</f>
        <v/>
      </c>
      <c r="BO204" s="90" t="str">
        <f>IF(ISNA(VLOOKUP($B204,'[1]1718  Exp_Rev Access'!$F$7:$GK$318,56,FALSE)),"",VLOOKUP($B204,'[1]1718  Exp_Rev Access'!$F$7:$GK$318,56,FALSE))</f>
        <v/>
      </c>
      <c r="BP204" s="90" t="str">
        <f>IF(ISNA(VLOOKUP($B204,'[1]1718  Exp_Rev Access'!$F$7:$GK$318,57,FALSE)),"",VLOOKUP($B204,'[1]1718  Exp_Rev Access'!$F$7:$GK$318,57,FALSE))</f>
        <v/>
      </c>
      <c r="BQ204" s="90" t="str">
        <f>IF(ISNA(VLOOKUP($B204,'[1]1718  Exp_Rev Access'!$F$7:$GK$318,58,FALSE)),"",VLOOKUP($B204,'[1]1718  Exp_Rev Access'!$F$7:$GK$318,58,FALSE))</f>
        <v/>
      </c>
      <c r="BR204" s="90" t="str">
        <f>IF(ISNA(VLOOKUP($B204,'[1]1718  Exp_Rev Access'!$F$7:$GK$318,59,FALSE)),"",VLOOKUP($B204,'[1]1718  Exp_Rev Access'!$F$7:$GK$318,59,FALSE))</f>
        <v/>
      </c>
      <c r="BS204" s="90" t="str">
        <f>IF(ISNA(VLOOKUP($B204,'[1]1718  Exp_Rev Access'!$F$7:$GK$318,60,FALSE)),"",VLOOKUP($B204,'[1]1718  Exp_Rev Access'!$F$7:$GK$318,60,FALSE))</f>
        <v/>
      </c>
      <c r="BT204" s="90" t="str">
        <f>IF(ISNA(VLOOKUP($B204,'[1]1718  Exp_Rev Access'!$F$7:$GK$318,61,FALSE)),"",VLOOKUP($B204,'[1]1718  Exp_Rev Access'!$F$7:$GK$318,61,FALSE))</f>
        <v/>
      </c>
      <c r="BU204" s="90" t="str">
        <f>IF(ISNA(VLOOKUP($B204,'[1]1718  Exp_Rev Access'!$F$7:$GK$318,62,FALSE)),"",VLOOKUP($B204,'[1]1718  Exp_Rev Access'!$F$7:$GK$318,62,FALSE))</f>
        <v/>
      </c>
      <c r="BV204" s="56">
        <f t="shared" si="571"/>
        <v>0</v>
      </c>
      <c r="BW204" s="92"/>
      <c r="BX204" s="71"/>
      <c r="BY204" s="90" t="str">
        <f>IF(ISNA(VLOOKUP($B204,'[1]1718  Exp_Rev Access'!$F$7:$GK$318,64,FALSE)),"",VLOOKUP($B204,'[1]1718  Exp_Rev Access'!$F$7:$GK$318,64,FALSE))</f>
        <v/>
      </c>
      <c r="BZ204" s="90" t="str">
        <f>IF(ISNA(VLOOKUP($B204,'[1]1718  Exp_Rev Access'!$F$7:$GK$318,65,FALSE)),"",VLOOKUP($B204,'[1]1718  Exp_Rev Access'!$F$7:$GK$318,65,FALSE))</f>
        <v/>
      </c>
      <c r="CA204" s="90" t="str">
        <f>IF(ISNA(VLOOKUP($B204,'[1]1718  Exp_Rev Access'!$F$7:$GK$318,66,FALSE)),"",VLOOKUP($B204,'[1]1718  Exp_Rev Access'!$F$7:$GK$318,66,FALSE))</f>
        <v/>
      </c>
      <c r="CB204" s="90" t="str">
        <f>IF(ISNA(VLOOKUP($B204,'[1]1718  Exp_Rev Access'!$F$7:$GK$318,67,FALSE)),"",VLOOKUP($B204,'[1]1718  Exp_Rev Access'!$F$7:$GK$318,67,FALSE))</f>
        <v/>
      </c>
      <c r="CC204" s="90" t="str">
        <f>IF(ISNA(VLOOKUP($B204,'[1]1718  Exp_Rev Access'!$F$7:$GK$318,68,FALSE)),"",VLOOKUP($B204,'[1]1718  Exp_Rev Access'!$F$7:$GK$318,68,FALSE))</f>
        <v/>
      </c>
      <c r="CD204" s="90" t="str">
        <f>IF(ISNA(VLOOKUP($B204,'[1]1718  Exp_Rev Access'!$F$7:$GK$318,69,FALSE)),"",VLOOKUP($B204,'[1]1718  Exp_Rev Access'!$F$7:$GK$318,69,FALSE))</f>
        <v/>
      </c>
      <c r="CE204" s="56">
        <f t="shared" si="566"/>
        <v>0</v>
      </c>
      <c r="CF204" s="92"/>
      <c r="CG204" s="78"/>
      <c r="CH204" s="90" t="str">
        <f>IF(ISNA(VLOOKUP($B204,'[1]1718  Exp_Rev Access'!$F$7:$GK$318,$CH$2,FALSE)),"",VLOOKUP($B204,'[1]1718  Exp_Rev Access'!$F$7:$GK$318,$CH$2,FALSE))</f>
        <v/>
      </c>
      <c r="CI204" s="90" t="str">
        <f>IF(ISNA(VLOOKUP($B204,'[1]1718  Exp_Rev Access'!$F$7:$GK$318,$CI$2,FALSE)),"",VLOOKUP($B204,'[1]1718  Exp_Rev Access'!$F$7:$GK$318,$CI$2,FALSE))</f>
        <v/>
      </c>
      <c r="CJ204" s="90" t="str">
        <f>IF(ISNA(VLOOKUP($B204,'[1]1718  Exp_Rev Access'!$F$7:$GK$318,$CJ$2,FALSE)),"",VLOOKUP($B204,'[1]1718  Exp_Rev Access'!$F$7:$GK$318,$CJ$2,FALSE))</f>
        <v/>
      </c>
      <c r="CK204" s="90" t="str">
        <f>IF(ISNA(VLOOKUP($B204,'[1]1718  Exp_Rev Access'!$F$7:$GK$318,$CK$2,FALSE)),"",VLOOKUP($B204,'[1]1718  Exp_Rev Access'!$F$7:$GK$318,$CK$2,FALSE))</f>
        <v/>
      </c>
      <c r="CL204" s="90" t="str">
        <f>IF(ISNA(VLOOKUP($B204,'[1]1718  Exp_Rev Access'!$F$7:$GK$318,$CL$2,FALSE)),"",VLOOKUP($B204,'[1]1718  Exp_Rev Access'!$F$7:$GK$318,$CL$2,FALSE))</f>
        <v/>
      </c>
      <c r="CM204" s="90" t="str">
        <f>IF(ISNA(VLOOKUP($B204,'[1]1718  Exp_Rev Access'!$F$7:$GK$318,$CM$2,FALSE)),"",VLOOKUP($B204,'[1]1718  Exp_Rev Access'!$F$7:$GK$318,$CM$2,FALSE))</f>
        <v/>
      </c>
      <c r="CN204" s="90" t="str">
        <f>IF(ISNA(VLOOKUP($B204,'[1]1718  Exp_Rev Access'!$F$7:$GK$318,$CN$2,FALSE)),"",VLOOKUP($B204,'[1]1718  Exp_Rev Access'!$F$7:$GK$318,$CN$2,FALSE))</f>
        <v/>
      </c>
      <c r="CO204" s="90" t="str">
        <f>IF(ISNA(VLOOKUP($B204,'[1]1718  Exp_Rev Access'!$F$7:$GK$318,$CO$2,FALSE)),"",VLOOKUP($B204,'[1]1718  Exp_Rev Access'!$F$7:$GK$318,$CO$2,FALSE))</f>
        <v/>
      </c>
      <c r="CP204" s="90" t="str">
        <f>IF(ISNA(VLOOKUP($B204,'[1]1718  Exp_Rev Access'!$F$7:$GK$318,$CP$2,FALSE)),"",VLOOKUP($B204,'[1]1718  Exp_Rev Access'!$F$7:$GK$318,$CP$2,FALSE))</f>
        <v/>
      </c>
      <c r="CQ204" s="90" t="str">
        <f>IF(ISNA(VLOOKUP($B204,'[1]1718  Exp_Rev Access'!$F$7:$GK$318,$CQ$2,FALSE)),"",VLOOKUP($B204,'[1]1718  Exp_Rev Access'!$F$7:$GK$318,$CQ$2,FALSE))</f>
        <v/>
      </c>
      <c r="CR204" s="90" t="str">
        <f>IF(ISNA(VLOOKUP($B204,'[1]1718  Exp_Rev Access'!$F$7:$GK$318,$CR$2,FALSE)),"",VLOOKUP($B204,'[1]1718  Exp_Rev Access'!$F$7:$GK$318,$CR$2,FALSE))</f>
        <v/>
      </c>
      <c r="CS204" s="90" t="str">
        <f>IF(ISNA(VLOOKUP($B204,'[1]1718  Exp_Rev Access'!$F$7:$GK$318,$CS$2,FALSE)),"",VLOOKUP($B204,'[1]1718  Exp_Rev Access'!$F$7:$GK$318,$CS$2,FALSE))</f>
        <v/>
      </c>
      <c r="CT204" s="90" t="str">
        <f>IF(ISNA(VLOOKUP($B204,'[1]1718  Exp_Rev Access'!$F$7:$GK$318,$CT$2,FALSE)),"",VLOOKUP($B204,'[1]1718  Exp_Rev Access'!$F$7:$GK$318,$CT$2,FALSE))</f>
        <v/>
      </c>
      <c r="CU204" s="90" t="str">
        <f>IF(ISNA(VLOOKUP($B204,'[1]1718  Exp_Rev Access'!$F$7:$GK$318,$CU$2,FALSE)),"",VLOOKUP($B204,'[1]1718  Exp_Rev Access'!$F$7:$GK$318,$CU$2,FALSE))</f>
        <v/>
      </c>
      <c r="CV204" s="90" t="str">
        <f>IF(ISNA(VLOOKUP($B204,'[1]1718  Exp_Rev Access'!$F$7:$GK$318,$CV$2,FALSE)),"",VLOOKUP($B204,'[1]1718  Exp_Rev Access'!$F$7:$GK$318,$CV$2,FALSE))</f>
        <v/>
      </c>
      <c r="CW204" s="90" t="str">
        <f>IF(ISNA(VLOOKUP($B204,'[1]1718  Exp_Rev Access'!$F$7:$GK$318,$CW$2,FALSE)),"",VLOOKUP($B204,'[1]1718  Exp_Rev Access'!$F$7:$GK$318,$CW$2,FALSE))</f>
        <v/>
      </c>
      <c r="CX204" s="90" t="str">
        <f>IF(ISNA(VLOOKUP($B204,'[1]1718  Exp_Rev Access'!$F$7:$GK$318,$CX$2,FALSE)),"",VLOOKUP($B204,'[1]1718  Exp_Rev Access'!$F$7:$GK$318,$CX$2,FALSE))</f>
        <v/>
      </c>
      <c r="CY204" s="90" t="str">
        <f>IF(ISNA(VLOOKUP($B204,'[1]1718  Exp_Rev Access'!$F$7:$GK$318,$CY$2,FALSE)),"",VLOOKUP($B204,'[1]1718  Exp_Rev Access'!$F$7:$GK$318,$CY$2,FALSE))</f>
        <v/>
      </c>
      <c r="CZ204" s="90" t="str">
        <f>IF(ISNA(VLOOKUP($B204,'[1]1718  Exp_Rev Access'!$F$7:$GK$318,$CZ$2,FALSE)),"",VLOOKUP($B204,'[1]1718  Exp_Rev Access'!$F$7:$GK$318,$CZ$2,FALSE))</f>
        <v/>
      </c>
      <c r="DA204" s="90" t="str">
        <f>IF(ISNA(VLOOKUP($B204,'[1]1718  Exp_Rev Access'!$F$7:$GK$318,$DA$2,FALSE)),"",VLOOKUP($B204,'[1]1718  Exp_Rev Access'!$F$7:$GK$318,$DA$2,FALSE))</f>
        <v/>
      </c>
      <c r="DB204" s="90" t="str">
        <f>IF(ISNA(VLOOKUP($B204,'[1]1718  Exp_Rev Access'!$F$7:$GK$318,$DB$2,FALSE)),"",VLOOKUP($B204,'[1]1718  Exp_Rev Access'!$F$7:$GK$318,$DB$2,FALSE))</f>
        <v/>
      </c>
      <c r="DC204" s="90" t="str">
        <f>IF(ISNA(VLOOKUP($B204,'[1]1718  Exp_Rev Access'!$F$7:$GK$318,$DC$2,FALSE)),"",VLOOKUP($B204,'[1]1718  Exp_Rev Access'!$F$7:$GK$318,$DC$2,FALSE))</f>
        <v/>
      </c>
      <c r="DD204" s="90" t="str">
        <f>IF(ISNA(VLOOKUP($B204,'[1]1718  Exp_Rev Access'!$F$7:$GK$318,$DD$2,FALSE)),"",VLOOKUP($B204,'[1]1718  Exp_Rev Access'!$F$7:$GK$318,$DD$2,FALSE))</f>
        <v/>
      </c>
      <c r="DE204" s="90" t="str">
        <f>IF(ISNA(VLOOKUP($B204,'[1]1718  Exp_Rev Access'!$F$7:$GK$318,$DE$2,FALSE)),"",VLOOKUP($B204,'[1]1718  Exp_Rev Access'!$F$7:$GK$318,$DE$2,FALSE))</f>
        <v/>
      </c>
      <c r="DF204" s="90" t="str">
        <f>IF(ISNA(VLOOKUP($B204,'[1]1718  Exp_Rev Access'!$F$7:$GK$318,$DF$2,FALSE)),"",VLOOKUP($B204,'[1]1718  Exp_Rev Access'!$F$7:$GK$318,$DF$2,FALSE))</f>
        <v/>
      </c>
      <c r="DG204" s="90" t="str">
        <f>IF(ISNA(VLOOKUP($B204,'[1]1718  Exp_Rev Access'!$F$7:$GK$318,$DG$2,FALSE)),"",VLOOKUP($B204,'[1]1718  Exp_Rev Access'!$F$7:$GK$318,$DG$2,FALSE))</f>
        <v/>
      </c>
      <c r="DH204" s="90" t="str">
        <f>IF(ISNA(VLOOKUP($B204,'[1]1718  Exp_Rev Access'!$F$7:$GK$318,$DH$2,FALSE)),"",VLOOKUP($B204,'[1]1718  Exp_Rev Access'!$F$7:$GK$318,$DH$2,FALSE))</f>
        <v/>
      </c>
      <c r="DI204" s="90" t="str">
        <f>IF(ISNA(VLOOKUP($B204,'[1]1718  Exp_Rev Access'!$F$7:$GK$318,$DI$2,FALSE)),"",VLOOKUP($B204,'[1]1718  Exp_Rev Access'!$F$7:$GK$318,$DI$2,FALSE))</f>
        <v/>
      </c>
      <c r="DJ204" s="90" t="str">
        <f>IF(ISNA(VLOOKUP($B204,'[1]1718  Exp_Rev Access'!$F$7:$GK$318,$DJ$2,FALSE)),"",VLOOKUP($B204,'[1]1718  Exp_Rev Access'!$F$7:$GK$318,$DJ$2,FALSE))</f>
        <v/>
      </c>
      <c r="DK204" s="90" t="str">
        <f>IF(ISNA(VLOOKUP($B204,'[1]1718  Exp_Rev Access'!$F$7:$GK$318,$DK$2,FALSE)),"",VLOOKUP($B204,'[1]1718  Exp_Rev Access'!$F$7:$GK$318,$DK$2,FALSE))</f>
        <v/>
      </c>
      <c r="DL204" s="90" t="str">
        <f>IF(ISNA(VLOOKUP($B204,'[1]1718  Exp_Rev Access'!$F$7:$GK$318,$DL$2,FALSE)),"",VLOOKUP($B204,'[1]1718  Exp_Rev Access'!$F$7:$GK$318,$DL$2,FALSE))</f>
        <v/>
      </c>
      <c r="DM204" s="90" t="str">
        <f>IF(ISNA(VLOOKUP($B204,'[1]1718  Exp_Rev Access'!$F$7:$GK$318,$DM$2,FALSE)),"",VLOOKUP($B204,'[1]1718  Exp_Rev Access'!$F$7:$GK$318,$DM$2,FALSE))</f>
        <v/>
      </c>
      <c r="DN204" s="90" t="str">
        <f>IF(ISNA(VLOOKUP($B204,'[1]1718  Exp_Rev Access'!$F$7:$GK$318,$DN$2,FALSE)),"",VLOOKUP($B204,'[1]1718  Exp_Rev Access'!$F$7:$GK$318,$DN$2,FALSE))</f>
        <v/>
      </c>
      <c r="DO204" s="90" t="str">
        <f>IF(ISNA(VLOOKUP($B204,'[1]1718  Exp_Rev Access'!$F$7:$GK$318,$DO$2,FALSE)),"",VLOOKUP($B204,'[1]1718  Exp_Rev Access'!$F$7:$GK$318,$DO$2,FALSE))</f>
        <v/>
      </c>
      <c r="DP204" s="90" t="str">
        <f>IF(ISNA(VLOOKUP($B204,'[1]1718  Exp_Rev Access'!$F$7:$GK$318,$DP$2,FALSE)),"",VLOOKUP($B204,'[1]1718  Exp_Rev Access'!$F$7:$GK$318,$DP$2,FALSE))</f>
        <v/>
      </c>
      <c r="DQ204" s="90" t="str">
        <f>IF(ISNA(VLOOKUP($B204,'[1]1718  Exp_Rev Access'!$F$7:$GK$318,$DQ$2,FALSE)),"",VLOOKUP($B204,'[1]1718  Exp_Rev Access'!$F$7:$GK$318,$DQ$2,FALSE))</f>
        <v/>
      </c>
      <c r="DR204" s="90" t="str">
        <f>IF(ISNA(VLOOKUP($B204,'[1]1718  Exp_Rev Access'!$F$7:$GK$318,$DR$2,FALSE)),"",VLOOKUP($B204,'[1]1718  Exp_Rev Access'!$F$7:$GK$318,$DR$2,FALSE))</f>
        <v/>
      </c>
      <c r="DS204" s="90" t="str">
        <f>IF(ISNA(VLOOKUP($B204,'[1]1718  Exp_Rev Access'!$F$7:$GK$318,$DS$2,FALSE)),"",VLOOKUP($B204,'[1]1718  Exp_Rev Access'!$F$7:$GK$318,$DS$2,FALSE))</f>
        <v/>
      </c>
      <c r="DT204" s="90" t="str">
        <f>IF(ISNA(VLOOKUP($B204,'[1]1718  Exp_Rev Access'!$F$7:$GK$318,$DT$2,FALSE)),"",VLOOKUP($B204,'[1]1718  Exp_Rev Access'!$F$7:$GK$318,$DT$2,FALSE))</f>
        <v/>
      </c>
      <c r="DU204" s="90" t="str">
        <f>IF(ISNA(VLOOKUP($B204,'[1]1718  Exp_Rev Access'!$F$7:$GK$318,$DU$2,FALSE)),"",VLOOKUP($B204,'[1]1718  Exp_Rev Access'!$F$7:$GK$318,$DU$2,FALSE))</f>
        <v/>
      </c>
      <c r="DV204" s="90" t="str">
        <f>IF(ISNA(VLOOKUP($B204,'[1]1718  Exp_Rev Access'!$F$7:$GK$318,$DV$2,FALSE)),"",VLOOKUP($B204,'[1]1718  Exp_Rev Access'!$F$7:$GK$318,$DV$2,FALSE))</f>
        <v/>
      </c>
      <c r="DW204" s="90" t="str">
        <f>IF(ISNA(VLOOKUP($B204,'[1]1718  Exp_Rev Access'!$F$7:$GK$318,$DW$2,FALSE)),"",VLOOKUP($B204,'[1]1718  Exp_Rev Access'!$F$7:$GK$318,$DW$2,FALSE))</f>
        <v/>
      </c>
      <c r="DX204" s="90" t="str">
        <f>IF(ISNA(VLOOKUP($B204,'[1]1718  Exp_Rev Access'!$F$7:$GK$318,$DX$2,FALSE)),"",VLOOKUP($B204,'[1]1718  Exp_Rev Access'!$F$7:$GK$318,$DX$2,FALSE))</f>
        <v/>
      </c>
      <c r="DY204" s="90" t="str">
        <f>IF(ISNA(VLOOKUP($B204,'[1]1718  Exp_Rev Access'!$F$7:$GK$318,$DY$2,FALSE)),"",VLOOKUP($B204,'[1]1718  Exp_Rev Access'!$F$7:$GK$318,$DY$2,FALSE))</f>
        <v/>
      </c>
      <c r="DZ204" s="90" t="str">
        <f>IF(ISNA(VLOOKUP($B204,'[1]1718  Exp_Rev Access'!$F$7:$GK$318,$DZ$2,FALSE)),"",VLOOKUP($B204,'[1]1718  Exp_Rev Access'!$F$7:$GK$318,$DZ$2,FALSE))</f>
        <v/>
      </c>
      <c r="EA204" s="90" t="str">
        <f>IF(ISNA(VLOOKUP($B204,'[1]1718  Exp_Rev Access'!$F$7:$GK$318,$EA$2,FALSE)),"",VLOOKUP($B204,'[1]1718  Exp_Rev Access'!$F$7:$GK$318,$EA$2,FALSE))</f>
        <v/>
      </c>
      <c r="EB204" s="90" t="str">
        <f>IF(ISNA(VLOOKUP($B204,'[1]1718  Exp_Rev Access'!$F$7:$GK$318,$EB$2,FALSE)),"",VLOOKUP($B204,'[1]1718  Exp_Rev Access'!$F$7:$GK$318,$EB$2,FALSE))</f>
        <v/>
      </c>
      <c r="EC204" s="90" t="str">
        <f>IF(ISNA(VLOOKUP($B204,'[1]1718  Exp_Rev Access'!$F$7:$GK$318,$EC$2,FALSE)),"",VLOOKUP($B204,'[1]1718  Exp_Rev Access'!$F$7:$GK$318,$EC$2,FALSE))</f>
        <v/>
      </c>
      <c r="ED204" s="90" t="str">
        <f>IF(ISNA(VLOOKUP($B204,'[1]1718  Exp_Rev Access'!$F$7:$GK$318,$ED$2,FALSE)),"",VLOOKUP($B204,'[1]1718  Exp_Rev Access'!$F$7:$GK$318,$ED$2,FALSE))</f>
        <v/>
      </c>
      <c r="EE204" s="90" t="str">
        <f>IF(ISNA(VLOOKUP($B204,'[1]1718  Exp_Rev Access'!$F$7:$GK$318,$EE$2,FALSE)),"",VLOOKUP($B204,'[1]1718  Exp_Rev Access'!$F$7:$GK$318,$EE$2,FALSE))</f>
        <v/>
      </c>
      <c r="EF204" s="90" t="str">
        <f>IF(ISNA(VLOOKUP($B204,'[1]1718  Exp_Rev Access'!$F$7:$GK$318,$EF$2,FALSE)),"",VLOOKUP($B204,'[1]1718  Exp_Rev Access'!$F$7:$GK$318,$EF$2,FALSE))</f>
        <v/>
      </c>
      <c r="EG204" s="90" t="str">
        <f>IF(ISNA(VLOOKUP($B204,'[1]1718  Exp_Rev Access'!$F$7:$GK$318,$EG$2,FALSE)),"",VLOOKUP($B204,'[1]1718  Exp_Rev Access'!$F$7:$GK$318,$EG$2,FALSE))</f>
        <v/>
      </c>
      <c r="EH204" s="90" t="str">
        <f>IF(ISNA(VLOOKUP($B204,'[1]1718  Exp_Rev Access'!$F$7:$GK$318,$EH$2,FALSE)),"",VLOOKUP($B204,'[1]1718  Exp_Rev Access'!$F$7:$GK$318,$EH$2,FALSE))</f>
        <v/>
      </c>
      <c r="EI204" s="90" t="str">
        <f>IF(ISNA(VLOOKUP($B204,'[1]1718  Exp_Rev Access'!$F$7:$GK$318,$EI$2,FALSE)),"",VLOOKUP($B204,'[1]1718  Exp_Rev Access'!$F$7:$GK$318,$EI$2,FALSE))</f>
        <v/>
      </c>
      <c r="EJ204" s="90" t="str">
        <f>IF(ISNA(VLOOKUP($B204,'[1]1718  Exp_Rev Access'!$F$7:$GK$318,$EJ$2,FALSE)),"",VLOOKUP($B204,'[1]1718  Exp_Rev Access'!$F$7:$GK$318,$EJ$2,FALSE))</f>
        <v/>
      </c>
      <c r="EK204" s="90" t="str">
        <f>IF(ISNA(VLOOKUP($B204,'[1]1718  Exp_Rev Access'!$F$7:$GK$318,$EK$2,FALSE)),"",VLOOKUP($B204,'[1]1718  Exp_Rev Access'!$F$7:$GK$318,$EK$2,FALSE))</f>
        <v/>
      </c>
      <c r="EL204" s="90" t="str">
        <f>IF(ISNA(VLOOKUP($B204,'[1]1718  Exp_Rev Access'!$F$7:$GK$318,$EL$2,FALSE)),"",VLOOKUP($B204,'[1]1718  Exp_Rev Access'!$F$7:$GK$318,$EL$2,FALSE))</f>
        <v/>
      </c>
      <c r="EM204" s="90" t="str">
        <f>IF(ISNA(VLOOKUP($B204,'[1]1718  Exp_Rev Access'!$F$7:$GK$318,$EM$2,FALSE)),"",VLOOKUP($B204,'[1]1718  Exp_Rev Access'!$F$7:$GK$318,$EM$2,FALSE))</f>
        <v/>
      </c>
      <c r="EN204" s="90" t="str">
        <f>IF(ISNA(VLOOKUP($B204,'[1]1718  Exp_Rev Access'!$F$7:$GK$318,$EN$2,FALSE)),"",VLOOKUP($B204,'[1]1718  Exp_Rev Access'!$F$7:$GK$318,$EN$2,FALSE))</f>
        <v/>
      </c>
      <c r="EO204" s="90" t="str">
        <f>IF(ISNA(VLOOKUP($B204,'[1]1718  Exp_Rev Access'!$F$7:$GK$318,$EO$2,FALSE)),"",VLOOKUP($B204,'[1]1718  Exp_Rev Access'!$F$7:$GK$318,$EO$2,FALSE))</f>
        <v/>
      </c>
      <c r="EP204" s="90" t="str">
        <f>IF(ISNA(VLOOKUP($B204,'[1]1718  Exp_Rev Access'!$F$7:$GK$318,$EP$2,FALSE)),"",VLOOKUP($B204,'[1]1718  Exp_Rev Access'!$F$7:$GK$318,$EP$2,FALSE))</f>
        <v/>
      </c>
      <c r="EQ204" s="90" t="str">
        <f>IF(ISNA(VLOOKUP($B204,'[1]1718  Exp_Rev Access'!$F$7:$GK$318,$EQ$2,FALSE)),"",VLOOKUP($B204,'[1]1718  Exp_Rev Access'!$F$7:$GK$318,$EQ$2,FALSE))</f>
        <v/>
      </c>
      <c r="ER204" s="90" t="str">
        <f>IF(ISNA(VLOOKUP($B204,'[1]1718  Exp_Rev Access'!$F$7:$GK$318,$ER$2,FALSE)),"",VLOOKUP($B204,'[1]1718  Exp_Rev Access'!$F$7:$GK$318,$ER$2,FALSE))</f>
        <v/>
      </c>
      <c r="ES204" s="90" t="str">
        <f>IF(ISNA(VLOOKUP($B204,'[1]1718  Exp_Rev Access'!$F$7:$GK$318,$ES$2,FALSE)),"",VLOOKUP($B204,'[1]1718  Exp_Rev Access'!$F$7:$GK$318,$ES$2,FALSE))</f>
        <v/>
      </c>
      <c r="ET204" s="90" t="str">
        <f>IF(ISNA(VLOOKUP($B204,'[1]1718  Exp_Rev Access'!$F$7:$GK$318,$ET$2,FALSE)),"",VLOOKUP($B204,'[1]1718  Exp_Rev Access'!$F$7:$GK$318,$ET$2,FALSE))</f>
        <v/>
      </c>
      <c r="EU204" s="90" t="str">
        <f>IF(ISNA(VLOOKUP($B204,'[1]1718  Exp_Rev Access'!$F$7:$GK$318,$EU$2,FALSE)),"",VLOOKUP($B204,'[1]1718  Exp_Rev Access'!$F$7:$GK$318,$EU$2,FALSE))</f>
        <v/>
      </c>
      <c r="EV204" s="90" t="str">
        <f>IF(ISNA(VLOOKUP($B204,'[1]1718  Exp_Rev Access'!$F$7:$GK$318,$EV$2,FALSE)),"",VLOOKUP($B204,'[1]1718  Exp_Rev Access'!$F$7:$GK$318,$EV$2,FALSE))</f>
        <v/>
      </c>
      <c r="EW204" s="90" t="str">
        <f>IF(ISNA(VLOOKUP($B204,'[1]1718  Exp_Rev Access'!$F$7:$GK$318,$EW$2,FALSE)),"",VLOOKUP($B204,'[1]1718  Exp_Rev Access'!$F$7:$GK$318,$EW$2,FALSE))</f>
        <v/>
      </c>
      <c r="EX204" s="90" t="str">
        <f>IF(ISNA(VLOOKUP($B204,'[1]1718  Exp_Rev Access'!$F$7:$GK$318,$EX$2,FALSE)),"",VLOOKUP($B204,'[1]1718  Exp_Rev Access'!$F$7:$GK$318,$EX$2,FALSE))</f>
        <v/>
      </c>
      <c r="EY204" s="90" t="str">
        <f>IF(ISNA(VLOOKUP($B204,'[1]1718  Exp_Rev Access'!$F$7:$GK$318,$EY$2,FALSE)),"",VLOOKUP($B204,'[1]1718  Exp_Rev Access'!$F$7:$GK$318,$EY$2,FALSE))</f>
        <v/>
      </c>
      <c r="EZ204" s="90" t="str">
        <f>IF(ISNA(VLOOKUP($B204,'[1]1718  Exp_Rev Access'!$F$7:$GK$318,$EZ$2,FALSE)),"",VLOOKUP($B204,'[1]1718  Exp_Rev Access'!$F$7:$GK$318,$EZ$2,FALSE))</f>
        <v/>
      </c>
      <c r="FA204" s="90" t="str">
        <f>IF(ISNA(VLOOKUP($B204,'[1]1718  Exp_Rev Access'!$F$7:$GK$318,$FA$2,FALSE)),"",VLOOKUP($B204,'[1]1718  Exp_Rev Access'!$F$7:$GK$318,$FA$2,FALSE))</f>
        <v/>
      </c>
      <c r="FB204" s="90" t="str">
        <f>IF(ISNA(VLOOKUP($B204,'[1]1718  Exp_Rev Access'!$F$7:$GK$318,$FB$2,FALSE)),"",VLOOKUP($B204,'[1]1718  Exp_Rev Access'!$F$7:$GK$318,$FB$2,FALSE))</f>
        <v/>
      </c>
      <c r="FC204" s="90" t="str">
        <f>IF(ISNA(VLOOKUP($B204,'[1]1718  Exp_Rev Access'!$F$7:$GK$318,$FC$2,FALSE)),"",VLOOKUP($B204,'[1]1718  Exp_Rev Access'!$F$7:$GK$318,$FC$2,FALSE))</f>
        <v/>
      </c>
      <c r="FD204" s="90" t="str">
        <f>IF(ISNA(VLOOKUP($B204,'[1]1718  Exp_Rev Access'!$F$7:$GK$318,$FD$2,FALSE)),"",VLOOKUP($B204,'[1]1718  Exp_Rev Access'!$F$7:$GK$318,$FD$2,FALSE))</f>
        <v/>
      </c>
      <c r="FE204" s="90" t="str">
        <f>IF(ISNA(VLOOKUP($B204,'[1]1718  Exp_Rev Access'!$F$7:$GK$318,$FE$2,FALSE)),"",VLOOKUP($B204,'[1]1718  Exp_Rev Access'!$F$7:$GK$318,$FE$2,FALSE))</f>
        <v/>
      </c>
      <c r="FF204" s="90" t="str">
        <f>IF(ISNA(VLOOKUP($B204,'[1]1718  Exp_Rev Access'!$F$7:$GK$318,$FF$2,FALSE)),"",VLOOKUP($B204,'[1]1718  Exp_Rev Access'!$F$7:$GK$318,$FF$2,FALSE))</f>
        <v/>
      </c>
      <c r="FG204" s="90" t="str">
        <f>IF(ISNA(VLOOKUP($B204,'[1]1718  Exp_Rev Access'!$F$7:$GK$318,$FG$2,FALSE)),"",VLOOKUP($B204,'[1]1718  Exp_Rev Access'!$F$7:$GK$318,$FG$2,FALSE))</f>
        <v/>
      </c>
      <c r="FH204" s="90" t="str">
        <f>IF(ISNA(VLOOKUP($B204,'[1]1718  Exp_Rev Access'!$F$7:$GK$318,$FH$2,FALSE)),"",VLOOKUP($B204,'[1]1718  Exp_Rev Access'!$F$7:$GK$318,$FH$2,FALSE))</f>
        <v/>
      </c>
      <c r="FI204" s="90" t="str">
        <f>IF(ISNA(VLOOKUP($B204,'[1]1718  Exp_Rev Access'!$F$7:$GK$318,$FI$2,FALSE)),"",VLOOKUP($B204,'[1]1718  Exp_Rev Access'!$F$7:$GK$318,$FI$2,FALSE))</f>
        <v/>
      </c>
      <c r="FJ204" s="90" t="str">
        <f>IF(ISNA(VLOOKUP($B204,'[1]1718  Exp_Rev Access'!$F$7:$GK$318,$FJ$2,FALSE)),"",VLOOKUP($B204,'[1]1718  Exp_Rev Access'!$F$7:$GK$318,$FJ$2,FALSE))</f>
        <v/>
      </c>
      <c r="FK204" s="90" t="str">
        <f>IF(ISNA(VLOOKUP($B204,'[1]1718  Exp_Rev Access'!$F$7:$GK$318,$FK$2,FALSE)),"",VLOOKUP($B204,'[1]1718  Exp_Rev Access'!$F$7:$GK$318,$FK$2,FALSE))</f>
        <v/>
      </c>
      <c r="FL204" s="90" t="str">
        <f>IF(ISNA(VLOOKUP($B204,'[1]1718  Exp_Rev Access'!$F$7:$GK$318,$FL$2,FALSE)),"",VLOOKUP($B204,'[1]1718  Exp_Rev Access'!$F$7:$GK$318,$FL$2,FALSE))</f>
        <v/>
      </c>
      <c r="FM204" s="90" t="str">
        <f>IF(ISNA(VLOOKUP($B204,'[1]1718  Exp_Rev Access'!$F$7:$GK$318,$FM$2,FALSE)),"",VLOOKUP($B204,'[1]1718  Exp_Rev Access'!$F$7:$GK$318,$FM$2,FALSE))</f>
        <v/>
      </c>
      <c r="FN204" s="90" t="str">
        <f>IF(ISNA(VLOOKUP($B204,'[1]1718  Exp_Rev Access'!$F$7:$GK$318,$FN$2,FALSE)),"",VLOOKUP($B204,'[1]1718  Exp_Rev Access'!$F$7:$GK$318,$FN$2,FALSE))</f>
        <v/>
      </c>
      <c r="FO204" s="90" t="str">
        <f>IF(ISNA(VLOOKUP($B204,'[1]1718  Exp_Rev Access'!$F$7:$GK$318,$FO$2,FALSE)),"",VLOOKUP($B204,'[1]1718  Exp_Rev Access'!$F$7:$GK$318,$FO$2,FALSE))</f>
        <v/>
      </c>
      <c r="FP204" s="90" t="str">
        <f>IF(ISNA(VLOOKUP($B204,'[1]1718  Exp_Rev Access'!$F$7:$GK$318,$FP$2,FALSE)),"",VLOOKUP($B204,'[1]1718  Exp_Rev Access'!$F$7:$GK$318,$FP$2,FALSE))</f>
        <v/>
      </c>
      <c r="FQ204" s="90" t="str">
        <f>IF(ISNA(VLOOKUP($B204,'[1]1718  Exp_Rev Access'!$F$7:$GK$318,$FQ$2,FALSE)),"",VLOOKUP($B204,'[1]1718  Exp_Rev Access'!$F$7:$GK$318,$FQ$2,FALSE))</f>
        <v/>
      </c>
      <c r="FR204" s="90" t="str">
        <f>IF(ISNA(VLOOKUP($B204,'[1]1718  Exp_Rev Access'!$F$7:$GK$318,$FR$2,FALSE)),"",VLOOKUP($B204,'[1]1718  Exp_Rev Access'!$F$7:$GK$318,$FR$2,FALSE))</f>
        <v/>
      </c>
      <c r="FS204" s="56"/>
      <c r="FT204" s="92"/>
      <c r="FU204" s="94"/>
      <c r="FV204" s="95" t="str">
        <f>IF(ISNA(VLOOKUP($B204,'[1]1718  Exp_Rev Access'!$F$7:$GK$318,$FV$2,FALSE)),"",VLOOKUP($B204,'[1]1718  Exp_Rev Access'!$F$7:$GK$318,$FV$2,FALSE))</f>
        <v/>
      </c>
      <c r="FW204" s="95" t="str">
        <f>IF(ISNA(VLOOKUP($B204,'[1]1718  Exp_Rev Access'!$F$7:$GK$318,$FW$2,FALSE)),"",VLOOKUP($B204,'[1]1718  Exp_Rev Access'!$F$7:$GK$318,$FW$2,FALSE))</f>
        <v/>
      </c>
      <c r="FX204" s="95" t="str">
        <f>IF(ISNA(VLOOKUP($B204,'[1]1718  Exp_Rev Access'!$F$7:$GK$318,$FX$2,FALSE)),"",VLOOKUP($B204,'[1]1718  Exp_Rev Access'!$F$7:$GK$318,$FX$2,FALSE))</f>
        <v/>
      </c>
      <c r="FY204" s="95" t="str">
        <f>IF(ISNA(VLOOKUP($B204,'[1]1718  Exp_Rev Access'!$F$7:$GK$318,$FY$2,FALSE)),"",VLOOKUP($B204,'[1]1718  Exp_Rev Access'!$F$7:$GK$318,$FY$2,FALSE))</f>
        <v/>
      </c>
      <c r="FZ204" s="95" t="str">
        <f>IF(ISNA(VLOOKUP($B204,'[1]1718  Exp_Rev Access'!$F$7:$GK$318,$FZ$2,FALSE)),"",VLOOKUP($B204,'[1]1718  Exp_Rev Access'!$F$7:$GK$318,$FZ$2,FALSE))</f>
        <v/>
      </c>
      <c r="GA204" s="95" t="str">
        <f>IF(ISNA(VLOOKUP($B204,'[1]1718  Exp_Rev Access'!$F$7:$GK$318,$GA$2,FALSE)),"",VLOOKUP($B204,'[1]1718  Exp_Rev Access'!$F$7:$GK$318,$GA$2,FALSE))</f>
        <v/>
      </c>
      <c r="GB204" s="95" t="str">
        <f>IF(ISNA(VLOOKUP($B204,'[1]1718  Exp_Rev Access'!$F$7:$GK$318,$GB$2,FALSE)),"",VLOOKUP($B204,'[1]1718  Exp_Rev Access'!$F$7:$GK$318,$GB$2,FALSE))</f>
        <v/>
      </c>
      <c r="GC204" s="95" t="str">
        <f>IF(ISNA(VLOOKUP($B204,'[1]1718  Exp_Rev Access'!$F$7:$GK$318,$GC$2,FALSE)),"",VLOOKUP($B204,'[1]1718  Exp_Rev Access'!$F$7:$GK$318,$GC$2,FALSE))</f>
        <v/>
      </c>
      <c r="GD204" s="95" t="str">
        <f>IF(ISNA(VLOOKUP($B204,'[1]1718  Exp_Rev Access'!$F$7:$GK$318,$GD$2,FALSE)),"",VLOOKUP($B204,'[1]1718  Exp_Rev Access'!$F$7:$GK$318,$GD$2,FALSE))</f>
        <v/>
      </c>
      <c r="GE204" s="95" t="str">
        <f>IF(ISNA(VLOOKUP($B204,'[1]1718  Exp_Rev Access'!$F$7:$GK$318,$GE$2,FALSE)),"",VLOOKUP($B204,'[1]1718  Exp_Rev Access'!$F$7:$GK$318,$GE$2,FALSE))</f>
        <v/>
      </c>
      <c r="GF204" s="95" t="str">
        <f>IF(ISNA(VLOOKUP($B204,'[1]1718  Exp_Rev Access'!$F$7:$GK$318,$GF$2,FALSE)),"",VLOOKUP($B204,'[1]1718  Exp_Rev Access'!$F$7:$GK$318,$GF$2,FALSE))</f>
        <v/>
      </c>
      <c r="GG204" s="95" t="str">
        <f>IF(ISNA(VLOOKUP($B204,'[1]1718  Exp_Rev Access'!$F$7:$GK$318,$GG$2,FALSE)),"",VLOOKUP($B204,'[1]1718  Exp_Rev Access'!$F$7:$GK$318,$GG$2,FALSE))</f>
        <v/>
      </c>
      <c r="GH204" s="95" t="str">
        <f>IF(ISNA(VLOOKUP($B204,'[1]1718  Exp_Rev Access'!$F$7:$GK$318,$GH$2,FALSE)),"",VLOOKUP($B204,'[1]1718  Exp_Rev Access'!$F$7:$GK$318,$GH$2,FALSE))</f>
        <v/>
      </c>
      <c r="GI204" s="95" t="str">
        <f>IF(ISNA(VLOOKUP($B204,'[1]1718  Exp_Rev Access'!$F$7:$GK$318,$GI$2,FALSE)),"",VLOOKUP($B204,'[1]1718  Exp_Rev Access'!$F$7:$GK$318,$GI$2,FALSE))</f>
        <v/>
      </c>
      <c r="GJ204" s="95" t="str">
        <f>IF(ISNA(VLOOKUP($B204,'[1]1718  Exp_Rev Access'!$F$7:$GK$318,$GJ$2,FALSE)),"",VLOOKUP($B204,'[1]1718  Exp_Rev Access'!$F$7:$GK$318,$GJ$2,FALSE))</f>
        <v/>
      </c>
      <c r="GK204" s="95" t="str">
        <f>IF(ISNA(VLOOKUP($B204,'[1]1718  Exp_Rev Access'!$F$7:$GK$318,$GK$2,FALSE)),"",VLOOKUP($B204,'[1]1718  Exp_Rev Access'!$F$7:$GK$318,$GK$2,FALSE))</f>
        <v/>
      </c>
      <c r="GL204" s="95" t="str">
        <f>IF(ISNA(VLOOKUP($B204,'[1]1718  Exp_Rev Access'!$F$7:$GK$318,$GL$2,FALSE)),"",VLOOKUP($B204,'[1]1718  Exp_Rev Access'!$F$7:$GK$318,$GL$2,FALSE))</f>
        <v/>
      </c>
      <c r="GM204" s="95" t="str">
        <f>IF(ISNA(VLOOKUP($B204,'[1]1718  Exp_Rev Access'!$F$7:$GK$318,$GM$2,FALSE)),"",VLOOKUP($B204,'[1]1718  Exp_Rev Access'!$F$7:$GK$318,$GM$2,FALSE))</f>
        <v/>
      </c>
      <c r="GN204" s="95" t="str">
        <f>IF(ISNA(VLOOKUP($B204,'[1]1718  Exp_Rev Access'!$F$7:$GK$318,$GN$2,FALSE)),"",VLOOKUP($B204,'[1]1718  Exp_Rev Access'!$F$7:$GK$318,$GN$2,FALSE))</f>
        <v/>
      </c>
      <c r="GO204" s="95" t="str">
        <f>IF(ISNA(VLOOKUP($B204,'[1]1718  Exp_Rev Access'!$F$7:$GK$318,$GO$2,FALSE)),"",VLOOKUP($B204,'[1]1718  Exp_Rev Access'!$F$7:$GK$318,$GO$2,FALSE))</f>
        <v/>
      </c>
      <c r="GP204" s="95" t="str">
        <f>IF(ISNA(VLOOKUP($B204,'[1]1718  Exp_Rev Access'!$F$7:$GK$318,$GP$2,FALSE)),"",VLOOKUP($B204,'[1]1718  Exp_Rev Access'!$F$7:$GK$318,$GP$2,FALSE))</f>
        <v/>
      </c>
      <c r="GQ204" s="95" t="str">
        <f>IF(ISNA(VLOOKUP($B204,'[1]1718  Exp_Rev Access'!$F$7:$GK$318,$GQ$2,FALSE)),"",VLOOKUP($B204,'[1]1718  Exp_Rev Access'!$F$7:$GK$318,$GQ$2,FALSE))</f>
        <v/>
      </c>
      <c r="GR204" s="95" t="str">
        <f>IF(ISNA(VLOOKUP($B204,'[1]1718  Exp_Rev Access'!$F$7:$GK$318,$GR$2,FALSE)),"",VLOOKUP($B204,'[1]1718  Exp_Rev Access'!$F$7:$GK$318,$GR$2,FALSE))</f>
        <v/>
      </c>
      <c r="GS204" s="95" t="str">
        <f>IF(ISNA(VLOOKUP($B204,'[1]1718  Exp_Rev Access'!$F$7:$GK$318,$GS$2,FALSE)),"",VLOOKUP($B204,'[1]1718  Exp_Rev Access'!$F$7:$GK$318,$GS$2,FALSE))</f>
        <v/>
      </c>
      <c r="GT204" s="95" t="str">
        <f>IF(ISNA(VLOOKUP($B204,'[1]1718  Exp_Rev Access'!$F$7:$GK$318,$GT$2,FALSE)),"",VLOOKUP($B204,'[1]1718  Exp_Rev Access'!$F$7:$GK$318,$GT$2,FALSE))</f>
        <v/>
      </c>
      <c r="GU204" s="56"/>
      <c r="GV204" s="56"/>
      <c r="GW204" s="96"/>
    </row>
    <row r="205" spans="1:222" x14ac:dyDescent="0.3">
      <c r="A205" s="98" t="s">
        <v>469</v>
      </c>
      <c r="B205" s="88"/>
      <c r="C205" s="89"/>
      <c r="D205" s="75"/>
      <c r="E205" s="76"/>
      <c r="F205" s="70"/>
      <c r="G205" s="70"/>
      <c r="H205" s="90"/>
      <c r="I205" s="90" t="str">
        <f>IF(ISNA(VLOOKUP($B205,'[1]1718  Exp_Rev Access'!$F$7:$GK$318,4,FALSE)),"",VLOOKUP($B205,'[1]1718  Exp_Rev Access'!$F$7:$GK$318,4,FALSE))</f>
        <v/>
      </c>
      <c r="J205" s="90" t="str">
        <f>IF(ISNA(VLOOKUP($B205,'[1]1718  Exp_Rev Access'!$F$7:$GK$318,5,FALSE)),"",VLOOKUP($B205,'[1]1718  Exp_Rev Access'!$F$7:$GK$318,5,FALSE))</f>
        <v/>
      </c>
      <c r="K205" s="90" t="str">
        <f>IF(ISNA(VLOOKUP($B205,'[1]1718  Exp_Rev Access'!$F$7:$GK$318,6,FALSE)),"-",VLOOKUP($B205,'[1]1718  Exp_Rev Access'!$F$7:$GK$318,6,FALSE))</f>
        <v>-</v>
      </c>
      <c r="L205" s="90" t="str">
        <f>IF(ISNA(VLOOKUP($B205,'[1]1718  Exp_Rev Access'!$F$7:$GK$318,7,FALSE)),"",VLOOKUP($B205,'[1]1718  Exp_Rev Access'!$F$7:$GK$318,7,FALSE))</f>
        <v/>
      </c>
      <c r="M205" s="90" t="str">
        <f>IF(ISNA(VLOOKUP($B205,'[1]1718  Exp_Rev Access'!$F$7:$GK$318,8,FALSE)),"",VLOOKUP($B205,'[1]1718  Exp_Rev Access'!$F$7:$GK$318,8,FALSE))</f>
        <v/>
      </c>
      <c r="N205" s="56"/>
      <c r="O205" s="91"/>
      <c r="P205" s="56"/>
      <c r="Q205" s="90" t="str">
        <f>IF(ISNA(VLOOKUP($B205,'[1]1718  Exp_Rev Access'!$F$7:$GK$318,10,FALSE)),"",VLOOKUP($B205,'[1]1718  Exp_Rev Access'!$F$7:$GK$318,10,FALSE))</f>
        <v/>
      </c>
      <c r="R205" s="90" t="str">
        <f>IF(ISNA(VLOOKUP($B205,'[1]1718  Exp_Rev Access'!$F$7:$GK$318,11,FALSE)),"",VLOOKUP($B205,'[1]1718  Exp_Rev Access'!$F$7:$GK$318,11,FALSE))</f>
        <v/>
      </c>
      <c r="S205" s="90" t="str">
        <f>IF(ISNA(VLOOKUP($B205,'[1]1718  Exp_Rev Access'!$F$7:$GK$318,12,FALSE)),"",VLOOKUP($B205,'[1]1718  Exp_Rev Access'!$F$7:$GK$318,12,FALSE))</f>
        <v/>
      </c>
      <c r="T205" s="90" t="str">
        <f>IF(ISNA(VLOOKUP($B205,'[1]1718  Exp_Rev Access'!$F$7:$GK$318,13,FALSE)),"",VLOOKUP($B205,'[1]1718  Exp_Rev Access'!$F$7:$GK$318,13,FALSE))</f>
        <v/>
      </c>
      <c r="U205" s="90" t="str">
        <f>IF(ISNA(VLOOKUP($B205,'[1]1718  Exp_Rev Access'!$F$7:$GK$318,14,FALSE)),"",VLOOKUP($B205,'[1]1718  Exp_Rev Access'!$F$7:$GK$318,14,FALSE))</f>
        <v/>
      </c>
      <c r="V205" s="90" t="str">
        <f>IF(ISNA(VLOOKUP($B205,'[1]1718  Exp_Rev Access'!$F$7:$GK$318,15,FALSE)),"",VLOOKUP($B205,'[1]1718  Exp_Rev Access'!$F$7:$GK$318,15,FALSE))</f>
        <v/>
      </c>
      <c r="W205" s="90" t="str">
        <f>IF(ISNA(VLOOKUP($B205,'[1]1718  Exp_Rev Access'!$F$7:$GK$318,16,FALSE)),"",VLOOKUP($B205,'[1]1718  Exp_Rev Access'!$F$7:$GK$318,16,FALSE))</f>
        <v/>
      </c>
      <c r="X205" s="90" t="str">
        <f>IF(ISNA(VLOOKUP($B205,'[1]1718  Exp_Rev Access'!$F$7:$GK$318,17,FALSE)),"",VLOOKUP($B205,'[1]1718  Exp_Rev Access'!$F$7:$GK$318,17,FALSE))</f>
        <v/>
      </c>
      <c r="Y205" s="90" t="str">
        <f>IF(ISNA(VLOOKUP($B205,'[1]1718  Exp_Rev Access'!$F$7:$GK$318,18,FALSE)),"",VLOOKUP($B205,'[1]1718  Exp_Rev Access'!$F$7:$GK$318,18,FALSE))</f>
        <v/>
      </c>
      <c r="Z205" s="90" t="str">
        <f>IF(ISNA(VLOOKUP($B205,'[1]1718  Exp_Rev Access'!$F$7:$GK$318,19,FALSE)),"",VLOOKUP($B205,'[1]1718  Exp_Rev Access'!$F$7:$GK$318,19,FALSE))</f>
        <v/>
      </c>
      <c r="AA205" s="90" t="str">
        <f>IF(ISNA(VLOOKUP($B205,'[1]1718  Exp_Rev Access'!$F$7:$GK$318,20,FALSE)),"",VLOOKUP($B205,'[1]1718  Exp_Rev Access'!$F$7:$GK$318,20,FALSE))</f>
        <v/>
      </c>
      <c r="AB205" s="90" t="str">
        <f>IF(ISNA(VLOOKUP($B205,'[1]1718  Exp_Rev Access'!$F$7:$GK$318,21,FALSE)),"",VLOOKUP($B205,'[1]1718  Exp_Rev Access'!$F$7:$GK$318,21,FALSE))</f>
        <v/>
      </c>
      <c r="AC205" s="90" t="str">
        <f>IF(ISNA(VLOOKUP($B205,'[1]1718  Exp_Rev Access'!$F$7:$GK$318,22,FALSE)),"",VLOOKUP($B205,'[1]1718  Exp_Rev Access'!$F$7:$GK$318,22,FALSE))</f>
        <v/>
      </c>
      <c r="AD205" s="90" t="str">
        <f>IF(ISNA(VLOOKUP($B205,'[1]1718  Exp_Rev Access'!$F$7:$GK$318,23,FALSE)),"",VLOOKUP($B205,'[1]1718  Exp_Rev Access'!$F$7:$GK$318,23,FALSE))</f>
        <v/>
      </c>
      <c r="AE205" s="90" t="str">
        <f>IF(ISNA(VLOOKUP($B205,'[1]1718  Exp_Rev Access'!$F$7:$GK$318,24,FALSE)),"",VLOOKUP($B205,'[1]1718  Exp_Rev Access'!$F$7:$GK$318,24,FALSE))</f>
        <v/>
      </c>
      <c r="AF205" s="90" t="str">
        <f>IF(ISNA(VLOOKUP($B205,'[1]1718  Exp_Rev Access'!$F$7:$GK$318,25,FALSE)),"",VLOOKUP($B205,'[1]1718  Exp_Rev Access'!$F$7:$GK$318,25,FALSE))</f>
        <v/>
      </c>
      <c r="AG205" s="90" t="str">
        <f>IF(ISNA(VLOOKUP($B205,'[1]1718  Exp_Rev Access'!$F$7:$GK$318,26,FALSE)),"",VLOOKUP($B205,'[1]1718  Exp_Rev Access'!$F$7:$GK$318,26,FALSE))</f>
        <v/>
      </c>
      <c r="AH205" s="90" t="str">
        <f>IF(ISNA(VLOOKUP($B205,'[1]1718  Exp_Rev Access'!$F$7:$GK$318,27,FALSE)),"",VLOOKUP($B205,'[1]1718  Exp_Rev Access'!$F$7:$GK$318,27,FALSE))</f>
        <v/>
      </c>
      <c r="AI205" s="90" t="str">
        <f>IF(ISNA(VLOOKUP($B205,'[1]1718  Exp_Rev Access'!$F$7:$GK$318,28,FALSE)),"",VLOOKUP($B205,'[1]1718  Exp_Rev Access'!$F$7:$GK$318,28,FALSE))</f>
        <v/>
      </c>
      <c r="AJ205" s="90" t="str">
        <f>IF(ISNA(VLOOKUP($B205,'[1]1718  Exp_Rev Access'!$F$7:$GK$318,29,FALSE)),"",VLOOKUP($B205,'[1]1718  Exp_Rev Access'!$F$7:$GK$318,29,FALSE))</f>
        <v/>
      </c>
      <c r="AK205" s="90" t="str">
        <f>IF(ISNA(VLOOKUP($B205,'[1]1718  Exp_Rev Access'!$F$7:$GK$318,30,FALSE)),"",VLOOKUP($B205,'[1]1718  Exp_Rev Access'!$F$7:$GK$318,30,FALSE))</f>
        <v/>
      </c>
      <c r="AL205" s="90" t="str">
        <f>IF(ISNA(VLOOKUP($B205,'[1]1718  Exp_Rev Access'!$F$7:$GK$318,31,FALSE)),"",VLOOKUP($B205,'[1]1718  Exp_Rev Access'!$F$7:$GK$318,31,FALSE))</f>
        <v/>
      </c>
      <c r="AM205" s="56"/>
      <c r="AN205" s="92"/>
      <c r="AO205" s="71"/>
      <c r="AP205" s="90" t="str">
        <f>IF(ISNA(VLOOKUP($B205,'[1]1718  Exp_Rev Access'!$F$7:$GK$318,33,FALSE)),"",VLOOKUP($B205,'[1]1718  Exp_Rev Access'!$F$7:$GK$318,33,FALSE))</f>
        <v/>
      </c>
      <c r="AQ205" s="90" t="str">
        <f>IF(ISNA(VLOOKUP($B205,'[1]1718  Exp_Rev Access'!$F$7:$GK$318,34,FALSE)),"",VLOOKUP($B205,'[1]1718  Exp_Rev Access'!$F$7:$GK$318,34,FALSE))</f>
        <v/>
      </c>
      <c r="AR205" s="90" t="str">
        <f>IF(ISNA(VLOOKUP($B205,'[1]1718  Exp_Rev Access'!$F$7:$GK$318,35,FALSE)),"",VLOOKUP($B205,'[1]1718  Exp_Rev Access'!$F$7:$GK$318,35,FALSE))</f>
        <v/>
      </c>
      <c r="AS205" s="90" t="str">
        <f>IF(ISNA(VLOOKUP($B205,'[1]1718  Exp_Rev Access'!$F$7:$GK$318,36,FALSE)),"",VLOOKUP($B205,'[1]1718  Exp_Rev Access'!$F$7:$GK$318,36,FALSE))</f>
        <v/>
      </c>
      <c r="AT205" s="90" t="str">
        <f>IF(ISNA(VLOOKUP($B205,'[1]1718  Exp_Rev Access'!$F$7:$GK$318,37,FALSE)),"",VLOOKUP($B205,'[1]1718  Exp_Rev Access'!$F$7:$GK$318,37,FALSE))</f>
        <v/>
      </c>
      <c r="AU205" s="56"/>
      <c r="AV205" s="93"/>
      <c r="AW205" s="56"/>
      <c r="AX205" s="90" t="str">
        <f>IF(ISNA(VLOOKUP($B205,'[1]1718  Exp_Rev Access'!$F$7:$GK$318,39,FALSE)),"",VLOOKUP($B205,'[1]1718  Exp_Rev Access'!$F$7:$GK$318,39,FALSE))</f>
        <v/>
      </c>
      <c r="AY205" s="90" t="str">
        <f>IF(ISNA(VLOOKUP($B205,'[1]1718  Exp_Rev Access'!$F$7:$GK$318,40,FALSE)),"",VLOOKUP($B205,'[1]1718  Exp_Rev Access'!$F$7:$GK$318,40,FALSE))</f>
        <v/>
      </c>
      <c r="AZ205" s="90" t="str">
        <f>IF(ISNA(VLOOKUP($B205,'[1]1718  Exp_Rev Access'!$F$7:$GK$318,41,FALSE)),"",VLOOKUP($B205,'[1]1718  Exp_Rev Access'!$F$7:$GK$318,41,FALSE))</f>
        <v/>
      </c>
      <c r="BA205" s="90" t="str">
        <f>IF(ISNA(VLOOKUP($B205,'[1]1718  Exp_Rev Access'!$F$7:$GK$318,42,FALSE)),"",VLOOKUP($B205,'[1]1718  Exp_Rev Access'!$F$7:$GK$318,42,FALSE))</f>
        <v/>
      </c>
      <c r="BB205" s="90" t="str">
        <f>IF(ISNA(VLOOKUP($B205,'[1]1718  Exp_Rev Access'!$F$7:$GK$318,43,FALSE)),"",VLOOKUP($B205,'[1]1718  Exp_Rev Access'!$F$7:$GK$318,43,FALSE))</f>
        <v/>
      </c>
      <c r="BC205" s="90" t="str">
        <f>IF(ISNA(VLOOKUP($B205,'[1]1718  Exp_Rev Access'!$F$7:$GK$318,44,FALSE)),"",VLOOKUP($B205,'[1]1718  Exp_Rev Access'!$F$7:$GK$318,44,FALSE))</f>
        <v/>
      </c>
      <c r="BD205" s="90" t="str">
        <f>IF(ISNA(VLOOKUP($B205,'[1]1718  Exp_Rev Access'!$F$7:$GK$318,45,FALSE)),"",VLOOKUP($B205,'[1]1718  Exp_Rev Access'!$F$7:$GK$318,45,FALSE))</f>
        <v/>
      </c>
      <c r="BE205" s="90" t="str">
        <f>IF(ISNA(VLOOKUP($B205,'[1]1718  Exp_Rev Access'!$F$7:$GK$318,46,FALSE)),"",VLOOKUP($B205,'[1]1718  Exp_Rev Access'!$F$7:$GK$318,46,FALSE))</f>
        <v/>
      </c>
      <c r="BF205" s="90" t="str">
        <f>IF(ISNA(VLOOKUP($B205,'[1]1718  Exp_Rev Access'!$F$7:$GK$318,47,FALSE)),"",VLOOKUP($B205,'[1]1718  Exp_Rev Access'!$F$7:$GK$318,47,FALSE))</f>
        <v/>
      </c>
      <c r="BG205" s="90" t="str">
        <f>IF(ISNA(VLOOKUP($B205,'[1]1718  Exp_Rev Access'!$F$7:$GK$318,48,FALSE)),"",VLOOKUP($B205,'[1]1718  Exp_Rev Access'!$F$7:$GK$318,48,FALSE))</f>
        <v/>
      </c>
      <c r="BH205" s="90" t="str">
        <f>IF(ISNA(VLOOKUP($B205,'[1]1718  Exp_Rev Access'!$F$7:$GK$318,49,FALSE)),"",VLOOKUP($B205,'[1]1718  Exp_Rev Access'!$F$7:$GK$318,49,FALSE))</f>
        <v/>
      </c>
      <c r="BI205" s="90" t="str">
        <f>IF(ISNA(VLOOKUP($B205,'[1]1718  Exp_Rev Access'!$F$7:$GK$318,50,FALSE)),"",VLOOKUP($B205,'[1]1718  Exp_Rev Access'!$F$7:$GK$318,50,FALSE))</f>
        <v/>
      </c>
      <c r="BJ205" s="90" t="str">
        <f>IF(ISNA(VLOOKUP($B205,'[1]1718  Exp_Rev Access'!$F$7:$GK$318,51,FALSE)),"",VLOOKUP($B205,'[1]1718  Exp_Rev Access'!$F$7:$GK$318,51,FALSE))</f>
        <v/>
      </c>
      <c r="BK205" s="90" t="str">
        <f>IF(ISNA(VLOOKUP($B205,'[1]1718  Exp_Rev Access'!$F$7:$GK$318,52,FALSE)),"",VLOOKUP($B205,'[1]1718  Exp_Rev Access'!$F$7:$GK$318,52,FALSE))</f>
        <v/>
      </c>
      <c r="BL205" s="90" t="str">
        <f>IF(ISNA(VLOOKUP($B205,'[1]1718  Exp_Rev Access'!$F$7:$GK$318,53,FALSE)),"",VLOOKUP($B205,'[1]1718  Exp_Rev Access'!$F$7:$GK$318,53,FALSE))</f>
        <v/>
      </c>
      <c r="BM205" s="90" t="str">
        <f>IF(ISNA(VLOOKUP($B205,'[1]1718  Exp_Rev Access'!$F$7:$GK$318,54,FALSE)),"",VLOOKUP($B205,'[1]1718  Exp_Rev Access'!$F$7:$GK$318,54,FALSE))</f>
        <v/>
      </c>
      <c r="BN205" s="90" t="str">
        <f>IF(ISNA(VLOOKUP($B205,'[1]1718  Exp_Rev Access'!$F$7:$GK$318,55,FALSE)),"",VLOOKUP($B205,'[1]1718  Exp_Rev Access'!$F$7:$GK$318,55,FALSE))</f>
        <v/>
      </c>
      <c r="BO205" s="90" t="str">
        <f>IF(ISNA(VLOOKUP($B205,'[1]1718  Exp_Rev Access'!$F$7:$GK$318,56,FALSE)),"",VLOOKUP($B205,'[1]1718  Exp_Rev Access'!$F$7:$GK$318,56,FALSE))</f>
        <v/>
      </c>
      <c r="BP205" s="90" t="str">
        <f>IF(ISNA(VLOOKUP($B205,'[1]1718  Exp_Rev Access'!$F$7:$GK$318,57,FALSE)),"",VLOOKUP($B205,'[1]1718  Exp_Rev Access'!$F$7:$GK$318,57,FALSE))</f>
        <v/>
      </c>
      <c r="BQ205" s="90" t="str">
        <f>IF(ISNA(VLOOKUP($B205,'[1]1718  Exp_Rev Access'!$F$7:$GK$318,58,FALSE)),"",VLOOKUP($B205,'[1]1718  Exp_Rev Access'!$F$7:$GK$318,58,FALSE))</f>
        <v/>
      </c>
      <c r="BR205" s="90" t="str">
        <f>IF(ISNA(VLOOKUP($B205,'[1]1718  Exp_Rev Access'!$F$7:$GK$318,59,FALSE)),"",VLOOKUP($B205,'[1]1718  Exp_Rev Access'!$F$7:$GK$318,59,FALSE))</f>
        <v/>
      </c>
      <c r="BS205" s="90" t="str">
        <f>IF(ISNA(VLOOKUP($B205,'[1]1718  Exp_Rev Access'!$F$7:$GK$318,60,FALSE)),"",VLOOKUP($B205,'[1]1718  Exp_Rev Access'!$F$7:$GK$318,60,FALSE))</f>
        <v/>
      </c>
      <c r="BT205" s="90" t="str">
        <f>IF(ISNA(VLOOKUP($B205,'[1]1718  Exp_Rev Access'!$F$7:$GK$318,61,FALSE)),"",VLOOKUP($B205,'[1]1718  Exp_Rev Access'!$F$7:$GK$318,61,FALSE))</f>
        <v/>
      </c>
      <c r="BU205" s="90" t="str">
        <f>IF(ISNA(VLOOKUP($B205,'[1]1718  Exp_Rev Access'!$F$7:$GK$318,62,FALSE)),"",VLOOKUP($B205,'[1]1718  Exp_Rev Access'!$F$7:$GK$318,62,FALSE))</f>
        <v/>
      </c>
      <c r="BV205" s="56">
        <f t="shared" si="571"/>
        <v>0</v>
      </c>
      <c r="BW205" s="92"/>
      <c r="BX205" s="71"/>
      <c r="BY205" s="90" t="str">
        <f>IF(ISNA(VLOOKUP($B205,'[1]1718  Exp_Rev Access'!$F$7:$GK$318,64,FALSE)),"",VLOOKUP($B205,'[1]1718  Exp_Rev Access'!$F$7:$GK$318,64,FALSE))</f>
        <v/>
      </c>
      <c r="BZ205" s="90" t="str">
        <f>IF(ISNA(VLOOKUP($B205,'[1]1718  Exp_Rev Access'!$F$7:$GK$318,65,FALSE)),"",VLOOKUP($B205,'[1]1718  Exp_Rev Access'!$F$7:$GK$318,65,FALSE))</f>
        <v/>
      </c>
      <c r="CA205" s="90" t="str">
        <f>IF(ISNA(VLOOKUP($B205,'[1]1718  Exp_Rev Access'!$F$7:$GK$318,66,FALSE)),"",VLOOKUP($B205,'[1]1718  Exp_Rev Access'!$F$7:$GK$318,66,FALSE))</f>
        <v/>
      </c>
      <c r="CB205" s="90" t="str">
        <f>IF(ISNA(VLOOKUP($B205,'[1]1718  Exp_Rev Access'!$F$7:$GK$318,67,FALSE)),"",VLOOKUP($B205,'[1]1718  Exp_Rev Access'!$F$7:$GK$318,67,FALSE))</f>
        <v/>
      </c>
      <c r="CC205" s="90" t="str">
        <f>IF(ISNA(VLOOKUP($B205,'[1]1718  Exp_Rev Access'!$F$7:$GK$318,68,FALSE)),"",VLOOKUP($B205,'[1]1718  Exp_Rev Access'!$F$7:$GK$318,68,FALSE))</f>
        <v/>
      </c>
      <c r="CD205" s="90" t="str">
        <f>IF(ISNA(VLOOKUP($B205,'[1]1718  Exp_Rev Access'!$F$7:$GK$318,69,FALSE)),"",VLOOKUP($B205,'[1]1718  Exp_Rev Access'!$F$7:$GK$318,69,FALSE))</f>
        <v/>
      </c>
      <c r="CE205" s="56">
        <f t="shared" si="566"/>
        <v>0</v>
      </c>
      <c r="CF205" s="92"/>
      <c r="CG205" s="78"/>
      <c r="CH205" s="90" t="str">
        <f>IF(ISNA(VLOOKUP($B205,'[1]1718  Exp_Rev Access'!$F$7:$GK$318,$CH$2,FALSE)),"",VLOOKUP($B205,'[1]1718  Exp_Rev Access'!$F$7:$GK$318,$CH$2,FALSE))</f>
        <v/>
      </c>
      <c r="CI205" s="90" t="str">
        <f>IF(ISNA(VLOOKUP($B205,'[1]1718  Exp_Rev Access'!$F$7:$GK$318,$CI$2,FALSE)),"",VLOOKUP($B205,'[1]1718  Exp_Rev Access'!$F$7:$GK$318,$CI$2,FALSE))</f>
        <v/>
      </c>
      <c r="CJ205" s="90" t="str">
        <f>IF(ISNA(VLOOKUP($B205,'[1]1718  Exp_Rev Access'!$F$7:$GK$318,$CJ$2,FALSE)),"",VLOOKUP($B205,'[1]1718  Exp_Rev Access'!$F$7:$GK$318,$CJ$2,FALSE))</f>
        <v/>
      </c>
      <c r="CK205" s="90" t="str">
        <f>IF(ISNA(VLOOKUP($B205,'[1]1718  Exp_Rev Access'!$F$7:$GK$318,$CK$2,FALSE)),"",VLOOKUP($B205,'[1]1718  Exp_Rev Access'!$F$7:$GK$318,$CK$2,FALSE))</f>
        <v/>
      </c>
      <c r="CL205" s="90" t="str">
        <f>IF(ISNA(VLOOKUP($B205,'[1]1718  Exp_Rev Access'!$F$7:$GK$318,$CL$2,FALSE)),"",VLOOKUP($B205,'[1]1718  Exp_Rev Access'!$F$7:$GK$318,$CL$2,FALSE))</f>
        <v/>
      </c>
      <c r="CM205" s="90" t="str">
        <f>IF(ISNA(VLOOKUP($B205,'[1]1718  Exp_Rev Access'!$F$7:$GK$318,$CM$2,FALSE)),"",VLOOKUP($B205,'[1]1718  Exp_Rev Access'!$F$7:$GK$318,$CM$2,FALSE))</f>
        <v/>
      </c>
      <c r="CN205" s="90" t="str">
        <f>IF(ISNA(VLOOKUP($B205,'[1]1718  Exp_Rev Access'!$F$7:$GK$318,$CN$2,FALSE)),"",VLOOKUP($B205,'[1]1718  Exp_Rev Access'!$F$7:$GK$318,$CN$2,FALSE))</f>
        <v/>
      </c>
      <c r="CO205" s="90" t="str">
        <f>IF(ISNA(VLOOKUP($B205,'[1]1718  Exp_Rev Access'!$F$7:$GK$318,$CO$2,FALSE)),"",VLOOKUP($B205,'[1]1718  Exp_Rev Access'!$F$7:$GK$318,$CO$2,FALSE))</f>
        <v/>
      </c>
      <c r="CP205" s="90" t="str">
        <f>IF(ISNA(VLOOKUP($B205,'[1]1718  Exp_Rev Access'!$F$7:$GK$318,$CP$2,FALSE)),"",VLOOKUP($B205,'[1]1718  Exp_Rev Access'!$F$7:$GK$318,$CP$2,FALSE))</f>
        <v/>
      </c>
      <c r="CQ205" s="90" t="str">
        <f>IF(ISNA(VLOOKUP($B205,'[1]1718  Exp_Rev Access'!$F$7:$GK$318,$CQ$2,FALSE)),"",VLOOKUP($B205,'[1]1718  Exp_Rev Access'!$F$7:$GK$318,$CQ$2,FALSE))</f>
        <v/>
      </c>
      <c r="CR205" s="90" t="str">
        <f>IF(ISNA(VLOOKUP($B205,'[1]1718  Exp_Rev Access'!$F$7:$GK$318,$CR$2,FALSE)),"",VLOOKUP($B205,'[1]1718  Exp_Rev Access'!$F$7:$GK$318,$CR$2,FALSE))</f>
        <v/>
      </c>
      <c r="CS205" s="90" t="str">
        <f>IF(ISNA(VLOOKUP($B205,'[1]1718  Exp_Rev Access'!$F$7:$GK$318,$CS$2,FALSE)),"",VLOOKUP($B205,'[1]1718  Exp_Rev Access'!$F$7:$GK$318,$CS$2,FALSE))</f>
        <v/>
      </c>
      <c r="CT205" s="90" t="str">
        <f>IF(ISNA(VLOOKUP($B205,'[1]1718  Exp_Rev Access'!$F$7:$GK$318,$CT$2,FALSE)),"",VLOOKUP($B205,'[1]1718  Exp_Rev Access'!$F$7:$GK$318,$CT$2,FALSE))</f>
        <v/>
      </c>
      <c r="CU205" s="90" t="str">
        <f>IF(ISNA(VLOOKUP($B205,'[1]1718  Exp_Rev Access'!$F$7:$GK$318,$CU$2,FALSE)),"",VLOOKUP($B205,'[1]1718  Exp_Rev Access'!$F$7:$GK$318,$CU$2,FALSE))</f>
        <v/>
      </c>
      <c r="CV205" s="90" t="str">
        <f>IF(ISNA(VLOOKUP($B205,'[1]1718  Exp_Rev Access'!$F$7:$GK$318,$CV$2,FALSE)),"",VLOOKUP($B205,'[1]1718  Exp_Rev Access'!$F$7:$GK$318,$CV$2,FALSE))</f>
        <v/>
      </c>
      <c r="CW205" s="90" t="str">
        <f>IF(ISNA(VLOOKUP($B205,'[1]1718  Exp_Rev Access'!$F$7:$GK$318,$CW$2,FALSE)),"",VLOOKUP($B205,'[1]1718  Exp_Rev Access'!$F$7:$GK$318,$CW$2,FALSE))</f>
        <v/>
      </c>
      <c r="CX205" s="90" t="str">
        <f>IF(ISNA(VLOOKUP($B205,'[1]1718  Exp_Rev Access'!$F$7:$GK$318,$CX$2,FALSE)),"",VLOOKUP($B205,'[1]1718  Exp_Rev Access'!$F$7:$GK$318,$CX$2,FALSE))</f>
        <v/>
      </c>
      <c r="CY205" s="90" t="str">
        <f>IF(ISNA(VLOOKUP($B205,'[1]1718  Exp_Rev Access'!$F$7:$GK$318,$CY$2,FALSE)),"",VLOOKUP($B205,'[1]1718  Exp_Rev Access'!$F$7:$GK$318,$CY$2,FALSE))</f>
        <v/>
      </c>
      <c r="CZ205" s="90" t="str">
        <f>IF(ISNA(VLOOKUP($B205,'[1]1718  Exp_Rev Access'!$F$7:$GK$318,$CZ$2,FALSE)),"",VLOOKUP($B205,'[1]1718  Exp_Rev Access'!$F$7:$GK$318,$CZ$2,FALSE))</f>
        <v/>
      </c>
      <c r="DA205" s="90" t="str">
        <f>IF(ISNA(VLOOKUP($B205,'[1]1718  Exp_Rev Access'!$F$7:$GK$318,$DA$2,FALSE)),"",VLOOKUP($B205,'[1]1718  Exp_Rev Access'!$F$7:$GK$318,$DA$2,FALSE))</f>
        <v/>
      </c>
      <c r="DB205" s="90" t="str">
        <f>IF(ISNA(VLOOKUP($B205,'[1]1718  Exp_Rev Access'!$F$7:$GK$318,$DB$2,FALSE)),"",VLOOKUP($B205,'[1]1718  Exp_Rev Access'!$F$7:$GK$318,$DB$2,FALSE))</f>
        <v/>
      </c>
      <c r="DC205" s="90" t="str">
        <f>IF(ISNA(VLOOKUP($B205,'[1]1718  Exp_Rev Access'!$F$7:$GK$318,$DC$2,FALSE)),"",VLOOKUP($B205,'[1]1718  Exp_Rev Access'!$F$7:$GK$318,$DC$2,FALSE))</f>
        <v/>
      </c>
      <c r="DD205" s="90" t="str">
        <f>IF(ISNA(VLOOKUP($B205,'[1]1718  Exp_Rev Access'!$F$7:$GK$318,$DD$2,FALSE)),"",VLOOKUP($B205,'[1]1718  Exp_Rev Access'!$F$7:$GK$318,$DD$2,FALSE))</f>
        <v/>
      </c>
      <c r="DE205" s="90" t="str">
        <f>IF(ISNA(VLOOKUP($B205,'[1]1718  Exp_Rev Access'!$F$7:$GK$318,$DE$2,FALSE)),"",VLOOKUP($B205,'[1]1718  Exp_Rev Access'!$F$7:$GK$318,$DE$2,FALSE))</f>
        <v/>
      </c>
      <c r="DF205" s="90" t="str">
        <f>IF(ISNA(VLOOKUP($B205,'[1]1718  Exp_Rev Access'!$F$7:$GK$318,$DF$2,FALSE)),"",VLOOKUP($B205,'[1]1718  Exp_Rev Access'!$F$7:$GK$318,$DF$2,FALSE))</f>
        <v/>
      </c>
      <c r="DG205" s="90" t="str">
        <f>IF(ISNA(VLOOKUP($B205,'[1]1718  Exp_Rev Access'!$F$7:$GK$318,$DG$2,FALSE)),"",VLOOKUP($B205,'[1]1718  Exp_Rev Access'!$F$7:$GK$318,$DG$2,FALSE))</f>
        <v/>
      </c>
      <c r="DH205" s="90" t="str">
        <f>IF(ISNA(VLOOKUP($B205,'[1]1718  Exp_Rev Access'!$F$7:$GK$318,$DH$2,FALSE)),"",VLOOKUP($B205,'[1]1718  Exp_Rev Access'!$F$7:$GK$318,$DH$2,FALSE))</f>
        <v/>
      </c>
      <c r="DI205" s="90" t="str">
        <f>IF(ISNA(VLOOKUP($B205,'[1]1718  Exp_Rev Access'!$F$7:$GK$318,$DI$2,FALSE)),"",VLOOKUP($B205,'[1]1718  Exp_Rev Access'!$F$7:$GK$318,$DI$2,FALSE))</f>
        <v/>
      </c>
      <c r="DJ205" s="90" t="str">
        <f>IF(ISNA(VLOOKUP($B205,'[1]1718  Exp_Rev Access'!$F$7:$GK$318,$DJ$2,FALSE)),"",VLOOKUP($B205,'[1]1718  Exp_Rev Access'!$F$7:$GK$318,$DJ$2,FALSE))</f>
        <v/>
      </c>
      <c r="DK205" s="90" t="str">
        <f>IF(ISNA(VLOOKUP($B205,'[1]1718  Exp_Rev Access'!$F$7:$GK$318,$DK$2,FALSE)),"",VLOOKUP($B205,'[1]1718  Exp_Rev Access'!$F$7:$GK$318,$DK$2,FALSE))</f>
        <v/>
      </c>
      <c r="DL205" s="90" t="str">
        <f>IF(ISNA(VLOOKUP($B205,'[1]1718  Exp_Rev Access'!$F$7:$GK$318,$DL$2,FALSE)),"",VLOOKUP($B205,'[1]1718  Exp_Rev Access'!$F$7:$GK$318,$DL$2,FALSE))</f>
        <v/>
      </c>
      <c r="DM205" s="90" t="str">
        <f>IF(ISNA(VLOOKUP($B205,'[1]1718  Exp_Rev Access'!$F$7:$GK$318,$DM$2,FALSE)),"",VLOOKUP($B205,'[1]1718  Exp_Rev Access'!$F$7:$GK$318,$DM$2,FALSE))</f>
        <v/>
      </c>
      <c r="DN205" s="90" t="str">
        <f>IF(ISNA(VLOOKUP($B205,'[1]1718  Exp_Rev Access'!$F$7:$GK$318,$DN$2,FALSE)),"",VLOOKUP($B205,'[1]1718  Exp_Rev Access'!$F$7:$GK$318,$DN$2,FALSE))</f>
        <v/>
      </c>
      <c r="DO205" s="90" t="str">
        <f>IF(ISNA(VLOOKUP($B205,'[1]1718  Exp_Rev Access'!$F$7:$GK$318,$DO$2,FALSE)),"",VLOOKUP($B205,'[1]1718  Exp_Rev Access'!$F$7:$GK$318,$DO$2,FALSE))</f>
        <v/>
      </c>
      <c r="DP205" s="90" t="str">
        <f>IF(ISNA(VLOOKUP($B205,'[1]1718  Exp_Rev Access'!$F$7:$GK$318,$DP$2,FALSE)),"",VLOOKUP($B205,'[1]1718  Exp_Rev Access'!$F$7:$GK$318,$DP$2,FALSE))</f>
        <v/>
      </c>
      <c r="DQ205" s="90" t="str">
        <f>IF(ISNA(VLOOKUP($B205,'[1]1718  Exp_Rev Access'!$F$7:$GK$318,$DQ$2,FALSE)),"",VLOOKUP($B205,'[1]1718  Exp_Rev Access'!$F$7:$GK$318,$DQ$2,FALSE))</f>
        <v/>
      </c>
      <c r="DR205" s="90" t="str">
        <f>IF(ISNA(VLOOKUP($B205,'[1]1718  Exp_Rev Access'!$F$7:$GK$318,$DR$2,FALSE)),"",VLOOKUP($B205,'[1]1718  Exp_Rev Access'!$F$7:$GK$318,$DR$2,FALSE))</f>
        <v/>
      </c>
      <c r="DS205" s="90" t="str">
        <f>IF(ISNA(VLOOKUP($B205,'[1]1718  Exp_Rev Access'!$F$7:$GK$318,$DS$2,FALSE)),"",VLOOKUP($B205,'[1]1718  Exp_Rev Access'!$F$7:$GK$318,$DS$2,FALSE))</f>
        <v/>
      </c>
      <c r="DT205" s="90" t="str">
        <f>IF(ISNA(VLOOKUP($B205,'[1]1718  Exp_Rev Access'!$F$7:$GK$318,$DT$2,FALSE)),"",VLOOKUP($B205,'[1]1718  Exp_Rev Access'!$F$7:$GK$318,$DT$2,FALSE))</f>
        <v/>
      </c>
      <c r="DU205" s="90" t="str">
        <f>IF(ISNA(VLOOKUP($B205,'[1]1718  Exp_Rev Access'!$F$7:$GK$318,$DU$2,FALSE)),"",VLOOKUP($B205,'[1]1718  Exp_Rev Access'!$F$7:$GK$318,$DU$2,FALSE))</f>
        <v/>
      </c>
      <c r="DV205" s="90" t="str">
        <f>IF(ISNA(VLOOKUP($B205,'[1]1718  Exp_Rev Access'!$F$7:$GK$318,$DV$2,FALSE)),"",VLOOKUP($B205,'[1]1718  Exp_Rev Access'!$F$7:$GK$318,$DV$2,FALSE))</f>
        <v/>
      </c>
      <c r="DW205" s="90" t="str">
        <f>IF(ISNA(VLOOKUP($B205,'[1]1718  Exp_Rev Access'!$F$7:$GK$318,$DW$2,FALSE)),"",VLOOKUP($B205,'[1]1718  Exp_Rev Access'!$F$7:$GK$318,$DW$2,FALSE))</f>
        <v/>
      </c>
      <c r="DX205" s="90" t="str">
        <f>IF(ISNA(VLOOKUP($B205,'[1]1718  Exp_Rev Access'!$F$7:$GK$318,$DX$2,FALSE)),"",VLOOKUP($B205,'[1]1718  Exp_Rev Access'!$F$7:$GK$318,$DX$2,FALSE))</f>
        <v/>
      </c>
      <c r="DY205" s="90" t="str">
        <f>IF(ISNA(VLOOKUP($B205,'[1]1718  Exp_Rev Access'!$F$7:$GK$318,$DY$2,FALSE)),"",VLOOKUP($B205,'[1]1718  Exp_Rev Access'!$F$7:$GK$318,$DY$2,FALSE))</f>
        <v/>
      </c>
      <c r="DZ205" s="90" t="str">
        <f>IF(ISNA(VLOOKUP($B205,'[1]1718  Exp_Rev Access'!$F$7:$GK$318,$DZ$2,FALSE)),"",VLOOKUP($B205,'[1]1718  Exp_Rev Access'!$F$7:$GK$318,$DZ$2,FALSE))</f>
        <v/>
      </c>
      <c r="EA205" s="90" t="str">
        <f>IF(ISNA(VLOOKUP($B205,'[1]1718  Exp_Rev Access'!$F$7:$GK$318,$EA$2,FALSE)),"",VLOOKUP($B205,'[1]1718  Exp_Rev Access'!$F$7:$GK$318,$EA$2,FALSE))</f>
        <v/>
      </c>
      <c r="EB205" s="90" t="str">
        <f>IF(ISNA(VLOOKUP($B205,'[1]1718  Exp_Rev Access'!$F$7:$GK$318,$EB$2,FALSE)),"",VLOOKUP($B205,'[1]1718  Exp_Rev Access'!$F$7:$GK$318,$EB$2,FALSE))</f>
        <v/>
      </c>
      <c r="EC205" s="90" t="str">
        <f>IF(ISNA(VLOOKUP($B205,'[1]1718  Exp_Rev Access'!$F$7:$GK$318,$EC$2,FALSE)),"",VLOOKUP($B205,'[1]1718  Exp_Rev Access'!$F$7:$GK$318,$EC$2,FALSE))</f>
        <v/>
      </c>
      <c r="ED205" s="90" t="str">
        <f>IF(ISNA(VLOOKUP($B205,'[1]1718  Exp_Rev Access'!$F$7:$GK$318,$ED$2,FALSE)),"",VLOOKUP($B205,'[1]1718  Exp_Rev Access'!$F$7:$GK$318,$ED$2,FALSE))</f>
        <v/>
      </c>
      <c r="EE205" s="90" t="str">
        <f>IF(ISNA(VLOOKUP($B205,'[1]1718  Exp_Rev Access'!$F$7:$GK$318,$EE$2,FALSE)),"",VLOOKUP($B205,'[1]1718  Exp_Rev Access'!$F$7:$GK$318,$EE$2,FALSE))</f>
        <v/>
      </c>
      <c r="EF205" s="90" t="str">
        <f>IF(ISNA(VLOOKUP($B205,'[1]1718  Exp_Rev Access'!$F$7:$GK$318,$EF$2,FALSE)),"",VLOOKUP($B205,'[1]1718  Exp_Rev Access'!$F$7:$GK$318,$EF$2,FALSE))</f>
        <v/>
      </c>
      <c r="EG205" s="90" t="str">
        <f>IF(ISNA(VLOOKUP($B205,'[1]1718  Exp_Rev Access'!$F$7:$GK$318,$EG$2,FALSE)),"",VLOOKUP($B205,'[1]1718  Exp_Rev Access'!$F$7:$GK$318,$EG$2,FALSE))</f>
        <v/>
      </c>
      <c r="EH205" s="90" t="str">
        <f>IF(ISNA(VLOOKUP($B205,'[1]1718  Exp_Rev Access'!$F$7:$GK$318,$EH$2,FALSE)),"",VLOOKUP($B205,'[1]1718  Exp_Rev Access'!$F$7:$GK$318,$EH$2,FALSE))</f>
        <v/>
      </c>
      <c r="EI205" s="90" t="str">
        <f>IF(ISNA(VLOOKUP($B205,'[1]1718  Exp_Rev Access'!$F$7:$GK$318,$EI$2,FALSE)),"",VLOOKUP($B205,'[1]1718  Exp_Rev Access'!$F$7:$GK$318,$EI$2,FALSE))</f>
        <v/>
      </c>
      <c r="EJ205" s="90" t="str">
        <f>IF(ISNA(VLOOKUP($B205,'[1]1718  Exp_Rev Access'!$F$7:$GK$318,$EJ$2,FALSE)),"",VLOOKUP($B205,'[1]1718  Exp_Rev Access'!$F$7:$GK$318,$EJ$2,FALSE))</f>
        <v/>
      </c>
      <c r="EK205" s="90" t="str">
        <f>IF(ISNA(VLOOKUP($B205,'[1]1718  Exp_Rev Access'!$F$7:$GK$318,$EK$2,FALSE)),"",VLOOKUP($B205,'[1]1718  Exp_Rev Access'!$F$7:$GK$318,$EK$2,FALSE))</f>
        <v/>
      </c>
      <c r="EL205" s="90" t="str">
        <f>IF(ISNA(VLOOKUP($B205,'[1]1718  Exp_Rev Access'!$F$7:$GK$318,$EL$2,FALSE)),"",VLOOKUP($B205,'[1]1718  Exp_Rev Access'!$F$7:$GK$318,$EL$2,FALSE))</f>
        <v/>
      </c>
      <c r="EM205" s="90" t="str">
        <f>IF(ISNA(VLOOKUP($B205,'[1]1718  Exp_Rev Access'!$F$7:$GK$318,$EM$2,FALSE)),"",VLOOKUP($B205,'[1]1718  Exp_Rev Access'!$F$7:$GK$318,$EM$2,FALSE))</f>
        <v/>
      </c>
      <c r="EN205" s="90" t="str">
        <f>IF(ISNA(VLOOKUP($B205,'[1]1718  Exp_Rev Access'!$F$7:$GK$318,$EN$2,FALSE)),"",VLOOKUP($B205,'[1]1718  Exp_Rev Access'!$F$7:$GK$318,$EN$2,FALSE))</f>
        <v/>
      </c>
      <c r="EO205" s="90" t="str">
        <f>IF(ISNA(VLOOKUP($B205,'[1]1718  Exp_Rev Access'!$F$7:$GK$318,$EO$2,FALSE)),"",VLOOKUP($B205,'[1]1718  Exp_Rev Access'!$F$7:$GK$318,$EO$2,FALSE))</f>
        <v/>
      </c>
      <c r="EP205" s="90" t="str">
        <f>IF(ISNA(VLOOKUP($B205,'[1]1718  Exp_Rev Access'!$F$7:$GK$318,$EP$2,FALSE)),"",VLOOKUP($B205,'[1]1718  Exp_Rev Access'!$F$7:$GK$318,$EP$2,FALSE))</f>
        <v/>
      </c>
      <c r="EQ205" s="90" t="str">
        <f>IF(ISNA(VLOOKUP($B205,'[1]1718  Exp_Rev Access'!$F$7:$GK$318,$EQ$2,FALSE)),"",VLOOKUP($B205,'[1]1718  Exp_Rev Access'!$F$7:$GK$318,$EQ$2,FALSE))</f>
        <v/>
      </c>
      <c r="ER205" s="90" t="str">
        <f>IF(ISNA(VLOOKUP($B205,'[1]1718  Exp_Rev Access'!$F$7:$GK$318,$ER$2,FALSE)),"",VLOOKUP($B205,'[1]1718  Exp_Rev Access'!$F$7:$GK$318,$ER$2,FALSE))</f>
        <v/>
      </c>
      <c r="ES205" s="90" t="str">
        <f>IF(ISNA(VLOOKUP($B205,'[1]1718  Exp_Rev Access'!$F$7:$GK$318,$ES$2,FALSE)),"",VLOOKUP($B205,'[1]1718  Exp_Rev Access'!$F$7:$GK$318,$ES$2,FALSE))</f>
        <v/>
      </c>
      <c r="ET205" s="90" t="str">
        <f>IF(ISNA(VLOOKUP($B205,'[1]1718  Exp_Rev Access'!$F$7:$GK$318,$ET$2,FALSE)),"",VLOOKUP($B205,'[1]1718  Exp_Rev Access'!$F$7:$GK$318,$ET$2,FALSE))</f>
        <v/>
      </c>
      <c r="EU205" s="90" t="str">
        <f>IF(ISNA(VLOOKUP($B205,'[1]1718  Exp_Rev Access'!$F$7:$GK$318,$EU$2,FALSE)),"",VLOOKUP($B205,'[1]1718  Exp_Rev Access'!$F$7:$GK$318,$EU$2,FALSE))</f>
        <v/>
      </c>
      <c r="EV205" s="90" t="str">
        <f>IF(ISNA(VLOOKUP($B205,'[1]1718  Exp_Rev Access'!$F$7:$GK$318,$EV$2,FALSE)),"",VLOOKUP($B205,'[1]1718  Exp_Rev Access'!$F$7:$GK$318,$EV$2,FALSE))</f>
        <v/>
      </c>
      <c r="EW205" s="90" t="str">
        <f>IF(ISNA(VLOOKUP($B205,'[1]1718  Exp_Rev Access'!$F$7:$GK$318,$EW$2,FALSE)),"",VLOOKUP($B205,'[1]1718  Exp_Rev Access'!$F$7:$GK$318,$EW$2,FALSE))</f>
        <v/>
      </c>
      <c r="EX205" s="90" t="str">
        <f>IF(ISNA(VLOOKUP($B205,'[1]1718  Exp_Rev Access'!$F$7:$GK$318,$EX$2,FALSE)),"",VLOOKUP($B205,'[1]1718  Exp_Rev Access'!$F$7:$GK$318,$EX$2,FALSE))</f>
        <v/>
      </c>
      <c r="EY205" s="90" t="str">
        <f>IF(ISNA(VLOOKUP($B205,'[1]1718  Exp_Rev Access'!$F$7:$GK$318,$EY$2,FALSE)),"",VLOOKUP($B205,'[1]1718  Exp_Rev Access'!$F$7:$GK$318,$EY$2,FALSE))</f>
        <v/>
      </c>
      <c r="EZ205" s="90" t="str">
        <f>IF(ISNA(VLOOKUP($B205,'[1]1718  Exp_Rev Access'!$F$7:$GK$318,$EZ$2,FALSE)),"",VLOOKUP($B205,'[1]1718  Exp_Rev Access'!$F$7:$GK$318,$EZ$2,FALSE))</f>
        <v/>
      </c>
      <c r="FA205" s="90" t="str">
        <f>IF(ISNA(VLOOKUP($B205,'[1]1718  Exp_Rev Access'!$F$7:$GK$318,$FA$2,FALSE)),"",VLOOKUP($B205,'[1]1718  Exp_Rev Access'!$F$7:$GK$318,$FA$2,FALSE))</f>
        <v/>
      </c>
      <c r="FB205" s="90" t="str">
        <f>IF(ISNA(VLOOKUP($B205,'[1]1718  Exp_Rev Access'!$F$7:$GK$318,$FB$2,FALSE)),"",VLOOKUP($B205,'[1]1718  Exp_Rev Access'!$F$7:$GK$318,$FB$2,FALSE))</f>
        <v/>
      </c>
      <c r="FC205" s="90" t="str">
        <f>IF(ISNA(VLOOKUP($B205,'[1]1718  Exp_Rev Access'!$F$7:$GK$318,$FC$2,FALSE)),"",VLOOKUP($B205,'[1]1718  Exp_Rev Access'!$F$7:$GK$318,$FC$2,FALSE))</f>
        <v/>
      </c>
      <c r="FD205" s="90" t="str">
        <f>IF(ISNA(VLOOKUP($B205,'[1]1718  Exp_Rev Access'!$F$7:$GK$318,$FD$2,FALSE)),"",VLOOKUP($B205,'[1]1718  Exp_Rev Access'!$F$7:$GK$318,$FD$2,FALSE))</f>
        <v/>
      </c>
      <c r="FE205" s="90" t="str">
        <f>IF(ISNA(VLOOKUP($B205,'[1]1718  Exp_Rev Access'!$F$7:$GK$318,$FE$2,FALSE)),"",VLOOKUP($B205,'[1]1718  Exp_Rev Access'!$F$7:$GK$318,$FE$2,FALSE))</f>
        <v/>
      </c>
      <c r="FF205" s="90" t="str">
        <f>IF(ISNA(VLOOKUP($B205,'[1]1718  Exp_Rev Access'!$F$7:$GK$318,$FF$2,FALSE)),"",VLOOKUP($B205,'[1]1718  Exp_Rev Access'!$F$7:$GK$318,$FF$2,FALSE))</f>
        <v/>
      </c>
      <c r="FG205" s="90" t="str">
        <f>IF(ISNA(VLOOKUP($B205,'[1]1718  Exp_Rev Access'!$F$7:$GK$318,$FG$2,FALSE)),"",VLOOKUP($B205,'[1]1718  Exp_Rev Access'!$F$7:$GK$318,$FG$2,FALSE))</f>
        <v/>
      </c>
      <c r="FH205" s="90" t="str">
        <f>IF(ISNA(VLOOKUP($B205,'[1]1718  Exp_Rev Access'!$F$7:$GK$318,$FH$2,FALSE)),"",VLOOKUP($B205,'[1]1718  Exp_Rev Access'!$F$7:$GK$318,$FH$2,FALSE))</f>
        <v/>
      </c>
      <c r="FI205" s="90" t="str">
        <f>IF(ISNA(VLOOKUP($B205,'[1]1718  Exp_Rev Access'!$F$7:$GK$318,$FI$2,FALSE)),"",VLOOKUP($B205,'[1]1718  Exp_Rev Access'!$F$7:$GK$318,$FI$2,FALSE))</f>
        <v/>
      </c>
      <c r="FJ205" s="90" t="str">
        <f>IF(ISNA(VLOOKUP($B205,'[1]1718  Exp_Rev Access'!$F$7:$GK$318,$FJ$2,FALSE)),"",VLOOKUP($B205,'[1]1718  Exp_Rev Access'!$F$7:$GK$318,$FJ$2,FALSE))</f>
        <v/>
      </c>
      <c r="FK205" s="90" t="str">
        <f>IF(ISNA(VLOOKUP($B205,'[1]1718  Exp_Rev Access'!$F$7:$GK$318,$FK$2,FALSE)),"",VLOOKUP($B205,'[1]1718  Exp_Rev Access'!$F$7:$GK$318,$FK$2,FALSE))</f>
        <v/>
      </c>
      <c r="FL205" s="90" t="str">
        <f>IF(ISNA(VLOOKUP($B205,'[1]1718  Exp_Rev Access'!$F$7:$GK$318,$FL$2,FALSE)),"",VLOOKUP($B205,'[1]1718  Exp_Rev Access'!$F$7:$GK$318,$FL$2,FALSE))</f>
        <v/>
      </c>
      <c r="FM205" s="90" t="str">
        <f>IF(ISNA(VLOOKUP($B205,'[1]1718  Exp_Rev Access'!$F$7:$GK$318,$FM$2,FALSE)),"",VLOOKUP($B205,'[1]1718  Exp_Rev Access'!$F$7:$GK$318,$FM$2,FALSE))</f>
        <v/>
      </c>
      <c r="FN205" s="90" t="str">
        <f>IF(ISNA(VLOOKUP($B205,'[1]1718  Exp_Rev Access'!$F$7:$GK$318,$FN$2,FALSE)),"",VLOOKUP($B205,'[1]1718  Exp_Rev Access'!$F$7:$GK$318,$FN$2,FALSE))</f>
        <v/>
      </c>
      <c r="FO205" s="90" t="str">
        <f>IF(ISNA(VLOOKUP($B205,'[1]1718  Exp_Rev Access'!$F$7:$GK$318,$FO$2,FALSE)),"",VLOOKUP($B205,'[1]1718  Exp_Rev Access'!$F$7:$GK$318,$FO$2,FALSE))</f>
        <v/>
      </c>
      <c r="FP205" s="90" t="str">
        <f>IF(ISNA(VLOOKUP($B205,'[1]1718  Exp_Rev Access'!$F$7:$GK$318,$FP$2,FALSE)),"",VLOOKUP($B205,'[1]1718  Exp_Rev Access'!$F$7:$GK$318,$FP$2,FALSE))</f>
        <v/>
      </c>
      <c r="FQ205" s="90" t="str">
        <f>IF(ISNA(VLOOKUP($B205,'[1]1718  Exp_Rev Access'!$F$7:$GK$318,$FQ$2,FALSE)),"",VLOOKUP($B205,'[1]1718  Exp_Rev Access'!$F$7:$GK$318,$FQ$2,FALSE))</f>
        <v/>
      </c>
      <c r="FR205" s="90" t="str">
        <f>IF(ISNA(VLOOKUP($B205,'[1]1718  Exp_Rev Access'!$F$7:$GK$318,$FR$2,FALSE)),"",VLOOKUP($B205,'[1]1718  Exp_Rev Access'!$F$7:$GK$318,$FR$2,FALSE))</f>
        <v/>
      </c>
      <c r="FS205" s="56"/>
      <c r="FT205" s="92"/>
      <c r="FU205" s="94"/>
      <c r="FV205" s="95" t="str">
        <f>IF(ISNA(VLOOKUP($B205,'[1]1718  Exp_Rev Access'!$F$7:$GK$318,$FV$2,FALSE)),"",VLOOKUP($B205,'[1]1718  Exp_Rev Access'!$F$7:$GK$318,$FV$2,FALSE))</f>
        <v/>
      </c>
      <c r="FW205" s="95" t="str">
        <f>IF(ISNA(VLOOKUP($B205,'[1]1718  Exp_Rev Access'!$F$7:$GK$318,$FW$2,FALSE)),"",VLOOKUP($B205,'[1]1718  Exp_Rev Access'!$F$7:$GK$318,$FW$2,FALSE))</f>
        <v/>
      </c>
      <c r="FX205" s="95" t="str">
        <f>IF(ISNA(VLOOKUP($B205,'[1]1718  Exp_Rev Access'!$F$7:$GK$318,$FX$2,FALSE)),"",VLOOKUP($B205,'[1]1718  Exp_Rev Access'!$F$7:$GK$318,$FX$2,FALSE))</f>
        <v/>
      </c>
      <c r="FY205" s="95" t="str">
        <f>IF(ISNA(VLOOKUP($B205,'[1]1718  Exp_Rev Access'!$F$7:$GK$318,$FY$2,FALSE)),"",VLOOKUP($B205,'[1]1718  Exp_Rev Access'!$F$7:$GK$318,$FY$2,FALSE))</f>
        <v/>
      </c>
      <c r="FZ205" s="95" t="str">
        <f>IF(ISNA(VLOOKUP($B205,'[1]1718  Exp_Rev Access'!$F$7:$GK$318,$FZ$2,FALSE)),"",VLOOKUP($B205,'[1]1718  Exp_Rev Access'!$F$7:$GK$318,$FZ$2,FALSE))</f>
        <v/>
      </c>
      <c r="GA205" s="95" t="str">
        <f>IF(ISNA(VLOOKUP($B205,'[1]1718  Exp_Rev Access'!$F$7:$GK$318,$GA$2,FALSE)),"",VLOOKUP($B205,'[1]1718  Exp_Rev Access'!$F$7:$GK$318,$GA$2,FALSE))</f>
        <v/>
      </c>
      <c r="GB205" s="95" t="str">
        <f>IF(ISNA(VLOOKUP($B205,'[1]1718  Exp_Rev Access'!$F$7:$GK$318,$GB$2,FALSE)),"",VLOOKUP($B205,'[1]1718  Exp_Rev Access'!$F$7:$GK$318,$GB$2,FALSE))</f>
        <v/>
      </c>
      <c r="GC205" s="95" t="str">
        <f>IF(ISNA(VLOOKUP($B205,'[1]1718  Exp_Rev Access'!$F$7:$GK$318,$GC$2,FALSE)),"",VLOOKUP($B205,'[1]1718  Exp_Rev Access'!$F$7:$GK$318,$GC$2,FALSE))</f>
        <v/>
      </c>
      <c r="GD205" s="95" t="str">
        <f>IF(ISNA(VLOOKUP($B205,'[1]1718  Exp_Rev Access'!$F$7:$GK$318,$GD$2,FALSE)),"",VLOOKUP($B205,'[1]1718  Exp_Rev Access'!$F$7:$GK$318,$GD$2,FALSE))</f>
        <v/>
      </c>
      <c r="GE205" s="95" t="str">
        <f>IF(ISNA(VLOOKUP($B205,'[1]1718  Exp_Rev Access'!$F$7:$GK$318,$GE$2,FALSE)),"",VLOOKUP($B205,'[1]1718  Exp_Rev Access'!$F$7:$GK$318,$GE$2,FALSE))</f>
        <v/>
      </c>
      <c r="GF205" s="95" t="str">
        <f>IF(ISNA(VLOOKUP($B205,'[1]1718  Exp_Rev Access'!$F$7:$GK$318,$GF$2,FALSE)),"",VLOOKUP($B205,'[1]1718  Exp_Rev Access'!$F$7:$GK$318,$GF$2,FALSE))</f>
        <v/>
      </c>
      <c r="GG205" s="95" t="str">
        <f>IF(ISNA(VLOOKUP($B205,'[1]1718  Exp_Rev Access'!$F$7:$GK$318,$GG$2,FALSE)),"",VLOOKUP($B205,'[1]1718  Exp_Rev Access'!$F$7:$GK$318,$GG$2,FALSE))</f>
        <v/>
      </c>
      <c r="GH205" s="95" t="str">
        <f>IF(ISNA(VLOOKUP($B205,'[1]1718  Exp_Rev Access'!$F$7:$GK$318,$GH$2,FALSE)),"",VLOOKUP($B205,'[1]1718  Exp_Rev Access'!$F$7:$GK$318,$GH$2,FALSE))</f>
        <v/>
      </c>
      <c r="GI205" s="95" t="str">
        <f>IF(ISNA(VLOOKUP($B205,'[1]1718  Exp_Rev Access'!$F$7:$GK$318,$GI$2,FALSE)),"",VLOOKUP($B205,'[1]1718  Exp_Rev Access'!$F$7:$GK$318,$GI$2,FALSE))</f>
        <v/>
      </c>
      <c r="GJ205" s="95" t="str">
        <f>IF(ISNA(VLOOKUP($B205,'[1]1718  Exp_Rev Access'!$F$7:$GK$318,$GJ$2,FALSE)),"",VLOOKUP($B205,'[1]1718  Exp_Rev Access'!$F$7:$GK$318,$GJ$2,FALSE))</f>
        <v/>
      </c>
      <c r="GK205" s="95" t="str">
        <f>IF(ISNA(VLOOKUP($B205,'[1]1718  Exp_Rev Access'!$F$7:$GK$318,$GK$2,FALSE)),"",VLOOKUP($B205,'[1]1718  Exp_Rev Access'!$F$7:$GK$318,$GK$2,FALSE))</f>
        <v/>
      </c>
      <c r="GL205" s="95" t="str">
        <f>IF(ISNA(VLOOKUP($B205,'[1]1718  Exp_Rev Access'!$F$7:$GK$318,$GL$2,FALSE)),"",VLOOKUP($B205,'[1]1718  Exp_Rev Access'!$F$7:$GK$318,$GL$2,FALSE))</f>
        <v/>
      </c>
      <c r="GM205" s="95" t="str">
        <f>IF(ISNA(VLOOKUP($B205,'[1]1718  Exp_Rev Access'!$F$7:$GK$318,$GM$2,FALSE)),"",VLOOKUP($B205,'[1]1718  Exp_Rev Access'!$F$7:$GK$318,$GM$2,FALSE))</f>
        <v/>
      </c>
      <c r="GN205" s="95" t="str">
        <f>IF(ISNA(VLOOKUP($B205,'[1]1718  Exp_Rev Access'!$F$7:$GK$318,$GN$2,FALSE)),"",VLOOKUP($B205,'[1]1718  Exp_Rev Access'!$F$7:$GK$318,$GN$2,FALSE))</f>
        <v/>
      </c>
      <c r="GO205" s="95" t="str">
        <f>IF(ISNA(VLOOKUP($B205,'[1]1718  Exp_Rev Access'!$F$7:$GK$318,$GO$2,FALSE)),"",VLOOKUP($B205,'[1]1718  Exp_Rev Access'!$F$7:$GK$318,$GO$2,FALSE))</f>
        <v/>
      </c>
      <c r="GP205" s="95" t="str">
        <f>IF(ISNA(VLOOKUP($B205,'[1]1718  Exp_Rev Access'!$F$7:$GK$318,$GP$2,FALSE)),"",VLOOKUP($B205,'[1]1718  Exp_Rev Access'!$F$7:$GK$318,$GP$2,FALSE))</f>
        <v/>
      </c>
      <c r="GQ205" s="95" t="str">
        <f>IF(ISNA(VLOOKUP($B205,'[1]1718  Exp_Rev Access'!$F$7:$GK$318,$GQ$2,FALSE)),"",VLOOKUP($B205,'[1]1718  Exp_Rev Access'!$F$7:$GK$318,$GQ$2,FALSE))</f>
        <v/>
      </c>
      <c r="GR205" s="95" t="str">
        <f>IF(ISNA(VLOOKUP($B205,'[1]1718  Exp_Rev Access'!$F$7:$GK$318,$GR$2,FALSE)),"",VLOOKUP($B205,'[1]1718  Exp_Rev Access'!$F$7:$GK$318,$GR$2,FALSE))</f>
        <v/>
      </c>
      <c r="GS205" s="95" t="str">
        <f>IF(ISNA(VLOOKUP($B205,'[1]1718  Exp_Rev Access'!$F$7:$GK$318,$GS$2,FALSE)),"",VLOOKUP($B205,'[1]1718  Exp_Rev Access'!$F$7:$GK$318,$GS$2,FALSE))</f>
        <v/>
      </c>
      <c r="GT205" s="95" t="str">
        <f>IF(ISNA(VLOOKUP($B205,'[1]1718  Exp_Rev Access'!$F$7:$GK$318,$GT$2,FALSE)),"",VLOOKUP($B205,'[1]1718  Exp_Rev Access'!$F$7:$GK$318,$GT$2,FALSE))</f>
        <v/>
      </c>
      <c r="GU205" s="56"/>
      <c r="GV205" s="56"/>
      <c r="GW205" s="96"/>
    </row>
    <row r="206" spans="1:222" x14ac:dyDescent="0.3">
      <c r="A206" s="73"/>
      <c r="B206" s="88" t="s">
        <v>470</v>
      </c>
      <c r="C206" s="89" t="s">
        <v>471</v>
      </c>
      <c r="D206" s="75">
        <f>IF(ISNA(VLOOKUP($B206,'[1]1718 enrollment_Rev_Exp by size'!$A$7:H541,3,FALSE)),"",VLOOKUP($B206,'[1]1718 enrollment_Rev_Exp by size'!$A$7:$G$350,3,FALSE))</f>
        <v>838.89</v>
      </c>
      <c r="E206" s="76">
        <f>IF(ISNA(VLOOKUP($B206,'[1]1718 enrollment_Rev_Exp by size'!$A$7:I542,5,FALSE)),"",VLOOKUP($B206,'[1]1718 enrollment_Rev_Exp by size'!$A$7:$G$350,5,FALSE))</f>
        <v>10013255.800000001</v>
      </c>
      <c r="F206" s="70">
        <f t="shared" ref="F206:F219" si="578">N206+AM206+AU206+BV206+CE206+FS206+GU206</f>
        <v>10013255.800000003</v>
      </c>
      <c r="G206" s="70">
        <f t="shared" ref="G206:G219" si="579">F206-E206</f>
        <v>0</v>
      </c>
      <c r="H206" s="90">
        <f>IF(ISNA(VLOOKUP($B206,'[1]1718  Exp_Rev Access'!$F$7:$GK$318,3,FALSE)),"",VLOOKUP($B206,'[1]1718  Exp_Rev Access'!$F$7:$GK$318,3,FALSE))</f>
        <v>936170.28</v>
      </c>
      <c r="I206" s="90">
        <f>IF(ISNA(VLOOKUP($B206,'[1]1718  Exp_Rev Access'!$F$7:$GK$318,4,FALSE)),"",VLOOKUP($B206,'[1]1718  Exp_Rev Access'!$F$7:$GK$318,4,FALSE))</f>
        <v>0</v>
      </c>
      <c r="J206" s="90">
        <f>IF(ISNA(VLOOKUP($B206,'[1]1718  Exp_Rev Access'!$F$7:$GK$318,5,FALSE)),"",VLOOKUP($B206,'[1]1718  Exp_Rev Access'!$F$7:$GK$318,5,FALSE))</f>
        <v>0</v>
      </c>
      <c r="K206" s="90">
        <f>IF(ISNA(VLOOKUP($B206,'[1]1718  Exp_Rev Access'!$F$7:$GK$318,6,FALSE)),"-",VLOOKUP($B206,'[1]1718  Exp_Rev Access'!$F$7:$GK$318,6,FALSE))</f>
        <v>3852.55</v>
      </c>
      <c r="L206" s="90">
        <f>IF(ISNA(VLOOKUP($B206,'[1]1718  Exp_Rev Access'!$F$7:$GK$318,7,FALSE)),"",VLOOKUP($B206,'[1]1718  Exp_Rev Access'!$F$7:$GK$318,7,FALSE))</f>
        <v>0</v>
      </c>
      <c r="M206" s="90">
        <f>IF(ISNA(VLOOKUP($B206,'[1]1718  Exp_Rev Access'!$F$7:$GK$318,8,FALSE)),"",VLOOKUP($B206,'[1]1718  Exp_Rev Access'!$F$7:$GK$318,8,FALSE))</f>
        <v>0</v>
      </c>
      <c r="N206" s="56">
        <f t="shared" ref="N206:N219" si="580">SUM(H206:M206)</f>
        <v>940022.83000000007</v>
      </c>
      <c r="O206" s="91">
        <f t="shared" ref="O206:O219" si="581">N206/E206</f>
        <v>9.3877840412306249E-2</v>
      </c>
      <c r="P206" s="56">
        <f t="shared" ref="P206:P219" si="582">N206/D206</f>
        <v>1120.5555317145277</v>
      </c>
      <c r="Q206" s="90">
        <f>IF(ISNA(VLOOKUP($B206,'[1]1718  Exp_Rev Access'!$F$7:$GK$318,10,FALSE)),"",VLOOKUP($B206,'[1]1718  Exp_Rev Access'!$F$7:$GK$318,10,FALSE))</f>
        <v>3393</v>
      </c>
      <c r="R206" s="90">
        <f>IF(ISNA(VLOOKUP($B206,'[1]1718  Exp_Rev Access'!$F$7:$GK$318,11,FALSE)),"",VLOOKUP($B206,'[1]1718  Exp_Rev Access'!$F$7:$GK$318,11,FALSE))</f>
        <v>0</v>
      </c>
      <c r="S206" s="90">
        <f>IF(ISNA(VLOOKUP($B206,'[1]1718  Exp_Rev Access'!$F$7:$GK$318,12,FALSE)),"",VLOOKUP($B206,'[1]1718  Exp_Rev Access'!$F$7:$GK$318,12,FALSE))</f>
        <v>0</v>
      </c>
      <c r="T206" s="90">
        <f>IF(ISNA(VLOOKUP($B206,'[1]1718  Exp_Rev Access'!$F$7:$GK$318,13,FALSE)),"",VLOOKUP($B206,'[1]1718  Exp_Rev Access'!$F$7:$GK$318,13,FALSE))</f>
        <v>0</v>
      </c>
      <c r="U206" s="90">
        <f>IF(ISNA(VLOOKUP($B206,'[1]1718  Exp_Rev Access'!$F$7:$GK$318,14,FALSE)),"",VLOOKUP($B206,'[1]1718  Exp_Rev Access'!$F$7:$GK$318,14,FALSE))</f>
        <v>0</v>
      </c>
      <c r="V206" s="90">
        <f>IF(ISNA(VLOOKUP($B206,'[1]1718  Exp_Rev Access'!$F$7:$GK$318,15,FALSE)),"",VLOOKUP($B206,'[1]1718  Exp_Rev Access'!$F$7:$GK$318,15,FALSE))</f>
        <v>0</v>
      </c>
      <c r="W206" s="90">
        <f>IF(ISNA(VLOOKUP($B206,'[1]1718  Exp_Rev Access'!$F$7:$GK$318,16,FALSE)),"",VLOOKUP($B206,'[1]1718  Exp_Rev Access'!$F$7:$GK$318,16,FALSE))</f>
        <v>0</v>
      </c>
      <c r="X206" s="90">
        <f>IF(ISNA(VLOOKUP($B206,'[1]1718  Exp_Rev Access'!$F$7:$GK$318,17,FALSE)),"",VLOOKUP($B206,'[1]1718  Exp_Rev Access'!$F$7:$GK$318,17,FALSE))</f>
        <v>0</v>
      </c>
      <c r="Y206" s="90">
        <f>IF(ISNA(VLOOKUP($B206,'[1]1718  Exp_Rev Access'!$F$7:$GK$318,18,FALSE)),"",VLOOKUP($B206,'[1]1718  Exp_Rev Access'!$F$7:$GK$318,18,FALSE))</f>
        <v>585</v>
      </c>
      <c r="Z206" s="90">
        <f>IF(ISNA(VLOOKUP($B206,'[1]1718  Exp_Rev Access'!$F$7:$GK$318,19,FALSE)),"",VLOOKUP($B206,'[1]1718  Exp_Rev Access'!$F$7:$GK$318,19,FALSE))</f>
        <v>438.42</v>
      </c>
      <c r="AA206" s="90">
        <f>IF(ISNA(VLOOKUP($B206,'[1]1718  Exp_Rev Access'!$F$7:$GK$318,20,FALSE)),"",VLOOKUP($B206,'[1]1718  Exp_Rev Access'!$F$7:$GK$318,20,FALSE))</f>
        <v>0</v>
      </c>
      <c r="AB206" s="90">
        <f>IF(ISNA(VLOOKUP($B206,'[1]1718  Exp_Rev Access'!$F$7:$GK$318,21,FALSE)),"",VLOOKUP($B206,'[1]1718  Exp_Rev Access'!$F$7:$GK$318,21,FALSE))</f>
        <v>0</v>
      </c>
      <c r="AC206" s="90">
        <f>IF(ISNA(VLOOKUP($B206,'[1]1718  Exp_Rev Access'!$F$7:$GK$318,22,FALSE)),"",VLOOKUP($B206,'[1]1718  Exp_Rev Access'!$F$7:$GK$318,22,FALSE))</f>
        <v>0</v>
      </c>
      <c r="AD206" s="90">
        <f>IF(ISNA(VLOOKUP($B206,'[1]1718  Exp_Rev Access'!$F$7:$GK$318,23,FALSE)),"",VLOOKUP($B206,'[1]1718  Exp_Rev Access'!$F$7:$GK$318,23,FALSE))</f>
        <v>54573.93</v>
      </c>
      <c r="AE206" s="90">
        <f>IF(ISNA(VLOOKUP($B206,'[1]1718  Exp_Rev Access'!$F$7:$GK$318,24,FALSE)),"",VLOOKUP($B206,'[1]1718  Exp_Rev Access'!$F$7:$GK$318,24,FALSE))</f>
        <v>16616.310000000001</v>
      </c>
      <c r="AF206" s="90">
        <f>IF(ISNA(VLOOKUP($B206,'[1]1718  Exp_Rev Access'!$F$7:$GK$318,25,FALSE)),"",VLOOKUP($B206,'[1]1718  Exp_Rev Access'!$F$7:$GK$318,25,FALSE))</f>
        <v>0</v>
      </c>
      <c r="AG206" s="90">
        <f>IF(ISNA(VLOOKUP($B206,'[1]1718  Exp_Rev Access'!$F$7:$GK$318,26,FALSE)),"",VLOOKUP($B206,'[1]1718  Exp_Rev Access'!$F$7:$GK$318,26,FALSE))</f>
        <v>10888.95</v>
      </c>
      <c r="AH206" s="90">
        <f>IF(ISNA(VLOOKUP($B206,'[1]1718  Exp_Rev Access'!$F$7:$GK$318,27,FALSE)),"",VLOOKUP($B206,'[1]1718  Exp_Rev Access'!$F$7:$GK$318,27,FALSE))</f>
        <v>759.66</v>
      </c>
      <c r="AI206" s="90">
        <f>IF(ISNA(VLOOKUP($B206,'[1]1718  Exp_Rev Access'!$F$7:$GK$318,28,FALSE)),"",VLOOKUP($B206,'[1]1718  Exp_Rev Access'!$F$7:$GK$318,28,FALSE))</f>
        <v>0</v>
      </c>
      <c r="AJ206" s="90">
        <f>IF(ISNA(VLOOKUP($B206,'[1]1718  Exp_Rev Access'!$F$7:$GK$318,29,FALSE)),"",VLOOKUP($B206,'[1]1718  Exp_Rev Access'!$F$7:$GK$318,29,FALSE))</f>
        <v>0</v>
      </c>
      <c r="AK206" s="90">
        <f>IF(ISNA(VLOOKUP($B206,'[1]1718  Exp_Rev Access'!$F$7:$GK$318,30,FALSE)),"",VLOOKUP($B206,'[1]1718  Exp_Rev Access'!$F$7:$GK$318,30,FALSE))</f>
        <v>9400.82</v>
      </c>
      <c r="AL206" s="90">
        <f>IF(ISNA(VLOOKUP($B206,'[1]1718  Exp_Rev Access'!$F$7:$GK$318,31,FALSE)),"",VLOOKUP($B206,'[1]1718  Exp_Rev Access'!$F$7:$GK$318,31,FALSE))</f>
        <v>10999.18</v>
      </c>
      <c r="AM206" s="56">
        <f t="shared" ref="AM206:AM219" si="583">SUM(Q206:AL206)</f>
        <v>107655.26999999999</v>
      </c>
      <c r="AN206" s="92">
        <f t="shared" ref="AN206:AN219" si="584">AM206/E206</f>
        <v>1.0751275324455406E-2</v>
      </c>
      <c r="AO206" s="71">
        <f t="shared" ref="AO206:AO219" si="585">AM206/D206</f>
        <v>128.33061545613845</v>
      </c>
      <c r="AP206" s="90">
        <f>IF(ISNA(VLOOKUP($B206,'[1]1718  Exp_Rev Access'!$F$7:$GK$318,33,FALSE)),"",VLOOKUP($B206,'[1]1718  Exp_Rev Access'!$F$7:$GK$318,33,FALSE))</f>
        <v>5813879.4800000004</v>
      </c>
      <c r="AQ206" s="90">
        <f>IF(ISNA(VLOOKUP($B206,'[1]1718  Exp_Rev Access'!$F$7:$GK$318,34,FALSE)),"",VLOOKUP($B206,'[1]1718  Exp_Rev Access'!$F$7:$GK$318,34,FALSE))</f>
        <v>143947.79</v>
      </c>
      <c r="AR206" s="90">
        <f>IF(ISNA(VLOOKUP($B206,'[1]1718  Exp_Rev Access'!$F$7:$GK$318,35,FALSE)),"",VLOOKUP($B206,'[1]1718  Exp_Rev Access'!$F$7:$GK$318,35,FALSE))</f>
        <v>657744.92000000004</v>
      </c>
      <c r="AS206" s="90">
        <f>IF(ISNA(VLOOKUP($B206,'[1]1718  Exp_Rev Access'!$F$7:$GK$318,36,FALSE)),"",VLOOKUP($B206,'[1]1718  Exp_Rev Access'!$F$7:$GK$318,36,FALSE))</f>
        <v>69.41</v>
      </c>
      <c r="AT206" s="90">
        <f>IF(ISNA(VLOOKUP($B206,'[1]1718  Exp_Rev Access'!$F$7:$GK$318,37,FALSE)),"",VLOOKUP($B206,'[1]1718  Exp_Rev Access'!$F$7:$GK$318,37,FALSE))</f>
        <v>0</v>
      </c>
      <c r="AU206" s="56">
        <f t="shared" ref="AU206:AU219" si="586">SUM(AP206:AT206)</f>
        <v>6615641.6000000006</v>
      </c>
      <c r="AV206" s="93">
        <f t="shared" ref="AV206:AV219" si="587">AU206/E206</f>
        <v>0.66068836471749781</v>
      </c>
      <c r="AW206" s="56">
        <f t="shared" ref="AW206:AW219" si="588">AU206/D206</f>
        <v>7886.18483949028</v>
      </c>
      <c r="AX206" s="90">
        <f>IF(ISNA(VLOOKUP($B206,'[1]1718  Exp_Rev Access'!$F$7:$GK$318,39,FALSE)),"",VLOOKUP($B206,'[1]1718  Exp_Rev Access'!$F$7:$GK$318,39,FALSE))</f>
        <v>0</v>
      </c>
      <c r="AY206" s="90">
        <f>IF(ISNA(VLOOKUP($B206,'[1]1718  Exp_Rev Access'!$F$7:$GK$318,40,FALSE)),"",VLOOKUP($B206,'[1]1718  Exp_Rev Access'!$F$7:$GK$318,40,FALSE))</f>
        <v>911650.97</v>
      </c>
      <c r="AZ206" s="90">
        <f>IF(ISNA(VLOOKUP($B206,'[1]1718  Exp_Rev Access'!$F$7:$GK$318,41,FALSE)),"",VLOOKUP($B206,'[1]1718  Exp_Rev Access'!$F$7:$GK$318,41,FALSE))</f>
        <v>33072.17</v>
      </c>
      <c r="BA206" s="90">
        <f>IF(ISNA(VLOOKUP($B206,'[1]1718  Exp_Rev Access'!$F$7:$GK$318,42,FALSE)),"",VLOOKUP($B206,'[1]1718  Exp_Rev Access'!$F$7:$GK$318,42,FALSE))</f>
        <v>0</v>
      </c>
      <c r="BB206" s="90">
        <f>IF(ISNA(VLOOKUP($B206,'[1]1718  Exp_Rev Access'!$F$7:$GK$318,43,FALSE)),"",VLOOKUP($B206,'[1]1718  Exp_Rev Access'!$F$7:$GK$318,43,FALSE))</f>
        <v>0</v>
      </c>
      <c r="BC206" s="90">
        <f>IF(ISNA(VLOOKUP($B206,'[1]1718  Exp_Rev Access'!$F$7:$GK$318,44,FALSE)),"",VLOOKUP($B206,'[1]1718  Exp_Rev Access'!$F$7:$GK$318,44,FALSE))</f>
        <v>293037.92</v>
      </c>
      <c r="BD206" s="90">
        <f>IF(ISNA(VLOOKUP($B206,'[1]1718  Exp_Rev Access'!$F$7:$GK$318,45,FALSE)),"",VLOOKUP($B206,'[1]1718  Exp_Rev Access'!$F$7:$GK$318,45,FALSE))</f>
        <v>0</v>
      </c>
      <c r="BE206" s="90">
        <f>IF(ISNA(VLOOKUP($B206,'[1]1718  Exp_Rev Access'!$F$7:$GK$318,46,FALSE)),"",VLOOKUP($B206,'[1]1718  Exp_Rev Access'!$F$7:$GK$318,46,FALSE))</f>
        <v>47112.6</v>
      </c>
      <c r="BF206" s="90">
        <f>IF(ISNA(VLOOKUP($B206,'[1]1718  Exp_Rev Access'!$F$7:$GK$318,47,FALSE)),"",VLOOKUP($B206,'[1]1718  Exp_Rev Access'!$F$7:$GK$318,47,FALSE))</f>
        <v>0</v>
      </c>
      <c r="BG206" s="90">
        <f>IF(ISNA(VLOOKUP($B206,'[1]1718  Exp_Rev Access'!$F$7:$GK$318,48,FALSE)),"",VLOOKUP($B206,'[1]1718  Exp_Rev Access'!$F$7:$GK$318,48,FALSE))</f>
        <v>32401.17</v>
      </c>
      <c r="BH206" s="90">
        <f>IF(ISNA(VLOOKUP($B206,'[1]1718  Exp_Rev Access'!$F$7:$GK$318,49,FALSE)),"",VLOOKUP($B206,'[1]1718  Exp_Rev Access'!$F$7:$GK$318,49,FALSE))</f>
        <v>18925.259999999998</v>
      </c>
      <c r="BI206" s="90">
        <f>IF(ISNA(VLOOKUP($B206,'[1]1718  Exp_Rev Access'!$F$7:$GK$318,50,FALSE)),"",VLOOKUP($B206,'[1]1718  Exp_Rev Access'!$F$7:$GK$318,50,FALSE))</f>
        <v>0</v>
      </c>
      <c r="BJ206" s="90">
        <f>IF(ISNA(VLOOKUP($B206,'[1]1718  Exp_Rev Access'!$F$7:$GK$318,51,FALSE)),"",VLOOKUP($B206,'[1]1718  Exp_Rev Access'!$F$7:$GK$318,51,FALSE))</f>
        <v>5546.48</v>
      </c>
      <c r="BK206" s="90">
        <f>IF(ISNA(VLOOKUP($B206,'[1]1718  Exp_Rev Access'!$F$7:$GK$318,52,FALSE)),"",VLOOKUP($B206,'[1]1718  Exp_Rev Access'!$F$7:$GK$318,52,FALSE))</f>
        <v>360797.99</v>
      </c>
      <c r="BL206" s="90">
        <f>IF(ISNA(VLOOKUP($B206,'[1]1718  Exp_Rev Access'!$F$7:$GK$318,53,FALSE)),"",VLOOKUP($B206,'[1]1718  Exp_Rev Access'!$F$7:$GK$318,53,FALSE))</f>
        <v>0</v>
      </c>
      <c r="BM206" s="90">
        <f>IF(ISNA(VLOOKUP($B206,'[1]1718  Exp_Rev Access'!$F$7:$GK$318,54,FALSE)),"",VLOOKUP($B206,'[1]1718  Exp_Rev Access'!$F$7:$GK$318,54,FALSE))</f>
        <v>407.5</v>
      </c>
      <c r="BN206" s="90">
        <f>IF(ISNA(VLOOKUP($B206,'[1]1718  Exp_Rev Access'!$F$7:$GK$318,55,FALSE)),"",VLOOKUP($B206,'[1]1718  Exp_Rev Access'!$F$7:$GK$318,55,FALSE))</f>
        <v>0</v>
      </c>
      <c r="BO206" s="90">
        <f>IF(ISNA(VLOOKUP($B206,'[1]1718  Exp_Rev Access'!$F$7:$GK$318,56,FALSE)),"",VLOOKUP($B206,'[1]1718  Exp_Rev Access'!$F$7:$GK$318,56,FALSE))</f>
        <v>0</v>
      </c>
      <c r="BP206" s="90">
        <f>IF(ISNA(VLOOKUP($B206,'[1]1718  Exp_Rev Access'!$F$7:$GK$318,57,FALSE)),"",VLOOKUP($B206,'[1]1718  Exp_Rev Access'!$F$7:$GK$318,57,FALSE))</f>
        <v>0</v>
      </c>
      <c r="BQ206" s="90">
        <f>IF(ISNA(VLOOKUP($B206,'[1]1718  Exp_Rev Access'!$F$7:$GK$318,58,FALSE)),"",VLOOKUP($B206,'[1]1718  Exp_Rev Access'!$F$7:$GK$318,58,FALSE))</f>
        <v>0</v>
      </c>
      <c r="BR206" s="90">
        <f>IF(ISNA(VLOOKUP($B206,'[1]1718  Exp_Rev Access'!$F$7:$GK$318,59,FALSE)),"",VLOOKUP($B206,'[1]1718  Exp_Rev Access'!$F$7:$GK$318,59,FALSE))</f>
        <v>0</v>
      </c>
      <c r="BS206" s="90">
        <f>IF(ISNA(VLOOKUP($B206,'[1]1718  Exp_Rev Access'!$F$7:$GK$318,60,FALSE)),"",VLOOKUP($B206,'[1]1718  Exp_Rev Access'!$F$7:$GK$318,60,FALSE))</f>
        <v>0</v>
      </c>
      <c r="BT206" s="90">
        <f>IF(ISNA(VLOOKUP($B206,'[1]1718  Exp_Rev Access'!$F$7:$GK$318,61,FALSE)),"",VLOOKUP($B206,'[1]1718  Exp_Rev Access'!$F$7:$GK$318,61,FALSE))</f>
        <v>0</v>
      </c>
      <c r="BU206" s="90">
        <f>IF(ISNA(VLOOKUP($B206,'[1]1718  Exp_Rev Access'!$F$7:$GK$318,62,FALSE)),"",VLOOKUP($B206,'[1]1718  Exp_Rev Access'!$F$7:$GK$318,62,FALSE))</f>
        <v>0</v>
      </c>
      <c r="BV206" s="56">
        <f t="shared" si="571"/>
        <v>1702952.06</v>
      </c>
      <c r="BW206" s="92">
        <f t="shared" ref="BW206:BW219" si="589">BV206/E206</f>
        <v>0.170069764921016</v>
      </c>
      <c r="BX206" s="71">
        <f t="shared" ref="BX206:BX219" si="590">BV206/D206</f>
        <v>2030.0063893955107</v>
      </c>
      <c r="BY206" s="90">
        <f>IF(ISNA(VLOOKUP($B206,'[1]1718  Exp_Rev Access'!$F$7:$GK$318,64,FALSE)),"",VLOOKUP($B206,'[1]1718  Exp_Rev Access'!$F$7:$GK$318,64,FALSE))</f>
        <v>0</v>
      </c>
      <c r="BZ206" s="90">
        <f>IF(ISNA(VLOOKUP($B206,'[1]1718  Exp_Rev Access'!$F$7:$GK$318,65,FALSE)),"",VLOOKUP($B206,'[1]1718  Exp_Rev Access'!$F$7:$GK$318,65,FALSE))</f>
        <v>0</v>
      </c>
      <c r="CA206" s="90">
        <f>IF(ISNA(VLOOKUP($B206,'[1]1718  Exp_Rev Access'!$F$7:$GK$318,66,FALSE)),"",VLOOKUP($B206,'[1]1718  Exp_Rev Access'!$F$7:$GK$318,66,FALSE))</f>
        <v>0</v>
      </c>
      <c r="CB206" s="90">
        <f>IF(ISNA(VLOOKUP($B206,'[1]1718  Exp_Rev Access'!$F$7:$GK$318,67,FALSE)),"",VLOOKUP($B206,'[1]1718  Exp_Rev Access'!$F$7:$GK$318,67,FALSE))</f>
        <v>0</v>
      </c>
      <c r="CC206" s="90">
        <f>IF(ISNA(VLOOKUP($B206,'[1]1718  Exp_Rev Access'!$F$7:$GK$318,68,FALSE)),"",VLOOKUP($B206,'[1]1718  Exp_Rev Access'!$F$7:$GK$318,68,FALSE))</f>
        <v>56356.46</v>
      </c>
      <c r="CD206" s="90">
        <f>IF(ISNA(VLOOKUP($B206,'[1]1718  Exp_Rev Access'!$F$7:$GK$318,69,FALSE)),"",VLOOKUP($B206,'[1]1718  Exp_Rev Access'!$F$7:$GK$318,69,FALSE))</f>
        <v>0</v>
      </c>
      <c r="CE206" s="56">
        <f t="shared" si="566"/>
        <v>56356.46</v>
      </c>
      <c r="CF206" s="92">
        <f t="shared" ref="CF206:CF266" si="591">CE206/E206</f>
        <v>5.6281853900107095E-3</v>
      </c>
      <c r="CG206" s="78">
        <f t="shared" ref="CG206:CG266" si="592">CE206/D206</f>
        <v>67.179797112851503</v>
      </c>
      <c r="CH206" s="90">
        <f>IF(ISNA(VLOOKUP($B206,'[1]1718  Exp_Rev Access'!$F$7:$GK$318,$CH$2,FALSE)),"",VLOOKUP($B206,'[1]1718  Exp_Rev Access'!$F$7:$GK$318,$CH$2,FALSE))</f>
        <v>0</v>
      </c>
      <c r="CI206" s="90">
        <f>IF(ISNA(VLOOKUP($B206,'[1]1718  Exp_Rev Access'!$F$7:$GK$318,$CI$2,FALSE)),"",VLOOKUP($B206,'[1]1718  Exp_Rev Access'!$F$7:$GK$318,$CI$2,FALSE))</f>
        <v>0</v>
      </c>
      <c r="CJ206" s="90">
        <f>IF(ISNA(VLOOKUP($B206,'[1]1718  Exp_Rev Access'!$F$7:$GK$318,$CJ$2,FALSE)),"",VLOOKUP($B206,'[1]1718  Exp_Rev Access'!$F$7:$GK$318,$CJ$2,FALSE))</f>
        <v>0</v>
      </c>
      <c r="CK206" s="90">
        <f>IF(ISNA(VLOOKUP($B206,'[1]1718  Exp_Rev Access'!$F$7:$GK$318,$CK$2,FALSE)),"",VLOOKUP($B206,'[1]1718  Exp_Rev Access'!$F$7:$GK$318,$CK$2,FALSE))</f>
        <v>0</v>
      </c>
      <c r="CL206" s="90">
        <f>IF(ISNA(VLOOKUP($B206,'[1]1718  Exp_Rev Access'!$F$7:$GK$318,$CL$2,FALSE)),"",VLOOKUP($B206,'[1]1718  Exp_Rev Access'!$F$7:$GK$318,$CL$2,FALSE))</f>
        <v>0</v>
      </c>
      <c r="CM206" s="90">
        <f>IF(ISNA(VLOOKUP($B206,'[1]1718  Exp_Rev Access'!$F$7:$GK$318,$CM$2,FALSE)),"",VLOOKUP($B206,'[1]1718  Exp_Rev Access'!$F$7:$GK$318,$CM$2,FALSE))</f>
        <v>0</v>
      </c>
      <c r="CN206" s="90">
        <f>IF(ISNA(VLOOKUP($B206,'[1]1718  Exp_Rev Access'!$F$7:$GK$318,$CN$2,FALSE)),"",VLOOKUP($B206,'[1]1718  Exp_Rev Access'!$F$7:$GK$318,$CN$2,FALSE))</f>
        <v>0</v>
      </c>
      <c r="CO206" s="90">
        <f>IF(ISNA(VLOOKUP($B206,'[1]1718  Exp_Rev Access'!$F$7:$GK$318,$CO$2,FALSE)),"",VLOOKUP($B206,'[1]1718  Exp_Rev Access'!$F$7:$GK$318,$CO$2,FALSE))</f>
        <v>0</v>
      </c>
      <c r="CP206" s="90">
        <f>IF(ISNA(VLOOKUP($B206,'[1]1718  Exp_Rev Access'!$F$7:$GK$318,$CP$2,FALSE)),"",VLOOKUP($B206,'[1]1718  Exp_Rev Access'!$F$7:$GK$318,$CP$2,FALSE))</f>
        <v>0</v>
      </c>
      <c r="CQ206" s="90">
        <f>IF(ISNA(VLOOKUP($B206,'[1]1718  Exp_Rev Access'!$F$7:$GK$318,$CQ$2,FALSE)),"",VLOOKUP($B206,'[1]1718  Exp_Rev Access'!$F$7:$GK$318,$CQ$2,FALSE))</f>
        <v>196190.09</v>
      </c>
      <c r="CR206" s="90">
        <f>IF(ISNA(VLOOKUP($B206,'[1]1718  Exp_Rev Access'!$F$7:$GK$318,$CR$2,FALSE)),"",VLOOKUP($B206,'[1]1718  Exp_Rev Access'!$F$7:$GK$318,$CR$2,FALSE))</f>
        <v>0</v>
      </c>
      <c r="CS206" s="90">
        <f>IF(ISNA(VLOOKUP($B206,'[1]1718  Exp_Rev Access'!$F$7:$GK$318,$CS$2,FALSE)),"",VLOOKUP($B206,'[1]1718  Exp_Rev Access'!$F$7:$GK$318,$CS$2,FALSE))</f>
        <v>3589</v>
      </c>
      <c r="CT206" s="90">
        <f>IF(ISNA(VLOOKUP($B206,'[1]1718  Exp_Rev Access'!$F$7:$GK$318,$CT$2,FALSE)),"",VLOOKUP($B206,'[1]1718  Exp_Rev Access'!$F$7:$GK$318,$CT$2,FALSE))</f>
        <v>0</v>
      </c>
      <c r="CU206" s="90">
        <f>IF(ISNA(VLOOKUP($B206,'[1]1718  Exp_Rev Access'!$F$7:$GK$318,$CU$2,FALSE)),"",VLOOKUP($B206,'[1]1718  Exp_Rev Access'!$F$7:$GK$318,$CU$2,FALSE))</f>
        <v>96626.35</v>
      </c>
      <c r="CV206" s="90">
        <f>IF(ISNA(VLOOKUP($B206,'[1]1718  Exp_Rev Access'!$F$7:$GK$318,$CV$2,FALSE)),"",VLOOKUP($B206,'[1]1718  Exp_Rev Access'!$F$7:$GK$318,$CV$2,FALSE))</f>
        <v>28459.51</v>
      </c>
      <c r="CW206" s="90">
        <f>IF(ISNA(VLOOKUP($B206,'[1]1718  Exp_Rev Access'!$F$7:$GK$318,$CW$2,FALSE)),"",VLOOKUP($B206,'[1]1718  Exp_Rev Access'!$F$7:$GK$318,$CW$2,FALSE))</f>
        <v>0</v>
      </c>
      <c r="CX206" s="90">
        <f>IF(ISNA(VLOOKUP($B206,'[1]1718  Exp_Rev Access'!$F$7:$GK$318,$CX$2,FALSE)),"",VLOOKUP($B206,'[1]1718  Exp_Rev Access'!$F$7:$GK$318,$CX$2,FALSE))</f>
        <v>0</v>
      </c>
      <c r="CY206" s="90">
        <f>IF(ISNA(VLOOKUP($B206,'[1]1718  Exp_Rev Access'!$F$7:$GK$318,$CY$2,FALSE)),"",VLOOKUP($B206,'[1]1718  Exp_Rev Access'!$F$7:$GK$318,$CY$2,FALSE))</f>
        <v>0</v>
      </c>
      <c r="CZ206" s="90">
        <f>IF(ISNA(VLOOKUP($B206,'[1]1718  Exp_Rev Access'!$F$7:$GK$318,$CZ$2,FALSE)),"",VLOOKUP($B206,'[1]1718  Exp_Rev Access'!$F$7:$GK$318,$CZ$2,FALSE))</f>
        <v>0</v>
      </c>
      <c r="DA206" s="90">
        <f>IF(ISNA(VLOOKUP($B206,'[1]1718  Exp_Rev Access'!$F$7:$GK$318,$DA$2,FALSE)),"",VLOOKUP($B206,'[1]1718  Exp_Rev Access'!$F$7:$GK$318,$DA$2,FALSE))</f>
        <v>0</v>
      </c>
      <c r="DB206" s="90">
        <f>IF(ISNA(VLOOKUP($B206,'[1]1718  Exp_Rev Access'!$F$7:$GK$318,$DB$2,FALSE)),"",VLOOKUP($B206,'[1]1718  Exp_Rev Access'!$F$7:$GK$318,$DB$2,FALSE))</f>
        <v>0</v>
      </c>
      <c r="DC206" s="90">
        <f>IF(ISNA(VLOOKUP($B206,'[1]1718  Exp_Rev Access'!$F$7:$GK$318,$DC$2,FALSE)),"",VLOOKUP($B206,'[1]1718  Exp_Rev Access'!$F$7:$GK$318,$DC$2,FALSE))</f>
        <v>0</v>
      </c>
      <c r="DD206" s="90">
        <f>IF(ISNA(VLOOKUP($B206,'[1]1718  Exp_Rev Access'!$F$7:$GK$318,$DD$2,FALSE)),"",VLOOKUP($B206,'[1]1718  Exp_Rev Access'!$F$7:$GK$318,$DD$2,FALSE))</f>
        <v>0</v>
      </c>
      <c r="DE206" s="90">
        <f>IF(ISNA(VLOOKUP($B206,'[1]1718  Exp_Rev Access'!$F$7:$GK$318,$DE$2,FALSE)),"",VLOOKUP($B206,'[1]1718  Exp_Rev Access'!$F$7:$GK$318,$DE$2,FALSE))</f>
        <v>0</v>
      </c>
      <c r="DF206" s="90">
        <f>IF(ISNA(VLOOKUP($B206,'[1]1718  Exp_Rev Access'!$F$7:$GK$318,$DF$2,FALSE)),"",VLOOKUP($B206,'[1]1718  Exp_Rev Access'!$F$7:$GK$318,$DF$2,FALSE))</f>
        <v>0</v>
      </c>
      <c r="DG206" s="90">
        <f>IF(ISNA(VLOOKUP($B206,'[1]1718  Exp_Rev Access'!$F$7:$GK$318,$DG$2,FALSE)),"",VLOOKUP($B206,'[1]1718  Exp_Rev Access'!$F$7:$GK$318,$DG$2,FALSE))</f>
        <v>0</v>
      </c>
      <c r="DH206" s="90">
        <f>IF(ISNA(VLOOKUP($B206,'[1]1718  Exp_Rev Access'!$F$7:$GK$318,$DH$2,FALSE)),"",VLOOKUP($B206,'[1]1718  Exp_Rev Access'!$F$7:$GK$318,$DH$2,FALSE))</f>
        <v>0</v>
      </c>
      <c r="DI206" s="90">
        <f>IF(ISNA(VLOOKUP($B206,'[1]1718  Exp_Rev Access'!$F$7:$GK$318,$DI$2,FALSE)),"",VLOOKUP($B206,'[1]1718  Exp_Rev Access'!$F$7:$GK$318,$DI$2,FALSE))</f>
        <v>175005.85</v>
      </c>
      <c r="DJ206" s="90">
        <f>IF(ISNA(VLOOKUP($B206,'[1]1718  Exp_Rev Access'!$F$7:$GK$318,$DJ$2,FALSE)),"",VLOOKUP($B206,'[1]1718  Exp_Rev Access'!$F$7:$GK$318,$DJ$2,FALSE))</f>
        <v>0</v>
      </c>
      <c r="DK206" s="90">
        <f>IF(ISNA(VLOOKUP($B206,'[1]1718  Exp_Rev Access'!$F$7:$GK$318,$DK$2,FALSE)),"",VLOOKUP($B206,'[1]1718  Exp_Rev Access'!$F$7:$GK$318,$DK$2,FALSE))</f>
        <v>0</v>
      </c>
      <c r="DL206" s="90">
        <f>IF(ISNA(VLOOKUP($B206,'[1]1718  Exp_Rev Access'!$F$7:$GK$318,$DL$2,FALSE)),"",VLOOKUP($B206,'[1]1718  Exp_Rev Access'!$F$7:$GK$318,$DL$2,FALSE))</f>
        <v>0</v>
      </c>
      <c r="DM206" s="90">
        <f>IF(ISNA(VLOOKUP($B206,'[1]1718  Exp_Rev Access'!$F$7:$GK$318,$DM$2,FALSE)),"",VLOOKUP($B206,'[1]1718  Exp_Rev Access'!$F$7:$GK$318,$DM$2,FALSE))</f>
        <v>0</v>
      </c>
      <c r="DN206" s="90">
        <f>IF(ISNA(VLOOKUP($B206,'[1]1718  Exp_Rev Access'!$F$7:$GK$318,$DN$2,FALSE)),"",VLOOKUP($B206,'[1]1718  Exp_Rev Access'!$F$7:$GK$318,$DN$2,FALSE))</f>
        <v>0</v>
      </c>
      <c r="DO206" s="90">
        <f>IF(ISNA(VLOOKUP($B206,'[1]1718  Exp_Rev Access'!$F$7:$GK$318,$DO$2,FALSE)),"",VLOOKUP($B206,'[1]1718  Exp_Rev Access'!$F$7:$GK$318,$DO$2,FALSE))</f>
        <v>0</v>
      </c>
      <c r="DP206" s="90">
        <f>IF(ISNA(VLOOKUP($B206,'[1]1718  Exp_Rev Access'!$F$7:$GK$318,$DP$2,FALSE)),"",VLOOKUP($B206,'[1]1718  Exp_Rev Access'!$F$7:$GK$318,$DP$2,FALSE))</f>
        <v>0</v>
      </c>
      <c r="DQ206" s="90">
        <f>IF(ISNA(VLOOKUP($B206,'[1]1718  Exp_Rev Access'!$F$7:$GK$318,$DQ$2,FALSE)),"",VLOOKUP($B206,'[1]1718  Exp_Rev Access'!$F$7:$GK$318,$DQ$2,FALSE))</f>
        <v>0</v>
      </c>
      <c r="DR206" s="90">
        <f>IF(ISNA(VLOOKUP($B206,'[1]1718  Exp_Rev Access'!$F$7:$GK$318,$DR$2,FALSE)),"",VLOOKUP($B206,'[1]1718  Exp_Rev Access'!$F$7:$GK$318,$DR$2,FALSE))</f>
        <v>0</v>
      </c>
      <c r="DS206" s="90">
        <f>IF(ISNA(VLOOKUP($B206,'[1]1718  Exp_Rev Access'!$F$7:$GK$318,$DS$2,FALSE)),"",VLOOKUP($B206,'[1]1718  Exp_Rev Access'!$F$7:$GK$318,$DS$2,FALSE))</f>
        <v>0</v>
      </c>
      <c r="DT206" s="90">
        <f>IF(ISNA(VLOOKUP($B206,'[1]1718  Exp_Rev Access'!$F$7:$GK$318,$DT$2,FALSE)),"",VLOOKUP($B206,'[1]1718  Exp_Rev Access'!$F$7:$GK$318,$DT$2,FALSE))</f>
        <v>0</v>
      </c>
      <c r="DU206" s="90">
        <f>IF(ISNA(VLOOKUP($B206,'[1]1718  Exp_Rev Access'!$F$7:$GK$318,$DU$2,FALSE)),"",VLOOKUP($B206,'[1]1718  Exp_Rev Access'!$F$7:$GK$318,$DU$2,FALSE))</f>
        <v>0</v>
      </c>
      <c r="DV206" s="90">
        <f>IF(ISNA(VLOOKUP($B206,'[1]1718  Exp_Rev Access'!$F$7:$GK$318,$DV$2,FALSE)),"",VLOOKUP($B206,'[1]1718  Exp_Rev Access'!$F$7:$GK$318,$DV$2,FALSE))</f>
        <v>0</v>
      </c>
      <c r="DW206" s="90">
        <f>IF(ISNA(VLOOKUP($B206,'[1]1718  Exp_Rev Access'!$F$7:$GK$318,$DW$2,FALSE)),"",VLOOKUP($B206,'[1]1718  Exp_Rev Access'!$F$7:$GK$318,$DW$2,FALSE))</f>
        <v>0</v>
      </c>
      <c r="DX206" s="90">
        <f>IF(ISNA(VLOOKUP($B206,'[1]1718  Exp_Rev Access'!$F$7:$GK$318,$DX$2,FALSE)),"",VLOOKUP($B206,'[1]1718  Exp_Rev Access'!$F$7:$GK$318,$DX$2,FALSE))</f>
        <v>0</v>
      </c>
      <c r="DY206" s="90">
        <f>IF(ISNA(VLOOKUP($B206,'[1]1718  Exp_Rev Access'!$F$7:$GK$318,$DY$2,FALSE)),"",VLOOKUP($B206,'[1]1718  Exp_Rev Access'!$F$7:$GK$318,$DY$2,FALSE))</f>
        <v>0</v>
      </c>
      <c r="DZ206" s="90">
        <f>IF(ISNA(VLOOKUP($B206,'[1]1718  Exp_Rev Access'!$F$7:$GK$318,$DZ$2,FALSE)),"",VLOOKUP($B206,'[1]1718  Exp_Rev Access'!$F$7:$GK$318,$DZ$2,FALSE))</f>
        <v>0</v>
      </c>
      <c r="EA206" s="90">
        <f>IF(ISNA(VLOOKUP($B206,'[1]1718  Exp_Rev Access'!$F$7:$GK$318,$EA$2,FALSE)),"",VLOOKUP($B206,'[1]1718  Exp_Rev Access'!$F$7:$GK$318,$EA$2,FALSE))</f>
        <v>0</v>
      </c>
      <c r="EB206" s="90">
        <f>IF(ISNA(VLOOKUP($B206,'[1]1718  Exp_Rev Access'!$F$7:$GK$318,$EB$2,FALSE)),"",VLOOKUP($B206,'[1]1718  Exp_Rev Access'!$F$7:$GK$318,$EB$2,FALSE))</f>
        <v>0</v>
      </c>
      <c r="EC206" s="90">
        <f>IF(ISNA(VLOOKUP($B206,'[1]1718  Exp_Rev Access'!$F$7:$GK$318,$EC$2,FALSE)),"",VLOOKUP($B206,'[1]1718  Exp_Rev Access'!$F$7:$GK$318,$EC$2,FALSE))</f>
        <v>0</v>
      </c>
      <c r="ED206" s="90">
        <f>IF(ISNA(VLOOKUP($B206,'[1]1718  Exp_Rev Access'!$F$7:$GK$318,$ED$2,FALSE)),"",VLOOKUP($B206,'[1]1718  Exp_Rev Access'!$F$7:$GK$318,$ED$2,FALSE))</f>
        <v>0</v>
      </c>
      <c r="EE206" s="90">
        <f>IF(ISNA(VLOOKUP($B206,'[1]1718  Exp_Rev Access'!$F$7:$GK$318,$EE$2,FALSE)),"",VLOOKUP($B206,'[1]1718  Exp_Rev Access'!$F$7:$GK$318,$EE$2,FALSE))</f>
        <v>0</v>
      </c>
      <c r="EF206" s="90">
        <f>IF(ISNA(VLOOKUP($B206,'[1]1718  Exp_Rev Access'!$F$7:$GK$318,$EF$2,FALSE)),"",VLOOKUP($B206,'[1]1718  Exp_Rev Access'!$F$7:$GK$318,$EF$2,FALSE))</f>
        <v>0</v>
      </c>
      <c r="EG206" s="90">
        <f>IF(ISNA(VLOOKUP($B206,'[1]1718  Exp_Rev Access'!$F$7:$GK$318,$EG$2,FALSE)),"",VLOOKUP($B206,'[1]1718  Exp_Rev Access'!$F$7:$GK$318,$EG$2,FALSE))</f>
        <v>0</v>
      </c>
      <c r="EH206" s="90">
        <f>IF(ISNA(VLOOKUP($B206,'[1]1718  Exp_Rev Access'!$F$7:$GK$318,$EH$2,FALSE)),"",VLOOKUP($B206,'[1]1718  Exp_Rev Access'!$F$7:$GK$318,$EH$2,FALSE))</f>
        <v>0</v>
      </c>
      <c r="EI206" s="90">
        <f>IF(ISNA(VLOOKUP($B206,'[1]1718  Exp_Rev Access'!$F$7:$GK$318,$EI$2,FALSE)),"",VLOOKUP($B206,'[1]1718  Exp_Rev Access'!$F$7:$GK$318,$EI$2,FALSE))</f>
        <v>0</v>
      </c>
      <c r="EJ206" s="90">
        <f>IF(ISNA(VLOOKUP($B206,'[1]1718  Exp_Rev Access'!$F$7:$GK$318,$EJ$2,FALSE)),"",VLOOKUP($B206,'[1]1718  Exp_Rev Access'!$F$7:$GK$318,$EJ$2,FALSE))</f>
        <v>0</v>
      </c>
      <c r="EK206" s="90">
        <f>IF(ISNA(VLOOKUP($B206,'[1]1718  Exp_Rev Access'!$F$7:$GK$318,$EK$2,FALSE)),"",VLOOKUP($B206,'[1]1718  Exp_Rev Access'!$F$7:$GK$318,$EK$2,FALSE))</f>
        <v>0</v>
      </c>
      <c r="EL206" s="90">
        <f>IF(ISNA(VLOOKUP($B206,'[1]1718  Exp_Rev Access'!$F$7:$GK$318,$EL$2,FALSE)),"",VLOOKUP($B206,'[1]1718  Exp_Rev Access'!$F$7:$GK$318,$EL$2,FALSE))</f>
        <v>0</v>
      </c>
      <c r="EM206" s="90">
        <f>IF(ISNA(VLOOKUP($B206,'[1]1718  Exp_Rev Access'!$F$7:$GK$318,$EM$2,FALSE)),"",VLOOKUP($B206,'[1]1718  Exp_Rev Access'!$F$7:$GK$318,$EM$2,FALSE))</f>
        <v>0</v>
      </c>
      <c r="EN206" s="90">
        <f>IF(ISNA(VLOOKUP($B206,'[1]1718  Exp_Rev Access'!$F$7:$GK$318,$EN$2,FALSE)),"",VLOOKUP($B206,'[1]1718  Exp_Rev Access'!$F$7:$GK$318,$EN$2,FALSE))</f>
        <v>0</v>
      </c>
      <c r="EO206" s="90">
        <f>IF(ISNA(VLOOKUP($B206,'[1]1718  Exp_Rev Access'!$F$7:$GK$318,$EO$2,FALSE)),"",VLOOKUP($B206,'[1]1718  Exp_Rev Access'!$F$7:$GK$318,$EO$2,FALSE))</f>
        <v>0</v>
      </c>
      <c r="EP206" s="90">
        <f>IF(ISNA(VLOOKUP($B206,'[1]1718  Exp_Rev Access'!$F$7:$GK$318,$EP$2,FALSE)),"",VLOOKUP($B206,'[1]1718  Exp_Rev Access'!$F$7:$GK$318,$EP$2,FALSE))</f>
        <v>0</v>
      </c>
      <c r="EQ206" s="90">
        <f>IF(ISNA(VLOOKUP($B206,'[1]1718  Exp_Rev Access'!$F$7:$GK$318,$EQ$2,FALSE)),"",VLOOKUP($B206,'[1]1718  Exp_Rev Access'!$F$7:$GK$318,$EQ$2,FALSE))</f>
        <v>0</v>
      </c>
      <c r="ER206" s="90">
        <f>IF(ISNA(VLOOKUP($B206,'[1]1718  Exp_Rev Access'!$F$7:$GK$318,$ER$2,FALSE)),"",VLOOKUP($B206,'[1]1718  Exp_Rev Access'!$F$7:$GK$318,$ER$2,FALSE))</f>
        <v>0</v>
      </c>
      <c r="ES206" s="90">
        <f>IF(ISNA(VLOOKUP($B206,'[1]1718  Exp_Rev Access'!$F$7:$GK$318,$ES$2,FALSE)),"",VLOOKUP($B206,'[1]1718  Exp_Rev Access'!$F$7:$GK$318,$ES$2,FALSE))</f>
        <v>0</v>
      </c>
      <c r="ET206" s="90">
        <f>IF(ISNA(VLOOKUP($B206,'[1]1718  Exp_Rev Access'!$F$7:$GK$318,$ET$2,FALSE)),"",VLOOKUP($B206,'[1]1718  Exp_Rev Access'!$F$7:$GK$318,$ET$2,FALSE))</f>
        <v>0</v>
      </c>
      <c r="EU206" s="90">
        <f>IF(ISNA(VLOOKUP($B206,'[1]1718  Exp_Rev Access'!$F$7:$GK$318,$EU$2,FALSE)),"",VLOOKUP($B206,'[1]1718  Exp_Rev Access'!$F$7:$GK$318,$EU$2,FALSE))</f>
        <v>0</v>
      </c>
      <c r="EV206" s="90">
        <f>IF(ISNA(VLOOKUP($B206,'[1]1718  Exp_Rev Access'!$F$7:$GK$318,$EV$2,FALSE)),"",VLOOKUP($B206,'[1]1718  Exp_Rev Access'!$F$7:$GK$318,$EV$2,FALSE))</f>
        <v>1018.76</v>
      </c>
      <c r="EW206" s="90">
        <f>IF(ISNA(VLOOKUP($B206,'[1]1718  Exp_Rev Access'!$F$7:$GK$318,$EW$2,FALSE)),"",VLOOKUP($B206,'[1]1718  Exp_Rev Access'!$F$7:$GK$318,$EW$2,FALSE))</f>
        <v>0</v>
      </c>
      <c r="EX206" s="90">
        <f>IF(ISNA(VLOOKUP($B206,'[1]1718  Exp_Rev Access'!$F$7:$GK$318,$EX$2,FALSE)),"",VLOOKUP($B206,'[1]1718  Exp_Rev Access'!$F$7:$GK$318,$EX$2,FALSE))</f>
        <v>0</v>
      </c>
      <c r="EY206" s="90">
        <f>IF(ISNA(VLOOKUP($B206,'[1]1718  Exp_Rev Access'!$F$7:$GK$318,$EY$2,FALSE)),"",VLOOKUP($B206,'[1]1718  Exp_Rev Access'!$F$7:$GK$318,$EY$2,FALSE))</f>
        <v>0</v>
      </c>
      <c r="EZ206" s="90">
        <f>IF(ISNA(VLOOKUP($B206,'[1]1718  Exp_Rev Access'!$F$7:$GK$318,$EZ$2,FALSE)),"",VLOOKUP($B206,'[1]1718  Exp_Rev Access'!$F$7:$GK$318,$EZ$2,FALSE))</f>
        <v>0</v>
      </c>
      <c r="FA206" s="90">
        <f>IF(ISNA(VLOOKUP($B206,'[1]1718  Exp_Rev Access'!$F$7:$GK$318,$FA$2,FALSE)),"",VLOOKUP($B206,'[1]1718  Exp_Rev Access'!$F$7:$GK$318,$FA$2,FALSE))</f>
        <v>0</v>
      </c>
      <c r="FB206" s="90">
        <f>IF(ISNA(VLOOKUP($B206,'[1]1718  Exp_Rev Access'!$F$7:$GK$318,$FB$2,FALSE)),"",VLOOKUP($B206,'[1]1718  Exp_Rev Access'!$F$7:$GK$318,$FB$2,FALSE))</f>
        <v>0</v>
      </c>
      <c r="FC206" s="90">
        <f>IF(ISNA(VLOOKUP($B206,'[1]1718  Exp_Rev Access'!$F$7:$GK$318,$FC$2,FALSE)),"",VLOOKUP($B206,'[1]1718  Exp_Rev Access'!$F$7:$GK$318,$FC$2,FALSE))</f>
        <v>0</v>
      </c>
      <c r="FD206" s="90">
        <f>IF(ISNA(VLOOKUP($B206,'[1]1718  Exp_Rev Access'!$F$7:$GK$318,$FD$2,FALSE)),"",VLOOKUP($B206,'[1]1718  Exp_Rev Access'!$F$7:$GK$318,$FD$2,FALSE))</f>
        <v>0</v>
      </c>
      <c r="FE206" s="90">
        <f>IF(ISNA(VLOOKUP($B206,'[1]1718  Exp_Rev Access'!$F$7:$GK$318,$FE$2,FALSE)),"",VLOOKUP($B206,'[1]1718  Exp_Rev Access'!$F$7:$GK$318,$FE$2,FALSE))</f>
        <v>0</v>
      </c>
      <c r="FF206" s="90">
        <f>IF(ISNA(VLOOKUP($B206,'[1]1718  Exp_Rev Access'!$F$7:$GK$318,$FF$2,FALSE)),"",VLOOKUP($B206,'[1]1718  Exp_Rev Access'!$F$7:$GK$318,$FF$2,FALSE))</f>
        <v>0</v>
      </c>
      <c r="FG206" s="90">
        <f>IF(ISNA(VLOOKUP($B206,'[1]1718  Exp_Rev Access'!$F$7:$GK$318,$FG$2,FALSE)),"",VLOOKUP($B206,'[1]1718  Exp_Rev Access'!$F$7:$GK$318,$FG$2,FALSE))</f>
        <v>0</v>
      </c>
      <c r="FH206" s="90">
        <f>IF(ISNA(VLOOKUP($B206,'[1]1718  Exp_Rev Access'!$F$7:$GK$318,$FH$2,FALSE)),"",VLOOKUP($B206,'[1]1718  Exp_Rev Access'!$F$7:$GK$318,$FH$2,FALSE))</f>
        <v>0</v>
      </c>
      <c r="FI206" s="90">
        <f>IF(ISNA(VLOOKUP($B206,'[1]1718  Exp_Rev Access'!$F$7:$GK$318,$FI$2,FALSE)),"",VLOOKUP($B206,'[1]1718  Exp_Rev Access'!$F$7:$GK$318,$FI$2,FALSE))</f>
        <v>0</v>
      </c>
      <c r="FJ206" s="90">
        <f>IF(ISNA(VLOOKUP($B206,'[1]1718  Exp_Rev Access'!$F$7:$GK$318,$FJ$2,FALSE)),"",VLOOKUP($B206,'[1]1718  Exp_Rev Access'!$F$7:$GK$318,$FJ$2,FALSE))</f>
        <v>0</v>
      </c>
      <c r="FK206" s="90">
        <f>IF(ISNA(VLOOKUP($B206,'[1]1718  Exp_Rev Access'!$F$7:$GK$318,$FK$2,FALSE)),"",VLOOKUP($B206,'[1]1718  Exp_Rev Access'!$F$7:$GK$318,$FK$2,FALSE))</f>
        <v>0</v>
      </c>
      <c r="FL206" s="90">
        <f>IF(ISNA(VLOOKUP($B206,'[1]1718  Exp_Rev Access'!$F$7:$GK$318,$FL$2,FALSE)),"",VLOOKUP($B206,'[1]1718  Exp_Rev Access'!$F$7:$GK$318,$FL$2,FALSE))</f>
        <v>0</v>
      </c>
      <c r="FM206" s="90">
        <f>IF(ISNA(VLOOKUP($B206,'[1]1718  Exp_Rev Access'!$F$7:$GK$318,$FM$2,FALSE)),"",VLOOKUP($B206,'[1]1718  Exp_Rev Access'!$F$7:$GK$318,$FM$2,FALSE))</f>
        <v>0</v>
      </c>
      <c r="FN206" s="90">
        <f>IF(ISNA(VLOOKUP($B206,'[1]1718  Exp_Rev Access'!$F$7:$GK$318,$FN$2,FALSE)),"",VLOOKUP($B206,'[1]1718  Exp_Rev Access'!$F$7:$GK$318,$FN$2,FALSE))</f>
        <v>0</v>
      </c>
      <c r="FO206" s="90">
        <f>IF(ISNA(VLOOKUP($B206,'[1]1718  Exp_Rev Access'!$F$7:$GK$318,$FO$2,FALSE)),"",VLOOKUP($B206,'[1]1718  Exp_Rev Access'!$F$7:$GK$318,$FO$2,FALSE))</f>
        <v>0</v>
      </c>
      <c r="FP206" s="90">
        <f>IF(ISNA(VLOOKUP($B206,'[1]1718  Exp_Rev Access'!$F$7:$GK$318,$FP$2,FALSE)),"",VLOOKUP($B206,'[1]1718  Exp_Rev Access'!$F$7:$GK$318,$FP$2,FALSE))</f>
        <v>0</v>
      </c>
      <c r="FQ206" s="90">
        <f>IF(ISNA(VLOOKUP($B206,'[1]1718  Exp_Rev Access'!$F$7:$GK$318,$FQ$2,FALSE)),"",VLOOKUP($B206,'[1]1718  Exp_Rev Access'!$F$7:$GK$318,$FQ$2,FALSE))</f>
        <v>0</v>
      </c>
      <c r="FR206" s="90">
        <f>IF(ISNA(VLOOKUP($B206,'[1]1718  Exp_Rev Access'!$F$7:$GK$318,$FR$2,FALSE)),"",VLOOKUP($B206,'[1]1718  Exp_Rev Access'!$F$7:$GK$318,$FR$2,FALSE))</f>
        <v>13546.17</v>
      </c>
      <c r="FS206" s="56">
        <f t="shared" ref="FS206:FS219" si="593">SUM(CH206:FR206)</f>
        <v>514435.73000000004</v>
      </c>
      <c r="FT206" s="92">
        <f t="shared" ref="FT206:FT219" si="594">FS206/E206</f>
        <v>5.1375470703544798E-2</v>
      </c>
      <c r="FU206" s="94">
        <f t="shared" ref="FU206:FU219" si="595">FS206/D206</f>
        <v>613.23383280287055</v>
      </c>
      <c r="FV206" s="95">
        <f>IF(ISNA(VLOOKUP($B206,'[1]1718  Exp_Rev Access'!$F$7:$GK$318,$FV$2,FALSE)),"",VLOOKUP($B206,'[1]1718  Exp_Rev Access'!$F$7:$GK$318,$FV$2,FALSE))</f>
        <v>0</v>
      </c>
      <c r="FW206" s="95">
        <f>IF(ISNA(VLOOKUP($B206,'[1]1718  Exp_Rev Access'!$F$7:$GK$318,$FW$2,FALSE)),"",VLOOKUP($B206,'[1]1718  Exp_Rev Access'!$F$7:$GK$318,$FW$2,FALSE))</f>
        <v>0</v>
      </c>
      <c r="FX206" s="95">
        <f>IF(ISNA(VLOOKUP($B206,'[1]1718  Exp_Rev Access'!$F$7:$GK$318,$FX$2,FALSE)),"",VLOOKUP($B206,'[1]1718  Exp_Rev Access'!$F$7:$GK$318,$FX$2,FALSE))</f>
        <v>0</v>
      </c>
      <c r="FY206" s="95">
        <f>IF(ISNA(VLOOKUP($B206,'[1]1718  Exp_Rev Access'!$F$7:$GK$318,$FY$2,FALSE)),"",VLOOKUP($B206,'[1]1718  Exp_Rev Access'!$F$7:$GK$318,$FY$2,FALSE))</f>
        <v>0</v>
      </c>
      <c r="FZ206" s="95">
        <f>IF(ISNA(VLOOKUP($B206,'[1]1718  Exp_Rev Access'!$F$7:$GK$318,$FZ$2,FALSE)),"",VLOOKUP($B206,'[1]1718  Exp_Rev Access'!$F$7:$GK$318,$FZ$2,FALSE))</f>
        <v>0</v>
      </c>
      <c r="GA206" s="95">
        <f>IF(ISNA(VLOOKUP($B206,'[1]1718  Exp_Rev Access'!$F$7:$GK$318,$GA$2,FALSE)),"",VLOOKUP($B206,'[1]1718  Exp_Rev Access'!$F$7:$GK$318,$GA$2,FALSE))</f>
        <v>0</v>
      </c>
      <c r="GB206" s="95">
        <f>IF(ISNA(VLOOKUP($B206,'[1]1718  Exp_Rev Access'!$F$7:$GK$318,$GB$2,FALSE)),"",VLOOKUP($B206,'[1]1718  Exp_Rev Access'!$F$7:$GK$318,$GB$2,FALSE))</f>
        <v>0</v>
      </c>
      <c r="GC206" s="95">
        <f>IF(ISNA(VLOOKUP($B206,'[1]1718  Exp_Rev Access'!$F$7:$GK$318,$GC$2,FALSE)),"",VLOOKUP($B206,'[1]1718  Exp_Rev Access'!$F$7:$GK$318,$GC$2,FALSE))</f>
        <v>0</v>
      </c>
      <c r="GD206" s="95">
        <f>IF(ISNA(VLOOKUP($B206,'[1]1718  Exp_Rev Access'!$F$7:$GK$318,$GD$2,FALSE)),"",VLOOKUP($B206,'[1]1718  Exp_Rev Access'!$F$7:$GK$318,$GD$2,FALSE))</f>
        <v>20905.5</v>
      </c>
      <c r="GE206" s="95">
        <f>IF(ISNA(VLOOKUP($B206,'[1]1718  Exp_Rev Access'!$F$7:$GK$318,$GE$2,FALSE)),"",VLOOKUP($B206,'[1]1718  Exp_Rev Access'!$F$7:$GK$318,$GE$2,FALSE))</f>
        <v>36003.86</v>
      </c>
      <c r="GF206" s="95">
        <f>IF(ISNA(VLOOKUP($B206,'[1]1718  Exp_Rev Access'!$F$7:$GK$318,$GF$2,FALSE)),"",VLOOKUP($B206,'[1]1718  Exp_Rev Access'!$F$7:$GK$318,$GF$2,FALSE))</f>
        <v>0</v>
      </c>
      <c r="GG206" s="95">
        <f>IF(ISNA(VLOOKUP($B206,'[1]1718  Exp_Rev Access'!$F$7:$GK$318,$GG$2,FALSE)),"",VLOOKUP($B206,'[1]1718  Exp_Rev Access'!$F$7:$GK$318,$GG$2,FALSE))</f>
        <v>0</v>
      </c>
      <c r="GH206" s="95">
        <f>IF(ISNA(VLOOKUP($B206,'[1]1718  Exp_Rev Access'!$F$7:$GK$318,$GH$2,FALSE)),"",VLOOKUP($B206,'[1]1718  Exp_Rev Access'!$F$7:$GK$318,$GH$2,FALSE))</f>
        <v>0</v>
      </c>
      <c r="GI206" s="95">
        <f>IF(ISNA(VLOOKUP($B206,'[1]1718  Exp_Rev Access'!$F$7:$GK$318,$GI$2,FALSE)),"",VLOOKUP($B206,'[1]1718  Exp_Rev Access'!$F$7:$GK$318,$GI$2,FALSE))</f>
        <v>0</v>
      </c>
      <c r="GJ206" s="95">
        <f>IF(ISNA(VLOOKUP($B206,'[1]1718  Exp_Rev Access'!$F$7:$GK$318,$GJ$2,FALSE)),"",VLOOKUP($B206,'[1]1718  Exp_Rev Access'!$F$7:$GK$318,$GJ$2,FALSE))</f>
        <v>706.5</v>
      </c>
      <c r="GK206" s="95">
        <f>IF(ISNA(VLOOKUP($B206,'[1]1718  Exp_Rev Access'!$F$7:$GK$318,$GK$2,FALSE)),"",VLOOKUP($B206,'[1]1718  Exp_Rev Access'!$F$7:$GK$318,$GK$2,FALSE))</f>
        <v>0</v>
      </c>
      <c r="GL206" s="95">
        <f>IF(ISNA(VLOOKUP($B206,'[1]1718  Exp_Rev Access'!$F$7:$GK$318,$GL$2,FALSE)),"",VLOOKUP($B206,'[1]1718  Exp_Rev Access'!$F$7:$GK$318,$GL$2,FALSE))</f>
        <v>18327.96</v>
      </c>
      <c r="GM206" s="95">
        <f>IF(ISNA(VLOOKUP($B206,'[1]1718  Exp_Rev Access'!$F$7:$GK$318,$GM$2,FALSE)),"",VLOOKUP($B206,'[1]1718  Exp_Rev Access'!$F$7:$GK$318,$GM$2,FALSE))</f>
        <v>0</v>
      </c>
      <c r="GN206" s="95">
        <f>IF(ISNA(VLOOKUP($B206,'[1]1718  Exp_Rev Access'!$F$7:$GK$318,$GN$2,FALSE)),"",VLOOKUP($B206,'[1]1718  Exp_Rev Access'!$F$7:$GK$318,$GN$2,FALSE))</f>
        <v>0</v>
      </c>
      <c r="GO206" s="95">
        <f>IF(ISNA(VLOOKUP($B206,'[1]1718  Exp_Rev Access'!$F$7:$GK$318,$GO$2,FALSE)),"",VLOOKUP($B206,'[1]1718  Exp_Rev Access'!$F$7:$GK$318,$GO$2,FALSE))</f>
        <v>0</v>
      </c>
      <c r="GP206" s="95">
        <f>IF(ISNA(VLOOKUP($B206,'[1]1718  Exp_Rev Access'!$F$7:$GK$318,$GP$2,FALSE)),"",VLOOKUP($B206,'[1]1718  Exp_Rev Access'!$F$7:$GK$318,$GP$2,FALSE))</f>
        <v>0</v>
      </c>
      <c r="GQ206" s="95">
        <f>IF(ISNA(VLOOKUP($B206,'[1]1718  Exp_Rev Access'!$F$7:$GK$318,$GQ$2,FALSE)),"",VLOOKUP($B206,'[1]1718  Exp_Rev Access'!$F$7:$GK$318,$GQ$2,FALSE))</f>
        <v>248.03</v>
      </c>
      <c r="GR206" s="95">
        <f>IF(ISNA(VLOOKUP($B206,'[1]1718  Exp_Rev Access'!$F$7:$GK$318,$GR$2,FALSE)),"",VLOOKUP($B206,'[1]1718  Exp_Rev Access'!$F$7:$GK$318,$GR$2,FALSE))</f>
        <v>0</v>
      </c>
      <c r="GS206" s="95">
        <f>IF(ISNA(VLOOKUP($B206,'[1]1718  Exp_Rev Access'!$F$7:$GK$318,$GS$2,FALSE)),"",VLOOKUP($B206,'[1]1718  Exp_Rev Access'!$F$7:$GK$318,$GS$2,FALSE))</f>
        <v>0</v>
      </c>
      <c r="GT206" s="95">
        <f>IF(ISNA(VLOOKUP($B206,'[1]1718  Exp_Rev Access'!$F$7:$GK$318,$GT$2,FALSE)),"",VLOOKUP($B206,'[1]1718  Exp_Rev Access'!$F$7:$GK$318,$GT$2,FALSE))</f>
        <v>0</v>
      </c>
      <c r="GU206" s="56">
        <f t="shared" ref="GU206:GU219" si="596">SUM(FV206:GT206)</f>
        <v>76191.850000000006</v>
      </c>
      <c r="GV206" s="56">
        <f t="shared" ref="GV206:GV219" si="597">GU206/E206</f>
        <v>7.6090985311690531E-3</v>
      </c>
      <c r="GW206" s="96">
        <f t="shared" ref="GW206:GW219" si="598">GU206/D206</f>
        <v>90.824601556819132</v>
      </c>
    </row>
    <row r="207" spans="1:222" x14ac:dyDescent="0.3">
      <c r="A207" s="73"/>
      <c r="B207" s="88" t="s">
        <v>472</v>
      </c>
      <c r="C207" s="89" t="s">
        <v>473</v>
      </c>
      <c r="D207" s="75">
        <f>IF(ISNA(VLOOKUP($B207,'[1]1718 enrollment_Rev_Exp by size'!$A$7:H542,3,FALSE)),"",VLOOKUP($B207,'[1]1718 enrollment_Rev_Exp by size'!$A$7:$G$350,3,FALSE))</f>
        <v>56.8</v>
      </c>
      <c r="E207" s="76">
        <f>IF(ISNA(VLOOKUP($B207,'[1]1718 enrollment_Rev_Exp by size'!$A$7:I543,5,FALSE)),"",VLOOKUP($B207,'[1]1718 enrollment_Rev_Exp by size'!$A$7:$G$350,5,FALSE))</f>
        <v>869351.37</v>
      </c>
      <c r="F207" s="70">
        <f t="shared" si="578"/>
        <v>869351.36999999988</v>
      </c>
      <c r="G207" s="70">
        <f t="shared" si="579"/>
        <v>0</v>
      </c>
      <c r="H207" s="90">
        <f>IF(ISNA(VLOOKUP($B207,'[1]1718  Exp_Rev Access'!$F$7:$GK$318,3,FALSE)),"",VLOOKUP($B207,'[1]1718  Exp_Rev Access'!$F$7:$GK$318,3,FALSE))</f>
        <v>238386.77</v>
      </c>
      <c r="I207" s="90">
        <f>IF(ISNA(VLOOKUP($B207,'[1]1718  Exp_Rev Access'!$F$7:$GK$318,4,FALSE)),"",VLOOKUP($B207,'[1]1718  Exp_Rev Access'!$F$7:$GK$318,4,FALSE))</f>
        <v>0</v>
      </c>
      <c r="J207" s="90">
        <f>IF(ISNA(VLOOKUP($B207,'[1]1718  Exp_Rev Access'!$F$7:$GK$318,5,FALSE)),"",VLOOKUP($B207,'[1]1718  Exp_Rev Access'!$F$7:$GK$318,5,FALSE))</f>
        <v>0</v>
      </c>
      <c r="K207" s="90">
        <f>IF(ISNA(VLOOKUP($B207,'[1]1718  Exp_Rev Access'!$F$7:$GK$318,6,FALSE)),"-",VLOOKUP($B207,'[1]1718  Exp_Rev Access'!$F$7:$GK$318,6,FALSE))</f>
        <v>960.68</v>
      </c>
      <c r="L207" s="90">
        <f>IF(ISNA(VLOOKUP($B207,'[1]1718  Exp_Rev Access'!$F$7:$GK$318,7,FALSE)),"",VLOOKUP($B207,'[1]1718  Exp_Rev Access'!$F$7:$GK$318,7,FALSE))</f>
        <v>0</v>
      </c>
      <c r="M207" s="90">
        <f>IF(ISNA(VLOOKUP($B207,'[1]1718  Exp_Rev Access'!$F$7:$GK$318,8,FALSE)),"",VLOOKUP($B207,'[1]1718  Exp_Rev Access'!$F$7:$GK$318,8,FALSE))</f>
        <v>0</v>
      </c>
      <c r="N207" s="56">
        <f t="shared" si="580"/>
        <v>239347.44999999998</v>
      </c>
      <c r="O207" s="91">
        <f t="shared" si="581"/>
        <v>0.27531727476313744</v>
      </c>
      <c r="P207" s="56">
        <f t="shared" si="582"/>
        <v>4213.8635563380285</v>
      </c>
      <c r="Q207" s="90">
        <f>IF(ISNA(VLOOKUP($B207,'[1]1718  Exp_Rev Access'!$F$7:$GK$318,10,FALSE)),"",VLOOKUP($B207,'[1]1718  Exp_Rev Access'!$F$7:$GK$318,10,FALSE))</f>
        <v>0</v>
      </c>
      <c r="R207" s="90">
        <f>IF(ISNA(VLOOKUP($B207,'[1]1718  Exp_Rev Access'!$F$7:$GK$318,11,FALSE)),"",VLOOKUP($B207,'[1]1718  Exp_Rev Access'!$F$7:$GK$318,11,FALSE))</f>
        <v>0</v>
      </c>
      <c r="S207" s="90">
        <f>IF(ISNA(VLOOKUP($B207,'[1]1718  Exp_Rev Access'!$F$7:$GK$318,12,FALSE)),"",VLOOKUP($B207,'[1]1718  Exp_Rev Access'!$F$7:$GK$318,12,FALSE))</f>
        <v>0</v>
      </c>
      <c r="T207" s="90">
        <f>IF(ISNA(VLOOKUP($B207,'[1]1718  Exp_Rev Access'!$F$7:$GK$318,13,FALSE)),"",VLOOKUP($B207,'[1]1718  Exp_Rev Access'!$F$7:$GK$318,13,FALSE))</f>
        <v>0</v>
      </c>
      <c r="U207" s="90">
        <f>IF(ISNA(VLOOKUP($B207,'[1]1718  Exp_Rev Access'!$F$7:$GK$318,14,FALSE)),"",VLOOKUP($B207,'[1]1718  Exp_Rev Access'!$F$7:$GK$318,14,FALSE))</f>
        <v>0</v>
      </c>
      <c r="V207" s="90">
        <f>IF(ISNA(VLOOKUP($B207,'[1]1718  Exp_Rev Access'!$F$7:$GK$318,15,FALSE)),"",VLOOKUP($B207,'[1]1718  Exp_Rev Access'!$F$7:$GK$318,15,FALSE))</f>
        <v>0</v>
      </c>
      <c r="W207" s="90">
        <f>IF(ISNA(VLOOKUP($B207,'[1]1718  Exp_Rev Access'!$F$7:$GK$318,16,FALSE)),"",VLOOKUP($B207,'[1]1718  Exp_Rev Access'!$F$7:$GK$318,16,FALSE))</f>
        <v>0</v>
      </c>
      <c r="X207" s="90">
        <f>IF(ISNA(VLOOKUP($B207,'[1]1718  Exp_Rev Access'!$F$7:$GK$318,17,FALSE)),"",VLOOKUP($B207,'[1]1718  Exp_Rev Access'!$F$7:$GK$318,17,FALSE))</f>
        <v>0</v>
      </c>
      <c r="Y207" s="90">
        <f>IF(ISNA(VLOOKUP($B207,'[1]1718  Exp_Rev Access'!$F$7:$GK$318,18,FALSE)),"",VLOOKUP($B207,'[1]1718  Exp_Rev Access'!$F$7:$GK$318,18,FALSE))</f>
        <v>0</v>
      </c>
      <c r="Z207" s="90">
        <f>IF(ISNA(VLOOKUP($B207,'[1]1718  Exp_Rev Access'!$F$7:$GK$318,19,FALSE)),"",VLOOKUP($B207,'[1]1718  Exp_Rev Access'!$F$7:$GK$318,19,FALSE))</f>
        <v>0</v>
      </c>
      <c r="AA207" s="90">
        <f>IF(ISNA(VLOOKUP($B207,'[1]1718  Exp_Rev Access'!$F$7:$GK$318,20,FALSE)),"",VLOOKUP($B207,'[1]1718  Exp_Rev Access'!$F$7:$GK$318,20,FALSE))</f>
        <v>0</v>
      </c>
      <c r="AB207" s="90">
        <f>IF(ISNA(VLOOKUP($B207,'[1]1718  Exp_Rev Access'!$F$7:$GK$318,21,FALSE)),"",VLOOKUP($B207,'[1]1718  Exp_Rev Access'!$F$7:$GK$318,21,FALSE))</f>
        <v>0</v>
      </c>
      <c r="AC207" s="90">
        <f>IF(ISNA(VLOOKUP($B207,'[1]1718  Exp_Rev Access'!$F$7:$GK$318,22,FALSE)),"",VLOOKUP($B207,'[1]1718  Exp_Rev Access'!$F$7:$GK$318,22,FALSE))</f>
        <v>0</v>
      </c>
      <c r="AD207" s="90">
        <f>IF(ISNA(VLOOKUP($B207,'[1]1718  Exp_Rev Access'!$F$7:$GK$318,23,FALSE)),"",VLOOKUP($B207,'[1]1718  Exp_Rev Access'!$F$7:$GK$318,23,FALSE))</f>
        <v>4073</v>
      </c>
      <c r="AE207" s="90">
        <f>IF(ISNA(VLOOKUP($B207,'[1]1718  Exp_Rev Access'!$F$7:$GK$318,24,FALSE)),"",VLOOKUP($B207,'[1]1718  Exp_Rev Access'!$F$7:$GK$318,24,FALSE))</f>
        <v>4984.33</v>
      </c>
      <c r="AF207" s="90">
        <f>IF(ISNA(VLOOKUP($B207,'[1]1718  Exp_Rev Access'!$F$7:$GK$318,25,FALSE)),"",VLOOKUP($B207,'[1]1718  Exp_Rev Access'!$F$7:$GK$318,25,FALSE))</f>
        <v>0</v>
      </c>
      <c r="AG207" s="90">
        <f>IF(ISNA(VLOOKUP($B207,'[1]1718  Exp_Rev Access'!$F$7:$GK$318,26,FALSE)),"",VLOOKUP($B207,'[1]1718  Exp_Rev Access'!$F$7:$GK$318,26,FALSE))</f>
        <v>500</v>
      </c>
      <c r="AH207" s="90">
        <f>IF(ISNA(VLOOKUP($B207,'[1]1718  Exp_Rev Access'!$F$7:$GK$318,27,FALSE)),"",VLOOKUP($B207,'[1]1718  Exp_Rev Access'!$F$7:$GK$318,27,FALSE))</f>
        <v>36</v>
      </c>
      <c r="AI207" s="90">
        <f>IF(ISNA(VLOOKUP($B207,'[1]1718  Exp_Rev Access'!$F$7:$GK$318,28,FALSE)),"",VLOOKUP($B207,'[1]1718  Exp_Rev Access'!$F$7:$GK$318,28,FALSE))</f>
        <v>0</v>
      </c>
      <c r="AJ207" s="90">
        <f>IF(ISNA(VLOOKUP($B207,'[1]1718  Exp_Rev Access'!$F$7:$GK$318,29,FALSE)),"",VLOOKUP($B207,'[1]1718  Exp_Rev Access'!$F$7:$GK$318,29,FALSE))</f>
        <v>0</v>
      </c>
      <c r="AK207" s="90">
        <f>IF(ISNA(VLOOKUP($B207,'[1]1718  Exp_Rev Access'!$F$7:$GK$318,30,FALSE)),"",VLOOKUP($B207,'[1]1718  Exp_Rev Access'!$F$7:$GK$318,30,FALSE))</f>
        <v>0</v>
      </c>
      <c r="AL207" s="90">
        <f>IF(ISNA(VLOOKUP($B207,'[1]1718  Exp_Rev Access'!$F$7:$GK$318,31,FALSE)),"",VLOOKUP($B207,'[1]1718  Exp_Rev Access'!$F$7:$GK$318,31,FALSE))</f>
        <v>0</v>
      </c>
      <c r="AM207" s="56">
        <f t="shared" si="583"/>
        <v>9593.33</v>
      </c>
      <c r="AN207" s="92">
        <f t="shared" si="584"/>
        <v>1.1035043287502957E-2</v>
      </c>
      <c r="AO207" s="71">
        <f t="shared" si="585"/>
        <v>168.89665492957747</v>
      </c>
      <c r="AP207" s="90">
        <f>IF(ISNA(VLOOKUP($B207,'[1]1718  Exp_Rev Access'!$F$7:$GK$318,33,FALSE)),"",VLOOKUP($B207,'[1]1718  Exp_Rev Access'!$F$7:$GK$318,33,FALSE))</f>
        <v>428365.98</v>
      </c>
      <c r="AQ207" s="90">
        <f>IF(ISNA(VLOOKUP($B207,'[1]1718  Exp_Rev Access'!$F$7:$GK$318,34,FALSE)),"",VLOOKUP($B207,'[1]1718  Exp_Rev Access'!$F$7:$GK$318,34,FALSE))</f>
        <v>12085.19</v>
      </c>
      <c r="AR207" s="90">
        <f>IF(ISNA(VLOOKUP($B207,'[1]1718  Exp_Rev Access'!$F$7:$GK$318,35,FALSE)),"",VLOOKUP($B207,'[1]1718  Exp_Rev Access'!$F$7:$GK$318,35,FALSE))</f>
        <v>0</v>
      </c>
      <c r="AS207" s="90">
        <f>IF(ISNA(VLOOKUP($B207,'[1]1718  Exp_Rev Access'!$F$7:$GK$318,36,FALSE)),"",VLOOKUP($B207,'[1]1718  Exp_Rev Access'!$F$7:$GK$318,36,FALSE))</f>
        <v>0</v>
      </c>
      <c r="AT207" s="90">
        <f>IF(ISNA(VLOOKUP($B207,'[1]1718  Exp_Rev Access'!$F$7:$GK$318,37,FALSE)),"",VLOOKUP($B207,'[1]1718  Exp_Rev Access'!$F$7:$GK$318,37,FALSE))</f>
        <v>0</v>
      </c>
      <c r="AU207" s="56">
        <f t="shared" si="586"/>
        <v>440451.17</v>
      </c>
      <c r="AV207" s="93">
        <f t="shared" si="587"/>
        <v>0.50664344153503782</v>
      </c>
      <c r="AW207" s="56">
        <f t="shared" si="588"/>
        <v>7754.4220070422534</v>
      </c>
      <c r="AX207" s="90">
        <f>IF(ISNA(VLOOKUP($B207,'[1]1718  Exp_Rev Access'!$F$7:$GK$318,39,FALSE)),"",VLOOKUP($B207,'[1]1718  Exp_Rev Access'!$F$7:$GK$318,39,FALSE))</f>
        <v>0</v>
      </c>
      <c r="AY207" s="90">
        <f>IF(ISNA(VLOOKUP($B207,'[1]1718  Exp_Rev Access'!$F$7:$GK$318,40,FALSE)),"",VLOOKUP($B207,'[1]1718  Exp_Rev Access'!$F$7:$GK$318,40,FALSE))</f>
        <v>53159.07</v>
      </c>
      <c r="AZ207" s="90">
        <f>IF(ISNA(VLOOKUP($B207,'[1]1718  Exp_Rev Access'!$F$7:$GK$318,41,FALSE)),"",VLOOKUP($B207,'[1]1718  Exp_Rev Access'!$F$7:$GK$318,41,FALSE))</f>
        <v>0</v>
      </c>
      <c r="BA207" s="90">
        <f>IF(ISNA(VLOOKUP($B207,'[1]1718  Exp_Rev Access'!$F$7:$GK$318,42,FALSE)),"",VLOOKUP($B207,'[1]1718  Exp_Rev Access'!$F$7:$GK$318,42,FALSE))</f>
        <v>0</v>
      </c>
      <c r="BB207" s="90">
        <f>IF(ISNA(VLOOKUP($B207,'[1]1718  Exp_Rev Access'!$F$7:$GK$318,43,FALSE)),"",VLOOKUP($B207,'[1]1718  Exp_Rev Access'!$F$7:$GK$318,43,FALSE))</f>
        <v>0</v>
      </c>
      <c r="BC207" s="90">
        <f>IF(ISNA(VLOOKUP($B207,'[1]1718  Exp_Rev Access'!$F$7:$GK$318,44,FALSE)),"",VLOOKUP($B207,'[1]1718  Exp_Rev Access'!$F$7:$GK$318,44,FALSE))</f>
        <v>22680.31</v>
      </c>
      <c r="BD207" s="90">
        <f>IF(ISNA(VLOOKUP($B207,'[1]1718  Exp_Rev Access'!$F$7:$GK$318,45,FALSE)),"",VLOOKUP($B207,'[1]1718  Exp_Rev Access'!$F$7:$GK$318,45,FALSE))</f>
        <v>0</v>
      </c>
      <c r="BE207" s="90">
        <f>IF(ISNA(VLOOKUP($B207,'[1]1718  Exp_Rev Access'!$F$7:$GK$318,46,FALSE)),"",VLOOKUP($B207,'[1]1718  Exp_Rev Access'!$F$7:$GK$318,46,FALSE))</f>
        <v>6506.14</v>
      </c>
      <c r="BF207" s="90">
        <f>IF(ISNA(VLOOKUP($B207,'[1]1718  Exp_Rev Access'!$F$7:$GK$318,47,FALSE)),"",VLOOKUP($B207,'[1]1718  Exp_Rev Access'!$F$7:$GK$318,47,FALSE))</f>
        <v>0</v>
      </c>
      <c r="BG207" s="90">
        <f>IF(ISNA(VLOOKUP($B207,'[1]1718  Exp_Rev Access'!$F$7:$GK$318,48,FALSE)),"",VLOOKUP($B207,'[1]1718  Exp_Rev Access'!$F$7:$GK$318,48,FALSE))</f>
        <v>3776.73</v>
      </c>
      <c r="BH207" s="90">
        <f>IF(ISNA(VLOOKUP($B207,'[1]1718  Exp_Rev Access'!$F$7:$GK$318,49,FALSE)),"",VLOOKUP($B207,'[1]1718  Exp_Rev Access'!$F$7:$GK$318,49,FALSE))</f>
        <v>526.39</v>
      </c>
      <c r="BI207" s="90">
        <f>IF(ISNA(VLOOKUP($B207,'[1]1718  Exp_Rev Access'!$F$7:$GK$318,50,FALSE)),"",VLOOKUP($B207,'[1]1718  Exp_Rev Access'!$F$7:$GK$318,50,FALSE))</f>
        <v>0</v>
      </c>
      <c r="BJ207" s="90">
        <f>IF(ISNA(VLOOKUP($B207,'[1]1718  Exp_Rev Access'!$F$7:$GK$318,51,FALSE)),"",VLOOKUP($B207,'[1]1718  Exp_Rev Access'!$F$7:$GK$318,51,FALSE))</f>
        <v>0</v>
      </c>
      <c r="BK207" s="90">
        <f>IF(ISNA(VLOOKUP($B207,'[1]1718  Exp_Rev Access'!$F$7:$GK$318,52,FALSE)),"",VLOOKUP($B207,'[1]1718  Exp_Rev Access'!$F$7:$GK$318,52,FALSE))</f>
        <v>19703.79</v>
      </c>
      <c r="BL207" s="90">
        <f>IF(ISNA(VLOOKUP($B207,'[1]1718  Exp_Rev Access'!$F$7:$GK$318,53,FALSE)),"",VLOOKUP($B207,'[1]1718  Exp_Rev Access'!$F$7:$GK$318,53,FALSE))</f>
        <v>0</v>
      </c>
      <c r="BM207" s="90">
        <f>IF(ISNA(VLOOKUP($B207,'[1]1718  Exp_Rev Access'!$F$7:$GK$318,54,FALSE)),"",VLOOKUP($B207,'[1]1718  Exp_Rev Access'!$F$7:$GK$318,54,FALSE))</f>
        <v>0</v>
      </c>
      <c r="BN207" s="90">
        <f>IF(ISNA(VLOOKUP($B207,'[1]1718  Exp_Rev Access'!$F$7:$GK$318,55,FALSE)),"",VLOOKUP($B207,'[1]1718  Exp_Rev Access'!$F$7:$GK$318,55,FALSE))</f>
        <v>0</v>
      </c>
      <c r="BO207" s="90">
        <f>IF(ISNA(VLOOKUP($B207,'[1]1718  Exp_Rev Access'!$F$7:$GK$318,56,FALSE)),"",VLOOKUP($B207,'[1]1718  Exp_Rev Access'!$F$7:$GK$318,56,FALSE))</f>
        <v>0</v>
      </c>
      <c r="BP207" s="90">
        <f>IF(ISNA(VLOOKUP($B207,'[1]1718  Exp_Rev Access'!$F$7:$GK$318,57,FALSE)),"",VLOOKUP($B207,'[1]1718  Exp_Rev Access'!$F$7:$GK$318,57,FALSE))</f>
        <v>0</v>
      </c>
      <c r="BQ207" s="90">
        <f>IF(ISNA(VLOOKUP($B207,'[1]1718  Exp_Rev Access'!$F$7:$GK$318,58,FALSE)),"",VLOOKUP($B207,'[1]1718  Exp_Rev Access'!$F$7:$GK$318,58,FALSE))</f>
        <v>0</v>
      </c>
      <c r="BR207" s="90">
        <f>IF(ISNA(VLOOKUP($B207,'[1]1718  Exp_Rev Access'!$F$7:$GK$318,59,FALSE)),"",VLOOKUP($B207,'[1]1718  Exp_Rev Access'!$F$7:$GK$318,59,FALSE))</f>
        <v>0</v>
      </c>
      <c r="BS207" s="90">
        <f>IF(ISNA(VLOOKUP($B207,'[1]1718  Exp_Rev Access'!$F$7:$GK$318,60,FALSE)),"",VLOOKUP($B207,'[1]1718  Exp_Rev Access'!$F$7:$GK$318,60,FALSE))</f>
        <v>0</v>
      </c>
      <c r="BT207" s="90">
        <f>IF(ISNA(VLOOKUP($B207,'[1]1718  Exp_Rev Access'!$F$7:$GK$318,61,FALSE)),"",VLOOKUP($B207,'[1]1718  Exp_Rev Access'!$F$7:$GK$318,61,FALSE))</f>
        <v>0</v>
      </c>
      <c r="BU207" s="90">
        <f>IF(ISNA(VLOOKUP($B207,'[1]1718  Exp_Rev Access'!$F$7:$GK$318,62,FALSE)),"",VLOOKUP($B207,'[1]1718  Exp_Rev Access'!$F$7:$GK$318,62,FALSE))</f>
        <v>0</v>
      </c>
      <c r="BV207" s="56">
        <f t="shared" si="571"/>
        <v>106352.43</v>
      </c>
      <c r="BW207" s="92">
        <f t="shared" si="589"/>
        <v>0.12233537976710153</v>
      </c>
      <c r="BX207" s="71">
        <f t="shared" si="590"/>
        <v>1872.4019366197183</v>
      </c>
      <c r="BY207" s="90">
        <f>IF(ISNA(VLOOKUP($B207,'[1]1718  Exp_Rev Access'!$F$7:$GK$318,64,FALSE)),"",VLOOKUP($B207,'[1]1718  Exp_Rev Access'!$F$7:$GK$318,64,FALSE))</f>
        <v>0</v>
      </c>
      <c r="BZ207" s="90">
        <f>IF(ISNA(VLOOKUP($B207,'[1]1718  Exp_Rev Access'!$F$7:$GK$318,65,FALSE)),"",VLOOKUP($B207,'[1]1718  Exp_Rev Access'!$F$7:$GK$318,65,FALSE))</f>
        <v>0</v>
      </c>
      <c r="CA207" s="90">
        <f>IF(ISNA(VLOOKUP($B207,'[1]1718  Exp_Rev Access'!$F$7:$GK$318,66,FALSE)),"",VLOOKUP($B207,'[1]1718  Exp_Rev Access'!$F$7:$GK$318,66,FALSE))</f>
        <v>0</v>
      </c>
      <c r="CB207" s="90">
        <f>IF(ISNA(VLOOKUP($B207,'[1]1718  Exp_Rev Access'!$F$7:$GK$318,67,FALSE)),"",VLOOKUP($B207,'[1]1718  Exp_Rev Access'!$F$7:$GK$318,67,FALSE))</f>
        <v>0</v>
      </c>
      <c r="CC207" s="90">
        <f>IF(ISNA(VLOOKUP($B207,'[1]1718  Exp_Rev Access'!$F$7:$GK$318,68,FALSE)),"",VLOOKUP($B207,'[1]1718  Exp_Rev Access'!$F$7:$GK$318,68,FALSE))</f>
        <v>4046.74</v>
      </c>
      <c r="CD207" s="90">
        <f>IF(ISNA(VLOOKUP($B207,'[1]1718  Exp_Rev Access'!$F$7:$GK$318,69,FALSE)),"",VLOOKUP($B207,'[1]1718  Exp_Rev Access'!$F$7:$GK$318,69,FALSE))</f>
        <v>0</v>
      </c>
      <c r="CE207" s="56">
        <f t="shared" si="566"/>
        <v>4046.74</v>
      </c>
      <c r="CF207" s="92">
        <f t="shared" si="591"/>
        <v>4.6548957529105863E-3</v>
      </c>
      <c r="CG207" s="78">
        <f t="shared" si="592"/>
        <v>71.245422535211262</v>
      </c>
      <c r="CH207" s="90">
        <f>IF(ISNA(VLOOKUP($B207,'[1]1718  Exp_Rev Access'!$F$7:$GK$318,$CH$2,FALSE)),"",VLOOKUP($B207,'[1]1718  Exp_Rev Access'!$F$7:$GK$318,$CH$2,FALSE))</f>
        <v>0</v>
      </c>
      <c r="CI207" s="90">
        <f>IF(ISNA(VLOOKUP($B207,'[1]1718  Exp_Rev Access'!$F$7:$GK$318,$CI$2,FALSE)),"",VLOOKUP($B207,'[1]1718  Exp_Rev Access'!$F$7:$GK$318,$CI$2,FALSE))</f>
        <v>0</v>
      </c>
      <c r="CJ207" s="90">
        <f>IF(ISNA(VLOOKUP($B207,'[1]1718  Exp_Rev Access'!$F$7:$GK$318,$CJ$2,FALSE)),"",VLOOKUP($B207,'[1]1718  Exp_Rev Access'!$F$7:$GK$318,$CJ$2,FALSE))</f>
        <v>0</v>
      </c>
      <c r="CK207" s="90">
        <f>IF(ISNA(VLOOKUP($B207,'[1]1718  Exp_Rev Access'!$F$7:$GK$318,$CK$2,FALSE)),"",VLOOKUP($B207,'[1]1718  Exp_Rev Access'!$F$7:$GK$318,$CK$2,FALSE))</f>
        <v>0</v>
      </c>
      <c r="CL207" s="90">
        <f>IF(ISNA(VLOOKUP($B207,'[1]1718  Exp_Rev Access'!$F$7:$GK$318,$CL$2,FALSE)),"",VLOOKUP($B207,'[1]1718  Exp_Rev Access'!$F$7:$GK$318,$CL$2,FALSE))</f>
        <v>0</v>
      </c>
      <c r="CM207" s="90">
        <f>IF(ISNA(VLOOKUP($B207,'[1]1718  Exp_Rev Access'!$F$7:$GK$318,$CM$2,FALSE)),"",VLOOKUP($B207,'[1]1718  Exp_Rev Access'!$F$7:$GK$318,$CM$2,FALSE))</f>
        <v>0</v>
      </c>
      <c r="CN207" s="90">
        <f>IF(ISNA(VLOOKUP($B207,'[1]1718  Exp_Rev Access'!$F$7:$GK$318,$CN$2,FALSE)),"",VLOOKUP($B207,'[1]1718  Exp_Rev Access'!$F$7:$GK$318,$CN$2,FALSE))</f>
        <v>0</v>
      </c>
      <c r="CO207" s="90">
        <f>IF(ISNA(VLOOKUP($B207,'[1]1718  Exp_Rev Access'!$F$7:$GK$318,$CO$2,FALSE)),"",VLOOKUP($B207,'[1]1718  Exp_Rev Access'!$F$7:$GK$318,$CO$2,FALSE))</f>
        <v>0</v>
      </c>
      <c r="CP207" s="90">
        <f>IF(ISNA(VLOOKUP($B207,'[1]1718  Exp_Rev Access'!$F$7:$GK$318,$CP$2,FALSE)),"",VLOOKUP($B207,'[1]1718  Exp_Rev Access'!$F$7:$GK$318,$CP$2,FALSE))</f>
        <v>0</v>
      </c>
      <c r="CQ207" s="90">
        <f>IF(ISNA(VLOOKUP($B207,'[1]1718  Exp_Rev Access'!$F$7:$GK$318,$CQ$2,FALSE)),"",VLOOKUP($B207,'[1]1718  Exp_Rev Access'!$F$7:$GK$318,$CQ$2,FALSE))</f>
        <v>7315</v>
      </c>
      <c r="CR207" s="90">
        <f>IF(ISNA(VLOOKUP($B207,'[1]1718  Exp_Rev Access'!$F$7:$GK$318,$CR$2,FALSE)),"",VLOOKUP($B207,'[1]1718  Exp_Rev Access'!$F$7:$GK$318,$CR$2,FALSE))</f>
        <v>0</v>
      </c>
      <c r="CS207" s="90">
        <f>IF(ISNA(VLOOKUP($B207,'[1]1718  Exp_Rev Access'!$F$7:$GK$318,$CS$2,FALSE)),"",VLOOKUP($B207,'[1]1718  Exp_Rev Access'!$F$7:$GK$318,$CS$2,FALSE))</f>
        <v>0</v>
      </c>
      <c r="CT207" s="90">
        <f>IF(ISNA(VLOOKUP($B207,'[1]1718  Exp_Rev Access'!$F$7:$GK$318,$CT$2,FALSE)),"",VLOOKUP($B207,'[1]1718  Exp_Rev Access'!$F$7:$GK$318,$CT$2,FALSE))</f>
        <v>0</v>
      </c>
      <c r="CU207" s="90">
        <f>IF(ISNA(VLOOKUP($B207,'[1]1718  Exp_Rev Access'!$F$7:$GK$318,$CU$2,FALSE)),"",VLOOKUP($B207,'[1]1718  Exp_Rev Access'!$F$7:$GK$318,$CU$2,FALSE))</f>
        <v>27951.7</v>
      </c>
      <c r="CV207" s="90">
        <f>IF(ISNA(VLOOKUP($B207,'[1]1718  Exp_Rev Access'!$F$7:$GK$318,$CV$2,FALSE)),"",VLOOKUP($B207,'[1]1718  Exp_Rev Access'!$F$7:$GK$318,$CV$2,FALSE))</f>
        <v>26075.57</v>
      </c>
      <c r="CW207" s="90">
        <f>IF(ISNA(VLOOKUP($B207,'[1]1718  Exp_Rev Access'!$F$7:$GK$318,$CW$2,FALSE)),"",VLOOKUP($B207,'[1]1718  Exp_Rev Access'!$F$7:$GK$318,$CW$2,FALSE))</f>
        <v>0</v>
      </c>
      <c r="CX207" s="90">
        <f>IF(ISNA(VLOOKUP($B207,'[1]1718  Exp_Rev Access'!$F$7:$GK$318,$CX$2,FALSE)),"",VLOOKUP($B207,'[1]1718  Exp_Rev Access'!$F$7:$GK$318,$CX$2,FALSE))</f>
        <v>0</v>
      </c>
      <c r="CY207" s="90">
        <f>IF(ISNA(VLOOKUP($B207,'[1]1718  Exp_Rev Access'!$F$7:$GK$318,$CY$2,FALSE)),"",VLOOKUP($B207,'[1]1718  Exp_Rev Access'!$F$7:$GK$318,$CY$2,FALSE))</f>
        <v>0</v>
      </c>
      <c r="CZ207" s="90">
        <f>IF(ISNA(VLOOKUP($B207,'[1]1718  Exp_Rev Access'!$F$7:$GK$318,$CZ$2,FALSE)),"",VLOOKUP($B207,'[1]1718  Exp_Rev Access'!$F$7:$GK$318,$CZ$2,FALSE))</f>
        <v>0</v>
      </c>
      <c r="DA207" s="90">
        <f>IF(ISNA(VLOOKUP($B207,'[1]1718  Exp_Rev Access'!$F$7:$GK$318,$DA$2,FALSE)),"",VLOOKUP($B207,'[1]1718  Exp_Rev Access'!$F$7:$GK$318,$DA$2,FALSE))</f>
        <v>0</v>
      </c>
      <c r="DB207" s="90">
        <f>IF(ISNA(VLOOKUP($B207,'[1]1718  Exp_Rev Access'!$F$7:$GK$318,$DB$2,FALSE)),"",VLOOKUP($B207,'[1]1718  Exp_Rev Access'!$F$7:$GK$318,$DB$2,FALSE))</f>
        <v>0</v>
      </c>
      <c r="DC207" s="90">
        <f>IF(ISNA(VLOOKUP($B207,'[1]1718  Exp_Rev Access'!$F$7:$GK$318,$DC$2,FALSE)),"",VLOOKUP($B207,'[1]1718  Exp_Rev Access'!$F$7:$GK$318,$DC$2,FALSE))</f>
        <v>0</v>
      </c>
      <c r="DD207" s="90">
        <f>IF(ISNA(VLOOKUP($B207,'[1]1718  Exp_Rev Access'!$F$7:$GK$318,$DD$2,FALSE)),"",VLOOKUP($B207,'[1]1718  Exp_Rev Access'!$F$7:$GK$318,$DD$2,FALSE))</f>
        <v>0</v>
      </c>
      <c r="DE207" s="90">
        <f>IF(ISNA(VLOOKUP($B207,'[1]1718  Exp_Rev Access'!$F$7:$GK$318,$DE$2,FALSE)),"",VLOOKUP($B207,'[1]1718  Exp_Rev Access'!$F$7:$GK$318,$DE$2,FALSE))</f>
        <v>0</v>
      </c>
      <c r="DF207" s="90">
        <f>IF(ISNA(VLOOKUP($B207,'[1]1718  Exp_Rev Access'!$F$7:$GK$318,$DF$2,FALSE)),"",VLOOKUP($B207,'[1]1718  Exp_Rev Access'!$F$7:$GK$318,$DF$2,FALSE))</f>
        <v>0</v>
      </c>
      <c r="DG207" s="90">
        <f>IF(ISNA(VLOOKUP($B207,'[1]1718  Exp_Rev Access'!$F$7:$GK$318,$DG$2,FALSE)),"",VLOOKUP($B207,'[1]1718  Exp_Rev Access'!$F$7:$GK$318,$DG$2,FALSE))</f>
        <v>0</v>
      </c>
      <c r="DH207" s="90">
        <f>IF(ISNA(VLOOKUP($B207,'[1]1718  Exp_Rev Access'!$F$7:$GK$318,$DH$2,FALSE)),"",VLOOKUP($B207,'[1]1718  Exp_Rev Access'!$F$7:$GK$318,$DH$2,FALSE))</f>
        <v>0</v>
      </c>
      <c r="DI207" s="90">
        <f>IF(ISNA(VLOOKUP($B207,'[1]1718  Exp_Rev Access'!$F$7:$GK$318,$DI$2,FALSE)),"",VLOOKUP($B207,'[1]1718  Exp_Rev Access'!$F$7:$GK$318,$DI$2,FALSE))</f>
        <v>0</v>
      </c>
      <c r="DJ207" s="90">
        <f>IF(ISNA(VLOOKUP($B207,'[1]1718  Exp_Rev Access'!$F$7:$GK$318,$DJ$2,FALSE)),"",VLOOKUP($B207,'[1]1718  Exp_Rev Access'!$F$7:$GK$318,$DJ$2,FALSE))</f>
        <v>0</v>
      </c>
      <c r="DK207" s="90">
        <f>IF(ISNA(VLOOKUP($B207,'[1]1718  Exp_Rev Access'!$F$7:$GK$318,$DK$2,FALSE)),"",VLOOKUP($B207,'[1]1718  Exp_Rev Access'!$F$7:$GK$318,$DK$2,FALSE))</f>
        <v>0</v>
      </c>
      <c r="DL207" s="90">
        <f>IF(ISNA(VLOOKUP($B207,'[1]1718  Exp_Rev Access'!$F$7:$GK$318,$DL$2,FALSE)),"",VLOOKUP($B207,'[1]1718  Exp_Rev Access'!$F$7:$GK$318,$DL$2,FALSE))</f>
        <v>0</v>
      </c>
      <c r="DM207" s="90">
        <f>IF(ISNA(VLOOKUP($B207,'[1]1718  Exp_Rev Access'!$F$7:$GK$318,$DM$2,FALSE)),"",VLOOKUP($B207,'[1]1718  Exp_Rev Access'!$F$7:$GK$318,$DM$2,FALSE))</f>
        <v>0</v>
      </c>
      <c r="DN207" s="90">
        <f>IF(ISNA(VLOOKUP($B207,'[1]1718  Exp_Rev Access'!$F$7:$GK$318,$DN$2,FALSE)),"",VLOOKUP($B207,'[1]1718  Exp_Rev Access'!$F$7:$GK$318,$DN$2,FALSE))</f>
        <v>0</v>
      </c>
      <c r="DO207" s="90">
        <f>IF(ISNA(VLOOKUP($B207,'[1]1718  Exp_Rev Access'!$F$7:$GK$318,$DO$2,FALSE)),"",VLOOKUP($B207,'[1]1718  Exp_Rev Access'!$F$7:$GK$318,$DO$2,FALSE))</f>
        <v>0</v>
      </c>
      <c r="DP207" s="90">
        <f>IF(ISNA(VLOOKUP($B207,'[1]1718  Exp_Rev Access'!$F$7:$GK$318,$DP$2,FALSE)),"",VLOOKUP($B207,'[1]1718  Exp_Rev Access'!$F$7:$GK$318,$DP$2,FALSE))</f>
        <v>0</v>
      </c>
      <c r="DQ207" s="90">
        <f>IF(ISNA(VLOOKUP($B207,'[1]1718  Exp_Rev Access'!$F$7:$GK$318,$DQ$2,FALSE)),"",VLOOKUP($B207,'[1]1718  Exp_Rev Access'!$F$7:$GK$318,$DQ$2,FALSE))</f>
        <v>0</v>
      </c>
      <c r="DR207" s="90">
        <f>IF(ISNA(VLOOKUP($B207,'[1]1718  Exp_Rev Access'!$F$7:$GK$318,$DR$2,FALSE)),"",VLOOKUP($B207,'[1]1718  Exp_Rev Access'!$F$7:$GK$318,$DR$2,FALSE))</f>
        <v>0</v>
      </c>
      <c r="DS207" s="90">
        <f>IF(ISNA(VLOOKUP($B207,'[1]1718  Exp_Rev Access'!$F$7:$GK$318,$DS$2,FALSE)),"",VLOOKUP($B207,'[1]1718  Exp_Rev Access'!$F$7:$GK$318,$DS$2,FALSE))</f>
        <v>0</v>
      </c>
      <c r="DT207" s="90">
        <f>IF(ISNA(VLOOKUP($B207,'[1]1718  Exp_Rev Access'!$F$7:$GK$318,$DT$2,FALSE)),"",VLOOKUP($B207,'[1]1718  Exp_Rev Access'!$F$7:$GK$318,$DT$2,FALSE))</f>
        <v>0</v>
      </c>
      <c r="DU207" s="90">
        <f>IF(ISNA(VLOOKUP($B207,'[1]1718  Exp_Rev Access'!$F$7:$GK$318,$DU$2,FALSE)),"",VLOOKUP($B207,'[1]1718  Exp_Rev Access'!$F$7:$GK$318,$DU$2,FALSE))</f>
        <v>0</v>
      </c>
      <c r="DV207" s="90">
        <f>IF(ISNA(VLOOKUP($B207,'[1]1718  Exp_Rev Access'!$F$7:$GK$318,$DV$2,FALSE)),"",VLOOKUP($B207,'[1]1718  Exp_Rev Access'!$F$7:$GK$318,$DV$2,FALSE))</f>
        <v>0</v>
      </c>
      <c r="DW207" s="90">
        <f>IF(ISNA(VLOOKUP($B207,'[1]1718  Exp_Rev Access'!$F$7:$GK$318,$DW$2,FALSE)),"",VLOOKUP($B207,'[1]1718  Exp_Rev Access'!$F$7:$GK$318,$DW$2,FALSE))</f>
        <v>0</v>
      </c>
      <c r="DX207" s="90">
        <f>IF(ISNA(VLOOKUP($B207,'[1]1718  Exp_Rev Access'!$F$7:$GK$318,$DX$2,FALSE)),"",VLOOKUP($B207,'[1]1718  Exp_Rev Access'!$F$7:$GK$318,$DX$2,FALSE))</f>
        <v>0</v>
      </c>
      <c r="DY207" s="90">
        <f>IF(ISNA(VLOOKUP($B207,'[1]1718  Exp_Rev Access'!$F$7:$GK$318,$DY$2,FALSE)),"",VLOOKUP($B207,'[1]1718  Exp_Rev Access'!$F$7:$GK$318,$DY$2,FALSE))</f>
        <v>0</v>
      </c>
      <c r="DZ207" s="90">
        <f>IF(ISNA(VLOOKUP($B207,'[1]1718  Exp_Rev Access'!$F$7:$GK$318,$DZ$2,FALSE)),"",VLOOKUP($B207,'[1]1718  Exp_Rev Access'!$F$7:$GK$318,$DZ$2,FALSE))</f>
        <v>0</v>
      </c>
      <c r="EA207" s="90">
        <f>IF(ISNA(VLOOKUP($B207,'[1]1718  Exp_Rev Access'!$F$7:$GK$318,$EA$2,FALSE)),"",VLOOKUP($B207,'[1]1718  Exp_Rev Access'!$F$7:$GK$318,$EA$2,FALSE))</f>
        <v>0</v>
      </c>
      <c r="EB207" s="90">
        <f>IF(ISNA(VLOOKUP($B207,'[1]1718  Exp_Rev Access'!$F$7:$GK$318,$EB$2,FALSE)),"",VLOOKUP($B207,'[1]1718  Exp_Rev Access'!$F$7:$GK$318,$EB$2,FALSE))</f>
        <v>0</v>
      </c>
      <c r="EC207" s="90">
        <f>IF(ISNA(VLOOKUP($B207,'[1]1718  Exp_Rev Access'!$F$7:$GK$318,$EC$2,FALSE)),"",VLOOKUP($B207,'[1]1718  Exp_Rev Access'!$F$7:$GK$318,$EC$2,FALSE))</f>
        <v>0</v>
      </c>
      <c r="ED207" s="90">
        <f>IF(ISNA(VLOOKUP($B207,'[1]1718  Exp_Rev Access'!$F$7:$GK$318,$ED$2,FALSE)),"",VLOOKUP($B207,'[1]1718  Exp_Rev Access'!$F$7:$GK$318,$ED$2,FALSE))</f>
        <v>0</v>
      </c>
      <c r="EE207" s="90">
        <f>IF(ISNA(VLOOKUP($B207,'[1]1718  Exp_Rev Access'!$F$7:$GK$318,$EE$2,FALSE)),"",VLOOKUP($B207,'[1]1718  Exp_Rev Access'!$F$7:$GK$318,$EE$2,FALSE))</f>
        <v>0</v>
      </c>
      <c r="EF207" s="90">
        <f>IF(ISNA(VLOOKUP($B207,'[1]1718  Exp_Rev Access'!$F$7:$GK$318,$EF$2,FALSE)),"",VLOOKUP($B207,'[1]1718  Exp_Rev Access'!$F$7:$GK$318,$EF$2,FALSE))</f>
        <v>0</v>
      </c>
      <c r="EG207" s="90">
        <f>IF(ISNA(VLOOKUP($B207,'[1]1718  Exp_Rev Access'!$F$7:$GK$318,$EG$2,FALSE)),"",VLOOKUP($B207,'[1]1718  Exp_Rev Access'!$F$7:$GK$318,$EG$2,FALSE))</f>
        <v>0</v>
      </c>
      <c r="EH207" s="90">
        <f>IF(ISNA(VLOOKUP($B207,'[1]1718  Exp_Rev Access'!$F$7:$GK$318,$EH$2,FALSE)),"",VLOOKUP($B207,'[1]1718  Exp_Rev Access'!$F$7:$GK$318,$EH$2,FALSE))</f>
        <v>0</v>
      </c>
      <c r="EI207" s="90">
        <f>IF(ISNA(VLOOKUP($B207,'[1]1718  Exp_Rev Access'!$F$7:$GK$318,$EI$2,FALSE)),"",VLOOKUP($B207,'[1]1718  Exp_Rev Access'!$F$7:$GK$318,$EI$2,FALSE))</f>
        <v>0</v>
      </c>
      <c r="EJ207" s="90">
        <f>IF(ISNA(VLOOKUP($B207,'[1]1718  Exp_Rev Access'!$F$7:$GK$318,$EJ$2,FALSE)),"",VLOOKUP($B207,'[1]1718  Exp_Rev Access'!$F$7:$GK$318,$EJ$2,FALSE))</f>
        <v>0</v>
      </c>
      <c r="EK207" s="90">
        <f>IF(ISNA(VLOOKUP($B207,'[1]1718  Exp_Rev Access'!$F$7:$GK$318,$EK$2,FALSE)),"",VLOOKUP($B207,'[1]1718  Exp_Rev Access'!$F$7:$GK$318,$EK$2,FALSE))</f>
        <v>0</v>
      </c>
      <c r="EL207" s="90">
        <f>IF(ISNA(VLOOKUP($B207,'[1]1718  Exp_Rev Access'!$F$7:$GK$318,$EL$2,FALSE)),"",VLOOKUP($B207,'[1]1718  Exp_Rev Access'!$F$7:$GK$318,$EL$2,FALSE))</f>
        <v>0</v>
      </c>
      <c r="EM207" s="90">
        <f>IF(ISNA(VLOOKUP($B207,'[1]1718  Exp_Rev Access'!$F$7:$GK$318,$EM$2,FALSE)),"",VLOOKUP($B207,'[1]1718  Exp_Rev Access'!$F$7:$GK$318,$EM$2,FALSE))</f>
        <v>0</v>
      </c>
      <c r="EN207" s="90">
        <f>IF(ISNA(VLOOKUP($B207,'[1]1718  Exp_Rev Access'!$F$7:$GK$318,$EN$2,FALSE)),"",VLOOKUP($B207,'[1]1718  Exp_Rev Access'!$F$7:$GK$318,$EN$2,FALSE))</f>
        <v>0</v>
      </c>
      <c r="EO207" s="90">
        <f>IF(ISNA(VLOOKUP($B207,'[1]1718  Exp_Rev Access'!$F$7:$GK$318,$EO$2,FALSE)),"",VLOOKUP($B207,'[1]1718  Exp_Rev Access'!$F$7:$GK$318,$EO$2,FALSE))</f>
        <v>0</v>
      </c>
      <c r="EP207" s="90">
        <f>IF(ISNA(VLOOKUP($B207,'[1]1718  Exp_Rev Access'!$F$7:$GK$318,$EP$2,FALSE)),"",VLOOKUP($B207,'[1]1718  Exp_Rev Access'!$F$7:$GK$318,$EP$2,FALSE))</f>
        <v>0</v>
      </c>
      <c r="EQ207" s="90">
        <f>IF(ISNA(VLOOKUP($B207,'[1]1718  Exp_Rev Access'!$F$7:$GK$318,$EQ$2,FALSE)),"",VLOOKUP($B207,'[1]1718  Exp_Rev Access'!$F$7:$GK$318,$EQ$2,FALSE))</f>
        <v>0</v>
      </c>
      <c r="ER207" s="90">
        <f>IF(ISNA(VLOOKUP($B207,'[1]1718  Exp_Rev Access'!$F$7:$GK$318,$ER$2,FALSE)),"",VLOOKUP($B207,'[1]1718  Exp_Rev Access'!$F$7:$GK$318,$ER$2,FALSE))</f>
        <v>0</v>
      </c>
      <c r="ES207" s="90">
        <f>IF(ISNA(VLOOKUP($B207,'[1]1718  Exp_Rev Access'!$F$7:$GK$318,$ES$2,FALSE)),"",VLOOKUP($B207,'[1]1718  Exp_Rev Access'!$F$7:$GK$318,$ES$2,FALSE))</f>
        <v>0</v>
      </c>
      <c r="ET207" s="90">
        <f>IF(ISNA(VLOOKUP($B207,'[1]1718  Exp_Rev Access'!$F$7:$GK$318,$ET$2,FALSE)),"",VLOOKUP($B207,'[1]1718  Exp_Rev Access'!$F$7:$GK$318,$ET$2,FALSE))</f>
        <v>0</v>
      </c>
      <c r="EU207" s="90">
        <f>IF(ISNA(VLOOKUP($B207,'[1]1718  Exp_Rev Access'!$F$7:$GK$318,$EU$2,FALSE)),"",VLOOKUP($B207,'[1]1718  Exp_Rev Access'!$F$7:$GK$318,$EU$2,FALSE))</f>
        <v>0</v>
      </c>
      <c r="EV207" s="90">
        <f>IF(ISNA(VLOOKUP($B207,'[1]1718  Exp_Rev Access'!$F$7:$GK$318,$EV$2,FALSE)),"",VLOOKUP($B207,'[1]1718  Exp_Rev Access'!$F$7:$GK$318,$EV$2,FALSE))</f>
        <v>21.24</v>
      </c>
      <c r="EW207" s="90">
        <f>IF(ISNA(VLOOKUP($B207,'[1]1718  Exp_Rev Access'!$F$7:$GK$318,$EW$2,FALSE)),"",VLOOKUP($B207,'[1]1718  Exp_Rev Access'!$F$7:$GK$318,$EW$2,FALSE))</f>
        <v>0</v>
      </c>
      <c r="EX207" s="90">
        <f>IF(ISNA(VLOOKUP($B207,'[1]1718  Exp_Rev Access'!$F$7:$GK$318,$EX$2,FALSE)),"",VLOOKUP($B207,'[1]1718  Exp_Rev Access'!$F$7:$GK$318,$EX$2,FALSE))</f>
        <v>0</v>
      </c>
      <c r="EY207" s="90">
        <f>IF(ISNA(VLOOKUP($B207,'[1]1718  Exp_Rev Access'!$F$7:$GK$318,$EY$2,FALSE)),"",VLOOKUP($B207,'[1]1718  Exp_Rev Access'!$F$7:$GK$318,$EY$2,FALSE))</f>
        <v>0</v>
      </c>
      <c r="EZ207" s="90">
        <f>IF(ISNA(VLOOKUP($B207,'[1]1718  Exp_Rev Access'!$F$7:$GK$318,$EZ$2,FALSE)),"",VLOOKUP($B207,'[1]1718  Exp_Rev Access'!$F$7:$GK$318,$EZ$2,FALSE))</f>
        <v>0</v>
      </c>
      <c r="FA207" s="90">
        <f>IF(ISNA(VLOOKUP($B207,'[1]1718  Exp_Rev Access'!$F$7:$GK$318,$FA$2,FALSE)),"",VLOOKUP($B207,'[1]1718  Exp_Rev Access'!$F$7:$GK$318,$FA$2,FALSE))</f>
        <v>0</v>
      </c>
      <c r="FB207" s="90">
        <f>IF(ISNA(VLOOKUP($B207,'[1]1718  Exp_Rev Access'!$F$7:$GK$318,$FB$2,FALSE)),"",VLOOKUP($B207,'[1]1718  Exp_Rev Access'!$F$7:$GK$318,$FB$2,FALSE))</f>
        <v>0</v>
      </c>
      <c r="FC207" s="90">
        <f>IF(ISNA(VLOOKUP($B207,'[1]1718  Exp_Rev Access'!$F$7:$GK$318,$FC$2,FALSE)),"",VLOOKUP($B207,'[1]1718  Exp_Rev Access'!$F$7:$GK$318,$FC$2,FALSE))</f>
        <v>0</v>
      </c>
      <c r="FD207" s="90">
        <f>IF(ISNA(VLOOKUP($B207,'[1]1718  Exp_Rev Access'!$F$7:$GK$318,$FD$2,FALSE)),"",VLOOKUP($B207,'[1]1718  Exp_Rev Access'!$F$7:$GK$318,$FD$2,FALSE))</f>
        <v>0</v>
      </c>
      <c r="FE207" s="90">
        <f>IF(ISNA(VLOOKUP($B207,'[1]1718  Exp_Rev Access'!$F$7:$GK$318,$FE$2,FALSE)),"",VLOOKUP($B207,'[1]1718  Exp_Rev Access'!$F$7:$GK$318,$FE$2,FALSE))</f>
        <v>0</v>
      </c>
      <c r="FF207" s="90">
        <f>IF(ISNA(VLOOKUP($B207,'[1]1718  Exp_Rev Access'!$F$7:$GK$318,$FF$2,FALSE)),"",VLOOKUP($B207,'[1]1718  Exp_Rev Access'!$F$7:$GK$318,$FF$2,FALSE))</f>
        <v>0</v>
      </c>
      <c r="FG207" s="90">
        <f>IF(ISNA(VLOOKUP($B207,'[1]1718  Exp_Rev Access'!$F$7:$GK$318,$FG$2,FALSE)),"",VLOOKUP($B207,'[1]1718  Exp_Rev Access'!$F$7:$GK$318,$FG$2,FALSE))</f>
        <v>0</v>
      </c>
      <c r="FH207" s="90">
        <f>IF(ISNA(VLOOKUP($B207,'[1]1718  Exp_Rev Access'!$F$7:$GK$318,$FH$2,FALSE)),"",VLOOKUP($B207,'[1]1718  Exp_Rev Access'!$F$7:$GK$318,$FH$2,FALSE))</f>
        <v>0</v>
      </c>
      <c r="FI207" s="90">
        <f>IF(ISNA(VLOOKUP($B207,'[1]1718  Exp_Rev Access'!$F$7:$GK$318,$FI$2,FALSE)),"",VLOOKUP($B207,'[1]1718  Exp_Rev Access'!$F$7:$GK$318,$FI$2,FALSE))</f>
        <v>0</v>
      </c>
      <c r="FJ207" s="90">
        <f>IF(ISNA(VLOOKUP($B207,'[1]1718  Exp_Rev Access'!$F$7:$GK$318,$FJ$2,FALSE)),"",VLOOKUP($B207,'[1]1718  Exp_Rev Access'!$F$7:$GK$318,$FJ$2,FALSE))</f>
        <v>0</v>
      </c>
      <c r="FK207" s="90">
        <f>IF(ISNA(VLOOKUP($B207,'[1]1718  Exp_Rev Access'!$F$7:$GK$318,$FK$2,FALSE)),"",VLOOKUP($B207,'[1]1718  Exp_Rev Access'!$F$7:$GK$318,$FK$2,FALSE))</f>
        <v>0</v>
      </c>
      <c r="FL207" s="90">
        <f>IF(ISNA(VLOOKUP($B207,'[1]1718  Exp_Rev Access'!$F$7:$GK$318,$FL$2,FALSE)),"",VLOOKUP($B207,'[1]1718  Exp_Rev Access'!$F$7:$GK$318,$FL$2,FALSE))</f>
        <v>0</v>
      </c>
      <c r="FM207" s="90">
        <f>IF(ISNA(VLOOKUP($B207,'[1]1718  Exp_Rev Access'!$F$7:$GK$318,$FM$2,FALSE)),"",VLOOKUP($B207,'[1]1718  Exp_Rev Access'!$F$7:$GK$318,$FM$2,FALSE))</f>
        <v>0</v>
      </c>
      <c r="FN207" s="90">
        <f>IF(ISNA(VLOOKUP($B207,'[1]1718  Exp_Rev Access'!$F$7:$GK$318,$FN$2,FALSE)),"",VLOOKUP($B207,'[1]1718  Exp_Rev Access'!$F$7:$GK$318,$FN$2,FALSE))</f>
        <v>0</v>
      </c>
      <c r="FO207" s="90">
        <f>IF(ISNA(VLOOKUP($B207,'[1]1718  Exp_Rev Access'!$F$7:$GK$318,$FO$2,FALSE)),"",VLOOKUP($B207,'[1]1718  Exp_Rev Access'!$F$7:$GK$318,$FO$2,FALSE))</f>
        <v>0</v>
      </c>
      <c r="FP207" s="90">
        <f>IF(ISNA(VLOOKUP($B207,'[1]1718  Exp_Rev Access'!$F$7:$GK$318,$FP$2,FALSE)),"",VLOOKUP($B207,'[1]1718  Exp_Rev Access'!$F$7:$GK$318,$FP$2,FALSE))</f>
        <v>0</v>
      </c>
      <c r="FQ207" s="90">
        <f>IF(ISNA(VLOOKUP($B207,'[1]1718  Exp_Rev Access'!$F$7:$GK$318,$FQ$2,FALSE)),"",VLOOKUP($B207,'[1]1718  Exp_Rev Access'!$F$7:$GK$318,$FQ$2,FALSE))</f>
        <v>0</v>
      </c>
      <c r="FR207" s="90">
        <f>IF(ISNA(VLOOKUP($B207,'[1]1718  Exp_Rev Access'!$F$7:$GK$318,$FR$2,FALSE)),"",VLOOKUP($B207,'[1]1718  Exp_Rev Access'!$F$7:$GK$318,$FR$2,FALSE))</f>
        <v>0</v>
      </c>
      <c r="FS207" s="56">
        <f t="shared" si="593"/>
        <v>61363.509999999995</v>
      </c>
      <c r="FT207" s="92">
        <f t="shared" si="594"/>
        <v>7.0585395178016444E-2</v>
      </c>
      <c r="FU207" s="94">
        <f t="shared" si="595"/>
        <v>1080.3434859154929</v>
      </c>
      <c r="FV207" s="95">
        <f>IF(ISNA(VLOOKUP($B207,'[1]1718  Exp_Rev Access'!$F$7:$GK$318,$FV$2,FALSE)),"",VLOOKUP($B207,'[1]1718  Exp_Rev Access'!$F$7:$GK$318,$FV$2,FALSE))</f>
        <v>8196.74</v>
      </c>
      <c r="FW207" s="95">
        <f>IF(ISNA(VLOOKUP($B207,'[1]1718  Exp_Rev Access'!$F$7:$GK$318,$FW$2,FALSE)),"",VLOOKUP($B207,'[1]1718  Exp_Rev Access'!$F$7:$GK$318,$FW$2,FALSE))</f>
        <v>0</v>
      </c>
      <c r="FX207" s="95">
        <f>IF(ISNA(VLOOKUP($B207,'[1]1718  Exp_Rev Access'!$F$7:$GK$318,$FX$2,FALSE)),"",VLOOKUP($B207,'[1]1718  Exp_Rev Access'!$F$7:$GK$318,$FX$2,FALSE))</f>
        <v>0</v>
      </c>
      <c r="FY207" s="95">
        <f>IF(ISNA(VLOOKUP($B207,'[1]1718  Exp_Rev Access'!$F$7:$GK$318,$FY$2,FALSE)),"",VLOOKUP($B207,'[1]1718  Exp_Rev Access'!$F$7:$GK$318,$FY$2,FALSE))</f>
        <v>0</v>
      </c>
      <c r="FZ207" s="95">
        <f>IF(ISNA(VLOOKUP($B207,'[1]1718  Exp_Rev Access'!$F$7:$GK$318,$FZ$2,FALSE)),"",VLOOKUP($B207,'[1]1718  Exp_Rev Access'!$F$7:$GK$318,$FZ$2,FALSE))</f>
        <v>0</v>
      </c>
      <c r="GA207" s="95">
        <f>IF(ISNA(VLOOKUP($B207,'[1]1718  Exp_Rev Access'!$F$7:$GK$318,$GA$2,FALSE)),"",VLOOKUP($B207,'[1]1718  Exp_Rev Access'!$F$7:$GK$318,$GA$2,FALSE))</f>
        <v>0</v>
      </c>
      <c r="GB207" s="95">
        <f>IF(ISNA(VLOOKUP($B207,'[1]1718  Exp_Rev Access'!$F$7:$GK$318,$GB$2,FALSE)),"",VLOOKUP($B207,'[1]1718  Exp_Rev Access'!$F$7:$GK$318,$GB$2,FALSE))</f>
        <v>0</v>
      </c>
      <c r="GC207" s="95">
        <f>IF(ISNA(VLOOKUP($B207,'[1]1718  Exp_Rev Access'!$F$7:$GK$318,$GC$2,FALSE)),"",VLOOKUP($B207,'[1]1718  Exp_Rev Access'!$F$7:$GK$318,$GC$2,FALSE))</f>
        <v>0</v>
      </c>
      <c r="GD207" s="95">
        <f>IF(ISNA(VLOOKUP($B207,'[1]1718  Exp_Rev Access'!$F$7:$GK$318,$GD$2,FALSE)),"",VLOOKUP($B207,'[1]1718  Exp_Rev Access'!$F$7:$GK$318,$GD$2,FALSE))</f>
        <v>0</v>
      </c>
      <c r="GE207" s="95">
        <f>IF(ISNA(VLOOKUP($B207,'[1]1718  Exp_Rev Access'!$F$7:$GK$318,$GE$2,FALSE)),"",VLOOKUP($B207,'[1]1718  Exp_Rev Access'!$F$7:$GK$318,$GE$2,FALSE))</f>
        <v>0</v>
      </c>
      <c r="GF207" s="95">
        <f>IF(ISNA(VLOOKUP($B207,'[1]1718  Exp_Rev Access'!$F$7:$GK$318,$GF$2,FALSE)),"",VLOOKUP($B207,'[1]1718  Exp_Rev Access'!$F$7:$GK$318,$GF$2,FALSE))</f>
        <v>0</v>
      </c>
      <c r="GG207" s="95">
        <f>IF(ISNA(VLOOKUP($B207,'[1]1718  Exp_Rev Access'!$F$7:$GK$318,$GG$2,FALSE)),"",VLOOKUP($B207,'[1]1718  Exp_Rev Access'!$F$7:$GK$318,$GG$2,FALSE))</f>
        <v>0</v>
      </c>
      <c r="GH207" s="95">
        <f>IF(ISNA(VLOOKUP($B207,'[1]1718  Exp_Rev Access'!$F$7:$GK$318,$GH$2,FALSE)),"",VLOOKUP($B207,'[1]1718  Exp_Rev Access'!$F$7:$GK$318,$GH$2,FALSE))</f>
        <v>0</v>
      </c>
      <c r="GI207" s="95">
        <f>IF(ISNA(VLOOKUP($B207,'[1]1718  Exp_Rev Access'!$F$7:$GK$318,$GI$2,FALSE)),"",VLOOKUP($B207,'[1]1718  Exp_Rev Access'!$F$7:$GK$318,$GI$2,FALSE))</f>
        <v>0</v>
      </c>
      <c r="GJ207" s="95">
        <f>IF(ISNA(VLOOKUP($B207,'[1]1718  Exp_Rev Access'!$F$7:$GK$318,$GJ$2,FALSE)),"",VLOOKUP($B207,'[1]1718  Exp_Rev Access'!$F$7:$GK$318,$GJ$2,FALSE))</f>
        <v>0</v>
      </c>
      <c r="GK207" s="95">
        <f>IF(ISNA(VLOOKUP($B207,'[1]1718  Exp_Rev Access'!$F$7:$GK$318,$GK$2,FALSE)),"",VLOOKUP($B207,'[1]1718  Exp_Rev Access'!$F$7:$GK$318,$GK$2,FALSE))</f>
        <v>0</v>
      </c>
      <c r="GL207" s="95">
        <f>IF(ISNA(VLOOKUP($B207,'[1]1718  Exp_Rev Access'!$F$7:$GK$318,$GL$2,FALSE)),"",VLOOKUP($B207,'[1]1718  Exp_Rev Access'!$F$7:$GK$318,$GL$2,FALSE))</f>
        <v>0</v>
      </c>
      <c r="GM207" s="95">
        <f>IF(ISNA(VLOOKUP($B207,'[1]1718  Exp_Rev Access'!$F$7:$GK$318,$GM$2,FALSE)),"",VLOOKUP($B207,'[1]1718  Exp_Rev Access'!$F$7:$GK$318,$GM$2,FALSE))</f>
        <v>0</v>
      </c>
      <c r="GN207" s="95">
        <f>IF(ISNA(VLOOKUP($B207,'[1]1718  Exp_Rev Access'!$F$7:$GK$318,$GN$2,FALSE)),"",VLOOKUP($B207,'[1]1718  Exp_Rev Access'!$F$7:$GK$318,$GN$2,FALSE))</f>
        <v>0</v>
      </c>
      <c r="GO207" s="95">
        <f>IF(ISNA(VLOOKUP($B207,'[1]1718  Exp_Rev Access'!$F$7:$GK$318,$GO$2,FALSE)),"",VLOOKUP($B207,'[1]1718  Exp_Rev Access'!$F$7:$GK$318,$GO$2,FALSE))</f>
        <v>0</v>
      </c>
      <c r="GP207" s="95">
        <f>IF(ISNA(VLOOKUP($B207,'[1]1718  Exp_Rev Access'!$F$7:$GK$318,$GP$2,FALSE)),"",VLOOKUP($B207,'[1]1718  Exp_Rev Access'!$F$7:$GK$318,$GP$2,FALSE))</f>
        <v>0</v>
      </c>
      <c r="GQ207" s="95">
        <f>IF(ISNA(VLOOKUP($B207,'[1]1718  Exp_Rev Access'!$F$7:$GK$318,$GQ$2,FALSE)),"",VLOOKUP($B207,'[1]1718  Exp_Rev Access'!$F$7:$GK$318,$GQ$2,FALSE))</f>
        <v>0</v>
      </c>
      <c r="GR207" s="95">
        <f>IF(ISNA(VLOOKUP($B207,'[1]1718  Exp_Rev Access'!$F$7:$GK$318,$GR$2,FALSE)),"",VLOOKUP($B207,'[1]1718  Exp_Rev Access'!$F$7:$GK$318,$GR$2,FALSE))</f>
        <v>0</v>
      </c>
      <c r="GS207" s="95">
        <f>IF(ISNA(VLOOKUP($B207,'[1]1718  Exp_Rev Access'!$F$7:$GK$318,$GS$2,FALSE)),"",VLOOKUP($B207,'[1]1718  Exp_Rev Access'!$F$7:$GK$318,$GS$2,FALSE))</f>
        <v>0</v>
      </c>
      <c r="GT207" s="95">
        <f>IF(ISNA(VLOOKUP($B207,'[1]1718  Exp_Rev Access'!$F$7:$GK$318,$GT$2,FALSE)),"",VLOOKUP($B207,'[1]1718  Exp_Rev Access'!$F$7:$GK$318,$GT$2,FALSE))</f>
        <v>0</v>
      </c>
      <c r="GU207" s="56">
        <f t="shared" si="596"/>
        <v>8196.74</v>
      </c>
      <c r="GV207" s="56">
        <f t="shared" si="597"/>
        <v>9.4285697162931944E-3</v>
      </c>
      <c r="GW207" s="96">
        <f t="shared" si="598"/>
        <v>144.30880281690142</v>
      </c>
    </row>
    <row r="208" spans="1:222" x14ac:dyDescent="0.3">
      <c r="A208" s="73"/>
      <c r="B208" s="88" t="s">
        <v>474</v>
      </c>
      <c r="C208" s="89" t="s">
        <v>475</v>
      </c>
      <c r="D208" s="75">
        <f>IF(ISNA(VLOOKUP($B208,'[1]1718 enrollment_Rev_Exp by size'!$A$7:H543,3,FALSE)),"",VLOOKUP($B208,'[1]1718 enrollment_Rev_Exp by size'!$A$7:$G$350,3,FALSE))</f>
        <v>533.7700000000001</v>
      </c>
      <c r="E208" s="76">
        <f>IF(ISNA(VLOOKUP($B208,'[1]1718 enrollment_Rev_Exp by size'!$A$7:I544,5,FALSE)),"",VLOOKUP($B208,'[1]1718 enrollment_Rev_Exp by size'!$A$7:$G$350,5,FALSE))</f>
        <v>7389051.71</v>
      </c>
      <c r="F208" s="70">
        <f t="shared" si="578"/>
        <v>7389051.71</v>
      </c>
      <c r="G208" s="70">
        <f t="shared" si="579"/>
        <v>0</v>
      </c>
      <c r="H208" s="90">
        <f>IF(ISNA(VLOOKUP($B208,'[1]1718  Exp_Rev Access'!$F$7:$GK$318,3,FALSE)),"",VLOOKUP($B208,'[1]1718  Exp_Rev Access'!$F$7:$GK$318,3,FALSE))</f>
        <v>831524.09</v>
      </c>
      <c r="I208" s="90">
        <f>IF(ISNA(VLOOKUP($B208,'[1]1718  Exp_Rev Access'!$F$7:$GK$318,4,FALSE)),"",VLOOKUP($B208,'[1]1718  Exp_Rev Access'!$F$7:$GK$318,4,FALSE))</f>
        <v>0</v>
      </c>
      <c r="J208" s="90">
        <f>IF(ISNA(VLOOKUP($B208,'[1]1718  Exp_Rev Access'!$F$7:$GK$318,5,FALSE)),"",VLOOKUP($B208,'[1]1718  Exp_Rev Access'!$F$7:$GK$318,5,FALSE))</f>
        <v>0</v>
      </c>
      <c r="K208" s="90">
        <f>IF(ISNA(VLOOKUP($B208,'[1]1718  Exp_Rev Access'!$F$7:$GK$318,6,FALSE)),"-",VLOOKUP($B208,'[1]1718  Exp_Rev Access'!$F$7:$GK$318,6,FALSE))</f>
        <v>95653.24</v>
      </c>
      <c r="L208" s="90">
        <f>IF(ISNA(VLOOKUP($B208,'[1]1718  Exp_Rev Access'!$F$7:$GK$318,7,FALSE)),"",VLOOKUP($B208,'[1]1718  Exp_Rev Access'!$F$7:$GK$318,7,FALSE))</f>
        <v>0</v>
      </c>
      <c r="M208" s="90">
        <f>IF(ISNA(VLOOKUP($B208,'[1]1718  Exp_Rev Access'!$F$7:$GK$318,8,FALSE)),"",VLOOKUP($B208,'[1]1718  Exp_Rev Access'!$F$7:$GK$318,8,FALSE))</f>
        <v>0</v>
      </c>
      <c r="N208" s="56">
        <f t="shared" si="580"/>
        <v>927177.33</v>
      </c>
      <c r="O208" s="91">
        <f t="shared" si="581"/>
        <v>0.1254798810983013</v>
      </c>
      <c r="P208" s="56">
        <f t="shared" si="582"/>
        <v>1737.0352961013166</v>
      </c>
      <c r="Q208" s="90">
        <f>IF(ISNA(VLOOKUP($B208,'[1]1718  Exp_Rev Access'!$F$7:$GK$318,10,FALSE)),"",VLOOKUP($B208,'[1]1718  Exp_Rev Access'!$F$7:$GK$318,10,FALSE))</f>
        <v>3886.63</v>
      </c>
      <c r="R208" s="90">
        <f>IF(ISNA(VLOOKUP($B208,'[1]1718  Exp_Rev Access'!$F$7:$GK$318,11,FALSE)),"",VLOOKUP($B208,'[1]1718  Exp_Rev Access'!$F$7:$GK$318,11,FALSE))</f>
        <v>0</v>
      </c>
      <c r="S208" s="90">
        <f>IF(ISNA(VLOOKUP($B208,'[1]1718  Exp_Rev Access'!$F$7:$GK$318,12,FALSE)),"",VLOOKUP($B208,'[1]1718  Exp_Rev Access'!$F$7:$GK$318,12,FALSE))</f>
        <v>0</v>
      </c>
      <c r="T208" s="90">
        <f>IF(ISNA(VLOOKUP($B208,'[1]1718  Exp_Rev Access'!$F$7:$GK$318,13,FALSE)),"",VLOOKUP($B208,'[1]1718  Exp_Rev Access'!$F$7:$GK$318,13,FALSE))</f>
        <v>0</v>
      </c>
      <c r="U208" s="90">
        <f>IF(ISNA(VLOOKUP($B208,'[1]1718  Exp_Rev Access'!$F$7:$GK$318,14,FALSE)),"",VLOOKUP($B208,'[1]1718  Exp_Rev Access'!$F$7:$GK$318,14,FALSE))</f>
        <v>0</v>
      </c>
      <c r="V208" s="90">
        <f>IF(ISNA(VLOOKUP($B208,'[1]1718  Exp_Rev Access'!$F$7:$GK$318,15,FALSE)),"",VLOOKUP($B208,'[1]1718  Exp_Rev Access'!$F$7:$GK$318,15,FALSE))</f>
        <v>0</v>
      </c>
      <c r="W208" s="90">
        <f>IF(ISNA(VLOOKUP($B208,'[1]1718  Exp_Rev Access'!$F$7:$GK$318,16,FALSE)),"",VLOOKUP($B208,'[1]1718  Exp_Rev Access'!$F$7:$GK$318,16,FALSE))</f>
        <v>0</v>
      </c>
      <c r="X208" s="90">
        <f>IF(ISNA(VLOOKUP($B208,'[1]1718  Exp_Rev Access'!$F$7:$GK$318,17,FALSE)),"",VLOOKUP($B208,'[1]1718  Exp_Rev Access'!$F$7:$GK$318,17,FALSE))</f>
        <v>0</v>
      </c>
      <c r="Y208" s="90">
        <f>IF(ISNA(VLOOKUP($B208,'[1]1718  Exp_Rev Access'!$F$7:$GK$318,18,FALSE)),"",VLOOKUP($B208,'[1]1718  Exp_Rev Access'!$F$7:$GK$318,18,FALSE))</f>
        <v>1619</v>
      </c>
      <c r="Z208" s="90">
        <f>IF(ISNA(VLOOKUP($B208,'[1]1718  Exp_Rev Access'!$F$7:$GK$318,19,FALSE)),"",VLOOKUP($B208,'[1]1718  Exp_Rev Access'!$F$7:$GK$318,19,FALSE))</f>
        <v>0</v>
      </c>
      <c r="AA208" s="90">
        <f>IF(ISNA(VLOOKUP($B208,'[1]1718  Exp_Rev Access'!$F$7:$GK$318,20,FALSE)),"",VLOOKUP($B208,'[1]1718  Exp_Rev Access'!$F$7:$GK$318,20,FALSE))</f>
        <v>0</v>
      </c>
      <c r="AB208" s="90">
        <f>IF(ISNA(VLOOKUP($B208,'[1]1718  Exp_Rev Access'!$F$7:$GK$318,21,FALSE)),"",VLOOKUP($B208,'[1]1718  Exp_Rev Access'!$F$7:$GK$318,21,FALSE))</f>
        <v>0</v>
      </c>
      <c r="AC208" s="90">
        <f>IF(ISNA(VLOOKUP($B208,'[1]1718  Exp_Rev Access'!$F$7:$GK$318,22,FALSE)),"",VLOOKUP($B208,'[1]1718  Exp_Rev Access'!$F$7:$GK$318,22,FALSE))</f>
        <v>1158.8499999999999</v>
      </c>
      <c r="AD208" s="90">
        <f>IF(ISNA(VLOOKUP($B208,'[1]1718  Exp_Rev Access'!$F$7:$GK$318,23,FALSE)),"",VLOOKUP($B208,'[1]1718  Exp_Rev Access'!$F$7:$GK$318,23,FALSE))</f>
        <v>48085.97</v>
      </c>
      <c r="AE208" s="90">
        <f>IF(ISNA(VLOOKUP($B208,'[1]1718  Exp_Rev Access'!$F$7:$GK$318,24,FALSE)),"",VLOOKUP($B208,'[1]1718  Exp_Rev Access'!$F$7:$GK$318,24,FALSE))</f>
        <v>29288.7</v>
      </c>
      <c r="AF208" s="90">
        <f>IF(ISNA(VLOOKUP($B208,'[1]1718  Exp_Rev Access'!$F$7:$GK$318,25,FALSE)),"",VLOOKUP($B208,'[1]1718  Exp_Rev Access'!$F$7:$GK$318,25,FALSE))</f>
        <v>0</v>
      </c>
      <c r="AG208" s="90">
        <f>IF(ISNA(VLOOKUP($B208,'[1]1718  Exp_Rev Access'!$F$7:$GK$318,26,FALSE)),"",VLOOKUP($B208,'[1]1718  Exp_Rev Access'!$F$7:$GK$318,26,FALSE))</f>
        <v>2767.75</v>
      </c>
      <c r="AH208" s="90">
        <f>IF(ISNA(VLOOKUP($B208,'[1]1718  Exp_Rev Access'!$F$7:$GK$318,27,FALSE)),"",VLOOKUP($B208,'[1]1718  Exp_Rev Access'!$F$7:$GK$318,27,FALSE))</f>
        <v>71581.399999999994</v>
      </c>
      <c r="AI208" s="90">
        <f>IF(ISNA(VLOOKUP($B208,'[1]1718  Exp_Rev Access'!$F$7:$GK$318,28,FALSE)),"",VLOOKUP($B208,'[1]1718  Exp_Rev Access'!$F$7:$GK$318,28,FALSE))</f>
        <v>2731.62</v>
      </c>
      <c r="AJ208" s="90">
        <f>IF(ISNA(VLOOKUP($B208,'[1]1718  Exp_Rev Access'!$F$7:$GK$318,29,FALSE)),"",VLOOKUP($B208,'[1]1718  Exp_Rev Access'!$F$7:$GK$318,29,FALSE))</f>
        <v>0</v>
      </c>
      <c r="AK208" s="90">
        <f>IF(ISNA(VLOOKUP($B208,'[1]1718  Exp_Rev Access'!$F$7:$GK$318,30,FALSE)),"",VLOOKUP($B208,'[1]1718  Exp_Rev Access'!$F$7:$GK$318,30,FALSE))</f>
        <v>27806.27</v>
      </c>
      <c r="AL208" s="90">
        <f>IF(ISNA(VLOOKUP($B208,'[1]1718  Exp_Rev Access'!$F$7:$GK$318,31,FALSE)),"",VLOOKUP($B208,'[1]1718  Exp_Rev Access'!$F$7:$GK$318,31,FALSE))</f>
        <v>0</v>
      </c>
      <c r="AM208" s="56">
        <f t="shared" si="583"/>
        <v>188926.18999999997</v>
      </c>
      <c r="AN208" s="92">
        <f t="shared" si="584"/>
        <v>2.5568394621506847E-2</v>
      </c>
      <c r="AO208" s="71">
        <f t="shared" si="585"/>
        <v>353.94681229743139</v>
      </c>
      <c r="AP208" s="90">
        <f>IF(ISNA(VLOOKUP($B208,'[1]1718  Exp_Rev Access'!$F$7:$GK$318,33,FALSE)),"",VLOOKUP($B208,'[1]1718  Exp_Rev Access'!$F$7:$GK$318,33,FALSE))</f>
        <v>3934312.84</v>
      </c>
      <c r="AQ208" s="90">
        <f>IF(ISNA(VLOOKUP($B208,'[1]1718  Exp_Rev Access'!$F$7:$GK$318,34,FALSE)),"",VLOOKUP($B208,'[1]1718  Exp_Rev Access'!$F$7:$GK$318,34,FALSE))</f>
        <v>189474.16</v>
      </c>
      <c r="AR208" s="90">
        <f>IF(ISNA(VLOOKUP($B208,'[1]1718  Exp_Rev Access'!$F$7:$GK$318,35,FALSE)),"",VLOOKUP($B208,'[1]1718  Exp_Rev Access'!$F$7:$GK$318,35,FALSE))</f>
        <v>241977.68</v>
      </c>
      <c r="AS208" s="90">
        <f>IF(ISNA(VLOOKUP($B208,'[1]1718  Exp_Rev Access'!$F$7:$GK$318,36,FALSE)),"",VLOOKUP($B208,'[1]1718  Exp_Rev Access'!$F$7:$GK$318,36,FALSE))</f>
        <v>8400.6299999999992</v>
      </c>
      <c r="AT208" s="90">
        <f>IF(ISNA(VLOOKUP($B208,'[1]1718  Exp_Rev Access'!$F$7:$GK$318,37,FALSE)),"",VLOOKUP($B208,'[1]1718  Exp_Rev Access'!$F$7:$GK$318,37,FALSE))</f>
        <v>0</v>
      </c>
      <c r="AU208" s="56">
        <f t="shared" si="586"/>
        <v>4374165.3099999996</v>
      </c>
      <c r="AV208" s="93">
        <f t="shared" si="587"/>
        <v>0.59197925277477859</v>
      </c>
      <c r="AW208" s="56">
        <f t="shared" si="588"/>
        <v>8194.850422466603</v>
      </c>
      <c r="AX208" s="90">
        <f>IF(ISNA(VLOOKUP($B208,'[1]1718  Exp_Rev Access'!$F$7:$GK$318,39,FALSE)),"",VLOOKUP($B208,'[1]1718  Exp_Rev Access'!$F$7:$GK$318,39,FALSE))</f>
        <v>0</v>
      </c>
      <c r="AY208" s="90">
        <f>IF(ISNA(VLOOKUP($B208,'[1]1718  Exp_Rev Access'!$F$7:$GK$318,40,FALSE)),"",VLOOKUP($B208,'[1]1718  Exp_Rev Access'!$F$7:$GK$318,40,FALSE))</f>
        <v>499790.52</v>
      </c>
      <c r="AZ208" s="90">
        <f>IF(ISNA(VLOOKUP($B208,'[1]1718  Exp_Rev Access'!$F$7:$GK$318,41,FALSE)),"",VLOOKUP($B208,'[1]1718  Exp_Rev Access'!$F$7:$GK$318,41,FALSE))</f>
        <v>46329.95</v>
      </c>
      <c r="BA208" s="90">
        <f>IF(ISNA(VLOOKUP($B208,'[1]1718  Exp_Rev Access'!$F$7:$GK$318,42,FALSE)),"",VLOOKUP($B208,'[1]1718  Exp_Rev Access'!$F$7:$GK$318,42,FALSE))</f>
        <v>0</v>
      </c>
      <c r="BB208" s="90">
        <f>IF(ISNA(VLOOKUP($B208,'[1]1718  Exp_Rev Access'!$F$7:$GK$318,43,FALSE)),"",VLOOKUP($B208,'[1]1718  Exp_Rev Access'!$F$7:$GK$318,43,FALSE))</f>
        <v>0</v>
      </c>
      <c r="BC208" s="90">
        <f>IF(ISNA(VLOOKUP($B208,'[1]1718  Exp_Rev Access'!$F$7:$GK$318,44,FALSE)),"",VLOOKUP($B208,'[1]1718  Exp_Rev Access'!$F$7:$GK$318,44,FALSE))</f>
        <v>284387.86</v>
      </c>
      <c r="BD208" s="90">
        <f>IF(ISNA(VLOOKUP($B208,'[1]1718  Exp_Rev Access'!$F$7:$GK$318,45,FALSE)),"",VLOOKUP($B208,'[1]1718  Exp_Rev Access'!$F$7:$GK$318,45,FALSE))</f>
        <v>0</v>
      </c>
      <c r="BE208" s="90">
        <f>IF(ISNA(VLOOKUP($B208,'[1]1718  Exp_Rev Access'!$F$7:$GK$318,46,FALSE)),"",VLOOKUP($B208,'[1]1718  Exp_Rev Access'!$F$7:$GK$318,46,FALSE))</f>
        <v>29165.94</v>
      </c>
      <c r="BF208" s="90">
        <f>IF(ISNA(VLOOKUP($B208,'[1]1718  Exp_Rev Access'!$F$7:$GK$318,47,FALSE)),"",VLOOKUP($B208,'[1]1718  Exp_Rev Access'!$F$7:$GK$318,47,FALSE))</f>
        <v>0</v>
      </c>
      <c r="BG208" s="90">
        <f>IF(ISNA(VLOOKUP($B208,'[1]1718  Exp_Rev Access'!$F$7:$GK$318,48,FALSE)),"",VLOOKUP($B208,'[1]1718  Exp_Rev Access'!$F$7:$GK$318,48,FALSE))</f>
        <v>74758.960000000006</v>
      </c>
      <c r="BH208" s="90">
        <f>IF(ISNA(VLOOKUP($B208,'[1]1718  Exp_Rev Access'!$F$7:$GK$318,49,FALSE)),"",VLOOKUP($B208,'[1]1718  Exp_Rev Access'!$F$7:$GK$318,49,FALSE))</f>
        <v>11873.08</v>
      </c>
      <c r="BI208" s="90">
        <f>IF(ISNA(VLOOKUP($B208,'[1]1718  Exp_Rev Access'!$F$7:$GK$318,50,FALSE)),"",VLOOKUP($B208,'[1]1718  Exp_Rev Access'!$F$7:$GK$318,50,FALSE))</f>
        <v>0</v>
      </c>
      <c r="BJ208" s="90">
        <f>IF(ISNA(VLOOKUP($B208,'[1]1718  Exp_Rev Access'!$F$7:$GK$318,51,FALSE)),"",VLOOKUP($B208,'[1]1718  Exp_Rev Access'!$F$7:$GK$318,51,FALSE))</f>
        <v>3722.03</v>
      </c>
      <c r="BK208" s="90">
        <f>IF(ISNA(VLOOKUP($B208,'[1]1718  Exp_Rev Access'!$F$7:$GK$318,52,FALSE)),"",VLOOKUP($B208,'[1]1718  Exp_Rev Access'!$F$7:$GK$318,52,FALSE))</f>
        <v>351314.69</v>
      </c>
      <c r="BL208" s="90">
        <f>IF(ISNA(VLOOKUP($B208,'[1]1718  Exp_Rev Access'!$F$7:$GK$318,53,FALSE)),"",VLOOKUP($B208,'[1]1718  Exp_Rev Access'!$F$7:$GK$318,53,FALSE))</f>
        <v>0</v>
      </c>
      <c r="BM208" s="90">
        <f>IF(ISNA(VLOOKUP($B208,'[1]1718  Exp_Rev Access'!$F$7:$GK$318,54,FALSE)),"",VLOOKUP($B208,'[1]1718  Exp_Rev Access'!$F$7:$GK$318,54,FALSE))</f>
        <v>83.5</v>
      </c>
      <c r="BN208" s="90">
        <f>IF(ISNA(VLOOKUP($B208,'[1]1718  Exp_Rev Access'!$F$7:$GK$318,55,FALSE)),"",VLOOKUP($B208,'[1]1718  Exp_Rev Access'!$F$7:$GK$318,55,FALSE))</f>
        <v>0</v>
      </c>
      <c r="BO208" s="90">
        <f>IF(ISNA(VLOOKUP($B208,'[1]1718  Exp_Rev Access'!$F$7:$GK$318,56,FALSE)),"",VLOOKUP($B208,'[1]1718  Exp_Rev Access'!$F$7:$GK$318,56,FALSE))</f>
        <v>0</v>
      </c>
      <c r="BP208" s="90">
        <f>IF(ISNA(VLOOKUP($B208,'[1]1718  Exp_Rev Access'!$F$7:$GK$318,57,FALSE)),"",VLOOKUP($B208,'[1]1718  Exp_Rev Access'!$F$7:$GK$318,57,FALSE))</f>
        <v>0</v>
      </c>
      <c r="BQ208" s="90">
        <f>IF(ISNA(VLOOKUP($B208,'[1]1718  Exp_Rev Access'!$F$7:$GK$318,58,FALSE)),"",VLOOKUP($B208,'[1]1718  Exp_Rev Access'!$F$7:$GK$318,58,FALSE))</f>
        <v>0</v>
      </c>
      <c r="BR208" s="90">
        <f>IF(ISNA(VLOOKUP($B208,'[1]1718  Exp_Rev Access'!$F$7:$GK$318,59,FALSE)),"",VLOOKUP($B208,'[1]1718  Exp_Rev Access'!$F$7:$GK$318,59,FALSE))</f>
        <v>0</v>
      </c>
      <c r="BS208" s="90">
        <f>IF(ISNA(VLOOKUP($B208,'[1]1718  Exp_Rev Access'!$F$7:$GK$318,60,FALSE)),"",VLOOKUP($B208,'[1]1718  Exp_Rev Access'!$F$7:$GK$318,60,FALSE))</f>
        <v>0</v>
      </c>
      <c r="BT208" s="90">
        <f>IF(ISNA(VLOOKUP($B208,'[1]1718  Exp_Rev Access'!$F$7:$GK$318,61,FALSE)),"",VLOOKUP($B208,'[1]1718  Exp_Rev Access'!$F$7:$GK$318,61,FALSE))</f>
        <v>0</v>
      </c>
      <c r="BU208" s="90">
        <f>IF(ISNA(VLOOKUP($B208,'[1]1718  Exp_Rev Access'!$F$7:$GK$318,62,FALSE)),"",VLOOKUP($B208,'[1]1718  Exp_Rev Access'!$F$7:$GK$318,62,FALSE))</f>
        <v>0</v>
      </c>
      <c r="BV208" s="56">
        <f t="shared" si="571"/>
        <v>1301426.5299999998</v>
      </c>
      <c r="BW208" s="92">
        <f t="shared" si="589"/>
        <v>0.17612903266581684</v>
      </c>
      <c r="BX208" s="71">
        <f t="shared" si="590"/>
        <v>2438.1784851153111</v>
      </c>
      <c r="BY208" s="90">
        <f>IF(ISNA(VLOOKUP($B208,'[1]1718  Exp_Rev Access'!$F$7:$GK$318,64,FALSE)),"",VLOOKUP($B208,'[1]1718  Exp_Rev Access'!$F$7:$GK$318,64,FALSE))</f>
        <v>0</v>
      </c>
      <c r="BZ208" s="90">
        <f>IF(ISNA(VLOOKUP($B208,'[1]1718  Exp_Rev Access'!$F$7:$GK$318,65,FALSE)),"",VLOOKUP($B208,'[1]1718  Exp_Rev Access'!$F$7:$GK$318,65,FALSE))</f>
        <v>0</v>
      </c>
      <c r="CA208" s="90">
        <f>IF(ISNA(VLOOKUP($B208,'[1]1718  Exp_Rev Access'!$F$7:$GK$318,66,FALSE)),"",VLOOKUP($B208,'[1]1718  Exp_Rev Access'!$F$7:$GK$318,66,FALSE))</f>
        <v>0</v>
      </c>
      <c r="CB208" s="90">
        <f>IF(ISNA(VLOOKUP($B208,'[1]1718  Exp_Rev Access'!$F$7:$GK$318,67,FALSE)),"",VLOOKUP($B208,'[1]1718  Exp_Rev Access'!$F$7:$GK$318,67,FALSE))</f>
        <v>0</v>
      </c>
      <c r="CC208" s="90">
        <f>IF(ISNA(VLOOKUP($B208,'[1]1718  Exp_Rev Access'!$F$7:$GK$318,68,FALSE)),"",VLOOKUP($B208,'[1]1718  Exp_Rev Access'!$F$7:$GK$318,68,FALSE))</f>
        <v>35565.980000000003</v>
      </c>
      <c r="CD208" s="90">
        <f>IF(ISNA(VLOOKUP($B208,'[1]1718  Exp_Rev Access'!$F$7:$GK$318,69,FALSE)),"",VLOOKUP($B208,'[1]1718  Exp_Rev Access'!$F$7:$GK$318,69,FALSE))</f>
        <v>0</v>
      </c>
      <c r="CE208" s="56">
        <f t="shared" si="566"/>
        <v>35565.980000000003</v>
      </c>
      <c r="CF208" s="92">
        <f t="shared" si="591"/>
        <v>4.8133348358987199E-3</v>
      </c>
      <c r="CG208" s="78">
        <f t="shared" si="592"/>
        <v>66.631657830151553</v>
      </c>
      <c r="CH208" s="90">
        <f>IF(ISNA(VLOOKUP($B208,'[1]1718  Exp_Rev Access'!$F$7:$GK$318,$CH$2,FALSE)),"",VLOOKUP($B208,'[1]1718  Exp_Rev Access'!$F$7:$GK$318,$CH$2,FALSE))</f>
        <v>0</v>
      </c>
      <c r="CI208" s="90">
        <f>IF(ISNA(VLOOKUP($B208,'[1]1718  Exp_Rev Access'!$F$7:$GK$318,$CI$2,FALSE)),"",VLOOKUP($B208,'[1]1718  Exp_Rev Access'!$F$7:$GK$318,$CI$2,FALSE))</f>
        <v>0</v>
      </c>
      <c r="CJ208" s="90">
        <f>IF(ISNA(VLOOKUP($B208,'[1]1718  Exp_Rev Access'!$F$7:$GK$318,$CJ$2,FALSE)),"",VLOOKUP($B208,'[1]1718  Exp_Rev Access'!$F$7:$GK$318,$CJ$2,FALSE))</f>
        <v>0</v>
      </c>
      <c r="CK208" s="90">
        <f>IF(ISNA(VLOOKUP($B208,'[1]1718  Exp_Rev Access'!$F$7:$GK$318,$CK$2,FALSE)),"",VLOOKUP($B208,'[1]1718  Exp_Rev Access'!$F$7:$GK$318,$CK$2,FALSE))</f>
        <v>0</v>
      </c>
      <c r="CL208" s="90">
        <f>IF(ISNA(VLOOKUP($B208,'[1]1718  Exp_Rev Access'!$F$7:$GK$318,$CL$2,FALSE)),"",VLOOKUP($B208,'[1]1718  Exp_Rev Access'!$F$7:$GK$318,$CL$2,FALSE))</f>
        <v>0</v>
      </c>
      <c r="CM208" s="90">
        <f>IF(ISNA(VLOOKUP($B208,'[1]1718  Exp_Rev Access'!$F$7:$GK$318,$CM$2,FALSE)),"",VLOOKUP($B208,'[1]1718  Exp_Rev Access'!$F$7:$GK$318,$CM$2,FALSE))</f>
        <v>0</v>
      </c>
      <c r="CN208" s="90">
        <f>IF(ISNA(VLOOKUP($B208,'[1]1718  Exp_Rev Access'!$F$7:$GK$318,$CN$2,FALSE)),"",VLOOKUP($B208,'[1]1718  Exp_Rev Access'!$F$7:$GK$318,$CN$2,FALSE))</f>
        <v>0</v>
      </c>
      <c r="CO208" s="90">
        <f>IF(ISNA(VLOOKUP($B208,'[1]1718  Exp_Rev Access'!$F$7:$GK$318,$CO$2,FALSE)),"",VLOOKUP($B208,'[1]1718  Exp_Rev Access'!$F$7:$GK$318,$CO$2,FALSE))</f>
        <v>0</v>
      </c>
      <c r="CP208" s="90">
        <f>IF(ISNA(VLOOKUP($B208,'[1]1718  Exp_Rev Access'!$F$7:$GK$318,$CP$2,FALSE)),"",VLOOKUP($B208,'[1]1718  Exp_Rev Access'!$F$7:$GK$318,$CP$2,FALSE))</f>
        <v>0</v>
      </c>
      <c r="CQ208" s="90">
        <f>IF(ISNA(VLOOKUP($B208,'[1]1718  Exp_Rev Access'!$F$7:$GK$318,$CQ$2,FALSE)),"",VLOOKUP($B208,'[1]1718  Exp_Rev Access'!$F$7:$GK$318,$CQ$2,FALSE))</f>
        <v>119272</v>
      </c>
      <c r="CR208" s="90">
        <f>IF(ISNA(VLOOKUP($B208,'[1]1718  Exp_Rev Access'!$F$7:$GK$318,$CR$2,FALSE)),"",VLOOKUP($B208,'[1]1718  Exp_Rev Access'!$F$7:$GK$318,$CR$2,FALSE))</f>
        <v>0</v>
      </c>
      <c r="CS208" s="90">
        <f>IF(ISNA(VLOOKUP($B208,'[1]1718  Exp_Rev Access'!$F$7:$GK$318,$CS$2,FALSE)),"",VLOOKUP($B208,'[1]1718  Exp_Rev Access'!$F$7:$GK$318,$CS$2,FALSE))</f>
        <v>4573</v>
      </c>
      <c r="CT208" s="90">
        <f>IF(ISNA(VLOOKUP($B208,'[1]1718  Exp_Rev Access'!$F$7:$GK$318,$CT$2,FALSE)),"",VLOOKUP($B208,'[1]1718  Exp_Rev Access'!$F$7:$GK$318,$CT$2,FALSE))</f>
        <v>0</v>
      </c>
      <c r="CU208" s="90">
        <f>IF(ISNA(VLOOKUP($B208,'[1]1718  Exp_Rev Access'!$F$7:$GK$318,$CU$2,FALSE)),"",VLOOKUP($B208,'[1]1718  Exp_Rev Access'!$F$7:$GK$318,$CU$2,FALSE))</f>
        <v>153587.71</v>
      </c>
      <c r="CV208" s="90">
        <f>IF(ISNA(VLOOKUP($B208,'[1]1718  Exp_Rev Access'!$F$7:$GK$318,$CV$2,FALSE)),"",VLOOKUP($B208,'[1]1718  Exp_Rev Access'!$F$7:$GK$318,$CV$2,FALSE))</f>
        <v>32378.85</v>
      </c>
      <c r="CW208" s="90">
        <f>IF(ISNA(VLOOKUP($B208,'[1]1718  Exp_Rev Access'!$F$7:$GK$318,$CW$2,FALSE)),"",VLOOKUP($B208,'[1]1718  Exp_Rev Access'!$F$7:$GK$318,$CW$2,FALSE))</f>
        <v>30497.71</v>
      </c>
      <c r="CX208" s="90">
        <f>IF(ISNA(VLOOKUP($B208,'[1]1718  Exp_Rev Access'!$F$7:$GK$318,$CX$2,FALSE)),"",VLOOKUP($B208,'[1]1718  Exp_Rev Access'!$F$7:$GK$318,$CX$2,FALSE))</f>
        <v>0</v>
      </c>
      <c r="CY208" s="90">
        <f>IF(ISNA(VLOOKUP($B208,'[1]1718  Exp_Rev Access'!$F$7:$GK$318,$CY$2,FALSE)),"",VLOOKUP($B208,'[1]1718  Exp_Rev Access'!$F$7:$GK$318,$CY$2,FALSE))</f>
        <v>0</v>
      </c>
      <c r="CZ208" s="90">
        <f>IF(ISNA(VLOOKUP($B208,'[1]1718  Exp_Rev Access'!$F$7:$GK$318,$CZ$2,FALSE)),"",VLOOKUP($B208,'[1]1718  Exp_Rev Access'!$F$7:$GK$318,$CZ$2,FALSE))</f>
        <v>0</v>
      </c>
      <c r="DA208" s="90">
        <f>IF(ISNA(VLOOKUP($B208,'[1]1718  Exp_Rev Access'!$F$7:$GK$318,$DA$2,FALSE)),"",VLOOKUP($B208,'[1]1718  Exp_Rev Access'!$F$7:$GK$318,$DA$2,FALSE))</f>
        <v>0</v>
      </c>
      <c r="DB208" s="90">
        <f>IF(ISNA(VLOOKUP($B208,'[1]1718  Exp_Rev Access'!$F$7:$GK$318,$DB$2,FALSE)),"",VLOOKUP($B208,'[1]1718  Exp_Rev Access'!$F$7:$GK$318,$DB$2,FALSE))</f>
        <v>8822.98</v>
      </c>
      <c r="DC208" s="90">
        <f>IF(ISNA(VLOOKUP($B208,'[1]1718  Exp_Rev Access'!$F$7:$GK$318,$DC$2,FALSE)),"",VLOOKUP($B208,'[1]1718  Exp_Rev Access'!$F$7:$GK$318,$DC$2,FALSE))</f>
        <v>0</v>
      </c>
      <c r="DD208" s="90">
        <f>IF(ISNA(VLOOKUP($B208,'[1]1718  Exp_Rev Access'!$F$7:$GK$318,$DD$2,FALSE)),"",VLOOKUP($B208,'[1]1718  Exp_Rev Access'!$F$7:$GK$318,$DD$2,FALSE))</f>
        <v>0</v>
      </c>
      <c r="DE208" s="90">
        <f>IF(ISNA(VLOOKUP($B208,'[1]1718  Exp_Rev Access'!$F$7:$GK$318,$DE$2,FALSE)),"",VLOOKUP($B208,'[1]1718  Exp_Rev Access'!$F$7:$GK$318,$DE$2,FALSE))</f>
        <v>0</v>
      </c>
      <c r="DF208" s="90">
        <f>IF(ISNA(VLOOKUP($B208,'[1]1718  Exp_Rev Access'!$F$7:$GK$318,$DF$2,FALSE)),"",VLOOKUP($B208,'[1]1718  Exp_Rev Access'!$F$7:$GK$318,$DF$2,FALSE))</f>
        <v>0</v>
      </c>
      <c r="DG208" s="90">
        <f>IF(ISNA(VLOOKUP($B208,'[1]1718  Exp_Rev Access'!$F$7:$GK$318,$DG$2,FALSE)),"",VLOOKUP($B208,'[1]1718  Exp_Rev Access'!$F$7:$GK$318,$DG$2,FALSE))</f>
        <v>0</v>
      </c>
      <c r="DH208" s="90">
        <f>IF(ISNA(VLOOKUP($B208,'[1]1718  Exp_Rev Access'!$F$7:$GK$318,$DH$2,FALSE)),"",VLOOKUP($B208,'[1]1718  Exp_Rev Access'!$F$7:$GK$318,$DH$2,FALSE))</f>
        <v>7538.22</v>
      </c>
      <c r="DI208" s="90">
        <f>IF(ISNA(VLOOKUP($B208,'[1]1718  Exp_Rev Access'!$F$7:$GK$318,$DI$2,FALSE)),"",VLOOKUP($B208,'[1]1718  Exp_Rev Access'!$F$7:$GK$318,$DI$2,FALSE))</f>
        <v>170610.95</v>
      </c>
      <c r="DJ208" s="90">
        <f>IF(ISNA(VLOOKUP($B208,'[1]1718  Exp_Rev Access'!$F$7:$GK$318,$DJ$2,FALSE)),"",VLOOKUP($B208,'[1]1718  Exp_Rev Access'!$F$7:$GK$318,$DJ$2,FALSE))</f>
        <v>0</v>
      </c>
      <c r="DK208" s="90">
        <f>IF(ISNA(VLOOKUP($B208,'[1]1718  Exp_Rev Access'!$F$7:$GK$318,$DK$2,FALSE)),"",VLOOKUP($B208,'[1]1718  Exp_Rev Access'!$F$7:$GK$318,$DK$2,FALSE))</f>
        <v>0</v>
      </c>
      <c r="DL208" s="90">
        <f>IF(ISNA(VLOOKUP($B208,'[1]1718  Exp_Rev Access'!$F$7:$GK$318,$DL$2,FALSE)),"",VLOOKUP($B208,'[1]1718  Exp_Rev Access'!$F$7:$GK$318,$DL$2,FALSE))</f>
        <v>0</v>
      </c>
      <c r="DM208" s="90">
        <f>IF(ISNA(VLOOKUP($B208,'[1]1718  Exp_Rev Access'!$F$7:$GK$318,$DM$2,FALSE)),"",VLOOKUP($B208,'[1]1718  Exp_Rev Access'!$F$7:$GK$318,$DM$2,FALSE))</f>
        <v>0</v>
      </c>
      <c r="DN208" s="90">
        <f>IF(ISNA(VLOOKUP($B208,'[1]1718  Exp_Rev Access'!$F$7:$GK$318,$DN$2,FALSE)),"",VLOOKUP($B208,'[1]1718  Exp_Rev Access'!$F$7:$GK$318,$DN$2,FALSE))</f>
        <v>0</v>
      </c>
      <c r="DO208" s="90">
        <f>IF(ISNA(VLOOKUP($B208,'[1]1718  Exp_Rev Access'!$F$7:$GK$318,$DO$2,FALSE)),"",VLOOKUP($B208,'[1]1718  Exp_Rev Access'!$F$7:$GK$318,$DO$2,FALSE))</f>
        <v>0</v>
      </c>
      <c r="DP208" s="90">
        <f>IF(ISNA(VLOOKUP($B208,'[1]1718  Exp_Rev Access'!$F$7:$GK$318,$DP$2,FALSE)),"",VLOOKUP($B208,'[1]1718  Exp_Rev Access'!$F$7:$GK$318,$DP$2,FALSE))</f>
        <v>0</v>
      </c>
      <c r="DQ208" s="90">
        <f>IF(ISNA(VLOOKUP($B208,'[1]1718  Exp_Rev Access'!$F$7:$GK$318,$DQ$2,FALSE)),"",VLOOKUP($B208,'[1]1718  Exp_Rev Access'!$F$7:$GK$318,$DQ$2,FALSE))</f>
        <v>0</v>
      </c>
      <c r="DR208" s="90">
        <f>IF(ISNA(VLOOKUP($B208,'[1]1718  Exp_Rev Access'!$F$7:$GK$318,$DR$2,FALSE)),"",VLOOKUP($B208,'[1]1718  Exp_Rev Access'!$F$7:$GK$318,$DR$2,FALSE))</f>
        <v>0</v>
      </c>
      <c r="DS208" s="90">
        <f>IF(ISNA(VLOOKUP($B208,'[1]1718  Exp_Rev Access'!$F$7:$GK$318,$DS$2,FALSE)),"",VLOOKUP($B208,'[1]1718  Exp_Rev Access'!$F$7:$GK$318,$DS$2,FALSE))</f>
        <v>0</v>
      </c>
      <c r="DT208" s="90">
        <f>IF(ISNA(VLOOKUP($B208,'[1]1718  Exp_Rev Access'!$F$7:$GK$318,$DT$2,FALSE)),"",VLOOKUP($B208,'[1]1718  Exp_Rev Access'!$F$7:$GK$318,$DT$2,FALSE))</f>
        <v>0</v>
      </c>
      <c r="DU208" s="90">
        <f>IF(ISNA(VLOOKUP($B208,'[1]1718  Exp_Rev Access'!$F$7:$GK$318,$DU$2,FALSE)),"",VLOOKUP($B208,'[1]1718  Exp_Rev Access'!$F$7:$GK$318,$DU$2,FALSE))</f>
        <v>0</v>
      </c>
      <c r="DV208" s="90">
        <f>IF(ISNA(VLOOKUP($B208,'[1]1718  Exp_Rev Access'!$F$7:$GK$318,$DV$2,FALSE)),"",VLOOKUP($B208,'[1]1718  Exp_Rev Access'!$F$7:$GK$318,$DV$2,FALSE))</f>
        <v>0</v>
      </c>
      <c r="DW208" s="90">
        <f>IF(ISNA(VLOOKUP($B208,'[1]1718  Exp_Rev Access'!$F$7:$GK$318,$DW$2,FALSE)),"",VLOOKUP($B208,'[1]1718  Exp_Rev Access'!$F$7:$GK$318,$DW$2,FALSE))</f>
        <v>0</v>
      </c>
      <c r="DX208" s="90">
        <f>IF(ISNA(VLOOKUP($B208,'[1]1718  Exp_Rev Access'!$F$7:$GK$318,$DX$2,FALSE)),"",VLOOKUP($B208,'[1]1718  Exp_Rev Access'!$F$7:$GK$318,$DX$2,FALSE))</f>
        <v>0</v>
      </c>
      <c r="DY208" s="90">
        <f>IF(ISNA(VLOOKUP($B208,'[1]1718  Exp_Rev Access'!$F$7:$GK$318,$DY$2,FALSE)),"",VLOOKUP($B208,'[1]1718  Exp_Rev Access'!$F$7:$GK$318,$DY$2,FALSE))</f>
        <v>0</v>
      </c>
      <c r="DZ208" s="90">
        <f>IF(ISNA(VLOOKUP($B208,'[1]1718  Exp_Rev Access'!$F$7:$GK$318,$DZ$2,FALSE)),"",VLOOKUP($B208,'[1]1718  Exp_Rev Access'!$F$7:$GK$318,$DZ$2,FALSE))</f>
        <v>0</v>
      </c>
      <c r="EA208" s="90">
        <f>IF(ISNA(VLOOKUP($B208,'[1]1718  Exp_Rev Access'!$F$7:$GK$318,$EA$2,FALSE)),"",VLOOKUP($B208,'[1]1718  Exp_Rev Access'!$F$7:$GK$318,$EA$2,FALSE))</f>
        <v>0</v>
      </c>
      <c r="EB208" s="90">
        <f>IF(ISNA(VLOOKUP($B208,'[1]1718  Exp_Rev Access'!$F$7:$GK$318,$EB$2,FALSE)),"",VLOOKUP($B208,'[1]1718  Exp_Rev Access'!$F$7:$GK$318,$EB$2,FALSE))</f>
        <v>0</v>
      </c>
      <c r="EC208" s="90">
        <f>IF(ISNA(VLOOKUP($B208,'[1]1718  Exp_Rev Access'!$F$7:$GK$318,$EC$2,FALSE)),"",VLOOKUP($B208,'[1]1718  Exp_Rev Access'!$F$7:$GK$318,$EC$2,FALSE))</f>
        <v>0</v>
      </c>
      <c r="ED208" s="90">
        <f>IF(ISNA(VLOOKUP($B208,'[1]1718  Exp_Rev Access'!$F$7:$GK$318,$ED$2,FALSE)),"",VLOOKUP($B208,'[1]1718  Exp_Rev Access'!$F$7:$GK$318,$ED$2,FALSE))</f>
        <v>0</v>
      </c>
      <c r="EE208" s="90">
        <f>IF(ISNA(VLOOKUP($B208,'[1]1718  Exp_Rev Access'!$F$7:$GK$318,$EE$2,FALSE)),"",VLOOKUP($B208,'[1]1718  Exp_Rev Access'!$F$7:$GK$318,$EE$2,FALSE))</f>
        <v>0</v>
      </c>
      <c r="EF208" s="90">
        <f>IF(ISNA(VLOOKUP($B208,'[1]1718  Exp_Rev Access'!$F$7:$GK$318,$EF$2,FALSE)),"",VLOOKUP($B208,'[1]1718  Exp_Rev Access'!$F$7:$GK$318,$EF$2,FALSE))</f>
        <v>0</v>
      </c>
      <c r="EG208" s="90">
        <f>IF(ISNA(VLOOKUP($B208,'[1]1718  Exp_Rev Access'!$F$7:$GK$318,$EG$2,FALSE)),"",VLOOKUP($B208,'[1]1718  Exp_Rev Access'!$F$7:$GK$318,$EG$2,FALSE))</f>
        <v>0</v>
      </c>
      <c r="EH208" s="90">
        <f>IF(ISNA(VLOOKUP($B208,'[1]1718  Exp_Rev Access'!$F$7:$GK$318,$EH$2,FALSE)),"",VLOOKUP($B208,'[1]1718  Exp_Rev Access'!$F$7:$GK$318,$EH$2,FALSE))</f>
        <v>0</v>
      </c>
      <c r="EI208" s="90">
        <f>IF(ISNA(VLOOKUP($B208,'[1]1718  Exp_Rev Access'!$F$7:$GK$318,$EI$2,FALSE)),"",VLOOKUP($B208,'[1]1718  Exp_Rev Access'!$F$7:$GK$318,$EI$2,FALSE))</f>
        <v>0</v>
      </c>
      <c r="EJ208" s="90">
        <f>IF(ISNA(VLOOKUP($B208,'[1]1718  Exp_Rev Access'!$F$7:$GK$318,$EJ$2,FALSE)),"",VLOOKUP($B208,'[1]1718  Exp_Rev Access'!$F$7:$GK$318,$EJ$2,FALSE))</f>
        <v>0</v>
      </c>
      <c r="EK208" s="90">
        <f>IF(ISNA(VLOOKUP($B208,'[1]1718  Exp_Rev Access'!$F$7:$GK$318,$EK$2,FALSE)),"",VLOOKUP($B208,'[1]1718  Exp_Rev Access'!$F$7:$GK$318,$EK$2,FALSE))</f>
        <v>0</v>
      </c>
      <c r="EL208" s="90">
        <f>IF(ISNA(VLOOKUP($B208,'[1]1718  Exp_Rev Access'!$F$7:$GK$318,$EL$2,FALSE)),"",VLOOKUP($B208,'[1]1718  Exp_Rev Access'!$F$7:$GK$318,$EL$2,FALSE))</f>
        <v>0</v>
      </c>
      <c r="EM208" s="90">
        <f>IF(ISNA(VLOOKUP($B208,'[1]1718  Exp_Rev Access'!$F$7:$GK$318,$EM$2,FALSE)),"",VLOOKUP($B208,'[1]1718  Exp_Rev Access'!$F$7:$GK$318,$EM$2,FALSE))</f>
        <v>0</v>
      </c>
      <c r="EN208" s="90">
        <f>IF(ISNA(VLOOKUP($B208,'[1]1718  Exp_Rev Access'!$F$7:$GK$318,$EN$2,FALSE)),"",VLOOKUP($B208,'[1]1718  Exp_Rev Access'!$F$7:$GK$318,$EN$2,FALSE))</f>
        <v>0</v>
      </c>
      <c r="EO208" s="90">
        <f>IF(ISNA(VLOOKUP($B208,'[1]1718  Exp_Rev Access'!$F$7:$GK$318,$EO$2,FALSE)),"",VLOOKUP($B208,'[1]1718  Exp_Rev Access'!$F$7:$GK$318,$EO$2,FALSE))</f>
        <v>0</v>
      </c>
      <c r="EP208" s="90">
        <f>IF(ISNA(VLOOKUP($B208,'[1]1718  Exp_Rev Access'!$F$7:$GK$318,$EP$2,FALSE)),"",VLOOKUP($B208,'[1]1718  Exp_Rev Access'!$F$7:$GK$318,$EP$2,FALSE))</f>
        <v>0</v>
      </c>
      <c r="EQ208" s="90">
        <f>IF(ISNA(VLOOKUP($B208,'[1]1718  Exp_Rev Access'!$F$7:$GK$318,$EQ$2,FALSE)),"",VLOOKUP($B208,'[1]1718  Exp_Rev Access'!$F$7:$GK$318,$EQ$2,FALSE))</f>
        <v>0</v>
      </c>
      <c r="ER208" s="90">
        <f>IF(ISNA(VLOOKUP($B208,'[1]1718  Exp_Rev Access'!$F$7:$GK$318,$ER$2,FALSE)),"",VLOOKUP($B208,'[1]1718  Exp_Rev Access'!$F$7:$GK$318,$ER$2,FALSE))</f>
        <v>0</v>
      </c>
      <c r="ES208" s="90">
        <f>IF(ISNA(VLOOKUP($B208,'[1]1718  Exp_Rev Access'!$F$7:$GK$318,$ES$2,FALSE)),"",VLOOKUP($B208,'[1]1718  Exp_Rev Access'!$F$7:$GK$318,$ES$2,FALSE))</f>
        <v>0</v>
      </c>
      <c r="ET208" s="90">
        <f>IF(ISNA(VLOOKUP($B208,'[1]1718  Exp_Rev Access'!$F$7:$GK$318,$ET$2,FALSE)),"",VLOOKUP($B208,'[1]1718  Exp_Rev Access'!$F$7:$GK$318,$ET$2,FALSE))</f>
        <v>0</v>
      </c>
      <c r="EU208" s="90">
        <f>IF(ISNA(VLOOKUP($B208,'[1]1718  Exp_Rev Access'!$F$7:$GK$318,$EU$2,FALSE)),"",VLOOKUP($B208,'[1]1718  Exp_Rev Access'!$F$7:$GK$318,$EU$2,FALSE))</f>
        <v>0</v>
      </c>
      <c r="EV208" s="90">
        <f>IF(ISNA(VLOOKUP($B208,'[1]1718  Exp_Rev Access'!$F$7:$GK$318,$EV$2,FALSE)),"",VLOOKUP($B208,'[1]1718  Exp_Rev Access'!$F$7:$GK$318,$EV$2,FALSE))</f>
        <v>208.77</v>
      </c>
      <c r="EW208" s="90">
        <f>IF(ISNA(VLOOKUP($B208,'[1]1718  Exp_Rev Access'!$F$7:$GK$318,$EW$2,FALSE)),"",VLOOKUP($B208,'[1]1718  Exp_Rev Access'!$F$7:$GK$318,$EW$2,FALSE))</f>
        <v>0</v>
      </c>
      <c r="EX208" s="90">
        <f>IF(ISNA(VLOOKUP($B208,'[1]1718  Exp_Rev Access'!$F$7:$GK$318,$EX$2,FALSE)),"",VLOOKUP($B208,'[1]1718  Exp_Rev Access'!$F$7:$GK$318,$EX$2,FALSE))</f>
        <v>0</v>
      </c>
      <c r="EY208" s="90">
        <f>IF(ISNA(VLOOKUP($B208,'[1]1718  Exp_Rev Access'!$F$7:$GK$318,$EY$2,FALSE)),"",VLOOKUP($B208,'[1]1718  Exp_Rev Access'!$F$7:$GK$318,$EY$2,FALSE))</f>
        <v>0</v>
      </c>
      <c r="EZ208" s="90">
        <f>IF(ISNA(VLOOKUP($B208,'[1]1718  Exp_Rev Access'!$F$7:$GK$318,$EZ$2,FALSE)),"",VLOOKUP($B208,'[1]1718  Exp_Rev Access'!$F$7:$GK$318,$EZ$2,FALSE))</f>
        <v>0</v>
      </c>
      <c r="FA208" s="90">
        <f>IF(ISNA(VLOOKUP($B208,'[1]1718  Exp_Rev Access'!$F$7:$GK$318,$FA$2,FALSE)),"",VLOOKUP($B208,'[1]1718  Exp_Rev Access'!$F$7:$GK$318,$FA$2,FALSE))</f>
        <v>0</v>
      </c>
      <c r="FB208" s="90">
        <f>IF(ISNA(VLOOKUP($B208,'[1]1718  Exp_Rev Access'!$F$7:$GK$318,$FB$2,FALSE)),"",VLOOKUP($B208,'[1]1718  Exp_Rev Access'!$F$7:$GK$318,$FB$2,FALSE))</f>
        <v>0</v>
      </c>
      <c r="FC208" s="90">
        <f>IF(ISNA(VLOOKUP($B208,'[1]1718  Exp_Rev Access'!$F$7:$GK$318,$FC$2,FALSE)),"",VLOOKUP($B208,'[1]1718  Exp_Rev Access'!$F$7:$GK$318,$FC$2,FALSE))</f>
        <v>14031.6</v>
      </c>
      <c r="FD208" s="90">
        <f>IF(ISNA(VLOOKUP($B208,'[1]1718  Exp_Rev Access'!$F$7:$GK$318,$FD$2,FALSE)),"",VLOOKUP($B208,'[1]1718  Exp_Rev Access'!$F$7:$GK$318,$FD$2,FALSE))</f>
        <v>0</v>
      </c>
      <c r="FE208" s="90">
        <f>IF(ISNA(VLOOKUP($B208,'[1]1718  Exp_Rev Access'!$F$7:$GK$318,$FE$2,FALSE)),"",VLOOKUP($B208,'[1]1718  Exp_Rev Access'!$F$7:$GK$318,$FE$2,FALSE))</f>
        <v>0</v>
      </c>
      <c r="FF208" s="90">
        <f>IF(ISNA(VLOOKUP($B208,'[1]1718  Exp_Rev Access'!$F$7:$GK$318,$FF$2,FALSE)),"",VLOOKUP($B208,'[1]1718  Exp_Rev Access'!$F$7:$GK$318,$FF$2,FALSE))</f>
        <v>0</v>
      </c>
      <c r="FG208" s="90">
        <f>IF(ISNA(VLOOKUP($B208,'[1]1718  Exp_Rev Access'!$F$7:$GK$318,$FG$2,FALSE)),"",VLOOKUP($B208,'[1]1718  Exp_Rev Access'!$F$7:$GK$318,$FG$2,FALSE))</f>
        <v>0</v>
      </c>
      <c r="FH208" s="90">
        <f>IF(ISNA(VLOOKUP($B208,'[1]1718  Exp_Rev Access'!$F$7:$GK$318,$FH$2,FALSE)),"",VLOOKUP($B208,'[1]1718  Exp_Rev Access'!$F$7:$GK$318,$FH$2,FALSE))</f>
        <v>0</v>
      </c>
      <c r="FI208" s="90">
        <f>IF(ISNA(VLOOKUP($B208,'[1]1718  Exp_Rev Access'!$F$7:$GK$318,$FI$2,FALSE)),"",VLOOKUP($B208,'[1]1718  Exp_Rev Access'!$F$7:$GK$318,$FI$2,FALSE))</f>
        <v>0</v>
      </c>
      <c r="FJ208" s="90">
        <f>IF(ISNA(VLOOKUP($B208,'[1]1718  Exp_Rev Access'!$F$7:$GK$318,$FJ$2,FALSE)),"",VLOOKUP($B208,'[1]1718  Exp_Rev Access'!$F$7:$GK$318,$FJ$2,FALSE))</f>
        <v>0</v>
      </c>
      <c r="FK208" s="90">
        <f>IF(ISNA(VLOOKUP($B208,'[1]1718  Exp_Rev Access'!$F$7:$GK$318,$FK$2,FALSE)),"",VLOOKUP($B208,'[1]1718  Exp_Rev Access'!$F$7:$GK$318,$FK$2,FALSE))</f>
        <v>0</v>
      </c>
      <c r="FL208" s="90">
        <f>IF(ISNA(VLOOKUP($B208,'[1]1718  Exp_Rev Access'!$F$7:$GK$318,$FL$2,FALSE)),"",VLOOKUP($B208,'[1]1718  Exp_Rev Access'!$F$7:$GK$318,$FL$2,FALSE))</f>
        <v>0</v>
      </c>
      <c r="FM208" s="90">
        <f>IF(ISNA(VLOOKUP($B208,'[1]1718  Exp_Rev Access'!$F$7:$GK$318,$FM$2,FALSE)),"",VLOOKUP($B208,'[1]1718  Exp_Rev Access'!$F$7:$GK$318,$FM$2,FALSE))</f>
        <v>0</v>
      </c>
      <c r="FN208" s="90">
        <f>IF(ISNA(VLOOKUP($B208,'[1]1718  Exp_Rev Access'!$F$7:$GK$318,$FN$2,FALSE)),"",VLOOKUP($B208,'[1]1718  Exp_Rev Access'!$F$7:$GK$318,$FN$2,FALSE))</f>
        <v>0</v>
      </c>
      <c r="FO208" s="90">
        <f>IF(ISNA(VLOOKUP($B208,'[1]1718  Exp_Rev Access'!$F$7:$GK$318,$FO$2,FALSE)),"",VLOOKUP($B208,'[1]1718  Exp_Rev Access'!$F$7:$GK$318,$FO$2,FALSE))</f>
        <v>0</v>
      </c>
      <c r="FP208" s="90">
        <f>IF(ISNA(VLOOKUP($B208,'[1]1718  Exp_Rev Access'!$F$7:$GK$318,$FP$2,FALSE)),"",VLOOKUP($B208,'[1]1718  Exp_Rev Access'!$F$7:$GK$318,$FP$2,FALSE))</f>
        <v>0</v>
      </c>
      <c r="FQ208" s="90">
        <f>IF(ISNA(VLOOKUP($B208,'[1]1718  Exp_Rev Access'!$F$7:$GK$318,$FQ$2,FALSE)),"",VLOOKUP($B208,'[1]1718  Exp_Rev Access'!$F$7:$GK$318,$FQ$2,FALSE))</f>
        <v>0</v>
      </c>
      <c r="FR208" s="90">
        <f>IF(ISNA(VLOOKUP($B208,'[1]1718  Exp_Rev Access'!$F$7:$GK$318,$FR$2,FALSE)),"",VLOOKUP($B208,'[1]1718  Exp_Rev Access'!$F$7:$GK$318,$FR$2,FALSE))</f>
        <v>15702.58</v>
      </c>
      <c r="FS208" s="56">
        <f t="shared" si="593"/>
        <v>557224.36999999988</v>
      </c>
      <c r="FT208" s="92">
        <f t="shared" si="594"/>
        <v>7.5412162733396251E-2</v>
      </c>
      <c r="FU208" s="94">
        <f t="shared" si="595"/>
        <v>1043.9409670832001</v>
      </c>
      <c r="FV208" s="95">
        <f>IF(ISNA(VLOOKUP($B208,'[1]1718  Exp_Rev Access'!$F$7:$GK$318,$FV$2,FALSE)),"",VLOOKUP($B208,'[1]1718  Exp_Rev Access'!$F$7:$GK$318,$FV$2,FALSE))</f>
        <v>0</v>
      </c>
      <c r="FW208" s="95">
        <f>IF(ISNA(VLOOKUP($B208,'[1]1718  Exp_Rev Access'!$F$7:$GK$318,$FW$2,FALSE)),"",VLOOKUP($B208,'[1]1718  Exp_Rev Access'!$F$7:$GK$318,$FW$2,FALSE))</f>
        <v>0</v>
      </c>
      <c r="FX208" s="95">
        <f>IF(ISNA(VLOOKUP($B208,'[1]1718  Exp_Rev Access'!$F$7:$GK$318,$FX$2,FALSE)),"",VLOOKUP($B208,'[1]1718  Exp_Rev Access'!$F$7:$GK$318,$FX$2,FALSE))</f>
        <v>0</v>
      </c>
      <c r="FY208" s="95">
        <f>IF(ISNA(VLOOKUP($B208,'[1]1718  Exp_Rev Access'!$F$7:$GK$318,$FY$2,FALSE)),"",VLOOKUP($B208,'[1]1718  Exp_Rev Access'!$F$7:$GK$318,$FY$2,FALSE))</f>
        <v>0</v>
      </c>
      <c r="FZ208" s="95">
        <f>IF(ISNA(VLOOKUP($B208,'[1]1718  Exp_Rev Access'!$F$7:$GK$318,$FZ$2,FALSE)),"",VLOOKUP($B208,'[1]1718  Exp_Rev Access'!$F$7:$GK$318,$FZ$2,FALSE))</f>
        <v>0</v>
      </c>
      <c r="GA208" s="95">
        <f>IF(ISNA(VLOOKUP($B208,'[1]1718  Exp_Rev Access'!$F$7:$GK$318,$GA$2,FALSE)),"",VLOOKUP($B208,'[1]1718  Exp_Rev Access'!$F$7:$GK$318,$GA$2,FALSE))</f>
        <v>0</v>
      </c>
      <c r="GB208" s="95">
        <f>IF(ISNA(VLOOKUP($B208,'[1]1718  Exp_Rev Access'!$F$7:$GK$318,$GB$2,FALSE)),"",VLOOKUP($B208,'[1]1718  Exp_Rev Access'!$F$7:$GK$318,$GB$2,FALSE))</f>
        <v>0</v>
      </c>
      <c r="GC208" s="95">
        <f>IF(ISNA(VLOOKUP($B208,'[1]1718  Exp_Rev Access'!$F$7:$GK$318,$GC$2,FALSE)),"",VLOOKUP($B208,'[1]1718  Exp_Rev Access'!$F$7:$GK$318,$GC$2,FALSE))</f>
        <v>0</v>
      </c>
      <c r="GD208" s="95">
        <f>IF(ISNA(VLOOKUP($B208,'[1]1718  Exp_Rev Access'!$F$7:$GK$318,$GD$2,FALSE)),"",VLOOKUP($B208,'[1]1718  Exp_Rev Access'!$F$7:$GK$318,$GD$2,FALSE))</f>
        <v>0</v>
      </c>
      <c r="GE208" s="95">
        <f>IF(ISNA(VLOOKUP($B208,'[1]1718  Exp_Rev Access'!$F$7:$GK$318,$GE$2,FALSE)),"",VLOOKUP($B208,'[1]1718  Exp_Rev Access'!$F$7:$GK$318,$GE$2,FALSE))</f>
        <v>0</v>
      </c>
      <c r="GF208" s="95">
        <f>IF(ISNA(VLOOKUP($B208,'[1]1718  Exp_Rev Access'!$F$7:$GK$318,$GF$2,FALSE)),"",VLOOKUP($B208,'[1]1718  Exp_Rev Access'!$F$7:$GK$318,$GF$2,FALSE))</f>
        <v>4566</v>
      </c>
      <c r="GG208" s="95">
        <f>IF(ISNA(VLOOKUP($B208,'[1]1718  Exp_Rev Access'!$F$7:$GK$318,$GG$2,FALSE)),"",VLOOKUP($B208,'[1]1718  Exp_Rev Access'!$F$7:$GK$318,$GG$2,FALSE))</f>
        <v>0</v>
      </c>
      <c r="GH208" s="95">
        <f>IF(ISNA(VLOOKUP($B208,'[1]1718  Exp_Rev Access'!$F$7:$GK$318,$GH$2,FALSE)),"",VLOOKUP($B208,'[1]1718  Exp_Rev Access'!$F$7:$GK$318,$GH$2,FALSE))</f>
        <v>0</v>
      </c>
      <c r="GI208" s="95">
        <f>IF(ISNA(VLOOKUP($B208,'[1]1718  Exp_Rev Access'!$F$7:$GK$318,$GI$2,FALSE)),"",VLOOKUP($B208,'[1]1718  Exp_Rev Access'!$F$7:$GK$318,$GI$2,FALSE))</f>
        <v>0</v>
      </c>
      <c r="GJ208" s="95">
        <f>IF(ISNA(VLOOKUP($B208,'[1]1718  Exp_Rev Access'!$F$7:$GK$318,$GJ$2,FALSE)),"",VLOOKUP($B208,'[1]1718  Exp_Rev Access'!$F$7:$GK$318,$GJ$2,FALSE))</f>
        <v>0</v>
      </c>
      <c r="GK208" s="95">
        <f>IF(ISNA(VLOOKUP($B208,'[1]1718  Exp_Rev Access'!$F$7:$GK$318,$GK$2,FALSE)),"",VLOOKUP($B208,'[1]1718  Exp_Rev Access'!$F$7:$GK$318,$GK$2,FALSE))</f>
        <v>0</v>
      </c>
      <c r="GL208" s="95">
        <f>IF(ISNA(VLOOKUP($B208,'[1]1718  Exp_Rev Access'!$F$7:$GK$318,$GL$2,FALSE)),"",VLOOKUP($B208,'[1]1718  Exp_Rev Access'!$F$7:$GK$318,$GL$2,FALSE))</f>
        <v>0</v>
      </c>
      <c r="GM208" s="95">
        <f>IF(ISNA(VLOOKUP($B208,'[1]1718  Exp_Rev Access'!$F$7:$GK$318,$GM$2,FALSE)),"",VLOOKUP($B208,'[1]1718  Exp_Rev Access'!$F$7:$GK$318,$GM$2,FALSE))</f>
        <v>0</v>
      </c>
      <c r="GN208" s="95">
        <f>IF(ISNA(VLOOKUP($B208,'[1]1718  Exp_Rev Access'!$F$7:$GK$318,$GN$2,FALSE)),"",VLOOKUP($B208,'[1]1718  Exp_Rev Access'!$F$7:$GK$318,$GN$2,FALSE))</f>
        <v>0</v>
      </c>
      <c r="GO208" s="95">
        <f>IF(ISNA(VLOOKUP($B208,'[1]1718  Exp_Rev Access'!$F$7:$GK$318,$GO$2,FALSE)),"",VLOOKUP($B208,'[1]1718  Exp_Rev Access'!$F$7:$GK$318,$GO$2,FALSE))</f>
        <v>0</v>
      </c>
      <c r="GP208" s="95">
        <f>IF(ISNA(VLOOKUP($B208,'[1]1718  Exp_Rev Access'!$F$7:$GK$318,$GP$2,FALSE)),"",VLOOKUP($B208,'[1]1718  Exp_Rev Access'!$F$7:$GK$318,$GP$2,FALSE))</f>
        <v>0</v>
      </c>
      <c r="GQ208" s="95">
        <f>IF(ISNA(VLOOKUP($B208,'[1]1718  Exp_Rev Access'!$F$7:$GK$318,$GQ$2,FALSE)),"",VLOOKUP($B208,'[1]1718  Exp_Rev Access'!$F$7:$GK$318,$GQ$2,FALSE))</f>
        <v>0</v>
      </c>
      <c r="GR208" s="95">
        <f>IF(ISNA(VLOOKUP($B208,'[1]1718  Exp_Rev Access'!$F$7:$GK$318,$GR$2,FALSE)),"",VLOOKUP($B208,'[1]1718  Exp_Rev Access'!$F$7:$GK$318,$GR$2,FALSE))</f>
        <v>0</v>
      </c>
      <c r="GS208" s="95">
        <f>IF(ISNA(VLOOKUP($B208,'[1]1718  Exp_Rev Access'!$F$7:$GK$318,$GS$2,FALSE)),"",VLOOKUP($B208,'[1]1718  Exp_Rev Access'!$F$7:$GK$318,$GS$2,FALSE))</f>
        <v>0</v>
      </c>
      <c r="GT208" s="95">
        <f>IF(ISNA(VLOOKUP($B208,'[1]1718  Exp_Rev Access'!$F$7:$GK$318,$GT$2,FALSE)),"",VLOOKUP($B208,'[1]1718  Exp_Rev Access'!$F$7:$GK$318,$GT$2,FALSE))</f>
        <v>0</v>
      </c>
      <c r="GU208" s="56">
        <f t="shared" si="596"/>
        <v>4566</v>
      </c>
      <c r="GV208" s="56">
        <f t="shared" si="597"/>
        <v>6.1794127030138219E-4</v>
      </c>
      <c r="GW208" s="96">
        <f t="shared" si="598"/>
        <v>8.5542462109148119</v>
      </c>
    </row>
    <row r="209" spans="1:222" x14ac:dyDescent="0.3">
      <c r="A209" s="73"/>
      <c r="B209" s="88" t="s">
        <v>476</v>
      </c>
      <c r="C209" s="89" t="s">
        <v>477</v>
      </c>
      <c r="D209" s="75">
        <f>IF(ISNA(VLOOKUP($B209,'[1]1718 enrollment_Rev_Exp by size'!$A$7:H544,3,FALSE)),"",VLOOKUP($B209,'[1]1718 enrollment_Rev_Exp by size'!$A$7:$G$350,3,FALSE))</f>
        <v>314.74</v>
      </c>
      <c r="E209" s="76">
        <f>IF(ISNA(VLOOKUP($B209,'[1]1718 enrollment_Rev_Exp by size'!$A$7:I545,5,FALSE)),"",VLOOKUP($B209,'[1]1718 enrollment_Rev_Exp by size'!$A$7:$G$350,5,FALSE))</f>
        <v>4626840.6900000004</v>
      </c>
      <c r="F209" s="70">
        <f t="shared" si="578"/>
        <v>4626840.6899999995</v>
      </c>
      <c r="G209" s="70">
        <f t="shared" si="579"/>
        <v>0</v>
      </c>
      <c r="H209" s="90">
        <f>IF(ISNA(VLOOKUP($B209,'[1]1718  Exp_Rev Access'!$F$7:$GK$318,3,FALSE)),"",VLOOKUP($B209,'[1]1718  Exp_Rev Access'!$F$7:$GK$318,3,FALSE))</f>
        <v>669687.63</v>
      </c>
      <c r="I209" s="90">
        <f>IF(ISNA(VLOOKUP($B209,'[1]1718  Exp_Rev Access'!$F$7:$GK$318,4,FALSE)),"",VLOOKUP($B209,'[1]1718  Exp_Rev Access'!$F$7:$GK$318,4,FALSE))</f>
        <v>0</v>
      </c>
      <c r="J209" s="90">
        <f>IF(ISNA(VLOOKUP($B209,'[1]1718  Exp_Rev Access'!$F$7:$GK$318,5,FALSE)),"",VLOOKUP($B209,'[1]1718  Exp_Rev Access'!$F$7:$GK$318,5,FALSE))</f>
        <v>0</v>
      </c>
      <c r="K209" s="90">
        <f>IF(ISNA(VLOOKUP($B209,'[1]1718  Exp_Rev Access'!$F$7:$GK$318,6,FALSE)),"-",VLOOKUP($B209,'[1]1718  Exp_Rev Access'!$F$7:$GK$318,6,FALSE))</f>
        <v>122547.76</v>
      </c>
      <c r="L209" s="90">
        <f>IF(ISNA(VLOOKUP($B209,'[1]1718  Exp_Rev Access'!$F$7:$GK$318,7,FALSE)),"",VLOOKUP($B209,'[1]1718  Exp_Rev Access'!$F$7:$GK$318,7,FALSE))</f>
        <v>0</v>
      </c>
      <c r="M209" s="90">
        <f>IF(ISNA(VLOOKUP($B209,'[1]1718  Exp_Rev Access'!$F$7:$GK$318,8,FALSE)),"",VLOOKUP($B209,'[1]1718  Exp_Rev Access'!$F$7:$GK$318,8,FALSE))</f>
        <v>0</v>
      </c>
      <c r="N209" s="56">
        <f t="shared" si="580"/>
        <v>792235.39</v>
      </c>
      <c r="O209" s="91">
        <f t="shared" si="581"/>
        <v>0.171225992654612</v>
      </c>
      <c r="P209" s="56">
        <f t="shared" si="582"/>
        <v>2517.1105992247567</v>
      </c>
      <c r="Q209" s="90">
        <f>IF(ISNA(VLOOKUP($B209,'[1]1718  Exp_Rev Access'!$F$7:$GK$318,10,FALSE)),"",VLOOKUP($B209,'[1]1718  Exp_Rev Access'!$F$7:$GK$318,10,FALSE))</f>
        <v>0</v>
      </c>
      <c r="R209" s="90">
        <f>IF(ISNA(VLOOKUP($B209,'[1]1718  Exp_Rev Access'!$F$7:$GK$318,11,FALSE)),"",VLOOKUP($B209,'[1]1718  Exp_Rev Access'!$F$7:$GK$318,11,FALSE))</f>
        <v>0</v>
      </c>
      <c r="S209" s="90">
        <f>IF(ISNA(VLOOKUP($B209,'[1]1718  Exp_Rev Access'!$F$7:$GK$318,12,FALSE)),"",VLOOKUP($B209,'[1]1718  Exp_Rev Access'!$F$7:$GK$318,12,FALSE))</f>
        <v>0</v>
      </c>
      <c r="T209" s="90">
        <f>IF(ISNA(VLOOKUP($B209,'[1]1718  Exp_Rev Access'!$F$7:$GK$318,13,FALSE)),"",VLOOKUP($B209,'[1]1718  Exp_Rev Access'!$F$7:$GK$318,13,FALSE))</f>
        <v>0</v>
      </c>
      <c r="U209" s="90">
        <f>IF(ISNA(VLOOKUP($B209,'[1]1718  Exp_Rev Access'!$F$7:$GK$318,14,FALSE)),"",VLOOKUP($B209,'[1]1718  Exp_Rev Access'!$F$7:$GK$318,14,FALSE))</f>
        <v>0</v>
      </c>
      <c r="V209" s="90">
        <f>IF(ISNA(VLOOKUP($B209,'[1]1718  Exp_Rev Access'!$F$7:$GK$318,15,FALSE)),"",VLOOKUP($B209,'[1]1718  Exp_Rev Access'!$F$7:$GK$318,15,FALSE))</f>
        <v>0</v>
      </c>
      <c r="W209" s="90">
        <f>IF(ISNA(VLOOKUP($B209,'[1]1718  Exp_Rev Access'!$F$7:$GK$318,16,FALSE)),"",VLOOKUP($B209,'[1]1718  Exp_Rev Access'!$F$7:$GK$318,16,FALSE))</f>
        <v>0</v>
      </c>
      <c r="X209" s="90">
        <f>IF(ISNA(VLOOKUP($B209,'[1]1718  Exp_Rev Access'!$F$7:$GK$318,17,FALSE)),"",VLOOKUP($B209,'[1]1718  Exp_Rev Access'!$F$7:$GK$318,17,FALSE))</f>
        <v>0</v>
      </c>
      <c r="Y209" s="90">
        <f>IF(ISNA(VLOOKUP($B209,'[1]1718  Exp_Rev Access'!$F$7:$GK$318,18,FALSE)),"",VLOOKUP($B209,'[1]1718  Exp_Rev Access'!$F$7:$GK$318,18,FALSE))</f>
        <v>1874.51</v>
      </c>
      <c r="Z209" s="90">
        <f>IF(ISNA(VLOOKUP($B209,'[1]1718  Exp_Rev Access'!$F$7:$GK$318,19,FALSE)),"",VLOOKUP($B209,'[1]1718  Exp_Rev Access'!$F$7:$GK$318,19,FALSE))</f>
        <v>0</v>
      </c>
      <c r="AA209" s="90">
        <f>IF(ISNA(VLOOKUP($B209,'[1]1718  Exp_Rev Access'!$F$7:$GK$318,20,FALSE)),"",VLOOKUP($B209,'[1]1718  Exp_Rev Access'!$F$7:$GK$318,20,FALSE))</f>
        <v>0</v>
      </c>
      <c r="AB209" s="90">
        <f>IF(ISNA(VLOOKUP($B209,'[1]1718  Exp_Rev Access'!$F$7:$GK$318,21,FALSE)),"",VLOOKUP($B209,'[1]1718  Exp_Rev Access'!$F$7:$GK$318,21,FALSE))</f>
        <v>0</v>
      </c>
      <c r="AC209" s="90">
        <f>IF(ISNA(VLOOKUP($B209,'[1]1718  Exp_Rev Access'!$F$7:$GK$318,22,FALSE)),"",VLOOKUP($B209,'[1]1718  Exp_Rev Access'!$F$7:$GK$318,22,FALSE))</f>
        <v>440.05</v>
      </c>
      <c r="AD209" s="90">
        <f>IF(ISNA(VLOOKUP($B209,'[1]1718  Exp_Rev Access'!$F$7:$GK$318,23,FALSE)),"",VLOOKUP($B209,'[1]1718  Exp_Rev Access'!$F$7:$GK$318,23,FALSE))</f>
        <v>16391.419999999998</v>
      </c>
      <c r="AE209" s="90">
        <f>IF(ISNA(VLOOKUP($B209,'[1]1718  Exp_Rev Access'!$F$7:$GK$318,24,FALSE)),"",VLOOKUP($B209,'[1]1718  Exp_Rev Access'!$F$7:$GK$318,24,FALSE))</f>
        <v>11342.89</v>
      </c>
      <c r="AF209" s="90">
        <f>IF(ISNA(VLOOKUP($B209,'[1]1718  Exp_Rev Access'!$F$7:$GK$318,25,FALSE)),"",VLOOKUP($B209,'[1]1718  Exp_Rev Access'!$F$7:$GK$318,25,FALSE))</f>
        <v>0</v>
      </c>
      <c r="AG209" s="90">
        <f>IF(ISNA(VLOOKUP($B209,'[1]1718  Exp_Rev Access'!$F$7:$GK$318,26,FALSE)),"",VLOOKUP($B209,'[1]1718  Exp_Rev Access'!$F$7:$GK$318,26,FALSE))</f>
        <v>3709.68</v>
      </c>
      <c r="AH209" s="90">
        <f>IF(ISNA(VLOOKUP($B209,'[1]1718  Exp_Rev Access'!$F$7:$GK$318,27,FALSE)),"",VLOOKUP($B209,'[1]1718  Exp_Rev Access'!$F$7:$GK$318,27,FALSE))</f>
        <v>326.92</v>
      </c>
      <c r="AI209" s="90">
        <f>IF(ISNA(VLOOKUP($B209,'[1]1718  Exp_Rev Access'!$F$7:$GK$318,28,FALSE)),"",VLOOKUP($B209,'[1]1718  Exp_Rev Access'!$F$7:$GK$318,28,FALSE))</f>
        <v>0</v>
      </c>
      <c r="AJ209" s="90">
        <f>IF(ISNA(VLOOKUP($B209,'[1]1718  Exp_Rev Access'!$F$7:$GK$318,29,FALSE)),"",VLOOKUP($B209,'[1]1718  Exp_Rev Access'!$F$7:$GK$318,29,FALSE))</f>
        <v>0</v>
      </c>
      <c r="AK209" s="90">
        <f>IF(ISNA(VLOOKUP($B209,'[1]1718  Exp_Rev Access'!$F$7:$GK$318,30,FALSE)),"",VLOOKUP($B209,'[1]1718  Exp_Rev Access'!$F$7:$GK$318,30,FALSE))</f>
        <v>2074.9499999999998</v>
      </c>
      <c r="AL209" s="90">
        <f>IF(ISNA(VLOOKUP($B209,'[1]1718  Exp_Rev Access'!$F$7:$GK$318,31,FALSE)),"",VLOOKUP($B209,'[1]1718  Exp_Rev Access'!$F$7:$GK$318,31,FALSE))</f>
        <v>27261.17</v>
      </c>
      <c r="AM209" s="56">
        <f t="shared" si="583"/>
        <v>63421.589999999989</v>
      </c>
      <c r="AN209" s="92">
        <f t="shared" si="584"/>
        <v>1.3707320880330545E-2</v>
      </c>
      <c r="AO209" s="71">
        <f t="shared" si="585"/>
        <v>201.50470229395688</v>
      </c>
      <c r="AP209" s="90">
        <f>IF(ISNA(VLOOKUP($B209,'[1]1718  Exp_Rev Access'!$F$7:$GK$318,33,FALSE)),"",VLOOKUP($B209,'[1]1718  Exp_Rev Access'!$F$7:$GK$318,33,FALSE))</f>
        <v>2430247.7799999998</v>
      </c>
      <c r="AQ209" s="90">
        <f>IF(ISNA(VLOOKUP($B209,'[1]1718  Exp_Rev Access'!$F$7:$GK$318,34,FALSE)),"",VLOOKUP($B209,'[1]1718  Exp_Rev Access'!$F$7:$GK$318,34,FALSE))</f>
        <v>50886.63</v>
      </c>
      <c r="AR209" s="90">
        <f>IF(ISNA(VLOOKUP($B209,'[1]1718  Exp_Rev Access'!$F$7:$GK$318,35,FALSE)),"",VLOOKUP($B209,'[1]1718  Exp_Rev Access'!$F$7:$GK$318,35,FALSE))</f>
        <v>72611.679999999993</v>
      </c>
      <c r="AS209" s="90">
        <f>IF(ISNA(VLOOKUP($B209,'[1]1718  Exp_Rev Access'!$F$7:$GK$318,36,FALSE)),"",VLOOKUP($B209,'[1]1718  Exp_Rev Access'!$F$7:$GK$318,36,FALSE))</f>
        <v>89442.01</v>
      </c>
      <c r="AT209" s="90">
        <f>IF(ISNA(VLOOKUP($B209,'[1]1718  Exp_Rev Access'!$F$7:$GK$318,37,FALSE)),"",VLOOKUP($B209,'[1]1718  Exp_Rev Access'!$F$7:$GK$318,37,FALSE))</f>
        <v>0</v>
      </c>
      <c r="AU209" s="56">
        <f t="shared" si="586"/>
        <v>2643188.0999999996</v>
      </c>
      <c r="AV209" s="93">
        <f t="shared" si="587"/>
        <v>0.57127277057814574</v>
      </c>
      <c r="AW209" s="56">
        <f t="shared" si="588"/>
        <v>8398.0050200165206</v>
      </c>
      <c r="AX209" s="90">
        <f>IF(ISNA(VLOOKUP($B209,'[1]1718  Exp_Rev Access'!$F$7:$GK$318,39,FALSE)),"",VLOOKUP($B209,'[1]1718  Exp_Rev Access'!$F$7:$GK$318,39,FALSE))</f>
        <v>0</v>
      </c>
      <c r="AY209" s="90">
        <f>IF(ISNA(VLOOKUP($B209,'[1]1718  Exp_Rev Access'!$F$7:$GK$318,40,FALSE)),"",VLOOKUP($B209,'[1]1718  Exp_Rev Access'!$F$7:$GK$318,40,FALSE))</f>
        <v>306528.56</v>
      </c>
      <c r="AZ209" s="90">
        <f>IF(ISNA(VLOOKUP($B209,'[1]1718  Exp_Rev Access'!$F$7:$GK$318,41,FALSE)),"",VLOOKUP($B209,'[1]1718  Exp_Rev Access'!$F$7:$GK$318,41,FALSE))</f>
        <v>40260.269999999997</v>
      </c>
      <c r="BA209" s="90">
        <f>IF(ISNA(VLOOKUP($B209,'[1]1718  Exp_Rev Access'!$F$7:$GK$318,42,FALSE)),"",VLOOKUP($B209,'[1]1718  Exp_Rev Access'!$F$7:$GK$318,42,FALSE))</f>
        <v>0</v>
      </c>
      <c r="BB209" s="90">
        <f>IF(ISNA(VLOOKUP($B209,'[1]1718  Exp_Rev Access'!$F$7:$GK$318,43,FALSE)),"",VLOOKUP($B209,'[1]1718  Exp_Rev Access'!$F$7:$GK$318,43,FALSE))</f>
        <v>0</v>
      </c>
      <c r="BC209" s="90">
        <f>IF(ISNA(VLOOKUP($B209,'[1]1718  Exp_Rev Access'!$F$7:$GK$318,44,FALSE)),"",VLOOKUP($B209,'[1]1718  Exp_Rev Access'!$F$7:$GK$318,44,FALSE))</f>
        <v>166359.93</v>
      </c>
      <c r="BD209" s="90">
        <f>IF(ISNA(VLOOKUP($B209,'[1]1718  Exp_Rev Access'!$F$7:$GK$318,45,FALSE)),"",VLOOKUP($B209,'[1]1718  Exp_Rev Access'!$F$7:$GK$318,45,FALSE))</f>
        <v>0</v>
      </c>
      <c r="BE209" s="90">
        <f>IF(ISNA(VLOOKUP($B209,'[1]1718  Exp_Rev Access'!$F$7:$GK$318,46,FALSE)),"",VLOOKUP($B209,'[1]1718  Exp_Rev Access'!$F$7:$GK$318,46,FALSE))</f>
        <v>6.66</v>
      </c>
      <c r="BF209" s="90">
        <f>IF(ISNA(VLOOKUP($B209,'[1]1718  Exp_Rev Access'!$F$7:$GK$318,47,FALSE)),"",VLOOKUP($B209,'[1]1718  Exp_Rev Access'!$F$7:$GK$318,47,FALSE))</f>
        <v>0</v>
      </c>
      <c r="BG209" s="90">
        <f>IF(ISNA(VLOOKUP($B209,'[1]1718  Exp_Rev Access'!$F$7:$GK$318,48,FALSE)),"",VLOOKUP($B209,'[1]1718  Exp_Rev Access'!$F$7:$GK$318,48,FALSE))</f>
        <v>0</v>
      </c>
      <c r="BH209" s="90">
        <f>IF(ISNA(VLOOKUP($B209,'[1]1718  Exp_Rev Access'!$F$7:$GK$318,49,FALSE)),"",VLOOKUP($B209,'[1]1718  Exp_Rev Access'!$F$7:$GK$318,49,FALSE))</f>
        <v>6281.82</v>
      </c>
      <c r="BI209" s="90">
        <f>IF(ISNA(VLOOKUP($B209,'[1]1718  Exp_Rev Access'!$F$7:$GK$318,50,FALSE)),"",VLOOKUP($B209,'[1]1718  Exp_Rev Access'!$F$7:$GK$318,50,FALSE))</f>
        <v>0</v>
      </c>
      <c r="BJ209" s="90">
        <f>IF(ISNA(VLOOKUP($B209,'[1]1718  Exp_Rev Access'!$F$7:$GK$318,51,FALSE)),"",VLOOKUP($B209,'[1]1718  Exp_Rev Access'!$F$7:$GK$318,51,FALSE))</f>
        <v>2159.37</v>
      </c>
      <c r="BK209" s="90">
        <f>IF(ISNA(VLOOKUP($B209,'[1]1718  Exp_Rev Access'!$F$7:$GK$318,52,FALSE)),"",VLOOKUP($B209,'[1]1718  Exp_Rev Access'!$F$7:$GK$318,52,FALSE))</f>
        <v>223417.39</v>
      </c>
      <c r="BL209" s="90">
        <f>IF(ISNA(VLOOKUP($B209,'[1]1718  Exp_Rev Access'!$F$7:$GK$318,53,FALSE)),"",VLOOKUP($B209,'[1]1718  Exp_Rev Access'!$F$7:$GK$318,53,FALSE))</f>
        <v>120</v>
      </c>
      <c r="BM209" s="90">
        <f>IF(ISNA(VLOOKUP($B209,'[1]1718  Exp_Rev Access'!$F$7:$GK$318,54,FALSE)),"",VLOOKUP($B209,'[1]1718  Exp_Rev Access'!$F$7:$GK$318,54,FALSE))</f>
        <v>650.75</v>
      </c>
      <c r="BN209" s="90">
        <f>IF(ISNA(VLOOKUP($B209,'[1]1718  Exp_Rev Access'!$F$7:$GK$318,55,FALSE)),"",VLOOKUP($B209,'[1]1718  Exp_Rev Access'!$F$7:$GK$318,55,FALSE))</f>
        <v>0</v>
      </c>
      <c r="BO209" s="90">
        <f>IF(ISNA(VLOOKUP($B209,'[1]1718  Exp_Rev Access'!$F$7:$GK$318,56,FALSE)),"",VLOOKUP($B209,'[1]1718  Exp_Rev Access'!$F$7:$GK$318,56,FALSE))</f>
        <v>0</v>
      </c>
      <c r="BP209" s="90">
        <f>IF(ISNA(VLOOKUP($B209,'[1]1718  Exp_Rev Access'!$F$7:$GK$318,57,FALSE)),"",VLOOKUP($B209,'[1]1718  Exp_Rev Access'!$F$7:$GK$318,57,FALSE))</f>
        <v>0</v>
      </c>
      <c r="BQ209" s="90">
        <f>IF(ISNA(VLOOKUP($B209,'[1]1718  Exp_Rev Access'!$F$7:$GK$318,58,FALSE)),"",VLOOKUP($B209,'[1]1718  Exp_Rev Access'!$F$7:$GK$318,58,FALSE))</f>
        <v>0</v>
      </c>
      <c r="BR209" s="90">
        <f>IF(ISNA(VLOOKUP($B209,'[1]1718  Exp_Rev Access'!$F$7:$GK$318,59,FALSE)),"",VLOOKUP($B209,'[1]1718  Exp_Rev Access'!$F$7:$GK$318,59,FALSE))</f>
        <v>0</v>
      </c>
      <c r="BS209" s="90">
        <f>IF(ISNA(VLOOKUP($B209,'[1]1718  Exp_Rev Access'!$F$7:$GK$318,60,FALSE)),"",VLOOKUP($B209,'[1]1718  Exp_Rev Access'!$F$7:$GK$318,60,FALSE))</f>
        <v>0</v>
      </c>
      <c r="BT209" s="90">
        <f>IF(ISNA(VLOOKUP($B209,'[1]1718  Exp_Rev Access'!$F$7:$GK$318,61,FALSE)),"",VLOOKUP($B209,'[1]1718  Exp_Rev Access'!$F$7:$GK$318,61,FALSE))</f>
        <v>0</v>
      </c>
      <c r="BU209" s="90">
        <f>IF(ISNA(VLOOKUP($B209,'[1]1718  Exp_Rev Access'!$F$7:$GK$318,62,FALSE)),"",VLOOKUP($B209,'[1]1718  Exp_Rev Access'!$F$7:$GK$318,62,FALSE))</f>
        <v>0</v>
      </c>
      <c r="BV209" s="56">
        <f t="shared" si="571"/>
        <v>745784.75</v>
      </c>
      <c r="BW209" s="92">
        <f t="shared" si="589"/>
        <v>0.16118660657840803</v>
      </c>
      <c r="BX209" s="71">
        <f t="shared" si="590"/>
        <v>2369.5264345173791</v>
      </c>
      <c r="BY209" s="90">
        <f>IF(ISNA(VLOOKUP($B209,'[1]1718  Exp_Rev Access'!$F$7:$GK$318,64,FALSE)),"",VLOOKUP($B209,'[1]1718  Exp_Rev Access'!$F$7:$GK$318,64,FALSE))</f>
        <v>0</v>
      </c>
      <c r="BZ209" s="90">
        <f>IF(ISNA(VLOOKUP($B209,'[1]1718  Exp_Rev Access'!$F$7:$GK$318,65,FALSE)),"",VLOOKUP($B209,'[1]1718  Exp_Rev Access'!$F$7:$GK$318,65,FALSE))</f>
        <v>0</v>
      </c>
      <c r="CA209" s="90">
        <f>IF(ISNA(VLOOKUP($B209,'[1]1718  Exp_Rev Access'!$F$7:$GK$318,66,FALSE)),"",VLOOKUP($B209,'[1]1718  Exp_Rev Access'!$F$7:$GK$318,66,FALSE))</f>
        <v>0</v>
      </c>
      <c r="CB209" s="90">
        <f>IF(ISNA(VLOOKUP($B209,'[1]1718  Exp_Rev Access'!$F$7:$GK$318,67,FALSE)),"",VLOOKUP($B209,'[1]1718  Exp_Rev Access'!$F$7:$GK$318,67,FALSE))</f>
        <v>0</v>
      </c>
      <c r="CC209" s="90">
        <f>IF(ISNA(VLOOKUP($B209,'[1]1718  Exp_Rev Access'!$F$7:$GK$318,68,FALSE)),"",VLOOKUP($B209,'[1]1718  Exp_Rev Access'!$F$7:$GK$318,68,FALSE))</f>
        <v>20309.759999999998</v>
      </c>
      <c r="CD209" s="90">
        <f>IF(ISNA(VLOOKUP($B209,'[1]1718  Exp_Rev Access'!$F$7:$GK$318,69,FALSE)),"",VLOOKUP($B209,'[1]1718  Exp_Rev Access'!$F$7:$GK$318,69,FALSE))</f>
        <v>0</v>
      </c>
      <c r="CE209" s="56">
        <f t="shared" si="566"/>
        <v>20309.759999999998</v>
      </c>
      <c r="CF209" s="92">
        <f t="shared" si="591"/>
        <v>4.3895524745201451E-3</v>
      </c>
      <c r="CG209" s="78">
        <f t="shared" si="592"/>
        <v>64.52869034758848</v>
      </c>
      <c r="CH209" s="90">
        <f>IF(ISNA(VLOOKUP($B209,'[1]1718  Exp_Rev Access'!$F$7:$GK$318,$CH$2,FALSE)),"",VLOOKUP($B209,'[1]1718  Exp_Rev Access'!$F$7:$GK$318,$CH$2,FALSE))</f>
        <v>0</v>
      </c>
      <c r="CI209" s="90">
        <f>IF(ISNA(VLOOKUP($B209,'[1]1718  Exp_Rev Access'!$F$7:$GK$318,$CI$2,FALSE)),"",VLOOKUP($B209,'[1]1718  Exp_Rev Access'!$F$7:$GK$318,$CI$2,FALSE))</f>
        <v>0</v>
      </c>
      <c r="CJ209" s="90">
        <f>IF(ISNA(VLOOKUP($B209,'[1]1718  Exp_Rev Access'!$F$7:$GK$318,$CJ$2,FALSE)),"",VLOOKUP($B209,'[1]1718  Exp_Rev Access'!$F$7:$GK$318,$CJ$2,FALSE))</f>
        <v>0</v>
      </c>
      <c r="CK209" s="90">
        <f>IF(ISNA(VLOOKUP($B209,'[1]1718  Exp_Rev Access'!$F$7:$GK$318,$CK$2,FALSE)),"",VLOOKUP($B209,'[1]1718  Exp_Rev Access'!$F$7:$GK$318,$CK$2,FALSE))</f>
        <v>0</v>
      </c>
      <c r="CL209" s="90">
        <f>IF(ISNA(VLOOKUP($B209,'[1]1718  Exp_Rev Access'!$F$7:$GK$318,$CL$2,FALSE)),"",VLOOKUP($B209,'[1]1718  Exp_Rev Access'!$F$7:$GK$318,$CL$2,FALSE))</f>
        <v>0</v>
      </c>
      <c r="CM209" s="90">
        <f>IF(ISNA(VLOOKUP($B209,'[1]1718  Exp_Rev Access'!$F$7:$GK$318,$CM$2,FALSE)),"",VLOOKUP($B209,'[1]1718  Exp_Rev Access'!$F$7:$GK$318,$CM$2,FALSE))</f>
        <v>0</v>
      </c>
      <c r="CN209" s="90">
        <f>IF(ISNA(VLOOKUP($B209,'[1]1718  Exp_Rev Access'!$F$7:$GK$318,$CN$2,FALSE)),"",VLOOKUP($B209,'[1]1718  Exp_Rev Access'!$F$7:$GK$318,$CN$2,FALSE))</f>
        <v>0</v>
      </c>
      <c r="CO209" s="90">
        <f>IF(ISNA(VLOOKUP($B209,'[1]1718  Exp_Rev Access'!$F$7:$GK$318,$CO$2,FALSE)),"",VLOOKUP($B209,'[1]1718  Exp_Rev Access'!$F$7:$GK$318,$CO$2,FALSE))</f>
        <v>0</v>
      </c>
      <c r="CP209" s="90">
        <f>IF(ISNA(VLOOKUP($B209,'[1]1718  Exp_Rev Access'!$F$7:$GK$318,$CP$2,FALSE)),"",VLOOKUP($B209,'[1]1718  Exp_Rev Access'!$F$7:$GK$318,$CP$2,FALSE))</f>
        <v>0</v>
      </c>
      <c r="CQ209" s="90">
        <f>IF(ISNA(VLOOKUP($B209,'[1]1718  Exp_Rev Access'!$F$7:$GK$318,$CQ$2,FALSE)),"",VLOOKUP($B209,'[1]1718  Exp_Rev Access'!$F$7:$GK$318,$CQ$2,FALSE))</f>
        <v>93038</v>
      </c>
      <c r="CR209" s="90">
        <f>IF(ISNA(VLOOKUP($B209,'[1]1718  Exp_Rev Access'!$F$7:$GK$318,$CR$2,FALSE)),"",VLOOKUP($B209,'[1]1718  Exp_Rev Access'!$F$7:$GK$318,$CR$2,FALSE))</f>
        <v>0</v>
      </c>
      <c r="CS209" s="90">
        <f>IF(ISNA(VLOOKUP($B209,'[1]1718  Exp_Rev Access'!$F$7:$GK$318,$CS$2,FALSE)),"",VLOOKUP($B209,'[1]1718  Exp_Rev Access'!$F$7:$GK$318,$CS$2,FALSE))</f>
        <v>2417.1</v>
      </c>
      <c r="CT209" s="90">
        <f>IF(ISNA(VLOOKUP($B209,'[1]1718  Exp_Rev Access'!$F$7:$GK$318,$CT$2,FALSE)),"",VLOOKUP($B209,'[1]1718  Exp_Rev Access'!$F$7:$GK$318,$CT$2,FALSE))</f>
        <v>0</v>
      </c>
      <c r="CU209" s="90">
        <f>IF(ISNA(VLOOKUP($B209,'[1]1718  Exp_Rev Access'!$F$7:$GK$318,$CU$2,FALSE)),"",VLOOKUP($B209,'[1]1718  Exp_Rev Access'!$F$7:$GK$318,$CU$2,FALSE))</f>
        <v>128693.65</v>
      </c>
      <c r="CV209" s="90">
        <f>IF(ISNA(VLOOKUP($B209,'[1]1718  Exp_Rev Access'!$F$7:$GK$318,$CV$2,FALSE)),"",VLOOKUP($B209,'[1]1718  Exp_Rev Access'!$F$7:$GK$318,$CV$2,FALSE))</f>
        <v>28006.51</v>
      </c>
      <c r="CW209" s="90">
        <f>IF(ISNA(VLOOKUP($B209,'[1]1718  Exp_Rev Access'!$F$7:$GK$318,$CW$2,FALSE)),"",VLOOKUP($B209,'[1]1718  Exp_Rev Access'!$F$7:$GK$318,$CW$2,FALSE))</f>
        <v>0</v>
      </c>
      <c r="CX209" s="90">
        <f>IF(ISNA(VLOOKUP($B209,'[1]1718  Exp_Rev Access'!$F$7:$GK$318,$CX$2,FALSE)),"",VLOOKUP($B209,'[1]1718  Exp_Rev Access'!$F$7:$GK$318,$CX$2,FALSE))</f>
        <v>0</v>
      </c>
      <c r="CY209" s="90">
        <f>IF(ISNA(VLOOKUP($B209,'[1]1718  Exp_Rev Access'!$F$7:$GK$318,$CY$2,FALSE)),"",VLOOKUP($B209,'[1]1718  Exp_Rev Access'!$F$7:$GK$318,$CY$2,FALSE))</f>
        <v>0</v>
      </c>
      <c r="CZ209" s="90">
        <f>IF(ISNA(VLOOKUP($B209,'[1]1718  Exp_Rev Access'!$F$7:$GK$318,$CZ$2,FALSE)),"",VLOOKUP($B209,'[1]1718  Exp_Rev Access'!$F$7:$GK$318,$CZ$2,FALSE))</f>
        <v>0</v>
      </c>
      <c r="DA209" s="90">
        <f>IF(ISNA(VLOOKUP($B209,'[1]1718  Exp_Rev Access'!$F$7:$GK$318,$DA$2,FALSE)),"",VLOOKUP($B209,'[1]1718  Exp_Rev Access'!$F$7:$GK$318,$DA$2,FALSE))</f>
        <v>0</v>
      </c>
      <c r="DB209" s="90">
        <f>IF(ISNA(VLOOKUP($B209,'[1]1718  Exp_Rev Access'!$F$7:$GK$318,$DB$2,FALSE)),"",VLOOKUP($B209,'[1]1718  Exp_Rev Access'!$F$7:$GK$318,$DB$2,FALSE))</f>
        <v>0</v>
      </c>
      <c r="DC209" s="90">
        <f>IF(ISNA(VLOOKUP($B209,'[1]1718  Exp_Rev Access'!$F$7:$GK$318,$DC$2,FALSE)),"",VLOOKUP($B209,'[1]1718  Exp_Rev Access'!$F$7:$GK$318,$DC$2,FALSE))</f>
        <v>0</v>
      </c>
      <c r="DD209" s="90">
        <f>IF(ISNA(VLOOKUP($B209,'[1]1718  Exp_Rev Access'!$F$7:$GK$318,$DD$2,FALSE)),"",VLOOKUP($B209,'[1]1718  Exp_Rev Access'!$F$7:$GK$318,$DD$2,FALSE))</f>
        <v>0</v>
      </c>
      <c r="DE209" s="90">
        <f>IF(ISNA(VLOOKUP($B209,'[1]1718  Exp_Rev Access'!$F$7:$GK$318,$DE$2,FALSE)),"",VLOOKUP($B209,'[1]1718  Exp_Rev Access'!$F$7:$GK$318,$DE$2,FALSE))</f>
        <v>0</v>
      </c>
      <c r="DF209" s="90">
        <f>IF(ISNA(VLOOKUP($B209,'[1]1718  Exp_Rev Access'!$F$7:$GK$318,$DF$2,FALSE)),"",VLOOKUP($B209,'[1]1718  Exp_Rev Access'!$F$7:$GK$318,$DF$2,FALSE))</f>
        <v>0</v>
      </c>
      <c r="DG209" s="90">
        <f>IF(ISNA(VLOOKUP($B209,'[1]1718  Exp_Rev Access'!$F$7:$GK$318,$DG$2,FALSE)),"",VLOOKUP($B209,'[1]1718  Exp_Rev Access'!$F$7:$GK$318,$DG$2,FALSE))</f>
        <v>0</v>
      </c>
      <c r="DH209" s="90">
        <f>IF(ISNA(VLOOKUP($B209,'[1]1718  Exp_Rev Access'!$F$7:$GK$318,$DH$2,FALSE)),"",VLOOKUP($B209,'[1]1718  Exp_Rev Access'!$F$7:$GK$318,$DH$2,FALSE))</f>
        <v>0</v>
      </c>
      <c r="DI209" s="90">
        <f>IF(ISNA(VLOOKUP($B209,'[1]1718  Exp_Rev Access'!$F$7:$GK$318,$DI$2,FALSE)),"",VLOOKUP($B209,'[1]1718  Exp_Rev Access'!$F$7:$GK$318,$DI$2,FALSE))</f>
        <v>82533.259999999995</v>
      </c>
      <c r="DJ209" s="90">
        <f>IF(ISNA(VLOOKUP($B209,'[1]1718  Exp_Rev Access'!$F$7:$GK$318,$DJ$2,FALSE)),"",VLOOKUP($B209,'[1]1718  Exp_Rev Access'!$F$7:$GK$318,$DJ$2,FALSE))</f>
        <v>0</v>
      </c>
      <c r="DK209" s="90">
        <f>IF(ISNA(VLOOKUP($B209,'[1]1718  Exp_Rev Access'!$F$7:$GK$318,$DK$2,FALSE)),"",VLOOKUP($B209,'[1]1718  Exp_Rev Access'!$F$7:$GK$318,$DK$2,FALSE))</f>
        <v>0</v>
      </c>
      <c r="DL209" s="90">
        <f>IF(ISNA(VLOOKUP($B209,'[1]1718  Exp_Rev Access'!$F$7:$GK$318,$DL$2,FALSE)),"",VLOOKUP($B209,'[1]1718  Exp_Rev Access'!$F$7:$GK$318,$DL$2,FALSE))</f>
        <v>0</v>
      </c>
      <c r="DM209" s="90">
        <f>IF(ISNA(VLOOKUP($B209,'[1]1718  Exp_Rev Access'!$F$7:$GK$318,$DM$2,FALSE)),"",VLOOKUP($B209,'[1]1718  Exp_Rev Access'!$F$7:$GK$318,$DM$2,FALSE))</f>
        <v>0</v>
      </c>
      <c r="DN209" s="90">
        <f>IF(ISNA(VLOOKUP($B209,'[1]1718  Exp_Rev Access'!$F$7:$GK$318,$DN$2,FALSE)),"",VLOOKUP($B209,'[1]1718  Exp_Rev Access'!$F$7:$GK$318,$DN$2,FALSE))</f>
        <v>0</v>
      </c>
      <c r="DO209" s="90">
        <f>IF(ISNA(VLOOKUP($B209,'[1]1718  Exp_Rev Access'!$F$7:$GK$318,$DO$2,FALSE)),"",VLOOKUP($B209,'[1]1718  Exp_Rev Access'!$F$7:$GK$318,$DO$2,FALSE))</f>
        <v>0</v>
      </c>
      <c r="DP209" s="90">
        <f>IF(ISNA(VLOOKUP($B209,'[1]1718  Exp_Rev Access'!$F$7:$GK$318,$DP$2,FALSE)),"",VLOOKUP($B209,'[1]1718  Exp_Rev Access'!$F$7:$GK$318,$DP$2,FALSE))</f>
        <v>0</v>
      </c>
      <c r="DQ209" s="90">
        <f>IF(ISNA(VLOOKUP($B209,'[1]1718  Exp_Rev Access'!$F$7:$GK$318,$DQ$2,FALSE)),"",VLOOKUP($B209,'[1]1718  Exp_Rev Access'!$F$7:$GK$318,$DQ$2,FALSE))</f>
        <v>0</v>
      </c>
      <c r="DR209" s="90">
        <f>IF(ISNA(VLOOKUP($B209,'[1]1718  Exp_Rev Access'!$F$7:$GK$318,$DR$2,FALSE)),"",VLOOKUP($B209,'[1]1718  Exp_Rev Access'!$F$7:$GK$318,$DR$2,FALSE))</f>
        <v>0</v>
      </c>
      <c r="DS209" s="90">
        <f>IF(ISNA(VLOOKUP($B209,'[1]1718  Exp_Rev Access'!$F$7:$GK$318,$DS$2,FALSE)),"",VLOOKUP($B209,'[1]1718  Exp_Rev Access'!$F$7:$GK$318,$DS$2,FALSE))</f>
        <v>0</v>
      </c>
      <c r="DT209" s="90">
        <f>IF(ISNA(VLOOKUP($B209,'[1]1718  Exp_Rev Access'!$F$7:$GK$318,$DT$2,FALSE)),"",VLOOKUP($B209,'[1]1718  Exp_Rev Access'!$F$7:$GK$318,$DT$2,FALSE))</f>
        <v>0</v>
      </c>
      <c r="DU209" s="90">
        <f>IF(ISNA(VLOOKUP($B209,'[1]1718  Exp_Rev Access'!$F$7:$GK$318,$DU$2,FALSE)),"",VLOOKUP($B209,'[1]1718  Exp_Rev Access'!$F$7:$GK$318,$DU$2,FALSE))</f>
        <v>0</v>
      </c>
      <c r="DV209" s="90">
        <f>IF(ISNA(VLOOKUP($B209,'[1]1718  Exp_Rev Access'!$F$7:$GK$318,$DV$2,FALSE)),"",VLOOKUP($B209,'[1]1718  Exp_Rev Access'!$F$7:$GK$318,$DV$2,FALSE))</f>
        <v>0</v>
      </c>
      <c r="DW209" s="90">
        <f>IF(ISNA(VLOOKUP($B209,'[1]1718  Exp_Rev Access'!$F$7:$GK$318,$DW$2,FALSE)),"",VLOOKUP($B209,'[1]1718  Exp_Rev Access'!$F$7:$GK$318,$DW$2,FALSE))</f>
        <v>0</v>
      </c>
      <c r="DX209" s="90">
        <f>IF(ISNA(VLOOKUP($B209,'[1]1718  Exp_Rev Access'!$F$7:$GK$318,$DX$2,FALSE)),"",VLOOKUP($B209,'[1]1718  Exp_Rev Access'!$F$7:$GK$318,$DX$2,FALSE))</f>
        <v>0</v>
      </c>
      <c r="DY209" s="90">
        <f>IF(ISNA(VLOOKUP($B209,'[1]1718  Exp_Rev Access'!$F$7:$GK$318,$DY$2,FALSE)),"",VLOOKUP($B209,'[1]1718  Exp_Rev Access'!$F$7:$GK$318,$DY$2,FALSE))</f>
        <v>17732.14</v>
      </c>
      <c r="DZ209" s="90">
        <f>IF(ISNA(VLOOKUP($B209,'[1]1718  Exp_Rev Access'!$F$7:$GK$318,$DZ$2,FALSE)),"",VLOOKUP($B209,'[1]1718  Exp_Rev Access'!$F$7:$GK$318,$DZ$2,FALSE))</f>
        <v>0</v>
      </c>
      <c r="EA209" s="90">
        <f>IF(ISNA(VLOOKUP($B209,'[1]1718  Exp_Rev Access'!$F$7:$GK$318,$EA$2,FALSE)),"",VLOOKUP($B209,'[1]1718  Exp_Rev Access'!$F$7:$GK$318,$EA$2,FALSE))</f>
        <v>0</v>
      </c>
      <c r="EB209" s="90">
        <f>IF(ISNA(VLOOKUP($B209,'[1]1718  Exp_Rev Access'!$F$7:$GK$318,$EB$2,FALSE)),"",VLOOKUP($B209,'[1]1718  Exp_Rev Access'!$F$7:$GK$318,$EB$2,FALSE))</f>
        <v>0</v>
      </c>
      <c r="EC209" s="90">
        <f>IF(ISNA(VLOOKUP($B209,'[1]1718  Exp_Rev Access'!$F$7:$GK$318,$EC$2,FALSE)),"",VLOOKUP($B209,'[1]1718  Exp_Rev Access'!$F$7:$GK$318,$EC$2,FALSE))</f>
        <v>0</v>
      </c>
      <c r="ED209" s="90">
        <f>IF(ISNA(VLOOKUP($B209,'[1]1718  Exp_Rev Access'!$F$7:$GK$318,$ED$2,FALSE)),"",VLOOKUP($B209,'[1]1718  Exp_Rev Access'!$F$7:$GK$318,$ED$2,FALSE))</f>
        <v>0</v>
      </c>
      <c r="EE209" s="90">
        <f>IF(ISNA(VLOOKUP($B209,'[1]1718  Exp_Rev Access'!$F$7:$GK$318,$EE$2,FALSE)),"",VLOOKUP($B209,'[1]1718  Exp_Rev Access'!$F$7:$GK$318,$EE$2,FALSE))</f>
        <v>0</v>
      </c>
      <c r="EF209" s="90">
        <f>IF(ISNA(VLOOKUP($B209,'[1]1718  Exp_Rev Access'!$F$7:$GK$318,$EF$2,FALSE)),"",VLOOKUP($B209,'[1]1718  Exp_Rev Access'!$F$7:$GK$318,$EF$2,FALSE))</f>
        <v>0</v>
      </c>
      <c r="EG209" s="90">
        <f>IF(ISNA(VLOOKUP($B209,'[1]1718  Exp_Rev Access'!$F$7:$GK$318,$EG$2,FALSE)),"",VLOOKUP($B209,'[1]1718  Exp_Rev Access'!$F$7:$GK$318,$EG$2,FALSE))</f>
        <v>0</v>
      </c>
      <c r="EH209" s="90">
        <f>IF(ISNA(VLOOKUP($B209,'[1]1718  Exp_Rev Access'!$F$7:$GK$318,$EH$2,FALSE)),"",VLOOKUP($B209,'[1]1718  Exp_Rev Access'!$F$7:$GK$318,$EH$2,FALSE))</f>
        <v>0</v>
      </c>
      <c r="EI209" s="90">
        <f>IF(ISNA(VLOOKUP($B209,'[1]1718  Exp_Rev Access'!$F$7:$GK$318,$EI$2,FALSE)),"",VLOOKUP($B209,'[1]1718  Exp_Rev Access'!$F$7:$GK$318,$EI$2,FALSE))</f>
        <v>0</v>
      </c>
      <c r="EJ209" s="90">
        <f>IF(ISNA(VLOOKUP($B209,'[1]1718  Exp_Rev Access'!$F$7:$GK$318,$EJ$2,FALSE)),"",VLOOKUP($B209,'[1]1718  Exp_Rev Access'!$F$7:$GK$318,$EJ$2,FALSE))</f>
        <v>0</v>
      </c>
      <c r="EK209" s="90">
        <f>IF(ISNA(VLOOKUP($B209,'[1]1718  Exp_Rev Access'!$F$7:$GK$318,$EK$2,FALSE)),"",VLOOKUP($B209,'[1]1718  Exp_Rev Access'!$F$7:$GK$318,$EK$2,FALSE))</f>
        <v>0</v>
      </c>
      <c r="EL209" s="90">
        <f>IF(ISNA(VLOOKUP($B209,'[1]1718  Exp_Rev Access'!$F$7:$GK$318,$EL$2,FALSE)),"",VLOOKUP($B209,'[1]1718  Exp_Rev Access'!$F$7:$GK$318,$EL$2,FALSE))</f>
        <v>0</v>
      </c>
      <c r="EM209" s="90">
        <f>IF(ISNA(VLOOKUP($B209,'[1]1718  Exp_Rev Access'!$F$7:$GK$318,$EM$2,FALSE)),"",VLOOKUP($B209,'[1]1718  Exp_Rev Access'!$F$7:$GK$318,$EM$2,FALSE))</f>
        <v>0</v>
      </c>
      <c r="EN209" s="90">
        <f>IF(ISNA(VLOOKUP($B209,'[1]1718  Exp_Rev Access'!$F$7:$GK$318,$EN$2,FALSE)),"",VLOOKUP($B209,'[1]1718  Exp_Rev Access'!$F$7:$GK$318,$EN$2,FALSE))</f>
        <v>0</v>
      </c>
      <c r="EO209" s="90">
        <f>IF(ISNA(VLOOKUP($B209,'[1]1718  Exp_Rev Access'!$F$7:$GK$318,$EO$2,FALSE)),"",VLOOKUP($B209,'[1]1718  Exp_Rev Access'!$F$7:$GK$318,$EO$2,FALSE))</f>
        <v>0</v>
      </c>
      <c r="EP209" s="90">
        <f>IF(ISNA(VLOOKUP($B209,'[1]1718  Exp_Rev Access'!$F$7:$GK$318,$EP$2,FALSE)),"",VLOOKUP($B209,'[1]1718  Exp_Rev Access'!$F$7:$GK$318,$EP$2,FALSE))</f>
        <v>0</v>
      </c>
      <c r="EQ209" s="90">
        <f>IF(ISNA(VLOOKUP($B209,'[1]1718  Exp_Rev Access'!$F$7:$GK$318,$EQ$2,FALSE)),"",VLOOKUP($B209,'[1]1718  Exp_Rev Access'!$F$7:$GK$318,$EQ$2,FALSE))</f>
        <v>0</v>
      </c>
      <c r="ER209" s="90">
        <f>IF(ISNA(VLOOKUP($B209,'[1]1718  Exp_Rev Access'!$F$7:$GK$318,$ER$2,FALSE)),"",VLOOKUP($B209,'[1]1718  Exp_Rev Access'!$F$7:$GK$318,$ER$2,FALSE))</f>
        <v>0</v>
      </c>
      <c r="ES209" s="90">
        <f>IF(ISNA(VLOOKUP($B209,'[1]1718  Exp_Rev Access'!$F$7:$GK$318,$ES$2,FALSE)),"",VLOOKUP($B209,'[1]1718  Exp_Rev Access'!$F$7:$GK$318,$ES$2,FALSE))</f>
        <v>0</v>
      </c>
      <c r="ET209" s="90">
        <f>IF(ISNA(VLOOKUP($B209,'[1]1718  Exp_Rev Access'!$F$7:$GK$318,$ET$2,FALSE)),"",VLOOKUP($B209,'[1]1718  Exp_Rev Access'!$F$7:$GK$318,$ET$2,FALSE))</f>
        <v>0</v>
      </c>
      <c r="EU209" s="90">
        <f>IF(ISNA(VLOOKUP($B209,'[1]1718  Exp_Rev Access'!$F$7:$GK$318,$EU$2,FALSE)),"",VLOOKUP($B209,'[1]1718  Exp_Rev Access'!$F$7:$GK$318,$EU$2,FALSE))</f>
        <v>0</v>
      </c>
      <c r="EV209" s="90">
        <f>IF(ISNA(VLOOKUP($B209,'[1]1718  Exp_Rev Access'!$F$7:$GK$318,$EV$2,FALSE)),"",VLOOKUP($B209,'[1]1718  Exp_Rev Access'!$F$7:$GK$318,$EV$2,FALSE))</f>
        <v>327.36</v>
      </c>
      <c r="EW209" s="90">
        <f>IF(ISNA(VLOOKUP($B209,'[1]1718  Exp_Rev Access'!$F$7:$GK$318,$EW$2,FALSE)),"",VLOOKUP($B209,'[1]1718  Exp_Rev Access'!$F$7:$GK$318,$EW$2,FALSE))</f>
        <v>0</v>
      </c>
      <c r="EX209" s="90">
        <f>IF(ISNA(VLOOKUP($B209,'[1]1718  Exp_Rev Access'!$F$7:$GK$318,$EX$2,FALSE)),"",VLOOKUP($B209,'[1]1718  Exp_Rev Access'!$F$7:$GK$318,$EX$2,FALSE))</f>
        <v>0</v>
      </c>
      <c r="EY209" s="90">
        <f>IF(ISNA(VLOOKUP($B209,'[1]1718  Exp_Rev Access'!$F$7:$GK$318,$EY$2,FALSE)),"",VLOOKUP($B209,'[1]1718  Exp_Rev Access'!$F$7:$GK$318,$EY$2,FALSE))</f>
        <v>0</v>
      </c>
      <c r="EZ209" s="90">
        <f>IF(ISNA(VLOOKUP($B209,'[1]1718  Exp_Rev Access'!$F$7:$GK$318,$EZ$2,FALSE)),"",VLOOKUP($B209,'[1]1718  Exp_Rev Access'!$F$7:$GK$318,$EZ$2,FALSE))</f>
        <v>0</v>
      </c>
      <c r="FA209" s="90">
        <f>IF(ISNA(VLOOKUP($B209,'[1]1718  Exp_Rev Access'!$F$7:$GK$318,$FA$2,FALSE)),"",VLOOKUP($B209,'[1]1718  Exp_Rev Access'!$F$7:$GK$318,$FA$2,FALSE))</f>
        <v>0</v>
      </c>
      <c r="FB209" s="90">
        <f>IF(ISNA(VLOOKUP($B209,'[1]1718  Exp_Rev Access'!$F$7:$GK$318,$FB$2,FALSE)),"",VLOOKUP($B209,'[1]1718  Exp_Rev Access'!$F$7:$GK$318,$FB$2,FALSE))</f>
        <v>0</v>
      </c>
      <c r="FC209" s="90">
        <f>IF(ISNA(VLOOKUP($B209,'[1]1718  Exp_Rev Access'!$F$7:$GK$318,$FC$2,FALSE)),"",VLOOKUP($B209,'[1]1718  Exp_Rev Access'!$F$7:$GK$318,$FC$2,FALSE))</f>
        <v>0</v>
      </c>
      <c r="FD209" s="90">
        <f>IF(ISNA(VLOOKUP($B209,'[1]1718  Exp_Rev Access'!$F$7:$GK$318,$FD$2,FALSE)),"",VLOOKUP($B209,'[1]1718  Exp_Rev Access'!$F$7:$GK$318,$FD$2,FALSE))</f>
        <v>0</v>
      </c>
      <c r="FE209" s="90">
        <f>IF(ISNA(VLOOKUP($B209,'[1]1718  Exp_Rev Access'!$F$7:$GK$318,$FE$2,FALSE)),"",VLOOKUP($B209,'[1]1718  Exp_Rev Access'!$F$7:$GK$318,$FE$2,FALSE))</f>
        <v>0</v>
      </c>
      <c r="FF209" s="90">
        <f>IF(ISNA(VLOOKUP($B209,'[1]1718  Exp_Rev Access'!$F$7:$GK$318,$FF$2,FALSE)),"",VLOOKUP($B209,'[1]1718  Exp_Rev Access'!$F$7:$GK$318,$FF$2,FALSE))</f>
        <v>0</v>
      </c>
      <c r="FG209" s="90">
        <f>IF(ISNA(VLOOKUP($B209,'[1]1718  Exp_Rev Access'!$F$7:$GK$318,$FG$2,FALSE)),"",VLOOKUP($B209,'[1]1718  Exp_Rev Access'!$F$7:$GK$318,$FG$2,FALSE))</f>
        <v>0</v>
      </c>
      <c r="FH209" s="90">
        <f>IF(ISNA(VLOOKUP($B209,'[1]1718  Exp_Rev Access'!$F$7:$GK$318,$FH$2,FALSE)),"",VLOOKUP($B209,'[1]1718  Exp_Rev Access'!$F$7:$GK$318,$FH$2,FALSE))</f>
        <v>0</v>
      </c>
      <c r="FI209" s="90">
        <f>IF(ISNA(VLOOKUP($B209,'[1]1718  Exp_Rev Access'!$F$7:$GK$318,$FI$2,FALSE)),"",VLOOKUP($B209,'[1]1718  Exp_Rev Access'!$F$7:$GK$318,$FI$2,FALSE))</f>
        <v>0</v>
      </c>
      <c r="FJ209" s="90">
        <f>IF(ISNA(VLOOKUP($B209,'[1]1718  Exp_Rev Access'!$F$7:$GK$318,$FJ$2,FALSE)),"",VLOOKUP($B209,'[1]1718  Exp_Rev Access'!$F$7:$GK$318,$FJ$2,FALSE))</f>
        <v>0</v>
      </c>
      <c r="FK209" s="90">
        <f>IF(ISNA(VLOOKUP($B209,'[1]1718  Exp_Rev Access'!$F$7:$GK$318,$FK$2,FALSE)),"",VLOOKUP($B209,'[1]1718  Exp_Rev Access'!$F$7:$GK$318,$FK$2,FALSE))</f>
        <v>0</v>
      </c>
      <c r="FL209" s="90">
        <f>IF(ISNA(VLOOKUP($B209,'[1]1718  Exp_Rev Access'!$F$7:$GK$318,$FL$2,FALSE)),"",VLOOKUP($B209,'[1]1718  Exp_Rev Access'!$F$7:$GK$318,$FL$2,FALSE))</f>
        <v>0</v>
      </c>
      <c r="FM209" s="90">
        <f>IF(ISNA(VLOOKUP($B209,'[1]1718  Exp_Rev Access'!$F$7:$GK$318,$FM$2,FALSE)),"",VLOOKUP($B209,'[1]1718  Exp_Rev Access'!$F$7:$GK$318,$FM$2,FALSE))</f>
        <v>0</v>
      </c>
      <c r="FN209" s="90">
        <f>IF(ISNA(VLOOKUP($B209,'[1]1718  Exp_Rev Access'!$F$7:$GK$318,$FN$2,FALSE)),"",VLOOKUP($B209,'[1]1718  Exp_Rev Access'!$F$7:$GK$318,$FN$2,FALSE))</f>
        <v>0</v>
      </c>
      <c r="FO209" s="90">
        <f>IF(ISNA(VLOOKUP($B209,'[1]1718  Exp_Rev Access'!$F$7:$GK$318,$FO$2,FALSE)),"",VLOOKUP($B209,'[1]1718  Exp_Rev Access'!$F$7:$GK$318,$FO$2,FALSE))</f>
        <v>0</v>
      </c>
      <c r="FP209" s="90">
        <f>IF(ISNA(VLOOKUP($B209,'[1]1718  Exp_Rev Access'!$F$7:$GK$318,$FP$2,FALSE)),"",VLOOKUP($B209,'[1]1718  Exp_Rev Access'!$F$7:$GK$318,$FP$2,FALSE))</f>
        <v>0</v>
      </c>
      <c r="FQ209" s="90">
        <f>IF(ISNA(VLOOKUP($B209,'[1]1718  Exp_Rev Access'!$F$7:$GK$318,$FQ$2,FALSE)),"",VLOOKUP($B209,'[1]1718  Exp_Rev Access'!$F$7:$GK$318,$FQ$2,FALSE))</f>
        <v>0</v>
      </c>
      <c r="FR209" s="90">
        <f>IF(ISNA(VLOOKUP($B209,'[1]1718  Exp_Rev Access'!$F$7:$GK$318,$FR$2,FALSE)),"",VLOOKUP($B209,'[1]1718  Exp_Rev Access'!$F$7:$GK$318,$FR$2,FALSE))</f>
        <v>0</v>
      </c>
      <c r="FS209" s="56">
        <f t="shared" si="593"/>
        <v>352748.02</v>
      </c>
      <c r="FT209" s="92">
        <f t="shared" si="594"/>
        <v>7.6239499830282678E-2</v>
      </c>
      <c r="FU209" s="94">
        <f t="shared" si="595"/>
        <v>1120.7600559191715</v>
      </c>
      <c r="FV209" s="95">
        <f>IF(ISNA(VLOOKUP($B209,'[1]1718  Exp_Rev Access'!$F$7:$GK$318,$FV$2,FALSE)),"",VLOOKUP($B209,'[1]1718  Exp_Rev Access'!$F$7:$GK$318,$FV$2,FALSE))</f>
        <v>4153.08</v>
      </c>
      <c r="FW209" s="95">
        <f>IF(ISNA(VLOOKUP($B209,'[1]1718  Exp_Rev Access'!$F$7:$GK$318,$FW$2,FALSE)),"",VLOOKUP($B209,'[1]1718  Exp_Rev Access'!$F$7:$GK$318,$FW$2,FALSE))</f>
        <v>0</v>
      </c>
      <c r="FX209" s="95">
        <f>IF(ISNA(VLOOKUP($B209,'[1]1718  Exp_Rev Access'!$F$7:$GK$318,$FX$2,FALSE)),"",VLOOKUP($B209,'[1]1718  Exp_Rev Access'!$F$7:$GK$318,$FX$2,FALSE))</f>
        <v>0</v>
      </c>
      <c r="FY209" s="95">
        <f>IF(ISNA(VLOOKUP($B209,'[1]1718  Exp_Rev Access'!$F$7:$GK$318,$FY$2,FALSE)),"",VLOOKUP($B209,'[1]1718  Exp_Rev Access'!$F$7:$GK$318,$FY$2,FALSE))</f>
        <v>0</v>
      </c>
      <c r="FZ209" s="95">
        <f>IF(ISNA(VLOOKUP($B209,'[1]1718  Exp_Rev Access'!$F$7:$GK$318,$FZ$2,FALSE)),"",VLOOKUP($B209,'[1]1718  Exp_Rev Access'!$F$7:$GK$318,$FZ$2,FALSE))</f>
        <v>0</v>
      </c>
      <c r="GA209" s="95">
        <f>IF(ISNA(VLOOKUP($B209,'[1]1718  Exp_Rev Access'!$F$7:$GK$318,$GA$2,FALSE)),"",VLOOKUP($B209,'[1]1718  Exp_Rev Access'!$F$7:$GK$318,$GA$2,FALSE))</f>
        <v>0</v>
      </c>
      <c r="GB209" s="95">
        <f>IF(ISNA(VLOOKUP($B209,'[1]1718  Exp_Rev Access'!$F$7:$GK$318,$GB$2,FALSE)),"",VLOOKUP($B209,'[1]1718  Exp_Rev Access'!$F$7:$GK$318,$GB$2,FALSE))</f>
        <v>0</v>
      </c>
      <c r="GC209" s="95">
        <f>IF(ISNA(VLOOKUP($B209,'[1]1718  Exp_Rev Access'!$F$7:$GK$318,$GC$2,FALSE)),"",VLOOKUP($B209,'[1]1718  Exp_Rev Access'!$F$7:$GK$318,$GC$2,FALSE))</f>
        <v>0</v>
      </c>
      <c r="GD209" s="95">
        <f>IF(ISNA(VLOOKUP($B209,'[1]1718  Exp_Rev Access'!$F$7:$GK$318,$GD$2,FALSE)),"",VLOOKUP($B209,'[1]1718  Exp_Rev Access'!$F$7:$GK$318,$GD$2,FALSE))</f>
        <v>0</v>
      </c>
      <c r="GE209" s="95">
        <f>IF(ISNA(VLOOKUP($B209,'[1]1718  Exp_Rev Access'!$F$7:$GK$318,$GE$2,FALSE)),"",VLOOKUP($B209,'[1]1718  Exp_Rev Access'!$F$7:$GK$318,$GE$2,FALSE))</f>
        <v>0</v>
      </c>
      <c r="GF209" s="95">
        <f>IF(ISNA(VLOOKUP($B209,'[1]1718  Exp_Rev Access'!$F$7:$GK$318,$GF$2,FALSE)),"",VLOOKUP($B209,'[1]1718  Exp_Rev Access'!$F$7:$GK$318,$GF$2,FALSE))</f>
        <v>0</v>
      </c>
      <c r="GG209" s="95">
        <f>IF(ISNA(VLOOKUP($B209,'[1]1718  Exp_Rev Access'!$F$7:$GK$318,$GG$2,FALSE)),"",VLOOKUP($B209,'[1]1718  Exp_Rev Access'!$F$7:$GK$318,$GG$2,FALSE))</f>
        <v>0</v>
      </c>
      <c r="GH209" s="95">
        <f>IF(ISNA(VLOOKUP($B209,'[1]1718  Exp_Rev Access'!$F$7:$GK$318,$GH$2,FALSE)),"",VLOOKUP($B209,'[1]1718  Exp_Rev Access'!$F$7:$GK$318,$GH$2,FALSE))</f>
        <v>0</v>
      </c>
      <c r="GI209" s="95">
        <f>IF(ISNA(VLOOKUP($B209,'[1]1718  Exp_Rev Access'!$F$7:$GK$318,$GI$2,FALSE)),"",VLOOKUP($B209,'[1]1718  Exp_Rev Access'!$F$7:$GK$318,$GI$2,FALSE))</f>
        <v>0</v>
      </c>
      <c r="GJ209" s="95">
        <f>IF(ISNA(VLOOKUP($B209,'[1]1718  Exp_Rev Access'!$F$7:$GK$318,$GJ$2,FALSE)),"",VLOOKUP($B209,'[1]1718  Exp_Rev Access'!$F$7:$GK$318,$GJ$2,FALSE))</f>
        <v>0</v>
      </c>
      <c r="GK209" s="95">
        <f>IF(ISNA(VLOOKUP($B209,'[1]1718  Exp_Rev Access'!$F$7:$GK$318,$GK$2,FALSE)),"",VLOOKUP($B209,'[1]1718  Exp_Rev Access'!$F$7:$GK$318,$GK$2,FALSE))</f>
        <v>0</v>
      </c>
      <c r="GL209" s="95">
        <f>IF(ISNA(VLOOKUP($B209,'[1]1718  Exp_Rev Access'!$F$7:$GK$318,$GL$2,FALSE)),"",VLOOKUP($B209,'[1]1718  Exp_Rev Access'!$F$7:$GK$318,$GL$2,FALSE))</f>
        <v>5000</v>
      </c>
      <c r="GM209" s="95">
        <f>IF(ISNA(VLOOKUP($B209,'[1]1718  Exp_Rev Access'!$F$7:$GK$318,$GM$2,FALSE)),"",VLOOKUP($B209,'[1]1718  Exp_Rev Access'!$F$7:$GK$318,$GM$2,FALSE))</f>
        <v>0</v>
      </c>
      <c r="GN209" s="95">
        <f>IF(ISNA(VLOOKUP($B209,'[1]1718  Exp_Rev Access'!$F$7:$GK$318,$GN$2,FALSE)),"",VLOOKUP($B209,'[1]1718  Exp_Rev Access'!$F$7:$GK$318,$GN$2,FALSE))</f>
        <v>0</v>
      </c>
      <c r="GO209" s="95">
        <f>IF(ISNA(VLOOKUP($B209,'[1]1718  Exp_Rev Access'!$F$7:$GK$318,$GO$2,FALSE)),"",VLOOKUP($B209,'[1]1718  Exp_Rev Access'!$F$7:$GK$318,$GO$2,FALSE))</f>
        <v>0</v>
      </c>
      <c r="GP209" s="95">
        <f>IF(ISNA(VLOOKUP($B209,'[1]1718  Exp_Rev Access'!$F$7:$GK$318,$GP$2,FALSE)),"",VLOOKUP($B209,'[1]1718  Exp_Rev Access'!$F$7:$GK$318,$GP$2,FALSE))</f>
        <v>0</v>
      </c>
      <c r="GQ209" s="95">
        <f>IF(ISNA(VLOOKUP($B209,'[1]1718  Exp_Rev Access'!$F$7:$GK$318,$GQ$2,FALSE)),"",VLOOKUP($B209,'[1]1718  Exp_Rev Access'!$F$7:$GK$318,$GQ$2,FALSE))</f>
        <v>0</v>
      </c>
      <c r="GR209" s="95">
        <f>IF(ISNA(VLOOKUP($B209,'[1]1718  Exp_Rev Access'!$F$7:$GK$318,$GR$2,FALSE)),"",VLOOKUP($B209,'[1]1718  Exp_Rev Access'!$F$7:$GK$318,$GR$2,FALSE))</f>
        <v>0</v>
      </c>
      <c r="GS209" s="95">
        <f>IF(ISNA(VLOOKUP($B209,'[1]1718  Exp_Rev Access'!$F$7:$GK$318,$GS$2,FALSE)),"",VLOOKUP($B209,'[1]1718  Exp_Rev Access'!$F$7:$GK$318,$GS$2,FALSE))</f>
        <v>0</v>
      </c>
      <c r="GT209" s="95">
        <f>IF(ISNA(VLOOKUP($B209,'[1]1718  Exp_Rev Access'!$F$7:$GK$318,$GT$2,FALSE)),"",VLOOKUP($B209,'[1]1718  Exp_Rev Access'!$F$7:$GK$318,$GT$2,FALSE))</f>
        <v>0</v>
      </c>
      <c r="GU209" s="56">
        <f t="shared" si="596"/>
        <v>9153.08</v>
      </c>
      <c r="GV209" s="56">
        <f t="shared" si="597"/>
        <v>1.9782570037007257E-3</v>
      </c>
      <c r="GW209" s="96">
        <f t="shared" si="598"/>
        <v>29.081400521065007</v>
      </c>
    </row>
    <row r="210" spans="1:222" x14ac:dyDescent="0.3">
      <c r="A210" s="73"/>
      <c r="B210" s="88" t="s">
        <v>478</v>
      </c>
      <c r="C210" s="89" t="s">
        <v>479</v>
      </c>
      <c r="D210" s="75">
        <f>IF(ISNA(VLOOKUP($B210,'[1]1718 enrollment_Rev_Exp by size'!$A$7:H545,3,FALSE)),"",VLOOKUP($B210,'[1]1718 enrollment_Rev_Exp by size'!$A$7:$G$350,3,FALSE))</f>
        <v>649.6400000000001</v>
      </c>
      <c r="E210" s="76">
        <f>IF(ISNA(VLOOKUP($B210,'[1]1718 enrollment_Rev_Exp by size'!$A$7:I546,5,FALSE)),"",VLOOKUP($B210,'[1]1718 enrollment_Rev_Exp by size'!$A$7:$G$350,5,FALSE))</f>
        <v>7698253</v>
      </c>
      <c r="F210" s="70">
        <f t="shared" si="578"/>
        <v>7698253</v>
      </c>
      <c r="G210" s="70">
        <f t="shared" si="579"/>
        <v>0</v>
      </c>
      <c r="H210" s="90">
        <f>IF(ISNA(VLOOKUP($B210,'[1]1718  Exp_Rev Access'!$F$7:$GK$318,3,FALSE)),"",VLOOKUP($B210,'[1]1718  Exp_Rev Access'!$F$7:$GK$318,3,FALSE))</f>
        <v>690348.4</v>
      </c>
      <c r="I210" s="90">
        <f>IF(ISNA(VLOOKUP($B210,'[1]1718  Exp_Rev Access'!$F$7:$GK$318,4,FALSE)),"",VLOOKUP($B210,'[1]1718  Exp_Rev Access'!$F$7:$GK$318,4,FALSE))</f>
        <v>0</v>
      </c>
      <c r="J210" s="90">
        <f>IF(ISNA(VLOOKUP($B210,'[1]1718  Exp_Rev Access'!$F$7:$GK$318,5,FALSE)),"",VLOOKUP($B210,'[1]1718  Exp_Rev Access'!$F$7:$GK$318,5,FALSE))</f>
        <v>0</v>
      </c>
      <c r="K210" s="90">
        <f>IF(ISNA(VLOOKUP($B210,'[1]1718  Exp_Rev Access'!$F$7:$GK$318,6,FALSE)),"-",VLOOKUP($B210,'[1]1718  Exp_Rev Access'!$F$7:$GK$318,6,FALSE))</f>
        <v>23046.97</v>
      </c>
      <c r="L210" s="90">
        <f>IF(ISNA(VLOOKUP($B210,'[1]1718  Exp_Rev Access'!$F$7:$GK$318,7,FALSE)),"",VLOOKUP($B210,'[1]1718  Exp_Rev Access'!$F$7:$GK$318,7,FALSE))</f>
        <v>0</v>
      </c>
      <c r="M210" s="90">
        <f>IF(ISNA(VLOOKUP($B210,'[1]1718  Exp_Rev Access'!$F$7:$GK$318,8,FALSE)),"",VLOOKUP($B210,'[1]1718  Exp_Rev Access'!$F$7:$GK$318,8,FALSE))</f>
        <v>0</v>
      </c>
      <c r="N210" s="56">
        <f t="shared" si="580"/>
        <v>713395.37</v>
      </c>
      <c r="O210" s="91">
        <f t="shared" si="581"/>
        <v>9.2669774557941911E-2</v>
      </c>
      <c r="P210" s="56">
        <f t="shared" si="582"/>
        <v>1098.139538821501</v>
      </c>
      <c r="Q210" s="90">
        <f>IF(ISNA(VLOOKUP($B210,'[1]1718  Exp_Rev Access'!$F$7:$GK$318,10,FALSE)),"",VLOOKUP($B210,'[1]1718  Exp_Rev Access'!$F$7:$GK$318,10,FALSE))</f>
        <v>30</v>
      </c>
      <c r="R210" s="90">
        <f>IF(ISNA(VLOOKUP($B210,'[1]1718  Exp_Rev Access'!$F$7:$GK$318,11,FALSE)),"",VLOOKUP($B210,'[1]1718  Exp_Rev Access'!$F$7:$GK$318,11,FALSE))</f>
        <v>0</v>
      </c>
      <c r="S210" s="90">
        <f>IF(ISNA(VLOOKUP($B210,'[1]1718  Exp_Rev Access'!$F$7:$GK$318,12,FALSE)),"",VLOOKUP($B210,'[1]1718  Exp_Rev Access'!$F$7:$GK$318,12,FALSE))</f>
        <v>0</v>
      </c>
      <c r="T210" s="90">
        <f>IF(ISNA(VLOOKUP($B210,'[1]1718  Exp_Rev Access'!$F$7:$GK$318,13,FALSE)),"",VLOOKUP($B210,'[1]1718  Exp_Rev Access'!$F$7:$GK$318,13,FALSE))</f>
        <v>0</v>
      </c>
      <c r="U210" s="90">
        <f>IF(ISNA(VLOOKUP($B210,'[1]1718  Exp_Rev Access'!$F$7:$GK$318,14,FALSE)),"",VLOOKUP($B210,'[1]1718  Exp_Rev Access'!$F$7:$GK$318,14,FALSE))</f>
        <v>0</v>
      </c>
      <c r="V210" s="90">
        <f>IF(ISNA(VLOOKUP($B210,'[1]1718  Exp_Rev Access'!$F$7:$GK$318,15,FALSE)),"",VLOOKUP($B210,'[1]1718  Exp_Rev Access'!$F$7:$GK$318,15,FALSE))</f>
        <v>0</v>
      </c>
      <c r="W210" s="90">
        <f>IF(ISNA(VLOOKUP($B210,'[1]1718  Exp_Rev Access'!$F$7:$GK$318,16,FALSE)),"",VLOOKUP($B210,'[1]1718  Exp_Rev Access'!$F$7:$GK$318,16,FALSE))</f>
        <v>0</v>
      </c>
      <c r="X210" s="90">
        <f>IF(ISNA(VLOOKUP($B210,'[1]1718  Exp_Rev Access'!$F$7:$GK$318,17,FALSE)),"",VLOOKUP($B210,'[1]1718  Exp_Rev Access'!$F$7:$GK$318,17,FALSE))</f>
        <v>0</v>
      </c>
      <c r="Y210" s="90">
        <f>IF(ISNA(VLOOKUP($B210,'[1]1718  Exp_Rev Access'!$F$7:$GK$318,18,FALSE)),"",VLOOKUP($B210,'[1]1718  Exp_Rev Access'!$F$7:$GK$318,18,FALSE))</f>
        <v>3719.25</v>
      </c>
      <c r="Z210" s="90">
        <f>IF(ISNA(VLOOKUP($B210,'[1]1718  Exp_Rev Access'!$F$7:$GK$318,19,FALSE)),"",VLOOKUP($B210,'[1]1718  Exp_Rev Access'!$F$7:$GK$318,19,FALSE))</f>
        <v>0</v>
      </c>
      <c r="AA210" s="90">
        <f>IF(ISNA(VLOOKUP($B210,'[1]1718  Exp_Rev Access'!$F$7:$GK$318,20,FALSE)),"",VLOOKUP($B210,'[1]1718  Exp_Rev Access'!$F$7:$GK$318,20,FALSE))</f>
        <v>0</v>
      </c>
      <c r="AB210" s="90">
        <f>IF(ISNA(VLOOKUP($B210,'[1]1718  Exp_Rev Access'!$F$7:$GK$318,21,FALSE)),"",VLOOKUP($B210,'[1]1718  Exp_Rev Access'!$F$7:$GK$318,21,FALSE))</f>
        <v>0</v>
      </c>
      <c r="AC210" s="90">
        <f>IF(ISNA(VLOOKUP($B210,'[1]1718  Exp_Rev Access'!$F$7:$GK$318,22,FALSE)),"",VLOOKUP($B210,'[1]1718  Exp_Rev Access'!$F$7:$GK$318,22,FALSE))</f>
        <v>0</v>
      </c>
      <c r="AD210" s="90">
        <f>IF(ISNA(VLOOKUP($B210,'[1]1718  Exp_Rev Access'!$F$7:$GK$318,23,FALSE)),"",VLOOKUP($B210,'[1]1718  Exp_Rev Access'!$F$7:$GK$318,23,FALSE))</f>
        <v>123820.98</v>
      </c>
      <c r="AE210" s="90">
        <f>IF(ISNA(VLOOKUP($B210,'[1]1718  Exp_Rev Access'!$F$7:$GK$318,24,FALSE)),"",VLOOKUP($B210,'[1]1718  Exp_Rev Access'!$F$7:$GK$318,24,FALSE))</f>
        <v>19839.96</v>
      </c>
      <c r="AF210" s="90">
        <f>IF(ISNA(VLOOKUP($B210,'[1]1718  Exp_Rev Access'!$F$7:$GK$318,25,FALSE)),"",VLOOKUP($B210,'[1]1718  Exp_Rev Access'!$F$7:$GK$318,25,FALSE))</f>
        <v>0</v>
      </c>
      <c r="AG210" s="90">
        <f>IF(ISNA(VLOOKUP($B210,'[1]1718  Exp_Rev Access'!$F$7:$GK$318,26,FALSE)),"",VLOOKUP($B210,'[1]1718  Exp_Rev Access'!$F$7:$GK$318,26,FALSE))</f>
        <v>0</v>
      </c>
      <c r="AH210" s="90">
        <f>IF(ISNA(VLOOKUP($B210,'[1]1718  Exp_Rev Access'!$F$7:$GK$318,27,FALSE)),"",VLOOKUP($B210,'[1]1718  Exp_Rev Access'!$F$7:$GK$318,27,FALSE))</f>
        <v>1696.66</v>
      </c>
      <c r="AI210" s="90">
        <f>IF(ISNA(VLOOKUP($B210,'[1]1718  Exp_Rev Access'!$F$7:$GK$318,28,FALSE)),"",VLOOKUP($B210,'[1]1718  Exp_Rev Access'!$F$7:$GK$318,28,FALSE))</f>
        <v>27214</v>
      </c>
      <c r="AJ210" s="90">
        <f>IF(ISNA(VLOOKUP($B210,'[1]1718  Exp_Rev Access'!$F$7:$GK$318,29,FALSE)),"",VLOOKUP($B210,'[1]1718  Exp_Rev Access'!$F$7:$GK$318,29,FALSE))</f>
        <v>0</v>
      </c>
      <c r="AK210" s="90">
        <f>IF(ISNA(VLOOKUP($B210,'[1]1718  Exp_Rev Access'!$F$7:$GK$318,30,FALSE)),"",VLOOKUP($B210,'[1]1718  Exp_Rev Access'!$F$7:$GK$318,30,FALSE))</f>
        <v>1510.74</v>
      </c>
      <c r="AL210" s="90">
        <f>IF(ISNA(VLOOKUP($B210,'[1]1718  Exp_Rev Access'!$F$7:$GK$318,31,FALSE)),"",VLOOKUP($B210,'[1]1718  Exp_Rev Access'!$F$7:$GK$318,31,FALSE))</f>
        <v>7532.83</v>
      </c>
      <c r="AM210" s="56">
        <f t="shared" si="583"/>
        <v>185364.41999999998</v>
      </c>
      <c r="AN210" s="92">
        <f t="shared" si="584"/>
        <v>2.4078764363810852E-2</v>
      </c>
      <c r="AO210" s="71">
        <f t="shared" si="585"/>
        <v>285.33406194199858</v>
      </c>
      <c r="AP210" s="90">
        <f>IF(ISNA(VLOOKUP($B210,'[1]1718  Exp_Rev Access'!$F$7:$GK$318,33,FALSE)),"",VLOOKUP($B210,'[1]1718  Exp_Rev Access'!$F$7:$GK$318,33,FALSE))</f>
        <v>4774490.17</v>
      </c>
      <c r="AQ210" s="90">
        <f>IF(ISNA(VLOOKUP($B210,'[1]1718  Exp_Rev Access'!$F$7:$GK$318,34,FALSE)),"",VLOOKUP($B210,'[1]1718  Exp_Rev Access'!$F$7:$GK$318,34,FALSE))</f>
        <v>78850.63</v>
      </c>
      <c r="AR210" s="90">
        <f>IF(ISNA(VLOOKUP($B210,'[1]1718  Exp_Rev Access'!$F$7:$GK$318,35,FALSE)),"",VLOOKUP($B210,'[1]1718  Exp_Rev Access'!$F$7:$GK$318,35,FALSE))</f>
        <v>377380.88</v>
      </c>
      <c r="AS210" s="90">
        <f>IF(ISNA(VLOOKUP($B210,'[1]1718  Exp_Rev Access'!$F$7:$GK$318,36,FALSE)),"",VLOOKUP($B210,'[1]1718  Exp_Rev Access'!$F$7:$GK$318,36,FALSE))</f>
        <v>48071.78</v>
      </c>
      <c r="AT210" s="90">
        <f>IF(ISNA(VLOOKUP($B210,'[1]1718  Exp_Rev Access'!$F$7:$GK$318,37,FALSE)),"",VLOOKUP($B210,'[1]1718  Exp_Rev Access'!$F$7:$GK$318,37,FALSE))</f>
        <v>0</v>
      </c>
      <c r="AU210" s="56">
        <f t="shared" si="586"/>
        <v>5278793.46</v>
      </c>
      <c r="AV210" s="93">
        <f t="shared" si="587"/>
        <v>0.68571316894885115</v>
      </c>
      <c r="AW210" s="56">
        <f t="shared" si="588"/>
        <v>8125.7211070746862</v>
      </c>
      <c r="AX210" s="90">
        <f>IF(ISNA(VLOOKUP($B210,'[1]1718  Exp_Rev Access'!$F$7:$GK$318,39,FALSE)),"",VLOOKUP($B210,'[1]1718  Exp_Rev Access'!$F$7:$GK$318,39,FALSE))</f>
        <v>0</v>
      </c>
      <c r="AY210" s="90">
        <f>IF(ISNA(VLOOKUP($B210,'[1]1718  Exp_Rev Access'!$F$7:$GK$318,40,FALSE)),"",VLOOKUP($B210,'[1]1718  Exp_Rev Access'!$F$7:$GK$318,40,FALSE))</f>
        <v>445647.78</v>
      </c>
      <c r="AZ210" s="90">
        <f>IF(ISNA(VLOOKUP($B210,'[1]1718  Exp_Rev Access'!$F$7:$GK$318,41,FALSE)),"",VLOOKUP($B210,'[1]1718  Exp_Rev Access'!$F$7:$GK$318,41,FALSE))</f>
        <v>-420.92</v>
      </c>
      <c r="BA210" s="90">
        <f>IF(ISNA(VLOOKUP($B210,'[1]1718  Exp_Rev Access'!$F$7:$GK$318,42,FALSE)),"",VLOOKUP($B210,'[1]1718  Exp_Rev Access'!$F$7:$GK$318,42,FALSE))</f>
        <v>0</v>
      </c>
      <c r="BB210" s="90">
        <f>IF(ISNA(VLOOKUP($B210,'[1]1718  Exp_Rev Access'!$F$7:$GK$318,43,FALSE)),"",VLOOKUP($B210,'[1]1718  Exp_Rev Access'!$F$7:$GK$318,43,FALSE))</f>
        <v>0</v>
      </c>
      <c r="BC210" s="90">
        <f>IF(ISNA(VLOOKUP($B210,'[1]1718  Exp_Rev Access'!$F$7:$GK$318,44,FALSE)),"",VLOOKUP($B210,'[1]1718  Exp_Rev Access'!$F$7:$GK$318,44,FALSE))</f>
        <v>96814.83</v>
      </c>
      <c r="BD210" s="90">
        <f>IF(ISNA(VLOOKUP($B210,'[1]1718  Exp_Rev Access'!$F$7:$GK$318,45,FALSE)),"",VLOOKUP($B210,'[1]1718  Exp_Rev Access'!$F$7:$GK$318,45,FALSE))</f>
        <v>0</v>
      </c>
      <c r="BE210" s="90">
        <f>IF(ISNA(VLOOKUP($B210,'[1]1718  Exp_Rev Access'!$F$7:$GK$318,46,FALSE)),"",VLOOKUP($B210,'[1]1718  Exp_Rev Access'!$F$7:$GK$318,46,FALSE))</f>
        <v>28269.8</v>
      </c>
      <c r="BF210" s="90">
        <f>IF(ISNA(VLOOKUP($B210,'[1]1718  Exp_Rev Access'!$F$7:$GK$318,47,FALSE)),"",VLOOKUP($B210,'[1]1718  Exp_Rev Access'!$F$7:$GK$318,47,FALSE))</f>
        <v>0</v>
      </c>
      <c r="BG210" s="90">
        <f>IF(ISNA(VLOOKUP($B210,'[1]1718  Exp_Rev Access'!$F$7:$GK$318,48,FALSE)),"",VLOOKUP($B210,'[1]1718  Exp_Rev Access'!$F$7:$GK$318,48,FALSE))</f>
        <v>0</v>
      </c>
      <c r="BH210" s="90">
        <f>IF(ISNA(VLOOKUP($B210,'[1]1718  Exp_Rev Access'!$F$7:$GK$318,49,FALSE)),"",VLOOKUP($B210,'[1]1718  Exp_Rev Access'!$F$7:$GK$318,49,FALSE))</f>
        <v>15483.72</v>
      </c>
      <c r="BI210" s="90">
        <f>IF(ISNA(VLOOKUP($B210,'[1]1718  Exp_Rev Access'!$F$7:$GK$318,50,FALSE)),"",VLOOKUP($B210,'[1]1718  Exp_Rev Access'!$F$7:$GK$318,50,FALSE))</f>
        <v>0</v>
      </c>
      <c r="BJ210" s="90">
        <f>IF(ISNA(VLOOKUP($B210,'[1]1718  Exp_Rev Access'!$F$7:$GK$318,51,FALSE)),"",VLOOKUP($B210,'[1]1718  Exp_Rev Access'!$F$7:$GK$318,51,FALSE))</f>
        <v>4207.9799999999996</v>
      </c>
      <c r="BK210" s="90">
        <f>IF(ISNA(VLOOKUP($B210,'[1]1718  Exp_Rev Access'!$F$7:$GK$318,52,FALSE)),"",VLOOKUP($B210,'[1]1718  Exp_Rev Access'!$F$7:$GK$318,52,FALSE))</f>
        <v>360954.72</v>
      </c>
      <c r="BL210" s="90">
        <f>IF(ISNA(VLOOKUP($B210,'[1]1718  Exp_Rev Access'!$F$7:$GK$318,53,FALSE)),"",VLOOKUP($B210,'[1]1718  Exp_Rev Access'!$F$7:$GK$318,53,FALSE))</f>
        <v>0</v>
      </c>
      <c r="BM210" s="90">
        <f>IF(ISNA(VLOOKUP($B210,'[1]1718  Exp_Rev Access'!$F$7:$GK$318,54,FALSE)),"",VLOOKUP($B210,'[1]1718  Exp_Rev Access'!$F$7:$GK$318,54,FALSE))</f>
        <v>0</v>
      </c>
      <c r="BN210" s="90">
        <f>IF(ISNA(VLOOKUP($B210,'[1]1718  Exp_Rev Access'!$F$7:$GK$318,55,FALSE)),"",VLOOKUP($B210,'[1]1718  Exp_Rev Access'!$F$7:$GK$318,55,FALSE))</f>
        <v>0</v>
      </c>
      <c r="BO210" s="90">
        <f>IF(ISNA(VLOOKUP($B210,'[1]1718  Exp_Rev Access'!$F$7:$GK$318,56,FALSE)),"",VLOOKUP($B210,'[1]1718  Exp_Rev Access'!$F$7:$GK$318,56,FALSE))</f>
        <v>0</v>
      </c>
      <c r="BP210" s="90">
        <f>IF(ISNA(VLOOKUP($B210,'[1]1718  Exp_Rev Access'!$F$7:$GK$318,57,FALSE)),"",VLOOKUP($B210,'[1]1718  Exp_Rev Access'!$F$7:$GK$318,57,FALSE))</f>
        <v>0</v>
      </c>
      <c r="BQ210" s="90">
        <f>IF(ISNA(VLOOKUP($B210,'[1]1718  Exp_Rev Access'!$F$7:$GK$318,58,FALSE)),"",VLOOKUP($B210,'[1]1718  Exp_Rev Access'!$F$7:$GK$318,58,FALSE))</f>
        <v>0</v>
      </c>
      <c r="BR210" s="90">
        <f>IF(ISNA(VLOOKUP($B210,'[1]1718  Exp_Rev Access'!$F$7:$GK$318,59,FALSE)),"",VLOOKUP($B210,'[1]1718  Exp_Rev Access'!$F$7:$GK$318,59,FALSE))</f>
        <v>0</v>
      </c>
      <c r="BS210" s="90">
        <f>IF(ISNA(VLOOKUP($B210,'[1]1718  Exp_Rev Access'!$F$7:$GK$318,60,FALSE)),"",VLOOKUP($B210,'[1]1718  Exp_Rev Access'!$F$7:$GK$318,60,FALSE))</f>
        <v>0</v>
      </c>
      <c r="BT210" s="90">
        <f>IF(ISNA(VLOOKUP($B210,'[1]1718  Exp_Rev Access'!$F$7:$GK$318,61,FALSE)),"",VLOOKUP($B210,'[1]1718  Exp_Rev Access'!$F$7:$GK$318,61,FALSE))</f>
        <v>0</v>
      </c>
      <c r="BU210" s="90">
        <f>IF(ISNA(VLOOKUP($B210,'[1]1718  Exp_Rev Access'!$F$7:$GK$318,62,FALSE)),"",VLOOKUP($B210,'[1]1718  Exp_Rev Access'!$F$7:$GK$318,62,FALSE))</f>
        <v>0</v>
      </c>
      <c r="BV210" s="56">
        <f t="shared" si="571"/>
        <v>950957.91</v>
      </c>
      <c r="BW210" s="92">
        <f t="shared" si="589"/>
        <v>0.12352905392950843</v>
      </c>
      <c r="BX210" s="71">
        <f t="shared" si="590"/>
        <v>1463.8229019149067</v>
      </c>
      <c r="BY210" s="90">
        <f>IF(ISNA(VLOOKUP($B210,'[1]1718  Exp_Rev Access'!$F$7:$GK$318,64,FALSE)),"",VLOOKUP($B210,'[1]1718  Exp_Rev Access'!$F$7:$GK$318,64,FALSE))</f>
        <v>0</v>
      </c>
      <c r="BZ210" s="90">
        <f>IF(ISNA(VLOOKUP($B210,'[1]1718  Exp_Rev Access'!$F$7:$GK$318,65,FALSE)),"",VLOOKUP($B210,'[1]1718  Exp_Rev Access'!$F$7:$GK$318,65,FALSE))</f>
        <v>0</v>
      </c>
      <c r="CA210" s="90">
        <f>IF(ISNA(VLOOKUP($B210,'[1]1718  Exp_Rev Access'!$F$7:$GK$318,66,FALSE)),"",VLOOKUP($B210,'[1]1718  Exp_Rev Access'!$F$7:$GK$318,66,FALSE))</f>
        <v>0</v>
      </c>
      <c r="CB210" s="90">
        <f>IF(ISNA(VLOOKUP($B210,'[1]1718  Exp_Rev Access'!$F$7:$GK$318,67,FALSE)),"",VLOOKUP($B210,'[1]1718  Exp_Rev Access'!$F$7:$GK$318,67,FALSE))</f>
        <v>0</v>
      </c>
      <c r="CC210" s="90">
        <f>IF(ISNA(VLOOKUP($B210,'[1]1718  Exp_Rev Access'!$F$7:$GK$318,68,FALSE)),"",VLOOKUP($B210,'[1]1718  Exp_Rev Access'!$F$7:$GK$318,68,FALSE))</f>
        <v>42942.91</v>
      </c>
      <c r="CD210" s="90">
        <f>IF(ISNA(VLOOKUP($B210,'[1]1718  Exp_Rev Access'!$F$7:$GK$318,69,FALSE)),"",VLOOKUP($B210,'[1]1718  Exp_Rev Access'!$F$7:$GK$318,69,FALSE))</f>
        <v>0</v>
      </c>
      <c r="CE210" s="56">
        <f t="shared" si="566"/>
        <v>42942.91</v>
      </c>
      <c r="CF210" s="92">
        <f t="shared" si="591"/>
        <v>5.578266913285391E-3</v>
      </c>
      <c r="CG210" s="78">
        <f t="shared" si="592"/>
        <v>66.102626069823287</v>
      </c>
      <c r="CH210" s="90">
        <f>IF(ISNA(VLOOKUP($B210,'[1]1718  Exp_Rev Access'!$F$7:$GK$318,$CH$2,FALSE)),"",VLOOKUP($B210,'[1]1718  Exp_Rev Access'!$F$7:$GK$318,$CH$2,FALSE))</f>
        <v>0</v>
      </c>
      <c r="CI210" s="90">
        <f>IF(ISNA(VLOOKUP($B210,'[1]1718  Exp_Rev Access'!$F$7:$GK$318,$CI$2,FALSE)),"",VLOOKUP($B210,'[1]1718  Exp_Rev Access'!$F$7:$GK$318,$CI$2,FALSE))</f>
        <v>0</v>
      </c>
      <c r="CJ210" s="90">
        <f>IF(ISNA(VLOOKUP($B210,'[1]1718  Exp_Rev Access'!$F$7:$GK$318,$CJ$2,FALSE)),"",VLOOKUP($B210,'[1]1718  Exp_Rev Access'!$F$7:$GK$318,$CJ$2,FALSE))</f>
        <v>0</v>
      </c>
      <c r="CK210" s="90">
        <f>IF(ISNA(VLOOKUP($B210,'[1]1718  Exp_Rev Access'!$F$7:$GK$318,$CK$2,FALSE)),"",VLOOKUP($B210,'[1]1718  Exp_Rev Access'!$F$7:$GK$318,$CK$2,FALSE))</f>
        <v>0</v>
      </c>
      <c r="CL210" s="90">
        <f>IF(ISNA(VLOOKUP($B210,'[1]1718  Exp_Rev Access'!$F$7:$GK$318,$CL$2,FALSE)),"",VLOOKUP($B210,'[1]1718  Exp_Rev Access'!$F$7:$GK$318,$CL$2,FALSE))</f>
        <v>0</v>
      </c>
      <c r="CM210" s="90">
        <f>IF(ISNA(VLOOKUP($B210,'[1]1718  Exp_Rev Access'!$F$7:$GK$318,$CM$2,FALSE)),"",VLOOKUP($B210,'[1]1718  Exp_Rev Access'!$F$7:$GK$318,$CM$2,FALSE))</f>
        <v>0</v>
      </c>
      <c r="CN210" s="90">
        <f>IF(ISNA(VLOOKUP($B210,'[1]1718  Exp_Rev Access'!$F$7:$GK$318,$CN$2,FALSE)),"",VLOOKUP($B210,'[1]1718  Exp_Rev Access'!$F$7:$GK$318,$CN$2,FALSE))</f>
        <v>0</v>
      </c>
      <c r="CO210" s="90">
        <f>IF(ISNA(VLOOKUP($B210,'[1]1718  Exp_Rev Access'!$F$7:$GK$318,$CO$2,FALSE)),"",VLOOKUP($B210,'[1]1718  Exp_Rev Access'!$F$7:$GK$318,$CO$2,FALSE))</f>
        <v>0</v>
      </c>
      <c r="CP210" s="90">
        <f>IF(ISNA(VLOOKUP($B210,'[1]1718  Exp_Rev Access'!$F$7:$GK$318,$CP$2,FALSE)),"",VLOOKUP($B210,'[1]1718  Exp_Rev Access'!$F$7:$GK$318,$CP$2,FALSE))</f>
        <v>0</v>
      </c>
      <c r="CQ210" s="90">
        <f>IF(ISNA(VLOOKUP($B210,'[1]1718  Exp_Rev Access'!$F$7:$GK$318,$CQ$2,FALSE)),"",VLOOKUP($B210,'[1]1718  Exp_Rev Access'!$F$7:$GK$318,$CQ$2,FALSE))</f>
        <v>118686</v>
      </c>
      <c r="CR210" s="90">
        <f>IF(ISNA(VLOOKUP($B210,'[1]1718  Exp_Rev Access'!$F$7:$GK$318,$CR$2,FALSE)),"",VLOOKUP($B210,'[1]1718  Exp_Rev Access'!$F$7:$GK$318,$CR$2,FALSE))</f>
        <v>0</v>
      </c>
      <c r="CS210" s="90">
        <f>IF(ISNA(VLOOKUP($B210,'[1]1718  Exp_Rev Access'!$F$7:$GK$318,$CS$2,FALSE)),"",VLOOKUP($B210,'[1]1718  Exp_Rev Access'!$F$7:$GK$318,$CS$2,FALSE))</f>
        <v>5257</v>
      </c>
      <c r="CT210" s="90">
        <f>IF(ISNA(VLOOKUP($B210,'[1]1718  Exp_Rev Access'!$F$7:$GK$318,$CT$2,FALSE)),"",VLOOKUP($B210,'[1]1718  Exp_Rev Access'!$F$7:$GK$318,$CT$2,FALSE))</f>
        <v>0</v>
      </c>
      <c r="CU210" s="90">
        <f>IF(ISNA(VLOOKUP($B210,'[1]1718  Exp_Rev Access'!$F$7:$GK$318,$CU$2,FALSE)),"",VLOOKUP($B210,'[1]1718  Exp_Rev Access'!$F$7:$GK$318,$CU$2,FALSE))</f>
        <v>156241</v>
      </c>
      <c r="CV210" s="90">
        <f>IF(ISNA(VLOOKUP($B210,'[1]1718  Exp_Rev Access'!$F$7:$GK$318,$CV$2,FALSE)),"",VLOOKUP($B210,'[1]1718  Exp_Rev Access'!$F$7:$GK$318,$CV$2,FALSE))</f>
        <v>37388</v>
      </c>
      <c r="CW210" s="90">
        <f>IF(ISNA(VLOOKUP($B210,'[1]1718  Exp_Rev Access'!$F$7:$GK$318,$CW$2,FALSE)),"",VLOOKUP($B210,'[1]1718  Exp_Rev Access'!$F$7:$GK$318,$CW$2,FALSE))</f>
        <v>0</v>
      </c>
      <c r="CX210" s="90">
        <f>IF(ISNA(VLOOKUP($B210,'[1]1718  Exp_Rev Access'!$F$7:$GK$318,$CX$2,FALSE)),"",VLOOKUP($B210,'[1]1718  Exp_Rev Access'!$F$7:$GK$318,$CX$2,FALSE))</f>
        <v>0</v>
      </c>
      <c r="CY210" s="90">
        <f>IF(ISNA(VLOOKUP($B210,'[1]1718  Exp_Rev Access'!$F$7:$GK$318,$CY$2,FALSE)),"",VLOOKUP($B210,'[1]1718  Exp_Rev Access'!$F$7:$GK$318,$CY$2,FALSE))</f>
        <v>0</v>
      </c>
      <c r="CZ210" s="90">
        <f>IF(ISNA(VLOOKUP($B210,'[1]1718  Exp_Rev Access'!$F$7:$GK$318,$CZ$2,FALSE)),"",VLOOKUP($B210,'[1]1718  Exp_Rev Access'!$F$7:$GK$318,$CZ$2,FALSE))</f>
        <v>0</v>
      </c>
      <c r="DA210" s="90">
        <f>IF(ISNA(VLOOKUP($B210,'[1]1718  Exp_Rev Access'!$F$7:$GK$318,$DA$2,FALSE)),"",VLOOKUP($B210,'[1]1718  Exp_Rev Access'!$F$7:$GK$318,$DA$2,FALSE))</f>
        <v>0</v>
      </c>
      <c r="DB210" s="90">
        <f>IF(ISNA(VLOOKUP($B210,'[1]1718  Exp_Rev Access'!$F$7:$GK$318,$DB$2,FALSE)),"",VLOOKUP($B210,'[1]1718  Exp_Rev Access'!$F$7:$GK$318,$DB$2,FALSE))</f>
        <v>0</v>
      </c>
      <c r="DC210" s="90">
        <f>IF(ISNA(VLOOKUP($B210,'[1]1718  Exp_Rev Access'!$F$7:$GK$318,$DC$2,FALSE)),"",VLOOKUP($B210,'[1]1718  Exp_Rev Access'!$F$7:$GK$318,$DC$2,FALSE))</f>
        <v>0</v>
      </c>
      <c r="DD210" s="90">
        <f>IF(ISNA(VLOOKUP($B210,'[1]1718  Exp_Rev Access'!$F$7:$GK$318,$DD$2,FALSE)),"",VLOOKUP($B210,'[1]1718  Exp_Rev Access'!$F$7:$GK$318,$DD$2,FALSE))</f>
        <v>0</v>
      </c>
      <c r="DE210" s="90">
        <f>IF(ISNA(VLOOKUP($B210,'[1]1718  Exp_Rev Access'!$F$7:$GK$318,$DE$2,FALSE)),"",VLOOKUP($B210,'[1]1718  Exp_Rev Access'!$F$7:$GK$318,$DE$2,FALSE))</f>
        <v>0</v>
      </c>
      <c r="DF210" s="90">
        <f>IF(ISNA(VLOOKUP($B210,'[1]1718  Exp_Rev Access'!$F$7:$GK$318,$DF$2,FALSE)),"",VLOOKUP($B210,'[1]1718  Exp_Rev Access'!$F$7:$GK$318,$DF$2,FALSE))</f>
        <v>0</v>
      </c>
      <c r="DG210" s="90">
        <f>IF(ISNA(VLOOKUP($B210,'[1]1718  Exp_Rev Access'!$F$7:$GK$318,$DG$2,FALSE)),"",VLOOKUP($B210,'[1]1718  Exp_Rev Access'!$F$7:$GK$318,$DG$2,FALSE))</f>
        <v>0</v>
      </c>
      <c r="DH210" s="90">
        <f>IF(ISNA(VLOOKUP($B210,'[1]1718  Exp_Rev Access'!$F$7:$GK$318,$DH$2,FALSE)),"",VLOOKUP($B210,'[1]1718  Exp_Rev Access'!$F$7:$GK$318,$DH$2,FALSE))</f>
        <v>0</v>
      </c>
      <c r="DI210" s="90">
        <f>IF(ISNA(VLOOKUP($B210,'[1]1718  Exp_Rev Access'!$F$7:$GK$318,$DI$2,FALSE)),"",VLOOKUP($B210,'[1]1718  Exp_Rev Access'!$F$7:$GK$318,$DI$2,FALSE))</f>
        <v>108198.12</v>
      </c>
      <c r="DJ210" s="90">
        <f>IF(ISNA(VLOOKUP($B210,'[1]1718  Exp_Rev Access'!$F$7:$GK$318,$DJ$2,FALSE)),"",VLOOKUP($B210,'[1]1718  Exp_Rev Access'!$F$7:$GK$318,$DJ$2,FALSE))</f>
        <v>0</v>
      </c>
      <c r="DK210" s="90">
        <f>IF(ISNA(VLOOKUP($B210,'[1]1718  Exp_Rev Access'!$F$7:$GK$318,$DK$2,FALSE)),"",VLOOKUP($B210,'[1]1718  Exp_Rev Access'!$F$7:$GK$318,$DK$2,FALSE))</f>
        <v>0</v>
      </c>
      <c r="DL210" s="90">
        <f>IF(ISNA(VLOOKUP($B210,'[1]1718  Exp_Rev Access'!$F$7:$GK$318,$DL$2,FALSE)),"",VLOOKUP($B210,'[1]1718  Exp_Rev Access'!$F$7:$GK$318,$DL$2,FALSE))</f>
        <v>0</v>
      </c>
      <c r="DM210" s="90">
        <f>IF(ISNA(VLOOKUP($B210,'[1]1718  Exp_Rev Access'!$F$7:$GK$318,$DM$2,FALSE)),"",VLOOKUP($B210,'[1]1718  Exp_Rev Access'!$F$7:$GK$318,$DM$2,FALSE))</f>
        <v>0</v>
      </c>
      <c r="DN210" s="90">
        <f>IF(ISNA(VLOOKUP($B210,'[1]1718  Exp_Rev Access'!$F$7:$GK$318,$DN$2,FALSE)),"",VLOOKUP($B210,'[1]1718  Exp_Rev Access'!$F$7:$GK$318,$DN$2,FALSE))</f>
        <v>0</v>
      </c>
      <c r="DO210" s="90">
        <f>IF(ISNA(VLOOKUP($B210,'[1]1718  Exp_Rev Access'!$F$7:$GK$318,$DO$2,FALSE)),"",VLOOKUP($B210,'[1]1718  Exp_Rev Access'!$F$7:$GK$318,$DO$2,FALSE))</f>
        <v>0</v>
      </c>
      <c r="DP210" s="90">
        <f>IF(ISNA(VLOOKUP($B210,'[1]1718  Exp_Rev Access'!$F$7:$GK$318,$DP$2,FALSE)),"",VLOOKUP($B210,'[1]1718  Exp_Rev Access'!$F$7:$GK$318,$DP$2,FALSE))</f>
        <v>0</v>
      </c>
      <c r="DQ210" s="90">
        <f>IF(ISNA(VLOOKUP($B210,'[1]1718  Exp_Rev Access'!$F$7:$GK$318,$DQ$2,FALSE)),"",VLOOKUP($B210,'[1]1718  Exp_Rev Access'!$F$7:$GK$318,$DQ$2,FALSE))</f>
        <v>0</v>
      </c>
      <c r="DR210" s="90">
        <f>IF(ISNA(VLOOKUP($B210,'[1]1718  Exp_Rev Access'!$F$7:$GK$318,$DR$2,FALSE)),"",VLOOKUP($B210,'[1]1718  Exp_Rev Access'!$F$7:$GK$318,$DR$2,FALSE))</f>
        <v>0</v>
      </c>
      <c r="DS210" s="90">
        <f>IF(ISNA(VLOOKUP($B210,'[1]1718  Exp_Rev Access'!$F$7:$GK$318,$DS$2,FALSE)),"",VLOOKUP($B210,'[1]1718  Exp_Rev Access'!$F$7:$GK$318,$DS$2,FALSE))</f>
        <v>0</v>
      </c>
      <c r="DT210" s="90">
        <f>IF(ISNA(VLOOKUP($B210,'[1]1718  Exp_Rev Access'!$F$7:$GK$318,$DT$2,FALSE)),"",VLOOKUP($B210,'[1]1718  Exp_Rev Access'!$F$7:$GK$318,$DT$2,FALSE))</f>
        <v>0</v>
      </c>
      <c r="DU210" s="90">
        <f>IF(ISNA(VLOOKUP($B210,'[1]1718  Exp_Rev Access'!$F$7:$GK$318,$DU$2,FALSE)),"",VLOOKUP($B210,'[1]1718  Exp_Rev Access'!$F$7:$GK$318,$DU$2,FALSE))</f>
        <v>0</v>
      </c>
      <c r="DV210" s="90">
        <f>IF(ISNA(VLOOKUP($B210,'[1]1718  Exp_Rev Access'!$F$7:$GK$318,$DV$2,FALSE)),"",VLOOKUP($B210,'[1]1718  Exp_Rev Access'!$F$7:$GK$318,$DV$2,FALSE))</f>
        <v>0</v>
      </c>
      <c r="DW210" s="90">
        <f>IF(ISNA(VLOOKUP($B210,'[1]1718  Exp_Rev Access'!$F$7:$GK$318,$DW$2,FALSE)),"",VLOOKUP($B210,'[1]1718  Exp_Rev Access'!$F$7:$GK$318,$DW$2,FALSE))</f>
        <v>0</v>
      </c>
      <c r="DX210" s="90">
        <f>IF(ISNA(VLOOKUP($B210,'[1]1718  Exp_Rev Access'!$F$7:$GK$318,$DX$2,FALSE)),"",VLOOKUP($B210,'[1]1718  Exp_Rev Access'!$F$7:$GK$318,$DX$2,FALSE))</f>
        <v>0</v>
      </c>
      <c r="DY210" s="90">
        <f>IF(ISNA(VLOOKUP($B210,'[1]1718  Exp_Rev Access'!$F$7:$GK$318,$DY$2,FALSE)),"",VLOOKUP($B210,'[1]1718  Exp_Rev Access'!$F$7:$GK$318,$DY$2,FALSE))</f>
        <v>41096.07</v>
      </c>
      <c r="DZ210" s="90">
        <f>IF(ISNA(VLOOKUP($B210,'[1]1718  Exp_Rev Access'!$F$7:$GK$318,$DZ$2,FALSE)),"",VLOOKUP($B210,'[1]1718  Exp_Rev Access'!$F$7:$GK$318,$DZ$2,FALSE))</f>
        <v>0</v>
      </c>
      <c r="EA210" s="90">
        <f>IF(ISNA(VLOOKUP($B210,'[1]1718  Exp_Rev Access'!$F$7:$GK$318,$EA$2,FALSE)),"",VLOOKUP($B210,'[1]1718  Exp_Rev Access'!$F$7:$GK$318,$EA$2,FALSE))</f>
        <v>0</v>
      </c>
      <c r="EB210" s="90">
        <f>IF(ISNA(VLOOKUP($B210,'[1]1718  Exp_Rev Access'!$F$7:$GK$318,$EB$2,FALSE)),"",VLOOKUP($B210,'[1]1718  Exp_Rev Access'!$F$7:$GK$318,$EB$2,FALSE))</f>
        <v>0</v>
      </c>
      <c r="EC210" s="90">
        <f>IF(ISNA(VLOOKUP($B210,'[1]1718  Exp_Rev Access'!$F$7:$GK$318,$EC$2,FALSE)),"",VLOOKUP($B210,'[1]1718  Exp_Rev Access'!$F$7:$GK$318,$EC$2,FALSE))</f>
        <v>0</v>
      </c>
      <c r="ED210" s="90">
        <f>IF(ISNA(VLOOKUP($B210,'[1]1718  Exp_Rev Access'!$F$7:$GK$318,$ED$2,FALSE)),"",VLOOKUP($B210,'[1]1718  Exp_Rev Access'!$F$7:$GK$318,$ED$2,FALSE))</f>
        <v>0</v>
      </c>
      <c r="EE210" s="90">
        <f>IF(ISNA(VLOOKUP($B210,'[1]1718  Exp_Rev Access'!$F$7:$GK$318,$EE$2,FALSE)),"",VLOOKUP($B210,'[1]1718  Exp_Rev Access'!$F$7:$GK$318,$EE$2,FALSE))</f>
        <v>0</v>
      </c>
      <c r="EF210" s="90">
        <f>IF(ISNA(VLOOKUP($B210,'[1]1718  Exp_Rev Access'!$F$7:$GK$318,$EF$2,FALSE)),"",VLOOKUP($B210,'[1]1718  Exp_Rev Access'!$F$7:$GK$318,$EF$2,FALSE))</f>
        <v>0</v>
      </c>
      <c r="EG210" s="90">
        <f>IF(ISNA(VLOOKUP($B210,'[1]1718  Exp_Rev Access'!$F$7:$GK$318,$EG$2,FALSE)),"",VLOOKUP($B210,'[1]1718  Exp_Rev Access'!$F$7:$GK$318,$EG$2,FALSE))</f>
        <v>0</v>
      </c>
      <c r="EH210" s="90">
        <f>IF(ISNA(VLOOKUP($B210,'[1]1718  Exp_Rev Access'!$F$7:$GK$318,$EH$2,FALSE)),"",VLOOKUP($B210,'[1]1718  Exp_Rev Access'!$F$7:$GK$318,$EH$2,FALSE))</f>
        <v>0</v>
      </c>
      <c r="EI210" s="90">
        <f>IF(ISNA(VLOOKUP($B210,'[1]1718  Exp_Rev Access'!$F$7:$GK$318,$EI$2,FALSE)),"",VLOOKUP($B210,'[1]1718  Exp_Rev Access'!$F$7:$GK$318,$EI$2,FALSE))</f>
        <v>0</v>
      </c>
      <c r="EJ210" s="90">
        <f>IF(ISNA(VLOOKUP($B210,'[1]1718  Exp_Rev Access'!$F$7:$GK$318,$EJ$2,FALSE)),"",VLOOKUP($B210,'[1]1718  Exp_Rev Access'!$F$7:$GK$318,$EJ$2,FALSE))</f>
        <v>0</v>
      </c>
      <c r="EK210" s="90">
        <f>IF(ISNA(VLOOKUP($B210,'[1]1718  Exp_Rev Access'!$F$7:$GK$318,$EK$2,FALSE)),"",VLOOKUP($B210,'[1]1718  Exp_Rev Access'!$F$7:$GK$318,$EK$2,FALSE))</f>
        <v>0</v>
      </c>
      <c r="EL210" s="90">
        <f>IF(ISNA(VLOOKUP($B210,'[1]1718  Exp_Rev Access'!$F$7:$GK$318,$EL$2,FALSE)),"",VLOOKUP($B210,'[1]1718  Exp_Rev Access'!$F$7:$GK$318,$EL$2,FALSE))</f>
        <v>0</v>
      </c>
      <c r="EM210" s="90">
        <f>IF(ISNA(VLOOKUP($B210,'[1]1718  Exp_Rev Access'!$F$7:$GK$318,$EM$2,FALSE)),"",VLOOKUP($B210,'[1]1718  Exp_Rev Access'!$F$7:$GK$318,$EM$2,FALSE))</f>
        <v>0</v>
      </c>
      <c r="EN210" s="90">
        <f>IF(ISNA(VLOOKUP($B210,'[1]1718  Exp_Rev Access'!$F$7:$GK$318,$EN$2,FALSE)),"",VLOOKUP($B210,'[1]1718  Exp_Rev Access'!$F$7:$GK$318,$EN$2,FALSE))</f>
        <v>0</v>
      </c>
      <c r="EO210" s="90">
        <f>IF(ISNA(VLOOKUP($B210,'[1]1718  Exp_Rev Access'!$F$7:$GK$318,$EO$2,FALSE)),"",VLOOKUP($B210,'[1]1718  Exp_Rev Access'!$F$7:$GK$318,$EO$2,FALSE))</f>
        <v>0</v>
      </c>
      <c r="EP210" s="90">
        <f>IF(ISNA(VLOOKUP($B210,'[1]1718  Exp_Rev Access'!$F$7:$GK$318,$EP$2,FALSE)),"",VLOOKUP($B210,'[1]1718  Exp_Rev Access'!$F$7:$GK$318,$EP$2,FALSE))</f>
        <v>0</v>
      </c>
      <c r="EQ210" s="90">
        <f>IF(ISNA(VLOOKUP($B210,'[1]1718  Exp_Rev Access'!$F$7:$GK$318,$EQ$2,FALSE)),"",VLOOKUP($B210,'[1]1718  Exp_Rev Access'!$F$7:$GK$318,$EQ$2,FALSE))</f>
        <v>0</v>
      </c>
      <c r="ER210" s="90">
        <f>IF(ISNA(VLOOKUP($B210,'[1]1718  Exp_Rev Access'!$F$7:$GK$318,$ER$2,FALSE)),"",VLOOKUP($B210,'[1]1718  Exp_Rev Access'!$F$7:$GK$318,$ER$2,FALSE))</f>
        <v>0</v>
      </c>
      <c r="ES210" s="90">
        <f>IF(ISNA(VLOOKUP($B210,'[1]1718  Exp_Rev Access'!$F$7:$GK$318,$ES$2,FALSE)),"",VLOOKUP($B210,'[1]1718  Exp_Rev Access'!$F$7:$GK$318,$ES$2,FALSE))</f>
        <v>0</v>
      </c>
      <c r="ET210" s="90">
        <f>IF(ISNA(VLOOKUP($B210,'[1]1718  Exp_Rev Access'!$F$7:$GK$318,$ET$2,FALSE)),"",VLOOKUP($B210,'[1]1718  Exp_Rev Access'!$F$7:$GK$318,$ET$2,FALSE))</f>
        <v>0</v>
      </c>
      <c r="EU210" s="90">
        <f>IF(ISNA(VLOOKUP($B210,'[1]1718  Exp_Rev Access'!$F$7:$GK$318,$EU$2,FALSE)),"",VLOOKUP($B210,'[1]1718  Exp_Rev Access'!$F$7:$GK$318,$EU$2,FALSE))</f>
        <v>0</v>
      </c>
      <c r="EV210" s="90">
        <f>IF(ISNA(VLOOKUP($B210,'[1]1718  Exp_Rev Access'!$F$7:$GK$318,$EV$2,FALSE)),"",VLOOKUP($B210,'[1]1718  Exp_Rev Access'!$F$7:$GK$318,$EV$2,FALSE))</f>
        <v>1605.77</v>
      </c>
      <c r="EW210" s="90">
        <f>IF(ISNA(VLOOKUP($B210,'[1]1718  Exp_Rev Access'!$F$7:$GK$318,$EW$2,FALSE)),"",VLOOKUP($B210,'[1]1718  Exp_Rev Access'!$F$7:$GK$318,$EW$2,FALSE))</f>
        <v>0</v>
      </c>
      <c r="EX210" s="90">
        <f>IF(ISNA(VLOOKUP($B210,'[1]1718  Exp_Rev Access'!$F$7:$GK$318,$EX$2,FALSE)),"",VLOOKUP($B210,'[1]1718  Exp_Rev Access'!$F$7:$GK$318,$EX$2,FALSE))</f>
        <v>0</v>
      </c>
      <c r="EY210" s="90">
        <f>IF(ISNA(VLOOKUP($B210,'[1]1718  Exp_Rev Access'!$F$7:$GK$318,$EY$2,FALSE)),"",VLOOKUP($B210,'[1]1718  Exp_Rev Access'!$F$7:$GK$318,$EY$2,FALSE))</f>
        <v>0</v>
      </c>
      <c r="EZ210" s="90">
        <f>IF(ISNA(VLOOKUP($B210,'[1]1718  Exp_Rev Access'!$F$7:$GK$318,$EZ$2,FALSE)),"",VLOOKUP($B210,'[1]1718  Exp_Rev Access'!$F$7:$GK$318,$EZ$2,FALSE))</f>
        <v>0</v>
      </c>
      <c r="FA210" s="90">
        <f>IF(ISNA(VLOOKUP($B210,'[1]1718  Exp_Rev Access'!$F$7:$GK$318,$FA$2,FALSE)),"",VLOOKUP($B210,'[1]1718  Exp_Rev Access'!$F$7:$GK$318,$FA$2,FALSE))</f>
        <v>0</v>
      </c>
      <c r="FB210" s="90">
        <f>IF(ISNA(VLOOKUP($B210,'[1]1718  Exp_Rev Access'!$F$7:$GK$318,$FB$2,FALSE)),"",VLOOKUP($B210,'[1]1718  Exp_Rev Access'!$F$7:$GK$318,$FB$2,FALSE))</f>
        <v>0</v>
      </c>
      <c r="FC210" s="90">
        <f>IF(ISNA(VLOOKUP($B210,'[1]1718  Exp_Rev Access'!$F$7:$GK$318,$FC$2,FALSE)),"",VLOOKUP($B210,'[1]1718  Exp_Rev Access'!$F$7:$GK$318,$FC$2,FALSE))</f>
        <v>0</v>
      </c>
      <c r="FD210" s="90">
        <f>IF(ISNA(VLOOKUP($B210,'[1]1718  Exp_Rev Access'!$F$7:$GK$318,$FD$2,FALSE)),"",VLOOKUP($B210,'[1]1718  Exp_Rev Access'!$F$7:$GK$318,$FD$2,FALSE))</f>
        <v>0</v>
      </c>
      <c r="FE210" s="90">
        <f>IF(ISNA(VLOOKUP($B210,'[1]1718  Exp_Rev Access'!$F$7:$GK$318,$FE$2,FALSE)),"",VLOOKUP($B210,'[1]1718  Exp_Rev Access'!$F$7:$GK$318,$FE$2,FALSE))</f>
        <v>0</v>
      </c>
      <c r="FF210" s="90">
        <f>IF(ISNA(VLOOKUP($B210,'[1]1718  Exp_Rev Access'!$F$7:$GK$318,$FF$2,FALSE)),"",VLOOKUP($B210,'[1]1718  Exp_Rev Access'!$F$7:$GK$318,$FF$2,FALSE))</f>
        <v>0</v>
      </c>
      <c r="FG210" s="90">
        <f>IF(ISNA(VLOOKUP($B210,'[1]1718  Exp_Rev Access'!$F$7:$GK$318,$FG$2,FALSE)),"",VLOOKUP($B210,'[1]1718  Exp_Rev Access'!$F$7:$GK$318,$FG$2,FALSE))</f>
        <v>0</v>
      </c>
      <c r="FH210" s="90">
        <f>IF(ISNA(VLOOKUP($B210,'[1]1718  Exp_Rev Access'!$F$7:$GK$318,$FH$2,FALSE)),"",VLOOKUP($B210,'[1]1718  Exp_Rev Access'!$F$7:$GK$318,$FH$2,FALSE))</f>
        <v>0</v>
      </c>
      <c r="FI210" s="90">
        <f>IF(ISNA(VLOOKUP($B210,'[1]1718  Exp_Rev Access'!$F$7:$GK$318,$FI$2,FALSE)),"",VLOOKUP($B210,'[1]1718  Exp_Rev Access'!$F$7:$GK$318,$FI$2,FALSE))</f>
        <v>0</v>
      </c>
      <c r="FJ210" s="90">
        <f>IF(ISNA(VLOOKUP($B210,'[1]1718  Exp_Rev Access'!$F$7:$GK$318,$FJ$2,FALSE)),"",VLOOKUP($B210,'[1]1718  Exp_Rev Access'!$F$7:$GK$318,$FJ$2,FALSE))</f>
        <v>0</v>
      </c>
      <c r="FK210" s="90">
        <f>IF(ISNA(VLOOKUP($B210,'[1]1718  Exp_Rev Access'!$F$7:$GK$318,$FK$2,FALSE)),"",VLOOKUP($B210,'[1]1718  Exp_Rev Access'!$F$7:$GK$318,$FK$2,FALSE))</f>
        <v>0</v>
      </c>
      <c r="FL210" s="90">
        <f>IF(ISNA(VLOOKUP($B210,'[1]1718  Exp_Rev Access'!$F$7:$GK$318,$FL$2,FALSE)),"",VLOOKUP($B210,'[1]1718  Exp_Rev Access'!$F$7:$GK$318,$FL$2,FALSE))</f>
        <v>0</v>
      </c>
      <c r="FM210" s="90">
        <f>IF(ISNA(VLOOKUP($B210,'[1]1718  Exp_Rev Access'!$F$7:$GK$318,$FM$2,FALSE)),"",VLOOKUP($B210,'[1]1718  Exp_Rev Access'!$F$7:$GK$318,$FM$2,FALSE))</f>
        <v>0</v>
      </c>
      <c r="FN210" s="90">
        <f>IF(ISNA(VLOOKUP($B210,'[1]1718  Exp_Rev Access'!$F$7:$GK$318,$FN$2,FALSE)),"",VLOOKUP($B210,'[1]1718  Exp_Rev Access'!$F$7:$GK$318,$FN$2,FALSE))</f>
        <v>0</v>
      </c>
      <c r="FO210" s="90">
        <f>IF(ISNA(VLOOKUP($B210,'[1]1718  Exp_Rev Access'!$F$7:$GK$318,$FO$2,FALSE)),"",VLOOKUP($B210,'[1]1718  Exp_Rev Access'!$F$7:$GK$318,$FO$2,FALSE))</f>
        <v>0</v>
      </c>
      <c r="FP210" s="90">
        <f>IF(ISNA(VLOOKUP($B210,'[1]1718  Exp_Rev Access'!$F$7:$GK$318,$FP$2,FALSE)),"",VLOOKUP($B210,'[1]1718  Exp_Rev Access'!$F$7:$GK$318,$FP$2,FALSE))</f>
        <v>0</v>
      </c>
      <c r="FQ210" s="90">
        <f>IF(ISNA(VLOOKUP($B210,'[1]1718  Exp_Rev Access'!$F$7:$GK$318,$FQ$2,FALSE)),"",VLOOKUP($B210,'[1]1718  Exp_Rev Access'!$F$7:$GK$318,$FQ$2,FALSE))</f>
        <v>0</v>
      </c>
      <c r="FR210" s="90">
        <f>IF(ISNA(VLOOKUP($B210,'[1]1718  Exp_Rev Access'!$F$7:$GK$318,$FR$2,FALSE)),"",VLOOKUP($B210,'[1]1718  Exp_Rev Access'!$F$7:$GK$318,$FR$2,FALSE))</f>
        <v>19177.97</v>
      </c>
      <c r="FS210" s="56">
        <f t="shared" si="593"/>
        <v>487649.93000000005</v>
      </c>
      <c r="FT210" s="92">
        <f t="shared" si="594"/>
        <v>6.3345531771948779E-2</v>
      </c>
      <c r="FU210" s="94">
        <f t="shared" si="595"/>
        <v>750.6464041623052</v>
      </c>
      <c r="FV210" s="95">
        <f>IF(ISNA(VLOOKUP($B210,'[1]1718  Exp_Rev Access'!$F$7:$GK$318,$FV$2,FALSE)),"",VLOOKUP($B210,'[1]1718  Exp_Rev Access'!$F$7:$GK$318,$FV$2,FALSE))</f>
        <v>0</v>
      </c>
      <c r="FW210" s="95">
        <f>IF(ISNA(VLOOKUP($B210,'[1]1718  Exp_Rev Access'!$F$7:$GK$318,$FW$2,FALSE)),"",VLOOKUP($B210,'[1]1718  Exp_Rev Access'!$F$7:$GK$318,$FW$2,FALSE))</f>
        <v>0</v>
      </c>
      <c r="FX210" s="95">
        <f>IF(ISNA(VLOOKUP($B210,'[1]1718  Exp_Rev Access'!$F$7:$GK$318,$FX$2,FALSE)),"",VLOOKUP($B210,'[1]1718  Exp_Rev Access'!$F$7:$GK$318,$FX$2,FALSE))</f>
        <v>0</v>
      </c>
      <c r="FY210" s="95">
        <f>IF(ISNA(VLOOKUP($B210,'[1]1718  Exp_Rev Access'!$F$7:$GK$318,$FY$2,FALSE)),"",VLOOKUP($B210,'[1]1718  Exp_Rev Access'!$F$7:$GK$318,$FY$2,FALSE))</f>
        <v>0</v>
      </c>
      <c r="FZ210" s="95">
        <f>IF(ISNA(VLOOKUP($B210,'[1]1718  Exp_Rev Access'!$F$7:$GK$318,$FZ$2,FALSE)),"",VLOOKUP($B210,'[1]1718  Exp_Rev Access'!$F$7:$GK$318,$FZ$2,FALSE))</f>
        <v>0</v>
      </c>
      <c r="GA210" s="95">
        <f>IF(ISNA(VLOOKUP($B210,'[1]1718  Exp_Rev Access'!$F$7:$GK$318,$GA$2,FALSE)),"",VLOOKUP($B210,'[1]1718  Exp_Rev Access'!$F$7:$GK$318,$GA$2,FALSE))</f>
        <v>0</v>
      </c>
      <c r="GB210" s="95">
        <f>IF(ISNA(VLOOKUP($B210,'[1]1718  Exp_Rev Access'!$F$7:$GK$318,$GB$2,FALSE)),"",VLOOKUP($B210,'[1]1718  Exp_Rev Access'!$F$7:$GK$318,$GB$2,FALSE))</f>
        <v>0</v>
      </c>
      <c r="GC210" s="95">
        <f>IF(ISNA(VLOOKUP($B210,'[1]1718  Exp_Rev Access'!$F$7:$GK$318,$GC$2,FALSE)),"",VLOOKUP($B210,'[1]1718  Exp_Rev Access'!$F$7:$GK$318,$GC$2,FALSE))</f>
        <v>0</v>
      </c>
      <c r="GD210" s="95">
        <f>IF(ISNA(VLOOKUP($B210,'[1]1718  Exp_Rev Access'!$F$7:$GK$318,$GD$2,FALSE)),"",VLOOKUP($B210,'[1]1718  Exp_Rev Access'!$F$7:$GK$318,$GD$2,FALSE))</f>
        <v>0</v>
      </c>
      <c r="GE210" s="95">
        <f>IF(ISNA(VLOOKUP($B210,'[1]1718  Exp_Rev Access'!$F$7:$GK$318,$GE$2,FALSE)),"",VLOOKUP($B210,'[1]1718  Exp_Rev Access'!$F$7:$GK$318,$GE$2,FALSE))</f>
        <v>17325</v>
      </c>
      <c r="GF210" s="95">
        <f>IF(ISNA(VLOOKUP($B210,'[1]1718  Exp_Rev Access'!$F$7:$GK$318,$GF$2,FALSE)),"",VLOOKUP($B210,'[1]1718  Exp_Rev Access'!$F$7:$GK$318,$GF$2,FALSE))</f>
        <v>21824</v>
      </c>
      <c r="GG210" s="95">
        <f>IF(ISNA(VLOOKUP($B210,'[1]1718  Exp_Rev Access'!$F$7:$GK$318,$GG$2,FALSE)),"",VLOOKUP($B210,'[1]1718  Exp_Rev Access'!$F$7:$GK$318,$GG$2,FALSE))</f>
        <v>0</v>
      </c>
      <c r="GH210" s="95">
        <f>IF(ISNA(VLOOKUP($B210,'[1]1718  Exp_Rev Access'!$F$7:$GK$318,$GH$2,FALSE)),"",VLOOKUP($B210,'[1]1718  Exp_Rev Access'!$F$7:$GK$318,$GH$2,FALSE))</f>
        <v>0</v>
      </c>
      <c r="GI210" s="95">
        <f>IF(ISNA(VLOOKUP($B210,'[1]1718  Exp_Rev Access'!$F$7:$GK$318,$GI$2,FALSE)),"",VLOOKUP($B210,'[1]1718  Exp_Rev Access'!$F$7:$GK$318,$GI$2,FALSE))</f>
        <v>0</v>
      </c>
      <c r="GJ210" s="95">
        <f>IF(ISNA(VLOOKUP($B210,'[1]1718  Exp_Rev Access'!$F$7:$GK$318,$GJ$2,FALSE)),"",VLOOKUP($B210,'[1]1718  Exp_Rev Access'!$F$7:$GK$318,$GJ$2,FALSE))</f>
        <v>0</v>
      </c>
      <c r="GK210" s="95">
        <f>IF(ISNA(VLOOKUP($B210,'[1]1718  Exp_Rev Access'!$F$7:$GK$318,$GK$2,FALSE)),"",VLOOKUP($B210,'[1]1718  Exp_Rev Access'!$F$7:$GK$318,$GK$2,FALSE))</f>
        <v>0</v>
      </c>
      <c r="GL210" s="95">
        <f>IF(ISNA(VLOOKUP($B210,'[1]1718  Exp_Rev Access'!$F$7:$GK$318,$GL$2,FALSE)),"",VLOOKUP($B210,'[1]1718  Exp_Rev Access'!$F$7:$GK$318,$GL$2,FALSE))</f>
        <v>0</v>
      </c>
      <c r="GM210" s="95">
        <f>IF(ISNA(VLOOKUP($B210,'[1]1718  Exp_Rev Access'!$F$7:$GK$318,$GM$2,FALSE)),"",VLOOKUP($B210,'[1]1718  Exp_Rev Access'!$F$7:$GK$318,$GM$2,FALSE))</f>
        <v>0</v>
      </c>
      <c r="GN210" s="95">
        <f>IF(ISNA(VLOOKUP($B210,'[1]1718  Exp_Rev Access'!$F$7:$GK$318,$GN$2,FALSE)),"",VLOOKUP($B210,'[1]1718  Exp_Rev Access'!$F$7:$GK$318,$GN$2,FALSE))</f>
        <v>0</v>
      </c>
      <c r="GO210" s="95">
        <f>IF(ISNA(VLOOKUP($B210,'[1]1718  Exp_Rev Access'!$F$7:$GK$318,$GO$2,FALSE)),"",VLOOKUP($B210,'[1]1718  Exp_Rev Access'!$F$7:$GK$318,$GO$2,FALSE))</f>
        <v>0</v>
      </c>
      <c r="GP210" s="95">
        <f>IF(ISNA(VLOOKUP($B210,'[1]1718  Exp_Rev Access'!$F$7:$GK$318,$GP$2,FALSE)),"",VLOOKUP($B210,'[1]1718  Exp_Rev Access'!$F$7:$GK$318,$GP$2,FALSE))</f>
        <v>0</v>
      </c>
      <c r="GQ210" s="95">
        <f>IF(ISNA(VLOOKUP($B210,'[1]1718  Exp_Rev Access'!$F$7:$GK$318,$GQ$2,FALSE)),"",VLOOKUP($B210,'[1]1718  Exp_Rev Access'!$F$7:$GK$318,$GQ$2,FALSE))</f>
        <v>0</v>
      </c>
      <c r="GR210" s="95">
        <f>IF(ISNA(VLOOKUP($B210,'[1]1718  Exp_Rev Access'!$F$7:$GK$318,$GR$2,FALSE)),"",VLOOKUP($B210,'[1]1718  Exp_Rev Access'!$F$7:$GK$318,$GR$2,FALSE))</f>
        <v>0</v>
      </c>
      <c r="GS210" s="95">
        <f>IF(ISNA(VLOOKUP($B210,'[1]1718  Exp_Rev Access'!$F$7:$GK$318,$GS$2,FALSE)),"",VLOOKUP($B210,'[1]1718  Exp_Rev Access'!$F$7:$GK$318,$GS$2,FALSE))</f>
        <v>0</v>
      </c>
      <c r="GT210" s="95">
        <f>IF(ISNA(VLOOKUP($B210,'[1]1718  Exp_Rev Access'!$F$7:$GK$318,$GT$2,FALSE)),"",VLOOKUP($B210,'[1]1718  Exp_Rev Access'!$F$7:$GK$318,$GT$2,FALSE))</f>
        <v>0</v>
      </c>
      <c r="GU210" s="56">
        <f t="shared" si="596"/>
        <v>39149</v>
      </c>
      <c r="GV210" s="56">
        <f t="shared" si="597"/>
        <v>5.0854395146535192E-3</v>
      </c>
      <c r="GW210" s="96">
        <f t="shared" si="598"/>
        <v>60.262606982328663</v>
      </c>
    </row>
    <row r="211" spans="1:222" x14ac:dyDescent="0.3">
      <c r="A211" s="98"/>
      <c r="B211" s="88" t="s">
        <v>480</v>
      </c>
      <c r="C211" s="89" t="s">
        <v>481</v>
      </c>
      <c r="D211" s="75">
        <f>IF(ISNA(VLOOKUP($B211,'[1]1718 enrollment_Rev_Exp by size'!$A$7:H546,3,FALSE)),"",VLOOKUP($B211,'[1]1718 enrollment_Rev_Exp by size'!$A$7:$G$350,3,FALSE))</f>
        <v>721.52</v>
      </c>
      <c r="E211" s="76">
        <f>IF(ISNA(VLOOKUP($B211,'[1]1718 enrollment_Rev_Exp by size'!$A$7:I547,5,FALSE)),"",VLOOKUP($B211,'[1]1718 enrollment_Rev_Exp by size'!$A$7:$G$350,5,FALSE))</f>
        <v>9845814.5500000007</v>
      </c>
      <c r="F211" s="70">
        <f t="shared" si="578"/>
        <v>9845814.5500000026</v>
      </c>
      <c r="G211" s="70">
        <f t="shared" si="579"/>
        <v>0</v>
      </c>
      <c r="H211" s="90">
        <f>IF(ISNA(VLOOKUP($B211,'[1]1718  Exp_Rev Access'!$F$7:$GK$318,3,FALSE)),"",VLOOKUP($B211,'[1]1718  Exp_Rev Access'!$F$7:$GK$318,3,FALSE))</f>
        <v>788576.35</v>
      </c>
      <c r="I211" s="90">
        <f>IF(ISNA(VLOOKUP($B211,'[1]1718  Exp_Rev Access'!$F$7:$GK$318,4,FALSE)),"",VLOOKUP($B211,'[1]1718  Exp_Rev Access'!$F$7:$GK$318,4,FALSE))</f>
        <v>0</v>
      </c>
      <c r="J211" s="90">
        <f>IF(ISNA(VLOOKUP($B211,'[1]1718  Exp_Rev Access'!$F$7:$GK$318,5,FALSE)),"",VLOOKUP($B211,'[1]1718  Exp_Rev Access'!$F$7:$GK$318,5,FALSE))</f>
        <v>0</v>
      </c>
      <c r="K211" s="90">
        <f>IF(ISNA(VLOOKUP($B211,'[1]1718  Exp_Rev Access'!$F$7:$GK$318,6,FALSE)),"-",VLOOKUP($B211,'[1]1718  Exp_Rev Access'!$F$7:$GK$318,6,FALSE))</f>
        <v>15296.38</v>
      </c>
      <c r="L211" s="90">
        <f>IF(ISNA(VLOOKUP($B211,'[1]1718  Exp_Rev Access'!$F$7:$GK$318,7,FALSE)),"",VLOOKUP($B211,'[1]1718  Exp_Rev Access'!$F$7:$GK$318,7,FALSE))</f>
        <v>0</v>
      </c>
      <c r="M211" s="90">
        <f>IF(ISNA(VLOOKUP($B211,'[1]1718  Exp_Rev Access'!$F$7:$GK$318,8,FALSE)),"",VLOOKUP($B211,'[1]1718  Exp_Rev Access'!$F$7:$GK$318,8,FALSE))</f>
        <v>0</v>
      </c>
      <c r="N211" s="56">
        <f t="shared" si="580"/>
        <v>803872.73</v>
      </c>
      <c r="O211" s="91">
        <f t="shared" si="581"/>
        <v>8.1646137647392508E-2</v>
      </c>
      <c r="P211" s="56">
        <f t="shared" si="582"/>
        <v>1114.137834017075</v>
      </c>
      <c r="Q211" s="90">
        <f>IF(ISNA(VLOOKUP($B211,'[1]1718  Exp_Rev Access'!$F$7:$GK$318,10,FALSE)),"",VLOOKUP($B211,'[1]1718  Exp_Rev Access'!$F$7:$GK$318,10,FALSE))</f>
        <v>14137</v>
      </c>
      <c r="R211" s="90">
        <f>IF(ISNA(VLOOKUP($B211,'[1]1718  Exp_Rev Access'!$F$7:$GK$318,11,FALSE)),"",VLOOKUP($B211,'[1]1718  Exp_Rev Access'!$F$7:$GK$318,11,FALSE))</f>
        <v>0</v>
      </c>
      <c r="S211" s="90">
        <f>IF(ISNA(VLOOKUP($B211,'[1]1718  Exp_Rev Access'!$F$7:$GK$318,12,FALSE)),"",VLOOKUP($B211,'[1]1718  Exp_Rev Access'!$F$7:$GK$318,12,FALSE))</f>
        <v>0</v>
      </c>
      <c r="T211" s="90">
        <f>IF(ISNA(VLOOKUP($B211,'[1]1718  Exp_Rev Access'!$F$7:$GK$318,13,FALSE)),"",VLOOKUP($B211,'[1]1718  Exp_Rev Access'!$F$7:$GK$318,13,FALSE))</f>
        <v>0</v>
      </c>
      <c r="U211" s="90">
        <f>IF(ISNA(VLOOKUP($B211,'[1]1718  Exp_Rev Access'!$F$7:$GK$318,14,FALSE)),"",VLOOKUP($B211,'[1]1718  Exp_Rev Access'!$F$7:$GK$318,14,FALSE))</f>
        <v>0</v>
      </c>
      <c r="V211" s="90">
        <f>IF(ISNA(VLOOKUP($B211,'[1]1718  Exp_Rev Access'!$F$7:$GK$318,15,FALSE)),"",VLOOKUP($B211,'[1]1718  Exp_Rev Access'!$F$7:$GK$318,15,FALSE))</f>
        <v>0</v>
      </c>
      <c r="W211" s="90">
        <f>IF(ISNA(VLOOKUP($B211,'[1]1718  Exp_Rev Access'!$F$7:$GK$318,16,FALSE)),"",VLOOKUP($B211,'[1]1718  Exp_Rev Access'!$F$7:$GK$318,16,FALSE))</f>
        <v>0</v>
      </c>
      <c r="X211" s="90">
        <f>IF(ISNA(VLOOKUP($B211,'[1]1718  Exp_Rev Access'!$F$7:$GK$318,17,FALSE)),"",VLOOKUP($B211,'[1]1718  Exp_Rev Access'!$F$7:$GK$318,17,FALSE))</f>
        <v>0</v>
      </c>
      <c r="Y211" s="90">
        <f>IF(ISNA(VLOOKUP($B211,'[1]1718  Exp_Rev Access'!$F$7:$GK$318,18,FALSE)),"",VLOOKUP($B211,'[1]1718  Exp_Rev Access'!$F$7:$GK$318,18,FALSE))</f>
        <v>1338.83</v>
      </c>
      <c r="Z211" s="90">
        <f>IF(ISNA(VLOOKUP($B211,'[1]1718  Exp_Rev Access'!$F$7:$GK$318,19,FALSE)),"",VLOOKUP($B211,'[1]1718  Exp_Rev Access'!$F$7:$GK$318,19,FALSE))</f>
        <v>541.79999999999995</v>
      </c>
      <c r="AA211" s="90">
        <f>IF(ISNA(VLOOKUP($B211,'[1]1718  Exp_Rev Access'!$F$7:$GK$318,20,FALSE)),"",VLOOKUP($B211,'[1]1718  Exp_Rev Access'!$F$7:$GK$318,20,FALSE))</f>
        <v>0</v>
      </c>
      <c r="AB211" s="90">
        <f>IF(ISNA(VLOOKUP($B211,'[1]1718  Exp_Rev Access'!$F$7:$GK$318,21,FALSE)),"",VLOOKUP($B211,'[1]1718  Exp_Rev Access'!$F$7:$GK$318,21,FALSE))</f>
        <v>0</v>
      </c>
      <c r="AC211" s="90">
        <f>IF(ISNA(VLOOKUP($B211,'[1]1718  Exp_Rev Access'!$F$7:$GK$318,22,FALSE)),"",VLOOKUP($B211,'[1]1718  Exp_Rev Access'!$F$7:$GK$318,22,FALSE))</f>
        <v>0</v>
      </c>
      <c r="AD211" s="90">
        <f>IF(ISNA(VLOOKUP($B211,'[1]1718  Exp_Rev Access'!$F$7:$GK$318,23,FALSE)),"",VLOOKUP($B211,'[1]1718  Exp_Rev Access'!$F$7:$GK$318,23,FALSE))</f>
        <v>7441.92</v>
      </c>
      <c r="AE211" s="90">
        <f>IF(ISNA(VLOOKUP($B211,'[1]1718  Exp_Rev Access'!$F$7:$GK$318,24,FALSE)),"",VLOOKUP($B211,'[1]1718  Exp_Rev Access'!$F$7:$GK$318,24,FALSE))</f>
        <v>12967.45</v>
      </c>
      <c r="AF211" s="90">
        <f>IF(ISNA(VLOOKUP($B211,'[1]1718  Exp_Rev Access'!$F$7:$GK$318,25,FALSE)),"",VLOOKUP($B211,'[1]1718  Exp_Rev Access'!$F$7:$GK$318,25,FALSE))</f>
        <v>0</v>
      </c>
      <c r="AG211" s="90">
        <f>IF(ISNA(VLOOKUP($B211,'[1]1718  Exp_Rev Access'!$F$7:$GK$318,26,FALSE)),"",VLOOKUP($B211,'[1]1718  Exp_Rev Access'!$F$7:$GK$318,26,FALSE))</f>
        <v>0</v>
      </c>
      <c r="AH211" s="90">
        <f>IF(ISNA(VLOOKUP($B211,'[1]1718  Exp_Rev Access'!$F$7:$GK$318,27,FALSE)),"",VLOOKUP($B211,'[1]1718  Exp_Rev Access'!$F$7:$GK$318,27,FALSE))</f>
        <v>933.54</v>
      </c>
      <c r="AI211" s="90">
        <f>IF(ISNA(VLOOKUP($B211,'[1]1718  Exp_Rev Access'!$F$7:$GK$318,28,FALSE)),"",VLOOKUP($B211,'[1]1718  Exp_Rev Access'!$F$7:$GK$318,28,FALSE))</f>
        <v>0</v>
      </c>
      <c r="AJ211" s="90">
        <f>IF(ISNA(VLOOKUP($B211,'[1]1718  Exp_Rev Access'!$F$7:$GK$318,29,FALSE)),"",VLOOKUP($B211,'[1]1718  Exp_Rev Access'!$F$7:$GK$318,29,FALSE))</f>
        <v>0</v>
      </c>
      <c r="AK211" s="90">
        <f>IF(ISNA(VLOOKUP($B211,'[1]1718  Exp_Rev Access'!$F$7:$GK$318,30,FALSE)),"",VLOOKUP($B211,'[1]1718  Exp_Rev Access'!$F$7:$GK$318,30,FALSE))</f>
        <v>20637.2</v>
      </c>
      <c r="AL211" s="90">
        <f>IF(ISNA(VLOOKUP($B211,'[1]1718  Exp_Rev Access'!$F$7:$GK$318,31,FALSE)),"",VLOOKUP($B211,'[1]1718  Exp_Rev Access'!$F$7:$GK$318,31,FALSE))</f>
        <v>0</v>
      </c>
      <c r="AM211" s="56">
        <f t="shared" si="583"/>
        <v>57997.740000000005</v>
      </c>
      <c r="AN211" s="92">
        <f t="shared" si="584"/>
        <v>5.890598457392233E-3</v>
      </c>
      <c r="AO211" s="71">
        <f t="shared" si="585"/>
        <v>80.382719813726581</v>
      </c>
      <c r="AP211" s="90">
        <f>IF(ISNA(VLOOKUP($B211,'[1]1718  Exp_Rev Access'!$F$7:$GK$318,33,FALSE)),"",VLOOKUP($B211,'[1]1718  Exp_Rev Access'!$F$7:$GK$318,33,FALSE))</f>
        <v>5010808.72</v>
      </c>
      <c r="AQ211" s="90">
        <f>IF(ISNA(VLOOKUP($B211,'[1]1718  Exp_Rev Access'!$F$7:$GK$318,34,FALSE)),"",VLOOKUP($B211,'[1]1718  Exp_Rev Access'!$F$7:$GK$318,34,FALSE))</f>
        <v>259999.65</v>
      </c>
      <c r="AR211" s="90">
        <f>IF(ISNA(VLOOKUP($B211,'[1]1718  Exp_Rev Access'!$F$7:$GK$318,35,FALSE)),"",VLOOKUP($B211,'[1]1718  Exp_Rev Access'!$F$7:$GK$318,35,FALSE))</f>
        <v>679580.96</v>
      </c>
      <c r="AS211" s="90">
        <f>IF(ISNA(VLOOKUP($B211,'[1]1718  Exp_Rev Access'!$F$7:$GK$318,36,FALSE)),"",VLOOKUP($B211,'[1]1718  Exp_Rev Access'!$F$7:$GK$318,36,FALSE))</f>
        <v>0</v>
      </c>
      <c r="AT211" s="90">
        <f>IF(ISNA(VLOOKUP($B211,'[1]1718  Exp_Rev Access'!$F$7:$GK$318,37,FALSE)),"",VLOOKUP($B211,'[1]1718  Exp_Rev Access'!$F$7:$GK$318,37,FALSE))</f>
        <v>0</v>
      </c>
      <c r="AU211" s="56">
        <f t="shared" si="586"/>
        <v>5950389.3300000001</v>
      </c>
      <c r="AV211" s="93">
        <f t="shared" si="587"/>
        <v>0.60435724233704968</v>
      </c>
      <c r="AW211" s="56">
        <f t="shared" si="588"/>
        <v>8247.0192510256129</v>
      </c>
      <c r="AX211" s="90">
        <f>IF(ISNA(VLOOKUP($B211,'[1]1718  Exp_Rev Access'!$F$7:$GK$318,39,FALSE)),"",VLOOKUP($B211,'[1]1718  Exp_Rev Access'!$F$7:$GK$318,39,FALSE))</f>
        <v>0</v>
      </c>
      <c r="AY211" s="90">
        <f>IF(ISNA(VLOOKUP($B211,'[1]1718  Exp_Rev Access'!$F$7:$GK$318,40,FALSE)),"",VLOOKUP($B211,'[1]1718  Exp_Rev Access'!$F$7:$GK$318,40,FALSE))</f>
        <v>768880.68</v>
      </c>
      <c r="AZ211" s="90">
        <f>IF(ISNA(VLOOKUP($B211,'[1]1718  Exp_Rev Access'!$F$7:$GK$318,41,FALSE)),"",VLOOKUP($B211,'[1]1718  Exp_Rev Access'!$F$7:$GK$318,41,FALSE))</f>
        <v>64869.82</v>
      </c>
      <c r="BA211" s="90">
        <f>IF(ISNA(VLOOKUP($B211,'[1]1718  Exp_Rev Access'!$F$7:$GK$318,42,FALSE)),"",VLOOKUP($B211,'[1]1718  Exp_Rev Access'!$F$7:$GK$318,42,FALSE))</f>
        <v>0</v>
      </c>
      <c r="BB211" s="90">
        <f>IF(ISNA(VLOOKUP($B211,'[1]1718  Exp_Rev Access'!$F$7:$GK$318,43,FALSE)),"",VLOOKUP($B211,'[1]1718  Exp_Rev Access'!$F$7:$GK$318,43,FALSE))</f>
        <v>0</v>
      </c>
      <c r="BC211" s="90">
        <f>IF(ISNA(VLOOKUP($B211,'[1]1718  Exp_Rev Access'!$F$7:$GK$318,44,FALSE)),"",VLOOKUP($B211,'[1]1718  Exp_Rev Access'!$F$7:$GK$318,44,FALSE))</f>
        <v>431567.53</v>
      </c>
      <c r="BD211" s="90">
        <f>IF(ISNA(VLOOKUP($B211,'[1]1718  Exp_Rev Access'!$F$7:$GK$318,45,FALSE)),"",VLOOKUP($B211,'[1]1718  Exp_Rev Access'!$F$7:$GK$318,45,FALSE))</f>
        <v>0</v>
      </c>
      <c r="BE211" s="90">
        <f>IF(ISNA(VLOOKUP($B211,'[1]1718  Exp_Rev Access'!$F$7:$GK$318,46,FALSE)),"",VLOOKUP($B211,'[1]1718  Exp_Rev Access'!$F$7:$GK$318,46,FALSE))</f>
        <v>7347.75</v>
      </c>
      <c r="BF211" s="90">
        <f>IF(ISNA(VLOOKUP($B211,'[1]1718  Exp_Rev Access'!$F$7:$GK$318,47,FALSE)),"",VLOOKUP($B211,'[1]1718  Exp_Rev Access'!$F$7:$GK$318,47,FALSE))</f>
        <v>0</v>
      </c>
      <c r="BG211" s="90">
        <f>IF(ISNA(VLOOKUP($B211,'[1]1718  Exp_Rev Access'!$F$7:$GK$318,48,FALSE)),"",VLOOKUP($B211,'[1]1718  Exp_Rev Access'!$F$7:$GK$318,48,FALSE))</f>
        <v>88404.99</v>
      </c>
      <c r="BH211" s="90">
        <f>IF(ISNA(VLOOKUP($B211,'[1]1718  Exp_Rev Access'!$F$7:$GK$318,49,FALSE)),"",VLOOKUP($B211,'[1]1718  Exp_Rev Access'!$F$7:$GK$318,49,FALSE))</f>
        <v>15047.86</v>
      </c>
      <c r="BI211" s="90">
        <f>IF(ISNA(VLOOKUP($B211,'[1]1718  Exp_Rev Access'!$F$7:$GK$318,50,FALSE)),"",VLOOKUP($B211,'[1]1718  Exp_Rev Access'!$F$7:$GK$318,50,FALSE))</f>
        <v>0</v>
      </c>
      <c r="BJ211" s="90">
        <f>IF(ISNA(VLOOKUP($B211,'[1]1718  Exp_Rev Access'!$F$7:$GK$318,51,FALSE)),"",VLOOKUP($B211,'[1]1718  Exp_Rev Access'!$F$7:$GK$318,51,FALSE))</f>
        <v>7145.83</v>
      </c>
      <c r="BK211" s="90">
        <f>IF(ISNA(VLOOKUP($B211,'[1]1718  Exp_Rev Access'!$F$7:$GK$318,52,FALSE)),"",VLOOKUP($B211,'[1]1718  Exp_Rev Access'!$F$7:$GK$318,52,FALSE))</f>
        <v>426567.36</v>
      </c>
      <c r="BL211" s="90">
        <f>IF(ISNA(VLOOKUP($B211,'[1]1718  Exp_Rev Access'!$F$7:$GK$318,53,FALSE)),"",VLOOKUP($B211,'[1]1718  Exp_Rev Access'!$F$7:$GK$318,53,FALSE))</f>
        <v>0</v>
      </c>
      <c r="BM211" s="90">
        <f>IF(ISNA(VLOOKUP($B211,'[1]1718  Exp_Rev Access'!$F$7:$GK$318,54,FALSE)),"",VLOOKUP($B211,'[1]1718  Exp_Rev Access'!$F$7:$GK$318,54,FALSE))</f>
        <v>6487.75</v>
      </c>
      <c r="BN211" s="90">
        <f>IF(ISNA(VLOOKUP($B211,'[1]1718  Exp_Rev Access'!$F$7:$GK$318,55,FALSE)),"",VLOOKUP($B211,'[1]1718  Exp_Rev Access'!$F$7:$GK$318,55,FALSE))</f>
        <v>0</v>
      </c>
      <c r="BO211" s="90">
        <f>IF(ISNA(VLOOKUP($B211,'[1]1718  Exp_Rev Access'!$F$7:$GK$318,56,FALSE)),"",VLOOKUP($B211,'[1]1718  Exp_Rev Access'!$F$7:$GK$318,56,FALSE))</f>
        <v>0</v>
      </c>
      <c r="BP211" s="90">
        <f>IF(ISNA(VLOOKUP($B211,'[1]1718  Exp_Rev Access'!$F$7:$GK$318,57,FALSE)),"",VLOOKUP($B211,'[1]1718  Exp_Rev Access'!$F$7:$GK$318,57,FALSE))</f>
        <v>0</v>
      </c>
      <c r="BQ211" s="90">
        <f>IF(ISNA(VLOOKUP($B211,'[1]1718  Exp_Rev Access'!$F$7:$GK$318,58,FALSE)),"",VLOOKUP($B211,'[1]1718  Exp_Rev Access'!$F$7:$GK$318,58,FALSE))</f>
        <v>0</v>
      </c>
      <c r="BR211" s="90">
        <f>IF(ISNA(VLOOKUP($B211,'[1]1718  Exp_Rev Access'!$F$7:$GK$318,59,FALSE)),"",VLOOKUP($B211,'[1]1718  Exp_Rev Access'!$F$7:$GK$318,59,FALSE))</f>
        <v>0</v>
      </c>
      <c r="BS211" s="90">
        <f>IF(ISNA(VLOOKUP($B211,'[1]1718  Exp_Rev Access'!$F$7:$GK$318,60,FALSE)),"",VLOOKUP($B211,'[1]1718  Exp_Rev Access'!$F$7:$GK$318,60,FALSE))</f>
        <v>0</v>
      </c>
      <c r="BT211" s="90">
        <f>IF(ISNA(VLOOKUP($B211,'[1]1718  Exp_Rev Access'!$F$7:$GK$318,61,FALSE)),"",VLOOKUP($B211,'[1]1718  Exp_Rev Access'!$F$7:$GK$318,61,FALSE))</f>
        <v>0</v>
      </c>
      <c r="BU211" s="90">
        <f>IF(ISNA(VLOOKUP($B211,'[1]1718  Exp_Rev Access'!$F$7:$GK$318,62,FALSE)),"",VLOOKUP($B211,'[1]1718  Exp_Rev Access'!$F$7:$GK$318,62,FALSE))</f>
        <v>0</v>
      </c>
      <c r="BV211" s="56">
        <f t="shared" si="571"/>
        <v>1816319.5700000003</v>
      </c>
      <c r="BW211" s="92">
        <f t="shared" si="589"/>
        <v>0.18447631333864603</v>
      </c>
      <c r="BX211" s="71">
        <f t="shared" si="590"/>
        <v>2517.3516603836351</v>
      </c>
      <c r="BY211" s="90">
        <f>IF(ISNA(VLOOKUP($B211,'[1]1718  Exp_Rev Access'!$F$7:$GK$318,64,FALSE)),"",VLOOKUP($B211,'[1]1718  Exp_Rev Access'!$F$7:$GK$318,64,FALSE))</f>
        <v>0</v>
      </c>
      <c r="BZ211" s="90">
        <f>IF(ISNA(VLOOKUP($B211,'[1]1718  Exp_Rev Access'!$F$7:$GK$318,65,FALSE)),"",VLOOKUP($B211,'[1]1718  Exp_Rev Access'!$F$7:$GK$318,65,FALSE))</f>
        <v>0</v>
      </c>
      <c r="CA211" s="90">
        <f>IF(ISNA(VLOOKUP($B211,'[1]1718  Exp_Rev Access'!$F$7:$GK$318,66,FALSE)),"",VLOOKUP($B211,'[1]1718  Exp_Rev Access'!$F$7:$GK$318,66,FALSE))</f>
        <v>0</v>
      </c>
      <c r="CB211" s="90">
        <f>IF(ISNA(VLOOKUP($B211,'[1]1718  Exp_Rev Access'!$F$7:$GK$318,67,FALSE)),"",VLOOKUP($B211,'[1]1718  Exp_Rev Access'!$F$7:$GK$318,67,FALSE))</f>
        <v>0</v>
      </c>
      <c r="CC211" s="90">
        <f>IF(ISNA(VLOOKUP($B211,'[1]1718  Exp_Rev Access'!$F$7:$GK$318,68,FALSE)),"",VLOOKUP($B211,'[1]1718  Exp_Rev Access'!$F$7:$GK$318,68,FALSE))</f>
        <v>47470.38</v>
      </c>
      <c r="CD211" s="90">
        <f>IF(ISNA(VLOOKUP($B211,'[1]1718  Exp_Rev Access'!$F$7:$GK$318,69,FALSE)),"",VLOOKUP($B211,'[1]1718  Exp_Rev Access'!$F$7:$GK$318,69,FALSE))</f>
        <v>0</v>
      </c>
      <c r="CE211" s="56">
        <f t="shared" si="566"/>
        <v>47470.38</v>
      </c>
      <c r="CF211" s="92">
        <f t="shared" si="591"/>
        <v>4.8213766122580477E-3</v>
      </c>
      <c r="CG211" s="78">
        <f t="shared" si="592"/>
        <v>65.792188712717589</v>
      </c>
      <c r="CH211" s="90">
        <f>IF(ISNA(VLOOKUP($B211,'[1]1718  Exp_Rev Access'!$F$7:$GK$318,$CH$2,FALSE)),"",VLOOKUP($B211,'[1]1718  Exp_Rev Access'!$F$7:$GK$318,$CH$2,FALSE))</f>
        <v>0</v>
      </c>
      <c r="CI211" s="90">
        <f>IF(ISNA(VLOOKUP($B211,'[1]1718  Exp_Rev Access'!$F$7:$GK$318,$CI$2,FALSE)),"",VLOOKUP($B211,'[1]1718  Exp_Rev Access'!$F$7:$GK$318,$CI$2,FALSE))</f>
        <v>0</v>
      </c>
      <c r="CJ211" s="90">
        <f>IF(ISNA(VLOOKUP($B211,'[1]1718  Exp_Rev Access'!$F$7:$GK$318,$CJ$2,FALSE)),"",VLOOKUP($B211,'[1]1718  Exp_Rev Access'!$F$7:$GK$318,$CJ$2,FALSE))</f>
        <v>0</v>
      </c>
      <c r="CK211" s="90">
        <f>IF(ISNA(VLOOKUP($B211,'[1]1718  Exp_Rev Access'!$F$7:$GK$318,$CK$2,FALSE)),"",VLOOKUP($B211,'[1]1718  Exp_Rev Access'!$F$7:$GK$318,$CK$2,FALSE))</f>
        <v>0</v>
      </c>
      <c r="CL211" s="90">
        <f>IF(ISNA(VLOOKUP($B211,'[1]1718  Exp_Rev Access'!$F$7:$GK$318,$CL$2,FALSE)),"",VLOOKUP($B211,'[1]1718  Exp_Rev Access'!$F$7:$GK$318,$CL$2,FALSE))</f>
        <v>0</v>
      </c>
      <c r="CM211" s="90">
        <f>IF(ISNA(VLOOKUP($B211,'[1]1718  Exp_Rev Access'!$F$7:$GK$318,$CM$2,FALSE)),"",VLOOKUP($B211,'[1]1718  Exp_Rev Access'!$F$7:$GK$318,$CM$2,FALSE))</f>
        <v>0</v>
      </c>
      <c r="CN211" s="90">
        <f>IF(ISNA(VLOOKUP($B211,'[1]1718  Exp_Rev Access'!$F$7:$GK$318,$CN$2,FALSE)),"",VLOOKUP($B211,'[1]1718  Exp_Rev Access'!$F$7:$GK$318,$CN$2,FALSE))</f>
        <v>0</v>
      </c>
      <c r="CO211" s="90">
        <f>IF(ISNA(VLOOKUP($B211,'[1]1718  Exp_Rev Access'!$F$7:$GK$318,$CO$2,FALSE)),"",VLOOKUP($B211,'[1]1718  Exp_Rev Access'!$F$7:$GK$318,$CO$2,FALSE))</f>
        <v>0</v>
      </c>
      <c r="CP211" s="90">
        <f>IF(ISNA(VLOOKUP($B211,'[1]1718  Exp_Rev Access'!$F$7:$GK$318,$CP$2,FALSE)),"",VLOOKUP($B211,'[1]1718  Exp_Rev Access'!$F$7:$GK$318,$CP$2,FALSE))</f>
        <v>0</v>
      </c>
      <c r="CQ211" s="90">
        <f>IF(ISNA(VLOOKUP($B211,'[1]1718  Exp_Rev Access'!$F$7:$GK$318,$CQ$2,FALSE)),"",VLOOKUP($B211,'[1]1718  Exp_Rev Access'!$F$7:$GK$318,$CQ$2,FALSE))</f>
        <v>246710.96</v>
      </c>
      <c r="CR211" s="90">
        <f>IF(ISNA(VLOOKUP($B211,'[1]1718  Exp_Rev Access'!$F$7:$GK$318,$CR$2,FALSE)),"",VLOOKUP($B211,'[1]1718  Exp_Rev Access'!$F$7:$GK$318,$CR$2,FALSE))</f>
        <v>0</v>
      </c>
      <c r="CS211" s="90">
        <f>IF(ISNA(VLOOKUP($B211,'[1]1718  Exp_Rev Access'!$F$7:$GK$318,$CS$2,FALSE)),"",VLOOKUP($B211,'[1]1718  Exp_Rev Access'!$F$7:$GK$318,$CS$2,FALSE))</f>
        <v>10630.8</v>
      </c>
      <c r="CT211" s="90">
        <f>IF(ISNA(VLOOKUP($B211,'[1]1718  Exp_Rev Access'!$F$7:$GK$318,$CT$2,FALSE)),"",VLOOKUP($B211,'[1]1718  Exp_Rev Access'!$F$7:$GK$318,$CT$2,FALSE))</f>
        <v>0</v>
      </c>
      <c r="CU211" s="90">
        <f>IF(ISNA(VLOOKUP($B211,'[1]1718  Exp_Rev Access'!$F$7:$GK$318,$CU$2,FALSE)),"",VLOOKUP($B211,'[1]1718  Exp_Rev Access'!$F$7:$GK$318,$CU$2,FALSE))</f>
        <v>262393.62</v>
      </c>
      <c r="CV211" s="90">
        <f>IF(ISNA(VLOOKUP($B211,'[1]1718  Exp_Rev Access'!$F$7:$GK$318,$CV$2,FALSE)),"",VLOOKUP($B211,'[1]1718  Exp_Rev Access'!$F$7:$GK$318,$CV$2,FALSE))</f>
        <v>54940.05</v>
      </c>
      <c r="CW211" s="90">
        <f>IF(ISNA(VLOOKUP($B211,'[1]1718  Exp_Rev Access'!$F$7:$GK$318,$CW$2,FALSE)),"",VLOOKUP($B211,'[1]1718  Exp_Rev Access'!$F$7:$GK$318,$CW$2,FALSE))</f>
        <v>65273.4</v>
      </c>
      <c r="CX211" s="90">
        <f>IF(ISNA(VLOOKUP($B211,'[1]1718  Exp_Rev Access'!$F$7:$GK$318,$CX$2,FALSE)),"",VLOOKUP($B211,'[1]1718  Exp_Rev Access'!$F$7:$GK$318,$CX$2,FALSE))</f>
        <v>0</v>
      </c>
      <c r="CY211" s="90">
        <f>IF(ISNA(VLOOKUP($B211,'[1]1718  Exp_Rev Access'!$F$7:$GK$318,$CY$2,FALSE)),"",VLOOKUP($B211,'[1]1718  Exp_Rev Access'!$F$7:$GK$318,$CY$2,FALSE))</f>
        <v>0</v>
      </c>
      <c r="CZ211" s="90">
        <f>IF(ISNA(VLOOKUP($B211,'[1]1718  Exp_Rev Access'!$F$7:$GK$318,$CZ$2,FALSE)),"",VLOOKUP($B211,'[1]1718  Exp_Rev Access'!$F$7:$GK$318,$CZ$2,FALSE))</f>
        <v>0</v>
      </c>
      <c r="DA211" s="90">
        <f>IF(ISNA(VLOOKUP($B211,'[1]1718  Exp_Rev Access'!$F$7:$GK$318,$DA$2,FALSE)),"",VLOOKUP($B211,'[1]1718  Exp_Rev Access'!$F$7:$GK$318,$DA$2,FALSE))</f>
        <v>0</v>
      </c>
      <c r="DB211" s="90">
        <f>IF(ISNA(VLOOKUP($B211,'[1]1718  Exp_Rev Access'!$F$7:$GK$318,$DB$2,FALSE)),"",VLOOKUP($B211,'[1]1718  Exp_Rev Access'!$F$7:$GK$318,$DB$2,FALSE))</f>
        <v>1734.34</v>
      </c>
      <c r="DC211" s="90">
        <f>IF(ISNA(VLOOKUP($B211,'[1]1718  Exp_Rev Access'!$F$7:$GK$318,$DC$2,FALSE)),"",VLOOKUP($B211,'[1]1718  Exp_Rev Access'!$F$7:$GK$318,$DC$2,FALSE))</f>
        <v>0</v>
      </c>
      <c r="DD211" s="90">
        <f>IF(ISNA(VLOOKUP($B211,'[1]1718  Exp_Rev Access'!$F$7:$GK$318,$DD$2,FALSE)),"",VLOOKUP($B211,'[1]1718  Exp_Rev Access'!$F$7:$GK$318,$DD$2,FALSE))</f>
        <v>0</v>
      </c>
      <c r="DE211" s="90">
        <f>IF(ISNA(VLOOKUP($B211,'[1]1718  Exp_Rev Access'!$F$7:$GK$318,$DE$2,FALSE)),"",VLOOKUP($B211,'[1]1718  Exp_Rev Access'!$F$7:$GK$318,$DE$2,FALSE))</f>
        <v>0</v>
      </c>
      <c r="DF211" s="90">
        <f>IF(ISNA(VLOOKUP($B211,'[1]1718  Exp_Rev Access'!$F$7:$GK$318,$DF$2,FALSE)),"",VLOOKUP($B211,'[1]1718  Exp_Rev Access'!$F$7:$GK$318,$DF$2,FALSE))</f>
        <v>0</v>
      </c>
      <c r="DG211" s="90">
        <f>IF(ISNA(VLOOKUP($B211,'[1]1718  Exp_Rev Access'!$F$7:$GK$318,$DG$2,FALSE)),"",VLOOKUP($B211,'[1]1718  Exp_Rev Access'!$F$7:$GK$318,$DG$2,FALSE))</f>
        <v>0</v>
      </c>
      <c r="DH211" s="90">
        <f>IF(ISNA(VLOOKUP($B211,'[1]1718  Exp_Rev Access'!$F$7:$GK$318,$DH$2,FALSE)),"",VLOOKUP($B211,'[1]1718  Exp_Rev Access'!$F$7:$GK$318,$DH$2,FALSE))</f>
        <v>5692.91</v>
      </c>
      <c r="DI211" s="90">
        <f>IF(ISNA(VLOOKUP($B211,'[1]1718  Exp_Rev Access'!$F$7:$GK$318,$DI$2,FALSE)),"",VLOOKUP($B211,'[1]1718  Exp_Rev Access'!$F$7:$GK$318,$DI$2,FALSE))</f>
        <v>363750.66</v>
      </c>
      <c r="DJ211" s="90">
        <f>IF(ISNA(VLOOKUP($B211,'[1]1718  Exp_Rev Access'!$F$7:$GK$318,$DJ$2,FALSE)),"",VLOOKUP($B211,'[1]1718  Exp_Rev Access'!$F$7:$GK$318,$DJ$2,FALSE))</f>
        <v>0</v>
      </c>
      <c r="DK211" s="90">
        <f>IF(ISNA(VLOOKUP($B211,'[1]1718  Exp_Rev Access'!$F$7:$GK$318,$DK$2,FALSE)),"",VLOOKUP($B211,'[1]1718  Exp_Rev Access'!$F$7:$GK$318,$DK$2,FALSE))</f>
        <v>0</v>
      </c>
      <c r="DL211" s="90">
        <f>IF(ISNA(VLOOKUP($B211,'[1]1718  Exp_Rev Access'!$F$7:$GK$318,$DL$2,FALSE)),"",VLOOKUP($B211,'[1]1718  Exp_Rev Access'!$F$7:$GK$318,$DL$2,FALSE))</f>
        <v>0</v>
      </c>
      <c r="DM211" s="90">
        <f>IF(ISNA(VLOOKUP($B211,'[1]1718  Exp_Rev Access'!$F$7:$GK$318,$DM$2,FALSE)),"",VLOOKUP($B211,'[1]1718  Exp_Rev Access'!$F$7:$GK$318,$DM$2,FALSE))</f>
        <v>0</v>
      </c>
      <c r="DN211" s="90">
        <f>IF(ISNA(VLOOKUP($B211,'[1]1718  Exp_Rev Access'!$F$7:$GK$318,$DN$2,FALSE)),"",VLOOKUP($B211,'[1]1718  Exp_Rev Access'!$F$7:$GK$318,$DN$2,FALSE))</f>
        <v>0</v>
      </c>
      <c r="DO211" s="90">
        <f>IF(ISNA(VLOOKUP($B211,'[1]1718  Exp_Rev Access'!$F$7:$GK$318,$DO$2,FALSE)),"",VLOOKUP($B211,'[1]1718  Exp_Rev Access'!$F$7:$GK$318,$DO$2,FALSE))</f>
        <v>0</v>
      </c>
      <c r="DP211" s="90">
        <f>IF(ISNA(VLOOKUP($B211,'[1]1718  Exp_Rev Access'!$F$7:$GK$318,$DP$2,FALSE)),"",VLOOKUP($B211,'[1]1718  Exp_Rev Access'!$F$7:$GK$318,$DP$2,FALSE))</f>
        <v>0</v>
      </c>
      <c r="DQ211" s="90">
        <f>IF(ISNA(VLOOKUP($B211,'[1]1718  Exp_Rev Access'!$F$7:$GK$318,$DQ$2,FALSE)),"",VLOOKUP($B211,'[1]1718  Exp_Rev Access'!$F$7:$GK$318,$DQ$2,FALSE))</f>
        <v>0</v>
      </c>
      <c r="DR211" s="90">
        <f>IF(ISNA(VLOOKUP($B211,'[1]1718  Exp_Rev Access'!$F$7:$GK$318,$DR$2,FALSE)),"",VLOOKUP($B211,'[1]1718  Exp_Rev Access'!$F$7:$GK$318,$DR$2,FALSE))</f>
        <v>0</v>
      </c>
      <c r="DS211" s="90">
        <f>IF(ISNA(VLOOKUP($B211,'[1]1718  Exp_Rev Access'!$F$7:$GK$318,$DS$2,FALSE)),"",VLOOKUP($B211,'[1]1718  Exp_Rev Access'!$F$7:$GK$318,$DS$2,FALSE))</f>
        <v>0</v>
      </c>
      <c r="DT211" s="90">
        <f>IF(ISNA(VLOOKUP($B211,'[1]1718  Exp_Rev Access'!$F$7:$GK$318,$DT$2,FALSE)),"",VLOOKUP($B211,'[1]1718  Exp_Rev Access'!$F$7:$GK$318,$DT$2,FALSE))</f>
        <v>0</v>
      </c>
      <c r="DU211" s="90">
        <f>IF(ISNA(VLOOKUP($B211,'[1]1718  Exp_Rev Access'!$F$7:$GK$318,$DU$2,FALSE)),"",VLOOKUP($B211,'[1]1718  Exp_Rev Access'!$F$7:$GK$318,$DU$2,FALSE))</f>
        <v>0</v>
      </c>
      <c r="DV211" s="90">
        <f>IF(ISNA(VLOOKUP($B211,'[1]1718  Exp_Rev Access'!$F$7:$GK$318,$DV$2,FALSE)),"",VLOOKUP($B211,'[1]1718  Exp_Rev Access'!$F$7:$GK$318,$DV$2,FALSE))</f>
        <v>0</v>
      </c>
      <c r="DW211" s="90">
        <f>IF(ISNA(VLOOKUP($B211,'[1]1718  Exp_Rev Access'!$F$7:$GK$318,$DW$2,FALSE)),"",VLOOKUP($B211,'[1]1718  Exp_Rev Access'!$F$7:$GK$318,$DW$2,FALSE))</f>
        <v>0</v>
      </c>
      <c r="DX211" s="90">
        <f>IF(ISNA(VLOOKUP($B211,'[1]1718  Exp_Rev Access'!$F$7:$GK$318,$DX$2,FALSE)),"",VLOOKUP($B211,'[1]1718  Exp_Rev Access'!$F$7:$GK$318,$DX$2,FALSE))</f>
        <v>0</v>
      </c>
      <c r="DY211" s="90">
        <f>IF(ISNA(VLOOKUP($B211,'[1]1718  Exp_Rev Access'!$F$7:$GK$318,$DY$2,FALSE)),"",VLOOKUP($B211,'[1]1718  Exp_Rev Access'!$F$7:$GK$318,$DY$2,FALSE))</f>
        <v>0</v>
      </c>
      <c r="DZ211" s="90">
        <f>IF(ISNA(VLOOKUP($B211,'[1]1718  Exp_Rev Access'!$F$7:$GK$318,$DZ$2,FALSE)),"",VLOOKUP($B211,'[1]1718  Exp_Rev Access'!$F$7:$GK$318,$DZ$2,FALSE))</f>
        <v>0</v>
      </c>
      <c r="EA211" s="90">
        <f>IF(ISNA(VLOOKUP($B211,'[1]1718  Exp_Rev Access'!$F$7:$GK$318,$EA$2,FALSE)),"",VLOOKUP($B211,'[1]1718  Exp_Rev Access'!$F$7:$GK$318,$EA$2,FALSE))</f>
        <v>0</v>
      </c>
      <c r="EB211" s="90">
        <f>IF(ISNA(VLOOKUP($B211,'[1]1718  Exp_Rev Access'!$F$7:$GK$318,$EB$2,FALSE)),"",VLOOKUP($B211,'[1]1718  Exp_Rev Access'!$F$7:$GK$318,$EB$2,FALSE))</f>
        <v>0</v>
      </c>
      <c r="EC211" s="90">
        <f>IF(ISNA(VLOOKUP($B211,'[1]1718  Exp_Rev Access'!$F$7:$GK$318,$EC$2,FALSE)),"",VLOOKUP($B211,'[1]1718  Exp_Rev Access'!$F$7:$GK$318,$EC$2,FALSE))</f>
        <v>0</v>
      </c>
      <c r="ED211" s="90">
        <f>IF(ISNA(VLOOKUP($B211,'[1]1718  Exp_Rev Access'!$F$7:$GK$318,$ED$2,FALSE)),"",VLOOKUP($B211,'[1]1718  Exp_Rev Access'!$F$7:$GK$318,$ED$2,FALSE))</f>
        <v>0</v>
      </c>
      <c r="EE211" s="90">
        <f>IF(ISNA(VLOOKUP($B211,'[1]1718  Exp_Rev Access'!$F$7:$GK$318,$EE$2,FALSE)),"",VLOOKUP($B211,'[1]1718  Exp_Rev Access'!$F$7:$GK$318,$EE$2,FALSE))</f>
        <v>0</v>
      </c>
      <c r="EF211" s="90">
        <f>IF(ISNA(VLOOKUP($B211,'[1]1718  Exp_Rev Access'!$F$7:$GK$318,$EF$2,FALSE)),"",VLOOKUP($B211,'[1]1718  Exp_Rev Access'!$F$7:$GK$318,$EF$2,FALSE))</f>
        <v>0</v>
      </c>
      <c r="EG211" s="90">
        <f>IF(ISNA(VLOOKUP($B211,'[1]1718  Exp_Rev Access'!$F$7:$GK$318,$EG$2,FALSE)),"",VLOOKUP($B211,'[1]1718  Exp_Rev Access'!$F$7:$GK$318,$EG$2,FALSE))</f>
        <v>0</v>
      </c>
      <c r="EH211" s="90">
        <f>IF(ISNA(VLOOKUP($B211,'[1]1718  Exp_Rev Access'!$F$7:$GK$318,$EH$2,FALSE)),"",VLOOKUP($B211,'[1]1718  Exp_Rev Access'!$F$7:$GK$318,$EH$2,FALSE))</f>
        <v>0</v>
      </c>
      <c r="EI211" s="90">
        <f>IF(ISNA(VLOOKUP($B211,'[1]1718  Exp_Rev Access'!$F$7:$GK$318,$EI$2,FALSE)),"",VLOOKUP($B211,'[1]1718  Exp_Rev Access'!$F$7:$GK$318,$EI$2,FALSE))</f>
        <v>0</v>
      </c>
      <c r="EJ211" s="90">
        <f>IF(ISNA(VLOOKUP($B211,'[1]1718  Exp_Rev Access'!$F$7:$GK$318,$EJ$2,FALSE)),"",VLOOKUP($B211,'[1]1718  Exp_Rev Access'!$F$7:$GK$318,$EJ$2,FALSE))</f>
        <v>0</v>
      </c>
      <c r="EK211" s="90">
        <f>IF(ISNA(VLOOKUP($B211,'[1]1718  Exp_Rev Access'!$F$7:$GK$318,$EK$2,FALSE)),"",VLOOKUP($B211,'[1]1718  Exp_Rev Access'!$F$7:$GK$318,$EK$2,FALSE))</f>
        <v>0</v>
      </c>
      <c r="EL211" s="90">
        <f>IF(ISNA(VLOOKUP($B211,'[1]1718  Exp_Rev Access'!$F$7:$GK$318,$EL$2,FALSE)),"",VLOOKUP($B211,'[1]1718  Exp_Rev Access'!$F$7:$GK$318,$EL$2,FALSE))</f>
        <v>0</v>
      </c>
      <c r="EM211" s="90">
        <f>IF(ISNA(VLOOKUP($B211,'[1]1718  Exp_Rev Access'!$F$7:$GK$318,$EM$2,FALSE)),"",VLOOKUP($B211,'[1]1718  Exp_Rev Access'!$F$7:$GK$318,$EM$2,FALSE))</f>
        <v>0</v>
      </c>
      <c r="EN211" s="90">
        <f>IF(ISNA(VLOOKUP($B211,'[1]1718  Exp_Rev Access'!$F$7:$GK$318,$EN$2,FALSE)),"",VLOOKUP($B211,'[1]1718  Exp_Rev Access'!$F$7:$GK$318,$EN$2,FALSE))</f>
        <v>0</v>
      </c>
      <c r="EO211" s="90">
        <f>IF(ISNA(VLOOKUP($B211,'[1]1718  Exp_Rev Access'!$F$7:$GK$318,$EO$2,FALSE)),"",VLOOKUP($B211,'[1]1718  Exp_Rev Access'!$F$7:$GK$318,$EO$2,FALSE))</f>
        <v>0</v>
      </c>
      <c r="EP211" s="90">
        <f>IF(ISNA(VLOOKUP($B211,'[1]1718  Exp_Rev Access'!$F$7:$GK$318,$EP$2,FALSE)),"",VLOOKUP($B211,'[1]1718  Exp_Rev Access'!$F$7:$GK$318,$EP$2,FALSE))</f>
        <v>0</v>
      </c>
      <c r="EQ211" s="90">
        <f>IF(ISNA(VLOOKUP($B211,'[1]1718  Exp_Rev Access'!$F$7:$GK$318,$EQ$2,FALSE)),"",VLOOKUP($B211,'[1]1718  Exp_Rev Access'!$F$7:$GK$318,$EQ$2,FALSE))</f>
        <v>0</v>
      </c>
      <c r="ER211" s="90">
        <f>IF(ISNA(VLOOKUP($B211,'[1]1718  Exp_Rev Access'!$F$7:$GK$318,$ER$2,FALSE)),"",VLOOKUP($B211,'[1]1718  Exp_Rev Access'!$F$7:$GK$318,$ER$2,FALSE))</f>
        <v>0</v>
      </c>
      <c r="ES211" s="90">
        <f>IF(ISNA(VLOOKUP($B211,'[1]1718  Exp_Rev Access'!$F$7:$GK$318,$ES$2,FALSE)),"",VLOOKUP($B211,'[1]1718  Exp_Rev Access'!$F$7:$GK$318,$ES$2,FALSE))</f>
        <v>0</v>
      </c>
      <c r="ET211" s="90">
        <f>IF(ISNA(VLOOKUP($B211,'[1]1718  Exp_Rev Access'!$F$7:$GK$318,$ET$2,FALSE)),"",VLOOKUP($B211,'[1]1718  Exp_Rev Access'!$F$7:$GK$318,$ET$2,FALSE))</f>
        <v>0</v>
      </c>
      <c r="EU211" s="90">
        <f>IF(ISNA(VLOOKUP($B211,'[1]1718  Exp_Rev Access'!$F$7:$GK$318,$EU$2,FALSE)),"",VLOOKUP($B211,'[1]1718  Exp_Rev Access'!$F$7:$GK$318,$EU$2,FALSE))</f>
        <v>0</v>
      </c>
      <c r="EV211" s="90">
        <f>IF(ISNA(VLOOKUP($B211,'[1]1718  Exp_Rev Access'!$F$7:$GK$318,$EV$2,FALSE)),"",VLOOKUP($B211,'[1]1718  Exp_Rev Access'!$F$7:$GK$318,$EV$2,FALSE))</f>
        <v>0</v>
      </c>
      <c r="EW211" s="90">
        <f>IF(ISNA(VLOOKUP($B211,'[1]1718  Exp_Rev Access'!$F$7:$GK$318,$EW$2,FALSE)),"",VLOOKUP($B211,'[1]1718  Exp_Rev Access'!$F$7:$GK$318,$EW$2,FALSE))</f>
        <v>0</v>
      </c>
      <c r="EX211" s="90">
        <f>IF(ISNA(VLOOKUP($B211,'[1]1718  Exp_Rev Access'!$F$7:$GK$318,$EX$2,FALSE)),"",VLOOKUP($B211,'[1]1718  Exp_Rev Access'!$F$7:$GK$318,$EX$2,FALSE))</f>
        <v>0</v>
      </c>
      <c r="EY211" s="90">
        <f>IF(ISNA(VLOOKUP($B211,'[1]1718  Exp_Rev Access'!$F$7:$GK$318,$EY$2,FALSE)),"",VLOOKUP($B211,'[1]1718  Exp_Rev Access'!$F$7:$GK$318,$EY$2,FALSE))</f>
        <v>0</v>
      </c>
      <c r="EZ211" s="90">
        <f>IF(ISNA(VLOOKUP($B211,'[1]1718  Exp_Rev Access'!$F$7:$GK$318,$EZ$2,FALSE)),"",VLOOKUP($B211,'[1]1718  Exp_Rev Access'!$F$7:$GK$318,$EZ$2,FALSE))</f>
        <v>0</v>
      </c>
      <c r="FA211" s="90">
        <f>IF(ISNA(VLOOKUP($B211,'[1]1718  Exp_Rev Access'!$F$7:$GK$318,$FA$2,FALSE)),"",VLOOKUP($B211,'[1]1718  Exp_Rev Access'!$F$7:$GK$318,$FA$2,FALSE))</f>
        <v>0</v>
      </c>
      <c r="FB211" s="90">
        <f>IF(ISNA(VLOOKUP($B211,'[1]1718  Exp_Rev Access'!$F$7:$GK$318,$FB$2,FALSE)),"",VLOOKUP($B211,'[1]1718  Exp_Rev Access'!$F$7:$GK$318,$FB$2,FALSE))</f>
        <v>0</v>
      </c>
      <c r="FC211" s="90">
        <f>IF(ISNA(VLOOKUP($B211,'[1]1718  Exp_Rev Access'!$F$7:$GK$318,$FC$2,FALSE)),"",VLOOKUP($B211,'[1]1718  Exp_Rev Access'!$F$7:$GK$318,$FC$2,FALSE))</f>
        <v>0</v>
      </c>
      <c r="FD211" s="90">
        <f>IF(ISNA(VLOOKUP($B211,'[1]1718  Exp_Rev Access'!$F$7:$GK$318,$FD$2,FALSE)),"",VLOOKUP($B211,'[1]1718  Exp_Rev Access'!$F$7:$GK$318,$FD$2,FALSE))</f>
        <v>0</v>
      </c>
      <c r="FE211" s="90">
        <f>IF(ISNA(VLOOKUP($B211,'[1]1718  Exp_Rev Access'!$F$7:$GK$318,$FE$2,FALSE)),"",VLOOKUP($B211,'[1]1718  Exp_Rev Access'!$F$7:$GK$318,$FE$2,FALSE))</f>
        <v>0</v>
      </c>
      <c r="FF211" s="90">
        <f>IF(ISNA(VLOOKUP($B211,'[1]1718  Exp_Rev Access'!$F$7:$GK$318,$FF$2,FALSE)),"",VLOOKUP($B211,'[1]1718  Exp_Rev Access'!$F$7:$GK$318,$FF$2,FALSE))</f>
        <v>0</v>
      </c>
      <c r="FG211" s="90">
        <f>IF(ISNA(VLOOKUP($B211,'[1]1718  Exp_Rev Access'!$F$7:$GK$318,$FG$2,FALSE)),"",VLOOKUP($B211,'[1]1718  Exp_Rev Access'!$F$7:$GK$318,$FG$2,FALSE))</f>
        <v>0</v>
      </c>
      <c r="FH211" s="90">
        <f>IF(ISNA(VLOOKUP($B211,'[1]1718  Exp_Rev Access'!$F$7:$GK$318,$FH$2,FALSE)),"",VLOOKUP($B211,'[1]1718  Exp_Rev Access'!$F$7:$GK$318,$FH$2,FALSE))</f>
        <v>0</v>
      </c>
      <c r="FI211" s="90">
        <f>IF(ISNA(VLOOKUP($B211,'[1]1718  Exp_Rev Access'!$F$7:$GK$318,$FI$2,FALSE)),"",VLOOKUP($B211,'[1]1718  Exp_Rev Access'!$F$7:$GK$318,$FI$2,FALSE))</f>
        <v>0</v>
      </c>
      <c r="FJ211" s="90">
        <f>IF(ISNA(VLOOKUP($B211,'[1]1718  Exp_Rev Access'!$F$7:$GK$318,$FJ$2,FALSE)),"",VLOOKUP($B211,'[1]1718  Exp_Rev Access'!$F$7:$GK$318,$FJ$2,FALSE))</f>
        <v>0</v>
      </c>
      <c r="FK211" s="90">
        <f>IF(ISNA(VLOOKUP($B211,'[1]1718  Exp_Rev Access'!$F$7:$GK$318,$FK$2,FALSE)),"",VLOOKUP($B211,'[1]1718  Exp_Rev Access'!$F$7:$GK$318,$FK$2,FALSE))</f>
        <v>0</v>
      </c>
      <c r="FL211" s="90">
        <f>IF(ISNA(VLOOKUP($B211,'[1]1718  Exp_Rev Access'!$F$7:$GK$318,$FL$2,FALSE)),"",VLOOKUP($B211,'[1]1718  Exp_Rev Access'!$F$7:$GK$318,$FL$2,FALSE))</f>
        <v>0</v>
      </c>
      <c r="FM211" s="90">
        <f>IF(ISNA(VLOOKUP($B211,'[1]1718  Exp_Rev Access'!$F$7:$GK$318,$FM$2,FALSE)),"",VLOOKUP($B211,'[1]1718  Exp_Rev Access'!$F$7:$GK$318,$FM$2,FALSE))</f>
        <v>0</v>
      </c>
      <c r="FN211" s="90">
        <f>IF(ISNA(VLOOKUP($B211,'[1]1718  Exp_Rev Access'!$F$7:$GK$318,$FN$2,FALSE)),"",VLOOKUP($B211,'[1]1718  Exp_Rev Access'!$F$7:$GK$318,$FN$2,FALSE))</f>
        <v>0</v>
      </c>
      <c r="FO211" s="90">
        <f>IF(ISNA(VLOOKUP($B211,'[1]1718  Exp_Rev Access'!$F$7:$GK$318,$FO$2,FALSE)),"",VLOOKUP($B211,'[1]1718  Exp_Rev Access'!$F$7:$GK$318,$FO$2,FALSE))</f>
        <v>0</v>
      </c>
      <c r="FP211" s="90">
        <f>IF(ISNA(VLOOKUP($B211,'[1]1718  Exp_Rev Access'!$F$7:$GK$318,$FP$2,FALSE)),"",VLOOKUP($B211,'[1]1718  Exp_Rev Access'!$F$7:$GK$318,$FP$2,FALSE))</f>
        <v>0</v>
      </c>
      <c r="FQ211" s="90">
        <f>IF(ISNA(VLOOKUP($B211,'[1]1718  Exp_Rev Access'!$F$7:$GK$318,$FQ$2,FALSE)),"",VLOOKUP($B211,'[1]1718  Exp_Rev Access'!$F$7:$GK$318,$FQ$2,FALSE))</f>
        <v>0</v>
      </c>
      <c r="FR211" s="90">
        <f>IF(ISNA(VLOOKUP($B211,'[1]1718  Exp_Rev Access'!$F$7:$GK$318,$FR$2,FALSE)),"",VLOOKUP($B211,'[1]1718  Exp_Rev Access'!$F$7:$GK$318,$FR$2,FALSE))</f>
        <v>16554.490000000002</v>
      </c>
      <c r="FS211" s="56">
        <f t="shared" si="593"/>
        <v>1027681.23</v>
      </c>
      <c r="FT211" s="92">
        <f t="shared" si="594"/>
        <v>0.10437747174508785</v>
      </c>
      <c r="FU211" s="94">
        <f t="shared" si="595"/>
        <v>1424.3281267324537</v>
      </c>
      <c r="FV211" s="95">
        <f>IF(ISNA(VLOOKUP($B211,'[1]1718  Exp_Rev Access'!$F$7:$GK$318,$FV$2,FALSE)),"",VLOOKUP($B211,'[1]1718  Exp_Rev Access'!$F$7:$GK$318,$FV$2,FALSE))</f>
        <v>0</v>
      </c>
      <c r="FW211" s="95">
        <f>IF(ISNA(VLOOKUP($B211,'[1]1718  Exp_Rev Access'!$F$7:$GK$318,$FW$2,FALSE)),"",VLOOKUP($B211,'[1]1718  Exp_Rev Access'!$F$7:$GK$318,$FW$2,FALSE))</f>
        <v>0</v>
      </c>
      <c r="FX211" s="95">
        <f>IF(ISNA(VLOOKUP($B211,'[1]1718  Exp_Rev Access'!$F$7:$GK$318,$FX$2,FALSE)),"",VLOOKUP($B211,'[1]1718  Exp_Rev Access'!$F$7:$GK$318,$FX$2,FALSE))</f>
        <v>0</v>
      </c>
      <c r="FY211" s="95">
        <f>IF(ISNA(VLOOKUP($B211,'[1]1718  Exp_Rev Access'!$F$7:$GK$318,$FY$2,FALSE)),"",VLOOKUP($B211,'[1]1718  Exp_Rev Access'!$F$7:$GK$318,$FY$2,FALSE))</f>
        <v>0</v>
      </c>
      <c r="FZ211" s="95">
        <f>IF(ISNA(VLOOKUP($B211,'[1]1718  Exp_Rev Access'!$F$7:$GK$318,$FZ$2,FALSE)),"",VLOOKUP($B211,'[1]1718  Exp_Rev Access'!$F$7:$GK$318,$FZ$2,FALSE))</f>
        <v>0</v>
      </c>
      <c r="GA211" s="95">
        <f>IF(ISNA(VLOOKUP($B211,'[1]1718  Exp_Rev Access'!$F$7:$GK$318,$GA$2,FALSE)),"",VLOOKUP($B211,'[1]1718  Exp_Rev Access'!$F$7:$GK$318,$GA$2,FALSE))</f>
        <v>0</v>
      </c>
      <c r="GB211" s="95">
        <f>IF(ISNA(VLOOKUP($B211,'[1]1718  Exp_Rev Access'!$F$7:$GK$318,$GB$2,FALSE)),"",VLOOKUP($B211,'[1]1718  Exp_Rev Access'!$F$7:$GK$318,$GB$2,FALSE))</f>
        <v>0</v>
      </c>
      <c r="GC211" s="95">
        <f>IF(ISNA(VLOOKUP($B211,'[1]1718  Exp_Rev Access'!$F$7:$GK$318,$GC$2,FALSE)),"",VLOOKUP($B211,'[1]1718  Exp_Rev Access'!$F$7:$GK$318,$GC$2,FALSE))</f>
        <v>0</v>
      </c>
      <c r="GD211" s="95">
        <f>IF(ISNA(VLOOKUP($B211,'[1]1718  Exp_Rev Access'!$F$7:$GK$318,$GD$2,FALSE)),"",VLOOKUP($B211,'[1]1718  Exp_Rev Access'!$F$7:$GK$318,$GD$2,FALSE))</f>
        <v>0</v>
      </c>
      <c r="GE211" s="95">
        <f>IF(ISNA(VLOOKUP($B211,'[1]1718  Exp_Rev Access'!$F$7:$GK$318,$GE$2,FALSE)),"",VLOOKUP($B211,'[1]1718  Exp_Rev Access'!$F$7:$GK$318,$GE$2,FALSE))</f>
        <v>17649.990000000002</v>
      </c>
      <c r="GF211" s="95">
        <f>IF(ISNA(VLOOKUP($B211,'[1]1718  Exp_Rev Access'!$F$7:$GK$318,$GF$2,FALSE)),"",VLOOKUP($B211,'[1]1718  Exp_Rev Access'!$F$7:$GK$318,$GF$2,FALSE))</f>
        <v>123893.58</v>
      </c>
      <c r="GG211" s="95">
        <f>IF(ISNA(VLOOKUP($B211,'[1]1718  Exp_Rev Access'!$F$7:$GK$318,$GG$2,FALSE)),"",VLOOKUP($B211,'[1]1718  Exp_Rev Access'!$F$7:$GK$318,$GG$2,FALSE))</f>
        <v>0</v>
      </c>
      <c r="GH211" s="95">
        <f>IF(ISNA(VLOOKUP($B211,'[1]1718  Exp_Rev Access'!$F$7:$GK$318,$GH$2,FALSE)),"",VLOOKUP($B211,'[1]1718  Exp_Rev Access'!$F$7:$GK$318,$GH$2,FALSE))</f>
        <v>0</v>
      </c>
      <c r="GI211" s="95">
        <f>IF(ISNA(VLOOKUP($B211,'[1]1718  Exp_Rev Access'!$F$7:$GK$318,$GI$2,FALSE)),"",VLOOKUP($B211,'[1]1718  Exp_Rev Access'!$F$7:$GK$318,$GI$2,FALSE))</f>
        <v>0</v>
      </c>
      <c r="GJ211" s="95">
        <f>IF(ISNA(VLOOKUP($B211,'[1]1718  Exp_Rev Access'!$F$7:$GK$318,$GJ$2,FALSE)),"",VLOOKUP($B211,'[1]1718  Exp_Rev Access'!$F$7:$GK$318,$GJ$2,FALSE))</f>
        <v>0</v>
      </c>
      <c r="GK211" s="95">
        <f>IF(ISNA(VLOOKUP($B211,'[1]1718  Exp_Rev Access'!$F$7:$GK$318,$GK$2,FALSE)),"",VLOOKUP($B211,'[1]1718  Exp_Rev Access'!$F$7:$GK$318,$GK$2,FALSE))</f>
        <v>540</v>
      </c>
      <c r="GL211" s="95">
        <f>IF(ISNA(VLOOKUP($B211,'[1]1718  Exp_Rev Access'!$F$7:$GK$318,$GL$2,FALSE)),"",VLOOKUP($B211,'[1]1718  Exp_Rev Access'!$F$7:$GK$318,$GL$2,FALSE))</f>
        <v>0</v>
      </c>
      <c r="GM211" s="95">
        <f>IF(ISNA(VLOOKUP($B211,'[1]1718  Exp_Rev Access'!$F$7:$GK$318,$GM$2,FALSE)),"",VLOOKUP($B211,'[1]1718  Exp_Rev Access'!$F$7:$GK$318,$GM$2,FALSE))</f>
        <v>0</v>
      </c>
      <c r="GN211" s="95">
        <f>IF(ISNA(VLOOKUP($B211,'[1]1718  Exp_Rev Access'!$F$7:$GK$318,$GN$2,FALSE)),"",VLOOKUP($B211,'[1]1718  Exp_Rev Access'!$F$7:$GK$318,$GN$2,FALSE))</f>
        <v>0</v>
      </c>
      <c r="GO211" s="95">
        <f>IF(ISNA(VLOOKUP($B211,'[1]1718  Exp_Rev Access'!$F$7:$GK$318,$GO$2,FALSE)),"",VLOOKUP($B211,'[1]1718  Exp_Rev Access'!$F$7:$GK$318,$GO$2,FALSE))</f>
        <v>0</v>
      </c>
      <c r="GP211" s="95">
        <f>IF(ISNA(VLOOKUP($B211,'[1]1718  Exp_Rev Access'!$F$7:$GK$318,$GP$2,FALSE)),"",VLOOKUP($B211,'[1]1718  Exp_Rev Access'!$F$7:$GK$318,$GP$2,FALSE))</f>
        <v>0</v>
      </c>
      <c r="GQ211" s="95">
        <f>IF(ISNA(VLOOKUP($B211,'[1]1718  Exp_Rev Access'!$F$7:$GK$318,$GQ$2,FALSE)),"",VLOOKUP($B211,'[1]1718  Exp_Rev Access'!$F$7:$GK$318,$GQ$2,FALSE))</f>
        <v>0</v>
      </c>
      <c r="GR211" s="95">
        <f>IF(ISNA(VLOOKUP($B211,'[1]1718  Exp_Rev Access'!$F$7:$GK$318,$GR$2,FALSE)),"",VLOOKUP($B211,'[1]1718  Exp_Rev Access'!$F$7:$GK$318,$GR$2,FALSE))</f>
        <v>0</v>
      </c>
      <c r="GS211" s="95">
        <f>IF(ISNA(VLOOKUP($B211,'[1]1718  Exp_Rev Access'!$F$7:$GK$318,$GS$2,FALSE)),"",VLOOKUP($B211,'[1]1718  Exp_Rev Access'!$F$7:$GK$318,$GS$2,FALSE))</f>
        <v>0</v>
      </c>
      <c r="GT211" s="95">
        <f>IF(ISNA(VLOOKUP($B211,'[1]1718  Exp_Rev Access'!$F$7:$GK$318,$GT$2,FALSE)),"",VLOOKUP($B211,'[1]1718  Exp_Rev Access'!$F$7:$GK$318,$GT$2,FALSE))</f>
        <v>0</v>
      </c>
      <c r="GU211" s="56">
        <f t="shared" si="596"/>
        <v>142083.57</v>
      </c>
      <c r="GV211" s="56">
        <f t="shared" si="597"/>
        <v>1.4430859862173618E-2</v>
      </c>
      <c r="GW211" s="96">
        <f t="shared" si="598"/>
        <v>196.92256624902984</v>
      </c>
    </row>
    <row r="212" spans="1:222" x14ac:dyDescent="0.3">
      <c r="A212" s="108"/>
      <c r="B212" s="88" t="s">
        <v>482</v>
      </c>
      <c r="C212" s="89" t="s">
        <v>483</v>
      </c>
      <c r="D212" s="75">
        <f>IF(ISNA(VLOOKUP($B212,'[1]1718 enrollment_Rev_Exp by size'!$A$7:H547,3,FALSE)),"",VLOOKUP($B212,'[1]1718 enrollment_Rev_Exp by size'!$A$7:$G$350,3,FALSE))</f>
        <v>90.879999999999981</v>
      </c>
      <c r="E212" s="76">
        <f>IF(ISNA(VLOOKUP($B212,'[1]1718 enrollment_Rev_Exp by size'!$A$7:I548,5,FALSE)),"",VLOOKUP($B212,'[1]1718 enrollment_Rev_Exp by size'!$A$7:$G$350,5,FALSE))</f>
        <v>1491432.71</v>
      </c>
      <c r="F212" s="70">
        <f t="shared" si="578"/>
        <v>1491432.71</v>
      </c>
      <c r="G212" s="70">
        <f t="shared" si="579"/>
        <v>0</v>
      </c>
      <c r="H212" s="90">
        <f>IF(ISNA(VLOOKUP($B212,'[1]1718  Exp_Rev Access'!$F$7:$GK$318,3,FALSE)),"",VLOOKUP($B212,'[1]1718  Exp_Rev Access'!$F$7:$GK$318,3,FALSE))</f>
        <v>184702.62</v>
      </c>
      <c r="I212" s="90">
        <f>IF(ISNA(VLOOKUP($B212,'[1]1718  Exp_Rev Access'!$F$7:$GK$318,4,FALSE)),"",VLOOKUP($B212,'[1]1718  Exp_Rev Access'!$F$7:$GK$318,4,FALSE))</f>
        <v>0</v>
      </c>
      <c r="J212" s="90">
        <f>IF(ISNA(VLOOKUP($B212,'[1]1718  Exp_Rev Access'!$F$7:$GK$318,5,FALSE)),"",VLOOKUP($B212,'[1]1718  Exp_Rev Access'!$F$7:$GK$318,5,FALSE))</f>
        <v>0</v>
      </c>
      <c r="K212" s="90">
        <f>IF(ISNA(VLOOKUP($B212,'[1]1718  Exp_Rev Access'!$F$7:$GK$318,6,FALSE)),"-",VLOOKUP($B212,'[1]1718  Exp_Rev Access'!$F$7:$GK$318,6,FALSE))</f>
        <v>57558.22</v>
      </c>
      <c r="L212" s="90">
        <f>IF(ISNA(VLOOKUP($B212,'[1]1718  Exp_Rev Access'!$F$7:$GK$318,7,FALSE)),"",VLOOKUP($B212,'[1]1718  Exp_Rev Access'!$F$7:$GK$318,7,FALSE))</f>
        <v>0</v>
      </c>
      <c r="M212" s="90">
        <f>IF(ISNA(VLOOKUP($B212,'[1]1718  Exp_Rev Access'!$F$7:$GK$318,8,FALSE)),"",VLOOKUP($B212,'[1]1718  Exp_Rev Access'!$F$7:$GK$318,8,FALSE))</f>
        <v>0</v>
      </c>
      <c r="N212" s="56">
        <f t="shared" si="580"/>
        <v>242260.84</v>
      </c>
      <c r="O212" s="91">
        <f t="shared" si="581"/>
        <v>0.16243497837726786</v>
      </c>
      <c r="P212" s="56">
        <f t="shared" si="582"/>
        <v>2665.7222711267609</v>
      </c>
      <c r="Q212" s="90">
        <f>IF(ISNA(VLOOKUP($B212,'[1]1718  Exp_Rev Access'!$F$7:$GK$318,10,FALSE)),"",VLOOKUP($B212,'[1]1718  Exp_Rev Access'!$F$7:$GK$318,10,FALSE))</f>
        <v>17335.099999999999</v>
      </c>
      <c r="R212" s="90">
        <f>IF(ISNA(VLOOKUP($B212,'[1]1718  Exp_Rev Access'!$F$7:$GK$318,11,FALSE)),"",VLOOKUP($B212,'[1]1718  Exp_Rev Access'!$F$7:$GK$318,11,FALSE))</f>
        <v>0</v>
      </c>
      <c r="S212" s="90">
        <f>IF(ISNA(VLOOKUP($B212,'[1]1718  Exp_Rev Access'!$F$7:$GK$318,12,FALSE)),"",VLOOKUP($B212,'[1]1718  Exp_Rev Access'!$F$7:$GK$318,12,FALSE))</f>
        <v>0</v>
      </c>
      <c r="T212" s="90">
        <f>IF(ISNA(VLOOKUP($B212,'[1]1718  Exp_Rev Access'!$F$7:$GK$318,13,FALSE)),"",VLOOKUP($B212,'[1]1718  Exp_Rev Access'!$F$7:$GK$318,13,FALSE))</f>
        <v>0</v>
      </c>
      <c r="U212" s="90">
        <f>IF(ISNA(VLOOKUP($B212,'[1]1718  Exp_Rev Access'!$F$7:$GK$318,14,FALSE)),"",VLOOKUP($B212,'[1]1718  Exp_Rev Access'!$F$7:$GK$318,14,FALSE))</f>
        <v>0</v>
      </c>
      <c r="V212" s="90">
        <f>IF(ISNA(VLOOKUP($B212,'[1]1718  Exp_Rev Access'!$F$7:$GK$318,15,FALSE)),"",VLOOKUP($B212,'[1]1718  Exp_Rev Access'!$F$7:$GK$318,15,FALSE))</f>
        <v>0</v>
      </c>
      <c r="W212" s="90">
        <f>IF(ISNA(VLOOKUP($B212,'[1]1718  Exp_Rev Access'!$F$7:$GK$318,16,FALSE)),"",VLOOKUP($B212,'[1]1718  Exp_Rev Access'!$F$7:$GK$318,16,FALSE))</f>
        <v>0</v>
      </c>
      <c r="X212" s="90">
        <f>IF(ISNA(VLOOKUP($B212,'[1]1718  Exp_Rev Access'!$F$7:$GK$318,17,FALSE)),"",VLOOKUP($B212,'[1]1718  Exp_Rev Access'!$F$7:$GK$318,17,FALSE))</f>
        <v>0</v>
      </c>
      <c r="Y212" s="90">
        <f>IF(ISNA(VLOOKUP($B212,'[1]1718  Exp_Rev Access'!$F$7:$GK$318,18,FALSE)),"",VLOOKUP($B212,'[1]1718  Exp_Rev Access'!$F$7:$GK$318,18,FALSE))</f>
        <v>4591.09</v>
      </c>
      <c r="Z212" s="90">
        <f>IF(ISNA(VLOOKUP($B212,'[1]1718  Exp_Rev Access'!$F$7:$GK$318,19,FALSE)),"",VLOOKUP($B212,'[1]1718  Exp_Rev Access'!$F$7:$GK$318,19,FALSE))</f>
        <v>0</v>
      </c>
      <c r="AA212" s="90">
        <f>IF(ISNA(VLOOKUP($B212,'[1]1718  Exp_Rev Access'!$F$7:$GK$318,20,FALSE)),"",VLOOKUP($B212,'[1]1718  Exp_Rev Access'!$F$7:$GK$318,20,FALSE))</f>
        <v>0</v>
      </c>
      <c r="AB212" s="90">
        <f>IF(ISNA(VLOOKUP($B212,'[1]1718  Exp_Rev Access'!$F$7:$GK$318,21,FALSE)),"",VLOOKUP($B212,'[1]1718  Exp_Rev Access'!$F$7:$GK$318,21,FALSE))</f>
        <v>0</v>
      </c>
      <c r="AC212" s="90">
        <f>IF(ISNA(VLOOKUP($B212,'[1]1718  Exp_Rev Access'!$F$7:$GK$318,22,FALSE)),"",VLOOKUP($B212,'[1]1718  Exp_Rev Access'!$F$7:$GK$318,22,FALSE))</f>
        <v>0</v>
      </c>
      <c r="AD212" s="90">
        <f>IF(ISNA(VLOOKUP($B212,'[1]1718  Exp_Rev Access'!$F$7:$GK$318,23,FALSE)),"",VLOOKUP($B212,'[1]1718  Exp_Rev Access'!$F$7:$GK$318,23,FALSE))</f>
        <v>15915.75</v>
      </c>
      <c r="AE212" s="90">
        <f>IF(ISNA(VLOOKUP($B212,'[1]1718  Exp_Rev Access'!$F$7:$GK$318,24,FALSE)),"",VLOOKUP($B212,'[1]1718  Exp_Rev Access'!$F$7:$GK$318,24,FALSE))</f>
        <v>2398.46</v>
      </c>
      <c r="AF212" s="90">
        <f>IF(ISNA(VLOOKUP($B212,'[1]1718  Exp_Rev Access'!$F$7:$GK$318,25,FALSE)),"",VLOOKUP($B212,'[1]1718  Exp_Rev Access'!$F$7:$GK$318,25,FALSE))</f>
        <v>0</v>
      </c>
      <c r="AG212" s="90">
        <f>IF(ISNA(VLOOKUP($B212,'[1]1718  Exp_Rev Access'!$F$7:$GK$318,26,FALSE)),"",VLOOKUP($B212,'[1]1718  Exp_Rev Access'!$F$7:$GK$318,26,FALSE))</f>
        <v>0</v>
      </c>
      <c r="AH212" s="90">
        <f>IF(ISNA(VLOOKUP($B212,'[1]1718  Exp_Rev Access'!$F$7:$GK$318,27,FALSE)),"",VLOOKUP($B212,'[1]1718  Exp_Rev Access'!$F$7:$GK$318,27,FALSE))</f>
        <v>0</v>
      </c>
      <c r="AI212" s="90">
        <f>IF(ISNA(VLOOKUP($B212,'[1]1718  Exp_Rev Access'!$F$7:$GK$318,28,FALSE)),"",VLOOKUP($B212,'[1]1718  Exp_Rev Access'!$F$7:$GK$318,28,FALSE))</f>
        <v>635</v>
      </c>
      <c r="AJ212" s="90">
        <f>IF(ISNA(VLOOKUP($B212,'[1]1718  Exp_Rev Access'!$F$7:$GK$318,29,FALSE)),"",VLOOKUP($B212,'[1]1718  Exp_Rev Access'!$F$7:$GK$318,29,FALSE))</f>
        <v>0</v>
      </c>
      <c r="AK212" s="90">
        <f>IF(ISNA(VLOOKUP($B212,'[1]1718  Exp_Rev Access'!$F$7:$GK$318,30,FALSE)),"",VLOOKUP($B212,'[1]1718  Exp_Rev Access'!$F$7:$GK$318,30,FALSE))</f>
        <v>33275.96</v>
      </c>
      <c r="AL212" s="90">
        <f>IF(ISNA(VLOOKUP($B212,'[1]1718  Exp_Rev Access'!$F$7:$GK$318,31,FALSE)),"",VLOOKUP($B212,'[1]1718  Exp_Rev Access'!$F$7:$GK$318,31,FALSE))</f>
        <v>0</v>
      </c>
      <c r="AM212" s="56">
        <f t="shared" si="583"/>
        <v>74151.360000000001</v>
      </c>
      <c r="AN212" s="92">
        <f t="shared" si="584"/>
        <v>4.9718206864324439E-2</v>
      </c>
      <c r="AO212" s="71">
        <f t="shared" si="585"/>
        <v>815.92605633802839</v>
      </c>
      <c r="AP212" s="90">
        <f>IF(ISNA(VLOOKUP($B212,'[1]1718  Exp_Rev Access'!$F$7:$GK$318,33,FALSE)),"",VLOOKUP($B212,'[1]1718  Exp_Rev Access'!$F$7:$GK$318,33,FALSE))</f>
        <v>593277.99</v>
      </c>
      <c r="AQ212" s="90">
        <f>IF(ISNA(VLOOKUP($B212,'[1]1718  Exp_Rev Access'!$F$7:$GK$318,34,FALSE)),"",VLOOKUP($B212,'[1]1718  Exp_Rev Access'!$F$7:$GK$318,34,FALSE))</f>
        <v>21252.86</v>
      </c>
      <c r="AR212" s="90">
        <f>IF(ISNA(VLOOKUP($B212,'[1]1718  Exp_Rev Access'!$F$7:$GK$318,35,FALSE)),"",VLOOKUP($B212,'[1]1718  Exp_Rev Access'!$F$7:$GK$318,35,FALSE))</f>
        <v>35701</v>
      </c>
      <c r="AS212" s="90">
        <f>IF(ISNA(VLOOKUP($B212,'[1]1718  Exp_Rev Access'!$F$7:$GK$318,36,FALSE)),"",VLOOKUP($B212,'[1]1718  Exp_Rev Access'!$F$7:$GK$318,36,FALSE))</f>
        <v>0</v>
      </c>
      <c r="AT212" s="90">
        <f>IF(ISNA(VLOOKUP($B212,'[1]1718  Exp_Rev Access'!$F$7:$GK$318,37,FALSE)),"",VLOOKUP($B212,'[1]1718  Exp_Rev Access'!$F$7:$GK$318,37,FALSE))</f>
        <v>0</v>
      </c>
      <c r="AU212" s="56">
        <f t="shared" si="586"/>
        <v>650231.85</v>
      </c>
      <c r="AV212" s="93">
        <f t="shared" si="587"/>
        <v>0.43597799997292536</v>
      </c>
      <c r="AW212" s="56">
        <f t="shared" si="588"/>
        <v>7154.8398987676064</v>
      </c>
      <c r="AX212" s="90">
        <f>IF(ISNA(VLOOKUP($B212,'[1]1718  Exp_Rev Access'!$F$7:$GK$318,39,FALSE)),"",VLOOKUP($B212,'[1]1718  Exp_Rev Access'!$F$7:$GK$318,39,FALSE))</f>
        <v>0</v>
      </c>
      <c r="AY212" s="90">
        <f>IF(ISNA(VLOOKUP($B212,'[1]1718  Exp_Rev Access'!$F$7:$GK$318,40,FALSE)),"",VLOOKUP($B212,'[1]1718  Exp_Rev Access'!$F$7:$GK$318,40,FALSE))</f>
        <v>127352.22</v>
      </c>
      <c r="AZ212" s="90">
        <f>IF(ISNA(VLOOKUP($B212,'[1]1718  Exp_Rev Access'!$F$7:$GK$318,41,FALSE)),"",VLOOKUP($B212,'[1]1718  Exp_Rev Access'!$F$7:$GK$318,41,FALSE))</f>
        <v>2514.39</v>
      </c>
      <c r="BA212" s="90">
        <f>IF(ISNA(VLOOKUP($B212,'[1]1718  Exp_Rev Access'!$F$7:$GK$318,42,FALSE)),"",VLOOKUP($B212,'[1]1718  Exp_Rev Access'!$F$7:$GK$318,42,FALSE))</f>
        <v>0</v>
      </c>
      <c r="BB212" s="90">
        <f>IF(ISNA(VLOOKUP($B212,'[1]1718  Exp_Rev Access'!$F$7:$GK$318,43,FALSE)),"",VLOOKUP($B212,'[1]1718  Exp_Rev Access'!$F$7:$GK$318,43,FALSE))</f>
        <v>0</v>
      </c>
      <c r="BC212" s="90">
        <f>IF(ISNA(VLOOKUP($B212,'[1]1718  Exp_Rev Access'!$F$7:$GK$318,44,FALSE)),"",VLOOKUP($B212,'[1]1718  Exp_Rev Access'!$F$7:$GK$318,44,FALSE))</f>
        <v>44061.61</v>
      </c>
      <c r="BD212" s="90">
        <f>IF(ISNA(VLOOKUP($B212,'[1]1718  Exp_Rev Access'!$F$7:$GK$318,45,FALSE)),"",VLOOKUP($B212,'[1]1718  Exp_Rev Access'!$F$7:$GK$318,45,FALSE))</f>
        <v>0</v>
      </c>
      <c r="BE212" s="90">
        <f>IF(ISNA(VLOOKUP($B212,'[1]1718  Exp_Rev Access'!$F$7:$GK$318,46,FALSE)),"",VLOOKUP($B212,'[1]1718  Exp_Rev Access'!$F$7:$GK$318,46,FALSE))</f>
        <v>2035.58</v>
      </c>
      <c r="BF212" s="90">
        <f>IF(ISNA(VLOOKUP($B212,'[1]1718  Exp_Rev Access'!$F$7:$GK$318,47,FALSE)),"",VLOOKUP($B212,'[1]1718  Exp_Rev Access'!$F$7:$GK$318,47,FALSE))</f>
        <v>0</v>
      </c>
      <c r="BG212" s="90">
        <f>IF(ISNA(VLOOKUP($B212,'[1]1718  Exp_Rev Access'!$F$7:$GK$318,48,FALSE)),"",VLOOKUP($B212,'[1]1718  Exp_Rev Access'!$F$7:$GK$318,48,FALSE))</f>
        <v>582.6</v>
      </c>
      <c r="BH212" s="90">
        <f>IF(ISNA(VLOOKUP($B212,'[1]1718  Exp_Rev Access'!$F$7:$GK$318,49,FALSE)),"",VLOOKUP($B212,'[1]1718  Exp_Rev Access'!$F$7:$GK$318,49,FALSE))</f>
        <v>1697.29</v>
      </c>
      <c r="BI212" s="90">
        <f>IF(ISNA(VLOOKUP($B212,'[1]1718  Exp_Rev Access'!$F$7:$GK$318,50,FALSE)),"",VLOOKUP($B212,'[1]1718  Exp_Rev Access'!$F$7:$GK$318,50,FALSE))</f>
        <v>0</v>
      </c>
      <c r="BJ212" s="90">
        <f>IF(ISNA(VLOOKUP($B212,'[1]1718  Exp_Rev Access'!$F$7:$GK$318,51,FALSE)),"",VLOOKUP($B212,'[1]1718  Exp_Rev Access'!$F$7:$GK$318,51,FALSE))</f>
        <v>2372.41</v>
      </c>
      <c r="BK212" s="90">
        <f>IF(ISNA(VLOOKUP($B212,'[1]1718  Exp_Rev Access'!$F$7:$GK$318,52,FALSE)),"",VLOOKUP($B212,'[1]1718  Exp_Rev Access'!$F$7:$GK$318,52,FALSE))</f>
        <v>144685.65</v>
      </c>
      <c r="BL212" s="90">
        <f>IF(ISNA(VLOOKUP($B212,'[1]1718  Exp_Rev Access'!$F$7:$GK$318,53,FALSE)),"",VLOOKUP($B212,'[1]1718  Exp_Rev Access'!$F$7:$GK$318,53,FALSE))</f>
        <v>18500</v>
      </c>
      <c r="BM212" s="90">
        <f>IF(ISNA(VLOOKUP($B212,'[1]1718  Exp_Rev Access'!$F$7:$GK$318,54,FALSE)),"",VLOOKUP($B212,'[1]1718  Exp_Rev Access'!$F$7:$GK$318,54,FALSE))</f>
        <v>0</v>
      </c>
      <c r="BN212" s="90">
        <f>IF(ISNA(VLOOKUP($B212,'[1]1718  Exp_Rev Access'!$F$7:$GK$318,55,FALSE)),"",VLOOKUP($B212,'[1]1718  Exp_Rev Access'!$F$7:$GK$318,55,FALSE))</f>
        <v>0</v>
      </c>
      <c r="BO212" s="90">
        <f>IF(ISNA(VLOOKUP($B212,'[1]1718  Exp_Rev Access'!$F$7:$GK$318,56,FALSE)),"",VLOOKUP($B212,'[1]1718  Exp_Rev Access'!$F$7:$GK$318,56,FALSE))</f>
        <v>0</v>
      </c>
      <c r="BP212" s="90">
        <f>IF(ISNA(VLOOKUP($B212,'[1]1718  Exp_Rev Access'!$F$7:$GK$318,57,FALSE)),"",VLOOKUP($B212,'[1]1718  Exp_Rev Access'!$F$7:$GK$318,57,FALSE))</f>
        <v>0</v>
      </c>
      <c r="BQ212" s="90">
        <f>IF(ISNA(VLOOKUP($B212,'[1]1718  Exp_Rev Access'!$F$7:$GK$318,58,FALSE)),"",VLOOKUP($B212,'[1]1718  Exp_Rev Access'!$F$7:$GK$318,58,FALSE))</f>
        <v>0</v>
      </c>
      <c r="BR212" s="90">
        <f>IF(ISNA(VLOOKUP($B212,'[1]1718  Exp_Rev Access'!$F$7:$GK$318,59,FALSE)),"",VLOOKUP($B212,'[1]1718  Exp_Rev Access'!$F$7:$GK$318,59,FALSE))</f>
        <v>0</v>
      </c>
      <c r="BS212" s="90">
        <f>IF(ISNA(VLOOKUP($B212,'[1]1718  Exp_Rev Access'!$F$7:$GK$318,60,FALSE)),"",VLOOKUP($B212,'[1]1718  Exp_Rev Access'!$F$7:$GK$318,60,FALSE))</f>
        <v>0</v>
      </c>
      <c r="BT212" s="90">
        <f>IF(ISNA(VLOOKUP($B212,'[1]1718  Exp_Rev Access'!$F$7:$GK$318,61,FALSE)),"",VLOOKUP($B212,'[1]1718  Exp_Rev Access'!$F$7:$GK$318,61,FALSE))</f>
        <v>0</v>
      </c>
      <c r="BU212" s="90">
        <f>IF(ISNA(VLOOKUP($B212,'[1]1718  Exp_Rev Access'!$F$7:$GK$318,62,FALSE)),"",VLOOKUP($B212,'[1]1718  Exp_Rev Access'!$F$7:$GK$318,62,FALSE))</f>
        <v>0</v>
      </c>
      <c r="BV212" s="56">
        <f t="shared" si="571"/>
        <v>343801.75</v>
      </c>
      <c r="BW212" s="92">
        <f t="shared" si="589"/>
        <v>0.23051777508621224</v>
      </c>
      <c r="BX212" s="71">
        <f t="shared" si="590"/>
        <v>3783.0298195422542</v>
      </c>
      <c r="BY212" s="90">
        <f>IF(ISNA(VLOOKUP($B212,'[1]1718  Exp_Rev Access'!$F$7:$GK$318,64,FALSE)),"",VLOOKUP($B212,'[1]1718  Exp_Rev Access'!$F$7:$GK$318,64,FALSE))</f>
        <v>0</v>
      </c>
      <c r="BZ212" s="90">
        <f>IF(ISNA(VLOOKUP($B212,'[1]1718  Exp_Rev Access'!$F$7:$GK$318,65,FALSE)),"",VLOOKUP($B212,'[1]1718  Exp_Rev Access'!$F$7:$GK$318,65,FALSE))</f>
        <v>0</v>
      </c>
      <c r="CA212" s="90">
        <f>IF(ISNA(VLOOKUP($B212,'[1]1718  Exp_Rev Access'!$F$7:$GK$318,66,FALSE)),"",VLOOKUP($B212,'[1]1718  Exp_Rev Access'!$F$7:$GK$318,66,FALSE))</f>
        <v>0</v>
      </c>
      <c r="CB212" s="90">
        <f>IF(ISNA(VLOOKUP($B212,'[1]1718  Exp_Rev Access'!$F$7:$GK$318,67,FALSE)),"",VLOOKUP($B212,'[1]1718  Exp_Rev Access'!$F$7:$GK$318,67,FALSE))</f>
        <v>0</v>
      </c>
      <c r="CC212" s="90">
        <f>IF(ISNA(VLOOKUP($B212,'[1]1718  Exp_Rev Access'!$F$7:$GK$318,68,FALSE)),"",VLOOKUP($B212,'[1]1718  Exp_Rev Access'!$F$7:$GK$318,68,FALSE))</f>
        <v>6049.88</v>
      </c>
      <c r="CD212" s="90">
        <f>IF(ISNA(VLOOKUP($B212,'[1]1718  Exp_Rev Access'!$F$7:$GK$318,69,FALSE)),"",VLOOKUP($B212,'[1]1718  Exp_Rev Access'!$F$7:$GK$318,69,FALSE))</f>
        <v>0</v>
      </c>
      <c r="CE212" s="56">
        <f t="shared" si="566"/>
        <v>6049.88</v>
      </c>
      <c r="CF212" s="92">
        <f t="shared" si="591"/>
        <v>4.0564216940099165E-3</v>
      </c>
      <c r="CG212" s="78">
        <f t="shared" si="592"/>
        <v>66.569982394366207</v>
      </c>
      <c r="CH212" s="90">
        <f>IF(ISNA(VLOOKUP($B212,'[1]1718  Exp_Rev Access'!$F$7:$GK$318,$CH$2,FALSE)),"",VLOOKUP($B212,'[1]1718  Exp_Rev Access'!$F$7:$GK$318,$CH$2,FALSE))</f>
        <v>0</v>
      </c>
      <c r="CI212" s="90">
        <f>IF(ISNA(VLOOKUP($B212,'[1]1718  Exp_Rev Access'!$F$7:$GK$318,$CI$2,FALSE)),"",VLOOKUP($B212,'[1]1718  Exp_Rev Access'!$F$7:$GK$318,$CI$2,FALSE))</f>
        <v>0</v>
      </c>
      <c r="CJ212" s="90">
        <f>IF(ISNA(VLOOKUP($B212,'[1]1718  Exp_Rev Access'!$F$7:$GK$318,$CJ$2,FALSE)),"",VLOOKUP($B212,'[1]1718  Exp_Rev Access'!$F$7:$GK$318,$CJ$2,FALSE))</f>
        <v>0</v>
      </c>
      <c r="CK212" s="90">
        <f>IF(ISNA(VLOOKUP($B212,'[1]1718  Exp_Rev Access'!$F$7:$GK$318,$CK$2,FALSE)),"",VLOOKUP($B212,'[1]1718  Exp_Rev Access'!$F$7:$GK$318,$CK$2,FALSE))</f>
        <v>0</v>
      </c>
      <c r="CL212" s="90">
        <f>IF(ISNA(VLOOKUP($B212,'[1]1718  Exp_Rev Access'!$F$7:$GK$318,$CL$2,FALSE)),"",VLOOKUP($B212,'[1]1718  Exp_Rev Access'!$F$7:$GK$318,$CL$2,FALSE))</f>
        <v>0</v>
      </c>
      <c r="CM212" s="90">
        <f>IF(ISNA(VLOOKUP($B212,'[1]1718  Exp_Rev Access'!$F$7:$GK$318,$CM$2,FALSE)),"",VLOOKUP($B212,'[1]1718  Exp_Rev Access'!$F$7:$GK$318,$CM$2,FALSE))</f>
        <v>0</v>
      </c>
      <c r="CN212" s="90">
        <f>IF(ISNA(VLOOKUP($B212,'[1]1718  Exp_Rev Access'!$F$7:$GK$318,$CN$2,FALSE)),"",VLOOKUP($B212,'[1]1718  Exp_Rev Access'!$F$7:$GK$318,$CN$2,FALSE))</f>
        <v>0</v>
      </c>
      <c r="CO212" s="90">
        <f>IF(ISNA(VLOOKUP($B212,'[1]1718  Exp_Rev Access'!$F$7:$GK$318,$CO$2,FALSE)),"",VLOOKUP($B212,'[1]1718  Exp_Rev Access'!$F$7:$GK$318,$CO$2,FALSE))</f>
        <v>0</v>
      </c>
      <c r="CP212" s="90">
        <f>IF(ISNA(VLOOKUP($B212,'[1]1718  Exp_Rev Access'!$F$7:$GK$318,$CP$2,FALSE)),"",VLOOKUP($B212,'[1]1718  Exp_Rev Access'!$F$7:$GK$318,$CP$2,FALSE))</f>
        <v>0</v>
      </c>
      <c r="CQ212" s="90">
        <f>IF(ISNA(VLOOKUP($B212,'[1]1718  Exp_Rev Access'!$F$7:$GK$318,$CQ$2,FALSE)),"",VLOOKUP($B212,'[1]1718  Exp_Rev Access'!$F$7:$GK$318,$CQ$2,FALSE))</f>
        <v>79233</v>
      </c>
      <c r="CR212" s="90">
        <f>IF(ISNA(VLOOKUP($B212,'[1]1718  Exp_Rev Access'!$F$7:$GK$318,$CR$2,FALSE)),"",VLOOKUP($B212,'[1]1718  Exp_Rev Access'!$F$7:$GK$318,$CR$2,FALSE))</f>
        <v>0</v>
      </c>
      <c r="CS212" s="90">
        <f>IF(ISNA(VLOOKUP($B212,'[1]1718  Exp_Rev Access'!$F$7:$GK$318,$CS$2,FALSE)),"",VLOOKUP($B212,'[1]1718  Exp_Rev Access'!$F$7:$GK$318,$CS$2,FALSE))</f>
        <v>0</v>
      </c>
      <c r="CT212" s="90">
        <f>IF(ISNA(VLOOKUP($B212,'[1]1718  Exp_Rev Access'!$F$7:$GK$318,$CT$2,FALSE)),"",VLOOKUP($B212,'[1]1718  Exp_Rev Access'!$F$7:$GK$318,$CT$2,FALSE))</f>
        <v>0</v>
      </c>
      <c r="CU212" s="90">
        <f>IF(ISNA(VLOOKUP($B212,'[1]1718  Exp_Rev Access'!$F$7:$GK$318,$CU$2,FALSE)),"",VLOOKUP($B212,'[1]1718  Exp_Rev Access'!$F$7:$GK$318,$CU$2,FALSE))</f>
        <v>31146.46</v>
      </c>
      <c r="CV212" s="90">
        <f>IF(ISNA(VLOOKUP($B212,'[1]1718  Exp_Rev Access'!$F$7:$GK$318,$CV$2,FALSE)),"",VLOOKUP($B212,'[1]1718  Exp_Rev Access'!$F$7:$GK$318,$CV$2,FALSE))</f>
        <v>21649.439999999999</v>
      </c>
      <c r="CW212" s="90">
        <f>IF(ISNA(VLOOKUP($B212,'[1]1718  Exp_Rev Access'!$F$7:$GK$318,$CW$2,FALSE)),"",VLOOKUP($B212,'[1]1718  Exp_Rev Access'!$F$7:$GK$318,$CW$2,FALSE))</f>
        <v>0</v>
      </c>
      <c r="CX212" s="90">
        <f>IF(ISNA(VLOOKUP($B212,'[1]1718  Exp_Rev Access'!$F$7:$GK$318,$CX$2,FALSE)),"",VLOOKUP($B212,'[1]1718  Exp_Rev Access'!$F$7:$GK$318,$CX$2,FALSE))</f>
        <v>0</v>
      </c>
      <c r="CY212" s="90">
        <f>IF(ISNA(VLOOKUP($B212,'[1]1718  Exp_Rev Access'!$F$7:$GK$318,$CY$2,FALSE)),"",VLOOKUP($B212,'[1]1718  Exp_Rev Access'!$F$7:$GK$318,$CY$2,FALSE))</f>
        <v>0</v>
      </c>
      <c r="CZ212" s="90">
        <f>IF(ISNA(VLOOKUP($B212,'[1]1718  Exp_Rev Access'!$F$7:$GK$318,$CZ$2,FALSE)),"",VLOOKUP($B212,'[1]1718  Exp_Rev Access'!$F$7:$GK$318,$CZ$2,FALSE))</f>
        <v>0</v>
      </c>
      <c r="DA212" s="90">
        <f>IF(ISNA(VLOOKUP($B212,'[1]1718  Exp_Rev Access'!$F$7:$GK$318,$DA$2,FALSE)),"",VLOOKUP($B212,'[1]1718  Exp_Rev Access'!$F$7:$GK$318,$DA$2,FALSE))</f>
        <v>0</v>
      </c>
      <c r="DB212" s="90">
        <f>IF(ISNA(VLOOKUP($B212,'[1]1718  Exp_Rev Access'!$F$7:$GK$318,$DB$2,FALSE)),"",VLOOKUP($B212,'[1]1718  Exp_Rev Access'!$F$7:$GK$318,$DB$2,FALSE))</f>
        <v>0</v>
      </c>
      <c r="DC212" s="90">
        <f>IF(ISNA(VLOOKUP($B212,'[1]1718  Exp_Rev Access'!$F$7:$GK$318,$DC$2,FALSE)),"",VLOOKUP($B212,'[1]1718  Exp_Rev Access'!$F$7:$GK$318,$DC$2,FALSE))</f>
        <v>0</v>
      </c>
      <c r="DD212" s="90">
        <f>IF(ISNA(VLOOKUP($B212,'[1]1718  Exp_Rev Access'!$F$7:$GK$318,$DD$2,FALSE)),"",VLOOKUP($B212,'[1]1718  Exp_Rev Access'!$F$7:$GK$318,$DD$2,FALSE))</f>
        <v>0</v>
      </c>
      <c r="DE212" s="90">
        <f>IF(ISNA(VLOOKUP($B212,'[1]1718  Exp_Rev Access'!$F$7:$GK$318,$DE$2,FALSE)),"",VLOOKUP($B212,'[1]1718  Exp_Rev Access'!$F$7:$GK$318,$DE$2,FALSE))</f>
        <v>0</v>
      </c>
      <c r="DF212" s="90">
        <f>IF(ISNA(VLOOKUP($B212,'[1]1718  Exp_Rev Access'!$F$7:$GK$318,$DF$2,FALSE)),"",VLOOKUP($B212,'[1]1718  Exp_Rev Access'!$F$7:$GK$318,$DF$2,FALSE))</f>
        <v>0</v>
      </c>
      <c r="DG212" s="90">
        <f>IF(ISNA(VLOOKUP($B212,'[1]1718  Exp_Rev Access'!$F$7:$GK$318,$DG$2,FALSE)),"",VLOOKUP($B212,'[1]1718  Exp_Rev Access'!$F$7:$GK$318,$DG$2,FALSE))</f>
        <v>0</v>
      </c>
      <c r="DH212" s="90">
        <f>IF(ISNA(VLOOKUP($B212,'[1]1718  Exp_Rev Access'!$F$7:$GK$318,$DH$2,FALSE)),"",VLOOKUP($B212,'[1]1718  Exp_Rev Access'!$F$7:$GK$318,$DH$2,FALSE))</f>
        <v>0</v>
      </c>
      <c r="DI212" s="90">
        <f>IF(ISNA(VLOOKUP($B212,'[1]1718  Exp_Rev Access'!$F$7:$GK$318,$DI$2,FALSE)),"",VLOOKUP($B212,'[1]1718  Exp_Rev Access'!$F$7:$GK$318,$DI$2,FALSE))</f>
        <v>36701.19</v>
      </c>
      <c r="DJ212" s="90">
        <f>IF(ISNA(VLOOKUP($B212,'[1]1718  Exp_Rev Access'!$F$7:$GK$318,$DJ$2,FALSE)),"",VLOOKUP($B212,'[1]1718  Exp_Rev Access'!$F$7:$GK$318,$DJ$2,FALSE))</f>
        <v>0</v>
      </c>
      <c r="DK212" s="90">
        <f>IF(ISNA(VLOOKUP($B212,'[1]1718  Exp_Rev Access'!$F$7:$GK$318,$DK$2,FALSE)),"",VLOOKUP($B212,'[1]1718  Exp_Rev Access'!$F$7:$GK$318,$DK$2,FALSE))</f>
        <v>0</v>
      </c>
      <c r="DL212" s="90">
        <f>IF(ISNA(VLOOKUP($B212,'[1]1718  Exp_Rev Access'!$F$7:$GK$318,$DL$2,FALSE)),"",VLOOKUP($B212,'[1]1718  Exp_Rev Access'!$F$7:$GK$318,$DL$2,FALSE))</f>
        <v>0</v>
      </c>
      <c r="DM212" s="90">
        <f>IF(ISNA(VLOOKUP($B212,'[1]1718  Exp_Rev Access'!$F$7:$GK$318,$DM$2,FALSE)),"",VLOOKUP($B212,'[1]1718  Exp_Rev Access'!$F$7:$GK$318,$DM$2,FALSE))</f>
        <v>0</v>
      </c>
      <c r="DN212" s="90">
        <f>IF(ISNA(VLOOKUP($B212,'[1]1718  Exp_Rev Access'!$F$7:$GK$318,$DN$2,FALSE)),"",VLOOKUP($B212,'[1]1718  Exp_Rev Access'!$F$7:$GK$318,$DN$2,FALSE))</f>
        <v>0</v>
      </c>
      <c r="DO212" s="90">
        <f>IF(ISNA(VLOOKUP($B212,'[1]1718  Exp_Rev Access'!$F$7:$GK$318,$DO$2,FALSE)),"",VLOOKUP($B212,'[1]1718  Exp_Rev Access'!$F$7:$GK$318,$DO$2,FALSE))</f>
        <v>0</v>
      </c>
      <c r="DP212" s="90">
        <f>IF(ISNA(VLOOKUP($B212,'[1]1718  Exp_Rev Access'!$F$7:$GK$318,$DP$2,FALSE)),"",VLOOKUP($B212,'[1]1718  Exp_Rev Access'!$F$7:$GK$318,$DP$2,FALSE))</f>
        <v>0</v>
      </c>
      <c r="DQ212" s="90">
        <f>IF(ISNA(VLOOKUP($B212,'[1]1718  Exp_Rev Access'!$F$7:$GK$318,$DQ$2,FALSE)),"",VLOOKUP($B212,'[1]1718  Exp_Rev Access'!$F$7:$GK$318,$DQ$2,FALSE))</f>
        <v>0</v>
      </c>
      <c r="DR212" s="90">
        <f>IF(ISNA(VLOOKUP($B212,'[1]1718  Exp_Rev Access'!$F$7:$GK$318,$DR$2,FALSE)),"",VLOOKUP($B212,'[1]1718  Exp_Rev Access'!$F$7:$GK$318,$DR$2,FALSE))</f>
        <v>0</v>
      </c>
      <c r="DS212" s="90">
        <f>IF(ISNA(VLOOKUP($B212,'[1]1718  Exp_Rev Access'!$F$7:$GK$318,$DS$2,FALSE)),"",VLOOKUP($B212,'[1]1718  Exp_Rev Access'!$F$7:$GK$318,$DS$2,FALSE))</f>
        <v>0</v>
      </c>
      <c r="DT212" s="90">
        <f>IF(ISNA(VLOOKUP($B212,'[1]1718  Exp_Rev Access'!$F$7:$GK$318,$DT$2,FALSE)),"",VLOOKUP($B212,'[1]1718  Exp_Rev Access'!$F$7:$GK$318,$DT$2,FALSE))</f>
        <v>0</v>
      </c>
      <c r="DU212" s="90">
        <f>IF(ISNA(VLOOKUP($B212,'[1]1718  Exp_Rev Access'!$F$7:$GK$318,$DU$2,FALSE)),"",VLOOKUP($B212,'[1]1718  Exp_Rev Access'!$F$7:$GK$318,$DU$2,FALSE))</f>
        <v>0</v>
      </c>
      <c r="DV212" s="90">
        <f>IF(ISNA(VLOOKUP($B212,'[1]1718  Exp_Rev Access'!$F$7:$GK$318,$DV$2,FALSE)),"",VLOOKUP($B212,'[1]1718  Exp_Rev Access'!$F$7:$GK$318,$DV$2,FALSE))</f>
        <v>0</v>
      </c>
      <c r="DW212" s="90">
        <f>IF(ISNA(VLOOKUP($B212,'[1]1718  Exp_Rev Access'!$F$7:$GK$318,$DW$2,FALSE)),"",VLOOKUP($B212,'[1]1718  Exp_Rev Access'!$F$7:$GK$318,$DW$2,FALSE))</f>
        <v>0</v>
      </c>
      <c r="DX212" s="90">
        <f>IF(ISNA(VLOOKUP($B212,'[1]1718  Exp_Rev Access'!$F$7:$GK$318,$DX$2,FALSE)),"",VLOOKUP($B212,'[1]1718  Exp_Rev Access'!$F$7:$GK$318,$DX$2,FALSE))</f>
        <v>0</v>
      </c>
      <c r="DY212" s="90">
        <f>IF(ISNA(VLOOKUP($B212,'[1]1718  Exp_Rev Access'!$F$7:$GK$318,$DY$2,FALSE)),"",VLOOKUP($B212,'[1]1718  Exp_Rev Access'!$F$7:$GK$318,$DY$2,FALSE))</f>
        <v>0</v>
      </c>
      <c r="DZ212" s="90">
        <f>IF(ISNA(VLOOKUP($B212,'[1]1718  Exp_Rev Access'!$F$7:$GK$318,$DZ$2,FALSE)),"",VLOOKUP($B212,'[1]1718  Exp_Rev Access'!$F$7:$GK$318,$DZ$2,FALSE))</f>
        <v>0</v>
      </c>
      <c r="EA212" s="90">
        <f>IF(ISNA(VLOOKUP($B212,'[1]1718  Exp_Rev Access'!$F$7:$GK$318,$EA$2,FALSE)),"",VLOOKUP($B212,'[1]1718  Exp_Rev Access'!$F$7:$GK$318,$EA$2,FALSE))</f>
        <v>0</v>
      </c>
      <c r="EB212" s="90">
        <f>IF(ISNA(VLOOKUP($B212,'[1]1718  Exp_Rev Access'!$F$7:$GK$318,$EB$2,FALSE)),"",VLOOKUP($B212,'[1]1718  Exp_Rev Access'!$F$7:$GK$318,$EB$2,FALSE))</f>
        <v>0</v>
      </c>
      <c r="EC212" s="90">
        <f>IF(ISNA(VLOOKUP($B212,'[1]1718  Exp_Rev Access'!$F$7:$GK$318,$EC$2,FALSE)),"",VLOOKUP($B212,'[1]1718  Exp_Rev Access'!$F$7:$GK$318,$EC$2,FALSE))</f>
        <v>0</v>
      </c>
      <c r="ED212" s="90">
        <f>IF(ISNA(VLOOKUP($B212,'[1]1718  Exp_Rev Access'!$F$7:$GK$318,$ED$2,FALSE)),"",VLOOKUP($B212,'[1]1718  Exp_Rev Access'!$F$7:$GK$318,$ED$2,FALSE))</f>
        <v>0</v>
      </c>
      <c r="EE212" s="90">
        <f>IF(ISNA(VLOOKUP($B212,'[1]1718  Exp_Rev Access'!$F$7:$GK$318,$EE$2,FALSE)),"",VLOOKUP($B212,'[1]1718  Exp_Rev Access'!$F$7:$GK$318,$EE$2,FALSE))</f>
        <v>0</v>
      </c>
      <c r="EF212" s="90">
        <f>IF(ISNA(VLOOKUP($B212,'[1]1718  Exp_Rev Access'!$F$7:$GK$318,$EF$2,FALSE)),"",VLOOKUP($B212,'[1]1718  Exp_Rev Access'!$F$7:$GK$318,$EF$2,FALSE))</f>
        <v>0</v>
      </c>
      <c r="EG212" s="90">
        <f>IF(ISNA(VLOOKUP($B212,'[1]1718  Exp_Rev Access'!$F$7:$GK$318,$EG$2,FALSE)),"",VLOOKUP($B212,'[1]1718  Exp_Rev Access'!$F$7:$GK$318,$EG$2,FALSE))</f>
        <v>0</v>
      </c>
      <c r="EH212" s="90">
        <f>IF(ISNA(VLOOKUP($B212,'[1]1718  Exp_Rev Access'!$F$7:$GK$318,$EH$2,FALSE)),"",VLOOKUP($B212,'[1]1718  Exp_Rev Access'!$F$7:$GK$318,$EH$2,FALSE))</f>
        <v>0</v>
      </c>
      <c r="EI212" s="90">
        <f>IF(ISNA(VLOOKUP($B212,'[1]1718  Exp_Rev Access'!$F$7:$GK$318,$EI$2,FALSE)),"",VLOOKUP($B212,'[1]1718  Exp_Rev Access'!$F$7:$GK$318,$EI$2,FALSE))</f>
        <v>0</v>
      </c>
      <c r="EJ212" s="90">
        <f>IF(ISNA(VLOOKUP($B212,'[1]1718  Exp_Rev Access'!$F$7:$GK$318,$EJ$2,FALSE)),"",VLOOKUP($B212,'[1]1718  Exp_Rev Access'!$F$7:$GK$318,$EJ$2,FALSE))</f>
        <v>0</v>
      </c>
      <c r="EK212" s="90">
        <f>IF(ISNA(VLOOKUP($B212,'[1]1718  Exp_Rev Access'!$F$7:$GK$318,$EK$2,FALSE)),"",VLOOKUP($B212,'[1]1718  Exp_Rev Access'!$F$7:$GK$318,$EK$2,FALSE))</f>
        <v>0</v>
      </c>
      <c r="EL212" s="90">
        <f>IF(ISNA(VLOOKUP($B212,'[1]1718  Exp_Rev Access'!$F$7:$GK$318,$EL$2,FALSE)),"",VLOOKUP($B212,'[1]1718  Exp_Rev Access'!$F$7:$GK$318,$EL$2,FALSE))</f>
        <v>0</v>
      </c>
      <c r="EM212" s="90">
        <f>IF(ISNA(VLOOKUP($B212,'[1]1718  Exp_Rev Access'!$F$7:$GK$318,$EM$2,FALSE)),"",VLOOKUP($B212,'[1]1718  Exp_Rev Access'!$F$7:$GK$318,$EM$2,FALSE))</f>
        <v>0</v>
      </c>
      <c r="EN212" s="90">
        <f>IF(ISNA(VLOOKUP($B212,'[1]1718  Exp_Rev Access'!$F$7:$GK$318,$EN$2,FALSE)),"",VLOOKUP($B212,'[1]1718  Exp_Rev Access'!$F$7:$GK$318,$EN$2,FALSE))</f>
        <v>0</v>
      </c>
      <c r="EO212" s="90">
        <f>IF(ISNA(VLOOKUP($B212,'[1]1718  Exp_Rev Access'!$F$7:$GK$318,$EO$2,FALSE)),"",VLOOKUP($B212,'[1]1718  Exp_Rev Access'!$F$7:$GK$318,$EO$2,FALSE))</f>
        <v>0</v>
      </c>
      <c r="EP212" s="90">
        <f>IF(ISNA(VLOOKUP($B212,'[1]1718  Exp_Rev Access'!$F$7:$GK$318,$EP$2,FALSE)),"",VLOOKUP($B212,'[1]1718  Exp_Rev Access'!$F$7:$GK$318,$EP$2,FALSE))</f>
        <v>0</v>
      </c>
      <c r="EQ212" s="90">
        <f>IF(ISNA(VLOOKUP($B212,'[1]1718  Exp_Rev Access'!$F$7:$GK$318,$EQ$2,FALSE)),"",VLOOKUP($B212,'[1]1718  Exp_Rev Access'!$F$7:$GK$318,$EQ$2,FALSE))</f>
        <v>0</v>
      </c>
      <c r="ER212" s="90">
        <f>IF(ISNA(VLOOKUP($B212,'[1]1718  Exp_Rev Access'!$F$7:$GK$318,$ER$2,FALSE)),"",VLOOKUP($B212,'[1]1718  Exp_Rev Access'!$F$7:$GK$318,$ER$2,FALSE))</f>
        <v>0</v>
      </c>
      <c r="ES212" s="90">
        <f>IF(ISNA(VLOOKUP($B212,'[1]1718  Exp_Rev Access'!$F$7:$GK$318,$ES$2,FALSE)),"",VLOOKUP($B212,'[1]1718  Exp_Rev Access'!$F$7:$GK$318,$ES$2,FALSE))</f>
        <v>0</v>
      </c>
      <c r="ET212" s="90">
        <f>IF(ISNA(VLOOKUP($B212,'[1]1718  Exp_Rev Access'!$F$7:$GK$318,$ET$2,FALSE)),"",VLOOKUP($B212,'[1]1718  Exp_Rev Access'!$F$7:$GK$318,$ET$2,FALSE))</f>
        <v>0</v>
      </c>
      <c r="EU212" s="90">
        <f>IF(ISNA(VLOOKUP($B212,'[1]1718  Exp_Rev Access'!$F$7:$GK$318,$EU$2,FALSE)),"",VLOOKUP($B212,'[1]1718  Exp_Rev Access'!$F$7:$GK$318,$EU$2,FALSE))</f>
        <v>0</v>
      </c>
      <c r="EV212" s="90">
        <f>IF(ISNA(VLOOKUP($B212,'[1]1718  Exp_Rev Access'!$F$7:$GK$318,$EV$2,FALSE)),"",VLOOKUP($B212,'[1]1718  Exp_Rev Access'!$F$7:$GK$318,$EV$2,FALSE))</f>
        <v>0</v>
      </c>
      <c r="EW212" s="90">
        <f>IF(ISNA(VLOOKUP($B212,'[1]1718  Exp_Rev Access'!$F$7:$GK$318,$EW$2,FALSE)),"",VLOOKUP($B212,'[1]1718  Exp_Rev Access'!$F$7:$GK$318,$EW$2,FALSE))</f>
        <v>0</v>
      </c>
      <c r="EX212" s="90">
        <f>IF(ISNA(VLOOKUP($B212,'[1]1718  Exp_Rev Access'!$F$7:$GK$318,$EX$2,FALSE)),"",VLOOKUP($B212,'[1]1718  Exp_Rev Access'!$F$7:$GK$318,$EX$2,FALSE))</f>
        <v>0</v>
      </c>
      <c r="EY212" s="90">
        <f>IF(ISNA(VLOOKUP($B212,'[1]1718  Exp_Rev Access'!$F$7:$GK$318,$EY$2,FALSE)),"",VLOOKUP($B212,'[1]1718  Exp_Rev Access'!$F$7:$GK$318,$EY$2,FALSE))</f>
        <v>0</v>
      </c>
      <c r="EZ212" s="90">
        <f>IF(ISNA(VLOOKUP($B212,'[1]1718  Exp_Rev Access'!$F$7:$GK$318,$EZ$2,FALSE)),"",VLOOKUP($B212,'[1]1718  Exp_Rev Access'!$F$7:$GK$318,$EZ$2,FALSE))</f>
        <v>0</v>
      </c>
      <c r="FA212" s="90">
        <f>IF(ISNA(VLOOKUP($B212,'[1]1718  Exp_Rev Access'!$F$7:$GK$318,$FA$2,FALSE)),"",VLOOKUP($B212,'[1]1718  Exp_Rev Access'!$F$7:$GK$318,$FA$2,FALSE))</f>
        <v>0</v>
      </c>
      <c r="FB212" s="90">
        <f>IF(ISNA(VLOOKUP($B212,'[1]1718  Exp_Rev Access'!$F$7:$GK$318,$FB$2,FALSE)),"",VLOOKUP($B212,'[1]1718  Exp_Rev Access'!$F$7:$GK$318,$FB$2,FALSE))</f>
        <v>0</v>
      </c>
      <c r="FC212" s="90">
        <f>IF(ISNA(VLOOKUP($B212,'[1]1718  Exp_Rev Access'!$F$7:$GK$318,$FC$2,FALSE)),"",VLOOKUP($B212,'[1]1718  Exp_Rev Access'!$F$7:$GK$318,$FC$2,FALSE))</f>
        <v>0</v>
      </c>
      <c r="FD212" s="90">
        <f>IF(ISNA(VLOOKUP($B212,'[1]1718  Exp_Rev Access'!$F$7:$GK$318,$FD$2,FALSE)),"",VLOOKUP($B212,'[1]1718  Exp_Rev Access'!$F$7:$GK$318,$FD$2,FALSE))</f>
        <v>0</v>
      </c>
      <c r="FE212" s="90">
        <f>IF(ISNA(VLOOKUP($B212,'[1]1718  Exp_Rev Access'!$F$7:$GK$318,$FE$2,FALSE)),"",VLOOKUP($B212,'[1]1718  Exp_Rev Access'!$F$7:$GK$318,$FE$2,FALSE))</f>
        <v>0</v>
      </c>
      <c r="FF212" s="90">
        <f>IF(ISNA(VLOOKUP($B212,'[1]1718  Exp_Rev Access'!$F$7:$GK$318,$FF$2,FALSE)),"",VLOOKUP($B212,'[1]1718  Exp_Rev Access'!$F$7:$GK$318,$FF$2,FALSE))</f>
        <v>0</v>
      </c>
      <c r="FG212" s="90">
        <f>IF(ISNA(VLOOKUP($B212,'[1]1718  Exp_Rev Access'!$F$7:$GK$318,$FG$2,FALSE)),"",VLOOKUP($B212,'[1]1718  Exp_Rev Access'!$F$7:$GK$318,$FG$2,FALSE))</f>
        <v>0</v>
      </c>
      <c r="FH212" s="90">
        <f>IF(ISNA(VLOOKUP($B212,'[1]1718  Exp_Rev Access'!$F$7:$GK$318,$FH$2,FALSE)),"",VLOOKUP($B212,'[1]1718  Exp_Rev Access'!$F$7:$GK$318,$FH$2,FALSE))</f>
        <v>0</v>
      </c>
      <c r="FI212" s="90">
        <f>IF(ISNA(VLOOKUP($B212,'[1]1718  Exp_Rev Access'!$F$7:$GK$318,$FI$2,FALSE)),"",VLOOKUP($B212,'[1]1718  Exp_Rev Access'!$F$7:$GK$318,$FI$2,FALSE))</f>
        <v>0</v>
      </c>
      <c r="FJ212" s="90">
        <f>IF(ISNA(VLOOKUP($B212,'[1]1718  Exp_Rev Access'!$F$7:$GK$318,$FJ$2,FALSE)),"",VLOOKUP($B212,'[1]1718  Exp_Rev Access'!$F$7:$GK$318,$FJ$2,FALSE))</f>
        <v>0</v>
      </c>
      <c r="FK212" s="90">
        <f>IF(ISNA(VLOOKUP($B212,'[1]1718  Exp_Rev Access'!$F$7:$GK$318,$FK$2,FALSE)),"",VLOOKUP($B212,'[1]1718  Exp_Rev Access'!$F$7:$GK$318,$FK$2,FALSE))</f>
        <v>0</v>
      </c>
      <c r="FL212" s="90">
        <f>IF(ISNA(VLOOKUP($B212,'[1]1718  Exp_Rev Access'!$F$7:$GK$318,$FL$2,FALSE)),"",VLOOKUP($B212,'[1]1718  Exp_Rev Access'!$F$7:$GK$318,$FL$2,FALSE))</f>
        <v>0</v>
      </c>
      <c r="FM212" s="90">
        <f>IF(ISNA(VLOOKUP($B212,'[1]1718  Exp_Rev Access'!$F$7:$GK$318,$FM$2,FALSE)),"",VLOOKUP($B212,'[1]1718  Exp_Rev Access'!$F$7:$GK$318,$FM$2,FALSE))</f>
        <v>0</v>
      </c>
      <c r="FN212" s="90">
        <f>IF(ISNA(VLOOKUP($B212,'[1]1718  Exp_Rev Access'!$F$7:$GK$318,$FN$2,FALSE)),"",VLOOKUP($B212,'[1]1718  Exp_Rev Access'!$F$7:$GK$318,$FN$2,FALSE))</f>
        <v>0</v>
      </c>
      <c r="FO212" s="90">
        <f>IF(ISNA(VLOOKUP($B212,'[1]1718  Exp_Rev Access'!$F$7:$GK$318,$FO$2,FALSE)),"",VLOOKUP($B212,'[1]1718  Exp_Rev Access'!$F$7:$GK$318,$FO$2,FALSE))</f>
        <v>0</v>
      </c>
      <c r="FP212" s="90">
        <f>IF(ISNA(VLOOKUP($B212,'[1]1718  Exp_Rev Access'!$F$7:$GK$318,$FP$2,FALSE)),"",VLOOKUP($B212,'[1]1718  Exp_Rev Access'!$F$7:$GK$318,$FP$2,FALSE))</f>
        <v>0</v>
      </c>
      <c r="FQ212" s="90">
        <f>IF(ISNA(VLOOKUP($B212,'[1]1718  Exp_Rev Access'!$F$7:$GK$318,$FQ$2,FALSE)),"",VLOOKUP($B212,'[1]1718  Exp_Rev Access'!$F$7:$GK$318,$FQ$2,FALSE))</f>
        <v>0</v>
      </c>
      <c r="FR212" s="90">
        <f>IF(ISNA(VLOOKUP($B212,'[1]1718  Exp_Rev Access'!$F$7:$GK$318,$FR$2,FALSE)),"",VLOOKUP($B212,'[1]1718  Exp_Rev Access'!$F$7:$GK$318,$FR$2,FALSE))</f>
        <v>6206.94</v>
      </c>
      <c r="FS212" s="56">
        <f t="shared" si="593"/>
        <v>174937.03</v>
      </c>
      <c r="FT212" s="92">
        <f t="shared" si="594"/>
        <v>0.1172946180052602</v>
      </c>
      <c r="FU212" s="94">
        <f t="shared" si="595"/>
        <v>1924.9233054577469</v>
      </c>
      <c r="FV212" s="95">
        <f>IF(ISNA(VLOOKUP($B212,'[1]1718  Exp_Rev Access'!$F$7:$GK$318,$FV$2,FALSE)),"",VLOOKUP($B212,'[1]1718  Exp_Rev Access'!$F$7:$GK$318,$FV$2,FALSE))</f>
        <v>0</v>
      </c>
      <c r="FW212" s="95">
        <f>IF(ISNA(VLOOKUP($B212,'[1]1718  Exp_Rev Access'!$F$7:$GK$318,$FW$2,FALSE)),"",VLOOKUP($B212,'[1]1718  Exp_Rev Access'!$F$7:$GK$318,$FW$2,FALSE))</f>
        <v>0</v>
      </c>
      <c r="FX212" s="95">
        <f>IF(ISNA(VLOOKUP($B212,'[1]1718  Exp_Rev Access'!$F$7:$GK$318,$FX$2,FALSE)),"",VLOOKUP($B212,'[1]1718  Exp_Rev Access'!$F$7:$GK$318,$FX$2,FALSE))</f>
        <v>0</v>
      </c>
      <c r="FY212" s="95">
        <f>IF(ISNA(VLOOKUP($B212,'[1]1718  Exp_Rev Access'!$F$7:$GK$318,$FY$2,FALSE)),"",VLOOKUP($B212,'[1]1718  Exp_Rev Access'!$F$7:$GK$318,$FY$2,FALSE))</f>
        <v>0</v>
      </c>
      <c r="FZ212" s="95">
        <f>IF(ISNA(VLOOKUP($B212,'[1]1718  Exp_Rev Access'!$F$7:$GK$318,$FZ$2,FALSE)),"",VLOOKUP($B212,'[1]1718  Exp_Rev Access'!$F$7:$GK$318,$FZ$2,FALSE))</f>
        <v>0</v>
      </c>
      <c r="GA212" s="95">
        <f>IF(ISNA(VLOOKUP($B212,'[1]1718  Exp_Rev Access'!$F$7:$GK$318,$GA$2,FALSE)),"",VLOOKUP($B212,'[1]1718  Exp_Rev Access'!$F$7:$GK$318,$GA$2,FALSE))</f>
        <v>0</v>
      </c>
      <c r="GB212" s="95">
        <f>IF(ISNA(VLOOKUP($B212,'[1]1718  Exp_Rev Access'!$F$7:$GK$318,$GB$2,FALSE)),"",VLOOKUP($B212,'[1]1718  Exp_Rev Access'!$F$7:$GK$318,$GB$2,FALSE))</f>
        <v>0</v>
      </c>
      <c r="GC212" s="95">
        <f>IF(ISNA(VLOOKUP($B212,'[1]1718  Exp_Rev Access'!$F$7:$GK$318,$GC$2,FALSE)),"",VLOOKUP($B212,'[1]1718  Exp_Rev Access'!$F$7:$GK$318,$GC$2,FALSE))</f>
        <v>0</v>
      </c>
      <c r="GD212" s="95">
        <f>IF(ISNA(VLOOKUP($B212,'[1]1718  Exp_Rev Access'!$F$7:$GK$318,$GD$2,FALSE)),"",VLOOKUP($B212,'[1]1718  Exp_Rev Access'!$F$7:$GK$318,$GD$2,FALSE))</f>
        <v>0</v>
      </c>
      <c r="GE212" s="95">
        <f>IF(ISNA(VLOOKUP($B212,'[1]1718  Exp_Rev Access'!$F$7:$GK$318,$GE$2,FALSE)),"",VLOOKUP($B212,'[1]1718  Exp_Rev Access'!$F$7:$GK$318,$GE$2,FALSE))</f>
        <v>0</v>
      </c>
      <c r="GF212" s="95">
        <f>IF(ISNA(VLOOKUP($B212,'[1]1718  Exp_Rev Access'!$F$7:$GK$318,$GF$2,FALSE)),"",VLOOKUP($B212,'[1]1718  Exp_Rev Access'!$F$7:$GK$318,$GF$2,FALSE))</f>
        <v>0</v>
      </c>
      <c r="GG212" s="95">
        <f>IF(ISNA(VLOOKUP($B212,'[1]1718  Exp_Rev Access'!$F$7:$GK$318,$GG$2,FALSE)),"",VLOOKUP($B212,'[1]1718  Exp_Rev Access'!$F$7:$GK$318,$GG$2,FALSE))</f>
        <v>0</v>
      </c>
      <c r="GH212" s="95">
        <f>IF(ISNA(VLOOKUP($B212,'[1]1718  Exp_Rev Access'!$F$7:$GK$318,$GH$2,FALSE)),"",VLOOKUP($B212,'[1]1718  Exp_Rev Access'!$F$7:$GK$318,$GH$2,FALSE))</f>
        <v>0</v>
      </c>
      <c r="GI212" s="95">
        <f>IF(ISNA(VLOOKUP($B212,'[1]1718  Exp_Rev Access'!$F$7:$GK$318,$GI$2,FALSE)),"",VLOOKUP($B212,'[1]1718  Exp_Rev Access'!$F$7:$GK$318,$GI$2,FALSE))</f>
        <v>0</v>
      </c>
      <c r="GJ212" s="95">
        <f>IF(ISNA(VLOOKUP($B212,'[1]1718  Exp_Rev Access'!$F$7:$GK$318,$GJ$2,FALSE)),"",VLOOKUP($B212,'[1]1718  Exp_Rev Access'!$F$7:$GK$318,$GJ$2,FALSE))</f>
        <v>0</v>
      </c>
      <c r="GK212" s="95">
        <f>IF(ISNA(VLOOKUP($B212,'[1]1718  Exp_Rev Access'!$F$7:$GK$318,$GK$2,FALSE)),"",VLOOKUP($B212,'[1]1718  Exp_Rev Access'!$F$7:$GK$318,$GK$2,FALSE))</f>
        <v>0</v>
      </c>
      <c r="GL212" s="95">
        <f>IF(ISNA(VLOOKUP($B212,'[1]1718  Exp_Rev Access'!$F$7:$GK$318,$GL$2,FALSE)),"",VLOOKUP($B212,'[1]1718  Exp_Rev Access'!$F$7:$GK$318,$GL$2,FALSE))</f>
        <v>0</v>
      </c>
      <c r="GM212" s="95">
        <f>IF(ISNA(VLOOKUP($B212,'[1]1718  Exp_Rev Access'!$F$7:$GK$318,$GM$2,FALSE)),"",VLOOKUP($B212,'[1]1718  Exp_Rev Access'!$F$7:$GK$318,$GM$2,FALSE))</f>
        <v>0</v>
      </c>
      <c r="GN212" s="95">
        <f>IF(ISNA(VLOOKUP($B212,'[1]1718  Exp_Rev Access'!$F$7:$GK$318,$GN$2,FALSE)),"",VLOOKUP($B212,'[1]1718  Exp_Rev Access'!$F$7:$GK$318,$GN$2,FALSE))</f>
        <v>0</v>
      </c>
      <c r="GO212" s="95">
        <f>IF(ISNA(VLOOKUP($B212,'[1]1718  Exp_Rev Access'!$F$7:$GK$318,$GO$2,FALSE)),"",VLOOKUP($B212,'[1]1718  Exp_Rev Access'!$F$7:$GK$318,$GO$2,FALSE))</f>
        <v>0</v>
      </c>
      <c r="GP212" s="95">
        <f>IF(ISNA(VLOOKUP($B212,'[1]1718  Exp_Rev Access'!$F$7:$GK$318,$GP$2,FALSE)),"",VLOOKUP($B212,'[1]1718  Exp_Rev Access'!$F$7:$GK$318,$GP$2,FALSE))</f>
        <v>0</v>
      </c>
      <c r="GQ212" s="95">
        <f>IF(ISNA(VLOOKUP($B212,'[1]1718  Exp_Rev Access'!$F$7:$GK$318,$GQ$2,FALSE)),"",VLOOKUP($B212,'[1]1718  Exp_Rev Access'!$F$7:$GK$318,$GQ$2,FALSE))</f>
        <v>0</v>
      </c>
      <c r="GR212" s="95">
        <f>IF(ISNA(VLOOKUP($B212,'[1]1718  Exp_Rev Access'!$F$7:$GK$318,$GR$2,FALSE)),"",VLOOKUP($B212,'[1]1718  Exp_Rev Access'!$F$7:$GK$318,$GR$2,FALSE))</f>
        <v>0</v>
      </c>
      <c r="GS212" s="95">
        <f>IF(ISNA(VLOOKUP($B212,'[1]1718  Exp_Rev Access'!$F$7:$GK$318,$GS$2,FALSE)),"",VLOOKUP($B212,'[1]1718  Exp_Rev Access'!$F$7:$GK$318,$GS$2,FALSE))</f>
        <v>0</v>
      </c>
      <c r="GT212" s="95">
        <f>IF(ISNA(VLOOKUP($B212,'[1]1718  Exp_Rev Access'!$F$7:$GK$318,$GT$2,FALSE)),"",VLOOKUP($B212,'[1]1718  Exp_Rev Access'!$F$7:$GK$318,$GT$2,FALSE))</f>
        <v>0</v>
      </c>
      <c r="GU212" s="56">
        <f t="shared" si="596"/>
        <v>0</v>
      </c>
      <c r="GV212" s="56">
        <f t="shared" si="597"/>
        <v>0</v>
      </c>
      <c r="GW212" s="96">
        <f t="shared" si="598"/>
        <v>0</v>
      </c>
    </row>
    <row r="213" spans="1:222" x14ac:dyDescent="0.3">
      <c r="A213" s="73"/>
      <c r="B213" s="88" t="s">
        <v>484</v>
      </c>
      <c r="C213" s="89" t="s">
        <v>485</v>
      </c>
      <c r="D213" s="75">
        <f>IF(ISNA(VLOOKUP($B213,'[1]1718 enrollment_Rev_Exp by size'!$A$7:H548,3,FALSE)),"",VLOOKUP($B213,'[1]1718 enrollment_Rev_Exp by size'!$A$7:$G$350,3,FALSE))</f>
        <v>813.06000000000006</v>
      </c>
      <c r="E213" s="76">
        <f>IF(ISNA(VLOOKUP($B213,'[1]1718 enrollment_Rev_Exp by size'!$A$7:I549,5,FALSE)),"",VLOOKUP($B213,'[1]1718 enrollment_Rev_Exp by size'!$A$7:$G$350,5,FALSE))</f>
        <v>10204116.26</v>
      </c>
      <c r="F213" s="70">
        <f t="shared" si="578"/>
        <v>10204116.26</v>
      </c>
      <c r="G213" s="70">
        <f t="shared" si="579"/>
        <v>0</v>
      </c>
      <c r="H213" s="90">
        <f>IF(ISNA(VLOOKUP($B213,'[1]1718  Exp_Rev Access'!$F$7:$GK$318,3,FALSE)),"",VLOOKUP($B213,'[1]1718  Exp_Rev Access'!$F$7:$GK$318,3,FALSE))</f>
        <v>994791.68</v>
      </c>
      <c r="I213" s="90">
        <f>IF(ISNA(VLOOKUP($B213,'[1]1718  Exp_Rev Access'!$F$7:$GK$318,4,FALSE)),"",VLOOKUP($B213,'[1]1718  Exp_Rev Access'!$F$7:$GK$318,4,FALSE))</f>
        <v>0</v>
      </c>
      <c r="J213" s="90">
        <f>IF(ISNA(VLOOKUP($B213,'[1]1718  Exp_Rev Access'!$F$7:$GK$318,5,FALSE)),"",VLOOKUP($B213,'[1]1718  Exp_Rev Access'!$F$7:$GK$318,5,FALSE))</f>
        <v>0</v>
      </c>
      <c r="K213" s="90">
        <f>IF(ISNA(VLOOKUP($B213,'[1]1718  Exp_Rev Access'!$F$7:$GK$318,6,FALSE)),"-",VLOOKUP($B213,'[1]1718  Exp_Rev Access'!$F$7:$GK$318,6,FALSE))</f>
        <v>114339.68</v>
      </c>
      <c r="L213" s="90">
        <f>IF(ISNA(VLOOKUP($B213,'[1]1718  Exp_Rev Access'!$F$7:$GK$318,7,FALSE)),"",VLOOKUP($B213,'[1]1718  Exp_Rev Access'!$F$7:$GK$318,7,FALSE))</f>
        <v>0</v>
      </c>
      <c r="M213" s="90">
        <f>IF(ISNA(VLOOKUP($B213,'[1]1718  Exp_Rev Access'!$F$7:$GK$318,8,FALSE)),"",VLOOKUP($B213,'[1]1718  Exp_Rev Access'!$F$7:$GK$318,8,FALSE))</f>
        <v>0</v>
      </c>
      <c r="N213" s="56">
        <f t="shared" si="580"/>
        <v>1109131.3600000001</v>
      </c>
      <c r="O213" s="91">
        <f t="shared" si="581"/>
        <v>0.10869450442737313</v>
      </c>
      <c r="P213" s="56">
        <f t="shared" si="582"/>
        <v>1364.1445403783239</v>
      </c>
      <c r="Q213" s="90">
        <f>IF(ISNA(VLOOKUP($B213,'[1]1718  Exp_Rev Access'!$F$7:$GK$318,10,FALSE)),"",VLOOKUP($B213,'[1]1718  Exp_Rev Access'!$F$7:$GK$318,10,FALSE))</f>
        <v>15160</v>
      </c>
      <c r="R213" s="90">
        <f>IF(ISNA(VLOOKUP($B213,'[1]1718  Exp_Rev Access'!$F$7:$GK$318,11,FALSE)),"",VLOOKUP($B213,'[1]1718  Exp_Rev Access'!$F$7:$GK$318,11,FALSE))</f>
        <v>0</v>
      </c>
      <c r="S213" s="90">
        <f>IF(ISNA(VLOOKUP($B213,'[1]1718  Exp_Rev Access'!$F$7:$GK$318,12,FALSE)),"",VLOOKUP($B213,'[1]1718  Exp_Rev Access'!$F$7:$GK$318,12,FALSE))</f>
        <v>0</v>
      </c>
      <c r="T213" s="90">
        <f>IF(ISNA(VLOOKUP($B213,'[1]1718  Exp_Rev Access'!$F$7:$GK$318,13,FALSE)),"",VLOOKUP($B213,'[1]1718  Exp_Rev Access'!$F$7:$GK$318,13,FALSE))</f>
        <v>0</v>
      </c>
      <c r="U213" s="90">
        <f>IF(ISNA(VLOOKUP($B213,'[1]1718  Exp_Rev Access'!$F$7:$GK$318,14,FALSE)),"",VLOOKUP($B213,'[1]1718  Exp_Rev Access'!$F$7:$GK$318,14,FALSE))</f>
        <v>19050</v>
      </c>
      <c r="V213" s="90">
        <f>IF(ISNA(VLOOKUP($B213,'[1]1718  Exp_Rev Access'!$F$7:$GK$318,15,FALSE)),"",VLOOKUP($B213,'[1]1718  Exp_Rev Access'!$F$7:$GK$318,15,FALSE))</f>
        <v>0</v>
      </c>
      <c r="W213" s="90">
        <f>IF(ISNA(VLOOKUP($B213,'[1]1718  Exp_Rev Access'!$F$7:$GK$318,16,FALSE)),"",VLOOKUP($B213,'[1]1718  Exp_Rev Access'!$F$7:$GK$318,16,FALSE))</f>
        <v>0</v>
      </c>
      <c r="X213" s="90">
        <f>IF(ISNA(VLOOKUP($B213,'[1]1718  Exp_Rev Access'!$F$7:$GK$318,17,FALSE)),"",VLOOKUP($B213,'[1]1718  Exp_Rev Access'!$F$7:$GK$318,17,FALSE))</f>
        <v>0</v>
      </c>
      <c r="Y213" s="90">
        <f>IF(ISNA(VLOOKUP($B213,'[1]1718  Exp_Rev Access'!$F$7:$GK$318,18,FALSE)),"",VLOOKUP($B213,'[1]1718  Exp_Rev Access'!$F$7:$GK$318,18,FALSE))</f>
        <v>1805.5</v>
      </c>
      <c r="Z213" s="90">
        <f>IF(ISNA(VLOOKUP($B213,'[1]1718  Exp_Rev Access'!$F$7:$GK$318,19,FALSE)),"",VLOOKUP($B213,'[1]1718  Exp_Rev Access'!$F$7:$GK$318,19,FALSE))</f>
        <v>0</v>
      </c>
      <c r="AA213" s="90">
        <f>IF(ISNA(VLOOKUP($B213,'[1]1718  Exp_Rev Access'!$F$7:$GK$318,20,FALSE)),"",VLOOKUP($B213,'[1]1718  Exp_Rev Access'!$F$7:$GK$318,20,FALSE))</f>
        <v>0</v>
      </c>
      <c r="AB213" s="90">
        <f>IF(ISNA(VLOOKUP($B213,'[1]1718  Exp_Rev Access'!$F$7:$GK$318,21,FALSE)),"",VLOOKUP($B213,'[1]1718  Exp_Rev Access'!$F$7:$GK$318,21,FALSE))</f>
        <v>0</v>
      </c>
      <c r="AC213" s="90">
        <f>IF(ISNA(VLOOKUP($B213,'[1]1718  Exp_Rev Access'!$F$7:$GK$318,22,FALSE)),"",VLOOKUP($B213,'[1]1718  Exp_Rev Access'!$F$7:$GK$318,22,FALSE))</f>
        <v>8043.22</v>
      </c>
      <c r="AD213" s="90">
        <f>IF(ISNA(VLOOKUP($B213,'[1]1718  Exp_Rev Access'!$F$7:$GK$318,23,FALSE)),"",VLOOKUP($B213,'[1]1718  Exp_Rev Access'!$F$7:$GK$318,23,FALSE))</f>
        <v>60902.38</v>
      </c>
      <c r="AE213" s="90">
        <f>IF(ISNA(VLOOKUP($B213,'[1]1718  Exp_Rev Access'!$F$7:$GK$318,24,FALSE)),"",VLOOKUP($B213,'[1]1718  Exp_Rev Access'!$F$7:$GK$318,24,FALSE))</f>
        <v>13537.92</v>
      </c>
      <c r="AF213" s="90">
        <f>IF(ISNA(VLOOKUP($B213,'[1]1718  Exp_Rev Access'!$F$7:$GK$318,25,FALSE)),"",VLOOKUP($B213,'[1]1718  Exp_Rev Access'!$F$7:$GK$318,25,FALSE))</f>
        <v>0</v>
      </c>
      <c r="AG213" s="90">
        <f>IF(ISNA(VLOOKUP($B213,'[1]1718  Exp_Rev Access'!$F$7:$GK$318,26,FALSE)),"",VLOOKUP($B213,'[1]1718  Exp_Rev Access'!$F$7:$GK$318,26,FALSE))</f>
        <v>14544.56</v>
      </c>
      <c r="AH213" s="90">
        <f>IF(ISNA(VLOOKUP($B213,'[1]1718  Exp_Rev Access'!$F$7:$GK$318,27,FALSE)),"",VLOOKUP($B213,'[1]1718  Exp_Rev Access'!$F$7:$GK$318,27,FALSE))</f>
        <v>879.87</v>
      </c>
      <c r="AI213" s="90">
        <f>IF(ISNA(VLOOKUP($B213,'[1]1718  Exp_Rev Access'!$F$7:$GK$318,28,FALSE)),"",VLOOKUP($B213,'[1]1718  Exp_Rev Access'!$F$7:$GK$318,28,FALSE))</f>
        <v>12150</v>
      </c>
      <c r="AJ213" s="90">
        <f>IF(ISNA(VLOOKUP($B213,'[1]1718  Exp_Rev Access'!$F$7:$GK$318,29,FALSE)),"",VLOOKUP($B213,'[1]1718  Exp_Rev Access'!$F$7:$GK$318,29,FALSE))</f>
        <v>0</v>
      </c>
      <c r="AK213" s="90">
        <f>IF(ISNA(VLOOKUP($B213,'[1]1718  Exp_Rev Access'!$F$7:$GK$318,30,FALSE)),"",VLOOKUP($B213,'[1]1718  Exp_Rev Access'!$F$7:$GK$318,30,FALSE))</f>
        <v>13248.62</v>
      </c>
      <c r="AL213" s="90">
        <f>IF(ISNA(VLOOKUP($B213,'[1]1718  Exp_Rev Access'!$F$7:$GK$318,31,FALSE)),"",VLOOKUP($B213,'[1]1718  Exp_Rev Access'!$F$7:$GK$318,31,FALSE))</f>
        <v>103362.84</v>
      </c>
      <c r="AM213" s="56">
        <f t="shared" si="583"/>
        <v>262684.91000000003</v>
      </c>
      <c r="AN213" s="92">
        <f t="shared" si="584"/>
        <v>2.5743033821529589E-2</v>
      </c>
      <c r="AO213" s="71">
        <f t="shared" si="585"/>
        <v>323.08182667945789</v>
      </c>
      <c r="AP213" s="90">
        <f>IF(ISNA(VLOOKUP($B213,'[1]1718  Exp_Rev Access'!$F$7:$GK$318,33,FALSE)),"",VLOOKUP($B213,'[1]1718  Exp_Rev Access'!$F$7:$GK$318,33,FALSE))</f>
        <v>5534491.1600000001</v>
      </c>
      <c r="AQ213" s="90">
        <f>IF(ISNA(VLOOKUP($B213,'[1]1718  Exp_Rev Access'!$F$7:$GK$318,34,FALSE)),"",VLOOKUP($B213,'[1]1718  Exp_Rev Access'!$F$7:$GK$318,34,FALSE))</f>
        <v>208284.9</v>
      </c>
      <c r="AR213" s="90">
        <f>IF(ISNA(VLOOKUP($B213,'[1]1718  Exp_Rev Access'!$F$7:$GK$318,35,FALSE)),"",VLOOKUP($B213,'[1]1718  Exp_Rev Access'!$F$7:$GK$318,35,FALSE))</f>
        <v>457671.28</v>
      </c>
      <c r="AS213" s="90">
        <f>IF(ISNA(VLOOKUP($B213,'[1]1718  Exp_Rev Access'!$F$7:$GK$318,36,FALSE)),"",VLOOKUP($B213,'[1]1718  Exp_Rev Access'!$F$7:$GK$318,36,FALSE))</f>
        <v>0</v>
      </c>
      <c r="AT213" s="90">
        <f>IF(ISNA(VLOOKUP($B213,'[1]1718  Exp_Rev Access'!$F$7:$GK$318,37,FALSE)),"",VLOOKUP($B213,'[1]1718  Exp_Rev Access'!$F$7:$GK$318,37,FALSE))</f>
        <v>0</v>
      </c>
      <c r="AU213" s="56">
        <f t="shared" si="586"/>
        <v>6200447.3400000008</v>
      </c>
      <c r="AV213" s="93">
        <f t="shared" si="587"/>
        <v>0.60764177729978164</v>
      </c>
      <c r="AW213" s="56">
        <f t="shared" si="588"/>
        <v>7626.063685336876</v>
      </c>
      <c r="AX213" s="90">
        <f>IF(ISNA(VLOOKUP($B213,'[1]1718  Exp_Rev Access'!$F$7:$GK$318,39,FALSE)),"",VLOOKUP($B213,'[1]1718  Exp_Rev Access'!$F$7:$GK$318,39,FALSE))</f>
        <v>0</v>
      </c>
      <c r="AY213" s="90">
        <f>IF(ISNA(VLOOKUP($B213,'[1]1718  Exp_Rev Access'!$F$7:$GK$318,40,FALSE)),"",VLOOKUP($B213,'[1]1718  Exp_Rev Access'!$F$7:$GK$318,40,FALSE))</f>
        <v>789866.02</v>
      </c>
      <c r="AZ213" s="90">
        <f>IF(ISNA(VLOOKUP($B213,'[1]1718  Exp_Rev Access'!$F$7:$GK$318,41,FALSE)),"",VLOOKUP($B213,'[1]1718  Exp_Rev Access'!$F$7:$GK$318,41,FALSE))</f>
        <v>20360.77</v>
      </c>
      <c r="BA213" s="90">
        <f>IF(ISNA(VLOOKUP($B213,'[1]1718  Exp_Rev Access'!$F$7:$GK$318,42,FALSE)),"",VLOOKUP($B213,'[1]1718  Exp_Rev Access'!$F$7:$GK$318,42,FALSE))</f>
        <v>0</v>
      </c>
      <c r="BB213" s="90">
        <f>IF(ISNA(VLOOKUP($B213,'[1]1718  Exp_Rev Access'!$F$7:$GK$318,43,FALSE)),"",VLOOKUP($B213,'[1]1718  Exp_Rev Access'!$F$7:$GK$318,43,FALSE))</f>
        <v>0</v>
      </c>
      <c r="BC213" s="90">
        <f>IF(ISNA(VLOOKUP($B213,'[1]1718  Exp_Rev Access'!$F$7:$GK$318,44,FALSE)),"",VLOOKUP($B213,'[1]1718  Exp_Rev Access'!$F$7:$GK$318,44,FALSE))</f>
        <v>324182.67</v>
      </c>
      <c r="BD213" s="90">
        <f>IF(ISNA(VLOOKUP($B213,'[1]1718  Exp_Rev Access'!$F$7:$GK$318,45,FALSE)),"",VLOOKUP($B213,'[1]1718  Exp_Rev Access'!$F$7:$GK$318,45,FALSE))</f>
        <v>0</v>
      </c>
      <c r="BE213" s="90">
        <f>IF(ISNA(VLOOKUP($B213,'[1]1718  Exp_Rev Access'!$F$7:$GK$318,46,FALSE)),"",VLOOKUP($B213,'[1]1718  Exp_Rev Access'!$F$7:$GK$318,46,FALSE))</f>
        <v>43610.71</v>
      </c>
      <c r="BF213" s="90">
        <f>IF(ISNA(VLOOKUP($B213,'[1]1718  Exp_Rev Access'!$F$7:$GK$318,47,FALSE)),"",VLOOKUP($B213,'[1]1718  Exp_Rev Access'!$F$7:$GK$318,47,FALSE))</f>
        <v>0</v>
      </c>
      <c r="BG213" s="90">
        <f>IF(ISNA(VLOOKUP($B213,'[1]1718  Exp_Rev Access'!$F$7:$GK$318,48,FALSE)),"",VLOOKUP($B213,'[1]1718  Exp_Rev Access'!$F$7:$GK$318,48,FALSE))</f>
        <v>5496.93</v>
      </c>
      <c r="BH213" s="90">
        <f>IF(ISNA(VLOOKUP($B213,'[1]1718  Exp_Rev Access'!$F$7:$GK$318,49,FALSE)),"",VLOOKUP($B213,'[1]1718  Exp_Rev Access'!$F$7:$GK$318,49,FALSE))</f>
        <v>17985.64</v>
      </c>
      <c r="BI213" s="90">
        <f>IF(ISNA(VLOOKUP($B213,'[1]1718  Exp_Rev Access'!$F$7:$GK$318,50,FALSE)),"",VLOOKUP($B213,'[1]1718  Exp_Rev Access'!$F$7:$GK$318,50,FALSE))</f>
        <v>0</v>
      </c>
      <c r="BJ213" s="90">
        <f>IF(ISNA(VLOOKUP($B213,'[1]1718  Exp_Rev Access'!$F$7:$GK$318,51,FALSE)),"",VLOOKUP($B213,'[1]1718  Exp_Rev Access'!$F$7:$GK$318,51,FALSE))</f>
        <v>3929.92</v>
      </c>
      <c r="BK213" s="90">
        <f>IF(ISNA(VLOOKUP($B213,'[1]1718  Exp_Rev Access'!$F$7:$GK$318,52,FALSE)),"",VLOOKUP($B213,'[1]1718  Exp_Rev Access'!$F$7:$GK$318,52,FALSE))</f>
        <v>433324.87</v>
      </c>
      <c r="BL213" s="90">
        <f>IF(ISNA(VLOOKUP($B213,'[1]1718  Exp_Rev Access'!$F$7:$GK$318,53,FALSE)),"",VLOOKUP($B213,'[1]1718  Exp_Rev Access'!$F$7:$GK$318,53,FALSE))</f>
        <v>0</v>
      </c>
      <c r="BM213" s="90">
        <f>IF(ISNA(VLOOKUP($B213,'[1]1718  Exp_Rev Access'!$F$7:$GK$318,54,FALSE)),"",VLOOKUP($B213,'[1]1718  Exp_Rev Access'!$F$7:$GK$318,54,FALSE))</f>
        <v>0</v>
      </c>
      <c r="BN213" s="90">
        <f>IF(ISNA(VLOOKUP($B213,'[1]1718  Exp_Rev Access'!$F$7:$GK$318,55,FALSE)),"",VLOOKUP($B213,'[1]1718  Exp_Rev Access'!$F$7:$GK$318,55,FALSE))</f>
        <v>0</v>
      </c>
      <c r="BO213" s="90">
        <f>IF(ISNA(VLOOKUP($B213,'[1]1718  Exp_Rev Access'!$F$7:$GK$318,56,FALSE)),"",VLOOKUP($B213,'[1]1718  Exp_Rev Access'!$F$7:$GK$318,56,FALSE))</f>
        <v>0</v>
      </c>
      <c r="BP213" s="90">
        <f>IF(ISNA(VLOOKUP($B213,'[1]1718  Exp_Rev Access'!$F$7:$GK$318,57,FALSE)),"",VLOOKUP($B213,'[1]1718  Exp_Rev Access'!$F$7:$GK$318,57,FALSE))</f>
        <v>0</v>
      </c>
      <c r="BQ213" s="90">
        <f>IF(ISNA(VLOOKUP($B213,'[1]1718  Exp_Rev Access'!$F$7:$GK$318,58,FALSE)),"",VLOOKUP($B213,'[1]1718  Exp_Rev Access'!$F$7:$GK$318,58,FALSE))</f>
        <v>0</v>
      </c>
      <c r="BR213" s="90">
        <f>IF(ISNA(VLOOKUP($B213,'[1]1718  Exp_Rev Access'!$F$7:$GK$318,59,FALSE)),"",VLOOKUP($B213,'[1]1718  Exp_Rev Access'!$F$7:$GK$318,59,FALSE))</f>
        <v>0</v>
      </c>
      <c r="BS213" s="90">
        <f>IF(ISNA(VLOOKUP($B213,'[1]1718  Exp_Rev Access'!$F$7:$GK$318,60,FALSE)),"",VLOOKUP($B213,'[1]1718  Exp_Rev Access'!$F$7:$GK$318,60,FALSE))</f>
        <v>0</v>
      </c>
      <c r="BT213" s="90">
        <f>IF(ISNA(VLOOKUP($B213,'[1]1718  Exp_Rev Access'!$F$7:$GK$318,61,FALSE)),"",VLOOKUP($B213,'[1]1718  Exp_Rev Access'!$F$7:$GK$318,61,FALSE))</f>
        <v>0</v>
      </c>
      <c r="BU213" s="90">
        <f>IF(ISNA(VLOOKUP($B213,'[1]1718  Exp_Rev Access'!$F$7:$GK$318,62,FALSE)),"",VLOOKUP($B213,'[1]1718  Exp_Rev Access'!$F$7:$GK$318,62,FALSE))</f>
        <v>0</v>
      </c>
      <c r="BV213" s="56">
        <f t="shared" si="571"/>
        <v>1638757.5299999998</v>
      </c>
      <c r="BW213" s="92">
        <f t="shared" si="589"/>
        <v>0.16059769295494089</v>
      </c>
      <c r="BX213" s="71">
        <f t="shared" si="590"/>
        <v>2015.5431702457379</v>
      </c>
      <c r="BY213" s="90">
        <f>IF(ISNA(VLOOKUP($B213,'[1]1718  Exp_Rev Access'!$F$7:$GK$318,64,FALSE)),"",VLOOKUP($B213,'[1]1718  Exp_Rev Access'!$F$7:$GK$318,64,FALSE))</f>
        <v>0</v>
      </c>
      <c r="BZ213" s="90">
        <f>IF(ISNA(VLOOKUP($B213,'[1]1718  Exp_Rev Access'!$F$7:$GK$318,65,FALSE)),"",VLOOKUP($B213,'[1]1718  Exp_Rev Access'!$F$7:$GK$318,65,FALSE))</f>
        <v>0</v>
      </c>
      <c r="CA213" s="90">
        <f>IF(ISNA(VLOOKUP($B213,'[1]1718  Exp_Rev Access'!$F$7:$GK$318,66,FALSE)),"",VLOOKUP($B213,'[1]1718  Exp_Rev Access'!$F$7:$GK$318,66,FALSE))</f>
        <v>0</v>
      </c>
      <c r="CB213" s="90">
        <f>IF(ISNA(VLOOKUP($B213,'[1]1718  Exp_Rev Access'!$F$7:$GK$318,67,FALSE)),"",VLOOKUP($B213,'[1]1718  Exp_Rev Access'!$F$7:$GK$318,67,FALSE))</f>
        <v>0</v>
      </c>
      <c r="CC213" s="90">
        <f>IF(ISNA(VLOOKUP($B213,'[1]1718  Exp_Rev Access'!$F$7:$GK$318,68,FALSE)),"",VLOOKUP($B213,'[1]1718  Exp_Rev Access'!$F$7:$GK$318,68,FALSE))</f>
        <v>53520.26</v>
      </c>
      <c r="CD213" s="90">
        <f>IF(ISNA(VLOOKUP($B213,'[1]1718  Exp_Rev Access'!$F$7:$GK$318,69,FALSE)),"",VLOOKUP($B213,'[1]1718  Exp_Rev Access'!$F$7:$GK$318,69,FALSE))</f>
        <v>0</v>
      </c>
      <c r="CE213" s="56">
        <f t="shared" si="566"/>
        <v>53520.26</v>
      </c>
      <c r="CF213" s="92">
        <f t="shared" si="591"/>
        <v>5.2449676813070729E-3</v>
      </c>
      <c r="CG213" s="78">
        <f t="shared" si="592"/>
        <v>65.825720119056399</v>
      </c>
      <c r="CH213" s="90">
        <f>IF(ISNA(VLOOKUP($B213,'[1]1718  Exp_Rev Access'!$F$7:$GK$318,$CH$2,FALSE)),"",VLOOKUP($B213,'[1]1718  Exp_Rev Access'!$F$7:$GK$318,$CH$2,FALSE))</f>
        <v>0</v>
      </c>
      <c r="CI213" s="90">
        <f>IF(ISNA(VLOOKUP($B213,'[1]1718  Exp_Rev Access'!$F$7:$GK$318,$CI$2,FALSE)),"",VLOOKUP($B213,'[1]1718  Exp_Rev Access'!$F$7:$GK$318,$CI$2,FALSE))</f>
        <v>0</v>
      </c>
      <c r="CJ213" s="90">
        <f>IF(ISNA(VLOOKUP($B213,'[1]1718  Exp_Rev Access'!$F$7:$GK$318,$CJ$2,FALSE)),"",VLOOKUP($B213,'[1]1718  Exp_Rev Access'!$F$7:$GK$318,$CJ$2,FALSE))</f>
        <v>0</v>
      </c>
      <c r="CK213" s="90">
        <f>IF(ISNA(VLOOKUP($B213,'[1]1718  Exp_Rev Access'!$F$7:$GK$318,$CK$2,FALSE)),"",VLOOKUP($B213,'[1]1718  Exp_Rev Access'!$F$7:$GK$318,$CK$2,FALSE))</f>
        <v>0</v>
      </c>
      <c r="CL213" s="90">
        <f>IF(ISNA(VLOOKUP($B213,'[1]1718  Exp_Rev Access'!$F$7:$GK$318,$CL$2,FALSE)),"",VLOOKUP($B213,'[1]1718  Exp_Rev Access'!$F$7:$GK$318,$CL$2,FALSE))</f>
        <v>0</v>
      </c>
      <c r="CM213" s="90">
        <f>IF(ISNA(VLOOKUP($B213,'[1]1718  Exp_Rev Access'!$F$7:$GK$318,$CM$2,FALSE)),"",VLOOKUP($B213,'[1]1718  Exp_Rev Access'!$F$7:$GK$318,$CM$2,FALSE))</f>
        <v>0</v>
      </c>
      <c r="CN213" s="90">
        <f>IF(ISNA(VLOOKUP($B213,'[1]1718  Exp_Rev Access'!$F$7:$GK$318,$CN$2,FALSE)),"",VLOOKUP($B213,'[1]1718  Exp_Rev Access'!$F$7:$GK$318,$CN$2,FALSE))</f>
        <v>0</v>
      </c>
      <c r="CO213" s="90">
        <f>IF(ISNA(VLOOKUP($B213,'[1]1718  Exp_Rev Access'!$F$7:$GK$318,$CO$2,FALSE)),"",VLOOKUP($B213,'[1]1718  Exp_Rev Access'!$F$7:$GK$318,$CO$2,FALSE))</f>
        <v>0</v>
      </c>
      <c r="CP213" s="90">
        <f>IF(ISNA(VLOOKUP($B213,'[1]1718  Exp_Rev Access'!$F$7:$GK$318,$CP$2,FALSE)),"",VLOOKUP($B213,'[1]1718  Exp_Rev Access'!$F$7:$GK$318,$CP$2,FALSE))</f>
        <v>0</v>
      </c>
      <c r="CQ213" s="90">
        <f>IF(ISNA(VLOOKUP($B213,'[1]1718  Exp_Rev Access'!$F$7:$GK$318,$CQ$2,FALSE)),"",VLOOKUP($B213,'[1]1718  Exp_Rev Access'!$F$7:$GK$318,$CQ$2,FALSE))</f>
        <v>182466</v>
      </c>
      <c r="CR213" s="90">
        <f>IF(ISNA(VLOOKUP($B213,'[1]1718  Exp_Rev Access'!$F$7:$GK$318,$CR$2,FALSE)),"",VLOOKUP($B213,'[1]1718  Exp_Rev Access'!$F$7:$GK$318,$CR$2,FALSE))</f>
        <v>0</v>
      </c>
      <c r="CS213" s="90">
        <f>IF(ISNA(VLOOKUP($B213,'[1]1718  Exp_Rev Access'!$F$7:$GK$318,$CS$2,FALSE)),"",VLOOKUP($B213,'[1]1718  Exp_Rev Access'!$F$7:$GK$318,$CS$2,FALSE))</f>
        <v>3986</v>
      </c>
      <c r="CT213" s="90">
        <f>IF(ISNA(VLOOKUP($B213,'[1]1718  Exp_Rev Access'!$F$7:$GK$318,$CT$2,FALSE)),"",VLOOKUP($B213,'[1]1718  Exp_Rev Access'!$F$7:$GK$318,$CT$2,FALSE))</f>
        <v>0</v>
      </c>
      <c r="CU213" s="90">
        <f>IF(ISNA(VLOOKUP($B213,'[1]1718  Exp_Rev Access'!$F$7:$GK$318,$CU$2,FALSE)),"",VLOOKUP($B213,'[1]1718  Exp_Rev Access'!$F$7:$GK$318,$CU$2,FALSE))</f>
        <v>126000</v>
      </c>
      <c r="CV213" s="90">
        <f>IF(ISNA(VLOOKUP($B213,'[1]1718  Exp_Rev Access'!$F$7:$GK$318,$CV$2,FALSE)),"",VLOOKUP($B213,'[1]1718  Exp_Rev Access'!$F$7:$GK$318,$CV$2,FALSE))</f>
        <v>42779.02</v>
      </c>
      <c r="CW213" s="90">
        <f>IF(ISNA(VLOOKUP($B213,'[1]1718  Exp_Rev Access'!$F$7:$GK$318,$CW$2,FALSE)),"",VLOOKUP($B213,'[1]1718  Exp_Rev Access'!$F$7:$GK$318,$CW$2,FALSE))</f>
        <v>0</v>
      </c>
      <c r="CX213" s="90">
        <f>IF(ISNA(VLOOKUP($B213,'[1]1718  Exp_Rev Access'!$F$7:$GK$318,$CX$2,FALSE)),"",VLOOKUP($B213,'[1]1718  Exp_Rev Access'!$F$7:$GK$318,$CX$2,FALSE))</f>
        <v>0</v>
      </c>
      <c r="CY213" s="90">
        <f>IF(ISNA(VLOOKUP($B213,'[1]1718  Exp_Rev Access'!$F$7:$GK$318,$CY$2,FALSE)),"",VLOOKUP($B213,'[1]1718  Exp_Rev Access'!$F$7:$GK$318,$CY$2,FALSE))</f>
        <v>0</v>
      </c>
      <c r="CZ213" s="90">
        <f>IF(ISNA(VLOOKUP($B213,'[1]1718  Exp_Rev Access'!$F$7:$GK$318,$CZ$2,FALSE)),"",VLOOKUP($B213,'[1]1718  Exp_Rev Access'!$F$7:$GK$318,$CZ$2,FALSE))</f>
        <v>0</v>
      </c>
      <c r="DA213" s="90">
        <f>IF(ISNA(VLOOKUP($B213,'[1]1718  Exp_Rev Access'!$F$7:$GK$318,$DA$2,FALSE)),"",VLOOKUP($B213,'[1]1718  Exp_Rev Access'!$F$7:$GK$318,$DA$2,FALSE))</f>
        <v>0</v>
      </c>
      <c r="DB213" s="90">
        <f>IF(ISNA(VLOOKUP($B213,'[1]1718  Exp_Rev Access'!$F$7:$GK$318,$DB$2,FALSE)),"",VLOOKUP($B213,'[1]1718  Exp_Rev Access'!$F$7:$GK$318,$DB$2,FALSE))</f>
        <v>0</v>
      </c>
      <c r="DC213" s="90">
        <f>IF(ISNA(VLOOKUP($B213,'[1]1718  Exp_Rev Access'!$F$7:$GK$318,$DC$2,FALSE)),"",VLOOKUP($B213,'[1]1718  Exp_Rev Access'!$F$7:$GK$318,$DC$2,FALSE))</f>
        <v>0</v>
      </c>
      <c r="DD213" s="90">
        <f>IF(ISNA(VLOOKUP($B213,'[1]1718  Exp_Rev Access'!$F$7:$GK$318,$DD$2,FALSE)),"",VLOOKUP($B213,'[1]1718  Exp_Rev Access'!$F$7:$GK$318,$DD$2,FALSE))</f>
        <v>0</v>
      </c>
      <c r="DE213" s="90">
        <f>IF(ISNA(VLOOKUP($B213,'[1]1718  Exp_Rev Access'!$F$7:$GK$318,$DE$2,FALSE)),"",VLOOKUP($B213,'[1]1718  Exp_Rev Access'!$F$7:$GK$318,$DE$2,FALSE))</f>
        <v>0</v>
      </c>
      <c r="DF213" s="90">
        <f>IF(ISNA(VLOOKUP($B213,'[1]1718  Exp_Rev Access'!$F$7:$GK$318,$DF$2,FALSE)),"",VLOOKUP($B213,'[1]1718  Exp_Rev Access'!$F$7:$GK$318,$DF$2,FALSE))</f>
        <v>0</v>
      </c>
      <c r="DG213" s="90">
        <f>IF(ISNA(VLOOKUP($B213,'[1]1718  Exp_Rev Access'!$F$7:$GK$318,$DG$2,FALSE)),"",VLOOKUP($B213,'[1]1718  Exp_Rev Access'!$F$7:$GK$318,$DG$2,FALSE))</f>
        <v>0</v>
      </c>
      <c r="DH213" s="90">
        <f>IF(ISNA(VLOOKUP($B213,'[1]1718  Exp_Rev Access'!$F$7:$GK$318,$DH$2,FALSE)),"",VLOOKUP($B213,'[1]1718  Exp_Rev Access'!$F$7:$GK$318,$DH$2,FALSE))</f>
        <v>0</v>
      </c>
      <c r="DI213" s="90">
        <f>IF(ISNA(VLOOKUP($B213,'[1]1718  Exp_Rev Access'!$F$7:$GK$318,$DI$2,FALSE)),"",VLOOKUP($B213,'[1]1718  Exp_Rev Access'!$F$7:$GK$318,$DI$2,FALSE))</f>
        <v>174138.71</v>
      </c>
      <c r="DJ213" s="90">
        <f>IF(ISNA(VLOOKUP($B213,'[1]1718  Exp_Rev Access'!$F$7:$GK$318,$DJ$2,FALSE)),"",VLOOKUP($B213,'[1]1718  Exp_Rev Access'!$F$7:$GK$318,$DJ$2,FALSE))</f>
        <v>0</v>
      </c>
      <c r="DK213" s="90">
        <f>IF(ISNA(VLOOKUP($B213,'[1]1718  Exp_Rev Access'!$F$7:$GK$318,$DK$2,FALSE)),"",VLOOKUP($B213,'[1]1718  Exp_Rev Access'!$F$7:$GK$318,$DK$2,FALSE))</f>
        <v>0</v>
      </c>
      <c r="DL213" s="90">
        <f>IF(ISNA(VLOOKUP($B213,'[1]1718  Exp_Rev Access'!$F$7:$GK$318,$DL$2,FALSE)),"",VLOOKUP($B213,'[1]1718  Exp_Rev Access'!$F$7:$GK$318,$DL$2,FALSE))</f>
        <v>0</v>
      </c>
      <c r="DM213" s="90">
        <f>IF(ISNA(VLOOKUP($B213,'[1]1718  Exp_Rev Access'!$F$7:$GK$318,$DM$2,FALSE)),"",VLOOKUP($B213,'[1]1718  Exp_Rev Access'!$F$7:$GK$318,$DM$2,FALSE))</f>
        <v>0</v>
      </c>
      <c r="DN213" s="90">
        <f>IF(ISNA(VLOOKUP($B213,'[1]1718  Exp_Rev Access'!$F$7:$GK$318,$DN$2,FALSE)),"",VLOOKUP($B213,'[1]1718  Exp_Rev Access'!$F$7:$GK$318,$DN$2,FALSE))</f>
        <v>0</v>
      </c>
      <c r="DO213" s="90">
        <f>IF(ISNA(VLOOKUP($B213,'[1]1718  Exp_Rev Access'!$F$7:$GK$318,$DO$2,FALSE)),"",VLOOKUP($B213,'[1]1718  Exp_Rev Access'!$F$7:$GK$318,$DO$2,FALSE))</f>
        <v>0</v>
      </c>
      <c r="DP213" s="90">
        <f>IF(ISNA(VLOOKUP($B213,'[1]1718  Exp_Rev Access'!$F$7:$GK$318,$DP$2,FALSE)),"",VLOOKUP($B213,'[1]1718  Exp_Rev Access'!$F$7:$GK$318,$DP$2,FALSE))</f>
        <v>0</v>
      </c>
      <c r="DQ213" s="90">
        <f>IF(ISNA(VLOOKUP($B213,'[1]1718  Exp_Rev Access'!$F$7:$GK$318,$DQ$2,FALSE)),"",VLOOKUP($B213,'[1]1718  Exp_Rev Access'!$F$7:$GK$318,$DQ$2,FALSE))</f>
        <v>0</v>
      </c>
      <c r="DR213" s="90">
        <f>IF(ISNA(VLOOKUP($B213,'[1]1718  Exp_Rev Access'!$F$7:$GK$318,$DR$2,FALSE)),"",VLOOKUP($B213,'[1]1718  Exp_Rev Access'!$F$7:$GK$318,$DR$2,FALSE))</f>
        <v>0</v>
      </c>
      <c r="DS213" s="90">
        <f>IF(ISNA(VLOOKUP($B213,'[1]1718  Exp_Rev Access'!$F$7:$GK$318,$DS$2,FALSE)),"",VLOOKUP($B213,'[1]1718  Exp_Rev Access'!$F$7:$GK$318,$DS$2,FALSE))</f>
        <v>0</v>
      </c>
      <c r="DT213" s="90">
        <f>IF(ISNA(VLOOKUP($B213,'[1]1718  Exp_Rev Access'!$F$7:$GK$318,$DT$2,FALSE)),"",VLOOKUP($B213,'[1]1718  Exp_Rev Access'!$F$7:$GK$318,$DT$2,FALSE))</f>
        <v>0</v>
      </c>
      <c r="DU213" s="90">
        <f>IF(ISNA(VLOOKUP($B213,'[1]1718  Exp_Rev Access'!$F$7:$GK$318,$DU$2,FALSE)),"",VLOOKUP($B213,'[1]1718  Exp_Rev Access'!$F$7:$GK$318,$DU$2,FALSE))</f>
        <v>0</v>
      </c>
      <c r="DV213" s="90">
        <f>IF(ISNA(VLOOKUP($B213,'[1]1718  Exp_Rev Access'!$F$7:$GK$318,$DV$2,FALSE)),"",VLOOKUP($B213,'[1]1718  Exp_Rev Access'!$F$7:$GK$318,$DV$2,FALSE))</f>
        <v>0</v>
      </c>
      <c r="DW213" s="90">
        <f>IF(ISNA(VLOOKUP($B213,'[1]1718  Exp_Rev Access'!$F$7:$GK$318,$DW$2,FALSE)),"",VLOOKUP($B213,'[1]1718  Exp_Rev Access'!$F$7:$GK$318,$DW$2,FALSE))</f>
        <v>0</v>
      </c>
      <c r="DX213" s="90">
        <f>IF(ISNA(VLOOKUP($B213,'[1]1718  Exp_Rev Access'!$F$7:$GK$318,$DX$2,FALSE)),"",VLOOKUP($B213,'[1]1718  Exp_Rev Access'!$F$7:$GK$318,$DX$2,FALSE))</f>
        <v>0</v>
      </c>
      <c r="DY213" s="90">
        <f>IF(ISNA(VLOOKUP($B213,'[1]1718  Exp_Rev Access'!$F$7:$GK$318,$DY$2,FALSE)),"",VLOOKUP($B213,'[1]1718  Exp_Rev Access'!$F$7:$GK$318,$DY$2,FALSE))</f>
        <v>0</v>
      </c>
      <c r="DZ213" s="90">
        <f>IF(ISNA(VLOOKUP($B213,'[1]1718  Exp_Rev Access'!$F$7:$GK$318,$DZ$2,FALSE)),"",VLOOKUP($B213,'[1]1718  Exp_Rev Access'!$F$7:$GK$318,$DZ$2,FALSE))</f>
        <v>0</v>
      </c>
      <c r="EA213" s="90">
        <f>IF(ISNA(VLOOKUP($B213,'[1]1718  Exp_Rev Access'!$F$7:$GK$318,$EA$2,FALSE)),"",VLOOKUP($B213,'[1]1718  Exp_Rev Access'!$F$7:$GK$318,$EA$2,FALSE))</f>
        <v>0</v>
      </c>
      <c r="EB213" s="90">
        <f>IF(ISNA(VLOOKUP($B213,'[1]1718  Exp_Rev Access'!$F$7:$GK$318,$EB$2,FALSE)),"",VLOOKUP($B213,'[1]1718  Exp_Rev Access'!$F$7:$GK$318,$EB$2,FALSE))</f>
        <v>0</v>
      </c>
      <c r="EC213" s="90">
        <f>IF(ISNA(VLOOKUP($B213,'[1]1718  Exp_Rev Access'!$F$7:$GK$318,$EC$2,FALSE)),"",VLOOKUP($B213,'[1]1718  Exp_Rev Access'!$F$7:$GK$318,$EC$2,FALSE))</f>
        <v>0</v>
      </c>
      <c r="ED213" s="90">
        <f>IF(ISNA(VLOOKUP($B213,'[1]1718  Exp_Rev Access'!$F$7:$GK$318,$ED$2,FALSE)),"",VLOOKUP($B213,'[1]1718  Exp_Rev Access'!$F$7:$GK$318,$ED$2,FALSE))</f>
        <v>0</v>
      </c>
      <c r="EE213" s="90">
        <f>IF(ISNA(VLOOKUP($B213,'[1]1718  Exp_Rev Access'!$F$7:$GK$318,$EE$2,FALSE)),"",VLOOKUP($B213,'[1]1718  Exp_Rev Access'!$F$7:$GK$318,$EE$2,FALSE))</f>
        <v>0</v>
      </c>
      <c r="EF213" s="90">
        <f>IF(ISNA(VLOOKUP($B213,'[1]1718  Exp_Rev Access'!$F$7:$GK$318,$EF$2,FALSE)),"",VLOOKUP($B213,'[1]1718  Exp_Rev Access'!$F$7:$GK$318,$EF$2,FALSE))</f>
        <v>0</v>
      </c>
      <c r="EG213" s="90">
        <f>IF(ISNA(VLOOKUP($B213,'[1]1718  Exp_Rev Access'!$F$7:$GK$318,$EG$2,FALSE)),"",VLOOKUP($B213,'[1]1718  Exp_Rev Access'!$F$7:$GK$318,$EG$2,FALSE))</f>
        <v>0</v>
      </c>
      <c r="EH213" s="90">
        <f>IF(ISNA(VLOOKUP($B213,'[1]1718  Exp_Rev Access'!$F$7:$GK$318,$EH$2,FALSE)),"",VLOOKUP($B213,'[1]1718  Exp_Rev Access'!$F$7:$GK$318,$EH$2,FALSE))</f>
        <v>0</v>
      </c>
      <c r="EI213" s="90">
        <f>IF(ISNA(VLOOKUP($B213,'[1]1718  Exp_Rev Access'!$F$7:$GK$318,$EI$2,FALSE)),"",VLOOKUP($B213,'[1]1718  Exp_Rev Access'!$F$7:$GK$318,$EI$2,FALSE))</f>
        <v>0</v>
      </c>
      <c r="EJ213" s="90">
        <f>IF(ISNA(VLOOKUP($B213,'[1]1718  Exp_Rev Access'!$F$7:$GK$318,$EJ$2,FALSE)),"",VLOOKUP($B213,'[1]1718  Exp_Rev Access'!$F$7:$GK$318,$EJ$2,FALSE))</f>
        <v>0</v>
      </c>
      <c r="EK213" s="90">
        <f>IF(ISNA(VLOOKUP($B213,'[1]1718  Exp_Rev Access'!$F$7:$GK$318,$EK$2,FALSE)),"",VLOOKUP($B213,'[1]1718  Exp_Rev Access'!$F$7:$GK$318,$EK$2,FALSE))</f>
        <v>0</v>
      </c>
      <c r="EL213" s="90">
        <f>IF(ISNA(VLOOKUP($B213,'[1]1718  Exp_Rev Access'!$F$7:$GK$318,$EL$2,FALSE)),"",VLOOKUP($B213,'[1]1718  Exp_Rev Access'!$F$7:$GK$318,$EL$2,FALSE))</f>
        <v>0</v>
      </c>
      <c r="EM213" s="90">
        <f>IF(ISNA(VLOOKUP($B213,'[1]1718  Exp_Rev Access'!$F$7:$GK$318,$EM$2,FALSE)),"",VLOOKUP($B213,'[1]1718  Exp_Rev Access'!$F$7:$GK$318,$EM$2,FALSE))</f>
        <v>0</v>
      </c>
      <c r="EN213" s="90">
        <f>IF(ISNA(VLOOKUP($B213,'[1]1718  Exp_Rev Access'!$F$7:$GK$318,$EN$2,FALSE)),"",VLOOKUP($B213,'[1]1718  Exp_Rev Access'!$F$7:$GK$318,$EN$2,FALSE))</f>
        <v>0</v>
      </c>
      <c r="EO213" s="90">
        <f>IF(ISNA(VLOOKUP($B213,'[1]1718  Exp_Rev Access'!$F$7:$GK$318,$EO$2,FALSE)),"",VLOOKUP($B213,'[1]1718  Exp_Rev Access'!$F$7:$GK$318,$EO$2,FALSE))</f>
        <v>0</v>
      </c>
      <c r="EP213" s="90">
        <f>IF(ISNA(VLOOKUP($B213,'[1]1718  Exp_Rev Access'!$F$7:$GK$318,$EP$2,FALSE)),"",VLOOKUP($B213,'[1]1718  Exp_Rev Access'!$F$7:$GK$318,$EP$2,FALSE))</f>
        <v>0</v>
      </c>
      <c r="EQ213" s="90">
        <f>IF(ISNA(VLOOKUP($B213,'[1]1718  Exp_Rev Access'!$F$7:$GK$318,$EQ$2,FALSE)),"",VLOOKUP($B213,'[1]1718  Exp_Rev Access'!$F$7:$GK$318,$EQ$2,FALSE))</f>
        <v>0</v>
      </c>
      <c r="ER213" s="90">
        <f>IF(ISNA(VLOOKUP($B213,'[1]1718  Exp_Rev Access'!$F$7:$GK$318,$ER$2,FALSE)),"",VLOOKUP($B213,'[1]1718  Exp_Rev Access'!$F$7:$GK$318,$ER$2,FALSE))</f>
        <v>0</v>
      </c>
      <c r="ES213" s="90">
        <f>IF(ISNA(VLOOKUP($B213,'[1]1718  Exp_Rev Access'!$F$7:$GK$318,$ES$2,FALSE)),"",VLOOKUP($B213,'[1]1718  Exp_Rev Access'!$F$7:$GK$318,$ES$2,FALSE))</f>
        <v>0</v>
      </c>
      <c r="ET213" s="90">
        <f>IF(ISNA(VLOOKUP($B213,'[1]1718  Exp_Rev Access'!$F$7:$GK$318,$ET$2,FALSE)),"",VLOOKUP($B213,'[1]1718  Exp_Rev Access'!$F$7:$GK$318,$ET$2,FALSE))</f>
        <v>0</v>
      </c>
      <c r="EU213" s="90">
        <f>IF(ISNA(VLOOKUP($B213,'[1]1718  Exp_Rev Access'!$F$7:$GK$318,$EU$2,FALSE)),"",VLOOKUP($B213,'[1]1718  Exp_Rev Access'!$F$7:$GK$318,$EU$2,FALSE))</f>
        <v>0</v>
      </c>
      <c r="EV213" s="90">
        <f>IF(ISNA(VLOOKUP($B213,'[1]1718  Exp_Rev Access'!$F$7:$GK$318,$EV$2,FALSE)),"",VLOOKUP($B213,'[1]1718  Exp_Rev Access'!$F$7:$GK$318,$EV$2,FALSE))</f>
        <v>6469.29</v>
      </c>
      <c r="EW213" s="90">
        <f>IF(ISNA(VLOOKUP($B213,'[1]1718  Exp_Rev Access'!$F$7:$GK$318,$EW$2,FALSE)),"",VLOOKUP($B213,'[1]1718  Exp_Rev Access'!$F$7:$GK$318,$EW$2,FALSE))</f>
        <v>0</v>
      </c>
      <c r="EX213" s="90">
        <f>IF(ISNA(VLOOKUP($B213,'[1]1718  Exp_Rev Access'!$F$7:$GK$318,$EX$2,FALSE)),"",VLOOKUP($B213,'[1]1718  Exp_Rev Access'!$F$7:$GK$318,$EX$2,FALSE))</f>
        <v>0</v>
      </c>
      <c r="EY213" s="90">
        <f>IF(ISNA(VLOOKUP($B213,'[1]1718  Exp_Rev Access'!$F$7:$GK$318,$EY$2,FALSE)),"",VLOOKUP($B213,'[1]1718  Exp_Rev Access'!$F$7:$GK$318,$EY$2,FALSE))</f>
        <v>0</v>
      </c>
      <c r="EZ213" s="90">
        <f>IF(ISNA(VLOOKUP($B213,'[1]1718  Exp_Rev Access'!$F$7:$GK$318,$EZ$2,FALSE)),"",VLOOKUP($B213,'[1]1718  Exp_Rev Access'!$F$7:$GK$318,$EZ$2,FALSE))</f>
        <v>0</v>
      </c>
      <c r="FA213" s="90">
        <f>IF(ISNA(VLOOKUP($B213,'[1]1718  Exp_Rev Access'!$F$7:$GK$318,$FA$2,FALSE)),"",VLOOKUP($B213,'[1]1718  Exp_Rev Access'!$F$7:$GK$318,$FA$2,FALSE))</f>
        <v>0</v>
      </c>
      <c r="FB213" s="90">
        <f>IF(ISNA(VLOOKUP($B213,'[1]1718  Exp_Rev Access'!$F$7:$GK$318,$FB$2,FALSE)),"",VLOOKUP($B213,'[1]1718  Exp_Rev Access'!$F$7:$GK$318,$FB$2,FALSE))</f>
        <v>0</v>
      </c>
      <c r="FC213" s="90">
        <f>IF(ISNA(VLOOKUP($B213,'[1]1718  Exp_Rev Access'!$F$7:$GK$318,$FC$2,FALSE)),"",VLOOKUP($B213,'[1]1718  Exp_Rev Access'!$F$7:$GK$318,$FC$2,FALSE))</f>
        <v>0</v>
      </c>
      <c r="FD213" s="90">
        <f>IF(ISNA(VLOOKUP($B213,'[1]1718  Exp_Rev Access'!$F$7:$GK$318,$FD$2,FALSE)),"",VLOOKUP($B213,'[1]1718  Exp_Rev Access'!$F$7:$GK$318,$FD$2,FALSE))</f>
        <v>0</v>
      </c>
      <c r="FE213" s="90">
        <f>IF(ISNA(VLOOKUP($B213,'[1]1718  Exp_Rev Access'!$F$7:$GK$318,$FE$2,FALSE)),"",VLOOKUP($B213,'[1]1718  Exp_Rev Access'!$F$7:$GK$318,$FE$2,FALSE))</f>
        <v>0</v>
      </c>
      <c r="FF213" s="90">
        <f>IF(ISNA(VLOOKUP($B213,'[1]1718  Exp_Rev Access'!$F$7:$GK$318,$FF$2,FALSE)),"",VLOOKUP($B213,'[1]1718  Exp_Rev Access'!$F$7:$GK$318,$FF$2,FALSE))</f>
        <v>0</v>
      </c>
      <c r="FG213" s="90">
        <f>IF(ISNA(VLOOKUP($B213,'[1]1718  Exp_Rev Access'!$F$7:$GK$318,$FG$2,FALSE)),"",VLOOKUP($B213,'[1]1718  Exp_Rev Access'!$F$7:$GK$318,$FG$2,FALSE))</f>
        <v>0</v>
      </c>
      <c r="FH213" s="90">
        <f>IF(ISNA(VLOOKUP($B213,'[1]1718  Exp_Rev Access'!$F$7:$GK$318,$FH$2,FALSE)),"",VLOOKUP($B213,'[1]1718  Exp_Rev Access'!$F$7:$GK$318,$FH$2,FALSE))</f>
        <v>0</v>
      </c>
      <c r="FI213" s="90">
        <f>IF(ISNA(VLOOKUP($B213,'[1]1718  Exp_Rev Access'!$F$7:$GK$318,$FI$2,FALSE)),"",VLOOKUP($B213,'[1]1718  Exp_Rev Access'!$F$7:$GK$318,$FI$2,FALSE))</f>
        <v>0</v>
      </c>
      <c r="FJ213" s="90">
        <f>IF(ISNA(VLOOKUP($B213,'[1]1718  Exp_Rev Access'!$F$7:$GK$318,$FJ$2,FALSE)),"",VLOOKUP($B213,'[1]1718  Exp_Rev Access'!$F$7:$GK$318,$FJ$2,FALSE))</f>
        <v>0</v>
      </c>
      <c r="FK213" s="90">
        <f>IF(ISNA(VLOOKUP($B213,'[1]1718  Exp_Rev Access'!$F$7:$GK$318,$FK$2,FALSE)),"",VLOOKUP($B213,'[1]1718  Exp_Rev Access'!$F$7:$GK$318,$FK$2,FALSE))</f>
        <v>0</v>
      </c>
      <c r="FL213" s="90">
        <f>IF(ISNA(VLOOKUP($B213,'[1]1718  Exp_Rev Access'!$F$7:$GK$318,$FL$2,FALSE)),"",VLOOKUP($B213,'[1]1718  Exp_Rev Access'!$F$7:$GK$318,$FL$2,FALSE))</f>
        <v>0</v>
      </c>
      <c r="FM213" s="90">
        <f>IF(ISNA(VLOOKUP($B213,'[1]1718  Exp_Rev Access'!$F$7:$GK$318,$FM$2,FALSE)),"",VLOOKUP($B213,'[1]1718  Exp_Rev Access'!$F$7:$GK$318,$FM$2,FALSE))</f>
        <v>0</v>
      </c>
      <c r="FN213" s="90">
        <f>IF(ISNA(VLOOKUP($B213,'[1]1718  Exp_Rev Access'!$F$7:$GK$318,$FN$2,FALSE)),"",VLOOKUP($B213,'[1]1718  Exp_Rev Access'!$F$7:$GK$318,$FN$2,FALSE))</f>
        <v>0</v>
      </c>
      <c r="FO213" s="90">
        <f>IF(ISNA(VLOOKUP($B213,'[1]1718  Exp_Rev Access'!$F$7:$GK$318,$FO$2,FALSE)),"",VLOOKUP($B213,'[1]1718  Exp_Rev Access'!$F$7:$GK$318,$FO$2,FALSE))</f>
        <v>0</v>
      </c>
      <c r="FP213" s="90">
        <f>IF(ISNA(VLOOKUP($B213,'[1]1718  Exp_Rev Access'!$F$7:$GK$318,$FP$2,FALSE)),"",VLOOKUP($B213,'[1]1718  Exp_Rev Access'!$F$7:$GK$318,$FP$2,FALSE))</f>
        <v>0</v>
      </c>
      <c r="FQ213" s="90">
        <f>IF(ISNA(VLOOKUP($B213,'[1]1718  Exp_Rev Access'!$F$7:$GK$318,$FQ$2,FALSE)),"",VLOOKUP($B213,'[1]1718  Exp_Rev Access'!$F$7:$GK$318,$FQ$2,FALSE))</f>
        <v>0</v>
      </c>
      <c r="FR213" s="90">
        <f>IF(ISNA(VLOOKUP($B213,'[1]1718  Exp_Rev Access'!$F$7:$GK$318,$FR$2,FALSE)),"",VLOOKUP($B213,'[1]1718  Exp_Rev Access'!$F$7:$GK$318,$FR$2,FALSE))</f>
        <v>18670.23</v>
      </c>
      <c r="FS213" s="56">
        <f t="shared" si="593"/>
        <v>554509.25</v>
      </c>
      <c r="FT213" s="92">
        <f t="shared" si="594"/>
        <v>5.4341722092452915E-2</v>
      </c>
      <c r="FU213" s="94">
        <f t="shared" si="595"/>
        <v>682.0028657171672</v>
      </c>
      <c r="FV213" s="95">
        <f>IF(ISNA(VLOOKUP($B213,'[1]1718  Exp_Rev Access'!$F$7:$GK$318,$FV$2,FALSE)),"",VLOOKUP($B213,'[1]1718  Exp_Rev Access'!$F$7:$GK$318,$FV$2,FALSE))</f>
        <v>0</v>
      </c>
      <c r="FW213" s="95">
        <f>IF(ISNA(VLOOKUP($B213,'[1]1718  Exp_Rev Access'!$F$7:$GK$318,$FW$2,FALSE)),"",VLOOKUP($B213,'[1]1718  Exp_Rev Access'!$F$7:$GK$318,$FW$2,FALSE))</f>
        <v>385065.61</v>
      </c>
      <c r="FX213" s="95">
        <f>IF(ISNA(VLOOKUP($B213,'[1]1718  Exp_Rev Access'!$F$7:$GK$318,$FX$2,FALSE)),"",VLOOKUP($B213,'[1]1718  Exp_Rev Access'!$F$7:$GK$318,$FX$2,FALSE))</f>
        <v>0</v>
      </c>
      <c r="FY213" s="95">
        <f>IF(ISNA(VLOOKUP($B213,'[1]1718  Exp_Rev Access'!$F$7:$GK$318,$FY$2,FALSE)),"",VLOOKUP($B213,'[1]1718  Exp_Rev Access'!$F$7:$GK$318,$FY$2,FALSE))</f>
        <v>0</v>
      </c>
      <c r="FZ213" s="95">
        <f>IF(ISNA(VLOOKUP($B213,'[1]1718  Exp_Rev Access'!$F$7:$GK$318,$FZ$2,FALSE)),"",VLOOKUP($B213,'[1]1718  Exp_Rev Access'!$F$7:$GK$318,$FZ$2,FALSE))</f>
        <v>0</v>
      </c>
      <c r="GA213" s="95">
        <f>IF(ISNA(VLOOKUP($B213,'[1]1718  Exp_Rev Access'!$F$7:$GK$318,$GA$2,FALSE)),"",VLOOKUP($B213,'[1]1718  Exp_Rev Access'!$F$7:$GK$318,$GA$2,FALSE))</f>
        <v>0</v>
      </c>
      <c r="GB213" s="95">
        <f>IF(ISNA(VLOOKUP($B213,'[1]1718  Exp_Rev Access'!$F$7:$GK$318,$GB$2,FALSE)),"",VLOOKUP($B213,'[1]1718  Exp_Rev Access'!$F$7:$GK$318,$GB$2,FALSE))</f>
        <v>0</v>
      </c>
      <c r="GC213" s="95">
        <f>IF(ISNA(VLOOKUP($B213,'[1]1718  Exp_Rev Access'!$F$7:$GK$318,$GC$2,FALSE)),"",VLOOKUP($B213,'[1]1718  Exp_Rev Access'!$F$7:$GK$318,$GC$2,FALSE))</f>
        <v>0</v>
      </c>
      <c r="GD213" s="95">
        <f>IF(ISNA(VLOOKUP($B213,'[1]1718  Exp_Rev Access'!$F$7:$GK$318,$GD$2,FALSE)),"",VLOOKUP($B213,'[1]1718  Exp_Rev Access'!$F$7:$GK$318,$GD$2,FALSE))</f>
        <v>0</v>
      </c>
      <c r="GE213" s="95">
        <f>IF(ISNA(VLOOKUP($B213,'[1]1718  Exp_Rev Access'!$F$7:$GK$318,$GE$2,FALSE)),"",VLOOKUP($B213,'[1]1718  Exp_Rev Access'!$F$7:$GK$318,$GE$2,FALSE))</f>
        <v>0</v>
      </c>
      <c r="GF213" s="95">
        <f>IF(ISNA(VLOOKUP($B213,'[1]1718  Exp_Rev Access'!$F$7:$GK$318,$GF$2,FALSE)),"",VLOOKUP($B213,'[1]1718  Exp_Rev Access'!$F$7:$GK$318,$GF$2,FALSE))</f>
        <v>0</v>
      </c>
      <c r="GG213" s="95">
        <f>IF(ISNA(VLOOKUP($B213,'[1]1718  Exp_Rev Access'!$F$7:$GK$318,$GG$2,FALSE)),"",VLOOKUP($B213,'[1]1718  Exp_Rev Access'!$F$7:$GK$318,$GG$2,FALSE))</f>
        <v>0</v>
      </c>
      <c r="GH213" s="95">
        <f>IF(ISNA(VLOOKUP($B213,'[1]1718  Exp_Rev Access'!$F$7:$GK$318,$GH$2,FALSE)),"",VLOOKUP($B213,'[1]1718  Exp_Rev Access'!$F$7:$GK$318,$GH$2,FALSE))</f>
        <v>0</v>
      </c>
      <c r="GI213" s="95">
        <f>IF(ISNA(VLOOKUP($B213,'[1]1718  Exp_Rev Access'!$F$7:$GK$318,$GI$2,FALSE)),"",VLOOKUP($B213,'[1]1718  Exp_Rev Access'!$F$7:$GK$318,$GI$2,FALSE))</f>
        <v>0</v>
      </c>
      <c r="GJ213" s="95">
        <f>IF(ISNA(VLOOKUP($B213,'[1]1718  Exp_Rev Access'!$F$7:$GK$318,$GJ$2,FALSE)),"",VLOOKUP($B213,'[1]1718  Exp_Rev Access'!$F$7:$GK$318,$GJ$2,FALSE))</f>
        <v>0</v>
      </c>
      <c r="GK213" s="95">
        <f>IF(ISNA(VLOOKUP($B213,'[1]1718  Exp_Rev Access'!$F$7:$GK$318,$GK$2,FALSE)),"",VLOOKUP($B213,'[1]1718  Exp_Rev Access'!$F$7:$GK$318,$GK$2,FALSE))</f>
        <v>0</v>
      </c>
      <c r="GL213" s="95">
        <f>IF(ISNA(VLOOKUP($B213,'[1]1718  Exp_Rev Access'!$F$7:$GK$318,$GL$2,FALSE)),"",VLOOKUP($B213,'[1]1718  Exp_Rev Access'!$F$7:$GK$318,$GL$2,FALSE))</f>
        <v>0</v>
      </c>
      <c r="GM213" s="95">
        <f>IF(ISNA(VLOOKUP($B213,'[1]1718  Exp_Rev Access'!$F$7:$GK$318,$GM$2,FALSE)),"",VLOOKUP($B213,'[1]1718  Exp_Rev Access'!$F$7:$GK$318,$GM$2,FALSE))</f>
        <v>0</v>
      </c>
      <c r="GN213" s="95">
        <f>IF(ISNA(VLOOKUP($B213,'[1]1718  Exp_Rev Access'!$F$7:$GK$318,$GN$2,FALSE)),"",VLOOKUP($B213,'[1]1718  Exp_Rev Access'!$F$7:$GK$318,$GN$2,FALSE))</f>
        <v>0</v>
      </c>
      <c r="GO213" s="95">
        <f>IF(ISNA(VLOOKUP($B213,'[1]1718  Exp_Rev Access'!$F$7:$GK$318,$GO$2,FALSE)),"",VLOOKUP($B213,'[1]1718  Exp_Rev Access'!$F$7:$GK$318,$GO$2,FALSE))</f>
        <v>0</v>
      </c>
      <c r="GP213" s="95">
        <f>IF(ISNA(VLOOKUP($B213,'[1]1718  Exp_Rev Access'!$F$7:$GK$318,$GP$2,FALSE)),"",VLOOKUP($B213,'[1]1718  Exp_Rev Access'!$F$7:$GK$318,$GP$2,FALSE))</f>
        <v>0</v>
      </c>
      <c r="GQ213" s="95">
        <f>IF(ISNA(VLOOKUP($B213,'[1]1718  Exp_Rev Access'!$F$7:$GK$318,$GQ$2,FALSE)),"",VLOOKUP($B213,'[1]1718  Exp_Rev Access'!$F$7:$GK$318,$GQ$2,FALSE))</f>
        <v>0</v>
      </c>
      <c r="GR213" s="95">
        <f>IF(ISNA(VLOOKUP($B213,'[1]1718  Exp_Rev Access'!$F$7:$GK$318,$GR$2,FALSE)),"",VLOOKUP($B213,'[1]1718  Exp_Rev Access'!$F$7:$GK$318,$GR$2,FALSE))</f>
        <v>0</v>
      </c>
      <c r="GS213" s="95">
        <f>IF(ISNA(VLOOKUP($B213,'[1]1718  Exp_Rev Access'!$F$7:$GK$318,$GS$2,FALSE)),"",VLOOKUP($B213,'[1]1718  Exp_Rev Access'!$F$7:$GK$318,$GS$2,FALSE))</f>
        <v>0</v>
      </c>
      <c r="GT213" s="95">
        <f>IF(ISNA(VLOOKUP($B213,'[1]1718  Exp_Rev Access'!$F$7:$GK$318,$GT$2,FALSE)),"",VLOOKUP($B213,'[1]1718  Exp_Rev Access'!$F$7:$GK$318,$GT$2,FALSE))</f>
        <v>0</v>
      </c>
      <c r="GU213" s="56">
        <f t="shared" si="596"/>
        <v>385065.61</v>
      </c>
      <c r="GV213" s="56">
        <f t="shared" si="597"/>
        <v>3.7736301722614829E-2</v>
      </c>
      <c r="GW213" s="96">
        <f t="shared" si="598"/>
        <v>473.60048458908318</v>
      </c>
    </row>
    <row r="214" spans="1:222" x14ac:dyDescent="0.3">
      <c r="A214" s="73"/>
      <c r="B214" s="88" t="s">
        <v>486</v>
      </c>
      <c r="C214" s="89" t="s">
        <v>487</v>
      </c>
      <c r="D214" s="75">
        <f>IF(ISNA(VLOOKUP($B214,'[1]1718 enrollment_Rev_Exp by size'!$A$7:H549,3,FALSE)),"",VLOOKUP($B214,'[1]1718 enrollment_Rev_Exp by size'!$A$7:$G$350,3,FALSE))</f>
        <v>841.94000000000028</v>
      </c>
      <c r="E214" s="76">
        <f>IF(ISNA(VLOOKUP($B214,'[1]1718 enrollment_Rev_Exp by size'!$A$7:I550,5,FALSE)),"",VLOOKUP($B214,'[1]1718 enrollment_Rev_Exp by size'!$A$7:$G$350,5,FALSE))</f>
        <v>10382540.800000001</v>
      </c>
      <c r="F214" s="70">
        <f t="shared" si="578"/>
        <v>10382540.800000001</v>
      </c>
      <c r="G214" s="70">
        <f t="shared" si="579"/>
        <v>0</v>
      </c>
      <c r="H214" s="90">
        <f>IF(ISNA(VLOOKUP($B214,'[1]1718  Exp_Rev Access'!$F$7:$GK$318,3,FALSE)),"",VLOOKUP($B214,'[1]1718  Exp_Rev Access'!$F$7:$GK$318,3,FALSE))</f>
        <v>979191.37</v>
      </c>
      <c r="I214" s="90">
        <f>IF(ISNA(VLOOKUP($B214,'[1]1718  Exp_Rev Access'!$F$7:$GK$318,4,FALSE)),"",VLOOKUP($B214,'[1]1718  Exp_Rev Access'!$F$7:$GK$318,4,FALSE))</f>
        <v>0</v>
      </c>
      <c r="J214" s="90">
        <f>IF(ISNA(VLOOKUP($B214,'[1]1718  Exp_Rev Access'!$F$7:$GK$318,5,FALSE)),"",VLOOKUP($B214,'[1]1718  Exp_Rev Access'!$F$7:$GK$318,5,FALSE))</f>
        <v>0</v>
      </c>
      <c r="K214" s="90">
        <f>IF(ISNA(VLOOKUP($B214,'[1]1718  Exp_Rev Access'!$F$7:$GK$318,6,FALSE)),"-",VLOOKUP($B214,'[1]1718  Exp_Rev Access'!$F$7:$GK$318,6,FALSE))</f>
        <v>110512.77</v>
      </c>
      <c r="L214" s="90">
        <f>IF(ISNA(VLOOKUP($B214,'[1]1718  Exp_Rev Access'!$F$7:$GK$318,7,FALSE)),"",VLOOKUP($B214,'[1]1718  Exp_Rev Access'!$F$7:$GK$318,7,FALSE))</f>
        <v>0</v>
      </c>
      <c r="M214" s="90">
        <f>IF(ISNA(VLOOKUP($B214,'[1]1718  Exp_Rev Access'!$F$7:$GK$318,8,FALSE)),"",VLOOKUP($B214,'[1]1718  Exp_Rev Access'!$F$7:$GK$318,8,FALSE))</f>
        <v>0</v>
      </c>
      <c r="N214" s="56">
        <f t="shared" si="580"/>
        <v>1089704.1399999999</v>
      </c>
      <c r="O214" s="91">
        <f t="shared" si="581"/>
        <v>0.10495544019436936</v>
      </c>
      <c r="P214" s="56">
        <f t="shared" si="582"/>
        <v>1294.2776682423921</v>
      </c>
      <c r="Q214" s="90">
        <f>IF(ISNA(VLOOKUP($B214,'[1]1718  Exp_Rev Access'!$F$7:$GK$318,10,FALSE)),"",VLOOKUP($B214,'[1]1718  Exp_Rev Access'!$F$7:$GK$318,10,FALSE))</f>
        <v>17217</v>
      </c>
      <c r="R214" s="90">
        <f>IF(ISNA(VLOOKUP($B214,'[1]1718  Exp_Rev Access'!$F$7:$GK$318,11,FALSE)),"",VLOOKUP($B214,'[1]1718  Exp_Rev Access'!$F$7:$GK$318,11,FALSE))</f>
        <v>0</v>
      </c>
      <c r="S214" s="90">
        <f>IF(ISNA(VLOOKUP($B214,'[1]1718  Exp_Rev Access'!$F$7:$GK$318,12,FALSE)),"",VLOOKUP($B214,'[1]1718  Exp_Rev Access'!$F$7:$GK$318,12,FALSE))</f>
        <v>0</v>
      </c>
      <c r="T214" s="90">
        <f>IF(ISNA(VLOOKUP($B214,'[1]1718  Exp_Rev Access'!$F$7:$GK$318,13,FALSE)),"",VLOOKUP($B214,'[1]1718  Exp_Rev Access'!$F$7:$GK$318,13,FALSE))</f>
        <v>0</v>
      </c>
      <c r="U214" s="90">
        <f>IF(ISNA(VLOOKUP($B214,'[1]1718  Exp_Rev Access'!$F$7:$GK$318,14,FALSE)),"",VLOOKUP($B214,'[1]1718  Exp_Rev Access'!$F$7:$GK$318,14,FALSE))</f>
        <v>0</v>
      </c>
      <c r="V214" s="90">
        <f>IF(ISNA(VLOOKUP($B214,'[1]1718  Exp_Rev Access'!$F$7:$GK$318,15,FALSE)),"",VLOOKUP($B214,'[1]1718  Exp_Rev Access'!$F$7:$GK$318,15,FALSE))</f>
        <v>0</v>
      </c>
      <c r="W214" s="90">
        <f>IF(ISNA(VLOOKUP($B214,'[1]1718  Exp_Rev Access'!$F$7:$GK$318,16,FALSE)),"",VLOOKUP($B214,'[1]1718  Exp_Rev Access'!$F$7:$GK$318,16,FALSE))</f>
        <v>0</v>
      </c>
      <c r="X214" s="90">
        <f>IF(ISNA(VLOOKUP($B214,'[1]1718  Exp_Rev Access'!$F$7:$GK$318,17,FALSE)),"",VLOOKUP($B214,'[1]1718  Exp_Rev Access'!$F$7:$GK$318,17,FALSE))</f>
        <v>0</v>
      </c>
      <c r="Y214" s="90">
        <f>IF(ISNA(VLOOKUP($B214,'[1]1718  Exp_Rev Access'!$F$7:$GK$318,18,FALSE)),"",VLOOKUP($B214,'[1]1718  Exp_Rev Access'!$F$7:$GK$318,18,FALSE))</f>
        <v>623.29</v>
      </c>
      <c r="Z214" s="90">
        <f>IF(ISNA(VLOOKUP($B214,'[1]1718  Exp_Rev Access'!$F$7:$GK$318,19,FALSE)),"",VLOOKUP($B214,'[1]1718  Exp_Rev Access'!$F$7:$GK$318,19,FALSE))</f>
        <v>0</v>
      </c>
      <c r="AA214" s="90">
        <f>IF(ISNA(VLOOKUP($B214,'[1]1718  Exp_Rev Access'!$F$7:$GK$318,20,FALSE)),"",VLOOKUP($B214,'[1]1718  Exp_Rev Access'!$F$7:$GK$318,20,FALSE))</f>
        <v>0</v>
      </c>
      <c r="AB214" s="90">
        <f>IF(ISNA(VLOOKUP($B214,'[1]1718  Exp_Rev Access'!$F$7:$GK$318,21,FALSE)),"",VLOOKUP($B214,'[1]1718  Exp_Rev Access'!$F$7:$GK$318,21,FALSE))</f>
        <v>0</v>
      </c>
      <c r="AC214" s="90">
        <f>IF(ISNA(VLOOKUP($B214,'[1]1718  Exp_Rev Access'!$F$7:$GK$318,22,FALSE)),"",VLOOKUP($B214,'[1]1718  Exp_Rev Access'!$F$7:$GK$318,22,FALSE))</f>
        <v>10481.209999999999</v>
      </c>
      <c r="AD214" s="90">
        <f>IF(ISNA(VLOOKUP($B214,'[1]1718  Exp_Rev Access'!$F$7:$GK$318,23,FALSE)),"",VLOOKUP($B214,'[1]1718  Exp_Rev Access'!$F$7:$GK$318,23,FALSE))</f>
        <v>77884.75</v>
      </c>
      <c r="AE214" s="90">
        <f>IF(ISNA(VLOOKUP($B214,'[1]1718  Exp_Rev Access'!$F$7:$GK$318,24,FALSE)),"",VLOOKUP($B214,'[1]1718  Exp_Rev Access'!$F$7:$GK$318,24,FALSE))</f>
        <v>15978.57</v>
      </c>
      <c r="AF214" s="90">
        <f>IF(ISNA(VLOOKUP($B214,'[1]1718  Exp_Rev Access'!$F$7:$GK$318,25,FALSE)),"",VLOOKUP($B214,'[1]1718  Exp_Rev Access'!$F$7:$GK$318,25,FALSE))</f>
        <v>0</v>
      </c>
      <c r="AG214" s="90">
        <f>IF(ISNA(VLOOKUP($B214,'[1]1718  Exp_Rev Access'!$F$7:$GK$318,26,FALSE)),"",VLOOKUP($B214,'[1]1718  Exp_Rev Access'!$F$7:$GK$318,26,FALSE))</f>
        <v>26099</v>
      </c>
      <c r="AH214" s="90">
        <f>IF(ISNA(VLOOKUP($B214,'[1]1718  Exp_Rev Access'!$F$7:$GK$318,27,FALSE)),"",VLOOKUP($B214,'[1]1718  Exp_Rev Access'!$F$7:$GK$318,27,FALSE))</f>
        <v>532.70000000000005</v>
      </c>
      <c r="AI214" s="90">
        <f>IF(ISNA(VLOOKUP($B214,'[1]1718  Exp_Rev Access'!$F$7:$GK$318,28,FALSE)),"",VLOOKUP($B214,'[1]1718  Exp_Rev Access'!$F$7:$GK$318,28,FALSE))</f>
        <v>3775</v>
      </c>
      <c r="AJ214" s="90">
        <f>IF(ISNA(VLOOKUP($B214,'[1]1718  Exp_Rev Access'!$F$7:$GK$318,29,FALSE)),"",VLOOKUP($B214,'[1]1718  Exp_Rev Access'!$F$7:$GK$318,29,FALSE))</f>
        <v>6301.9</v>
      </c>
      <c r="AK214" s="90">
        <f>IF(ISNA(VLOOKUP($B214,'[1]1718  Exp_Rev Access'!$F$7:$GK$318,30,FALSE)),"",VLOOKUP($B214,'[1]1718  Exp_Rev Access'!$F$7:$GK$318,30,FALSE))</f>
        <v>25598.62</v>
      </c>
      <c r="AL214" s="90">
        <f>IF(ISNA(VLOOKUP($B214,'[1]1718  Exp_Rev Access'!$F$7:$GK$318,31,FALSE)),"",VLOOKUP($B214,'[1]1718  Exp_Rev Access'!$F$7:$GK$318,31,FALSE))</f>
        <v>0</v>
      </c>
      <c r="AM214" s="56">
        <f t="shared" si="583"/>
        <v>184492.04</v>
      </c>
      <c r="AN214" s="92">
        <f t="shared" si="584"/>
        <v>1.7769450036738597E-2</v>
      </c>
      <c r="AO214" s="71">
        <f t="shared" si="585"/>
        <v>219.1273012328669</v>
      </c>
      <c r="AP214" s="90">
        <f>IF(ISNA(VLOOKUP($B214,'[1]1718  Exp_Rev Access'!$F$7:$GK$318,33,FALSE)),"",VLOOKUP($B214,'[1]1718  Exp_Rev Access'!$F$7:$GK$318,33,FALSE))</f>
        <v>5790546.1500000004</v>
      </c>
      <c r="AQ214" s="90">
        <f>IF(ISNA(VLOOKUP($B214,'[1]1718  Exp_Rev Access'!$F$7:$GK$318,34,FALSE)),"",VLOOKUP($B214,'[1]1718  Exp_Rev Access'!$F$7:$GK$318,34,FALSE))</f>
        <v>149127.60999999999</v>
      </c>
      <c r="AR214" s="90">
        <f>IF(ISNA(VLOOKUP($B214,'[1]1718  Exp_Rev Access'!$F$7:$GK$318,35,FALSE)),"",VLOOKUP($B214,'[1]1718  Exp_Rev Access'!$F$7:$GK$318,35,FALSE))</f>
        <v>556848.80000000005</v>
      </c>
      <c r="AS214" s="90">
        <f>IF(ISNA(VLOOKUP($B214,'[1]1718  Exp_Rev Access'!$F$7:$GK$318,36,FALSE)),"",VLOOKUP($B214,'[1]1718  Exp_Rev Access'!$F$7:$GK$318,36,FALSE))</f>
        <v>0</v>
      </c>
      <c r="AT214" s="90">
        <f>IF(ISNA(VLOOKUP($B214,'[1]1718  Exp_Rev Access'!$F$7:$GK$318,37,FALSE)),"",VLOOKUP($B214,'[1]1718  Exp_Rev Access'!$F$7:$GK$318,37,FALSE))</f>
        <v>0</v>
      </c>
      <c r="AU214" s="56">
        <f t="shared" si="586"/>
        <v>6496522.5600000005</v>
      </c>
      <c r="AV214" s="93">
        <f t="shared" si="587"/>
        <v>0.6257160636440745</v>
      </c>
      <c r="AW214" s="56">
        <f t="shared" si="588"/>
        <v>7716.1348314606721</v>
      </c>
      <c r="AX214" s="90">
        <f>IF(ISNA(VLOOKUP($B214,'[1]1718  Exp_Rev Access'!$F$7:$GK$318,39,FALSE)),"",VLOOKUP($B214,'[1]1718  Exp_Rev Access'!$F$7:$GK$318,39,FALSE))</f>
        <v>0</v>
      </c>
      <c r="AY214" s="90">
        <f>IF(ISNA(VLOOKUP($B214,'[1]1718  Exp_Rev Access'!$F$7:$GK$318,40,FALSE)),"",VLOOKUP($B214,'[1]1718  Exp_Rev Access'!$F$7:$GK$318,40,FALSE))</f>
        <v>723141.05</v>
      </c>
      <c r="AZ214" s="90">
        <f>IF(ISNA(VLOOKUP($B214,'[1]1718  Exp_Rev Access'!$F$7:$GK$318,41,FALSE)),"",VLOOKUP($B214,'[1]1718  Exp_Rev Access'!$F$7:$GK$318,41,FALSE))</f>
        <v>45540.52</v>
      </c>
      <c r="BA214" s="90">
        <f>IF(ISNA(VLOOKUP($B214,'[1]1718  Exp_Rev Access'!$F$7:$GK$318,42,FALSE)),"",VLOOKUP($B214,'[1]1718  Exp_Rev Access'!$F$7:$GK$318,42,FALSE))</f>
        <v>0</v>
      </c>
      <c r="BB214" s="90">
        <f>IF(ISNA(VLOOKUP($B214,'[1]1718  Exp_Rev Access'!$F$7:$GK$318,43,FALSE)),"",VLOOKUP($B214,'[1]1718  Exp_Rev Access'!$F$7:$GK$318,43,FALSE))</f>
        <v>0</v>
      </c>
      <c r="BC214" s="90">
        <f>IF(ISNA(VLOOKUP($B214,'[1]1718  Exp_Rev Access'!$F$7:$GK$318,44,FALSE)),"",VLOOKUP($B214,'[1]1718  Exp_Rev Access'!$F$7:$GK$318,44,FALSE))</f>
        <v>392976.24</v>
      </c>
      <c r="BD214" s="90">
        <f>IF(ISNA(VLOOKUP($B214,'[1]1718  Exp_Rev Access'!$F$7:$GK$318,45,FALSE)),"",VLOOKUP($B214,'[1]1718  Exp_Rev Access'!$F$7:$GK$318,45,FALSE))</f>
        <v>0</v>
      </c>
      <c r="BE214" s="90">
        <f>IF(ISNA(VLOOKUP($B214,'[1]1718  Exp_Rev Access'!$F$7:$GK$318,46,FALSE)),"",VLOOKUP($B214,'[1]1718  Exp_Rev Access'!$F$7:$GK$318,46,FALSE))</f>
        <v>25997</v>
      </c>
      <c r="BF214" s="90">
        <f>IF(ISNA(VLOOKUP($B214,'[1]1718  Exp_Rev Access'!$F$7:$GK$318,47,FALSE)),"",VLOOKUP($B214,'[1]1718  Exp_Rev Access'!$F$7:$GK$318,47,FALSE))</f>
        <v>0</v>
      </c>
      <c r="BG214" s="90">
        <f>IF(ISNA(VLOOKUP($B214,'[1]1718  Exp_Rev Access'!$F$7:$GK$318,48,FALSE)),"",VLOOKUP($B214,'[1]1718  Exp_Rev Access'!$F$7:$GK$318,48,FALSE))</f>
        <v>36641.800000000003</v>
      </c>
      <c r="BH214" s="90">
        <f>IF(ISNA(VLOOKUP($B214,'[1]1718  Exp_Rev Access'!$F$7:$GK$318,49,FALSE)),"",VLOOKUP($B214,'[1]1718  Exp_Rev Access'!$F$7:$GK$318,49,FALSE))</f>
        <v>10052.120000000001</v>
      </c>
      <c r="BI214" s="90">
        <f>IF(ISNA(VLOOKUP($B214,'[1]1718  Exp_Rev Access'!$F$7:$GK$318,50,FALSE)),"",VLOOKUP($B214,'[1]1718  Exp_Rev Access'!$F$7:$GK$318,50,FALSE))</f>
        <v>0</v>
      </c>
      <c r="BJ214" s="90">
        <f>IF(ISNA(VLOOKUP($B214,'[1]1718  Exp_Rev Access'!$F$7:$GK$318,51,FALSE)),"",VLOOKUP($B214,'[1]1718  Exp_Rev Access'!$F$7:$GK$318,51,FALSE))</f>
        <v>9525.49</v>
      </c>
      <c r="BK214" s="90">
        <f>IF(ISNA(VLOOKUP($B214,'[1]1718  Exp_Rev Access'!$F$7:$GK$318,52,FALSE)),"",VLOOKUP($B214,'[1]1718  Exp_Rev Access'!$F$7:$GK$318,52,FALSE))</f>
        <v>507597.22</v>
      </c>
      <c r="BL214" s="90">
        <f>IF(ISNA(VLOOKUP($B214,'[1]1718  Exp_Rev Access'!$F$7:$GK$318,53,FALSE)),"",VLOOKUP($B214,'[1]1718  Exp_Rev Access'!$F$7:$GK$318,53,FALSE))</f>
        <v>0</v>
      </c>
      <c r="BM214" s="90">
        <f>IF(ISNA(VLOOKUP($B214,'[1]1718  Exp_Rev Access'!$F$7:$GK$318,54,FALSE)),"",VLOOKUP($B214,'[1]1718  Exp_Rev Access'!$F$7:$GK$318,54,FALSE))</f>
        <v>63.2</v>
      </c>
      <c r="BN214" s="90">
        <f>IF(ISNA(VLOOKUP($B214,'[1]1718  Exp_Rev Access'!$F$7:$GK$318,55,FALSE)),"",VLOOKUP($B214,'[1]1718  Exp_Rev Access'!$F$7:$GK$318,55,FALSE))</f>
        <v>0</v>
      </c>
      <c r="BO214" s="90">
        <f>IF(ISNA(VLOOKUP($B214,'[1]1718  Exp_Rev Access'!$F$7:$GK$318,56,FALSE)),"",VLOOKUP($B214,'[1]1718  Exp_Rev Access'!$F$7:$GK$318,56,FALSE))</f>
        <v>0</v>
      </c>
      <c r="BP214" s="90">
        <f>IF(ISNA(VLOOKUP($B214,'[1]1718  Exp_Rev Access'!$F$7:$GK$318,57,FALSE)),"",VLOOKUP($B214,'[1]1718  Exp_Rev Access'!$F$7:$GK$318,57,FALSE))</f>
        <v>0</v>
      </c>
      <c r="BQ214" s="90">
        <f>IF(ISNA(VLOOKUP($B214,'[1]1718  Exp_Rev Access'!$F$7:$GK$318,58,FALSE)),"",VLOOKUP($B214,'[1]1718  Exp_Rev Access'!$F$7:$GK$318,58,FALSE))</f>
        <v>63234.99</v>
      </c>
      <c r="BR214" s="90">
        <f>IF(ISNA(VLOOKUP($B214,'[1]1718  Exp_Rev Access'!$F$7:$GK$318,59,FALSE)),"",VLOOKUP($B214,'[1]1718  Exp_Rev Access'!$F$7:$GK$318,59,FALSE))</f>
        <v>0</v>
      </c>
      <c r="BS214" s="90">
        <f>IF(ISNA(VLOOKUP($B214,'[1]1718  Exp_Rev Access'!$F$7:$GK$318,60,FALSE)),"",VLOOKUP($B214,'[1]1718  Exp_Rev Access'!$F$7:$GK$318,60,FALSE))</f>
        <v>0</v>
      </c>
      <c r="BT214" s="90">
        <f>IF(ISNA(VLOOKUP($B214,'[1]1718  Exp_Rev Access'!$F$7:$GK$318,61,FALSE)),"",VLOOKUP($B214,'[1]1718  Exp_Rev Access'!$F$7:$GK$318,61,FALSE))</f>
        <v>0</v>
      </c>
      <c r="BU214" s="90">
        <f>IF(ISNA(VLOOKUP($B214,'[1]1718  Exp_Rev Access'!$F$7:$GK$318,62,FALSE)),"",VLOOKUP($B214,'[1]1718  Exp_Rev Access'!$F$7:$GK$318,62,FALSE))</f>
        <v>0</v>
      </c>
      <c r="BV214" s="56">
        <f t="shared" si="571"/>
        <v>1814769.6300000001</v>
      </c>
      <c r="BW214" s="92">
        <f t="shared" si="589"/>
        <v>0.17479051274231447</v>
      </c>
      <c r="BX214" s="71">
        <f t="shared" si="590"/>
        <v>2155.4619450317118</v>
      </c>
      <c r="BY214" s="90">
        <f>IF(ISNA(VLOOKUP($B214,'[1]1718  Exp_Rev Access'!$F$7:$GK$318,64,FALSE)),"",VLOOKUP($B214,'[1]1718  Exp_Rev Access'!$F$7:$GK$318,64,FALSE))</f>
        <v>0</v>
      </c>
      <c r="BZ214" s="90">
        <f>IF(ISNA(VLOOKUP($B214,'[1]1718  Exp_Rev Access'!$F$7:$GK$318,65,FALSE)),"",VLOOKUP($B214,'[1]1718  Exp_Rev Access'!$F$7:$GK$318,65,FALSE))</f>
        <v>0</v>
      </c>
      <c r="CA214" s="90">
        <f>IF(ISNA(VLOOKUP($B214,'[1]1718  Exp_Rev Access'!$F$7:$GK$318,66,FALSE)),"",VLOOKUP($B214,'[1]1718  Exp_Rev Access'!$F$7:$GK$318,66,FALSE))</f>
        <v>0</v>
      </c>
      <c r="CB214" s="90">
        <f>IF(ISNA(VLOOKUP($B214,'[1]1718  Exp_Rev Access'!$F$7:$GK$318,67,FALSE)),"",VLOOKUP($B214,'[1]1718  Exp_Rev Access'!$F$7:$GK$318,67,FALSE))</f>
        <v>0</v>
      </c>
      <c r="CC214" s="90">
        <f>IF(ISNA(VLOOKUP($B214,'[1]1718  Exp_Rev Access'!$F$7:$GK$318,68,FALSE)),"",VLOOKUP($B214,'[1]1718  Exp_Rev Access'!$F$7:$GK$318,68,FALSE))</f>
        <v>54975.69</v>
      </c>
      <c r="CD214" s="90">
        <f>IF(ISNA(VLOOKUP($B214,'[1]1718  Exp_Rev Access'!$F$7:$GK$318,69,FALSE)),"",VLOOKUP($B214,'[1]1718  Exp_Rev Access'!$F$7:$GK$318,69,FALSE))</f>
        <v>0</v>
      </c>
      <c r="CE214" s="56">
        <f t="shared" si="566"/>
        <v>54975.69</v>
      </c>
      <c r="CF214" s="92">
        <f t="shared" si="591"/>
        <v>5.2950131436035382E-3</v>
      </c>
      <c r="CG214" s="78">
        <f t="shared" si="592"/>
        <v>65.296446302586858</v>
      </c>
      <c r="CH214" s="90">
        <f>IF(ISNA(VLOOKUP($B214,'[1]1718  Exp_Rev Access'!$F$7:$GK$318,$CH$2,FALSE)),"",VLOOKUP($B214,'[1]1718  Exp_Rev Access'!$F$7:$GK$318,$CH$2,FALSE))</f>
        <v>0</v>
      </c>
      <c r="CI214" s="90">
        <f>IF(ISNA(VLOOKUP($B214,'[1]1718  Exp_Rev Access'!$F$7:$GK$318,$CI$2,FALSE)),"",VLOOKUP($B214,'[1]1718  Exp_Rev Access'!$F$7:$GK$318,$CI$2,FALSE))</f>
        <v>0</v>
      </c>
      <c r="CJ214" s="90">
        <f>IF(ISNA(VLOOKUP($B214,'[1]1718  Exp_Rev Access'!$F$7:$GK$318,$CJ$2,FALSE)),"",VLOOKUP($B214,'[1]1718  Exp_Rev Access'!$F$7:$GK$318,$CJ$2,FALSE))</f>
        <v>0</v>
      </c>
      <c r="CK214" s="90">
        <f>IF(ISNA(VLOOKUP($B214,'[1]1718  Exp_Rev Access'!$F$7:$GK$318,$CK$2,FALSE)),"",VLOOKUP($B214,'[1]1718  Exp_Rev Access'!$F$7:$GK$318,$CK$2,FALSE))</f>
        <v>0</v>
      </c>
      <c r="CL214" s="90">
        <f>IF(ISNA(VLOOKUP($B214,'[1]1718  Exp_Rev Access'!$F$7:$GK$318,$CL$2,FALSE)),"",VLOOKUP($B214,'[1]1718  Exp_Rev Access'!$F$7:$GK$318,$CL$2,FALSE))</f>
        <v>0</v>
      </c>
      <c r="CM214" s="90">
        <f>IF(ISNA(VLOOKUP($B214,'[1]1718  Exp_Rev Access'!$F$7:$GK$318,$CM$2,FALSE)),"",VLOOKUP($B214,'[1]1718  Exp_Rev Access'!$F$7:$GK$318,$CM$2,FALSE))</f>
        <v>0</v>
      </c>
      <c r="CN214" s="90">
        <f>IF(ISNA(VLOOKUP($B214,'[1]1718  Exp_Rev Access'!$F$7:$GK$318,$CN$2,FALSE)),"",VLOOKUP($B214,'[1]1718  Exp_Rev Access'!$F$7:$GK$318,$CN$2,FALSE))</f>
        <v>0</v>
      </c>
      <c r="CO214" s="90">
        <f>IF(ISNA(VLOOKUP($B214,'[1]1718  Exp_Rev Access'!$F$7:$GK$318,$CO$2,FALSE)),"",VLOOKUP($B214,'[1]1718  Exp_Rev Access'!$F$7:$GK$318,$CO$2,FALSE))</f>
        <v>0</v>
      </c>
      <c r="CP214" s="90">
        <f>IF(ISNA(VLOOKUP($B214,'[1]1718  Exp_Rev Access'!$F$7:$GK$318,$CP$2,FALSE)),"",VLOOKUP($B214,'[1]1718  Exp_Rev Access'!$F$7:$GK$318,$CP$2,FALSE))</f>
        <v>0</v>
      </c>
      <c r="CQ214" s="90">
        <f>IF(ISNA(VLOOKUP($B214,'[1]1718  Exp_Rev Access'!$F$7:$GK$318,$CQ$2,FALSE)),"",VLOOKUP($B214,'[1]1718  Exp_Rev Access'!$F$7:$GK$318,$CQ$2,FALSE))</f>
        <v>174937.87</v>
      </c>
      <c r="CR214" s="90">
        <f>IF(ISNA(VLOOKUP($B214,'[1]1718  Exp_Rev Access'!$F$7:$GK$318,$CR$2,FALSE)),"",VLOOKUP($B214,'[1]1718  Exp_Rev Access'!$F$7:$GK$318,$CR$2,FALSE))</f>
        <v>0</v>
      </c>
      <c r="CS214" s="90">
        <f>IF(ISNA(VLOOKUP($B214,'[1]1718  Exp_Rev Access'!$F$7:$GK$318,$CS$2,FALSE)),"",VLOOKUP($B214,'[1]1718  Exp_Rev Access'!$F$7:$GK$318,$CS$2,FALSE))</f>
        <v>4700.08</v>
      </c>
      <c r="CT214" s="90">
        <f>IF(ISNA(VLOOKUP($B214,'[1]1718  Exp_Rev Access'!$F$7:$GK$318,$CT$2,FALSE)),"",VLOOKUP($B214,'[1]1718  Exp_Rev Access'!$F$7:$GK$318,$CT$2,FALSE))</f>
        <v>0</v>
      </c>
      <c r="CU214" s="90">
        <f>IF(ISNA(VLOOKUP($B214,'[1]1718  Exp_Rev Access'!$F$7:$GK$318,$CU$2,FALSE)),"",VLOOKUP($B214,'[1]1718  Exp_Rev Access'!$F$7:$GK$318,$CU$2,FALSE))</f>
        <v>111842.51</v>
      </c>
      <c r="CV214" s="90">
        <f>IF(ISNA(VLOOKUP($B214,'[1]1718  Exp_Rev Access'!$F$7:$GK$318,$CV$2,FALSE)),"",VLOOKUP($B214,'[1]1718  Exp_Rev Access'!$F$7:$GK$318,$CV$2,FALSE))</f>
        <v>43142.06</v>
      </c>
      <c r="CW214" s="90">
        <f>IF(ISNA(VLOOKUP($B214,'[1]1718  Exp_Rev Access'!$F$7:$GK$318,$CW$2,FALSE)),"",VLOOKUP($B214,'[1]1718  Exp_Rev Access'!$F$7:$GK$318,$CW$2,FALSE))</f>
        <v>0</v>
      </c>
      <c r="CX214" s="90">
        <f>IF(ISNA(VLOOKUP($B214,'[1]1718  Exp_Rev Access'!$F$7:$GK$318,$CX$2,FALSE)),"",VLOOKUP($B214,'[1]1718  Exp_Rev Access'!$F$7:$GK$318,$CX$2,FALSE))</f>
        <v>0</v>
      </c>
      <c r="CY214" s="90">
        <f>IF(ISNA(VLOOKUP($B214,'[1]1718  Exp_Rev Access'!$F$7:$GK$318,$CY$2,FALSE)),"",VLOOKUP($B214,'[1]1718  Exp_Rev Access'!$F$7:$GK$318,$CY$2,FALSE))</f>
        <v>0</v>
      </c>
      <c r="CZ214" s="90">
        <f>IF(ISNA(VLOOKUP($B214,'[1]1718  Exp_Rev Access'!$F$7:$GK$318,$CZ$2,FALSE)),"",VLOOKUP($B214,'[1]1718  Exp_Rev Access'!$F$7:$GK$318,$CZ$2,FALSE))</f>
        <v>0</v>
      </c>
      <c r="DA214" s="90">
        <f>IF(ISNA(VLOOKUP($B214,'[1]1718  Exp_Rev Access'!$F$7:$GK$318,$DA$2,FALSE)),"",VLOOKUP($B214,'[1]1718  Exp_Rev Access'!$F$7:$GK$318,$DA$2,FALSE))</f>
        <v>0</v>
      </c>
      <c r="DB214" s="90">
        <f>IF(ISNA(VLOOKUP($B214,'[1]1718  Exp_Rev Access'!$F$7:$GK$318,$DB$2,FALSE)),"",VLOOKUP($B214,'[1]1718  Exp_Rev Access'!$F$7:$GK$318,$DB$2,FALSE))</f>
        <v>0</v>
      </c>
      <c r="DC214" s="90">
        <f>IF(ISNA(VLOOKUP($B214,'[1]1718  Exp_Rev Access'!$F$7:$GK$318,$DC$2,FALSE)),"",VLOOKUP($B214,'[1]1718  Exp_Rev Access'!$F$7:$GK$318,$DC$2,FALSE))</f>
        <v>0</v>
      </c>
      <c r="DD214" s="90">
        <f>IF(ISNA(VLOOKUP($B214,'[1]1718  Exp_Rev Access'!$F$7:$GK$318,$DD$2,FALSE)),"",VLOOKUP($B214,'[1]1718  Exp_Rev Access'!$F$7:$GK$318,$DD$2,FALSE))</f>
        <v>0</v>
      </c>
      <c r="DE214" s="90">
        <f>IF(ISNA(VLOOKUP($B214,'[1]1718  Exp_Rev Access'!$F$7:$GK$318,$DE$2,FALSE)),"",VLOOKUP($B214,'[1]1718  Exp_Rev Access'!$F$7:$GK$318,$DE$2,FALSE))</f>
        <v>0</v>
      </c>
      <c r="DF214" s="90">
        <f>IF(ISNA(VLOOKUP($B214,'[1]1718  Exp_Rev Access'!$F$7:$GK$318,$DF$2,FALSE)),"",VLOOKUP($B214,'[1]1718  Exp_Rev Access'!$F$7:$GK$318,$DF$2,FALSE))</f>
        <v>0</v>
      </c>
      <c r="DG214" s="90">
        <f>IF(ISNA(VLOOKUP($B214,'[1]1718  Exp_Rev Access'!$F$7:$GK$318,$DG$2,FALSE)),"",VLOOKUP($B214,'[1]1718  Exp_Rev Access'!$F$7:$GK$318,$DG$2,FALSE))</f>
        <v>1370.16</v>
      </c>
      <c r="DH214" s="90">
        <f>IF(ISNA(VLOOKUP($B214,'[1]1718  Exp_Rev Access'!$F$7:$GK$318,$DH$2,FALSE)),"",VLOOKUP($B214,'[1]1718  Exp_Rev Access'!$F$7:$GK$318,$DH$2,FALSE))</f>
        <v>5091.54</v>
      </c>
      <c r="DI214" s="90">
        <f>IF(ISNA(VLOOKUP($B214,'[1]1718  Exp_Rev Access'!$F$7:$GK$318,$DI$2,FALSE)),"",VLOOKUP($B214,'[1]1718  Exp_Rev Access'!$F$7:$GK$318,$DI$2,FALSE))</f>
        <v>268474.99</v>
      </c>
      <c r="DJ214" s="90">
        <f>IF(ISNA(VLOOKUP($B214,'[1]1718  Exp_Rev Access'!$F$7:$GK$318,$DJ$2,FALSE)),"",VLOOKUP($B214,'[1]1718  Exp_Rev Access'!$F$7:$GK$318,$DJ$2,FALSE))</f>
        <v>0</v>
      </c>
      <c r="DK214" s="90">
        <f>IF(ISNA(VLOOKUP($B214,'[1]1718  Exp_Rev Access'!$F$7:$GK$318,$DK$2,FALSE)),"",VLOOKUP($B214,'[1]1718  Exp_Rev Access'!$F$7:$GK$318,$DK$2,FALSE))</f>
        <v>0</v>
      </c>
      <c r="DL214" s="90">
        <f>IF(ISNA(VLOOKUP($B214,'[1]1718  Exp_Rev Access'!$F$7:$GK$318,$DL$2,FALSE)),"",VLOOKUP($B214,'[1]1718  Exp_Rev Access'!$F$7:$GK$318,$DL$2,FALSE))</f>
        <v>0</v>
      </c>
      <c r="DM214" s="90">
        <f>IF(ISNA(VLOOKUP($B214,'[1]1718  Exp_Rev Access'!$F$7:$GK$318,$DM$2,FALSE)),"",VLOOKUP($B214,'[1]1718  Exp_Rev Access'!$F$7:$GK$318,$DM$2,FALSE))</f>
        <v>0</v>
      </c>
      <c r="DN214" s="90">
        <f>IF(ISNA(VLOOKUP($B214,'[1]1718  Exp_Rev Access'!$F$7:$GK$318,$DN$2,FALSE)),"",VLOOKUP($B214,'[1]1718  Exp_Rev Access'!$F$7:$GK$318,$DN$2,FALSE))</f>
        <v>0</v>
      </c>
      <c r="DO214" s="90">
        <f>IF(ISNA(VLOOKUP($B214,'[1]1718  Exp_Rev Access'!$F$7:$GK$318,$DO$2,FALSE)),"",VLOOKUP($B214,'[1]1718  Exp_Rev Access'!$F$7:$GK$318,$DO$2,FALSE))</f>
        <v>0</v>
      </c>
      <c r="DP214" s="90">
        <f>IF(ISNA(VLOOKUP($B214,'[1]1718  Exp_Rev Access'!$F$7:$GK$318,$DP$2,FALSE)),"",VLOOKUP($B214,'[1]1718  Exp_Rev Access'!$F$7:$GK$318,$DP$2,FALSE))</f>
        <v>0</v>
      </c>
      <c r="DQ214" s="90">
        <f>IF(ISNA(VLOOKUP($B214,'[1]1718  Exp_Rev Access'!$F$7:$GK$318,$DQ$2,FALSE)),"",VLOOKUP($B214,'[1]1718  Exp_Rev Access'!$F$7:$GK$318,$DQ$2,FALSE))</f>
        <v>0</v>
      </c>
      <c r="DR214" s="90">
        <f>IF(ISNA(VLOOKUP($B214,'[1]1718  Exp_Rev Access'!$F$7:$GK$318,$DR$2,FALSE)),"",VLOOKUP($B214,'[1]1718  Exp_Rev Access'!$F$7:$GK$318,$DR$2,FALSE))</f>
        <v>0</v>
      </c>
      <c r="DS214" s="90">
        <f>IF(ISNA(VLOOKUP($B214,'[1]1718  Exp_Rev Access'!$F$7:$GK$318,$DS$2,FALSE)),"",VLOOKUP($B214,'[1]1718  Exp_Rev Access'!$F$7:$GK$318,$DS$2,FALSE))</f>
        <v>0</v>
      </c>
      <c r="DT214" s="90">
        <f>IF(ISNA(VLOOKUP($B214,'[1]1718  Exp_Rev Access'!$F$7:$GK$318,$DT$2,FALSE)),"",VLOOKUP($B214,'[1]1718  Exp_Rev Access'!$F$7:$GK$318,$DT$2,FALSE))</f>
        <v>0</v>
      </c>
      <c r="DU214" s="90">
        <f>IF(ISNA(VLOOKUP($B214,'[1]1718  Exp_Rev Access'!$F$7:$GK$318,$DU$2,FALSE)),"",VLOOKUP($B214,'[1]1718  Exp_Rev Access'!$F$7:$GK$318,$DU$2,FALSE))</f>
        <v>0</v>
      </c>
      <c r="DV214" s="90">
        <f>IF(ISNA(VLOOKUP($B214,'[1]1718  Exp_Rev Access'!$F$7:$GK$318,$DV$2,FALSE)),"",VLOOKUP($B214,'[1]1718  Exp_Rev Access'!$F$7:$GK$318,$DV$2,FALSE))</f>
        <v>0</v>
      </c>
      <c r="DW214" s="90">
        <f>IF(ISNA(VLOOKUP($B214,'[1]1718  Exp_Rev Access'!$F$7:$GK$318,$DW$2,FALSE)),"",VLOOKUP($B214,'[1]1718  Exp_Rev Access'!$F$7:$GK$318,$DW$2,FALSE))</f>
        <v>0</v>
      </c>
      <c r="DX214" s="90">
        <f>IF(ISNA(VLOOKUP($B214,'[1]1718  Exp_Rev Access'!$F$7:$GK$318,$DX$2,FALSE)),"",VLOOKUP($B214,'[1]1718  Exp_Rev Access'!$F$7:$GK$318,$DX$2,FALSE))</f>
        <v>0</v>
      </c>
      <c r="DY214" s="90">
        <f>IF(ISNA(VLOOKUP($B214,'[1]1718  Exp_Rev Access'!$F$7:$GK$318,$DY$2,FALSE)),"",VLOOKUP($B214,'[1]1718  Exp_Rev Access'!$F$7:$GK$318,$DY$2,FALSE))</f>
        <v>0</v>
      </c>
      <c r="DZ214" s="90">
        <f>IF(ISNA(VLOOKUP($B214,'[1]1718  Exp_Rev Access'!$F$7:$GK$318,$DZ$2,FALSE)),"",VLOOKUP($B214,'[1]1718  Exp_Rev Access'!$F$7:$GK$318,$DZ$2,FALSE))</f>
        <v>0</v>
      </c>
      <c r="EA214" s="90">
        <f>IF(ISNA(VLOOKUP($B214,'[1]1718  Exp_Rev Access'!$F$7:$GK$318,$EA$2,FALSE)),"",VLOOKUP($B214,'[1]1718  Exp_Rev Access'!$F$7:$GK$318,$EA$2,FALSE))</f>
        <v>0</v>
      </c>
      <c r="EB214" s="90">
        <f>IF(ISNA(VLOOKUP($B214,'[1]1718  Exp_Rev Access'!$F$7:$GK$318,$EB$2,FALSE)),"",VLOOKUP($B214,'[1]1718  Exp_Rev Access'!$F$7:$GK$318,$EB$2,FALSE))</f>
        <v>0</v>
      </c>
      <c r="EC214" s="90">
        <f>IF(ISNA(VLOOKUP($B214,'[1]1718  Exp_Rev Access'!$F$7:$GK$318,$EC$2,FALSE)),"",VLOOKUP($B214,'[1]1718  Exp_Rev Access'!$F$7:$GK$318,$EC$2,FALSE))</f>
        <v>0</v>
      </c>
      <c r="ED214" s="90">
        <f>IF(ISNA(VLOOKUP($B214,'[1]1718  Exp_Rev Access'!$F$7:$GK$318,$ED$2,FALSE)),"",VLOOKUP($B214,'[1]1718  Exp_Rev Access'!$F$7:$GK$318,$ED$2,FALSE))</f>
        <v>0</v>
      </c>
      <c r="EE214" s="90">
        <f>IF(ISNA(VLOOKUP($B214,'[1]1718  Exp_Rev Access'!$F$7:$GK$318,$EE$2,FALSE)),"",VLOOKUP($B214,'[1]1718  Exp_Rev Access'!$F$7:$GK$318,$EE$2,FALSE))</f>
        <v>0</v>
      </c>
      <c r="EF214" s="90">
        <f>IF(ISNA(VLOOKUP($B214,'[1]1718  Exp_Rev Access'!$F$7:$GK$318,$EF$2,FALSE)),"",VLOOKUP($B214,'[1]1718  Exp_Rev Access'!$F$7:$GK$318,$EF$2,FALSE))</f>
        <v>0</v>
      </c>
      <c r="EG214" s="90">
        <f>IF(ISNA(VLOOKUP($B214,'[1]1718  Exp_Rev Access'!$F$7:$GK$318,$EG$2,FALSE)),"",VLOOKUP($B214,'[1]1718  Exp_Rev Access'!$F$7:$GK$318,$EG$2,FALSE))</f>
        <v>0</v>
      </c>
      <c r="EH214" s="90">
        <f>IF(ISNA(VLOOKUP($B214,'[1]1718  Exp_Rev Access'!$F$7:$GK$318,$EH$2,FALSE)),"",VLOOKUP($B214,'[1]1718  Exp_Rev Access'!$F$7:$GK$318,$EH$2,FALSE))</f>
        <v>0</v>
      </c>
      <c r="EI214" s="90">
        <f>IF(ISNA(VLOOKUP($B214,'[1]1718  Exp_Rev Access'!$F$7:$GK$318,$EI$2,FALSE)),"",VLOOKUP($B214,'[1]1718  Exp_Rev Access'!$F$7:$GK$318,$EI$2,FALSE))</f>
        <v>0</v>
      </c>
      <c r="EJ214" s="90">
        <f>IF(ISNA(VLOOKUP($B214,'[1]1718  Exp_Rev Access'!$F$7:$GK$318,$EJ$2,FALSE)),"",VLOOKUP($B214,'[1]1718  Exp_Rev Access'!$F$7:$GK$318,$EJ$2,FALSE))</f>
        <v>0</v>
      </c>
      <c r="EK214" s="90">
        <f>IF(ISNA(VLOOKUP($B214,'[1]1718  Exp_Rev Access'!$F$7:$GK$318,$EK$2,FALSE)),"",VLOOKUP($B214,'[1]1718  Exp_Rev Access'!$F$7:$GK$318,$EK$2,FALSE))</f>
        <v>0</v>
      </c>
      <c r="EL214" s="90">
        <f>IF(ISNA(VLOOKUP($B214,'[1]1718  Exp_Rev Access'!$F$7:$GK$318,$EL$2,FALSE)),"",VLOOKUP($B214,'[1]1718  Exp_Rev Access'!$F$7:$GK$318,$EL$2,FALSE))</f>
        <v>0</v>
      </c>
      <c r="EM214" s="90">
        <f>IF(ISNA(VLOOKUP($B214,'[1]1718  Exp_Rev Access'!$F$7:$GK$318,$EM$2,FALSE)),"",VLOOKUP($B214,'[1]1718  Exp_Rev Access'!$F$7:$GK$318,$EM$2,FALSE))</f>
        <v>0</v>
      </c>
      <c r="EN214" s="90">
        <f>IF(ISNA(VLOOKUP($B214,'[1]1718  Exp_Rev Access'!$F$7:$GK$318,$EN$2,FALSE)),"",VLOOKUP($B214,'[1]1718  Exp_Rev Access'!$F$7:$GK$318,$EN$2,FALSE))</f>
        <v>0</v>
      </c>
      <c r="EO214" s="90">
        <f>IF(ISNA(VLOOKUP($B214,'[1]1718  Exp_Rev Access'!$F$7:$GK$318,$EO$2,FALSE)),"",VLOOKUP($B214,'[1]1718  Exp_Rev Access'!$F$7:$GK$318,$EO$2,FALSE))</f>
        <v>0</v>
      </c>
      <c r="EP214" s="90">
        <f>IF(ISNA(VLOOKUP($B214,'[1]1718  Exp_Rev Access'!$F$7:$GK$318,$EP$2,FALSE)),"",VLOOKUP($B214,'[1]1718  Exp_Rev Access'!$F$7:$GK$318,$EP$2,FALSE))</f>
        <v>0</v>
      </c>
      <c r="EQ214" s="90">
        <f>IF(ISNA(VLOOKUP($B214,'[1]1718  Exp_Rev Access'!$F$7:$GK$318,$EQ$2,FALSE)),"",VLOOKUP($B214,'[1]1718  Exp_Rev Access'!$F$7:$GK$318,$EQ$2,FALSE))</f>
        <v>0</v>
      </c>
      <c r="ER214" s="90">
        <f>IF(ISNA(VLOOKUP($B214,'[1]1718  Exp_Rev Access'!$F$7:$GK$318,$ER$2,FALSE)),"",VLOOKUP($B214,'[1]1718  Exp_Rev Access'!$F$7:$GK$318,$ER$2,FALSE))</f>
        <v>0</v>
      </c>
      <c r="ES214" s="90">
        <f>IF(ISNA(VLOOKUP($B214,'[1]1718  Exp_Rev Access'!$F$7:$GK$318,$ES$2,FALSE)),"",VLOOKUP($B214,'[1]1718  Exp_Rev Access'!$F$7:$GK$318,$ES$2,FALSE))</f>
        <v>0</v>
      </c>
      <c r="ET214" s="90">
        <f>IF(ISNA(VLOOKUP($B214,'[1]1718  Exp_Rev Access'!$F$7:$GK$318,$ET$2,FALSE)),"",VLOOKUP($B214,'[1]1718  Exp_Rev Access'!$F$7:$GK$318,$ET$2,FALSE))</f>
        <v>0</v>
      </c>
      <c r="EU214" s="90">
        <f>IF(ISNA(VLOOKUP($B214,'[1]1718  Exp_Rev Access'!$F$7:$GK$318,$EU$2,FALSE)),"",VLOOKUP($B214,'[1]1718  Exp_Rev Access'!$F$7:$GK$318,$EU$2,FALSE))</f>
        <v>0</v>
      </c>
      <c r="EV214" s="90">
        <f>IF(ISNA(VLOOKUP($B214,'[1]1718  Exp_Rev Access'!$F$7:$GK$318,$EV$2,FALSE)),"",VLOOKUP($B214,'[1]1718  Exp_Rev Access'!$F$7:$GK$318,$EV$2,FALSE))</f>
        <v>158</v>
      </c>
      <c r="EW214" s="90">
        <f>IF(ISNA(VLOOKUP($B214,'[1]1718  Exp_Rev Access'!$F$7:$GK$318,$EW$2,FALSE)),"",VLOOKUP($B214,'[1]1718  Exp_Rev Access'!$F$7:$GK$318,$EW$2,FALSE))</f>
        <v>0</v>
      </c>
      <c r="EX214" s="90">
        <f>IF(ISNA(VLOOKUP($B214,'[1]1718  Exp_Rev Access'!$F$7:$GK$318,$EX$2,FALSE)),"",VLOOKUP($B214,'[1]1718  Exp_Rev Access'!$F$7:$GK$318,$EX$2,FALSE))</f>
        <v>0</v>
      </c>
      <c r="EY214" s="90">
        <f>IF(ISNA(VLOOKUP($B214,'[1]1718  Exp_Rev Access'!$F$7:$GK$318,$EY$2,FALSE)),"",VLOOKUP($B214,'[1]1718  Exp_Rev Access'!$F$7:$GK$318,$EY$2,FALSE))</f>
        <v>0</v>
      </c>
      <c r="EZ214" s="90">
        <f>IF(ISNA(VLOOKUP($B214,'[1]1718  Exp_Rev Access'!$F$7:$GK$318,$EZ$2,FALSE)),"",VLOOKUP($B214,'[1]1718  Exp_Rev Access'!$F$7:$GK$318,$EZ$2,FALSE))</f>
        <v>0</v>
      </c>
      <c r="FA214" s="90">
        <f>IF(ISNA(VLOOKUP($B214,'[1]1718  Exp_Rev Access'!$F$7:$GK$318,$FA$2,FALSE)),"",VLOOKUP($B214,'[1]1718  Exp_Rev Access'!$F$7:$GK$318,$FA$2,FALSE))</f>
        <v>0</v>
      </c>
      <c r="FB214" s="90">
        <f>IF(ISNA(VLOOKUP($B214,'[1]1718  Exp_Rev Access'!$F$7:$GK$318,$FB$2,FALSE)),"",VLOOKUP($B214,'[1]1718  Exp_Rev Access'!$F$7:$GK$318,$FB$2,FALSE))</f>
        <v>0</v>
      </c>
      <c r="FC214" s="90">
        <f>IF(ISNA(VLOOKUP($B214,'[1]1718  Exp_Rev Access'!$F$7:$GK$318,$FC$2,FALSE)),"",VLOOKUP($B214,'[1]1718  Exp_Rev Access'!$F$7:$GK$318,$FC$2,FALSE))</f>
        <v>0</v>
      </c>
      <c r="FD214" s="90">
        <f>IF(ISNA(VLOOKUP($B214,'[1]1718  Exp_Rev Access'!$F$7:$GK$318,$FD$2,FALSE)),"",VLOOKUP($B214,'[1]1718  Exp_Rev Access'!$F$7:$GK$318,$FD$2,FALSE))</f>
        <v>0</v>
      </c>
      <c r="FE214" s="90">
        <f>IF(ISNA(VLOOKUP($B214,'[1]1718  Exp_Rev Access'!$F$7:$GK$318,$FE$2,FALSE)),"",VLOOKUP($B214,'[1]1718  Exp_Rev Access'!$F$7:$GK$318,$FE$2,FALSE))</f>
        <v>0</v>
      </c>
      <c r="FF214" s="90">
        <f>IF(ISNA(VLOOKUP($B214,'[1]1718  Exp_Rev Access'!$F$7:$GK$318,$FF$2,FALSE)),"",VLOOKUP($B214,'[1]1718  Exp_Rev Access'!$F$7:$GK$318,$FF$2,FALSE))</f>
        <v>0</v>
      </c>
      <c r="FG214" s="90">
        <f>IF(ISNA(VLOOKUP($B214,'[1]1718  Exp_Rev Access'!$F$7:$GK$318,$FG$2,FALSE)),"",VLOOKUP($B214,'[1]1718  Exp_Rev Access'!$F$7:$GK$318,$FG$2,FALSE))</f>
        <v>0</v>
      </c>
      <c r="FH214" s="90">
        <f>IF(ISNA(VLOOKUP($B214,'[1]1718  Exp_Rev Access'!$F$7:$GK$318,$FH$2,FALSE)),"",VLOOKUP($B214,'[1]1718  Exp_Rev Access'!$F$7:$GK$318,$FH$2,FALSE))</f>
        <v>0</v>
      </c>
      <c r="FI214" s="90">
        <f>IF(ISNA(VLOOKUP($B214,'[1]1718  Exp_Rev Access'!$F$7:$GK$318,$FI$2,FALSE)),"",VLOOKUP($B214,'[1]1718  Exp_Rev Access'!$F$7:$GK$318,$FI$2,FALSE))</f>
        <v>0</v>
      </c>
      <c r="FJ214" s="90">
        <f>IF(ISNA(VLOOKUP($B214,'[1]1718  Exp_Rev Access'!$F$7:$GK$318,$FJ$2,FALSE)),"",VLOOKUP($B214,'[1]1718  Exp_Rev Access'!$F$7:$GK$318,$FJ$2,FALSE))</f>
        <v>0</v>
      </c>
      <c r="FK214" s="90">
        <f>IF(ISNA(VLOOKUP($B214,'[1]1718  Exp_Rev Access'!$F$7:$GK$318,$FK$2,FALSE)),"",VLOOKUP($B214,'[1]1718  Exp_Rev Access'!$F$7:$GK$318,$FK$2,FALSE))</f>
        <v>0</v>
      </c>
      <c r="FL214" s="90">
        <f>IF(ISNA(VLOOKUP($B214,'[1]1718  Exp_Rev Access'!$F$7:$GK$318,$FL$2,FALSE)),"",VLOOKUP($B214,'[1]1718  Exp_Rev Access'!$F$7:$GK$318,$FL$2,FALSE))</f>
        <v>0</v>
      </c>
      <c r="FM214" s="90">
        <f>IF(ISNA(VLOOKUP($B214,'[1]1718  Exp_Rev Access'!$F$7:$GK$318,$FM$2,FALSE)),"",VLOOKUP($B214,'[1]1718  Exp_Rev Access'!$F$7:$GK$318,$FM$2,FALSE))</f>
        <v>0</v>
      </c>
      <c r="FN214" s="90">
        <f>IF(ISNA(VLOOKUP($B214,'[1]1718  Exp_Rev Access'!$F$7:$GK$318,$FN$2,FALSE)),"",VLOOKUP($B214,'[1]1718  Exp_Rev Access'!$F$7:$GK$318,$FN$2,FALSE))</f>
        <v>0</v>
      </c>
      <c r="FO214" s="90">
        <f>IF(ISNA(VLOOKUP($B214,'[1]1718  Exp_Rev Access'!$F$7:$GK$318,$FO$2,FALSE)),"",VLOOKUP($B214,'[1]1718  Exp_Rev Access'!$F$7:$GK$318,$FO$2,FALSE))</f>
        <v>0</v>
      </c>
      <c r="FP214" s="90">
        <f>IF(ISNA(VLOOKUP($B214,'[1]1718  Exp_Rev Access'!$F$7:$GK$318,$FP$2,FALSE)),"",VLOOKUP($B214,'[1]1718  Exp_Rev Access'!$F$7:$GK$318,$FP$2,FALSE))</f>
        <v>0</v>
      </c>
      <c r="FQ214" s="90">
        <f>IF(ISNA(VLOOKUP($B214,'[1]1718  Exp_Rev Access'!$F$7:$GK$318,$FQ$2,FALSE)),"",VLOOKUP($B214,'[1]1718  Exp_Rev Access'!$F$7:$GK$318,$FQ$2,FALSE))</f>
        <v>0</v>
      </c>
      <c r="FR214" s="90">
        <f>IF(ISNA(VLOOKUP($B214,'[1]1718  Exp_Rev Access'!$F$7:$GK$318,$FR$2,FALSE)),"",VLOOKUP($B214,'[1]1718  Exp_Rev Access'!$F$7:$GK$318,$FR$2,FALSE))</f>
        <v>30683.31</v>
      </c>
      <c r="FS214" s="56">
        <f t="shared" si="593"/>
        <v>640400.52</v>
      </c>
      <c r="FT214" s="92">
        <f t="shared" si="594"/>
        <v>6.1680520436770157E-2</v>
      </c>
      <c r="FU214" s="94">
        <f t="shared" si="595"/>
        <v>760.62489013468871</v>
      </c>
      <c r="FV214" s="95">
        <f>IF(ISNA(VLOOKUP($B214,'[1]1718  Exp_Rev Access'!$F$7:$GK$318,$FV$2,FALSE)),"",VLOOKUP($B214,'[1]1718  Exp_Rev Access'!$F$7:$GK$318,$FV$2,FALSE))</f>
        <v>0</v>
      </c>
      <c r="FW214" s="95">
        <f>IF(ISNA(VLOOKUP($B214,'[1]1718  Exp_Rev Access'!$F$7:$GK$318,$FW$2,FALSE)),"",VLOOKUP($B214,'[1]1718  Exp_Rev Access'!$F$7:$GK$318,$FW$2,FALSE))</f>
        <v>101676.22</v>
      </c>
      <c r="FX214" s="95">
        <f>IF(ISNA(VLOOKUP($B214,'[1]1718  Exp_Rev Access'!$F$7:$GK$318,$FX$2,FALSE)),"",VLOOKUP($B214,'[1]1718  Exp_Rev Access'!$F$7:$GK$318,$FX$2,FALSE))</f>
        <v>0</v>
      </c>
      <c r="FY214" s="95">
        <f>IF(ISNA(VLOOKUP($B214,'[1]1718  Exp_Rev Access'!$F$7:$GK$318,$FY$2,FALSE)),"",VLOOKUP($B214,'[1]1718  Exp_Rev Access'!$F$7:$GK$318,$FY$2,FALSE))</f>
        <v>0</v>
      </c>
      <c r="FZ214" s="95">
        <f>IF(ISNA(VLOOKUP($B214,'[1]1718  Exp_Rev Access'!$F$7:$GK$318,$FZ$2,FALSE)),"",VLOOKUP($B214,'[1]1718  Exp_Rev Access'!$F$7:$GK$318,$FZ$2,FALSE))</f>
        <v>0</v>
      </c>
      <c r="GA214" s="95">
        <f>IF(ISNA(VLOOKUP($B214,'[1]1718  Exp_Rev Access'!$F$7:$GK$318,$GA$2,FALSE)),"",VLOOKUP($B214,'[1]1718  Exp_Rev Access'!$F$7:$GK$318,$GA$2,FALSE))</f>
        <v>0</v>
      </c>
      <c r="GB214" s="95">
        <f>IF(ISNA(VLOOKUP($B214,'[1]1718  Exp_Rev Access'!$F$7:$GK$318,$GB$2,FALSE)),"",VLOOKUP($B214,'[1]1718  Exp_Rev Access'!$F$7:$GK$318,$GB$2,FALSE))</f>
        <v>0</v>
      </c>
      <c r="GC214" s="95">
        <f>IF(ISNA(VLOOKUP($B214,'[1]1718  Exp_Rev Access'!$F$7:$GK$318,$GC$2,FALSE)),"",VLOOKUP($B214,'[1]1718  Exp_Rev Access'!$F$7:$GK$318,$GC$2,FALSE))</f>
        <v>0</v>
      </c>
      <c r="GD214" s="95">
        <f>IF(ISNA(VLOOKUP($B214,'[1]1718  Exp_Rev Access'!$F$7:$GK$318,$GD$2,FALSE)),"",VLOOKUP($B214,'[1]1718  Exp_Rev Access'!$F$7:$GK$318,$GD$2,FALSE))</f>
        <v>0</v>
      </c>
      <c r="GE214" s="95">
        <f>IF(ISNA(VLOOKUP($B214,'[1]1718  Exp_Rev Access'!$F$7:$GK$318,$GE$2,FALSE)),"",VLOOKUP($B214,'[1]1718  Exp_Rev Access'!$F$7:$GK$318,$GE$2,FALSE))</f>
        <v>0</v>
      </c>
      <c r="GF214" s="95">
        <f>IF(ISNA(VLOOKUP($B214,'[1]1718  Exp_Rev Access'!$F$7:$GK$318,$GF$2,FALSE)),"",VLOOKUP($B214,'[1]1718  Exp_Rev Access'!$F$7:$GK$318,$GF$2,FALSE))</f>
        <v>0</v>
      </c>
      <c r="GG214" s="95">
        <f>IF(ISNA(VLOOKUP($B214,'[1]1718  Exp_Rev Access'!$F$7:$GK$318,$GG$2,FALSE)),"",VLOOKUP($B214,'[1]1718  Exp_Rev Access'!$F$7:$GK$318,$GG$2,FALSE))</f>
        <v>0</v>
      </c>
      <c r="GH214" s="95">
        <f>IF(ISNA(VLOOKUP($B214,'[1]1718  Exp_Rev Access'!$F$7:$GK$318,$GH$2,FALSE)),"",VLOOKUP($B214,'[1]1718  Exp_Rev Access'!$F$7:$GK$318,$GH$2,FALSE))</f>
        <v>0</v>
      </c>
      <c r="GI214" s="95">
        <f>IF(ISNA(VLOOKUP($B214,'[1]1718  Exp_Rev Access'!$F$7:$GK$318,$GI$2,FALSE)),"",VLOOKUP($B214,'[1]1718  Exp_Rev Access'!$F$7:$GK$318,$GI$2,FALSE))</f>
        <v>0</v>
      </c>
      <c r="GJ214" s="95">
        <f>IF(ISNA(VLOOKUP($B214,'[1]1718  Exp_Rev Access'!$F$7:$GK$318,$GJ$2,FALSE)),"",VLOOKUP($B214,'[1]1718  Exp_Rev Access'!$F$7:$GK$318,$GJ$2,FALSE))</f>
        <v>0</v>
      </c>
      <c r="GK214" s="95">
        <f>IF(ISNA(VLOOKUP($B214,'[1]1718  Exp_Rev Access'!$F$7:$GK$318,$GK$2,FALSE)),"",VLOOKUP($B214,'[1]1718  Exp_Rev Access'!$F$7:$GK$318,$GK$2,FALSE))</f>
        <v>0</v>
      </c>
      <c r="GL214" s="95">
        <f>IF(ISNA(VLOOKUP($B214,'[1]1718  Exp_Rev Access'!$F$7:$GK$318,$GL$2,FALSE)),"",VLOOKUP($B214,'[1]1718  Exp_Rev Access'!$F$7:$GK$318,$GL$2,FALSE))</f>
        <v>0</v>
      </c>
      <c r="GM214" s="95">
        <f>IF(ISNA(VLOOKUP($B214,'[1]1718  Exp_Rev Access'!$F$7:$GK$318,$GM$2,FALSE)),"",VLOOKUP($B214,'[1]1718  Exp_Rev Access'!$F$7:$GK$318,$GM$2,FALSE))</f>
        <v>0</v>
      </c>
      <c r="GN214" s="95">
        <f>IF(ISNA(VLOOKUP($B214,'[1]1718  Exp_Rev Access'!$F$7:$GK$318,$GN$2,FALSE)),"",VLOOKUP($B214,'[1]1718  Exp_Rev Access'!$F$7:$GK$318,$GN$2,FALSE))</f>
        <v>0</v>
      </c>
      <c r="GO214" s="95">
        <f>IF(ISNA(VLOOKUP($B214,'[1]1718  Exp_Rev Access'!$F$7:$GK$318,$GO$2,FALSE)),"",VLOOKUP($B214,'[1]1718  Exp_Rev Access'!$F$7:$GK$318,$GO$2,FALSE))</f>
        <v>0</v>
      </c>
      <c r="GP214" s="95">
        <f>IF(ISNA(VLOOKUP($B214,'[1]1718  Exp_Rev Access'!$F$7:$GK$318,$GP$2,FALSE)),"",VLOOKUP($B214,'[1]1718  Exp_Rev Access'!$F$7:$GK$318,$GP$2,FALSE))</f>
        <v>0</v>
      </c>
      <c r="GQ214" s="95">
        <f>IF(ISNA(VLOOKUP($B214,'[1]1718  Exp_Rev Access'!$F$7:$GK$318,$GQ$2,FALSE)),"",VLOOKUP($B214,'[1]1718  Exp_Rev Access'!$F$7:$GK$318,$GQ$2,FALSE))</f>
        <v>0</v>
      </c>
      <c r="GR214" s="95">
        <f>IF(ISNA(VLOOKUP($B214,'[1]1718  Exp_Rev Access'!$F$7:$GK$318,$GR$2,FALSE)),"",VLOOKUP($B214,'[1]1718  Exp_Rev Access'!$F$7:$GK$318,$GR$2,FALSE))</f>
        <v>0</v>
      </c>
      <c r="GS214" s="95">
        <f>IF(ISNA(VLOOKUP($B214,'[1]1718  Exp_Rev Access'!$F$7:$GK$318,$GS$2,FALSE)),"",VLOOKUP($B214,'[1]1718  Exp_Rev Access'!$F$7:$GK$318,$GS$2,FALSE))</f>
        <v>0</v>
      </c>
      <c r="GT214" s="95">
        <f>IF(ISNA(VLOOKUP($B214,'[1]1718  Exp_Rev Access'!$F$7:$GK$318,$GT$2,FALSE)),"",VLOOKUP($B214,'[1]1718  Exp_Rev Access'!$F$7:$GK$318,$GT$2,FALSE))</f>
        <v>0</v>
      </c>
      <c r="GU214" s="56">
        <f t="shared" si="596"/>
        <v>101676.22</v>
      </c>
      <c r="GV214" s="56">
        <f t="shared" si="597"/>
        <v>9.7929998021293579E-3</v>
      </c>
      <c r="GW214" s="96">
        <f t="shared" si="598"/>
        <v>120.76421122645316</v>
      </c>
      <c r="HE214" s="97"/>
      <c r="HF214" s="97"/>
      <c r="HG214" s="97"/>
      <c r="HH214" s="97"/>
      <c r="HI214" s="97"/>
      <c r="HJ214" s="97"/>
      <c r="HK214" s="97"/>
      <c r="HL214" s="97"/>
      <c r="HM214" s="97"/>
      <c r="HN214" s="97"/>
    </row>
    <row r="215" spans="1:222" x14ac:dyDescent="0.3">
      <c r="A215" s="73"/>
      <c r="B215" s="88" t="s">
        <v>488</v>
      </c>
      <c r="C215" s="89" t="s">
        <v>489</v>
      </c>
      <c r="D215" s="75">
        <f>IF(ISNA(VLOOKUP($B215,'[1]1718 enrollment_Rev_Exp by size'!$A$7:H550,3,FALSE)),"",VLOOKUP($B215,'[1]1718 enrollment_Rev_Exp by size'!$A$7:$G$350,3,FALSE))</f>
        <v>258.98999999999995</v>
      </c>
      <c r="E215" s="76">
        <f>IF(ISNA(VLOOKUP($B215,'[1]1718 enrollment_Rev_Exp by size'!$A$7:I551,5,FALSE)),"",VLOOKUP($B215,'[1]1718 enrollment_Rev_Exp by size'!$A$7:$G$350,5,FALSE))</f>
        <v>5373287.6500000004</v>
      </c>
      <c r="F215" s="70">
        <f t="shared" si="578"/>
        <v>5373287.6499999994</v>
      </c>
      <c r="G215" s="70">
        <f t="shared" si="579"/>
        <v>0</v>
      </c>
      <c r="H215" s="90">
        <f>IF(ISNA(VLOOKUP($B215,'[1]1718  Exp_Rev Access'!$F$7:$GK$318,3,FALSE)),"",VLOOKUP($B215,'[1]1718  Exp_Rev Access'!$F$7:$GK$318,3,FALSE))</f>
        <v>288092.31</v>
      </c>
      <c r="I215" s="90">
        <f>IF(ISNA(VLOOKUP($B215,'[1]1718  Exp_Rev Access'!$F$7:$GK$318,4,FALSE)),"",VLOOKUP($B215,'[1]1718  Exp_Rev Access'!$F$7:$GK$318,4,FALSE))</f>
        <v>0</v>
      </c>
      <c r="J215" s="90">
        <f>IF(ISNA(VLOOKUP($B215,'[1]1718  Exp_Rev Access'!$F$7:$GK$318,5,FALSE)),"",VLOOKUP($B215,'[1]1718  Exp_Rev Access'!$F$7:$GK$318,5,FALSE))</f>
        <v>0</v>
      </c>
      <c r="K215" s="90">
        <f>IF(ISNA(VLOOKUP($B215,'[1]1718  Exp_Rev Access'!$F$7:$GK$318,6,FALSE)),"-",VLOOKUP($B215,'[1]1718  Exp_Rev Access'!$F$7:$GK$318,6,FALSE))</f>
        <v>201163.03</v>
      </c>
      <c r="L215" s="90">
        <f>IF(ISNA(VLOOKUP($B215,'[1]1718  Exp_Rev Access'!$F$7:$GK$318,7,FALSE)),"",VLOOKUP($B215,'[1]1718  Exp_Rev Access'!$F$7:$GK$318,7,FALSE))</f>
        <v>0</v>
      </c>
      <c r="M215" s="90">
        <f>IF(ISNA(VLOOKUP($B215,'[1]1718  Exp_Rev Access'!$F$7:$GK$318,8,FALSE)),"",VLOOKUP($B215,'[1]1718  Exp_Rev Access'!$F$7:$GK$318,8,FALSE))</f>
        <v>0</v>
      </c>
      <c r="N215" s="56">
        <f t="shared" si="580"/>
        <v>489255.33999999997</v>
      </c>
      <c r="O215" s="91">
        <f t="shared" si="581"/>
        <v>9.1053256752409287E-2</v>
      </c>
      <c r="P215" s="56">
        <f t="shared" si="582"/>
        <v>1889.0896945828026</v>
      </c>
      <c r="Q215" s="90">
        <f>IF(ISNA(VLOOKUP($B215,'[1]1718  Exp_Rev Access'!$F$7:$GK$318,10,FALSE)),"",VLOOKUP($B215,'[1]1718  Exp_Rev Access'!$F$7:$GK$318,10,FALSE))</f>
        <v>10283.75</v>
      </c>
      <c r="R215" s="90">
        <f>IF(ISNA(VLOOKUP($B215,'[1]1718  Exp_Rev Access'!$F$7:$GK$318,11,FALSE)),"",VLOOKUP($B215,'[1]1718  Exp_Rev Access'!$F$7:$GK$318,11,FALSE))</f>
        <v>0</v>
      </c>
      <c r="S215" s="90">
        <f>IF(ISNA(VLOOKUP($B215,'[1]1718  Exp_Rev Access'!$F$7:$GK$318,12,FALSE)),"",VLOOKUP($B215,'[1]1718  Exp_Rev Access'!$F$7:$GK$318,12,FALSE))</f>
        <v>0</v>
      </c>
      <c r="T215" s="90">
        <f>IF(ISNA(VLOOKUP($B215,'[1]1718  Exp_Rev Access'!$F$7:$GK$318,13,FALSE)),"",VLOOKUP($B215,'[1]1718  Exp_Rev Access'!$F$7:$GK$318,13,FALSE))</f>
        <v>0</v>
      </c>
      <c r="U215" s="90">
        <f>IF(ISNA(VLOOKUP($B215,'[1]1718  Exp_Rev Access'!$F$7:$GK$318,14,FALSE)),"",VLOOKUP($B215,'[1]1718  Exp_Rev Access'!$F$7:$GK$318,14,FALSE))</f>
        <v>5740</v>
      </c>
      <c r="V215" s="90">
        <f>IF(ISNA(VLOOKUP($B215,'[1]1718  Exp_Rev Access'!$F$7:$GK$318,15,FALSE)),"",VLOOKUP($B215,'[1]1718  Exp_Rev Access'!$F$7:$GK$318,15,FALSE))</f>
        <v>0</v>
      </c>
      <c r="W215" s="90">
        <f>IF(ISNA(VLOOKUP($B215,'[1]1718  Exp_Rev Access'!$F$7:$GK$318,16,FALSE)),"",VLOOKUP($B215,'[1]1718  Exp_Rev Access'!$F$7:$GK$318,16,FALSE))</f>
        <v>0</v>
      </c>
      <c r="X215" s="90">
        <f>IF(ISNA(VLOOKUP($B215,'[1]1718  Exp_Rev Access'!$F$7:$GK$318,17,FALSE)),"",VLOOKUP($B215,'[1]1718  Exp_Rev Access'!$F$7:$GK$318,17,FALSE))</f>
        <v>0</v>
      </c>
      <c r="Y215" s="90">
        <f>IF(ISNA(VLOOKUP($B215,'[1]1718  Exp_Rev Access'!$F$7:$GK$318,18,FALSE)),"",VLOOKUP($B215,'[1]1718  Exp_Rev Access'!$F$7:$GK$318,18,FALSE))</f>
        <v>578.4</v>
      </c>
      <c r="Z215" s="90">
        <f>IF(ISNA(VLOOKUP($B215,'[1]1718  Exp_Rev Access'!$F$7:$GK$318,19,FALSE)),"",VLOOKUP($B215,'[1]1718  Exp_Rev Access'!$F$7:$GK$318,19,FALSE))</f>
        <v>0</v>
      </c>
      <c r="AA215" s="90">
        <f>IF(ISNA(VLOOKUP($B215,'[1]1718  Exp_Rev Access'!$F$7:$GK$318,20,FALSE)),"",VLOOKUP($B215,'[1]1718  Exp_Rev Access'!$F$7:$GK$318,20,FALSE))</f>
        <v>0</v>
      </c>
      <c r="AB215" s="90">
        <f>IF(ISNA(VLOOKUP($B215,'[1]1718  Exp_Rev Access'!$F$7:$GK$318,21,FALSE)),"",VLOOKUP($B215,'[1]1718  Exp_Rev Access'!$F$7:$GK$318,21,FALSE))</f>
        <v>0</v>
      </c>
      <c r="AC215" s="90">
        <f>IF(ISNA(VLOOKUP($B215,'[1]1718  Exp_Rev Access'!$F$7:$GK$318,22,FALSE)),"",VLOOKUP($B215,'[1]1718  Exp_Rev Access'!$F$7:$GK$318,22,FALSE))</f>
        <v>0</v>
      </c>
      <c r="AD215" s="90">
        <f>IF(ISNA(VLOOKUP($B215,'[1]1718  Exp_Rev Access'!$F$7:$GK$318,23,FALSE)),"",VLOOKUP($B215,'[1]1718  Exp_Rev Access'!$F$7:$GK$318,23,FALSE))</f>
        <v>34160.5</v>
      </c>
      <c r="AE215" s="90">
        <f>IF(ISNA(VLOOKUP($B215,'[1]1718  Exp_Rev Access'!$F$7:$GK$318,24,FALSE)),"",VLOOKUP($B215,'[1]1718  Exp_Rev Access'!$F$7:$GK$318,24,FALSE))</f>
        <v>14178.24</v>
      </c>
      <c r="AF215" s="90">
        <f>IF(ISNA(VLOOKUP($B215,'[1]1718  Exp_Rev Access'!$F$7:$GK$318,25,FALSE)),"",VLOOKUP($B215,'[1]1718  Exp_Rev Access'!$F$7:$GK$318,25,FALSE))</f>
        <v>0</v>
      </c>
      <c r="AG215" s="90">
        <f>IF(ISNA(VLOOKUP($B215,'[1]1718  Exp_Rev Access'!$F$7:$GK$318,26,FALSE)),"",VLOOKUP($B215,'[1]1718  Exp_Rev Access'!$F$7:$GK$318,26,FALSE))</f>
        <v>0</v>
      </c>
      <c r="AH215" s="90">
        <f>IF(ISNA(VLOOKUP($B215,'[1]1718  Exp_Rev Access'!$F$7:$GK$318,27,FALSE)),"",VLOOKUP($B215,'[1]1718  Exp_Rev Access'!$F$7:$GK$318,27,FALSE))</f>
        <v>66.400000000000006</v>
      </c>
      <c r="AI215" s="90">
        <f>IF(ISNA(VLOOKUP($B215,'[1]1718  Exp_Rev Access'!$F$7:$GK$318,28,FALSE)),"",VLOOKUP($B215,'[1]1718  Exp_Rev Access'!$F$7:$GK$318,28,FALSE))</f>
        <v>0</v>
      </c>
      <c r="AJ215" s="90">
        <f>IF(ISNA(VLOOKUP($B215,'[1]1718  Exp_Rev Access'!$F$7:$GK$318,29,FALSE)),"",VLOOKUP($B215,'[1]1718  Exp_Rev Access'!$F$7:$GK$318,29,FALSE))</f>
        <v>1136.8900000000001</v>
      </c>
      <c r="AK215" s="90">
        <f>IF(ISNA(VLOOKUP($B215,'[1]1718  Exp_Rev Access'!$F$7:$GK$318,30,FALSE)),"",VLOOKUP($B215,'[1]1718  Exp_Rev Access'!$F$7:$GK$318,30,FALSE))</f>
        <v>292.68</v>
      </c>
      <c r="AL215" s="90">
        <f>IF(ISNA(VLOOKUP($B215,'[1]1718  Exp_Rev Access'!$F$7:$GK$318,31,FALSE)),"",VLOOKUP($B215,'[1]1718  Exp_Rev Access'!$F$7:$GK$318,31,FALSE))</f>
        <v>26076.38</v>
      </c>
      <c r="AM215" s="56">
        <f t="shared" si="583"/>
        <v>92513.24</v>
      </c>
      <c r="AN215" s="92">
        <f t="shared" si="584"/>
        <v>1.7217250597034387E-2</v>
      </c>
      <c r="AO215" s="71">
        <f t="shared" si="585"/>
        <v>357.20776863971588</v>
      </c>
      <c r="AP215" s="90">
        <f>IF(ISNA(VLOOKUP($B215,'[1]1718  Exp_Rev Access'!$F$7:$GK$318,33,FALSE)),"",VLOOKUP($B215,'[1]1718  Exp_Rev Access'!$F$7:$GK$318,33,FALSE))</f>
        <v>2589073.0299999998</v>
      </c>
      <c r="AQ215" s="90">
        <f>IF(ISNA(VLOOKUP($B215,'[1]1718  Exp_Rev Access'!$F$7:$GK$318,34,FALSE)),"",VLOOKUP($B215,'[1]1718  Exp_Rev Access'!$F$7:$GK$318,34,FALSE))</f>
        <v>49819.42</v>
      </c>
      <c r="AR215" s="90">
        <f>IF(ISNA(VLOOKUP($B215,'[1]1718  Exp_Rev Access'!$F$7:$GK$318,35,FALSE)),"",VLOOKUP($B215,'[1]1718  Exp_Rev Access'!$F$7:$GK$318,35,FALSE))</f>
        <v>265235.71999999997</v>
      </c>
      <c r="AS215" s="90">
        <f>IF(ISNA(VLOOKUP($B215,'[1]1718  Exp_Rev Access'!$F$7:$GK$318,36,FALSE)),"",VLOOKUP($B215,'[1]1718  Exp_Rev Access'!$F$7:$GK$318,36,FALSE))</f>
        <v>890793.24</v>
      </c>
      <c r="AT215" s="90">
        <f>IF(ISNA(VLOOKUP($B215,'[1]1718  Exp_Rev Access'!$F$7:$GK$318,37,FALSE)),"",VLOOKUP($B215,'[1]1718  Exp_Rev Access'!$F$7:$GK$318,37,FALSE))</f>
        <v>0</v>
      </c>
      <c r="AU215" s="56">
        <f t="shared" si="586"/>
        <v>3794921.41</v>
      </c>
      <c r="AV215" s="93">
        <f t="shared" si="587"/>
        <v>0.70625688725225788</v>
      </c>
      <c r="AW215" s="56">
        <f t="shared" si="588"/>
        <v>14652.771960307351</v>
      </c>
      <c r="AX215" s="90">
        <f>IF(ISNA(VLOOKUP($B215,'[1]1718  Exp_Rev Access'!$F$7:$GK$318,39,FALSE)),"",VLOOKUP($B215,'[1]1718  Exp_Rev Access'!$F$7:$GK$318,39,FALSE))</f>
        <v>0</v>
      </c>
      <c r="AY215" s="90">
        <f>IF(ISNA(VLOOKUP($B215,'[1]1718  Exp_Rev Access'!$F$7:$GK$318,40,FALSE)),"",VLOOKUP($B215,'[1]1718  Exp_Rev Access'!$F$7:$GK$318,40,FALSE))</f>
        <v>277930.39</v>
      </c>
      <c r="AZ215" s="90">
        <f>IF(ISNA(VLOOKUP($B215,'[1]1718  Exp_Rev Access'!$F$7:$GK$318,41,FALSE)),"",VLOOKUP($B215,'[1]1718  Exp_Rev Access'!$F$7:$GK$318,41,FALSE))</f>
        <v>16414.189999999999</v>
      </c>
      <c r="BA215" s="90">
        <f>IF(ISNA(VLOOKUP($B215,'[1]1718  Exp_Rev Access'!$F$7:$GK$318,42,FALSE)),"",VLOOKUP($B215,'[1]1718  Exp_Rev Access'!$F$7:$GK$318,42,FALSE))</f>
        <v>0</v>
      </c>
      <c r="BB215" s="90">
        <f>IF(ISNA(VLOOKUP($B215,'[1]1718  Exp_Rev Access'!$F$7:$GK$318,43,FALSE)),"",VLOOKUP($B215,'[1]1718  Exp_Rev Access'!$F$7:$GK$318,43,FALSE))</f>
        <v>0</v>
      </c>
      <c r="BC215" s="90">
        <f>IF(ISNA(VLOOKUP($B215,'[1]1718  Exp_Rev Access'!$F$7:$GK$318,44,FALSE)),"",VLOOKUP($B215,'[1]1718  Exp_Rev Access'!$F$7:$GK$318,44,FALSE))</f>
        <v>157806.20000000001</v>
      </c>
      <c r="BD215" s="90">
        <f>IF(ISNA(VLOOKUP($B215,'[1]1718  Exp_Rev Access'!$F$7:$GK$318,45,FALSE)),"",VLOOKUP($B215,'[1]1718  Exp_Rev Access'!$F$7:$GK$318,45,FALSE))</f>
        <v>0</v>
      </c>
      <c r="BE215" s="90">
        <f>IF(ISNA(VLOOKUP($B215,'[1]1718  Exp_Rev Access'!$F$7:$GK$318,46,FALSE)),"",VLOOKUP($B215,'[1]1718  Exp_Rev Access'!$F$7:$GK$318,46,FALSE))</f>
        <v>3000</v>
      </c>
      <c r="BF215" s="90">
        <f>IF(ISNA(VLOOKUP($B215,'[1]1718  Exp_Rev Access'!$F$7:$GK$318,47,FALSE)),"",VLOOKUP($B215,'[1]1718  Exp_Rev Access'!$F$7:$GK$318,47,FALSE))</f>
        <v>0</v>
      </c>
      <c r="BG215" s="90">
        <f>IF(ISNA(VLOOKUP($B215,'[1]1718  Exp_Rev Access'!$F$7:$GK$318,48,FALSE)),"",VLOOKUP($B215,'[1]1718  Exp_Rev Access'!$F$7:$GK$318,48,FALSE))</f>
        <v>0</v>
      </c>
      <c r="BH215" s="90">
        <f>IF(ISNA(VLOOKUP($B215,'[1]1718  Exp_Rev Access'!$F$7:$GK$318,49,FALSE)),"",VLOOKUP($B215,'[1]1718  Exp_Rev Access'!$F$7:$GK$318,49,FALSE))</f>
        <v>6453.7</v>
      </c>
      <c r="BI215" s="90">
        <f>IF(ISNA(VLOOKUP($B215,'[1]1718  Exp_Rev Access'!$F$7:$GK$318,50,FALSE)),"",VLOOKUP($B215,'[1]1718  Exp_Rev Access'!$F$7:$GK$318,50,FALSE))</f>
        <v>0</v>
      </c>
      <c r="BJ215" s="90">
        <f>IF(ISNA(VLOOKUP($B215,'[1]1718  Exp_Rev Access'!$F$7:$GK$318,51,FALSE)),"",VLOOKUP($B215,'[1]1718  Exp_Rev Access'!$F$7:$GK$318,51,FALSE))</f>
        <v>3844.72</v>
      </c>
      <c r="BK215" s="90">
        <f>IF(ISNA(VLOOKUP($B215,'[1]1718  Exp_Rev Access'!$F$7:$GK$318,52,FALSE)),"",VLOOKUP($B215,'[1]1718  Exp_Rev Access'!$F$7:$GK$318,52,FALSE))</f>
        <v>190397.57</v>
      </c>
      <c r="BL215" s="90">
        <f>IF(ISNA(VLOOKUP($B215,'[1]1718  Exp_Rev Access'!$F$7:$GK$318,53,FALSE)),"",VLOOKUP($B215,'[1]1718  Exp_Rev Access'!$F$7:$GK$318,53,FALSE))</f>
        <v>0</v>
      </c>
      <c r="BM215" s="90">
        <f>IF(ISNA(VLOOKUP($B215,'[1]1718  Exp_Rev Access'!$F$7:$GK$318,54,FALSE)),"",VLOOKUP($B215,'[1]1718  Exp_Rev Access'!$F$7:$GK$318,54,FALSE))</f>
        <v>0</v>
      </c>
      <c r="BN215" s="90">
        <f>IF(ISNA(VLOOKUP($B215,'[1]1718  Exp_Rev Access'!$F$7:$GK$318,55,FALSE)),"",VLOOKUP($B215,'[1]1718  Exp_Rev Access'!$F$7:$GK$318,55,FALSE))</f>
        <v>0</v>
      </c>
      <c r="BO215" s="90">
        <f>IF(ISNA(VLOOKUP($B215,'[1]1718  Exp_Rev Access'!$F$7:$GK$318,56,FALSE)),"",VLOOKUP($B215,'[1]1718  Exp_Rev Access'!$F$7:$GK$318,56,FALSE))</f>
        <v>0</v>
      </c>
      <c r="BP215" s="90">
        <f>IF(ISNA(VLOOKUP($B215,'[1]1718  Exp_Rev Access'!$F$7:$GK$318,57,FALSE)),"",VLOOKUP($B215,'[1]1718  Exp_Rev Access'!$F$7:$GK$318,57,FALSE))</f>
        <v>0</v>
      </c>
      <c r="BQ215" s="90">
        <f>IF(ISNA(VLOOKUP($B215,'[1]1718  Exp_Rev Access'!$F$7:$GK$318,58,FALSE)),"",VLOOKUP($B215,'[1]1718  Exp_Rev Access'!$F$7:$GK$318,58,FALSE))</f>
        <v>0</v>
      </c>
      <c r="BR215" s="90">
        <f>IF(ISNA(VLOOKUP($B215,'[1]1718  Exp_Rev Access'!$F$7:$GK$318,59,FALSE)),"",VLOOKUP($B215,'[1]1718  Exp_Rev Access'!$F$7:$GK$318,59,FALSE))</f>
        <v>0</v>
      </c>
      <c r="BS215" s="90">
        <f>IF(ISNA(VLOOKUP($B215,'[1]1718  Exp_Rev Access'!$F$7:$GK$318,60,FALSE)),"",VLOOKUP($B215,'[1]1718  Exp_Rev Access'!$F$7:$GK$318,60,FALSE))</f>
        <v>0</v>
      </c>
      <c r="BT215" s="90">
        <f>IF(ISNA(VLOOKUP($B215,'[1]1718  Exp_Rev Access'!$F$7:$GK$318,61,FALSE)),"",VLOOKUP($B215,'[1]1718  Exp_Rev Access'!$F$7:$GK$318,61,FALSE))</f>
        <v>0</v>
      </c>
      <c r="BU215" s="90">
        <f>IF(ISNA(VLOOKUP($B215,'[1]1718  Exp_Rev Access'!$F$7:$GK$318,62,FALSE)),"",VLOOKUP($B215,'[1]1718  Exp_Rev Access'!$F$7:$GK$318,62,FALSE))</f>
        <v>0</v>
      </c>
      <c r="BV215" s="56">
        <f t="shared" si="571"/>
        <v>655846.77</v>
      </c>
      <c r="BW215" s="92">
        <f t="shared" si="589"/>
        <v>0.12205688820698068</v>
      </c>
      <c r="BX215" s="71">
        <f t="shared" si="590"/>
        <v>2532.3246843507477</v>
      </c>
      <c r="BY215" s="90">
        <f>IF(ISNA(VLOOKUP($B215,'[1]1718  Exp_Rev Access'!$F$7:$GK$318,64,FALSE)),"",VLOOKUP($B215,'[1]1718  Exp_Rev Access'!$F$7:$GK$318,64,FALSE))</f>
        <v>0</v>
      </c>
      <c r="BZ215" s="90">
        <f>IF(ISNA(VLOOKUP($B215,'[1]1718  Exp_Rev Access'!$F$7:$GK$318,65,FALSE)),"",VLOOKUP($B215,'[1]1718  Exp_Rev Access'!$F$7:$GK$318,65,FALSE))</f>
        <v>0</v>
      </c>
      <c r="CA215" s="90">
        <f>IF(ISNA(VLOOKUP($B215,'[1]1718  Exp_Rev Access'!$F$7:$GK$318,66,FALSE)),"",VLOOKUP($B215,'[1]1718  Exp_Rev Access'!$F$7:$GK$318,66,FALSE))</f>
        <v>0</v>
      </c>
      <c r="CB215" s="90">
        <f>IF(ISNA(VLOOKUP($B215,'[1]1718  Exp_Rev Access'!$F$7:$GK$318,67,FALSE)),"",VLOOKUP($B215,'[1]1718  Exp_Rev Access'!$F$7:$GK$318,67,FALSE))</f>
        <v>0</v>
      </c>
      <c r="CC215" s="90">
        <f>IF(ISNA(VLOOKUP($B215,'[1]1718  Exp_Rev Access'!$F$7:$GK$318,68,FALSE)),"",VLOOKUP($B215,'[1]1718  Exp_Rev Access'!$F$7:$GK$318,68,FALSE))</f>
        <v>17049.34</v>
      </c>
      <c r="CD215" s="90">
        <f>IF(ISNA(VLOOKUP($B215,'[1]1718  Exp_Rev Access'!$F$7:$GK$318,69,FALSE)),"",VLOOKUP($B215,'[1]1718  Exp_Rev Access'!$F$7:$GK$318,69,FALSE))</f>
        <v>0</v>
      </c>
      <c r="CE215" s="56">
        <f t="shared" si="566"/>
        <v>17049.34</v>
      </c>
      <c r="CF215" s="92">
        <f t="shared" si="591"/>
        <v>3.1729810705369548E-3</v>
      </c>
      <c r="CG215" s="78">
        <f t="shared" si="592"/>
        <v>65.830109270628228</v>
      </c>
      <c r="CH215" s="90">
        <f>IF(ISNA(VLOOKUP($B215,'[1]1718  Exp_Rev Access'!$F$7:$GK$318,$CH$2,FALSE)),"",VLOOKUP($B215,'[1]1718  Exp_Rev Access'!$F$7:$GK$318,$CH$2,FALSE))</f>
        <v>0</v>
      </c>
      <c r="CI215" s="90">
        <f>IF(ISNA(VLOOKUP($B215,'[1]1718  Exp_Rev Access'!$F$7:$GK$318,$CI$2,FALSE)),"",VLOOKUP($B215,'[1]1718  Exp_Rev Access'!$F$7:$GK$318,$CI$2,FALSE))</f>
        <v>0</v>
      </c>
      <c r="CJ215" s="90">
        <f>IF(ISNA(VLOOKUP($B215,'[1]1718  Exp_Rev Access'!$F$7:$GK$318,$CJ$2,FALSE)),"",VLOOKUP($B215,'[1]1718  Exp_Rev Access'!$F$7:$GK$318,$CJ$2,FALSE))</f>
        <v>0</v>
      </c>
      <c r="CK215" s="90">
        <f>IF(ISNA(VLOOKUP($B215,'[1]1718  Exp_Rev Access'!$F$7:$GK$318,$CK$2,FALSE)),"",VLOOKUP($B215,'[1]1718  Exp_Rev Access'!$F$7:$GK$318,$CK$2,FALSE))</f>
        <v>0</v>
      </c>
      <c r="CL215" s="90">
        <f>IF(ISNA(VLOOKUP($B215,'[1]1718  Exp_Rev Access'!$F$7:$GK$318,$CL$2,FALSE)),"",VLOOKUP($B215,'[1]1718  Exp_Rev Access'!$F$7:$GK$318,$CL$2,FALSE))</f>
        <v>0</v>
      </c>
      <c r="CM215" s="90">
        <f>IF(ISNA(VLOOKUP($B215,'[1]1718  Exp_Rev Access'!$F$7:$GK$318,$CM$2,FALSE)),"",VLOOKUP($B215,'[1]1718  Exp_Rev Access'!$F$7:$GK$318,$CM$2,FALSE))</f>
        <v>0</v>
      </c>
      <c r="CN215" s="90">
        <f>IF(ISNA(VLOOKUP($B215,'[1]1718  Exp_Rev Access'!$F$7:$GK$318,$CN$2,FALSE)),"",VLOOKUP($B215,'[1]1718  Exp_Rev Access'!$F$7:$GK$318,$CN$2,FALSE))</f>
        <v>0</v>
      </c>
      <c r="CO215" s="90">
        <f>IF(ISNA(VLOOKUP($B215,'[1]1718  Exp_Rev Access'!$F$7:$GK$318,$CO$2,FALSE)),"",VLOOKUP($B215,'[1]1718  Exp_Rev Access'!$F$7:$GK$318,$CO$2,FALSE))</f>
        <v>0</v>
      </c>
      <c r="CP215" s="90">
        <f>IF(ISNA(VLOOKUP($B215,'[1]1718  Exp_Rev Access'!$F$7:$GK$318,$CP$2,FALSE)),"",VLOOKUP($B215,'[1]1718  Exp_Rev Access'!$F$7:$GK$318,$CP$2,FALSE))</f>
        <v>0</v>
      </c>
      <c r="CQ215" s="90">
        <f>IF(ISNA(VLOOKUP($B215,'[1]1718  Exp_Rev Access'!$F$7:$GK$318,$CQ$2,FALSE)),"",VLOOKUP($B215,'[1]1718  Exp_Rev Access'!$F$7:$GK$318,$CQ$2,FALSE))</f>
        <v>57481</v>
      </c>
      <c r="CR215" s="90">
        <f>IF(ISNA(VLOOKUP($B215,'[1]1718  Exp_Rev Access'!$F$7:$GK$318,$CR$2,FALSE)),"",VLOOKUP($B215,'[1]1718  Exp_Rev Access'!$F$7:$GK$318,$CR$2,FALSE))</f>
        <v>0</v>
      </c>
      <c r="CS215" s="90">
        <f>IF(ISNA(VLOOKUP($B215,'[1]1718  Exp_Rev Access'!$F$7:$GK$318,$CS$2,FALSE)),"",VLOOKUP($B215,'[1]1718  Exp_Rev Access'!$F$7:$GK$318,$CS$2,FALSE))</f>
        <v>1887</v>
      </c>
      <c r="CT215" s="90">
        <f>IF(ISNA(VLOOKUP($B215,'[1]1718  Exp_Rev Access'!$F$7:$GK$318,$CT$2,FALSE)),"",VLOOKUP($B215,'[1]1718  Exp_Rev Access'!$F$7:$GK$318,$CT$2,FALSE))</f>
        <v>0</v>
      </c>
      <c r="CU215" s="90">
        <f>IF(ISNA(VLOOKUP($B215,'[1]1718  Exp_Rev Access'!$F$7:$GK$318,$CU$2,FALSE)),"",VLOOKUP($B215,'[1]1718  Exp_Rev Access'!$F$7:$GK$318,$CU$2,FALSE))</f>
        <v>53196</v>
      </c>
      <c r="CV215" s="90">
        <f>IF(ISNA(VLOOKUP($B215,'[1]1718  Exp_Rev Access'!$F$7:$GK$318,$CV$2,FALSE)),"",VLOOKUP($B215,'[1]1718  Exp_Rev Access'!$F$7:$GK$318,$CV$2,FALSE))</f>
        <v>44379</v>
      </c>
      <c r="CW215" s="90">
        <f>IF(ISNA(VLOOKUP($B215,'[1]1718  Exp_Rev Access'!$F$7:$GK$318,$CW$2,FALSE)),"",VLOOKUP($B215,'[1]1718  Exp_Rev Access'!$F$7:$GK$318,$CW$2,FALSE))</f>
        <v>0</v>
      </c>
      <c r="CX215" s="90">
        <f>IF(ISNA(VLOOKUP($B215,'[1]1718  Exp_Rev Access'!$F$7:$GK$318,$CX$2,FALSE)),"",VLOOKUP($B215,'[1]1718  Exp_Rev Access'!$F$7:$GK$318,$CX$2,FALSE))</f>
        <v>0</v>
      </c>
      <c r="CY215" s="90">
        <f>IF(ISNA(VLOOKUP($B215,'[1]1718  Exp_Rev Access'!$F$7:$GK$318,$CY$2,FALSE)),"",VLOOKUP($B215,'[1]1718  Exp_Rev Access'!$F$7:$GK$318,$CY$2,FALSE))</f>
        <v>0</v>
      </c>
      <c r="CZ215" s="90">
        <f>IF(ISNA(VLOOKUP($B215,'[1]1718  Exp_Rev Access'!$F$7:$GK$318,$CZ$2,FALSE)),"",VLOOKUP($B215,'[1]1718  Exp_Rev Access'!$F$7:$GK$318,$CZ$2,FALSE))</f>
        <v>0</v>
      </c>
      <c r="DA215" s="90">
        <f>IF(ISNA(VLOOKUP($B215,'[1]1718  Exp_Rev Access'!$F$7:$GK$318,$DA$2,FALSE)),"",VLOOKUP($B215,'[1]1718  Exp_Rev Access'!$F$7:$GK$318,$DA$2,FALSE))</f>
        <v>0</v>
      </c>
      <c r="DB215" s="90">
        <f>IF(ISNA(VLOOKUP($B215,'[1]1718  Exp_Rev Access'!$F$7:$GK$318,$DB$2,FALSE)),"",VLOOKUP($B215,'[1]1718  Exp_Rev Access'!$F$7:$GK$318,$DB$2,FALSE))</f>
        <v>0</v>
      </c>
      <c r="DC215" s="90">
        <f>IF(ISNA(VLOOKUP($B215,'[1]1718  Exp_Rev Access'!$F$7:$GK$318,$DC$2,FALSE)),"",VLOOKUP($B215,'[1]1718  Exp_Rev Access'!$F$7:$GK$318,$DC$2,FALSE))</f>
        <v>0</v>
      </c>
      <c r="DD215" s="90">
        <f>IF(ISNA(VLOOKUP($B215,'[1]1718  Exp_Rev Access'!$F$7:$GK$318,$DD$2,FALSE)),"",VLOOKUP($B215,'[1]1718  Exp_Rev Access'!$F$7:$GK$318,$DD$2,FALSE))</f>
        <v>0</v>
      </c>
      <c r="DE215" s="90">
        <f>IF(ISNA(VLOOKUP($B215,'[1]1718  Exp_Rev Access'!$F$7:$GK$318,$DE$2,FALSE)),"",VLOOKUP($B215,'[1]1718  Exp_Rev Access'!$F$7:$GK$318,$DE$2,FALSE))</f>
        <v>0</v>
      </c>
      <c r="DF215" s="90">
        <f>IF(ISNA(VLOOKUP($B215,'[1]1718  Exp_Rev Access'!$F$7:$GK$318,$DF$2,FALSE)),"",VLOOKUP($B215,'[1]1718  Exp_Rev Access'!$F$7:$GK$318,$DF$2,FALSE))</f>
        <v>0</v>
      </c>
      <c r="DG215" s="90">
        <f>IF(ISNA(VLOOKUP($B215,'[1]1718  Exp_Rev Access'!$F$7:$GK$318,$DG$2,FALSE)),"",VLOOKUP($B215,'[1]1718  Exp_Rev Access'!$F$7:$GK$318,$DG$2,FALSE))</f>
        <v>0</v>
      </c>
      <c r="DH215" s="90">
        <f>IF(ISNA(VLOOKUP($B215,'[1]1718  Exp_Rev Access'!$F$7:$GK$318,$DH$2,FALSE)),"",VLOOKUP($B215,'[1]1718  Exp_Rev Access'!$F$7:$GK$318,$DH$2,FALSE))</f>
        <v>0</v>
      </c>
      <c r="DI215" s="90">
        <f>IF(ISNA(VLOOKUP($B215,'[1]1718  Exp_Rev Access'!$F$7:$GK$318,$DI$2,FALSE)),"",VLOOKUP($B215,'[1]1718  Exp_Rev Access'!$F$7:$GK$318,$DI$2,FALSE))</f>
        <v>100329.27</v>
      </c>
      <c r="DJ215" s="90">
        <f>IF(ISNA(VLOOKUP($B215,'[1]1718  Exp_Rev Access'!$F$7:$GK$318,$DJ$2,FALSE)),"",VLOOKUP($B215,'[1]1718  Exp_Rev Access'!$F$7:$GK$318,$DJ$2,FALSE))</f>
        <v>0</v>
      </c>
      <c r="DK215" s="90">
        <f>IF(ISNA(VLOOKUP($B215,'[1]1718  Exp_Rev Access'!$F$7:$GK$318,$DK$2,FALSE)),"",VLOOKUP($B215,'[1]1718  Exp_Rev Access'!$F$7:$GK$318,$DK$2,FALSE))</f>
        <v>0</v>
      </c>
      <c r="DL215" s="90">
        <f>IF(ISNA(VLOOKUP($B215,'[1]1718  Exp_Rev Access'!$F$7:$GK$318,$DL$2,FALSE)),"",VLOOKUP($B215,'[1]1718  Exp_Rev Access'!$F$7:$GK$318,$DL$2,FALSE))</f>
        <v>0</v>
      </c>
      <c r="DM215" s="90">
        <f>IF(ISNA(VLOOKUP($B215,'[1]1718  Exp_Rev Access'!$F$7:$GK$318,$DM$2,FALSE)),"",VLOOKUP($B215,'[1]1718  Exp_Rev Access'!$F$7:$GK$318,$DM$2,FALSE))</f>
        <v>0</v>
      </c>
      <c r="DN215" s="90">
        <f>IF(ISNA(VLOOKUP($B215,'[1]1718  Exp_Rev Access'!$F$7:$GK$318,$DN$2,FALSE)),"",VLOOKUP($B215,'[1]1718  Exp_Rev Access'!$F$7:$GK$318,$DN$2,FALSE))</f>
        <v>0</v>
      </c>
      <c r="DO215" s="90">
        <f>IF(ISNA(VLOOKUP($B215,'[1]1718  Exp_Rev Access'!$F$7:$GK$318,$DO$2,FALSE)),"",VLOOKUP($B215,'[1]1718  Exp_Rev Access'!$F$7:$GK$318,$DO$2,FALSE))</f>
        <v>0</v>
      </c>
      <c r="DP215" s="90">
        <f>IF(ISNA(VLOOKUP($B215,'[1]1718  Exp_Rev Access'!$F$7:$GK$318,$DP$2,FALSE)),"",VLOOKUP($B215,'[1]1718  Exp_Rev Access'!$F$7:$GK$318,$DP$2,FALSE))</f>
        <v>0</v>
      </c>
      <c r="DQ215" s="90">
        <f>IF(ISNA(VLOOKUP($B215,'[1]1718  Exp_Rev Access'!$F$7:$GK$318,$DQ$2,FALSE)),"",VLOOKUP($B215,'[1]1718  Exp_Rev Access'!$F$7:$GK$318,$DQ$2,FALSE))</f>
        <v>0</v>
      </c>
      <c r="DR215" s="90">
        <f>IF(ISNA(VLOOKUP($B215,'[1]1718  Exp_Rev Access'!$F$7:$GK$318,$DR$2,FALSE)),"",VLOOKUP($B215,'[1]1718  Exp_Rev Access'!$F$7:$GK$318,$DR$2,FALSE))</f>
        <v>0</v>
      </c>
      <c r="DS215" s="90">
        <f>IF(ISNA(VLOOKUP($B215,'[1]1718  Exp_Rev Access'!$F$7:$GK$318,$DS$2,FALSE)),"",VLOOKUP($B215,'[1]1718  Exp_Rev Access'!$F$7:$GK$318,$DS$2,FALSE))</f>
        <v>0</v>
      </c>
      <c r="DT215" s="90">
        <f>IF(ISNA(VLOOKUP($B215,'[1]1718  Exp_Rev Access'!$F$7:$GK$318,$DT$2,FALSE)),"",VLOOKUP($B215,'[1]1718  Exp_Rev Access'!$F$7:$GK$318,$DT$2,FALSE))</f>
        <v>0</v>
      </c>
      <c r="DU215" s="90">
        <f>IF(ISNA(VLOOKUP($B215,'[1]1718  Exp_Rev Access'!$F$7:$GK$318,$DU$2,FALSE)),"",VLOOKUP($B215,'[1]1718  Exp_Rev Access'!$F$7:$GK$318,$DU$2,FALSE))</f>
        <v>0</v>
      </c>
      <c r="DV215" s="90">
        <f>IF(ISNA(VLOOKUP($B215,'[1]1718  Exp_Rev Access'!$F$7:$GK$318,$DV$2,FALSE)),"",VLOOKUP($B215,'[1]1718  Exp_Rev Access'!$F$7:$GK$318,$DV$2,FALSE))</f>
        <v>0</v>
      </c>
      <c r="DW215" s="90">
        <f>IF(ISNA(VLOOKUP($B215,'[1]1718  Exp_Rev Access'!$F$7:$GK$318,$DW$2,FALSE)),"",VLOOKUP($B215,'[1]1718  Exp_Rev Access'!$F$7:$GK$318,$DW$2,FALSE))</f>
        <v>0</v>
      </c>
      <c r="DX215" s="90">
        <f>IF(ISNA(VLOOKUP($B215,'[1]1718  Exp_Rev Access'!$F$7:$GK$318,$DX$2,FALSE)),"",VLOOKUP($B215,'[1]1718  Exp_Rev Access'!$F$7:$GK$318,$DX$2,FALSE))</f>
        <v>0</v>
      </c>
      <c r="DY215" s="90">
        <f>IF(ISNA(VLOOKUP($B215,'[1]1718  Exp_Rev Access'!$F$7:$GK$318,$DY$2,FALSE)),"",VLOOKUP($B215,'[1]1718  Exp_Rev Access'!$F$7:$GK$318,$DY$2,FALSE))</f>
        <v>0</v>
      </c>
      <c r="DZ215" s="90">
        <f>IF(ISNA(VLOOKUP($B215,'[1]1718  Exp_Rev Access'!$F$7:$GK$318,$DZ$2,FALSE)),"",VLOOKUP($B215,'[1]1718  Exp_Rev Access'!$F$7:$GK$318,$DZ$2,FALSE))</f>
        <v>0</v>
      </c>
      <c r="EA215" s="90">
        <f>IF(ISNA(VLOOKUP($B215,'[1]1718  Exp_Rev Access'!$F$7:$GK$318,$EA$2,FALSE)),"",VLOOKUP($B215,'[1]1718  Exp_Rev Access'!$F$7:$GK$318,$EA$2,FALSE))</f>
        <v>0</v>
      </c>
      <c r="EB215" s="90">
        <f>IF(ISNA(VLOOKUP($B215,'[1]1718  Exp_Rev Access'!$F$7:$GK$318,$EB$2,FALSE)),"",VLOOKUP($B215,'[1]1718  Exp_Rev Access'!$F$7:$GK$318,$EB$2,FALSE))</f>
        <v>0</v>
      </c>
      <c r="EC215" s="90">
        <f>IF(ISNA(VLOOKUP($B215,'[1]1718  Exp_Rev Access'!$F$7:$GK$318,$EC$2,FALSE)),"",VLOOKUP($B215,'[1]1718  Exp_Rev Access'!$F$7:$GK$318,$EC$2,FALSE))</f>
        <v>0</v>
      </c>
      <c r="ED215" s="90">
        <f>IF(ISNA(VLOOKUP($B215,'[1]1718  Exp_Rev Access'!$F$7:$GK$318,$ED$2,FALSE)),"",VLOOKUP($B215,'[1]1718  Exp_Rev Access'!$F$7:$GK$318,$ED$2,FALSE))</f>
        <v>0</v>
      </c>
      <c r="EE215" s="90">
        <f>IF(ISNA(VLOOKUP($B215,'[1]1718  Exp_Rev Access'!$F$7:$GK$318,$EE$2,FALSE)),"",VLOOKUP($B215,'[1]1718  Exp_Rev Access'!$F$7:$GK$318,$EE$2,FALSE))</f>
        <v>0</v>
      </c>
      <c r="EF215" s="90">
        <f>IF(ISNA(VLOOKUP($B215,'[1]1718  Exp_Rev Access'!$F$7:$GK$318,$EF$2,FALSE)),"",VLOOKUP($B215,'[1]1718  Exp_Rev Access'!$F$7:$GK$318,$EF$2,FALSE))</f>
        <v>0</v>
      </c>
      <c r="EG215" s="90">
        <f>IF(ISNA(VLOOKUP($B215,'[1]1718  Exp_Rev Access'!$F$7:$GK$318,$EG$2,FALSE)),"",VLOOKUP($B215,'[1]1718  Exp_Rev Access'!$F$7:$GK$318,$EG$2,FALSE))</f>
        <v>0</v>
      </c>
      <c r="EH215" s="90">
        <f>IF(ISNA(VLOOKUP($B215,'[1]1718  Exp_Rev Access'!$F$7:$GK$318,$EH$2,FALSE)),"",VLOOKUP($B215,'[1]1718  Exp_Rev Access'!$F$7:$GK$318,$EH$2,FALSE))</f>
        <v>0</v>
      </c>
      <c r="EI215" s="90">
        <f>IF(ISNA(VLOOKUP($B215,'[1]1718  Exp_Rev Access'!$F$7:$GK$318,$EI$2,FALSE)),"",VLOOKUP($B215,'[1]1718  Exp_Rev Access'!$F$7:$GK$318,$EI$2,FALSE))</f>
        <v>0</v>
      </c>
      <c r="EJ215" s="90">
        <f>IF(ISNA(VLOOKUP($B215,'[1]1718  Exp_Rev Access'!$F$7:$GK$318,$EJ$2,FALSE)),"",VLOOKUP($B215,'[1]1718  Exp_Rev Access'!$F$7:$GK$318,$EJ$2,FALSE))</f>
        <v>0</v>
      </c>
      <c r="EK215" s="90">
        <f>IF(ISNA(VLOOKUP($B215,'[1]1718  Exp_Rev Access'!$F$7:$GK$318,$EK$2,FALSE)),"",VLOOKUP($B215,'[1]1718  Exp_Rev Access'!$F$7:$GK$318,$EK$2,FALSE))</f>
        <v>0</v>
      </c>
      <c r="EL215" s="90">
        <f>IF(ISNA(VLOOKUP($B215,'[1]1718  Exp_Rev Access'!$F$7:$GK$318,$EL$2,FALSE)),"",VLOOKUP($B215,'[1]1718  Exp_Rev Access'!$F$7:$GK$318,$EL$2,FALSE))</f>
        <v>0</v>
      </c>
      <c r="EM215" s="90">
        <f>IF(ISNA(VLOOKUP($B215,'[1]1718  Exp_Rev Access'!$F$7:$GK$318,$EM$2,FALSE)),"",VLOOKUP($B215,'[1]1718  Exp_Rev Access'!$F$7:$GK$318,$EM$2,FALSE))</f>
        <v>0</v>
      </c>
      <c r="EN215" s="90">
        <f>IF(ISNA(VLOOKUP($B215,'[1]1718  Exp_Rev Access'!$F$7:$GK$318,$EN$2,FALSE)),"",VLOOKUP($B215,'[1]1718  Exp_Rev Access'!$F$7:$GK$318,$EN$2,FALSE))</f>
        <v>0</v>
      </c>
      <c r="EO215" s="90">
        <f>IF(ISNA(VLOOKUP($B215,'[1]1718  Exp_Rev Access'!$F$7:$GK$318,$EO$2,FALSE)),"",VLOOKUP($B215,'[1]1718  Exp_Rev Access'!$F$7:$GK$318,$EO$2,FALSE))</f>
        <v>0</v>
      </c>
      <c r="EP215" s="90">
        <f>IF(ISNA(VLOOKUP($B215,'[1]1718  Exp_Rev Access'!$F$7:$GK$318,$EP$2,FALSE)),"",VLOOKUP($B215,'[1]1718  Exp_Rev Access'!$F$7:$GK$318,$EP$2,FALSE))</f>
        <v>0</v>
      </c>
      <c r="EQ215" s="90">
        <f>IF(ISNA(VLOOKUP($B215,'[1]1718  Exp_Rev Access'!$F$7:$GK$318,$EQ$2,FALSE)),"",VLOOKUP($B215,'[1]1718  Exp_Rev Access'!$F$7:$GK$318,$EQ$2,FALSE))</f>
        <v>0</v>
      </c>
      <c r="ER215" s="90">
        <f>IF(ISNA(VLOOKUP($B215,'[1]1718  Exp_Rev Access'!$F$7:$GK$318,$ER$2,FALSE)),"",VLOOKUP($B215,'[1]1718  Exp_Rev Access'!$F$7:$GK$318,$ER$2,FALSE))</f>
        <v>0</v>
      </c>
      <c r="ES215" s="90">
        <f>IF(ISNA(VLOOKUP($B215,'[1]1718  Exp_Rev Access'!$F$7:$GK$318,$ES$2,FALSE)),"",VLOOKUP($B215,'[1]1718  Exp_Rev Access'!$F$7:$GK$318,$ES$2,FALSE))</f>
        <v>0</v>
      </c>
      <c r="ET215" s="90">
        <f>IF(ISNA(VLOOKUP($B215,'[1]1718  Exp_Rev Access'!$F$7:$GK$318,$ET$2,FALSE)),"",VLOOKUP($B215,'[1]1718  Exp_Rev Access'!$F$7:$GK$318,$ET$2,FALSE))</f>
        <v>0</v>
      </c>
      <c r="EU215" s="90">
        <f>IF(ISNA(VLOOKUP($B215,'[1]1718  Exp_Rev Access'!$F$7:$GK$318,$EU$2,FALSE)),"",VLOOKUP($B215,'[1]1718  Exp_Rev Access'!$F$7:$GK$318,$EU$2,FALSE))</f>
        <v>0</v>
      </c>
      <c r="EV215" s="90">
        <f>IF(ISNA(VLOOKUP($B215,'[1]1718  Exp_Rev Access'!$F$7:$GK$318,$EV$2,FALSE)),"",VLOOKUP($B215,'[1]1718  Exp_Rev Access'!$F$7:$GK$318,$EV$2,FALSE))</f>
        <v>1749.47</v>
      </c>
      <c r="EW215" s="90">
        <f>IF(ISNA(VLOOKUP($B215,'[1]1718  Exp_Rev Access'!$F$7:$GK$318,$EW$2,FALSE)),"",VLOOKUP($B215,'[1]1718  Exp_Rev Access'!$F$7:$GK$318,$EW$2,FALSE))</f>
        <v>0</v>
      </c>
      <c r="EX215" s="90">
        <f>IF(ISNA(VLOOKUP($B215,'[1]1718  Exp_Rev Access'!$F$7:$GK$318,$EX$2,FALSE)),"",VLOOKUP($B215,'[1]1718  Exp_Rev Access'!$F$7:$GK$318,$EX$2,FALSE))</f>
        <v>0</v>
      </c>
      <c r="EY215" s="90">
        <f>IF(ISNA(VLOOKUP($B215,'[1]1718  Exp_Rev Access'!$F$7:$GK$318,$EY$2,FALSE)),"",VLOOKUP($B215,'[1]1718  Exp_Rev Access'!$F$7:$GK$318,$EY$2,FALSE))</f>
        <v>0</v>
      </c>
      <c r="EZ215" s="90">
        <f>IF(ISNA(VLOOKUP($B215,'[1]1718  Exp_Rev Access'!$F$7:$GK$318,$EZ$2,FALSE)),"",VLOOKUP($B215,'[1]1718  Exp_Rev Access'!$F$7:$GK$318,$EZ$2,FALSE))</f>
        <v>0</v>
      </c>
      <c r="FA215" s="90">
        <f>IF(ISNA(VLOOKUP($B215,'[1]1718  Exp_Rev Access'!$F$7:$GK$318,$FA$2,FALSE)),"",VLOOKUP($B215,'[1]1718  Exp_Rev Access'!$F$7:$GK$318,$FA$2,FALSE))</f>
        <v>0</v>
      </c>
      <c r="FB215" s="90">
        <f>IF(ISNA(VLOOKUP($B215,'[1]1718  Exp_Rev Access'!$F$7:$GK$318,$FB$2,FALSE)),"",VLOOKUP($B215,'[1]1718  Exp_Rev Access'!$F$7:$GK$318,$FB$2,FALSE))</f>
        <v>0</v>
      </c>
      <c r="FC215" s="90">
        <f>IF(ISNA(VLOOKUP($B215,'[1]1718  Exp_Rev Access'!$F$7:$GK$318,$FC$2,FALSE)),"",VLOOKUP($B215,'[1]1718  Exp_Rev Access'!$F$7:$GK$318,$FC$2,FALSE))</f>
        <v>0</v>
      </c>
      <c r="FD215" s="90">
        <f>IF(ISNA(VLOOKUP($B215,'[1]1718  Exp_Rev Access'!$F$7:$GK$318,$FD$2,FALSE)),"",VLOOKUP($B215,'[1]1718  Exp_Rev Access'!$F$7:$GK$318,$FD$2,FALSE))</f>
        <v>0</v>
      </c>
      <c r="FE215" s="90">
        <f>IF(ISNA(VLOOKUP($B215,'[1]1718  Exp_Rev Access'!$F$7:$GK$318,$FE$2,FALSE)),"",VLOOKUP($B215,'[1]1718  Exp_Rev Access'!$F$7:$GK$318,$FE$2,FALSE))</f>
        <v>0</v>
      </c>
      <c r="FF215" s="90">
        <f>IF(ISNA(VLOOKUP($B215,'[1]1718  Exp_Rev Access'!$F$7:$GK$318,$FF$2,FALSE)),"",VLOOKUP($B215,'[1]1718  Exp_Rev Access'!$F$7:$GK$318,$FF$2,FALSE))</f>
        <v>0</v>
      </c>
      <c r="FG215" s="90">
        <f>IF(ISNA(VLOOKUP($B215,'[1]1718  Exp_Rev Access'!$F$7:$GK$318,$FG$2,FALSE)),"",VLOOKUP($B215,'[1]1718  Exp_Rev Access'!$F$7:$GK$318,$FG$2,FALSE))</f>
        <v>29400</v>
      </c>
      <c r="FH215" s="90">
        <f>IF(ISNA(VLOOKUP($B215,'[1]1718  Exp_Rev Access'!$F$7:$GK$318,$FH$2,FALSE)),"",VLOOKUP($B215,'[1]1718  Exp_Rev Access'!$F$7:$GK$318,$FH$2,FALSE))</f>
        <v>0</v>
      </c>
      <c r="FI215" s="90">
        <f>IF(ISNA(VLOOKUP($B215,'[1]1718  Exp_Rev Access'!$F$7:$GK$318,$FI$2,FALSE)),"",VLOOKUP($B215,'[1]1718  Exp_Rev Access'!$F$7:$GK$318,$FI$2,FALSE))</f>
        <v>0</v>
      </c>
      <c r="FJ215" s="90">
        <f>IF(ISNA(VLOOKUP($B215,'[1]1718  Exp_Rev Access'!$F$7:$GK$318,$FJ$2,FALSE)),"",VLOOKUP($B215,'[1]1718  Exp_Rev Access'!$F$7:$GK$318,$FJ$2,FALSE))</f>
        <v>0</v>
      </c>
      <c r="FK215" s="90">
        <f>IF(ISNA(VLOOKUP($B215,'[1]1718  Exp_Rev Access'!$F$7:$GK$318,$FK$2,FALSE)),"",VLOOKUP($B215,'[1]1718  Exp_Rev Access'!$F$7:$GK$318,$FK$2,FALSE))</f>
        <v>0</v>
      </c>
      <c r="FL215" s="90">
        <f>IF(ISNA(VLOOKUP($B215,'[1]1718  Exp_Rev Access'!$F$7:$GK$318,$FL$2,FALSE)),"",VLOOKUP($B215,'[1]1718  Exp_Rev Access'!$F$7:$GK$318,$FL$2,FALSE))</f>
        <v>0</v>
      </c>
      <c r="FM215" s="90">
        <f>IF(ISNA(VLOOKUP($B215,'[1]1718  Exp_Rev Access'!$F$7:$GK$318,$FM$2,FALSE)),"",VLOOKUP($B215,'[1]1718  Exp_Rev Access'!$F$7:$GK$318,$FM$2,FALSE))</f>
        <v>0</v>
      </c>
      <c r="FN215" s="90">
        <f>IF(ISNA(VLOOKUP($B215,'[1]1718  Exp_Rev Access'!$F$7:$GK$318,$FN$2,FALSE)),"",VLOOKUP($B215,'[1]1718  Exp_Rev Access'!$F$7:$GK$318,$FN$2,FALSE))</f>
        <v>0</v>
      </c>
      <c r="FO215" s="90">
        <f>IF(ISNA(VLOOKUP($B215,'[1]1718  Exp_Rev Access'!$F$7:$GK$318,$FO$2,FALSE)),"",VLOOKUP($B215,'[1]1718  Exp_Rev Access'!$F$7:$GK$318,$FO$2,FALSE))</f>
        <v>0</v>
      </c>
      <c r="FP215" s="90">
        <f>IF(ISNA(VLOOKUP($B215,'[1]1718  Exp_Rev Access'!$F$7:$GK$318,$FP$2,FALSE)),"",VLOOKUP($B215,'[1]1718  Exp_Rev Access'!$F$7:$GK$318,$FP$2,FALSE))</f>
        <v>0</v>
      </c>
      <c r="FQ215" s="90">
        <f>IF(ISNA(VLOOKUP($B215,'[1]1718  Exp_Rev Access'!$F$7:$GK$318,$FQ$2,FALSE)),"",VLOOKUP($B215,'[1]1718  Exp_Rev Access'!$F$7:$GK$318,$FQ$2,FALSE))</f>
        <v>0</v>
      </c>
      <c r="FR215" s="90">
        <f>IF(ISNA(VLOOKUP($B215,'[1]1718  Exp_Rev Access'!$F$7:$GK$318,$FR$2,FALSE)),"",VLOOKUP($B215,'[1]1718  Exp_Rev Access'!$F$7:$GK$318,$FR$2,FALSE))</f>
        <v>13071.4</v>
      </c>
      <c r="FS215" s="56">
        <f t="shared" si="593"/>
        <v>301493.14</v>
      </c>
      <c r="FT215" s="92">
        <f t="shared" si="594"/>
        <v>5.6109622197501374E-2</v>
      </c>
      <c r="FU215" s="94">
        <f t="shared" si="595"/>
        <v>1164.1111239816212</v>
      </c>
      <c r="FV215" s="95">
        <f>IF(ISNA(VLOOKUP($B215,'[1]1718  Exp_Rev Access'!$F$7:$GK$318,$FV$2,FALSE)),"",VLOOKUP($B215,'[1]1718  Exp_Rev Access'!$F$7:$GK$318,$FV$2,FALSE))</f>
        <v>0</v>
      </c>
      <c r="FW215" s="95">
        <f>IF(ISNA(VLOOKUP($B215,'[1]1718  Exp_Rev Access'!$F$7:$GK$318,$FW$2,FALSE)),"",VLOOKUP($B215,'[1]1718  Exp_Rev Access'!$F$7:$GK$318,$FW$2,FALSE))</f>
        <v>0</v>
      </c>
      <c r="FX215" s="95">
        <f>IF(ISNA(VLOOKUP($B215,'[1]1718  Exp_Rev Access'!$F$7:$GK$318,$FX$2,FALSE)),"",VLOOKUP($B215,'[1]1718  Exp_Rev Access'!$F$7:$GK$318,$FX$2,FALSE))</f>
        <v>0</v>
      </c>
      <c r="FY215" s="95">
        <f>IF(ISNA(VLOOKUP($B215,'[1]1718  Exp_Rev Access'!$F$7:$GK$318,$FY$2,FALSE)),"",VLOOKUP($B215,'[1]1718  Exp_Rev Access'!$F$7:$GK$318,$FY$2,FALSE))</f>
        <v>0</v>
      </c>
      <c r="FZ215" s="95">
        <f>IF(ISNA(VLOOKUP($B215,'[1]1718  Exp_Rev Access'!$F$7:$GK$318,$FZ$2,FALSE)),"",VLOOKUP($B215,'[1]1718  Exp_Rev Access'!$F$7:$GK$318,$FZ$2,FALSE))</f>
        <v>0</v>
      </c>
      <c r="GA215" s="95">
        <f>IF(ISNA(VLOOKUP($B215,'[1]1718  Exp_Rev Access'!$F$7:$GK$318,$GA$2,FALSE)),"",VLOOKUP($B215,'[1]1718  Exp_Rev Access'!$F$7:$GK$318,$GA$2,FALSE))</f>
        <v>0</v>
      </c>
      <c r="GB215" s="95">
        <f>IF(ISNA(VLOOKUP($B215,'[1]1718  Exp_Rev Access'!$F$7:$GK$318,$GB$2,FALSE)),"",VLOOKUP($B215,'[1]1718  Exp_Rev Access'!$F$7:$GK$318,$GB$2,FALSE))</f>
        <v>0</v>
      </c>
      <c r="GC215" s="95">
        <f>IF(ISNA(VLOOKUP($B215,'[1]1718  Exp_Rev Access'!$F$7:$GK$318,$GC$2,FALSE)),"",VLOOKUP($B215,'[1]1718  Exp_Rev Access'!$F$7:$GK$318,$GC$2,FALSE))</f>
        <v>0</v>
      </c>
      <c r="GD215" s="95">
        <f>IF(ISNA(VLOOKUP($B215,'[1]1718  Exp_Rev Access'!$F$7:$GK$318,$GD$2,FALSE)),"",VLOOKUP($B215,'[1]1718  Exp_Rev Access'!$F$7:$GK$318,$GD$2,FALSE))</f>
        <v>0</v>
      </c>
      <c r="GE215" s="95">
        <f>IF(ISNA(VLOOKUP($B215,'[1]1718  Exp_Rev Access'!$F$7:$GK$318,$GE$2,FALSE)),"",VLOOKUP($B215,'[1]1718  Exp_Rev Access'!$F$7:$GK$318,$GE$2,FALSE))</f>
        <v>0</v>
      </c>
      <c r="GF215" s="95">
        <f>IF(ISNA(VLOOKUP($B215,'[1]1718  Exp_Rev Access'!$F$7:$GK$318,$GF$2,FALSE)),"",VLOOKUP($B215,'[1]1718  Exp_Rev Access'!$F$7:$GK$318,$GF$2,FALSE))</f>
        <v>22208.41</v>
      </c>
      <c r="GG215" s="95">
        <f>IF(ISNA(VLOOKUP($B215,'[1]1718  Exp_Rev Access'!$F$7:$GK$318,$GG$2,FALSE)),"",VLOOKUP($B215,'[1]1718  Exp_Rev Access'!$F$7:$GK$318,$GG$2,FALSE))</f>
        <v>0</v>
      </c>
      <c r="GH215" s="95">
        <f>IF(ISNA(VLOOKUP($B215,'[1]1718  Exp_Rev Access'!$F$7:$GK$318,$GH$2,FALSE)),"",VLOOKUP($B215,'[1]1718  Exp_Rev Access'!$F$7:$GK$318,$GH$2,FALSE))</f>
        <v>0</v>
      </c>
      <c r="GI215" s="95">
        <f>IF(ISNA(VLOOKUP($B215,'[1]1718  Exp_Rev Access'!$F$7:$GK$318,$GI$2,FALSE)),"",VLOOKUP($B215,'[1]1718  Exp_Rev Access'!$F$7:$GK$318,$GI$2,FALSE))</f>
        <v>0</v>
      </c>
      <c r="GJ215" s="95">
        <f>IF(ISNA(VLOOKUP($B215,'[1]1718  Exp_Rev Access'!$F$7:$GK$318,$GJ$2,FALSE)),"",VLOOKUP($B215,'[1]1718  Exp_Rev Access'!$F$7:$GK$318,$GJ$2,FALSE))</f>
        <v>0</v>
      </c>
      <c r="GK215" s="95">
        <f>IF(ISNA(VLOOKUP($B215,'[1]1718  Exp_Rev Access'!$F$7:$GK$318,$GK$2,FALSE)),"",VLOOKUP($B215,'[1]1718  Exp_Rev Access'!$F$7:$GK$318,$GK$2,FALSE))</f>
        <v>0</v>
      </c>
      <c r="GL215" s="95">
        <f>IF(ISNA(VLOOKUP($B215,'[1]1718  Exp_Rev Access'!$F$7:$GK$318,$GL$2,FALSE)),"",VLOOKUP($B215,'[1]1718  Exp_Rev Access'!$F$7:$GK$318,$GL$2,FALSE))</f>
        <v>0</v>
      </c>
      <c r="GM215" s="95">
        <f>IF(ISNA(VLOOKUP($B215,'[1]1718  Exp_Rev Access'!$F$7:$GK$318,$GM$2,FALSE)),"",VLOOKUP($B215,'[1]1718  Exp_Rev Access'!$F$7:$GK$318,$GM$2,FALSE))</f>
        <v>0</v>
      </c>
      <c r="GN215" s="95">
        <f>IF(ISNA(VLOOKUP($B215,'[1]1718  Exp_Rev Access'!$F$7:$GK$318,$GN$2,FALSE)),"",VLOOKUP($B215,'[1]1718  Exp_Rev Access'!$F$7:$GK$318,$GN$2,FALSE))</f>
        <v>0</v>
      </c>
      <c r="GO215" s="95">
        <f>IF(ISNA(VLOOKUP($B215,'[1]1718  Exp_Rev Access'!$F$7:$GK$318,$GO$2,FALSE)),"",VLOOKUP($B215,'[1]1718  Exp_Rev Access'!$F$7:$GK$318,$GO$2,FALSE))</f>
        <v>0</v>
      </c>
      <c r="GP215" s="95">
        <f>IF(ISNA(VLOOKUP($B215,'[1]1718  Exp_Rev Access'!$F$7:$GK$318,$GP$2,FALSE)),"",VLOOKUP($B215,'[1]1718  Exp_Rev Access'!$F$7:$GK$318,$GP$2,FALSE))</f>
        <v>0</v>
      </c>
      <c r="GQ215" s="95">
        <f>IF(ISNA(VLOOKUP($B215,'[1]1718  Exp_Rev Access'!$F$7:$GK$318,$GQ$2,FALSE)),"",VLOOKUP($B215,'[1]1718  Exp_Rev Access'!$F$7:$GK$318,$GQ$2,FALSE))</f>
        <v>0</v>
      </c>
      <c r="GR215" s="95">
        <f>IF(ISNA(VLOOKUP($B215,'[1]1718  Exp_Rev Access'!$F$7:$GK$318,$GR$2,FALSE)),"",VLOOKUP($B215,'[1]1718  Exp_Rev Access'!$F$7:$GK$318,$GR$2,FALSE))</f>
        <v>0</v>
      </c>
      <c r="GS215" s="95">
        <f>IF(ISNA(VLOOKUP($B215,'[1]1718  Exp_Rev Access'!$F$7:$GK$318,$GS$2,FALSE)),"",VLOOKUP($B215,'[1]1718  Exp_Rev Access'!$F$7:$GK$318,$GS$2,FALSE))</f>
        <v>0</v>
      </c>
      <c r="GT215" s="95">
        <f>IF(ISNA(VLOOKUP($B215,'[1]1718  Exp_Rev Access'!$F$7:$GK$318,$GT$2,FALSE)),"",VLOOKUP($B215,'[1]1718  Exp_Rev Access'!$F$7:$GK$318,$GT$2,FALSE))</f>
        <v>0</v>
      </c>
      <c r="GU215" s="56">
        <f t="shared" si="596"/>
        <v>22208.41</v>
      </c>
      <c r="GV215" s="56">
        <f t="shared" si="597"/>
        <v>4.1331139232793539E-3</v>
      </c>
      <c r="GW215" s="96">
        <f t="shared" si="598"/>
        <v>85.750067570176469</v>
      </c>
    </row>
    <row r="216" spans="1:222" x14ac:dyDescent="0.3">
      <c r="A216" s="73"/>
      <c r="B216" s="88" t="s">
        <v>490</v>
      </c>
      <c r="C216" s="89" t="s">
        <v>491</v>
      </c>
      <c r="D216" s="75">
        <f>IF(ISNA(VLOOKUP($B216,'[1]1718 enrollment_Rev_Exp by size'!$A$7:H551,3,FALSE)),"",VLOOKUP($B216,'[1]1718 enrollment_Rev_Exp by size'!$A$7:$G$350,3,FALSE))</f>
        <v>3041.9800000000005</v>
      </c>
      <c r="E216" s="76">
        <f>IF(ISNA(VLOOKUP($B216,'[1]1718 enrollment_Rev_Exp by size'!$A$7:I552,5,FALSE)),"",VLOOKUP($B216,'[1]1718 enrollment_Rev_Exp by size'!$A$7:$G$350,5,FALSE))</f>
        <v>38320751.119999997</v>
      </c>
      <c r="F216" s="70">
        <f t="shared" si="578"/>
        <v>38320751.120000005</v>
      </c>
      <c r="G216" s="70">
        <f t="shared" si="579"/>
        <v>0</v>
      </c>
      <c r="H216" s="90">
        <f>IF(ISNA(VLOOKUP($B216,'[1]1718  Exp_Rev Access'!$F$7:$GK$318,3,FALSE)),"",VLOOKUP($B216,'[1]1718  Exp_Rev Access'!$F$7:$GK$318,3,FALSE))</f>
        <v>4819301.2</v>
      </c>
      <c r="I216" s="90">
        <f>IF(ISNA(VLOOKUP($B216,'[1]1718  Exp_Rev Access'!$F$7:$GK$318,4,FALSE)),"",VLOOKUP($B216,'[1]1718  Exp_Rev Access'!$F$7:$GK$318,4,FALSE))</f>
        <v>0</v>
      </c>
      <c r="J216" s="90">
        <f>IF(ISNA(VLOOKUP($B216,'[1]1718  Exp_Rev Access'!$F$7:$GK$318,5,FALSE)),"",VLOOKUP($B216,'[1]1718  Exp_Rev Access'!$F$7:$GK$318,5,FALSE))</f>
        <v>0</v>
      </c>
      <c r="K216" s="90">
        <f>IF(ISNA(VLOOKUP($B216,'[1]1718  Exp_Rev Access'!$F$7:$GK$318,6,FALSE)),"-",VLOOKUP($B216,'[1]1718  Exp_Rev Access'!$F$7:$GK$318,6,FALSE))</f>
        <v>29870.65</v>
      </c>
      <c r="L216" s="90">
        <f>IF(ISNA(VLOOKUP($B216,'[1]1718  Exp_Rev Access'!$F$7:$GK$318,7,FALSE)),"",VLOOKUP($B216,'[1]1718  Exp_Rev Access'!$F$7:$GK$318,7,FALSE))</f>
        <v>0</v>
      </c>
      <c r="M216" s="90">
        <f>IF(ISNA(VLOOKUP($B216,'[1]1718  Exp_Rev Access'!$F$7:$GK$318,8,FALSE)),"",VLOOKUP($B216,'[1]1718  Exp_Rev Access'!$F$7:$GK$318,8,FALSE))</f>
        <v>0</v>
      </c>
      <c r="N216" s="56">
        <f t="shared" si="580"/>
        <v>4849171.8500000006</v>
      </c>
      <c r="O216" s="91">
        <f t="shared" si="581"/>
        <v>0.12654167019886955</v>
      </c>
      <c r="P216" s="56">
        <f t="shared" si="582"/>
        <v>1594.0840669563902</v>
      </c>
      <c r="Q216" s="90">
        <f>IF(ISNA(VLOOKUP($B216,'[1]1718  Exp_Rev Access'!$F$7:$GK$318,10,FALSE)),"",VLOOKUP($B216,'[1]1718  Exp_Rev Access'!$F$7:$GK$318,10,FALSE))</f>
        <v>40381.49</v>
      </c>
      <c r="R216" s="90">
        <f>IF(ISNA(VLOOKUP($B216,'[1]1718  Exp_Rev Access'!$F$7:$GK$318,11,FALSE)),"",VLOOKUP($B216,'[1]1718  Exp_Rev Access'!$F$7:$GK$318,11,FALSE))</f>
        <v>0</v>
      </c>
      <c r="S216" s="90">
        <f>IF(ISNA(VLOOKUP($B216,'[1]1718  Exp_Rev Access'!$F$7:$GK$318,12,FALSE)),"",VLOOKUP($B216,'[1]1718  Exp_Rev Access'!$F$7:$GK$318,12,FALSE))</f>
        <v>0</v>
      </c>
      <c r="T216" s="90">
        <f>IF(ISNA(VLOOKUP($B216,'[1]1718  Exp_Rev Access'!$F$7:$GK$318,13,FALSE)),"",VLOOKUP($B216,'[1]1718  Exp_Rev Access'!$F$7:$GK$318,13,FALSE))</f>
        <v>0</v>
      </c>
      <c r="U216" s="90">
        <f>IF(ISNA(VLOOKUP($B216,'[1]1718  Exp_Rev Access'!$F$7:$GK$318,14,FALSE)),"",VLOOKUP($B216,'[1]1718  Exp_Rev Access'!$F$7:$GK$318,14,FALSE))</f>
        <v>0</v>
      </c>
      <c r="V216" s="90">
        <f>IF(ISNA(VLOOKUP($B216,'[1]1718  Exp_Rev Access'!$F$7:$GK$318,15,FALSE)),"",VLOOKUP($B216,'[1]1718  Exp_Rev Access'!$F$7:$GK$318,15,FALSE))</f>
        <v>0</v>
      </c>
      <c r="W216" s="90">
        <f>IF(ISNA(VLOOKUP($B216,'[1]1718  Exp_Rev Access'!$F$7:$GK$318,16,FALSE)),"",VLOOKUP($B216,'[1]1718  Exp_Rev Access'!$F$7:$GK$318,16,FALSE))</f>
        <v>0</v>
      </c>
      <c r="X216" s="90">
        <f>IF(ISNA(VLOOKUP($B216,'[1]1718  Exp_Rev Access'!$F$7:$GK$318,17,FALSE)),"",VLOOKUP($B216,'[1]1718  Exp_Rev Access'!$F$7:$GK$318,17,FALSE))</f>
        <v>0</v>
      </c>
      <c r="Y216" s="90">
        <f>IF(ISNA(VLOOKUP($B216,'[1]1718  Exp_Rev Access'!$F$7:$GK$318,18,FALSE)),"",VLOOKUP($B216,'[1]1718  Exp_Rev Access'!$F$7:$GK$318,18,FALSE))</f>
        <v>14482.38</v>
      </c>
      <c r="Z216" s="90">
        <f>IF(ISNA(VLOOKUP($B216,'[1]1718  Exp_Rev Access'!$F$7:$GK$318,19,FALSE)),"",VLOOKUP($B216,'[1]1718  Exp_Rev Access'!$F$7:$GK$318,19,FALSE))</f>
        <v>0</v>
      </c>
      <c r="AA216" s="90">
        <f>IF(ISNA(VLOOKUP($B216,'[1]1718  Exp_Rev Access'!$F$7:$GK$318,20,FALSE)),"",VLOOKUP($B216,'[1]1718  Exp_Rev Access'!$F$7:$GK$318,20,FALSE))</f>
        <v>0</v>
      </c>
      <c r="AB216" s="90">
        <f>IF(ISNA(VLOOKUP($B216,'[1]1718  Exp_Rev Access'!$F$7:$GK$318,21,FALSE)),"",VLOOKUP($B216,'[1]1718  Exp_Rev Access'!$F$7:$GK$318,21,FALSE))</f>
        <v>0</v>
      </c>
      <c r="AC216" s="90">
        <f>IF(ISNA(VLOOKUP($B216,'[1]1718  Exp_Rev Access'!$F$7:$GK$318,22,FALSE)),"",VLOOKUP($B216,'[1]1718  Exp_Rev Access'!$F$7:$GK$318,22,FALSE))</f>
        <v>0</v>
      </c>
      <c r="AD216" s="90">
        <f>IF(ISNA(VLOOKUP($B216,'[1]1718  Exp_Rev Access'!$F$7:$GK$318,23,FALSE)),"",VLOOKUP($B216,'[1]1718  Exp_Rev Access'!$F$7:$GK$318,23,FALSE))</f>
        <v>191102.64</v>
      </c>
      <c r="AE216" s="90">
        <f>IF(ISNA(VLOOKUP($B216,'[1]1718  Exp_Rev Access'!$F$7:$GK$318,24,FALSE)),"",VLOOKUP($B216,'[1]1718  Exp_Rev Access'!$F$7:$GK$318,24,FALSE))</f>
        <v>75855.490000000005</v>
      </c>
      <c r="AF216" s="90">
        <f>IF(ISNA(VLOOKUP($B216,'[1]1718  Exp_Rev Access'!$F$7:$GK$318,25,FALSE)),"",VLOOKUP($B216,'[1]1718  Exp_Rev Access'!$F$7:$GK$318,25,FALSE))</f>
        <v>0</v>
      </c>
      <c r="AG216" s="90">
        <f>IF(ISNA(VLOOKUP($B216,'[1]1718  Exp_Rev Access'!$F$7:$GK$318,26,FALSE)),"",VLOOKUP($B216,'[1]1718  Exp_Rev Access'!$F$7:$GK$318,26,FALSE))</f>
        <v>36553.64</v>
      </c>
      <c r="AH216" s="90">
        <f>IF(ISNA(VLOOKUP($B216,'[1]1718  Exp_Rev Access'!$F$7:$GK$318,27,FALSE)),"",VLOOKUP($B216,'[1]1718  Exp_Rev Access'!$F$7:$GK$318,27,FALSE))</f>
        <v>7616.16</v>
      </c>
      <c r="AI216" s="90">
        <f>IF(ISNA(VLOOKUP($B216,'[1]1718  Exp_Rev Access'!$F$7:$GK$318,28,FALSE)),"",VLOOKUP($B216,'[1]1718  Exp_Rev Access'!$F$7:$GK$318,28,FALSE))</f>
        <v>54828.15</v>
      </c>
      <c r="AJ216" s="90">
        <f>IF(ISNA(VLOOKUP($B216,'[1]1718  Exp_Rev Access'!$F$7:$GK$318,29,FALSE)),"",VLOOKUP($B216,'[1]1718  Exp_Rev Access'!$F$7:$GK$318,29,FALSE))</f>
        <v>186426.38</v>
      </c>
      <c r="AK216" s="90">
        <f>IF(ISNA(VLOOKUP($B216,'[1]1718  Exp_Rev Access'!$F$7:$GK$318,30,FALSE)),"",VLOOKUP($B216,'[1]1718  Exp_Rev Access'!$F$7:$GK$318,30,FALSE))</f>
        <v>115880.59</v>
      </c>
      <c r="AL216" s="90">
        <f>IF(ISNA(VLOOKUP($B216,'[1]1718  Exp_Rev Access'!$F$7:$GK$318,31,FALSE)),"",VLOOKUP($B216,'[1]1718  Exp_Rev Access'!$F$7:$GK$318,31,FALSE))</f>
        <v>0</v>
      </c>
      <c r="AM216" s="56">
        <f t="shared" si="583"/>
        <v>723126.92</v>
      </c>
      <c r="AN216" s="92">
        <f t="shared" si="584"/>
        <v>1.8870374375897673E-2</v>
      </c>
      <c r="AO216" s="71">
        <f t="shared" si="585"/>
        <v>237.71586926935743</v>
      </c>
      <c r="AP216" s="90">
        <f>IF(ISNA(VLOOKUP($B216,'[1]1718  Exp_Rev Access'!$F$7:$GK$318,33,FALSE)),"",VLOOKUP($B216,'[1]1718  Exp_Rev Access'!$F$7:$GK$318,33,FALSE))</f>
        <v>19153371.079999998</v>
      </c>
      <c r="AQ216" s="90">
        <f>IF(ISNA(VLOOKUP($B216,'[1]1718  Exp_Rev Access'!$F$7:$GK$318,34,FALSE)),"",VLOOKUP($B216,'[1]1718  Exp_Rev Access'!$F$7:$GK$318,34,FALSE))</f>
        <v>658852.85</v>
      </c>
      <c r="AR216" s="90">
        <f>IF(ISNA(VLOOKUP($B216,'[1]1718  Exp_Rev Access'!$F$7:$GK$318,35,FALSE)),"",VLOOKUP($B216,'[1]1718  Exp_Rev Access'!$F$7:$GK$318,35,FALSE))</f>
        <v>1697879.64</v>
      </c>
      <c r="AS216" s="90">
        <f>IF(ISNA(VLOOKUP($B216,'[1]1718  Exp_Rev Access'!$F$7:$GK$318,36,FALSE)),"",VLOOKUP($B216,'[1]1718  Exp_Rev Access'!$F$7:$GK$318,36,FALSE))</f>
        <v>0</v>
      </c>
      <c r="AT216" s="90">
        <f>IF(ISNA(VLOOKUP($B216,'[1]1718  Exp_Rev Access'!$F$7:$GK$318,37,FALSE)),"",VLOOKUP($B216,'[1]1718  Exp_Rev Access'!$F$7:$GK$318,37,FALSE))</f>
        <v>0</v>
      </c>
      <c r="AU216" s="56">
        <f t="shared" si="586"/>
        <v>21510103.57</v>
      </c>
      <c r="AV216" s="93">
        <f t="shared" si="587"/>
        <v>0.5613173787393132</v>
      </c>
      <c r="AW216" s="56">
        <f t="shared" si="588"/>
        <v>7071.0864535598512</v>
      </c>
      <c r="AX216" s="90">
        <f>IF(ISNA(VLOOKUP($B216,'[1]1718  Exp_Rev Access'!$F$7:$GK$318,39,FALSE)),"",VLOOKUP($B216,'[1]1718  Exp_Rev Access'!$F$7:$GK$318,39,FALSE))</f>
        <v>0</v>
      </c>
      <c r="AY216" s="90">
        <f>IF(ISNA(VLOOKUP($B216,'[1]1718  Exp_Rev Access'!$F$7:$GK$318,40,FALSE)),"",VLOOKUP($B216,'[1]1718  Exp_Rev Access'!$F$7:$GK$318,40,FALSE))</f>
        <v>2548291.34</v>
      </c>
      <c r="AZ216" s="90">
        <f>IF(ISNA(VLOOKUP($B216,'[1]1718  Exp_Rev Access'!$F$7:$GK$318,41,FALSE)),"",VLOOKUP($B216,'[1]1718  Exp_Rev Access'!$F$7:$GK$318,41,FALSE))</f>
        <v>56884.63</v>
      </c>
      <c r="BA216" s="90">
        <f>IF(ISNA(VLOOKUP($B216,'[1]1718  Exp_Rev Access'!$F$7:$GK$318,42,FALSE)),"",VLOOKUP($B216,'[1]1718  Exp_Rev Access'!$F$7:$GK$318,42,FALSE))</f>
        <v>0</v>
      </c>
      <c r="BB216" s="90">
        <f>IF(ISNA(VLOOKUP($B216,'[1]1718  Exp_Rev Access'!$F$7:$GK$318,43,FALSE)),"",VLOOKUP($B216,'[1]1718  Exp_Rev Access'!$F$7:$GK$318,43,FALSE))</f>
        <v>0</v>
      </c>
      <c r="BC216" s="90">
        <f>IF(ISNA(VLOOKUP($B216,'[1]1718  Exp_Rev Access'!$F$7:$GK$318,44,FALSE)),"",VLOOKUP($B216,'[1]1718  Exp_Rev Access'!$F$7:$GK$318,44,FALSE))</f>
        <v>993207.07</v>
      </c>
      <c r="BD216" s="90">
        <f>IF(ISNA(VLOOKUP($B216,'[1]1718  Exp_Rev Access'!$F$7:$GK$318,45,FALSE)),"",VLOOKUP($B216,'[1]1718  Exp_Rev Access'!$F$7:$GK$318,45,FALSE))</f>
        <v>2771124.76</v>
      </c>
      <c r="BE216" s="90">
        <f>IF(ISNA(VLOOKUP($B216,'[1]1718  Exp_Rev Access'!$F$7:$GK$318,46,FALSE)),"",VLOOKUP($B216,'[1]1718  Exp_Rev Access'!$F$7:$GK$318,46,FALSE))</f>
        <v>157353.51</v>
      </c>
      <c r="BF216" s="90">
        <f>IF(ISNA(VLOOKUP($B216,'[1]1718  Exp_Rev Access'!$F$7:$GK$318,47,FALSE)),"",VLOOKUP($B216,'[1]1718  Exp_Rev Access'!$F$7:$GK$318,47,FALSE))</f>
        <v>10294.700000000001</v>
      </c>
      <c r="BG216" s="90">
        <f>IF(ISNA(VLOOKUP($B216,'[1]1718  Exp_Rev Access'!$F$7:$GK$318,48,FALSE)),"",VLOOKUP($B216,'[1]1718  Exp_Rev Access'!$F$7:$GK$318,48,FALSE))</f>
        <v>204788.51</v>
      </c>
      <c r="BH216" s="90">
        <f>IF(ISNA(VLOOKUP($B216,'[1]1718  Exp_Rev Access'!$F$7:$GK$318,49,FALSE)),"",VLOOKUP($B216,'[1]1718  Exp_Rev Access'!$F$7:$GK$318,49,FALSE))</f>
        <v>64687.03</v>
      </c>
      <c r="BI216" s="90">
        <f>IF(ISNA(VLOOKUP($B216,'[1]1718  Exp_Rev Access'!$F$7:$GK$318,50,FALSE)),"",VLOOKUP($B216,'[1]1718  Exp_Rev Access'!$F$7:$GK$318,50,FALSE))</f>
        <v>0</v>
      </c>
      <c r="BJ216" s="90">
        <f>IF(ISNA(VLOOKUP($B216,'[1]1718  Exp_Rev Access'!$F$7:$GK$318,51,FALSE)),"",VLOOKUP($B216,'[1]1718  Exp_Rev Access'!$F$7:$GK$318,51,FALSE))</f>
        <v>19128.48</v>
      </c>
      <c r="BK216" s="90">
        <f>IF(ISNA(VLOOKUP($B216,'[1]1718  Exp_Rev Access'!$F$7:$GK$318,52,FALSE)),"",VLOOKUP($B216,'[1]1718  Exp_Rev Access'!$F$7:$GK$318,52,FALSE))</f>
        <v>1012216.83</v>
      </c>
      <c r="BL216" s="90">
        <f>IF(ISNA(VLOOKUP($B216,'[1]1718  Exp_Rev Access'!$F$7:$GK$318,53,FALSE)),"",VLOOKUP($B216,'[1]1718  Exp_Rev Access'!$F$7:$GK$318,53,FALSE))</f>
        <v>0</v>
      </c>
      <c r="BM216" s="90">
        <f>IF(ISNA(VLOOKUP($B216,'[1]1718  Exp_Rev Access'!$F$7:$GK$318,54,FALSE)),"",VLOOKUP($B216,'[1]1718  Exp_Rev Access'!$F$7:$GK$318,54,FALSE))</f>
        <v>0</v>
      </c>
      <c r="BN216" s="90">
        <f>IF(ISNA(VLOOKUP($B216,'[1]1718  Exp_Rev Access'!$F$7:$GK$318,55,FALSE)),"",VLOOKUP($B216,'[1]1718  Exp_Rev Access'!$F$7:$GK$318,55,FALSE))</f>
        <v>0</v>
      </c>
      <c r="BO216" s="90">
        <f>IF(ISNA(VLOOKUP($B216,'[1]1718  Exp_Rev Access'!$F$7:$GK$318,56,FALSE)),"",VLOOKUP($B216,'[1]1718  Exp_Rev Access'!$F$7:$GK$318,56,FALSE))</f>
        <v>0</v>
      </c>
      <c r="BP216" s="90">
        <f>IF(ISNA(VLOOKUP($B216,'[1]1718  Exp_Rev Access'!$F$7:$GK$318,57,FALSE)),"",VLOOKUP($B216,'[1]1718  Exp_Rev Access'!$F$7:$GK$318,57,FALSE))</f>
        <v>0</v>
      </c>
      <c r="BQ216" s="90">
        <f>IF(ISNA(VLOOKUP($B216,'[1]1718  Exp_Rev Access'!$F$7:$GK$318,58,FALSE)),"",VLOOKUP($B216,'[1]1718  Exp_Rev Access'!$F$7:$GK$318,58,FALSE))</f>
        <v>0</v>
      </c>
      <c r="BR216" s="90">
        <f>IF(ISNA(VLOOKUP($B216,'[1]1718  Exp_Rev Access'!$F$7:$GK$318,59,FALSE)),"",VLOOKUP($B216,'[1]1718  Exp_Rev Access'!$F$7:$GK$318,59,FALSE))</f>
        <v>0</v>
      </c>
      <c r="BS216" s="90">
        <f>IF(ISNA(VLOOKUP($B216,'[1]1718  Exp_Rev Access'!$F$7:$GK$318,60,FALSE)),"",VLOOKUP($B216,'[1]1718  Exp_Rev Access'!$F$7:$GK$318,60,FALSE))</f>
        <v>0</v>
      </c>
      <c r="BT216" s="90">
        <f>IF(ISNA(VLOOKUP($B216,'[1]1718  Exp_Rev Access'!$F$7:$GK$318,61,FALSE)),"",VLOOKUP($B216,'[1]1718  Exp_Rev Access'!$F$7:$GK$318,61,FALSE))</f>
        <v>0</v>
      </c>
      <c r="BU216" s="90">
        <f>IF(ISNA(VLOOKUP($B216,'[1]1718  Exp_Rev Access'!$F$7:$GK$318,62,FALSE)),"",VLOOKUP($B216,'[1]1718  Exp_Rev Access'!$F$7:$GK$318,62,FALSE))</f>
        <v>0</v>
      </c>
      <c r="BV216" s="56">
        <f t="shared" si="571"/>
        <v>7837976.8599999994</v>
      </c>
      <c r="BW216" s="92">
        <f t="shared" si="589"/>
        <v>0.20453609678619472</v>
      </c>
      <c r="BX216" s="71">
        <f t="shared" si="590"/>
        <v>2576.6036791826368</v>
      </c>
      <c r="BY216" s="90">
        <f>IF(ISNA(VLOOKUP($B216,'[1]1718  Exp_Rev Access'!$F$7:$GK$318,64,FALSE)),"",VLOOKUP($B216,'[1]1718  Exp_Rev Access'!$F$7:$GK$318,64,FALSE))</f>
        <v>0</v>
      </c>
      <c r="BZ216" s="90">
        <f>IF(ISNA(VLOOKUP($B216,'[1]1718  Exp_Rev Access'!$F$7:$GK$318,65,FALSE)),"",VLOOKUP($B216,'[1]1718  Exp_Rev Access'!$F$7:$GK$318,65,FALSE))</f>
        <v>0</v>
      </c>
      <c r="CA216" s="90">
        <f>IF(ISNA(VLOOKUP($B216,'[1]1718  Exp_Rev Access'!$F$7:$GK$318,66,FALSE)),"",VLOOKUP($B216,'[1]1718  Exp_Rev Access'!$F$7:$GK$318,66,FALSE))</f>
        <v>0</v>
      </c>
      <c r="CB216" s="90">
        <f>IF(ISNA(VLOOKUP($B216,'[1]1718  Exp_Rev Access'!$F$7:$GK$318,67,FALSE)),"",VLOOKUP($B216,'[1]1718  Exp_Rev Access'!$F$7:$GK$318,67,FALSE))</f>
        <v>0</v>
      </c>
      <c r="CC216" s="90">
        <f>IF(ISNA(VLOOKUP($B216,'[1]1718  Exp_Rev Access'!$F$7:$GK$318,68,FALSE)),"",VLOOKUP($B216,'[1]1718  Exp_Rev Access'!$F$7:$GK$318,68,FALSE))</f>
        <v>193791.5</v>
      </c>
      <c r="CD216" s="90">
        <f>IF(ISNA(VLOOKUP($B216,'[1]1718  Exp_Rev Access'!$F$7:$GK$318,69,FALSE)),"",VLOOKUP($B216,'[1]1718  Exp_Rev Access'!$F$7:$GK$318,69,FALSE))</f>
        <v>0</v>
      </c>
      <c r="CE216" s="56">
        <f t="shared" si="566"/>
        <v>193791.5</v>
      </c>
      <c r="CF216" s="92">
        <f t="shared" si="591"/>
        <v>5.0570903318974403E-3</v>
      </c>
      <c r="CG216" s="78">
        <f t="shared" si="592"/>
        <v>63.705711411646355</v>
      </c>
      <c r="CH216" s="90">
        <f>IF(ISNA(VLOOKUP($B216,'[1]1718  Exp_Rev Access'!$F$7:$GK$318,$CH$2,FALSE)),"",VLOOKUP($B216,'[1]1718  Exp_Rev Access'!$F$7:$GK$318,$CH$2,FALSE))</f>
        <v>0</v>
      </c>
      <c r="CI216" s="90">
        <f>IF(ISNA(VLOOKUP($B216,'[1]1718  Exp_Rev Access'!$F$7:$GK$318,$CI$2,FALSE)),"",VLOOKUP($B216,'[1]1718  Exp_Rev Access'!$F$7:$GK$318,$CI$2,FALSE))</f>
        <v>0</v>
      </c>
      <c r="CJ216" s="90">
        <f>IF(ISNA(VLOOKUP($B216,'[1]1718  Exp_Rev Access'!$F$7:$GK$318,$CJ$2,FALSE)),"",VLOOKUP($B216,'[1]1718  Exp_Rev Access'!$F$7:$GK$318,$CJ$2,FALSE))</f>
        <v>0</v>
      </c>
      <c r="CK216" s="90">
        <f>IF(ISNA(VLOOKUP($B216,'[1]1718  Exp_Rev Access'!$F$7:$GK$318,$CK$2,FALSE)),"",VLOOKUP($B216,'[1]1718  Exp_Rev Access'!$F$7:$GK$318,$CK$2,FALSE))</f>
        <v>0</v>
      </c>
      <c r="CL216" s="90">
        <f>IF(ISNA(VLOOKUP($B216,'[1]1718  Exp_Rev Access'!$F$7:$GK$318,$CL$2,FALSE)),"",VLOOKUP($B216,'[1]1718  Exp_Rev Access'!$F$7:$GK$318,$CL$2,FALSE))</f>
        <v>0</v>
      </c>
      <c r="CM216" s="90">
        <f>IF(ISNA(VLOOKUP($B216,'[1]1718  Exp_Rev Access'!$F$7:$GK$318,$CM$2,FALSE)),"",VLOOKUP($B216,'[1]1718  Exp_Rev Access'!$F$7:$GK$318,$CM$2,FALSE))</f>
        <v>0</v>
      </c>
      <c r="CN216" s="90">
        <f>IF(ISNA(VLOOKUP($B216,'[1]1718  Exp_Rev Access'!$F$7:$GK$318,$CN$2,FALSE)),"",VLOOKUP($B216,'[1]1718  Exp_Rev Access'!$F$7:$GK$318,$CN$2,FALSE))</f>
        <v>0</v>
      </c>
      <c r="CO216" s="90">
        <f>IF(ISNA(VLOOKUP($B216,'[1]1718  Exp_Rev Access'!$F$7:$GK$318,$CO$2,FALSE)),"",VLOOKUP($B216,'[1]1718  Exp_Rev Access'!$F$7:$GK$318,$CO$2,FALSE))</f>
        <v>0</v>
      </c>
      <c r="CP216" s="90">
        <f>IF(ISNA(VLOOKUP($B216,'[1]1718  Exp_Rev Access'!$F$7:$GK$318,$CP$2,FALSE)),"",VLOOKUP($B216,'[1]1718  Exp_Rev Access'!$F$7:$GK$318,$CP$2,FALSE))</f>
        <v>0</v>
      </c>
      <c r="CQ216" s="90">
        <f>IF(ISNA(VLOOKUP($B216,'[1]1718  Exp_Rev Access'!$F$7:$GK$318,$CQ$2,FALSE)),"",VLOOKUP($B216,'[1]1718  Exp_Rev Access'!$F$7:$GK$318,$CQ$2,FALSE))</f>
        <v>505875.92</v>
      </c>
      <c r="CR216" s="90">
        <f>IF(ISNA(VLOOKUP($B216,'[1]1718  Exp_Rev Access'!$F$7:$GK$318,$CR$2,FALSE)),"",VLOOKUP($B216,'[1]1718  Exp_Rev Access'!$F$7:$GK$318,$CR$2,FALSE))</f>
        <v>0</v>
      </c>
      <c r="CS216" s="90">
        <f>IF(ISNA(VLOOKUP($B216,'[1]1718  Exp_Rev Access'!$F$7:$GK$318,$CS$2,FALSE)),"",VLOOKUP($B216,'[1]1718  Exp_Rev Access'!$F$7:$GK$318,$CS$2,FALSE))</f>
        <v>33408.61</v>
      </c>
      <c r="CT216" s="90">
        <f>IF(ISNA(VLOOKUP($B216,'[1]1718  Exp_Rev Access'!$F$7:$GK$318,$CT$2,FALSE)),"",VLOOKUP($B216,'[1]1718  Exp_Rev Access'!$F$7:$GK$318,$CT$2,FALSE))</f>
        <v>0</v>
      </c>
      <c r="CU216" s="90">
        <f>IF(ISNA(VLOOKUP($B216,'[1]1718  Exp_Rev Access'!$F$7:$GK$318,$CU$2,FALSE)),"",VLOOKUP($B216,'[1]1718  Exp_Rev Access'!$F$7:$GK$318,$CU$2,FALSE))</f>
        <v>431396.06</v>
      </c>
      <c r="CV216" s="90">
        <f>IF(ISNA(VLOOKUP($B216,'[1]1718  Exp_Rev Access'!$F$7:$GK$318,$CV$2,FALSE)),"",VLOOKUP($B216,'[1]1718  Exp_Rev Access'!$F$7:$GK$318,$CV$2,FALSE))</f>
        <v>154068.20000000001</v>
      </c>
      <c r="CW216" s="90">
        <f>IF(ISNA(VLOOKUP($B216,'[1]1718  Exp_Rev Access'!$F$7:$GK$318,$CW$2,FALSE)),"",VLOOKUP($B216,'[1]1718  Exp_Rev Access'!$F$7:$GK$318,$CW$2,FALSE))</f>
        <v>10418.950000000001</v>
      </c>
      <c r="CX216" s="90">
        <f>IF(ISNA(VLOOKUP($B216,'[1]1718  Exp_Rev Access'!$F$7:$GK$318,$CX$2,FALSE)),"",VLOOKUP($B216,'[1]1718  Exp_Rev Access'!$F$7:$GK$318,$CX$2,FALSE))</f>
        <v>0</v>
      </c>
      <c r="CY216" s="90">
        <f>IF(ISNA(VLOOKUP($B216,'[1]1718  Exp_Rev Access'!$F$7:$GK$318,$CY$2,FALSE)),"",VLOOKUP($B216,'[1]1718  Exp_Rev Access'!$F$7:$GK$318,$CY$2,FALSE))</f>
        <v>516823.82</v>
      </c>
      <c r="CZ216" s="90">
        <f>IF(ISNA(VLOOKUP($B216,'[1]1718  Exp_Rev Access'!$F$7:$GK$318,$CZ$2,FALSE)),"",VLOOKUP($B216,'[1]1718  Exp_Rev Access'!$F$7:$GK$318,$CZ$2,FALSE))</f>
        <v>0</v>
      </c>
      <c r="DA216" s="90">
        <f>IF(ISNA(VLOOKUP($B216,'[1]1718  Exp_Rev Access'!$F$7:$GK$318,$DA$2,FALSE)),"",VLOOKUP($B216,'[1]1718  Exp_Rev Access'!$F$7:$GK$318,$DA$2,FALSE))</f>
        <v>0</v>
      </c>
      <c r="DB216" s="90">
        <f>IF(ISNA(VLOOKUP($B216,'[1]1718  Exp_Rev Access'!$F$7:$GK$318,$DB$2,FALSE)),"",VLOOKUP($B216,'[1]1718  Exp_Rev Access'!$F$7:$GK$318,$DB$2,FALSE))</f>
        <v>33185.17</v>
      </c>
      <c r="DC216" s="90">
        <f>IF(ISNA(VLOOKUP($B216,'[1]1718  Exp_Rev Access'!$F$7:$GK$318,$DC$2,FALSE)),"",VLOOKUP($B216,'[1]1718  Exp_Rev Access'!$F$7:$GK$318,$DC$2,FALSE))</f>
        <v>0</v>
      </c>
      <c r="DD216" s="90">
        <f>IF(ISNA(VLOOKUP($B216,'[1]1718  Exp_Rev Access'!$F$7:$GK$318,$DD$2,FALSE)),"",VLOOKUP($B216,'[1]1718  Exp_Rev Access'!$F$7:$GK$318,$DD$2,FALSE))</f>
        <v>0</v>
      </c>
      <c r="DE216" s="90">
        <f>IF(ISNA(VLOOKUP($B216,'[1]1718  Exp_Rev Access'!$F$7:$GK$318,$DE$2,FALSE)),"",VLOOKUP($B216,'[1]1718  Exp_Rev Access'!$F$7:$GK$318,$DE$2,FALSE))</f>
        <v>0</v>
      </c>
      <c r="DF216" s="90">
        <f>IF(ISNA(VLOOKUP($B216,'[1]1718  Exp_Rev Access'!$F$7:$GK$318,$DF$2,FALSE)),"",VLOOKUP($B216,'[1]1718  Exp_Rev Access'!$F$7:$GK$318,$DF$2,FALSE))</f>
        <v>0</v>
      </c>
      <c r="DG216" s="90">
        <f>IF(ISNA(VLOOKUP($B216,'[1]1718  Exp_Rev Access'!$F$7:$GK$318,$DG$2,FALSE)),"",VLOOKUP($B216,'[1]1718  Exp_Rev Access'!$F$7:$GK$318,$DG$2,FALSE))</f>
        <v>0</v>
      </c>
      <c r="DH216" s="90">
        <f>IF(ISNA(VLOOKUP($B216,'[1]1718  Exp_Rev Access'!$F$7:$GK$318,$DH$2,FALSE)),"",VLOOKUP($B216,'[1]1718  Exp_Rev Access'!$F$7:$GK$318,$DH$2,FALSE))</f>
        <v>4805.0600000000004</v>
      </c>
      <c r="DI216" s="90">
        <f>IF(ISNA(VLOOKUP($B216,'[1]1718  Exp_Rev Access'!$F$7:$GK$318,$DI$2,FALSE)),"",VLOOKUP($B216,'[1]1718  Exp_Rev Access'!$F$7:$GK$318,$DI$2,FALSE))</f>
        <v>618170.55000000005</v>
      </c>
      <c r="DJ216" s="90">
        <f>IF(ISNA(VLOOKUP($B216,'[1]1718  Exp_Rev Access'!$F$7:$GK$318,$DJ$2,FALSE)),"",VLOOKUP($B216,'[1]1718  Exp_Rev Access'!$F$7:$GK$318,$DJ$2,FALSE))</f>
        <v>0</v>
      </c>
      <c r="DK216" s="90">
        <f>IF(ISNA(VLOOKUP($B216,'[1]1718  Exp_Rev Access'!$F$7:$GK$318,$DK$2,FALSE)),"",VLOOKUP($B216,'[1]1718  Exp_Rev Access'!$F$7:$GK$318,$DK$2,FALSE))</f>
        <v>0</v>
      </c>
      <c r="DL216" s="90">
        <f>IF(ISNA(VLOOKUP($B216,'[1]1718  Exp_Rev Access'!$F$7:$GK$318,$DL$2,FALSE)),"",VLOOKUP($B216,'[1]1718  Exp_Rev Access'!$F$7:$GK$318,$DL$2,FALSE))</f>
        <v>0</v>
      </c>
      <c r="DM216" s="90">
        <f>IF(ISNA(VLOOKUP($B216,'[1]1718  Exp_Rev Access'!$F$7:$GK$318,$DM$2,FALSE)),"",VLOOKUP($B216,'[1]1718  Exp_Rev Access'!$F$7:$GK$318,$DM$2,FALSE))</f>
        <v>0</v>
      </c>
      <c r="DN216" s="90">
        <f>IF(ISNA(VLOOKUP($B216,'[1]1718  Exp_Rev Access'!$F$7:$GK$318,$DN$2,FALSE)),"",VLOOKUP($B216,'[1]1718  Exp_Rev Access'!$F$7:$GK$318,$DN$2,FALSE))</f>
        <v>0</v>
      </c>
      <c r="DO216" s="90">
        <f>IF(ISNA(VLOOKUP($B216,'[1]1718  Exp_Rev Access'!$F$7:$GK$318,$DO$2,FALSE)),"",VLOOKUP($B216,'[1]1718  Exp_Rev Access'!$F$7:$GK$318,$DO$2,FALSE))</f>
        <v>0</v>
      </c>
      <c r="DP216" s="90">
        <f>IF(ISNA(VLOOKUP($B216,'[1]1718  Exp_Rev Access'!$F$7:$GK$318,$DP$2,FALSE)),"",VLOOKUP($B216,'[1]1718  Exp_Rev Access'!$F$7:$GK$318,$DP$2,FALSE))</f>
        <v>0</v>
      </c>
      <c r="DQ216" s="90">
        <f>IF(ISNA(VLOOKUP($B216,'[1]1718  Exp_Rev Access'!$F$7:$GK$318,$DQ$2,FALSE)),"",VLOOKUP($B216,'[1]1718  Exp_Rev Access'!$F$7:$GK$318,$DQ$2,FALSE))</f>
        <v>0</v>
      </c>
      <c r="DR216" s="90">
        <f>IF(ISNA(VLOOKUP($B216,'[1]1718  Exp_Rev Access'!$F$7:$GK$318,$DR$2,FALSE)),"",VLOOKUP($B216,'[1]1718  Exp_Rev Access'!$F$7:$GK$318,$DR$2,FALSE))</f>
        <v>0</v>
      </c>
      <c r="DS216" s="90">
        <f>IF(ISNA(VLOOKUP($B216,'[1]1718  Exp_Rev Access'!$F$7:$GK$318,$DS$2,FALSE)),"",VLOOKUP($B216,'[1]1718  Exp_Rev Access'!$F$7:$GK$318,$DS$2,FALSE))</f>
        <v>0</v>
      </c>
      <c r="DT216" s="90">
        <f>IF(ISNA(VLOOKUP($B216,'[1]1718  Exp_Rev Access'!$F$7:$GK$318,$DT$2,FALSE)),"",VLOOKUP($B216,'[1]1718  Exp_Rev Access'!$F$7:$GK$318,$DT$2,FALSE))</f>
        <v>0</v>
      </c>
      <c r="DU216" s="90">
        <f>IF(ISNA(VLOOKUP($B216,'[1]1718  Exp_Rev Access'!$F$7:$GK$318,$DU$2,FALSE)),"",VLOOKUP($B216,'[1]1718  Exp_Rev Access'!$F$7:$GK$318,$DU$2,FALSE))</f>
        <v>0</v>
      </c>
      <c r="DV216" s="90">
        <f>IF(ISNA(VLOOKUP($B216,'[1]1718  Exp_Rev Access'!$F$7:$GK$318,$DV$2,FALSE)),"",VLOOKUP($B216,'[1]1718  Exp_Rev Access'!$F$7:$GK$318,$DV$2,FALSE))</f>
        <v>0</v>
      </c>
      <c r="DW216" s="90">
        <f>IF(ISNA(VLOOKUP($B216,'[1]1718  Exp_Rev Access'!$F$7:$GK$318,$DW$2,FALSE)),"",VLOOKUP($B216,'[1]1718  Exp_Rev Access'!$F$7:$GK$318,$DW$2,FALSE))</f>
        <v>0</v>
      </c>
      <c r="DX216" s="90">
        <f>IF(ISNA(VLOOKUP($B216,'[1]1718  Exp_Rev Access'!$F$7:$GK$318,$DX$2,FALSE)),"",VLOOKUP($B216,'[1]1718  Exp_Rev Access'!$F$7:$GK$318,$DX$2,FALSE))</f>
        <v>0</v>
      </c>
      <c r="DY216" s="90">
        <f>IF(ISNA(VLOOKUP($B216,'[1]1718  Exp_Rev Access'!$F$7:$GK$318,$DY$2,FALSE)),"",VLOOKUP($B216,'[1]1718  Exp_Rev Access'!$F$7:$GK$318,$DY$2,FALSE))</f>
        <v>0</v>
      </c>
      <c r="DZ216" s="90">
        <f>IF(ISNA(VLOOKUP($B216,'[1]1718  Exp_Rev Access'!$F$7:$GK$318,$DZ$2,FALSE)),"",VLOOKUP($B216,'[1]1718  Exp_Rev Access'!$F$7:$GK$318,$DZ$2,FALSE))</f>
        <v>0</v>
      </c>
      <c r="EA216" s="90">
        <f>IF(ISNA(VLOOKUP($B216,'[1]1718  Exp_Rev Access'!$F$7:$GK$318,$EA$2,FALSE)),"",VLOOKUP($B216,'[1]1718  Exp_Rev Access'!$F$7:$GK$318,$EA$2,FALSE))</f>
        <v>0</v>
      </c>
      <c r="EB216" s="90">
        <f>IF(ISNA(VLOOKUP($B216,'[1]1718  Exp_Rev Access'!$F$7:$GK$318,$EB$2,FALSE)),"",VLOOKUP($B216,'[1]1718  Exp_Rev Access'!$F$7:$GK$318,$EB$2,FALSE))</f>
        <v>0</v>
      </c>
      <c r="EC216" s="90">
        <f>IF(ISNA(VLOOKUP($B216,'[1]1718  Exp_Rev Access'!$F$7:$GK$318,$EC$2,FALSE)),"",VLOOKUP($B216,'[1]1718  Exp_Rev Access'!$F$7:$GK$318,$EC$2,FALSE))</f>
        <v>0</v>
      </c>
      <c r="ED216" s="90">
        <f>IF(ISNA(VLOOKUP($B216,'[1]1718  Exp_Rev Access'!$F$7:$GK$318,$ED$2,FALSE)),"",VLOOKUP($B216,'[1]1718  Exp_Rev Access'!$F$7:$GK$318,$ED$2,FALSE))</f>
        <v>0</v>
      </c>
      <c r="EE216" s="90">
        <f>IF(ISNA(VLOOKUP($B216,'[1]1718  Exp_Rev Access'!$F$7:$GK$318,$EE$2,FALSE)),"",VLOOKUP($B216,'[1]1718  Exp_Rev Access'!$F$7:$GK$318,$EE$2,FALSE))</f>
        <v>0</v>
      </c>
      <c r="EF216" s="90">
        <f>IF(ISNA(VLOOKUP($B216,'[1]1718  Exp_Rev Access'!$F$7:$GK$318,$EF$2,FALSE)),"",VLOOKUP($B216,'[1]1718  Exp_Rev Access'!$F$7:$GK$318,$EF$2,FALSE))</f>
        <v>0</v>
      </c>
      <c r="EG216" s="90">
        <f>IF(ISNA(VLOOKUP($B216,'[1]1718  Exp_Rev Access'!$F$7:$GK$318,$EG$2,FALSE)),"",VLOOKUP($B216,'[1]1718  Exp_Rev Access'!$F$7:$GK$318,$EG$2,FALSE))</f>
        <v>0</v>
      </c>
      <c r="EH216" s="90">
        <f>IF(ISNA(VLOOKUP($B216,'[1]1718  Exp_Rev Access'!$F$7:$GK$318,$EH$2,FALSE)),"",VLOOKUP($B216,'[1]1718  Exp_Rev Access'!$F$7:$GK$318,$EH$2,FALSE))</f>
        <v>0</v>
      </c>
      <c r="EI216" s="90">
        <f>IF(ISNA(VLOOKUP($B216,'[1]1718  Exp_Rev Access'!$F$7:$GK$318,$EI$2,FALSE)),"",VLOOKUP($B216,'[1]1718  Exp_Rev Access'!$F$7:$GK$318,$EI$2,FALSE))</f>
        <v>0</v>
      </c>
      <c r="EJ216" s="90">
        <f>IF(ISNA(VLOOKUP($B216,'[1]1718  Exp_Rev Access'!$F$7:$GK$318,$EJ$2,FALSE)),"",VLOOKUP($B216,'[1]1718  Exp_Rev Access'!$F$7:$GK$318,$EJ$2,FALSE))</f>
        <v>0</v>
      </c>
      <c r="EK216" s="90">
        <f>IF(ISNA(VLOOKUP($B216,'[1]1718  Exp_Rev Access'!$F$7:$GK$318,$EK$2,FALSE)),"",VLOOKUP($B216,'[1]1718  Exp_Rev Access'!$F$7:$GK$318,$EK$2,FALSE))</f>
        <v>0</v>
      </c>
      <c r="EL216" s="90">
        <f>IF(ISNA(VLOOKUP($B216,'[1]1718  Exp_Rev Access'!$F$7:$GK$318,$EL$2,FALSE)),"",VLOOKUP($B216,'[1]1718  Exp_Rev Access'!$F$7:$GK$318,$EL$2,FALSE))</f>
        <v>0</v>
      </c>
      <c r="EM216" s="90">
        <f>IF(ISNA(VLOOKUP($B216,'[1]1718  Exp_Rev Access'!$F$7:$GK$318,$EM$2,FALSE)),"",VLOOKUP($B216,'[1]1718  Exp_Rev Access'!$F$7:$GK$318,$EM$2,FALSE))</f>
        <v>0</v>
      </c>
      <c r="EN216" s="90">
        <f>IF(ISNA(VLOOKUP($B216,'[1]1718  Exp_Rev Access'!$F$7:$GK$318,$EN$2,FALSE)),"",VLOOKUP($B216,'[1]1718  Exp_Rev Access'!$F$7:$GK$318,$EN$2,FALSE))</f>
        <v>3250</v>
      </c>
      <c r="EO216" s="90">
        <f>IF(ISNA(VLOOKUP($B216,'[1]1718  Exp_Rev Access'!$F$7:$GK$318,$EO$2,FALSE)),"",VLOOKUP($B216,'[1]1718  Exp_Rev Access'!$F$7:$GK$318,$EO$2,FALSE))</f>
        <v>10346.16</v>
      </c>
      <c r="EP216" s="90">
        <f>IF(ISNA(VLOOKUP($B216,'[1]1718  Exp_Rev Access'!$F$7:$GK$318,$EP$2,FALSE)),"",VLOOKUP($B216,'[1]1718  Exp_Rev Access'!$F$7:$GK$318,$EP$2,FALSE))</f>
        <v>0</v>
      </c>
      <c r="EQ216" s="90">
        <f>IF(ISNA(VLOOKUP($B216,'[1]1718  Exp_Rev Access'!$F$7:$GK$318,$EQ$2,FALSE)),"",VLOOKUP($B216,'[1]1718  Exp_Rev Access'!$F$7:$GK$318,$EQ$2,FALSE))</f>
        <v>0</v>
      </c>
      <c r="ER216" s="90">
        <f>IF(ISNA(VLOOKUP($B216,'[1]1718  Exp_Rev Access'!$F$7:$GK$318,$ER$2,FALSE)),"",VLOOKUP($B216,'[1]1718  Exp_Rev Access'!$F$7:$GK$318,$ER$2,FALSE))</f>
        <v>0</v>
      </c>
      <c r="ES216" s="90">
        <f>IF(ISNA(VLOOKUP($B216,'[1]1718  Exp_Rev Access'!$F$7:$GK$318,$ES$2,FALSE)),"",VLOOKUP($B216,'[1]1718  Exp_Rev Access'!$F$7:$GK$318,$ES$2,FALSE))</f>
        <v>0</v>
      </c>
      <c r="ET216" s="90">
        <f>IF(ISNA(VLOOKUP($B216,'[1]1718  Exp_Rev Access'!$F$7:$GK$318,$ET$2,FALSE)),"",VLOOKUP($B216,'[1]1718  Exp_Rev Access'!$F$7:$GK$318,$ET$2,FALSE))</f>
        <v>0</v>
      </c>
      <c r="EU216" s="90">
        <f>IF(ISNA(VLOOKUP($B216,'[1]1718  Exp_Rev Access'!$F$7:$GK$318,$EU$2,FALSE)),"",VLOOKUP($B216,'[1]1718  Exp_Rev Access'!$F$7:$GK$318,$EU$2,FALSE))</f>
        <v>0</v>
      </c>
      <c r="EV216" s="90">
        <f>IF(ISNA(VLOOKUP($B216,'[1]1718  Exp_Rev Access'!$F$7:$GK$318,$EV$2,FALSE)),"",VLOOKUP($B216,'[1]1718  Exp_Rev Access'!$F$7:$GK$318,$EV$2,FALSE))</f>
        <v>40134.04</v>
      </c>
      <c r="EW216" s="90">
        <f>IF(ISNA(VLOOKUP($B216,'[1]1718  Exp_Rev Access'!$F$7:$GK$318,$EW$2,FALSE)),"",VLOOKUP($B216,'[1]1718  Exp_Rev Access'!$F$7:$GK$318,$EW$2,FALSE))</f>
        <v>0</v>
      </c>
      <c r="EX216" s="90">
        <f>IF(ISNA(VLOOKUP($B216,'[1]1718  Exp_Rev Access'!$F$7:$GK$318,$EX$2,FALSE)),"",VLOOKUP($B216,'[1]1718  Exp_Rev Access'!$F$7:$GK$318,$EX$2,FALSE))</f>
        <v>0</v>
      </c>
      <c r="EY216" s="90">
        <f>IF(ISNA(VLOOKUP($B216,'[1]1718  Exp_Rev Access'!$F$7:$GK$318,$EY$2,FALSE)),"",VLOOKUP($B216,'[1]1718  Exp_Rev Access'!$F$7:$GK$318,$EY$2,FALSE))</f>
        <v>0</v>
      </c>
      <c r="EZ216" s="90">
        <f>IF(ISNA(VLOOKUP($B216,'[1]1718  Exp_Rev Access'!$F$7:$GK$318,$EZ$2,FALSE)),"",VLOOKUP($B216,'[1]1718  Exp_Rev Access'!$F$7:$GK$318,$EZ$2,FALSE))</f>
        <v>0</v>
      </c>
      <c r="FA216" s="90">
        <f>IF(ISNA(VLOOKUP($B216,'[1]1718  Exp_Rev Access'!$F$7:$GK$318,$FA$2,FALSE)),"",VLOOKUP($B216,'[1]1718  Exp_Rev Access'!$F$7:$GK$318,$FA$2,FALSE))</f>
        <v>0</v>
      </c>
      <c r="FB216" s="90">
        <f>IF(ISNA(VLOOKUP($B216,'[1]1718  Exp_Rev Access'!$F$7:$GK$318,$FB$2,FALSE)),"",VLOOKUP($B216,'[1]1718  Exp_Rev Access'!$F$7:$GK$318,$FB$2,FALSE))</f>
        <v>0</v>
      </c>
      <c r="FC216" s="90">
        <f>IF(ISNA(VLOOKUP($B216,'[1]1718  Exp_Rev Access'!$F$7:$GK$318,$FC$2,FALSE)),"",VLOOKUP($B216,'[1]1718  Exp_Rev Access'!$F$7:$GK$318,$FC$2,FALSE))</f>
        <v>0</v>
      </c>
      <c r="FD216" s="90">
        <f>IF(ISNA(VLOOKUP($B216,'[1]1718  Exp_Rev Access'!$F$7:$GK$318,$FD$2,FALSE)),"",VLOOKUP($B216,'[1]1718  Exp_Rev Access'!$F$7:$GK$318,$FD$2,FALSE))</f>
        <v>0</v>
      </c>
      <c r="FE216" s="90">
        <f>IF(ISNA(VLOOKUP($B216,'[1]1718  Exp_Rev Access'!$F$7:$GK$318,$FE$2,FALSE)),"",VLOOKUP($B216,'[1]1718  Exp_Rev Access'!$F$7:$GK$318,$FE$2,FALSE))</f>
        <v>0</v>
      </c>
      <c r="FF216" s="90">
        <f>IF(ISNA(VLOOKUP($B216,'[1]1718  Exp_Rev Access'!$F$7:$GK$318,$FF$2,FALSE)),"",VLOOKUP($B216,'[1]1718  Exp_Rev Access'!$F$7:$GK$318,$FF$2,FALSE))</f>
        <v>0</v>
      </c>
      <c r="FG216" s="90">
        <f>IF(ISNA(VLOOKUP($B216,'[1]1718  Exp_Rev Access'!$F$7:$GK$318,$FG$2,FALSE)),"",VLOOKUP($B216,'[1]1718  Exp_Rev Access'!$F$7:$GK$318,$FG$2,FALSE))</f>
        <v>0</v>
      </c>
      <c r="FH216" s="90">
        <f>IF(ISNA(VLOOKUP($B216,'[1]1718  Exp_Rev Access'!$F$7:$GK$318,$FH$2,FALSE)),"",VLOOKUP($B216,'[1]1718  Exp_Rev Access'!$F$7:$GK$318,$FH$2,FALSE))</f>
        <v>0</v>
      </c>
      <c r="FI216" s="90">
        <f>IF(ISNA(VLOOKUP($B216,'[1]1718  Exp_Rev Access'!$F$7:$GK$318,$FI$2,FALSE)),"",VLOOKUP($B216,'[1]1718  Exp_Rev Access'!$F$7:$GK$318,$FI$2,FALSE))</f>
        <v>0</v>
      </c>
      <c r="FJ216" s="90">
        <f>IF(ISNA(VLOOKUP($B216,'[1]1718  Exp_Rev Access'!$F$7:$GK$318,$FJ$2,FALSE)),"",VLOOKUP($B216,'[1]1718  Exp_Rev Access'!$F$7:$GK$318,$FJ$2,FALSE))</f>
        <v>0</v>
      </c>
      <c r="FK216" s="90">
        <f>IF(ISNA(VLOOKUP($B216,'[1]1718  Exp_Rev Access'!$F$7:$GK$318,$FK$2,FALSE)),"",VLOOKUP($B216,'[1]1718  Exp_Rev Access'!$F$7:$GK$318,$FK$2,FALSE))</f>
        <v>0</v>
      </c>
      <c r="FL216" s="90">
        <f>IF(ISNA(VLOOKUP($B216,'[1]1718  Exp_Rev Access'!$F$7:$GK$318,$FL$2,FALSE)),"",VLOOKUP($B216,'[1]1718  Exp_Rev Access'!$F$7:$GK$318,$FL$2,FALSE))</f>
        <v>0</v>
      </c>
      <c r="FM216" s="90">
        <f>IF(ISNA(VLOOKUP($B216,'[1]1718  Exp_Rev Access'!$F$7:$GK$318,$FM$2,FALSE)),"",VLOOKUP($B216,'[1]1718  Exp_Rev Access'!$F$7:$GK$318,$FM$2,FALSE))</f>
        <v>0</v>
      </c>
      <c r="FN216" s="90">
        <f>IF(ISNA(VLOOKUP($B216,'[1]1718  Exp_Rev Access'!$F$7:$GK$318,$FN$2,FALSE)),"",VLOOKUP($B216,'[1]1718  Exp_Rev Access'!$F$7:$GK$318,$FN$2,FALSE))</f>
        <v>0</v>
      </c>
      <c r="FO216" s="90">
        <f>IF(ISNA(VLOOKUP($B216,'[1]1718  Exp_Rev Access'!$F$7:$GK$318,$FO$2,FALSE)),"",VLOOKUP($B216,'[1]1718  Exp_Rev Access'!$F$7:$GK$318,$FO$2,FALSE))</f>
        <v>0</v>
      </c>
      <c r="FP216" s="90">
        <f>IF(ISNA(VLOOKUP($B216,'[1]1718  Exp_Rev Access'!$F$7:$GK$318,$FP$2,FALSE)),"",VLOOKUP($B216,'[1]1718  Exp_Rev Access'!$F$7:$GK$318,$FP$2,FALSE))</f>
        <v>0</v>
      </c>
      <c r="FQ216" s="90">
        <f>IF(ISNA(VLOOKUP($B216,'[1]1718  Exp_Rev Access'!$F$7:$GK$318,$FQ$2,FALSE)),"",VLOOKUP($B216,'[1]1718  Exp_Rev Access'!$F$7:$GK$318,$FQ$2,FALSE))</f>
        <v>37466.57</v>
      </c>
      <c r="FR216" s="90">
        <f>IF(ISNA(VLOOKUP($B216,'[1]1718  Exp_Rev Access'!$F$7:$GK$318,$FR$2,FALSE)),"",VLOOKUP($B216,'[1]1718  Exp_Rev Access'!$F$7:$GK$318,$FR$2,FALSE))</f>
        <v>68977.45</v>
      </c>
      <c r="FS216" s="56">
        <f t="shared" si="593"/>
        <v>2468326.56</v>
      </c>
      <c r="FT216" s="92">
        <f t="shared" si="594"/>
        <v>6.4412269797909955E-2</v>
      </c>
      <c r="FU216" s="94">
        <f t="shared" si="595"/>
        <v>811.42103498379333</v>
      </c>
      <c r="FV216" s="95">
        <f>IF(ISNA(VLOOKUP($B216,'[1]1718  Exp_Rev Access'!$F$7:$GK$318,$FV$2,FALSE)),"",VLOOKUP($B216,'[1]1718  Exp_Rev Access'!$F$7:$GK$318,$FV$2,FALSE))</f>
        <v>39272.67</v>
      </c>
      <c r="FW216" s="95">
        <f>IF(ISNA(VLOOKUP($B216,'[1]1718  Exp_Rev Access'!$F$7:$GK$318,$FW$2,FALSE)),"",VLOOKUP($B216,'[1]1718  Exp_Rev Access'!$F$7:$GK$318,$FW$2,FALSE))</f>
        <v>312394.03999999998</v>
      </c>
      <c r="FX216" s="95">
        <f>IF(ISNA(VLOOKUP($B216,'[1]1718  Exp_Rev Access'!$F$7:$GK$318,$FX$2,FALSE)),"",VLOOKUP($B216,'[1]1718  Exp_Rev Access'!$F$7:$GK$318,$FX$2,FALSE))</f>
        <v>0</v>
      </c>
      <c r="FY216" s="95">
        <f>IF(ISNA(VLOOKUP($B216,'[1]1718  Exp_Rev Access'!$F$7:$GK$318,$FY$2,FALSE)),"",VLOOKUP($B216,'[1]1718  Exp_Rev Access'!$F$7:$GK$318,$FY$2,FALSE))</f>
        <v>0</v>
      </c>
      <c r="FZ216" s="95">
        <f>IF(ISNA(VLOOKUP($B216,'[1]1718  Exp_Rev Access'!$F$7:$GK$318,$FZ$2,FALSE)),"",VLOOKUP($B216,'[1]1718  Exp_Rev Access'!$F$7:$GK$318,$FZ$2,FALSE))</f>
        <v>0</v>
      </c>
      <c r="GA216" s="95">
        <f>IF(ISNA(VLOOKUP($B216,'[1]1718  Exp_Rev Access'!$F$7:$GK$318,$GA$2,FALSE)),"",VLOOKUP($B216,'[1]1718  Exp_Rev Access'!$F$7:$GK$318,$GA$2,FALSE))</f>
        <v>0</v>
      </c>
      <c r="GB216" s="95">
        <f>IF(ISNA(VLOOKUP($B216,'[1]1718  Exp_Rev Access'!$F$7:$GK$318,$GB$2,FALSE)),"",VLOOKUP($B216,'[1]1718  Exp_Rev Access'!$F$7:$GK$318,$GB$2,FALSE))</f>
        <v>0</v>
      </c>
      <c r="GC216" s="95">
        <f>IF(ISNA(VLOOKUP($B216,'[1]1718  Exp_Rev Access'!$F$7:$GK$318,$GC$2,FALSE)),"",VLOOKUP($B216,'[1]1718  Exp_Rev Access'!$F$7:$GK$318,$GC$2,FALSE))</f>
        <v>0</v>
      </c>
      <c r="GD216" s="95">
        <f>IF(ISNA(VLOOKUP($B216,'[1]1718  Exp_Rev Access'!$F$7:$GK$318,$GD$2,FALSE)),"",VLOOKUP($B216,'[1]1718  Exp_Rev Access'!$F$7:$GK$318,$GD$2,FALSE))</f>
        <v>0</v>
      </c>
      <c r="GE216" s="95">
        <f>IF(ISNA(VLOOKUP($B216,'[1]1718  Exp_Rev Access'!$F$7:$GK$318,$GE$2,FALSE)),"",VLOOKUP($B216,'[1]1718  Exp_Rev Access'!$F$7:$GK$318,$GE$2,FALSE))</f>
        <v>37448.800000000003</v>
      </c>
      <c r="GF216" s="95">
        <f>IF(ISNA(VLOOKUP($B216,'[1]1718  Exp_Rev Access'!$F$7:$GK$318,$GF$2,FALSE)),"",VLOOKUP($B216,'[1]1718  Exp_Rev Access'!$F$7:$GK$318,$GF$2,FALSE))</f>
        <v>-338.65</v>
      </c>
      <c r="GG216" s="95">
        <f>IF(ISNA(VLOOKUP($B216,'[1]1718  Exp_Rev Access'!$F$7:$GK$318,$GG$2,FALSE)),"",VLOOKUP($B216,'[1]1718  Exp_Rev Access'!$F$7:$GK$318,$GG$2,FALSE))</f>
        <v>0</v>
      </c>
      <c r="GH216" s="95">
        <f>IF(ISNA(VLOOKUP($B216,'[1]1718  Exp_Rev Access'!$F$7:$GK$318,$GH$2,FALSE)),"",VLOOKUP($B216,'[1]1718  Exp_Rev Access'!$F$7:$GK$318,$GH$2,FALSE))</f>
        <v>0</v>
      </c>
      <c r="GI216" s="95">
        <f>IF(ISNA(VLOOKUP($B216,'[1]1718  Exp_Rev Access'!$F$7:$GK$318,$GI$2,FALSE)),"",VLOOKUP($B216,'[1]1718  Exp_Rev Access'!$F$7:$GK$318,$GI$2,FALSE))</f>
        <v>0</v>
      </c>
      <c r="GJ216" s="95">
        <f>IF(ISNA(VLOOKUP($B216,'[1]1718  Exp_Rev Access'!$F$7:$GK$318,$GJ$2,FALSE)),"",VLOOKUP($B216,'[1]1718  Exp_Rev Access'!$F$7:$GK$318,$GJ$2,FALSE))</f>
        <v>0</v>
      </c>
      <c r="GK216" s="95">
        <f>IF(ISNA(VLOOKUP($B216,'[1]1718  Exp_Rev Access'!$F$7:$GK$318,$GK$2,FALSE)),"",VLOOKUP($B216,'[1]1718  Exp_Rev Access'!$F$7:$GK$318,$GK$2,FALSE))</f>
        <v>325177</v>
      </c>
      <c r="GL216" s="95">
        <f>IF(ISNA(VLOOKUP($B216,'[1]1718  Exp_Rev Access'!$F$7:$GK$318,$GL$2,FALSE)),"",VLOOKUP($B216,'[1]1718  Exp_Rev Access'!$F$7:$GK$318,$GL$2,FALSE))</f>
        <v>24300</v>
      </c>
      <c r="GM216" s="95">
        <f>IF(ISNA(VLOOKUP($B216,'[1]1718  Exp_Rev Access'!$F$7:$GK$318,$GM$2,FALSE)),"",VLOOKUP($B216,'[1]1718  Exp_Rev Access'!$F$7:$GK$318,$GM$2,FALSE))</f>
        <v>0</v>
      </c>
      <c r="GN216" s="95">
        <f>IF(ISNA(VLOOKUP($B216,'[1]1718  Exp_Rev Access'!$F$7:$GK$318,$GN$2,FALSE)),"",VLOOKUP($B216,'[1]1718  Exp_Rev Access'!$F$7:$GK$318,$GN$2,FALSE))</f>
        <v>0</v>
      </c>
      <c r="GO216" s="95">
        <f>IF(ISNA(VLOOKUP($B216,'[1]1718  Exp_Rev Access'!$F$7:$GK$318,$GO$2,FALSE)),"",VLOOKUP($B216,'[1]1718  Exp_Rev Access'!$F$7:$GK$318,$GO$2,FALSE))</f>
        <v>0</v>
      </c>
      <c r="GP216" s="95">
        <f>IF(ISNA(VLOOKUP($B216,'[1]1718  Exp_Rev Access'!$F$7:$GK$318,$GP$2,FALSE)),"",VLOOKUP($B216,'[1]1718  Exp_Rev Access'!$F$7:$GK$318,$GP$2,FALSE))</f>
        <v>0</v>
      </c>
      <c r="GQ216" s="95">
        <f>IF(ISNA(VLOOKUP($B216,'[1]1718  Exp_Rev Access'!$F$7:$GK$318,$GQ$2,FALSE)),"",VLOOKUP($B216,'[1]1718  Exp_Rev Access'!$F$7:$GK$318,$GQ$2,FALSE))</f>
        <v>0</v>
      </c>
      <c r="GR216" s="95">
        <f>IF(ISNA(VLOOKUP($B216,'[1]1718  Exp_Rev Access'!$F$7:$GK$318,$GR$2,FALSE)),"",VLOOKUP($B216,'[1]1718  Exp_Rev Access'!$F$7:$GK$318,$GR$2,FALSE))</f>
        <v>0</v>
      </c>
      <c r="GS216" s="95">
        <f>IF(ISNA(VLOOKUP($B216,'[1]1718  Exp_Rev Access'!$F$7:$GK$318,$GS$2,FALSE)),"",VLOOKUP($B216,'[1]1718  Exp_Rev Access'!$F$7:$GK$318,$GS$2,FALSE))</f>
        <v>0</v>
      </c>
      <c r="GT216" s="95">
        <f>IF(ISNA(VLOOKUP($B216,'[1]1718  Exp_Rev Access'!$F$7:$GK$318,$GT$2,FALSE)),"",VLOOKUP($B216,'[1]1718  Exp_Rev Access'!$F$7:$GK$318,$GT$2,FALSE))</f>
        <v>0</v>
      </c>
      <c r="GU216" s="56">
        <f t="shared" si="596"/>
        <v>738253.85999999987</v>
      </c>
      <c r="GV216" s="56">
        <f t="shared" si="597"/>
        <v>1.9265119769917492E-2</v>
      </c>
      <c r="GW216" s="96">
        <f t="shared" si="598"/>
        <v>242.68859755816928</v>
      </c>
    </row>
    <row r="217" spans="1:222" s="97" customFormat="1" x14ac:dyDescent="0.3">
      <c r="A217" s="73"/>
      <c r="B217" s="88" t="s">
        <v>492</v>
      </c>
      <c r="C217" s="89" t="s">
        <v>493</v>
      </c>
      <c r="D217" s="75">
        <f>IF(ISNA(VLOOKUP($B217,'[1]1718 enrollment_Rev_Exp by size'!$A$7:H552,3,FALSE)),"",VLOOKUP($B217,'[1]1718 enrollment_Rev_Exp by size'!$A$7:$G$350,3,FALSE))</f>
        <v>403.85999999999996</v>
      </c>
      <c r="E217" s="76">
        <f>IF(ISNA(VLOOKUP($B217,'[1]1718 enrollment_Rev_Exp by size'!$A$7:I553,5,FALSE)),"",VLOOKUP($B217,'[1]1718 enrollment_Rev_Exp by size'!$A$7:$G$350,5,FALSE))</f>
        <v>6126208.9500000002</v>
      </c>
      <c r="F217" s="70">
        <f t="shared" si="578"/>
        <v>6126208.9500000002</v>
      </c>
      <c r="G217" s="70">
        <f t="shared" si="579"/>
        <v>0</v>
      </c>
      <c r="H217" s="90">
        <f>IF(ISNA(VLOOKUP($B217,'[1]1718  Exp_Rev Access'!$F$7:$GK$318,3,FALSE)),"",VLOOKUP($B217,'[1]1718  Exp_Rev Access'!$F$7:$GK$318,3,FALSE))</f>
        <v>845598.76</v>
      </c>
      <c r="I217" s="90">
        <f>IF(ISNA(VLOOKUP($B217,'[1]1718  Exp_Rev Access'!$F$7:$GK$318,4,FALSE)),"",VLOOKUP($B217,'[1]1718  Exp_Rev Access'!$F$7:$GK$318,4,FALSE))</f>
        <v>0</v>
      </c>
      <c r="J217" s="90">
        <f>IF(ISNA(VLOOKUP($B217,'[1]1718  Exp_Rev Access'!$F$7:$GK$318,5,FALSE)),"",VLOOKUP($B217,'[1]1718  Exp_Rev Access'!$F$7:$GK$318,5,FALSE))</f>
        <v>222.96</v>
      </c>
      <c r="K217" s="90">
        <f>IF(ISNA(VLOOKUP($B217,'[1]1718  Exp_Rev Access'!$F$7:$GK$318,6,FALSE)),"-",VLOOKUP($B217,'[1]1718  Exp_Rev Access'!$F$7:$GK$318,6,FALSE))</f>
        <v>216594.36</v>
      </c>
      <c r="L217" s="90">
        <f>IF(ISNA(VLOOKUP($B217,'[1]1718  Exp_Rev Access'!$F$7:$GK$318,7,FALSE)),"",VLOOKUP($B217,'[1]1718  Exp_Rev Access'!$F$7:$GK$318,7,FALSE))</f>
        <v>0</v>
      </c>
      <c r="M217" s="90">
        <f>IF(ISNA(VLOOKUP($B217,'[1]1718  Exp_Rev Access'!$F$7:$GK$318,8,FALSE)),"",VLOOKUP($B217,'[1]1718  Exp_Rev Access'!$F$7:$GK$318,8,FALSE))</f>
        <v>0</v>
      </c>
      <c r="N217" s="56">
        <f t="shared" si="580"/>
        <v>1062416.08</v>
      </c>
      <c r="O217" s="91">
        <f t="shared" si="581"/>
        <v>0.17342145667427816</v>
      </c>
      <c r="P217" s="56">
        <f t="shared" si="582"/>
        <v>2630.6543851829847</v>
      </c>
      <c r="Q217" s="90">
        <f>IF(ISNA(VLOOKUP($B217,'[1]1718  Exp_Rev Access'!$F$7:$GK$318,10,FALSE)),"",VLOOKUP($B217,'[1]1718  Exp_Rev Access'!$F$7:$GK$318,10,FALSE))</f>
        <v>0</v>
      </c>
      <c r="R217" s="90">
        <f>IF(ISNA(VLOOKUP($B217,'[1]1718  Exp_Rev Access'!$F$7:$GK$318,11,FALSE)),"",VLOOKUP($B217,'[1]1718  Exp_Rev Access'!$F$7:$GK$318,11,FALSE))</f>
        <v>0</v>
      </c>
      <c r="S217" s="90">
        <f>IF(ISNA(VLOOKUP($B217,'[1]1718  Exp_Rev Access'!$F$7:$GK$318,12,FALSE)),"",VLOOKUP($B217,'[1]1718  Exp_Rev Access'!$F$7:$GK$318,12,FALSE))</f>
        <v>0</v>
      </c>
      <c r="T217" s="90">
        <f>IF(ISNA(VLOOKUP($B217,'[1]1718  Exp_Rev Access'!$F$7:$GK$318,13,FALSE)),"",VLOOKUP($B217,'[1]1718  Exp_Rev Access'!$F$7:$GK$318,13,FALSE))</f>
        <v>0</v>
      </c>
      <c r="U217" s="90">
        <f>IF(ISNA(VLOOKUP($B217,'[1]1718  Exp_Rev Access'!$F$7:$GK$318,14,FALSE)),"",VLOOKUP($B217,'[1]1718  Exp_Rev Access'!$F$7:$GK$318,14,FALSE))</f>
        <v>4906</v>
      </c>
      <c r="V217" s="90">
        <f>IF(ISNA(VLOOKUP($B217,'[1]1718  Exp_Rev Access'!$F$7:$GK$318,15,FALSE)),"",VLOOKUP($B217,'[1]1718  Exp_Rev Access'!$F$7:$GK$318,15,FALSE))</f>
        <v>0</v>
      </c>
      <c r="W217" s="90">
        <f>IF(ISNA(VLOOKUP($B217,'[1]1718  Exp_Rev Access'!$F$7:$GK$318,16,FALSE)),"",VLOOKUP($B217,'[1]1718  Exp_Rev Access'!$F$7:$GK$318,16,FALSE))</f>
        <v>0</v>
      </c>
      <c r="X217" s="90">
        <f>IF(ISNA(VLOOKUP($B217,'[1]1718  Exp_Rev Access'!$F$7:$GK$318,17,FALSE)),"",VLOOKUP($B217,'[1]1718  Exp_Rev Access'!$F$7:$GK$318,17,FALSE))</f>
        <v>0</v>
      </c>
      <c r="Y217" s="90">
        <f>IF(ISNA(VLOOKUP($B217,'[1]1718  Exp_Rev Access'!$F$7:$GK$318,18,FALSE)),"",VLOOKUP($B217,'[1]1718  Exp_Rev Access'!$F$7:$GK$318,18,FALSE))</f>
        <v>3277.5</v>
      </c>
      <c r="Z217" s="90">
        <f>IF(ISNA(VLOOKUP($B217,'[1]1718  Exp_Rev Access'!$F$7:$GK$318,19,FALSE)),"",VLOOKUP($B217,'[1]1718  Exp_Rev Access'!$F$7:$GK$318,19,FALSE))</f>
        <v>0</v>
      </c>
      <c r="AA217" s="90">
        <f>IF(ISNA(VLOOKUP($B217,'[1]1718  Exp_Rev Access'!$F$7:$GK$318,20,FALSE)),"",VLOOKUP($B217,'[1]1718  Exp_Rev Access'!$F$7:$GK$318,20,FALSE))</f>
        <v>0</v>
      </c>
      <c r="AB217" s="90">
        <f>IF(ISNA(VLOOKUP($B217,'[1]1718  Exp_Rev Access'!$F$7:$GK$318,21,FALSE)),"",VLOOKUP($B217,'[1]1718  Exp_Rev Access'!$F$7:$GK$318,21,FALSE))</f>
        <v>0</v>
      </c>
      <c r="AC217" s="90">
        <f>IF(ISNA(VLOOKUP($B217,'[1]1718  Exp_Rev Access'!$F$7:$GK$318,22,FALSE)),"",VLOOKUP($B217,'[1]1718  Exp_Rev Access'!$F$7:$GK$318,22,FALSE))</f>
        <v>0</v>
      </c>
      <c r="AD217" s="90">
        <f>IF(ISNA(VLOOKUP($B217,'[1]1718  Exp_Rev Access'!$F$7:$GK$318,23,FALSE)),"",VLOOKUP($B217,'[1]1718  Exp_Rev Access'!$F$7:$GK$318,23,FALSE))</f>
        <v>28111.99</v>
      </c>
      <c r="AE217" s="90">
        <f>IF(ISNA(VLOOKUP($B217,'[1]1718  Exp_Rev Access'!$F$7:$GK$318,24,FALSE)),"",VLOOKUP($B217,'[1]1718  Exp_Rev Access'!$F$7:$GK$318,24,FALSE))</f>
        <v>9672.99</v>
      </c>
      <c r="AF217" s="90">
        <f>IF(ISNA(VLOOKUP($B217,'[1]1718  Exp_Rev Access'!$F$7:$GK$318,25,FALSE)),"",VLOOKUP($B217,'[1]1718  Exp_Rev Access'!$F$7:$GK$318,25,FALSE))</f>
        <v>0</v>
      </c>
      <c r="AG217" s="90">
        <f>IF(ISNA(VLOOKUP($B217,'[1]1718  Exp_Rev Access'!$F$7:$GK$318,26,FALSE)),"",VLOOKUP($B217,'[1]1718  Exp_Rev Access'!$F$7:$GK$318,26,FALSE))</f>
        <v>0</v>
      </c>
      <c r="AH217" s="90">
        <f>IF(ISNA(VLOOKUP($B217,'[1]1718  Exp_Rev Access'!$F$7:$GK$318,27,FALSE)),"",VLOOKUP($B217,'[1]1718  Exp_Rev Access'!$F$7:$GK$318,27,FALSE))</f>
        <v>89.25</v>
      </c>
      <c r="AI217" s="90">
        <f>IF(ISNA(VLOOKUP($B217,'[1]1718  Exp_Rev Access'!$F$7:$GK$318,28,FALSE)),"",VLOOKUP($B217,'[1]1718  Exp_Rev Access'!$F$7:$GK$318,28,FALSE))</f>
        <v>150</v>
      </c>
      <c r="AJ217" s="90">
        <f>IF(ISNA(VLOOKUP($B217,'[1]1718  Exp_Rev Access'!$F$7:$GK$318,29,FALSE)),"",VLOOKUP($B217,'[1]1718  Exp_Rev Access'!$F$7:$GK$318,29,FALSE))</f>
        <v>0</v>
      </c>
      <c r="AK217" s="90">
        <f>IF(ISNA(VLOOKUP($B217,'[1]1718  Exp_Rev Access'!$F$7:$GK$318,30,FALSE)),"",VLOOKUP($B217,'[1]1718  Exp_Rev Access'!$F$7:$GK$318,30,FALSE))</f>
        <v>139709.39000000001</v>
      </c>
      <c r="AL217" s="90">
        <f>IF(ISNA(VLOOKUP($B217,'[1]1718  Exp_Rev Access'!$F$7:$GK$318,31,FALSE)),"",VLOOKUP($B217,'[1]1718  Exp_Rev Access'!$F$7:$GK$318,31,FALSE))</f>
        <v>0</v>
      </c>
      <c r="AM217" s="56">
        <f t="shared" si="583"/>
        <v>185917.12000000002</v>
      </c>
      <c r="AN217" s="92">
        <f t="shared" si="584"/>
        <v>3.0347825468799921E-2</v>
      </c>
      <c r="AO217" s="71">
        <f t="shared" si="585"/>
        <v>460.35041846184333</v>
      </c>
      <c r="AP217" s="90">
        <f>IF(ISNA(VLOOKUP($B217,'[1]1718  Exp_Rev Access'!$F$7:$GK$318,33,FALSE)),"",VLOOKUP($B217,'[1]1718  Exp_Rev Access'!$F$7:$GK$318,33,FALSE))</f>
        <v>3148894.61</v>
      </c>
      <c r="AQ217" s="90">
        <f>IF(ISNA(VLOOKUP($B217,'[1]1718  Exp_Rev Access'!$F$7:$GK$318,34,FALSE)),"",VLOOKUP($B217,'[1]1718  Exp_Rev Access'!$F$7:$GK$318,34,FALSE))</f>
        <v>71073.399999999994</v>
      </c>
      <c r="AR217" s="90">
        <f>IF(ISNA(VLOOKUP($B217,'[1]1718  Exp_Rev Access'!$F$7:$GK$318,35,FALSE)),"",VLOOKUP($B217,'[1]1718  Exp_Rev Access'!$F$7:$GK$318,35,FALSE))</f>
        <v>0</v>
      </c>
      <c r="AS217" s="90">
        <f>IF(ISNA(VLOOKUP($B217,'[1]1718  Exp_Rev Access'!$F$7:$GK$318,36,FALSE)),"",VLOOKUP($B217,'[1]1718  Exp_Rev Access'!$F$7:$GK$318,36,FALSE))</f>
        <v>0</v>
      </c>
      <c r="AT217" s="90">
        <f>IF(ISNA(VLOOKUP($B217,'[1]1718  Exp_Rev Access'!$F$7:$GK$318,37,FALSE)),"",VLOOKUP($B217,'[1]1718  Exp_Rev Access'!$F$7:$GK$318,37,FALSE))</f>
        <v>0</v>
      </c>
      <c r="AU217" s="56">
        <f t="shared" si="586"/>
        <v>3219968.01</v>
      </c>
      <c r="AV217" s="93">
        <f t="shared" si="587"/>
        <v>0.52560531909379282</v>
      </c>
      <c r="AW217" s="56">
        <f t="shared" si="588"/>
        <v>7972.9807606596351</v>
      </c>
      <c r="AX217" s="90">
        <f>IF(ISNA(VLOOKUP($B217,'[1]1718  Exp_Rev Access'!$F$7:$GK$318,39,FALSE)),"",VLOOKUP($B217,'[1]1718  Exp_Rev Access'!$F$7:$GK$318,39,FALSE))</f>
        <v>0</v>
      </c>
      <c r="AY217" s="90">
        <f>IF(ISNA(VLOOKUP($B217,'[1]1718  Exp_Rev Access'!$F$7:$GK$318,40,FALSE)),"",VLOOKUP($B217,'[1]1718  Exp_Rev Access'!$F$7:$GK$318,40,FALSE))</f>
        <v>377084.75</v>
      </c>
      <c r="AZ217" s="90">
        <f>IF(ISNA(VLOOKUP($B217,'[1]1718  Exp_Rev Access'!$F$7:$GK$318,41,FALSE)),"",VLOOKUP($B217,'[1]1718  Exp_Rev Access'!$F$7:$GK$318,41,FALSE))</f>
        <v>8784.57</v>
      </c>
      <c r="BA217" s="90">
        <f>IF(ISNA(VLOOKUP($B217,'[1]1718  Exp_Rev Access'!$F$7:$GK$318,42,FALSE)),"",VLOOKUP($B217,'[1]1718  Exp_Rev Access'!$F$7:$GK$318,42,FALSE))</f>
        <v>0</v>
      </c>
      <c r="BB217" s="90">
        <f>IF(ISNA(VLOOKUP($B217,'[1]1718  Exp_Rev Access'!$F$7:$GK$318,43,FALSE)),"",VLOOKUP($B217,'[1]1718  Exp_Rev Access'!$F$7:$GK$318,43,FALSE))</f>
        <v>0</v>
      </c>
      <c r="BC217" s="90">
        <f>IF(ISNA(VLOOKUP($B217,'[1]1718  Exp_Rev Access'!$F$7:$GK$318,44,FALSE)),"",VLOOKUP($B217,'[1]1718  Exp_Rev Access'!$F$7:$GK$318,44,FALSE))</f>
        <v>241291.26</v>
      </c>
      <c r="BD217" s="90">
        <f>IF(ISNA(VLOOKUP($B217,'[1]1718  Exp_Rev Access'!$F$7:$GK$318,45,FALSE)),"",VLOOKUP($B217,'[1]1718  Exp_Rev Access'!$F$7:$GK$318,45,FALSE))</f>
        <v>0</v>
      </c>
      <c r="BE217" s="90">
        <f>IF(ISNA(VLOOKUP($B217,'[1]1718  Exp_Rev Access'!$F$7:$GK$318,46,FALSE)),"",VLOOKUP($B217,'[1]1718  Exp_Rev Access'!$F$7:$GK$318,46,FALSE))</f>
        <v>50747.72</v>
      </c>
      <c r="BF217" s="90">
        <f>IF(ISNA(VLOOKUP($B217,'[1]1718  Exp_Rev Access'!$F$7:$GK$318,47,FALSE)),"",VLOOKUP($B217,'[1]1718  Exp_Rev Access'!$F$7:$GK$318,47,FALSE))</f>
        <v>0</v>
      </c>
      <c r="BG217" s="90">
        <f>IF(ISNA(VLOOKUP($B217,'[1]1718  Exp_Rev Access'!$F$7:$GK$318,48,FALSE)),"",VLOOKUP($B217,'[1]1718  Exp_Rev Access'!$F$7:$GK$318,48,FALSE))</f>
        <v>0</v>
      </c>
      <c r="BH217" s="90">
        <f>IF(ISNA(VLOOKUP($B217,'[1]1718  Exp_Rev Access'!$F$7:$GK$318,49,FALSE)),"",VLOOKUP($B217,'[1]1718  Exp_Rev Access'!$F$7:$GK$318,49,FALSE))</f>
        <v>0</v>
      </c>
      <c r="BI217" s="90">
        <f>IF(ISNA(VLOOKUP($B217,'[1]1718  Exp_Rev Access'!$F$7:$GK$318,50,FALSE)),"",VLOOKUP($B217,'[1]1718  Exp_Rev Access'!$F$7:$GK$318,50,FALSE))</f>
        <v>0</v>
      </c>
      <c r="BJ217" s="90">
        <f>IF(ISNA(VLOOKUP($B217,'[1]1718  Exp_Rev Access'!$F$7:$GK$318,51,FALSE)),"",VLOOKUP($B217,'[1]1718  Exp_Rev Access'!$F$7:$GK$318,51,FALSE))</f>
        <v>2790.7</v>
      </c>
      <c r="BK217" s="90">
        <f>IF(ISNA(VLOOKUP($B217,'[1]1718  Exp_Rev Access'!$F$7:$GK$318,52,FALSE)),"",VLOOKUP($B217,'[1]1718  Exp_Rev Access'!$F$7:$GK$318,52,FALSE))</f>
        <v>373426.04</v>
      </c>
      <c r="BL217" s="90">
        <f>IF(ISNA(VLOOKUP($B217,'[1]1718  Exp_Rev Access'!$F$7:$GK$318,53,FALSE)),"",VLOOKUP($B217,'[1]1718  Exp_Rev Access'!$F$7:$GK$318,53,FALSE))</f>
        <v>0</v>
      </c>
      <c r="BM217" s="90">
        <f>IF(ISNA(VLOOKUP($B217,'[1]1718  Exp_Rev Access'!$F$7:$GK$318,54,FALSE)),"",VLOOKUP($B217,'[1]1718  Exp_Rev Access'!$F$7:$GK$318,54,FALSE))</f>
        <v>0</v>
      </c>
      <c r="BN217" s="90">
        <f>IF(ISNA(VLOOKUP($B217,'[1]1718  Exp_Rev Access'!$F$7:$GK$318,55,FALSE)),"",VLOOKUP($B217,'[1]1718  Exp_Rev Access'!$F$7:$GK$318,55,FALSE))</f>
        <v>0</v>
      </c>
      <c r="BO217" s="90">
        <f>IF(ISNA(VLOOKUP($B217,'[1]1718  Exp_Rev Access'!$F$7:$GK$318,56,FALSE)),"",VLOOKUP($B217,'[1]1718  Exp_Rev Access'!$F$7:$GK$318,56,FALSE))</f>
        <v>0</v>
      </c>
      <c r="BP217" s="90">
        <f>IF(ISNA(VLOOKUP($B217,'[1]1718  Exp_Rev Access'!$F$7:$GK$318,57,FALSE)),"",VLOOKUP($B217,'[1]1718  Exp_Rev Access'!$F$7:$GK$318,57,FALSE))</f>
        <v>0</v>
      </c>
      <c r="BQ217" s="90">
        <f>IF(ISNA(VLOOKUP($B217,'[1]1718  Exp_Rev Access'!$F$7:$GK$318,58,FALSE)),"",VLOOKUP($B217,'[1]1718  Exp_Rev Access'!$F$7:$GK$318,58,FALSE))</f>
        <v>0</v>
      </c>
      <c r="BR217" s="90">
        <f>IF(ISNA(VLOOKUP($B217,'[1]1718  Exp_Rev Access'!$F$7:$GK$318,59,FALSE)),"",VLOOKUP($B217,'[1]1718  Exp_Rev Access'!$F$7:$GK$318,59,FALSE))</f>
        <v>0</v>
      </c>
      <c r="BS217" s="90">
        <f>IF(ISNA(VLOOKUP($B217,'[1]1718  Exp_Rev Access'!$F$7:$GK$318,60,FALSE)),"",VLOOKUP($B217,'[1]1718  Exp_Rev Access'!$F$7:$GK$318,60,FALSE))</f>
        <v>0</v>
      </c>
      <c r="BT217" s="90">
        <f>IF(ISNA(VLOOKUP($B217,'[1]1718  Exp_Rev Access'!$F$7:$GK$318,61,FALSE)),"",VLOOKUP($B217,'[1]1718  Exp_Rev Access'!$F$7:$GK$318,61,FALSE))</f>
        <v>0</v>
      </c>
      <c r="BU217" s="90">
        <f>IF(ISNA(VLOOKUP($B217,'[1]1718  Exp_Rev Access'!$F$7:$GK$318,62,FALSE)),"",VLOOKUP($B217,'[1]1718  Exp_Rev Access'!$F$7:$GK$318,62,FALSE))</f>
        <v>0</v>
      </c>
      <c r="BV217" s="56">
        <f t="shared" si="571"/>
        <v>1054125.04</v>
      </c>
      <c r="BW217" s="92">
        <f t="shared" si="589"/>
        <v>0.17206808461862863</v>
      </c>
      <c r="BX217" s="71">
        <f t="shared" si="590"/>
        <v>2610.1248947655131</v>
      </c>
      <c r="BY217" s="90">
        <f>IF(ISNA(VLOOKUP($B217,'[1]1718  Exp_Rev Access'!$F$7:$GK$318,64,FALSE)),"",VLOOKUP($B217,'[1]1718  Exp_Rev Access'!$F$7:$GK$318,64,FALSE))</f>
        <v>0</v>
      </c>
      <c r="BZ217" s="90">
        <f>IF(ISNA(VLOOKUP($B217,'[1]1718  Exp_Rev Access'!$F$7:$GK$318,65,FALSE)),"",VLOOKUP($B217,'[1]1718  Exp_Rev Access'!$F$7:$GK$318,65,FALSE))</f>
        <v>0</v>
      </c>
      <c r="CA217" s="90">
        <f>IF(ISNA(VLOOKUP($B217,'[1]1718  Exp_Rev Access'!$F$7:$GK$318,66,FALSE)),"",VLOOKUP($B217,'[1]1718  Exp_Rev Access'!$F$7:$GK$318,66,FALSE))</f>
        <v>0</v>
      </c>
      <c r="CB217" s="90">
        <f>IF(ISNA(VLOOKUP($B217,'[1]1718  Exp_Rev Access'!$F$7:$GK$318,67,FALSE)),"",VLOOKUP($B217,'[1]1718  Exp_Rev Access'!$F$7:$GK$318,67,FALSE))</f>
        <v>0</v>
      </c>
      <c r="CC217" s="90">
        <f>IF(ISNA(VLOOKUP($B217,'[1]1718  Exp_Rev Access'!$F$7:$GK$318,68,FALSE)),"",VLOOKUP($B217,'[1]1718  Exp_Rev Access'!$F$7:$GK$318,68,FALSE))</f>
        <v>28095.55</v>
      </c>
      <c r="CD217" s="90">
        <f>IF(ISNA(VLOOKUP($B217,'[1]1718  Exp_Rev Access'!$F$7:$GK$318,69,FALSE)),"",VLOOKUP($B217,'[1]1718  Exp_Rev Access'!$F$7:$GK$318,69,FALSE))</f>
        <v>0</v>
      </c>
      <c r="CE217" s="56">
        <f t="shared" si="566"/>
        <v>28095.55</v>
      </c>
      <c r="CF217" s="92">
        <f t="shared" si="591"/>
        <v>4.5861233642708185E-3</v>
      </c>
      <c r="CG217" s="78">
        <f t="shared" si="592"/>
        <v>69.567548160253565</v>
      </c>
      <c r="CH217" s="90">
        <f>IF(ISNA(VLOOKUP($B217,'[1]1718  Exp_Rev Access'!$F$7:$GK$318,$CH$2,FALSE)),"",VLOOKUP($B217,'[1]1718  Exp_Rev Access'!$F$7:$GK$318,$CH$2,FALSE))</f>
        <v>0</v>
      </c>
      <c r="CI217" s="90">
        <f>IF(ISNA(VLOOKUP($B217,'[1]1718  Exp_Rev Access'!$F$7:$GK$318,$CI$2,FALSE)),"",VLOOKUP($B217,'[1]1718  Exp_Rev Access'!$F$7:$GK$318,$CI$2,FALSE))</f>
        <v>0</v>
      </c>
      <c r="CJ217" s="90">
        <f>IF(ISNA(VLOOKUP($B217,'[1]1718  Exp_Rev Access'!$F$7:$GK$318,$CJ$2,FALSE)),"",VLOOKUP($B217,'[1]1718  Exp_Rev Access'!$F$7:$GK$318,$CJ$2,FALSE))</f>
        <v>0</v>
      </c>
      <c r="CK217" s="90">
        <f>IF(ISNA(VLOOKUP($B217,'[1]1718  Exp_Rev Access'!$F$7:$GK$318,$CK$2,FALSE)),"",VLOOKUP($B217,'[1]1718  Exp_Rev Access'!$F$7:$GK$318,$CK$2,FALSE))</f>
        <v>0</v>
      </c>
      <c r="CL217" s="90">
        <f>IF(ISNA(VLOOKUP($B217,'[1]1718  Exp_Rev Access'!$F$7:$GK$318,$CL$2,FALSE)),"",VLOOKUP($B217,'[1]1718  Exp_Rev Access'!$F$7:$GK$318,$CL$2,FALSE))</f>
        <v>0</v>
      </c>
      <c r="CM217" s="90">
        <f>IF(ISNA(VLOOKUP($B217,'[1]1718  Exp_Rev Access'!$F$7:$GK$318,$CM$2,FALSE)),"",VLOOKUP($B217,'[1]1718  Exp_Rev Access'!$F$7:$GK$318,$CM$2,FALSE))</f>
        <v>0</v>
      </c>
      <c r="CN217" s="90">
        <f>IF(ISNA(VLOOKUP($B217,'[1]1718  Exp_Rev Access'!$F$7:$GK$318,$CN$2,FALSE)),"",VLOOKUP($B217,'[1]1718  Exp_Rev Access'!$F$7:$GK$318,$CN$2,FALSE))</f>
        <v>0</v>
      </c>
      <c r="CO217" s="90">
        <f>IF(ISNA(VLOOKUP($B217,'[1]1718  Exp_Rev Access'!$F$7:$GK$318,$CO$2,FALSE)),"",VLOOKUP($B217,'[1]1718  Exp_Rev Access'!$F$7:$GK$318,$CO$2,FALSE))</f>
        <v>0</v>
      </c>
      <c r="CP217" s="90">
        <f>IF(ISNA(VLOOKUP($B217,'[1]1718  Exp_Rev Access'!$F$7:$GK$318,$CP$2,FALSE)),"",VLOOKUP($B217,'[1]1718  Exp_Rev Access'!$F$7:$GK$318,$CP$2,FALSE))</f>
        <v>0</v>
      </c>
      <c r="CQ217" s="90">
        <f>IF(ISNA(VLOOKUP($B217,'[1]1718  Exp_Rev Access'!$F$7:$GK$318,$CQ$2,FALSE)),"",VLOOKUP($B217,'[1]1718  Exp_Rev Access'!$F$7:$GK$318,$CQ$2,FALSE))</f>
        <v>135590</v>
      </c>
      <c r="CR217" s="90">
        <f>IF(ISNA(VLOOKUP($B217,'[1]1718  Exp_Rev Access'!$F$7:$GK$318,$CR$2,FALSE)),"",VLOOKUP($B217,'[1]1718  Exp_Rev Access'!$F$7:$GK$318,$CR$2,FALSE))</f>
        <v>0</v>
      </c>
      <c r="CS217" s="90">
        <f>IF(ISNA(VLOOKUP($B217,'[1]1718  Exp_Rev Access'!$F$7:$GK$318,$CS$2,FALSE)),"",VLOOKUP($B217,'[1]1718  Exp_Rev Access'!$F$7:$GK$318,$CS$2,FALSE))</f>
        <v>6430.21</v>
      </c>
      <c r="CT217" s="90">
        <f>IF(ISNA(VLOOKUP($B217,'[1]1718  Exp_Rev Access'!$F$7:$GK$318,$CT$2,FALSE)),"",VLOOKUP($B217,'[1]1718  Exp_Rev Access'!$F$7:$GK$318,$CT$2,FALSE))</f>
        <v>0</v>
      </c>
      <c r="CU217" s="90">
        <f>IF(ISNA(VLOOKUP($B217,'[1]1718  Exp_Rev Access'!$F$7:$GK$318,$CU$2,FALSE)),"",VLOOKUP($B217,'[1]1718  Exp_Rev Access'!$F$7:$GK$318,$CU$2,FALSE))</f>
        <v>117735.47</v>
      </c>
      <c r="CV217" s="90">
        <f>IF(ISNA(VLOOKUP($B217,'[1]1718  Exp_Rev Access'!$F$7:$GK$318,$CV$2,FALSE)),"",VLOOKUP($B217,'[1]1718  Exp_Rev Access'!$F$7:$GK$318,$CV$2,FALSE))</f>
        <v>11895.85</v>
      </c>
      <c r="CW217" s="90">
        <f>IF(ISNA(VLOOKUP($B217,'[1]1718  Exp_Rev Access'!$F$7:$GK$318,$CW$2,FALSE)),"",VLOOKUP($B217,'[1]1718  Exp_Rev Access'!$F$7:$GK$318,$CW$2,FALSE))</f>
        <v>0</v>
      </c>
      <c r="CX217" s="90">
        <f>IF(ISNA(VLOOKUP($B217,'[1]1718  Exp_Rev Access'!$F$7:$GK$318,$CX$2,FALSE)),"",VLOOKUP($B217,'[1]1718  Exp_Rev Access'!$F$7:$GK$318,$CX$2,FALSE))</f>
        <v>0</v>
      </c>
      <c r="CY217" s="90">
        <f>IF(ISNA(VLOOKUP($B217,'[1]1718  Exp_Rev Access'!$F$7:$GK$318,$CY$2,FALSE)),"",VLOOKUP($B217,'[1]1718  Exp_Rev Access'!$F$7:$GK$318,$CY$2,FALSE))</f>
        <v>0</v>
      </c>
      <c r="CZ217" s="90">
        <f>IF(ISNA(VLOOKUP($B217,'[1]1718  Exp_Rev Access'!$F$7:$GK$318,$CZ$2,FALSE)),"",VLOOKUP($B217,'[1]1718  Exp_Rev Access'!$F$7:$GK$318,$CZ$2,FALSE))</f>
        <v>0</v>
      </c>
      <c r="DA217" s="90">
        <f>IF(ISNA(VLOOKUP($B217,'[1]1718  Exp_Rev Access'!$F$7:$GK$318,$DA$2,FALSE)),"",VLOOKUP($B217,'[1]1718  Exp_Rev Access'!$F$7:$GK$318,$DA$2,FALSE))</f>
        <v>0</v>
      </c>
      <c r="DB217" s="90">
        <f>IF(ISNA(VLOOKUP($B217,'[1]1718  Exp_Rev Access'!$F$7:$GK$318,$DB$2,FALSE)),"",VLOOKUP($B217,'[1]1718  Exp_Rev Access'!$F$7:$GK$318,$DB$2,FALSE))</f>
        <v>0</v>
      </c>
      <c r="DC217" s="90">
        <f>IF(ISNA(VLOOKUP($B217,'[1]1718  Exp_Rev Access'!$F$7:$GK$318,$DC$2,FALSE)),"",VLOOKUP($B217,'[1]1718  Exp_Rev Access'!$F$7:$GK$318,$DC$2,FALSE))</f>
        <v>0</v>
      </c>
      <c r="DD217" s="90">
        <f>IF(ISNA(VLOOKUP($B217,'[1]1718  Exp_Rev Access'!$F$7:$GK$318,$DD$2,FALSE)),"",VLOOKUP($B217,'[1]1718  Exp_Rev Access'!$F$7:$GK$318,$DD$2,FALSE))</f>
        <v>0</v>
      </c>
      <c r="DE217" s="90">
        <f>IF(ISNA(VLOOKUP($B217,'[1]1718  Exp_Rev Access'!$F$7:$GK$318,$DE$2,FALSE)),"",VLOOKUP($B217,'[1]1718  Exp_Rev Access'!$F$7:$GK$318,$DE$2,FALSE))</f>
        <v>0</v>
      </c>
      <c r="DF217" s="90">
        <f>IF(ISNA(VLOOKUP($B217,'[1]1718  Exp_Rev Access'!$F$7:$GK$318,$DF$2,FALSE)),"",VLOOKUP($B217,'[1]1718  Exp_Rev Access'!$F$7:$GK$318,$DF$2,FALSE))</f>
        <v>0</v>
      </c>
      <c r="DG217" s="90">
        <f>IF(ISNA(VLOOKUP($B217,'[1]1718  Exp_Rev Access'!$F$7:$GK$318,$DG$2,FALSE)),"",VLOOKUP($B217,'[1]1718  Exp_Rev Access'!$F$7:$GK$318,$DG$2,FALSE))</f>
        <v>0</v>
      </c>
      <c r="DH217" s="90">
        <f>IF(ISNA(VLOOKUP($B217,'[1]1718  Exp_Rev Access'!$F$7:$GK$318,$DH$2,FALSE)),"",VLOOKUP($B217,'[1]1718  Exp_Rev Access'!$F$7:$GK$318,$DH$2,FALSE))</f>
        <v>0</v>
      </c>
      <c r="DI217" s="90">
        <f>IF(ISNA(VLOOKUP($B217,'[1]1718  Exp_Rev Access'!$F$7:$GK$318,$DI$2,FALSE)),"",VLOOKUP($B217,'[1]1718  Exp_Rev Access'!$F$7:$GK$318,$DI$2,FALSE))</f>
        <v>106742.39</v>
      </c>
      <c r="DJ217" s="90">
        <f>IF(ISNA(VLOOKUP($B217,'[1]1718  Exp_Rev Access'!$F$7:$GK$318,$DJ$2,FALSE)),"",VLOOKUP($B217,'[1]1718  Exp_Rev Access'!$F$7:$GK$318,$DJ$2,FALSE))</f>
        <v>0</v>
      </c>
      <c r="DK217" s="90">
        <f>IF(ISNA(VLOOKUP($B217,'[1]1718  Exp_Rev Access'!$F$7:$GK$318,$DK$2,FALSE)),"",VLOOKUP($B217,'[1]1718  Exp_Rev Access'!$F$7:$GK$318,$DK$2,FALSE))</f>
        <v>0</v>
      </c>
      <c r="DL217" s="90">
        <f>IF(ISNA(VLOOKUP($B217,'[1]1718  Exp_Rev Access'!$F$7:$GK$318,$DL$2,FALSE)),"",VLOOKUP($B217,'[1]1718  Exp_Rev Access'!$F$7:$GK$318,$DL$2,FALSE))</f>
        <v>0</v>
      </c>
      <c r="DM217" s="90">
        <f>IF(ISNA(VLOOKUP($B217,'[1]1718  Exp_Rev Access'!$F$7:$GK$318,$DM$2,FALSE)),"",VLOOKUP($B217,'[1]1718  Exp_Rev Access'!$F$7:$GK$318,$DM$2,FALSE))</f>
        <v>0</v>
      </c>
      <c r="DN217" s="90">
        <f>IF(ISNA(VLOOKUP($B217,'[1]1718  Exp_Rev Access'!$F$7:$GK$318,$DN$2,FALSE)),"",VLOOKUP($B217,'[1]1718  Exp_Rev Access'!$F$7:$GK$318,$DN$2,FALSE))</f>
        <v>0</v>
      </c>
      <c r="DO217" s="90">
        <f>IF(ISNA(VLOOKUP($B217,'[1]1718  Exp_Rev Access'!$F$7:$GK$318,$DO$2,FALSE)),"",VLOOKUP($B217,'[1]1718  Exp_Rev Access'!$F$7:$GK$318,$DO$2,FALSE))</f>
        <v>0</v>
      </c>
      <c r="DP217" s="90">
        <f>IF(ISNA(VLOOKUP($B217,'[1]1718  Exp_Rev Access'!$F$7:$GK$318,$DP$2,FALSE)),"",VLOOKUP($B217,'[1]1718  Exp_Rev Access'!$F$7:$GK$318,$DP$2,FALSE))</f>
        <v>0</v>
      </c>
      <c r="DQ217" s="90">
        <f>IF(ISNA(VLOOKUP($B217,'[1]1718  Exp_Rev Access'!$F$7:$GK$318,$DQ$2,FALSE)),"",VLOOKUP($B217,'[1]1718  Exp_Rev Access'!$F$7:$GK$318,$DQ$2,FALSE))</f>
        <v>0</v>
      </c>
      <c r="DR217" s="90">
        <f>IF(ISNA(VLOOKUP($B217,'[1]1718  Exp_Rev Access'!$F$7:$GK$318,$DR$2,FALSE)),"",VLOOKUP($B217,'[1]1718  Exp_Rev Access'!$F$7:$GK$318,$DR$2,FALSE))</f>
        <v>0</v>
      </c>
      <c r="DS217" s="90">
        <f>IF(ISNA(VLOOKUP($B217,'[1]1718  Exp_Rev Access'!$F$7:$GK$318,$DS$2,FALSE)),"",VLOOKUP($B217,'[1]1718  Exp_Rev Access'!$F$7:$GK$318,$DS$2,FALSE))</f>
        <v>0</v>
      </c>
      <c r="DT217" s="90">
        <f>IF(ISNA(VLOOKUP($B217,'[1]1718  Exp_Rev Access'!$F$7:$GK$318,$DT$2,FALSE)),"",VLOOKUP($B217,'[1]1718  Exp_Rev Access'!$F$7:$GK$318,$DT$2,FALSE))</f>
        <v>0</v>
      </c>
      <c r="DU217" s="90">
        <f>IF(ISNA(VLOOKUP($B217,'[1]1718  Exp_Rev Access'!$F$7:$GK$318,$DU$2,FALSE)),"",VLOOKUP($B217,'[1]1718  Exp_Rev Access'!$F$7:$GK$318,$DU$2,FALSE))</f>
        <v>0</v>
      </c>
      <c r="DV217" s="90">
        <f>IF(ISNA(VLOOKUP($B217,'[1]1718  Exp_Rev Access'!$F$7:$GK$318,$DV$2,FALSE)),"",VLOOKUP($B217,'[1]1718  Exp_Rev Access'!$F$7:$GK$318,$DV$2,FALSE))</f>
        <v>0</v>
      </c>
      <c r="DW217" s="90">
        <f>IF(ISNA(VLOOKUP($B217,'[1]1718  Exp_Rev Access'!$F$7:$GK$318,$DW$2,FALSE)),"",VLOOKUP($B217,'[1]1718  Exp_Rev Access'!$F$7:$GK$318,$DW$2,FALSE))</f>
        <v>0</v>
      </c>
      <c r="DX217" s="90">
        <f>IF(ISNA(VLOOKUP($B217,'[1]1718  Exp_Rev Access'!$F$7:$GK$318,$DX$2,FALSE)),"",VLOOKUP($B217,'[1]1718  Exp_Rev Access'!$F$7:$GK$318,$DX$2,FALSE))</f>
        <v>0</v>
      </c>
      <c r="DY217" s="90">
        <f>IF(ISNA(VLOOKUP($B217,'[1]1718  Exp_Rev Access'!$F$7:$GK$318,$DY$2,FALSE)),"",VLOOKUP($B217,'[1]1718  Exp_Rev Access'!$F$7:$GK$318,$DY$2,FALSE))</f>
        <v>0</v>
      </c>
      <c r="DZ217" s="90">
        <f>IF(ISNA(VLOOKUP($B217,'[1]1718  Exp_Rev Access'!$F$7:$GK$318,$DZ$2,FALSE)),"",VLOOKUP($B217,'[1]1718  Exp_Rev Access'!$F$7:$GK$318,$DZ$2,FALSE))</f>
        <v>0</v>
      </c>
      <c r="EA217" s="90">
        <f>IF(ISNA(VLOOKUP($B217,'[1]1718  Exp_Rev Access'!$F$7:$GK$318,$EA$2,FALSE)),"",VLOOKUP($B217,'[1]1718  Exp_Rev Access'!$F$7:$GK$318,$EA$2,FALSE))</f>
        <v>0</v>
      </c>
      <c r="EB217" s="90">
        <f>IF(ISNA(VLOOKUP($B217,'[1]1718  Exp_Rev Access'!$F$7:$GK$318,$EB$2,FALSE)),"",VLOOKUP($B217,'[1]1718  Exp_Rev Access'!$F$7:$GK$318,$EB$2,FALSE))</f>
        <v>0</v>
      </c>
      <c r="EC217" s="90">
        <f>IF(ISNA(VLOOKUP($B217,'[1]1718  Exp_Rev Access'!$F$7:$GK$318,$EC$2,FALSE)),"",VLOOKUP($B217,'[1]1718  Exp_Rev Access'!$F$7:$GK$318,$EC$2,FALSE))</f>
        <v>0</v>
      </c>
      <c r="ED217" s="90">
        <f>IF(ISNA(VLOOKUP($B217,'[1]1718  Exp_Rev Access'!$F$7:$GK$318,$ED$2,FALSE)),"",VLOOKUP($B217,'[1]1718  Exp_Rev Access'!$F$7:$GK$318,$ED$2,FALSE))</f>
        <v>0</v>
      </c>
      <c r="EE217" s="90">
        <f>IF(ISNA(VLOOKUP($B217,'[1]1718  Exp_Rev Access'!$F$7:$GK$318,$EE$2,FALSE)),"",VLOOKUP($B217,'[1]1718  Exp_Rev Access'!$F$7:$GK$318,$EE$2,FALSE))</f>
        <v>0</v>
      </c>
      <c r="EF217" s="90">
        <f>IF(ISNA(VLOOKUP($B217,'[1]1718  Exp_Rev Access'!$F$7:$GK$318,$EF$2,FALSE)),"",VLOOKUP($B217,'[1]1718  Exp_Rev Access'!$F$7:$GK$318,$EF$2,FALSE))</f>
        <v>0</v>
      </c>
      <c r="EG217" s="90">
        <f>IF(ISNA(VLOOKUP($B217,'[1]1718  Exp_Rev Access'!$F$7:$GK$318,$EG$2,FALSE)),"",VLOOKUP($B217,'[1]1718  Exp_Rev Access'!$F$7:$GK$318,$EG$2,FALSE))</f>
        <v>0</v>
      </c>
      <c r="EH217" s="90">
        <f>IF(ISNA(VLOOKUP($B217,'[1]1718  Exp_Rev Access'!$F$7:$GK$318,$EH$2,FALSE)),"",VLOOKUP($B217,'[1]1718  Exp_Rev Access'!$F$7:$GK$318,$EH$2,FALSE))</f>
        <v>0</v>
      </c>
      <c r="EI217" s="90">
        <f>IF(ISNA(VLOOKUP($B217,'[1]1718  Exp_Rev Access'!$F$7:$GK$318,$EI$2,FALSE)),"",VLOOKUP($B217,'[1]1718  Exp_Rev Access'!$F$7:$GK$318,$EI$2,FALSE))</f>
        <v>0</v>
      </c>
      <c r="EJ217" s="90">
        <f>IF(ISNA(VLOOKUP($B217,'[1]1718  Exp_Rev Access'!$F$7:$GK$318,$EJ$2,FALSE)),"",VLOOKUP($B217,'[1]1718  Exp_Rev Access'!$F$7:$GK$318,$EJ$2,FALSE))</f>
        <v>0</v>
      </c>
      <c r="EK217" s="90">
        <f>IF(ISNA(VLOOKUP($B217,'[1]1718  Exp_Rev Access'!$F$7:$GK$318,$EK$2,FALSE)),"",VLOOKUP($B217,'[1]1718  Exp_Rev Access'!$F$7:$GK$318,$EK$2,FALSE))</f>
        <v>0</v>
      </c>
      <c r="EL217" s="90">
        <f>IF(ISNA(VLOOKUP($B217,'[1]1718  Exp_Rev Access'!$F$7:$GK$318,$EL$2,FALSE)),"",VLOOKUP($B217,'[1]1718  Exp_Rev Access'!$F$7:$GK$318,$EL$2,FALSE))</f>
        <v>0</v>
      </c>
      <c r="EM217" s="90">
        <f>IF(ISNA(VLOOKUP($B217,'[1]1718  Exp_Rev Access'!$F$7:$GK$318,$EM$2,FALSE)),"",VLOOKUP($B217,'[1]1718  Exp_Rev Access'!$F$7:$GK$318,$EM$2,FALSE))</f>
        <v>0</v>
      </c>
      <c r="EN217" s="90">
        <f>IF(ISNA(VLOOKUP($B217,'[1]1718  Exp_Rev Access'!$F$7:$GK$318,$EN$2,FALSE)),"",VLOOKUP($B217,'[1]1718  Exp_Rev Access'!$F$7:$GK$318,$EN$2,FALSE))</f>
        <v>0</v>
      </c>
      <c r="EO217" s="90">
        <f>IF(ISNA(VLOOKUP($B217,'[1]1718  Exp_Rev Access'!$F$7:$GK$318,$EO$2,FALSE)),"",VLOOKUP($B217,'[1]1718  Exp_Rev Access'!$F$7:$GK$318,$EO$2,FALSE))</f>
        <v>0</v>
      </c>
      <c r="EP217" s="90">
        <f>IF(ISNA(VLOOKUP($B217,'[1]1718  Exp_Rev Access'!$F$7:$GK$318,$EP$2,FALSE)),"",VLOOKUP($B217,'[1]1718  Exp_Rev Access'!$F$7:$GK$318,$EP$2,FALSE))</f>
        <v>0</v>
      </c>
      <c r="EQ217" s="90">
        <f>IF(ISNA(VLOOKUP($B217,'[1]1718  Exp_Rev Access'!$F$7:$GK$318,$EQ$2,FALSE)),"",VLOOKUP($B217,'[1]1718  Exp_Rev Access'!$F$7:$GK$318,$EQ$2,FALSE))</f>
        <v>0</v>
      </c>
      <c r="ER217" s="90">
        <f>IF(ISNA(VLOOKUP($B217,'[1]1718  Exp_Rev Access'!$F$7:$GK$318,$ER$2,FALSE)),"",VLOOKUP($B217,'[1]1718  Exp_Rev Access'!$F$7:$GK$318,$ER$2,FALSE))</f>
        <v>0</v>
      </c>
      <c r="ES217" s="90">
        <f>IF(ISNA(VLOOKUP($B217,'[1]1718  Exp_Rev Access'!$F$7:$GK$318,$ES$2,FALSE)),"",VLOOKUP($B217,'[1]1718  Exp_Rev Access'!$F$7:$GK$318,$ES$2,FALSE))</f>
        <v>0</v>
      </c>
      <c r="ET217" s="90">
        <f>IF(ISNA(VLOOKUP($B217,'[1]1718  Exp_Rev Access'!$F$7:$GK$318,$ET$2,FALSE)),"",VLOOKUP($B217,'[1]1718  Exp_Rev Access'!$F$7:$GK$318,$ET$2,FALSE))</f>
        <v>0</v>
      </c>
      <c r="EU217" s="90">
        <f>IF(ISNA(VLOOKUP($B217,'[1]1718  Exp_Rev Access'!$F$7:$GK$318,$EU$2,FALSE)),"",VLOOKUP($B217,'[1]1718  Exp_Rev Access'!$F$7:$GK$318,$EU$2,FALSE))</f>
        <v>0</v>
      </c>
      <c r="EV217" s="90">
        <f>IF(ISNA(VLOOKUP($B217,'[1]1718  Exp_Rev Access'!$F$7:$GK$318,$EV$2,FALSE)),"",VLOOKUP($B217,'[1]1718  Exp_Rev Access'!$F$7:$GK$318,$EV$2,FALSE))</f>
        <v>0</v>
      </c>
      <c r="EW217" s="90">
        <f>IF(ISNA(VLOOKUP($B217,'[1]1718  Exp_Rev Access'!$F$7:$GK$318,$EW$2,FALSE)),"",VLOOKUP($B217,'[1]1718  Exp_Rev Access'!$F$7:$GK$318,$EW$2,FALSE))</f>
        <v>0</v>
      </c>
      <c r="EX217" s="90">
        <f>IF(ISNA(VLOOKUP($B217,'[1]1718  Exp_Rev Access'!$F$7:$GK$318,$EX$2,FALSE)),"",VLOOKUP($B217,'[1]1718  Exp_Rev Access'!$F$7:$GK$318,$EX$2,FALSE))</f>
        <v>0</v>
      </c>
      <c r="EY217" s="90">
        <f>IF(ISNA(VLOOKUP($B217,'[1]1718  Exp_Rev Access'!$F$7:$GK$318,$EY$2,FALSE)),"",VLOOKUP($B217,'[1]1718  Exp_Rev Access'!$F$7:$GK$318,$EY$2,FALSE))</f>
        <v>0</v>
      </c>
      <c r="EZ217" s="90">
        <f>IF(ISNA(VLOOKUP($B217,'[1]1718  Exp_Rev Access'!$F$7:$GK$318,$EZ$2,FALSE)),"",VLOOKUP($B217,'[1]1718  Exp_Rev Access'!$F$7:$GK$318,$EZ$2,FALSE))</f>
        <v>0</v>
      </c>
      <c r="FA217" s="90">
        <f>IF(ISNA(VLOOKUP($B217,'[1]1718  Exp_Rev Access'!$F$7:$GK$318,$FA$2,FALSE)),"",VLOOKUP($B217,'[1]1718  Exp_Rev Access'!$F$7:$GK$318,$FA$2,FALSE))</f>
        <v>0</v>
      </c>
      <c r="FB217" s="90">
        <f>IF(ISNA(VLOOKUP($B217,'[1]1718  Exp_Rev Access'!$F$7:$GK$318,$FB$2,FALSE)),"",VLOOKUP($B217,'[1]1718  Exp_Rev Access'!$F$7:$GK$318,$FB$2,FALSE))</f>
        <v>0</v>
      </c>
      <c r="FC217" s="90">
        <f>IF(ISNA(VLOOKUP($B217,'[1]1718  Exp_Rev Access'!$F$7:$GK$318,$FC$2,FALSE)),"",VLOOKUP($B217,'[1]1718  Exp_Rev Access'!$F$7:$GK$318,$FC$2,FALSE))</f>
        <v>0</v>
      </c>
      <c r="FD217" s="90">
        <f>IF(ISNA(VLOOKUP($B217,'[1]1718  Exp_Rev Access'!$F$7:$GK$318,$FD$2,FALSE)),"",VLOOKUP($B217,'[1]1718  Exp_Rev Access'!$F$7:$GK$318,$FD$2,FALSE))</f>
        <v>0</v>
      </c>
      <c r="FE217" s="90">
        <f>IF(ISNA(VLOOKUP($B217,'[1]1718  Exp_Rev Access'!$F$7:$GK$318,$FE$2,FALSE)),"",VLOOKUP($B217,'[1]1718  Exp_Rev Access'!$F$7:$GK$318,$FE$2,FALSE))</f>
        <v>0</v>
      </c>
      <c r="FF217" s="90">
        <f>IF(ISNA(VLOOKUP($B217,'[1]1718  Exp_Rev Access'!$F$7:$GK$318,$FF$2,FALSE)),"",VLOOKUP($B217,'[1]1718  Exp_Rev Access'!$F$7:$GK$318,$FF$2,FALSE))</f>
        <v>0</v>
      </c>
      <c r="FG217" s="90">
        <f>IF(ISNA(VLOOKUP($B217,'[1]1718  Exp_Rev Access'!$F$7:$GK$318,$FG$2,FALSE)),"",VLOOKUP($B217,'[1]1718  Exp_Rev Access'!$F$7:$GK$318,$FG$2,FALSE))</f>
        <v>0</v>
      </c>
      <c r="FH217" s="90">
        <f>IF(ISNA(VLOOKUP($B217,'[1]1718  Exp_Rev Access'!$F$7:$GK$318,$FH$2,FALSE)),"",VLOOKUP($B217,'[1]1718  Exp_Rev Access'!$F$7:$GK$318,$FH$2,FALSE))</f>
        <v>0</v>
      </c>
      <c r="FI217" s="90">
        <f>IF(ISNA(VLOOKUP($B217,'[1]1718  Exp_Rev Access'!$F$7:$GK$318,$FI$2,FALSE)),"",VLOOKUP($B217,'[1]1718  Exp_Rev Access'!$F$7:$GK$318,$FI$2,FALSE))</f>
        <v>0</v>
      </c>
      <c r="FJ217" s="90">
        <f>IF(ISNA(VLOOKUP($B217,'[1]1718  Exp_Rev Access'!$F$7:$GK$318,$FJ$2,FALSE)),"",VLOOKUP($B217,'[1]1718  Exp_Rev Access'!$F$7:$GK$318,$FJ$2,FALSE))</f>
        <v>0</v>
      </c>
      <c r="FK217" s="90">
        <f>IF(ISNA(VLOOKUP($B217,'[1]1718  Exp_Rev Access'!$F$7:$GK$318,$FK$2,FALSE)),"",VLOOKUP($B217,'[1]1718  Exp_Rev Access'!$F$7:$GK$318,$FK$2,FALSE))</f>
        <v>0</v>
      </c>
      <c r="FL217" s="90">
        <f>IF(ISNA(VLOOKUP($B217,'[1]1718  Exp_Rev Access'!$F$7:$GK$318,$FL$2,FALSE)),"",VLOOKUP($B217,'[1]1718  Exp_Rev Access'!$F$7:$GK$318,$FL$2,FALSE))</f>
        <v>0</v>
      </c>
      <c r="FM217" s="90">
        <f>IF(ISNA(VLOOKUP($B217,'[1]1718  Exp_Rev Access'!$F$7:$GK$318,$FM$2,FALSE)),"",VLOOKUP($B217,'[1]1718  Exp_Rev Access'!$F$7:$GK$318,$FM$2,FALSE))</f>
        <v>45810.62</v>
      </c>
      <c r="FN217" s="90">
        <f>IF(ISNA(VLOOKUP($B217,'[1]1718  Exp_Rev Access'!$F$7:$GK$318,$FN$2,FALSE)),"",VLOOKUP($B217,'[1]1718  Exp_Rev Access'!$F$7:$GK$318,$FN$2,FALSE))</f>
        <v>0</v>
      </c>
      <c r="FO217" s="90">
        <f>IF(ISNA(VLOOKUP($B217,'[1]1718  Exp_Rev Access'!$F$7:$GK$318,$FO$2,FALSE)),"",VLOOKUP($B217,'[1]1718  Exp_Rev Access'!$F$7:$GK$318,$FO$2,FALSE))</f>
        <v>0</v>
      </c>
      <c r="FP217" s="90">
        <f>IF(ISNA(VLOOKUP($B217,'[1]1718  Exp_Rev Access'!$F$7:$GK$318,$FP$2,FALSE)),"",VLOOKUP($B217,'[1]1718  Exp_Rev Access'!$F$7:$GK$318,$FP$2,FALSE))</f>
        <v>0</v>
      </c>
      <c r="FQ217" s="90">
        <f>IF(ISNA(VLOOKUP($B217,'[1]1718  Exp_Rev Access'!$F$7:$GK$318,$FQ$2,FALSE)),"",VLOOKUP($B217,'[1]1718  Exp_Rev Access'!$F$7:$GK$318,$FQ$2,FALSE))</f>
        <v>0</v>
      </c>
      <c r="FR217" s="90">
        <f>IF(ISNA(VLOOKUP($B217,'[1]1718  Exp_Rev Access'!$F$7:$GK$318,$FR$2,FALSE)),"",VLOOKUP($B217,'[1]1718  Exp_Rev Access'!$F$7:$GK$318,$FR$2,FALSE))</f>
        <v>23049.53</v>
      </c>
      <c r="FS217" s="56">
        <f t="shared" si="593"/>
        <v>447254.06999999995</v>
      </c>
      <c r="FT217" s="92">
        <f t="shared" si="594"/>
        <v>7.3006662627790375E-2</v>
      </c>
      <c r="FU217" s="94">
        <f t="shared" si="595"/>
        <v>1107.4482989154658</v>
      </c>
      <c r="FV217" s="95">
        <f>IF(ISNA(VLOOKUP($B217,'[1]1718  Exp_Rev Access'!$F$7:$GK$318,$FV$2,FALSE)),"",VLOOKUP($B217,'[1]1718  Exp_Rev Access'!$F$7:$GK$318,$FV$2,FALSE))</f>
        <v>0</v>
      </c>
      <c r="FW217" s="95">
        <f>IF(ISNA(VLOOKUP($B217,'[1]1718  Exp_Rev Access'!$F$7:$GK$318,$FW$2,FALSE)),"",VLOOKUP($B217,'[1]1718  Exp_Rev Access'!$F$7:$GK$318,$FW$2,FALSE))</f>
        <v>0</v>
      </c>
      <c r="FX217" s="95">
        <f>IF(ISNA(VLOOKUP($B217,'[1]1718  Exp_Rev Access'!$F$7:$GK$318,$FX$2,FALSE)),"",VLOOKUP($B217,'[1]1718  Exp_Rev Access'!$F$7:$GK$318,$FX$2,FALSE))</f>
        <v>0</v>
      </c>
      <c r="FY217" s="95">
        <f>IF(ISNA(VLOOKUP($B217,'[1]1718  Exp_Rev Access'!$F$7:$GK$318,$FY$2,FALSE)),"",VLOOKUP($B217,'[1]1718  Exp_Rev Access'!$F$7:$GK$318,$FY$2,FALSE))</f>
        <v>0</v>
      </c>
      <c r="FZ217" s="95">
        <f>IF(ISNA(VLOOKUP($B217,'[1]1718  Exp_Rev Access'!$F$7:$GK$318,$FZ$2,FALSE)),"",VLOOKUP($B217,'[1]1718  Exp_Rev Access'!$F$7:$GK$318,$FZ$2,FALSE))</f>
        <v>0</v>
      </c>
      <c r="GA217" s="95">
        <f>IF(ISNA(VLOOKUP($B217,'[1]1718  Exp_Rev Access'!$F$7:$GK$318,$GA$2,FALSE)),"",VLOOKUP($B217,'[1]1718  Exp_Rev Access'!$F$7:$GK$318,$GA$2,FALSE))</f>
        <v>10149.16</v>
      </c>
      <c r="GB217" s="95">
        <f>IF(ISNA(VLOOKUP($B217,'[1]1718  Exp_Rev Access'!$F$7:$GK$318,$GB$2,FALSE)),"",VLOOKUP($B217,'[1]1718  Exp_Rev Access'!$F$7:$GK$318,$GB$2,FALSE))</f>
        <v>0</v>
      </c>
      <c r="GC217" s="95">
        <f>IF(ISNA(VLOOKUP($B217,'[1]1718  Exp_Rev Access'!$F$7:$GK$318,$GC$2,FALSE)),"",VLOOKUP($B217,'[1]1718  Exp_Rev Access'!$F$7:$GK$318,$GC$2,FALSE))</f>
        <v>0</v>
      </c>
      <c r="GD217" s="95">
        <f>IF(ISNA(VLOOKUP($B217,'[1]1718  Exp_Rev Access'!$F$7:$GK$318,$GD$2,FALSE)),"",VLOOKUP($B217,'[1]1718  Exp_Rev Access'!$F$7:$GK$318,$GD$2,FALSE))</f>
        <v>0</v>
      </c>
      <c r="GE217" s="95">
        <f>IF(ISNA(VLOOKUP($B217,'[1]1718  Exp_Rev Access'!$F$7:$GK$318,$GE$2,FALSE)),"",VLOOKUP($B217,'[1]1718  Exp_Rev Access'!$F$7:$GK$318,$GE$2,FALSE))</f>
        <v>0</v>
      </c>
      <c r="GF217" s="95">
        <f>IF(ISNA(VLOOKUP($B217,'[1]1718  Exp_Rev Access'!$F$7:$GK$318,$GF$2,FALSE)),"",VLOOKUP($B217,'[1]1718  Exp_Rev Access'!$F$7:$GK$318,$GF$2,FALSE))</f>
        <v>115783.29</v>
      </c>
      <c r="GG217" s="95">
        <f>IF(ISNA(VLOOKUP($B217,'[1]1718  Exp_Rev Access'!$F$7:$GK$318,$GG$2,FALSE)),"",VLOOKUP($B217,'[1]1718  Exp_Rev Access'!$F$7:$GK$318,$GG$2,FALSE))</f>
        <v>0</v>
      </c>
      <c r="GH217" s="95">
        <f>IF(ISNA(VLOOKUP($B217,'[1]1718  Exp_Rev Access'!$F$7:$GK$318,$GH$2,FALSE)),"",VLOOKUP($B217,'[1]1718  Exp_Rev Access'!$F$7:$GK$318,$GH$2,FALSE))</f>
        <v>0</v>
      </c>
      <c r="GI217" s="95">
        <f>IF(ISNA(VLOOKUP($B217,'[1]1718  Exp_Rev Access'!$F$7:$GK$318,$GI$2,FALSE)),"",VLOOKUP($B217,'[1]1718  Exp_Rev Access'!$F$7:$GK$318,$GI$2,FALSE))</f>
        <v>0</v>
      </c>
      <c r="GJ217" s="95">
        <f>IF(ISNA(VLOOKUP($B217,'[1]1718  Exp_Rev Access'!$F$7:$GK$318,$GJ$2,FALSE)),"",VLOOKUP($B217,'[1]1718  Exp_Rev Access'!$F$7:$GK$318,$GJ$2,FALSE))</f>
        <v>0</v>
      </c>
      <c r="GK217" s="95">
        <f>IF(ISNA(VLOOKUP($B217,'[1]1718  Exp_Rev Access'!$F$7:$GK$318,$GK$2,FALSE)),"",VLOOKUP($B217,'[1]1718  Exp_Rev Access'!$F$7:$GK$318,$GK$2,FALSE))</f>
        <v>2500.63</v>
      </c>
      <c r="GL217" s="95">
        <f>IF(ISNA(VLOOKUP($B217,'[1]1718  Exp_Rev Access'!$F$7:$GK$318,$GL$2,FALSE)),"",VLOOKUP($B217,'[1]1718  Exp_Rev Access'!$F$7:$GK$318,$GL$2,FALSE))</f>
        <v>0</v>
      </c>
      <c r="GM217" s="95">
        <f>IF(ISNA(VLOOKUP($B217,'[1]1718  Exp_Rev Access'!$F$7:$GK$318,$GM$2,FALSE)),"",VLOOKUP($B217,'[1]1718  Exp_Rev Access'!$F$7:$GK$318,$GM$2,FALSE))</f>
        <v>0</v>
      </c>
      <c r="GN217" s="95">
        <f>IF(ISNA(VLOOKUP($B217,'[1]1718  Exp_Rev Access'!$F$7:$GK$318,$GN$2,FALSE)),"",VLOOKUP($B217,'[1]1718  Exp_Rev Access'!$F$7:$GK$318,$GN$2,FALSE))</f>
        <v>0</v>
      </c>
      <c r="GO217" s="95">
        <f>IF(ISNA(VLOOKUP($B217,'[1]1718  Exp_Rev Access'!$F$7:$GK$318,$GO$2,FALSE)),"",VLOOKUP($B217,'[1]1718  Exp_Rev Access'!$F$7:$GK$318,$GO$2,FALSE))</f>
        <v>0</v>
      </c>
      <c r="GP217" s="95">
        <f>IF(ISNA(VLOOKUP($B217,'[1]1718  Exp_Rev Access'!$F$7:$GK$318,$GP$2,FALSE)),"",VLOOKUP($B217,'[1]1718  Exp_Rev Access'!$F$7:$GK$318,$GP$2,FALSE))</f>
        <v>0</v>
      </c>
      <c r="GQ217" s="95">
        <f>IF(ISNA(VLOOKUP($B217,'[1]1718  Exp_Rev Access'!$F$7:$GK$318,$GQ$2,FALSE)),"",VLOOKUP($B217,'[1]1718  Exp_Rev Access'!$F$7:$GK$318,$GQ$2,FALSE))</f>
        <v>0</v>
      </c>
      <c r="GR217" s="95">
        <f>IF(ISNA(VLOOKUP($B217,'[1]1718  Exp_Rev Access'!$F$7:$GK$318,$GR$2,FALSE)),"",VLOOKUP($B217,'[1]1718  Exp_Rev Access'!$F$7:$GK$318,$GR$2,FALSE))</f>
        <v>0</v>
      </c>
      <c r="GS217" s="95">
        <f>IF(ISNA(VLOOKUP($B217,'[1]1718  Exp_Rev Access'!$F$7:$GK$318,$GS$2,FALSE)),"",VLOOKUP($B217,'[1]1718  Exp_Rev Access'!$F$7:$GK$318,$GS$2,FALSE))</f>
        <v>0</v>
      </c>
      <c r="GT217" s="95">
        <f>IF(ISNA(VLOOKUP($B217,'[1]1718  Exp_Rev Access'!$F$7:$GK$318,$GT$2,FALSE)),"",VLOOKUP($B217,'[1]1718  Exp_Rev Access'!$F$7:$GK$318,$GT$2,FALSE))</f>
        <v>0</v>
      </c>
      <c r="GU217" s="56">
        <f t="shared" si="596"/>
        <v>128433.08</v>
      </c>
      <c r="GV217" s="56">
        <f t="shared" si="597"/>
        <v>2.09645281524392E-2</v>
      </c>
      <c r="GW217" s="96">
        <f t="shared" si="598"/>
        <v>318.01386619125441</v>
      </c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</row>
    <row r="218" spans="1:222" x14ac:dyDescent="0.3">
      <c r="A218" s="73"/>
      <c r="B218" s="88" t="s">
        <v>494</v>
      </c>
      <c r="C218" s="89" t="s">
        <v>495</v>
      </c>
      <c r="D218" s="75">
        <f>IF(ISNA(VLOOKUP($B218,'[1]1718 enrollment_Rev_Exp by size'!$A$7:H553,3,FALSE)),"",VLOOKUP($B218,'[1]1718 enrollment_Rev_Exp by size'!$A$7:$G$350,3,FALSE))</f>
        <v>3590.81</v>
      </c>
      <c r="E218" s="76">
        <f>IF(ISNA(VLOOKUP($B218,'[1]1718 enrollment_Rev_Exp by size'!$A$7:I554,5,FALSE)),"",VLOOKUP($B218,'[1]1718 enrollment_Rev_Exp by size'!$A$7:$G$350,5,FALSE))</f>
        <v>48045051.82</v>
      </c>
      <c r="F218" s="70">
        <f t="shared" si="578"/>
        <v>48045051.82</v>
      </c>
      <c r="G218" s="70">
        <f t="shared" si="579"/>
        <v>0</v>
      </c>
      <c r="H218" s="90">
        <f>IF(ISNA(VLOOKUP($B218,'[1]1718  Exp_Rev Access'!$F$7:$GK$318,3,FALSE)),"",VLOOKUP($B218,'[1]1718  Exp_Rev Access'!$F$7:$GK$318,3,FALSE))</f>
        <v>5598570.9900000002</v>
      </c>
      <c r="I218" s="90">
        <f>IF(ISNA(VLOOKUP($B218,'[1]1718  Exp_Rev Access'!$F$7:$GK$318,4,FALSE)),"",VLOOKUP($B218,'[1]1718  Exp_Rev Access'!$F$7:$GK$318,4,FALSE))</f>
        <v>0</v>
      </c>
      <c r="J218" s="90">
        <f>IF(ISNA(VLOOKUP($B218,'[1]1718  Exp_Rev Access'!$F$7:$GK$318,5,FALSE)),"",VLOOKUP($B218,'[1]1718  Exp_Rev Access'!$F$7:$GK$318,5,FALSE))</f>
        <v>0</v>
      </c>
      <c r="K218" s="90">
        <f>IF(ISNA(VLOOKUP($B218,'[1]1718  Exp_Rev Access'!$F$7:$GK$318,6,FALSE)),"-",VLOOKUP($B218,'[1]1718  Exp_Rev Access'!$F$7:$GK$318,6,FALSE))</f>
        <v>53356.65</v>
      </c>
      <c r="L218" s="90">
        <f>IF(ISNA(VLOOKUP($B218,'[1]1718  Exp_Rev Access'!$F$7:$GK$318,7,FALSE)),"",VLOOKUP($B218,'[1]1718  Exp_Rev Access'!$F$7:$GK$318,7,FALSE))</f>
        <v>0</v>
      </c>
      <c r="M218" s="90">
        <f>IF(ISNA(VLOOKUP($B218,'[1]1718  Exp_Rev Access'!$F$7:$GK$318,8,FALSE)),"",VLOOKUP($B218,'[1]1718  Exp_Rev Access'!$F$7:$GK$318,8,FALSE))</f>
        <v>0</v>
      </c>
      <c r="N218" s="56">
        <f t="shared" si="580"/>
        <v>5651927.6400000006</v>
      </c>
      <c r="O218" s="91">
        <f t="shared" si="581"/>
        <v>0.11763807980007712</v>
      </c>
      <c r="P218" s="56">
        <f t="shared" si="582"/>
        <v>1573.9979670325081</v>
      </c>
      <c r="Q218" s="90">
        <f>IF(ISNA(VLOOKUP($B218,'[1]1718  Exp_Rev Access'!$F$7:$GK$318,10,FALSE)),"",VLOOKUP($B218,'[1]1718  Exp_Rev Access'!$F$7:$GK$318,10,FALSE))</f>
        <v>89702.29</v>
      </c>
      <c r="R218" s="90">
        <f>IF(ISNA(VLOOKUP($B218,'[1]1718  Exp_Rev Access'!$F$7:$GK$318,11,FALSE)),"",VLOOKUP($B218,'[1]1718  Exp_Rev Access'!$F$7:$GK$318,11,FALSE))</f>
        <v>0</v>
      </c>
      <c r="S218" s="90">
        <f>IF(ISNA(VLOOKUP($B218,'[1]1718  Exp_Rev Access'!$F$7:$GK$318,12,FALSE)),"",VLOOKUP($B218,'[1]1718  Exp_Rev Access'!$F$7:$GK$318,12,FALSE))</f>
        <v>0</v>
      </c>
      <c r="T218" s="90">
        <f>IF(ISNA(VLOOKUP($B218,'[1]1718  Exp_Rev Access'!$F$7:$GK$318,13,FALSE)),"",VLOOKUP($B218,'[1]1718  Exp_Rev Access'!$F$7:$GK$318,13,FALSE))</f>
        <v>0</v>
      </c>
      <c r="U218" s="90">
        <f>IF(ISNA(VLOOKUP($B218,'[1]1718  Exp_Rev Access'!$F$7:$GK$318,14,FALSE)),"",VLOOKUP($B218,'[1]1718  Exp_Rev Access'!$F$7:$GK$318,14,FALSE))</f>
        <v>0</v>
      </c>
      <c r="V218" s="90">
        <f>IF(ISNA(VLOOKUP($B218,'[1]1718  Exp_Rev Access'!$F$7:$GK$318,15,FALSE)),"",VLOOKUP($B218,'[1]1718  Exp_Rev Access'!$F$7:$GK$318,15,FALSE))</f>
        <v>0</v>
      </c>
      <c r="W218" s="90">
        <f>IF(ISNA(VLOOKUP($B218,'[1]1718  Exp_Rev Access'!$F$7:$GK$318,16,FALSE)),"",VLOOKUP($B218,'[1]1718  Exp_Rev Access'!$F$7:$GK$318,16,FALSE))</f>
        <v>0</v>
      </c>
      <c r="X218" s="90">
        <f>IF(ISNA(VLOOKUP($B218,'[1]1718  Exp_Rev Access'!$F$7:$GK$318,17,FALSE)),"",VLOOKUP($B218,'[1]1718  Exp_Rev Access'!$F$7:$GK$318,17,FALSE))</f>
        <v>0</v>
      </c>
      <c r="Y218" s="90">
        <f>IF(ISNA(VLOOKUP($B218,'[1]1718  Exp_Rev Access'!$F$7:$GK$318,18,FALSE)),"",VLOOKUP($B218,'[1]1718  Exp_Rev Access'!$F$7:$GK$318,18,FALSE))</f>
        <v>115928.32000000001</v>
      </c>
      <c r="Z218" s="90">
        <f>IF(ISNA(VLOOKUP($B218,'[1]1718  Exp_Rev Access'!$F$7:$GK$318,19,FALSE)),"",VLOOKUP($B218,'[1]1718  Exp_Rev Access'!$F$7:$GK$318,19,FALSE))</f>
        <v>0</v>
      </c>
      <c r="AA218" s="90">
        <f>IF(ISNA(VLOOKUP($B218,'[1]1718  Exp_Rev Access'!$F$7:$GK$318,20,FALSE)),"",VLOOKUP($B218,'[1]1718  Exp_Rev Access'!$F$7:$GK$318,20,FALSE))</f>
        <v>0</v>
      </c>
      <c r="AB218" s="90">
        <f>IF(ISNA(VLOOKUP($B218,'[1]1718  Exp_Rev Access'!$F$7:$GK$318,21,FALSE)),"",VLOOKUP($B218,'[1]1718  Exp_Rev Access'!$F$7:$GK$318,21,FALSE))</f>
        <v>0</v>
      </c>
      <c r="AC218" s="90">
        <f>IF(ISNA(VLOOKUP($B218,'[1]1718  Exp_Rev Access'!$F$7:$GK$318,22,FALSE)),"",VLOOKUP($B218,'[1]1718  Exp_Rev Access'!$F$7:$GK$318,22,FALSE))</f>
        <v>28333.19</v>
      </c>
      <c r="AD218" s="90">
        <f>IF(ISNA(VLOOKUP($B218,'[1]1718  Exp_Rev Access'!$F$7:$GK$318,23,FALSE)),"",VLOOKUP($B218,'[1]1718  Exp_Rev Access'!$F$7:$GK$318,23,FALSE))</f>
        <v>0</v>
      </c>
      <c r="AE218" s="90">
        <f>IF(ISNA(VLOOKUP($B218,'[1]1718  Exp_Rev Access'!$F$7:$GK$318,24,FALSE)),"",VLOOKUP($B218,'[1]1718  Exp_Rev Access'!$F$7:$GK$318,24,FALSE))</f>
        <v>98381.47</v>
      </c>
      <c r="AF218" s="90">
        <f>IF(ISNA(VLOOKUP($B218,'[1]1718  Exp_Rev Access'!$F$7:$GK$318,25,FALSE)),"",VLOOKUP($B218,'[1]1718  Exp_Rev Access'!$F$7:$GK$318,25,FALSE))</f>
        <v>0</v>
      </c>
      <c r="AG218" s="90">
        <f>IF(ISNA(VLOOKUP($B218,'[1]1718  Exp_Rev Access'!$F$7:$GK$318,26,FALSE)),"",VLOOKUP($B218,'[1]1718  Exp_Rev Access'!$F$7:$GK$318,26,FALSE))</f>
        <v>44102.080000000002</v>
      </c>
      <c r="AH218" s="90">
        <f>IF(ISNA(VLOOKUP($B218,'[1]1718  Exp_Rev Access'!$F$7:$GK$318,27,FALSE)),"",VLOOKUP($B218,'[1]1718  Exp_Rev Access'!$F$7:$GK$318,27,FALSE))</f>
        <v>3611.3</v>
      </c>
      <c r="AI218" s="90">
        <f>IF(ISNA(VLOOKUP($B218,'[1]1718  Exp_Rev Access'!$F$7:$GK$318,28,FALSE)),"",VLOOKUP($B218,'[1]1718  Exp_Rev Access'!$F$7:$GK$318,28,FALSE))</f>
        <v>41618.61</v>
      </c>
      <c r="AJ218" s="90">
        <f>IF(ISNA(VLOOKUP($B218,'[1]1718  Exp_Rev Access'!$F$7:$GK$318,29,FALSE)),"",VLOOKUP($B218,'[1]1718  Exp_Rev Access'!$F$7:$GK$318,29,FALSE))</f>
        <v>139050.85999999999</v>
      </c>
      <c r="AK218" s="90">
        <f>IF(ISNA(VLOOKUP($B218,'[1]1718  Exp_Rev Access'!$F$7:$GK$318,30,FALSE)),"",VLOOKUP($B218,'[1]1718  Exp_Rev Access'!$F$7:$GK$318,30,FALSE))</f>
        <v>445748.6</v>
      </c>
      <c r="AL218" s="90">
        <f>IF(ISNA(VLOOKUP($B218,'[1]1718  Exp_Rev Access'!$F$7:$GK$318,31,FALSE)),"",VLOOKUP($B218,'[1]1718  Exp_Rev Access'!$F$7:$GK$318,31,FALSE))</f>
        <v>0</v>
      </c>
      <c r="AM218" s="56">
        <f t="shared" si="583"/>
        <v>1006476.72</v>
      </c>
      <c r="AN218" s="92">
        <f t="shared" si="584"/>
        <v>2.0948603068860212E-2</v>
      </c>
      <c r="AO218" s="71">
        <f t="shared" si="585"/>
        <v>280.29239085331722</v>
      </c>
      <c r="AP218" s="90">
        <f>IF(ISNA(VLOOKUP($B218,'[1]1718  Exp_Rev Access'!$F$7:$GK$318,33,FALSE)),"",VLOOKUP($B218,'[1]1718  Exp_Rev Access'!$F$7:$GK$318,33,FALSE))</f>
        <v>23559067.5</v>
      </c>
      <c r="AQ218" s="90">
        <f>IF(ISNA(VLOOKUP($B218,'[1]1718  Exp_Rev Access'!$F$7:$GK$318,34,FALSE)),"",VLOOKUP($B218,'[1]1718  Exp_Rev Access'!$F$7:$GK$318,34,FALSE))</f>
        <v>994822.96</v>
      </c>
      <c r="AR218" s="90">
        <f>IF(ISNA(VLOOKUP($B218,'[1]1718  Exp_Rev Access'!$F$7:$GK$318,35,FALSE)),"",VLOOKUP($B218,'[1]1718  Exp_Rev Access'!$F$7:$GK$318,35,FALSE))</f>
        <v>2702566.68</v>
      </c>
      <c r="AS218" s="90">
        <f>IF(ISNA(VLOOKUP($B218,'[1]1718  Exp_Rev Access'!$F$7:$GK$318,36,FALSE)),"",VLOOKUP($B218,'[1]1718  Exp_Rev Access'!$F$7:$GK$318,36,FALSE))</f>
        <v>467326.14</v>
      </c>
      <c r="AT218" s="90">
        <f>IF(ISNA(VLOOKUP($B218,'[1]1718  Exp_Rev Access'!$F$7:$GK$318,37,FALSE)),"",VLOOKUP($B218,'[1]1718  Exp_Rev Access'!$F$7:$GK$318,37,FALSE))</f>
        <v>0</v>
      </c>
      <c r="AU218" s="56">
        <f t="shared" si="586"/>
        <v>27723783.280000001</v>
      </c>
      <c r="AV218" s="93">
        <f t="shared" si="587"/>
        <v>0.57703722297702376</v>
      </c>
      <c r="AW218" s="56">
        <f t="shared" si="588"/>
        <v>7720.7602964233702</v>
      </c>
      <c r="AX218" s="90">
        <f>IF(ISNA(VLOOKUP($B218,'[1]1718  Exp_Rev Access'!$F$7:$GK$318,39,FALSE)),"",VLOOKUP($B218,'[1]1718  Exp_Rev Access'!$F$7:$GK$318,39,FALSE))</f>
        <v>0</v>
      </c>
      <c r="AY218" s="90">
        <f>IF(ISNA(VLOOKUP($B218,'[1]1718  Exp_Rev Access'!$F$7:$GK$318,40,FALSE)),"",VLOOKUP($B218,'[1]1718  Exp_Rev Access'!$F$7:$GK$318,40,FALSE))</f>
        <v>3472245.03</v>
      </c>
      <c r="AZ218" s="90">
        <f>IF(ISNA(VLOOKUP($B218,'[1]1718  Exp_Rev Access'!$F$7:$GK$318,41,FALSE)),"",VLOOKUP($B218,'[1]1718  Exp_Rev Access'!$F$7:$GK$318,41,FALSE))</f>
        <v>356574.97</v>
      </c>
      <c r="BA218" s="90">
        <f>IF(ISNA(VLOOKUP($B218,'[1]1718  Exp_Rev Access'!$F$7:$GK$318,42,FALSE)),"",VLOOKUP($B218,'[1]1718  Exp_Rev Access'!$F$7:$GK$318,42,FALSE))</f>
        <v>0</v>
      </c>
      <c r="BB218" s="90">
        <f>IF(ISNA(VLOOKUP($B218,'[1]1718  Exp_Rev Access'!$F$7:$GK$318,43,FALSE)),"",VLOOKUP($B218,'[1]1718  Exp_Rev Access'!$F$7:$GK$318,43,FALSE))</f>
        <v>0</v>
      </c>
      <c r="BC218" s="90">
        <f>IF(ISNA(VLOOKUP($B218,'[1]1718  Exp_Rev Access'!$F$7:$GK$318,44,FALSE)),"",VLOOKUP($B218,'[1]1718  Exp_Rev Access'!$F$7:$GK$318,44,FALSE))</f>
        <v>2114456.71</v>
      </c>
      <c r="BD218" s="90">
        <f>IF(ISNA(VLOOKUP($B218,'[1]1718  Exp_Rev Access'!$F$7:$GK$318,45,FALSE)),"",VLOOKUP($B218,'[1]1718  Exp_Rev Access'!$F$7:$GK$318,45,FALSE))</f>
        <v>0</v>
      </c>
      <c r="BE218" s="90">
        <f>IF(ISNA(VLOOKUP($B218,'[1]1718  Exp_Rev Access'!$F$7:$GK$318,46,FALSE)),"",VLOOKUP($B218,'[1]1718  Exp_Rev Access'!$F$7:$GK$318,46,FALSE))</f>
        <v>326390.55</v>
      </c>
      <c r="BF218" s="90">
        <f>IF(ISNA(VLOOKUP($B218,'[1]1718  Exp_Rev Access'!$F$7:$GK$318,47,FALSE)),"",VLOOKUP($B218,'[1]1718  Exp_Rev Access'!$F$7:$GK$318,47,FALSE))</f>
        <v>0</v>
      </c>
      <c r="BG218" s="90">
        <f>IF(ISNA(VLOOKUP($B218,'[1]1718  Exp_Rev Access'!$F$7:$GK$318,48,FALSE)),"",VLOOKUP($B218,'[1]1718  Exp_Rev Access'!$F$7:$GK$318,48,FALSE))</f>
        <v>489289.15</v>
      </c>
      <c r="BH218" s="90">
        <f>IF(ISNA(VLOOKUP($B218,'[1]1718  Exp_Rev Access'!$F$7:$GK$318,49,FALSE)),"",VLOOKUP($B218,'[1]1718  Exp_Rev Access'!$F$7:$GK$318,49,FALSE))</f>
        <v>79084.639999999999</v>
      </c>
      <c r="BI218" s="90">
        <f>IF(ISNA(VLOOKUP($B218,'[1]1718  Exp_Rev Access'!$F$7:$GK$318,50,FALSE)),"",VLOOKUP($B218,'[1]1718  Exp_Rev Access'!$F$7:$GK$318,50,FALSE))</f>
        <v>0</v>
      </c>
      <c r="BJ218" s="90">
        <f>IF(ISNA(VLOOKUP($B218,'[1]1718  Exp_Rev Access'!$F$7:$GK$318,51,FALSE)),"",VLOOKUP($B218,'[1]1718  Exp_Rev Access'!$F$7:$GK$318,51,FALSE))</f>
        <v>27369.13</v>
      </c>
      <c r="BK218" s="90">
        <f>IF(ISNA(VLOOKUP($B218,'[1]1718  Exp_Rev Access'!$F$7:$GK$318,52,FALSE)),"",VLOOKUP($B218,'[1]1718  Exp_Rev Access'!$F$7:$GK$318,52,FALSE))</f>
        <v>1494231.77</v>
      </c>
      <c r="BL218" s="90">
        <f>IF(ISNA(VLOOKUP($B218,'[1]1718  Exp_Rev Access'!$F$7:$GK$318,53,FALSE)),"",VLOOKUP($B218,'[1]1718  Exp_Rev Access'!$F$7:$GK$318,53,FALSE))</f>
        <v>0</v>
      </c>
      <c r="BM218" s="90">
        <f>IF(ISNA(VLOOKUP($B218,'[1]1718  Exp_Rev Access'!$F$7:$GK$318,54,FALSE)),"",VLOOKUP($B218,'[1]1718  Exp_Rev Access'!$F$7:$GK$318,54,FALSE))</f>
        <v>16425.759999999998</v>
      </c>
      <c r="BN218" s="90">
        <f>IF(ISNA(VLOOKUP($B218,'[1]1718  Exp_Rev Access'!$F$7:$GK$318,55,FALSE)),"",VLOOKUP($B218,'[1]1718  Exp_Rev Access'!$F$7:$GK$318,55,FALSE))</f>
        <v>0</v>
      </c>
      <c r="BO218" s="90">
        <f>IF(ISNA(VLOOKUP($B218,'[1]1718  Exp_Rev Access'!$F$7:$GK$318,56,FALSE)),"",VLOOKUP($B218,'[1]1718  Exp_Rev Access'!$F$7:$GK$318,56,FALSE))</f>
        <v>0</v>
      </c>
      <c r="BP218" s="90">
        <f>IF(ISNA(VLOOKUP($B218,'[1]1718  Exp_Rev Access'!$F$7:$GK$318,57,FALSE)),"",VLOOKUP($B218,'[1]1718  Exp_Rev Access'!$F$7:$GK$318,57,FALSE))</f>
        <v>0</v>
      </c>
      <c r="BQ218" s="90">
        <f>IF(ISNA(VLOOKUP($B218,'[1]1718  Exp_Rev Access'!$F$7:$GK$318,58,FALSE)),"",VLOOKUP($B218,'[1]1718  Exp_Rev Access'!$F$7:$GK$318,58,FALSE))</f>
        <v>0</v>
      </c>
      <c r="BR218" s="90">
        <f>IF(ISNA(VLOOKUP($B218,'[1]1718  Exp_Rev Access'!$F$7:$GK$318,59,FALSE)),"",VLOOKUP($B218,'[1]1718  Exp_Rev Access'!$F$7:$GK$318,59,FALSE))</f>
        <v>0</v>
      </c>
      <c r="BS218" s="90">
        <f>IF(ISNA(VLOOKUP($B218,'[1]1718  Exp_Rev Access'!$F$7:$GK$318,60,FALSE)),"",VLOOKUP($B218,'[1]1718  Exp_Rev Access'!$F$7:$GK$318,60,FALSE))</f>
        <v>23747.37</v>
      </c>
      <c r="BT218" s="90">
        <f>IF(ISNA(VLOOKUP($B218,'[1]1718  Exp_Rev Access'!$F$7:$GK$318,61,FALSE)),"",VLOOKUP($B218,'[1]1718  Exp_Rev Access'!$F$7:$GK$318,61,FALSE))</f>
        <v>0</v>
      </c>
      <c r="BU218" s="90">
        <f>IF(ISNA(VLOOKUP($B218,'[1]1718  Exp_Rev Access'!$F$7:$GK$318,62,FALSE)),"",VLOOKUP($B218,'[1]1718  Exp_Rev Access'!$F$7:$GK$318,62,FALSE))</f>
        <v>0</v>
      </c>
      <c r="BV218" s="56">
        <f t="shared" si="571"/>
        <v>8399815.0799999982</v>
      </c>
      <c r="BW218" s="92">
        <f t="shared" si="589"/>
        <v>0.17483205370388127</v>
      </c>
      <c r="BX218" s="71">
        <f t="shared" si="590"/>
        <v>2339.2535611742192</v>
      </c>
      <c r="BY218" s="90">
        <f>IF(ISNA(VLOOKUP($B218,'[1]1718  Exp_Rev Access'!$F$7:$GK$318,64,FALSE)),"",VLOOKUP($B218,'[1]1718  Exp_Rev Access'!$F$7:$GK$318,64,FALSE))</f>
        <v>0</v>
      </c>
      <c r="BZ218" s="90">
        <f>IF(ISNA(VLOOKUP($B218,'[1]1718  Exp_Rev Access'!$F$7:$GK$318,65,FALSE)),"",VLOOKUP($B218,'[1]1718  Exp_Rev Access'!$F$7:$GK$318,65,FALSE))</f>
        <v>0</v>
      </c>
      <c r="CA218" s="90">
        <f>IF(ISNA(VLOOKUP($B218,'[1]1718  Exp_Rev Access'!$F$7:$GK$318,66,FALSE)),"",VLOOKUP($B218,'[1]1718  Exp_Rev Access'!$F$7:$GK$318,66,FALSE))</f>
        <v>0</v>
      </c>
      <c r="CB218" s="90">
        <f>IF(ISNA(VLOOKUP($B218,'[1]1718  Exp_Rev Access'!$F$7:$GK$318,67,FALSE)),"",VLOOKUP($B218,'[1]1718  Exp_Rev Access'!$F$7:$GK$318,67,FALSE))</f>
        <v>0</v>
      </c>
      <c r="CC218" s="90">
        <f>IF(ISNA(VLOOKUP($B218,'[1]1718  Exp_Rev Access'!$F$7:$GK$318,68,FALSE)),"",VLOOKUP($B218,'[1]1718  Exp_Rev Access'!$F$7:$GK$318,68,FALSE))</f>
        <v>239191.75</v>
      </c>
      <c r="CD218" s="90">
        <f>IF(ISNA(VLOOKUP($B218,'[1]1718  Exp_Rev Access'!$F$7:$GK$318,69,FALSE)),"",VLOOKUP($B218,'[1]1718  Exp_Rev Access'!$F$7:$GK$318,69,FALSE))</f>
        <v>0</v>
      </c>
      <c r="CE218" s="56">
        <f t="shared" si="566"/>
        <v>239191.75</v>
      </c>
      <c r="CF218" s="92">
        <f t="shared" si="591"/>
        <v>4.9784887504363195E-3</v>
      </c>
      <c r="CG218" s="78">
        <f t="shared" si="592"/>
        <v>66.612198918906884</v>
      </c>
      <c r="CH218" s="90">
        <f>IF(ISNA(VLOOKUP($B218,'[1]1718  Exp_Rev Access'!$F$7:$GK$318,$CH$2,FALSE)),"",VLOOKUP($B218,'[1]1718  Exp_Rev Access'!$F$7:$GK$318,$CH$2,FALSE))</f>
        <v>0</v>
      </c>
      <c r="CI218" s="90">
        <f>IF(ISNA(VLOOKUP($B218,'[1]1718  Exp_Rev Access'!$F$7:$GK$318,$CI$2,FALSE)),"",VLOOKUP($B218,'[1]1718  Exp_Rev Access'!$F$7:$GK$318,$CI$2,FALSE))</f>
        <v>0</v>
      </c>
      <c r="CJ218" s="90">
        <f>IF(ISNA(VLOOKUP($B218,'[1]1718  Exp_Rev Access'!$F$7:$GK$318,$CJ$2,FALSE)),"",VLOOKUP($B218,'[1]1718  Exp_Rev Access'!$F$7:$GK$318,$CJ$2,FALSE))</f>
        <v>0</v>
      </c>
      <c r="CK218" s="90">
        <f>IF(ISNA(VLOOKUP($B218,'[1]1718  Exp_Rev Access'!$F$7:$GK$318,$CK$2,FALSE)),"",VLOOKUP($B218,'[1]1718  Exp_Rev Access'!$F$7:$GK$318,$CK$2,FALSE))</f>
        <v>0</v>
      </c>
      <c r="CL218" s="90">
        <f>IF(ISNA(VLOOKUP($B218,'[1]1718  Exp_Rev Access'!$F$7:$GK$318,$CL$2,FALSE)),"",VLOOKUP($B218,'[1]1718  Exp_Rev Access'!$F$7:$GK$318,$CL$2,FALSE))</f>
        <v>0</v>
      </c>
      <c r="CM218" s="90">
        <f>IF(ISNA(VLOOKUP($B218,'[1]1718  Exp_Rev Access'!$F$7:$GK$318,$CM$2,FALSE)),"",VLOOKUP($B218,'[1]1718  Exp_Rev Access'!$F$7:$GK$318,$CM$2,FALSE))</f>
        <v>0</v>
      </c>
      <c r="CN218" s="90">
        <f>IF(ISNA(VLOOKUP($B218,'[1]1718  Exp_Rev Access'!$F$7:$GK$318,$CN$2,FALSE)),"",VLOOKUP($B218,'[1]1718  Exp_Rev Access'!$F$7:$GK$318,$CN$2,FALSE))</f>
        <v>0</v>
      </c>
      <c r="CO218" s="90">
        <f>IF(ISNA(VLOOKUP($B218,'[1]1718  Exp_Rev Access'!$F$7:$GK$318,$CO$2,FALSE)),"",VLOOKUP($B218,'[1]1718  Exp_Rev Access'!$F$7:$GK$318,$CO$2,FALSE))</f>
        <v>0</v>
      </c>
      <c r="CP218" s="90">
        <f>IF(ISNA(VLOOKUP($B218,'[1]1718  Exp_Rev Access'!$F$7:$GK$318,$CP$2,FALSE)),"",VLOOKUP($B218,'[1]1718  Exp_Rev Access'!$F$7:$GK$318,$CP$2,FALSE))</f>
        <v>0</v>
      </c>
      <c r="CQ218" s="90">
        <f>IF(ISNA(VLOOKUP($B218,'[1]1718  Exp_Rev Access'!$F$7:$GK$318,$CQ$2,FALSE)),"",VLOOKUP($B218,'[1]1718  Exp_Rev Access'!$F$7:$GK$318,$CQ$2,FALSE))</f>
        <v>808060.19</v>
      </c>
      <c r="CR218" s="90">
        <f>IF(ISNA(VLOOKUP($B218,'[1]1718  Exp_Rev Access'!$F$7:$GK$318,$CR$2,FALSE)),"",VLOOKUP($B218,'[1]1718  Exp_Rev Access'!$F$7:$GK$318,$CR$2,FALSE))</f>
        <v>0</v>
      </c>
      <c r="CS218" s="90">
        <f>IF(ISNA(VLOOKUP($B218,'[1]1718  Exp_Rev Access'!$F$7:$GK$318,$CS$2,FALSE)),"",VLOOKUP($B218,'[1]1718  Exp_Rev Access'!$F$7:$GK$318,$CS$2,FALSE))</f>
        <v>31399</v>
      </c>
      <c r="CT218" s="90">
        <f>IF(ISNA(VLOOKUP($B218,'[1]1718  Exp_Rev Access'!$F$7:$GK$318,$CT$2,FALSE)),"",VLOOKUP($B218,'[1]1718  Exp_Rev Access'!$F$7:$GK$318,$CT$2,FALSE))</f>
        <v>0</v>
      </c>
      <c r="CU218" s="90">
        <f>IF(ISNA(VLOOKUP($B218,'[1]1718  Exp_Rev Access'!$F$7:$GK$318,$CU$2,FALSE)),"",VLOOKUP($B218,'[1]1718  Exp_Rev Access'!$F$7:$GK$318,$CU$2,FALSE))</f>
        <v>1194947.74</v>
      </c>
      <c r="CV218" s="90">
        <f>IF(ISNA(VLOOKUP($B218,'[1]1718  Exp_Rev Access'!$F$7:$GK$318,$CV$2,FALSE)),"",VLOOKUP($B218,'[1]1718  Exp_Rev Access'!$F$7:$GK$318,$CV$2,FALSE))</f>
        <v>280826</v>
      </c>
      <c r="CW218" s="90">
        <f>IF(ISNA(VLOOKUP($B218,'[1]1718  Exp_Rev Access'!$F$7:$GK$318,$CW$2,FALSE)),"",VLOOKUP($B218,'[1]1718  Exp_Rev Access'!$F$7:$GK$318,$CW$2,FALSE))</f>
        <v>70278.38</v>
      </c>
      <c r="CX218" s="90">
        <f>IF(ISNA(VLOOKUP($B218,'[1]1718  Exp_Rev Access'!$F$7:$GK$318,$CX$2,FALSE)),"",VLOOKUP($B218,'[1]1718  Exp_Rev Access'!$F$7:$GK$318,$CX$2,FALSE))</f>
        <v>0</v>
      </c>
      <c r="CY218" s="90">
        <f>IF(ISNA(VLOOKUP($B218,'[1]1718  Exp_Rev Access'!$F$7:$GK$318,$CY$2,FALSE)),"",VLOOKUP($B218,'[1]1718  Exp_Rev Access'!$F$7:$GK$318,$CY$2,FALSE))</f>
        <v>0</v>
      </c>
      <c r="CZ218" s="90">
        <f>IF(ISNA(VLOOKUP($B218,'[1]1718  Exp_Rev Access'!$F$7:$GK$318,$CZ$2,FALSE)),"",VLOOKUP($B218,'[1]1718  Exp_Rev Access'!$F$7:$GK$318,$CZ$2,FALSE))</f>
        <v>0</v>
      </c>
      <c r="DA218" s="90">
        <f>IF(ISNA(VLOOKUP($B218,'[1]1718  Exp_Rev Access'!$F$7:$GK$318,$DA$2,FALSE)),"",VLOOKUP($B218,'[1]1718  Exp_Rev Access'!$F$7:$GK$318,$DA$2,FALSE))</f>
        <v>0</v>
      </c>
      <c r="DB218" s="90">
        <f>IF(ISNA(VLOOKUP($B218,'[1]1718  Exp_Rev Access'!$F$7:$GK$318,$DB$2,FALSE)),"",VLOOKUP($B218,'[1]1718  Exp_Rev Access'!$F$7:$GK$318,$DB$2,FALSE))</f>
        <v>57674.46</v>
      </c>
      <c r="DC218" s="90">
        <f>IF(ISNA(VLOOKUP($B218,'[1]1718  Exp_Rev Access'!$F$7:$GK$318,$DC$2,FALSE)),"",VLOOKUP($B218,'[1]1718  Exp_Rev Access'!$F$7:$GK$318,$DC$2,FALSE))</f>
        <v>0</v>
      </c>
      <c r="DD218" s="90">
        <f>IF(ISNA(VLOOKUP($B218,'[1]1718  Exp_Rev Access'!$F$7:$GK$318,$DD$2,FALSE)),"",VLOOKUP($B218,'[1]1718  Exp_Rev Access'!$F$7:$GK$318,$DD$2,FALSE))</f>
        <v>0</v>
      </c>
      <c r="DE218" s="90">
        <f>IF(ISNA(VLOOKUP($B218,'[1]1718  Exp_Rev Access'!$F$7:$GK$318,$DE$2,FALSE)),"",VLOOKUP($B218,'[1]1718  Exp_Rev Access'!$F$7:$GK$318,$DE$2,FALSE))</f>
        <v>0</v>
      </c>
      <c r="DF218" s="90">
        <f>IF(ISNA(VLOOKUP($B218,'[1]1718  Exp_Rev Access'!$F$7:$GK$318,$DF$2,FALSE)),"",VLOOKUP($B218,'[1]1718  Exp_Rev Access'!$F$7:$GK$318,$DF$2,FALSE))</f>
        <v>0</v>
      </c>
      <c r="DG218" s="90">
        <f>IF(ISNA(VLOOKUP($B218,'[1]1718  Exp_Rev Access'!$F$7:$GK$318,$DG$2,FALSE)),"",VLOOKUP($B218,'[1]1718  Exp_Rev Access'!$F$7:$GK$318,$DG$2,FALSE))</f>
        <v>28299.4</v>
      </c>
      <c r="DH218" s="90">
        <f>IF(ISNA(VLOOKUP($B218,'[1]1718  Exp_Rev Access'!$F$7:$GK$318,$DH$2,FALSE)),"",VLOOKUP($B218,'[1]1718  Exp_Rev Access'!$F$7:$GK$318,$DH$2,FALSE))</f>
        <v>12977.23</v>
      </c>
      <c r="DI218" s="90">
        <f>IF(ISNA(VLOOKUP($B218,'[1]1718  Exp_Rev Access'!$F$7:$GK$318,$DI$2,FALSE)),"",VLOOKUP($B218,'[1]1718  Exp_Rev Access'!$F$7:$GK$318,$DI$2,FALSE))</f>
        <v>1469918.88</v>
      </c>
      <c r="DJ218" s="90">
        <f>IF(ISNA(VLOOKUP($B218,'[1]1718  Exp_Rev Access'!$F$7:$GK$318,$DJ$2,FALSE)),"",VLOOKUP($B218,'[1]1718  Exp_Rev Access'!$F$7:$GK$318,$DJ$2,FALSE))</f>
        <v>0</v>
      </c>
      <c r="DK218" s="90">
        <f>IF(ISNA(VLOOKUP($B218,'[1]1718  Exp_Rev Access'!$F$7:$GK$318,$DK$2,FALSE)),"",VLOOKUP($B218,'[1]1718  Exp_Rev Access'!$F$7:$GK$318,$DK$2,FALSE))</f>
        <v>0</v>
      </c>
      <c r="DL218" s="90">
        <f>IF(ISNA(VLOOKUP($B218,'[1]1718  Exp_Rev Access'!$F$7:$GK$318,$DL$2,FALSE)),"",VLOOKUP($B218,'[1]1718  Exp_Rev Access'!$F$7:$GK$318,$DL$2,FALSE))</f>
        <v>0</v>
      </c>
      <c r="DM218" s="90">
        <f>IF(ISNA(VLOOKUP($B218,'[1]1718  Exp_Rev Access'!$F$7:$GK$318,$DM$2,FALSE)),"",VLOOKUP($B218,'[1]1718  Exp_Rev Access'!$F$7:$GK$318,$DM$2,FALSE))</f>
        <v>0</v>
      </c>
      <c r="DN218" s="90">
        <f>IF(ISNA(VLOOKUP($B218,'[1]1718  Exp_Rev Access'!$F$7:$GK$318,$DN$2,FALSE)),"",VLOOKUP($B218,'[1]1718  Exp_Rev Access'!$F$7:$GK$318,$DN$2,FALSE))</f>
        <v>0</v>
      </c>
      <c r="DO218" s="90">
        <f>IF(ISNA(VLOOKUP($B218,'[1]1718  Exp_Rev Access'!$F$7:$GK$318,$DO$2,FALSE)),"",VLOOKUP($B218,'[1]1718  Exp_Rev Access'!$F$7:$GK$318,$DO$2,FALSE))</f>
        <v>0</v>
      </c>
      <c r="DP218" s="90">
        <f>IF(ISNA(VLOOKUP($B218,'[1]1718  Exp_Rev Access'!$F$7:$GK$318,$DP$2,FALSE)),"",VLOOKUP($B218,'[1]1718  Exp_Rev Access'!$F$7:$GK$318,$DP$2,FALSE))</f>
        <v>0</v>
      </c>
      <c r="DQ218" s="90">
        <f>IF(ISNA(VLOOKUP($B218,'[1]1718  Exp_Rev Access'!$F$7:$GK$318,$DQ$2,FALSE)),"",VLOOKUP($B218,'[1]1718  Exp_Rev Access'!$F$7:$GK$318,$DQ$2,FALSE))</f>
        <v>0</v>
      </c>
      <c r="DR218" s="90">
        <f>IF(ISNA(VLOOKUP($B218,'[1]1718  Exp_Rev Access'!$F$7:$GK$318,$DR$2,FALSE)),"",VLOOKUP($B218,'[1]1718  Exp_Rev Access'!$F$7:$GK$318,$DR$2,FALSE))</f>
        <v>0</v>
      </c>
      <c r="DS218" s="90">
        <f>IF(ISNA(VLOOKUP($B218,'[1]1718  Exp_Rev Access'!$F$7:$GK$318,$DS$2,FALSE)),"",VLOOKUP($B218,'[1]1718  Exp_Rev Access'!$F$7:$GK$318,$DS$2,FALSE))</f>
        <v>0</v>
      </c>
      <c r="DT218" s="90">
        <f>IF(ISNA(VLOOKUP($B218,'[1]1718  Exp_Rev Access'!$F$7:$GK$318,$DT$2,FALSE)),"",VLOOKUP($B218,'[1]1718  Exp_Rev Access'!$F$7:$GK$318,$DT$2,FALSE))</f>
        <v>0</v>
      </c>
      <c r="DU218" s="90">
        <f>IF(ISNA(VLOOKUP($B218,'[1]1718  Exp_Rev Access'!$F$7:$GK$318,$DU$2,FALSE)),"",VLOOKUP($B218,'[1]1718  Exp_Rev Access'!$F$7:$GK$318,$DU$2,FALSE))</f>
        <v>0</v>
      </c>
      <c r="DV218" s="90">
        <f>IF(ISNA(VLOOKUP($B218,'[1]1718  Exp_Rev Access'!$F$7:$GK$318,$DV$2,FALSE)),"",VLOOKUP($B218,'[1]1718  Exp_Rev Access'!$F$7:$GK$318,$DV$2,FALSE))</f>
        <v>0</v>
      </c>
      <c r="DW218" s="90">
        <f>IF(ISNA(VLOOKUP($B218,'[1]1718  Exp_Rev Access'!$F$7:$GK$318,$DW$2,FALSE)),"",VLOOKUP($B218,'[1]1718  Exp_Rev Access'!$F$7:$GK$318,$DW$2,FALSE))</f>
        <v>0</v>
      </c>
      <c r="DX218" s="90">
        <f>IF(ISNA(VLOOKUP($B218,'[1]1718  Exp_Rev Access'!$F$7:$GK$318,$DX$2,FALSE)),"",VLOOKUP($B218,'[1]1718  Exp_Rev Access'!$F$7:$GK$318,$DX$2,FALSE))</f>
        <v>0</v>
      </c>
      <c r="DY218" s="90">
        <f>IF(ISNA(VLOOKUP($B218,'[1]1718  Exp_Rev Access'!$F$7:$GK$318,$DY$2,FALSE)),"",VLOOKUP($B218,'[1]1718  Exp_Rev Access'!$F$7:$GK$318,$DY$2,FALSE))</f>
        <v>0</v>
      </c>
      <c r="DZ218" s="90">
        <f>IF(ISNA(VLOOKUP($B218,'[1]1718  Exp_Rev Access'!$F$7:$GK$318,$DZ$2,FALSE)),"",VLOOKUP($B218,'[1]1718  Exp_Rev Access'!$F$7:$GK$318,$DZ$2,FALSE))</f>
        <v>0</v>
      </c>
      <c r="EA218" s="90">
        <f>IF(ISNA(VLOOKUP($B218,'[1]1718  Exp_Rev Access'!$F$7:$GK$318,$EA$2,FALSE)),"",VLOOKUP($B218,'[1]1718  Exp_Rev Access'!$F$7:$GK$318,$EA$2,FALSE))</f>
        <v>0</v>
      </c>
      <c r="EB218" s="90">
        <f>IF(ISNA(VLOOKUP($B218,'[1]1718  Exp_Rev Access'!$F$7:$GK$318,$EB$2,FALSE)),"",VLOOKUP($B218,'[1]1718  Exp_Rev Access'!$F$7:$GK$318,$EB$2,FALSE))</f>
        <v>0</v>
      </c>
      <c r="EC218" s="90">
        <f>IF(ISNA(VLOOKUP($B218,'[1]1718  Exp_Rev Access'!$F$7:$GK$318,$EC$2,FALSE)),"",VLOOKUP($B218,'[1]1718  Exp_Rev Access'!$F$7:$GK$318,$EC$2,FALSE))</f>
        <v>0</v>
      </c>
      <c r="ED218" s="90">
        <f>IF(ISNA(VLOOKUP($B218,'[1]1718  Exp_Rev Access'!$F$7:$GK$318,$ED$2,FALSE)),"",VLOOKUP($B218,'[1]1718  Exp_Rev Access'!$F$7:$GK$318,$ED$2,FALSE))</f>
        <v>0</v>
      </c>
      <c r="EE218" s="90">
        <f>IF(ISNA(VLOOKUP($B218,'[1]1718  Exp_Rev Access'!$F$7:$GK$318,$EE$2,FALSE)),"",VLOOKUP($B218,'[1]1718  Exp_Rev Access'!$F$7:$GK$318,$EE$2,FALSE))</f>
        <v>0</v>
      </c>
      <c r="EF218" s="90">
        <f>IF(ISNA(VLOOKUP($B218,'[1]1718  Exp_Rev Access'!$F$7:$GK$318,$EF$2,FALSE)),"",VLOOKUP($B218,'[1]1718  Exp_Rev Access'!$F$7:$GK$318,$EF$2,FALSE))</f>
        <v>0</v>
      </c>
      <c r="EG218" s="90">
        <f>IF(ISNA(VLOOKUP($B218,'[1]1718  Exp_Rev Access'!$F$7:$GK$318,$EG$2,FALSE)),"",VLOOKUP($B218,'[1]1718  Exp_Rev Access'!$F$7:$GK$318,$EG$2,FALSE))</f>
        <v>0</v>
      </c>
      <c r="EH218" s="90">
        <f>IF(ISNA(VLOOKUP($B218,'[1]1718  Exp_Rev Access'!$F$7:$GK$318,$EH$2,FALSE)),"",VLOOKUP($B218,'[1]1718  Exp_Rev Access'!$F$7:$GK$318,$EH$2,FALSE))</f>
        <v>0</v>
      </c>
      <c r="EI218" s="90">
        <f>IF(ISNA(VLOOKUP($B218,'[1]1718  Exp_Rev Access'!$F$7:$GK$318,$EI$2,FALSE)),"",VLOOKUP($B218,'[1]1718  Exp_Rev Access'!$F$7:$GK$318,$EI$2,FALSE))</f>
        <v>0</v>
      </c>
      <c r="EJ218" s="90">
        <f>IF(ISNA(VLOOKUP($B218,'[1]1718  Exp_Rev Access'!$F$7:$GK$318,$EJ$2,FALSE)),"",VLOOKUP($B218,'[1]1718  Exp_Rev Access'!$F$7:$GK$318,$EJ$2,FALSE))</f>
        <v>0</v>
      </c>
      <c r="EK218" s="90">
        <f>IF(ISNA(VLOOKUP($B218,'[1]1718  Exp_Rev Access'!$F$7:$GK$318,$EK$2,FALSE)),"",VLOOKUP($B218,'[1]1718  Exp_Rev Access'!$F$7:$GK$318,$EK$2,FALSE))</f>
        <v>0</v>
      </c>
      <c r="EL218" s="90">
        <f>IF(ISNA(VLOOKUP($B218,'[1]1718  Exp_Rev Access'!$F$7:$GK$318,$EL$2,FALSE)),"",VLOOKUP($B218,'[1]1718  Exp_Rev Access'!$F$7:$GK$318,$EL$2,FALSE))</f>
        <v>0</v>
      </c>
      <c r="EM218" s="90">
        <f>IF(ISNA(VLOOKUP($B218,'[1]1718  Exp_Rev Access'!$F$7:$GK$318,$EM$2,FALSE)),"",VLOOKUP($B218,'[1]1718  Exp_Rev Access'!$F$7:$GK$318,$EM$2,FALSE))</f>
        <v>0</v>
      </c>
      <c r="EN218" s="90">
        <f>IF(ISNA(VLOOKUP($B218,'[1]1718  Exp_Rev Access'!$F$7:$GK$318,$EN$2,FALSE)),"",VLOOKUP($B218,'[1]1718  Exp_Rev Access'!$F$7:$GK$318,$EN$2,FALSE))</f>
        <v>85025.13</v>
      </c>
      <c r="EO218" s="90">
        <f>IF(ISNA(VLOOKUP($B218,'[1]1718  Exp_Rev Access'!$F$7:$GK$318,$EO$2,FALSE)),"",VLOOKUP($B218,'[1]1718  Exp_Rev Access'!$F$7:$GK$318,$EO$2,FALSE))</f>
        <v>0</v>
      </c>
      <c r="EP218" s="90">
        <f>IF(ISNA(VLOOKUP($B218,'[1]1718  Exp_Rev Access'!$F$7:$GK$318,$EP$2,FALSE)),"",VLOOKUP($B218,'[1]1718  Exp_Rev Access'!$F$7:$GK$318,$EP$2,FALSE))</f>
        <v>0</v>
      </c>
      <c r="EQ218" s="90">
        <f>IF(ISNA(VLOOKUP($B218,'[1]1718  Exp_Rev Access'!$F$7:$GK$318,$EQ$2,FALSE)),"",VLOOKUP($B218,'[1]1718  Exp_Rev Access'!$F$7:$GK$318,$EQ$2,FALSE))</f>
        <v>0</v>
      </c>
      <c r="ER218" s="90">
        <f>IF(ISNA(VLOOKUP($B218,'[1]1718  Exp_Rev Access'!$F$7:$GK$318,$ER$2,FALSE)),"",VLOOKUP($B218,'[1]1718  Exp_Rev Access'!$F$7:$GK$318,$ER$2,FALSE))</f>
        <v>0</v>
      </c>
      <c r="ES218" s="90">
        <f>IF(ISNA(VLOOKUP($B218,'[1]1718  Exp_Rev Access'!$F$7:$GK$318,$ES$2,FALSE)),"",VLOOKUP($B218,'[1]1718  Exp_Rev Access'!$F$7:$GK$318,$ES$2,FALSE))</f>
        <v>0</v>
      </c>
      <c r="ET218" s="90">
        <f>IF(ISNA(VLOOKUP($B218,'[1]1718  Exp_Rev Access'!$F$7:$GK$318,$ET$2,FALSE)),"",VLOOKUP($B218,'[1]1718  Exp_Rev Access'!$F$7:$GK$318,$ET$2,FALSE))</f>
        <v>0</v>
      </c>
      <c r="EU218" s="90">
        <f>IF(ISNA(VLOOKUP($B218,'[1]1718  Exp_Rev Access'!$F$7:$GK$318,$EU$2,FALSE)),"",VLOOKUP($B218,'[1]1718  Exp_Rev Access'!$F$7:$GK$318,$EU$2,FALSE))</f>
        <v>0</v>
      </c>
      <c r="EV218" s="90">
        <f>IF(ISNA(VLOOKUP($B218,'[1]1718  Exp_Rev Access'!$F$7:$GK$318,$EV$2,FALSE)),"",VLOOKUP($B218,'[1]1718  Exp_Rev Access'!$F$7:$GK$318,$EV$2,FALSE))</f>
        <v>28224.41</v>
      </c>
      <c r="EW218" s="90">
        <f>IF(ISNA(VLOOKUP($B218,'[1]1718  Exp_Rev Access'!$F$7:$GK$318,$EW$2,FALSE)),"",VLOOKUP($B218,'[1]1718  Exp_Rev Access'!$F$7:$GK$318,$EW$2,FALSE))</f>
        <v>0</v>
      </c>
      <c r="EX218" s="90">
        <f>IF(ISNA(VLOOKUP($B218,'[1]1718  Exp_Rev Access'!$F$7:$GK$318,$EX$2,FALSE)),"",VLOOKUP($B218,'[1]1718  Exp_Rev Access'!$F$7:$GK$318,$EX$2,FALSE))</f>
        <v>0</v>
      </c>
      <c r="EY218" s="90">
        <f>IF(ISNA(VLOOKUP($B218,'[1]1718  Exp_Rev Access'!$F$7:$GK$318,$EY$2,FALSE)),"",VLOOKUP($B218,'[1]1718  Exp_Rev Access'!$F$7:$GK$318,$EY$2,FALSE))</f>
        <v>0</v>
      </c>
      <c r="EZ218" s="90">
        <f>IF(ISNA(VLOOKUP($B218,'[1]1718  Exp_Rev Access'!$F$7:$GK$318,$EZ$2,FALSE)),"",VLOOKUP($B218,'[1]1718  Exp_Rev Access'!$F$7:$GK$318,$EZ$2,FALSE))</f>
        <v>0</v>
      </c>
      <c r="FA218" s="90">
        <f>IF(ISNA(VLOOKUP($B218,'[1]1718  Exp_Rev Access'!$F$7:$GK$318,$FA$2,FALSE)),"",VLOOKUP($B218,'[1]1718  Exp_Rev Access'!$F$7:$GK$318,$FA$2,FALSE))</f>
        <v>0</v>
      </c>
      <c r="FB218" s="90">
        <f>IF(ISNA(VLOOKUP($B218,'[1]1718  Exp_Rev Access'!$F$7:$GK$318,$FB$2,FALSE)),"",VLOOKUP($B218,'[1]1718  Exp_Rev Access'!$F$7:$GK$318,$FB$2,FALSE))</f>
        <v>0</v>
      </c>
      <c r="FC218" s="90">
        <f>IF(ISNA(VLOOKUP($B218,'[1]1718  Exp_Rev Access'!$F$7:$GK$318,$FC$2,FALSE)),"",VLOOKUP($B218,'[1]1718  Exp_Rev Access'!$F$7:$GK$318,$FC$2,FALSE))</f>
        <v>0</v>
      </c>
      <c r="FD218" s="90">
        <f>IF(ISNA(VLOOKUP($B218,'[1]1718  Exp_Rev Access'!$F$7:$GK$318,$FD$2,FALSE)),"",VLOOKUP($B218,'[1]1718  Exp_Rev Access'!$F$7:$GK$318,$FD$2,FALSE))</f>
        <v>0</v>
      </c>
      <c r="FE218" s="90">
        <f>IF(ISNA(VLOOKUP($B218,'[1]1718  Exp_Rev Access'!$F$7:$GK$318,$FE$2,FALSE)),"",VLOOKUP($B218,'[1]1718  Exp_Rev Access'!$F$7:$GK$318,$FE$2,FALSE))</f>
        <v>0</v>
      </c>
      <c r="FF218" s="90">
        <f>IF(ISNA(VLOOKUP($B218,'[1]1718  Exp_Rev Access'!$F$7:$GK$318,$FF$2,FALSE)),"",VLOOKUP($B218,'[1]1718  Exp_Rev Access'!$F$7:$GK$318,$FF$2,FALSE))</f>
        <v>0</v>
      </c>
      <c r="FG218" s="90">
        <f>IF(ISNA(VLOOKUP($B218,'[1]1718  Exp_Rev Access'!$F$7:$GK$318,$FG$2,FALSE)),"",VLOOKUP($B218,'[1]1718  Exp_Rev Access'!$F$7:$GK$318,$FG$2,FALSE))</f>
        <v>0</v>
      </c>
      <c r="FH218" s="90">
        <f>IF(ISNA(VLOOKUP($B218,'[1]1718  Exp_Rev Access'!$F$7:$GK$318,$FH$2,FALSE)),"",VLOOKUP($B218,'[1]1718  Exp_Rev Access'!$F$7:$GK$318,$FH$2,FALSE))</f>
        <v>0</v>
      </c>
      <c r="FI218" s="90">
        <f>IF(ISNA(VLOOKUP($B218,'[1]1718  Exp_Rev Access'!$F$7:$GK$318,$FI$2,FALSE)),"",VLOOKUP($B218,'[1]1718  Exp_Rev Access'!$F$7:$GK$318,$FI$2,FALSE))</f>
        <v>0</v>
      </c>
      <c r="FJ218" s="90">
        <f>IF(ISNA(VLOOKUP($B218,'[1]1718  Exp_Rev Access'!$F$7:$GK$318,$FJ$2,FALSE)),"",VLOOKUP($B218,'[1]1718  Exp_Rev Access'!$F$7:$GK$318,$FJ$2,FALSE))</f>
        <v>0</v>
      </c>
      <c r="FK218" s="90">
        <f>IF(ISNA(VLOOKUP($B218,'[1]1718  Exp_Rev Access'!$F$7:$GK$318,$FK$2,FALSE)),"",VLOOKUP($B218,'[1]1718  Exp_Rev Access'!$F$7:$GK$318,$FK$2,FALSE))</f>
        <v>0</v>
      </c>
      <c r="FL218" s="90">
        <f>IF(ISNA(VLOOKUP($B218,'[1]1718  Exp_Rev Access'!$F$7:$GK$318,$FL$2,FALSE)),"",VLOOKUP($B218,'[1]1718  Exp_Rev Access'!$F$7:$GK$318,$FL$2,FALSE))</f>
        <v>0</v>
      </c>
      <c r="FM218" s="90">
        <f>IF(ISNA(VLOOKUP($B218,'[1]1718  Exp_Rev Access'!$F$7:$GK$318,$FM$2,FALSE)),"",VLOOKUP($B218,'[1]1718  Exp_Rev Access'!$F$7:$GK$318,$FM$2,FALSE))</f>
        <v>0</v>
      </c>
      <c r="FN218" s="90">
        <f>IF(ISNA(VLOOKUP($B218,'[1]1718  Exp_Rev Access'!$F$7:$GK$318,$FN$2,FALSE)),"",VLOOKUP($B218,'[1]1718  Exp_Rev Access'!$F$7:$GK$318,$FN$2,FALSE))</f>
        <v>0</v>
      </c>
      <c r="FO218" s="90">
        <f>IF(ISNA(VLOOKUP($B218,'[1]1718  Exp_Rev Access'!$F$7:$GK$318,$FO$2,FALSE)),"",VLOOKUP($B218,'[1]1718  Exp_Rev Access'!$F$7:$GK$318,$FO$2,FALSE))</f>
        <v>0</v>
      </c>
      <c r="FP218" s="90">
        <f>IF(ISNA(VLOOKUP($B218,'[1]1718  Exp_Rev Access'!$F$7:$GK$318,$FP$2,FALSE)),"",VLOOKUP($B218,'[1]1718  Exp_Rev Access'!$F$7:$GK$318,$FP$2,FALSE))</f>
        <v>0</v>
      </c>
      <c r="FQ218" s="90">
        <f>IF(ISNA(VLOOKUP($B218,'[1]1718  Exp_Rev Access'!$F$7:$GK$318,$FQ$2,FALSE)),"",VLOOKUP($B218,'[1]1718  Exp_Rev Access'!$F$7:$GK$318,$FQ$2,FALSE))</f>
        <v>0</v>
      </c>
      <c r="FR218" s="90">
        <f>IF(ISNA(VLOOKUP($B218,'[1]1718  Exp_Rev Access'!$F$7:$GK$318,$FR$2,FALSE)),"",VLOOKUP($B218,'[1]1718  Exp_Rev Access'!$F$7:$GK$318,$FR$2,FALSE))</f>
        <v>137179.57</v>
      </c>
      <c r="FS218" s="56">
        <f t="shared" si="593"/>
        <v>4204810.3899999997</v>
      </c>
      <c r="FT218" s="92">
        <f t="shared" si="594"/>
        <v>8.751807378110972E-2</v>
      </c>
      <c r="FU218" s="94">
        <f t="shared" si="595"/>
        <v>1170.9921688978252</v>
      </c>
      <c r="FV218" s="95">
        <f>IF(ISNA(VLOOKUP($B218,'[1]1718  Exp_Rev Access'!$F$7:$GK$318,$FV$2,FALSE)),"",VLOOKUP($B218,'[1]1718  Exp_Rev Access'!$F$7:$GK$318,$FV$2,FALSE))</f>
        <v>465082</v>
      </c>
      <c r="FW218" s="95">
        <f>IF(ISNA(VLOOKUP($B218,'[1]1718  Exp_Rev Access'!$F$7:$GK$318,$FW$2,FALSE)),"",VLOOKUP($B218,'[1]1718  Exp_Rev Access'!$F$7:$GK$318,$FW$2,FALSE))</f>
        <v>76925</v>
      </c>
      <c r="FX218" s="95">
        <f>IF(ISNA(VLOOKUP($B218,'[1]1718  Exp_Rev Access'!$F$7:$GK$318,$FX$2,FALSE)),"",VLOOKUP($B218,'[1]1718  Exp_Rev Access'!$F$7:$GK$318,$FX$2,FALSE))</f>
        <v>135452.97</v>
      </c>
      <c r="FY218" s="95">
        <f>IF(ISNA(VLOOKUP($B218,'[1]1718  Exp_Rev Access'!$F$7:$GK$318,$FY$2,FALSE)),"",VLOOKUP($B218,'[1]1718  Exp_Rev Access'!$F$7:$GK$318,$FY$2,FALSE))</f>
        <v>0</v>
      </c>
      <c r="FZ218" s="95">
        <f>IF(ISNA(VLOOKUP($B218,'[1]1718  Exp_Rev Access'!$F$7:$GK$318,$FZ$2,FALSE)),"",VLOOKUP($B218,'[1]1718  Exp_Rev Access'!$F$7:$GK$318,$FZ$2,FALSE))</f>
        <v>0</v>
      </c>
      <c r="GA218" s="95">
        <f>IF(ISNA(VLOOKUP($B218,'[1]1718  Exp_Rev Access'!$F$7:$GK$318,$GA$2,FALSE)),"",VLOOKUP($B218,'[1]1718  Exp_Rev Access'!$F$7:$GK$318,$GA$2,FALSE))</f>
        <v>26012.880000000001</v>
      </c>
      <c r="GB218" s="95">
        <f>IF(ISNA(VLOOKUP($B218,'[1]1718  Exp_Rev Access'!$F$7:$GK$318,$GB$2,FALSE)),"",VLOOKUP($B218,'[1]1718  Exp_Rev Access'!$F$7:$GK$318,$GB$2,FALSE))</f>
        <v>2575.02</v>
      </c>
      <c r="GC218" s="95">
        <f>IF(ISNA(VLOOKUP($B218,'[1]1718  Exp_Rev Access'!$F$7:$GK$318,$GC$2,FALSE)),"",VLOOKUP($B218,'[1]1718  Exp_Rev Access'!$F$7:$GK$318,$GC$2,FALSE))</f>
        <v>0</v>
      </c>
      <c r="GD218" s="95">
        <f>IF(ISNA(VLOOKUP($B218,'[1]1718  Exp_Rev Access'!$F$7:$GK$318,$GD$2,FALSE)),"",VLOOKUP($B218,'[1]1718  Exp_Rev Access'!$F$7:$GK$318,$GD$2,FALSE))</f>
        <v>0</v>
      </c>
      <c r="GE218" s="95">
        <f>IF(ISNA(VLOOKUP($B218,'[1]1718  Exp_Rev Access'!$F$7:$GK$318,$GE$2,FALSE)),"",VLOOKUP($B218,'[1]1718  Exp_Rev Access'!$F$7:$GK$318,$GE$2,FALSE))</f>
        <v>0</v>
      </c>
      <c r="GF218" s="95">
        <f>IF(ISNA(VLOOKUP($B218,'[1]1718  Exp_Rev Access'!$F$7:$GK$318,$GF$2,FALSE)),"",VLOOKUP($B218,'[1]1718  Exp_Rev Access'!$F$7:$GK$318,$GF$2,FALSE))</f>
        <v>73154.02</v>
      </c>
      <c r="GG218" s="95">
        <f>IF(ISNA(VLOOKUP($B218,'[1]1718  Exp_Rev Access'!$F$7:$GK$318,$GG$2,FALSE)),"",VLOOKUP($B218,'[1]1718  Exp_Rev Access'!$F$7:$GK$318,$GG$2,FALSE))</f>
        <v>0</v>
      </c>
      <c r="GH218" s="95">
        <f>IF(ISNA(VLOOKUP($B218,'[1]1718  Exp_Rev Access'!$F$7:$GK$318,$GH$2,FALSE)),"",VLOOKUP($B218,'[1]1718  Exp_Rev Access'!$F$7:$GK$318,$GH$2,FALSE))</f>
        <v>38245.07</v>
      </c>
      <c r="GI218" s="95">
        <f>IF(ISNA(VLOOKUP($B218,'[1]1718  Exp_Rev Access'!$F$7:$GK$318,$GI$2,FALSE)),"",VLOOKUP($B218,'[1]1718  Exp_Rev Access'!$F$7:$GK$318,$GI$2,FALSE))</f>
        <v>0</v>
      </c>
      <c r="GJ218" s="95">
        <f>IF(ISNA(VLOOKUP($B218,'[1]1718  Exp_Rev Access'!$F$7:$GK$318,$GJ$2,FALSE)),"",VLOOKUP($B218,'[1]1718  Exp_Rev Access'!$F$7:$GK$318,$GJ$2,FALSE))</f>
        <v>0</v>
      </c>
      <c r="GK218" s="95">
        <f>IF(ISNA(VLOOKUP($B218,'[1]1718  Exp_Rev Access'!$F$7:$GK$318,$GK$2,FALSE)),"",VLOOKUP($B218,'[1]1718  Exp_Rev Access'!$F$7:$GK$318,$GK$2,FALSE))</f>
        <v>0</v>
      </c>
      <c r="GL218" s="95">
        <f>IF(ISNA(VLOOKUP($B218,'[1]1718  Exp_Rev Access'!$F$7:$GK$318,$GL$2,FALSE)),"",VLOOKUP($B218,'[1]1718  Exp_Rev Access'!$F$7:$GK$318,$GL$2,FALSE))</f>
        <v>1600</v>
      </c>
      <c r="GM218" s="95">
        <f>IF(ISNA(VLOOKUP($B218,'[1]1718  Exp_Rev Access'!$F$7:$GK$318,$GM$2,FALSE)),"",VLOOKUP($B218,'[1]1718  Exp_Rev Access'!$F$7:$GK$318,$GM$2,FALSE))</f>
        <v>0</v>
      </c>
      <c r="GN218" s="95">
        <f>IF(ISNA(VLOOKUP($B218,'[1]1718  Exp_Rev Access'!$F$7:$GK$318,$GN$2,FALSE)),"",VLOOKUP($B218,'[1]1718  Exp_Rev Access'!$F$7:$GK$318,$GN$2,FALSE))</f>
        <v>0</v>
      </c>
      <c r="GO218" s="95">
        <f>IF(ISNA(VLOOKUP($B218,'[1]1718  Exp_Rev Access'!$F$7:$GK$318,$GO$2,FALSE)),"",VLOOKUP($B218,'[1]1718  Exp_Rev Access'!$F$7:$GK$318,$GO$2,FALSE))</f>
        <v>0</v>
      </c>
      <c r="GP218" s="95">
        <f>IF(ISNA(VLOOKUP($B218,'[1]1718  Exp_Rev Access'!$F$7:$GK$318,$GP$2,FALSE)),"",VLOOKUP($B218,'[1]1718  Exp_Rev Access'!$F$7:$GK$318,$GP$2,FALSE))</f>
        <v>0</v>
      </c>
      <c r="GQ218" s="95">
        <f>IF(ISNA(VLOOKUP($B218,'[1]1718  Exp_Rev Access'!$F$7:$GK$318,$GQ$2,FALSE)),"",VLOOKUP($B218,'[1]1718  Exp_Rev Access'!$F$7:$GK$318,$GQ$2,FALSE))</f>
        <v>0</v>
      </c>
      <c r="GR218" s="95">
        <f>IF(ISNA(VLOOKUP($B218,'[1]1718  Exp_Rev Access'!$F$7:$GK$318,$GR$2,FALSE)),"",VLOOKUP($B218,'[1]1718  Exp_Rev Access'!$F$7:$GK$318,$GR$2,FALSE))</f>
        <v>0</v>
      </c>
      <c r="GS218" s="95">
        <f>IF(ISNA(VLOOKUP($B218,'[1]1718  Exp_Rev Access'!$F$7:$GK$318,$GS$2,FALSE)),"",VLOOKUP($B218,'[1]1718  Exp_Rev Access'!$F$7:$GK$318,$GS$2,FALSE))</f>
        <v>0</v>
      </c>
      <c r="GT218" s="95">
        <f>IF(ISNA(VLOOKUP($B218,'[1]1718  Exp_Rev Access'!$F$7:$GK$318,$GT$2,FALSE)),"",VLOOKUP($B218,'[1]1718  Exp_Rev Access'!$F$7:$GK$318,$GT$2,FALSE))</f>
        <v>0</v>
      </c>
      <c r="GU218" s="56">
        <f t="shared" si="596"/>
        <v>819046.96</v>
      </c>
      <c r="GV218" s="56">
        <f t="shared" si="597"/>
        <v>1.7047477918611598E-2</v>
      </c>
      <c r="GW218" s="96">
        <f t="shared" si="598"/>
        <v>228.09532111139268</v>
      </c>
    </row>
    <row r="219" spans="1:222" s="97" customFormat="1" x14ac:dyDescent="0.3">
      <c r="A219" s="98"/>
      <c r="B219" s="99"/>
      <c r="C219" s="82" t="s">
        <v>185</v>
      </c>
      <c r="D219" s="111">
        <f>SUM(D206:D218)</f>
        <v>12156.880000000001</v>
      </c>
      <c r="E219" s="112">
        <f>SUM(E206:E218)</f>
        <v>160385956.43000001</v>
      </c>
      <c r="F219" s="113">
        <f t="shared" si="578"/>
        <v>160385956.42999995</v>
      </c>
      <c r="G219" s="113">
        <f t="shared" si="579"/>
        <v>0</v>
      </c>
      <c r="H219" s="103">
        <f>SUM(H206:H218)</f>
        <v>17864942.449999999</v>
      </c>
      <c r="I219" s="103">
        <f t="shared" ref="I219:M219" si="599">SUM(I206:I218)</f>
        <v>0</v>
      </c>
      <c r="J219" s="103">
        <f t="shared" si="599"/>
        <v>222.96</v>
      </c>
      <c r="K219" s="103">
        <f t="shared" si="599"/>
        <v>1044752.9400000001</v>
      </c>
      <c r="L219" s="103">
        <f t="shared" si="599"/>
        <v>0</v>
      </c>
      <c r="M219" s="103">
        <f t="shared" si="599"/>
        <v>0</v>
      </c>
      <c r="N219" s="102">
        <f t="shared" si="580"/>
        <v>18909918.350000001</v>
      </c>
      <c r="O219" s="58">
        <f t="shared" si="581"/>
        <v>0.11790258181521761</v>
      </c>
      <c r="P219" s="102">
        <f t="shared" si="582"/>
        <v>1555.4910758352471</v>
      </c>
      <c r="Q219" s="103">
        <f>SUM(Q206:Q218)</f>
        <v>211526.26</v>
      </c>
      <c r="R219" s="103">
        <f t="shared" ref="R219:AL219" si="600">SUM(R206:R218)</f>
        <v>0</v>
      </c>
      <c r="S219" s="103">
        <f t="shared" si="600"/>
        <v>0</v>
      </c>
      <c r="T219" s="103">
        <f t="shared" si="600"/>
        <v>0</v>
      </c>
      <c r="U219" s="103">
        <f t="shared" si="600"/>
        <v>29696</v>
      </c>
      <c r="V219" s="103">
        <f t="shared" si="600"/>
        <v>0</v>
      </c>
      <c r="W219" s="103">
        <f t="shared" si="600"/>
        <v>0</v>
      </c>
      <c r="X219" s="103">
        <f t="shared" si="600"/>
        <v>0</v>
      </c>
      <c r="Y219" s="103">
        <f t="shared" si="600"/>
        <v>150423.07</v>
      </c>
      <c r="Z219" s="103">
        <f t="shared" si="600"/>
        <v>980.22</v>
      </c>
      <c r="AA219" s="103">
        <f t="shared" si="600"/>
        <v>0</v>
      </c>
      <c r="AB219" s="103">
        <f t="shared" si="600"/>
        <v>0</v>
      </c>
      <c r="AC219" s="103">
        <f t="shared" si="600"/>
        <v>48456.520000000004</v>
      </c>
      <c r="AD219" s="103">
        <f t="shared" si="600"/>
        <v>662465.23</v>
      </c>
      <c r="AE219" s="103">
        <f t="shared" si="600"/>
        <v>325042.78000000003</v>
      </c>
      <c r="AF219" s="103">
        <f t="shared" si="600"/>
        <v>0</v>
      </c>
      <c r="AG219" s="103">
        <f t="shared" si="600"/>
        <v>139165.66</v>
      </c>
      <c r="AH219" s="103">
        <f t="shared" si="600"/>
        <v>88129.859999999986</v>
      </c>
      <c r="AI219" s="103">
        <f t="shared" si="600"/>
        <v>143102.38</v>
      </c>
      <c r="AJ219" s="103">
        <f t="shared" si="600"/>
        <v>332916.03000000003</v>
      </c>
      <c r="AK219" s="103">
        <f t="shared" si="600"/>
        <v>835184.44</v>
      </c>
      <c r="AL219" s="103">
        <f t="shared" si="600"/>
        <v>175232.4</v>
      </c>
      <c r="AM219" s="102">
        <f t="shared" si="583"/>
        <v>3142320.8499999996</v>
      </c>
      <c r="AN219" s="61">
        <f t="shared" si="584"/>
        <v>1.9592244358198885E-2</v>
      </c>
      <c r="AO219" s="59">
        <f t="shared" si="585"/>
        <v>258.48086433361186</v>
      </c>
      <c r="AP219" s="103">
        <f>SUM(AP206:AP218)</f>
        <v>82760826.489999995</v>
      </c>
      <c r="AQ219" s="103">
        <f t="shared" ref="AQ219:AT219" si="601">SUM(AQ206:AQ218)</f>
        <v>2888478.05</v>
      </c>
      <c r="AR219" s="103">
        <f t="shared" si="601"/>
        <v>7745199.2400000002</v>
      </c>
      <c r="AS219" s="103">
        <f t="shared" si="601"/>
        <v>1504103.21</v>
      </c>
      <c r="AT219" s="103">
        <f t="shared" si="601"/>
        <v>0</v>
      </c>
      <c r="AU219" s="102">
        <f t="shared" si="586"/>
        <v>94898606.98999998</v>
      </c>
      <c r="AV219" s="64">
        <f t="shared" si="587"/>
        <v>0.59168900508703959</v>
      </c>
      <c r="AW219" s="102">
        <f t="shared" si="588"/>
        <v>7806.1646565566143</v>
      </c>
      <c r="AX219" s="103">
        <f>SUM(AX206:AX218)</f>
        <v>0</v>
      </c>
      <c r="AY219" s="103">
        <f t="shared" ref="AY219:BU219" si="602">SUM(AY206:AY218)</f>
        <v>11301568.380000001</v>
      </c>
      <c r="AZ219" s="103">
        <f t="shared" si="602"/>
        <v>691185.33</v>
      </c>
      <c r="BA219" s="103">
        <f t="shared" si="602"/>
        <v>0</v>
      </c>
      <c r="BB219" s="103">
        <f t="shared" si="602"/>
        <v>0</v>
      </c>
      <c r="BC219" s="103">
        <f t="shared" si="602"/>
        <v>5562830.1399999997</v>
      </c>
      <c r="BD219" s="103">
        <f t="shared" si="602"/>
        <v>2771124.76</v>
      </c>
      <c r="BE219" s="103">
        <f t="shared" si="602"/>
        <v>727543.96</v>
      </c>
      <c r="BF219" s="103">
        <f t="shared" si="602"/>
        <v>10294.700000000001</v>
      </c>
      <c r="BG219" s="103">
        <f t="shared" si="602"/>
        <v>936140.84000000008</v>
      </c>
      <c r="BH219" s="103">
        <f t="shared" si="602"/>
        <v>248098.55</v>
      </c>
      <c r="BI219" s="103">
        <f t="shared" si="602"/>
        <v>0</v>
      </c>
      <c r="BJ219" s="103">
        <f t="shared" si="602"/>
        <v>91742.540000000008</v>
      </c>
      <c r="BK219" s="103">
        <f t="shared" si="602"/>
        <v>5898635.8899999987</v>
      </c>
      <c r="BL219" s="103">
        <f t="shared" si="602"/>
        <v>18620</v>
      </c>
      <c r="BM219" s="103">
        <f t="shared" si="602"/>
        <v>24118.46</v>
      </c>
      <c r="BN219" s="103">
        <f t="shared" si="602"/>
        <v>0</v>
      </c>
      <c r="BO219" s="103">
        <f t="shared" si="602"/>
        <v>0</v>
      </c>
      <c r="BP219" s="103">
        <f t="shared" si="602"/>
        <v>0</v>
      </c>
      <c r="BQ219" s="103">
        <f t="shared" si="602"/>
        <v>63234.99</v>
      </c>
      <c r="BR219" s="103">
        <f t="shared" si="602"/>
        <v>0</v>
      </c>
      <c r="BS219" s="103">
        <f t="shared" si="602"/>
        <v>23747.37</v>
      </c>
      <c r="BT219" s="103">
        <f t="shared" si="602"/>
        <v>0</v>
      </c>
      <c r="BU219" s="103">
        <f t="shared" si="602"/>
        <v>0</v>
      </c>
      <c r="BV219" s="102">
        <f t="shared" si="571"/>
        <v>28368885.909999996</v>
      </c>
      <c r="BW219" s="61">
        <f t="shared" si="589"/>
        <v>0.17687886484239357</v>
      </c>
      <c r="BX219" s="59">
        <f t="shared" si="590"/>
        <v>2333.5663352768138</v>
      </c>
      <c r="BY219" s="90">
        <f>SUM(BY206:BY218)</f>
        <v>0</v>
      </c>
      <c r="BZ219" s="90">
        <f t="shared" ref="BZ219:CD219" si="603">SUM(BZ206:BZ218)</f>
        <v>0</v>
      </c>
      <c r="CA219" s="90">
        <f t="shared" si="603"/>
        <v>0</v>
      </c>
      <c r="CB219" s="90">
        <f t="shared" si="603"/>
        <v>0</v>
      </c>
      <c r="CC219" s="90">
        <f t="shared" si="603"/>
        <v>799366.20000000007</v>
      </c>
      <c r="CD219" s="90">
        <f t="shared" si="603"/>
        <v>0</v>
      </c>
      <c r="CE219" s="56">
        <f t="shared" si="566"/>
        <v>799366.20000000007</v>
      </c>
      <c r="CF219" s="61">
        <f t="shared" si="591"/>
        <v>4.9840161682041103E-3</v>
      </c>
      <c r="CG219" s="62">
        <f t="shared" si="592"/>
        <v>65.754223123038145</v>
      </c>
      <c r="CH219" s="103">
        <f>SUM(CH206:CH218)</f>
        <v>0</v>
      </c>
      <c r="CI219" s="103">
        <f t="shared" ref="CI219:ET219" si="604">SUM(CI206:CI218)</f>
        <v>0</v>
      </c>
      <c r="CJ219" s="103">
        <f t="shared" si="604"/>
        <v>0</v>
      </c>
      <c r="CK219" s="103">
        <f t="shared" si="604"/>
        <v>0</v>
      </c>
      <c r="CL219" s="103">
        <f t="shared" si="604"/>
        <v>0</v>
      </c>
      <c r="CM219" s="103">
        <f t="shared" si="604"/>
        <v>0</v>
      </c>
      <c r="CN219" s="103">
        <f t="shared" si="604"/>
        <v>0</v>
      </c>
      <c r="CO219" s="103">
        <f t="shared" si="604"/>
        <v>0</v>
      </c>
      <c r="CP219" s="103">
        <f t="shared" si="604"/>
        <v>0</v>
      </c>
      <c r="CQ219" s="103">
        <f t="shared" si="604"/>
        <v>2724856.03</v>
      </c>
      <c r="CR219" s="103">
        <f t="shared" si="604"/>
        <v>0</v>
      </c>
      <c r="CS219" s="103">
        <f t="shared" si="604"/>
        <v>108277.8</v>
      </c>
      <c r="CT219" s="103">
        <f t="shared" si="604"/>
        <v>0</v>
      </c>
      <c r="CU219" s="103">
        <f t="shared" si="604"/>
        <v>2891758.27</v>
      </c>
      <c r="CV219" s="103">
        <f t="shared" si="604"/>
        <v>805988.06</v>
      </c>
      <c r="CW219" s="103">
        <f t="shared" si="604"/>
        <v>176468.44</v>
      </c>
      <c r="CX219" s="103">
        <f t="shared" si="604"/>
        <v>0</v>
      </c>
      <c r="CY219" s="103">
        <f t="shared" si="604"/>
        <v>516823.82</v>
      </c>
      <c r="CZ219" s="103">
        <f t="shared" si="604"/>
        <v>0</v>
      </c>
      <c r="DA219" s="103">
        <f t="shared" si="604"/>
        <v>0</v>
      </c>
      <c r="DB219" s="103">
        <f t="shared" si="604"/>
        <v>101416.95</v>
      </c>
      <c r="DC219" s="103">
        <f t="shared" si="604"/>
        <v>0</v>
      </c>
      <c r="DD219" s="103">
        <f t="shared" si="604"/>
        <v>0</v>
      </c>
      <c r="DE219" s="103">
        <f t="shared" si="604"/>
        <v>0</v>
      </c>
      <c r="DF219" s="103">
        <f t="shared" si="604"/>
        <v>0</v>
      </c>
      <c r="DG219" s="103">
        <f t="shared" si="604"/>
        <v>29669.56</v>
      </c>
      <c r="DH219" s="103">
        <f t="shared" si="604"/>
        <v>36104.960000000006</v>
      </c>
      <c r="DI219" s="103">
        <f t="shared" si="604"/>
        <v>3674574.82</v>
      </c>
      <c r="DJ219" s="103">
        <f t="shared" si="604"/>
        <v>0</v>
      </c>
      <c r="DK219" s="103">
        <f t="shared" si="604"/>
        <v>0</v>
      </c>
      <c r="DL219" s="103">
        <f t="shared" si="604"/>
        <v>0</v>
      </c>
      <c r="DM219" s="103">
        <f t="shared" si="604"/>
        <v>0</v>
      </c>
      <c r="DN219" s="103">
        <f t="shared" si="604"/>
        <v>0</v>
      </c>
      <c r="DO219" s="103">
        <f t="shared" si="604"/>
        <v>0</v>
      </c>
      <c r="DP219" s="103">
        <f t="shared" si="604"/>
        <v>0</v>
      </c>
      <c r="DQ219" s="103">
        <f t="shared" si="604"/>
        <v>0</v>
      </c>
      <c r="DR219" s="103">
        <f t="shared" si="604"/>
        <v>0</v>
      </c>
      <c r="DS219" s="103">
        <f t="shared" si="604"/>
        <v>0</v>
      </c>
      <c r="DT219" s="103">
        <f t="shared" si="604"/>
        <v>0</v>
      </c>
      <c r="DU219" s="103">
        <f t="shared" si="604"/>
        <v>0</v>
      </c>
      <c r="DV219" s="103">
        <f t="shared" si="604"/>
        <v>0</v>
      </c>
      <c r="DW219" s="103">
        <f t="shared" si="604"/>
        <v>0</v>
      </c>
      <c r="DX219" s="103">
        <f t="shared" si="604"/>
        <v>0</v>
      </c>
      <c r="DY219" s="103">
        <f t="shared" si="604"/>
        <v>58828.21</v>
      </c>
      <c r="DZ219" s="103">
        <f t="shared" si="604"/>
        <v>0</v>
      </c>
      <c r="EA219" s="103">
        <f t="shared" si="604"/>
        <v>0</v>
      </c>
      <c r="EB219" s="103">
        <f t="shared" si="604"/>
        <v>0</v>
      </c>
      <c r="EC219" s="103">
        <f t="shared" si="604"/>
        <v>0</v>
      </c>
      <c r="ED219" s="103">
        <f t="shared" si="604"/>
        <v>0</v>
      </c>
      <c r="EE219" s="103">
        <f t="shared" si="604"/>
        <v>0</v>
      </c>
      <c r="EF219" s="103">
        <f t="shared" si="604"/>
        <v>0</v>
      </c>
      <c r="EG219" s="103">
        <f t="shared" si="604"/>
        <v>0</v>
      </c>
      <c r="EH219" s="103">
        <f t="shared" si="604"/>
        <v>0</v>
      </c>
      <c r="EI219" s="103">
        <f t="shared" si="604"/>
        <v>0</v>
      </c>
      <c r="EJ219" s="103">
        <f t="shared" si="604"/>
        <v>0</v>
      </c>
      <c r="EK219" s="103">
        <f t="shared" si="604"/>
        <v>0</v>
      </c>
      <c r="EL219" s="103">
        <f t="shared" si="604"/>
        <v>0</v>
      </c>
      <c r="EM219" s="103">
        <f t="shared" si="604"/>
        <v>0</v>
      </c>
      <c r="EN219" s="103">
        <f t="shared" si="604"/>
        <v>88275.13</v>
      </c>
      <c r="EO219" s="103">
        <f t="shared" si="604"/>
        <v>10346.16</v>
      </c>
      <c r="EP219" s="103">
        <f t="shared" si="604"/>
        <v>0</v>
      </c>
      <c r="EQ219" s="103">
        <f t="shared" si="604"/>
        <v>0</v>
      </c>
      <c r="ER219" s="103">
        <f t="shared" si="604"/>
        <v>0</v>
      </c>
      <c r="ES219" s="103">
        <f t="shared" si="604"/>
        <v>0</v>
      </c>
      <c r="ET219" s="103">
        <f t="shared" si="604"/>
        <v>0</v>
      </c>
      <c r="EU219" s="103">
        <f t="shared" ref="EU219:FR219" si="605">SUM(EU206:EU218)</f>
        <v>0</v>
      </c>
      <c r="EV219" s="103">
        <f t="shared" si="605"/>
        <v>79917.11</v>
      </c>
      <c r="EW219" s="103">
        <f t="shared" si="605"/>
        <v>0</v>
      </c>
      <c r="EX219" s="103">
        <f t="shared" si="605"/>
        <v>0</v>
      </c>
      <c r="EY219" s="103">
        <f t="shared" si="605"/>
        <v>0</v>
      </c>
      <c r="EZ219" s="103">
        <f t="shared" si="605"/>
        <v>0</v>
      </c>
      <c r="FA219" s="103">
        <f t="shared" si="605"/>
        <v>0</v>
      </c>
      <c r="FB219" s="103">
        <f t="shared" si="605"/>
        <v>0</v>
      </c>
      <c r="FC219" s="103">
        <f t="shared" si="605"/>
        <v>14031.6</v>
      </c>
      <c r="FD219" s="103">
        <f t="shared" si="605"/>
        <v>0</v>
      </c>
      <c r="FE219" s="103">
        <f t="shared" si="605"/>
        <v>0</v>
      </c>
      <c r="FF219" s="103">
        <f t="shared" si="605"/>
        <v>0</v>
      </c>
      <c r="FG219" s="103">
        <f t="shared" si="605"/>
        <v>29400</v>
      </c>
      <c r="FH219" s="103">
        <f t="shared" si="605"/>
        <v>0</v>
      </c>
      <c r="FI219" s="103">
        <f t="shared" si="605"/>
        <v>0</v>
      </c>
      <c r="FJ219" s="103">
        <f t="shared" si="605"/>
        <v>0</v>
      </c>
      <c r="FK219" s="103">
        <f t="shared" si="605"/>
        <v>0</v>
      </c>
      <c r="FL219" s="103">
        <f t="shared" si="605"/>
        <v>0</v>
      </c>
      <c r="FM219" s="103">
        <f t="shared" si="605"/>
        <v>45810.62</v>
      </c>
      <c r="FN219" s="103">
        <f t="shared" si="605"/>
        <v>0</v>
      </c>
      <c r="FO219" s="103">
        <f t="shared" si="605"/>
        <v>0</v>
      </c>
      <c r="FP219" s="103">
        <f t="shared" si="605"/>
        <v>0</v>
      </c>
      <c r="FQ219" s="103">
        <f t="shared" si="605"/>
        <v>37466.57</v>
      </c>
      <c r="FR219" s="103">
        <f t="shared" si="605"/>
        <v>362819.64</v>
      </c>
      <c r="FS219" s="102">
        <f t="shared" si="593"/>
        <v>11792833.750000002</v>
      </c>
      <c r="FT219" s="61">
        <f t="shared" si="594"/>
        <v>7.3527845033907011E-2</v>
      </c>
      <c r="FU219" s="115">
        <f t="shared" si="595"/>
        <v>970.05430258421575</v>
      </c>
      <c r="FV219" s="134">
        <f>SUM(FV206:FV218)</f>
        <v>516704.49</v>
      </c>
      <c r="FW219" s="134">
        <f t="shared" ref="FW219:GT219" si="606">SUM(FW206:FW218)</f>
        <v>876060.86999999988</v>
      </c>
      <c r="FX219" s="134">
        <f t="shared" si="606"/>
        <v>135452.97</v>
      </c>
      <c r="FY219" s="134">
        <f t="shared" si="606"/>
        <v>0</v>
      </c>
      <c r="FZ219" s="134">
        <f t="shared" si="606"/>
        <v>0</v>
      </c>
      <c r="GA219" s="134">
        <f t="shared" si="606"/>
        <v>36162.04</v>
      </c>
      <c r="GB219" s="134">
        <f t="shared" si="606"/>
        <v>2575.02</v>
      </c>
      <c r="GC219" s="134">
        <f t="shared" si="606"/>
        <v>0</v>
      </c>
      <c r="GD219" s="134">
        <f t="shared" si="606"/>
        <v>20905.5</v>
      </c>
      <c r="GE219" s="134">
        <f t="shared" si="606"/>
        <v>108427.65000000001</v>
      </c>
      <c r="GF219" s="134">
        <f t="shared" si="606"/>
        <v>361090.65</v>
      </c>
      <c r="GG219" s="134">
        <f t="shared" si="606"/>
        <v>0</v>
      </c>
      <c r="GH219" s="134">
        <f t="shared" si="606"/>
        <v>38245.07</v>
      </c>
      <c r="GI219" s="134">
        <f t="shared" si="606"/>
        <v>0</v>
      </c>
      <c r="GJ219" s="134">
        <f t="shared" si="606"/>
        <v>706.5</v>
      </c>
      <c r="GK219" s="134">
        <f t="shared" si="606"/>
        <v>328217.63</v>
      </c>
      <c r="GL219" s="134">
        <f t="shared" si="606"/>
        <v>49227.96</v>
      </c>
      <c r="GM219" s="134">
        <f t="shared" si="606"/>
        <v>0</v>
      </c>
      <c r="GN219" s="134">
        <f t="shared" si="606"/>
        <v>0</v>
      </c>
      <c r="GO219" s="134">
        <f t="shared" si="606"/>
        <v>0</v>
      </c>
      <c r="GP219" s="134">
        <f t="shared" si="606"/>
        <v>0</v>
      </c>
      <c r="GQ219" s="134">
        <f t="shared" si="606"/>
        <v>248.03</v>
      </c>
      <c r="GR219" s="134">
        <f t="shared" si="606"/>
        <v>0</v>
      </c>
      <c r="GS219" s="134">
        <f t="shared" si="606"/>
        <v>0</v>
      </c>
      <c r="GT219" s="134">
        <f t="shared" si="606"/>
        <v>0</v>
      </c>
      <c r="GU219" s="102">
        <f t="shared" si="596"/>
        <v>2474024.38</v>
      </c>
      <c r="GV219" s="102">
        <f t="shared" si="597"/>
        <v>1.5425442695039081E-2</v>
      </c>
      <c r="GW219" s="65">
        <f t="shared" si="598"/>
        <v>203.50816821421284</v>
      </c>
    </row>
    <row r="220" spans="1:222" x14ac:dyDescent="0.3">
      <c r="A220" s="73"/>
      <c r="B220" s="88"/>
      <c r="C220" s="89"/>
      <c r="D220" s="75"/>
      <c r="E220" s="76"/>
      <c r="F220" s="70"/>
      <c r="G220" s="70"/>
      <c r="H220" s="90"/>
      <c r="I220" s="90"/>
      <c r="J220" s="90"/>
      <c r="K220" s="90"/>
      <c r="L220" s="90"/>
      <c r="M220" s="90"/>
      <c r="N220" s="56"/>
      <c r="O220" s="91"/>
      <c r="P220" s="56"/>
      <c r="Q220" s="90" t="str">
        <f>IF(ISNA(VLOOKUP($B220,'[1]1718  Exp_Rev Access'!$F$7:$GK$318,10,FALSE)),"",VLOOKUP($B220,'[1]1718  Exp_Rev Access'!$F$7:$GK$318,10,FALSE))</f>
        <v/>
      </c>
      <c r="R220" s="90" t="str">
        <f>IF(ISNA(VLOOKUP($B220,'[1]1718  Exp_Rev Access'!$F$7:$GK$318,11,FALSE)),"",VLOOKUP($B220,'[1]1718  Exp_Rev Access'!$F$7:$GK$318,11,FALSE))</f>
        <v/>
      </c>
      <c r="S220" s="90" t="str">
        <f>IF(ISNA(VLOOKUP($B220,'[1]1718  Exp_Rev Access'!$F$7:$GK$318,12,FALSE)),"",VLOOKUP($B220,'[1]1718  Exp_Rev Access'!$F$7:$GK$318,12,FALSE))</f>
        <v/>
      </c>
      <c r="T220" s="90" t="str">
        <f>IF(ISNA(VLOOKUP($B220,'[1]1718  Exp_Rev Access'!$F$7:$GK$318,13,FALSE)),"",VLOOKUP($B220,'[1]1718  Exp_Rev Access'!$F$7:$GK$318,13,FALSE))</f>
        <v/>
      </c>
      <c r="U220" s="90" t="str">
        <f>IF(ISNA(VLOOKUP($B220,'[1]1718  Exp_Rev Access'!$F$7:$GK$318,14,FALSE)),"",VLOOKUP($B220,'[1]1718  Exp_Rev Access'!$F$7:$GK$318,14,FALSE))</f>
        <v/>
      </c>
      <c r="V220" s="90" t="str">
        <f>IF(ISNA(VLOOKUP($B220,'[1]1718  Exp_Rev Access'!$F$7:$GK$318,15,FALSE)),"",VLOOKUP($B220,'[1]1718  Exp_Rev Access'!$F$7:$GK$318,15,FALSE))</f>
        <v/>
      </c>
      <c r="W220" s="90" t="str">
        <f>IF(ISNA(VLOOKUP($B220,'[1]1718  Exp_Rev Access'!$F$7:$GK$318,16,FALSE)),"",VLOOKUP($B220,'[1]1718  Exp_Rev Access'!$F$7:$GK$318,16,FALSE))</f>
        <v/>
      </c>
      <c r="X220" s="90" t="str">
        <f>IF(ISNA(VLOOKUP($B220,'[1]1718  Exp_Rev Access'!$F$7:$GK$318,17,FALSE)),"",VLOOKUP($B220,'[1]1718  Exp_Rev Access'!$F$7:$GK$318,17,FALSE))</f>
        <v/>
      </c>
      <c r="Y220" s="90" t="str">
        <f>IF(ISNA(VLOOKUP($B220,'[1]1718  Exp_Rev Access'!$F$7:$GK$318,18,FALSE)),"",VLOOKUP($B220,'[1]1718  Exp_Rev Access'!$F$7:$GK$318,18,FALSE))</f>
        <v/>
      </c>
      <c r="Z220" s="90" t="str">
        <f>IF(ISNA(VLOOKUP($B220,'[1]1718  Exp_Rev Access'!$F$7:$GK$318,19,FALSE)),"",VLOOKUP($B220,'[1]1718  Exp_Rev Access'!$F$7:$GK$318,19,FALSE))</f>
        <v/>
      </c>
      <c r="AA220" s="90" t="str">
        <f>IF(ISNA(VLOOKUP($B220,'[1]1718  Exp_Rev Access'!$F$7:$GK$318,20,FALSE)),"",VLOOKUP($B220,'[1]1718  Exp_Rev Access'!$F$7:$GK$318,20,FALSE))</f>
        <v/>
      </c>
      <c r="AB220" s="90" t="str">
        <f>IF(ISNA(VLOOKUP($B220,'[1]1718  Exp_Rev Access'!$F$7:$GK$318,21,FALSE)),"",VLOOKUP($B220,'[1]1718  Exp_Rev Access'!$F$7:$GK$318,21,FALSE))</f>
        <v/>
      </c>
      <c r="AC220" s="90" t="str">
        <f>IF(ISNA(VLOOKUP($B220,'[1]1718  Exp_Rev Access'!$F$7:$GK$318,22,FALSE)),"",VLOOKUP($B220,'[1]1718  Exp_Rev Access'!$F$7:$GK$318,22,FALSE))</f>
        <v/>
      </c>
      <c r="AD220" s="90" t="str">
        <f>IF(ISNA(VLOOKUP($B220,'[1]1718  Exp_Rev Access'!$F$7:$GK$318,23,FALSE)),"",VLOOKUP($B220,'[1]1718  Exp_Rev Access'!$F$7:$GK$318,23,FALSE))</f>
        <v/>
      </c>
      <c r="AE220" s="90" t="str">
        <f>IF(ISNA(VLOOKUP($B220,'[1]1718  Exp_Rev Access'!$F$7:$GK$318,24,FALSE)),"",VLOOKUP($B220,'[1]1718  Exp_Rev Access'!$F$7:$GK$318,24,FALSE))</f>
        <v/>
      </c>
      <c r="AF220" s="90" t="str">
        <f>IF(ISNA(VLOOKUP($B220,'[1]1718  Exp_Rev Access'!$F$7:$GK$318,25,FALSE)),"",VLOOKUP($B220,'[1]1718  Exp_Rev Access'!$F$7:$GK$318,25,FALSE))</f>
        <v/>
      </c>
      <c r="AG220" s="90" t="str">
        <f>IF(ISNA(VLOOKUP($B220,'[1]1718  Exp_Rev Access'!$F$7:$GK$318,26,FALSE)),"",VLOOKUP($B220,'[1]1718  Exp_Rev Access'!$F$7:$GK$318,26,FALSE))</f>
        <v/>
      </c>
      <c r="AH220" s="90" t="str">
        <f>IF(ISNA(VLOOKUP($B220,'[1]1718  Exp_Rev Access'!$F$7:$GK$318,27,FALSE)),"",VLOOKUP($B220,'[1]1718  Exp_Rev Access'!$F$7:$GK$318,27,FALSE))</f>
        <v/>
      </c>
      <c r="AI220" s="90" t="str">
        <f>IF(ISNA(VLOOKUP($B220,'[1]1718  Exp_Rev Access'!$F$7:$GK$318,28,FALSE)),"",VLOOKUP($B220,'[1]1718  Exp_Rev Access'!$F$7:$GK$318,28,FALSE))</f>
        <v/>
      </c>
      <c r="AJ220" s="90" t="str">
        <f>IF(ISNA(VLOOKUP($B220,'[1]1718  Exp_Rev Access'!$F$7:$GK$318,29,FALSE)),"",VLOOKUP($B220,'[1]1718  Exp_Rev Access'!$F$7:$GK$318,29,FALSE))</f>
        <v/>
      </c>
      <c r="AK220" s="90" t="str">
        <f>IF(ISNA(VLOOKUP($B220,'[1]1718  Exp_Rev Access'!$F$7:$GK$318,30,FALSE)),"",VLOOKUP($B220,'[1]1718  Exp_Rev Access'!$F$7:$GK$318,30,FALSE))</f>
        <v/>
      </c>
      <c r="AL220" s="90" t="str">
        <f>IF(ISNA(VLOOKUP($B220,'[1]1718  Exp_Rev Access'!$F$7:$GK$318,31,FALSE)),"",VLOOKUP($B220,'[1]1718  Exp_Rev Access'!$F$7:$GK$318,31,FALSE))</f>
        <v/>
      </c>
      <c r="AM220" s="56"/>
      <c r="AN220" s="92"/>
      <c r="AO220" s="71"/>
      <c r="AP220" s="90" t="str">
        <f>IF(ISNA(VLOOKUP($B220,'[1]1718  Exp_Rev Access'!$F$7:$GK$318,33,FALSE)),"",VLOOKUP($B220,'[1]1718  Exp_Rev Access'!$F$7:$GK$318,33,FALSE))</f>
        <v/>
      </c>
      <c r="AQ220" s="90" t="str">
        <f>IF(ISNA(VLOOKUP($B220,'[1]1718  Exp_Rev Access'!$F$7:$GK$318,34,FALSE)),"",VLOOKUP($B220,'[1]1718  Exp_Rev Access'!$F$7:$GK$318,34,FALSE))</f>
        <v/>
      </c>
      <c r="AR220" s="90" t="str">
        <f>IF(ISNA(VLOOKUP($B220,'[1]1718  Exp_Rev Access'!$F$7:$GK$318,35,FALSE)),"",VLOOKUP($B220,'[1]1718  Exp_Rev Access'!$F$7:$GK$318,35,FALSE))</f>
        <v/>
      </c>
      <c r="AS220" s="90" t="str">
        <f>IF(ISNA(VLOOKUP($B220,'[1]1718  Exp_Rev Access'!$F$7:$GK$318,36,FALSE)),"",VLOOKUP($B220,'[1]1718  Exp_Rev Access'!$F$7:$GK$318,36,FALSE))</f>
        <v/>
      </c>
      <c r="AT220" s="90" t="str">
        <f>IF(ISNA(VLOOKUP($B220,'[1]1718  Exp_Rev Access'!$F$7:$GK$318,37,FALSE)),"",VLOOKUP($B220,'[1]1718  Exp_Rev Access'!$F$7:$GK$318,37,FALSE))</f>
        <v/>
      </c>
      <c r="AU220" s="56"/>
      <c r="AV220" s="93"/>
      <c r="AW220" s="56"/>
      <c r="AX220" s="90" t="str">
        <f>IF(ISNA(VLOOKUP($B220,'[1]1718  Exp_Rev Access'!$F$7:$GK$318,39,FALSE)),"",VLOOKUP($B220,'[1]1718  Exp_Rev Access'!$F$7:$GK$318,39,FALSE))</f>
        <v/>
      </c>
      <c r="AY220" s="90" t="str">
        <f>IF(ISNA(VLOOKUP($B220,'[1]1718  Exp_Rev Access'!$F$7:$GK$318,40,FALSE)),"",VLOOKUP($B220,'[1]1718  Exp_Rev Access'!$F$7:$GK$318,40,FALSE))</f>
        <v/>
      </c>
      <c r="AZ220" s="90" t="str">
        <f>IF(ISNA(VLOOKUP($B220,'[1]1718  Exp_Rev Access'!$F$7:$GK$318,41,FALSE)),"",VLOOKUP($B220,'[1]1718  Exp_Rev Access'!$F$7:$GK$318,41,FALSE))</f>
        <v/>
      </c>
      <c r="BA220" s="90" t="str">
        <f>IF(ISNA(VLOOKUP($B220,'[1]1718  Exp_Rev Access'!$F$7:$GK$318,42,FALSE)),"",VLOOKUP($B220,'[1]1718  Exp_Rev Access'!$F$7:$GK$318,42,FALSE))</f>
        <v/>
      </c>
      <c r="BB220" s="90" t="str">
        <f>IF(ISNA(VLOOKUP($B220,'[1]1718  Exp_Rev Access'!$F$7:$GK$318,43,FALSE)),"",VLOOKUP($B220,'[1]1718  Exp_Rev Access'!$F$7:$GK$318,43,FALSE))</f>
        <v/>
      </c>
      <c r="BC220" s="90" t="str">
        <f>IF(ISNA(VLOOKUP($B220,'[1]1718  Exp_Rev Access'!$F$7:$GK$318,44,FALSE)),"",VLOOKUP($B220,'[1]1718  Exp_Rev Access'!$F$7:$GK$318,44,FALSE))</f>
        <v/>
      </c>
      <c r="BD220" s="90" t="str">
        <f>IF(ISNA(VLOOKUP($B220,'[1]1718  Exp_Rev Access'!$F$7:$GK$318,45,FALSE)),"",VLOOKUP($B220,'[1]1718  Exp_Rev Access'!$F$7:$GK$318,45,FALSE))</f>
        <v/>
      </c>
      <c r="BE220" s="90" t="str">
        <f>IF(ISNA(VLOOKUP($B220,'[1]1718  Exp_Rev Access'!$F$7:$GK$318,46,FALSE)),"",VLOOKUP($B220,'[1]1718  Exp_Rev Access'!$F$7:$GK$318,46,FALSE))</f>
        <v/>
      </c>
      <c r="BF220" s="90" t="str">
        <f>IF(ISNA(VLOOKUP($B220,'[1]1718  Exp_Rev Access'!$F$7:$GK$318,47,FALSE)),"",VLOOKUP($B220,'[1]1718  Exp_Rev Access'!$F$7:$GK$318,47,FALSE))</f>
        <v/>
      </c>
      <c r="BG220" s="90" t="str">
        <f>IF(ISNA(VLOOKUP($B220,'[1]1718  Exp_Rev Access'!$F$7:$GK$318,48,FALSE)),"",VLOOKUP($B220,'[1]1718  Exp_Rev Access'!$F$7:$GK$318,48,FALSE))</f>
        <v/>
      </c>
      <c r="BH220" s="90" t="str">
        <f>IF(ISNA(VLOOKUP($B220,'[1]1718  Exp_Rev Access'!$F$7:$GK$318,49,FALSE)),"",VLOOKUP($B220,'[1]1718  Exp_Rev Access'!$F$7:$GK$318,49,FALSE))</f>
        <v/>
      </c>
      <c r="BI220" s="90" t="str">
        <f>IF(ISNA(VLOOKUP($B220,'[1]1718  Exp_Rev Access'!$F$7:$GK$318,50,FALSE)),"",VLOOKUP($B220,'[1]1718  Exp_Rev Access'!$F$7:$GK$318,50,FALSE))</f>
        <v/>
      </c>
      <c r="BJ220" s="90" t="str">
        <f>IF(ISNA(VLOOKUP($B220,'[1]1718  Exp_Rev Access'!$F$7:$GK$318,51,FALSE)),"",VLOOKUP($B220,'[1]1718  Exp_Rev Access'!$F$7:$GK$318,51,FALSE))</f>
        <v/>
      </c>
      <c r="BK220" s="90" t="str">
        <f>IF(ISNA(VLOOKUP($B220,'[1]1718  Exp_Rev Access'!$F$7:$GK$318,52,FALSE)),"",VLOOKUP($B220,'[1]1718  Exp_Rev Access'!$F$7:$GK$318,52,FALSE))</f>
        <v/>
      </c>
      <c r="BL220" s="90" t="str">
        <f>IF(ISNA(VLOOKUP($B220,'[1]1718  Exp_Rev Access'!$F$7:$GK$318,53,FALSE)),"",VLOOKUP($B220,'[1]1718  Exp_Rev Access'!$F$7:$GK$318,53,FALSE))</f>
        <v/>
      </c>
      <c r="BM220" s="90" t="str">
        <f>IF(ISNA(VLOOKUP($B220,'[1]1718  Exp_Rev Access'!$F$7:$GK$318,54,FALSE)),"",VLOOKUP($B220,'[1]1718  Exp_Rev Access'!$F$7:$GK$318,54,FALSE))</f>
        <v/>
      </c>
      <c r="BN220" s="90" t="str">
        <f>IF(ISNA(VLOOKUP($B220,'[1]1718  Exp_Rev Access'!$F$7:$GK$318,55,FALSE)),"",VLOOKUP($B220,'[1]1718  Exp_Rev Access'!$F$7:$GK$318,55,FALSE))</f>
        <v/>
      </c>
      <c r="BO220" s="90" t="str">
        <f>IF(ISNA(VLOOKUP($B220,'[1]1718  Exp_Rev Access'!$F$7:$GK$318,56,FALSE)),"",VLOOKUP($B220,'[1]1718  Exp_Rev Access'!$F$7:$GK$318,56,FALSE))</f>
        <v/>
      </c>
      <c r="BP220" s="90" t="str">
        <f>IF(ISNA(VLOOKUP($B220,'[1]1718  Exp_Rev Access'!$F$7:$GK$318,57,FALSE)),"",VLOOKUP($B220,'[1]1718  Exp_Rev Access'!$F$7:$GK$318,57,FALSE))</f>
        <v/>
      </c>
      <c r="BQ220" s="90" t="str">
        <f>IF(ISNA(VLOOKUP($B220,'[1]1718  Exp_Rev Access'!$F$7:$GK$318,58,FALSE)),"",VLOOKUP($B220,'[1]1718  Exp_Rev Access'!$F$7:$GK$318,58,FALSE))</f>
        <v/>
      </c>
      <c r="BR220" s="90" t="str">
        <f>IF(ISNA(VLOOKUP($B220,'[1]1718  Exp_Rev Access'!$F$7:$GK$318,59,FALSE)),"",VLOOKUP($B220,'[1]1718  Exp_Rev Access'!$F$7:$GK$318,59,FALSE))</f>
        <v/>
      </c>
      <c r="BS220" s="90" t="str">
        <f>IF(ISNA(VLOOKUP($B220,'[1]1718  Exp_Rev Access'!$F$7:$GK$318,60,FALSE)),"",VLOOKUP($B220,'[1]1718  Exp_Rev Access'!$F$7:$GK$318,60,FALSE))</f>
        <v/>
      </c>
      <c r="BT220" s="90" t="str">
        <f>IF(ISNA(VLOOKUP($B220,'[1]1718  Exp_Rev Access'!$F$7:$GK$318,61,FALSE)),"",VLOOKUP($B220,'[1]1718  Exp_Rev Access'!$F$7:$GK$318,61,FALSE))</f>
        <v/>
      </c>
      <c r="BU220" s="90" t="str">
        <f>IF(ISNA(VLOOKUP($B220,'[1]1718  Exp_Rev Access'!$F$7:$GK$318,62,FALSE)),"",VLOOKUP($B220,'[1]1718  Exp_Rev Access'!$F$7:$GK$318,62,FALSE))</f>
        <v/>
      </c>
      <c r="BV220" s="56">
        <f t="shared" si="571"/>
        <v>0</v>
      </c>
      <c r="BW220" s="92"/>
      <c r="BX220" s="71"/>
      <c r="BY220" s="90" t="str">
        <f>IF(ISNA(VLOOKUP($B220,'[1]1718  Exp_Rev Access'!$F$7:$GK$318,64,FALSE)),"",VLOOKUP($B220,'[1]1718  Exp_Rev Access'!$F$7:$GK$318,64,FALSE))</f>
        <v/>
      </c>
      <c r="BZ220" s="90" t="str">
        <f>IF(ISNA(VLOOKUP($B220,'[1]1718  Exp_Rev Access'!$F$7:$GK$318,65,FALSE)),"",VLOOKUP($B220,'[1]1718  Exp_Rev Access'!$F$7:$GK$318,65,FALSE))</f>
        <v/>
      </c>
      <c r="CA220" s="90" t="str">
        <f>IF(ISNA(VLOOKUP($B220,'[1]1718  Exp_Rev Access'!$F$7:$GK$318,66,FALSE)),"",VLOOKUP($B220,'[1]1718  Exp_Rev Access'!$F$7:$GK$318,66,FALSE))</f>
        <v/>
      </c>
      <c r="CB220" s="90" t="str">
        <f>IF(ISNA(VLOOKUP($B220,'[1]1718  Exp_Rev Access'!$F$7:$GK$318,67,FALSE)),"",VLOOKUP($B220,'[1]1718  Exp_Rev Access'!$F$7:$GK$318,67,FALSE))</f>
        <v/>
      </c>
      <c r="CC220" s="90" t="str">
        <f>IF(ISNA(VLOOKUP($B220,'[1]1718  Exp_Rev Access'!$F$7:$GK$318,68,FALSE)),"",VLOOKUP($B220,'[1]1718  Exp_Rev Access'!$F$7:$GK$318,68,FALSE))</f>
        <v/>
      </c>
      <c r="CD220" s="90" t="str">
        <f>IF(ISNA(VLOOKUP($B220,'[1]1718  Exp_Rev Access'!$F$7:$GK$318,69,FALSE)),"",VLOOKUP($B220,'[1]1718  Exp_Rev Access'!$F$7:$GK$318,69,FALSE))</f>
        <v/>
      </c>
      <c r="CE220" s="56">
        <f t="shared" si="566"/>
        <v>0</v>
      </c>
      <c r="CF220" s="92"/>
      <c r="CG220" s="78"/>
      <c r="CH220" s="90" t="str">
        <f>IF(ISNA(VLOOKUP($B220,'[1]1718  Exp_Rev Access'!$F$7:$GK$318,$CH$2,FALSE)),"",VLOOKUP($B220,'[1]1718  Exp_Rev Access'!$F$7:$GK$318,$CH$2,FALSE))</f>
        <v/>
      </c>
      <c r="CI220" s="90" t="str">
        <f>IF(ISNA(VLOOKUP($B220,'[1]1718  Exp_Rev Access'!$F$7:$GK$318,$CI$2,FALSE)),"",VLOOKUP($B220,'[1]1718  Exp_Rev Access'!$F$7:$GK$318,$CI$2,FALSE))</f>
        <v/>
      </c>
      <c r="CJ220" s="90" t="str">
        <f>IF(ISNA(VLOOKUP($B220,'[1]1718  Exp_Rev Access'!$F$7:$GK$318,$CJ$2,FALSE)),"",VLOOKUP($B220,'[1]1718  Exp_Rev Access'!$F$7:$GK$318,$CJ$2,FALSE))</f>
        <v/>
      </c>
      <c r="CK220" s="90" t="str">
        <f>IF(ISNA(VLOOKUP($B220,'[1]1718  Exp_Rev Access'!$F$7:$GK$318,$CK$2,FALSE)),"",VLOOKUP($B220,'[1]1718  Exp_Rev Access'!$F$7:$GK$318,$CK$2,FALSE))</f>
        <v/>
      </c>
      <c r="CL220" s="90" t="str">
        <f>IF(ISNA(VLOOKUP($B220,'[1]1718  Exp_Rev Access'!$F$7:$GK$318,$CL$2,FALSE)),"",VLOOKUP($B220,'[1]1718  Exp_Rev Access'!$F$7:$GK$318,$CL$2,FALSE))</f>
        <v/>
      </c>
      <c r="CM220" s="90" t="str">
        <f>IF(ISNA(VLOOKUP($B220,'[1]1718  Exp_Rev Access'!$F$7:$GK$318,$CM$2,FALSE)),"",VLOOKUP($B220,'[1]1718  Exp_Rev Access'!$F$7:$GK$318,$CM$2,FALSE))</f>
        <v/>
      </c>
      <c r="CN220" s="90" t="str">
        <f>IF(ISNA(VLOOKUP($B220,'[1]1718  Exp_Rev Access'!$F$7:$GK$318,$CN$2,FALSE)),"",VLOOKUP($B220,'[1]1718  Exp_Rev Access'!$F$7:$GK$318,$CN$2,FALSE))</f>
        <v/>
      </c>
      <c r="CO220" s="90" t="str">
        <f>IF(ISNA(VLOOKUP($B220,'[1]1718  Exp_Rev Access'!$F$7:$GK$318,$CO$2,FALSE)),"",VLOOKUP($B220,'[1]1718  Exp_Rev Access'!$F$7:$GK$318,$CO$2,FALSE))</f>
        <v/>
      </c>
      <c r="CP220" s="90" t="str">
        <f>IF(ISNA(VLOOKUP($B220,'[1]1718  Exp_Rev Access'!$F$7:$GK$318,$CP$2,FALSE)),"",VLOOKUP($B220,'[1]1718  Exp_Rev Access'!$F$7:$GK$318,$CP$2,FALSE))</f>
        <v/>
      </c>
      <c r="CQ220" s="90" t="str">
        <f>IF(ISNA(VLOOKUP($B220,'[1]1718  Exp_Rev Access'!$F$7:$GK$318,$CQ$2,FALSE)),"",VLOOKUP($B220,'[1]1718  Exp_Rev Access'!$F$7:$GK$318,$CQ$2,FALSE))</f>
        <v/>
      </c>
      <c r="CR220" s="90" t="str">
        <f>IF(ISNA(VLOOKUP($B220,'[1]1718  Exp_Rev Access'!$F$7:$GK$318,$CR$2,FALSE)),"",VLOOKUP($B220,'[1]1718  Exp_Rev Access'!$F$7:$GK$318,$CR$2,FALSE))</f>
        <v/>
      </c>
      <c r="CS220" s="90" t="str">
        <f>IF(ISNA(VLOOKUP($B220,'[1]1718  Exp_Rev Access'!$F$7:$GK$318,$CS$2,FALSE)),"",VLOOKUP($B220,'[1]1718  Exp_Rev Access'!$F$7:$GK$318,$CS$2,FALSE))</f>
        <v/>
      </c>
      <c r="CT220" s="90" t="str">
        <f>IF(ISNA(VLOOKUP($B220,'[1]1718  Exp_Rev Access'!$F$7:$GK$318,$CT$2,FALSE)),"",VLOOKUP($B220,'[1]1718  Exp_Rev Access'!$F$7:$GK$318,$CT$2,FALSE))</f>
        <v/>
      </c>
      <c r="CU220" s="90" t="str">
        <f>IF(ISNA(VLOOKUP($B220,'[1]1718  Exp_Rev Access'!$F$7:$GK$318,$CU$2,FALSE)),"",VLOOKUP($B220,'[1]1718  Exp_Rev Access'!$F$7:$GK$318,$CU$2,FALSE))</f>
        <v/>
      </c>
      <c r="CV220" s="90" t="str">
        <f>IF(ISNA(VLOOKUP($B220,'[1]1718  Exp_Rev Access'!$F$7:$GK$318,$CV$2,FALSE)),"",VLOOKUP($B220,'[1]1718  Exp_Rev Access'!$F$7:$GK$318,$CV$2,FALSE))</f>
        <v/>
      </c>
      <c r="CW220" s="90" t="str">
        <f>IF(ISNA(VLOOKUP($B220,'[1]1718  Exp_Rev Access'!$F$7:$GK$318,$CW$2,FALSE)),"",VLOOKUP($B220,'[1]1718  Exp_Rev Access'!$F$7:$GK$318,$CW$2,FALSE))</f>
        <v/>
      </c>
      <c r="CX220" s="90" t="str">
        <f>IF(ISNA(VLOOKUP($B220,'[1]1718  Exp_Rev Access'!$F$7:$GK$318,$CX$2,FALSE)),"",VLOOKUP($B220,'[1]1718  Exp_Rev Access'!$F$7:$GK$318,$CX$2,FALSE))</f>
        <v/>
      </c>
      <c r="CY220" s="90" t="str">
        <f>IF(ISNA(VLOOKUP($B220,'[1]1718  Exp_Rev Access'!$F$7:$GK$318,$CY$2,FALSE)),"",VLOOKUP($B220,'[1]1718  Exp_Rev Access'!$F$7:$GK$318,$CY$2,FALSE))</f>
        <v/>
      </c>
      <c r="CZ220" s="90" t="str">
        <f>IF(ISNA(VLOOKUP($B220,'[1]1718  Exp_Rev Access'!$F$7:$GK$318,$CZ$2,FALSE)),"",VLOOKUP($B220,'[1]1718  Exp_Rev Access'!$F$7:$GK$318,$CZ$2,FALSE))</f>
        <v/>
      </c>
      <c r="DA220" s="90" t="str">
        <f>IF(ISNA(VLOOKUP($B220,'[1]1718  Exp_Rev Access'!$F$7:$GK$318,$DA$2,FALSE)),"",VLOOKUP($B220,'[1]1718  Exp_Rev Access'!$F$7:$GK$318,$DA$2,FALSE))</f>
        <v/>
      </c>
      <c r="DB220" s="90" t="str">
        <f>IF(ISNA(VLOOKUP($B220,'[1]1718  Exp_Rev Access'!$F$7:$GK$318,$DB$2,FALSE)),"",VLOOKUP($B220,'[1]1718  Exp_Rev Access'!$F$7:$GK$318,$DB$2,FALSE))</f>
        <v/>
      </c>
      <c r="DC220" s="90" t="str">
        <f>IF(ISNA(VLOOKUP($B220,'[1]1718  Exp_Rev Access'!$F$7:$GK$318,$DC$2,FALSE)),"",VLOOKUP($B220,'[1]1718  Exp_Rev Access'!$F$7:$GK$318,$DC$2,FALSE))</f>
        <v/>
      </c>
      <c r="DD220" s="90" t="str">
        <f>IF(ISNA(VLOOKUP($B220,'[1]1718  Exp_Rev Access'!$F$7:$GK$318,$DD$2,FALSE)),"",VLOOKUP($B220,'[1]1718  Exp_Rev Access'!$F$7:$GK$318,$DD$2,FALSE))</f>
        <v/>
      </c>
      <c r="DE220" s="90" t="str">
        <f>IF(ISNA(VLOOKUP($B220,'[1]1718  Exp_Rev Access'!$F$7:$GK$318,$DE$2,FALSE)),"",VLOOKUP($B220,'[1]1718  Exp_Rev Access'!$F$7:$GK$318,$DE$2,FALSE))</f>
        <v/>
      </c>
      <c r="DF220" s="90" t="str">
        <f>IF(ISNA(VLOOKUP($B220,'[1]1718  Exp_Rev Access'!$F$7:$GK$318,$DF$2,FALSE)),"",VLOOKUP($B220,'[1]1718  Exp_Rev Access'!$F$7:$GK$318,$DF$2,FALSE))</f>
        <v/>
      </c>
      <c r="DG220" s="90" t="str">
        <f>IF(ISNA(VLOOKUP($B220,'[1]1718  Exp_Rev Access'!$F$7:$GK$318,$DG$2,FALSE)),"",VLOOKUP($B220,'[1]1718  Exp_Rev Access'!$F$7:$GK$318,$DG$2,FALSE))</f>
        <v/>
      </c>
      <c r="DH220" s="90" t="str">
        <f>IF(ISNA(VLOOKUP($B220,'[1]1718  Exp_Rev Access'!$F$7:$GK$318,$DH$2,FALSE)),"",VLOOKUP($B220,'[1]1718  Exp_Rev Access'!$F$7:$GK$318,$DH$2,FALSE))</f>
        <v/>
      </c>
      <c r="DI220" s="90" t="str">
        <f>IF(ISNA(VLOOKUP($B220,'[1]1718  Exp_Rev Access'!$F$7:$GK$318,$DI$2,FALSE)),"",VLOOKUP($B220,'[1]1718  Exp_Rev Access'!$F$7:$GK$318,$DI$2,FALSE))</f>
        <v/>
      </c>
      <c r="DJ220" s="90" t="str">
        <f>IF(ISNA(VLOOKUP($B220,'[1]1718  Exp_Rev Access'!$F$7:$GK$318,$DJ$2,FALSE)),"",VLOOKUP($B220,'[1]1718  Exp_Rev Access'!$F$7:$GK$318,$DJ$2,FALSE))</f>
        <v/>
      </c>
      <c r="DK220" s="90" t="str">
        <f>IF(ISNA(VLOOKUP($B220,'[1]1718  Exp_Rev Access'!$F$7:$GK$318,$DK$2,FALSE)),"",VLOOKUP($B220,'[1]1718  Exp_Rev Access'!$F$7:$GK$318,$DK$2,FALSE))</f>
        <v/>
      </c>
      <c r="DL220" s="90" t="str">
        <f>IF(ISNA(VLOOKUP($B220,'[1]1718  Exp_Rev Access'!$F$7:$GK$318,$DL$2,FALSE)),"",VLOOKUP($B220,'[1]1718  Exp_Rev Access'!$F$7:$GK$318,$DL$2,FALSE))</f>
        <v/>
      </c>
      <c r="DM220" s="90" t="str">
        <f>IF(ISNA(VLOOKUP($B220,'[1]1718  Exp_Rev Access'!$F$7:$GK$318,$DM$2,FALSE)),"",VLOOKUP($B220,'[1]1718  Exp_Rev Access'!$F$7:$GK$318,$DM$2,FALSE))</f>
        <v/>
      </c>
      <c r="DN220" s="90" t="str">
        <f>IF(ISNA(VLOOKUP($B220,'[1]1718  Exp_Rev Access'!$F$7:$GK$318,$DN$2,FALSE)),"",VLOOKUP($B220,'[1]1718  Exp_Rev Access'!$F$7:$GK$318,$DN$2,FALSE))</f>
        <v/>
      </c>
      <c r="DO220" s="90" t="str">
        <f>IF(ISNA(VLOOKUP($B220,'[1]1718  Exp_Rev Access'!$F$7:$GK$318,$DO$2,FALSE)),"",VLOOKUP($B220,'[1]1718  Exp_Rev Access'!$F$7:$GK$318,$DO$2,FALSE))</f>
        <v/>
      </c>
      <c r="DP220" s="90" t="str">
        <f>IF(ISNA(VLOOKUP($B220,'[1]1718  Exp_Rev Access'!$F$7:$GK$318,$DP$2,FALSE)),"",VLOOKUP($B220,'[1]1718  Exp_Rev Access'!$F$7:$GK$318,$DP$2,FALSE))</f>
        <v/>
      </c>
      <c r="DQ220" s="90" t="str">
        <f>IF(ISNA(VLOOKUP($B220,'[1]1718  Exp_Rev Access'!$F$7:$GK$318,$DQ$2,FALSE)),"",VLOOKUP($B220,'[1]1718  Exp_Rev Access'!$F$7:$GK$318,$DQ$2,FALSE))</f>
        <v/>
      </c>
      <c r="DR220" s="90" t="str">
        <f>IF(ISNA(VLOOKUP($B220,'[1]1718  Exp_Rev Access'!$F$7:$GK$318,$DR$2,FALSE)),"",VLOOKUP($B220,'[1]1718  Exp_Rev Access'!$F$7:$GK$318,$DR$2,FALSE))</f>
        <v/>
      </c>
      <c r="DS220" s="90" t="str">
        <f>IF(ISNA(VLOOKUP($B220,'[1]1718  Exp_Rev Access'!$F$7:$GK$318,$DS$2,FALSE)),"",VLOOKUP($B220,'[1]1718  Exp_Rev Access'!$F$7:$GK$318,$DS$2,FALSE))</f>
        <v/>
      </c>
      <c r="DT220" s="90" t="str">
        <f>IF(ISNA(VLOOKUP($B220,'[1]1718  Exp_Rev Access'!$F$7:$GK$318,$DT$2,FALSE)),"",VLOOKUP($B220,'[1]1718  Exp_Rev Access'!$F$7:$GK$318,$DT$2,FALSE))</f>
        <v/>
      </c>
      <c r="DU220" s="90" t="str">
        <f>IF(ISNA(VLOOKUP($B220,'[1]1718  Exp_Rev Access'!$F$7:$GK$318,$DU$2,FALSE)),"",VLOOKUP($B220,'[1]1718  Exp_Rev Access'!$F$7:$GK$318,$DU$2,FALSE))</f>
        <v/>
      </c>
      <c r="DV220" s="90" t="str">
        <f>IF(ISNA(VLOOKUP($B220,'[1]1718  Exp_Rev Access'!$F$7:$GK$318,$DV$2,FALSE)),"",VLOOKUP($B220,'[1]1718  Exp_Rev Access'!$F$7:$GK$318,$DV$2,FALSE))</f>
        <v/>
      </c>
      <c r="DW220" s="90" t="str">
        <f>IF(ISNA(VLOOKUP($B220,'[1]1718  Exp_Rev Access'!$F$7:$GK$318,$DW$2,FALSE)),"",VLOOKUP($B220,'[1]1718  Exp_Rev Access'!$F$7:$GK$318,$DW$2,FALSE))</f>
        <v/>
      </c>
      <c r="DX220" s="90" t="str">
        <f>IF(ISNA(VLOOKUP($B220,'[1]1718  Exp_Rev Access'!$F$7:$GK$318,$DX$2,FALSE)),"",VLOOKUP($B220,'[1]1718  Exp_Rev Access'!$F$7:$GK$318,$DX$2,FALSE))</f>
        <v/>
      </c>
      <c r="DY220" s="90" t="str">
        <f>IF(ISNA(VLOOKUP($B220,'[1]1718  Exp_Rev Access'!$F$7:$GK$318,$DY$2,FALSE)),"",VLOOKUP($B220,'[1]1718  Exp_Rev Access'!$F$7:$GK$318,$DY$2,FALSE))</f>
        <v/>
      </c>
      <c r="DZ220" s="90" t="str">
        <f>IF(ISNA(VLOOKUP($B220,'[1]1718  Exp_Rev Access'!$F$7:$GK$318,$DZ$2,FALSE)),"",VLOOKUP($B220,'[1]1718  Exp_Rev Access'!$F$7:$GK$318,$DZ$2,FALSE))</f>
        <v/>
      </c>
      <c r="EA220" s="90" t="str">
        <f>IF(ISNA(VLOOKUP($B220,'[1]1718  Exp_Rev Access'!$F$7:$GK$318,$EA$2,FALSE)),"",VLOOKUP($B220,'[1]1718  Exp_Rev Access'!$F$7:$GK$318,$EA$2,FALSE))</f>
        <v/>
      </c>
      <c r="EB220" s="90" t="str">
        <f>IF(ISNA(VLOOKUP($B220,'[1]1718  Exp_Rev Access'!$F$7:$GK$318,$EB$2,FALSE)),"",VLOOKUP($B220,'[1]1718  Exp_Rev Access'!$F$7:$GK$318,$EB$2,FALSE))</f>
        <v/>
      </c>
      <c r="EC220" s="90" t="str">
        <f>IF(ISNA(VLOOKUP($B220,'[1]1718  Exp_Rev Access'!$F$7:$GK$318,$EC$2,FALSE)),"",VLOOKUP($B220,'[1]1718  Exp_Rev Access'!$F$7:$GK$318,$EC$2,FALSE))</f>
        <v/>
      </c>
      <c r="ED220" s="90" t="str">
        <f>IF(ISNA(VLOOKUP($B220,'[1]1718  Exp_Rev Access'!$F$7:$GK$318,$ED$2,FALSE)),"",VLOOKUP($B220,'[1]1718  Exp_Rev Access'!$F$7:$GK$318,$ED$2,FALSE))</f>
        <v/>
      </c>
      <c r="EE220" s="90" t="str">
        <f>IF(ISNA(VLOOKUP($B220,'[1]1718  Exp_Rev Access'!$F$7:$GK$318,$EE$2,FALSE)),"",VLOOKUP($B220,'[1]1718  Exp_Rev Access'!$F$7:$GK$318,$EE$2,FALSE))</f>
        <v/>
      </c>
      <c r="EF220" s="90" t="str">
        <f>IF(ISNA(VLOOKUP($B220,'[1]1718  Exp_Rev Access'!$F$7:$GK$318,$EF$2,FALSE)),"",VLOOKUP($B220,'[1]1718  Exp_Rev Access'!$F$7:$GK$318,$EF$2,FALSE))</f>
        <v/>
      </c>
      <c r="EG220" s="90" t="str">
        <f>IF(ISNA(VLOOKUP($B220,'[1]1718  Exp_Rev Access'!$F$7:$GK$318,$EG$2,FALSE)),"",VLOOKUP($B220,'[1]1718  Exp_Rev Access'!$F$7:$GK$318,$EG$2,FALSE))</f>
        <v/>
      </c>
      <c r="EH220" s="90" t="str">
        <f>IF(ISNA(VLOOKUP($B220,'[1]1718  Exp_Rev Access'!$F$7:$GK$318,$EH$2,FALSE)),"",VLOOKUP($B220,'[1]1718  Exp_Rev Access'!$F$7:$GK$318,$EH$2,FALSE))</f>
        <v/>
      </c>
      <c r="EI220" s="90" t="str">
        <f>IF(ISNA(VLOOKUP($B220,'[1]1718  Exp_Rev Access'!$F$7:$GK$318,$EI$2,FALSE)),"",VLOOKUP($B220,'[1]1718  Exp_Rev Access'!$F$7:$GK$318,$EI$2,FALSE))</f>
        <v/>
      </c>
      <c r="EJ220" s="90" t="str">
        <f>IF(ISNA(VLOOKUP($B220,'[1]1718  Exp_Rev Access'!$F$7:$GK$318,$EJ$2,FALSE)),"",VLOOKUP($B220,'[1]1718  Exp_Rev Access'!$F$7:$GK$318,$EJ$2,FALSE))</f>
        <v/>
      </c>
      <c r="EK220" s="90" t="str">
        <f>IF(ISNA(VLOOKUP($B220,'[1]1718  Exp_Rev Access'!$F$7:$GK$318,$EK$2,FALSE)),"",VLOOKUP($B220,'[1]1718  Exp_Rev Access'!$F$7:$GK$318,$EK$2,FALSE))</f>
        <v/>
      </c>
      <c r="EL220" s="90" t="str">
        <f>IF(ISNA(VLOOKUP($B220,'[1]1718  Exp_Rev Access'!$F$7:$GK$318,$EL$2,FALSE)),"",VLOOKUP($B220,'[1]1718  Exp_Rev Access'!$F$7:$GK$318,$EL$2,FALSE))</f>
        <v/>
      </c>
      <c r="EM220" s="90" t="str">
        <f>IF(ISNA(VLOOKUP($B220,'[1]1718  Exp_Rev Access'!$F$7:$GK$318,$EM$2,FALSE)),"",VLOOKUP($B220,'[1]1718  Exp_Rev Access'!$F$7:$GK$318,$EM$2,FALSE))</f>
        <v/>
      </c>
      <c r="EN220" s="90" t="str">
        <f>IF(ISNA(VLOOKUP($B220,'[1]1718  Exp_Rev Access'!$F$7:$GK$318,$EN$2,FALSE)),"",VLOOKUP($B220,'[1]1718  Exp_Rev Access'!$F$7:$GK$318,$EN$2,FALSE))</f>
        <v/>
      </c>
      <c r="EO220" s="90" t="str">
        <f>IF(ISNA(VLOOKUP($B220,'[1]1718  Exp_Rev Access'!$F$7:$GK$318,$EO$2,FALSE)),"",VLOOKUP($B220,'[1]1718  Exp_Rev Access'!$F$7:$GK$318,$EO$2,FALSE))</f>
        <v/>
      </c>
      <c r="EP220" s="90" t="str">
        <f>IF(ISNA(VLOOKUP($B220,'[1]1718  Exp_Rev Access'!$F$7:$GK$318,$EP$2,FALSE)),"",VLOOKUP($B220,'[1]1718  Exp_Rev Access'!$F$7:$GK$318,$EP$2,FALSE))</f>
        <v/>
      </c>
      <c r="EQ220" s="90" t="str">
        <f>IF(ISNA(VLOOKUP($B220,'[1]1718  Exp_Rev Access'!$F$7:$GK$318,$EQ$2,FALSE)),"",VLOOKUP($B220,'[1]1718  Exp_Rev Access'!$F$7:$GK$318,$EQ$2,FALSE))</f>
        <v/>
      </c>
      <c r="ER220" s="90" t="str">
        <f>IF(ISNA(VLOOKUP($B220,'[1]1718  Exp_Rev Access'!$F$7:$GK$318,$ER$2,FALSE)),"",VLOOKUP($B220,'[1]1718  Exp_Rev Access'!$F$7:$GK$318,$ER$2,FALSE))</f>
        <v/>
      </c>
      <c r="ES220" s="90" t="str">
        <f>IF(ISNA(VLOOKUP($B220,'[1]1718  Exp_Rev Access'!$F$7:$GK$318,$ES$2,FALSE)),"",VLOOKUP($B220,'[1]1718  Exp_Rev Access'!$F$7:$GK$318,$ES$2,FALSE))</f>
        <v/>
      </c>
      <c r="ET220" s="90" t="str">
        <f>IF(ISNA(VLOOKUP($B220,'[1]1718  Exp_Rev Access'!$F$7:$GK$318,$ET$2,FALSE)),"",VLOOKUP($B220,'[1]1718  Exp_Rev Access'!$F$7:$GK$318,$ET$2,FALSE))</f>
        <v/>
      </c>
      <c r="EU220" s="90" t="str">
        <f>IF(ISNA(VLOOKUP($B220,'[1]1718  Exp_Rev Access'!$F$7:$GK$318,$EU$2,FALSE)),"",VLOOKUP($B220,'[1]1718  Exp_Rev Access'!$F$7:$GK$318,$EU$2,FALSE))</f>
        <v/>
      </c>
      <c r="EV220" s="90" t="str">
        <f>IF(ISNA(VLOOKUP($B220,'[1]1718  Exp_Rev Access'!$F$7:$GK$318,$EV$2,FALSE)),"",VLOOKUP($B220,'[1]1718  Exp_Rev Access'!$F$7:$GK$318,$EV$2,FALSE))</f>
        <v/>
      </c>
      <c r="EW220" s="90" t="str">
        <f>IF(ISNA(VLOOKUP($B220,'[1]1718  Exp_Rev Access'!$F$7:$GK$318,$EW$2,FALSE)),"",VLOOKUP($B220,'[1]1718  Exp_Rev Access'!$F$7:$GK$318,$EW$2,FALSE))</f>
        <v/>
      </c>
      <c r="EX220" s="90" t="str">
        <f>IF(ISNA(VLOOKUP($B220,'[1]1718  Exp_Rev Access'!$F$7:$GK$318,$EX$2,FALSE)),"",VLOOKUP($B220,'[1]1718  Exp_Rev Access'!$F$7:$GK$318,$EX$2,FALSE))</f>
        <v/>
      </c>
      <c r="EY220" s="90" t="str">
        <f>IF(ISNA(VLOOKUP($B220,'[1]1718  Exp_Rev Access'!$F$7:$GK$318,$EY$2,FALSE)),"",VLOOKUP($B220,'[1]1718  Exp_Rev Access'!$F$7:$GK$318,$EY$2,FALSE))</f>
        <v/>
      </c>
      <c r="EZ220" s="90" t="str">
        <f>IF(ISNA(VLOOKUP($B220,'[1]1718  Exp_Rev Access'!$F$7:$GK$318,$EZ$2,FALSE)),"",VLOOKUP($B220,'[1]1718  Exp_Rev Access'!$F$7:$GK$318,$EZ$2,FALSE))</f>
        <v/>
      </c>
      <c r="FA220" s="90" t="str">
        <f>IF(ISNA(VLOOKUP($B220,'[1]1718  Exp_Rev Access'!$F$7:$GK$318,$FA$2,FALSE)),"",VLOOKUP($B220,'[1]1718  Exp_Rev Access'!$F$7:$GK$318,$FA$2,FALSE))</f>
        <v/>
      </c>
      <c r="FB220" s="90" t="str">
        <f>IF(ISNA(VLOOKUP($B220,'[1]1718  Exp_Rev Access'!$F$7:$GK$318,$FB$2,FALSE)),"",VLOOKUP($B220,'[1]1718  Exp_Rev Access'!$F$7:$GK$318,$FB$2,FALSE))</f>
        <v/>
      </c>
      <c r="FC220" s="90" t="str">
        <f>IF(ISNA(VLOOKUP($B220,'[1]1718  Exp_Rev Access'!$F$7:$GK$318,$FC$2,FALSE)),"",VLOOKUP($B220,'[1]1718  Exp_Rev Access'!$F$7:$GK$318,$FC$2,FALSE))</f>
        <v/>
      </c>
      <c r="FD220" s="90" t="str">
        <f>IF(ISNA(VLOOKUP($B220,'[1]1718  Exp_Rev Access'!$F$7:$GK$318,$FD$2,FALSE)),"",VLOOKUP($B220,'[1]1718  Exp_Rev Access'!$F$7:$GK$318,$FD$2,FALSE))</f>
        <v/>
      </c>
      <c r="FE220" s="90" t="str">
        <f>IF(ISNA(VLOOKUP($B220,'[1]1718  Exp_Rev Access'!$F$7:$GK$318,$FE$2,FALSE)),"",VLOOKUP($B220,'[1]1718  Exp_Rev Access'!$F$7:$GK$318,$FE$2,FALSE))</f>
        <v/>
      </c>
      <c r="FF220" s="90" t="str">
        <f>IF(ISNA(VLOOKUP($B220,'[1]1718  Exp_Rev Access'!$F$7:$GK$318,$FF$2,FALSE)),"",VLOOKUP($B220,'[1]1718  Exp_Rev Access'!$F$7:$GK$318,$FF$2,FALSE))</f>
        <v/>
      </c>
      <c r="FG220" s="90" t="str">
        <f>IF(ISNA(VLOOKUP($B220,'[1]1718  Exp_Rev Access'!$F$7:$GK$318,$FG$2,FALSE)),"",VLOOKUP($B220,'[1]1718  Exp_Rev Access'!$F$7:$GK$318,$FG$2,FALSE))</f>
        <v/>
      </c>
      <c r="FH220" s="90" t="str">
        <f>IF(ISNA(VLOOKUP($B220,'[1]1718  Exp_Rev Access'!$F$7:$GK$318,$FH$2,FALSE)),"",VLOOKUP($B220,'[1]1718  Exp_Rev Access'!$F$7:$GK$318,$FH$2,FALSE))</f>
        <v/>
      </c>
      <c r="FI220" s="90" t="str">
        <f>IF(ISNA(VLOOKUP($B220,'[1]1718  Exp_Rev Access'!$F$7:$GK$318,$FI$2,FALSE)),"",VLOOKUP($B220,'[1]1718  Exp_Rev Access'!$F$7:$GK$318,$FI$2,FALSE))</f>
        <v/>
      </c>
      <c r="FJ220" s="90" t="str">
        <f>IF(ISNA(VLOOKUP($B220,'[1]1718  Exp_Rev Access'!$F$7:$GK$318,$FJ$2,FALSE)),"",VLOOKUP($B220,'[1]1718  Exp_Rev Access'!$F$7:$GK$318,$FJ$2,FALSE))</f>
        <v/>
      </c>
      <c r="FK220" s="90" t="str">
        <f>IF(ISNA(VLOOKUP($B220,'[1]1718  Exp_Rev Access'!$F$7:$GK$318,$FK$2,FALSE)),"",VLOOKUP($B220,'[1]1718  Exp_Rev Access'!$F$7:$GK$318,$FK$2,FALSE))</f>
        <v/>
      </c>
      <c r="FL220" s="90" t="str">
        <f>IF(ISNA(VLOOKUP($B220,'[1]1718  Exp_Rev Access'!$F$7:$GK$318,$FL$2,FALSE)),"",VLOOKUP($B220,'[1]1718  Exp_Rev Access'!$F$7:$GK$318,$FL$2,FALSE))</f>
        <v/>
      </c>
      <c r="FM220" s="90" t="str">
        <f>IF(ISNA(VLOOKUP($B220,'[1]1718  Exp_Rev Access'!$F$7:$GK$318,$FM$2,FALSE)),"",VLOOKUP($B220,'[1]1718  Exp_Rev Access'!$F$7:$GK$318,$FM$2,FALSE))</f>
        <v/>
      </c>
      <c r="FN220" s="90" t="str">
        <f>IF(ISNA(VLOOKUP($B220,'[1]1718  Exp_Rev Access'!$F$7:$GK$318,$FN$2,FALSE)),"",VLOOKUP($B220,'[1]1718  Exp_Rev Access'!$F$7:$GK$318,$FN$2,FALSE))</f>
        <v/>
      </c>
      <c r="FO220" s="90" t="str">
        <f>IF(ISNA(VLOOKUP($B220,'[1]1718  Exp_Rev Access'!$F$7:$GK$318,$FO$2,FALSE)),"",VLOOKUP($B220,'[1]1718  Exp_Rev Access'!$F$7:$GK$318,$FO$2,FALSE))</f>
        <v/>
      </c>
      <c r="FP220" s="90" t="str">
        <f>IF(ISNA(VLOOKUP($B220,'[1]1718  Exp_Rev Access'!$F$7:$GK$318,$FP$2,FALSE)),"",VLOOKUP($B220,'[1]1718  Exp_Rev Access'!$F$7:$GK$318,$FP$2,FALSE))</f>
        <v/>
      </c>
      <c r="FQ220" s="90" t="str">
        <f>IF(ISNA(VLOOKUP($B220,'[1]1718  Exp_Rev Access'!$F$7:$GK$318,$FQ$2,FALSE)),"",VLOOKUP($B220,'[1]1718  Exp_Rev Access'!$F$7:$GK$318,$FQ$2,FALSE))</f>
        <v/>
      </c>
      <c r="FR220" s="90" t="str">
        <f>IF(ISNA(VLOOKUP($B220,'[1]1718  Exp_Rev Access'!$F$7:$GK$318,$FR$2,FALSE)),"",VLOOKUP($B220,'[1]1718  Exp_Rev Access'!$F$7:$GK$318,$FR$2,FALSE))</f>
        <v/>
      </c>
      <c r="FS220" s="56"/>
      <c r="FT220" s="92"/>
      <c r="FU220" s="94"/>
      <c r="FV220" s="95" t="str">
        <f>IF(ISNA(VLOOKUP($B220,'[1]1718  Exp_Rev Access'!$F$7:$GK$318,$FV$2,FALSE)),"",VLOOKUP($B220,'[1]1718  Exp_Rev Access'!$F$7:$GK$318,$FV$2,FALSE))</f>
        <v/>
      </c>
      <c r="FW220" s="95" t="str">
        <f>IF(ISNA(VLOOKUP($B220,'[1]1718  Exp_Rev Access'!$F$7:$GK$318,$FW$2,FALSE)),"",VLOOKUP($B220,'[1]1718  Exp_Rev Access'!$F$7:$GK$318,$FW$2,FALSE))</f>
        <v/>
      </c>
      <c r="FX220" s="95" t="str">
        <f>IF(ISNA(VLOOKUP($B220,'[1]1718  Exp_Rev Access'!$F$7:$GK$318,$FX$2,FALSE)),"",VLOOKUP($B220,'[1]1718  Exp_Rev Access'!$F$7:$GK$318,$FX$2,FALSE))</f>
        <v/>
      </c>
      <c r="FY220" s="95" t="str">
        <f>IF(ISNA(VLOOKUP($B220,'[1]1718  Exp_Rev Access'!$F$7:$GK$318,$FY$2,FALSE)),"",VLOOKUP($B220,'[1]1718  Exp_Rev Access'!$F$7:$GK$318,$FY$2,FALSE))</f>
        <v/>
      </c>
      <c r="FZ220" s="95" t="str">
        <f>IF(ISNA(VLOOKUP($B220,'[1]1718  Exp_Rev Access'!$F$7:$GK$318,$FZ$2,FALSE)),"",VLOOKUP($B220,'[1]1718  Exp_Rev Access'!$F$7:$GK$318,$FZ$2,FALSE))</f>
        <v/>
      </c>
      <c r="GA220" s="95" t="str">
        <f>IF(ISNA(VLOOKUP($B220,'[1]1718  Exp_Rev Access'!$F$7:$GK$318,$GA$2,FALSE)),"",VLOOKUP($B220,'[1]1718  Exp_Rev Access'!$F$7:$GK$318,$GA$2,FALSE))</f>
        <v/>
      </c>
      <c r="GB220" s="95" t="str">
        <f>IF(ISNA(VLOOKUP($B220,'[1]1718  Exp_Rev Access'!$F$7:$GK$318,$GB$2,FALSE)),"",VLOOKUP($B220,'[1]1718  Exp_Rev Access'!$F$7:$GK$318,$GB$2,FALSE))</f>
        <v/>
      </c>
      <c r="GC220" s="95" t="str">
        <f>IF(ISNA(VLOOKUP($B220,'[1]1718  Exp_Rev Access'!$F$7:$GK$318,$GC$2,FALSE)),"",VLOOKUP($B220,'[1]1718  Exp_Rev Access'!$F$7:$GK$318,$GC$2,FALSE))</f>
        <v/>
      </c>
      <c r="GD220" s="95" t="str">
        <f>IF(ISNA(VLOOKUP($B220,'[1]1718  Exp_Rev Access'!$F$7:$GK$318,$GD$2,FALSE)),"",VLOOKUP($B220,'[1]1718  Exp_Rev Access'!$F$7:$GK$318,$GD$2,FALSE))</f>
        <v/>
      </c>
      <c r="GE220" s="95" t="str">
        <f>IF(ISNA(VLOOKUP($B220,'[1]1718  Exp_Rev Access'!$F$7:$GK$318,$GE$2,FALSE)),"",VLOOKUP($B220,'[1]1718  Exp_Rev Access'!$F$7:$GK$318,$GE$2,FALSE))</f>
        <v/>
      </c>
      <c r="GF220" s="95" t="str">
        <f>IF(ISNA(VLOOKUP($B220,'[1]1718  Exp_Rev Access'!$F$7:$GK$318,$GF$2,FALSE)),"",VLOOKUP($B220,'[1]1718  Exp_Rev Access'!$F$7:$GK$318,$GF$2,FALSE))</f>
        <v/>
      </c>
      <c r="GG220" s="95" t="str">
        <f>IF(ISNA(VLOOKUP($B220,'[1]1718  Exp_Rev Access'!$F$7:$GK$318,$GG$2,FALSE)),"",VLOOKUP($B220,'[1]1718  Exp_Rev Access'!$F$7:$GK$318,$GG$2,FALSE))</f>
        <v/>
      </c>
      <c r="GH220" s="95" t="str">
        <f>IF(ISNA(VLOOKUP($B220,'[1]1718  Exp_Rev Access'!$F$7:$GK$318,$GH$2,FALSE)),"",VLOOKUP($B220,'[1]1718  Exp_Rev Access'!$F$7:$GK$318,$GH$2,FALSE))</f>
        <v/>
      </c>
      <c r="GI220" s="95" t="str">
        <f>IF(ISNA(VLOOKUP($B220,'[1]1718  Exp_Rev Access'!$F$7:$GK$318,$GI$2,FALSE)),"",VLOOKUP($B220,'[1]1718  Exp_Rev Access'!$F$7:$GK$318,$GI$2,FALSE))</f>
        <v/>
      </c>
      <c r="GJ220" s="95" t="str">
        <f>IF(ISNA(VLOOKUP($B220,'[1]1718  Exp_Rev Access'!$F$7:$GK$318,$GJ$2,FALSE)),"",VLOOKUP($B220,'[1]1718  Exp_Rev Access'!$F$7:$GK$318,$GJ$2,FALSE))</f>
        <v/>
      </c>
      <c r="GK220" s="95" t="str">
        <f>IF(ISNA(VLOOKUP($B220,'[1]1718  Exp_Rev Access'!$F$7:$GK$318,$GK$2,FALSE)),"",VLOOKUP($B220,'[1]1718  Exp_Rev Access'!$F$7:$GK$318,$GK$2,FALSE))</f>
        <v/>
      </c>
      <c r="GL220" s="95" t="str">
        <f>IF(ISNA(VLOOKUP($B220,'[1]1718  Exp_Rev Access'!$F$7:$GK$318,$GL$2,FALSE)),"",VLOOKUP($B220,'[1]1718  Exp_Rev Access'!$F$7:$GK$318,$GL$2,FALSE))</f>
        <v/>
      </c>
      <c r="GM220" s="95" t="str">
        <f>IF(ISNA(VLOOKUP($B220,'[1]1718  Exp_Rev Access'!$F$7:$GK$318,$GM$2,FALSE)),"",VLOOKUP($B220,'[1]1718  Exp_Rev Access'!$F$7:$GK$318,$GM$2,FALSE))</f>
        <v/>
      </c>
      <c r="GN220" s="95" t="str">
        <f>IF(ISNA(VLOOKUP($B220,'[1]1718  Exp_Rev Access'!$F$7:$GK$318,$GN$2,FALSE)),"",VLOOKUP($B220,'[1]1718  Exp_Rev Access'!$F$7:$GK$318,$GN$2,FALSE))</f>
        <v/>
      </c>
      <c r="GO220" s="95" t="str">
        <f>IF(ISNA(VLOOKUP($B220,'[1]1718  Exp_Rev Access'!$F$7:$GK$318,$GO$2,FALSE)),"",VLOOKUP($B220,'[1]1718  Exp_Rev Access'!$F$7:$GK$318,$GO$2,FALSE))</f>
        <v/>
      </c>
      <c r="GP220" s="95" t="str">
        <f>IF(ISNA(VLOOKUP($B220,'[1]1718  Exp_Rev Access'!$F$7:$GK$318,$GP$2,FALSE)),"",VLOOKUP($B220,'[1]1718  Exp_Rev Access'!$F$7:$GK$318,$GP$2,FALSE))</f>
        <v/>
      </c>
      <c r="GQ220" s="95" t="str">
        <f>IF(ISNA(VLOOKUP($B220,'[1]1718  Exp_Rev Access'!$F$7:$GK$318,$GQ$2,FALSE)),"",VLOOKUP($B220,'[1]1718  Exp_Rev Access'!$F$7:$GK$318,$GQ$2,FALSE))</f>
        <v/>
      </c>
      <c r="GR220" s="95" t="str">
        <f>IF(ISNA(VLOOKUP($B220,'[1]1718  Exp_Rev Access'!$F$7:$GK$318,$GR$2,FALSE)),"",VLOOKUP($B220,'[1]1718  Exp_Rev Access'!$F$7:$GK$318,$GR$2,FALSE))</f>
        <v/>
      </c>
      <c r="GS220" s="95" t="str">
        <f>IF(ISNA(VLOOKUP($B220,'[1]1718  Exp_Rev Access'!$F$7:$GK$318,$GS$2,FALSE)),"",VLOOKUP($B220,'[1]1718  Exp_Rev Access'!$F$7:$GK$318,$GS$2,FALSE))</f>
        <v/>
      </c>
      <c r="GT220" s="95" t="str">
        <f>IF(ISNA(VLOOKUP($B220,'[1]1718  Exp_Rev Access'!$F$7:$GK$318,$GT$2,FALSE)),"",VLOOKUP($B220,'[1]1718  Exp_Rev Access'!$F$7:$GK$318,$GT$2,FALSE))</f>
        <v/>
      </c>
      <c r="GU220" s="56"/>
      <c r="GV220" s="92"/>
      <c r="GW220" s="96"/>
    </row>
    <row r="221" spans="1:222" x14ac:dyDescent="0.3">
      <c r="A221" s="98" t="s">
        <v>496</v>
      </c>
      <c r="B221" s="88"/>
      <c r="C221" s="89"/>
      <c r="D221" s="75"/>
      <c r="E221" s="76"/>
      <c r="F221" s="70"/>
      <c r="G221" s="70"/>
      <c r="H221" s="90"/>
      <c r="I221" s="90" t="str">
        <f>IF(ISNA(VLOOKUP($B221,'[1]1718  Exp_Rev Access'!$F$7:$GK$318,4,FALSE)),"",VLOOKUP($B221,'[1]1718  Exp_Rev Access'!$F$7:$GK$318,4,FALSE))</f>
        <v/>
      </c>
      <c r="J221" s="90" t="str">
        <f>IF(ISNA(VLOOKUP($B221,'[1]1718  Exp_Rev Access'!$F$7:$GK$318,5,FALSE)),"",VLOOKUP($B221,'[1]1718  Exp_Rev Access'!$F$7:$GK$318,5,FALSE))</f>
        <v/>
      </c>
      <c r="K221" s="90" t="str">
        <f>IF(ISNA(VLOOKUP($B221,'[1]1718  Exp_Rev Access'!$F$7:$GK$318,6,FALSE)),"-",VLOOKUP($B221,'[1]1718  Exp_Rev Access'!$F$7:$GK$318,6,FALSE))</f>
        <v>-</v>
      </c>
      <c r="L221" s="90" t="str">
        <f>IF(ISNA(VLOOKUP($B221,'[1]1718  Exp_Rev Access'!$F$7:$GK$318,7,FALSE)),"",VLOOKUP($B221,'[1]1718  Exp_Rev Access'!$F$7:$GK$318,7,FALSE))</f>
        <v/>
      </c>
      <c r="M221" s="90" t="str">
        <f>IF(ISNA(VLOOKUP($B221,'[1]1718  Exp_Rev Access'!$F$7:$GK$318,8,FALSE)),"",VLOOKUP($B221,'[1]1718  Exp_Rev Access'!$F$7:$GK$318,8,FALSE))</f>
        <v/>
      </c>
      <c r="N221" s="56"/>
      <c r="O221" s="91"/>
      <c r="P221" s="56"/>
      <c r="Q221" s="90" t="str">
        <f>IF(ISNA(VLOOKUP($B221,'[1]1718  Exp_Rev Access'!$F$7:$GK$318,10,FALSE)),"",VLOOKUP($B221,'[1]1718  Exp_Rev Access'!$F$7:$GK$318,10,FALSE))</f>
        <v/>
      </c>
      <c r="R221" s="90" t="str">
        <f>IF(ISNA(VLOOKUP($B221,'[1]1718  Exp_Rev Access'!$F$7:$GK$318,11,FALSE)),"",VLOOKUP($B221,'[1]1718  Exp_Rev Access'!$F$7:$GK$318,11,FALSE))</f>
        <v/>
      </c>
      <c r="S221" s="90" t="str">
        <f>IF(ISNA(VLOOKUP($B221,'[1]1718  Exp_Rev Access'!$F$7:$GK$318,12,FALSE)),"",VLOOKUP($B221,'[1]1718  Exp_Rev Access'!$F$7:$GK$318,12,FALSE))</f>
        <v/>
      </c>
      <c r="T221" s="90" t="str">
        <f>IF(ISNA(VLOOKUP($B221,'[1]1718  Exp_Rev Access'!$F$7:$GK$318,13,FALSE)),"",VLOOKUP($B221,'[1]1718  Exp_Rev Access'!$F$7:$GK$318,13,FALSE))</f>
        <v/>
      </c>
      <c r="U221" s="90" t="str">
        <f>IF(ISNA(VLOOKUP($B221,'[1]1718  Exp_Rev Access'!$F$7:$GK$318,14,FALSE)),"",VLOOKUP($B221,'[1]1718  Exp_Rev Access'!$F$7:$GK$318,14,FALSE))</f>
        <v/>
      </c>
      <c r="V221" s="90" t="str">
        <f>IF(ISNA(VLOOKUP($B221,'[1]1718  Exp_Rev Access'!$F$7:$GK$318,15,FALSE)),"",VLOOKUP($B221,'[1]1718  Exp_Rev Access'!$F$7:$GK$318,15,FALSE))</f>
        <v/>
      </c>
      <c r="W221" s="90" t="str">
        <f>IF(ISNA(VLOOKUP($B221,'[1]1718  Exp_Rev Access'!$F$7:$GK$318,16,FALSE)),"",VLOOKUP($B221,'[1]1718  Exp_Rev Access'!$F$7:$GK$318,16,FALSE))</f>
        <v/>
      </c>
      <c r="X221" s="90" t="str">
        <f>IF(ISNA(VLOOKUP($B221,'[1]1718  Exp_Rev Access'!$F$7:$GK$318,17,FALSE)),"",VLOOKUP($B221,'[1]1718  Exp_Rev Access'!$F$7:$GK$318,17,FALSE))</f>
        <v/>
      </c>
      <c r="Y221" s="90" t="str">
        <f>IF(ISNA(VLOOKUP($B221,'[1]1718  Exp_Rev Access'!$F$7:$GK$318,18,FALSE)),"",VLOOKUP($B221,'[1]1718  Exp_Rev Access'!$F$7:$GK$318,18,FALSE))</f>
        <v/>
      </c>
      <c r="Z221" s="90" t="str">
        <f>IF(ISNA(VLOOKUP($B221,'[1]1718  Exp_Rev Access'!$F$7:$GK$318,19,FALSE)),"",VLOOKUP($B221,'[1]1718  Exp_Rev Access'!$F$7:$GK$318,19,FALSE))</f>
        <v/>
      </c>
      <c r="AA221" s="90" t="str">
        <f>IF(ISNA(VLOOKUP($B221,'[1]1718  Exp_Rev Access'!$F$7:$GK$318,20,FALSE)),"",VLOOKUP($B221,'[1]1718  Exp_Rev Access'!$F$7:$GK$318,20,FALSE))</f>
        <v/>
      </c>
      <c r="AB221" s="90" t="str">
        <f>IF(ISNA(VLOOKUP($B221,'[1]1718  Exp_Rev Access'!$F$7:$GK$318,21,FALSE)),"",VLOOKUP($B221,'[1]1718  Exp_Rev Access'!$F$7:$GK$318,21,FALSE))</f>
        <v/>
      </c>
      <c r="AC221" s="90" t="str">
        <f>IF(ISNA(VLOOKUP($B221,'[1]1718  Exp_Rev Access'!$F$7:$GK$318,22,FALSE)),"",VLOOKUP($B221,'[1]1718  Exp_Rev Access'!$F$7:$GK$318,22,FALSE))</f>
        <v/>
      </c>
      <c r="AD221" s="90" t="str">
        <f>IF(ISNA(VLOOKUP($B221,'[1]1718  Exp_Rev Access'!$F$7:$GK$318,23,FALSE)),"",VLOOKUP($B221,'[1]1718  Exp_Rev Access'!$F$7:$GK$318,23,FALSE))</f>
        <v/>
      </c>
      <c r="AE221" s="90" t="str">
        <f>IF(ISNA(VLOOKUP($B221,'[1]1718  Exp_Rev Access'!$F$7:$GK$318,24,FALSE)),"",VLOOKUP($B221,'[1]1718  Exp_Rev Access'!$F$7:$GK$318,24,FALSE))</f>
        <v/>
      </c>
      <c r="AF221" s="90" t="str">
        <f>IF(ISNA(VLOOKUP($B221,'[1]1718  Exp_Rev Access'!$F$7:$GK$318,25,FALSE)),"",VLOOKUP($B221,'[1]1718  Exp_Rev Access'!$F$7:$GK$318,25,FALSE))</f>
        <v/>
      </c>
      <c r="AG221" s="90" t="str">
        <f>IF(ISNA(VLOOKUP($B221,'[1]1718  Exp_Rev Access'!$F$7:$GK$318,26,FALSE)),"",VLOOKUP($B221,'[1]1718  Exp_Rev Access'!$F$7:$GK$318,26,FALSE))</f>
        <v/>
      </c>
      <c r="AH221" s="90" t="str">
        <f>IF(ISNA(VLOOKUP($B221,'[1]1718  Exp_Rev Access'!$F$7:$GK$318,27,FALSE)),"",VLOOKUP($B221,'[1]1718  Exp_Rev Access'!$F$7:$GK$318,27,FALSE))</f>
        <v/>
      </c>
      <c r="AI221" s="90" t="str">
        <f>IF(ISNA(VLOOKUP($B221,'[1]1718  Exp_Rev Access'!$F$7:$GK$318,28,FALSE)),"",VLOOKUP($B221,'[1]1718  Exp_Rev Access'!$F$7:$GK$318,28,FALSE))</f>
        <v/>
      </c>
      <c r="AJ221" s="90" t="str">
        <f>IF(ISNA(VLOOKUP($B221,'[1]1718  Exp_Rev Access'!$F$7:$GK$318,29,FALSE)),"",VLOOKUP($B221,'[1]1718  Exp_Rev Access'!$F$7:$GK$318,29,FALSE))</f>
        <v/>
      </c>
      <c r="AK221" s="90" t="str">
        <f>IF(ISNA(VLOOKUP($B221,'[1]1718  Exp_Rev Access'!$F$7:$GK$318,30,FALSE)),"",VLOOKUP($B221,'[1]1718  Exp_Rev Access'!$F$7:$GK$318,30,FALSE))</f>
        <v/>
      </c>
      <c r="AL221" s="90" t="str">
        <f>IF(ISNA(VLOOKUP($B221,'[1]1718  Exp_Rev Access'!$F$7:$GK$318,31,FALSE)),"",VLOOKUP($B221,'[1]1718  Exp_Rev Access'!$F$7:$GK$318,31,FALSE))</f>
        <v/>
      </c>
      <c r="AM221" s="56"/>
      <c r="AN221" s="92"/>
      <c r="AO221" s="71"/>
      <c r="AP221" s="90" t="str">
        <f>IF(ISNA(VLOOKUP($B221,'[1]1718  Exp_Rev Access'!$F$7:$GK$318,33,FALSE)),"",VLOOKUP($B221,'[1]1718  Exp_Rev Access'!$F$7:$GK$318,33,FALSE))</f>
        <v/>
      </c>
      <c r="AQ221" s="90" t="str">
        <f>IF(ISNA(VLOOKUP($B221,'[1]1718  Exp_Rev Access'!$F$7:$GK$318,34,FALSE)),"",VLOOKUP($B221,'[1]1718  Exp_Rev Access'!$F$7:$GK$318,34,FALSE))</f>
        <v/>
      </c>
      <c r="AR221" s="90" t="str">
        <f>IF(ISNA(VLOOKUP($B221,'[1]1718  Exp_Rev Access'!$F$7:$GK$318,35,FALSE)),"",VLOOKUP($B221,'[1]1718  Exp_Rev Access'!$F$7:$GK$318,35,FALSE))</f>
        <v/>
      </c>
      <c r="AS221" s="90" t="str">
        <f>IF(ISNA(VLOOKUP($B221,'[1]1718  Exp_Rev Access'!$F$7:$GK$318,36,FALSE)),"",VLOOKUP($B221,'[1]1718  Exp_Rev Access'!$F$7:$GK$318,36,FALSE))</f>
        <v/>
      </c>
      <c r="AT221" s="90" t="str">
        <f>IF(ISNA(VLOOKUP($B221,'[1]1718  Exp_Rev Access'!$F$7:$GK$318,37,FALSE)),"",VLOOKUP($B221,'[1]1718  Exp_Rev Access'!$F$7:$GK$318,37,FALSE))</f>
        <v/>
      </c>
      <c r="AU221" s="56"/>
      <c r="AV221" s="93"/>
      <c r="AW221" s="56"/>
      <c r="AX221" s="90" t="str">
        <f>IF(ISNA(VLOOKUP($B221,'[1]1718  Exp_Rev Access'!$F$7:$GK$318,39,FALSE)),"",VLOOKUP($B221,'[1]1718  Exp_Rev Access'!$F$7:$GK$318,39,FALSE))</f>
        <v/>
      </c>
      <c r="AY221" s="90" t="str">
        <f>IF(ISNA(VLOOKUP($B221,'[1]1718  Exp_Rev Access'!$F$7:$GK$318,40,FALSE)),"",VLOOKUP($B221,'[1]1718  Exp_Rev Access'!$F$7:$GK$318,40,FALSE))</f>
        <v/>
      </c>
      <c r="AZ221" s="90" t="str">
        <f>IF(ISNA(VLOOKUP($B221,'[1]1718  Exp_Rev Access'!$F$7:$GK$318,41,FALSE)),"",VLOOKUP($B221,'[1]1718  Exp_Rev Access'!$F$7:$GK$318,41,FALSE))</f>
        <v/>
      </c>
      <c r="BA221" s="90" t="str">
        <f>IF(ISNA(VLOOKUP($B221,'[1]1718  Exp_Rev Access'!$F$7:$GK$318,42,FALSE)),"",VLOOKUP($B221,'[1]1718  Exp_Rev Access'!$F$7:$GK$318,42,FALSE))</f>
        <v/>
      </c>
      <c r="BB221" s="90" t="str">
        <f>IF(ISNA(VLOOKUP($B221,'[1]1718  Exp_Rev Access'!$F$7:$GK$318,43,FALSE)),"",VLOOKUP($B221,'[1]1718  Exp_Rev Access'!$F$7:$GK$318,43,FALSE))</f>
        <v/>
      </c>
      <c r="BC221" s="90" t="str">
        <f>IF(ISNA(VLOOKUP($B221,'[1]1718  Exp_Rev Access'!$F$7:$GK$318,44,FALSE)),"",VLOOKUP($B221,'[1]1718  Exp_Rev Access'!$F$7:$GK$318,44,FALSE))</f>
        <v/>
      </c>
      <c r="BD221" s="90" t="str">
        <f>IF(ISNA(VLOOKUP($B221,'[1]1718  Exp_Rev Access'!$F$7:$GK$318,45,FALSE)),"",VLOOKUP($B221,'[1]1718  Exp_Rev Access'!$F$7:$GK$318,45,FALSE))</f>
        <v/>
      </c>
      <c r="BE221" s="90" t="str">
        <f>IF(ISNA(VLOOKUP($B221,'[1]1718  Exp_Rev Access'!$F$7:$GK$318,46,FALSE)),"",VLOOKUP($B221,'[1]1718  Exp_Rev Access'!$F$7:$GK$318,46,FALSE))</f>
        <v/>
      </c>
      <c r="BF221" s="90" t="str">
        <f>IF(ISNA(VLOOKUP($B221,'[1]1718  Exp_Rev Access'!$F$7:$GK$318,47,FALSE)),"",VLOOKUP($B221,'[1]1718  Exp_Rev Access'!$F$7:$GK$318,47,FALSE))</f>
        <v/>
      </c>
      <c r="BG221" s="90" t="str">
        <f>IF(ISNA(VLOOKUP($B221,'[1]1718  Exp_Rev Access'!$F$7:$GK$318,48,FALSE)),"",VLOOKUP($B221,'[1]1718  Exp_Rev Access'!$F$7:$GK$318,48,FALSE))</f>
        <v/>
      </c>
      <c r="BH221" s="90" t="str">
        <f>IF(ISNA(VLOOKUP($B221,'[1]1718  Exp_Rev Access'!$F$7:$GK$318,49,FALSE)),"",VLOOKUP($B221,'[1]1718  Exp_Rev Access'!$F$7:$GK$318,49,FALSE))</f>
        <v/>
      </c>
      <c r="BI221" s="90" t="str">
        <f>IF(ISNA(VLOOKUP($B221,'[1]1718  Exp_Rev Access'!$F$7:$GK$318,50,FALSE)),"",VLOOKUP($B221,'[1]1718  Exp_Rev Access'!$F$7:$GK$318,50,FALSE))</f>
        <v/>
      </c>
      <c r="BJ221" s="90" t="str">
        <f>IF(ISNA(VLOOKUP($B221,'[1]1718  Exp_Rev Access'!$F$7:$GK$318,51,FALSE)),"",VLOOKUP($B221,'[1]1718  Exp_Rev Access'!$F$7:$GK$318,51,FALSE))</f>
        <v/>
      </c>
      <c r="BK221" s="90" t="str">
        <f>IF(ISNA(VLOOKUP($B221,'[1]1718  Exp_Rev Access'!$F$7:$GK$318,52,FALSE)),"",VLOOKUP($B221,'[1]1718  Exp_Rev Access'!$F$7:$GK$318,52,FALSE))</f>
        <v/>
      </c>
      <c r="BL221" s="90" t="str">
        <f>IF(ISNA(VLOOKUP($B221,'[1]1718  Exp_Rev Access'!$F$7:$GK$318,53,FALSE)),"",VLOOKUP($B221,'[1]1718  Exp_Rev Access'!$F$7:$GK$318,53,FALSE))</f>
        <v/>
      </c>
      <c r="BM221" s="90" t="str">
        <f>IF(ISNA(VLOOKUP($B221,'[1]1718  Exp_Rev Access'!$F$7:$GK$318,54,FALSE)),"",VLOOKUP($B221,'[1]1718  Exp_Rev Access'!$F$7:$GK$318,54,FALSE))</f>
        <v/>
      </c>
      <c r="BN221" s="90" t="str">
        <f>IF(ISNA(VLOOKUP($B221,'[1]1718  Exp_Rev Access'!$F$7:$GK$318,55,FALSE)),"",VLOOKUP($B221,'[1]1718  Exp_Rev Access'!$F$7:$GK$318,55,FALSE))</f>
        <v/>
      </c>
      <c r="BO221" s="90" t="str">
        <f>IF(ISNA(VLOOKUP($B221,'[1]1718  Exp_Rev Access'!$F$7:$GK$318,56,FALSE)),"",VLOOKUP($B221,'[1]1718  Exp_Rev Access'!$F$7:$GK$318,56,FALSE))</f>
        <v/>
      </c>
      <c r="BP221" s="90" t="str">
        <f>IF(ISNA(VLOOKUP($B221,'[1]1718  Exp_Rev Access'!$F$7:$GK$318,57,FALSE)),"",VLOOKUP($B221,'[1]1718  Exp_Rev Access'!$F$7:$GK$318,57,FALSE))</f>
        <v/>
      </c>
      <c r="BQ221" s="90" t="str">
        <f>IF(ISNA(VLOOKUP($B221,'[1]1718  Exp_Rev Access'!$F$7:$GK$318,58,FALSE)),"",VLOOKUP($B221,'[1]1718  Exp_Rev Access'!$F$7:$GK$318,58,FALSE))</f>
        <v/>
      </c>
      <c r="BR221" s="90" t="str">
        <f>IF(ISNA(VLOOKUP($B221,'[1]1718  Exp_Rev Access'!$F$7:$GK$318,59,FALSE)),"",VLOOKUP($B221,'[1]1718  Exp_Rev Access'!$F$7:$GK$318,59,FALSE))</f>
        <v/>
      </c>
      <c r="BS221" s="90" t="str">
        <f>IF(ISNA(VLOOKUP($B221,'[1]1718  Exp_Rev Access'!$F$7:$GK$318,60,FALSE)),"",VLOOKUP($B221,'[1]1718  Exp_Rev Access'!$F$7:$GK$318,60,FALSE))</f>
        <v/>
      </c>
      <c r="BT221" s="90" t="str">
        <f>IF(ISNA(VLOOKUP($B221,'[1]1718  Exp_Rev Access'!$F$7:$GK$318,61,FALSE)),"",VLOOKUP($B221,'[1]1718  Exp_Rev Access'!$F$7:$GK$318,61,FALSE))</f>
        <v/>
      </c>
      <c r="BU221" s="90" t="str">
        <f>IF(ISNA(VLOOKUP($B221,'[1]1718  Exp_Rev Access'!$F$7:$GK$318,62,FALSE)),"",VLOOKUP($B221,'[1]1718  Exp_Rev Access'!$F$7:$GK$318,62,FALSE))</f>
        <v/>
      </c>
      <c r="BV221" s="56">
        <f t="shared" si="571"/>
        <v>0</v>
      </c>
      <c r="BW221" s="92"/>
      <c r="BX221" s="71"/>
      <c r="BY221" s="90" t="str">
        <f>IF(ISNA(VLOOKUP($B221,'[1]1718  Exp_Rev Access'!$F$7:$GK$318,64,FALSE)),"",VLOOKUP($B221,'[1]1718  Exp_Rev Access'!$F$7:$GK$318,64,FALSE))</f>
        <v/>
      </c>
      <c r="BZ221" s="90" t="str">
        <f>IF(ISNA(VLOOKUP($B221,'[1]1718  Exp_Rev Access'!$F$7:$GK$318,65,FALSE)),"",VLOOKUP($B221,'[1]1718  Exp_Rev Access'!$F$7:$GK$318,65,FALSE))</f>
        <v/>
      </c>
      <c r="CA221" s="90" t="str">
        <f>IF(ISNA(VLOOKUP($B221,'[1]1718  Exp_Rev Access'!$F$7:$GK$318,66,FALSE)),"",VLOOKUP($B221,'[1]1718  Exp_Rev Access'!$F$7:$GK$318,66,FALSE))</f>
        <v/>
      </c>
      <c r="CB221" s="90" t="str">
        <f>IF(ISNA(VLOOKUP($B221,'[1]1718  Exp_Rev Access'!$F$7:$GK$318,67,FALSE)),"",VLOOKUP($B221,'[1]1718  Exp_Rev Access'!$F$7:$GK$318,67,FALSE))</f>
        <v/>
      </c>
      <c r="CC221" s="90" t="str">
        <f>IF(ISNA(VLOOKUP($B221,'[1]1718  Exp_Rev Access'!$F$7:$GK$318,68,FALSE)),"",VLOOKUP($B221,'[1]1718  Exp_Rev Access'!$F$7:$GK$318,68,FALSE))</f>
        <v/>
      </c>
      <c r="CD221" s="90" t="str">
        <f>IF(ISNA(VLOOKUP($B221,'[1]1718  Exp_Rev Access'!$F$7:$GK$318,69,FALSE)),"",VLOOKUP($B221,'[1]1718  Exp_Rev Access'!$F$7:$GK$318,69,FALSE))</f>
        <v/>
      </c>
      <c r="CE221" s="56">
        <f t="shared" si="566"/>
        <v>0</v>
      </c>
      <c r="CF221" s="92"/>
      <c r="CG221" s="78"/>
      <c r="CH221" s="90" t="str">
        <f>IF(ISNA(VLOOKUP($B221,'[1]1718  Exp_Rev Access'!$F$7:$GK$318,$CH$2,FALSE)),"",VLOOKUP($B221,'[1]1718  Exp_Rev Access'!$F$7:$GK$318,$CH$2,FALSE))</f>
        <v/>
      </c>
      <c r="CI221" s="90" t="str">
        <f>IF(ISNA(VLOOKUP($B221,'[1]1718  Exp_Rev Access'!$F$7:$GK$318,$CI$2,FALSE)),"",VLOOKUP($B221,'[1]1718  Exp_Rev Access'!$F$7:$GK$318,$CI$2,FALSE))</f>
        <v/>
      </c>
      <c r="CJ221" s="90" t="str">
        <f>IF(ISNA(VLOOKUP($B221,'[1]1718  Exp_Rev Access'!$F$7:$GK$318,$CJ$2,FALSE)),"",VLOOKUP($B221,'[1]1718  Exp_Rev Access'!$F$7:$GK$318,$CJ$2,FALSE))</f>
        <v/>
      </c>
      <c r="CK221" s="90" t="str">
        <f>IF(ISNA(VLOOKUP($B221,'[1]1718  Exp_Rev Access'!$F$7:$GK$318,$CK$2,FALSE)),"",VLOOKUP($B221,'[1]1718  Exp_Rev Access'!$F$7:$GK$318,$CK$2,FALSE))</f>
        <v/>
      </c>
      <c r="CL221" s="90" t="str">
        <f>IF(ISNA(VLOOKUP($B221,'[1]1718  Exp_Rev Access'!$F$7:$GK$318,$CL$2,FALSE)),"",VLOOKUP($B221,'[1]1718  Exp_Rev Access'!$F$7:$GK$318,$CL$2,FALSE))</f>
        <v/>
      </c>
      <c r="CM221" s="90" t="str">
        <f>IF(ISNA(VLOOKUP($B221,'[1]1718  Exp_Rev Access'!$F$7:$GK$318,$CM$2,FALSE)),"",VLOOKUP($B221,'[1]1718  Exp_Rev Access'!$F$7:$GK$318,$CM$2,FALSE))</f>
        <v/>
      </c>
      <c r="CN221" s="90" t="str">
        <f>IF(ISNA(VLOOKUP($B221,'[1]1718  Exp_Rev Access'!$F$7:$GK$318,$CN$2,FALSE)),"",VLOOKUP($B221,'[1]1718  Exp_Rev Access'!$F$7:$GK$318,$CN$2,FALSE))</f>
        <v/>
      </c>
      <c r="CO221" s="90" t="str">
        <f>IF(ISNA(VLOOKUP($B221,'[1]1718  Exp_Rev Access'!$F$7:$GK$318,$CO$2,FALSE)),"",VLOOKUP($B221,'[1]1718  Exp_Rev Access'!$F$7:$GK$318,$CO$2,FALSE))</f>
        <v/>
      </c>
      <c r="CP221" s="90" t="str">
        <f>IF(ISNA(VLOOKUP($B221,'[1]1718  Exp_Rev Access'!$F$7:$GK$318,$CP$2,FALSE)),"",VLOOKUP($B221,'[1]1718  Exp_Rev Access'!$F$7:$GK$318,$CP$2,FALSE))</f>
        <v/>
      </c>
      <c r="CQ221" s="90" t="str">
        <f>IF(ISNA(VLOOKUP($B221,'[1]1718  Exp_Rev Access'!$F$7:$GK$318,$CQ$2,FALSE)),"",VLOOKUP($B221,'[1]1718  Exp_Rev Access'!$F$7:$GK$318,$CQ$2,FALSE))</f>
        <v/>
      </c>
      <c r="CR221" s="90" t="str">
        <f>IF(ISNA(VLOOKUP($B221,'[1]1718  Exp_Rev Access'!$F$7:$GK$318,$CR$2,FALSE)),"",VLOOKUP($B221,'[1]1718  Exp_Rev Access'!$F$7:$GK$318,$CR$2,FALSE))</f>
        <v/>
      </c>
      <c r="CS221" s="90" t="str">
        <f>IF(ISNA(VLOOKUP($B221,'[1]1718  Exp_Rev Access'!$F$7:$GK$318,$CS$2,FALSE)),"",VLOOKUP($B221,'[1]1718  Exp_Rev Access'!$F$7:$GK$318,$CS$2,FALSE))</f>
        <v/>
      </c>
      <c r="CT221" s="90" t="str">
        <f>IF(ISNA(VLOOKUP($B221,'[1]1718  Exp_Rev Access'!$F$7:$GK$318,$CT$2,FALSE)),"",VLOOKUP($B221,'[1]1718  Exp_Rev Access'!$F$7:$GK$318,$CT$2,FALSE))</f>
        <v/>
      </c>
      <c r="CU221" s="90" t="str">
        <f>IF(ISNA(VLOOKUP($B221,'[1]1718  Exp_Rev Access'!$F$7:$GK$318,$CU$2,FALSE)),"",VLOOKUP($B221,'[1]1718  Exp_Rev Access'!$F$7:$GK$318,$CU$2,FALSE))</f>
        <v/>
      </c>
      <c r="CV221" s="90" t="str">
        <f>IF(ISNA(VLOOKUP($B221,'[1]1718  Exp_Rev Access'!$F$7:$GK$318,$CV$2,FALSE)),"",VLOOKUP($B221,'[1]1718  Exp_Rev Access'!$F$7:$GK$318,$CV$2,FALSE))</f>
        <v/>
      </c>
      <c r="CW221" s="90" t="str">
        <f>IF(ISNA(VLOOKUP($B221,'[1]1718  Exp_Rev Access'!$F$7:$GK$318,$CW$2,FALSE)),"",VLOOKUP($B221,'[1]1718  Exp_Rev Access'!$F$7:$GK$318,$CW$2,FALSE))</f>
        <v/>
      </c>
      <c r="CX221" s="90" t="str">
        <f>IF(ISNA(VLOOKUP($B221,'[1]1718  Exp_Rev Access'!$F$7:$GK$318,$CX$2,FALSE)),"",VLOOKUP($B221,'[1]1718  Exp_Rev Access'!$F$7:$GK$318,$CX$2,FALSE))</f>
        <v/>
      </c>
      <c r="CY221" s="90" t="str">
        <f>IF(ISNA(VLOOKUP($B221,'[1]1718  Exp_Rev Access'!$F$7:$GK$318,$CY$2,FALSE)),"",VLOOKUP($B221,'[1]1718  Exp_Rev Access'!$F$7:$GK$318,$CY$2,FALSE))</f>
        <v/>
      </c>
      <c r="CZ221" s="90" t="str">
        <f>IF(ISNA(VLOOKUP($B221,'[1]1718  Exp_Rev Access'!$F$7:$GK$318,$CZ$2,FALSE)),"",VLOOKUP($B221,'[1]1718  Exp_Rev Access'!$F$7:$GK$318,$CZ$2,FALSE))</f>
        <v/>
      </c>
      <c r="DA221" s="90" t="str">
        <f>IF(ISNA(VLOOKUP($B221,'[1]1718  Exp_Rev Access'!$F$7:$GK$318,$DA$2,FALSE)),"",VLOOKUP($B221,'[1]1718  Exp_Rev Access'!$F$7:$GK$318,$DA$2,FALSE))</f>
        <v/>
      </c>
      <c r="DB221" s="90" t="str">
        <f>IF(ISNA(VLOOKUP($B221,'[1]1718  Exp_Rev Access'!$F$7:$GK$318,$DB$2,FALSE)),"",VLOOKUP($B221,'[1]1718  Exp_Rev Access'!$F$7:$GK$318,$DB$2,FALSE))</f>
        <v/>
      </c>
      <c r="DC221" s="90" t="str">
        <f>IF(ISNA(VLOOKUP($B221,'[1]1718  Exp_Rev Access'!$F$7:$GK$318,$DC$2,FALSE)),"",VLOOKUP($B221,'[1]1718  Exp_Rev Access'!$F$7:$GK$318,$DC$2,FALSE))</f>
        <v/>
      </c>
      <c r="DD221" s="90" t="str">
        <f>IF(ISNA(VLOOKUP($B221,'[1]1718  Exp_Rev Access'!$F$7:$GK$318,$DD$2,FALSE)),"",VLOOKUP($B221,'[1]1718  Exp_Rev Access'!$F$7:$GK$318,$DD$2,FALSE))</f>
        <v/>
      </c>
      <c r="DE221" s="90" t="str">
        <f>IF(ISNA(VLOOKUP($B221,'[1]1718  Exp_Rev Access'!$F$7:$GK$318,$DE$2,FALSE)),"",VLOOKUP($B221,'[1]1718  Exp_Rev Access'!$F$7:$GK$318,$DE$2,FALSE))</f>
        <v/>
      </c>
      <c r="DF221" s="90" t="str">
        <f>IF(ISNA(VLOOKUP($B221,'[1]1718  Exp_Rev Access'!$F$7:$GK$318,$DF$2,FALSE)),"",VLOOKUP($B221,'[1]1718  Exp_Rev Access'!$F$7:$GK$318,$DF$2,FALSE))</f>
        <v/>
      </c>
      <c r="DG221" s="90" t="str">
        <f>IF(ISNA(VLOOKUP($B221,'[1]1718  Exp_Rev Access'!$F$7:$GK$318,$DG$2,FALSE)),"",VLOOKUP($B221,'[1]1718  Exp_Rev Access'!$F$7:$GK$318,$DG$2,FALSE))</f>
        <v/>
      </c>
      <c r="DH221" s="90" t="str">
        <f>IF(ISNA(VLOOKUP($B221,'[1]1718  Exp_Rev Access'!$F$7:$GK$318,$DH$2,FALSE)),"",VLOOKUP($B221,'[1]1718  Exp_Rev Access'!$F$7:$GK$318,$DH$2,FALSE))</f>
        <v/>
      </c>
      <c r="DI221" s="90" t="str">
        <f>IF(ISNA(VLOOKUP($B221,'[1]1718  Exp_Rev Access'!$F$7:$GK$318,$DI$2,FALSE)),"",VLOOKUP($B221,'[1]1718  Exp_Rev Access'!$F$7:$GK$318,$DI$2,FALSE))</f>
        <v/>
      </c>
      <c r="DJ221" s="90" t="str">
        <f>IF(ISNA(VLOOKUP($B221,'[1]1718  Exp_Rev Access'!$F$7:$GK$318,$DJ$2,FALSE)),"",VLOOKUP($B221,'[1]1718  Exp_Rev Access'!$F$7:$GK$318,$DJ$2,FALSE))</f>
        <v/>
      </c>
      <c r="DK221" s="90" t="str">
        <f>IF(ISNA(VLOOKUP($B221,'[1]1718  Exp_Rev Access'!$F$7:$GK$318,$DK$2,FALSE)),"",VLOOKUP($B221,'[1]1718  Exp_Rev Access'!$F$7:$GK$318,$DK$2,FALSE))</f>
        <v/>
      </c>
      <c r="DL221" s="90" t="str">
        <f>IF(ISNA(VLOOKUP($B221,'[1]1718  Exp_Rev Access'!$F$7:$GK$318,$DL$2,FALSE)),"",VLOOKUP($B221,'[1]1718  Exp_Rev Access'!$F$7:$GK$318,$DL$2,FALSE))</f>
        <v/>
      </c>
      <c r="DM221" s="90" t="str">
        <f>IF(ISNA(VLOOKUP($B221,'[1]1718  Exp_Rev Access'!$F$7:$GK$318,$DM$2,FALSE)),"",VLOOKUP($B221,'[1]1718  Exp_Rev Access'!$F$7:$GK$318,$DM$2,FALSE))</f>
        <v/>
      </c>
      <c r="DN221" s="90" t="str">
        <f>IF(ISNA(VLOOKUP($B221,'[1]1718  Exp_Rev Access'!$F$7:$GK$318,$DN$2,FALSE)),"",VLOOKUP($B221,'[1]1718  Exp_Rev Access'!$F$7:$GK$318,$DN$2,FALSE))</f>
        <v/>
      </c>
      <c r="DO221" s="90" t="str">
        <f>IF(ISNA(VLOOKUP($B221,'[1]1718  Exp_Rev Access'!$F$7:$GK$318,$DO$2,FALSE)),"",VLOOKUP($B221,'[1]1718  Exp_Rev Access'!$F$7:$GK$318,$DO$2,FALSE))</f>
        <v/>
      </c>
      <c r="DP221" s="90" t="str">
        <f>IF(ISNA(VLOOKUP($B221,'[1]1718  Exp_Rev Access'!$F$7:$GK$318,$DP$2,FALSE)),"",VLOOKUP($B221,'[1]1718  Exp_Rev Access'!$F$7:$GK$318,$DP$2,FALSE))</f>
        <v/>
      </c>
      <c r="DQ221" s="90" t="str">
        <f>IF(ISNA(VLOOKUP($B221,'[1]1718  Exp_Rev Access'!$F$7:$GK$318,$DQ$2,FALSE)),"",VLOOKUP($B221,'[1]1718  Exp_Rev Access'!$F$7:$GK$318,$DQ$2,FALSE))</f>
        <v/>
      </c>
      <c r="DR221" s="90" t="str">
        <f>IF(ISNA(VLOOKUP($B221,'[1]1718  Exp_Rev Access'!$F$7:$GK$318,$DR$2,FALSE)),"",VLOOKUP($B221,'[1]1718  Exp_Rev Access'!$F$7:$GK$318,$DR$2,FALSE))</f>
        <v/>
      </c>
      <c r="DS221" s="90" t="str">
        <f>IF(ISNA(VLOOKUP($B221,'[1]1718  Exp_Rev Access'!$F$7:$GK$318,$DS$2,FALSE)),"",VLOOKUP($B221,'[1]1718  Exp_Rev Access'!$F$7:$GK$318,$DS$2,FALSE))</f>
        <v/>
      </c>
      <c r="DT221" s="90" t="str">
        <f>IF(ISNA(VLOOKUP($B221,'[1]1718  Exp_Rev Access'!$F$7:$GK$318,$DT$2,FALSE)),"",VLOOKUP($B221,'[1]1718  Exp_Rev Access'!$F$7:$GK$318,$DT$2,FALSE))</f>
        <v/>
      </c>
      <c r="DU221" s="90" t="str">
        <f>IF(ISNA(VLOOKUP($B221,'[1]1718  Exp_Rev Access'!$F$7:$GK$318,$DU$2,FALSE)),"",VLOOKUP($B221,'[1]1718  Exp_Rev Access'!$F$7:$GK$318,$DU$2,FALSE))</f>
        <v/>
      </c>
      <c r="DV221" s="90" t="str">
        <f>IF(ISNA(VLOOKUP($B221,'[1]1718  Exp_Rev Access'!$F$7:$GK$318,$DV$2,FALSE)),"",VLOOKUP($B221,'[1]1718  Exp_Rev Access'!$F$7:$GK$318,$DV$2,FALSE))</f>
        <v/>
      </c>
      <c r="DW221" s="90" t="str">
        <f>IF(ISNA(VLOOKUP($B221,'[1]1718  Exp_Rev Access'!$F$7:$GK$318,$DW$2,FALSE)),"",VLOOKUP($B221,'[1]1718  Exp_Rev Access'!$F$7:$GK$318,$DW$2,FALSE))</f>
        <v/>
      </c>
      <c r="DX221" s="90" t="str">
        <f>IF(ISNA(VLOOKUP($B221,'[1]1718  Exp_Rev Access'!$F$7:$GK$318,$DX$2,FALSE)),"",VLOOKUP($B221,'[1]1718  Exp_Rev Access'!$F$7:$GK$318,$DX$2,FALSE))</f>
        <v/>
      </c>
      <c r="DY221" s="90" t="str">
        <f>IF(ISNA(VLOOKUP($B221,'[1]1718  Exp_Rev Access'!$F$7:$GK$318,$DY$2,FALSE)),"",VLOOKUP($B221,'[1]1718  Exp_Rev Access'!$F$7:$GK$318,$DY$2,FALSE))</f>
        <v/>
      </c>
      <c r="DZ221" s="90" t="str">
        <f>IF(ISNA(VLOOKUP($B221,'[1]1718  Exp_Rev Access'!$F$7:$GK$318,$DZ$2,FALSE)),"",VLOOKUP($B221,'[1]1718  Exp_Rev Access'!$F$7:$GK$318,$DZ$2,FALSE))</f>
        <v/>
      </c>
      <c r="EA221" s="90" t="str">
        <f>IF(ISNA(VLOOKUP($B221,'[1]1718  Exp_Rev Access'!$F$7:$GK$318,$EA$2,FALSE)),"",VLOOKUP($B221,'[1]1718  Exp_Rev Access'!$F$7:$GK$318,$EA$2,FALSE))</f>
        <v/>
      </c>
      <c r="EB221" s="90" t="str">
        <f>IF(ISNA(VLOOKUP($B221,'[1]1718  Exp_Rev Access'!$F$7:$GK$318,$EB$2,FALSE)),"",VLOOKUP($B221,'[1]1718  Exp_Rev Access'!$F$7:$GK$318,$EB$2,FALSE))</f>
        <v/>
      </c>
      <c r="EC221" s="90" t="str">
        <f>IF(ISNA(VLOOKUP($B221,'[1]1718  Exp_Rev Access'!$F$7:$GK$318,$EC$2,FALSE)),"",VLOOKUP($B221,'[1]1718  Exp_Rev Access'!$F$7:$GK$318,$EC$2,FALSE))</f>
        <v/>
      </c>
      <c r="ED221" s="90" t="str">
        <f>IF(ISNA(VLOOKUP($B221,'[1]1718  Exp_Rev Access'!$F$7:$GK$318,$ED$2,FALSE)),"",VLOOKUP($B221,'[1]1718  Exp_Rev Access'!$F$7:$GK$318,$ED$2,FALSE))</f>
        <v/>
      </c>
      <c r="EE221" s="90" t="str">
        <f>IF(ISNA(VLOOKUP($B221,'[1]1718  Exp_Rev Access'!$F$7:$GK$318,$EE$2,FALSE)),"",VLOOKUP($B221,'[1]1718  Exp_Rev Access'!$F$7:$GK$318,$EE$2,FALSE))</f>
        <v/>
      </c>
      <c r="EF221" s="90" t="str">
        <f>IF(ISNA(VLOOKUP($B221,'[1]1718  Exp_Rev Access'!$F$7:$GK$318,$EF$2,FALSE)),"",VLOOKUP($B221,'[1]1718  Exp_Rev Access'!$F$7:$GK$318,$EF$2,FALSE))</f>
        <v/>
      </c>
      <c r="EG221" s="90" t="str">
        <f>IF(ISNA(VLOOKUP($B221,'[1]1718  Exp_Rev Access'!$F$7:$GK$318,$EG$2,FALSE)),"",VLOOKUP($B221,'[1]1718  Exp_Rev Access'!$F$7:$GK$318,$EG$2,FALSE))</f>
        <v/>
      </c>
      <c r="EH221" s="90" t="str">
        <f>IF(ISNA(VLOOKUP($B221,'[1]1718  Exp_Rev Access'!$F$7:$GK$318,$EH$2,FALSE)),"",VLOOKUP($B221,'[1]1718  Exp_Rev Access'!$F$7:$GK$318,$EH$2,FALSE))</f>
        <v/>
      </c>
      <c r="EI221" s="90" t="str">
        <f>IF(ISNA(VLOOKUP($B221,'[1]1718  Exp_Rev Access'!$F$7:$GK$318,$EI$2,FALSE)),"",VLOOKUP($B221,'[1]1718  Exp_Rev Access'!$F$7:$GK$318,$EI$2,FALSE))</f>
        <v/>
      </c>
      <c r="EJ221" s="90" t="str">
        <f>IF(ISNA(VLOOKUP($B221,'[1]1718  Exp_Rev Access'!$F$7:$GK$318,$EJ$2,FALSE)),"",VLOOKUP($B221,'[1]1718  Exp_Rev Access'!$F$7:$GK$318,$EJ$2,FALSE))</f>
        <v/>
      </c>
      <c r="EK221" s="90" t="str">
        <f>IF(ISNA(VLOOKUP($B221,'[1]1718  Exp_Rev Access'!$F$7:$GK$318,$EK$2,FALSE)),"",VLOOKUP($B221,'[1]1718  Exp_Rev Access'!$F$7:$GK$318,$EK$2,FALSE))</f>
        <v/>
      </c>
      <c r="EL221" s="90" t="str">
        <f>IF(ISNA(VLOOKUP($B221,'[1]1718  Exp_Rev Access'!$F$7:$GK$318,$EL$2,FALSE)),"",VLOOKUP($B221,'[1]1718  Exp_Rev Access'!$F$7:$GK$318,$EL$2,FALSE))</f>
        <v/>
      </c>
      <c r="EM221" s="90" t="str">
        <f>IF(ISNA(VLOOKUP($B221,'[1]1718  Exp_Rev Access'!$F$7:$GK$318,$EM$2,FALSE)),"",VLOOKUP($B221,'[1]1718  Exp_Rev Access'!$F$7:$GK$318,$EM$2,FALSE))</f>
        <v/>
      </c>
      <c r="EN221" s="90" t="str">
        <f>IF(ISNA(VLOOKUP($B221,'[1]1718  Exp_Rev Access'!$F$7:$GK$318,$EN$2,FALSE)),"",VLOOKUP($B221,'[1]1718  Exp_Rev Access'!$F$7:$GK$318,$EN$2,FALSE))</f>
        <v/>
      </c>
      <c r="EO221" s="90" t="str">
        <f>IF(ISNA(VLOOKUP($B221,'[1]1718  Exp_Rev Access'!$F$7:$GK$318,$EO$2,FALSE)),"",VLOOKUP($B221,'[1]1718  Exp_Rev Access'!$F$7:$GK$318,$EO$2,FALSE))</f>
        <v/>
      </c>
      <c r="EP221" s="90" t="str">
        <f>IF(ISNA(VLOOKUP($B221,'[1]1718  Exp_Rev Access'!$F$7:$GK$318,$EP$2,FALSE)),"",VLOOKUP($B221,'[1]1718  Exp_Rev Access'!$F$7:$GK$318,$EP$2,FALSE))</f>
        <v/>
      </c>
      <c r="EQ221" s="90" t="str">
        <f>IF(ISNA(VLOOKUP($B221,'[1]1718  Exp_Rev Access'!$F$7:$GK$318,$EQ$2,FALSE)),"",VLOOKUP($B221,'[1]1718  Exp_Rev Access'!$F$7:$GK$318,$EQ$2,FALSE))</f>
        <v/>
      </c>
      <c r="ER221" s="90" t="str">
        <f>IF(ISNA(VLOOKUP($B221,'[1]1718  Exp_Rev Access'!$F$7:$GK$318,$ER$2,FALSE)),"",VLOOKUP($B221,'[1]1718  Exp_Rev Access'!$F$7:$GK$318,$ER$2,FALSE))</f>
        <v/>
      </c>
      <c r="ES221" s="90" t="str">
        <f>IF(ISNA(VLOOKUP($B221,'[1]1718  Exp_Rev Access'!$F$7:$GK$318,$ES$2,FALSE)),"",VLOOKUP($B221,'[1]1718  Exp_Rev Access'!$F$7:$GK$318,$ES$2,FALSE))</f>
        <v/>
      </c>
      <c r="ET221" s="90" t="str">
        <f>IF(ISNA(VLOOKUP($B221,'[1]1718  Exp_Rev Access'!$F$7:$GK$318,$ET$2,FALSE)),"",VLOOKUP($B221,'[1]1718  Exp_Rev Access'!$F$7:$GK$318,$ET$2,FALSE))</f>
        <v/>
      </c>
      <c r="EU221" s="90" t="str">
        <f>IF(ISNA(VLOOKUP($B221,'[1]1718  Exp_Rev Access'!$F$7:$GK$318,$EU$2,FALSE)),"",VLOOKUP($B221,'[1]1718  Exp_Rev Access'!$F$7:$GK$318,$EU$2,FALSE))</f>
        <v/>
      </c>
      <c r="EV221" s="90" t="str">
        <f>IF(ISNA(VLOOKUP($B221,'[1]1718  Exp_Rev Access'!$F$7:$GK$318,$EV$2,FALSE)),"",VLOOKUP($B221,'[1]1718  Exp_Rev Access'!$F$7:$GK$318,$EV$2,FALSE))</f>
        <v/>
      </c>
      <c r="EW221" s="90" t="str">
        <f>IF(ISNA(VLOOKUP($B221,'[1]1718  Exp_Rev Access'!$F$7:$GK$318,$EW$2,FALSE)),"",VLOOKUP($B221,'[1]1718  Exp_Rev Access'!$F$7:$GK$318,$EW$2,FALSE))</f>
        <v/>
      </c>
      <c r="EX221" s="90" t="str">
        <f>IF(ISNA(VLOOKUP($B221,'[1]1718  Exp_Rev Access'!$F$7:$GK$318,$EX$2,FALSE)),"",VLOOKUP($B221,'[1]1718  Exp_Rev Access'!$F$7:$GK$318,$EX$2,FALSE))</f>
        <v/>
      </c>
      <c r="EY221" s="90" t="str">
        <f>IF(ISNA(VLOOKUP($B221,'[1]1718  Exp_Rev Access'!$F$7:$GK$318,$EY$2,FALSE)),"",VLOOKUP($B221,'[1]1718  Exp_Rev Access'!$F$7:$GK$318,$EY$2,FALSE))</f>
        <v/>
      </c>
      <c r="EZ221" s="90" t="str">
        <f>IF(ISNA(VLOOKUP($B221,'[1]1718  Exp_Rev Access'!$F$7:$GK$318,$EZ$2,FALSE)),"",VLOOKUP($B221,'[1]1718  Exp_Rev Access'!$F$7:$GK$318,$EZ$2,FALSE))</f>
        <v/>
      </c>
      <c r="FA221" s="90" t="str">
        <f>IF(ISNA(VLOOKUP($B221,'[1]1718  Exp_Rev Access'!$F$7:$GK$318,$FA$2,FALSE)),"",VLOOKUP($B221,'[1]1718  Exp_Rev Access'!$F$7:$GK$318,$FA$2,FALSE))</f>
        <v/>
      </c>
      <c r="FB221" s="90" t="str">
        <f>IF(ISNA(VLOOKUP($B221,'[1]1718  Exp_Rev Access'!$F$7:$GK$318,$FB$2,FALSE)),"",VLOOKUP($B221,'[1]1718  Exp_Rev Access'!$F$7:$GK$318,$FB$2,FALSE))</f>
        <v/>
      </c>
      <c r="FC221" s="90" t="str">
        <f>IF(ISNA(VLOOKUP($B221,'[1]1718  Exp_Rev Access'!$F$7:$GK$318,$FC$2,FALSE)),"",VLOOKUP($B221,'[1]1718  Exp_Rev Access'!$F$7:$GK$318,$FC$2,FALSE))</f>
        <v/>
      </c>
      <c r="FD221" s="90" t="str">
        <f>IF(ISNA(VLOOKUP($B221,'[1]1718  Exp_Rev Access'!$F$7:$GK$318,$FD$2,FALSE)),"",VLOOKUP($B221,'[1]1718  Exp_Rev Access'!$F$7:$GK$318,$FD$2,FALSE))</f>
        <v/>
      </c>
      <c r="FE221" s="90" t="str">
        <f>IF(ISNA(VLOOKUP($B221,'[1]1718  Exp_Rev Access'!$F$7:$GK$318,$FE$2,FALSE)),"",VLOOKUP($B221,'[1]1718  Exp_Rev Access'!$F$7:$GK$318,$FE$2,FALSE))</f>
        <v/>
      </c>
      <c r="FF221" s="90" t="str">
        <f>IF(ISNA(VLOOKUP($B221,'[1]1718  Exp_Rev Access'!$F$7:$GK$318,$FF$2,FALSE)),"",VLOOKUP($B221,'[1]1718  Exp_Rev Access'!$F$7:$GK$318,$FF$2,FALSE))</f>
        <v/>
      </c>
      <c r="FG221" s="90" t="str">
        <f>IF(ISNA(VLOOKUP($B221,'[1]1718  Exp_Rev Access'!$F$7:$GK$318,$FG$2,FALSE)),"",VLOOKUP($B221,'[1]1718  Exp_Rev Access'!$F$7:$GK$318,$FG$2,FALSE))</f>
        <v/>
      </c>
      <c r="FH221" s="90" t="str">
        <f>IF(ISNA(VLOOKUP($B221,'[1]1718  Exp_Rev Access'!$F$7:$GK$318,$FH$2,FALSE)),"",VLOOKUP($B221,'[1]1718  Exp_Rev Access'!$F$7:$GK$318,$FH$2,FALSE))</f>
        <v/>
      </c>
      <c r="FI221" s="90" t="str">
        <f>IF(ISNA(VLOOKUP($B221,'[1]1718  Exp_Rev Access'!$F$7:$GK$318,$FI$2,FALSE)),"",VLOOKUP($B221,'[1]1718  Exp_Rev Access'!$F$7:$GK$318,$FI$2,FALSE))</f>
        <v/>
      </c>
      <c r="FJ221" s="90" t="str">
        <f>IF(ISNA(VLOOKUP($B221,'[1]1718  Exp_Rev Access'!$F$7:$GK$318,$FJ$2,FALSE)),"",VLOOKUP($B221,'[1]1718  Exp_Rev Access'!$F$7:$GK$318,$FJ$2,FALSE))</f>
        <v/>
      </c>
      <c r="FK221" s="90" t="str">
        <f>IF(ISNA(VLOOKUP($B221,'[1]1718  Exp_Rev Access'!$F$7:$GK$318,$FK$2,FALSE)),"",VLOOKUP($B221,'[1]1718  Exp_Rev Access'!$F$7:$GK$318,$FK$2,FALSE))</f>
        <v/>
      </c>
      <c r="FL221" s="90" t="str">
        <f>IF(ISNA(VLOOKUP($B221,'[1]1718  Exp_Rev Access'!$F$7:$GK$318,$FL$2,FALSE)),"",VLOOKUP($B221,'[1]1718  Exp_Rev Access'!$F$7:$GK$318,$FL$2,FALSE))</f>
        <v/>
      </c>
      <c r="FM221" s="90" t="str">
        <f>IF(ISNA(VLOOKUP($B221,'[1]1718  Exp_Rev Access'!$F$7:$GK$318,$FM$2,FALSE)),"",VLOOKUP($B221,'[1]1718  Exp_Rev Access'!$F$7:$GK$318,$FM$2,FALSE))</f>
        <v/>
      </c>
      <c r="FN221" s="90" t="str">
        <f>IF(ISNA(VLOOKUP($B221,'[1]1718  Exp_Rev Access'!$F$7:$GK$318,$FN$2,FALSE)),"",VLOOKUP($B221,'[1]1718  Exp_Rev Access'!$F$7:$GK$318,$FN$2,FALSE))</f>
        <v/>
      </c>
      <c r="FO221" s="90" t="str">
        <f>IF(ISNA(VLOOKUP($B221,'[1]1718  Exp_Rev Access'!$F$7:$GK$318,$FO$2,FALSE)),"",VLOOKUP($B221,'[1]1718  Exp_Rev Access'!$F$7:$GK$318,$FO$2,FALSE))</f>
        <v/>
      </c>
      <c r="FP221" s="90" t="str">
        <f>IF(ISNA(VLOOKUP($B221,'[1]1718  Exp_Rev Access'!$F$7:$GK$318,$FP$2,FALSE)),"",VLOOKUP($B221,'[1]1718  Exp_Rev Access'!$F$7:$GK$318,$FP$2,FALSE))</f>
        <v/>
      </c>
      <c r="FQ221" s="90" t="str">
        <f>IF(ISNA(VLOOKUP($B221,'[1]1718  Exp_Rev Access'!$F$7:$GK$318,$FQ$2,FALSE)),"",VLOOKUP($B221,'[1]1718  Exp_Rev Access'!$F$7:$GK$318,$FQ$2,FALSE))</f>
        <v/>
      </c>
      <c r="FR221" s="90" t="str">
        <f>IF(ISNA(VLOOKUP($B221,'[1]1718  Exp_Rev Access'!$F$7:$GK$318,$FR$2,FALSE)),"",VLOOKUP($B221,'[1]1718  Exp_Rev Access'!$F$7:$GK$318,$FR$2,FALSE))</f>
        <v/>
      </c>
      <c r="FS221" s="56"/>
      <c r="FT221" s="92"/>
      <c r="FU221" s="94"/>
      <c r="FV221" s="95" t="str">
        <f>IF(ISNA(VLOOKUP($B221,'[1]1718  Exp_Rev Access'!$F$7:$GK$318,$FV$2,FALSE)),"",VLOOKUP($B221,'[1]1718  Exp_Rev Access'!$F$7:$GK$318,$FV$2,FALSE))</f>
        <v/>
      </c>
      <c r="FW221" s="95" t="str">
        <f>IF(ISNA(VLOOKUP($B221,'[1]1718  Exp_Rev Access'!$F$7:$GK$318,$FW$2,FALSE)),"",VLOOKUP($B221,'[1]1718  Exp_Rev Access'!$F$7:$GK$318,$FW$2,FALSE))</f>
        <v/>
      </c>
      <c r="FX221" s="95" t="str">
        <f>IF(ISNA(VLOOKUP($B221,'[1]1718  Exp_Rev Access'!$F$7:$GK$318,$FX$2,FALSE)),"",VLOOKUP($B221,'[1]1718  Exp_Rev Access'!$F$7:$GK$318,$FX$2,FALSE))</f>
        <v/>
      </c>
      <c r="FY221" s="95" t="str">
        <f>IF(ISNA(VLOOKUP($B221,'[1]1718  Exp_Rev Access'!$F$7:$GK$318,$FY$2,FALSE)),"",VLOOKUP($B221,'[1]1718  Exp_Rev Access'!$F$7:$GK$318,$FY$2,FALSE))</f>
        <v/>
      </c>
      <c r="FZ221" s="95" t="str">
        <f>IF(ISNA(VLOOKUP($B221,'[1]1718  Exp_Rev Access'!$F$7:$GK$318,$FZ$2,FALSE)),"",VLOOKUP($B221,'[1]1718  Exp_Rev Access'!$F$7:$GK$318,$FZ$2,FALSE))</f>
        <v/>
      </c>
      <c r="GA221" s="95" t="str">
        <f>IF(ISNA(VLOOKUP($B221,'[1]1718  Exp_Rev Access'!$F$7:$GK$318,$GA$2,FALSE)),"",VLOOKUP($B221,'[1]1718  Exp_Rev Access'!$F$7:$GK$318,$GA$2,FALSE))</f>
        <v/>
      </c>
      <c r="GB221" s="95" t="str">
        <f>IF(ISNA(VLOOKUP($B221,'[1]1718  Exp_Rev Access'!$F$7:$GK$318,$GB$2,FALSE)),"",VLOOKUP($B221,'[1]1718  Exp_Rev Access'!$F$7:$GK$318,$GB$2,FALSE))</f>
        <v/>
      </c>
      <c r="GC221" s="95" t="str">
        <f>IF(ISNA(VLOOKUP($B221,'[1]1718  Exp_Rev Access'!$F$7:$GK$318,$GC$2,FALSE)),"",VLOOKUP($B221,'[1]1718  Exp_Rev Access'!$F$7:$GK$318,$GC$2,FALSE))</f>
        <v/>
      </c>
      <c r="GD221" s="95" t="str">
        <f>IF(ISNA(VLOOKUP($B221,'[1]1718  Exp_Rev Access'!$F$7:$GK$318,$GD$2,FALSE)),"",VLOOKUP($B221,'[1]1718  Exp_Rev Access'!$F$7:$GK$318,$GD$2,FALSE))</f>
        <v/>
      </c>
      <c r="GE221" s="95" t="str">
        <f>IF(ISNA(VLOOKUP($B221,'[1]1718  Exp_Rev Access'!$F$7:$GK$318,$GE$2,FALSE)),"",VLOOKUP($B221,'[1]1718  Exp_Rev Access'!$F$7:$GK$318,$GE$2,FALSE))</f>
        <v/>
      </c>
      <c r="GF221" s="95" t="str">
        <f>IF(ISNA(VLOOKUP($B221,'[1]1718  Exp_Rev Access'!$F$7:$GK$318,$GF$2,FALSE)),"",VLOOKUP($B221,'[1]1718  Exp_Rev Access'!$F$7:$GK$318,$GF$2,FALSE))</f>
        <v/>
      </c>
      <c r="GG221" s="95" t="str">
        <f>IF(ISNA(VLOOKUP($B221,'[1]1718  Exp_Rev Access'!$F$7:$GK$318,$GG$2,FALSE)),"",VLOOKUP($B221,'[1]1718  Exp_Rev Access'!$F$7:$GK$318,$GG$2,FALSE))</f>
        <v/>
      </c>
      <c r="GH221" s="95" t="str">
        <f>IF(ISNA(VLOOKUP($B221,'[1]1718  Exp_Rev Access'!$F$7:$GK$318,$GH$2,FALSE)),"",VLOOKUP($B221,'[1]1718  Exp_Rev Access'!$F$7:$GK$318,$GH$2,FALSE))</f>
        <v/>
      </c>
      <c r="GI221" s="95" t="str">
        <f>IF(ISNA(VLOOKUP($B221,'[1]1718  Exp_Rev Access'!$F$7:$GK$318,$GI$2,FALSE)),"",VLOOKUP($B221,'[1]1718  Exp_Rev Access'!$F$7:$GK$318,$GI$2,FALSE))</f>
        <v/>
      </c>
      <c r="GJ221" s="95" t="str">
        <f>IF(ISNA(VLOOKUP($B221,'[1]1718  Exp_Rev Access'!$F$7:$GK$318,$GJ$2,FALSE)),"",VLOOKUP($B221,'[1]1718  Exp_Rev Access'!$F$7:$GK$318,$GJ$2,FALSE))</f>
        <v/>
      </c>
      <c r="GK221" s="95" t="str">
        <f>IF(ISNA(VLOOKUP($B221,'[1]1718  Exp_Rev Access'!$F$7:$GK$318,$GK$2,FALSE)),"",VLOOKUP($B221,'[1]1718  Exp_Rev Access'!$F$7:$GK$318,$GK$2,FALSE))</f>
        <v/>
      </c>
      <c r="GL221" s="95" t="str">
        <f>IF(ISNA(VLOOKUP($B221,'[1]1718  Exp_Rev Access'!$F$7:$GK$318,$GL$2,FALSE)),"",VLOOKUP($B221,'[1]1718  Exp_Rev Access'!$F$7:$GK$318,$GL$2,FALSE))</f>
        <v/>
      </c>
      <c r="GM221" s="95" t="str">
        <f>IF(ISNA(VLOOKUP($B221,'[1]1718  Exp_Rev Access'!$F$7:$GK$318,$GM$2,FALSE)),"",VLOOKUP($B221,'[1]1718  Exp_Rev Access'!$F$7:$GK$318,$GM$2,FALSE))</f>
        <v/>
      </c>
      <c r="GN221" s="95" t="str">
        <f>IF(ISNA(VLOOKUP($B221,'[1]1718  Exp_Rev Access'!$F$7:$GK$318,$GN$2,FALSE)),"",VLOOKUP($B221,'[1]1718  Exp_Rev Access'!$F$7:$GK$318,$GN$2,FALSE))</f>
        <v/>
      </c>
      <c r="GO221" s="95" t="str">
        <f>IF(ISNA(VLOOKUP($B221,'[1]1718  Exp_Rev Access'!$F$7:$GK$318,$GO$2,FALSE)),"",VLOOKUP($B221,'[1]1718  Exp_Rev Access'!$F$7:$GK$318,$GO$2,FALSE))</f>
        <v/>
      </c>
      <c r="GP221" s="95" t="str">
        <f>IF(ISNA(VLOOKUP($B221,'[1]1718  Exp_Rev Access'!$F$7:$GK$318,$GP$2,FALSE)),"",VLOOKUP($B221,'[1]1718  Exp_Rev Access'!$F$7:$GK$318,$GP$2,FALSE))</f>
        <v/>
      </c>
      <c r="GQ221" s="95" t="str">
        <f>IF(ISNA(VLOOKUP($B221,'[1]1718  Exp_Rev Access'!$F$7:$GK$318,$GQ$2,FALSE)),"",VLOOKUP($B221,'[1]1718  Exp_Rev Access'!$F$7:$GK$318,$GQ$2,FALSE))</f>
        <v/>
      </c>
      <c r="GR221" s="95" t="str">
        <f>IF(ISNA(VLOOKUP($B221,'[1]1718  Exp_Rev Access'!$F$7:$GK$318,$GR$2,FALSE)),"",VLOOKUP($B221,'[1]1718  Exp_Rev Access'!$F$7:$GK$318,$GR$2,FALSE))</f>
        <v/>
      </c>
      <c r="GS221" s="95" t="str">
        <f>IF(ISNA(VLOOKUP($B221,'[1]1718  Exp_Rev Access'!$F$7:$GK$318,$GS$2,FALSE)),"",VLOOKUP($B221,'[1]1718  Exp_Rev Access'!$F$7:$GK$318,$GS$2,FALSE))</f>
        <v/>
      </c>
      <c r="GT221" s="95" t="str">
        <f>IF(ISNA(VLOOKUP($B221,'[1]1718  Exp_Rev Access'!$F$7:$GK$318,$GT$2,FALSE)),"",VLOOKUP($B221,'[1]1718  Exp_Rev Access'!$F$7:$GK$318,$GT$2,FALSE))</f>
        <v/>
      </c>
      <c r="GU221" s="56"/>
      <c r="GV221" s="92"/>
      <c r="GW221" s="96"/>
    </row>
    <row r="222" spans="1:222" x14ac:dyDescent="0.3">
      <c r="A222" s="98"/>
      <c r="B222" s="88" t="s">
        <v>497</v>
      </c>
      <c r="C222" s="89" t="s">
        <v>498</v>
      </c>
      <c r="D222" s="75">
        <f>IF(ISNA(VLOOKUP($B222,'[1]1718 enrollment_Rev_Exp by size'!$A$7:H556,3,FALSE)),"",VLOOKUP($B222,'[1]1718 enrollment_Rev_Exp by size'!$A$7:$G$350,3,FALSE))</f>
        <v>72.160000000000011</v>
      </c>
      <c r="E222" s="76">
        <f>IF(ISNA(VLOOKUP($B222,'[1]1718 enrollment_Rev_Exp by size'!$A$7:I557,5,FALSE)),"",VLOOKUP($B222,'[1]1718 enrollment_Rev_Exp by size'!$A$7:$G$350,5,FALSE))</f>
        <v>2229950.0099999998</v>
      </c>
      <c r="F222" s="70">
        <f t="shared" ref="F222:F223" si="607">N222+AM222+AU222+BV222+CE222+FS222+GU222</f>
        <v>2229950.0099999998</v>
      </c>
      <c r="G222" s="70">
        <f t="shared" ref="G222:G223" si="608">F222-E222</f>
        <v>0</v>
      </c>
      <c r="H222" s="90">
        <f>IF(ISNA(VLOOKUP($B222,'[1]1718  Exp_Rev Access'!$F$7:$GK$318,3,FALSE)),"",VLOOKUP($B222,'[1]1718  Exp_Rev Access'!$F$7:$GK$318,3,FALSE))</f>
        <v>300487.61</v>
      </c>
      <c r="I222" s="90">
        <f>IF(ISNA(VLOOKUP($B222,'[1]1718  Exp_Rev Access'!$F$7:$GK$318,4,FALSE)),"",VLOOKUP($B222,'[1]1718  Exp_Rev Access'!$F$7:$GK$318,4,FALSE))</f>
        <v>0</v>
      </c>
      <c r="J222" s="90">
        <f>IF(ISNA(VLOOKUP($B222,'[1]1718  Exp_Rev Access'!$F$7:$GK$318,5,FALSE)),"",VLOOKUP($B222,'[1]1718  Exp_Rev Access'!$F$7:$GK$318,5,FALSE))</f>
        <v>0</v>
      </c>
      <c r="K222" s="90">
        <f>IF(ISNA(VLOOKUP($B222,'[1]1718  Exp_Rev Access'!$F$7:$GK$318,6,FALSE)),"-",VLOOKUP($B222,'[1]1718  Exp_Rev Access'!$F$7:$GK$318,6,FALSE))</f>
        <v>0</v>
      </c>
      <c r="L222" s="90">
        <f>IF(ISNA(VLOOKUP($B222,'[1]1718  Exp_Rev Access'!$F$7:$GK$318,7,FALSE)),"",VLOOKUP($B222,'[1]1718  Exp_Rev Access'!$F$7:$GK$318,7,FALSE))</f>
        <v>0</v>
      </c>
      <c r="M222" s="90">
        <f>IF(ISNA(VLOOKUP($B222,'[1]1718  Exp_Rev Access'!$F$7:$GK$318,8,FALSE)),"",VLOOKUP($B222,'[1]1718  Exp_Rev Access'!$F$7:$GK$318,8,FALSE))</f>
        <v>0</v>
      </c>
      <c r="N222" s="56">
        <f t="shared" ref="N222:N230" si="609">SUM(H222:M222)</f>
        <v>300487.61</v>
      </c>
      <c r="O222" s="91">
        <f t="shared" ref="O222:O230" si="610">N222/E222</f>
        <v>0.13475082788963508</v>
      </c>
      <c r="P222" s="56">
        <f t="shared" ref="P222:P230" si="611">N222/D222</f>
        <v>4164.1852827050989</v>
      </c>
      <c r="Q222" s="90">
        <f>IF(ISNA(VLOOKUP($B222,'[1]1718  Exp_Rev Access'!$F$7:$GK$318,10,FALSE)),"",VLOOKUP($B222,'[1]1718  Exp_Rev Access'!$F$7:$GK$318,10,FALSE))</f>
        <v>110.2</v>
      </c>
      <c r="R222" s="90">
        <f>IF(ISNA(VLOOKUP($B222,'[1]1718  Exp_Rev Access'!$F$7:$GK$318,11,FALSE)),"",VLOOKUP($B222,'[1]1718  Exp_Rev Access'!$F$7:$GK$318,11,FALSE))</f>
        <v>0</v>
      </c>
      <c r="S222" s="90">
        <f>IF(ISNA(VLOOKUP($B222,'[1]1718  Exp_Rev Access'!$F$7:$GK$318,12,FALSE)),"",VLOOKUP($B222,'[1]1718  Exp_Rev Access'!$F$7:$GK$318,12,FALSE))</f>
        <v>0</v>
      </c>
      <c r="T222" s="90">
        <f>IF(ISNA(VLOOKUP($B222,'[1]1718  Exp_Rev Access'!$F$7:$GK$318,13,FALSE)),"",VLOOKUP($B222,'[1]1718  Exp_Rev Access'!$F$7:$GK$318,13,FALSE))</f>
        <v>0</v>
      </c>
      <c r="U222" s="90">
        <f>IF(ISNA(VLOOKUP($B222,'[1]1718  Exp_Rev Access'!$F$7:$GK$318,14,FALSE)),"",VLOOKUP($B222,'[1]1718  Exp_Rev Access'!$F$7:$GK$318,14,FALSE))</f>
        <v>0</v>
      </c>
      <c r="V222" s="90">
        <f>IF(ISNA(VLOOKUP($B222,'[1]1718  Exp_Rev Access'!$F$7:$GK$318,15,FALSE)),"",VLOOKUP($B222,'[1]1718  Exp_Rev Access'!$F$7:$GK$318,15,FALSE))</f>
        <v>0</v>
      </c>
      <c r="W222" s="90">
        <f>IF(ISNA(VLOOKUP($B222,'[1]1718  Exp_Rev Access'!$F$7:$GK$318,16,FALSE)),"",VLOOKUP($B222,'[1]1718  Exp_Rev Access'!$F$7:$GK$318,16,FALSE))</f>
        <v>0</v>
      </c>
      <c r="X222" s="90">
        <f>IF(ISNA(VLOOKUP($B222,'[1]1718  Exp_Rev Access'!$F$7:$GK$318,17,FALSE)),"",VLOOKUP($B222,'[1]1718  Exp_Rev Access'!$F$7:$GK$318,17,FALSE))</f>
        <v>0</v>
      </c>
      <c r="Y222" s="90">
        <f>IF(ISNA(VLOOKUP($B222,'[1]1718  Exp_Rev Access'!$F$7:$GK$318,18,FALSE)),"",VLOOKUP($B222,'[1]1718  Exp_Rev Access'!$F$7:$GK$318,18,FALSE))</f>
        <v>0</v>
      </c>
      <c r="Z222" s="90">
        <f>IF(ISNA(VLOOKUP($B222,'[1]1718  Exp_Rev Access'!$F$7:$GK$318,19,FALSE)),"",VLOOKUP($B222,'[1]1718  Exp_Rev Access'!$F$7:$GK$318,19,FALSE))</f>
        <v>0</v>
      </c>
      <c r="AA222" s="90">
        <f>IF(ISNA(VLOOKUP($B222,'[1]1718  Exp_Rev Access'!$F$7:$GK$318,20,FALSE)),"",VLOOKUP($B222,'[1]1718  Exp_Rev Access'!$F$7:$GK$318,20,FALSE))</f>
        <v>0</v>
      </c>
      <c r="AB222" s="90">
        <f>IF(ISNA(VLOOKUP($B222,'[1]1718  Exp_Rev Access'!$F$7:$GK$318,21,FALSE)),"",VLOOKUP($B222,'[1]1718  Exp_Rev Access'!$F$7:$GK$318,21,FALSE))</f>
        <v>0</v>
      </c>
      <c r="AC222" s="90">
        <f>IF(ISNA(VLOOKUP($B222,'[1]1718  Exp_Rev Access'!$F$7:$GK$318,22,FALSE)),"",VLOOKUP($B222,'[1]1718  Exp_Rev Access'!$F$7:$GK$318,22,FALSE))</f>
        <v>0</v>
      </c>
      <c r="AD222" s="90">
        <f>IF(ISNA(VLOOKUP($B222,'[1]1718  Exp_Rev Access'!$F$7:$GK$318,23,FALSE)),"",VLOOKUP($B222,'[1]1718  Exp_Rev Access'!$F$7:$GK$318,23,FALSE))</f>
        <v>8732.7999999999993</v>
      </c>
      <c r="AE222" s="90">
        <f>IF(ISNA(VLOOKUP($B222,'[1]1718  Exp_Rev Access'!$F$7:$GK$318,24,FALSE)),"",VLOOKUP($B222,'[1]1718  Exp_Rev Access'!$F$7:$GK$318,24,FALSE))</f>
        <v>9379.02</v>
      </c>
      <c r="AF222" s="90">
        <f>IF(ISNA(VLOOKUP($B222,'[1]1718  Exp_Rev Access'!$F$7:$GK$318,25,FALSE)),"",VLOOKUP($B222,'[1]1718  Exp_Rev Access'!$F$7:$GK$318,25,FALSE))</f>
        <v>0</v>
      </c>
      <c r="AG222" s="90">
        <f>IF(ISNA(VLOOKUP($B222,'[1]1718  Exp_Rev Access'!$F$7:$GK$318,26,FALSE)),"",VLOOKUP($B222,'[1]1718  Exp_Rev Access'!$F$7:$GK$318,26,FALSE))</f>
        <v>2000</v>
      </c>
      <c r="AH222" s="90">
        <f>IF(ISNA(VLOOKUP($B222,'[1]1718  Exp_Rev Access'!$F$7:$GK$318,27,FALSE)),"",VLOOKUP($B222,'[1]1718  Exp_Rev Access'!$F$7:$GK$318,27,FALSE))</f>
        <v>0</v>
      </c>
      <c r="AI222" s="90">
        <f>IF(ISNA(VLOOKUP($B222,'[1]1718  Exp_Rev Access'!$F$7:$GK$318,28,FALSE)),"",VLOOKUP($B222,'[1]1718  Exp_Rev Access'!$F$7:$GK$318,28,FALSE))</f>
        <v>0</v>
      </c>
      <c r="AJ222" s="90">
        <f>IF(ISNA(VLOOKUP($B222,'[1]1718  Exp_Rev Access'!$F$7:$GK$318,29,FALSE)),"",VLOOKUP($B222,'[1]1718  Exp_Rev Access'!$F$7:$GK$318,29,FALSE))</f>
        <v>0</v>
      </c>
      <c r="AK222" s="90">
        <f>IF(ISNA(VLOOKUP($B222,'[1]1718  Exp_Rev Access'!$F$7:$GK$318,30,FALSE)),"",VLOOKUP($B222,'[1]1718  Exp_Rev Access'!$F$7:$GK$318,30,FALSE))</f>
        <v>8327.0400000000009</v>
      </c>
      <c r="AL222" s="90">
        <f>IF(ISNA(VLOOKUP($B222,'[1]1718  Exp_Rev Access'!$F$7:$GK$318,31,FALSE)),"",VLOOKUP($B222,'[1]1718  Exp_Rev Access'!$F$7:$GK$318,31,FALSE))</f>
        <v>2487.31</v>
      </c>
      <c r="AM222" s="56">
        <f t="shared" ref="AM222:AM230" si="612">SUM(Q222:AL222)</f>
        <v>31036.370000000003</v>
      </c>
      <c r="AN222" s="92">
        <f t="shared" ref="AN222:AN230" si="613">AM222/E222</f>
        <v>1.3917966708141591E-2</v>
      </c>
      <c r="AO222" s="71">
        <f t="shared" ref="AO222:AO230" si="614">AM222/D222</f>
        <v>430.1049057649667</v>
      </c>
      <c r="AP222" s="90">
        <f>IF(ISNA(VLOOKUP($B222,'[1]1718  Exp_Rev Access'!$F$7:$GK$318,33,FALSE)),"",VLOOKUP($B222,'[1]1718  Exp_Rev Access'!$F$7:$GK$318,33,FALSE))</f>
        <v>1438466.41</v>
      </c>
      <c r="AQ222" s="90">
        <f>IF(ISNA(VLOOKUP($B222,'[1]1718  Exp_Rev Access'!$F$7:$GK$318,34,FALSE)),"",VLOOKUP($B222,'[1]1718  Exp_Rev Access'!$F$7:$GK$318,34,FALSE))</f>
        <v>15155.99</v>
      </c>
      <c r="AR222" s="90">
        <f>IF(ISNA(VLOOKUP($B222,'[1]1718  Exp_Rev Access'!$F$7:$GK$318,35,FALSE)),"",VLOOKUP($B222,'[1]1718  Exp_Rev Access'!$F$7:$GK$318,35,FALSE))</f>
        <v>67797.88</v>
      </c>
      <c r="AS222" s="90">
        <f>IF(ISNA(VLOOKUP($B222,'[1]1718  Exp_Rev Access'!$F$7:$GK$318,36,FALSE)),"",VLOOKUP($B222,'[1]1718  Exp_Rev Access'!$F$7:$GK$318,36,FALSE))</f>
        <v>0</v>
      </c>
      <c r="AT222" s="90">
        <f>IF(ISNA(VLOOKUP($B222,'[1]1718  Exp_Rev Access'!$F$7:$GK$318,37,FALSE)),"",VLOOKUP($B222,'[1]1718  Exp_Rev Access'!$F$7:$GK$318,37,FALSE))</f>
        <v>0</v>
      </c>
      <c r="AU222" s="56">
        <f t="shared" ref="AU222:AU230" si="615">SUM(AP222:AT222)</f>
        <v>1521420.2799999998</v>
      </c>
      <c r="AV222" s="93">
        <f t="shared" ref="AV222:AV230" si="616">AU222/E222</f>
        <v>0.68226654103335704</v>
      </c>
      <c r="AW222" s="56">
        <f t="shared" ref="AW222:AW230" si="617">AU222/D222</f>
        <v>21083.983924611966</v>
      </c>
      <c r="AX222" s="90">
        <f>IF(ISNA(VLOOKUP($B222,'[1]1718  Exp_Rev Access'!$F$7:$GK$318,39,FALSE)),"",VLOOKUP($B222,'[1]1718  Exp_Rev Access'!$F$7:$GK$318,39,FALSE))</f>
        <v>0</v>
      </c>
      <c r="AY222" s="90">
        <f>IF(ISNA(VLOOKUP($B222,'[1]1718  Exp_Rev Access'!$F$7:$GK$318,40,FALSE)),"",VLOOKUP($B222,'[1]1718  Exp_Rev Access'!$F$7:$GK$318,40,FALSE))</f>
        <v>64219.26</v>
      </c>
      <c r="AZ222" s="90">
        <f>IF(ISNA(VLOOKUP($B222,'[1]1718  Exp_Rev Access'!$F$7:$GK$318,41,FALSE)),"",VLOOKUP($B222,'[1]1718  Exp_Rev Access'!$F$7:$GK$318,41,FALSE))</f>
        <v>5816.24</v>
      </c>
      <c r="BA222" s="90">
        <f>IF(ISNA(VLOOKUP($B222,'[1]1718  Exp_Rev Access'!$F$7:$GK$318,42,FALSE)),"",VLOOKUP($B222,'[1]1718  Exp_Rev Access'!$F$7:$GK$318,42,FALSE))</f>
        <v>0</v>
      </c>
      <c r="BB222" s="90">
        <f>IF(ISNA(VLOOKUP($B222,'[1]1718  Exp_Rev Access'!$F$7:$GK$318,43,FALSE)),"",VLOOKUP($B222,'[1]1718  Exp_Rev Access'!$F$7:$GK$318,43,FALSE))</f>
        <v>0</v>
      </c>
      <c r="BC222" s="90">
        <f>IF(ISNA(VLOOKUP($B222,'[1]1718  Exp_Rev Access'!$F$7:$GK$318,44,FALSE)),"",VLOOKUP($B222,'[1]1718  Exp_Rev Access'!$F$7:$GK$318,44,FALSE))</f>
        <v>31432.15</v>
      </c>
      <c r="BD222" s="90">
        <f>IF(ISNA(VLOOKUP($B222,'[1]1718  Exp_Rev Access'!$F$7:$GK$318,45,FALSE)),"",VLOOKUP($B222,'[1]1718  Exp_Rev Access'!$F$7:$GK$318,45,FALSE))</f>
        <v>0</v>
      </c>
      <c r="BE222" s="90">
        <f>IF(ISNA(VLOOKUP($B222,'[1]1718  Exp_Rev Access'!$F$7:$GK$318,46,FALSE)),"",VLOOKUP($B222,'[1]1718  Exp_Rev Access'!$F$7:$GK$318,46,FALSE))</f>
        <v>1729.83</v>
      </c>
      <c r="BF222" s="90">
        <f>IF(ISNA(VLOOKUP($B222,'[1]1718  Exp_Rev Access'!$F$7:$GK$318,47,FALSE)),"",VLOOKUP($B222,'[1]1718  Exp_Rev Access'!$F$7:$GK$318,47,FALSE))</f>
        <v>0</v>
      </c>
      <c r="BG222" s="90">
        <f>IF(ISNA(VLOOKUP($B222,'[1]1718  Exp_Rev Access'!$F$7:$GK$318,48,FALSE)),"",VLOOKUP($B222,'[1]1718  Exp_Rev Access'!$F$7:$GK$318,48,FALSE))</f>
        <v>0</v>
      </c>
      <c r="BH222" s="90">
        <f>IF(ISNA(VLOOKUP($B222,'[1]1718  Exp_Rev Access'!$F$7:$GK$318,49,FALSE)),"",VLOOKUP($B222,'[1]1718  Exp_Rev Access'!$F$7:$GK$318,49,FALSE))</f>
        <v>1699.32</v>
      </c>
      <c r="BI222" s="90">
        <f>IF(ISNA(VLOOKUP($B222,'[1]1718  Exp_Rev Access'!$F$7:$GK$318,50,FALSE)),"",VLOOKUP($B222,'[1]1718  Exp_Rev Access'!$F$7:$GK$318,50,FALSE))</f>
        <v>0</v>
      </c>
      <c r="BJ222" s="90">
        <f>IF(ISNA(VLOOKUP($B222,'[1]1718  Exp_Rev Access'!$F$7:$GK$318,51,FALSE)),"",VLOOKUP($B222,'[1]1718  Exp_Rev Access'!$F$7:$GK$318,51,FALSE))</f>
        <v>975.76</v>
      </c>
      <c r="BK222" s="90">
        <f>IF(ISNA(VLOOKUP($B222,'[1]1718  Exp_Rev Access'!$F$7:$GK$318,52,FALSE)),"",VLOOKUP($B222,'[1]1718  Exp_Rev Access'!$F$7:$GK$318,52,FALSE))</f>
        <v>106554.36</v>
      </c>
      <c r="BL222" s="90">
        <f>IF(ISNA(VLOOKUP($B222,'[1]1718  Exp_Rev Access'!$F$7:$GK$318,53,FALSE)),"",VLOOKUP($B222,'[1]1718  Exp_Rev Access'!$F$7:$GK$318,53,FALSE))</f>
        <v>1782</v>
      </c>
      <c r="BM222" s="90">
        <f>IF(ISNA(VLOOKUP($B222,'[1]1718  Exp_Rev Access'!$F$7:$GK$318,54,FALSE)),"",VLOOKUP($B222,'[1]1718  Exp_Rev Access'!$F$7:$GK$318,54,FALSE))</f>
        <v>0</v>
      </c>
      <c r="BN222" s="90">
        <f>IF(ISNA(VLOOKUP($B222,'[1]1718  Exp_Rev Access'!$F$7:$GK$318,55,FALSE)),"",VLOOKUP($B222,'[1]1718  Exp_Rev Access'!$F$7:$GK$318,55,FALSE))</f>
        <v>0</v>
      </c>
      <c r="BO222" s="90">
        <f>IF(ISNA(VLOOKUP($B222,'[1]1718  Exp_Rev Access'!$F$7:$GK$318,56,FALSE)),"",VLOOKUP($B222,'[1]1718  Exp_Rev Access'!$F$7:$GK$318,56,FALSE))</f>
        <v>0</v>
      </c>
      <c r="BP222" s="90">
        <f>IF(ISNA(VLOOKUP($B222,'[1]1718  Exp_Rev Access'!$F$7:$GK$318,57,FALSE)),"",VLOOKUP($B222,'[1]1718  Exp_Rev Access'!$F$7:$GK$318,57,FALSE))</f>
        <v>0</v>
      </c>
      <c r="BQ222" s="90">
        <f>IF(ISNA(VLOOKUP($B222,'[1]1718  Exp_Rev Access'!$F$7:$GK$318,58,FALSE)),"",VLOOKUP($B222,'[1]1718  Exp_Rev Access'!$F$7:$GK$318,58,FALSE))</f>
        <v>0</v>
      </c>
      <c r="BR222" s="90">
        <f>IF(ISNA(VLOOKUP($B222,'[1]1718  Exp_Rev Access'!$F$7:$GK$318,59,FALSE)),"",VLOOKUP($B222,'[1]1718  Exp_Rev Access'!$F$7:$GK$318,59,FALSE))</f>
        <v>0</v>
      </c>
      <c r="BS222" s="90">
        <f>IF(ISNA(VLOOKUP($B222,'[1]1718  Exp_Rev Access'!$F$7:$GK$318,60,FALSE)),"",VLOOKUP($B222,'[1]1718  Exp_Rev Access'!$F$7:$GK$318,60,FALSE))</f>
        <v>0</v>
      </c>
      <c r="BT222" s="90">
        <f>IF(ISNA(VLOOKUP($B222,'[1]1718  Exp_Rev Access'!$F$7:$GK$318,61,FALSE)),"",VLOOKUP($B222,'[1]1718  Exp_Rev Access'!$F$7:$GK$318,61,FALSE))</f>
        <v>0</v>
      </c>
      <c r="BU222" s="90">
        <f>IF(ISNA(VLOOKUP($B222,'[1]1718  Exp_Rev Access'!$F$7:$GK$318,62,FALSE)),"",VLOOKUP($B222,'[1]1718  Exp_Rev Access'!$F$7:$GK$318,62,FALSE))</f>
        <v>0</v>
      </c>
      <c r="BV222" s="56">
        <f t="shared" si="571"/>
        <v>214208.91999999998</v>
      </c>
      <c r="BW222" s="92">
        <f t="shared" ref="BW222:BW230" si="618">BV222/E222</f>
        <v>9.6059965039305972E-2</v>
      </c>
      <c r="BX222" s="71">
        <f t="shared" ref="BX222:BX230" si="619">BV222/D222</f>
        <v>2968.527161862527</v>
      </c>
      <c r="BY222" s="90">
        <f>IF(ISNA(VLOOKUP($B222,'[1]1718  Exp_Rev Access'!$F$7:$GK$318,64,FALSE)),"",VLOOKUP($B222,'[1]1718  Exp_Rev Access'!$F$7:$GK$318,64,FALSE))</f>
        <v>0</v>
      </c>
      <c r="BZ222" s="90">
        <f>IF(ISNA(VLOOKUP($B222,'[1]1718  Exp_Rev Access'!$F$7:$GK$318,65,FALSE)),"",VLOOKUP($B222,'[1]1718  Exp_Rev Access'!$F$7:$GK$318,65,FALSE))</f>
        <v>0</v>
      </c>
      <c r="CA222" s="90">
        <f>IF(ISNA(VLOOKUP($B222,'[1]1718  Exp_Rev Access'!$F$7:$GK$318,66,FALSE)),"",VLOOKUP($B222,'[1]1718  Exp_Rev Access'!$F$7:$GK$318,66,FALSE))</f>
        <v>0</v>
      </c>
      <c r="CB222" s="90">
        <f>IF(ISNA(VLOOKUP($B222,'[1]1718  Exp_Rev Access'!$F$7:$GK$318,67,FALSE)),"",VLOOKUP($B222,'[1]1718  Exp_Rev Access'!$F$7:$GK$318,67,FALSE))</f>
        <v>0</v>
      </c>
      <c r="CC222" s="90">
        <f>IF(ISNA(VLOOKUP($B222,'[1]1718  Exp_Rev Access'!$F$7:$GK$318,68,FALSE)),"",VLOOKUP($B222,'[1]1718  Exp_Rev Access'!$F$7:$GK$318,68,FALSE))</f>
        <v>0</v>
      </c>
      <c r="CD222" s="90">
        <f>IF(ISNA(VLOOKUP($B222,'[1]1718  Exp_Rev Access'!$F$7:$GK$318,69,FALSE)),"",VLOOKUP($B222,'[1]1718  Exp_Rev Access'!$F$7:$GK$318,69,FALSE))</f>
        <v>0</v>
      </c>
      <c r="CE222" s="56">
        <f t="shared" si="566"/>
        <v>0</v>
      </c>
      <c r="CF222" s="92">
        <f t="shared" si="591"/>
        <v>0</v>
      </c>
      <c r="CG222" s="78">
        <f t="shared" si="592"/>
        <v>0</v>
      </c>
      <c r="CH222" s="90">
        <f>IF(ISNA(VLOOKUP($B222,'[1]1718  Exp_Rev Access'!$F$7:$GK$318,$CH$2,FALSE)),"",VLOOKUP($B222,'[1]1718  Exp_Rev Access'!$F$7:$GK$318,$CH$2,FALSE))</f>
        <v>0</v>
      </c>
      <c r="CI222" s="90">
        <f>IF(ISNA(VLOOKUP($B222,'[1]1718  Exp_Rev Access'!$F$7:$GK$318,$CI$2,FALSE)),"",VLOOKUP($B222,'[1]1718  Exp_Rev Access'!$F$7:$GK$318,$CI$2,FALSE))</f>
        <v>0</v>
      </c>
      <c r="CJ222" s="90">
        <f>IF(ISNA(VLOOKUP($B222,'[1]1718  Exp_Rev Access'!$F$7:$GK$318,$CJ$2,FALSE)),"",VLOOKUP($B222,'[1]1718  Exp_Rev Access'!$F$7:$GK$318,$CJ$2,FALSE))</f>
        <v>0</v>
      </c>
      <c r="CK222" s="90">
        <f>IF(ISNA(VLOOKUP($B222,'[1]1718  Exp_Rev Access'!$F$7:$GK$318,$CK$2,FALSE)),"",VLOOKUP($B222,'[1]1718  Exp_Rev Access'!$F$7:$GK$318,$CK$2,FALSE))</f>
        <v>0</v>
      </c>
      <c r="CL222" s="90">
        <f>IF(ISNA(VLOOKUP($B222,'[1]1718  Exp_Rev Access'!$F$7:$GK$318,$CL$2,FALSE)),"",VLOOKUP($B222,'[1]1718  Exp_Rev Access'!$F$7:$GK$318,$CL$2,FALSE))</f>
        <v>0</v>
      </c>
      <c r="CM222" s="90">
        <f>IF(ISNA(VLOOKUP($B222,'[1]1718  Exp_Rev Access'!$F$7:$GK$318,$CM$2,FALSE)),"",VLOOKUP($B222,'[1]1718  Exp_Rev Access'!$F$7:$GK$318,$CM$2,FALSE))</f>
        <v>0</v>
      </c>
      <c r="CN222" s="90">
        <f>IF(ISNA(VLOOKUP($B222,'[1]1718  Exp_Rev Access'!$F$7:$GK$318,$CN$2,FALSE)),"",VLOOKUP($B222,'[1]1718  Exp_Rev Access'!$F$7:$GK$318,$CN$2,FALSE))</f>
        <v>0</v>
      </c>
      <c r="CO222" s="90">
        <f>IF(ISNA(VLOOKUP($B222,'[1]1718  Exp_Rev Access'!$F$7:$GK$318,$CO$2,FALSE)),"",VLOOKUP($B222,'[1]1718  Exp_Rev Access'!$F$7:$GK$318,$CO$2,FALSE))</f>
        <v>0</v>
      </c>
      <c r="CP222" s="90">
        <f>IF(ISNA(VLOOKUP($B222,'[1]1718  Exp_Rev Access'!$F$7:$GK$318,$CP$2,FALSE)),"",VLOOKUP($B222,'[1]1718  Exp_Rev Access'!$F$7:$GK$318,$CP$2,FALSE))</f>
        <v>0</v>
      </c>
      <c r="CQ222" s="90">
        <f>IF(ISNA(VLOOKUP($B222,'[1]1718  Exp_Rev Access'!$F$7:$GK$318,$CQ$2,FALSE)),"",VLOOKUP($B222,'[1]1718  Exp_Rev Access'!$F$7:$GK$318,$CQ$2,FALSE))</f>
        <v>19225</v>
      </c>
      <c r="CR222" s="90">
        <f>IF(ISNA(VLOOKUP($B222,'[1]1718  Exp_Rev Access'!$F$7:$GK$318,$CR$2,FALSE)),"",VLOOKUP($B222,'[1]1718  Exp_Rev Access'!$F$7:$GK$318,$CR$2,FALSE))</f>
        <v>0</v>
      </c>
      <c r="CS222" s="90">
        <f>IF(ISNA(VLOOKUP($B222,'[1]1718  Exp_Rev Access'!$F$7:$GK$318,$CS$2,FALSE)),"",VLOOKUP($B222,'[1]1718  Exp_Rev Access'!$F$7:$GK$318,$CS$2,FALSE))</f>
        <v>12393</v>
      </c>
      <c r="CT222" s="90">
        <f>IF(ISNA(VLOOKUP($B222,'[1]1718  Exp_Rev Access'!$F$7:$GK$318,$CT$2,FALSE)),"",VLOOKUP($B222,'[1]1718  Exp_Rev Access'!$F$7:$GK$318,$CT$2,FALSE))</f>
        <v>0</v>
      </c>
      <c r="CU222" s="90">
        <f>IF(ISNA(VLOOKUP($B222,'[1]1718  Exp_Rev Access'!$F$7:$GK$318,$CU$2,FALSE)),"",VLOOKUP($B222,'[1]1718  Exp_Rev Access'!$F$7:$GK$318,$CU$2,FALSE))</f>
        <v>23999</v>
      </c>
      <c r="CV222" s="90">
        <f>IF(ISNA(VLOOKUP($B222,'[1]1718  Exp_Rev Access'!$F$7:$GK$318,$CV$2,FALSE)),"",VLOOKUP($B222,'[1]1718  Exp_Rev Access'!$F$7:$GK$318,$CV$2,FALSE))</f>
        <v>30917.66</v>
      </c>
      <c r="CW222" s="90">
        <f>IF(ISNA(VLOOKUP($B222,'[1]1718  Exp_Rev Access'!$F$7:$GK$318,$CW$2,FALSE)),"",VLOOKUP($B222,'[1]1718  Exp_Rev Access'!$F$7:$GK$318,$CW$2,FALSE))</f>
        <v>0</v>
      </c>
      <c r="CX222" s="90">
        <f>IF(ISNA(VLOOKUP($B222,'[1]1718  Exp_Rev Access'!$F$7:$GK$318,$CX$2,FALSE)),"",VLOOKUP($B222,'[1]1718  Exp_Rev Access'!$F$7:$GK$318,$CX$2,FALSE))</f>
        <v>0</v>
      </c>
      <c r="CY222" s="90">
        <f>IF(ISNA(VLOOKUP($B222,'[1]1718  Exp_Rev Access'!$F$7:$GK$318,$CY$2,FALSE)),"",VLOOKUP($B222,'[1]1718  Exp_Rev Access'!$F$7:$GK$318,$CY$2,FALSE))</f>
        <v>0</v>
      </c>
      <c r="CZ222" s="90">
        <f>IF(ISNA(VLOOKUP($B222,'[1]1718  Exp_Rev Access'!$F$7:$GK$318,$CZ$2,FALSE)),"",VLOOKUP($B222,'[1]1718  Exp_Rev Access'!$F$7:$GK$318,$CZ$2,FALSE))</f>
        <v>0</v>
      </c>
      <c r="DA222" s="90">
        <f>IF(ISNA(VLOOKUP($B222,'[1]1718  Exp_Rev Access'!$F$7:$GK$318,$DA$2,FALSE)),"",VLOOKUP($B222,'[1]1718  Exp_Rev Access'!$F$7:$GK$318,$DA$2,FALSE))</f>
        <v>0</v>
      </c>
      <c r="DB222" s="90">
        <f>IF(ISNA(VLOOKUP($B222,'[1]1718  Exp_Rev Access'!$F$7:$GK$318,$DB$2,FALSE)),"",VLOOKUP($B222,'[1]1718  Exp_Rev Access'!$F$7:$GK$318,$DB$2,FALSE))</f>
        <v>0</v>
      </c>
      <c r="DC222" s="90">
        <f>IF(ISNA(VLOOKUP($B222,'[1]1718  Exp_Rev Access'!$F$7:$GK$318,$DC$2,FALSE)),"",VLOOKUP($B222,'[1]1718  Exp_Rev Access'!$F$7:$GK$318,$DC$2,FALSE))</f>
        <v>0</v>
      </c>
      <c r="DD222" s="90">
        <f>IF(ISNA(VLOOKUP($B222,'[1]1718  Exp_Rev Access'!$F$7:$GK$318,$DD$2,FALSE)),"",VLOOKUP($B222,'[1]1718  Exp_Rev Access'!$F$7:$GK$318,$DD$2,FALSE))</f>
        <v>0</v>
      </c>
      <c r="DE222" s="90">
        <f>IF(ISNA(VLOOKUP($B222,'[1]1718  Exp_Rev Access'!$F$7:$GK$318,$DE$2,FALSE)),"",VLOOKUP($B222,'[1]1718  Exp_Rev Access'!$F$7:$GK$318,$DE$2,FALSE))</f>
        <v>0</v>
      </c>
      <c r="DF222" s="90">
        <f>IF(ISNA(VLOOKUP($B222,'[1]1718  Exp_Rev Access'!$F$7:$GK$318,$DF$2,FALSE)),"",VLOOKUP($B222,'[1]1718  Exp_Rev Access'!$F$7:$GK$318,$DF$2,FALSE))</f>
        <v>0</v>
      </c>
      <c r="DG222" s="90">
        <f>IF(ISNA(VLOOKUP($B222,'[1]1718  Exp_Rev Access'!$F$7:$GK$318,$DG$2,FALSE)),"",VLOOKUP($B222,'[1]1718  Exp_Rev Access'!$F$7:$GK$318,$DG$2,FALSE))</f>
        <v>0</v>
      </c>
      <c r="DH222" s="90">
        <f>IF(ISNA(VLOOKUP($B222,'[1]1718  Exp_Rev Access'!$F$7:$GK$318,$DH$2,FALSE)),"",VLOOKUP($B222,'[1]1718  Exp_Rev Access'!$F$7:$GK$318,$DH$2,FALSE))</f>
        <v>0</v>
      </c>
      <c r="DI222" s="90">
        <f>IF(ISNA(VLOOKUP($B222,'[1]1718  Exp_Rev Access'!$F$7:$GK$318,$DI$2,FALSE)),"",VLOOKUP($B222,'[1]1718  Exp_Rev Access'!$F$7:$GK$318,$DI$2,FALSE))</f>
        <v>30063.71</v>
      </c>
      <c r="DJ222" s="90">
        <f>IF(ISNA(VLOOKUP($B222,'[1]1718  Exp_Rev Access'!$F$7:$GK$318,$DJ$2,FALSE)),"",VLOOKUP($B222,'[1]1718  Exp_Rev Access'!$F$7:$GK$318,$DJ$2,FALSE))</f>
        <v>0</v>
      </c>
      <c r="DK222" s="90">
        <f>IF(ISNA(VLOOKUP($B222,'[1]1718  Exp_Rev Access'!$F$7:$GK$318,$DK$2,FALSE)),"",VLOOKUP($B222,'[1]1718  Exp_Rev Access'!$F$7:$GK$318,$DK$2,FALSE))</f>
        <v>0</v>
      </c>
      <c r="DL222" s="90">
        <f>IF(ISNA(VLOOKUP($B222,'[1]1718  Exp_Rev Access'!$F$7:$GK$318,$DL$2,FALSE)),"",VLOOKUP($B222,'[1]1718  Exp_Rev Access'!$F$7:$GK$318,$DL$2,FALSE))</f>
        <v>0</v>
      </c>
      <c r="DM222" s="90">
        <f>IF(ISNA(VLOOKUP($B222,'[1]1718  Exp_Rev Access'!$F$7:$GK$318,$DM$2,FALSE)),"",VLOOKUP($B222,'[1]1718  Exp_Rev Access'!$F$7:$GK$318,$DM$2,FALSE))</f>
        <v>0</v>
      </c>
      <c r="DN222" s="90">
        <f>IF(ISNA(VLOOKUP($B222,'[1]1718  Exp_Rev Access'!$F$7:$GK$318,$DN$2,FALSE)),"",VLOOKUP($B222,'[1]1718  Exp_Rev Access'!$F$7:$GK$318,$DN$2,FALSE))</f>
        <v>0</v>
      </c>
      <c r="DO222" s="90">
        <f>IF(ISNA(VLOOKUP($B222,'[1]1718  Exp_Rev Access'!$F$7:$GK$318,$DO$2,FALSE)),"",VLOOKUP($B222,'[1]1718  Exp_Rev Access'!$F$7:$GK$318,$DO$2,FALSE))</f>
        <v>0</v>
      </c>
      <c r="DP222" s="90">
        <f>IF(ISNA(VLOOKUP($B222,'[1]1718  Exp_Rev Access'!$F$7:$GK$318,$DP$2,FALSE)),"",VLOOKUP($B222,'[1]1718  Exp_Rev Access'!$F$7:$GK$318,$DP$2,FALSE))</f>
        <v>0</v>
      </c>
      <c r="DQ222" s="90">
        <f>IF(ISNA(VLOOKUP($B222,'[1]1718  Exp_Rev Access'!$F$7:$GK$318,$DQ$2,FALSE)),"",VLOOKUP($B222,'[1]1718  Exp_Rev Access'!$F$7:$GK$318,$DQ$2,FALSE))</f>
        <v>0</v>
      </c>
      <c r="DR222" s="90">
        <f>IF(ISNA(VLOOKUP($B222,'[1]1718  Exp_Rev Access'!$F$7:$GK$318,$DR$2,FALSE)),"",VLOOKUP($B222,'[1]1718  Exp_Rev Access'!$F$7:$GK$318,$DR$2,FALSE))</f>
        <v>0</v>
      </c>
      <c r="DS222" s="90">
        <f>IF(ISNA(VLOOKUP($B222,'[1]1718  Exp_Rev Access'!$F$7:$GK$318,$DS$2,FALSE)),"",VLOOKUP($B222,'[1]1718  Exp_Rev Access'!$F$7:$GK$318,$DS$2,FALSE))</f>
        <v>0</v>
      </c>
      <c r="DT222" s="90">
        <f>IF(ISNA(VLOOKUP($B222,'[1]1718  Exp_Rev Access'!$F$7:$GK$318,$DT$2,FALSE)),"",VLOOKUP($B222,'[1]1718  Exp_Rev Access'!$F$7:$GK$318,$DT$2,FALSE))</f>
        <v>0</v>
      </c>
      <c r="DU222" s="90">
        <f>IF(ISNA(VLOOKUP($B222,'[1]1718  Exp_Rev Access'!$F$7:$GK$318,$DU$2,FALSE)),"",VLOOKUP($B222,'[1]1718  Exp_Rev Access'!$F$7:$GK$318,$DU$2,FALSE))</f>
        <v>0</v>
      </c>
      <c r="DV222" s="90">
        <f>IF(ISNA(VLOOKUP($B222,'[1]1718  Exp_Rev Access'!$F$7:$GK$318,$DV$2,FALSE)),"",VLOOKUP($B222,'[1]1718  Exp_Rev Access'!$F$7:$GK$318,$DV$2,FALSE))</f>
        <v>0</v>
      </c>
      <c r="DW222" s="90">
        <f>IF(ISNA(VLOOKUP($B222,'[1]1718  Exp_Rev Access'!$F$7:$GK$318,$DW$2,FALSE)),"",VLOOKUP($B222,'[1]1718  Exp_Rev Access'!$F$7:$GK$318,$DW$2,FALSE))</f>
        <v>0</v>
      </c>
      <c r="DX222" s="90">
        <f>IF(ISNA(VLOOKUP($B222,'[1]1718  Exp_Rev Access'!$F$7:$GK$318,$DX$2,FALSE)),"",VLOOKUP($B222,'[1]1718  Exp_Rev Access'!$F$7:$GK$318,$DX$2,FALSE))</f>
        <v>0</v>
      </c>
      <c r="DY222" s="90">
        <f>IF(ISNA(VLOOKUP($B222,'[1]1718  Exp_Rev Access'!$F$7:$GK$318,$DY$2,FALSE)),"",VLOOKUP($B222,'[1]1718  Exp_Rev Access'!$F$7:$GK$318,$DY$2,FALSE))</f>
        <v>0</v>
      </c>
      <c r="DZ222" s="90">
        <f>IF(ISNA(VLOOKUP($B222,'[1]1718  Exp_Rev Access'!$F$7:$GK$318,$DZ$2,FALSE)),"",VLOOKUP($B222,'[1]1718  Exp_Rev Access'!$F$7:$GK$318,$DZ$2,FALSE))</f>
        <v>0</v>
      </c>
      <c r="EA222" s="90">
        <f>IF(ISNA(VLOOKUP($B222,'[1]1718  Exp_Rev Access'!$F$7:$GK$318,$EA$2,FALSE)),"",VLOOKUP($B222,'[1]1718  Exp_Rev Access'!$F$7:$GK$318,$EA$2,FALSE))</f>
        <v>0</v>
      </c>
      <c r="EB222" s="90">
        <f>IF(ISNA(VLOOKUP($B222,'[1]1718  Exp_Rev Access'!$F$7:$GK$318,$EB$2,FALSE)),"",VLOOKUP($B222,'[1]1718  Exp_Rev Access'!$F$7:$GK$318,$EB$2,FALSE))</f>
        <v>0</v>
      </c>
      <c r="EC222" s="90">
        <f>IF(ISNA(VLOOKUP($B222,'[1]1718  Exp_Rev Access'!$F$7:$GK$318,$EC$2,FALSE)),"",VLOOKUP($B222,'[1]1718  Exp_Rev Access'!$F$7:$GK$318,$EC$2,FALSE))</f>
        <v>0</v>
      </c>
      <c r="ED222" s="90">
        <f>IF(ISNA(VLOOKUP($B222,'[1]1718  Exp_Rev Access'!$F$7:$GK$318,$ED$2,FALSE)),"",VLOOKUP($B222,'[1]1718  Exp_Rev Access'!$F$7:$GK$318,$ED$2,FALSE))</f>
        <v>0</v>
      </c>
      <c r="EE222" s="90">
        <f>IF(ISNA(VLOOKUP($B222,'[1]1718  Exp_Rev Access'!$F$7:$GK$318,$EE$2,FALSE)),"",VLOOKUP($B222,'[1]1718  Exp_Rev Access'!$F$7:$GK$318,$EE$2,FALSE))</f>
        <v>0</v>
      </c>
      <c r="EF222" s="90">
        <f>IF(ISNA(VLOOKUP($B222,'[1]1718  Exp_Rev Access'!$F$7:$GK$318,$EF$2,FALSE)),"",VLOOKUP($B222,'[1]1718  Exp_Rev Access'!$F$7:$GK$318,$EF$2,FALSE))</f>
        <v>0</v>
      </c>
      <c r="EG222" s="90">
        <f>IF(ISNA(VLOOKUP($B222,'[1]1718  Exp_Rev Access'!$F$7:$GK$318,$EG$2,FALSE)),"",VLOOKUP($B222,'[1]1718  Exp_Rev Access'!$F$7:$GK$318,$EG$2,FALSE))</f>
        <v>0</v>
      </c>
      <c r="EH222" s="90">
        <f>IF(ISNA(VLOOKUP($B222,'[1]1718  Exp_Rev Access'!$F$7:$GK$318,$EH$2,FALSE)),"",VLOOKUP($B222,'[1]1718  Exp_Rev Access'!$F$7:$GK$318,$EH$2,FALSE))</f>
        <v>0</v>
      </c>
      <c r="EI222" s="90">
        <f>IF(ISNA(VLOOKUP($B222,'[1]1718  Exp_Rev Access'!$F$7:$GK$318,$EI$2,FALSE)),"",VLOOKUP($B222,'[1]1718  Exp_Rev Access'!$F$7:$GK$318,$EI$2,FALSE))</f>
        <v>0</v>
      </c>
      <c r="EJ222" s="90">
        <f>IF(ISNA(VLOOKUP($B222,'[1]1718  Exp_Rev Access'!$F$7:$GK$318,$EJ$2,FALSE)),"",VLOOKUP($B222,'[1]1718  Exp_Rev Access'!$F$7:$GK$318,$EJ$2,FALSE))</f>
        <v>0</v>
      </c>
      <c r="EK222" s="90">
        <f>IF(ISNA(VLOOKUP($B222,'[1]1718  Exp_Rev Access'!$F$7:$GK$318,$EK$2,FALSE)),"",VLOOKUP($B222,'[1]1718  Exp_Rev Access'!$F$7:$GK$318,$EK$2,FALSE))</f>
        <v>0</v>
      </c>
      <c r="EL222" s="90">
        <f>IF(ISNA(VLOOKUP($B222,'[1]1718  Exp_Rev Access'!$F$7:$GK$318,$EL$2,FALSE)),"",VLOOKUP($B222,'[1]1718  Exp_Rev Access'!$F$7:$GK$318,$EL$2,FALSE))</f>
        <v>0</v>
      </c>
      <c r="EM222" s="90">
        <f>IF(ISNA(VLOOKUP($B222,'[1]1718  Exp_Rev Access'!$F$7:$GK$318,$EM$2,FALSE)),"",VLOOKUP($B222,'[1]1718  Exp_Rev Access'!$F$7:$GK$318,$EM$2,FALSE))</f>
        <v>0</v>
      </c>
      <c r="EN222" s="90">
        <f>IF(ISNA(VLOOKUP($B222,'[1]1718  Exp_Rev Access'!$F$7:$GK$318,$EN$2,FALSE)),"",VLOOKUP($B222,'[1]1718  Exp_Rev Access'!$F$7:$GK$318,$EN$2,FALSE))</f>
        <v>0</v>
      </c>
      <c r="EO222" s="90">
        <f>IF(ISNA(VLOOKUP($B222,'[1]1718  Exp_Rev Access'!$F$7:$GK$318,$EO$2,FALSE)),"",VLOOKUP($B222,'[1]1718  Exp_Rev Access'!$F$7:$GK$318,$EO$2,FALSE))</f>
        <v>0</v>
      </c>
      <c r="EP222" s="90">
        <f>IF(ISNA(VLOOKUP($B222,'[1]1718  Exp_Rev Access'!$F$7:$GK$318,$EP$2,FALSE)),"",VLOOKUP($B222,'[1]1718  Exp_Rev Access'!$F$7:$GK$318,$EP$2,FALSE))</f>
        <v>0</v>
      </c>
      <c r="EQ222" s="90">
        <f>IF(ISNA(VLOOKUP($B222,'[1]1718  Exp_Rev Access'!$F$7:$GK$318,$EQ$2,FALSE)),"",VLOOKUP($B222,'[1]1718  Exp_Rev Access'!$F$7:$GK$318,$EQ$2,FALSE))</f>
        <v>0</v>
      </c>
      <c r="ER222" s="90">
        <f>IF(ISNA(VLOOKUP($B222,'[1]1718  Exp_Rev Access'!$F$7:$GK$318,$ER$2,FALSE)),"",VLOOKUP($B222,'[1]1718  Exp_Rev Access'!$F$7:$GK$318,$ER$2,FALSE))</f>
        <v>0</v>
      </c>
      <c r="ES222" s="90">
        <f>IF(ISNA(VLOOKUP($B222,'[1]1718  Exp_Rev Access'!$F$7:$GK$318,$ES$2,FALSE)),"",VLOOKUP($B222,'[1]1718  Exp_Rev Access'!$F$7:$GK$318,$ES$2,FALSE))</f>
        <v>0</v>
      </c>
      <c r="ET222" s="90">
        <f>IF(ISNA(VLOOKUP($B222,'[1]1718  Exp_Rev Access'!$F$7:$GK$318,$ET$2,FALSE)),"",VLOOKUP($B222,'[1]1718  Exp_Rev Access'!$F$7:$GK$318,$ET$2,FALSE))</f>
        <v>0</v>
      </c>
      <c r="EU222" s="90">
        <f>IF(ISNA(VLOOKUP($B222,'[1]1718  Exp_Rev Access'!$F$7:$GK$318,$EU$2,FALSE)),"",VLOOKUP($B222,'[1]1718  Exp_Rev Access'!$F$7:$GK$318,$EU$2,FALSE))</f>
        <v>0</v>
      </c>
      <c r="EV222" s="90">
        <f>IF(ISNA(VLOOKUP($B222,'[1]1718  Exp_Rev Access'!$F$7:$GK$318,$EV$2,FALSE)),"",VLOOKUP($B222,'[1]1718  Exp_Rev Access'!$F$7:$GK$318,$EV$2,FALSE))</f>
        <v>0</v>
      </c>
      <c r="EW222" s="90">
        <f>IF(ISNA(VLOOKUP($B222,'[1]1718  Exp_Rev Access'!$F$7:$GK$318,$EW$2,FALSE)),"",VLOOKUP($B222,'[1]1718  Exp_Rev Access'!$F$7:$GK$318,$EW$2,FALSE))</f>
        <v>0</v>
      </c>
      <c r="EX222" s="90">
        <f>IF(ISNA(VLOOKUP($B222,'[1]1718  Exp_Rev Access'!$F$7:$GK$318,$EX$2,FALSE)),"",VLOOKUP($B222,'[1]1718  Exp_Rev Access'!$F$7:$GK$318,$EX$2,FALSE))</f>
        <v>0</v>
      </c>
      <c r="EY222" s="90">
        <f>IF(ISNA(VLOOKUP($B222,'[1]1718  Exp_Rev Access'!$F$7:$GK$318,$EY$2,FALSE)),"",VLOOKUP($B222,'[1]1718  Exp_Rev Access'!$F$7:$GK$318,$EY$2,FALSE))</f>
        <v>0</v>
      </c>
      <c r="EZ222" s="90">
        <f>IF(ISNA(VLOOKUP($B222,'[1]1718  Exp_Rev Access'!$F$7:$GK$318,$EZ$2,FALSE)),"",VLOOKUP($B222,'[1]1718  Exp_Rev Access'!$F$7:$GK$318,$EZ$2,FALSE))</f>
        <v>0</v>
      </c>
      <c r="FA222" s="90">
        <f>IF(ISNA(VLOOKUP($B222,'[1]1718  Exp_Rev Access'!$F$7:$GK$318,$FA$2,FALSE)),"",VLOOKUP($B222,'[1]1718  Exp_Rev Access'!$F$7:$GK$318,$FA$2,FALSE))</f>
        <v>0</v>
      </c>
      <c r="FB222" s="90">
        <f>IF(ISNA(VLOOKUP($B222,'[1]1718  Exp_Rev Access'!$F$7:$GK$318,$FB$2,FALSE)),"",VLOOKUP($B222,'[1]1718  Exp_Rev Access'!$F$7:$GK$318,$FB$2,FALSE))</f>
        <v>0</v>
      </c>
      <c r="FC222" s="90">
        <f>IF(ISNA(VLOOKUP($B222,'[1]1718  Exp_Rev Access'!$F$7:$GK$318,$FC$2,FALSE)),"",VLOOKUP($B222,'[1]1718  Exp_Rev Access'!$F$7:$GK$318,$FC$2,FALSE))</f>
        <v>0</v>
      </c>
      <c r="FD222" s="90">
        <f>IF(ISNA(VLOOKUP($B222,'[1]1718  Exp_Rev Access'!$F$7:$GK$318,$FD$2,FALSE)),"",VLOOKUP($B222,'[1]1718  Exp_Rev Access'!$F$7:$GK$318,$FD$2,FALSE))</f>
        <v>0</v>
      </c>
      <c r="FE222" s="90">
        <f>IF(ISNA(VLOOKUP($B222,'[1]1718  Exp_Rev Access'!$F$7:$GK$318,$FE$2,FALSE)),"",VLOOKUP($B222,'[1]1718  Exp_Rev Access'!$F$7:$GK$318,$FE$2,FALSE))</f>
        <v>0</v>
      </c>
      <c r="FF222" s="90">
        <f>IF(ISNA(VLOOKUP($B222,'[1]1718  Exp_Rev Access'!$F$7:$GK$318,$FF$2,FALSE)),"",VLOOKUP($B222,'[1]1718  Exp_Rev Access'!$F$7:$GK$318,$FF$2,FALSE))</f>
        <v>0</v>
      </c>
      <c r="FG222" s="90">
        <f>IF(ISNA(VLOOKUP($B222,'[1]1718  Exp_Rev Access'!$F$7:$GK$318,$FG$2,FALSE)),"",VLOOKUP($B222,'[1]1718  Exp_Rev Access'!$F$7:$GK$318,$FG$2,FALSE))</f>
        <v>0</v>
      </c>
      <c r="FH222" s="90">
        <f>IF(ISNA(VLOOKUP($B222,'[1]1718  Exp_Rev Access'!$F$7:$GK$318,$FH$2,FALSE)),"",VLOOKUP($B222,'[1]1718  Exp_Rev Access'!$F$7:$GK$318,$FH$2,FALSE))</f>
        <v>0</v>
      </c>
      <c r="FI222" s="90">
        <f>IF(ISNA(VLOOKUP($B222,'[1]1718  Exp_Rev Access'!$F$7:$GK$318,$FI$2,FALSE)),"",VLOOKUP($B222,'[1]1718  Exp_Rev Access'!$F$7:$GK$318,$FI$2,FALSE))</f>
        <v>0</v>
      </c>
      <c r="FJ222" s="90">
        <f>IF(ISNA(VLOOKUP($B222,'[1]1718  Exp_Rev Access'!$F$7:$GK$318,$FJ$2,FALSE)),"",VLOOKUP($B222,'[1]1718  Exp_Rev Access'!$F$7:$GK$318,$FJ$2,FALSE))</f>
        <v>0</v>
      </c>
      <c r="FK222" s="90">
        <f>IF(ISNA(VLOOKUP($B222,'[1]1718  Exp_Rev Access'!$F$7:$GK$318,$FK$2,FALSE)),"",VLOOKUP($B222,'[1]1718  Exp_Rev Access'!$F$7:$GK$318,$FK$2,FALSE))</f>
        <v>0</v>
      </c>
      <c r="FL222" s="90">
        <f>IF(ISNA(VLOOKUP($B222,'[1]1718  Exp_Rev Access'!$F$7:$GK$318,$FL$2,FALSE)),"",VLOOKUP($B222,'[1]1718  Exp_Rev Access'!$F$7:$GK$318,$FL$2,FALSE))</f>
        <v>0</v>
      </c>
      <c r="FM222" s="90">
        <f>IF(ISNA(VLOOKUP($B222,'[1]1718  Exp_Rev Access'!$F$7:$GK$318,$FM$2,FALSE)),"",VLOOKUP($B222,'[1]1718  Exp_Rev Access'!$F$7:$GK$318,$FM$2,FALSE))</f>
        <v>0</v>
      </c>
      <c r="FN222" s="90">
        <f>IF(ISNA(VLOOKUP($B222,'[1]1718  Exp_Rev Access'!$F$7:$GK$318,$FN$2,FALSE)),"",VLOOKUP($B222,'[1]1718  Exp_Rev Access'!$F$7:$GK$318,$FN$2,FALSE))</f>
        <v>0</v>
      </c>
      <c r="FO222" s="90">
        <f>IF(ISNA(VLOOKUP($B222,'[1]1718  Exp_Rev Access'!$F$7:$GK$318,$FO$2,FALSE)),"",VLOOKUP($B222,'[1]1718  Exp_Rev Access'!$F$7:$GK$318,$FO$2,FALSE))</f>
        <v>0</v>
      </c>
      <c r="FP222" s="90">
        <f>IF(ISNA(VLOOKUP($B222,'[1]1718  Exp_Rev Access'!$F$7:$GK$318,$FP$2,FALSE)),"",VLOOKUP($B222,'[1]1718  Exp_Rev Access'!$F$7:$GK$318,$FP$2,FALSE))</f>
        <v>0</v>
      </c>
      <c r="FQ222" s="90">
        <f>IF(ISNA(VLOOKUP($B222,'[1]1718  Exp_Rev Access'!$F$7:$GK$318,$FQ$2,FALSE)),"",VLOOKUP($B222,'[1]1718  Exp_Rev Access'!$F$7:$GK$318,$FQ$2,FALSE))</f>
        <v>0</v>
      </c>
      <c r="FR222" s="90">
        <f>IF(ISNA(VLOOKUP($B222,'[1]1718  Exp_Rev Access'!$F$7:$GK$318,$FR$2,FALSE)),"",VLOOKUP($B222,'[1]1718  Exp_Rev Access'!$F$7:$GK$318,$FR$2,FALSE))</f>
        <v>6328.21</v>
      </c>
      <c r="FS222" s="56">
        <f t="shared" ref="FS222:FS230" si="620">SUM(CH222:FR222)</f>
        <v>122926.58</v>
      </c>
      <c r="FT222" s="92">
        <f t="shared" ref="FT222:FT230" si="621">FS222/E222</f>
        <v>5.5125262651067236E-2</v>
      </c>
      <c r="FU222" s="94">
        <f t="shared" ref="FU222:FU230" si="622">FS222/D222</f>
        <v>1703.5279933481152</v>
      </c>
      <c r="FV222" s="95">
        <f>IF(ISNA(VLOOKUP($B222,'[1]1718  Exp_Rev Access'!$F$7:$GK$318,$FV$2,FALSE)),"",VLOOKUP($B222,'[1]1718  Exp_Rev Access'!$F$7:$GK$318,$FV$2,FALSE))</f>
        <v>0</v>
      </c>
      <c r="FW222" s="95">
        <f>IF(ISNA(VLOOKUP($B222,'[1]1718  Exp_Rev Access'!$F$7:$GK$318,$FW$2,FALSE)),"",VLOOKUP($B222,'[1]1718  Exp_Rev Access'!$F$7:$GK$318,$FW$2,FALSE))</f>
        <v>0</v>
      </c>
      <c r="FX222" s="95">
        <f>IF(ISNA(VLOOKUP($B222,'[1]1718  Exp_Rev Access'!$F$7:$GK$318,$FX$2,FALSE)),"",VLOOKUP($B222,'[1]1718  Exp_Rev Access'!$F$7:$GK$318,$FX$2,FALSE))</f>
        <v>0</v>
      </c>
      <c r="FY222" s="95">
        <f>IF(ISNA(VLOOKUP($B222,'[1]1718  Exp_Rev Access'!$F$7:$GK$318,$FY$2,FALSE)),"",VLOOKUP($B222,'[1]1718  Exp_Rev Access'!$F$7:$GK$318,$FY$2,FALSE))</f>
        <v>0</v>
      </c>
      <c r="FZ222" s="95">
        <f>IF(ISNA(VLOOKUP($B222,'[1]1718  Exp_Rev Access'!$F$7:$GK$318,$FZ$2,FALSE)),"",VLOOKUP($B222,'[1]1718  Exp_Rev Access'!$F$7:$GK$318,$FZ$2,FALSE))</f>
        <v>0</v>
      </c>
      <c r="GA222" s="95">
        <f>IF(ISNA(VLOOKUP($B222,'[1]1718  Exp_Rev Access'!$F$7:$GK$318,$GA$2,FALSE)),"",VLOOKUP($B222,'[1]1718  Exp_Rev Access'!$F$7:$GK$318,$GA$2,FALSE))</f>
        <v>0</v>
      </c>
      <c r="GB222" s="95">
        <f>IF(ISNA(VLOOKUP($B222,'[1]1718  Exp_Rev Access'!$F$7:$GK$318,$GB$2,FALSE)),"",VLOOKUP($B222,'[1]1718  Exp_Rev Access'!$F$7:$GK$318,$GB$2,FALSE))</f>
        <v>288</v>
      </c>
      <c r="GC222" s="95">
        <f>IF(ISNA(VLOOKUP($B222,'[1]1718  Exp_Rev Access'!$F$7:$GK$318,$GC$2,FALSE)),"",VLOOKUP($B222,'[1]1718  Exp_Rev Access'!$F$7:$GK$318,$GC$2,FALSE))</f>
        <v>0</v>
      </c>
      <c r="GD222" s="95">
        <f>IF(ISNA(VLOOKUP($B222,'[1]1718  Exp_Rev Access'!$F$7:$GK$318,$GD$2,FALSE)),"",VLOOKUP($B222,'[1]1718  Exp_Rev Access'!$F$7:$GK$318,$GD$2,FALSE))</f>
        <v>11904.25</v>
      </c>
      <c r="GE222" s="95">
        <f>IF(ISNA(VLOOKUP($B222,'[1]1718  Exp_Rev Access'!$F$7:$GK$318,$GE$2,FALSE)),"",VLOOKUP($B222,'[1]1718  Exp_Rev Access'!$F$7:$GK$318,$GE$2,FALSE))</f>
        <v>0</v>
      </c>
      <c r="GF222" s="95">
        <f>IF(ISNA(VLOOKUP($B222,'[1]1718  Exp_Rev Access'!$F$7:$GK$318,$GF$2,FALSE)),"",VLOOKUP($B222,'[1]1718  Exp_Rev Access'!$F$7:$GK$318,$GF$2,FALSE))</f>
        <v>0</v>
      </c>
      <c r="GG222" s="95">
        <f>IF(ISNA(VLOOKUP($B222,'[1]1718  Exp_Rev Access'!$F$7:$GK$318,$GG$2,FALSE)),"",VLOOKUP($B222,'[1]1718  Exp_Rev Access'!$F$7:$GK$318,$GG$2,FALSE))</f>
        <v>0</v>
      </c>
      <c r="GH222" s="95">
        <f>IF(ISNA(VLOOKUP($B222,'[1]1718  Exp_Rev Access'!$F$7:$GK$318,$GH$2,FALSE)),"",VLOOKUP($B222,'[1]1718  Exp_Rev Access'!$F$7:$GK$318,$GH$2,FALSE))</f>
        <v>0</v>
      </c>
      <c r="GI222" s="95">
        <f>IF(ISNA(VLOOKUP($B222,'[1]1718  Exp_Rev Access'!$F$7:$GK$318,$GI$2,FALSE)),"",VLOOKUP($B222,'[1]1718  Exp_Rev Access'!$F$7:$GK$318,$GI$2,FALSE))</f>
        <v>0</v>
      </c>
      <c r="GJ222" s="95">
        <f>IF(ISNA(VLOOKUP($B222,'[1]1718  Exp_Rev Access'!$F$7:$GK$318,$GJ$2,FALSE)),"",VLOOKUP($B222,'[1]1718  Exp_Rev Access'!$F$7:$GK$318,$GJ$2,FALSE))</f>
        <v>0</v>
      </c>
      <c r="GK222" s="95">
        <f>IF(ISNA(VLOOKUP($B222,'[1]1718  Exp_Rev Access'!$F$7:$GK$318,$GK$2,FALSE)),"",VLOOKUP($B222,'[1]1718  Exp_Rev Access'!$F$7:$GK$318,$GK$2,FALSE))</f>
        <v>27678</v>
      </c>
      <c r="GL222" s="95">
        <f>IF(ISNA(VLOOKUP($B222,'[1]1718  Exp_Rev Access'!$F$7:$GK$318,$GL$2,FALSE)),"",VLOOKUP($B222,'[1]1718  Exp_Rev Access'!$F$7:$GK$318,$GL$2,FALSE))</f>
        <v>0</v>
      </c>
      <c r="GM222" s="95">
        <f>IF(ISNA(VLOOKUP($B222,'[1]1718  Exp_Rev Access'!$F$7:$GK$318,$GM$2,FALSE)),"",VLOOKUP($B222,'[1]1718  Exp_Rev Access'!$F$7:$GK$318,$GM$2,FALSE))</f>
        <v>0</v>
      </c>
      <c r="GN222" s="95">
        <f>IF(ISNA(VLOOKUP($B222,'[1]1718  Exp_Rev Access'!$F$7:$GK$318,$GN$2,FALSE)),"",VLOOKUP($B222,'[1]1718  Exp_Rev Access'!$F$7:$GK$318,$GN$2,FALSE))</f>
        <v>0</v>
      </c>
      <c r="GO222" s="95">
        <f>IF(ISNA(VLOOKUP($B222,'[1]1718  Exp_Rev Access'!$F$7:$GK$318,$GO$2,FALSE)),"",VLOOKUP($B222,'[1]1718  Exp_Rev Access'!$F$7:$GK$318,$GO$2,FALSE))</f>
        <v>0</v>
      </c>
      <c r="GP222" s="95">
        <f>IF(ISNA(VLOOKUP($B222,'[1]1718  Exp_Rev Access'!$F$7:$GK$318,$GP$2,FALSE)),"",VLOOKUP($B222,'[1]1718  Exp_Rev Access'!$F$7:$GK$318,$GP$2,FALSE))</f>
        <v>0</v>
      </c>
      <c r="GQ222" s="95">
        <f>IF(ISNA(VLOOKUP($B222,'[1]1718  Exp_Rev Access'!$F$7:$GK$318,$GQ$2,FALSE)),"",VLOOKUP($B222,'[1]1718  Exp_Rev Access'!$F$7:$GK$318,$GQ$2,FALSE))</f>
        <v>0</v>
      </c>
      <c r="GR222" s="95">
        <f>IF(ISNA(VLOOKUP($B222,'[1]1718  Exp_Rev Access'!$F$7:$GK$318,$GR$2,FALSE)),"",VLOOKUP($B222,'[1]1718  Exp_Rev Access'!$F$7:$GK$318,$GR$2,FALSE))</f>
        <v>0</v>
      </c>
      <c r="GS222" s="95">
        <f>IF(ISNA(VLOOKUP($B222,'[1]1718  Exp_Rev Access'!$F$7:$GK$318,$GS$2,FALSE)),"",VLOOKUP($B222,'[1]1718  Exp_Rev Access'!$F$7:$GK$318,$GS$2,FALSE))</f>
        <v>0</v>
      </c>
      <c r="GT222" s="95">
        <f>IF(ISNA(VLOOKUP($B222,'[1]1718  Exp_Rev Access'!$F$7:$GK$318,$GT$2,FALSE)),"",VLOOKUP($B222,'[1]1718  Exp_Rev Access'!$F$7:$GK$318,$GT$2,FALSE))</f>
        <v>0</v>
      </c>
      <c r="GU222" s="56">
        <f t="shared" ref="GU222:GU230" si="623">SUM(FV222:GT222)</f>
        <v>39870.25</v>
      </c>
      <c r="GV222" s="92">
        <f t="shared" ref="GV222:GV230" si="624">GU222/E222</f>
        <v>1.7879436678493076E-2</v>
      </c>
      <c r="GW222" s="96">
        <f t="shared" ref="GW222:GW230" si="625">GU222/D222</f>
        <v>552.52563747228373</v>
      </c>
    </row>
    <row r="223" spans="1:222" x14ac:dyDescent="0.3">
      <c r="A223" s="98"/>
      <c r="B223" s="88" t="s">
        <v>499</v>
      </c>
      <c r="C223" s="89" t="s">
        <v>500</v>
      </c>
      <c r="D223" s="75">
        <f>IF(ISNA(VLOOKUP($B223,'[1]1718 enrollment_Rev_Exp by size'!$A$7:H557,3,FALSE)),"",VLOOKUP($B223,'[1]1718 enrollment_Rev_Exp by size'!$A$7:$G$350,3,FALSE))</f>
        <v>608.82000000000005</v>
      </c>
      <c r="E223" s="76">
        <f>IF(ISNA(VLOOKUP($B223,'[1]1718 enrollment_Rev_Exp by size'!$A$7:I558,5,FALSE)),"",VLOOKUP($B223,'[1]1718 enrollment_Rev_Exp by size'!$A$7:$G$350,5,FALSE))</f>
        <v>8228663.8799999999</v>
      </c>
      <c r="F223" s="70">
        <f t="shared" si="607"/>
        <v>8228663.8799999999</v>
      </c>
      <c r="G223" s="70">
        <f t="shared" si="608"/>
        <v>0</v>
      </c>
      <c r="H223" s="90">
        <f>IF(ISNA(VLOOKUP($B223,'[1]1718  Exp_Rev Access'!$F$7:$GK$318,3,FALSE)),"",VLOOKUP($B223,'[1]1718  Exp_Rev Access'!$F$7:$GK$318,3,FALSE))</f>
        <v>1386738.04</v>
      </c>
      <c r="I223" s="90">
        <f>IF(ISNA(VLOOKUP($B223,'[1]1718  Exp_Rev Access'!$F$7:$GK$318,4,FALSE)),"",VLOOKUP($B223,'[1]1718  Exp_Rev Access'!$F$7:$GK$318,4,FALSE))</f>
        <v>0</v>
      </c>
      <c r="J223" s="90">
        <f>IF(ISNA(VLOOKUP($B223,'[1]1718  Exp_Rev Access'!$F$7:$GK$318,5,FALSE)),"",VLOOKUP($B223,'[1]1718  Exp_Rev Access'!$F$7:$GK$318,5,FALSE))</f>
        <v>217</v>
      </c>
      <c r="K223" s="90">
        <f>IF(ISNA(VLOOKUP($B223,'[1]1718  Exp_Rev Access'!$F$7:$GK$318,6,FALSE)),"-",VLOOKUP($B223,'[1]1718  Exp_Rev Access'!$F$7:$GK$318,6,FALSE))</f>
        <v>523.29999999999995</v>
      </c>
      <c r="L223" s="90">
        <f>IF(ISNA(VLOOKUP($B223,'[1]1718  Exp_Rev Access'!$F$7:$GK$318,7,FALSE)),"",VLOOKUP($B223,'[1]1718  Exp_Rev Access'!$F$7:$GK$318,7,FALSE))</f>
        <v>0</v>
      </c>
      <c r="M223" s="90">
        <f>IF(ISNA(VLOOKUP($B223,'[1]1718  Exp_Rev Access'!$F$7:$GK$318,8,FALSE)),"",VLOOKUP($B223,'[1]1718  Exp_Rev Access'!$F$7:$GK$318,8,FALSE))</f>
        <v>0</v>
      </c>
      <c r="N223" s="56">
        <f t="shared" si="609"/>
        <v>1387478.34</v>
      </c>
      <c r="O223" s="91">
        <f t="shared" si="610"/>
        <v>0.16861526491224235</v>
      </c>
      <c r="P223" s="56">
        <f t="shared" si="611"/>
        <v>2278.9631418153149</v>
      </c>
      <c r="Q223" s="90">
        <f>IF(ISNA(VLOOKUP($B223,'[1]1718  Exp_Rev Access'!$F$7:$GK$318,10,FALSE)),"",VLOOKUP($B223,'[1]1718  Exp_Rev Access'!$F$7:$GK$318,10,FALSE))</f>
        <v>15228.69</v>
      </c>
      <c r="R223" s="90">
        <f>IF(ISNA(VLOOKUP($B223,'[1]1718  Exp_Rev Access'!$F$7:$GK$318,11,FALSE)),"",VLOOKUP($B223,'[1]1718  Exp_Rev Access'!$F$7:$GK$318,11,FALSE))</f>
        <v>0</v>
      </c>
      <c r="S223" s="90">
        <f>IF(ISNA(VLOOKUP($B223,'[1]1718  Exp_Rev Access'!$F$7:$GK$318,12,FALSE)),"",VLOOKUP($B223,'[1]1718  Exp_Rev Access'!$F$7:$GK$318,12,FALSE))</f>
        <v>0</v>
      </c>
      <c r="T223" s="90">
        <f>IF(ISNA(VLOOKUP($B223,'[1]1718  Exp_Rev Access'!$F$7:$GK$318,13,FALSE)),"",VLOOKUP($B223,'[1]1718  Exp_Rev Access'!$F$7:$GK$318,13,FALSE))</f>
        <v>0</v>
      </c>
      <c r="U223" s="90">
        <f>IF(ISNA(VLOOKUP($B223,'[1]1718  Exp_Rev Access'!$F$7:$GK$318,14,FALSE)),"",VLOOKUP($B223,'[1]1718  Exp_Rev Access'!$F$7:$GK$318,14,FALSE))</f>
        <v>0</v>
      </c>
      <c r="V223" s="90">
        <f>IF(ISNA(VLOOKUP($B223,'[1]1718  Exp_Rev Access'!$F$7:$GK$318,15,FALSE)),"",VLOOKUP($B223,'[1]1718  Exp_Rev Access'!$F$7:$GK$318,15,FALSE))</f>
        <v>0</v>
      </c>
      <c r="W223" s="90">
        <f>IF(ISNA(VLOOKUP($B223,'[1]1718  Exp_Rev Access'!$F$7:$GK$318,16,FALSE)),"",VLOOKUP($B223,'[1]1718  Exp_Rev Access'!$F$7:$GK$318,16,FALSE))</f>
        <v>0</v>
      </c>
      <c r="X223" s="90">
        <f>IF(ISNA(VLOOKUP($B223,'[1]1718  Exp_Rev Access'!$F$7:$GK$318,17,FALSE)),"",VLOOKUP($B223,'[1]1718  Exp_Rev Access'!$F$7:$GK$318,17,FALSE))</f>
        <v>0</v>
      </c>
      <c r="Y223" s="90">
        <f>IF(ISNA(VLOOKUP($B223,'[1]1718  Exp_Rev Access'!$F$7:$GK$318,18,FALSE)),"",VLOOKUP($B223,'[1]1718  Exp_Rev Access'!$F$7:$GK$318,18,FALSE))</f>
        <v>4667.38</v>
      </c>
      <c r="Z223" s="90">
        <f>IF(ISNA(VLOOKUP($B223,'[1]1718  Exp_Rev Access'!$F$7:$GK$318,19,FALSE)),"",VLOOKUP($B223,'[1]1718  Exp_Rev Access'!$F$7:$GK$318,19,FALSE))</f>
        <v>0</v>
      </c>
      <c r="AA223" s="90">
        <f>IF(ISNA(VLOOKUP($B223,'[1]1718  Exp_Rev Access'!$F$7:$GK$318,20,FALSE)),"",VLOOKUP($B223,'[1]1718  Exp_Rev Access'!$F$7:$GK$318,20,FALSE))</f>
        <v>0</v>
      </c>
      <c r="AB223" s="90">
        <f>IF(ISNA(VLOOKUP($B223,'[1]1718  Exp_Rev Access'!$F$7:$GK$318,21,FALSE)),"",VLOOKUP($B223,'[1]1718  Exp_Rev Access'!$F$7:$GK$318,21,FALSE))</f>
        <v>0</v>
      </c>
      <c r="AC223" s="90">
        <f>IF(ISNA(VLOOKUP($B223,'[1]1718  Exp_Rev Access'!$F$7:$GK$318,22,FALSE)),"",VLOOKUP($B223,'[1]1718  Exp_Rev Access'!$F$7:$GK$318,22,FALSE))</f>
        <v>0</v>
      </c>
      <c r="AD223" s="90">
        <f>IF(ISNA(VLOOKUP($B223,'[1]1718  Exp_Rev Access'!$F$7:$GK$318,23,FALSE)),"",VLOOKUP($B223,'[1]1718  Exp_Rev Access'!$F$7:$GK$318,23,FALSE))</f>
        <v>55336.44</v>
      </c>
      <c r="AE223" s="90">
        <f>IF(ISNA(VLOOKUP($B223,'[1]1718  Exp_Rev Access'!$F$7:$GK$318,24,FALSE)),"",VLOOKUP($B223,'[1]1718  Exp_Rev Access'!$F$7:$GK$318,24,FALSE))</f>
        <v>15521.27</v>
      </c>
      <c r="AF223" s="90">
        <f>IF(ISNA(VLOOKUP($B223,'[1]1718  Exp_Rev Access'!$F$7:$GK$318,25,FALSE)),"",VLOOKUP($B223,'[1]1718  Exp_Rev Access'!$F$7:$GK$318,25,FALSE))</f>
        <v>0</v>
      </c>
      <c r="AG223" s="90">
        <f>IF(ISNA(VLOOKUP($B223,'[1]1718  Exp_Rev Access'!$F$7:$GK$318,26,FALSE)),"",VLOOKUP($B223,'[1]1718  Exp_Rev Access'!$F$7:$GK$318,26,FALSE))</f>
        <v>5535.86</v>
      </c>
      <c r="AH223" s="90">
        <f>IF(ISNA(VLOOKUP($B223,'[1]1718  Exp_Rev Access'!$F$7:$GK$318,27,FALSE)),"",VLOOKUP($B223,'[1]1718  Exp_Rev Access'!$F$7:$GK$318,27,FALSE))</f>
        <v>5304.17</v>
      </c>
      <c r="AI223" s="90">
        <f>IF(ISNA(VLOOKUP($B223,'[1]1718  Exp_Rev Access'!$F$7:$GK$318,28,FALSE)),"",VLOOKUP($B223,'[1]1718  Exp_Rev Access'!$F$7:$GK$318,28,FALSE))</f>
        <v>390</v>
      </c>
      <c r="AJ223" s="90">
        <f>IF(ISNA(VLOOKUP($B223,'[1]1718  Exp_Rev Access'!$F$7:$GK$318,29,FALSE)),"",VLOOKUP($B223,'[1]1718  Exp_Rev Access'!$F$7:$GK$318,29,FALSE))</f>
        <v>1040.5999999999999</v>
      </c>
      <c r="AK223" s="90">
        <f>IF(ISNA(VLOOKUP($B223,'[1]1718  Exp_Rev Access'!$F$7:$GK$318,30,FALSE)),"",VLOOKUP($B223,'[1]1718  Exp_Rev Access'!$F$7:$GK$318,30,FALSE))</f>
        <v>1857.08</v>
      </c>
      <c r="AL223" s="90">
        <f>IF(ISNA(VLOOKUP($B223,'[1]1718  Exp_Rev Access'!$F$7:$GK$318,31,FALSE)),"",VLOOKUP($B223,'[1]1718  Exp_Rev Access'!$F$7:$GK$318,31,FALSE))</f>
        <v>1525.48</v>
      </c>
      <c r="AM223" s="56">
        <f t="shared" si="612"/>
        <v>106406.97000000002</v>
      </c>
      <c r="AN223" s="92">
        <f t="shared" si="613"/>
        <v>1.2931257316102698E-2</v>
      </c>
      <c r="AO223" s="71">
        <f t="shared" si="614"/>
        <v>174.77574652606683</v>
      </c>
      <c r="AP223" s="90">
        <f>IF(ISNA(VLOOKUP($B223,'[1]1718  Exp_Rev Access'!$F$7:$GK$318,33,FALSE)),"",VLOOKUP($B223,'[1]1718  Exp_Rev Access'!$F$7:$GK$318,33,FALSE))</f>
        <v>4570511.57</v>
      </c>
      <c r="AQ223" s="90">
        <f>IF(ISNA(VLOOKUP($B223,'[1]1718  Exp_Rev Access'!$F$7:$GK$318,34,FALSE)),"",VLOOKUP($B223,'[1]1718  Exp_Rev Access'!$F$7:$GK$318,34,FALSE))</f>
        <v>98299.39</v>
      </c>
      <c r="AR223" s="90">
        <f>IF(ISNA(VLOOKUP($B223,'[1]1718  Exp_Rev Access'!$F$7:$GK$318,35,FALSE)),"",VLOOKUP($B223,'[1]1718  Exp_Rev Access'!$F$7:$GK$318,35,FALSE))</f>
        <v>193112.12</v>
      </c>
      <c r="AS223" s="90">
        <f>IF(ISNA(VLOOKUP($B223,'[1]1718  Exp_Rev Access'!$F$7:$GK$318,36,FALSE)),"",VLOOKUP($B223,'[1]1718  Exp_Rev Access'!$F$7:$GK$318,36,FALSE))</f>
        <v>0</v>
      </c>
      <c r="AT223" s="90">
        <f>IF(ISNA(VLOOKUP($B223,'[1]1718  Exp_Rev Access'!$F$7:$GK$318,37,FALSE)),"",VLOOKUP($B223,'[1]1718  Exp_Rev Access'!$F$7:$GK$318,37,FALSE))</f>
        <v>0</v>
      </c>
      <c r="AU223" s="56">
        <f t="shared" si="615"/>
        <v>4861923.08</v>
      </c>
      <c r="AV223" s="93">
        <f t="shared" si="616"/>
        <v>0.59085206916970345</v>
      </c>
      <c r="AW223" s="56">
        <f t="shared" si="617"/>
        <v>7985.813672349791</v>
      </c>
      <c r="AX223" s="90">
        <f>IF(ISNA(VLOOKUP($B223,'[1]1718  Exp_Rev Access'!$F$7:$GK$318,39,FALSE)),"",VLOOKUP($B223,'[1]1718  Exp_Rev Access'!$F$7:$GK$318,39,FALSE))</f>
        <v>0</v>
      </c>
      <c r="AY223" s="90">
        <f>IF(ISNA(VLOOKUP($B223,'[1]1718  Exp_Rev Access'!$F$7:$GK$318,40,FALSE)),"",VLOOKUP($B223,'[1]1718  Exp_Rev Access'!$F$7:$GK$318,40,FALSE))</f>
        <v>462188.58</v>
      </c>
      <c r="AZ223" s="90">
        <f>IF(ISNA(VLOOKUP($B223,'[1]1718  Exp_Rev Access'!$F$7:$GK$318,41,FALSE)),"",VLOOKUP($B223,'[1]1718  Exp_Rev Access'!$F$7:$GK$318,41,FALSE))</f>
        <v>8059.15</v>
      </c>
      <c r="BA223" s="90">
        <f>IF(ISNA(VLOOKUP($B223,'[1]1718  Exp_Rev Access'!$F$7:$GK$318,42,FALSE)),"",VLOOKUP($B223,'[1]1718  Exp_Rev Access'!$F$7:$GK$318,42,FALSE))</f>
        <v>0</v>
      </c>
      <c r="BB223" s="90">
        <f>IF(ISNA(VLOOKUP($B223,'[1]1718  Exp_Rev Access'!$F$7:$GK$318,43,FALSE)),"",VLOOKUP($B223,'[1]1718  Exp_Rev Access'!$F$7:$GK$318,43,FALSE))</f>
        <v>0</v>
      </c>
      <c r="BC223" s="90">
        <f>IF(ISNA(VLOOKUP($B223,'[1]1718  Exp_Rev Access'!$F$7:$GK$318,44,FALSE)),"",VLOOKUP($B223,'[1]1718  Exp_Rev Access'!$F$7:$GK$318,44,FALSE))</f>
        <v>112517.57</v>
      </c>
      <c r="BD223" s="90">
        <f>IF(ISNA(VLOOKUP($B223,'[1]1718  Exp_Rev Access'!$F$7:$GK$318,45,FALSE)),"",VLOOKUP($B223,'[1]1718  Exp_Rev Access'!$F$7:$GK$318,45,FALSE))</f>
        <v>0</v>
      </c>
      <c r="BE223" s="90">
        <f>IF(ISNA(VLOOKUP($B223,'[1]1718  Exp_Rev Access'!$F$7:$GK$318,46,FALSE)),"",VLOOKUP($B223,'[1]1718  Exp_Rev Access'!$F$7:$GK$318,46,FALSE))</f>
        <v>16336.54</v>
      </c>
      <c r="BF223" s="90">
        <f>IF(ISNA(VLOOKUP($B223,'[1]1718  Exp_Rev Access'!$F$7:$GK$318,47,FALSE)),"",VLOOKUP($B223,'[1]1718  Exp_Rev Access'!$F$7:$GK$318,47,FALSE))</f>
        <v>0</v>
      </c>
      <c r="BG223" s="90">
        <f>IF(ISNA(VLOOKUP($B223,'[1]1718  Exp_Rev Access'!$F$7:$GK$318,48,FALSE)),"",VLOOKUP($B223,'[1]1718  Exp_Rev Access'!$F$7:$GK$318,48,FALSE))</f>
        <v>9634.58</v>
      </c>
      <c r="BH223" s="90">
        <f>IF(ISNA(VLOOKUP($B223,'[1]1718  Exp_Rev Access'!$F$7:$GK$318,49,FALSE)),"",VLOOKUP($B223,'[1]1718  Exp_Rev Access'!$F$7:$GK$318,49,FALSE))</f>
        <v>0</v>
      </c>
      <c r="BI223" s="90">
        <f>IF(ISNA(VLOOKUP($B223,'[1]1718  Exp_Rev Access'!$F$7:$GK$318,50,FALSE)),"",VLOOKUP($B223,'[1]1718  Exp_Rev Access'!$F$7:$GK$318,50,FALSE))</f>
        <v>0</v>
      </c>
      <c r="BJ223" s="90">
        <f>IF(ISNA(VLOOKUP($B223,'[1]1718  Exp_Rev Access'!$F$7:$GK$318,51,FALSE)),"",VLOOKUP($B223,'[1]1718  Exp_Rev Access'!$F$7:$GK$318,51,FALSE))</f>
        <v>5620.17</v>
      </c>
      <c r="BK223" s="90">
        <f>IF(ISNA(VLOOKUP($B223,'[1]1718  Exp_Rev Access'!$F$7:$GK$318,52,FALSE)),"",VLOOKUP($B223,'[1]1718  Exp_Rev Access'!$F$7:$GK$318,52,FALSE))</f>
        <v>668497.49</v>
      </c>
      <c r="BL223" s="90">
        <f>IF(ISNA(VLOOKUP($B223,'[1]1718  Exp_Rev Access'!$F$7:$GK$318,53,FALSE)),"",VLOOKUP($B223,'[1]1718  Exp_Rev Access'!$F$7:$GK$318,53,FALSE))</f>
        <v>8301.4599999999991</v>
      </c>
      <c r="BM223" s="90">
        <f>IF(ISNA(VLOOKUP($B223,'[1]1718  Exp_Rev Access'!$F$7:$GK$318,54,FALSE)),"",VLOOKUP($B223,'[1]1718  Exp_Rev Access'!$F$7:$GK$318,54,FALSE))</f>
        <v>0</v>
      </c>
      <c r="BN223" s="90">
        <f>IF(ISNA(VLOOKUP($B223,'[1]1718  Exp_Rev Access'!$F$7:$GK$318,55,FALSE)),"",VLOOKUP($B223,'[1]1718  Exp_Rev Access'!$F$7:$GK$318,55,FALSE))</f>
        <v>0</v>
      </c>
      <c r="BO223" s="90">
        <f>IF(ISNA(VLOOKUP($B223,'[1]1718  Exp_Rev Access'!$F$7:$GK$318,56,FALSE)),"",VLOOKUP($B223,'[1]1718  Exp_Rev Access'!$F$7:$GK$318,56,FALSE))</f>
        <v>0</v>
      </c>
      <c r="BP223" s="90">
        <f>IF(ISNA(VLOOKUP($B223,'[1]1718  Exp_Rev Access'!$F$7:$GK$318,57,FALSE)),"",VLOOKUP($B223,'[1]1718  Exp_Rev Access'!$F$7:$GK$318,57,FALSE))</f>
        <v>0</v>
      </c>
      <c r="BQ223" s="90">
        <f>IF(ISNA(VLOOKUP($B223,'[1]1718  Exp_Rev Access'!$F$7:$GK$318,58,FALSE)),"",VLOOKUP($B223,'[1]1718  Exp_Rev Access'!$F$7:$GK$318,58,FALSE))</f>
        <v>1476.59</v>
      </c>
      <c r="BR223" s="90">
        <f>IF(ISNA(VLOOKUP($B223,'[1]1718  Exp_Rev Access'!$F$7:$GK$318,59,FALSE)),"",VLOOKUP($B223,'[1]1718  Exp_Rev Access'!$F$7:$GK$318,59,FALSE))</f>
        <v>0</v>
      </c>
      <c r="BS223" s="90">
        <f>IF(ISNA(VLOOKUP($B223,'[1]1718  Exp_Rev Access'!$F$7:$GK$318,60,FALSE)),"",VLOOKUP($B223,'[1]1718  Exp_Rev Access'!$F$7:$GK$318,60,FALSE))</f>
        <v>0</v>
      </c>
      <c r="BT223" s="90">
        <f>IF(ISNA(VLOOKUP($B223,'[1]1718  Exp_Rev Access'!$F$7:$GK$318,61,FALSE)),"",VLOOKUP($B223,'[1]1718  Exp_Rev Access'!$F$7:$GK$318,61,FALSE))</f>
        <v>0</v>
      </c>
      <c r="BU223" s="90">
        <f>IF(ISNA(VLOOKUP($B223,'[1]1718  Exp_Rev Access'!$F$7:$GK$318,62,FALSE)),"",VLOOKUP($B223,'[1]1718  Exp_Rev Access'!$F$7:$GK$318,62,FALSE))</f>
        <v>0</v>
      </c>
      <c r="BV223" s="56">
        <f t="shared" si="571"/>
        <v>1292632.1300000001</v>
      </c>
      <c r="BW223" s="92">
        <f t="shared" si="618"/>
        <v>0.15708894528330158</v>
      </c>
      <c r="BX223" s="71">
        <f t="shared" si="619"/>
        <v>2123.1761932919417</v>
      </c>
      <c r="BY223" s="90">
        <f>IF(ISNA(VLOOKUP($B223,'[1]1718  Exp_Rev Access'!$F$7:$GK$318,64,FALSE)),"",VLOOKUP($B223,'[1]1718  Exp_Rev Access'!$F$7:$GK$318,64,FALSE))</f>
        <v>0</v>
      </c>
      <c r="BZ223" s="90">
        <f>IF(ISNA(VLOOKUP($B223,'[1]1718  Exp_Rev Access'!$F$7:$GK$318,65,FALSE)),"",VLOOKUP($B223,'[1]1718  Exp_Rev Access'!$F$7:$GK$318,65,FALSE))</f>
        <v>0</v>
      </c>
      <c r="CA223" s="90">
        <f>IF(ISNA(VLOOKUP($B223,'[1]1718  Exp_Rev Access'!$F$7:$GK$318,66,FALSE)),"",VLOOKUP($B223,'[1]1718  Exp_Rev Access'!$F$7:$GK$318,66,FALSE))</f>
        <v>0</v>
      </c>
      <c r="CB223" s="90">
        <f>IF(ISNA(VLOOKUP($B223,'[1]1718  Exp_Rev Access'!$F$7:$GK$318,67,FALSE)),"",VLOOKUP($B223,'[1]1718  Exp_Rev Access'!$F$7:$GK$318,67,FALSE))</f>
        <v>0</v>
      </c>
      <c r="CC223" s="90">
        <f>IF(ISNA(VLOOKUP($B223,'[1]1718  Exp_Rev Access'!$F$7:$GK$318,68,FALSE)),"",VLOOKUP($B223,'[1]1718  Exp_Rev Access'!$F$7:$GK$318,68,FALSE))</f>
        <v>0</v>
      </c>
      <c r="CD223" s="90">
        <f>IF(ISNA(VLOOKUP($B223,'[1]1718  Exp_Rev Access'!$F$7:$GK$318,69,FALSE)),"",VLOOKUP($B223,'[1]1718  Exp_Rev Access'!$F$7:$GK$318,69,FALSE))</f>
        <v>0</v>
      </c>
      <c r="CE223" s="56">
        <f t="shared" si="566"/>
        <v>0</v>
      </c>
      <c r="CF223" s="92">
        <f t="shared" si="591"/>
        <v>0</v>
      </c>
      <c r="CG223" s="78">
        <f t="shared" si="592"/>
        <v>0</v>
      </c>
      <c r="CH223" s="90">
        <f>IF(ISNA(VLOOKUP($B223,'[1]1718  Exp_Rev Access'!$F$7:$GK$318,$CH$2,FALSE)),"",VLOOKUP($B223,'[1]1718  Exp_Rev Access'!$F$7:$GK$318,$CH$2,FALSE))</f>
        <v>0</v>
      </c>
      <c r="CI223" s="90">
        <f>IF(ISNA(VLOOKUP($B223,'[1]1718  Exp_Rev Access'!$F$7:$GK$318,$CI$2,FALSE)),"",VLOOKUP($B223,'[1]1718  Exp_Rev Access'!$F$7:$GK$318,$CI$2,FALSE))</f>
        <v>0</v>
      </c>
      <c r="CJ223" s="90">
        <f>IF(ISNA(VLOOKUP($B223,'[1]1718  Exp_Rev Access'!$F$7:$GK$318,$CJ$2,FALSE)),"",VLOOKUP($B223,'[1]1718  Exp_Rev Access'!$F$7:$GK$318,$CJ$2,FALSE))</f>
        <v>0</v>
      </c>
      <c r="CK223" s="90">
        <f>IF(ISNA(VLOOKUP($B223,'[1]1718  Exp_Rev Access'!$F$7:$GK$318,$CK$2,FALSE)),"",VLOOKUP($B223,'[1]1718  Exp_Rev Access'!$F$7:$GK$318,$CK$2,FALSE))</f>
        <v>0</v>
      </c>
      <c r="CL223" s="90">
        <f>IF(ISNA(VLOOKUP($B223,'[1]1718  Exp_Rev Access'!$F$7:$GK$318,$CL$2,FALSE)),"",VLOOKUP($B223,'[1]1718  Exp_Rev Access'!$F$7:$GK$318,$CL$2,FALSE))</f>
        <v>0</v>
      </c>
      <c r="CM223" s="90">
        <f>IF(ISNA(VLOOKUP($B223,'[1]1718  Exp_Rev Access'!$F$7:$GK$318,$CM$2,FALSE)),"",VLOOKUP($B223,'[1]1718  Exp_Rev Access'!$F$7:$GK$318,$CM$2,FALSE))</f>
        <v>0</v>
      </c>
      <c r="CN223" s="90">
        <f>IF(ISNA(VLOOKUP($B223,'[1]1718  Exp_Rev Access'!$F$7:$GK$318,$CN$2,FALSE)),"",VLOOKUP($B223,'[1]1718  Exp_Rev Access'!$F$7:$GK$318,$CN$2,FALSE))</f>
        <v>0</v>
      </c>
      <c r="CO223" s="90">
        <f>IF(ISNA(VLOOKUP($B223,'[1]1718  Exp_Rev Access'!$F$7:$GK$318,$CO$2,FALSE)),"",VLOOKUP($B223,'[1]1718  Exp_Rev Access'!$F$7:$GK$318,$CO$2,FALSE))</f>
        <v>0</v>
      </c>
      <c r="CP223" s="90">
        <f>IF(ISNA(VLOOKUP($B223,'[1]1718  Exp_Rev Access'!$F$7:$GK$318,$CP$2,FALSE)),"",VLOOKUP($B223,'[1]1718  Exp_Rev Access'!$F$7:$GK$318,$CP$2,FALSE))</f>
        <v>0</v>
      </c>
      <c r="CQ223" s="90">
        <f>IF(ISNA(VLOOKUP($B223,'[1]1718  Exp_Rev Access'!$F$7:$GK$318,$CQ$2,FALSE)),"",VLOOKUP($B223,'[1]1718  Exp_Rev Access'!$F$7:$GK$318,$CQ$2,FALSE))</f>
        <v>131125.09</v>
      </c>
      <c r="CR223" s="90">
        <f>IF(ISNA(VLOOKUP($B223,'[1]1718  Exp_Rev Access'!$F$7:$GK$318,$CR$2,FALSE)),"",VLOOKUP($B223,'[1]1718  Exp_Rev Access'!$F$7:$GK$318,$CR$2,FALSE))</f>
        <v>0</v>
      </c>
      <c r="CS223" s="90">
        <f>IF(ISNA(VLOOKUP($B223,'[1]1718  Exp_Rev Access'!$F$7:$GK$318,$CS$2,FALSE)),"",VLOOKUP($B223,'[1]1718  Exp_Rev Access'!$F$7:$GK$318,$CS$2,FALSE))</f>
        <v>5889.86</v>
      </c>
      <c r="CT223" s="90">
        <f>IF(ISNA(VLOOKUP($B223,'[1]1718  Exp_Rev Access'!$F$7:$GK$318,$CT$2,FALSE)),"",VLOOKUP($B223,'[1]1718  Exp_Rev Access'!$F$7:$GK$318,$CT$2,FALSE))</f>
        <v>0</v>
      </c>
      <c r="CU223" s="90">
        <f>IF(ISNA(VLOOKUP($B223,'[1]1718  Exp_Rev Access'!$F$7:$GK$318,$CU$2,FALSE)),"",VLOOKUP($B223,'[1]1718  Exp_Rev Access'!$F$7:$GK$318,$CU$2,FALSE))</f>
        <v>134682</v>
      </c>
      <c r="CV223" s="90">
        <f>IF(ISNA(VLOOKUP($B223,'[1]1718  Exp_Rev Access'!$F$7:$GK$318,$CV$2,FALSE)),"",VLOOKUP($B223,'[1]1718  Exp_Rev Access'!$F$7:$GK$318,$CV$2,FALSE))</f>
        <v>30486.38</v>
      </c>
      <c r="CW223" s="90">
        <f>IF(ISNA(VLOOKUP($B223,'[1]1718  Exp_Rev Access'!$F$7:$GK$318,$CW$2,FALSE)),"",VLOOKUP($B223,'[1]1718  Exp_Rev Access'!$F$7:$GK$318,$CW$2,FALSE))</f>
        <v>0</v>
      </c>
      <c r="CX223" s="90">
        <f>IF(ISNA(VLOOKUP($B223,'[1]1718  Exp_Rev Access'!$F$7:$GK$318,$CX$2,FALSE)),"",VLOOKUP($B223,'[1]1718  Exp_Rev Access'!$F$7:$GK$318,$CX$2,FALSE))</f>
        <v>0</v>
      </c>
      <c r="CY223" s="90">
        <f>IF(ISNA(VLOOKUP($B223,'[1]1718  Exp_Rev Access'!$F$7:$GK$318,$CY$2,FALSE)),"",VLOOKUP($B223,'[1]1718  Exp_Rev Access'!$F$7:$GK$318,$CY$2,FALSE))</f>
        <v>0</v>
      </c>
      <c r="CZ223" s="90">
        <f>IF(ISNA(VLOOKUP($B223,'[1]1718  Exp_Rev Access'!$F$7:$GK$318,$CZ$2,FALSE)),"",VLOOKUP($B223,'[1]1718  Exp_Rev Access'!$F$7:$GK$318,$CZ$2,FALSE))</f>
        <v>0</v>
      </c>
      <c r="DA223" s="90">
        <f>IF(ISNA(VLOOKUP($B223,'[1]1718  Exp_Rev Access'!$F$7:$GK$318,$DA$2,FALSE)),"",VLOOKUP($B223,'[1]1718  Exp_Rev Access'!$F$7:$GK$318,$DA$2,FALSE))</f>
        <v>0</v>
      </c>
      <c r="DB223" s="90">
        <f>IF(ISNA(VLOOKUP($B223,'[1]1718  Exp_Rev Access'!$F$7:$GK$318,$DB$2,FALSE)),"",VLOOKUP($B223,'[1]1718  Exp_Rev Access'!$F$7:$GK$318,$DB$2,FALSE))</f>
        <v>0</v>
      </c>
      <c r="DC223" s="90">
        <f>IF(ISNA(VLOOKUP($B223,'[1]1718  Exp_Rev Access'!$F$7:$GK$318,$DC$2,FALSE)),"",VLOOKUP($B223,'[1]1718  Exp_Rev Access'!$F$7:$GK$318,$DC$2,FALSE))</f>
        <v>0</v>
      </c>
      <c r="DD223" s="90">
        <f>IF(ISNA(VLOOKUP($B223,'[1]1718  Exp_Rev Access'!$F$7:$GK$318,$DD$2,FALSE)),"",VLOOKUP($B223,'[1]1718  Exp_Rev Access'!$F$7:$GK$318,$DD$2,FALSE))</f>
        <v>0</v>
      </c>
      <c r="DE223" s="90">
        <f>IF(ISNA(VLOOKUP($B223,'[1]1718  Exp_Rev Access'!$F$7:$GK$318,$DE$2,FALSE)),"",VLOOKUP($B223,'[1]1718  Exp_Rev Access'!$F$7:$GK$318,$DE$2,FALSE))</f>
        <v>0</v>
      </c>
      <c r="DF223" s="90">
        <f>IF(ISNA(VLOOKUP($B223,'[1]1718  Exp_Rev Access'!$F$7:$GK$318,$DF$2,FALSE)),"",VLOOKUP($B223,'[1]1718  Exp_Rev Access'!$F$7:$GK$318,$DF$2,FALSE))</f>
        <v>0</v>
      </c>
      <c r="DG223" s="90">
        <f>IF(ISNA(VLOOKUP($B223,'[1]1718  Exp_Rev Access'!$F$7:$GK$318,$DG$2,FALSE)),"",VLOOKUP($B223,'[1]1718  Exp_Rev Access'!$F$7:$GK$318,$DG$2,FALSE))</f>
        <v>0</v>
      </c>
      <c r="DH223" s="90">
        <f>IF(ISNA(VLOOKUP($B223,'[1]1718  Exp_Rev Access'!$F$7:$GK$318,$DH$2,FALSE)),"",VLOOKUP($B223,'[1]1718  Exp_Rev Access'!$F$7:$GK$318,$DH$2,FALSE))</f>
        <v>0</v>
      </c>
      <c r="DI223" s="90">
        <f>IF(ISNA(VLOOKUP($B223,'[1]1718  Exp_Rev Access'!$F$7:$GK$318,$DI$2,FALSE)),"",VLOOKUP($B223,'[1]1718  Exp_Rev Access'!$F$7:$GK$318,$DI$2,FALSE))</f>
        <v>136400.82999999999</v>
      </c>
      <c r="DJ223" s="90">
        <f>IF(ISNA(VLOOKUP($B223,'[1]1718  Exp_Rev Access'!$F$7:$GK$318,$DJ$2,FALSE)),"",VLOOKUP($B223,'[1]1718  Exp_Rev Access'!$F$7:$GK$318,$DJ$2,FALSE))</f>
        <v>0</v>
      </c>
      <c r="DK223" s="90">
        <f>IF(ISNA(VLOOKUP($B223,'[1]1718  Exp_Rev Access'!$F$7:$GK$318,$DK$2,FALSE)),"",VLOOKUP($B223,'[1]1718  Exp_Rev Access'!$F$7:$GK$318,$DK$2,FALSE))</f>
        <v>490</v>
      </c>
      <c r="DL223" s="90">
        <f>IF(ISNA(VLOOKUP($B223,'[1]1718  Exp_Rev Access'!$F$7:$GK$318,$DL$2,FALSE)),"",VLOOKUP($B223,'[1]1718  Exp_Rev Access'!$F$7:$GK$318,$DL$2,FALSE))</f>
        <v>0</v>
      </c>
      <c r="DM223" s="90">
        <f>IF(ISNA(VLOOKUP($B223,'[1]1718  Exp_Rev Access'!$F$7:$GK$318,$DM$2,FALSE)),"",VLOOKUP($B223,'[1]1718  Exp_Rev Access'!$F$7:$GK$318,$DM$2,FALSE))</f>
        <v>0</v>
      </c>
      <c r="DN223" s="90">
        <f>IF(ISNA(VLOOKUP($B223,'[1]1718  Exp_Rev Access'!$F$7:$GK$318,$DN$2,FALSE)),"",VLOOKUP($B223,'[1]1718  Exp_Rev Access'!$F$7:$GK$318,$DN$2,FALSE))</f>
        <v>0</v>
      </c>
      <c r="DO223" s="90">
        <f>IF(ISNA(VLOOKUP($B223,'[1]1718  Exp_Rev Access'!$F$7:$GK$318,$DO$2,FALSE)),"",VLOOKUP($B223,'[1]1718  Exp_Rev Access'!$F$7:$GK$318,$DO$2,FALSE))</f>
        <v>0</v>
      </c>
      <c r="DP223" s="90">
        <f>IF(ISNA(VLOOKUP($B223,'[1]1718  Exp_Rev Access'!$F$7:$GK$318,$DP$2,FALSE)),"",VLOOKUP($B223,'[1]1718  Exp_Rev Access'!$F$7:$GK$318,$DP$2,FALSE))</f>
        <v>0</v>
      </c>
      <c r="DQ223" s="90">
        <f>IF(ISNA(VLOOKUP($B223,'[1]1718  Exp_Rev Access'!$F$7:$GK$318,$DQ$2,FALSE)),"",VLOOKUP($B223,'[1]1718  Exp_Rev Access'!$F$7:$GK$318,$DQ$2,FALSE))</f>
        <v>0</v>
      </c>
      <c r="DR223" s="90">
        <f>IF(ISNA(VLOOKUP($B223,'[1]1718  Exp_Rev Access'!$F$7:$GK$318,$DR$2,FALSE)),"",VLOOKUP($B223,'[1]1718  Exp_Rev Access'!$F$7:$GK$318,$DR$2,FALSE))</f>
        <v>0</v>
      </c>
      <c r="DS223" s="90">
        <f>IF(ISNA(VLOOKUP($B223,'[1]1718  Exp_Rev Access'!$F$7:$GK$318,$DS$2,FALSE)),"",VLOOKUP($B223,'[1]1718  Exp_Rev Access'!$F$7:$GK$318,$DS$2,FALSE))</f>
        <v>0</v>
      </c>
      <c r="DT223" s="90">
        <f>IF(ISNA(VLOOKUP($B223,'[1]1718  Exp_Rev Access'!$F$7:$GK$318,$DT$2,FALSE)),"",VLOOKUP($B223,'[1]1718  Exp_Rev Access'!$F$7:$GK$318,$DT$2,FALSE))</f>
        <v>0</v>
      </c>
      <c r="DU223" s="90">
        <f>IF(ISNA(VLOOKUP($B223,'[1]1718  Exp_Rev Access'!$F$7:$GK$318,$DU$2,FALSE)),"",VLOOKUP($B223,'[1]1718  Exp_Rev Access'!$F$7:$GK$318,$DU$2,FALSE))</f>
        <v>0</v>
      </c>
      <c r="DV223" s="90">
        <f>IF(ISNA(VLOOKUP($B223,'[1]1718  Exp_Rev Access'!$F$7:$GK$318,$DV$2,FALSE)),"",VLOOKUP($B223,'[1]1718  Exp_Rev Access'!$F$7:$GK$318,$DV$2,FALSE))</f>
        <v>0</v>
      </c>
      <c r="DW223" s="90">
        <f>IF(ISNA(VLOOKUP($B223,'[1]1718  Exp_Rev Access'!$F$7:$GK$318,$DW$2,FALSE)),"",VLOOKUP($B223,'[1]1718  Exp_Rev Access'!$F$7:$GK$318,$DW$2,FALSE))</f>
        <v>0</v>
      </c>
      <c r="DX223" s="90">
        <f>IF(ISNA(VLOOKUP($B223,'[1]1718  Exp_Rev Access'!$F$7:$GK$318,$DX$2,FALSE)),"",VLOOKUP($B223,'[1]1718  Exp_Rev Access'!$F$7:$GK$318,$DX$2,FALSE))</f>
        <v>0</v>
      </c>
      <c r="DY223" s="90">
        <f>IF(ISNA(VLOOKUP($B223,'[1]1718  Exp_Rev Access'!$F$7:$GK$318,$DY$2,FALSE)),"",VLOOKUP($B223,'[1]1718  Exp_Rev Access'!$F$7:$GK$318,$DY$2,FALSE))</f>
        <v>73933.34</v>
      </c>
      <c r="DZ223" s="90">
        <f>IF(ISNA(VLOOKUP($B223,'[1]1718  Exp_Rev Access'!$F$7:$GK$318,$DZ$2,FALSE)),"",VLOOKUP($B223,'[1]1718  Exp_Rev Access'!$F$7:$GK$318,$DZ$2,FALSE))</f>
        <v>0</v>
      </c>
      <c r="EA223" s="90">
        <f>IF(ISNA(VLOOKUP($B223,'[1]1718  Exp_Rev Access'!$F$7:$GK$318,$EA$2,FALSE)),"",VLOOKUP($B223,'[1]1718  Exp_Rev Access'!$F$7:$GK$318,$EA$2,FALSE))</f>
        <v>0</v>
      </c>
      <c r="EB223" s="90">
        <f>IF(ISNA(VLOOKUP($B223,'[1]1718  Exp_Rev Access'!$F$7:$GK$318,$EB$2,FALSE)),"",VLOOKUP($B223,'[1]1718  Exp_Rev Access'!$F$7:$GK$318,$EB$2,FALSE))</f>
        <v>0</v>
      </c>
      <c r="EC223" s="90">
        <f>IF(ISNA(VLOOKUP($B223,'[1]1718  Exp_Rev Access'!$F$7:$GK$318,$EC$2,FALSE)),"",VLOOKUP($B223,'[1]1718  Exp_Rev Access'!$F$7:$GK$318,$EC$2,FALSE))</f>
        <v>0</v>
      </c>
      <c r="ED223" s="90">
        <f>IF(ISNA(VLOOKUP($B223,'[1]1718  Exp_Rev Access'!$F$7:$GK$318,$ED$2,FALSE)),"",VLOOKUP($B223,'[1]1718  Exp_Rev Access'!$F$7:$GK$318,$ED$2,FALSE))</f>
        <v>0</v>
      </c>
      <c r="EE223" s="90">
        <f>IF(ISNA(VLOOKUP($B223,'[1]1718  Exp_Rev Access'!$F$7:$GK$318,$EE$2,FALSE)),"",VLOOKUP($B223,'[1]1718  Exp_Rev Access'!$F$7:$GK$318,$EE$2,FALSE))</f>
        <v>0</v>
      </c>
      <c r="EF223" s="90">
        <f>IF(ISNA(VLOOKUP($B223,'[1]1718  Exp_Rev Access'!$F$7:$GK$318,$EF$2,FALSE)),"",VLOOKUP($B223,'[1]1718  Exp_Rev Access'!$F$7:$GK$318,$EF$2,FALSE))</f>
        <v>0</v>
      </c>
      <c r="EG223" s="90">
        <f>IF(ISNA(VLOOKUP($B223,'[1]1718  Exp_Rev Access'!$F$7:$GK$318,$EG$2,FALSE)),"",VLOOKUP($B223,'[1]1718  Exp_Rev Access'!$F$7:$GK$318,$EG$2,FALSE))</f>
        <v>0</v>
      </c>
      <c r="EH223" s="90">
        <f>IF(ISNA(VLOOKUP($B223,'[1]1718  Exp_Rev Access'!$F$7:$GK$318,$EH$2,FALSE)),"",VLOOKUP($B223,'[1]1718  Exp_Rev Access'!$F$7:$GK$318,$EH$2,FALSE))</f>
        <v>0</v>
      </c>
      <c r="EI223" s="90">
        <f>IF(ISNA(VLOOKUP($B223,'[1]1718  Exp_Rev Access'!$F$7:$GK$318,$EI$2,FALSE)),"",VLOOKUP($B223,'[1]1718  Exp_Rev Access'!$F$7:$GK$318,$EI$2,FALSE))</f>
        <v>0</v>
      </c>
      <c r="EJ223" s="90">
        <f>IF(ISNA(VLOOKUP($B223,'[1]1718  Exp_Rev Access'!$F$7:$GK$318,$EJ$2,FALSE)),"",VLOOKUP($B223,'[1]1718  Exp_Rev Access'!$F$7:$GK$318,$EJ$2,FALSE))</f>
        <v>0</v>
      </c>
      <c r="EK223" s="90">
        <f>IF(ISNA(VLOOKUP($B223,'[1]1718  Exp_Rev Access'!$F$7:$GK$318,$EK$2,FALSE)),"",VLOOKUP($B223,'[1]1718  Exp_Rev Access'!$F$7:$GK$318,$EK$2,FALSE))</f>
        <v>0</v>
      </c>
      <c r="EL223" s="90">
        <f>IF(ISNA(VLOOKUP($B223,'[1]1718  Exp_Rev Access'!$F$7:$GK$318,$EL$2,FALSE)),"",VLOOKUP($B223,'[1]1718  Exp_Rev Access'!$F$7:$GK$318,$EL$2,FALSE))</f>
        <v>0</v>
      </c>
      <c r="EM223" s="90">
        <f>IF(ISNA(VLOOKUP($B223,'[1]1718  Exp_Rev Access'!$F$7:$GK$318,$EM$2,FALSE)),"",VLOOKUP($B223,'[1]1718  Exp_Rev Access'!$F$7:$GK$318,$EM$2,FALSE))</f>
        <v>0</v>
      </c>
      <c r="EN223" s="90">
        <f>IF(ISNA(VLOOKUP($B223,'[1]1718  Exp_Rev Access'!$F$7:$GK$318,$EN$2,FALSE)),"",VLOOKUP($B223,'[1]1718  Exp_Rev Access'!$F$7:$GK$318,$EN$2,FALSE))</f>
        <v>0</v>
      </c>
      <c r="EO223" s="90">
        <f>IF(ISNA(VLOOKUP($B223,'[1]1718  Exp_Rev Access'!$F$7:$GK$318,$EO$2,FALSE)),"",VLOOKUP($B223,'[1]1718  Exp_Rev Access'!$F$7:$GK$318,$EO$2,FALSE))</f>
        <v>0</v>
      </c>
      <c r="EP223" s="90">
        <f>IF(ISNA(VLOOKUP($B223,'[1]1718  Exp_Rev Access'!$F$7:$GK$318,$EP$2,FALSE)),"",VLOOKUP($B223,'[1]1718  Exp_Rev Access'!$F$7:$GK$318,$EP$2,FALSE))</f>
        <v>0</v>
      </c>
      <c r="EQ223" s="90">
        <f>IF(ISNA(VLOOKUP($B223,'[1]1718  Exp_Rev Access'!$F$7:$GK$318,$EQ$2,FALSE)),"",VLOOKUP($B223,'[1]1718  Exp_Rev Access'!$F$7:$GK$318,$EQ$2,FALSE))</f>
        <v>0</v>
      </c>
      <c r="ER223" s="90">
        <f>IF(ISNA(VLOOKUP($B223,'[1]1718  Exp_Rev Access'!$F$7:$GK$318,$ER$2,FALSE)),"",VLOOKUP($B223,'[1]1718  Exp_Rev Access'!$F$7:$GK$318,$ER$2,FALSE))</f>
        <v>0</v>
      </c>
      <c r="ES223" s="90">
        <f>IF(ISNA(VLOOKUP($B223,'[1]1718  Exp_Rev Access'!$F$7:$GK$318,$ES$2,FALSE)),"",VLOOKUP($B223,'[1]1718  Exp_Rev Access'!$F$7:$GK$318,$ES$2,FALSE))</f>
        <v>0</v>
      </c>
      <c r="ET223" s="90">
        <f>IF(ISNA(VLOOKUP($B223,'[1]1718  Exp_Rev Access'!$F$7:$GK$318,$ET$2,FALSE)),"",VLOOKUP($B223,'[1]1718  Exp_Rev Access'!$F$7:$GK$318,$ET$2,FALSE))</f>
        <v>0</v>
      </c>
      <c r="EU223" s="90">
        <f>IF(ISNA(VLOOKUP($B223,'[1]1718  Exp_Rev Access'!$F$7:$GK$318,$EU$2,FALSE)),"",VLOOKUP($B223,'[1]1718  Exp_Rev Access'!$F$7:$GK$318,$EU$2,FALSE))</f>
        <v>0</v>
      </c>
      <c r="EV223" s="90">
        <f>IF(ISNA(VLOOKUP($B223,'[1]1718  Exp_Rev Access'!$F$7:$GK$318,$EV$2,FALSE)),"",VLOOKUP($B223,'[1]1718  Exp_Rev Access'!$F$7:$GK$318,$EV$2,FALSE))</f>
        <v>7979.41</v>
      </c>
      <c r="EW223" s="90">
        <f>IF(ISNA(VLOOKUP($B223,'[1]1718  Exp_Rev Access'!$F$7:$GK$318,$EW$2,FALSE)),"",VLOOKUP($B223,'[1]1718  Exp_Rev Access'!$F$7:$GK$318,$EW$2,FALSE))</f>
        <v>0</v>
      </c>
      <c r="EX223" s="90">
        <f>IF(ISNA(VLOOKUP($B223,'[1]1718  Exp_Rev Access'!$F$7:$GK$318,$EX$2,FALSE)),"",VLOOKUP($B223,'[1]1718  Exp_Rev Access'!$F$7:$GK$318,$EX$2,FALSE))</f>
        <v>0</v>
      </c>
      <c r="EY223" s="90">
        <f>IF(ISNA(VLOOKUP($B223,'[1]1718  Exp_Rev Access'!$F$7:$GK$318,$EY$2,FALSE)),"",VLOOKUP($B223,'[1]1718  Exp_Rev Access'!$F$7:$GK$318,$EY$2,FALSE))</f>
        <v>0</v>
      </c>
      <c r="EZ223" s="90">
        <f>IF(ISNA(VLOOKUP($B223,'[1]1718  Exp_Rev Access'!$F$7:$GK$318,$EZ$2,FALSE)),"",VLOOKUP($B223,'[1]1718  Exp_Rev Access'!$F$7:$GK$318,$EZ$2,FALSE))</f>
        <v>0</v>
      </c>
      <c r="FA223" s="90">
        <f>IF(ISNA(VLOOKUP($B223,'[1]1718  Exp_Rev Access'!$F$7:$GK$318,$FA$2,FALSE)),"",VLOOKUP($B223,'[1]1718  Exp_Rev Access'!$F$7:$GK$318,$FA$2,FALSE))</f>
        <v>0</v>
      </c>
      <c r="FB223" s="90">
        <f>IF(ISNA(VLOOKUP($B223,'[1]1718  Exp_Rev Access'!$F$7:$GK$318,$FB$2,FALSE)),"",VLOOKUP($B223,'[1]1718  Exp_Rev Access'!$F$7:$GK$318,$FB$2,FALSE))</f>
        <v>0</v>
      </c>
      <c r="FC223" s="90">
        <f>IF(ISNA(VLOOKUP($B223,'[1]1718  Exp_Rev Access'!$F$7:$GK$318,$FC$2,FALSE)),"",VLOOKUP($B223,'[1]1718  Exp_Rev Access'!$F$7:$GK$318,$FC$2,FALSE))</f>
        <v>2429.2600000000002</v>
      </c>
      <c r="FD223" s="90">
        <f>IF(ISNA(VLOOKUP($B223,'[1]1718  Exp_Rev Access'!$F$7:$GK$318,$FD$2,FALSE)),"",VLOOKUP($B223,'[1]1718  Exp_Rev Access'!$F$7:$GK$318,$FD$2,FALSE))</f>
        <v>0</v>
      </c>
      <c r="FE223" s="90">
        <f>IF(ISNA(VLOOKUP($B223,'[1]1718  Exp_Rev Access'!$F$7:$GK$318,$FE$2,FALSE)),"",VLOOKUP($B223,'[1]1718  Exp_Rev Access'!$F$7:$GK$318,$FE$2,FALSE))</f>
        <v>0</v>
      </c>
      <c r="FF223" s="90">
        <f>IF(ISNA(VLOOKUP($B223,'[1]1718  Exp_Rev Access'!$F$7:$GK$318,$FF$2,FALSE)),"",VLOOKUP($B223,'[1]1718  Exp_Rev Access'!$F$7:$GK$318,$FF$2,FALSE))</f>
        <v>0</v>
      </c>
      <c r="FG223" s="90">
        <f>IF(ISNA(VLOOKUP($B223,'[1]1718  Exp_Rev Access'!$F$7:$GK$318,$FG$2,FALSE)),"",VLOOKUP($B223,'[1]1718  Exp_Rev Access'!$F$7:$GK$318,$FG$2,FALSE))</f>
        <v>0</v>
      </c>
      <c r="FH223" s="90">
        <f>IF(ISNA(VLOOKUP($B223,'[1]1718  Exp_Rev Access'!$F$7:$GK$318,$FH$2,FALSE)),"",VLOOKUP($B223,'[1]1718  Exp_Rev Access'!$F$7:$GK$318,$FH$2,FALSE))</f>
        <v>0</v>
      </c>
      <c r="FI223" s="90">
        <f>IF(ISNA(VLOOKUP($B223,'[1]1718  Exp_Rev Access'!$F$7:$GK$318,$FI$2,FALSE)),"",VLOOKUP($B223,'[1]1718  Exp_Rev Access'!$F$7:$GK$318,$FI$2,FALSE))</f>
        <v>0</v>
      </c>
      <c r="FJ223" s="90">
        <f>IF(ISNA(VLOOKUP($B223,'[1]1718  Exp_Rev Access'!$F$7:$GK$318,$FJ$2,FALSE)),"",VLOOKUP($B223,'[1]1718  Exp_Rev Access'!$F$7:$GK$318,$FJ$2,FALSE))</f>
        <v>0</v>
      </c>
      <c r="FK223" s="90">
        <f>IF(ISNA(VLOOKUP($B223,'[1]1718  Exp_Rev Access'!$F$7:$GK$318,$FK$2,FALSE)),"",VLOOKUP($B223,'[1]1718  Exp_Rev Access'!$F$7:$GK$318,$FK$2,FALSE))</f>
        <v>0</v>
      </c>
      <c r="FL223" s="90">
        <f>IF(ISNA(VLOOKUP($B223,'[1]1718  Exp_Rev Access'!$F$7:$GK$318,$FL$2,FALSE)),"",VLOOKUP($B223,'[1]1718  Exp_Rev Access'!$F$7:$GK$318,$FL$2,FALSE))</f>
        <v>0</v>
      </c>
      <c r="FM223" s="90">
        <f>IF(ISNA(VLOOKUP($B223,'[1]1718  Exp_Rev Access'!$F$7:$GK$318,$FM$2,FALSE)),"",VLOOKUP($B223,'[1]1718  Exp_Rev Access'!$F$7:$GK$318,$FM$2,FALSE))</f>
        <v>0</v>
      </c>
      <c r="FN223" s="90">
        <f>IF(ISNA(VLOOKUP($B223,'[1]1718  Exp_Rev Access'!$F$7:$GK$318,$FN$2,FALSE)),"",VLOOKUP($B223,'[1]1718  Exp_Rev Access'!$F$7:$GK$318,$FN$2,FALSE))</f>
        <v>0</v>
      </c>
      <c r="FO223" s="90">
        <f>IF(ISNA(VLOOKUP($B223,'[1]1718  Exp_Rev Access'!$F$7:$GK$318,$FO$2,FALSE)),"",VLOOKUP($B223,'[1]1718  Exp_Rev Access'!$F$7:$GK$318,$FO$2,FALSE))</f>
        <v>0</v>
      </c>
      <c r="FP223" s="90">
        <f>IF(ISNA(VLOOKUP($B223,'[1]1718  Exp_Rev Access'!$F$7:$GK$318,$FP$2,FALSE)),"",VLOOKUP($B223,'[1]1718  Exp_Rev Access'!$F$7:$GK$318,$FP$2,FALSE))</f>
        <v>0</v>
      </c>
      <c r="FQ223" s="90">
        <f>IF(ISNA(VLOOKUP($B223,'[1]1718  Exp_Rev Access'!$F$7:$GK$318,$FQ$2,FALSE)),"",VLOOKUP($B223,'[1]1718  Exp_Rev Access'!$F$7:$GK$318,$FQ$2,FALSE))</f>
        <v>0</v>
      </c>
      <c r="FR223" s="90">
        <f>IF(ISNA(VLOOKUP($B223,'[1]1718  Exp_Rev Access'!$F$7:$GK$318,$FR$2,FALSE)),"",VLOOKUP($B223,'[1]1718  Exp_Rev Access'!$F$7:$GK$318,$FR$2,FALSE))</f>
        <v>18336.48</v>
      </c>
      <c r="FS223" s="56">
        <f t="shared" si="620"/>
        <v>541752.64999999991</v>
      </c>
      <c r="FT223" s="92">
        <f t="shared" si="621"/>
        <v>6.5837255950719417E-2</v>
      </c>
      <c r="FU223" s="94">
        <f t="shared" si="622"/>
        <v>889.84042902664146</v>
      </c>
      <c r="FV223" s="95">
        <f>IF(ISNA(VLOOKUP($B223,'[1]1718  Exp_Rev Access'!$F$7:$GK$318,$FV$2,FALSE)),"",VLOOKUP($B223,'[1]1718  Exp_Rev Access'!$F$7:$GK$318,$FV$2,FALSE))</f>
        <v>0</v>
      </c>
      <c r="FW223" s="95">
        <f>IF(ISNA(VLOOKUP($B223,'[1]1718  Exp_Rev Access'!$F$7:$GK$318,$FW$2,FALSE)),"",VLOOKUP($B223,'[1]1718  Exp_Rev Access'!$F$7:$GK$318,$FW$2,FALSE))</f>
        <v>0</v>
      </c>
      <c r="FX223" s="95">
        <f>IF(ISNA(VLOOKUP($B223,'[1]1718  Exp_Rev Access'!$F$7:$GK$318,$FX$2,FALSE)),"",VLOOKUP($B223,'[1]1718  Exp_Rev Access'!$F$7:$GK$318,$FX$2,FALSE))</f>
        <v>0</v>
      </c>
      <c r="FY223" s="95">
        <f>IF(ISNA(VLOOKUP($B223,'[1]1718  Exp_Rev Access'!$F$7:$GK$318,$FY$2,FALSE)),"",VLOOKUP($B223,'[1]1718  Exp_Rev Access'!$F$7:$GK$318,$FY$2,FALSE))</f>
        <v>0</v>
      </c>
      <c r="FZ223" s="95">
        <f>IF(ISNA(VLOOKUP($B223,'[1]1718  Exp_Rev Access'!$F$7:$GK$318,$FZ$2,FALSE)),"",VLOOKUP($B223,'[1]1718  Exp_Rev Access'!$F$7:$GK$318,$FZ$2,FALSE))</f>
        <v>0</v>
      </c>
      <c r="GA223" s="95">
        <f>IF(ISNA(VLOOKUP($B223,'[1]1718  Exp_Rev Access'!$F$7:$GK$318,$GA$2,FALSE)),"",VLOOKUP($B223,'[1]1718  Exp_Rev Access'!$F$7:$GK$318,$GA$2,FALSE))</f>
        <v>0</v>
      </c>
      <c r="GB223" s="95">
        <f>IF(ISNA(VLOOKUP($B223,'[1]1718  Exp_Rev Access'!$F$7:$GK$318,$GB$2,FALSE)),"",VLOOKUP($B223,'[1]1718  Exp_Rev Access'!$F$7:$GK$318,$GB$2,FALSE))</f>
        <v>0</v>
      </c>
      <c r="GC223" s="95">
        <f>IF(ISNA(VLOOKUP($B223,'[1]1718  Exp_Rev Access'!$F$7:$GK$318,$GC$2,FALSE)),"",VLOOKUP($B223,'[1]1718  Exp_Rev Access'!$F$7:$GK$318,$GC$2,FALSE))</f>
        <v>0</v>
      </c>
      <c r="GD223" s="95">
        <f>IF(ISNA(VLOOKUP($B223,'[1]1718  Exp_Rev Access'!$F$7:$GK$318,$GD$2,FALSE)),"",VLOOKUP($B223,'[1]1718  Exp_Rev Access'!$F$7:$GK$318,$GD$2,FALSE))</f>
        <v>0</v>
      </c>
      <c r="GE223" s="95">
        <f>IF(ISNA(VLOOKUP($B223,'[1]1718  Exp_Rev Access'!$F$7:$GK$318,$GE$2,FALSE)),"",VLOOKUP($B223,'[1]1718  Exp_Rev Access'!$F$7:$GK$318,$GE$2,FALSE))</f>
        <v>0</v>
      </c>
      <c r="GF223" s="95">
        <f>IF(ISNA(VLOOKUP($B223,'[1]1718  Exp_Rev Access'!$F$7:$GK$318,$GF$2,FALSE)),"",VLOOKUP($B223,'[1]1718  Exp_Rev Access'!$F$7:$GK$318,$GF$2,FALSE))</f>
        <v>0</v>
      </c>
      <c r="GG223" s="95">
        <f>IF(ISNA(VLOOKUP($B223,'[1]1718  Exp_Rev Access'!$F$7:$GK$318,$GG$2,FALSE)),"",VLOOKUP($B223,'[1]1718  Exp_Rev Access'!$F$7:$GK$318,$GG$2,FALSE))</f>
        <v>0</v>
      </c>
      <c r="GH223" s="95">
        <f>IF(ISNA(VLOOKUP($B223,'[1]1718  Exp_Rev Access'!$F$7:$GK$318,$GH$2,FALSE)),"",VLOOKUP($B223,'[1]1718  Exp_Rev Access'!$F$7:$GK$318,$GH$2,FALSE))</f>
        <v>0</v>
      </c>
      <c r="GI223" s="95">
        <f>IF(ISNA(VLOOKUP($B223,'[1]1718  Exp_Rev Access'!$F$7:$GK$318,$GI$2,FALSE)),"",VLOOKUP($B223,'[1]1718  Exp_Rev Access'!$F$7:$GK$318,$GI$2,FALSE))</f>
        <v>0</v>
      </c>
      <c r="GJ223" s="95">
        <f>IF(ISNA(VLOOKUP($B223,'[1]1718  Exp_Rev Access'!$F$7:$GK$318,$GJ$2,FALSE)),"",VLOOKUP($B223,'[1]1718  Exp_Rev Access'!$F$7:$GK$318,$GJ$2,FALSE))</f>
        <v>0</v>
      </c>
      <c r="GK223" s="95">
        <f>IF(ISNA(VLOOKUP($B223,'[1]1718  Exp_Rev Access'!$F$7:$GK$318,$GK$2,FALSE)),"",VLOOKUP($B223,'[1]1718  Exp_Rev Access'!$F$7:$GK$318,$GK$2,FALSE))</f>
        <v>38430.03</v>
      </c>
      <c r="GL223" s="95">
        <f>IF(ISNA(VLOOKUP($B223,'[1]1718  Exp_Rev Access'!$F$7:$GK$318,$GL$2,FALSE)),"",VLOOKUP($B223,'[1]1718  Exp_Rev Access'!$F$7:$GK$318,$GL$2,FALSE))</f>
        <v>0</v>
      </c>
      <c r="GM223" s="95">
        <f>IF(ISNA(VLOOKUP($B223,'[1]1718  Exp_Rev Access'!$F$7:$GK$318,$GM$2,FALSE)),"",VLOOKUP($B223,'[1]1718  Exp_Rev Access'!$F$7:$GK$318,$GM$2,FALSE))</f>
        <v>0</v>
      </c>
      <c r="GN223" s="95">
        <f>IF(ISNA(VLOOKUP($B223,'[1]1718  Exp_Rev Access'!$F$7:$GK$318,$GN$2,FALSE)),"",VLOOKUP($B223,'[1]1718  Exp_Rev Access'!$F$7:$GK$318,$GN$2,FALSE))</f>
        <v>0</v>
      </c>
      <c r="GO223" s="95">
        <f>IF(ISNA(VLOOKUP($B223,'[1]1718  Exp_Rev Access'!$F$7:$GK$318,$GO$2,FALSE)),"",VLOOKUP($B223,'[1]1718  Exp_Rev Access'!$F$7:$GK$318,$GO$2,FALSE))</f>
        <v>0</v>
      </c>
      <c r="GP223" s="95">
        <f>IF(ISNA(VLOOKUP($B223,'[1]1718  Exp_Rev Access'!$F$7:$GK$318,$GP$2,FALSE)),"",VLOOKUP($B223,'[1]1718  Exp_Rev Access'!$F$7:$GK$318,$GP$2,FALSE))</f>
        <v>0</v>
      </c>
      <c r="GQ223" s="95">
        <f>IF(ISNA(VLOOKUP($B223,'[1]1718  Exp_Rev Access'!$F$7:$GK$318,$GQ$2,FALSE)),"",VLOOKUP($B223,'[1]1718  Exp_Rev Access'!$F$7:$GK$318,$GQ$2,FALSE))</f>
        <v>40.68</v>
      </c>
      <c r="GR223" s="95">
        <f>IF(ISNA(VLOOKUP($B223,'[1]1718  Exp_Rev Access'!$F$7:$GK$318,$GR$2,FALSE)),"",VLOOKUP($B223,'[1]1718  Exp_Rev Access'!$F$7:$GK$318,$GR$2,FALSE))</f>
        <v>0</v>
      </c>
      <c r="GS223" s="95">
        <f>IF(ISNA(VLOOKUP($B223,'[1]1718  Exp_Rev Access'!$F$7:$GK$318,$GS$2,FALSE)),"",VLOOKUP($B223,'[1]1718  Exp_Rev Access'!$F$7:$GK$318,$GS$2,FALSE))</f>
        <v>0</v>
      </c>
      <c r="GT223" s="95">
        <f>IF(ISNA(VLOOKUP($B223,'[1]1718  Exp_Rev Access'!$F$7:$GK$318,$GT$2,FALSE)),"",VLOOKUP($B223,'[1]1718  Exp_Rev Access'!$F$7:$GK$318,$GT$2,FALSE))</f>
        <v>0</v>
      </c>
      <c r="GU223" s="56">
        <f t="shared" si="623"/>
        <v>38470.71</v>
      </c>
      <c r="GV223" s="92">
        <f t="shared" si="624"/>
        <v>4.6752073679305513E-3</v>
      </c>
      <c r="GW223" s="96">
        <f t="shared" si="625"/>
        <v>63.18897210998324</v>
      </c>
    </row>
    <row r="224" spans="1:222" x14ac:dyDescent="0.3">
      <c r="A224" s="108"/>
      <c r="B224" s="41" t="s">
        <v>501</v>
      </c>
      <c r="C224" s="89" t="s">
        <v>502</v>
      </c>
      <c r="D224" s="75">
        <f>IF(ISNA(VLOOKUP($B224,'[1]1718 enrollment_Rev_Exp by size'!$A$7:H558,3,FALSE)),"",VLOOKUP($B224,'[1]1718 enrollment_Rev_Exp by size'!$A$7:$G$350,3,FALSE))</f>
        <v>82.92</v>
      </c>
      <c r="E224" s="76">
        <f>IF(ISNA(VLOOKUP($B224,'[1]1718 enrollment_Rev_Exp by size'!$A$7:I559,5,FALSE)),"",VLOOKUP($B224,'[1]1718 enrollment_Rev_Exp by size'!$A$7:$G$350,5,FALSE))</f>
        <v>2392291.0499999998</v>
      </c>
      <c r="F224" s="122"/>
      <c r="G224" s="122"/>
      <c r="H224" s="90">
        <f>IF(ISNA(VLOOKUP($B224,'[1]1718  Exp_Rev Access'!$F$7:$GK$318,3,FALSE)),"",VLOOKUP($B224,'[1]1718  Exp_Rev Access'!$F$7:$GK$318,3,FALSE))</f>
        <v>207058.08</v>
      </c>
      <c r="I224" s="90">
        <f>IF(ISNA(VLOOKUP($B224,'[1]1718  Exp_Rev Access'!$F$7:$GK$318,4,FALSE)),"",VLOOKUP($B224,'[1]1718  Exp_Rev Access'!$F$7:$GK$318,4,FALSE))</f>
        <v>0</v>
      </c>
      <c r="J224" s="90">
        <f>IF(ISNA(VLOOKUP($B224,'[1]1718  Exp_Rev Access'!$F$7:$GK$318,5,FALSE)),"",VLOOKUP($B224,'[1]1718  Exp_Rev Access'!$F$7:$GK$318,5,FALSE))</f>
        <v>0</v>
      </c>
      <c r="K224" s="90">
        <f>IF(ISNA(VLOOKUP($B224,'[1]1718  Exp_Rev Access'!$F$7:$GK$318,6,FALSE)),"-",VLOOKUP($B224,'[1]1718  Exp_Rev Access'!$F$7:$GK$318,6,FALSE))</f>
        <v>0</v>
      </c>
      <c r="L224" s="90">
        <f>IF(ISNA(VLOOKUP($B224,'[1]1718  Exp_Rev Access'!$F$7:$GK$318,7,FALSE)),"",VLOOKUP($B224,'[1]1718  Exp_Rev Access'!$F$7:$GK$318,7,FALSE))</f>
        <v>0</v>
      </c>
      <c r="M224" s="90">
        <f>IF(ISNA(VLOOKUP($B224,'[1]1718  Exp_Rev Access'!$F$7:$GK$318,8,FALSE)),"",VLOOKUP($B224,'[1]1718  Exp_Rev Access'!$F$7:$GK$318,8,FALSE))</f>
        <v>0</v>
      </c>
      <c r="N224" s="56">
        <f t="shared" si="609"/>
        <v>207058.08</v>
      </c>
      <c r="O224" s="91">
        <f t="shared" si="610"/>
        <v>8.6552211111603661E-2</v>
      </c>
      <c r="P224" s="56">
        <f t="shared" si="611"/>
        <v>2497.0824891461648</v>
      </c>
      <c r="Q224" s="90">
        <f>IF(ISNA(VLOOKUP($B224,'[1]1718  Exp_Rev Access'!$F$7:$GK$318,10,FALSE)),"",VLOOKUP($B224,'[1]1718  Exp_Rev Access'!$F$7:$GK$318,10,FALSE))</f>
        <v>1667</v>
      </c>
      <c r="R224" s="90">
        <f>IF(ISNA(VLOOKUP($B224,'[1]1718  Exp_Rev Access'!$F$7:$GK$318,11,FALSE)),"",VLOOKUP($B224,'[1]1718  Exp_Rev Access'!$F$7:$GK$318,11,FALSE))</f>
        <v>0</v>
      </c>
      <c r="S224" s="90">
        <f>IF(ISNA(VLOOKUP($B224,'[1]1718  Exp_Rev Access'!$F$7:$GK$318,12,FALSE)),"",VLOOKUP($B224,'[1]1718  Exp_Rev Access'!$F$7:$GK$318,12,FALSE))</f>
        <v>0</v>
      </c>
      <c r="T224" s="90">
        <f>IF(ISNA(VLOOKUP($B224,'[1]1718  Exp_Rev Access'!$F$7:$GK$318,13,FALSE)),"",VLOOKUP($B224,'[1]1718  Exp_Rev Access'!$F$7:$GK$318,13,FALSE))</f>
        <v>0</v>
      </c>
      <c r="U224" s="90">
        <f>IF(ISNA(VLOOKUP($B224,'[1]1718  Exp_Rev Access'!$F$7:$GK$318,14,FALSE)),"",VLOOKUP($B224,'[1]1718  Exp_Rev Access'!$F$7:$GK$318,14,FALSE))</f>
        <v>1140</v>
      </c>
      <c r="V224" s="90">
        <f>IF(ISNA(VLOOKUP($B224,'[1]1718  Exp_Rev Access'!$F$7:$GK$318,15,FALSE)),"",VLOOKUP($B224,'[1]1718  Exp_Rev Access'!$F$7:$GK$318,15,FALSE))</f>
        <v>0</v>
      </c>
      <c r="W224" s="90">
        <f>IF(ISNA(VLOOKUP($B224,'[1]1718  Exp_Rev Access'!$F$7:$GK$318,16,FALSE)),"",VLOOKUP($B224,'[1]1718  Exp_Rev Access'!$F$7:$GK$318,16,FALSE))</f>
        <v>0</v>
      </c>
      <c r="X224" s="90">
        <f>IF(ISNA(VLOOKUP($B224,'[1]1718  Exp_Rev Access'!$F$7:$GK$318,17,FALSE)),"",VLOOKUP($B224,'[1]1718  Exp_Rev Access'!$F$7:$GK$318,17,FALSE))</f>
        <v>0</v>
      </c>
      <c r="Y224" s="90">
        <f>IF(ISNA(VLOOKUP($B224,'[1]1718  Exp_Rev Access'!$F$7:$GK$318,18,FALSE)),"",VLOOKUP($B224,'[1]1718  Exp_Rev Access'!$F$7:$GK$318,18,FALSE))</f>
        <v>44.5</v>
      </c>
      <c r="Z224" s="90">
        <f>IF(ISNA(VLOOKUP($B224,'[1]1718  Exp_Rev Access'!$F$7:$GK$318,19,FALSE)),"",VLOOKUP($B224,'[1]1718  Exp_Rev Access'!$F$7:$GK$318,19,FALSE))</f>
        <v>0</v>
      </c>
      <c r="AA224" s="90">
        <f>IF(ISNA(VLOOKUP($B224,'[1]1718  Exp_Rev Access'!$F$7:$GK$318,20,FALSE)),"",VLOOKUP($B224,'[1]1718  Exp_Rev Access'!$F$7:$GK$318,20,FALSE))</f>
        <v>0</v>
      </c>
      <c r="AB224" s="90">
        <f>IF(ISNA(VLOOKUP($B224,'[1]1718  Exp_Rev Access'!$F$7:$GK$318,21,FALSE)),"",VLOOKUP($B224,'[1]1718  Exp_Rev Access'!$F$7:$GK$318,21,FALSE))</f>
        <v>0</v>
      </c>
      <c r="AC224" s="90">
        <f>IF(ISNA(VLOOKUP($B224,'[1]1718  Exp_Rev Access'!$F$7:$GK$318,22,FALSE)),"",VLOOKUP($B224,'[1]1718  Exp_Rev Access'!$F$7:$GK$318,22,FALSE))</f>
        <v>0</v>
      </c>
      <c r="AD224" s="90">
        <f>IF(ISNA(VLOOKUP($B224,'[1]1718  Exp_Rev Access'!$F$7:$GK$318,23,FALSE)),"",VLOOKUP($B224,'[1]1718  Exp_Rev Access'!$F$7:$GK$318,23,FALSE))</f>
        <v>26896.26</v>
      </c>
      <c r="AE224" s="90">
        <f>IF(ISNA(VLOOKUP($B224,'[1]1718  Exp_Rev Access'!$F$7:$GK$318,24,FALSE)),"",VLOOKUP($B224,'[1]1718  Exp_Rev Access'!$F$7:$GK$318,24,FALSE))</f>
        <v>9691.65</v>
      </c>
      <c r="AF224" s="90">
        <f>IF(ISNA(VLOOKUP($B224,'[1]1718  Exp_Rev Access'!$F$7:$GK$318,25,FALSE)),"",VLOOKUP($B224,'[1]1718  Exp_Rev Access'!$F$7:$GK$318,25,FALSE))</f>
        <v>217.01</v>
      </c>
      <c r="AG224" s="90">
        <f>IF(ISNA(VLOOKUP($B224,'[1]1718  Exp_Rev Access'!$F$7:$GK$318,26,FALSE)),"",VLOOKUP($B224,'[1]1718  Exp_Rev Access'!$F$7:$GK$318,26,FALSE))</f>
        <v>16623.5</v>
      </c>
      <c r="AH224" s="90">
        <f>IF(ISNA(VLOOKUP($B224,'[1]1718  Exp_Rev Access'!$F$7:$GK$318,27,FALSE)),"",VLOOKUP($B224,'[1]1718  Exp_Rev Access'!$F$7:$GK$318,27,FALSE))</f>
        <v>93</v>
      </c>
      <c r="AI224" s="90">
        <f>IF(ISNA(VLOOKUP($B224,'[1]1718  Exp_Rev Access'!$F$7:$GK$318,28,FALSE)),"",VLOOKUP($B224,'[1]1718  Exp_Rev Access'!$F$7:$GK$318,28,FALSE))</f>
        <v>0</v>
      </c>
      <c r="AJ224" s="90">
        <f>IF(ISNA(VLOOKUP($B224,'[1]1718  Exp_Rev Access'!$F$7:$GK$318,29,FALSE)),"",VLOOKUP($B224,'[1]1718  Exp_Rev Access'!$F$7:$GK$318,29,FALSE))</f>
        <v>0</v>
      </c>
      <c r="AK224" s="90">
        <f>IF(ISNA(VLOOKUP($B224,'[1]1718  Exp_Rev Access'!$F$7:$GK$318,30,FALSE)),"",VLOOKUP($B224,'[1]1718  Exp_Rev Access'!$F$7:$GK$318,30,FALSE))</f>
        <v>1408.49</v>
      </c>
      <c r="AL224" s="90">
        <f>IF(ISNA(VLOOKUP($B224,'[1]1718  Exp_Rev Access'!$F$7:$GK$318,31,FALSE)),"",VLOOKUP($B224,'[1]1718  Exp_Rev Access'!$F$7:$GK$318,31,FALSE))</f>
        <v>0</v>
      </c>
      <c r="AM224" s="56">
        <f t="shared" si="612"/>
        <v>57781.409999999996</v>
      </c>
      <c r="AN224" s="92">
        <f t="shared" si="613"/>
        <v>2.4153168988363685E-2</v>
      </c>
      <c r="AO224" s="71">
        <f t="shared" si="614"/>
        <v>696.8332127351664</v>
      </c>
      <c r="AP224" s="90">
        <f>IF(ISNA(VLOOKUP($B224,'[1]1718  Exp_Rev Access'!$F$7:$GK$318,33,FALSE)),"",VLOOKUP($B224,'[1]1718  Exp_Rev Access'!$F$7:$GK$318,33,FALSE))</f>
        <v>1604225.04</v>
      </c>
      <c r="AQ224" s="90">
        <f>IF(ISNA(VLOOKUP($B224,'[1]1718  Exp_Rev Access'!$F$7:$GK$318,34,FALSE)),"",VLOOKUP($B224,'[1]1718  Exp_Rev Access'!$F$7:$GK$318,34,FALSE))</f>
        <v>2998.99</v>
      </c>
      <c r="AR224" s="90">
        <f>IF(ISNA(VLOOKUP($B224,'[1]1718  Exp_Rev Access'!$F$7:$GK$318,35,FALSE)),"",VLOOKUP($B224,'[1]1718  Exp_Rev Access'!$F$7:$GK$318,35,FALSE))</f>
        <v>197592.24</v>
      </c>
      <c r="AS224" s="90">
        <f>IF(ISNA(VLOOKUP($B224,'[1]1718  Exp_Rev Access'!$F$7:$GK$318,36,FALSE)),"",VLOOKUP($B224,'[1]1718  Exp_Rev Access'!$F$7:$GK$318,36,FALSE))</f>
        <v>0</v>
      </c>
      <c r="AT224" s="90">
        <f>IF(ISNA(VLOOKUP($B224,'[1]1718  Exp_Rev Access'!$F$7:$GK$318,37,FALSE)),"",VLOOKUP($B224,'[1]1718  Exp_Rev Access'!$F$7:$GK$318,37,FALSE))</f>
        <v>0</v>
      </c>
      <c r="AU224" s="56">
        <f t="shared" si="615"/>
        <v>1804816.27</v>
      </c>
      <c r="AV224" s="93">
        <f t="shared" si="616"/>
        <v>0.75443005565731647</v>
      </c>
      <c r="AW224" s="56">
        <f t="shared" si="617"/>
        <v>21765.753376748675</v>
      </c>
      <c r="AX224" s="90">
        <f>IF(ISNA(VLOOKUP($B224,'[1]1718  Exp_Rev Access'!$F$7:$GK$318,39,FALSE)),"",VLOOKUP($B224,'[1]1718  Exp_Rev Access'!$F$7:$GK$318,39,FALSE))</f>
        <v>0</v>
      </c>
      <c r="AY224" s="90">
        <f>IF(ISNA(VLOOKUP($B224,'[1]1718  Exp_Rev Access'!$F$7:$GK$318,40,FALSE)),"",VLOOKUP($B224,'[1]1718  Exp_Rev Access'!$F$7:$GK$318,40,FALSE))</f>
        <v>49431.41</v>
      </c>
      <c r="AZ224" s="90">
        <f>IF(ISNA(VLOOKUP($B224,'[1]1718  Exp_Rev Access'!$F$7:$GK$318,41,FALSE)),"",VLOOKUP($B224,'[1]1718  Exp_Rev Access'!$F$7:$GK$318,41,FALSE))</f>
        <v>10269.4</v>
      </c>
      <c r="BA224" s="90">
        <f>IF(ISNA(VLOOKUP($B224,'[1]1718  Exp_Rev Access'!$F$7:$GK$318,42,FALSE)),"",VLOOKUP($B224,'[1]1718  Exp_Rev Access'!$F$7:$GK$318,42,FALSE))</f>
        <v>0</v>
      </c>
      <c r="BB224" s="90">
        <f>IF(ISNA(VLOOKUP($B224,'[1]1718  Exp_Rev Access'!$F$7:$GK$318,43,FALSE)),"",VLOOKUP($B224,'[1]1718  Exp_Rev Access'!$F$7:$GK$318,43,FALSE))</f>
        <v>0</v>
      </c>
      <c r="BC224" s="90">
        <f>IF(ISNA(VLOOKUP($B224,'[1]1718  Exp_Rev Access'!$F$7:$GK$318,44,FALSE)),"",VLOOKUP($B224,'[1]1718  Exp_Rev Access'!$F$7:$GK$318,44,FALSE))</f>
        <v>15123.73</v>
      </c>
      <c r="BD224" s="90">
        <f>IF(ISNA(VLOOKUP($B224,'[1]1718  Exp_Rev Access'!$F$7:$GK$318,45,FALSE)),"",VLOOKUP($B224,'[1]1718  Exp_Rev Access'!$F$7:$GK$318,45,FALSE))</f>
        <v>0</v>
      </c>
      <c r="BE224" s="90">
        <f>IF(ISNA(VLOOKUP($B224,'[1]1718  Exp_Rev Access'!$F$7:$GK$318,46,FALSE)),"",VLOOKUP($B224,'[1]1718  Exp_Rev Access'!$F$7:$GK$318,46,FALSE))</f>
        <v>3908</v>
      </c>
      <c r="BF224" s="90">
        <f>IF(ISNA(VLOOKUP($B224,'[1]1718  Exp_Rev Access'!$F$7:$GK$318,47,FALSE)),"",VLOOKUP($B224,'[1]1718  Exp_Rev Access'!$F$7:$GK$318,47,FALSE))</f>
        <v>0</v>
      </c>
      <c r="BG224" s="90">
        <f>IF(ISNA(VLOOKUP($B224,'[1]1718  Exp_Rev Access'!$F$7:$GK$318,48,FALSE)),"",VLOOKUP($B224,'[1]1718  Exp_Rev Access'!$F$7:$GK$318,48,FALSE))</f>
        <v>0</v>
      </c>
      <c r="BH224" s="90">
        <f>IF(ISNA(VLOOKUP($B224,'[1]1718  Exp_Rev Access'!$F$7:$GK$318,49,FALSE)),"",VLOOKUP($B224,'[1]1718  Exp_Rev Access'!$F$7:$GK$318,49,FALSE))</f>
        <v>1921.8</v>
      </c>
      <c r="BI224" s="90">
        <f>IF(ISNA(VLOOKUP($B224,'[1]1718  Exp_Rev Access'!$F$7:$GK$318,50,FALSE)),"",VLOOKUP($B224,'[1]1718  Exp_Rev Access'!$F$7:$GK$318,50,FALSE))</f>
        <v>0</v>
      </c>
      <c r="BJ224" s="90">
        <f>IF(ISNA(VLOOKUP($B224,'[1]1718  Exp_Rev Access'!$F$7:$GK$318,51,FALSE)),"",VLOOKUP($B224,'[1]1718  Exp_Rev Access'!$F$7:$GK$318,51,FALSE))</f>
        <v>1108.71</v>
      </c>
      <c r="BK224" s="90">
        <f>IF(ISNA(VLOOKUP($B224,'[1]1718  Exp_Rev Access'!$F$7:$GK$318,52,FALSE)),"",VLOOKUP($B224,'[1]1718  Exp_Rev Access'!$F$7:$GK$318,52,FALSE))</f>
        <v>153740.21</v>
      </c>
      <c r="BL224" s="90">
        <f>IF(ISNA(VLOOKUP($B224,'[1]1718  Exp_Rev Access'!$F$7:$GK$318,53,FALSE)),"",VLOOKUP($B224,'[1]1718  Exp_Rev Access'!$F$7:$GK$318,53,FALSE))</f>
        <v>0</v>
      </c>
      <c r="BM224" s="90">
        <f>IF(ISNA(VLOOKUP($B224,'[1]1718  Exp_Rev Access'!$F$7:$GK$318,54,FALSE)),"",VLOOKUP($B224,'[1]1718  Exp_Rev Access'!$F$7:$GK$318,54,FALSE))</f>
        <v>0</v>
      </c>
      <c r="BN224" s="90">
        <f>IF(ISNA(VLOOKUP($B224,'[1]1718  Exp_Rev Access'!$F$7:$GK$318,55,FALSE)),"",VLOOKUP($B224,'[1]1718  Exp_Rev Access'!$F$7:$GK$318,55,FALSE))</f>
        <v>0</v>
      </c>
      <c r="BO224" s="90">
        <f>IF(ISNA(VLOOKUP($B224,'[1]1718  Exp_Rev Access'!$F$7:$GK$318,56,FALSE)),"",VLOOKUP($B224,'[1]1718  Exp_Rev Access'!$F$7:$GK$318,56,FALSE))</f>
        <v>0</v>
      </c>
      <c r="BP224" s="90">
        <f>IF(ISNA(VLOOKUP($B224,'[1]1718  Exp_Rev Access'!$F$7:$GK$318,57,FALSE)),"",VLOOKUP($B224,'[1]1718  Exp_Rev Access'!$F$7:$GK$318,57,FALSE))</f>
        <v>0</v>
      </c>
      <c r="BQ224" s="90">
        <f>IF(ISNA(VLOOKUP($B224,'[1]1718  Exp_Rev Access'!$F$7:$GK$318,58,FALSE)),"",VLOOKUP($B224,'[1]1718  Exp_Rev Access'!$F$7:$GK$318,58,FALSE))</f>
        <v>0</v>
      </c>
      <c r="BR224" s="90">
        <f>IF(ISNA(VLOOKUP($B224,'[1]1718  Exp_Rev Access'!$F$7:$GK$318,59,FALSE)),"",VLOOKUP($B224,'[1]1718  Exp_Rev Access'!$F$7:$GK$318,59,FALSE))</f>
        <v>0</v>
      </c>
      <c r="BS224" s="90">
        <f>IF(ISNA(VLOOKUP($B224,'[1]1718  Exp_Rev Access'!$F$7:$GK$318,60,FALSE)),"",VLOOKUP($B224,'[1]1718  Exp_Rev Access'!$F$7:$GK$318,60,FALSE))</f>
        <v>0</v>
      </c>
      <c r="BT224" s="90">
        <f>IF(ISNA(VLOOKUP($B224,'[1]1718  Exp_Rev Access'!$F$7:$GK$318,61,FALSE)),"",VLOOKUP($B224,'[1]1718  Exp_Rev Access'!$F$7:$GK$318,61,FALSE))</f>
        <v>0</v>
      </c>
      <c r="BU224" s="90">
        <f>IF(ISNA(VLOOKUP($B224,'[1]1718  Exp_Rev Access'!$F$7:$GK$318,62,FALSE)),"",VLOOKUP($B224,'[1]1718  Exp_Rev Access'!$F$7:$GK$318,62,FALSE))</f>
        <v>0</v>
      </c>
      <c r="BV224" s="56">
        <f t="shared" si="571"/>
        <v>235503.26</v>
      </c>
      <c r="BW224" s="92">
        <f t="shared" si="618"/>
        <v>9.8442561995121802E-2</v>
      </c>
      <c r="BX224" s="71">
        <f t="shared" si="619"/>
        <v>2840.1261456825855</v>
      </c>
      <c r="BY224" s="90">
        <f>IF(ISNA(VLOOKUP($B224,'[1]1718  Exp_Rev Access'!$F$7:$GK$318,64,FALSE)),"",VLOOKUP($B224,'[1]1718  Exp_Rev Access'!$F$7:$GK$318,64,FALSE))</f>
        <v>0</v>
      </c>
      <c r="BZ224" s="90">
        <f>IF(ISNA(VLOOKUP($B224,'[1]1718  Exp_Rev Access'!$F$7:$GK$318,65,FALSE)),"",VLOOKUP($B224,'[1]1718  Exp_Rev Access'!$F$7:$GK$318,65,FALSE))</f>
        <v>0</v>
      </c>
      <c r="CA224" s="90">
        <f>IF(ISNA(VLOOKUP($B224,'[1]1718  Exp_Rev Access'!$F$7:$GK$318,66,FALSE)),"",VLOOKUP($B224,'[1]1718  Exp_Rev Access'!$F$7:$GK$318,66,FALSE))</f>
        <v>0</v>
      </c>
      <c r="CB224" s="90">
        <f>IF(ISNA(VLOOKUP($B224,'[1]1718  Exp_Rev Access'!$F$7:$GK$318,67,FALSE)),"",VLOOKUP($B224,'[1]1718  Exp_Rev Access'!$F$7:$GK$318,67,FALSE))</f>
        <v>0</v>
      </c>
      <c r="CC224" s="90">
        <f>IF(ISNA(VLOOKUP($B224,'[1]1718  Exp_Rev Access'!$F$7:$GK$318,68,FALSE)),"",VLOOKUP($B224,'[1]1718  Exp_Rev Access'!$F$7:$GK$318,68,FALSE))</f>
        <v>0</v>
      </c>
      <c r="CD224" s="90">
        <f>IF(ISNA(VLOOKUP($B224,'[1]1718  Exp_Rev Access'!$F$7:$GK$318,69,FALSE)),"",VLOOKUP($B224,'[1]1718  Exp_Rev Access'!$F$7:$GK$318,69,FALSE))</f>
        <v>0</v>
      </c>
      <c r="CE224" s="56">
        <f t="shared" si="566"/>
        <v>0</v>
      </c>
      <c r="CF224" s="92">
        <f t="shared" si="591"/>
        <v>0</v>
      </c>
      <c r="CG224" s="78">
        <f t="shared" si="592"/>
        <v>0</v>
      </c>
      <c r="CH224" s="90">
        <f>IF(ISNA(VLOOKUP($B224,'[1]1718  Exp_Rev Access'!$F$7:$GK$318,$CH$2,FALSE)),"",VLOOKUP($B224,'[1]1718  Exp_Rev Access'!$F$7:$GK$318,$CH$2,FALSE))</f>
        <v>0</v>
      </c>
      <c r="CI224" s="90">
        <f>IF(ISNA(VLOOKUP($B224,'[1]1718  Exp_Rev Access'!$F$7:$GK$318,$CI$2,FALSE)),"",VLOOKUP($B224,'[1]1718  Exp_Rev Access'!$F$7:$GK$318,$CI$2,FALSE))</f>
        <v>0</v>
      </c>
      <c r="CJ224" s="90">
        <f>IF(ISNA(VLOOKUP($B224,'[1]1718  Exp_Rev Access'!$F$7:$GK$318,$CJ$2,FALSE)),"",VLOOKUP($B224,'[1]1718  Exp_Rev Access'!$F$7:$GK$318,$CJ$2,FALSE))</f>
        <v>0</v>
      </c>
      <c r="CK224" s="90">
        <f>IF(ISNA(VLOOKUP($B224,'[1]1718  Exp_Rev Access'!$F$7:$GK$318,$CK$2,FALSE)),"",VLOOKUP($B224,'[1]1718  Exp_Rev Access'!$F$7:$GK$318,$CK$2,FALSE))</f>
        <v>0</v>
      </c>
      <c r="CL224" s="90">
        <f>IF(ISNA(VLOOKUP($B224,'[1]1718  Exp_Rev Access'!$F$7:$GK$318,$CL$2,FALSE)),"",VLOOKUP($B224,'[1]1718  Exp_Rev Access'!$F$7:$GK$318,$CL$2,FALSE))</f>
        <v>0</v>
      </c>
      <c r="CM224" s="90">
        <f>IF(ISNA(VLOOKUP($B224,'[1]1718  Exp_Rev Access'!$F$7:$GK$318,$CM$2,FALSE)),"",VLOOKUP($B224,'[1]1718  Exp_Rev Access'!$F$7:$GK$318,$CM$2,FALSE))</f>
        <v>0</v>
      </c>
      <c r="CN224" s="90">
        <f>IF(ISNA(VLOOKUP($B224,'[1]1718  Exp_Rev Access'!$F$7:$GK$318,$CN$2,FALSE)),"",VLOOKUP($B224,'[1]1718  Exp_Rev Access'!$F$7:$GK$318,$CN$2,FALSE))</f>
        <v>0</v>
      </c>
      <c r="CO224" s="90">
        <f>IF(ISNA(VLOOKUP($B224,'[1]1718  Exp_Rev Access'!$F$7:$GK$318,$CO$2,FALSE)),"",VLOOKUP($B224,'[1]1718  Exp_Rev Access'!$F$7:$GK$318,$CO$2,FALSE))</f>
        <v>0</v>
      </c>
      <c r="CP224" s="90">
        <f>IF(ISNA(VLOOKUP($B224,'[1]1718  Exp_Rev Access'!$F$7:$GK$318,$CP$2,FALSE)),"",VLOOKUP($B224,'[1]1718  Exp_Rev Access'!$F$7:$GK$318,$CP$2,FALSE))</f>
        <v>0</v>
      </c>
      <c r="CQ224" s="90">
        <f>IF(ISNA(VLOOKUP($B224,'[1]1718  Exp_Rev Access'!$F$7:$GK$318,$CQ$2,FALSE)),"",VLOOKUP($B224,'[1]1718  Exp_Rev Access'!$F$7:$GK$318,$CQ$2,FALSE))</f>
        <v>20743</v>
      </c>
      <c r="CR224" s="90">
        <f>IF(ISNA(VLOOKUP($B224,'[1]1718  Exp_Rev Access'!$F$7:$GK$318,$CR$2,FALSE)),"",VLOOKUP($B224,'[1]1718  Exp_Rev Access'!$F$7:$GK$318,$CR$2,FALSE))</f>
        <v>0</v>
      </c>
      <c r="CS224" s="90">
        <f>IF(ISNA(VLOOKUP($B224,'[1]1718  Exp_Rev Access'!$F$7:$GK$318,$CS$2,FALSE)),"",VLOOKUP($B224,'[1]1718  Exp_Rev Access'!$F$7:$GK$318,$CS$2,FALSE))</f>
        <v>0</v>
      </c>
      <c r="CT224" s="90">
        <f>IF(ISNA(VLOOKUP($B224,'[1]1718  Exp_Rev Access'!$F$7:$GK$318,$CT$2,FALSE)),"",VLOOKUP($B224,'[1]1718  Exp_Rev Access'!$F$7:$GK$318,$CT$2,FALSE))</f>
        <v>0</v>
      </c>
      <c r="CU224" s="90">
        <f>IF(ISNA(VLOOKUP($B224,'[1]1718  Exp_Rev Access'!$F$7:$GK$318,$CU$2,FALSE)),"",VLOOKUP($B224,'[1]1718  Exp_Rev Access'!$F$7:$GK$318,$CU$2,FALSE))</f>
        <v>19314</v>
      </c>
      <c r="CV224" s="90">
        <f>IF(ISNA(VLOOKUP($B224,'[1]1718  Exp_Rev Access'!$F$7:$GK$318,$CV$2,FALSE)),"",VLOOKUP($B224,'[1]1718  Exp_Rev Access'!$F$7:$GK$318,$CV$2,FALSE))</f>
        <v>0</v>
      </c>
      <c r="CW224" s="90">
        <f>IF(ISNA(VLOOKUP($B224,'[1]1718  Exp_Rev Access'!$F$7:$GK$318,$CW$2,FALSE)),"",VLOOKUP($B224,'[1]1718  Exp_Rev Access'!$F$7:$GK$318,$CW$2,FALSE))</f>
        <v>0</v>
      </c>
      <c r="CX224" s="90">
        <f>IF(ISNA(VLOOKUP($B224,'[1]1718  Exp_Rev Access'!$F$7:$GK$318,$CX$2,FALSE)),"",VLOOKUP($B224,'[1]1718  Exp_Rev Access'!$F$7:$GK$318,$CX$2,FALSE))</f>
        <v>0</v>
      </c>
      <c r="CY224" s="90">
        <f>IF(ISNA(VLOOKUP($B224,'[1]1718  Exp_Rev Access'!$F$7:$GK$318,$CY$2,FALSE)),"",VLOOKUP($B224,'[1]1718  Exp_Rev Access'!$F$7:$GK$318,$CY$2,FALSE))</f>
        <v>0</v>
      </c>
      <c r="CZ224" s="90">
        <f>IF(ISNA(VLOOKUP($B224,'[1]1718  Exp_Rev Access'!$F$7:$GK$318,$CZ$2,FALSE)),"",VLOOKUP($B224,'[1]1718  Exp_Rev Access'!$F$7:$GK$318,$CZ$2,FALSE))</f>
        <v>0</v>
      </c>
      <c r="DA224" s="90">
        <f>IF(ISNA(VLOOKUP($B224,'[1]1718  Exp_Rev Access'!$F$7:$GK$318,$DA$2,FALSE)),"",VLOOKUP($B224,'[1]1718  Exp_Rev Access'!$F$7:$GK$318,$DA$2,FALSE))</f>
        <v>0</v>
      </c>
      <c r="DB224" s="90">
        <f>IF(ISNA(VLOOKUP($B224,'[1]1718  Exp_Rev Access'!$F$7:$GK$318,$DB$2,FALSE)),"",VLOOKUP($B224,'[1]1718  Exp_Rev Access'!$F$7:$GK$318,$DB$2,FALSE))</f>
        <v>0</v>
      </c>
      <c r="DC224" s="90">
        <f>IF(ISNA(VLOOKUP($B224,'[1]1718  Exp_Rev Access'!$F$7:$GK$318,$DC$2,FALSE)),"",VLOOKUP($B224,'[1]1718  Exp_Rev Access'!$F$7:$GK$318,$DC$2,FALSE))</f>
        <v>0</v>
      </c>
      <c r="DD224" s="90">
        <f>IF(ISNA(VLOOKUP($B224,'[1]1718  Exp_Rev Access'!$F$7:$GK$318,$DD$2,FALSE)),"",VLOOKUP($B224,'[1]1718  Exp_Rev Access'!$F$7:$GK$318,$DD$2,FALSE))</f>
        <v>0</v>
      </c>
      <c r="DE224" s="90">
        <f>IF(ISNA(VLOOKUP($B224,'[1]1718  Exp_Rev Access'!$F$7:$GK$318,$DE$2,FALSE)),"",VLOOKUP($B224,'[1]1718  Exp_Rev Access'!$F$7:$GK$318,$DE$2,FALSE))</f>
        <v>0</v>
      </c>
      <c r="DF224" s="90">
        <f>IF(ISNA(VLOOKUP($B224,'[1]1718  Exp_Rev Access'!$F$7:$GK$318,$DF$2,FALSE)),"",VLOOKUP($B224,'[1]1718  Exp_Rev Access'!$F$7:$GK$318,$DF$2,FALSE))</f>
        <v>0</v>
      </c>
      <c r="DG224" s="90">
        <f>IF(ISNA(VLOOKUP($B224,'[1]1718  Exp_Rev Access'!$F$7:$GK$318,$DG$2,FALSE)),"",VLOOKUP($B224,'[1]1718  Exp_Rev Access'!$F$7:$GK$318,$DG$2,FALSE))</f>
        <v>0</v>
      </c>
      <c r="DH224" s="90">
        <f>IF(ISNA(VLOOKUP($B224,'[1]1718  Exp_Rev Access'!$F$7:$GK$318,$DH$2,FALSE)),"",VLOOKUP($B224,'[1]1718  Exp_Rev Access'!$F$7:$GK$318,$DH$2,FALSE))</f>
        <v>0</v>
      </c>
      <c r="DI224" s="90">
        <f>IF(ISNA(VLOOKUP($B224,'[1]1718  Exp_Rev Access'!$F$7:$GK$318,$DI$2,FALSE)),"",VLOOKUP($B224,'[1]1718  Exp_Rev Access'!$F$7:$GK$318,$DI$2,FALSE))</f>
        <v>25785.83</v>
      </c>
      <c r="DJ224" s="90">
        <f>IF(ISNA(VLOOKUP($B224,'[1]1718  Exp_Rev Access'!$F$7:$GK$318,$DJ$2,FALSE)),"",VLOOKUP($B224,'[1]1718  Exp_Rev Access'!$F$7:$GK$318,$DJ$2,FALSE))</f>
        <v>0</v>
      </c>
      <c r="DK224" s="90">
        <f>IF(ISNA(VLOOKUP($B224,'[1]1718  Exp_Rev Access'!$F$7:$GK$318,$DK$2,FALSE)),"",VLOOKUP($B224,'[1]1718  Exp_Rev Access'!$F$7:$GK$318,$DK$2,FALSE))</f>
        <v>0</v>
      </c>
      <c r="DL224" s="90">
        <f>IF(ISNA(VLOOKUP($B224,'[1]1718  Exp_Rev Access'!$F$7:$GK$318,$DL$2,FALSE)),"",VLOOKUP($B224,'[1]1718  Exp_Rev Access'!$F$7:$GK$318,$DL$2,FALSE))</f>
        <v>0</v>
      </c>
      <c r="DM224" s="90">
        <f>IF(ISNA(VLOOKUP($B224,'[1]1718  Exp_Rev Access'!$F$7:$GK$318,$DM$2,FALSE)),"",VLOOKUP($B224,'[1]1718  Exp_Rev Access'!$F$7:$GK$318,$DM$2,FALSE))</f>
        <v>0</v>
      </c>
      <c r="DN224" s="90">
        <f>IF(ISNA(VLOOKUP($B224,'[1]1718  Exp_Rev Access'!$F$7:$GK$318,$DN$2,FALSE)),"",VLOOKUP($B224,'[1]1718  Exp_Rev Access'!$F$7:$GK$318,$DN$2,FALSE))</f>
        <v>0</v>
      </c>
      <c r="DO224" s="90">
        <f>IF(ISNA(VLOOKUP($B224,'[1]1718  Exp_Rev Access'!$F$7:$GK$318,$DO$2,FALSE)),"",VLOOKUP($B224,'[1]1718  Exp_Rev Access'!$F$7:$GK$318,$DO$2,FALSE))</f>
        <v>0</v>
      </c>
      <c r="DP224" s="90">
        <f>IF(ISNA(VLOOKUP($B224,'[1]1718  Exp_Rev Access'!$F$7:$GK$318,$DP$2,FALSE)),"",VLOOKUP($B224,'[1]1718  Exp_Rev Access'!$F$7:$GK$318,$DP$2,FALSE))</f>
        <v>0</v>
      </c>
      <c r="DQ224" s="90">
        <f>IF(ISNA(VLOOKUP($B224,'[1]1718  Exp_Rev Access'!$F$7:$GK$318,$DQ$2,FALSE)),"",VLOOKUP($B224,'[1]1718  Exp_Rev Access'!$F$7:$GK$318,$DQ$2,FALSE))</f>
        <v>0</v>
      </c>
      <c r="DR224" s="90">
        <f>IF(ISNA(VLOOKUP($B224,'[1]1718  Exp_Rev Access'!$F$7:$GK$318,$DR$2,FALSE)),"",VLOOKUP($B224,'[1]1718  Exp_Rev Access'!$F$7:$GK$318,$DR$2,FALSE))</f>
        <v>0</v>
      </c>
      <c r="DS224" s="90">
        <f>IF(ISNA(VLOOKUP($B224,'[1]1718  Exp_Rev Access'!$F$7:$GK$318,$DS$2,FALSE)),"",VLOOKUP($B224,'[1]1718  Exp_Rev Access'!$F$7:$GK$318,$DS$2,FALSE))</f>
        <v>0</v>
      </c>
      <c r="DT224" s="90">
        <f>IF(ISNA(VLOOKUP($B224,'[1]1718  Exp_Rev Access'!$F$7:$GK$318,$DT$2,FALSE)),"",VLOOKUP($B224,'[1]1718  Exp_Rev Access'!$F$7:$GK$318,$DT$2,FALSE))</f>
        <v>0</v>
      </c>
      <c r="DU224" s="90">
        <f>IF(ISNA(VLOOKUP($B224,'[1]1718  Exp_Rev Access'!$F$7:$GK$318,$DU$2,FALSE)),"",VLOOKUP($B224,'[1]1718  Exp_Rev Access'!$F$7:$GK$318,$DU$2,FALSE))</f>
        <v>0</v>
      </c>
      <c r="DV224" s="90">
        <f>IF(ISNA(VLOOKUP($B224,'[1]1718  Exp_Rev Access'!$F$7:$GK$318,$DV$2,FALSE)),"",VLOOKUP($B224,'[1]1718  Exp_Rev Access'!$F$7:$GK$318,$DV$2,FALSE))</f>
        <v>0</v>
      </c>
      <c r="DW224" s="90">
        <f>IF(ISNA(VLOOKUP($B224,'[1]1718  Exp_Rev Access'!$F$7:$GK$318,$DW$2,FALSE)),"",VLOOKUP($B224,'[1]1718  Exp_Rev Access'!$F$7:$GK$318,$DW$2,FALSE))</f>
        <v>0</v>
      </c>
      <c r="DX224" s="90">
        <f>IF(ISNA(VLOOKUP($B224,'[1]1718  Exp_Rev Access'!$F$7:$GK$318,$DX$2,FALSE)),"",VLOOKUP($B224,'[1]1718  Exp_Rev Access'!$F$7:$GK$318,$DX$2,FALSE))</f>
        <v>0</v>
      </c>
      <c r="DY224" s="90">
        <f>IF(ISNA(VLOOKUP($B224,'[1]1718  Exp_Rev Access'!$F$7:$GK$318,$DY$2,FALSE)),"",VLOOKUP($B224,'[1]1718  Exp_Rev Access'!$F$7:$GK$318,$DY$2,FALSE))</f>
        <v>11719.75</v>
      </c>
      <c r="DZ224" s="90">
        <f>IF(ISNA(VLOOKUP($B224,'[1]1718  Exp_Rev Access'!$F$7:$GK$318,$DZ$2,FALSE)),"",VLOOKUP($B224,'[1]1718  Exp_Rev Access'!$F$7:$GK$318,$DZ$2,FALSE))</f>
        <v>0</v>
      </c>
      <c r="EA224" s="90">
        <f>IF(ISNA(VLOOKUP($B224,'[1]1718  Exp_Rev Access'!$F$7:$GK$318,$EA$2,FALSE)),"",VLOOKUP($B224,'[1]1718  Exp_Rev Access'!$F$7:$GK$318,$EA$2,FALSE))</f>
        <v>0</v>
      </c>
      <c r="EB224" s="90">
        <f>IF(ISNA(VLOOKUP($B224,'[1]1718  Exp_Rev Access'!$F$7:$GK$318,$EB$2,FALSE)),"",VLOOKUP($B224,'[1]1718  Exp_Rev Access'!$F$7:$GK$318,$EB$2,FALSE))</f>
        <v>0</v>
      </c>
      <c r="EC224" s="90">
        <f>IF(ISNA(VLOOKUP($B224,'[1]1718  Exp_Rev Access'!$F$7:$GK$318,$EC$2,FALSE)),"",VLOOKUP($B224,'[1]1718  Exp_Rev Access'!$F$7:$GK$318,$EC$2,FALSE))</f>
        <v>0</v>
      </c>
      <c r="ED224" s="90">
        <f>IF(ISNA(VLOOKUP($B224,'[1]1718  Exp_Rev Access'!$F$7:$GK$318,$ED$2,FALSE)),"",VLOOKUP($B224,'[1]1718  Exp_Rev Access'!$F$7:$GK$318,$ED$2,FALSE))</f>
        <v>0</v>
      </c>
      <c r="EE224" s="90">
        <f>IF(ISNA(VLOOKUP($B224,'[1]1718  Exp_Rev Access'!$F$7:$GK$318,$EE$2,FALSE)),"",VLOOKUP($B224,'[1]1718  Exp_Rev Access'!$F$7:$GK$318,$EE$2,FALSE))</f>
        <v>0</v>
      </c>
      <c r="EF224" s="90">
        <f>IF(ISNA(VLOOKUP($B224,'[1]1718  Exp_Rev Access'!$F$7:$GK$318,$EF$2,FALSE)),"",VLOOKUP($B224,'[1]1718  Exp_Rev Access'!$F$7:$GK$318,$EF$2,FALSE))</f>
        <v>0</v>
      </c>
      <c r="EG224" s="90">
        <f>IF(ISNA(VLOOKUP($B224,'[1]1718  Exp_Rev Access'!$F$7:$GK$318,$EG$2,FALSE)),"",VLOOKUP($B224,'[1]1718  Exp_Rev Access'!$F$7:$GK$318,$EG$2,FALSE))</f>
        <v>0</v>
      </c>
      <c r="EH224" s="90">
        <f>IF(ISNA(VLOOKUP($B224,'[1]1718  Exp_Rev Access'!$F$7:$GK$318,$EH$2,FALSE)),"",VLOOKUP($B224,'[1]1718  Exp_Rev Access'!$F$7:$GK$318,$EH$2,FALSE))</f>
        <v>0</v>
      </c>
      <c r="EI224" s="90">
        <f>IF(ISNA(VLOOKUP($B224,'[1]1718  Exp_Rev Access'!$F$7:$GK$318,$EI$2,FALSE)),"",VLOOKUP($B224,'[1]1718  Exp_Rev Access'!$F$7:$GK$318,$EI$2,FALSE))</f>
        <v>0</v>
      </c>
      <c r="EJ224" s="90">
        <f>IF(ISNA(VLOOKUP($B224,'[1]1718  Exp_Rev Access'!$F$7:$GK$318,$EJ$2,FALSE)),"",VLOOKUP($B224,'[1]1718  Exp_Rev Access'!$F$7:$GK$318,$EJ$2,FALSE))</f>
        <v>0</v>
      </c>
      <c r="EK224" s="90">
        <f>IF(ISNA(VLOOKUP($B224,'[1]1718  Exp_Rev Access'!$F$7:$GK$318,$EK$2,FALSE)),"",VLOOKUP($B224,'[1]1718  Exp_Rev Access'!$F$7:$GK$318,$EK$2,FALSE))</f>
        <v>0</v>
      </c>
      <c r="EL224" s="90">
        <f>IF(ISNA(VLOOKUP($B224,'[1]1718  Exp_Rev Access'!$F$7:$GK$318,$EL$2,FALSE)),"",VLOOKUP($B224,'[1]1718  Exp_Rev Access'!$F$7:$GK$318,$EL$2,FALSE))</f>
        <v>0</v>
      </c>
      <c r="EM224" s="90">
        <f>IF(ISNA(VLOOKUP($B224,'[1]1718  Exp_Rev Access'!$F$7:$GK$318,$EM$2,FALSE)),"",VLOOKUP($B224,'[1]1718  Exp_Rev Access'!$F$7:$GK$318,$EM$2,FALSE))</f>
        <v>0</v>
      </c>
      <c r="EN224" s="90">
        <f>IF(ISNA(VLOOKUP($B224,'[1]1718  Exp_Rev Access'!$F$7:$GK$318,$EN$2,FALSE)),"",VLOOKUP($B224,'[1]1718  Exp_Rev Access'!$F$7:$GK$318,$EN$2,FALSE))</f>
        <v>0</v>
      </c>
      <c r="EO224" s="90">
        <f>IF(ISNA(VLOOKUP($B224,'[1]1718  Exp_Rev Access'!$F$7:$GK$318,$EO$2,FALSE)),"",VLOOKUP($B224,'[1]1718  Exp_Rev Access'!$F$7:$GK$318,$EO$2,FALSE))</f>
        <v>0</v>
      </c>
      <c r="EP224" s="90">
        <f>IF(ISNA(VLOOKUP($B224,'[1]1718  Exp_Rev Access'!$F$7:$GK$318,$EP$2,FALSE)),"",VLOOKUP($B224,'[1]1718  Exp_Rev Access'!$F$7:$GK$318,$EP$2,FALSE))</f>
        <v>0</v>
      </c>
      <c r="EQ224" s="90">
        <f>IF(ISNA(VLOOKUP($B224,'[1]1718  Exp_Rev Access'!$F$7:$GK$318,$EQ$2,FALSE)),"",VLOOKUP($B224,'[1]1718  Exp_Rev Access'!$F$7:$GK$318,$EQ$2,FALSE))</f>
        <v>0</v>
      </c>
      <c r="ER224" s="90">
        <f>IF(ISNA(VLOOKUP($B224,'[1]1718  Exp_Rev Access'!$F$7:$GK$318,$ER$2,FALSE)),"",VLOOKUP($B224,'[1]1718  Exp_Rev Access'!$F$7:$GK$318,$ER$2,FALSE))</f>
        <v>0</v>
      </c>
      <c r="ES224" s="90">
        <f>IF(ISNA(VLOOKUP($B224,'[1]1718  Exp_Rev Access'!$F$7:$GK$318,$ES$2,FALSE)),"",VLOOKUP($B224,'[1]1718  Exp_Rev Access'!$F$7:$GK$318,$ES$2,FALSE))</f>
        <v>0</v>
      </c>
      <c r="ET224" s="90">
        <f>IF(ISNA(VLOOKUP($B224,'[1]1718  Exp_Rev Access'!$F$7:$GK$318,$ET$2,FALSE)),"",VLOOKUP($B224,'[1]1718  Exp_Rev Access'!$F$7:$GK$318,$ET$2,FALSE))</f>
        <v>0</v>
      </c>
      <c r="EU224" s="90">
        <f>IF(ISNA(VLOOKUP($B224,'[1]1718  Exp_Rev Access'!$F$7:$GK$318,$EU$2,FALSE)),"",VLOOKUP($B224,'[1]1718  Exp_Rev Access'!$F$7:$GK$318,$EU$2,FALSE))</f>
        <v>0</v>
      </c>
      <c r="EV224" s="90">
        <f>IF(ISNA(VLOOKUP($B224,'[1]1718  Exp_Rev Access'!$F$7:$GK$318,$EV$2,FALSE)),"",VLOOKUP($B224,'[1]1718  Exp_Rev Access'!$F$7:$GK$318,$EV$2,FALSE))</f>
        <v>0</v>
      </c>
      <c r="EW224" s="90">
        <f>IF(ISNA(VLOOKUP($B224,'[1]1718  Exp_Rev Access'!$F$7:$GK$318,$EW$2,FALSE)),"",VLOOKUP($B224,'[1]1718  Exp_Rev Access'!$F$7:$GK$318,$EW$2,FALSE))</f>
        <v>0</v>
      </c>
      <c r="EX224" s="90">
        <f>IF(ISNA(VLOOKUP($B224,'[1]1718  Exp_Rev Access'!$F$7:$GK$318,$EX$2,FALSE)),"",VLOOKUP($B224,'[1]1718  Exp_Rev Access'!$F$7:$GK$318,$EX$2,FALSE))</f>
        <v>0</v>
      </c>
      <c r="EY224" s="90">
        <f>IF(ISNA(VLOOKUP($B224,'[1]1718  Exp_Rev Access'!$F$7:$GK$318,$EY$2,FALSE)),"",VLOOKUP($B224,'[1]1718  Exp_Rev Access'!$F$7:$GK$318,$EY$2,FALSE))</f>
        <v>0</v>
      </c>
      <c r="EZ224" s="90">
        <f>IF(ISNA(VLOOKUP($B224,'[1]1718  Exp_Rev Access'!$F$7:$GK$318,$EZ$2,FALSE)),"",VLOOKUP($B224,'[1]1718  Exp_Rev Access'!$F$7:$GK$318,$EZ$2,FALSE))</f>
        <v>0</v>
      </c>
      <c r="FA224" s="90">
        <f>IF(ISNA(VLOOKUP($B224,'[1]1718  Exp_Rev Access'!$F$7:$GK$318,$FA$2,FALSE)),"",VLOOKUP($B224,'[1]1718  Exp_Rev Access'!$F$7:$GK$318,$FA$2,FALSE))</f>
        <v>0</v>
      </c>
      <c r="FB224" s="90">
        <f>IF(ISNA(VLOOKUP($B224,'[1]1718  Exp_Rev Access'!$F$7:$GK$318,$FB$2,FALSE)),"",VLOOKUP($B224,'[1]1718  Exp_Rev Access'!$F$7:$GK$318,$FB$2,FALSE))</f>
        <v>0</v>
      </c>
      <c r="FC224" s="90">
        <f>IF(ISNA(VLOOKUP($B224,'[1]1718  Exp_Rev Access'!$F$7:$GK$318,$FC$2,FALSE)),"",VLOOKUP($B224,'[1]1718  Exp_Rev Access'!$F$7:$GK$318,$FC$2,FALSE))</f>
        <v>0</v>
      </c>
      <c r="FD224" s="90">
        <f>IF(ISNA(VLOOKUP($B224,'[1]1718  Exp_Rev Access'!$F$7:$GK$318,$FD$2,FALSE)),"",VLOOKUP($B224,'[1]1718  Exp_Rev Access'!$F$7:$GK$318,$FD$2,FALSE))</f>
        <v>0</v>
      </c>
      <c r="FE224" s="90">
        <f>IF(ISNA(VLOOKUP($B224,'[1]1718  Exp_Rev Access'!$F$7:$GK$318,$FE$2,FALSE)),"",VLOOKUP($B224,'[1]1718  Exp_Rev Access'!$F$7:$GK$318,$FE$2,FALSE))</f>
        <v>0</v>
      </c>
      <c r="FF224" s="90">
        <f>IF(ISNA(VLOOKUP($B224,'[1]1718  Exp_Rev Access'!$F$7:$GK$318,$FF$2,FALSE)),"",VLOOKUP($B224,'[1]1718  Exp_Rev Access'!$F$7:$GK$318,$FF$2,FALSE))</f>
        <v>0</v>
      </c>
      <c r="FG224" s="90">
        <f>IF(ISNA(VLOOKUP($B224,'[1]1718  Exp_Rev Access'!$F$7:$GK$318,$FG$2,FALSE)),"",VLOOKUP($B224,'[1]1718  Exp_Rev Access'!$F$7:$GK$318,$FG$2,FALSE))</f>
        <v>0</v>
      </c>
      <c r="FH224" s="90">
        <f>IF(ISNA(VLOOKUP($B224,'[1]1718  Exp_Rev Access'!$F$7:$GK$318,$FH$2,FALSE)),"",VLOOKUP($B224,'[1]1718  Exp_Rev Access'!$F$7:$GK$318,$FH$2,FALSE))</f>
        <v>0</v>
      </c>
      <c r="FI224" s="90">
        <f>IF(ISNA(VLOOKUP($B224,'[1]1718  Exp_Rev Access'!$F$7:$GK$318,$FI$2,FALSE)),"",VLOOKUP($B224,'[1]1718  Exp_Rev Access'!$F$7:$GK$318,$FI$2,FALSE))</f>
        <v>0</v>
      </c>
      <c r="FJ224" s="90">
        <f>IF(ISNA(VLOOKUP($B224,'[1]1718  Exp_Rev Access'!$F$7:$GK$318,$FJ$2,FALSE)),"",VLOOKUP($B224,'[1]1718  Exp_Rev Access'!$F$7:$GK$318,$FJ$2,FALSE))</f>
        <v>0</v>
      </c>
      <c r="FK224" s="90">
        <f>IF(ISNA(VLOOKUP($B224,'[1]1718  Exp_Rev Access'!$F$7:$GK$318,$FK$2,FALSE)),"",VLOOKUP($B224,'[1]1718  Exp_Rev Access'!$F$7:$GK$318,$FK$2,FALSE))</f>
        <v>0</v>
      </c>
      <c r="FL224" s="90">
        <f>IF(ISNA(VLOOKUP($B224,'[1]1718  Exp_Rev Access'!$F$7:$GK$318,$FL$2,FALSE)),"",VLOOKUP($B224,'[1]1718  Exp_Rev Access'!$F$7:$GK$318,$FL$2,FALSE))</f>
        <v>0</v>
      </c>
      <c r="FM224" s="90">
        <f>IF(ISNA(VLOOKUP($B224,'[1]1718  Exp_Rev Access'!$F$7:$GK$318,$FM$2,FALSE)),"",VLOOKUP($B224,'[1]1718  Exp_Rev Access'!$F$7:$GK$318,$FM$2,FALSE))</f>
        <v>0</v>
      </c>
      <c r="FN224" s="90">
        <f>IF(ISNA(VLOOKUP($B224,'[1]1718  Exp_Rev Access'!$F$7:$GK$318,$FN$2,FALSE)),"",VLOOKUP($B224,'[1]1718  Exp_Rev Access'!$F$7:$GK$318,$FN$2,FALSE))</f>
        <v>0</v>
      </c>
      <c r="FO224" s="90">
        <f>IF(ISNA(VLOOKUP($B224,'[1]1718  Exp_Rev Access'!$F$7:$GK$318,$FO$2,FALSE)),"",VLOOKUP($B224,'[1]1718  Exp_Rev Access'!$F$7:$GK$318,$FO$2,FALSE))</f>
        <v>0</v>
      </c>
      <c r="FP224" s="90">
        <f>IF(ISNA(VLOOKUP($B224,'[1]1718  Exp_Rev Access'!$F$7:$GK$318,$FP$2,FALSE)),"",VLOOKUP($B224,'[1]1718  Exp_Rev Access'!$F$7:$GK$318,$FP$2,FALSE))</f>
        <v>0</v>
      </c>
      <c r="FQ224" s="90">
        <f>IF(ISNA(VLOOKUP($B224,'[1]1718  Exp_Rev Access'!$F$7:$GK$318,$FQ$2,FALSE)),"",VLOOKUP($B224,'[1]1718  Exp_Rev Access'!$F$7:$GK$318,$FQ$2,FALSE))</f>
        <v>0</v>
      </c>
      <c r="FR224" s="90">
        <f>IF(ISNA(VLOOKUP($B224,'[1]1718  Exp_Rev Access'!$F$7:$GK$318,$FR$2,FALSE)),"",VLOOKUP($B224,'[1]1718  Exp_Rev Access'!$F$7:$GK$318,$FR$2,FALSE))</f>
        <v>3869.68</v>
      </c>
      <c r="FS224" s="56">
        <f t="shared" si="620"/>
        <v>81432.259999999995</v>
      </c>
      <c r="FT224" s="92">
        <f t="shared" si="621"/>
        <v>3.4039445158648235E-2</v>
      </c>
      <c r="FU224" s="94">
        <f t="shared" si="622"/>
        <v>982.05812831644948</v>
      </c>
      <c r="FV224" s="95">
        <f>IF(ISNA(VLOOKUP($B224,'[1]1718  Exp_Rev Access'!$F$7:$GK$318,$FV$2,FALSE)),"",VLOOKUP($B224,'[1]1718  Exp_Rev Access'!$F$7:$GK$318,$FV$2,FALSE))</f>
        <v>0</v>
      </c>
      <c r="FW224" s="95">
        <f>IF(ISNA(VLOOKUP($B224,'[1]1718  Exp_Rev Access'!$F$7:$GK$318,$FW$2,FALSE)),"",VLOOKUP($B224,'[1]1718  Exp_Rev Access'!$F$7:$GK$318,$FW$2,FALSE))</f>
        <v>5699.77</v>
      </c>
      <c r="FX224" s="95">
        <f>IF(ISNA(VLOOKUP($B224,'[1]1718  Exp_Rev Access'!$F$7:$GK$318,$FX$2,FALSE)),"",VLOOKUP($B224,'[1]1718  Exp_Rev Access'!$F$7:$GK$318,$FX$2,FALSE))</f>
        <v>0</v>
      </c>
      <c r="FY224" s="95">
        <f>IF(ISNA(VLOOKUP($B224,'[1]1718  Exp_Rev Access'!$F$7:$GK$318,$FY$2,FALSE)),"",VLOOKUP($B224,'[1]1718  Exp_Rev Access'!$F$7:$GK$318,$FY$2,FALSE))</f>
        <v>0</v>
      </c>
      <c r="FZ224" s="95">
        <f>IF(ISNA(VLOOKUP($B224,'[1]1718  Exp_Rev Access'!$F$7:$GK$318,$FZ$2,FALSE)),"",VLOOKUP($B224,'[1]1718  Exp_Rev Access'!$F$7:$GK$318,$FZ$2,FALSE))</f>
        <v>0</v>
      </c>
      <c r="GA224" s="95">
        <f>IF(ISNA(VLOOKUP($B224,'[1]1718  Exp_Rev Access'!$F$7:$GK$318,$GA$2,FALSE)),"",VLOOKUP($B224,'[1]1718  Exp_Rev Access'!$F$7:$GK$318,$GA$2,FALSE))</f>
        <v>0</v>
      </c>
      <c r="GB224" s="95">
        <f>IF(ISNA(VLOOKUP($B224,'[1]1718  Exp_Rev Access'!$F$7:$GK$318,$GB$2,FALSE)),"",VLOOKUP($B224,'[1]1718  Exp_Rev Access'!$F$7:$GK$318,$GB$2,FALSE))</f>
        <v>0</v>
      </c>
      <c r="GC224" s="95">
        <f>IF(ISNA(VLOOKUP($B224,'[1]1718  Exp_Rev Access'!$F$7:$GK$318,$GC$2,FALSE)),"",VLOOKUP($B224,'[1]1718  Exp_Rev Access'!$F$7:$GK$318,$GC$2,FALSE))</f>
        <v>0</v>
      </c>
      <c r="GD224" s="95">
        <f>IF(ISNA(VLOOKUP($B224,'[1]1718  Exp_Rev Access'!$F$7:$GK$318,$GD$2,FALSE)),"",VLOOKUP($B224,'[1]1718  Exp_Rev Access'!$F$7:$GK$318,$GD$2,FALSE))</f>
        <v>0</v>
      </c>
      <c r="GE224" s="95">
        <f>IF(ISNA(VLOOKUP($B224,'[1]1718  Exp_Rev Access'!$F$7:$GK$318,$GE$2,FALSE)),"",VLOOKUP($B224,'[1]1718  Exp_Rev Access'!$F$7:$GK$318,$GE$2,FALSE))</f>
        <v>0</v>
      </c>
      <c r="GF224" s="95">
        <f>IF(ISNA(VLOOKUP($B224,'[1]1718  Exp_Rev Access'!$F$7:$GK$318,$GF$2,FALSE)),"",VLOOKUP($B224,'[1]1718  Exp_Rev Access'!$F$7:$GK$318,$GF$2,FALSE))</f>
        <v>0</v>
      </c>
      <c r="GG224" s="95">
        <f>IF(ISNA(VLOOKUP($B224,'[1]1718  Exp_Rev Access'!$F$7:$GK$318,$GG$2,FALSE)),"",VLOOKUP($B224,'[1]1718  Exp_Rev Access'!$F$7:$GK$318,$GG$2,FALSE))</f>
        <v>0</v>
      </c>
      <c r="GH224" s="95">
        <f>IF(ISNA(VLOOKUP($B224,'[1]1718  Exp_Rev Access'!$F$7:$GK$318,$GH$2,FALSE)),"",VLOOKUP($B224,'[1]1718  Exp_Rev Access'!$F$7:$GK$318,$GH$2,FALSE))</f>
        <v>0</v>
      </c>
      <c r="GI224" s="95">
        <f>IF(ISNA(VLOOKUP($B224,'[1]1718  Exp_Rev Access'!$F$7:$GK$318,$GI$2,FALSE)),"",VLOOKUP($B224,'[1]1718  Exp_Rev Access'!$F$7:$GK$318,$GI$2,FALSE))</f>
        <v>0</v>
      </c>
      <c r="GJ224" s="95">
        <f>IF(ISNA(VLOOKUP($B224,'[1]1718  Exp_Rev Access'!$F$7:$GK$318,$GJ$2,FALSE)),"",VLOOKUP($B224,'[1]1718  Exp_Rev Access'!$F$7:$GK$318,$GJ$2,FALSE))</f>
        <v>0</v>
      </c>
      <c r="GK224" s="95">
        <f>IF(ISNA(VLOOKUP($B224,'[1]1718  Exp_Rev Access'!$F$7:$GK$318,$GK$2,FALSE)),"",VLOOKUP($B224,'[1]1718  Exp_Rev Access'!$F$7:$GK$318,$GK$2,FALSE))</f>
        <v>0</v>
      </c>
      <c r="GL224" s="95">
        <f>IF(ISNA(VLOOKUP($B224,'[1]1718  Exp_Rev Access'!$F$7:$GK$318,$GL$2,FALSE)),"",VLOOKUP($B224,'[1]1718  Exp_Rev Access'!$F$7:$GK$318,$GL$2,FALSE))</f>
        <v>0</v>
      </c>
      <c r="GM224" s="95">
        <f>IF(ISNA(VLOOKUP($B224,'[1]1718  Exp_Rev Access'!$F$7:$GK$318,$GM$2,FALSE)),"",VLOOKUP($B224,'[1]1718  Exp_Rev Access'!$F$7:$GK$318,$GM$2,FALSE))</f>
        <v>0</v>
      </c>
      <c r="GN224" s="95">
        <f>IF(ISNA(VLOOKUP($B224,'[1]1718  Exp_Rev Access'!$F$7:$GK$318,$GN$2,FALSE)),"",VLOOKUP($B224,'[1]1718  Exp_Rev Access'!$F$7:$GK$318,$GN$2,FALSE))</f>
        <v>0</v>
      </c>
      <c r="GO224" s="95">
        <f>IF(ISNA(VLOOKUP($B224,'[1]1718  Exp_Rev Access'!$F$7:$GK$318,$GO$2,FALSE)),"",VLOOKUP($B224,'[1]1718  Exp_Rev Access'!$F$7:$GK$318,$GO$2,FALSE))</f>
        <v>0</v>
      </c>
      <c r="GP224" s="95">
        <f>IF(ISNA(VLOOKUP($B224,'[1]1718  Exp_Rev Access'!$F$7:$GK$318,$GP$2,FALSE)),"",VLOOKUP($B224,'[1]1718  Exp_Rev Access'!$F$7:$GK$318,$GP$2,FALSE))</f>
        <v>0</v>
      </c>
      <c r="GQ224" s="95">
        <f>IF(ISNA(VLOOKUP($B224,'[1]1718  Exp_Rev Access'!$F$7:$GK$318,$GQ$2,FALSE)),"",VLOOKUP($B224,'[1]1718  Exp_Rev Access'!$F$7:$GK$318,$GQ$2,FALSE))</f>
        <v>0</v>
      </c>
      <c r="GR224" s="95">
        <f>IF(ISNA(VLOOKUP($B224,'[1]1718  Exp_Rev Access'!$F$7:$GK$318,$GR$2,FALSE)),"",VLOOKUP($B224,'[1]1718  Exp_Rev Access'!$F$7:$GK$318,$GR$2,FALSE))</f>
        <v>0</v>
      </c>
      <c r="GS224" s="95">
        <f>IF(ISNA(VLOOKUP($B224,'[1]1718  Exp_Rev Access'!$F$7:$GK$318,$GS$2,FALSE)),"",VLOOKUP($B224,'[1]1718  Exp_Rev Access'!$F$7:$GK$318,$GS$2,FALSE))</f>
        <v>0</v>
      </c>
      <c r="GT224" s="95">
        <f>IF(ISNA(VLOOKUP($B224,'[1]1718  Exp_Rev Access'!$F$7:$GK$318,$GT$2,FALSE)),"",VLOOKUP($B224,'[1]1718  Exp_Rev Access'!$F$7:$GK$318,$GT$2,FALSE))</f>
        <v>0</v>
      </c>
      <c r="GU224" s="56">
        <f t="shared" si="623"/>
        <v>5699.77</v>
      </c>
      <c r="GV224" s="92">
        <f t="shared" si="624"/>
        <v>2.3825570889461803E-3</v>
      </c>
      <c r="GW224" s="96">
        <f t="shared" si="625"/>
        <v>68.738181379643038</v>
      </c>
    </row>
    <row r="225" spans="1:222" x14ac:dyDescent="0.3">
      <c r="A225" s="73"/>
      <c r="B225" s="88" t="s">
        <v>503</v>
      </c>
      <c r="C225" s="89" t="s">
        <v>504</v>
      </c>
      <c r="D225" s="75">
        <f>IF(ISNA(VLOOKUP($B225,'[1]1718 enrollment_Rev_Exp by size'!$A$7:H559,3,FALSE)),"",VLOOKUP($B225,'[1]1718 enrollment_Rev_Exp by size'!$A$7:$G$350,3,FALSE))</f>
        <v>88.61</v>
      </c>
      <c r="E225" s="76">
        <f>IF(ISNA(VLOOKUP($B225,'[1]1718 enrollment_Rev_Exp by size'!$A$7:I560,5,FALSE)),"",VLOOKUP($B225,'[1]1718 enrollment_Rev_Exp by size'!$A$7:$G$350,5,FALSE))</f>
        <v>2491120.59</v>
      </c>
      <c r="F225" s="70"/>
      <c r="G225" s="70"/>
      <c r="H225" s="90">
        <f>IF(ISNA(VLOOKUP($B225,'[1]1718  Exp_Rev Access'!$F$7:$GK$318,3,FALSE)),"",VLOOKUP($B225,'[1]1718  Exp_Rev Access'!$F$7:$GK$318,3,FALSE))</f>
        <v>546008.94999999995</v>
      </c>
      <c r="I225" s="90">
        <f>IF(ISNA(VLOOKUP($B225,'[1]1718  Exp_Rev Access'!$F$7:$GK$318,4,FALSE)),"",VLOOKUP($B225,'[1]1718  Exp_Rev Access'!$F$7:$GK$318,4,FALSE))</f>
        <v>0</v>
      </c>
      <c r="J225" s="90">
        <f>IF(ISNA(VLOOKUP($B225,'[1]1718  Exp_Rev Access'!$F$7:$GK$318,5,FALSE)),"",VLOOKUP($B225,'[1]1718  Exp_Rev Access'!$F$7:$GK$318,5,FALSE))</f>
        <v>3138.69</v>
      </c>
      <c r="K225" s="90">
        <f>IF(ISNA(VLOOKUP($B225,'[1]1718  Exp_Rev Access'!$F$7:$GK$318,6,FALSE)),"-",VLOOKUP($B225,'[1]1718  Exp_Rev Access'!$F$7:$GK$318,6,FALSE))</f>
        <v>0</v>
      </c>
      <c r="L225" s="90">
        <f>IF(ISNA(VLOOKUP($B225,'[1]1718  Exp_Rev Access'!$F$7:$GK$318,7,FALSE)),"",VLOOKUP($B225,'[1]1718  Exp_Rev Access'!$F$7:$GK$318,7,FALSE))</f>
        <v>0</v>
      </c>
      <c r="M225" s="90">
        <f>IF(ISNA(VLOOKUP($B225,'[1]1718  Exp_Rev Access'!$F$7:$GK$318,8,FALSE)),"",VLOOKUP($B225,'[1]1718  Exp_Rev Access'!$F$7:$GK$318,8,FALSE))</f>
        <v>0</v>
      </c>
      <c r="N225" s="56">
        <f t="shared" si="609"/>
        <v>549147.6399999999</v>
      </c>
      <c r="O225" s="91">
        <f t="shared" si="610"/>
        <v>0.22044201400944621</v>
      </c>
      <c r="P225" s="56">
        <f t="shared" si="611"/>
        <v>6197.3551517887363</v>
      </c>
      <c r="Q225" s="90">
        <f>IF(ISNA(VLOOKUP($B225,'[1]1718  Exp_Rev Access'!$F$7:$GK$318,10,FALSE)),"",VLOOKUP($B225,'[1]1718  Exp_Rev Access'!$F$7:$GK$318,10,FALSE))</f>
        <v>720</v>
      </c>
      <c r="R225" s="90">
        <f>IF(ISNA(VLOOKUP($B225,'[1]1718  Exp_Rev Access'!$F$7:$GK$318,11,FALSE)),"",VLOOKUP($B225,'[1]1718  Exp_Rev Access'!$F$7:$GK$318,11,FALSE))</f>
        <v>0</v>
      </c>
      <c r="S225" s="90">
        <f>IF(ISNA(VLOOKUP($B225,'[1]1718  Exp_Rev Access'!$F$7:$GK$318,12,FALSE)),"",VLOOKUP($B225,'[1]1718  Exp_Rev Access'!$F$7:$GK$318,12,FALSE))</f>
        <v>0</v>
      </c>
      <c r="T225" s="90">
        <f>IF(ISNA(VLOOKUP($B225,'[1]1718  Exp_Rev Access'!$F$7:$GK$318,13,FALSE)),"",VLOOKUP($B225,'[1]1718  Exp_Rev Access'!$F$7:$GK$318,13,FALSE))</f>
        <v>0</v>
      </c>
      <c r="U225" s="90">
        <f>IF(ISNA(VLOOKUP($B225,'[1]1718  Exp_Rev Access'!$F$7:$GK$318,14,FALSE)),"",VLOOKUP($B225,'[1]1718  Exp_Rev Access'!$F$7:$GK$318,14,FALSE))</f>
        <v>300</v>
      </c>
      <c r="V225" s="90">
        <f>IF(ISNA(VLOOKUP($B225,'[1]1718  Exp_Rev Access'!$F$7:$GK$318,15,FALSE)),"",VLOOKUP($B225,'[1]1718  Exp_Rev Access'!$F$7:$GK$318,15,FALSE))</f>
        <v>0</v>
      </c>
      <c r="W225" s="90">
        <f>IF(ISNA(VLOOKUP($B225,'[1]1718  Exp_Rev Access'!$F$7:$GK$318,16,FALSE)),"",VLOOKUP($B225,'[1]1718  Exp_Rev Access'!$F$7:$GK$318,16,FALSE))</f>
        <v>0</v>
      </c>
      <c r="X225" s="90">
        <f>IF(ISNA(VLOOKUP($B225,'[1]1718  Exp_Rev Access'!$F$7:$GK$318,17,FALSE)),"",VLOOKUP($B225,'[1]1718  Exp_Rev Access'!$F$7:$GK$318,17,FALSE))</f>
        <v>0</v>
      </c>
      <c r="Y225" s="90">
        <f>IF(ISNA(VLOOKUP($B225,'[1]1718  Exp_Rev Access'!$F$7:$GK$318,18,FALSE)),"",VLOOKUP($B225,'[1]1718  Exp_Rev Access'!$F$7:$GK$318,18,FALSE))</f>
        <v>138.71</v>
      </c>
      <c r="Z225" s="90">
        <f>IF(ISNA(VLOOKUP($B225,'[1]1718  Exp_Rev Access'!$F$7:$GK$318,19,FALSE)),"",VLOOKUP($B225,'[1]1718  Exp_Rev Access'!$F$7:$GK$318,19,FALSE))</f>
        <v>0</v>
      </c>
      <c r="AA225" s="90">
        <f>IF(ISNA(VLOOKUP($B225,'[1]1718  Exp_Rev Access'!$F$7:$GK$318,20,FALSE)),"",VLOOKUP($B225,'[1]1718  Exp_Rev Access'!$F$7:$GK$318,20,FALSE))</f>
        <v>0</v>
      </c>
      <c r="AB225" s="90">
        <f>IF(ISNA(VLOOKUP($B225,'[1]1718  Exp_Rev Access'!$F$7:$GK$318,21,FALSE)),"",VLOOKUP($B225,'[1]1718  Exp_Rev Access'!$F$7:$GK$318,21,FALSE))</f>
        <v>0</v>
      </c>
      <c r="AC225" s="90">
        <f>IF(ISNA(VLOOKUP($B225,'[1]1718  Exp_Rev Access'!$F$7:$GK$318,22,FALSE)),"",VLOOKUP($B225,'[1]1718  Exp_Rev Access'!$F$7:$GK$318,22,FALSE))</f>
        <v>0</v>
      </c>
      <c r="AD225" s="90">
        <f>IF(ISNA(VLOOKUP($B225,'[1]1718  Exp_Rev Access'!$F$7:$GK$318,23,FALSE)),"",VLOOKUP($B225,'[1]1718  Exp_Rev Access'!$F$7:$GK$318,23,FALSE))</f>
        <v>17289.77</v>
      </c>
      <c r="AE225" s="90">
        <f>IF(ISNA(VLOOKUP($B225,'[1]1718  Exp_Rev Access'!$F$7:$GK$318,24,FALSE)),"",VLOOKUP($B225,'[1]1718  Exp_Rev Access'!$F$7:$GK$318,24,FALSE))</f>
        <v>3170.46</v>
      </c>
      <c r="AF225" s="90">
        <f>IF(ISNA(VLOOKUP($B225,'[1]1718  Exp_Rev Access'!$F$7:$GK$318,25,FALSE)),"",VLOOKUP($B225,'[1]1718  Exp_Rev Access'!$F$7:$GK$318,25,FALSE))</f>
        <v>0</v>
      </c>
      <c r="AG225" s="90">
        <f>IF(ISNA(VLOOKUP($B225,'[1]1718  Exp_Rev Access'!$F$7:$GK$318,26,FALSE)),"",VLOOKUP($B225,'[1]1718  Exp_Rev Access'!$F$7:$GK$318,26,FALSE))</f>
        <v>100</v>
      </c>
      <c r="AH225" s="90">
        <f>IF(ISNA(VLOOKUP($B225,'[1]1718  Exp_Rev Access'!$F$7:$GK$318,27,FALSE)),"",VLOOKUP($B225,'[1]1718  Exp_Rev Access'!$F$7:$GK$318,27,FALSE))</f>
        <v>58</v>
      </c>
      <c r="AI225" s="90">
        <f>IF(ISNA(VLOOKUP($B225,'[1]1718  Exp_Rev Access'!$F$7:$GK$318,28,FALSE)),"",VLOOKUP($B225,'[1]1718  Exp_Rev Access'!$F$7:$GK$318,28,FALSE))</f>
        <v>0</v>
      </c>
      <c r="AJ225" s="90">
        <f>IF(ISNA(VLOOKUP($B225,'[1]1718  Exp_Rev Access'!$F$7:$GK$318,29,FALSE)),"",VLOOKUP($B225,'[1]1718  Exp_Rev Access'!$F$7:$GK$318,29,FALSE))</f>
        <v>0</v>
      </c>
      <c r="AK225" s="90">
        <f>IF(ISNA(VLOOKUP($B225,'[1]1718  Exp_Rev Access'!$F$7:$GK$318,30,FALSE)),"",VLOOKUP($B225,'[1]1718  Exp_Rev Access'!$F$7:$GK$318,30,FALSE))</f>
        <v>0</v>
      </c>
      <c r="AL225" s="90">
        <f>IF(ISNA(VLOOKUP($B225,'[1]1718  Exp_Rev Access'!$F$7:$GK$318,31,FALSE)),"",VLOOKUP($B225,'[1]1718  Exp_Rev Access'!$F$7:$GK$318,31,FALSE))</f>
        <v>0</v>
      </c>
      <c r="AM225" s="56">
        <f t="shared" si="612"/>
        <v>21776.94</v>
      </c>
      <c r="AN225" s="92">
        <f t="shared" si="613"/>
        <v>8.7418248989704662E-3</v>
      </c>
      <c r="AO225" s="71">
        <f t="shared" si="614"/>
        <v>245.76165218372643</v>
      </c>
      <c r="AP225" s="90">
        <f>IF(ISNA(VLOOKUP($B225,'[1]1718  Exp_Rev Access'!$F$7:$GK$318,33,FALSE)),"",VLOOKUP($B225,'[1]1718  Exp_Rev Access'!$F$7:$GK$318,33,FALSE))</f>
        <v>1565927.48</v>
      </c>
      <c r="AQ225" s="90">
        <f>IF(ISNA(VLOOKUP($B225,'[1]1718  Exp_Rev Access'!$F$7:$GK$318,34,FALSE)),"",VLOOKUP($B225,'[1]1718  Exp_Rev Access'!$F$7:$GK$318,34,FALSE))</f>
        <v>16530.939999999999</v>
      </c>
      <c r="AR225" s="90">
        <f>IF(ISNA(VLOOKUP($B225,'[1]1718  Exp_Rev Access'!$F$7:$GK$318,35,FALSE)),"",VLOOKUP($B225,'[1]1718  Exp_Rev Access'!$F$7:$GK$318,35,FALSE))</f>
        <v>0</v>
      </c>
      <c r="AS225" s="90">
        <f>IF(ISNA(VLOOKUP($B225,'[1]1718  Exp_Rev Access'!$F$7:$GK$318,36,FALSE)),"",VLOOKUP($B225,'[1]1718  Exp_Rev Access'!$F$7:$GK$318,36,FALSE))</f>
        <v>0</v>
      </c>
      <c r="AT225" s="90">
        <f>IF(ISNA(VLOOKUP($B225,'[1]1718  Exp_Rev Access'!$F$7:$GK$318,37,FALSE)),"",VLOOKUP($B225,'[1]1718  Exp_Rev Access'!$F$7:$GK$318,37,FALSE))</f>
        <v>0</v>
      </c>
      <c r="AU225" s="56">
        <f t="shared" si="615"/>
        <v>1582458.42</v>
      </c>
      <c r="AV225" s="93">
        <f t="shared" si="616"/>
        <v>0.63523958910395417</v>
      </c>
      <c r="AW225" s="56">
        <f t="shared" si="617"/>
        <v>17858.688861302337</v>
      </c>
      <c r="AX225" s="90">
        <f>IF(ISNA(VLOOKUP($B225,'[1]1718  Exp_Rev Access'!$F$7:$GK$318,39,FALSE)),"",VLOOKUP($B225,'[1]1718  Exp_Rev Access'!$F$7:$GK$318,39,FALSE))</f>
        <v>0</v>
      </c>
      <c r="AY225" s="90">
        <f>IF(ISNA(VLOOKUP($B225,'[1]1718  Exp_Rev Access'!$F$7:$GK$318,40,FALSE)),"",VLOOKUP($B225,'[1]1718  Exp_Rev Access'!$F$7:$GK$318,40,FALSE))</f>
        <v>89586.42</v>
      </c>
      <c r="AZ225" s="90">
        <f>IF(ISNA(VLOOKUP($B225,'[1]1718  Exp_Rev Access'!$F$7:$GK$318,41,FALSE)),"",VLOOKUP($B225,'[1]1718  Exp_Rev Access'!$F$7:$GK$318,41,FALSE))</f>
        <v>0</v>
      </c>
      <c r="BA225" s="90">
        <f>IF(ISNA(VLOOKUP($B225,'[1]1718  Exp_Rev Access'!$F$7:$GK$318,42,FALSE)),"",VLOOKUP($B225,'[1]1718  Exp_Rev Access'!$F$7:$GK$318,42,FALSE))</f>
        <v>0</v>
      </c>
      <c r="BB225" s="90">
        <f>IF(ISNA(VLOOKUP($B225,'[1]1718  Exp_Rev Access'!$F$7:$GK$318,43,FALSE)),"",VLOOKUP($B225,'[1]1718  Exp_Rev Access'!$F$7:$GK$318,43,FALSE))</f>
        <v>0</v>
      </c>
      <c r="BC225" s="90">
        <f>IF(ISNA(VLOOKUP($B225,'[1]1718  Exp_Rev Access'!$F$7:$GK$318,44,FALSE)),"",VLOOKUP($B225,'[1]1718  Exp_Rev Access'!$F$7:$GK$318,44,FALSE))</f>
        <v>18173.5</v>
      </c>
      <c r="BD225" s="90">
        <f>IF(ISNA(VLOOKUP($B225,'[1]1718  Exp_Rev Access'!$F$7:$GK$318,45,FALSE)),"",VLOOKUP($B225,'[1]1718  Exp_Rev Access'!$F$7:$GK$318,45,FALSE))</f>
        <v>0</v>
      </c>
      <c r="BE225" s="90">
        <f>IF(ISNA(VLOOKUP($B225,'[1]1718  Exp_Rev Access'!$F$7:$GK$318,46,FALSE)),"",VLOOKUP($B225,'[1]1718  Exp_Rev Access'!$F$7:$GK$318,46,FALSE))</f>
        <v>6823.93</v>
      </c>
      <c r="BF225" s="90">
        <f>IF(ISNA(VLOOKUP($B225,'[1]1718  Exp_Rev Access'!$F$7:$GK$318,47,FALSE)),"",VLOOKUP($B225,'[1]1718  Exp_Rev Access'!$F$7:$GK$318,47,FALSE))</f>
        <v>0</v>
      </c>
      <c r="BG225" s="90">
        <f>IF(ISNA(VLOOKUP($B225,'[1]1718  Exp_Rev Access'!$F$7:$GK$318,48,FALSE)),"",VLOOKUP($B225,'[1]1718  Exp_Rev Access'!$F$7:$GK$318,48,FALSE))</f>
        <v>0</v>
      </c>
      <c r="BH225" s="90">
        <f>IF(ISNA(VLOOKUP($B225,'[1]1718  Exp_Rev Access'!$F$7:$GK$318,49,FALSE)),"",VLOOKUP($B225,'[1]1718  Exp_Rev Access'!$F$7:$GK$318,49,FALSE))</f>
        <v>1095.67</v>
      </c>
      <c r="BI225" s="90">
        <f>IF(ISNA(VLOOKUP($B225,'[1]1718  Exp_Rev Access'!$F$7:$GK$318,50,FALSE)),"",VLOOKUP($B225,'[1]1718  Exp_Rev Access'!$F$7:$GK$318,50,FALSE))</f>
        <v>0</v>
      </c>
      <c r="BJ225" s="90">
        <f>IF(ISNA(VLOOKUP($B225,'[1]1718  Exp_Rev Access'!$F$7:$GK$318,51,FALSE)),"",VLOOKUP($B225,'[1]1718  Exp_Rev Access'!$F$7:$GK$318,51,FALSE))</f>
        <v>310.89</v>
      </c>
      <c r="BK225" s="90">
        <f>IF(ISNA(VLOOKUP($B225,'[1]1718  Exp_Rev Access'!$F$7:$GK$318,52,FALSE)),"",VLOOKUP($B225,'[1]1718  Exp_Rev Access'!$F$7:$GK$318,52,FALSE))</f>
        <v>145662.71</v>
      </c>
      <c r="BL225" s="90">
        <f>IF(ISNA(VLOOKUP($B225,'[1]1718  Exp_Rev Access'!$F$7:$GK$318,53,FALSE)),"",VLOOKUP($B225,'[1]1718  Exp_Rev Access'!$F$7:$GK$318,53,FALSE))</f>
        <v>0</v>
      </c>
      <c r="BM225" s="90">
        <f>IF(ISNA(VLOOKUP($B225,'[1]1718  Exp_Rev Access'!$F$7:$GK$318,54,FALSE)),"",VLOOKUP($B225,'[1]1718  Exp_Rev Access'!$F$7:$GK$318,54,FALSE))</f>
        <v>0</v>
      </c>
      <c r="BN225" s="90">
        <f>IF(ISNA(VLOOKUP($B225,'[1]1718  Exp_Rev Access'!$F$7:$GK$318,55,FALSE)),"",VLOOKUP($B225,'[1]1718  Exp_Rev Access'!$F$7:$GK$318,55,FALSE))</f>
        <v>0</v>
      </c>
      <c r="BO225" s="90">
        <f>IF(ISNA(VLOOKUP($B225,'[1]1718  Exp_Rev Access'!$F$7:$GK$318,56,FALSE)),"",VLOOKUP($B225,'[1]1718  Exp_Rev Access'!$F$7:$GK$318,56,FALSE))</f>
        <v>0</v>
      </c>
      <c r="BP225" s="90">
        <f>IF(ISNA(VLOOKUP($B225,'[1]1718  Exp_Rev Access'!$F$7:$GK$318,57,FALSE)),"",VLOOKUP($B225,'[1]1718  Exp_Rev Access'!$F$7:$GK$318,57,FALSE))</f>
        <v>0</v>
      </c>
      <c r="BQ225" s="90">
        <f>IF(ISNA(VLOOKUP($B225,'[1]1718  Exp_Rev Access'!$F$7:$GK$318,58,FALSE)),"",VLOOKUP($B225,'[1]1718  Exp_Rev Access'!$F$7:$GK$318,58,FALSE))</f>
        <v>0</v>
      </c>
      <c r="BR225" s="90">
        <f>IF(ISNA(VLOOKUP($B225,'[1]1718  Exp_Rev Access'!$F$7:$GK$318,59,FALSE)),"",VLOOKUP($B225,'[1]1718  Exp_Rev Access'!$F$7:$GK$318,59,FALSE))</f>
        <v>0</v>
      </c>
      <c r="BS225" s="90">
        <f>IF(ISNA(VLOOKUP($B225,'[1]1718  Exp_Rev Access'!$F$7:$GK$318,60,FALSE)),"",VLOOKUP($B225,'[1]1718  Exp_Rev Access'!$F$7:$GK$318,60,FALSE))</f>
        <v>0</v>
      </c>
      <c r="BT225" s="90">
        <f>IF(ISNA(VLOOKUP($B225,'[1]1718  Exp_Rev Access'!$F$7:$GK$318,61,FALSE)),"",VLOOKUP($B225,'[1]1718  Exp_Rev Access'!$F$7:$GK$318,61,FALSE))</f>
        <v>0</v>
      </c>
      <c r="BU225" s="90">
        <f>IF(ISNA(VLOOKUP($B225,'[1]1718  Exp_Rev Access'!$F$7:$GK$318,62,FALSE)),"",VLOOKUP($B225,'[1]1718  Exp_Rev Access'!$F$7:$GK$318,62,FALSE))</f>
        <v>0</v>
      </c>
      <c r="BV225" s="56">
        <f t="shared" si="571"/>
        <v>261653.12</v>
      </c>
      <c r="BW225" s="92">
        <f t="shared" si="618"/>
        <v>0.10503430506348953</v>
      </c>
      <c r="BX225" s="71">
        <f t="shared" si="619"/>
        <v>2952.8622051687166</v>
      </c>
      <c r="BY225" s="90">
        <f>IF(ISNA(VLOOKUP($B225,'[1]1718  Exp_Rev Access'!$F$7:$GK$318,64,FALSE)),"",VLOOKUP($B225,'[1]1718  Exp_Rev Access'!$F$7:$GK$318,64,FALSE))</f>
        <v>0</v>
      </c>
      <c r="BZ225" s="90">
        <f>IF(ISNA(VLOOKUP($B225,'[1]1718  Exp_Rev Access'!$F$7:$GK$318,65,FALSE)),"",VLOOKUP($B225,'[1]1718  Exp_Rev Access'!$F$7:$GK$318,65,FALSE))</f>
        <v>0</v>
      </c>
      <c r="CA225" s="90">
        <f>IF(ISNA(VLOOKUP($B225,'[1]1718  Exp_Rev Access'!$F$7:$GK$318,66,FALSE)),"",VLOOKUP($B225,'[1]1718  Exp_Rev Access'!$F$7:$GK$318,66,FALSE))</f>
        <v>0</v>
      </c>
      <c r="CB225" s="90">
        <f>IF(ISNA(VLOOKUP($B225,'[1]1718  Exp_Rev Access'!$F$7:$GK$318,67,FALSE)),"",VLOOKUP($B225,'[1]1718  Exp_Rev Access'!$F$7:$GK$318,67,FALSE))</f>
        <v>0</v>
      </c>
      <c r="CC225" s="90">
        <f>IF(ISNA(VLOOKUP($B225,'[1]1718  Exp_Rev Access'!$F$7:$GK$318,68,FALSE)),"",VLOOKUP($B225,'[1]1718  Exp_Rev Access'!$F$7:$GK$318,68,FALSE))</f>
        <v>0</v>
      </c>
      <c r="CD225" s="90">
        <f>IF(ISNA(VLOOKUP($B225,'[1]1718  Exp_Rev Access'!$F$7:$GK$318,69,FALSE)),"",VLOOKUP($B225,'[1]1718  Exp_Rev Access'!$F$7:$GK$318,69,FALSE))</f>
        <v>0</v>
      </c>
      <c r="CE225" s="56">
        <f t="shared" si="566"/>
        <v>0</v>
      </c>
      <c r="CF225" s="92">
        <f t="shared" si="591"/>
        <v>0</v>
      </c>
      <c r="CG225" s="78">
        <f t="shared" si="592"/>
        <v>0</v>
      </c>
      <c r="CH225" s="90">
        <f>IF(ISNA(VLOOKUP($B225,'[1]1718  Exp_Rev Access'!$F$7:$GK$318,$CH$2,FALSE)),"",VLOOKUP($B225,'[1]1718  Exp_Rev Access'!$F$7:$GK$318,$CH$2,FALSE))</f>
        <v>0</v>
      </c>
      <c r="CI225" s="90">
        <f>IF(ISNA(VLOOKUP($B225,'[1]1718  Exp_Rev Access'!$F$7:$GK$318,$CI$2,FALSE)),"",VLOOKUP($B225,'[1]1718  Exp_Rev Access'!$F$7:$GK$318,$CI$2,FALSE))</f>
        <v>0</v>
      </c>
      <c r="CJ225" s="90">
        <f>IF(ISNA(VLOOKUP($B225,'[1]1718  Exp_Rev Access'!$F$7:$GK$318,$CJ$2,FALSE)),"",VLOOKUP($B225,'[1]1718  Exp_Rev Access'!$F$7:$GK$318,$CJ$2,FALSE))</f>
        <v>0</v>
      </c>
      <c r="CK225" s="90">
        <f>IF(ISNA(VLOOKUP($B225,'[1]1718  Exp_Rev Access'!$F$7:$GK$318,$CK$2,FALSE)),"",VLOOKUP($B225,'[1]1718  Exp_Rev Access'!$F$7:$GK$318,$CK$2,FALSE))</f>
        <v>0</v>
      </c>
      <c r="CL225" s="90">
        <f>IF(ISNA(VLOOKUP($B225,'[1]1718  Exp_Rev Access'!$F$7:$GK$318,$CL$2,FALSE)),"",VLOOKUP($B225,'[1]1718  Exp_Rev Access'!$F$7:$GK$318,$CL$2,FALSE))</f>
        <v>0</v>
      </c>
      <c r="CM225" s="90">
        <f>IF(ISNA(VLOOKUP($B225,'[1]1718  Exp_Rev Access'!$F$7:$GK$318,$CM$2,FALSE)),"",VLOOKUP($B225,'[1]1718  Exp_Rev Access'!$F$7:$GK$318,$CM$2,FALSE))</f>
        <v>0</v>
      </c>
      <c r="CN225" s="90">
        <f>IF(ISNA(VLOOKUP($B225,'[1]1718  Exp_Rev Access'!$F$7:$GK$318,$CN$2,FALSE)),"",VLOOKUP($B225,'[1]1718  Exp_Rev Access'!$F$7:$GK$318,$CN$2,FALSE))</f>
        <v>0</v>
      </c>
      <c r="CO225" s="90">
        <f>IF(ISNA(VLOOKUP($B225,'[1]1718  Exp_Rev Access'!$F$7:$GK$318,$CO$2,FALSE)),"",VLOOKUP($B225,'[1]1718  Exp_Rev Access'!$F$7:$GK$318,$CO$2,FALSE))</f>
        <v>0</v>
      </c>
      <c r="CP225" s="90">
        <f>IF(ISNA(VLOOKUP($B225,'[1]1718  Exp_Rev Access'!$F$7:$GK$318,$CP$2,FALSE)),"",VLOOKUP($B225,'[1]1718  Exp_Rev Access'!$F$7:$GK$318,$CP$2,FALSE))</f>
        <v>0</v>
      </c>
      <c r="CQ225" s="90">
        <f>IF(ISNA(VLOOKUP($B225,'[1]1718  Exp_Rev Access'!$F$7:$GK$318,$CQ$2,FALSE)),"",VLOOKUP($B225,'[1]1718  Exp_Rev Access'!$F$7:$GK$318,$CQ$2,FALSE))</f>
        <v>17670</v>
      </c>
      <c r="CR225" s="90">
        <f>IF(ISNA(VLOOKUP($B225,'[1]1718  Exp_Rev Access'!$F$7:$GK$318,$CR$2,FALSE)),"",VLOOKUP($B225,'[1]1718  Exp_Rev Access'!$F$7:$GK$318,$CR$2,FALSE))</f>
        <v>0</v>
      </c>
      <c r="CS225" s="90">
        <f>IF(ISNA(VLOOKUP($B225,'[1]1718  Exp_Rev Access'!$F$7:$GK$318,$CS$2,FALSE)),"",VLOOKUP($B225,'[1]1718  Exp_Rev Access'!$F$7:$GK$318,$CS$2,FALSE))</f>
        <v>0</v>
      </c>
      <c r="CT225" s="90">
        <f>IF(ISNA(VLOOKUP($B225,'[1]1718  Exp_Rev Access'!$F$7:$GK$318,$CT$2,FALSE)),"",VLOOKUP($B225,'[1]1718  Exp_Rev Access'!$F$7:$GK$318,$CT$2,FALSE))</f>
        <v>0</v>
      </c>
      <c r="CU225" s="90">
        <f>IF(ISNA(VLOOKUP($B225,'[1]1718  Exp_Rev Access'!$F$7:$GK$318,$CU$2,FALSE)),"",VLOOKUP($B225,'[1]1718  Exp_Rev Access'!$F$7:$GK$318,$CU$2,FALSE))</f>
        <v>12858</v>
      </c>
      <c r="CV225" s="90">
        <f>IF(ISNA(VLOOKUP($B225,'[1]1718  Exp_Rev Access'!$F$7:$GK$318,$CV$2,FALSE)),"",VLOOKUP($B225,'[1]1718  Exp_Rev Access'!$F$7:$GK$318,$CV$2,FALSE))</f>
        <v>1773.48</v>
      </c>
      <c r="CW225" s="90">
        <f>IF(ISNA(VLOOKUP($B225,'[1]1718  Exp_Rev Access'!$F$7:$GK$318,$CW$2,FALSE)),"",VLOOKUP($B225,'[1]1718  Exp_Rev Access'!$F$7:$GK$318,$CW$2,FALSE))</f>
        <v>0</v>
      </c>
      <c r="CX225" s="90">
        <f>IF(ISNA(VLOOKUP($B225,'[1]1718  Exp_Rev Access'!$F$7:$GK$318,$CX$2,FALSE)),"",VLOOKUP($B225,'[1]1718  Exp_Rev Access'!$F$7:$GK$318,$CX$2,FALSE))</f>
        <v>0</v>
      </c>
      <c r="CY225" s="90">
        <f>IF(ISNA(VLOOKUP($B225,'[1]1718  Exp_Rev Access'!$F$7:$GK$318,$CY$2,FALSE)),"",VLOOKUP($B225,'[1]1718  Exp_Rev Access'!$F$7:$GK$318,$CY$2,FALSE))</f>
        <v>0</v>
      </c>
      <c r="CZ225" s="90">
        <f>IF(ISNA(VLOOKUP($B225,'[1]1718  Exp_Rev Access'!$F$7:$GK$318,$CZ$2,FALSE)),"",VLOOKUP($B225,'[1]1718  Exp_Rev Access'!$F$7:$GK$318,$CZ$2,FALSE))</f>
        <v>0</v>
      </c>
      <c r="DA225" s="90">
        <f>IF(ISNA(VLOOKUP($B225,'[1]1718  Exp_Rev Access'!$F$7:$GK$318,$DA$2,FALSE)),"",VLOOKUP($B225,'[1]1718  Exp_Rev Access'!$F$7:$GK$318,$DA$2,FALSE))</f>
        <v>0</v>
      </c>
      <c r="DB225" s="90">
        <f>IF(ISNA(VLOOKUP($B225,'[1]1718  Exp_Rev Access'!$F$7:$GK$318,$DB$2,FALSE)),"",VLOOKUP($B225,'[1]1718  Exp_Rev Access'!$F$7:$GK$318,$DB$2,FALSE))</f>
        <v>0</v>
      </c>
      <c r="DC225" s="90">
        <f>IF(ISNA(VLOOKUP($B225,'[1]1718  Exp_Rev Access'!$F$7:$GK$318,$DC$2,FALSE)),"",VLOOKUP($B225,'[1]1718  Exp_Rev Access'!$F$7:$GK$318,$DC$2,FALSE))</f>
        <v>0</v>
      </c>
      <c r="DD225" s="90">
        <f>IF(ISNA(VLOOKUP($B225,'[1]1718  Exp_Rev Access'!$F$7:$GK$318,$DD$2,FALSE)),"",VLOOKUP($B225,'[1]1718  Exp_Rev Access'!$F$7:$GK$318,$DD$2,FALSE))</f>
        <v>0</v>
      </c>
      <c r="DE225" s="90">
        <f>IF(ISNA(VLOOKUP($B225,'[1]1718  Exp_Rev Access'!$F$7:$GK$318,$DE$2,FALSE)),"",VLOOKUP($B225,'[1]1718  Exp_Rev Access'!$F$7:$GK$318,$DE$2,FALSE))</f>
        <v>0</v>
      </c>
      <c r="DF225" s="90">
        <f>IF(ISNA(VLOOKUP($B225,'[1]1718  Exp_Rev Access'!$F$7:$GK$318,$DF$2,FALSE)),"",VLOOKUP($B225,'[1]1718  Exp_Rev Access'!$F$7:$GK$318,$DF$2,FALSE))</f>
        <v>0</v>
      </c>
      <c r="DG225" s="90">
        <f>IF(ISNA(VLOOKUP($B225,'[1]1718  Exp_Rev Access'!$F$7:$GK$318,$DG$2,FALSE)),"",VLOOKUP($B225,'[1]1718  Exp_Rev Access'!$F$7:$GK$318,$DG$2,FALSE))</f>
        <v>0</v>
      </c>
      <c r="DH225" s="90">
        <f>IF(ISNA(VLOOKUP($B225,'[1]1718  Exp_Rev Access'!$F$7:$GK$318,$DH$2,FALSE)),"",VLOOKUP($B225,'[1]1718  Exp_Rev Access'!$F$7:$GK$318,$DH$2,FALSE))</f>
        <v>0</v>
      </c>
      <c r="DI225" s="90">
        <f>IF(ISNA(VLOOKUP($B225,'[1]1718  Exp_Rev Access'!$F$7:$GK$318,$DI$2,FALSE)),"",VLOOKUP($B225,'[1]1718  Exp_Rev Access'!$F$7:$GK$318,$DI$2,FALSE))</f>
        <v>22483.72</v>
      </c>
      <c r="DJ225" s="90">
        <f>IF(ISNA(VLOOKUP($B225,'[1]1718  Exp_Rev Access'!$F$7:$GK$318,$DJ$2,FALSE)),"",VLOOKUP($B225,'[1]1718  Exp_Rev Access'!$F$7:$GK$318,$DJ$2,FALSE))</f>
        <v>0</v>
      </c>
      <c r="DK225" s="90">
        <f>IF(ISNA(VLOOKUP($B225,'[1]1718  Exp_Rev Access'!$F$7:$GK$318,$DK$2,FALSE)),"",VLOOKUP($B225,'[1]1718  Exp_Rev Access'!$F$7:$GK$318,$DK$2,FALSE))</f>
        <v>0</v>
      </c>
      <c r="DL225" s="90">
        <f>IF(ISNA(VLOOKUP($B225,'[1]1718  Exp_Rev Access'!$F$7:$GK$318,$DL$2,FALSE)),"",VLOOKUP($B225,'[1]1718  Exp_Rev Access'!$F$7:$GK$318,$DL$2,FALSE))</f>
        <v>0</v>
      </c>
      <c r="DM225" s="90">
        <f>IF(ISNA(VLOOKUP($B225,'[1]1718  Exp_Rev Access'!$F$7:$GK$318,$DM$2,FALSE)),"",VLOOKUP($B225,'[1]1718  Exp_Rev Access'!$F$7:$GK$318,$DM$2,FALSE))</f>
        <v>0</v>
      </c>
      <c r="DN225" s="90">
        <f>IF(ISNA(VLOOKUP($B225,'[1]1718  Exp_Rev Access'!$F$7:$GK$318,$DN$2,FALSE)),"",VLOOKUP($B225,'[1]1718  Exp_Rev Access'!$F$7:$GK$318,$DN$2,FALSE))</f>
        <v>0</v>
      </c>
      <c r="DO225" s="90">
        <f>IF(ISNA(VLOOKUP($B225,'[1]1718  Exp_Rev Access'!$F$7:$GK$318,$DO$2,FALSE)),"",VLOOKUP($B225,'[1]1718  Exp_Rev Access'!$F$7:$GK$318,$DO$2,FALSE))</f>
        <v>0</v>
      </c>
      <c r="DP225" s="90">
        <f>IF(ISNA(VLOOKUP($B225,'[1]1718  Exp_Rev Access'!$F$7:$GK$318,$DP$2,FALSE)),"",VLOOKUP($B225,'[1]1718  Exp_Rev Access'!$F$7:$GK$318,$DP$2,FALSE))</f>
        <v>0</v>
      </c>
      <c r="DQ225" s="90">
        <f>IF(ISNA(VLOOKUP($B225,'[1]1718  Exp_Rev Access'!$F$7:$GK$318,$DQ$2,FALSE)),"",VLOOKUP($B225,'[1]1718  Exp_Rev Access'!$F$7:$GK$318,$DQ$2,FALSE))</f>
        <v>0</v>
      </c>
      <c r="DR225" s="90">
        <f>IF(ISNA(VLOOKUP($B225,'[1]1718  Exp_Rev Access'!$F$7:$GK$318,$DR$2,FALSE)),"",VLOOKUP($B225,'[1]1718  Exp_Rev Access'!$F$7:$GK$318,$DR$2,FALSE))</f>
        <v>0</v>
      </c>
      <c r="DS225" s="90">
        <f>IF(ISNA(VLOOKUP($B225,'[1]1718  Exp_Rev Access'!$F$7:$GK$318,$DS$2,FALSE)),"",VLOOKUP($B225,'[1]1718  Exp_Rev Access'!$F$7:$GK$318,$DS$2,FALSE))</f>
        <v>0</v>
      </c>
      <c r="DT225" s="90">
        <f>IF(ISNA(VLOOKUP($B225,'[1]1718  Exp_Rev Access'!$F$7:$GK$318,$DT$2,FALSE)),"",VLOOKUP($B225,'[1]1718  Exp_Rev Access'!$F$7:$GK$318,$DT$2,FALSE))</f>
        <v>0</v>
      </c>
      <c r="DU225" s="90">
        <f>IF(ISNA(VLOOKUP($B225,'[1]1718  Exp_Rev Access'!$F$7:$GK$318,$DU$2,FALSE)),"",VLOOKUP($B225,'[1]1718  Exp_Rev Access'!$F$7:$GK$318,$DU$2,FALSE))</f>
        <v>0</v>
      </c>
      <c r="DV225" s="90">
        <f>IF(ISNA(VLOOKUP($B225,'[1]1718  Exp_Rev Access'!$F$7:$GK$318,$DV$2,FALSE)),"",VLOOKUP($B225,'[1]1718  Exp_Rev Access'!$F$7:$GK$318,$DV$2,FALSE))</f>
        <v>0</v>
      </c>
      <c r="DW225" s="90">
        <f>IF(ISNA(VLOOKUP($B225,'[1]1718  Exp_Rev Access'!$F$7:$GK$318,$DW$2,FALSE)),"",VLOOKUP($B225,'[1]1718  Exp_Rev Access'!$F$7:$GK$318,$DW$2,FALSE))</f>
        <v>0</v>
      </c>
      <c r="DX225" s="90">
        <f>IF(ISNA(VLOOKUP($B225,'[1]1718  Exp_Rev Access'!$F$7:$GK$318,$DX$2,FALSE)),"",VLOOKUP($B225,'[1]1718  Exp_Rev Access'!$F$7:$GK$318,$DX$2,FALSE))</f>
        <v>0</v>
      </c>
      <c r="DY225" s="90">
        <f>IF(ISNA(VLOOKUP($B225,'[1]1718  Exp_Rev Access'!$F$7:$GK$318,$DY$2,FALSE)),"",VLOOKUP($B225,'[1]1718  Exp_Rev Access'!$F$7:$GK$318,$DY$2,FALSE))</f>
        <v>0</v>
      </c>
      <c r="DZ225" s="90">
        <f>IF(ISNA(VLOOKUP($B225,'[1]1718  Exp_Rev Access'!$F$7:$GK$318,$DZ$2,FALSE)),"",VLOOKUP($B225,'[1]1718  Exp_Rev Access'!$F$7:$GK$318,$DZ$2,FALSE))</f>
        <v>0</v>
      </c>
      <c r="EA225" s="90">
        <f>IF(ISNA(VLOOKUP($B225,'[1]1718  Exp_Rev Access'!$F$7:$GK$318,$EA$2,FALSE)),"",VLOOKUP($B225,'[1]1718  Exp_Rev Access'!$F$7:$GK$318,$EA$2,FALSE))</f>
        <v>0</v>
      </c>
      <c r="EB225" s="90">
        <f>IF(ISNA(VLOOKUP($B225,'[1]1718  Exp_Rev Access'!$F$7:$GK$318,$EB$2,FALSE)),"",VLOOKUP($B225,'[1]1718  Exp_Rev Access'!$F$7:$GK$318,$EB$2,FALSE))</f>
        <v>0</v>
      </c>
      <c r="EC225" s="90">
        <f>IF(ISNA(VLOOKUP($B225,'[1]1718  Exp_Rev Access'!$F$7:$GK$318,$EC$2,FALSE)),"",VLOOKUP($B225,'[1]1718  Exp_Rev Access'!$F$7:$GK$318,$EC$2,FALSE))</f>
        <v>0</v>
      </c>
      <c r="ED225" s="90">
        <f>IF(ISNA(VLOOKUP($B225,'[1]1718  Exp_Rev Access'!$F$7:$GK$318,$ED$2,FALSE)),"",VLOOKUP($B225,'[1]1718  Exp_Rev Access'!$F$7:$GK$318,$ED$2,FALSE))</f>
        <v>0</v>
      </c>
      <c r="EE225" s="90">
        <f>IF(ISNA(VLOOKUP($B225,'[1]1718  Exp_Rev Access'!$F$7:$GK$318,$EE$2,FALSE)),"",VLOOKUP($B225,'[1]1718  Exp_Rev Access'!$F$7:$GK$318,$EE$2,FALSE))</f>
        <v>0</v>
      </c>
      <c r="EF225" s="90">
        <f>IF(ISNA(VLOOKUP($B225,'[1]1718  Exp_Rev Access'!$F$7:$GK$318,$EF$2,FALSE)),"",VLOOKUP($B225,'[1]1718  Exp_Rev Access'!$F$7:$GK$318,$EF$2,FALSE))</f>
        <v>0</v>
      </c>
      <c r="EG225" s="90">
        <f>IF(ISNA(VLOOKUP($B225,'[1]1718  Exp_Rev Access'!$F$7:$GK$318,$EG$2,FALSE)),"",VLOOKUP($B225,'[1]1718  Exp_Rev Access'!$F$7:$GK$318,$EG$2,FALSE))</f>
        <v>0</v>
      </c>
      <c r="EH225" s="90">
        <f>IF(ISNA(VLOOKUP($B225,'[1]1718  Exp_Rev Access'!$F$7:$GK$318,$EH$2,FALSE)),"",VLOOKUP($B225,'[1]1718  Exp_Rev Access'!$F$7:$GK$318,$EH$2,FALSE))</f>
        <v>0</v>
      </c>
      <c r="EI225" s="90">
        <f>IF(ISNA(VLOOKUP($B225,'[1]1718  Exp_Rev Access'!$F$7:$GK$318,$EI$2,FALSE)),"",VLOOKUP($B225,'[1]1718  Exp_Rev Access'!$F$7:$GK$318,$EI$2,FALSE))</f>
        <v>0</v>
      </c>
      <c r="EJ225" s="90">
        <f>IF(ISNA(VLOOKUP($B225,'[1]1718  Exp_Rev Access'!$F$7:$GK$318,$EJ$2,FALSE)),"",VLOOKUP($B225,'[1]1718  Exp_Rev Access'!$F$7:$GK$318,$EJ$2,FALSE))</f>
        <v>0</v>
      </c>
      <c r="EK225" s="90">
        <f>IF(ISNA(VLOOKUP($B225,'[1]1718  Exp_Rev Access'!$F$7:$GK$318,$EK$2,FALSE)),"",VLOOKUP($B225,'[1]1718  Exp_Rev Access'!$F$7:$GK$318,$EK$2,FALSE))</f>
        <v>0</v>
      </c>
      <c r="EL225" s="90">
        <f>IF(ISNA(VLOOKUP($B225,'[1]1718  Exp_Rev Access'!$F$7:$GK$318,$EL$2,FALSE)),"",VLOOKUP($B225,'[1]1718  Exp_Rev Access'!$F$7:$GK$318,$EL$2,FALSE))</f>
        <v>0</v>
      </c>
      <c r="EM225" s="90">
        <f>IF(ISNA(VLOOKUP($B225,'[1]1718  Exp_Rev Access'!$F$7:$GK$318,$EM$2,FALSE)),"",VLOOKUP($B225,'[1]1718  Exp_Rev Access'!$F$7:$GK$318,$EM$2,FALSE))</f>
        <v>0</v>
      </c>
      <c r="EN225" s="90">
        <f>IF(ISNA(VLOOKUP($B225,'[1]1718  Exp_Rev Access'!$F$7:$GK$318,$EN$2,FALSE)),"",VLOOKUP($B225,'[1]1718  Exp_Rev Access'!$F$7:$GK$318,$EN$2,FALSE))</f>
        <v>0</v>
      </c>
      <c r="EO225" s="90">
        <f>IF(ISNA(VLOOKUP($B225,'[1]1718  Exp_Rev Access'!$F$7:$GK$318,$EO$2,FALSE)),"",VLOOKUP($B225,'[1]1718  Exp_Rev Access'!$F$7:$GK$318,$EO$2,FALSE))</f>
        <v>0</v>
      </c>
      <c r="EP225" s="90">
        <f>IF(ISNA(VLOOKUP($B225,'[1]1718  Exp_Rev Access'!$F$7:$GK$318,$EP$2,FALSE)),"",VLOOKUP($B225,'[1]1718  Exp_Rev Access'!$F$7:$GK$318,$EP$2,FALSE))</f>
        <v>0</v>
      </c>
      <c r="EQ225" s="90">
        <f>IF(ISNA(VLOOKUP($B225,'[1]1718  Exp_Rev Access'!$F$7:$GK$318,$EQ$2,FALSE)),"",VLOOKUP($B225,'[1]1718  Exp_Rev Access'!$F$7:$GK$318,$EQ$2,FALSE))</f>
        <v>0</v>
      </c>
      <c r="ER225" s="90">
        <f>IF(ISNA(VLOOKUP($B225,'[1]1718  Exp_Rev Access'!$F$7:$GK$318,$ER$2,FALSE)),"",VLOOKUP($B225,'[1]1718  Exp_Rev Access'!$F$7:$GK$318,$ER$2,FALSE))</f>
        <v>0</v>
      </c>
      <c r="ES225" s="90">
        <f>IF(ISNA(VLOOKUP($B225,'[1]1718  Exp_Rev Access'!$F$7:$GK$318,$ES$2,FALSE)),"",VLOOKUP($B225,'[1]1718  Exp_Rev Access'!$F$7:$GK$318,$ES$2,FALSE))</f>
        <v>0</v>
      </c>
      <c r="ET225" s="90">
        <f>IF(ISNA(VLOOKUP($B225,'[1]1718  Exp_Rev Access'!$F$7:$GK$318,$ET$2,FALSE)),"",VLOOKUP($B225,'[1]1718  Exp_Rev Access'!$F$7:$GK$318,$ET$2,FALSE))</f>
        <v>0</v>
      </c>
      <c r="EU225" s="90">
        <f>IF(ISNA(VLOOKUP($B225,'[1]1718  Exp_Rev Access'!$F$7:$GK$318,$EU$2,FALSE)),"",VLOOKUP($B225,'[1]1718  Exp_Rev Access'!$F$7:$GK$318,$EU$2,FALSE))</f>
        <v>0</v>
      </c>
      <c r="EV225" s="90">
        <f>IF(ISNA(VLOOKUP($B225,'[1]1718  Exp_Rev Access'!$F$7:$GK$318,$EV$2,FALSE)),"",VLOOKUP($B225,'[1]1718  Exp_Rev Access'!$F$7:$GK$318,$EV$2,FALSE))</f>
        <v>0</v>
      </c>
      <c r="EW225" s="90">
        <f>IF(ISNA(VLOOKUP($B225,'[1]1718  Exp_Rev Access'!$F$7:$GK$318,$EW$2,FALSE)),"",VLOOKUP($B225,'[1]1718  Exp_Rev Access'!$F$7:$GK$318,$EW$2,FALSE))</f>
        <v>0</v>
      </c>
      <c r="EX225" s="90">
        <f>IF(ISNA(VLOOKUP($B225,'[1]1718  Exp_Rev Access'!$F$7:$GK$318,$EX$2,FALSE)),"",VLOOKUP($B225,'[1]1718  Exp_Rev Access'!$F$7:$GK$318,$EX$2,FALSE))</f>
        <v>0</v>
      </c>
      <c r="EY225" s="90">
        <f>IF(ISNA(VLOOKUP($B225,'[1]1718  Exp_Rev Access'!$F$7:$GK$318,$EY$2,FALSE)),"",VLOOKUP($B225,'[1]1718  Exp_Rev Access'!$F$7:$GK$318,$EY$2,FALSE))</f>
        <v>0</v>
      </c>
      <c r="EZ225" s="90">
        <f>IF(ISNA(VLOOKUP($B225,'[1]1718  Exp_Rev Access'!$F$7:$GK$318,$EZ$2,FALSE)),"",VLOOKUP($B225,'[1]1718  Exp_Rev Access'!$F$7:$GK$318,$EZ$2,FALSE))</f>
        <v>0</v>
      </c>
      <c r="FA225" s="90">
        <f>IF(ISNA(VLOOKUP($B225,'[1]1718  Exp_Rev Access'!$F$7:$GK$318,$FA$2,FALSE)),"",VLOOKUP($B225,'[1]1718  Exp_Rev Access'!$F$7:$GK$318,$FA$2,FALSE))</f>
        <v>0</v>
      </c>
      <c r="FB225" s="90">
        <f>IF(ISNA(VLOOKUP($B225,'[1]1718  Exp_Rev Access'!$F$7:$GK$318,$FB$2,FALSE)),"",VLOOKUP($B225,'[1]1718  Exp_Rev Access'!$F$7:$GK$318,$FB$2,FALSE))</f>
        <v>0</v>
      </c>
      <c r="FC225" s="90">
        <f>IF(ISNA(VLOOKUP($B225,'[1]1718  Exp_Rev Access'!$F$7:$GK$318,$FC$2,FALSE)),"",VLOOKUP($B225,'[1]1718  Exp_Rev Access'!$F$7:$GK$318,$FC$2,FALSE))</f>
        <v>16395</v>
      </c>
      <c r="FD225" s="90">
        <f>IF(ISNA(VLOOKUP($B225,'[1]1718  Exp_Rev Access'!$F$7:$GK$318,$FD$2,FALSE)),"",VLOOKUP($B225,'[1]1718  Exp_Rev Access'!$F$7:$GK$318,$FD$2,FALSE))</f>
        <v>0</v>
      </c>
      <c r="FE225" s="90">
        <f>IF(ISNA(VLOOKUP($B225,'[1]1718  Exp_Rev Access'!$F$7:$GK$318,$FE$2,FALSE)),"",VLOOKUP($B225,'[1]1718  Exp_Rev Access'!$F$7:$GK$318,$FE$2,FALSE))</f>
        <v>0</v>
      </c>
      <c r="FF225" s="90">
        <f>IF(ISNA(VLOOKUP($B225,'[1]1718  Exp_Rev Access'!$F$7:$GK$318,$FF$2,FALSE)),"",VLOOKUP($B225,'[1]1718  Exp_Rev Access'!$F$7:$GK$318,$FF$2,FALSE))</f>
        <v>0</v>
      </c>
      <c r="FG225" s="90">
        <f>IF(ISNA(VLOOKUP($B225,'[1]1718  Exp_Rev Access'!$F$7:$GK$318,$FG$2,FALSE)),"",VLOOKUP($B225,'[1]1718  Exp_Rev Access'!$F$7:$GK$318,$FG$2,FALSE))</f>
        <v>0</v>
      </c>
      <c r="FH225" s="90">
        <f>IF(ISNA(VLOOKUP($B225,'[1]1718  Exp_Rev Access'!$F$7:$GK$318,$FH$2,FALSE)),"",VLOOKUP($B225,'[1]1718  Exp_Rev Access'!$F$7:$GK$318,$FH$2,FALSE))</f>
        <v>0</v>
      </c>
      <c r="FI225" s="90">
        <f>IF(ISNA(VLOOKUP($B225,'[1]1718  Exp_Rev Access'!$F$7:$GK$318,$FI$2,FALSE)),"",VLOOKUP($B225,'[1]1718  Exp_Rev Access'!$F$7:$GK$318,$FI$2,FALSE))</f>
        <v>0</v>
      </c>
      <c r="FJ225" s="90">
        <f>IF(ISNA(VLOOKUP($B225,'[1]1718  Exp_Rev Access'!$F$7:$GK$318,$FJ$2,FALSE)),"",VLOOKUP($B225,'[1]1718  Exp_Rev Access'!$F$7:$GK$318,$FJ$2,FALSE))</f>
        <v>0</v>
      </c>
      <c r="FK225" s="90">
        <f>IF(ISNA(VLOOKUP($B225,'[1]1718  Exp_Rev Access'!$F$7:$GK$318,$FK$2,FALSE)),"",VLOOKUP($B225,'[1]1718  Exp_Rev Access'!$F$7:$GK$318,$FK$2,FALSE))</f>
        <v>0</v>
      </c>
      <c r="FL225" s="90">
        <f>IF(ISNA(VLOOKUP($B225,'[1]1718  Exp_Rev Access'!$F$7:$GK$318,$FL$2,FALSE)),"",VLOOKUP($B225,'[1]1718  Exp_Rev Access'!$F$7:$GK$318,$FL$2,FALSE))</f>
        <v>0</v>
      </c>
      <c r="FM225" s="90">
        <f>IF(ISNA(VLOOKUP($B225,'[1]1718  Exp_Rev Access'!$F$7:$GK$318,$FM$2,FALSE)),"",VLOOKUP($B225,'[1]1718  Exp_Rev Access'!$F$7:$GK$318,$FM$2,FALSE))</f>
        <v>0</v>
      </c>
      <c r="FN225" s="90">
        <f>IF(ISNA(VLOOKUP($B225,'[1]1718  Exp_Rev Access'!$F$7:$GK$318,$FN$2,FALSE)),"",VLOOKUP($B225,'[1]1718  Exp_Rev Access'!$F$7:$GK$318,$FN$2,FALSE))</f>
        <v>0</v>
      </c>
      <c r="FO225" s="90">
        <f>IF(ISNA(VLOOKUP($B225,'[1]1718  Exp_Rev Access'!$F$7:$GK$318,$FO$2,FALSE)),"",VLOOKUP($B225,'[1]1718  Exp_Rev Access'!$F$7:$GK$318,$FO$2,FALSE))</f>
        <v>0</v>
      </c>
      <c r="FP225" s="90">
        <f>IF(ISNA(VLOOKUP($B225,'[1]1718  Exp_Rev Access'!$F$7:$GK$318,$FP$2,FALSE)),"",VLOOKUP($B225,'[1]1718  Exp_Rev Access'!$F$7:$GK$318,$FP$2,FALSE))</f>
        <v>0</v>
      </c>
      <c r="FQ225" s="90">
        <f>IF(ISNA(VLOOKUP($B225,'[1]1718  Exp_Rev Access'!$F$7:$GK$318,$FQ$2,FALSE)),"",VLOOKUP($B225,'[1]1718  Exp_Rev Access'!$F$7:$GK$318,$FQ$2,FALSE))</f>
        <v>0</v>
      </c>
      <c r="FR225" s="90">
        <f>IF(ISNA(VLOOKUP($B225,'[1]1718  Exp_Rev Access'!$F$7:$GK$318,$FR$2,FALSE)),"",VLOOKUP($B225,'[1]1718  Exp_Rev Access'!$F$7:$GK$318,$FR$2,FALSE))</f>
        <v>3673.92</v>
      </c>
      <c r="FS225" s="56">
        <f t="shared" si="620"/>
        <v>74854.12</v>
      </c>
      <c r="FT225" s="92">
        <f t="shared" si="621"/>
        <v>3.0048372728515724E-2</v>
      </c>
      <c r="FU225" s="94">
        <f t="shared" si="622"/>
        <v>844.75928224805318</v>
      </c>
      <c r="FV225" s="95">
        <f>IF(ISNA(VLOOKUP($B225,'[1]1718  Exp_Rev Access'!$F$7:$GK$318,$FV$2,FALSE)),"",VLOOKUP($B225,'[1]1718  Exp_Rev Access'!$F$7:$GK$318,$FV$2,FALSE))</f>
        <v>0</v>
      </c>
      <c r="FW225" s="95">
        <f>IF(ISNA(VLOOKUP($B225,'[1]1718  Exp_Rev Access'!$F$7:$GK$318,$FW$2,FALSE)),"",VLOOKUP($B225,'[1]1718  Exp_Rev Access'!$F$7:$GK$318,$FW$2,FALSE))</f>
        <v>0</v>
      </c>
      <c r="FX225" s="95">
        <f>IF(ISNA(VLOOKUP($B225,'[1]1718  Exp_Rev Access'!$F$7:$GK$318,$FX$2,FALSE)),"",VLOOKUP($B225,'[1]1718  Exp_Rev Access'!$F$7:$GK$318,$FX$2,FALSE))</f>
        <v>0</v>
      </c>
      <c r="FY225" s="95">
        <f>IF(ISNA(VLOOKUP($B225,'[1]1718  Exp_Rev Access'!$F$7:$GK$318,$FY$2,FALSE)),"",VLOOKUP($B225,'[1]1718  Exp_Rev Access'!$F$7:$GK$318,$FY$2,FALSE))</f>
        <v>0</v>
      </c>
      <c r="FZ225" s="95">
        <f>IF(ISNA(VLOOKUP($B225,'[1]1718  Exp_Rev Access'!$F$7:$GK$318,$FZ$2,FALSE)),"",VLOOKUP($B225,'[1]1718  Exp_Rev Access'!$F$7:$GK$318,$FZ$2,FALSE))</f>
        <v>0</v>
      </c>
      <c r="GA225" s="95">
        <f>IF(ISNA(VLOOKUP($B225,'[1]1718  Exp_Rev Access'!$F$7:$GK$318,$GA$2,FALSE)),"",VLOOKUP($B225,'[1]1718  Exp_Rev Access'!$F$7:$GK$318,$GA$2,FALSE))</f>
        <v>0</v>
      </c>
      <c r="GB225" s="95">
        <f>IF(ISNA(VLOOKUP($B225,'[1]1718  Exp_Rev Access'!$F$7:$GK$318,$GB$2,FALSE)),"",VLOOKUP($B225,'[1]1718  Exp_Rev Access'!$F$7:$GK$318,$GB$2,FALSE))</f>
        <v>0</v>
      </c>
      <c r="GC225" s="95">
        <f>IF(ISNA(VLOOKUP($B225,'[1]1718  Exp_Rev Access'!$F$7:$GK$318,$GC$2,FALSE)),"",VLOOKUP($B225,'[1]1718  Exp_Rev Access'!$F$7:$GK$318,$GC$2,FALSE))</f>
        <v>0</v>
      </c>
      <c r="GD225" s="95">
        <f>IF(ISNA(VLOOKUP($B225,'[1]1718  Exp_Rev Access'!$F$7:$GK$318,$GD$2,FALSE)),"",VLOOKUP($B225,'[1]1718  Exp_Rev Access'!$F$7:$GK$318,$GD$2,FALSE))</f>
        <v>0</v>
      </c>
      <c r="GE225" s="95">
        <f>IF(ISNA(VLOOKUP($B225,'[1]1718  Exp_Rev Access'!$F$7:$GK$318,$GE$2,FALSE)),"",VLOOKUP($B225,'[1]1718  Exp_Rev Access'!$F$7:$GK$318,$GE$2,FALSE))</f>
        <v>0</v>
      </c>
      <c r="GF225" s="95">
        <f>IF(ISNA(VLOOKUP($B225,'[1]1718  Exp_Rev Access'!$F$7:$GK$318,$GF$2,FALSE)),"",VLOOKUP($B225,'[1]1718  Exp_Rev Access'!$F$7:$GK$318,$GF$2,FALSE))</f>
        <v>0</v>
      </c>
      <c r="GG225" s="95">
        <f>IF(ISNA(VLOOKUP($B225,'[1]1718  Exp_Rev Access'!$F$7:$GK$318,$GG$2,FALSE)),"",VLOOKUP($B225,'[1]1718  Exp_Rev Access'!$F$7:$GK$318,$GG$2,FALSE))</f>
        <v>0</v>
      </c>
      <c r="GH225" s="95">
        <f>IF(ISNA(VLOOKUP($B225,'[1]1718  Exp_Rev Access'!$F$7:$GK$318,$GH$2,FALSE)),"",VLOOKUP($B225,'[1]1718  Exp_Rev Access'!$F$7:$GK$318,$GH$2,FALSE))</f>
        <v>0</v>
      </c>
      <c r="GI225" s="95">
        <f>IF(ISNA(VLOOKUP($B225,'[1]1718  Exp_Rev Access'!$F$7:$GK$318,$GI$2,FALSE)),"",VLOOKUP($B225,'[1]1718  Exp_Rev Access'!$F$7:$GK$318,$GI$2,FALSE))</f>
        <v>0</v>
      </c>
      <c r="GJ225" s="95">
        <f>IF(ISNA(VLOOKUP($B225,'[1]1718  Exp_Rev Access'!$F$7:$GK$318,$GJ$2,FALSE)),"",VLOOKUP($B225,'[1]1718  Exp_Rev Access'!$F$7:$GK$318,$GJ$2,FALSE))</f>
        <v>0</v>
      </c>
      <c r="GK225" s="95">
        <f>IF(ISNA(VLOOKUP($B225,'[1]1718  Exp_Rev Access'!$F$7:$GK$318,$GK$2,FALSE)),"",VLOOKUP($B225,'[1]1718  Exp_Rev Access'!$F$7:$GK$318,$GK$2,FALSE))</f>
        <v>380.35</v>
      </c>
      <c r="GL225" s="95">
        <f>IF(ISNA(VLOOKUP($B225,'[1]1718  Exp_Rev Access'!$F$7:$GK$318,$GL$2,FALSE)),"",VLOOKUP($B225,'[1]1718  Exp_Rev Access'!$F$7:$GK$318,$GL$2,FALSE))</f>
        <v>0</v>
      </c>
      <c r="GM225" s="95">
        <f>IF(ISNA(VLOOKUP($B225,'[1]1718  Exp_Rev Access'!$F$7:$GK$318,$GM$2,FALSE)),"",VLOOKUP($B225,'[1]1718  Exp_Rev Access'!$F$7:$GK$318,$GM$2,FALSE))</f>
        <v>0</v>
      </c>
      <c r="GN225" s="95">
        <f>IF(ISNA(VLOOKUP($B225,'[1]1718  Exp_Rev Access'!$F$7:$GK$318,$GN$2,FALSE)),"",VLOOKUP($B225,'[1]1718  Exp_Rev Access'!$F$7:$GK$318,$GN$2,FALSE))</f>
        <v>0</v>
      </c>
      <c r="GO225" s="95">
        <f>IF(ISNA(VLOOKUP($B225,'[1]1718  Exp_Rev Access'!$F$7:$GK$318,$GO$2,FALSE)),"",VLOOKUP($B225,'[1]1718  Exp_Rev Access'!$F$7:$GK$318,$GO$2,FALSE))</f>
        <v>0</v>
      </c>
      <c r="GP225" s="95">
        <f>IF(ISNA(VLOOKUP($B225,'[1]1718  Exp_Rev Access'!$F$7:$GK$318,$GP$2,FALSE)),"",VLOOKUP($B225,'[1]1718  Exp_Rev Access'!$F$7:$GK$318,$GP$2,FALSE))</f>
        <v>0</v>
      </c>
      <c r="GQ225" s="95">
        <f>IF(ISNA(VLOOKUP($B225,'[1]1718  Exp_Rev Access'!$F$7:$GK$318,$GQ$2,FALSE)),"",VLOOKUP($B225,'[1]1718  Exp_Rev Access'!$F$7:$GK$318,$GQ$2,FALSE))</f>
        <v>850</v>
      </c>
      <c r="GR225" s="95">
        <f>IF(ISNA(VLOOKUP($B225,'[1]1718  Exp_Rev Access'!$F$7:$GK$318,$GR$2,FALSE)),"",VLOOKUP($B225,'[1]1718  Exp_Rev Access'!$F$7:$GK$318,$GR$2,FALSE))</f>
        <v>0</v>
      </c>
      <c r="GS225" s="95">
        <f>IF(ISNA(VLOOKUP($B225,'[1]1718  Exp_Rev Access'!$F$7:$GK$318,$GS$2,FALSE)),"",VLOOKUP($B225,'[1]1718  Exp_Rev Access'!$F$7:$GK$318,$GS$2,FALSE))</f>
        <v>0</v>
      </c>
      <c r="GT225" s="95">
        <f>IF(ISNA(VLOOKUP($B225,'[1]1718  Exp_Rev Access'!$F$7:$GK$318,$GT$2,FALSE)),"",VLOOKUP($B225,'[1]1718  Exp_Rev Access'!$F$7:$GK$318,$GT$2,FALSE))</f>
        <v>0</v>
      </c>
      <c r="GU225" s="56">
        <f t="shared" si="623"/>
        <v>1230.3499999999999</v>
      </c>
      <c r="GV225" s="92">
        <f t="shared" si="624"/>
        <v>4.9389419562382566E-4</v>
      </c>
      <c r="GW225" s="96">
        <f t="shared" si="625"/>
        <v>13.885001692811194</v>
      </c>
    </row>
    <row r="226" spans="1:222" x14ac:dyDescent="0.3">
      <c r="A226" s="73"/>
      <c r="B226" s="88" t="s">
        <v>505</v>
      </c>
      <c r="C226" s="89" t="s">
        <v>506</v>
      </c>
      <c r="D226" s="75">
        <f>IF(ISNA(VLOOKUP($B226,'[1]1718 enrollment_Rev_Exp by size'!$A$7:H560,3,FALSE)),"",VLOOKUP($B226,'[1]1718 enrollment_Rev_Exp by size'!$A$7:$G$350,3,FALSE))</f>
        <v>247.67000000000002</v>
      </c>
      <c r="E226" s="76">
        <f>IF(ISNA(VLOOKUP($B226,'[1]1718 enrollment_Rev_Exp by size'!$A$7:I561,5,FALSE)),"",VLOOKUP($B226,'[1]1718 enrollment_Rev_Exp by size'!$A$7:$G$350,5,FALSE))</f>
        <v>4220292.72</v>
      </c>
      <c r="F226" s="70">
        <f t="shared" ref="F226:F240" si="626">N226+AM226+AU226+BV226+CE226+FS226+GU226</f>
        <v>4220292.72</v>
      </c>
      <c r="G226" s="70">
        <f t="shared" ref="G226:G240" si="627">F226-E226</f>
        <v>0</v>
      </c>
      <c r="H226" s="90">
        <f>IF(ISNA(VLOOKUP($B226,'[1]1718  Exp_Rev Access'!$F$7:$GK$318,3,FALSE)),"",VLOOKUP($B226,'[1]1718  Exp_Rev Access'!$F$7:$GK$318,3,FALSE))</f>
        <v>708464.69</v>
      </c>
      <c r="I226" s="90">
        <f>IF(ISNA(VLOOKUP($B226,'[1]1718  Exp_Rev Access'!$F$7:$GK$318,4,FALSE)),"",VLOOKUP($B226,'[1]1718  Exp_Rev Access'!$F$7:$GK$318,4,FALSE))</f>
        <v>0</v>
      </c>
      <c r="J226" s="90">
        <f>IF(ISNA(VLOOKUP($B226,'[1]1718  Exp_Rev Access'!$F$7:$GK$318,5,FALSE)),"",VLOOKUP($B226,'[1]1718  Exp_Rev Access'!$F$7:$GK$318,5,FALSE))</f>
        <v>0</v>
      </c>
      <c r="K226" s="90">
        <f>IF(ISNA(VLOOKUP($B226,'[1]1718  Exp_Rev Access'!$F$7:$GK$318,6,FALSE)),"-",VLOOKUP($B226,'[1]1718  Exp_Rev Access'!$F$7:$GK$318,6,FALSE))</f>
        <v>0</v>
      </c>
      <c r="L226" s="90">
        <f>IF(ISNA(VLOOKUP($B226,'[1]1718  Exp_Rev Access'!$F$7:$GK$318,7,FALSE)),"",VLOOKUP($B226,'[1]1718  Exp_Rev Access'!$F$7:$GK$318,7,FALSE))</f>
        <v>0</v>
      </c>
      <c r="M226" s="90">
        <f>IF(ISNA(VLOOKUP($B226,'[1]1718  Exp_Rev Access'!$F$7:$GK$318,8,FALSE)),"",VLOOKUP($B226,'[1]1718  Exp_Rev Access'!$F$7:$GK$318,8,FALSE))</f>
        <v>0</v>
      </c>
      <c r="N226" s="56">
        <f t="shared" si="609"/>
        <v>708464.69</v>
      </c>
      <c r="O226" s="91">
        <f t="shared" si="610"/>
        <v>0.16787098360324162</v>
      </c>
      <c r="P226" s="56">
        <f t="shared" si="611"/>
        <v>2860.5187951709931</v>
      </c>
      <c r="Q226" s="90">
        <f>IF(ISNA(VLOOKUP($B226,'[1]1718  Exp_Rev Access'!$F$7:$GK$318,10,FALSE)),"",VLOOKUP($B226,'[1]1718  Exp_Rev Access'!$F$7:$GK$318,10,FALSE))</f>
        <v>8490.75</v>
      </c>
      <c r="R226" s="90">
        <f>IF(ISNA(VLOOKUP($B226,'[1]1718  Exp_Rev Access'!$F$7:$GK$318,11,FALSE)),"",VLOOKUP($B226,'[1]1718  Exp_Rev Access'!$F$7:$GK$318,11,FALSE))</f>
        <v>0</v>
      </c>
      <c r="S226" s="90">
        <f>IF(ISNA(VLOOKUP($B226,'[1]1718  Exp_Rev Access'!$F$7:$GK$318,12,FALSE)),"",VLOOKUP($B226,'[1]1718  Exp_Rev Access'!$F$7:$GK$318,12,FALSE))</f>
        <v>0</v>
      </c>
      <c r="T226" s="90">
        <f>IF(ISNA(VLOOKUP($B226,'[1]1718  Exp_Rev Access'!$F$7:$GK$318,13,FALSE)),"",VLOOKUP($B226,'[1]1718  Exp_Rev Access'!$F$7:$GK$318,13,FALSE))</f>
        <v>0</v>
      </c>
      <c r="U226" s="90">
        <f>IF(ISNA(VLOOKUP($B226,'[1]1718  Exp_Rev Access'!$F$7:$GK$318,14,FALSE)),"",VLOOKUP($B226,'[1]1718  Exp_Rev Access'!$F$7:$GK$318,14,FALSE))</f>
        <v>0</v>
      </c>
      <c r="V226" s="90">
        <f>IF(ISNA(VLOOKUP($B226,'[1]1718  Exp_Rev Access'!$F$7:$GK$318,15,FALSE)),"",VLOOKUP($B226,'[1]1718  Exp_Rev Access'!$F$7:$GK$318,15,FALSE))</f>
        <v>0</v>
      </c>
      <c r="W226" s="90">
        <f>IF(ISNA(VLOOKUP($B226,'[1]1718  Exp_Rev Access'!$F$7:$GK$318,16,FALSE)),"",VLOOKUP($B226,'[1]1718  Exp_Rev Access'!$F$7:$GK$318,16,FALSE))</f>
        <v>0</v>
      </c>
      <c r="X226" s="90">
        <f>IF(ISNA(VLOOKUP($B226,'[1]1718  Exp_Rev Access'!$F$7:$GK$318,17,FALSE)),"",VLOOKUP($B226,'[1]1718  Exp_Rev Access'!$F$7:$GK$318,17,FALSE))</f>
        <v>0</v>
      </c>
      <c r="Y226" s="90">
        <f>IF(ISNA(VLOOKUP($B226,'[1]1718  Exp_Rev Access'!$F$7:$GK$318,18,FALSE)),"",VLOOKUP($B226,'[1]1718  Exp_Rev Access'!$F$7:$GK$318,18,FALSE))</f>
        <v>322.7</v>
      </c>
      <c r="Z226" s="90">
        <f>IF(ISNA(VLOOKUP($B226,'[1]1718  Exp_Rev Access'!$F$7:$GK$318,19,FALSE)),"",VLOOKUP($B226,'[1]1718  Exp_Rev Access'!$F$7:$GK$318,19,FALSE))</f>
        <v>0</v>
      </c>
      <c r="AA226" s="90">
        <f>IF(ISNA(VLOOKUP($B226,'[1]1718  Exp_Rev Access'!$F$7:$GK$318,20,FALSE)),"",VLOOKUP($B226,'[1]1718  Exp_Rev Access'!$F$7:$GK$318,20,FALSE))</f>
        <v>0</v>
      </c>
      <c r="AB226" s="90">
        <f>IF(ISNA(VLOOKUP($B226,'[1]1718  Exp_Rev Access'!$F$7:$GK$318,21,FALSE)),"",VLOOKUP($B226,'[1]1718  Exp_Rev Access'!$F$7:$GK$318,21,FALSE))</f>
        <v>0</v>
      </c>
      <c r="AC226" s="90">
        <f>IF(ISNA(VLOOKUP($B226,'[1]1718  Exp_Rev Access'!$F$7:$GK$318,22,FALSE)),"",VLOOKUP($B226,'[1]1718  Exp_Rev Access'!$F$7:$GK$318,22,FALSE))</f>
        <v>0</v>
      </c>
      <c r="AD226" s="90">
        <f>IF(ISNA(VLOOKUP($B226,'[1]1718  Exp_Rev Access'!$F$7:$GK$318,23,FALSE)),"",VLOOKUP($B226,'[1]1718  Exp_Rev Access'!$F$7:$GK$318,23,FALSE))</f>
        <v>29375.75</v>
      </c>
      <c r="AE226" s="90">
        <f>IF(ISNA(VLOOKUP($B226,'[1]1718  Exp_Rev Access'!$F$7:$GK$318,24,FALSE)),"",VLOOKUP($B226,'[1]1718  Exp_Rev Access'!$F$7:$GK$318,24,FALSE))</f>
        <v>15690.33</v>
      </c>
      <c r="AF226" s="90">
        <f>IF(ISNA(VLOOKUP($B226,'[1]1718  Exp_Rev Access'!$F$7:$GK$318,25,FALSE)),"",VLOOKUP($B226,'[1]1718  Exp_Rev Access'!$F$7:$GK$318,25,FALSE))</f>
        <v>0</v>
      </c>
      <c r="AG226" s="90">
        <f>IF(ISNA(VLOOKUP($B226,'[1]1718  Exp_Rev Access'!$F$7:$GK$318,26,FALSE)),"",VLOOKUP($B226,'[1]1718  Exp_Rev Access'!$F$7:$GK$318,26,FALSE))</f>
        <v>26577</v>
      </c>
      <c r="AH226" s="90">
        <f>IF(ISNA(VLOOKUP($B226,'[1]1718  Exp_Rev Access'!$F$7:$GK$318,27,FALSE)),"",VLOOKUP($B226,'[1]1718  Exp_Rev Access'!$F$7:$GK$318,27,FALSE))</f>
        <v>187.33</v>
      </c>
      <c r="AI226" s="90">
        <f>IF(ISNA(VLOOKUP($B226,'[1]1718  Exp_Rev Access'!$F$7:$GK$318,28,FALSE)),"",VLOOKUP($B226,'[1]1718  Exp_Rev Access'!$F$7:$GK$318,28,FALSE))</f>
        <v>2257.5</v>
      </c>
      <c r="AJ226" s="90">
        <f>IF(ISNA(VLOOKUP($B226,'[1]1718  Exp_Rev Access'!$F$7:$GK$318,29,FALSE)),"",VLOOKUP($B226,'[1]1718  Exp_Rev Access'!$F$7:$GK$318,29,FALSE))</f>
        <v>0</v>
      </c>
      <c r="AK226" s="90">
        <f>IF(ISNA(VLOOKUP($B226,'[1]1718  Exp_Rev Access'!$F$7:$GK$318,30,FALSE)),"",VLOOKUP($B226,'[1]1718  Exp_Rev Access'!$F$7:$GK$318,30,FALSE))</f>
        <v>4608.75</v>
      </c>
      <c r="AL226" s="90">
        <f>IF(ISNA(VLOOKUP($B226,'[1]1718  Exp_Rev Access'!$F$7:$GK$318,31,FALSE)),"",VLOOKUP($B226,'[1]1718  Exp_Rev Access'!$F$7:$GK$318,31,FALSE))</f>
        <v>3072.97</v>
      </c>
      <c r="AM226" s="56">
        <f t="shared" si="612"/>
        <v>90583.08</v>
      </c>
      <c r="AN226" s="92">
        <f t="shared" si="613"/>
        <v>2.1463696006375599E-2</v>
      </c>
      <c r="AO226" s="71">
        <f t="shared" si="614"/>
        <v>365.7410263657286</v>
      </c>
      <c r="AP226" s="90">
        <f>IF(ISNA(VLOOKUP($B226,'[1]1718  Exp_Rev Access'!$F$7:$GK$318,33,FALSE)),"",VLOOKUP($B226,'[1]1718  Exp_Rev Access'!$F$7:$GK$318,33,FALSE))</f>
        <v>2445231.36</v>
      </c>
      <c r="AQ226" s="90">
        <f>IF(ISNA(VLOOKUP($B226,'[1]1718  Exp_Rev Access'!$F$7:$GK$318,34,FALSE)),"",VLOOKUP($B226,'[1]1718  Exp_Rev Access'!$F$7:$GK$318,34,FALSE))</f>
        <v>45985.24</v>
      </c>
      <c r="AR226" s="90">
        <f>IF(ISNA(VLOOKUP($B226,'[1]1718  Exp_Rev Access'!$F$7:$GK$318,35,FALSE)),"",VLOOKUP($B226,'[1]1718  Exp_Rev Access'!$F$7:$GK$318,35,FALSE))</f>
        <v>127514.64</v>
      </c>
      <c r="AS226" s="90">
        <f>IF(ISNA(VLOOKUP($B226,'[1]1718  Exp_Rev Access'!$F$7:$GK$318,36,FALSE)),"",VLOOKUP($B226,'[1]1718  Exp_Rev Access'!$F$7:$GK$318,36,FALSE))</f>
        <v>0</v>
      </c>
      <c r="AT226" s="90">
        <f>IF(ISNA(VLOOKUP($B226,'[1]1718  Exp_Rev Access'!$F$7:$GK$318,37,FALSE)),"",VLOOKUP($B226,'[1]1718  Exp_Rev Access'!$F$7:$GK$318,37,FALSE))</f>
        <v>0</v>
      </c>
      <c r="AU226" s="56">
        <f t="shared" si="615"/>
        <v>2618731.2400000002</v>
      </c>
      <c r="AV226" s="93">
        <f t="shared" si="616"/>
        <v>0.62050938495090935</v>
      </c>
      <c r="AW226" s="56">
        <f t="shared" si="617"/>
        <v>10573.469697581459</v>
      </c>
      <c r="AX226" s="90">
        <f>IF(ISNA(VLOOKUP($B226,'[1]1718  Exp_Rev Access'!$F$7:$GK$318,39,FALSE)),"",VLOOKUP($B226,'[1]1718  Exp_Rev Access'!$F$7:$GK$318,39,FALSE))</f>
        <v>0</v>
      </c>
      <c r="AY226" s="90">
        <f>IF(ISNA(VLOOKUP($B226,'[1]1718  Exp_Rev Access'!$F$7:$GK$318,40,FALSE)),"",VLOOKUP($B226,'[1]1718  Exp_Rev Access'!$F$7:$GK$318,40,FALSE))</f>
        <v>199261.85</v>
      </c>
      <c r="AZ226" s="90">
        <f>IF(ISNA(VLOOKUP($B226,'[1]1718  Exp_Rev Access'!$F$7:$GK$318,41,FALSE)),"",VLOOKUP($B226,'[1]1718  Exp_Rev Access'!$F$7:$GK$318,41,FALSE))</f>
        <v>4680.99</v>
      </c>
      <c r="BA226" s="90">
        <f>IF(ISNA(VLOOKUP($B226,'[1]1718  Exp_Rev Access'!$F$7:$GK$318,42,FALSE)),"",VLOOKUP($B226,'[1]1718  Exp_Rev Access'!$F$7:$GK$318,42,FALSE))</f>
        <v>0</v>
      </c>
      <c r="BB226" s="90">
        <f>IF(ISNA(VLOOKUP($B226,'[1]1718  Exp_Rev Access'!$F$7:$GK$318,43,FALSE)),"",VLOOKUP($B226,'[1]1718  Exp_Rev Access'!$F$7:$GK$318,43,FALSE))</f>
        <v>0</v>
      </c>
      <c r="BC226" s="90">
        <f>IF(ISNA(VLOOKUP($B226,'[1]1718  Exp_Rev Access'!$F$7:$GK$318,44,FALSE)),"",VLOOKUP($B226,'[1]1718  Exp_Rev Access'!$F$7:$GK$318,44,FALSE))</f>
        <v>93294.3</v>
      </c>
      <c r="BD226" s="90">
        <f>IF(ISNA(VLOOKUP($B226,'[1]1718  Exp_Rev Access'!$F$7:$GK$318,45,FALSE)),"",VLOOKUP($B226,'[1]1718  Exp_Rev Access'!$F$7:$GK$318,45,FALSE))</f>
        <v>0</v>
      </c>
      <c r="BE226" s="90">
        <f>IF(ISNA(VLOOKUP($B226,'[1]1718  Exp_Rev Access'!$F$7:$GK$318,46,FALSE)),"",VLOOKUP($B226,'[1]1718  Exp_Rev Access'!$F$7:$GK$318,46,FALSE))</f>
        <v>33.29</v>
      </c>
      <c r="BF226" s="90">
        <f>IF(ISNA(VLOOKUP($B226,'[1]1718  Exp_Rev Access'!$F$7:$GK$318,47,FALSE)),"",VLOOKUP($B226,'[1]1718  Exp_Rev Access'!$F$7:$GK$318,47,FALSE))</f>
        <v>0</v>
      </c>
      <c r="BG226" s="90">
        <f>IF(ISNA(VLOOKUP($B226,'[1]1718  Exp_Rev Access'!$F$7:$GK$318,48,FALSE)),"",VLOOKUP($B226,'[1]1718  Exp_Rev Access'!$F$7:$GK$318,48,FALSE))</f>
        <v>0</v>
      </c>
      <c r="BH226" s="90">
        <f>IF(ISNA(VLOOKUP($B226,'[1]1718  Exp_Rev Access'!$F$7:$GK$318,49,FALSE)),"",VLOOKUP($B226,'[1]1718  Exp_Rev Access'!$F$7:$GK$318,49,FALSE))</f>
        <v>3402.8</v>
      </c>
      <c r="BI226" s="90">
        <f>IF(ISNA(VLOOKUP($B226,'[1]1718  Exp_Rev Access'!$F$7:$GK$318,50,FALSE)),"",VLOOKUP($B226,'[1]1718  Exp_Rev Access'!$F$7:$GK$318,50,FALSE))</f>
        <v>0</v>
      </c>
      <c r="BJ226" s="90">
        <f>IF(ISNA(VLOOKUP($B226,'[1]1718  Exp_Rev Access'!$F$7:$GK$318,51,FALSE)),"",VLOOKUP($B226,'[1]1718  Exp_Rev Access'!$F$7:$GK$318,51,FALSE))</f>
        <v>2061.73</v>
      </c>
      <c r="BK226" s="90">
        <f>IF(ISNA(VLOOKUP($B226,'[1]1718  Exp_Rev Access'!$F$7:$GK$318,52,FALSE)),"",VLOOKUP($B226,'[1]1718  Exp_Rev Access'!$F$7:$GK$318,52,FALSE))</f>
        <v>278242.32</v>
      </c>
      <c r="BL226" s="90">
        <f>IF(ISNA(VLOOKUP($B226,'[1]1718  Exp_Rev Access'!$F$7:$GK$318,53,FALSE)),"",VLOOKUP($B226,'[1]1718  Exp_Rev Access'!$F$7:$GK$318,53,FALSE))</f>
        <v>0</v>
      </c>
      <c r="BM226" s="90">
        <f>IF(ISNA(VLOOKUP($B226,'[1]1718  Exp_Rev Access'!$F$7:$GK$318,54,FALSE)),"",VLOOKUP($B226,'[1]1718  Exp_Rev Access'!$F$7:$GK$318,54,FALSE))</f>
        <v>0</v>
      </c>
      <c r="BN226" s="90">
        <f>IF(ISNA(VLOOKUP($B226,'[1]1718  Exp_Rev Access'!$F$7:$GK$318,55,FALSE)),"",VLOOKUP($B226,'[1]1718  Exp_Rev Access'!$F$7:$GK$318,55,FALSE))</f>
        <v>0</v>
      </c>
      <c r="BO226" s="90">
        <f>IF(ISNA(VLOOKUP($B226,'[1]1718  Exp_Rev Access'!$F$7:$GK$318,56,FALSE)),"",VLOOKUP($B226,'[1]1718  Exp_Rev Access'!$F$7:$GK$318,56,FALSE))</f>
        <v>0</v>
      </c>
      <c r="BP226" s="90">
        <f>IF(ISNA(VLOOKUP($B226,'[1]1718  Exp_Rev Access'!$F$7:$GK$318,57,FALSE)),"",VLOOKUP($B226,'[1]1718  Exp_Rev Access'!$F$7:$GK$318,57,FALSE))</f>
        <v>0</v>
      </c>
      <c r="BQ226" s="90">
        <f>IF(ISNA(VLOOKUP($B226,'[1]1718  Exp_Rev Access'!$F$7:$GK$318,58,FALSE)),"",VLOOKUP($B226,'[1]1718  Exp_Rev Access'!$F$7:$GK$318,58,FALSE))</f>
        <v>0</v>
      </c>
      <c r="BR226" s="90">
        <f>IF(ISNA(VLOOKUP($B226,'[1]1718  Exp_Rev Access'!$F$7:$GK$318,59,FALSE)),"",VLOOKUP($B226,'[1]1718  Exp_Rev Access'!$F$7:$GK$318,59,FALSE))</f>
        <v>0</v>
      </c>
      <c r="BS226" s="90">
        <f>IF(ISNA(VLOOKUP($B226,'[1]1718  Exp_Rev Access'!$F$7:$GK$318,60,FALSE)),"",VLOOKUP($B226,'[1]1718  Exp_Rev Access'!$F$7:$GK$318,60,FALSE))</f>
        <v>0</v>
      </c>
      <c r="BT226" s="90">
        <f>IF(ISNA(VLOOKUP($B226,'[1]1718  Exp_Rev Access'!$F$7:$GK$318,61,FALSE)),"",VLOOKUP($B226,'[1]1718  Exp_Rev Access'!$F$7:$GK$318,61,FALSE))</f>
        <v>0</v>
      </c>
      <c r="BU226" s="90">
        <f>IF(ISNA(VLOOKUP($B226,'[1]1718  Exp_Rev Access'!$F$7:$GK$318,62,FALSE)),"",VLOOKUP($B226,'[1]1718  Exp_Rev Access'!$F$7:$GK$318,62,FALSE))</f>
        <v>0</v>
      </c>
      <c r="BV226" s="56">
        <f t="shared" si="571"/>
        <v>580977.28</v>
      </c>
      <c r="BW226" s="92">
        <f t="shared" si="618"/>
        <v>0.13766279226242867</v>
      </c>
      <c r="BX226" s="71">
        <f t="shared" si="619"/>
        <v>2345.7717123591874</v>
      </c>
      <c r="BY226" s="90">
        <f>IF(ISNA(VLOOKUP($B226,'[1]1718  Exp_Rev Access'!$F$7:$GK$318,64,FALSE)),"",VLOOKUP($B226,'[1]1718  Exp_Rev Access'!$F$7:$GK$318,64,FALSE))</f>
        <v>0</v>
      </c>
      <c r="BZ226" s="90">
        <f>IF(ISNA(VLOOKUP($B226,'[1]1718  Exp_Rev Access'!$F$7:$GK$318,65,FALSE)),"",VLOOKUP($B226,'[1]1718  Exp_Rev Access'!$F$7:$GK$318,65,FALSE))</f>
        <v>0</v>
      </c>
      <c r="CA226" s="90">
        <f>IF(ISNA(VLOOKUP($B226,'[1]1718  Exp_Rev Access'!$F$7:$GK$318,66,FALSE)),"",VLOOKUP($B226,'[1]1718  Exp_Rev Access'!$F$7:$GK$318,66,FALSE))</f>
        <v>0</v>
      </c>
      <c r="CB226" s="90">
        <f>IF(ISNA(VLOOKUP($B226,'[1]1718  Exp_Rev Access'!$F$7:$GK$318,67,FALSE)),"",VLOOKUP($B226,'[1]1718  Exp_Rev Access'!$F$7:$GK$318,67,FALSE))</f>
        <v>0</v>
      </c>
      <c r="CC226" s="90">
        <f>IF(ISNA(VLOOKUP($B226,'[1]1718  Exp_Rev Access'!$F$7:$GK$318,68,FALSE)),"",VLOOKUP($B226,'[1]1718  Exp_Rev Access'!$F$7:$GK$318,68,FALSE))</f>
        <v>0</v>
      </c>
      <c r="CD226" s="90">
        <f>IF(ISNA(VLOOKUP($B226,'[1]1718  Exp_Rev Access'!$F$7:$GK$318,69,FALSE)),"",VLOOKUP($B226,'[1]1718  Exp_Rev Access'!$F$7:$GK$318,69,FALSE))</f>
        <v>0</v>
      </c>
      <c r="CE226" s="56">
        <f t="shared" si="566"/>
        <v>0</v>
      </c>
      <c r="CF226" s="92">
        <f t="shared" si="591"/>
        <v>0</v>
      </c>
      <c r="CG226" s="78">
        <f t="shared" si="592"/>
        <v>0</v>
      </c>
      <c r="CH226" s="90">
        <f>IF(ISNA(VLOOKUP($B226,'[1]1718  Exp_Rev Access'!$F$7:$GK$318,$CH$2,FALSE)),"",VLOOKUP($B226,'[1]1718  Exp_Rev Access'!$F$7:$GK$318,$CH$2,FALSE))</f>
        <v>0</v>
      </c>
      <c r="CI226" s="90">
        <f>IF(ISNA(VLOOKUP($B226,'[1]1718  Exp_Rev Access'!$F$7:$GK$318,$CI$2,FALSE)),"",VLOOKUP($B226,'[1]1718  Exp_Rev Access'!$F$7:$GK$318,$CI$2,FALSE))</f>
        <v>0</v>
      </c>
      <c r="CJ226" s="90">
        <f>IF(ISNA(VLOOKUP($B226,'[1]1718  Exp_Rev Access'!$F$7:$GK$318,$CJ$2,FALSE)),"",VLOOKUP($B226,'[1]1718  Exp_Rev Access'!$F$7:$GK$318,$CJ$2,FALSE))</f>
        <v>0</v>
      </c>
      <c r="CK226" s="90">
        <f>IF(ISNA(VLOOKUP($B226,'[1]1718  Exp_Rev Access'!$F$7:$GK$318,$CK$2,FALSE)),"",VLOOKUP($B226,'[1]1718  Exp_Rev Access'!$F$7:$GK$318,$CK$2,FALSE))</f>
        <v>0</v>
      </c>
      <c r="CL226" s="90">
        <f>IF(ISNA(VLOOKUP($B226,'[1]1718  Exp_Rev Access'!$F$7:$GK$318,$CL$2,FALSE)),"",VLOOKUP($B226,'[1]1718  Exp_Rev Access'!$F$7:$GK$318,$CL$2,FALSE))</f>
        <v>0</v>
      </c>
      <c r="CM226" s="90">
        <f>IF(ISNA(VLOOKUP($B226,'[1]1718  Exp_Rev Access'!$F$7:$GK$318,$CM$2,FALSE)),"",VLOOKUP($B226,'[1]1718  Exp_Rev Access'!$F$7:$GK$318,$CM$2,FALSE))</f>
        <v>0</v>
      </c>
      <c r="CN226" s="90">
        <f>IF(ISNA(VLOOKUP($B226,'[1]1718  Exp_Rev Access'!$F$7:$GK$318,$CN$2,FALSE)),"",VLOOKUP($B226,'[1]1718  Exp_Rev Access'!$F$7:$GK$318,$CN$2,FALSE))</f>
        <v>0</v>
      </c>
      <c r="CO226" s="90">
        <f>IF(ISNA(VLOOKUP($B226,'[1]1718  Exp_Rev Access'!$F$7:$GK$318,$CO$2,FALSE)),"",VLOOKUP($B226,'[1]1718  Exp_Rev Access'!$F$7:$GK$318,$CO$2,FALSE))</f>
        <v>0</v>
      </c>
      <c r="CP226" s="90">
        <f>IF(ISNA(VLOOKUP($B226,'[1]1718  Exp_Rev Access'!$F$7:$GK$318,$CP$2,FALSE)),"",VLOOKUP($B226,'[1]1718  Exp_Rev Access'!$F$7:$GK$318,$CP$2,FALSE))</f>
        <v>0</v>
      </c>
      <c r="CQ226" s="90">
        <f>IF(ISNA(VLOOKUP($B226,'[1]1718  Exp_Rev Access'!$F$7:$GK$318,$CQ$2,FALSE)),"",VLOOKUP($B226,'[1]1718  Exp_Rev Access'!$F$7:$GK$318,$CQ$2,FALSE))</f>
        <v>50845.3</v>
      </c>
      <c r="CR226" s="90">
        <f>IF(ISNA(VLOOKUP($B226,'[1]1718  Exp_Rev Access'!$F$7:$GK$318,$CR$2,FALSE)),"",VLOOKUP($B226,'[1]1718  Exp_Rev Access'!$F$7:$GK$318,$CR$2,FALSE))</f>
        <v>0</v>
      </c>
      <c r="CS226" s="90">
        <f>IF(ISNA(VLOOKUP($B226,'[1]1718  Exp_Rev Access'!$F$7:$GK$318,$CS$2,FALSE)),"",VLOOKUP($B226,'[1]1718  Exp_Rev Access'!$F$7:$GK$318,$CS$2,FALSE))</f>
        <v>0</v>
      </c>
      <c r="CT226" s="90">
        <f>IF(ISNA(VLOOKUP($B226,'[1]1718  Exp_Rev Access'!$F$7:$GK$318,$CT$2,FALSE)),"",VLOOKUP($B226,'[1]1718  Exp_Rev Access'!$F$7:$GK$318,$CT$2,FALSE))</f>
        <v>0</v>
      </c>
      <c r="CU226" s="90">
        <f>IF(ISNA(VLOOKUP($B226,'[1]1718  Exp_Rev Access'!$F$7:$GK$318,$CU$2,FALSE)),"",VLOOKUP($B226,'[1]1718  Exp_Rev Access'!$F$7:$GK$318,$CU$2,FALSE))</f>
        <v>59495.83</v>
      </c>
      <c r="CV226" s="90">
        <f>IF(ISNA(VLOOKUP($B226,'[1]1718  Exp_Rev Access'!$F$7:$GK$318,$CV$2,FALSE)),"",VLOOKUP($B226,'[1]1718  Exp_Rev Access'!$F$7:$GK$318,$CV$2,FALSE))</f>
        <v>18750</v>
      </c>
      <c r="CW226" s="90">
        <f>IF(ISNA(VLOOKUP($B226,'[1]1718  Exp_Rev Access'!$F$7:$GK$318,$CW$2,FALSE)),"",VLOOKUP($B226,'[1]1718  Exp_Rev Access'!$F$7:$GK$318,$CW$2,FALSE))</f>
        <v>0</v>
      </c>
      <c r="CX226" s="90">
        <f>IF(ISNA(VLOOKUP($B226,'[1]1718  Exp_Rev Access'!$F$7:$GK$318,$CX$2,FALSE)),"",VLOOKUP($B226,'[1]1718  Exp_Rev Access'!$F$7:$GK$318,$CX$2,FALSE))</f>
        <v>0</v>
      </c>
      <c r="CY226" s="90">
        <f>IF(ISNA(VLOOKUP($B226,'[1]1718  Exp_Rev Access'!$F$7:$GK$318,$CY$2,FALSE)),"",VLOOKUP($B226,'[1]1718  Exp_Rev Access'!$F$7:$GK$318,$CY$2,FALSE))</f>
        <v>0</v>
      </c>
      <c r="CZ226" s="90">
        <f>IF(ISNA(VLOOKUP($B226,'[1]1718  Exp_Rev Access'!$F$7:$GK$318,$CZ$2,FALSE)),"",VLOOKUP($B226,'[1]1718  Exp_Rev Access'!$F$7:$GK$318,$CZ$2,FALSE))</f>
        <v>0</v>
      </c>
      <c r="DA226" s="90">
        <f>IF(ISNA(VLOOKUP($B226,'[1]1718  Exp_Rev Access'!$F$7:$GK$318,$DA$2,FALSE)),"",VLOOKUP($B226,'[1]1718  Exp_Rev Access'!$F$7:$GK$318,$DA$2,FALSE))</f>
        <v>0</v>
      </c>
      <c r="DB226" s="90">
        <f>IF(ISNA(VLOOKUP($B226,'[1]1718  Exp_Rev Access'!$F$7:$GK$318,$DB$2,FALSE)),"",VLOOKUP($B226,'[1]1718  Exp_Rev Access'!$F$7:$GK$318,$DB$2,FALSE))</f>
        <v>0</v>
      </c>
      <c r="DC226" s="90">
        <f>IF(ISNA(VLOOKUP($B226,'[1]1718  Exp_Rev Access'!$F$7:$GK$318,$DC$2,FALSE)),"",VLOOKUP($B226,'[1]1718  Exp_Rev Access'!$F$7:$GK$318,$DC$2,FALSE))</f>
        <v>0</v>
      </c>
      <c r="DD226" s="90">
        <f>IF(ISNA(VLOOKUP($B226,'[1]1718  Exp_Rev Access'!$F$7:$GK$318,$DD$2,FALSE)),"",VLOOKUP($B226,'[1]1718  Exp_Rev Access'!$F$7:$GK$318,$DD$2,FALSE))</f>
        <v>0</v>
      </c>
      <c r="DE226" s="90">
        <f>IF(ISNA(VLOOKUP($B226,'[1]1718  Exp_Rev Access'!$F$7:$GK$318,$DE$2,FALSE)),"",VLOOKUP($B226,'[1]1718  Exp_Rev Access'!$F$7:$GK$318,$DE$2,FALSE))</f>
        <v>0</v>
      </c>
      <c r="DF226" s="90">
        <f>IF(ISNA(VLOOKUP($B226,'[1]1718  Exp_Rev Access'!$F$7:$GK$318,$DF$2,FALSE)),"",VLOOKUP($B226,'[1]1718  Exp_Rev Access'!$F$7:$GK$318,$DF$2,FALSE))</f>
        <v>0</v>
      </c>
      <c r="DG226" s="90">
        <f>IF(ISNA(VLOOKUP($B226,'[1]1718  Exp_Rev Access'!$F$7:$GK$318,$DG$2,FALSE)),"",VLOOKUP($B226,'[1]1718  Exp_Rev Access'!$F$7:$GK$318,$DG$2,FALSE))</f>
        <v>0</v>
      </c>
      <c r="DH226" s="90">
        <f>IF(ISNA(VLOOKUP($B226,'[1]1718  Exp_Rev Access'!$F$7:$GK$318,$DH$2,FALSE)),"",VLOOKUP($B226,'[1]1718  Exp_Rev Access'!$F$7:$GK$318,$DH$2,FALSE))</f>
        <v>5391.28</v>
      </c>
      <c r="DI226" s="90">
        <f>IF(ISNA(VLOOKUP($B226,'[1]1718  Exp_Rev Access'!$F$7:$GK$318,$DI$2,FALSE)),"",VLOOKUP($B226,'[1]1718  Exp_Rev Access'!$F$7:$GK$318,$DI$2,FALSE))</f>
        <v>63445.43</v>
      </c>
      <c r="DJ226" s="90">
        <f>IF(ISNA(VLOOKUP($B226,'[1]1718  Exp_Rev Access'!$F$7:$GK$318,$DJ$2,FALSE)),"",VLOOKUP($B226,'[1]1718  Exp_Rev Access'!$F$7:$GK$318,$DJ$2,FALSE))</f>
        <v>0</v>
      </c>
      <c r="DK226" s="90">
        <f>IF(ISNA(VLOOKUP($B226,'[1]1718  Exp_Rev Access'!$F$7:$GK$318,$DK$2,FALSE)),"",VLOOKUP($B226,'[1]1718  Exp_Rev Access'!$F$7:$GK$318,$DK$2,FALSE))</f>
        <v>0</v>
      </c>
      <c r="DL226" s="90">
        <f>IF(ISNA(VLOOKUP($B226,'[1]1718  Exp_Rev Access'!$F$7:$GK$318,$DL$2,FALSE)),"",VLOOKUP($B226,'[1]1718  Exp_Rev Access'!$F$7:$GK$318,$DL$2,FALSE))</f>
        <v>0</v>
      </c>
      <c r="DM226" s="90">
        <f>IF(ISNA(VLOOKUP($B226,'[1]1718  Exp_Rev Access'!$F$7:$GK$318,$DM$2,FALSE)),"",VLOOKUP($B226,'[1]1718  Exp_Rev Access'!$F$7:$GK$318,$DM$2,FALSE))</f>
        <v>0</v>
      </c>
      <c r="DN226" s="90">
        <f>IF(ISNA(VLOOKUP($B226,'[1]1718  Exp_Rev Access'!$F$7:$GK$318,$DN$2,FALSE)),"",VLOOKUP($B226,'[1]1718  Exp_Rev Access'!$F$7:$GK$318,$DN$2,FALSE))</f>
        <v>0</v>
      </c>
      <c r="DO226" s="90">
        <f>IF(ISNA(VLOOKUP($B226,'[1]1718  Exp_Rev Access'!$F$7:$GK$318,$DO$2,FALSE)),"",VLOOKUP($B226,'[1]1718  Exp_Rev Access'!$F$7:$GK$318,$DO$2,FALSE))</f>
        <v>0</v>
      </c>
      <c r="DP226" s="90">
        <f>IF(ISNA(VLOOKUP($B226,'[1]1718  Exp_Rev Access'!$F$7:$GK$318,$DP$2,FALSE)),"",VLOOKUP($B226,'[1]1718  Exp_Rev Access'!$F$7:$GK$318,$DP$2,FALSE))</f>
        <v>0</v>
      </c>
      <c r="DQ226" s="90">
        <f>IF(ISNA(VLOOKUP($B226,'[1]1718  Exp_Rev Access'!$F$7:$GK$318,$DQ$2,FALSE)),"",VLOOKUP($B226,'[1]1718  Exp_Rev Access'!$F$7:$GK$318,$DQ$2,FALSE))</f>
        <v>0</v>
      </c>
      <c r="DR226" s="90">
        <f>IF(ISNA(VLOOKUP($B226,'[1]1718  Exp_Rev Access'!$F$7:$GK$318,$DR$2,FALSE)),"",VLOOKUP($B226,'[1]1718  Exp_Rev Access'!$F$7:$GK$318,$DR$2,FALSE))</f>
        <v>0</v>
      </c>
      <c r="DS226" s="90">
        <f>IF(ISNA(VLOOKUP($B226,'[1]1718  Exp_Rev Access'!$F$7:$GK$318,$DS$2,FALSE)),"",VLOOKUP($B226,'[1]1718  Exp_Rev Access'!$F$7:$GK$318,$DS$2,FALSE))</f>
        <v>0</v>
      </c>
      <c r="DT226" s="90">
        <f>IF(ISNA(VLOOKUP($B226,'[1]1718  Exp_Rev Access'!$F$7:$GK$318,$DT$2,FALSE)),"",VLOOKUP($B226,'[1]1718  Exp_Rev Access'!$F$7:$GK$318,$DT$2,FALSE))</f>
        <v>0</v>
      </c>
      <c r="DU226" s="90">
        <f>IF(ISNA(VLOOKUP($B226,'[1]1718  Exp_Rev Access'!$F$7:$GK$318,$DU$2,FALSE)),"",VLOOKUP($B226,'[1]1718  Exp_Rev Access'!$F$7:$GK$318,$DU$2,FALSE))</f>
        <v>0</v>
      </c>
      <c r="DV226" s="90">
        <f>IF(ISNA(VLOOKUP($B226,'[1]1718  Exp_Rev Access'!$F$7:$GK$318,$DV$2,FALSE)),"",VLOOKUP($B226,'[1]1718  Exp_Rev Access'!$F$7:$GK$318,$DV$2,FALSE))</f>
        <v>0</v>
      </c>
      <c r="DW226" s="90">
        <f>IF(ISNA(VLOOKUP($B226,'[1]1718  Exp_Rev Access'!$F$7:$GK$318,$DW$2,FALSE)),"",VLOOKUP($B226,'[1]1718  Exp_Rev Access'!$F$7:$GK$318,$DW$2,FALSE))</f>
        <v>0</v>
      </c>
      <c r="DX226" s="90">
        <f>IF(ISNA(VLOOKUP($B226,'[1]1718  Exp_Rev Access'!$F$7:$GK$318,$DX$2,FALSE)),"",VLOOKUP($B226,'[1]1718  Exp_Rev Access'!$F$7:$GK$318,$DX$2,FALSE))</f>
        <v>0</v>
      </c>
      <c r="DY226" s="90">
        <f>IF(ISNA(VLOOKUP($B226,'[1]1718  Exp_Rev Access'!$F$7:$GK$318,$DY$2,FALSE)),"",VLOOKUP($B226,'[1]1718  Exp_Rev Access'!$F$7:$GK$318,$DY$2,FALSE))</f>
        <v>15122</v>
      </c>
      <c r="DZ226" s="90">
        <f>IF(ISNA(VLOOKUP($B226,'[1]1718  Exp_Rev Access'!$F$7:$GK$318,$DZ$2,FALSE)),"",VLOOKUP($B226,'[1]1718  Exp_Rev Access'!$F$7:$GK$318,$DZ$2,FALSE))</f>
        <v>0</v>
      </c>
      <c r="EA226" s="90">
        <f>IF(ISNA(VLOOKUP($B226,'[1]1718  Exp_Rev Access'!$F$7:$GK$318,$EA$2,FALSE)),"",VLOOKUP($B226,'[1]1718  Exp_Rev Access'!$F$7:$GK$318,$EA$2,FALSE))</f>
        <v>0</v>
      </c>
      <c r="EB226" s="90">
        <f>IF(ISNA(VLOOKUP($B226,'[1]1718  Exp_Rev Access'!$F$7:$GK$318,$EB$2,FALSE)),"",VLOOKUP($B226,'[1]1718  Exp_Rev Access'!$F$7:$GK$318,$EB$2,FALSE))</f>
        <v>0</v>
      </c>
      <c r="EC226" s="90">
        <f>IF(ISNA(VLOOKUP($B226,'[1]1718  Exp_Rev Access'!$F$7:$GK$318,$EC$2,FALSE)),"",VLOOKUP($B226,'[1]1718  Exp_Rev Access'!$F$7:$GK$318,$EC$2,FALSE))</f>
        <v>0</v>
      </c>
      <c r="ED226" s="90">
        <f>IF(ISNA(VLOOKUP($B226,'[1]1718  Exp_Rev Access'!$F$7:$GK$318,$ED$2,FALSE)),"",VLOOKUP($B226,'[1]1718  Exp_Rev Access'!$F$7:$GK$318,$ED$2,FALSE))</f>
        <v>0</v>
      </c>
      <c r="EE226" s="90">
        <f>IF(ISNA(VLOOKUP($B226,'[1]1718  Exp_Rev Access'!$F$7:$GK$318,$EE$2,FALSE)),"",VLOOKUP($B226,'[1]1718  Exp_Rev Access'!$F$7:$GK$318,$EE$2,FALSE))</f>
        <v>0</v>
      </c>
      <c r="EF226" s="90">
        <f>IF(ISNA(VLOOKUP($B226,'[1]1718  Exp_Rev Access'!$F$7:$GK$318,$EF$2,FALSE)),"",VLOOKUP($B226,'[1]1718  Exp_Rev Access'!$F$7:$GK$318,$EF$2,FALSE))</f>
        <v>0</v>
      </c>
      <c r="EG226" s="90">
        <f>IF(ISNA(VLOOKUP($B226,'[1]1718  Exp_Rev Access'!$F$7:$GK$318,$EG$2,FALSE)),"",VLOOKUP($B226,'[1]1718  Exp_Rev Access'!$F$7:$GK$318,$EG$2,FALSE))</f>
        <v>0</v>
      </c>
      <c r="EH226" s="90">
        <f>IF(ISNA(VLOOKUP($B226,'[1]1718  Exp_Rev Access'!$F$7:$GK$318,$EH$2,FALSE)),"",VLOOKUP($B226,'[1]1718  Exp_Rev Access'!$F$7:$GK$318,$EH$2,FALSE))</f>
        <v>0</v>
      </c>
      <c r="EI226" s="90">
        <f>IF(ISNA(VLOOKUP($B226,'[1]1718  Exp_Rev Access'!$F$7:$GK$318,$EI$2,FALSE)),"",VLOOKUP($B226,'[1]1718  Exp_Rev Access'!$F$7:$GK$318,$EI$2,FALSE))</f>
        <v>0</v>
      </c>
      <c r="EJ226" s="90">
        <f>IF(ISNA(VLOOKUP($B226,'[1]1718  Exp_Rev Access'!$F$7:$GK$318,$EJ$2,FALSE)),"",VLOOKUP($B226,'[1]1718  Exp_Rev Access'!$F$7:$GK$318,$EJ$2,FALSE))</f>
        <v>0</v>
      </c>
      <c r="EK226" s="90">
        <f>IF(ISNA(VLOOKUP($B226,'[1]1718  Exp_Rev Access'!$F$7:$GK$318,$EK$2,FALSE)),"",VLOOKUP($B226,'[1]1718  Exp_Rev Access'!$F$7:$GK$318,$EK$2,FALSE))</f>
        <v>0</v>
      </c>
      <c r="EL226" s="90">
        <f>IF(ISNA(VLOOKUP($B226,'[1]1718  Exp_Rev Access'!$F$7:$GK$318,$EL$2,FALSE)),"",VLOOKUP($B226,'[1]1718  Exp_Rev Access'!$F$7:$GK$318,$EL$2,FALSE))</f>
        <v>0</v>
      </c>
      <c r="EM226" s="90">
        <f>IF(ISNA(VLOOKUP($B226,'[1]1718  Exp_Rev Access'!$F$7:$GK$318,$EM$2,FALSE)),"",VLOOKUP($B226,'[1]1718  Exp_Rev Access'!$F$7:$GK$318,$EM$2,FALSE))</f>
        <v>0</v>
      </c>
      <c r="EN226" s="90">
        <f>IF(ISNA(VLOOKUP($B226,'[1]1718  Exp_Rev Access'!$F$7:$GK$318,$EN$2,FALSE)),"",VLOOKUP($B226,'[1]1718  Exp_Rev Access'!$F$7:$GK$318,$EN$2,FALSE))</f>
        <v>0</v>
      </c>
      <c r="EO226" s="90">
        <f>IF(ISNA(VLOOKUP($B226,'[1]1718  Exp_Rev Access'!$F$7:$GK$318,$EO$2,FALSE)),"",VLOOKUP($B226,'[1]1718  Exp_Rev Access'!$F$7:$GK$318,$EO$2,FALSE))</f>
        <v>0</v>
      </c>
      <c r="EP226" s="90">
        <f>IF(ISNA(VLOOKUP($B226,'[1]1718  Exp_Rev Access'!$F$7:$GK$318,$EP$2,FALSE)),"",VLOOKUP($B226,'[1]1718  Exp_Rev Access'!$F$7:$GK$318,$EP$2,FALSE))</f>
        <v>0</v>
      </c>
      <c r="EQ226" s="90">
        <f>IF(ISNA(VLOOKUP($B226,'[1]1718  Exp_Rev Access'!$F$7:$GK$318,$EQ$2,FALSE)),"",VLOOKUP($B226,'[1]1718  Exp_Rev Access'!$F$7:$GK$318,$EQ$2,FALSE))</f>
        <v>0</v>
      </c>
      <c r="ER226" s="90">
        <f>IF(ISNA(VLOOKUP($B226,'[1]1718  Exp_Rev Access'!$F$7:$GK$318,$ER$2,FALSE)),"",VLOOKUP($B226,'[1]1718  Exp_Rev Access'!$F$7:$GK$318,$ER$2,FALSE))</f>
        <v>0</v>
      </c>
      <c r="ES226" s="90">
        <f>IF(ISNA(VLOOKUP($B226,'[1]1718  Exp_Rev Access'!$F$7:$GK$318,$ES$2,FALSE)),"",VLOOKUP($B226,'[1]1718  Exp_Rev Access'!$F$7:$GK$318,$ES$2,FALSE))</f>
        <v>0</v>
      </c>
      <c r="ET226" s="90">
        <f>IF(ISNA(VLOOKUP($B226,'[1]1718  Exp_Rev Access'!$F$7:$GK$318,$ET$2,FALSE)),"",VLOOKUP($B226,'[1]1718  Exp_Rev Access'!$F$7:$GK$318,$ET$2,FALSE))</f>
        <v>0</v>
      </c>
      <c r="EU226" s="90">
        <f>IF(ISNA(VLOOKUP($B226,'[1]1718  Exp_Rev Access'!$F$7:$GK$318,$EU$2,FALSE)),"",VLOOKUP($B226,'[1]1718  Exp_Rev Access'!$F$7:$GK$318,$EU$2,FALSE))</f>
        <v>0</v>
      </c>
      <c r="EV226" s="90">
        <f>IF(ISNA(VLOOKUP($B226,'[1]1718  Exp_Rev Access'!$F$7:$GK$318,$EV$2,FALSE)),"",VLOOKUP($B226,'[1]1718  Exp_Rev Access'!$F$7:$GK$318,$EV$2,FALSE))</f>
        <v>0</v>
      </c>
      <c r="EW226" s="90">
        <f>IF(ISNA(VLOOKUP($B226,'[1]1718  Exp_Rev Access'!$F$7:$GK$318,$EW$2,FALSE)),"",VLOOKUP($B226,'[1]1718  Exp_Rev Access'!$F$7:$GK$318,$EW$2,FALSE))</f>
        <v>0</v>
      </c>
      <c r="EX226" s="90">
        <f>IF(ISNA(VLOOKUP($B226,'[1]1718  Exp_Rev Access'!$F$7:$GK$318,$EX$2,FALSE)),"",VLOOKUP($B226,'[1]1718  Exp_Rev Access'!$F$7:$GK$318,$EX$2,FALSE))</f>
        <v>0</v>
      </c>
      <c r="EY226" s="90">
        <f>IF(ISNA(VLOOKUP($B226,'[1]1718  Exp_Rev Access'!$F$7:$GK$318,$EY$2,FALSE)),"",VLOOKUP($B226,'[1]1718  Exp_Rev Access'!$F$7:$GK$318,$EY$2,FALSE))</f>
        <v>0</v>
      </c>
      <c r="EZ226" s="90">
        <f>IF(ISNA(VLOOKUP($B226,'[1]1718  Exp_Rev Access'!$F$7:$GK$318,$EZ$2,FALSE)),"",VLOOKUP($B226,'[1]1718  Exp_Rev Access'!$F$7:$GK$318,$EZ$2,FALSE))</f>
        <v>0</v>
      </c>
      <c r="FA226" s="90">
        <f>IF(ISNA(VLOOKUP($B226,'[1]1718  Exp_Rev Access'!$F$7:$GK$318,$FA$2,FALSE)),"",VLOOKUP($B226,'[1]1718  Exp_Rev Access'!$F$7:$GK$318,$FA$2,FALSE))</f>
        <v>0</v>
      </c>
      <c r="FB226" s="90">
        <f>IF(ISNA(VLOOKUP($B226,'[1]1718  Exp_Rev Access'!$F$7:$GK$318,$FB$2,FALSE)),"",VLOOKUP($B226,'[1]1718  Exp_Rev Access'!$F$7:$GK$318,$FB$2,FALSE))</f>
        <v>0</v>
      </c>
      <c r="FC226" s="90">
        <f>IF(ISNA(VLOOKUP($B226,'[1]1718  Exp_Rev Access'!$F$7:$GK$318,$FC$2,FALSE)),"",VLOOKUP($B226,'[1]1718  Exp_Rev Access'!$F$7:$GK$318,$FC$2,FALSE))</f>
        <v>0</v>
      </c>
      <c r="FD226" s="90">
        <f>IF(ISNA(VLOOKUP($B226,'[1]1718  Exp_Rev Access'!$F$7:$GK$318,$FD$2,FALSE)),"",VLOOKUP($B226,'[1]1718  Exp_Rev Access'!$F$7:$GK$318,$FD$2,FALSE))</f>
        <v>0</v>
      </c>
      <c r="FE226" s="90">
        <f>IF(ISNA(VLOOKUP($B226,'[1]1718  Exp_Rev Access'!$F$7:$GK$318,$FE$2,FALSE)),"",VLOOKUP($B226,'[1]1718  Exp_Rev Access'!$F$7:$GK$318,$FE$2,FALSE))</f>
        <v>0</v>
      </c>
      <c r="FF226" s="90">
        <f>IF(ISNA(VLOOKUP($B226,'[1]1718  Exp_Rev Access'!$F$7:$GK$318,$FF$2,FALSE)),"",VLOOKUP($B226,'[1]1718  Exp_Rev Access'!$F$7:$GK$318,$FF$2,FALSE))</f>
        <v>0</v>
      </c>
      <c r="FG226" s="90">
        <f>IF(ISNA(VLOOKUP($B226,'[1]1718  Exp_Rev Access'!$F$7:$GK$318,$FG$2,FALSE)),"",VLOOKUP($B226,'[1]1718  Exp_Rev Access'!$F$7:$GK$318,$FG$2,FALSE))</f>
        <v>0</v>
      </c>
      <c r="FH226" s="90">
        <f>IF(ISNA(VLOOKUP($B226,'[1]1718  Exp_Rev Access'!$F$7:$GK$318,$FH$2,FALSE)),"",VLOOKUP($B226,'[1]1718  Exp_Rev Access'!$F$7:$GK$318,$FH$2,FALSE))</f>
        <v>0</v>
      </c>
      <c r="FI226" s="90">
        <f>IF(ISNA(VLOOKUP($B226,'[1]1718  Exp_Rev Access'!$F$7:$GK$318,$FI$2,FALSE)),"",VLOOKUP($B226,'[1]1718  Exp_Rev Access'!$F$7:$GK$318,$FI$2,FALSE))</f>
        <v>0</v>
      </c>
      <c r="FJ226" s="90">
        <f>IF(ISNA(VLOOKUP($B226,'[1]1718  Exp_Rev Access'!$F$7:$GK$318,$FJ$2,FALSE)),"",VLOOKUP($B226,'[1]1718  Exp_Rev Access'!$F$7:$GK$318,$FJ$2,FALSE))</f>
        <v>0</v>
      </c>
      <c r="FK226" s="90">
        <f>IF(ISNA(VLOOKUP($B226,'[1]1718  Exp_Rev Access'!$F$7:$GK$318,$FK$2,FALSE)),"",VLOOKUP($B226,'[1]1718  Exp_Rev Access'!$F$7:$GK$318,$FK$2,FALSE))</f>
        <v>0</v>
      </c>
      <c r="FL226" s="90">
        <f>IF(ISNA(VLOOKUP($B226,'[1]1718  Exp_Rev Access'!$F$7:$GK$318,$FL$2,FALSE)),"",VLOOKUP($B226,'[1]1718  Exp_Rev Access'!$F$7:$GK$318,$FL$2,FALSE))</f>
        <v>0</v>
      </c>
      <c r="FM226" s="90">
        <f>IF(ISNA(VLOOKUP($B226,'[1]1718  Exp_Rev Access'!$F$7:$GK$318,$FM$2,FALSE)),"",VLOOKUP($B226,'[1]1718  Exp_Rev Access'!$F$7:$GK$318,$FM$2,FALSE))</f>
        <v>0</v>
      </c>
      <c r="FN226" s="90">
        <f>IF(ISNA(VLOOKUP($B226,'[1]1718  Exp_Rev Access'!$F$7:$GK$318,$FN$2,FALSE)),"",VLOOKUP($B226,'[1]1718  Exp_Rev Access'!$F$7:$GK$318,$FN$2,FALSE))</f>
        <v>0</v>
      </c>
      <c r="FO226" s="90">
        <f>IF(ISNA(VLOOKUP($B226,'[1]1718  Exp_Rev Access'!$F$7:$GK$318,$FO$2,FALSE)),"",VLOOKUP($B226,'[1]1718  Exp_Rev Access'!$F$7:$GK$318,$FO$2,FALSE))</f>
        <v>0</v>
      </c>
      <c r="FP226" s="90">
        <f>IF(ISNA(VLOOKUP($B226,'[1]1718  Exp_Rev Access'!$F$7:$GK$318,$FP$2,FALSE)),"",VLOOKUP($B226,'[1]1718  Exp_Rev Access'!$F$7:$GK$318,$FP$2,FALSE))</f>
        <v>0</v>
      </c>
      <c r="FQ226" s="90">
        <f>IF(ISNA(VLOOKUP($B226,'[1]1718  Exp_Rev Access'!$F$7:$GK$318,$FQ$2,FALSE)),"",VLOOKUP($B226,'[1]1718  Exp_Rev Access'!$F$7:$GK$318,$FQ$2,FALSE))</f>
        <v>0</v>
      </c>
      <c r="FR226" s="90">
        <f>IF(ISNA(VLOOKUP($B226,'[1]1718  Exp_Rev Access'!$F$7:$GK$318,$FR$2,FALSE)),"",VLOOKUP($B226,'[1]1718  Exp_Rev Access'!$F$7:$GK$318,$FR$2,FALSE))</f>
        <v>8236.59</v>
      </c>
      <c r="FS226" s="56">
        <f t="shared" si="620"/>
        <v>221286.43</v>
      </c>
      <c r="FT226" s="92">
        <f t="shared" si="621"/>
        <v>5.2433905579895419E-2</v>
      </c>
      <c r="FU226" s="94">
        <f t="shared" si="622"/>
        <v>893.47288730972662</v>
      </c>
      <c r="FV226" s="95">
        <f>IF(ISNA(VLOOKUP($B226,'[1]1718  Exp_Rev Access'!$F$7:$GK$318,$FV$2,FALSE)),"",VLOOKUP($B226,'[1]1718  Exp_Rev Access'!$F$7:$GK$318,$FV$2,FALSE))</f>
        <v>0</v>
      </c>
      <c r="FW226" s="95">
        <f>IF(ISNA(VLOOKUP($B226,'[1]1718  Exp_Rev Access'!$F$7:$GK$318,$FW$2,FALSE)),"",VLOOKUP($B226,'[1]1718  Exp_Rev Access'!$F$7:$GK$318,$FW$2,FALSE))</f>
        <v>0</v>
      </c>
      <c r="FX226" s="95">
        <f>IF(ISNA(VLOOKUP($B226,'[1]1718  Exp_Rev Access'!$F$7:$GK$318,$FX$2,FALSE)),"",VLOOKUP($B226,'[1]1718  Exp_Rev Access'!$F$7:$GK$318,$FX$2,FALSE))</f>
        <v>0</v>
      </c>
      <c r="FY226" s="95">
        <f>IF(ISNA(VLOOKUP($B226,'[1]1718  Exp_Rev Access'!$F$7:$GK$318,$FY$2,FALSE)),"",VLOOKUP($B226,'[1]1718  Exp_Rev Access'!$F$7:$GK$318,$FY$2,FALSE))</f>
        <v>0</v>
      </c>
      <c r="FZ226" s="95">
        <f>IF(ISNA(VLOOKUP($B226,'[1]1718  Exp_Rev Access'!$F$7:$GK$318,$FZ$2,FALSE)),"",VLOOKUP($B226,'[1]1718  Exp_Rev Access'!$F$7:$GK$318,$FZ$2,FALSE))</f>
        <v>0</v>
      </c>
      <c r="GA226" s="95">
        <f>IF(ISNA(VLOOKUP($B226,'[1]1718  Exp_Rev Access'!$F$7:$GK$318,$GA$2,FALSE)),"",VLOOKUP($B226,'[1]1718  Exp_Rev Access'!$F$7:$GK$318,$GA$2,FALSE))</f>
        <v>0</v>
      </c>
      <c r="GB226" s="95">
        <f>IF(ISNA(VLOOKUP($B226,'[1]1718  Exp_Rev Access'!$F$7:$GK$318,$GB$2,FALSE)),"",VLOOKUP($B226,'[1]1718  Exp_Rev Access'!$F$7:$GK$318,$GB$2,FALSE))</f>
        <v>0</v>
      </c>
      <c r="GC226" s="95">
        <f>IF(ISNA(VLOOKUP($B226,'[1]1718  Exp_Rev Access'!$F$7:$GK$318,$GC$2,FALSE)),"",VLOOKUP($B226,'[1]1718  Exp_Rev Access'!$F$7:$GK$318,$GC$2,FALSE))</f>
        <v>0</v>
      </c>
      <c r="GD226" s="95">
        <f>IF(ISNA(VLOOKUP($B226,'[1]1718  Exp_Rev Access'!$F$7:$GK$318,$GD$2,FALSE)),"",VLOOKUP($B226,'[1]1718  Exp_Rev Access'!$F$7:$GK$318,$GD$2,FALSE))</f>
        <v>0</v>
      </c>
      <c r="GE226" s="95">
        <f>IF(ISNA(VLOOKUP($B226,'[1]1718  Exp_Rev Access'!$F$7:$GK$318,$GE$2,FALSE)),"",VLOOKUP($B226,'[1]1718  Exp_Rev Access'!$F$7:$GK$318,$GE$2,FALSE))</f>
        <v>0</v>
      </c>
      <c r="GF226" s="95">
        <f>IF(ISNA(VLOOKUP($B226,'[1]1718  Exp_Rev Access'!$F$7:$GK$318,$GF$2,FALSE)),"",VLOOKUP($B226,'[1]1718  Exp_Rev Access'!$F$7:$GK$318,$GF$2,FALSE))</f>
        <v>0</v>
      </c>
      <c r="GG226" s="95">
        <f>IF(ISNA(VLOOKUP($B226,'[1]1718  Exp_Rev Access'!$F$7:$GK$318,$GG$2,FALSE)),"",VLOOKUP($B226,'[1]1718  Exp_Rev Access'!$F$7:$GK$318,$GG$2,FALSE))</f>
        <v>0</v>
      </c>
      <c r="GH226" s="95">
        <f>IF(ISNA(VLOOKUP($B226,'[1]1718  Exp_Rev Access'!$F$7:$GK$318,$GH$2,FALSE)),"",VLOOKUP($B226,'[1]1718  Exp_Rev Access'!$F$7:$GK$318,$GH$2,FALSE))</f>
        <v>0</v>
      </c>
      <c r="GI226" s="95">
        <f>IF(ISNA(VLOOKUP($B226,'[1]1718  Exp_Rev Access'!$F$7:$GK$318,$GI$2,FALSE)),"",VLOOKUP($B226,'[1]1718  Exp_Rev Access'!$F$7:$GK$318,$GI$2,FALSE))</f>
        <v>0</v>
      </c>
      <c r="GJ226" s="95">
        <f>IF(ISNA(VLOOKUP($B226,'[1]1718  Exp_Rev Access'!$F$7:$GK$318,$GJ$2,FALSE)),"",VLOOKUP($B226,'[1]1718  Exp_Rev Access'!$F$7:$GK$318,$GJ$2,FALSE))</f>
        <v>0</v>
      </c>
      <c r="GK226" s="95">
        <f>IF(ISNA(VLOOKUP($B226,'[1]1718  Exp_Rev Access'!$F$7:$GK$318,$GK$2,FALSE)),"",VLOOKUP($B226,'[1]1718  Exp_Rev Access'!$F$7:$GK$318,$GK$2,FALSE))</f>
        <v>0</v>
      </c>
      <c r="GL226" s="95">
        <f>IF(ISNA(VLOOKUP($B226,'[1]1718  Exp_Rev Access'!$F$7:$GK$318,$GL$2,FALSE)),"",VLOOKUP($B226,'[1]1718  Exp_Rev Access'!$F$7:$GK$318,$GL$2,FALSE))</f>
        <v>0</v>
      </c>
      <c r="GM226" s="95">
        <f>IF(ISNA(VLOOKUP($B226,'[1]1718  Exp_Rev Access'!$F$7:$GK$318,$GM$2,FALSE)),"",VLOOKUP($B226,'[1]1718  Exp_Rev Access'!$F$7:$GK$318,$GM$2,FALSE))</f>
        <v>0</v>
      </c>
      <c r="GN226" s="95">
        <f>IF(ISNA(VLOOKUP($B226,'[1]1718  Exp_Rev Access'!$F$7:$GK$318,$GN$2,FALSE)),"",VLOOKUP($B226,'[1]1718  Exp_Rev Access'!$F$7:$GK$318,$GN$2,FALSE))</f>
        <v>0</v>
      </c>
      <c r="GO226" s="95">
        <f>IF(ISNA(VLOOKUP($B226,'[1]1718  Exp_Rev Access'!$F$7:$GK$318,$GO$2,FALSE)),"",VLOOKUP($B226,'[1]1718  Exp_Rev Access'!$F$7:$GK$318,$GO$2,FALSE))</f>
        <v>0</v>
      </c>
      <c r="GP226" s="95">
        <f>IF(ISNA(VLOOKUP($B226,'[1]1718  Exp_Rev Access'!$F$7:$GK$318,$GP$2,FALSE)),"",VLOOKUP($B226,'[1]1718  Exp_Rev Access'!$F$7:$GK$318,$GP$2,FALSE))</f>
        <v>0</v>
      </c>
      <c r="GQ226" s="95">
        <f>IF(ISNA(VLOOKUP($B226,'[1]1718  Exp_Rev Access'!$F$7:$GK$318,$GQ$2,FALSE)),"",VLOOKUP($B226,'[1]1718  Exp_Rev Access'!$F$7:$GK$318,$GQ$2,FALSE))</f>
        <v>250</v>
      </c>
      <c r="GR226" s="95">
        <f>IF(ISNA(VLOOKUP($B226,'[1]1718  Exp_Rev Access'!$F$7:$GK$318,$GR$2,FALSE)),"",VLOOKUP($B226,'[1]1718  Exp_Rev Access'!$F$7:$GK$318,$GR$2,FALSE))</f>
        <v>0</v>
      </c>
      <c r="GS226" s="95">
        <f>IF(ISNA(VLOOKUP($B226,'[1]1718  Exp_Rev Access'!$F$7:$GK$318,$GS$2,FALSE)),"",VLOOKUP($B226,'[1]1718  Exp_Rev Access'!$F$7:$GK$318,$GS$2,FALSE))</f>
        <v>0</v>
      </c>
      <c r="GT226" s="95">
        <f>IF(ISNA(VLOOKUP($B226,'[1]1718  Exp_Rev Access'!$F$7:$GK$318,$GT$2,FALSE)),"",VLOOKUP($B226,'[1]1718  Exp_Rev Access'!$F$7:$GK$318,$GT$2,FALSE))</f>
        <v>0</v>
      </c>
      <c r="GU226" s="56">
        <f t="shared" si="623"/>
        <v>250</v>
      </c>
      <c r="GV226" s="92">
        <f t="shared" si="624"/>
        <v>5.923759714942238E-5</v>
      </c>
      <c r="GW226" s="96">
        <f t="shared" si="625"/>
        <v>1.0094076795736262</v>
      </c>
      <c r="HE226" s="97"/>
      <c r="HF226" s="97"/>
      <c r="HG226" s="97"/>
      <c r="HH226" s="97"/>
      <c r="HI226" s="97"/>
      <c r="HJ226" s="97"/>
      <c r="HK226" s="97"/>
      <c r="HL226" s="97"/>
      <c r="HM226" s="97"/>
      <c r="HN226" s="97"/>
    </row>
    <row r="227" spans="1:222" x14ac:dyDescent="0.3">
      <c r="A227" s="73"/>
      <c r="B227" s="88" t="s">
        <v>507</v>
      </c>
      <c r="C227" s="89" t="s">
        <v>508</v>
      </c>
      <c r="D227" s="75">
        <f>IF(ISNA(VLOOKUP($B227,'[1]1718 enrollment_Rev_Exp by size'!$A$7:H561,3,FALSE)),"",VLOOKUP($B227,'[1]1718 enrollment_Rev_Exp by size'!$A$7:$G$350,3,FALSE))</f>
        <v>259.51</v>
      </c>
      <c r="E227" s="76">
        <f>IF(ISNA(VLOOKUP($B227,'[1]1718 enrollment_Rev_Exp by size'!$A$7:I562,5,FALSE)),"",VLOOKUP($B227,'[1]1718 enrollment_Rev_Exp by size'!$A$7:$G$350,5,FALSE))</f>
        <v>4289763.04</v>
      </c>
      <c r="F227" s="70">
        <f t="shared" si="626"/>
        <v>4289763.0399999991</v>
      </c>
      <c r="G227" s="70">
        <f t="shared" si="627"/>
        <v>0</v>
      </c>
      <c r="H227" s="90">
        <f>IF(ISNA(VLOOKUP($B227,'[1]1718  Exp_Rev Access'!$F$7:$GK$318,3,FALSE)),"",VLOOKUP($B227,'[1]1718  Exp_Rev Access'!$F$7:$GK$318,3,FALSE))</f>
        <v>713782.38</v>
      </c>
      <c r="I227" s="90">
        <f>IF(ISNA(VLOOKUP($B227,'[1]1718  Exp_Rev Access'!$F$7:$GK$318,4,FALSE)),"",VLOOKUP($B227,'[1]1718  Exp_Rev Access'!$F$7:$GK$318,4,FALSE))</f>
        <v>0</v>
      </c>
      <c r="J227" s="90">
        <f>IF(ISNA(VLOOKUP($B227,'[1]1718  Exp_Rev Access'!$F$7:$GK$318,5,FALSE)),"",VLOOKUP($B227,'[1]1718  Exp_Rev Access'!$F$7:$GK$318,5,FALSE))</f>
        <v>0</v>
      </c>
      <c r="K227" s="90">
        <f>IF(ISNA(VLOOKUP($B227,'[1]1718  Exp_Rev Access'!$F$7:$GK$318,6,FALSE)),"-",VLOOKUP($B227,'[1]1718  Exp_Rev Access'!$F$7:$GK$318,6,FALSE))</f>
        <v>0</v>
      </c>
      <c r="L227" s="90">
        <f>IF(ISNA(VLOOKUP($B227,'[1]1718  Exp_Rev Access'!$F$7:$GK$318,7,FALSE)),"",VLOOKUP($B227,'[1]1718  Exp_Rev Access'!$F$7:$GK$318,7,FALSE))</f>
        <v>0</v>
      </c>
      <c r="M227" s="90">
        <f>IF(ISNA(VLOOKUP($B227,'[1]1718  Exp_Rev Access'!$F$7:$GK$318,8,FALSE)),"",VLOOKUP($B227,'[1]1718  Exp_Rev Access'!$F$7:$GK$318,8,FALSE))</f>
        <v>0</v>
      </c>
      <c r="N227" s="56">
        <f t="shared" si="609"/>
        <v>713782.38</v>
      </c>
      <c r="O227" s="91">
        <f t="shared" si="610"/>
        <v>0.16639202989636462</v>
      </c>
      <c r="P227" s="56">
        <f t="shared" si="611"/>
        <v>2750.500481677007</v>
      </c>
      <c r="Q227" s="90">
        <f>IF(ISNA(VLOOKUP($B227,'[1]1718  Exp_Rev Access'!$F$7:$GK$318,10,FALSE)),"",VLOOKUP($B227,'[1]1718  Exp_Rev Access'!$F$7:$GK$318,10,FALSE))</f>
        <v>2454.0500000000002</v>
      </c>
      <c r="R227" s="90">
        <f>IF(ISNA(VLOOKUP($B227,'[1]1718  Exp_Rev Access'!$F$7:$GK$318,11,FALSE)),"",VLOOKUP($B227,'[1]1718  Exp_Rev Access'!$F$7:$GK$318,11,FALSE))</f>
        <v>0</v>
      </c>
      <c r="S227" s="90">
        <f>IF(ISNA(VLOOKUP($B227,'[1]1718  Exp_Rev Access'!$F$7:$GK$318,12,FALSE)),"",VLOOKUP($B227,'[1]1718  Exp_Rev Access'!$F$7:$GK$318,12,FALSE))</f>
        <v>0</v>
      </c>
      <c r="T227" s="90">
        <f>IF(ISNA(VLOOKUP($B227,'[1]1718  Exp_Rev Access'!$F$7:$GK$318,13,FALSE)),"",VLOOKUP($B227,'[1]1718  Exp_Rev Access'!$F$7:$GK$318,13,FALSE))</f>
        <v>0</v>
      </c>
      <c r="U227" s="90">
        <f>IF(ISNA(VLOOKUP($B227,'[1]1718  Exp_Rev Access'!$F$7:$GK$318,14,FALSE)),"",VLOOKUP($B227,'[1]1718  Exp_Rev Access'!$F$7:$GK$318,14,FALSE))</f>
        <v>8750</v>
      </c>
      <c r="V227" s="90">
        <f>IF(ISNA(VLOOKUP($B227,'[1]1718  Exp_Rev Access'!$F$7:$GK$318,15,FALSE)),"",VLOOKUP($B227,'[1]1718  Exp_Rev Access'!$F$7:$GK$318,15,FALSE))</f>
        <v>0</v>
      </c>
      <c r="W227" s="90">
        <f>IF(ISNA(VLOOKUP($B227,'[1]1718  Exp_Rev Access'!$F$7:$GK$318,16,FALSE)),"",VLOOKUP($B227,'[1]1718  Exp_Rev Access'!$F$7:$GK$318,16,FALSE))</f>
        <v>0</v>
      </c>
      <c r="X227" s="90">
        <f>IF(ISNA(VLOOKUP($B227,'[1]1718  Exp_Rev Access'!$F$7:$GK$318,17,FALSE)),"",VLOOKUP($B227,'[1]1718  Exp_Rev Access'!$F$7:$GK$318,17,FALSE))</f>
        <v>0</v>
      </c>
      <c r="Y227" s="90">
        <f>IF(ISNA(VLOOKUP($B227,'[1]1718  Exp_Rev Access'!$F$7:$GK$318,18,FALSE)),"",VLOOKUP($B227,'[1]1718  Exp_Rev Access'!$F$7:$GK$318,18,FALSE))</f>
        <v>10180.64</v>
      </c>
      <c r="Z227" s="90">
        <f>IF(ISNA(VLOOKUP($B227,'[1]1718  Exp_Rev Access'!$F$7:$GK$318,19,FALSE)),"",VLOOKUP($B227,'[1]1718  Exp_Rev Access'!$F$7:$GK$318,19,FALSE))</f>
        <v>0</v>
      </c>
      <c r="AA227" s="90">
        <f>IF(ISNA(VLOOKUP($B227,'[1]1718  Exp_Rev Access'!$F$7:$GK$318,20,FALSE)),"",VLOOKUP($B227,'[1]1718  Exp_Rev Access'!$F$7:$GK$318,20,FALSE))</f>
        <v>0</v>
      </c>
      <c r="AB227" s="90">
        <f>IF(ISNA(VLOOKUP($B227,'[1]1718  Exp_Rev Access'!$F$7:$GK$318,21,FALSE)),"",VLOOKUP($B227,'[1]1718  Exp_Rev Access'!$F$7:$GK$318,21,FALSE))</f>
        <v>0</v>
      </c>
      <c r="AC227" s="90">
        <f>IF(ISNA(VLOOKUP($B227,'[1]1718  Exp_Rev Access'!$F$7:$GK$318,22,FALSE)),"",VLOOKUP($B227,'[1]1718  Exp_Rev Access'!$F$7:$GK$318,22,FALSE))</f>
        <v>0</v>
      </c>
      <c r="AD227" s="90">
        <f>IF(ISNA(VLOOKUP($B227,'[1]1718  Exp_Rev Access'!$F$7:$GK$318,23,FALSE)),"",VLOOKUP($B227,'[1]1718  Exp_Rev Access'!$F$7:$GK$318,23,FALSE))</f>
        <v>21539.63</v>
      </c>
      <c r="AE227" s="90">
        <f>IF(ISNA(VLOOKUP($B227,'[1]1718  Exp_Rev Access'!$F$7:$GK$318,24,FALSE)),"",VLOOKUP($B227,'[1]1718  Exp_Rev Access'!$F$7:$GK$318,24,FALSE))</f>
        <v>4734.6099999999997</v>
      </c>
      <c r="AF227" s="90">
        <f>IF(ISNA(VLOOKUP($B227,'[1]1718  Exp_Rev Access'!$F$7:$GK$318,25,FALSE)),"",VLOOKUP($B227,'[1]1718  Exp_Rev Access'!$F$7:$GK$318,25,FALSE))</f>
        <v>0</v>
      </c>
      <c r="AG227" s="90">
        <f>IF(ISNA(VLOOKUP($B227,'[1]1718  Exp_Rev Access'!$F$7:$GK$318,26,FALSE)),"",VLOOKUP($B227,'[1]1718  Exp_Rev Access'!$F$7:$GK$318,26,FALSE))</f>
        <v>18186</v>
      </c>
      <c r="AH227" s="90">
        <f>IF(ISNA(VLOOKUP($B227,'[1]1718  Exp_Rev Access'!$F$7:$GK$318,27,FALSE)),"",VLOOKUP($B227,'[1]1718  Exp_Rev Access'!$F$7:$GK$318,27,FALSE))</f>
        <v>0</v>
      </c>
      <c r="AI227" s="90">
        <f>IF(ISNA(VLOOKUP($B227,'[1]1718  Exp_Rev Access'!$F$7:$GK$318,28,FALSE)),"",VLOOKUP($B227,'[1]1718  Exp_Rev Access'!$F$7:$GK$318,28,FALSE))</f>
        <v>0</v>
      </c>
      <c r="AJ227" s="90">
        <f>IF(ISNA(VLOOKUP($B227,'[1]1718  Exp_Rev Access'!$F$7:$GK$318,29,FALSE)),"",VLOOKUP($B227,'[1]1718  Exp_Rev Access'!$F$7:$GK$318,29,FALSE))</f>
        <v>0</v>
      </c>
      <c r="AK227" s="90">
        <f>IF(ISNA(VLOOKUP($B227,'[1]1718  Exp_Rev Access'!$F$7:$GK$318,30,FALSE)),"",VLOOKUP($B227,'[1]1718  Exp_Rev Access'!$F$7:$GK$318,30,FALSE))</f>
        <v>3077.7</v>
      </c>
      <c r="AL227" s="90">
        <f>IF(ISNA(VLOOKUP($B227,'[1]1718  Exp_Rev Access'!$F$7:$GK$318,31,FALSE)),"",VLOOKUP($B227,'[1]1718  Exp_Rev Access'!$F$7:$GK$318,31,FALSE))</f>
        <v>1932.08</v>
      </c>
      <c r="AM227" s="56">
        <f t="shared" si="612"/>
        <v>70854.709999999992</v>
      </c>
      <c r="AN227" s="92">
        <f t="shared" si="613"/>
        <v>1.6517161749801453E-2</v>
      </c>
      <c r="AO227" s="71">
        <f t="shared" si="614"/>
        <v>273.03267696813225</v>
      </c>
      <c r="AP227" s="90">
        <f>IF(ISNA(VLOOKUP($B227,'[1]1718  Exp_Rev Access'!$F$7:$GK$318,33,FALSE)),"",VLOOKUP($B227,'[1]1718  Exp_Rev Access'!$F$7:$GK$318,33,FALSE))</f>
        <v>2382264</v>
      </c>
      <c r="AQ227" s="90">
        <f>IF(ISNA(VLOOKUP($B227,'[1]1718  Exp_Rev Access'!$F$7:$GK$318,34,FALSE)),"",VLOOKUP($B227,'[1]1718  Exp_Rev Access'!$F$7:$GK$318,34,FALSE))</f>
        <v>57332.44</v>
      </c>
      <c r="AR227" s="90">
        <f>IF(ISNA(VLOOKUP($B227,'[1]1718  Exp_Rev Access'!$F$7:$GK$318,35,FALSE)),"",VLOOKUP($B227,'[1]1718  Exp_Rev Access'!$F$7:$GK$318,35,FALSE))</f>
        <v>208394.23999999999</v>
      </c>
      <c r="AS227" s="90">
        <f>IF(ISNA(VLOOKUP($B227,'[1]1718  Exp_Rev Access'!$F$7:$GK$318,36,FALSE)),"",VLOOKUP($B227,'[1]1718  Exp_Rev Access'!$F$7:$GK$318,36,FALSE))</f>
        <v>0</v>
      </c>
      <c r="AT227" s="90">
        <f>IF(ISNA(VLOOKUP($B227,'[1]1718  Exp_Rev Access'!$F$7:$GK$318,37,FALSE)),"",VLOOKUP($B227,'[1]1718  Exp_Rev Access'!$F$7:$GK$318,37,FALSE))</f>
        <v>0</v>
      </c>
      <c r="AU227" s="56">
        <f t="shared" si="615"/>
        <v>2647990.6799999997</v>
      </c>
      <c r="AV227" s="93">
        <f t="shared" si="616"/>
        <v>0.61728134055628392</v>
      </c>
      <c r="AW227" s="56">
        <f t="shared" si="617"/>
        <v>10203.809795383606</v>
      </c>
      <c r="AX227" s="90">
        <f>IF(ISNA(VLOOKUP($B227,'[1]1718  Exp_Rev Access'!$F$7:$GK$318,39,FALSE)),"",VLOOKUP($B227,'[1]1718  Exp_Rev Access'!$F$7:$GK$318,39,FALSE))</f>
        <v>0</v>
      </c>
      <c r="AY227" s="90">
        <f>IF(ISNA(VLOOKUP($B227,'[1]1718  Exp_Rev Access'!$F$7:$GK$318,40,FALSE)),"",VLOOKUP($B227,'[1]1718  Exp_Rev Access'!$F$7:$GK$318,40,FALSE))</f>
        <v>227469.76</v>
      </c>
      <c r="AZ227" s="90">
        <f>IF(ISNA(VLOOKUP($B227,'[1]1718  Exp_Rev Access'!$F$7:$GK$318,41,FALSE)),"",VLOOKUP($B227,'[1]1718  Exp_Rev Access'!$F$7:$GK$318,41,FALSE))</f>
        <v>0</v>
      </c>
      <c r="BA227" s="90">
        <f>IF(ISNA(VLOOKUP($B227,'[1]1718  Exp_Rev Access'!$F$7:$GK$318,42,FALSE)),"",VLOOKUP($B227,'[1]1718  Exp_Rev Access'!$F$7:$GK$318,42,FALSE))</f>
        <v>0</v>
      </c>
      <c r="BB227" s="90">
        <f>IF(ISNA(VLOOKUP($B227,'[1]1718  Exp_Rev Access'!$F$7:$GK$318,43,FALSE)),"",VLOOKUP($B227,'[1]1718  Exp_Rev Access'!$F$7:$GK$318,43,FALSE))</f>
        <v>0</v>
      </c>
      <c r="BC227" s="90">
        <f>IF(ISNA(VLOOKUP($B227,'[1]1718  Exp_Rev Access'!$F$7:$GK$318,44,FALSE)),"",VLOOKUP($B227,'[1]1718  Exp_Rev Access'!$F$7:$GK$318,44,FALSE))</f>
        <v>51513.98</v>
      </c>
      <c r="BD227" s="90">
        <f>IF(ISNA(VLOOKUP($B227,'[1]1718  Exp_Rev Access'!$F$7:$GK$318,45,FALSE)),"",VLOOKUP($B227,'[1]1718  Exp_Rev Access'!$F$7:$GK$318,45,FALSE))</f>
        <v>0</v>
      </c>
      <c r="BE227" s="90">
        <f>IF(ISNA(VLOOKUP($B227,'[1]1718  Exp_Rev Access'!$F$7:$GK$318,46,FALSE)),"",VLOOKUP($B227,'[1]1718  Exp_Rev Access'!$F$7:$GK$318,46,FALSE))</f>
        <v>39936.44</v>
      </c>
      <c r="BF227" s="90">
        <f>IF(ISNA(VLOOKUP($B227,'[1]1718  Exp_Rev Access'!$F$7:$GK$318,47,FALSE)),"",VLOOKUP($B227,'[1]1718  Exp_Rev Access'!$F$7:$GK$318,47,FALSE))</f>
        <v>0</v>
      </c>
      <c r="BG227" s="90">
        <f>IF(ISNA(VLOOKUP($B227,'[1]1718  Exp_Rev Access'!$F$7:$GK$318,48,FALSE)),"",VLOOKUP($B227,'[1]1718  Exp_Rev Access'!$F$7:$GK$318,48,FALSE))</f>
        <v>0</v>
      </c>
      <c r="BH227" s="90">
        <f>IF(ISNA(VLOOKUP($B227,'[1]1718  Exp_Rev Access'!$F$7:$GK$318,49,FALSE)),"",VLOOKUP($B227,'[1]1718  Exp_Rev Access'!$F$7:$GK$318,49,FALSE))</f>
        <v>4630.8500000000004</v>
      </c>
      <c r="BI227" s="90">
        <f>IF(ISNA(VLOOKUP($B227,'[1]1718  Exp_Rev Access'!$F$7:$GK$318,50,FALSE)),"",VLOOKUP($B227,'[1]1718  Exp_Rev Access'!$F$7:$GK$318,50,FALSE))</f>
        <v>0</v>
      </c>
      <c r="BJ227" s="90">
        <f>IF(ISNA(VLOOKUP($B227,'[1]1718  Exp_Rev Access'!$F$7:$GK$318,51,FALSE)),"",VLOOKUP($B227,'[1]1718  Exp_Rev Access'!$F$7:$GK$318,51,FALSE))</f>
        <v>2497.9499999999998</v>
      </c>
      <c r="BK227" s="90">
        <f>IF(ISNA(VLOOKUP($B227,'[1]1718  Exp_Rev Access'!$F$7:$GK$318,52,FALSE)),"",VLOOKUP($B227,'[1]1718  Exp_Rev Access'!$F$7:$GK$318,52,FALSE))</f>
        <v>292392.84000000003</v>
      </c>
      <c r="BL227" s="90">
        <f>IF(ISNA(VLOOKUP($B227,'[1]1718  Exp_Rev Access'!$F$7:$GK$318,53,FALSE)),"",VLOOKUP($B227,'[1]1718  Exp_Rev Access'!$F$7:$GK$318,53,FALSE))</f>
        <v>0</v>
      </c>
      <c r="BM227" s="90">
        <f>IF(ISNA(VLOOKUP($B227,'[1]1718  Exp_Rev Access'!$F$7:$GK$318,54,FALSE)),"",VLOOKUP($B227,'[1]1718  Exp_Rev Access'!$F$7:$GK$318,54,FALSE))</f>
        <v>0</v>
      </c>
      <c r="BN227" s="90">
        <f>IF(ISNA(VLOOKUP($B227,'[1]1718  Exp_Rev Access'!$F$7:$GK$318,55,FALSE)),"",VLOOKUP($B227,'[1]1718  Exp_Rev Access'!$F$7:$GK$318,55,FALSE))</f>
        <v>0</v>
      </c>
      <c r="BO227" s="90">
        <f>IF(ISNA(VLOOKUP($B227,'[1]1718  Exp_Rev Access'!$F$7:$GK$318,56,FALSE)),"",VLOOKUP($B227,'[1]1718  Exp_Rev Access'!$F$7:$GK$318,56,FALSE))</f>
        <v>0</v>
      </c>
      <c r="BP227" s="90">
        <f>IF(ISNA(VLOOKUP($B227,'[1]1718  Exp_Rev Access'!$F$7:$GK$318,57,FALSE)),"",VLOOKUP($B227,'[1]1718  Exp_Rev Access'!$F$7:$GK$318,57,FALSE))</f>
        <v>0</v>
      </c>
      <c r="BQ227" s="90">
        <f>IF(ISNA(VLOOKUP($B227,'[1]1718  Exp_Rev Access'!$F$7:$GK$318,58,FALSE)),"",VLOOKUP($B227,'[1]1718  Exp_Rev Access'!$F$7:$GK$318,58,FALSE))</f>
        <v>0</v>
      </c>
      <c r="BR227" s="90">
        <f>IF(ISNA(VLOOKUP($B227,'[1]1718  Exp_Rev Access'!$F$7:$GK$318,59,FALSE)),"",VLOOKUP($B227,'[1]1718  Exp_Rev Access'!$F$7:$GK$318,59,FALSE))</f>
        <v>0</v>
      </c>
      <c r="BS227" s="90">
        <f>IF(ISNA(VLOOKUP($B227,'[1]1718  Exp_Rev Access'!$F$7:$GK$318,60,FALSE)),"",VLOOKUP($B227,'[1]1718  Exp_Rev Access'!$F$7:$GK$318,60,FALSE))</f>
        <v>0</v>
      </c>
      <c r="BT227" s="90">
        <f>IF(ISNA(VLOOKUP($B227,'[1]1718  Exp_Rev Access'!$F$7:$GK$318,61,FALSE)),"",VLOOKUP($B227,'[1]1718  Exp_Rev Access'!$F$7:$GK$318,61,FALSE))</f>
        <v>0</v>
      </c>
      <c r="BU227" s="90">
        <f>IF(ISNA(VLOOKUP($B227,'[1]1718  Exp_Rev Access'!$F$7:$GK$318,62,FALSE)),"",VLOOKUP($B227,'[1]1718  Exp_Rev Access'!$F$7:$GK$318,62,FALSE))</f>
        <v>0</v>
      </c>
      <c r="BV227" s="56">
        <f t="shared" si="571"/>
        <v>618441.82000000007</v>
      </c>
      <c r="BW227" s="92">
        <f t="shared" si="618"/>
        <v>0.14416689552157641</v>
      </c>
      <c r="BX227" s="71">
        <f t="shared" si="619"/>
        <v>2383.113637239413</v>
      </c>
      <c r="BY227" s="90">
        <f>IF(ISNA(VLOOKUP($B227,'[1]1718  Exp_Rev Access'!$F$7:$GK$318,64,FALSE)),"",VLOOKUP($B227,'[1]1718  Exp_Rev Access'!$F$7:$GK$318,64,FALSE))</f>
        <v>0</v>
      </c>
      <c r="BZ227" s="90">
        <f>IF(ISNA(VLOOKUP($B227,'[1]1718  Exp_Rev Access'!$F$7:$GK$318,65,FALSE)),"",VLOOKUP($B227,'[1]1718  Exp_Rev Access'!$F$7:$GK$318,65,FALSE))</f>
        <v>93926.9</v>
      </c>
      <c r="CA227" s="90">
        <f>IF(ISNA(VLOOKUP($B227,'[1]1718  Exp_Rev Access'!$F$7:$GK$318,66,FALSE)),"",VLOOKUP($B227,'[1]1718  Exp_Rev Access'!$F$7:$GK$318,66,FALSE))</f>
        <v>0</v>
      </c>
      <c r="CB227" s="90">
        <f>IF(ISNA(VLOOKUP($B227,'[1]1718  Exp_Rev Access'!$F$7:$GK$318,67,FALSE)),"",VLOOKUP($B227,'[1]1718  Exp_Rev Access'!$F$7:$GK$318,67,FALSE))</f>
        <v>0</v>
      </c>
      <c r="CC227" s="90">
        <f>IF(ISNA(VLOOKUP($B227,'[1]1718  Exp_Rev Access'!$F$7:$GK$318,68,FALSE)),"",VLOOKUP($B227,'[1]1718  Exp_Rev Access'!$F$7:$GK$318,68,FALSE))</f>
        <v>0</v>
      </c>
      <c r="CD227" s="90">
        <f>IF(ISNA(VLOOKUP($B227,'[1]1718  Exp_Rev Access'!$F$7:$GK$318,69,FALSE)),"",VLOOKUP($B227,'[1]1718  Exp_Rev Access'!$F$7:$GK$318,69,FALSE))</f>
        <v>0</v>
      </c>
      <c r="CE227" s="56">
        <f t="shared" si="566"/>
        <v>93926.9</v>
      </c>
      <c r="CF227" s="92">
        <f t="shared" si="591"/>
        <v>2.1895591696831813E-2</v>
      </c>
      <c r="CG227" s="78">
        <f t="shared" si="592"/>
        <v>361.93942429964164</v>
      </c>
      <c r="CH227" s="90">
        <f>IF(ISNA(VLOOKUP($B227,'[1]1718  Exp_Rev Access'!$F$7:$GK$318,$CH$2,FALSE)),"",VLOOKUP($B227,'[1]1718  Exp_Rev Access'!$F$7:$GK$318,$CH$2,FALSE))</f>
        <v>0</v>
      </c>
      <c r="CI227" s="90">
        <f>IF(ISNA(VLOOKUP($B227,'[1]1718  Exp_Rev Access'!$F$7:$GK$318,$CI$2,FALSE)),"",VLOOKUP($B227,'[1]1718  Exp_Rev Access'!$F$7:$GK$318,$CI$2,FALSE))</f>
        <v>0</v>
      </c>
      <c r="CJ227" s="90">
        <f>IF(ISNA(VLOOKUP($B227,'[1]1718  Exp_Rev Access'!$F$7:$GK$318,$CJ$2,FALSE)),"",VLOOKUP($B227,'[1]1718  Exp_Rev Access'!$F$7:$GK$318,$CJ$2,FALSE))</f>
        <v>0</v>
      </c>
      <c r="CK227" s="90">
        <f>IF(ISNA(VLOOKUP($B227,'[1]1718  Exp_Rev Access'!$F$7:$GK$318,$CK$2,FALSE)),"",VLOOKUP($B227,'[1]1718  Exp_Rev Access'!$F$7:$GK$318,$CK$2,FALSE))</f>
        <v>0</v>
      </c>
      <c r="CL227" s="90">
        <f>IF(ISNA(VLOOKUP($B227,'[1]1718  Exp_Rev Access'!$F$7:$GK$318,$CL$2,FALSE)),"",VLOOKUP($B227,'[1]1718  Exp_Rev Access'!$F$7:$GK$318,$CL$2,FALSE))</f>
        <v>0</v>
      </c>
      <c r="CM227" s="90">
        <f>IF(ISNA(VLOOKUP($B227,'[1]1718  Exp_Rev Access'!$F$7:$GK$318,$CM$2,FALSE)),"",VLOOKUP($B227,'[1]1718  Exp_Rev Access'!$F$7:$GK$318,$CM$2,FALSE))</f>
        <v>0</v>
      </c>
      <c r="CN227" s="90">
        <f>IF(ISNA(VLOOKUP($B227,'[1]1718  Exp_Rev Access'!$F$7:$GK$318,$CN$2,FALSE)),"",VLOOKUP($B227,'[1]1718  Exp_Rev Access'!$F$7:$GK$318,$CN$2,FALSE))</f>
        <v>0</v>
      </c>
      <c r="CO227" s="90">
        <f>IF(ISNA(VLOOKUP($B227,'[1]1718  Exp_Rev Access'!$F$7:$GK$318,$CO$2,FALSE)),"",VLOOKUP($B227,'[1]1718  Exp_Rev Access'!$F$7:$GK$318,$CO$2,FALSE))</f>
        <v>0</v>
      </c>
      <c r="CP227" s="90">
        <f>IF(ISNA(VLOOKUP($B227,'[1]1718  Exp_Rev Access'!$F$7:$GK$318,$CP$2,FALSE)),"",VLOOKUP($B227,'[1]1718  Exp_Rev Access'!$F$7:$GK$318,$CP$2,FALSE))</f>
        <v>0</v>
      </c>
      <c r="CQ227" s="90">
        <f>IF(ISNA(VLOOKUP($B227,'[1]1718  Exp_Rev Access'!$F$7:$GK$318,$CQ$2,FALSE)),"",VLOOKUP($B227,'[1]1718  Exp_Rev Access'!$F$7:$GK$318,$CQ$2,FALSE))</f>
        <v>52610</v>
      </c>
      <c r="CR227" s="90">
        <f>IF(ISNA(VLOOKUP($B227,'[1]1718  Exp_Rev Access'!$F$7:$GK$318,$CR$2,FALSE)),"",VLOOKUP($B227,'[1]1718  Exp_Rev Access'!$F$7:$GK$318,$CR$2,FALSE))</f>
        <v>0</v>
      </c>
      <c r="CS227" s="90">
        <f>IF(ISNA(VLOOKUP($B227,'[1]1718  Exp_Rev Access'!$F$7:$GK$318,$CS$2,FALSE)),"",VLOOKUP($B227,'[1]1718  Exp_Rev Access'!$F$7:$GK$318,$CS$2,FALSE))</f>
        <v>0</v>
      </c>
      <c r="CT227" s="90">
        <f>IF(ISNA(VLOOKUP($B227,'[1]1718  Exp_Rev Access'!$F$7:$GK$318,$CT$2,FALSE)),"",VLOOKUP($B227,'[1]1718  Exp_Rev Access'!$F$7:$GK$318,$CT$2,FALSE))</f>
        <v>0</v>
      </c>
      <c r="CU227" s="90">
        <f>IF(ISNA(VLOOKUP($B227,'[1]1718  Exp_Rev Access'!$F$7:$GK$318,$CU$2,FALSE)),"",VLOOKUP($B227,'[1]1718  Exp_Rev Access'!$F$7:$GK$318,$CU$2,FALSE))</f>
        <v>23061.05</v>
      </c>
      <c r="CV227" s="90">
        <f>IF(ISNA(VLOOKUP($B227,'[1]1718  Exp_Rev Access'!$F$7:$GK$318,$CV$2,FALSE)),"",VLOOKUP($B227,'[1]1718  Exp_Rev Access'!$F$7:$GK$318,$CV$2,FALSE))</f>
        <v>10502</v>
      </c>
      <c r="CW227" s="90">
        <f>IF(ISNA(VLOOKUP($B227,'[1]1718  Exp_Rev Access'!$F$7:$GK$318,$CW$2,FALSE)),"",VLOOKUP($B227,'[1]1718  Exp_Rev Access'!$F$7:$GK$318,$CW$2,FALSE))</f>
        <v>0</v>
      </c>
      <c r="CX227" s="90">
        <f>IF(ISNA(VLOOKUP($B227,'[1]1718  Exp_Rev Access'!$F$7:$GK$318,$CX$2,FALSE)),"",VLOOKUP($B227,'[1]1718  Exp_Rev Access'!$F$7:$GK$318,$CX$2,FALSE))</f>
        <v>0</v>
      </c>
      <c r="CY227" s="90">
        <f>IF(ISNA(VLOOKUP($B227,'[1]1718  Exp_Rev Access'!$F$7:$GK$318,$CY$2,FALSE)),"",VLOOKUP($B227,'[1]1718  Exp_Rev Access'!$F$7:$GK$318,$CY$2,FALSE))</f>
        <v>0</v>
      </c>
      <c r="CZ227" s="90">
        <f>IF(ISNA(VLOOKUP($B227,'[1]1718  Exp_Rev Access'!$F$7:$GK$318,$CZ$2,FALSE)),"",VLOOKUP($B227,'[1]1718  Exp_Rev Access'!$F$7:$GK$318,$CZ$2,FALSE))</f>
        <v>0</v>
      </c>
      <c r="DA227" s="90">
        <f>IF(ISNA(VLOOKUP($B227,'[1]1718  Exp_Rev Access'!$F$7:$GK$318,$DA$2,FALSE)),"",VLOOKUP($B227,'[1]1718  Exp_Rev Access'!$F$7:$GK$318,$DA$2,FALSE))</f>
        <v>0</v>
      </c>
      <c r="DB227" s="90">
        <f>IF(ISNA(VLOOKUP($B227,'[1]1718  Exp_Rev Access'!$F$7:$GK$318,$DB$2,FALSE)),"",VLOOKUP($B227,'[1]1718  Exp_Rev Access'!$F$7:$GK$318,$DB$2,FALSE))</f>
        <v>0</v>
      </c>
      <c r="DC227" s="90">
        <f>IF(ISNA(VLOOKUP($B227,'[1]1718  Exp_Rev Access'!$F$7:$GK$318,$DC$2,FALSE)),"",VLOOKUP($B227,'[1]1718  Exp_Rev Access'!$F$7:$GK$318,$DC$2,FALSE))</f>
        <v>0</v>
      </c>
      <c r="DD227" s="90">
        <f>IF(ISNA(VLOOKUP($B227,'[1]1718  Exp_Rev Access'!$F$7:$GK$318,$DD$2,FALSE)),"",VLOOKUP($B227,'[1]1718  Exp_Rev Access'!$F$7:$GK$318,$DD$2,FALSE))</f>
        <v>0</v>
      </c>
      <c r="DE227" s="90">
        <f>IF(ISNA(VLOOKUP($B227,'[1]1718  Exp_Rev Access'!$F$7:$GK$318,$DE$2,FALSE)),"",VLOOKUP($B227,'[1]1718  Exp_Rev Access'!$F$7:$GK$318,$DE$2,FALSE))</f>
        <v>0</v>
      </c>
      <c r="DF227" s="90">
        <f>IF(ISNA(VLOOKUP($B227,'[1]1718  Exp_Rev Access'!$F$7:$GK$318,$DF$2,FALSE)),"",VLOOKUP($B227,'[1]1718  Exp_Rev Access'!$F$7:$GK$318,$DF$2,FALSE))</f>
        <v>0</v>
      </c>
      <c r="DG227" s="90">
        <f>IF(ISNA(VLOOKUP($B227,'[1]1718  Exp_Rev Access'!$F$7:$GK$318,$DG$2,FALSE)),"",VLOOKUP($B227,'[1]1718  Exp_Rev Access'!$F$7:$GK$318,$DG$2,FALSE))</f>
        <v>0</v>
      </c>
      <c r="DH227" s="90">
        <f>IF(ISNA(VLOOKUP($B227,'[1]1718  Exp_Rev Access'!$F$7:$GK$318,$DH$2,FALSE)),"",VLOOKUP($B227,'[1]1718  Exp_Rev Access'!$F$7:$GK$318,$DH$2,FALSE))</f>
        <v>0</v>
      </c>
      <c r="DI227" s="90">
        <f>IF(ISNA(VLOOKUP($B227,'[1]1718  Exp_Rev Access'!$F$7:$GK$318,$DI$2,FALSE)),"",VLOOKUP($B227,'[1]1718  Exp_Rev Access'!$F$7:$GK$318,$DI$2,FALSE))</f>
        <v>50093.34</v>
      </c>
      <c r="DJ227" s="90">
        <f>IF(ISNA(VLOOKUP($B227,'[1]1718  Exp_Rev Access'!$F$7:$GK$318,$DJ$2,FALSE)),"",VLOOKUP($B227,'[1]1718  Exp_Rev Access'!$F$7:$GK$318,$DJ$2,FALSE))</f>
        <v>0</v>
      </c>
      <c r="DK227" s="90">
        <f>IF(ISNA(VLOOKUP($B227,'[1]1718  Exp_Rev Access'!$F$7:$GK$318,$DK$2,FALSE)),"",VLOOKUP($B227,'[1]1718  Exp_Rev Access'!$F$7:$GK$318,$DK$2,FALSE))</f>
        <v>0</v>
      </c>
      <c r="DL227" s="90">
        <f>IF(ISNA(VLOOKUP($B227,'[1]1718  Exp_Rev Access'!$F$7:$GK$318,$DL$2,FALSE)),"",VLOOKUP($B227,'[1]1718  Exp_Rev Access'!$F$7:$GK$318,$DL$2,FALSE))</f>
        <v>0</v>
      </c>
      <c r="DM227" s="90">
        <f>IF(ISNA(VLOOKUP($B227,'[1]1718  Exp_Rev Access'!$F$7:$GK$318,$DM$2,FALSE)),"",VLOOKUP($B227,'[1]1718  Exp_Rev Access'!$F$7:$GK$318,$DM$2,FALSE))</f>
        <v>0</v>
      </c>
      <c r="DN227" s="90">
        <f>IF(ISNA(VLOOKUP($B227,'[1]1718  Exp_Rev Access'!$F$7:$GK$318,$DN$2,FALSE)),"",VLOOKUP($B227,'[1]1718  Exp_Rev Access'!$F$7:$GK$318,$DN$2,FALSE))</f>
        <v>0</v>
      </c>
      <c r="DO227" s="90">
        <f>IF(ISNA(VLOOKUP($B227,'[1]1718  Exp_Rev Access'!$F$7:$GK$318,$DO$2,FALSE)),"",VLOOKUP($B227,'[1]1718  Exp_Rev Access'!$F$7:$GK$318,$DO$2,FALSE))</f>
        <v>0</v>
      </c>
      <c r="DP227" s="90">
        <f>IF(ISNA(VLOOKUP($B227,'[1]1718  Exp_Rev Access'!$F$7:$GK$318,$DP$2,FALSE)),"",VLOOKUP($B227,'[1]1718  Exp_Rev Access'!$F$7:$GK$318,$DP$2,FALSE))</f>
        <v>0</v>
      </c>
      <c r="DQ227" s="90">
        <f>IF(ISNA(VLOOKUP($B227,'[1]1718  Exp_Rev Access'!$F$7:$GK$318,$DQ$2,FALSE)),"",VLOOKUP($B227,'[1]1718  Exp_Rev Access'!$F$7:$GK$318,$DQ$2,FALSE))</f>
        <v>0</v>
      </c>
      <c r="DR227" s="90">
        <f>IF(ISNA(VLOOKUP($B227,'[1]1718  Exp_Rev Access'!$F$7:$GK$318,$DR$2,FALSE)),"",VLOOKUP($B227,'[1]1718  Exp_Rev Access'!$F$7:$GK$318,$DR$2,FALSE))</f>
        <v>0</v>
      </c>
      <c r="DS227" s="90">
        <f>IF(ISNA(VLOOKUP($B227,'[1]1718  Exp_Rev Access'!$F$7:$GK$318,$DS$2,FALSE)),"",VLOOKUP($B227,'[1]1718  Exp_Rev Access'!$F$7:$GK$318,$DS$2,FALSE))</f>
        <v>0</v>
      </c>
      <c r="DT227" s="90">
        <f>IF(ISNA(VLOOKUP($B227,'[1]1718  Exp_Rev Access'!$F$7:$GK$318,$DT$2,FALSE)),"",VLOOKUP($B227,'[1]1718  Exp_Rev Access'!$F$7:$GK$318,$DT$2,FALSE))</f>
        <v>0</v>
      </c>
      <c r="DU227" s="90">
        <f>IF(ISNA(VLOOKUP($B227,'[1]1718  Exp_Rev Access'!$F$7:$GK$318,$DU$2,FALSE)),"",VLOOKUP($B227,'[1]1718  Exp_Rev Access'!$F$7:$GK$318,$DU$2,FALSE))</f>
        <v>0</v>
      </c>
      <c r="DV227" s="90">
        <f>IF(ISNA(VLOOKUP($B227,'[1]1718  Exp_Rev Access'!$F$7:$GK$318,$DV$2,FALSE)),"",VLOOKUP($B227,'[1]1718  Exp_Rev Access'!$F$7:$GK$318,$DV$2,FALSE))</f>
        <v>0</v>
      </c>
      <c r="DW227" s="90">
        <f>IF(ISNA(VLOOKUP($B227,'[1]1718  Exp_Rev Access'!$F$7:$GK$318,$DW$2,FALSE)),"",VLOOKUP($B227,'[1]1718  Exp_Rev Access'!$F$7:$GK$318,$DW$2,FALSE))</f>
        <v>0</v>
      </c>
      <c r="DX227" s="90">
        <f>IF(ISNA(VLOOKUP($B227,'[1]1718  Exp_Rev Access'!$F$7:$GK$318,$DX$2,FALSE)),"",VLOOKUP($B227,'[1]1718  Exp_Rev Access'!$F$7:$GK$318,$DX$2,FALSE))</f>
        <v>0</v>
      </c>
      <c r="DY227" s="90">
        <f>IF(ISNA(VLOOKUP($B227,'[1]1718  Exp_Rev Access'!$F$7:$GK$318,$DY$2,FALSE)),"",VLOOKUP($B227,'[1]1718  Exp_Rev Access'!$F$7:$GK$318,$DY$2,FALSE))</f>
        <v>0</v>
      </c>
      <c r="DZ227" s="90">
        <f>IF(ISNA(VLOOKUP($B227,'[1]1718  Exp_Rev Access'!$F$7:$GK$318,$DZ$2,FALSE)),"",VLOOKUP($B227,'[1]1718  Exp_Rev Access'!$F$7:$GK$318,$DZ$2,FALSE))</f>
        <v>0</v>
      </c>
      <c r="EA227" s="90">
        <f>IF(ISNA(VLOOKUP($B227,'[1]1718  Exp_Rev Access'!$F$7:$GK$318,$EA$2,FALSE)),"",VLOOKUP($B227,'[1]1718  Exp_Rev Access'!$F$7:$GK$318,$EA$2,FALSE))</f>
        <v>0</v>
      </c>
      <c r="EB227" s="90">
        <f>IF(ISNA(VLOOKUP($B227,'[1]1718  Exp_Rev Access'!$F$7:$GK$318,$EB$2,FALSE)),"",VLOOKUP($B227,'[1]1718  Exp_Rev Access'!$F$7:$GK$318,$EB$2,FALSE))</f>
        <v>0</v>
      </c>
      <c r="EC227" s="90">
        <f>IF(ISNA(VLOOKUP($B227,'[1]1718  Exp_Rev Access'!$F$7:$GK$318,$EC$2,FALSE)),"",VLOOKUP($B227,'[1]1718  Exp_Rev Access'!$F$7:$GK$318,$EC$2,FALSE))</f>
        <v>0</v>
      </c>
      <c r="ED227" s="90">
        <f>IF(ISNA(VLOOKUP($B227,'[1]1718  Exp_Rev Access'!$F$7:$GK$318,$ED$2,FALSE)),"",VLOOKUP($B227,'[1]1718  Exp_Rev Access'!$F$7:$GK$318,$ED$2,FALSE))</f>
        <v>0</v>
      </c>
      <c r="EE227" s="90">
        <f>IF(ISNA(VLOOKUP($B227,'[1]1718  Exp_Rev Access'!$F$7:$GK$318,$EE$2,FALSE)),"",VLOOKUP($B227,'[1]1718  Exp_Rev Access'!$F$7:$GK$318,$EE$2,FALSE))</f>
        <v>0</v>
      </c>
      <c r="EF227" s="90">
        <f>IF(ISNA(VLOOKUP($B227,'[1]1718  Exp_Rev Access'!$F$7:$GK$318,$EF$2,FALSE)),"",VLOOKUP($B227,'[1]1718  Exp_Rev Access'!$F$7:$GK$318,$EF$2,FALSE))</f>
        <v>0</v>
      </c>
      <c r="EG227" s="90">
        <f>IF(ISNA(VLOOKUP($B227,'[1]1718  Exp_Rev Access'!$F$7:$GK$318,$EG$2,FALSE)),"",VLOOKUP($B227,'[1]1718  Exp_Rev Access'!$F$7:$GK$318,$EG$2,FALSE))</f>
        <v>0</v>
      </c>
      <c r="EH227" s="90">
        <f>IF(ISNA(VLOOKUP($B227,'[1]1718  Exp_Rev Access'!$F$7:$GK$318,$EH$2,FALSE)),"",VLOOKUP($B227,'[1]1718  Exp_Rev Access'!$F$7:$GK$318,$EH$2,FALSE))</f>
        <v>0</v>
      </c>
      <c r="EI227" s="90">
        <f>IF(ISNA(VLOOKUP($B227,'[1]1718  Exp_Rev Access'!$F$7:$GK$318,$EI$2,FALSE)),"",VLOOKUP($B227,'[1]1718  Exp_Rev Access'!$F$7:$GK$318,$EI$2,FALSE))</f>
        <v>0</v>
      </c>
      <c r="EJ227" s="90">
        <f>IF(ISNA(VLOOKUP($B227,'[1]1718  Exp_Rev Access'!$F$7:$GK$318,$EJ$2,FALSE)),"",VLOOKUP($B227,'[1]1718  Exp_Rev Access'!$F$7:$GK$318,$EJ$2,FALSE))</f>
        <v>0</v>
      </c>
      <c r="EK227" s="90">
        <f>IF(ISNA(VLOOKUP($B227,'[1]1718  Exp_Rev Access'!$F$7:$GK$318,$EK$2,FALSE)),"",VLOOKUP($B227,'[1]1718  Exp_Rev Access'!$F$7:$GK$318,$EK$2,FALSE))</f>
        <v>0</v>
      </c>
      <c r="EL227" s="90">
        <f>IF(ISNA(VLOOKUP($B227,'[1]1718  Exp_Rev Access'!$F$7:$GK$318,$EL$2,FALSE)),"",VLOOKUP($B227,'[1]1718  Exp_Rev Access'!$F$7:$GK$318,$EL$2,FALSE))</f>
        <v>0</v>
      </c>
      <c r="EM227" s="90">
        <f>IF(ISNA(VLOOKUP($B227,'[1]1718  Exp_Rev Access'!$F$7:$GK$318,$EM$2,FALSE)),"",VLOOKUP($B227,'[1]1718  Exp_Rev Access'!$F$7:$GK$318,$EM$2,FALSE))</f>
        <v>0</v>
      </c>
      <c r="EN227" s="90">
        <f>IF(ISNA(VLOOKUP($B227,'[1]1718  Exp_Rev Access'!$F$7:$GK$318,$EN$2,FALSE)),"",VLOOKUP($B227,'[1]1718  Exp_Rev Access'!$F$7:$GK$318,$EN$2,FALSE))</f>
        <v>162.75</v>
      </c>
      <c r="EO227" s="90">
        <f>IF(ISNA(VLOOKUP($B227,'[1]1718  Exp_Rev Access'!$F$7:$GK$318,$EO$2,FALSE)),"",VLOOKUP($B227,'[1]1718  Exp_Rev Access'!$F$7:$GK$318,$EO$2,FALSE))</f>
        <v>0</v>
      </c>
      <c r="EP227" s="90">
        <f>IF(ISNA(VLOOKUP($B227,'[1]1718  Exp_Rev Access'!$F$7:$GK$318,$EP$2,FALSE)),"",VLOOKUP($B227,'[1]1718  Exp_Rev Access'!$F$7:$GK$318,$EP$2,FALSE))</f>
        <v>0</v>
      </c>
      <c r="EQ227" s="90">
        <f>IF(ISNA(VLOOKUP($B227,'[1]1718  Exp_Rev Access'!$F$7:$GK$318,$EQ$2,FALSE)),"",VLOOKUP($B227,'[1]1718  Exp_Rev Access'!$F$7:$GK$318,$EQ$2,FALSE))</f>
        <v>0</v>
      </c>
      <c r="ER227" s="90">
        <f>IF(ISNA(VLOOKUP($B227,'[1]1718  Exp_Rev Access'!$F$7:$GK$318,$ER$2,FALSE)),"",VLOOKUP($B227,'[1]1718  Exp_Rev Access'!$F$7:$GK$318,$ER$2,FALSE))</f>
        <v>0</v>
      </c>
      <c r="ES227" s="90">
        <f>IF(ISNA(VLOOKUP($B227,'[1]1718  Exp_Rev Access'!$F$7:$GK$318,$ES$2,FALSE)),"",VLOOKUP($B227,'[1]1718  Exp_Rev Access'!$F$7:$GK$318,$ES$2,FALSE))</f>
        <v>0</v>
      </c>
      <c r="ET227" s="90">
        <f>IF(ISNA(VLOOKUP($B227,'[1]1718  Exp_Rev Access'!$F$7:$GK$318,$ET$2,FALSE)),"",VLOOKUP($B227,'[1]1718  Exp_Rev Access'!$F$7:$GK$318,$ET$2,FALSE))</f>
        <v>0</v>
      </c>
      <c r="EU227" s="90">
        <f>IF(ISNA(VLOOKUP($B227,'[1]1718  Exp_Rev Access'!$F$7:$GK$318,$EU$2,FALSE)),"",VLOOKUP($B227,'[1]1718  Exp_Rev Access'!$F$7:$GK$318,$EU$2,FALSE))</f>
        <v>0</v>
      </c>
      <c r="EV227" s="90">
        <f>IF(ISNA(VLOOKUP($B227,'[1]1718  Exp_Rev Access'!$F$7:$GK$318,$EV$2,FALSE)),"",VLOOKUP($B227,'[1]1718  Exp_Rev Access'!$F$7:$GK$318,$EV$2,FALSE))</f>
        <v>0</v>
      </c>
      <c r="EW227" s="90">
        <f>IF(ISNA(VLOOKUP($B227,'[1]1718  Exp_Rev Access'!$F$7:$GK$318,$EW$2,FALSE)),"",VLOOKUP($B227,'[1]1718  Exp_Rev Access'!$F$7:$GK$318,$EW$2,FALSE))</f>
        <v>0</v>
      </c>
      <c r="EX227" s="90">
        <f>IF(ISNA(VLOOKUP($B227,'[1]1718  Exp_Rev Access'!$F$7:$GK$318,$EX$2,FALSE)),"",VLOOKUP($B227,'[1]1718  Exp_Rev Access'!$F$7:$GK$318,$EX$2,FALSE))</f>
        <v>0</v>
      </c>
      <c r="EY227" s="90">
        <f>IF(ISNA(VLOOKUP($B227,'[1]1718  Exp_Rev Access'!$F$7:$GK$318,$EY$2,FALSE)),"",VLOOKUP($B227,'[1]1718  Exp_Rev Access'!$F$7:$GK$318,$EY$2,FALSE))</f>
        <v>0</v>
      </c>
      <c r="EZ227" s="90">
        <f>IF(ISNA(VLOOKUP($B227,'[1]1718  Exp_Rev Access'!$F$7:$GK$318,$EZ$2,FALSE)),"",VLOOKUP($B227,'[1]1718  Exp_Rev Access'!$F$7:$GK$318,$EZ$2,FALSE))</f>
        <v>0</v>
      </c>
      <c r="FA227" s="90">
        <f>IF(ISNA(VLOOKUP($B227,'[1]1718  Exp_Rev Access'!$F$7:$GK$318,$FA$2,FALSE)),"",VLOOKUP($B227,'[1]1718  Exp_Rev Access'!$F$7:$GK$318,$FA$2,FALSE))</f>
        <v>0</v>
      </c>
      <c r="FB227" s="90">
        <f>IF(ISNA(VLOOKUP($B227,'[1]1718  Exp_Rev Access'!$F$7:$GK$318,$FB$2,FALSE)),"",VLOOKUP($B227,'[1]1718  Exp_Rev Access'!$F$7:$GK$318,$FB$2,FALSE))</f>
        <v>0</v>
      </c>
      <c r="FC227" s="90">
        <f>IF(ISNA(VLOOKUP($B227,'[1]1718  Exp_Rev Access'!$F$7:$GK$318,$FC$2,FALSE)),"",VLOOKUP($B227,'[1]1718  Exp_Rev Access'!$F$7:$GK$318,$FC$2,FALSE))</f>
        <v>0</v>
      </c>
      <c r="FD227" s="90">
        <f>IF(ISNA(VLOOKUP($B227,'[1]1718  Exp_Rev Access'!$F$7:$GK$318,$FD$2,FALSE)),"",VLOOKUP($B227,'[1]1718  Exp_Rev Access'!$F$7:$GK$318,$FD$2,FALSE))</f>
        <v>0</v>
      </c>
      <c r="FE227" s="90">
        <f>IF(ISNA(VLOOKUP($B227,'[1]1718  Exp_Rev Access'!$F$7:$GK$318,$FE$2,FALSE)),"",VLOOKUP($B227,'[1]1718  Exp_Rev Access'!$F$7:$GK$318,$FE$2,FALSE))</f>
        <v>0</v>
      </c>
      <c r="FF227" s="90">
        <f>IF(ISNA(VLOOKUP($B227,'[1]1718  Exp_Rev Access'!$F$7:$GK$318,$FF$2,FALSE)),"",VLOOKUP($B227,'[1]1718  Exp_Rev Access'!$F$7:$GK$318,$FF$2,FALSE))</f>
        <v>0</v>
      </c>
      <c r="FG227" s="90">
        <f>IF(ISNA(VLOOKUP($B227,'[1]1718  Exp_Rev Access'!$F$7:$GK$318,$FG$2,FALSE)),"",VLOOKUP($B227,'[1]1718  Exp_Rev Access'!$F$7:$GK$318,$FG$2,FALSE))</f>
        <v>0</v>
      </c>
      <c r="FH227" s="90">
        <f>IF(ISNA(VLOOKUP($B227,'[1]1718  Exp_Rev Access'!$F$7:$GK$318,$FH$2,FALSE)),"",VLOOKUP($B227,'[1]1718  Exp_Rev Access'!$F$7:$GK$318,$FH$2,FALSE))</f>
        <v>0</v>
      </c>
      <c r="FI227" s="90">
        <f>IF(ISNA(VLOOKUP($B227,'[1]1718  Exp_Rev Access'!$F$7:$GK$318,$FI$2,FALSE)),"",VLOOKUP($B227,'[1]1718  Exp_Rev Access'!$F$7:$GK$318,$FI$2,FALSE))</f>
        <v>0</v>
      </c>
      <c r="FJ227" s="90">
        <f>IF(ISNA(VLOOKUP($B227,'[1]1718  Exp_Rev Access'!$F$7:$GK$318,$FJ$2,FALSE)),"",VLOOKUP($B227,'[1]1718  Exp_Rev Access'!$F$7:$GK$318,$FJ$2,FALSE))</f>
        <v>0</v>
      </c>
      <c r="FK227" s="90">
        <f>IF(ISNA(VLOOKUP($B227,'[1]1718  Exp_Rev Access'!$F$7:$GK$318,$FK$2,FALSE)),"",VLOOKUP($B227,'[1]1718  Exp_Rev Access'!$F$7:$GK$318,$FK$2,FALSE))</f>
        <v>0</v>
      </c>
      <c r="FL227" s="90">
        <f>IF(ISNA(VLOOKUP($B227,'[1]1718  Exp_Rev Access'!$F$7:$GK$318,$FL$2,FALSE)),"",VLOOKUP($B227,'[1]1718  Exp_Rev Access'!$F$7:$GK$318,$FL$2,FALSE))</f>
        <v>0</v>
      </c>
      <c r="FM227" s="90">
        <f>IF(ISNA(VLOOKUP($B227,'[1]1718  Exp_Rev Access'!$F$7:$GK$318,$FM$2,FALSE)),"",VLOOKUP($B227,'[1]1718  Exp_Rev Access'!$F$7:$GK$318,$FM$2,FALSE))</f>
        <v>0</v>
      </c>
      <c r="FN227" s="90">
        <f>IF(ISNA(VLOOKUP($B227,'[1]1718  Exp_Rev Access'!$F$7:$GK$318,$FN$2,FALSE)),"",VLOOKUP($B227,'[1]1718  Exp_Rev Access'!$F$7:$GK$318,$FN$2,FALSE))</f>
        <v>0</v>
      </c>
      <c r="FO227" s="90">
        <f>IF(ISNA(VLOOKUP($B227,'[1]1718  Exp_Rev Access'!$F$7:$GK$318,$FO$2,FALSE)),"",VLOOKUP($B227,'[1]1718  Exp_Rev Access'!$F$7:$GK$318,$FO$2,FALSE))</f>
        <v>0</v>
      </c>
      <c r="FP227" s="90">
        <f>IF(ISNA(VLOOKUP($B227,'[1]1718  Exp_Rev Access'!$F$7:$GK$318,$FP$2,FALSE)),"",VLOOKUP($B227,'[1]1718  Exp_Rev Access'!$F$7:$GK$318,$FP$2,FALSE))</f>
        <v>0</v>
      </c>
      <c r="FQ227" s="90">
        <f>IF(ISNA(VLOOKUP($B227,'[1]1718  Exp_Rev Access'!$F$7:$GK$318,$FQ$2,FALSE)),"",VLOOKUP($B227,'[1]1718  Exp_Rev Access'!$F$7:$GK$318,$FQ$2,FALSE))</f>
        <v>0</v>
      </c>
      <c r="FR227" s="90">
        <f>IF(ISNA(VLOOKUP($B227,'[1]1718  Exp_Rev Access'!$F$7:$GK$318,$FR$2,FALSE)),"",VLOOKUP($B227,'[1]1718  Exp_Rev Access'!$F$7:$GK$318,$FR$2,FALSE))</f>
        <v>6932.27</v>
      </c>
      <c r="FS227" s="56">
        <f t="shared" si="620"/>
        <v>143361.41</v>
      </c>
      <c r="FT227" s="92">
        <f t="shared" si="621"/>
        <v>3.3419424024875743E-2</v>
      </c>
      <c r="FU227" s="94">
        <f t="shared" si="622"/>
        <v>552.43115872220721</v>
      </c>
      <c r="FV227" s="95">
        <f>IF(ISNA(VLOOKUP($B227,'[1]1718  Exp_Rev Access'!$F$7:$GK$318,$FV$2,FALSE)),"",VLOOKUP($B227,'[1]1718  Exp_Rev Access'!$F$7:$GK$318,$FV$2,FALSE))</f>
        <v>1405.14</v>
      </c>
      <c r="FW227" s="95">
        <f>IF(ISNA(VLOOKUP($B227,'[1]1718  Exp_Rev Access'!$F$7:$GK$318,$FW$2,FALSE)),"",VLOOKUP($B227,'[1]1718  Exp_Rev Access'!$F$7:$GK$318,$FW$2,FALSE))</f>
        <v>0</v>
      </c>
      <c r="FX227" s="95">
        <f>IF(ISNA(VLOOKUP($B227,'[1]1718  Exp_Rev Access'!$F$7:$GK$318,$FX$2,FALSE)),"",VLOOKUP($B227,'[1]1718  Exp_Rev Access'!$F$7:$GK$318,$FX$2,FALSE))</f>
        <v>0</v>
      </c>
      <c r="FY227" s="95">
        <f>IF(ISNA(VLOOKUP($B227,'[1]1718  Exp_Rev Access'!$F$7:$GK$318,$FY$2,FALSE)),"",VLOOKUP($B227,'[1]1718  Exp_Rev Access'!$F$7:$GK$318,$FY$2,FALSE))</f>
        <v>0</v>
      </c>
      <c r="FZ227" s="95">
        <f>IF(ISNA(VLOOKUP($B227,'[1]1718  Exp_Rev Access'!$F$7:$GK$318,$FZ$2,FALSE)),"",VLOOKUP($B227,'[1]1718  Exp_Rev Access'!$F$7:$GK$318,$FZ$2,FALSE))</f>
        <v>0</v>
      </c>
      <c r="GA227" s="95">
        <f>IF(ISNA(VLOOKUP($B227,'[1]1718  Exp_Rev Access'!$F$7:$GK$318,$GA$2,FALSE)),"",VLOOKUP($B227,'[1]1718  Exp_Rev Access'!$F$7:$GK$318,$GA$2,FALSE))</f>
        <v>0</v>
      </c>
      <c r="GB227" s="95">
        <f>IF(ISNA(VLOOKUP($B227,'[1]1718  Exp_Rev Access'!$F$7:$GK$318,$GB$2,FALSE)),"",VLOOKUP($B227,'[1]1718  Exp_Rev Access'!$F$7:$GK$318,$GB$2,FALSE))</f>
        <v>0</v>
      </c>
      <c r="GC227" s="95">
        <f>IF(ISNA(VLOOKUP($B227,'[1]1718  Exp_Rev Access'!$F$7:$GK$318,$GC$2,FALSE)),"",VLOOKUP($B227,'[1]1718  Exp_Rev Access'!$F$7:$GK$318,$GC$2,FALSE))</f>
        <v>0</v>
      </c>
      <c r="GD227" s="95">
        <f>IF(ISNA(VLOOKUP($B227,'[1]1718  Exp_Rev Access'!$F$7:$GK$318,$GD$2,FALSE)),"",VLOOKUP($B227,'[1]1718  Exp_Rev Access'!$F$7:$GK$318,$GD$2,FALSE))</f>
        <v>0</v>
      </c>
      <c r="GE227" s="95">
        <f>IF(ISNA(VLOOKUP($B227,'[1]1718  Exp_Rev Access'!$F$7:$GK$318,$GE$2,FALSE)),"",VLOOKUP($B227,'[1]1718  Exp_Rev Access'!$F$7:$GK$318,$GE$2,FALSE))</f>
        <v>0</v>
      </c>
      <c r="GF227" s="95">
        <f>IF(ISNA(VLOOKUP($B227,'[1]1718  Exp_Rev Access'!$F$7:$GK$318,$GF$2,FALSE)),"",VLOOKUP($B227,'[1]1718  Exp_Rev Access'!$F$7:$GK$318,$GF$2,FALSE))</f>
        <v>0</v>
      </c>
      <c r="GG227" s="95">
        <f>IF(ISNA(VLOOKUP($B227,'[1]1718  Exp_Rev Access'!$F$7:$GK$318,$GG$2,FALSE)),"",VLOOKUP($B227,'[1]1718  Exp_Rev Access'!$F$7:$GK$318,$GG$2,FALSE))</f>
        <v>0</v>
      </c>
      <c r="GH227" s="95">
        <f>IF(ISNA(VLOOKUP($B227,'[1]1718  Exp_Rev Access'!$F$7:$GK$318,$GH$2,FALSE)),"",VLOOKUP($B227,'[1]1718  Exp_Rev Access'!$F$7:$GK$318,$GH$2,FALSE))</f>
        <v>0</v>
      </c>
      <c r="GI227" s="95">
        <f>IF(ISNA(VLOOKUP($B227,'[1]1718  Exp_Rev Access'!$F$7:$GK$318,$GI$2,FALSE)),"",VLOOKUP($B227,'[1]1718  Exp_Rev Access'!$F$7:$GK$318,$GI$2,FALSE))</f>
        <v>0</v>
      </c>
      <c r="GJ227" s="95">
        <f>IF(ISNA(VLOOKUP($B227,'[1]1718  Exp_Rev Access'!$F$7:$GK$318,$GJ$2,FALSE)),"",VLOOKUP($B227,'[1]1718  Exp_Rev Access'!$F$7:$GK$318,$GJ$2,FALSE))</f>
        <v>0</v>
      </c>
      <c r="GK227" s="95">
        <f>IF(ISNA(VLOOKUP($B227,'[1]1718  Exp_Rev Access'!$F$7:$GK$318,$GK$2,FALSE)),"",VLOOKUP($B227,'[1]1718  Exp_Rev Access'!$F$7:$GK$318,$GK$2,FALSE))</f>
        <v>0</v>
      </c>
      <c r="GL227" s="95">
        <f>IF(ISNA(VLOOKUP($B227,'[1]1718  Exp_Rev Access'!$F$7:$GK$318,$GL$2,FALSE)),"",VLOOKUP($B227,'[1]1718  Exp_Rev Access'!$F$7:$GK$318,$GL$2,FALSE))</f>
        <v>0</v>
      </c>
      <c r="GM227" s="95">
        <f>IF(ISNA(VLOOKUP($B227,'[1]1718  Exp_Rev Access'!$F$7:$GK$318,$GM$2,FALSE)),"",VLOOKUP($B227,'[1]1718  Exp_Rev Access'!$F$7:$GK$318,$GM$2,FALSE))</f>
        <v>0</v>
      </c>
      <c r="GN227" s="95">
        <f>IF(ISNA(VLOOKUP($B227,'[1]1718  Exp_Rev Access'!$F$7:$GK$318,$GN$2,FALSE)),"",VLOOKUP($B227,'[1]1718  Exp_Rev Access'!$F$7:$GK$318,$GN$2,FALSE))</f>
        <v>0</v>
      </c>
      <c r="GO227" s="95">
        <f>IF(ISNA(VLOOKUP($B227,'[1]1718  Exp_Rev Access'!$F$7:$GK$318,$GO$2,FALSE)),"",VLOOKUP($B227,'[1]1718  Exp_Rev Access'!$F$7:$GK$318,$GO$2,FALSE))</f>
        <v>0</v>
      </c>
      <c r="GP227" s="95">
        <f>IF(ISNA(VLOOKUP($B227,'[1]1718  Exp_Rev Access'!$F$7:$GK$318,$GP$2,FALSE)),"",VLOOKUP($B227,'[1]1718  Exp_Rev Access'!$F$7:$GK$318,$GP$2,FALSE))</f>
        <v>0</v>
      </c>
      <c r="GQ227" s="95">
        <f>IF(ISNA(VLOOKUP($B227,'[1]1718  Exp_Rev Access'!$F$7:$GK$318,$GQ$2,FALSE)),"",VLOOKUP($B227,'[1]1718  Exp_Rev Access'!$F$7:$GK$318,$GQ$2,FALSE))</f>
        <v>0</v>
      </c>
      <c r="GR227" s="95">
        <f>IF(ISNA(VLOOKUP($B227,'[1]1718  Exp_Rev Access'!$F$7:$GK$318,$GR$2,FALSE)),"",VLOOKUP($B227,'[1]1718  Exp_Rev Access'!$F$7:$GK$318,$GR$2,FALSE))</f>
        <v>0</v>
      </c>
      <c r="GS227" s="95">
        <f>IF(ISNA(VLOOKUP($B227,'[1]1718  Exp_Rev Access'!$F$7:$GK$318,$GS$2,FALSE)),"",VLOOKUP($B227,'[1]1718  Exp_Rev Access'!$F$7:$GK$318,$GS$2,FALSE))</f>
        <v>0</v>
      </c>
      <c r="GT227" s="95">
        <f>IF(ISNA(VLOOKUP($B227,'[1]1718  Exp_Rev Access'!$F$7:$GK$318,$GT$2,FALSE)),"",VLOOKUP($B227,'[1]1718  Exp_Rev Access'!$F$7:$GK$318,$GT$2,FALSE))</f>
        <v>0</v>
      </c>
      <c r="GU227" s="56">
        <f t="shared" si="623"/>
        <v>1405.14</v>
      </c>
      <c r="GV227" s="92">
        <f t="shared" si="624"/>
        <v>3.2755655426599042E-4</v>
      </c>
      <c r="GW227" s="96">
        <f t="shared" si="625"/>
        <v>5.4145890331779132</v>
      </c>
    </row>
    <row r="228" spans="1:222" x14ac:dyDescent="0.3">
      <c r="A228" s="73"/>
      <c r="B228" s="88" t="s">
        <v>509</v>
      </c>
      <c r="C228" s="89" t="s">
        <v>510</v>
      </c>
      <c r="D228" s="75">
        <f>IF(ISNA(VLOOKUP($B228,'[1]1718 enrollment_Rev_Exp by size'!$A$7:H562,3,FALSE)),"",VLOOKUP($B228,'[1]1718 enrollment_Rev_Exp by size'!$A$7:$G$350,3,FALSE))</f>
        <v>130.21</v>
      </c>
      <c r="E228" s="76">
        <f>IF(ISNA(VLOOKUP($B228,'[1]1718 enrollment_Rev_Exp by size'!$A$7:I563,5,FALSE)),"",VLOOKUP($B228,'[1]1718 enrollment_Rev_Exp by size'!$A$7:$G$350,5,FALSE))</f>
        <v>3030114.68</v>
      </c>
      <c r="F228" s="70">
        <f t="shared" si="626"/>
        <v>3030114.68</v>
      </c>
      <c r="G228" s="70">
        <f t="shared" si="627"/>
        <v>0</v>
      </c>
      <c r="H228" s="90">
        <f>IF(ISNA(VLOOKUP($B228,'[1]1718  Exp_Rev Access'!$F$7:$GK$318,3,FALSE)),"",VLOOKUP($B228,'[1]1718  Exp_Rev Access'!$F$7:$GK$318,3,FALSE))</f>
        <v>556530.26</v>
      </c>
      <c r="I228" s="90">
        <f>IF(ISNA(VLOOKUP($B228,'[1]1718  Exp_Rev Access'!$F$7:$GK$318,4,FALSE)),"",VLOOKUP($B228,'[1]1718  Exp_Rev Access'!$F$7:$GK$318,4,FALSE))</f>
        <v>0</v>
      </c>
      <c r="J228" s="90">
        <f>IF(ISNA(VLOOKUP($B228,'[1]1718  Exp_Rev Access'!$F$7:$GK$318,5,FALSE)),"",VLOOKUP($B228,'[1]1718  Exp_Rev Access'!$F$7:$GK$318,5,FALSE))</f>
        <v>887.28</v>
      </c>
      <c r="K228" s="90">
        <f>IF(ISNA(VLOOKUP($B228,'[1]1718  Exp_Rev Access'!$F$7:$GK$318,6,FALSE)),"-",VLOOKUP($B228,'[1]1718  Exp_Rev Access'!$F$7:$GK$318,6,FALSE))</f>
        <v>0</v>
      </c>
      <c r="L228" s="90">
        <f>IF(ISNA(VLOOKUP($B228,'[1]1718  Exp_Rev Access'!$F$7:$GK$318,7,FALSE)),"",VLOOKUP($B228,'[1]1718  Exp_Rev Access'!$F$7:$GK$318,7,FALSE))</f>
        <v>0</v>
      </c>
      <c r="M228" s="90">
        <f>IF(ISNA(VLOOKUP($B228,'[1]1718  Exp_Rev Access'!$F$7:$GK$318,8,FALSE)),"",VLOOKUP($B228,'[1]1718  Exp_Rev Access'!$F$7:$GK$318,8,FALSE))</f>
        <v>0</v>
      </c>
      <c r="N228" s="56">
        <f t="shared" si="609"/>
        <v>557417.54</v>
      </c>
      <c r="O228" s="91">
        <f t="shared" si="610"/>
        <v>0.18395922229583733</v>
      </c>
      <c r="P228" s="56">
        <f t="shared" si="611"/>
        <v>4280.9119115275325</v>
      </c>
      <c r="Q228" s="90">
        <f>IF(ISNA(VLOOKUP($B228,'[1]1718  Exp_Rev Access'!$F$7:$GK$318,10,FALSE)),"",VLOOKUP($B228,'[1]1718  Exp_Rev Access'!$F$7:$GK$318,10,FALSE))</f>
        <v>0</v>
      </c>
      <c r="R228" s="90">
        <f>IF(ISNA(VLOOKUP($B228,'[1]1718  Exp_Rev Access'!$F$7:$GK$318,11,FALSE)),"",VLOOKUP($B228,'[1]1718  Exp_Rev Access'!$F$7:$GK$318,11,FALSE))</f>
        <v>0</v>
      </c>
      <c r="S228" s="90">
        <f>IF(ISNA(VLOOKUP($B228,'[1]1718  Exp_Rev Access'!$F$7:$GK$318,12,FALSE)),"",VLOOKUP($B228,'[1]1718  Exp_Rev Access'!$F$7:$GK$318,12,FALSE))</f>
        <v>0</v>
      </c>
      <c r="T228" s="90">
        <f>IF(ISNA(VLOOKUP($B228,'[1]1718  Exp_Rev Access'!$F$7:$GK$318,13,FALSE)),"",VLOOKUP($B228,'[1]1718  Exp_Rev Access'!$F$7:$GK$318,13,FALSE))</f>
        <v>0</v>
      </c>
      <c r="U228" s="90">
        <f>IF(ISNA(VLOOKUP($B228,'[1]1718  Exp_Rev Access'!$F$7:$GK$318,14,FALSE)),"",VLOOKUP($B228,'[1]1718  Exp_Rev Access'!$F$7:$GK$318,14,FALSE))</f>
        <v>4360.7700000000004</v>
      </c>
      <c r="V228" s="90">
        <f>IF(ISNA(VLOOKUP($B228,'[1]1718  Exp_Rev Access'!$F$7:$GK$318,15,FALSE)),"",VLOOKUP($B228,'[1]1718  Exp_Rev Access'!$F$7:$GK$318,15,FALSE))</f>
        <v>0</v>
      </c>
      <c r="W228" s="90">
        <f>IF(ISNA(VLOOKUP($B228,'[1]1718  Exp_Rev Access'!$F$7:$GK$318,16,FALSE)),"",VLOOKUP($B228,'[1]1718  Exp_Rev Access'!$F$7:$GK$318,16,FALSE))</f>
        <v>0</v>
      </c>
      <c r="X228" s="90">
        <f>IF(ISNA(VLOOKUP($B228,'[1]1718  Exp_Rev Access'!$F$7:$GK$318,17,FALSE)),"",VLOOKUP($B228,'[1]1718  Exp_Rev Access'!$F$7:$GK$318,17,FALSE))</f>
        <v>0</v>
      </c>
      <c r="Y228" s="90">
        <f>IF(ISNA(VLOOKUP($B228,'[1]1718  Exp_Rev Access'!$F$7:$GK$318,18,FALSE)),"",VLOOKUP($B228,'[1]1718  Exp_Rev Access'!$F$7:$GK$318,18,FALSE))</f>
        <v>9464.48</v>
      </c>
      <c r="Z228" s="90">
        <f>IF(ISNA(VLOOKUP($B228,'[1]1718  Exp_Rev Access'!$F$7:$GK$318,19,FALSE)),"",VLOOKUP($B228,'[1]1718  Exp_Rev Access'!$F$7:$GK$318,19,FALSE))</f>
        <v>0</v>
      </c>
      <c r="AA228" s="90">
        <f>IF(ISNA(VLOOKUP($B228,'[1]1718  Exp_Rev Access'!$F$7:$GK$318,20,FALSE)),"",VLOOKUP($B228,'[1]1718  Exp_Rev Access'!$F$7:$GK$318,20,FALSE))</f>
        <v>0</v>
      </c>
      <c r="AB228" s="90">
        <f>IF(ISNA(VLOOKUP($B228,'[1]1718  Exp_Rev Access'!$F$7:$GK$318,21,FALSE)),"",VLOOKUP($B228,'[1]1718  Exp_Rev Access'!$F$7:$GK$318,21,FALSE))</f>
        <v>0</v>
      </c>
      <c r="AC228" s="90">
        <f>IF(ISNA(VLOOKUP($B228,'[1]1718  Exp_Rev Access'!$F$7:$GK$318,22,FALSE)),"",VLOOKUP($B228,'[1]1718  Exp_Rev Access'!$F$7:$GK$318,22,FALSE))</f>
        <v>550</v>
      </c>
      <c r="AD228" s="90">
        <f>IF(ISNA(VLOOKUP($B228,'[1]1718  Exp_Rev Access'!$F$7:$GK$318,23,FALSE)),"",VLOOKUP($B228,'[1]1718  Exp_Rev Access'!$F$7:$GK$318,23,FALSE))</f>
        <v>2052.25</v>
      </c>
      <c r="AE228" s="90">
        <f>IF(ISNA(VLOOKUP($B228,'[1]1718  Exp_Rev Access'!$F$7:$GK$318,24,FALSE)),"",VLOOKUP($B228,'[1]1718  Exp_Rev Access'!$F$7:$GK$318,24,FALSE))</f>
        <v>3696.41</v>
      </c>
      <c r="AF228" s="90">
        <f>IF(ISNA(VLOOKUP($B228,'[1]1718  Exp_Rev Access'!$F$7:$GK$318,25,FALSE)),"",VLOOKUP($B228,'[1]1718  Exp_Rev Access'!$F$7:$GK$318,25,FALSE))</f>
        <v>0</v>
      </c>
      <c r="AG228" s="90">
        <f>IF(ISNA(VLOOKUP($B228,'[1]1718  Exp_Rev Access'!$F$7:$GK$318,26,FALSE)),"",VLOOKUP($B228,'[1]1718  Exp_Rev Access'!$F$7:$GK$318,26,FALSE))</f>
        <v>3200</v>
      </c>
      <c r="AH228" s="90">
        <f>IF(ISNA(VLOOKUP($B228,'[1]1718  Exp_Rev Access'!$F$7:$GK$318,27,FALSE)),"",VLOOKUP($B228,'[1]1718  Exp_Rev Access'!$F$7:$GK$318,27,FALSE))</f>
        <v>164.99</v>
      </c>
      <c r="AI228" s="90">
        <f>IF(ISNA(VLOOKUP($B228,'[1]1718  Exp_Rev Access'!$F$7:$GK$318,28,FALSE)),"",VLOOKUP($B228,'[1]1718  Exp_Rev Access'!$F$7:$GK$318,28,FALSE))</f>
        <v>150</v>
      </c>
      <c r="AJ228" s="90">
        <f>IF(ISNA(VLOOKUP($B228,'[1]1718  Exp_Rev Access'!$F$7:$GK$318,29,FALSE)),"",VLOOKUP($B228,'[1]1718  Exp_Rev Access'!$F$7:$GK$318,29,FALSE))</f>
        <v>0</v>
      </c>
      <c r="AK228" s="90">
        <f>IF(ISNA(VLOOKUP($B228,'[1]1718  Exp_Rev Access'!$F$7:$GK$318,30,FALSE)),"",VLOOKUP($B228,'[1]1718  Exp_Rev Access'!$F$7:$GK$318,30,FALSE))</f>
        <v>1939.69</v>
      </c>
      <c r="AL228" s="90">
        <f>IF(ISNA(VLOOKUP($B228,'[1]1718  Exp_Rev Access'!$F$7:$GK$318,31,FALSE)),"",VLOOKUP($B228,'[1]1718  Exp_Rev Access'!$F$7:$GK$318,31,FALSE))</f>
        <v>165.29</v>
      </c>
      <c r="AM228" s="56">
        <f t="shared" si="612"/>
        <v>25743.88</v>
      </c>
      <c r="AN228" s="92">
        <f t="shared" si="613"/>
        <v>8.4960084745043379E-3</v>
      </c>
      <c r="AO228" s="71">
        <f t="shared" si="614"/>
        <v>197.71046770601336</v>
      </c>
      <c r="AP228" s="90">
        <f>IF(ISNA(VLOOKUP($B228,'[1]1718  Exp_Rev Access'!$F$7:$GK$318,33,FALSE)),"",VLOOKUP($B228,'[1]1718  Exp_Rev Access'!$F$7:$GK$318,33,FALSE))</f>
        <v>1765768.25</v>
      </c>
      <c r="AQ228" s="90">
        <f>IF(ISNA(VLOOKUP($B228,'[1]1718  Exp_Rev Access'!$F$7:$GK$318,34,FALSE)),"",VLOOKUP($B228,'[1]1718  Exp_Rev Access'!$F$7:$GK$318,34,FALSE))</f>
        <v>14650.52</v>
      </c>
      <c r="AR228" s="90">
        <f>IF(ISNA(VLOOKUP($B228,'[1]1718  Exp_Rev Access'!$F$7:$GK$318,35,FALSE)),"",VLOOKUP($B228,'[1]1718  Exp_Rev Access'!$F$7:$GK$318,35,FALSE))</f>
        <v>128611.32</v>
      </c>
      <c r="AS228" s="90">
        <f>IF(ISNA(VLOOKUP($B228,'[1]1718  Exp_Rev Access'!$F$7:$GK$318,36,FALSE)),"",VLOOKUP($B228,'[1]1718  Exp_Rev Access'!$F$7:$GK$318,36,FALSE))</f>
        <v>0</v>
      </c>
      <c r="AT228" s="90">
        <f>IF(ISNA(VLOOKUP($B228,'[1]1718  Exp_Rev Access'!$F$7:$GK$318,37,FALSE)),"",VLOOKUP($B228,'[1]1718  Exp_Rev Access'!$F$7:$GK$318,37,FALSE))</f>
        <v>0</v>
      </c>
      <c r="AU228" s="56">
        <f t="shared" si="615"/>
        <v>1909030.09</v>
      </c>
      <c r="AV228" s="93">
        <f t="shared" si="616"/>
        <v>0.63001908891448288</v>
      </c>
      <c r="AW228" s="56">
        <f t="shared" si="617"/>
        <v>14661.163428308117</v>
      </c>
      <c r="AX228" s="90">
        <f>IF(ISNA(VLOOKUP($B228,'[1]1718  Exp_Rev Access'!$F$7:$GK$318,39,FALSE)),"",VLOOKUP($B228,'[1]1718  Exp_Rev Access'!$F$7:$GK$318,39,FALSE))</f>
        <v>0</v>
      </c>
      <c r="AY228" s="90">
        <f>IF(ISNA(VLOOKUP($B228,'[1]1718  Exp_Rev Access'!$F$7:$GK$318,40,FALSE)),"",VLOOKUP($B228,'[1]1718  Exp_Rev Access'!$F$7:$GK$318,40,FALSE))</f>
        <v>131377.37</v>
      </c>
      <c r="AZ228" s="90">
        <f>IF(ISNA(VLOOKUP($B228,'[1]1718  Exp_Rev Access'!$F$7:$GK$318,41,FALSE)),"",VLOOKUP($B228,'[1]1718  Exp_Rev Access'!$F$7:$GK$318,41,FALSE))</f>
        <v>0</v>
      </c>
      <c r="BA228" s="90">
        <f>IF(ISNA(VLOOKUP($B228,'[1]1718  Exp_Rev Access'!$F$7:$GK$318,42,FALSE)),"",VLOOKUP($B228,'[1]1718  Exp_Rev Access'!$F$7:$GK$318,42,FALSE))</f>
        <v>0</v>
      </c>
      <c r="BB228" s="90">
        <f>IF(ISNA(VLOOKUP($B228,'[1]1718  Exp_Rev Access'!$F$7:$GK$318,43,FALSE)),"",VLOOKUP($B228,'[1]1718  Exp_Rev Access'!$F$7:$GK$318,43,FALSE))</f>
        <v>0</v>
      </c>
      <c r="BC228" s="90">
        <f>IF(ISNA(VLOOKUP($B228,'[1]1718  Exp_Rev Access'!$F$7:$GK$318,44,FALSE)),"",VLOOKUP($B228,'[1]1718  Exp_Rev Access'!$F$7:$GK$318,44,FALSE))</f>
        <v>364.86</v>
      </c>
      <c r="BD228" s="90">
        <f>IF(ISNA(VLOOKUP($B228,'[1]1718  Exp_Rev Access'!$F$7:$GK$318,45,FALSE)),"",VLOOKUP($B228,'[1]1718  Exp_Rev Access'!$F$7:$GK$318,45,FALSE))</f>
        <v>0</v>
      </c>
      <c r="BE228" s="90">
        <f>IF(ISNA(VLOOKUP($B228,'[1]1718  Exp_Rev Access'!$F$7:$GK$318,46,FALSE)),"",VLOOKUP($B228,'[1]1718  Exp_Rev Access'!$F$7:$GK$318,46,FALSE))</f>
        <v>3141.15</v>
      </c>
      <c r="BF228" s="90">
        <f>IF(ISNA(VLOOKUP($B228,'[1]1718  Exp_Rev Access'!$F$7:$GK$318,47,FALSE)),"",VLOOKUP($B228,'[1]1718  Exp_Rev Access'!$F$7:$GK$318,47,FALSE))</f>
        <v>0</v>
      </c>
      <c r="BG228" s="90">
        <f>IF(ISNA(VLOOKUP($B228,'[1]1718  Exp_Rev Access'!$F$7:$GK$318,48,FALSE)),"",VLOOKUP($B228,'[1]1718  Exp_Rev Access'!$F$7:$GK$318,48,FALSE))</f>
        <v>0</v>
      </c>
      <c r="BH228" s="90">
        <f>IF(ISNA(VLOOKUP($B228,'[1]1718  Exp_Rev Access'!$F$7:$GK$318,49,FALSE)),"",VLOOKUP($B228,'[1]1718  Exp_Rev Access'!$F$7:$GK$318,49,FALSE))</f>
        <v>1830.24</v>
      </c>
      <c r="BI228" s="90">
        <f>IF(ISNA(VLOOKUP($B228,'[1]1718  Exp_Rev Access'!$F$7:$GK$318,50,FALSE)),"",VLOOKUP($B228,'[1]1718  Exp_Rev Access'!$F$7:$GK$318,50,FALSE))</f>
        <v>0</v>
      </c>
      <c r="BJ228" s="90">
        <f>IF(ISNA(VLOOKUP($B228,'[1]1718  Exp_Rev Access'!$F$7:$GK$318,51,FALSE)),"",VLOOKUP($B228,'[1]1718  Exp_Rev Access'!$F$7:$GK$318,51,FALSE))</f>
        <v>1558.87</v>
      </c>
      <c r="BK228" s="90">
        <f>IF(ISNA(VLOOKUP($B228,'[1]1718  Exp_Rev Access'!$F$7:$GK$318,52,FALSE)),"",VLOOKUP($B228,'[1]1718  Exp_Rev Access'!$F$7:$GK$318,52,FALSE))</f>
        <v>192045.72</v>
      </c>
      <c r="BL228" s="90">
        <f>IF(ISNA(VLOOKUP($B228,'[1]1718  Exp_Rev Access'!$F$7:$GK$318,53,FALSE)),"",VLOOKUP($B228,'[1]1718  Exp_Rev Access'!$F$7:$GK$318,53,FALSE))</f>
        <v>14662</v>
      </c>
      <c r="BM228" s="90">
        <f>IF(ISNA(VLOOKUP($B228,'[1]1718  Exp_Rev Access'!$F$7:$GK$318,54,FALSE)),"",VLOOKUP($B228,'[1]1718  Exp_Rev Access'!$F$7:$GK$318,54,FALSE))</f>
        <v>0</v>
      </c>
      <c r="BN228" s="90">
        <f>IF(ISNA(VLOOKUP($B228,'[1]1718  Exp_Rev Access'!$F$7:$GK$318,55,FALSE)),"",VLOOKUP($B228,'[1]1718  Exp_Rev Access'!$F$7:$GK$318,55,FALSE))</f>
        <v>0</v>
      </c>
      <c r="BO228" s="90">
        <f>IF(ISNA(VLOOKUP($B228,'[1]1718  Exp_Rev Access'!$F$7:$GK$318,56,FALSE)),"",VLOOKUP($B228,'[1]1718  Exp_Rev Access'!$F$7:$GK$318,56,FALSE))</f>
        <v>0</v>
      </c>
      <c r="BP228" s="90">
        <f>IF(ISNA(VLOOKUP($B228,'[1]1718  Exp_Rev Access'!$F$7:$GK$318,57,FALSE)),"",VLOOKUP($B228,'[1]1718  Exp_Rev Access'!$F$7:$GK$318,57,FALSE))</f>
        <v>0</v>
      </c>
      <c r="BQ228" s="90">
        <f>IF(ISNA(VLOOKUP($B228,'[1]1718  Exp_Rev Access'!$F$7:$GK$318,58,FALSE)),"",VLOOKUP($B228,'[1]1718  Exp_Rev Access'!$F$7:$GK$318,58,FALSE))</f>
        <v>100</v>
      </c>
      <c r="BR228" s="90">
        <f>IF(ISNA(VLOOKUP($B228,'[1]1718  Exp_Rev Access'!$F$7:$GK$318,59,FALSE)),"",VLOOKUP($B228,'[1]1718  Exp_Rev Access'!$F$7:$GK$318,59,FALSE))</f>
        <v>0</v>
      </c>
      <c r="BS228" s="90">
        <f>IF(ISNA(VLOOKUP($B228,'[1]1718  Exp_Rev Access'!$F$7:$GK$318,60,FALSE)),"",VLOOKUP($B228,'[1]1718  Exp_Rev Access'!$F$7:$GK$318,60,FALSE))</f>
        <v>0</v>
      </c>
      <c r="BT228" s="90">
        <f>IF(ISNA(VLOOKUP($B228,'[1]1718  Exp_Rev Access'!$F$7:$GK$318,61,FALSE)),"",VLOOKUP($B228,'[1]1718  Exp_Rev Access'!$F$7:$GK$318,61,FALSE))</f>
        <v>0</v>
      </c>
      <c r="BU228" s="90">
        <f>IF(ISNA(VLOOKUP($B228,'[1]1718  Exp_Rev Access'!$F$7:$GK$318,62,FALSE)),"",VLOOKUP($B228,'[1]1718  Exp_Rev Access'!$F$7:$GK$318,62,FALSE))</f>
        <v>0</v>
      </c>
      <c r="BV228" s="56">
        <f t="shared" si="571"/>
        <v>345080.20999999996</v>
      </c>
      <c r="BW228" s="92">
        <f t="shared" si="618"/>
        <v>0.11388354780024364</v>
      </c>
      <c r="BX228" s="71">
        <f t="shared" si="619"/>
        <v>2650.1820904692418</v>
      </c>
      <c r="BY228" s="90">
        <f>IF(ISNA(VLOOKUP($B228,'[1]1718  Exp_Rev Access'!$F$7:$GK$318,64,FALSE)),"",VLOOKUP($B228,'[1]1718  Exp_Rev Access'!$F$7:$GK$318,64,FALSE))</f>
        <v>0</v>
      </c>
      <c r="BZ228" s="90">
        <f>IF(ISNA(VLOOKUP($B228,'[1]1718  Exp_Rev Access'!$F$7:$GK$318,65,FALSE)),"",VLOOKUP($B228,'[1]1718  Exp_Rev Access'!$F$7:$GK$318,65,FALSE))</f>
        <v>0</v>
      </c>
      <c r="CA228" s="90">
        <f>IF(ISNA(VLOOKUP($B228,'[1]1718  Exp_Rev Access'!$F$7:$GK$318,66,FALSE)),"",VLOOKUP($B228,'[1]1718  Exp_Rev Access'!$F$7:$GK$318,66,FALSE))</f>
        <v>0</v>
      </c>
      <c r="CB228" s="90">
        <f>IF(ISNA(VLOOKUP($B228,'[1]1718  Exp_Rev Access'!$F$7:$GK$318,67,FALSE)),"",VLOOKUP($B228,'[1]1718  Exp_Rev Access'!$F$7:$GK$318,67,FALSE))</f>
        <v>0</v>
      </c>
      <c r="CC228" s="90">
        <f>IF(ISNA(VLOOKUP($B228,'[1]1718  Exp_Rev Access'!$F$7:$GK$318,68,FALSE)),"",VLOOKUP($B228,'[1]1718  Exp_Rev Access'!$F$7:$GK$318,68,FALSE))</f>
        <v>0</v>
      </c>
      <c r="CD228" s="90">
        <f>IF(ISNA(VLOOKUP($B228,'[1]1718  Exp_Rev Access'!$F$7:$GK$318,69,FALSE)),"",VLOOKUP($B228,'[1]1718  Exp_Rev Access'!$F$7:$GK$318,69,FALSE))</f>
        <v>0</v>
      </c>
      <c r="CE228" s="56">
        <f t="shared" si="566"/>
        <v>0</v>
      </c>
      <c r="CF228" s="92">
        <f t="shared" si="591"/>
        <v>0</v>
      </c>
      <c r="CG228" s="78">
        <f t="shared" si="592"/>
        <v>0</v>
      </c>
      <c r="CH228" s="90">
        <f>IF(ISNA(VLOOKUP($B228,'[1]1718  Exp_Rev Access'!$F$7:$GK$318,$CH$2,FALSE)),"",VLOOKUP($B228,'[1]1718  Exp_Rev Access'!$F$7:$GK$318,$CH$2,FALSE))</f>
        <v>15688</v>
      </c>
      <c r="CI228" s="90">
        <f>IF(ISNA(VLOOKUP($B228,'[1]1718  Exp_Rev Access'!$F$7:$GK$318,$CI$2,FALSE)),"",VLOOKUP($B228,'[1]1718  Exp_Rev Access'!$F$7:$GK$318,$CI$2,FALSE))</f>
        <v>0</v>
      </c>
      <c r="CJ228" s="90">
        <f>IF(ISNA(VLOOKUP($B228,'[1]1718  Exp_Rev Access'!$F$7:$GK$318,$CJ$2,FALSE)),"",VLOOKUP($B228,'[1]1718  Exp_Rev Access'!$F$7:$GK$318,$CJ$2,FALSE))</f>
        <v>0</v>
      </c>
      <c r="CK228" s="90">
        <f>IF(ISNA(VLOOKUP($B228,'[1]1718  Exp_Rev Access'!$F$7:$GK$318,$CK$2,FALSE)),"",VLOOKUP($B228,'[1]1718  Exp_Rev Access'!$F$7:$GK$318,$CK$2,FALSE))</f>
        <v>0</v>
      </c>
      <c r="CL228" s="90">
        <f>IF(ISNA(VLOOKUP($B228,'[1]1718  Exp_Rev Access'!$F$7:$GK$318,$CL$2,FALSE)),"",VLOOKUP($B228,'[1]1718  Exp_Rev Access'!$F$7:$GK$318,$CL$2,FALSE))</f>
        <v>0</v>
      </c>
      <c r="CM228" s="90">
        <f>IF(ISNA(VLOOKUP($B228,'[1]1718  Exp_Rev Access'!$F$7:$GK$318,$CM$2,FALSE)),"",VLOOKUP($B228,'[1]1718  Exp_Rev Access'!$F$7:$GK$318,$CM$2,FALSE))</f>
        <v>0</v>
      </c>
      <c r="CN228" s="90">
        <f>IF(ISNA(VLOOKUP($B228,'[1]1718  Exp_Rev Access'!$F$7:$GK$318,$CN$2,FALSE)),"",VLOOKUP($B228,'[1]1718  Exp_Rev Access'!$F$7:$GK$318,$CN$2,FALSE))</f>
        <v>0</v>
      </c>
      <c r="CO228" s="90">
        <f>IF(ISNA(VLOOKUP($B228,'[1]1718  Exp_Rev Access'!$F$7:$GK$318,$CO$2,FALSE)),"",VLOOKUP($B228,'[1]1718  Exp_Rev Access'!$F$7:$GK$318,$CO$2,FALSE))</f>
        <v>0</v>
      </c>
      <c r="CP228" s="90">
        <f>IF(ISNA(VLOOKUP($B228,'[1]1718  Exp_Rev Access'!$F$7:$GK$318,$CP$2,FALSE)),"",VLOOKUP($B228,'[1]1718  Exp_Rev Access'!$F$7:$GK$318,$CP$2,FALSE))</f>
        <v>0</v>
      </c>
      <c r="CQ228" s="90">
        <f>IF(ISNA(VLOOKUP($B228,'[1]1718  Exp_Rev Access'!$F$7:$GK$318,$CQ$2,FALSE)),"",VLOOKUP($B228,'[1]1718  Exp_Rev Access'!$F$7:$GK$318,$CQ$2,FALSE))</f>
        <v>23633</v>
      </c>
      <c r="CR228" s="90">
        <f>IF(ISNA(VLOOKUP($B228,'[1]1718  Exp_Rev Access'!$F$7:$GK$318,$CR$2,FALSE)),"",VLOOKUP($B228,'[1]1718  Exp_Rev Access'!$F$7:$GK$318,$CR$2,FALSE))</f>
        <v>0</v>
      </c>
      <c r="CS228" s="90">
        <f>IF(ISNA(VLOOKUP($B228,'[1]1718  Exp_Rev Access'!$F$7:$GK$318,$CS$2,FALSE)),"",VLOOKUP($B228,'[1]1718  Exp_Rev Access'!$F$7:$GK$318,$CS$2,FALSE))</f>
        <v>0</v>
      </c>
      <c r="CT228" s="90">
        <f>IF(ISNA(VLOOKUP($B228,'[1]1718  Exp_Rev Access'!$F$7:$GK$318,$CT$2,FALSE)),"",VLOOKUP($B228,'[1]1718  Exp_Rev Access'!$F$7:$GK$318,$CT$2,FALSE))</f>
        <v>0</v>
      </c>
      <c r="CU228" s="90">
        <f>IF(ISNA(VLOOKUP($B228,'[1]1718  Exp_Rev Access'!$F$7:$GK$318,$CU$2,FALSE)),"",VLOOKUP($B228,'[1]1718  Exp_Rev Access'!$F$7:$GK$318,$CU$2,FALSE))</f>
        <v>21574.22</v>
      </c>
      <c r="CV228" s="90">
        <f>IF(ISNA(VLOOKUP($B228,'[1]1718  Exp_Rev Access'!$F$7:$GK$318,$CV$2,FALSE)),"",VLOOKUP($B228,'[1]1718  Exp_Rev Access'!$F$7:$GK$318,$CV$2,FALSE))</f>
        <v>13597.7</v>
      </c>
      <c r="CW228" s="90">
        <f>IF(ISNA(VLOOKUP($B228,'[1]1718  Exp_Rev Access'!$F$7:$GK$318,$CW$2,FALSE)),"",VLOOKUP($B228,'[1]1718  Exp_Rev Access'!$F$7:$GK$318,$CW$2,FALSE))</f>
        <v>0</v>
      </c>
      <c r="CX228" s="90">
        <f>IF(ISNA(VLOOKUP($B228,'[1]1718  Exp_Rev Access'!$F$7:$GK$318,$CX$2,FALSE)),"",VLOOKUP($B228,'[1]1718  Exp_Rev Access'!$F$7:$GK$318,$CX$2,FALSE))</f>
        <v>0</v>
      </c>
      <c r="CY228" s="90">
        <f>IF(ISNA(VLOOKUP($B228,'[1]1718  Exp_Rev Access'!$F$7:$GK$318,$CY$2,FALSE)),"",VLOOKUP($B228,'[1]1718  Exp_Rev Access'!$F$7:$GK$318,$CY$2,FALSE))</f>
        <v>0</v>
      </c>
      <c r="CZ228" s="90">
        <f>IF(ISNA(VLOOKUP($B228,'[1]1718  Exp_Rev Access'!$F$7:$GK$318,$CZ$2,FALSE)),"",VLOOKUP($B228,'[1]1718  Exp_Rev Access'!$F$7:$GK$318,$CZ$2,FALSE))</f>
        <v>0</v>
      </c>
      <c r="DA228" s="90">
        <f>IF(ISNA(VLOOKUP($B228,'[1]1718  Exp_Rev Access'!$F$7:$GK$318,$DA$2,FALSE)),"",VLOOKUP($B228,'[1]1718  Exp_Rev Access'!$F$7:$GK$318,$DA$2,FALSE))</f>
        <v>0</v>
      </c>
      <c r="DB228" s="90">
        <f>IF(ISNA(VLOOKUP($B228,'[1]1718  Exp_Rev Access'!$F$7:$GK$318,$DB$2,FALSE)),"",VLOOKUP($B228,'[1]1718  Exp_Rev Access'!$F$7:$GK$318,$DB$2,FALSE))</f>
        <v>0</v>
      </c>
      <c r="DC228" s="90">
        <f>IF(ISNA(VLOOKUP($B228,'[1]1718  Exp_Rev Access'!$F$7:$GK$318,$DC$2,FALSE)),"",VLOOKUP($B228,'[1]1718  Exp_Rev Access'!$F$7:$GK$318,$DC$2,FALSE))</f>
        <v>0</v>
      </c>
      <c r="DD228" s="90">
        <f>IF(ISNA(VLOOKUP($B228,'[1]1718  Exp_Rev Access'!$F$7:$GK$318,$DD$2,FALSE)),"",VLOOKUP($B228,'[1]1718  Exp_Rev Access'!$F$7:$GK$318,$DD$2,FALSE))</f>
        <v>0</v>
      </c>
      <c r="DE228" s="90">
        <f>IF(ISNA(VLOOKUP($B228,'[1]1718  Exp_Rev Access'!$F$7:$GK$318,$DE$2,FALSE)),"",VLOOKUP($B228,'[1]1718  Exp_Rev Access'!$F$7:$GK$318,$DE$2,FALSE))</f>
        <v>0</v>
      </c>
      <c r="DF228" s="90">
        <f>IF(ISNA(VLOOKUP($B228,'[1]1718  Exp_Rev Access'!$F$7:$GK$318,$DF$2,FALSE)),"",VLOOKUP($B228,'[1]1718  Exp_Rev Access'!$F$7:$GK$318,$DF$2,FALSE))</f>
        <v>0</v>
      </c>
      <c r="DG228" s="90">
        <f>IF(ISNA(VLOOKUP($B228,'[1]1718  Exp_Rev Access'!$F$7:$GK$318,$DG$2,FALSE)),"",VLOOKUP($B228,'[1]1718  Exp_Rev Access'!$F$7:$GK$318,$DG$2,FALSE))</f>
        <v>0</v>
      </c>
      <c r="DH228" s="90">
        <f>IF(ISNA(VLOOKUP($B228,'[1]1718  Exp_Rev Access'!$F$7:$GK$318,$DH$2,FALSE)),"",VLOOKUP($B228,'[1]1718  Exp_Rev Access'!$F$7:$GK$318,$DH$2,FALSE))</f>
        <v>6870.14</v>
      </c>
      <c r="DI228" s="90">
        <f>IF(ISNA(VLOOKUP($B228,'[1]1718  Exp_Rev Access'!$F$7:$GK$318,$DI$2,FALSE)),"",VLOOKUP($B228,'[1]1718  Exp_Rev Access'!$F$7:$GK$318,$DI$2,FALSE))</f>
        <v>72655.77</v>
      </c>
      <c r="DJ228" s="90">
        <f>IF(ISNA(VLOOKUP($B228,'[1]1718  Exp_Rev Access'!$F$7:$GK$318,$DJ$2,FALSE)),"",VLOOKUP($B228,'[1]1718  Exp_Rev Access'!$F$7:$GK$318,$DJ$2,FALSE))</f>
        <v>0</v>
      </c>
      <c r="DK228" s="90">
        <f>IF(ISNA(VLOOKUP($B228,'[1]1718  Exp_Rev Access'!$F$7:$GK$318,$DK$2,FALSE)),"",VLOOKUP($B228,'[1]1718  Exp_Rev Access'!$F$7:$GK$318,$DK$2,FALSE))</f>
        <v>0</v>
      </c>
      <c r="DL228" s="90">
        <f>IF(ISNA(VLOOKUP($B228,'[1]1718  Exp_Rev Access'!$F$7:$GK$318,$DL$2,FALSE)),"",VLOOKUP($B228,'[1]1718  Exp_Rev Access'!$F$7:$GK$318,$DL$2,FALSE))</f>
        <v>0</v>
      </c>
      <c r="DM228" s="90">
        <f>IF(ISNA(VLOOKUP($B228,'[1]1718  Exp_Rev Access'!$F$7:$GK$318,$DM$2,FALSE)),"",VLOOKUP($B228,'[1]1718  Exp_Rev Access'!$F$7:$GK$318,$DM$2,FALSE))</f>
        <v>0</v>
      </c>
      <c r="DN228" s="90">
        <f>IF(ISNA(VLOOKUP($B228,'[1]1718  Exp_Rev Access'!$F$7:$GK$318,$DN$2,FALSE)),"",VLOOKUP($B228,'[1]1718  Exp_Rev Access'!$F$7:$GK$318,$DN$2,FALSE))</f>
        <v>0</v>
      </c>
      <c r="DO228" s="90">
        <f>IF(ISNA(VLOOKUP($B228,'[1]1718  Exp_Rev Access'!$F$7:$GK$318,$DO$2,FALSE)),"",VLOOKUP($B228,'[1]1718  Exp_Rev Access'!$F$7:$GK$318,$DO$2,FALSE))</f>
        <v>0</v>
      </c>
      <c r="DP228" s="90">
        <f>IF(ISNA(VLOOKUP($B228,'[1]1718  Exp_Rev Access'!$F$7:$GK$318,$DP$2,FALSE)),"",VLOOKUP($B228,'[1]1718  Exp_Rev Access'!$F$7:$GK$318,$DP$2,FALSE))</f>
        <v>0</v>
      </c>
      <c r="DQ228" s="90">
        <f>IF(ISNA(VLOOKUP($B228,'[1]1718  Exp_Rev Access'!$F$7:$GK$318,$DQ$2,FALSE)),"",VLOOKUP($B228,'[1]1718  Exp_Rev Access'!$F$7:$GK$318,$DQ$2,FALSE))</f>
        <v>0</v>
      </c>
      <c r="DR228" s="90">
        <f>IF(ISNA(VLOOKUP($B228,'[1]1718  Exp_Rev Access'!$F$7:$GK$318,$DR$2,FALSE)),"",VLOOKUP($B228,'[1]1718  Exp_Rev Access'!$F$7:$GK$318,$DR$2,FALSE))</f>
        <v>0</v>
      </c>
      <c r="DS228" s="90">
        <f>IF(ISNA(VLOOKUP($B228,'[1]1718  Exp_Rev Access'!$F$7:$GK$318,$DS$2,FALSE)),"",VLOOKUP($B228,'[1]1718  Exp_Rev Access'!$F$7:$GK$318,$DS$2,FALSE))</f>
        <v>0</v>
      </c>
      <c r="DT228" s="90">
        <f>IF(ISNA(VLOOKUP($B228,'[1]1718  Exp_Rev Access'!$F$7:$GK$318,$DT$2,FALSE)),"",VLOOKUP($B228,'[1]1718  Exp_Rev Access'!$F$7:$GK$318,$DT$2,FALSE))</f>
        <v>0</v>
      </c>
      <c r="DU228" s="90">
        <f>IF(ISNA(VLOOKUP($B228,'[1]1718  Exp_Rev Access'!$F$7:$GK$318,$DU$2,FALSE)),"",VLOOKUP($B228,'[1]1718  Exp_Rev Access'!$F$7:$GK$318,$DU$2,FALSE))</f>
        <v>0</v>
      </c>
      <c r="DV228" s="90">
        <f>IF(ISNA(VLOOKUP($B228,'[1]1718  Exp_Rev Access'!$F$7:$GK$318,$DV$2,FALSE)),"",VLOOKUP($B228,'[1]1718  Exp_Rev Access'!$F$7:$GK$318,$DV$2,FALSE))</f>
        <v>0</v>
      </c>
      <c r="DW228" s="90">
        <f>IF(ISNA(VLOOKUP($B228,'[1]1718  Exp_Rev Access'!$F$7:$GK$318,$DW$2,FALSE)),"",VLOOKUP($B228,'[1]1718  Exp_Rev Access'!$F$7:$GK$318,$DW$2,FALSE))</f>
        <v>0</v>
      </c>
      <c r="DX228" s="90">
        <f>IF(ISNA(VLOOKUP($B228,'[1]1718  Exp_Rev Access'!$F$7:$GK$318,$DX$2,FALSE)),"",VLOOKUP($B228,'[1]1718  Exp_Rev Access'!$F$7:$GK$318,$DX$2,FALSE))</f>
        <v>0</v>
      </c>
      <c r="DY228" s="90">
        <f>IF(ISNA(VLOOKUP($B228,'[1]1718  Exp_Rev Access'!$F$7:$GK$318,$DY$2,FALSE)),"",VLOOKUP($B228,'[1]1718  Exp_Rev Access'!$F$7:$GK$318,$DY$2,FALSE))</f>
        <v>0</v>
      </c>
      <c r="DZ228" s="90">
        <f>IF(ISNA(VLOOKUP($B228,'[1]1718  Exp_Rev Access'!$F$7:$GK$318,$DZ$2,FALSE)),"",VLOOKUP($B228,'[1]1718  Exp_Rev Access'!$F$7:$GK$318,$DZ$2,FALSE))</f>
        <v>0</v>
      </c>
      <c r="EA228" s="90">
        <f>IF(ISNA(VLOOKUP($B228,'[1]1718  Exp_Rev Access'!$F$7:$GK$318,$EA$2,FALSE)),"",VLOOKUP($B228,'[1]1718  Exp_Rev Access'!$F$7:$GK$318,$EA$2,FALSE))</f>
        <v>0</v>
      </c>
      <c r="EB228" s="90">
        <f>IF(ISNA(VLOOKUP($B228,'[1]1718  Exp_Rev Access'!$F$7:$GK$318,$EB$2,FALSE)),"",VLOOKUP($B228,'[1]1718  Exp_Rev Access'!$F$7:$GK$318,$EB$2,FALSE))</f>
        <v>0</v>
      </c>
      <c r="EC228" s="90">
        <f>IF(ISNA(VLOOKUP($B228,'[1]1718  Exp_Rev Access'!$F$7:$GK$318,$EC$2,FALSE)),"",VLOOKUP($B228,'[1]1718  Exp_Rev Access'!$F$7:$GK$318,$EC$2,FALSE))</f>
        <v>0</v>
      </c>
      <c r="ED228" s="90">
        <f>IF(ISNA(VLOOKUP($B228,'[1]1718  Exp_Rev Access'!$F$7:$GK$318,$ED$2,FALSE)),"",VLOOKUP($B228,'[1]1718  Exp_Rev Access'!$F$7:$GK$318,$ED$2,FALSE))</f>
        <v>0</v>
      </c>
      <c r="EE228" s="90">
        <f>IF(ISNA(VLOOKUP($B228,'[1]1718  Exp_Rev Access'!$F$7:$GK$318,$EE$2,FALSE)),"",VLOOKUP($B228,'[1]1718  Exp_Rev Access'!$F$7:$GK$318,$EE$2,FALSE))</f>
        <v>0</v>
      </c>
      <c r="EF228" s="90">
        <f>IF(ISNA(VLOOKUP($B228,'[1]1718  Exp_Rev Access'!$F$7:$GK$318,$EF$2,FALSE)),"",VLOOKUP($B228,'[1]1718  Exp_Rev Access'!$F$7:$GK$318,$EF$2,FALSE))</f>
        <v>0</v>
      </c>
      <c r="EG228" s="90">
        <f>IF(ISNA(VLOOKUP($B228,'[1]1718  Exp_Rev Access'!$F$7:$GK$318,$EG$2,FALSE)),"",VLOOKUP($B228,'[1]1718  Exp_Rev Access'!$F$7:$GK$318,$EG$2,FALSE))</f>
        <v>0</v>
      </c>
      <c r="EH228" s="90">
        <f>IF(ISNA(VLOOKUP($B228,'[1]1718  Exp_Rev Access'!$F$7:$GK$318,$EH$2,FALSE)),"",VLOOKUP($B228,'[1]1718  Exp_Rev Access'!$F$7:$GK$318,$EH$2,FALSE))</f>
        <v>0</v>
      </c>
      <c r="EI228" s="90">
        <f>IF(ISNA(VLOOKUP($B228,'[1]1718  Exp_Rev Access'!$F$7:$GK$318,$EI$2,FALSE)),"",VLOOKUP($B228,'[1]1718  Exp_Rev Access'!$F$7:$GK$318,$EI$2,FALSE))</f>
        <v>0</v>
      </c>
      <c r="EJ228" s="90">
        <f>IF(ISNA(VLOOKUP($B228,'[1]1718  Exp_Rev Access'!$F$7:$GK$318,$EJ$2,FALSE)),"",VLOOKUP($B228,'[1]1718  Exp_Rev Access'!$F$7:$GK$318,$EJ$2,FALSE))</f>
        <v>0</v>
      </c>
      <c r="EK228" s="90">
        <f>IF(ISNA(VLOOKUP($B228,'[1]1718  Exp_Rev Access'!$F$7:$GK$318,$EK$2,FALSE)),"",VLOOKUP($B228,'[1]1718  Exp_Rev Access'!$F$7:$GK$318,$EK$2,FALSE))</f>
        <v>0</v>
      </c>
      <c r="EL228" s="90">
        <f>IF(ISNA(VLOOKUP($B228,'[1]1718  Exp_Rev Access'!$F$7:$GK$318,$EL$2,FALSE)),"",VLOOKUP($B228,'[1]1718  Exp_Rev Access'!$F$7:$GK$318,$EL$2,FALSE))</f>
        <v>0</v>
      </c>
      <c r="EM228" s="90">
        <f>IF(ISNA(VLOOKUP($B228,'[1]1718  Exp_Rev Access'!$F$7:$GK$318,$EM$2,FALSE)),"",VLOOKUP($B228,'[1]1718  Exp_Rev Access'!$F$7:$GK$318,$EM$2,FALSE))</f>
        <v>0</v>
      </c>
      <c r="EN228" s="90">
        <f>IF(ISNA(VLOOKUP($B228,'[1]1718  Exp_Rev Access'!$F$7:$GK$318,$EN$2,FALSE)),"",VLOOKUP($B228,'[1]1718  Exp_Rev Access'!$F$7:$GK$318,$EN$2,FALSE))</f>
        <v>0</v>
      </c>
      <c r="EO228" s="90">
        <f>IF(ISNA(VLOOKUP($B228,'[1]1718  Exp_Rev Access'!$F$7:$GK$318,$EO$2,FALSE)),"",VLOOKUP($B228,'[1]1718  Exp_Rev Access'!$F$7:$GK$318,$EO$2,FALSE))</f>
        <v>0</v>
      </c>
      <c r="EP228" s="90">
        <f>IF(ISNA(VLOOKUP($B228,'[1]1718  Exp_Rev Access'!$F$7:$GK$318,$EP$2,FALSE)),"",VLOOKUP($B228,'[1]1718  Exp_Rev Access'!$F$7:$GK$318,$EP$2,FALSE))</f>
        <v>0</v>
      </c>
      <c r="EQ228" s="90">
        <f>IF(ISNA(VLOOKUP($B228,'[1]1718  Exp_Rev Access'!$F$7:$GK$318,$EQ$2,FALSE)),"",VLOOKUP($B228,'[1]1718  Exp_Rev Access'!$F$7:$GK$318,$EQ$2,FALSE))</f>
        <v>0</v>
      </c>
      <c r="ER228" s="90">
        <f>IF(ISNA(VLOOKUP($B228,'[1]1718  Exp_Rev Access'!$F$7:$GK$318,$ER$2,FALSE)),"",VLOOKUP($B228,'[1]1718  Exp_Rev Access'!$F$7:$GK$318,$ER$2,FALSE))</f>
        <v>0</v>
      </c>
      <c r="ES228" s="90">
        <f>IF(ISNA(VLOOKUP($B228,'[1]1718  Exp_Rev Access'!$F$7:$GK$318,$ES$2,FALSE)),"",VLOOKUP($B228,'[1]1718  Exp_Rev Access'!$F$7:$GK$318,$ES$2,FALSE))</f>
        <v>0</v>
      </c>
      <c r="ET228" s="90">
        <f>IF(ISNA(VLOOKUP($B228,'[1]1718  Exp_Rev Access'!$F$7:$GK$318,$ET$2,FALSE)),"",VLOOKUP($B228,'[1]1718  Exp_Rev Access'!$F$7:$GK$318,$ET$2,FALSE))</f>
        <v>0</v>
      </c>
      <c r="EU228" s="90">
        <f>IF(ISNA(VLOOKUP($B228,'[1]1718  Exp_Rev Access'!$F$7:$GK$318,$EU$2,FALSE)),"",VLOOKUP($B228,'[1]1718  Exp_Rev Access'!$F$7:$GK$318,$EU$2,FALSE))</f>
        <v>0</v>
      </c>
      <c r="EV228" s="90">
        <f>IF(ISNA(VLOOKUP($B228,'[1]1718  Exp_Rev Access'!$F$7:$GK$318,$EV$2,FALSE)),"",VLOOKUP($B228,'[1]1718  Exp_Rev Access'!$F$7:$GK$318,$EV$2,FALSE))</f>
        <v>0</v>
      </c>
      <c r="EW228" s="90">
        <f>IF(ISNA(VLOOKUP($B228,'[1]1718  Exp_Rev Access'!$F$7:$GK$318,$EW$2,FALSE)),"",VLOOKUP($B228,'[1]1718  Exp_Rev Access'!$F$7:$GK$318,$EW$2,FALSE))</f>
        <v>0</v>
      </c>
      <c r="EX228" s="90">
        <f>IF(ISNA(VLOOKUP($B228,'[1]1718  Exp_Rev Access'!$F$7:$GK$318,$EX$2,FALSE)),"",VLOOKUP($B228,'[1]1718  Exp_Rev Access'!$F$7:$GK$318,$EX$2,FALSE))</f>
        <v>0</v>
      </c>
      <c r="EY228" s="90">
        <f>IF(ISNA(VLOOKUP($B228,'[1]1718  Exp_Rev Access'!$F$7:$GK$318,$EY$2,FALSE)),"",VLOOKUP($B228,'[1]1718  Exp_Rev Access'!$F$7:$GK$318,$EY$2,FALSE))</f>
        <v>0</v>
      </c>
      <c r="EZ228" s="90">
        <f>IF(ISNA(VLOOKUP($B228,'[1]1718  Exp_Rev Access'!$F$7:$GK$318,$EZ$2,FALSE)),"",VLOOKUP($B228,'[1]1718  Exp_Rev Access'!$F$7:$GK$318,$EZ$2,FALSE))</f>
        <v>0</v>
      </c>
      <c r="FA228" s="90">
        <f>IF(ISNA(VLOOKUP($B228,'[1]1718  Exp_Rev Access'!$F$7:$GK$318,$FA$2,FALSE)),"",VLOOKUP($B228,'[1]1718  Exp_Rev Access'!$F$7:$GK$318,$FA$2,FALSE))</f>
        <v>0</v>
      </c>
      <c r="FB228" s="90">
        <f>IF(ISNA(VLOOKUP($B228,'[1]1718  Exp_Rev Access'!$F$7:$GK$318,$FB$2,FALSE)),"",VLOOKUP($B228,'[1]1718  Exp_Rev Access'!$F$7:$GK$318,$FB$2,FALSE))</f>
        <v>0</v>
      </c>
      <c r="FC228" s="90">
        <f>IF(ISNA(VLOOKUP($B228,'[1]1718  Exp_Rev Access'!$F$7:$GK$318,$FC$2,FALSE)),"",VLOOKUP($B228,'[1]1718  Exp_Rev Access'!$F$7:$GK$318,$FC$2,FALSE))</f>
        <v>0</v>
      </c>
      <c r="FD228" s="90">
        <f>IF(ISNA(VLOOKUP($B228,'[1]1718  Exp_Rev Access'!$F$7:$GK$318,$FD$2,FALSE)),"",VLOOKUP($B228,'[1]1718  Exp_Rev Access'!$F$7:$GK$318,$FD$2,FALSE))</f>
        <v>0</v>
      </c>
      <c r="FE228" s="90">
        <f>IF(ISNA(VLOOKUP($B228,'[1]1718  Exp_Rev Access'!$F$7:$GK$318,$FE$2,FALSE)),"",VLOOKUP($B228,'[1]1718  Exp_Rev Access'!$F$7:$GK$318,$FE$2,FALSE))</f>
        <v>0</v>
      </c>
      <c r="FF228" s="90">
        <f>IF(ISNA(VLOOKUP($B228,'[1]1718  Exp_Rev Access'!$F$7:$GK$318,$FF$2,FALSE)),"",VLOOKUP($B228,'[1]1718  Exp_Rev Access'!$F$7:$GK$318,$FF$2,FALSE))</f>
        <v>0</v>
      </c>
      <c r="FG228" s="90">
        <f>IF(ISNA(VLOOKUP($B228,'[1]1718  Exp_Rev Access'!$F$7:$GK$318,$FG$2,FALSE)),"",VLOOKUP($B228,'[1]1718  Exp_Rev Access'!$F$7:$GK$318,$FG$2,FALSE))</f>
        <v>0</v>
      </c>
      <c r="FH228" s="90">
        <f>IF(ISNA(VLOOKUP($B228,'[1]1718  Exp_Rev Access'!$F$7:$GK$318,$FH$2,FALSE)),"",VLOOKUP($B228,'[1]1718  Exp_Rev Access'!$F$7:$GK$318,$FH$2,FALSE))</f>
        <v>0</v>
      </c>
      <c r="FI228" s="90">
        <f>IF(ISNA(VLOOKUP($B228,'[1]1718  Exp_Rev Access'!$F$7:$GK$318,$FI$2,FALSE)),"",VLOOKUP($B228,'[1]1718  Exp_Rev Access'!$F$7:$GK$318,$FI$2,FALSE))</f>
        <v>0</v>
      </c>
      <c r="FJ228" s="90">
        <f>IF(ISNA(VLOOKUP($B228,'[1]1718  Exp_Rev Access'!$F$7:$GK$318,$FJ$2,FALSE)),"",VLOOKUP($B228,'[1]1718  Exp_Rev Access'!$F$7:$GK$318,$FJ$2,FALSE))</f>
        <v>0</v>
      </c>
      <c r="FK228" s="90">
        <f>IF(ISNA(VLOOKUP($B228,'[1]1718  Exp_Rev Access'!$F$7:$GK$318,$FK$2,FALSE)),"",VLOOKUP($B228,'[1]1718  Exp_Rev Access'!$F$7:$GK$318,$FK$2,FALSE))</f>
        <v>0</v>
      </c>
      <c r="FL228" s="90">
        <f>IF(ISNA(VLOOKUP($B228,'[1]1718  Exp_Rev Access'!$F$7:$GK$318,$FL$2,FALSE)),"",VLOOKUP($B228,'[1]1718  Exp_Rev Access'!$F$7:$GK$318,$FL$2,FALSE))</f>
        <v>0</v>
      </c>
      <c r="FM228" s="90">
        <f>IF(ISNA(VLOOKUP($B228,'[1]1718  Exp_Rev Access'!$F$7:$GK$318,$FM$2,FALSE)),"",VLOOKUP($B228,'[1]1718  Exp_Rev Access'!$F$7:$GK$318,$FM$2,FALSE))</f>
        <v>0</v>
      </c>
      <c r="FN228" s="90">
        <f>IF(ISNA(VLOOKUP($B228,'[1]1718  Exp_Rev Access'!$F$7:$GK$318,$FN$2,FALSE)),"",VLOOKUP($B228,'[1]1718  Exp_Rev Access'!$F$7:$GK$318,$FN$2,FALSE))</f>
        <v>0</v>
      </c>
      <c r="FO228" s="90">
        <f>IF(ISNA(VLOOKUP($B228,'[1]1718  Exp_Rev Access'!$F$7:$GK$318,$FO$2,FALSE)),"",VLOOKUP($B228,'[1]1718  Exp_Rev Access'!$F$7:$GK$318,$FO$2,FALSE))</f>
        <v>0</v>
      </c>
      <c r="FP228" s="90">
        <f>IF(ISNA(VLOOKUP($B228,'[1]1718  Exp_Rev Access'!$F$7:$GK$318,$FP$2,FALSE)),"",VLOOKUP($B228,'[1]1718  Exp_Rev Access'!$F$7:$GK$318,$FP$2,FALSE))</f>
        <v>0</v>
      </c>
      <c r="FQ228" s="90">
        <f>IF(ISNA(VLOOKUP($B228,'[1]1718  Exp_Rev Access'!$F$7:$GK$318,$FQ$2,FALSE)),"",VLOOKUP($B228,'[1]1718  Exp_Rev Access'!$F$7:$GK$318,$FQ$2,FALSE))</f>
        <v>0</v>
      </c>
      <c r="FR228" s="90">
        <f>IF(ISNA(VLOOKUP($B228,'[1]1718  Exp_Rev Access'!$F$7:$GK$318,$FR$2,FALSE)),"",VLOOKUP($B228,'[1]1718  Exp_Rev Access'!$F$7:$GK$318,$FR$2,FALSE))</f>
        <v>2764.33</v>
      </c>
      <c r="FS228" s="56">
        <f t="shared" si="620"/>
        <v>156783.16</v>
      </c>
      <c r="FT228" s="92">
        <f t="shared" si="621"/>
        <v>5.1741658833849812E-2</v>
      </c>
      <c r="FU228" s="94">
        <f t="shared" si="622"/>
        <v>1204.0792565855156</v>
      </c>
      <c r="FV228" s="95">
        <f>IF(ISNA(VLOOKUP($B228,'[1]1718  Exp_Rev Access'!$F$7:$GK$318,$FV$2,FALSE)),"",VLOOKUP($B228,'[1]1718  Exp_Rev Access'!$F$7:$GK$318,$FV$2,FALSE))</f>
        <v>0</v>
      </c>
      <c r="FW228" s="95">
        <f>IF(ISNA(VLOOKUP($B228,'[1]1718  Exp_Rev Access'!$F$7:$GK$318,$FW$2,FALSE)),"",VLOOKUP($B228,'[1]1718  Exp_Rev Access'!$F$7:$GK$318,$FW$2,FALSE))</f>
        <v>0</v>
      </c>
      <c r="FX228" s="95">
        <f>IF(ISNA(VLOOKUP($B228,'[1]1718  Exp_Rev Access'!$F$7:$GK$318,$FX$2,FALSE)),"",VLOOKUP($B228,'[1]1718  Exp_Rev Access'!$F$7:$GK$318,$FX$2,FALSE))</f>
        <v>0</v>
      </c>
      <c r="FY228" s="95">
        <f>IF(ISNA(VLOOKUP($B228,'[1]1718  Exp_Rev Access'!$F$7:$GK$318,$FY$2,FALSE)),"",VLOOKUP($B228,'[1]1718  Exp_Rev Access'!$F$7:$GK$318,$FY$2,FALSE))</f>
        <v>0</v>
      </c>
      <c r="FZ228" s="95">
        <f>IF(ISNA(VLOOKUP($B228,'[1]1718  Exp_Rev Access'!$F$7:$GK$318,$FZ$2,FALSE)),"",VLOOKUP($B228,'[1]1718  Exp_Rev Access'!$F$7:$GK$318,$FZ$2,FALSE))</f>
        <v>0</v>
      </c>
      <c r="GA228" s="95">
        <f>IF(ISNA(VLOOKUP($B228,'[1]1718  Exp_Rev Access'!$F$7:$GK$318,$GA$2,FALSE)),"",VLOOKUP($B228,'[1]1718  Exp_Rev Access'!$F$7:$GK$318,$GA$2,FALSE))</f>
        <v>0</v>
      </c>
      <c r="GB228" s="95">
        <f>IF(ISNA(VLOOKUP($B228,'[1]1718  Exp_Rev Access'!$F$7:$GK$318,$GB$2,FALSE)),"",VLOOKUP($B228,'[1]1718  Exp_Rev Access'!$F$7:$GK$318,$GB$2,FALSE))</f>
        <v>0</v>
      </c>
      <c r="GC228" s="95">
        <f>IF(ISNA(VLOOKUP($B228,'[1]1718  Exp_Rev Access'!$F$7:$GK$318,$GC$2,FALSE)),"",VLOOKUP($B228,'[1]1718  Exp_Rev Access'!$F$7:$GK$318,$GC$2,FALSE))</f>
        <v>0</v>
      </c>
      <c r="GD228" s="95">
        <f>IF(ISNA(VLOOKUP($B228,'[1]1718  Exp_Rev Access'!$F$7:$GK$318,$GD$2,FALSE)),"",VLOOKUP($B228,'[1]1718  Exp_Rev Access'!$F$7:$GK$318,$GD$2,FALSE))</f>
        <v>0</v>
      </c>
      <c r="GE228" s="95">
        <f>IF(ISNA(VLOOKUP($B228,'[1]1718  Exp_Rev Access'!$F$7:$GK$318,$GE$2,FALSE)),"",VLOOKUP($B228,'[1]1718  Exp_Rev Access'!$F$7:$GK$318,$GE$2,FALSE))</f>
        <v>0</v>
      </c>
      <c r="GF228" s="95">
        <f>IF(ISNA(VLOOKUP($B228,'[1]1718  Exp_Rev Access'!$F$7:$GK$318,$GF$2,FALSE)),"",VLOOKUP($B228,'[1]1718  Exp_Rev Access'!$F$7:$GK$318,$GF$2,FALSE))</f>
        <v>0</v>
      </c>
      <c r="GG228" s="95">
        <f>IF(ISNA(VLOOKUP($B228,'[1]1718  Exp_Rev Access'!$F$7:$GK$318,$GG$2,FALSE)),"",VLOOKUP($B228,'[1]1718  Exp_Rev Access'!$F$7:$GK$318,$GG$2,FALSE))</f>
        <v>0</v>
      </c>
      <c r="GH228" s="95">
        <f>IF(ISNA(VLOOKUP($B228,'[1]1718  Exp_Rev Access'!$F$7:$GK$318,$GH$2,FALSE)),"",VLOOKUP($B228,'[1]1718  Exp_Rev Access'!$F$7:$GK$318,$GH$2,FALSE))</f>
        <v>0</v>
      </c>
      <c r="GI228" s="95">
        <f>IF(ISNA(VLOOKUP($B228,'[1]1718  Exp_Rev Access'!$F$7:$GK$318,$GI$2,FALSE)),"",VLOOKUP($B228,'[1]1718  Exp_Rev Access'!$F$7:$GK$318,$GI$2,FALSE))</f>
        <v>0</v>
      </c>
      <c r="GJ228" s="95">
        <f>IF(ISNA(VLOOKUP($B228,'[1]1718  Exp_Rev Access'!$F$7:$GK$318,$GJ$2,FALSE)),"",VLOOKUP($B228,'[1]1718  Exp_Rev Access'!$F$7:$GK$318,$GJ$2,FALSE))</f>
        <v>0</v>
      </c>
      <c r="GK228" s="95">
        <f>IF(ISNA(VLOOKUP($B228,'[1]1718  Exp_Rev Access'!$F$7:$GK$318,$GK$2,FALSE)),"",VLOOKUP($B228,'[1]1718  Exp_Rev Access'!$F$7:$GK$318,$GK$2,FALSE))</f>
        <v>36059.800000000003</v>
      </c>
      <c r="GL228" s="95">
        <f>IF(ISNA(VLOOKUP($B228,'[1]1718  Exp_Rev Access'!$F$7:$GK$318,$GL$2,FALSE)),"",VLOOKUP($B228,'[1]1718  Exp_Rev Access'!$F$7:$GK$318,$GL$2,FALSE))</f>
        <v>0</v>
      </c>
      <c r="GM228" s="95">
        <f>IF(ISNA(VLOOKUP($B228,'[1]1718  Exp_Rev Access'!$F$7:$GK$318,$GM$2,FALSE)),"",VLOOKUP($B228,'[1]1718  Exp_Rev Access'!$F$7:$GK$318,$GM$2,FALSE))</f>
        <v>0</v>
      </c>
      <c r="GN228" s="95">
        <f>IF(ISNA(VLOOKUP($B228,'[1]1718  Exp_Rev Access'!$F$7:$GK$318,$GN$2,FALSE)),"",VLOOKUP($B228,'[1]1718  Exp_Rev Access'!$F$7:$GK$318,$GN$2,FALSE))</f>
        <v>0</v>
      </c>
      <c r="GO228" s="95">
        <f>IF(ISNA(VLOOKUP($B228,'[1]1718  Exp_Rev Access'!$F$7:$GK$318,$GO$2,FALSE)),"",VLOOKUP($B228,'[1]1718  Exp_Rev Access'!$F$7:$GK$318,$GO$2,FALSE))</f>
        <v>0</v>
      </c>
      <c r="GP228" s="95">
        <f>IF(ISNA(VLOOKUP($B228,'[1]1718  Exp_Rev Access'!$F$7:$GK$318,$GP$2,FALSE)),"",VLOOKUP($B228,'[1]1718  Exp_Rev Access'!$F$7:$GK$318,$GP$2,FALSE))</f>
        <v>0</v>
      </c>
      <c r="GQ228" s="95">
        <f>IF(ISNA(VLOOKUP($B228,'[1]1718  Exp_Rev Access'!$F$7:$GK$318,$GQ$2,FALSE)),"",VLOOKUP($B228,'[1]1718  Exp_Rev Access'!$F$7:$GK$318,$GQ$2,FALSE))</f>
        <v>0</v>
      </c>
      <c r="GR228" s="95">
        <f>IF(ISNA(VLOOKUP($B228,'[1]1718  Exp_Rev Access'!$F$7:$GK$318,$GR$2,FALSE)),"",VLOOKUP($B228,'[1]1718  Exp_Rev Access'!$F$7:$GK$318,$GR$2,FALSE))</f>
        <v>0</v>
      </c>
      <c r="GS228" s="95">
        <f>IF(ISNA(VLOOKUP($B228,'[1]1718  Exp_Rev Access'!$F$7:$GK$318,$GS$2,FALSE)),"",VLOOKUP($B228,'[1]1718  Exp_Rev Access'!$F$7:$GK$318,$GS$2,FALSE))</f>
        <v>0</v>
      </c>
      <c r="GT228" s="95">
        <f>IF(ISNA(VLOOKUP($B228,'[1]1718  Exp_Rev Access'!$F$7:$GK$318,$GT$2,FALSE)),"",VLOOKUP($B228,'[1]1718  Exp_Rev Access'!$F$7:$GK$318,$GT$2,FALSE))</f>
        <v>0</v>
      </c>
      <c r="GU228" s="56">
        <f t="shared" si="623"/>
        <v>36059.800000000003</v>
      </c>
      <c r="GV228" s="92">
        <f t="shared" si="624"/>
        <v>1.1900473681081932E-2</v>
      </c>
      <c r="GW228" s="96">
        <f t="shared" si="625"/>
        <v>276.93571922279398</v>
      </c>
    </row>
    <row r="229" spans="1:222" s="97" customFormat="1" x14ac:dyDescent="0.3">
      <c r="A229" s="73"/>
      <c r="B229" s="88" t="s">
        <v>511</v>
      </c>
      <c r="C229" s="89" t="s">
        <v>512</v>
      </c>
      <c r="D229" s="75">
        <f>IF(ISNA(VLOOKUP($B229,'[1]1718 enrollment_Rev_Exp by size'!$A$7:H563,3,FALSE)),"",VLOOKUP($B229,'[1]1718 enrollment_Rev_Exp by size'!$A$7:$G$350,3,FALSE))</f>
        <v>590.54</v>
      </c>
      <c r="E229" s="76">
        <f>IF(ISNA(VLOOKUP($B229,'[1]1718 enrollment_Rev_Exp by size'!$A$7:I564,5,FALSE)),"",VLOOKUP($B229,'[1]1718 enrollment_Rev_Exp by size'!$A$7:$G$350,5,FALSE))</f>
        <v>8202950.9199999999</v>
      </c>
      <c r="F229" s="70">
        <f t="shared" si="626"/>
        <v>8202950.9200000009</v>
      </c>
      <c r="G229" s="70">
        <f t="shared" si="627"/>
        <v>0</v>
      </c>
      <c r="H229" s="90">
        <f>IF(ISNA(VLOOKUP($B229,'[1]1718  Exp_Rev Access'!$F$7:$GK$318,3,FALSE)),"",VLOOKUP($B229,'[1]1718  Exp_Rev Access'!$F$7:$GK$318,3,FALSE))</f>
        <v>1091009.51</v>
      </c>
      <c r="I229" s="90">
        <f>IF(ISNA(VLOOKUP($B229,'[1]1718  Exp_Rev Access'!$F$7:$GK$318,4,FALSE)),"",VLOOKUP($B229,'[1]1718  Exp_Rev Access'!$F$7:$GK$318,4,FALSE))</f>
        <v>0</v>
      </c>
      <c r="J229" s="90">
        <f>IF(ISNA(VLOOKUP($B229,'[1]1718  Exp_Rev Access'!$F$7:$GK$318,5,FALSE)),"",VLOOKUP($B229,'[1]1718  Exp_Rev Access'!$F$7:$GK$318,5,FALSE))</f>
        <v>0</v>
      </c>
      <c r="K229" s="90">
        <f>IF(ISNA(VLOOKUP($B229,'[1]1718  Exp_Rev Access'!$F$7:$GK$318,6,FALSE)),"-",VLOOKUP($B229,'[1]1718  Exp_Rev Access'!$F$7:$GK$318,6,FALSE))</f>
        <v>0</v>
      </c>
      <c r="L229" s="90">
        <f>IF(ISNA(VLOOKUP($B229,'[1]1718  Exp_Rev Access'!$F$7:$GK$318,7,FALSE)),"",VLOOKUP($B229,'[1]1718  Exp_Rev Access'!$F$7:$GK$318,7,FALSE))</f>
        <v>0</v>
      </c>
      <c r="M229" s="90">
        <f>IF(ISNA(VLOOKUP($B229,'[1]1718  Exp_Rev Access'!$F$7:$GK$318,8,FALSE)),"",VLOOKUP($B229,'[1]1718  Exp_Rev Access'!$F$7:$GK$318,8,FALSE))</f>
        <v>0</v>
      </c>
      <c r="N229" s="56">
        <f t="shared" si="609"/>
        <v>1091009.51</v>
      </c>
      <c r="O229" s="91">
        <f t="shared" si="610"/>
        <v>0.13300207701352429</v>
      </c>
      <c r="P229" s="56">
        <f t="shared" si="611"/>
        <v>1847.4777491787179</v>
      </c>
      <c r="Q229" s="90">
        <f>IF(ISNA(VLOOKUP($B229,'[1]1718  Exp_Rev Access'!$F$7:$GK$318,10,FALSE)),"",VLOOKUP($B229,'[1]1718  Exp_Rev Access'!$F$7:$GK$318,10,FALSE))</f>
        <v>19729</v>
      </c>
      <c r="R229" s="90">
        <f>IF(ISNA(VLOOKUP($B229,'[1]1718  Exp_Rev Access'!$F$7:$GK$318,11,FALSE)),"",VLOOKUP($B229,'[1]1718  Exp_Rev Access'!$F$7:$GK$318,11,FALSE))</f>
        <v>0</v>
      </c>
      <c r="S229" s="90">
        <f>IF(ISNA(VLOOKUP($B229,'[1]1718  Exp_Rev Access'!$F$7:$GK$318,12,FALSE)),"",VLOOKUP($B229,'[1]1718  Exp_Rev Access'!$F$7:$GK$318,12,FALSE))</f>
        <v>0</v>
      </c>
      <c r="T229" s="90">
        <f>IF(ISNA(VLOOKUP($B229,'[1]1718  Exp_Rev Access'!$F$7:$GK$318,13,FALSE)),"",VLOOKUP($B229,'[1]1718  Exp_Rev Access'!$F$7:$GK$318,13,FALSE))</f>
        <v>0</v>
      </c>
      <c r="U229" s="90">
        <f>IF(ISNA(VLOOKUP($B229,'[1]1718  Exp_Rev Access'!$F$7:$GK$318,14,FALSE)),"",VLOOKUP($B229,'[1]1718  Exp_Rev Access'!$F$7:$GK$318,14,FALSE))</f>
        <v>14600</v>
      </c>
      <c r="V229" s="90">
        <f>IF(ISNA(VLOOKUP($B229,'[1]1718  Exp_Rev Access'!$F$7:$GK$318,15,FALSE)),"",VLOOKUP($B229,'[1]1718  Exp_Rev Access'!$F$7:$GK$318,15,FALSE))</f>
        <v>0</v>
      </c>
      <c r="W229" s="90">
        <f>IF(ISNA(VLOOKUP($B229,'[1]1718  Exp_Rev Access'!$F$7:$GK$318,16,FALSE)),"",VLOOKUP($B229,'[1]1718  Exp_Rev Access'!$F$7:$GK$318,16,FALSE))</f>
        <v>0</v>
      </c>
      <c r="X229" s="90">
        <f>IF(ISNA(VLOOKUP($B229,'[1]1718  Exp_Rev Access'!$F$7:$GK$318,17,FALSE)),"",VLOOKUP($B229,'[1]1718  Exp_Rev Access'!$F$7:$GK$318,17,FALSE))</f>
        <v>0</v>
      </c>
      <c r="Y229" s="90">
        <f>IF(ISNA(VLOOKUP($B229,'[1]1718  Exp_Rev Access'!$F$7:$GK$318,18,FALSE)),"",VLOOKUP($B229,'[1]1718  Exp_Rev Access'!$F$7:$GK$318,18,FALSE))</f>
        <v>1297.57</v>
      </c>
      <c r="Z229" s="90">
        <f>IF(ISNA(VLOOKUP($B229,'[1]1718  Exp_Rev Access'!$F$7:$GK$318,19,FALSE)),"",VLOOKUP($B229,'[1]1718  Exp_Rev Access'!$F$7:$GK$318,19,FALSE))</f>
        <v>4798.33</v>
      </c>
      <c r="AA229" s="90">
        <f>IF(ISNA(VLOOKUP($B229,'[1]1718  Exp_Rev Access'!$F$7:$GK$318,20,FALSE)),"",VLOOKUP($B229,'[1]1718  Exp_Rev Access'!$F$7:$GK$318,20,FALSE))</f>
        <v>0</v>
      </c>
      <c r="AB229" s="90">
        <f>IF(ISNA(VLOOKUP($B229,'[1]1718  Exp_Rev Access'!$F$7:$GK$318,21,FALSE)),"",VLOOKUP($B229,'[1]1718  Exp_Rev Access'!$F$7:$GK$318,21,FALSE))</f>
        <v>0</v>
      </c>
      <c r="AC229" s="90">
        <f>IF(ISNA(VLOOKUP($B229,'[1]1718  Exp_Rev Access'!$F$7:$GK$318,22,FALSE)),"",VLOOKUP($B229,'[1]1718  Exp_Rev Access'!$F$7:$GK$318,22,FALSE))</f>
        <v>0</v>
      </c>
      <c r="AD229" s="90">
        <f>IF(ISNA(VLOOKUP($B229,'[1]1718  Exp_Rev Access'!$F$7:$GK$318,23,FALSE)),"",VLOOKUP($B229,'[1]1718  Exp_Rev Access'!$F$7:$GK$318,23,FALSE))</f>
        <v>69720.89</v>
      </c>
      <c r="AE229" s="90">
        <f>IF(ISNA(VLOOKUP($B229,'[1]1718  Exp_Rev Access'!$F$7:$GK$318,24,FALSE)),"",VLOOKUP($B229,'[1]1718  Exp_Rev Access'!$F$7:$GK$318,24,FALSE))</f>
        <v>3518.89</v>
      </c>
      <c r="AF229" s="90">
        <f>IF(ISNA(VLOOKUP($B229,'[1]1718  Exp_Rev Access'!$F$7:$GK$318,25,FALSE)),"",VLOOKUP($B229,'[1]1718  Exp_Rev Access'!$F$7:$GK$318,25,FALSE))</f>
        <v>0</v>
      </c>
      <c r="AG229" s="90">
        <f>IF(ISNA(VLOOKUP($B229,'[1]1718  Exp_Rev Access'!$F$7:$GK$318,26,FALSE)),"",VLOOKUP($B229,'[1]1718  Exp_Rev Access'!$F$7:$GK$318,26,FALSE))</f>
        <v>38268.239999999998</v>
      </c>
      <c r="AH229" s="90">
        <f>IF(ISNA(VLOOKUP($B229,'[1]1718  Exp_Rev Access'!$F$7:$GK$318,27,FALSE)),"",VLOOKUP($B229,'[1]1718  Exp_Rev Access'!$F$7:$GK$318,27,FALSE))</f>
        <v>255.51</v>
      </c>
      <c r="AI229" s="90">
        <f>IF(ISNA(VLOOKUP($B229,'[1]1718  Exp_Rev Access'!$F$7:$GK$318,28,FALSE)),"",VLOOKUP($B229,'[1]1718  Exp_Rev Access'!$F$7:$GK$318,28,FALSE))</f>
        <v>0</v>
      </c>
      <c r="AJ229" s="90">
        <f>IF(ISNA(VLOOKUP($B229,'[1]1718  Exp_Rev Access'!$F$7:$GK$318,29,FALSE)),"",VLOOKUP($B229,'[1]1718  Exp_Rev Access'!$F$7:$GK$318,29,FALSE))</f>
        <v>1412.98</v>
      </c>
      <c r="AK229" s="90">
        <f>IF(ISNA(VLOOKUP($B229,'[1]1718  Exp_Rev Access'!$F$7:$GK$318,30,FALSE)),"",VLOOKUP($B229,'[1]1718  Exp_Rev Access'!$F$7:$GK$318,30,FALSE))</f>
        <v>42961.84</v>
      </c>
      <c r="AL229" s="90">
        <f>IF(ISNA(VLOOKUP($B229,'[1]1718  Exp_Rev Access'!$F$7:$GK$318,31,FALSE)),"",VLOOKUP($B229,'[1]1718  Exp_Rev Access'!$F$7:$GK$318,31,FALSE))</f>
        <v>6262.42</v>
      </c>
      <c r="AM229" s="56">
        <f t="shared" si="612"/>
        <v>202825.67000000004</v>
      </c>
      <c r="AN229" s="92">
        <f t="shared" si="613"/>
        <v>2.4725939723164898E-2</v>
      </c>
      <c r="AO229" s="71">
        <f t="shared" si="614"/>
        <v>343.45797067091144</v>
      </c>
      <c r="AP229" s="90">
        <f>IF(ISNA(VLOOKUP($B229,'[1]1718  Exp_Rev Access'!$F$7:$GK$318,33,FALSE)),"",VLOOKUP($B229,'[1]1718  Exp_Rev Access'!$F$7:$GK$318,33,FALSE))</f>
        <v>4377768.6900000004</v>
      </c>
      <c r="AQ229" s="90">
        <f>IF(ISNA(VLOOKUP($B229,'[1]1718  Exp_Rev Access'!$F$7:$GK$318,34,FALSE)),"",VLOOKUP($B229,'[1]1718  Exp_Rev Access'!$F$7:$GK$318,34,FALSE))</f>
        <v>105266.36</v>
      </c>
      <c r="AR229" s="90">
        <f>IF(ISNA(VLOOKUP($B229,'[1]1718  Exp_Rev Access'!$F$7:$GK$318,35,FALSE)),"",VLOOKUP($B229,'[1]1718  Exp_Rev Access'!$F$7:$GK$318,35,FALSE))</f>
        <v>554201</v>
      </c>
      <c r="AS229" s="90">
        <f>IF(ISNA(VLOOKUP($B229,'[1]1718  Exp_Rev Access'!$F$7:$GK$318,36,FALSE)),"",VLOOKUP($B229,'[1]1718  Exp_Rev Access'!$F$7:$GK$318,36,FALSE))</f>
        <v>0</v>
      </c>
      <c r="AT229" s="90">
        <f>IF(ISNA(VLOOKUP($B229,'[1]1718  Exp_Rev Access'!$F$7:$GK$318,37,FALSE)),"",VLOOKUP($B229,'[1]1718  Exp_Rev Access'!$F$7:$GK$318,37,FALSE))</f>
        <v>0</v>
      </c>
      <c r="AU229" s="56">
        <f t="shared" si="615"/>
        <v>5037236.0500000007</v>
      </c>
      <c r="AV229" s="93">
        <f t="shared" si="616"/>
        <v>0.61407609275321628</v>
      </c>
      <c r="AW229" s="56">
        <f t="shared" si="617"/>
        <v>8529.881210417585</v>
      </c>
      <c r="AX229" s="90">
        <f>IF(ISNA(VLOOKUP($B229,'[1]1718  Exp_Rev Access'!$F$7:$GK$318,39,FALSE)),"",VLOOKUP($B229,'[1]1718  Exp_Rev Access'!$F$7:$GK$318,39,FALSE))</f>
        <v>0</v>
      </c>
      <c r="AY229" s="90">
        <f>IF(ISNA(VLOOKUP($B229,'[1]1718  Exp_Rev Access'!$F$7:$GK$318,40,FALSE)),"",VLOOKUP($B229,'[1]1718  Exp_Rev Access'!$F$7:$GK$318,40,FALSE))</f>
        <v>527791.34</v>
      </c>
      <c r="AZ229" s="90">
        <f>IF(ISNA(VLOOKUP($B229,'[1]1718  Exp_Rev Access'!$F$7:$GK$318,41,FALSE)),"",VLOOKUP($B229,'[1]1718  Exp_Rev Access'!$F$7:$GK$318,41,FALSE))</f>
        <v>31624.92</v>
      </c>
      <c r="BA229" s="90">
        <f>IF(ISNA(VLOOKUP($B229,'[1]1718  Exp_Rev Access'!$F$7:$GK$318,42,FALSE)),"",VLOOKUP($B229,'[1]1718  Exp_Rev Access'!$F$7:$GK$318,42,FALSE))</f>
        <v>0</v>
      </c>
      <c r="BB229" s="90">
        <f>IF(ISNA(VLOOKUP($B229,'[1]1718  Exp_Rev Access'!$F$7:$GK$318,43,FALSE)),"",VLOOKUP($B229,'[1]1718  Exp_Rev Access'!$F$7:$GK$318,43,FALSE))</f>
        <v>0</v>
      </c>
      <c r="BC229" s="90">
        <f>IF(ISNA(VLOOKUP($B229,'[1]1718  Exp_Rev Access'!$F$7:$GK$318,44,FALSE)),"",VLOOKUP($B229,'[1]1718  Exp_Rev Access'!$F$7:$GK$318,44,FALSE))</f>
        <v>320027.33</v>
      </c>
      <c r="BD229" s="90">
        <f>IF(ISNA(VLOOKUP($B229,'[1]1718  Exp_Rev Access'!$F$7:$GK$318,45,FALSE)),"",VLOOKUP($B229,'[1]1718  Exp_Rev Access'!$F$7:$GK$318,45,FALSE))</f>
        <v>0</v>
      </c>
      <c r="BE229" s="90">
        <f>IF(ISNA(VLOOKUP($B229,'[1]1718  Exp_Rev Access'!$F$7:$GK$318,46,FALSE)),"",VLOOKUP($B229,'[1]1718  Exp_Rev Access'!$F$7:$GK$318,46,FALSE))</f>
        <v>62619.44</v>
      </c>
      <c r="BF229" s="90">
        <f>IF(ISNA(VLOOKUP($B229,'[1]1718  Exp_Rev Access'!$F$7:$GK$318,47,FALSE)),"",VLOOKUP($B229,'[1]1718  Exp_Rev Access'!$F$7:$GK$318,47,FALSE))</f>
        <v>0</v>
      </c>
      <c r="BG229" s="90">
        <f>IF(ISNA(VLOOKUP($B229,'[1]1718  Exp_Rev Access'!$F$7:$GK$318,48,FALSE)),"",VLOOKUP($B229,'[1]1718  Exp_Rev Access'!$F$7:$GK$318,48,FALSE))</f>
        <v>0</v>
      </c>
      <c r="BH229" s="90">
        <f>IF(ISNA(VLOOKUP($B229,'[1]1718  Exp_Rev Access'!$F$7:$GK$318,49,FALSE)),"",VLOOKUP($B229,'[1]1718  Exp_Rev Access'!$F$7:$GK$318,49,FALSE))</f>
        <v>13568.05</v>
      </c>
      <c r="BI229" s="90">
        <f>IF(ISNA(VLOOKUP($B229,'[1]1718  Exp_Rev Access'!$F$7:$GK$318,50,FALSE)),"",VLOOKUP($B229,'[1]1718  Exp_Rev Access'!$F$7:$GK$318,50,FALSE))</f>
        <v>0</v>
      </c>
      <c r="BJ229" s="90">
        <f>IF(ISNA(VLOOKUP($B229,'[1]1718  Exp_Rev Access'!$F$7:$GK$318,51,FALSE)),"",VLOOKUP($B229,'[1]1718  Exp_Rev Access'!$F$7:$GK$318,51,FALSE))</f>
        <v>5436.55</v>
      </c>
      <c r="BK229" s="90">
        <f>IF(ISNA(VLOOKUP($B229,'[1]1718  Exp_Rev Access'!$F$7:$GK$318,52,FALSE)),"",VLOOKUP($B229,'[1]1718  Exp_Rev Access'!$F$7:$GK$318,52,FALSE))</f>
        <v>333469.08</v>
      </c>
      <c r="BL229" s="90">
        <f>IF(ISNA(VLOOKUP($B229,'[1]1718  Exp_Rev Access'!$F$7:$GK$318,53,FALSE)),"",VLOOKUP($B229,'[1]1718  Exp_Rev Access'!$F$7:$GK$318,53,FALSE))</f>
        <v>0</v>
      </c>
      <c r="BM229" s="90">
        <f>IF(ISNA(VLOOKUP($B229,'[1]1718  Exp_Rev Access'!$F$7:$GK$318,54,FALSE)),"",VLOOKUP($B229,'[1]1718  Exp_Rev Access'!$F$7:$GK$318,54,FALSE))</f>
        <v>0</v>
      </c>
      <c r="BN229" s="90">
        <f>IF(ISNA(VLOOKUP($B229,'[1]1718  Exp_Rev Access'!$F$7:$GK$318,55,FALSE)),"",VLOOKUP($B229,'[1]1718  Exp_Rev Access'!$F$7:$GK$318,55,FALSE))</f>
        <v>0</v>
      </c>
      <c r="BO229" s="90">
        <f>IF(ISNA(VLOOKUP($B229,'[1]1718  Exp_Rev Access'!$F$7:$GK$318,56,FALSE)),"",VLOOKUP($B229,'[1]1718  Exp_Rev Access'!$F$7:$GK$318,56,FALSE))</f>
        <v>0</v>
      </c>
      <c r="BP229" s="90">
        <f>IF(ISNA(VLOOKUP($B229,'[1]1718  Exp_Rev Access'!$F$7:$GK$318,57,FALSE)),"",VLOOKUP($B229,'[1]1718  Exp_Rev Access'!$F$7:$GK$318,57,FALSE))</f>
        <v>0</v>
      </c>
      <c r="BQ229" s="90">
        <f>IF(ISNA(VLOOKUP($B229,'[1]1718  Exp_Rev Access'!$F$7:$GK$318,58,FALSE)),"",VLOOKUP($B229,'[1]1718  Exp_Rev Access'!$F$7:$GK$318,58,FALSE))</f>
        <v>4034.61</v>
      </c>
      <c r="BR229" s="90">
        <f>IF(ISNA(VLOOKUP($B229,'[1]1718  Exp_Rev Access'!$F$7:$GK$318,59,FALSE)),"",VLOOKUP($B229,'[1]1718  Exp_Rev Access'!$F$7:$GK$318,59,FALSE))</f>
        <v>0</v>
      </c>
      <c r="BS229" s="90">
        <f>IF(ISNA(VLOOKUP($B229,'[1]1718  Exp_Rev Access'!$F$7:$GK$318,60,FALSE)),"",VLOOKUP($B229,'[1]1718  Exp_Rev Access'!$F$7:$GK$318,60,FALSE))</f>
        <v>0</v>
      </c>
      <c r="BT229" s="90">
        <f>IF(ISNA(VLOOKUP($B229,'[1]1718  Exp_Rev Access'!$F$7:$GK$318,61,FALSE)),"",VLOOKUP($B229,'[1]1718  Exp_Rev Access'!$F$7:$GK$318,61,FALSE))</f>
        <v>0</v>
      </c>
      <c r="BU229" s="90">
        <f>IF(ISNA(VLOOKUP($B229,'[1]1718  Exp_Rev Access'!$F$7:$GK$318,62,FALSE)),"",VLOOKUP($B229,'[1]1718  Exp_Rev Access'!$F$7:$GK$318,62,FALSE))</f>
        <v>0</v>
      </c>
      <c r="BV229" s="56">
        <f t="shared" si="571"/>
        <v>1298571.3200000003</v>
      </c>
      <c r="BW229" s="92">
        <f t="shared" si="618"/>
        <v>0.15830538700821586</v>
      </c>
      <c r="BX229" s="71">
        <f t="shared" si="619"/>
        <v>2198.9557354285912</v>
      </c>
      <c r="BY229" s="90">
        <f>IF(ISNA(VLOOKUP($B229,'[1]1718  Exp_Rev Access'!$F$7:$GK$318,64,FALSE)),"",VLOOKUP($B229,'[1]1718  Exp_Rev Access'!$F$7:$GK$318,64,FALSE))</f>
        <v>0</v>
      </c>
      <c r="BZ229" s="90">
        <f>IF(ISNA(VLOOKUP($B229,'[1]1718  Exp_Rev Access'!$F$7:$GK$318,65,FALSE)),"",VLOOKUP($B229,'[1]1718  Exp_Rev Access'!$F$7:$GK$318,65,FALSE))</f>
        <v>0</v>
      </c>
      <c r="CA229" s="90">
        <f>IF(ISNA(VLOOKUP($B229,'[1]1718  Exp_Rev Access'!$F$7:$GK$318,66,FALSE)),"",VLOOKUP($B229,'[1]1718  Exp_Rev Access'!$F$7:$GK$318,66,FALSE))</f>
        <v>0</v>
      </c>
      <c r="CB229" s="90">
        <f>IF(ISNA(VLOOKUP($B229,'[1]1718  Exp_Rev Access'!$F$7:$GK$318,67,FALSE)),"",VLOOKUP($B229,'[1]1718  Exp_Rev Access'!$F$7:$GK$318,67,FALSE))</f>
        <v>0</v>
      </c>
      <c r="CC229" s="90">
        <f>IF(ISNA(VLOOKUP($B229,'[1]1718  Exp_Rev Access'!$F$7:$GK$318,68,FALSE)),"",VLOOKUP($B229,'[1]1718  Exp_Rev Access'!$F$7:$GK$318,68,FALSE))</f>
        <v>0</v>
      </c>
      <c r="CD229" s="90">
        <f>IF(ISNA(VLOOKUP($B229,'[1]1718  Exp_Rev Access'!$F$7:$GK$318,69,FALSE)),"",VLOOKUP($B229,'[1]1718  Exp_Rev Access'!$F$7:$GK$318,69,FALSE))</f>
        <v>0</v>
      </c>
      <c r="CE229" s="56">
        <f t="shared" si="566"/>
        <v>0</v>
      </c>
      <c r="CF229" s="92">
        <f t="shared" si="591"/>
        <v>0</v>
      </c>
      <c r="CG229" s="78">
        <f t="shared" si="592"/>
        <v>0</v>
      </c>
      <c r="CH229" s="90">
        <f>IF(ISNA(VLOOKUP($B229,'[1]1718  Exp_Rev Access'!$F$7:$GK$318,$CH$2,FALSE)),"",VLOOKUP($B229,'[1]1718  Exp_Rev Access'!$F$7:$GK$318,$CH$2,FALSE))</f>
        <v>0</v>
      </c>
      <c r="CI229" s="90">
        <f>IF(ISNA(VLOOKUP($B229,'[1]1718  Exp_Rev Access'!$F$7:$GK$318,$CI$2,FALSE)),"",VLOOKUP($B229,'[1]1718  Exp_Rev Access'!$F$7:$GK$318,$CI$2,FALSE))</f>
        <v>0</v>
      </c>
      <c r="CJ229" s="90">
        <f>IF(ISNA(VLOOKUP($B229,'[1]1718  Exp_Rev Access'!$F$7:$GK$318,$CJ$2,FALSE)),"",VLOOKUP($B229,'[1]1718  Exp_Rev Access'!$F$7:$GK$318,$CJ$2,FALSE))</f>
        <v>0</v>
      </c>
      <c r="CK229" s="90">
        <f>IF(ISNA(VLOOKUP($B229,'[1]1718  Exp_Rev Access'!$F$7:$GK$318,$CK$2,FALSE)),"",VLOOKUP($B229,'[1]1718  Exp_Rev Access'!$F$7:$GK$318,$CK$2,FALSE))</f>
        <v>0</v>
      </c>
      <c r="CL229" s="90">
        <f>IF(ISNA(VLOOKUP($B229,'[1]1718  Exp_Rev Access'!$F$7:$GK$318,$CL$2,FALSE)),"",VLOOKUP($B229,'[1]1718  Exp_Rev Access'!$F$7:$GK$318,$CL$2,FALSE))</f>
        <v>0</v>
      </c>
      <c r="CM229" s="90">
        <f>IF(ISNA(VLOOKUP($B229,'[1]1718  Exp_Rev Access'!$F$7:$GK$318,$CM$2,FALSE)),"",VLOOKUP($B229,'[1]1718  Exp_Rev Access'!$F$7:$GK$318,$CM$2,FALSE))</f>
        <v>0</v>
      </c>
      <c r="CN229" s="90">
        <f>IF(ISNA(VLOOKUP($B229,'[1]1718  Exp_Rev Access'!$F$7:$GK$318,$CN$2,FALSE)),"",VLOOKUP($B229,'[1]1718  Exp_Rev Access'!$F$7:$GK$318,$CN$2,FALSE))</f>
        <v>0</v>
      </c>
      <c r="CO229" s="90">
        <f>IF(ISNA(VLOOKUP($B229,'[1]1718  Exp_Rev Access'!$F$7:$GK$318,$CO$2,FALSE)),"",VLOOKUP($B229,'[1]1718  Exp_Rev Access'!$F$7:$GK$318,$CO$2,FALSE))</f>
        <v>0</v>
      </c>
      <c r="CP229" s="90">
        <f>IF(ISNA(VLOOKUP($B229,'[1]1718  Exp_Rev Access'!$F$7:$GK$318,$CP$2,FALSE)),"",VLOOKUP($B229,'[1]1718  Exp_Rev Access'!$F$7:$GK$318,$CP$2,FALSE))</f>
        <v>0</v>
      </c>
      <c r="CQ229" s="90">
        <f>IF(ISNA(VLOOKUP($B229,'[1]1718  Exp_Rev Access'!$F$7:$GK$318,$CQ$2,FALSE)),"",VLOOKUP($B229,'[1]1718  Exp_Rev Access'!$F$7:$GK$318,$CQ$2,FALSE))</f>
        <v>102242.94</v>
      </c>
      <c r="CR229" s="90">
        <f>IF(ISNA(VLOOKUP($B229,'[1]1718  Exp_Rev Access'!$F$7:$GK$318,$CR$2,FALSE)),"",VLOOKUP($B229,'[1]1718  Exp_Rev Access'!$F$7:$GK$318,$CR$2,FALSE))</f>
        <v>0</v>
      </c>
      <c r="CS229" s="90">
        <f>IF(ISNA(VLOOKUP($B229,'[1]1718  Exp_Rev Access'!$F$7:$GK$318,$CS$2,FALSE)),"",VLOOKUP($B229,'[1]1718  Exp_Rev Access'!$F$7:$GK$318,$CS$2,FALSE))</f>
        <v>6710.7</v>
      </c>
      <c r="CT229" s="90">
        <f>IF(ISNA(VLOOKUP($B229,'[1]1718  Exp_Rev Access'!$F$7:$GK$318,$CT$2,FALSE)),"",VLOOKUP($B229,'[1]1718  Exp_Rev Access'!$F$7:$GK$318,$CT$2,FALSE))</f>
        <v>0</v>
      </c>
      <c r="CU229" s="90">
        <f>IF(ISNA(VLOOKUP($B229,'[1]1718  Exp_Rev Access'!$F$7:$GK$318,$CU$2,FALSE)),"",VLOOKUP($B229,'[1]1718  Exp_Rev Access'!$F$7:$GK$318,$CU$2,FALSE))</f>
        <v>109067.78</v>
      </c>
      <c r="CV229" s="90">
        <f>IF(ISNA(VLOOKUP($B229,'[1]1718  Exp_Rev Access'!$F$7:$GK$318,$CV$2,FALSE)),"",VLOOKUP($B229,'[1]1718  Exp_Rev Access'!$F$7:$GK$318,$CV$2,FALSE))</f>
        <v>31585</v>
      </c>
      <c r="CW229" s="90">
        <f>IF(ISNA(VLOOKUP($B229,'[1]1718  Exp_Rev Access'!$F$7:$GK$318,$CW$2,FALSE)),"",VLOOKUP($B229,'[1]1718  Exp_Rev Access'!$F$7:$GK$318,$CW$2,FALSE))</f>
        <v>0</v>
      </c>
      <c r="CX229" s="90">
        <f>IF(ISNA(VLOOKUP($B229,'[1]1718  Exp_Rev Access'!$F$7:$GK$318,$CX$2,FALSE)),"",VLOOKUP($B229,'[1]1718  Exp_Rev Access'!$F$7:$GK$318,$CX$2,FALSE))</f>
        <v>0</v>
      </c>
      <c r="CY229" s="90">
        <f>IF(ISNA(VLOOKUP($B229,'[1]1718  Exp_Rev Access'!$F$7:$GK$318,$CY$2,FALSE)),"",VLOOKUP($B229,'[1]1718  Exp_Rev Access'!$F$7:$GK$318,$CY$2,FALSE))</f>
        <v>0</v>
      </c>
      <c r="CZ229" s="90">
        <f>IF(ISNA(VLOOKUP($B229,'[1]1718  Exp_Rev Access'!$F$7:$GK$318,$CZ$2,FALSE)),"",VLOOKUP($B229,'[1]1718  Exp_Rev Access'!$F$7:$GK$318,$CZ$2,FALSE))</f>
        <v>0</v>
      </c>
      <c r="DA229" s="90">
        <f>IF(ISNA(VLOOKUP($B229,'[1]1718  Exp_Rev Access'!$F$7:$GK$318,$DA$2,FALSE)),"",VLOOKUP($B229,'[1]1718  Exp_Rev Access'!$F$7:$GK$318,$DA$2,FALSE))</f>
        <v>0</v>
      </c>
      <c r="DB229" s="90">
        <f>IF(ISNA(VLOOKUP($B229,'[1]1718  Exp_Rev Access'!$F$7:$GK$318,$DB$2,FALSE)),"",VLOOKUP($B229,'[1]1718  Exp_Rev Access'!$F$7:$GK$318,$DB$2,FALSE))</f>
        <v>0</v>
      </c>
      <c r="DC229" s="90">
        <f>IF(ISNA(VLOOKUP($B229,'[1]1718  Exp_Rev Access'!$F$7:$GK$318,$DC$2,FALSE)),"",VLOOKUP($B229,'[1]1718  Exp_Rev Access'!$F$7:$GK$318,$DC$2,FALSE))</f>
        <v>0</v>
      </c>
      <c r="DD229" s="90">
        <f>IF(ISNA(VLOOKUP($B229,'[1]1718  Exp_Rev Access'!$F$7:$GK$318,$DD$2,FALSE)),"",VLOOKUP($B229,'[1]1718  Exp_Rev Access'!$F$7:$GK$318,$DD$2,FALSE))</f>
        <v>0</v>
      </c>
      <c r="DE229" s="90">
        <f>IF(ISNA(VLOOKUP($B229,'[1]1718  Exp_Rev Access'!$F$7:$GK$318,$DE$2,FALSE)),"",VLOOKUP($B229,'[1]1718  Exp_Rev Access'!$F$7:$GK$318,$DE$2,FALSE))</f>
        <v>0</v>
      </c>
      <c r="DF229" s="90">
        <f>IF(ISNA(VLOOKUP($B229,'[1]1718  Exp_Rev Access'!$F$7:$GK$318,$DF$2,FALSE)),"",VLOOKUP($B229,'[1]1718  Exp_Rev Access'!$F$7:$GK$318,$DF$2,FALSE))</f>
        <v>0</v>
      </c>
      <c r="DG229" s="90">
        <f>IF(ISNA(VLOOKUP($B229,'[1]1718  Exp_Rev Access'!$F$7:$GK$318,$DG$2,FALSE)),"",VLOOKUP($B229,'[1]1718  Exp_Rev Access'!$F$7:$GK$318,$DG$2,FALSE))</f>
        <v>0</v>
      </c>
      <c r="DH229" s="90">
        <f>IF(ISNA(VLOOKUP($B229,'[1]1718  Exp_Rev Access'!$F$7:$GK$318,$DH$2,FALSE)),"",VLOOKUP($B229,'[1]1718  Exp_Rev Access'!$F$7:$GK$318,$DH$2,FALSE))</f>
        <v>0</v>
      </c>
      <c r="DI229" s="90">
        <f>IF(ISNA(VLOOKUP($B229,'[1]1718  Exp_Rev Access'!$F$7:$GK$318,$DI$2,FALSE)),"",VLOOKUP($B229,'[1]1718  Exp_Rev Access'!$F$7:$GK$318,$DI$2,FALSE))</f>
        <v>148060.13</v>
      </c>
      <c r="DJ229" s="90">
        <f>IF(ISNA(VLOOKUP($B229,'[1]1718  Exp_Rev Access'!$F$7:$GK$318,$DJ$2,FALSE)),"",VLOOKUP($B229,'[1]1718  Exp_Rev Access'!$F$7:$GK$318,$DJ$2,FALSE))</f>
        <v>0</v>
      </c>
      <c r="DK229" s="90">
        <f>IF(ISNA(VLOOKUP($B229,'[1]1718  Exp_Rev Access'!$F$7:$GK$318,$DK$2,FALSE)),"",VLOOKUP($B229,'[1]1718  Exp_Rev Access'!$F$7:$GK$318,$DK$2,FALSE))</f>
        <v>1600</v>
      </c>
      <c r="DL229" s="90">
        <f>IF(ISNA(VLOOKUP($B229,'[1]1718  Exp_Rev Access'!$F$7:$GK$318,$DL$2,FALSE)),"",VLOOKUP($B229,'[1]1718  Exp_Rev Access'!$F$7:$GK$318,$DL$2,FALSE))</f>
        <v>0</v>
      </c>
      <c r="DM229" s="90">
        <f>IF(ISNA(VLOOKUP($B229,'[1]1718  Exp_Rev Access'!$F$7:$GK$318,$DM$2,FALSE)),"",VLOOKUP($B229,'[1]1718  Exp_Rev Access'!$F$7:$GK$318,$DM$2,FALSE))</f>
        <v>0</v>
      </c>
      <c r="DN229" s="90">
        <f>IF(ISNA(VLOOKUP($B229,'[1]1718  Exp_Rev Access'!$F$7:$GK$318,$DN$2,FALSE)),"",VLOOKUP($B229,'[1]1718  Exp_Rev Access'!$F$7:$GK$318,$DN$2,FALSE))</f>
        <v>0</v>
      </c>
      <c r="DO229" s="90">
        <f>IF(ISNA(VLOOKUP($B229,'[1]1718  Exp_Rev Access'!$F$7:$GK$318,$DO$2,FALSE)),"",VLOOKUP($B229,'[1]1718  Exp_Rev Access'!$F$7:$GK$318,$DO$2,FALSE))</f>
        <v>0</v>
      </c>
      <c r="DP229" s="90">
        <f>IF(ISNA(VLOOKUP($B229,'[1]1718  Exp_Rev Access'!$F$7:$GK$318,$DP$2,FALSE)),"",VLOOKUP($B229,'[1]1718  Exp_Rev Access'!$F$7:$GK$318,$DP$2,FALSE))</f>
        <v>0</v>
      </c>
      <c r="DQ229" s="90">
        <f>IF(ISNA(VLOOKUP($B229,'[1]1718  Exp_Rev Access'!$F$7:$GK$318,$DQ$2,FALSE)),"",VLOOKUP($B229,'[1]1718  Exp_Rev Access'!$F$7:$GK$318,$DQ$2,FALSE))</f>
        <v>0</v>
      </c>
      <c r="DR229" s="90">
        <f>IF(ISNA(VLOOKUP($B229,'[1]1718  Exp_Rev Access'!$F$7:$GK$318,$DR$2,FALSE)),"",VLOOKUP($B229,'[1]1718  Exp_Rev Access'!$F$7:$GK$318,$DR$2,FALSE))</f>
        <v>0</v>
      </c>
      <c r="DS229" s="90">
        <f>IF(ISNA(VLOOKUP($B229,'[1]1718  Exp_Rev Access'!$F$7:$GK$318,$DS$2,FALSE)),"",VLOOKUP($B229,'[1]1718  Exp_Rev Access'!$F$7:$GK$318,$DS$2,FALSE))</f>
        <v>0</v>
      </c>
      <c r="DT229" s="90">
        <f>IF(ISNA(VLOOKUP($B229,'[1]1718  Exp_Rev Access'!$F$7:$GK$318,$DT$2,FALSE)),"",VLOOKUP($B229,'[1]1718  Exp_Rev Access'!$F$7:$GK$318,$DT$2,FALSE))</f>
        <v>0</v>
      </c>
      <c r="DU229" s="90">
        <f>IF(ISNA(VLOOKUP($B229,'[1]1718  Exp_Rev Access'!$F$7:$GK$318,$DU$2,FALSE)),"",VLOOKUP($B229,'[1]1718  Exp_Rev Access'!$F$7:$GK$318,$DU$2,FALSE))</f>
        <v>0</v>
      </c>
      <c r="DV229" s="90">
        <f>IF(ISNA(VLOOKUP($B229,'[1]1718  Exp_Rev Access'!$F$7:$GK$318,$DV$2,FALSE)),"",VLOOKUP($B229,'[1]1718  Exp_Rev Access'!$F$7:$GK$318,$DV$2,FALSE))</f>
        <v>0</v>
      </c>
      <c r="DW229" s="90">
        <f>IF(ISNA(VLOOKUP($B229,'[1]1718  Exp_Rev Access'!$F$7:$GK$318,$DW$2,FALSE)),"",VLOOKUP($B229,'[1]1718  Exp_Rev Access'!$F$7:$GK$318,$DW$2,FALSE))</f>
        <v>0</v>
      </c>
      <c r="DX229" s="90">
        <f>IF(ISNA(VLOOKUP($B229,'[1]1718  Exp_Rev Access'!$F$7:$GK$318,$DX$2,FALSE)),"",VLOOKUP($B229,'[1]1718  Exp_Rev Access'!$F$7:$GK$318,$DX$2,FALSE))</f>
        <v>0</v>
      </c>
      <c r="DY229" s="90">
        <f>IF(ISNA(VLOOKUP($B229,'[1]1718  Exp_Rev Access'!$F$7:$GK$318,$DY$2,FALSE)),"",VLOOKUP($B229,'[1]1718  Exp_Rev Access'!$F$7:$GK$318,$DY$2,FALSE))</f>
        <v>36184</v>
      </c>
      <c r="DZ229" s="90">
        <f>IF(ISNA(VLOOKUP($B229,'[1]1718  Exp_Rev Access'!$F$7:$GK$318,$DZ$2,FALSE)),"",VLOOKUP($B229,'[1]1718  Exp_Rev Access'!$F$7:$GK$318,$DZ$2,FALSE))</f>
        <v>0</v>
      </c>
      <c r="EA229" s="90">
        <f>IF(ISNA(VLOOKUP($B229,'[1]1718  Exp_Rev Access'!$F$7:$GK$318,$EA$2,FALSE)),"",VLOOKUP($B229,'[1]1718  Exp_Rev Access'!$F$7:$GK$318,$EA$2,FALSE))</f>
        <v>0</v>
      </c>
      <c r="EB229" s="90">
        <f>IF(ISNA(VLOOKUP($B229,'[1]1718  Exp_Rev Access'!$F$7:$GK$318,$EB$2,FALSE)),"",VLOOKUP($B229,'[1]1718  Exp_Rev Access'!$F$7:$GK$318,$EB$2,FALSE))</f>
        <v>0</v>
      </c>
      <c r="EC229" s="90">
        <f>IF(ISNA(VLOOKUP($B229,'[1]1718  Exp_Rev Access'!$F$7:$GK$318,$EC$2,FALSE)),"",VLOOKUP($B229,'[1]1718  Exp_Rev Access'!$F$7:$GK$318,$EC$2,FALSE))</f>
        <v>0</v>
      </c>
      <c r="ED229" s="90">
        <f>IF(ISNA(VLOOKUP($B229,'[1]1718  Exp_Rev Access'!$F$7:$GK$318,$ED$2,FALSE)),"",VLOOKUP($B229,'[1]1718  Exp_Rev Access'!$F$7:$GK$318,$ED$2,FALSE))</f>
        <v>0</v>
      </c>
      <c r="EE229" s="90">
        <f>IF(ISNA(VLOOKUP($B229,'[1]1718  Exp_Rev Access'!$F$7:$GK$318,$EE$2,FALSE)),"",VLOOKUP($B229,'[1]1718  Exp_Rev Access'!$F$7:$GK$318,$EE$2,FALSE))</f>
        <v>0</v>
      </c>
      <c r="EF229" s="90">
        <f>IF(ISNA(VLOOKUP($B229,'[1]1718  Exp_Rev Access'!$F$7:$GK$318,$EF$2,FALSE)),"",VLOOKUP($B229,'[1]1718  Exp_Rev Access'!$F$7:$GK$318,$EF$2,FALSE))</f>
        <v>0</v>
      </c>
      <c r="EG229" s="90">
        <f>IF(ISNA(VLOOKUP($B229,'[1]1718  Exp_Rev Access'!$F$7:$GK$318,$EG$2,FALSE)),"",VLOOKUP($B229,'[1]1718  Exp_Rev Access'!$F$7:$GK$318,$EG$2,FALSE))</f>
        <v>0</v>
      </c>
      <c r="EH229" s="90">
        <f>IF(ISNA(VLOOKUP($B229,'[1]1718  Exp_Rev Access'!$F$7:$GK$318,$EH$2,FALSE)),"",VLOOKUP($B229,'[1]1718  Exp_Rev Access'!$F$7:$GK$318,$EH$2,FALSE))</f>
        <v>0</v>
      </c>
      <c r="EI229" s="90">
        <f>IF(ISNA(VLOOKUP($B229,'[1]1718  Exp_Rev Access'!$F$7:$GK$318,$EI$2,FALSE)),"",VLOOKUP($B229,'[1]1718  Exp_Rev Access'!$F$7:$GK$318,$EI$2,FALSE))</f>
        <v>0</v>
      </c>
      <c r="EJ229" s="90">
        <f>IF(ISNA(VLOOKUP($B229,'[1]1718  Exp_Rev Access'!$F$7:$GK$318,$EJ$2,FALSE)),"",VLOOKUP($B229,'[1]1718  Exp_Rev Access'!$F$7:$GK$318,$EJ$2,FALSE))</f>
        <v>0</v>
      </c>
      <c r="EK229" s="90">
        <f>IF(ISNA(VLOOKUP($B229,'[1]1718  Exp_Rev Access'!$F$7:$GK$318,$EK$2,FALSE)),"",VLOOKUP($B229,'[1]1718  Exp_Rev Access'!$F$7:$GK$318,$EK$2,FALSE))</f>
        <v>0</v>
      </c>
      <c r="EL229" s="90">
        <f>IF(ISNA(VLOOKUP($B229,'[1]1718  Exp_Rev Access'!$F$7:$GK$318,$EL$2,FALSE)),"",VLOOKUP($B229,'[1]1718  Exp_Rev Access'!$F$7:$GK$318,$EL$2,FALSE))</f>
        <v>0</v>
      </c>
      <c r="EM229" s="90">
        <f>IF(ISNA(VLOOKUP($B229,'[1]1718  Exp_Rev Access'!$F$7:$GK$318,$EM$2,FALSE)),"",VLOOKUP($B229,'[1]1718  Exp_Rev Access'!$F$7:$GK$318,$EM$2,FALSE))</f>
        <v>0</v>
      </c>
      <c r="EN229" s="90">
        <f>IF(ISNA(VLOOKUP($B229,'[1]1718  Exp_Rev Access'!$F$7:$GK$318,$EN$2,FALSE)),"",VLOOKUP($B229,'[1]1718  Exp_Rev Access'!$F$7:$GK$318,$EN$2,FALSE))</f>
        <v>61507.03</v>
      </c>
      <c r="EO229" s="90">
        <f>IF(ISNA(VLOOKUP($B229,'[1]1718  Exp_Rev Access'!$F$7:$GK$318,$EO$2,FALSE)),"",VLOOKUP($B229,'[1]1718  Exp_Rev Access'!$F$7:$GK$318,$EO$2,FALSE))</f>
        <v>0</v>
      </c>
      <c r="EP229" s="90">
        <f>IF(ISNA(VLOOKUP($B229,'[1]1718  Exp_Rev Access'!$F$7:$GK$318,$EP$2,FALSE)),"",VLOOKUP($B229,'[1]1718  Exp_Rev Access'!$F$7:$GK$318,$EP$2,FALSE))</f>
        <v>0</v>
      </c>
      <c r="EQ229" s="90">
        <f>IF(ISNA(VLOOKUP($B229,'[1]1718  Exp_Rev Access'!$F$7:$GK$318,$EQ$2,FALSE)),"",VLOOKUP($B229,'[1]1718  Exp_Rev Access'!$F$7:$GK$318,$EQ$2,FALSE))</f>
        <v>0</v>
      </c>
      <c r="ER229" s="90">
        <f>IF(ISNA(VLOOKUP($B229,'[1]1718  Exp_Rev Access'!$F$7:$GK$318,$ER$2,FALSE)),"",VLOOKUP($B229,'[1]1718  Exp_Rev Access'!$F$7:$GK$318,$ER$2,FALSE))</f>
        <v>0</v>
      </c>
      <c r="ES229" s="90">
        <f>IF(ISNA(VLOOKUP($B229,'[1]1718  Exp_Rev Access'!$F$7:$GK$318,$ES$2,FALSE)),"",VLOOKUP($B229,'[1]1718  Exp_Rev Access'!$F$7:$GK$318,$ES$2,FALSE))</f>
        <v>0</v>
      </c>
      <c r="ET229" s="90">
        <f>IF(ISNA(VLOOKUP($B229,'[1]1718  Exp_Rev Access'!$F$7:$GK$318,$ET$2,FALSE)),"",VLOOKUP($B229,'[1]1718  Exp_Rev Access'!$F$7:$GK$318,$ET$2,FALSE))</f>
        <v>0</v>
      </c>
      <c r="EU229" s="90">
        <f>IF(ISNA(VLOOKUP($B229,'[1]1718  Exp_Rev Access'!$F$7:$GK$318,$EU$2,FALSE)),"",VLOOKUP($B229,'[1]1718  Exp_Rev Access'!$F$7:$GK$318,$EU$2,FALSE))</f>
        <v>0</v>
      </c>
      <c r="EV229" s="90">
        <f>IF(ISNA(VLOOKUP($B229,'[1]1718  Exp_Rev Access'!$F$7:$GK$318,$EV$2,FALSE)),"",VLOOKUP($B229,'[1]1718  Exp_Rev Access'!$F$7:$GK$318,$EV$2,FALSE))</f>
        <v>0</v>
      </c>
      <c r="EW229" s="90">
        <f>IF(ISNA(VLOOKUP($B229,'[1]1718  Exp_Rev Access'!$F$7:$GK$318,$EW$2,FALSE)),"",VLOOKUP($B229,'[1]1718  Exp_Rev Access'!$F$7:$GK$318,$EW$2,FALSE))</f>
        <v>0</v>
      </c>
      <c r="EX229" s="90">
        <f>IF(ISNA(VLOOKUP($B229,'[1]1718  Exp_Rev Access'!$F$7:$GK$318,$EX$2,FALSE)),"",VLOOKUP($B229,'[1]1718  Exp_Rev Access'!$F$7:$GK$318,$EX$2,FALSE))</f>
        <v>0</v>
      </c>
      <c r="EY229" s="90">
        <f>IF(ISNA(VLOOKUP($B229,'[1]1718  Exp_Rev Access'!$F$7:$GK$318,$EY$2,FALSE)),"",VLOOKUP($B229,'[1]1718  Exp_Rev Access'!$F$7:$GK$318,$EY$2,FALSE))</f>
        <v>0</v>
      </c>
      <c r="EZ229" s="90">
        <f>IF(ISNA(VLOOKUP($B229,'[1]1718  Exp_Rev Access'!$F$7:$GK$318,$EZ$2,FALSE)),"",VLOOKUP($B229,'[1]1718  Exp_Rev Access'!$F$7:$GK$318,$EZ$2,FALSE))</f>
        <v>0</v>
      </c>
      <c r="FA229" s="90">
        <f>IF(ISNA(VLOOKUP($B229,'[1]1718  Exp_Rev Access'!$F$7:$GK$318,$FA$2,FALSE)),"",VLOOKUP($B229,'[1]1718  Exp_Rev Access'!$F$7:$GK$318,$FA$2,FALSE))</f>
        <v>0</v>
      </c>
      <c r="FB229" s="90">
        <f>IF(ISNA(VLOOKUP($B229,'[1]1718  Exp_Rev Access'!$F$7:$GK$318,$FB$2,FALSE)),"",VLOOKUP($B229,'[1]1718  Exp_Rev Access'!$F$7:$GK$318,$FB$2,FALSE))</f>
        <v>0</v>
      </c>
      <c r="FC229" s="90">
        <f>IF(ISNA(VLOOKUP($B229,'[1]1718  Exp_Rev Access'!$F$7:$GK$318,$FC$2,FALSE)),"",VLOOKUP($B229,'[1]1718  Exp_Rev Access'!$F$7:$GK$318,$FC$2,FALSE))</f>
        <v>4000</v>
      </c>
      <c r="FD229" s="90">
        <f>IF(ISNA(VLOOKUP($B229,'[1]1718  Exp_Rev Access'!$F$7:$GK$318,$FD$2,FALSE)),"",VLOOKUP($B229,'[1]1718  Exp_Rev Access'!$F$7:$GK$318,$FD$2,FALSE))</f>
        <v>0</v>
      </c>
      <c r="FE229" s="90">
        <f>IF(ISNA(VLOOKUP($B229,'[1]1718  Exp_Rev Access'!$F$7:$GK$318,$FE$2,FALSE)),"",VLOOKUP($B229,'[1]1718  Exp_Rev Access'!$F$7:$GK$318,$FE$2,FALSE))</f>
        <v>0</v>
      </c>
      <c r="FF229" s="90">
        <f>IF(ISNA(VLOOKUP($B229,'[1]1718  Exp_Rev Access'!$F$7:$GK$318,$FF$2,FALSE)),"",VLOOKUP($B229,'[1]1718  Exp_Rev Access'!$F$7:$GK$318,$FF$2,FALSE))</f>
        <v>0</v>
      </c>
      <c r="FG229" s="90">
        <f>IF(ISNA(VLOOKUP($B229,'[1]1718  Exp_Rev Access'!$F$7:$GK$318,$FG$2,FALSE)),"",VLOOKUP($B229,'[1]1718  Exp_Rev Access'!$F$7:$GK$318,$FG$2,FALSE))</f>
        <v>0</v>
      </c>
      <c r="FH229" s="90">
        <f>IF(ISNA(VLOOKUP($B229,'[1]1718  Exp_Rev Access'!$F$7:$GK$318,$FH$2,FALSE)),"",VLOOKUP($B229,'[1]1718  Exp_Rev Access'!$F$7:$GK$318,$FH$2,FALSE))</f>
        <v>0</v>
      </c>
      <c r="FI229" s="90">
        <f>IF(ISNA(VLOOKUP($B229,'[1]1718  Exp_Rev Access'!$F$7:$GK$318,$FI$2,FALSE)),"",VLOOKUP($B229,'[1]1718  Exp_Rev Access'!$F$7:$GK$318,$FI$2,FALSE))</f>
        <v>0</v>
      </c>
      <c r="FJ229" s="90">
        <f>IF(ISNA(VLOOKUP($B229,'[1]1718  Exp_Rev Access'!$F$7:$GK$318,$FJ$2,FALSE)),"",VLOOKUP($B229,'[1]1718  Exp_Rev Access'!$F$7:$GK$318,$FJ$2,FALSE))</f>
        <v>0</v>
      </c>
      <c r="FK229" s="90">
        <f>IF(ISNA(VLOOKUP($B229,'[1]1718  Exp_Rev Access'!$F$7:$GK$318,$FK$2,FALSE)),"",VLOOKUP($B229,'[1]1718  Exp_Rev Access'!$F$7:$GK$318,$FK$2,FALSE))</f>
        <v>0</v>
      </c>
      <c r="FL229" s="90">
        <f>IF(ISNA(VLOOKUP($B229,'[1]1718  Exp_Rev Access'!$F$7:$GK$318,$FL$2,FALSE)),"",VLOOKUP($B229,'[1]1718  Exp_Rev Access'!$F$7:$GK$318,$FL$2,FALSE))</f>
        <v>0</v>
      </c>
      <c r="FM229" s="90">
        <f>IF(ISNA(VLOOKUP($B229,'[1]1718  Exp_Rev Access'!$F$7:$GK$318,$FM$2,FALSE)),"",VLOOKUP($B229,'[1]1718  Exp_Rev Access'!$F$7:$GK$318,$FM$2,FALSE))</f>
        <v>0</v>
      </c>
      <c r="FN229" s="90">
        <f>IF(ISNA(VLOOKUP($B229,'[1]1718  Exp_Rev Access'!$F$7:$GK$318,$FN$2,FALSE)),"",VLOOKUP($B229,'[1]1718  Exp_Rev Access'!$F$7:$GK$318,$FN$2,FALSE))</f>
        <v>0</v>
      </c>
      <c r="FO229" s="90">
        <f>IF(ISNA(VLOOKUP($B229,'[1]1718  Exp_Rev Access'!$F$7:$GK$318,$FO$2,FALSE)),"",VLOOKUP($B229,'[1]1718  Exp_Rev Access'!$F$7:$GK$318,$FO$2,FALSE))</f>
        <v>0</v>
      </c>
      <c r="FP229" s="90">
        <f>IF(ISNA(VLOOKUP($B229,'[1]1718  Exp_Rev Access'!$F$7:$GK$318,$FP$2,FALSE)),"",VLOOKUP($B229,'[1]1718  Exp_Rev Access'!$F$7:$GK$318,$FP$2,FALSE))</f>
        <v>0</v>
      </c>
      <c r="FQ229" s="90">
        <f>IF(ISNA(VLOOKUP($B229,'[1]1718  Exp_Rev Access'!$F$7:$GK$318,$FQ$2,FALSE)),"",VLOOKUP($B229,'[1]1718  Exp_Rev Access'!$F$7:$GK$318,$FQ$2,FALSE))</f>
        <v>0</v>
      </c>
      <c r="FR229" s="90">
        <f>IF(ISNA(VLOOKUP($B229,'[1]1718  Exp_Rev Access'!$F$7:$GK$318,$FR$2,FALSE)),"",VLOOKUP($B229,'[1]1718  Exp_Rev Access'!$F$7:$GK$318,$FR$2,FALSE))</f>
        <v>21071.41</v>
      </c>
      <c r="FS229" s="56">
        <f t="shared" si="620"/>
        <v>522028.98999999993</v>
      </c>
      <c r="FT229" s="92">
        <f t="shared" si="621"/>
        <v>6.3639170231680475E-2</v>
      </c>
      <c r="FU229" s="94">
        <f t="shared" si="622"/>
        <v>883.98582653164897</v>
      </c>
      <c r="FV229" s="95">
        <f>IF(ISNA(VLOOKUP($B229,'[1]1718  Exp_Rev Access'!$F$7:$GK$318,$FV$2,FALSE)),"",VLOOKUP($B229,'[1]1718  Exp_Rev Access'!$F$7:$GK$318,$FV$2,FALSE))</f>
        <v>49779.38</v>
      </c>
      <c r="FW229" s="95">
        <f>IF(ISNA(VLOOKUP($B229,'[1]1718  Exp_Rev Access'!$F$7:$GK$318,$FW$2,FALSE)),"",VLOOKUP($B229,'[1]1718  Exp_Rev Access'!$F$7:$GK$318,$FW$2,FALSE))</f>
        <v>0</v>
      </c>
      <c r="FX229" s="95">
        <f>IF(ISNA(VLOOKUP($B229,'[1]1718  Exp_Rev Access'!$F$7:$GK$318,$FX$2,FALSE)),"",VLOOKUP($B229,'[1]1718  Exp_Rev Access'!$F$7:$GK$318,$FX$2,FALSE))</f>
        <v>0</v>
      </c>
      <c r="FY229" s="95">
        <f>IF(ISNA(VLOOKUP($B229,'[1]1718  Exp_Rev Access'!$F$7:$GK$318,$FY$2,FALSE)),"",VLOOKUP($B229,'[1]1718  Exp_Rev Access'!$F$7:$GK$318,$FY$2,FALSE))</f>
        <v>0</v>
      </c>
      <c r="FZ229" s="95">
        <f>IF(ISNA(VLOOKUP($B229,'[1]1718  Exp_Rev Access'!$F$7:$GK$318,$FZ$2,FALSE)),"",VLOOKUP($B229,'[1]1718  Exp_Rev Access'!$F$7:$GK$318,$FZ$2,FALSE))</f>
        <v>0</v>
      </c>
      <c r="GA229" s="95">
        <f>IF(ISNA(VLOOKUP($B229,'[1]1718  Exp_Rev Access'!$F$7:$GK$318,$GA$2,FALSE)),"",VLOOKUP($B229,'[1]1718  Exp_Rev Access'!$F$7:$GK$318,$GA$2,FALSE))</f>
        <v>0</v>
      </c>
      <c r="GB229" s="95">
        <f>IF(ISNA(VLOOKUP($B229,'[1]1718  Exp_Rev Access'!$F$7:$GK$318,$GB$2,FALSE)),"",VLOOKUP($B229,'[1]1718  Exp_Rev Access'!$F$7:$GK$318,$GB$2,FALSE))</f>
        <v>0</v>
      </c>
      <c r="GC229" s="95">
        <f>IF(ISNA(VLOOKUP($B229,'[1]1718  Exp_Rev Access'!$F$7:$GK$318,$GC$2,FALSE)),"",VLOOKUP($B229,'[1]1718  Exp_Rev Access'!$F$7:$GK$318,$GC$2,FALSE))</f>
        <v>0</v>
      </c>
      <c r="GD229" s="95">
        <f>IF(ISNA(VLOOKUP($B229,'[1]1718  Exp_Rev Access'!$F$7:$GK$318,$GD$2,FALSE)),"",VLOOKUP($B229,'[1]1718  Exp_Rev Access'!$F$7:$GK$318,$GD$2,FALSE))</f>
        <v>0</v>
      </c>
      <c r="GE229" s="95">
        <f>IF(ISNA(VLOOKUP($B229,'[1]1718  Exp_Rev Access'!$F$7:$GK$318,$GE$2,FALSE)),"",VLOOKUP($B229,'[1]1718  Exp_Rev Access'!$F$7:$GK$318,$GE$2,FALSE))</f>
        <v>0</v>
      </c>
      <c r="GF229" s="95">
        <f>IF(ISNA(VLOOKUP($B229,'[1]1718  Exp_Rev Access'!$F$7:$GK$318,$GF$2,FALSE)),"",VLOOKUP($B229,'[1]1718  Exp_Rev Access'!$F$7:$GK$318,$GF$2,FALSE))</f>
        <v>0</v>
      </c>
      <c r="GG229" s="95">
        <f>IF(ISNA(VLOOKUP($B229,'[1]1718  Exp_Rev Access'!$F$7:$GK$318,$GG$2,FALSE)),"",VLOOKUP($B229,'[1]1718  Exp_Rev Access'!$F$7:$GK$318,$GG$2,FALSE))</f>
        <v>0</v>
      </c>
      <c r="GH229" s="95">
        <f>IF(ISNA(VLOOKUP($B229,'[1]1718  Exp_Rev Access'!$F$7:$GK$318,$GH$2,FALSE)),"",VLOOKUP($B229,'[1]1718  Exp_Rev Access'!$F$7:$GK$318,$GH$2,FALSE))</f>
        <v>0</v>
      </c>
      <c r="GI229" s="95">
        <f>IF(ISNA(VLOOKUP($B229,'[1]1718  Exp_Rev Access'!$F$7:$GK$318,$GI$2,FALSE)),"",VLOOKUP($B229,'[1]1718  Exp_Rev Access'!$F$7:$GK$318,$GI$2,FALSE))</f>
        <v>0</v>
      </c>
      <c r="GJ229" s="95">
        <f>IF(ISNA(VLOOKUP($B229,'[1]1718  Exp_Rev Access'!$F$7:$GK$318,$GJ$2,FALSE)),"",VLOOKUP($B229,'[1]1718  Exp_Rev Access'!$F$7:$GK$318,$GJ$2,FALSE))</f>
        <v>0</v>
      </c>
      <c r="GK229" s="95">
        <f>IF(ISNA(VLOOKUP($B229,'[1]1718  Exp_Rev Access'!$F$7:$GK$318,$GK$2,FALSE)),"",VLOOKUP($B229,'[1]1718  Exp_Rev Access'!$F$7:$GK$318,$GK$2,FALSE))</f>
        <v>1500</v>
      </c>
      <c r="GL229" s="95">
        <f>IF(ISNA(VLOOKUP($B229,'[1]1718  Exp_Rev Access'!$F$7:$GK$318,$GL$2,FALSE)),"",VLOOKUP($B229,'[1]1718  Exp_Rev Access'!$F$7:$GK$318,$GL$2,FALSE))</f>
        <v>0</v>
      </c>
      <c r="GM229" s="95">
        <f>IF(ISNA(VLOOKUP($B229,'[1]1718  Exp_Rev Access'!$F$7:$GK$318,$GM$2,FALSE)),"",VLOOKUP($B229,'[1]1718  Exp_Rev Access'!$F$7:$GK$318,$GM$2,FALSE))</f>
        <v>0</v>
      </c>
      <c r="GN229" s="95">
        <f>IF(ISNA(VLOOKUP($B229,'[1]1718  Exp_Rev Access'!$F$7:$GK$318,$GN$2,FALSE)),"",VLOOKUP($B229,'[1]1718  Exp_Rev Access'!$F$7:$GK$318,$GN$2,FALSE))</f>
        <v>0</v>
      </c>
      <c r="GO229" s="95">
        <f>IF(ISNA(VLOOKUP($B229,'[1]1718  Exp_Rev Access'!$F$7:$GK$318,$GO$2,FALSE)),"",VLOOKUP($B229,'[1]1718  Exp_Rev Access'!$F$7:$GK$318,$GO$2,FALSE))</f>
        <v>0</v>
      </c>
      <c r="GP229" s="95">
        <f>IF(ISNA(VLOOKUP($B229,'[1]1718  Exp_Rev Access'!$F$7:$GK$318,$GP$2,FALSE)),"",VLOOKUP($B229,'[1]1718  Exp_Rev Access'!$F$7:$GK$318,$GP$2,FALSE))</f>
        <v>0</v>
      </c>
      <c r="GQ229" s="95">
        <f>IF(ISNA(VLOOKUP($B229,'[1]1718  Exp_Rev Access'!$F$7:$GK$318,$GQ$2,FALSE)),"",VLOOKUP($B229,'[1]1718  Exp_Rev Access'!$F$7:$GK$318,$GQ$2,FALSE))</f>
        <v>0</v>
      </c>
      <c r="GR229" s="95">
        <f>IF(ISNA(VLOOKUP($B229,'[1]1718  Exp_Rev Access'!$F$7:$GK$318,$GR$2,FALSE)),"",VLOOKUP($B229,'[1]1718  Exp_Rev Access'!$F$7:$GK$318,$GR$2,FALSE))</f>
        <v>0</v>
      </c>
      <c r="GS229" s="95">
        <f>IF(ISNA(VLOOKUP($B229,'[1]1718  Exp_Rev Access'!$F$7:$GK$318,$GS$2,FALSE)),"",VLOOKUP($B229,'[1]1718  Exp_Rev Access'!$F$7:$GK$318,$GS$2,FALSE))</f>
        <v>0</v>
      </c>
      <c r="GT229" s="95">
        <f>IF(ISNA(VLOOKUP($B229,'[1]1718  Exp_Rev Access'!$F$7:$GK$318,$GT$2,FALSE)),"",VLOOKUP($B229,'[1]1718  Exp_Rev Access'!$F$7:$GK$318,$GT$2,FALSE))</f>
        <v>0</v>
      </c>
      <c r="GU229" s="56">
        <f t="shared" si="623"/>
        <v>51279.38</v>
      </c>
      <c r="GV229" s="92">
        <f t="shared" si="624"/>
        <v>6.2513332701983294E-3</v>
      </c>
      <c r="GW229" s="96">
        <f t="shared" si="625"/>
        <v>86.834727537508044</v>
      </c>
      <c r="HE229" s="41"/>
      <c r="HF229" s="41"/>
      <c r="HG229" s="41"/>
      <c r="HH229" s="41"/>
      <c r="HI229" s="41"/>
      <c r="HJ229" s="41"/>
      <c r="HK229" s="41"/>
      <c r="HL229" s="41"/>
      <c r="HM229" s="41"/>
      <c r="HN229" s="41"/>
    </row>
    <row r="230" spans="1:222" s="97" customFormat="1" x14ac:dyDescent="0.3">
      <c r="A230" s="98"/>
      <c r="B230" s="99"/>
      <c r="C230" s="82" t="s">
        <v>185</v>
      </c>
      <c r="D230" s="111">
        <f>SUM(D222:D229)</f>
        <v>2080.44</v>
      </c>
      <c r="E230" s="112">
        <f>SUM(E222:E229)</f>
        <v>35085146.890000001</v>
      </c>
      <c r="F230" s="113">
        <f t="shared" si="626"/>
        <v>35085146.890000001</v>
      </c>
      <c r="G230" s="113">
        <f t="shared" si="627"/>
        <v>0</v>
      </c>
      <c r="H230" s="103">
        <f>SUM(H222:H229)</f>
        <v>5510079.5199999996</v>
      </c>
      <c r="I230" s="103">
        <f t="shared" ref="I230:M230" si="628">SUM(I222:I229)</f>
        <v>0</v>
      </c>
      <c r="J230" s="103">
        <f t="shared" si="628"/>
        <v>4242.97</v>
      </c>
      <c r="K230" s="103">
        <f t="shared" si="628"/>
        <v>523.29999999999995</v>
      </c>
      <c r="L230" s="103">
        <f t="shared" si="628"/>
        <v>0</v>
      </c>
      <c r="M230" s="103">
        <f t="shared" si="628"/>
        <v>0</v>
      </c>
      <c r="N230" s="102">
        <f t="shared" si="609"/>
        <v>5514845.7899999991</v>
      </c>
      <c r="O230" s="58">
        <f t="shared" si="610"/>
        <v>0.1571846287915028</v>
      </c>
      <c r="P230" s="102">
        <f t="shared" si="611"/>
        <v>2650.8074205456533</v>
      </c>
      <c r="Q230" s="103">
        <f>SUM(Q222:Q229)</f>
        <v>48399.69</v>
      </c>
      <c r="R230" s="103">
        <f t="shared" ref="R230:AL230" si="629">SUM(R222:R229)</f>
        <v>0</v>
      </c>
      <c r="S230" s="103">
        <f t="shared" si="629"/>
        <v>0</v>
      </c>
      <c r="T230" s="103">
        <f t="shared" si="629"/>
        <v>0</v>
      </c>
      <c r="U230" s="103">
        <f t="shared" si="629"/>
        <v>29150.77</v>
      </c>
      <c r="V230" s="103">
        <f t="shared" si="629"/>
        <v>0</v>
      </c>
      <c r="W230" s="103">
        <f t="shared" si="629"/>
        <v>0</v>
      </c>
      <c r="X230" s="103">
        <f t="shared" si="629"/>
        <v>0</v>
      </c>
      <c r="Y230" s="103">
        <f t="shared" si="629"/>
        <v>26115.98</v>
      </c>
      <c r="Z230" s="103">
        <f t="shared" si="629"/>
        <v>4798.33</v>
      </c>
      <c r="AA230" s="103">
        <f t="shared" si="629"/>
        <v>0</v>
      </c>
      <c r="AB230" s="103">
        <f t="shared" si="629"/>
        <v>0</v>
      </c>
      <c r="AC230" s="103">
        <f t="shared" si="629"/>
        <v>550</v>
      </c>
      <c r="AD230" s="103">
        <f t="shared" si="629"/>
        <v>230943.79000000004</v>
      </c>
      <c r="AE230" s="103">
        <f t="shared" si="629"/>
        <v>65402.64</v>
      </c>
      <c r="AF230" s="103">
        <f t="shared" si="629"/>
        <v>217.01</v>
      </c>
      <c r="AG230" s="103">
        <f t="shared" si="629"/>
        <v>110490.6</v>
      </c>
      <c r="AH230" s="103">
        <f t="shared" si="629"/>
        <v>6063</v>
      </c>
      <c r="AI230" s="103">
        <f t="shared" si="629"/>
        <v>2797.5</v>
      </c>
      <c r="AJ230" s="103">
        <f t="shared" si="629"/>
        <v>2453.58</v>
      </c>
      <c r="AK230" s="103">
        <f t="shared" si="629"/>
        <v>64180.59</v>
      </c>
      <c r="AL230" s="103">
        <f t="shared" si="629"/>
        <v>15445.550000000001</v>
      </c>
      <c r="AM230" s="102">
        <f t="shared" si="612"/>
        <v>607009.03</v>
      </c>
      <c r="AN230" s="61">
        <f t="shared" si="613"/>
        <v>1.7301025756087409E-2</v>
      </c>
      <c r="AO230" s="59">
        <f t="shared" si="614"/>
        <v>291.76954394262754</v>
      </c>
      <c r="AP230" s="103">
        <f>SUM(AP222:AP229)</f>
        <v>20150162.800000001</v>
      </c>
      <c r="AQ230" s="103">
        <f t="shared" ref="AQ230:AT230" si="630">SUM(AQ222:AQ229)</f>
        <v>356219.87</v>
      </c>
      <c r="AR230" s="103">
        <f t="shared" si="630"/>
        <v>1477223.44</v>
      </c>
      <c r="AS230" s="103">
        <f t="shared" si="630"/>
        <v>0</v>
      </c>
      <c r="AT230" s="103">
        <f t="shared" si="630"/>
        <v>0</v>
      </c>
      <c r="AU230" s="102">
        <f t="shared" si="615"/>
        <v>21983606.110000003</v>
      </c>
      <c r="AV230" s="64">
        <f t="shared" si="616"/>
        <v>0.62657871089790962</v>
      </c>
      <c r="AW230" s="102">
        <f t="shared" si="617"/>
        <v>10566.806113129916</v>
      </c>
      <c r="AX230" s="103">
        <f>SUM(AX222:AX229)</f>
        <v>0</v>
      </c>
      <c r="AY230" s="103">
        <f t="shared" ref="AY230:BU230" si="631">SUM(AY222:AY229)</f>
        <v>1751325.9899999998</v>
      </c>
      <c r="AZ230" s="103">
        <f t="shared" si="631"/>
        <v>60450.7</v>
      </c>
      <c r="BA230" s="103">
        <f t="shared" si="631"/>
        <v>0</v>
      </c>
      <c r="BB230" s="103">
        <f t="shared" si="631"/>
        <v>0</v>
      </c>
      <c r="BC230" s="103">
        <f t="shared" si="631"/>
        <v>642447.41999999993</v>
      </c>
      <c r="BD230" s="103">
        <f t="shared" si="631"/>
        <v>0</v>
      </c>
      <c r="BE230" s="103">
        <f t="shared" si="631"/>
        <v>134528.62</v>
      </c>
      <c r="BF230" s="103">
        <f t="shared" si="631"/>
        <v>0</v>
      </c>
      <c r="BG230" s="103">
        <f t="shared" si="631"/>
        <v>9634.58</v>
      </c>
      <c r="BH230" s="103">
        <f t="shared" si="631"/>
        <v>28148.73</v>
      </c>
      <c r="BI230" s="103">
        <f t="shared" si="631"/>
        <v>0</v>
      </c>
      <c r="BJ230" s="103">
        <f t="shared" si="631"/>
        <v>19570.629999999997</v>
      </c>
      <c r="BK230" s="103">
        <f t="shared" si="631"/>
        <v>2170604.73</v>
      </c>
      <c r="BL230" s="103">
        <f t="shared" si="631"/>
        <v>24745.46</v>
      </c>
      <c r="BM230" s="103">
        <f t="shared" si="631"/>
        <v>0</v>
      </c>
      <c r="BN230" s="103">
        <f t="shared" si="631"/>
        <v>0</v>
      </c>
      <c r="BO230" s="103">
        <f t="shared" si="631"/>
        <v>0</v>
      </c>
      <c r="BP230" s="103">
        <f t="shared" si="631"/>
        <v>0</v>
      </c>
      <c r="BQ230" s="103">
        <f t="shared" si="631"/>
        <v>5611.2</v>
      </c>
      <c r="BR230" s="103">
        <f t="shared" si="631"/>
        <v>0</v>
      </c>
      <c r="BS230" s="103">
        <f t="shared" si="631"/>
        <v>0</v>
      </c>
      <c r="BT230" s="103">
        <f t="shared" si="631"/>
        <v>0</v>
      </c>
      <c r="BU230" s="103">
        <f t="shared" si="631"/>
        <v>0</v>
      </c>
      <c r="BV230" s="102">
        <f t="shared" si="571"/>
        <v>4847068.0599999996</v>
      </c>
      <c r="BW230" s="61">
        <f t="shared" si="618"/>
        <v>0.1381515681036386</v>
      </c>
      <c r="BX230" s="59">
        <f t="shared" si="619"/>
        <v>2329.8283343908015</v>
      </c>
      <c r="BY230" s="90">
        <f>SUM(BY222:BY229)</f>
        <v>0</v>
      </c>
      <c r="BZ230" s="90">
        <f t="shared" ref="BZ230:CD230" si="632">SUM(BZ222:BZ229)</f>
        <v>93926.9</v>
      </c>
      <c r="CA230" s="90">
        <f t="shared" si="632"/>
        <v>0</v>
      </c>
      <c r="CB230" s="90">
        <f t="shared" si="632"/>
        <v>0</v>
      </c>
      <c r="CC230" s="90">
        <f t="shared" si="632"/>
        <v>0</v>
      </c>
      <c r="CD230" s="90">
        <f t="shared" si="632"/>
        <v>0</v>
      </c>
      <c r="CE230" s="56">
        <f t="shared" si="566"/>
        <v>93926.9</v>
      </c>
      <c r="CF230" s="61">
        <f t="shared" si="591"/>
        <v>2.6771129188793881E-3</v>
      </c>
      <c r="CG230" s="62">
        <f t="shared" si="592"/>
        <v>45.147613004941256</v>
      </c>
      <c r="CH230" s="103">
        <f>SUM(CH222:CH229)</f>
        <v>15688</v>
      </c>
      <c r="CI230" s="103">
        <f t="shared" ref="CI230:ET230" si="633">SUM(CI222:CI229)</f>
        <v>0</v>
      </c>
      <c r="CJ230" s="103">
        <f t="shared" si="633"/>
        <v>0</v>
      </c>
      <c r="CK230" s="103">
        <f t="shared" si="633"/>
        <v>0</v>
      </c>
      <c r="CL230" s="103">
        <f t="shared" si="633"/>
        <v>0</v>
      </c>
      <c r="CM230" s="103">
        <f t="shared" si="633"/>
        <v>0</v>
      </c>
      <c r="CN230" s="103">
        <f t="shared" si="633"/>
        <v>0</v>
      </c>
      <c r="CO230" s="103">
        <f t="shared" si="633"/>
        <v>0</v>
      </c>
      <c r="CP230" s="103">
        <f t="shared" si="633"/>
        <v>0</v>
      </c>
      <c r="CQ230" s="103">
        <f t="shared" si="633"/>
        <v>418094.33</v>
      </c>
      <c r="CR230" s="103">
        <f t="shared" si="633"/>
        <v>0</v>
      </c>
      <c r="CS230" s="103">
        <f t="shared" si="633"/>
        <v>24993.56</v>
      </c>
      <c r="CT230" s="103">
        <f t="shared" si="633"/>
        <v>0</v>
      </c>
      <c r="CU230" s="103">
        <f t="shared" si="633"/>
        <v>404051.88</v>
      </c>
      <c r="CV230" s="103">
        <f t="shared" si="633"/>
        <v>137612.22</v>
      </c>
      <c r="CW230" s="103">
        <f t="shared" si="633"/>
        <v>0</v>
      </c>
      <c r="CX230" s="103">
        <f t="shared" si="633"/>
        <v>0</v>
      </c>
      <c r="CY230" s="103">
        <f t="shared" si="633"/>
        <v>0</v>
      </c>
      <c r="CZ230" s="103">
        <f t="shared" si="633"/>
        <v>0</v>
      </c>
      <c r="DA230" s="103">
        <f t="shared" si="633"/>
        <v>0</v>
      </c>
      <c r="DB230" s="103">
        <f t="shared" si="633"/>
        <v>0</v>
      </c>
      <c r="DC230" s="103">
        <f t="shared" si="633"/>
        <v>0</v>
      </c>
      <c r="DD230" s="103">
        <f t="shared" si="633"/>
        <v>0</v>
      </c>
      <c r="DE230" s="103">
        <f t="shared" si="633"/>
        <v>0</v>
      </c>
      <c r="DF230" s="103">
        <f t="shared" si="633"/>
        <v>0</v>
      </c>
      <c r="DG230" s="103">
        <f t="shared" si="633"/>
        <v>0</v>
      </c>
      <c r="DH230" s="103">
        <f t="shared" si="633"/>
        <v>12261.42</v>
      </c>
      <c r="DI230" s="103">
        <f t="shared" si="633"/>
        <v>548988.76</v>
      </c>
      <c r="DJ230" s="103">
        <f t="shared" si="633"/>
        <v>0</v>
      </c>
      <c r="DK230" s="103">
        <f t="shared" si="633"/>
        <v>2090</v>
      </c>
      <c r="DL230" s="103">
        <f t="shared" si="633"/>
        <v>0</v>
      </c>
      <c r="DM230" s="103">
        <f t="shared" si="633"/>
        <v>0</v>
      </c>
      <c r="DN230" s="103">
        <f t="shared" si="633"/>
        <v>0</v>
      </c>
      <c r="DO230" s="103">
        <f t="shared" si="633"/>
        <v>0</v>
      </c>
      <c r="DP230" s="103">
        <f t="shared" si="633"/>
        <v>0</v>
      </c>
      <c r="DQ230" s="103">
        <f t="shared" si="633"/>
        <v>0</v>
      </c>
      <c r="DR230" s="103">
        <f t="shared" si="633"/>
        <v>0</v>
      </c>
      <c r="DS230" s="103">
        <f t="shared" si="633"/>
        <v>0</v>
      </c>
      <c r="DT230" s="103">
        <f t="shared" si="633"/>
        <v>0</v>
      </c>
      <c r="DU230" s="103">
        <f t="shared" si="633"/>
        <v>0</v>
      </c>
      <c r="DV230" s="103">
        <f t="shared" si="633"/>
        <v>0</v>
      </c>
      <c r="DW230" s="103">
        <f t="shared" si="633"/>
        <v>0</v>
      </c>
      <c r="DX230" s="103">
        <f t="shared" si="633"/>
        <v>0</v>
      </c>
      <c r="DY230" s="103">
        <f t="shared" si="633"/>
        <v>136959.09</v>
      </c>
      <c r="DZ230" s="103">
        <f t="shared" si="633"/>
        <v>0</v>
      </c>
      <c r="EA230" s="103">
        <f t="shared" si="633"/>
        <v>0</v>
      </c>
      <c r="EB230" s="103">
        <f t="shared" si="633"/>
        <v>0</v>
      </c>
      <c r="EC230" s="103">
        <f t="shared" si="633"/>
        <v>0</v>
      </c>
      <c r="ED230" s="103">
        <f t="shared" si="633"/>
        <v>0</v>
      </c>
      <c r="EE230" s="103">
        <f t="shared" si="633"/>
        <v>0</v>
      </c>
      <c r="EF230" s="103">
        <f t="shared" si="633"/>
        <v>0</v>
      </c>
      <c r="EG230" s="103">
        <f t="shared" si="633"/>
        <v>0</v>
      </c>
      <c r="EH230" s="103">
        <f t="shared" si="633"/>
        <v>0</v>
      </c>
      <c r="EI230" s="103">
        <f t="shared" si="633"/>
        <v>0</v>
      </c>
      <c r="EJ230" s="103">
        <f t="shared" si="633"/>
        <v>0</v>
      </c>
      <c r="EK230" s="103">
        <f t="shared" si="633"/>
        <v>0</v>
      </c>
      <c r="EL230" s="103">
        <f t="shared" si="633"/>
        <v>0</v>
      </c>
      <c r="EM230" s="103">
        <f t="shared" si="633"/>
        <v>0</v>
      </c>
      <c r="EN230" s="103">
        <f t="shared" si="633"/>
        <v>61669.78</v>
      </c>
      <c r="EO230" s="103">
        <f t="shared" si="633"/>
        <v>0</v>
      </c>
      <c r="EP230" s="103">
        <f t="shared" si="633"/>
        <v>0</v>
      </c>
      <c r="EQ230" s="103">
        <f t="shared" si="633"/>
        <v>0</v>
      </c>
      <c r="ER230" s="103">
        <f t="shared" si="633"/>
        <v>0</v>
      </c>
      <c r="ES230" s="103">
        <f t="shared" si="633"/>
        <v>0</v>
      </c>
      <c r="ET230" s="103">
        <f t="shared" si="633"/>
        <v>0</v>
      </c>
      <c r="EU230" s="103">
        <f t="shared" ref="EU230:FR230" si="634">SUM(EU222:EU229)</f>
        <v>0</v>
      </c>
      <c r="EV230" s="103">
        <f t="shared" si="634"/>
        <v>7979.41</v>
      </c>
      <c r="EW230" s="103">
        <f t="shared" si="634"/>
        <v>0</v>
      </c>
      <c r="EX230" s="103">
        <f t="shared" si="634"/>
        <v>0</v>
      </c>
      <c r="EY230" s="103">
        <f t="shared" si="634"/>
        <v>0</v>
      </c>
      <c r="EZ230" s="103">
        <f t="shared" si="634"/>
        <v>0</v>
      </c>
      <c r="FA230" s="103">
        <f t="shared" si="634"/>
        <v>0</v>
      </c>
      <c r="FB230" s="103">
        <f t="shared" si="634"/>
        <v>0</v>
      </c>
      <c r="FC230" s="103">
        <f t="shared" si="634"/>
        <v>22824.260000000002</v>
      </c>
      <c r="FD230" s="103">
        <f t="shared" si="634"/>
        <v>0</v>
      </c>
      <c r="FE230" s="103">
        <f t="shared" si="634"/>
        <v>0</v>
      </c>
      <c r="FF230" s="103">
        <f t="shared" si="634"/>
        <v>0</v>
      </c>
      <c r="FG230" s="103">
        <f t="shared" si="634"/>
        <v>0</v>
      </c>
      <c r="FH230" s="103">
        <f t="shared" si="634"/>
        <v>0</v>
      </c>
      <c r="FI230" s="103">
        <f t="shared" si="634"/>
        <v>0</v>
      </c>
      <c r="FJ230" s="103">
        <f t="shared" si="634"/>
        <v>0</v>
      </c>
      <c r="FK230" s="103">
        <f t="shared" si="634"/>
        <v>0</v>
      </c>
      <c r="FL230" s="103">
        <f t="shared" si="634"/>
        <v>0</v>
      </c>
      <c r="FM230" s="103">
        <f t="shared" si="634"/>
        <v>0</v>
      </c>
      <c r="FN230" s="103">
        <f t="shared" si="634"/>
        <v>0</v>
      </c>
      <c r="FO230" s="103">
        <f t="shared" si="634"/>
        <v>0</v>
      </c>
      <c r="FP230" s="103">
        <f t="shared" si="634"/>
        <v>0</v>
      </c>
      <c r="FQ230" s="103">
        <f t="shared" si="634"/>
        <v>0</v>
      </c>
      <c r="FR230" s="103">
        <f t="shared" si="634"/>
        <v>71212.890000000014</v>
      </c>
      <c r="FS230" s="102">
        <f t="shared" si="620"/>
        <v>1864425.6</v>
      </c>
      <c r="FT230" s="61">
        <f t="shared" si="621"/>
        <v>5.3140025488432552E-2</v>
      </c>
      <c r="FU230" s="115">
        <f t="shared" si="622"/>
        <v>896.1688873507527</v>
      </c>
      <c r="FV230" s="134">
        <f>SUM(FV222:FV229)</f>
        <v>51184.52</v>
      </c>
      <c r="FW230" s="134">
        <f t="shared" ref="FW230:GT230" si="635">SUM(FW222:FW229)</f>
        <v>5699.77</v>
      </c>
      <c r="FX230" s="134">
        <f t="shared" si="635"/>
        <v>0</v>
      </c>
      <c r="FY230" s="134">
        <f t="shared" si="635"/>
        <v>0</v>
      </c>
      <c r="FZ230" s="134">
        <f t="shared" si="635"/>
        <v>0</v>
      </c>
      <c r="GA230" s="134">
        <f t="shared" si="635"/>
        <v>0</v>
      </c>
      <c r="GB230" s="134">
        <f t="shared" si="635"/>
        <v>288</v>
      </c>
      <c r="GC230" s="134">
        <f t="shared" si="635"/>
        <v>0</v>
      </c>
      <c r="GD230" s="134">
        <f t="shared" si="635"/>
        <v>11904.25</v>
      </c>
      <c r="GE230" s="134">
        <f t="shared" si="635"/>
        <v>0</v>
      </c>
      <c r="GF230" s="134">
        <f t="shared" si="635"/>
        <v>0</v>
      </c>
      <c r="GG230" s="134">
        <f t="shared" si="635"/>
        <v>0</v>
      </c>
      <c r="GH230" s="134">
        <f t="shared" si="635"/>
        <v>0</v>
      </c>
      <c r="GI230" s="134">
        <f t="shared" si="635"/>
        <v>0</v>
      </c>
      <c r="GJ230" s="134">
        <f t="shared" si="635"/>
        <v>0</v>
      </c>
      <c r="GK230" s="134">
        <f t="shared" si="635"/>
        <v>104048.18000000001</v>
      </c>
      <c r="GL230" s="134">
        <f t="shared" si="635"/>
        <v>0</v>
      </c>
      <c r="GM230" s="134">
        <f t="shared" si="635"/>
        <v>0</v>
      </c>
      <c r="GN230" s="134">
        <f t="shared" si="635"/>
        <v>0</v>
      </c>
      <c r="GO230" s="134">
        <f t="shared" si="635"/>
        <v>0</v>
      </c>
      <c r="GP230" s="134">
        <f t="shared" si="635"/>
        <v>0</v>
      </c>
      <c r="GQ230" s="134">
        <f t="shared" si="635"/>
        <v>1140.6799999999998</v>
      </c>
      <c r="GR230" s="134">
        <f t="shared" si="635"/>
        <v>0</v>
      </c>
      <c r="GS230" s="134">
        <f t="shared" si="635"/>
        <v>0</v>
      </c>
      <c r="GT230" s="134">
        <f t="shared" si="635"/>
        <v>0</v>
      </c>
      <c r="GU230" s="102">
        <f t="shared" si="623"/>
        <v>174265.4</v>
      </c>
      <c r="GV230" s="61">
        <f t="shared" si="624"/>
        <v>4.9669280435496559E-3</v>
      </c>
      <c r="GW230" s="65">
        <f t="shared" si="625"/>
        <v>83.76372305858375</v>
      </c>
    </row>
    <row r="231" spans="1:222" x14ac:dyDescent="0.3">
      <c r="A231" s="73"/>
      <c r="B231" s="88"/>
      <c r="C231" s="89"/>
      <c r="D231" s="75"/>
      <c r="E231" s="76"/>
      <c r="F231" s="70"/>
      <c r="G231" s="70"/>
      <c r="H231" s="90"/>
      <c r="I231" s="90" t="str">
        <f>IF(ISNA(VLOOKUP($B231,'[1]1718  Exp_Rev Access'!$F$7:$GK$318,4,FALSE)),"",VLOOKUP($B231,'[1]1718  Exp_Rev Access'!$F$7:$GK$318,4,FALSE))</f>
        <v/>
      </c>
      <c r="J231" s="90" t="str">
        <f>IF(ISNA(VLOOKUP($B231,'[1]1718  Exp_Rev Access'!$F$7:$GK$318,5,FALSE)),"",VLOOKUP($B231,'[1]1718  Exp_Rev Access'!$F$7:$GK$318,5,FALSE))</f>
        <v/>
      </c>
      <c r="K231" s="90" t="str">
        <f>IF(ISNA(VLOOKUP($B231,'[1]1718  Exp_Rev Access'!$F$7:$GK$318,6,FALSE)),"-",VLOOKUP($B231,'[1]1718  Exp_Rev Access'!$F$7:$GK$318,6,FALSE))</f>
        <v>-</v>
      </c>
      <c r="L231" s="90" t="str">
        <f>IF(ISNA(VLOOKUP($B231,'[1]1718  Exp_Rev Access'!$F$7:$GK$318,7,FALSE)),"",VLOOKUP($B231,'[1]1718  Exp_Rev Access'!$F$7:$GK$318,7,FALSE))</f>
        <v/>
      </c>
      <c r="M231" s="90" t="str">
        <f>IF(ISNA(VLOOKUP($B231,'[1]1718  Exp_Rev Access'!$F$7:$GK$318,8,FALSE)),"",VLOOKUP($B231,'[1]1718  Exp_Rev Access'!$F$7:$GK$318,8,FALSE))</f>
        <v/>
      </c>
      <c r="N231" s="56"/>
      <c r="O231" s="91"/>
      <c r="P231" s="56"/>
      <c r="Q231" s="90" t="str">
        <f>IF(ISNA(VLOOKUP($B231,'[1]1718  Exp_Rev Access'!$F$7:$GK$318,10,FALSE)),"",VLOOKUP($B231,'[1]1718  Exp_Rev Access'!$F$7:$GK$318,10,FALSE))</f>
        <v/>
      </c>
      <c r="R231" s="90" t="str">
        <f>IF(ISNA(VLOOKUP($B231,'[1]1718  Exp_Rev Access'!$F$7:$GK$318,11,FALSE)),"",VLOOKUP($B231,'[1]1718  Exp_Rev Access'!$F$7:$GK$318,11,FALSE))</f>
        <v/>
      </c>
      <c r="S231" s="90" t="str">
        <f>IF(ISNA(VLOOKUP($B231,'[1]1718  Exp_Rev Access'!$F$7:$GK$318,12,FALSE)),"",VLOOKUP($B231,'[1]1718  Exp_Rev Access'!$F$7:$GK$318,12,FALSE))</f>
        <v/>
      </c>
      <c r="T231" s="90" t="str">
        <f>IF(ISNA(VLOOKUP($B231,'[1]1718  Exp_Rev Access'!$F$7:$GK$318,13,FALSE)),"",VLOOKUP($B231,'[1]1718  Exp_Rev Access'!$F$7:$GK$318,13,FALSE))</f>
        <v/>
      </c>
      <c r="U231" s="90" t="str">
        <f>IF(ISNA(VLOOKUP($B231,'[1]1718  Exp_Rev Access'!$F$7:$GK$318,14,FALSE)),"",VLOOKUP($B231,'[1]1718  Exp_Rev Access'!$F$7:$GK$318,14,FALSE))</f>
        <v/>
      </c>
      <c r="V231" s="90" t="str">
        <f>IF(ISNA(VLOOKUP($B231,'[1]1718  Exp_Rev Access'!$F$7:$GK$318,15,FALSE)),"",VLOOKUP($B231,'[1]1718  Exp_Rev Access'!$F$7:$GK$318,15,FALSE))</f>
        <v/>
      </c>
      <c r="W231" s="90" t="str">
        <f>IF(ISNA(VLOOKUP($B231,'[1]1718  Exp_Rev Access'!$F$7:$GK$318,16,FALSE)),"",VLOOKUP($B231,'[1]1718  Exp_Rev Access'!$F$7:$GK$318,16,FALSE))</f>
        <v/>
      </c>
      <c r="X231" s="90" t="str">
        <f>IF(ISNA(VLOOKUP($B231,'[1]1718  Exp_Rev Access'!$F$7:$GK$318,17,FALSE)),"",VLOOKUP($B231,'[1]1718  Exp_Rev Access'!$F$7:$GK$318,17,FALSE))</f>
        <v/>
      </c>
      <c r="Y231" s="90" t="str">
        <f>IF(ISNA(VLOOKUP($B231,'[1]1718  Exp_Rev Access'!$F$7:$GK$318,18,FALSE)),"",VLOOKUP($B231,'[1]1718  Exp_Rev Access'!$F$7:$GK$318,18,FALSE))</f>
        <v/>
      </c>
      <c r="Z231" s="90" t="str">
        <f>IF(ISNA(VLOOKUP($B231,'[1]1718  Exp_Rev Access'!$F$7:$GK$318,19,FALSE)),"",VLOOKUP($B231,'[1]1718  Exp_Rev Access'!$F$7:$GK$318,19,FALSE))</f>
        <v/>
      </c>
      <c r="AA231" s="90" t="str">
        <f>IF(ISNA(VLOOKUP($B231,'[1]1718  Exp_Rev Access'!$F$7:$GK$318,20,FALSE)),"",VLOOKUP($B231,'[1]1718  Exp_Rev Access'!$F$7:$GK$318,20,FALSE))</f>
        <v/>
      </c>
      <c r="AB231" s="90" t="str">
        <f>IF(ISNA(VLOOKUP($B231,'[1]1718  Exp_Rev Access'!$F$7:$GK$318,21,FALSE)),"",VLOOKUP($B231,'[1]1718  Exp_Rev Access'!$F$7:$GK$318,21,FALSE))</f>
        <v/>
      </c>
      <c r="AC231" s="90" t="str">
        <f>IF(ISNA(VLOOKUP($B231,'[1]1718  Exp_Rev Access'!$F$7:$GK$318,22,FALSE)),"",VLOOKUP($B231,'[1]1718  Exp_Rev Access'!$F$7:$GK$318,22,FALSE))</f>
        <v/>
      </c>
      <c r="AD231" s="90" t="str">
        <f>IF(ISNA(VLOOKUP($B231,'[1]1718  Exp_Rev Access'!$F$7:$GK$318,23,FALSE)),"",VLOOKUP($B231,'[1]1718  Exp_Rev Access'!$F$7:$GK$318,23,FALSE))</f>
        <v/>
      </c>
      <c r="AE231" s="90" t="str">
        <f>IF(ISNA(VLOOKUP($B231,'[1]1718  Exp_Rev Access'!$F$7:$GK$318,24,FALSE)),"",VLOOKUP($B231,'[1]1718  Exp_Rev Access'!$F$7:$GK$318,24,FALSE))</f>
        <v/>
      </c>
      <c r="AF231" s="90" t="str">
        <f>IF(ISNA(VLOOKUP($B231,'[1]1718  Exp_Rev Access'!$F$7:$GK$318,25,FALSE)),"",VLOOKUP($B231,'[1]1718  Exp_Rev Access'!$F$7:$GK$318,25,FALSE))</f>
        <v/>
      </c>
      <c r="AG231" s="90" t="str">
        <f>IF(ISNA(VLOOKUP($B231,'[1]1718  Exp_Rev Access'!$F$7:$GK$318,26,FALSE)),"",VLOOKUP($B231,'[1]1718  Exp_Rev Access'!$F$7:$GK$318,26,FALSE))</f>
        <v/>
      </c>
      <c r="AH231" s="90" t="str">
        <f>IF(ISNA(VLOOKUP($B231,'[1]1718  Exp_Rev Access'!$F$7:$GK$318,27,FALSE)),"",VLOOKUP($B231,'[1]1718  Exp_Rev Access'!$F$7:$GK$318,27,FALSE))</f>
        <v/>
      </c>
      <c r="AI231" s="90" t="str">
        <f>IF(ISNA(VLOOKUP($B231,'[1]1718  Exp_Rev Access'!$F$7:$GK$318,28,FALSE)),"",VLOOKUP($B231,'[1]1718  Exp_Rev Access'!$F$7:$GK$318,28,FALSE))</f>
        <v/>
      </c>
      <c r="AJ231" s="90" t="str">
        <f>IF(ISNA(VLOOKUP($B231,'[1]1718  Exp_Rev Access'!$F$7:$GK$318,29,FALSE)),"",VLOOKUP($B231,'[1]1718  Exp_Rev Access'!$F$7:$GK$318,29,FALSE))</f>
        <v/>
      </c>
      <c r="AK231" s="90" t="str">
        <f>IF(ISNA(VLOOKUP($B231,'[1]1718  Exp_Rev Access'!$F$7:$GK$318,30,FALSE)),"",VLOOKUP($B231,'[1]1718  Exp_Rev Access'!$F$7:$GK$318,30,FALSE))</f>
        <v/>
      </c>
      <c r="AL231" s="90" t="str">
        <f>IF(ISNA(VLOOKUP($B231,'[1]1718  Exp_Rev Access'!$F$7:$GK$318,31,FALSE)),"",VLOOKUP($B231,'[1]1718  Exp_Rev Access'!$F$7:$GK$318,31,FALSE))</f>
        <v/>
      </c>
      <c r="AM231" s="56"/>
      <c r="AN231" s="92"/>
      <c r="AO231" s="71"/>
      <c r="AP231" s="90" t="str">
        <f>IF(ISNA(VLOOKUP($B231,'[1]1718  Exp_Rev Access'!$F$7:$GK$318,33,FALSE)),"",VLOOKUP($B231,'[1]1718  Exp_Rev Access'!$F$7:$GK$318,33,FALSE))</f>
        <v/>
      </c>
      <c r="AQ231" s="90" t="str">
        <f>IF(ISNA(VLOOKUP($B231,'[1]1718  Exp_Rev Access'!$F$7:$GK$318,34,FALSE)),"",VLOOKUP($B231,'[1]1718  Exp_Rev Access'!$F$7:$GK$318,34,FALSE))</f>
        <v/>
      </c>
      <c r="AR231" s="90" t="str">
        <f>IF(ISNA(VLOOKUP($B231,'[1]1718  Exp_Rev Access'!$F$7:$GK$318,35,FALSE)),"",VLOOKUP($B231,'[1]1718  Exp_Rev Access'!$F$7:$GK$318,35,FALSE))</f>
        <v/>
      </c>
      <c r="AS231" s="90" t="str">
        <f>IF(ISNA(VLOOKUP($B231,'[1]1718  Exp_Rev Access'!$F$7:$GK$318,36,FALSE)),"",VLOOKUP($B231,'[1]1718  Exp_Rev Access'!$F$7:$GK$318,36,FALSE))</f>
        <v/>
      </c>
      <c r="AT231" s="90" t="str">
        <f>IF(ISNA(VLOOKUP($B231,'[1]1718  Exp_Rev Access'!$F$7:$GK$318,37,FALSE)),"",VLOOKUP($B231,'[1]1718  Exp_Rev Access'!$F$7:$GK$318,37,FALSE))</f>
        <v/>
      </c>
      <c r="AU231" s="56"/>
      <c r="AV231" s="93"/>
      <c r="AW231" s="56"/>
      <c r="AX231" s="90" t="str">
        <f>IF(ISNA(VLOOKUP($B231,'[1]1718  Exp_Rev Access'!$F$7:$GK$318,39,FALSE)),"",VLOOKUP($B231,'[1]1718  Exp_Rev Access'!$F$7:$GK$318,39,FALSE))</f>
        <v/>
      </c>
      <c r="AY231" s="90" t="str">
        <f>IF(ISNA(VLOOKUP($B231,'[1]1718  Exp_Rev Access'!$F$7:$GK$318,40,FALSE)),"",VLOOKUP($B231,'[1]1718  Exp_Rev Access'!$F$7:$GK$318,40,FALSE))</f>
        <v/>
      </c>
      <c r="AZ231" s="90" t="str">
        <f>IF(ISNA(VLOOKUP($B231,'[1]1718  Exp_Rev Access'!$F$7:$GK$318,41,FALSE)),"",VLOOKUP($B231,'[1]1718  Exp_Rev Access'!$F$7:$GK$318,41,FALSE))</f>
        <v/>
      </c>
      <c r="BA231" s="90" t="str">
        <f>IF(ISNA(VLOOKUP($B231,'[1]1718  Exp_Rev Access'!$F$7:$GK$318,42,FALSE)),"",VLOOKUP($B231,'[1]1718  Exp_Rev Access'!$F$7:$GK$318,42,FALSE))</f>
        <v/>
      </c>
      <c r="BB231" s="90" t="str">
        <f>IF(ISNA(VLOOKUP($B231,'[1]1718  Exp_Rev Access'!$F$7:$GK$318,43,FALSE)),"",VLOOKUP($B231,'[1]1718  Exp_Rev Access'!$F$7:$GK$318,43,FALSE))</f>
        <v/>
      </c>
      <c r="BC231" s="90" t="str">
        <f>IF(ISNA(VLOOKUP($B231,'[1]1718  Exp_Rev Access'!$F$7:$GK$318,44,FALSE)),"",VLOOKUP($B231,'[1]1718  Exp_Rev Access'!$F$7:$GK$318,44,FALSE))</f>
        <v/>
      </c>
      <c r="BD231" s="90" t="str">
        <f>IF(ISNA(VLOOKUP($B231,'[1]1718  Exp_Rev Access'!$F$7:$GK$318,45,FALSE)),"",VLOOKUP($B231,'[1]1718  Exp_Rev Access'!$F$7:$GK$318,45,FALSE))</f>
        <v/>
      </c>
      <c r="BE231" s="90" t="str">
        <f>IF(ISNA(VLOOKUP($B231,'[1]1718  Exp_Rev Access'!$F$7:$GK$318,46,FALSE)),"",VLOOKUP($B231,'[1]1718  Exp_Rev Access'!$F$7:$GK$318,46,FALSE))</f>
        <v/>
      </c>
      <c r="BF231" s="90" t="str">
        <f>IF(ISNA(VLOOKUP($B231,'[1]1718  Exp_Rev Access'!$F$7:$GK$318,47,FALSE)),"",VLOOKUP($B231,'[1]1718  Exp_Rev Access'!$F$7:$GK$318,47,FALSE))</f>
        <v/>
      </c>
      <c r="BG231" s="90" t="str">
        <f>IF(ISNA(VLOOKUP($B231,'[1]1718  Exp_Rev Access'!$F$7:$GK$318,48,FALSE)),"",VLOOKUP($B231,'[1]1718  Exp_Rev Access'!$F$7:$GK$318,48,FALSE))</f>
        <v/>
      </c>
      <c r="BH231" s="90" t="str">
        <f>IF(ISNA(VLOOKUP($B231,'[1]1718  Exp_Rev Access'!$F$7:$GK$318,49,FALSE)),"",VLOOKUP($B231,'[1]1718  Exp_Rev Access'!$F$7:$GK$318,49,FALSE))</f>
        <v/>
      </c>
      <c r="BI231" s="90" t="str">
        <f>IF(ISNA(VLOOKUP($B231,'[1]1718  Exp_Rev Access'!$F$7:$GK$318,50,FALSE)),"",VLOOKUP($B231,'[1]1718  Exp_Rev Access'!$F$7:$GK$318,50,FALSE))</f>
        <v/>
      </c>
      <c r="BJ231" s="90" t="str">
        <f>IF(ISNA(VLOOKUP($B231,'[1]1718  Exp_Rev Access'!$F$7:$GK$318,51,FALSE)),"",VLOOKUP($B231,'[1]1718  Exp_Rev Access'!$F$7:$GK$318,51,FALSE))</f>
        <v/>
      </c>
      <c r="BK231" s="90" t="str">
        <f>IF(ISNA(VLOOKUP($B231,'[1]1718  Exp_Rev Access'!$F$7:$GK$318,52,FALSE)),"",VLOOKUP($B231,'[1]1718  Exp_Rev Access'!$F$7:$GK$318,52,FALSE))</f>
        <v/>
      </c>
      <c r="BL231" s="90" t="str">
        <f>IF(ISNA(VLOOKUP($B231,'[1]1718  Exp_Rev Access'!$F$7:$GK$318,53,FALSE)),"",VLOOKUP($B231,'[1]1718  Exp_Rev Access'!$F$7:$GK$318,53,FALSE))</f>
        <v/>
      </c>
      <c r="BM231" s="90" t="str">
        <f>IF(ISNA(VLOOKUP($B231,'[1]1718  Exp_Rev Access'!$F$7:$GK$318,54,FALSE)),"",VLOOKUP($B231,'[1]1718  Exp_Rev Access'!$F$7:$GK$318,54,FALSE))</f>
        <v/>
      </c>
      <c r="BN231" s="90" t="str">
        <f>IF(ISNA(VLOOKUP($B231,'[1]1718  Exp_Rev Access'!$F$7:$GK$318,55,FALSE)),"",VLOOKUP($B231,'[1]1718  Exp_Rev Access'!$F$7:$GK$318,55,FALSE))</f>
        <v/>
      </c>
      <c r="BO231" s="90" t="str">
        <f>IF(ISNA(VLOOKUP($B231,'[1]1718  Exp_Rev Access'!$F$7:$GK$318,56,FALSE)),"",VLOOKUP($B231,'[1]1718  Exp_Rev Access'!$F$7:$GK$318,56,FALSE))</f>
        <v/>
      </c>
      <c r="BP231" s="90" t="str">
        <f>IF(ISNA(VLOOKUP($B231,'[1]1718  Exp_Rev Access'!$F$7:$GK$318,57,FALSE)),"",VLOOKUP($B231,'[1]1718  Exp_Rev Access'!$F$7:$GK$318,57,FALSE))</f>
        <v/>
      </c>
      <c r="BQ231" s="90" t="str">
        <f>IF(ISNA(VLOOKUP($B231,'[1]1718  Exp_Rev Access'!$F$7:$GK$318,58,FALSE)),"",VLOOKUP($B231,'[1]1718  Exp_Rev Access'!$F$7:$GK$318,58,FALSE))</f>
        <v/>
      </c>
      <c r="BR231" s="90" t="str">
        <f>IF(ISNA(VLOOKUP($B231,'[1]1718  Exp_Rev Access'!$F$7:$GK$318,59,FALSE)),"",VLOOKUP($B231,'[1]1718  Exp_Rev Access'!$F$7:$GK$318,59,FALSE))</f>
        <v/>
      </c>
      <c r="BS231" s="90" t="str">
        <f>IF(ISNA(VLOOKUP($B231,'[1]1718  Exp_Rev Access'!$F$7:$GK$318,60,FALSE)),"",VLOOKUP($B231,'[1]1718  Exp_Rev Access'!$F$7:$GK$318,60,FALSE))</f>
        <v/>
      </c>
      <c r="BT231" s="90" t="str">
        <f>IF(ISNA(VLOOKUP($B231,'[1]1718  Exp_Rev Access'!$F$7:$GK$318,61,FALSE)),"",VLOOKUP($B231,'[1]1718  Exp_Rev Access'!$F$7:$GK$318,61,FALSE))</f>
        <v/>
      </c>
      <c r="BU231" s="90" t="str">
        <f>IF(ISNA(VLOOKUP($B231,'[1]1718  Exp_Rev Access'!$F$7:$GK$318,62,FALSE)),"",VLOOKUP($B231,'[1]1718  Exp_Rev Access'!$F$7:$GK$318,62,FALSE))</f>
        <v/>
      </c>
      <c r="BV231" s="56">
        <f t="shared" si="571"/>
        <v>0</v>
      </c>
      <c r="BW231" s="92"/>
      <c r="BX231" s="71"/>
      <c r="BY231" s="90" t="str">
        <f>IF(ISNA(VLOOKUP($B231,'[1]1718  Exp_Rev Access'!$F$7:$GK$318,64,FALSE)),"",VLOOKUP($B231,'[1]1718  Exp_Rev Access'!$F$7:$GK$318,64,FALSE))</f>
        <v/>
      </c>
      <c r="BZ231" s="90" t="str">
        <f>IF(ISNA(VLOOKUP($B231,'[1]1718  Exp_Rev Access'!$F$7:$GK$318,65,FALSE)),"",VLOOKUP($B231,'[1]1718  Exp_Rev Access'!$F$7:$GK$318,65,FALSE))</f>
        <v/>
      </c>
      <c r="CA231" s="90" t="str">
        <f>IF(ISNA(VLOOKUP($B231,'[1]1718  Exp_Rev Access'!$F$7:$GK$318,66,FALSE)),"",VLOOKUP($B231,'[1]1718  Exp_Rev Access'!$F$7:$GK$318,66,FALSE))</f>
        <v/>
      </c>
      <c r="CB231" s="90" t="str">
        <f>IF(ISNA(VLOOKUP($B231,'[1]1718  Exp_Rev Access'!$F$7:$GK$318,67,FALSE)),"",VLOOKUP($B231,'[1]1718  Exp_Rev Access'!$F$7:$GK$318,67,FALSE))</f>
        <v/>
      </c>
      <c r="CC231" s="90" t="str">
        <f>IF(ISNA(VLOOKUP($B231,'[1]1718  Exp_Rev Access'!$F$7:$GK$318,68,FALSE)),"",VLOOKUP($B231,'[1]1718  Exp_Rev Access'!$F$7:$GK$318,68,FALSE))</f>
        <v/>
      </c>
      <c r="CD231" s="90" t="str">
        <f>IF(ISNA(VLOOKUP($B231,'[1]1718  Exp_Rev Access'!$F$7:$GK$318,69,FALSE)),"",VLOOKUP($B231,'[1]1718  Exp_Rev Access'!$F$7:$GK$318,69,FALSE))</f>
        <v/>
      </c>
      <c r="CE231" s="56">
        <f t="shared" si="566"/>
        <v>0</v>
      </c>
      <c r="CF231" s="92"/>
      <c r="CG231" s="78"/>
      <c r="CH231" s="90" t="str">
        <f>IF(ISNA(VLOOKUP($B231,'[1]1718  Exp_Rev Access'!$F$7:$GK$318,$CH$2,FALSE)),"",VLOOKUP($B231,'[1]1718  Exp_Rev Access'!$F$7:$GK$318,$CH$2,FALSE))</f>
        <v/>
      </c>
      <c r="CI231" s="90" t="str">
        <f>IF(ISNA(VLOOKUP($B231,'[1]1718  Exp_Rev Access'!$F$7:$GK$318,$CI$2,FALSE)),"",VLOOKUP($B231,'[1]1718  Exp_Rev Access'!$F$7:$GK$318,$CI$2,FALSE))</f>
        <v/>
      </c>
      <c r="CJ231" s="90" t="str">
        <f>IF(ISNA(VLOOKUP($B231,'[1]1718  Exp_Rev Access'!$F$7:$GK$318,$CJ$2,FALSE)),"",VLOOKUP($B231,'[1]1718  Exp_Rev Access'!$F$7:$GK$318,$CJ$2,FALSE))</f>
        <v/>
      </c>
      <c r="CK231" s="90" t="str">
        <f>IF(ISNA(VLOOKUP($B231,'[1]1718  Exp_Rev Access'!$F$7:$GK$318,$CK$2,FALSE)),"",VLOOKUP($B231,'[1]1718  Exp_Rev Access'!$F$7:$GK$318,$CK$2,FALSE))</f>
        <v/>
      </c>
      <c r="CL231" s="90" t="str">
        <f>IF(ISNA(VLOOKUP($B231,'[1]1718  Exp_Rev Access'!$F$7:$GK$318,$CL$2,FALSE)),"",VLOOKUP($B231,'[1]1718  Exp_Rev Access'!$F$7:$GK$318,$CL$2,FALSE))</f>
        <v/>
      </c>
      <c r="CM231" s="90" t="str">
        <f>IF(ISNA(VLOOKUP($B231,'[1]1718  Exp_Rev Access'!$F$7:$GK$318,$CM$2,FALSE)),"",VLOOKUP($B231,'[1]1718  Exp_Rev Access'!$F$7:$GK$318,$CM$2,FALSE))</f>
        <v/>
      </c>
      <c r="CN231" s="90" t="str">
        <f>IF(ISNA(VLOOKUP($B231,'[1]1718  Exp_Rev Access'!$F$7:$GK$318,$CN$2,FALSE)),"",VLOOKUP($B231,'[1]1718  Exp_Rev Access'!$F$7:$GK$318,$CN$2,FALSE))</f>
        <v/>
      </c>
      <c r="CO231" s="90" t="str">
        <f>IF(ISNA(VLOOKUP($B231,'[1]1718  Exp_Rev Access'!$F$7:$GK$318,$CO$2,FALSE)),"",VLOOKUP($B231,'[1]1718  Exp_Rev Access'!$F$7:$GK$318,$CO$2,FALSE))</f>
        <v/>
      </c>
      <c r="CP231" s="90" t="str">
        <f>IF(ISNA(VLOOKUP($B231,'[1]1718  Exp_Rev Access'!$F$7:$GK$318,$CP$2,FALSE)),"",VLOOKUP($B231,'[1]1718  Exp_Rev Access'!$F$7:$GK$318,$CP$2,FALSE))</f>
        <v/>
      </c>
      <c r="CQ231" s="90" t="str">
        <f>IF(ISNA(VLOOKUP($B231,'[1]1718  Exp_Rev Access'!$F$7:$GK$318,$CQ$2,FALSE)),"",VLOOKUP($B231,'[1]1718  Exp_Rev Access'!$F$7:$GK$318,$CQ$2,FALSE))</f>
        <v/>
      </c>
      <c r="CR231" s="90" t="str">
        <f>IF(ISNA(VLOOKUP($B231,'[1]1718  Exp_Rev Access'!$F$7:$GK$318,$CR$2,FALSE)),"",VLOOKUP($B231,'[1]1718  Exp_Rev Access'!$F$7:$GK$318,$CR$2,FALSE))</f>
        <v/>
      </c>
      <c r="CS231" s="90" t="str">
        <f>IF(ISNA(VLOOKUP($B231,'[1]1718  Exp_Rev Access'!$F$7:$GK$318,$CS$2,FALSE)),"",VLOOKUP($B231,'[1]1718  Exp_Rev Access'!$F$7:$GK$318,$CS$2,FALSE))</f>
        <v/>
      </c>
      <c r="CT231" s="90" t="str">
        <f>IF(ISNA(VLOOKUP($B231,'[1]1718  Exp_Rev Access'!$F$7:$GK$318,$CT$2,FALSE)),"",VLOOKUP($B231,'[1]1718  Exp_Rev Access'!$F$7:$GK$318,$CT$2,FALSE))</f>
        <v/>
      </c>
      <c r="CU231" s="90" t="str">
        <f>IF(ISNA(VLOOKUP($B231,'[1]1718  Exp_Rev Access'!$F$7:$GK$318,$CU$2,FALSE)),"",VLOOKUP($B231,'[1]1718  Exp_Rev Access'!$F$7:$GK$318,$CU$2,FALSE))</f>
        <v/>
      </c>
      <c r="CV231" s="90" t="str">
        <f>IF(ISNA(VLOOKUP($B231,'[1]1718  Exp_Rev Access'!$F$7:$GK$318,$CV$2,FALSE)),"",VLOOKUP($B231,'[1]1718  Exp_Rev Access'!$F$7:$GK$318,$CV$2,FALSE))</f>
        <v/>
      </c>
      <c r="CW231" s="90" t="str">
        <f>IF(ISNA(VLOOKUP($B231,'[1]1718  Exp_Rev Access'!$F$7:$GK$318,$CW$2,FALSE)),"",VLOOKUP($B231,'[1]1718  Exp_Rev Access'!$F$7:$GK$318,$CW$2,FALSE))</f>
        <v/>
      </c>
      <c r="CX231" s="90" t="str">
        <f>IF(ISNA(VLOOKUP($B231,'[1]1718  Exp_Rev Access'!$F$7:$GK$318,$CX$2,FALSE)),"",VLOOKUP($B231,'[1]1718  Exp_Rev Access'!$F$7:$GK$318,$CX$2,FALSE))</f>
        <v/>
      </c>
      <c r="CY231" s="90" t="str">
        <f>IF(ISNA(VLOOKUP($B231,'[1]1718  Exp_Rev Access'!$F$7:$GK$318,$CY$2,FALSE)),"",VLOOKUP($B231,'[1]1718  Exp_Rev Access'!$F$7:$GK$318,$CY$2,FALSE))</f>
        <v/>
      </c>
      <c r="CZ231" s="90" t="str">
        <f>IF(ISNA(VLOOKUP($B231,'[1]1718  Exp_Rev Access'!$F$7:$GK$318,$CZ$2,FALSE)),"",VLOOKUP($B231,'[1]1718  Exp_Rev Access'!$F$7:$GK$318,$CZ$2,FALSE))</f>
        <v/>
      </c>
      <c r="DA231" s="90" t="str">
        <f>IF(ISNA(VLOOKUP($B231,'[1]1718  Exp_Rev Access'!$F$7:$GK$318,$DA$2,FALSE)),"",VLOOKUP($B231,'[1]1718  Exp_Rev Access'!$F$7:$GK$318,$DA$2,FALSE))</f>
        <v/>
      </c>
      <c r="DB231" s="90" t="str">
        <f>IF(ISNA(VLOOKUP($B231,'[1]1718  Exp_Rev Access'!$F$7:$GK$318,$DB$2,FALSE)),"",VLOOKUP($B231,'[1]1718  Exp_Rev Access'!$F$7:$GK$318,$DB$2,FALSE))</f>
        <v/>
      </c>
      <c r="DC231" s="90" t="str">
        <f>IF(ISNA(VLOOKUP($B231,'[1]1718  Exp_Rev Access'!$F$7:$GK$318,$DC$2,FALSE)),"",VLOOKUP($B231,'[1]1718  Exp_Rev Access'!$F$7:$GK$318,$DC$2,FALSE))</f>
        <v/>
      </c>
      <c r="DD231" s="90" t="str">
        <f>IF(ISNA(VLOOKUP($B231,'[1]1718  Exp_Rev Access'!$F$7:$GK$318,$DD$2,FALSE)),"",VLOOKUP($B231,'[1]1718  Exp_Rev Access'!$F$7:$GK$318,$DD$2,FALSE))</f>
        <v/>
      </c>
      <c r="DE231" s="90" t="str">
        <f>IF(ISNA(VLOOKUP($B231,'[1]1718  Exp_Rev Access'!$F$7:$GK$318,$DE$2,FALSE)),"",VLOOKUP($B231,'[1]1718  Exp_Rev Access'!$F$7:$GK$318,$DE$2,FALSE))</f>
        <v/>
      </c>
      <c r="DF231" s="90" t="str">
        <f>IF(ISNA(VLOOKUP($B231,'[1]1718  Exp_Rev Access'!$F$7:$GK$318,$DF$2,FALSE)),"",VLOOKUP($B231,'[1]1718  Exp_Rev Access'!$F$7:$GK$318,$DF$2,FALSE))</f>
        <v/>
      </c>
      <c r="DG231" s="90" t="str">
        <f>IF(ISNA(VLOOKUP($B231,'[1]1718  Exp_Rev Access'!$F$7:$GK$318,$DG$2,FALSE)),"",VLOOKUP($B231,'[1]1718  Exp_Rev Access'!$F$7:$GK$318,$DG$2,FALSE))</f>
        <v/>
      </c>
      <c r="DH231" s="90" t="str">
        <f>IF(ISNA(VLOOKUP($B231,'[1]1718  Exp_Rev Access'!$F$7:$GK$318,$DH$2,FALSE)),"",VLOOKUP($B231,'[1]1718  Exp_Rev Access'!$F$7:$GK$318,$DH$2,FALSE))</f>
        <v/>
      </c>
      <c r="DI231" s="90" t="str">
        <f>IF(ISNA(VLOOKUP($B231,'[1]1718  Exp_Rev Access'!$F$7:$GK$318,$DI$2,FALSE)),"",VLOOKUP($B231,'[1]1718  Exp_Rev Access'!$F$7:$GK$318,$DI$2,FALSE))</f>
        <v/>
      </c>
      <c r="DJ231" s="90" t="str">
        <f>IF(ISNA(VLOOKUP($B231,'[1]1718  Exp_Rev Access'!$F$7:$GK$318,$DJ$2,FALSE)),"",VLOOKUP($B231,'[1]1718  Exp_Rev Access'!$F$7:$GK$318,$DJ$2,FALSE))</f>
        <v/>
      </c>
      <c r="DK231" s="90" t="str">
        <f>IF(ISNA(VLOOKUP($B231,'[1]1718  Exp_Rev Access'!$F$7:$GK$318,$DK$2,FALSE)),"",VLOOKUP($B231,'[1]1718  Exp_Rev Access'!$F$7:$GK$318,$DK$2,FALSE))</f>
        <v/>
      </c>
      <c r="DL231" s="90" t="str">
        <f>IF(ISNA(VLOOKUP($B231,'[1]1718  Exp_Rev Access'!$F$7:$GK$318,$DL$2,FALSE)),"",VLOOKUP($B231,'[1]1718  Exp_Rev Access'!$F$7:$GK$318,$DL$2,FALSE))</f>
        <v/>
      </c>
      <c r="DM231" s="90" t="str">
        <f>IF(ISNA(VLOOKUP($B231,'[1]1718  Exp_Rev Access'!$F$7:$GK$318,$DM$2,FALSE)),"",VLOOKUP($B231,'[1]1718  Exp_Rev Access'!$F$7:$GK$318,$DM$2,FALSE))</f>
        <v/>
      </c>
      <c r="DN231" s="90" t="str">
        <f>IF(ISNA(VLOOKUP($B231,'[1]1718  Exp_Rev Access'!$F$7:$GK$318,$DN$2,FALSE)),"",VLOOKUP($B231,'[1]1718  Exp_Rev Access'!$F$7:$GK$318,$DN$2,FALSE))</f>
        <v/>
      </c>
      <c r="DO231" s="90" t="str">
        <f>IF(ISNA(VLOOKUP($B231,'[1]1718  Exp_Rev Access'!$F$7:$GK$318,$DO$2,FALSE)),"",VLOOKUP($B231,'[1]1718  Exp_Rev Access'!$F$7:$GK$318,$DO$2,FALSE))</f>
        <v/>
      </c>
      <c r="DP231" s="90" t="str">
        <f>IF(ISNA(VLOOKUP($B231,'[1]1718  Exp_Rev Access'!$F$7:$GK$318,$DP$2,FALSE)),"",VLOOKUP($B231,'[1]1718  Exp_Rev Access'!$F$7:$GK$318,$DP$2,FALSE))</f>
        <v/>
      </c>
      <c r="DQ231" s="90" t="str">
        <f>IF(ISNA(VLOOKUP($B231,'[1]1718  Exp_Rev Access'!$F$7:$GK$318,$DQ$2,FALSE)),"",VLOOKUP($B231,'[1]1718  Exp_Rev Access'!$F$7:$GK$318,$DQ$2,FALSE))</f>
        <v/>
      </c>
      <c r="DR231" s="90" t="str">
        <f>IF(ISNA(VLOOKUP($B231,'[1]1718  Exp_Rev Access'!$F$7:$GK$318,$DR$2,FALSE)),"",VLOOKUP($B231,'[1]1718  Exp_Rev Access'!$F$7:$GK$318,$DR$2,FALSE))</f>
        <v/>
      </c>
      <c r="DS231" s="90" t="str">
        <f>IF(ISNA(VLOOKUP($B231,'[1]1718  Exp_Rev Access'!$F$7:$GK$318,$DS$2,FALSE)),"",VLOOKUP($B231,'[1]1718  Exp_Rev Access'!$F$7:$GK$318,$DS$2,FALSE))</f>
        <v/>
      </c>
      <c r="DT231" s="90" t="str">
        <f>IF(ISNA(VLOOKUP($B231,'[1]1718  Exp_Rev Access'!$F$7:$GK$318,$DT$2,FALSE)),"",VLOOKUP($B231,'[1]1718  Exp_Rev Access'!$F$7:$GK$318,$DT$2,FALSE))</f>
        <v/>
      </c>
      <c r="DU231" s="90" t="str">
        <f>IF(ISNA(VLOOKUP($B231,'[1]1718  Exp_Rev Access'!$F$7:$GK$318,$DU$2,FALSE)),"",VLOOKUP($B231,'[1]1718  Exp_Rev Access'!$F$7:$GK$318,$DU$2,FALSE))</f>
        <v/>
      </c>
      <c r="DV231" s="90" t="str">
        <f>IF(ISNA(VLOOKUP($B231,'[1]1718  Exp_Rev Access'!$F$7:$GK$318,$DV$2,FALSE)),"",VLOOKUP($B231,'[1]1718  Exp_Rev Access'!$F$7:$GK$318,$DV$2,FALSE))</f>
        <v/>
      </c>
      <c r="DW231" s="90" t="str">
        <f>IF(ISNA(VLOOKUP($B231,'[1]1718  Exp_Rev Access'!$F$7:$GK$318,$DW$2,FALSE)),"",VLOOKUP($B231,'[1]1718  Exp_Rev Access'!$F$7:$GK$318,$DW$2,FALSE))</f>
        <v/>
      </c>
      <c r="DX231" s="90" t="str">
        <f>IF(ISNA(VLOOKUP($B231,'[1]1718  Exp_Rev Access'!$F$7:$GK$318,$DX$2,FALSE)),"",VLOOKUP($B231,'[1]1718  Exp_Rev Access'!$F$7:$GK$318,$DX$2,FALSE))</f>
        <v/>
      </c>
      <c r="DY231" s="90" t="str">
        <f>IF(ISNA(VLOOKUP($B231,'[1]1718  Exp_Rev Access'!$F$7:$GK$318,$DY$2,FALSE)),"",VLOOKUP($B231,'[1]1718  Exp_Rev Access'!$F$7:$GK$318,$DY$2,FALSE))</f>
        <v/>
      </c>
      <c r="DZ231" s="90" t="str">
        <f>IF(ISNA(VLOOKUP($B231,'[1]1718  Exp_Rev Access'!$F$7:$GK$318,$DZ$2,FALSE)),"",VLOOKUP($B231,'[1]1718  Exp_Rev Access'!$F$7:$GK$318,$DZ$2,FALSE))</f>
        <v/>
      </c>
      <c r="EA231" s="90" t="str">
        <f>IF(ISNA(VLOOKUP($B231,'[1]1718  Exp_Rev Access'!$F$7:$GK$318,$EA$2,FALSE)),"",VLOOKUP($B231,'[1]1718  Exp_Rev Access'!$F$7:$GK$318,$EA$2,FALSE))</f>
        <v/>
      </c>
      <c r="EB231" s="90" t="str">
        <f>IF(ISNA(VLOOKUP($B231,'[1]1718  Exp_Rev Access'!$F$7:$GK$318,$EB$2,FALSE)),"",VLOOKUP($B231,'[1]1718  Exp_Rev Access'!$F$7:$GK$318,$EB$2,FALSE))</f>
        <v/>
      </c>
      <c r="EC231" s="90" t="str">
        <f>IF(ISNA(VLOOKUP($B231,'[1]1718  Exp_Rev Access'!$F$7:$GK$318,$EC$2,FALSE)),"",VLOOKUP($B231,'[1]1718  Exp_Rev Access'!$F$7:$GK$318,$EC$2,FALSE))</f>
        <v/>
      </c>
      <c r="ED231" s="90" t="str">
        <f>IF(ISNA(VLOOKUP($B231,'[1]1718  Exp_Rev Access'!$F$7:$GK$318,$ED$2,FALSE)),"",VLOOKUP($B231,'[1]1718  Exp_Rev Access'!$F$7:$GK$318,$ED$2,FALSE))</f>
        <v/>
      </c>
      <c r="EE231" s="90" t="str">
        <f>IF(ISNA(VLOOKUP($B231,'[1]1718  Exp_Rev Access'!$F$7:$GK$318,$EE$2,FALSE)),"",VLOOKUP($B231,'[1]1718  Exp_Rev Access'!$F$7:$GK$318,$EE$2,FALSE))</f>
        <v/>
      </c>
      <c r="EF231" s="90" t="str">
        <f>IF(ISNA(VLOOKUP($B231,'[1]1718  Exp_Rev Access'!$F$7:$GK$318,$EF$2,FALSE)),"",VLOOKUP($B231,'[1]1718  Exp_Rev Access'!$F$7:$GK$318,$EF$2,FALSE))</f>
        <v/>
      </c>
      <c r="EG231" s="90" t="str">
        <f>IF(ISNA(VLOOKUP($B231,'[1]1718  Exp_Rev Access'!$F$7:$GK$318,$EG$2,FALSE)),"",VLOOKUP($B231,'[1]1718  Exp_Rev Access'!$F$7:$GK$318,$EG$2,FALSE))</f>
        <v/>
      </c>
      <c r="EH231" s="90" t="str">
        <f>IF(ISNA(VLOOKUP($B231,'[1]1718  Exp_Rev Access'!$F$7:$GK$318,$EH$2,FALSE)),"",VLOOKUP($B231,'[1]1718  Exp_Rev Access'!$F$7:$GK$318,$EH$2,FALSE))</f>
        <v/>
      </c>
      <c r="EI231" s="90" t="str">
        <f>IF(ISNA(VLOOKUP($B231,'[1]1718  Exp_Rev Access'!$F$7:$GK$318,$EI$2,FALSE)),"",VLOOKUP($B231,'[1]1718  Exp_Rev Access'!$F$7:$GK$318,$EI$2,FALSE))</f>
        <v/>
      </c>
      <c r="EJ231" s="90" t="str">
        <f>IF(ISNA(VLOOKUP($B231,'[1]1718  Exp_Rev Access'!$F$7:$GK$318,$EJ$2,FALSE)),"",VLOOKUP($B231,'[1]1718  Exp_Rev Access'!$F$7:$GK$318,$EJ$2,FALSE))</f>
        <v/>
      </c>
      <c r="EK231" s="90" t="str">
        <f>IF(ISNA(VLOOKUP($B231,'[1]1718  Exp_Rev Access'!$F$7:$GK$318,$EK$2,FALSE)),"",VLOOKUP($B231,'[1]1718  Exp_Rev Access'!$F$7:$GK$318,$EK$2,FALSE))</f>
        <v/>
      </c>
      <c r="EL231" s="90" t="str">
        <f>IF(ISNA(VLOOKUP($B231,'[1]1718  Exp_Rev Access'!$F$7:$GK$318,$EL$2,FALSE)),"",VLOOKUP($B231,'[1]1718  Exp_Rev Access'!$F$7:$GK$318,$EL$2,FALSE))</f>
        <v/>
      </c>
      <c r="EM231" s="90" t="str">
        <f>IF(ISNA(VLOOKUP($B231,'[1]1718  Exp_Rev Access'!$F$7:$GK$318,$EM$2,FALSE)),"",VLOOKUP($B231,'[1]1718  Exp_Rev Access'!$F$7:$GK$318,$EM$2,FALSE))</f>
        <v/>
      </c>
      <c r="EN231" s="90" t="str">
        <f>IF(ISNA(VLOOKUP($B231,'[1]1718  Exp_Rev Access'!$F$7:$GK$318,$EN$2,FALSE)),"",VLOOKUP($B231,'[1]1718  Exp_Rev Access'!$F$7:$GK$318,$EN$2,FALSE))</f>
        <v/>
      </c>
      <c r="EO231" s="90" t="str">
        <f>IF(ISNA(VLOOKUP($B231,'[1]1718  Exp_Rev Access'!$F$7:$GK$318,$EO$2,FALSE)),"",VLOOKUP($B231,'[1]1718  Exp_Rev Access'!$F$7:$GK$318,$EO$2,FALSE))</f>
        <v/>
      </c>
      <c r="EP231" s="90" t="str">
        <f>IF(ISNA(VLOOKUP($B231,'[1]1718  Exp_Rev Access'!$F$7:$GK$318,$EP$2,FALSE)),"",VLOOKUP($B231,'[1]1718  Exp_Rev Access'!$F$7:$GK$318,$EP$2,FALSE))</f>
        <v/>
      </c>
      <c r="EQ231" s="90" t="str">
        <f>IF(ISNA(VLOOKUP($B231,'[1]1718  Exp_Rev Access'!$F$7:$GK$318,$EQ$2,FALSE)),"",VLOOKUP($B231,'[1]1718  Exp_Rev Access'!$F$7:$GK$318,$EQ$2,FALSE))</f>
        <v/>
      </c>
      <c r="ER231" s="90" t="str">
        <f>IF(ISNA(VLOOKUP($B231,'[1]1718  Exp_Rev Access'!$F$7:$GK$318,$ER$2,FALSE)),"",VLOOKUP($B231,'[1]1718  Exp_Rev Access'!$F$7:$GK$318,$ER$2,FALSE))</f>
        <v/>
      </c>
      <c r="ES231" s="90" t="str">
        <f>IF(ISNA(VLOOKUP($B231,'[1]1718  Exp_Rev Access'!$F$7:$GK$318,$ES$2,FALSE)),"",VLOOKUP($B231,'[1]1718  Exp_Rev Access'!$F$7:$GK$318,$ES$2,FALSE))</f>
        <v/>
      </c>
      <c r="ET231" s="90" t="str">
        <f>IF(ISNA(VLOOKUP($B231,'[1]1718  Exp_Rev Access'!$F$7:$GK$318,$ET$2,FALSE)),"",VLOOKUP($B231,'[1]1718  Exp_Rev Access'!$F$7:$GK$318,$ET$2,FALSE))</f>
        <v/>
      </c>
      <c r="EU231" s="90" t="str">
        <f>IF(ISNA(VLOOKUP($B231,'[1]1718  Exp_Rev Access'!$F$7:$GK$318,$EU$2,FALSE)),"",VLOOKUP($B231,'[1]1718  Exp_Rev Access'!$F$7:$GK$318,$EU$2,FALSE))</f>
        <v/>
      </c>
      <c r="EV231" s="90" t="str">
        <f>IF(ISNA(VLOOKUP($B231,'[1]1718  Exp_Rev Access'!$F$7:$GK$318,$EV$2,FALSE)),"",VLOOKUP($B231,'[1]1718  Exp_Rev Access'!$F$7:$GK$318,$EV$2,FALSE))</f>
        <v/>
      </c>
      <c r="EW231" s="90" t="str">
        <f>IF(ISNA(VLOOKUP($B231,'[1]1718  Exp_Rev Access'!$F$7:$GK$318,$EW$2,FALSE)),"",VLOOKUP($B231,'[1]1718  Exp_Rev Access'!$F$7:$GK$318,$EW$2,FALSE))</f>
        <v/>
      </c>
      <c r="EX231" s="90" t="str">
        <f>IF(ISNA(VLOOKUP($B231,'[1]1718  Exp_Rev Access'!$F$7:$GK$318,$EX$2,FALSE)),"",VLOOKUP($B231,'[1]1718  Exp_Rev Access'!$F$7:$GK$318,$EX$2,FALSE))</f>
        <v/>
      </c>
      <c r="EY231" s="90" t="str">
        <f>IF(ISNA(VLOOKUP($B231,'[1]1718  Exp_Rev Access'!$F$7:$GK$318,$EY$2,FALSE)),"",VLOOKUP($B231,'[1]1718  Exp_Rev Access'!$F$7:$GK$318,$EY$2,FALSE))</f>
        <v/>
      </c>
      <c r="EZ231" s="90" t="str">
        <f>IF(ISNA(VLOOKUP($B231,'[1]1718  Exp_Rev Access'!$F$7:$GK$318,$EZ$2,FALSE)),"",VLOOKUP($B231,'[1]1718  Exp_Rev Access'!$F$7:$GK$318,$EZ$2,FALSE))</f>
        <v/>
      </c>
      <c r="FA231" s="90" t="str">
        <f>IF(ISNA(VLOOKUP($B231,'[1]1718  Exp_Rev Access'!$F$7:$GK$318,$FA$2,FALSE)),"",VLOOKUP($B231,'[1]1718  Exp_Rev Access'!$F$7:$GK$318,$FA$2,FALSE))</f>
        <v/>
      </c>
      <c r="FB231" s="90" t="str">
        <f>IF(ISNA(VLOOKUP($B231,'[1]1718  Exp_Rev Access'!$F$7:$GK$318,$FB$2,FALSE)),"",VLOOKUP($B231,'[1]1718  Exp_Rev Access'!$F$7:$GK$318,$FB$2,FALSE))</f>
        <v/>
      </c>
      <c r="FC231" s="90" t="str">
        <f>IF(ISNA(VLOOKUP($B231,'[1]1718  Exp_Rev Access'!$F$7:$GK$318,$FC$2,FALSE)),"",VLOOKUP($B231,'[1]1718  Exp_Rev Access'!$F$7:$GK$318,$FC$2,FALSE))</f>
        <v/>
      </c>
      <c r="FD231" s="90" t="str">
        <f>IF(ISNA(VLOOKUP($B231,'[1]1718  Exp_Rev Access'!$F$7:$GK$318,$FD$2,FALSE)),"",VLOOKUP($B231,'[1]1718  Exp_Rev Access'!$F$7:$GK$318,$FD$2,FALSE))</f>
        <v/>
      </c>
      <c r="FE231" s="90" t="str">
        <f>IF(ISNA(VLOOKUP($B231,'[1]1718  Exp_Rev Access'!$F$7:$GK$318,$FE$2,FALSE)),"",VLOOKUP($B231,'[1]1718  Exp_Rev Access'!$F$7:$GK$318,$FE$2,FALSE))</f>
        <v/>
      </c>
      <c r="FF231" s="90" t="str">
        <f>IF(ISNA(VLOOKUP($B231,'[1]1718  Exp_Rev Access'!$F$7:$GK$318,$FF$2,FALSE)),"",VLOOKUP($B231,'[1]1718  Exp_Rev Access'!$F$7:$GK$318,$FF$2,FALSE))</f>
        <v/>
      </c>
      <c r="FG231" s="90" t="str">
        <f>IF(ISNA(VLOOKUP($B231,'[1]1718  Exp_Rev Access'!$F$7:$GK$318,$FG$2,FALSE)),"",VLOOKUP($B231,'[1]1718  Exp_Rev Access'!$F$7:$GK$318,$FG$2,FALSE))</f>
        <v/>
      </c>
      <c r="FH231" s="90" t="str">
        <f>IF(ISNA(VLOOKUP($B231,'[1]1718  Exp_Rev Access'!$F$7:$GK$318,$FH$2,FALSE)),"",VLOOKUP($B231,'[1]1718  Exp_Rev Access'!$F$7:$GK$318,$FH$2,FALSE))</f>
        <v/>
      </c>
      <c r="FI231" s="90" t="str">
        <f>IF(ISNA(VLOOKUP($B231,'[1]1718  Exp_Rev Access'!$F$7:$GK$318,$FI$2,FALSE)),"",VLOOKUP($B231,'[1]1718  Exp_Rev Access'!$F$7:$GK$318,$FI$2,FALSE))</f>
        <v/>
      </c>
      <c r="FJ231" s="90" t="str">
        <f>IF(ISNA(VLOOKUP($B231,'[1]1718  Exp_Rev Access'!$F$7:$GK$318,$FJ$2,FALSE)),"",VLOOKUP($B231,'[1]1718  Exp_Rev Access'!$F$7:$GK$318,$FJ$2,FALSE))</f>
        <v/>
      </c>
      <c r="FK231" s="90" t="str">
        <f>IF(ISNA(VLOOKUP($B231,'[1]1718  Exp_Rev Access'!$F$7:$GK$318,$FK$2,FALSE)),"",VLOOKUP($B231,'[1]1718  Exp_Rev Access'!$F$7:$GK$318,$FK$2,FALSE))</f>
        <v/>
      </c>
      <c r="FL231" s="90" t="str">
        <f>IF(ISNA(VLOOKUP($B231,'[1]1718  Exp_Rev Access'!$F$7:$GK$318,$FL$2,FALSE)),"",VLOOKUP($B231,'[1]1718  Exp_Rev Access'!$F$7:$GK$318,$FL$2,FALSE))</f>
        <v/>
      </c>
      <c r="FM231" s="90" t="str">
        <f>IF(ISNA(VLOOKUP($B231,'[1]1718  Exp_Rev Access'!$F$7:$GK$318,$FM$2,FALSE)),"",VLOOKUP($B231,'[1]1718  Exp_Rev Access'!$F$7:$GK$318,$FM$2,FALSE))</f>
        <v/>
      </c>
      <c r="FN231" s="90" t="str">
        <f>IF(ISNA(VLOOKUP($B231,'[1]1718  Exp_Rev Access'!$F$7:$GK$318,$FN$2,FALSE)),"",VLOOKUP($B231,'[1]1718  Exp_Rev Access'!$F$7:$GK$318,$FN$2,FALSE))</f>
        <v/>
      </c>
      <c r="FO231" s="90" t="str">
        <f>IF(ISNA(VLOOKUP($B231,'[1]1718  Exp_Rev Access'!$F$7:$GK$318,$FO$2,FALSE)),"",VLOOKUP($B231,'[1]1718  Exp_Rev Access'!$F$7:$GK$318,$FO$2,FALSE))</f>
        <v/>
      </c>
      <c r="FP231" s="90" t="str">
        <f>IF(ISNA(VLOOKUP($B231,'[1]1718  Exp_Rev Access'!$F$7:$GK$318,$FP$2,FALSE)),"",VLOOKUP($B231,'[1]1718  Exp_Rev Access'!$F$7:$GK$318,$FP$2,FALSE))</f>
        <v/>
      </c>
      <c r="FQ231" s="90" t="str">
        <f>IF(ISNA(VLOOKUP($B231,'[1]1718  Exp_Rev Access'!$F$7:$GK$318,$FQ$2,FALSE)),"",VLOOKUP($B231,'[1]1718  Exp_Rev Access'!$F$7:$GK$318,$FQ$2,FALSE))</f>
        <v/>
      </c>
      <c r="FR231" s="90" t="str">
        <f>IF(ISNA(VLOOKUP($B231,'[1]1718  Exp_Rev Access'!$F$7:$GK$318,$FR$2,FALSE)),"",VLOOKUP($B231,'[1]1718  Exp_Rev Access'!$F$7:$GK$318,$FR$2,FALSE))</f>
        <v/>
      </c>
      <c r="FS231" s="56"/>
      <c r="FT231" s="92"/>
      <c r="FU231" s="94"/>
      <c r="FV231" s="95" t="str">
        <f>IF(ISNA(VLOOKUP($B231,'[1]1718  Exp_Rev Access'!$F$7:$GK$318,$FV$2,FALSE)),"",VLOOKUP($B231,'[1]1718  Exp_Rev Access'!$F$7:$GK$318,$FV$2,FALSE))</f>
        <v/>
      </c>
      <c r="FW231" s="95" t="str">
        <f>IF(ISNA(VLOOKUP($B231,'[1]1718  Exp_Rev Access'!$F$7:$GK$318,$FW$2,FALSE)),"",VLOOKUP($B231,'[1]1718  Exp_Rev Access'!$F$7:$GK$318,$FW$2,FALSE))</f>
        <v/>
      </c>
      <c r="FX231" s="95" t="str">
        <f>IF(ISNA(VLOOKUP($B231,'[1]1718  Exp_Rev Access'!$F$7:$GK$318,$FX$2,FALSE)),"",VLOOKUP($B231,'[1]1718  Exp_Rev Access'!$F$7:$GK$318,$FX$2,FALSE))</f>
        <v/>
      </c>
      <c r="FY231" s="95" t="str">
        <f>IF(ISNA(VLOOKUP($B231,'[1]1718  Exp_Rev Access'!$F$7:$GK$318,$FY$2,FALSE)),"",VLOOKUP($B231,'[1]1718  Exp_Rev Access'!$F$7:$GK$318,$FY$2,FALSE))</f>
        <v/>
      </c>
      <c r="FZ231" s="95" t="str">
        <f>IF(ISNA(VLOOKUP($B231,'[1]1718  Exp_Rev Access'!$F$7:$GK$318,$FZ$2,FALSE)),"",VLOOKUP($B231,'[1]1718  Exp_Rev Access'!$F$7:$GK$318,$FZ$2,FALSE))</f>
        <v/>
      </c>
      <c r="GA231" s="95" t="str">
        <f>IF(ISNA(VLOOKUP($B231,'[1]1718  Exp_Rev Access'!$F$7:$GK$318,$GA$2,FALSE)),"",VLOOKUP($B231,'[1]1718  Exp_Rev Access'!$F$7:$GK$318,$GA$2,FALSE))</f>
        <v/>
      </c>
      <c r="GB231" s="95" t="str">
        <f>IF(ISNA(VLOOKUP($B231,'[1]1718  Exp_Rev Access'!$F$7:$GK$318,$GB$2,FALSE)),"",VLOOKUP($B231,'[1]1718  Exp_Rev Access'!$F$7:$GK$318,$GB$2,FALSE))</f>
        <v/>
      </c>
      <c r="GC231" s="95" t="str">
        <f>IF(ISNA(VLOOKUP($B231,'[1]1718  Exp_Rev Access'!$F$7:$GK$318,$GC$2,FALSE)),"",VLOOKUP($B231,'[1]1718  Exp_Rev Access'!$F$7:$GK$318,$GC$2,FALSE))</f>
        <v/>
      </c>
      <c r="GD231" s="95" t="str">
        <f>IF(ISNA(VLOOKUP($B231,'[1]1718  Exp_Rev Access'!$F$7:$GK$318,$GD$2,FALSE)),"",VLOOKUP($B231,'[1]1718  Exp_Rev Access'!$F$7:$GK$318,$GD$2,FALSE))</f>
        <v/>
      </c>
      <c r="GE231" s="95" t="str">
        <f>IF(ISNA(VLOOKUP($B231,'[1]1718  Exp_Rev Access'!$F$7:$GK$318,$GE$2,FALSE)),"",VLOOKUP($B231,'[1]1718  Exp_Rev Access'!$F$7:$GK$318,$GE$2,FALSE))</f>
        <v/>
      </c>
      <c r="GF231" s="95" t="str">
        <f>IF(ISNA(VLOOKUP($B231,'[1]1718  Exp_Rev Access'!$F$7:$GK$318,$GF$2,FALSE)),"",VLOOKUP($B231,'[1]1718  Exp_Rev Access'!$F$7:$GK$318,$GF$2,FALSE))</f>
        <v/>
      </c>
      <c r="GG231" s="95" t="str">
        <f>IF(ISNA(VLOOKUP($B231,'[1]1718  Exp_Rev Access'!$F$7:$GK$318,$GG$2,FALSE)),"",VLOOKUP($B231,'[1]1718  Exp_Rev Access'!$F$7:$GK$318,$GG$2,FALSE))</f>
        <v/>
      </c>
      <c r="GH231" s="95" t="str">
        <f>IF(ISNA(VLOOKUP($B231,'[1]1718  Exp_Rev Access'!$F$7:$GK$318,$GH$2,FALSE)),"",VLOOKUP($B231,'[1]1718  Exp_Rev Access'!$F$7:$GK$318,$GH$2,FALSE))</f>
        <v/>
      </c>
      <c r="GI231" s="95" t="str">
        <f>IF(ISNA(VLOOKUP($B231,'[1]1718  Exp_Rev Access'!$F$7:$GK$318,$GI$2,FALSE)),"",VLOOKUP($B231,'[1]1718  Exp_Rev Access'!$F$7:$GK$318,$GI$2,FALSE))</f>
        <v/>
      </c>
      <c r="GJ231" s="95" t="str">
        <f>IF(ISNA(VLOOKUP($B231,'[1]1718  Exp_Rev Access'!$F$7:$GK$318,$GJ$2,FALSE)),"",VLOOKUP($B231,'[1]1718  Exp_Rev Access'!$F$7:$GK$318,$GJ$2,FALSE))</f>
        <v/>
      </c>
      <c r="GK231" s="95" t="str">
        <f>IF(ISNA(VLOOKUP($B231,'[1]1718  Exp_Rev Access'!$F$7:$GK$318,$GK$2,FALSE)),"",VLOOKUP($B231,'[1]1718  Exp_Rev Access'!$F$7:$GK$318,$GK$2,FALSE))</f>
        <v/>
      </c>
      <c r="GL231" s="95" t="str">
        <f>IF(ISNA(VLOOKUP($B231,'[1]1718  Exp_Rev Access'!$F$7:$GK$318,$GL$2,FALSE)),"",VLOOKUP($B231,'[1]1718  Exp_Rev Access'!$F$7:$GK$318,$GL$2,FALSE))</f>
        <v/>
      </c>
      <c r="GM231" s="95" t="str">
        <f>IF(ISNA(VLOOKUP($B231,'[1]1718  Exp_Rev Access'!$F$7:$GK$318,$GM$2,FALSE)),"",VLOOKUP($B231,'[1]1718  Exp_Rev Access'!$F$7:$GK$318,$GM$2,FALSE))</f>
        <v/>
      </c>
      <c r="GN231" s="95" t="str">
        <f>IF(ISNA(VLOOKUP($B231,'[1]1718  Exp_Rev Access'!$F$7:$GK$318,$GN$2,FALSE)),"",VLOOKUP($B231,'[1]1718  Exp_Rev Access'!$F$7:$GK$318,$GN$2,FALSE))</f>
        <v/>
      </c>
      <c r="GO231" s="95" t="str">
        <f>IF(ISNA(VLOOKUP($B231,'[1]1718  Exp_Rev Access'!$F$7:$GK$318,$GO$2,FALSE)),"",VLOOKUP($B231,'[1]1718  Exp_Rev Access'!$F$7:$GK$318,$GO$2,FALSE))</f>
        <v/>
      </c>
      <c r="GP231" s="95" t="str">
        <f>IF(ISNA(VLOOKUP($B231,'[1]1718  Exp_Rev Access'!$F$7:$GK$318,$GP$2,FALSE)),"",VLOOKUP($B231,'[1]1718  Exp_Rev Access'!$F$7:$GK$318,$GP$2,FALSE))</f>
        <v/>
      </c>
      <c r="GQ231" s="95" t="str">
        <f>IF(ISNA(VLOOKUP($B231,'[1]1718  Exp_Rev Access'!$F$7:$GK$318,$GQ$2,FALSE)),"",VLOOKUP($B231,'[1]1718  Exp_Rev Access'!$F$7:$GK$318,$GQ$2,FALSE))</f>
        <v/>
      </c>
      <c r="GR231" s="95" t="str">
        <f>IF(ISNA(VLOOKUP($B231,'[1]1718  Exp_Rev Access'!$F$7:$GK$318,$GR$2,FALSE)),"",VLOOKUP($B231,'[1]1718  Exp_Rev Access'!$F$7:$GK$318,$GR$2,FALSE))</f>
        <v/>
      </c>
      <c r="GS231" s="95" t="str">
        <f>IF(ISNA(VLOOKUP($B231,'[1]1718  Exp_Rev Access'!$F$7:$GK$318,$GS$2,FALSE)),"",VLOOKUP($B231,'[1]1718  Exp_Rev Access'!$F$7:$GK$318,$GS$2,FALSE))</f>
        <v/>
      </c>
      <c r="GT231" s="95" t="str">
        <f>IF(ISNA(VLOOKUP($B231,'[1]1718  Exp_Rev Access'!$F$7:$GK$318,$GT$2,FALSE)),"",VLOOKUP($B231,'[1]1718  Exp_Rev Access'!$F$7:$GK$318,$GT$2,FALSE))</f>
        <v/>
      </c>
      <c r="GU231" s="56"/>
      <c r="GV231" s="92"/>
      <c r="GW231" s="96"/>
    </row>
    <row r="232" spans="1:222" x14ac:dyDescent="0.3">
      <c r="A232" s="98" t="s">
        <v>513</v>
      </c>
      <c r="B232" s="88"/>
      <c r="C232" s="89"/>
      <c r="D232" s="75"/>
      <c r="E232" s="76"/>
      <c r="F232" s="70"/>
      <c r="G232" s="70"/>
      <c r="H232" s="90"/>
      <c r="I232" s="90" t="str">
        <f>IF(ISNA(VLOOKUP($B232,'[1]1718  Exp_Rev Access'!$F$7:$GK$318,4,FALSE)),"",VLOOKUP($B232,'[1]1718  Exp_Rev Access'!$F$7:$GK$318,4,FALSE))</f>
        <v/>
      </c>
      <c r="J232" s="90" t="str">
        <f>IF(ISNA(VLOOKUP($B232,'[1]1718  Exp_Rev Access'!$F$7:$GK$318,5,FALSE)),"",VLOOKUP($B232,'[1]1718  Exp_Rev Access'!$F$7:$GK$318,5,FALSE))</f>
        <v/>
      </c>
      <c r="K232" s="90" t="str">
        <f>IF(ISNA(VLOOKUP($B232,'[1]1718  Exp_Rev Access'!$F$7:$GK$318,6,FALSE)),"-",VLOOKUP($B232,'[1]1718  Exp_Rev Access'!$F$7:$GK$318,6,FALSE))</f>
        <v>-</v>
      </c>
      <c r="L232" s="90" t="str">
        <f>IF(ISNA(VLOOKUP($B232,'[1]1718  Exp_Rev Access'!$F$7:$GK$318,7,FALSE)),"",VLOOKUP($B232,'[1]1718  Exp_Rev Access'!$F$7:$GK$318,7,FALSE))</f>
        <v/>
      </c>
      <c r="M232" s="90" t="str">
        <f>IF(ISNA(VLOOKUP($B232,'[1]1718  Exp_Rev Access'!$F$7:$GK$318,8,FALSE)),"",VLOOKUP($B232,'[1]1718  Exp_Rev Access'!$F$7:$GK$318,8,FALSE))</f>
        <v/>
      </c>
      <c r="N232" s="56"/>
      <c r="O232" s="91"/>
      <c r="P232" s="56"/>
      <c r="Q232" s="90" t="str">
        <f>IF(ISNA(VLOOKUP($B232,'[1]1718  Exp_Rev Access'!$F$7:$GK$318,10,FALSE)),"",VLOOKUP($B232,'[1]1718  Exp_Rev Access'!$F$7:$GK$318,10,FALSE))</f>
        <v/>
      </c>
      <c r="R232" s="90" t="str">
        <f>IF(ISNA(VLOOKUP($B232,'[1]1718  Exp_Rev Access'!$F$7:$GK$318,11,FALSE)),"",VLOOKUP($B232,'[1]1718  Exp_Rev Access'!$F$7:$GK$318,11,FALSE))</f>
        <v/>
      </c>
      <c r="S232" s="90" t="str">
        <f>IF(ISNA(VLOOKUP($B232,'[1]1718  Exp_Rev Access'!$F$7:$GK$318,12,FALSE)),"",VLOOKUP($B232,'[1]1718  Exp_Rev Access'!$F$7:$GK$318,12,FALSE))</f>
        <v/>
      </c>
      <c r="T232" s="90" t="str">
        <f>IF(ISNA(VLOOKUP($B232,'[1]1718  Exp_Rev Access'!$F$7:$GK$318,13,FALSE)),"",VLOOKUP($B232,'[1]1718  Exp_Rev Access'!$F$7:$GK$318,13,FALSE))</f>
        <v/>
      </c>
      <c r="U232" s="90" t="str">
        <f>IF(ISNA(VLOOKUP($B232,'[1]1718  Exp_Rev Access'!$F$7:$GK$318,14,FALSE)),"",VLOOKUP($B232,'[1]1718  Exp_Rev Access'!$F$7:$GK$318,14,FALSE))</f>
        <v/>
      </c>
      <c r="V232" s="90" t="str">
        <f>IF(ISNA(VLOOKUP($B232,'[1]1718  Exp_Rev Access'!$F$7:$GK$318,15,FALSE)),"",VLOOKUP($B232,'[1]1718  Exp_Rev Access'!$F$7:$GK$318,15,FALSE))</f>
        <v/>
      </c>
      <c r="W232" s="90" t="str">
        <f>IF(ISNA(VLOOKUP($B232,'[1]1718  Exp_Rev Access'!$F$7:$GK$318,16,FALSE)),"",VLOOKUP($B232,'[1]1718  Exp_Rev Access'!$F$7:$GK$318,16,FALSE))</f>
        <v/>
      </c>
      <c r="X232" s="90" t="str">
        <f>IF(ISNA(VLOOKUP($B232,'[1]1718  Exp_Rev Access'!$F$7:$GK$318,17,FALSE)),"",VLOOKUP($B232,'[1]1718  Exp_Rev Access'!$F$7:$GK$318,17,FALSE))</f>
        <v/>
      </c>
      <c r="Y232" s="90" t="str">
        <f>IF(ISNA(VLOOKUP($B232,'[1]1718  Exp_Rev Access'!$F$7:$GK$318,18,FALSE)),"",VLOOKUP($B232,'[1]1718  Exp_Rev Access'!$F$7:$GK$318,18,FALSE))</f>
        <v/>
      </c>
      <c r="Z232" s="90" t="str">
        <f>IF(ISNA(VLOOKUP($B232,'[1]1718  Exp_Rev Access'!$F$7:$GK$318,19,FALSE)),"",VLOOKUP($B232,'[1]1718  Exp_Rev Access'!$F$7:$GK$318,19,FALSE))</f>
        <v/>
      </c>
      <c r="AA232" s="90" t="str">
        <f>IF(ISNA(VLOOKUP($B232,'[1]1718  Exp_Rev Access'!$F$7:$GK$318,20,FALSE)),"",VLOOKUP($B232,'[1]1718  Exp_Rev Access'!$F$7:$GK$318,20,FALSE))</f>
        <v/>
      </c>
      <c r="AB232" s="90" t="str">
        <f>IF(ISNA(VLOOKUP($B232,'[1]1718  Exp_Rev Access'!$F$7:$GK$318,21,FALSE)),"",VLOOKUP($B232,'[1]1718  Exp_Rev Access'!$F$7:$GK$318,21,FALSE))</f>
        <v/>
      </c>
      <c r="AC232" s="90" t="str">
        <f>IF(ISNA(VLOOKUP($B232,'[1]1718  Exp_Rev Access'!$F$7:$GK$318,22,FALSE)),"",VLOOKUP($B232,'[1]1718  Exp_Rev Access'!$F$7:$GK$318,22,FALSE))</f>
        <v/>
      </c>
      <c r="AD232" s="90" t="str">
        <f>IF(ISNA(VLOOKUP($B232,'[1]1718  Exp_Rev Access'!$F$7:$GK$318,23,FALSE)),"",VLOOKUP($B232,'[1]1718  Exp_Rev Access'!$F$7:$GK$318,23,FALSE))</f>
        <v/>
      </c>
      <c r="AE232" s="90" t="str">
        <f>IF(ISNA(VLOOKUP($B232,'[1]1718  Exp_Rev Access'!$F$7:$GK$318,24,FALSE)),"",VLOOKUP($B232,'[1]1718  Exp_Rev Access'!$F$7:$GK$318,24,FALSE))</f>
        <v/>
      </c>
      <c r="AF232" s="90" t="str">
        <f>IF(ISNA(VLOOKUP($B232,'[1]1718  Exp_Rev Access'!$F$7:$GK$318,25,FALSE)),"",VLOOKUP($B232,'[1]1718  Exp_Rev Access'!$F$7:$GK$318,25,FALSE))</f>
        <v/>
      </c>
      <c r="AG232" s="90" t="str">
        <f>IF(ISNA(VLOOKUP($B232,'[1]1718  Exp_Rev Access'!$F$7:$GK$318,26,FALSE)),"",VLOOKUP($B232,'[1]1718  Exp_Rev Access'!$F$7:$GK$318,26,FALSE))</f>
        <v/>
      </c>
      <c r="AH232" s="90" t="str">
        <f>IF(ISNA(VLOOKUP($B232,'[1]1718  Exp_Rev Access'!$F$7:$GK$318,27,FALSE)),"",VLOOKUP($B232,'[1]1718  Exp_Rev Access'!$F$7:$GK$318,27,FALSE))</f>
        <v/>
      </c>
      <c r="AI232" s="90" t="str">
        <f>IF(ISNA(VLOOKUP($B232,'[1]1718  Exp_Rev Access'!$F$7:$GK$318,28,FALSE)),"",VLOOKUP($B232,'[1]1718  Exp_Rev Access'!$F$7:$GK$318,28,FALSE))</f>
        <v/>
      </c>
      <c r="AJ232" s="90" t="str">
        <f>IF(ISNA(VLOOKUP($B232,'[1]1718  Exp_Rev Access'!$F$7:$GK$318,29,FALSE)),"",VLOOKUP($B232,'[1]1718  Exp_Rev Access'!$F$7:$GK$318,29,FALSE))</f>
        <v/>
      </c>
      <c r="AK232" s="90" t="str">
        <f>IF(ISNA(VLOOKUP($B232,'[1]1718  Exp_Rev Access'!$F$7:$GK$318,30,FALSE)),"",VLOOKUP($B232,'[1]1718  Exp_Rev Access'!$F$7:$GK$318,30,FALSE))</f>
        <v/>
      </c>
      <c r="AL232" s="90" t="str">
        <f>IF(ISNA(VLOOKUP($B232,'[1]1718  Exp_Rev Access'!$F$7:$GK$318,31,FALSE)),"",VLOOKUP($B232,'[1]1718  Exp_Rev Access'!$F$7:$GK$318,31,FALSE))</f>
        <v/>
      </c>
      <c r="AM232" s="56"/>
      <c r="AN232" s="92"/>
      <c r="AO232" s="71"/>
      <c r="AP232" s="90" t="str">
        <f>IF(ISNA(VLOOKUP($B232,'[1]1718  Exp_Rev Access'!$F$7:$GK$318,33,FALSE)),"",VLOOKUP($B232,'[1]1718  Exp_Rev Access'!$F$7:$GK$318,33,FALSE))</f>
        <v/>
      </c>
      <c r="AQ232" s="90" t="str">
        <f>IF(ISNA(VLOOKUP($B232,'[1]1718  Exp_Rev Access'!$F$7:$GK$318,34,FALSE)),"",VLOOKUP($B232,'[1]1718  Exp_Rev Access'!$F$7:$GK$318,34,FALSE))</f>
        <v/>
      </c>
      <c r="AR232" s="90" t="str">
        <f>IF(ISNA(VLOOKUP($B232,'[1]1718  Exp_Rev Access'!$F$7:$GK$318,35,FALSE)),"",VLOOKUP($B232,'[1]1718  Exp_Rev Access'!$F$7:$GK$318,35,FALSE))</f>
        <v/>
      </c>
      <c r="AS232" s="90" t="str">
        <f>IF(ISNA(VLOOKUP($B232,'[1]1718  Exp_Rev Access'!$F$7:$GK$318,36,FALSE)),"",VLOOKUP($B232,'[1]1718  Exp_Rev Access'!$F$7:$GK$318,36,FALSE))</f>
        <v/>
      </c>
      <c r="AT232" s="90" t="str">
        <f>IF(ISNA(VLOOKUP($B232,'[1]1718  Exp_Rev Access'!$F$7:$GK$318,37,FALSE)),"",VLOOKUP($B232,'[1]1718  Exp_Rev Access'!$F$7:$GK$318,37,FALSE))</f>
        <v/>
      </c>
      <c r="AU232" s="56"/>
      <c r="AV232" s="93"/>
      <c r="AW232" s="56"/>
      <c r="AX232" s="90" t="str">
        <f>IF(ISNA(VLOOKUP($B232,'[1]1718  Exp_Rev Access'!$F$7:$GK$318,39,FALSE)),"",VLOOKUP($B232,'[1]1718  Exp_Rev Access'!$F$7:$GK$318,39,FALSE))</f>
        <v/>
      </c>
      <c r="AY232" s="90" t="str">
        <f>IF(ISNA(VLOOKUP($B232,'[1]1718  Exp_Rev Access'!$F$7:$GK$318,40,FALSE)),"",VLOOKUP($B232,'[1]1718  Exp_Rev Access'!$F$7:$GK$318,40,FALSE))</f>
        <v/>
      </c>
      <c r="AZ232" s="90" t="str">
        <f>IF(ISNA(VLOOKUP($B232,'[1]1718  Exp_Rev Access'!$F$7:$GK$318,41,FALSE)),"",VLOOKUP($B232,'[1]1718  Exp_Rev Access'!$F$7:$GK$318,41,FALSE))</f>
        <v/>
      </c>
      <c r="BA232" s="90" t="str">
        <f>IF(ISNA(VLOOKUP($B232,'[1]1718  Exp_Rev Access'!$F$7:$GK$318,42,FALSE)),"",VLOOKUP($B232,'[1]1718  Exp_Rev Access'!$F$7:$GK$318,42,FALSE))</f>
        <v/>
      </c>
      <c r="BB232" s="90" t="str">
        <f>IF(ISNA(VLOOKUP($B232,'[1]1718  Exp_Rev Access'!$F$7:$GK$318,43,FALSE)),"",VLOOKUP($B232,'[1]1718  Exp_Rev Access'!$F$7:$GK$318,43,FALSE))</f>
        <v/>
      </c>
      <c r="BC232" s="90" t="str">
        <f>IF(ISNA(VLOOKUP($B232,'[1]1718  Exp_Rev Access'!$F$7:$GK$318,44,FALSE)),"",VLOOKUP($B232,'[1]1718  Exp_Rev Access'!$F$7:$GK$318,44,FALSE))</f>
        <v/>
      </c>
      <c r="BD232" s="90" t="str">
        <f>IF(ISNA(VLOOKUP($B232,'[1]1718  Exp_Rev Access'!$F$7:$GK$318,45,FALSE)),"",VLOOKUP($B232,'[1]1718  Exp_Rev Access'!$F$7:$GK$318,45,FALSE))</f>
        <v/>
      </c>
      <c r="BE232" s="90" t="str">
        <f>IF(ISNA(VLOOKUP($B232,'[1]1718  Exp_Rev Access'!$F$7:$GK$318,46,FALSE)),"",VLOOKUP($B232,'[1]1718  Exp_Rev Access'!$F$7:$GK$318,46,FALSE))</f>
        <v/>
      </c>
      <c r="BF232" s="90" t="str">
        <f>IF(ISNA(VLOOKUP($B232,'[1]1718  Exp_Rev Access'!$F$7:$GK$318,47,FALSE)),"",VLOOKUP($B232,'[1]1718  Exp_Rev Access'!$F$7:$GK$318,47,FALSE))</f>
        <v/>
      </c>
      <c r="BG232" s="90" t="str">
        <f>IF(ISNA(VLOOKUP($B232,'[1]1718  Exp_Rev Access'!$F$7:$GK$318,48,FALSE)),"",VLOOKUP($B232,'[1]1718  Exp_Rev Access'!$F$7:$GK$318,48,FALSE))</f>
        <v/>
      </c>
      <c r="BH232" s="90" t="str">
        <f>IF(ISNA(VLOOKUP($B232,'[1]1718  Exp_Rev Access'!$F$7:$GK$318,49,FALSE)),"",VLOOKUP($B232,'[1]1718  Exp_Rev Access'!$F$7:$GK$318,49,FALSE))</f>
        <v/>
      </c>
      <c r="BI232" s="90" t="str">
        <f>IF(ISNA(VLOOKUP($B232,'[1]1718  Exp_Rev Access'!$F$7:$GK$318,50,FALSE)),"",VLOOKUP($B232,'[1]1718  Exp_Rev Access'!$F$7:$GK$318,50,FALSE))</f>
        <v/>
      </c>
      <c r="BJ232" s="90" t="str">
        <f>IF(ISNA(VLOOKUP($B232,'[1]1718  Exp_Rev Access'!$F$7:$GK$318,51,FALSE)),"",VLOOKUP($B232,'[1]1718  Exp_Rev Access'!$F$7:$GK$318,51,FALSE))</f>
        <v/>
      </c>
      <c r="BK232" s="90" t="str">
        <f>IF(ISNA(VLOOKUP($B232,'[1]1718  Exp_Rev Access'!$F$7:$GK$318,52,FALSE)),"",VLOOKUP($B232,'[1]1718  Exp_Rev Access'!$F$7:$GK$318,52,FALSE))</f>
        <v/>
      </c>
      <c r="BL232" s="90" t="str">
        <f>IF(ISNA(VLOOKUP($B232,'[1]1718  Exp_Rev Access'!$F$7:$GK$318,53,FALSE)),"",VLOOKUP($B232,'[1]1718  Exp_Rev Access'!$F$7:$GK$318,53,FALSE))</f>
        <v/>
      </c>
      <c r="BM232" s="90" t="str">
        <f>IF(ISNA(VLOOKUP($B232,'[1]1718  Exp_Rev Access'!$F$7:$GK$318,54,FALSE)),"",VLOOKUP($B232,'[1]1718  Exp_Rev Access'!$F$7:$GK$318,54,FALSE))</f>
        <v/>
      </c>
      <c r="BN232" s="90" t="str">
        <f>IF(ISNA(VLOOKUP($B232,'[1]1718  Exp_Rev Access'!$F$7:$GK$318,55,FALSE)),"",VLOOKUP($B232,'[1]1718  Exp_Rev Access'!$F$7:$GK$318,55,FALSE))</f>
        <v/>
      </c>
      <c r="BO232" s="90" t="str">
        <f>IF(ISNA(VLOOKUP($B232,'[1]1718  Exp_Rev Access'!$F$7:$GK$318,56,FALSE)),"",VLOOKUP($B232,'[1]1718  Exp_Rev Access'!$F$7:$GK$318,56,FALSE))</f>
        <v/>
      </c>
      <c r="BP232" s="90" t="str">
        <f>IF(ISNA(VLOOKUP($B232,'[1]1718  Exp_Rev Access'!$F$7:$GK$318,57,FALSE)),"",VLOOKUP($B232,'[1]1718  Exp_Rev Access'!$F$7:$GK$318,57,FALSE))</f>
        <v/>
      </c>
      <c r="BQ232" s="90" t="str">
        <f>IF(ISNA(VLOOKUP($B232,'[1]1718  Exp_Rev Access'!$F$7:$GK$318,58,FALSE)),"",VLOOKUP($B232,'[1]1718  Exp_Rev Access'!$F$7:$GK$318,58,FALSE))</f>
        <v/>
      </c>
      <c r="BR232" s="90" t="str">
        <f>IF(ISNA(VLOOKUP($B232,'[1]1718  Exp_Rev Access'!$F$7:$GK$318,59,FALSE)),"",VLOOKUP($B232,'[1]1718  Exp_Rev Access'!$F$7:$GK$318,59,FALSE))</f>
        <v/>
      </c>
      <c r="BS232" s="90" t="str">
        <f>IF(ISNA(VLOOKUP($B232,'[1]1718  Exp_Rev Access'!$F$7:$GK$318,60,FALSE)),"",VLOOKUP($B232,'[1]1718  Exp_Rev Access'!$F$7:$GK$318,60,FALSE))</f>
        <v/>
      </c>
      <c r="BT232" s="90" t="str">
        <f>IF(ISNA(VLOOKUP($B232,'[1]1718  Exp_Rev Access'!$F$7:$GK$318,61,FALSE)),"",VLOOKUP($B232,'[1]1718  Exp_Rev Access'!$F$7:$GK$318,61,FALSE))</f>
        <v/>
      </c>
      <c r="BU232" s="90" t="str">
        <f>IF(ISNA(VLOOKUP($B232,'[1]1718  Exp_Rev Access'!$F$7:$GK$318,62,FALSE)),"",VLOOKUP($B232,'[1]1718  Exp_Rev Access'!$F$7:$GK$318,62,FALSE))</f>
        <v/>
      </c>
      <c r="BV232" s="56">
        <f t="shared" si="571"/>
        <v>0</v>
      </c>
      <c r="BW232" s="92"/>
      <c r="BX232" s="71"/>
      <c r="BY232" s="90" t="str">
        <f>IF(ISNA(VLOOKUP($B232,'[1]1718  Exp_Rev Access'!$F$7:$GK$318,64,FALSE)),"",VLOOKUP($B232,'[1]1718  Exp_Rev Access'!$F$7:$GK$318,64,FALSE))</f>
        <v/>
      </c>
      <c r="BZ232" s="90" t="str">
        <f>IF(ISNA(VLOOKUP($B232,'[1]1718  Exp_Rev Access'!$F$7:$GK$318,65,FALSE)),"",VLOOKUP($B232,'[1]1718  Exp_Rev Access'!$F$7:$GK$318,65,FALSE))</f>
        <v/>
      </c>
      <c r="CA232" s="90" t="str">
        <f>IF(ISNA(VLOOKUP($B232,'[1]1718  Exp_Rev Access'!$F$7:$GK$318,66,FALSE)),"",VLOOKUP($B232,'[1]1718  Exp_Rev Access'!$F$7:$GK$318,66,FALSE))</f>
        <v/>
      </c>
      <c r="CB232" s="90" t="str">
        <f>IF(ISNA(VLOOKUP($B232,'[1]1718  Exp_Rev Access'!$F$7:$GK$318,67,FALSE)),"",VLOOKUP($B232,'[1]1718  Exp_Rev Access'!$F$7:$GK$318,67,FALSE))</f>
        <v/>
      </c>
      <c r="CC232" s="90" t="str">
        <f>IF(ISNA(VLOOKUP($B232,'[1]1718  Exp_Rev Access'!$F$7:$GK$318,68,FALSE)),"",VLOOKUP($B232,'[1]1718  Exp_Rev Access'!$F$7:$GK$318,68,FALSE))</f>
        <v/>
      </c>
      <c r="CD232" s="90" t="str">
        <f>IF(ISNA(VLOOKUP($B232,'[1]1718  Exp_Rev Access'!$F$7:$GK$318,69,FALSE)),"",VLOOKUP($B232,'[1]1718  Exp_Rev Access'!$F$7:$GK$318,69,FALSE))</f>
        <v/>
      </c>
      <c r="CE232" s="56">
        <f t="shared" si="566"/>
        <v>0</v>
      </c>
      <c r="CF232" s="92"/>
      <c r="CG232" s="78"/>
      <c r="CH232" s="90" t="str">
        <f>IF(ISNA(VLOOKUP($B232,'[1]1718  Exp_Rev Access'!$F$7:$GK$318,$CH$2,FALSE)),"",VLOOKUP($B232,'[1]1718  Exp_Rev Access'!$F$7:$GK$318,$CH$2,FALSE))</f>
        <v/>
      </c>
      <c r="CI232" s="90" t="str">
        <f>IF(ISNA(VLOOKUP($B232,'[1]1718  Exp_Rev Access'!$F$7:$GK$318,$CI$2,FALSE)),"",VLOOKUP($B232,'[1]1718  Exp_Rev Access'!$F$7:$GK$318,$CI$2,FALSE))</f>
        <v/>
      </c>
      <c r="CJ232" s="90" t="str">
        <f>IF(ISNA(VLOOKUP($B232,'[1]1718  Exp_Rev Access'!$F$7:$GK$318,$CJ$2,FALSE)),"",VLOOKUP($B232,'[1]1718  Exp_Rev Access'!$F$7:$GK$318,$CJ$2,FALSE))</f>
        <v/>
      </c>
      <c r="CK232" s="90" t="str">
        <f>IF(ISNA(VLOOKUP($B232,'[1]1718  Exp_Rev Access'!$F$7:$GK$318,$CK$2,FALSE)),"",VLOOKUP($B232,'[1]1718  Exp_Rev Access'!$F$7:$GK$318,$CK$2,FALSE))</f>
        <v/>
      </c>
      <c r="CL232" s="90" t="str">
        <f>IF(ISNA(VLOOKUP($B232,'[1]1718  Exp_Rev Access'!$F$7:$GK$318,$CL$2,FALSE)),"",VLOOKUP($B232,'[1]1718  Exp_Rev Access'!$F$7:$GK$318,$CL$2,FALSE))</f>
        <v/>
      </c>
      <c r="CM232" s="90" t="str">
        <f>IF(ISNA(VLOOKUP($B232,'[1]1718  Exp_Rev Access'!$F$7:$GK$318,$CM$2,FALSE)),"",VLOOKUP($B232,'[1]1718  Exp_Rev Access'!$F$7:$GK$318,$CM$2,FALSE))</f>
        <v/>
      </c>
      <c r="CN232" s="90" t="str">
        <f>IF(ISNA(VLOOKUP($B232,'[1]1718  Exp_Rev Access'!$F$7:$GK$318,$CN$2,FALSE)),"",VLOOKUP($B232,'[1]1718  Exp_Rev Access'!$F$7:$GK$318,$CN$2,FALSE))</f>
        <v/>
      </c>
      <c r="CO232" s="90" t="str">
        <f>IF(ISNA(VLOOKUP($B232,'[1]1718  Exp_Rev Access'!$F$7:$GK$318,$CO$2,FALSE)),"",VLOOKUP($B232,'[1]1718  Exp_Rev Access'!$F$7:$GK$318,$CO$2,FALSE))</f>
        <v/>
      </c>
      <c r="CP232" s="90" t="str">
        <f>IF(ISNA(VLOOKUP($B232,'[1]1718  Exp_Rev Access'!$F$7:$GK$318,$CP$2,FALSE)),"",VLOOKUP($B232,'[1]1718  Exp_Rev Access'!$F$7:$GK$318,$CP$2,FALSE))</f>
        <v/>
      </c>
      <c r="CQ232" s="90" t="str">
        <f>IF(ISNA(VLOOKUP($B232,'[1]1718  Exp_Rev Access'!$F$7:$GK$318,$CQ$2,FALSE)),"",VLOOKUP($B232,'[1]1718  Exp_Rev Access'!$F$7:$GK$318,$CQ$2,FALSE))</f>
        <v/>
      </c>
      <c r="CR232" s="90" t="str">
        <f>IF(ISNA(VLOOKUP($B232,'[1]1718  Exp_Rev Access'!$F$7:$GK$318,$CR$2,FALSE)),"",VLOOKUP($B232,'[1]1718  Exp_Rev Access'!$F$7:$GK$318,$CR$2,FALSE))</f>
        <v/>
      </c>
      <c r="CS232" s="90" t="str">
        <f>IF(ISNA(VLOOKUP($B232,'[1]1718  Exp_Rev Access'!$F$7:$GK$318,$CS$2,FALSE)),"",VLOOKUP($B232,'[1]1718  Exp_Rev Access'!$F$7:$GK$318,$CS$2,FALSE))</f>
        <v/>
      </c>
      <c r="CT232" s="90" t="str">
        <f>IF(ISNA(VLOOKUP($B232,'[1]1718  Exp_Rev Access'!$F$7:$GK$318,$CT$2,FALSE)),"",VLOOKUP($B232,'[1]1718  Exp_Rev Access'!$F$7:$GK$318,$CT$2,FALSE))</f>
        <v/>
      </c>
      <c r="CU232" s="90" t="str">
        <f>IF(ISNA(VLOOKUP($B232,'[1]1718  Exp_Rev Access'!$F$7:$GK$318,$CU$2,FALSE)),"",VLOOKUP($B232,'[1]1718  Exp_Rev Access'!$F$7:$GK$318,$CU$2,FALSE))</f>
        <v/>
      </c>
      <c r="CV232" s="90" t="str">
        <f>IF(ISNA(VLOOKUP($B232,'[1]1718  Exp_Rev Access'!$F$7:$GK$318,$CV$2,FALSE)),"",VLOOKUP($B232,'[1]1718  Exp_Rev Access'!$F$7:$GK$318,$CV$2,FALSE))</f>
        <v/>
      </c>
      <c r="CW232" s="90" t="str">
        <f>IF(ISNA(VLOOKUP($B232,'[1]1718  Exp_Rev Access'!$F$7:$GK$318,$CW$2,FALSE)),"",VLOOKUP($B232,'[1]1718  Exp_Rev Access'!$F$7:$GK$318,$CW$2,FALSE))</f>
        <v/>
      </c>
      <c r="CX232" s="90" t="str">
        <f>IF(ISNA(VLOOKUP($B232,'[1]1718  Exp_Rev Access'!$F$7:$GK$318,$CX$2,FALSE)),"",VLOOKUP($B232,'[1]1718  Exp_Rev Access'!$F$7:$GK$318,$CX$2,FALSE))</f>
        <v/>
      </c>
      <c r="CY232" s="90" t="str">
        <f>IF(ISNA(VLOOKUP($B232,'[1]1718  Exp_Rev Access'!$F$7:$GK$318,$CY$2,FALSE)),"",VLOOKUP($B232,'[1]1718  Exp_Rev Access'!$F$7:$GK$318,$CY$2,FALSE))</f>
        <v/>
      </c>
      <c r="CZ232" s="90" t="str">
        <f>IF(ISNA(VLOOKUP($B232,'[1]1718  Exp_Rev Access'!$F$7:$GK$318,$CZ$2,FALSE)),"",VLOOKUP($B232,'[1]1718  Exp_Rev Access'!$F$7:$GK$318,$CZ$2,FALSE))</f>
        <v/>
      </c>
      <c r="DA232" s="90" t="str">
        <f>IF(ISNA(VLOOKUP($B232,'[1]1718  Exp_Rev Access'!$F$7:$GK$318,$DA$2,FALSE)),"",VLOOKUP($B232,'[1]1718  Exp_Rev Access'!$F$7:$GK$318,$DA$2,FALSE))</f>
        <v/>
      </c>
      <c r="DB232" s="90" t="str">
        <f>IF(ISNA(VLOOKUP($B232,'[1]1718  Exp_Rev Access'!$F$7:$GK$318,$DB$2,FALSE)),"",VLOOKUP($B232,'[1]1718  Exp_Rev Access'!$F$7:$GK$318,$DB$2,FALSE))</f>
        <v/>
      </c>
      <c r="DC232" s="90" t="str">
        <f>IF(ISNA(VLOOKUP($B232,'[1]1718  Exp_Rev Access'!$F$7:$GK$318,$DC$2,FALSE)),"",VLOOKUP($B232,'[1]1718  Exp_Rev Access'!$F$7:$GK$318,$DC$2,FALSE))</f>
        <v/>
      </c>
      <c r="DD232" s="90" t="str">
        <f>IF(ISNA(VLOOKUP($B232,'[1]1718  Exp_Rev Access'!$F$7:$GK$318,$DD$2,FALSE)),"",VLOOKUP($B232,'[1]1718  Exp_Rev Access'!$F$7:$GK$318,$DD$2,FALSE))</f>
        <v/>
      </c>
      <c r="DE232" s="90" t="str">
        <f>IF(ISNA(VLOOKUP($B232,'[1]1718  Exp_Rev Access'!$F$7:$GK$318,$DE$2,FALSE)),"",VLOOKUP($B232,'[1]1718  Exp_Rev Access'!$F$7:$GK$318,$DE$2,FALSE))</f>
        <v/>
      </c>
      <c r="DF232" s="90" t="str">
        <f>IF(ISNA(VLOOKUP($B232,'[1]1718  Exp_Rev Access'!$F$7:$GK$318,$DF$2,FALSE)),"",VLOOKUP($B232,'[1]1718  Exp_Rev Access'!$F$7:$GK$318,$DF$2,FALSE))</f>
        <v/>
      </c>
      <c r="DG232" s="90" t="str">
        <f>IF(ISNA(VLOOKUP($B232,'[1]1718  Exp_Rev Access'!$F$7:$GK$318,$DG$2,FALSE)),"",VLOOKUP($B232,'[1]1718  Exp_Rev Access'!$F$7:$GK$318,$DG$2,FALSE))</f>
        <v/>
      </c>
      <c r="DH232" s="90" t="str">
        <f>IF(ISNA(VLOOKUP($B232,'[1]1718  Exp_Rev Access'!$F$7:$GK$318,$DH$2,FALSE)),"",VLOOKUP($B232,'[1]1718  Exp_Rev Access'!$F$7:$GK$318,$DH$2,FALSE))</f>
        <v/>
      </c>
      <c r="DI232" s="90" t="str">
        <f>IF(ISNA(VLOOKUP($B232,'[1]1718  Exp_Rev Access'!$F$7:$GK$318,$DI$2,FALSE)),"",VLOOKUP($B232,'[1]1718  Exp_Rev Access'!$F$7:$GK$318,$DI$2,FALSE))</f>
        <v/>
      </c>
      <c r="DJ232" s="90" t="str">
        <f>IF(ISNA(VLOOKUP($B232,'[1]1718  Exp_Rev Access'!$F$7:$GK$318,$DJ$2,FALSE)),"",VLOOKUP($B232,'[1]1718  Exp_Rev Access'!$F$7:$GK$318,$DJ$2,FALSE))</f>
        <v/>
      </c>
      <c r="DK232" s="90" t="str">
        <f>IF(ISNA(VLOOKUP($B232,'[1]1718  Exp_Rev Access'!$F$7:$GK$318,$DK$2,FALSE)),"",VLOOKUP($B232,'[1]1718  Exp_Rev Access'!$F$7:$GK$318,$DK$2,FALSE))</f>
        <v/>
      </c>
      <c r="DL232" s="90" t="str">
        <f>IF(ISNA(VLOOKUP($B232,'[1]1718  Exp_Rev Access'!$F$7:$GK$318,$DL$2,FALSE)),"",VLOOKUP($B232,'[1]1718  Exp_Rev Access'!$F$7:$GK$318,$DL$2,FALSE))</f>
        <v/>
      </c>
      <c r="DM232" s="90" t="str">
        <f>IF(ISNA(VLOOKUP($B232,'[1]1718  Exp_Rev Access'!$F$7:$GK$318,$DM$2,FALSE)),"",VLOOKUP($B232,'[1]1718  Exp_Rev Access'!$F$7:$GK$318,$DM$2,FALSE))</f>
        <v/>
      </c>
      <c r="DN232" s="90" t="str">
        <f>IF(ISNA(VLOOKUP($B232,'[1]1718  Exp_Rev Access'!$F$7:$GK$318,$DN$2,FALSE)),"",VLOOKUP($B232,'[1]1718  Exp_Rev Access'!$F$7:$GK$318,$DN$2,FALSE))</f>
        <v/>
      </c>
      <c r="DO232" s="90" t="str">
        <f>IF(ISNA(VLOOKUP($B232,'[1]1718  Exp_Rev Access'!$F$7:$GK$318,$DO$2,FALSE)),"",VLOOKUP($B232,'[1]1718  Exp_Rev Access'!$F$7:$GK$318,$DO$2,FALSE))</f>
        <v/>
      </c>
      <c r="DP232" s="90" t="str">
        <f>IF(ISNA(VLOOKUP($B232,'[1]1718  Exp_Rev Access'!$F$7:$GK$318,$DP$2,FALSE)),"",VLOOKUP($B232,'[1]1718  Exp_Rev Access'!$F$7:$GK$318,$DP$2,FALSE))</f>
        <v/>
      </c>
      <c r="DQ232" s="90" t="str">
        <f>IF(ISNA(VLOOKUP($B232,'[1]1718  Exp_Rev Access'!$F$7:$GK$318,$DQ$2,FALSE)),"",VLOOKUP($B232,'[1]1718  Exp_Rev Access'!$F$7:$GK$318,$DQ$2,FALSE))</f>
        <v/>
      </c>
      <c r="DR232" s="90" t="str">
        <f>IF(ISNA(VLOOKUP($B232,'[1]1718  Exp_Rev Access'!$F$7:$GK$318,$DR$2,FALSE)),"",VLOOKUP($B232,'[1]1718  Exp_Rev Access'!$F$7:$GK$318,$DR$2,FALSE))</f>
        <v/>
      </c>
      <c r="DS232" s="90" t="str">
        <f>IF(ISNA(VLOOKUP($B232,'[1]1718  Exp_Rev Access'!$F$7:$GK$318,$DS$2,FALSE)),"",VLOOKUP($B232,'[1]1718  Exp_Rev Access'!$F$7:$GK$318,$DS$2,FALSE))</f>
        <v/>
      </c>
      <c r="DT232" s="90" t="str">
        <f>IF(ISNA(VLOOKUP($B232,'[1]1718  Exp_Rev Access'!$F$7:$GK$318,$DT$2,FALSE)),"",VLOOKUP($B232,'[1]1718  Exp_Rev Access'!$F$7:$GK$318,$DT$2,FALSE))</f>
        <v/>
      </c>
      <c r="DU232" s="90" t="str">
        <f>IF(ISNA(VLOOKUP($B232,'[1]1718  Exp_Rev Access'!$F$7:$GK$318,$DU$2,FALSE)),"",VLOOKUP($B232,'[1]1718  Exp_Rev Access'!$F$7:$GK$318,$DU$2,FALSE))</f>
        <v/>
      </c>
      <c r="DV232" s="90" t="str">
        <f>IF(ISNA(VLOOKUP($B232,'[1]1718  Exp_Rev Access'!$F$7:$GK$318,$DV$2,FALSE)),"",VLOOKUP($B232,'[1]1718  Exp_Rev Access'!$F$7:$GK$318,$DV$2,FALSE))</f>
        <v/>
      </c>
      <c r="DW232" s="90" t="str">
        <f>IF(ISNA(VLOOKUP($B232,'[1]1718  Exp_Rev Access'!$F$7:$GK$318,$DW$2,FALSE)),"",VLOOKUP($B232,'[1]1718  Exp_Rev Access'!$F$7:$GK$318,$DW$2,FALSE))</f>
        <v/>
      </c>
      <c r="DX232" s="90" t="str">
        <f>IF(ISNA(VLOOKUP($B232,'[1]1718  Exp_Rev Access'!$F$7:$GK$318,$DX$2,FALSE)),"",VLOOKUP($B232,'[1]1718  Exp_Rev Access'!$F$7:$GK$318,$DX$2,FALSE))</f>
        <v/>
      </c>
      <c r="DY232" s="90" t="str">
        <f>IF(ISNA(VLOOKUP($B232,'[1]1718  Exp_Rev Access'!$F$7:$GK$318,$DY$2,FALSE)),"",VLOOKUP($B232,'[1]1718  Exp_Rev Access'!$F$7:$GK$318,$DY$2,FALSE))</f>
        <v/>
      </c>
      <c r="DZ232" s="90" t="str">
        <f>IF(ISNA(VLOOKUP($B232,'[1]1718  Exp_Rev Access'!$F$7:$GK$318,$DZ$2,FALSE)),"",VLOOKUP($B232,'[1]1718  Exp_Rev Access'!$F$7:$GK$318,$DZ$2,FALSE))</f>
        <v/>
      </c>
      <c r="EA232" s="90" t="str">
        <f>IF(ISNA(VLOOKUP($B232,'[1]1718  Exp_Rev Access'!$F$7:$GK$318,$EA$2,FALSE)),"",VLOOKUP($B232,'[1]1718  Exp_Rev Access'!$F$7:$GK$318,$EA$2,FALSE))</f>
        <v/>
      </c>
      <c r="EB232" s="90" t="str">
        <f>IF(ISNA(VLOOKUP($B232,'[1]1718  Exp_Rev Access'!$F$7:$GK$318,$EB$2,FALSE)),"",VLOOKUP($B232,'[1]1718  Exp_Rev Access'!$F$7:$GK$318,$EB$2,FALSE))</f>
        <v/>
      </c>
      <c r="EC232" s="90" t="str">
        <f>IF(ISNA(VLOOKUP($B232,'[1]1718  Exp_Rev Access'!$F$7:$GK$318,$EC$2,FALSE)),"",VLOOKUP($B232,'[1]1718  Exp_Rev Access'!$F$7:$GK$318,$EC$2,FALSE))</f>
        <v/>
      </c>
      <c r="ED232" s="90" t="str">
        <f>IF(ISNA(VLOOKUP($B232,'[1]1718  Exp_Rev Access'!$F$7:$GK$318,$ED$2,FALSE)),"",VLOOKUP($B232,'[1]1718  Exp_Rev Access'!$F$7:$GK$318,$ED$2,FALSE))</f>
        <v/>
      </c>
      <c r="EE232" s="90" t="str">
        <f>IF(ISNA(VLOOKUP($B232,'[1]1718  Exp_Rev Access'!$F$7:$GK$318,$EE$2,FALSE)),"",VLOOKUP($B232,'[1]1718  Exp_Rev Access'!$F$7:$GK$318,$EE$2,FALSE))</f>
        <v/>
      </c>
      <c r="EF232" s="90" t="str">
        <f>IF(ISNA(VLOOKUP($B232,'[1]1718  Exp_Rev Access'!$F$7:$GK$318,$EF$2,FALSE)),"",VLOOKUP($B232,'[1]1718  Exp_Rev Access'!$F$7:$GK$318,$EF$2,FALSE))</f>
        <v/>
      </c>
      <c r="EG232" s="90" t="str">
        <f>IF(ISNA(VLOOKUP($B232,'[1]1718  Exp_Rev Access'!$F$7:$GK$318,$EG$2,FALSE)),"",VLOOKUP($B232,'[1]1718  Exp_Rev Access'!$F$7:$GK$318,$EG$2,FALSE))</f>
        <v/>
      </c>
      <c r="EH232" s="90" t="str">
        <f>IF(ISNA(VLOOKUP($B232,'[1]1718  Exp_Rev Access'!$F$7:$GK$318,$EH$2,FALSE)),"",VLOOKUP($B232,'[1]1718  Exp_Rev Access'!$F$7:$GK$318,$EH$2,FALSE))</f>
        <v/>
      </c>
      <c r="EI232" s="90" t="str">
        <f>IF(ISNA(VLOOKUP($B232,'[1]1718  Exp_Rev Access'!$F$7:$GK$318,$EI$2,FALSE)),"",VLOOKUP($B232,'[1]1718  Exp_Rev Access'!$F$7:$GK$318,$EI$2,FALSE))</f>
        <v/>
      </c>
      <c r="EJ232" s="90" t="str">
        <f>IF(ISNA(VLOOKUP($B232,'[1]1718  Exp_Rev Access'!$F$7:$GK$318,$EJ$2,FALSE)),"",VLOOKUP($B232,'[1]1718  Exp_Rev Access'!$F$7:$GK$318,$EJ$2,FALSE))</f>
        <v/>
      </c>
      <c r="EK232" s="90" t="str">
        <f>IF(ISNA(VLOOKUP($B232,'[1]1718  Exp_Rev Access'!$F$7:$GK$318,$EK$2,FALSE)),"",VLOOKUP($B232,'[1]1718  Exp_Rev Access'!$F$7:$GK$318,$EK$2,FALSE))</f>
        <v/>
      </c>
      <c r="EL232" s="90" t="str">
        <f>IF(ISNA(VLOOKUP($B232,'[1]1718  Exp_Rev Access'!$F$7:$GK$318,$EL$2,FALSE)),"",VLOOKUP($B232,'[1]1718  Exp_Rev Access'!$F$7:$GK$318,$EL$2,FALSE))</f>
        <v/>
      </c>
      <c r="EM232" s="90" t="str">
        <f>IF(ISNA(VLOOKUP($B232,'[1]1718  Exp_Rev Access'!$F$7:$GK$318,$EM$2,FALSE)),"",VLOOKUP($B232,'[1]1718  Exp_Rev Access'!$F$7:$GK$318,$EM$2,FALSE))</f>
        <v/>
      </c>
      <c r="EN232" s="90" t="str">
        <f>IF(ISNA(VLOOKUP($B232,'[1]1718  Exp_Rev Access'!$F$7:$GK$318,$EN$2,FALSE)),"",VLOOKUP($B232,'[1]1718  Exp_Rev Access'!$F$7:$GK$318,$EN$2,FALSE))</f>
        <v/>
      </c>
      <c r="EO232" s="90" t="str">
        <f>IF(ISNA(VLOOKUP($B232,'[1]1718  Exp_Rev Access'!$F$7:$GK$318,$EO$2,FALSE)),"",VLOOKUP($B232,'[1]1718  Exp_Rev Access'!$F$7:$GK$318,$EO$2,FALSE))</f>
        <v/>
      </c>
      <c r="EP232" s="90" t="str">
        <f>IF(ISNA(VLOOKUP($B232,'[1]1718  Exp_Rev Access'!$F$7:$GK$318,$EP$2,FALSE)),"",VLOOKUP($B232,'[1]1718  Exp_Rev Access'!$F$7:$GK$318,$EP$2,FALSE))</f>
        <v/>
      </c>
      <c r="EQ232" s="90" t="str">
        <f>IF(ISNA(VLOOKUP($B232,'[1]1718  Exp_Rev Access'!$F$7:$GK$318,$EQ$2,FALSE)),"",VLOOKUP($B232,'[1]1718  Exp_Rev Access'!$F$7:$GK$318,$EQ$2,FALSE))</f>
        <v/>
      </c>
      <c r="ER232" s="90" t="str">
        <f>IF(ISNA(VLOOKUP($B232,'[1]1718  Exp_Rev Access'!$F$7:$GK$318,$ER$2,FALSE)),"",VLOOKUP($B232,'[1]1718  Exp_Rev Access'!$F$7:$GK$318,$ER$2,FALSE))</f>
        <v/>
      </c>
      <c r="ES232" s="90" t="str">
        <f>IF(ISNA(VLOOKUP($B232,'[1]1718  Exp_Rev Access'!$F$7:$GK$318,$ES$2,FALSE)),"",VLOOKUP($B232,'[1]1718  Exp_Rev Access'!$F$7:$GK$318,$ES$2,FALSE))</f>
        <v/>
      </c>
      <c r="ET232" s="90" t="str">
        <f>IF(ISNA(VLOOKUP($B232,'[1]1718  Exp_Rev Access'!$F$7:$GK$318,$ET$2,FALSE)),"",VLOOKUP($B232,'[1]1718  Exp_Rev Access'!$F$7:$GK$318,$ET$2,FALSE))</f>
        <v/>
      </c>
      <c r="EU232" s="90" t="str">
        <f>IF(ISNA(VLOOKUP($B232,'[1]1718  Exp_Rev Access'!$F$7:$GK$318,$EU$2,FALSE)),"",VLOOKUP($B232,'[1]1718  Exp_Rev Access'!$F$7:$GK$318,$EU$2,FALSE))</f>
        <v/>
      </c>
      <c r="EV232" s="90" t="str">
        <f>IF(ISNA(VLOOKUP($B232,'[1]1718  Exp_Rev Access'!$F$7:$GK$318,$EV$2,FALSE)),"",VLOOKUP($B232,'[1]1718  Exp_Rev Access'!$F$7:$GK$318,$EV$2,FALSE))</f>
        <v/>
      </c>
      <c r="EW232" s="90" t="str">
        <f>IF(ISNA(VLOOKUP($B232,'[1]1718  Exp_Rev Access'!$F$7:$GK$318,$EW$2,FALSE)),"",VLOOKUP($B232,'[1]1718  Exp_Rev Access'!$F$7:$GK$318,$EW$2,FALSE))</f>
        <v/>
      </c>
      <c r="EX232" s="90" t="str">
        <f>IF(ISNA(VLOOKUP($B232,'[1]1718  Exp_Rev Access'!$F$7:$GK$318,$EX$2,FALSE)),"",VLOOKUP($B232,'[1]1718  Exp_Rev Access'!$F$7:$GK$318,$EX$2,FALSE))</f>
        <v/>
      </c>
      <c r="EY232" s="90" t="str">
        <f>IF(ISNA(VLOOKUP($B232,'[1]1718  Exp_Rev Access'!$F$7:$GK$318,$EY$2,FALSE)),"",VLOOKUP($B232,'[1]1718  Exp_Rev Access'!$F$7:$GK$318,$EY$2,FALSE))</f>
        <v/>
      </c>
      <c r="EZ232" s="90" t="str">
        <f>IF(ISNA(VLOOKUP($B232,'[1]1718  Exp_Rev Access'!$F$7:$GK$318,$EZ$2,FALSE)),"",VLOOKUP($B232,'[1]1718  Exp_Rev Access'!$F$7:$GK$318,$EZ$2,FALSE))</f>
        <v/>
      </c>
      <c r="FA232" s="90" t="str">
        <f>IF(ISNA(VLOOKUP($B232,'[1]1718  Exp_Rev Access'!$F$7:$GK$318,$FA$2,FALSE)),"",VLOOKUP($B232,'[1]1718  Exp_Rev Access'!$F$7:$GK$318,$FA$2,FALSE))</f>
        <v/>
      </c>
      <c r="FB232" s="90" t="str">
        <f>IF(ISNA(VLOOKUP($B232,'[1]1718  Exp_Rev Access'!$F$7:$GK$318,$FB$2,FALSE)),"",VLOOKUP($B232,'[1]1718  Exp_Rev Access'!$F$7:$GK$318,$FB$2,FALSE))</f>
        <v/>
      </c>
      <c r="FC232" s="90" t="str">
        <f>IF(ISNA(VLOOKUP($B232,'[1]1718  Exp_Rev Access'!$F$7:$GK$318,$FC$2,FALSE)),"",VLOOKUP($B232,'[1]1718  Exp_Rev Access'!$F$7:$GK$318,$FC$2,FALSE))</f>
        <v/>
      </c>
      <c r="FD232" s="90" t="str">
        <f>IF(ISNA(VLOOKUP($B232,'[1]1718  Exp_Rev Access'!$F$7:$GK$318,$FD$2,FALSE)),"",VLOOKUP($B232,'[1]1718  Exp_Rev Access'!$F$7:$GK$318,$FD$2,FALSE))</f>
        <v/>
      </c>
      <c r="FE232" s="90" t="str">
        <f>IF(ISNA(VLOOKUP($B232,'[1]1718  Exp_Rev Access'!$F$7:$GK$318,$FE$2,FALSE)),"",VLOOKUP($B232,'[1]1718  Exp_Rev Access'!$F$7:$GK$318,$FE$2,FALSE))</f>
        <v/>
      </c>
      <c r="FF232" s="90" t="str">
        <f>IF(ISNA(VLOOKUP($B232,'[1]1718  Exp_Rev Access'!$F$7:$GK$318,$FF$2,FALSE)),"",VLOOKUP($B232,'[1]1718  Exp_Rev Access'!$F$7:$GK$318,$FF$2,FALSE))</f>
        <v/>
      </c>
      <c r="FG232" s="90" t="str">
        <f>IF(ISNA(VLOOKUP($B232,'[1]1718  Exp_Rev Access'!$F$7:$GK$318,$FG$2,FALSE)),"",VLOOKUP($B232,'[1]1718  Exp_Rev Access'!$F$7:$GK$318,$FG$2,FALSE))</f>
        <v/>
      </c>
      <c r="FH232" s="90" t="str">
        <f>IF(ISNA(VLOOKUP($B232,'[1]1718  Exp_Rev Access'!$F$7:$GK$318,$FH$2,FALSE)),"",VLOOKUP($B232,'[1]1718  Exp_Rev Access'!$F$7:$GK$318,$FH$2,FALSE))</f>
        <v/>
      </c>
      <c r="FI232" s="90" t="str">
        <f>IF(ISNA(VLOOKUP($B232,'[1]1718  Exp_Rev Access'!$F$7:$GK$318,$FI$2,FALSE)),"",VLOOKUP($B232,'[1]1718  Exp_Rev Access'!$F$7:$GK$318,$FI$2,FALSE))</f>
        <v/>
      </c>
      <c r="FJ232" s="90" t="str">
        <f>IF(ISNA(VLOOKUP($B232,'[1]1718  Exp_Rev Access'!$F$7:$GK$318,$FJ$2,FALSE)),"",VLOOKUP($B232,'[1]1718  Exp_Rev Access'!$F$7:$GK$318,$FJ$2,FALSE))</f>
        <v/>
      </c>
      <c r="FK232" s="90" t="str">
        <f>IF(ISNA(VLOOKUP($B232,'[1]1718  Exp_Rev Access'!$F$7:$GK$318,$FK$2,FALSE)),"",VLOOKUP($B232,'[1]1718  Exp_Rev Access'!$F$7:$GK$318,$FK$2,FALSE))</f>
        <v/>
      </c>
      <c r="FL232" s="90" t="str">
        <f>IF(ISNA(VLOOKUP($B232,'[1]1718  Exp_Rev Access'!$F$7:$GK$318,$FL$2,FALSE)),"",VLOOKUP($B232,'[1]1718  Exp_Rev Access'!$F$7:$GK$318,$FL$2,FALSE))</f>
        <v/>
      </c>
      <c r="FM232" s="90" t="str">
        <f>IF(ISNA(VLOOKUP($B232,'[1]1718  Exp_Rev Access'!$F$7:$GK$318,$FM$2,FALSE)),"",VLOOKUP($B232,'[1]1718  Exp_Rev Access'!$F$7:$GK$318,$FM$2,FALSE))</f>
        <v/>
      </c>
      <c r="FN232" s="90" t="str">
        <f>IF(ISNA(VLOOKUP($B232,'[1]1718  Exp_Rev Access'!$F$7:$GK$318,$FN$2,FALSE)),"",VLOOKUP($B232,'[1]1718  Exp_Rev Access'!$F$7:$GK$318,$FN$2,FALSE))</f>
        <v/>
      </c>
      <c r="FO232" s="90" t="str">
        <f>IF(ISNA(VLOOKUP($B232,'[1]1718  Exp_Rev Access'!$F$7:$GK$318,$FO$2,FALSE)),"",VLOOKUP($B232,'[1]1718  Exp_Rev Access'!$F$7:$GK$318,$FO$2,FALSE))</f>
        <v/>
      </c>
      <c r="FP232" s="90" t="str">
        <f>IF(ISNA(VLOOKUP($B232,'[1]1718  Exp_Rev Access'!$F$7:$GK$318,$FP$2,FALSE)),"",VLOOKUP($B232,'[1]1718  Exp_Rev Access'!$F$7:$GK$318,$FP$2,FALSE))</f>
        <v/>
      </c>
      <c r="FQ232" s="90" t="str">
        <f>IF(ISNA(VLOOKUP($B232,'[1]1718  Exp_Rev Access'!$F$7:$GK$318,$FQ$2,FALSE)),"",VLOOKUP($B232,'[1]1718  Exp_Rev Access'!$F$7:$GK$318,$FQ$2,FALSE))</f>
        <v/>
      </c>
      <c r="FR232" s="90" t="str">
        <f>IF(ISNA(VLOOKUP($B232,'[1]1718  Exp_Rev Access'!$F$7:$GK$318,$FR$2,FALSE)),"",VLOOKUP($B232,'[1]1718  Exp_Rev Access'!$F$7:$GK$318,$FR$2,FALSE))</f>
        <v/>
      </c>
      <c r="FS232" s="56"/>
      <c r="FT232" s="92"/>
      <c r="FU232" s="94"/>
      <c r="FV232" s="95" t="str">
        <f>IF(ISNA(VLOOKUP($B232,'[1]1718  Exp_Rev Access'!$F$7:$GK$318,$FV$2,FALSE)),"",VLOOKUP($B232,'[1]1718  Exp_Rev Access'!$F$7:$GK$318,$FV$2,FALSE))</f>
        <v/>
      </c>
      <c r="FW232" s="95" t="str">
        <f>IF(ISNA(VLOOKUP($B232,'[1]1718  Exp_Rev Access'!$F$7:$GK$318,$FW$2,FALSE)),"",VLOOKUP($B232,'[1]1718  Exp_Rev Access'!$F$7:$GK$318,$FW$2,FALSE))</f>
        <v/>
      </c>
      <c r="FX232" s="95" t="str">
        <f>IF(ISNA(VLOOKUP($B232,'[1]1718  Exp_Rev Access'!$F$7:$GK$318,$FX$2,FALSE)),"",VLOOKUP($B232,'[1]1718  Exp_Rev Access'!$F$7:$GK$318,$FX$2,FALSE))</f>
        <v/>
      </c>
      <c r="FY232" s="95" t="str">
        <f>IF(ISNA(VLOOKUP($B232,'[1]1718  Exp_Rev Access'!$F$7:$GK$318,$FY$2,FALSE)),"",VLOOKUP($B232,'[1]1718  Exp_Rev Access'!$F$7:$GK$318,$FY$2,FALSE))</f>
        <v/>
      </c>
      <c r="FZ232" s="95" t="str">
        <f>IF(ISNA(VLOOKUP($B232,'[1]1718  Exp_Rev Access'!$F$7:$GK$318,$FZ$2,FALSE)),"",VLOOKUP($B232,'[1]1718  Exp_Rev Access'!$F$7:$GK$318,$FZ$2,FALSE))</f>
        <v/>
      </c>
      <c r="GA232" s="95" t="str">
        <f>IF(ISNA(VLOOKUP($B232,'[1]1718  Exp_Rev Access'!$F$7:$GK$318,$GA$2,FALSE)),"",VLOOKUP($B232,'[1]1718  Exp_Rev Access'!$F$7:$GK$318,$GA$2,FALSE))</f>
        <v/>
      </c>
      <c r="GB232" s="95" t="str">
        <f>IF(ISNA(VLOOKUP($B232,'[1]1718  Exp_Rev Access'!$F$7:$GK$318,$GB$2,FALSE)),"",VLOOKUP($B232,'[1]1718  Exp_Rev Access'!$F$7:$GK$318,$GB$2,FALSE))</f>
        <v/>
      </c>
      <c r="GC232" s="95" t="str">
        <f>IF(ISNA(VLOOKUP($B232,'[1]1718  Exp_Rev Access'!$F$7:$GK$318,$GC$2,FALSE)),"",VLOOKUP($B232,'[1]1718  Exp_Rev Access'!$F$7:$GK$318,$GC$2,FALSE))</f>
        <v/>
      </c>
      <c r="GD232" s="95" t="str">
        <f>IF(ISNA(VLOOKUP($B232,'[1]1718  Exp_Rev Access'!$F$7:$GK$318,$GD$2,FALSE)),"",VLOOKUP($B232,'[1]1718  Exp_Rev Access'!$F$7:$GK$318,$GD$2,FALSE))</f>
        <v/>
      </c>
      <c r="GE232" s="95" t="str">
        <f>IF(ISNA(VLOOKUP($B232,'[1]1718  Exp_Rev Access'!$F$7:$GK$318,$GE$2,FALSE)),"",VLOOKUP($B232,'[1]1718  Exp_Rev Access'!$F$7:$GK$318,$GE$2,FALSE))</f>
        <v/>
      </c>
      <c r="GF232" s="95" t="str">
        <f>IF(ISNA(VLOOKUP($B232,'[1]1718  Exp_Rev Access'!$F$7:$GK$318,$GF$2,FALSE)),"",VLOOKUP($B232,'[1]1718  Exp_Rev Access'!$F$7:$GK$318,$GF$2,FALSE))</f>
        <v/>
      </c>
      <c r="GG232" s="95" t="str">
        <f>IF(ISNA(VLOOKUP($B232,'[1]1718  Exp_Rev Access'!$F$7:$GK$318,$GG$2,FALSE)),"",VLOOKUP($B232,'[1]1718  Exp_Rev Access'!$F$7:$GK$318,$GG$2,FALSE))</f>
        <v/>
      </c>
      <c r="GH232" s="95" t="str">
        <f>IF(ISNA(VLOOKUP($B232,'[1]1718  Exp_Rev Access'!$F$7:$GK$318,$GH$2,FALSE)),"",VLOOKUP($B232,'[1]1718  Exp_Rev Access'!$F$7:$GK$318,$GH$2,FALSE))</f>
        <v/>
      </c>
      <c r="GI232" s="95" t="str">
        <f>IF(ISNA(VLOOKUP($B232,'[1]1718  Exp_Rev Access'!$F$7:$GK$318,$GI$2,FALSE)),"",VLOOKUP($B232,'[1]1718  Exp_Rev Access'!$F$7:$GK$318,$GI$2,FALSE))</f>
        <v/>
      </c>
      <c r="GJ232" s="95" t="str">
        <f>IF(ISNA(VLOOKUP($B232,'[1]1718  Exp_Rev Access'!$F$7:$GK$318,$GJ$2,FALSE)),"",VLOOKUP($B232,'[1]1718  Exp_Rev Access'!$F$7:$GK$318,$GJ$2,FALSE))</f>
        <v/>
      </c>
      <c r="GK232" s="95" t="str">
        <f>IF(ISNA(VLOOKUP($B232,'[1]1718  Exp_Rev Access'!$F$7:$GK$318,$GK$2,FALSE)),"",VLOOKUP($B232,'[1]1718  Exp_Rev Access'!$F$7:$GK$318,$GK$2,FALSE))</f>
        <v/>
      </c>
      <c r="GL232" s="95" t="str">
        <f>IF(ISNA(VLOOKUP($B232,'[1]1718  Exp_Rev Access'!$F$7:$GK$318,$GL$2,FALSE)),"",VLOOKUP($B232,'[1]1718  Exp_Rev Access'!$F$7:$GK$318,$GL$2,FALSE))</f>
        <v/>
      </c>
      <c r="GM232" s="95" t="str">
        <f>IF(ISNA(VLOOKUP($B232,'[1]1718  Exp_Rev Access'!$F$7:$GK$318,$GM$2,FALSE)),"",VLOOKUP($B232,'[1]1718  Exp_Rev Access'!$F$7:$GK$318,$GM$2,FALSE))</f>
        <v/>
      </c>
      <c r="GN232" s="95" t="str">
        <f>IF(ISNA(VLOOKUP($B232,'[1]1718  Exp_Rev Access'!$F$7:$GK$318,$GN$2,FALSE)),"",VLOOKUP($B232,'[1]1718  Exp_Rev Access'!$F$7:$GK$318,$GN$2,FALSE))</f>
        <v/>
      </c>
      <c r="GO232" s="95" t="str">
        <f>IF(ISNA(VLOOKUP($B232,'[1]1718  Exp_Rev Access'!$F$7:$GK$318,$GO$2,FALSE)),"",VLOOKUP($B232,'[1]1718  Exp_Rev Access'!$F$7:$GK$318,$GO$2,FALSE))</f>
        <v/>
      </c>
      <c r="GP232" s="95" t="str">
        <f>IF(ISNA(VLOOKUP($B232,'[1]1718  Exp_Rev Access'!$F$7:$GK$318,$GP$2,FALSE)),"",VLOOKUP($B232,'[1]1718  Exp_Rev Access'!$F$7:$GK$318,$GP$2,FALSE))</f>
        <v/>
      </c>
      <c r="GQ232" s="95" t="str">
        <f>IF(ISNA(VLOOKUP($B232,'[1]1718  Exp_Rev Access'!$F$7:$GK$318,$GQ$2,FALSE)),"",VLOOKUP($B232,'[1]1718  Exp_Rev Access'!$F$7:$GK$318,$GQ$2,FALSE))</f>
        <v/>
      </c>
      <c r="GR232" s="95" t="str">
        <f>IF(ISNA(VLOOKUP($B232,'[1]1718  Exp_Rev Access'!$F$7:$GK$318,$GR$2,FALSE)),"",VLOOKUP($B232,'[1]1718  Exp_Rev Access'!$F$7:$GK$318,$GR$2,FALSE))</f>
        <v/>
      </c>
      <c r="GS232" s="95" t="str">
        <f>IF(ISNA(VLOOKUP($B232,'[1]1718  Exp_Rev Access'!$F$7:$GK$318,$GS$2,FALSE)),"",VLOOKUP($B232,'[1]1718  Exp_Rev Access'!$F$7:$GK$318,$GS$2,FALSE))</f>
        <v/>
      </c>
      <c r="GT232" s="95" t="str">
        <f>IF(ISNA(VLOOKUP($B232,'[1]1718  Exp_Rev Access'!$F$7:$GK$318,$GT$2,FALSE)),"",VLOOKUP($B232,'[1]1718  Exp_Rev Access'!$F$7:$GK$318,$GT$2,FALSE))</f>
        <v/>
      </c>
      <c r="GU232" s="56"/>
      <c r="GV232" s="92"/>
      <c r="GW232" s="96"/>
    </row>
    <row r="233" spans="1:222" x14ac:dyDescent="0.3">
      <c r="A233" s="73"/>
      <c r="B233" s="88" t="s">
        <v>514</v>
      </c>
      <c r="C233" s="89" t="s">
        <v>515</v>
      </c>
      <c r="D233" s="75">
        <f>IF(ISNA(VLOOKUP($B233,'[1]1718 enrollment_Rev_Exp by size'!$A$7:H567,3,FALSE)),"",VLOOKUP($B233,'[1]1718 enrollment_Rev_Exp by size'!$A$7:$G$350,3,FALSE))</f>
        <v>215.5</v>
      </c>
      <c r="E233" s="76">
        <f>IF(ISNA(VLOOKUP($B233,'[1]1718 enrollment_Rev_Exp by size'!$A$7:I568,5,FALSE)),"",VLOOKUP($B233,'[1]1718 enrollment_Rev_Exp by size'!$A$7:$G$350,5,FALSE))</f>
        <v>3028894.66</v>
      </c>
      <c r="F233" s="70">
        <f t="shared" si="626"/>
        <v>3028894.6600000006</v>
      </c>
      <c r="G233" s="70">
        <f t="shared" si="627"/>
        <v>0</v>
      </c>
      <c r="H233" s="90">
        <f>IF(ISNA(VLOOKUP($B233,'[1]1718  Exp_Rev Access'!$F$7:$GK$318,3,FALSE)),"",VLOOKUP($B233,'[1]1718  Exp_Rev Access'!$F$7:$GK$318,3,FALSE))</f>
        <v>706145.18</v>
      </c>
      <c r="I233" s="90">
        <f>IF(ISNA(VLOOKUP($B233,'[1]1718  Exp_Rev Access'!$F$7:$GK$318,4,FALSE)),"",VLOOKUP($B233,'[1]1718  Exp_Rev Access'!$F$7:$GK$318,4,FALSE))</f>
        <v>0</v>
      </c>
      <c r="J233" s="90">
        <f>IF(ISNA(VLOOKUP($B233,'[1]1718  Exp_Rev Access'!$F$7:$GK$318,5,FALSE)),"",VLOOKUP($B233,'[1]1718  Exp_Rev Access'!$F$7:$GK$318,5,FALSE))</f>
        <v>0</v>
      </c>
      <c r="K233" s="90">
        <f>IF(ISNA(VLOOKUP($B233,'[1]1718  Exp_Rev Access'!$F$7:$GK$318,6,FALSE)),"-",VLOOKUP($B233,'[1]1718  Exp_Rev Access'!$F$7:$GK$318,6,FALSE))</f>
        <v>1818.31</v>
      </c>
      <c r="L233" s="90">
        <f>IF(ISNA(VLOOKUP($B233,'[1]1718  Exp_Rev Access'!$F$7:$GK$318,7,FALSE)),"",VLOOKUP($B233,'[1]1718  Exp_Rev Access'!$F$7:$GK$318,7,FALSE))</f>
        <v>0</v>
      </c>
      <c r="M233" s="90">
        <f>IF(ISNA(VLOOKUP($B233,'[1]1718  Exp_Rev Access'!$F$7:$GK$318,8,FALSE)),"",VLOOKUP($B233,'[1]1718  Exp_Rev Access'!$F$7:$GK$318,8,FALSE))</f>
        <v>0</v>
      </c>
      <c r="N233" s="56">
        <f t="shared" ref="N233:N240" si="636">SUM(H233:M233)</f>
        <v>707963.49000000011</v>
      </c>
      <c r="O233" s="91">
        <f t="shared" ref="O233:O240" si="637">N233/E233</f>
        <v>0.23373658362882785</v>
      </c>
      <c r="P233" s="56">
        <f t="shared" ref="P233:P240" si="638">N233/D233</f>
        <v>3285.2134106728545</v>
      </c>
      <c r="Q233" s="90">
        <f>IF(ISNA(VLOOKUP($B233,'[1]1718  Exp_Rev Access'!$F$7:$GK$318,10,FALSE)),"",VLOOKUP($B233,'[1]1718  Exp_Rev Access'!$F$7:$GK$318,10,FALSE))</f>
        <v>0</v>
      </c>
      <c r="R233" s="90">
        <f>IF(ISNA(VLOOKUP($B233,'[1]1718  Exp_Rev Access'!$F$7:$GK$318,11,FALSE)),"",VLOOKUP($B233,'[1]1718  Exp_Rev Access'!$F$7:$GK$318,11,FALSE))</f>
        <v>0</v>
      </c>
      <c r="S233" s="90">
        <f>IF(ISNA(VLOOKUP($B233,'[1]1718  Exp_Rev Access'!$F$7:$GK$318,12,FALSE)),"",VLOOKUP($B233,'[1]1718  Exp_Rev Access'!$F$7:$GK$318,12,FALSE))</f>
        <v>0</v>
      </c>
      <c r="T233" s="90">
        <f>IF(ISNA(VLOOKUP($B233,'[1]1718  Exp_Rev Access'!$F$7:$GK$318,13,FALSE)),"",VLOOKUP($B233,'[1]1718  Exp_Rev Access'!$F$7:$GK$318,13,FALSE))</f>
        <v>0</v>
      </c>
      <c r="U233" s="90">
        <f>IF(ISNA(VLOOKUP($B233,'[1]1718  Exp_Rev Access'!$F$7:$GK$318,14,FALSE)),"",VLOOKUP($B233,'[1]1718  Exp_Rev Access'!$F$7:$GK$318,14,FALSE))</f>
        <v>0</v>
      </c>
      <c r="V233" s="90">
        <f>IF(ISNA(VLOOKUP($B233,'[1]1718  Exp_Rev Access'!$F$7:$GK$318,15,FALSE)),"",VLOOKUP($B233,'[1]1718  Exp_Rev Access'!$F$7:$GK$318,15,FALSE))</f>
        <v>0</v>
      </c>
      <c r="W233" s="90">
        <f>IF(ISNA(VLOOKUP($B233,'[1]1718  Exp_Rev Access'!$F$7:$GK$318,16,FALSE)),"",VLOOKUP($B233,'[1]1718  Exp_Rev Access'!$F$7:$GK$318,16,FALSE))</f>
        <v>0</v>
      </c>
      <c r="X233" s="90">
        <f>IF(ISNA(VLOOKUP($B233,'[1]1718  Exp_Rev Access'!$F$7:$GK$318,17,FALSE)),"",VLOOKUP($B233,'[1]1718  Exp_Rev Access'!$F$7:$GK$318,17,FALSE))</f>
        <v>0</v>
      </c>
      <c r="Y233" s="90">
        <f>IF(ISNA(VLOOKUP($B233,'[1]1718  Exp_Rev Access'!$F$7:$GK$318,18,FALSE)),"",VLOOKUP($B233,'[1]1718  Exp_Rev Access'!$F$7:$GK$318,18,FALSE))</f>
        <v>0</v>
      </c>
      <c r="Z233" s="90">
        <f>IF(ISNA(VLOOKUP($B233,'[1]1718  Exp_Rev Access'!$F$7:$GK$318,19,FALSE)),"",VLOOKUP($B233,'[1]1718  Exp_Rev Access'!$F$7:$GK$318,19,FALSE))</f>
        <v>0</v>
      </c>
      <c r="AA233" s="90">
        <f>IF(ISNA(VLOOKUP($B233,'[1]1718  Exp_Rev Access'!$F$7:$GK$318,20,FALSE)),"",VLOOKUP($B233,'[1]1718  Exp_Rev Access'!$F$7:$GK$318,20,FALSE))</f>
        <v>0</v>
      </c>
      <c r="AB233" s="90">
        <f>IF(ISNA(VLOOKUP($B233,'[1]1718  Exp_Rev Access'!$F$7:$GK$318,21,FALSE)),"",VLOOKUP($B233,'[1]1718  Exp_Rev Access'!$F$7:$GK$318,21,FALSE))</f>
        <v>0</v>
      </c>
      <c r="AC233" s="90">
        <f>IF(ISNA(VLOOKUP($B233,'[1]1718  Exp_Rev Access'!$F$7:$GK$318,22,FALSE)),"",VLOOKUP($B233,'[1]1718  Exp_Rev Access'!$F$7:$GK$318,22,FALSE))</f>
        <v>474.75</v>
      </c>
      <c r="AD233" s="90">
        <f>IF(ISNA(VLOOKUP($B233,'[1]1718  Exp_Rev Access'!$F$7:$GK$318,23,FALSE)),"",VLOOKUP($B233,'[1]1718  Exp_Rev Access'!$F$7:$GK$318,23,FALSE))</f>
        <v>15341.95</v>
      </c>
      <c r="AE233" s="90">
        <f>IF(ISNA(VLOOKUP($B233,'[1]1718  Exp_Rev Access'!$F$7:$GK$318,24,FALSE)),"",VLOOKUP($B233,'[1]1718  Exp_Rev Access'!$F$7:$GK$318,24,FALSE))</f>
        <v>5515.92</v>
      </c>
      <c r="AF233" s="90">
        <f>IF(ISNA(VLOOKUP($B233,'[1]1718  Exp_Rev Access'!$F$7:$GK$318,25,FALSE)),"",VLOOKUP($B233,'[1]1718  Exp_Rev Access'!$F$7:$GK$318,25,FALSE))</f>
        <v>0</v>
      </c>
      <c r="AG233" s="90">
        <f>IF(ISNA(VLOOKUP($B233,'[1]1718  Exp_Rev Access'!$F$7:$GK$318,26,FALSE)),"",VLOOKUP($B233,'[1]1718  Exp_Rev Access'!$F$7:$GK$318,26,FALSE))</f>
        <v>1861.64</v>
      </c>
      <c r="AH233" s="90">
        <f>IF(ISNA(VLOOKUP($B233,'[1]1718  Exp_Rev Access'!$F$7:$GK$318,27,FALSE)),"",VLOOKUP($B233,'[1]1718  Exp_Rev Access'!$F$7:$GK$318,27,FALSE))</f>
        <v>0</v>
      </c>
      <c r="AI233" s="90">
        <f>IF(ISNA(VLOOKUP($B233,'[1]1718  Exp_Rev Access'!$F$7:$GK$318,28,FALSE)),"",VLOOKUP($B233,'[1]1718  Exp_Rev Access'!$F$7:$GK$318,28,FALSE))</f>
        <v>0</v>
      </c>
      <c r="AJ233" s="90">
        <f>IF(ISNA(VLOOKUP($B233,'[1]1718  Exp_Rev Access'!$F$7:$GK$318,29,FALSE)),"",VLOOKUP($B233,'[1]1718  Exp_Rev Access'!$F$7:$GK$318,29,FALSE))</f>
        <v>0</v>
      </c>
      <c r="AK233" s="90">
        <f>IF(ISNA(VLOOKUP($B233,'[1]1718  Exp_Rev Access'!$F$7:$GK$318,30,FALSE)),"",VLOOKUP($B233,'[1]1718  Exp_Rev Access'!$F$7:$GK$318,30,FALSE))</f>
        <v>1255.07</v>
      </c>
      <c r="AL233" s="90">
        <f>IF(ISNA(VLOOKUP($B233,'[1]1718  Exp_Rev Access'!$F$7:$GK$318,31,FALSE)),"",VLOOKUP($B233,'[1]1718  Exp_Rev Access'!$F$7:$GK$318,31,FALSE))</f>
        <v>0</v>
      </c>
      <c r="AM233" s="56">
        <f t="shared" ref="AM233:AM240" si="639">SUM(Q233:AL233)</f>
        <v>24449.33</v>
      </c>
      <c r="AN233" s="92">
        <f t="shared" ref="AN233:AN240" si="640">AM233/E233</f>
        <v>8.0720304746418614E-3</v>
      </c>
      <c r="AO233" s="71">
        <f t="shared" ref="AO233:AO240" si="641">AM233/D233</f>
        <v>113.4539675174014</v>
      </c>
      <c r="AP233" s="90">
        <f>IF(ISNA(VLOOKUP($B233,'[1]1718  Exp_Rev Access'!$F$7:$GK$318,33,FALSE)),"",VLOOKUP($B233,'[1]1718  Exp_Rev Access'!$F$7:$GK$318,33,FALSE))</f>
        <v>1509631.06</v>
      </c>
      <c r="AQ233" s="90">
        <f>IF(ISNA(VLOOKUP($B233,'[1]1718  Exp_Rev Access'!$F$7:$GK$318,34,FALSE)),"",VLOOKUP($B233,'[1]1718  Exp_Rev Access'!$F$7:$GK$318,34,FALSE))</f>
        <v>34224.620000000003</v>
      </c>
      <c r="AR233" s="90">
        <f>IF(ISNA(VLOOKUP($B233,'[1]1718  Exp_Rev Access'!$F$7:$GK$318,35,FALSE)),"",VLOOKUP($B233,'[1]1718  Exp_Rev Access'!$F$7:$GK$318,35,FALSE))</f>
        <v>170509.6</v>
      </c>
      <c r="AS233" s="90">
        <f>IF(ISNA(VLOOKUP($B233,'[1]1718  Exp_Rev Access'!$F$7:$GK$318,36,FALSE)),"",VLOOKUP($B233,'[1]1718  Exp_Rev Access'!$F$7:$GK$318,36,FALSE))</f>
        <v>0</v>
      </c>
      <c r="AT233" s="90">
        <f>IF(ISNA(VLOOKUP($B233,'[1]1718  Exp_Rev Access'!$F$7:$GK$318,37,FALSE)),"",VLOOKUP($B233,'[1]1718  Exp_Rev Access'!$F$7:$GK$318,37,FALSE))</f>
        <v>0</v>
      </c>
      <c r="AU233" s="56">
        <f t="shared" ref="AU233:AU240" si="642">SUM(AP233:AT233)</f>
        <v>1714365.2800000003</v>
      </c>
      <c r="AV233" s="93">
        <f t="shared" ref="AV233:AV240" si="643">AU233/E233</f>
        <v>0.56600359947810142</v>
      </c>
      <c r="AW233" s="56">
        <f t="shared" ref="AW233:AW240" si="644">AU233/D233</f>
        <v>7955.2913225058019</v>
      </c>
      <c r="AX233" s="90">
        <f>IF(ISNA(VLOOKUP($B233,'[1]1718  Exp_Rev Access'!$F$7:$GK$318,39,FALSE)),"",VLOOKUP($B233,'[1]1718  Exp_Rev Access'!$F$7:$GK$318,39,FALSE))</f>
        <v>0</v>
      </c>
      <c r="AY233" s="90">
        <f>IF(ISNA(VLOOKUP($B233,'[1]1718  Exp_Rev Access'!$F$7:$GK$318,40,FALSE)),"",VLOOKUP($B233,'[1]1718  Exp_Rev Access'!$F$7:$GK$318,40,FALSE))</f>
        <v>191438.42</v>
      </c>
      <c r="AZ233" s="90">
        <f>IF(ISNA(VLOOKUP($B233,'[1]1718  Exp_Rev Access'!$F$7:$GK$318,41,FALSE)),"",VLOOKUP($B233,'[1]1718  Exp_Rev Access'!$F$7:$GK$318,41,FALSE))</f>
        <v>23753.89</v>
      </c>
      <c r="BA233" s="90">
        <f>IF(ISNA(VLOOKUP($B233,'[1]1718  Exp_Rev Access'!$F$7:$GK$318,42,FALSE)),"",VLOOKUP($B233,'[1]1718  Exp_Rev Access'!$F$7:$GK$318,42,FALSE))</f>
        <v>0</v>
      </c>
      <c r="BB233" s="90">
        <f>IF(ISNA(VLOOKUP($B233,'[1]1718  Exp_Rev Access'!$F$7:$GK$318,43,FALSE)),"",VLOOKUP($B233,'[1]1718  Exp_Rev Access'!$F$7:$GK$318,43,FALSE))</f>
        <v>0</v>
      </c>
      <c r="BC233" s="90">
        <f>IF(ISNA(VLOOKUP($B233,'[1]1718  Exp_Rev Access'!$F$7:$GK$318,44,FALSE)),"",VLOOKUP($B233,'[1]1718  Exp_Rev Access'!$F$7:$GK$318,44,FALSE))</f>
        <v>42445.54</v>
      </c>
      <c r="BD233" s="90">
        <f>IF(ISNA(VLOOKUP($B233,'[1]1718  Exp_Rev Access'!$F$7:$GK$318,45,FALSE)),"",VLOOKUP($B233,'[1]1718  Exp_Rev Access'!$F$7:$GK$318,45,FALSE))</f>
        <v>0</v>
      </c>
      <c r="BE233" s="90">
        <f>IF(ISNA(VLOOKUP($B233,'[1]1718  Exp_Rev Access'!$F$7:$GK$318,46,FALSE)),"",VLOOKUP($B233,'[1]1718  Exp_Rev Access'!$F$7:$GK$318,46,FALSE))</f>
        <v>9846.92</v>
      </c>
      <c r="BF233" s="90">
        <f>IF(ISNA(VLOOKUP($B233,'[1]1718  Exp_Rev Access'!$F$7:$GK$318,47,FALSE)),"",VLOOKUP($B233,'[1]1718  Exp_Rev Access'!$F$7:$GK$318,47,FALSE))</f>
        <v>0</v>
      </c>
      <c r="BG233" s="90">
        <f>IF(ISNA(VLOOKUP($B233,'[1]1718  Exp_Rev Access'!$F$7:$GK$318,48,FALSE)),"",VLOOKUP($B233,'[1]1718  Exp_Rev Access'!$F$7:$GK$318,48,FALSE))</f>
        <v>0</v>
      </c>
      <c r="BH233" s="90">
        <f>IF(ISNA(VLOOKUP($B233,'[1]1718  Exp_Rev Access'!$F$7:$GK$318,49,FALSE)),"",VLOOKUP($B233,'[1]1718  Exp_Rev Access'!$F$7:$GK$318,49,FALSE))</f>
        <v>2601.81</v>
      </c>
      <c r="BI233" s="90">
        <f>IF(ISNA(VLOOKUP($B233,'[1]1718  Exp_Rev Access'!$F$7:$GK$318,50,FALSE)),"",VLOOKUP($B233,'[1]1718  Exp_Rev Access'!$F$7:$GK$318,50,FALSE))</f>
        <v>0</v>
      </c>
      <c r="BJ233" s="90">
        <f>IF(ISNA(VLOOKUP($B233,'[1]1718  Exp_Rev Access'!$F$7:$GK$318,51,FALSE)),"",VLOOKUP($B233,'[1]1718  Exp_Rev Access'!$F$7:$GK$318,51,FALSE))</f>
        <v>8847.82</v>
      </c>
      <c r="BK233" s="90">
        <f>IF(ISNA(VLOOKUP($B233,'[1]1718  Exp_Rev Access'!$F$7:$GK$318,52,FALSE)),"",VLOOKUP($B233,'[1]1718  Exp_Rev Access'!$F$7:$GK$318,52,FALSE))</f>
        <v>77710.009999999995</v>
      </c>
      <c r="BL233" s="90">
        <f>IF(ISNA(VLOOKUP($B233,'[1]1718  Exp_Rev Access'!$F$7:$GK$318,53,FALSE)),"",VLOOKUP($B233,'[1]1718  Exp_Rev Access'!$F$7:$GK$318,53,FALSE))</f>
        <v>0</v>
      </c>
      <c r="BM233" s="90">
        <f>IF(ISNA(VLOOKUP($B233,'[1]1718  Exp_Rev Access'!$F$7:$GK$318,54,FALSE)),"",VLOOKUP($B233,'[1]1718  Exp_Rev Access'!$F$7:$GK$318,54,FALSE))</f>
        <v>0</v>
      </c>
      <c r="BN233" s="90">
        <f>IF(ISNA(VLOOKUP($B233,'[1]1718  Exp_Rev Access'!$F$7:$GK$318,55,FALSE)),"",VLOOKUP($B233,'[1]1718  Exp_Rev Access'!$F$7:$GK$318,55,FALSE))</f>
        <v>0</v>
      </c>
      <c r="BO233" s="90">
        <f>IF(ISNA(VLOOKUP($B233,'[1]1718  Exp_Rev Access'!$F$7:$GK$318,56,FALSE)),"",VLOOKUP($B233,'[1]1718  Exp_Rev Access'!$F$7:$GK$318,56,FALSE))</f>
        <v>0</v>
      </c>
      <c r="BP233" s="90">
        <f>IF(ISNA(VLOOKUP($B233,'[1]1718  Exp_Rev Access'!$F$7:$GK$318,57,FALSE)),"",VLOOKUP($B233,'[1]1718  Exp_Rev Access'!$F$7:$GK$318,57,FALSE))</f>
        <v>0</v>
      </c>
      <c r="BQ233" s="90">
        <f>IF(ISNA(VLOOKUP($B233,'[1]1718  Exp_Rev Access'!$F$7:$GK$318,58,FALSE)),"",VLOOKUP($B233,'[1]1718  Exp_Rev Access'!$F$7:$GK$318,58,FALSE))</f>
        <v>0</v>
      </c>
      <c r="BR233" s="90">
        <f>IF(ISNA(VLOOKUP($B233,'[1]1718  Exp_Rev Access'!$F$7:$GK$318,59,FALSE)),"",VLOOKUP($B233,'[1]1718  Exp_Rev Access'!$F$7:$GK$318,59,FALSE))</f>
        <v>0</v>
      </c>
      <c r="BS233" s="90">
        <f>IF(ISNA(VLOOKUP($B233,'[1]1718  Exp_Rev Access'!$F$7:$GK$318,60,FALSE)),"",VLOOKUP($B233,'[1]1718  Exp_Rev Access'!$F$7:$GK$318,60,FALSE))</f>
        <v>0</v>
      </c>
      <c r="BT233" s="90">
        <f>IF(ISNA(VLOOKUP($B233,'[1]1718  Exp_Rev Access'!$F$7:$GK$318,61,FALSE)),"",VLOOKUP($B233,'[1]1718  Exp_Rev Access'!$F$7:$GK$318,61,FALSE))</f>
        <v>0</v>
      </c>
      <c r="BU233" s="90">
        <f>IF(ISNA(VLOOKUP($B233,'[1]1718  Exp_Rev Access'!$F$7:$GK$318,62,FALSE)),"",VLOOKUP($B233,'[1]1718  Exp_Rev Access'!$F$7:$GK$318,62,FALSE))</f>
        <v>0</v>
      </c>
      <c r="BV233" s="56">
        <f t="shared" si="571"/>
        <v>356644.41000000003</v>
      </c>
      <c r="BW233" s="92">
        <f t="shared" ref="BW233:BW240" si="645">BV233/E233</f>
        <v>0.11774737983129463</v>
      </c>
      <c r="BX233" s="71">
        <f t="shared" ref="BX233:BX240" si="646">BV233/D233</f>
        <v>1654.9624593967519</v>
      </c>
      <c r="BY233" s="90">
        <f>IF(ISNA(VLOOKUP($B233,'[1]1718  Exp_Rev Access'!$F$7:$GK$318,64,FALSE)),"",VLOOKUP($B233,'[1]1718  Exp_Rev Access'!$F$7:$GK$318,64,FALSE))</f>
        <v>0</v>
      </c>
      <c r="BZ233" s="90">
        <f>IF(ISNA(VLOOKUP($B233,'[1]1718  Exp_Rev Access'!$F$7:$GK$318,65,FALSE)),"",VLOOKUP($B233,'[1]1718  Exp_Rev Access'!$F$7:$GK$318,65,FALSE))</f>
        <v>0</v>
      </c>
      <c r="CA233" s="90">
        <f>IF(ISNA(VLOOKUP($B233,'[1]1718  Exp_Rev Access'!$F$7:$GK$318,66,FALSE)),"",VLOOKUP($B233,'[1]1718  Exp_Rev Access'!$F$7:$GK$318,66,FALSE))</f>
        <v>0</v>
      </c>
      <c r="CB233" s="90">
        <f>IF(ISNA(VLOOKUP($B233,'[1]1718  Exp_Rev Access'!$F$7:$GK$318,67,FALSE)),"",VLOOKUP($B233,'[1]1718  Exp_Rev Access'!$F$7:$GK$318,67,FALSE))</f>
        <v>0</v>
      </c>
      <c r="CC233" s="90">
        <f>IF(ISNA(VLOOKUP($B233,'[1]1718  Exp_Rev Access'!$F$7:$GK$318,68,FALSE)),"",VLOOKUP($B233,'[1]1718  Exp_Rev Access'!$F$7:$GK$318,68,FALSE))</f>
        <v>3897.27</v>
      </c>
      <c r="CD233" s="90">
        <f>IF(ISNA(VLOOKUP($B233,'[1]1718  Exp_Rev Access'!$F$7:$GK$318,69,FALSE)),"",VLOOKUP($B233,'[1]1718  Exp_Rev Access'!$F$7:$GK$318,69,FALSE))</f>
        <v>0</v>
      </c>
      <c r="CE233" s="56">
        <f t="shared" si="566"/>
        <v>3897.27</v>
      </c>
      <c r="CF233" s="92">
        <f t="shared" si="591"/>
        <v>1.2866971081787308E-3</v>
      </c>
      <c r="CG233" s="78">
        <f t="shared" si="592"/>
        <v>18.08477958236659</v>
      </c>
      <c r="CH233" s="90">
        <f>IF(ISNA(VLOOKUP($B233,'[1]1718  Exp_Rev Access'!$F$7:$GK$318,$CH$2,FALSE)),"",VLOOKUP($B233,'[1]1718  Exp_Rev Access'!$F$7:$GK$318,$CH$2,FALSE))</f>
        <v>0</v>
      </c>
      <c r="CI233" s="90">
        <f>IF(ISNA(VLOOKUP($B233,'[1]1718  Exp_Rev Access'!$F$7:$GK$318,$CI$2,FALSE)),"",VLOOKUP($B233,'[1]1718  Exp_Rev Access'!$F$7:$GK$318,$CI$2,FALSE))</f>
        <v>0</v>
      </c>
      <c r="CJ233" s="90">
        <f>IF(ISNA(VLOOKUP($B233,'[1]1718  Exp_Rev Access'!$F$7:$GK$318,$CJ$2,FALSE)),"",VLOOKUP($B233,'[1]1718  Exp_Rev Access'!$F$7:$GK$318,$CJ$2,FALSE))</f>
        <v>0</v>
      </c>
      <c r="CK233" s="90">
        <f>IF(ISNA(VLOOKUP($B233,'[1]1718  Exp_Rev Access'!$F$7:$GK$318,$CK$2,FALSE)),"",VLOOKUP($B233,'[1]1718  Exp_Rev Access'!$F$7:$GK$318,$CK$2,FALSE))</f>
        <v>0</v>
      </c>
      <c r="CL233" s="90">
        <f>IF(ISNA(VLOOKUP($B233,'[1]1718  Exp_Rev Access'!$F$7:$GK$318,$CL$2,FALSE)),"",VLOOKUP($B233,'[1]1718  Exp_Rev Access'!$F$7:$GK$318,$CL$2,FALSE))</f>
        <v>0</v>
      </c>
      <c r="CM233" s="90">
        <f>IF(ISNA(VLOOKUP($B233,'[1]1718  Exp_Rev Access'!$F$7:$GK$318,$CM$2,FALSE)),"",VLOOKUP($B233,'[1]1718  Exp_Rev Access'!$F$7:$GK$318,$CM$2,FALSE))</f>
        <v>0</v>
      </c>
      <c r="CN233" s="90">
        <f>IF(ISNA(VLOOKUP($B233,'[1]1718  Exp_Rev Access'!$F$7:$GK$318,$CN$2,FALSE)),"",VLOOKUP($B233,'[1]1718  Exp_Rev Access'!$F$7:$GK$318,$CN$2,FALSE))</f>
        <v>0</v>
      </c>
      <c r="CO233" s="90">
        <f>IF(ISNA(VLOOKUP($B233,'[1]1718  Exp_Rev Access'!$F$7:$GK$318,$CO$2,FALSE)),"",VLOOKUP($B233,'[1]1718  Exp_Rev Access'!$F$7:$GK$318,$CO$2,FALSE))</f>
        <v>0</v>
      </c>
      <c r="CP233" s="90">
        <f>IF(ISNA(VLOOKUP($B233,'[1]1718  Exp_Rev Access'!$F$7:$GK$318,$CP$2,FALSE)),"",VLOOKUP($B233,'[1]1718  Exp_Rev Access'!$F$7:$GK$318,$CP$2,FALSE))</f>
        <v>0</v>
      </c>
      <c r="CQ233" s="90">
        <f>IF(ISNA(VLOOKUP($B233,'[1]1718  Exp_Rev Access'!$F$7:$GK$318,$CQ$2,FALSE)),"",VLOOKUP($B233,'[1]1718  Exp_Rev Access'!$F$7:$GK$318,$CQ$2,FALSE))</f>
        <v>44696.28</v>
      </c>
      <c r="CR233" s="90">
        <f>IF(ISNA(VLOOKUP($B233,'[1]1718  Exp_Rev Access'!$F$7:$GK$318,$CR$2,FALSE)),"",VLOOKUP($B233,'[1]1718  Exp_Rev Access'!$F$7:$GK$318,$CR$2,FALSE))</f>
        <v>0</v>
      </c>
      <c r="CS233" s="90">
        <f>IF(ISNA(VLOOKUP($B233,'[1]1718  Exp_Rev Access'!$F$7:$GK$318,$CS$2,FALSE)),"",VLOOKUP($B233,'[1]1718  Exp_Rev Access'!$F$7:$GK$318,$CS$2,FALSE))</f>
        <v>0</v>
      </c>
      <c r="CT233" s="90">
        <f>IF(ISNA(VLOOKUP($B233,'[1]1718  Exp_Rev Access'!$F$7:$GK$318,$CT$2,FALSE)),"",VLOOKUP($B233,'[1]1718  Exp_Rev Access'!$F$7:$GK$318,$CT$2,FALSE))</f>
        <v>0</v>
      </c>
      <c r="CU233" s="90">
        <f>IF(ISNA(VLOOKUP($B233,'[1]1718  Exp_Rev Access'!$F$7:$GK$318,$CU$2,FALSE)),"",VLOOKUP($B233,'[1]1718  Exp_Rev Access'!$F$7:$GK$318,$CU$2,FALSE))</f>
        <v>82255</v>
      </c>
      <c r="CV233" s="90">
        <f>IF(ISNA(VLOOKUP($B233,'[1]1718  Exp_Rev Access'!$F$7:$GK$318,$CV$2,FALSE)),"",VLOOKUP($B233,'[1]1718  Exp_Rev Access'!$F$7:$GK$318,$CV$2,FALSE))</f>
        <v>42952.73</v>
      </c>
      <c r="CW233" s="90">
        <f>IF(ISNA(VLOOKUP($B233,'[1]1718  Exp_Rev Access'!$F$7:$GK$318,$CW$2,FALSE)),"",VLOOKUP($B233,'[1]1718  Exp_Rev Access'!$F$7:$GK$318,$CW$2,FALSE))</f>
        <v>0</v>
      </c>
      <c r="CX233" s="90">
        <f>IF(ISNA(VLOOKUP($B233,'[1]1718  Exp_Rev Access'!$F$7:$GK$318,$CX$2,FALSE)),"",VLOOKUP($B233,'[1]1718  Exp_Rev Access'!$F$7:$GK$318,$CX$2,FALSE))</f>
        <v>0</v>
      </c>
      <c r="CY233" s="90">
        <f>IF(ISNA(VLOOKUP($B233,'[1]1718  Exp_Rev Access'!$F$7:$GK$318,$CY$2,FALSE)),"",VLOOKUP($B233,'[1]1718  Exp_Rev Access'!$F$7:$GK$318,$CY$2,FALSE))</f>
        <v>0</v>
      </c>
      <c r="CZ233" s="90">
        <f>IF(ISNA(VLOOKUP($B233,'[1]1718  Exp_Rev Access'!$F$7:$GK$318,$CZ$2,FALSE)),"",VLOOKUP($B233,'[1]1718  Exp_Rev Access'!$F$7:$GK$318,$CZ$2,FALSE))</f>
        <v>0</v>
      </c>
      <c r="DA233" s="90">
        <f>IF(ISNA(VLOOKUP($B233,'[1]1718  Exp_Rev Access'!$F$7:$GK$318,$DA$2,FALSE)),"",VLOOKUP($B233,'[1]1718  Exp_Rev Access'!$F$7:$GK$318,$DA$2,FALSE))</f>
        <v>0</v>
      </c>
      <c r="DB233" s="90">
        <f>IF(ISNA(VLOOKUP($B233,'[1]1718  Exp_Rev Access'!$F$7:$GK$318,$DB$2,FALSE)),"",VLOOKUP($B233,'[1]1718  Exp_Rev Access'!$F$7:$GK$318,$DB$2,FALSE))</f>
        <v>0</v>
      </c>
      <c r="DC233" s="90">
        <f>IF(ISNA(VLOOKUP($B233,'[1]1718  Exp_Rev Access'!$F$7:$GK$318,$DC$2,FALSE)),"",VLOOKUP($B233,'[1]1718  Exp_Rev Access'!$F$7:$GK$318,$DC$2,FALSE))</f>
        <v>0</v>
      </c>
      <c r="DD233" s="90">
        <f>IF(ISNA(VLOOKUP($B233,'[1]1718  Exp_Rev Access'!$F$7:$GK$318,$DD$2,FALSE)),"",VLOOKUP($B233,'[1]1718  Exp_Rev Access'!$F$7:$GK$318,$DD$2,FALSE))</f>
        <v>0</v>
      </c>
      <c r="DE233" s="90">
        <f>IF(ISNA(VLOOKUP($B233,'[1]1718  Exp_Rev Access'!$F$7:$GK$318,$DE$2,FALSE)),"",VLOOKUP($B233,'[1]1718  Exp_Rev Access'!$F$7:$GK$318,$DE$2,FALSE))</f>
        <v>0</v>
      </c>
      <c r="DF233" s="90">
        <f>IF(ISNA(VLOOKUP($B233,'[1]1718  Exp_Rev Access'!$F$7:$GK$318,$DF$2,FALSE)),"",VLOOKUP($B233,'[1]1718  Exp_Rev Access'!$F$7:$GK$318,$DF$2,FALSE))</f>
        <v>0</v>
      </c>
      <c r="DG233" s="90">
        <f>IF(ISNA(VLOOKUP($B233,'[1]1718  Exp_Rev Access'!$F$7:$GK$318,$DG$2,FALSE)),"",VLOOKUP($B233,'[1]1718  Exp_Rev Access'!$F$7:$GK$318,$DG$2,FALSE))</f>
        <v>0</v>
      </c>
      <c r="DH233" s="90">
        <f>IF(ISNA(VLOOKUP($B233,'[1]1718  Exp_Rev Access'!$F$7:$GK$318,$DH$2,FALSE)),"",VLOOKUP($B233,'[1]1718  Exp_Rev Access'!$F$7:$GK$318,$DH$2,FALSE))</f>
        <v>0</v>
      </c>
      <c r="DI233" s="90">
        <f>IF(ISNA(VLOOKUP($B233,'[1]1718  Exp_Rev Access'!$F$7:$GK$318,$DI$2,FALSE)),"",VLOOKUP($B233,'[1]1718  Exp_Rev Access'!$F$7:$GK$318,$DI$2,FALSE))</f>
        <v>35576.589999999997</v>
      </c>
      <c r="DJ233" s="90">
        <f>IF(ISNA(VLOOKUP($B233,'[1]1718  Exp_Rev Access'!$F$7:$GK$318,$DJ$2,FALSE)),"",VLOOKUP($B233,'[1]1718  Exp_Rev Access'!$F$7:$GK$318,$DJ$2,FALSE))</f>
        <v>0</v>
      </c>
      <c r="DK233" s="90">
        <f>IF(ISNA(VLOOKUP($B233,'[1]1718  Exp_Rev Access'!$F$7:$GK$318,$DK$2,FALSE)),"",VLOOKUP($B233,'[1]1718  Exp_Rev Access'!$F$7:$GK$318,$DK$2,FALSE))</f>
        <v>0</v>
      </c>
      <c r="DL233" s="90">
        <f>IF(ISNA(VLOOKUP($B233,'[1]1718  Exp_Rev Access'!$F$7:$GK$318,$DL$2,FALSE)),"",VLOOKUP($B233,'[1]1718  Exp_Rev Access'!$F$7:$GK$318,$DL$2,FALSE))</f>
        <v>0</v>
      </c>
      <c r="DM233" s="90">
        <f>IF(ISNA(VLOOKUP($B233,'[1]1718  Exp_Rev Access'!$F$7:$GK$318,$DM$2,FALSE)),"",VLOOKUP($B233,'[1]1718  Exp_Rev Access'!$F$7:$GK$318,$DM$2,FALSE))</f>
        <v>0</v>
      </c>
      <c r="DN233" s="90">
        <f>IF(ISNA(VLOOKUP($B233,'[1]1718  Exp_Rev Access'!$F$7:$GK$318,$DN$2,FALSE)),"",VLOOKUP($B233,'[1]1718  Exp_Rev Access'!$F$7:$GK$318,$DN$2,FALSE))</f>
        <v>0</v>
      </c>
      <c r="DO233" s="90">
        <f>IF(ISNA(VLOOKUP($B233,'[1]1718  Exp_Rev Access'!$F$7:$GK$318,$DO$2,FALSE)),"",VLOOKUP($B233,'[1]1718  Exp_Rev Access'!$F$7:$GK$318,$DO$2,FALSE))</f>
        <v>0</v>
      </c>
      <c r="DP233" s="90">
        <f>IF(ISNA(VLOOKUP($B233,'[1]1718  Exp_Rev Access'!$F$7:$GK$318,$DP$2,FALSE)),"",VLOOKUP($B233,'[1]1718  Exp_Rev Access'!$F$7:$GK$318,$DP$2,FALSE))</f>
        <v>0</v>
      </c>
      <c r="DQ233" s="90">
        <f>IF(ISNA(VLOOKUP($B233,'[1]1718  Exp_Rev Access'!$F$7:$GK$318,$DQ$2,FALSE)),"",VLOOKUP($B233,'[1]1718  Exp_Rev Access'!$F$7:$GK$318,$DQ$2,FALSE))</f>
        <v>0</v>
      </c>
      <c r="DR233" s="90">
        <f>IF(ISNA(VLOOKUP($B233,'[1]1718  Exp_Rev Access'!$F$7:$GK$318,$DR$2,FALSE)),"",VLOOKUP($B233,'[1]1718  Exp_Rev Access'!$F$7:$GK$318,$DR$2,FALSE))</f>
        <v>0</v>
      </c>
      <c r="DS233" s="90">
        <f>IF(ISNA(VLOOKUP($B233,'[1]1718  Exp_Rev Access'!$F$7:$GK$318,$DS$2,FALSE)),"",VLOOKUP($B233,'[1]1718  Exp_Rev Access'!$F$7:$GK$318,$DS$2,FALSE))</f>
        <v>0</v>
      </c>
      <c r="DT233" s="90">
        <f>IF(ISNA(VLOOKUP($B233,'[1]1718  Exp_Rev Access'!$F$7:$GK$318,$DT$2,FALSE)),"",VLOOKUP($B233,'[1]1718  Exp_Rev Access'!$F$7:$GK$318,$DT$2,FALSE))</f>
        <v>0</v>
      </c>
      <c r="DU233" s="90">
        <f>IF(ISNA(VLOOKUP($B233,'[1]1718  Exp_Rev Access'!$F$7:$GK$318,$DU$2,FALSE)),"",VLOOKUP($B233,'[1]1718  Exp_Rev Access'!$F$7:$GK$318,$DU$2,FALSE))</f>
        <v>0</v>
      </c>
      <c r="DV233" s="90">
        <f>IF(ISNA(VLOOKUP($B233,'[1]1718  Exp_Rev Access'!$F$7:$GK$318,$DV$2,FALSE)),"",VLOOKUP($B233,'[1]1718  Exp_Rev Access'!$F$7:$GK$318,$DV$2,FALSE))</f>
        <v>0</v>
      </c>
      <c r="DW233" s="90">
        <f>IF(ISNA(VLOOKUP($B233,'[1]1718  Exp_Rev Access'!$F$7:$GK$318,$DW$2,FALSE)),"",VLOOKUP($B233,'[1]1718  Exp_Rev Access'!$F$7:$GK$318,$DW$2,FALSE))</f>
        <v>0</v>
      </c>
      <c r="DX233" s="90">
        <f>IF(ISNA(VLOOKUP($B233,'[1]1718  Exp_Rev Access'!$F$7:$GK$318,$DX$2,FALSE)),"",VLOOKUP($B233,'[1]1718  Exp_Rev Access'!$F$7:$GK$318,$DX$2,FALSE))</f>
        <v>0</v>
      </c>
      <c r="DY233" s="90">
        <f>IF(ISNA(VLOOKUP($B233,'[1]1718  Exp_Rev Access'!$F$7:$GK$318,$DY$2,FALSE)),"",VLOOKUP($B233,'[1]1718  Exp_Rev Access'!$F$7:$GK$318,$DY$2,FALSE))</f>
        <v>9711.65</v>
      </c>
      <c r="DZ233" s="90">
        <f>IF(ISNA(VLOOKUP($B233,'[1]1718  Exp_Rev Access'!$F$7:$GK$318,$DZ$2,FALSE)),"",VLOOKUP($B233,'[1]1718  Exp_Rev Access'!$F$7:$GK$318,$DZ$2,FALSE))</f>
        <v>0</v>
      </c>
      <c r="EA233" s="90">
        <f>IF(ISNA(VLOOKUP($B233,'[1]1718  Exp_Rev Access'!$F$7:$GK$318,$EA$2,FALSE)),"",VLOOKUP($B233,'[1]1718  Exp_Rev Access'!$F$7:$GK$318,$EA$2,FALSE))</f>
        <v>0</v>
      </c>
      <c r="EB233" s="90">
        <f>IF(ISNA(VLOOKUP($B233,'[1]1718  Exp_Rev Access'!$F$7:$GK$318,$EB$2,FALSE)),"",VLOOKUP($B233,'[1]1718  Exp_Rev Access'!$F$7:$GK$318,$EB$2,FALSE))</f>
        <v>0</v>
      </c>
      <c r="EC233" s="90">
        <f>IF(ISNA(VLOOKUP($B233,'[1]1718  Exp_Rev Access'!$F$7:$GK$318,$EC$2,FALSE)),"",VLOOKUP($B233,'[1]1718  Exp_Rev Access'!$F$7:$GK$318,$EC$2,FALSE))</f>
        <v>0</v>
      </c>
      <c r="ED233" s="90">
        <f>IF(ISNA(VLOOKUP($B233,'[1]1718  Exp_Rev Access'!$F$7:$GK$318,$ED$2,FALSE)),"",VLOOKUP($B233,'[1]1718  Exp_Rev Access'!$F$7:$GK$318,$ED$2,FALSE))</f>
        <v>0</v>
      </c>
      <c r="EE233" s="90">
        <f>IF(ISNA(VLOOKUP($B233,'[1]1718  Exp_Rev Access'!$F$7:$GK$318,$EE$2,FALSE)),"",VLOOKUP($B233,'[1]1718  Exp_Rev Access'!$F$7:$GK$318,$EE$2,FALSE))</f>
        <v>0</v>
      </c>
      <c r="EF233" s="90">
        <f>IF(ISNA(VLOOKUP($B233,'[1]1718  Exp_Rev Access'!$F$7:$GK$318,$EF$2,FALSE)),"",VLOOKUP($B233,'[1]1718  Exp_Rev Access'!$F$7:$GK$318,$EF$2,FALSE))</f>
        <v>0</v>
      </c>
      <c r="EG233" s="90">
        <f>IF(ISNA(VLOOKUP($B233,'[1]1718  Exp_Rev Access'!$F$7:$GK$318,$EG$2,FALSE)),"",VLOOKUP($B233,'[1]1718  Exp_Rev Access'!$F$7:$GK$318,$EG$2,FALSE))</f>
        <v>0</v>
      </c>
      <c r="EH233" s="90">
        <f>IF(ISNA(VLOOKUP($B233,'[1]1718  Exp_Rev Access'!$F$7:$GK$318,$EH$2,FALSE)),"",VLOOKUP($B233,'[1]1718  Exp_Rev Access'!$F$7:$GK$318,$EH$2,FALSE))</f>
        <v>0</v>
      </c>
      <c r="EI233" s="90">
        <f>IF(ISNA(VLOOKUP($B233,'[1]1718  Exp_Rev Access'!$F$7:$GK$318,$EI$2,FALSE)),"",VLOOKUP($B233,'[1]1718  Exp_Rev Access'!$F$7:$GK$318,$EI$2,FALSE))</f>
        <v>0</v>
      </c>
      <c r="EJ233" s="90">
        <f>IF(ISNA(VLOOKUP($B233,'[1]1718  Exp_Rev Access'!$F$7:$GK$318,$EJ$2,FALSE)),"",VLOOKUP($B233,'[1]1718  Exp_Rev Access'!$F$7:$GK$318,$EJ$2,FALSE))</f>
        <v>0</v>
      </c>
      <c r="EK233" s="90">
        <f>IF(ISNA(VLOOKUP($B233,'[1]1718  Exp_Rev Access'!$F$7:$GK$318,$EK$2,FALSE)),"",VLOOKUP($B233,'[1]1718  Exp_Rev Access'!$F$7:$GK$318,$EK$2,FALSE))</f>
        <v>0</v>
      </c>
      <c r="EL233" s="90">
        <f>IF(ISNA(VLOOKUP($B233,'[1]1718  Exp_Rev Access'!$F$7:$GK$318,$EL$2,FALSE)),"",VLOOKUP($B233,'[1]1718  Exp_Rev Access'!$F$7:$GK$318,$EL$2,FALSE))</f>
        <v>0</v>
      </c>
      <c r="EM233" s="90">
        <f>IF(ISNA(VLOOKUP($B233,'[1]1718  Exp_Rev Access'!$F$7:$GK$318,$EM$2,FALSE)),"",VLOOKUP($B233,'[1]1718  Exp_Rev Access'!$F$7:$GK$318,$EM$2,FALSE))</f>
        <v>0</v>
      </c>
      <c r="EN233" s="90">
        <f>IF(ISNA(VLOOKUP($B233,'[1]1718  Exp_Rev Access'!$F$7:$GK$318,$EN$2,FALSE)),"",VLOOKUP($B233,'[1]1718  Exp_Rev Access'!$F$7:$GK$318,$EN$2,FALSE))</f>
        <v>0</v>
      </c>
      <c r="EO233" s="90">
        <f>IF(ISNA(VLOOKUP($B233,'[1]1718  Exp_Rev Access'!$F$7:$GK$318,$EO$2,FALSE)),"",VLOOKUP($B233,'[1]1718  Exp_Rev Access'!$F$7:$GK$318,$EO$2,FALSE))</f>
        <v>0</v>
      </c>
      <c r="EP233" s="90">
        <f>IF(ISNA(VLOOKUP($B233,'[1]1718  Exp_Rev Access'!$F$7:$GK$318,$EP$2,FALSE)),"",VLOOKUP($B233,'[1]1718  Exp_Rev Access'!$F$7:$GK$318,$EP$2,FALSE))</f>
        <v>0</v>
      </c>
      <c r="EQ233" s="90">
        <f>IF(ISNA(VLOOKUP($B233,'[1]1718  Exp_Rev Access'!$F$7:$GK$318,$EQ$2,FALSE)),"",VLOOKUP($B233,'[1]1718  Exp_Rev Access'!$F$7:$GK$318,$EQ$2,FALSE))</f>
        <v>0</v>
      </c>
      <c r="ER233" s="90">
        <f>IF(ISNA(VLOOKUP($B233,'[1]1718  Exp_Rev Access'!$F$7:$GK$318,$ER$2,FALSE)),"",VLOOKUP($B233,'[1]1718  Exp_Rev Access'!$F$7:$GK$318,$ER$2,FALSE))</f>
        <v>0</v>
      </c>
      <c r="ES233" s="90">
        <f>IF(ISNA(VLOOKUP($B233,'[1]1718  Exp_Rev Access'!$F$7:$GK$318,$ES$2,FALSE)),"",VLOOKUP($B233,'[1]1718  Exp_Rev Access'!$F$7:$GK$318,$ES$2,FALSE))</f>
        <v>0</v>
      </c>
      <c r="ET233" s="90">
        <f>IF(ISNA(VLOOKUP($B233,'[1]1718  Exp_Rev Access'!$F$7:$GK$318,$ET$2,FALSE)),"",VLOOKUP($B233,'[1]1718  Exp_Rev Access'!$F$7:$GK$318,$ET$2,FALSE))</f>
        <v>0</v>
      </c>
      <c r="EU233" s="90">
        <f>IF(ISNA(VLOOKUP($B233,'[1]1718  Exp_Rev Access'!$F$7:$GK$318,$EU$2,FALSE)),"",VLOOKUP($B233,'[1]1718  Exp_Rev Access'!$F$7:$GK$318,$EU$2,FALSE))</f>
        <v>0</v>
      </c>
      <c r="EV233" s="90">
        <f>IF(ISNA(VLOOKUP($B233,'[1]1718  Exp_Rev Access'!$F$7:$GK$318,$EV$2,FALSE)),"",VLOOKUP($B233,'[1]1718  Exp_Rev Access'!$F$7:$GK$318,$EV$2,FALSE))</f>
        <v>0</v>
      </c>
      <c r="EW233" s="90">
        <f>IF(ISNA(VLOOKUP($B233,'[1]1718  Exp_Rev Access'!$F$7:$GK$318,$EW$2,FALSE)),"",VLOOKUP($B233,'[1]1718  Exp_Rev Access'!$F$7:$GK$318,$EW$2,FALSE))</f>
        <v>0</v>
      </c>
      <c r="EX233" s="90">
        <f>IF(ISNA(VLOOKUP($B233,'[1]1718  Exp_Rev Access'!$F$7:$GK$318,$EX$2,FALSE)),"",VLOOKUP($B233,'[1]1718  Exp_Rev Access'!$F$7:$GK$318,$EX$2,FALSE))</f>
        <v>0</v>
      </c>
      <c r="EY233" s="90">
        <f>IF(ISNA(VLOOKUP($B233,'[1]1718  Exp_Rev Access'!$F$7:$GK$318,$EY$2,FALSE)),"",VLOOKUP($B233,'[1]1718  Exp_Rev Access'!$F$7:$GK$318,$EY$2,FALSE))</f>
        <v>0</v>
      </c>
      <c r="EZ233" s="90">
        <f>IF(ISNA(VLOOKUP($B233,'[1]1718  Exp_Rev Access'!$F$7:$GK$318,$EZ$2,FALSE)),"",VLOOKUP($B233,'[1]1718  Exp_Rev Access'!$F$7:$GK$318,$EZ$2,FALSE))</f>
        <v>0</v>
      </c>
      <c r="FA233" s="90">
        <f>IF(ISNA(VLOOKUP($B233,'[1]1718  Exp_Rev Access'!$F$7:$GK$318,$FA$2,FALSE)),"",VLOOKUP($B233,'[1]1718  Exp_Rev Access'!$F$7:$GK$318,$FA$2,FALSE))</f>
        <v>0</v>
      </c>
      <c r="FB233" s="90">
        <f>IF(ISNA(VLOOKUP($B233,'[1]1718  Exp_Rev Access'!$F$7:$GK$318,$FB$2,FALSE)),"",VLOOKUP($B233,'[1]1718  Exp_Rev Access'!$F$7:$GK$318,$FB$2,FALSE))</f>
        <v>0</v>
      </c>
      <c r="FC233" s="90">
        <f>IF(ISNA(VLOOKUP($B233,'[1]1718  Exp_Rev Access'!$F$7:$GK$318,$FC$2,FALSE)),"",VLOOKUP($B233,'[1]1718  Exp_Rev Access'!$F$7:$GK$318,$FC$2,FALSE))</f>
        <v>0</v>
      </c>
      <c r="FD233" s="90">
        <f>IF(ISNA(VLOOKUP($B233,'[1]1718  Exp_Rev Access'!$F$7:$GK$318,$FD$2,FALSE)),"",VLOOKUP($B233,'[1]1718  Exp_Rev Access'!$F$7:$GK$318,$FD$2,FALSE))</f>
        <v>0</v>
      </c>
      <c r="FE233" s="90">
        <f>IF(ISNA(VLOOKUP($B233,'[1]1718  Exp_Rev Access'!$F$7:$GK$318,$FE$2,FALSE)),"",VLOOKUP($B233,'[1]1718  Exp_Rev Access'!$F$7:$GK$318,$FE$2,FALSE))</f>
        <v>0</v>
      </c>
      <c r="FF233" s="90">
        <f>IF(ISNA(VLOOKUP($B233,'[1]1718  Exp_Rev Access'!$F$7:$GK$318,$FF$2,FALSE)),"",VLOOKUP($B233,'[1]1718  Exp_Rev Access'!$F$7:$GK$318,$FF$2,FALSE))</f>
        <v>0</v>
      </c>
      <c r="FG233" s="90">
        <f>IF(ISNA(VLOOKUP($B233,'[1]1718  Exp_Rev Access'!$F$7:$GK$318,$FG$2,FALSE)),"",VLOOKUP($B233,'[1]1718  Exp_Rev Access'!$F$7:$GK$318,$FG$2,FALSE))</f>
        <v>0</v>
      </c>
      <c r="FH233" s="90">
        <f>IF(ISNA(VLOOKUP($B233,'[1]1718  Exp_Rev Access'!$F$7:$GK$318,$FH$2,FALSE)),"",VLOOKUP($B233,'[1]1718  Exp_Rev Access'!$F$7:$GK$318,$FH$2,FALSE))</f>
        <v>0</v>
      </c>
      <c r="FI233" s="90">
        <f>IF(ISNA(VLOOKUP($B233,'[1]1718  Exp_Rev Access'!$F$7:$GK$318,$FI$2,FALSE)),"",VLOOKUP($B233,'[1]1718  Exp_Rev Access'!$F$7:$GK$318,$FI$2,FALSE))</f>
        <v>0</v>
      </c>
      <c r="FJ233" s="90">
        <f>IF(ISNA(VLOOKUP($B233,'[1]1718  Exp_Rev Access'!$F$7:$GK$318,$FJ$2,FALSE)),"",VLOOKUP($B233,'[1]1718  Exp_Rev Access'!$F$7:$GK$318,$FJ$2,FALSE))</f>
        <v>0</v>
      </c>
      <c r="FK233" s="90">
        <f>IF(ISNA(VLOOKUP($B233,'[1]1718  Exp_Rev Access'!$F$7:$GK$318,$FK$2,FALSE)),"",VLOOKUP($B233,'[1]1718  Exp_Rev Access'!$F$7:$GK$318,$FK$2,FALSE))</f>
        <v>0</v>
      </c>
      <c r="FL233" s="90">
        <f>IF(ISNA(VLOOKUP($B233,'[1]1718  Exp_Rev Access'!$F$7:$GK$318,$FL$2,FALSE)),"",VLOOKUP($B233,'[1]1718  Exp_Rev Access'!$F$7:$GK$318,$FL$2,FALSE))</f>
        <v>0</v>
      </c>
      <c r="FM233" s="90">
        <f>IF(ISNA(VLOOKUP($B233,'[1]1718  Exp_Rev Access'!$F$7:$GK$318,$FM$2,FALSE)),"",VLOOKUP($B233,'[1]1718  Exp_Rev Access'!$F$7:$GK$318,$FM$2,FALSE))</f>
        <v>0</v>
      </c>
      <c r="FN233" s="90">
        <f>IF(ISNA(VLOOKUP($B233,'[1]1718  Exp_Rev Access'!$F$7:$GK$318,$FN$2,FALSE)),"",VLOOKUP($B233,'[1]1718  Exp_Rev Access'!$F$7:$GK$318,$FN$2,FALSE))</f>
        <v>0</v>
      </c>
      <c r="FO233" s="90">
        <f>IF(ISNA(VLOOKUP($B233,'[1]1718  Exp_Rev Access'!$F$7:$GK$318,$FO$2,FALSE)),"",VLOOKUP($B233,'[1]1718  Exp_Rev Access'!$F$7:$GK$318,$FO$2,FALSE))</f>
        <v>0</v>
      </c>
      <c r="FP233" s="90">
        <f>IF(ISNA(VLOOKUP($B233,'[1]1718  Exp_Rev Access'!$F$7:$GK$318,$FP$2,FALSE)),"",VLOOKUP($B233,'[1]1718  Exp_Rev Access'!$F$7:$GK$318,$FP$2,FALSE))</f>
        <v>0</v>
      </c>
      <c r="FQ233" s="90">
        <f>IF(ISNA(VLOOKUP($B233,'[1]1718  Exp_Rev Access'!$F$7:$GK$318,$FQ$2,FALSE)),"",VLOOKUP($B233,'[1]1718  Exp_Rev Access'!$F$7:$GK$318,$FQ$2,FALSE))</f>
        <v>0</v>
      </c>
      <c r="FR233" s="90">
        <f>IF(ISNA(VLOOKUP($B233,'[1]1718  Exp_Rev Access'!$F$7:$GK$318,$FR$2,FALSE)),"",VLOOKUP($B233,'[1]1718  Exp_Rev Access'!$F$7:$GK$318,$FR$2,FALSE))</f>
        <v>5382.63</v>
      </c>
      <c r="FS233" s="56">
        <f t="shared" ref="FS233:FS240" si="647">SUM(CH233:FR233)</f>
        <v>220574.88</v>
      </c>
      <c r="FT233" s="92">
        <f t="shared" ref="FT233:FT240" si="648">FS233/E233</f>
        <v>7.2823556036115164E-2</v>
      </c>
      <c r="FU233" s="94">
        <f t="shared" ref="FU233:FU240" si="649">FS233/D233</f>
        <v>1023.5493271461717</v>
      </c>
      <c r="FV233" s="95">
        <f>IF(ISNA(VLOOKUP($B233,'[1]1718  Exp_Rev Access'!$F$7:$GK$318,$FV$2,FALSE)),"",VLOOKUP($B233,'[1]1718  Exp_Rev Access'!$F$7:$GK$318,$FV$2,FALSE))</f>
        <v>0</v>
      </c>
      <c r="FW233" s="95">
        <f>IF(ISNA(VLOOKUP($B233,'[1]1718  Exp_Rev Access'!$F$7:$GK$318,$FW$2,FALSE)),"",VLOOKUP($B233,'[1]1718  Exp_Rev Access'!$F$7:$GK$318,$FW$2,FALSE))</f>
        <v>0</v>
      </c>
      <c r="FX233" s="95">
        <f>IF(ISNA(VLOOKUP($B233,'[1]1718  Exp_Rev Access'!$F$7:$GK$318,$FX$2,FALSE)),"",VLOOKUP($B233,'[1]1718  Exp_Rev Access'!$F$7:$GK$318,$FX$2,FALSE))</f>
        <v>0</v>
      </c>
      <c r="FY233" s="95">
        <f>IF(ISNA(VLOOKUP($B233,'[1]1718  Exp_Rev Access'!$F$7:$GK$318,$FY$2,FALSE)),"",VLOOKUP($B233,'[1]1718  Exp_Rev Access'!$F$7:$GK$318,$FY$2,FALSE))</f>
        <v>0</v>
      </c>
      <c r="FZ233" s="95">
        <f>IF(ISNA(VLOOKUP($B233,'[1]1718  Exp_Rev Access'!$F$7:$GK$318,$FZ$2,FALSE)),"",VLOOKUP($B233,'[1]1718  Exp_Rev Access'!$F$7:$GK$318,$FZ$2,FALSE))</f>
        <v>0</v>
      </c>
      <c r="GA233" s="95">
        <f>IF(ISNA(VLOOKUP($B233,'[1]1718  Exp_Rev Access'!$F$7:$GK$318,$GA$2,FALSE)),"",VLOOKUP($B233,'[1]1718  Exp_Rev Access'!$F$7:$GK$318,$GA$2,FALSE))</f>
        <v>0</v>
      </c>
      <c r="GB233" s="95">
        <f>IF(ISNA(VLOOKUP($B233,'[1]1718  Exp_Rev Access'!$F$7:$GK$318,$GB$2,FALSE)),"",VLOOKUP($B233,'[1]1718  Exp_Rev Access'!$F$7:$GK$318,$GB$2,FALSE))</f>
        <v>0</v>
      </c>
      <c r="GC233" s="95">
        <f>IF(ISNA(VLOOKUP($B233,'[1]1718  Exp_Rev Access'!$F$7:$GK$318,$GC$2,FALSE)),"",VLOOKUP($B233,'[1]1718  Exp_Rev Access'!$F$7:$GK$318,$GC$2,FALSE))</f>
        <v>0</v>
      </c>
      <c r="GD233" s="95">
        <f>IF(ISNA(VLOOKUP($B233,'[1]1718  Exp_Rev Access'!$F$7:$GK$318,$GD$2,FALSE)),"",VLOOKUP($B233,'[1]1718  Exp_Rev Access'!$F$7:$GK$318,$GD$2,FALSE))</f>
        <v>0</v>
      </c>
      <c r="GE233" s="95">
        <f>IF(ISNA(VLOOKUP($B233,'[1]1718  Exp_Rev Access'!$F$7:$GK$318,$GE$2,FALSE)),"",VLOOKUP($B233,'[1]1718  Exp_Rev Access'!$F$7:$GK$318,$GE$2,FALSE))</f>
        <v>0</v>
      </c>
      <c r="GF233" s="95">
        <f>IF(ISNA(VLOOKUP($B233,'[1]1718  Exp_Rev Access'!$F$7:$GK$318,$GF$2,FALSE)),"",VLOOKUP($B233,'[1]1718  Exp_Rev Access'!$F$7:$GK$318,$GF$2,FALSE))</f>
        <v>0</v>
      </c>
      <c r="GG233" s="95">
        <f>IF(ISNA(VLOOKUP($B233,'[1]1718  Exp_Rev Access'!$F$7:$GK$318,$GG$2,FALSE)),"",VLOOKUP($B233,'[1]1718  Exp_Rev Access'!$F$7:$GK$318,$GG$2,FALSE))</f>
        <v>0</v>
      </c>
      <c r="GH233" s="95">
        <f>IF(ISNA(VLOOKUP($B233,'[1]1718  Exp_Rev Access'!$F$7:$GK$318,$GH$2,FALSE)),"",VLOOKUP($B233,'[1]1718  Exp_Rev Access'!$F$7:$GK$318,$GH$2,FALSE))</f>
        <v>0</v>
      </c>
      <c r="GI233" s="95">
        <f>IF(ISNA(VLOOKUP($B233,'[1]1718  Exp_Rev Access'!$F$7:$GK$318,$GI$2,FALSE)),"",VLOOKUP($B233,'[1]1718  Exp_Rev Access'!$F$7:$GK$318,$GI$2,FALSE))</f>
        <v>0</v>
      </c>
      <c r="GJ233" s="95">
        <f>IF(ISNA(VLOOKUP($B233,'[1]1718  Exp_Rev Access'!$F$7:$GK$318,$GJ$2,FALSE)),"",VLOOKUP($B233,'[1]1718  Exp_Rev Access'!$F$7:$GK$318,$GJ$2,FALSE))</f>
        <v>0</v>
      </c>
      <c r="GK233" s="95">
        <f>IF(ISNA(VLOOKUP($B233,'[1]1718  Exp_Rev Access'!$F$7:$GK$318,$GK$2,FALSE)),"",VLOOKUP($B233,'[1]1718  Exp_Rev Access'!$F$7:$GK$318,$GK$2,FALSE))</f>
        <v>0</v>
      </c>
      <c r="GL233" s="95">
        <f>IF(ISNA(VLOOKUP($B233,'[1]1718  Exp_Rev Access'!$F$7:$GK$318,$GL$2,FALSE)),"",VLOOKUP($B233,'[1]1718  Exp_Rev Access'!$F$7:$GK$318,$GL$2,FALSE))</f>
        <v>1000</v>
      </c>
      <c r="GM233" s="95">
        <f>IF(ISNA(VLOOKUP($B233,'[1]1718  Exp_Rev Access'!$F$7:$GK$318,$GM$2,FALSE)),"",VLOOKUP($B233,'[1]1718  Exp_Rev Access'!$F$7:$GK$318,$GM$2,FALSE))</f>
        <v>0</v>
      </c>
      <c r="GN233" s="95">
        <f>IF(ISNA(VLOOKUP($B233,'[1]1718  Exp_Rev Access'!$F$7:$GK$318,$GN$2,FALSE)),"",VLOOKUP($B233,'[1]1718  Exp_Rev Access'!$F$7:$GK$318,$GN$2,FALSE))</f>
        <v>0</v>
      </c>
      <c r="GO233" s="95">
        <f>IF(ISNA(VLOOKUP($B233,'[1]1718  Exp_Rev Access'!$F$7:$GK$318,$GO$2,FALSE)),"",VLOOKUP($B233,'[1]1718  Exp_Rev Access'!$F$7:$GK$318,$GO$2,FALSE))</f>
        <v>0</v>
      </c>
      <c r="GP233" s="95">
        <f>IF(ISNA(VLOOKUP($B233,'[1]1718  Exp_Rev Access'!$F$7:$GK$318,$GP$2,FALSE)),"",VLOOKUP($B233,'[1]1718  Exp_Rev Access'!$F$7:$GK$318,$GP$2,FALSE))</f>
        <v>0</v>
      </c>
      <c r="GQ233" s="95">
        <f>IF(ISNA(VLOOKUP($B233,'[1]1718  Exp_Rev Access'!$F$7:$GK$318,$GQ$2,FALSE)),"",VLOOKUP($B233,'[1]1718  Exp_Rev Access'!$F$7:$GK$318,$GQ$2,FALSE))</f>
        <v>0</v>
      </c>
      <c r="GR233" s="95">
        <f>IF(ISNA(VLOOKUP($B233,'[1]1718  Exp_Rev Access'!$F$7:$GK$318,$GR$2,FALSE)),"",VLOOKUP($B233,'[1]1718  Exp_Rev Access'!$F$7:$GK$318,$GR$2,FALSE))</f>
        <v>0</v>
      </c>
      <c r="GS233" s="95">
        <f>IF(ISNA(VLOOKUP($B233,'[1]1718  Exp_Rev Access'!$F$7:$GK$318,$GS$2,FALSE)),"",VLOOKUP($B233,'[1]1718  Exp_Rev Access'!$F$7:$GK$318,$GS$2,FALSE))</f>
        <v>0</v>
      </c>
      <c r="GT233" s="95">
        <f>IF(ISNA(VLOOKUP($B233,'[1]1718  Exp_Rev Access'!$F$7:$GK$318,$GT$2,FALSE)),"",VLOOKUP($B233,'[1]1718  Exp_Rev Access'!$F$7:$GK$318,$GT$2,FALSE))</f>
        <v>0</v>
      </c>
      <c r="GU233" s="56">
        <f t="shared" ref="GU233:GU240" si="650">SUM(FV233:GT233)</f>
        <v>1000</v>
      </c>
      <c r="GV233" s="92">
        <f t="shared" ref="GV233:GV240" si="651">GU233/E233</f>
        <v>3.301534428404321E-4</v>
      </c>
      <c r="GW233" s="96">
        <f t="shared" ref="GW233:GW240" si="652">GU233/D233</f>
        <v>4.6403712296983759</v>
      </c>
    </row>
    <row r="234" spans="1:222" x14ac:dyDescent="0.3">
      <c r="A234" s="108"/>
      <c r="B234" s="88" t="s">
        <v>516</v>
      </c>
      <c r="C234" s="89" t="s">
        <v>517</v>
      </c>
      <c r="D234" s="75">
        <f>IF(ISNA(VLOOKUP($B234,'[1]1718 enrollment_Rev_Exp by size'!$A$7:H568,3,FALSE)),"",VLOOKUP($B234,'[1]1718 enrollment_Rev_Exp by size'!$A$7:$G$350,3,FALSE))</f>
        <v>220.67</v>
      </c>
      <c r="E234" s="76">
        <f>IF(ISNA(VLOOKUP($B234,'[1]1718 enrollment_Rev_Exp by size'!$A$7:I569,5,FALSE)),"",VLOOKUP($B234,'[1]1718 enrollment_Rev_Exp by size'!$A$7:$G$350,5,FALSE))</f>
        <v>2841289.1</v>
      </c>
      <c r="F234" s="70">
        <f t="shared" si="626"/>
        <v>2841289.1</v>
      </c>
      <c r="G234" s="70">
        <f t="shared" si="627"/>
        <v>0</v>
      </c>
      <c r="H234" s="90">
        <f>IF(ISNA(VLOOKUP($B234,'[1]1718  Exp_Rev Access'!$F$7:$GK$318,3,FALSE)),"",VLOOKUP($B234,'[1]1718  Exp_Rev Access'!$F$7:$GK$318,3,FALSE))</f>
        <v>704968.94</v>
      </c>
      <c r="I234" s="90">
        <f>IF(ISNA(VLOOKUP($B234,'[1]1718  Exp_Rev Access'!$F$7:$GK$318,4,FALSE)),"",VLOOKUP($B234,'[1]1718  Exp_Rev Access'!$F$7:$GK$318,4,FALSE))</f>
        <v>0</v>
      </c>
      <c r="J234" s="90">
        <f>IF(ISNA(VLOOKUP($B234,'[1]1718  Exp_Rev Access'!$F$7:$GK$318,5,FALSE)),"",VLOOKUP($B234,'[1]1718  Exp_Rev Access'!$F$7:$GK$318,5,FALSE))</f>
        <v>0</v>
      </c>
      <c r="K234" s="90">
        <f>IF(ISNA(VLOOKUP($B234,'[1]1718  Exp_Rev Access'!$F$7:$GK$318,6,FALSE)),"-",VLOOKUP($B234,'[1]1718  Exp_Rev Access'!$F$7:$GK$318,6,FALSE))</f>
        <v>2192.9699999999998</v>
      </c>
      <c r="L234" s="90">
        <f>IF(ISNA(VLOOKUP($B234,'[1]1718  Exp_Rev Access'!$F$7:$GK$318,7,FALSE)),"",VLOOKUP($B234,'[1]1718  Exp_Rev Access'!$F$7:$GK$318,7,FALSE))</f>
        <v>0</v>
      </c>
      <c r="M234" s="90">
        <f>IF(ISNA(VLOOKUP($B234,'[1]1718  Exp_Rev Access'!$F$7:$GK$318,8,FALSE)),"",VLOOKUP($B234,'[1]1718  Exp_Rev Access'!$F$7:$GK$318,8,FALSE))</f>
        <v>0</v>
      </c>
      <c r="N234" s="56">
        <f t="shared" si="636"/>
        <v>707161.90999999992</v>
      </c>
      <c r="O234" s="91">
        <f t="shared" si="637"/>
        <v>0.24888770030476656</v>
      </c>
      <c r="P234" s="56">
        <f t="shared" si="638"/>
        <v>3204.6128155163819</v>
      </c>
      <c r="Q234" s="90">
        <f>IF(ISNA(VLOOKUP($B234,'[1]1718  Exp_Rev Access'!$F$7:$GK$318,10,FALSE)),"",VLOOKUP($B234,'[1]1718  Exp_Rev Access'!$F$7:$GK$318,10,FALSE))</f>
        <v>0</v>
      </c>
      <c r="R234" s="90">
        <f>IF(ISNA(VLOOKUP($B234,'[1]1718  Exp_Rev Access'!$F$7:$GK$318,11,FALSE)),"",VLOOKUP($B234,'[1]1718  Exp_Rev Access'!$F$7:$GK$318,11,FALSE))</f>
        <v>0</v>
      </c>
      <c r="S234" s="90">
        <f>IF(ISNA(VLOOKUP($B234,'[1]1718  Exp_Rev Access'!$F$7:$GK$318,12,FALSE)),"",VLOOKUP($B234,'[1]1718  Exp_Rev Access'!$F$7:$GK$318,12,FALSE))</f>
        <v>0</v>
      </c>
      <c r="T234" s="90">
        <f>IF(ISNA(VLOOKUP($B234,'[1]1718  Exp_Rev Access'!$F$7:$GK$318,13,FALSE)),"",VLOOKUP($B234,'[1]1718  Exp_Rev Access'!$F$7:$GK$318,13,FALSE))</f>
        <v>0</v>
      </c>
      <c r="U234" s="90">
        <f>IF(ISNA(VLOOKUP($B234,'[1]1718  Exp_Rev Access'!$F$7:$GK$318,14,FALSE)),"",VLOOKUP($B234,'[1]1718  Exp_Rev Access'!$F$7:$GK$318,14,FALSE))</f>
        <v>0</v>
      </c>
      <c r="V234" s="90">
        <f>IF(ISNA(VLOOKUP($B234,'[1]1718  Exp_Rev Access'!$F$7:$GK$318,15,FALSE)),"",VLOOKUP($B234,'[1]1718  Exp_Rev Access'!$F$7:$GK$318,15,FALSE))</f>
        <v>0</v>
      </c>
      <c r="W234" s="90">
        <f>IF(ISNA(VLOOKUP($B234,'[1]1718  Exp_Rev Access'!$F$7:$GK$318,16,FALSE)),"",VLOOKUP($B234,'[1]1718  Exp_Rev Access'!$F$7:$GK$318,16,FALSE))</f>
        <v>0</v>
      </c>
      <c r="X234" s="90">
        <f>IF(ISNA(VLOOKUP($B234,'[1]1718  Exp_Rev Access'!$F$7:$GK$318,17,FALSE)),"",VLOOKUP($B234,'[1]1718  Exp_Rev Access'!$F$7:$GK$318,17,FALSE))</f>
        <v>0</v>
      </c>
      <c r="Y234" s="90">
        <f>IF(ISNA(VLOOKUP($B234,'[1]1718  Exp_Rev Access'!$F$7:$GK$318,18,FALSE)),"",VLOOKUP($B234,'[1]1718  Exp_Rev Access'!$F$7:$GK$318,18,FALSE))</f>
        <v>2261.41</v>
      </c>
      <c r="Z234" s="90">
        <f>IF(ISNA(VLOOKUP($B234,'[1]1718  Exp_Rev Access'!$F$7:$GK$318,19,FALSE)),"",VLOOKUP($B234,'[1]1718  Exp_Rev Access'!$F$7:$GK$318,19,FALSE))</f>
        <v>0</v>
      </c>
      <c r="AA234" s="90">
        <f>IF(ISNA(VLOOKUP($B234,'[1]1718  Exp_Rev Access'!$F$7:$GK$318,20,FALSE)),"",VLOOKUP($B234,'[1]1718  Exp_Rev Access'!$F$7:$GK$318,20,FALSE))</f>
        <v>0</v>
      </c>
      <c r="AB234" s="90">
        <f>IF(ISNA(VLOOKUP($B234,'[1]1718  Exp_Rev Access'!$F$7:$GK$318,21,FALSE)),"",VLOOKUP($B234,'[1]1718  Exp_Rev Access'!$F$7:$GK$318,21,FALSE))</f>
        <v>0</v>
      </c>
      <c r="AC234" s="90">
        <f>IF(ISNA(VLOOKUP($B234,'[1]1718  Exp_Rev Access'!$F$7:$GK$318,22,FALSE)),"",VLOOKUP($B234,'[1]1718  Exp_Rev Access'!$F$7:$GK$318,22,FALSE))</f>
        <v>0</v>
      </c>
      <c r="AD234" s="90">
        <f>IF(ISNA(VLOOKUP($B234,'[1]1718  Exp_Rev Access'!$F$7:$GK$318,23,FALSE)),"",VLOOKUP($B234,'[1]1718  Exp_Rev Access'!$F$7:$GK$318,23,FALSE))</f>
        <v>22506.33</v>
      </c>
      <c r="AE234" s="90">
        <f>IF(ISNA(VLOOKUP($B234,'[1]1718  Exp_Rev Access'!$F$7:$GK$318,24,FALSE)),"",VLOOKUP($B234,'[1]1718  Exp_Rev Access'!$F$7:$GK$318,24,FALSE))</f>
        <v>5759.2</v>
      </c>
      <c r="AF234" s="90">
        <f>IF(ISNA(VLOOKUP($B234,'[1]1718  Exp_Rev Access'!$F$7:$GK$318,25,FALSE)),"",VLOOKUP($B234,'[1]1718  Exp_Rev Access'!$F$7:$GK$318,25,FALSE))</f>
        <v>0</v>
      </c>
      <c r="AG234" s="90">
        <f>IF(ISNA(VLOOKUP($B234,'[1]1718  Exp_Rev Access'!$F$7:$GK$318,26,FALSE)),"",VLOOKUP($B234,'[1]1718  Exp_Rev Access'!$F$7:$GK$318,26,FALSE))</f>
        <v>11478</v>
      </c>
      <c r="AH234" s="90">
        <f>IF(ISNA(VLOOKUP($B234,'[1]1718  Exp_Rev Access'!$F$7:$GK$318,27,FALSE)),"",VLOOKUP($B234,'[1]1718  Exp_Rev Access'!$F$7:$GK$318,27,FALSE))</f>
        <v>0</v>
      </c>
      <c r="AI234" s="90">
        <f>IF(ISNA(VLOOKUP($B234,'[1]1718  Exp_Rev Access'!$F$7:$GK$318,28,FALSE)),"",VLOOKUP($B234,'[1]1718  Exp_Rev Access'!$F$7:$GK$318,28,FALSE))</f>
        <v>0</v>
      </c>
      <c r="AJ234" s="90">
        <f>IF(ISNA(VLOOKUP($B234,'[1]1718  Exp_Rev Access'!$F$7:$GK$318,29,FALSE)),"",VLOOKUP($B234,'[1]1718  Exp_Rev Access'!$F$7:$GK$318,29,FALSE))</f>
        <v>0</v>
      </c>
      <c r="AK234" s="90">
        <f>IF(ISNA(VLOOKUP($B234,'[1]1718  Exp_Rev Access'!$F$7:$GK$318,30,FALSE)),"",VLOOKUP($B234,'[1]1718  Exp_Rev Access'!$F$7:$GK$318,30,FALSE))</f>
        <v>50.97</v>
      </c>
      <c r="AL234" s="90">
        <f>IF(ISNA(VLOOKUP($B234,'[1]1718  Exp_Rev Access'!$F$7:$GK$318,31,FALSE)),"",VLOOKUP($B234,'[1]1718  Exp_Rev Access'!$F$7:$GK$318,31,FALSE))</f>
        <v>0</v>
      </c>
      <c r="AM234" s="56">
        <f t="shared" si="639"/>
        <v>42055.91</v>
      </c>
      <c r="AN234" s="92">
        <f t="shared" si="640"/>
        <v>1.4801700397189432E-2</v>
      </c>
      <c r="AO234" s="71">
        <f t="shared" si="641"/>
        <v>190.58281596954731</v>
      </c>
      <c r="AP234" s="90">
        <f>IF(ISNA(VLOOKUP($B234,'[1]1718  Exp_Rev Access'!$F$7:$GK$318,33,FALSE)),"",VLOOKUP($B234,'[1]1718  Exp_Rev Access'!$F$7:$GK$318,33,FALSE))</f>
        <v>1531124.77</v>
      </c>
      <c r="AQ234" s="90">
        <f>IF(ISNA(VLOOKUP($B234,'[1]1718  Exp_Rev Access'!$F$7:$GK$318,34,FALSE)),"",VLOOKUP($B234,'[1]1718  Exp_Rev Access'!$F$7:$GK$318,34,FALSE))</f>
        <v>16332.46</v>
      </c>
      <c r="AR234" s="90">
        <f>IF(ISNA(VLOOKUP($B234,'[1]1718  Exp_Rev Access'!$F$7:$GK$318,35,FALSE)),"",VLOOKUP($B234,'[1]1718  Exp_Rev Access'!$F$7:$GK$318,35,FALSE))</f>
        <v>0</v>
      </c>
      <c r="AS234" s="90">
        <f>IF(ISNA(VLOOKUP($B234,'[1]1718  Exp_Rev Access'!$F$7:$GK$318,36,FALSE)),"",VLOOKUP($B234,'[1]1718  Exp_Rev Access'!$F$7:$GK$318,36,FALSE))</f>
        <v>0</v>
      </c>
      <c r="AT234" s="90">
        <f>IF(ISNA(VLOOKUP($B234,'[1]1718  Exp_Rev Access'!$F$7:$GK$318,37,FALSE)),"",VLOOKUP($B234,'[1]1718  Exp_Rev Access'!$F$7:$GK$318,37,FALSE))</f>
        <v>0</v>
      </c>
      <c r="AU234" s="56">
        <f t="shared" si="642"/>
        <v>1547457.23</v>
      </c>
      <c r="AV234" s="93">
        <f t="shared" si="643"/>
        <v>0.54463209322838702</v>
      </c>
      <c r="AW234" s="56">
        <f t="shared" si="644"/>
        <v>7012.5401277926321</v>
      </c>
      <c r="AX234" s="90">
        <f>IF(ISNA(VLOOKUP($B234,'[1]1718  Exp_Rev Access'!$F$7:$GK$318,39,FALSE)),"",VLOOKUP($B234,'[1]1718  Exp_Rev Access'!$F$7:$GK$318,39,FALSE))</f>
        <v>0</v>
      </c>
      <c r="AY234" s="90">
        <f>IF(ISNA(VLOOKUP($B234,'[1]1718  Exp_Rev Access'!$F$7:$GK$318,40,FALSE)),"",VLOOKUP($B234,'[1]1718  Exp_Rev Access'!$F$7:$GK$318,40,FALSE))</f>
        <v>147821.56</v>
      </c>
      <c r="AZ234" s="90">
        <f>IF(ISNA(VLOOKUP($B234,'[1]1718  Exp_Rev Access'!$F$7:$GK$318,41,FALSE)),"",VLOOKUP($B234,'[1]1718  Exp_Rev Access'!$F$7:$GK$318,41,FALSE))</f>
        <v>12492.89</v>
      </c>
      <c r="BA234" s="90">
        <f>IF(ISNA(VLOOKUP($B234,'[1]1718  Exp_Rev Access'!$F$7:$GK$318,42,FALSE)),"",VLOOKUP($B234,'[1]1718  Exp_Rev Access'!$F$7:$GK$318,42,FALSE))</f>
        <v>0</v>
      </c>
      <c r="BB234" s="90">
        <f>IF(ISNA(VLOOKUP($B234,'[1]1718  Exp_Rev Access'!$F$7:$GK$318,43,FALSE)),"",VLOOKUP($B234,'[1]1718  Exp_Rev Access'!$F$7:$GK$318,43,FALSE))</f>
        <v>0</v>
      </c>
      <c r="BC234" s="90">
        <f>IF(ISNA(VLOOKUP($B234,'[1]1718  Exp_Rev Access'!$F$7:$GK$318,44,FALSE)),"",VLOOKUP($B234,'[1]1718  Exp_Rev Access'!$F$7:$GK$318,44,FALSE))</f>
        <v>51075.88</v>
      </c>
      <c r="BD234" s="90">
        <f>IF(ISNA(VLOOKUP($B234,'[1]1718  Exp_Rev Access'!$F$7:$GK$318,45,FALSE)),"",VLOOKUP($B234,'[1]1718  Exp_Rev Access'!$F$7:$GK$318,45,FALSE))</f>
        <v>0</v>
      </c>
      <c r="BE234" s="90">
        <f>IF(ISNA(VLOOKUP($B234,'[1]1718  Exp_Rev Access'!$F$7:$GK$318,46,FALSE)),"",VLOOKUP($B234,'[1]1718  Exp_Rev Access'!$F$7:$GK$318,46,FALSE))</f>
        <v>3007.83</v>
      </c>
      <c r="BF234" s="90">
        <f>IF(ISNA(VLOOKUP($B234,'[1]1718  Exp_Rev Access'!$F$7:$GK$318,47,FALSE)),"",VLOOKUP($B234,'[1]1718  Exp_Rev Access'!$F$7:$GK$318,47,FALSE))</f>
        <v>0</v>
      </c>
      <c r="BG234" s="90">
        <f>IF(ISNA(VLOOKUP($B234,'[1]1718  Exp_Rev Access'!$F$7:$GK$318,48,FALSE)),"",VLOOKUP($B234,'[1]1718  Exp_Rev Access'!$F$7:$GK$318,48,FALSE))</f>
        <v>0</v>
      </c>
      <c r="BH234" s="90">
        <f>IF(ISNA(VLOOKUP($B234,'[1]1718  Exp_Rev Access'!$F$7:$GK$318,49,FALSE)),"",VLOOKUP($B234,'[1]1718  Exp_Rev Access'!$F$7:$GK$318,49,FALSE))</f>
        <v>4865.43</v>
      </c>
      <c r="BI234" s="90">
        <f>IF(ISNA(VLOOKUP($B234,'[1]1718  Exp_Rev Access'!$F$7:$GK$318,50,FALSE)),"",VLOOKUP($B234,'[1]1718  Exp_Rev Access'!$F$7:$GK$318,50,FALSE))</f>
        <v>0</v>
      </c>
      <c r="BJ234" s="90">
        <f>IF(ISNA(VLOOKUP($B234,'[1]1718  Exp_Rev Access'!$F$7:$GK$318,51,FALSE)),"",VLOOKUP($B234,'[1]1718  Exp_Rev Access'!$F$7:$GK$318,51,FALSE))</f>
        <v>2123.1999999999998</v>
      </c>
      <c r="BK234" s="90">
        <f>IF(ISNA(VLOOKUP($B234,'[1]1718  Exp_Rev Access'!$F$7:$GK$318,52,FALSE)),"",VLOOKUP($B234,'[1]1718  Exp_Rev Access'!$F$7:$GK$318,52,FALSE))</f>
        <v>115685.14</v>
      </c>
      <c r="BL234" s="90">
        <f>IF(ISNA(VLOOKUP($B234,'[1]1718  Exp_Rev Access'!$F$7:$GK$318,53,FALSE)),"",VLOOKUP($B234,'[1]1718  Exp_Rev Access'!$F$7:$GK$318,53,FALSE))</f>
        <v>0</v>
      </c>
      <c r="BM234" s="90">
        <f>IF(ISNA(VLOOKUP($B234,'[1]1718  Exp_Rev Access'!$F$7:$GK$318,54,FALSE)),"",VLOOKUP($B234,'[1]1718  Exp_Rev Access'!$F$7:$GK$318,54,FALSE))</f>
        <v>0</v>
      </c>
      <c r="BN234" s="90">
        <f>IF(ISNA(VLOOKUP($B234,'[1]1718  Exp_Rev Access'!$F$7:$GK$318,55,FALSE)),"",VLOOKUP($B234,'[1]1718  Exp_Rev Access'!$F$7:$GK$318,55,FALSE))</f>
        <v>0</v>
      </c>
      <c r="BO234" s="90">
        <f>IF(ISNA(VLOOKUP($B234,'[1]1718  Exp_Rev Access'!$F$7:$GK$318,56,FALSE)),"",VLOOKUP($B234,'[1]1718  Exp_Rev Access'!$F$7:$GK$318,56,FALSE))</f>
        <v>0</v>
      </c>
      <c r="BP234" s="90">
        <f>IF(ISNA(VLOOKUP($B234,'[1]1718  Exp_Rev Access'!$F$7:$GK$318,57,FALSE)),"",VLOOKUP($B234,'[1]1718  Exp_Rev Access'!$F$7:$GK$318,57,FALSE))</f>
        <v>0</v>
      </c>
      <c r="BQ234" s="90">
        <f>IF(ISNA(VLOOKUP($B234,'[1]1718  Exp_Rev Access'!$F$7:$GK$318,58,FALSE)),"",VLOOKUP($B234,'[1]1718  Exp_Rev Access'!$F$7:$GK$318,58,FALSE))</f>
        <v>0</v>
      </c>
      <c r="BR234" s="90">
        <f>IF(ISNA(VLOOKUP($B234,'[1]1718  Exp_Rev Access'!$F$7:$GK$318,59,FALSE)),"",VLOOKUP($B234,'[1]1718  Exp_Rev Access'!$F$7:$GK$318,59,FALSE))</f>
        <v>0</v>
      </c>
      <c r="BS234" s="90">
        <f>IF(ISNA(VLOOKUP($B234,'[1]1718  Exp_Rev Access'!$F$7:$GK$318,60,FALSE)),"",VLOOKUP($B234,'[1]1718  Exp_Rev Access'!$F$7:$GK$318,60,FALSE))</f>
        <v>0</v>
      </c>
      <c r="BT234" s="90">
        <f>IF(ISNA(VLOOKUP($B234,'[1]1718  Exp_Rev Access'!$F$7:$GK$318,61,FALSE)),"",VLOOKUP($B234,'[1]1718  Exp_Rev Access'!$F$7:$GK$318,61,FALSE))</f>
        <v>0</v>
      </c>
      <c r="BU234" s="90">
        <f>IF(ISNA(VLOOKUP($B234,'[1]1718  Exp_Rev Access'!$F$7:$GK$318,62,FALSE)),"",VLOOKUP($B234,'[1]1718  Exp_Rev Access'!$F$7:$GK$318,62,FALSE))</f>
        <v>0</v>
      </c>
      <c r="BV234" s="56">
        <f t="shared" si="571"/>
        <v>337071.93</v>
      </c>
      <c r="BW234" s="92">
        <f t="shared" si="645"/>
        <v>0.11863345057002471</v>
      </c>
      <c r="BX234" s="71">
        <f t="shared" si="646"/>
        <v>1527.4932251778675</v>
      </c>
      <c r="BY234" s="90">
        <f>IF(ISNA(VLOOKUP($B234,'[1]1718  Exp_Rev Access'!$F$7:$GK$318,64,FALSE)),"",VLOOKUP($B234,'[1]1718  Exp_Rev Access'!$F$7:$GK$318,64,FALSE))</f>
        <v>0</v>
      </c>
      <c r="BZ234" s="90">
        <f>IF(ISNA(VLOOKUP($B234,'[1]1718  Exp_Rev Access'!$F$7:$GK$318,65,FALSE)),"",VLOOKUP($B234,'[1]1718  Exp_Rev Access'!$F$7:$GK$318,65,FALSE))</f>
        <v>0</v>
      </c>
      <c r="CA234" s="90">
        <f>IF(ISNA(VLOOKUP($B234,'[1]1718  Exp_Rev Access'!$F$7:$GK$318,66,FALSE)),"",VLOOKUP($B234,'[1]1718  Exp_Rev Access'!$F$7:$GK$318,66,FALSE))</f>
        <v>0</v>
      </c>
      <c r="CB234" s="90">
        <f>IF(ISNA(VLOOKUP($B234,'[1]1718  Exp_Rev Access'!$F$7:$GK$318,67,FALSE)),"",VLOOKUP($B234,'[1]1718  Exp_Rev Access'!$F$7:$GK$318,67,FALSE))</f>
        <v>0</v>
      </c>
      <c r="CC234" s="90">
        <f>IF(ISNA(VLOOKUP($B234,'[1]1718  Exp_Rev Access'!$F$7:$GK$318,68,FALSE)),"",VLOOKUP($B234,'[1]1718  Exp_Rev Access'!$F$7:$GK$318,68,FALSE))</f>
        <v>3951.65</v>
      </c>
      <c r="CD234" s="90">
        <f>IF(ISNA(VLOOKUP($B234,'[1]1718  Exp_Rev Access'!$F$7:$GK$318,69,FALSE)),"",VLOOKUP($B234,'[1]1718  Exp_Rev Access'!$F$7:$GK$318,69,FALSE))</f>
        <v>0</v>
      </c>
      <c r="CE234" s="56">
        <f t="shared" si="566"/>
        <v>3951.65</v>
      </c>
      <c r="CF234" s="92">
        <f t="shared" si="591"/>
        <v>1.3907947628419789E-3</v>
      </c>
      <c r="CG234" s="78">
        <f t="shared" si="592"/>
        <v>17.907508950015863</v>
      </c>
      <c r="CH234" s="90">
        <f>IF(ISNA(VLOOKUP($B234,'[1]1718  Exp_Rev Access'!$F$7:$GK$318,$CH$2,FALSE)),"",VLOOKUP($B234,'[1]1718  Exp_Rev Access'!$F$7:$GK$318,$CH$2,FALSE))</f>
        <v>0</v>
      </c>
      <c r="CI234" s="90">
        <f>IF(ISNA(VLOOKUP($B234,'[1]1718  Exp_Rev Access'!$F$7:$GK$318,$CI$2,FALSE)),"",VLOOKUP($B234,'[1]1718  Exp_Rev Access'!$F$7:$GK$318,$CI$2,FALSE))</f>
        <v>0</v>
      </c>
      <c r="CJ234" s="90">
        <f>IF(ISNA(VLOOKUP($B234,'[1]1718  Exp_Rev Access'!$F$7:$GK$318,$CJ$2,FALSE)),"",VLOOKUP($B234,'[1]1718  Exp_Rev Access'!$F$7:$GK$318,$CJ$2,FALSE))</f>
        <v>0</v>
      </c>
      <c r="CK234" s="90">
        <f>IF(ISNA(VLOOKUP($B234,'[1]1718  Exp_Rev Access'!$F$7:$GK$318,$CK$2,FALSE)),"",VLOOKUP($B234,'[1]1718  Exp_Rev Access'!$F$7:$GK$318,$CK$2,FALSE))</f>
        <v>0</v>
      </c>
      <c r="CL234" s="90">
        <f>IF(ISNA(VLOOKUP($B234,'[1]1718  Exp_Rev Access'!$F$7:$GK$318,$CL$2,FALSE)),"",VLOOKUP($B234,'[1]1718  Exp_Rev Access'!$F$7:$GK$318,$CL$2,FALSE))</f>
        <v>0</v>
      </c>
      <c r="CM234" s="90">
        <f>IF(ISNA(VLOOKUP($B234,'[1]1718  Exp_Rev Access'!$F$7:$GK$318,$CM$2,FALSE)),"",VLOOKUP($B234,'[1]1718  Exp_Rev Access'!$F$7:$GK$318,$CM$2,FALSE))</f>
        <v>0</v>
      </c>
      <c r="CN234" s="90">
        <f>IF(ISNA(VLOOKUP($B234,'[1]1718  Exp_Rev Access'!$F$7:$GK$318,$CN$2,FALSE)),"",VLOOKUP($B234,'[1]1718  Exp_Rev Access'!$F$7:$GK$318,$CN$2,FALSE))</f>
        <v>0</v>
      </c>
      <c r="CO234" s="90">
        <f>IF(ISNA(VLOOKUP($B234,'[1]1718  Exp_Rev Access'!$F$7:$GK$318,$CO$2,FALSE)),"",VLOOKUP($B234,'[1]1718  Exp_Rev Access'!$F$7:$GK$318,$CO$2,FALSE))</f>
        <v>0</v>
      </c>
      <c r="CP234" s="90">
        <f>IF(ISNA(VLOOKUP($B234,'[1]1718  Exp_Rev Access'!$F$7:$GK$318,$CP$2,FALSE)),"",VLOOKUP($B234,'[1]1718  Exp_Rev Access'!$F$7:$GK$318,$CP$2,FALSE))</f>
        <v>0</v>
      </c>
      <c r="CQ234" s="90">
        <f>IF(ISNA(VLOOKUP($B234,'[1]1718  Exp_Rev Access'!$F$7:$GK$318,$CQ$2,FALSE)),"",VLOOKUP($B234,'[1]1718  Exp_Rev Access'!$F$7:$GK$318,$CQ$2,FALSE))</f>
        <v>30864.27</v>
      </c>
      <c r="CR234" s="90">
        <f>IF(ISNA(VLOOKUP($B234,'[1]1718  Exp_Rev Access'!$F$7:$GK$318,$CR$2,FALSE)),"",VLOOKUP($B234,'[1]1718  Exp_Rev Access'!$F$7:$GK$318,$CR$2,FALSE))</f>
        <v>0</v>
      </c>
      <c r="CS234" s="90">
        <f>IF(ISNA(VLOOKUP($B234,'[1]1718  Exp_Rev Access'!$F$7:$GK$318,$CS$2,FALSE)),"",VLOOKUP($B234,'[1]1718  Exp_Rev Access'!$F$7:$GK$318,$CS$2,FALSE))</f>
        <v>0</v>
      </c>
      <c r="CT234" s="90">
        <f>IF(ISNA(VLOOKUP($B234,'[1]1718  Exp_Rev Access'!$F$7:$GK$318,$CT$2,FALSE)),"",VLOOKUP($B234,'[1]1718  Exp_Rev Access'!$F$7:$GK$318,$CT$2,FALSE))</f>
        <v>0</v>
      </c>
      <c r="CU234" s="90">
        <f>IF(ISNA(VLOOKUP($B234,'[1]1718  Exp_Rev Access'!$F$7:$GK$318,$CU$2,FALSE)),"",VLOOKUP($B234,'[1]1718  Exp_Rev Access'!$F$7:$GK$318,$CU$2,FALSE))</f>
        <v>48747.35</v>
      </c>
      <c r="CV234" s="90">
        <f>IF(ISNA(VLOOKUP($B234,'[1]1718  Exp_Rev Access'!$F$7:$GK$318,$CV$2,FALSE)),"",VLOOKUP($B234,'[1]1718  Exp_Rev Access'!$F$7:$GK$318,$CV$2,FALSE))</f>
        <v>14247.58</v>
      </c>
      <c r="CW234" s="90">
        <f>IF(ISNA(VLOOKUP($B234,'[1]1718  Exp_Rev Access'!$F$7:$GK$318,$CW$2,FALSE)),"",VLOOKUP($B234,'[1]1718  Exp_Rev Access'!$F$7:$GK$318,$CW$2,FALSE))</f>
        <v>0</v>
      </c>
      <c r="CX234" s="90">
        <f>IF(ISNA(VLOOKUP($B234,'[1]1718  Exp_Rev Access'!$F$7:$GK$318,$CX$2,FALSE)),"",VLOOKUP($B234,'[1]1718  Exp_Rev Access'!$F$7:$GK$318,$CX$2,FALSE))</f>
        <v>0</v>
      </c>
      <c r="CY234" s="90">
        <f>IF(ISNA(VLOOKUP($B234,'[1]1718  Exp_Rev Access'!$F$7:$GK$318,$CY$2,FALSE)),"",VLOOKUP($B234,'[1]1718  Exp_Rev Access'!$F$7:$GK$318,$CY$2,FALSE))</f>
        <v>0</v>
      </c>
      <c r="CZ234" s="90">
        <f>IF(ISNA(VLOOKUP($B234,'[1]1718  Exp_Rev Access'!$F$7:$GK$318,$CZ$2,FALSE)),"",VLOOKUP($B234,'[1]1718  Exp_Rev Access'!$F$7:$GK$318,$CZ$2,FALSE))</f>
        <v>0</v>
      </c>
      <c r="DA234" s="90">
        <f>IF(ISNA(VLOOKUP($B234,'[1]1718  Exp_Rev Access'!$F$7:$GK$318,$DA$2,FALSE)),"",VLOOKUP($B234,'[1]1718  Exp_Rev Access'!$F$7:$GK$318,$DA$2,FALSE))</f>
        <v>0</v>
      </c>
      <c r="DB234" s="90">
        <f>IF(ISNA(VLOOKUP($B234,'[1]1718  Exp_Rev Access'!$F$7:$GK$318,$DB$2,FALSE)),"",VLOOKUP($B234,'[1]1718  Exp_Rev Access'!$F$7:$GK$318,$DB$2,FALSE))</f>
        <v>0</v>
      </c>
      <c r="DC234" s="90">
        <f>IF(ISNA(VLOOKUP($B234,'[1]1718  Exp_Rev Access'!$F$7:$GK$318,$DC$2,FALSE)),"",VLOOKUP($B234,'[1]1718  Exp_Rev Access'!$F$7:$GK$318,$DC$2,FALSE))</f>
        <v>0</v>
      </c>
      <c r="DD234" s="90">
        <f>IF(ISNA(VLOOKUP($B234,'[1]1718  Exp_Rev Access'!$F$7:$GK$318,$DD$2,FALSE)),"",VLOOKUP($B234,'[1]1718  Exp_Rev Access'!$F$7:$GK$318,$DD$2,FALSE))</f>
        <v>0</v>
      </c>
      <c r="DE234" s="90">
        <f>IF(ISNA(VLOOKUP($B234,'[1]1718  Exp_Rev Access'!$F$7:$GK$318,$DE$2,FALSE)),"",VLOOKUP($B234,'[1]1718  Exp_Rev Access'!$F$7:$GK$318,$DE$2,FALSE))</f>
        <v>0</v>
      </c>
      <c r="DF234" s="90">
        <f>IF(ISNA(VLOOKUP($B234,'[1]1718  Exp_Rev Access'!$F$7:$GK$318,$DF$2,FALSE)),"",VLOOKUP($B234,'[1]1718  Exp_Rev Access'!$F$7:$GK$318,$DF$2,FALSE))</f>
        <v>0</v>
      </c>
      <c r="DG234" s="90">
        <f>IF(ISNA(VLOOKUP($B234,'[1]1718  Exp_Rev Access'!$F$7:$GK$318,$DG$2,FALSE)),"",VLOOKUP($B234,'[1]1718  Exp_Rev Access'!$F$7:$GK$318,$DG$2,FALSE))</f>
        <v>0</v>
      </c>
      <c r="DH234" s="90">
        <f>IF(ISNA(VLOOKUP($B234,'[1]1718  Exp_Rev Access'!$F$7:$GK$318,$DH$2,FALSE)),"",VLOOKUP($B234,'[1]1718  Exp_Rev Access'!$F$7:$GK$318,$DH$2,FALSE))</f>
        <v>0</v>
      </c>
      <c r="DI234" s="90">
        <f>IF(ISNA(VLOOKUP($B234,'[1]1718  Exp_Rev Access'!$F$7:$GK$318,$DI$2,FALSE)),"",VLOOKUP($B234,'[1]1718  Exp_Rev Access'!$F$7:$GK$318,$DI$2,FALSE))</f>
        <v>59736.43</v>
      </c>
      <c r="DJ234" s="90">
        <f>IF(ISNA(VLOOKUP($B234,'[1]1718  Exp_Rev Access'!$F$7:$GK$318,$DJ$2,FALSE)),"",VLOOKUP($B234,'[1]1718  Exp_Rev Access'!$F$7:$GK$318,$DJ$2,FALSE))</f>
        <v>0</v>
      </c>
      <c r="DK234" s="90">
        <f>IF(ISNA(VLOOKUP($B234,'[1]1718  Exp_Rev Access'!$F$7:$GK$318,$DK$2,FALSE)),"",VLOOKUP($B234,'[1]1718  Exp_Rev Access'!$F$7:$GK$318,$DK$2,FALSE))</f>
        <v>43099.43</v>
      </c>
      <c r="DL234" s="90">
        <f>IF(ISNA(VLOOKUP($B234,'[1]1718  Exp_Rev Access'!$F$7:$GK$318,$DL$2,FALSE)),"",VLOOKUP($B234,'[1]1718  Exp_Rev Access'!$F$7:$GK$318,$DL$2,FALSE))</f>
        <v>0</v>
      </c>
      <c r="DM234" s="90">
        <f>IF(ISNA(VLOOKUP($B234,'[1]1718  Exp_Rev Access'!$F$7:$GK$318,$DM$2,FALSE)),"",VLOOKUP($B234,'[1]1718  Exp_Rev Access'!$F$7:$GK$318,$DM$2,FALSE))</f>
        <v>0</v>
      </c>
      <c r="DN234" s="90">
        <f>IF(ISNA(VLOOKUP($B234,'[1]1718  Exp_Rev Access'!$F$7:$GK$318,$DN$2,FALSE)),"",VLOOKUP($B234,'[1]1718  Exp_Rev Access'!$F$7:$GK$318,$DN$2,FALSE))</f>
        <v>0</v>
      </c>
      <c r="DO234" s="90">
        <f>IF(ISNA(VLOOKUP($B234,'[1]1718  Exp_Rev Access'!$F$7:$GK$318,$DO$2,FALSE)),"",VLOOKUP($B234,'[1]1718  Exp_Rev Access'!$F$7:$GK$318,$DO$2,FALSE))</f>
        <v>0</v>
      </c>
      <c r="DP234" s="90">
        <f>IF(ISNA(VLOOKUP($B234,'[1]1718  Exp_Rev Access'!$F$7:$GK$318,$DP$2,FALSE)),"",VLOOKUP($B234,'[1]1718  Exp_Rev Access'!$F$7:$GK$318,$DP$2,FALSE))</f>
        <v>0</v>
      </c>
      <c r="DQ234" s="90">
        <f>IF(ISNA(VLOOKUP($B234,'[1]1718  Exp_Rev Access'!$F$7:$GK$318,$DQ$2,FALSE)),"",VLOOKUP($B234,'[1]1718  Exp_Rev Access'!$F$7:$GK$318,$DQ$2,FALSE))</f>
        <v>0</v>
      </c>
      <c r="DR234" s="90">
        <f>IF(ISNA(VLOOKUP($B234,'[1]1718  Exp_Rev Access'!$F$7:$GK$318,$DR$2,FALSE)),"",VLOOKUP($B234,'[1]1718  Exp_Rev Access'!$F$7:$GK$318,$DR$2,FALSE))</f>
        <v>0</v>
      </c>
      <c r="DS234" s="90">
        <f>IF(ISNA(VLOOKUP($B234,'[1]1718  Exp_Rev Access'!$F$7:$GK$318,$DS$2,FALSE)),"",VLOOKUP($B234,'[1]1718  Exp_Rev Access'!$F$7:$GK$318,$DS$2,FALSE))</f>
        <v>0</v>
      </c>
      <c r="DT234" s="90">
        <f>IF(ISNA(VLOOKUP($B234,'[1]1718  Exp_Rev Access'!$F$7:$GK$318,$DT$2,FALSE)),"",VLOOKUP($B234,'[1]1718  Exp_Rev Access'!$F$7:$GK$318,$DT$2,FALSE))</f>
        <v>0</v>
      </c>
      <c r="DU234" s="90">
        <f>IF(ISNA(VLOOKUP($B234,'[1]1718  Exp_Rev Access'!$F$7:$GK$318,$DU$2,FALSE)),"",VLOOKUP($B234,'[1]1718  Exp_Rev Access'!$F$7:$GK$318,$DU$2,FALSE))</f>
        <v>0</v>
      </c>
      <c r="DV234" s="90">
        <f>IF(ISNA(VLOOKUP($B234,'[1]1718  Exp_Rev Access'!$F$7:$GK$318,$DV$2,FALSE)),"",VLOOKUP($B234,'[1]1718  Exp_Rev Access'!$F$7:$GK$318,$DV$2,FALSE))</f>
        <v>0</v>
      </c>
      <c r="DW234" s="90">
        <f>IF(ISNA(VLOOKUP($B234,'[1]1718  Exp_Rev Access'!$F$7:$GK$318,$DW$2,FALSE)),"",VLOOKUP($B234,'[1]1718  Exp_Rev Access'!$F$7:$GK$318,$DW$2,FALSE))</f>
        <v>0</v>
      </c>
      <c r="DX234" s="90">
        <f>IF(ISNA(VLOOKUP($B234,'[1]1718  Exp_Rev Access'!$F$7:$GK$318,$DX$2,FALSE)),"",VLOOKUP($B234,'[1]1718  Exp_Rev Access'!$F$7:$GK$318,$DX$2,FALSE))</f>
        <v>0</v>
      </c>
      <c r="DY234" s="90">
        <f>IF(ISNA(VLOOKUP($B234,'[1]1718  Exp_Rev Access'!$F$7:$GK$318,$DY$2,FALSE)),"",VLOOKUP($B234,'[1]1718  Exp_Rev Access'!$F$7:$GK$318,$DY$2,FALSE))</f>
        <v>0</v>
      </c>
      <c r="DZ234" s="90">
        <f>IF(ISNA(VLOOKUP($B234,'[1]1718  Exp_Rev Access'!$F$7:$GK$318,$DZ$2,FALSE)),"",VLOOKUP($B234,'[1]1718  Exp_Rev Access'!$F$7:$GK$318,$DZ$2,FALSE))</f>
        <v>0</v>
      </c>
      <c r="EA234" s="90">
        <f>IF(ISNA(VLOOKUP($B234,'[1]1718  Exp_Rev Access'!$F$7:$GK$318,$EA$2,FALSE)),"",VLOOKUP($B234,'[1]1718  Exp_Rev Access'!$F$7:$GK$318,$EA$2,FALSE))</f>
        <v>0</v>
      </c>
      <c r="EB234" s="90">
        <f>IF(ISNA(VLOOKUP($B234,'[1]1718  Exp_Rev Access'!$F$7:$GK$318,$EB$2,FALSE)),"",VLOOKUP($B234,'[1]1718  Exp_Rev Access'!$F$7:$GK$318,$EB$2,FALSE))</f>
        <v>0</v>
      </c>
      <c r="EC234" s="90">
        <f>IF(ISNA(VLOOKUP($B234,'[1]1718  Exp_Rev Access'!$F$7:$GK$318,$EC$2,FALSE)),"",VLOOKUP($B234,'[1]1718  Exp_Rev Access'!$F$7:$GK$318,$EC$2,FALSE))</f>
        <v>0</v>
      </c>
      <c r="ED234" s="90">
        <f>IF(ISNA(VLOOKUP($B234,'[1]1718  Exp_Rev Access'!$F$7:$GK$318,$ED$2,FALSE)),"",VLOOKUP($B234,'[1]1718  Exp_Rev Access'!$F$7:$GK$318,$ED$2,FALSE))</f>
        <v>0</v>
      </c>
      <c r="EE234" s="90">
        <f>IF(ISNA(VLOOKUP($B234,'[1]1718  Exp_Rev Access'!$F$7:$GK$318,$EE$2,FALSE)),"",VLOOKUP($B234,'[1]1718  Exp_Rev Access'!$F$7:$GK$318,$EE$2,FALSE))</f>
        <v>0</v>
      </c>
      <c r="EF234" s="90">
        <f>IF(ISNA(VLOOKUP($B234,'[1]1718  Exp_Rev Access'!$F$7:$GK$318,$EF$2,FALSE)),"",VLOOKUP($B234,'[1]1718  Exp_Rev Access'!$F$7:$GK$318,$EF$2,FALSE))</f>
        <v>0</v>
      </c>
      <c r="EG234" s="90">
        <f>IF(ISNA(VLOOKUP($B234,'[1]1718  Exp_Rev Access'!$F$7:$GK$318,$EG$2,FALSE)),"",VLOOKUP($B234,'[1]1718  Exp_Rev Access'!$F$7:$GK$318,$EG$2,FALSE))</f>
        <v>0</v>
      </c>
      <c r="EH234" s="90">
        <f>IF(ISNA(VLOOKUP($B234,'[1]1718  Exp_Rev Access'!$F$7:$GK$318,$EH$2,FALSE)),"",VLOOKUP($B234,'[1]1718  Exp_Rev Access'!$F$7:$GK$318,$EH$2,FALSE))</f>
        <v>0</v>
      </c>
      <c r="EI234" s="90">
        <f>IF(ISNA(VLOOKUP($B234,'[1]1718  Exp_Rev Access'!$F$7:$GK$318,$EI$2,FALSE)),"",VLOOKUP($B234,'[1]1718  Exp_Rev Access'!$F$7:$GK$318,$EI$2,FALSE))</f>
        <v>0</v>
      </c>
      <c r="EJ234" s="90">
        <f>IF(ISNA(VLOOKUP($B234,'[1]1718  Exp_Rev Access'!$F$7:$GK$318,$EJ$2,FALSE)),"",VLOOKUP($B234,'[1]1718  Exp_Rev Access'!$F$7:$GK$318,$EJ$2,FALSE))</f>
        <v>0</v>
      </c>
      <c r="EK234" s="90">
        <f>IF(ISNA(VLOOKUP($B234,'[1]1718  Exp_Rev Access'!$F$7:$GK$318,$EK$2,FALSE)),"",VLOOKUP($B234,'[1]1718  Exp_Rev Access'!$F$7:$GK$318,$EK$2,FALSE))</f>
        <v>0</v>
      </c>
      <c r="EL234" s="90">
        <f>IF(ISNA(VLOOKUP($B234,'[1]1718  Exp_Rev Access'!$F$7:$GK$318,$EL$2,FALSE)),"",VLOOKUP($B234,'[1]1718  Exp_Rev Access'!$F$7:$GK$318,$EL$2,FALSE))</f>
        <v>0</v>
      </c>
      <c r="EM234" s="90">
        <f>IF(ISNA(VLOOKUP($B234,'[1]1718  Exp_Rev Access'!$F$7:$GK$318,$EM$2,FALSE)),"",VLOOKUP($B234,'[1]1718  Exp_Rev Access'!$F$7:$GK$318,$EM$2,FALSE))</f>
        <v>0</v>
      </c>
      <c r="EN234" s="90">
        <f>IF(ISNA(VLOOKUP($B234,'[1]1718  Exp_Rev Access'!$F$7:$GK$318,$EN$2,FALSE)),"",VLOOKUP($B234,'[1]1718  Exp_Rev Access'!$F$7:$GK$318,$EN$2,FALSE))</f>
        <v>1113.4000000000001</v>
      </c>
      <c r="EO234" s="90">
        <f>IF(ISNA(VLOOKUP($B234,'[1]1718  Exp_Rev Access'!$F$7:$GK$318,$EO$2,FALSE)),"",VLOOKUP($B234,'[1]1718  Exp_Rev Access'!$F$7:$GK$318,$EO$2,FALSE))</f>
        <v>0</v>
      </c>
      <c r="EP234" s="90">
        <f>IF(ISNA(VLOOKUP($B234,'[1]1718  Exp_Rev Access'!$F$7:$GK$318,$EP$2,FALSE)),"",VLOOKUP($B234,'[1]1718  Exp_Rev Access'!$F$7:$GK$318,$EP$2,FALSE))</f>
        <v>0</v>
      </c>
      <c r="EQ234" s="90">
        <f>IF(ISNA(VLOOKUP($B234,'[1]1718  Exp_Rev Access'!$F$7:$GK$318,$EQ$2,FALSE)),"",VLOOKUP($B234,'[1]1718  Exp_Rev Access'!$F$7:$GK$318,$EQ$2,FALSE))</f>
        <v>0</v>
      </c>
      <c r="ER234" s="90">
        <f>IF(ISNA(VLOOKUP($B234,'[1]1718  Exp_Rev Access'!$F$7:$GK$318,$ER$2,FALSE)),"",VLOOKUP($B234,'[1]1718  Exp_Rev Access'!$F$7:$GK$318,$ER$2,FALSE))</f>
        <v>0</v>
      </c>
      <c r="ES234" s="90">
        <f>IF(ISNA(VLOOKUP($B234,'[1]1718  Exp_Rev Access'!$F$7:$GK$318,$ES$2,FALSE)),"",VLOOKUP($B234,'[1]1718  Exp_Rev Access'!$F$7:$GK$318,$ES$2,FALSE))</f>
        <v>0</v>
      </c>
      <c r="ET234" s="90">
        <f>IF(ISNA(VLOOKUP($B234,'[1]1718  Exp_Rev Access'!$F$7:$GK$318,$ET$2,FALSE)),"",VLOOKUP($B234,'[1]1718  Exp_Rev Access'!$F$7:$GK$318,$ET$2,FALSE))</f>
        <v>0</v>
      </c>
      <c r="EU234" s="90">
        <f>IF(ISNA(VLOOKUP($B234,'[1]1718  Exp_Rev Access'!$F$7:$GK$318,$EU$2,FALSE)),"",VLOOKUP($B234,'[1]1718  Exp_Rev Access'!$F$7:$GK$318,$EU$2,FALSE))</f>
        <v>0</v>
      </c>
      <c r="EV234" s="90">
        <f>IF(ISNA(VLOOKUP($B234,'[1]1718  Exp_Rev Access'!$F$7:$GK$318,$EV$2,FALSE)),"",VLOOKUP($B234,'[1]1718  Exp_Rev Access'!$F$7:$GK$318,$EV$2,FALSE))</f>
        <v>0</v>
      </c>
      <c r="EW234" s="90">
        <f>IF(ISNA(VLOOKUP($B234,'[1]1718  Exp_Rev Access'!$F$7:$GK$318,$EW$2,FALSE)),"",VLOOKUP($B234,'[1]1718  Exp_Rev Access'!$F$7:$GK$318,$EW$2,FALSE))</f>
        <v>0</v>
      </c>
      <c r="EX234" s="90">
        <f>IF(ISNA(VLOOKUP($B234,'[1]1718  Exp_Rev Access'!$F$7:$GK$318,$EX$2,FALSE)),"",VLOOKUP($B234,'[1]1718  Exp_Rev Access'!$F$7:$GK$318,$EX$2,FALSE))</f>
        <v>0</v>
      </c>
      <c r="EY234" s="90">
        <f>IF(ISNA(VLOOKUP($B234,'[1]1718  Exp_Rev Access'!$F$7:$GK$318,$EY$2,FALSE)),"",VLOOKUP($B234,'[1]1718  Exp_Rev Access'!$F$7:$GK$318,$EY$2,FALSE))</f>
        <v>0</v>
      </c>
      <c r="EZ234" s="90">
        <f>IF(ISNA(VLOOKUP($B234,'[1]1718  Exp_Rev Access'!$F$7:$GK$318,$EZ$2,FALSE)),"",VLOOKUP($B234,'[1]1718  Exp_Rev Access'!$F$7:$GK$318,$EZ$2,FALSE))</f>
        <v>0</v>
      </c>
      <c r="FA234" s="90">
        <f>IF(ISNA(VLOOKUP($B234,'[1]1718  Exp_Rev Access'!$F$7:$GK$318,$FA$2,FALSE)),"",VLOOKUP($B234,'[1]1718  Exp_Rev Access'!$F$7:$GK$318,$FA$2,FALSE))</f>
        <v>0</v>
      </c>
      <c r="FB234" s="90">
        <f>IF(ISNA(VLOOKUP($B234,'[1]1718  Exp_Rev Access'!$F$7:$GK$318,$FB$2,FALSE)),"",VLOOKUP($B234,'[1]1718  Exp_Rev Access'!$F$7:$GK$318,$FB$2,FALSE))</f>
        <v>0</v>
      </c>
      <c r="FC234" s="90">
        <f>IF(ISNA(VLOOKUP($B234,'[1]1718  Exp_Rev Access'!$F$7:$GK$318,$FC$2,FALSE)),"",VLOOKUP($B234,'[1]1718  Exp_Rev Access'!$F$7:$GK$318,$FC$2,FALSE))</f>
        <v>0</v>
      </c>
      <c r="FD234" s="90">
        <f>IF(ISNA(VLOOKUP($B234,'[1]1718  Exp_Rev Access'!$F$7:$GK$318,$FD$2,FALSE)),"",VLOOKUP($B234,'[1]1718  Exp_Rev Access'!$F$7:$GK$318,$FD$2,FALSE))</f>
        <v>0</v>
      </c>
      <c r="FE234" s="90">
        <f>IF(ISNA(VLOOKUP($B234,'[1]1718  Exp_Rev Access'!$F$7:$GK$318,$FE$2,FALSE)),"",VLOOKUP($B234,'[1]1718  Exp_Rev Access'!$F$7:$GK$318,$FE$2,FALSE))</f>
        <v>0</v>
      </c>
      <c r="FF234" s="90">
        <f>IF(ISNA(VLOOKUP($B234,'[1]1718  Exp_Rev Access'!$F$7:$GK$318,$FF$2,FALSE)),"",VLOOKUP($B234,'[1]1718  Exp_Rev Access'!$F$7:$GK$318,$FF$2,FALSE))</f>
        <v>0</v>
      </c>
      <c r="FG234" s="90">
        <f>IF(ISNA(VLOOKUP($B234,'[1]1718  Exp_Rev Access'!$F$7:$GK$318,$FG$2,FALSE)),"",VLOOKUP($B234,'[1]1718  Exp_Rev Access'!$F$7:$GK$318,$FG$2,FALSE))</f>
        <v>0</v>
      </c>
      <c r="FH234" s="90">
        <f>IF(ISNA(VLOOKUP($B234,'[1]1718  Exp_Rev Access'!$F$7:$GK$318,$FH$2,FALSE)),"",VLOOKUP($B234,'[1]1718  Exp_Rev Access'!$F$7:$GK$318,$FH$2,FALSE))</f>
        <v>0</v>
      </c>
      <c r="FI234" s="90">
        <f>IF(ISNA(VLOOKUP($B234,'[1]1718  Exp_Rev Access'!$F$7:$GK$318,$FI$2,FALSE)),"",VLOOKUP($B234,'[1]1718  Exp_Rev Access'!$F$7:$GK$318,$FI$2,FALSE))</f>
        <v>0</v>
      </c>
      <c r="FJ234" s="90">
        <f>IF(ISNA(VLOOKUP($B234,'[1]1718  Exp_Rev Access'!$F$7:$GK$318,$FJ$2,FALSE)),"",VLOOKUP($B234,'[1]1718  Exp_Rev Access'!$F$7:$GK$318,$FJ$2,FALSE))</f>
        <v>0</v>
      </c>
      <c r="FK234" s="90">
        <f>IF(ISNA(VLOOKUP($B234,'[1]1718  Exp_Rev Access'!$F$7:$GK$318,$FK$2,FALSE)),"",VLOOKUP($B234,'[1]1718  Exp_Rev Access'!$F$7:$GK$318,$FK$2,FALSE))</f>
        <v>0</v>
      </c>
      <c r="FL234" s="90">
        <f>IF(ISNA(VLOOKUP($B234,'[1]1718  Exp_Rev Access'!$F$7:$GK$318,$FL$2,FALSE)),"",VLOOKUP($B234,'[1]1718  Exp_Rev Access'!$F$7:$GK$318,$FL$2,FALSE))</f>
        <v>0</v>
      </c>
      <c r="FM234" s="90">
        <f>IF(ISNA(VLOOKUP($B234,'[1]1718  Exp_Rev Access'!$F$7:$GK$318,$FM$2,FALSE)),"",VLOOKUP($B234,'[1]1718  Exp_Rev Access'!$F$7:$GK$318,$FM$2,FALSE))</f>
        <v>0</v>
      </c>
      <c r="FN234" s="90">
        <f>IF(ISNA(VLOOKUP($B234,'[1]1718  Exp_Rev Access'!$F$7:$GK$318,$FN$2,FALSE)),"",VLOOKUP($B234,'[1]1718  Exp_Rev Access'!$F$7:$GK$318,$FN$2,FALSE))</f>
        <v>0</v>
      </c>
      <c r="FO234" s="90">
        <f>IF(ISNA(VLOOKUP($B234,'[1]1718  Exp_Rev Access'!$F$7:$GK$318,$FO$2,FALSE)),"",VLOOKUP($B234,'[1]1718  Exp_Rev Access'!$F$7:$GK$318,$FO$2,FALSE))</f>
        <v>0</v>
      </c>
      <c r="FP234" s="90">
        <f>IF(ISNA(VLOOKUP($B234,'[1]1718  Exp_Rev Access'!$F$7:$GK$318,$FP$2,FALSE)),"",VLOOKUP($B234,'[1]1718  Exp_Rev Access'!$F$7:$GK$318,$FP$2,FALSE))</f>
        <v>0</v>
      </c>
      <c r="FQ234" s="90">
        <f>IF(ISNA(VLOOKUP($B234,'[1]1718  Exp_Rev Access'!$F$7:$GK$318,$FQ$2,FALSE)),"",VLOOKUP($B234,'[1]1718  Exp_Rev Access'!$F$7:$GK$318,$FQ$2,FALSE))</f>
        <v>0</v>
      </c>
      <c r="FR234" s="90">
        <f>IF(ISNA(VLOOKUP($B234,'[1]1718  Exp_Rev Access'!$F$7:$GK$318,$FR$2,FALSE)),"",VLOOKUP($B234,'[1]1718  Exp_Rev Access'!$F$7:$GK$318,$FR$2,FALSE))</f>
        <v>5782.01</v>
      </c>
      <c r="FS234" s="56">
        <f t="shared" si="647"/>
        <v>203590.47</v>
      </c>
      <c r="FT234" s="92">
        <f t="shared" si="648"/>
        <v>7.165426073679021E-2</v>
      </c>
      <c r="FU234" s="94">
        <f t="shared" si="649"/>
        <v>922.60148638238104</v>
      </c>
      <c r="FV234" s="95">
        <f>IF(ISNA(VLOOKUP($B234,'[1]1718  Exp_Rev Access'!$F$7:$GK$318,$FV$2,FALSE)),"",VLOOKUP($B234,'[1]1718  Exp_Rev Access'!$F$7:$GK$318,$FV$2,FALSE))</f>
        <v>0</v>
      </c>
      <c r="FW234" s="95">
        <f>IF(ISNA(VLOOKUP($B234,'[1]1718  Exp_Rev Access'!$F$7:$GK$318,$FW$2,FALSE)),"",VLOOKUP($B234,'[1]1718  Exp_Rev Access'!$F$7:$GK$318,$FW$2,FALSE))</f>
        <v>0</v>
      </c>
      <c r="FX234" s="95">
        <f>IF(ISNA(VLOOKUP($B234,'[1]1718  Exp_Rev Access'!$F$7:$GK$318,$FX$2,FALSE)),"",VLOOKUP($B234,'[1]1718  Exp_Rev Access'!$F$7:$GK$318,$FX$2,FALSE))</f>
        <v>0</v>
      </c>
      <c r="FY234" s="95">
        <f>IF(ISNA(VLOOKUP($B234,'[1]1718  Exp_Rev Access'!$F$7:$GK$318,$FY$2,FALSE)),"",VLOOKUP($B234,'[1]1718  Exp_Rev Access'!$F$7:$GK$318,$FY$2,FALSE))</f>
        <v>0</v>
      </c>
      <c r="FZ234" s="95">
        <f>IF(ISNA(VLOOKUP($B234,'[1]1718  Exp_Rev Access'!$F$7:$GK$318,$FZ$2,FALSE)),"",VLOOKUP($B234,'[1]1718  Exp_Rev Access'!$F$7:$GK$318,$FZ$2,FALSE))</f>
        <v>0</v>
      </c>
      <c r="GA234" s="95">
        <f>IF(ISNA(VLOOKUP($B234,'[1]1718  Exp_Rev Access'!$F$7:$GK$318,$GA$2,FALSE)),"",VLOOKUP($B234,'[1]1718  Exp_Rev Access'!$F$7:$GK$318,$GA$2,FALSE))</f>
        <v>0</v>
      </c>
      <c r="GB234" s="95">
        <f>IF(ISNA(VLOOKUP($B234,'[1]1718  Exp_Rev Access'!$F$7:$GK$318,$GB$2,FALSE)),"",VLOOKUP($B234,'[1]1718  Exp_Rev Access'!$F$7:$GK$318,$GB$2,FALSE))</f>
        <v>0</v>
      </c>
      <c r="GC234" s="95">
        <f>IF(ISNA(VLOOKUP($B234,'[1]1718  Exp_Rev Access'!$F$7:$GK$318,$GC$2,FALSE)),"",VLOOKUP($B234,'[1]1718  Exp_Rev Access'!$F$7:$GK$318,$GC$2,FALSE))</f>
        <v>0</v>
      </c>
      <c r="GD234" s="95">
        <f>IF(ISNA(VLOOKUP($B234,'[1]1718  Exp_Rev Access'!$F$7:$GK$318,$GD$2,FALSE)),"",VLOOKUP($B234,'[1]1718  Exp_Rev Access'!$F$7:$GK$318,$GD$2,FALSE))</f>
        <v>0</v>
      </c>
      <c r="GE234" s="95">
        <f>IF(ISNA(VLOOKUP($B234,'[1]1718  Exp_Rev Access'!$F$7:$GK$318,$GE$2,FALSE)),"",VLOOKUP($B234,'[1]1718  Exp_Rev Access'!$F$7:$GK$318,$GE$2,FALSE))</f>
        <v>0</v>
      </c>
      <c r="GF234" s="95">
        <f>IF(ISNA(VLOOKUP($B234,'[1]1718  Exp_Rev Access'!$F$7:$GK$318,$GF$2,FALSE)),"",VLOOKUP($B234,'[1]1718  Exp_Rev Access'!$F$7:$GK$318,$GF$2,FALSE))</f>
        <v>0</v>
      </c>
      <c r="GG234" s="95">
        <f>IF(ISNA(VLOOKUP($B234,'[1]1718  Exp_Rev Access'!$F$7:$GK$318,$GG$2,FALSE)),"",VLOOKUP($B234,'[1]1718  Exp_Rev Access'!$F$7:$GK$318,$GG$2,FALSE))</f>
        <v>0</v>
      </c>
      <c r="GH234" s="95">
        <f>IF(ISNA(VLOOKUP($B234,'[1]1718  Exp_Rev Access'!$F$7:$GK$318,$GH$2,FALSE)),"",VLOOKUP($B234,'[1]1718  Exp_Rev Access'!$F$7:$GK$318,$GH$2,FALSE))</f>
        <v>0</v>
      </c>
      <c r="GI234" s="95">
        <f>IF(ISNA(VLOOKUP($B234,'[1]1718  Exp_Rev Access'!$F$7:$GK$318,$GI$2,FALSE)),"",VLOOKUP($B234,'[1]1718  Exp_Rev Access'!$F$7:$GK$318,$GI$2,FALSE))</f>
        <v>0</v>
      </c>
      <c r="GJ234" s="95">
        <f>IF(ISNA(VLOOKUP($B234,'[1]1718  Exp_Rev Access'!$F$7:$GK$318,$GJ$2,FALSE)),"",VLOOKUP($B234,'[1]1718  Exp_Rev Access'!$F$7:$GK$318,$GJ$2,FALSE))</f>
        <v>0</v>
      </c>
      <c r="GK234" s="95">
        <f>IF(ISNA(VLOOKUP($B234,'[1]1718  Exp_Rev Access'!$F$7:$GK$318,$GK$2,FALSE)),"",VLOOKUP($B234,'[1]1718  Exp_Rev Access'!$F$7:$GK$318,$GK$2,FALSE))</f>
        <v>0</v>
      </c>
      <c r="GL234" s="95">
        <f>IF(ISNA(VLOOKUP($B234,'[1]1718  Exp_Rev Access'!$F$7:$GK$318,$GL$2,FALSE)),"",VLOOKUP($B234,'[1]1718  Exp_Rev Access'!$F$7:$GK$318,$GL$2,FALSE))</f>
        <v>0</v>
      </c>
      <c r="GM234" s="95">
        <f>IF(ISNA(VLOOKUP($B234,'[1]1718  Exp_Rev Access'!$F$7:$GK$318,$GM$2,FALSE)),"",VLOOKUP($B234,'[1]1718  Exp_Rev Access'!$F$7:$GK$318,$GM$2,FALSE))</f>
        <v>0</v>
      </c>
      <c r="GN234" s="95">
        <f>IF(ISNA(VLOOKUP($B234,'[1]1718  Exp_Rev Access'!$F$7:$GK$318,$GN$2,FALSE)),"",VLOOKUP($B234,'[1]1718  Exp_Rev Access'!$F$7:$GK$318,$GN$2,FALSE))</f>
        <v>0</v>
      </c>
      <c r="GO234" s="95">
        <f>IF(ISNA(VLOOKUP($B234,'[1]1718  Exp_Rev Access'!$F$7:$GK$318,$GO$2,FALSE)),"",VLOOKUP($B234,'[1]1718  Exp_Rev Access'!$F$7:$GK$318,$GO$2,FALSE))</f>
        <v>0</v>
      </c>
      <c r="GP234" s="95">
        <f>IF(ISNA(VLOOKUP($B234,'[1]1718  Exp_Rev Access'!$F$7:$GK$318,$GP$2,FALSE)),"",VLOOKUP($B234,'[1]1718  Exp_Rev Access'!$F$7:$GK$318,$GP$2,FALSE))</f>
        <v>0</v>
      </c>
      <c r="GQ234" s="95">
        <f>IF(ISNA(VLOOKUP($B234,'[1]1718  Exp_Rev Access'!$F$7:$GK$318,$GQ$2,FALSE)),"",VLOOKUP($B234,'[1]1718  Exp_Rev Access'!$F$7:$GK$318,$GQ$2,FALSE))</f>
        <v>0</v>
      </c>
      <c r="GR234" s="95">
        <f>IF(ISNA(VLOOKUP($B234,'[1]1718  Exp_Rev Access'!$F$7:$GK$318,$GR$2,FALSE)),"",VLOOKUP($B234,'[1]1718  Exp_Rev Access'!$F$7:$GK$318,$GR$2,FALSE))</f>
        <v>0</v>
      </c>
      <c r="GS234" s="95">
        <f>IF(ISNA(VLOOKUP($B234,'[1]1718  Exp_Rev Access'!$F$7:$GK$318,$GS$2,FALSE)),"",VLOOKUP($B234,'[1]1718  Exp_Rev Access'!$F$7:$GK$318,$GS$2,FALSE))</f>
        <v>0</v>
      </c>
      <c r="GT234" s="95">
        <f>IF(ISNA(VLOOKUP($B234,'[1]1718  Exp_Rev Access'!$F$7:$GK$318,$GT$2,FALSE)),"",VLOOKUP($B234,'[1]1718  Exp_Rev Access'!$F$7:$GK$318,$GT$2,FALSE))</f>
        <v>0</v>
      </c>
      <c r="GU234" s="56">
        <f t="shared" si="650"/>
        <v>0</v>
      </c>
      <c r="GV234" s="92">
        <f t="shared" si="651"/>
        <v>0</v>
      </c>
      <c r="GW234" s="96">
        <f t="shared" si="652"/>
        <v>0</v>
      </c>
    </row>
    <row r="235" spans="1:222" x14ac:dyDescent="0.3">
      <c r="A235" s="73"/>
      <c r="B235" s="88" t="s">
        <v>518</v>
      </c>
      <c r="C235" s="89" t="s">
        <v>519</v>
      </c>
      <c r="D235" s="75">
        <f>IF(ISNA(VLOOKUP($B235,'[1]1718 enrollment_Rev_Exp by size'!$A$7:H569,3,FALSE)),"",VLOOKUP($B235,'[1]1718 enrollment_Rev_Exp by size'!$A$7:$G$350,3,FALSE))</f>
        <v>4493.8700000000008</v>
      </c>
      <c r="E235" s="76">
        <f>IF(ISNA(VLOOKUP($B235,'[1]1718 enrollment_Rev_Exp by size'!$A$7:I570,5,FALSE)),"",VLOOKUP($B235,'[1]1718 enrollment_Rev_Exp by size'!$A$7:$G$350,5,FALSE))</f>
        <v>59528351.340000004</v>
      </c>
      <c r="F235" s="70">
        <f t="shared" si="626"/>
        <v>59528351.340000004</v>
      </c>
      <c r="G235" s="70">
        <f t="shared" si="627"/>
        <v>0</v>
      </c>
      <c r="H235" s="90">
        <f>IF(ISNA(VLOOKUP($B235,'[1]1718  Exp_Rev Access'!$F$7:$GK$318,3,FALSE)),"",VLOOKUP($B235,'[1]1718  Exp_Rev Access'!$F$7:$GK$318,3,FALSE))</f>
        <v>7234972.4400000004</v>
      </c>
      <c r="I235" s="90">
        <f>IF(ISNA(VLOOKUP($B235,'[1]1718  Exp_Rev Access'!$F$7:$GK$318,4,FALSE)),"",VLOOKUP($B235,'[1]1718  Exp_Rev Access'!$F$7:$GK$318,4,FALSE))</f>
        <v>0</v>
      </c>
      <c r="J235" s="90">
        <f>IF(ISNA(VLOOKUP($B235,'[1]1718  Exp_Rev Access'!$F$7:$GK$318,5,FALSE)),"",VLOOKUP($B235,'[1]1718  Exp_Rev Access'!$F$7:$GK$318,5,FALSE))</f>
        <v>1924.88</v>
      </c>
      <c r="K235" s="90">
        <f>IF(ISNA(VLOOKUP($B235,'[1]1718  Exp_Rev Access'!$F$7:$GK$318,6,FALSE)),"-",VLOOKUP($B235,'[1]1718  Exp_Rev Access'!$F$7:$GK$318,6,FALSE))</f>
        <v>68654.06</v>
      </c>
      <c r="L235" s="90">
        <f>IF(ISNA(VLOOKUP($B235,'[1]1718  Exp_Rev Access'!$F$7:$GK$318,7,FALSE)),"",VLOOKUP($B235,'[1]1718  Exp_Rev Access'!$F$7:$GK$318,7,FALSE))</f>
        <v>0</v>
      </c>
      <c r="M235" s="90">
        <f>IF(ISNA(VLOOKUP($B235,'[1]1718  Exp_Rev Access'!$F$7:$GK$318,8,FALSE)),"",VLOOKUP($B235,'[1]1718  Exp_Rev Access'!$F$7:$GK$318,8,FALSE))</f>
        <v>0</v>
      </c>
      <c r="N235" s="56">
        <f t="shared" si="636"/>
        <v>7305551.3799999999</v>
      </c>
      <c r="O235" s="91">
        <f t="shared" si="637"/>
        <v>0.12272389904222064</v>
      </c>
      <c r="P235" s="56">
        <f t="shared" si="638"/>
        <v>1625.6703865487873</v>
      </c>
      <c r="Q235" s="90">
        <f>IF(ISNA(VLOOKUP($B235,'[1]1718  Exp_Rev Access'!$F$7:$GK$318,10,FALSE)),"",VLOOKUP($B235,'[1]1718  Exp_Rev Access'!$F$7:$GK$318,10,FALSE))</f>
        <v>6896.68</v>
      </c>
      <c r="R235" s="90">
        <f>IF(ISNA(VLOOKUP($B235,'[1]1718  Exp_Rev Access'!$F$7:$GK$318,11,FALSE)),"",VLOOKUP($B235,'[1]1718  Exp_Rev Access'!$F$7:$GK$318,11,FALSE))</f>
        <v>0</v>
      </c>
      <c r="S235" s="90">
        <f>IF(ISNA(VLOOKUP($B235,'[1]1718  Exp_Rev Access'!$F$7:$GK$318,12,FALSE)),"",VLOOKUP($B235,'[1]1718  Exp_Rev Access'!$F$7:$GK$318,12,FALSE))</f>
        <v>0</v>
      </c>
      <c r="T235" s="90">
        <f>IF(ISNA(VLOOKUP($B235,'[1]1718  Exp_Rev Access'!$F$7:$GK$318,13,FALSE)),"",VLOOKUP($B235,'[1]1718  Exp_Rev Access'!$F$7:$GK$318,13,FALSE))</f>
        <v>0</v>
      </c>
      <c r="U235" s="90">
        <f>IF(ISNA(VLOOKUP($B235,'[1]1718  Exp_Rev Access'!$F$7:$GK$318,14,FALSE)),"",VLOOKUP($B235,'[1]1718  Exp_Rev Access'!$F$7:$GK$318,14,FALSE))</f>
        <v>437</v>
      </c>
      <c r="V235" s="90">
        <f>IF(ISNA(VLOOKUP($B235,'[1]1718  Exp_Rev Access'!$F$7:$GK$318,15,FALSE)),"",VLOOKUP($B235,'[1]1718  Exp_Rev Access'!$F$7:$GK$318,15,FALSE))</f>
        <v>2515</v>
      </c>
      <c r="W235" s="90">
        <f>IF(ISNA(VLOOKUP($B235,'[1]1718  Exp_Rev Access'!$F$7:$GK$318,16,FALSE)),"",VLOOKUP($B235,'[1]1718  Exp_Rev Access'!$F$7:$GK$318,16,FALSE))</f>
        <v>0</v>
      </c>
      <c r="X235" s="90">
        <f>IF(ISNA(VLOOKUP($B235,'[1]1718  Exp_Rev Access'!$F$7:$GK$318,17,FALSE)),"",VLOOKUP($B235,'[1]1718  Exp_Rev Access'!$F$7:$GK$318,17,FALSE))</f>
        <v>0</v>
      </c>
      <c r="Y235" s="90">
        <f>IF(ISNA(VLOOKUP($B235,'[1]1718  Exp_Rev Access'!$F$7:$GK$318,18,FALSE)),"",VLOOKUP($B235,'[1]1718  Exp_Rev Access'!$F$7:$GK$318,18,FALSE))</f>
        <v>40022.230000000003</v>
      </c>
      <c r="Z235" s="90">
        <f>IF(ISNA(VLOOKUP($B235,'[1]1718  Exp_Rev Access'!$F$7:$GK$318,19,FALSE)),"",VLOOKUP($B235,'[1]1718  Exp_Rev Access'!$F$7:$GK$318,19,FALSE))</f>
        <v>0</v>
      </c>
      <c r="AA235" s="90">
        <f>IF(ISNA(VLOOKUP($B235,'[1]1718  Exp_Rev Access'!$F$7:$GK$318,20,FALSE)),"",VLOOKUP($B235,'[1]1718  Exp_Rev Access'!$F$7:$GK$318,20,FALSE))</f>
        <v>0</v>
      </c>
      <c r="AB235" s="90">
        <f>IF(ISNA(VLOOKUP($B235,'[1]1718  Exp_Rev Access'!$F$7:$GK$318,21,FALSE)),"",VLOOKUP($B235,'[1]1718  Exp_Rev Access'!$F$7:$GK$318,21,FALSE))</f>
        <v>0</v>
      </c>
      <c r="AC235" s="90">
        <f>IF(ISNA(VLOOKUP($B235,'[1]1718  Exp_Rev Access'!$F$7:$GK$318,22,FALSE)),"",VLOOKUP($B235,'[1]1718  Exp_Rev Access'!$F$7:$GK$318,22,FALSE))</f>
        <v>65794.42</v>
      </c>
      <c r="AD235" s="90">
        <f>IF(ISNA(VLOOKUP($B235,'[1]1718  Exp_Rev Access'!$F$7:$GK$318,23,FALSE)),"",VLOOKUP($B235,'[1]1718  Exp_Rev Access'!$F$7:$GK$318,23,FALSE))</f>
        <v>220419.05</v>
      </c>
      <c r="AE235" s="90">
        <f>IF(ISNA(VLOOKUP($B235,'[1]1718  Exp_Rev Access'!$F$7:$GK$318,24,FALSE)),"",VLOOKUP($B235,'[1]1718  Exp_Rev Access'!$F$7:$GK$318,24,FALSE))</f>
        <v>72135.759999999995</v>
      </c>
      <c r="AF235" s="90">
        <f>IF(ISNA(VLOOKUP($B235,'[1]1718  Exp_Rev Access'!$F$7:$GK$318,25,FALSE)),"",VLOOKUP($B235,'[1]1718  Exp_Rev Access'!$F$7:$GK$318,25,FALSE))</f>
        <v>0</v>
      </c>
      <c r="AG235" s="90">
        <f>IF(ISNA(VLOOKUP($B235,'[1]1718  Exp_Rev Access'!$F$7:$GK$318,26,FALSE)),"",VLOOKUP($B235,'[1]1718  Exp_Rev Access'!$F$7:$GK$318,26,FALSE))</f>
        <v>95191.71</v>
      </c>
      <c r="AH235" s="90">
        <f>IF(ISNA(VLOOKUP($B235,'[1]1718  Exp_Rev Access'!$F$7:$GK$318,27,FALSE)),"",VLOOKUP($B235,'[1]1718  Exp_Rev Access'!$F$7:$GK$318,27,FALSE))</f>
        <v>21173.97</v>
      </c>
      <c r="AI235" s="90">
        <f>IF(ISNA(VLOOKUP($B235,'[1]1718  Exp_Rev Access'!$F$7:$GK$318,28,FALSE)),"",VLOOKUP($B235,'[1]1718  Exp_Rev Access'!$F$7:$GK$318,28,FALSE))</f>
        <v>68636.2</v>
      </c>
      <c r="AJ235" s="90">
        <f>IF(ISNA(VLOOKUP($B235,'[1]1718  Exp_Rev Access'!$F$7:$GK$318,29,FALSE)),"",VLOOKUP($B235,'[1]1718  Exp_Rev Access'!$F$7:$GK$318,29,FALSE))</f>
        <v>0</v>
      </c>
      <c r="AK235" s="90">
        <f>IF(ISNA(VLOOKUP($B235,'[1]1718  Exp_Rev Access'!$F$7:$GK$318,30,FALSE)),"",VLOOKUP($B235,'[1]1718  Exp_Rev Access'!$F$7:$GK$318,30,FALSE))</f>
        <v>57472.86</v>
      </c>
      <c r="AL235" s="90">
        <f>IF(ISNA(VLOOKUP($B235,'[1]1718  Exp_Rev Access'!$F$7:$GK$318,31,FALSE)),"",VLOOKUP($B235,'[1]1718  Exp_Rev Access'!$F$7:$GK$318,31,FALSE))</f>
        <v>0</v>
      </c>
      <c r="AM235" s="56">
        <f t="shared" si="639"/>
        <v>650694.88</v>
      </c>
      <c r="AN235" s="92">
        <f t="shared" si="640"/>
        <v>1.0930839933454808E-2</v>
      </c>
      <c r="AO235" s="71">
        <f t="shared" si="641"/>
        <v>144.79610669645538</v>
      </c>
      <c r="AP235" s="90">
        <f>IF(ISNA(VLOOKUP($B235,'[1]1718  Exp_Rev Access'!$F$7:$GK$318,33,FALSE)),"",VLOOKUP($B235,'[1]1718  Exp_Rev Access'!$F$7:$GK$318,33,FALSE))</f>
        <v>29477386.579999998</v>
      </c>
      <c r="AQ235" s="90">
        <f>IF(ISNA(VLOOKUP($B235,'[1]1718  Exp_Rev Access'!$F$7:$GK$318,34,FALSE)),"",VLOOKUP($B235,'[1]1718  Exp_Rev Access'!$F$7:$GK$318,34,FALSE))</f>
        <v>870500.81</v>
      </c>
      <c r="AR235" s="90">
        <f>IF(ISNA(VLOOKUP($B235,'[1]1718  Exp_Rev Access'!$F$7:$GK$318,35,FALSE)),"",VLOOKUP($B235,'[1]1718  Exp_Rev Access'!$F$7:$GK$318,35,FALSE))</f>
        <v>3612600.04</v>
      </c>
      <c r="AS235" s="90">
        <f>IF(ISNA(VLOOKUP($B235,'[1]1718  Exp_Rev Access'!$F$7:$GK$318,36,FALSE)),"",VLOOKUP($B235,'[1]1718  Exp_Rev Access'!$F$7:$GK$318,36,FALSE))</f>
        <v>0</v>
      </c>
      <c r="AT235" s="90">
        <f>IF(ISNA(VLOOKUP($B235,'[1]1718  Exp_Rev Access'!$F$7:$GK$318,37,FALSE)),"",VLOOKUP($B235,'[1]1718  Exp_Rev Access'!$F$7:$GK$318,37,FALSE))</f>
        <v>0</v>
      </c>
      <c r="AU235" s="56">
        <f t="shared" si="642"/>
        <v>33960487.43</v>
      </c>
      <c r="AV235" s="93">
        <f t="shared" si="643"/>
        <v>0.57049265880105593</v>
      </c>
      <c r="AW235" s="56">
        <f t="shared" si="644"/>
        <v>7557.0693923055169</v>
      </c>
      <c r="AX235" s="90">
        <f>IF(ISNA(VLOOKUP($B235,'[1]1718  Exp_Rev Access'!$F$7:$GK$318,39,FALSE)),"",VLOOKUP($B235,'[1]1718  Exp_Rev Access'!$F$7:$GK$318,39,FALSE))</f>
        <v>1183.25</v>
      </c>
      <c r="AY235" s="90">
        <f>IF(ISNA(VLOOKUP($B235,'[1]1718  Exp_Rev Access'!$F$7:$GK$318,40,FALSE)),"",VLOOKUP($B235,'[1]1718  Exp_Rev Access'!$F$7:$GK$318,40,FALSE))</f>
        <v>4701152.99</v>
      </c>
      <c r="AZ235" s="90">
        <f>IF(ISNA(VLOOKUP($B235,'[1]1718  Exp_Rev Access'!$F$7:$GK$318,41,FALSE)),"",VLOOKUP($B235,'[1]1718  Exp_Rev Access'!$F$7:$GK$318,41,FALSE))</f>
        <v>186291.41</v>
      </c>
      <c r="BA235" s="90">
        <f>IF(ISNA(VLOOKUP($B235,'[1]1718  Exp_Rev Access'!$F$7:$GK$318,42,FALSE)),"",VLOOKUP($B235,'[1]1718  Exp_Rev Access'!$F$7:$GK$318,42,FALSE))</f>
        <v>0</v>
      </c>
      <c r="BB235" s="90">
        <f>IF(ISNA(VLOOKUP($B235,'[1]1718  Exp_Rev Access'!$F$7:$GK$318,43,FALSE)),"",VLOOKUP($B235,'[1]1718  Exp_Rev Access'!$F$7:$GK$318,43,FALSE))</f>
        <v>0</v>
      </c>
      <c r="BC235" s="90">
        <f>IF(ISNA(VLOOKUP($B235,'[1]1718  Exp_Rev Access'!$F$7:$GK$318,44,FALSE)),"",VLOOKUP($B235,'[1]1718  Exp_Rev Access'!$F$7:$GK$318,44,FALSE))</f>
        <v>2460604.64</v>
      </c>
      <c r="BD235" s="90">
        <f>IF(ISNA(VLOOKUP($B235,'[1]1718  Exp_Rev Access'!$F$7:$GK$318,45,FALSE)),"",VLOOKUP($B235,'[1]1718  Exp_Rev Access'!$F$7:$GK$318,45,FALSE))</f>
        <v>113328.34</v>
      </c>
      <c r="BE235" s="90">
        <f>IF(ISNA(VLOOKUP($B235,'[1]1718  Exp_Rev Access'!$F$7:$GK$318,46,FALSE)),"",VLOOKUP($B235,'[1]1718  Exp_Rev Access'!$F$7:$GK$318,46,FALSE))</f>
        <v>417538.21</v>
      </c>
      <c r="BF235" s="90">
        <f>IF(ISNA(VLOOKUP($B235,'[1]1718  Exp_Rev Access'!$F$7:$GK$318,47,FALSE)),"",VLOOKUP($B235,'[1]1718  Exp_Rev Access'!$F$7:$GK$318,47,FALSE))</f>
        <v>0</v>
      </c>
      <c r="BG235" s="90">
        <f>IF(ISNA(VLOOKUP($B235,'[1]1718  Exp_Rev Access'!$F$7:$GK$318,48,FALSE)),"",VLOOKUP($B235,'[1]1718  Exp_Rev Access'!$F$7:$GK$318,48,FALSE))</f>
        <v>791077.65</v>
      </c>
      <c r="BH235" s="90">
        <f>IF(ISNA(VLOOKUP($B235,'[1]1718  Exp_Rev Access'!$F$7:$GK$318,49,FALSE)),"",VLOOKUP($B235,'[1]1718  Exp_Rev Access'!$F$7:$GK$318,49,FALSE))</f>
        <v>98082.68</v>
      </c>
      <c r="BI235" s="90">
        <f>IF(ISNA(VLOOKUP($B235,'[1]1718  Exp_Rev Access'!$F$7:$GK$318,50,FALSE)),"",VLOOKUP($B235,'[1]1718  Exp_Rev Access'!$F$7:$GK$318,50,FALSE))</f>
        <v>0</v>
      </c>
      <c r="BJ235" s="90">
        <f>IF(ISNA(VLOOKUP($B235,'[1]1718  Exp_Rev Access'!$F$7:$GK$318,51,FALSE)),"",VLOOKUP($B235,'[1]1718  Exp_Rev Access'!$F$7:$GK$318,51,FALSE))</f>
        <v>29727.45</v>
      </c>
      <c r="BK235" s="90">
        <f>IF(ISNA(VLOOKUP($B235,'[1]1718  Exp_Rev Access'!$F$7:$GK$318,52,FALSE)),"",VLOOKUP($B235,'[1]1718  Exp_Rev Access'!$F$7:$GK$318,52,FALSE))</f>
        <v>2315700.4700000002</v>
      </c>
      <c r="BL235" s="90">
        <f>IF(ISNA(VLOOKUP($B235,'[1]1718  Exp_Rev Access'!$F$7:$GK$318,53,FALSE)),"",VLOOKUP($B235,'[1]1718  Exp_Rev Access'!$F$7:$GK$318,53,FALSE))</f>
        <v>0</v>
      </c>
      <c r="BM235" s="90">
        <f>IF(ISNA(VLOOKUP($B235,'[1]1718  Exp_Rev Access'!$F$7:$GK$318,54,FALSE)),"",VLOOKUP($B235,'[1]1718  Exp_Rev Access'!$F$7:$GK$318,54,FALSE))</f>
        <v>0</v>
      </c>
      <c r="BN235" s="90">
        <f>IF(ISNA(VLOOKUP($B235,'[1]1718  Exp_Rev Access'!$F$7:$GK$318,55,FALSE)),"",VLOOKUP($B235,'[1]1718  Exp_Rev Access'!$F$7:$GK$318,55,FALSE))</f>
        <v>0</v>
      </c>
      <c r="BO235" s="90">
        <f>IF(ISNA(VLOOKUP($B235,'[1]1718  Exp_Rev Access'!$F$7:$GK$318,56,FALSE)),"",VLOOKUP($B235,'[1]1718  Exp_Rev Access'!$F$7:$GK$318,56,FALSE))</f>
        <v>0</v>
      </c>
      <c r="BP235" s="90">
        <f>IF(ISNA(VLOOKUP($B235,'[1]1718  Exp_Rev Access'!$F$7:$GK$318,57,FALSE)),"",VLOOKUP($B235,'[1]1718  Exp_Rev Access'!$F$7:$GK$318,57,FALSE))</f>
        <v>0</v>
      </c>
      <c r="BQ235" s="90">
        <f>IF(ISNA(VLOOKUP($B235,'[1]1718  Exp_Rev Access'!$F$7:$GK$318,58,FALSE)),"",VLOOKUP($B235,'[1]1718  Exp_Rev Access'!$F$7:$GK$318,58,FALSE))</f>
        <v>14808.3</v>
      </c>
      <c r="BR235" s="90">
        <f>IF(ISNA(VLOOKUP($B235,'[1]1718  Exp_Rev Access'!$F$7:$GK$318,59,FALSE)),"",VLOOKUP($B235,'[1]1718  Exp_Rev Access'!$F$7:$GK$318,59,FALSE))</f>
        <v>0</v>
      </c>
      <c r="BS235" s="90">
        <f>IF(ISNA(VLOOKUP($B235,'[1]1718  Exp_Rev Access'!$F$7:$GK$318,60,FALSE)),"",VLOOKUP($B235,'[1]1718  Exp_Rev Access'!$F$7:$GK$318,60,FALSE))</f>
        <v>0</v>
      </c>
      <c r="BT235" s="90">
        <f>IF(ISNA(VLOOKUP($B235,'[1]1718  Exp_Rev Access'!$F$7:$GK$318,61,FALSE)),"",VLOOKUP($B235,'[1]1718  Exp_Rev Access'!$F$7:$GK$318,61,FALSE))</f>
        <v>0</v>
      </c>
      <c r="BU235" s="90">
        <f>IF(ISNA(VLOOKUP($B235,'[1]1718  Exp_Rev Access'!$F$7:$GK$318,62,FALSE)),"",VLOOKUP($B235,'[1]1718  Exp_Rev Access'!$F$7:$GK$318,62,FALSE))</f>
        <v>0</v>
      </c>
      <c r="BV235" s="56">
        <f t="shared" si="571"/>
        <v>11129495.390000001</v>
      </c>
      <c r="BW235" s="92">
        <f t="shared" si="645"/>
        <v>0.18696125693844892</v>
      </c>
      <c r="BX235" s="71">
        <f t="shared" si="646"/>
        <v>2476.5948703456038</v>
      </c>
      <c r="BY235" s="90">
        <f>IF(ISNA(VLOOKUP($B235,'[1]1718  Exp_Rev Access'!$F$7:$GK$318,64,FALSE)),"",VLOOKUP($B235,'[1]1718  Exp_Rev Access'!$F$7:$GK$318,64,FALSE))</f>
        <v>0</v>
      </c>
      <c r="BZ235" s="90">
        <f>IF(ISNA(VLOOKUP($B235,'[1]1718  Exp_Rev Access'!$F$7:$GK$318,65,FALSE)),"",VLOOKUP($B235,'[1]1718  Exp_Rev Access'!$F$7:$GK$318,65,FALSE))</f>
        <v>0</v>
      </c>
      <c r="CA235" s="90">
        <f>IF(ISNA(VLOOKUP($B235,'[1]1718  Exp_Rev Access'!$F$7:$GK$318,66,FALSE)),"",VLOOKUP($B235,'[1]1718  Exp_Rev Access'!$F$7:$GK$318,66,FALSE))</f>
        <v>0</v>
      </c>
      <c r="CB235" s="90">
        <f>IF(ISNA(VLOOKUP($B235,'[1]1718  Exp_Rev Access'!$F$7:$GK$318,67,FALSE)),"",VLOOKUP($B235,'[1]1718  Exp_Rev Access'!$F$7:$GK$318,67,FALSE))</f>
        <v>0</v>
      </c>
      <c r="CC235" s="90">
        <f>IF(ISNA(VLOOKUP($B235,'[1]1718  Exp_Rev Access'!$F$7:$GK$318,68,FALSE)),"",VLOOKUP($B235,'[1]1718  Exp_Rev Access'!$F$7:$GK$318,68,FALSE))</f>
        <v>76861.919999999998</v>
      </c>
      <c r="CD235" s="90">
        <f>IF(ISNA(VLOOKUP($B235,'[1]1718  Exp_Rev Access'!$F$7:$GK$318,69,FALSE)),"",VLOOKUP($B235,'[1]1718  Exp_Rev Access'!$F$7:$GK$318,69,FALSE))</f>
        <v>0</v>
      </c>
      <c r="CE235" s="56">
        <f t="shared" si="566"/>
        <v>76861.919999999998</v>
      </c>
      <c r="CF235" s="92">
        <f t="shared" si="591"/>
        <v>1.2911817355901259E-3</v>
      </c>
      <c r="CG235" s="78">
        <f t="shared" si="592"/>
        <v>17.103725741955149</v>
      </c>
      <c r="CH235" s="90">
        <f>IF(ISNA(VLOOKUP($B235,'[1]1718  Exp_Rev Access'!$F$7:$GK$318,$CH$2,FALSE)),"",VLOOKUP($B235,'[1]1718  Exp_Rev Access'!$F$7:$GK$318,$CH$2,FALSE))</f>
        <v>430447.7</v>
      </c>
      <c r="CI235" s="90">
        <f>IF(ISNA(VLOOKUP($B235,'[1]1718  Exp_Rev Access'!$F$7:$GK$318,$CI$2,FALSE)),"",VLOOKUP($B235,'[1]1718  Exp_Rev Access'!$F$7:$GK$318,$CI$2,FALSE))</f>
        <v>0</v>
      </c>
      <c r="CJ235" s="90">
        <f>IF(ISNA(VLOOKUP($B235,'[1]1718  Exp_Rev Access'!$F$7:$GK$318,$CJ$2,FALSE)),"",VLOOKUP($B235,'[1]1718  Exp_Rev Access'!$F$7:$GK$318,$CJ$2,FALSE))</f>
        <v>0</v>
      </c>
      <c r="CK235" s="90">
        <f>IF(ISNA(VLOOKUP($B235,'[1]1718  Exp_Rev Access'!$F$7:$GK$318,$CK$2,FALSE)),"",VLOOKUP($B235,'[1]1718  Exp_Rev Access'!$F$7:$GK$318,$CK$2,FALSE))</f>
        <v>0</v>
      </c>
      <c r="CL235" s="90">
        <f>IF(ISNA(VLOOKUP($B235,'[1]1718  Exp_Rev Access'!$F$7:$GK$318,$CL$2,FALSE)),"",VLOOKUP($B235,'[1]1718  Exp_Rev Access'!$F$7:$GK$318,$CL$2,FALSE))</f>
        <v>0</v>
      </c>
      <c r="CM235" s="90">
        <f>IF(ISNA(VLOOKUP($B235,'[1]1718  Exp_Rev Access'!$F$7:$GK$318,$CM$2,FALSE)),"",VLOOKUP($B235,'[1]1718  Exp_Rev Access'!$F$7:$GK$318,$CM$2,FALSE))</f>
        <v>0</v>
      </c>
      <c r="CN235" s="90">
        <f>IF(ISNA(VLOOKUP($B235,'[1]1718  Exp_Rev Access'!$F$7:$GK$318,$CN$2,FALSE)),"",VLOOKUP($B235,'[1]1718  Exp_Rev Access'!$F$7:$GK$318,$CN$2,FALSE))</f>
        <v>0</v>
      </c>
      <c r="CO235" s="90">
        <f>IF(ISNA(VLOOKUP($B235,'[1]1718  Exp_Rev Access'!$F$7:$GK$318,$CO$2,FALSE)),"",VLOOKUP($B235,'[1]1718  Exp_Rev Access'!$F$7:$GK$318,$CO$2,FALSE))</f>
        <v>0</v>
      </c>
      <c r="CP235" s="90">
        <f>IF(ISNA(VLOOKUP($B235,'[1]1718  Exp_Rev Access'!$F$7:$GK$318,$CP$2,FALSE)),"",VLOOKUP($B235,'[1]1718  Exp_Rev Access'!$F$7:$GK$318,$CP$2,FALSE))</f>
        <v>0</v>
      </c>
      <c r="CQ235" s="90">
        <f>IF(ISNA(VLOOKUP($B235,'[1]1718  Exp_Rev Access'!$F$7:$GK$318,$CQ$2,FALSE)),"",VLOOKUP($B235,'[1]1718  Exp_Rev Access'!$F$7:$GK$318,$CQ$2,FALSE))</f>
        <v>882774.89</v>
      </c>
      <c r="CR235" s="90">
        <f>IF(ISNA(VLOOKUP($B235,'[1]1718  Exp_Rev Access'!$F$7:$GK$318,$CR$2,FALSE)),"",VLOOKUP($B235,'[1]1718  Exp_Rev Access'!$F$7:$GK$318,$CR$2,FALSE))</f>
        <v>0</v>
      </c>
      <c r="CS235" s="90">
        <f>IF(ISNA(VLOOKUP($B235,'[1]1718  Exp_Rev Access'!$F$7:$GK$318,$CS$2,FALSE)),"",VLOOKUP($B235,'[1]1718  Exp_Rev Access'!$F$7:$GK$318,$CS$2,FALSE))</f>
        <v>46409.96</v>
      </c>
      <c r="CT235" s="90">
        <f>IF(ISNA(VLOOKUP($B235,'[1]1718  Exp_Rev Access'!$F$7:$GK$318,$CT$2,FALSE)),"",VLOOKUP($B235,'[1]1718  Exp_Rev Access'!$F$7:$GK$318,$CT$2,FALSE))</f>
        <v>0</v>
      </c>
      <c r="CU235" s="90">
        <f>IF(ISNA(VLOOKUP($B235,'[1]1718  Exp_Rev Access'!$F$7:$GK$318,$CU$2,FALSE)),"",VLOOKUP($B235,'[1]1718  Exp_Rev Access'!$F$7:$GK$318,$CU$2,FALSE))</f>
        <v>1118427.52</v>
      </c>
      <c r="CV235" s="90">
        <f>IF(ISNA(VLOOKUP($B235,'[1]1718  Exp_Rev Access'!$F$7:$GK$318,$CV$2,FALSE)),"",VLOOKUP($B235,'[1]1718  Exp_Rev Access'!$F$7:$GK$318,$CV$2,FALSE))</f>
        <v>276953.40000000002</v>
      </c>
      <c r="CW235" s="90">
        <f>IF(ISNA(VLOOKUP($B235,'[1]1718  Exp_Rev Access'!$F$7:$GK$318,$CW$2,FALSE)),"",VLOOKUP($B235,'[1]1718  Exp_Rev Access'!$F$7:$GK$318,$CW$2,FALSE))</f>
        <v>0</v>
      </c>
      <c r="CX235" s="90">
        <f>IF(ISNA(VLOOKUP($B235,'[1]1718  Exp_Rev Access'!$F$7:$GK$318,$CX$2,FALSE)),"",VLOOKUP($B235,'[1]1718  Exp_Rev Access'!$F$7:$GK$318,$CX$2,FALSE))</f>
        <v>0</v>
      </c>
      <c r="CY235" s="90">
        <f>IF(ISNA(VLOOKUP($B235,'[1]1718  Exp_Rev Access'!$F$7:$GK$318,$CY$2,FALSE)),"",VLOOKUP($B235,'[1]1718  Exp_Rev Access'!$F$7:$GK$318,$CY$2,FALSE))</f>
        <v>0</v>
      </c>
      <c r="CZ235" s="90">
        <f>IF(ISNA(VLOOKUP($B235,'[1]1718  Exp_Rev Access'!$F$7:$GK$318,$CZ$2,FALSE)),"",VLOOKUP($B235,'[1]1718  Exp_Rev Access'!$F$7:$GK$318,$CZ$2,FALSE))</f>
        <v>0</v>
      </c>
      <c r="DA235" s="90">
        <f>IF(ISNA(VLOOKUP($B235,'[1]1718  Exp_Rev Access'!$F$7:$GK$318,$DA$2,FALSE)),"",VLOOKUP($B235,'[1]1718  Exp_Rev Access'!$F$7:$GK$318,$DA$2,FALSE))</f>
        <v>0</v>
      </c>
      <c r="DB235" s="90">
        <f>IF(ISNA(VLOOKUP($B235,'[1]1718  Exp_Rev Access'!$F$7:$GK$318,$DB$2,FALSE)),"",VLOOKUP($B235,'[1]1718  Exp_Rev Access'!$F$7:$GK$318,$DB$2,FALSE))</f>
        <v>66668.009999999995</v>
      </c>
      <c r="DC235" s="90">
        <f>IF(ISNA(VLOOKUP($B235,'[1]1718  Exp_Rev Access'!$F$7:$GK$318,$DC$2,FALSE)),"",VLOOKUP($B235,'[1]1718  Exp_Rev Access'!$F$7:$GK$318,$DC$2,FALSE))</f>
        <v>0</v>
      </c>
      <c r="DD235" s="90">
        <f>IF(ISNA(VLOOKUP($B235,'[1]1718  Exp_Rev Access'!$F$7:$GK$318,$DD$2,FALSE)),"",VLOOKUP($B235,'[1]1718  Exp_Rev Access'!$F$7:$GK$318,$DD$2,FALSE))</f>
        <v>0</v>
      </c>
      <c r="DE235" s="90">
        <f>IF(ISNA(VLOOKUP($B235,'[1]1718  Exp_Rev Access'!$F$7:$GK$318,$DE$2,FALSE)),"",VLOOKUP($B235,'[1]1718  Exp_Rev Access'!$F$7:$GK$318,$DE$2,FALSE))</f>
        <v>0</v>
      </c>
      <c r="DF235" s="90">
        <f>IF(ISNA(VLOOKUP($B235,'[1]1718  Exp_Rev Access'!$F$7:$GK$318,$DF$2,FALSE)),"",VLOOKUP($B235,'[1]1718  Exp_Rev Access'!$F$7:$GK$318,$DF$2,FALSE))</f>
        <v>0</v>
      </c>
      <c r="DG235" s="90">
        <f>IF(ISNA(VLOOKUP($B235,'[1]1718  Exp_Rev Access'!$F$7:$GK$318,$DG$2,FALSE)),"",VLOOKUP($B235,'[1]1718  Exp_Rev Access'!$F$7:$GK$318,$DG$2,FALSE))</f>
        <v>0</v>
      </c>
      <c r="DH235" s="90">
        <f>IF(ISNA(VLOOKUP($B235,'[1]1718  Exp_Rev Access'!$F$7:$GK$318,$DH$2,FALSE)),"",VLOOKUP($B235,'[1]1718  Exp_Rev Access'!$F$7:$GK$318,$DH$2,FALSE))</f>
        <v>0</v>
      </c>
      <c r="DI235" s="90">
        <f>IF(ISNA(VLOOKUP($B235,'[1]1718  Exp_Rev Access'!$F$7:$GK$318,$DI$2,FALSE)),"",VLOOKUP($B235,'[1]1718  Exp_Rev Access'!$F$7:$GK$318,$DI$2,FALSE))</f>
        <v>1426127.85</v>
      </c>
      <c r="DJ235" s="90">
        <f>IF(ISNA(VLOOKUP($B235,'[1]1718  Exp_Rev Access'!$F$7:$GK$318,$DJ$2,FALSE)),"",VLOOKUP($B235,'[1]1718  Exp_Rev Access'!$F$7:$GK$318,$DJ$2,FALSE))</f>
        <v>0</v>
      </c>
      <c r="DK235" s="90">
        <f>IF(ISNA(VLOOKUP($B235,'[1]1718  Exp_Rev Access'!$F$7:$GK$318,$DK$2,FALSE)),"",VLOOKUP($B235,'[1]1718  Exp_Rev Access'!$F$7:$GK$318,$DK$2,FALSE))</f>
        <v>0</v>
      </c>
      <c r="DL235" s="90">
        <f>IF(ISNA(VLOOKUP($B235,'[1]1718  Exp_Rev Access'!$F$7:$GK$318,$DL$2,FALSE)),"",VLOOKUP($B235,'[1]1718  Exp_Rev Access'!$F$7:$GK$318,$DL$2,FALSE))</f>
        <v>0</v>
      </c>
      <c r="DM235" s="90">
        <f>IF(ISNA(VLOOKUP($B235,'[1]1718  Exp_Rev Access'!$F$7:$GK$318,$DM$2,FALSE)),"",VLOOKUP($B235,'[1]1718  Exp_Rev Access'!$F$7:$GK$318,$DM$2,FALSE))</f>
        <v>0</v>
      </c>
      <c r="DN235" s="90">
        <f>IF(ISNA(VLOOKUP($B235,'[1]1718  Exp_Rev Access'!$F$7:$GK$318,$DN$2,FALSE)),"",VLOOKUP($B235,'[1]1718  Exp_Rev Access'!$F$7:$GK$318,$DN$2,FALSE))</f>
        <v>0</v>
      </c>
      <c r="DO235" s="90">
        <f>IF(ISNA(VLOOKUP($B235,'[1]1718  Exp_Rev Access'!$F$7:$GK$318,$DO$2,FALSE)),"",VLOOKUP($B235,'[1]1718  Exp_Rev Access'!$F$7:$GK$318,$DO$2,FALSE))</f>
        <v>0</v>
      </c>
      <c r="DP235" s="90">
        <f>IF(ISNA(VLOOKUP($B235,'[1]1718  Exp_Rev Access'!$F$7:$GK$318,$DP$2,FALSE)),"",VLOOKUP($B235,'[1]1718  Exp_Rev Access'!$F$7:$GK$318,$DP$2,FALSE))</f>
        <v>0</v>
      </c>
      <c r="DQ235" s="90">
        <f>IF(ISNA(VLOOKUP($B235,'[1]1718  Exp_Rev Access'!$F$7:$GK$318,$DQ$2,FALSE)),"",VLOOKUP($B235,'[1]1718  Exp_Rev Access'!$F$7:$GK$318,$DQ$2,FALSE))</f>
        <v>0</v>
      </c>
      <c r="DR235" s="90">
        <f>IF(ISNA(VLOOKUP($B235,'[1]1718  Exp_Rev Access'!$F$7:$GK$318,$DR$2,FALSE)),"",VLOOKUP($B235,'[1]1718  Exp_Rev Access'!$F$7:$GK$318,$DR$2,FALSE))</f>
        <v>0</v>
      </c>
      <c r="DS235" s="90">
        <f>IF(ISNA(VLOOKUP($B235,'[1]1718  Exp_Rev Access'!$F$7:$GK$318,$DS$2,FALSE)),"",VLOOKUP($B235,'[1]1718  Exp_Rev Access'!$F$7:$GK$318,$DS$2,FALSE))</f>
        <v>0</v>
      </c>
      <c r="DT235" s="90">
        <f>IF(ISNA(VLOOKUP($B235,'[1]1718  Exp_Rev Access'!$F$7:$GK$318,$DT$2,FALSE)),"",VLOOKUP($B235,'[1]1718  Exp_Rev Access'!$F$7:$GK$318,$DT$2,FALSE))</f>
        <v>0</v>
      </c>
      <c r="DU235" s="90">
        <f>IF(ISNA(VLOOKUP($B235,'[1]1718  Exp_Rev Access'!$F$7:$GK$318,$DU$2,FALSE)),"",VLOOKUP($B235,'[1]1718  Exp_Rev Access'!$F$7:$GK$318,$DU$2,FALSE))</f>
        <v>0</v>
      </c>
      <c r="DV235" s="90">
        <f>IF(ISNA(VLOOKUP($B235,'[1]1718  Exp_Rev Access'!$F$7:$GK$318,$DV$2,FALSE)),"",VLOOKUP($B235,'[1]1718  Exp_Rev Access'!$F$7:$GK$318,$DV$2,FALSE))</f>
        <v>0</v>
      </c>
      <c r="DW235" s="90">
        <f>IF(ISNA(VLOOKUP($B235,'[1]1718  Exp_Rev Access'!$F$7:$GK$318,$DW$2,FALSE)),"",VLOOKUP($B235,'[1]1718  Exp_Rev Access'!$F$7:$GK$318,$DW$2,FALSE))</f>
        <v>0</v>
      </c>
      <c r="DX235" s="90">
        <f>IF(ISNA(VLOOKUP($B235,'[1]1718  Exp_Rev Access'!$F$7:$GK$318,$DX$2,FALSE)),"",VLOOKUP($B235,'[1]1718  Exp_Rev Access'!$F$7:$GK$318,$DX$2,FALSE))</f>
        <v>0</v>
      </c>
      <c r="DY235" s="90">
        <f>IF(ISNA(VLOOKUP($B235,'[1]1718  Exp_Rev Access'!$F$7:$GK$318,$DY$2,FALSE)),"",VLOOKUP($B235,'[1]1718  Exp_Rev Access'!$F$7:$GK$318,$DY$2,FALSE))</f>
        <v>0</v>
      </c>
      <c r="DZ235" s="90">
        <f>IF(ISNA(VLOOKUP($B235,'[1]1718  Exp_Rev Access'!$F$7:$GK$318,$DZ$2,FALSE)),"",VLOOKUP($B235,'[1]1718  Exp_Rev Access'!$F$7:$GK$318,$DZ$2,FALSE))</f>
        <v>0</v>
      </c>
      <c r="EA235" s="90">
        <f>IF(ISNA(VLOOKUP($B235,'[1]1718  Exp_Rev Access'!$F$7:$GK$318,$EA$2,FALSE)),"",VLOOKUP($B235,'[1]1718  Exp_Rev Access'!$F$7:$GK$318,$EA$2,FALSE))</f>
        <v>0</v>
      </c>
      <c r="EB235" s="90">
        <f>IF(ISNA(VLOOKUP($B235,'[1]1718  Exp_Rev Access'!$F$7:$GK$318,$EB$2,FALSE)),"",VLOOKUP($B235,'[1]1718  Exp_Rev Access'!$F$7:$GK$318,$EB$2,FALSE))</f>
        <v>0</v>
      </c>
      <c r="EC235" s="90">
        <f>IF(ISNA(VLOOKUP($B235,'[1]1718  Exp_Rev Access'!$F$7:$GK$318,$EC$2,FALSE)),"",VLOOKUP($B235,'[1]1718  Exp_Rev Access'!$F$7:$GK$318,$EC$2,FALSE))</f>
        <v>0</v>
      </c>
      <c r="ED235" s="90">
        <f>IF(ISNA(VLOOKUP($B235,'[1]1718  Exp_Rev Access'!$F$7:$GK$318,$ED$2,FALSE)),"",VLOOKUP($B235,'[1]1718  Exp_Rev Access'!$F$7:$GK$318,$ED$2,FALSE))</f>
        <v>0</v>
      </c>
      <c r="EE235" s="90">
        <f>IF(ISNA(VLOOKUP($B235,'[1]1718  Exp_Rev Access'!$F$7:$GK$318,$EE$2,FALSE)),"",VLOOKUP($B235,'[1]1718  Exp_Rev Access'!$F$7:$GK$318,$EE$2,FALSE))</f>
        <v>0</v>
      </c>
      <c r="EF235" s="90">
        <f>IF(ISNA(VLOOKUP($B235,'[1]1718  Exp_Rev Access'!$F$7:$GK$318,$EF$2,FALSE)),"",VLOOKUP($B235,'[1]1718  Exp_Rev Access'!$F$7:$GK$318,$EF$2,FALSE))</f>
        <v>0</v>
      </c>
      <c r="EG235" s="90">
        <f>IF(ISNA(VLOOKUP($B235,'[1]1718  Exp_Rev Access'!$F$7:$GK$318,$EG$2,FALSE)),"",VLOOKUP($B235,'[1]1718  Exp_Rev Access'!$F$7:$GK$318,$EG$2,FALSE))</f>
        <v>71729</v>
      </c>
      <c r="EH235" s="90">
        <f>IF(ISNA(VLOOKUP($B235,'[1]1718  Exp_Rev Access'!$F$7:$GK$318,$EH$2,FALSE)),"",VLOOKUP($B235,'[1]1718  Exp_Rev Access'!$F$7:$GK$318,$EH$2,FALSE))</f>
        <v>0</v>
      </c>
      <c r="EI235" s="90">
        <f>IF(ISNA(VLOOKUP($B235,'[1]1718  Exp_Rev Access'!$F$7:$GK$318,$EI$2,FALSE)),"",VLOOKUP($B235,'[1]1718  Exp_Rev Access'!$F$7:$GK$318,$EI$2,FALSE))</f>
        <v>0</v>
      </c>
      <c r="EJ235" s="90">
        <f>IF(ISNA(VLOOKUP($B235,'[1]1718  Exp_Rev Access'!$F$7:$GK$318,$EJ$2,FALSE)),"",VLOOKUP($B235,'[1]1718  Exp_Rev Access'!$F$7:$GK$318,$EJ$2,FALSE))</f>
        <v>0</v>
      </c>
      <c r="EK235" s="90">
        <f>IF(ISNA(VLOOKUP($B235,'[1]1718  Exp_Rev Access'!$F$7:$GK$318,$EK$2,FALSE)),"",VLOOKUP($B235,'[1]1718  Exp_Rev Access'!$F$7:$GK$318,$EK$2,FALSE))</f>
        <v>0</v>
      </c>
      <c r="EL235" s="90">
        <f>IF(ISNA(VLOOKUP($B235,'[1]1718  Exp_Rev Access'!$F$7:$GK$318,$EL$2,FALSE)),"",VLOOKUP($B235,'[1]1718  Exp_Rev Access'!$F$7:$GK$318,$EL$2,FALSE))</f>
        <v>0</v>
      </c>
      <c r="EM235" s="90">
        <f>IF(ISNA(VLOOKUP($B235,'[1]1718  Exp_Rev Access'!$F$7:$GK$318,$EM$2,FALSE)),"",VLOOKUP($B235,'[1]1718  Exp_Rev Access'!$F$7:$GK$318,$EM$2,FALSE))</f>
        <v>0</v>
      </c>
      <c r="EN235" s="90">
        <f>IF(ISNA(VLOOKUP($B235,'[1]1718  Exp_Rev Access'!$F$7:$GK$318,$EN$2,FALSE)),"",VLOOKUP($B235,'[1]1718  Exp_Rev Access'!$F$7:$GK$318,$EN$2,FALSE))</f>
        <v>351703.65</v>
      </c>
      <c r="EO235" s="90">
        <f>IF(ISNA(VLOOKUP($B235,'[1]1718  Exp_Rev Access'!$F$7:$GK$318,$EO$2,FALSE)),"",VLOOKUP($B235,'[1]1718  Exp_Rev Access'!$F$7:$GK$318,$EO$2,FALSE))</f>
        <v>0</v>
      </c>
      <c r="EP235" s="90">
        <f>IF(ISNA(VLOOKUP($B235,'[1]1718  Exp_Rev Access'!$F$7:$GK$318,$EP$2,FALSE)),"",VLOOKUP($B235,'[1]1718  Exp_Rev Access'!$F$7:$GK$318,$EP$2,FALSE))</f>
        <v>0</v>
      </c>
      <c r="EQ235" s="90">
        <f>IF(ISNA(VLOOKUP($B235,'[1]1718  Exp_Rev Access'!$F$7:$GK$318,$EQ$2,FALSE)),"",VLOOKUP($B235,'[1]1718  Exp_Rev Access'!$F$7:$GK$318,$EQ$2,FALSE))</f>
        <v>0</v>
      </c>
      <c r="ER235" s="90">
        <f>IF(ISNA(VLOOKUP($B235,'[1]1718  Exp_Rev Access'!$F$7:$GK$318,$ER$2,FALSE)),"",VLOOKUP($B235,'[1]1718  Exp_Rev Access'!$F$7:$GK$318,$ER$2,FALSE))</f>
        <v>0</v>
      </c>
      <c r="ES235" s="90">
        <f>IF(ISNA(VLOOKUP($B235,'[1]1718  Exp_Rev Access'!$F$7:$GK$318,$ES$2,FALSE)),"",VLOOKUP($B235,'[1]1718  Exp_Rev Access'!$F$7:$GK$318,$ES$2,FALSE))</f>
        <v>0</v>
      </c>
      <c r="ET235" s="90">
        <f>IF(ISNA(VLOOKUP($B235,'[1]1718  Exp_Rev Access'!$F$7:$GK$318,$ET$2,FALSE)),"",VLOOKUP($B235,'[1]1718  Exp_Rev Access'!$F$7:$GK$318,$ET$2,FALSE))</f>
        <v>0</v>
      </c>
      <c r="EU235" s="90">
        <f>IF(ISNA(VLOOKUP($B235,'[1]1718  Exp_Rev Access'!$F$7:$GK$318,$EU$2,FALSE)),"",VLOOKUP($B235,'[1]1718  Exp_Rev Access'!$F$7:$GK$318,$EU$2,FALSE))</f>
        <v>0</v>
      </c>
      <c r="EV235" s="90">
        <f>IF(ISNA(VLOOKUP($B235,'[1]1718  Exp_Rev Access'!$F$7:$GK$318,$EV$2,FALSE)),"",VLOOKUP($B235,'[1]1718  Exp_Rev Access'!$F$7:$GK$318,$EV$2,FALSE))</f>
        <v>0</v>
      </c>
      <c r="EW235" s="90">
        <f>IF(ISNA(VLOOKUP($B235,'[1]1718  Exp_Rev Access'!$F$7:$GK$318,$EW$2,FALSE)),"",VLOOKUP($B235,'[1]1718  Exp_Rev Access'!$F$7:$GK$318,$EW$2,FALSE))</f>
        <v>0</v>
      </c>
      <c r="EX235" s="90">
        <f>IF(ISNA(VLOOKUP($B235,'[1]1718  Exp_Rev Access'!$F$7:$GK$318,$EX$2,FALSE)),"",VLOOKUP($B235,'[1]1718  Exp_Rev Access'!$F$7:$GK$318,$EX$2,FALSE))</f>
        <v>0</v>
      </c>
      <c r="EY235" s="90">
        <f>IF(ISNA(VLOOKUP($B235,'[1]1718  Exp_Rev Access'!$F$7:$GK$318,$EY$2,FALSE)),"",VLOOKUP($B235,'[1]1718  Exp_Rev Access'!$F$7:$GK$318,$EY$2,FALSE))</f>
        <v>0</v>
      </c>
      <c r="EZ235" s="90">
        <f>IF(ISNA(VLOOKUP($B235,'[1]1718  Exp_Rev Access'!$F$7:$GK$318,$EZ$2,FALSE)),"",VLOOKUP($B235,'[1]1718  Exp_Rev Access'!$F$7:$GK$318,$EZ$2,FALSE))</f>
        <v>0</v>
      </c>
      <c r="FA235" s="90">
        <f>IF(ISNA(VLOOKUP($B235,'[1]1718  Exp_Rev Access'!$F$7:$GK$318,$FA$2,FALSE)),"",VLOOKUP($B235,'[1]1718  Exp_Rev Access'!$F$7:$GK$318,$FA$2,FALSE))</f>
        <v>0</v>
      </c>
      <c r="FB235" s="90">
        <f>IF(ISNA(VLOOKUP($B235,'[1]1718  Exp_Rev Access'!$F$7:$GK$318,$FB$2,FALSE)),"",VLOOKUP($B235,'[1]1718  Exp_Rev Access'!$F$7:$GK$318,$FB$2,FALSE))</f>
        <v>0</v>
      </c>
      <c r="FC235" s="90">
        <f>IF(ISNA(VLOOKUP($B235,'[1]1718  Exp_Rev Access'!$F$7:$GK$318,$FC$2,FALSE)),"",VLOOKUP($B235,'[1]1718  Exp_Rev Access'!$F$7:$GK$318,$FC$2,FALSE))</f>
        <v>0</v>
      </c>
      <c r="FD235" s="90">
        <f>IF(ISNA(VLOOKUP($B235,'[1]1718  Exp_Rev Access'!$F$7:$GK$318,$FD$2,FALSE)),"",VLOOKUP($B235,'[1]1718  Exp_Rev Access'!$F$7:$GK$318,$FD$2,FALSE))</f>
        <v>0</v>
      </c>
      <c r="FE235" s="90">
        <f>IF(ISNA(VLOOKUP($B235,'[1]1718  Exp_Rev Access'!$F$7:$GK$318,$FE$2,FALSE)),"",VLOOKUP($B235,'[1]1718  Exp_Rev Access'!$F$7:$GK$318,$FE$2,FALSE))</f>
        <v>0</v>
      </c>
      <c r="FF235" s="90">
        <f>IF(ISNA(VLOOKUP($B235,'[1]1718  Exp_Rev Access'!$F$7:$GK$318,$FF$2,FALSE)),"",VLOOKUP($B235,'[1]1718  Exp_Rev Access'!$F$7:$GK$318,$FF$2,FALSE))</f>
        <v>0</v>
      </c>
      <c r="FG235" s="90">
        <f>IF(ISNA(VLOOKUP($B235,'[1]1718  Exp_Rev Access'!$F$7:$GK$318,$FG$2,FALSE)),"",VLOOKUP($B235,'[1]1718  Exp_Rev Access'!$F$7:$GK$318,$FG$2,FALSE))</f>
        <v>0</v>
      </c>
      <c r="FH235" s="90">
        <f>IF(ISNA(VLOOKUP($B235,'[1]1718  Exp_Rev Access'!$F$7:$GK$318,$FH$2,FALSE)),"",VLOOKUP($B235,'[1]1718  Exp_Rev Access'!$F$7:$GK$318,$FH$2,FALSE))</f>
        <v>0</v>
      </c>
      <c r="FI235" s="90">
        <f>IF(ISNA(VLOOKUP($B235,'[1]1718  Exp_Rev Access'!$F$7:$GK$318,$FI$2,FALSE)),"",VLOOKUP($B235,'[1]1718  Exp_Rev Access'!$F$7:$GK$318,$FI$2,FALSE))</f>
        <v>0</v>
      </c>
      <c r="FJ235" s="90">
        <f>IF(ISNA(VLOOKUP($B235,'[1]1718  Exp_Rev Access'!$F$7:$GK$318,$FJ$2,FALSE)),"",VLOOKUP($B235,'[1]1718  Exp_Rev Access'!$F$7:$GK$318,$FJ$2,FALSE))</f>
        <v>0</v>
      </c>
      <c r="FK235" s="90">
        <f>IF(ISNA(VLOOKUP($B235,'[1]1718  Exp_Rev Access'!$F$7:$GK$318,$FK$2,FALSE)),"",VLOOKUP($B235,'[1]1718  Exp_Rev Access'!$F$7:$GK$318,$FK$2,FALSE))</f>
        <v>0</v>
      </c>
      <c r="FL235" s="90">
        <f>IF(ISNA(VLOOKUP($B235,'[1]1718  Exp_Rev Access'!$F$7:$GK$318,$FL$2,FALSE)),"",VLOOKUP($B235,'[1]1718  Exp_Rev Access'!$F$7:$GK$318,$FL$2,FALSE))</f>
        <v>0</v>
      </c>
      <c r="FM235" s="90">
        <f>IF(ISNA(VLOOKUP($B235,'[1]1718  Exp_Rev Access'!$F$7:$GK$318,$FM$2,FALSE)),"",VLOOKUP($B235,'[1]1718  Exp_Rev Access'!$F$7:$GK$318,$FM$2,FALSE))</f>
        <v>0</v>
      </c>
      <c r="FN235" s="90">
        <f>IF(ISNA(VLOOKUP($B235,'[1]1718  Exp_Rev Access'!$F$7:$GK$318,$FN$2,FALSE)),"",VLOOKUP($B235,'[1]1718  Exp_Rev Access'!$F$7:$GK$318,$FN$2,FALSE))</f>
        <v>0</v>
      </c>
      <c r="FO235" s="90">
        <f>IF(ISNA(VLOOKUP($B235,'[1]1718  Exp_Rev Access'!$F$7:$GK$318,$FO$2,FALSE)),"",VLOOKUP($B235,'[1]1718  Exp_Rev Access'!$F$7:$GK$318,$FO$2,FALSE))</f>
        <v>0</v>
      </c>
      <c r="FP235" s="90">
        <f>IF(ISNA(VLOOKUP($B235,'[1]1718  Exp_Rev Access'!$F$7:$GK$318,$FP$2,FALSE)),"",VLOOKUP($B235,'[1]1718  Exp_Rev Access'!$F$7:$GK$318,$FP$2,FALSE))</f>
        <v>0</v>
      </c>
      <c r="FQ235" s="90">
        <f>IF(ISNA(VLOOKUP($B235,'[1]1718  Exp_Rev Access'!$F$7:$GK$318,$FQ$2,FALSE)),"",VLOOKUP($B235,'[1]1718  Exp_Rev Access'!$F$7:$GK$318,$FQ$2,FALSE))</f>
        <v>0</v>
      </c>
      <c r="FR235" s="90">
        <f>IF(ISNA(VLOOKUP($B235,'[1]1718  Exp_Rev Access'!$F$7:$GK$318,$FR$2,FALSE)),"",VLOOKUP($B235,'[1]1718  Exp_Rev Access'!$F$7:$GK$318,$FR$2,FALSE))</f>
        <v>139766.75</v>
      </c>
      <c r="FS235" s="56">
        <f t="shared" si="647"/>
        <v>4811008.7300000004</v>
      </c>
      <c r="FT235" s="92">
        <f t="shared" si="648"/>
        <v>8.0818779988070133E-2</v>
      </c>
      <c r="FU235" s="94">
        <f t="shared" si="649"/>
        <v>1070.5714072725734</v>
      </c>
      <c r="FV235" s="95">
        <f>IF(ISNA(VLOOKUP($B235,'[1]1718  Exp_Rev Access'!$F$7:$GK$318,$FV$2,FALSE)),"",VLOOKUP($B235,'[1]1718  Exp_Rev Access'!$F$7:$GK$318,$FV$2,FALSE))</f>
        <v>0</v>
      </c>
      <c r="FW235" s="95">
        <f>IF(ISNA(VLOOKUP($B235,'[1]1718  Exp_Rev Access'!$F$7:$GK$318,$FW$2,FALSE)),"",VLOOKUP($B235,'[1]1718  Exp_Rev Access'!$F$7:$GK$318,$FW$2,FALSE))</f>
        <v>202981.8</v>
      </c>
      <c r="FX235" s="95">
        <f>IF(ISNA(VLOOKUP($B235,'[1]1718  Exp_Rev Access'!$F$7:$GK$318,$FX$2,FALSE)),"",VLOOKUP($B235,'[1]1718  Exp_Rev Access'!$F$7:$GK$318,$FX$2,FALSE))</f>
        <v>0</v>
      </c>
      <c r="FY235" s="95">
        <f>IF(ISNA(VLOOKUP($B235,'[1]1718  Exp_Rev Access'!$F$7:$GK$318,$FY$2,FALSE)),"",VLOOKUP($B235,'[1]1718  Exp_Rev Access'!$F$7:$GK$318,$FY$2,FALSE))</f>
        <v>0</v>
      </c>
      <c r="FZ235" s="95">
        <f>IF(ISNA(VLOOKUP($B235,'[1]1718  Exp_Rev Access'!$F$7:$GK$318,$FZ$2,FALSE)),"",VLOOKUP($B235,'[1]1718  Exp_Rev Access'!$F$7:$GK$318,$FZ$2,FALSE))</f>
        <v>0</v>
      </c>
      <c r="GA235" s="95">
        <f>IF(ISNA(VLOOKUP($B235,'[1]1718  Exp_Rev Access'!$F$7:$GK$318,$GA$2,FALSE)),"",VLOOKUP($B235,'[1]1718  Exp_Rev Access'!$F$7:$GK$318,$GA$2,FALSE))</f>
        <v>239116.4</v>
      </c>
      <c r="GB235" s="95">
        <f>IF(ISNA(VLOOKUP($B235,'[1]1718  Exp_Rev Access'!$F$7:$GK$318,$GB$2,FALSE)),"",VLOOKUP($B235,'[1]1718  Exp_Rev Access'!$F$7:$GK$318,$GB$2,FALSE))</f>
        <v>0</v>
      </c>
      <c r="GC235" s="95">
        <f>IF(ISNA(VLOOKUP($B235,'[1]1718  Exp_Rev Access'!$F$7:$GK$318,$GC$2,FALSE)),"",VLOOKUP($B235,'[1]1718  Exp_Rev Access'!$F$7:$GK$318,$GC$2,FALSE))</f>
        <v>25047.4</v>
      </c>
      <c r="GD235" s="95">
        <f>IF(ISNA(VLOOKUP($B235,'[1]1718  Exp_Rev Access'!$F$7:$GK$318,$GD$2,FALSE)),"",VLOOKUP($B235,'[1]1718  Exp_Rev Access'!$F$7:$GK$318,$GD$2,FALSE))</f>
        <v>12118.5</v>
      </c>
      <c r="GE235" s="95">
        <f>IF(ISNA(VLOOKUP($B235,'[1]1718  Exp_Rev Access'!$F$7:$GK$318,$GE$2,FALSE)),"",VLOOKUP($B235,'[1]1718  Exp_Rev Access'!$F$7:$GK$318,$GE$2,FALSE))</f>
        <v>1112543.8400000001</v>
      </c>
      <c r="GF235" s="95">
        <f>IF(ISNA(VLOOKUP($B235,'[1]1718  Exp_Rev Access'!$F$7:$GK$318,$GF$2,FALSE)),"",VLOOKUP($B235,'[1]1718  Exp_Rev Access'!$F$7:$GK$318,$GF$2,FALSE))</f>
        <v>0</v>
      </c>
      <c r="GG235" s="95">
        <f>IF(ISNA(VLOOKUP($B235,'[1]1718  Exp_Rev Access'!$F$7:$GK$318,$GG$2,FALSE)),"",VLOOKUP($B235,'[1]1718  Exp_Rev Access'!$F$7:$GK$318,$GG$2,FALSE))</f>
        <v>0</v>
      </c>
      <c r="GH235" s="95">
        <f>IF(ISNA(VLOOKUP($B235,'[1]1718  Exp_Rev Access'!$F$7:$GK$318,$GH$2,FALSE)),"",VLOOKUP($B235,'[1]1718  Exp_Rev Access'!$F$7:$GK$318,$GH$2,FALSE))</f>
        <v>0</v>
      </c>
      <c r="GI235" s="95">
        <f>IF(ISNA(VLOOKUP($B235,'[1]1718  Exp_Rev Access'!$F$7:$GK$318,$GI$2,FALSE)),"",VLOOKUP($B235,'[1]1718  Exp_Rev Access'!$F$7:$GK$318,$GI$2,FALSE))</f>
        <v>0</v>
      </c>
      <c r="GJ235" s="95">
        <f>IF(ISNA(VLOOKUP($B235,'[1]1718  Exp_Rev Access'!$F$7:$GK$318,$GJ$2,FALSE)),"",VLOOKUP($B235,'[1]1718  Exp_Rev Access'!$F$7:$GK$318,$GJ$2,FALSE))</f>
        <v>0</v>
      </c>
      <c r="GK235" s="95">
        <f>IF(ISNA(VLOOKUP($B235,'[1]1718  Exp_Rev Access'!$F$7:$GK$318,$GK$2,FALSE)),"",VLOOKUP($B235,'[1]1718  Exp_Rev Access'!$F$7:$GK$318,$GK$2,FALSE))</f>
        <v>0</v>
      </c>
      <c r="GL235" s="95">
        <f>IF(ISNA(VLOOKUP($B235,'[1]1718  Exp_Rev Access'!$F$7:$GK$318,$GL$2,FALSE)),"",VLOOKUP($B235,'[1]1718  Exp_Rev Access'!$F$7:$GK$318,$GL$2,FALSE))</f>
        <v>805.07</v>
      </c>
      <c r="GM235" s="95">
        <f>IF(ISNA(VLOOKUP($B235,'[1]1718  Exp_Rev Access'!$F$7:$GK$318,$GM$2,FALSE)),"",VLOOKUP($B235,'[1]1718  Exp_Rev Access'!$F$7:$GK$318,$GM$2,FALSE))</f>
        <v>0</v>
      </c>
      <c r="GN235" s="95">
        <f>IF(ISNA(VLOOKUP($B235,'[1]1718  Exp_Rev Access'!$F$7:$GK$318,$GN$2,FALSE)),"",VLOOKUP($B235,'[1]1718  Exp_Rev Access'!$F$7:$GK$318,$GN$2,FALSE))</f>
        <v>0</v>
      </c>
      <c r="GO235" s="95">
        <f>IF(ISNA(VLOOKUP($B235,'[1]1718  Exp_Rev Access'!$F$7:$GK$318,$GO$2,FALSE)),"",VLOOKUP($B235,'[1]1718  Exp_Rev Access'!$F$7:$GK$318,$GO$2,FALSE))</f>
        <v>0</v>
      </c>
      <c r="GP235" s="95">
        <f>IF(ISNA(VLOOKUP($B235,'[1]1718  Exp_Rev Access'!$F$7:$GK$318,$GP$2,FALSE)),"",VLOOKUP($B235,'[1]1718  Exp_Rev Access'!$F$7:$GK$318,$GP$2,FALSE))</f>
        <v>0</v>
      </c>
      <c r="GQ235" s="95">
        <f>IF(ISNA(VLOOKUP($B235,'[1]1718  Exp_Rev Access'!$F$7:$GK$318,$GQ$2,FALSE)),"",VLOOKUP($B235,'[1]1718  Exp_Rev Access'!$F$7:$GK$318,$GQ$2,FALSE))</f>
        <v>1638.6</v>
      </c>
      <c r="GR235" s="95">
        <f>IF(ISNA(VLOOKUP($B235,'[1]1718  Exp_Rev Access'!$F$7:$GK$318,$GR$2,FALSE)),"",VLOOKUP($B235,'[1]1718  Exp_Rev Access'!$F$7:$GK$318,$GR$2,FALSE))</f>
        <v>0</v>
      </c>
      <c r="GS235" s="95">
        <f>IF(ISNA(VLOOKUP($B235,'[1]1718  Exp_Rev Access'!$F$7:$GK$318,$GS$2,FALSE)),"",VLOOKUP($B235,'[1]1718  Exp_Rev Access'!$F$7:$GK$318,$GS$2,FALSE))</f>
        <v>0</v>
      </c>
      <c r="GT235" s="95">
        <f>IF(ISNA(VLOOKUP($B235,'[1]1718  Exp_Rev Access'!$F$7:$GK$318,$GT$2,FALSE)),"",VLOOKUP($B235,'[1]1718  Exp_Rev Access'!$F$7:$GK$318,$GT$2,FALSE))</f>
        <v>0</v>
      </c>
      <c r="GU235" s="56">
        <f t="shared" si="650"/>
        <v>1594251.61</v>
      </c>
      <c r="GV235" s="92">
        <f t="shared" si="651"/>
        <v>2.6781383561159448E-2</v>
      </c>
      <c r="GW235" s="96">
        <f t="shared" si="652"/>
        <v>354.76139941742861</v>
      </c>
    </row>
    <row r="236" spans="1:222" x14ac:dyDescent="0.3">
      <c r="A236" s="73"/>
      <c r="B236" s="88" t="s">
        <v>520</v>
      </c>
      <c r="C236" s="89" t="s">
        <v>521</v>
      </c>
      <c r="D236" s="75">
        <f>IF(ISNA(VLOOKUP($B236,'[1]1718 enrollment_Rev_Exp by size'!$A$7:H570,3,FALSE)),"",VLOOKUP($B236,'[1]1718 enrollment_Rev_Exp by size'!$A$7:$G$350,3,FALSE))</f>
        <v>1132.8899999999996</v>
      </c>
      <c r="E236" s="76">
        <f>IF(ISNA(VLOOKUP($B236,'[1]1718 enrollment_Rev_Exp by size'!$A$7:I571,5,FALSE)),"",VLOOKUP($B236,'[1]1718 enrollment_Rev_Exp by size'!$A$7:$G$350,5,FALSE))</f>
        <v>10348707.65</v>
      </c>
      <c r="F236" s="70">
        <f t="shared" si="626"/>
        <v>10348707.649999997</v>
      </c>
      <c r="G236" s="70">
        <f t="shared" si="627"/>
        <v>0</v>
      </c>
      <c r="H236" s="90">
        <f>IF(ISNA(VLOOKUP($B236,'[1]1718  Exp_Rev Access'!$F$7:$GK$318,3,FALSE)),"",VLOOKUP($B236,'[1]1718  Exp_Rev Access'!$F$7:$GK$318,3,FALSE))</f>
        <v>576776.57999999996</v>
      </c>
      <c r="I236" s="90">
        <f>IF(ISNA(VLOOKUP($B236,'[1]1718  Exp_Rev Access'!$F$7:$GK$318,4,FALSE)),"",VLOOKUP($B236,'[1]1718  Exp_Rev Access'!$F$7:$GK$318,4,FALSE))</f>
        <v>0</v>
      </c>
      <c r="J236" s="90">
        <f>IF(ISNA(VLOOKUP($B236,'[1]1718  Exp_Rev Access'!$F$7:$GK$318,5,FALSE)),"",VLOOKUP($B236,'[1]1718  Exp_Rev Access'!$F$7:$GK$318,5,FALSE))</f>
        <v>0</v>
      </c>
      <c r="K236" s="90">
        <f>IF(ISNA(VLOOKUP($B236,'[1]1718  Exp_Rev Access'!$F$7:$GK$318,6,FALSE)),"-",VLOOKUP($B236,'[1]1718  Exp_Rev Access'!$F$7:$GK$318,6,FALSE))</f>
        <v>108214.87</v>
      </c>
      <c r="L236" s="90">
        <f>IF(ISNA(VLOOKUP($B236,'[1]1718  Exp_Rev Access'!$F$7:$GK$318,7,FALSE)),"",VLOOKUP($B236,'[1]1718  Exp_Rev Access'!$F$7:$GK$318,7,FALSE))</f>
        <v>0</v>
      </c>
      <c r="M236" s="90">
        <f>IF(ISNA(VLOOKUP($B236,'[1]1718  Exp_Rev Access'!$F$7:$GK$318,8,FALSE)),"",VLOOKUP($B236,'[1]1718  Exp_Rev Access'!$F$7:$GK$318,8,FALSE))</f>
        <v>0</v>
      </c>
      <c r="N236" s="56">
        <f t="shared" si="636"/>
        <v>684991.45</v>
      </c>
      <c r="O236" s="91">
        <f t="shared" si="637"/>
        <v>6.6191013715611147E-2</v>
      </c>
      <c r="P236" s="56">
        <f t="shared" si="638"/>
        <v>604.64074181959427</v>
      </c>
      <c r="Q236" s="90">
        <f>IF(ISNA(VLOOKUP($B236,'[1]1718  Exp_Rev Access'!$F$7:$GK$318,10,FALSE)),"",VLOOKUP($B236,'[1]1718  Exp_Rev Access'!$F$7:$GK$318,10,FALSE))</f>
        <v>991</v>
      </c>
      <c r="R236" s="90">
        <f>IF(ISNA(VLOOKUP($B236,'[1]1718  Exp_Rev Access'!$F$7:$GK$318,11,FALSE)),"",VLOOKUP($B236,'[1]1718  Exp_Rev Access'!$F$7:$GK$318,11,FALSE))</f>
        <v>0</v>
      </c>
      <c r="S236" s="90">
        <f>IF(ISNA(VLOOKUP($B236,'[1]1718  Exp_Rev Access'!$F$7:$GK$318,12,FALSE)),"",VLOOKUP($B236,'[1]1718  Exp_Rev Access'!$F$7:$GK$318,12,FALSE))</f>
        <v>0</v>
      </c>
      <c r="T236" s="90">
        <f>IF(ISNA(VLOOKUP($B236,'[1]1718  Exp_Rev Access'!$F$7:$GK$318,13,FALSE)),"",VLOOKUP($B236,'[1]1718  Exp_Rev Access'!$F$7:$GK$318,13,FALSE))</f>
        <v>0</v>
      </c>
      <c r="U236" s="90">
        <f>IF(ISNA(VLOOKUP($B236,'[1]1718  Exp_Rev Access'!$F$7:$GK$318,14,FALSE)),"",VLOOKUP($B236,'[1]1718  Exp_Rev Access'!$F$7:$GK$318,14,FALSE))</f>
        <v>0</v>
      </c>
      <c r="V236" s="90">
        <f>IF(ISNA(VLOOKUP($B236,'[1]1718  Exp_Rev Access'!$F$7:$GK$318,15,FALSE)),"",VLOOKUP($B236,'[1]1718  Exp_Rev Access'!$F$7:$GK$318,15,FALSE))</f>
        <v>0</v>
      </c>
      <c r="W236" s="90">
        <f>IF(ISNA(VLOOKUP($B236,'[1]1718  Exp_Rev Access'!$F$7:$GK$318,16,FALSE)),"",VLOOKUP($B236,'[1]1718  Exp_Rev Access'!$F$7:$GK$318,16,FALSE))</f>
        <v>0</v>
      </c>
      <c r="X236" s="90">
        <f>IF(ISNA(VLOOKUP($B236,'[1]1718  Exp_Rev Access'!$F$7:$GK$318,17,FALSE)),"",VLOOKUP($B236,'[1]1718  Exp_Rev Access'!$F$7:$GK$318,17,FALSE))</f>
        <v>0</v>
      </c>
      <c r="Y236" s="90">
        <f>IF(ISNA(VLOOKUP($B236,'[1]1718  Exp_Rev Access'!$F$7:$GK$318,18,FALSE)),"",VLOOKUP($B236,'[1]1718  Exp_Rev Access'!$F$7:$GK$318,18,FALSE))</f>
        <v>281.35000000000002</v>
      </c>
      <c r="Z236" s="90">
        <f>IF(ISNA(VLOOKUP($B236,'[1]1718  Exp_Rev Access'!$F$7:$GK$318,19,FALSE)),"",VLOOKUP($B236,'[1]1718  Exp_Rev Access'!$F$7:$GK$318,19,FALSE))</f>
        <v>0</v>
      </c>
      <c r="AA236" s="90">
        <f>IF(ISNA(VLOOKUP($B236,'[1]1718  Exp_Rev Access'!$F$7:$GK$318,20,FALSE)),"",VLOOKUP($B236,'[1]1718  Exp_Rev Access'!$F$7:$GK$318,20,FALSE))</f>
        <v>0</v>
      </c>
      <c r="AB236" s="90">
        <f>IF(ISNA(VLOOKUP($B236,'[1]1718  Exp_Rev Access'!$F$7:$GK$318,21,FALSE)),"",VLOOKUP($B236,'[1]1718  Exp_Rev Access'!$F$7:$GK$318,21,FALSE))</f>
        <v>0</v>
      </c>
      <c r="AC236" s="90">
        <f>IF(ISNA(VLOOKUP($B236,'[1]1718  Exp_Rev Access'!$F$7:$GK$318,22,FALSE)),"",VLOOKUP($B236,'[1]1718  Exp_Rev Access'!$F$7:$GK$318,22,FALSE))</f>
        <v>0</v>
      </c>
      <c r="AD236" s="90">
        <f>IF(ISNA(VLOOKUP($B236,'[1]1718  Exp_Rev Access'!$F$7:$GK$318,23,FALSE)),"",VLOOKUP($B236,'[1]1718  Exp_Rev Access'!$F$7:$GK$318,23,FALSE))</f>
        <v>5095.5</v>
      </c>
      <c r="AE236" s="90">
        <f>IF(ISNA(VLOOKUP($B236,'[1]1718  Exp_Rev Access'!$F$7:$GK$318,24,FALSE)),"",VLOOKUP($B236,'[1]1718  Exp_Rev Access'!$F$7:$GK$318,24,FALSE))</f>
        <v>23710</v>
      </c>
      <c r="AF236" s="90">
        <f>IF(ISNA(VLOOKUP($B236,'[1]1718  Exp_Rev Access'!$F$7:$GK$318,25,FALSE)),"",VLOOKUP($B236,'[1]1718  Exp_Rev Access'!$F$7:$GK$318,25,FALSE))</f>
        <v>0</v>
      </c>
      <c r="AG236" s="90">
        <f>IF(ISNA(VLOOKUP($B236,'[1]1718  Exp_Rev Access'!$F$7:$GK$318,26,FALSE)),"",VLOOKUP($B236,'[1]1718  Exp_Rev Access'!$F$7:$GK$318,26,FALSE))</f>
        <v>18675.62</v>
      </c>
      <c r="AH236" s="90">
        <f>IF(ISNA(VLOOKUP($B236,'[1]1718  Exp_Rev Access'!$F$7:$GK$318,27,FALSE)),"",VLOOKUP($B236,'[1]1718  Exp_Rev Access'!$F$7:$GK$318,27,FALSE))</f>
        <v>35</v>
      </c>
      <c r="AI236" s="90">
        <f>IF(ISNA(VLOOKUP($B236,'[1]1718  Exp_Rev Access'!$F$7:$GK$318,28,FALSE)),"",VLOOKUP($B236,'[1]1718  Exp_Rev Access'!$F$7:$GK$318,28,FALSE))</f>
        <v>0</v>
      </c>
      <c r="AJ236" s="90">
        <f>IF(ISNA(VLOOKUP($B236,'[1]1718  Exp_Rev Access'!$F$7:$GK$318,29,FALSE)),"",VLOOKUP($B236,'[1]1718  Exp_Rev Access'!$F$7:$GK$318,29,FALSE))</f>
        <v>0</v>
      </c>
      <c r="AK236" s="90">
        <f>IF(ISNA(VLOOKUP($B236,'[1]1718  Exp_Rev Access'!$F$7:$GK$318,30,FALSE)),"",VLOOKUP($B236,'[1]1718  Exp_Rev Access'!$F$7:$GK$318,30,FALSE))</f>
        <v>2771.5</v>
      </c>
      <c r="AL236" s="90">
        <f>IF(ISNA(VLOOKUP($B236,'[1]1718  Exp_Rev Access'!$F$7:$GK$318,31,FALSE)),"",VLOOKUP($B236,'[1]1718  Exp_Rev Access'!$F$7:$GK$318,31,FALSE))</f>
        <v>7225.44</v>
      </c>
      <c r="AM236" s="56">
        <f t="shared" si="639"/>
        <v>58785.41</v>
      </c>
      <c r="AN236" s="92">
        <f t="shared" si="640"/>
        <v>5.680459047463767E-3</v>
      </c>
      <c r="AO236" s="71">
        <f t="shared" si="641"/>
        <v>51.889777471775744</v>
      </c>
      <c r="AP236" s="90">
        <f>IF(ISNA(VLOOKUP($B236,'[1]1718  Exp_Rev Access'!$F$7:$GK$318,33,FALSE)),"",VLOOKUP($B236,'[1]1718  Exp_Rev Access'!$F$7:$GK$318,33,FALSE))</f>
        <v>7351065.5999999996</v>
      </c>
      <c r="AQ236" s="90">
        <f>IF(ISNA(VLOOKUP($B236,'[1]1718  Exp_Rev Access'!$F$7:$GK$318,34,FALSE)),"",VLOOKUP($B236,'[1]1718  Exp_Rev Access'!$F$7:$GK$318,34,FALSE))</f>
        <v>160217.47</v>
      </c>
      <c r="AR236" s="90">
        <f>IF(ISNA(VLOOKUP($B236,'[1]1718  Exp_Rev Access'!$F$7:$GK$318,35,FALSE)),"",VLOOKUP($B236,'[1]1718  Exp_Rev Access'!$F$7:$GK$318,35,FALSE))</f>
        <v>546981.56000000006</v>
      </c>
      <c r="AS236" s="90">
        <f>IF(ISNA(VLOOKUP($B236,'[1]1718  Exp_Rev Access'!$F$7:$GK$318,36,FALSE)),"",VLOOKUP($B236,'[1]1718  Exp_Rev Access'!$F$7:$GK$318,36,FALSE))</f>
        <v>0</v>
      </c>
      <c r="AT236" s="90">
        <f>IF(ISNA(VLOOKUP($B236,'[1]1718  Exp_Rev Access'!$F$7:$GK$318,37,FALSE)),"",VLOOKUP($B236,'[1]1718  Exp_Rev Access'!$F$7:$GK$318,37,FALSE))</f>
        <v>0</v>
      </c>
      <c r="AU236" s="56">
        <f t="shared" si="642"/>
        <v>8058264.629999999</v>
      </c>
      <c r="AV236" s="93">
        <f t="shared" si="643"/>
        <v>0.77867352161600567</v>
      </c>
      <c r="AW236" s="56">
        <f t="shared" si="644"/>
        <v>7113.0159415300704</v>
      </c>
      <c r="AX236" s="90">
        <f>IF(ISNA(VLOOKUP($B236,'[1]1718  Exp_Rev Access'!$F$7:$GK$318,39,FALSE)),"",VLOOKUP($B236,'[1]1718  Exp_Rev Access'!$F$7:$GK$318,39,FALSE))</f>
        <v>0</v>
      </c>
      <c r="AY236" s="90">
        <f>IF(ISNA(VLOOKUP($B236,'[1]1718  Exp_Rev Access'!$F$7:$GK$318,40,FALSE)),"",VLOOKUP($B236,'[1]1718  Exp_Rev Access'!$F$7:$GK$318,40,FALSE))</f>
        <v>904751.59</v>
      </c>
      <c r="AZ236" s="90">
        <f>IF(ISNA(VLOOKUP($B236,'[1]1718  Exp_Rev Access'!$F$7:$GK$318,41,FALSE)),"",VLOOKUP($B236,'[1]1718  Exp_Rev Access'!$F$7:$GK$318,41,FALSE))</f>
        <v>4698.2299999999996</v>
      </c>
      <c r="BA236" s="90">
        <f>IF(ISNA(VLOOKUP($B236,'[1]1718  Exp_Rev Access'!$F$7:$GK$318,42,FALSE)),"",VLOOKUP($B236,'[1]1718  Exp_Rev Access'!$F$7:$GK$318,42,FALSE))</f>
        <v>0</v>
      </c>
      <c r="BB236" s="90">
        <f>IF(ISNA(VLOOKUP($B236,'[1]1718  Exp_Rev Access'!$F$7:$GK$318,43,FALSE)),"",VLOOKUP($B236,'[1]1718  Exp_Rev Access'!$F$7:$GK$318,43,FALSE))</f>
        <v>0</v>
      </c>
      <c r="BC236" s="90">
        <f>IF(ISNA(VLOOKUP($B236,'[1]1718  Exp_Rev Access'!$F$7:$GK$318,44,FALSE)),"",VLOOKUP($B236,'[1]1718  Exp_Rev Access'!$F$7:$GK$318,44,FALSE))</f>
        <v>136690.68</v>
      </c>
      <c r="BD236" s="90">
        <f>IF(ISNA(VLOOKUP($B236,'[1]1718  Exp_Rev Access'!$F$7:$GK$318,45,FALSE)),"",VLOOKUP($B236,'[1]1718  Exp_Rev Access'!$F$7:$GK$318,45,FALSE))</f>
        <v>0</v>
      </c>
      <c r="BE236" s="90">
        <f>IF(ISNA(VLOOKUP($B236,'[1]1718  Exp_Rev Access'!$F$7:$GK$318,46,FALSE)),"",VLOOKUP($B236,'[1]1718  Exp_Rev Access'!$F$7:$GK$318,46,FALSE))</f>
        <v>13279.73</v>
      </c>
      <c r="BF236" s="90">
        <f>IF(ISNA(VLOOKUP($B236,'[1]1718  Exp_Rev Access'!$F$7:$GK$318,47,FALSE)),"",VLOOKUP($B236,'[1]1718  Exp_Rev Access'!$F$7:$GK$318,47,FALSE))</f>
        <v>0</v>
      </c>
      <c r="BG236" s="90">
        <f>IF(ISNA(VLOOKUP($B236,'[1]1718  Exp_Rev Access'!$F$7:$GK$318,48,FALSE)),"",VLOOKUP($B236,'[1]1718  Exp_Rev Access'!$F$7:$GK$318,48,FALSE))</f>
        <v>0</v>
      </c>
      <c r="BH236" s="90">
        <f>IF(ISNA(VLOOKUP($B236,'[1]1718  Exp_Rev Access'!$F$7:$GK$318,49,FALSE)),"",VLOOKUP($B236,'[1]1718  Exp_Rev Access'!$F$7:$GK$318,49,FALSE))</f>
        <v>22789.71</v>
      </c>
      <c r="BI236" s="90">
        <f>IF(ISNA(VLOOKUP($B236,'[1]1718  Exp_Rev Access'!$F$7:$GK$318,50,FALSE)),"",VLOOKUP($B236,'[1]1718  Exp_Rev Access'!$F$7:$GK$318,50,FALSE))</f>
        <v>0</v>
      </c>
      <c r="BJ236" s="90">
        <f>IF(ISNA(VLOOKUP($B236,'[1]1718  Exp_Rev Access'!$F$7:$GK$318,51,FALSE)),"",VLOOKUP($B236,'[1]1718  Exp_Rev Access'!$F$7:$GK$318,51,FALSE))</f>
        <v>2246.0300000000002</v>
      </c>
      <c r="BK236" s="90">
        <f>IF(ISNA(VLOOKUP($B236,'[1]1718  Exp_Rev Access'!$F$7:$GK$318,52,FALSE)),"",VLOOKUP($B236,'[1]1718  Exp_Rev Access'!$F$7:$GK$318,52,FALSE))</f>
        <v>212459.9</v>
      </c>
      <c r="BL236" s="90">
        <f>IF(ISNA(VLOOKUP($B236,'[1]1718  Exp_Rev Access'!$F$7:$GK$318,53,FALSE)),"",VLOOKUP($B236,'[1]1718  Exp_Rev Access'!$F$7:$GK$318,53,FALSE))</f>
        <v>1953.73</v>
      </c>
      <c r="BM236" s="90">
        <f>IF(ISNA(VLOOKUP($B236,'[1]1718  Exp_Rev Access'!$F$7:$GK$318,54,FALSE)),"",VLOOKUP($B236,'[1]1718  Exp_Rev Access'!$F$7:$GK$318,54,FALSE))</f>
        <v>0</v>
      </c>
      <c r="BN236" s="90">
        <f>IF(ISNA(VLOOKUP($B236,'[1]1718  Exp_Rev Access'!$F$7:$GK$318,55,FALSE)),"",VLOOKUP($B236,'[1]1718  Exp_Rev Access'!$F$7:$GK$318,55,FALSE))</f>
        <v>0</v>
      </c>
      <c r="BO236" s="90">
        <f>IF(ISNA(VLOOKUP($B236,'[1]1718  Exp_Rev Access'!$F$7:$GK$318,56,FALSE)),"",VLOOKUP($B236,'[1]1718  Exp_Rev Access'!$F$7:$GK$318,56,FALSE))</f>
        <v>0</v>
      </c>
      <c r="BP236" s="90">
        <f>IF(ISNA(VLOOKUP($B236,'[1]1718  Exp_Rev Access'!$F$7:$GK$318,57,FALSE)),"",VLOOKUP($B236,'[1]1718  Exp_Rev Access'!$F$7:$GK$318,57,FALSE))</f>
        <v>0</v>
      </c>
      <c r="BQ236" s="90">
        <f>IF(ISNA(VLOOKUP($B236,'[1]1718  Exp_Rev Access'!$F$7:$GK$318,58,FALSE)),"",VLOOKUP($B236,'[1]1718  Exp_Rev Access'!$F$7:$GK$318,58,FALSE))</f>
        <v>0</v>
      </c>
      <c r="BR236" s="90">
        <f>IF(ISNA(VLOOKUP($B236,'[1]1718  Exp_Rev Access'!$F$7:$GK$318,59,FALSE)),"",VLOOKUP($B236,'[1]1718  Exp_Rev Access'!$F$7:$GK$318,59,FALSE))</f>
        <v>0</v>
      </c>
      <c r="BS236" s="90">
        <f>IF(ISNA(VLOOKUP($B236,'[1]1718  Exp_Rev Access'!$F$7:$GK$318,60,FALSE)),"",VLOOKUP($B236,'[1]1718  Exp_Rev Access'!$F$7:$GK$318,60,FALSE))</f>
        <v>0</v>
      </c>
      <c r="BT236" s="90">
        <f>IF(ISNA(VLOOKUP($B236,'[1]1718  Exp_Rev Access'!$F$7:$GK$318,61,FALSE)),"",VLOOKUP($B236,'[1]1718  Exp_Rev Access'!$F$7:$GK$318,61,FALSE))</f>
        <v>0</v>
      </c>
      <c r="BU236" s="90">
        <f>IF(ISNA(VLOOKUP($B236,'[1]1718  Exp_Rev Access'!$F$7:$GK$318,62,FALSE)),"",VLOOKUP($B236,'[1]1718  Exp_Rev Access'!$F$7:$GK$318,62,FALSE))</f>
        <v>0</v>
      </c>
      <c r="BV236" s="56">
        <f t="shared" si="571"/>
        <v>1298869.5999999999</v>
      </c>
      <c r="BW236" s="92">
        <f t="shared" si="645"/>
        <v>0.12551031915564836</v>
      </c>
      <c r="BX236" s="71">
        <f t="shared" si="646"/>
        <v>1146.5098994606717</v>
      </c>
      <c r="BY236" s="90">
        <f>IF(ISNA(VLOOKUP($B236,'[1]1718  Exp_Rev Access'!$F$7:$GK$318,64,FALSE)),"",VLOOKUP($B236,'[1]1718  Exp_Rev Access'!$F$7:$GK$318,64,FALSE))</f>
        <v>0</v>
      </c>
      <c r="BZ236" s="90">
        <f>IF(ISNA(VLOOKUP($B236,'[1]1718  Exp_Rev Access'!$F$7:$GK$318,65,FALSE)),"",VLOOKUP($B236,'[1]1718  Exp_Rev Access'!$F$7:$GK$318,65,FALSE))</f>
        <v>0</v>
      </c>
      <c r="CA236" s="90">
        <f>IF(ISNA(VLOOKUP($B236,'[1]1718  Exp_Rev Access'!$F$7:$GK$318,66,FALSE)),"",VLOOKUP($B236,'[1]1718  Exp_Rev Access'!$F$7:$GK$318,66,FALSE))</f>
        <v>0</v>
      </c>
      <c r="CB236" s="90">
        <f>IF(ISNA(VLOOKUP($B236,'[1]1718  Exp_Rev Access'!$F$7:$GK$318,67,FALSE)),"",VLOOKUP($B236,'[1]1718  Exp_Rev Access'!$F$7:$GK$318,67,FALSE))</f>
        <v>0</v>
      </c>
      <c r="CC236" s="90">
        <f>IF(ISNA(VLOOKUP($B236,'[1]1718  Exp_Rev Access'!$F$7:$GK$318,68,FALSE)),"",VLOOKUP($B236,'[1]1718  Exp_Rev Access'!$F$7:$GK$318,68,FALSE))</f>
        <v>3244.7</v>
      </c>
      <c r="CD236" s="90">
        <f>IF(ISNA(VLOOKUP($B236,'[1]1718  Exp_Rev Access'!$F$7:$GK$318,69,FALSE)),"",VLOOKUP($B236,'[1]1718  Exp_Rev Access'!$F$7:$GK$318,69,FALSE))</f>
        <v>0</v>
      </c>
      <c r="CE236" s="56">
        <f t="shared" si="566"/>
        <v>3244.7</v>
      </c>
      <c r="CF236" s="92">
        <f t="shared" si="591"/>
        <v>3.1353673422207452E-4</v>
      </c>
      <c r="CG236" s="78">
        <f t="shared" si="592"/>
        <v>2.8640909532258214</v>
      </c>
      <c r="CH236" s="90">
        <f>IF(ISNA(VLOOKUP($B236,'[1]1718  Exp_Rev Access'!$F$7:$GK$318,$CH$2,FALSE)),"",VLOOKUP($B236,'[1]1718  Exp_Rev Access'!$F$7:$GK$318,$CH$2,FALSE))</f>
        <v>0</v>
      </c>
      <c r="CI236" s="90">
        <f>IF(ISNA(VLOOKUP($B236,'[1]1718  Exp_Rev Access'!$F$7:$GK$318,$CI$2,FALSE)),"",VLOOKUP($B236,'[1]1718  Exp_Rev Access'!$F$7:$GK$318,$CI$2,FALSE))</f>
        <v>0</v>
      </c>
      <c r="CJ236" s="90">
        <f>IF(ISNA(VLOOKUP($B236,'[1]1718  Exp_Rev Access'!$F$7:$GK$318,$CJ$2,FALSE)),"",VLOOKUP($B236,'[1]1718  Exp_Rev Access'!$F$7:$GK$318,$CJ$2,FALSE))</f>
        <v>0</v>
      </c>
      <c r="CK236" s="90">
        <f>IF(ISNA(VLOOKUP($B236,'[1]1718  Exp_Rev Access'!$F$7:$GK$318,$CK$2,FALSE)),"",VLOOKUP($B236,'[1]1718  Exp_Rev Access'!$F$7:$GK$318,$CK$2,FALSE))</f>
        <v>0</v>
      </c>
      <c r="CL236" s="90">
        <f>IF(ISNA(VLOOKUP($B236,'[1]1718  Exp_Rev Access'!$F$7:$GK$318,$CL$2,FALSE)),"",VLOOKUP($B236,'[1]1718  Exp_Rev Access'!$F$7:$GK$318,$CL$2,FALSE))</f>
        <v>0</v>
      </c>
      <c r="CM236" s="90">
        <f>IF(ISNA(VLOOKUP($B236,'[1]1718  Exp_Rev Access'!$F$7:$GK$318,$CM$2,FALSE)),"",VLOOKUP($B236,'[1]1718  Exp_Rev Access'!$F$7:$GK$318,$CM$2,FALSE))</f>
        <v>0</v>
      </c>
      <c r="CN236" s="90">
        <f>IF(ISNA(VLOOKUP($B236,'[1]1718  Exp_Rev Access'!$F$7:$GK$318,$CN$2,FALSE)),"",VLOOKUP($B236,'[1]1718  Exp_Rev Access'!$F$7:$GK$318,$CN$2,FALSE))</f>
        <v>0</v>
      </c>
      <c r="CO236" s="90">
        <f>IF(ISNA(VLOOKUP($B236,'[1]1718  Exp_Rev Access'!$F$7:$GK$318,$CO$2,FALSE)),"",VLOOKUP($B236,'[1]1718  Exp_Rev Access'!$F$7:$GK$318,$CO$2,FALSE))</f>
        <v>0</v>
      </c>
      <c r="CP236" s="90">
        <f>IF(ISNA(VLOOKUP($B236,'[1]1718  Exp_Rev Access'!$F$7:$GK$318,$CP$2,FALSE)),"",VLOOKUP($B236,'[1]1718  Exp_Rev Access'!$F$7:$GK$318,$CP$2,FALSE))</f>
        <v>0</v>
      </c>
      <c r="CQ236" s="90">
        <f>IF(ISNA(VLOOKUP($B236,'[1]1718  Exp_Rev Access'!$F$7:$GK$318,$CQ$2,FALSE)),"",VLOOKUP($B236,'[1]1718  Exp_Rev Access'!$F$7:$GK$318,$CQ$2,FALSE))</f>
        <v>61611.79</v>
      </c>
      <c r="CR236" s="90">
        <f>IF(ISNA(VLOOKUP($B236,'[1]1718  Exp_Rev Access'!$F$7:$GK$318,$CR$2,FALSE)),"",VLOOKUP($B236,'[1]1718  Exp_Rev Access'!$F$7:$GK$318,$CR$2,FALSE))</f>
        <v>0</v>
      </c>
      <c r="CS236" s="90">
        <f>IF(ISNA(VLOOKUP($B236,'[1]1718  Exp_Rev Access'!$F$7:$GK$318,$CS$2,FALSE)),"",VLOOKUP($B236,'[1]1718  Exp_Rev Access'!$F$7:$GK$318,$CS$2,FALSE))</f>
        <v>1906.64</v>
      </c>
      <c r="CT236" s="90">
        <f>IF(ISNA(VLOOKUP($B236,'[1]1718  Exp_Rev Access'!$F$7:$GK$318,$CT$2,FALSE)),"",VLOOKUP($B236,'[1]1718  Exp_Rev Access'!$F$7:$GK$318,$CT$2,FALSE))</f>
        <v>0</v>
      </c>
      <c r="CU236" s="90">
        <f>IF(ISNA(VLOOKUP($B236,'[1]1718  Exp_Rev Access'!$F$7:$GK$318,$CU$2,FALSE)),"",VLOOKUP($B236,'[1]1718  Exp_Rev Access'!$F$7:$GK$318,$CU$2,FALSE))</f>
        <v>65321.06</v>
      </c>
      <c r="CV236" s="90">
        <f>IF(ISNA(VLOOKUP($B236,'[1]1718  Exp_Rev Access'!$F$7:$GK$318,$CV$2,FALSE)),"",VLOOKUP($B236,'[1]1718  Exp_Rev Access'!$F$7:$GK$318,$CV$2,FALSE))</f>
        <v>8625</v>
      </c>
      <c r="CW236" s="90">
        <f>IF(ISNA(VLOOKUP($B236,'[1]1718  Exp_Rev Access'!$F$7:$GK$318,$CW$2,FALSE)),"",VLOOKUP($B236,'[1]1718  Exp_Rev Access'!$F$7:$GK$318,$CW$2,FALSE))</f>
        <v>0</v>
      </c>
      <c r="CX236" s="90">
        <f>IF(ISNA(VLOOKUP($B236,'[1]1718  Exp_Rev Access'!$F$7:$GK$318,$CX$2,FALSE)),"",VLOOKUP($B236,'[1]1718  Exp_Rev Access'!$F$7:$GK$318,$CX$2,FALSE))</f>
        <v>0</v>
      </c>
      <c r="CY236" s="90">
        <f>IF(ISNA(VLOOKUP($B236,'[1]1718  Exp_Rev Access'!$F$7:$GK$318,$CY$2,FALSE)),"",VLOOKUP($B236,'[1]1718  Exp_Rev Access'!$F$7:$GK$318,$CY$2,FALSE))</f>
        <v>0</v>
      </c>
      <c r="CZ236" s="90">
        <f>IF(ISNA(VLOOKUP($B236,'[1]1718  Exp_Rev Access'!$F$7:$GK$318,$CZ$2,FALSE)),"",VLOOKUP($B236,'[1]1718  Exp_Rev Access'!$F$7:$GK$318,$CZ$2,FALSE))</f>
        <v>0</v>
      </c>
      <c r="DA236" s="90">
        <f>IF(ISNA(VLOOKUP($B236,'[1]1718  Exp_Rev Access'!$F$7:$GK$318,$DA$2,FALSE)),"",VLOOKUP($B236,'[1]1718  Exp_Rev Access'!$F$7:$GK$318,$DA$2,FALSE))</f>
        <v>0</v>
      </c>
      <c r="DB236" s="90">
        <f>IF(ISNA(VLOOKUP($B236,'[1]1718  Exp_Rev Access'!$F$7:$GK$318,$DB$2,FALSE)),"",VLOOKUP($B236,'[1]1718  Exp_Rev Access'!$F$7:$GK$318,$DB$2,FALSE))</f>
        <v>0</v>
      </c>
      <c r="DC236" s="90">
        <f>IF(ISNA(VLOOKUP($B236,'[1]1718  Exp_Rev Access'!$F$7:$GK$318,$DC$2,FALSE)),"",VLOOKUP($B236,'[1]1718  Exp_Rev Access'!$F$7:$GK$318,$DC$2,FALSE))</f>
        <v>0</v>
      </c>
      <c r="DD236" s="90">
        <f>IF(ISNA(VLOOKUP($B236,'[1]1718  Exp_Rev Access'!$F$7:$GK$318,$DD$2,FALSE)),"",VLOOKUP($B236,'[1]1718  Exp_Rev Access'!$F$7:$GK$318,$DD$2,FALSE))</f>
        <v>0</v>
      </c>
      <c r="DE236" s="90">
        <f>IF(ISNA(VLOOKUP($B236,'[1]1718  Exp_Rev Access'!$F$7:$GK$318,$DE$2,FALSE)),"",VLOOKUP($B236,'[1]1718  Exp_Rev Access'!$F$7:$GK$318,$DE$2,FALSE))</f>
        <v>0</v>
      </c>
      <c r="DF236" s="90">
        <f>IF(ISNA(VLOOKUP($B236,'[1]1718  Exp_Rev Access'!$F$7:$GK$318,$DF$2,FALSE)),"",VLOOKUP($B236,'[1]1718  Exp_Rev Access'!$F$7:$GK$318,$DF$2,FALSE))</f>
        <v>0</v>
      </c>
      <c r="DG236" s="90">
        <f>IF(ISNA(VLOOKUP($B236,'[1]1718  Exp_Rev Access'!$F$7:$GK$318,$DG$2,FALSE)),"",VLOOKUP($B236,'[1]1718  Exp_Rev Access'!$F$7:$GK$318,$DG$2,FALSE))</f>
        <v>0</v>
      </c>
      <c r="DH236" s="90">
        <f>IF(ISNA(VLOOKUP($B236,'[1]1718  Exp_Rev Access'!$F$7:$GK$318,$DH$2,FALSE)),"",VLOOKUP($B236,'[1]1718  Exp_Rev Access'!$F$7:$GK$318,$DH$2,FALSE))</f>
        <v>0</v>
      </c>
      <c r="DI236" s="90">
        <f>IF(ISNA(VLOOKUP($B236,'[1]1718  Exp_Rev Access'!$F$7:$GK$318,$DI$2,FALSE)),"",VLOOKUP($B236,'[1]1718  Exp_Rev Access'!$F$7:$GK$318,$DI$2,FALSE))</f>
        <v>80839.12</v>
      </c>
      <c r="DJ236" s="90">
        <f>IF(ISNA(VLOOKUP($B236,'[1]1718  Exp_Rev Access'!$F$7:$GK$318,$DJ$2,FALSE)),"",VLOOKUP($B236,'[1]1718  Exp_Rev Access'!$F$7:$GK$318,$DJ$2,FALSE))</f>
        <v>0</v>
      </c>
      <c r="DK236" s="90">
        <f>IF(ISNA(VLOOKUP($B236,'[1]1718  Exp_Rev Access'!$F$7:$GK$318,$DK$2,FALSE)),"",VLOOKUP($B236,'[1]1718  Exp_Rev Access'!$F$7:$GK$318,$DK$2,FALSE))</f>
        <v>0</v>
      </c>
      <c r="DL236" s="90">
        <f>IF(ISNA(VLOOKUP($B236,'[1]1718  Exp_Rev Access'!$F$7:$GK$318,$DL$2,FALSE)),"",VLOOKUP($B236,'[1]1718  Exp_Rev Access'!$F$7:$GK$318,$DL$2,FALSE))</f>
        <v>0</v>
      </c>
      <c r="DM236" s="90">
        <f>IF(ISNA(VLOOKUP($B236,'[1]1718  Exp_Rev Access'!$F$7:$GK$318,$DM$2,FALSE)),"",VLOOKUP($B236,'[1]1718  Exp_Rev Access'!$F$7:$GK$318,$DM$2,FALSE))</f>
        <v>0</v>
      </c>
      <c r="DN236" s="90">
        <f>IF(ISNA(VLOOKUP($B236,'[1]1718  Exp_Rev Access'!$F$7:$GK$318,$DN$2,FALSE)),"",VLOOKUP($B236,'[1]1718  Exp_Rev Access'!$F$7:$GK$318,$DN$2,FALSE))</f>
        <v>0</v>
      </c>
      <c r="DO236" s="90">
        <f>IF(ISNA(VLOOKUP($B236,'[1]1718  Exp_Rev Access'!$F$7:$GK$318,$DO$2,FALSE)),"",VLOOKUP($B236,'[1]1718  Exp_Rev Access'!$F$7:$GK$318,$DO$2,FALSE))</f>
        <v>0</v>
      </c>
      <c r="DP236" s="90">
        <f>IF(ISNA(VLOOKUP($B236,'[1]1718  Exp_Rev Access'!$F$7:$GK$318,$DP$2,FALSE)),"",VLOOKUP($B236,'[1]1718  Exp_Rev Access'!$F$7:$GK$318,$DP$2,FALSE))</f>
        <v>0</v>
      </c>
      <c r="DQ236" s="90">
        <f>IF(ISNA(VLOOKUP($B236,'[1]1718  Exp_Rev Access'!$F$7:$GK$318,$DQ$2,FALSE)),"",VLOOKUP($B236,'[1]1718  Exp_Rev Access'!$F$7:$GK$318,$DQ$2,FALSE))</f>
        <v>0</v>
      </c>
      <c r="DR236" s="90">
        <f>IF(ISNA(VLOOKUP($B236,'[1]1718  Exp_Rev Access'!$F$7:$GK$318,$DR$2,FALSE)),"",VLOOKUP($B236,'[1]1718  Exp_Rev Access'!$F$7:$GK$318,$DR$2,FALSE))</f>
        <v>0</v>
      </c>
      <c r="DS236" s="90">
        <f>IF(ISNA(VLOOKUP($B236,'[1]1718  Exp_Rev Access'!$F$7:$GK$318,$DS$2,FALSE)),"",VLOOKUP($B236,'[1]1718  Exp_Rev Access'!$F$7:$GK$318,$DS$2,FALSE))</f>
        <v>0</v>
      </c>
      <c r="DT236" s="90">
        <f>IF(ISNA(VLOOKUP($B236,'[1]1718  Exp_Rev Access'!$F$7:$GK$318,$DT$2,FALSE)),"",VLOOKUP($B236,'[1]1718  Exp_Rev Access'!$F$7:$GK$318,$DT$2,FALSE))</f>
        <v>0</v>
      </c>
      <c r="DU236" s="90">
        <f>IF(ISNA(VLOOKUP($B236,'[1]1718  Exp_Rev Access'!$F$7:$GK$318,$DU$2,FALSE)),"",VLOOKUP($B236,'[1]1718  Exp_Rev Access'!$F$7:$GK$318,$DU$2,FALSE))</f>
        <v>0</v>
      </c>
      <c r="DV236" s="90">
        <f>IF(ISNA(VLOOKUP($B236,'[1]1718  Exp_Rev Access'!$F$7:$GK$318,$DV$2,FALSE)),"",VLOOKUP($B236,'[1]1718  Exp_Rev Access'!$F$7:$GK$318,$DV$2,FALSE))</f>
        <v>0</v>
      </c>
      <c r="DW236" s="90">
        <f>IF(ISNA(VLOOKUP($B236,'[1]1718  Exp_Rev Access'!$F$7:$GK$318,$DW$2,FALSE)),"",VLOOKUP($B236,'[1]1718  Exp_Rev Access'!$F$7:$GK$318,$DW$2,FALSE))</f>
        <v>0</v>
      </c>
      <c r="DX236" s="90">
        <f>IF(ISNA(VLOOKUP($B236,'[1]1718  Exp_Rev Access'!$F$7:$GK$318,$DX$2,FALSE)),"",VLOOKUP($B236,'[1]1718  Exp_Rev Access'!$F$7:$GK$318,$DX$2,FALSE))</f>
        <v>0</v>
      </c>
      <c r="DY236" s="90">
        <f>IF(ISNA(VLOOKUP($B236,'[1]1718  Exp_Rev Access'!$F$7:$GK$318,$DY$2,FALSE)),"",VLOOKUP($B236,'[1]1718  Exp_Rev Access'!$F$7:$GK$318,$DY$2,FALSE))</f>
        <v>0</v>
      </c>
      <c r="DZ236" s="90">
        <f>IF(ISNA(VLOOKUP($B236,'[1]1718  Exp_Rev Access'!$F$7:$GK$318,$DZ$2,FALSE)),"",VLOOKUP($B236,'[1]1718  Exp_Rev Access'!$F$7:$GK$318,$DZ$2,FALSE))</f>
        <v>0</v>
      </c>
      <c r="EA236" s="90">
        <f>IF(ISNA(VLOOKUP($B236,'[1]1718  Exp_Rev Access'!$F$7:$GK$318,$EA$2,FALSE)),"",VLOOKUP($B236,'[1]1718  Exp_Rev Access'!$F$7:$GK$318,$EA$2,FALSE))</f>
        <v>0</v>
      </c>
      <c r="EB236" s="90">
        <f>IF(ISNA(VLOOKUP($B236,'[1]1718  Exp_Rev Access'!$F$7:$GK$318,$EB$2,FALSE)),"",VLOOKUP($B236,'[1]1718  Exp_Rev Access'!$F$7:$GK$318,$EB$2,FALSE))</f>
        <v>0</v>
      </c>
      <c r="EC236" s="90">
        <f>IF(ISNA(VLOOKUP($B236,'[1]1718  Exp_Rev Access'!$F$7:$GK$318,$EC$2,FALSE)),"",VLOOKUP($B236,'[1]1718  Exp_Rev Access'!$F$7:$GK$318,$EC$2,FALSE))</f>
        <v>0</v>
      </c>
      <c r="ED236" s="90">
        <f>IF(ISNA(VLOOKUP($B236,'[1]1718  Exp_Rev Access'!$F$7:$GK$318,$ED$2,FALSE)),"",VLOOKUP($B236,'[1]1718  Exp_Rev Access'!$F$7:$GK$318,$ED$2,FALSE))</f>
        <v>0</v>
      </c>
      <c r="EE236" s="90">
        <f>IF(ISNA(VLOOKUP($B236,'[1]1718  Exp_Rev Access'!$F$7:$GK$318,$EE$2,FALSE)),"",VLOOKUP($B236,'[1]1718  Exp_Rev Access'!$F$7:$GK$318,$EE$2,FALSE))</f>
        <v>0</v>
      </c>
      <c r="EF236" s="90">
        <f>IF(ISNA(VLOOKUP($B236,'[1]1718  Exp_Rev Access'!$F$7:$GK$318,$EF$2,FALSE)),"",VLOOKUP($B236,'[1]1718  Exp_Rev Access'!$F$7:$GK$318,$EF$2,FALSE))</f>
        <v>0</v>
      </c>
      <c r="EG236" s="90">
        <f>IF(ISNA(VLOOKUP($B236,'[1]1718  Exp_Rev Access'!$F$7:$GK$318,$EG$2,FALSE)),"",VLOOKUP($B236,'[1]1718  Exp_Rev Access'!$F$7:$GK$318,$EG$2,FALSE))</f>
        <v>0</v>
      </c>
      <c r="EH236" s="90">
        <f>IF(ISNA(VLOOKUP($B236,'[1]1718  Exp_Rev Access'!$F$7:$GK$318,$EH$2,FALSE)),"",VLOOKUP($B236,'[1]1718  Exp_Rev Access'!$F$7:$GK$318,$EH$2,FALSE))</f>
        <v>0</v>
      </c>
      <c r="EI236" s="90">
        <f>IF(ISNA(VLOOKUP($B236,'[1]1718  Exp_Rev Access'!$F$7:$GK$318,$EI$2,FALSE)),"",VLOOKUP($B236,'[1]1718  Exp_Rev Access'!$F$7:$GK$318,$EI$2,FALSE))</f>
        <v>0</v>
      </c>
      <c r="EJ236" s="90">
        <f>IF(ISNA(VLOOKUP($B236,'[1]1718  Exp_Rev Access'!$F$7:$GK$318,$EJ$2,FALSE)),"",VLOOKUP($B236,'[1]1718  Exp_Rev Access'!$F$7:$GK$318,$EJ$2,FALSE))</f>
        <v>0</v>
      </c>
      <c r="EK236" s="90">
        <f>IF(ISNA(VLOOKUP($B236,'[1]1718  Exp_Rev Access'!$F$7:$GK$318,$EK$2,FALSE)),"",VLOOKUP($B236,'[1]1718  Exp_Rev Access'!$F$7:$GK$318,$EK$2,FALSE))</f>
        <v>0</v>
      </c>
      <c r="EL236" s="90">
        <f>IF(ISNA(VLOOKUP($B236,'[1]1718  Exp_Rev Access'!$F$7:$GK$318,$EL$2,FALSE)),"",VLOOKUP($B236,'[1]1718  Exp_Rev Access'!$F$7:$GK$318,$EL$2,FALSE))</f>
        <v>0</v>
      </c>
      <c r="EM236" s="90">
        <f>IF(ISNA(VLOOKUP($B236,'[1]1718  Exp_Rev Access'!$F$7:$GK$318,$EM$2,FALSE)),"",VLOOKUP($B236,'[1]1718  Exp_Rev Access'!$F$7:$GK$318,$EM$2,FALSE))</f>
        <v>0</v>
      </c>
      <c r="EN236" s="90">
        <f>IF(ISNA(VLOOKUP($B236,'[1]1718  Exp_Rev Access'!$F$7:$GK$318,$EN$2,FALSE)),"",VLOOKUP($B236,'[1]1718  Exp_Rev Access'!$F$7:$GK$318,$EN$2,FALSE))</f>
        <v>0</v>
      </c>
      <c r="EO236" s="90">
        <f>IF(ISNA(VLOOKUP($B236,'[1]1718  Exp_Rev Access'!$F$7:$GK$318,$EO$2,FALSE)),"",VLOOKUP($B236,'[1]1718  Exp_Rev Access'!$F$7:$GK$318,$EO$2,FALSE))</f>
        <v>0</v>
      </c>
      <c r="EP236" s="90">
        <f>IF(ISNA(VLOOKUP($B236,'[1]1718  Exp_Rev Access'!$F$7:$GK$318,$EP$2,FALSE)),"",VLOOKUP($B236,'[1]1718  Exp_Rev Access'!$F$7:$GK$318,$EP$2,FALSE))</f>
        <v>0</v>
      </c>
      <c r="EQ236" s="90">
        <f>IF(ISNA(VLOOKUP($B236,'[1]1718  Exp_Rev Access'!$F$7:$GK$318,$EQ$2,FALSE)),"",VLOOKUP($B236,'[1]1718  Exp_Rev Access'!$F$7:$GK$318,$EQ$2,FALSE))</f>
        <v>0</v>
      </c>
      <c r="ER236" s="90">
        <f>IF(ISNA(VLOOKUP($B236,'[1]1718  Exp_Rev Access'!$F$7:$GK$318,$ER$2,FALSE)),"",VLOOKUP($B236,'[1]1718  Exp_Rev Access'!$F$7:$GK$318,$ER$2,FALSE))</f>
        <v>0</v>
      </c>
      <c r="ES236" s="90">
        <f>IF(ISNA(VLOOKUP($B236,'[1]1718  Exp_Rev Access'!$F$7:$GK$318,$ES$2,FALSE)),"",VLOOKUP($B236,'[1]1718  Exp_Rev Access'!$F$7:$GK$318,$ES$2,FALSE))</f>
        <v>0</v>
      </c>
      <c r="ET236" s="90">
        <f>IF(ISNA(VLOOKUP($B236,'[1]1718  Exp_Rev Access'!$F$7:$GK$318,$ET$2,FALSE)),"",VLOOKUP($B236,'[1]1718  Exp_Rev Access'!$F$7:$GK$318,$ET$2,FALSE))</f>
        <v>0</v>
      </c>
      <c r="EU236" s="90">
        <f>IF(ISNA(VLOOKUP($B236,'[1]1718  Exp_Rev Access'!$F$7:$GK$318,$EU$2,FALSE)),"",VLOOKUP($B236,'[1]1718  Exp_Rev Access'!$F$7:$GK$318,$EU$2,FALSE))</f>
        <v>0</v>
      </c>
      <c r="EV236" s="90">
        <f>IF(ISNA(VLOOKUP($B236,'[1]1718  Exp_Rev Access'!$F$7:$GK$318,$EV$2,FALSE)),"",VLOOKUP($B236,'[1]1718  Exp_Rev Access'!$F$7:$GK$318,$EV$2,FALSE))</f>
        <v>0</v>
      </c>
      <c r="EW236" s="90">
        <f>IF(ISNA(VLOOKUP($B236,'[1]1718  Exp_Rev Access'!$F$7:$GK$318,$EW$2,FALSE)),"",VLOOKUP($B236,'[1]1718  Exp_Rev Access'!$F$7:$GK$318,$EW$2,FALSE))</f>
        <v>0</v>
      </c>
      <c r="EX236" s="90">
        <f>IF(ISNA(VLOOKUP($B236,'[1]1718  Exp_Rev Access'!$F$7:$GK$318,$EX$2,FALSE)),"",VLOOKUP($B236,'[1]1718  Exp_Rev Access'!$F$7:$GK$318,$EX$2,FALSE))</f>
        <v>0</v>
      </c>
      <c r="EY236" s="90">
        <f>IF(ISNA(VLOOKUP($B236,'[1]1718  Exp_Rev Access'!$F$7:$GK$318,$EY$2,FALSE)),"",VLOOKUP($B236,'[1]1718  Exp_Rev Access'!$F$7:$GK$318,$EY$2,FALSE))</f>
        <v>0</v>
      </c>
      <c r="EZ236" s="90">
        <f>IF(ISNA(VLOOKUP($B236,'[1]1718  Exp_Rev Access'!$F$7:$GK$318,$EZ$2,FALSE)),"",VLOOKUP($B236,'[1]1718  Exp_Rev Access'!$F$7:$GK$318,$EZ$2,FALSE))</f>
        <v>0</v>
      </c>
      <c r="FA236" s="90">
        <f>IF(ISNA(VLOOKUP($B236,'[1]1718  Exp_Rev Access'!$F$7:$GK$318,$FA$2,FALSE)),"",VLOOKUP($B236,'[1]1718  Exp_Rev Access'!$F$7:$GK$318,$FA$2,FALSE))</f>
        <v>0</v>
      </c>
      <c r="FB236" s="90">
        <f>IF(ISNA(VLOOKUP($B236,'[1]1718  Exp_Rev Access'!$F$7:$GK$318,$FB$2,FALSE)),"",VLOOKUP($B236,'[1]1718  Exp_Rev Access'!$F$7:$GK$318,$FB$2,FALSE))</f>
        <v>0</v>
      </c>
      <c r="FC236" s="90">
        <f>IF(ISNA(VLOOKUP($B236,'[1]1718  Exp_Rev Access'!$F$7:$GK$318,$FC$2,FALSE)),"",VLOOKUP($B236,'[1]1718  Exp_Rev Access'!$F$7:$GK$318,$FC$2,FALSE))</f>
        <v>17993.64</v>
      </c>
      <c r="FD236" s="90">
        <f>IF(ISNA(VLOOKUP($B236,'[1]1718  Exp_Rev Access'!$F$7:$GK$318,$FD$2,FALSE)),"",VLOOKUP($B236,'[1]1718  Exp_Rev Access'!$F$7:$GK$318,$FD$2,FALSE))</f>
        <v>0</v>
      </c>
      <c r="FE236" s="90">
        <f>IF(ISNA(VLOOKUP($B236,'[1]1718  Exp_Rev Access'!$F$7:$GK$318,$FE$2,FALSE)),"",VLOOKUP($B236,'[1]1718  Exp_Rev Access'!$F$7:$GK$318,$FE$2,FALSE))</f>
        <v>0</v>
      </c>
      <c r="FF236" s="90">
        <f>IF(ISNA(VLOOKUP($B236,'[1]1718  Exp_Rev Access'!$F$7:$GK$318,$FF$2,FALSE)),"",VLOOKUP($B236,'[1]1718  Exp_Rev Access'!$F$7:$GK$318,$FF$2,FALSE))</f>
        <v>0</v>
      </c>
      <c r="FG236" s="90">
        <f>IF(ISNA(VLOOKUP($B236,'[1]1718  Exp_Rev Access'!$F$7:$GK$318,$FG$2,FALSE)),"",VLOOKUP($B236,'[1]1718  Exp_Rev Access'!$F$7:$GK$318,$FG$2,FALSE))</f>
        <v>0</v>
      </c>
      <c r="FH236" s="90">
        <f>IF(ISNA(VLOOKUP($B236,'[1]1718  Exp_Rev Access'!$F$7:$GK$318,$FH$2,FALSE)),"",VLOOKUP($B236,'[1]1718  Exp_Rev Access'!$F$7:$GK$318,$FH$2,FALSE))</f>
        <v>0</v>
      </c>
      <c r="FI236" s="90">
        <f>IF(ISNA(VLOOKUP($B236,'[1]1718  Exp_Rev Access'!$F$7:$GK$318,$FI$2,FALSE)),"",VLOOKUP($B236,'[1]1718  Exp_Rev Access'!$F$7:$GK$318,$FI$2,FALSE))</f>
        <v>0</v>
      </c>
      <c r="FJ236" s="90">
        <f>IF(ISNA(VLOOKUP($B236,'[1]1718  Exp_Rev Access'!$F$7:$GK$318,$FJ$2,FALSE)),"",VLOOKUP($B236,'[1]1718  Exp_Rev Access'!$F$7:$GK$318,$FJ$2,FALSE))</f>
        <v>0</v>
      </c>
      <c r="FK236" s="90">
        <f>IF(ISNA(VLOOKUP($B236,'[1]1718  Exp_Rev Access'!$F$7:$GK$318,$FK$2,FALSE)),"",VLOOKUP($B236,'[1]1718  Exp_Rev Access'!$F$7:$GK$318,$FK$2,FALSE))</f>
        <v>0</v>
      </c>
      <c r="FL236" s="90">
        <f>IF(ISNA(VLOOKUP($B236,'[1]1718  Exp_Rev Access'!$F$7:$GK$318,$FL$2,FALSE)),"",VLOOKUP($B236,'[1]1718  Exp_Rev Access'!$F$7:$GK$318,$FL$2,FALSE))</f>
        <v>0</v>
      </c>
      <c r="FM236" s="90">
        <f>IF(ISNA(VLOOKUP($B236,'[1]1718  Exp_Rev Access'!$F$7:$GK$318,$FM$2,FALSE)),"",VLOOKUP($B236,'[1]1718  Exp_Rev Access'!$F$7:$GK$318,$FM$2,FALSE))</f>
        <v>0</v>
      </c>
      <c r="FN236" s="90">
        <f>IF(ISNA(VLOOKUP($B236,'[1]1718  Exp_Rev Access'!$F$7:$GK$318,$FN$2,FALSE)),"",VLOOKUP($B236,'[1]1718  Exp_Rev Access'!$F$7:$GK$318,$FN$2,FALSE))</f>
        <v>0</v>
      </c>
      <c r="FO236" s="90">
        <f>IF(ISNA(VLOOKUP($B236,'[1]1718  Exp_Rev Access'!$F$7:$GK$318,$FO$2,FALSE)),"",VLOOKUP($B236,'[1]1718  Exp_Rev Access'!$F$7:$GK$318,$FO$2,FALSE))</f>
        <v>0</v>
      </c>
      <c r="FP236" s="90">
        <f>IF(ISNA(VLOOKUP($B236,'[1]1718  Exp_Rev Access'!$F$7:$GK$318,$FP$2,FALSE)),"",VLOOKUP($B236,'[1]1718  Exp_Rev Access'!$F$7:$GK$318,$FP$2,FALSE))</f>
        <v>0</v>
      </c>
      <c r="FQ236" s="90">
        <f>IF(ISNA(VLOOKUP($B236,'[1]1718  Exp_Rev Access'!$F$7:$GK$318,$FQ$2,FALSE)),"",VLOOKUP($B236,'[1]1718  Exp_Rev Access'!$F$7:$GK$318,$FQ$2,FALSE))</f>
        <v>0</v>
      </c>
      <c r="FR236" s="90">
        <f>IF(ISNA(VLOOKUP($B236,'[1]1718  Exp_Rev Access'!$F$7:$GK$318,$FR$2,FALSE)),"",VLOOKUP($B236,'[1]1718  Exp_Rev Access'!$F$7:$GK$318,$FR$2,FALSE))</f>
        <v>6457.18</v>
      </c>
      <c r="FS236" s="56">
        <f t="shared" si="647"/>
        <v>242754.43</v>
      </c>
      <c r="FT236" s="92">
        <f t="shared" si="648"/>
        <v>2.3457463309440381E-2</v>
      </c>
      <c r="FU236" s="94">
        <f t="shared" si="649"/>
        <v>214.27890616035103</v>
      </c>
      <c r="FV236" s="95">
        <f>IF(ISNA(VLOOKUP($B236,'[1]1718  Exp_Rev Access'!$F$7:$GK$318,$FV$2,FALSE)),"",VLOOKUP($B236,'[1]1718  Exp_Rev Access'!$F$7:$GK$318,$FV$2,FALSE))</f>
        <v>0</v>
      </c>
      <c r="FW236" s="95">
        <f>IF(ISNA(VLOOKUP($B236,'[1]1718  Exp_Rev Access'!$F$7:$GK$318,$FW$2,FALSE)),"",VLOOKUP($B236,'[1]1718  Exp_Rev Access'!$F$7:$GK$318,$FW$2,FALSE))</f>
        <v>0</v>
      </c>
      <c r="FX236" s="95">
        <f>IF(ISNA(VLOOKUP($B236,'[1]1718  Exp_Rev Access'!$F$7:$GK$318,$FX$2,FALSE)),"",VLOOKUP($B236,'[1]1718  Exp_Rev Access'!$F$7:$GK$318,$FX$2,FALSE))</f>
        <v>0</v>
      </c>
      <c r="FY236" s="95">
        <f>IF(ISNA(VLOOKUP($B236,'[1]1718  Exp_Rev Access'!$F$7:$GK$318,$FY$2,FALSE)),"",VLOOKUP($B236,'[1]1718  Exp_Rev Access'!$F$7:$GK$318,$FY$2,FALSE))</f>
        <v>0</v>
      </c>
      <c r="FZ236" s="95">
        <f>IF(ISNA(VLOOKUP($B236,'[1]1718  Exp_Rev Access'!$F$7:$GK$318,$FZ$2,FALSE)),"",VLOOKUP($B236,'[1]1718  Exp_Rev Access'!$F$7:$GK$318,$FZ$2,FALSE))</f>
        <v>0</v>
      </c>
      <c r="GA236" s="95">
        <f>IF(ISNA(VLOOKUP($B236,'[1]1718  Exp_Rev Access'!$F$7:$GK$318,$GA$2,FALSE)),"",VLOOKUP($B236,'[1]1718  Exp_Rev Access'!$F$7:$GK$318,$GA$2,FALSE))</f>
        <v>0</v>
      </c>
      <c r="GB236" s="95">
        <f>IF(ISNA(VLOOKUP($B236,'[1]1718  Exp_Rev Access'!$F$7:$GK$318,$GB$2,FALSE)),"",VLOOKUP($B236,'[1]1718  Exp_Rev Access'!$F$7:$GK$318,$GB$2,FALSE))</f>
        <v>0</v>
      </c>
      <c r="GC236" s="95">
        <f>IF(ISNA(VLOOKUP($B236,'[1]1718  Exp_Rev Access'!$F$7:$GK$318,$GC$2,FALSE)),"",VLOOKUP($B236,'[1]1718  Exp_Rev Access'!$F$7:$GK$318,$GC$2,FALSE))</f>
        <v>0</v>
      </c>
      <c r="GD236" s="95">
        <f>IF(ISNA(VLOOKUP($B236,'[1]1718  Exp_Rev Access'!$F$7:$GK$318,$GD$2,FALSE)),"",VLOOKUP($B236,'[1]1718  Exp_Rev Access'!$F$7:$GK$318,$GD$2,FALSE))</f>
        <v>0</v>
      </c>
      <c r="GE236" s="95">
        <f>IF(ISNA(VLOOKUP($B236,'[1]1718  Exp_Rev Access'!$F$7:$GK$318,$GE$2,FALSE)),"",VLOOKUP($B236,'[1]1718  Exp_Rev Access'!$F$7:$GK$318,$GE$2,FALSE))</f>
        <v>0</v>
      </c>
      <c r="GF236" s="95">
        <f>IF(ISNA(VLOOKUP($B236,'[1]1718  Exp_Rev Access'!$F$7:$GK$318,$GF$2,FALSE)),"",VLOOKUP($B236,'[1]1718  Exp_Rev Access'!$F$7:$GK$318,$GF$2,FALSE))</f>
        <v>0</v>
      </c>
      <c r="GG236" s="95">
        <f>IF(ISNA(VLOOKUP($B236,'[1]1718  Exp_Rev Access'!$F$7:$GK$318,$GG$2,FALSE)),"",VLOOKUP($B236,'[1]1718  Exp_Rev Access'!$F$7:$GK$318,$GG$2,FALSE))</f>
        <v>0</v>
      </c>
      <c r="GH236" s="95">
        <f>IF(ISNA(VLOOKUP($B236,'[1]1718  Exp_Rev Access'!$F$7:$GK$318,$GH$2,FALSE)),"",VLOOKUP($B236,'[1]1718  Exp_Rev Access'!$F$7:$GK$318,$GH$2,FALSE))</f>
        <v>0</v>
      </c>
      <c r="GI236" s="95">
        <f>IF(ISNA(VLOOKUP($B236,'[1]1718  Exp_Rev Access'!$F$7:$GK$318,$GI$2,FALSE)),"",VLOOKUP($B236,'[1]1718  Exp_Rev Access'!$F$7:$GK$318,$GI$2,FALSE))</f>
        <v>0</v>
      </c>
      <c r="GJ236" s="95">
        <f>IF(ISNA(VLOOKUP($B236,'[1]1718  Exp_Rev Access'!$F$7:$GK$318,$GJ$2,FALSE)),"",VLOOKUP($B236,'[1]1718  Exp_Rev Access'!$F$7:$GK$318,$GJ$2,FALSE))</f>
        <v>0</v>
      </c>
      <c r="GK236" s="95">
        <f>IF(ISNA(VLOOKUP($B236,'[1]1718  Exp_Rev Access'!$F$7:$GK$318,$GK$2,FALSE)),"",VLOOKUP($B236,'[1]1718  Exp_Rev Access'!$F$7:$GK$318,$GK$2,FALSE))</f>
        <v>0</v>
      </c>
      <c r="GL236" s="95">
        <f>IF(ISNA(VLOOKUP($B236,'[1]1718  Exp_Rev Access'!$F$7:$GK$318,$GL$2,FALSE)),"",VLOOKUP($B236,'[1]1718  Exp_Rev Access'!$F$7:$GK$318,$GL$2,FALSE))</f>
        <v>1797.43</v>
      </c>
      <c r="GM236" s="95">
        <f>IF(ISNA(VLOOKUP($B236,'[1]1718  Exp_Rev Access'!$F$7:$GK$318,$GM$2,FALSE)),"",VLOOKUP($B236,'[1]1718  Exp_Rev Access'!$F$7:$GK$318,$GM$2,FALSE))</f>
        <v>0</v>
      </c>
      <c r="GN236" s="95">
        <f>IF(ISNA(VLOOKUP($B236,'[1]1718  Exp_Rev Access'!$F$7:$GK$318,$GN$2,FALSE)),"",VLOOKUP($B236,'[1]1718  Exp_Rev Access'!$F$7:$GK$318,$GN$2,FALSE))</f>
        <v>0</v>
      </c>
      <c r="GO236" s="95">
        <f>IF(ISNA(VLOOKUP($B236,'[1]1718  Exp_Rev Access'!$F$7:$GK$318,$GO$2,FALSE)),"",VLOOKUP($B236,'[1]1718  Exp_Rev Access'!$F$7:$GK$318,$GO$2,FALSE))</f>
        <v>0</v>
      </c>
      <c r="GP236" s="95">
        <f>IF(ISNA(VLOOKUP($B236,'[1]1718  Exp_Rev Access'!$F$7:$GK$318,$GP$2,FALSE)),"",VLOOKUP($B236,'[1]1718  Exp_Rev Access'!$F$7:$GK$318,$GP$2,FALSE))</f>
        <v>0</v>
      </c>
      <c r="GQ236" s="95">
        <f>IF(ISNA(VLOOKUP($B236,'[1]1718  Exp_Rev Access'!$F$7:$GK$318,$GQ$2,FALSE)),"",VLOOKUP($B236,'[1]1718  Exp_Rev Access'!$F$7:$GK$318,$GQ$2,FALSE))</f>
        <v>0</v>
      </c>
      <c r="GR236" s="95">
        <f>IF(ISNA(VLOOKUP($B236,'[1]1718  Exp_Rev Access'!$F$7:$GK$318,$GR$2,FALSE)),"",VLOOKUP($B236,'[1]1718  Exp_Rev Access'!$F$7:$GK$318,$GR$2,FALSE))</f>
        <v>0</v>
      </c>
      <c r="GS236" s="95">
        <f>IF(ISNA(VLOOKUP($B236,'[1]1718  Exp_Rev Access'!$F$7:$GK$318,$GS$2,FALSE)),"",VLOOKUP($B236,'[1]1718  Exp_Rev Access'!$F$7:$GK$318,$GS$2,FALSE))</f>
        <v>0</v>
      </c>
      <c r="GT236" s="95">
        <f>IF(ISNA(VLOOKUP($B236,'[1]1718  Exp_Rev Access'!$F$7:$GK$318,$GT$2,FALSE)),"",VLOOKUP($B236,'[1]1718  Exp_Rev Access'!$F$7:$GK$318,$GT$2,FALSE))</f>
        <v>0</v>
      </c>
      <c r="GU236" s="56">
        <f t="shared" si="650"/>
        <v>1797.43</v>
      </c>
      <c r="GV236" s="92">
        <f t="shared" si="651"/>
        <v>1.7368642160840248E-4</v>
      </c>
      <c r="GW236" s="96">
        <f t="shared" si="652"/>
        <v>1.5865882830636695</v>
      </c>
      <c r="HE236" s="97"/>
      <c r="HF236" s="97"/>
      <c r="HG236" s="97"/>
      <c r="HH236" s="97"/>
      <c r="HI236" s="97"/>
      <c r="HJ236" s="97"/>
      <c r="HK236" s="97"/>
      <c r="HL236" s="97"/>
      <c r="HM236" s="97"/>
      <c r="HN236" s="97"/>
    </row>
    <row r="237" spans="1:222" x14ac:dyDescent="0.3">
      <c r="A237" s="73"/>
      <c r="B237" s="88" t="s">
        <v>522</v>
      </c>
      <c r="C237" s="89" t="s">
        <v>523</v>
      </c>
      <c r="D237" s="75">
        <f>IF(ISNA(VLOOKUP($B237,'[1]1718 enrollment_Rev_Exp by size'!$A$7:H571,3,FALSE)),"",VLOOKUP($B237,'[1]1718 enrollment_Rev_Exp by size'!$A$7:$G$350,3,FALSE))</f>
        <v>777.28</v>
      </c>
      <c r="E237" s="76">
        <f>IF(ISNA(VLOOKUP($B237,'[1]1718 enrollment_Rev_Exp by size'!$A$7:I572,5,FALSE)),"",VLOOKUP($B237,'[1]1718 enrollment_Rev_Exp by size'!$A$7:$G$350,5,FALSE))</f>
        <v>10846508.32</v>
      </c>
      <c r="F237" s="70">
        <f t="shared" si="626"/>
        <v>10846508.32</v>
      </c>
      <c r="G237" s="70">
        <f t="shared" si="627"/>
        <v>0</v>
      </c>
      <c r="H237" s="90">
        <f>IF(ISNA(VLOOKUP($B237,'[1]1718  Exp_Rev Access'!$F$7:$GK$318,3,FALSE)),"",VLOOKUP($B237,'[1]1718  Exp_Rev Access'!$F$7:$GK$318,3,FALSE))</f>
        <v>2771871.33</v>
      </c>
      <c r="I237" s="90">
        <f>IF(ISNA(VLOOKUP($B237,'[1]1718  Exp_Rev Access'!$F$7:$GK$318,4,FALSE)),"",VLOOKUP($B237,'[1]1718  Exp_Rev Access'!$F$7:$GK$318,4,FALSE))</f>
        <v>0</v>
      </c>
      <c r="J237" s="90">
        <f>IF(ISNA(VLOOKUP($B237,'[1]1718  Exp_Rev Access'!$F$7:$GK$318,5,FALSE)),"",VLOOKUP($B237,'[1]1718  Exp_Rev Access'!$F$7:$GK$318,5,FALSE))</f>
        <v>0</v>
      </c>
      <c r="K237" s="90">
        <f>IF(ISNA(VLOOKUP($B237,'[1]1718  Exp_Rev Access'!$F$7:$GK$318,6,FALSE)),"-",VLOOKUP($B237,'[1]1718  Exp_Rev Access'!$F$7:$GK$318,6,FALSE))</f>
        <v>9748.4699999999993</v>
      </c>
      <c r="L237" s="90">
        <f>IF(ISNA(VLOOKUP($B237,'[1]1718  Exp_Rev Access'!$F$7:$GK$318,7,FALSE)),"",VLOOKUP($B237,'[1]1718  Exp_Rev Access'!$F$7:$GK$318,7,FALSE))</f>
        <v>0</v>
      </c>
      <c r="M237" s="90">
        <f>IF(ISNA(VLOOKUP($B237,'[1]1718  Exp_Rev Access'!$F$7:$GK$318,8,FALSE)),"",VLOOKUP($B237,'[1]1718  Exp_Rev Access'!$F$7:$GK$318,8,FALSE))</f>
        <v>0</v>
      </c>
      <c r="N237" s="56">
        <f t="shared" si="636"/>
        <v>2781619.8000000003</v>
      </c>
      <c r="O237" s="91">
        <f t="shared" si="637"/>
        <v>0.25645301860608355</v>
      </c>
      <c r="P237" s="56">
        <f t="shared" si="638"/>
        <v>3578.658655825443</v>
      </c>
      <c r="Q237" s="90">
        <f>IF(ISNA(VLOOKUP($B237,'[1]1718  Exp_Rev Access'!$F$7:$GK$318,10,FALSE)),"",VLOOKUP($B237,'[1]1718  Exp_Rev Access'!$F$7:$GK$318,10,FALSE))</f>
        <v>5425</v>
      </c>
      <c r="R237" s="90">
        <f>IF(ISNA(VLOOKUP($B237,'[1]1718  Exp_Rev Access'!$F$7:$GK$318,11,FALSE)),"",VLOOKUP($B237,'[1]1718  Exp_Rev Access'!$F$7:$GK$318,11,FALSE))</f>
        <v>0</v>
      </c>
      <c r="S237" s="90">
        <f>IF(ISNA(VLOOKUP($B237,'[1]1718  Exp_Rev Access'!$F$7:$GK$318,12,FALSE)),"",VLOOKUP($B237,'[1]1718  Exp_Rev Access'!$F$7:$GK$318,12,FALSE))</f>
        <v>0</v>
      </c>
      <c r="T237" s="90">
        <f>IF(ISNA(VLOOKUP($B237,'[1]1718  Exp_Rev Access'!$F$7:$GK$318,13,FALSE)),"",VLOOKUP($B237,'[1]1718  Exp_Rev Access'!$F$7:$GK$318,13,FALSE))</f>
        <v>0</v>
      </c>
      <c r="U237" s="90">
        <f>IF(ISNA(VLOOKUP($B237,'[1]1718  Exp_Rev Access'!$F$7:$GK$318,14,FALSE)),"",VLOOKUP($B237,'[1]1718  Exp_Rev Access'!$F$7:$GK$318,14,FALSE))</f>
        <v>0</v>
      </c>
      <c r="V237" s="90">
        <f>IF(ISNA(VLOOKUP($B237,'[1]1718  Exp_Rev Access'!$F$7:$GK$318,15,FALSE)),"",VLOOKUP($B237,'[1]1718  Exp_Rev Access'!$F$7:$GK$318,15,FALSE))</f>
        <v>0</v>
      </c>
      <c r="W237" s="90">
        <f>IF(ISNA(VLOOKUP($B237,'[1]1718  Exp_Rev Access'!$F$7:$GK$318,16,FALSE)),"",VLOOKUP($B237,'[1]1718  Exp_Rev Access'!$F$7:$GK$318,16,FALSE))</f>
        <v>0</v>
      </c>
      <c r="X237" s="90">
        <f>IF(ISNA(VLOOKUP($B237,'[1]1718  Exp_Rev Access'!$F$7:$GK$318,17,FALSE)),"",VLOOKUP($B237,'[1]1718  Exp_Rev Access'!$F$7:$GK$318,17,FALSE))</f>
        <v>0</v>
      </c>
      <c r="Y237" s="90">
        <f>IF(ISNA(VLOOKUP($B237,'[1]1718  Exp_Rev Access'!$F$7:$GK$318,18,FALSE)),"",VLOOKUP($B237,'[1]1718  Exp_Rev Access'!$F$7:$GK$318,18,FALSE))</f>
        <v>647</v>
      </c>
      <c r="Z237" s="90">
        <f>IF(ISNA(VLOOKUP($B237,'[1]1718  Exp_Rev Access'!$F$7:$GK$318,19,FALSE)),"",VLOOKUP($B237,'[1]1718  Exp_Rev Access'!$F$7:$GK$318,19,FALSE))</f>
        <v>0</v>
      </c>
      <c r="AA237" s="90">
        <f>IF(ISNA(VLOOKUP($B237,'[1]1718  Exp_Rev Access'!$F$7:$GK$318,20,FALSE)),"",VLOOKUP($B237,'[1]1718  Exp_Rev Access'!$F$7:$GK$318,20,FALSE))</f>
        <v>0</v>
      </c>
      <c r="AB237" s="90">
        <f>IF(ISNA(VLOOKUP($B237,'[1]1718  Exp_Rev Access'!$F$7:$GK$318,21,FALSE)),"",VLOOKUP($B237,'[1]1718  Exp_Rev Access'!$F$7:$GK$318,21,FALSE))</f>
        <v>0</v>
      </c>
      <c r="AC237" s="90">
        <f>IF(ISNA(VLOOKUP($B237,'[1]1718  Exp_Rev Access'!$F$7:$GK$318,22,FALSE)),"",VLOOKUP($B237,'[1]1718  Exp_Rev Access'!$F$7:$GK$318,22,FALSE))</f>
        <v>1704.15</v>
      </c>
      <c r="AD237" s="90">
        <f>IF(ISNA(VLOOKUP($B237,'[1]1718  Exp_Rev Access'!$F$7:$GK$318,23,FALSE)),"",VLOOKUP($B237,'[1]1718  Exp_Rev Access'!$F$7:$GK$318,23,FALSE))</f>
        <v>52197.52</v>
      </c>
      <c r="AE237" s="90">
        <f>IF(ISNA(VLOOKUP($B237,'[1]1718  Exp_Rev Access'!$F$7:$GK$318,24,FALSE)),"",VLOOKUP($B237,'[1]1718  Exp_Rev Access'!$F$7:$GK$318,24,FALSE))</f>
        <v>45437.57</v>
      </c>
      <c r="AF237" s="90">
        <f>IF(ISNA(VLOOKUP($B237,'[1]1718  Exp_Rev Access'!$F$7:$GK$318,25,FALSE)),"",VLOOKUP($B237,'[1]1718  Exp_Rev Access'!$F$7:$GK$318,25,FALSE))</f>
        <v>0</v>
      </c>
      <c r="AG237" s="90">
        <f>IF(ISNA(VLOOKUP($B237,'[1]1718  Exp_Rev Access'!$F$7:$GK$318,26,FALSE)),"",VLOOKUP($B237,'[1]1718  Exp_Rev Access'!$F$7:$GK$318,26,FALSE))</f>
        <v>32871.980000000003</v>
      </c>
      <c r="AH237" s="90">
        <f>IF(ISNA(VLOOKUP($B237,'[1]1718  Exp_Rev Access'!$F$7:$GK$318,27,FALSE)),"",VLOOKUP($B237,'[1]1718  Exp_Rev Access'!$F$7:$GK$318,27,FALSE))</f>
        <v>700.19</v>
      </c>
      <c r="AI237" s="90">
        <f>IF(ISNA(VLOOKUP($B237,'[1]1718  Exp_Rev Access'!$F$7:$GK$318,28,FALSE)),"",VLOOKUP($B237,'[1]1718  Exp_Rev Access'!$F$7:$GK$318,28,FALSE))</f>
        <v>0</v>
      </c>
      <c r="AJ237" s="90">
        <f>IF(ISNA(VLOOKUP($B237,'[1]1718  Exp_Rev Access'!$F$7:$GK$318,29,FALSE)),"",VLOOKUP($B237,'[1]1718  Exp_Rev Access'!$F$7:$GK$318,29,FALSE))</f>
        <v>0</v>
      </c>
      <c r="AK237" s="90">
        <f>IF(ISNA(VLOOKUP($B237,'[1]1718  Exp_Rev Access'!$F$7:$GK$318,30,FALSE)),"",VLOOKUP($B237,'[1]1718  Exp_Rev Access'!$F$7:$GK$318,30,FALSE))</f>
        <v>26.1</v>
      </c>
      <c r="AL237" s="90">
        <f>IF(ISNA(VLOOKUP($B237,'[1]1718  Exp_Rev Access'!$F$7:$GK$318,31,FALSE)),"",VLOOKUP($B237,'[1]1718  Exp_Rev Access'!$F$7:$GK$318,31,FALSE))</f>
        <v>21055.24</v>
      </c>
      <c r="AM237" s="56">
        <f t="shared" si="639"/>
        <v>160064.75</v>
      </c>
      <c r="AN237" s="92">
        <f t="shared" si="640"/>
        <v>1.4757260611219444E-2</v>
      </c>
      <c r="AO237" s="71">
        <f t="shared" si="641"/>
        <v>205.92933048579664</v>
      </c>
      <c r="AP237" s="90">
        <f>IF(ISNA(VLOOKUP($B237,'[1]1718  Exp_Rev Access'!$F$7:$GK$318,33,FALSE)),"",VLOOKUP($B237,'[1]1718  Exp_Rev Access'!$F$7:$GK$318,33,FALSE))</f>
        <v>5069598.74</v>
      </c>
      <c r="AQ237" s="90">
        <f>IF(ISNA(VLOOKUP($B237,'[1]1718  Exp_Rev Access'!$F$7:$GK$318,34,FALSE)),"",VLOOKUP($B237,'[1]1718  Exp_Rev Access'!$F$7:$GK$318,34,FALSE))</f>
        <v>86920.08</v>
      </c>
      <c r="AR237" s="90">
        <f>IF(ISNA(VLOOKUP($B237,'[1]1718  Exp_Rev Access'!$F$7:$GK$318,35,FALSE)),"",VLOOKUP($B237,'[1]1718  Exp_Rev Access'!$F$7:$GK$318,35,FALSE))</f>
        <v>0</v>
      </c>
      <c r="AS237" s="90">
        <f>IF(ISNA(VLOOKUP($B237,'[1]1718  Exp_Rev Access'!$F$7:$GK$318,36,FALSE)),"",VLOOKUP($B237,'[1]1718  Exp_Rev Access'!$F$7:$GK$318,36,FALSE))</f>
        <v>0</v>
      </c>
      <c r="AT237" s="90">
        <f>IF(ISNA(VLOOKUP($B237,'[1]1718  Exp_Rev Access'!$F$7:$GK$318,37,FALSE)),"",VLOOKUP($B237,'[1]1718  Exp_Rev Access'!$F$7:$GK$318,37,FALSE))</f>
        <v>0</v>
      </c>
      <c r="AU237" s="56">
        <f t="shared" si="642"/>
        <v>5156518.82</v>
      </c>
      <c r="AV237" s="93">
        <f t="shared" si="643"/>
        <v>0.4754081837093912</v>
      </c>
      <c r="AW237" s="56">
        <f t="shared" si="644"/>
        <v>6634.0557070811037</v>
      </c>
      <c r="AX237" s="90">
        <f>IF(ISNA(VLOOKUP($B237,'[1]1718  Exp_Rev Access'!$F$7:$GK$318,39,FALSE)),"",VLOOKUP($B237,'[1]1718  Exp_Rev Access'!$F$7:$GK$318,39,FALSE))</f>
        <v>23671.47</v>
      </c>
      <c r="AY237" s="90">
        <f>IF(ISNA(VLOOKUP($B237,'[1]1718  Exp_Rev Access'!$F$7:$GK$318,40,FALSE)),"",VLOOKUP($B237,'[1]1718  Exp_Rev Access'!$F$7:$GK$318,40,FALSE))</f>
        <v>691948.54</v>
      </c>
      <c r="AZ237" s="90">
        <f>IF(ISNA(VLOOKUP($B237,'[1]1718  Exp_Rev Access'!$F$7:$GK$318,41,FALSE)),"",VLOOKUP($B237,'[1]1718  Exp_Rev Access'!$F$7:$GK$318,41,FALSE))</f>
        <v>85417.75</v>
      </c>
      <c r="BA237" s="90">
        <f>IF(ISNA(VLOOKUP($B237,'[1]1718  Exp_Rev Access'!$F$7:$GK$318,42,FALSE)),"",VLOOKUP($B237,'[1]1718  Exp_Rev Access'!$F$7:$GK$318,42,FALSE))</f>
        <v>0</v>
      </c>
      <c r="BB237" s="90">
        <f>IF(ISNA(VLOOKUP($B237,'[1]1718  Exp_Rev Access'!$F$7:$GK$318,43,FALSE)),"",VLOOKUP($B237,'[1]1718  Exp_Rev Access'!$F$7:$GK$318,43,FALSE))</f>
        <v>0</v>
      </c>
      <c r="BC237" s="90">
        <f>IF(ISNA(VLOOKUP($B237,'[1]1718  Exp_Rev Access'!$F$7:$GK$318,44,FALSE)),"",VLOOKUP($B237,'[1]1718  Exp_Rev Access'!$F$7:$GK$318,44,FALSE))</f>
        <v>395473.91</v>
      </c>
      <c r="BD237" s="90">
        <f>IF(ISNA(VLOOKUP($B237,'[1]1718  Exp_Rev Access'!$F$7:$GK$318,45,FALSE)),"",VLOOKUP($B237,'[1]1718  Exp_Rev Access'!$F$7:$GK$318,45,FALSE))</f>
        <v>0</v>
      </c>
      <c r="BE237" s="90">
        <f>IF(ISNA(VLOOKUP($B237,'[1]1718  Exp_Rev Access'!$F$7:$GK$318,46,FALSE)),"",VLOOKUP($B237,'[1]1718  Exp_Rev Access'!$F$7:$GK$318,46,FALSE))</f>
        <v>6506.14</v>
      </c>
      <c r="BF237" s="90">
        <f>IF(ISNA(VLOOKUP($B237,'[1]1718  Exp_Rev Access'!$F$7:$GK$318,47,FALSE)),"",VLOOKUP($B237,'[1]1718  Exp_Rev Access'!$F$7:$GK$318,47,FALSE))</f>
        <v>0</v>
      </c>
      <c r="BG237" s="90">
        <f>IF(ISNA(VLOOKUP($B237,'[1]1718  Exp_Rev Access'!$F$7:$GK$318,48,FALSE)),"",VLOOKUP($B237,'[1]1718  Exp_Rev Access'!$F$7:$GK$318,48,FALSE))</f>
        <v>16271.52</v>
      </c>
      <c r="BH237" s="90">
        <f>IF(ISNA(VLOOKUP($B237,'[1]1718  Exp_Rev Access'!$F$7:$GK$318,49,FALSE)),"",VLOOKUP($B237,'[1]1718  Exp_Rev Access'!$F$7:$GK$318,49,FALSE))</f>
        <v>16307.42</v>
      </c>
      <c r="BI237" s="90">
        <f>IF(ISNA(VLOOKUP($B237,'[1]1718  Exp_Rev Access'!$F$7:$GK$318,50,FALSE)),"",VLOOKUP($B237,'[1]1718  Exp_Rev Access'!$F$7:$GK$318,50,FALSE))</f>
        <v>0</v>
      </c>
      <c r="BJ237" s="90">
        <f>IF(ISNA(VLOOKUP($B237,'[1]1718  Exp_Rev Access'!$F$7:$GK$318,51,FALSE)),"",VLOOKUP($B237,'[1]1718  Exp_Rev Access'!$F$7:$GK$318,51,FALSE))</f>
        <v>7643.03</v>
      </c>
      <c r="BK237" s="90">
        <f>IF(ISNA(VLOOKUP($B237,'[1]1718  Exp_Rev Access'!$F$7:$GK$318,52,FALSE)),"",VLOOKUP($B237,'[1]1718  Exp_Rev Access'!$F$7:$GK$318,52,FALSE))</f>
        <v>569087.56999999995</v>
      </c>
      <c r="BL237" s="90">
        <f>IF(ISNA(VLOOKUP($B237,'[1]1718  Exp_Rev Access'!$F$7:$GK$318,53,FALSE)),"",VLOOKUP($B237,'[1]1718  Exp_Rev Access'!$F$7:$GK$318,53,FALSE))</f>
        <v>0</v>
      </c>
      <c r="BM237" s="90">
        <f>IF(ISNA(VLOOKUP($B237,'[1]1718  Exp_Rev Access'!$F$7:$GK$318,54,FALSE)),"",VLOOKUP($B237,'[1]1718  Exp_Rev Access'!$F$7:$GK$318,54,FALSE))</f>
        <v>235.94</v>
      </c>
      <c r="BN237" s="90">
        <f>IF(ISNA(VLOOKUP($B237,'[1]1718  Exp_Rev Access'!$F$7:$GK$318,55,FALSE)),"",VLOOKUP($B237,'[1]1718  Exp_Rev Access'!$F$7:$GK$318,55,FALSE))</f>
        <v>0</v>
      </c>
      <c r="BO237" s="90">
        <f>IF(ISNA(VLOOKUP($B237,'[1]1718  Exp_Rev Access'!$F$7:$GK$318,56,FALSE)),"",VLOOKUP($B237,'[1]1718  Exp_Rev Access'!$F$7:$GK$318,56,FALSE))</f>
        <v>0</v>
      </c>
      <c r="BP237" s="90">
        <f>IF(ISNA(VLOOKUP($B237,'[1]1718  Exp_Rev Access'!$F$7:$GK$318,57,FALSE)),"",VLOOKUP($B237,'[1]1718  Exp_Rev Access'!$F$7:$GK$318,57,FALSE))</f>
        <v>0</v>
      </c>
      <c r="BQ237" s="90">
        <f>IF(ISNA(VLOOKUP($B237,'[1]1718  Exp_Rev Access'!$F$7:$GK$318,58,FALSE)),"",VLOOKUP($B237,'[1]1718  Exp_Rev Access'!$F$7:$GK$318,58,FALSE))</f>
        <v>0</v>
      </c>
      <c r="BR237" s="90">
        <f>IF(ISNA(VLOOKUP($B237,'[1]1718  Exp_Rev Access'!$F$7:$GK$318,59,FALSE)),"",VLOOKUP($B237,'[1]1718  Exp_Rev Access'!$F$7:$GK$318,59,FALSE))</f>
        <v>0</v>
      </c>
      <c r="BS237" s="90">
        <f>IF(ISNA(VLOOKUP($B237,'[1]1718  Exp_Rev Access'!$F$7:$GK$318,60,FALSE)),"",VLOOKUP($B237,'[1]1718  Exp_Rev Access'!$F$7:$GK$318,60,FALSE))</f>
        <v>0</v>
      </c>
      <c r="BT237" s="90">
        <f>IF(ISNA(VLOOKUP($B237,'[1]1718  Exp_Rev Access'!$F$7:$GK$318,61,FALSE)),"",VLOOKUP($B237,'[1]1718  Exp_Rev Access'!$F$7:$GK$318,61,FALSE))</f>
        <v>0</v>
      </c>
      <c r="BU237" s="90">
        <f>IF(ISNA(VLOOKUP($B237,'[1]1718  Exp_Rev Access'!$F$7:$GK$318,62,FALSE)),"",VLOOKUP($B237,'[1]1718  Exp_Rev Access'!$F$7:$GK$318,62,FALSE))</f>
        <v>0</v>
      </c>
      <c r="BV237" s="56">
        <f t="shared" si="571"/>
        <v>1812563.2899999996</v>
      </c>
      <c r="BW237" s="92">
        <f t="shared" si="645"/>
        <v>0.16711030282969436</v>
      </c>
      <c r="BX237" s="71">
        <f t="shared" si="646"/>
        <v>2331.9309515232603</v>
      </c>
      <c r="BY237" s="90">
        <f>IF(ISNA(VLOOKUP($B237,'[1]1718  Exp_Rev Access'!$F$7:$GK$318,64,FALSE)),"",VLOOKUP($B237,'[1]1718  Exp_Rev Access'!$F$7:$GK$318,64,FALSE))</f>
        <v>0</v>
      </c>
      <c r="BZ237" s="90">
        <f>IF(ISNA(VLOOKUP($B237,'[1]1718  Exp_Rev Access'!$F$7:$GK$318,65,FALSE)),"",VLOOKUP($B237,'[1]1718  Exp_Rev Access'!$F$7:$GK$318,65,FALSE))</f>
        <v>0</v>
      </c>
      <c r="CA237" s="90">
        <f>IF(ISNA(VLOOKUP($B237,'[1]1718  Exp_Rev Access'!$F$7:$GK$318,66,FALSE)),"",VLOOKUP($B237,'[1]1718  Exp_Rev Access'!$F$7:$GK$318,66,FALSE))</f>
        <v>0</v>
      </c>
      <c r="CB237" s="90">
        <f>IF(ISNA(VLOOKUP($B237,'[1]1718  Exp_Rev Access'!$F$7:$GK$318,67,FALSE)),"",VLOOKUP($B237,'[1]1718  Exp_Rev Access'!$F$7:$GK$318,67,FALSE))</f>
        <v>0</v>
      </c>
      <c r="CC237" s="90">
        <f>IF(ISNA(VLOOKUP($B237,'[1]1718  Exp_Rev Access'!$F$7:$GK$318,68,FALSE)),"",VLOOKUP($B237,'[1]1718  Exp_Rev Access'!$F$7:$GK$318,68,FALSE))</f>
        <v>13668.9</v>
      </c>
      <c r="CD237" s="90">
        <f>IF(ISNA(VLOOKUP($B237,'[1]1718  Exp_Rev Access'!$F$7:$GK$318,69,FALSE)),"",VLOOKUP($B237,'[1]1718  Exp_Rev Access'!$F$7:$GK$318,69,FALSE))</f>
        <v>0</v>
      </c>
      <c r="CE237" s="56">
        <f t="shared" si="566"/>
        <v>13668.9</v>
      </c>
      <c r="CF237" s="92">
        <f t="shared" si="591"/>
        <v>1.2602120052584811E-3</v>
      </c>
      <c r="CG237" s="78">
        <f t="shared" si="592"/>
        <v>17.585554755043226</v>
      </c>
      <c r="CH237" s="90">
        <f>IF(ISNA(VLOOKUP($B237,'[1]1718  Exp_Rev Access'!$F$7:$GK$318,$CH$2,FALSE)),"",VLOOKUP($B237,'[1]1718  Exp_Rev Access'!$F$7:$GK$318,$CH$2,FALSE))</f>
        <v>0</v>
      </c>
      <c r="CI237" s="90">
        <f>IF(ISNA(VLOOKUP($B237,'[1]1718  Exp_Rev Access'!$F$7:$GK$318,$CI$2,FALSE)),"",VLOOKUP($B237,'[1]1718  Exp_Rev Access'!$F$7:$GK$318,$CI$2,FALSE))</f>
        <v>0</v>
      </c>
      <c r="CJ237" s="90">
        <f>IF(ISNA(VLOOKUP($B237,'[1]1718  Exp_Rev Access'!$F$7:$GK$318,$CJ$2,FALSE)),"",VLOOKUP($B237,'[1]1718  Exp_Rev Access'!$F$7:$GK$318,$CJ$2,FALSE))</f>
        <v>0</v>
      </c>
      <c r="CK237" s="90">
        <f>IF(ISNA(VLOOKUP($B237,'[1]1718  Exp_Rev Access'!$F$7:$GK$318,$CK$2,FALSE)),"",VLOOKUP($B237,'[1]1718  Exp_Rev Access'!$F$7:$GK$318,$CK$2,FALSE))</f>
        <v>0</v>
      </c>
      <c r="CL237" s="90">
        <f>IF(ISNA(VLOOKUP($B237,'[1]1718  Exp_Rev Access'!$F$7:$GK$318,$CL$2,FALSE)),"",VLOOKUP($B237,'[1]1718  Exp_Rev Access'!$F$7:$GK$318,$CL$2,FALSE))</f>
        <v>0</v>
      </c>
      <c r="CM237" s="90">
        <f>IF(ISNA(VLOOKUP($B237,'[1]1718  Exp_Rev Access'!$F$7:$GK$318,$CM$2,FALSE)),"",VLOOKUP($B237,'[1]1718  Exp_Rev Access'!$F$7:$GK$318,$CM$2,FALSE))</f>
        <v>0</v>
      </c>
      <c r="CN237" s="90">
        <f>IF(ISNA(VLOOKUP($B237,'[1]1718  Exp_Rev Access'!$F$7:$GK$318,$CN$2,FALSE)),"",VLOOKUP($B237,'[1]1718  Exp_Rev Access'!$F$7:$GK$318,$CN$2,FALSE))</f>
        <v>0</v>
      </c>
      <c r="CO237" s="90">
        <f>IF(ISNA(VLOOKUP($B237,'[1]1718  Exp_Rev Access'!$F$7:$GK$318,$CO$2,FALSE)),"",VLOOKUP($B237,'[1]1718  Exp_Rev Access'!$F$7:$GK$318,$CO$2,FALSE))</f>
        <v>0</v>
      </c>
      <c r="CP237" s="90">
        <f>IF(ISNA(VLOOKUP($B237,'[1]1718  Exp_Rev Access'!$F$7:$GK$318,$CP$2,FALSE)),"",VLOOKUP($B237,'[1]1718  Exp_Rev Access'!$F$7:$GK$318,$CP$2,FALSE))</f>
        <v>0</v>
      </c>
      <c r="CQ237" s="90">
        <f>IF(ISNA(VLOOKUP($B237,'[1]1718  Exp_Rev Access'!$F$7:$GK$318,$CQ$2,FALSE)),"",VLOOKUP($B237,'[1]1718  Exp_Rev Access'!$F$7:$GK$318,$CQ$2,FALSE))</f>
        <v>206671.29</v>
      </c>
      <c r="CR237" s="90">
        <f>IF(ISNA(VLOOKUP($B237,'[1]1718  Exp_Rev Access'!$F$7:$GK$318,$CR$2,FALSE)),"",VLOOKUP($B237,'[1]1718  Exp_Rev Access'!$F$7:$GK$318,$CR$2,FALSE))</f>
        <v>0</v>
      </c>
      <c r="CS237" s="90">
        <f>IF(ISNA(VLOOKUP($B237,'[1]1718  Exp_Rev Access'!$F$7:$GK$318,$CS$2,FALSE)),"",VLOOKUP($B237,'[1]1718  Exp_Rev Access'!$F$7:$GK$318,$CS$2,FALSE))</f>
        <v>0</v>
      </c>
      <c r="CT237" s="90">
        <f>IF(ISNA(VLOOKUP($B237,'[1]1718  Exp_Rev Access'!$F$7:$GK$318,$CT$2,FALSE)),"",VLOOKUP($B237,'[1]1718  Exp_Rev Access'!$F$7:$GK$318,$CT$2,FALSE))</f>
        <v>0</v>
      </c>
      <c r="CU237" s="90">
        <f>IF(ISNA(VLOOKUP($B237,'[1]1718  Exp_Rev Access'!$F$7:$GK$318,$CU$2,FALSE)),"",VLOOKUP($B237,'[1]1718  Exp_Rev Access'!$F$7:$GK$318,$CU$2,FALSE))</f>
        <v>355948.01</v>
      </c>
      <c r="CV237" s="90">
        <f>IF(ISNA(VLOOKUP($B237,'[1]1718  Exp_Rev Access'!$F$7:$GK$318,$CV$2,FALSE)),"",VLOOKUP($B237,'[1]1718  Exp_Rev Access'!$F$7:$GK$318,$CV$2,FALSE))</f>
        <v>39643.29</v>
      </c>
      <c r="CW237" s="90">
        <f>IF(ISNA(VLOOKUP($B237,'[1]1718  Exp_Rev Access'!$F$7:$GK$318,$CW$2,FALSE)),"",VLOOKUP($B237,'[1]1718  Exp_Rev Access'!$F$7:$GK$318,$CW$2,FALSE))</f>
        <v>0</v>
      </c>
      <c r="CX237" s="90">
        <f>IF(ISNA(VLOOKUP($B237,'[1]1718  Exp_Rev Access'!$F$7:$GK$318,$CX$2,FALSE)),"",VLOOKUP($B237,'[1]1718  Exp_Rev Access'!$F$7:$GK$318,$CX$2,FALSE))</f>
        <v>0</v>
      </c>
      <c r="CY237" s="90">
        <f>IF(ISNA(VLOOKUP($B237,'[1]1718  Exp_Rev Access'!$F$7:$GK$318,$CY$2,FALSE)),"",VLOOKUP($B237,'[1]1718  Exp_Rev Access'!$F$7:$GK$318,$CY$2,FALSE))</f>
        <v>0</v>
      </c>
      <c r="CZ237" s="90">
        <f>IF(ISNA(VLOOKUP($B237,'[1]1718  Exp_Rev Access'!$F$7:$GK$318,$CZ$2,FALSE)),"",VLOOKUP($B237,'[1]1718  Exp_Rev Access'!$F$7:$GK$318,$CZ$2,FALSE))</f>
        <v>0</v>
      </c>
      <c r="DA237" s="90">
        <f>IF(ISNA(VLOOKUP($B237,'[1]1718  Exp_Rev Access'!$F$7:$GK$318,$DA$2,FALSE)),"",VLOOKUP($B237,'[1]1718  Exp_Rev Access'!$F$7:$GK$318,$DA$2,FALSE))</f>
        <v>0</v>
      </c>
      <c r="DB237" s="90">
        <f>IF(ISNA(VLOOKUP($B237,'[1]1718  Exp_Rev Access'!$F$7:$GK$318,$DB$2,FALSE)),"",VLOOKUP($B237,'[1]1718  Exp_Rev Access'!$F$7:$GK$318,$DB$2,FALSE))</f>
        <v>0</v>
      </c>
      <c r="DC237" s="90">
        <f>IF(ISNA(VLOOKUP($B237,'[1]1718  Exp_Rev Access'!$F$7:$GK$318,$DC$2,FALSE)),"",VLOOKUP($B237,'[1]1718  Exp_Rev Access'!$F$7:$GK$318,$DC$2,FALSE))</f>
        <v>0</v>
      </c>
      <c r="DD237" s="90">
        <f>IF(ISNA(VLOOKUP($B237,'[1]1718  Exp_Rev Access'!$F$7:$GK$318,$DD$2,FALSE)),"",VLOOKUP($B237,'[1]1718  Exp_Rev Access'!$F$7:$GK$318,$DD$2,FALSE))</f>
        <v>0</v>
      </c>
      <c r="DE237" s="90">
        <f>IF(ISNA(VLOOKUP($B237,'[1]1718  Exp_Rev Access'!$F$7:$GK$318,$DE$2,FALSE)),"",VLOOKUP($B237,'[1]1718  Exp_Rev Access'!$F$7:$GK$318,$DE$2,FALSE))</f>
        <v>0</v>
      </c>
      <c r="DF237" s="90">
        <f>IF(ISNA(VLOOKUP($B237,'[1]1718  Exp_Rev Access'!$F$7:$GK$318,$DF$2,FALSE)),"",VLOOKUP($B237,'[1]1718  Exp_Rev Access'!$F$7:$GK$318,$DF$2,FALSE))</f>
        <v>0</v>
      </c>
      <c r="DG237" s="90">
        <f>IF(ISNA(VLOOKUP($B237,'[1]1718  Exp_Rev Access'!$F$7:$GK$318,$DG$2,FALSE)),"",VLOOKUP($B237,'[1]1718  Exp_Rev Access'!$F$7:$GK$318,$DG$2,FALSE))</f>
        <v>0</v>
      </c>
      <c r="DH237" s="90">
        <f>IF(ISNA(VLOOKUP($B237,'[1]1718  Exp_Rev Access'!$F$7:$GK$318,$DH$2,FALSE)),"",VLOOKUP($B237,'[1]1718  Exp_Rev Access'!$F$7:$GK$318,$DH$2,FALSE))</f>
        <v>0</v>
      </c>
      <c r="DI237" s="90">
        <f>IF(ISNA(VLOOKUP($B237,'[1]1718  Exp_Rev Access'!$F$7:$GK$318,$DI$2,FALSE)),"",VLOOKUP($B237,'[1]1718  Exp_Rev Access'!$F$7:$GK$318,$DI$2,FALSE))</f>
        <v>269045.78999999998</v>
      </c>
      <c r="DJ237" s="90">
        <f>IF(ISNA(VLOOKUP($B237,'[1]1718  Exp_Rev Access'!$F$7:$GK$318,$DJ$2,FALSE)),"",VLOOKUP($B237,'[1]1718  Exp_Rev Access'!$F$7:$GK$318,$DJ$2,FALSE))</f>
        <v>0</v>
      </c>
      <c r="DK237" s="90">
        <f>IF(ISNA(VLOOKUP($B237,'[1]1718  Exp_Rev Access'!$F$7:$GK$318,$DK$2,FALSE)),"",VLOOKUP($B237,'[1]1718  Exp_Rev Access'!$F$7:$GK$318,$DK$2,FALSE))</f>
        <v>0</v>
      </c>
      <c r="DL237" s="90">
        <f>IF(ISNA(VLOOKUP($B237,'[1]1718  Exp_Rev Access'!$F$7:$GK$318,$DL$2,FALSE)),"",VLOOKUP($B237,'[1]1718  Exp_Rev Access'!$F$7:$GK$318,$DL$2,FALSE))</f>
        <v>0</v>
      </c>
      <c r="DM237" s="90">
        <f>IF(ISNA(VLOOKUP($B237,'[1]1718  Exp_Rev Access'!$F$7:$GK$318,$DM$2,FALSE)),"",VLOOKUP($B237,'[1]1718  Exp_Rev Access'!$F$7:$GK$318,$DM$2,FALSE))</f>
        <v>0</v>
      </c>
      <c r="DN237" s="90">
        <f>IF(ISNA(VLOOKUP($B237,'[1]1718  Exp_Rev Access'!$F$7:$GK$318,$DN$2,FALSE)),"",VLOOKUP($B237,'[1]1718  Exp_Rev Access'!$F$7:$GK$318,$DN$2,FALSE))</f>
        <v>0</v>
      </c>
      <c r="DO237" s="90">
        <f>IF(ISNA(VLOOKUP($B237,'[1]1718  Exp_Rev Access'!$F$7:$GK$318,$DO$2,FALSE)),"",VLOOKUP($B237,'[1]1718  Exp_Rev Access'!$F$7:$GK$318,$DO$2,FALSE))</f>
        <v>0</v>
      </c>
      <c r="DP237" s="90">
        <f>IF(ISNA(VLOOKUP($B237,'[1]1718  Exp_Rev Access'!$F$7:$GK$318,$DP$2,FALSE)),"",VLOOKUP($B237,'[1]1718  Exp_Rev Access'!$F$7:$GK$318,$DP$2,FALSE))</f>
        <v>0</v>
      </c>
      <c r="DQ237" s="90">
        <f>IF(ISNA(VLOOKUP($B237,'[1]1718  Exp_Rev Access'!$F$7:$GK$318,$DQ$2,FALSE)),"",VLOOKUP($B237,'[1]1718  Exp_Rev Access'!$F$7:$GK$318,$DQ$2,FALSE))</f>
        <v>0</v>
      </c>
      <c r="DR237" s="90">
        <f>IF(ISNA(VLOOKUP($B237,'[1]1718  Exp_Rev Access'!$F$7:$GK$318,$DR$2,FALSE)),"",VLOOKUP($B237,'[1]1718  Exp_Rev Access'!$F$7:$GK$318,$DR$2,FALSE))</f>
        <v>0</v>
      </c>
      <c r="DS237" s="90">
        <f>IF(ISNA(VLOOKUP($B237,'[1]1718  Exp_Rev Access'!$F$7:$GK$318,$DS$2,FALSE)),"",VLOOKUP($B237,'[1]1718  Exp_Rev Access'!$F$7:$GK$318,$DS$2,FALSE))</f>
        <v>0</v>
      </c>
      <c r="DT237" s="90">
        <f>IF(ISNA(VLOOKUP($B237,'[1]1718  Exp_Rev Access'!$F$7:$GK$318,$DT$2,FALSE)),"",VLOOKUP($B237,'[1]1718  Exp_Rev Access'!$F$7:$GK$318,$DT$2,FALSE))</f>
        <v>0</v>
      </c>
      <c r="DU237" s="90">
        <f>IF(ISNA(VLOOKUP($B237,'[1]1718  Exp_Rev Access'!$F$7:$GK$318,$DU$2,FALSE)),"",VLOOKUP($B237,'[1]1718  Exp_Rev Access'!$F$7:$GK$318,$DU$2,FALSE))</f>
        <v>0</v>
      </c>
      <c r="DV237" s="90">
        <f>IF(ISNA(VLOOKUP($B237,'[1]1718  Exp_Rev Access'!$F$7:$GK$318,$DV$2,FALSE)),"",VLOOKUP($B237,'[1]1718  Exp_Rev Access'!$F$7:$GK$318,$DV$2,FALSE))</f>
        <v>0</v>
      </c>
      <c r="DW237" s="90">
        <f>IF(ISNA(VLOOKUP($B237,'[1]1718  Exp_Rev Access'!$F$7:$GK$318,$DW$2,FALSE)),"",VLOOKUP($B237,'[1]1718  Exp_Rev Access'!$F$7:$GK$318,$DW$2,FALSE))</f>
        <v>0</v>
      </c>
      <c r="DX237" s="90">
        <f>IF(ISNA(VLOOKUP($B237,'[1]1718  Exp_Rev Access'!$F$7:$GK$318,$DX$2,FALSE)),"",VLOOKUP($B237,'[1]1718  Exp_Rev Access'!$F$7:$GK$318,$DX$2,FALSE))</f>
        <v>0</v>
      </c>
      <c r="DY237" s="90">
        <f>IF(ISNA(VLOOKUP($B237,'[1]1718  Exp_Rev Access'!$F$7:$GK$318,$DY$2,FALSE)),"",VLOOKUP($B237,'[1]1718  Exp_Rev Access'!$F$7:$GK$318,$DY$2,FALSE))</f>
        <v>0</v>
      </c>
      <c r="DZ237" s="90">
        <f>IF(ISNA(VLOOKUP($B237,'[1]1718  Exp_Rev Access'!$F$7:$GK$318,$DZ$2,FALSE)),"",VLOOKUP($B237,'[1]1718  Exp_Rev Access'!$F$7:$GK$318,$DZ$2,FALSE))</f>
        <v>0</v>
      </c>
      <c r="EA237" s="90">
        <f>IF(ISNA(VLOOKUP($B237,'[1]1718  Exp_Rev Access'!$F$7:$GK$318,$EA$2,FALSE)),"",VLOOKUP($B237,'[1]1718  Exp_Rev Access'!$F$7:$GK$318,$EA$2,FALSE))</f>
        <v>0</v>
      </c>
      <c r="EB237" s="90">
        <f>IF(ISNA(VLOOKUP($B237,'[1]1718  Exp_Rev Access'!$F$7:$GK$318,$EB$2,FALSE)),"",VLOOKUP($B237,'[1]1718  Exp_Rev Access'!$F$7:$GK$318,$EB$2,FALSE))</f>
        <v>0</v>
      </c>
      <c r="EC237" s="90">
        <f>IF(ISNA(VLOOKUP($B237,'[1]1718  Exp_Rev Access'!$F$7:$GK$318,$EC$2,FALSE)),"",VLOOKUP($B237,'[1]1718  Exp_Rev Access'!$F$7:$GK$318,$EC$2,FALSE))</f>
        <v>0</v>
      </c>
      <c r="ED237" s="90">
        <f>IF(ISNA(VLOOKUP($B237,'[1]1718  Exp_Rev Access'!$F$7:$GK$318,$ED$2,FALSE)),"",VLOOKUP($B237,'[1]1718  Exp_Rev Access'!$F$7:$GK$318,$ED$2,FALSE))</f>
        <v>0</v>
      </c>
      <c r="EE237" s="90">
        <f>IF(ISNA(VLOOKUP($B237,'[1]1718  Exp_Rev Access'!$F$7:$GK$318,$EE$2,FALSE)),"",VLOOKUP($B237,'[1]1718  Exp_Rev Access'!$F$7:$GK$318,$EE$2,FALSE))</f>
        <v>0</v>
      </c>
      <c r="EF237" s="90">
        <f>IF(ISNA(VLOOKUP($B237,'[1]1718  Exp_Rev Access'!$F$7:$GK$318,$EF$2,FALSE)),"",VLOOKUP($B237,'[1]1718  Exp_Rev Access'!$F$7:$GK$318,$EF$2,FALSE))</f>
        <v>0</v>
      </c>
      <c r="EG237" s="90">
        <f>IF(ISNA(VLOOKUP($B237,'[1]1718  Exp_Rev Access'!$F$7:$GK$318,$EG$2,FALSE)),"",VLOOKUP($B237,'[1]1718  Exp_Rev Access'!$F$7:$GK$318,$EG$2,FALSE))</f>
        <v>0</v>
      </c>
      <c r="EH237" s="90">
        <f>IF(ISNA(VLOOKUP($B237,'[1]1718  Exp_Rev Access'!$F$7:$GK$318,$EH$2,FALSE)),"",VLOOKUP($B237,'[1]1718  Exp_Rev Access'!$F$7:$GK$318,$EH$2,FALSE))</f>
        <v>0</v>
      </c>
      <c r="EI237" s="90">
        <f>IF(ISNA(VLOOKUP($B237,'[1]1718  Exp_Rev Access'!$F$7:$GK$318,$EI$2,FALSE)),"",VLOOKUP($B237,'[1]1718  Exp_Rev Access'!$F$7:$GK$318,$EI$2,FALSE))</f>
        <v>0</v>
      </c>
      <c r="EJ237" s="90">
        <f>IF(ISNA(VLOOKUP($B237,'[1]1718  Exp_Rev Access'!$F$7:$GK$318,$EJ$2,FALSE)),"",VLOOKUP($B237,'[1]1718  Exp_Rev Access'!$F$7:$GK$318,$EJ$2,FALSE))</f>
        <v>0</v>
      </c>
      <c r="EK237" s="90">
        <f>IF(ISNA(VLOOKUP($B237,'[1]1718  Exp_Rev Access'!$F$7:$GK$318,$EK$2,FALSE)),"",VLOOKUP($B237,'[1]1718  Exp_Rev Access'!$F$7:$GK$318,$EK$2,FALSE))</f>
        <v>0</v>
      </c>
      <c r="EL237" s="90">
        <f>IF(ISNA(VLOOKUP($B237,'[1]1718  Exp_Rev Access'!$F$7:$GK$318,$EL$2,FALSE)),"",VLOOKUP($B237,'[1]1718  Exp_Rev Access'!$F$7:$GK$318,$EL$2,FALSE))</f>
        <v>0</v>
      </c>
      <c r="EM237" s="90">
        <f>IF(ISNA(VLOOKUP($B237,'[1]1718  Exp_Rev Access'!$F$7:$GK$318,$EM$2,FALSE)),"",VLOOKUP($B237,'[1]1718  Exp_Rev Access'!$F$7:$GK$318,$EM$2,FALSE))</f>
        <v>0</v>
      </c>
      <c r="EN237" s="90">
        <f>IF(ISNA(VLOOKUP($B237,'[1]1718  Exp_Rev Access'!$F$7:$GK$318,$EN$2,FALSE)),"",VLOOKUP($B237,'[1]1718  Exp_Rev Access'!$F$7:$GK$318,$EN$2,FALSE))</f>
        <v>0</v>
      </c>
      <c r="EO237" s="90">
        <f>IF(ISNA(VLOOKUP($B237,'[1]1718  Exp_Rev Access'!$F$7:$GK$318,$EO$2,FALSE)),"",VLOOKUP($B237,'[1]1718  Exp_Rev Access'!$F$7:$GK$318,$EO$2,FALSE))</f>
        <v>20731.82</v>
      </c>
      <c r="EP237" s="90">
        <f>IF(ISNA(VLOOKUP($B237,'[1]1718  Exp_Rev Access'!$F$7:$GK$318,$EP$2,FALSE)),"",VLOOKUP($B237,'[1]1718  Exp_Rev Access'!$F$7:$GK$318,$EP$2,FALSE))</f>
        <v>0</v>
      </c>
      <c r="EQ237" s="90">
        <f>IF(ISNA(VLOOKUP($B237,'[1]1718  Exp_Rev Access'!$F$7:$GK$318,$EQ$2,FALSE)),"",VLOOKUP($B237,'[1]1718  Exp_Rev Access'!$F$7:$GK$318,$EQ$2,FALSE))</f>
        <v>0</v>
      </c>
      <c r="ER237" s="90">
        <f>IF(ISNA(VLOOKUP($B237,'[1]1718  Exp_Rev Access'!$F$7:$GK$318,$ER$2,FALSE)),"",VLOOKUP($B237,'[1]1718  Exp_Rev Access'!$F$7:$GK$318,$ER$2,FALSE))</f>
        <v>0</v>
      </c>
      <c r="ES237" s="90">
        <f>IF(ISNA(VLOOKUP($B237,'[1]1718  Exp_Rev Access'!$F$7:$GK$318,$ES$2,FALSE)),"",VLOOKUP($B237,'[1]1718  Exp_Rev Access'!$F$7:$GK$318,$ES$2,FALSE))</f>
        <v>0</v>
      </c>
      <c r="ET237" s="90">
        <f>IF(ISNA(VLOOKUP($B237,'[1]1718  Exp_Rev Access'!$F$7:$GK$318,$ET$2,FALSE)),"",VLOOKUP($B237,'[1]1718  Exp_Rev Access'!$F$7:$GK$318,$ET$2,FALSE))</f>
        <v>0</v>
      </c>
      <c r="EU237" s="90">
        <f>IF(ISNA(VLOOKUP($B237,'[1]1718  Exp_Rev Access'!$F$7:$GK$318,$EU$2,FALSE)),"",VLOOKUP($B237,'[1]1718  Exp_Rev Access'!$F$7:$GK$318,$EU$2,FALSE))</f>
        <v>0</v>
      </c>
      <c r="EV237" s="90">
        <f>IF(ISNA(VLOOKUP($B237,'[1]1718  Exp_Rev Access'!$F$7:$GK$318,$EV$2,FALSE)),"",VLOOKUP($B237,'[1]1718  Exp_Rev Access'!$F$7:$GK$318,$EV$2,FALSE))</f>
        <v>970.76</v>
      </c>
      <c r="EW237" s="90">
        <f>IF(ISNA(VLOOKUP($B237,'[1]1718  Exp_Rev Access'!$F$7:$GK$318,$EW$2,FALSE)),"",VLOOKUP($B237,'[1]1718  Exp_Rev Access'!$F$7:$GK$318,$EW$2,FALSE))</f>
        <v>0</v>
      </c>
      <c r="EX237" s="90">
        <f>IF(ISNA(VLOOKUP($B237,'[1]1718  Exp_Rev Access'!$F$7:$GK$318,$EX$2,FALSE)),"",VLOOKUP($B237,'[1]1718  Exp_Rev Access'!$F$7:$GK$318,$EX$2,FALSE))</f>
        <v>0</v>
      </c>
      <c r="EY237" s="90">
        <f>IF(ISNA(VLOOKUP($B237,'[1]1718  Exp_Rev Access'!$F$7:$GK$318,$EY$2,FALSE)),"",VLOOKUP($B237,'[1]1718  Exp_Rev Access'!$F$7:$GK$318,$EY$2,FALSE))</f>
        <v>0</v>
      </c>
      <c r="EZ237" s="90">
        <f>IF(ISNA(VLOOKUP($B237,'[1]1718  Exp_Rev Access'!$F$7:$GK$318,$EZ$2,FALSE)),"",VLOOKUP($B237,'[1]1718  Exp_Rev Access'!$F$7:$GK$318,$EZ$2,FALSE))</f>
        <v>0</v>
      </c>
      <c r="FA237" s="90">
        <f>IF(ISNA(VLOOKUP($B237,'[1]1718  Exp_Rev Access'!$F$7:$GK$318,$FA$2,FALSE)),"",VLOOKUP($B237,'[1]1718  Exp_Rev Access'!$F$7:$GK$318,$FA$2,FALSE))</f>
        <v>0</v>
      </c>
      <c r="FB237" s="90">
        <f>IF(ISNA(VLOOKUP($B237,'[1]1718  Exp_Rev Access'!$F$7:$GK$318,$FB$2,FALSE)),"",VLOOKUP($B237,'[1]1718  Exp_Rev Access'!$F$7:$GK$318,$FB$2,FALSE))</f>
        <v>0</v>
      </c>
      <c r="FC237" s="90">
        <f>IF(ISNA(VLOOKUP($B237,'[1]1718  Exp_Rev Access'!$F$7:$GK$318,$FC$2,FALSE)),"",VLOOKUP($B237,'[1]1718  Exp_Rev Access'!$F$7:$GK$318,$FC$2,FALSE))</f>
        <v>0</v>
      </c>
      <c r="FD237" s="90">
        <f>IF(ISNA(VLOOKUP($B237,'[1]1718  Exp_Rev Access'!$F$7:$GK$318,$FD$2,FALSE)),"",VLOOKUP($B237,'[1]1718  Exp_Rev Access'!$F$7:$GK$318,$FD$2,FALSE))</f>
        <v>0</v>
      </c>
      <c r="FE237" s="90">
        <f>IF(ISNA(VLOOKUP($B237,'[1]1718  Exp_Rev Access'!$F$7:$GK$318,$FE$2,FALSE)),"",VLOOKUP($B237,'[1]1718  Exp_Rev Access'!$F$7:$GK$318,$FE$2,FALSE))</f>
        <v>0</v>
      </c>
      <c r="FF237" s="90">
        <f>IF(ISNA(VLOOKUP($B237,'[1]1718  Exp_Rev Access'!$F$7:$GK$318,$FF$2,FALSE)),"",VLOOKUP($B237,'[1]1718  Exp_Rev Access'!$F$7:$GK$318,$FF$2,FALSE))</f>
        <v>0</v>
      </c>
      <c r="FG237" s="90">
        <f>IF(ISNA(VLOOKUP($B237,'[1]1718  Exp_Rev Access'!$F$7:$GK$318,$FG$2,FALSE)),"",VLOOKUP($B237,'[1]1718  Exp_Rev Access'!$F$7:$GK$318,$FG$2,FALSE))</f>
        <v>0</v>
      </c>
      <c r="FH237" s="90">
        <f>IF(ISNA(VLOOKUP($B237,'[1]1718  Exp_Rev Access'!$F$7:$GK$318,$FH$2,FALSE)),"",VLOOKUP($B237,'[1]1718  Exp_Rev Access'!$F$7:$GK$318,$FH$2,FALSE))</f>
        <v>0</v>
      </c>
      <c r="FI237" s="90">
        <f>IF(ISNA(VLOOKUP($B237,'[1]1718  Exp_Rev Access'!$F$7:$GK$318,$FI$2,FALSE)),"",VLOOKUP($B237,'[1]1718  Exp_Rev Access'!$F$7:$GK$318,$FI$2,FALSE))</f>
        <v>0</v>
      </c>
      <c r="FJ237" s="90">
        <f>IF(ISNA(VLOOKUP($B237,'[1]1718  Exp_Rev Access'!$F$7:$GK$318,$FJ$2,FALSE)),"",VLOOKUP($B237,'[1]1718  Exp_Rev Access'!$F$7:$GK$318,$FJ$2,FALSE))</f>
        <v>0</v>
      </c>
      <c r="FK237" s="90">
        <f>IF(ISNA(VLOOKUP($B237,'[1]1718  Exp_Rev Access'!$F$7:$GK$318,$FK$2,FALSE)),"",VLOOKUP($B237,'[1]1718  Exp_Rev Access'!$F$7:$GK$318,$FK$2,FALSE))</f>
        <v>0</v>
      </c>
      <c r="FL237" s="90">
        <f>IF(ISNA(VLOOKUP($B237,'[1]1718  Exp_Rev Access'!$F$7:$GK$318,$FL$2,FALSE)),"",VLOOKUP($B237,'[1]1718  Exp_Rev Access'!$F$7:$GK$318,$FL$2,FALSE))</f>
        <v>0</v>
      </c>
      <c r="FM237" s="90">
        <f>IF(ISNA(VLOOKUP($B237,'[1]1718  Exp_Rev Access'!$F$7:$GK$318,$FM$2,FALSE)),"",VLOOKUP($B237,'[1]1718  Exp_Rev Access'!$F$7:$GK$318,$FM$2,FALSE))</f>
        <v>0</v>
      </c>
      <c r="FN237" s="90">
        <f>IF(ISNA(VLOOKUP($B237,'[1]1718  Exp_Rev Access'!$F$7:$GK$318,$FN$2,FALSE)),"",VLOOKUP($B237,'[1]1718  Exp_Rev Access'!$F$7:$GK$318,$FN$2,FALSE))</f>
        <v>0</v>
      </c>
      <c r="FO237" s="90">
        <f>IF(ISNA(VLOOKUP($B237,'[1]1718  Exp_Rev Access'!$F$7:$GK$318,$FO$2,FALSE)),"",VLOOKUP($B237,'[1]1718  Exp_Rev Access'!$F$7:$GK$318,$FO$2,FALSE))</f>
        <v>0</v>
      </c>
      <c r="FP237" s="90">
        <f>IF(ISNA(VLOOKUP($B237,'[1]1718  Exp_Rev Access'!$F$7:$GK$318,$FP$2,FALSE)),"",VLOOKUP($B237,'[1]1718  Exp_Rev Access'!$F$7:$GK$318,$FP$2,FALSE))</f>
        <v>0</v>
      </c>
      <c r="FQ237" s="90">
        <f>IF(ISNA(VLOOKUP($B237,'[1]1718  Exp_Rev Access'!$F$7:$GK$318,$FQ$2,FALSE)),"",VLOOKUP($B237,'[1]1718  Exp_Rev Access'!$F$7:$GK$318,$FQ$2,FALSE))</f>
        <v>0</v>
      </c>
      <c r="FR237" s="90">
        <f>IF(ISNA(VLOOKUP($B237,'[1]1718  Exp_Rev Access'!$F$7:$GK$318,$FR$2,FALSE)),"",VLOOKUP($B237,'[1]1718  Exp_Rev Access'!$F$7:$GK$318,$FR$2,FALSE))</f>
        <v>28886.799999999999</v>
      </c>
      <c r="FS237" s="56">
        <f t="shared" si="647"/>
        <v>921897.76000000013</v>
      </c>
      <c r="FT237" s="92">
        <f t="shared" si="648"/>
        <v>8.4994888013878375E-2</v>
      </c>
      <c r="FU237" s="94">
        <f t="shared" si="649"/>
        <v>1186.0561959654181</v>
      </c>
      <c r="FV237" s="95">
        <f>IF(ISNA(VLOOKUP($B237,'[1]1718  Exp_Rev Access'!$F$7:$GK$318,$FV$2,FALSE)),"",VLOOKUP($B237,'[1]1718  Exp_Rev Access'!$F$7:$GK$318,$FV$2,FALSE))</f>
        <v>0</v>
      </c>
      <c r="FW237" s="95">
        <f>IF(ISNA(VLOOKUP($B237,'[1]1718  Exp_Rev Access'!$F$7:$GK$318,$FW$2,FALSE)),"",VLOOKUP($B237,'[1]1718  Exp_Rev Access'!$F$7:$GK$318,$FW$2,FALSE))</f>
        <v>0</v>
      </c>
      <c r="FX237" s="95">
        <f>IF(ISNA(VLOOKUP($B237,'[1]1718  Exp_Rev Access'!$F$7:$GK$318,$FX$2,FALSE)),"",VLOOKUP($B237,'[1]1718  Exp_Rev Access'!$F$7:$GK$318,$FX$2,FALSE))</f>
        <v>0</v>
      </c>
      <c r="FY237" s="95">
        <f>IF(ISNA(VLOOKUP($B237,'[1]1718  Exp_Rev Access'!$F$7:$GK$318,$FY$2,FALSE)),"",VLOOKUP($B237,'[1]1718  Exp_Rev Access'!$F$7:$GK$318,$FY$2,FALSE))</f>
        <v>0</v>
      </c>
      <c r="FZ237" s="95">
        <f>IF(ISNA(VLOOKUP($B237,'[1]1718  Exp_Rev Access'!$F$7:$GK$318,$FZ$2,FALSE)),"",VLOOKUP($B237,'[1]1718  Exp_Rev Access'!$F$7:$GK$318,$FZ$2,FALSE))</f>
        <v>0</v>
      </c>
      <c r="GA237" s="95">
        <f>IF(ISNA(VLOOKUP($B237,'[1]1718  Exp_Rev Access'!$F$7:$GK$318,$GA$2,FALSE)),"",VLOOKUP($B237,'[1]1718  Exp_Rev Access'!$F$7:$GK$318,$GA$2,FALSE))</f>
        <v>0</v>
      </c>
      <c r="GB237" s="95">
        <f>IF(ISNA(VLOOKUP($B237,'[1]1718  Exp_Rev Access'!$F$7:$GK$318,$GB$2,FALSE)),"",VLOOKUP($B237,'[1]1718  Exp_Rev Access'!$F$7:$GK$318,$GB$2,FALSE))</f>
        <v>0</v>
      </c>
      <c r="GC237" s="95">
        <f>IF(ISNA(VLOOKUP($B237,'[1]1718  Exp_Rev Access'!$F$7:$GK$318,$GC$2,FALSE)),"",VLOOKUP($B237,'[1]1718  Exp_Rev Access'!$F$7:$GK$318,$GC$2,FALSE))</f>
        <v>0</v>
      </c>
      <c r="GD237" s="95">
        <f>IF(ISNA(VLOOKUP($B237,'[1]1718  Exp_Rev Access'!$F$7:$GK$318,$GD$2,FALSE)),"",VLOOKUP($B237,'[1]1718  Exp_Rev Access'!$F$7:$GK$318,$GD$2,FALSE))</f>
        <v>0</v>
      </c>
      <c r="GE237" s="95">
        <f>IF(ISNA(VLOOKUP($B237,'[1]1718  Exp_Rev Access'!$F$7:$GK$318,$GE$2,FALSE)),"",VLOOKUP($B237,'[1]1718  Exp_Rev Access'!$F$7:$GK$318,$GE$2,FALSE))</f>
        <v>0</v>
      </c>
      <c r="GF237" s="95">
        <f>IF(ISNA(VLOOKUP($B237,'[1]1718  Exp_Rev Access'!$F$7:$GK$318,$GF$2,FALSE)),"",VLOOKUP($B237,'[1]1718  Exp_Rev Access'!$F$7:$GK$318,$GF$2,FALSE))</f>
        <v>0</v>
      </c>
      <c r="GG237" s="95">
        <f>IF(ISNA(VLOOKUP($B237,'[1]1718  Exp_Rev Access'!$F$7:$GK$318,$GG$2,FALSE)),"",VLOOKUP($B237,'[1]1718  Exp_Rev Access'!$F$7:$GK$318,$GG$2,FALSE))</f>
        <v>0</v>
      </c>
      <c r="GH237" s="95">
        <f>IF(ISNA(VLOOKUP($B237,'[1]1718  Exp_Rev Access'!$F$7:$GK$318,$GH$2,FALSE)),"",VLOOKUP($B237,'[1]1718  Exp_Rev Access'!$F$7:$GK$318,$GH$2,FALSE))</f>
        <v>0</v>
      </c>
      <c r="GI237" s="95">
        <f>IF(ISNA(VLOOKUP($B237,'[1]1718  Exp_Rev Access'!$F$7:$GK$318,$GI$2,FALSE)),"",VLOOKUP($B237,'[1]1718  Exp_Rev Access'!$F$7:$GK$318,$GI$2,FALSE))</f>
        <v>0</v>
      </c>
      <c r="GJ237" s="95">
        <f>IF(ISNA(VLOOKUP($B237,'[1]1718  Exp_Rev Access'!$F$7:$GK$318,$GJ$2,FALSE)),"",VLOOKUP($B237,'[1]1718  Exp_Rev Access'!$F$7:$GK$318,$GJ$2,FALSE))</f>
        <v>0</v>
      </c>
      <c r="GK237" s="95">
        <f>IF(ISNA(VLOOKUP($B237,'[1]1718  Exp_Rev Access'!$F$7:$GK$318,$GK$2,FALSE)),"",VLOOKUP($B237,'[1]1718  Exp_Rev Access'!$F$7:$GK$318,$GK$2,FALSE))</f>
        <v>0</v>
      </c>
      <c r="GL237" s="95">
        <f>IF(ISNA(VLOOKUP($B237,'[1]1718  Exp_Rev Access'!$F$7:$GK$318,$GL$2,FALSE)),"",VLOOKUP($B237,'[1]1718  Exp_Rev Access'!$F$7:$GK$318,$GL$2,FALSE))</f>
        <v>0</v>
      </c>
      <c r="GM237" s="95">
        <f>IF(ISNA(VLOOKUP($B237,'[1]1718  Exp_Rev Access'!$F$7:$GK$318,$GM$2,FALSE)),"",VLOOKUP($B237,'[1]1718  Exp_Rev Access'!$F$7:$GK$318,$GM$2,FALSE))</f>
        <v>0</v>
      </c>
      <c r="GN237" s="95">
        <f>IF(ISNA(VLOOKUP($B237,'[1]1718  Exp_Rev Access'!$F$7:$GK$318,$GN$2,FALSE)),"",VLOOKUP($B237,'[1]1718  Exp_Rev Access'!$F$7:$GK$318,$GN$2,FALSE))</f>
        <v>0</v>
      </c>
      <c r="GO237" s="95">
        <f>IF(ISNA(VLOOKUP($B237,'[1]1718  Exp_Rev Access'!$F$7:$GK$318,$GO$2,FALSE)),"",VLOOKUP($B237,'[1]1718  Exp_Rev Access'!$F$7:$GK$318,$GO$2,FALSE))</f>
        <v>0</v>
      </c>
      <c r="GP237" s="95">
        <f>IF(ISNA(VLOOKUP($B237,'[1]1718  Exp_Rev Access'!$F$7:$GK$318,$GP$2,FALSE)),"",VLOOKUP($B237,'[1]1718  Exp_Rev Access'!$F$7:$GK$318,$GP$2,FALSE))</f>
        <v>0</v>
      </c>
      <c r="GQ237" s="95">
        <f>IF(ISNA(VLOOKUP($B237,'[1]1718  Exp_Rev Access'!$F$7:$GK$318,$GQ$2,FALSE)),"",VLOOKUP($B237,'[1]1718  Exp_Rev Access'!$F$7:$GK$318,$GQ$2,FALSE))</f>
        <v>175</v>
      </c>
      <c r="GR237" s="95">
        <f>IF(ISNA(VLOOKUP($B237,'[1]1718  Exp_Rev Access'!$F$7:$GK$318,$GR$2,FALSE)),"",VLOOKUP($B237,'[1]1718  Exp_Rev Access'!$F$7:$GK$318,$GR$2,FALSE))</f>
        <v>0</v>
      </c>
      <c r="GS237" s="95">
        <f>IF(ISNA(VLOOKUP($B237,'[1]1718  Exp_Rev Access'!$F$7:$GK$318,$GS$2,FALSE)),"",VLOOKUP($B237,'[1]1718  Exp_Rev Access'!$F$7:$GK$318,$GS$2,FALSE))</f>
        <v>0</v>
      </c>
      <c r="GT237" s="95">
        <f>IF(ISNA(VLOOKUP($B237,'[1]1718  Exp_Rev Access'!$F$7:$GK$318,$GT$2,FALSE)),"",VLOOKUP($B237,'[1]1718  Exp_Rev Access'!$F$7:$GK$318,$GT$2,FALSE))</f>
        <v>0</v>
      </c>
      <c r="GU237" s="56">
        <f t="shared" si="650"/>
        <v>175</v>
      </c>
      <c r="GV237" s="92">
        <f t="shared" si="651"/>
        <v>1.6134224474554221E-5</v>
      </c>
      <c r="GW237" s="96">
        <f t="shared" si="652"/>
        <v>0.22514409221902018</v>
      </c>
    </row>
    <row r="238" spans="1:222" x14ac:dyDescent="0.3">
      <c r="A238" s="73"/>
      <c r="B238" s="88" t="s">
        <v>524</v>
      </c>
      <c r="C238" s="89" t="s">
        <v>525</v>
      </c>
      <c r="D238" s="75">
        <f>IF(ISNA(VLOOKUP($B238,'[1]1718 enrollment_Rev_Exp by size'!$A$7:H572,3,FALSE)),"",VLOOKUP($B238,'[1]1718 enrollment_Rev_Exp by size'!$A$7:$G$350,3,FALSE))</f>
        <v>2242.52</v>
      </c>
      <c r="E238" s="76">
        <f>IF(ISNA(VLOOKUP($B238,'[1]1718 enrollment_Rev_Exp by size'!$A$7:I573,5,FALSE)),"",VLOOKUP($B238,'[1]1718 enrollment_Rev_Exp by size'!$A$7:$G$350,5,FALSE))</f>
        <v>28826437.989999998</v>
      </c>
      <c r="F238" s="70">
        <f t="shared" si="626"/>
        <v>28826437.989999998</v>
      </c>
      <c r="G238" s="70">
        <f t="shared" si="627"/>
        <v>0</v>
      </c>
      <c r="H238" s="90">
        <f>IF(ISNA(VLOOKUP($B238,'[1]1718  Exp_Rev Access'!$F$7:$GK$318,3,FALSE)),"",VLOOKUP($B238,'[1]1718  Exp_Rev Access'!$F$7:$GK$318,3,FALSE))</f>
        <v>4597246.95</v>
      </c>
      <c r="I238" s="90">
        <f>IF(ISNA(VLOOKUP($B238,'[1]1718  Exp_Rev Access'!$F$7:$GK$318,4,FALSE)),"",VLOOKUP($B238,'[1]1718  Exp_Rev Access'!$F$7:$GK$318,4,FALSE))</f>
        <v>0</v>
      </c>
      <c r="J238" s="90">
        <f>IF(ISNA(VLOOKUP($B238,'[1]1718  Exp_Rev Access'!$F$7:$GK$318,5,FALSE)),"",VLOOKUP($B238,'[1]1718  Exp_Rev Access'!$F$7:$GK$318,5,FALSE))</f>
        <v>60.33</v>
      </c>
      <c r="K238" s="90">
        <f>IF(ISNA(VLOOKUP($B238,'[1]1718  Exp_Rev Access'!$F$7:$GK$318,6,FALSE)),"-",VLOOKUP($B238,'[1]1718  Exp_Rev Access'!$F$7:$GK$318,6,FALSE))</f>
        <v>27340.45</v>
      </c>
      <c r="L238" s="90">
        <f>IF(ISNA(VLOOKUP($B238,'[1]1718  Exp_Rev Access'!$F$7:$GK$318,7,FALSE)),"",VLOOKUP($B238,'[1]1718  Exp_Rev Access'!$F$7:$GK$318,7,FALSE))</f>
        <v>0</v>
      </c>
      <c r="M238" s="90">
        <f>IF(ISNA(VLOOKUP($B238,'[1]1718  Exp_Rev Access'!$F$7:$GK$318,8,FALSE)),"",VLOOKUP($B238,'[1]1718  Exp_Rev Access'!$F$7:$GK$318,8,FALSE))</f>
        <v>0</v>
      </c>
      <c r="N238" s="56">
        <f t="shared" si="636"/>
        <v>4624647.7300000004</v>
      </c>
      <c r="O238" s="91">
        <f t="shared" si="637"/>
        <v>0.16043077301483827</v>
      </c>
      <c r="P238" s="56">
        <f t="shared" si="638"/>
        <v>2062.2548427661741</v>
      </c>
      <c r="Q238" s="90">
        <f>IF(ISNA(VLOOKUP($B238,'[1]1718  Exp_Rev Access'!$F$7:$GK$318,10,FALSE)),"",VLOOKUP($B238,'[1]1718  Exp_Rev Access'!$F$7:$GK$318,10,FALSE))</f>
        <v>6271.03</v>
      </c>
      <c r="R238" s="90">
        <f>IF(ISNA(VLOOKUP($B238,'[1]1718  Exp_Rev Access'!$F$7:$GK$318,11,FALSE)),"",VLOOKUP($B238,'[1]1718  Exp_Rev Access'!$F$7:$GK$318,11,FALSE))</f>
        <v>0</v>
      </c>
      <c r="S238" s="90">
        <f>IF(ISNA(VLOOKUP($B238,'[1]1718  Exp_Rev Access'!$F$7:$GK$318,12,FALSE)),"",VLOOKUP($B238,'[1]1718  Exp_Rev Access'!$F$7:$GK$318,12,FALSE))</f>
        <v>6332</v>
      </c>
      <c r="T238" s="90">
        <f>IF(ISNA(VLOOKUP($B238,'[1]1718  Exp_Rev Access'!$F$7:$GK$318,13,FALSE)),"",VLOOKUP($B238,'[1]1718  Exp_Rev Access'!$F$7:$GK$318,13,FALSE))</f>
        <v>0</v>
      </c>
      <c r="U238" s="90">
        <f>IF(ISNA(VLOOKUP($B238,'[1]1718  Exp_Rev Access'!$F$7:$GK$318,14,FALSE)),"",VLOOKUP($B238,'[1]1718  Exp_Rev Access'!$F$7:$GK$318,14,FALSE))</f>
        <v>4585</v>
      </c>
      <c r="V238" s="90">
        <f>IF(ISNA(VLOOKUP($B238,'[1]1718  Exp_Rev Access'!$F$7:$GK$318,15,FALSE)),"",VLOOKUP($B238,'[1]1718  Exp_Rev Access'!$F$7:$GK$318,15,FALSE))</f>
        <v>0</v>
      </c>
      <c r="W238" s="90">
        <f>IF(ISNA(VLOOKUP($B238,'[1]1718  Exp_Rev Access'!$F$7:$GK$318,16,FALSE)),"",VLOOKUP($B238,'[1]1718  Exp_Rev Access'!$F$7:$GK$318,16,FALSE))</f>
        <v>0</v>
      </c>
      <c r="X238" s="90">
        <f>IF(ISNA(VLOOKUP($B238,'[1]1718  Exp_Rev Access'!$F$7:$GK$318,17,FALSE)),"",VLOOKUP($B238,'[1]1718  Exp_Rev Access'!$F$7:$GK$318,17,FALSE))</f>
        <v>0</v>
      </c>
      <c r="Y238" s="90">
        <f>IF(ISNA(VLOOKUP($B238,'[1]1718  Exp_Rev Access'!$F$7:$GK$318,18,FALSE)),"",VLOOKUP($B238,'[1]1718  Exp_Rev Access'!$F$7:$GK$318,18,FALSE))</f>
        <v>38119.699999999997</v>
      </c>
      <c r="Z238" s="90">
        <f>IF(ISNA(VLOOKUP($B238,'[1]1718  Exp_Rev Access'!$F$7:$GK$318,19,FALSE)),"",VLOOKUP($B238,'[1]1718  Exp_Rev Access'!$F$7:$GK$318,19,FALSE))</f>
        <v>0</v>
      </c>
      <c r="AA238" s="90">
        <f>IF(ISNA(VLOOKUP($B238,'[1]1718  Exp_Rev Access'!$F$7:$GK$318,20,FALSE)),"",VLOOKUP($B238,'[1]1718  Exp_Rev Access'!$F$7:$GK$318,20,FALSE))</f>
        <v>0</v>
      </c>
      <c r="AB238" s="90">
        <f>IF(ISNA(VLOOKUP($B238,'[1]1718  Exp_Rev Access'!$F$7:$GK$318,21,FALSE)),"",VLOOKUP($B238,'[1]1718  Exp_Rev Access'!$F$7:$GK$318,21,FALSE))</f>
        <v>0</v>
      </c>
      <c r="AC238" s="90">
        <f>IF(ISNA(VLOOKUP($B238,'[1]1718  Exp_Rev Access'!$F$7:$GK$318,22,FALSE)),"",VLOOKUP($B238,'[1]1718  Exp_Rev Access'!$F$7:$GK$318,22,FALSE))</f>
        <v>37333.440000000002</v>
      </c>
      <c r="AD238" s="90">
        <f>IF(ISNA(VLOOKUP($B238,'[1]1718  Exp_Rev Access'!$F$7:$GK$318,23,FALSE)),"",VLOOKUP($B238,'[1]1718  Exp_Rev Access'!$F$7:$GK$318,23,FALSE))</f>
        <v>120786.62</v>
      </c>
      <c r="AE238" s="90">
        <f>IF(ISNA(VLOOKUP($B238,'[1]1718  Exp_Rev Access'!$F$7:$GK$318,24,FALSE)),"",VLOOKUP($B238,'[1]1718  Exp_Rev Access'!$F$7:$GK$318,24,FALSE))</f>
        <v>32043.45</v>
      </c>
      <c r="AF238" s="90">
        <f>IF(ISNA(VLOOKUP($B238,'[1]1718  Exp_Rev Access'!$F$7:$GK$318,25,FALSE)),"",VLOOKUP($B238,'[1]1718  Exp_Rev Access'!$F$7:$GK$318,25,FALSE))</f>
        <v>0</v>
      </c>
      <c r="AG238" s="90">
        <f>IF(ISNA(VLOOKUP($B238,'[1]1718  Exp_Rev Access'!$F$7:$GK$318,26,FALSE)),"",VLOOKUP($B238,'[1]1718  Exp_Rev Access'!$F$7:$GK$318,26,FALSE))</f>
        <v>28641.439999999999</v>
      </c>
      <c r="AH238" s="90">
        <f>IF(ISNA(VLOOKUP($B238,'[1]1718  Exp_Rev Access'!$F$7:$GK$318,27,FALSE)),"",VLOOKUP($B238,'[1]1718  Exp_Rev Access'!$F$7:$GK$318,27,FALSE))</f>
        <v>3313.88</v>
      </c>
      <c r="AI238" s="90">
        <f>IF(ISNA(VLOOKUP($B238,'[1]1718  Exp_Rev Access'!$F$7:$GK$318,28,FALSE)),"",VLOOKUP($B238,'[1]1718  Exp_Rev Access'!$F$7:$GK$318,28,FALSE))</f>
        <v>36831.83</v>
      </c>
      <c r="AJ238" s="90">
        <f>IF(ISNA(VLOOKUP($B238,'[1]1718  Exp_Rev Access'!$F$7:$GK$318,29,FALSE)),"",VLOOKUP($B238,'[1]1718  Exp_Rev Access'!$F$7:$GK$318,29,FALSE))</f>
        <v>24939.93</v>
      </c>
      <c r="AK238" s="90">
        <f>IF(ISNA(VLOOKUP($B238,'[1]1718  Exp_Rev Access'!$F$7:$GK$318,30,FALSE)),"",VLOOKUP($B238,'[1]1718  Exp_Rev Access'!$F$7:$GK$318,30,FALSE))</f>
        <v>28663.040000000001</v>
      </c>
      <c r="AL238" s="90">
        <f>IF(ISNA(VLOOKUP($B238,'[1]1718  Exp_Rev Access'!$F$7:$GK$318,31,FALSE)),"",VLOOKUP($B238,'[1]1718  Exp_Rev Access'!$F$7:$GK$318,31,FALSE))</f>
        <v>22156.639999999999</v>
      </c>
      <c r="AM238" s="56">
        <f t="shared" si="639"/>
        <v>390018</v>
      </c>
      <c r="AN238" s="92">
        <f t="shared" si="640"/>
        <v>1.352987143729998E-2</v>
      </c>
      <c r="AO238" s="71">
        <f t="shared" si="641"/>
        <v>173.91951911242708</v>
      </c>
      <c r="AP238" s="90">
        <f>IF(ISNA(VLOOKUP($B238,'[1]1718  Exp_Rev Access'!$F$7:$GK$318,33,FALSE)),"",VLOOKUP($B238,'[1]1718  Exp_Rev Access'!$F$7:$GK$318,33,FALSE))</f>
        <v>14619158.289999999</v>
      </c>
      <c r="AQ238" s="90">
        <f>IF(ISNA(VLOOKUP($B238,'[1]1718  Exp_Rev Access'!$F$7:$GK$318,34,FALSE)),"",VLOOKUP($B238,'[1]1718  Exp_Rev Access'!$F$7:$GK$318,34,FALSE))</f>
        <v>439003.34</v>
      </c>
      <c r="AR238" s="90">
        <f>IF(ISNA(VLOOKUP($B238,'[1]1718  Exp_Rev Access'!$F$7:$GK$318,35,FALSE)),"",VLOOKUP($B238,'[1]1718  Exp_Rev Access'!$F$7:$GK$318,35,FALSE))</f>
        <v>95561.279999999999</v>
      </c>
      <c r="AS238" s="90">
        <f>IF(ISNA(VLOOKUP($B238,'[1]1718  Exp_Rev Access'!$F$7:$GK$318,36,FALSE)),"",VLOOKUP($B238,'[1]1718  Exp_Rev Access'!$F$7:$GK$318,36,FALSE))</f>
        <v>1239310.3</v>
      </c>
      <c r="AT238" s="90">
        <f>IF(ISNA(VLOOKUP($B238,'[1]1718  Exp_Rev Access'!$F$7:$GK$318,37,FALSE)),"",VLOOKUP($B238,'[1]1718  Exp_Rev Access'!$F$7:$GK$318,37,FALSE))</f>
        <v>0</v>
      </c>
      <c r="AU238" s="56">
        <f t="shared" si="642"/>
        <v>16393033.209999999</v>
      </c>
      <c r="AV238" s="93">
        <f t="shared" si="643"/>
        <v>0.56868050140939386</v>
      </c>
      <c r="AW238" s="56">
        <f t="shared" si="644"/>
        <v>7310.0945409628448</v>
      </c>
      <c r="AX238" s="90">
        <f>IF(ISNA(VLOOKUP($B238,'[1]1718  Exp_Rev Access'!$F$7:$GK$318,39,FALSE)),"",VLOOKUP($B238,'[1]1718  Exp_Rev Access'!$F$7:$GK$318,39,FALSE))</f>
        <v>0</v>
      </c>
      <c r="AY238" s="90">
        <f>IF(ISNA(VLOOKUP($B238,'[1]1718  Exp_Rev Access'!$F$7:$GK$318,40,FALSE)),"",VLOOKUP($B238,'[1]1718  Exp_Rev Access'!$F$7:$GK$318,40,FALSE))</f>
        <v>2037215.98</v>
      </c>
      <c r="AZ238" s="90">
        <f>IF(ISNA(VLOOKUP($B238,'[1]1718  Exp_Rev Access'!$F$7:$GK$318,41,FALSE)),"",VLOOKUP($B238,'[1]1718  Exp_Rev Access'!$F$7:$GK$318,41,FALSE))</f>
        <v>129522.44</v>
      </c>
      <c r="BA238" s="90">
        <f>IF(ISNA(VLOOKUP($B238,'[1]1718  Exp_Rev Access'!$F$7:$GK$318,42,FALSE)),"",VLOOKUP($B238,'[1]1718  Exp_Rev Access'!$F$7:$GK$318,42,FALSE))</f>
        <v>0</v>
      </c>
      <c r="BB238" s="90">
        <f>IF(ISNA(VLOOKUP($B238,'[1]1718  Exp_Rev Access'!$F$7:$GK$318,43,FALSE)),"",VLOOKUP($B238,'[1]1718  Exp_Rev Access'!$F$7:$GK$318,43,FALSE))</f>
        <v>0</v>
      </c>
      <c r="BC238" s="90">
        <f>IF(ISNA(VLOOKUP($B238,'[1]1718  Exp_Rev Access'!$F$7:$GK$318,44,FALSE)),"",VLOOKUP($B238,'[1]1718  Exp_Rev Access'!$F$7:$GK$318,44,FALSE))</f>
        <v>906758.1</v>
      </c>
      <c r="BD238" s="90">
        <f>IF(ISNA(VLOOKUP($B238,'[1]1718  Exp_Rev Access'!$F$7:$GK$318,45,FALSE)),"",VLOOKUP($B238,'[1]1718  Exp_Rev Access'!$F$7:$GK$318,45,FALSE))</f>
        <v>0</v>
      </c>
      <c r="BE238" s="90">
        <f>IF(ISNA(VLOOKUP($B238,'[1]1718  Exp_Rev Access'!$F$7:$GK$318,46,FALSE)),"",VLOOKUP($B238,'[1]1718  Exp_Rev Access'!$F$7:$GK$318,46,FALSE))</f>
        <v>111464.24</v>
      </c>
      <c r="BF238" s="90">
        <f>IF(ISNA(VLOOKUP($B238,'[1]1718  Exp_Rev Access'!$F$7:$GK$318,47,FALSE)),"",VLOOKUP($B238,'[1]1718  Exp_Rev Access'!$F$7:$GK$318,47,FALSE))</f>
        <v>0</v>
      </c>
      <c r="BG238" s="90">
        <f>IF(ISNA(VLOOKUP($B238,'[1]1718  Exp_Rev Access'!$F$7:$GK$318,48,FALSE)),"",VLOOKUP($B238,'[1]1718  Exp_Rev Access'!$F$7:$GK$318,48,FALSE))</f>
        <v>306068.18</v>
      </c>
      <c r="BH238" s="90">
        <f>IF(ISNA(VLOOKUP($B238,'[1]1718  Exp_Rev Access'!$F$7:$GK$318,49,FALSE)),"",VLOOKUP($B238,'[1]1718  Exp_Rev Access'!$F$7:$GK$318,49,FALSE))</f>
        <v>48395.31</v>
      </c>
      <c r="BI238" s="90">
        <f>IF(ISNA(VLOOKUP($B238,'[1]1718  Exp_Rev Access'!$F$7:$GK$318,50,FALSE)),"",VLOOKUP($B238,'[1]1718  Exp_Rev Access'!$F$7:$GK$318,50,FALSE))</f>
        <v>0</v>
      </c>
      <c r="BJ238" s="90">
        <f>IF(ISNA(VLOOKUP($B238,'[1]1718  Exp_Rev Access'!$F$7:$GK$318,51,FALSE)),"",VLOOKUP($B238,'[1]1718  Exp_Rev Access'!$F$7:$GK$318,51,FALSE))</f>
        <v>31769.73</v>
      </c>
      <c r="BK238" s="90">
        <f>IF(ISNA(VLOOKUP($B238,'[1]1718  Exp_Rev Access'!$F$7:$GK$318,52,FALSE)),"",VLOOKUP($B238,'[1]1718  Exp_Rev Access'!$F$7:$GK$318,52,FALSE))</f>
        <v>1529701.4</v>
      </c>
      <c r="BL238" s="90">
        <f>IF(ISNA(VLOOKUP($B238,'[1]1718  Exp_Rev Access'!$F$7:$GK$318,53,FALSE)),"",VLOOKUP($B238,'[1]1718  Exp_Rev Access'!$F$7:$GK$318,53,FALSE))</f>
        <v>0</v>
      </c>
      <c r="BM238" s="90">
        <f>IF(ISNA(VLOOKUP($B238,'[1]1718  Exp_Rev Access'!$F$7:$GK$318,54,FALSE)),"",VLOOKUP($B238,'[1]1718  Exp_Rev Access'!$F$7:$GK$318,54,FALSE))</f>
        <v>8053.17</v>
      </c>
      <c r="BN238" s="90">
        <f>IF(ISNA(VLOOKUP($B238,'[1]1718  Exp_Rev Access'!$F$7:$GK$318,55,FALSE)),"",VLOOKUP($B238,'[1]1718  Exp_Rev Access'!$F$7:$GK$318,55,FALSE))</f>
        <v>0</v>
      </c>
      <c r="BO238" s="90">
        <f>IF(ISNA(VLOOKUP($B238,'[1]1718  Exp_Rev Access'!$F$7:$GK$318,56,FALSE)),"",VLOOKUP($B238,'[1]1718  Exp_Rev Access'!$F$7:$GK$318,56,FALSE))</f>
        <v>0</v>
      </c>
      <c r="BP238" s="90">
        <f>IF(ISNA(VLOOKUP($B238,'[1]1718  Exp_Rev Access'!$F$7:$GK$318,57,FALSE)),"",VLOOKUP($B238,'[1]1718  Exp_Rev Access'!$F$7:$GK$318,57,FALSE))</f>
        <v>0</v>
      </c>
      <c r="BQ238" s="90">
        <f>IF(ISNA(VLOOKUP($B238,'[1]1718  Exp_Rev Access'!$F$7:$GK$318,58,FALSE)),"",VLOOKUP($B238,'[1]1718  Exp_Rev Access'!$F$7:$GK$318,58,FALSE))</f>
        <v>0</v>
      </c>
      <c r="BR238" s="90">
        <f>IF(ISNA(VLOOKUP($B238,'[1]1718  Exp_Rev Access'!$F$7:$GK$318,59,FALSE)),"",VLOOKUP($B238,'[1]1718  Exp_Rev Access'!$F$7:$GK$318,59,FALSE))</f>
        <v>0</v>
      </c>
      <c r="BS238" s="90">
        <f>IF(ISNA(VLOOKUP($B238,'[1]1718  Exp_Rev Access'!$F$7:$GK$318,60,FALSE)),"",VLOOKUP($B238,'[1]1718  Exp_Rev Access'!$F$7:$GK$318,60,FALSE))</f>
        <v>0</v>
      </c>
      <c r="BT238" s="90">
        <f>IF(ISNA(VLOOKUP($B238,'[1]1718  Exp_Rev Access'!$F$7:$GK$318,61,FALSE)),"",VLOOKUP($B238,'[1]1718  Exp_Rev Access'!$F$7:$GK$318,61,FALSE))</f>
        <v>0</v>
      </c>
      <c r="BU238" s="90">
        <f>IF(ISNA(VLOOKUP($B238,'[1]1718  Exp_Rev Access'!$F$7:$GK$318,62,FALSE)),"",VLOOKUP($B238,'[1]1718  Exp_Rev Access'!$F$7:$GK$318,62,FALSE))</f>
        <v>0</v>
      </c>
      <c r="BV238" s="56">
        <f t="shared" si="571"/>
        <v>5108948.5500000007</v>
      </c>
      <c r="BW238" s="92">
        <f t="shared" si="645"/>
        <v>0.17723135101785084</v>
      </c>
      <c r="BX238" s="71">
        <f t="shared" si="646"/>
        <v>2278.2176078697184</v>
      </c>
      <c r="BY238" s="90">
        <f>IF(ISNA(VLOOKUP($B238,'[1]1718  Exp_Rev Access'!$F$7:$GK$318,64,FALSE)),"",VLOOKUP($B238,'[1]1718  Exp_Rev Access'!$F$7:$GK$318,64,FALSE))</f>
        <v>0</v>
      </c>
      <c r="BZ238" s="90">
        <f>IF(ISNA(VLOOKUP($B238,'[1]1718  Exp_Rev Access'!$F$7:$GK$318,65,FALSE)),"",VLOOKUP($B238,'[1]1718  Exp_Rev Access'!$F$7:$GK$318,65,FALSE))</f>
        <v>68284.42</v>
      </c>
      <c r="CA238" s="90">
        <f>IF(ISNA(VLOOKUP($B238,'[1]1718  Exp_Rev Access'!$F$7:$GK$318,66,FALSE)),"",VLOOKUP($B238,'[1]1718  Exp_Rev Access'!$F$7:$GK$318,66,FALSE))</f>
        <v>3045</v>
      </c>
      <c r="CB238" s="90">
        <f>IF(ISNA(VLOOKUP($B238,'[1]1718  Exp_Rev Access'!$F$7:$GK$318,67,FALSE)),"",VLOOKUP($B238,'[1]1718  Exp_Rev Access'!$F$7:$GK$318,67,FALSE))</f>
        <v>0</v>
      </c>
      <c r="CC238" s="90">
        <f>IF(ISNA(VLOOKUP($B238,'[1]1718  Exp_Rev Access'!$F$7:$GK$318,68,FALSE)),"",VLOOKUP($B238,'[1]1718  Exp_Rev Access'!$F$7:$GK$318,68,FALSE))</f>
        <v>38335.160000000003</v>
      </c>
      <c r="CD238" s="90">
        <f>IF(ISNA(VLOOKUP($B238,'[1]1718  Exp_Rev Access'!$F$7:$GK$318,69,FALSE)),"",VLOOKUP($B238,'[1]1718  Exp_Rev Access'!$F$7:$GK$318,69,FALSE))</f>
        <v>0</v>
      </c>
      <c r="CE238" s="56">
        <f t="shared" si="566"/>
        <v>109664.58</v>
      </c>
      <c r="CF238" s="92">
        <f t="shared" si="591"/>
        <v>3.8043056182676146E-3</v>
      </c>
      <c r="CG238" s="78">
        <f t="shared" si="592"/>
        <v>48.902386600788397</v>
      </c>
      <c r="CH238" s="90">
        <f>IF(ISNA(VLOOKUP($B238,'[1]1718  Exp_Rev Access'!$F$7:$GK$318,$CH$2,FALSE)),"",VLOOKUP($B238,'[1]1718  Exp_Rev Access'!$F$7:$GK$318,$CH$2,FALSE))</f>
        <v>3200</v>
      </c>
      <c r="CI238" s="90">
        <f>IF(ISNA(VLOOKUP($B238,'[1]1718  Exp_Rev Access'!$F$7:$GK$318,$CI$2,FALSE)),"",VLOOKUP($B238,'[1]1718  Exp_Rev Access'!$F$7:$GK$318,$CI$2,FALSE))</f>
        <v>0</v>
      </c>
      <c r="CJ238" s="90">
        <f>IF(ISNA(VLOOKUP($B238,'[1]1718  Exp_Rev Access'!$F$7:$GK$318,$CJ$2,FALSE)),"",VLOOKUP($B238,'[1]1718  Exp_Rev Access'!$F$7:$GK$318,$CJ$2,FALSE))</f>
        <v>0</v>
      </c>
      <c r="CK238" s="90">
        <f>IF(ISNA(VLOOKUP($B238,'[1]1718  Exp_Rev Access'!$F$7:$GK$318,$CK$2,FALSE)),"",VLOOKUP($B238,'[1]1718  Exp_Rev Access'!$F$7:$GK$318,$CK$2,FALSE))</f>
        <v>0</v>
      </c>
      <c r="CL238" s="90">
        <f>IF(ISNA(VLOOKUP($B238,'[1]1718  Exp_Rev Access'!$F$7:$GK$318,$CL$2,FALSE)),"",VLOOKUP($B238,'[1]1718  Exp_Rev Access'!$F$7:$GK$318,$CL$2,FALSE))</f>
        <v>0</v>
      </c>
      <c r="CM238" s="90">
        <f>IF(ISNA(VLOOKUP($B238,'[1]1718  Exp_Rev Access'!$F$7:$GK$318,$CM$2,FALSE)),"",VLOOKUP($B238,'[1]1718  Exp_Rev Access'!$F$7:$GK$318,$CM$2,FALSE))</f>
        <v>0</v>
      </c>
      <c r="CN238" s="90">
        <f>IF(ISNA(VLOOKUP($B238,'[1]1718  Exp_Rev Access'!$F$7:$GK$318,$CN$2,FALSE)),"",VLOOKUP($B238,'[1]1718  Exp_Rev Access'!$F$7:$GK$318,$CN$2,FALSE))</f>
        <v>0</v>
      </c>
      <c r="CO238" s="90">
        <f>IF(ISNA(VLOOKUP($B238,'[1]1718  Exp_Rev Access'!$F$7:$GK$318,$CO$2,FALSE)),"",VLOOKUP($B238,'[1]1718  Exp_Rev Access'!$F$7:$GK$318,$CO$2,FALSE))</f>
        <v>0</v>
      </c>
      <c r="CP238" s="90">
        <f>IF(ISNA(VLOOKUP($B238,'[1]1718  Exp_Rev Access'!$F$7:$GK$318,$CP$2,FALSE)),"",VLOOKUP($B238,'[1]1718  Exp_Rev Access'!$F$7:$GK$318,$CP$2,FALSE))</f>
        <v>0</v>
      </c>
      <c r="CQ238" s="90">
        <f>IF(ISNA(VLOOKUP($B238,'[1]1718  Exp_Rev Access'!$F$7:$GK$318,$CQ$2,FALSE)),"",VLOOKUP($B238,'[1]1718  Exp_Rev Access'!$F$7:$GK$318,$CQ$2,FALSE))</f>
        <v>460339</v>
      </c>
      <c r="CR238" s="90">
        <f>IF(ISNA(VLOOKUP($B238,'[1]1718  Exp_Rev Access'!$F$7:$GK$318,$CR$2,FALSE)),"",VLOOKUP($B238,'[1]1718  Exp_Rev Access'!$F$7:$GK$318,$CR$2,FALSE))</f>
        <v>0</v>
      </c>
      <c r="CS238" s="90">
        <f>IF(ISNA(VLOOKUP($B238,'[1]1718  Exp_Rev Access'!$F$7:$GK$318,$CS$2,FALSE)),"",VLOOKUP($B238,'[1]1718  Exp_Rev Access'!$F$7:$GK$318,$CS$2,FALSE))</f>
        <v>16079</v>
      </c>
      <c r="CT238" s="90">
        <f>IF(ISNA(VLOOKUP($B238,'[1]1718  Exp_Rev Access'!$F$7:$GK$318,$CT$2,FALSE)),"",VLOOKUP($B238,'[1]1718  Exp_Rev Access'!$F$7:$GK$318,$CT$2,FALSE))</f>
        <v>0</v>
      </c>
      <c r="CU238" s="90">
        <f>IF(ISNA(VLOOKUP($B238,'[1]1718  Exp_Rev Access'!$F$7:$GK$318,$CU$2,FALSE)),"",VLOOKUP($B238,'[1]1718  Exp_Rev Access'!$F$7:$GK$318,$CU$2,FALSE))</f>
        <v>535794.36</v>
      </c>
      <c r="CV238" s="90">
        <f>IF(ISNA(VLOOKUP($B238,'[1]1718  Exp_Rev Access'!$F$7:$GK$318,$CV$2,FALSE)),"",VLOOKUP($B238,'[1]1718  Exp_Rev Access'!$F$7:$GK$318,$CV$2,FALSE))</f>
        <v>112604.09</v>
      </c>
      <c r="CW238" s="90">
        <f>IF(ISNA(VLOOKUP($B238,'[1]1718  Exp_Rev Access'!$F$7:$GK$318,$CW$2,FALSE)),"",VLOOKUP($B238,'[1]1718  Exp_Rev Access'!$F$7:$GK$318,$CW$2,FALSE))</f>
        <v>0</v>
      </c>
      <c r="CX238" s="90">
        <f>IF(ISNA(VLOOKUP($B238,'[1]1718  Exp_Rev Access'!$F$7:$GK$318,$CX$2,FALSE)),"",VLOOKUP($B238,'[1]1718  Exp_Rev Access'!$F$7:$GK$318,$CX$2,FALSE))</f>
        <v>0</v>
      </c>
      <c r="CY238" s="90">
        <f>IF(ISNA(VLOOKUP($B238,'[1]1718  Exp_Rev Access'!$F$7:$GK$318,$CY$2,FALSE)),"",VLOOKUP($B238,'[1]1718  Exp_Rev Access'!$F$7:$GK$318,$CY$2,FALSE))</f>
        <v>0</v>
      </c>
      <c r="CZ238" s="90">
        <f>IF(ISNA(VLOOKUP($B238,'[1]1718  Exp_Rev Access'!$F$7:$GK$318,$CZ$2,FALSE)),"",VLOOKUP($B238,'[1]1718  Exp_Rev Access'!$F$7:$GK$318,$CZ$2,FALSE))</f>
        <v>0</v>
      </c>
      <c r="DA238" s="90">
        <f>IF(ISNA(VLOOKUP($B238,'[1]1718  Exp_Rev Access'!$F$7:$GK$318,$DA$2,FALSE)),"",VLOOKUP($B238,'[1]1718  Exp_Rev Access'!$F$7:$GK$318,$DA$2,FALSE))</f>
        <v>0</v>
      </c>
      <c r="DB238" s="90">
        <f>IF(ISNA(VLOOKUP($B238,'[1]1718  Exp_Rev Access'!$F$7:$GK$318,$DB$2,FALSE)),"",VLOOKUP($B238,'[1]1718  Exp_Rev Access'!$F$7:$GK$318,$DB$2,FALSE))</f>
        <v>24770.28</v>
      </c>
      <c r="DC238" s="90">
        <f>IF(ISNA(VLOOKUP($B238,'[1]1718  Exp_Rev Access'!$F$7:$GK$318,$DC$2,FALSE)),"",VLOOKUP($B238,'[1]1718  Exp_Rev Access'!$F$7:$GK$318,$DC$2,FALSE))</f>
        <v>0</v>
      </c>
      <c r="DD238" s="90">
        <f>IF(ISNA(VLOOKUP($B238,'[1]1718  Exp_Rev Access'!$F$7:$GK$318,$DD$2,FALSE)),"",VLOOKUP($B238,'[1]1718  Exp_Rev Access'!$F$7:$GK$318,$DD$2,FALSE))</f>
        <v>0</v>
      </c>
      <c r="DE238" s="90">
        <f>IF(ISNA(VLOOKUP($B238,'[1]1718  Exp_Rev Access'!$F$7:$GK$318,$DE$2,FALSE)),"",VLOOKUP($B238,'[1]1718  Exp_Rev Access'!$F$7:$GK$318,$DE$2,FALSE))</f>
        <v>0</v>
      </c>
      <c r="DF238" s="90">
        <f>IF(ISNA(VLOOKUP($B238,'[1]1718  Exp_Rev Access'!$F$7:$GK$318,$DF$2,FALSE)),"",VLOOKUP($B238,'[1]1718  Exp_Rev Access'!$F$7:$GK$318,$DF$2,FALSE))</f>
        <v>0</v>
      </c>
      <c r="DG238" s="90">
        <f>IF(ISNA(VLOOKUP($B238,'[1]1718  Exp_Rev Access'!$F$7:$GK$318,$DG$2,FALSE)),"",VLOOKUP($B238,'[1]1718  Exp_Rev Access'!$F$7:$GK$318,$DG$2,FALSE))</f>
        <v>0</v>
      </c>
      <c r="DH238" s="90">
        <f>IF(ISNA(VLOOKUP($B238,'[1]1718  Exp_Rev Access'!$F$7:$GK$318,$DH$2,FALSE)),"",VLOOKUP($B238,'[1]1718  Exp_Rev Access'!$F$7:$GK$318,$DH$2,FALSE))</f>
        <v>0</v>
      </c>
      <c r="DI238" s="90">
        <f>IF(ISNA(VLOOKUP($B238,'[1]1718  Exp_Rev Access'!$F$7:$GK$318,$DI$2,FALSE)),"",VLOOKUP($B238,'[1]1718  Exp_Rev Access'!$F$7:$GK$318,$DI$2,FALSE))</f>
        <v>786371.44</v>
      </c>
      <c r="DJ238" s="90">
        <f>IF(ISNA(VLOOKUP($B238,'[1]1718  Exp_Rev Access'!$F$7:$GK$318,$DJ$2,FALSE)),"",VLOOKUP($B238,'[1]1718  Exp_Rev Access'!$F$7:$GK$318,$DJ$2,FALSE))</f>
        <v>0</v>
      </c>
      <c r="DK238" s="90">
        <f>IF(ISNA(VLOOKUP($B238,'[1]1718  Exp_Rev Access'!$F$7:$GK$318,$DK$2,FALSE)),"",VLOOKUP($B238,'[1]1718  Exp_Rev Access'!$F$7:$GK$318,$DK$2,FALSE))</f>
        <v>0</v>
      </c>
      <c r="DL238" s="90">
        <f>IF(ISNA(VLOOKUP($B238,'[1]1718  Exp_Rev Access'!$F$7:$GK$318,$DL$2,FALSE)),"",VLOOKUP($B238,'[1]1718  Exp_Rev Access'!$F$7:$GK$318,$DL$2,FALSE))</f>
        <v>0</v>
      </c>
      <c r="DM238" s="90">
        <f>IF(ISNA(VLOOKUP($B238,'[1]1718  Exp_Rev Access'!$F$7:$GK$318,$DM$2,FALSE)),"",VLOOKUP($B238,'[1]1718  Exp_Rev Access'!$F$7:$GK$318,$DM$2,FALSE))</f>
        <v>0</v>
      </c>
      <c r="DN238" s="90">
        <f>IF(ISNA(VLOOKUP($B238,'[1]1718  Exp_Rev Access'!$F$7:$GK$318,$DN$2,FALSE)),"",VLOOKUP($B238,'[1]1718  Exp_Rev Access'!$F$7:$GK$318,$DN$2,FALSE))</f>
        <v>0</v>
      </c>
      <c r="DO238" s="90">
        <f>IF(ISNA(VLOOKUP($B238,'[1]1718  Exp_Rev Access'!$F$7:$GK$318,$DO$2,FALSE)),"",VLOOKUP($B238,'[1]1718  Exp_Rev Access'!$F$7:$GK$318,$DO$2,FALSE))</f>
        <v>0</v>
      </c>
      <c r="DP238" s="90">
        <f>IF(ISNA(VLOOKUP($B238,'[1]1718  Exp_Rev Access'!$F$7:$GK$318,$DP$2,FALSE)),"",VLOOKUP($B238,'[1]1718  Exp_Rev Access'!$F$7:$GK$318,$DP$2,FALSE))</f>
        <v>0</v>
      </c>
      <c r="DQ238" s="90">
        <f>IF(ISNA(VLOOKUP($B238,'[1]1718  Exp_Rev Access'!$F$7:$GK$318,$DQ$2,FALSE)),"",VLOOKUP($B238,'[1]1718  Exp_Rev Access'!$F$7:$GK$318,$DQ$2,FALSE))</f>
        <v>0</v>
      </c>
      <c r="DR238" s="90">
        <f>IF(ISNA(VLOOKUP($B238,'[1]1718  Exp_Rev Access'!$F$7:$GK$318,$DR$2,FALSE)),"",VLOOKUP($B238,'[1]1718  Exp_Rev Access'!$F$7:$GK$318,$DR$2,FALSE))</f>
        <v>0</v>
      </c>
      <c r="DS238" s="90">
        <f>IF(ISNA(VLOOKUP($B238,'[1]1718  Exp_Rev Access'!$F$7:$GK$318,$DS$2,FALSE)),"",VLOOKUP($B238,'[1]1718  Exp_Rev Access'!$F$7:$GK$318,$DS$2,FALSE))</f>
        <v>0</v>
      </c>
      <c r="DT238" s="90">
        <f>IF(ISNA(VLOOKUP($B238,'[1]1718  Exp_Rev Access'!$F$7:$GK$318,$DT$2,FALSE)),"",VLOOKUP($B238,'[1]1718  Exp_Rev Access'!$F$7:$GK$318,$DT$2,FALSE))</f>
        <v>0</v>
      </c>
      <c r="DU238" s="90">
        <f>IF(ISNA(VLOOKUP($B238,'[1]1718  Exp_Rev Access'!$F$7:$GK$318,$DU$2,FALSE)),"",VLOOKUP($B238,'[1]1718  Exp_Rev Access'!$F$7:$GK$318,$DU$2,FALSE))</f>
        <v>0</v>
      </c>
      <c r="DV238" s="90">
        <f>IF(ISNA(VLOOKUP($B238,'[1]1718  Exp_Rev Access'!$F$7:$GK$318,$DV$2,FALSE)),"",VLOOKUP($B238,'[1]1718  Exp_Rev Access'!$F$7:$GK$318,$DV$2,FALSE))</f>
        <v>0</v>
      </c>
      <c r="DW238" s="90">
        <f>IF(ISNA(VLOOKUP($B238,'[1]1718  Exp_Rev Access'!$F$7:$GK$318,$DW$2,FALSE)),"",VLOOKUP($B238,'[1]1718  Exp_Rev Access'!$F$7:$GK$318,$DW$2,FALSE))</f>
        <v>0</v>
      </c>
      <c r="DX238" s="90">
        <f>IF(ISNA(VLOOKUP($B238,'[1]1718  Exp_Rev Access'!$F$7:$GK$318,$DX$2,FALSE)),"",VLOOKUP($B238,'[1]1718  Exp_Rev Access'!$F$7:$GK$318,$DX$2,FALSE))</f>
        <v>0</v>
      </c>
      <c r="DY238" s="90">
        <f>IF(ISNA(VLOOKUP($B238,'[1]1718  Exp_Rev Access'!$F$7:$GK$318,$DY$2,FALSE)),"",VLOOKUP($B238,'[1]1718  Exp_Rev Access'!$F$7:$GK$318,$DY$2,FALSE))</f>
        <v>0</v>
      </c>
      <c r="DZ238" s="90">
        <f>IF(ISNA(VLOOKUP($B238,'[1]1718  Exp_Rev Access'!$F$7:$GK$318,$DZ$2,FALSE)),"",VLOOKUP($B238,'[1]1718  Exp_Rev Access'!$F$7:$GK$318,$DZ$2,FALSE))</f>
        <v>0</v>
      </c>
      <c r="EA238" s="90">
        <f>IF(ISNA(VLOOKUP($B238,'[1]1718  Exp_Rev Access'!$F$7:$GK$318,$EA$2,FALSE)),"",VLOOKUP($B238,'[1]1718  Exp_Rev Access'!$F$7:$GK$318,$EA$2,FALSE))</f>
        <v>0</v>
      </c>
      <c r="EB238" s="90">
        <f>IF(ISNA(VLOOKUP($B238,'[1]1718  Exp_Rev Access'!$F$7:$GK$318,$EB$2,FALSE)),"",VLOOKUP($B238,'[1]1718  Exp_Rev Access'!$F$7:$GK$318,$EB$2,FALSE))</f>
        <v>0</v>
      </c>
      <c r="EC238" s="90">
        <f>IF(ISNA(VLOOKUP($B238,'[1]1718  Exp_Rev Access'!$F$7:$GK$318,$EC$2,FALSE)),"",VLOOKUP($B238,'[1]1718  Exp_Rev Access'!$F$7:$GK$318,$EC$2,FALSE))</f>
        <v>0</v>
      </c>
      <c r="ED238" s="90">
        <f>IF(ISNA(VLOOKUP($B238,'[1]1718  Exp_Rev Access'!$F$7:$GK$318,$ED$2,FALSE)),"",VLOOKUP($B238,'[1]1718  Exp_Rev Access'!$F$7:$GK$318,$ED$2,FALSE))</f>
        <v>0</v>
      </c>
      <c r="EE238" s="90">
        <f>IF(ISNA(VLOOKUP($B238,'[1]1718  Exp_Rev Access'!$F$7:$GK$318,$EE$2,FALSE)),"",VLOOKUP($B238,'[1]1718  Exp_Rev Access'!$F$7:$GK$318,$EE$2,FALSE))</f>
        <v>0</v>
      </c>
      <c r="EF238" s="90">
        <f>IF(ISNA(VLOOKUP($B238,'[1]1718  Exp_Rev Access'!$F$7:$GK$318,$EF$2,FALSE)),"",VLOOKUP($B238,'[1]1718  Exp_Rev Access'!$F$7:$GK$318,$EF$2,FALSE))</f>
        <v>0</v>
      </c>
      <c r="EG238" s="90">
        <f>IF(ISNA(VLOOKUP($B238,'[1]1718  Exp_Rev Access'!$F$7:$GK$318,$EG$2,FALSE)),"",VLOOKUP($B238,'[1]1718  Exp_Rev Access'!$F$7:$GK$318,$EG$2,FALSE))</f>
        <v>0</v>
      </c>
      <c r="EH238" s="90">
        <f>IF(ISNA(VLOOKUP($B238,'[1]1718  Exp_Rev Access'!$F$7:$GK$318,$EH$2,FALSE)),"",VLOOKUP($B238,'[1]1718  Exp_Rev Access'!$F$7:$GK$318,$EH$2,FALSE))</f>
        <v>0</v>
      </c>
      <c r="EI238" s="90">
        <f>IF(ISNA(VLOOKUP($B238,'[1]1718  Exp_Rev Access'!$F$7:$GK$318,$EI$2,FALSE)),"",VLOOKUP($B238,'[1]1718  Exp_Rev Access'!$F$7:$GK$318,$EI$2,FALSE))</f>
        <v>0</v>
      </c>
      <c r="EJ238" s="90">
        <f>IF(ISNA(VLOOKUP($B238,'[1]1718  Exp_Rev Access'!$F$7:$GK$318,$EJ$2,FALSE)),"",VLOOKUP($B238,'[1]1718  Exp_Rev Access'!$F$7:$GK$318,$EJ$2,FALSE))</f>
        <v>0</v>
      </c>
      <c r="EK238" s="90">
        <f>IF(ISNA(VLOOKUP($B238,'[1]1718  Exp_Rev Access'!$F$7:$GK$318,$EK$2,FALSE)),"",VLOOKUP($B238,'[1]1718  Exp_Rev Access'!$F$7:$GK$318,$EK$2,FALSE))</f>
        <v>0</v>
      </c>
      <c r="EL238" s="90">
        <f>IF(ISNA(VLOOKUP($B238,'[1]1718  Exp_Rev Access'!$F$7:$GK$318,$EL$2,FALSE)),"",VLOOKUP($B238,'[1]1718  Exp_Rev Access'!$F$7:$GK$318,$EL$2,FALSE))</f>
        <v>0</v>
      </c>
      <c r="EM238" s="90">
        <f>IF(ISNA(VLOOKUP($B238,'[1]1718  Exp_Rev Access'!$F$7:$GK$318,$EM$2,FALSE)),"",VLOOKUP($B238,'[1]1718  Exp_Rev Access'!$F$7:$GK$318,$EM$2,FALSE))</f>
        <v>0</v>
      </c>
      <c r="EN238" s="90">
        <f>IF(ISNA(VLOOKUP($B238,'[1]1718  Exp_Rev Access'!$F$7:$GK$318,$EN$2,FALSE)),"",VLOOKUP($B238,'[1]1718  Exp_Rev Access'!$F$7:$GK$318,$EN$2,FALSE))</f>
        <v>0</v>
      </c>
      <c r="EO238" s="90">
        <f>IF(ISNA(VLOOKUP($B238,'[1]1718  Exp_Rev Access'!$F$7:$GK$318,$EO$2,FALSE)),"",VLOOKUP($B238,'[1]1718  Exp_Rev Access'!$F$7:$GK$318,$EO$2,FALSE))</f>
        <v>0</v>
      </c>
      <c r="EP238" s="90">
        <f>IF(ISNA(VLOOKUP($B238,'[1]1718  Exp_Rev Access'!$F$7:$GK$318,$EP$2,FALSE)),"",VLOOKUP($B238,'[1]1718  Exp_Rev Access'!$F$7:$GK$318,$EP$2,FALSE))</f>
        <v>0</v>
      </c>
      <c r="EQ238" s="90">
        <f>IF(ISNA(VLOOKUP($B238,'[1]1718  Exp_Rev Access'!$F$7:$GK$318,$EQ$2,FALSE)),"",VLOOKUP($B238,'[1]1718  Exp_Rev Access'!$F$7:$GK$318,$EQ$2,FALSE))</f>
        <v>0</v>
      </c>
      <c r="ER238" s="90">
        <f>IF(ISNA(VLOOKUP($B238,'[1]1718  Exp_Rev Access'!$F$7:$GK$318,$ER$2,FALSE)),"",VLOOKUP($B238,'[1]1718  Exp_Rev Access'!$F$7:$GK$318,$ER$2,FALSE))</f>
        <v>0</v>
      </c>
      <c r="ES238" s="90">
        <f>IF(ISNA(VLOOKUP($B238,'[1]1718  Exp_Rev Access'!$F$7:$GK$318,$ES$2,FALSE)),"",VLOOKUP($B238,'[1]1718  Exp_Rev Access'!$F$7:$GK$318,$ES$2,FALSE))</f>
        <v>0</v>
      </c>
      <c r="ET238" s="90">
        <f>IF(ISNA(VLOOKUP($B238,'[1]1718  Exp_Rev Access'!$F$7:$GK$318,$ET$2,FALSE)),"",VLOOKUP($B238,'[1]1718  Exp_Rev Access'!$F$7:$GK$318,$ET$2,FALSE))</f>
        <v>0</v>
      </c>
      <c r="EU238" s="90">
        <f>IF(ISNA(VLOOKUP($B238,'[1]1718  Exp_Rev Access'!$F$7:$GK$318,$EU$2,FALSE)),"",VLOOKUP($B238,'[1]1718  Exp_Rev Access'!$F$7:$GK$318,$EU$2,FALSE))</f>
        <v>0</v>
      </c>
      <c r="EV238" s="90">
        <f>IF(ISNA(VLOOKUP($B238,'[1]1718  Exp_Rev Access'!$F$7:$GK$318,$EV$2,FALSE)),"",VLOOKUP($B238,'[1]1718  Exp_Rev Access'!$F$7:$GK$318,$EV$2,FALSE))</f>
        <v>20133.07</v>
      </c>
      <c r="EW238" s="90">
        <f>IF(ISNA(VLOOKUP($B238,'[1]1718  Exp_Rev Access'!$F$7:$GK$318,$EW$2,FALSE)),"",VLOOKUP($B238,'[1]1718  Exp_Rev Access'!$F$7:$GK$318,$EW$2,FALSE))</f>
        <v>0</v>
      </c>
      <c r="EX238" s="90">
        <f>IF(ISNA(VLOOKUP($B238,'[1]1718  Exp_Rev Access'!$F$7:$GK$318,$EX$2,FALSE)),"",VLOOKUP($B238,'[1]1718  Exp_Rev Access'!$F$7:$GK$318,$EX$2,FALSE))</f>
        <v>0</v>
      </c>
      <c r="EY238" s="90">
        <f>IF(ISNA(VLOOKUP($B238,'[1]1718  Exp_Rev Access'!$F$7:$GK$318,$EY$2,FALSE)),"",VLOOKUP($B238,'[1]1718  Exp_Rev Access'!$F$7:$GK$318,$EY$2,FALSE))</f>
        <v>0</v>
      </c>
      <c r="EZ238" s="90">
        <f>IF(ISNA(VLOOKUP($B238,'[1]1718  Exp_Rev Access'!$F$7:$GK$318,$EZ$2,FALSE)),"",VLOOKUP($B238,'[1]1718  Exp_Rev Access'!$F$7:$GK$318,$EZ$2,FALSE))</f>
        <v>0</v>
      </c>
      <c r="FA238" s="90">
        <f>IF(ISNA(VLOOKUP($B238,'[1]1718  Exp_Rev Access'!$F$7:$GK$318,$FA$2,FALSE)),"",VLOOKUP($B238,'[1]1718  Exp_Rev Access'!$F$7:$GK$318,$FA$2,FALSE))</f>
        <v>0</v>
      </c>
      <c r="FB238" s="90">
        <f>IF(ISNA(VLOOKUP($B238,'[1]1718  Exp_Rev Access'!$F$7:$GK$318,$FB$2,FALSE)),"",VLOOKUP($B238,'[1]1718  Exp_Rev Access'!$F$7:$GK$318,$FB$2,FALSE))</f>
        <v>0</v>
      </c>
      <c r="FC238" s="90">
        <f>IF(ISNA(VLOOKUP($B238,'[1]1718  Exp_Rev Access'!$F$7:$GK$318,$FC$2,FALSE)),"",VLOOKUP($B238,'[1]1718  Exp_Rev Access'!$F$7:$GK$318,$FC$2,FALSE))</f>
        <v>0</v>
      </c>
      <c r="FD238" s="90">
        <f>IF(ISNA(VLOOKUP($B238,'[1]1718  Exp_Rev Access'!$F$7:$GK$318,$FD$2,FALSE)),"",VLOOKUP($B238,'[1]1718  Exp_Rev Access'!$F$7:$GK$318,$FD$2,FALSE))</f>
        <v>0</v>
      </c>
      <c r="FE238" s="90">
        <f>IF(ISNA(VLOOKUP($B238,'[1]1718  Exp_Rev Access'!$F$7:$GK$318,$FE$2,FALSE)),"",VLOOKUP($B238,'[1]1718  Exp_Rev Access'!$F$7:$GK$318,$FE$2,FALSE))</f>
        <v>0</v>
      </c>
      <c r="FF238" s="90">
        <f>IF(ISNA(VLOOKUP($B238,'[1]1718  Exp_Rev Access'!$F$7:$GK$318,$FF$2,FALSE)),"",VLOOKUP($B238,'[1]1718  Exp_Rev Access'!$F$7:$GK$318,$FF$2,FALSE))</f>
        <v>0</v>
      </c>
      <c r="FG238" s="90">
        <f>IF(ISNA(VLOOKUP($B238,'[1]1718  Exp_Rev Access'!$F$7:$GK$318,$FG$2,FALSE)),"",VLOOKUP($B238,'[1]1718  Exp_Rev Access'!$F$7:$GK$318,$FG$2,FALSE))</f>
        <v>3810.87</v>
      </c>
      <c r="FH238" s="90">
        <f>IF(ISNA(VLOOKUP($B238,'[1]1718  Exp_Rev Access'!$F$7:$GK$318,$FH$2,FALSE)),"",VLOOKUP($B238,'[1]1718  Exp_Rev Access'!$F$7:$GK$318,$FH$2,FALSE))</f>
        <v>0</v>
      </c>
      <c r="FI238" s="90">
        <f>IF(ISNA(VLOOKUP($B238,'[1]1718  Exp_Rev Access'!$F$7:$GK$318,$FI$2,FALSE)),"",VLOOKUP($B238,'[1]1718  Exp_Rev Access'!$F$7:$GK$318,$FI$2,FALSE))</f>
        <v>0</v>
      </c>
      <c r="FJ238" s="90">
        <f>IF(ISNA(VLOOKUP($B238,'[1]1718  Exp_Rev Access'!$F$7:$GK$318,$FJ$2,FALSE)),"",VLOOKUP($B238,'[1]1718  Exp_Rev Access'!$F$7:$GK$318,$FJ$2,FALSE))</f>
        <v>0</v>
      </c>
      <c r="FK238" s="90">
        <f>IF(ISNA(VLOOKUP($B238,'[1]1718  Exp_Rev Access'!$F$7:$GK$318,$FK$2,FALSE)),"",VLOOKUP($B238,'[1]1718  Exp_Rev Access'!$F$7:$GK$318,$FK$2,FALSE))</f>
        <v>0</v>
      </c>
      <c r="FL238" s="90">
        <f>IF(ISNA(VLOOKUP($B238,'[1]1718  Exp_Rev Access'!$F$7:$GK$318,$FL$2,FALSE)),"",VLOOKUP($B238,'[1]1718  Exp_Rev Access'!$F$7:$GK$318,$FL$2,FALSE))</f>
        <v>0</v>
      </c>
      <c r="FM238" s="90">
        <f>IF(ISNA(VLOOKUP($B238,'[1]1718  Exp_Rev Access'!$F$7:$GK$318,$FM$2,FALSE)),"",VLOOKUP($B238,'[1]1718  Exp_Rev Access'!$F$7:$GK$318,$FM$2,FALSE))</f>
        <v>0</v>
      </c>
      <c r="FN238" s="90">
        <f>IF(ISNA(VLOOKUP($B238,'[1]1718  Exp_Rev Access'!$F$7:$GK$318,$FN$2,FALSE)),"",VLOOKUP($B238,'[1]1718  Exp_Rev Access'!$F$7:$GK$318,$FN$2,FALSE))</f>
        <v>0</v>
      </c>
      <c r="FO238" s="90">
        <f>IF(ISNA(VLOOKUP($B238,'[1]1718  Exp_Rev Access'!$F$7:$GK$318,$FO$2,FALSE)),"",VLOOKUP($B238,'[1]1718  Exp_Rev Access'!$F$7:$GK$318,$FO$2,FALSE))</f>
        <v>0</v>
      </c>
      <c r="FP238" s="90">
        <f>IF(ISNA(VLOOKUP($B238,'[1]1718  Exp_Rev Access'!$F$7:$GK$318,$FP$2,FALSE)),"",VLOOKUP($B238,'[1]1718  Exp_Rev Access'!$F$7:$GK$318,$FP$2,FALSE))</f>
        <v>0</v>
      </c>
      <c r="FQ238" s="90">
        <f>IF(ISNA(VLOOKUP($B238,'[1]1718  Exp_Rev Access'!$F$7:$GK$318,$FQ$2,FALSE)),"",VLOOKUP($B238,'[1]1718  Exp_Rev Access'!$F$7:$GK$318,$FQ$2,FALSE))</f>
        <v>0</v>
      </c>
      <c r="FR238" s="90">
        <f>IF(ISNA(VLOOKUP($B238,'[1]1718  Exp_Rev Access'!$F$7:$GK$318,$FR$2,FALSE)),"",VLOOKUP($B238,'[1]1718  Exp_Rev Access'!$F$7:$GK$318,$FR$2,FALSE))</f>
        <v>72447.97</v>
      </c>
      <c r="FS238" s="56">
        <f t="shared" si="647"/>
        <v>2035550.08</v>
      </c>
      <c r="FT238" s="92">
        <f t="shared" si="648"/>
        <v>7.0613999575880312E-2</v>
      </c>
      <c r="FU238" s="94">
        <f t="shared" si="649"/>
        <v>907.70654442323814</v>
      </c>
      <c r="FV238" s="95">
        <f>IF(ISNA(VLOOKUP($B238,'[1]1718  Exp_Rev Access'!$F$7:$GK$318,$FV$2,FALSE)),"",VLOOKUP($B238,'[1]1718  Exp_Rev Access'!$F$7:$GK$318,$FV$2,FALSE))</f>
        <v>0</v>
      </c>
      <c r="FW238" s="95">
        <f>IF(ISNA(VLOOKUP($B238,'[1]1718  Exp_Rev Access'!$F$7:$GK$318,$FW$2,FALSE)),"",VLOOKUP($B238,'[1]1718  Exp_Rev Access'!$F$7:$GK$318,$FW$2,FALSE))</f>
        <v>0</v>
      </c>
      <c r="FX238" s="95">
        <f>IF(ISNA(VLOOKUP($B238,'[1]1718  Exp_Rev Access'!$F$7:$GK$318,$FX$2,FALSE)),"",VLOOKUP($B238,'[1]1718  Exp_Rev Access'!$F$7:$GK$318,$FX$2,FALSE))</f>
        <v>0</v>
      </c>
      <c r="FY238" s="95">
        <f>IF(ISNA(VLOOKUP($B238,'[1]1718  Exp_Rev Access'!$F$7:$GK$318,$FY$2,FALSE)),"",VLOOKUP($B238,'[1]1718  Exp_Rev Access'!$F$7:$GK$318,$FY$2,FALSE))</f>
        <v>0</v>
      </c>
      <c r="FZ238" s="95">
        <f>IF(ISNA(VLOOKUP($B238,'[1]1718  Exp_Rev Access'!$F$7:$GK$318,$FZ$2,FALSE)),"",VLOOKUP($B238,'[1]1718  Exp_Rev Access'!$F$7:$GK$318,$FZ$2,FALSE))</f>
        <v>0</v>
      </c>
      <c r="GA238" s="95">
        <f>IF(ISNA(VLOOKUP($B238,'[1]1718  Exp_Rev Access'!$F$7:$GK$318,$GA$2,FALSE)),"",VLOOKUP($B238,'[1]1718  Exp_Rev Access'!$F$7:$GK$318,$GA$2,FALSE))</f>
        <v>0</v>
      </c>
      <c r="GB238" s="95">
        <f>IF(ISNA(VLOOKUP($B238,'[1]1718  Exp_Rev Access'!$F$7:$GK$318,$GB$2,FALSE)),"",VLOOKUP($B238,'[1]1718  Exp_Rev Access'!$F$7:$GK$318,$GB$2,FALSE))</f>
        <v>0</v>
      </c>
      <c r="GC238" s="95">
        <f>IF(ISNA(VLOOKUP($B238,'[1]1718  Exp_Rev Access'!$F$7:$GK$318,$GC$2,FALSE)),"",VLOOKUP($B238,'[1]1718  Exp_Rev Access'!$F$7:$GK$318,$GC$2,FALSE))</f>
        <v>0</v>
      </c>
      <c r="GD238" s="95">
        <f>IF(ISNA(VLOOKUP($B238,'[1]1718  Exp_Rev Access'!$F$7:$GK$318,$GD$2,FALSE)),"",VLOOKUP($B238,'[1]1718  Exp_Rev Access'!$F$7:$GK$318,$GD$2,FALSE))</f>
        <v>0</v>
      </c>
      <c r="GE238" s="95">
        <f>IF(ISNA(VLOOKUP($B238,'[1]1718  Exp_Rev Access'!$F$7:$GK$318,$GE$2,FALSE)),"",VLOOKUP($B238,'[1]1718  Exp_Rev Access'!$F$7:$GK$318,$GE$2,FALSE))</f>
        <v>161155.84</v>
      </c>
      <c r="GF238" s="95">
        <f>IF(ISNA(VLOOKUP($B238,'[1]1718  Exp_Rev Access'!$F$7:$GK$318,$GF$2,FALSE)),"",VLOOKUP($B238,'[1]1718  Exp_Rev Access'!$F$7:$GK$318,$GF$2,FALSE))</f>
        <v>0</v>
      </c>
      <c r="GG238" s="95">
        <f>IF(ISNA(VLOOKUP($B238,'[1]1718  Exp_Rev Access'!$F$7:$GK$318,$GG$2,FALSE)),"",VLOOKUP($B238,'[1]1718  Exp_Rev Access'!$F$7:$GK$318,$GG$2,FALSE))</f>
        <v>0</v>
      </c>
      <c r="GH238" s="95">
        <f>IF(ISNA(VLOOKUP($B238,'[1]1718  Exp_Rev Access'!$F$7:$GK$318,$GH$2,FALSE)),"",VLOOKUP($B238,'[1]1718  Exp_Rev Access'!$F$7:$GK$318,$GH$2,FALSE))</f>
        <v>0</v>
      </c>
      <c r="GI238" s="95">
        <f>IF(ISNA(VLOOKUP($B238,'[1]1718  Exp_Rev Access'!$F$7:$GK$318,$GI$2,FALSE)),"",VLOOKUP($B238,'[1]1718  Exp_Rev Access'!$F$7:$GK$318,$GI$2,FALSE))</f>
        <v>0</v>
      </c>
      <c r="GJ238" s="95">
        <f>IF(ISNA(VLOOKUP($B238,'[1]1718  Exp_Rev Access'!$F$7:$GK$318,$GJ$2,FALSE)),"",VLOOKUP($B238,'[1]1718  Exp_Rev Access'!$F$7:$GK$318,$GJ$2,FALSE))</f>
        <v>0</v>
      </c>
      <c r="GK238" s="95">
        <f>IF(ISNA(VLOOKUP($B238,'[1]1718  Exp_Rev Access'!$F$7:$GK$318,$GK$2,FALSE)),"",VLOOKUP($B238,'[1]1718  Exp_Rev Access'!$F$7:$GK$318,$GK$2,FALSE))</f>
        <v>900</v>
      </c>
      <c r="GL238" s="95">
        <f>IF(ISNA(VLOOKUP($B238,'[1]1718  Exp_Rev Access'!$F$7:$GK$318,$GL$2,FALSE)),"",VLOOKUP($B238,'[1]1718  Exp_Rev Access'!$F$7:$GK$318,$GL$2,FALSE))</f>
        <v>2520</v>
      </c>
      <c r="GM238" s="95">
        <f>IF(ISNA(VLOOKUP($B238,'[1]1718  Exp_Rev Access'!$F$7:$GK$318,$GM$2,FALSE)),"",VLOOKUP($B238,'[1]1718  Exp_Rev Access'!$F$7:$GK$318,$GM$2,FALSE))</f>
        <v>0</v>
      </c>
      <c r="GN238" s="95">
        <f>IF(ISNA(VLOOKUP($B238,'[1]1718  Exp_Rev Access'!$F$7:$GK$318,$GN$2,FALSE)),"",VLOOKUP($B238,'[1]1718  Exp_Rev Access'!$F$7:$GK$318,$GN$2,FALSE))</f>
        <v>0</v>
      </c>
      <c r="GO238" s="95">
        <f>IF(ISNA(VLOOKUP($B238,'[1]1718  Exp_Rev Access'!$F$7:$GK$318,$GO$2,FALSE)),"",VLOOKUP($B238,'[1]1718  Exp_Rev Access'!$F$7:$GK$318,$GO$2,FALSE))</f>
        <v>0</v>
      </c>
      <c r="GP238" s="95">
        <f>IF(ISNA(VLOOKUP($B238,'[1]1718  Exp_Rev Access'!$F$7:$GK$318,$GP$2,FALSE)),"",VLOOKUP($B238,'[1]1718  Exp_Rev Access'!$F$7:$GK$318,$GP$2,FALSE))</f>
        <v>0</v>
      </c>
      <c r="GQ238" s="95">
        <f>IF(ISNA(VLOOKUP($B238,'[1]1718  Exp_Rev Access'!$F$7:$GK$318,$GQ$2,FALSE)),"",VLOOKUP($B238,'[1]1718  Exp_Rev Access'!$F$7:$GK$318,$GQ$2,FALSE))</f>
        <v>0</v>
      </c>
      <c r="GR238" s="95">
        <f>IF(ISNA(VLOOKUP($B238,'[1]1718  Exp_Rev Access'!$F$7:$GK$318,$GR$2,FALSE)),"",VLOOKUP($B238,'[1]1718  Exp_Rev Access'!$F$7:$GK$318,$GR$2,FALSE))</f>
        <v>0</v>
      </c>
      <c r="GS238" s="95">
        <f>IF(ISNA(VLOOKUP($B238,'[1]1718  Exp_Rev Access'!$F$7:$GK$318,$GS$2,FALSE)),"",VLOOKUP($B238,'[1]1718  Exp_Rev Access'!$F$7:$GK$318,$GS$2,FALSE))</f>
        <v>0</v>
      </c>
      <c r="GT238" s="95">
        <f>IF(ISNA(VLOOKUP($B238,'[1]1718  Exp_Rev Access'!$F$7:$GK$318,$GT$2,FALSE)),"",VLOOKUP($B238,'[1]1718  Exp_Rev Access'!$F$7:$GK$318,$GT$2,FALSE))</f>
        <v>0</v>
      </c>
      <c r="GU238" s="56">
        <f t="shared" si="650"/>
        <v>164575.84</v>
      </c>
      <c r="GV238" s="92">
        <f t="shared" si="651"/>
        <v>5.7091979264691662E-3</v>
      </c>
      <c r="GW238" s="96">
        <f t="shared" si="652"/>
        <v>73.388794748764781</v>
      </c>
    </row>
    <row r="239" spans="1:222" s="97" customFormat="1" x14ac:dyDescent="0.3">
      <c r="A239" s="73"/>
      <c r="B239" s="88" t="s">
        <v>526</v>
      </c>
      <c r="C239" s="89" t="s">
        <v>527</v>
      </c>
      <c r="D239" s="75">
        <f>IF(ISNA(VLOOKUP($B239,'[1]1718 enrollment_Rev_Exp by size'!$A$7:H573,3,FALSE)),"",VLOOKUP($B239,'[1]1718 enrollment_Rev_Exp by size'!$A$7:$G$350,3,FALSE))</f>
        <v>311.38</v>
      </c>
      <c r="E239" s="76">
        <f>IF(ISNA(VLOOKUP($B239,'[1]1718 enrollment_Rev_Exp by size'!$A$7:I574,5,FALSE)),"",VLOOKUP($B239,'[1]1718 enrollment_Rev_Exp by size'!$A$7:$G$350,5,FALSE))</f>
        <v>6496649.6699999999</v>
      </c>
      <c r="F239" s="70">
        <f t="shared" si="626"/>
        <v>6496649.6699999999</v>
      </c>
      <c r="G239" s="70">
        <f t="shared" si="627"/>
        <v>0</v>
      </c>
      <c r="H239" s="90">
        <f>IF(ISNA(VLOOKUP($B239,'[1]1718  Exp_Rev Access'!$F$7:$GK$318,3,FALSE)),"",VLOOKUP($B239,'[1]1718  Exp_Rev Access'!$F$7:$GK$318,3,FALSE))</f>
        <v>1678969.12</v>
      </c>
      <c r="I239" s="90">
        <f>IF(ISNA(VLOOKUP($B239,'[1]1718  Exp_Rev Access'!$F$7:$GK$318,4,FALSE)),"",VLOOKUP($B239,'[1]1718  Exp_Rev Access'!$F$7:$GK$318,4,FALSE))</f>
        <v>0</v>
      </c>
      <c r="J239" s="90">
        <f>IF(ISNA(VLOOKUP($B239,'[1]1718  Exp_Rev Access'!$F$7:$GK$318,5,FALSE)),"",VLOOKUP($B239,'[1]1718  Exp_Rev Access'!$F$7:$GK$318,5,FALSE))</f>
        <v>4056.14</v>
      </c>
      <c r="K239" s="90">
        <f>IF(ISNA(VLOOKUP($B239,'[1]1718  Exp_Rev Access'!$F$7:$GK$318,6,FALSE)),"-",VLOOKUP($B239,'[1]1718  Exp_Rev Access'!$F$7:$GK$318,6,FALSE))</f>
        <v>74931.12</v>
      </c>
      <c r="L239" s="90">
        <f>IF(ISNA(VLOOKUP($B239,'[1]1718  Exp_Rev Access'!$F$7:$GK$318,7,FALSE)),"",VLOOKUP($B239,'[1]1718  Exp_Rev Access'!$F$7:$GK$318,7,FALSE))</f>
        <v>0</v>
      </c>
      <c r="M239" s="90">
        <f>IF(ISNA(VLOOKUP($B239,'[1]1718  Exp_Rev Access'!$F$7:$GK$318,8,FALSE)),"",VLOOKUP($B239,'[1]1718  Exp_Rev Access'!$F$7:$GK$318,8,FALSE))</f>
        <v>0</v>
      </c>
      <c r="N239" s="56">
        <f t="shared" si="636"/>
        <v>1757956.38</v>
      </c>
      <c r="O239" s="91">
        <f t="shared" si="637"/>
        <v>0.27059430157021225</v>
      </c>
      <c r="P239" s="56">
        <f t="shared" si="638"/>
        <v>5645.6945853940524</v>
      </c>
      <c r="Q239" s="90">
        <f>IF(ISNA(VLOOKUP($B239,'[1]1718  Exp_Rev Access'!$F$7:$GK$318,10,FALSE)),"",VLOOKUP($B239,'[1]1718  Exp_Rev Access'!$F$7:$GK$318,10,FALSE))</f>
        <v>0</v>
      </c>
      <c r="R239" s="90">
        <f>IF(ISNA(VLOOKUP($B239,'[1]1718  Exp_Rev Access'!$F$7:$GK$318,11,FALSE)),"",VLOOKUP($B239,'[1]1718  Exp_Rev Access'!$F$7:$GK$318,11,FALSE))</f>
        <v>0</v>
      </c>
      <c r="S239" s="90">
        <f>IF(ISNA(VLOOKUP($B239,'[1]1718  Exp_Rev Access'!$F$7:$GK$318,12,FALSE)),"",VLOOKUP($B239,'[1]1718  Exp_Rev Access'!$F$7:$GK$318,12,FALSE))</f>
        <v>0</v>
      </c>
      <c r="T239" s="90">
        <f>IF(ISNA(VLOOKUP($B239,'[1]1718  Exp_Rev Access'!$F$7:$GK$318,13,FALSE)),"",VLOOKUP($B239,'[1]1718  Exp_Rev Access'!$F$7:$GK$318,13,FALSE))</f>
        <v>0</v>
      </c>
      <c r="U239" s="90">
        <f>IF(ISNA(VLOOKUP($B239,'[1]1718  Exp_Rev Access'!$F$7:$GK$318,14,FALSE)),"",VLOOKUP($B239,'[1]1718  Exp_Rev Access'!$F$7:$GK$318,14,FALSE))</f>
        <v>0</v>
      </c>
      <c r="V239" s="90">
        <f>IF(ISNA(VLOOKUP($B239,'[1]1718  Exp_Rev Access'!$F$7:$GK$318,15,FALSE)),"",VLOOKUP($B239,'[1]1718  Exp_Rev Access'!$F$7:$GK$318,15,FALSE))</f>
        <v>0</v>
      </c>
      <c r="W239" s="90">
        <f>IF(ISNA(VLOOKUP($B239,'[1]1718  Exp_Rev Access'!$F$7:$GK$318,16,FALSE)),"",VLOOKUP($B239,'[1]1718  Exp_Rev Access'!$F$7:$GK$318,16,FALSE))</f>
        <v>0</v>
      </c>
      <c r="X239" s="90">
        <f>IF(ISNA(VLOOKUP($B239,'[1]1718  Exp_Rev Access'!$F$7:$GK$318,17,FALSE)),"",VLOOKUP($B239,'[1]1718  Exp_Rev Access'!$F$7:$GK$318,17,FALSE))</f>
        <v>0</v>
      </c>
      <c r="Y239" s="90">
        <f>IF(ISNA(VLOOKUP($B239,'[1]1718  Exp_Rev Access'!$F$7:$GK$318,18,FALSE)),"",VLOOKUP($B239,'[1]1718  Exp_Rev Access'!$F$7:$GK$318,18,FALSE))</f>
        <v>2</v>
      </c>
      <c r="Z239" s="90">
        <f>IF(ISNA(VLOOKUP($B239,'[1]1718  Exp_Rev Access'!$F$7:$GK$318,19,FALSE)),"",VLOOKUP($B239,'[1]1718  Exp_Rev Access'!$F$7:$GK$318,19,FALSE))</f>
        <v>0</v>
      </c>
      <c r="AA239" s="90">
        <f>IF(ISNA(VLOOKUP($B239,'[1]1718  Exp_Rev Access'!$F$7:$GK$318,20,FALSE)),"",VLOOKUP($B239,'[1]1718  Exp_Rev Access'!$F$7:$GK$318,20,FALSE))</f>
        <v>0</v>
      </c>
      <c r="AB239" s="90">
        <f>IF(ISNA(VLOOKUP($B239,'[1]1718  Exp_Rev Access'!$F$7:$GK$318,21,FALSE)),"",VLOOKUP($B239,'[1]1718  Exp_Rev Access'!$F$7:$GK$318,21,FALSE))</f>
        <v>0</v>
      </c>
      <c r="AC239" s="90">
        <f>IF(ISNA(VLOOKUP($B239,'[1]1718  Exp_Rev Access'!$F$7:$GK$318,22,FALSE)),"",VLOOKUP($B239,'[1]1718  Exp_Rev Access'!$F$7:$GK$318,22,FALSE))</f>
        <v>0</v>
      </c>
      <c r="AD239" s="90">
        <f>IF(ISNA(VLOOKUP($B239,'[1]1718  Exp_Rev Access'!$F$7:$GK$318,23,FALSE)),"",VLOOKUP($B239,'[1]1718  Exp_Rev Access'!$F$7:$GK$318,23,FALSE))</f>
        <v>7000.5</v>
      </c>
      <c r="AE239" s="90">
        <f>IF(ISNA(VLOOKUP($B239,'[1]1718  Exp_Rev Access'!$F$7:$GK$318,24,FALSE)),"",VLOOKUP($B239,'[1]1718  Exp_Rev Access'!$F$7:$GK$318,24,FALSE))</f>
        <v>20920.169999999998</v>
      </c>
      <c r="AF239" s="90">
        <f>IF(ISNA(VLOOKUP($B239,'[1]1718  Exp_Rev Access'!$F$7:$GK$318,25,FALSE)),"",VLOOKUP($B239,'[1]1718  Exp_Rev Access'!$F$7:$GK$318,25,FALSE))</f>
        <v>0</v>
      </c>
      <c r="AG239" s="90">
        <f>IF(ISNA(VLOOKUP($B239,'[1]1718  Exp_Rev Access'!$F$7:$GK$318,26,FALSE)),"",VLOOKUP($B239,'[1]1718  Exp_Rev Access'!$F$7:$GK$318,26,FALSE))</f>
        <v>19926</v>
      </c>
      <c r="AH239" s="90">
        <f>IF(ISNA(VLOOKUP($B239,'[1]1718  Exp_Rev Access'!$F$7:$GK$318,27,FALSE)),"",VLOOKUP($B239,'[1]1718  Exp_Rev Access'!$F$7:$GK$318,27,FALSE))</f>
        <v>242.04</v>
      </c>
      <c r="AI239" s="90">
        <f>IF(ISNA(VLOOKUP($B239,'[1]1718  Exp_Rev Access'!$F$7:$GK$318,28,FALSE)),"",VLOOKUP($B239,'[1]1718  Exp_Rev Access'!$F$7:$GK$318,28,FALSE))</f>
        <v>0</v>
      </c>
      <c r="AJ239" s="90">
        <f>IF(ISNA(VLOOKUP($B239,'[1]1718  Exp_Rev Access'!$F$7:$GK$318,29,FALSE)),"",VLOOKUP($B239,'[1]1718  Exp_Rev Access'!$F$7:$GK$318,29,FALSE))</f>
        <v>161</v>
      </c>
      <c r="AK239" s="90">
        <f>IF(ISNA(VLOOKUP($B239,'[1]1718  Exp_Rev Access'!$F$7:$GK$318,30,FALSE)),"",VLOOKUP($B239,'[1]1718  Exp_Rev Access'!$F$7:$GK$318,30,FALSE))</f>
        <v>7218.38</v>
      </c>
      <c r="AL239" s="90">
        <f>IF(ISNA(VLOOKUP($B239,'[1]1718  Exp_Rev Access'!$F$7:$GK$318,31,FALSE)),"",VLOOKUP($B239,'[1]1718  Exp_Rev Access'!$F$7:$GK$318,31,FALSE))</f>
        <v>0</v>
      </c>
      <c r="AM239" s="56">
        <f t="shared" si="639"/>
        <v>55470.09</v>
      </c>
      <c r="AN239" s="92">
        <f t="shared" si="640"/>
        <v>8.5382609218021752E-3</v>
      </c>
      <c r="AO239" s="71">
        <f t="shared" si="641"/>
        <v>178.14275162181258</v>
      </c>
      <c r="AP239" s="90">
        <f>IF(ISNA(VLOOKUP($B239,'[1]1718  Exp_Rev Access'!$F$7:$GK$318,33,FALSE)),"",VLOOKUP($B239,'[1]1718  Exp_Rev Access'!$F$7:$GK$318,33,FALSE))</f>
        <v>2024445.1</v>
      </c>
      <c r="AQ239" s="90">
        <f>IF(ISNA(VLOOKUP($B239,'[1]1718  Exp_Rev Access'!$F$7:$GK$318,34,FALSE)),"",VLOOKUP($B239,'[1]1718  Exp_Rev Access'!$F$7:$GK$318,34,FALSE))</f>
        <v>50880.959999999999</v>
      </c>
      <c r="AR239" s="90">
        <f>IF(ISNA(VLOOKUP($B239,'[1]1718  Exp_Rev Access'!$F$7:$GK$318,35,FALSE)),"",VLOOKUP($B239,'[1]1718  Exp_Rev Access'!$F$7:$GK$318,35,FALSE))</f>
        <v>0</v>
      </c>
      <c r="AS239" s="90">
        <f>IF(ISNA(VLOOKUP($B239,'[1]1718  Exp_Rev Access'!$F$7:$GK$318,36,FALSE)),"",VLOOKUP($B239,'[1]1718  Exp_Rev Access'!$F$7:$GK$318,36,FALSE))</f>
        <v>340232.05</v>
      </c>
      <c r="AT239" s="90">
        <f>IF(ISNA(VLOOKUP($B239,'[1]1718  Exp_Rev Access'!$F$7:$GK$318,37,FALSE)),"",VLOOKUP($B239,'[1]1718  Exp_Rev Access'!$F$7:$GK$318,37,FALSE))</f>
        <v>0</v>
      </c>
      <c r="AU239" s="56">
        <f t="shared" si="642"/>
        <v>2415558.11</v>
      </c>
      <c r="AV239" s="93">
        <f t="shared" si="643"/>
        <v>0.37181597172377617</v>
      </c>
      <c r="AW239" s="56">
        <f t="shared" si="644"/>
        <v>7757.5891515190442</v>
      </c>
      <c r="AX239" s="90">
        <f>IF(ISNA(VLOOKUP($B239,'[1]1718  Exp_Rev Access'!$F$7:$GK$318,39,FALSE)),"",VLOOKUP($B239,'[1]1718  Exp_Rev Access'!$F$7:$GK$318,39,FALSE))</f>
        <v>0</v>
      </c>
      <c r="AY239" s="90">
        <f>IF(ISNA(VLOOKUP($B239,'[1]1718  Exp_Rev Access'!$F$7:$GK$318,40,FALSE)),"",VLOOKUP($B239,'[1]1718  Exp_Rev Access'!$F$7:$GK$318,40,FALSE))</f>
        <v>330355.61</v>
      </c>
      <c r="AZ239" s="90">
        <f>IF(ISNA(VLOOKUP($B239,'[1]1718  Exp_Rev Access'!$F$7:$GK$318,41,FALSE)),"",VLOOKUP($B239,'[1]1718  Exp_Rev Access'!$F$7:$GK$318,41,FALSE))</f>
        <v>7688.86</v>
      </c>
      <c r="BA239" s="90">
        <f>IF(ISNA(VLOOKUP($B239,'[1]1718  Exp_Rev Access'!$F$7:$GK$318,42,FALSE)),"",VLOOKUP($B239,'[1]1718  Exp_Rev Access'!$F$7:$GK$318,42,FALSE))</f>
        <v>0</v>
      </c>
      <c r="BB239" s="90">
        <f>IF(ISNA(VLOOKUP($B239,'[1]1718  Exp_Rev Access'!$F$7:$GK$318,43,FALSE)),"",VLOOKUP($B239,'[1]1718  Exp_Rev Access'!$F$7:$GK$318,43,FALSE))</f>
        <v>0</v>
      </c>
      <c r="BC239" s="90">
        <f>IF(ISNA(VLOOKUP($B239,'[1]1718  Exp_Rev Access'!$F$7:$GK$318,44,FALSE)),"",VLOOKUP($B239,'[1]1718  Exp_Rev Access'!$F$7:$GK$318,44,FALSE))</f>
        <v>190758.84</v>
      </c>
      <c r="BD239" s="90">
        <f>IF(ISNA(VLOOKUP($B239,'[1]1718  Exp_Rev Access'!$F$7:$GK$318,45,FALSE)),"",VLOOKUP($B239,'[1]1718  Exp_Rev Access'!$F$7:$GK$318,45,FALSE))</f>
        <v>0</v>
      </c>
      <c r="BE239" s="90">
        <f>IF(ISNA(VLOOKUP($B239,'[1]1718  Exp_Rev Access'!$F$7:$GK$318,46,FALSE)),"",VLOOKUP($B239,'[1]1718  Exp_Rev Access'!$F$7:$GK$318,46,FALSE))</f>
        <v>12648.64</v>
      </c>
      <c r="BF239" s="90">
        <f>IF(ISNA(VLOOKUP($B239,'[1]1718  Exp_Rev Access'!$F$7:$GK$318,47,FALSE)),"",VLOOKUP($B239,'[1]1718  Exp_Rev Access'!$F$7:$GK$318,47,FALSE))</f>
        <v>0</v>
      </c>
      <c r="BG239" s="90">
        <f>IF(ISNA(VLOOKUP($B239,'[1]1718  Exp_Rev Access'!$F$7:$GK$318,48,FALSE)),"",VLOOKUP($B239,'[1]1718  Exp_Rev Access'!$F$7:$GK$318,48,FALSE))</f>
        <v>0</v>
      </c>
      <c r="BH239" s="90">
        <f>IF(ISNA(VLOOKUP($B239,'[1]1718  Exp_Rev Access'!$F$7:$GK$318,49,FALSE)),"",VLOOKUP($B239,'[1]1718  Exp_Rev Access'!$F$7:$GK$318,49,FALSE))</f>
        <v>6562.48</v>
      </c>
      <c r="BI239" s="90">
        <f>IF(ISNA(VLOOKUP($B239,'[1]1718  Exp_Rev Access'!$F$7:$GK$318,50,FALSE)),"",VLOOKUP($B239,'[1]1718  Exp_Rev Access'!$F$7:$GK$318,50,FALSE))</f>
        <v>0</v>
      </c>
      <c r="BJ239" s="90">
        <f>IF(ISNA(VLOOKUP($B239,'[1]1718  Exp_Rev Access'!$F$7:$GK$318,51,FALSE)),"",VLOOKUP($B239,'[1]1718  Exp_Rev Access'!$F$7:$GK$318,51,FALSE))</f>
        <v>3655.12</v>
      </c>
      <c r="BK239" s="90">
        <f>IF(ISNA(VLOOKUP($B239,'[1]1718  Exp_Rev Access'!$F$7:$GK$318,52,FALSE)),"",VLOOKUP($B239,'[1]1718  Exp_Rev Access'!$F$7:$GK$318,52,FALSE))</f>
        <v>555023.71</v>
      </c>
      <c r="BL239" s="90">
        <f>IF(ISNA(VLOOKUP($B239,'[1]1718  Exp_Rev Access'!$F$7:$GK$318,53,FALSE)),"",VLOOKUP($B239,'[1]1718  Exp_Rev Access'!$F$7:$GK$318,53,FALSE))</f>
        <v>0</v>
      </c>
      <c r="BM239" s="90">
        <f>IF(ISNA(VLOOKUP($B239,'[1]1718  Exp_Rev Access'!$F$7:$GK$318,54,FALSE)),"",VLOOKUP($B239,'[1]1718  Exp_Rev Access'!$F$7:$GK$318,54,FALSE))</f>
        <v>0</v>
      </c>
      <c r="BN239" s="90">
        <f>IF(ISNA(VLOOKUP($B239,'[1]1718  Exp_Rev Access'!$F$7:$GK$318,55,FALSE)),"",VLOOKUP($B239,'[1]1718  Exp_Rev Access'!$F$7:$GK$318,55,FALSE))</f>
        <v>0</v>
      </c>
      <c r="BO239" s="90">
        <f>IF(ISNA(VLOOKUP($B239,'[1]1718  Exp_Rev Access'!$F$7:$GK$318,56,FALSE)),"",VLOOKUP($B239,'[1]1718  Exp_Rev Access'!$F$7:$GK$318,56,FALSE))</f>
        <v>0</v>
      </c>
      <c r="BP239" s="90">
        <f>IF(ISNA(VLOOKUP($B239,'[1]1718  Exp_Rev Access'!$F$7:$GK$318,57,FALSE)),"",VLOOKUP($B239,'[1]1718  Exp_Rev Access'!$F$7:$GK$318,57,FALSE))</f>
        <v>0</v>
      </c>
      <c r="BQ239" s="90">
        <f>IF(ISNA(VLOOKUP($B239,'[1]1718  Exp_Rev Access'!$F$7:$GK$318,58,FALSE)),"",VLOOKUP($B239,'[1]1718  Exp_Rev Access'!$F$7:$GK$318,58,FALSE))</f>
        <v>0</v>
      </c>
      <c r="BR239" s="90">
        <f>IF(ISNA(VLOOKUP($B239,'[1]1718  Exp_Rev Access'!$F$7:$GK$318,59,FALSE)),"",VLOOKUP($B239,'[1]1718  Exp_Rev Access'!$F$7:$GK$318,59,FALSE))</f>
        <v>0</v>
      </c>
      <c r="BS239" s="90">
        <f>IF(ISNA(VLOOKUP($B239,'[1]1718  Exp_Rev Access'!$F$7:$GK$318,60,FALSE)),"",VLOOKUP($B239,'[1]1718  Exp_Rev Access'!$F$7:$GK$318,60,FALSE))</f>
        <v>0</v>
      </c>
      <c r="BT239" s="90">
        <f>IF(ISNA(VLOOKUP($B239,'[1]1718  Exp_Rev Access'!$F$7:$GK$318,61,FALSE)),"",VLOOKUP($B239,'[1]1718  Exp_Rev Access'!$F$7:$GK$318,61,FALSE))</f>
        <v>0</v>
      </c>
      <c r="BU239" s="90">
        <f>IF(ISNA(VLOOKUP($B239,'[1]1718  Exp_Rev Access'!$F$7:$GK$318,62,FALSE)),"",VLOOKUP($B239,'[1]1718  Exp_Rev Access'!$F$7:$GK$318,62,FALSE))</f>
        <v>0</v>
      </c>
      <c r="BV239" s="56">
        <f t="shared" si="571"/>
        <v>1106693.2599999998</v>
      </c>
      <c r="BW239" s="92">
        <f t="shared" si="645"/>
        <v>0.17034830508261034</v>
      </c>
      <c r="BX239" s="71">
        <f t="shared" si="646"/>
        <v>3554.1565289999353</v>
      </c>
      <c r="BY239" s="90">
        <f>IF(ISNA(VLOOKUP($B239,'[1]1718  Exp_Rev Access'!$F$7:$GK$318,64,FALSE)),"",VLOOKUP($B239,'[1]1718  Exp_Rev Access'!$F$7:$GK$318,64,FALSE))</f>
        <v>0</v>
      </c>
      <c r="BZ239" s="90">
        <f>IF(ISNA(VLOOKUP($B239,'[1]1718  Exp_Rev Access'!$F$7:$GK$318,65,FALSE)),"",VLOOKUP($B239,'[1]1718  Exp_Rev Access'!$F$7:$GK$318,65,FALSE))</f>
        <v>397998.76</v>
      </c>
      <c r="CA239" s="90">
        <f>IF(ISNA(VLOOKUP($B239,'[1]1718  Exp_Rev Access'!$F$7:$GK$318,66,FALSE)),"",VLOOKUP($B239,'[1]1718  Exp_Rev Access'!$F$7:$GK$318,66,FALSE))</f>
        <v>10791.69</v>
      </c>
      <c r="CB239" s="90">
        <f>IF(ISNA(VLOOKUP($B239,'[1]1718  Exp_Rev Access'!$F$7:$GK$318,67,FALSE)),"",VLOOKUP($B239,'[1]1718  Exp_Rev Access'!$F$7:$GK$318,67,FALSE))</f>
        <v>0</v>
      </c>
      <c r="CC239" s="90">
        <f>IF(ISNA(VLOOKUP($B239,'[1]1718  Exp_Rev Access'!$F$7:$GK$318,68,FALSE)),"",VLOOKUP($B239,'[1]1718  Exp_Rev Access'!$F$7:$GK$318,68,FALSE))</f>
        <v>5438.04</v>
      </c>
      <c r="CD239" s="90">
        <f>IF(ISNA(VLOOKUP($B239,'[1]1718  Exp_Rev Access'!$F$7:$GK$318,69,FALSE)),"",VLOOKUP($B239,'[1]1718  Exp_Rev Access'!$F$7:$GK$318,69,FALSE))</f>
        <v>0</v>
      </c>
      <c r="CE239" s="56">
        <f t="shared" si="566"/>
        <v>414228.49</v>
      </c>
      <c r="CF239" s="92">
        <f t="shared" si="591"/>
        <v>6.3760324327292839E-2</v>
      </c>
      <c r="CG239" s="78">
        <f t="shared" si="592"/>
        <v>1330.2989594707431</v>
      </c>
      <c r="CH239" s="90">
        <f>IF(ISNA(VLOOKUP($B239,'[1]1718  Exp_Rev Access'!$F$7:$GK$318,$CH$2,FALSE)),"",VLOOKUP($B239,'[1]1718  Exp_Rev Access'!$F$7:$GK$318,$CH$2,FALSE))</f>
        <v>0</v>
      </c>
      <c r="CI239" s="90">
        <f>IF(ISNA(VLOOKUP($B239,'[1]1718  Exp_Rev Access'!$F$7:$GK$318,$CI$2,FALSE)),"",VLOOKUP($B239,'[1]1718  Exp_Rev Access'!$F$7:$GK$318,$CI$2,FALSE))</f>
        <v>0</v>
      </c>
      <c r="CJ239" s="90">
        <f>IF(ISNA(VLOOKUP($B239,'[1]1718  Exp_Rev Access'!$F$7:$GK$318,$CJ$2,FALSE)),"",VLOOKUP($B239,'[1]1718  Exp_Rev Access'!$F$7:$GK$318,$CJ$2,FALSE))</f>
        <v>0</v>
      </c>
      <c r="CK239" s="90">
        <f>IF(ISNA(VLOOKUP($B239,'[1]1718  Exp_Rev Access'!$F$7:$GK$318,$CK$2,FALSE)),"",VLOOKUP($B239,'[1]1718  Exp_Rev Access'!$F$7:$GK$318,$CK$2,FALSE))</f>
        <v>0</v>
      </c>
      <c r="CL239" s="90">
        <f>IF(ISNA(VLOOKUP($B239,'[1]1718  Exp_Rev Access'!$F$7:$GK$318,$CL$2,FALSE)),"",VLOOKUP($B239,'[1]1718  Exp_Rev Access'!$F$7:$GK$318,$CL$2,FALSE))</f>
        <v>0</v>
      </c>
      <c r="CM239" s="90">
        <f>IF(ISNA(VLOOKUP($B239,'[1]1718  Exp_Rev Access'!$F$7:$GK$318,$CM$2,FALSE)),"",VLOOKUP($B239,'[1]1718  Exp_Rev Access'!$F$7:$GK$318,$CM$2,FALSE))</f>
        <v>0</v>
      </c>
      <c r="CN239" s="90">
        <f>IF(ISNA(VLOOKUP($B239,'[1]1718  Exp_Rev Access'!$F$7:$GK$318,$CN$2,FALSE)),"",VLOOKUP($B239,'[1]1718  Exp_Rev Access'!$F$7:$GK$318,$CN$2,FALSE))</f>
        <v>0</v>
      </c>
      <c r="CO239" s="90">
        <f>IF(ISNA(VLOOKUP($B239,'[1]1718  Exp_Rev Access'!$F$7:$GK$318,$CO$2,FALSE)),"",VLOOKUP($B239,'[1]1718  Exp_Rev Access'!$F$7:$GK$318,$CO$2,FALSE))</f>
        <v>0</v>
      </c>
      <c r="CP239" s="90">
        <f>IF(ISNA(VLOOKUP($B239,'[1]1718  Exp_Rev Access'!$F$7:$GK$318,$CP$2,FALSE)),"",VLOOKUP($B239,'[1]1718  Exp_Rev Access'!$F$7:$GK$318,$CP$2,FALSE))</f>
        <v>0</v>
      </c>
      <c r="CQ239" s="90">
        <f>IF(ISNA(VLOOKUP($B239,'[1]1718  Exp_Rev Access'!$F$7:$GK$318,$CQ$2,FALSE)),"",VLOOKUP($B239,'[1]1718  Exp_Rev Access'!$F$7:$GK$318,$CQ$2,FALSE))</f>
        <v>155953.03</v>
      </c>
      <c r="CR239" s="90">
        <f>IF(ISNA(VLOOKUP($B239,'[1]1718  Exp_Rev Access'!$F$7:$GK$318,$CR$2,FALSE)),"",VLOOKUP($B239,'[1]1718  Exp_Rev Access'!$F$7:$GK$318,$CR$2,FALSE))</f>
        <v>0</v>
      </c>
      <c r="CS239" s="90">
        <f>IF(ISNA(VLOOKUP($B239,'[1]1718  Exp_Rev Access'!$F$7:$GK$318,$CS$2,FALSE)),"",VLOOKUP($B239,'[1]1718  Exp_Rev Access'!$F$7:$GK$318,$CS$2,FALSE))</f>
        <v>0</v>
      </c>
      <c r="CT239" s="90">
        <f>IF(ISNA(VLOOKUP($B239,'[1]1718  Exp_Rev Access'!$F$7:$GK$318,$CT$2,FALSE)),"",VLOOKUP($B239,'[1]1718  Exp_Rev Access'!$F$7:$GK$318,$CT$2,FALSE))</f>
        <v>0</v>
      </c>
      <c r="CU239" s="90">
        <f>IF(ISNA(VLOOKUP($B239,'[1]1718  Exp_Rev Access'!$F$7:$GK$318,$CU$2,FALSE)),"",VLOOKUP($B239,'[1]1718  Exp_Rev Access'!$F$7:$GK$318,$CU$2,FALSE))</f>
        <v>284392.76</v>
      </c>
      <c r="CV239" s="90">
        <f>IF(ISNA(VLOOKUP($B239,'[1]1718  Exp_Rev Access'!$F$7:$GK$318,$CV$2,FALSE)),"",VLOOKUP($B239,'[1]1718  Exp_Rev Access'!$F$7:$GK$318,$CV$2,FALSE))</f>
        <v>32577.01</v>
      </c>
      <c r="CW239" s="90">
        <f>IF(ISNA(VLOOKUP($B239,'[1]1718  Exp_Rev Access'!$F$7:$GK$318,$CW$2,FALSE)),"",VLOOKUP($B239,'[1]1718  Exp_Rev Access'!$F$7:$GK$318,$CW$2,FALSE))</f>
        <v>0</v>
      </c>
      <c r="CX239" s="90">
        <f>IF(ISNA(VLOOKUP($B239,'[1]1718  Exp_Rev Access'!$F$7:$GK$318,$CX$2,FALSE)),"",VLOOKUP($B239,'[1]1718  Exp_Rev Access'!$F$7:$GK$318,$CX$2,FALSE))</f>
        <v>0</v>
      </c>
      <c r="CY239" s="90">
        <f>IF(ISNA(VLOOKUP($B239,'[1]1718  Exp_Rev Access'!$F$7:$GK$318,$CY$2,FALSE)),"",VLOOKUP($B239,'[1]1718  Exp_Rev Access'!$F$7:$GK$318,$CY$2,FALSE))</f>
        <v>0</v>
      </c>
      <c r="CZ239" s="90">
        <f>IF(ISNA(VLOOKUP($B239,'[1]1718  Exp_Rev Access'!$F$7:$GK$318,$CZ$2,FALSE)),"",VLOOKUP($B239,'[1]1718  Exp_Rev Access'!$F$7:$GK$318,$CZ$2,FALSE))</f>
        <v>0</v>
      </c>
      <c r="DA239" s="90">
        <f>IF(ISNA(VLOOKUP($B239,'[1]1718  Exp_Rev Access'!$F$7:$GK$318,$DA$2,FALSE)),"",VLOOKUP($B239,'[1]1718  Exp_Rev Access'!$F$7:$GK$318,$DA$2,FALSE))</f>
        <v>0</v>
      </c>
      <c r="DB239" s="90">
        <f>IF(ISNA(VLOOKUP($B239,'[1]1718  Exp_Rev Access'!$F$7:$GK$318,$DB$2,FALSE)),"",VLOOKUP($B239,'[1]1718  Exp_Rev Access'!$F$7:$GK$318,$DB$2,FALSE))</f>
        <v>0</v>
      </c>
      <c r="DC239" s="90">
        <f>IF(ISNA(VLOOKUP($B239,'[1]1718  Exp_Rev Access'!$F$7:$GK$318,$DC$2,FALSE)),"",VLOOKUP($B239,'[1]1718  Exp_Rev Access'!$F$7:$GK$318,$DC$2,FALSE))</f>
        <v>0</v>
      </c>
      <c r="DD239" s="90">
        <f>IF(ISNA(VLOOKUP($B239,'[1]1718  Exp_Rev Access'!$F$7:$GK$318,$DD$2,FALSE)),"",VLOOKUP($B239,'[1]1718  Exp_Rev Access'!$F$7:$GK$318,$DD$2,FALSE))</f>
        <v>0</v>
      </c>
      <c r="DE239" s="90">
        <f>IF(ISNA(VLOOKUP($B239,'[1]1718  Exp_Rev Access'!$F$7:$GK$318,$DE$2,FALSE)),"",VLOOKUP($B239,'[1]1718  Exp_Rev Access'!$F$7:$GK$318,$DE$2,FALSE))</f>
        <v>0</v>
      </c>
      <c r="DF239" s="90">
        <f>IF(ISNA(VLOOKUP($B239,'[1]1718  Exp_Rev Access'!$F$7:$GK$318,$DF$2,FALSE)),"",VLOOKUP($B239,'[1]1718  Exp_Rev Access'!$F$7:$GK$318,$DF$2,FALSE))</f>
        <v>0</v>
      </c>
      <c r="DG239" s="90">
        <f>IF(ISNA(VLOOKUP($B239,'[1]1718  Exp_Rev Access'!$F$7:$GK$318,$DG$2,FALSE)),"",VLOOKUP($B239,'[1]1718  Exp_Rev Access'!$F$7:$GK$318,$DG$2,FALSE))</f>
        <v>0</v>
      </c>
      <c r="DH239" s="90">
        <f>IF(ISNA(VLOOKUP($B239,'[1]1718  Exp_Rev Access'!$F$7:$GK$318,$DH$2,FALSE)),"",VLOOKUP($B239,'[1]1718  Exp_Rev Access'!$F$7:$GK$318,$DH$2,FALSE))</f>
        <v>0</v>
      </c>
      <c r="DI239" s="90">
        <f>IF(ISNA(VLOOKUP($B239,'[1]1718  Exp_Rev Access'!$F$7:$GK$318,$DI$2,FALSE)),"",VLOOKUP($B239,'[1]1718  Exp_Rev Access'!$F$7:$GK$318,$DI$2,FALSE))</f>
        <v>196949.09</v>
      </c>
      <c r="DJ239" s="90">
        <f>IF(ISNA(VLOOKUP($B239,'[1]1718  Exp_Rev Access'!$F$7:$GK$318,$DJ$2,FALSE)),"",VLOOKUP($B239,'[1]1718  Exp_Rev Access'!$F$7:$GK$318,$DJ$2,FALSE))</f>
        <v>0</v>
      </c>
      <c r="DK239" s="90">
        <f>IF(ISNA(VLOOKUP($B239,'[1]1718  Exp_Rev Access'!$F$7:$GK$318,$DK$2,FALSE)),"",VLOOKUP($B239,'[1]1718  Exp_Rev Access'!$F$7:$GK$318,$DK$2,FALSE))</f>
        <v>0</v>
      </c>
      <c r="DL239" s="90">
        <f>IF(ISNA(VLOOKUP($B239,'[1]1718  Exp_Rev Access'!$F$7:$GK$318,$DL$2,FALSE)),"",VLOOKUP($B239,'[1]1718  Exp_Rev Access'!$F$7:$GK$318,$DL$2,FALSE))</f>
        <v>0</v>
      </c>
      <c r="DM239" s="90">
        <f>IF(ISNA(VLOOKUP($B239,'[1]1718  Exp_Rev Access'!$F$7:$GK$318,$DM$2,FALSE)),"",VLOOKUP($B239,'[1]1718  Exp_Rev Access'!$F$7:$GK$318,$DM$2,FALSE))</f>
        <v>0</v>
      </c>
      <c r="DN239" s="90">
        <f>IF(ISNA(VLOOKUP($B239,'[1]1718  Exp_Rev Access'!$F$7:$GK$318,$DN$2,FALSE)),"",VLOOKUP($B239,'[1]1718  Exp_Rev Access'!$F$7:$GK$318,$DN$2,FALSE))</f>
        <v>0</v>
      </c>
      <c r="DO239" s="90">
        <f>IF(ISNA(VLOOKUP($B239,'[1]1718  Exp_Rev Access'!$F$7:$GK$318,$DO$2,FALSE)),"",VLOOKUP($B239,'[1]1718  Exp_Rev Access'!$F$7:$GK$318,$DO$2,FALSE))</f>
        <v>0</v>
      </c>
      <c r="DP239" s="90">
        <f>IF(ISNA(VLOOKUP($B239,'[1]1718  Exp_Rev Access'!$F$7:$GK$318,$DP$2,FALSE)),"",VLOOKUP($B239,'[1]1718  Exp_Rev Access'!$F$7:$GK$318,$DP$2,FALSE))</f>
        <v>0</v>
      </c>
      <c r="DQ239" s="90">
        <f>IF(ISNA(VLOOKUP($B239,'[1]1718  Exp_Rev Access'!$F$7:$GK$318,$DQ$2,FALSE)),"",VLOOKUP($B239,'[1]1718  Exp_Rev Access'!$F$7:$GK$318,$DQ$2,FALSE))</f>
        <v>0</v>
      </c>
      <c r="DR239" s="90">
        <f>IF(ISNA(VLOOKUP($B239,'[1]1718  Exp_Rev Access'!$F$7:$GK$318,$DR$2,FALSE)),"",VLOOKUP($B239,'[1]1718  Exp_Rev Access'!$F$7:$GK$318,$DR$2,FALSE))</f>
        <v>0</v>
      </c>
      <c r="DS239" s="90">
        <f>IF(ISNA(VLOOKUP($B239,'[1]1718  Exp_Rev Access'!$F$7:$GK$318,$DS$2,FALSE)),"",VLOOKUP($B239,'[1]1718  Exp_Rev Access'!$F$7:$GK$318,$DS$2,FALSE))</f>
        <v>0</v>
      </c>
      <c r="DT239" s="90">
        <f>IF(ISNA(VLOOKUP($B239,'[1]1718  Exp_Rev Access'!$F$7:$GK$318,$DT$2,FALSE)),"",VLOOKUP($B239,'[1]1718  Exp_Rev Access'!$F$7:$GK$318,$DT$2,FALSE))</f>
        <v>0</v>
      </c>
      <c r="DU239" s="90">
        <f>IF(ISNA(VLOOKUP($B239,'[1]1718  Exp_Rev Access'!$F$7:$GK$318,$DU$2,FALSE)),"",VLOOKUP($B239,'[1]1718  Exp_Rev Access'!$F$7:$GK$318,$DU$2,FALSE))</f>
        <v>0</v>
      </c>
      <c r="DV239" s="90">
        <f>IF(ISNA(VLOOKUP($B239,'[1]1718  Exp_Rev Access'!$F$7:$GK$318,$DV$2,FALSE)),"",VLOOKUP($B239,'[1]1718  Exp_Rev Access'!$F$7:$GK$318,$DV$2,FALSE))</f>
        <v>0</v>
      </c>
      <c r="DW239" s="90">
        <f>IF(ISNA(VLOOKUP($B239,'[1]1718  Exp_Rev Access'!$F$7:$GK$318,$DW$2,FALSE)),"",VLOOKUP($B239,'[1]1718  Exp_Rev Access'!$F$7:$GK$318,$DW$2,FALSE))</f>
        <v>0</v>
      </c>
      <c r="DX239" s="90">
        <f>IF(ISNA(VLOOKUP($B239,'[1]1718  Exp_Rev Access'!$F$7:$GK$318,$DX$2,FALSE)),"",VLOOKUP($B239,'[1]1718  Exp_Rev Access'!$F$7:$GK$318,$DX$2,FALSE))</f>
        <v>0</v>
      </c>
      <c r="DY239" s="90">
        <f>IF(ISNA(VLOOKUP($B239,'[1]1718  Exp_Rev Access'!$F$7:$GK$318,$DY$2,FALSE)),"",VLOOKUP($B239,'[1]1718  Exp_Rev Access'!$F$7:$GK$318,$DY$2,FALSE))</f>
        <v>24915.13</v>
      </c>
      <c r="DZ239" s="90">
        <f>IF(ISNA(VLOOKUP($B239,'[1]1718  Exp_Rev Access'!$F$7:$GK$318,$DZ$2,FALSE)),"",VLOOKUP($B239,'[1]1718  Exp_Rev Access'!$F$7:$GK$318,$DZ$2,FALSE))</f>
        <v>0</v>
      </c>
      <c r="EA239" s="90">
        <f>IF(ISNA(VLOOKUP($B239,'[1]1718  Exp_Rev Access'!$F$7:$GK$318,$EA$2,FALSE)),"",VLOOKUP($B239,'[1]1718  Exp_Rev Access'!$F$7:$GK$318,$EA$2,FALSE))</f>
        <v>0</v>
      </c>
      <c r="EB239" s="90">
        <f>IF(ISNA(VLOOKUP($B239,'[1]1718  Exp_Rev Access'!$F$7:$GK$318,$EB$2,FALSE)),"",VLOOKUP($B239,'[1]1718  Exp_Rev Access'!$F$7:$GK$318,$EB$2,FALSE))</f>
        <v>0</v>
      </c>
      <c r="EC239" s="90">
        <f>IF(ISNA(VLOOKUP($B239,'[1]1718  Exp_Rev Access'!$F$7:$GK$318,$EC$2,FALSE)),"",VLOOKUP($B239,'[1]1718  Exp_Rev Access'!$F$7:$GK$318,$EC$2,FALSE))</f>
        <v>0</v>
      </c>
      <c r="ED239" s="90">
        <f>IF(ISNA(VLOOKUP($B239,'[1]1718  Exp_Rev Access'!$F$7:$GK$318,$ED$2,FALSE)),"",VLOOKUP($B239,'[1]1718  Exp_Rev Access'!$F$7:$GK$318,$ED$2,FALSE))</f>
        <v>0</v>
      </c>
      <c r="EE239" s="90">
        <f>IF(ISNA(VLOOKUP($B239,'[1]1718  Exp_Rev Access'!$F$7:$GK$318,$EE$2,FALSE)),"",VLOOKUP($B239,'[1]1718  Exp_Rev Access'!$F$7:$GK$318,$EE$2,FALSE))</f>
        <v>0</v>
      </c>
      <c r="EF239" s="90">
        <f>IF(ISNA(VLOOKUP($B239,'[1]1718  Exp_Rev Access'!$F$7:$GK$318,$EF$2,FALSE)),"",VLOOKUP($B239,'[1]1718  Exp_Rev Access'!$F$7:$GK$318,$EF$2,FALSE))</f>
        <v>0</v>
      </c>
      <c r="EG239" s="90">
        <f>IF(ISNA(VLOOKUP($B239,'[1]1718  Exp_Rev Access'!$F$7:$GK$318,$EG$2,FALSE)),"",VLOOKUP($B239,'[1]1718  Exp_Rev Access'!$F$7:$GK$318,$EG$2,FALSE))</f>
        <v>26103</v>
      </c>
      <c r="EH239" s="90">
        <f>IF(ISNA(VLOOKUP($B239,'[1]1718  Exp_Rev Access'!$F$7:$GK$318,$EH$2,FALSE)),"",VLOOKUP($B239,'[1]1718  Exp_Rev Access'!$F$7:$GK$318,$EH$2,FALSE))</f>
        <v>0</v>
      </c>
      <c r="EI239" s="90">
        <f>IF(ISNA(VLOOKUP($B239,'[1]1718  Exp_Rev Access'!$F$7:$GK$318,$EI$2,FALSE)),"",VLOOKUP($B239,'[1]1718  Exp_Rev Access'!$F$7:$GK$318,$EI$2,FALSE))</f>
        <v>0</v>
      </c>
      <c r="EJ239" s="90">
        <f>IF(ISNA(VLOOKUP($B239,'[1]1718  Exp_Rev Access'!$F$7:$GK$318,$EJ$2,FALSE)),"",VLOOKUP($B239,'[1]1718  Exp_Rev Access'!$F$7:$GK$318,$EJ$2,FALSE))</f>
        <v>0</v>
      </c>
      <c r="EK239" s="90">
        <f>IF(ISNA(VLOOKUP($B239,'[1]1718  Exp_Rev Access'!$F$7:$GK$318,$EK$2,FALSE)),"",VLOOKUP($B239,'[1]1718  Exp_Rev Access'!$F$7:$GK$318,$EK$2,FALSE))</f>
        <v>0</v>
      </c>
      <c r="EL239" s="90">
        <f>IF(ISNA(VLOOKUP($B239,'[1]1718  Exp_Rev Access'!$F$7:$GK$318,$EL$2,FALSE)),"",VLOOKUP($B239,'[1]1718  Exp_Rev Access'!$F$7:$GK$318,$EL$2,FALSE))</f>
        <v>0</v>
      </c>
      <c r="EM239" s="90">
        <f>IF(ISNA(VLOOKUP($B239,'[1]1718  Exp_Rev Access'!$F$7:$GK$318,$EM$2,FALSE)),"",VLOOKUP($B239,'[1]1718  Exp_Rev Access'!$F$7:$GK$318,$EM$2,FALSE))</f>
        <v>0</v>
      </c>
      <c r="EN239" s="90">
        <f>IF(ISNA(VLOOKUP($B239,'[1]1718  Exp_Rev Access'!$F$7:$GK$318,$EN$2,FALSE)),"",VLOOKUP($B239,'[1]1718  Exp_Rev Access'!$F$7:$GK$318,$EN$2,FALSE))</f>
        <v>0</v>
      </c>
      <c r="EO239" s="90">
        <f>IF(ISNA(VLOOKUP($B239,'[1]1718  Exp_Rev Access'!$F$7:$GK$318,$EO$2,FALSE)),"",VLOOKUP($B239,'[1]1718  Exp_Rev Access'!$F$7:$GK$318,$EO$2,FALSE))</f>
        <v>3408.38</v>
      </c>
      <c r="EP239" s="90">
        <f>IF(ISNA(VLOOKUP($B239,'[1]1718  Exp_Rev Access'!$F$7:$GK$318,$EP$2,FALSE)),"",VLOOKUP($B239,'[1]1718  Exp_Rev Access'!$F$7:$GK$318,$EP$2,FALSE))</f>
        <v>0</v>
      </c>
      <c r="EQ239" s="90">
        <f>IF(ISNA(VLOOKUP($B239,'[1]1718  Exp_Rev Access'!$F$7:$GK$318,$EQ$2,FALSE)),"",VLOOKUP($B239,'[1]1718  Exp_Rev Access'!$F$7:$GK$318,$EQ$2,FALSE))</f>
        <v>0</v>
      </c>
      <c r="ER239" s="90">
        <f>IF(ISNA(VLOOKUP($B239,'[1]1718  Exp_Rev Access'!$F$7:$GK$318,$ER$2,FALSE)),"",VLOOKUP($B239,'[1]1718  Exp_Rev Access'!$F$7:$GK$318,$ER$2,FALSE))</f>
        <v>0</v>
      </c>
      <c r="ES239" s="90">
        <f>IF(ISNA(VLOOKUP($B239,'[1]1718  Exp_Rev Access'!$F$7:$GK$318,$ES$2,FALSE)),"",VLOOKUP($B239,'[1]1718  Exp_Rev Access'!$F$7:$GK$318,$ES$2,FALSE))</f>
        <v>0</v>
      </c>
      <c r="ET239" s="90">
        <f>IF(ISNA(VLOOKUP($B239,'[1]1718  Exp_Rev Access'!$F$7:$GK$318,$ET$2,FALSE)),"",VLOOKUP($B239,'[1]1718  Exp_Rev Access'!$F$7:$GK$318,$ET$2,FALSE))</f>
        <v>0</v>
      </c>
      <c r="EU239" s="90">
        <f>IF(ISNA(VLOOKUP($B239,'[1]1718  Exp_Rev Access'!$F$7:$GK$318,$EU$2,FALSE)),"",VLOOKUP($B239,'[1]1718  Exp_Rev Access'!$F$7:$GK$318,$EU$2,FALSE))</f>
        <v>0</v>
      </c>
      <c r="EV239" s="90">
        <f>IF(ISNA(VLOOKUP($B239,'[1]1718  Exp_Rev Access'!$F$7:$GK$318,$EV$2,FALSE)),"",VLOOKUP($B239,'[1]1718  Exp_Rev Access'!$F$7:$GK$318,$EV$2,FALSE))</f>
        <v>0</v>
      </c>
      <c r="EW239" s="90">
        <f>IF(ISNA(VLOOKUP($B239,'[1]1718  Exp_Rev Access'!$F$7:$GK$318,$EW$2,FALSE)),"",VLOOKUP($B239,'[1]1718  Exp_Rev Access'!$F$7:$GK$318,$EW$2,FALSE))</f>
        <v>0</v>
      </c>
      <c r="EX239" s="90">
        <f>IF(ISNA(VLOOKUP($B239,'[1]1718  Exp_Rev Access'!$F$7:$GK$318,$EX$2,FALSE)),"",VLOOKUP($B239,'[1]1718  Exp_Rev Access'!$F$7:$GK$318,$EX$2,FALSE))</f>
        <v>0</v>
      </c>
      <c r="EY239" s="90">
        <f>IF(ISNA(VLOOKUP($B239,'[1]1718  Exp_Rev Access'!$F$7:$GK$318,$EY$2,FALSE)),"",VLOOKUP($B239,'[1]1718  Exp_Rev Access'!$F$7:$GK$318,$EY$2,FALSE))</f>
        <v>0</v>
      </c>
      <c r="EZ239" s="90">
        <f>IF(ISNA(VLOOKUP($B239,'[1]1718  Exp_Rev Access'!$F$7:$GK$318,$EZ$2,FALSE)),"",VLOOKUP($B239,'[1]1718  Exp_Rev Access'!$F$7:$GK$318,$EZ$2,FALSE))</f>
        <v>0</v>
      </c>
      <c r="FA239" s="90">
        <f>IF(ISNA(VLOOKUP($B239,'[1]1718  Exp_Rev Access'!$F$7:$GK$318,$FA$2,FALSE)),"",VLOOKUP($B239,'[1]1718  Exp_Rev Access'!$F$7:$GK$318,$FA$2,FALSE))</f>
        <v>0</v>
      </c>
      <c r="FB239" s="90">
        <f>IF(ISNA(VLOOKUP($B239,'[1]1718  Exp_Rev Access'!$F$7:$GK$318,$FB$2,FALSE)),"",VLOOKUP($B239,'[1]1718  Exp_Rev Access'!$F$7:$GK$318,$FB$2,FALSE))</f>
        <v>0</v>
      </c>
      <c r="FC239" s="90">
        <f>IF(ISNA(VLOOKUP($B239,'[1]1718  Exp_Rev Access'!$F$7:$GK$318,$FC$2,FALSE)),"",VLOOKUP($B239,'[1]1718  Exp_Rev Access'!$F$7:$GK$318,$FC$2,FALSE))</f>
        <v>0</v>
      </c>
      <c r="FD239" s="90">
        <f>IF(ISNA(VLOOKUP($B239,'[1]1718  Exp_Rev Access'!$F$7:$GK$318,$FD$2,FALSE)),"",VLOOKUP($B239,'[1]1718  Exp_Rev Access'!$F$7:$GK$318,$FD$2,FALSE))</f>
        <v>0</v>
      </c>
      <c r="FE239" s="90">
        <f>IF(ISNA(VLOOKUP($B239,'[1]1718  Exp_Rev Access'!$F$7:$GK$318,$FE$2,FALSE)),"",VLOOKUP($B239,'[1]1718  Exp_Rev Access'!$F$7:$GK$318,$FE$2,FALSE))</f>
        <v>0</v>
      </c>
      <c r="FF239" s="90">
        <f>IF(ISNA(VLOOKUP($B239,'[1]1718  Exp_Rev Access'!$F$7:$GK$318,$FF$2,FALSE)),"",VLOOKUP($B239,'[1]1718  Exp_Rev Access'!$F$7:$GK$318,$FF$2,FALSE))</f>
        <v>0</v>
      </c>
      <c r="FG239" s="90">
        <f>IF(ISNA(VLOOKUP($B239,'[1]1718  Exp_Rev Access'!$F$7:$GK$318,$FG$2,FALSE)),"",VLOOKUP($B239,'[1]1718  Exp_Rev Access'!$F$7:$GK$318,$FG$2,FALSE))</f>
        <v>0</v>
      </c>
      <c r="FH239" s="90">
        <f>IF(ISNA(VLOOKUP($B239,'[1]1718  Exp_Rev Access'!$F$7:$GK$318,$FH$2,FALSE)),"",VLOOKUP($B239,'[1]1718  Exp_Rev Access'!$F$7:$GK$318,$FH$2,FALSE))</f>
        <v>0</v>
      </c>
      <c r="FI239" s="90">
        <f>IF(ISNA(VLOOKUP($B239,'[1]1718  Exp_Rev Access'!$F$7:$GK$318,$FI$2,FALSE)),"",VLOOKUP($B239,'[1]1718  Exp_Rev Access'!$F$7:$GK$318,$FI$2,FALSE))</f>
        <v>0</v>
      </c>
      <c r="FJ239" s="90">
        <f>IF(ISNA(VLOOKUP($B239,'[1]1718  Exp_Rev Access'!$F$7:$GK$318,$FJ$2,FALSE)),"",VLOOKUP($B239,'[1]1718  Exp_Rev Access'!$F$7:$GK$318,$FJ$2,FALSE))</f>
        <v>0</v>
      </c>
      <c r="FK239" s="90">
        <f>IF(ISNA(VLOOKUP($B239,'[1]1718  Exp_Rev Access'!$F$7:$GK$318,$FK$2,FALSE)),"",VLOOKUP($B239,'[1]1718  Exp_Rev Access'!$F$7:$GK$318,$FK$2,FALSE))</f>
        <v>0</v>
      </c>
      <c r="FL239" s="90">
        <f>IF(ISNA(VLOOKUP($B239,'[1]1718  Exp_Rev Access'!$F$7:$GK$318,$FL$2,FALSE)),"",VLOOKUP($B239,'[1]1718  Exp_Rev Access'!$F$7:$GK$318,$FL$2,FALSE))</f>
        <v>0</v>
      </c>
      <c r="FM239" s="90">
        <f>IF(ISNA(VLOOKUP($B239,'[1]1718  Exp_Rev Access'!$F$7:$GK$318,$FM$2,FALSE)),"",VLOOKUP($B239,'[1]1718  Exp_Rev Access'!$F$7:$GK$318,$FM$2,FALSE))</f>
        <v>0</v>
      </c>
      <c r="FN239" s="90">
        <f>IF(ISNA(VLOOKUP($B239,'[1]1718  Exp_Rev Access'!$F$7:$GK$318,$FN$2,FALSE)),"",VLOOKUP($B239,'[1]1718  Exp_Rev Access'!$F$7:$GK$318,$FN$2,FALSE))</f>
        <v>0</v>
      </c>
      <c r="FO239" s="90">
        <f>IF(ISNA(VLOOKUP($B239,'[1]1718  Exp_Rev Access'!$F$7:$GK$318,$FO$2,FALSE)),"",VLOOKUP($B239,'[1]1718  Exp_Rev Access'!$F$7:$GK$318,$FO$2,FALSE))</f>
        <v>0</v>
      </c>
      <c r="FP239" s="90">
        <f>IF(ISNA(VLOOKUP($B239,'[1]1718  Exp_Rev Access'!$F$7:$GK$318,$FP$2,FALSE)),"",VLOOKUP($B239,'[1]1718  Exp_Rev Access'!$F$7:$GK$318,$FP$2,FALSE))</f>
        <v>0</v>
      </c>
      <c r="FQ239" s="90">
        <f>IF(ISNA(VLOOKUP($B239,'[1]1718  Exp_Rev Access'!$F$7:$GK$318,$FQ$2,FALSE)),"",VLOOKUP($B239,'[1]1718  Exp_Rev Access'!$F$7:$GK$318,$FQ$2,FALSE))</f>
        <v>0</v>
      </c>
      <c r="FR239" s="90">
        <f>IF(ISNA(VLOOKUP($B239,'[1]1718  Exp_Rev Access'!$F$7:$GK$318,$FR$2,FALSE)),"",VLOOKUP($B239,'[1]1718  Exp_Rev Access'!$F$7:$GK$318,$FR$2,FALSE))</f>
        <v>15854.94</v>
      </c>
      <c r="FS239" s="56">
        <f t="shared" si="647"/>
        <v>740153.34</v>
      </c>
      <c r="FT239" s="92">
        <f t="shared" si="648"/>
        <v>0.11392846737878663</v>
      </c>
      <c r="FU239" s="94">
        <f t="shared" si="649"/>
        <v>2377.0098914509604</v>
      </c>
      <c r="FV239" s="95">
        <f>IF(ISNA(VLOOKUP($B239,'[1]1718  Exp_Rev Access'!$F$7:$GK$318,$FV$2,FALSE)),"",VLOOKUP($B239,'[1]1718  Exp_Rev Access'!$F$7:$GK$318,$FV$2,FALSE))</f>
        <v>0</v>
      </c>
      <c r="FW239" s="95">
        <f>IF(ISNA(VLOOKUP($B239,'[1]1718  Exp_Rev Access'!$F$7:$GK$318,$FW$2,FALSE)),"",VLOOKUP($B239,'[1]1718  Exp_Rev Access'!$F$7:$GK$318,$FW$2,FALSE))</f>
        <v>0</v>
      </c>
      <c r="FX239" s="95">
        <f>IF(ISNA(VLOOKUP($B239,'[1]1718  Exp_Rev Access'!$F$7:$GK$318,$FX$2,FALSE)),"",VLOOKUP($B239,'[1]1718  Exp_Rev Access'!$F$7:$GK$318,$FX$2,FALSE))</f>
        <v>0</v>
      </c>
      <c r="FY239" s="95">
        <f>IF(ISNA(VLOOKUP($B239,'[1]1718  Exp_Rev Access'!$F$7:$GK$318,$FY$2,FALSE)),"",VLOOKUP($B239,'[1]1718  Exp_Rev Access'!$F$7:$GK$318,$FY$2,FALSE))</f>
        <v>0</v>
      </c>
      <c r="FZ239" s="95">
        <f>IF(ISNA(VLOOKUP($B239,'[1]1718  Exp_Rev Access'!$F$7:$GK$318,$FZ$2,FALSE)),"",VLOOKUP($B239,'[1]1718  Exp_Rev Access'!$F$7:$GK$318,$FZ$2,FALSE))</f>
        <v>0</v>
      </c>
      <c r="GA239" s="95">
        <f>IF(ISNA(VLOOKUP($B239,'[1]1718  Exp_Rev Access'!$F$7:$GK$318,$GA$2,FALSE)),"",VLOOKUP($B239,'[1]1718  Exp_Rev Access'!$F$7:$GK$318,$GA$2,FALSE))</f>
        <v>0</v>
      </c>
      <c r="GB239" s="95">
        <f>IF(ISNA(VLOOKUP($B239,'[1]1718  Exp_Rev Access'!$F$7:$GK$318,$GB$2,FALSE)),"",VLOOKUP($B239,'[1]1718  Exp_Rev Access'!$F$7:$GK$318,$GB$2,FALSE))</f>
        <v>0</v>
      </c>
      <c r="GC239" s="95">
        <f>IF(ISNA(VLOOKUP($B239,'[1]1718  Exp_Rev Access'!$F$7:$GK$318,$GC$2,FALSE)),"",VLOOKUP($B239,'[1]1718  Exp_Rev Access'!$F$7:$GK$318,$GC$2,FALSE))</f>
        <v>0</v>
      </c>
      <c r="GD239" s="95">
        <f>IF(ISNA(VLOOKUP($B239,'[1]1718  Exp_Rev Access'!$F$7:$GK$318,$GD$2,FALSE)),"",VLOOKUP($B239,'[1]1718  Exp_Rev Access'!$F$7:$GK$318,$GD$2,FALSE))</f>
        <v>0</v>
      </c>
      <c r="GE239" s="95">
        <f>IF(ISNA(VLOOKUP($B239,'[1]1718  Exp_Rev Access'!$F$7:$GK$318,$GE$2,FALSE)),"",VLOOKUP($B239,'[1]1718  Exp_Rev Access'!$F$7:$GK$318,$GE$2,FALSE))</f>
        <v>0</v>
      </c>
      <c r="GF239" s="95">
        <f>IF(ISNA(VLOOKUP($B239,'[1]1718  Exp_Rev Access'!$F$7:$GK$318,$GF$2,FALSE)),"",VLOOKUP($B239,'[1]1718  Exp_Rev Access'!$F$7:$GK$318,$GF$2,FALSE))</f>
        <v>0</v>
      </c>
      <c r="GG239" s="95">
        <f>IF(ISNA(VLOOKUP($B239,'[1]1718  Exp_Rev Access'!$F$7:$GK$318,$GG$2,FALSE)),"",VLOOKUP($B239,'[1]1718  Exp_Rev Access'!$F$7:$GK$318,$GG$2,FALSE))</f>
        <v>0</v>
      </c>
      <c r="GH239" s="95">
        <f>IF(ISNA(VLOOKUP($B239,'[1]1718  Exp_Rev Access'!$F$7:$GK$318,$GH$2,FALSE)),"",VLOOKUP($B239,'[1]1718  Exp_Rev Access'!$F$7:$GK$318,$GH$2,FALSE))</f>
        <v>0</v>
      </c>
      <c r="GI239" s="95">
        <f>IF(ISNA(VLOOKUP($B239,'[1]1718  Exp_Rev Access'!$F$7:$GK$318,$GI$2,FALSE)),"",VLOOKUP($B239,'[1]1718  Exp_Rev Access'!$F$7:$GK$318,$GI$2,FALSE))</f>
        <v>0</v>
      </c>
      <c r="GJ239" s="95">
        <f>IF(ISNA(VLOOKUP($B239,'[1]1718  Exp_Rev Access'!$F$7:$GK$318,$GJ$2,FALSE)),"",VLOOKUP($B239,'[1]1718  Exp_Rev Access'!$F$7:$GK$318,$GJ$2,FALSE))</f>
        <v>0</v>
      </c>
      <c r="GK239" s="95">
        <f>IF(ISNA(VLOOKUP($B239,'[1]1718  Exp_Rev Access'!$F$7:$GK$318,$GK$2,FALSE)),"",VLOOKUP($B239,'[1]1718  Exp_Rev Access'!$F$7:$GK$318,$GK$2,FALSE))</f>
        <v>0</v>
      </c>
      <c r="GL239" s="95">
        <f>IF(ISNA(VLOOKUP($B239,'[1]1718  Exp_Rev Access'!$F$7:$GK$318,$GL$2,FALSE)),"",VLOOKUP($B239,'[1]1718  Exp_Rev Access'!$F$7:$GK$318,$GL$2,FALSE))</f>
        <v>6590</v>
      </c>
      <c r="GM239" s="95">
        <f>IF(ISNA(VLOOKUP($B239,'[1]1718  Exp_Rev Access'!$F$7:$GK$318,$GM$2,FALSE)),"",VLOOKUP($B239,'[1]1718  Exp_Rev Access'!$F$7:$GK$318,$GM$2,FALSE))</f>
        <v>0</v>
      </c>
      <c r="GN239" s="95">
        <f>IF(ISNA(VLOOKUP($B239,'[1]1718  Exp_Rev Access'!$F$7:$GK$318,$GN$2,FALSE)),"",VLOOKUP($B239,'[1]1718  Exp_Rev Access'!$F$7:$GK$318,$GN$2,FALSE))</f>
        <v>0</v>
      </c>
      <c r="GO239" s="95">
        <f>IF(ISNA(VLOOKUP($B239,'[1]1718  Exp_Rev Access'!$F$7:$GK$318,$GO$2,FALSE)),"",VLOOKUP($B239,'[1]1718  Exp_Rev Access'!$F$7:$GK$318,$GO$2,FALSE))</f>
        <v>0</v>
      </c>
      <c r="GP239" s="95">
        <f>IF(ISNA(VLOOKUP($B239,'[1]1718  Exp_Rev Access'!$F$7:$GK$318,$GP$2,FALSE)),"",VLOOKUP($B239,'[1]1718  Exp_Rev Access'!$F$7:$GK$318,$GP$2,FALSE))</f>
        <v>0</v>
      </c>
      <c r="GQ239" s="95">
        <f>IF(ISNA(VLOOKUP($B239,'[1]1718  Exp_Rev Access'!$F$7:$GK$318,$GQ$2,FALSE)),"",VLOOKUP($B239,'[1]1718  Exp_Rev Access'!$F$7:$GK$318,$GQ$2,FALSE))</f>
        <v>0</v>
      </c>
      <c r="GR239" s="95">
        <f>IF(ISNA(VLOOKUP($B239,'[1]1718  Exp_Rev Access'!$F$7:$GK$318,$GR$2,FALSE)),"",VLOOKUP($B239,'[1]1718  Exp_Rev Access'!$F$7:$GK$318,$GR$2,FALSE))</f>
        <v>0</v>
      </c>
      <c r="GS239" s="95">
        <f>IF(ISNA(VLOOKUP($B239,'[1]1718  Exp_Rev Access'!$F$7:$GK$318,$GS$2,FALSE)),"",VLOOKUP($B239,'[1]1718  Exp_Rev Access'!$F$7:$GK$318,$GS$2,FALSE))</f>
        <v>0</v>
      </c>
      <c r="GT239" s="95">
        <f>IF(ISNA(VLOOKUP($B239,'[1]1718  Exp_Rev Access'!$F$7:$GK$318,$GT$2,FALSE)),"",VLOOKUP($B239,'[1]1718  Exp_Rev Access'!$F$7:$GK$318,$GT$2,FALSE))</f>
        <v>0</v>
      </c>
      <c r="GU239" s="56">
        <f t="shared" si="650"/>
        <v>6590</v>
      </c>
      <c r="GV239" s="92">
        <f t="shared" si="651"/>
        <v>1.0143689955195013E-3</v>
      </c>
      <c r="GW239" s="96">
        <f t="shared" si="652"/>
        <v>21.163851242854392</v>
      </c>
      <c r="HE239" s="41"/>
      <c r="HF239" s="41"/>
      <c r="HG239" s="41"/>
      <c r="HH239" s="41"/>
      <c r="HI239" s="41"/>
      <c r="HJ239" s="41"/>
      <c r="HK239" s="41"/>
      <c r="HL239" s="41"/>
      <c r="HM239" s="41"/>
      <c r="HN239" s="41"/>
    </row>
    <row r="240" spans="1:222" s="97" customFormat="1" x14ac:dyDescent="0.3">
      <c r="A240" s="98"/>
      <c r="B240" s="99"/>
      <c r="C240" s="82" t="s">
        <v>185</v>
      </c>
      <c r="D240" s="111">
        <f>SUM(D233:D239)</f>
        <v>9394.1099999999988</v>
      </c>
      <c r="E240" s="112">
        <f>SUM(E233:E239)</f>
        <v>121916838.72999999</v>
      </c>
      <c r="F240" s="113">
        <f t="shared" si="626"/>
        <v>121916838.73</v>
      </c>
      <c r="G240" s="113">
        <f t="shared" si="627"/>
        <v>0</v>
      </c>
      <c r="H240" s="103">
        <f>SUM(H233:H239)</f>
        <v>18270950.540000003</v>
      </c>
      <c r="I240" s="103">
        <f t="shared" ref="I240:M240" si="653">SUM(I233:I239)</f>
        <v>0</v>
      </c>
      <c r="J240" s="103">
        <f t="shared" si="653"/>
        <v>6041.35</v>
      </c>
      <c r="K240" s="103">
        <f t="shared" si="653"/>
        <v>292900.25</v>
      </c>
      <c r="L240" s="103">
        <f t="shared" si="653"/>
        <v>0</v>
      </c>
      <c r="M240" s="103">
        <f t="shared" si="653"/>
        <v>0</v>
      </c>
      <c r="N240" s="102">
        <f t="shared" si="636"/>
        <v>18569892.140000004</v>
      </c>
      <c r="O240" s="58">
        <f t="shared" si="637"/>
        <v>0.15231605685844055</v>
      </c>
      <c r="P240" s="102">
        <f t="shared" si="638"/>
        <v>1976.7590692465819</v>
      </c>
      <c r="Q240" s="103">
        <f>SUM(Q233:Q239)</f>
        <v>19583.71</v>
      </c>
      <c r="R240" s="103">
        <f t="shared" ref="R240:AL240" si="654">SUM(R233:R239)</f>
        <v>0</v>
      </c>
      <c r="S240" s="103">
        <f t="shared" si="654"/>
        <v>6332</v>
      </c>
      <c r="T240" s="103">
        <f t="shared" si="654"/>
        <v>0</v>
      </c>
      <c r="U240" s="103">
        <f t="shared" si="654"/>
        <v>5022</v>
      </c>
      <c r="V240" s="103">
        <f t="shared" si="654"/>
        <v>2515</v>
      </c>
      <c r="W240" s="103">
        <f t="shared" si="654"/>
        <v>0</v>
      </c>
      <c r="X240" s="103">
        <f t="shared" si="654"/>
        <v>0</v>
      </c>
      <c r="Y240" s="103">
        <f t="shared" si="654"/>
        <v>81333.69</v>
      </c>
      <c r="Z240" s="103">
        <f t="shared" si="654"/>
        <v>0</v>
      </c>
      <c r="AA240" s="103">
        <f t="shared" si="654"/>
        <v>0</v>
      </c>
      <c r="AB240" s="103">
        <f t="shared" si="654"/>
        <v>0</v>
      </c>
      <c r="AC240" s="103">
        <f t="shared" si="654"/>
        <v>105306.76</v>
      </c>
      <c r="AD240" s="103">
        <f t="shared" si="654"/>
        <v>443347.47</v>
      </c>
      <c r="AE240" s="103">
        <f t="shared" si="654"/>
        <v>205522.07</v>
      </c>
      <c r="AF240" s="103">
        <f t="shared" si="654"/>
        <v>0</v>
      </c>
      <c r="AG240" s="103">
        <f t="shared" si="654"/>
        <v>208646.39</v>
      </c>
      <c r="AH240" s="103">
        <f t="shared" si="654"/>
        <v>25465.08</v>
      </c>
      <c r="AI240" s="103">
        <f t="shared" si="654"/>
        <v>105468.03</v>
      </c>
      <c r="AJ240" s="103">
        <f t="shared" si="654"/>
        <v>25100.93</v>
      </c>
      <c r="AK240" s="103">
        <f t="shared" si="654"/>
        <v>97457.920000000013</v>
      </c>
      <c r="AL240" s="103">
        <f t="shared" si="654"/>
        <v>50437.32</v>
      </c>
      <c r="AM240" s="102">
        <f t="shared" si="639"/>
        <v>1381538.3699999999</v>
      </c>
      <c r="AN240" s="61">
        <f t="shared" si="640"/>
        <v>1.1331809325039903E-2</v>
      </c>
      <c r="AO240" s="59">
        <f t="shared" si="641"/>
        <v>147.0643168964383</v>
      </c>
      <c r="AP240" s="103">
        <f>SUM(AP233:AP239)</f>
        <v>61582410.140000001</v>
      </c>
      <c r="AQ240" s="103">
        <f t="shared" ref="AQ240:AT240" si="655">SUM(AQ233:AQ239)</f>
        <v>1658079.7400000002</v>
      </c>
      <c r="AR240" s="103">
        <f t="shared" si="655"/>
        <v>4425652.4800000004</v>
      </c>
      <c r="AS240" s="103">
        <f t="shared" si="655"/>
        <v>1579542.35</v>
      </c>
      <c r="AT240" s="103">
        <f t="shared" si="655"/>
        <v>0</v>
      </c>
      <c r="AU240" s="102">
        <f t="shared" si="642"/>
        <v>69245684.709999993</v>
      </c>
      <c r="AV240" s="64">
        <f t="shared" si="643"/>
        <v>0.56797473943163157</v>
      </c>
      <c r="AW240" s="102">
        <f t="shared" si="644"/>
        <v>7371.1809538104199</v>
      </c>
      <c r="AX240" s="103">
        <f>SUM(AX233:AX239)</f>
        <v>24854.720000000001</v>
      </c>
      <c r="AY240" s="103">
        <f t="shared" ref="AY240:BU240" si="656">SUM(AY233:AY239)</f>
        <v>9004684.6899999995</v>
      </c>
      <c r="AZ240" s="103">
        <f t="shared" si="656"/>
        <v>449865.47000000003</v>
      </c>
      <c r="BA240" s="103">
        <f t="shared" si="656"/>
        <v>0</v>
      </c>
      <c r="BB240" s="103">
        <f t="shared" si="656"/>
        <v>0</v>
      </c>
      <c r="BC240" s="103">
        <f t="shared" si="656"/>
        <v>4183807.5900000003</v>
      </c>
      <c r="BD240" s="103">
        <f t="shared" si="656"/>
        <v>113328.34</v>
      </c>
      <c r="BE240" s="103">
        <f t="shared" si="656"/>
        <v>574291.71000000008</v>
      </c>
      <c r="BF240" s="103">
        <f t="shared" si="656"/>
        <v>0</v>
      </c>
      <c r="BG240" s="103">
        <f t="shared" si="656"/>
        <v>1113417.3500000001</v>
      </c>
      <c r="BH240" s="103">
        <f t="shared" si="656"/>
        <v>199604.84000000003</v>
      </c>
      <c r="BI240" s="103">
        <f t="shared" si="656"/>
        <v>0</v>
      </c>
      <c r="BJ240" s="103">
        <f t="shared" si="656"/>
        <v>86012.37999999999</v>
      </c>
      <c r="BK240" s="103">
        <f t="shared" si="656"/>
        <v>5375368.2000000002</v>
      </c>
      <c r="BL240" s="103">
        <f t="shared" si="656"/>
        <v>1953.73</v>
      </c>
      <c r="BM240" s="103">
        <f t="shared" si="656"/>
        <v>8289.11</v>
      </c>
      <c r="BN240" s="103">
        <f t="shared" si="656"/>
        <v>0</v>
      </c>
      <c r="BO240" s="103">
        <f t="shared" si="656"/>
        <v>0</v>
      </c>
      <c r="BP240" s="103">
        <f t="shared" si="656"/>
        <v>0</v>
      </c>
      <c r="BQ240" s="103">
        <f t="shared" si="656"/>
        <v>14808.3</v>
      </c>
      <c r="BR240" s="103">
        <f t="shared" si="656"/>
        <v>0</v>
      </c>
      <c r="BS240" s="103">
        <f t="shared" si="656"/>
        <v>0</v>
      </c>
      <c r="BT240" s="103">
        <f t="shared" si="656"/>
        <v>0</v>
      </c>
      <c r="BU240" s="103">
        <f t="shared" si="656"/>
        <v>0</v>
      </c>
      <c r="BV240" s="102">
        <f t="shared" si="571"/>
        <v>21150286.430000003</v>
      </c>
      <c r="BW240" s="61">
        <f t="shared" si="645"/>
        <v>0.17348125698075181</v>
      </c>
      <c r="BX240" s="59">
        <f t="shared" si="646"/>
        <v>2251.4412147611647</v>
      </c>
      <c r="BY240" s="90">
        <f>SUM(BY233:BY239)</f>
        <v>0</v>
      </c>
      <c r="BZ240" s="90">
        <f t="shared" ref="BZ240:CD240" si="657">SUM(BZ233:BZ239)</f>
        <v>466283.18</v>
      </c>
      <c r="CA240" s="90">
        <f t="shared" si="657"/>
        <v>13836.69</v>
      </c>
      <c r="CB240" s="90">
        <f t="shared" si="657"/>
        <v>0</v>
      </c>
      <c r="CC240" s="90">
        <f t="shared" si="657"/>
        <v>145397.63999999998</v>
      </c>
      <c r="CD240" s="90">
        <f t="shared" si="657"/>
        <v>0</v>
      </c>
      <c r="CE240" s="56">
        <f t="shared" si="566"/>
        <v>625517.51</v>
      </c>
      <c r="CF240" s="61">
        <f t="shared" si="591"/>
        <v>5.1306900385211466E-3</v>
      </c>
      <c r="CG240" s="62">
        <f t="shared" si="592"/>
        <v>66.586138548516047</v>
      </c>
      <c r="CH240" s="103">
        <f>SUM(CH233:CH239)</f>
        <v>433647.7</v>
      </c>
      <c r="CI240" s="103">
        <f t="shared" ref="CI240:ET240" si="658">SUM(CI233:CI239)</f>
        <v>0</v>
      </c>
      <c r="CJ240" s="103">
        <f t="shared" si="658"/>
        <v>0</v>
      </c>
      <c r="CK240" s="103">
        <f t="shared" si="658"/>
        <v>0</v>
      </c>
      <c r="CL240" s="103">
        <f t="shared" si="658"/>
        <v>0</v>
      </c>
      <c r="CM240" s="103">
        <f t="shared" si="658"/>
        <v>0</v>
      </c>
      <c r="CN240" s="103">
        <f t="shared" si="658"/>
        <v>0</v>
      </c>
      <c r="CO240" s="103">
        <f t="shared" si="658"/>
        <v>0</v>
      </c>
      <c r="CP240" s="103">
        <f t="shared" si="658"/>
        <v>0</v>
      </c>
      <c r="CQ240" s="103">
        <f t="shared" si="658"/>
        <v>1842910.55</v>
      </c>
      <c r="CR240" s="103">
        <f t="shared" si="658"/>
        <v>0</v>
      </c>
      <c r="CS240" s="103">
        <f t="shared" si="658"/>
        <v>64395.6</v>
      </c>
      <c r="CT240" s="103">
        <f t="shared" si="658"/>
        <v>0</v>
      </c>
      <c r="CU240" s="103">
        <f t="shared" si="658"/>
        <v>2490886.0600000005</v>
      </c>
      <c r="CV240" s="103">
        <f t="shared" si="658"/>
        <v>527603.1</v>
      </c>
      <c r="CW240" s="103">
        <f t="shared" si="658"/>
        <v>0</v>
      </c>
      <c r="CX240" s="103">
        <f t="shared" si="658"/>
        <v>0</v>
      </c>
      <c r="CY240" s="103">
        <f t="shared" si="658"/>
        <v>0</v>
      </c>
      <c r="CZ240" s="103">
        <f t="shared" si="658"/>
        <v>0</v>
      </c>
      <c r="DA240" s="103">
        <f t="shared" si="658"/>
        <v>0</v>
      </c>
      <c r="DB240" s="103">
        <f t="shared" si="658"/>
        <v>91438.29</v>
      </c>
      <c r="DC240" s="103">
        <f t="shared" si="658"/>
        <v>0</v>
      </c>
      <c r="DD240" s="103">
        <f t="shared" si="658"/>
        <v>0</v>
      </c>
      <c r="DE240" s="103">
        <f t="shared" si="658"/>
        <v>0</v>
      </c>
      <c r="DF240" s="103">
        <f t="shared" si="658"/>
        <v>0</v>
      </c>
      <c r="DG240" s="103">
        <f t="shared" si="658"/>
        <v>0</v>
      </c>
      <c r="DH240" s="103">
        <f t="shared" si="658"/>
        <v>0</v>
      </c>
      <c r="DI240" s="103">
        <f t="shared" si="658"/>
        <v>2854646.31</v>
      </c>
      <c r="DJ240" s="103">
        <f t="shared" si="658"/>
        <v>0</v>
      </c>
      <c r="DK240" s="103">
        <f t="shared" si="658"/>
        <v>43099.43</v>
      </c>
      <c r="DL240" s="103">
        <f t="shared" si="658"/>
        <v>0</v>
      </c>
      <c r="DM240" s="103">
        <f t="shared" si="658"/>
        <v>0</v>
      </c>
      <c r="DN240" s="103">
        <f t="shared" si="658"/>
        <v>0</v>
      </c>
      <c r="DO240" s="103">
        <f t="shared" si="658"/>
        <v>0</v>
      </c>
      <c r="DP240" s="103">
        <f t="shared" si="658"/>
        <v>0</v>
      </c>
      <c r="DQ240" s="103">
        <f t="shared" si="658"/>
        <v>0</v>
      </c>
      <c r="DR240" s="103">
        <f t="shared" si="658"/>
        <v>0</v>
      </c>
      <c r="DS240" s="103">
        <f t="shared" si="658"/>
        <v>0</v>
      </c>
      <c r="DT240" s="103">
        <f t="shared" si="658"/>
        <v>0</v>
      </c>
      <c r="DU240" s="103">
        <f t="shared" si="658"/>
        <v>0</v>
      </c>
      <c r="DV240" s="103">
        <f t="shared" si="658"/>
        <v>0</v>
      </c>
      <c r="DW240" s="103">
        <f t="shared" si="658"/>
        <v>0</v>
      </c>
      <c r="DX240" s="103">
        <f t="shared" si="658"/>
        <v>0</v>
      </c>
      <c r="DY240" s="103">
        <f t="shared" si="658"/>
        <v>34626.78</v>
      </c>
      <c r="DZ240" s="103">
        <f t="shared" si="658"/>
        <v>0</v>
      </c>
      <c r="EA240" s="103">
        <f t="shared" si="658"/>
        <v>0</v>
      </c>
      <c r="EB240" s="103">
        <f t="shared" si="658"/>
        <v>0</v>
      </c>
      <c r="EC240" s="103">
        <f t="shared" si="658"/>
        <v>0</v>
      </c>
      <c r="ED240" s="103">
        <f t="shared" si="658"/>
        <v>0</v>
      </c>
      <c r="EE240" s="103">
        <f t="shared" si="658"/>
        <v>0</v>
      </c>
      <c r="EF240" s="103">
        <f t="shared" si="658"/>
        <v>0</v>
      </c>
      <c r="EG240" s="103">
        <f t="shared" si="658"/>
        <v>97832</v>
      </c>
      <c r="EH240" s="103">
        <f t="shared" si="658"/>
        <v>0</v>
      </c>
      <c r="EI240" s="103">
        <f t="shared" si="658"/>
        <v>0</v>
      </c>
      <c r="EJ240" s="103">
        <f t="shared" si="658"/>
        <v>0</v>
      </c>
      <c r="EK240" s="103">
        <f t="shared" si="658"/>
        <v>0</v>
      </c>
      <c r="EL240" s="103">
        <f t="shared" si="658"/>
        <v>0</v>
      </c>
      <c r="EM240" s="103">
        <f t="shared" si="658"/>
        <v>0</v>
      </c>
      <c r="EN240" s="103">
        <f t="shared" si="658"/>
        <v>352817.05000000005</v>
      </c>
      <c r="EO240" s="103">
        <f t="shared" si="658"/>
        <v>24140.2</v>
      </c>
      <c r="EP240" s="103">
        <f t="shared" si="658"/>
        <v>0</v>
      </c>
      <c r="EQ240" s="103">
        <f t="shared" si="658"/>
        <v>0</v>
      </c>
      <c r="ER240" s="103">
        <f t="shared" si="658"/>
        <v>0</v>
      </c>
      <c r="ES240" s="103">
        <f t="shared" si="658"/>
        <v>0</v>
      </c>
      <c r="ET240" s="103">
        <f t="shared" si="658"/>
        <v>0</v>
      </c>
      <c r="EU240" s="103">
        <f t="shared" ref="EU240:FR240" si="659">SUM(EU233:EU239)</f>
        <v>0</v>
      </c>
      <c r="EV240" s="103">
        <f t="shared" si="659"/>
        <v>21103.829999999998</v>
      </c>
      <c r="EW240" s="103">
        <f t="shared" si="659"/>
        <v>0</v>
      </c>
      <c r="EX240" s="103">
        <f t="shared" si="659"/>
        <v>0</v>
      </c>
      <c r="EY240" s="103">
        <f t="shared" si="659"/>
        <v>0</v>
      </c>
      <c r="EZ240" s="103">
        <f t="shared" si="659"/>
        <v>0</v>
      </c>
      <c r="FA240" s="103">
        <f t="shared" si="659"/>
        <v>0</v>
      </c>
      <c r="FB240" s="103">
        <f t="shared" si="659"/>
        <v>0</v>
      </c>
      <c r="FC240" s="103">
        <f t="shared" si="659"/>
        <v>17993.64</v>
      </c>
      <c r="FD240" s="103">
        <f t="shared" si="659"/>
        <v>0</v>
      </c>
      <c r="FE240" s="103">
        <f t="shared" si="659"/>
        <v>0</v>
      </c>
      <c r="FF240" s="103">
        <f t="shared" si="659"/>
        <v>0</v>
      </c>
      <c r="FG240" s="103">
        <f t="shared" si="659"/>
        <v>3810.87</v>
      </c>
      <c r="FH240" s="103">
        <f t="shared" si="659"/>
        <v>0</v>
      </c>
      <c r="FI240" s="103">
        <f t="shared" si="659"/>
        <v>0</v>
      </c>
      <c r="FJ240" s="103">
        <f t="shared" si="659"/>
        <v>0</v>
      </c>
      <c r="FK240" s="103">
        <f t="shared" si="659"/>
        <v>0</v>
      </c>
      <c r="FL240" s="103">
        <f t="shared" si="659"/>
        <v>0</v>
      </c>
      <c r="FM240" s="103">
        <f t="shared" si="659"/>
        <v>0</v>
      </c>
      <c r="FN240" s="103">
        <f t="shared" si="659"/>
        <v>0</v>
      </c>
      <c r="FO240" s="103">
        <f t="shared" si="659"/>
        <v>0</v>
      </c>
      <c r="FP240" s="103">
        <f t="shared" si="659"/>
        <v>0</v>
      </c>
      <c r="FQ240" s="103">
        <f t="shared" si="659"/>
        <v>0</v>
      </c>
      <c r="FR240" s="103">
        <f t="shared" si="659"/>
        <v>274578.27999999997</v>
      </c>
      <c r="FS240" s="102">
        <f t="shared" si="647"/>
        <v>9175529.6899999995</v>
      </c>
      <c r="FT240" s="61">
        <f t="shared" si="648"/>
        <v>7.5260561097063486E-2</v>
      </c>
      <c r="FU240" s="115">
        <f t="shared" si="649"/>
        <v>976.73219602495612</v>
      </c>
      <c r="FV240" s="134">
        <f>SUM(FV233:FV239)</f>
        <v>0</v>
      </c>
      <c r="FW240" s="134">
        <f t="shared" ref="FW240:GT240" si="660">SUM(FW233:FW239)</f>
        <v>202981.8</v>
      </c>
      <c r="FX240" s="134">
        <f t="shared" si="660"/>
        <v>0</v>
      </c>
      <c r="FY240" s="134">
        <f t="shared" si="660"/>
        <v>0</v>
      </c>
      <c r="FZ240" s="134">
        <f t="shared" si="660"/>
        <v>0</v>
      </c>
      <c r="GA240" s="134">
        <f t="shared" si="660"/>
        <v>239116.4</v>
      </c>
      <c r="GB240" s="134">
        <f t="shared" si="660"/>
        <v>0</v>
      </c>
      <c r="GC240" s="134">
        <f t="shared" si="660"/>
        <v>25047.4</v>
      </c>
      <c r="GD240" s="134">
        <f t="shared" si="660"/>
        <v>12118.5</v>
      </c>
      <c r="GE240" s="134">
        <f t="shared" si="660"/>
        <v>1273699.6800000002</v>
      </c>
      <c r="GF240" s="134">
        <f t="shared" si="660"/>
        <v>0</v>
      </c>
      <c r="GG240" s="134">
        <f t="shared" si="660"/>
        <v>0</v>
      </c>
      <c r="GH240" s="134">
        <f t="shared" si="660"/>
        <v>0</v>
      </c>
      <c r="GI240" s="134">
        <f t="shared" si="660"/>
        <v>0</v>
      </c>
      <c r="GJ240" s="134">
        <f t="shared" si="660"/>
        <v>0</v>
      </c>
      <c r="GK240" s="134">
        <f t="shared" si="660"/>
        <v>900</v>
      </c>
      <c r="GL240" s="134">
        <f t="shared" si="660"/>
        <v>12712.5</v>
      </c>
      <c r="GM240" s="134">
        <f t="shared" si="660"/>
        <v>0</v>
      </c>
      <c r="GN240" s="134">
        <f t="shared" si="660"/>
        <v>0</v>
      </c>
      <c r="GO240" s="134">
        <f t="shared" si="660"/>
        <v>0</v>
      </c>
      <c r="GP240" s="134">
        <f t="shared" si="660"/>
        <v>0</v>
      </c>
      <c r="GQ240" s="134">
        <f t="shared" si="660"/>
        <v>1813.6</v>
      </c>
      <c r="GR240" s="134">
        <f t="shared" si="660"/>
        <v>0</v>
      </c>
      <c r="GS240" s="134">
        <f t="shared" si="660"/>
        <v>0</v>
      </c>
      <c r="GT240" s="134">
        <f t="shared" si="660"/>
        <v>0</v>
      </c>
      <c r="GU240" s="102">
        <f t="shared" si="650"/>
        <v>1768389.8800000004</v>
      </c>
      <c r="GV240" s="61">
        <f t="shared" si="651"/>
        <v>1.450488626855163E-2</v>
      </c>
      <c r="GW240" s="65">
        <f t="shared" si="652"/>
        <v>188.24453620406837</v>
      </c>
    </row>
    <row r="241" spans="1:222" x14ac:dyDescent="0.3">
      <c r="A241" s="73"/>
      <c r="B241" s="88"/>
      <c r="C241" s="89"/>
      <c r="D241" s="75"/>
      <c r="E241" s="76"/>
      <c r="F241" s="70"/>
      <c r="G241" s="70"/>
      <c r="H241" s="90"/>
      <c r="I241" s="90" t="str">
        <f>IF(ISNA(VLOOKUP($B241,'[1]1718  Exp_Rev Access'!$F$7:$GK$318,4,FALSE)),"",VLOOKUP($B241,'[1]1718  Exp_Rev Access'!$F$7:$GK$318,4,FALSE))</f>
        <v/>
      </c>
      <c r="J241" s="90" t="str">
        <f>IF(ISNA(VLOOKUP($B241,'[1]1718  Exp_Rev Access'!$F$7:$GK$318,5,FALSE)),"",VLOOKUP($B241,'[1]1718  Exp_Rev Access'!$F$7:$GK$318,5,FALSE))</f>
        <v/>
      </c>
      <c r="K241" s="90" t="str">
        <f>IF(ISNA(VLOOKUP($B241,'[1]1718  Exp_Rev Access'!$F$7:$GK$318,6,FALSE)),"-",VLOOKUP($B241,'[1]1718  Exp_Rev Access'!$F$7:$GK$318,6,FALSE))</f>
        <v>-</v>
      </c>
      <c r="L241" s="90" t="str">
        <f>IF(ISNA(VLOOKUP($B241,'[1]1718  Exp_Rev Access'!$F$7:$GK$318,7,FALSE)),"",VLOOKUP($B241,'[1]1718  Exp_Rev Access'!$F$7:$GK$318,7,FALSE))</f>
        <v/>
      </c>
      <c r="M241" s="90" t="str">
        <f>IF(ISNA(VLOOKUP($B241,'[1]1718  Exp_Rev Access'!$F$7:$GK$318,8,FALSE)),"",VLOOKUP($B241,'[1]1718  Exp_Rev Access'!$F$7:$GK$318,8,FALSE))</f>
        <v/>
      </c>
      <c r="N241" s="56"/>
      <c r="O241" s="91"/>
      <c r="P241" s="56"/>
      <c r="Q241" s="90" t="str">
        <f>IF(ISNA(VLOOKUP($B241,'[1]1718  Exp_Rev Access'!$F$7:$GK$318,10,FALSE)),"",VLOOKUP($B241,'[1]1718  Exp_Rev Access'!$F$7:$GK$318,10,FALSE))</f>
        <v/>
      </c>
      <c r="R241" s="90" t="str">
        <f>IF(ISNA(VLOOKUP($B241,'[1]1718  Exp_Rev Access'!$F$7:$GK$318,11,FALSE)),"",VLOOKUP($B241,'[1]1718  Exp_Rev Access'!$F$7:$GK$318,11,FALSE))</f>
        <v/>
      </c>
      <c r="S241" s="90" t="str">
        <f>IF(ISNA(VLOOKUP($B241,'[1]1718  Exp_Rev Access'!$F$7:$GK$318,12,FALSE)),"",VLOOKUP($B241,'[1]1718  Exp_Rev Access'!$F$7:$GK$318,12,FALSE))</f>
        <v/>
      </c>
      <c r="T241" s="90" t="str">
        <f>IF(ISNA(VLOOKUP($B241,'[1]1718  Exp_Rev Access'!$F$7:$GK$318,13,FALSE)),"",VLOOKUP($B241,'[1]1718  Exp_Rev Access'!$F$7:$GK$318,13,FALSE))</f>
        <v/>
      </c>
      <c r="U241" s="90" t="str">
        <f>IF(ISNA(VLOOKUP($B241,'[1]1718  Exp_Rev Access'!$F$7:$GK$318,14,FALSE)),"",VLOOKUP($B241,'[1]1718  Exp_Rev Access'!$F$7:$GK$318,14,FALSE))</f>
        <v/>
      </c>
      <c r="V241" s="90" t="str">
        <f>IF(ISNA(VLOOKUP($B241,'[1]1718  Exp_Rev Access'!$F$7:$GK$318,15,FALSE)),"",VLOOKUP($B241,'[1]1718  Exp_Rev Access'!$F$7:$GK$318,15,FALSE))</f>
        <v/>
      </c>
      <c r="W241" s="90" t="str">
        <f>IF(ISNA(VLOOKUP($B241,'[1]1718  Exp_Rev Access'!$F$7:$GK$318,16,FALSE)),"",VLOOKUP($B241,'[1]1718  Exp_Rev Access'!$F$7:$GK$318,16,FALSE))</f>
        <v/>
      </c>
      <c r="X241" s="90" t="str">
        <f>IF(ISNA(VLOOKUP($B241,'[1]1718  Exp_Rev Access'!$F$7:$GK$318,17,FALSE)),"",VLOOKUP($B241,'[1]1718  Exp_Rev Access'!$F$7:$GK$318,17,FALSE))</f>
        <v/>
      </c>
      <c r="Y241" s="90" t="str">
        <f>IF(ISNA(VLOOKUP($B241,'[1]1718  Exp_Rev Access'!$F$7:$GK$318,18,FALSE)),"",VLOOKUP($B241,'[1]1718  Exp_Rev Access'!$F$7:$GK$318,18,FALSE))</f>
        <v/>
      </c>
      <c r="Z241" s="90" t="str">
        <f>IF(ISNA(VLOOKUP($B241,'[1]1718  Exp_Rev Access'!$F$7:$GK$318,19,FALSE)),"",VLOOKUP($B241,'[1]1718  Exp_Rev Access'!$F$7:$GK$318,19,FALSE))</f>
        <v/>
      </c>
      <c r="AA241" s="90" t="str">
        <f>IF(ISNA(VLOOKUP($B241,'[1]1718  Exp_Rev Access'!$F$7:$GK$318,20,FALSE)),"",VLOOKUP($B241,'[1]1718  Exp_Rev Access'!$F$7:$GK$318,20,FALSE))</f>
        <v/>
      </c>
      <c r="AB241" s="90" t="str">
        <f>IF(ISNA(VLOOKUP($B241,'[1]1718  Exp_Rev Access'!$F$7:$GK$318,21,FALSE)),"",VLOOKUP($B241,'[1]1718  Exp_Rev Access'!$F$7:$GK$318,21,FALSE))</f>
        <v/>
      </c>
      <c r="AC241" s="90" t="str">
        <f>IF(ISNA(VLOOKUP($B241,'[1]1718  Exp_Rev Access'!$F$7:$GK$318,22,FALSE)),"",VLOOKUP($B241,'[1]1718  Exp_Rev Access'!$F$7:$GK$318,22,FALSE))</f>
        <v/>
      </c>
      <c r="AD241" s="90" t="str">
        <f>IF(ISNA(VLOOKUP($B241,'[1]1718  Exp_Rev Access'!$F$7:$GK$318,23,FALSE)),"",VLOOKUP($B241,'[1]1718  Exp_Rev Access'!$F$7:$GK$318,23,FALSE))</f>
        <v/>
      </c>
      <c r="AE241" s="90" t="str">
        <f>IF(ISNA(VLOOKUP($B241,'[1]1718  Exp_Rev Access'!$F$7:$GK$318,24,FALSE)),"",VLOOKUP($B241,'[1]1718  Exp_Rev Access'!$F$7:$GK$318,24,FALSE))</f>
        <v/>
      </c>
      <c r="AF241" s="90" t="str">
        <f>IF(ISNA(VLOOKUP($B241,'[1]1718  Exp_Rev Access'!$F$7:$GK$318,25,FALSE)),"",VLOOKUP($B241,'[1]1718  Exp_Rev Access'!$F$7:$GK$318,25,FALSE))</f>
        <v/>
      </c>
      <c r="AG241" s="90" t="str">
        <f>IF(ISNA(VLOOKUP($B241,'[1]1718  Exp_Rev Access'!$F$7:$GK$318,26,FALSE)),"",VLOOKUP($B241,'[1]1718  Exp_Rev Access'!$F$7:$GK$318,26,FALSE))</f>
        <v/>
      </c>
      <c r="AH241" s="90" t="str">
        <f>IF(ISNA(VLOOKUP($B241,'[1]1718  Exp_Rev Access'!$F$7:$GK$318,27,FALSE)),"",VLOOKUP($B241,'[1]1718  Exp_Rev Access'!$F$7:$GK$318,27,FALSE))</f>
        <v/>
      </c>
      <c r="AI241" s="90" t="str">
        <f>IF(ISNA(VLOOKUP($B241,'[1]1718  Exp_Rev Access'!$F$7:$GK$318,28,FALSE)),"",VLOOKUP($B241,'[1]1718  Exp_Rev Access'!$F$7:$GK$318,28,FALSE))</f>
        <v/>
      </c>
      <c r="AJ241" s="90" t="str">
        <f>IF(ISNA(VLOOKUP($B241,'[1]1718  Exp_Rev Access'!$F$7:$GK$318,29,FALSE)),"",VLOOKUP($B241,'[1]1718  Exp_Rev Access'!$F$7:$GK$318,29,FALSE))</f>
        <v/>
      </c>
      <c r="AK241" s="90" t="str">
        <f>IF(ISNA(VLOOKUP($B241,'[1]1718  Exp_Rev Access'!$F$7:$GK$318,30,FALSE)),"",VLOOKUP($B241,'[1]1718  Exp_Rev Access'!$F$7:$GK$318,30,FALSE))</f>
        <v/>
      </c>
      <c r="AL241" s="90" t="str">
        <f>IF(ISNA(VLOOKUP($B241,'[1]1718  Exp_Rev Access'!$F$7:$GK$318,31,FALSE)),"",VLOOKUP($B241,'[1]1718  Exp_Rev Access'!$F$7:$GK$318,31,FALSE))</f>
        <v/>
      </c>
      <c r="AM241" s="56"/>
      <c r="AN241" s="92"/>
      <c r="AO241" s="71"/>
      <c r="AP241" s="90" t="str">
        <f>IF(ISNA(VLOOKUP($B241,'[1]1718  Exp_Rev Access'!$F$7:$GK$318,33,FALSE)),"",VLOOKUP($B241,'[1]1718  Exp_Rev Access'!$F$7:$GK$318,33,FALSE))</f>
        <v/>
      </c>
      <c r="AQ241" s="90" t="str">
        <f>IF(ISNA(VLOOKUP($B241,'[1]1718  Exp_Rev Access'!$F$7:$GK$318,34,FALSE)),"",VLOOKUP($B241,'[1]1718  Exp_Rev Access'!$F$7:$GK$318,34,FALSE))</f>
        <v/>
      </c>
      <c r="AR241" s="90" t="str">
        <f>IF(ISNA(VLOOKUP($B241,'[1]1718  Exp_Rev Access'!$F$7:$GK$318,35,FALSE)),"",VLOOKUP($B241,'[1]1718  Exp_Rev Access'!$F$7:$GK$318,35,FALSE))</f>
        <v/>
      </c>
      <c r="AS241" s="90" t="str">
        <f>IF(ISNA(VLOOKUP($B241,'[1]1718  Exp_Rev Access'!$F$7:$GK$318,36,FALSE)),"",VLOOKUP($B241,'[1]1718  Exp_Rev Access'!$F$7:$GK$318,36,FALSE))</f>
        <v/>
      </c>
      <c r="AT241" s="90" t="str">
        <f>IF(ISNA(VLOOKUP($B241,'[1]1718  Exp_Rev Access'!$F$7:$GK$318,37,FALSE)),"",VLOOKUP($B241,'[1]1718  Exp_Rev Access'!$F$7:$GK$318,37,FALSE))</f>
        <v/>
      </c>
      <c r="AU241" s="56"/>
      <c r="AV241" s="93"/>
      <c r="AW241" s="56"/>
      <c r="AX241" s="90" t="str">
        <f>IF(ISNA(VLOOKUP($B241,'[1]1718  Exp_Rev Access'!$F$7:$GK$318,39,FALSE)),"",VLOOKUP($B241,'[1]1718  Exp_Rev Access'!$F$7:$GK$318,39,FALSE))</f>
        <v/>
      </c>
      <c r="AY241" s="90" t="str">
        <f>IF(ISNA(VLOOKUP($B241,'[1]1718  Exp_Rev Access'!$F$7:$GK$318,40,FALSE)),"",VLOOKUP($B241,'[1]1718  Exp_Rev Access'!$F$7:$GK$318,40,FALSE))</f>
        <v/>
      </c>
      <c r="AZ241" s="90" t="str">
        <f>IF(ISNA(VLOOKUP($B241,'[1]1718  Exp_Rev Access'!$F$7:$GK$318,41,FALSE)),"",VLOOKUP($B241,'[1]1718  Exp_Rev Access'!$F$7:$GK$318,41,FALSE))</f>
        <v/>
      </c>
      <c r="BA241" s="90" t="str">
        <f>IF(ISNA(VLOOKUP($B241,'[1]1718  Exp_Rev Access'!$F$7:$GK$318,42,FALSE)),"",VLOOKUP($B241,'[1]1718  Exp_Rev Access'!$F$7:$GK$318,42,FALSE))</f>
        <v/>
      </c>
      <c r="BB241" s="90" t="str">
        <f>IF(ISNA(VLOOKUP($B241,'[1]1718  Exp_Rev Access'!$F$7:$GK$318,43,FALSE)),"",VLOOKUP($B241,'[1]1718  Exp_Rev Access'!$F$7:$GK$318,43,FALSE))</f>
        <v/>
      </c>
      <c r="BC241" s="90" t="str">
        <f>IF(ISNA(VLOOKUP($B241,'[1]1718  Exp_Rev Access'!$F$7:$GK$318,44,FALSE)),"",VLOOKUP($B241,'[1]1718  Exp_Rev Access'!$F$7:$GK$318,44,FALSE))</f>
        <v/>
      </c>
      <c r="BD241" s="90" t="str">
        <f>IF(ISNA(VLOOKUP($B241,'[1]1718  Exp_Rev Access'!$F$7:$GK$318,45,FALSE)),"",VLOOKUP($B241,'[1]1718  Exp_Rev Access'!$F$7:$GK$318,45,FALSE))</f>
        <v/>
      </c>
      <c r="BE241" s="90" t="str">
        <f>IF(ISNA(VLOOKUP($B241,'[1]1718  Exp_Rev Access'!$F$7:$GK$318,46,FALSE)),"",VLOOKUP($B241,'[1]1718  Exp_Rev Access'!$F$7:$GK$318,46,FALSE))</f>
        <v/>
      </c>
      <c r="BF241" s="90" t="str">
        <f>IF(ISNA(VLOOKUP($B241,'[1]1718  Exp_Rev Access'!$F$7:$GK$318,47,FALSE)),"",VLOOKUP($B241,'[1]1718  Exp_Rev Access'!$F$7:$GK$318,47,FALSE))</f>
        <v/>
      </c>
      <c r="BG241" s="90" t="str">
        <f>IF(ISNA(VLOOKUP($B241,'[1]1718  Exp_Rev Access'!$F$7:$GK$318,48,FALSE)),"",VLOOKUP($B241,'[1]1718  Exp_Rev Access'!$F$7:$GK$318,48,FALSE))</f>
        <v/>
      </c>
      <c r="BH241" s="90" t="str">
        <f>IF(ISNA(VLOOKUP($B241,'[1]1718  Exp_Rev Access'!$F$7:$GK$318,49,FALSE)),"",VLOOKUP($B241,'[1]1718  Exp_Rev Access'!$F$7:$GK$318,49,FALSE))</f>
        <v/>
      </c>
      <c r="BI241" s="90" t="str">
        <f>IF(ISNA(VLOOKUP($B241,'[1]1718  Exp_Rev Access'!$F$7:$GK$318,50,FALSE)),"",VLOOKUP($B241,'[1]1718  Exp_Rev Access'!$F$7:$GK$318,50,FALSE))</f>
        <v/>
      </c>
      <c r="BJ241" s="90" t="str">
        <f>IF(ISNA(VLOOKUP($B241,'[1]1718  Exp_Rev Access'!$F$7:$GK$318,51,FALSE)),"",VLOOKUP($B241,'[1]1718  Exp_Rev Access'!$F$7:$GK$318,51,FALSE))</f>
        <v/>
      </c>
      <c r="BK241" s="90" t="str">
        <f>IF(ISNA(VLOOKUP($B241,'[1]1718  Exp_Rev Access'!$F$7:$GK$318,52,FALSE)),"",VLOOKUP($B241,'[1]1718  Exp_Rev Access'!$F$7:$GK$318,52,FALSE))</f>
        <v/>
      </c>
      <c r="BL241" s="90" t="str">
        <f>IF(ISNA(VLOOKUP($B241,'[1]1718  Exp_Rev Access'!$F$7:$GK$318,53,FALSE)),"",VLOOKUP($B241,'[1]1718  Exp_Rev Access'!$F$7:$GK$318,53,FALSE))</f>
        <v/>
      </c>
      <c r="BM241" s="90" t="str">
        <f>IF(ISNA(VLOOKUP($B241,'[1]1718  Exp_Rev Access'!$F$7:$GK$318,54,FALSE)),"",VLOOKUP($B241,'[1]1718  Exp_Rev Access'!$F$7:$GK$318,54,FALSE))</f>
        <v/>
      </c>
      <c r="BN241" s="90" t="str">
        <f>IF(ISNA(VLOOKUP($B241,'[1]1718  Exp_Rev Access'!$F$7:$GK$318,55,FALSE)),"",VLOOKUP($B241,'[1]1718  Exp_Rev Access'!$F$7:$GK$318,55,FALSE))</f>
        <v/>
      </c>
      <c r="BO241" s="90" t="str">
        <f>IF(ISNA(VLOOKUP($B241,'[1]1718  Exp_Rev Access'!$F$7:$GK$318,56,FALSE)),"",VLOOKUP($B241,'[1]1718  Exp_Rev Access'!$F$7:$GK$318,56,FALSE))</f>
        <v/>
      </c>
      <c r="BP241" s="90" t="str">
        <f>IF(ISNA(VLOOKUP($B241,'[1]1718  Exp_Rev Access'!$F$7:$GK$318,57,FALSE)),"",VLOOKUP($B241,'[1]1718  Exp_Rev Access'!$F$7:$GK$318,57,FALSE))</f>
        <v/>
      </c>
      <c r="BQ241" s="90" t="str">
        <f>IF(ISNA(VLOOKUP($B241,'[1]1718  Exp_Rev Access'!$F$7:$GK$318,58,FALSE)),"",VLOOKUP($B241,'[1]1718  Exp_Rev Access'!$F$7:$GK$318,58,FALSE))</f>
        <v/>
      </c>
      <c r="BR241" s="90" t="str">
        <f>IF(ISNA(VLOOKUP($B241,'[1]1718  Exp_Rev Access'!$F$7:$GK$318,59,FALSE)),"",VLOOKUP($B241,'[1]1718  Exp_Rev Access'!$F$7:$GK$318,59,FALSE))</f>
        <v/>
      </c>
      <c r="BS241" s="90" t="str">
        <f>IF(ISNA(VLOOKUP($B241,'[1]1718  Exp_Rev Access'!$F$7:$GK$318,60,FALSE)),"",VLOOKUP($B241,'[1]1718  Exp_Rev Access'!$F$7:$GK$318,60,FALSE))</f>
        <v/>
      </c>
      <c r="BT241" s="90" t="str">
        <f>IF(ISNA(VLOOKUP($B241,'[1]1718  Exp_Rev Access'!$F$7:$GK$318,61,FALSE)),"",VLOOKUP($B241,'[1]1718  Exp_Rev Access'!$F$7:$GK$318,61,FALSE))</f>
        <v/>
      </c>
      <c r="BU241" s="90" t="str">
        <f>IF(ISNA(VLOOKUP($B241,'[1]1718  Exp_Rev Access'!$F$7:$GK$318,62,FALSE)),"",VLOOKUP($B241,'[1]1718  Exp_Rev Access'!$F$7:$GK$318,62,FALSE))</f>
        <v/>
      </c>
      <c r="BV241" s="56">
        <f t="shared" si="571"/>
        <v>0</v>
      </c>
      <c r="BW241" s="92"/>
      <c r="BX241" s="71"/>
      <c r="BY241" s="90" t="str">
        <f>IF(ISNA(VLOOKUP($B241,'[1]1718  Exp_Rev Access'!$F$7:$GK$318,64,FALSE)),"",VLOOKUP($B241,'[1]1718  Exp_Rev Access'!$F$7:$GK$318,64,FALSE))</f>
        <v/>
      </c>
      <c r="BZ241" s="90" t="str">
        <f>IF(ISNA(VLOOKUP($B241,'[1]1718  Exp_Rev Access'!$F$7:$GK$318,65,FALSE)),"",VLOOKUP($B241,'[1]1718  Exp_Rev Access'!$F$7:$GK$318,65,FALSE))</f>
        <v/>
      </c>
      <c r="CA241" s="90" t="str">
        <f>IF(ISNA(VLOOKUP($B241,'[1]1718  Exp_Rev Access'!$F$7:$GK$318,66,FALSE)),"",VLOOKUP($B241,'[1]1718  Exp_Rev Access'!$F$7:$GK$318,66,FALSE))</f>
        <v/>
      </c>
      <c r="CB241" s="90" t="str">
        <f>IF(ISNA(VLOOKUP($B241,'[1]1718  Exp_Rev Access'!$F$7:$GK$318,67,FALSE)),"",VLOOKUP($B241,'[1]1718  Exp_Rev Access'!$F$7:$GK$318,67,FALSE))</f>
        <v/>
      </c>
      <c r="CC241" s="90" t="str">
        <f>IF(ISNA(VLOOKUP($B241,'[1]1718  Exp_Rev Access'!$F$7:$GK$318,68,FALSE)),"",VLOOKUP($B241,'[1]1718  Exp_Rev Access'!$F$7:$GK$318,68,FALSE))</f>
        <v/>
      </c>
      <c r="CD241" s="90" t="str">
        <f>IF(ISNA(VLOOKUP($B241,'[1]1718  Exp_Rev Access'!$F$7:$GK$318,69,FALSE)),"",VLOOKUP($B241,'[1]1718  Exp_Rev Access'!$F$7:$GK$318,69,FALSE))</f>
        <v/>
      </c>
      <c r="CE241" s="56">
        <f t="shared" si="566"/>
        <v>0</v>
      </c>
      <c r="CF241" s="92"/>
      <c r="CG241" s="78"/>
      <c r="CH241" s="90" t="str">
        <f>IF(ISNA(VLOOKUP($B241,'[1]1718  Exp_Rev Access'!$F$7:$GK$318,$CH$2,FALSE)),"",VLOOKUP($B241,'[1]1718  Exp_Rev Access'!$F$7:$GK$318,$CH$2,FALSE))</f>
        <v/>
      </c>
      <c r="CI241" s="90" t="str">
        <f>IF(ISNA(VLOOKUP($B241,'[1]1718  Exp_Rev Access'!$F$7:$GK$318,$CI$2,FALSE)),"",VLOOKUP($B241,'[1]1718  Exp_Rev Access'!$F$7:$GK$318,$CI$2,FALSE))</f>
        <v/>
      </c>
      <c r="CJ241" s="90" t="str">
        <f>IF(ISNA(VLOOKUP($B241,'[1]1718  Exp_Rev Access'!$F$7:$GK$318,$CJ$2,FALSE)),"",VLOOKUP($B241,'[1]1718  Exp_Rev Access'!$F$7:$GK$318,$CJ$2,FALSE))</f>
        <v/>
      </c>
      <c r="CK241" s="90" t="str">
        <f>IF(ISNA(VLOOKUP($B241,'[1]1718  Exp_Rev Access'!$F$7:$GK$318,$CK$2,FALSE)),"",VLOOKUP($B241,'[1]1718  Exp_Rev Access'!$F$7:$GK$318,$CK$2,FALSE))</f>
        <v/>
      </c>
      <c r="CL241" s="90" t="str">
        <f>IF(ISNA(VLOOKUP($B241,'[1]1718  Exp_Rev Access'!$F$7:$GK$318,$CL$2,FALSE)),"",VLOOKUP($B241,'[1]1718  Exp_Rev Access'!$F$7:$GK$318,$CL$2,FALSE))</f>
        <v/>
      </c>
      <c r="CM241" s="90" t="str">
        <f>IF(ISNA(VLOOKUP($B241,'[1]1718  Exp_Rev Access'!$F$7:$GK$318,$CM$2,FALSE)),"",VLOOKUP($B241,'[1]1718  Exp_Rev Access'!$F$7:$GK$318,$CM$2,FALSE))</f>
        <v/>
      </c>
      <c r="CN241" s="90" t="str">
        <f>IF(ISNA(VLOOKUP($B241,'[1]1718  Exp_Rev Access'!$F$7:$GK$318,$CN$2,FALSE)),"",VLOOKUP($B241,'[1]1718  Exp_Rev Access'!$F$7:$GK$318,$CN$2,FALSE))</f>
        <v/>
      </c>
      <c r="CO241" s="90" t="str">
        <f>IF(ISNA(VLOOKUP($B241,'[1]1718  Exp_Rev Access'!$F$7:$GK$318,$CO$2,FALSE)),"",VLOOKUP($B241,'[1]1718  Exp_Rev Access'!$F$7:$GK$318,$CO$2,FALSE))</f>
        <v/>
      </c>
      <c r="CP241" s="90" t="str">
        <f>IF(ISNA(VLOOKUP($B241,'[1]1718  Exp_Rev Access'!$F$7:$GK$318,$CP$2,FALSE)),"",VLOOKUP($B241,'[1]1718  Exp_Rev Access'!$F$7:$GK$318,$CP$2,FALSE))</f>
        <v/>
      </c>
      <c r="CQ241" s="90" t="str">
        <f>IF(ISNA(VLOOKUP($B241,'[1]1718  Exp_Rev Access'!$F$7:$GK$318,$CQ$2,FALSE)),"",VLOOKUP($B241,'[1]1718  Exp_Rev Access'!$F$7:$GK$318,$CQ$2,FALSE))</f>
        <v/>
      </c>
      <c r="CR241" s="90" t="str">
        <f>IF(ISNA(VLOOKUP($B241,'[1]1718  Exp_Rev Access'!$F$7:$GK$318,$CR$2,FALSE)),"",VLOOKUP($B241,'[1]1718  Exp_Rev Access'!$F$7:$GK$318,$CR$2,FALSE))</f>
        <v/>
      </c>
      <c r="CS241" s="90" t="str">
        <f>IF(ISNA(VLOOKUP($B241,'[1]1718  Exp_Rev Access'!$F$7:$GK$318,$CS$2,FALSE)),"",VLOOKUP($B241,'[1]1718  Exp_Rev Access'!$F$7:$GK$318,$CS$2,FALSE))</f>
        <v/>
      </c>
      <c r="CT241" s="90" t="str">
        <f>IF(ISNA(VLOOKUP($B241,'[1]1718  Exp_Rev Access'!$F$7:$GK$318,$CT$2,FALSE)),"",VLOOKUP($B241,'[1]1718  Exp_Rev Access'!$F$7:$GK$318,$CT$2,FALSE))</f>
        <v/>
      </c>
      <c r="CU241" s="90" t="str">
        <f>IF(ISNA(VLOOKUP($B241,'[1]1718  Exp_Rev Access'!$F$7:$GK$318,$CU$2,FALSE)),"",VLOOKUP($B241,'[1]1718  Exp_Rev Access'!$F$7:$GK$318,$CU$2,FALSE))</f>
        <v/>
      </c>
      <c r="CV241" s="90" t="str">
        <f>IF(ISNA(VLOOKUP($B241,'[1]1718  Exp_Rev Access'!$F$7:$GK$318,$CV$2,FALSE)),"",VLOOKUP($B241,'[1]1718  Exp_Rev Access'!$F$7:$GK$318,$CV$2,FALSE))</f>
        <v/>
      </c>
      <c r="CW241" s="90" t="str">
        <f>IF(ISNA(VLOOKUP($B241,'[1]1718  Exp_Rev Access'!$F$7:$GK$318,$CW$2,FALSE)),"",VLOOKUP($B241,'[1]1718  Exp_Rev Access'!$F$7:$GK$318,$CW$2,FALSE))</f>
        <v/>
      </c>
      <c r="CX241" s="90" t="str">
        <f>IF(ISNA(VLOOKUP($B241,'[1]1718  Exp_Rev Access'!$F$7:$GK$318,$CX$2,FALSE)),"",VLOOKUP($B241,'[1]1718  Exp_Rev Access'!$F$7:$GK$318,$CX$2,FALSE))</f>
        <v/>
      </c>
      <c r="CY241" s="90" t="str">
        <f>IF(ISNA(VLOOKUP($B241,'[1]1718  Exp_Rev Access'!$F$7:$GK$318,$CY$2,FALSE)),"",VLOOKUP($B241,'[1]1718  Exp_Rev Access'!$F$7:$GK$318,$CY$2,FALSE))</f>
        <v/>
      </c>
      <c r="CZ241" s="90" t="str">
        <f>IF(ISNA(VLOOKUP($B241,'[1]1718  Exp_Rev Access'!$F$7:$GK$318,$CZ$2,FALSE)),"",VLOOKUP($B241,'[1]1718  Exp_Rev Access'!$F$7:$GK$318,$CZ$2,FALSE))</f>
        <v/>
      </c>
      <c r="DA241" s="90" t="str">
        <f>IF(ISNA(VLOOKUP($B241,'[1]1718  Exp_Rev Access'!$F$7:$GK$318,$DA$2,FALSE)),"",VLOOKUP($B241,'[1]1718  Exp_Rev Access'!$F$7:$GK$318,$DA$2,FALSE))</f>
        <v/>
      </c>
      <c r="DB241" s="90" t="str">
        <f>IF(ISNA(VLOOKUP($B241,'[1]1718  Exp_Rev Access'!$F$7:$GK$318,$DB$2,FALSE)),"",VLOOKUP($B241,'[1]1718  Exp_Rev Access'!$F$7:$GK$318,$DB$2,FALSE))</f>
        <v/>
      </c>
      <c r="DC241" s="90" t="str">
        <f>IF(ISNA(VLOOKUP($B241,'[1]1718  Exp_Rev Access'!$F$7:$GK$318,$DC$2,FALSE)),"",VLOOKUP($B241,'[1]1718  Exp_Rev Access'!$F$7:$GK$318,$DC$2,FALSE))</f>
        <v/>
      </c>
      <c r="DD241" s="90" t="str">
        <f>IF(ISNA(VLOOKUP($B241,'[1]1718  Exp_Rev Access'!$F$7:$GK$318,$DD$2,FALSE)),"",VLOOKUP($B241,'[1]1718  Exp_Rev Access'!$F$7:$GK$318,$DD$2,FALSE))</f>
        <v/>
      </c>
      <c r="DE241" s="90" t="str">
        <f>IF(ISNA(VLOOKUP($B241,'[1]1718  Exp_Rev Access'!$F$7:$GK$318,$DE$2,FALSE)),"",VLOOKUP($B241,'[1]1718  Exp_Rev Access'!$F$7:$GK$318,$DE$2,FALSE))</f>
        <v/>
      </c>
      <c r="DF241" s="90" t="str">
        <f>IF(ISNA(VLOOKUP($B241,'[1]1718  Exp_Rev Access'!$F$7:$GK$318,$DF$2,FALSE)),"",VLOOKUP($B241,'[1]1718  Exp_Rev Access'!$F$7:$GK$318,$DF$2,FALSE))</f>
        <v/>
      </c>
      <c r="DG241" s="90" t="str">
        <f>IF(ISNA(VLOOKUP($B241,'[1]1718  Exp_Rev Access'!$F$7:$GK$318,$DG$2,FALSE)),"",VLOOKUP($B241,'[1]1718  Exp_Rev Access'!$F$7:$GK$318,$DG$2,FALSE))</f>
        <v/>
      </c>
      <c r="DH241" s="90" t="str">
        <f>IF(ISNA(VLOOKUP($B241,'[1]1718  Exp_Rev Access'!$F$7:$GK$318,$DH$2,FALSE)),"",VLOOKUP($B241,'[1]1718  Exp_Rev Access'!$F$7:$GK$318,$DH$2,FALSE))</f>
        <v/>
      </c>
      <c r="DI241" s="90" t="str">
        <f>IF(ISNA(VLOOKUP($B241,'[1]1718  Exp_Rev Access'!$F$7:$GK$318,$DI$2,FALSE)),"",VLOOKUP($B241,'[1]1718  Exp_Rev Access'!$F$7:$GK$318,$DI$2,FALSE))</f>
        <v/>
      </c>
      <c r="DJ241" s="90" t="str">
        <f>IF(ISNA(VLOOKUP($B241,'[1]1718  Exp_Rev Access'!$F$7:$GK$318,$DJ$2,FALSE)),"",VLOOKUP($B241,'[1]1718  Exp_Rev Access'!$F$7:$GK$318,$DJ$2,FALSE))</f>
        <v/>
      </c>
      <c r="DK241" s="90" t="str">
        <f>IF(ISNA(VLOOKUP($B241,'[1]1718  Exp_Rev Access'!$F$7:$GK$318,$DK$2,FALSE)),"",VLOOKUP($B241,'[1]1718  Exp_Rev Access'!$F$7:$GK$318,$DK$2,FALSE))</f>
        <v/>
      </c>
      <c r="DL241" s="90" t="str">
        <f>IF(ISNA(VLOOKUP($B241,'[1]1718  Exp_Rev Access'!$F$7:$GK$318,$DL$2,FALSE)),"",VLOOKUP($B241,'[1]1718  Exp_Rev Access'!$F$7:$GK$318,$DL$2,FALSE))</f>
        <v/>
      </c>
      <c r="DM241" s="90" t="str">
        <f>IF(ISNA(VLOOKUP($B241,'[1]1718  Exp_Rev Access'!$F$7:$GK$318,$DM$2,FALSE)),"",VLOOKUP($B241,'[1]1718  Exp_Rev Access'!$F$7:$GK$318,$DM$2,FALSE))</f>
        <v/>
      </c>
      <c r="DN241" s="90" t="str">
        <f>IF(ISNA(VLOOKUP($B241,'[1]1718  Exp_Rev Access'!$F$7:$GK$318,$DN$2,FALSE)),"",VLOOKUP($B241,'[1]1718  Exp_Rev Access'!$F$7:$GK$318,$DN$2,FALSE))</f>
        <v/>
      </c>
      <c r="DO241" s="90" t="str">
        <f>IF(ISNA(VLOOKUP($B241,'[1]1718  Exp_Rev Access'!$F$7:$GK$318,$DO$2,FALSE)),"",VLOOKUP($B241,'[1]1718  Exp_Rev Access'!$F$7:$GK$318,$DO$2,FALSE))</f>
        <v/>
      </c>
      <c r="DP241" s="90" t="str">
        <f>IF(ISNA(VLOOKUP($B241,'[1]1718  Exp_Rev Access'!$F$7:$GK$318,$DP$2,FALSE)),"",VLOOKUP($B241,'[1]1718  Exp_Rev Access'!$F$7:$GK$318,$DP$2,FALSE))</f>
        <v/>
      </c>
      <c r="DQ241" s="90" t="str">
        <f>IF(ISNA(VLOOKUP($B241,'[1]1718  Exp_Rev Access'!$F$7:$GK$318,$DQ$2,FALSE)),"",VLOOKUP($B241,'[1]1718  Exp_Rev Access'!$F$7:$GK$318,$DQ$2,FALSE))</f>
        <v/>
      </c>
      <c r="DR241" s="90" t="str">
        <f>IF(ISNA(VLOOKUP($B241,'[1]1718  Exp_Rev Access'!$F$7:$GK$318,$DR$2,FALSE)),"",VLOOKUP($B241,'[1]1718  Exp_Rev Access'!$F$7:$GK$318,$DR$2,FALSE))</f>
        <v/>
      </c>
      <c r="DS241" s="90" t="str">
        <f>IF(ISNA(VLOOKUP($B241,'[1]1718  Exp_Rev Access'!$F$7:$GK$318,$DS$2,FALSE)),"",VLOOKUP($B241,'[1]1718  Exp_Rev Access'!$F$7:$GK$318,$DS$2,FALSE))</f>
        <v/>
      </c>
      <c r="DT241" s="90" t="str">
        <f>IF(ISNA(VLOOKUP($B241,'[1]1718  Exp_Rev Access'!$F$7:$GK$318,$DT$2,FALSE)),"",VLOOKUP($B241,'[1]1718  Exp_Rev Access'!$F$7:$GK$318,$DT$2,FALSE))</f>
        <v/>
      </c>
      <c r="DU241" s="90" t="str">
        <f>IF(ISNA(VLOOKUP($B241,'[1]1718  Exp_Rev Access'!$F$7:$GK$318,$DU$2,FALSE)),"",VLOOKUP($B241,'[1]1718  Exp_Rev Access'!$F$7:$GK$318,$DU$2,FALSE))</f>
        <v/>
      </c>
      <c r="DV241" s="90" t="str">
        <f>IF(ISNA(VLOOKUP($B241,'[1]1718  Exp_Rev Access'!$F$7:$GK$318,$DV$2,FALSE)),"",VLOOKUP($B241,'[1]1718  Exp_Rev Access'!$F$7:$GK$318,$DV$2,FALSE))</f>
        <v/>
      </c>
      <c r="DW241" s="90" t="str">
        <f>IF(ISNA(VLOOKUP($B241,'[1]1718  Exp_Rev Access'!$F$7:$GK$318,$DW$2,FALSE)),"",VLOOKUP($B241,'[1]1718  Exp_Rev Access'!$F$7:$GK$318,$DW$2,FALSE))</f>
        <v/>
      </c>
      <c r="DX241" s="90" t="str">
        <f>IF(ISNA(VLOOKUP($B241,'[1]1718  Exp_Rev Access'!$F$7:$GK$318,$DX$2,FALSE)),"",VLOOKUP($B241,'[1]1718  Exp_Rev Access'!$F$7:$GK$318,$DX$2,FALSE))</f>
        <v/>
      </c>
      <c r="DY241" s="90" t="str">
        <f>IF(ISNA(VLOOKUP($B241,'[1]1718  Exp_Rev Access'!$F$7:$GK$318,$DY$2,FALSE)),"",VLOOKUP($B241,'[1]1718  Exp_Rev Access'!$F$7:$GK$318,$DY$2,FALSE))</f>
        <v/>
      </c>
      <c r="DZ241" s="90" t="str">
        <f>IF(ISNA(VLOOKUP($B241,'[1]1718  Exp_Rev Access'!$F$7:$GK$318,$DZ$2,FALSE)),"",VLOOKUP($B241,'[1]1718  Exp_Rev Access'!$F$7:$GK$318,$DZ$2,FALSE))</f>
        <v/>
      </c>
      <c r="EA241" s="90" t="str">
        <f>IF(ISNA(VLOOKUP($B241,'[1]1718  Exp_Rev Access'!$F$7:$GK$318,$EA$2,FALSE)),"",VLOOKUP($B241,'[1]1718  Exp_Rev Access'!$F$7:$GK$318,$EA$2,FALSE))</f>
        <v/>
      </c>
      <c r="EB241" s="90" t="str">
        <f>IF(ISNA(VLOOKUP($B241,'[1]1718  Exp_Rev Access'!$F$7:$GK$318,$EB$2,FALSE)),"",VLOOKUP($B241,'[1]1718  Exp_Rev Access'!$F$7:$GK$318,$EB$2,FALSE))</f>
        <v/>
      </c>
      <c r="EC241" s="90" t="str">
        <f>IF(ISNA(VLOOKUP($B241,'[1]1718  Exp_Rev Access'!$F$7:$GK$318,$EC$2,FALSE)),"",VLOOKUP($B241,'[1]1718  Exp_Rev Access'!$F$7:$GK$318,$EC$2,FALSE))</f>
        <v/>
      </c>
      <c r="ED241" s="90" t="str">
        <f>IF(ISNA(VLOOKUP($B241,'[1]1718  Exp_Rev Access'!$F$7:$GK$318,$ED$2,FALSE)),"",VLOOKUP($B241,'[1]1718  Exp_Rev Access'!$F$7:$GK$318,$ED$2,FALSE))</f>
        <v/>
      </c>
      <c r="EE241" s="90" t="str">
        <f>IF(ISNA(VLOOKUP($B241,'[1]1718  Exp_Rev Access'!$F$7:$GK$318,$EE$2,FALSE)),"",VLOOKUP($B241,'[1]1718  Exp_Rev Access'!$F$7:$GK$318,$EE$2,FALSE))</f>
        <v/>
      </c>
      <c r="EF241" s="90" t="str">
        <f>IF(ISNA(VLOOKUP($B241,'[1]1718  Exp_Rev Access'!$F$7:$GK$318,$EF$2,FALSE)),"",VLOOKUP($B241,'[1]1718  Exp_Rev Access'!$F$7:$GK$318,$EF$2,FALSE))</f>
        <v/>
      </c>
      <c r="EG241" s="90" t="str">
        <f>IF(ISNA(VLOOKUP($B241,'[1]1718  Exp_Rev Access'!$F$7:$GK$318,$EG$2,FALSE)),"",VLOOKUP($B241,'[1]1718  Exp_Rev Access'!$F$7:$GK$318,$EG$2,FALSE))</f>
        <v/>
      </c>
      <c r="EH241" s="90" t="str">
        <f>IF(ISNA(VLOOKUP($B241,'[1]1718  Exp_Rev Access'!$F$7:$GK$318,$EH$2,FALSE)),"",VLOOKUP($B241,'[1]1718  Exp_Rev Access'!$F$7:$GK$318,$EH$2,FALSE))</f>
        <v/>
      </c>
      <c r="EI241" s="90" t="str">
        <f>IF(ISNA(VLOOKUP($B241,'[1]1718  Exp_Rev Access'!$F$7:$GK$318,$EI$2,FALSE)),"",VLOOKUP($B241,'[1]1718  Exp_Rev Access'!$F$7:$GK$318,$EI$2,FALSE))</f>
        <v/>
      </c>
      <c r="EJ241" s="90" t="str">
        <f>IF(ISNA(VLOOKUP($B241,'[1]1718  Exp_Rev Access'!$F$7:$GK$318,$EJ$2,FALSE)),"",VLOOKUP($B241,'[1]1718  Exp_Rev Access'!$F$7:$GK$318,$EJ$2,FALSE))</f>
        <v/>
      </c>
      <c r="EK241" s="90" t="str">
        <f>IF(ISNA(VLOOKUP($B241,'[1]1718  Exp_Rev Access'!$F$7:$GK$318,$EK$2,FALSE)),"",VLOOKUP($B241,'[1]1718  Exp_Rev Access'!$F$7:$GK$318,$EK$2,FALSE))</f>
        <v/>
      </c>
      <c r="EL241" s="90" t="str">
        <f>IF(ISNA(VLOOKUP($B241,'[1]1718  Exp_Rev Access'!$F$7:$GK$318,$EL$2,FALSE)),"",VLOOKUP($B241,'[1]1718  Exp_Rev Access'!$F$7:$GK$318,$EL$2,FALSE))</f>
        <v/>
      </c>
      <c r="EM241" s="90" t="str">
        <f>IF(ISNA(VLOOKUP($B241,'[1]1718  Exp_Rev Access'!$F$7:$GK$318,$EM$2,FALSE)),"",VLOOKUP($B241,'[1]1718  Exp_Rev Access'!$F$7:$GK$318,$EM$2,FALSE))</f>
        <v/>
      </c>
      <c r="EN241" s="90" t="str">
        <f>IF(ISNA(VLOOKUP($B241,'[1]1718  Exp_Rev Access'!$F$7:$GK$318,$EN$2,FALSE)),"",VLOOKUP($B241,'[1]1718  Exp_Rev Access'!$F$7:$GK$318,$EN$2,FALSE))</f>
        <v/>
      </c>
      <c r="EO241" s="90" t="str">
        <f>IF(ISNA(VLOOKUP($B241,'[1]1718  Exp_Rev Access'!$F$7:$GK$318,$EO$2,FALSE)),"",VLOOKUP($B241,'[1]1718  Exp_Rev Access'!$F$7:$GK$318,$EO$2,FALSE))</f>
        <v/>
      </c>
      <c r="EP241" s="90" t="str">
        <f>IF(ISNA(VLOOKUP($B241,'[1]1718  Exp_Rev Access'!$F$7:$GK$318,$EP$2,FALSE)),"",VLOOKUP($B241,'[1]1718  Exp_Rev Access'!$F$7:$GK$318,$EP$2,FALSE))</f>
        <v/>
      </c>
      <c r="EQ241" s="90" t="str">
        <f>IF(ISNA(VLOOKUP($B241,'[1]1718  Exp_Rev Access'!$F$7:$GK$318,$EQ$2,FALSE)),"",VLOOKUP($B241,'[1]1718  Exp_Rev Access'!$F$7:$GK$318,$EQ$2,FALSE))</f>
        <v/>
      </c>
      <c r="ER241" s="90" t="str">
        <f>IF(ISNA(VLOOKUP($B241,'[1]1718  Exp_Rev Access'!$F$7:$GK$318,$ER$2,FALSE)),"",VLOOKUP($B241,'[1]1718  Exp_Rev Access'!$F$7:$GK$318,$ER$2,FALSE))</f>
        <v/>
      </c>
      <c r="ES241" s="90" t="str">
        <f>IF(ISNA(VLOOKUP($B241,'[1]1718  Exp_Rev Access'!$F$7:$GK$318,$ES$2,FALSE)),"",VLOOKUP($B241,'[1]1718  Exp_Rev Access'!$F$7:$GK$318,$ES$2,FALSE))</f>
        <v/>
      </c>
      <c r="ET241" s="90" t="str">
        <f>IF(ISNA(VLOOKUP($B241,'[1]1718  Exp_Rev Access'!$F$7:$GK$318,$ET$2,FALSE)),"",VLOOKUP($B241,'[1]1718  Exp_Rev Access'!$F$7:$GK$318,$ET$2,FALSE))</f>
        <v/>
      </c>
      <c r="EU241" s="90" t="str">
        <f>IF(ISNA(VLOOKUP($B241,'[1]1718  Exp_Rev Access'!$F$7:$GK$318,$EU$2,FALSE)),"",VLOOKUP($B241,'[1]1718  Exp_Rev Access'!$F$7:$GK$318,$EU$2,FALSE))</f>
        <v/>
      </c>
      <c r="EV241" s="90" t="str">
        <f>IF(ISNA(VLOOKUP($B241,'[1]1718  Exp_Rev Access'!$F$7:$GK$318,$EV$2,FALSE)),"",VLOOKUP($B241,'[1]1718  Exp_Rev Access'!$F$7:$GK$318,$EV$2,FALSE))</f>
        <v/>
      </c>
      <c r="EW241" s="90" t="str">
        <f>IF(ISNA(VLOOKUP($B241,'[1]1718  Exp_Rev Access'!$F$7:$GK$318,$EW$2,FALSE)),"",VLOOKUP($B241,'[1]1718  Exp_Rev Access'!$F$7:$GK$318,$EW$2,FALSE))</f>
        <v/>
      </c>
      <c r="EX241" s="90" t="str">
        <f>IF(ISNA(VLOOKUP($B241,'[1]1718  Exp_Rev Access'!$F$7:$GK$318,$EX$2,FALSE)),"",VLOOKUP($B241,'[1]1718  Exp_Rev Access'!$F$7:$GK$318,$EX$2,FALSE))</f>
        <v/>
      </c>
      <c r="EY241" s="90" t="str">
        <f>IF(ISNA(VLOOKUP($B241,'[1]1718  Exp_Rev Access'!$F$7:$GK$318,$EY$2,FALSE)),"",VLOOKUP($B241,'[1]1718  Exp_Rev Access'!$F$7:$GK$318,$EY$2,FALSE))</f>
        <v/>
      </c>
      <c r="EZ241" s="90" t="str">
        <f>IF(ISNA(VLOOKUP($B241,'[1]1718  Exp_Rev Access'!$F$7:$GK$318,$EZ$2,FALSE)),"",VLOOKUP($B241,'[1]1718  Exp_Rev Access'!$F$7:$GK$318,$EZ$2,FALSE))</f>
        <v/>
      </c>
      <c r="FA241" s="90" t="str">
        <f>IF(ISNA(VLOOKUP($B241,'[1]1718  Exp_Rev Access'!$F$7:$GK$318,$FA$2,FALSE)),"",VLOOKUP($B241,'[1]1718  Exp_Rev Access'!$F$7:$GK$318,$FA$2,FALSE))</f>
        <v/>
      </c>
      <c r="FB241" s="90" t="str">
        <f>IF(ISNA(VLOOKUP($B241,'[1]1718  Exp_Rev Access'!$F$7:$GK$318,$FB$2,FALSE)),"",VLOOKUP($B241,'[1]1718  Exp_Rev Access'!$F$7:$GK$318,$FB$2,FALSE))</f>
        <v/>
      </c>
      <c r="FC241" s="90" t="str">
        <f>IF(ISNA(VLOOKUP($B241,'[1]1718  Exp_Rev Access'!$F$7:$GK$318,$FC$2,FALSE)),"",VLOOKUP($B241,'[1]1718  Exp_Rev Access'!$F$7:$GK$318,$FC$2,FALSE))</f>
        <v/>
      </c>
      <c r="FD241" s="90" t="str">
        <f>IF(ISNA(VLOOKUP($B241,'[1]1718  Exp_Rev Access'!$F$7:$GK$318,$FD$2,FALSE)),"",VLOOKUP($B241,'[1]1718  Exp_Rev Access'!$F$7:$GK$318,$FD$2,FALSE))</f>
        <v/>
      </c>
      <c r="FE241" s="90" t="str">
        <f>IF(ISNA(VLOOKUP($B241,'[1]1718  Exp_Rev Access'!$F$7:$GK$318,$FE$2,FALSE)),"",VLOOKUP($B241,'[1]1718  Exp_Rev Access'!$F$7:$GK$318,$FE$2,FALSE))</f>
        <v/>
      </c>
      <c r="FF241" s="90" t="str">
        <f>IF(ISNA(VLOOKUP($B241,'[1]1718  Exp_Rev Access'!$F$7:$GK$318,$FF$2,FALSE)),"",VLOOKUP($B241,'[1]1718  Exp_Rev Access'!$F$7:$GK$318,$FF$2,FALSE))</f>
        <v/>
      </c>
      <c r="FG241" s="90" t="str">
        <f>IF(ISNA(VLOOKUP($B241,'[1]1718  Exp_Rev Access'!$F$7:$GK$318,$FG$2,FALSE)),"",VLOOKUP($B241,'[1]1718  Exp_Rev Access'!$F$7:$GK$318,$FG$2,FALSE))</f>
        <v/>
      </c>
      <c r="FH241" s="90" t="str">
        <f>IF(ISNA(VLOOKUP($B241,'[1]1718  Exp_Rev Access'!$F$7:$GK$318,$FH$2,FALSE)),"",VLOOKUP($B241,'[1]1718  Exp_Rev Access'!$F$7:$GK$318,$FH$2,FALSE))</f>
        <v/>
      </c>
      <c r="FI241" s="90" t="str">
        <f>IF(ISNA(VLOOKUP($B241,'[1]1718  Exp_Rev Access'!$F$7:$GK$318,$FI$2,FALSE)),"",VLOOKUP($B241,'[1]1718  Exp_Rev Access'!$F$7:$GK$318,$FI$2,FALSE))</f>
        <v/>
      </c>
      <c r="FJ241" s="90" t="str">
        <f>IF(ISNA(VLOOKUP($B241,'[1]1718  Exp_Rev Access'!$F$7:$GK$318,$FJ$2,FALSE)),"",VLOOKUP($B241,'[1]1718  Exp_Rev Access'!$F$7:$GK$318,$FJ$2,FALSE))</f>
        <v/>
      </c>
      <c r="FK241" s="90" t="str">
        <f>IF(ISNA(VLOOKUP($B241,'[1]1718  Exp_Rev Access'!$F$7:$GK$318,$FK$2,FALSE)),"",VLOOKUP($B241,'[1]1718  Exp_Rev Access'!$F$7:$GK$318,$FK$2,FALSE))</f>
        <v/>
      </c>
      <c r="FL241" s="90" t="str">
        <f>IF(ISNA(VLOOKUP($B241,'[1]1718  Exp_Rev Access'!$F$7:$GK$318,$FL$2,FALSE)),"",VLOOKUP($B241,'[1]1718  Exp_Rev Access'!$F$7:$GK$318,$FL$2,FALSE))</f>
        <v/>
      </c>
      <c r="FM241" s="90" t="str">
        <f>IF(ISNA(VLOOKUP($B241,'[1]1718  Exp_Rev Access'!$F$7:$GK$318,$FM$2,FALSE)),"",VLOOKUP($B241,'[1]1718  Exp_Rev Access'!$F$7:$GK$318,$FM$2,FALSE))</f>
        <v/>
      </c>
      <c r="FN241" s="90" t="str">
        <f>IF(ISNA(VLOOKUP($B241,'[1]1718  Exp_Rev Access'!$F$7:$GK$318,$FN$2,FALSE)),"",VLOOKUP($B241,'[1]1718  Exp_Rev Access'!$F$7:$GK$318,$FN$2,FALSE))</f>
        <v/>
      </c>
      <c r="FO241" s="90" t="str">
        <f>IF(ISNA(VLOOKUP($B241,'[1]1718  Exp_Rev Access'!$F$7:$GK$318,$FO$2,FALSE)),"",VLOOKUP($B241,'[1]1718  Exp_Rev Access'!$F$7:$GK$318,$FO$2,FALSE))</f>
        <v/>
      </c>
      <c r="FP241" s="90" t="str">
        <f>IF(ISNA(VLOOKUP($B241,'[1]1718  Exp_Rev Access'!$F$7:$GK$318,$FP$2,FALSE)),"",VLOOKUP($B241,'[1]1718  Exp_Rev Access'!$F$7:$GK$318,$FP$2,FALSE))</f>
        <v/>
      </c>
      <c r="FQ241" s="90" t="str">
        <f>IF(ISNA(VLOOKUP($B241,'[1]1718  Exp_Rev Access'!$F$7:$GK$318,$FQ$2,FALSE)),"",VLOOKUP($B241,'[1]1718  Exp_Rev Access'!$F$7:$GK$318,$FQ$2,FALSE))</f>
        <v/>
      </c>
      <c r="FR241" s="90" t="str">
        <f>IF(ISNA(VLOOKUP($B241,'[1]1718  Exp_Rev Access'!$F$7:$GK$318,$FR$2,FALSE)),"",VLOOKUP($B241,'[1]1718  Exp_Rev Access'!$F$7:$GK$318,$FR$2,FALSE))</f>
        <v/>
      </c>
      <c r="FS241" s="56"/>
      <c r="FT241" s="92"/>
      <c r="FU241" s="94"/>
      <c r="FV241" s="95" t="str">
        <f>IF(ISNA(VLOOKUP($B241,'[1]1718  Exp_Rev Access'!$F$7:$GK$318,$FV$2,FALSE)),"",VLOOKUP($B241,'[1]1718  Exp_Rev Access'!$F$7:$GK$318,$FV$2,FALSE))</f>
        <v/>
      </c>
      <c r="FW241" s="95" t="str">
        <f>IF(ISNA(VLOOKUP($B241,'[1]1718  Exp_Rev Access'!$F$7:$GK$318,$FW$2,FALSE)),"",VLOOKUP($B241,'[1]1718  Exp_Rev Access'!$F$7:$GK$318,$FW$2,FALSE))</f>
        <v/>
      </c>
      <c r="FX241" s="95" t="str">
        <f>IF(ISNA(VLOOKUP($B241,'[1]1718  Exp_Rev Access'!$F$7:$GK$318,$FX$2,FALSE)),"",VLOOKUP($B241,'[1]1718  Exp_Rev Access'!$F$7:$GK$318,$FX$2,FALSE))</f>
        <v/>
      </c>
      <c r="FY241" s="95" t="str">
        <f>IF(ISNA(VLOOKUP($B241,'[1]1718  Exp_Rev Access'!$F$7:$GK$318,$FY$2,FALSE)),"",VLOOKUP($B241,'[1]1718  Exp_Rev Access'!$F$7:$GK$318,$FY$2,FALSE))</f>
        <v/>
      </c>
      <c r="FZ241" s="95" t="str">
        <f>IF(ISNA(VLOOKUP($B241,'[1]1718  Exp_Rev Access'!$F$7:$GK$318,$FZ$2,FALSE)),"",VLOOKUP($B241,'[1]1718  Exp_Rev Access'!$F$7:$GK$318,$FZ$2,FALSE))</f>
        <v/>
      </c>
      <c r="GA241" s="95" t="str">
        <f>IF(ISNA(VLOOKUP($B241,'[1]1718  Exp_Rev Access'!$F$7:$GK$318,$GA$2,FALSE)),"",VLOOKUP($B241,'[1]1718  Exp_Rev Access'!$F$7:$GK$318,$GA$2,FALSE))</f>
        <v/>
      </c>
      <c r="GB241" s="95" t="str">
        <f>IF(ISNA(VLOOKUP($B241,'[1]1718  Exp_Rev Access'!$F$7:$GK$318,$GB$2,FALSE)),"",VLOOKUP($B241,'[1]1718  Exp_Rev Access'!$F$7:$GK$318,$GB$2,FALSE))</f>
        <v/>
      </c>
      <c r="GC241" s="95" t="str">
        <f>IF(ISNA(VLOOKUP($B241,'[1]1718  Exp_Rev Access'!$F$7:$GK$318,$GC$2,FALSE)),"",VLOOKUP($B241,'[1]1718  Exp_Rev Access'!$F$7:$GK$318,$GC$2,FALSE))</f>
        <v/>
      </c>
      <c r="GD241" s="95" t="str">
        <f>IF(ISNA(VLOOKUP($B241,'[1]1718  Exp_Rev Access'!$F$7:$GK$318,$GD$2,FALSE)),"",VLOOKUP($B241,'[1]1718  Exp_Rev Access'!$F$7:$GK$318,$GD$2,FALSE))</f>
        <v/>
      </c>
      <c r="GE241" s="95" t="str">
        <f>IF(ISNA(VLOOKUP($B241,'[1]1718  Exp_Rev Access'!$F$7:$GK$318,$GE$2,FALSE)),"",VLOOKUP($B241,'[1]1718  Exp_Rev Access'!$F$7:$GK$318,$GE$2,FALSE))</f>
        <v/>
      </c>
      <c r="GF241" s="95" t="str">
        <f>IF(ISNA(VLOOKUP($B241,'[1]1718  Exp_Rev Access'!$F$7:$GK$318,$GF$2,FALSE)),"",VLOOKUP($B241,'[1]1718  Exp_Rev Access'!$F$7:$GK$318,$GF$2,FALSE))</f>
        <v/>
      </c>
      <c r="GG241" s="95" t="str">
        <f>IF(ISNA(VLOOKUP($B241,'[1]1718  Exp_Rev Access'!$F$7:$GK$318,$GG$2,FALSE)),"",VLOOKUP($B241,'[1]1718  Exp_Rev Access'!$F$7:$GK$318,$GG$2,FALSE))</f>
        <v/>
      </c>
      <c r="GH241" s="95" t="str">
        <f>IF(ISNA(VLOOKUP($B241,'[1]1718  Exp_Rev Access'!$F$7:$GK$318,$GH$2,FALSE)),"",VLOOKUP($B241,'[1]1718  Exp_Rev Access'!$F$7:$GK$318,$GH$2,FALSE))</f>
        <v/>
      </c>
      <c r="GI241" s="95" t="str">
        <f>IF(ISNA(VLOOKUP($B241,'[1]1718  Exp_Rev Access'!$F$7:$GK$318,$GI$2,FALSE)),"",VLOOKUP($B241,'[1]1718  Exp_Rev Access'!$F$7:$GK$318,$GI$2,FALSE))</f>
        <v/>
      </c>
      <c r="GJ241" s="95" t="str">
        <f>IF(ISNA(VLOOKUP($B241,'[1]1718  Exp_Rev Access'!$F$7:$GK$318,$GJ$2,FALSE)),"",VLOOKUP($B241,'[1]1718  Exp_Rev Access'!$F$7:$GK$318,$GJ$2,FALSE))</f>
        <v/>
      </c>
      <c r="GK241" s="95" t="str">
        <f>IF(ISNA(VLOOKUP($B241,'[1]1718  Exp_Rev Access'!$F$7:$GK$318,$GK$2,FALSE)),"",VLOOKUP($B241,'[1]1718  Exp_Rev Access'!$F$7:$GK$318,$GK$2,FALSE))</f>
        <v/>
      </c>
      <c r="GL241" s="95" t="str">
        <f>IF(ISNA(VLOOKUP($B241,'[1]1718  Exp_Rev Access'!$F$7:$GK$318,$GL$2,FALSE)),"",VLOOKUP($B241,'[1]1718  Exp_Rev Access'!$F$7:$GK$318,$GL$2,FALSE))</f>
        <v/>
      </c>
      <c r="GM241" s="95" t="str">
        <f>IF(ISNA(VLOOKUP($B241,'[1]1718  Exp_Rev Access'!$F$7:$GK$318,$GM$2,FALSE)),"",VLOOKUP($B241,'[1]1718  Exp_Rev Access'!$F$7:$GK$318,$GM$2,FALSE))</f>
        <v/>
      </c>
      <c r="GN241" s="95" t="str">
        <f>IF(ISNA(VLOOKUP($B241,'[1]1718  Exp_Rev Access'!$F$7:$GK$318,$GN$2,FALSE)),"",VLOOKUP($B241,'[1]1718  Exp_Rev Access'!$F$7:$GK$318,$GN$2,FALSE))</f>
        <v/>
      </c>
      <c r="GO241" s="95" t="str">
        <f>IF(ISNA(VLOOKUP($B241,'[1]1718  Exp_Rev Access'!$F$7:$GK$318,$GO$2,FALSE)),"",VLOOKUP($B241,'[1]1718  Exp_Rev Access'!$F$7:$GK$318,$GO$2,FALSE))</f>
        <v/>
      </c>
      <c r="GP241" s="95" t="str">
        <f>IF(ISNA(VLOOKUP($B241,'[1]1718  Exp_Rev Access'!$F$7:$GK$318,$GP$2,FALSE)),"",VLOOKUP($B241,'[1]1718  Exp_Rev Access'!$F$7:$GK$318,$GP$2,FALSE))</f>
        <v/>
      </c>
      <c r="GQ241" s="95" t="str">
        <f>IF(ISNA(VLOOKUP($B241,'[1]1718  Exp_Rev Access'!$F$7:$GK$318,$GQ$2,FALSE)),"",VLOOKUP($B241,'[1]1718  Exp_Rev Access'!$F$7:$GK$318,$GQ$2,FALSE))</f>
        <v/>
      </c>
      <c r="GR241" s="95" t="str">
        <f>IF(ISNA(VLOOKUP($B241,'[1]1718  Exp_Rev Access'!$F$7:$GK$318,$GR$2,FALSE)),"",VLOOKUP($B241,'[1]1718  Exp_Rev Access'!$F$7:$GK$318,$GR$2,FALSE))</f>
        <v/>
      </c>
      <c r="GS241" s="95" t="str">
        <f>IF(ISNA(VLOOKUP($B241,'[1]1718  Exp_Rev Access'!$F$7:$GK$318,$GS$2,FALSE)),"",VLOOKUP($B241,'[1]1718  Exp_Rev Access'!$F$7:$GK$318,$GS$2,FALSE))</f>
        <v/>
      </c>
      <c r="GT241" s="95" t="str">
        <f>IF(ISNA(VLOOKUP($B241,'[1]1718  Exp_Rev Access'!$F$7:$GK$318,$GT$2,FALSE)),"",VLOOKUP($B241,'[1]1718  Exp_Rev Access'!$F$7:$GK$318,$GT$2,FALSE))</f>
        <v/>
      </c>
      <c r="GU241" s="56"/>
      <c r="GV241" s="92"/>
      <c r="GW241" s="96"/>
    </row>
    <row r="242" spans="1:222" x14ac:dyDescent="0.3">
      <c r="A242" s="98" t="s">
        <v>528</v>
      </c>
      <c r="B242" s="88"/>
      <c r="C242" s="89"/>
      <c r="D242" s="75"/>
      <c r="E242" s="76"/>
      <c r="F242" s="70"/>
      <c r="G242" s="70"/>
      <c r="H242" s="90"/>
      <c r="I242" s="90" t="str">
        <f>IF(ISNA(VLOOKUP($B242,'[1]1718  Exp_Rev Access'!$F$7:$GK$318,4,FALSE)),"",VLOOKUP($B242,'[1]1718  Exp_Rev Access'!$F$7:$GK$318,4,FALSE))</f>
        <v/>
      </c>
      <c r="J242" s="90" t="str">
        <f>IF(ISNA(VLOOKUP($B242,'[1]1718  Exp_Rev Access'!$F$7:$GK$318,5,FALSE)),"",VLOOKUP($B242,'[1]1718  Exp_Rev Access'!$F$7:$GK$318,5,FALSE))</f>
        <v/>
      </c>
      <c r="K242" s="90" t="str">
        <f>IF(ISNA(VLOOKUP($B242,'[1]1718  Exp_Rev Access'!$F$7:$GK$318,6,FALSE)),"-",VLOOKUP($B242,'[1]1718  Exp_Rev Access'!$F$7:$GK$318,6,FALSE))</f>
        <v>-</v>
      </c>
      <c r="L242" s="90" t="str">
        <f>IF(ISNA(VLOOKUP($B242,'[1]1718  Exp_Rev Access'!$F$7:$GK$318,7,FALSE)),"",VLOOKUP($B242,'[1]1718  Exp_Rev Access'!$F$7:$GK$318,7,FALSE))</f>
        <v/>
      </c>
      <c r="M242" s="90" t="str">
        <f>IF(ISNA(VLOOKUP($B242,'[1]1718  Exp_Rev Access'!$F$7:$GK$318,8,FALSE)),"",VLOOKUP($B242,'[1]1718  Exp_Rev Access'!$F$7:$GK$318,8,FALSE))</f>
        <v/>
      </c>
      <c r="N242" s="56"/>
      <c r="O242" s="91"/>
      <c r="P242" s="56"/>
      <c r="Q242" s="90" t="str">
        <f>IF(ISNA(VLOOKUP($B242,'[1]1718  Exp_Rev Access'!$F$7:$GK$318,10,FALSE)),"",VLOOKUP($B242,'[1]1718  Exp_Rev Access'!$F$7:$GK$318,10,FALSE))</f>
        <v/>
      </c>
      <c r="R242" s="90" t="str">
        <f>IF(ISNA(VLOOKUP($B242,'[1]1718  Exp_Rev Access'!$F$7:$GK$318,11,FALSE)),"",VLOOKUP($B242,'[1]1718  Exp_Rev Access'!$F$7:$GK$318,11,FALSE))</f>
        <v/>
      </c>
      <c r="S242" s="90" t="str">
        <f>IF(ISNA(VLOOKUP($B242,'[1]1718  Exp_Rev Access'!$F$7:$GK$318,12,FALSE)),"",VLOOKUP($B242,'[1]1718  Exp_Rev Access'!$F$7:$GK$318,12,FALSE))</f>
        <v/>
      </c>
      <c r="T242" s="90" t="str">
        <f>IF(ISNA(VLOOKUP($B242,'[1]1718  Exp_Rev Access'!$F$7:$GK$318,13,FALSE)),"",VLOOKUP($B242,'[1]1718  Exp_Rev Access'!$F$7:$GK$318,13,FALSE))</f>
        <v/>
      </c>
      <c r="U242" s="90" t="str">
        <f>IF(ISNA(VLOOKUP($B242,'[1]1718  Exp_Rev Access'!$F$7:$GK$318,14,FALSE)),"",VLOOKUP($B242,'[1]1718  Exp_Rev Access'!$F$7:$GK$318,14,FALSE))</f>
        <v/>
      </c>
      <c r="V242" s="90" t="str">
        <f>IF(ISNA(VLOOKUP($B242,'[1]1718  Exp_Rev Access'!$F$7:$GK$318,15,FALSE)),"",VLOOKUP($B242,'[1]1718  Exp_Rev Access'!$F$7:$GK$318,15,FALSE))</f>
        <v/>
      </c>
      <c r="W242" s="90" t="str">
        <f>IF(ISNA(VLOOKUP($B242,'[1]1718  Exp_Rev Access'!$F$7:$GK$318,16,FALSE)),"",VLOOKUP($B242,'[1]1718  Exp_Rev Access'!$F$7:$GK$318,16,FALSE))</f>
        <v/>
      </c>
      <c r="X242" s="90" t="str">
        <f>IF(ISNA(VLOOKUP($B242,'[1]1718  Exp_Rev Access'!$F$7:$GK$318,17,FALSE)),"",VLOOKUP($B242,'[1]1718  Exp_Rev Access'!$F$7:$GK$318,17,FALSE))</f>
        <v/>
      </c>
      <c r="Y242" s="90" t="str">
        <f>IF(ISNA(VLOOKUP($B242,'[1]1718  Exp_Rev Access'!$F$7:$GK$318,18,FALSE)),"",VLOOKUP($B242,'[1]1718  Exp_Rev Access'!$F$7:$GK$318,18,FALSE))</f>
        <v/>
      </c>
      <c r="Z242" s="90" t="str">
        <f>IF(ISNA(VLOOKUP($B242,'[1]1718  Exp_Rev Access'!$F$7:$GK$318,19,FALSE)),"",VLOOKUP($B242,'[1]1718  Exp_Rev Access'!$F$7:$GK$318,19,FALSE))</f>
        <v/>
      </c>
      <c r="AA242" s="90" t="str">
        <f>IF(ISNA(VLOOKUP($B242,'[1]1718  Exp_Rev Access'!$F$7:$GK$318,20,FALSE)),"",VLOOKUP($B242,'[1]1718  Exp_Rev Access'!$F$7:$GK$318,20,FALSE))</f>
        <v/>
      </c>
      <c r="AB242" s="90" t="str">
        <f>IF(ISNA(VLOOKUP($B242,'[1]1718  Exp_Rev Access'!$F$7:$GK$318,21,FALSE)),"",VLOOKUP($B242,'[1]1718  Exp_Rev Access'!$F$7:$GK$318,21,FALSE))</f>
        <v/>
      </c>
      <c r="AC242" s="90" t="str">
        <f>IF(ISNA(VLOOKUP($B242,'[1]1718  Exp_Rev Access'!$F$7:$GK$318,22,FALSE)),"",VLOOKUP($B242,'[1]1718  Exp_Rev Access'!$F$7:$GK$318,22,FALSE))</f>
        <v/>
      </c>
      <c r="AD242" s="90" t="str">
        <f>IF(ISNA(VLOOKUP($B242,'[1]1718  Exp_Rev Access'!$F$7:$GK$318,23,FALSE)),"",VLOOKUP($B242,'[1]1718  Exp_Rev Access'!$F$7:$GK$318,23,FALSE))</f>
        <v/>
      </c>
      <c r="AE242" s="90" t="str">
        <f>IF(ISNA(VLOOKUP($B242,'[1]1718  Exp_Rev Access'!$F$7:$GK$318,24,FALSE)),"",VLOOKUP($B242,'[1]1718  Exp_Rev Access'!$F$7:$GK$318,24,FALSE))</f>
        <v/>
      </c>
      <c r="AF242" s="90" t="str">
        <f>IF(ISNA(VLOOKUP($B242,'[1]1718  Exp_Rev Access'!$F$7:$GK$318,25,FALSE)),"",VLOOKUP($B242,'[1]1718  Exp_Rev Access'!$F$7:$GK$318,25,FALSE))</f>
        <v/>
      </c>
      <c r="AG242" s="90" t="str">
        <f>IF(ISNA(VLOOKUP($B242,'[1]1718  Exp_Rev Access'!$F$7:$GK$318,26,FALSE)),"",VLOOKUP($B242,'[1]1718  Exp_Rev Access'!$F$7:$GK$318,26,FALSE))</f>
        <v/>
      </c>
      <c r="AH242" s="90" t="str">
        <f>IF(ISNA(VLOOKUP($B242,'[1]1718  Exp_Rev Access'!$F$7:$GK$318,27,FALSE)),"",VLOOKUP($B242,'[1]1718  Exp_Rev Access'!$F$7:$GK$318,27,FALSE))</f>
        <v/>
      </c>
      <c r="AI242" s="90" t="str">
        <f>IF(ISNA(VLOOKUP($B242,'[1]1718  Exp_Rev Access'!$F$7:$GK$318,28,FALSE)),"",VLOOKUP($B242,'[1]1718  Exp_Rev Access'!$F$7:$GK$318,28,FALSE))</f>
        <v/>
      </c>
      <c r="AJ242" s="90" t="str">
        <f>IF(ISNA(VLOOKUP($B242,'[1]1718  Exp_Rev Access'!$F$7:$GK$318,29,FALSE)),"",VLOOKUP($B242,'[1]1718  Exp_Rev Access'!$F$7:$GK$318,29,FALSE))</f>
        <v/>
      </c>
      <c r="AK242" s="90" t="str">
        <f>IF(ISNA(VLOOKUP($B242,'[1]1718  Exp_Rev Access'!$F$7:$GK$318,30,FALSE)),"",VLOOKUP($B242,'[1]1718  Exp_Rev Access'!$F$7:$GK$318,30,FALSE))</f>
        <v/>
      </c>
      <c r="AL242" s="90" t="str">
        <f>IF(ISNA(VLOOKUP($B242,'[1]1718  Exp_Rev Access'!$F$7:$GK$318,31,FALSE)),"",VLOOKUP($B242,'[1]1718  Exp_Rev Access'!$F$7:$GK$318,31,FALSE))</f>
        <v/>
      </c>
      <c r="AM242" s="56"/>
      <c r="AN242" s="92"/>
      <c r="AO242" s="71"/>
      <c r="AP242" s="90" t="str">
        <f>IF(ISNA(VLOOKUP($B242,'[1]1718  Exp_Rev Access'!$F$7:$GK$318,33,FALSE)),"",VLOOKUP($B242,'[1]1718  Exp_Rev Access'!$F$7:$GK$318,33,FALSE))</f>
        <v/>
      </c>
      <c r="AQ242" s="90" t="str">
        <f>IF(ISNA(VLOOKUP($B242,'[1]1718  Exp_Rev Access'!$F$7:$GK$318,34,FALSE)),"",VLOOKUP($B242,'[1]1718  Exp_Rev Access'!$F$7:$GK$318,34,FALSE))</f>
        <v/>
      </c>
      <c r="AR242" s="90" t="str">
        <f>IF(ISNA(VLOOKUP($B242,'[1]1718  Exp_Rev Access'!$F$7:$GK$318,35,FALSE)),"",VLOOKUP($B242,'[1]1718  Exp_Rev Access'!$F$7:$GK$318,35,FALSE))</f>
        <v/>
      </c>
      <c r="AS242" s="90" t="str">
        <f>IF(ISNA(VLOOKUP($B242,'[1]1718  Exp_Rev Access'!$F$7:$GK$318,36,FALSE)),"",VLOOKUP($B242,'[1]1718  Exp_Rev Access'!$F$7:$GK$318,36,FALSE))</f>
        <v/>
      </c>
      <c r="AT242" s="90" t="str">
        <f>IF(ISNA(VLOOKUP($B242,'[1]1718  Exp_Rev Access'!$F$7:$GK$318,37,FALSE)),"",VLOOKUP($B242,'[1]1718  Exp_Rev Access'!$F$7:$GK$318,37,FALSE))</f>
        <v/>
      </c>
      <c r="AU242" s="56"/>
      <c r="AV242" s="93"/>
      <c r="AW242" s="56"/>
      <c r="AX242" s="90" t="str">
        <f>IF(ISNA(VLOOKUP($B242,'[1]1718  Exp_Rev Access'!$F$7:$GK$318,39,FALSE)),"",VLOOKUP($B242,'[1]1718  Exp_Rev Access'!$F$7:$GK$318,39,FALSE))</f>
        <v/>
      </c>
      <c r="AY242" s="90" t="str">
        <f>IF(ISNA(VLOOKUP($B242,'[1]1718  Exp_Rev Access'!$F$7:$GK$318,40,FALSE)),"",VLOOKUP($B242,'[1]1718  Exp_Rev Access'!$F$7:$GK$318,40,FALSE))</f>
        <v/>
      </c>
      <c r="AZ242" s="90" t="str">
        <f>IF(ISNA(VLOOKUP($B242,'[1]1718  Exp_Rev Access'!$F$7:$GK$318,41,FALSE)),"",VLOOKUP($B242,'[1]1718  Exp_Rev Access'!$F$7:$GK$318,41,FALSE))</f>
        <v/>
      </c>
      <c r="BA242" s="90" t="str">
        <f>IF(ISNA(VLOOKUP($B242,'[1]1718  Exp_Rev Access'!$F$7:$GK$318,42,FALSE)),"",VLOOKUP($B242,'[1]1718  Exp_Rev Access'!$F$7:$GK$318,42,FALSE))</f>
        <v/>
      </c>
      <c r="BB242" s="90" t="str">
        <f>IF(ISNA(VLOOKUP($B242,'[1]1718  Exp_Rev Access'!$F$7:$GK$318,43,FALSE)),"",VLOOKUP($B242,'[1]1718  Exp_Rev Access'!$F$7:$GK$318,43,FALSE))</f>
        <v/>
      </c>
      <c r="BC242" s="90" t="str">
        <f>IF(ISNA(VLOOKUP($B242,'[1]1718  Exp_Rev Access'!$F$7:$GK$318,44,FALSE)),"",VLOOKUP($B242,'[1]1718  Exp_Rev Access'!$F$7:$GK$318,44,FALSE))</f>
        <v/>
      </c>
      <c r="BD242" s="90" t="str">
        <f>IF(ISNA(VLOOKUP($B242,'[1]1718  Exp_Rev Access'!$F$7:$GK$318,45,FALSE)),"",VLOOKUP($B242,'[1]1718  Exp_Rev Access'!$F$7:$GK$318,45,FALSE))</f>
        <v/>
      </c>
      <c r="BE242" s="90" t="str">
        <f>IF(ISNA(VLOOKUP($B242,'[1]1718  Exp_Rev Access'!$F$7:$GK$318,46,FALSE)),"",VLOOKUP($B242,'[1]1718  Exp_Rev Access'!$F$7:$GK$318,46,FALSE))</f>
        <v/>
      </c>
      <c r="BF242" s="90" t="str">
        <f>IF(ISNA(VLOOKUP($B242,'[1]1718  Exp_Rev Access'!$F$7:$GK$318,47,FALSE)),"",VLOOKUP($B242,'[1]1718  Exp_Rev Access'!$F$7:$GK$318,47,FALSE))</f>
        <v/>
      </c>
      <c r="BG242" s="90" t="str">
        <f>IF(ISNA(VLOOKUP($B242,'[1]1718  Exp_Rev Access'!$F$7:$GK$318,48,FALSE)),"",VLOOKUP($B242,'[1]1718  Exp_Rev Access'!$F$7:$GK$318,48,FALSE))</f>
        <v/>
      </c>
      <c r="BH242" s="90" t="str">
        <f>IF(ISNA(VLOOKUP($B242,'[1]1718  Exp_Rev Access'!$F$7:$GK$318,49,FALSE)),"",VLOOKUP($B242,'[1]1718  Exp_Rev Access'!$F$7:$GK$318,49,FALSE))</f>
        <v/>
      </c>
      <c r="BI242" s="90" t="str">
        <f>IF(ISNA(VLOOKUP($B242,'[1]1718  Exp_Rev Access'!$F$7:$GK$318,50,FALSE)),"",VLOOKUP($B242,'[1]1718  Exp_Rev Access'!$F$7:$GK$318,50,FALSE))</f>
        <v/>
      </c>
      <c r="BJ242" s="90" t="str">
        <f>IF(ISNA(VLOOKUP($B242,'[1]1718  Exp_Rev Access'!$F$7:$GK$318,51,FALSE)),"",VLOOKUP($B242,'[1]1718  Exp_Rev Access'!$F$7:$GK$318,51,FALSE))</f>
        <v/>
      </c>
      <c r="BK242" s="90" t="str">
        <f>IF(ISNA(VLOOKUP($B242,'[1]1718  Exp_Rev Access'!$F$7:$GK$318,52,FALSE)),"",VLOOKUP($B242,'[1]1718  Exp_Rev Access'!$F$7:$GK$318,52,FALSE))</f>
        <v/>
      </c>
      <c r="BL242" s="90" t="str">
        <f>IF(ISNA(VLOOKUP($B242,'[1]1718  Exp_Rev Access'!$F$7:$GK$318,53,FALSE)),"",VLOOKUP($B242,'[1]1718  Exp_Rev Access'!$F$7:$GK$318,53,FALSE))</f>
        <v/>
      </c>
      <c r="BM242" s="90" t="str">
        <f>IF(ISNA(VLOOKUP($B242,'[1]1718  Exp_Rev Access'!$F$7:$GK$318,54,FALSE)),"",VLOOKUP($B242,'[1]1718  Exp_Rev Access'!$F$7:$GK$318,54,FALSE))</f>
        <v/>
      </c>
      <c r="BN242" s="90" t="str">
        <f>IF(ISNA(VLOOKUP($B242,'[1]1718  Exp_Rev Access'!$F$7:$GK$318,55,FALSE)),"",VLOOKUP($B242,'[1]1718  Exp_Rev Access'!$F$7:$GK$318,55,FALSE))</f>
        <v/>
      </c>
      <c r="BO242" s="90" t="str">
        <f>IF(ISNA(VLOOKUP($B242,'[1]1718  Exp_Rev Access'!$F$7:$GK$318,56,FALSE)),"",VLOOKUP($B242,'[1]1718  Exp_Rev Access'!$F$7:$GK$318,56,FALSE))</f>
        <v/>
      </c>
      <c r="BP242" s="90" t="str">
        <f>IF(ISNA(VLOOKUP($B242,'[1]1718  Exp_Rev Access'!$F$7:$GK$318,57,FALSE)),"",VLOOKUP($B242,'[1]1718  Exp_Rev Access'!$F$7:$GK$318,57,FALSE))</f>
        <v/>
      </c>
      <c r="BQ242" s="90" t="str">
        <f>IF(ISNA(VLOOKUP($B242,'[1]1718  Exp_Rev Access'!$F$7:$GK$318,58,FALSE)),"",VLOOKUP($B242,'[1]1718  Exp_Rev Access'!$F$7:$GK$318,58,FALSE))</f>
        <v/>
      </c>
      <c r="BR242" s="90" t="str">
        <f>IF(ISNA(VLOOKUP($B242,'[1]1718  Exp_Rev Access'!$F$7:$GK$318,59,FALSE)),"",VLOOKUP($B242,'[1]1718  Exp_Rev Access'!$F$7:$GK$318,59,FALSE))</f>
        <v/>
      </c>
      <c r="BS242" s="90" t="str">
        <f>IF(ISNA(VLOOKUP($B242,'[1]1718  Exp_Rev Access'!$F$7:$GK$318,60,FALSE)),"",VLOOKUP($B242,'[1]1718  Exp_Rev Access'!$F$7:$GK$318,60,FALSE))</f>
        <v/>
      </c>
      <c r="BT242" s="90" t="str">
        <f>IF(ISNA(VLOOKUP($B242,'[1]1718  Exp_Rev Access'!$F$7:$GK$318,61,FALSE)),"",VLOOKUP($B242,'[1]1718  Exp_Rev Access'!$F$7:$GK$318,61,FALSE))</f>
        <v/>
      </c>
      <c r="BU242" s="90" t="str">
        <f>IF(ISNA(VLOOKUP($B242,'[1]1718  Exp_Rev Access'!$F$7:$GK$318,62,FALSE)),"",VLOOKUP($B242,'[1]1718  Exp_Rev Access'!$F$7:$GK$318,62,FALSE))</f>
        <v/>
      </c>
      <c r="BV242" s="56">
        <f t="shared" si="571"/>
        <v>0</v>
      </c>
      <c r="BW242" s="92"/>
      <c r="BX242" s="71"/>
      <c r="BY242" s="90" t="str">
        <f>IF(ISNA(VLOOKUP($B242,'[1]1718  Exp_Rev Access'!$F$7:$GK$318,64,FALSE)),"",VLOOKUP($B242,'[1]1718  Exp_Rev Access'!$F$7:$GK$318,64,FALSE))</f>
        <v/>
      </c>
      <c r="BZ242" s="90" t="str">
        <f>IF(ISNA(VLOOKUP($B242,'[1]1718  Exp_Rev Access'!$F$7:$GK$318,65,FALSE)),"",VLOOKUP($B242,'[1]1718  Exp_Rev Access'!$F$7:$GK$318,65,FALSE))</f>
        <v/>
      </c>
      <c r="CA242" s="90" t="str">
        <f>IF(ISNA(VLOOKUP($B242,'[1]1718  Exp_Rev Access'!$F$7:$GK$318,66,FALSE)),"",VLOOKUP($B242,'[1]1718  Exp_Rev Access'!$F$7:$GK$318,66,FALSE))</f>
        <v/>
      </c>
      <c r="CB242" s="90" t="str">
        <f>IF(ISNA(VLOOKUP($B242,'[1]1718  Exp_Rev Access'!$F$7:$GK$318,67,FALSE)),"",VLOOKUP($B242,'[1]1718  Exp_Rev Access'!$F$7:$GK$318,67,FALSE))</f>
        <v/>
      </c>
      <c r="CC242" s="90" t="str">
        <f>IF(ISNA(VLOOKUP($B242,'[1]1718  Exp_Rev Access'!$F$7:$GK$318,68,FALSE)),"",VLOOKUP($B242,'[1]1718  Exp_Rev Access'!$F$7:$GK$318,68,FALSE))</f>
        <v/>
      </c>
      <c r="CD242" s="90" t="str">
        <f>IF(ISNA(VLOOKUP($B242,'[1]1718  Exp_Rev Access'!$F$7:$GK$318,69,FALSE)),"",VLOOKUP($B242,'[1]1718  Exp_Rev Access'!$F$7:$GK$318,69,FALSE))</f>
        <v/>
      </c>
      <c r="CE242" s="56">
        <f t="shared" si="566"/>
        <v>0</v>
      </c>
      <c r="CF242" s="92"/>
      <c r="CG242" s="78"/>
      <c r="CH242" s="90" t="str">
        <f>IF(ISNA(VLOOKUP($B242,'[1]1718  Exp_Rev Access'!$F$7:$GK$318,$CH$2,FALSE)),"",VLOOKUP($B242,'[1]1718  Exp_Rev Access'!$F$7:$GK$318,$CH$2,FALSE))</f>
        <v/>
      </c>
      <c r="CI242" s="90" t="str">
        <f>IF(ISNA(VLOOKUP($B242,'[1]1718  Exp_Rev Access'!$F$7:$GK$318,$CI$2,FALSE)),"",VLOOKUP($B242,'[1]1718  Exp_Rev Access'!$F$7:$GK$318,$CI$2,FALSE))</f>
        <v/>
      </c>
      <c r="CJ242" s="90" t="str">
        <f>IF(ISNA(VLOOKUP($B242,'[1]1718  Exp_Rev Access'!$F$7:$GK$318,$CJ$2,FALSE)),"",VLOOKUP($B242,'[1]1718  Exp_Rev Access'!$F$7:$GK$318,$CJ$2,FALSE))</f>
        <v/>
      </c>
      <c r="CK242" s="90" t="str">
        <f>IF(ISNA(VLOOKUP($B242,'[1]1718  Exp_Rev Access'!$F$7:$GK$318,$CK$2,FALSE)),"",VLOOKUP($B242,'[1]1718  Exp_Rev Access'!$F$7:$GK$318,$CK$2,FALSE))</f>
        <v/>
      </c>
      <c r="CL242" s="90" t="str">
        <f>IF(ISNA(VLOOKUP($B242,'[1]1718  Exp_Rev Access'!$F$7:$GK$318,$CL$2,FALSE)),"",VLOOKUP($B242,'[1]1718  Exp_Rev Access'!$F$7:$GK$318,$CL$2,FALSE))</f>
        <v/>
      </c>
      <c r="CM242" s="90" t="str">
        <f>IF(ISNA(VLOOKUP($B242,'[1]1718  Exp_Rev Access'!$F$7:$GK$318,$CM$2,FALSE)),"",VLOOKUP($B242,'[1]1718  Exp_Rev Access'!$F$7:$GK$318,$CM$2,FALSE))</f>
        <v/>
      </c>
      <c r="CN242" s="90" t="str">
        <f>IF(ISNA(VLOOKUP($B242,'[1]1718  Exp_Rev Access'!$F$7:$GK$318,$CN$2,FALSE)),"",VLOOKUP($B242,'[1]1718  Exp_Rev Access'!$F$7:$GK$318,$CN$2,FALSE))</f>
        <v/>
      </c>
      <c r="CO242" s="90" t="str">
        <f>IF(ISNA(VLOOKUP($B242,'[1]1718  Exp_Rev Access'!$F$7:$GK$318,$CO$2,FALSE)),"",VLOOKUP($B242,'[1]1718  Exp_Rev Access'!$F$7:$GK$318,$CO$2,FALSE))</f>
        <v/>
      </c>
      <c r="CP242" s="90" t="str">
        <f>IF(ISNA(VLOOKUP($B242,'[1]1718  Exp_Rev Access'!$F$7:$GK$318,$CP$2,FALSE)),"",VLOOKUP($B242,'[1]1718  Exp_Rev Access'!$F$7:$GK$318,$CP$2,FALSE))</f>
        <v/>
      </c>
      <c r="CQ242" s="90" t="str">
        <f>IF(ISNA(VLOOKUP($B242,'[1]1718  Exp_Rev Access'!$F$7:$GK$318,$CQ$2,FALSE)),"",VLOOKUP($B242,'[1]1718  Exp_Rev Access'!$F$7:$GK$318,$CQ$2,FALSE))</f>
        <v/>
      </c>
      <c r="CR242" s="90" t="str">
        <f>IF(ISNA(VLOOKUP($B242,'[1]1718  Exp_Rev Access'!$F$7:$GK$318,$CR$2,FALSE)),"",VLOOKUP($B242,'[1]1718  Exp_Rev Access'!$F$7:$GK$318,$CR$2,FALSE))</f>
        <v/>
      </c>
      <c r="CS242" s="90" t="str">
        <f>IF(ISNA(VLOOKUP($B242,'[1]1718  Exp_Rev Access'!$F$7:$GK$318,$CS$2,FALSE)),"",VLOOKUP($B242,'[1]1718  Exp_Rev Access'!$F$7:$GK$318,$CS$2,FALSE))</f>
        <v/>
      </c>
      <c r="CT242" s="90" t="str">
        <f>IF(ISNA(VLOOKUP($B242,'[1]1718  Exp_Rev Access'!$F$7:$GK$318,$CT$2,FALSE)),"",VLOOKUP($B242,'[1]1718  Exp_Rev Access'!$F$7:$GK$318,$CT$2,FALSE))</f>
        <v/>
      </c>
      <c r="CU242" s="90" t="str">
        <f>IF(ISNA(VLOOKUP($B242,'[1]1718  Exp_Rev Access'!$F$7:$GK$318,$CU$2,FALSE)),"",VLOOKUP($B242,'[1]1718  Exp_Rev Access'!$F$7:$GK$318,$CU$2,FALSE))</f>
        <v/>
      </c>
      <c r="CV242" s="90" t="str">
        <f>IF(ISNA(VLOOKUP($B242,'[1]1718  Exp_Rev Access'!$F$7:$GK$318,$CV$2,FALSE)),"",VLOOKUP($B242,'[1]1718  Exp_Rev Access'!$F$7:$GK$318,$CV$2,FALSE))</f>
        <v/>
      </c>
      <c r="CW242" s="90" t="str">
        <f>IF(ISNA(VLOOKUP($B242,'[1]1718  Exp_Rev Access'!$F$7:$GK$318,$CW$2,FALSE)),"",VLOOKUP($B242,'[1]1718  Exp_Rev Access'!$F$7:$GK$318,$CW$2,FALSE))</f>
        <v/>
      </c>
      <c r="CX242" s="90" t="str">
        <f>IF(ISNA(VLOOKUP($B242,'[1]1718  Exp_Rev Access'!$F$7:$GK$318,$CX$2,FALSE)),"",VLOOKUP($B242,'[1]1718  Exp_Rev Access'!$F$7:$GK$318,$CX$2,FALSE))</f>
        <v/>
      </c>
      <c r="CY242" s="90" t="str">
        <f>IF(ISNA(VLOOKUP($B242,'[1]1718  Exp_Rev Access'!$F$7:$GK$318,$CY$2,FALSE)),"",VLOOKUP($B242,'[1]1718  Exp_Rev Access'!$F$7:$GK$318,$CY$2,FALSE))</f>
        <v/>
      </c>
      <c r="CZ242" s="90" t="str">
        <f>IF(ISNA(VLOOKUP($B242,'[1]1718  Exp_Rev Access'!$F$7:$GK$318,$CZ$2,FALSE)),"",VLOOKUP($B242,'[1]1718  Exp_Rev Access'!$F$7:$GK$318,$CZ$2,FALSE))</f>
        <v/>
      </c>
      <c r="DA242" s="90" t="str">
        <f>IF(ISNA(VLOOKUP($B242,'[1]1718  Exp_Rev Access'!$F$7:$GK$318,$DA$2,FALSE)),"",VLOOKUP($B242,'[1]1718  Exp_Rev Access'!$F$7:$GK$318,$DA$2,FALSE))</f>
        <v/>
      </c>
      <c r="DB242" s="90" t="str">
        <f>IF(ISNA(VLOOKUP($B242,'[1]1718  Exp_Rev Access'!$F$7:$GK$318,$DB$2,FALSE)),"",VLOOKUP($B242,'[1]1718  Exp_Rev Access'!$F$7:$GK$318,$DB$2,FALSE))</f>
        <v/>
      </c>
      <c r="DC242" s="90" t="str">
        <f>IF(ISNA(VLOOKUP($B242,'[1]1718  Exp_Rev Access'!$F$7:$GK$318,$DC$2,FALSE)),"",VLOOKUP($B242,'[1]1718  Exp_Rev Access'!$F$7:$GK$318,$DC$2,FALSE))</f>
        <v/>
      </c>
      <c r="DD242" s="90" t="str">
        <f>IF(ISNA(VLOOKUP($B242,'[1]1718  Exp_Rev Access'!$F$7:$GK$318,$DD$2,FALSE)),"",VLOOKUP($B242,'[1]1718  Exp_Rev Access'!$F$7:$GK$318,$DD$2,FALSE))</f>
        <v/>
      </c>
      <c r="DE242" s="90" t="str">
        <f>IF(ISNA(VLOOKUP($B242,'[1]1718  Exp_Rev Access'!$F$7:$GK$318,$DE$2,FALSE)),"",VLOOKUP($B242,'[1]1718  Exp_Rev Access'!$F$7:$GK$318,$DE$2,FALSE))</f>
        <v/>
      </c>
      <c r="DF242" s="90" t="str">
        <f>IF(ISNA(VLOOKUP($B242,'[1]1718  Exp_Rev Access'!$F$7:$GK$318,$DF$2,FALSE)),"",VLOOKUP($B242,'[1]1718  Exp_Rev Access'!$F$7:$GK$318,$DF$2,FALSE))</f>
        <v/>
      </c>
      <c r="DG242" s="90" t="str">
        <f>IF(ISNA(VLOOKUP($B242,'[1]1718  Exp_Rev Access'!$F$7:$GK$318,$DG$2,FALSE)),"",VLOOKUP($B242,'[1]1718  Exp_Rev Access'!$F$7:$GK$318,$DG$2,FALSE))</f>
        <v/>
      </c>
      <c r="DH242" s="90" t="str">
        <f>IF(ISNA(VLOOKUP($B242,'[1]1718  Exp_Rev Access'!$F$7:$GK$318,$DH$2,FALSE)),"",VLOOKUP($B242,'[1]1718  Exp_Rev Access'!$F$7:$GK$318,$DH$2,FALSE))</f>
        <v/>
      </c>
      <c r="DI242" s="90" t="str">
        <f>IF(ISNA(VLOOKUP($B242,'[1]1718  Exp_Rev Access'!$F$7:$GK$318,$DI$2,FALSE)),"",VLOOKUP($B242,'[1]1718  Exp_Rev Access'!$F$7:$GK$318,$DI$2,FALSE))</f>
        <v/>
      </c>
      <c r="DJ242" s="90" t="str">
        <f>IF(ISNA(VLOOKUP($B242,'[1]1718  Exp_Rev Access'!$F$7:$GK$318,$DJ$2,FALSE)),"",VLOOKUP($B242,'[1]1718  Exp_Rev Access'!$F$7:$GK$318,$DJ$2,FALSE))</f>
        <v/>
      </c>
      <c r="DK242" s="90" t="str">
        <f>IF(ISNA(VLOOKUP($B242,'[1]1718  Exp_Rev Access'!$F$7:$GK$318,$DK$2,FALSE)),"",VLOOKUP($B242,'[1]1718  Exp_Rev Access'!$F$7:$GK$318,$DK$2,FALSE))</f>
        <v/>
      </c>
      <c r="DL242" s="90" t="str">
        <f>IF(ISNA(VLOOKUP($B242,'[1]1718  Exp_Rev Access'!$F$7:$GK$318,$DL$2,FALSE)),"",VLOOKUP($B242,'[1]1718  Exp_Rev Access'!$F$7:$GK$318,$DL$2,FALSE))</f>
        <v/>
      </c>
      <c r="DM242" s="90" t="str">
        <f>IF(ISNA(VLOOKUP($B242,'[1]1718  Exp_Rev Access'!$F$7:$GK$318,$DM$2,FALSE)),"",VLOOKUP($B242,'[1]1718  Exp_Rev Access'!$F$7:$GK$318,$DM$2,FALSE))</f>
        <v/>
      </c>
      <c r="DN242" s="90" t="str">
        <f>IF(ISNA(VLOOKUP($B242,'[1]1718  Exp_Rev Access'!$F$7:$GK$318,$DN$2,FALSE)),"",VLOOKUP($B242,'[1]1718  Exp_Rev Access'!$F$7:$GK$318,$DN$2,FALSE))</f>
        <v/>
      </c>
      <c r="DO242" s="90" t="str">
        <f>IF(ISNA(VLOOKUP($B242,'[1]1718  Exp_Rev Access'!$F$7:$GK$318,$DO$2,FALSE)),"",VLOOKUP($B242,'[1]1718  Exp_Rev Access'!$F$7:$GK$318,$DO$2,FALSE))</f>
        <v/>
      </c>
      <c r="DP242" s="90" t="str">
        <f>IF(ISNA(VLOOKUP($B242,'[1]1718  Exp_Rev Access'!$F$7:$GK$318,$DP$2,FALSE)),"",VLOOKUP($B242,'[1]1718  Exp_Rev Access'!$F$7:$GK$318,$DP$2,FALSE))</f>
        <v/>
      </c>
      <c r="DQ242" s="90" t="str">
        <f>IF(ISNA(VLOOKUP($B242,'[1]1718  Exp_Rev Access'!$F$7:$GK$318,$DQ$2,FALSE)),"",VLOOKUP($B242,'[1]1718  Exp_Rev Access'!$F$7:$GK$318,$DQ$2,FALSE))</f>
        <v/>
      </c>
      <c r="DR242" s="90" t="str">
        <f>IF(ISNA(VLOOKUP($B242,'[1]1718  Exp_Rev Access'!$F$7:$GK$318,$DR$2,FALSE)),"",VLOOKUP($B242,'[1]1718  Exp_Rev Access'!$F$7:$GK$318,$DR$2,FALSE))</f>
        <v/>
      </c>
      <c r="DS242" s="90" t="str">
        <f>IF(ISNA(VLOOKUP($B242,'[1]1718  Exp_Rev Access'!$F$7:$GK$318,$DS$2,FALSE)),"",VLOOKUP($B242,'[1]1718  Exp_Rev Access'!$F$7:$GK$318,$DS$2,FALSE))</f>
        <v/>
      </c>
      <c r="DT242" s="90" t="str">
        <f>IF(ISNA(VLOOKUP($B242,'[1]1718  Exp_Rev Access'!$F$7:$GK$318,$DT$2,FALSE)),"",VLOOKUP($B242,'[1]1718  Exp_Rev Access'!$F$7:$GK$318,$DT$2,FALSE))</f>
        <v/>
      </c>
      <c r="DU242" s="90" t="str">
        <f>IF(ISNA(VLOOKUP($B242,'[1]1718  Exp_Rev Access'!$F$7:$GK$318,$DU$2,FALSE)),"",VLOOKUP($B242,'[1]1718  Exp_Rev Access'!$F$7:$GK$318,$DU$2,FALSE))</f>
        <v/>
      </c>
      <c r="DV242" s="90" t="str">
        <f>IF(ISNA(VLOOKUP($B242,'[1]1718  Exp_Rev Access'!$F$7:$GK$318,$DV$2,FALSE)),"",VLOOKUP($B242,'[1]1718  Exp_Rev Access'!$F$7:$GK$318,$DV$2,FALSE))</f>
        <v/>
      </c>
      <c r="DW242" s="90" t="str">
        <f>IF(ISNA(VLOOKUP($B242,'[1]1718  Exp_Rev Access'!$F$7:$GK$318,$DW$2,FALSE)),"",VLOOKUP($B242,'[1]1718  Exp_Rev Access'!$F$7:$GK$318,$DW$2,FALSE))</f>
        <v/>
      </c>
      <c r="DX242" s="90" t="str">
        <f>IF(ISNA(VLOOKUP($B242,'[1]1718  Exp_Rev Access'!$F$7:$GK$318,$DX$2,FALSE)),"",VLOOKUP($B242,'[1]1718  Exp_Rev Access'!$F$7:$GK$318,$DX$2,FALSE))</f>
        <v/>
      </c>
      <c r="DY242" s="90" t="str">
        <f>IF(ISNA(VLOOKUP($B242,'[1]1718  Exp_Rev Access'!$F$7:$GK$318,$DY$2,FALSE)),"",VLOOKUP($B242,'[1]1718  Exp_Rev Access'!$F$7:$GK$318,$DY$2,FALSE))</f>
        <v/>
      </c>
      <c r="DZ242" s="90" t="str">
        <f>IF(ISNA(VLOOKUP($B242,'[1]1718  Exp_Rev Access'!$F$7:$GK$318,$DZ$2,FALSE)),"",VLOOKUP($B242,'[1]1718  Exp_Rev Access'!$F$7:$GK$318,$DZ$2,FALSE))</f>
        <v/>
      </c>
      <c r="EA242" s="90" t="str">
        <f>IF(ISNA(VLOOKUP($B242,'[1]1718  Exp_Rev Access'!$F$7:$GK$318,$EA$2,FALSE)),"",VLOOKUP($B242,'[1]1718  Exp_Rev Access'!$F$7:$GK$318,$EA$2,FALSE))</f>
        <v/>
      </c>
      <c r="EB242" s="90" t="str">
        <f>IF(ISNA(VLOOKUP($B242,'[1]1718  Exp_Rev Access'!$F$7:$GK$318,$EB$2,FALSE)),"",VLOOKUP($B242,'[1]1718  Exp_Rev Access'!$F$7:$GK$318,$EB$2,FALSE))</f>
        <v/>
      </c>
      <c r="EC242" s="90" t="str">
        <f>IF(ISNA(VLOOKUP($B242,'[1]1718  Exp_Rev Access'!$F$7:$GK$318,$EC$2,FALSE)),"",VLOOKUP($B242,'[1]1718  Exp_Rev Access'!$F$7:$GK$318,$EC$2,FALSE))</f>
        <v/>
      </c>
      <c r="ED242" s="90" t="str">
        <f>IF(ISNA(VLOOKUP($B242,'[1]1718  Exp_Rev Access'!$F$7:$GK$318,$ED$2,FALSE)),"",VLOOKUP($B242,'[1]1718  Exp_Rev Access'!$F$7:$GK$318,$ED$2,FALSE))</f>
        <v/>
      </c>
      <c r="EE242" s="90" t="str">
        <f>IF(ISNA(VLOOKUP($B242,'[1]1718  Exp_Rev Access'!$F$7:$GK$318,$EE$2,FALSE)),"",VLOOKUP($B242,'[1]1718  Exp_Rev Access'!$F$7:$GK$318,$EE$2,FALSE))</f>
        <v/>
      </c>
      <c r="EF242" s="90" t="str">
        <f>IF(ISNA(VLOOKUP($B242,'[1]1718  Exp_Rev Access'!$F$7:$GK$318,$EF$2,FALSE)),"",VLOOKUP($B242,'[1]1718  Exp_Rev Access'!$F$7:$GK$318,$EF$2,FALSE))</f>
        <v/>
      </c>
      <c r="EG242" s="90" t="str">
        <f>IF(ISNA(VLOOKUP($B242,'[1]1718  Exp_Rev Access'!$F$7:$GK$318,$EG$2,FALSE)),"",VLOOKUP($B242,'[1]1718  Exp_Rev Access'!$F$7:$GK$318,$EG$2,FALSE))</f>
        <v/>
      </c>
      <c r="EH242" s="90" t="str">
        <f>IF(ISNA(VLOOKUP($B242,'[1]1718  Exp_Rev Access'!$F$7:$GK$318,$EH$2,FALSE)),"",VLOOKUP($B242,'[1]1718  Exp_Rev Access'!$F$7:$GK$318,$EH$2,FALSE))</f>
        <v/>
      </c>
      <c r="EI242" s="90" t="str">
        <f>IF(ISNA(VLOOKUP($B242,'[1]1718  Exp_Rev Access'!$F$7:$GK$318,$EI$2,FALSE)),"",VLOOKUP($B242,'[1]1718  Exp_Rev Access'!$F$7:$GK$318,$EI$2,FALSE))</f>
        <v/>
      </c>
      <c r="EJ242" s="90" t="str">
        <f>IF(ISNA(VLOOKUP($B242,'[1]1718  Exp_Rev Access'!$F$7:$GK$318,$EJ$2,FALSE)),"",VLOOKUP($B242,'[1]1718  Exp_Rev Access'!$F$7:$GK$318,$EJ$2,FALSE))</f>
        <v/>
      </c>
      <c r="EK242" s="90" t="str">
        <f>IF(ISNA(VLOOKUP($B242,'[1]1718  Exp_Rev Access'!$F$7:$GK$318,$EK$2,FALSE)),"",VLOOKUP($B242,'[1]1718  Exp_Rev Access'!$F$7:$GK$318,$EK$2,FALSE))</f>
        <v/>
      </c>
      <c r="EL242" s="90" t="str">
        <f>IF(ISNA(VLOOKUP($B242,'[1]1718  Exp_Rev Access'!$F$7:$GK$318,$EL$2,FALSE)),"",VLOOKUP($B242,'[1]1718  Exp_Rev Access'!$F$7:$GK$318,$EL$2,FALSE))</f>
        <v/>
      </c>
      <c r="EM242" s="90" t="str">
        <f>IF(ISNA(VLOOKUP($B242,'[1]1718  Exp_Rev Access'!$F$7:$GK$318,$EM$2,FALSE)),"",VLOOKUP($B242,'[1]1718  Exp_Rev Access'!$F$7:$GK$318,$EM$2,FALSE))</f>
        <v/>
      </c>
      <c r="EN242" s="90" t="str">
        <f>IF(ISNA(VLOOKUP($B242,'[1]1718  Exp_Rev Access'!$F$7:$GK$318,$EN$2,FALSE)),"",VLOOKUP($B242,'[1]1718  Exp_Rev Access'!$F$7:$GK$318,$EN$2,FALSE))</f>
        <v/>
      </c>
      <c r="EO242" s="90" t="str">
        <f>IF(ISNA(VLOOKUP($B242,'[1]1718  Exp_Rev Access'!$F$7:$GK$318,$EO$2,FALSE)),"",VLOOKUP($B242,'[1]1718  Exp_Rev Access'!$F$7:$GK$318,$EO$2,FALSE))</f>
        <v/>
      </c>
      <c r="EP242" s="90" t="str">
        <f>IF(ISNA(VLOOKUP($B242,'[1]1718  Exp_Rev Access'!$F$7:$GK$318,$EP$2,FALSE)),"",VLOOKUP($B242,'[1]1718  Exp_Rev Access'!$F$7:$GK$318,$EP$2,FALSE))</f>
        <v/>
      </c>
      <c r="EQ242" s="90" t="str">
        <f>IF(ISNA(VLOOKUP($B242,'[1]1718  Exp_Rev Access'!$F$7:$GK$318,$EQ$2,FALSE)),"",VLOOKUP($B242,'[1]1718  Exp_Rev Access'!$F$7:$GK$318,$EQ$2,FALSE))</f>
        <v/>
      </c>
      <c r="ER242" s="90" t="str">
        <f>IF(ISNA(VLOOKUP($B242,'[1]1718  Exp_Rev Access'!$F$7:$GK$318,$ER$2,FALSE)),"",VLOOKUP($B242,'[1]1718  Exp_Rev Access'!$F$7:$GK$318,$ER$2,FALSE))</f>
        <v/>
      </c>
      <c r="ES242" s="90" t="str">
        <f>IF(ISNA(VLOOKUP($B242,'[1]1718  Exp_Rev Access'!$F$7:$GK$318,$ES$2,FALSE)),"",VLOOKUP($B242,'[1]1718  Exp_Rev Access'!$F$7:$GK$318,$ES$2,FALSE))</f>
        <v/>
      </c>
      <c r="ET242" s="90" t="str">
        <f>IF(ISNA(VLOOKUP($B242,'[1]1718  Exp_Rev Access'!$F$7:$GK$318,$ET$2,FALSE)),"",VLOOKUP($B242,'[1]1718  Exp_Rev Access'!$F$7:$GK$318,$ET$2,FALSE))</f>
        <v/>
      </c>
      <c r="EU242" s="90" t="str">
        <f>IF(ISNA(VLOOKUP($B242,'[1]1718  Exp_Rev Access'!$F$7:$GK$318,$EU$2,FALSE)),"",VLOOKUP($B242,'[1]1718  Exp_Rev Access'!$F$7:$GK$318,$EU$2,FALSE))</f>
        <v/>
      </c>
      <c r="EV242" s="90" t="str">
        <f>IF(ISNA(VLOOKUP($B242,'[1]1718  Exp_Rev Access'!$F$7:$GK$318,$EV$2,FALSE)),"",VLOOKUP($B242,'[1]1718  Exp_Rev Access'!$F$7:$GK$318,$EV$2,FALSE))</f>
        <v/>
      </c>
      <c r="EW242" s="90" t="str">
        <f>IF(ISNA(VLOOKUP($B242,'[1]1718  Exp_Rev Access'!$F$7:$GK$318,$EW$2,FALSE)),"",VLOOKUP($B242,'[1]1718  Exp_Rev Access'!$F$7:$GK$318,$EW$2,FALSE))</f>
        <v/>
      </c>
      <c r="EX242" s="90" t="str">
        <f>IF(ISNA(VLOOKUP($B242,'[1]1718  Exp_Rev Access'!$F$7:$GK$318,$EX$2,FALSE)),"",VLOOKUP($B242,'[1]1718  Exp_Rev Access'!$F$7:$GK$318,$EX$2,FALSE))</f>
        <v/>
      </c>
      <c r="EY242" s="90" t="str">
        <f>IF(ISNA(VLOOKUP($B242,'[1]1718  Exp_Rev Access'!$F$7:$GK$318,$EY$2,FALSE)),"",VLOOKUP($B242,'[1]1718  Exp_Rev Access'!$F$7:$GK$318,$EY$2,FALSE))</f>
        <v/>
      </c>
      <c r="EZ242" s="90" t="str">
        <f>IF(ISNA(VLOOKUP($B242,'[1]1718  Exp_Rev Access'!$F$7:$GK$318,$EZ$2,FALSE)),"",VLOOKUP($B242,'[1]1718  Exp_Rev Access'!$F$7:$GK$318,$EZ$2,FALSE))</f>
        <v/>
      </c>
      <c r="FA242" s="90" t="str">
        <f>IF(ISNA(VLOOKUP($B242,'[1]1718  Exp_Rev Access'!$F$7:$GK$318,$FA$2,FALSE)),"",VLOOKUP($B242,'[1]1718  Exp_Rev Access'!$F$7:$GK$318,$FA$2,FALSE))</f>
        <v/>
      </c>
      <c r="FB242" s="90" t="str">
        <f>IF(ISNA(VLOOKUP($B242,'[1]1718  Exp_Rev Access'!$F$7:$GK$318,$FB$2,FALSE)),"",VLOOKUP($B242,'[1]1718  Exp_Rev Access'!$F$7:$GK$318,$FB$2,FALSE))</f>
        <v/>
      </c>
      <c r="FC242" s="90" t="str">
        <f>IF(ISNA(VLOOKUP($B242,'[1]1718  Exp_Rev Access'!$F$7:$GK$318,$FC$2,FALSE)),"",VLOOKUP($B242,'[1]1718  Exp_Rev Access'!$F$7:$GK$318,$FC$2,FALSE))</f>
        <v/>
      </c>
      <c r="FD242" s="90" t="str">
        <f>IF(ISNA(VLOOKUP($B242,'[1]1718  Exp_Rev Access'!$F$7:$GK$318,$FD$2,FALSE)),"",VLOOKUP($B242,'[1]1718  Exp_Rev Access'!$F$7:$GK$318,$FD$2,FALSE))</f>
        <v/>
      </c>
      <c r="FE242" s="90" t="str">
        <f>IF(ISNA(VLOOKUP($B242,'[1]1718  Exp_Rev Access'!$F$7:$GK$318,$FE$2,FALSE)),"",VLOOKUP($B242,'[1]1718  Exp_Rev Access'!$F$7:$GK$318,$FE$2,FALSE))</f>
        <v/>
      </c>
      <c r="FF242" s="90" t="str">
        <f>IF(ISNA(VLOOKUP($B242,'[1]1718  Exp_Rev Access'!$F$7:$GK$318,$FF$2,FALSE)),"",VLOOKUP($B242,'[1]1718  Exp_Rev Access'!$F$7:$GK$318,$FF$2,FALSE))</f>
        <v/>
      </c>
      <c r="FG242" s="90" t="str">
        <f>IF(ISNA(VLOOKUP($B242,'[1]1718  Exp_Rev Access'!$F$7:$GK$318,$FG$2,FALSE)),"",VLOOKUP($B242,'[1]1718  Exp_Rev Access'!$F$7:$GK$318,$FG$2,FALSE))</f>
        <v/>
      </c>
      <c r="FH242" s="90" t="str">
        <f>IF(ISNA(VLOOKUP($B242,'[1]1718  Exp_Rev Access'!$F$7:$GK$318,$FH$2,FALSE)),"",VLOOKUP($B242,'[1]1718  Exp_Rev Access'!$F$7:$GK$318,$FH$2,FALSE))</f>
        <v/>
      </c>
      <c r="FI242" s="90" t="str">
        <f>IF(ISNA(VLOOKUP($B242,'[1]1718  Exp_Rev Access'!$F$7:$GK$318,$FI$2,FALSE)),"",VLOOKUP($B242,'[1]1718  Exp_Rev Access'!$F$7:$GK$318,$FI$2,FALSE))</f>
        <v/>
      </c>
      <c r="FJ242" s="90" t="str">
        <f>IF(ISNA(VLOOKUP($B242,'[1]1718  Exp_Rev Access'!$F$7:$GK$318,$FJ$2,FALSE)),"",VLOOKUP($B242,'[1]1718  Exp_Rev Access'!$F$7:$GK$318,$FJ$2,FALSE))</f>
        <v/>
      </c>
      <c r="FK242" s="90" t="str">
        <f>IF(ISNA(VLOOKUP($B242,'[1]1718  Exp_Rev Access'!$F$7:$GK$318,$FK$2,FALSE)),"",VLOOKUP($B242,'[1]1718  Exp_Rev Access'!$F$7:$GK$318,$FK$2,FALSE))</f>
        <v/>
      </c>
      <c r="FL242" s="90" t="str">
        <f>IF(ISNA(VLOOKUP($B242,'[1]1718  Exp_Rev Access'!$F$7:$GK$318,$FL$2,FALSE)),"",VLOOKUP($B242,'[1]1718  Exp_Rev Access'!$F$7:$GK$318,$FL$2,FALSE))</f>
        <v/>
      </c>
      <c r="FM242" s="90" t="str">
        <f>IF(ISNA(VLOOKUP($B242,'[1]1718  Exp_Rev Access'!$F$7:$GK$318,$FM$2,FALSE)),"",VLOOKUP($B242,'[1]1718  Exp_Rev Access'!$F$7:$GK$318,$FM$2,FALSE))</f>
        <v/>
      </c>
      <c r="FN242" s="90" t="str">
        <f>IF(ISNA(VLOOKUP($B242,'[1]1718  Exp_Rev Access'!$F$7:$GK$318,$FN$2,FALSE)),"",VLOOKUP($B242,'[1]1718  Exp_Rev Access'!$F$7:$GK$318,$FN$2,FALSE))</f>
        <v/>
      </c>
      <c r="FO242" s="90" t="str">
        <f>IF(ISNA(VLOOKUP($B242,'[1]1718  Exp_Rev Access'!$F$7:$GK$318,$FO$2,FALSE)),"",VLOOKUP($B242,'[1]1718  Exp_Rev Access'!$F$7:$GK$318,$FO$2,FALSE))</f>
        <v/>
      </c>
      <c r="FP242" s="90" t="str">
        <f>IF(ISNA(VLOOKUP($B242,'[1]1718  Exp_Rev Access'!$F$7:$GK$318,$FP$2,FALSE)),"",VLOOKUP($B242,'[1]1718  Exp_Rev Access'!$F$7:$GK$318,$FP$2,FALSE))</f>
        <v/>
      </c>
      <c r="FQ242" s="90" t="str">
        <f>IF(ISNA(VLOOKUP($B242,'[1]1718  Exp_Rev Access'!$F$7:$GK$318,$FQ$2,FALSE)),"",VLOOKUP($B242,'[1]1718  Exp_Rev Access'!$F$7:$GK$318,$FQ$2,FALSE))</f>
        <v/>
      </c>
      <c r="FR242" s="90" t="str">
        <f>IF(ISNA(VLOOKUP($B242,'[1]1718  Exp_Rev Access'!$F$7:$GK$318,$FR$2,FALSE)),"",VLOOKUP($B242,'[1]1718  Exp_Rev Access'!$F$7:$GK$318,$FR$2,FALSE))</f>
        <v/>
      </c>
      <c r="FS242" s="56"/>
      <c r="FT242" s="92"/>
      <c r="FU242" s="94"/>
      <c r="FV242" s="95" t="str">
        <f>IF(ISNA(VLOOKUP($B242,'[1]1718  Exp_Rev Access'!$F$7:$GK$318,$FV$2,FALSE)),"",VLOOKUP($B242,'[1]1718  Exp_Rev Access'!$F$7:$GK$318,$FV$2,FALSE))</f>
        <v/>
      </c>
      <c r="FW242" s="95" t="str">
        <f>IF(ISNA(VLOOKUP($B242,'[1]1718  Exp_Rev Access'!$F$7:$GK$318,$FW$2,FALSE)),"",VLOOKUP($B242,'[1]1718  Exp_Rev Access'!$F$7:$GK$318,$FW$2,FALSE))</f>
        <v/>
      </c>
      <c r="FX242" s="95" t="str">
        <f>IF(ISNA(VLOOKUP($B242,'[1]1718  Exp_Rev Access'!$F$7:$GK$318,$FX$2,FALSE)),"",VLOOKUP($B242,'[1]1718  Exp_Rev Access'!$F$7:$GK$318,$FX$2,FALSE))</f>
        <v/>
      </c>
      <c r="FY242" s="95" t="str">
        <f>IF(ISNA(VLOOKUP($B242,'[1]1718  Exp_Rev Access'!$F$7:$GK$318,$FY$2,FALSE)),"",VLOOKUP($B242,'[1]1718  Exp_Rev Access'!$F$7:$GK$318,$FY$2,FALSE))</f>
        <v/>
      </c>
      <c r="FZ242" s="95" t="str">
        <f>IF(ISNA(VLOOKUP($B242,'[1]1718  Exp_Rev Access'!$F$7:$GK$318,$FZ$2,FALSE)),"",VLOOKUP($B242,'[1]1718  Exp_Rev Access'!$F$7:$GK$318,$FZ$2,FALSE))</f>
        <v/>
      </c>
      <c r="GA242" s="95" t="str">
        <f>IF(ISNA(VLOOKUP($B242,'[1]1718  Exp_Rev Access'!$F$7:$GK$318,$GA$2,FALSE)),"",VLOOKUP($B242,'[1]1718  Exp_Rev Access'!$F$7:$GK$318,$GA$2,FALSE))</f>
        <v/>
      </c>
      <c r="GB242" s="95" t="str">
        <f>IF(ISNA(VLOOKUP($B242,'[1]1718  Exp_Rev Access'!$F$7:$GK$318,$GB$2,FALSE)),"",VLOOKUP($B242,'[1]1718  Exp_Rev Access'!$F$7:$GK$318,$GB$2,FALSE))</f>
        <v/>
      </c>
      <c r="GC242" s="95" t="str">
        <f>IF(ISNA(VLOOKUP($B242,'[1]1718  Exp_Rev Access'!$F$7:$GK$318,$GC$2,FALSE)),"",VLOOKUP($B242,'[1]1718  Exp_Rev Access'!$F$7:$GK$318,$GC$2,FALSE))</f>
        <v/>
      </c>
      <c r="GD242" s="95" t="str">
        <f>IF(ISNA(VLOOKUP($B242,'[1]1718  Exp_Rev Access'!$F$7:$GK$318,$GD$2,FALSE)),"",VLOOKUP($B242,'[1]1718  Exp_Rev Access'!$F$7:$GK$318,$GD$2,FALSE))</f>
        <v/>
      </c>
      <c r="GE242" s="95" t="str">
        <f>IF(ISNA(VLOOKUP($B242,'[1]1718  Exp_Rev Access'!$F$7:$GK$318,$GE$2,FALSE)),"",VLOOKUP($B242,'[1]1718  Exp_Rev Access'!$F$7:$GK$318,$GE$2,FALSE))</f>
        <v/>
      </c>
      <c r="GF242" s="95" t="str">
        <f>IF(ISNA(VLOOKUP($B242,'[1]1718  Exp_Rev Access'!$F$7:$GK$318,$GF$2,FALSE)),"",VLOOKUP($B242,'[1]1718  Exp_Rev Access'!$F$7:$GK$318,$GF$2,FALSE))</f>
        <v/>
      </c>
      <c r="GG242" s="95" t="str">
        <f>IF(ISNA(VLOOKUP($B242,'[1]1718  Exp_Rev Access'!$F$7:$GK$318,$GG$2,FALSE)),"",VLOOKUP($B242,'[1]1718  Exp_Rev Access'!$F$7:$GK$318,$GG$2,FALSE))</f>
        <v/>
      </c>
      <c r="GH242" s="95" t="str">
        <f>IF(ISNA(VLOOKUP($B242,'[1]1718  Exp_Rev Access'!$F$7:$GK$318,$GH$2,FALSE)),"",VLOOKUP($B242,'[1]1718  Exp_Rev Access'!$F$7:$GK$318,$GH$2,FALSE))</f>
        <v/>
      </c>
      <c r="GI242" s="95" t="str">
        <f>IF(ISNA(VLOOKUP($B242,'[1]1718  Exp_Rev Access'!$F$7:$GK$318,$GI$2,FALSE)),"",VLOOKUP($B242,'[1]1718  Exp_Rev Access'!$F$7:$GK$318,$GI$2,FALSE))</f>
        <v/>
      </c>
      <c r="GJ242" s="95" t="str">
        <f>IF(ISNA(VLOOKUP($B242,'[1]1718  Exp_Rev Access'!$F$7:$GK$318,$GJ$2,FALSE)),"",VLOOKUP($B242,'[1]1718  Exp_Rev Access'!$F$7:$GK$318,$GJ$2,FALSE))</f>
        <v/>
      </c>
      <c r="GK242" s="95" t="str">
        <f>IF(ISNA(VLOOKUP($B242,'[1]1718  Exp_Rev Access'!$F$7:$GK$318,$GK$2,FALSE)),"",VLOOKUP($B242,'[1]1718  Exp_Rev Access'!$F$7:$GK$318,$GK$2,FALSE))</f>
        <v/>
      </c>
      <c r="GL242" s="95" t="str">
        <f>IF(ISNA(VLOOKUP($B242,'[1]1718  Exp_Rev Access'!$F$7:$GK$318,$GL$2,FALSE)),"",VLOOKUP($B242,'[1]1718  Exp_Rev Access'!$F$7:$GK$318,$GL$2,FALSE))</f>
        <v/>
      </c>
      <c r="GM242" s="95" t="str">
        <f>IF(ISNA(VLOOKUP($B242,'[1]1718  Exp_Rev Access'!$F$7:$GK$318,$GM$2,FALSE)),"",VLOOKUP($B242,'[1]1718  Exp_Rev Access'!$F$7:$GK$318,$GM$2,FALSE))</f>
        <v/>
      </c>
      <c r="GN242" s="95" t="str">
        <f>IF(ISNA(VLOOKUP($B242,'[1]1718  Exp_Rev Access'!$F$7:$GK$318,$GN$2,FALSE)),"",VLOOKUP($B242,'[1]1718  Exp_Rev Access'!$F$7:$GK$318,$GN$2,FALSE))</f>
        <v/>
      </c>
      <c r="GO242" s="95" t="str">
        <f>IF(ISNA(VLOOKUP($B242,'[1]1718  Exp_Rev Access'!$F$7:$GK$318,$GO$2,FALSE)),"",VLOOKUP($B242,'[1]1718  Exp_Rev Access'!$F$7:$GK$318,$GO$2,FALSE))</f>
        <v/>
      </c>
      <c r="GP242" s="95" t="str">
        <f>IF(ISNA(VLOOKUP($B242,'[1]1718  Exp_Rev Access'!$F$7:$GK$318,$GP$2,FALSE)),"",VLOOKUP($B242,'[1]1718  Exp_Rev Access'!$F$7:$GK$318,$GP$2,FALSE))</f>
        <v/>
      </c>
      <c r="GQ242" s="95" t="str">
        <f>IF(ISNA(VLOOKUP($B242,'[1]1718  Exp_Rev Access'!$F$7:$GK$318,$GQ$2,FALSE)),"",VLOOKUP($B242,'[1]1718  Exp_Rev Access'!$F$7:$GK$318,$GQ$2,FALSE))</f>
        <v/>
      </c>
      <c r="GR242" s="95" t="str">
        <f>IF(ISNA(VLOOKUP($B242,'[1]1718  Exp_Rev Access'!$F$7:$GK$318,$GR$2,FALSE)),"",VLOOKUP($B242,'[1]1718  Exp_Rev Access'!$F$7:$GK$318,$GR$2,FALSE))</f>
        <v/>
      </c>
      <c r="GS242" s="95" t="str">
        <f>IF(ISNA(VLOOKUP($B242,'[1]1718  Exp_Rev Access'!$F$7:$GK$318,$GS$2,FALSE)),"",VLOOKUP($B242,'[1]1718  Exp_Rev Access'!$F$7:$GK$318,$GS$2,FALSE))</f>
        <v/>
      </c>
      <c r="GT242" s="95" t="str">
        <f>IF(ISNA(VLOOKUP($B242,'[1]1718  Exp_Rev Access'!$F$7:$GK$318,$GT$2,FALSE)),"",VLOOKUP($B242,'[1]1718  Exp_Rev Access'!$F$7:$GK$318,$GT$2,FALSE))</f>
        <v/>
      </c>
      <c r="GU242" s="56"/>
      <c r="GV242" s="92"/>
      <c r="GW242" s="96"/>
    </row>
    <row r="243" spans="1:222" x14ac:dyDescent="0.3">
      <c r="A243" s="98"/>
      <c r="B243" s="88" t="s">
        <v>529</v>
      </c>
      <c r="C243" s="89" t="s">
        <v>530</v>
      </c>
      <c r="D243" s="75">
        <f>IF(ISNA(VLOOKUP($B243,'[1]1718 enrollment_Rev_Exp by size'!$A$7:H577,3,FALSE)),"",VLOOKUP($B243,'[1]1718 enrollment_Rev_Exp by size'!$A$7:$G$350,3,FALSE))</f>
        <v>137.47999999999999</v>
      </c>
      <c r="E243" s="76">
        <f>IF(ISNA(VLOOKUP($B243,'[1]1718 enrollment_Rev_Exp by size'!$A$7:I578,5,FALSE)),"",VLOOKUP($B243,'[1]1718 enrollment_Rev_Exp by size'!$A$7:$G$350,5,FALSE))</f>
        <v>3960168.66</v>
      </c>
      <c r="F243" s="70">
        <f t="shared" ref="F243:F251" si="661">N243+AM243+AU243+BV243+CE243+FS243+GU243</f>
        <v>3960168.66</v>
      </c>
      <c r="G243" s="70">
        <f t="shared" ref="G243:G251" si="662">F243-E243</f>
        <v>0</v>
      </c>
      <c r="H243" s="90">
        <f>IF(ISNA(VLOOKUP($B243,'[1]1718  Exp_Rev Access'!$F$7:$GK$318,3,FALSE)),"",VLOOKUP($B243,'[1]1718  Exp_Rev Access'!$F$7:$GK$318,3,FALSE))</f>
        <v>35646.69</v>
      </c>
      <c r="I243" s="90">
        <f>IF(ISNA(VLOOKUP($B243,'[1]1718  Exp_Rev Access'!$F$7:$GK$318,4,FALSE)),"",VLOOKUP($B243,'[1]1718  Exp_Rev Access'!$F$7:$GK$318,4,FALSE))</f>
        <v>1.7</v>
      </c>
      <c r="J243" s="90">
        <f>IF(ISNA(VLOOKUP($B243,'[1]1718  Exp_Rev Access'!$F$7:$GK$318,5,FALSE)),"",VLOOKUP($B243,'[1]1718  Exp_Rev Access'!$F$7:$GK$318,5,FALSE))</f>
        <v>0</v>
      </c>
      <c r="K243" s="90">
        <f>IF(ISNA(VLOOKUP($B243,'[1]1718  Exp_Rev Access'!$F$7:$GK$318,6,FALSE)),"-",VLOOKUP($B243,'[1]1718  Exp_Rev Access'!$F$7:$GK$318,6,FALSE))</f>
        <v>63.53</v>
      </c>
      <c r="L243" s="90">
        <f>IF(ISNA(VLOOKUP($B243,'[1]1718  Exp_Rev Access'!$F$7:$GK$318,7,FALSE)),"",VLOOKUP($B243,'[1]1718  Exp_Rev Access'!$F$7:$GK$318,7,FALSE))</f>
        <v>0</v>
      </c>
      <c r="M243" s="90">
        <f>IF(ISNA(VLOOKUP($B243,'[1]1718  Exp_Rev Access'!$F$7:$GK$318,8,FALSE)),"",VLOOKUP($B243,'[1]1718  Exp_Rev Access'!$F$7:$GK$318,8,FALSE))</f>
        <v>0</v>
      </c>
      <c r="N243" s="56">
        <f t="shared" ref="N243:N251" si="663">SUM(H243:M243)</f>
        <v>35711.919999999998</v>
      </c>
      <c r="O243" s="91">
        <f t="shared" ref="O243:O251" si="664">N243/E243</f>
        <v>9.0177775408181726E-3</v>
      </c>
      <c r="P243" s="56">
        <f t="shared" ref="P243:P251" si="665">N243/D243</f>
        <v>259.76083794006399</v>
      </c>
      <c r="Q243" s="90">
        <f>IF(ISNA(VLOOKUP($B243,'[1]1718  Exp_Rev Access'!$F$7:$GK$318,10,FALSE)),"",VLOOKUP($B243,'[1]1718  Exp_Rev Access'!$F$7:$GK$318,10,FALSE))</f>
        <v>0</v>
      </c>
      <c r="R243" s="90">
        <f>IF(ISNA(VLOOKUP($B243,'[1]1718  Exp_Rev Access'!$F$7:$GK$318,11,FALSE)),"",VLOOKUP($B243,'[1]1718  Exp_Rev Access'!$F$7:$GK$318,11,FALSE))</f>
        <v>0</v>
      </c>
      <c r="S243" s="90">
        <f>IF(ISNA(VLOOKUP($B243,'[1]1718  Exp_Rev Access'!$F$7:$GK$318,12,FALSE)),"",VLOOKUP($B243,'[1]1718  Exp_Rev Access'!$F$7:$GK$318,12,FALSE))</f>
        <v>0</v>
      </c>
      <c r="T243" s="90">
        <f>IF(ISNA(VLOOKUP($B243,'[1]1718  Exp_Rev Access'!$F$7:$GK$318,13,FALSE)),"",VLOOKUP($B243,'[1]1718  Exp_Rev Access'!$F$7:$GK$318,13,FALSE))</f>
        <v>0</v>
      </c>
      <c r="U243" s="90">
        <f>IF(ISNA(VLOOKUP($B243,'[1]1718  Exp_Rev Access'!$F$7:$GK$318,14,FALSE)),"",VLOOKUP($B243,'[1]1718  Exp_Rev Access'!$F$7:$GK$318,14,FALSE))</f>
        <v>0</v>
      </c>
      <c r="V243" s="90">
        <f>IF(ISNA(VLOOKUP($B243,'[1]1718  Exp_Rev Access'!$F$7:$GK$318,15,FALSE)),"",VLOOKUP($B243,'[1]1718  Exp_Rev Access'!$F$7:$GK$318,15,FALSE))</f>
        <v>0</v>
      </c>
      <c r="W243" s="90">
        <f>IF(ISNA(VLOOKUP($B243,'[1]1718  Exp_Rev Access'!$F$7:$GK$318,16,FALSE)),"",VLOOKUP($B243,'[1]1718  Exp_Rev Access'!$F$7:$GK$318,16,FALSE))</f>
        <v>0</v>
      </c>
      <c r="X243" s="90">
        <f>IF(ISNA(VLOOKUP($B243,'[1]1718  Exp_Rev Access'!$F$7:$GK$318,17,FALSE)),"",VLOOKUP($B243,'[1]1718  Exp_Rev Access'!$F$7:$GK$318,17,FALSE))</f>
        <v>0</v>
      </c>
      <c r="Y243" s="90">
        <f>IF(ISNA(VLOOKUP($B243,'[1]1718  Exp_Rev Access'!$F$7:$GK$318,18,FALSE)),"",VLOOKUP($B243,'[1]1718  Exp_Rev Access'!$F$7:$GK$318,18,FALSE))</f>
        <v>0</v>
      </c>
      <c r="Z243" s="90">
        <f>IF(ISNA(VLOOKUP($B243,'[1]1718  Exp_Rev Access'!$F$7:$GK$318,19,FALSE)),"",VLOOKUP($B243,'[1]1718  Exp_Rev Access'!$F$7:$GK$318,19,FALSE))</f>
        <v>0</v>
      </c>
      <c r="AA243" s="90">
        <f>IF(ISNA(VLOOKUP($B243,'[1]1718  Exp_Rev Access'!$F$7:$GK$318,20,FALSE)),"",VLOOKUP($B243,'[1]1718  Exp_Rev Access'!$F$7:$GK$318,20,FALSE))</f>
        <v>0</v>
      </c>
      <c r="AB243" s="90">
        <f>IF(ISNA(VLOOKUP($B243,'[1]1718  Exp_Rev Access'!$F$7:$GK$318,21,FALSE)),"",VLOOKUP($B243,'[1]1718  Exp_Rev Access'!$F$7:$GK$318,21,FALSE))</f>
        <v>0</v>
      </c>
      <c r="AC243" s="90">
        <f>IF(ISNA(VLOOKUP($B243,'[1]1718  Exp_Rev Access'!$F$7:$GK$318,22,FALSE)),"",VLOOKUP($B243,'[1]1718  Exp_Rev Access'!$F$7:$GK$318,22,FALSE))</f>
        <v>0</v>
      </c>
      <c r="AD243" s="90">
        <f>IF(ISNA(VLOOKUP($B243,'[1]1718  Exp_Rev Access'!$F$7:$GK$318,23,FALSE)),"",VLOOKUP($B243,'[1]1718  Exp_Rev Access'!$F$7:$GK$318,23,FALSE))</f>
        <v>3734.65</v>
      </c>
      <c r="AE243" s="90">
        <f>IF(ISNA(VLOOKUP($B243,'[1]1718  Exp_Rev Access'!$F$7:$GK$318,24,FALSE)),"",VLOOKUP($B243,'[1]1718  Exp_Rev Access'!$F$7:$GK$318,24,FALSE))</f>
        <v>10633.15</v>
      </c>
      <c r="AF243" s="90">
        <f>IF(ISNA(VLOOKUP($B243,'[1]1718  Exp_Rev Access'!$F$7:$GK$318,25,FALSE)),"",VLOOKUP($B243,'[1]1718  Exp_Rev Access'!$F$7:$GK$318,25,FALSE))</f>
        <v>0</v>
      </c>
      <c r="AG243" s="90">
        <f>IF(ISNA(VLOOKUP($B243,'[1]1718  Exp_Rev Access'!$F$7:$GK$318,26,FALSE)),"",VLOOKUP($B243,'[1]1718  Exp_Rev Access'!$F$7:$GK$318,26,FALSE))</f>
        <v>85.01</v>
      </c>
      <c r="AH243" s="90">
        <f>IF(ISNA(VLOOKUP($B243,'[1]1718  Exp_Rev Access'!$F$7:$GK$318,27,FALSE)),"",VLOOKUP($B243,'[1]1718  Exp_Rev Access'!$F$7:$GK$318,27,FALSE))</f>
        <v>6</v>
      </c>
      <c r="AI243" s="90">
        <f>IF(ISNA(VLOOKUP($B243,'[1]1718  Exp_Rev Access'!$F$7:$GK$318,28,FALSE)),"",VLOOKUP($B243,'[1]1718  Exp_Rev Access'!$F$7:$GK$318,28,FALSE))</f>
        <v>1700</v>
      </c>
      <c r="AJ243" s="90">
        <f>IF(ISNA(VLOOKUP($B243,'[1]1718  Exp_Rev Access'!$F$7:$GK$318,29,FALSE)),"",VLOOKUP($B243,'[1]1718  Exp_Rev Access'!$F$7:$GK$318,29,FALSE))</f>
        <v>0</v>
      </c>
      <c r="AK243" s="90">
        <f>IF(ISNA(VLOOKUP($B243,'[1]1718  Exp_Rev Access'!$F$7:$GK$318,30,FALSE)),"",VLOOKUP($B243,'[1]1718  Exp_Rev Access'!$F$7:$GK$318,30,FALSE))</f>
        <v>2211.71</v>
      </c>
      <c r="AL243" s="90">
        <f>IF(ISNA(VLOOKUP($B243,'[1]1718  Exp_Rev Access'!$F$7:$GK$318,31,FALSE)),"",VLOOKUP($B243,'[1]1718  Exp_Rev Access'!$F$7:$GK$318,31,FALSE))</f>
        <v>7992.81</v>
      </c>
      <c r="AM243" s="56">
        <f t="shared" ref="AM243:AM251" si="666">SUM(Q243:AL243)</f>
        <v>26363.33</v>
      </c>
      <c r="AN243" s="92">
        <f t="shared" ref="AN243:AN251" si="667">AM243/E243</f>
        <v>6.6571230327346718E-3</v>
      </c>
      <c r="AO243" s="71">
        <f t="shared" ref="AO243:AO251" si="668">AM243/D243</f>
        <v>191.76120162932793</v>
      </c>
      <c r="AP243" s="90">
        <f>IF(ISNA(VLOOKUP($B243,'[1]1718  Exp_Rev Access'!$F$7:$GK$318,33,FALSE)),"",VLOOKUP($B243,'[1]1718  Exp_Rev Access'!$F$7:$GK$318,33,FALSE))</f>
        <v>997197.18</v>
      </c>
      <c r="AQ243" s="90">
        <f>IF(ISNA(VLOOKUP($B243,'[1]1718  Exp_Rev Access'!$F$7:$GK$318,34,FALSE)),"",VLOOKUP($B243,'[1]1718  Exp_Rev Access'!$F$7:$GK$318,34,FALSE))</f>
        <v>22344.42</v>
      </c>
      <c r="AR243" s="90">
        <f>IF(ISNA(VLOOKUP($B243,'[1]1718  Exp_Rev Access'!$F$7:$GK$318,35,FALSE)),"",VLOOKUP($B243,'[1]1718  Exp_Rev Access'!$F$7:$GK$318,35,FALSE))</f>
        <v>388354.16</v>
      </c>
      <c r="AS243" s="90">
        <f>IF(ISNA(VLOOKUP($B243,'[1]1718  Exp_Rev Access'!$F$7:$GK$318,36,FALSE)),"",VLOOKUP($B243,'[1]1718  Exp_Rev Access'!$F$7:$GK$318,36,FALSE))</f>
        <v>386.93</v>
      </c>
      <c r="AT243" s="90">
        <f>IF(ISNA(VLOOKUP($B243,'[1]1718  Exp_Rev Access'!$F$7:$GK$318,37,FALSE)),"",VLOOKUP($B243,'[1]1718  Exp_Rev Access'!$F$7:$GK$318,37,FALSE))</f>
        <v>0</v>
      </c>
      <c r="AU243" s="56">
        <f t="shared" ref="AU243:AU251" si="669">SUM(AP243:AT243)</f>
        <v>1408282.69</v>
      </c>
      <c r="AV243" s="93">
        <f t="shared" ref="AV243:AV251" si="670">AU243/E243</f>
        <v>0.35561179608951299</v>
      </c>
      <c r="AW243" s="56">
        <f t="shared" ref="AW243:AW251" si="671">AU243/D243</f>
        <v>10243.545897585103</v>
      </c>
      <c r="AX243" s="90">
        <f>IF(ISNA(VLOOKUP($B243,'[1]1718  Exp_Rev Access'!$F$7:$GK$318,39,FALSE)),"",VLOOKUP($B243,'[1]1718  Exp_Rev Access'!$F$7:$GK$318,39,FALSE))</f>
        <v>0</v>
      </c>
      <c r="AY243" s="90">
        <f>IF(ISNA(VLOOKUP($B243,'[1]1718  Exp_Rev Access'!$F$7:$GK$318,40,FALSE)),"",VLOOKUP($B243,'[1]1718  Exp_Rev Access'!$F$7:$GK$318,40,FALSE))</f>
        <v>141147.37</v>
      </c>
      <c r="AZ243" s="90">
        <f>IF(ISNA(VLOOKUP($B243,'[1]1718  Exp_Rev Access'!$F$7:$GK$318,41,FALSE)),"",VLOOKUP($B243,'[1]1718  Exp_Rev Access'!$F$7:$GK$318,41,FALSE))</f>
        <v>13407.6</v>
      </c>
      <c r="BA243" s="90">
        <f>IF(ISNA(VLOOKUP($B243,'[1]1718  Exp_Rev Access'!$F$7:$GK$318,42,FALSE)),"",VLOOKUP($B243,'[1]1718  Exp_Rev Access'!$F$7:$GK$318,42,FALSE))</f>
        <v>0</v>
      </c>
      <c r="BB243" s="90">
        <f>IF(ISNA(VLOOKUP($B243,'[1]1718  Exp_Rev Access'!$F$7:$GK$318,43,FALSE)),"",VLOOKUP($B243,'[1]1718  Exp_Rev Access'!$F$7:$GK$318,43,FALSE))</f>
        <v>0</v>
      </c>
      <c r="BC243" s="90">
        <f>IF(ISNA(VLOOKUP($B243,'[1]1718  Exp_Rev Access'!$F$7:$GK$318,44,FALSE)),"",VLOOKUP($B243,'[1]1718  Exp_Rev Access'!$F$7:$GK$318,44,FALSE))</f>
        <v>86003.57</v>
      </c>
      <c r="BD243" s="90">
        <f>IF(ISNA(VLOOKUP($B243,'[1]1718  Exp_Rev Access'!$F$7:$GK$318,45,FALSE)),"",VLOOKUP($B243,'[1]1718  Exp_Rev Access'!$F$7:$GK$318,45,FALSE))</f>
        <v>0</v>
      </c>
      <c r="BE243" s="90">
        <f>IF(ISNA(VLOOKUP($B243,'[1]1718  Exp_Rev Access'!$F$7:$GK$318,46,FALSE)),"",VLOOKUP($B243,'[1]1718  Exp_Rev Access'!$F$7:$GK$318,46,FALSE))</f>
        <v>36898.959999999999</v>
      </c>
      <c r="BF243" s="90">
        <f>IF(ISNA(VLOOKUP($B243,'[1]1718  Exp_Rev Access'!$F$7:$GK$318,47,FALSE)),"",VLOOKUP($B243,'[1]1718  Exp_Rev Access'!$F$7:$GK$318,47,FALSE))</f>
        <v>0</v>
      </c>
      <c r="BG243" s="90">
        <f>IF(ISNA(VLOOKUP($B243,'[1]1718  Exp_Rev Access'!$F$7:$GK$318,48,FALSE)),"",VLOOKUP($B243,'[1]1718  Exp_Rev Access'!$F$7:$GK$318,48,FALSE))</f>
        <v>0</v>
      </c>
      <c r="BH243" s="90">
        <f>IF(ISNA(VLOOKUP($B243,'[1]1718  Exp_Rev Access'!$F$7:$GK$318,49,FALSE)),"",VLOOKUP($B243,'[1]1718  Exp_Rev Access'!$F$7:$GK$318,49,FALSE))</f>
        <v>13.82</v>
      </c>
      <c r="BI243" s="90">
        <f>IF(ISNA(VLOOKUP($B243,'[1]1718  Exp_Rev Access'!$F$7:$GK$318,50,FALSE)),"",VLOOKUP($B243,'[1]1718  Exp_Rev Access'!$F$7:$GK$318,50,FALSE))</f>
        <v>0</v>
      </c>
      <c r="BJ243" s="90">
        <f>IF(ISNA(VLOOKUP($B243,'[1]1718  Exp_Rev Access'!$F$7:$GK$318,51,FALSE)),"",VLOOKUP($B243,'[1]1718  Exp_Rev Access'!$F$7:$GK$318,51,FALSE))</f>
        <v>2674.38</v>
      </c>
      <c r="BK243" s="90">
        <f>IF(ISNA(VLOOKUP($B243,'[1]1718  Exp_Rev Access'!$F$7:$GK$318,52,FALSE)),"",VLOOKUP($B243,'[1]1718  Exp_Rev Access'!$F$7:$GK$318,52,FALSE))</f>
        <v>201234.97</v>
      </c>
      <c r="BL243" s="90">
        <f>IF(ISNA(VLOOKUP($B243,'[1]1718  Exp_Rev Access'!$F$7:$GK$318,53,FALSE)),"",VLOOKUP($B243,'[1]1718  Exp_Rev Access'!$F$7:$GK$318,53,FALSE))</f>
        <v>0</v>
      </c>
      <c r="BM243" s="90">
        <f>IF(ISNA(VLOOKUP($B243,'[1]1718  Exp_Rev Access'!$F$7:$GK$318,54,FALSE)),"",VLOOKUP($B243,'[1]1718  Exp_Rev Access'!$F$7:$GK$318,54,FALSE))</f>
        <v>0</v>
      </c>
      <c r="BN243" s="90">
        <f>IF(ISNA(VLOOKUP($B243,'[1]1718  Exp_Rev Access'!$F$7:$GK$318,55,FALSE)),"",VLOOKUP($B243,'[1]1718  Exp_Rev Access'!$F$7:$GK$318,55,FALSE))</f>
        <v>0</v>
      </c>
      <c r="BO243" s="90">
        <f>IF(ISNA(VLOOKUP($B243,'[1]1718  Exp_Rev Access'!$F$7:$GK$318,56,FALSE)),"",VLOOKUP($B243,'[1]1718  Exp_Rev Access'!$F$7:$GK$318,56,FALSE))</f>
        <v>0</v>
      </c>
      <c r="BP243" s="90">
        <f>IF(ISNA(VLOOKUP($B243,'[1]1718  Exp_Rev Access'!$F$7:$GK$318,57,FALSE)),"",VLOOKUP($B243,'[1]1718  Exp_Rev Access'!$F$7:$GK$318,57,FALSE))</f>
        <v>0</v>
      </c>
      <c r="BQ243" s="90">
        <f>IF(ISNA(VLOOKUP($B243,'[1]1718  Exp_Rev Access'!$F$7:$GK$318,58,FALSE)),"",VLOOKUP($B243,'[1]1718  Exp_Rev Access'!$F$7:$GK$318,58,FALSE))</f>
        <v>0</v>
      </c>
      <c r="BR243" s="90">
        <f>IF(ISNA(VLOOKUP($B243,'[1]1718  Exp_Rev Access'!$F$7:$GK$318,59,FALSE)),"",VLOOKUP($B243,'[1]1718  Exp_Rev Access'!$F$7:$GK$318,59,FALSE))</f>
        <v>0</v>
      </c>
      <c r="BS243" s="90">
        <f>IF(ISNA(VLOOKUP($B243,'[1]1718  Exp_Rev Access'!$F$7:$GK$318,60,FALSE)),"",VLOOKUP($B243,'[1]1718  Exp_Rev Access'!$F$7:$GK$318,60,FALSE))</f>
        <v>0</v>
      </c>
      <c r="BT243" s="90">
        <f>IF(ISNA(VLOOKUP($B243,'[1]1718  Exp_Rev Access'!$F$7:$GK$318,61,FALSE)),"",VLOOKUP($B243,'[1]1718  Exp_Rev Access'!$F$7:$GK$318,61,FALSE))</f>
        <v>0</v>
      </c>
      <c r="BU243" s="90">
        <f>IF(ISNA(VLOOKUP($B243,'[1]1718  Exp_Rev Access'!$F$7:$GK$318,62,FALSE)),"",VLOOKUP($B243,'[1]1718  Exp_Rev Access'!$F$7:$GK$318,62,FALSE))</f>
        <v>0</v>
      </c>
      <c r="BV243" s="56">
        <f t="shared" si="571"/>
        <v>481380.67000000004</v>
      </c>
      <c r="BW243" s="92">
        <f t="shared" ref="BW243:BW251" si="672">BV243/E243</f>
        <v>0.12155559808909755</v>
      </c>
      <c r="BX243" s="71">
        <f t="shared" ref="BX243:BX251" si="673">BV243/D243</f>
        <v>3501.4596304917086</v>
      </c>
      <c r="BY243" s="90">
        <f>IF(ISNA(VLOOKUP($B243,'[1]1718  Exp_Rev Access'!$F$7:$GK$318,64,FALSE)),"",VLOOKUP($B243,'[1]1718  Exp_Rev Access'!$F$7:$GK$318,64,FALSE))</f>
        <v>0</v>
      </c>
      <c r="BZ243" s="90">
        <f>IF(ISNA(VLOOKUP($B243,'[1]1718  Exp_Rev Access'!$F$7:$GK$318,65,FALSE)),"",VLOOKUP($B243,'[1]1718  Exp_Rev Access'!$F$7:$GK$318,65,FALSE))</f>
        <v>1510745.57</v>
      </c>
      <c r="CA243" s="90">
        <f>IF(ISNA(VLOOKUP($B243,'[1]1718  Exp_Rev Access'!$F$7:$GK$318,66,FALSE)),"",VLOOKUP($B243,'[1]1718  Exp_Rev Access'!$F$7:$GK$318,66,FALSE))</f>
        <v>38602.5</v>
      </c>
      <c r="CB243" s="90">
        <f>IF(ISNA(VLOOKUP($B243,'[1]1718  Exp_Rev Access'!$F$7:$GK$318,67,FALSE)),"",VLOOKUP($B243,'[1]1718  Exp_Rev Access'!$F$7:$GK$318,67,FALSE))</f>
        <v>0</v>
      </c>
      <c r="CC243" s="90">
        <f>IF(ISNA(VLOOKUP($B243,'[1]1718  Exp_Rev Access'!$F$7:$GK$318,68,FALSE)),"",VLOOKUP($B243,'[1]1718  Exp_Rev Access'!$F$7:$GK$318,68,FALSE))</f>
        <v>15267.53</v>
      </c>
      <c r="CD243" s="90">
        <f>IF(ISNA(VLOOKUP($B243,'[1]1718  Exp_Rev Access'!$F$7:$GK$318,69,FALSE)),"",VLOOKUP($B243,'[1]1718  Exp_Rev Access'!$F$7:$GK$318,69,FALSE))</f>
        <v>0</v>
      </c>
      <c r="CE243" s="56">
        <f t="shared" si="566"/>
        <v>1564615.6</v>
      </c>
      <c r="CF243" s="92">
        <f t="shared" si="591"/>
        <v>0.39508812233264834</v>
      </c>
      <c r="CG243" s="78">
        <f t="shared" si="592"/>
        <v>11380.677916787898</v>
      </c>
      <c r="CH243" s="90">
        <f>IF(ISNA(VLOOKUP($B243,'[1]1718  Exp_Rev Access'!$F$7:$GK$318,$CH$2,FALSE)),"",VLOOKUP($B243,'[1]1718  Exp_Rev Access'!$F$7:$GK$318,$CH$2,FALSE))</f>
        <v>0</v>
      </c>
      <c r="CI243" s="90">
        <f>IF(ISNA(VLOOKUP($B243,'[1]1718  Exp_Rev Access'!$F$7:$GK$318,$CI$2,FALSE)),"",VLOOKUP($B243,'[1]1718  Exp_Rev Access'!$F$7:$GK$318,$CI$2,FALSE))</f>
        <v>0</v>
      </c>
      <c r="CJ243" s="90">
        <f>IF(ISNA(VLOOKUP($B243,'[1]1718  Exp_Rev Access'!$F$7:$GK$318,$CJ$2,FALSE)),"",VLOOKUP($B243,'[1]1718  Exp_Rev Access'!$F$7:$GK$318,$CJ$2,FALSE))</f>
        <v>0</v>
      </c>
      <c r="CK243" s="90">
        <f>IF(ISNA(VLOOKUP($B243,'[1]1718  Exp_Rev Access'!$F$7:$GK$318,$CK$2,FALSE)),"",VLOOKUP($B243,'[1]1718  Exp_Rev Access'!$F$7:$GK$318,$CK$2,FALSE))</f>
        <v>0</v>
      </c>
      <c r="CL243" s="90">
        <f>IF(ISNA(VLOOKUP($B243,'[1]1718  Exp_Rev Access'!$F$7:$GK$318,$CL$2,FALSE)),"",VLOOKUP($B243,'[1]1718  Exp_Rev Access'!$F$7:$GK$318,$CL$2,FALSE))</f>
        <v>0</v>
      </c>
      <c r="CM243" s="90">
        <f>IF(ISNA(VLOOKUP($B243,'[1]1718  Exp_Rev Access'!$F$7:$GK$318,$CM$2,FALSE)),"",VLOOKUP($B243,'[1]1718  Exp_Rev Access'!$F$7:$GK$318,$CM$2,FALSE))</f>
        <v>0</v>
      </c>
      <c r="CN243" s="90">
        <f>IF(ISNA(VLOOKUP($B243,'[1]1718  Exp_Rev Access'!$F$7:$GK$318,$CN$2,FALSE)),"",VLOOKUP($B243,'[1]1718  Exp_Rev Access'!$F$7:$GK$318,$CN$2,FALSE))</f>
        <v>0</v>
      </c>
      <c r="CO243" s="90">
        <f>IF(ISNA(VLOOKUP($B243,'[1]1718  Exp_Rev Access'!$F$7:$GK$318,$CO$2,FALSE)),"",VLOOKUP($B243,'[1]1718  Exp_Rev Access'!$F$7:$GK$318,$CO$2,FALSE))</f>
        <v>0</v>
      </c>
      <c r="CP243" s="90">
        <f>IF(ISNA(VLOOKUP($B243,'[1]1718  Exp_Rev Access'!$F$7:$GK$318,$CP$2,FALSE)),"",VLOOKUP($B243,'[1]1718  Exp_Rev Access'!$F$7:$GK$318,$CP$2,FALSE))</f>
        <v>0</v>
      </c>
      <c r="CQ243" s="90">
        <f>IF(ISNA(VLOOKUP($B243,'[1]1718  Exp_Rev Access'!$F$7:$GK$318,$CQ$2,FALSE)),"",VLOOKUP($B243,'[1]1718  Exp_Rev Access'!$F$7:$GK$318,$CQ$2,FALSE))</f>
        <v>51028.58</v>
      </c>
      <c r="CR243" s="90">
        <f>IF(ISNA(VLOOKUP($B243,'[1]1718  Exp_Rev Access'!$F$7:$GK$318,$CR$2,FALSE)),"",VLOOKUP($B243,'[1]1718  Exp_Rev Access'!$F$7:$GK$318,$CR$2,FALSE))</f>
        <v>0</v>
      </c>
      <c r="CS243" s="90">
        <f>IF(ISNA(VLOOKUP($B243,'[1]1718  Exp_Rev Access'!$F$7:$GK$318,$CS$2,FALSE)),"",VLOOKUP($B243,'[1]1718  Exp_Rev Access'!$F$7:$GK$318,$CS$2,FALSE))</f>
        <v>0</v>
      </c>
      <c r="CT243" s="90">
        <f>IF(ISNA(VLOOKUP($B243,'[1]1718  Exp_Rev Access'!$F$7:$GK$318,$CT$2,FALSE)),"",VLOOKUP($B243,'[1]1718  Exp_Rev Access'!$F$7:$GK$318,$CT$2,FALSE))</f>
        <v>0</v>
      </c>
      <c r="CU243" s="90">
        <f>IF(ISNA(VLOOKUP($B243,'[1]1718  Exp_Rev Access'!$F$7:$GK$318,$CU$2,FALSE)),"",VLOOKUP($B243,'[1]1718  Exp_Rev Access'!$F$7:$GK$318,$CU$2,FALSE))</f>
        <v>208455.47</v>
      </c>
      <c r="CV243" s="90">
        <f>IF(ISNA(VLOOKUP($B243,'[1]1718  Exp_Rev Access'!$F$7:$GK$318,$CV$2,FALSE)),"",VLOOKUP($B243,'[1]1718  Exp_Rev Access'!$F$7:$GK$318,$CV$2,FALSE))</f>
        <v>11951.57</v>
      </c>
      <c r="CW243" s="90">
        <f>IF(ISNA(VLOOKUP($B243,'[1]1718  Exp_Rev Access'!$F$7:$GK$318,$CW$2,FALSE)),"",VLOOKUP($B243,'[1]1718  Exp_Rev Access'!$F$7:$GK$318,$CW$2,FALSE))</f>
        <v>0</v>
      </c>
      <c r="CX243" s="90">
        <f>IF(ISNA(VLOOKUP($B243,'[1]1718  Exp_Rev Access'!$F$7:$GK$318,$CX$2,FALSE)),"",VLOOKUP($B243,'[1]1718  Exp_Rev Access'!$F$7:$GK$318,$CX$2,FALSE))</f>
        <v>0</v>
      </c>
      <c r="CY243" s="90">
        <f>IF(ISNA(VLOOKUP($B243,'[1]1718  Exp_Rev Access'!$F$7:$GK$318,$CY$2,FALSE)),"",VLOOKUP($B243,'[1]1718  Exp_Rev Access'!$F$7:$GK$318,$CY$2,FALSE))</f>
        <v>0</v>
      </c>
      <c r="CZ243" s="90">
        <f>IF(ISNA(VLOOKUP($B243,'[1]1718  Exp_Rev Access'!$F$7:$GK$318,$CZ$2,FALSE)),"",VLOOKUP($B243,'[1]1718  Exp_Rev Access'!$F$7:$GK$318,$CZ$2,FALSE))</f>
        <v>0</v>
      </c>
      <c r="DA243" s="90">
        <f>IF(ISNA(VLOOKUP($B243,'[1]1718  Exp_Rev Access'!$F$7:$GK$318,$DA$2,FALSE)),"",VLOOKUP($B243,'[1]1718  Exp_Rev Access'!$F$7:$GK$318,$DA$2,FALSE))</f>
        <v>0</v>
      </c>
      <c r="DB243" s="90">
        <f>IF(ISNA(VLOOKUP($B243,'[1]1718  Exp_Rev Access'!$F$7:$GK$318,$DB$2,FALSE)),"",VLOOKUP($B243,'[1]1718  Exp_Rev Access'!$F$7:$GK$318,$DB$2,FALSE))</f>
        <v>6264.14</v>
      </c>
      <c r="DC243" s="90">
        <f>IF(ISNA(VLOOKUP($B243,'[1]1718  Exp_Rev Access'!$F$7:$GK$318,$DC$2,FALSE)),"",VLOOKUP($B243,'[1]1718  Exp_Rev Access'!$F$7:$GK$318,$DC$2,FALSE))</f>
        <v>0</v>
      </c>
      <c r="DD243" s="90">
        <f>IF(ISNA(VLOOKUP($B243,'[1]1718  Exp_Rev Access'!$F$7:$GK$318,$DD$2,FALSE)),"",VLOOKUP($B243,'[1]1718  Exp_Rev Access'!$F$7:$GK$318,$DD$2,FALSE))</f>
        <v>0</v>
      </c>
      <c r="DE243" s="90">
        <f>IF(ISNA(VLOOKUP($B243,'[1]1718  Exp_Rev Access'!$F$7:$GK$318,$DE$2,FALSE)),"",VLOOKUP($B243,'[1]1718  Exp_Rev Access'!$F$7:$GK$318,$DE$2,FALSE))</f>
        <v>0</v>
      </c>
      <c r="DF243" s="90">
        <f>IF(ISNA(VLOOKUP($B243,'[1]1718  Exp_Rev Access'!$F$7:$GK$318,$DF$2,FALSE)),"",VLOOKUP($B243,'[1]1718  Exp_Rev Access'!$F$7:$GK$318,$DF$2,FALSE))</f>
        <v>0</v>
      </c>
      <c r="DG243" s="90">
        <f>IF(ISNA(VLOOKUP($B243,'[1]1718  Exp_Rev Access'!$F$7:$GK$318,$DG$2,FALSE)),"",VLOOKUP($B243,'[1]1718  Exp_Rev Access'!$F$7:$GK$318,$DG$2,FALSE))</f>
        <v>0</v>
      </c>
      <c r="DH243" s="90">
        <f>IF(ISNA(VLOOKUP($B243,'[1]1718  Exp_Rev Access'!$F$7:$GK$318,$DH$2,FALSE)),"",VLOOKUP($B243,'[1]1718  Exp_Rev Access'!$F$7:$GK$318,$DH$2,FALSE))</f>
        <v>2567.9299999999998</v>
      </c>
      <c r="DI243" s="90">
        <f>IF(ISNA(VLOOKUP($B243,'[1]1718  Exp_Rev Access'!$F$7:$GK$318,$DI$2,FALSE)),"",VLOOKUP($B243,'[1]1718  Exp_Rev Access'!$F$7:$GK$318,$DI$2,FALSE))</f>
        <v>100701.11</v>
      </c>
      <c r="DJ243" s="90">
        <f>IF(ISNA(VLOOKUP($B243,'[1]1718  Exp_Rev Access'!$F$7:$GK$318,$DJ$2,FALSE)),"",VLOOKUP($B243,'[1]1718  Exp_Rev Access'!$F$7:$GK$318,$DJ$2,FALSE))</f>
        <v>0</v>
      </c>
      <c r="DK243" s="90">
        <f>IF(ISNA(VLOOKUP($B243,'[1]1718  Exp_Rev Access'!$F$7:$GK$318,$DK$2,FALSE)),"",VLOOKUP($B243,'[1]1718  Exp_Rev Access'!$F$7:$GK$318,$DK$2,FALSE))</f>
        <v>0</v>
      </c>
      <c r="DL243" s="90">
        <f>IF(ISNA(VLOOKUP($B243,'[1]1718  Exp_Rev Access'!$F$7:$GK$318,$DL$2,FALSE)),"",VLOOKUP($B243,'[1]1718  Exp_Rev Access'!$F$7:$GK$318,$DL$2,FALSE))</f>
        <v>0</v>
      </c>
      <c r="DM243" s="90">
        <f>IF(ISNA(VLOOKUP($B243,'[1]1718  Exp_Rev Access'!$F$7:$GK$318,$DM$2,FALSE)),"",VLOOKUP($B243,'[1]1718  Exp_Rev Access'!$F$7:$GK$318,$DM$2,FALSE))</f>
        <v>0</v>
      </c>
      <c r="DN243" s="90">
        <f>IF(ISNA(VLOOKUP($B243,'[1]1718  Exp_Rev Access'!$F$7:$GK$318,$DN$2,FALSE)),"",VLOOKUP($B243,'[1]1718  Exp_Rev Access'!$F$7:$GK$318,$DN$2,FALSE))</f>
        <v>0</v>
      </c>
      <c r="DO243" s="90">
        <f>IF(ISNA(VLOOKUP($B243,'[1]1718  Exp_Rev Access'!$F$7:$GK$318,$DO$2,FALSE)),"",VLOOKUP($B243,'[1]1718  Exp_Rev Access'!$F$7:$GK$318,$DO$2,FALSE))</f>
        <v>0</v>
      </c>
      <c r="DP243" s="90">
        <f>IF(ISNA(VLOOKUP($B243,'[1]1718  Exp_Rev Access'!$F$7:$GK$318,$DP$2,FALSE)),"",VLOOKUP($B243,'[1]1718  Exp_Rev Access'!$F$7:$GK$318,$DP$2,FALSE))</f>
        <v>0</v>
      </c>
      <c r="DQ243" s="90">
        <f>IF(ISNA(VLOOKUP($B243,'[1]1718  Exp_Rev Access'!$F$7:$GK$318,$DQ$2,FALSE)),"",VLOOKUP($B243,'[1]1718  Exp_Rev Access'!$F$7:$GK$318,$DQ$2,FALSE))</f>
        <v>0</v>
      </c>
      <c r="DR243" s="90">
        <f>IF(ISNA(VLOOKUP($B243,'[1]1718  Exp_Rev Access'!$F$7:$GK$318,$DR$2,FALSE)),"",VLOOKUP($B243,'[1]1718  Exp_Rev Access'!$F$7:$GK$318,$DR$2,FALSE))</f>
        <v>0</v>
      </c>
      <c r="DS243" s="90">
        <f>IF(ISNA(VLOOKUP($B243,'[1]1718  Exp_Rev Access'!$F$7:$GK$318,$DS$2,FALSE)),"",VLOOKUP($B243,'[1]1718  Exp_Rev Access'!$F$7:$GK$318,$DS$2,FALSE))</f>
        <v>0</v>
      </c>
      <c r="DT243" s="90">
        <f>IF(ISNA(VLOOKUP($B243,'[1]1718  Exp_Rev Access'!$F$7:$GK$318,$DT$2,FALSE)),"",VLOOKUP($B243,'[1]1718  Exp_Rev Access'!$F$7:$GK$318,$DT$2,FALSE))</f>
        <v>0</v>
      </c>
      <c r="DU243" s="90">
        <f>IF(ISNA(VLOOKUP($B243,'[1]1718  Exp_Rev Access'!$F$7:$GK$318,$DU$2,FALSE)),"",VLOOKUP($B243,'[1]1718  Exp_Rev Access'!$F$7:$GK$318,$DU$2,FALSE))</f>
        <v>0</v>
      </c>
      <c r="DV243" s="90">
        <f>IF(ISNA(VLOOKUP($B243,'[1]1718  Exp_Rev Access'!$F$7:$GK$318,$DV$2,FALSE)),"",VLOOKUP($B243,'[1]1718  Exp_Rev Access'!$F$7:$GK$318,$DV$2,FALSE))</f>
        <v>0</v>
      </c>
      <c r="DW243" s="90">
        <f>IF(ISNA(VLOOKUP($B243,'[1]1718  Exp_Rev Access'!$F$7:$GK$318,$DW$2,FALSE)),"",VLOOKUP($B243,'[1]1718  Exp_Rev Access'!$F$7:$GK$318,$DW$2,FALSE))</f>
        <v>0</v>
      </c>
      <c r="DX243" s="90">
        <f>IF(ISNA(VLOOKUP($B243,'[1]1718  Exp_Rev Access'!$F$7:$GK$318,$DX$2,FALSE)),"",VLOOKUP($B243,'[1]1718  Exp_Rev Access'!$F$7:$GK$318,$DX$2,FALSE))</f>
        <v>0</v>
      </c>
      <c r="DY243" s="90">
        <f>IF(ISNA(VLOOKUP($B243,'[1]1718  Exp_Rev Access'!$F$7:$GK$318,$DY$2,FALSE)),"",VLOOKUP($B243,'[1]1718  Exp_Rev Access'!$F$7:$GK$318,$DY$2,FALSE))</f>
        <v>7460.27</v>
      </c>
      <c r="DZ243" s="90">
        <f>IF(ISNA(VLOOKUP($B243,'[1]1718  Exp_Rev Access'!$F$7:$GK$318,$DZ$2,FALSE)),"",VLOOKUP($B243,'[1]1718  Exp_Rev Access'!$F$7:$GK$318,$DZ$2,FALSE))</f>
        <v>0</v>
      </c>
      <c r="EA243" s="90">
        <f>IF(ISNA(VLOOKUP($B243,'[1]1718  Exp_Rev Access'!$F$7:$GK$318,$EA$2,FALSE)),"",VLOOKUP($B243,'[1]1718  Exp_Rev Access'!$F$7:$GK$318,$EA$2,FALSE))</f>
        <v>0</v>
      </c>
      <c r="EB243" s="90">
        <f>IF(ISNA(VLOOKUP($B243,'[1]1718  Exp_Rev Access'!$F$7:$GK$318,$EB$2,FALSE)),"",VLOOKUP($B243,'[1]1718  Exp_Rev Access'!$F$7:$GK$318,$EB$2,FALSE))</f>
        <v>0</v>
      </c>
      <c r="EC243" s="90">
        <f>IF(ISNA(VLOOKUP($B243,'[1]1718  Exp_Rev Access'!$F$7:$GK$318,$EC$2,FALSE)),"",VLOOKUP($B243,'[1]1718  Exp_Rev Access'!$F$7:$GK$318,$EC$2,FALSE))</f>
        <v>0</v>
      </c>
      <c r="ED243" s="90">
        <f>IF(ISNA(VLOOKUP($B243,'[1]1718  Exp_Rev Access'!$F$7:$GK$318,$ED$2,FALSE)),"",VLOOKUP($B243,'[1]1718  Exp_Rev Access'!$F$7:$GK$318,$ED$2,FALSE))</f>
        <v>0</v>
      </c>
      <c r="EE243" s="90">
        <f>IF(ISNA(VLOOKUP($B243,'[1]1718  Exp_Rev Access'!$F$7:$GK$318,$EE$2,FALSE)),"",VLOOKUP($B243,'[1]1718  Exp_Rev Access'!$F$7:$GK$318,$EE$2,FALSE))</f>
        <v>0</v>
      </c>
      <c r="EF243" s="90">
        <f>IF(ISNA(VLOOKUP($B243,'[1]1718  Exp_Rev Access'!$F$7:$GK$318,$EF$2,FALSE)),"",VLOOKUP($B243,'[1]1718  Exp_Rev Access'!$F$7:$GK$318,$EF$2,FALSE))</f>
        <v>0</v>
      </c>
      <c r="EG243" s="90">
        <f>IF(ISNA(VLOOKUP($B243,'[1]1718  Exp_Rev Access'!$F$7:$GK$318,$EG$2,FALSE)),"",VLOOKUP($B243,'[1]1718  Exp_Rev Access'!$F$7:$GK$318,$EG$2,FALSE))</f>
        <v>38847.67</v>
      </c>
      <c r="EH243" s="90">
        <f>IF(ISNA(VLOOKUP($B243,'[1]1718  Exp_Rev Access'!$F$7:$GK$318,$EH$2,FALSE)),"",VLOOKUP($B243,'[1]1718  Exp_Rev Access'!$F$7:$GK$318,$EH$2,FALSE))</f>
        <v>0</v>
      </c>
      <c r="EI243" s="90">
        <f>IF(ISNA(VLOOKUP($B243,'[1]1718  Exp_Rev Access'!$F$7:$GK$318,$EI$2,FALSE)),"",VLOOKUP($B243,'[1]1718  Exp_Rev Access'!$F$7:$GK$318,$EI$2,FALSE))</f>
        <v>0</v>
      </c>
      <c r="EJ243" s="90">
        <f>IF(ISNA(VLOOKUP($B243,'[1]1718  Exp_Rev Access'!$F$7:$GK$318,$EJ$2,FALSE)),"",VLOOKUP($B243,'[1]1718  Exp_Rev Access'!$F$7:$GK$318,$EJ$2,FALSE))</f>
        <v>0</v>
      </c>
      <c r="EK243" s="90">
        <f>IF(ISNA(VLOOKUP($B243,'[1]1718  Exp_Rev Access'!$F$7:$GK$318,$EK$2,FALSE)),"",VLOOKUP($B243,'[1]1718  Exp_Rev Access'!$F$7:$GK$318,$EK$2,FALSE))</f>
        <v>0</v>
      </c>
      <c r="EL243" s="90">
        <f>IF(ISNA(VLOOKUP($B243,'[1]1718  Exp_Rev Access'!$F$7:$GK$318,$EL$2,FALSE)),"",VLOOKUP($B243,'[1]1718  Exp_Rev Access'!$F$7:$GK$318,$EL$2,FALSE))</f>
        <v>0</v>
      </c>
      <c r="EM243" s="90">
        <f>IF(ISNA(VLOOKUP($B243,'[1]1718  Exp_Rev Access'!$F$7:$GK$318,$EM$2,FALSE)),"",VLOOKUP($B243,'[1]1718  Exp_Rev Access'!$F$7:$GK$318,$EM$2,FALSE))</f>
        <v>0</v>
      </c>
      <c r="EN243" s="90">
        <f>IF(ISNA(VLOOKUP($B243,'[1]1718  Exp_Rev Access'!$F$7:$GK$318,$EN$2,FALSE)),"",VLOOKUP($B243,'[1]1718  Exp_Rev Access'!$F$7:$GK$318,$EN$2,FALSE))</f>
        <v>0</v>
      </c>
      <c r="EO243" s="90">
        <f>IF(ISNA(VLOOKUP($B243,'[1]1718  Exp_Rev Access'!$F$7:$GK$318,$EO$2,FALSE)),"",VLOOKUP($B243,'[1]1718  Exp_Rev Access'!$F$7:$GK$318,$EO$2,FALSE))</f>
        <v>0</v>
      </c>
      <c r="EP243" s="90">
        <f>IF(ISNA(VLOOKUP($B243,'[1]1718  Exp_Rev Access'!$F$7:$GK$318,$EP$2,FALSE)),"",VLOOKUP($B243,'[1]1718  Exp_Rev Access'!$F$7:$GK$318,$EP$2,FALSE))</f>
        <v>0</v>
      </c>
      <c r="EQ243" s="90">
        <f>IF(ISNA(VLOOKUP($B243,'[1]1718  Exp_Rev Access'!$F$7:$GK$318,$EQ$2,FALSE)),"",VLOOKUP($B243,'[1]1718  Exp_Rev Access'!$F$7:$GK$318,$EQ$2,FALSE))</f>
        <v>0</v>
      </c>
      <c r="ER243" s="90">
        <f>IF(ISNA(VLOOKUP($B243,'[1]1718  Exp_Rev Access'!$F$7:$GK$318,$ER$2,FALSE)),"",VLOOKUP($B243,'[1]1718  Exp_Rev Access'!$F$7:$GK$318,$ER$2,FALSE))</f>
        <v>0</v>
      </c>
      <c r="ES243" s="90">
        <f>IF(ISNA(VLOOKUP($B243,'[1]1718  Exp_Rev Access'!$F$7:$GK$318,$ES$2,FALSE)),"",VLOOKUP($B243,'[1]1718  Exp_Rev Access'!$F$7:$GK$318,$ES$2,FALSE))</f>
        <v>0</v>
      </c>
      <c r="ET243" s="90">
        <f>IF(ISNA(VLOOKUP($B243,'[1]1718  Exp_Rev Access'!$F$7:$GK$318,$ET$2,FALSE)),"",VLOOKUP($B243,'[1]1718  Exp_Rev Access'!$F$7:$GK$318,$ET$2,FALSE))</f>
        <v>0</v>
      </c>
      <c r="EU243" s="90">
        <f>IF(ISNA(VLOOKUP($B243,'[1]1718  Exp_Rev Access'!$F$7:$GK$318,$EU$2,FALSE)),"",VLOOKUP($B243,'[1]1718  Exp_Rev Access'!$F$7:$GK$318,$EU$2,FALSE))</f>
        <v>0</v>
      </c>
      <c r="EV243" s="90">
        <f>IF(ISNA(VLOOKUP($B243,'[1]1718  Exp_Rev Access'!$F$7:$GK$318,$EV$2,FALSE)),"",VLOOKUP($B243,'[1]1718  Exp_Rev Access'!$F$7:$GK$318,$EV$2,FALSE))</f>
        <v>0</v>
      </c>
      <c r="EW243" s="90">
        <f>IF(ISNA(VLOOKUP($B243,'[1]1718  Exp_Rev Access'!$F$7:$GK$318,$EW$2,FALSE)),"",VLOOKUP($B243,'[1]1718  Exp_Rev Access'!$F$7:$GK$318,$EW$2,FALSE))</f>
        <v>0</v>
      </c>
      <c r="EX243" s="90">
        <f>IF(ISNA(VLOOKUP($B243,'[1]1718  Exp_Rev Access'!$F$7:$GK$318,$EX$2,FALSE)),"",VLOOKUP($B243,'[1]1718  Exp_Rev Access'!$F$7:$GK$318,$EX$2,FALSE))</f>
        <v>0</v>
      </c>
      <c r="EY243" s="90">
        <f>IF(ISNA(VLOOKUP($B243,'[1]1718  Exp_Rev Access'!$F$7:$GK$318,$EY$2,FALSE)),"",VLOOKUP($B243,'[1]1718  Exp_Rev Access'!$F$7:$GK$318,$EY$2,FALSE))</f>
        <v>0</v>
      </c>
      <c r="EZ243" s="90">
        <f>IF(ISNA(VLOOKUP($B243,'[1]1718  Exp_Rev Access'!$F$7:$GK$318,$EZ$2,FALSE)),"",VLOOKUP($B243,'[1]1718  Exp_Rev Access'!$F$7:$GK$318,$EZ$2,FALSE))</f>
        <v>0</v>
      </c>
      <c r="FA243" s="90">
        <f>IF(ISNA(VLOOKUP($B243,'[1]1718  Exp_Rev Access'!$F$7:$GK$318,$FA$2,FALSE)),"",VLOOKUP($B243,'[1]1718  Exp_Rev Access'!$F$7:$GK$318,$FA$2,FALSE))</f>
        <v>0</v>
      </c>
      <c r="FB243" s="90">
        <f>IF(ISNA(VLOOKUP($B243,'[1]1718  Exp_Rev Access'!$F$7:$GK$318,$FB$2,FALSE)),"",VLOOKUP($B243,'[1]1718  Exp_Rev Access'!$F$7:$GK$318,$FB$2,FALSE))</f>
        <v>0</v>
      </c>
      <c r="FC243" s="90">
        <f>IF(ISNA(VLOOKUP($B243,'[1]1718  Exp_Rev Access'!$F$7:$GK$318,$FC$2,FALSE)),"",VLOOKUP($B243,'[1]1718  Exp_Rev Access'!$F$7:$GK$318,$FC$2,FALSE))</f>
        <v>0</v>
      </c>
      <c r="FD243" s="90">
        <f>IF(ISNA(VLOOKUP($B243,'[1]1718  Exp_Rev Access'!$F$7:$GK$318,$FD$2,FALSE)),"",VLOOKUP($B243,'[1]1718  Exp_Rev Access'!$F$7:$GK$318,$FD$2,FALSE))</f>
        <v>0</v>
      </c>
      <c r="FE243" s="90">
        <f>IF(ISNA(VLOOKUP($B243,'[1]1718  Exp_Rev Access'!$F$7:$GK$318,$FE$2,FALSE)),"",VLOOKUP($B243,'[1]1718  Exp_Rev Access'!$F$7:$GK$318,$FE$2,FALSE))</f>
        <v>0</v>
      </c>
      <c r="FF243" s="90">
        <f>IF(ISNA(VLOOKUP($B243,'[1]1718  Exp_Rev Access'!$F$7:$GK$318,$FF$2,FALSE)),"",VLOOKUP($B243,'[1]1718  Exp_Rev Access'!$F$7:$GK$318,$FF$2,FALSE))</f>
        <v>0</v>
      </c>
      <c r="FG243" s="90">
        <f>IF(ISNA(VLOOKUP($B243,'[1]1718  Exp_Rev Access'!$F$7:$GK$318,$FG$2,FALSE)),"",VLOOKUP($B243,'[1]1718  Exp_Rev Access'!$F$7:$GK$318,$FG$2,FALSE))</f>
        <v>0</v>
      </c>
      <c r="FH243" s="90">
        <f>IF(ISNA(VLOOKUP($B243,'[1]1718  Exp_Rev Access'!$F$7:$GK$318,$FH$2,FALSE)),"",VLOOKUP($B243,'[1]1718  Exp_Rev Access'!$F$7:$GK$318,$FH$2,FALSE))</f>
        <v>0</v>
      </c>
      <c r="FI243" s="90">
        <f>IF(ISNA(VLOOKUP($B243,'[1]1718  Exp_Rev Access'!$F$7:$GK$318,$FI$2,FALSE)),"",VLOOKUP($B243,'[1]1718  Exp_Rev Access'!$F$7:$GK$318,$FI$2,FALSE))</f>
        <v>0</v>
      </c>
      <c r="FJ243" s="90">
        <f>IF(ISNA(VLOOKUP($B243,'[1]1718  Exp_Rev Access'!$F$7:$GK$318,$FJ$2,FALSE)),"",VLOOKUP($B243,'[1]1718  Exp_Rev Access'!$F$7:$GK$318,$FJ$2,FALSE))</f>
        <v>8703.5</v>
      </c>
      <c r="FK243" s="90">
        <f>IF(ISNA(VLOOKUP($B243,'[1]1718  Exp_Rev Access'!$F$7:$GK$318,$FK$2,FALSE)),"",VLOOKUP($B243,'[1]1718  Exp_Rev Access'!$F$7:$GK$318,$FK$2,FALSE))</f>
        <v>0</v>
      </c>
      <c r="FL243" s="90">
        <f>IF(ISNA(VLOOKUP($B243,'[1]1718  Exp_Rev Access'!$F$7:$GK$318,$FL$2,FALSE)),"",VLOOKUP($B243,'[1]1718  Exp_Rev Access'!$F$7:$GK$318,$FL$2,FALSE))</f>
        <v>0</v>
      </c>
      <c r="FM243" s="90">
        <f>IF(ISNA(VLOOKUP($B243,'[1]1718  Exp_Rev Access'!$F$7:$GK$318,$FM$2,FALSE)),"",VLOOKUP($B243,'[1]1718  Exp_Rev Access'!$F$7:$GK$318,$FM$2,FALSE))</f>
        <v>0</v>
      </c>
      <c r="FN243" s="90">
        <f>IF(ISNA(VLOOKUP($B243,'[1]1718  Exp_Rev Access'!$F$7:$GK$318,$FN$2,FALSE)),"",VLOOKUP($B243,'[1]1718  Exp_Rev Access'!$F$7:$GK$318,$FN$2,FALSE))</f>
        <v>0</v>
      </c>
      <c r="FO243" s="90">
        <f>IF(ISNA(VLOOKUP($B243,'[1]1718  Exp_Rev Access'!$F$7:$GK$318,$FO$2,FALSE)),"",VLOOKUP($B243,'[1]1718  Exp_Rev Access'!$F$7:$GK$318,$FO$2,FALSE))</f>
        <v>0</v>
      </c>
      <c r="FP243" s="90">
        <f>IF(ISNA(VLOOKUP($B243,'[1]1718  Exp_Rev Access'!$F$7:$GK$318,$FP$2,FALSE)),"",VLOOKUP($B243,'[1]1718  Exp_Rev Access'!$F$7:$GK$318,$FP$2,FALSE))</f>
        <v>0</v>
      </c>
      <c r="FQ243" s="90">
        <f>IF(ISNA(VLOOKUP($B243,'[1]1718  Exp_Rev Access'!$F$7:$GK$318,$FQ$2,FALSE)),"",VLOOKUP($B243,'[1]1718  Exp_Rev Access'!$F$7:$GK$318,$FQ$2,FALSE))</f>
        <v>0</v>
      </c>
      <c r="FR243" s="90">
        <f>IF(ISNA(VLOOKUP($B243,'[1]1718  Exp_Rev Access'!$F$7:$GK$318,$FR$2,FALSE)),"",VLOOKUP($B243,'[1]1718  Exp_Rev Access'!$F$7:$GK$318,$FR$2,FALSE))</f>
        <v>7834.21</v>
      </c>
      <c r="FS243" s="56">
        <f t="shared" ref="FS243:FS251" si="674">SUM(CH243:FR243)</f>
        <v>443814.45</v>
      </c>
      <c r="FT243" s="92">
        <f t="shared" ref="FT243:FT251" si="675">FS243/E243</f>
        <v>0.11206958291518826</v>
      </c>
      <c r="FU243" s="94">
        <f t="shared" ref="FU243:FU251" si="676">FS243/D243</f>
        <v>3228.2110125109111</v>
      </c>
      <c r="FV243" s="95">
        <f>IF(ISNA(VLOOKUP($B243,'[1]1718  Exp_Rev Access'!$F$7:$GK$318,$FV$2,FALSE)),"",VLOOKUP($B243,'[1]1718  Exp_Rev Access'!$F$7:$GK$318,$FV$2,FALSE))</f>
        <v>0</v>
      </c>
      <c r="FW243" s="95">
        <f>IF(ISNA(VLOOKUP($B243,'[1]1718  Exp_Rev Access'!$F$7:$GK$318,$FW$2,FALSE)),"",VLOOKUP($B243,'[1]1718  Exp_Rev Access'!$F$7:$GK$318,$FW$2,FALSE))</f>
        <v>0</v>
      </c>
      <c r="FX243" s="95">
        <f>IF(ISNA(VLOOKUP($B243,'[1]1718  Exp_Rev Access'!$F$7:$GK$318,$FX$2,FALSE)),"",VLOOKUP($B243,'[1]1718  Exp_Rev Access'!$F$7:$GK$318,$FX$2,FALSE))</f>
        <v>0</v>
      </c>
      <c r="FY243" s="95">
        <f>IF(ISNA(VLOOKUP($B243,'[1]1718  Exp_Rev Access'!$F$7:$GK$318,$FY$2,FALSE)),"",VLOOKUP($B243,'[1]1718  Exp_Rev Access'!$F$7:$GK$318,$FY$2,FALSE))</f>
        <v>0</v>
      </c>
      <c r="FZ243" s="95">
        <f>IF(ISNA(VLOOKUP($B243,'[1]1718  Exp_Rev Access'!$F$7:$GK$318,$FZ$2,FALSE)),"",VLOOKUP($B243,'[1]1718  Exp_Rev Access'!$F$7:$GK$318,$FZ$2,FALSE))</f>
        <v>0</v>
      </c>
      <c r="GA243" s="95">
        <f>IF(ISNA(VLOOKUP($B243,'[1]1718  Exp_Rev Access'!$F$7:$GK$318,$GA$2,FALSE)),"",VLOOKUP($B243,'[1]1718  Exp_Rev Access'!$F$7:$GK$318,$GA$2,FALSE))</f>
        <v>0</v>
      </c>
      <c r="GB243" s="95">
        <f>IF(ISNA(VLOOKUP($B243,'[1]1718  Exp_Rev Access'!$F$7:$GK$318,$GB$2,FALSE)),"",VLOOKUP($B243,'[1]1718  Exp_Rev Access'!$F$7:$GK$318,$GB$2,FALSE))</f>
        <v>0</v>
      </c>
      <c r="GC243" s="95">
        <f>IF(ISNA(VLOOKUP($B243,'[1]1718  Exp_Rev Access'!$F$7:$GK$318,$GC$2,FALSE)),"",VLOOKUP($B243,'[1]1718  Exp_Rev Access'!$F$7:$GK$318,$GC$2,FALSE))</f>
        <v>0</v>
      </c>
      <c r="GD243" s="95">
        <f>IF(ISNA(VLOOKUP($B243,'[1]1718  Exp_Rev Access'!$F$7:$GK$318,$GD$2,FALSE)),"",VLOOKUP($B243,'[1]1718  Exp_Rev Access'!$F$7:$GK$318,$GD$2,FALSE))</f>
        <v>0</v>
      </c>
      <c r="GE243" s="95">
        <f>IF(ISNA(VLOOKUP($B243,'[1]1718  Exp_Rev Access'!$F$7:$GK$318,$GE$2,FALSE)),"",VLOOKUP($B243,'[1]1718  Exp_Rev Access'!$F$7:$GK$318,$GE$2,FALSE))</f>
        <v>0</v>
      </c>
      <c r="GF243" s="95">
        <f>IF(ISNA(VLOOKUP($B243,'[1]1718  Exp_Rev Access'!$F$7:$GK$318,$GF$2,FALSE)),"",VLOOKUP($B243,'[1]1718  Exp_Rev Access'!$F$7:$GK$318,$GF$2,FALSE))</f>
        <v>0</v>
      </c>
      <c r="GG243" s="95">
        <f>IF(ISNA(VLOOKUP($B243,'[1]1718  Exp_Rev Access'!$F$7:$GK$318,$GG$2,FALSE)),"",VLOOKUP($B243,'[1]1718  Exp_Rev Access'!$F$7:$GK$318,$GG$2,FALSE))</f>
        <v>0</v>
      </c>
      <c r="GH243" s="95">
        <f>IF(ISNA(VLOOKUP($B243,'[1]1718  Exp_Rev Access'!$F$7:$GK$318,$GH$2,FALSE)),"",VLOOKUP($B243,'[1]1718  Exp_Rev Access'!$F$7:$GK$318,$GH$2,FALSE))</f>
        <v>0</v>
      </c>
      <c r="GI243" s="95">
        <f>IF(ISNA(VLOOKUP($B243,'[1]1718  Exp_Rev Access'!$F$7:$GK$318,$GI$2,FALSE)),"",VLOOKUP($B243,'[1]1718  Exp_Rev Access'!$F$7:$GK$318,$GI$2,FALSE))</f>
        <v>0</v>
      </c>
      <c r="GJ243" s="95">
        <f>IF(ISNA(VLOOKUP($B243,'[1]1718  Exp_Rev Access'!$F$7:$GK$318,$GJ$2,FALSE)),"",VLOOKUP($B243,'[1]1718  Exp_Rev Access'!$F$7:$GK$318,$GJ$2,FALSE))</f>
        <v>0</v>
      </c>
      <c r="GK243" s="95">
        <f>IF(ISNA(VLOOKUP($B243,'[1]1718  Exp_Rev Access'!$F$7:$GK$318,$GK$2,FALSE)),"",VLOOKUP($B243,'[1]1718  Exp_Rev Access'!$F$7:$GK$318,$GK$2,FALSE))</f>
        <v>0</v>
      </c>
      <c r="GL243" s="95">
        <f>IF(ISNA(VLOOKUP($B243,'[1]1718  Exp_Rev Access'!$F$7:$GK$318,$GL$2,FALSE)),"",VLOOKUP($B243,'[1]1718  Exp_Rev Access'!$F$7:$GK$318,$GL$2,FALSE))</f>
        <v>0</v>
      </c>
      <c r="GM243" s="95">
        <f>IF(ISNA(VLOOKUP($B243,'[1]1718  Exp_Rev Access'!$F$7:$GK$318,$GM$2,FALSE)),"",VLOOKUP($B243,'[1]1718  Exp_Rev Access'!$F$7:$GK$318,$GM$2,FALSE))</f>
        <v>0</v>
      </c>
      <c r="GN243" s="95">
        <f>IF(ISNA(VLOOKUP($B243,'[1]1718  Exp_Rev Access'!$F$7:$GK$318,$GN$2,FALSE)),"",VLOOKUP($B243,'[1]1718  Exp_Rev Access'!$F$7:$GK$318,$GN$2,FALSE))</f>
        <v>0</v>
      </c>
      <c r="GO243" s="95">
        <f>IF(ISNA(VLOOKUP($B243,'[1]1718  Exp_Rev Access'!$F$7:$GK$318,$GO$2,FALSE)),"",VLOOKUP($B243,'[1]1718  Exp_Rev Access'!$F$7:$GK$318,$GO$2,FALSE))</f>
        <v>0</v>
      </c>
      <c r="GP243" s="95">
        <f>IF(ISNA(VLOOKUP($B243,'[1]1718  Exp_Rev Access'!$F$7:$GK$318,$GP$2,FALSE)),"",VLOOKUP($B243,'[1]1718  Exp_Rev Access'!$F$7:$GK$318,$GP$2,FALSE))</f>
        <v>0</v>
      </c>
      <c r="GQ243" s="95">
        <f>IF(ISNA(VLOOKUP($B243,'[1]1718  Exp_Rev Access'!$F$7:$GK$318,$GQ$2,FALSE)),"",VLOOKUP($B243,'[1]1718  Exp_Rev Access'!$F$7:$GK$318,$GQ$2,FALSE))</f>
        <v>0</v>
      </c>
      <c r="GR243" s="95">
        <f>IF(ISNA(VLOOKUP($B243,'[1]1718  Exp_Rev Access'!$F$7:$GK$318,$GR$2,FALSE)),"",VLOOKUP($B243,'[1]1718  Exp_Rev Access'!$F$7:$GK$318,$GR$2,FALSE))</f>
        <v>0</v>
      </c>
      <c r="GS243" s="95">
        <f>IF(ISNA(VLOOKUP($B243,'[1]1718  Exp_Rev Access'!$F$7:$GK$318,$GS$2,FALSE)),"",VLOOKUP($B243,'[1]1718  Exp_Rev Access'!$F$7:$GK$318,$GS$2,FALSE))</f>
        <v>0</v>
      </c>
      <c r="GT243" s="95">
        <f>IF(ISNA(VLOOKUP($B243,'[1]1718  Exp_Rev Access'!$F$7:$GK$318,$GT$2,FALSE)),"",VLOOKUP($B243,'[1]1718  Exp_Rev Access'!$F$7:$GK$318,$GT$2,FALSE))</f>
        <v>0</v>
      </c>
      <c r="GU243" s="56">
        <f t="shared" ref="GU243:GU251" si="677">SUM(FV243:GT243)</f>
        <v>0</v>
      </c>
      <c r="GV243" s="92">
        <f t="shared" ref="GV243:GV251" si="678">GU243/E243</f>
        <v>0</v>
      </c>
      <c r="GW243" s="96">
        <f t="shared" ref="GW243:GW251" si="679">GU243/D243</f>
        <v>0</v>
      </c>
    </row>
    <row r="244" spans="1:222" x14ac:dyDescent="0.3">
      <c r="A244" s="73"/>
      <c r="B244" s="88" t="s">
        <v>531</v>
      </c>
      <c r="C244" s="89" t="s">
        <v>532</v>
      </c>
      <c r="D244" s="75">
        <f>IF(ISNA(VLOOKUP($B244,'[1]1718 enrollment_Rev_Exp by size'!$A$7:H578,3,FALSE)),"",VLOOKUP($B244,'[1]1718 enrollment_Rev_Exp by size'!$A$7:$G$350,3,FALSE))</f>
        <v>5107.8599999999997</v>
      </c>
      <c r="E244" s="76">
        <f>IF(ISNA(VLOOKUP($B244,'[1]1718 enrollment_Rev_Exp by size'!$A$7:I579,5,FALSE)),"",VLOOKUP($B244,'[1]1718 enrollment_Rev_Exp by size'!$A$7:$G$350,5,FALSE))</f>
        <v>54582952.450000003</v>
      </c>
      <c r="F244" s="70">
        <f t="shared" si="661"/>
        <v>54582952.450000003</v>
      </c>
      <c r="G244" s="70">
        <f t="shared" si="662"/>
        <v>0</v>
      </c>
      <c r="H244" s="90">
        <f>IF(ISNA(VLOOKUP($B244,'[1]1718  Exp_Rev Access'!$F$7:$GK$318,3,FALSE)),"",VLOOKUP($B244,'[1]1718  Exp_Rev Access'!$F$7:$GK$318,3,FALSE))</f>
        <v>2156319.0499999998</v>
      </c>
      <c r="I244" s="90">
        <f>IF(ISNA(VLOOKUP($B244,'[1]1718  Exp_Rev Access'!$F$7:$GK$318,4,FALSE)),"",VLOOKUP($B244,'[1]1718  Exp_Rev Access'!$F$7:$GK$318,4,FALSE))</f>
        <v>196.38</v>
      </c>
      <c r="J244" s="90">
        <f>IF(ISNA(VLOOKUP($B244,'[1]1718  Exp_Rev Access'!$F$7:$GK$318,5,FALSE)),"",VLOOKUP($B244,'[1]1718  Exp_Rev Access'!$F$7:$GK$318,5,FALSE))</f>
        <v>0</v>
      </c>
      <c r="K244" s="90">
        <f>IF(ISNA(VLOOKUP($B244,'[1]1718  Exp_Rev Access'!$F$7:$GK$318,6,FALSE)),"-",VLOOKUP($B244,'[1]1718  Exp_Rev Access'!$F$7:$GK$318,6,FALSE))</f>
        <v>4655.53</v>
      </c>
      <c r="L244" s="90">
        <f>IF(ISNA(VLOOKUP($B244,'[1]1718  Exp_Rev Access'!$F$7:$GK$318,7,FALSE)),"",VLOOKUP($B244,'[1]1718  Exp_Rev Access'!$F$7:$GK$318,7,FALSE))</f>
        <v>0</v>
      </c>
      <c r="M244" s="90">
        <f>IF(ISNA(VLOOKUP($B244,'[1]1718  Exp_Rev Access'!$F$7:$GK$318,8,FALSE)),"",VLOOKUP($B244,'[1]1718  Exp_Rev Access'!$F$7:$GK$318,8,FALSE))</f>
        <v>0</v>
      </c>
      <c r="N244" s="56">
        <f t="shared" si="663"/>
        <v>2161170.9599999995</v>
      </c>
      <c r="O244" s="91">
        <f t="shared" si="664"/>
        <v>3.9594248075527097E-2</v>
      </c>
      <c r="P244" s="56">
        <f t="shared" si="665"/>
        <v>423.10692932069389</v>
      </c>
      <c r="Q244" s="90">
        <f>IF(ISNA(VLOOKUP($B244,'[1]1718  Exp_Rev Access'!$F$7:$GK$318,10,FALSE)),"",VLOOKUP($B244,'[1]1718  Exp_Rev Access'!$F$7:$GK$318,10,FALSE))</f>
        <v>5864</v>
      </c>
      <c r="R244" s="90">
        <f>IF(ISNA(VLOOKUP($B244,'[1]1718  Exp_Rev Access'!$F$7:$GK$318,11,FALSE)),"",VLOOKUP($B244,'[1]1718  Exp_Rev Access'!$F$7:$GK$318,11,FALSE))</f>
        <v>0</v>
      </c>
      <c r="S244" s="90">
        <f>IF(ISNA(VLOOKUP($B244,'[1]1718  Exp_Rev Access'!$F$7:$GK$318,12,FALSE)),"",VLOOKUP($B244,'[1]1718  Exp_Rev Access'!$F$7:$GK$318,12,FALSE))</f>
        <v>273.68</v>
      </c>
      <c r="T244" s="90">
        <f>IF(ISNA(VLOOKUP($B244,'[1]1718  Exp_Rev Access'!$F$7:$GK$318,13,FALSE)),"",VLOOKUP($B244,'[1]1718  Exp_Rev Access'!$F$7:$GK$318,13,FALSE))</f>
        <v>0</v>
      </c>
      <c r="U244" s="90">
        <f>IF(ISNA(VLOOKUP($B244,'[1]1718  Exp_Rev Access'!$F$7:$GK$318,14,FALSE)),"",VLOOKUP($B244,'[1]1718  Exp_Rev Access'!$F$7:$GK$318,14,FALSE))</f>
        <v>0</v>
      </c>
      <c r="V244" s="90">
        <f>IF(ISNA(VLOOKUP($B244,'[1]1718  Exp_Rev Access'!$F$7:$GK$318,15,FALSE)),"",VLOOKUP($B244,'[1]1718  Exp_Rev Access'!$F$7:$GK$318,15,FALSE))</f>
        <v>1725</v>
      </c>
      <c r="W244" s="90">
        <f>IF(ISNA(VLOOKUP($B244,'[1]1718  Exp_Rev Access'!$F$7:$GK$318,16,FALSE)),"",VLOOKUP($B244,'[1]1718  Exp_Rev Access'!$F$7:$GK$318,16,FALSE))</f>
        <v>0</v>
      </c>
      <c r="X244" s="90">
        <f>IF(ISNA(VLOOKUP($B244,'[1]1718  Exp_Rev Access'!$F$7:$GK$318,17,FALSE)),"",VLOOKUP($B244,'[1]1718  Exp_Rev Access'!$F$7:$GK$318,17,FALSE))</f>
        <v>0</v>
      </c>
      <c r="Y244" s="90">
        <f>IF(ISNA(VLOOKUP($B244,'[1]1718  Exp_Rev Access'!$F$7:$GK$318,18,FALSE)),"",VLOOKUP($B244,'[1]1718  Exp_Rev Access'!$F$7:$GK$318,18,FALSE))</f>
        <v>30930.83</v>
      </c>
      <c r="Z244" s="90">
        <f>IF(ISNA(VLOOKUP($B244,'[1]1718  Exp_Rev Access'!$F$7:$GK$318,19,FALSE)),"",VLOOKUP($B244,'[1]1718  Exp_Rev Access'!$F$7:$GK$318,19,FALSE))</f>
        <v>1578.42</v>
      </c>
      <c r="AA244" s="90">
        <f>IF(ISNA(VLOOKUP($B244,'[1]1718  Exp_Rev Access'!$F$7:$GK$318,20,FALSE)),"",VLOOKUP($B244,'[1]1718  Exp_Rev Access'!$F$7:$GK$318,20,FALSE))</f>
        <v>0</v>
      </c>
      <c r="AB244" s="90">
        <f>IF(ISNA(VLOOKUP($B244,'[1]1718  Exp_Rev Access'!$F$7:$GK$318,21,FALSE)),"",VLOOKUP($B244,'[1]1718  Exp_Rev Access'!$F$7:$GK$318,21,FALSE))</f>
        <v>0</v>
      </c>
      <c r="AC244" s="90">
        <f>IF(ISNA(VLOOKUP($B244,'[1]1718  Exp_Rev Access'!$F$7:$GK$318,22,FALSE)),"",VLOOKUP($B244,'[1]1718  Exp_Rev Access'!$F$7:$GK$318,22,FALSE))</f>
        <v>0</v>
      </c>
      <c r="AD244" s="90">
        <f>IF(ISNA(VLOOKUP($B244,'[1]1718  Exp_Rev Access'!$F$7:$GK$318,23,FALSE)),"",VLOOKUP($B244,'[1]1718  Exp_Rev Access'!$F$7:$GK$318,23,FALSE))</f>
        <v>8421.58</v>
      </c>
      <c r="AE244" s="90">
        <f>IF(ISNA(VLOOKUP($B244,'[1]1718  Exp_Rev Access'!$F$7:$GK$318,24,FALSE)),"",VLOOKUP($B244,'[1]1718  Exp_Rev Access'!$F$7:$GK$318,24,FALSE))</f>
        <v>130189.09</v>
      </c>
      <c r="AF244" s="90">
        <f>IF(ISNA(VLOOKUP($B244,'[1]1718  Exp_Rev Access'!$F$7:$GK$318,25,FALSE)),"",VLOOKUP($B244,'[1]1718  Exp_Rev Access'!$F$7:$GK$318,25,FALSE))</f>
        <v>0</v>
      </c>
      <c r="AG244" s="90">
        <f>IF(ISNA(VLOOKUP($B244,'[1]1718  Exp_Rev Access'!$F$7:$GK$318,26,FALSE)),"",VLOOKUP($B244,'[1]1718  Exp_Rev Access'!$F$7:$GK$318,26,FALSE))</f>
        <v>15376.77</v>
      </c>
      <c r="AH244" s="90">
        <f>IF(ISNA(VLOOKUP($B244,'[1]1718  Exp_Rev Access'!$F$7:$GK$318,27,FALSE)),"",VLOOKUP($B244,'[1]1718  Exp_Rev Access'!$F$7:$GK$318,27,FALSE))</f>
        <v>8472.11</v>
      </c>
      <c r="AI244" s="90">
        <f>IF(ISNA(VLOOKUP($B244,'[1]1718  Exp_Rev Access'!$F$7:$GK$318,28,FALSE)),"",VLOOKUP($B244,'[1]1718  Exp_Rev Access'!$F$7:$GK$318,28,FALSE))</f>
        <v>14525.45</v>
      </c>
      <c r="AJ244" s="90">
        <f>IF(ISNA(VLOOKUP($B244,'[1]1718  Exp_Rev Access'!$F$7:$GK$318,29,FALSE)),"",VLOOKUP($B244,'[1]1718  Exp_Rev Access'!$F$7:$GK$318,29,FALSE))</f>
        <v>0</v>
      </c>
      <c r="AK244" s="90">
        <f>IF(ISNA(VLOOKUP($B244,'[1]1718  Exp_Rev Access'!$F$7:$GK$318,30,FALSE)),"",VLOOKUP($B244,'[1]1718  Exp_Rev Access'!$F$7:$GK$318,30,FALSE))</f>
        <v>3606.1</v>
      </c>
      <c r="AL244" s="90">
        <f>IF(ISNA(VLOOKUP($B244,'[1]1718  Exp_Rev Access'!$F$7:$GK$318,31,FALSE)),"",VLOOKUP($B244,'[1]1718  Exp_Rev Access'!$F$7:$GK$318,31,FALSE))</f>
        <v>0</v>
      </c>
      <c r="AM244" s="56">
        <f t="shared" si="666"/>
        <v>220963.03</v>
      </c>
      <c r="AN244" s="92">
        <f t="shared" si="667"/>
        <v>4.0482058972975176E-3</v>
      </c>
      <c r="AO244" s="71">
        <f t="shared" si="668"/>
        <v>43.259413922856147</v>
      </c>
      <c r="AP244" s="90">
        <f>IF(ISNA(VLOOKUP($B244,'[1]1718  Exp_Rev Access'!$F$7:$GK$318,33,FALSE)),"",VLOOKUP($B244,'[1]1718  Exp_Rev Access'!$F$7:$GK$318,33,FALSE))</f>
        <v>33634243.280000001</v>
      </c>
      <c r="AQ244" s="90">
        <f>IF(ISNA(VLOOKUP($B244,'[1]1718  Exp_Rev Access'!$F$7:$GK$318,34,FALSE)),"",VLOOKUP($B244,'[1]1718  Exp_Rev Access'!$F$7:$GK$318,34,FALSE))</f>
        <v>854580.13</v>
      </c>
      <c r="AR244" s="90">
        <f>IF(ISNA(VLOOKUP($B244,'[1]1718  Exp_Rev Access'!$F$7:$GK$318,35,FALSE)),"",VLOOKUP($B244,'[1]1718  Exp_Rev Access'!$F$7:$GK$318,35,FALSE))</f>
        <v>6390410.7599999998</v>
      </c>
      <c r="AS244" s="90">
        <f>IF(ISNA(VLOOKUP($B244,'[1]1718  Exp_Rev Access'!$F$7:$GK$318,36,FALSE)),"",VLOOKUP($B244,'[1]1718  Exp_Rev Access'!$F$7:$GK$318,36,FALSE))</f>
        <v>23334.15</v>
      </c>
      <c r="AT244" s="90">
        <f>IF(ISNA(VLOOKUP($B244,'[1]1718  Exp_Rev Access'!$F$7:$GK$318,37,FALSE)),"",VLOOKUP($B244,'[1]1718  Exp_Rev Access'!$F$7:$GK$318,37,FALSE))</f>
        <v>5024</v>
      </c>
      <c r="AU244" s="56">
        <f t="shared" si="669"/>
        <v>40907592.32</v>
      </c>
      <c r="AV244" s="93">
        <f t="shared" si="670"/>
        <v>0.74945730276266864</v>
      </c>
      <c r="AW244" s="56">
        <f t="shared" si="671"/>
        <v>8008.7536306789934</v>
      </c>
      <c r="AX244" s="90">
        <f>IF(ISNA(VLOOKUP($B244,'[1]1718  Exp_Rev Access'!$F$7:$GK$318,39,FALSE)),"",VLOOKUP($B244,'[1]1718  Exp_Rev Access'!$F$7:$GK$318,39,FALSE))</f>
        <v>0</v>
      </c>
      <c r="AY244" s="90">
        <f>IF(ISNA(VLOOKUP($B244,'[1]1718  Exp_Rev Access'!$F$7:$GK$318,40,FALSE)),"",VLOOKUP($B244,'[1]1718  Exp_Rev Access'!$F$7:$GK$318,40,FALSE))</f>
        <v>4660336.59</v>
      </c>
      <c r="AZ244" s="90">
        <f>IF(ISNA(VLOOKUP($B244,'[1]1718  Exp_Rev Access'!$F$7:$GK$318,41,FALSE)),"",VLOOKUP($B244,'[1]1718  Exp_Rev Access'!$F$7:$GK$318,41,FALSE))</f>
        <v>180998.67</v>
      </c>
      <c r="BA244" s="90">
        <f>IF(ISNA(VLOOKUP($B244,'[1]1718  Exp_Rev Access'!$F$7:$GK$318,42,FALSE)),"",VLOOKUP($B244,'[1]1718  Exp_Rev Access'!$F$7:$GK$318,42,FALSE))</f>
        <v>0</v>
      </c>
      <c r="BB244" s="90">
        <f>IF(ISNA(VLOOKUP($B244,'[1]1718  Exp_Rev Access'!$F$7:$GK$318,43,FALSE)),"",VLOOKUP($B244,'[1]1718  Exp_Rev Access'!$F$7:$GK$318,43,FALSE))</f>
        <v>0</v>
      </c>
      <c r="BC244" s="90">
        <f>IF(ISNA(VLOOKUP($B244,'[1]1718  Exp_Rev Access'!$F$7:$GK$318,44,FALSE)),"",VLOOKUP($B244,'[1]1718  Exp_Rev Access'!$F$7:$GK$318,44,FALSE))</f>
        <v>1271500.52</v>
      </c>
      <c r="BD244" s="90">
        <f>IF(ISNA(VLOOKUP($B244,'[1]1718  Exp_Rev Access'!$F$7:$GK$318,45,FALSE)),"",VLOOKUP($B244,'[1]1718  Exp_Rev Access'!$F$7:$GK$318,45,FALSE))</f>
        <v>0</v>
      </c>
      <c r="BE244" s="90">
        <f>IF(ISNA(VLOOKUP($B244,'[1]1718  Exp_Rev Access'!$F$7:$GK$318,46,FALSE)),"",VLOOKUP($B244,'[1]1718  Exp_Rev Access'!$F$7:$GK$318,46,FALSE))</f>
        <v>221395.83</v>
      </c>
      <c r="BF244" s="90">
        <f>IF(ISNA(VLOOKUP($B244,'[1]1718  Exp_Rev Access'!$F$7:$GK$318,47,FALSE)),"",VLOOKUP($B244,'[1]1718  Exp_Rev Access'!$F$7:$GK$318,47,FALSE))</f>
        <v>0</v>
      </c>
      <c r="BG244" s="90">
        <f>IF(ISNA(VLOOKUP($B244,'[1]1718  Exp_Rev Access'!$F$7:$GK$318,48,FALSE)),"",VLOOKUP($B244,'[1]1718  Exp_Rev Access'!$F$7:$GK$318,48,FALSE))</f>
        <v>220031.88</v>
      </c>
      <c r="BH244" s="90">
        <f>IF(ISNA(VLOOKUP($B244,'[1]1718  Exp_Rev Access'!$F$7:$GK$318,49,FALSE)),"",VLOOKUP($B244,'[1]1718  Exp_Rev Access'!$F$7:$GK$318,49,FALSE))</f>
        <v>70729.22</v>
      </c>
      <c r="BI244" s="90">
        <f>IF(ISNA(VLOOKUP($B244,'[1]1718  Exp_Rev Access'!$F$7:$GK$318,50,FALSE)),"",VLOOKUP($B244,'[1]1718  Exp_Rev Access'!$F$7:$GK$318,50,FALSE))</f>
        <v>0</v>
      </c>
      <c r="BJ244" s="90">
        <f>IF(ISNA(VLOOKUP($B244,'[1]1718  Exp_Rev Access'!$F$7:$GK$318,51,FALSE)),"",VLOOKUP($B244,'[1]1718  Exp_Rev Access'!$F$7:$GK$318,51,FALSE))</f>
        <v>12334.31</v>
      </c>
      <c r="BK244" s="90">
        <f>IF(ISNA(VLOOKUP($B244,'[1]1718  Exp_Rev Access'!$F$7:$GK$318,52,FALSE)),"",VLOOKUP($B244,'[1]1718  Exp_Rev Access'!$F$7:$GK$318,52,FALSE))</f>
        <v>788191.83</v>
      </c>
      <c r="BL244" s="90">
        <f>IF(ISNA(VLOOKUP($B244,'[1]1718  Exp_Rev Access'!$F$7:$GK$318,53,FALSE)),"",VLOOKUP($B244,'[1]1718  Exp_Rev Access'!$F$7:$GK$318,53,FALSE))</f>
        <v>0</v>
      </c>
      <c r="BM244" s="90">
        <f>IF(ISNA(VLOOKUP($B244,'[1]1718  Exp_Rev Access'!$F$7:$GK$318,54,FALSE)),"",VLOOKUP($B244,'[1]1718  Exp_Rev Access'!$F$7:$GK$318,54,FALSE))</f>
        <v>4996.01</v>
      </c>
      <c r="BN244" s="90">
        <f>IF(ISNA(VLOOKUP($B244,'[1]1718  Exp_Rev Access'!$F$7:$GK$318,55,FALSE)),"",VLOOKUP($B244,'[1]1718  Exp_Rev Access'!$F$7:$GK$318,55,FALSE))</f>
        <v>0</v>
      </c>
      <c r="BO244" s="90">
        <f>IF(ISNA(VLOOKUP($B244,'[1]1718  Exp_Rev Access'!$F$7:$GK$318,56,FALSE)),"",VLOOKUP($B244,'[1]1718  Exp_Rev Access'!$F$7:$GK$318,56,FALSE))</f>
        <v>0</v>
      </c>
      <c r="BP244" s="90">
        <f>IF(ISNA(VLOOKUP($B244,'[1]1718  Exp_Rev Access'!$F$7:$GK$318,57,FALSE)),"",VLOOKUP($B244,'[1]1718  Exp_Rev Access'!$F$7:$GK$318,57,FALSE))</f>
        <v>0</v>
      </c>
      <c r="BQ244" s="90">
        <f>IF(ISNA(VLOOKUP($B244,'[1]1718  Exp_Rev Access'!$F$7:$GK$318,58,FALSE)),"",VLOOKUP($B244,'[1]1718  Exp_Rev Access'!$F$7:$GK$318,58,FALSE))</f>
        <v>0</v>
      </c>
      <c r="BR244" s="90">
        <f>IF(ISNA(VLOOKUP($B244,'[1]1718  Exp_Rev Access'!$F$7:$GK$318,59,FALSE)),"",VLOOKUP($B244,'[1]1718  Exp_Rev Access'!$F$7:$GK$318,59,FALSE))</f>
        <v>0</v>
      </c>
      <c r="BS244" s="90">
        <f>IF(ISNA(VLOOKUP($B244,'[1]1718  Exp_Rev Access'!$F$7:$GK$318,60,FALSE)),"",VLOOKUP($B244,'[1]1718  Exp_Rev Access'!$F$7:$GK$318,60,FALSE))</f>
        <v>443079.67999999999</v>
      </c>
      <c r="BT244" s="90">
        <f>IF(ISNA(VLOOKUP($B244,'[1]1718  Exp_Rev Access'!$F$7:$GK$318,61,FALSE)),"",VLOOKUP($B244,'[1]1718  Exp_Rev Access'!$F$7:$GK$318,61,FALSE))</f>
        <v>0</v>
      </c>
      <c r="BU244" s="90">
        <f>IF(ISNA(VLOOKUP($B244,'[1]1718  Exp_Rev Access'!$F$7:$GK$318,62,FALSE)),"",VLOOKUP($B244,'[1]1718  Exp_Rev Access'!$F$7:$GK$318,62,FALSE))</f>
        <v>0</v>
      </c>
      <c r="BV244" s="56">
        <f t="shared" si="571"/>
        <v>7873594.5399999982</v>
      </c>
      <c r="BW244" s="92">
        <f t="shared" si="672"/>
        <v>0.14425006685397793</v>
      </c>
      <c r="BX244" s="71">
        <f t="shared" si="673"/>
        <v>1541.4663949286</v>
      </c>
      <c r="BY244" s="90">
        <f>IF(ISNA(VLOOKUP($B244,'[1]1718  Exp_Rev Access'!$F$7:$GK$318,64,FALSE)),"",VLOOKUP($B244,'[1]1718  Exp_Rev Access'!$F$7:$GK$318,64,FALSE))</f>
        <v>0</v>
      </c>
      <c r="BZ244" s="90">
        <f>IF(ISNA(VLOOKUP($B244,'[1]1718  Exp_Rev Access'!$F$7:$GK$318,65,FALSE)),"",VLOOKUP($B244,'[1]1718  Exp_Rev Access'!$F$7:$GK$318,65,FALSE))</f>
        <v>105144.13</v>
      </c>
      <c r="CA244" s="90">
        <f>IF(ISNA(VLOOKUP($B244,'[1]1718  Exp_Rev Access'!$F$7:$GK$318,66,FALSE)),"",VLOOKUP($B244,'[1]1718  Exp_Rev Access'!$F$7:$GK$318,66,FALSE))</f>
        <v>38862.89</v>
      </c>
      <c r="CB244" s="90">
        <f>IF(ISNA(VLOOKUP($B244,'[1]1718  Exp_Rev Access'!$F$7:$GK$318,67,FALSE)),"",VLOOKUP($B244,'[1]1718  Exp_Rev Access'!$F$7:$GK$318,67,FALSE))</f>
        <v>0</v>
      </c>
      <c r="CC244" s="90">
        <f>IF(ISNA(VLOOKUP($B244,'[1]1718  Exp_Rev Access'!$F$7:$GK$318,68,FALSE)),"",VLOOKUP($B244,'[1]1718  Exp_Rev Access'!$F$7:$GK$318,68,FALSE))</f>
        <v>191590.51</v>
      </c>
      <c r="CD244" s="90">
        <f>IF(ISNA(VLOOKUP($B244,'[1]1718  Exp_Rev Access'!$F$7:$GK$318,69,FALSE)),"",VLOOKUP($B244,'[1]1718  Exp_Rev Access'!$F$7:$GK$318,69,FALSE))</f>
        <v>0</v>
      </c>
      <c r="CE244" s="56">
        <f t="shared" si="566"/>
        <v>335597.53</v>
      </c>
      <c r="CF244" s="92">
        <f t="shared" si="591"/>
        <v>6.1483945982478642E-3</v>
      </c>
      <c r="CG244" s="78">
        <f t="shared" si="592"/>
        <v>65.702178603172371</v>
      </c>
      <c r="CH244" s="90">
        <f>IF(ISNA(VLOOKUP($B244,'[1]1718  Exp_Rev Access'!$F$7:$GK$318,$CH$2,FALSE)),"",VLOOKUP($B244,'[1]1718  Exp_Rev Access'!$F$7:$GK$318,$CH$2,FALSE))</f>
        <v>12129.88</v>
      </c>
      <c r="CI244" s="90">
        <f>IF(ISNA(VLOOKUP($B244,'[1]1718  Exp_Rev Access'!$F$7:$GK$318,$CI$2,FALSE)),"",VLOOKUP($B244,'[1]1718  Exp_Rev Access'!$F$7:$GK$318,$CI$2,FALSE))</f>
        <v>0</v>
      </c>
      <c r="CJ244" s="90">
        <f>IF(ISNA(VLOOKUP($B244,'[1]1718  Exp_Rev Access'!$F$7:$GK$318,$CJ$2,FALSE)),"",VLOOKUP($B244,'[1]1718  Exp_Rev Access'!$F$7:$GK$318,$CJ$2,FALSE))</f>
        <v>0</v>
      </c>
      <c r="CK244" s="90">
        <f>IF(ISNA(VLOOKUP($B244,'[1]1718  Exp_Rev Access'!$F$7:$GK$318,$CK$2,FALSE)),"",VLOOKUP($B244,'[1]1718  Exp_Rev Access'!$F$7:$GK$318,$CK$2,FALSE))</f>
        <v>0</v>
      </c>
      <c r="CL244" s="90">
        <f>IF(ISNA(VLOOKUP($B244,'[1]1718  Exp_Rev Access'!$F$7:$GK$318,$CL$2,FALSE)),"",VLOOKUP($B244,'[1]1718  Exp_Rev Access'!$F$7:$GK$318,$CL$2,FALSE))</f>
        <v>0</v>
      </c>
      <c r="CM244" s="90">
        <f>IF(ISNA(VLOOKUP($B244,'[1]1718  Exp_Rev Access'!$F$7:$GK$318,$CM$2,FALSE)),"",VLOOKUP($B244,'[1]1718  Exp_Rev Access'!$F$7:$GK$318,$CM$2,FALSE))</f>
        <v>0</v>
      </c>
      <c r="CN244" s="90">
        <f>IF(ISNA(VLOOKUP($B244,'[1]1718  Exp_Rev Access'!$F$7:$GK$318,$CN$2,FALSE)),"",VLOOKUP($B244,'[1]1718  Exp_Rev Access'!$F$7:$GK$318,$CN$2,FALSE))</f>
        <v>0</v>
      </c>
      <c r="CO244" s="90">
        <f>IF(ISNA(VLOOKUP($B244,'[1]1718  Exp_Rev Access'!$F$7:$GK$318,$CO$2,FALSE)),"",VLOOKUP($B244,'[1]1718  Exp_Rev Access'!$F$7:$GK$318,$CO$2,FALSE))</f>
        <v>0</v>
      </c>
      <c r="CP244" s="90">
        <f>IF(ISNA(VLOOKUP($B244,'[1]1718  Exp_Rev Access'!$F$7:$GK$318,$CP$2,FALSE)),"",VLOOKUP($B244,'[1]1718  Exp_Rev Access'!$F$7:$GK$318,$CP$2,FALSE))</f>
        <v>0</v>
      </c>
      <c r="CQ244" s="90">
        <f>IF(ISNA(VLOOKUP($B244,'[1]1718  Exp_Rev Access'!$F$7:$GK$318,$CQ$2,FALSE)),"",VLOOKUP($B244,'[1]1718  Exp_Rev Access'!$F$7:$GK$318,$CQ$2,FALSE))</f>
        <v>1033584.27</v>
      </c>
      <c r="CR244" s="90">
        <f>IF(ISNA(VLOOKUP($B244,'[1]1718  Exp_Rev Access'!$F$7:$GK$318,$CR$2,FALSE)),"",VLOOKUP($B244,'[1]1718  Exp_Rev Access'!$F$7:$GK$318,$CR$2,FALSE))</f>
        <v>0</v>
      </c>
      <c r="CS244" s="90">
        <f>IF(ISNA(VLOOKUP($B244,'[1]1718  Exp_Rev Access'!$F$7:$GK$318,$CS$2,FALSE)),"",VLOOKUP($B244,'[1]1718  Exp_Rev Access'!$F$7:$GK$318,$CS$2,FALSE))</f>
        <v>14324</v>
      </c>
      <c r="CT244" s="90">
        <f>IF(ISNA(VLOOKUP($B244,'[1]1718  Exp_Rev Access'!$F$7:$GK$318,$CT$2,FALSE)),"",VLOOKUP($B244,'[1]1718  Exp_Rev Access'!$F$7:$GK$318,$CT$2,FALSE))</f>
        <v>0</v>
      </c>
      <c r="CU244" s="90">
        <f>IF(ISNA(VLOOKUP($B244,'[1]1718  Exp_Rev Access'!$F$7:$GK$318,$CU$2,FALSE)),"",VLOOKUP($B244,'[1]1718  Exp_Rev Access'!$F$7:$GK$318,$CU$2,FALSE))</f>
        <v>534054.37</v>
      </c>
      <c r="CV244" s="90">
        <f>IF(ISNA(VLOOKUP($B244,'[1]1718  Exp_Rev Access'!$F$7:$GK$318,$CV$2,FALSE)),"",VLOOKUP($B244,'[1]1718  Exp_Rev Access'!$F$7:$GK$318,$CV$2,FALSE))</f>
        <v>586754.89</v>
      </c>
      <c r="CW244" s="90">
        <f>IF(ISNA(VLOOKUP($B244,'[1]1718  Exp_Rev Access'!$F$7:$GK$318,$CW$2,FALSE)),"",VLOOKUP($B244,'[1]1718  Exp_Rev Access'!$F$7:$GK$318,$CW$2,FALSE))</f>
        <v>0</v>
      </c>
      <c r="CX244" s="90">
        <f>IF(ISNA(VLOOKUP($B244,'[1]1718  Exp_Rev Access'!$F$7:$GK$318,$CX$2,FALSE)),"",VLOOKUP($B244,'[1]1718  Exp_Rev Access'!$F$7:$GK$318,$CX$2,FALSE))</f>
        <v>0</v>
      </c>
      <c r="CY244" s="90">
        <f>IF(ISNA(VLOOKUP($B244,'[1]1718  Exp_Rev Access'!$F$7:$GK$318,$CY$2,FALSE)),"",VLOOKUP($B244,'[1]1718  Exp_Rev Access'!$F$7:$GK$318,$CY$2,FALSE))</f>
        <v>0</v>
      </c>
      <c r="CZ244" s="90">
        <f>IF(ISNA(VLOOKUP($B244,'[1]1718  Exp_Rev Access'!$F$7:$GK$318,$CZ$2,FALSE)),"",VLOOKUP($B244,'[1]1718  Exp_Rev Access'!$F$7:$GK$318,$CZ$2,FALSE))</f>
        <v>0</v>
      </c>
      <c r="DA244" s="90">
        <f>IF(ISNA(VLOOKUP($B244,'[1]1718  Exp_Rev Access'!$F$7:$GK$318,$DA$2,FALSE)),"",VLOOKUP($B244,'[1]1718  Exp_Rev Access'!$F$7:$GK$318,$DA$2,FALSE))</f>
        <v>0</v>
      </c>
      <c r="DB244" s="90">
        <f>IF(ISNA(VLOOKUP($B244,'[1]1718  Exp_Rev Access'!$F$7:$GK$318,$DB$2,FALSE)),"",VLOOKUP($B244,'[1]1718  Exp_Rev Access'!$F$7:$GK$318,$DB$2,FALSE))</f>
        <v>28006</v>
      </c>
      <c r="DC244" s="90">
        <f>IF(ISNA(VLOOKUP($B244,'[1]1718  Exp_Rev Access'!$F$7:$GK$318,$DC$2,FALSE)),"",VLOOKUP($B244,'[1]1718  Exp_Rev Access'!$F$7:$GK$318,$DC$2,FALSE))</f>
        <v>0</v>
      </c>
      <c r="DD244" s="90">
        <f>IF(ISNA(VLOOKUP($B244,'[1]1718  Exp_Rev Access'!$F$7:$GK$318,$DD$2,FALSE)),"",VLOOKUP($B244,'[1]1718  Exp_Rev Access'!$F$7:$GK$318,$DD$2,FALSE))</f>
        <v>0</v>
      </c>
      <c r="DE244" s="90">
        <f>IF(ISNA(VLOOKUP($B244,'[1]1718  Exp_Rev Access'!$F$7:$GK$318,$DE$2,FALSE)),"",VLOOKUP($B244,'[1]1718  Exp_Rev Access'!$F$7:$GK$318,$DE$2,FALSE))</f>
        <v>0</v>
      </c>
      <c r="DF244" s="90">
        <f>IF(ISNA(VLOOKUP($B244,'[1]1718  Exp_Rev Access'!$F$7:$GK$318,$DF$2,FALSE)),"",VLOOKUP($B244,'[1]1718  Exp_Rev Access'!$F$7:$GK$318,$DF$2,FALSE))</f>
        <v>0</v>
      </c>
      <c r="DG244" s="90">
        <f>IF(ISNA(VLOOKUP($B244,'[1]1718  Exp_Rev Access'!$F$7:$GK$318,$DG$2,FALSE)),"",VLOOKUP($B244,'[1]1718  Exp_Rev Access'!$F$7:$GK$318,$DG$2,FALSE))</f>
        <v>0</v>
      </c>
      <c r="DH244" s="90">
        <f>IF(ISNA(VLOOKUP($B244,'[1]1718  Exp_Rev Access'!$F$7:$GK$318,$DH$2,FALSE)),"",VLOOKUP($B244,'[1]1718  Exp_Rev Access'!$F$7:$GK$318,$DH$2,FALSE))</f>
        <v>0</v>
      </c>
      <c r="DI244" s="90">
        <f>IF(ISNA(VLOOKUP($B244,'[1]1718  Exp_Rev Access'!$F$7:$GK$318,$DI$2,FALSE)),"",VLOOKUP($B244,'[1]1718  Exp_Rev Access'!$F$7:$GK$318,$DI$2,FALSE))</f>
        <v>702021.42</v>
      </c>
      <c r="DJ244" s="90">
        <f>IF(ISNA(VLOOKUP($B244,'[1]1718  Exp_Rev Access'!$F$7:$GK$318,$DJ$2,FALSE)),"",VLOOKUP($B244,'[1]1718  Exp_Rev Access'!$F$7:$GK$318,$DJ$2,FALSE))</f>
        <v>0</v>
      </c>
      <c r="DK244" s="90">
        <f>IF(ISNA(VLOOKUP($B244,'[1]1718  Exp_Rev Access'!$F$7:$GK$318,$DK$2,FALSE)),"",VLOOKUP($B244,'[1]1718  Exp_Rev Access'!$F$7:$GK$318,$DK$2,FALSE))</f>
        <v>0</v>
      </c>
      <c r="DL244" s="90">
        <f>IF(ISNA(VLOOKUP($B244,'[1]1718  Exp_Rev Access'!$F$7:$GK$318,$DL$2,FALSE)),"",VLOOKUP($B244,'[1]1718  Exp_Rev Access'!$F$7:$GK$318,$DL$2,FALSE))</f>
        <v>0</v>
      </c>
      <c r="DM244" s="90">
        <f>IF(ISNA(VLOOKUP($B244,'[1]1718  Exp_Rev Access'!$F$7:$GK$318,$DM$2,FALSE)),"",VLOOKUP($B244,'[1]1718  Exp_Rev Access'!$F$7:$GK$318,$DM$2,FALSE))</f>
        <v>0</v>
      </c>
      <c r="DN244" s="90">
        <f>IF(ISNA(VLOOKUP($B244,'[1]1718  Exp_Rev Access'!$F$7:$GK$318,$DN$2,FALSE)),"",VLOOKUP($B244,'[1]1718  Exp_Rev Access'!$F$7:$GK$318,$DN$2,FALSE))</f>
        <v>0</v>
      </c>
      <c r="DO244" s="90">
        <f>IF(ISNA(VLOOKUP($B244,'[1]1718  Exp_Rev Access'!$F$7:$GK$318,$DO$2,FALSE)),"",VLOOKUP($B244,'[1]1718  Exp_Rev Access'!$F$7:$GK$318,$DO$2,FALSE))</f>
        <v>0</v>
      </c>
      <c r="DP244" s="90">
        <f>IF(ISNA(VLOOKUP($B244,'[1]1718  Exp_Rev Access'!$F$7:$GK$318,$DP$2,FALSE)),"",VLOOKUP($B244,'[1]1718  Exp_Rev Access'!$F$7:$GK$318,$DP$2,FALSE))</f>
        <v>0</v>
      </c>
      <c r="DQ244" s="90">
        <f>IF(ISNA(VLOOKUP($B244,'[1]1718  Exp_Rev Access'!$F$7:$GK$318,$DQ$2,FALSE)),"",VLOOKUP($B244,'[1]1718  Exp_Rev Access'!$F$7:$GK$318,$DQ$2,FALSE))</f>
        <v>0</v>
      </c>
      <c r="DR244" s="90">
        <f>IF(ISNA(VLOOKUP($B244,'[1]1718  Exp_Rev Access'!$F$7:$GK$318,$DR$2,FALSE)),"",VLOOKUP($B244,'[1]1718  Exp_Rev Access'!$F$7:$GK$318,$DR$2,FALSE))</f>
        <v>0</v>
      </c>
      <c r="DS244" s="90">
        <f>IF(ISNA(VLOOKUP($B244,'[1]1718  Exp_Rev Access'!$F$7:$GK$318,$DS$2,FALSE)),"",VLOOKUP($B244,'[1]1718  Exp_Rev Access'!$F$7:$GK$318,$DS$2,FALSE))</f>
        <v>0</v>
      </c>
      <c r="DT244" s="90">
        <f>IF(ISNA(VLOOKUP($B244,'[1]1718  Exp_Rev Access'!$F$7:$GK$318,$DT$2,FALSE)),"",VLOOKUP($B244,'[1]1718  Exp_Rev Access'!$F$7:$GK$318,$DT$2,FALSE))</f>
        <v>0</v>
      </c>
      <c r="DU244" s="90">
        <f>IF(ISNA(VLOOKUP($B244,'[1]1718  Exp_Rev Access'!$F$7:$GK$318,$DU$2,FALSE)),"",VLOOKUP($B244,'[1]1718  Exp_Rev Access'!$F$7:$GK$318,$DU$2,FALSE))</f>
        <v>0</v>
      </c>
      <c r="DV244" s="90">
        <f>IF(ISNA(VLOOKUP($B244,'[1]1718  Exp_Rev Access'!$F$7:$GK$318,$DV$2,FALSE)),"",VLOOKUP($B244,'[1]1718  Exp_Rev Access'!$F$7:$GK$318,$DV$2,FALSE))</f>
        <v>0</v>
      </c>
      <c r="DW244" s="90">
        <f>IF(ISNA(VLOOKUP($B244,'[1]1718  Exp_Rev Access'!$F$7:$GK$318,$DW$2,FALSE)),"",VLOOKUP($B244,'[1]1718  Exp_Rev Access'!$F$7:$GK$318,$DW$2,FALSE))</f>
        <v>0</v>
      </c>
      <c r="DX244" s="90">
        <f>IF(ISNA(VLOOKUP($B244,'[1]1718  Exp_Rev Access'!$F$7:$GK$318,$DX$2,FALSE)),"",VLOOKUP($B244,'[1]1718  Exp_Rev Access'!$F$7:$GK$318,$DX$2,FALSE))</f>
        <v>0</v>
      </c>
      <c r="DY244" s="90">
        <f>IF(ISNA(VLOOKUP($B244,'[1]1718  Exp_Rev Access'!$F$7:$GK$318,$DY$2,FALSE)),"",VLOOKUP($B244,'[1]1718  Exp_Rev Access'!$F$7:$GK$318,$DY$2,FALSE))</f>
        <v>0</v>
      </c>
      <c r="DZ244" s="90">
        <f>IF(ISNA(VLOOKUP($B244,'[1]1718  Exp_Rev Access'!$F$7:$GK$318,$DZ$2,FALSE)),"",VLOOKUP($B244,'[1]1718  Exp_Rev Access'!$F$7:$GK$318,$DZ$2,FALSE))</f>
        <v>0</v>
      </c>
      <c r="EA244" s="90">
        <f>IF(ISNA(VLOOKUP($B244,'[1]1718  Exp_Rev Access'!$F$7:$GK$318,$EA$2,FALSE)),"",VLOOKUP($B244,'[1]1718  Exp_Rev Access'!$F$7:$GK$318,$EA$2,FALSE))</f>
        <v>0</v>
      </c>
      <c r="EB244" s="90">
        <f>IF(ISNA(VLOOKUP($B244,'[1]1718  Exp_Rev Access'!$F$7:$GK$318,$EB$2,FALSE)),"",VLOOKUP($B244,'[1]1718  Exp_Rev Access'!$F$7:$GK$318,$EB$2,FALSE))</f>
        <v>0</v>
      </c>
      <c r="EC244" s="90">
        <f>IF(ISNA(VLOOKUP($B244,'[1]1718  Exp_Rev Access'!$F$7:$GK$318,$EC$2,FALSE)),"",VLOOKUP($B244,'[1]1718  Exp_Rev Access'!$F$7:$GK$318,$EC$2,FALSE))</f>
        <v>0</v>
      </c>
      <c r="ED244" s="90">
        <f>IF(ISNA(VLOOKUP($B244,'[1]1718  Exp_Rev Access'!$F$7:$GK$318,$ED$2,FALSE)),"",VLOOKUP($B244,'[1]1718  Exp_Rev Access'!$F$7:$GK$318,$ED$2,FALSE))</f>
        <v>0</v>
      </c>
      <c r="EE244" s="90">
        <f>IF(ISNA(VLOOKUP($B244,'[1]1718  Exp_Rev Access'!$F$7:$GK$318,$EE$2,FALSE)),"",VLOOKUP($B244,'[1]1718  Exp_Rev Access'!$F$7:$GK$318,$EE$2,FALSE))</f>
        <v>0</v>
      </c>
      <c r="EF244" s="90">
        <f>IF(ISNA(VLOOKUP($B244,'[1]1718  Exp_Rev Access'!$F$7:$GK$318,$EF$2,FALSE)),"",VLOOKUP($B244,'[1]1718  Exp_Rev Access'!$F$7:$GK$318,$EF$2,FALSE))</f>
        <v>0</v>
      </c>
      <c r="EG244" s="90">
        <f>IF(ISNA(VLOOKUP($B244,'[1]1718  Exp_Rev Access'!$F$7:$GK$318,$EG$2,FALSE)),"",VLOOKUP($B244,'[1]1718  Exp_Rev Access'!$F$7:$GK$318,$EG$2,FALSE))</f>
        <v>100935.27</v>
      </c>
      <c r="EH244" s="90">
        <f>IF(ISNA(VLOOKUP($B244,'[1]1718  Exp_Rev Access'!$F$7:$GK$318,$EH$2,FALSE)),"",VLOOKUP($B244,'[1]1718  Exp_Rev Access'!$F$7:$GK$318,$EH$2,FALSE))</f>
        <v>0</v>
      </c>
      <c r="EI244" s="90">
        <f>IF(ISNA(VLOOKUP($B244,'[1]1718  Exp_Rev Access'!$F$7:$GK$318,$EI$2,FALSE)),"",VLOOKUP($B244,'[1]1718  Exp_Rev Access'!$F$7:$GK$318,$EI$2,FALSE))</f>
        <v>0</v>
      </c>
      <c r="EJ244" s="90">
        <f>IF(ISNA(VLOOKUP($B244,'[1]1718  Exp_Rev Access'!$F$7:$GK$318,$EJ$2,FALSE)),"",VLOOKUP($B244,'[1]1718  Exp_Rev Access'!$F$7:$GK$318,$EJ$2,FALSE))</f>
        <v>0</v>
      </c>
      <c r="EK244" s="90">
        <f>IF(ISNA(VLOOKUP($B244,'[1]1718  Exp_Rev Access'!$F$7:$GK$318,$EK$2,FALSE)),"",VLOOKUP($B244,'[1]1718  Exp_Rev Access'!$F$7:$GK$318,$EK$2,FALSE))</f>
        <v>0</v>
      </c>
      <c r="EL244" s="90">
        <f>IF(ISNA(VLOOKUP($B244,'[1]1718  Exp_Rev Access'!$F$7:$GK$318,$EL$2,FALSE)),"",VLOOKUP($B244,'[1]1718  Exp_Rev Access'!$F$7:$GK$318,$EL$2,FALSE))</f>
        <v>0</v>
      </c>
      <c r="EM244" s="90">
        <f>IF(ISNA(VLOOKUP($B244,'[1]1718  Exp_Rev Access'!$F$7:$GK$318,$EM$2,FALSE)),"",VLOOKUP($B244,'[1]1718  Exp_Rev Access'!$F$7:$GK$318,$EM$2,FALSE))</f>
        <v>0</v>
      </c>
      <c r="EN244" s="90">
        <f>IF(ISNA(VLOOKUP($B244,'[1]1718  Exp_Rev Access'!$F$7:$GK$318,$EN$2,FALSE)),"",VLOOKUP($B244,'[1]1718  Exp_Rev Access'!$F$7:$GK$318,$EN$2,FALSE))</f>
        <v>0</v>
      </c>
      <c r="EO244" s="90">
        <f>IF(ISNA(VLOOKUP($B244,'[1]1718  Exp_Rev Access'!$F$7:$GK$318,$EO$2,FALSE)),"",VLOOKUP($B244,'[1]1718  Exp_Rev Access'!$F$7:$GK$318,$EO$2,FALSE))</f>
        <v>0</v>
      </c>
      <c r="EP244" s="90">
        <f>IF(ISNA(VLOOKUP($B244,'[1]1718  Exp_Rev Access'!$F$7:$GK$318,$EP$2,FALSE)),"",VLOOKUP($B244,'[1]1718  Exp_Rev Access'!$F$7:$GK$318,$EP$2,FALSE))</f>
        <v>0</v>
      </c>
      <c r="EQ244" s="90">
        <f>IF(ISNA(VLOOKUP($B244,'[1]1718  Exp_Rev Access'!$F$7:$GK$318,$EQ$2,FALSE)),"",VLOOKUP($B244,'[1]1718  Exp_Rev Access'!$F$7:$GK$318,$EQ$2,FALSE))</f>
        <v>0</v>
      </c>
      <c r="ER244" s="90">
        <f>IF(ISNA(VLOOKUP($B244,'[1]1718  Exp_Rev Access'!$F$7:$GK$318,$ER$2,FALSE)),"",VLOOKUP($B244,'[1]1718  Exp_Rev Access'!$F$7:$GK$318,$ER$2,FALSE))</f>
        <v>0</v>
      </c>
      <c r="ES244" s="90">
        <f>IF(ISNA(VLOOKUP($B244,'[1]1718  Exp_Rev Access'!$F$7:$GK$318,$ES$2,FALSE)),"",VLOOKUP($B244,'[1]1718  Exp_Rev Access'!$F$7:$GK$318,$ES$2,FALSE))</f>
        <v>0</v>
      </c>
      <c r="ET244" s="90">
        <f>IF(ISNA(VLOOKUP($B244,'[1]1718  Exp_Rev Access'!$F$7:$GK$318,$ET$2,FALSE)),"",VLOOKUP($B244,'[1]1718  Exp_Rev Access'!$F$7:$GK$318,$ET$2,FALSE))</f>
        <v>0</v>
      </c>
      <c r="EU244" s="90">
        <f>IF(ISNA(VLOOKUP($B244,'[1]1718  Exp_Rev Access'!$F$7:$GK$318,$EU$2,FALSE)),"",VLOOKUP($B244,'[1]1718  Exp_Rev Access'!$F$7:$GK$318,$EU$2,FALSE))</f>
        <v>0</v>
      </c>
      <c r="EV244" s="90">
        <f>IF(ISNA(VLOOKUP($B244,'[1]1718  Exp_Rev Access'!$F$7:$GK$318,$EV$2,FALSE)),"",VLOOKUP($B244,'[1]1718  Exp_Rev Access'!$F$7:$GK$318,$EV$2,FALSE))</f>
        <v>11739.88</v>
      </c>
      <c r="EW244" s="90">
        <f>IF(ISNA(VLOOKUP($B244,'[1]1718  Exp_Rev Access'!$F$7:$GK$318,$EW$2,FALSE)),"",VLOOKUP($B244,'[1]1718  Exp_Rev Access'!$F$7:$GK$318,$EW$2,FALSE))</f>
        <v>0</v>
      </c>
      <c r="EX244" s="90">
        <f>IF(ISNA(VLOOKUP($B244,'[1]1718  Exp_Rev Access'!$F$7:$GK$318,$EX$2,FALSE)),"",VLOOKUP($B244,'[1]1718  Exp_Rev Access'!$F$7:$GK$318,$EX$2,FALSE))</f>
        <v>0</v>
      </c>
      <c r="EY244" s="90">
        <f>IF(ISNA(VLOOKUP($B244,'[1]1718  Exp_Rev Access'!$F$7:$GK$318,$EY$2,FALSE)),"",VLOOKUP($B244,'[1]1718  Exp_Rev Access'!$F$7:$GK$318,$EY$2,FALSE))</f>
        <v>0</v>
      </c>
      <c r="EZ244" s="90">
        <f>IF(ISNA(VLOOKUP($B244,'[1]1718  Exp_Rev Access'!$F$7:$GK$318,$EZ$2,FALSE)),"",VLOOKUP($B244,'[1]1718  Exp_Rev Access'!$F$7:$GK$318,$EZ$2,FALSE))</f>
        <v>0</v>
      </c>
      <c r="FA244" s="90">
        <f>IF(ISNA(VLOOKUP($B244,'[1]1718  Exp_Rev Access'!$F$7:$GK$318,$FA$2,FALSE)),"",VLOOKUP($B244,'[1]1718  Exp_Rev Access'!$F$7:$GK$318,$FA$2,FALSE))</f>
        <v>0</v>
      </c>
      <c r="FB244" s="90">
        <f>IF(ISNA(VLOOKUP($B244,'[1]1718  Exp_Rev Access'!$F$7:$GK$318,$FB$2,FALSE)),"",VLOOKUP($B244,'[1]1718  Exp_Rev Access'!$F$7:$GK$318,$FB$2,FALSE))</f>
        <v>0</v>
      </c>
      <c r="FC244" s="90">
        <f>IF(ISNA(VLOOKUP($B244,'[1]1718  Exp_Rev Access'!$F$7:$GK$318,$FC$2,FALSE)),"",VLOOKUP($B244,'[1]1718  Exp_Rev Access'!$F$7:$GK$318,$FC$2,FALSE))</f>
        <v>0</v>
      </c>
      <c r="FD244" s="90">
        <f>IF(ISNA(VLOOKUP($B244,'[1]1718  Exp_Rev Access'!$F$7:$GK$318,$FD$2,FALSE)),"",VLOOKUP($B244,'[1]1718  Exp_Rev Access'!$F$7:$GK$318,$FD$2,FALSE))</f>
        <v>0</v>
      </c>
      <c r="FE244" s="90">
        <f>IF(ISNA(VLOOKUP($B244,'[1]1718  Exp_Rev Access'!$F$7:$GK$318,$FE$2,FALSE)),"",VLOOKUP($B244,'[1]1718  Exp_Rev Access'!$F$7:$GK$318,$FE$2,FALSE))</f>
        <v>0</v>
      </c>
      <c r="FF244" s="90">
        <f>IF(ISNA(VLOOKUP($B244,'[1]1718  Exp_Rev Access'!$F$7:$GK$318,$FF$2,FALSE)),"",VLOOKUP($B244,'[1]1718  Exp_Rev Access'!$F$7:$GK$318,$FF$2,FALSE))</f>
        <v>0</v>
      </c>
      <c r="FG244" s="90">
        <f>IF(ISNA(VLOOKUP($B244,'[1]1718  Exp_Rev Access'!$F$7:$GK$318,$FG$2,FALSE)),"",VLOOKUP($B244,'[1]1718  Exp_Rev Access'!$F$7:$GK$318,$FG$2,FALSE))</f>
        <v>0</v>
      </c>
      <c r="FH244" s="90">
        <f>IF(ISNA(VLOOKUP($B244,'[1]1718  Exp_Rev Access'!$F$7:$GK$318,$FH$2,FALSE)),"",VLOOKUP($B244,'[1]1718  Exp_Rev Access'!$F$7:$GK$318,$FH$2,FALSE))</f>
        <v>0</v>
      </c>
      <c r="FI244" s="90">
        <f>IF(ISNA(VLOOKUP($B244,'[1]1718  Exp_Rev Access'!$F$7:$GK$318,$FI$2,FALSE)),"",VLOOKUP($B244,'[1]1718  Exp_Rev Access'!$F$7:$GK$318,$FI$2,FALSE))</f>
        <v>0</v>
      </c>
      <c r="FJ244" s="90">
        <f>IF(ISNA(VLOOKUP($B244,'[1]1718  Exp_Rev Access'!$F$7:$GK$318,$FJ$2,FALSE)),"",VLOOKUP($B244,'[1]1718  Exp_Rev Access'!$F$7:$GK$318,$FJ$2,FALSE))</f>
        <v>20486.7</v>
      </c>
      <c r="FK244" s="90">
        <f>IF(ISNA(VLOOKUP($B244,'[1]1718  Exp_Rev Access'!$F$7:$GK$318,$FK$2,FALSE)),"",VLOOKUP($B244,'[1]1718  Exp_Rev Access'!$F$7:$GK$318,$FK$2,FALSE))</f>
        <v>0</v>
      </c>
      <c r="FL244" s="90">
        <f>IF(ISNA(VLOOKUP($B244,'[1]1718  Exp_Rev Access'!$F$7:$GK$318,$FL$2,FALSE)),"",VLOOKUP($B244,'[1]1718  Exp_Rev Access'!$F$7:$GK$318,$FL$2,FALSE))</f>
        <v>0</v>
      </c>
      <c r="FM244" s="90">
        <f>IF(ISNA(VLOOKUP($B244,'[1]1718  Exp_Rev Access'!$F$7:$GK$318,$FM$2,FALSE)),"",VLOOKUP($B244,'[1]1718  Exp_Rev Access'!$F$7:$GK$318,$FM$2,FALSE))</f>
        <v>0</v>
      </c>
      <c r="FN244" s="90">
        <f>IF(ISNA(VLOOKUP($B244,'[1]1718  Exp_Rev Access'!$F$7:$GK$318,$FN$2,FALSE)),"",VLOOKUP($B244,'[1]1718  Exp_Rev Access'!$F$7:$GK$318,$FN$2,FALSE))</f>
        <v>0</v>
      </c>
      <c r="FO244" s="90">
        <f>IF(ISNA(VLOOKUP($B244,'[1]1718  Exp_Rev Access'!$F$7:$GK$318,$FO$2,FALSE)),"",VLOOKUP($B244,'[1]1718  Exp_Rev Access'!$F$7:$GK$318,$FO$2,FALSE))</f>
        <v>0</v>
      </c>
      <c r="FP244" s="90">
        <f>IF(ISNA(VLOOKUP($B244,'[1]1718  Exp_Rev Access'!$F$7:$GK$318,$FP$2,FALSE)),"",VLOOKUP($B244,'[1]1718  Exp_Rev Access'!$F$7:$GK$318,$FP$2,FALSE))</f>
        <v>0</v>
      </c>
      <c r="FQ244" s="90">
        <f>IF(ISNA(VLOOKUP($B244,'[1]1718  Exp_Rev Access'!$F$7:$GK$318,$FQ$2,FALSE)),"",VLOOKUP($B244,'[1]1718  Exp_Rev Access'!$F$7:$GK$318,$FQ$2,FALSE))</f>
        <v>0</v>
      </c>
      <c r="FR244" s="90">
        <f>IF(ISNA(VLOOKUP($B244,'[1]1718  Exp_Rev Access'!$F$7:$GK$318,$FR$2,FALSE)),"",VLOOKUP($B244,'[1]1718  Exp_Rev Access'!$F$7:$GK$318,$FR$2,FALSE))</f>
        <v>39997.39</v>
      </c>
      <c r="FS244" s="56">
        <f t="shared" si="674"/>
        <v>3084034.0700000003</v>
      </c>
      <c r="FT244" s="92">
        <f t="shared" si="675"/>
        <v>5.6501781812280841E-2</v>
      </c>
      <c r="FU244" s="94">
        <f t="shared" si="676"/>
        <v>603.78202809004176</v>
      </c>
      <c r="FV244" s="95">
        <f>IF(ISNA(VLOOKUP($B244,'[1]1718  Exp_Rev Access'!$F$7:$GK$318,$FV$2,FALSE)),"",VLOOKUP($B244,'[1]1718  Exp_Rev Access'!$F$7:$GK$318,$FV$2,FALSE))</f>
        <v>0</v>
      </c>
      <c r="FW244" s="95">
        <f>IF(ISNA(VLOOKUP($B244,'[1]1718  Exp_Rev Access'!$F$7:$GK$318,$FW$2,FALSE)),"",VLOOKUP($B244,'[1]1718  Exp_Rev Access'!$F$7:$GK$318,$FW$2,FALSE))</f>
        <v>0</v>
      </c>
      <c r="FX244" s="95">
        <f>IF(ISNA(VLOOKUP($B244,'[1]1718  Exp_Rev Access'!$F$7:$GK$318,$FX$2,FALSE)),"",VLOOKUP($B244,'[1]1718  Exp_Rev Access'!$F$7:$GK$318,$FX$2,FALSE))</f>
        <v>0</v>
      </c>
      <c r="FY244" s="95">
        <f>IF(ISNA(VLOOKUP($B244,'[1]1718  Exp_Rev Access'!$F$7:$GK$318,$FY$2,FALSE)),"",VLOOKUP($B244,'[1]1718  Exp_Rev Access'!$F$7:$GK$318,$FY$2,FALSE))</f>
        <v>0</v>
      </c>
      <c r="FZ244" s="95">
        <f>IF(ISNA(VLOOKUP($B244,'[1]1718  Exp_Rev Access'!$F$7:$GK$318,$FZ$2,FALSE)),"",VLOOKUP($B244,'[1]1718  Exp_Rev Access'!$F$7:$GK$318,$FZ$2,FALSE))</f>
        <v>0</v>
      </c>
      <c r="GA244" s="95">
        <f>IF(ISNA(VLOOKUP($B244,'[1]1718  Exp_Rev Access'!$F$7:$GK$318,$GA$2,FALSE)),"",VLOOKUP($B244,'[1]1718  Exp_Rev Access'!$F$7:$GK$318,$GA$2,FALSE))</f>
        <v>0</v>
      </c>
      <c r="GB244" s="95">
        <f>IF(ISNA(VLOOKUP($B244,'[1]1718  Exp_Rev Access'!$F$7:$GK$318,$GB$2,FALSE)),"",VLOOKUP($B244,'[1]1718  Exp_Rev Access'!$F$7:$GK$318,$GB$2,FALSE))</f>
        <v>0</v>
      </c>
      <c r="GC244" s="95">
        <f>IF(ISNA(VLOOKUP($B244,'[1]1718  Exp_Rev Access'!$F$7:$GK$318,$GC$2,FALSE)),"",VLOOKUP($B244,'[1]1718  Exp_Rev Access'!$F$7:$GK$318,$GC$2,FALSE))</f>
        <v>0</v>
      </c>
      <c r="GD244" s="95">
        <f>IF(ISNA(VLOOKUP($B244,'[1]1718  Exp_Rev Access'!$F$7:$GK$318,$GD$2,FALSE)),"",VLOOKUP($B244,'[1]1718  Exp_Rev Access'!$F$7:$GK$318,$GD$2,FALSE))</f>
        <v>0</v>
      </c>
      <c r="GE244" s="95">
        <f>IF(ISNA(VLOOKUP($B244,'[1]1718  Exp_Rev Access'!$F$7:$GK$318,$GE$2,FALSE)),"",VLOOKUP($B244,'[1]1718  Exp_Rev Access'!$F$7:$GK$318,$GE$2,FALSE))</f>
        <v>0</v>
      </c>
      <c r="GF244" s="95">
        <f>IF(ISNA(VLOOKUP($B244,'[1]1718  Exp_Rev Access'!$F$7:$GK$318,$GF$2,FALSE)),"",VLOOKUP($B244,'[1]1718  Exp_Rev Access'!$F$7:$GK$318,$GF$2,FALSE))</f>
        <v>0</v>
      </c>
      <c r="GG244" s="95">
        <f>IF(ISNA(VLOOKUP($B244,'[1]1718  Exp_Rev Access'!$F$7:$GK$318,$GG$2,FALSE)),"",VLOOKUP($B244,'[1]1718  Exp_Rev Access'!$F$7:$GK$318,$GG$2,FALSE))</f>
        <v>0</v>
      </c>
      <c r="GH244" s="95">
        <f>IF(ISNA(VLOOKUP($B244,'[1]1718  Exp_Rev Access'!$F$7:$GK$318,$GH$2,FALSE)),"",VLOOKUP($B244,'[1]1718  Exp_Rev Access'!$F$7:$GK$318,$GH$2,FALSE))</f>
        <v>0</v>
      </c>
      <c r="GI244" s="95">
        <f>IF(ISNA(VLOOKUP($B244,'[1]1718  Exp_Rev Access'!$F$7:$GK$318,$GI$2,FALSE)),"",VLOOKUP($B244,'[1]1718  Exp_Rev Access'!$F$7:$GK$318,$GI$2,FALSE))</f>
        <v>0</v>
      </c>
      <c r="GJ244" s="95">
        <f>IF(ISNA(VLOOKUP($B244,'[1]1718  Exp_Rev Access'!$F$7:$GK$318,$GJ$2,FALSE)),"",VLOOKUP($B244,'[1]1718  Exp_Rev Access'!$F$7:$GK$318,$GJ$2,FALSE))</f>
        <v>0</v>
      </c>
      <c r="GK244" s="95">
        <f>IF(ISNA(VLOOKUP($B244,'[1]1718  Exp_Rev Access'!$F$7:$GK$318,$GK$2,FALSE)),"",VLOOKUP($B244,'[1]1718  Exp_Rev Access'!$F$7:$GK$318,$GK$2,FALSE))</f>
        <v>0</v>
      </c>
      <c r="GL244" s="95">
        <f>IF(ISNA(VLOOKUP($B244,'[1]1718  Exp_Rev Access'!$F$7:$GK$318,$GL$2,FALSE)),"",VLOOKUP($B244,'[1]1718  Exp_Rev Access'!$F$7:$GK$318,$GL$2,FALSE))</f>
        <v>0</v>
      </c>
      <c r="GM244" s="95">
        <f>IF(ISNA(VLOOKUP($B244,'[1]1718  Exp_Rev Access'!$F$7:$GK$318,$GM$2,FALSE)),"",VLOOKUP($B244,'[1]1718  Exp_Rev Access'!$F$7:$GK$318,$GM$2,FALSE))</f>
        <v>0</v>
      </c>
      <c r="GN244" s="95">
        <f>IF(ISNA(VLOOKUP($B244,'[1]1718  Exp_Rev Access'!$F$7:$GK$318,$GN$2,FALSE)),"",VLOOKUP($B244,'[1]1718  Exp_Rev Access'!$F$7:$GK$318,$GN$2,FALSE))</f>
        <v>0</v>
      </c>
      <c r="GO244" s="95">
        <f>IF(ISNA(VLOOKUP($B244,'[1]1718  Exp_Rev Access'!$F$7:$GK$318,$GO$2,FALSE)),"",VLOOKUP($B244,'[1]1718  Exp_Rev Access'!$F$7:$GK$318,$GO$2,FALSE))</f>
        <v>0</v>
      </c>
      <c r="GP244" s="95">
        <f>IF(ISNA(VLOOKUP($B244,'[1]1718  Exp_Rev Access'!$F$7:$GK$318,$GP$2,FALSE)),"",VLOOKUP($B244,'[1]1718  Exp_Rev Access'!$F$7:$GK$318,$GP$2,FALSE))</f>
        <v>0</v>
      </c>
      <c r="GQ244" s="95">
        <f>IF(ISNA(VLOOKUP($B244,'[1]1718  Exp_Rev Access'!$F$7:$GK$318,$GQ$2,FALSE)),"",VLOOKUP($B244,'[1]1718  Exp_Rev Access'!$F$7:$GK$318,$GQ$2,FALSE))</f>
        <v>0</v>
      </c>
      <c r="GR244" s="95">
        <f>IF(ISNA(VLOOKUP($B244,'[1]1718  Exp_Rev Access'!$F$7:$GK$318,$GR$2,FALSE)),"",VLOOKUP($B244,'[1]1718  Exp_Rev Access'!$F$7:$GK$318,$GR$2,FALSE))</f>
        <v>0</v>
      </c>
      <c r="GS244" s="95">
        <f>IF(ISNA(VLOOKUP($B244,'[1]1718  Exp_Rev Access'!$F$7:$GK$318,$GS$2,FALSE)),"",VLOOKUP($B244,'[1]1718  Exp_Rev Access'!$F$7:$GK$318,$GS$2,FALSE))</f>
        <v>0</v>
      </c>
      <c r="GT244" s="95">
        <f>IF(ISNA(VLOOKUP($B244,'[1]1718  Exp_Rev Access'!$F$7:$GK$318,$GT$2,FALSE)),"",VLOOKUP($B244,'[1]1718  Exp_Rev Access'!$F$7:$GK$318,$GT$2,FALSE))</f>
        <v>0</v>
      </c>
      <c r="GU244" s="56">
        <f t="shared" si="677"/>
        <v>0</v>
      </c>
      <c r="GV244" s="92">
        <f t="shared" si="678"/>
        <v>0</v>
      </c>
      <c r="GW244" s="96">
        <f t="shared" si="679"/>
        <v>0</v>
      </c>
    </row>
    <row r="245" spans="1:222" x14ac:dyDescent="0.3">
      <c r="A245" s="108"/>
      <c r="B245" s="88" t="s">
        <v>533</v>
      </c>
      <c r="C245" s="89" t="s">
        <v>534</v>
      </c>
      <c r="D245" s="75">
        <f>IF(ISNA(VLOOKUP($B245,'[1]1718 enrollment_Rev_Exp by size'!$A$7:H579,3,FALSE)),"",VLOOKUP($B245,'[1]1718 enrollment_Rev_Exp by size'!$A$7:$G$350,3,FALSE))</f>
        <v>1140.6100000000001</v>
      </c>
      <c r="E245" s="76">
        <f>IF(ISNA(VLOOKUP($B245,'[1]1718 enrollment_Rev_Exp by size'!$A$7:I580,5,FALSE)),"",VLOOKUP($B245,'[1]1718 enrollment_Rev_Exp by size'!$A$7:$G$350,5,FALSE))</f>
        <v>13861312.93</v>
      </c>
      <c r="F245" s="70">
        <f t="shared" si="661"/>
        <v>13861312.930000002</v>
      </c>
      <c r="G245" s="70">
        <f t="shared" si="662"/>
        <v>0</v>
      </c>
      <c r="H245" s="90">
        <f>IF(ISNA(VLOOKUP($B245,'[1]1718  Exp_Rev Access'!$F$7:$GK$318,3,FALSE)),"",VLOOKUP($B245,'[1]1718  Exp_Rev Access'!$F$7:$GK$318,3,FALSE))</f>
        <v>922299.87</v>
      </c>
      <c r="I245" s="90">
        <f>IF(ISNA(VLOOKUP($B245,'[1]1718  Exp_Rev Access'!$F$7:$GK$318,4,FALSE)),"",VLOOKUP($B245,'[1]1718  Exp_Rev Access'!$F$7:$GK$318,4,FALSE))</f>
        <v>107.48</v>
      </c>
      <c r="J245" s="90">
        <f>IF(ISNA(VLOOKUP($B245,'[1]1718  Exp_Rev Access'!$F$7:$GK$318,5,FALSE)),"",VLOOKUP($B245,'[1]1718  Exp_Rev Access'!$F$7:$GK$318,5,FALSE))</f>
        <v>0</v>
      </c>
      <c r="K245" s="90">
        <f>IF(ISNA(VLOOKUP($B245,'[1]1718  Exp_Rev Access'!$F$7:$GK$318,6,FALSE)),"-",VLOOKUP($B245,'[1]1718  Exp_Rev Access'!$F$7:$GK$318,6,FALSE))</f>
        <v>2020.15</v>
      </c>
      <c r="L245" s="90">
        <f>IF(ISNA(VLOOKUP($B245,'[1]1718  Exp_Rev Access'!$F$7:$GK$318,7,FALSE)),"",VLOOKUP($B245,'[1]1718  Exp_Rev Access'!$F$7:$GK$318,7,FALSE))</f>
        <v>0</v>
      </c>
      <c r="M245" s="90">
        <f>IF(ISNA(VLOOKUP($B245,'[1]1718  Exp_Rev Access'!$F$7:$GK$318,8,FALSE)),"",VLOOKUP($B245,'[1]1718  Exp_Rev Access'!$F$7:$GK$318,8,FALSE))</f>
        <v>0</v>
      </c>
      <c r="N245" s="56">
        <f t="shared" si="663"/>
        <v>924427.5</v>
      </c>
      <c r="O245" s="91">
        <f t="shared" si="664"/>
        <v>6.6691193299536891E-2</v>
      </c>
      <c r="P245" s="56">
        <f t="shared" si="665"/>
        <v>810.46764450600983</v>
      </c>
      <c r="Q245" s="90">
        <f>IF(ISNA(VLOOKUP($B245,'[1]1718  Exp_Rev Access'!$F$7:$GK$318,10,FALSE)),"",VLOOKUP($B245,'[1]1718  Exp_Rev Access'!$F$7:$GK$318,10,FALSE))</f>
        <v>2275</v>
      </c>
      <c r="R245" s="90">
        <f>IF(ISNA(VLOOKUP($B245,'[1]1718  Exp_Rev Access'!$F$7:$GK$318,11,FALSE)),"",VLOOKUP($B245,'[1]1718  Exp_Rev Access'!$F$7:$GK$318,11,FALSE))</f>
        <v>0</v>
      </c>
      <c r="S245" s="90">
        <f>IF(ISNA(VLOOKUP($B245,'[1]1718  Exp_Rev Access'!$F$7:$GK$318,12,FALSE)),"",VLOOKUP($B245,'[1]1718  Exp_Rev Access'!$F$7:$GK$318,12,FALSE))</f>
        <v>0</v>
      </c>
      <c r="T245" s="90">
        <f>IF(ISNA(VLOOKUP($B245,'[1]1718  Exp_Rev Access'!$F$7:$GK$318,13,FALSE)),"",VLOOKUP($B245,'[1]1718  Exp_Rev Access'!$F$7:$GK$318,13,FALSE))</f>
        <v>0</v>
      </c>
      <c r="U245" s="90">
        <f>IF(ISNA(VLOOKUP($B245,'[1]1718  Exp_Rev Access'!$F$7:$GK$318,14,FALSE)),"",VLOOKUP($B245,'[1]1718  Exp_Rev Access'!$F$7:$GK$318,14,FALSE))</f>
        <v>0</v>
      </c>
      <c r="V245" s="90">
        <f>IF(ISNA(VLOOKUP($B245,'[1]1718  Exp_Rev Access'!$F$7:$GK$318,15,FALSE)),"",VLOOKUP($B245,'[1]1718  Exp_Rev Access'!$F$7:$GK$318,15,FALSE))</f>
        <v>0</v>
      </c>
      <c r="W245" s="90">
        <f>IF(ISNA(VLOOKUP($B245,'[1]1718  Exp_Rev Access'!$F$7:$GK$318,16,FALSE)),"",VLOOKUP($B245,'[1]1718  Exp_Rev Access'!$F$7:$GK$318,16,FALSE))</f>
        <v>0</v>
      </c>
      <c r="X245" s="90">
        <f>IF(ISNA(VLOOKUP($B245,'[1]1718  Exp_Rev Access'!$F$7:$GK$318,17,FALSE)),"",VLOOKUP($B245,'[1]1718  Exp_Rev Access'!$F$7:$GK$318,17,FALSE))</f>
        <v>0</v>
      </c>
      <c r="Y245" s="90">
        <f>IF(ISNA(VLOOKUP($B245,'[1]1718  Exp_Rev Access'!$F$7:$GK$318,18,FALSE)),"",VLOOKUP($B245,'[1]1718  Exp_Rev Access'!$F$7:$GK$318,18,FALSE))</f>
        <v>12574.2</v>
      </c>
      <c r="Z245" s="90">
        <f>IF(ISNA(VLOOKUP($B245,'[1]1718  Exp_Rev Access'!$F$7:$GK$318,19,FALSE)),"",VLOOKUP($B245,'[1]1718  Exp_Rev Access'!$F$7:$GK$318,19,FALSE))</f>
        <v>1987.22</v>
      </c>
      <c r="AA245" s="90">
        <f>IF(ISNA(VLOOKUP($B245,'[1]1718  Exp_Rev Access'!$F$7:$GK$318,20,FALSE)),"",VLOOKUP($B245,'[1]1718  Exp_Rev Access'!$F$7:$GK$318,20,FALSE))</f>
        <v>0</v>
      </c>
      <c r="AB245" s="90">
        <f>IF(ISNA(VLOOKUP($B245,'[1]1718  Exp_Rev Access'!$F$7:$GK$318,21,FALSE)),"",VLOOKUP($B245,'[1]1718  Exp_Rev Access'!$F$7:$GK$318,21,FALSE))</f>
        <v>0</v>
      </c>
      <c r="AC245" s="90">
        <f>IF(ISNA(VLOOKUP($B245,'[1]1718  Exp_Rev Access'!$F$7:$GK$318,22,FALSE)),"",VLOOKUP($B245,'[1]1718  Exp_Rev Access'!$F$7:$GK$318,22,FALSE))</f>
        <v>0</v>
      </c>
      <c r="AD245" s="90">
        <f>IF(ISNA(VLOOKUP($B245,'[1]1718  Exp_Rev Access'!$F$7:$GK$318,23,FALSE)),"",VLOOKUP($B245,'[1]1718  Exp_Rev Access'!$F$7:$GK$318,23,FALSE))</f>
        <v>69286.820000000007</v>
      </c>
      <c r="AE245" s="90">
        <f>IF(ISNA(VLOOKUP($B245,'[1]1718  Exp_Rev Access'!$F$7:$GK$318,24,FALSE)),"",VLOOKUP($B245,'[1]1718  Exp_Rev Access'!$F$7:$GK$318,24,FALSE))</f>
        <v>31029.73</v>
      </c>
      <c r="AF245" s="90">
        <f>IF(ISNA(VLOOKUP($B245,'[1]1718  Exp_Rev Access'!$F$7:$GK$318,25,FALSE)),"",VLOOKUP($B245,'[1]1718  Exp_Rev Access'!$F$7:$GK$318,25,FALSE))</f>
        <v>0</v>
      </c>
      <c r="AG245" s="90">
        <f>IF(ISNA(VLOOKUP($B245,'[1]1718  Exp_Rev Access'!$F$7:$GK$318,26,FALSE)),"",VLOOKUP($B245,'[1]1718  Exp_Rev Access'!$F$7:$GK$318,26,FALSE))</f>
        <v>17272.5</v>
      </c>
      <c r="AH245" s="90">
        <f>IF(ISNA(VLOOKUP($B245,'[1]1718  Exp_Rev Access'!$F$7:$GK$318,27,FALSE)),"",VLOOKUP($B245,'[1]1718  Exp_Rev Access'!$F$7:$GK$318,27,FALSE))</f>
        <v>762.1</v>
      </c>
      <c r="AI245" s="90">
        <f>IF(ISNA(VLOOKUP($B245,'[1]1718  Exp_Rev Access'!$F$7:$GK$318,28,FALSE)),"",VLOOKUP($B245,'[1]1718  Exp_Rev Access'!$F$7:$GK$318,28,FALSE))</f>
        <v>87.75</v>
      </c>
      <c r="AJ245" s="90">
        <f>IF(ISNA(VLOOKUP($B245,'[1]1718  Exp_Rev Access'!$F$7:$GK$318,29,FALSE)),"",VLOOKUP($B245,'[1]1718  Exp_Rev Access'!$F$7:$GK$318,29,FALSE))</f>
        <v>0</v>
      </c>
      <c r="AK245" s="90">
        <f>IF(ISNA(VLOOKUP($B245,'[1]1718  Exp_Rev Access'!$F$7:$GK$318,30,FALSE)),"",VLOOKUP($B245,'[1]1718  Exp_Rev Access'!$F$7:$GK$318,30,FALSE))</f>
        <v>27488.34</v>
      </c>
      <c r="AL245" s="90">
        <f>IF(ISNA(VLOOKUP($B245,'[1]1718  Exp_Rev Access'!$F$7:$GK$318,31,FALSE)),"",VLOOKUP($B245,'[1]1718  Exp_Rev Access'!$F$7:$GK$318,31,FALSE))</f>
        <v>33859.339999999997</v>
      </c>
      <c r="AM245" s="56">
        <f t="shared" si="666"/>
        <v>196623</v>
      </c>
      <c r="AN245" s="92">
        <f t="shared" si="667"/>
        <v>1.4185019917878731E-2</v>
      </c>
      <c r="AO245" s="71">
        <f t="shared" si="668"/>
        <v>172.38407518783808</v>
      </c>
      <c r="AP245" s="90">
        <f>IF(ISNA(VLOOKUP($B245,'[1]1718  Exp_Rev Access'!$F$7:$GK$318,33,FALSE)),"",VLOOKUP($B245,'[1]1718  Exp_Rev Access'!$F$7:$GK$318,33,FALSE))</f>
        <v>7658881.6200000001</v>
      </c>
      <c r="AQ245" s="90">
        <f>IF(ISNA(VLOOKUP($B245,'[1]1718  Exp_Rev Access'!$F$7:$GK$318,34,FALSE)),"",VLOOKUP($B245,'[1]1718  Exp_Rev Access'!$F$7:$GK$318,34,FALSE))</f>
        <v>205099.56</v>
      </c>
      <c r="AR245" s="90">
        <f>IF(ISNA(VLOOKUP($B245,'[1]1718  Exp_Rev Access'!$F$7:$GK$318,35,FALSE)),"",VLOOKUP($B245,'[1]1718  Exp_Rev Access'!$F$7:$GK$318,35,FALSE))</f>
        <v>1303728.3999999999</v>
      </c>
      <c r="AS245" s="90">
        <f>IF(ISNA(VLOOKUP($B245,'[1]1718  Exp_Rev Access'!$F$7:$GK$318,36,FALSE)),"",VLOOKUP($B245,'[1]1718  Exp_Rev Access'!$F$7:$GK$318,36,FALSE))</f>
        <v>9980.1299999999992</v>
      </c>
      <c r="AT245" s="90">
        <f>IF(ISNA(VLOOKUP($B245,'[1]1718  Exp_Rev Access'!$F$7:$GK$318,37,FALSE)),"",VLOOKUP($B245,'[1]1718  Exp_Rev Access'!$F$7:$GK$318,37,FALSE))</f>
        <v>0</v>
      </c>
      <c r="AU245" s="56">
        <f t="shared" si="669"/>
        <v>9177689.7100000009</v>
      </c>
      <c r="AV245" s="93">
        <f t="shared" si="670"/>
        <v>0.66210825456055855</v>
      </c>
      <c r="AW245" s="56">
        <f t="shared" si="671"/>
        <v>8046.2995327061835</v>
      </c>
      <c r="AX245" s="90">
        <f>IF(ISNA(VLOOKUP($B245,'[1]1718  Exp_Rev Access'!$F$7:$GK$318,39,FALSE)),"",VLOOKUP($B245,'[1]1718  Exp_Rev Access'!$F$7:$GK$318,39,FALSE))</f>
        <v>0</v>
      </c>
      <c r="AY245" s="90">
        <f>IF(ISNA(VLOOKUP($B245,'[1]1718  Exp_Rev Access'!$F$7:$GK$318,40,FALSE)),"",VLOOKUP($B245,'[1]1718  Exp_Rev Access'!$F$7:$GK$318,40,FALSE))</f>
        <v>886905.91</v>
      </c>
      <c r="AZ245" s="90">
        <f>IF(ISNA(VLOOKUP($B245,'[1]1718  Exp_Rev Access'!$F$7:$GK$318,41,FALSE)),"",VLOOKUP($B245,'[1]1718  Exp_Rev Access'!$F$7:$GK$318,41,FALSE))</f>
        <v>83578.22</v>
      </c>
      <c r="BA245" s="90">
        <f>IF(ISNA(VLOOKUP($B245,'[1]1718  Exp_Rev Access'!$F$7:$GK$318,42,FALSE)),"",VLOOKUP($B245,'[1]1718  Exp_Rev Access'!$F$7:$GK$318,42,FALSE))</f>
        <v>0</v>
      </c>
      <c r="BB245" s="90">
        <f>IF(ISNA(VLOOKUP($B245,'[1]1718  Exp_Rev Access'!$F$7:$GK$318,43,FALSE)),"",VLOOKUP($B245,'[1]1718  Exp_Rev Access'!$F$7:$GK$318,43,FALSE))</f>
        <v>0</v>
      </c>
      <c r="BC245" s="90">
        <f>IF(ISNA(VLOOKUP($B245,'[1]1718  Exp_Rev Access'!$F$7:$GK$318,44,FALSE)),"",VLOOKUP($B245,'[1]1718  Exp_Rev Access'!$F$7:$GK$318,44,FALSE))</f>
        <v>521592.77</v>
      </c>
      <c r="BD245" s="90">
        <f>IF(ISNA(VLOOKUP($B245,'[1]1718  Exp_Rev Access'!$F$7:$GK$318,45,FALSE)),"",VLOOKUP($B245,'[1]1718  Exp_Rev Access'!$F$7:$GK$318,45,FALSE))</f>
        <v>111561.36</v>
      </c>
      <c r="BE245" s="90">
        <f>IF(ISNA(VLOOKUP($B245,'[1]1718  Exp_Rev Access'!$F$7:$GK$318,46,FALSE)),"",VLOOKUP($B245,'[1]1718  Exp_Rev Access'!$F$7:$GK$318,46,FALSE))</f>
        <v>39932.5</v>
      </c>
      <c r="BF245" s="90">
        <f>IF(ISNA(VLOOKUP($B245,'[1]1718  Exp_Rev Access'!$F$7:$GK$318,47,FALSE)),"",VLOOKUP($B245,'[1]1718  Exp_Rev Access'!$F$7:$GK$318,47,FALSE))</f>
        <v>0</v>
      </c>
      <c r="BG245" s="90">
        <f>IF(ISNA(VLOOKUP($B245,'[1]1718  Exp_Rev Access'!$F$7:$GK$318,48,FALSE)),"",VLOOKUP($B245,'[1]1718  Exp_Rev Access'!$F$7:$GK$318,48,FALSE))</f>
        <v>130214.64</v>
      </c>
      <c r="BH245" s="90">
        <f>IF(ISNA(VLOOKUP($B245,'[1]1718  Exp_Rev Access'!$F$7:$GK$318,49,FALSE)),"",VLOOKUP($B245,'[1]1718  Exp_Rev Access'!$F$7:$GK$318,49,FALSE))</f>
        <v>23815.52</v>
      </c>
      <c r="BI245" s="90">
        <f>IF(ISNA(VLOOKUP($B245,'[1]1718  Exp_Rev Access'!$F$7:$GK$318,50,FALSE)),"",VLOOKUP($B245,'[1]1718  Exp_Rev Access'!$F$7:$GK$318,50,FALSE))</f>
        <v>0</v>
      </c>
      <c r="BJ245" s="90">
        <f>IF(ISNA(VLOOKUP($B245,'[1]1718  Exp_Rev Access'!$F$7:$GK$318,51,FALSE)),"",VLOOKUP($B245,'[1]1718  Exp_Rev Access'!$F$7:$GK$318,51,FALSE))</f>
        <v>7393.67</v>
      </c>
      <c r="BK245" s="90">
        <f>IF(ISNA(VLOOKUP($B245,'[1]1718  Exp_Rev Access'!$F$7:$GK$318,52,FALSE)),"",VLOOKUP($B245,'[1]1718  Exp_Rev Access'!$F$7:$GK$318,52,FALSE))</f>
        <v>448493.3</v>
      </c>
      <c r="BL245" s="90">
        <f>IF(ISNA(VLOOKUP($B245,'[1]1718  Exp_Rev Access'!$F$7:$GK$318,53,FALSE)),"",VLOOKUP($B245,'[1]1718  Exp_Rev Access'!$F$7:$GK$318,53,FALSE))</f>
        <v>0</v>
      </c>
      <c r="BM245" s="90">
        <f>IF(ISNA(VLOOKUP($B245,'[1]1718  Exp_Rev Access'!$F$7:$GK$318,54,FALSE)),"",VLOOKUP($B245,'[1]1718  Exp_Rev Access'!$F$7:$GK$318,54,FALSE))</f>
        <v>0</v>
      </c>
      <c r="BN245" s="90">
        <f>IF(ISNA(VLOOKUP($B245,'[1]1718  Exp_Rev Access'!$F$7:$GK$318,55,FALSE)),"",VLOOKUP($B245,'[1]1718  Exp_Rev Access'!$F$7:$GK$318,55,FALSE))</f>
        <v>0</v>
      </c>
      <c r="BO245" s="90">
        <f>IF(ISNA(VLOOKUP($B245,'[1]1718  Exp_Rev Access'!$F$7:$GK$318,56,FALSE)),"",VLOOKUP($B245,'[1]1718  Exp_Rev Access'!$F$7:$GK$318,56,FALSE))</f>
        <v>0</v>
      </c>
      <c r="BP245" s="90">
        <f>IF(ISNA(VLOOKUP($B245,'[1]1718  Exp_Rev Access'!$F$7:$GK$318,57,FALSE)),"",VLOOKUP($B245,'[1]1718  Exp_Rev Access'!$F$7:$GK$318,57,FALSE))</f>
        <v>0</v>
      </c>
      <c r="BQ245" s="90">
        <f>IF(ISNA(VLOOKUP($B245,'[1]1718  Exp_Rev Access'!$F$7:$GK$318,58,FALSE)),"",VLOOKUP($B245,'[1]1718  Exp_Rev Access'!$F$7:$GK$318,58,FALSE))</f>
        <v>0</v>
      </c>
      <c r="BR245" s="90">
        <f>IF(ISNA(VLOOKUP($B245,'[1]1718  Exp_Rev Access'!$F$7:$GK$318,59,FALSE)),"",VLOOKUP($B245,'[1]1718  Exp_Rev Access'!$F$7:$GK$318,59,FALSE))</f>
        <v>0</v>
      </c>
      <c r="BS245" s="90">
        <f>IF(ISNA(VLOOKUP($B245,'[1]1718  Exp_Rev Access'!$F$7:$GK$318,60,FALSE)),"",VLOOKUP($B245,'[1]1718  Exp_Rev Access'!$F$7:$GK$318,60,FALSE))</f>
        <v>0</v>
      </c>
      <c r="BT245" s="90">
        <f>IF(ISNA(VLOOKUP($B245,'[1]1718  Exp_Rev Access'!$F$7:$GK$318,61,FALSE)),"",VLOOKUP($B245,'[1]1718  Exp_Rev Access'!$F$7:$GK$318,61,FALSE))</f>
        <v>0</v>
      </c>
      <c r="BU245" s="90">
        <f>IF(ISNA(VLOOKUP($B245,'[1]1718  Exp_Rev Access'!$F$7:$GK$318,62,FALSE)),"",VLOOKUP($B245,'[1]1718  Exp_Rev Access'!$F$7:$GK$318,62,FALSE))</f>
        <v>0</v>
      </c>
      <c r="BV245" s="56">
        <f t="shared" si="571"/>
        <v>2253487.8899999997</v>
      </c>
      <c r="BW245" s="92">
        <f t="shared" si="672"/>
        <v>0.16257391355206924</v>
      </c>
      <c r="BX245" s="71">
        <f t="shared" si="673"/>
        <v>1975.686597522378</v>
      </c>
      <c r="BY245" s="90">
        <f>IF(ISNA(VLOOKUP($B245,'[1]1718  Exp_Rev Access'!$F$7:$GK$318,64,FALSE)),"",VLOOKUP($B245,'[1]1718  Exp_Rev Access'!$F$7:$GK$318,64,FALSE))</f>
        <v>0</v>
      </c>
      <c r="BZ245" s="90">
        <f>IF(ISNA(VLOOKUP($B245,'[1]1718  Exp_Rev Access'!$F$7:$GK$318,65,FALSE)),"",VLOOKUP($B245,'[1]1718  Exp_Rev Access'!$F$7:$GK$318,65,FALSE))</f>
        <v>174772.4</v>
      </c>
      <c r="CA245" s="90">
        <f>IF(ISNA(VLOOKUP($B245,'[1]1718  Exp_Rev Access'!$F$7:$GK$318,66,FALSE)),"",VLOOKUP($B245,'[1]1718  Exp_Rev Access'!$F$7:$GK$318,66,FALSE))</f>
        <v>0</v>
      </c>
      <c r="CB245" s="90">
        <f>IF(ISNA(VLOOKUP($B245,'[1]1718  Exp_Rev Access'!$F$7:$GK$318,67,FALSE)),"",VLOOKUP($B245,'[1]1718  Exp_Rev Access'!$F$7:$GK$318,67,FALSE))</f>
        <v>0</v>
      </c>
      <c r="CC245" s="90">
        <f>IF(ISNA(VLOOKUP($B245,'[1]1718  Exp_Rev Access'!$F$7:$GK$318,68,FALSE)),"",VLOOKUP($B245,'[1]1718  Exp_Rev Access'!$F$7:$GK$318,68,FALSE))</f>
        <v>120554.66</v>
      </c>
      <c r="CD245" s="90">
        <f>IF(ISNA(VLOOKUP($B245,'[1]1718  Exp_Rev Access'!$F$7:$GK$318,69,FALSE)),"",VLOOKUP($B245,'[1]1718  Exp_Rev Access'!$F$7:$GK$318,69,FALSE))</f>
        <v>0</v>
      </c>
      <c r="CE245" s="56">
        <f t="shared" si="566"/>
        <v>295327.06</v>
      </c>
      <c r="CF245" s="92">
        <f t="shared" si="591"/>
        <v>2.1305850426392475E-2</v>
      </c>
      <c r="CG245" s="78">
        <f t="shared" si="592"/>
        <v>258.92027949956599</v>
      </c>
      <c r="CH245" s="90">
        <f>IF(ISNA(VLOOKUP($B245,'[1]1718  Exp_Rev Access'!$F$7:$GK$318,$CH$2,FALSE)),"",VLOOKUP($B245,'[1]1718  Exp_Rev Access'!$F$7:$GK$318,$CH$2,FALSE))</f>
        <v>0</v>
      </c>
      <c r="CI245" s="90">
        <f>IF(ISNA(VLOOKUP($B245,'[1]1718  Exp_Rev Access'!$F$7:$GK$318,$CI$2,FALSE)),"",VLOOKUP($B245,'[1]1718  Exp_Rev Access'!$F$7:$GK$318,$CI$2,FALSE))</f>
        <v>0</v>
      </c>
      <c r="CJ245" s="90">
        <f>IF(ISNA(VLOOKUP($B245,'[1]1718  Exp_Rev Access'!$F$7:$GK$318,$CJ$2,FALSE)),"",VLOOKUP($B245,'[1]1718  Exp_Rev Access'!$F$7:$GK$318,$CJ$2,FALSE))</f>
        <v>0</v>
      </c>
      <c r="CK245" s="90">
        <f>IF(ISNA(VLOOKUP($B245,'[1]1718  Exp_Rev Access'!$F$7:$GK$318,$CK$2,FALSE)),"",VLOOKUP($B245,'[1]1718  Exp_Rev Access'!$F$7:$GK$318,$CK$2,FALSE))</f>
        <v>0</v>
      </c>
      <c r="CL245" s="90">
        <f>IF(ISNA(VLOOKUP($B245,'[1]1718  Exp_Rev Access'!$F$7:$GK$318,$CL$2,FALSE)),"",VLOOKUP($B245,'[1]1718  Exp_Rev Access'!$F$7:$GK$318,$CL$2,FALSE))</f>
        <v>0</v>
      </c>
      <c r="CM245" s="90">
        <f>IF(ISNA(VLOOKUP($B245,'[1]1718  Exp_Rev Access'!$F$7:$GK$318,$CM$2,FALSE)),"",VLOOKUP($B245,'[1]1718  Exp_Rev Access'!$F$7:$GK$318,$CM$2,FALSE))</f>
        <v>0</v>
      </c>
      <c r="CN245" s="90">
        <f>IF(ISNA(VLOOKUP($B245,'[1]1718  Exp_Rev Access'!$F$7:$GK$318,$CN$2,FALSE)),"",VLOOKUP($B245,'[1]1718  Exp_Rev Access'!$F$7:$GK$318,$CN$2,FALSE))</f>
        <v>0</v>
      </c>
      <c r="CO245" s="90">
        <f>IF(ISNA(VLOOKUP($B245,'[1]1718  Exp_Rev Access'!$F$7:$GK$318,$CO$2,FALSE)),"",VLOOKUP($B245,'[1]1718  Exp_Rev Access'!$F$7:$GK$318,$CO$2,FALSE))</f>
        <v>0</v>
      </c>
      <c r="CP245" s="90">
        <f>IF(ISNA(VLOOKUP($B245,'[1]1718  Exp_Rev Access'!$F$7:$GK$318,$CP$2,FALSE)),"",VLOOKUP($B245,'[1]1718  Exp_Rev Access'!$F$7:$GK$318,$CP$2,FALSE))</f>
        <v>0</v>
      </c>
      <c r="CQ245" s="90">
        <f>IF(ISNA(VLOOKUP($B245,'[1]1718  Exp_Rev Access'!$F$7:$GK$318,$CQ$2,FALSE)),"",VLOOKUP($B245,'[1]1718  Exp_Rev Access'!$F$7:$GK$318,$CQ$2,FALSE))</f>
        <v>218603.83</v>
      </c>
      <c r="CR245" s="90">
        <f>IF(ISNA(VLOOKUP($B245,'[1]1718  Exp_Rev Access'!$F$7:$GK$318,$CR$2,FALSE)),"",VLOOKUP($B245,'[1]1718  Exp_Rev Access'!$F$7:$GK$318,$CR$2,FALSE))</f>
        <v>0</v>
      </c>
      <c r="CS245" s="90">
        <f>IF(ISNA(VLOOKUP($B245,'[1]1718  Exp_Rev Access'!$F$7:$GK$318,$CS$2,FALSE)),"",VLOOKUP($B245,'[1]1718  Exp_Rev Access'!$F$7:$GK$318,$CS$2,FALSE))</f>
        <v>9270.82</v>
      </c>
      <c r="CT245" s="90">
        <f>IF(ISNA(VLOOKUP($B245,'[1]1718  Exp_Rev Access'!$F$7:$GK$318,$CT$2,FALSE)),"",VLOOKUP($B245,'[1]1718  Exp_Rev Access'!$F$7:$GK$318,$CT$2,FALSE))</f>
        <v>0</v>
      </c>
      <c r="CU245" s="90">
        <f>IF(ISNA(VLOOKUP($B245,'[1]1718  Exp_Rev Access'!$F$7:$GK$318,$CU$2,FALSE)),"",VLOOKUP($B245,'[1]1718  Exp_Rev Access'!$F$7:$GK$318,$CU$2,FALSE))</f>
        <v>370789.51</v>
      </c>
      <c r="CV245" s="90">
        <f>IF(ISNA(VLOOKUP($B245,'[1]1718  Exp_Rev Access'!$F$7:$GK$318,$CV$2,FALSE)),"",VLOOKUP($B245,'[1]1718  Exp_Rev Access'!$F$7:$GK$318,$CV$2,FALSE))</f>
        <v>72902.03</v>
      </c>
      <c r="CW245" s="90">
        <f>IF(ISNA(VLOOKUP($B245,'[1]1718  Exp_Rev Access'!$F$7:$GK$318,$CW$2,FALSE)),"",VLOOKUP($B245,'[1]1718  Exp_Rev Access'!$F$7:$GK$318,$CW$2,FALSE))</f>
        <v>0</v>
      </c>
      <c r="CX245" s="90">
        <f>IF(ISNA(VLOOKUP($B245,'[1]1718  Exp_Rev Access'!$F$7:$GK$318,$CX$2,FALSE)),"",VLOOKUP($B245,'[1]1718  Exp_Rev Access'!$F$7:$GK$318,$CX$2,FALSE))</f>
        <v>0</v>
      </c>
      <c r="CY245" s="90">
        <f>IF(ISNA(VLOOKUP($B245,'[1]1718  Exp_Rev Access'!$F$7:$GK$318,$CY$2,FALSE)),"",VLOOKUP($B245,'[1]1718  Exp_Rev Access'!$F$7:$GK$318,$CY$2,FALSE))</f>
        <v>0</v>
      </c>
      <c r="CZ245" s="90">
        <f>IF(ISNA(VLOOKUP($B245,'[1]1718  Exp_Rev Access'!$F$7:$GK$318,$CZ$2,FALSE)),"",VLOOKUP($B245,'[1]1718  Exp_Rev Access'!$F$7:$GK$318,$CZ$2,FALSE))</f>
        <v>0</v>
      </c>
      <c r="DA245" s="90">
        <f>IF(ISNA(VLOOKUP($B245,'[1]1718  Exp_Rev Access'!$F$7:$GK$318,$DA$2,FALSE)),"",VLOOKUP($B245,'[1]1718  Exp_Rev Access'!$F$7:$GK$318,$DA$2,FALSE))</f>
        <v>0</v>
      </c>
      <c r="DB245" s="90">
        <f>IF(ISNA(VLOOKUP($B245,'[1]1718  Exp_Rev Access'!$F$7:$GK$318,$DB$2,FALSE)),"",VLOOKUP($B245,'[1]1718  Exp_Rev Access'!$F$7:$GK$318,$DB$2,FALSE))</f>
        <v>9032.84</v>
      </c>
      <c r="DC245" s="90">
        <f>IF(ISNA(VLOOKUP($B245,'[1]1718  Exp_Rev Access'!$F$7:$GK$318,$DC$2,FALSE)),"",VLOOKUP($B245,'[1]1718  Exp_Rev Access'!$F$7:$GK$318,$DC$2,FALSE))</f>
        <v>0</v>
      </c>
      <c r="DD245" s="90">
        <f>IF(ISNA(VLOOKUP($B245,'[1]1718  Exp_Rev Access'!$F$7:$GK$318,$DD$2,FALSE)),"",VLOOKUP($B245,'[1]1718  Exp_Rev Access'!$F$7:$GK$318,$DD$2,FALSE))</f>
        <v>0</v>
      </c>
      <c r="DE245" s="90">
        <f>IF(ISNA(VLOOKUP($B245,'[1]1718  Exp_Rev Access'!$F$7:$GK$318,$DE$2,FALSE)),"",VLOOKUP($B245,'[1]1718  Exp_Rev Access'!$F$7:$GK$318,$DE$2,FALSE))</f>
        <v>0</v>
      </c>
      <c r="DF245" s="90">
        <f>IF(ISNA(VLOOKUP($B245,'[1]1718  Exp_Rev Access'!$F$7:$GK$318,$DF$2,FALSE)),"",VLOOKUP($B245,'[1]1718  Exp_Rev Access'!$F$7:$GK$318,$DF$2,FALSE))</f>
        <v>0</v>
      </c>
      <c r="DG245" s="90">
        <f>IF(ISNA(VLOOKUP($B245,'[1]1718  Exp_Rev Access'!$F$7:$GK$318,$DG$2,FALSE)),"",VLOOKUP($B245,'[1]1718  Exp_Rev Access'!$F$7:$GK$318,$DG$2,FALSE))</f>
        <v>0</v>
      </c>
      <c r="DH245" s="90">
        <f>IF(ISNA(VLOOKUP($B245,'[1]1718  Exp_Rev Access'!$F$7:$GK$318,$DH$2,FALSE)),"",VLOOKUP($B245,'[1]1718  Exp_Rev Access'!$F$7:$GK$318,$DH$2,FALSE))</f>
        <v>0</v>
      </c>
      <c r="DI245" s="90">
        <f>IF(ISNA(VLOOKUP($B245,'[1]1718  Exp_Rev Access'!$F$7:$GK$318,$DI$2,FALSE)),"",VLOOKUP($B245,'[1]1718  Exp_Rev Access'!$F$7:$GK$318,$DI$2,FALSE))</f>
        <v>277155.5</v>
      </c>
      <c r="DJ245" s="90">
        <f>IF(ISNA(VLOOKUP($B245,'[1]1718  Exp_Rev Access'!$F$7:$GK$318,$DJ$2,FALSE)),"",VLOOKUP($B245,'[1]1718  Exp_Rev Access'!$F$7:$GK$318,$DJ$2,FALSE))</f>
        <v>0</v>
      </c>
      <c r="DK245" s="90">
        <f>IF(ISNA(VLOOKUP($B245,'[1]1718  Exp_Rev Access'!$F$7:$GK$318,$DK$2,FALSE)),"",VLOOKUP($B245,'[1]1718  Exp_Rev Access'!$F$7:$GK$318,$DK$2,FALSE))</f>
        <v>0</v>
      </c>
      <c r="DL245" s="90">
        <f>IF(ISNA(VLOOKUP($B245,'[1]1718  Exp_Rev Access'!$F$7:$GK$318,$DL$2,FALSE)),"",VLOOKUP($B245,'[1]1718  Exp_Rev Access'!$F$7:$GK$318,$DL$2,FALSE))</f>
        <v>0</v>
      </c>
      <c r="DM245" s="90">
        <f>IF(ISNA(VLOOKUP($B245,'[1]1718  Exp_Rev Access'!$F$7:$GK$318,$DM$2,FALSE)),"",VLOOKUP($B245,'[1]1718  Exp_Rev Access'!$F$7:$GK$318,$DM$2,FALSE))</f>
        <v>0</v>
      </c>
      <c r="DN245" s="90">
        <f>IF(ISNA(VLOOKUP($B245,'[1]1718  Exp_Rev Access'!$F$7:$GK$318,$DN$2,FALSE)),"",VLOOKUP($B245,'[1]1718  Exp_Rev Access'!$F$7:$GK$318,$DN$2,FALSE))</f>
        <v>0</v>
      </c>
      <c r="DO245" s="90">
        <f>IF(ISNA(VLOOKUP($B245,'[1]1718  Exp_Rev Access'!$F$7:$GK$318,$DO$2,FALSE)),"",VLOOKUP($B245,'[1]1718  Exp_Rev Access'!$F$7:$GK$318,$DO$2,FALSE))</f>
        <v>0</v>
      </c>
      <c r="DP245" s="90">
        <f>IF(ISNA(VLOOKUP($B245,'[1]1718  Exp_Rev Access'!$F$7:$GK$318,$DP$2,FALSE)),"",VLOOKUP($B245,'[1]1718  Exp_Rev Access'!$F$7:$GK$318,$DP$2,FALSE))</f>
        <v>0</v>
      </c>
      <c r="DQ245" s="90">
        <f>IF(ISNA(VLOOKUP($B245,'[1]1718  Exp_Rev Access'!$F$7:$GK$318,$DQ$2,FALSE)),"",VLOOKUP($B245,'[1]1718  Exp_Rev Access'!$F$7:$GK$318,$DQ$2,FALSE))</f>
        <v>0</v>
      </c>
      <c r="DR245" s="90">
        <f>IF(ISNA(VLOOKUP($B245,'[1]1718  Exp_Rev Access'!$F$7:$GK$318,$DR$2,FALSE)),"",VLOOKUP($B245,'[1]1718  Exp_Rev Access'!$F$7:$GK$318,$DR$2,FALSE))</f>
        <v>0</v>
      </c>
      <c r="DS245" s="90">
        <f>IF(ISNA(VLOOKUP($B245,'[1]1718  Exp_Rev Access'!$F$7:$GK$318,$DS$2,FALSE)),"",VLOOKUP($B245,'[1]1718  Exp_Rev Access'!$F$7:$GK$318,$DS$2,FALSE))</f>
        <v>0</v>
      </c>
      <c r="DT245" s="90">
        <f>IF(ISNA(VLOOKUP($B245,'[1]1718  Exp_Rev Access'!$F$7:$GK$318,$DT$2,FALSE)),"",VLOOKUP($B245,'[1]1718  Exp_Rev Access'!$F$7:$GK$318,$DT$2,FALSE))</f>
        <v>0</v>
      </c>
      <c r="DU245" s="90">
        <f>IF(ISNA(VLOOKUP($B245,'[1]1718  Exp_Rev Access'!$F$7:$GK$318,$DU$2,FALSE)),"",VLOOKUP($B245,'[1]1718  Exp_Rev Access'!$F$7:$GK$318,$DU$2,FALSE))</f>
        <v>0</v>
      </c>
      <c r="DV245" s="90">
        <f>IF(ISNA(VLOOKUP($B245,'[1]1718  Exp_Rev Access'!$F$7:$GK$318,$DV$2,FALSE)),"",VLOOKUP($B245,'[1]1718  Exp_Rev Access'!$F$7:$GK$318,$DV$2,FALSE))</f>
        <v>0</v>
      </c>
      <c r="DW245" s="90">
        <f>IF(ISNA(VLOOKUP($B245,'[1]1718  Exp_Rev Access'!$F$7:$GK$318,$DW$2,FALSE)),"",VLOOKUP($B245,'[1]1718  Exp_Rev Access'!$F$7:$GK$318,$DW$2,FALSE))</f>
        <v>0</v>
      </c>
      <c r="DX245" s="90">
        <f>IF(ISNA(VLOOKUP($B245,'[1]1718  Exp_Rev Access'!$F$7:$GK$318,$DX$2,FALSE)),"",VLOOKUP($B245,'[1]1718  Exp_Rev Access'!$F$7:$GK$318,$DX$2,FALSE))</f>
        <v>0</v>
      </c>
      <c r="DY245" s="90">
        <f>IF(ISNA(VLOOKUP($B245,'[1]1718  Exp_Rev Access'!$F$7:$GK$318,$DY$2,FALSE)),"",VLOOKUP($B245,'[1]1718  Exp_Rev Access'!$F$7:$GK$318,$DY$2,FALSE))</f>
        <v>0</v>
      </c>
      <c r="DZ245" s="90">
        <f>IF(ISNA(VLOOKUP($B245,'[1]1718  Exp_Rev Access'!$F$7:$GK$318,$DZ$2,FALSE)),"",VLOOKUP($B245,'[1]1718  Exp_Rev Access'!$F$7:$GK$318,$DZ$2,FALSE))</f>
        <v>0</v>
      </c>
      <c r="EA245" s="90">
        <f>IF(ISNA(VLOOKUP($B245,'[1]1718  Exp_Rev Access'!$F$7:$GK$318,$EA$2,FALSE)),"",VLOOKUP($B245,'[1]1718  Exp_Rev Access'!$F$7:$GK$318,$EA$2,FALSE))</f>
        <v>0</v>
      </c>
      <c r="EB245" s="90">
        <f>IF(ISNA(VLOOKUP($B245,'[1]1718  Exp_Rev Access'!$F$7:$GK$318,$EB$2,FALSE)),"",VLOOKUP($B245,'[1]1718  Exp_Rev Access'!$F$7:$GK$318,$EB$2,FALSE))</f>
        <v>0</v>
      </c>
      <c r="EC245" s="90">
        <f>IF(ISNA(VLOOKUP($B245,'[1]1718  Exp_Rev Access'!$F$7:$GK$318,$EC$2,FALSE)),"",VLOOKUP($B245,'[1]1718  Exp_Rev Access'!$F$7:$GK$318,$EC$2,FALSE))</f>
        <v>0</v>
      </c>
      <c r="ED245" s="90">
        <f>IF(ISNA(VLOOKUP($B245,'[1]1718  Exp_Rev Access'!$F$7:$GK$318,$ED$2,FALSE)),"",VLOOKUP($B245,'[1]1718  Exp_Rev Access'!$F$7:$GK$318,$ED$2,FALSE))</f>
        <v>0</v>
      </c>
      <c r="EE245" s="90">
        <f>IF(ISNA(VLOOKUP($B245,'[1]1718  Exp_Rev Access'!$F$7:$GK$318,$EE$2,FALSE)),"",VLOOKUP($B245,'[1]1718  Exp_Rev Access'!$F$7:$GK$318,$EE$2,FALSE))</f>
        <v>0</v>
      </c>
      <c r="EF245" s="90">
        <f>IF(ISNA(VLOOKUP($B245,'[1]1718  Exp_Rev Access'!$F$7:$GK$318,$EF$2,FALSE)),"",VLOOKUP($B245,'[1]1718  Exp_Rev Access'!$F$7:$GK$318,$EF$2,FALSE))</f>
        <v>0</v>
      </c>
      <c r="EG245" s="90">
        <f>IF(ISNA(VLOOKUP($B245,'[1]1718  Exp_Rev Access'!$F$7:$GK$318,$EG$2,FALSE)),"",VLOOKUP($B245,'[1]1718  Exp_Rev Access'!$F$7:$GK$318,$EG$2,FALSE))</f>
        <v>23985.86</v>
      </c>
      <c r="EH245" s="90">
        <f>IF(ISNA(VLOOKUP($B245,'[1]1718  Exp_Rev Access'!$F$7:$GK$318,$EH$2,FALSE)),"",VLOOKUP($B245,'[1]1718  Exp_Rev Access'!$F$7:$GK$318,$EH$2,FALSE))</f>
        <v>0</v>
      </c>
      <c r="EI245" s="90">
        <f>IF(ISNA(VLOOKUP($B245,'[1]1718  Exp_Rev Access'!$F$7:$GK$318,$EI$2,FALSE)),"",VLOOKUP($B245,'[1]1718  Exp_Rev Access'!$F$7:$GK$318,$EI$2,FALSE))</f>
        <v>0</v>
      </c>
      <c r="EJ245" s="90">
        <f>IF(ISNA(VLOOKUP($B245,'[1]1718  Exp_Rev Access'!$F$7:$GK$318,$EJ$2,FALSE)),"",VLOOKUP($B245,'[1]1718  Exp_Rev Access'!$F$7:$GK$318,$EJ$2,FALSE))</f>
        <v>0</v>
      </c>
      <c r="EK245" s="90">
        <f>IF(ISNA(VLOOKUP($B245,'[1]1718  Exp_Rev Access'!$F$7:$GK$318,$EK$2,FALSE)),"",VLOOKUP($B245,'[1]1718  Exp_Rev Access'!$F$7:$GK$318,$EK$2,FALSE))</f>
        <v>0</v>
      </c>
      <c r="EL245" s="90">
        <f>IF(ISNA(VLOOKUP($B245,'[1]1718  Exp_Rev Access'!$F$7:$GK$318,$EL$2,FALSE)),"",VLOOKUP($B245,'[1]1718  Exp_Rev Access'!$F$7:$GK$318,$EL$2,FALSE))</f>
        <v>0</v>
      </c>
      <c r="EM245" s="90">
        <f>IF(ISNA(VLOOKUP($B245,'[1]1718  Exp_Rev Access'!$F$7:$GK$318,$EM$2,FALSE)),"",VLOOKUP($B245,'[1]1718  Exp_Rev Access'!$F$7:$GK$318,$EM$2,FALSE))</f>
        <v>0</v>
      </c>
      <c r="EN245" s="90">
        <f>IF(ISNA(VLOOKUP($B245,'[1]1718  Exp_Rev Access'!$F$7:$GK$318,$EN$2,FALSE)),"",VLOOKUP($B245,'[1]1718  Exp_Rev Access'!$F$7:$GK$318,$EN$2,FALSE))</f>
        <v>0</v>
      </c>
      <c r="EO245" s="90">
        <f>IF(ISNA(VLOOKUP($B245,'[1]1718  Exp_Rev Access'!$F$7:$GK$318,$EO$2,FALSE)),"",VLOOKUP($B245,'[1]1718  Exp_Rev Access'!$F$7:$GK$318,$EO$2,FALSE))</f>
        <v>0</v>
      </c>
      <c r="EP245" s="90">
        <f>IF(ISNA(VLOOKUP($B245,'[1]1718  Exp_Rev Access'!$F$7:$GK$318,$EP$2,FALSE)),"",VLOOKUP($B245,'[1]1718  Exp_Rev Access'!$F$7:$GK$318,$EP$2,FALSE))</f>
        <v>0</v>
      </c>
      <c r="EQ245" s="90">
        <f>IF(ISNA(VLOOKUP($B245,'[1]1718  Exp_Rev Access'!$F$7:$GK$318,$EQ$2,FALSE)),"",VLOOKUP($B245,'[1]1718  Exp_Rev Access'!$F$7:$GK$318,$EQ$2,FALSE))</f>
        <v>0</v>
      </c>
      <c r="ER245" s="90">
        <f>IF(ISNA(VLOOKUP($B245,'[1]1718  Exp_Rev Access'!$F$7:$GK$318,$ER$2,FALSE)),"",VLOOKUP($B245,'[1]1718  Exp_Rev Access'!$F$7:$GK$318,$ER$2,FALSE))</f>
        <v>0</v>
      </c>
      <c r="ES245" s="90">
        <f>IF(ISNA(VLOOKUP($B245,'[1]1718  Exp_Rev Access'!$F$7:$GK$318,$ES$2,FALSE)),"",VLOOKUP($B245,'[1]1718  Exp_Rev Access'!$F$7:$GK$318,$ES$2,FALSE))</f>
        <v>0</v>
      </c>
      <c r="ET245" s="90">
        <f>IF(ISNA(VLOOKUP($B245,'[1]1718  Exp_Rev Access'!$F$7:$GK$318,$ET$2,FALSE)),"",VLOOKUP($B245,'[1]1718  Exp_Rev Access'!$F$7:$GK$318,$ET$2,FALSE))</f>
        <v>0</v>
      </c>
      <c r="EU245" s="90">
        <f>IF(ISNA(VLOOKUP($B245,'[1]1718  Exp_Rev Access'!$F$7:$GK$318,$EU$2,FALSE)),"",VLOOKUP($B245,'[1]1718  Exp_Rev Access'!$F$7:$GK$318,$EU$2,FALSE))</f>
        <v>0</v>
      </c>
      <c r="EV245" s="90">
        <f>IF(ISNA(VLOOKUP($B245,'[1]1718  Exp_Rev Access'!$F$7:$GK$318,$EV$2,FALSE)),"",VLOOKUP($B245,'[1]1718  Exp_Rev Access'!$F$7:$GK$318,$EV$2,FALSE))</f>
        <v>0</v>
      </c>
      <c r="EW245" s="90">
        <f>IF(ISNA(VLOOKUP($B245,'[1]1718  Exp_Rev Access'!$F$7:$GK$318,$EW$2,FALSE)),"",VLOOKUP($B245,'[1]1718  Exp_Rev Access'!$F$7:$GK$318,$EW$2,FALSE))</f>
        <v>0</v>
      </c>
      <c r="EX245" s="90">
        <f>IF(ISNA(VLOOKUP($B245,'[1]1718  Exp_Rev Access'!$F$7:$GK$318,$EX$2,FALSE)),"",VLOOKUP($B245,'[1]1718  Exp_Rev Access'!$F$7:$GK$318,$EX$2,FALSE))</f>
        <v>0</v>
      </c>
      <c r="EY245" s="90">
        <f>IF(ISNA(VLOOKUP($B245,'[1]1718  Exp_Rev Access'!$F$7:$GK$318,$EY$2,FALSE)),"",VLOOKUP($B245,'[1]1718  Exp_Rev Access'!$F$7:$GK$318,$EY$2,FALSE))</f>
        <v>0</v>
      </c>
      <c r="EZ245" s="90">
        <f>IF(ISNA(VLOOKUP($B245,'[1]1718  Exp_Rev Access'!$F$7:$GK$318,$EZ$2,FALSE)),"",VLOOKUP($B245,'[1]1718  Exp_Rev Access'!$F$7:$GK$318,$EZ$2,FALSE))</f>
        <v>0</v>
      </c>
      <c r="FA245" s="90">
        <f>IF(ISNA(VLOOKUP($B245,'[1]1718  Exp_Rev Access'!$F$7:$GK$318,$FA$2,FALSE)),"",VLOOKUP($B245,'[1]1718  Exp_Rev Access'!$F$7:$GK$318,$FA$2,FALSE))</f>
        <v>0</v>
      </c>
      <c r="FB245" s="90">
        <f>IF(ISNA(VLOOKUP($B245,'[1]1718  Exp_Rev Access'!$F$7:$GK$318,$FB$2,FALSE)),"",VLOOKUP($B245,'[1]1718  Exp_Rev Access'!$F$7:$GK$318,$FB$2,FALSE))</f>
        <v>0</v>
      </c>
      <c r="FC245" s="90">
        <f>IF(ISNA(VLOOKUP($B245,'[1]1718  Exp_Rev Access'!$F$7:$GK$318,$FC$2,FALSE)),"",VLOOKUP($B245,'[1]1718  Exp_Rev Access'!$F$7:$GK$318,$FC$2,FALSE))</f>
        <v>0</v>
      </c>
      <c r="FD245" s="90">
        <f>IF(ISNA(VLOOKUP($B245,'[1]1718  Exp_Rev Access'!$F$7:$GK$318,$FD$2,FALSE)),"",VLOOKUP($B245,'[1]1718  Exp_Rev Access'!$F$7:$GK$318,$FD$2,FALSE))</f>
        <v>0</v>
      </c>
      <c r="FE245" s="90">
        <f>IF(ISNA(VLOOKUP($B245,'[1]1718  Exp_Rev Access'!$F$7:$GK$318,$FE$2,FALSE)),"",VLOOKUP($B245,'[1]1718  Exp_Rev Access'!$F$7:$GK$318,$FE$2,FALSE))</f>
        <v>0</v>
      </c>
      <c r="FF245" s="90">
        <f>IF(ISNA(VLOOKUP($B245,'[1]1718  Exp_Rev Access'!$F$7:$GK$318,$FF$2,FALSE)),"",VLOOKUP($B245,'[1]1718  Exp_Rev Access'!$F$7:$GK$318,$FF$2,FALSE))</f>
        <v>0</v>
      </c>
      <c r="FG245" s="90">
        <f>IF(ISNA(VLOOKUP($B245,'[1]1718  Exp_Rev Access'!$F$7:$GK$318,$FG$2,FALSE)),"",VLOOKUP($B245,'[1]1718  Exp_Rev Access'!$F$7:$GK$318,$FG$2,FALSE))</f>
        <v>0</v>
      </c>
      <c r="FH245" s="90">
        <f>IF(ISNA(VLOOKUP($B245,'[1]1718  Exp_Rev Access'!$F$7:$GK$318,$FH$2,FALSE)),"",VLOOKUP($B245,'[1]1718  Exp_Rev Access'!$F$7:$GK$318,$FH$2,FALSE))</f>
        <v>0</v>
      </c>
      <c r="FI245" s="90">
        <f>IF(ISNA(VLOOKUP($B245,'[1]1718  Exp_Rev Access'!$F$7:$GK$318,$FI$2,FALSE)),"",VLOOKUP($B245,'[1]1718  Exp_Rev Access'!$F$7:$GK$318,$FI$2,FALSE))</f>
        <v>0</v>
      </c>
      <c r="FJ245" s="90">
        <f>IF(ISNA(VLOOKUP($B245,'[1]1718  Exp_Rev Access'!$F$7:$GK$318,$FJ$2,FALSE)),"",VLOOKUP($B245,'[1]1718  Exp_Rev Access'!$F$7:$GK$318,$FJ$2,FALSE))</f>
        <v>0</v>
      </c>
      <c r="FK245" s="90">
        <f>IF(ISNA(VLOOKUP($B245,'[1]1718  Exp_Rev Access'!$F$7:$GK$318,$FK$2,FALSE)),"",VLOOKUP($B245,'[1]1718  Exp_Rev Access'!$F$7:$GK$318,$FK$2,FALSE))</f>
        <v>0</v>
      </c>
      <c r="FL245" s="90">
        <f>IF(ISNA(VLOOKUP($B245,'[1]1718  Exp_Rev Access'!$F$7:$GK$318,$FL$2,FALSE)),"",VLOOKUP($B245,'[1]1718  Exp_Rev Access'!$F$7:$GK$318,$FL$2,FALSE))</f>
        <v>0</v>
      </c>
      <c r="FM245" s="90">
        <f>IF(ISNA(VLOOKUP($B245,'[1]1718  Exp_Rev Access'!$F$7:$GK$318,$FM$2,FALSE)),"",VLOOKUP($B245,'[1]1718  Exp_Rev Access'!$F$7:$GK$318,$FM$2,FALSE))</f>
        <v>0</v>
      </c>
      <c r="FN245" s="90">
        <f>IF(ISNA(VLOOKUP($B245,'[1]1718  Exp_Rev Access'!$F$7:$GK$318,$FN$2,FALSE)),"",VLOOKUP($B245,'[1]1718  Exp_Rev Access'!$F$7:$GK$318,$FN$2,FALSE))</f>
        <v>0</v>
      </c>
      <c r="FO245" s="90">
        <f>IF(ISNA(VLOOKUP($B245,'[1]1718  Exp_Rev Access'!$F$7:$GK$318,$FO$2,FALSE)),"",VLOOKUP($B245,'[1]1718  Exp_Rev Access'!$F$7:$GK$318,$FO$2,FALSE))</f>
        <v>0</v>
      </c>
      <c r="FP245" s="90">
        <f>IF(ISNA(VLOOKUP($B245,'[1]1718  Exp_Rev Access'!$F$7:$GK$318,$FP$2,FALSE)),"",VLOOKUP($B245,'[1]1718  Exp_Rev Access'!$F$7:$GK$318,$FP$2,FALSE))</f>
        <v>0</v>
      </c>
      <c r="FQ245" s="90">
        <f>IF(ISNA(VLOOKUP($B245,'[1]1718  Exp_Rev Access'!$F$7:$GK$318,$FQ$2,FALSE)),"",VLOOKUP($B245,'[1]1718  Exp_Rev Access'!$F$7:$GK$318,$FQ$2,FALSE))</f>
        <v>0</v>
      </c>
      <c r="FR245" s="90">
        <f>IF(ISNA(VLOOKUP($B245,'[1]1718  Exp_Rev Access'!$F$7:$GK$318,$FR$2,FALSE)),"",VLOOKUP($B245,'[1]1718  Exp_Rev Access'!$F$7:$GK$318,$FR$2,FALSE))</f>
        <v>19874.87</v>
      </c>
      <c r="FS245" s="56">
        <f t="shared" si="674"/>
        <v>1001615.26</v>
      </c>
      <c r="FT245" s="92">
        <f t="shared" si="675"/>
        <v>7.2259768252703319E-2</v>
      </c>
      <c r="FU245" s="94">
        <f t="shared" si="676"/>
        <v>878.13999526569103</v>
      </c>
      <c r="FV245" s="95">
        <f>IF(ISNA(VLOOKUP($B245,'[1]1718  Exp_Rev Access'!$F$7:$GK$318,$FV$2,FALSE)),"",VLOOKUP($B245,'[1]1718  Exp_Rev Access'!$F$7:$GK$318,$FV$2,FALSE))</f>
        <v>0</v>
      </c>
      <c r="FW245" s="95">
        <f>IF(ISNA(VLOOKUP($B245,'[1]1718  Exp_Rev Access'!$F$7:$GK$318,$FW$2,FALSE)),"",VLOOKUP($B245,'[1]1718  Exp_Rev Access'!$F$7:$GK$318,$FW$2,FALSE))</f>
        <v>0</v>
      </c>
      <c r="FX245" s="95">
        <f>IF(ISNA(VLOOKUP($B245,'[1]1718  Exp_Rev Access'!$F$7:$GK$318,$FX$2,FALSE)),"",VLOOKUP($B245,'[1]1718  Exp_Rev Access'!$F$7:$GK$318,$FX$2,FALSE))</f>
        <v>0</v>
      </c>
      <c r="FY245" s="95">
        <f>IF(ISNA(VLOOKUP($B245,'[1]1718  Exp_Rev Access'!$F$7:$GK$318,$FY$2,FALSE)),"",VLOOKUP($B245,'[1]1718  Exp_Rev Access'!$F$7:$GK$318,$FY$2,FALSE))</f>
        <v>0</v>
      </c>
      <c r="FZ245" s="95">
        <f>IF(ISNA(VLOOKUP($B245,'[1]1718  Exp_Rev Access'!$F$7:$GK$318,$FZ$2,FALSE)),"",VLOOKUP($B245,'[1]1718  Exp_Rev Access'!$F$7:$GK$318,$FZ$2,FALSE))</f>
        <v>0</v>
      </c>
      <c r="GA245" s="95">
        <f>IF(ISNA(VLOOKUP($B245,'[1]1718  Exp_Rev Access'!$F$7:$GK$318,$GA$2,FALSE)),"",VLOOKUP($B245,'[1]1718  Exp_Rev Access'!$F$7:$GK$318,$GA$2,FALSE))</f>
        <v>1200</v>
      </c>
      <c r="GB245" s="95">
        <f>IF(ISNA(VLOOKUP($B245,'[1]1718  Exp_Rev Access'!$F$7:$GK$318,$GB$2,FALSE)),"",VLOOKUP($B245,'[1]1718  Exp_Rev Access'!$F$7:$GK$318,$GB$2,FALSE))</f>
        <v>0</v>
      </c>
      <c r="GC245" s="95">
        <f>IF(ISNA(VLOOKUP($B245,'[1]1718  Exp_Rev Access'!$F$7:$GK$318,$GC$2,FALSE)),"",VLOOKUP($B245,'[1]1718  Exp_Rev Access'!$F$7:$GK$318,$GC$2,FALSE))</f>
        <v>0</v>
      </c>
      <c r="GD245" s="95">
        <f>IF(ISNA(VLOOKUP($B245,'[1]1718  Exp_Rev Access'!$F$7:$GK$318,$GD$2,FALSE)),"",VLOOKUP($B245,'[1]1718  Exp_Rev Access'!$F$7:$GK$318,$GD$2,FALSE))</f>
        <v>0</v>
      </c>
      <c r="GE245" s="95">
        <f>IF(ISNA(VLOOKUP($B245,'[1]1718  Exp_Rev Access'!$F$7:$GK$318,$GE$2,FALSE)),"",VLOOKUP($B245,'[1]1718  Exp_Rev Access'!$F$7:$GK$318,$GE$2,FALSE))</f>
        <v>0</v>
      </c>
      <c r="GF245" s="95">
        <f>IF(ISNA(VLOOKUP($B245,'[1]1718  Exp_Rev Access'!$F$7:$GK$318,$GF$2,FALSE)),"",VLOOKUP($B245,'[1]1718  Exp_Rev Access'!$F$7:$GK$318,$GF$2,FALSE))</f>
        <v>0</v>
      </c>
      <c r="GG245" s="95">
        <f>IF(ISNA(VLOOKUP($B245,'[1]1718  Exp_Rev Access'!$F$7:$GK$318,$GG$2,FALSE)),"",VLOOKUP($B245,'[1]1718  Exp_Rev Access'!$F$7:$GK$318,$GG$2,FALSE))</f>
        <v>0</v>
      </c>
      <c r="GH245" s="95">
        <f>IF(ISNA(VLOOKUP($B245,'[1]1718  Exp_Rev Access'!$F$7:$GK$318,$GH$2,FALSE)),"",VLOOKUP($B245,'[1]1718  Exp_Rev Access'!$F$7:$GK$318,$GH$2,FALSE))</f>
        <v>740</v>
      </c>
      <c r="GI245" s="95">
        <f>IF(ISNA(VLOOKUP($B245,'[1]1718  Exp_Rev Access'!$F$7:$GK$318,$GI$2,FALSE)),"",VLOOKUP($B245,'[1]1718  Exp_Rev Access'!$F$7:$GK$318,$GI$2,FALSE))</f>
        <v>0</v>
      </c>
      <c r="GJ245" s="95">
        <f>IF(ISNA(VLOOKUP($B245,'[1]1718  Exp_Rev Access'!$F$7:$GK$318,$GJ$2,FALSE)),"",VLOOKUP($B245,'[1]1718  Exp_Rev Access'!$F$7:$GK$318,$GJ$2,FALSE))</f>
        <v>0</v>
      </c>
      <c r="GK245" s="95">
        <f>IF(ISNA(VLOOKUP($B245,'[1]1718  Exp_Rev Access'!$F$7:$GK$318,$GK$2,FALSE)),"",VLOOKUP($B245,'[1]1718  Exp_Rev Access'!$F$7:$GK$318,$GK$2,FALSE))</f>
        <v>0</v>
      </c>
      <c r="GL245" s="95">
        <f>IF(ISNA(VLOOKUP($B245,'[1]1718  Exp_Rev Access'!$F$7:$GK$318,$GL$2,FALSE)),"",VLOOKUP($B245,'[1]1718  Exp_Rev Access'!$F$7:$GK$318,$GL$2,FALSE))</f>
        <v>10202.51</v>
      </c>
      <c r="GM245" s="95">
        <f>IF(ISNA(VLOOKUP($B245,'[1]1718  Exp_Rev Access'!$F$7:$GK$318,$GM$2,FALSE)),"",VLOOKUP($B245,'[1]1718  Exp_Rev Access'!$F$7:$GK$318,$GM$2,FALSE))</f>
        <v>0</v>
      </c>
      <c r="GN245" s="95">
        <f>IF(ISNA(VLOOKUP($B245,'[1]1718  Exp_Rev Access'!$F$7:$GK$318,$GN$2,FALSE)),"",VLOOKUP($B245,'[1]1718  Exp_Rev Access'!$F$7:$GK$318,$GN$2,FALSE))</f>
        <v>0</v>
      </c>
      <c r="GO245" s="95">
        <f>IF(ISNA(VLOOKUP($B245,'[1]1718  Exp_Rev Access'!$F$7:$GK$318,$GO$2,FALSE)),"",VLOOKUP($B245,'[1]1718  Exp_Rev Access'!$F$7:$GK$318,$GO$2,FALSE))</f>
        <v>0</v>
      </c>
      <c r="GP245" s="95">
        <f>IF(ISNA(VLOOKUP($B245,'[1]1718  Exp_Rev Access'!$F$7:$GK$318,$GP$2,FALSE)),"",VLOOKUP($B245,'[1]1718  Exp_Rev Access'!$F$7:$GK$318,$GP$2,FALSE))</f>
        <v>0</v>
      </c>
      <c r="GQ245" s="95">
        <f>IF(ISNA(VLOOKUP($B245,'[1]1718  Exp_Rev Access'!$F$7:$GK$318,$GQ$2,FALSE)),"",VLOOKUP($B245,'[1]1718  Exp_Rev Access'!$F$7:$GK$318,$GQ$2,FALSE))</f>
        <v>0</v>
      </c>
      <c r="GR245" s="95">
        <f>IF(ISNA(VLOOKUP($B245,'[1]1718  Exp_Rev Access'!$F$7:$GK$318,$GR$2,FALSE)),"",VLOOKUP($B245,'[1]1718  Exp_Rev Access'!$F$7:$GK$318,$GR$2,FALSE))</f>
        <v>0</v>
      </c>
      <c r="GS245" s="95">
        <f>IF(ISNA(VLOOKUP($B245,'[1]1718  Exp_Rev Access'!$F$7:$GK$318,$GS$2,FALSE)),"",VLOOKUP($B245,'[1]1718  Exp_Rev Access'!$F$7:$GK$318,$GS$2,FALSE))</f>
        <v>0</v>
      </c>
      <c r="GT245" s="95">
        <f>IF(ISNA(VLOOKUP($B245,'[1]1718  Exp_Rev Access'!$F$7:$GK$318,$GT$2,FALSE)),"",VLOOKUP($B245,'[1]1718  Exp_Rev Access'!$F$7:$GK$318,$GT$2,FALSE))</f>
        <v>0</v>
      </c>
      <c r="GU245" s="56">
        <f t="shared" si="677"/>
        <v>12142.51</v>
      </c>
      <c r="GV245" s="92">
        <f t="shared" si="678"/>
        <v>8.7599999086089466E-4</v>
      </c>
      <c r="GW245" s="96">
        <f t="shared" si="679"/>
        <v>10.645628216480654</v>
      </c>
    </row>
    <row r="246" spans="1:222" x14ac:dyDescent="0.3">
      <c r="A246" s="73"/>
      <c r="B246" s="88" t="s">
        <v>535</v>
      </c>
      <c r="C246" s="89" t="s">
        <v>536</v>
      </c>
      <c r="D246" s="75">
        <f>IF(ISNA(VLOOKUP($B246,'[1]1718 enrollment_Rev_Exp by size'!$A$7:H580,3,FALSE)),"",VLOOKUP($B246,'[1]1718 enrollment_Rev_Exp by size'!$A$7:$G$350,3,FALSE))</f>
        <v>986.62000000000012</v>
      </c>
      <c r="E246" s="76">
        <f>IF(ISNA(VLOOKUP($B246,'[1]1718 enrollment_Rev_Exp by size'!$A$7:I581,5,FALSE)),"",VLOOKUP($B246,'[1]1718 enrollment_Rev_Exp by size'!$A$7:$G$350,5,FALSE))</f>
        <v>13129933.4</v>
      </c>
      <c r="F246" s="70">
        <f t="shared" si="661"/>
        <v>13129933.400000002</v>
      </c>
      <c r="G246" s="70">
        <f t="shared" si="662"/>
        <v>0</v>
      </c>
      <c r="H246" s="90">
        <f>IF(ISNA(VLOOKUP($B246,'[1]1718  Exp_Rev Access'!$F$7:$GK$318,3,FALSE)),"",VLOOKUP($B246,'[1]1718  Exp_Rev Access'!$F$7:$GK$318,3,FALSE))</f>
        <v>1097291.07</v>
      </c>
      <c r="I246" s="90">
        <f>IF(ISNA(VLOOKUP($B246,'[1]1718  Exp_Rev Access'!$F$7:$GK$318,4,FALSE)),"",VLOOKUP($B246,'[1]1718  Exp_Rev Access'!$F$7:$GK$318,4,FALSE))</f>
        <v>107.31</v>
      </c>
      <c r="J246" s="90">
        <f>IF(ISNA(VLOOKUP($B246,'[1]1718  Exp_Rev Access'!$F$7:$GK$318,5,FALSE)),"",VLOOKUP($B246,'[1]1718  Exp_Rev Access'!$F$7:$GK$318,5,FALSE))</f>
        <v>0</v>
      </c>
      <c r="K246" s="90">
        <f>IF(ISNA(VLOOKUP($B246,'[1]1718  Exp_Rev Access'!$F$7:$GK$318,6,FALSE)),"-",VLOOKUP($B246,'[1]1718  Exp_Rev Access'!$F$7:$GK$318,6,FALSE))</f>
        <v>746.51</v>
      </c>
      <c r="L246" s="90">
        <f>IF(ISNA(VLOOKUP($B246,'[1]1718  Exp_Rev Access'!$F$7:$GK$318,7,FALSE)),"",VLOOKUP($B246,'[1]1718  Exp_Rev Access'!$F$7:$GK$318,7,FALSE))</f>
        <v>0</v>
      </c>
      <c r="M246" s="90">
        <f>IF(ISNA(VLOOKUP($B246,'[1]1718  Exp_Rev Access'!$F$7:$GK$318,8,FALSE)),"",VLOOKUP($B246,'[1]1718  Exp_Rev Access'!$F$7:$GK$318,8,FALSE))</f>
        <v>0</v>
      </c>
      <c r="N246" s="56">
        <f t="shared" si="663"/>
        <v>1098144.8900000001</v>
      </c>
      <c r="O246" s="91">
        <f t="shared" si="664"/>
        <v>8.3636744874882624E-2</v>
      </c>
      <c r="P246" s="56">
        <f t="shared" si="665"/>
        <v>1113.0373294682856</v>
      </c>
      <c r="Q246" s="90">
        <f>IF(ISNA(VLOOKUP($B246,'[1]1718  Exp_Rev Access'!$F$7:$GK$318,10,FALSE)),"",VLOOKUP($B246,'[1]1718  Exp_Rev Access'!$F$7:$GK$318,10,FALSE))</f>
        <v>978</v>
      </c>
      <c r="R246" s="90">
        <f>IF(ISNA(VLOOKUP($B246,'[1]1718  Exp_Rev Access'!$F$7:$GK$318,11,FALSE)),"",VLOOKUP($B246,'[1]1718  Exp_Rev Access'!$F$7:$GK$318,11,FALSE))</f>
        <v>0</v>
      </c>
      <c r="S246" s="90">
        <f>IF(ISNA(VLOOKUP($B246,'[1]1718  Exp_Rev Access'!$F$7:$GK$318,12,FALSE)),"",VLOOKUP($B246,'[1]1718  Exp_Rev Access'!$F$7:$GK$318,12,FALSE))</f>
        <v>0</v>
      </c>
      <c r="T246" s="90">
        <f>IF(ISNA(VLOOKUP($B246,'[1]1718  Exp_Rev Access'!$F$7:$GK$318,13,FALSE)),"",VLOOKUP($B246,'[1]1718  Exp_Rev Access'!$F$7:$GK$318,13,FALSE))</f>
        <v>0</v>
      </c>
      <c r="U246" s="90">
        <f>IF(ISNA(VLOOKUP($B246,'[1]1718  Exp_Rev Access'!$F$7:$GK$318,14,FALSE)),"",VLOOKUP($B246,'[1]1718  Exp_Rev Access'!$F$7:$GK$318,14,FALSE))</f>
        <v>0</v>
      </c>
      <c r="V246" s="90">
        <f>IF(ISNA(VLOOKUP($B246,'[1]1718  Exp_Rev Access'!$F$7:$GK$318,15,FALSE)),"",VLOOKUP($B246,'[1]1718  Exp_Rev Access'!$F$7:$GK$318,15,FALSE))</f>
        <v>0</v>
      </c>
      <c r="W246" s="90">
        <f>IF(ISNA(VLOOKUP($B246,'[1]1718  Exp_Rev Access'!$F$7:$GK$318,16,FALSE)),"",VLOOKUP($B246,'[1]1718  Exp_Rev Access'!$F$7:$GK$318,16,FALSE))</f>
        <v>0</v>
      </c>
      <c r="X246" s="90">
        <f>IF(ISNA(VLOOKUP($B246,'[1]1718  Exp_Rev Access'!$F$7:$GK$318,17,FALSE)),"",VLOOKUP($B246,'[1]1718  Exp_Rev Access'!$F$7:$GK$318,17,FALSE))</f>
        <v>0</v>
      </c>
      <c r="Y246" s="90">
        <f>IF(ISNA(VLOOKUP($B246,'[1]1718  Exp_Rev Access'!$F$7:$GK$318,18,FALSE)),"",VLOOKUP($B246,'[1]1718  Exp_Rev Access'!$F$7:$GK$318,18,FALSE))</f>
        <v>3577.36</v>
      </c>
      <c r="Z246" s="90">
        <f>IF(ISNA(VLOOKUP($B246,'[1]1718  Exp_Rev Access'!$F$7:$GK$318,19,FALSE)),"",VLOOKUP($B246,'[1]1718  Exp_Rev Access'!$F$7:$GK$318,19,FALSE))</f>
        <v>12356.3</v>
      </c>
      <c r="AA246" s="90">
        <f>IF(ISNA(VLOOKUP($B246,'[1]1718  Exp_Rev Access'!$F$7:$GK$318,20,FALSE)),"",VLOOKUP($B246,'[1]1718  Exp_Rev Access'!$F$7:$GK$318,20,FALSE))</f>
        <v>0</v>
      </c>
      <c r="AB246" s="90">
        <f>IF(ISNA(VLOOKUP($B246,'[1]1718  Exp_Rev Access'!$F$7:$GK$318,21,FALSE)),"",VLOOKUP($B246,'[1]1718  Exp_Rev Access'!$F$7:$GK$318,21,FALSE))</f>
        <v>0</v>
      </c>
      <c r="AC246" s="90">
        <f>IF(ISNA(VLOOKUP($B246,'[1]1718  Exp_Rev Access'!$F$7:$GK$318,22,FALSE)),"",VLOOKUP($B246,'[1]1718  Exp_Rev Access'!$F$7:$GK$318,22,FALSE))</f>
        <v>0</v>
      </c>
      <c r="AD246" s="90">
        <f>IF(ISNA(VLOOKUP($B246,'[1]1718  Exp_Rev Access'!$F$7:$GK$318,23,FALSE)),"",VLOOKUP($B246,'[1]1718  Exp_Rev Access'!$F$7:$GK$318,23,FALSE))</f>
        <v>2172.5</v>
      </c>
      <c r="AE246" s="90">
        <f>IF(ISNA(VLOOKUP($B246,'[1]1718  Exp_Rev Access'!$F$7:$GK$318,24,FALSE)),"",VLOOKUP($B246,'[1]1718  Exp_Rev Access'!$F$7:$GK$318,24,FALSE))</f>
        <v>39554.18</v>
      </c>
      <c r="AF246" s="90">
        <f>IF(ISNA(VLOOKUP($B246,'[1]1718  Exp_Rev Access'!$F$7:$GK$318,25,FALSE)),"",VLOOKUP($B246,'[1]1718  Exp_Rev Access'!$F$7:$GK$318,25,FALSE))</f>
        <v>0</v>
      </c>
      <c r="AG246" s="90">
        <f>IF(ISNA(VLOOKUP($B246,'[1]1718  Exp_Rev Access'!$F$7:$GK$318,26,FALSE)),"",VLOOKUP($B246,'[1]1718  Exp_Rev Access'!$F$7:$GK$318,26,FALSE))</f>
        <v>1916</v>
      </c>
      <c r="AH246" s="90">
        <f>IF(ISNA(VLOOKUP($B246,'[1]1718  Exp_Rev Access'!$F$7:$GK$318,27,FALSE)),"",VLOOKUP($B246,'[1]1718  Exp_Rev Access'!$F$7:$GK$318,27,FALSE))</f>
        <v>551.41</v>
      </c>
      <c r="AI246" s="90">
        <f>IF(ISNA(VLOOKUP($B246,'[1]1718  Exp_Rev Access'!$F$7:$GK$318,28,FALSE)),"",VLOOKUP($B246,'[1]1718  Exp_Rev Access'!$F$7:$GK$318,28,FALSE))</f>
        <v>4644</v>
      </c>
      <c r="AJ246" s="90">
        <f>IF(ISNA(VLOOKUP($B246,'[1]1718  Exp_Rev Access'!$F$7:$GK$318,29,FALSE)),"",VLOOKUP($B246,'[1]1718  Exp_Rev Access'!$F$7:$GK$318,29,FALSE))</f>
        <v>0</v>
      </c>
      <c r="AK246" s="90">
        <f>IF(ISNA(VLOOKUP($B246,'[1]1718  Exp_Rev Access'!$F$7:$GK$318,30,FALSE)),"",VLOOKUP($B246,'[1]1718  Exp_Rev Access'!$F$7:$GK$318,30,FALSE))</f>
        <v>47778.02</v>
      </c>
      <c r="AL246" s="90">
        <f>IF(ISNA(VLOOKUP($B246,'[1]1718  Exp_Rev Access'!$F$7:$GK$318,31,FALSE)),"",VLOOKUP($B246,'[1]1718  Exp_Rev Access'!$F$7:$GK$318,31,FALSE))</f>
        <v>0</v>
      </c>
      <c r="AM246" s="56">
        <f t="shared" si="666"/>
        <v>113527.76999999999</v>
      </c>
      <c r="AN246" s="92">
        <f t="shared" si="667"/>
        <v>8.6464848328933631E-3</v>
      </c>
      <c r="AO246" s="71">
        <f t="shared" si="668"/>
        <v>115.06737142972976</v>
      </c>
      <c r="AP246" s="90">
        <f>IF(ISNA(VLOOKUP($B246,'[1]1718  Exp_Rev Access'!$F$7:$GK$318,33,FALSE)),"",VLOOKUP($B246,'[1]1718  Exp_Rev Access'!$F$7:$GK$318,33,FALSE))</f>
        <v>6610804.8700000001</v>
      </c>
      <c r="AQ246" s="90">
        <f>IF(ISNA(VLOOKUP($B246,'[1]1718  Exp_Rev Access'!$F$7:$GK$318,34,FALSE)),"",VLOOKUP($B246,'[1]1718  Exp_Rev Access'!$F$7:$GK$318,34,FALSE))</f>
        <v>138115.63</v>
      </c>
      <c r="AR246" s="90">
        <f>IF(ISNA(VLOOKUP($B246,'[1]1718  Exp_Rev Access'!$F$7:$GK$318,35,FALSE)),"",VLOOKUP($B246,'[1]1718  Exp_Rev Access'!$F$7:$GK$318,35,FALSE))</f>
        <v>1002407.8</v>
      </c>
      <c r="AS246" s="90">
        <f>IF(ISNA(VLOOKUP($B246,'[1]1718  Exp_Rev Access'!$F$7:$GK$318,36,FALSE)),"",VLOOKUP($B246,'[1]1718  Exp_Rev Access'!$F$7:$GK$318,36,FALSE))</f>
        <v>9808.48</v>
      </c>
      <c r="AT246" s="90">
        <f>IF(ISNA(VLOOKUP($B246,'[1]1718  Exp_Rev Access'!$F$7:$GK$318,37,FALSE)),"",VLOOKUP($B246,'[1]1718  Exp_Rev Access'!$F$7:$GK$318,37,FALSE))</f>
        <v>0</v>
      </c>
      <c r="AU246" s="56">
        <f t="shared" si="669"/>
        <v>7761136.7800000003</v>
      </c>
      <c r="AV246" s="93">
        <f t="shared" si="670"/>
        <v>0.59110252455659829</v>
      </c>
      <c r="AW246" s="56">
        <f t="shared" si="671"/>
        <v>7866.3890656990525</v>
      </c>
      <c r="AX246" s="90">
        <f>IF(ISNA(VLOOKUP($B246,'[1]1718  Exp_Rev Access'!$F$7:$GK$318,39,FALSE)),"",VLOOKUP($B246,'[1]1718  Exp_Rev Access'!$F$7:$GK$318,39,FALSE))</f>
        <v>0</v>
      </c>
      <c r="AY246" s="90">
        <f>IF(ISNA(VLOOKUP($B246,'[1]1718  Exp_Rev Access'!$F$7:$GK$318,40,FALSE)),"",VLOOKUP($B246,'[1]1718  Exp_Rev Access'!$F$7:$GK$318,40,FALSE))</f>
        <v>755352.43</v>
      </c>
      <c r="AZ246" s="90">
        <f>IF(ISNA(VLOOKUP($B246,'[1]1718  Exp_Rev Access'!$F$7:$GK$318,41,FALSE)),"",VLOOKUP($B246,'[1]1718  Exp_Rev Access'!$F$7:$GK$318,41,FALSE))</f>
        <v>127999.56</v>
      </c>
      <c r="BA246" s="90">
        <f>IF(ISNA(VLOOKUP($B246,'[1]1718  Exp_Rev Access'!$F$7:$GK$318,42,FALSE)),"",VLOOKUP($B246,'[1]1718  Exp_Rev Access'!$F$7:$GK$318,42,FALSE))</f>
        <v>0</v>
      </c>
      <c r="BB246" s="90">
        <f>IF(ISNA(VLOOKUP($B246,'[1]1718  Exp_Rev Access'!$F$7:$GK$318,43,FALSE)),"",VLOOKUP($B246,'[1]1718  Exp_Rev Access'!$F$7:$GK$318,43,FALSE))</f>
        <v>0</v>
      </c>
      <c r="BC246" s="90">
        <f>IF(ISNA(VLOOKUP($B246,'[1]1718  Exp_Rev Access'!$F$7:$GK$318,44,FALSE)),"",VLOOKUP($B246,'[1]1718  Exp_Rev Access'!$F$7:$GK$318,44,FALSE))</f>
        <v>639579.4</v>
      </c>
      <c r="BD246" s="90">
        <f>IF(ISNA(VLOOKUP($B246,'[1]1718  Exp_Rev Access'!$F$7:$GK$318,45,FALSE)),"",VLOOKUP($B246,'[1]1718  Exp_Rev Access'!$F$7:$GK$318,45,FALSE))</f>
        <v>0</v>
      </c>
      <c r="BE246" s="90">
        <f>IF(ISNA(VLOOKUP($B246,'[1]1718  Exp_Rev Access'!$F$7:$GK$318,46,FALSE)),"",VLOOKUP($B246,'[1]1718  Exp_Rev Access'!$F$7:$GK$318,46,FALSE))</f>
        <v>35258.620000000003</v>
      </c>
      <c r="BF246" s="90">
        <f>IF(ISNA(VLOOKUP($B246,'[1]1718  Exp_Rev Access'!$F$7:$GK$318,47,FALSE)),"",VLOOKUP($B246,'[1]1718  Exp_Rev Access'!$F$7:$GK$318,47,FALSE))</f>
        <v>0</v>
      </c>
      <c r="BG246" s="90">
        <f>IF(ISNA(VLOOKUP($B246,'[1]1718  Exp_Rev Access'!$F$7:$GK$318,48,FALSE)),"",VLOOKUP($B246,'[1]1718  Exp_Rev Access'!$F$7:$GK$318,48,FALSE))</f>
        <v>537893.89</v>
      </c>
      <c r="BH246" s="90">
        <f>IF(ISNA(VLOOKUP($B246,'[1]1718  Exp_Rev Access'!$F$7:$GK$318,49,FALSE)),"",VLOOKUP($B246,'[1]1718  Exp_Rev Access'!$F$7:$GK$318,49,FALSE))</f>
        <v>21252.25</v>
      </c>
      <c r="BI246" s="90">
        <f>IF(ISNA(VLOOKUP($B246,'[1]1718  Exp_Rev Access'!$F$7:$GK$318,50,FALSE)),"",VLOOKUP($B246,'[1]1718  Exp_Rev Access'!$F$7:$GK$318,50,FALSE))</f>
        <v>0</v>
      </c>
      <c r="BJ246" s="90">
        <f>IF(ISNA(VLOOKUP($B246,'[1]1718  Exp_Rev Access'!$F$7:$GK$318,51,FALSE)),"",VLOOKUP($B246,'[1]1718  Exp_Rev Access'!$F$7:$GK$318,51,FALSE))</f>
        <v>4179.1099999999997</v>
      </c>
      <c r="BK246" s="90">
        <f>IF(ISNA(VLOOKUP($B246,'[1]1718  Exp_Rev Access'!$F$7:$GK$318,52,FALSE)),"",VLOOKUP($B246,'[1]1718  Exp_Rev Access'!$F$7:$GK$318,52,FALSE))</f>
        <v>172235.64</v>
      </c>
      <c r="BL246" s="90">
        <f>IF(ISNA(VLOOKUP($B246,'[1]1718  Exp_Rev Access'!$F$7:$GK$318,53,FALSE)),"",VLOOKUP($B246,'[1]1718  Exp_Rev Access'!$F$7:$GK$318,53,FALSE))</f>
        <v>0</v>
      </c>
      <c r="BM246" s="90">
        <f>IF(ISNA(VLOOKUP($B246,'[1]1718  Exp_Rev Access'!$F$7:$GK$318,54,FALSE)),"",VLOOKUP($B246,'[1]1718  Exp_Rev Access'!$F$7:$GK$318,54,FALSE))</f>
        <v>0</v>
      </c>
      <c r="BN246" s="90">
        <f>IF(ISNA(VLOOKUP($B246,'[1]1718  Exp_Rev Access'!$F$7:$GK$318,55,FALSE)),"",VLOOKUP($B246,'[1]1718  Exp_Rev Access'!$F$7:$GK$318,55,FALSE))</f>
        <v>0</v>
      </c>
      <c r="BO246" s="90">
        <f>IF(ISNA(VLOOKUP($B246,'[1]1718  Exp_Rev Access'!$F$7:$GK$318,56,FALSE)),"",VLOOKUP($B246,'[1]1718  Exp_Rev Access'!$F$7:$GK$318,56,FALSE))</f>
        <v>0</v>
      </c>
      <c r="BP246" s="90">
        <f>IF(ISNA(VLOOKUP($B246,'[1]1718  Exp_Rev Access'!$F$7:$GK$318,57,FALSE)),"",VLOOKUP($B246,'[1]1718  Exp_Rev Access'!$F$7:$GK$318,57,FALSE))</f>
        <v>0</v>
      </c>
      <c r="BQ246" s="90">
        <f>IF(ISNA(VLOOKUP($B246,'[1]1718  Exp_Rev Access'!$F$7:$GK$318,58,FALSE)),"",VLOOKUP($B246,'[1]1718  Exp_Rev Access'!$F$7:$GK$318,58,FALSE))</f>
        <v>0</v>
      </c>
      <c r="BR246" s="90">
        <f>IF(ISNA(VLOOKUP($B246,'[1]1718  Exp_Rev Access'!$F$7:$GK$318,59,FALSE)),"",VLOOKUP($B246,'[1]1718  Exp_Rev Access'!$F$7:$GK$318,59,FALSE))</f>
        <v>0</v>
      </c>
      <c r="BS246" s="90">
        <f>IF(ISNA(VLOOKUP($B246,'[1]1718  Exp_Rev Access'!$F$7:$GK$318,60,FALSE)),"",VLOOKUP($B246,'[1]1718  Exp_Rev Access'!$F$7:$GK$318,60,FALSE))</f>
        <v>0</v>
      </c>
      <c r="BT246" s="90">
        <f>IF(ISNA(VLOOKUP($B246,'[1]1718  Exp_Rev Access'!$F$7:$GK$318,61,FALSE)),"",VLOOKUP($B246,'[1]1718  Exp_Rev Access'!$F$7:$GK$318,61,FALSE))</f>
        <v>0</v>
      </c>
      <c r="BU246" s="90">
        <f>IF(ISNA(VLOOKUP($B246,'[1]1718  Exp_Rev Access'!$F$7:$GK$318,62,FALSE)),"",VLOOKUP($B246,'[1]1718  Exp_Rev Access'!$F$7:$GK$318,62,FALSE))</f>
        <v>0</v>
      </c>
      <c r="BV246" s="56">
        <f t="shared" si="571"/>
        <v>2293750.9000000004</v>
      </c>
      <c r="BW246" s="92">
        <f t="shared" si="672"/>
        <v>0.1746963088175299</v>
      </c>
      <c r="BX246" s="71">
        <f t="shared" si="673"/>
        <v>2324.8574932598162</v>
      </c>
      <c r="BY246" s="90">
        <f>IF(ISNA(VLOOKUP($B246,'[1]1718  Exp_Rev Access'!$F$7:$GK$318,64,FALSE)),"",VLOOKUP($B246,'[1]1718  Exp_Rev Access'!$F$7:$GK$318,64,FALSE))</f>
        <v>0</v>
      </c>
      <c r="BZ246" s="90">
        <f>IF(ISNA(VLOOKUP($B246,'[1]1718  Exp_Rev Access'!$F$7:$GK$318,65,FALSE)),"",VLOOKUP($B246,'[1]1718  Exp_Rev Access'!$F$7:$GK$318,65,FALSE))</f>
        <v>0</v>
      </c>
      <c r="CA246" s="90">
        <f>IF(ISNA(VLOOKUP($B246,'[1]1718  Exp_Rev Access'!$F$7:$GK$318,66,FALSE)),"",VLOOKUP($B246,'[1]1718  Exp_Rev Access'!$F$7:$GK$318,66,FALSE))</f>
        <v>0</v>
      </c>
      <c r="CB246" s="90">
        <f>IF(ISNA(VLOOKUP($B246,'[1]1718  Exp_Rev Access'!$F$7:$GK$318,67,FALSE)),"",VLOOKUP($B246,'[1]1718  Exp_Rev Access'!$F$7:$GK$318,67,FALSE))</f>
        <v>0</v>
      </c>
      <c r="CC246" s="90">
        <f>IF(ISNA(VLOOKUP($B246,'[1]1718  Exp_Rev Access'!$F$7:$GK$318,68,FALSE)),"",VLOOKUP($B246,'[1]1718  Exp_Rev Access'!$F$7:$GK$318,68,FALSE))</f>
        <v>107187.09</v>
      </c>
      <c r="CD246" s="90">
        <f>IF(ISNA(VLOOKUP($B246,'[1]1718  Exp_Rev Access'!$F$7:$GK$318,69,FALSE)),"",VLOOKUP($B246,'[1]1718  Exp_Rev Access'!$F$7:$GK$318,69,FALSE))</f>
        <v>0</v>
      </c>
      <c r="CE246" s="56">
        <f t="shared" si="566"/>
        <v>107187.09</v>
      </c>
      <c r="CF246" s="92">
        <f t="shared" si="591"/>
        <v>8.1635669225862181E-3</v>
      </c>
      <c r="CG246" s="78">
        <f t="shared" si="592"/>
        <v>108.64070260079868</v>
      </c>
      <c r="CH246" s="90">
        <f>IF(ISNA(VLOOKUP($B246,'[1]1718  Exp_Rev Access'!$F$7:$GK$318,$CH$2,FALSE)),"",VLOOKUP($B246,'[1]1718  Exp_Rev Access'!$F$7:$GK$318,$CH$2,FALSE))</f>
        <v>0</v>
      </c>
      <c r="CI246" s="90">
        <f>IF(ISNA(VLOOKUP($B246,'[1]1718  Exp_Rev Access'!$F$7:$GK$318,$CI$2,FALSE)),"",VLOOKUP($B246,'[1]1718  Exp_Rev Access'!$F$7:$GK$318,$CI$2,FALSE))</f>
        <v>0</v>
      </c>
      <c r="CJ246" s="90">
        <f>IF(ISNA(VLOOKUP($B246,'[1]1718  Exp_Rev Access'!$F$7:$GK$318,$CJ$2,FALSE)),"",VLOOKUP($B246,'[1]1718  Exp_Rev Access'!$F$7:$GK$318,$CJ$2,FALSE))</f>
        <v>0</v>
      </c>
      <c r="CK246" s="90">
        <f>IF(ISNA(VLOOKUP($B246,'[1]1718  Exp_Rev Access'!$F$7:$GK$318,$CK$2,FALSE)),"",VLOOKUP($B246,'[1]1718  Exp_Rev Access'!$F$7:$GK$318,$CK$2,FALSE))</f>
        <v>0</v>
      </c>
      <c r="CL246" s="90">
        <f>IF(ISNA(VLOOKUP($B246,'[1]1718  Exp_Rev Access'!$F$7:$GK$318,$CL$2,FALSE)),"",VLOOKUP($B246,'[1]1718  Exp_Rev Access'!$F$7:$GK$318,$CL$2,FALSE))</f>
        <v>0</v>
      </c>
      <c r="CM246" s="90">
        <f>IF(ISNA(VLOOKUP($B246,'[1]1718  Exp_Rev Access'!$F$7:$GK$318,$CM$2,FALSE)),"",VLOOKUP($B246,'[1]1718  Exp_Rev Access'!$F$7:$GK$318,$CM$2,FALSE))</f>
        <v>0</v>
      </c>
      <c r="CN246" s="90">
        <f>IF(ISNA(VLOOKUP($B246,'[1]1718  Exp_Rev Access'!$F$7:$GK$318,$CN$2,FALSE)),"",VLOOKUP($B246,'[1]1718  Exp_Rev Access'!$F$7:$GK$318,$CN$2,FALSE))</f>
        <v>0</v>
      </c>
      <c r="CO246" s="90">
        <f>IF(ISNA(VLOOKUP($B246,'[1]1718  Exp_Rev Access'!$F$7:$GK$318,$CO$2,FALSE)),"",VLOOKUP($B246,'[1]1718  Exp_Rev Access'!$F$7:$GK$318,$CO$2,FALSE))</f>
        <v>0</v>
      </c>
      <c r="CP246" s="90">
        <f>IF(ISNA(VLOOKUP($B246,'[1]1718  Exp_Rev Access'!$F$7:$GK$318,$CP$2,FALSE)),"",VLOOKUP($B246,'[1]1718  Exp_Rev Access'!$F$7:$GK$318,$CP$2,FALSE))</f>
        <v>0</v>
      </c>
      <c r="CQ246" s="90">
        <f>IF(ISNA(VLOOKUP($B246,'[1]1718  Exp_Rev Access'!$F$7:$GK$318,$CQ$2,FALSE)),"",VLOOKUP($B246,'[1]1718  Exp_Rev Access'!$F$7:$GK$318,$CQ$2,FALSE))</f>
        <v>203513</v>
      </c>
      <c r="CR246" s="90">
        <f>IF(ISNA(VLOOKUP($B246,'[1]1718  Exp_Rev Access'!$F$7:$GK$318,$CR$2,FALSE)),"",VLOOKUP($B246,'[1]1718  Exp_Rev Access'!$F$7:$GK$318,$CR$2,FALSE))</f>
        <v>0</v>
      </c>
      <c r="CS246" s="90">
        <f>IF(ISNA(VLOOKUP($B246,'[1]1718  Exp_Rev Access'!$F$7:$GK$318,$CS$2,FALSE)),"",VLOOKUP($B246,'[1]1718  Exp_Rev Access'!$F$7:$GK$318,$CS$2,FALSE))</f>
        <v>9044.6200000000008</v>
      </c>
      <c r="CT246" s="90">
        <f>IF(ISNA(VLOOKUP($B246,'[1]1718  Exp_Rev Access'!$F$7:$GK$318,$CT$2,FALSE)),"",VLOOKUP($B246,'[1]1718  Exp_Rev Access'!$F$7:$GK$318,$CT$2,FALSE))</f>
        <v>0</v>
      </c>
      <c r="CU246" s="90">
        <f>IF(ISNA(VLOOKUP($B246,'[1]1718  Exp_Rev Access'!$F$7:$GK$318,$CU$2,FALSE)),"",VLOOKUP($B246,'[1]1718  Exp_Rev Access'!$F$7:$GK$318,$CU$2,FALSE))</f>
        <v>799712.46</v>
      </c>
      <c r="CV246" s="90">
        <f>IF(ISNA(VLOOKUP($B246,'[1]1718  Exp_Rev Access'!$F$7:$GK$318,$CV$2,FALSE)),"",VLOOKUP($B246,'[1]1718  Exp_Rev Access'!$F$7:$GK$318,$CV$2,FALSE))</f>
        <v>59686.239999999998</v>
      </c>
      <c r="CW246" s="90">
        <f>IF(ISNA(VLOOKUP($B246,'[1]1718  Exp_Rev Access'!$F$7:$GK$318,$CW$2,FALSE)),"",VLOOKUP($B246,'[1]1718  Exp_Rev Access'!$F$7:$GK$318,$CW$2,FALSE))</f>
        <v>145831.89000000001</v>
      </c>
      <c r="CX246" s="90">
        <f>IF(ISNA(VLOOKUP($B246,'[1]1718  Exp_Rev Access'!$F$7:$GK$318,$CX$2,FALSE)),"",VLOOKUP($B246,'[1]1718  Exp_Rev Access'!$F$7:$GK$318,$CX$2,FALSE))</f>
        <v>0</v>
      </c>
      <c r="CY246" s="90">
        <f>IF(ISNA(VLOOKUP($B246,'[1]1718  Exp_Rev Access'!$F$7:$GK$318,$CY$2,FALSE)),"",VLOOKUP($B246,'[1]1718  Exp_Rev Access'!$F$7:$GK$318,$CY$2,FALSE))</f>
        <v>0</v>
      </c>
      <c r="CZ246" s="90">
        <f>IF(ISNA(VLOOKUP($B246,'[1]1718  Exp_Rev Access'!$F$7:$GK$318,$CZ$2,FALSE)),"",VLOOKUP($B246,'[1]1718  Exp_Rev Access'!$F$7:$GK$318,$CZ$2,FALSE))</f>
        <v>0</v>
      </c>
      <c r="DA246" s="90">
        <f>IF(ISNA(VLOOKUP($B246,'[1]1718  Exp_Rev Access'!$F$7:$GK$318,$DA$2,FALSE)),"",VLOOKUP($B246,'[1]1718  Exp_Rev Access'!$F$7:$GK$318,$DA$2,FALSE))</f>
        <v>0</v>
      </c>
      <c r="DB246" s="90">
        <f>IF(ISNA(VLOOKUP($B246,'[1]1718  Exp_Rev Access'!$F$7:$GK$318,$DB$2,FALSE)),"",VLOOKUP($B246,'[1]1718  Exp_Rev Access'!$F$7:$GK$318,$DB$2,FALSE))</f>
        <v>66296.73</v>
      </c>
      <c r="DC246" s="90">
        <f>IF(ISNA(VLOOKUP($B246,'[1]1718  Exp_Rev Access'!$F$7:$GK$318,$DC$2,FALSE)),"",VLOOKUP($B246,'[1]1718  Exp_Rev Access'!$F$7:$GK$318,$DC$2,FALSE))</f>
        <v>0</v>
      </c>
      <c r="DD246" s="90">
        <f>IF(ISNA(VLOOKUP($B246,'[1]1718  Exp_Rev Access'!$F$7:$GK$318,$DD$2,FALSE)),"",VLOOKUP($B246,'[1]1718  Exp_Rev Access'!$F$7:$GK$318,$DD$2,FALSE))</f>
        <v>0</v>
      </c>
      <c r="DE246" s="90">
        <f>IF(ISNA(VLOOKUP($B246,'[1]1718  Exp_Rev Access'!$F$7:$GK$318,$DE$2,FALSE)),"",VLOOKUP($B246,'[1]1718  Exp_Rev Access'!$F$7:$GK$318,$DE$2,FALSE))</f>
        <v>0</v>
      </c>
      <c r="DF246" s="90">
        <f>IF(ISNA(VLOOKUP($B246,'[1]1718  Exp_Rev Access'!$F$7:$GK$318,$DF$2,FALSE)),"",VLOOKUP($B246,'[1]1718  Exp_Rev Access'!$F$7:$GK$318,$DF$2,FALSE))</f>
        <v>0</v>
      </c>
      <c r="DG246" s="90">
        <f>IF(ISNA(VLOOKUP($B246,'[1]1718  Exp_Rev Access'!$F$7:$GK$318,$DG$2,FALSE)),"",VLOOKUP($B246,'[1]1718  Exp_Rev Access'!$F$7:$GK$318,$DG$2,FALSE))</f>
        <v>0</v>
      </c>
      <c r="DH246" s="90">
        <f>IF(ISNA(VLOOKUP($B246,'[1]1718  Exp_Rev Access'!$F$7:$GK$318,$DH$2,FALSE)),"",VLOOKUP($B246,'[1]1718  Exp_Rev Access'!$F$7:$GK$318,$DH$2,FALSE))</f>
        <v>0</v>
      </c>
      <c r="DI246" s="90">
        <f>IF(ISNA(VLOOKUP($B246,'[1]1718  Exp_Rev Access'!$F$7:$GK$318,$DI$2,FALSE)),"",VLOOKUP($B246,'[1]1718  Exp_Rev Access'!$F$7:$GK$318,$DI$2,FALSE))</f>
        <v>392225.12</v>
      </c>
      <c r="DJ246" s="90">
        <f>IF(ISNA(VLOOKUP($B246,'[1]1718  Exp_Rev Access'!$F$7:$GK$318,$DJ$2,FALSE)),"",VLOOKUP($B246,'[1]1718  Exp_Rev Access'!$F$7:$GK$318,$DJ$2,FALSE))</f>
        <v>0</v>
      </c>
      <c r="DK246" s="90">
        <f>IF(ISNA(VLOOKUP($B246,'[1]1718  Exp_Rev Access'!$F$7:$GK$318,$DK$2,FALSE)),"",VLOOKUP($B246,'[1]1718  Exp_Rev Access'!$F$7:$GK$318,$DK$2,FALSE))</f>
        <v>0</v>
      </c>
      <c r="DL246" s="90">
        <f>IF(ISNA(VLOOKUP($B246,'[1]1718  Exp_Rev Access'!$F$7:$GK$318,$DL$2,FALSE)),"",VLOOKUP($B246,'[1]1718  Exp_Rev Access'!$F$7:$GK$318,$DL$2,FALSE))</f>
        <v>0</v>
      </c>
      <c r="DM246" s="90">
        <f>IF(ISNA(VLOOKUP($B246,'[1]1718  Exp_Rev Access'!$F$7:$GK$318,$DM$2,FALSE)),"",VLOOKUP($B246,'[1]1718  Exp_Rev Access'!$F$7:$GK$318,$DM$2,FALSE))</f>
        <v>0</v>
      </c>
      <c r="DN246" s="90">
        <f>IF(ISNA(VLOOKUP($B246,'[1]1718  Exp_Rev Access'!$F$7:$GK$318,$DN$2,FALSE)),"",VLOOKUP($B246,'[1]1718  Exp_Rev Access'!$F$7:$GK$318,$DN$2,FALSE))</f>
        <v>0</v>
      </c>
      <c r="DO246" s="90">
        <f>IF(ISNA(VLOOKUP($B246,'[1]1718  Exp_Rev Access'!$F$7:$GK$318,$DO$2,FALSE)),"",VLOOKUP($B246,'[1]1718  Exp_Rev Access'!$F$7:$GK$318,$DO$2,FALSE))</f>
        <v>0</v>
      </c>
      <c r="DP246" s="90">
        <f>IF(ISNA(VLOOKUP($B246,'[1]1718  Exp_Rev Access'!$F$7:$GK$318,$DP$2,FALSE)),"",VLOOKUP($B246,'[1]1718  Exp_Rev Access'!$F$7:$GK$318,$DP$2,FALSE))</f>
        <v>0</v>
      </c>
      <c r="DQ246" s="90">
        <f>IF(ISNA(VLOOKUP($B246,'[1]1718  Exp_Rev Access'!$F$7:$GK$318,$DQ$2,FALSE)),"",VLOOKUP($B246,'[1]1718  Exp_Rev Access'!$F$7:$GK$318,$DQ$2,FALSE))</f>
        <v>0</v>
      </c>
      <c r="DR246" s="90">
        <f>IF(ISNA(VLOOKUP($B246,'[1]1718  Exp_Rev Access'!$F$7:$GK$318,$DR$2,FALSE)),"",VLOOKUP($B246,'[1]1718  Exp_Rev Access'!$F$7:$GK$318,$DR$2,FALSE))</f>
        <v>0</v>
      </c>
      <c r="DS246" s="90">
        <f>IF(ISNA(VLOOKUP($B246,'[1]1718  Exp_Rev Access'!$F$7:$GK$318,$DS$2,FALSE)),"",VLOOKUP($B246,'[1]1718  Exp_Rev Access'!$F$7:$GK$318,$DS$2,FALSE))</f>
        <v>0</v>
      </c>
      <c r="DT246" s="90">
        <f>IF(ISNA(VLOOKUP($B246,'[1]1718  Exp_Rev Access'!$F$7:$GK$318,$DT$2,FALSE)),"",VLOOKUP($B246,'[1]1718  Exp_Rev Access'!$F$7:$GK$318,$DT$2,FALSE))</f>
        <v>0</v>
      </c>
      <c r="DU246" s="90">
        <f>IF(ISNA(VLOOKUP($B246,'[1]1718  Exp_Rev Access'!$F$7:$GK$318,$DU$2,FALSE)),"",VLOOKUP($B246,'[1]1718  Exp_Rev Access'!$F$7:$GK$318,$DU$2,FALSE))</f>
        <v>0</v>
      </c>
      <c r="DV246" s="90">
        <f>IF(ISNA(VLOOKUP($B246,'[1]1718  Exp_Rev Access'!$F$7:$GK$318,$DV$2,FALSE)),"",VLOOKUP($B246,'[1]1718  Exp_Rev Access'!$F$7:$GK$318,$DV$2,FALSE))</f>
        <v>0</v>
      </c>
      <c r="DW246" s="90">
        <f>IF(ISNA(VLOOKUP($B246,'[1]1718  Exp_Rev Access'!$F$7:$GK$318,$DW$2,FALSE)),"",VLOOKUP($B246,'[1]1718  Exp_Rev Access'!$F$7:$GK$318,$DW$2,FALSE))</f>
        <v>0</v>
      </c>
      <c r="DX246" s="90">
        <f>IF(ISNA(VLOOKUP($B246,'[1]1718  Exp_Rev Access'!$F$7:$GK$318,$DX$2,FALSE)),"",VLOOKUP($B246,'[1]1718  Exp_Rev Access'!$F$7:$GK$318,$DX$2,FALSE))</f>
        <v>0</v>
      </c>
      <c r="DY246" s="90">
        <f>IF(ISNA(VLOOKUP($B246,'[1]1718  Exp_Rev Access'!$F$7:$GK$318,$DY$2,FALSE)),"",VLOOKUP($B246,'[1]1718  Exp_Rev Access'!$F$7:$GK$318,$DY$2,FALSE))</f>
        <v>5504.54</v>
      </c>
      <c r="DZ246" s="90">
        <f>IF(ISNA(VLOOKUP($B246,'[1]1718  Exp_Rev Access'!$F$7:$GK$318,$DZ$2,FALSE)),"",VLOOKUP($B246,'[1]1718  Exp_Rev Access'!$F$7:$GK$318,$DZ$2,FALSE))</f>
        <v>0</v>
      </c>
      <c r="EA246" s="90">
        <f>IF(ISNA(VLOOKUP($B246,'[1]1718  Exp_Rev Access'!$F$7:$GK$318,$EA$2,FALSE)),"",VLOOKUP($B246,'[1]1718  Exp_Rev Access'!$F$7:$GK$318,$EA$2,FALSE))</f>
        <v>0</v>
      </c>
      <c r="EB246" s="90">
        <f>IF(ISNA(VLOOKUP($B246,'[1]1718  Exp_Rev Access'!$F$7:$GK$318,$EB$2,FALSE)),"",VLOOKUP($B246,'[1]1718  Exp_Rev Access'!$F$7:$GK$318,$EB$2,FALSE))</f>
        <v>0</v>
      </c>
      <c r="EC246" s="90">
        <f>IF(ISNA(VLOOKUP($B246,'[1]1718  Exp_Rev Access'!$F$7:$GK$318,$EC$2,FALSE)),"",VLOOKUP($B246,'[1]1718  Exp_Rev Access'!$F$7:$GK$318,$EC$2,FALSE))</f>
        <v>0</v>
      </c>
      <c r="ED246" s="90">
        <f>IF(ISNA(VLOOKUP($B246,'[1]1718  Exp_Rev Access'!$F$7:$GK$318,$ED$2,FALSE)),"",VLOOKUP($B246,'[1]1718  Exp_Rev Access'!$F$7:$GK$318,$ED$2,FALSE))</f>
        <v>0</v>
      </c>
      <c r="EE246" s="90">
        <f>IF(ISNA(VLOOKUP($B246,'[1]1718  Exp_Rev Access'!$F$7:$GK$318,$EE$2,FALSE)),"",VLOOKUP($B246,'[1]1718  Exp_Rev Access'!$F$7:$GK$318,$EE$2,FALSE))</f>
        <v>0</v>
      </c>
      <c r="EF246" s="90">
        <f>IF(ISNA(VLOOKUP($B246,'[1]1718  Exp_Rev Access'!$F$7:$GK$318,$EF$2,FALSE)),"",VLOOKUP($B246,'[1]1718  Exp_Rev Access'!$F$7:$GK$318,$EF$2,FALSE))</f>
        <v>0</v>
      </c>
      <c r="EG246" s="90">
        <f>IF(ISNA(VLOOKUP($B246,'[1]1718  Exp_Rev Access'!$F$7:$GK$318,$EG$2,FALSE)),"",VLOOKUP($B246,'[1]1718  Exp_Rev Access'!$F$7:$GK$318,$EG$2,FALSE))</f>
        <v>0</v>
      </c>
      <c r="EH246" s="90">
        <f>IF(ISNA(VLOOKUP($B246,'[1]1718  Exp_Rev Access'!$F$7:$GK$318,$EH$2,FALSE)),"",VLOOKUP($B246,'[1]1718  Exp_Rev Access'!$F$7:$GK$318,$EH$2,FALSE))</f>
        <v>0</v>
      </c>
      <c r="EI246" s="90">
        <f>IF(ISNA(VLOOKUP($B246,'[1]1718  Exp_Rev Access'!$F$7:$GK$318,$EI$2,FALSE)),"",VLOOKUP($B246,'[1]1718  Exp_Rev Access'!$F$7:$GK$318,$EI$2,FALSE))</f>
        <v>0</v>
      </c>
      <c r="EJ246" s="90">
        <f>IF(ISNA(VLOOKUP($B246,'[1]1718  Exp_Rev Access'!$F$7:$GK$318,$EJ$2,FALSE)),"",VLOOKUP($B246,'[1]1718  Exp_Rev Access'!$F$7:$GK$318,$EJ$2,FALSE))</f>
        <v>0</v>
      </c>
      <c r="EK246" s="90">
        <f>IF(ISNA(VLOOKUP($B246,'[1]1718  Exp_Rev Access'!$F$7:$GK$318,$EK$2,FALSE)),"",VLOOKUP($B246,'[1]1718  Exp_Rev Access'!$F$7:$GK$318,$EK$2,FALSE))</f>
        <v>0</v>
      </c>
      <c r="EL246" s="90">
        <f>IF(ISNA(VLOOKUP($B246,'[1]1718  Exp_Rev Access'!$F$7:$GK$318,$EL$2,FALSE)),"",VLOOKUP($B246,'[1]1718  Exp_Rev Access'!$F$7:$GK$318,$EL$2,FALSE))</f>
        <v>0</v>
      </c>
      <c r="EM246" s="90">
        <f>IF(ISNA(VLOOKUP($B246,'[1]1718  Exp_Rev Access'!$F$7:$GK$318,$EM$2,FALSE)),"",VLOOKUP($B246,'[1]1718  Exp_Rev Access'!$F$7:$GK$318,$EM$2,FALSE))</f>
        <v>0</v>
      </c>
      <c r="EN246" s="90">
        <f>IF(ISNA(VLOOKUP($B246,'[1]1718  Exp_Rev Access'!$F$7:$GK$318,$EN$2,FALSE)),"",VLOOKUP($B246,'[1]1718  Exp_Rev Access'!$F$7:$GK$318,$EN$2,FALSE))</f>
        <v>13949.6</v>
      </c>
      <c r="EO246" s="90">
        <f>IF(ISNA(VLOOKUP($B246,'[1]1718  Exp_Rev Access'!$F$7:$GK$318,$EO$2,FALSE)),"",VLOOKUP($B246,'[1]1718  Exp_Rev Access'!$F$7:$GK$318,$EO$2,FALSE))</f>
        <v>0</v>
      </c>
      <c r="EP246" s="90">
        <f>IF(ISNA(VLOOKUP($B246,'[1]1718  Exp_Rev Access'!$F$7:$GK$318,$EP$2,FALSE)),"",VLOOKUP($B246,'[1]1718  Exp_Rev Access'!$F$7:$GK$318,$EP$2,FALSE))</f>
        <v>0</v>
      </c>
      <c r="EQ246" s="90">
        <f>IF(ISNA(VLOOKUP($B246,'[1]1718  Exp_Rev Access'!$F$7:$GK$318,$EQ$2,FALSE)),"",VLOOKUP($B246,'[1]1718  Exp_Rev Access'!$F$7:$GK$318,$EQ$2,FALSE))</f>
        <v>0</v>
      </c>
      <c r="ER246" s="90">
        <f>IF(ISNA(VLOOKUP($B246,'[1]1718  Exp_Rev Access'!$F$7:$GK$318,$ER$2,FALSE)),"",VLOOKUP($B246,'[1]1718  Exp_Rev Access'!$F$7:$GK$318,$ER$2,FALSE))</f>
        <v>0</v>
      </c>
      <c r="ES246" s="90">
        <f>IF(ISNA(VLOOKUP($B246,'[1]1718  Exp_Rev Access'!$F$7:$GK$318,$ES$2,FALSE)),"",VLOOKUP($B246,'[1]1718  Exp_Rev Access'!$F$7:$GK$318,$ES$2,FALSE))</f>
        <v>0</v>
      </c>
      <c r="ET246" s="90">
        <f>IF(ISNA(VLOOKUP($B246,'[1]1718  Exp_Rev Access'!$F$7:$GK$318,$ET$2,FALSE)),"",VLOOKUP($B246,'[1]1718  Exp_Rev Access'!$F$7:$GK$318,$ET$2,FALSE))</f>
        <v>0</v>
      </c>
      <c r="EU246" s="90">
        <f>IF(ISNA(VLOOKUP($B246,'[1]1718  Exp_Rev Access'!$F$7:$GK$318,$EU$2,FALSE)),"",VLOOKUP($B246,'[1]1718  Exp_Rev Access'!$F$7:$GK$318,$EU$2,FALSE))</f>
        <v>0</v>
      </c>
      <c r="EV246" s="90">
        <f>IF(ISNA(VLOOKUP($B246,'[1]1718  Exp_Rev Access'!$F$7:$GK$318,$EV$2,FALSE)),"",VLOOKUP($B246,'[1]1718  Exp_Rev Access'!$F$7:$GK$318,$EV$2,FALSE))</f>
        <v>0</v>
      </c>
      <c r="EW246" s="90">
        <f>IF(ISNA(VLOOKUP($B246,'[1]1718  Exp_Rev Access'!$F$7:$GK$318,$EW$2,FALSE)),"",VLOOKUP($B246,'[1]1718  Exp_Rev Access'!$F$7:$GK$318,$EW$2,FALSE))</f>
        <v>0</v>
      </c>
      <c r="EX246" s="90">
        <f>IF(ISNA(VLOOKUP($B246,'[1]1718  Exp_Rev Access'!$F$7:$GK$318,$EX$2,FALSE)),"",VLOOKUP($B246,'[1]1718  Exp_Rev Access'!$F$7:$GK$318,$EX$2,FALSE))</f>
        <v>0</v>
      </c>
      <c r="EY246" s="90">
        <f>IF(ISNA(VLOOKUP($B246,'[1]1718  Exp_Rev Access'!$F$7:$GK$318,$EY$2,FALSE)),"",VLOOKUP($B246,'[1]1718  Exp_Rev Access'!$F$7:$GK$318,$EY$2,FALSE))</f>
        <v>0</v>
      </c>
      <c r="EZ246" s="90">
        <f>IF(ISNA(VLOOKUP($B246,'[1]1718  Exp_Rev Access'!$F$7:$GK$318,$EZ$2,FALSE)),"",VLOOKUP($B246,'[1]1718  Exp_Rev Access'!$F$7:$GK$318,$EZ$2,FALSE))</f>
        <v>0</v>
      </c>
      <c r="FA246" s="90">
        <f>IF(ISNA(VLOOKUP($B246,'[1]1718  Exp_Rev Access'!$F$7:$GK$318,$FA$2,FALSE)),"",VLOOKUP($B246,'[1]1718  Exp_Rev Access'!$F$7:$GK$318,$FA$2,FALSE))</f>
        <v>0</v>
      </c>
      <c r="FB246" s="90">
        <f>IF(ISNA(VLOOKUP($B246,'[1]1718  Exp_Rev Access'!$F$7:$GK$318,$FB$2,FALSE)),"",VLOOKUP($B246,'[1]1718  Exp_Rev Access'!$F$7:$GK$318,$FB$2,FALSE))</f>
        <v>0</v>
      </c>
      <c r="FC246" s="90">
        <f>IF(ISNA(VLOOKUP($B246,'[1]1718  Exp_Rev Access'!$F$7:$GK$318,$FC$2,FALSE)),"",VLOOKUP($B246,'[1]1718  Exp_Rev Access'!$F$7:$GK$318,$FC$2,FALSE))</f>
        <v>540</v>
      </c>
      <c r="FD246" s="90">
        <f>IF(ISNA(VLOOKUP($B246,'[1]1718  Exp_Rev Access'!$F$7:$GK$318,$FD$2,FALSE)),"",VLOOKUP($B246,'[1]1718  Exp_Rev Access'!$F$7:$GK$318,$FD$2,FALSE))</f>
        <v>0</v>
      </c>
      <c r="FE246" s="90">
        <f>IF(ISNA(VLOOKUP($B246,'[1]1718  Exp_Rev Access'!$F$7:$GK$318,$FE$2,FALSE)),"",VLOOKUP($B246,'[1]1718  Exp_Rev Access'!$F$7:$GK$318,$FE$2,FALSE))</f>
        <v>0</v>
      </c>
      <c r="FF246" s="90">
        <f>IF(ISNA(VLOOKUP($B246,'[1]1718  Exp_Rev Access'!$F$7:$GK$318,$FF$2,FALSE)),"",VLOOKUP($B246,'[1]1718  Exp_Rev Access'!$F$7:$GK$318,$FF$2,FALSE))</f>
        <v>0</v>
      </c>
      <c r="FG246" s="90">
        <f>IF(ISNA(VLOOKUP($B246,'[1]1718  Exp_Rev Access'!$F$7:$GK$318,$FG$2,FALSE)),"",VLOOKUP($B246,'[1]1718  Exp_Rev Access'!$F$7:$GK$318,$FG$2,FALSE))</f>
        <v>0</v>
      </c>
      <c r="FH246" s="90">
        <f>IF(ISNA(VLOOKUP($B246,'[1]1718  Exp_Rev Access'!$F$7:$GK$318,$FH$2,FALSE)),"",VLOOKUP($B246,'[1]1718  Exp_Rev Access'!$F$7:$GK$318,$FH$2,FALSE))</f>
        <v>0</v>
      </c>
      <c r="FI246" s="90">
        <f>IF(ISNA(VLOOKUP($B246,'[1]1718  Exp_Rev Access'!$F$7:$GK$318,$FI$2,FALSE)),"",VLOOKUP($B246,'[1]1718  Exp_Rev Access'!$F$7:$GK$318,$FI$2,FALSE))</f>
        <v>0</v>
      </c>
      <c r="FJ246" s="90">
        <f>IF(ISNA(VLOOKUP($B246,'[1]1718  Exp_Rev Access'!$F$7:$GK$318,$FJ$2,FALSE)),"",VLOOKUP($B246,'[1]1718  Exp_Rev Access'!$F$7:$GK$318,$FJ$2,FALSE))</f>
        <v>0</v>
      </c>
      <c r="FK246" s="90">
        <f>IF(ISNA(VLOOKUP($B246,'[1]1718  Exp_Rev Access'!$F$7:$GK$318,$FK$2,FALSE)),"",VLOOKUP($B246,'[1]1718  Exp_Rev Access'!$F$7:$GK$318,$FK$2,FALSE))</f>
        <v>0</v>
      </c>
      <c r="FL246" s="90">
        <f>IF(ISNA(VLOOKUP($B246,'[1]1718  Exp_Rev Access'!$F$7:$GK$318,$FL$2,FALSE)),"",VLOOKUP($B246,'[1]1718  Exp_Rev Access'!$F$7:$GK$318,$FL$2,FALSE))</f>
        <v>0</v>
      </c>
      <c r="FM246" s="90">
        <f>IF(ISNA(VLOOKUP($B246,'[1]1718  Exp_Rev Access'!$F$7:$GK$318,$FM$2,FALSE)),"",VLOOKUP($B246,'[1]1718  Exp_Rev Access'!$F$7:$GK$318,$FM$2,FALSE))</f>
        <v>0</v>
      </c>
      <c r="FN246" s="90">
        <f>IF(ISNA(VLOOKUP($B246,'[1]1718  Exp_Rev Access'!$F$7:$GK$318,$FN$2,FALSE)),"",VLOOKUP($B246,'[1]1718  Exp_Rev Access'!$F$7:$GK$318,$FN$2,FALSE))</f>
        <v>0</v>
      </c>
      <c r="FO246" s="90">
        <f>IF(ISNA(VLOOKUP($B246,'[1]1718  Exp_Rev Access'!$F$7:$GK$318,$FO$2,FALSE)),"",VLOOKUP($B246,'[1]1718  Exp_Rev Access'!$F$7:$GK$318,$FO$2,FALSE))</f>
        <v>0</v>
      </c>
      <c r="FP246" s="90">
        <f>IF(ISNA(VLOOKUP($B246,'[1]1718  Exp_Rev Access'!$F$7:$GK$318,$FP$2,FALSE)),"",VLOOKUP($B246,'[1]1718  Exp_Rev Access'!$F$7:$GK$318,$FP$2,FALSE))</f>
        <v>0</v>
      </c>
      <c r="FQ246" s="90">
        <f>IF(ISNA(VLOOKUP($B246,'[1]1718  Exp_Rev Access'!$F$7:$GK$318,$FQ$2,FALSE)),"",VLOOKUP($B246,'[1]1718  Exp_Rev Access'!$F$7:$GK$318,$FQ$2,FALSE))</f>
        <v>0</v>
      </c>
      <c r="FR246" s="90">
        <f>IF(ISNA(VLOOKUP($B246,'[1]1718  Exp_Rev Access'!$F$7:$GK$318,$FR$2,FALSE)),"",VLOOKUP($B246,'[1]1718  Exp_Rev Access'!$F$7:$GK$318,$FR$2,FALSE))</f>
        <v>28935.46</v>
      </c>
      <c r="FS246" s="56">
        <f t="shared" si="674"/>
        <v>1725239.6600000001</v>
      </c>
      <c r="FT246" s="92">
        <f t="shared" si="675"/>
        <v>0.13139744181794555</v>
      </c>
      <c r="FU246" s="94">
        <f t="shared" si="676"/>
        <v>1748.6364152358558</v>
      </c>
      <c r="FV246" s="95">
        <f>IF(ISNA(VLOOKUP($B246,'[1]1718  Exp_Rev Access'!$F$7:$GK$318,$FV$2,FALSE)),"",VLOOKUP($B246,'[1]1718  Exp_Rev Access'!$F$7:$GK$318,$FV$2,FALSE))</f>
        <v>0</v>
      </c>
      <c r="FW246" s="95">
        <f>IF(ISNA(VLOOKUP($B246,'[1]1718  Exp_Rev Access'!$F$7:$GK$318,$FW$2,FALSE)),"",VLOOKUP($B246,'[1]1718  Exp_Rev Access'!$F$7:$GK$318,$FW$2,FALSE))</f>
        <v>0</v>
      </c>
      <c r="FX246" s="95">
        <f>IF(ISNA(VLOOKUP($B246,'[1]1718  Exp_Rev Access'!$F$7:$GK$318,$FX$2,FALSE)),"",VLOOKUP($B246,'[1]1718  Exp_Rev Access'!$F$7:$GK$318,$FX$2,FALSE))</f>
        <v>0</v>
      </c>
      <c r="FY246" s="95">
        <f>IF(ISNA(VLOOKUP($B246,'[1]1718  Exp_Rev Access'!$F$7:$GK$318,$FY$2,FALSE)),"",VLOOKUP($B246,'[1]1718  Exp_Rev Access'!$F$7:$GK$318,$FY$2,FALSE))</f>
        <v>0</v>
      </c>
      <c r="FZ246" s="95">
        <f>IF(ISNA(VLOOKUP($B246,'[1]1718  Exp_Rev Access'!$F$7:$GK$318,$FZ$2,FALSE)),"",VLOOKUP($B246,'[1]1718  Exp_Rev Access'!$F$7:$GK$318,$FZ$2,FALSE))</f>
        <v>0</v>
      </c>
      <c r="GA246" s="95">
        <f>IF(ISNA(VLOOKUP($B246,'[1]1718  Exp_Rev Access'!$F$7:$GK$318,$GA$2,FALSE)),"",VLOOKUP($B246,'[1]1718  Exp_Rev Access'!$F$7:$GK$318,$GA$2,FALSE))</f>
        <v>0</v>
      </c>
      <c r="GB246" s="95">
        <f>IF(ISNA(VLOOKUP($B246,'[1]1718  Exp_Rev Access'!$F$7:$GK$318,$GB$2,FALSE)),"",VLOOKUP($B246,'[1]1718  Exp_Rev Access'!$F$7:$GK$318,$GB$2,FALSE))</f>
        <v>0</v>
      </c>
      <c r="GC246" s="95">
        <f>IF(ISNA(VLOOKUP($B246,'[1]1718  Exp_Rev Access'!$F$7:$GK$318,$GC$2,FALSE)),"",VLOOKUP($B246,'[1]1718  Exp_Rev Access'!$F$7:$GK$318,$GC$2,FALSE))</f>
        <v>0</v>
      </c>
      <c r="GD246" s="95">
        <f>IF(ISNA(VLOOKUP($B246,'[1]1718  Exp_Rev Access'!$F$7:$GK$318,$GD$2,FALSE)),"",VLOOKUP($B246,'[1]1718  Exp_Rev Access'!$F$7:$GK$318,$GD$2,FALSE))</f>
        <v>6860</v>
      </c>
      <c r="GE246" s="95">
        <f>IF(ISNA(VLOOKUP($B246,'[1]1718  Exp_Rev Access'!$F$7:$GK$318,$GE$2,FALSE)),"",VLOOKUP($B246,'[1]1718  Exp_Rev Access'!$F$7:$GK$318,$GE$2,FALSE))</f>
        <v>0</v>
      </c>
      <c r="GF246" s="95">
        <f>IF(ISNA(VLOOKUP($B246,'[1]1718  Exp_Rev Access'!$F$7:$GK$318,$GF$2,FALSE)),"",VLOOKUP($B246,'[1]1718  Exp_Rev Access'!$F$7:$GK$318,$GF$2,FALSE))</f>
        <v>0</v>
      </c>
      <c r="GG246" s="95">
        <f>IF(ISNA(VLOOKUP($B246,'[1]1718  Exp_Rev Access'!$F$7:$GK$318,$GG$2,FALSE)),"",VLOOKUP($B246,'[1]1718  Exp_Rev Access'!$F$7:$GK$318,$GG$2,FALSE))</f>
        <v>0</v>
      </c>
      <c r="GH246" s="95">
        <f>IF(ISNA(VLOOKUP($B246,'[1]1718  Exp_Rev Access'!$F$7:$GK$318,$GH$2,FALSE)),"",VLOOKUP($B246,'[1]1718  Exp_Rev Access'!$F$7:$GK$318,$GH$2,FALSE))</f>
        <v>0</v>
      </c>
      <c r="GI246" s="95">
        <f>IF(ISNA(VLOOKUP($B246,'[1]1718  Exp_Rev Access'!$F$7:$GK$318,$GI$2,FALSE)),"",VLOOKUP($B246,'[1]1718  Exp_Rev Access'!$F$7:$GK$318,$GI$2,FALSE))</f>
        <v>19989.87</v>
      </c>
      <c r="GJ246" s="95">
        <f>IF(ISNA(VLOOKUP($B246,'[1]1718  Exp_Rev Access'!$F$7:$GK$318,$GJ$2,FALSE)),"",VLOOKUP($B246,'[1]1718  Exp_Rev Access'!$F$7:$GK$318,$GJ$2,FALSE))</f>
        <v>0</v>
      </c>
      <c r="GK246" s="95">
        <f>IF(ISNA(VLOOKUP($B246,'[1]1718  Exp_Rev Access'!$F$7:$GK$318,$GK$2,FALSE)),"",VLOOKUP($B246,'[1]1718  Exp_Rev Access'!$F$7:$GK$318,$GK$2,FALSE))</f>
        <v>3844.55</v>
      </c>
      <c r="GL246" s="95">
        <f>IF(ISNA(VLOOKUP($B246,'[1]1718  Exp_Rev Access'!$F$7:$GK$318,$GL$2,FALSE)),"",VLOOKUP($B246,'[1]1718  Exp_Rev Access'!$F$7:$GK$318,$GL$2,FALSE))</f>
        <v>0</v>
      </c>
      <c r="GM246" s="95">
        <f>IF(ISNA(VLOOKUP($B246,'[1]1718  Exp_Rev Access'!$F$7:$GK$318,$GM$2,FALSE)),"",VLOOKUP($B246,'[1]1718  Exp_Rev Access'!$F$7:$GK$318,$GM$2,FALSE))</f>
        <v>0</v>
      </c>
      <c r="GN246" s="95">
        <f>IF(ISNA(VLOOKUP($B246,'[1]1718  Exp_Rev Access'!$F$7:$GK$318,$GN$2,FALSE)),"",VLOOKUP($B246,'[1]1718  Exp_Rev Access'!$F$7:$GK$318,$GN$2,FALSE))</f>
        <v>0</v>
      </c>
      <c r="GO246" s="95">
        <f>IF(ISNA(VLOOKUP($B246,'[1]1718  Exp_Rev Access'!$F$7:$GK$318,$GO$2,FALSE)),"",VLOOKUP($B246,'[1]1718  Exp_Rev Access'!$F$7:$GK$318,$GO$2,FALSE))</f>
        <v>0</v>
      </c>
      <c r="GP246" s="95">
        <f>IF(ISNA(VLOOKUP($B246,'[1]1718  Exp_Rev Access'!$F$7:$GK$318,$GP$2,FALSE)),"",VLOOKUP($B246,'[1]1718  Exp_Rev Access'!$F$7:$GK$318,$GP$2,FALSE))</f>
        <v>0</v>
      </c>
      <c r="GQ246" s="95">
        <f>IF(ISNA(VLOOKUP($B246,'[1]1718  Exp_Rev Access'!$F$7:$GK$318,$GQ$2,FALSE)),"",VLOOKUP($B246,'[1]1718  Exp_Rev Access'!$F$7:$GK$318,$GQ$2,FALSE))</f>
        <v>251.89</v>
      </c>
      <c r="GR246" s="95">
        <f>IF(ISNA(VLOOKUP($B246,'[1]1718  Exp_Rev Access'!$F$7:$GK$318,$GR$2,FALSE)),"",VLOOKUP($B246,'[1]1718  Exp_Rev Access'!$F$7:$GK$318,$GR$2,FALSE))</f>
        <v>0</v>
      </c>
      <c r="GS246" s="95">
        <f>IF(ISNA(VLOOKUP($B246,'[1]1718  Exp_Rev Access'!$F$7:$GK$318,$GS$2,FALSE)),"",VLOOKUP($B246,'[1]1718  Exp_Rev Access'!$F$7:$GK$318,$GS$2,FALSE))</f>
        <v>0</v>
      </c>
      <c r="GT246" s="95">
        <f>IF(ISNA(VLOOKUP($B246,'[1]1718  Exp_Rev Access'!$F$7:$GK$318,$GT$2,FALSE)),"",VLOOKUP($B246,'[1]1718  Exp_Rev Access'!$F$7:$GK$318,$GT$2,FALSE))</f>
        <v>0</v>
      </c>
      <c r="GU246" s="56">
        <f t="shared" si="677"/>
        <v>30946.309999999998</v>
      </c>
      <c r="GV246" s="92">
        <f t="shared" si="678"/>
        <v>2.3569281775640992E-3</v>
      </c>
      <c r="GW246" s="96">
        <f t="shared" si="679"/>
        <v>31.36598690478603</v>
      </c>
    </row>
    <row r="247" spans="1:222" x14ac:dyDescent="0.3">
      <c r="A247" s="73"/>
      <c r="B247" s="88" t="s">
        <v>537</v>
      </c>
      <c r="C247" s="89" t="s">
        <v>538</v>
      </c>
      <c r="D247" s="75">
        <f>IF(ISNA(VLOOKUP($B247,'[1]1718 enrollment_Rev_Exp by size'!$A$7:H581,3,FALSE)),"",VLOOKUP($B247,'[1]1718 enrollment_Rev_Exp by size'!$A$7:$G$350,3,FALSE))</f>
        <v>319.83</v>
      </c>
      <c r="E247" s="76">
        <f>IF(ISNA(VLOOKUP($B247,'[1]1718 enrollment_Rev_Exp by size'!$A$7:I582,5,FALSE)),"",VLOOKUP($B247,'[1]1718 enrollment_Rev_Exp by size'!$A$7:$G$350,5,FALSE))</f>
        <v>5163588.55</v>
      </c>
      <c r="F247" s="70">
        <f t="shared" si="661"/>
        <v>5163588.5499999989</v>
      </c>
      <c r="G247" s="70">
        <f t="shared" si="662"/>
        <v>0</v>
      </c>
      <c r="H247" s="90">
        <f>IF(ISNA(VLOOKUP($B247,'[1]1718  Exp_Rev Access'!$F$7:$GK$318,3,FALSE)),"",VLOOKUP($B247,'[1]1718  Exp_Rev Access'!$F$7:$GK$318,3,FALSE))</f>
        <v>666416.63</v>
      </c>
      <c r="I247" s="90">
        <f>IF(ISNA(VLOOKUP($B247,'[1]1718  Exp_Rev Access'!$F$7:$GK$318,4,FALSE)),"",VLOOKUP($B247,'[1]1718  Exp_Rev Access'!$F$7:$GK$318,4,FALSE))</f>
        <v>57.43</v>
      </c>
      <c r="J247" s="90">
        <f>IF(ISNA(VLOOKUP($B247,'[1]1718  Exp_Rev Access'!$F$7:$GK$318,5,FALSE)),"",VLOOKUP($B247,'[1]1718  Exp_Rev Access'!$F$7:$GK$318,5,FALSE))</f>
        <v>0</v>
      </c>
      <c r="K247" s="90">
        <f>IF(ISNA(VLOOKUP($B247,'[1]1718  Exp_Rev Access'!$F$7:$GK$318,6,FALSE)),"-",VLOOKUP($B247,'[1]1718  Exp_Rev Access'!$F$7:$GK$318,6,FALSE))</f>
        <v>1936.54</v>
      </c>
      <c r="L247" s="90">
        <f>IF(ISNA(VLOOKUP($B247,'[1]1718  Exp_Rev Access'!$F$7:$GK$318,7,FALSE)),"",VLOOKUP($B247,'[1]1718  Exp_Rev Access'!$F$7:$GK$318,7,FALSE))</f>
        <v>0</v>
      </c>
      <c r="M247" s="90">
        <f>IF(ISNA(VLOOKUP($B247,'[1]1718  Exp_Rev Access'!$F$7:$GK$318,8,FALSE)),"",VLOOKUP($B247,'[1]1718  Exp_Rev Access'!$F$7:$GK$318,8,FALSE))</f>
        <v>0</v>
      </c>
      <c r="N247" s="56">
        <f t="shared" si="663"/>
        <v>668410.60000000009</v>
      </c>
      <c r="O247" s="91">
        <f t="shared" si="664"/>
        <v>0.12944691342612882</v>
      </c>
      <c r="P247" s="56">
        <f t="shared" si="665"/>
        <v>2089.8933808585816</v>
      </c>
      <c r="Q247" s="90">
        <f>IF(ISNA(VLOOKUP($B247,'[1]1718  Exp_Rev Access'!$F$7:$GK$318,10,FALSE)),"",VLOOKUP($B247,'[1]1718  Exp_Rev Access'!$F$7:$GK$318,10,FALSE))</f>
        <v>18581.580000000002</v>
      </c>
      <c r="R247" s="90">
        <f>IF(ISNA(VLOOKUP($B247,'[1]1718  Exp_Rev Access'!$F$7:$GK$318,11,FALSE)),"",VLOOKUP($B247,'[1]1718  Exp_Rev Access'!$F$7:$GK$318,11,FALSE))</f>
        <v>0</v>
      </c>
      <c r="S247" s="90">
        <f>IF(ISNA(VLOOKUP($B247,'[1]1718  Exp_Rev Access'!$F$7:$GK$318,12,FALSE)),"",VLOOKUP($B247,'[1]1718  Exp_Rev Access'!$F$7:$GK$318,12,FALSE))</f>
        <v>0</v>
      </c>
      <c r="T247" s="90">
        <f>IF(ISNA(VLOOKUP($B247,'[1]1718  Exp_Rev Access'!$F$7:$GK$318,13,FALSE)),"",VLOOKUP($B247,'[1]1718  Exp_Rev Access'!$F$7:$GK$318,13,FALSE))</f>
        <v>0</v>
      </c>
      <c r="U247" s="90">
        <f>IF(ISNA(VLOOKUP($B247,'[1]1718  Exp_Rev Access'!$F$7:$GK$318,14,FALSE)),"",VLOOKUP($B247,'[1]1718  Exp_Rev Access'!$F$7:$GK$318,14,FALSE))</f>
        <v>0</v>
      </c>
      <c r="V247" s="90">
        <f>IF(ISNA(VLOOKUP($B247,'[1]1718  Exp_Rev Access'!$F$7:$GK$318,15,FALSE)),"",VLOOKUP($B247,'[1]1718  Exp_Rev Access'!$F$7:$GK$318,15,FALSE))</f>
        <v>0</v>
      </c>
      <c r="W247" s="90">
        <f>IF(ISNA(VLOOKUP($B247,'[1]1718  Exp_Rev Access'!$F$7:$GK$318,16,FALSE)),"",VLOOKUP($B247,'[1]1718  Exp_Rev Access'!$F$7:$GK$318,16,FALSE))</f>
        <v>0</v>
      </c>
      <c r="X247" s="90">
        <f>IF(ISNA(VLOOKUP($B247,'[1]1718  Exp_Rev Access'!$F$7:$GK$318,17,FALSE)),"",VLOOKUP($B247,'[1]1718  Exp_Rev Access'!$F$7:$GK$318,17,FALSE))</f>
        <v>0</v>
      </c>
      <c r="Y247" s="90">
        <f>IF(ISNA(VLOOKUP($B247,'[1]1718  Exp_Rev Access'!$F$7:$GK$318,18,FALSE)),"",VLOOKUP($B247,'[1]1718  Exp_Rev Access'!$F$7:$GK$318,18,FALSE))</f>
        <v>7.55</v>
      </c>
      <c r="Z247" s="90">
        <f>IF(ISNA(VLOOKUP($B247,'[1]1718  Exp_Rev Access'!$F$7:$GK$318,19,FALSE)),"",VLOOKUP($B247,'[1]1718  Exp_Rev Access'!$F$7:$GK$318,19,FALSE))</f>
        <v>0</v>
      </c>
      <c r="AA247" s="90">
        <f>IF(ISNA(VLOOKUP($B247,'[1]1718  Exp_Rev Access'!$F$7:$GK$318,20,FALSE)),"",VLOOKUP($B247,'[1]1718  Exp_Rev Access'!$F$7:$GK$318,20,FALSE))</f>
        <v>0</v>
      </c>
      <c r="AB247" s="90">
        <f>IF(ISNA(VLOOKUP($B247,'[1]1718  Exp_Rev Access'!$F$7:$GK$318,21,FALSE)),"",VLOOKUP($B247,'[1]1718  Exp_Rev Access'!$F$7:$GK$318,21,FALSE))</f>
        <v>0</v>
      </c>
      <c r="AC247" s="90">
        <f>IF(ISNA(VLOOKUP($B247,'[1]1718  Exp_Rev Access'!$F$7:$GK$318,22,FALSE)),"",VLOOKUP($B247,'[1]1718  Exp_Rev Access'!$F$7:$GK$318,22,FALSE))</f>
        <v>0</v>
      </c>
      <c r="AD247" s="90">
        <f>IF(ISNA(VLOOKUP($B247,'[1]1718  Exp_Rev Access'!$F$7:$GK$318,23,FALSE)),"",VLOOKUP($B247,'[1]1718  Exp_Rev Access'!$F$7:$GK$318,23,FALSE))</f>
        <v>33096.86</v>
      </c>
      <c r="AE247" s="90">
        <f>IF(ISNA(VLOOKUP($B247,'[1]1718  Exp_Rev Access'!$F$7:$GK$318,24,FALSE)),"",VLOOKUP($B247,'[1]1718  Exp_Rev Access'!$F$7:$GK$318,24,FALSE))</f>
        <v>6730.4</v>
      </c>
      <c r="AF247" s="90">
        <f>IF(ISNA(VLOOKUP($B247,'[1]1718  Exp_Rev Access'!$F$7:$GK$318,25,FALSE)),"",VLOOKUP($B247,'[1]1718  Exp_Rev Access'!$F$7:$GK$318,25,FALSE))</f>
        <v>0</v>
      </c>
      <c r="AG247" s="90">
        <f>IF(ISNA(VLOOKUP($B247,'[1]1718  Exp_Rev Access'!$F$7:$GK$318,26,FALSE)),"",VLOOKUP($B247,'[1]1718  Exp_Rev Access'!$F$7:$GK$318,26,FALSE))</f>
        <v>4503.3100000000004</v>
      </c>
      <c r="AH247" s="90">
        <f>IF(ISNA(VLOOKUP($B247,'[1]1718  Exp_Rev Access'!$F$7:$GK$318,27,FALSE)),"",VLOOKUP($B247,'[1]1718  Exp_Rev Access'!$F$7:$GK$318,27,FALSE))</f>
        <v>0</v>
      </c>
      <c r="AI247" s="90">
        <f>IF(ISNA(VLOOKUP($B247,'[1]1718  Exp_Rev Access'!$F$7:$GK$318,28,FALSE)),"",VLOOKUP($B247,'[1]1718  Exp_Rev Access'!$F$7:$GK$318,28,FALSE))</f>
        <v>0</v>
      </c>
      <c r="AJ247" s="90">
        <f>IF(ISNA(VLOOKUP($B247,'[1]1718  Exp_Rev Access'!$F$7:$GK$318,29,FALSE)),"",VLOOKUP($B247,'[1]1718  Exp_Rev Access'!$F$7:$GK$318,29,FALSE))</f>
        <v>0</v>
      </c>
      <c r="AK247" s="90">
        <f>IF(ISNA(VLOOKUP($B247,'[1]1718  Exp_Rev Access'!$F$7:$GK$318,30,FALSE)),"",VLOOKUP($B247,'[1]1718  Exp_Rev Access'!$F$7:$GK$318,30,FALSE))</f>
        <v>43555.91</v>
      </c>
      <c r="AL247" s="90">
        <f>IF(ISNA(VLOOKUP($B247,'[1]1718  Exp_Rev Access'!$F$7:$GK$318,31,FALSE)),"",VLOOKUP($B247,'[1]1718  Exp_Rev Access'!$F$7:$GK$318,31,FALSE))</f>
        <v>0</v>
      </c>
      <c r="AM247" s="56">
        <f t="shared" si="666"/>
        <v>106475.61000000002</v>
      </c>
      <c r="AN247" s="92">
        <f t="shared" si="667"/>
        <v>2.0620467523501659E-2</v>
      </c>
      <c r="AO247" s="71">
        <f t="shared" si="668"/>
        <v>332.91314135634565</v>
      </c>
      <c r="AP247" s="90">
        <f>IF(ISNA(VLOOKUP($B247,'[1]1718  Exp_Rev Access'!$F$7:$GK$318,33,FALSE)),"",VLOOKUP($B247,'[1]1718  Exp_Rev Access'!$F$7:$GK$318,33,FALSE))</f>
        <v>2743230.29</v>
      </c>
      <c r="AQ247" s="90">
        <f>IF(ISNA(VLOOKUP($B247,'[1]1718  Exp_Rev Access'!$F$7:$GK$318,34,FALSE)),"",VLOOKUP($B247,'[1]1718  Exp_Rev Access'!$F$7:$GK$318,34,FALSE))</f>
        <v>50209.51</v>
      </c>
      <c r="AR247" s="90">
        <f>IF(ISNA(VLOOKUP($B247,'[1]1718  Exp_Rev Access'!$F$7:$GK$318,35,FALSE)),"",VLOOKUP($B247,'[1]1718  Exp_Rev Access'!$F$7:$GK$318,35,FALSE))</f>
        <v>275547.88</v>
      </c>
      <c r="AS247" s="90">
        <f>IF(ISNA(VLOOKUP($B247,'[1]1718  Exp_Rev Access'!$F$7:$GK$318,36,FALSE)),"",VLOOKUP($B247,'[1]1718  Exp_Rev Access'!$F$7:$GK$318,36,FALSE))</f>
        <v>6806.8</v>
      </c>
      <c r="AT247" s="90">
        <f>IF(ISNA(VLOOKUP($B247,'[1]1718  Exp_Rev Access'!$F$7:$GK$318,37,FALSE)),"",VLOOKUP($B247,'[1]1718  Exp_Rev Access'!$F$7:$GK$318,37,FALSE))</f>
        <v>0</v>
      </c>
      <c r="AU247" s="56">
        <f t="shared" si="669"/>
        <v>3075794.4799999995</v>
      </c>
      <c r="AV247" s="93">
        <f t="shared" si="670"/>
        <v>0.59566993965853454</v>
      </c>
      <c r="AW247" s="56">
        <f t="shared" si="671"/>
        <v>9616.9667635931582</v>
      </c>
      <c r="AX247" s="90">
        <f>IF(ISNA(VLOOKUP($B247,'[1]1718  Exp_Rev Access'!$F$7:$GK$318,39,FALSE)),"",VLOOKUP($B247,'[1]1718  Exp_Rev Access'!$F$7:$GK$318,39,FALSE))</f>
        <v>0</v>
      </c>
      <c r="AY247" s="90">
        <f>IF(ISNA(VLOOKUP($B247,'[1]1718  Exp_Rev Access'!$F$7:$GK$318,40,FALSE)),"",VLOOKUP($B247,'[1]1718  Exp_Rev Access'!$F$7:$GK$318,40,FALSE))</f>
        <v>279307.3</v>
      </c>
      <c r="AZ247" s="90">
        <f>IF(ISNA(VLOOKUP($B247,'[1]1718  Exp_Rev Access'!$F$7:$GK$318,41,FALSE)),"",VLOOKUP($B247,'[1]1718  Exp_Rev Access'!$F$7:$GK$318,41,FALSE))</f>
        <v>13951.88</v>
      </c>
      <c r="BA247" s="90">
        <f>IF(ISNA(VLOOKUP($B247,'[1]1718  Exp_Rev Access'!$F$7:$GK$318,42,FALSE)),"",VLOOKUP($B247,'[1]1718  Exp_Rev Access'!$F$7:$GK$318,42,FALSE))</f>
        <v>0</v>
      </c>
      <c r="BB247" s="90">
        <f>IF(ISNA(VLOOKUP($B247,'[1]1718  Exp_Rev Access'!$F$7:$GK$318,43,FALSE)),"",VLOOKUP($B247,'[1]1718  Exp_Rev Access'!$F$7:$GK$318,43,FALSE))</f>
        <v>0</v>
      </c>
      <c r="BC247" s="90">
        <f>IF(ISNA(VLOOKUP($B247,'[1]1718  Exp_Rev Access'!$F$7:$GK$318,44,FALSE)),"",VLOOKUP($B247,'[1]1718  Exp_Rev Access'!$F$7:$GK$318,44,FALSE))</f>
        <v>175384.39</v>
      </c>
      <c r="BD247" s="90">
        <f>IF(ISNA(VLOOKUP($B247,'[1]1718  Exp_Rev Access'!$F$7:$GK$318,45,FALSE)),"",VLOOKUP($B247,'[1]1718  Exp_Rev Access'!$F$7:$GK$318,45,FALSE))</f>
        <v>0</v>
      </c>
      <c r="BE247" s="90">
        <f>IF(ISNA(VLOOKUP($B247,'[1]1718  Exp_Rev Access'!$F$7:$GK$318,46,FALSE)),"",VLOOKUP($B247,'[1]1718  Exp_Rev Access'!$F$7:$GK$318,46,FALSE))</f>
        <v>60229.09</v>
      </c>
      <c r="BF247" s="90">
        <f>IF(ISNA(VLOOKUP($B247,'[1]1718  Exp_Rev Access'!$F$7:$GK$318,47,FALSE)),"",VLOOKUP($B247,'[1]1718  Exp_Rev Access'!$F$7:$GK$318,47,FALSE))</f>
        <v>0</v>
      </c>
      <c r="BG247" s="90">
        <f>IF(ISNA(VLOOKUP($B247,'[1]1718  Exp_Rev Access'!$F$7:$GK$318,48,FALSE)),"",VLOOKUP($B247,'[1]1718  Exp_Rev Access'!$F$7:$GK$318,48,FALSE))</f>
        <v>47618.27</v>
      </c>
      <c r="BH247" s="90">
        <f>IF(ISNA(VLOOKUP($B247,'[1]1718  Exp_Rev Access'!$F$7:$GK$318,49,FALSE)),"",VLOOKUP($B247,'[1]1718  Exp_Rev Access'!$F$7:$GK$318,49,FALSE))</f>
        <v>7099.63</v>
      </c>
      <c r="BI247" s="90">
        <f>IF(ISNA(VLOOKUP($B247,'[1]1718  Exp_Rev Access'!$F$7:$GK$318,50,FALSE)),"",VLOOKUP($B247,'[1]1718  Exp_Rev Access'!$F$7:$GK$318,50,FALSE))</f>
        <v>0</v>
      </c>
      <c r="BJ247" s="90">
        <f>IF(ISNA(VLOOKUP($B247,'[1]1718  Exp_Rev Access'!$F$7:$GK$318,51,FALSE)),"",VLOOKUP($B247,'[1]1718  Exp_Rev Access'!$F$7:$GK$318,51,FALSE))</f>
        <v>4400.37</v>
      </c>
      <c r="BK247" s="90">
        <f>IF(ISNA(VLOOKUP($B247,'[1]1718  Exp_Rev Access'!$F$7:$GK$318,52,FALSE)),"",VLOOKUP($B247,'[1]1718  Exp_Rev Access'!$F$7:$GK$318,52,FALSE))</f>
        <v>194614.25</v>
      </c>
      <c r="BL247" s="90">
        <f>IF(ISNA(VLOOKUP($B247,'[1]1718  Exp_Rev Access'!$F$7:$GK$318,53,FALSE)),"",VLOOKUP($B247,'[1]1718  Exp_Rev Access'!$F$7:$GK$318,53,FALSE))</f>
        <v>0</v>
      </c>
      <c r="BM247" s="90">
        <f>IF(ISNA(VLOOKUP($B247,'[1]1718  Exp_Rev Access'!$F$7:$GK$318,54,FALSE)),"",VLOOKUP($B247,'[1]1718  Exp_Rev Access'!$F$7:$GK$318,54,FALSE))</f>
        <v>0</v>
      </c>
      <c r="BN247" s="90">
        <f>IF(ISNA(VLOOKUP($B247,'[1]1718  Exp_Rev Access'!$F$7:$GK$318,55,FALSE)),"",VLOOKUP($B247,'[1]1718  Exp_Rev Access'!$F$7:$GK$318,55,FALSE))</f>
        <v>0</v>
      </c>
      <c r="BO247" s="90">
        <f>IF(ISNA(VLOOKUP($B247,'[1]1718  Exp_Rev Access'!$F$7:$GK$318,56,FALSE)),"",VLOOKUP($B247,'[1]1718  Exp_Rev Access'!$F$7:$GK$318,56,FALSE))</f>
        <v>0</v>
      </c>
      <c r="BP247" s="90">
        <f>IF(ISNA(VLOOKUP($B247,'[1]1718  Exp_Rev Access'!$F$7:$GK$318,57,FALSE)),"",VLOOKUP($B247,'[1]1718  Exp_Rev Access'!$F$7:$GK$318,57,FALSE))</f>
        <v>0</v>
      </c>
      <c r="BQ247" s="90">
        <f>IF(ISNA(VLOOKUP($B247,'[1]1718  Exp_Rev Access'!$F$7:$GK$318,58,FALSE)),"",VLOOKUP($B247,'[1]1718  Exp_Rev Access'!$F$7:$GK$318,58,FALSE))</f>
        <v>0</v>
      </c>
      <c r="BR247" s="90">
        <f>IF(ISNA(VLOOKUP($B247,'[1]1718  Exp_Rev Access'!$F$7:$GK$318,59,FALSE)),"",VLOOKUP($B247,'[1]1718  Exp_Rev Access'!$F$7:$GK$318,59,FALSE))</f>
        <v>0</v>
      </c>
      <c r="BS247" s="90">
        <f>IF(ISNA(VLOOKUP($B247,'[1]1718  Exp_Rev Access'!$F$7:$GK$318,60,FALSE)),"",VLOOKUP($B247,'[1]1718  Exp_Rev Access'!$F$7:$GK$318,60,FALSE))</f>
        <v>0</v>
      </c>
      <c r="BT247" s="90">
        <f>IF(ISNA(VLOOKUP($B247,'[1]1718  Exp_Rev Access'!$F$7:$GK$318,61,FALSE)),"",VLOOKUP($B247,'[1]1718  Exp_Rev Access'!$F$7:$GK$318,61,FALSE))</f>
        <v>0</v>
      </c>
      <c r="BU247" s="90">
        <f>IF(ISNA(VLOOKUP($B247,'[1]1718  Exp_Rev Access'!$F$7:$GK$318,62,FALSE)),"",VLOOKUP($B247,'[1]1718  Exp_Rev Access'!$F$7:$GK$318,62,FALSE))</f>
        <v>0</v>
      </c>
      <c r="BV247" s="56">
        <f t="shared" si="571"/>
        <v>782605.18</v>
      </c>
      <c r="BW247" s="92">
        <f t="shared" si="672"/>
        <v>0.15156226574249415</v>
      </c>
      <c r="BX247" s="71">
        <f t="shared" si="673"/>
        <v>2446.9411249726418</v>
      </c>
      <c r="BY247" s="90">
        <f>IF(ISNA(VLOOKUP($B247,'[1]1718  Exp_Rev Access'!$F$7:$GK$318,64,FALSE)),"",VLOOKUP($B247,'[1]1718  Exp_Rev Access'!$F$7:$GK$318,64,FALSE))</f>
        <v>0</v>
      </c>
      <c r="BZ247" s="90">
        <f>IF(ISNA(VLOOKUP($B247,'[1]1718  Exp_Rev Access'!$F$7:$GK$318,65,FALSE)),"",VLOOKUP($B247,'[1]1718  Exp_Rev Access'!$F$7:$GK$318,65,FALSE))</f>
        <v>0</v>
      </c>
      <c r="CA247" s="90">
        <f>IF(ISNA(VLOOKUP($B247,'[1]1718  Exp_Rev Access'!$F$7:$GK$318,66,FALSE)),"",VLOOKUP($B247,'[1]1718  Exp_Rev Access'!$F$7:$GK$318,66,FALSE))</f>
        <v>0</v>
      </c>
      <c r="CB247" s="90">
        <f>IF(ISNA(VLOOKUP($B247,'[1]1718  Exp_Rev Access'!$F$7:$GK$318,67,FALSE)),"",VLOOKUP($B247,'[1]1718  Exp_Rev Access'!$F$7:$GK$318,67,FALSE))</f>
        <v>0</v>
      </c>
      <c r="CC247" s="90">
        <f>IF(ISNA(VLOOKUP($B247,'[1]1718  Exp_Rev Access'!$F$7:$GK$318,68,FALSE)),"",VLOOKUP($B247,'[1]1718  Exp_Rev Access'!$F$7:$GK$318,68,FALSE))</f>
        <v>33961.769999999997</v>
      </c>
      <c r="CD247" s="90">
        <f>IF(ISNA(VLOOKUP($B247,'[1]1718  Exp_Rev Access'!$F$7:$GK$318,69,FALSE)),"",VLOOKUP($B247,'[1]1718  Exp_Rev Access'!$F$7:$GK$318,69,FALSE))</f>
        <v>0</v>
      </c>
      <c r="CE247" s="56">
        <f t="shared" si="566"/>
        <v>33961.769999999997</v>
      </c>
      <c r="CF247" s="92">
        <f t="shared" si="591"/>
        <v>6.5771642475270413E-3</v>
      </c>
      <c r="CG247" s="78">
        <f t="shared" si="592"/>
        <v>106.18694306350248</v>
      </c>
      <c r="CH247" s="90">
        <f>IF(ISNA(VLOOKUP($B247,'[1]1718  Exp_Rev Access'!$F$7:$GK$318,$CH$2,FALSE)),"",VLOOKUP($B247,'[1]1718  Exp_Rev Access'!$F$7:$GK$318,$CH$2,FALSE))</f>
        <v>79145.259999999995</v>
      </c>
      <c r="CI247" s="90">
        <f>IF(ISNA(VLOOKUP($B247,'[1]1718  Exp_Rev Access'!$F$7:$GK$318,$CI$2,FALSE)),"",VLOOKUP($B247,'[1]1718  Exp_Rev Access'!$F$7:$GK$318,$CI$2,FALSE))</f>
        <v>0</v>
      </c>
      <c r="CJ247" s="90">
        <f>IF(ISNA(VLOOKUP($B247,'[1]1718  Exp_Rev Access'!$F$7:$GK$318,$CJ$2,FALSE)),"",VLOOKUP($B247,'[1]1718  Exp_Rev Access'!$F$7:$GK$318,$CJ$2,FALSE))</f>
        <v>0</v>
      </c>
      <c r="CK247" s="90">
        <f>IF(ISNA(VLOOKUP($B247,'[1]1718  Exp_Rev Access'!$F$7:$GK$318,$CK$2,FALSE)),"",VLOOKUP($B247,'[1]1718  Exp_Rev Access'!$F$7:$GK$318,$CK$2,FALSE))</f>
        <v>0</v>
      </c>
      <c r="CL247" s="90">
        <f>IF(ISNA(VLOOKUP($B247,'[1]1718  Exp_Rev Access'!$F$7:$GK$318,$CL$2,FALSE)),"",VLOOKUP($B247,'[1]1718  Exp_Rev Access'!$F$7:$GK$318,$CL$2,FALSE))</f>
        <v>0</v>
      </c>
      <c r="CM247" s="90">
        <f>IF(ISNA(VLOOKUP($B247,'[1]1718  Exp_Rev Access'!$F$7:$GK$318,$CM$2,FALSE)),"",VLOOKUP($B247,'[1]1718  Exp_Rev Access'!$F$7:$GK$318,$CM$2,FALSE))</f>
        <v>0</v>
      </c>
      <c r="CN247" s="90">
        <f>IF(ISNA(VLOOKUP($B247,'[1]1718  Exp_Rev Access'!$F$7:$GK$318,$CN$2,FALSE)),"",VLOOKUP($B247,'[1]1718  Exp_Rev Access'!$F$7:$GK$318,$CN$2,FALSE))</f>
        <v>0</v>
      </c>
      <c r="CO247" s="90">
        <f>IF(ISNA(VLOOKUP($B247,'[1]1718  Exp_Rev Access'!$F$7:$GK$318,$CO$2,FALSE)),"",VLOOKUP($B247,'[1]1718  Exp_Rev Access'!$F$7:$GK$318,$CO$2,FALSE))</f>
        <v>0</v>
      </c>
      <c r="CP247" s="90">
        <f>IF(ISNA(VLOOKUP($B247,'[1]1718  Exp_Rev Access'!$F$7:$GK$318,$CP$2,FALSE)),"",VLOOKUP($B247,'[1]1718  Exp_Rev Access'!$F$7:$GK$318,$CP$2,FALSE))</f>
        <v>0</v>
      </c>
      <c r="CQ247" s="90">
        <f>IF(ISNA(VLOOKUP($B247,'[1]1718  Exp_Rev Access'!$F$7:$GK$318,$CQ$2,FALSE)),"",VLOOKUP($B247,'[1]1718  Exp_Rev Access'!$F$7:$GK$318,$CQ$2,FALSE))</f>
        <v>53653</v>
      </c>
      <c r="CR247" s="90">
        <f>IF(ISNA(VLOOKUP($B247,'[1]1718  Exp_Rev Access'!$F$7:$GK$318,$CR$2,FALSE)),"",VLOOKUP($B247,'[1]1718  Exp_Rev Access'!$F$7:$GK$318,$CR$2,FALSE))</f>
        <v>0</v>
      </c>
      <c r="CS247" s="90">
        <f>IF(ISNA(VLOOKUP($B247,'[1]1718  Exp_Rev Access'!$F$7:$GK$318,$CS$2,FALSE)),"",VLOOKUP($B247,'[1]1718  Exp_Rev Access'!$F$7:$GK$318,$CS$2,FALSE))</f>
        <v>12345</v>
      </c>
      <c r="CT247" s="90">
        <f>IF(ISNA(VLOOKUP($B247,'[1]1718  Exp_Rev Access'!$F$7:$GK$318,$CT$2,FALSE)),"",VLOOKUP($B247,'[1]1718  Exp_Rev Access'!$F$7:$GK$318,$CT$2,FALSE))</f>
        <v>0</v>
      </c>
      <c r="CU247" s="90">
        <f>IF(ISNA(VLOOKUP($B247,'[1]1718  Exp_Rev Access'!$F$7:$GK$318,$CU$2,FALSE)),"",VLOOKUP($B247,'[1]1718  Exp_Rev Access'!$F$7:$GK$318,$CU$2,FALSE))</f>
        <v>128367.09</v>
      </c>
      <c r="CV247" s="90">
        <f>IF(ISNA(VLOOKUP($B247,'[1]1718  Exp_Rev Access'!$F$7:$GK$318,$CV$2,FALSE)),"",VLOOKUP($B247,'[1]1718  Exp_Rev Access'!$F$7:$GK$318,$CV$2,FALSE))</f>
        <v>44759.82</v>
      </c>
      <c r="CW247" s="90">
        <f>IF(ISNA(VLOOKUP($B247,'[1]1718  Exp_Rev Access'!$F$7:$GK$318,$CW$2,FALSE)),"",VLOOKUP($B247,'[1]1718  Exp_Rev Access'!$F$7:$GK$318,$CW$2,FALSE))</f>
        <v>16170</v>
      </c>
      <c r="CX247" s="90">
        <f>IF(ISNA(VLOOKUP($B247,'[1]1718  Exp_Rev Access'!$F$7:$GK$318,$CX$2,FALSE)),"",VLOOKUP($B247,'[1]1718  Exp_Rev Access'!$F$7:$GK$318,$CX$2,FALSE))</f>
        <v>0</v>
      </c>
      <c r="CY247" s="90">
        <f>IF(ISNA(VLOOKUP($B247,'[1]1718  Exp_Rev Access'!$F$7:$GK$318,$CY$2,FALSE)),"",VLOOKUP($B247,'[1]1718  Exp_Rev Access'!$F$7:$GK$318,$CY$2,FALSE))</f>
        <v>0</v>
      </c>
      <c r="CZ247" s="90">
        <f>IF(ISNA(VLOOKUP($B247,'[1]1718  Exp_Rev Access'!$F$7:$GK$318,$CZ$2,FALSE)),"",VLOOKUP($B247,'[1]1718  Exp_Rev Access'!$F$7:$GK$318,$CZ$2,FALSE))</f>
        <v>0</v>
      </c>
      <c r="DA247" s="90">
        <f>IF(ISNA(VLOOKUP($B247,'[1]1718  Exp_Rev Access'!$F$7:$GK$318,$DA$2,FALSE)),"",VLOOKUP($B247,'[1]1718  Exp_Rev Access'!$F$7:$GK$318,$DA$2,FALSE))</f>
        <v>0</v>
      </c>
      <c r="DB247" s="90">
        <f>IF(ISNA(VLOOKUP($B247,'[1]1718  Exp_Rev Access'!$F$7:$GK$318,$DB$2,FALSE)),"",VLOOKUP($B247,'[1]1718  Exp_Rev Access'!$F$7:$GK$318,$DB$2,FALSE))</f>
        <v>0</v>
      </c>
      <c r="DC247" s="90">
        <f>IF(ISNA(VLOOKUP($B247,'[1]1718  Exp_Rev Access'!$F$7:$GK$318,$DC$2,FALSE)),"",VLOOKUP($B247,'[1]1718  Exp_Rev Access'!$F$7:$GK$318,$DC$2,FALSE))</f>
        <v>0</v>
      </c>
      <c r="DD247" s="90">
        <f>IF(ISNA(VLOOKUP($B247,'[1]1718  Exp_Rev Access'!$F$7:$GK$318,$DD$2,FALSE)),"",VLOOKUP($B247,'[1]1718  Exp_Rev Access'!$F$7:$GK$318,$DD$2,FALSE))</f>
        <v>0</v>
      </c>
      <c r="DE247" s="90">
        <f>IF(ISNA(VLOOKUP($B247,'[1]1718  Exp_Rev Access'!$F$7:$GK$318,$DE$2,FALSE)),"",VLOOKUP($B247,'[1]1718  Exp_Rev Access'!$F$7:$GK$318,$DE$2,FALSE))</f>
        <v>3200</v>
      </c>
      <c r="DF247" s="90">
        <f>IF(ISNA(VLOOKUP($B247,'[1]1718  Exp_Rev Access'!$F$7:$GK$318,$DF$2,FALSE)),"",VLOOKUP($B247,'[1]1718  Exp_Rev Access'!$F$7:$GK$318,$DF$2,FALSE))</f>
        <v>0</v>
      </c>
      <c r="DG247" s="90">
        <f>IF(ISNA(VLOOKUP($B247,'[1]1718  Exp_Rev Access'!$F$7:$GK$318,$DG$2,FALSE)),"",VLOOKUP($B247,'[1]1718  Exp_Rev Access'!$F$7:$GK$318,$DG$2,FALSE))</f>
        <v>0</v>
      </c>
      <c r="DH247" s="90">
        <f>IF(ISNA(VLOOKUP($B247,'[1]1718  Exp_Rev Access'!$F$7:$GK$318,$DH$2,FALSE)),"",VLOOKUP($B247,'[1]1718  Exp_Rev Access'!$F$7:$GK$318,$DH$2,FALSE))</f>
        <v>0</v>
      </c>
      <c r="DI247" s="90">
        <f>IF(ISNA(VLOOKUP($B247,'[1]1718  Exp_Rev Access'!$F$7:$GK$318,$DI$2,FALSE)),"",VLOOKUP($B247,'[1]1718  Exp_Rev Access'!$F$7:$GK$318,$DI$2,FALSE))</f>
        <v>142800.28</v>
      </c>
      <c r="DJ247" s="90">
        <f>IF(ISNA(VLOOKUP($B247,'[1]1718  Exp_Rev Access'!$F$7:$GK$318,$DJ$2,FALSE)),"",VLOOKUP($B247,'[1]1718  Exp_Rev Access'!$F$7:$GK$318,$DJ$2,FALSE))</f>
        <v>0</v>
      </c>
      <c r="DK247" s="90">
        <f>IF(ISNA(VLOOKUP($B247,'[1]1718  Exp_Rev Access'!$F$7:$GK$318,$DK$2,FALSE)),"",VLOOKUP($B247,'[1]1718  Exp_Rev Access'!$F$7:$GK$318,$DK$2,FALSE))</f>
        <v>0</v>
      </c>
      <c r="DL247" s="90">
        <f>IF(ISNA(VLOOKUP($B247,'[1]1718  Exp_Rev Access'!$F$7:$GK$318,$DL$2,FALSE)),"",VLOOKUP($B247,'[1]1718  Exp_Rev Access'!$F$7:$GK$318,$DL$2,FALSE))</f>
        <v>0</v>
      </c>
      <c r="DM247" s="90">
        <f>IF(ISNA(VLOOKUP($B247,'[1]1718  Exp_Rev Access'!$F$7:$GK$318,$DM$2,FALSE)),"",VLOOKUP($B247,'[1]1718  Exp_Rev Access'!$F$7:$GK$318,$DM$2,FALSE))</f>
        <v>0</v>
      </c>
      <c r="DN247" s="90">
        <f>IF(ISNA(VLOOKUP($B247,'[1]1718  Exp_Rev Access'!$F$7:$GK$318,$DN$2,FALSE)),"",VLOOKUP($B247,'[1]1718  Exp_Rev Access'!$F$7:$GK$318,$DN$2,FALSE))</f>
        <v>0</v>
      </c>
      <c r="DO247" s="90">
        <f>IF(ISNA(VLOOKUP($B247,'[1]1718  Exp_Rev Access'!$F$7:$GK$318,$DO$2,FALSE)),"",VLOOKUP($B247,'[1]1718  Exp_Rev Access'!$F$7:$GK$318,$DO$2,FALSE))</f>
        <v>0</v>
      </c>
      <c r="DP247" s="90">
        <f>IF(ISNA(VLOOKUP($B247,'[1]1718  Exp_Rev Access'!$F$7:$GK$318,$DP$2,FALSE)),"",VLOOKUP($B247,'[1]1718  Exp_Rev Access'!$F$7:$GK$318,$DP$2,FALSE))</f>
        <v>0</v>
      </c>
      <c r="DQ247" s="90">
        <f>IF(ISNA(VLOOKUP($B247,'[1]1718  Exp_Rev Access'!$F$7:$GK$318,$DQ$2,FALSE)),"",VLOOKUP($B247,'[1]1718  Exp_Rev Access'!$F$7:$GK$318,$DQ$2,FALSE))</f>
        <v>0</v>
      </c>
      <c r="DR247" s="90">
        <f>IF(ISNA(VLOOKUP($B247,'[1]1718  Exp_Rev Access'!$F$7:$GK$318,$DR$2,FALSE)),"",VLOOKUP($B247,'[1]1718  Exp_Rev Access'!$F$7:$GK$318,$DR$2,FALSE))</f>
        <v>0</v>
      </c>
      <c r="DS247" s="90">
        <f>IF(ISNA(VLOOKUP($B247,'[1]1718  Exp_Rev Access'!$F$7:$GK$318,$DS$2,FALSE)),"",VLOOKUP($B247,'[1]1718  Exp_Rev Access'!$F$7:$GK$318,$DS$2,FALSE))</f>
        <v>0</v>
      </c>
      <c r="DT247" s="90">
        <f>IF(ISNA(VLOOKUP($B247,'[1]1718  Exp_Rev Access'!$F$7:$GK$318,$DT$2,FALSE)),"",VLOOKUP($B247,'[1]1718  Exp_Rev Access'!$F$7:$GK$318,$DT$2,FALSE))</f>
        <v>0</v>
      </c>
      <c r="DU247" s="90">
        <f>IF(ISNA(VLOOKUP($B247,'[1]1718  Exp_Rev Access'!$F$7:$GK$318,$DU$2,FALSE)),"",VLOOKUP($B247,'[1]1718  Exp_Rev Access'!$F$7:$GK$318,$DU$2,FALSE))</f>
        <v>0</v>
      </c>
      <c r="DV247" s="90">
        <f>IF(ISNA(VLOOKUP($B247,'[1]1718  Exp_Rev Access'!$F$7:$GK$318,$DV$2,FALSE)),"",VLOOKUP($B247,'[1]1718  Exp_Rev Access'!$F$7:$GK$318,$DV$2,FALSE))</f>
        <v>0</v>
      </c>
      <c r="DW247" s="90">
        <f>IF(ISNA(VLOOKUP($B247,'[1]1718  Exp_Rev Access'!$F$7:$GK$318,$DW$2,FALSE)),"",VLOOKUP($B247,'[1]1718  Exp_Rev Access'!$F$7:$GK$318,$DW$2,FALSE))</f>
        <v>0</v>
      </c>
      <c r="DX247" s="90">
        <f>IF(ISNA(VLOOKUP($B247,'[1]1718  Exp_Rev Access'!$F$7:$GK$318,$DX$2,FALSE)),"",VLOOKUP($B247,'[1]1718  Exp_Rev Access'!$F$7:$GK$318,$DX$2,FALSE))</f>
        <v>0</v>
      </c>
      <c r="DY247" s="90">
        <f>IF(ISNA(VLOOKUP($B247,'[1]1718  Exp_Rev Access'!$F$7:$GK$318,$DY$2,FALSE)),"",VLOOKUP($B247,'[1]1718  Exp_Rev Access'!$F$7:$GK$318,$DY$2,FALSE))</f>
        <v>0</v>
      </c>
      <c r="DZ247" s="90">
        <f>IF(ISNA(VLOOKUP($B247,'[1]1718  Exp_Rev Access'!$F$7:$GK$318,$DZ$2,FALSE)),"",VLOOKUP($B247,'[1]1718  Exp_Rev Access'!$F$7:$GK$318,$DZ$2,FALSE))</f>
        <v>0</v>
      </c>
      <c r="EA247" s="90">
        <f>IF(ISNA(VLOOKUP($B247,'[1]1718  Exp_Rev Access'!$F$7:$GK$318,$EA$2,FALSE)),"",VLOOKUP($B247,'[1]1718  Exp_Rev Access'!$F$7:$GK$318,$EA$2,FALSE))</f>
        <v>0</v>
      </c>
      <c r="EB247" s="90">
        <f>IF(ISNA(VLOOKUP($B247,'[1]1718  Exp_Rev Access'!$F$7:$GK$318,$EB$2,FALSE)),"",VLOOKUP($B247,'[1]1718  Exp_Rev Access'!$F$7:$GK$318,$EB$2,FALSE))</f>
        <v>0</v>
      </c>
      <c r="EC247" s="90">
        <f>IF(ISNA(VLOOKUP($B247,'[1]1718  Exp_Rev Access'!$F$7:$GK$318,$EC$2,FALSE)),"",VLOOKUP($B247,'[1]1718  Exp_Rev Access'!$F$7:$GK$318,$EC$2,FALSE))</f>
        <v>0</v>
      </c>
      <c r="ED247" s="90">
        <f>IF(ISNA(VLOOKUP($B247,'[1]1718  Exp_Rev Access'!$F$7:$GK$318,$ED$2,FALSE)),"",VLOOKUP($B247,'[1]1718  Exp_Rev Access'!$F$7:$GK$318,$ED$2,FALSE))</f>
        <v>0</v>
      </c>
      <c r="EE247" s="90">
        <f>IF(ISNA(VLOOKUP($B247,'[1]1718  Exp_Rev Access'!$F$7:$GK$318,$EE$2,FALSE)),"",VLOOKUP($B247,'[1]1718  Exp_Rev Access'!$F$7:$GK$318,$EE$2,FALSE))</f>
        <v>0</v>
      </c>
      <c r="EF247" s="90">
        <f>IF(ISNA(VLOOKUP($B247,'[1]1718  Exp_Rev Access'!$F$7:$GK$318,$EF$2,FALSE)),"",VLOOKUP($B247,'[1]1718  Exp_Rev Access'!$F$7:$GK$318,$EF$2,FALSE))</f>
        <v>0</v>
      </c>
      <c r="EG247" s="90">
        <f>IF(ISNA(VLOOKUP($B247,'[1]1718  Exp_Rev Access'!$F$7:$GK$318,$EG$2,FALSE)),"",VLOOKUP($B247,'[1]1718  Exp_Rev Access'!$F$7:$GK$318,$EG$2,FALSE))</f>
        <v>0</v>
      </c>
      <c r="EH247" s="90">
        <f>IF(ISNA(VLOOKUP($B247,'[1]1718  Exp_Rev Access'!$F$7:$GK$318,$EH$2,FALSE)),"",VLOOKUP($B247,'[1]1718  Exp_Rev Access'!$F$7:$GK$318,$EH$2,FALSE))</f>
        <v>0</v>
      </c>
      <c r="EI247" s="90">
        <f>IF(ISNA(VLOOKUP($B247,'[1]1718  Exp_Rev Access'!$F$7:$GK$318,$EI$2,FALSE)),"",VLOOKUP($B247,'[1]1718  Exp_Rev Access'!$F$7:$GK$318,$EI$2,FALSE))</f>
        <v>0</v>
      </c>
      <c r="EJ247" s="90">
        <f>IF(ISNA(VLOOKUP($B247,'[1]1718  Exp_Rev Access'!$F$7:$GK$318,$EJ$2,FALSE)),"",VLOOKUP($B247,'[1]1718  Exp_Rev Access'!$F$7:$GK$318,$EJ$2,FALSE))</f>
        <v>0</v>
      </c>
      <c r="EK247" s="90">
        <f>IF(ISNA(VLOOKUP($B247,'[1]1718  Exp_Rev Access'!$F$7:$GK$318,$EK$2,FALSE)),"",VLOOKUP($B247,'[1]1718  Exp_Rev Access'!$F$7:$GK$318,$EK$2,FALSE))</f>
        <v>0</v>
      </c>
      <c r="EL247" s="90">
        <f>IF(ISNA(VLOOKUP($B247,'[1]1718  Exp_Rev Access'!$F$7:$GK$318,$EL$2,FALSE)),"",VLOOKUP($B247,'[1]1718  Exp_Rev Access'!$F$7:$GK$318,$EL$2,FALSE))</f>
        <v>0</v>
      </c>
      <c r="EM247" s="90">
        <f>IF(ISNA(VLOOKUP($B247,'[1]1718  Exp_Rev Access'!$F$7:$GK$318,$EM$2,FALSE)),"",VLOOKUP($B247,'[1]1718  Exp_Rev Access'!$F$7:$GK$318,$EM$2,FALSE))</f>
        <v>0</v>
      </c>
      <c r="EN247" s="90">
        <f>IF(ISNA(VLOOKUP($B247,'[1]1718  Exp_Rev Access'!$F$7:$GK$318,$EN$2,FALSE)),"",VLOOKUP($B247,'[1]1718  Exp_Rev Access'!$F$7:$GK$318,$EN$2,FALSE))</f>
        <v>0</v>
      </c>
      <c r="EO247" s="90">
        <f>IF(ISNA(VLOOKUP($B247,'[1]1718  Exp_Rev Access'!$F$7:$GK$318,$EO$2,FALSE)),"",VLOOKUP($B247,'[1]1718  Exp_Rev Access'!$F$7:$GK$318,$EO$2,FALSE))</f>
        <v>0</v>
      </c>
      <c r="EP247" s="90">
        <f>IF(ISNA(VLOOKUP($B247,'[1]1718  Exp_Rev Access'!$F$7:$GK$318,$EP$2,FALSE)),"",VLOOKUP($B247,'[1]1718  Exp_Rev Access'!$F$7:$GK$318,$EP$2,FALSE))</f>
        <v>0</v>
      </c>
      <c r="EQ247" s="90">
        <f>IF(ISNA(VLOOKUP($B247,'[1]1718  Exp_Rev Access'!$F$7:$GK$318,$EQ$2,FALSE)),"",VLOOKUP($B247,'[1]1718  Exp_Rev Access'!$F$7:$GK$318,$EQ$2,FALSE))</f>
        <v>0</v>
      </c>
      <c r="ER247" s="90">
        <f>IF(ISNA(VLOOKUP($B247,'[1]1718  Exp_Rev Access'!$F$7:$GK$318,$ER$2,FALSE)),"",VLOOKUP($B247,'[1]1718  Exp_Rev Access'!$F$7:$GK$318,$ER$2,FALSE))</f>
        <v>0</v>
      </c>
      <c r="ES247" s="90">
        <f>IF(ISNA(VLOOKUP($B247,'[1]1718  Exp_Rev Access'!$F$7:$GK$318,$ES$2,FALSE)),"",VLOOKUP($B247,'[1]1718  Exp_Rev Access'!$F$7:$GK$318,$ES$2,FALSE))</f>
        <v>0</v>
      </c>
      <c r="ET247" s="90">
        <f>IF(ISNA(VLOOKUP($B247,'[1]1718  Exp_Rev Access'!$F$7:$GK$318,$ET$2,FALSE)),"",VLOOKUP($B247,'[1]1718  Exp_Rev Access'!$F$7:$GK$318,$ET$2,FALSE))</f>
        <v>0</v>
      </c>
      <c r="EU247" s="90">
        <f>IF(ISNA(VLOOKUP($B247,'[1]1718  Exp_Rev Access'!$F$7:$GK$318,$EU$2,FALSE)),"",VLOOKUP($B247,'[1]1718  Exp_Rev Access'!$F$7:$GK$318,$EU$2,FALSE))</f>
        <v>0</v>
      </c>
      <c r="EV247" s="90">
        <f>IF(ISNA(VLOOKUP($B247,'[1]1718  Exp_Rev Access'!$F$7:$GK$318,$EV$2,FALSE)),"",VLOOKUP($B247,'[1]1718  Exp_Rev Access'!$F$7:$GK$318,$EV$2,FALSE))</f>
        <v>0</v>
      </c>
      <c r="EW247" s="90">
        <f>IF(ISNA(VLOOKUP($B247,'[1]1718  Exp_Rev Access'!$F$7:$GK$318,$EW$2,FALSE)),"",VLOOKUP($B247,'[1]1718  Exp_Rev Access'!$F$7:$GK$318,$EW$2,FALSE))</f>
        <v>0</v>
      </c>
      <c r="EX247" s="90">
        <f>IF(ISNA(VLOOKUP($B247,'[1]1718  Exp_Rev Access'!$F$7:$GK$318,$EX$2,FALSE)),"",VLOOKUP($B247,'[1]1718  Exp_Rev Access'!$F$7:$GK$318,$EX$2,FALSE))</f>
        <v>0</v>
      </c>
      <c r="EY247" s="90">
        <f>IF(ISNA(VLOOKUP($B247,'[1]1718  Exp_Rev Access'!$F$7:$GK$318,$EY$2,FALSE)),"",VLOOKUP($B247,'[1]1718  Exp_Rev Access'!$F$7:$GK$318,$EY$2,FALSE))</f>
        <v>0</v>
      </c>
      <c r="EZ247" s="90">
        <f>IF(ISNA(VLOOKUP($B247,'[1]1718  Exp_Rev Access'!$F$7:$GK$318,$EZ$2,FALSE)),"",VLOOKUP($B247,'[1]1718  Exp_Rev Access'!$F$7:$GK$318,$EZ$2,FALSE))</f>
        <v>0</v>
      </c>
      <c r="FA247" s="90">
        <f>IF(ISNA(VLOOKUP($B247,'[1]1718  Exp_Rev Access'!$F$7:$GK$318,$FA$2,FALSE)),"",VLOOKUP($B247,'[1]1718  Exp_Rev Access'!$F$7:$GK$318,$FA$2,FALSE))</f>
        <v>0</v>
      </c>
      <c r="FB247" s="90">
        <f>IF(ISNA(VLOOKUP($B247,'[1]1718  Exp_Rev Access'!$F$7:$GK$318,$FB$2,FALSE)),"",VLOOKUP($B247,'[1]1718  Exp_Rev Access'!$F$7:$GK$318,$FB$2,FALSE))</f>
        <v>0</v>
      </c>
      <c r="FC247" s="90">
        <f>IF(ISNA(VLOOKUP($B247,'[1]1718  Exp_Rev Access'!$F$7:$GK$318,$FC$2,FALSE)),"",VLOOKUP($B247,'[1]1718  Exp_Rev Access'!$F$7:$GK$318,$FC$2,FALSE))</f>
        <v>0</v>
      </c>
      <c r="FD247" s="90">
        <f>IF(ISNA(VLOOKUP($B247,'[1]1718  Exp_Rev Access'!$F$7:$GK$318,$FD$2,FALSE)),"",VLOOKUP($B247,'[1]1718  Exp_Rev Access'!$F$7:$GK$318,$FD$2,FALSE))</f>
        <v>0</v>
      </c>
      <c r="FE247" s="90">
        <f>IF(ISNA(VLOOKUP($B247,'[1]1718  Exp_Rev Access'!$F$7:$GK$318,$FE$2,FALSE)),"",VLOOKUP($B247,'[1]1718  Exp_Rev Access'!$F$7:$GK$318,$FE$2,FALSE))</f>
        <v>0</v>
      </c>
      <c r="FF247" s="90">
        <f>IF(ISNA(VLOOKUP($B247,'[1]1718  Exp_Rev Access'!$F$7:$GK$318,$FF$2,FALSE)),"",VLOOKUP($B247,'[1]1718  Exp_Rev Access'!$F$7:$GK$318,$FF$2,FALSE))</f>
        <v>0</v>
      </c>
      <c r="FG247" s="90">
        <f>IF(ISNA(VLOOKUP($B247,'[1]1718  Exp_Rev Access'!$F$7:$GK$318,$FG$2,FALSE)),"",VLOOKUP($B247,'[1]1718  Exp_Rev Access'!$F$7:$GK$318,$FG$2,FALSE))</f>
        <v>0</v>
      </c>
      <c r="FH247" s="90">
        <f>IF(ISNA(VLOOKUP($B247,'[1]1718  Exp_Rev Access'!$F$7:$GK$318,$FH$2,FALSE)),"",VLOOKUP($B247,'[1]1718  Exp_Rev Access'!$F$7:$GK$318,$FH$2,FALSE))</f>
        <v>0</v>
      </c>
      <c r="FI247" s="90">
        <f>IF(ISNA(VLOOKUP($B247,'[1]1718  Exp_Rev Access'!$F$7:$GK$318,$FI$2,FALSE)),"",VLOOKUP($B247,'[1]1718  Exp_Rev Access'!$F$7:$GK$318,$FI$2,FALSE))</f>
        <v>0</v>
      </c>
      <c r="FJ247" s="90">
        <f>IF(ISNA(VLOOKUP($B247,'[1]1718  Exp_Rev Access'!$F$7:$GK$318,$FJ$2,FALSE)),"",VLOOKUP($B247,'[1]1718  Exp_Rev Access'!$F$7:$GK$318,$FJ$2,FALSE))</f>
        <v>0</v>
      </c>
      <c r="FK247" s="90">
        <f>IF(ISNA(VLOOKUP($B247,'[1]1718  Exp_Rev Access'!$F$7:$GK$318,$FK$2,FALSE)),"",VLOOKUP($B247,'[1]1718  Exp_Rev Access'!$F$7:$GK$318,$FK$2,FALSE))</f>
        <v>0</v>
      </c>
      <c r="FL247" s="90">
        <f>IF(ISNA(VLOOKUP($B247,'[1]1718  Exp_Rev Access'!$F$7:$GK$318,$FL$2,FALSE)),"",VLOOKUP($B247,'[1]1718  Exp_Rev Access'!$F$7:$GK$318,$FL$2,FALSE))</f>
        <v>0</v>
      </c>
      <c r="FM247" s="90">
        <f>IF(ISNA(VLOOKUP($B247,'[1]1718  Exp_Rev Access'!$F$7:$GK$318,$FM$2,FALSE)),"",VLOOKUP($B247,'[1]1718  Exp_Rev Access'!$F$7:$GK$318,$FM$2,FALSE))</f>
        <v>0</v>
      </c>
      <c r="FN247" s="90">
        <f>IF(ISNA(VLOOKUP($B247,'[1]1718  Exp_Rev Access'!$F$7:$GK$318,$FN$2,FALSE)),"",VLOOKUP($B247,'[1]1718  Exp_Rev Access'!$F$7:$GK$318,$FN$2,FALSE))</f>
        <v>0</v>
      </c>
      <c r="FO247" s="90">
        <f>IF(ISNA(VLOOKUP($B247,'[1]1718  Exp_Rev Access'!$F$7:$GK$318,$FO$2,FALSE)),"",VLOOKUP($B247,'[1]1718  Exp_Rev Access'!$F$7:$GK$318,$FO$2,FALSE))</f>
        <v>0</v>
      </c>
      <c r="FP247" s="90">
        <f>IF(ISNA(VLOOKUP($B247,'[1]1718  Exp_Rev Access'!$F$7:$GK$318,$FP$2,FALSE)),"",VLOOKUP($B247,'[1]1718  Exp_Rev Access'!$F$7:$GK$318,$FP$2,FALSE))</f>
        <v>0</v>
      </c>
      <c r="FQ247" s="90">
        <f>IF(ISNA(VLOOKUP($B247,'[1]1718  Exp_Rev Access'!$F$7:$GK$318,$FQ$2,FALSE)),"",VLOOKUP($B247,'[1]1718  Exp_Rev Access'!$F$7:$GK$318,$FQ$2,FALSE))</f>
        <v>0</v>
      </c>
      <c r="FR247" s="90">
        <f>IF(ISNA(VLOOKUP($B247,'[1]1718  Exp_Rev Access'!$F$7:$GK$318,$FR$2,FALSE)),"",VLOOKUP($B247,'[1]1718  Exp_Rev Access'!$F$7:$GK$318,$FR$2,FALSE))</f>
        <v>15900.46</v>
      </c>
      <c r="FS247" s="56">
        <f t="shared" si="674"/>
        <v>496340.91</v>
      </c>
      <c r="FT247" s="92">
        <f t="shared" si="675"/>
        <v>9.6123249401813785E-2</v>
      </c>
      <c r="FU247" s="94">
        <f t="shared" si="676"/>
        <v>1551.8897851983866</v>
      </c>
      <c r="FV247" s="95">
        <f>IF(ISNA(VLOOKUP($B247,'[1]1718  Exp_Rev Access'!$F$7:$GK$318,$FV$2,FALSE)),"",VLOOKUP($B247,'[1]1718  Exp_Rev Access'!$F$7:$GK$318,$FV$2,FALSE))</f>
        <v>0</v>
      </c>
      <c r="FW247" s="95">
        <f>IF(ISNA(VLOOKUP($B247,'[1]1718  Exp_Rev Access'!$F$7:$GK$318,$FW$2,FALSE)),"",VLOOKUP($B247,'[1]1718  Exp_Rev Access'!$F$7:$GK$318,$FW$2,FALSE))</f>
        <v>0</v>
      </c>
      <c r="FX247" s="95">
        <f>IF(ISNA(VLOOKUP($B247,'[1]1718  Exp_Rev Access'!$F$7:$GK$318,$FX$2,FALSE)),"",VLOOKUP($B247,'[1]1718  Exp_Rev Access'!$F$7:$GK$318,$FX$2,FALSE))</f>
        <v>0</v>
      </c>
      <c r="FY247" s="95">
        <f>IF(ISNA(VLOOKUP($B247,'[1]1718  Exp_Rev Access'!$F$7:$GK$318,$FY$2,FALSE)),"",VLOOKUP($B247,'[1]1718  Exp_Rev Access'!$F$7:$GK$318,$FY$2,FALSE))</f>
        <v>0</v>
      </c>
      <c r="FZ247" s="95">
        <f>IF(ISNA(VLOOKUP($B247,'[1]1718  Exp_Rev Access'!$F$7:$GK$318,$FZ$2,FALSE)),"",VLOOKUP($B247,'[1]1718  Exp_Rev Access'!$F$7:$GK$318,$FZ$2,FALSE))</f>
        <v>0</v>
      </c>
      <c r="GA247" s="95">
        <f>IF(ISNA(VLOOKUP($B247,'[1]1718  Exp_Rev Access'!$F$7:$GK$318,$GA$2,FALSE)),"",VLOOKUP($B247,'[1]1718  Exp_Rev Access'!$F$7:$GK$318,$GA$2,FALSE))</f>
        <v>0</v>
      </c>
      <c r="GB247" s="95">
        <f>IF(ISNA(VLOOKUP($B247,'[1]1718  Exp_Rev Access'!$F$7:$GK$318,$GB$2,FALSE)),"",VLOOKUP($B247,'[1]1718  Exp_Rev Access'!$F$7:$GK$318,$GB$2,FALSE))</f>
        <v>0</v>
      </c>
      <c r="GC247" s="95">
        <f>IF(ISNA(VLOOKUP($B247,'[1]1718  Exp_Rev Access'!$F$7:$GK$318,$GC$2,FALSE)),"",VLOOKUP($B247,'[1]1718  Exp_Rev Access'!$F$7:$GK$318,$GC$2,FALSE))</f>
        <v>0</v>
      </c>
      <c r="GD247" s="95">
        <f>IF(ISNA(VLOOKUP($B247,'[1]1718  Exp_Rev Access'!$F$7:$GK$318,$GD$2,FALSE)),"",VLOOKUP($B247,'[1]1718  Exp_Rev Access'!$F$7:$GK$318,$GD$2,FALSE))</f>
        <v>0</v>
      </c>
      <c r="GE247" s="95">
        <f>IF(ISNA(VLOOKUP($B247,'[1]1718  Exp_Rev Access'!$F$7:$GK$318,$GE$2,FALSE)),"",VLOOKUP($B247,'[1]1718  Exp_Rev Access'!$F$7:$GK$318,$GE$2,FALSE))</f>
        <v>0</v>
      </c>
      <c r="GF247" s="95">
        <f>IF(ISNA(VLOOKUP($B247,'[1]1718  Exp_Rev Access'!$F$7:$GK$318,$GF$2,FALSE)),"",VLOOKUP($B247,'[1]1718  Exp_Rev Access'!$F$7:$GK$318,$GF$2,FALSE))</f>
        <v>0</v>
      </c>
      <c r="GG247" s="95">
        <f>IF(ISNA(VLOOKUP($B247,'[1]1718  Exp_Rev Access'!$F$7:$GK$318,$GG$2,FALSE)),"",VLOOKUP($B247,'[1]1718  Exp_Rev Access'!$F$7:$GK$318,$GG$2,FALSE))</f>
        <v>0</v>
      </c>
      <c r="GH247" s="95">
        <f>IF(ISNA(VLOOKUP($B247,'[1]1718  Exp_Rev Access'!$F$7:$GK$318,$GH$2,FALSE)),"",VLOOKUP($B247,'[1]1718  Exp_Rev Access'!$F$7:$GK$318,$GH$2,FALSE))</f>
        <v>0</v>
      </c>
      <c r="GI247" s="95">
        <f>IF(ISNA(VLOOKUP($B247,'[1]1718  Exp_Rev Access'!$F$7:$GK$318,$GI$2,FALSE)),"",VLOOKUP($B247,'[1]1718  Exp_Rev Access'!$F$7:$GK$318,$GI$2,FALSE))</f>
        <v>0</v>
      </c>
      <c r="GJ247" s="95">
        <f>IF(ISNA(VLOOKUP($B247,'[1]1718  Exp_Rev Access'!$F$7:$GK$318,$GJ$2,FALSE)),"",VLOOKUP($B247,'[1]1718  Exp_Rev Access'!$F$7:$GK$318,$GJ$2,FALSE))</f>
        <v>0</v>
      </c>
      <c r="GK247" s="95">
        <f>IF(ISNA(VLOOKUP($B247,'[1]1718  Exp_Rev Access'!$F$7:$GK$318,$GK$2,FALSE)),"",VLOOKUP($B247,'[1]1718  Exp_Rev Access'!$F$7:$GK$318,$GK$2,FALSE))</f>
        <v>0</v>
      </c>
      <c r="GL247" s="95">
        <f>IF(ISNA(VLOOKUP($B247,'[1]1718  Exp_Rev Access'!$F$7:$GK$318,$GL$2,FALSE)),"",VLOOKUP($B247,'[1]1718  Exp_Rev Access'!$F$7:$GK$318,$GL$2,FALSE))</f>
        <v>0</v>
      </c>
      <c r="GM247" s="95">
        <f>IF(ISNA(VLOOKUP($B247,'[1]1718  Exp_Rev Access'!$F$7:$GK$318,$GM$2,FALSE)),"",VLOOKUP($B247,'[1]1718  Exp_Rev Access'!$F$7:$GK$318,$GM$2,FALSE))</f>
        <v>0</v>
      </c>
      <c r="GN247" s="95">
        <f>IF(ISNA(VLOOKUP($B247,'[1]1718  Exp_Rev Access'!$F$7:$GK$318,$GN$2,FALSE)),"",VLOOKUP($B247,'[1]1718  Exp_Rev Access'!$F$7:$GK$318,$GN$2,FALSE))</f>
        <v>0</v>
      </c>
      <c r="GO247" s="95">
        <f>IF(ISNA(VLOOKUP($B247,'[1]1718  Exp_Rev Access'!$F$7:$GK$318,$GO$2,FALSE)),"",VLOOKUP($B247,'[1]1718  Exp_Rev Access'!$F$7:$GK$318,$GO$2,FALSE))</f>
        <v>0</v>
      </c>
      <c r="GP247" s="95">
        <f>IF(ISNA(VLOOKUP($B247,'[1]1718  Exp_Rev Access'!$F$7:$GK$318,$GP$2,FALSE)),"",VLOOKUP($B247,'[1]1718  Exp_Rev Access'!$F$7:$GK$318,$GP$2,FALSE))</f>
        <v>0</v>
      </c>
      <c r="GQ247" s="95">
        <f>IF(ISNA(VLOOKUP($B247,'[1]1718  Exp_Rev Access'!$F$7:$GK$318,$GQ$2,FALSE)),"",VLOOKUP($B247,'[1]1718  Exp_Rev Access'!$F$7:$GK$318,$GQ$2,FALSE))</f>
        <v>0</v>
      </c>
      <c r="GR247" s="95">
        <f>IF(ISNA(VLOOKUP($B247,'[1]1718  Exp_Rev Access'!$F$7:$GK$318,$GR$2,FALSE)),"",VLOOKUP($B247,'[1]1718  Exp_Rev Access'!$F$7:$GK$318,$GR$2,FALSE))</f>
        <v>0</v>
      </c>
      <c r="GS247" s="95">
        <f>IF(ISNA(VLOOKUP($B247,'[1]1718  Exp_Rev Access'!$F$7:$GK$318,$GS$2,FALSE)),"",VLOOKUP($B247,'[1]1718  Exp_Rev Access'!$F$7:$GK$318,$GS$2,FALSE))</f>
        <v>0</v>
      </c>
      <c r="GT247" s="95">
        <f>IF(ISNA(VLOOKUP($B247,'[1]1718  Exp_Rev Access'!$F$7:$GK$318,$GT$2,FALSE)),"",VLOOKUP($B247,'[1]1718  Exp_Rev Access'!$F$7:$GK$318,$GT$2,FALSE))</f>
        <v>0</v>
      </c>
      <c r="GU247" s="56">
        <f t="shared" si="677"/>
        <v>0</v>
      </c>
      <c r="GV247" s="92">
        <f t="shared" si="678"/>
        <v>0</v>
      </c>
      <c r="GW247" s="96">
        <f t="shared" si="679"/>
        <v>0</v>
      </c>
      <c r="HE247" s="97"/>
      <c r="HF247" s="97"/>
      <c r="HG247" s="97"/>
      <c r="HH247" s="97"/>
      <c r="HI247" s="97"/>
      <c r="HJ247" s="97"/>
      <c r="HK247" s="97"/>
      <c r="HL247" s="97"/>
      <c r="HM247" s="97"/>
      <c r="HN247" s="97"/>
    </row>
    <row r="248" spans="1:222" x14ac:dyDescent="0.3">
      <c r="A248" s="73"/>
      <c r="B248" s="88" t="s">
        <v>539</v>
      </c>
      <c r="C248" s="89" t="s">
        <v>540</v>
      </c>
      <c r="D248" s="75">
        <f>IF(ISNA(VLOOKUP($B248,'[1]1718 enrollment_Rev_Exp by size'!$A$7:H582,3,FALSE)),"",VLOOKUP($B248,'[1]1718 enrollment_Rev_Exp by size'!$A$7:$G$350,3,FALSE))</f>
        <v>643.04</v>
      </c>
      <c r="E248" s="76">
        <f>IF(ISNA(VLOOKUP($B248,'[1]1718 enrollment_Rev_Exp by size'!$A$7:I583,5,FALSE)),"",VLOOKUP($B248,'[1]1718 enrollment_Rev_Exp by size'!$A$7:$G$350,5,FALSE))</f>
        <v>9009495.9000000004</v>
      </c>
      <c r="F248" s="70">
        <f t="shared" si="661"/>
        <v>9009495.9000000004</v>
      </c>
      <c r="G248" s="70">
        <f t="shared" si="662"/>
        <v>0</v>
      </c>
      <c r="H248" s="90">
        <f>IF(ISNA(VLOOKUP($B248,'[1]1718  Exp_Rev Access'!$F$7:$GK$318,3,FALSE)),"",VLOOKUP($B248,'[1]1718  Exp_Rev Access'!$F$7:$GK$318,3,FALSE))</f>
        <v>1832867.35</v>
      </c>
      <c r="I248" s="90">
        <f>IF(ISNA(VLOOKUP($B248,'[1]1718  Exp_Rev Access'!$F$7:$GK$318,4,FALSE)),"",VLOOKUP($B248,'[1]1718  Exp_Rev Access'!$F$7:$GK$318,4,FALSE))</f>
        <v>200.59</v>
      </c>
      <c r="J248" s="90">
        <f>IF(ISNA(VLOOKUP($B248,'[1]1718  Exp_Rev Access'!$F$7:$GK$318,5,FALSE)),"",VLOOKUP($B248,'[1]1718  Exp_Rev Access'!$F$7:$GK$318,5,FALSE))</f>
        <v>0</v>
      </c>
      <c r="K248" s="90">
        <f>IF(ISNA(VLOOKUP($B248,'[1]1718  Exp_Rev Access'!$F$7:$GK$318,6,FALSE)),"-",VLOOKUP($B248,'[1]1718  Exp_Rev Access'!$F$7:$GK$318,6,FALSE))</f>
        <v>4090.59</v>
      </c>
      <c r="L248" s="90">
        <f>IF(ISNA(VLOOKUP($B248,'[1]1718  Exp_Rev Access'!$F$7:$GK$318,7,FALSE)),"",VLOOKUP($B248,'[1]1718  Exp_Rev Access'!$F$7:$GK$318,7,FALSE))</f>
        <v>0</v>
      </c>
      <c r="M248" s="90">
        <f>IF(ISNA(VLOOKUP($B248,'[1]1718  Exp_Rev Access'!$F$7:$GK$318,8,FALSE)),"",VLOOKUP($B248,'[1]1718  Exp_Rev Access'!$F$7:$GK$318,8,FALSE))</f>
        <v>0</v>
      </c>
      <c r="N248" s="56">
        <f t="shared" si="663"/>
        <v>1837158.5300000003</v>
      </c>
      <c r="O248" s="91">
        <f t="shared" si="664"/>
        <v>0.20391357634115803</v>
      </c>
      <c r="P248" s="56">
        <f t="shared" si="665"/>
        <v>2856.989502985818</v>
      </c>
      <c r="Q248" s="90">
        <f>IF(ISNA(VLOOKUP($B248,'[1]1718  Exp_Rev Access'!$F$7:$GK$318,10,FALSE)),"",VLOOKUP($B248,'[1]1718  Exp_Rev Access'!$F$7:$GK$318,10,FALSE))</f>
        <v>15736</v>
      </c>
      <c r="R248" s="90">
        <f>IF(ISNA(VLOOKUP($B248,'[1]1718  Exp_Rev Access'!$F$7:$GK$318,11,FALSE)),"",VLOOKUP($B248,'[1]1718  Exp_Rev Access'!$F$7:$GK$318,11,FALSE))</f>
        <v>0</v>
      </c>
      <c r="S248" s="90">
        <f>IF(ISNA(VLOOKUP($B248,'[1]1718  Exp_Rev Access'!$F$7:$GK$318,12,FALSE)),"",VLOOKUP($B248,'[1]1718  Exp_Rev Access'!$F$7:$GK$318,12,FALSE))</f>
        <v>0</v>
      </c>
      <c r="T248" s="90">
        <f>IF(ISNA(VLOOKUP($B248,'[1]1718  Exp_Rev Access'!$F$7:$GK$318,13,FALSE)),"",VLOOKUP($B248,'[1]1718  Exp_Rev Access'!$F$7:$GK$318,13,FALSE))</f>
        <v>0</v>
      </c>
      <c r="U248" s="90">
        <f>IF(ISNA(VLOOKUP($B248,'[1]1718  Exp_Rev Access'!$F$7:$GK$318,14,FALSE)),"",VLOOKUP($B248,'[1]1718  Exp_Rev Access'!$F$7:$GK$318,14,FALSE))</f>
        <v>23080</v>
      </c>
      <c r="V248" s="90">
        <f>IF(ISNA(VLOOKUP($B248,'[1]1718  Exp_Rev Access'!$F$7:$GK$318,15,FALSE)),"",VLOOKUP($B248,'[1]1718  Exp_Rev Access'!$F$7:$GK$318,15,FALSE))</f>
        <v>0</v>
      </c>
      <c r="W248" s="90">
        <f>IF(ISNA(VLOOKUP($B248,'[1]1718  Exp_Rev Access'!$F$7:$GK$318,16,FALSE)),"",VLOOKUP($B248,'[1]1718  Exp_Rev Access'!$F$7:$GK$318,16,FALSE))</f>
        <v>0</v>
      </c>
      <c r="X248" s="90">
        <f>IF(ISNA(VLOOKUP($B248,'[1]1718  Exp_Rev Access'!$F$7:$GK$318,17,FALSE)),"",VLOOKUP($B248,'[1]1718  Exp_Rev Access'!$F$7:$GK$318,17,FALSE))</f>
        <v>0</v>
      </c>
      <c r="Y248" s="90">
        <f>IF(ISNA(VLOOKUP($B248,'[1]1718  Exp_Rev Access'!$F$7:$GK$318,18,FALSE)),"",VLOOKUP($B248,'[1]1718  Exp_Rev Access'!$F$7:$GK$318,18,FALSE))</f>
        <v>10475.540000000001</v>
      </c>
      <c r="Z248" s="90">
        <f>IF(ISNA(VLOOKUP($B248,'[1]1718  Exp_Rev Access'!$F$7:$GK$318,19,FALSE)),"",VLOOKUP($B248,'[1]1718  Exp_Rev Access'!$F$7:$GK$318,19,FALSE))</f>
        <v>0</v>
      </c>
      <c r="AA248" s="90">
        <f>IF(ISNA(VLOOKUP($B248,'[1]1718  Exp_Rev Access'!$F$7:$GK$318,20,FALSE)),"",VLOOKUP($B248,'[1]1718  Exp_Rev Access'!$F$7:$GK$318,20,FALSE))</f>
        <v>0</v>
      </c>
      <c r="AB248" s="90">
        <f>IF(ISNA(VLOOKUP($B248,'[1]1718  Exp_Rev Access'!$F$7:$GK$318,21,FALSE)),"",VLOOKUP($B248,'[1]1718  Exp_Rev Access'!$F$7:$GK$318,21,FALSE))</f>
        <v>0</v>
      </c>
      <c r="AC248" s="90">
        <f>IF(ISNA(VLOOKUP($B248,'[1]1718  Exp_Rev Access'!$F$7:$GK$318,22,FALSE)),"",VLOOKUP($B248,'[1]1718  Exp_Rev Access'!$F$7:$GK$318,22,FALSE))</f>
        <v>0</v>
      </c>
      <c r="AD248" s="90">
        <f>IF(ISNA(VLOOKUP($B248,'[1]1718  Exp_Rev Access'!$F$7:$GK$318,23,FALSE)),"",VLOOKUP($B248,'[1]1718  Exp_Rev Access'!$F$7:$GK$318,23,FALSE))</f>
        <v>110650.97</v>
      </c>
      <c r="AE248" s="90">
        <f>IF(ISNA(VLOOKUP($B248,'[1]1718  Exp_Rev Access'!$F$7:$GK$318,24,FALSE)),"",VLOOKUP($B248,'[1]1718  Exp_Rev Access'!$F$7:$GK$318,24,FALSE))</f>
        <v>1974.18</v>
      </c>
      <c r="AF248" s="90">
        <f>IF(ISNA(VLOOKUP($B248,'[1]1718  Exp_Rev Access'!$F$7:$GK$318,25,FALSE)),"",VLOOKUP($B248,'[1]1718  Exp_Rev Access'!$F$7:$GK$318,25,FALSE))</f>
        <v>0</v>
      </c>
      <c r="AG248" s="90">
        <f>IF(ISNA(VLOOKUP($B248,'[1]1718  Exp_Rev Access'!$F$7:$GK$318,26,FALSE)),"",VLOOKUP($B248,'[1]1718  Exp_Rev Access'!$F$7:$GK$318,26,FALSE))</f>
        <v>84590.85</v>
      </c>
      <c r="AH248" s="90">
        <f>IF(ISNA(VLOOKUP($B248,'[1]1718  Exp_Rev Access'!$F$7:$GK$318,27,FALSE)),"",VLOOKUP($B248,'[1]1718  Exp_Rev Access'!$F$7:$GK$318,27,FALSE))</f>
        <v>1081.5</v>
      </c>
      <c r="AI248" s="90">
        <f>IF(ISNA(VLOOKUP($B248,'[1]1718  Exp_Rev Access'!$F$7:$GK$318,28,FALSE)),"",VLOOKUP($B248,'[1]1718  Exp_Rev Access'!$F$7:$GK$318,28,FALSE))</f>
        <v>16152.85</v>
      </c>
      <c r="AJ248" s="90">
        <f>IF(ISNA(VLOOKUP($B248,'[1]1718  Exp_Rev Access'!$F$7:$GK$318,29,FALSE)),"",VLOOKUP($B248,'[1]1718  Exp_Rev Access'!$F$7:$GK$318,29,FALSE))</f>
        <v>2259.9</v>
      </c>
      <c r="AK248" s="90">
        <f>IF(ISNA(VLOOKUP($B248,'[1]1718  Exp_Rev Access'!$F$7:$GK$318,30,FALSE)),"",VLOOKUP($B248,'[1]1718  Exp_Rev Access'!$F$7:$GK$318,30,FALSE))</f>
        <v>5931.22</v>
      </c>
      <c r="AL248" s="90">
        <f>IF(ISNA(VLOOKUP($B248,'[1]1718  Exp_Rev Access'!$F$7:$GK$318,31,FALSE)),"",VLOOKUP($B248,'[1]1718  Exp_Rev Access'!$F$7:$GK$318,31,FALSE))</f>
        <v>0</v>
      </c>
      <c r="AM248" s="56">
        <f t="shared" si="666"/>
        <v>271933.01</v>
      </c>
      <c r="AN248" s="92">
        <f t="shared" si="667"/>
        <v>3.0182932876410988E-2</v>
      </c>
      <c r="AO248" s="71">
        <f t="shared" si="668"/>
        <v>422.88661669569547</v>
      </c>
      <c r="AP248" s="90">
        <f>IF(ISNA(VLOOKUP($B248,'[1]1718  Exp_Rev Access'!$F$7:$GK$318,33,FALSE)),"",VLOOKUP($B248,'[1]1718  Exp_Rev Access'!$F$7:$GK$318,33,FALSE))</f>
        <v>4768807.1100000003</v>
      </c>
      <c r="AQ248" s="90">
        <f>IF(ISNA(VLOOKUP($B248,'[1]1718  Exp_Rev Access'!$F$7:$GK$318,34,FALSE)),"",VLOOKUP($B248,'[1]1718  Exp_Rev Access'!$F$7:$GK$318,34,FALSE))</f>
        <v>110365.69</v>
      </c>
      <c r="AR248" s="90">
        <f>IF(ISNA(VLOOKUP($B248,'[1]1718  Exp_Rev Access'!$F$7:$GK$318,35,FALSE)),"",VLOOKUP($B248,'[1]1718  Exp_Rev Access'!$F$7:$GK$318,35,FALSE))</f>
        <v>0</v>
      </c>
      <c r="AS248" s="90">
        <f>IF(ISNA(VLOOKUP($B248,'[1]1718  Exp_Rev Access'!$F$7:$GK$318,36,FALSE)),"",VLOOKUP($B248,'[1]1718  Exp_Rev Access'!$F$7:$GK$318,36,FALSE))</f>
        <v>19900.77</v>
      </c>
      <c r="AT248" s="90">
        <f>IF(ISNA(VLOOKUP($B248,'[1]1718  Exp_Rev Access'!$F$7:$GK$318,37,FALSE)),"",VLOOKUP($B248,'[1]1718  Exp_Rev Access'!$F$7:$GK$318,37,FALSE))</f>
        <v>0</v>
      </c>
      <c r="AU248" s="56">
        <f t="shared" si="669"/>
        <v>4899073.57</v>
      </c>
      <c r="AV248" s="93">
        <f t="shared" si="670"/>
        <v>0.5437677783947934</v>
      </c>
      <c r="AW248" s="56">
        <f t="shared" si="671"/>
        <v>7618.6140364518542</v>
      </c>
      <c r="AX248" s="90">
        <f>IF(ISNA(VLOOKUP($B248,'[1]1718  Exp_Rev Access'!$F$7:$GK$318,39,FALSE)),"",VLOOKUP($B248,'[1]1718  Exp_Rev Access'!$F$7:$GK$318,39,FALSE))</f>
        <v>0</v>
      </c>
      <c r="AY248" s="90">
        <f>IF(ISNA(VLOOKUP($B248,'[1]1718  Exp_Rev Access'!$F$7:$GK$318,40,FALSE)),"",VLOOKUP($B248,'[1]1718  Exp_Rev Access'!$F$7:$GK$318,40,FALSE))</f>
        <v>519343.14</v>
      </c>
      <c r="AZ248" s="90">
        <f>IF(ISNA(VLOOKUP($B248,'[1]1718  Exp_Rev Access'!$F$7:$GK$318,41,FALSE)),"",VLOOKUP($B248,'[1]1718  Exp_Rev Access'!$F$7:$GK$318,41,FALSE))</f>
        <v>50916.03</v>
      </c>
      <c r="BA248" s="90">
        <f>IF(ISNA(VLOOKUP($B248,'[1]1718  Exp_Rev Access'!$F$7:$GK$318,42,FALSE)),"",VLOOKUP($B248,'[1]1718  Exp_Rev Access'!$F$7:$GK$318,42,FALSE))</f>
        <v>0</v>
      </c>
      <c r="BB248" s="90">
        <f>IF(ISNA(VLOOKUP($B248,'[1]1718  Exp_Rev Access'!$F$7:$GK$318,43,FALSE)),"",VLOOKUP($B248,'[1]1718  Exp_Rev Access'!$F$7:$GK$318,43,FALSE))</f>
        <v>0</v>
      </c>
      <c r="BC248" s="90">
        <f>IF(ISNA(VLOOKUP($B248,'[1]1718  Exp_Rev Access'!$F$7:$GK$318,44,FALSE)),"",VLOOKUP($B248,'[1]1718  Exp_Rev Access'!$F$7:$GK$318,44,FALSE))</f>
        <v>131115.48000000001</v>
      </c>
      <c r="BD248" s="90">
        <f>IF(ISNA(VLOOKUP($B248,'[1]1718  Exp_Rev Access'!$F$7:$GK$318,45,FALSE)),"",VLOOKUP($B248,'[1]1718  Exp_Rev Access'!$F$7:$GK$318,45,FALSE))</f>
        <v>0</v>
      </c>
      <c r="BE248" s="90">
        <f>IF(ISNA(VLOOKUP($B248,'[1]1718  Exp_Rev Access'!$F$7:$GK$318,46,FALSE)),"",VLOOKUP($B248,'[1]1718  Exp_Rev Access'!$F$7:$GK$318,46,FALSE))</f>
        <v>49118.02</v>
      </c>
      <c r="BF248" s="90">
        <f>IF(ISNA(VLOOKUP($B248,'[1]1718  Exp_Rev Access'!$F$7:$GK$318,47,FALSE)),"",VLOOKUP($B248,'[1]1718  Exp_Rev Access'!$F$7:$GK$318,47,FALSE))</f>
        <v>0</v>
      </c>
      <c r="BG248" s="90">
        <f>IF(ISNA(VLOOKUP($B248,'[1]1718  Exp_Rev Access'!$F$7:$GK$318,48,FALSE)),"",VLOOKUP($B248,'[1]1718  Exp_Rev Access'!$F$7:$GK$318,48,FALSE))</f>
        <v>14498.65</v>
      </c>
      <c r="BH248" s="90">
        <f>IF(ISNA(VLOOKUP($B248,'[1]1718  Exp_Rev Access'!$F$7:$GK$318,49,FALSE)),"",VLOOKUP($B248,'[1]1718  Exp_Rev Access'!$F$7:$GK$318,49,FALSE))</f>
        <v>14790.47</v>
      </c>
      <c r="BI248" s="90">
        <f>IF(ISNA(VLOOKUP($B248,'[1]1718  Exp_Rev Access'!$F$7:$GK$318,50,FALSE)),"",VLOOKUP($B248,'[1]1718  Exp_Rev Access'!$F$7:$GK$318,50,FALSE))</f>
        <v>0</v>
      </c>
      <c r="BJ248" s="90">
        <f>IF(ISNA(VLOOKUP($B248,'[1]1718  Exp_Rev Access'!$F$7:$GK$318,51,FALSE)),"",VLOOKUP($B248,'[1]1718  Exp_Rev Access'!$F$7:$GK$318,51,FALSE))</f>
        <v>3350.32</v>
      </c>
      <c r="BK248" s="90">
        <f>IF(ISNA(VLOOKUP($B248,'[1]1718  Exp_Rev Access'!$F$7:$GK$318,52,FALSE)),"",VLOOKUP($B248,'[1]1718  Exp_Rev Access'!$F$7:$GK$318,52,FALSE))</f>
        <v>526614.55000000005</v>
      </c>
      <c r="BL248" s="90">
        <f>IF(ISNA(VLOOKUP($B248,'[1]1718  Exp_Rev Access'!$F$7:$GK$318,53,FALSE)),"",VLOOKUP($B248,'[1]1718  Exp_Rev Access'!$F$7:$GK$318,53,FALSE))</f>
        <v>0</v>
      </c>
      <c r="BM248" s="90">
        <f>IF(ISNA(VLOOKUP($B248,'[1]1718  Exp_Rev Access'!$F$7:$GK$318,54,FALSE)),"",VLOOKUP($B248,'[1]1718  Exp_Rev Access'!$F$7:$GK$318,54,FALSE))</f>
        <v>0</v>
      </c>
      <c r="BN248" s="90">
        <f>IF(ISNA(VLOOKUP($B248,'[1]1718  Exp_Rev Access'!$F$7:$GK$318,55,FALSE)),"",VLOOKUP($B248,'[1]1718  Exp_Rev Access'!$F$7:$GK$318,55,FALSE))</f>
        <v>0</v>
      </c>
      <c r="BO248" s="90">
        <f>IF(ISNA(VLOOKUP($B248,'[1]1718  Exp_Rev Access'!$F$7:$GK$318,56,FALSE)),"",VLOOKUP($B248,'[1]1718  Exp_Rev Access'!$F$7:$GK$318,56,FALSE))</f>
        <v>0</v>
      </c>
      <c r="BP248" s="90">
        <f>IF(ISNA(VLOOKUP($B248,'[1]1718  Exp_Rev Access'!$F$7:$GK$318,57,FALSE)),"",VLOOKUP($B248,'[1]1718  Exp_Rev Access'!$F$7:$GK$318,57,FALSE))</f>
        <v>0</v>
      </c>
      <c r="BQ248" s="90">
        <f>IF(ISNA(VLOOKUP($B248,'[1]1718  Exp_Rev Access'!$F$7:$GK$318,58,FALSE)),"",VLOOKUP($B248,'[1]1718  Exp_Rev Access'!$F$7:$GK$318,58,FALSE))</f>
        <v>0</v>
      </c>
      <c r="BR248" s="90">
        <f>IF(ISNA(VLOOKUP($B248,'[1]1718  Exp_Rev Access'!$F$7:$GK$318,59,FALSE)),"",VLOOKUP($B248,'[1]1718  Exp_Rev Access'!$F$7:$GK$318,59,FALSE))</f>
        <v>0</v>
      </c>
      <c r="BS248" s="90">
        <f>IF(ISNA(VLOOKUP($B248,'[1]1718  Exp_Rev Access'!$F$7:$GK$318,60,FALSE)),"",VLOOKUP($B248,'[1]1718  Exp_Rev Access'!$F$7:$GK$318,60,FALSE))</f>
        <v>0</v>
      </c>
      <c r="BT248" s="90">
        <f>IF(ISNA(VLOOKUP($B248,'[1]1718  Exp_Rev Access'!$F$7:$GK$318,61,FALSE)),"",VLOOKUP($B248,'[1]1718  Exp_Rev Access'!$F$7:$GK$318,61,FALSE))</f>
        <v>0</v>
      </c>
      <c r="BU248" s="90">
        <f>IF(ISNA(VLOOKUP($B248,'[1]1718  Exp_Rev Access'!$F$7:$GK$318,62,FALSE)),"",VLOOKUP($B248,'[1]1718  Exp_Rev Access'!$F$7:$GK$318,62,FALSE))</f>
        <v>0</v>
      </c>
      <c r="BV248" s="56">
        <f t="shared" si="571"/>
        <v>1309746.6600000001</v>
      </c>
      <c r="BW248" s="92">
        <f t="shared" si="672"/>
        <v>0.14537402253548948</v>
      </c>
      <c r="BX248" s="71">
        <f t="shared" si="673"/>
        <v>2036.8043356556361</v>
      </c>
      <c r="BY248" s="90">
        <f>IF(ISNA(VLOOKUP($B248,'[1]1718  Exp_Rev Access'!$F$7:$GK$318,64,FALSE)),"",VLOOKUP($B248,'[1]1718  Exp_Rev Access'!$F$7:$GK$318,64,FALSE))</f>
        <v>0</v>
      </c>
      <c r="BZ248" s="90">
        <f>IF(ISNA(VLOOKUP($B248,'[1]1718  Exp_Rev Access'!$F$7:$GK$318,65,FALSE)),"",VLOOKUP($B248,'[1]1718  Exp_Rev Access'!$F$7:$GK$318,65,FALSE))</f>
        <v>0</v>
      </c>
      <c r="CA248" s="90">
        <f>IF(ISNA(VLOOKUP($B248,'[1]1718  Exp_Rev Access'!$F$7:$GK$318,66,FALSE)),"",VLOOKUP($B248,'[1]1718  Exp_Rev Access'!$F$7:$GK$318,66,FALSE))</f>
        <v>0</v>
      </c>
      <c r="CB248" s="90">
        <f>IF(ISNA(VLOOKUP($B248,'[1]1718  Exp_Rev Access'!$F$7:$GK$318,67,FALSE)),"",VLOOKUP($B248,'[1]1718  Exp_Rev Access'!$F$7:$GK$318,67,FALSE))</f>
        <v>0</v>
      </c>
      <c r="CC248" s="90">
        <f>IF(ISNA(VLOOKUP($B248,'[1]1718  Exp_Rev Access'!$F$7:$GK$318,68,FALSE)),"",VLOOKUP($B248,'[1]1718  Exp_Rev Access'!$F$7:$GK$318,68,FALSE))</f>
        <v>71288.05</v>
      </c>
      <c r="CD248" s="90">
        <f>IF(ISNA(VLOOKUP($B248,'[1]1718  Exp_Rev Access'!$F$7:$GK$318,69,FALSE)),"",VLOOKUP($B248,'[1]1718  Exp_Rev Access'!$F$7:$GK$318,69,FALSE))</f>
        <v>0</v>
      </c>
      <c r="CE248" s="56">
        <f t="shared" si="566"/>
        <v>71288.05</v>
      </c>
      <c r="CF248" s="92">
        <f t="shared" si="591"/>
        <v>7.9125459172471567E-3</v>
      </c>
      <c r="CG248" s="78">
        <f t="shared" si="592"/>
        <v>110.86098842995771</v>
      </c>
      <c r="CH248" s="90">
        <f>IF(ISNA(VLOOKUP($B248,'[1]1718  Exp_Rev Access'!$F$7:$GK$318,$CH$2,FALSE)),"",VLOOKUP($B248,'[1]1718  Exp_Rev Access'!$F$7:$GK$318,$CH$2,FALSE))</f>
        <v>4551</v>
      </c>
      <c r="CI248" s="90">
        <f>IF(ISNA(VLOOKUP($B248,'[1]1718  Exp_Rev Access'!$F$7:$GK$318,$CI$2,FALSE)),"",VLOOKUP($B248,'[1]1718  Exp_Rev Access'!$F$7:$GK$318,$CI$2,FALSE))</f>
        <v>0</v>
      </c>
      <c r="CJ248" s="90">
        <f>IF(ISNA(VLOOKUP($B248,'[1]1718  Exp_Rev Access'!$F$7:$GK$318,$CJ$2,FALSE)),"",VLOOKUP($B248,'[1]1718  Exp_Rev Access'!$F$7:$GK$318,$CJ$2,FALSE))</f>
        <v>0</v>
      </c>
      <c r="CK248" s="90">
        <f>IF(ISNA(VLOOKUP($B248,'[1]1718  Exp_Rev Access'!$F$7:$GK$318,$CK$2,FALSE)),"",VLOOKUP($B248,'[1]1718  Exp_Rev Access'!$F$7:$GK$318,$CK$2,FALSE))</f>
        <v>0</v>
      </c>
      <c r="CL248" s="90">
        <f>IF(ISNA(VLOOKUP($B248,'[1]1718  Exp_Rev Access'!$F$7:$GK$318,$CL$2,FALSE)),"",VLOOKUP($B248,'[1]1718  Exp_Rev Access'!$F$7:$GK$318,$CL$2,FALSE))</f>
        <v>0</v>
      </c>
      <c r="CM248" s="90">
        <f>IF(ISNA(VLOOKUP($B248,'[1]1718  Exp_Rev Access'!$F$7:$GK$318,$CM$2,FALSE)),"",VLOOKUP($B248,'[1]1718  Exp_Rev Access'!$F$7:$GK$318,$CM$2,FALSE))</f>
        <v>0</v>
      </c>
      <c r="CN248" s="90">
        <f>IF(ISNA(VLOOKUP($B248,'[1]1718  Exp_Rev Access'!$F$7:$GK$318,$CN$2,FALSE)),"",VLOOKUP($B248,'[1]1718  Exp_Rev Access'!$F$7:$GK$318,$CN$2,FALSE))</f>
        <v>0</v>
      </c>
      <c r="CO248" s="90">
        <f>IF(ISNA(VLOOKUP($B248,'[1]1718  Exp_Rev Access'!$F$7:$GK$318,$CO$2,FALSE)),"",VLOOKUP($B248,'[1]1718  Exp_Rev Access'!$F$7:$GK$318,$CO$2,FALSE))</f>
        <v>0</v>
      </c>
      <c r="CP248" s="90">
        <f>IF(ISNA(VLOOKUP($B248,'[1]1718  Exp_Rev Access'!$F$7:$GK$318,$CP$2,FALSE)),"",VLOOKUP($B248,'[1]1718  Exp_Rev Access'!$F$7:$GK$318,$CP$2,FALSE))</f>
        <v>0</v>
      </c>
      <c r="CQ248" s="90">
        <f>IF(ISNA(VLOOKUP($B248,'[1]1718  Exp_Rev Access'!$F$7:$GK$318,$CQ$2,FALSE)),"",VLOOKUP($B248,'[1]1718  Exp_Rev Access'!$F$7:$GK$318,$CQ$2,FALSE))</f>
        <v>0</v>
      </c>
      <c r="CR248" s="90">
        <f>IF(ISNA(VLOOKUP($B248,'[1]1718  Exp_Rev Access'!$F$7:$GK$318,$CR$2,FALSE)),"",VLOOKUP($B248,'[1]1718  Exp_Rev Access'!$F$7:$GK$318,$CR$2,FALSE))</f>
        <v>0</v>
      </c>
      <c r="CS248" s="90">
        <f>IF(ISNA(VLOOKUP($B248,'[1]1718  Exp_Rev Access'!$F$7:$GK$318,$CS$2,FALSE)),"",VLOOKUP($B248,'[1]1718  Exp_Rev Access'!$F$7:$GK$318,$CS$2,FALSE))</f>
        <v>5751</v>
      </c>
      <c r="CT248" s="90">
        <f>IF(ISNA(VLOOKUP($B248,'[1]1718  Exp_Rev Access'!$F$7:$GK$318,$CT$2,FALSE)),"",VLOOKUP($B248,'[1]1718  Exp_Rev Access'!$F$7:$GK$318,$CT$2,FALSE))</f>
        <v>0</v>
      </c>
      <c r="CU248" s="90">
        <f>IF(ISNA(VLOOKUP($B248,'[1]1718  Exp_Rev Access'!$F$7:$GK$318,$CU$2,FALSE)),"",VLOOKUP($B248,'[1]1718  Exp_Rev Access'!$F$7:$GK$318,$CU$2,FALSE))</f>
        <v>203113</v>
      </c>
      <c r="CV248" s="90">
        <f>IF(ISNA(VLOOKUP($B248,'[1]1718  Exp_Rev Access'!$F$7:$GK$318,$CV$2,FALSE)),"",VLOOKUP($B248,'[1]1718  Exp_Rev Access'!$F$7:$GK$318,$CV$2,FALSE))</f>
        <v>40172.68</v>
      </c>
      <c r="CW248" s="90">
        <f>IF(ISNA(VLOOKUP($B248,'[1]1718  Exp_Rev Access'!$F$7:$GK$318,$CW$2,FALSE)),"",VLOOKUP($B248,'[1]1718  Exp_Rev Access'!$F$7:$GK$318,$CW$2,FALSE))</f>
        <v>0</v>
      </c>
      <c r="CX248" s="90">
        <f>IF(ISNA(VLOOKUP($B248,'[1]1718  Exp_Rev Access'!$F$7:$GK$318,$CX$2,FALSE)),"",VLOOKUP($B248,'[1]1718  Exp_Rev Access'!$F$7:$GK$318,$CX$2,FALSE))</f>
        <v>0</v>
      </c>
      <c r="CY248" s="90">
        <f>IF(ISNA(VLOOKUP($B248,'[1]1718  Exp_Rev Access'!$F$7:$GK$318,$CY$2,FALSE)),"",VLOOKUP($B248,'[1]1718  Exp_Rev Access'!$F$7:$GK$318,$CY$2,FALSE))</f>
        <v>0</v>
      </c>
      <c r="CZ248" s="90">
        <f>IF(ISNA(VLOOKUP($B248,'[1]1718  Exp_Rev Access'!$F$7:$GK$318,$CZ$2,FALSE)),"",VLOOKUP($B248,'[1]1718  Exp_Rev Access'!$F$7:$GK$318,$CZ$2,FALSE))</f>
        <v>0</v>
      </c>
      <c r="DA248" s="90">
        <f>IF(ISNA(VLOOKUP($B248,'[1]1718  Exp_Rev Access'!$F$7:$GK$318,$DA$2,FALSE)),"",VLOOKUP($B248,'[1]1718  Exp_Rev Access'!$F$7:$GK$318,$DA$2,FALSE))</f>
        <v>0</v>
      </c>
      <c r="DB248" s="90">
        <f>IF(ISNA(VLOOKUP($B248,'[1]1718  Exp_Rev Access'!$F$7:$GK$318,$DB$2,FALSE)),"",VLOOKUP($B248,'[1]1718  Exp_Rev Access'!$F$7:$GK$318,$DB$2,FALSE))</f>
        <v>0</v>
      </c>
      <c r="DC248" s="90">
        <f>IF(ISNA(VLOOKUP($B248,'[1]1718  Exp_Rev Access'!$F$7:$GK$318,$DC$2,FALSE)),"",VLOOKUP($B248,'[1]1718  Exp_Rev Access'!$F$7:$GK$318,$DC$2,FALSE))</f>
        <v>0</v>
      </c>
      <c r="DD248" s="90">
        <f>IF(ISNA(VLOOKUP($B248,'[1]1718  Exp_Rev Access'!$F$7:$GK$318,$DD$2,FALSE)),"",VLOOKUP($B248,'[1]1718  Exp_Rev Access'!$F$7:$GK$318,$DD$2,FALSE))</f>
        <v>0</v>
      </c>
      <c r="DE248" s="90">
        <f>IF(ISNA(VLOOKUP($B248,'[1]1718  Exp_Rev Access'!$F$7:$GK$318,$DE$2,FALSE)),"",VLOOKUP($B248,'[1]1718  Exp_Rev Access'!$F$7:$GK$318,$DE$2,FALSE))</f>
        <v>0</v>
      </c>
      <c r="DF248" s="90">
        <f>IF(ISNA(VLOOKUP($B248,'[1]1718  Exp_Rev Access'!$F$7:$GK$318,$DF$2,FALSE)),"",VLOOKUP($B248,'[1]1718  Exp_Rev Access'!$F$7:$GK$318,$DF$2,FALSE))</f>
        <v>0</v>
      </c>
      <c r="DG248" s="90">
        <f>IF(ISNA(VLOOKUP($B248,'[1]1718  Exp_Rev Access'!$F$7:$GK$318,$DG$2,FALSE)),"",VLOOKUP($B248,'[1]1718  Exp_Rev Access'!$F$7:$GK$318,$DG$2,FALSE))</f>
        <v>0</v>
      </c>
      <c r="DH248" s="90">
        <f>IF(ISNA(VLOOKUP($B248,'[1]1718  Exp_Rev Access'!$F$7:$GK$318,$DH$2,FALSE)),"",VLOOKUP($B248,'[1]1718  Exp_Rev Access'!$F$7:$GK$318,$DH$2,FALSE))</f>
        <v>9508.14</v>
      </c>
      <c r="DI248" s="90">
        <f>IF(ISNA(VLOOKUP($B248,'[1]1718  Exp_Rev Access'!$F$7:$GK$318,$DI$2,FALSE)),"",VLOOKUP($B248,'[1]1718  Exp_Rev Access'!$F$7:$GK$318,$DI$2,FALSE))</f>
        <v>116678.22</v>
      </c>
      <c r="DJ248" s="90">
        <f>IF(ISNA(VLOOKUP($B248,'[1]1718  Exp_Rev Access'!$F$7:$GK$318,$DJ$2,FALSE)),"",VLOOKUP($B248,'[1]1718  Exp_Rev Access'!$F$7:$GK$318,$DJ$2,FALSE))</f>
        <v>0</v>
      </c>
      <c r="DK248" s="90">
        <f>IF(ISNA(VLOOKUP($B248,'[1]1718  Exp_Rev Access'!$F$7:$GK$318,$DK$2,FALSE)),"",VLOOKUP($B248,'[1]1718  Exp_Rev Access'!$F$7:$GK$318,$DK$2,FALSE))</f>
        <v>0</v>
      </c>
      <c r="DL248" s="90">
        <f>IF(ISNA(VLOOKUP($B248,'[1]1718  Exp_Rev Access'!$F$7:$GK$318,$DL$2,FALSE)),"",VLOOKUP($B248,'[1]1718  Exp_Rev Access'!$F$7:$GK$318,$DL$2,FALSE))</f>
        <v>0</v>
      </c>
      <c r="DM248" s="90">
        <f>IF(ISNA(VLOOKUP($B248,'[1]1718  Exp_Rev Access'!$F$7:$GK$318,$DM$2,FALSE)),"",VLOOKUP($B248,'[1]1718  Exp_Rev Access'!$F$7:$GK$318,$DM$2,FALSE))</f>
        <v>0</v>
      </c>
      <c r="DN248" s="90">
        <f>IF(ISNA(VLOOKUP($B248,'[1]1718  Exp_Rev Access'!$F$7:$GK$318,$DN$2,FALSE)),"",VLOOKUP($B248,'[1]1718  Exp_Rev Access'!$F$7:$GK$318,$DN$2,FALSE))</f>
        <v>0</v>
      </c>
      <c r="DO248" s="90">
        <f>IF(ISNA(VLOOKUP($B248,'[1]1718  Exp_Rev Access'!$F$7:$GK$318,$DO$2,FALSE)),"",VLOOKUP($B248,'[1]1718  Exp_Rev Access'!$F$7:$GK$318,$DO$2,FALSE))</f>
        <v>0</v>
      </c>
      <c r="DP248" s="90">
        <f>IF(ISNA(VLOOKUP($B248,'[1]1718  Exp_Rev Access'!$F$7:$GK$318,$DP$2,FALSE)),"",VLOOKUP($B248,'[1]1718  Exp_Rev Access'!$F$7:$GK$318,$DP$2,FALSE))</f>
        <v>0</v>
      </c>
      <c r="DQ248" s="90">
        <f>IF(ISNA(VLOOKUP($B248,'[1]1718  Exp_Rev Access'!$F$7:$GK$318,$DQ$2,FALSE)),"",VLOOKUP($B248,'[1]1718  Exp_Rev Access'!$F$7:$GK$318,$DQ$2,FALSE))</f>
        <v>0</v>
      </c>
      <c r="DR248" s="90">
        <f>IF(ISNA(VLOOKUP($B248,'[1]1718  Exp_Rev Access'!$F$7:$GK$318,$DR$2,FALSE)),"",VLOOKUP($B248,'[1]1718  Exp_Rev Access'!$F$7:$GK$318,$DR$2,FALSE))</f>
        <v>0</v>
      </c>
      <c r="DS248" s="90">
        <f>IF(ISNA(VLOOKUP($B248,'[1]1718  Exp_Rev Access'!$F$7:$GK$318,$DS$2,FALSE)),"",VLOOKUP($B248,'[1]1718  Exp_Rev Access'!$F$7:$GK$318,$DS$2,FALSE))</f>
        <v>0</v>
      </c>
      <c r="DT248" s="90">
        <f>IF(ISNA(VLOOKUP($B248,'[1]1718  Exp_Rev Access'!$F$7:$GK$318,$DT$2,FALSE)),"",VLOOKUP($B248,'[1]1718  Exp_Rev Access'!$F$7:$GK$318,$DT$2,FALSE))</f>
        <v>0</v>
      </c>
      <c r="DU248" s="90">
        <f>IF(ISNA(VLOOKUP($B248,'[1]1718  Exp_Rev Access'!$F$7:$GK$318,$DU$2,FALSE)),"",VLOOKUP($B248,'[1]1718  Exp_Rev Access'!$F$7:$GK$318,$DU$2,FALSE))</f>
        <v>0</v>
      </c>
      <c r="DV248" s="90">
        <f>IF(ISNA(VLOOKUP($B248,'[1]1718  Exp_Rev Access'!$F$7:$GK$318,$DV$2,FALSE)),"",VLOOKUP($B248,'[1]1718  Exp_Rev Access'!$F$7:$GK$318,$DV$2,FALSE))</f>
        <v>0</v>
      </c>
      <c r="DW248" s="90">
        <f>IF(ISNA(VLOOKUP($B248,'[1]1718  Exp_Rev Access'!$F$7:$GK$318,$DW$2,FALSE)),"",VLOOKUP($B248,'[1]1718  Exp_Rev Access'!$F$7:$GK$318,$DW$2,FALSE))</f>
        <v>0</v>
      </c>
      <c r="DX248" s="90">
        <f>IF(ISNA(VLOOKUP($B248,'[1]1718  Exp_Rev Access'!$F$7:$GK$318,$DX$2,FALSE)),"",VLOOKUP($B248,'[1]1718  Exp_Rev Access'!$F$7:$GK$318,$DX$2,FALSE))</f>
        <v>0</v>
      </c>
      <c r="DY248" s="90">
        <f>IF(ISNA(VLOOKUP($B248,'[1]1718  Exp_Rev Access'!$F$7:$GK$318,$DY$2,FALSE)),"",VLOOKUP($B248,'[1]1718  Exp_Rev Access'!$F$7:$GK$318,$DY$2,FALSE))</f>
        <v>0</v>
      </c>
      <c r="DZ248" s="90">
        <f>IF(ISNA(VLOOKUP($B248,'[1]1718  Exp_Rev Access'!$F$7:$GK$318,$DZ$2,FALSE)),"",VLOOKUP($B248,'[1]1718  Exp_Rev Access'!$F$7:$GK$318,$DZ$2,FALSE))</f>
        <v>0</v>
      </c>
      <c r="EA248" s="90">
        <f>IF(ISNA(VLOOKUP($B248,'[1]1718  Exp_Rev Access'!$F$7:$GK$318,$EA$2,FALSE)),"",VLOOKUP($B248,'[1]1718  Exp_Rev Access'!$F$7:$GK$318,$EA$2,FALSE))</f>
        <v>0</v>
      </c>
      <c r="EB248" s="90">
        <f>IF(ISNA(VLOOKUP($B248,'[1]1718  Exp_Rev Access'!$F$7:$GK$318,$EB$2,FALSE)),"",VLOOKUP($B248,'[1]1718  Exp_Rev Access'!$F$7:$GK$318,$EB$2,FALSE))</f>
        <v>0</v>
      </c>
      <c r="EC248" s="90">
        <f>IF(ISNA(VLOOKUP($B248,'[1]1718  Exp_Rev Access'!$F$7:$GK$318,$EC$2,FALSE)),"",VLOOKUP($B248,'[1]1718  Exp_Rev Access'!$F$7:$GK$318,$EC$2,FALSE))</f>
        <v>0</v>
      </c>
      <c r="ED248" s="90">
        <f>IF(ISNA(VLOOKUP($B248,'[1]1718  Exp_Rev Access'!$F$7:$GK$318,$ED$2,FALSE)),"",VLOOKUP($B248,'[1]1718  Exp_Rev Access'!$F$7:$GK$318,$ED$2,FALSE))</f>
        <v>0</v>
      </c>
      <c r="EE248" s="90">
        <f>IF(ISNA(VLOOKUP($B248,'[1]1718  Exp_Rev Access'!$F$7:$GK$318,$EE$2,FALSE)),"",VLOOKUP($B248,'[1]1718  Exp_Rev Access'!$F$7:$GK$318,$EE$2,FALSE))</f>
        <v>0</v>
      </c>
      <c r="EF248" s="90">
        <f>IF(ISNA(VLOOKUP($B248,'[1]1718  Exp_Rev Access'!$F$7:$GK$318,$EF$2,FALSE)),"",VLOOKUP($B248,'[1]1718  Exp_Rev Access'!$F$7:$GK$318,$EF$2,FALSE))</f>
        <v>0</v>
      </c>
      <c r="EG248" s="90">
        <f>IF(ISNA(VLOOKUP($B248,'[1]1718  Exp_Rev Access'!$F$7:$GK$318,$EG$2,FALSE)),"",VLOOKUP($B248,'[1]1718  Exp_Rev Access'!$F$7:$GK$318,$EG$2,FALSE))</f>
        <v>0</v>
      </c>
      <c r="EH248" s="90">
        <f>IF(ISNA(VLOOKUP($B248,'[1]1718  Exp_Rev Access'!$F$7:$GK$318,$EH$2,FALSE)),"",VLOOKUP($B248,'[1]1718  Exp_Rev Access'!$F$7:$GK$318,$EH$2,FALSE))</f>
        <v>0</v>
      </c>
      <c r="EI248" s="90">
        <f>IF(ISNA(VLOOKUP($B248,'[1]1718  Exp_Rev Access'!$F$7:$GK$318,$EI$2,FALSE)),"",VLOOKUP($B248,'[1]1718  Exp_Rev Access'!$F$7:$GK$318,$EI$2,FALSE))</f>
        <v>0</v>
      </c>
      <c r="EJ248" s="90">
        <f>IF(ISNA(VLOOKUP($B248,'[1]1718  Exp_Rev Access'!$F$7:$GK$318,$EJ$2,FALSE)),"",VLOOKUP($B248,'[1]1718  Exp_Rev Access'!$F$7:$GK$318,$EJ$2,FALSE))</f>
        <v>0</v>
      </c>
      <c r="EK248" s="90">
        <f>IF(ISNA(VLOOKUP($B248,'[1]1718  Exp_Rev Access'!$F$7:$GK$318,$EK$2,FALSE)),"",VLOOKUP($B248,'[1]1718  Exp_Rev Access'!$F$7:$GK$318,$EK$2,FALSE))</f>
        <v>0</v>
      </c>
      <c r="EL248" s="90">
        <f>IF(ISNA(VLOOKUP($B248,'[1]1718  Exp_Rev Access'!$F$7:$GK$318,$EL$2,FALSE)),"",VLOOKUP($B248,'[1]1718  Exp_Rev Access'!$F$7:$GK$318,$EL$2,FALSE))</f>
        <v>0</v>
      </c>
      <c r="EM248" s="90">
        <f>IF(ISNA(VLOOKUP($B248,'[1]1718  Exp_Rev Access'!$F$7:$GK$318,$EM$2,FALSE)),"",VLOOKUP($B248,'[1]1718  Exp_Rev Access'!$F$7:$GK$318,$EM$2,FALSE))</f>
        <v>0</v>
      </c>
      <c r="EN248" s="90">
        <f>IF(ISNA(VLOOKUP($B248,'[1]1718  Exp_Rev Access'!$F$7:$GK$318,$EN$2,FALSE)),"",VLOOKUP($B248,'[1]1718  Exp_Rev Access'!$F$7:$GK$318,$EN$2,FALSE))</f>
        <v>0</v>
      </c>
      <c r="EO248" s="90">
        <f>IF(ISNA(VLOOKUP($B248,'[1]1718  Exp_Rev Access'!$F$7:$GK$318,$EO$2,FALSE)),"",VLOOKUP($B248,'[1]1718  Exp_Rev Access'!$F$7:$GK$318,$EO$2,FALSE))</f>
        <v>0</v>
      </c>
      <c r="EP248" s="90">
        <f>IF(ISNA(VLOOKUP($B248,'[1]1718  Exp_Rev Access'!$F$7:$GK$318,$EP$2,FALSE)),"",VLOOKUP($B248,'[1]1718  Exp_Rev Access'!$F$7:$GK$318,$EP$2,FALSE))</f>
        <v>0</v>
      </c>
      <c r="EQ248" s="90">
        <f>IF(ISNA(VLOOKUP($B248,'[1]1718  Exp_Rev Access'!$F$7:$GK$318,$EQ$2,FALSE)),"",VLOOKUP($B248,'[1]1718  Exp_Rev Access'!$F$7:$GK$318,$EQ$2,FALSE))</f>
        <v>0</v>
      </c>
      <c r="ER248" s="90">
        <f>IF(ISNA(VLOOKUP($B248,'[1]1718  Exp_Rev Access'!$F$7:$GK$318,$ER$2,FALSE)),"",VLOOKUP($B248,'[1]1718  Exp_Rev Access'!$F$7:$GK$318,$ER$2,FALSE))</f>
        <v>0</v>
      </c>
      <c r="ES248" s="90">
        <f>IF(ISNA(VLOOKUP($B248,'[1]1718  Exp_Rev Access'!$F$7:$GK$318,$ES$2,FALSE)),"",VLOOKUP($B248,'[1]1718  Exp_Rev Access'!$F$7:$GK$318,$ES$2,FALSE))</f>
        <v>0</v>
      </c>
      <c r="ET248" s="90">
        <f>IF(ISNA(VLOOKUP($B248,'[1]1718  Exp_Rev Access'!$F$7:$GK$318,$ET$2,FALSE)),"",VLOOKUP($B248,'[1]1718  Exp_Rev Access'!$F$7:$GK$318,$ET$2,FALSE))</f>
        <v>0</v>
      </c>
      <c r="EU248" s="90">
        <f>IF(ISNA(VLOOKUP($B248,'[1]1718  Exp_Rev Access'!$F$7:$GK$318,$EU$2,FALSE)),"",VLOOKUP($B248,'[1]1718  Exp_Rev Access'!$F$7:$GK$318,$EU$2,FALSE))</f>
        <v>0</v>
      </c>
      <c r="EV248" s="90">
        <f>IF(ISNA(VLOOKUP($B248,'[1]1718  Exp_Rev Access'!$F$7:$GK$318,$EV$2,FALSE)),"",VLOOKUP($B248,'[1]1718  Exp_Rev Access'!$F$7:$GK$318,$EV$2,FALSE))</f>
        <v>0</v>
      </c>
      <c r="EW248" s="90">
        <f>IF(ISNA(VLOOKUP($B248,'[1]1718  Exp_Rev Access'!$F$7:$GK$318,$EW$2,FALSE)),"",VLOOKUP($B248,'[1]1718  Exp_Rev Access'!$F$7:$GK$318,$EW$2,FALSE))</f>
        <v>0</v>
      </c>
      <c r="EX248" s="90">
        <f>IF(ISNA(VLOOKUP($B248,'[1]1718  Exp_Rev Access'!$F$7:$GK$318,$EX$2,FALSE)),"",VLOOKUP($B248,'[1]1718  Exp_Rev Access'!$F$7:$GK$318,$EX$2,FALSE))</f>
        <v>0</v>
      </c>
      <c r="EY248" s="90">
        <f>IF(ISNA(VLOOKUP($B248,'[1]1718  Exp_Rev Access'!$F$7:$GK$318,$EY$2,FALSE)),"",VLOOKUP($B248,'[1]1718  Exp_Rev Access'!$F$7:$GK$318,$EY$2,FALSE))</f>
        <v>0</v>
      </c>
      <c r="EZ248" s="90">
        <f>IF(ISNA(VLOOKUP($B248,'[1]1718  Exp_Rev Access'!$F$7:$GK$318,$EZ$2,FALSE)),"",VLOOKUP($B248,'[1]1718  Exp_Rev Access'!$F$7:$GK$318,$EZ$2,FALSE))</f>
        <v>0</v>
      </c>
      <c r="FA248" s="90">
        <f>IF(ISNA(VLOOKUP($B248,'[1]1718  Exp_Rev Access'!$F$7:$GK$318,$FA$2,FALSE)),"",VLOOKUP($B248,'[1]1718  Exp_Rev Access'!$F$7:$GK$318,$FA$2,FALSE))</f>
        <v>0</v>
      </c>
      <c r="FB248" s="90">
        <f>IF(ISNA(VLOOKUP($B248,'[1]1718  Exp_Rev Access'!$F$7:$GK$318,$FB$2,FALSE)),"",VLOOKUP($B248,'[1]1718  Exp_Rev Access'!$F$7:$GK$318,$FB$2,FALSE))</f>
        <v>0</v>
      </c>
      <c r="FC248" s="90">
        <f>IF(ISNA(VLOOKUP($B248,'[1]1718  Exp_Rev Access'!$F$7:$GK$318,$FC$2,FALSE)),"",VLOOKUP($B248,'[1]1718  Exp_Rev Access'!$F$7:$GK$318,$FC$2,FALSE))</f>
        <v>25409</v>
      </c>
      <c r="FD248" s="90">
        <f>IF(ISNA(VLOOKUP($B248,'[1]1718  Exp_Rev Access'!$F$7:$GK$318,$FD$2,FALSE)),"",VLOOKUP($B248,'[1]1718  Exp_Rev Access'!$F$7:$GK$318,$FD$2,FALSE))</f>
        <v>0</v>
      </c>
      <c r="FE248" s="90">
        <f>IF(ISNA(VLOOKUP($B248,'[1]1718  Exp_Rev Access'!$F$7:$GK$318,$FE$2,FALSE)),"",VLOOKUP($B248,'[1]1718  Exp_Rev Access'!$F$7:$GK$318,$FE$2,FALSE))</f>
        <v>0</v>
      </c>
      <c r="FF248" s="90">
        <f>IF(ISNA(VLOOKUP($B248,'[1]1718  Exp_Rev Access'!$F$7:$GK$318,$FF$2,FALSE)),"",VLOOKUP($B248,'[1]1718  Exp_Rev Access'!$F$7:$GK$318,$FF$2,FALSE))</f>
        <v>0</v>
      </c>
      <c r="FG248" s="90">
        <f>IF(ISNA(VLOOKUP($B248,'[1]1718  Exp_Rev Access'!$F$7:$GK$318,$FG$2,FALSE)),"",VLOOKUP($B248,'[1]1718  Exp_Rev Access'!$F$7:$GK$318,$FG$2,FALSE))</f>
        <v>0</v>
      </c>
      <c r="FH248" s="90">
        <f>IF(ISNA(VLOOKUP($B248,'[1]1718  Exp_Rev Access'!$F$7:$GK$318,$FH$2,FALSE)),"",VLOOKUP($B248,'[1]1718  Exp_Rev Access'!$F$7:$GK$318,$FH$2,FALSE))</f>
        <v>0</v>
      </c>
      <c r="FI248" s="90">
        <f>IF(ISNA(VLOOKUP($B248,'[1]1718  Exp_Rev Access'!$F$7:$GK$318,$FI$2,FALSE)),"",VLOOKUP($B248,'[1]1718  Exp_Rev Access'!$F$7:$GK$318,$FI$2,FALSE))</f>
        <v>0</v>
      </c>
      <c r="FJ248" s="90">
        <f>IF(ISNA(VLOOKUP($B248,'[1]1718  Exp_Rev Access'!$F$7:$GK$318,$FJ$2,FALSE)),"",VLOOKUP($B248,'[1]1718  Exp_Rev Access'!$F$7:$GK$318,$FJ$2,FALSE))</f>
        <v>0</v>
      </c>
      <c r="FK248" s="90">
        <f>IF(ISNA(VLOOKUP($B248,'[1]1718  Exp_Rev Access'!$F$7:$GK$318,$FK$2,FALSE)),"",VLOOKUP($B248,'[1]1718  Exp_Rev Access'!$F$7:$GK$318,$FK$2,FALSE))</f>
        <v>0</v>
      </c>
      <c r="FL248" s="90">
        <f>IF(ISNA(VLOOKUP($B248,'[1]1718  Exp_Rev Access'!$F$7:$GK$318,$FL$2,FALSE)),"",VLOOKUP($B248,'[1]1718  Exp_Rev Access'!$F$7:$GK$318,$FL$2,FALSE))</f>
        <v>0</v>
      </c>
      <c r="FM248" s="90">
        <f>IF(ISNA(VLOOKUP($B248,'[1]1718  Exp_Rev Access'!$F$7:$GK$318,$FM$2,FALSE)),"",VLOOKUP($B248,'[1]1718  Exp_Rev Access'!$F$7:$GK$318,$FM$2,FALSE))</f>
        <v>0</v>
      </c>
      <c r="FN248" s="90">
        <f>IF(ISNA(VLOOKUP($B248,'[1]1718  Exp_Rev Access'!$F$7:$GK$318,$FN$2,FALSE)),"",VLOOKUP($B248,'[1]1718  Exp_Rev Access'!$F$7:$GK$318,$FN$2,FALSE))</f>
        <v>0</v>
      </c>
      <c r="FO248" s="90">
        <f>IF(ISNA(VLOOKUP($B248,'[1]1718  Exp_Rev Access'!$F$7:$GK$318,$FO$2,FALSE)),"",VLOOKUP($B248,'[1]1718  Exp_Rev Access'!$F$7:$GK$318,$FO$2,FALSE))</f>
        <v>0</v>
      </c>
      <c r="FP248" s="90">
        <f>IF(ISNA(VLOOKUP($B248,'[1]1718  Exp_Rev Access'!$F$7:$GK$318,$FP$2,FALSE)),"",VLOOKUP($B248,'[1]1718  Exp_Rev Access'!$F$7:$GK$318,$FP$2,FALSE))</f>
        <v>0</v>
      </c>
      <c r="FQ248" s="90">
        <f>IF(ISNA(VLOOKUP($B248,'[1]1718  Exp_Rev Access'!$F$7:$GK$318,$FQ$2,FALSE)),"",VLOOKUP($B248,'[1]1718  Exp_Rev Access'!$F$7:$GK$318,$FQ$2,FALSE))</f>
        <v>0</v>
      </c>
      <c r="FR248" s="90">
        <f>IF(ISNA(VLOOKUP($B248,'[1]1718  Exp_Rev Access'!$F$7:$GK$318,$FR$2,FALSE)),"",VLOOKUP($B248,'[1]1718  Exp_Rev Access'!$F$7:$GK$318,$FR$2,FALSE))</f>
        <v>21649.040000000001</v>
      </c>
      <c r="FS248" s="56">
        <f t="shared" si="674"/>
        <v>426832.08</v>
      </c>
      <c r="FT248" s="92">
        <f t="shared" si="675"/>
        <v>4.7375800459601741E-2</v>
      </c>
      <c r="FU248" s="94">
        <f t="shared" si="676"/>
        <v>663.7722070166709</v>
      </c>
      <c r="FV248" s="95">
        <f>IF(ISNA(VLOOKUP($B248,'[1]1718  Exp_Rev Access'!$F$7:$GK$318,$FV$2,FALSE)),"",VLOOKUP($B248,'[1]1718  Exp_Rev Access'!$F$7:$GK$318,$FV$2,FALSE))</f>
        <v>0</v>
      </c>
      <c r="FW248" s="95">
        <f>IF(ISNA(VLOOKUP($B248,'[1]1718  Exp_Rev Access'!$F$7:$GK$318,$FW$2,FALSE)),"",VLOOKUP($B248,'[1]1718  Exp_Rev Access'!$F$7:$GK$318,$FW$2,FALSE))</f>
        <v>0</v>
      </c>
      <c r="FX248" s="95">
        <f>IF(ISNA(VLOOKUP($B248,'[1]1718  Exp_Rev Access'!$F$7:$GK$318,$FX$2,FALSE)),"",VLOOKUP($B248,'[1]1718  Exp_Rev Access'!$F$7:$GK$318,$FX$2,FALSE))</f>
        <v>0</v>
      </c>
      <c r="FY248" s="95">
        <f>IF(ISNA(VLOOKUP($B248,'[1]1718  Exp_Rev Access'!$F$7:$GK$318,$FY$2,FALSE)),"",VLOOKUP($B248,'[1]1718  Exp_Rev Access'!$F$7:$GK$318,$FY$2,FALSE))</f>
        <v>0</v>
      </c>
      <c r="FZ248" s="95">
        <f>IF(ISNA(VLOOKUP($B248,'[1]1718  Exp_Rev Access'!$F$7:$GK$318,$FZ$2,FALSE)),"",VLOOKUP($B248,'[1]1718  Exp_Rev Access'!$F$7:$GK$318,$FZ$2,FALSE))</f>
        <v>0</v>
      </c>
      <c r="GA248" s="95">
        <f>IF(ISNA(VLOOKUP($B248,'[1]1718  Exp_Rev Access'!$F$7:$GK$318,$GA$2,FALSE)),"",VLOOKUP($B248,'[1]1718  Exp_Rev Access'!$F$7:$GK$318,$GA$2,FALSE))</f>
        <v>0</v>
      </c>
      <c r="GB248" s="95">
        <f>IF(ISNA(VLOOKUP($B248,'[1]1718  Exp_Rev Access'!$F$7:$GK$318,$GB$2,FALSE)),"",VLOOKUP($B248,'[1]1718  Exp_Rev Access'!$F$7:$GK$318,$GB$2,FALSE))</f>
        <v>0</v>
      </c>
      <c r="GC248" s="95">
        <f>IF(ISNA(VLOOKUP($B248,'[1]1718  Exp_Rev Access'!$F$7:$GK$318,$GC$2,FALSE)),"",VLOOKUP($B248,'[1]1718  Exp_Rev Access'!$F$7:$GK$318,$GC$2,FALSE))</f>
        <v>0</v>
      </c>
      <c r="GD248" s="95">
        <f>IF(ISNA(VLOOKUP($B248,'[1]1718  Exp_Rev Access'!$F$7:$GK$318,$GD$2,FALSE)),"",VLOOKUP($B248,'[1]1718  Exp_Rev Access'!$F$7:$GK$318,$GD$2,FALSE))</f>
        <v>0</v>
      </c>
      <c r="GE248" s="95">
        <f>IF(ISNA(VLOOKUP($B248,'[1]1718  Exp_Rev Access'!$F$7:$GK$318,$GE$2,FALSE)),"",VLOOKUP($B248,'[1]1718  Exp_Rev Access'!$F$7:$GK$318,$GE$2,FALSE))</f>
        <v>0</v>
      </c>
      <c r="GF248" s="95">
        <f>IF(ISNA(VLOOKUP($B248,'[1]1718  Exp_Rev Access'!$F$7:$GK$318,$GF$2,FALSE)),"",VLOOKUP($B248,'[1]1718  Exp_Rev Access'!$F$7:$GK$318,$GF$2,FALSE))</f>
        <v>0</v>
      </c>
      <c r="GG248" s="95">
        <f>IF(ISNA(VLOOKUP($B248,'[1]1718  Exp_Rev Access'!$F$7:$GK$318,$GG$2,FALSE)),"",VLOOKUP($B248,'[1]1718  Exp_Rev Access'!$F$7:$GK$318,$GG$2,FALSE))</f>
        <v>0</v>
      </c>
      <c r="GH248" s="95">
        <f>IF(ISNA(VLOOKUP($B248,'[1]1718  Exp_Rev Access'!$F$7:$GK$318,$GH$2,FALSE)),"",VLOOKUP($B248,'[1]1718  Exp_Rev Access'!$F$7:$GK$318,$GH$2,FALSE))</f>
        <v>0</v>
      </c>
      <c r="GI248" s="95">
        <f>IF(ISNA(VLOOKUP($B248,'[1]1718  Exp_Rev Access'!$F$7:$GK$318,$GI$2,FALSE)),"",VLOOKUP($B248,'[1]1718  Exp_Rev Access'!$F$7:$GK$318,$GI$2,FALSE))</f>
        <v>0</v>
      </c>
      <c r="GJ248" s="95">
        <f>IF(ISNA(VLOOKUP($B248,'[1]1718  Exp_Rev Access'!$F$7:$GK$318,$GJ$2,FALSE)),"",VLOOKUP($B248,'[1]1718  Exp_Rev Access'!$F$7:$GK$318,$GJ$2,FALSE))</f>
        <v>0</v>
      </c>
      <c r="GK248" s="95">
        <f>IF(ISNA(VLOOKUP($B248,'[1]1718  Exp_Rev Access'!$F$7:$GK$318,$GK$2,FALSE)),"",VLOOKUP($B248,'[1]1718  Exp_Rev Access'!$F$7:$GK$318,$GK$2,FALSE))</f>
        <v>193000</v>
      </c>
      <c r="GL248" s="95">
        <f>IF(ISNA(VLOOKUP($B248,'[1]1718  Exp_Rev Access'!$F$7:$GK$318,$GL$2,FALSE)),"",VLOOKUP($B248,'[1]1718  Exp_Rev Access'!$F$7:$GK$318,$GL$2,FALSE))</f>
        <v>0</v>
      </c>
      <c r="GM248" s="95">
        <f>IF(ISNA(VLOOKUP($B248,'[1]1718  Exp_Rev Access'!$F$7:$GK$318,$GM$2,FALSE)),"",VLOOKUP($B248,'[1]1718  Exp_Rev Access'!$F$7:$GK$318,$GM$2,FALSE))</f>
        <v>0</v>
      </c>
      <c r="GN248" s="95">
        <f>IF(ISNA(VLOOKUP($B248,'[1]1718  Exp_Rev Access'!$F$7:$GK$318,$GN$2,FALSE)),"",VLOOKUP($B248,'[1]1718  Exp_Rev Access'!$F$7:$GK$318,$GN$2,FALSE))</f>
        <v>0</v>
      </c>
      <c r="GO248" s="95">
        <f>IF(ISNA(VLOOKUP($B248,'[1]1718  Exp_Rev Access'!$F$7:$GK$318,$GO$2,FALSE)),"",VLOOKUP($B248,'[1]1718  Exp_Rev Access'!$F$7:$GK$318,$GO$2,FALSE))</f>
        <v>0</v>
      </c>
      <c r="GP248" s="95">
        <f>IF(ISNA(VLOOKUP($B248,'[1]1718  Exp_Rev Access'!$F$7:$GK$318,$GP$2,FALSE)),"",VLOOKUP($B248,'[1]1718  Exp_Rev Access'!$F$7:$GK$318,$GP$2,FALSE))</f>
        <v>0</v>
      </c>
      <c r="GQ248" s="95">
        <f>IF(ISNA(VLOOKUP($B248,'[1]1718  Exp_Rev Access'!$F$7:$GK$318,$GQ$2,FALSE)),"",VLOOKUP($B248,'[1]1718  Exp_Rev Access'!$F$7:$GK$318,$GQ$2,FALSE))</f>
        <v>464</v>
      </c>
      <c r="GR248" s="95">
        <f>IF(ISNA(VLOOKUP($B248,'[1]1718  Exp_Rev Access'!$F$7:$GK$318,$GR$2,FALSE)),"",VLOOKUP($B248,'[1]1718  Exp_Rev Access'!$F$7:$GK$318,$GR$2,FALSE))</f>
        <v>0</v>
      </c>
      <c r="GS248" s="95">
        <f>IF(ISNA(VLOOKUP($B248,'[1]1718  Exp_Rev Access'!$F$7:$GK$318,$GS$2,FALSE)),"",VLOOKUP($B248,'[1]1718  Exp_Rev Access'!$F$7:$GK$318,$GS$2,FALSE))</f>
        <v>0</v>
      </c>
      <c r="GT248" s="95">
        <f>IF(ISNA(VLOOKUP($B248,'[1]1718  Exp_Rev Access'!$F$7:$GK$318,$GT$2,FALSE)),"",VLOOKUP($B248,'[1]1718  Exp_Rev Access'!$F$7:$GK$318,$GT$2,FALSE))</f>
        <v>0</v>
      </c>
      <c r="GU248" s="56">
        <f t="shared" si="677"/>
        <v>193464</v>
      </c>
      <c r="GV248" s="92">
        <f t="shared" si="678"/>
        <v>2.1473343475299212E-2</v>
      </c>
      <c r="GW248" s="96">
        <f t="shared" si="679"/>
        <v>300.85842249315749</v>
      </c>
    </row>
    <row r="249" spans="1:222" x14ac:dyDescent="0.3">
      <c r="A249" s="73"/>
      <c r="B249" s="88" t="s">
        <v>541</v>
      </c>
      <c r="C249" s="89" t="s">
        <v>542</v>
      </c>
      <c r="D249" s="75">
        <f>IF(ISNA(VLOOKUP($B249,'[1]1718 enrollment_Rev_Exp by size'!$A$7:H583,3,FALSE)),"",VLOOKUP($B249,'[1]1718 enrollment_Rev_Exp by size'!$A$7:$G$350,3,FALSE))</f>
        <v>1154.22</v>
      </c>
      <c r="E249" s="76">
        <f>IF(ISNA(VLOOKUP($B249,'[1]1718 enrollment_Rev_Exp by size'!$A$7:I584,5,FALSE)),"",VLOOKUP($B249,'[1]1718 enrollment_Rev_Exp by size'!$A$7:$G$350,5,FALSE))</f>
        <v>14786318.220000001</v>
      </c>
      <c r="F249" s="70">
        <f t="shared" si="661"/>
        <v>14786318.219999999</v>
      </c>
      <c r="G249" s="70">
        <f t="shared" si="662"/>
        <v>0</v>
      </c>
      <c r="H249" s="90">
        <f>IF(ISNA(VLOOKUP($B249,'[1]1718  Exp_Rev Access'!$F$7:$GK$318,3,FALSE)),"",VLOOKUP($B249,'[1]1718  Exp_Rev Access'!$F$7:$GK$318,3,FALSE))</f>
        <v>1681869.41</v>
      </c>
      <c r="I249" s="90">
        <f>IF(ISNA(VLOOKUP($B249,'[1]1718  Exp_Rev Access'!$F$7:$GK$318,4,FALSE)),"",VLOOKUP($B249,'[1]1718  Exp_Rev Access'!$F$7:$GK$318,4,FALSE))</f>
        <v>128.22</v>
      </c>
      <c r="J249" s="90">
        <f>IF(ISNA(VLOOKUP($B249,'[1]1718  Exp_Rev Access'!$F$7:$GK$318,5,FALSE)),"",VLOOKUP($B249,'[1]1718  Exp_Rev Access'!$F$7:$GK$318,5,FALSE))</f>
        <v>0</v>
      </c>
      <c r="K249" s="90">
        <f>IF(ISNA(VLOOKUP($B249,'[1]1718  Exp_Rev Access'!$F$7:$GK$318,6,FALSE)),"-",VLOOKUP($B249,'[1]1718  Exp_Rev Access'!$F$7:$GK$318,6,FALSE))</f>
        <v>15312.01</v>
      </c>
      <c r="L249" s="90">
        <f>IF(ISNA(VLOOKUP($B249,'[1]1718  Exp_Rev Access'!$F$7:$GK$318,7,FALSE)),"",VLOOKUP($B249,'[1]1718  Exp_Rev Access'!$F$7:$GK$318,7,FALSE))</f>
        <v>0</v>
      </c>
      <c r="M249" s="90">
        <f>IF(ISNA(VLOOKUP($B249,'[1]1718  Exp_Rev Access'!$F$7:$GK$318,8,FALSE)),"",VLOOKUP($B249,'[1]1718  Exp_Rev Access'!$F$7:$GK$318,8,FALSE))</f>
        <v>0</v>
      </c>
      <c r="N249" s="56">
        <f t="shared" si="663"/>
        <v>1697309.64</v>
      </c>
      <c r="O249" s="91">
        <f t="shared" si="664"/>
        <v>0.11478920003927792</v>
      </c>
      <c r="P249" s="56">
        <f t="shared" si="665"/>
        <v>1470.5252378229452</v>
      </c>
      <c r="Q249" s="90">
        <f>IF(ISNA(VLOOKUP($B249,'[1]1718  Exp_Rev Access'!$F$7:$GK$318,10,FALSE)),"",VLOOKUP($B249,'[1]1718  Exp_Rev Access'!$F$7:$GK$318,10,FALSE))</f>
        <v>0</v>
      </c>
      <c r="R249" s="90">
        <f>IF(ISNA(VLOOKUP($B249,'[1]1718  Exp_Rev Access'!$F$7:$GK$318,11,FALSE)),"",VLOOKUP($B249,'[1]1718  Exp_Rev Access'!$F$7:$GK$318,11,FALSE))</f>
        <v>0</v>
      </c>
      <c r="S249" s="90">
        <f>IF(ISNA(VLOOKUP($B249,'[1]1718  Exp_Rev Access'!$F$7:$GK$318,12,FALSE)),"",VLOOKUP($B249,'[1]1718  Exp_Rev Access'!$F$7:$GK$318,12,FALSE))</f>
        <v>75</v>
      </c>
      <c r="T249" s="90">
        <f>IF(ISNA(VLOOKUP($B249,'[1]1718  Exp_Rev Access'!$F$7:$GK$318,13,FALSE)),"",VLOOKUP($B249,'[1]1718  Exp_Rev Access'!$F$7:$GK$318,13,FALSE))</f>
        <v>0</v>
      </c>
      <c r="U249" s="90">
        <f>IF(ISNA(VLOOKUP($B249,'[1]1718  Exp_Rev Access'!$F$7:$GK$318,14,FALSE)),"",VLOOKUP($B249,'[1]1718  Exp_Rev Access'!$F$7:$GK$318,14,FALSE))</f>
        <v>29745</v>
      </c>
      <c r="V249" s="90">
        <f>IF(ISNA(VLOOKUP($B249,'[1]1718  Exp_Rev Access'!$F$7:$GK$318,15,FALSE)),"",VLOOKUP($B249,'[1]1718  Exp_Rev Access'!$F$7:$GK$318,15,FALSE))</f>
        <v>0</v>
      </c>
      <c r="W249" s="90">
        <f>IF(ISNA(VLOOKUP($B249,'[1]1718  Exp_Rev Access'!$F$7:$GK$318,16,FALSE)),"",VLOOKUP($B249,'[1]1718  Exp_Rev Access'!$F$7:$GK$318,16,FALSE))</f>
        <v>0</v>
      </c>
      <c r="X249" s="90">
        <f>IF(ISNA(VLOOKUP($B249,'[1]1718  Exp_Rev Access'!$F$7:$GK$318,17,FALSE)),"",VLOOKUP($B249,'[1]1718  Exp_Rev Access'!$F$7:$GK$318,17,FALSE))</f>
        <v>0</v>
      </c>
      <c r="Y249" s="90">
        <f>IF(ISNA(VLOOKUP($B249,'[1]1718  Exp_Rev Access'!$F$7:$GK$318,18,FALSE)),"",VLOOKUP($B249,'[1]1718  Exp_Rev Access'!$F$7:$GK$318,18,FALSE))</f>
        <v>12225.12</v>
      </c>
      <c r="Z249" s="90">
        <f>IF(ISNA(VLOOKUP($B249,'[1]1718  Exp_Rev Access'!$F$7:$GK$318,19,FALSE)),"",VLOOKUP($B249,'[1]1718  Exp_Rev Access'!$F$7:$GK$318,19,FALSE))</f>
        <v>0</v>
      </c>
      <c r="AA249" s="90">
        <f>IF(ISNA(VLOOKUP($B249,'[1]1718  Exp_Rev Access'!$F$7:$GK$318,20,FALSE)),"",VLOOKUP($B249,'[1]1718  Exp_Rev Access'!$F$7:$GK$318,20,FALSE))</f>
        <v>0</v>
      </c>
      <c r="AB249" s="90">
        <f>IF(ISNA(VLOOKUP($B249,'[1]1718  Exp_Rev Access'!$F$7:$GK$318,21,FALSE)),"",VLOOKUP($B249,'[1]1718  Exp_Rev Access'!$F$7:$GK$318,21,FALSE))</f>
        <v>0</v>
      </c>
      <c r="AC249" s="90">
        <f>IF(ISNA(VLOOKUP($B249,'[1]1718  Exp_Rev Access'!$F$7:$GK$318,22,FALSE)),"",VLOOKUP($B249,'[1]1718  Exp_Rev Access'!$F$7:$GK$318,22,FALSE))</f>
        <v>45641.22</v>
      </c>
      <c r="AD249" s="90">
        <f>IF(ISNA(VLOOKUP($B249,'[1]1718  Exp_Rev Access'!$F$7:$GK$318,23,FALSE)),"",VLOOKUP($B249,'[1]1718  Exp_Rev Access'!$F$7:$GK$318,23,FALSE))</f>
        <v>64029.16</v>
      </c>
      <c r="AE249" s="90">
        <f>IF(ISNA(VLOOKUP($B249,'[1]1718  Exp_Rev Access'!$F$7:$GK$318,24,FALSE)),"",VLOOKUP($B249,'[1]1718  Exp_Rev Access'!$F$7:$GK$318,24,FALSE))</f>
        <v>22781.52</v>
      </c>
      <c r="AF249" s="90">
        <f>IF(ISNA(VLOOKUP($B249,'[1]1718  Exp_Rev Access'!$F$7:$GK$318,25,FALSE)),"",VLOOKUP($B249,'[1]1718  Exp_Rev Access'!$F$7:$GK$318,25,FALSE))</f>
        <v>0</v>
      </c>
      <c r="AG249" s="90">
        <f>IF(ISNA(VLOOKUP($B249,'[1]1718  Exp_Rev Access'!$F$7:$GK$318,26,FALSE)),"",VLOOKUP($B249,'[1]1718  Exp_Rev Access'!$F$7:$GK$318,26,FALSE))</f>
        <v>801.88</v>
      </c>
      <c r="AH249" s="90">
        <f>IF(ISNA(VLOOKUP($B249,'[1]1718  Exp_Rev Access'!$F$7:$GK$318,27,FALSE)),"",VLOOKUP($B249,'[1]1718  Exp_Rev Access'!$F$7:$GK$318,27,FALSE))</f>
        <v>798</v>
      </c>
      <c r="AI249" s="90">
        <f>IF(ISNA(VLOOKUP($B249,'[1]1718  Exp_Rev Access'!$F$7:$GK$318,28,FALSE)),"",VLOOKUP($B249,'[1]1718  Exp_Rev Access'!$F$7:$GK$318,28,FALSE))</f>
        <v>300</v>
      </c>
      <c r="AJ249" s="90">
        <f>IF(ISNA(VLOOKUP($B249,'[1]1718  Exp_Rev Access'!$F$7:$GK$318,29,FALSE)),"",VLOOKUP($B249,'[1]1718  Exp_Rev Access'!$F$7:$GK$318,29,FALSE))</f>
        <v>50228.31</v>
      </c>
      <c r="AK249" s="90">
        <f>IF(ISNA(VLOOKUP($B249,'[1]1718  Exp_Rev Access'!$F$7:$GK$318,30,FALSE)),"",VLOOKUP($B249,'[1]1718  Exp_Rev Access'!$F$7:$GK$318,30,FALSE))</f>
        <v>95603.59</v>
      </c>
      <c r="AL249" s="90">
        <f>IF(ISNA(VLOOKUP($B249,'[1]1718  Exp_Rev Access'!$F$7:$GK$318,31,FALSE)),"",VLOOKUP($B249,'[1]1718  Exp_Rev Access'!$F$7:$GK$318,31,FALSE))</f>
        <v>47822.36</v>
      </c>
      <c r="AM249" s="56">
        <f t="shared" si="666"/>
        <v>370051.16</v>
      </c>
      <c r="AN249" s="92">
        <f t="shared" si="667"/>
        <v>2.5026592454872782E-2</v>
      </c>
      <c r="AO249" s="71">
        <f t="shared" si="668"/>
        <v>320.60712862365926</v>
      </c>
      <c r="AP249" s="90">
        <f>IF(ISNA(VLOOKUP($B249,'[1]1718  Exp_Rev Access'!$F$7:$GK$318,33,FALSE)),"",VLOOKUP($B249,'[1]1718  Exp_Rev Access'!$F$7:$GK$318,33,FALSE))</f>
        <v>7620044.8600000003</v>
      </c>
      <c r="AQ249" s="90">
        <f>IF(ISNA(VLOOKUP($B249,'[1]1718  Exp_Rev Access'!$F$7:$GK$318,34,FALSE)),"",VLOOKUP($B249,'[1]1718  Exp_Rev Access'!$F$7:$GK$318,34,FALSE))</f>
        <v>177533.11</v>
      </c>
      <c r="AR249" s="90">
        <f>IF(ISNA(VLOOKUP($B249,'[1]1718  Exp_Rev Access'!$F$7:$GK$318,35,FALSE)),"",VLOOKUP($B249,'[1]1718  Exp_Rev Access'!$F$7:$GK$318,35,FALSE))</f>
        <v>1038133.6</v>
      </c>
      <c r="AS249" s="90">
        <f>IF(ISNA(VLOOKUP($B249,'[1]1718  Exp_Rev Access'!$F$7:$GK$318,36,FALSE)),"",VLOOKUP($B249,'[1]1718  Exp_Rev Access'!$F$7:$GK$318,36,FALSE))</f>
        <v>18225.919999999998</v>
      </c>
      <c r="AT249" s="90">
        <f>IF(ISNA(VLOOKUP($B249,'[1]1718  Exp_Rev Access'!$F$7:$GK$318,37,FALSE)),"",VLOOKUP($B249,'[1]1718  Exp_Rev Access'!$F$7:$GK$318,37,FALSE))</f>
        <v>0</v>
      </c>
      <c r="AU249" s="56">
        <f t="shared" si="669"/>
        <v>8853937.4900000002</v>
      </c>
      <c r="AV249" s="93">
        <f t="shared" si="670"/>
        <v>0.59879257014935261</v>
      </c>
      <c r="AW249" s="56">
        <f t="shared" si="671"/>
        <v>7670.9271109493857</v>
      </c>
      <c r="AX249" s="90">
        <f>IF(ISNA(VLOOKUP($B249,'[1]1718  Exp_Rev Access'!$F$7:$GK$318,39,FALSE)),"",VLOOKUP($B249,'[1]1718  Exp_Rev Access'!$F$7:$GK$318,39,FALSE))</f>
        <v>0</v>
      </c>
      <c r="AY249" s="90">
        <f>IF(ISNA(VLOOKUP($B249,'[1]1718  Exp_Rev Access'!$F$7:$GK$318,40,FALSE)),"",VLOOKUP($B249,'[1]1718  Exp_Rev Access'!$F$7:$GK$318,40,FALSE))</f>
        <v>824742.61</v>
      </c>
      <c r="AZ249" s="90">
        <f>IF(ISNA(VLOOKUP($B249,'[1]1718  Exp_Rev Access'!$F$7:$GK$318,41,FALSE)),"",VLOOKUP($B249,'[1]1718  Exp_Rev Access'!$F$7:$GK$318,41,FALSE))</f>
        <v>101673.03</v>
      </c>
      <c r="BA249" s="90">
        <f>IF(ISNA(VLOOKUP($B249,'[1]1718  Exp_Rev Access'!$F$7:$GK$318,42,FALSE)),"",VLOOKUP($B249,'[1]1718  Exp_Rev Access'!$F$7:$GK$318,42,FALSE))</f>
        <v>0</v>
      </c>
      <c r="BB249" s="90">
        <f>IF(ISNA(VLOOKUP($B249,'[1]1718  Exp_Rev Access'!$F$7:$GK$318,43,FALSE)),"",VLOOKUP($B249,'[1]1718  Exp_Rev Access'!$F$7:$GK$318,43,FALSE))</f>
        <v>0</v>
      </c>
      <c r="BC249" s="90">
        <f>IF(ISNA(VLOOKUP($B249,'[1]1718  Exp_Rev Access'!$F$7:$GK$318,44,FALSE)),"",VLOOKUP($B249,'[1]1718  Exp_Rev Access'!$F$7:$GK$318,44,FALSE))</f>
        <v>642731.84</v>
      </c>
      <c r="BD249" s="90">
        <f>IF(ISNA(VLOOKUP($B249,'[1]1718  Exp_Rev Access'!$F$7:$GK$318,45,FALSE)),"",VLOOKUP($B249,'[1]1718  Exp_Rev Access'!$F$7:$GK$318,45,FALSE))</f>
        <v>0</v>
      </c>
      <c r="BE249" s="90">
        <f>IF(ISNA(VLOOKUP($B249,'[1]1718  Exp_Rev Access'!$F$7:$GK$318,46,FALSE)),"",VLOOKUP($B249,'[1]1718  Exp_Rev Access'!$F$7:$GK$318,46,FALSE))</f>
        <v>50204.32</v>
      </c>
      <c r="BF249" s="90">
        <f>IF(ISNA(VLOOKUP($B249,'[1]1718  Exp_Rev Access'!$F$7:$GK$318,47,FALSE)),"",VLOOKUP($B249,'[1]1718  Exp_Rev Access'!$F$7:$GK$318,47,FALSE))</f>
        <v>0</v>
      </c>
      <c r="BG249" s="90">
        <f>IF(ISNA(VLOOKUP($B249,'[1]1718  Exp_Rev Access'!$F$7:$GK$318,48,FALSE)),"",VLOOKUP($B249,'[1]1718  Exp_Rev Access'!$F$7:$GK$318,48,FALSE))</f>
        <v>207139.82</v>
      </c>
      <c r="BH249" s="90">
        <f>IF(ISNA(VLOOKUP($B249,'[1]1718  Exp_Rev Access'!$F$7:$GK$318,49,FALSE)),"",VLOOKUP($B249,'[1]1718  Exp_Rev Access'!$F$7:$GK$318,49,FALSE))</f>
        <v>25261.93</v>
      </c>
      <c r="BI249" s="90">
        <f>IF(ISNA(VLOOKUP($B249,'[1]1718  Exp_Rev Access'!$F$7:$GK$318,50,FALSE)),"",VLOOKUP($B249,'[1]1718  Exp_Rev Access'!$F$7:$GK$318,50,FALSE))</f>
        <v>0</v>
      </c>
      <c r="BJ249" s="90">
        <f>IF(ISNA(VLOOKUP($B249,'[1]1718  Exp_Rev Access'!$F$7:$GK$318,51,FALSE)),"",VLOOKUP($B249,'[1]1718  Exp_Rev Access'!$F$7:$GK$318,51,FALSE))</f>
        <v>10105.870000000001</v>
      </c>
      <c r="BK249" s="90">
        <f>IF(ISNA(VLOOKUP($B249,'[1]1718  Exp_Rev Access'!$F$7:$GK$318,52,FALSE)),"",VLOOKUP($B249,'[1]1718  Exp_Rev Access'!$F$7:$GK$318,52,FALSE))</f>
        <v>672453.1</v>
      </c>
      <c r="BL249" s="90">
        <f>IF(ISNA(VLOOKUP($B249,'[1]1718  Exp_Rev Access'!$F$7:$GK$318,53,FALSE)),"",VLOOKUP($B249,'[1]1718  Exp_Rev Access'!$F$7:$GK$318,53,FALSE))</f>
        <v>0</v>
      </c>
      <c r="BM249" s="90">
        <f>IF(ISNA(VLOOKUP($B249,'[1]1718  Exp_Rev Access'!$F$7:$GK$318,54,FALSE)),"",VLOOKUP($B249,'[1]1718  Exp_Rev Access'!$F$7:$GK$318,54,FALSE))</f>
        <v>0</v>
      </c>
      <c r="BN249" s="90">
        <f>IF(ISNA(VLOOKUP($B249,'[1]1718  Exp_Rev Access'!$F$7:$GK$318,55,FALSE)),"",VLOOKUP($B249,'[1]1718  Exp_Rev Access'!$F$7:$GK$318,55,FALSE))</f>
        <v>0</v>
      </c>
      <c r="BO249" s="90">
        <f>IF(ISNA(VLOOKUP($B249,'[1]1718  Exp_Rev Access'!$F$7:$GK$318,56,FALSE)),"",VLOOKUP($B249,'[1]1718  Exp_Rev Access'!$F$7:$GK$318,56,FALSE))</f>
        <v>0</v>
      </c>
      <c r="BP249" s="90">
        <f>IF(ISNA(VLOOKUP($B249,'[1]1718  Exp_Rev Access'!$F$7:$GK$318,57,FALSE)),"",VLOOKUP($B249,'[1]1718  Exp_Rev Access'!$F$7:$GK$318,57,FALSE))</f>
        <v>0</v>
      </c>
      <c r="BQ249" s="90">
        <f>IF(ISNA(VLOOKUP($B249,'[1]1718  Exp_Rev Access'!$F$7:$GK$318,58,FALSE)),"",VLOOKUP($B249,'[1]1718  Exp_Rev Access'!$F$7:$GK$318,58,FALSE))</f>
        <v>0</v>
      </c>
      <c r="BR249" s="90">
        <f>IF(ISNA(VLOOKUP($B249,'[1]1718  Exp_Rev Access'!$F$7:$GK$318,59,FALSE)),"",VLOOKUP($B249,'[1]1718  Exp_Rev Access'!$F$7:$GK$318,59,FALSE))</f>
        <v>0</v>
      </c>
      <c r="BS249" s="90">
        <f>IF(ISNA(VLOOKUP($B249,'[1]1718  Exp_Rev Access'!$F$7:$GK$318,60,FALSE)),"",VLOOKUP($B249,'[1]1718  Exp_Rev Access'!$F$7:$GK$318,60,FALSE))</f>
        <v>0</v>
      </c>
      <c r="BT249" s="90">
        <f>IF(ISNA(VLOOKUP($B249,'[1]1718  Exp_Rev Access'!$F$7:$GK$318,61,FALSE)),"",VLOOKUP($B249,'[1]1718  Exp_Rev Access'!$F$7:$GK$318,61,FALSE))</f>
        <v>0</v>
      </c>
      <c r="BU249" s="90">
        <f>IF(ISNA(VLOOKUP($B249,'[1]1718  Exp_Rev Access'!$F$7:$GK$318,62,FALSE)),"",VLOOKUP($B249,'[1]1718  Exp_Rev Access'!$F$7:$GK$318,62,FALSE))</f>
        <v>0</v>
      </c>
      <c r="BV249" s="56">
        <f t="shared" si="571"/>
        <v>2534312.52</v>
      </c>
      <c r="BW249" s="92">
        <f t="shared" si="672"/>
        <v>0.17139577833324893</v>
      </c>
      <c r="BX249" s="71">
        <f t="shared" si="673"/>
        <v>2195.692779539429</v>
      </c>
      <c r="BY249" s="90">
        <f>IF(ISNA(VLOOKUP($B249,'[1]1718  Exp_Rev Access'!$F$7:$GK$318,64,FALSE)),"",VLOOKUP($B249,'[1]1718  Exp_Rev Access'!$F$7:$GK$318,64,FALSE))</f>
        <v>0</v>
      </c>
      <c r="BZ249" s="90">
        <f>IF(ISNA(VLOOKUP($B249,'[1]1718  Exp_Rev Access'!$F$7:$GK$318,65,FALSE)),"",VLOOKUP($B249,'[1]1718  Exp_Rev Access'!$F$7:$GK$318,65,FALSE))</f>
        <v>0</v>
      </c>
      <c r="CA249" s="90">
        <f>IF(ISNA(VLOOKUP($B249,'[1]1718  Exp_Rev Access'!$F$7:$GK$318,66,FALSE)),"",VLOOKUP($B249,'[1]1718  Exp_Rev Access'!$F$7:$GK$318,66,FALSE))</f>
        <v>0</v>
      </c>
      <c r="CB249" s="90">
        <f>IF(ISNA(VLOOKUP($B249,'[1]1718  Exp_Rev Access'!$F$7:$GK$318,67,FALSE)),"",VLOOKUP($B249,'[1]1718  Exp_Rev Access'!$F$7:$GK$318,67,FALSE))</f>
        <v>0</v>
      </c>
      <c r="CC249" s="90">
        <f>IF(ISNA(VLOOKUP($B249,'[1]1718  Exp_Rev Access'!$F$7:$GK$318,68,FALSE)),"",VLOOKUP($B249,'[1]1718  Exp_Rev Access'!$F$7:$GK$318,68,FALSE))</f>
        <v>126219.48</v>
      </c>
      <c r="CD249" s="90">
        <f>IF(ISNA(VLOOKUP($B249,'[1]1718  Exp_Rev Access'!$F$7:$GK$318,69,FALSE)),"",VLOOKUP($B249,'[1]1718  Exp_Rev Access'!$F$7:$GK$318,69,FALSE))</f>
        <v>0</v>
      </c>
      <c r="CE249" s="56">
        <f t="shared" si="566"/>
        <v>126219.48</v>
      </c>
      <c r="CF249" s="92">
        <f t="shared" si="591"/>
        <v>8.5362345191026187E-3</v>
      </c>
      <c r="CG249" s="78">
        <f t="shared" si="592"/>
        <v>109.35478504964391</v>
      </c>
      <c r="CH249" s="90">
        <f>IF(ISNA(VLOOKUP($B249,'[1]1718  Exp_Rev Access'!$F$7:$GK$318,$CH$2,FALSE)),"",VLOOKUP($B249,'[1]1718  Exp_Rev Access'!$F$7:$GK$318,$CH$2,FALSE))</f>
        <v>0</v>
      </c>
      <c r="CI249" s="90">
        <f>IF(ISNA(VLOOKUP($B249,'[1]1718  Exp_Rev Access'!$F$7:$GK$318,$CI$2,FALSE)),"",VLOOKUP($B249,'[1]1718  Exp_Rev Access'!$F$7:$GK$318,$CI$2,FALSE))</f>
        <v>0</v>
      </c>
      <c r="CJ249" s="90">
        <f>IF(ISNA(VLOOKUP($B249,'[1]1718  Exp_Rev Access'!$F$7:$GK$318,$CJ$2,FALSE)),"",VLOOKUP($B249,'[1]1718  Exp_Rev Access'!$F$7:$GK$318,$CJ$2,FALSE))</f>
        <v>0</v>
      </c>
      <c r="CK249" s="90">
        <f>IF(ISNA(VLOOKUP($B249,'[1]1718  Exp_Rev Access'!$F$7:$GK$318,$CK$2,FALSE)),"",VLOOKUP($B249,'[1]1718  Exp_Rev Access'!$F$7:$GK$318,$CK$2,FALSE))</f>
        <v>0</v>
      </c>
      <c r="CL249" s="90">
        <f>IF(ISNA(VLOOKUP($B249,'[1]1718  Exp_Rev Access'!$F$7:$GK$318,$CL$2,FALSE)),"",VLOOKUP($B249,'[1]1718  Exp_Rev Access'!$F$7:$GK$318,$CL$2,FALSE))</f>
        <v>0</v>
      </c>
      <c r="CM249" s="90">
        <f>IF(ISNA(VLOOKUP($B249,'[1]1718  Exp_Rev Access'!$F$7:$GK$318,$CM$2,FALSE)),"",VLOOKUP($B249,'[1]1718  Exp_Rev Access'!$F$7:$GK$318,$CM$2,FALSE))</f>
        <v>0</v>
      </c>
      <c r="CN249" s="90">
        <f>IF(ISNA(VLOOKUP($B249,'[1]1718  Exp_Rev Access'!$F$7:$GK$318,$CN$2,FALSE)),"",VLOOKUP($B249,'[1]1718  Exp_Rev Access'!$F$7:$GK$318,$CN$2,FALSE))</f>
        <v>0</v>
      </c>
      <c r="CO249" s="90">
        <f>IF(ISNA(VLOOKUP($B249,'[1]1718  Exp_Rev Access'!$F$7:$GK$318,$CO$2,FALSE)),"",VLOOKUP($B249,'[1]1718  Exp_Rev Access'!$F$7:$GK$318,$CO$2,FALSE))</f>
        <v>0</v>
      </c>
      <c r="CP249" s="90">
        <f>IF(ISNA(VLOOKUP($B249,'[1]1718  Exp_Rev Access'!$F$7:$GK$318,$CP$2,FALSE)),"",VLOOKUP($B249,'[1]1718  Exp_Rev Access'!$F$7:$GK$318,$CP$2,FALSE))</f>
        <v>0</v>
      </c>
      <c r="CQ249" s="90">
        <f>IF(ISNA(VLOOKUP($B249,'[1]1718  Exp_Rev Access'!$F$7:$GK$318,$CQ$2,FALSE)),"",VLOOKUP($B249,'[1]1718  Exp_Rev Access'!$F$7:$GK$318,$CQ$2,FALSE))</f>
        <v>238755.92</v>
      </c>
      <c r="CR249" s="90">
        <f>IF(ISNA(VLOOKUP($B249,'[1]1718  Exp_Rev Access'!$F$7:$GK$318,$CR$2,FALSE)),"",VLOOKUP($B249,'[1]1718  Exp_Rev Access'!$F$7:$GK$318,$CR$2,FALSE))</f>
        <v>0</v>
      </c>
      <c r="CS249" s="90">
        <f>IF(ISNA(VLOOKUP($B249,'[1]1718  Exp_Rev Access'!$F$7:$GK$318,$CS$2,FALSE)),"",VLOOKUP($B249,'[1]1718  Exp_Rev Access'!$F$7:$GK$318,$CS$2,FALSE))</f>
        <v>6809.66</v>
      </c>
      <c r="CT249" s="90">
        <f>IF(ISNA(VLOOKUP($B249,'[1]1718  Exp_Rev Access'!$F$7:$GK$318,$CT$2,FALSE)),"",VLOOKUP($B249,'[1]1718  Exp_Rev Access'!$F$7:$GK$318,$CT$2,FALSE))</f>
        <v>0</v>
      </c>
      <c r="CU249" s="90">
        <f>IF(ISNA(VLOOKUP($B249,'[1]1718  Exp_Rev Access'!$F$7:$GK$318,$CU$2,FALSE)),"",VLOOKUP($B249,'[1]1718  Exp_Rev Access'!$F$7:$GK$318,$CU$2,FALSE))</f>
        <v>262098.59</v>
      </c>
      <c r="CV249" s="90">
        <f>IF(ISNA(VLOOKUP($B249,'[1]1718  Exp_Rev Access'!$F$7:$GK$318,$CV$2,FALSE)),"",VLOOKUP($B249,'[1]1718  Exp_Rev Access'!$F$7:$GK$318,$CV$2,FALSE))</f>
        <v>67409.27</v>
      </c>
      <c r="CW249" s="90">
        <f>IF(ISNA(VLOOKUP($B249,'[1]1718  Exp_Rev Access'!$F$7:$GK$318,$CW$2,FALSE)),"",VLOOKUP($B249,'[1]1718  Exp_Rev Access'!$F$7:$GK$318,$CW$2,FALSE))</f>
        <v>122699.28</v>
      </c>
      <c r="CX249" s="90">
        <f>IF(ISNA(VLOOKUP($B249,'[1]1718  Exp_Rev Access'!$F$7:$GK$318,$CX$2,FALSE)),"",VLOOKUP($B249,'[1]1718  Exp_Rev Access'!$F$7:$GK$318,$CX$2,FALSE))</f>
        <v>0</v>
      </c>
      <c r="CY249" s="90">
        <f>IF(ISNA(VLOOKUP($B249,'[1]1718  Exp_Rev Access'!$F$7:$GK$318,$CY$2,FALSE)),"",VLOOKUP($B249,'[1]1718  Exp_Rev Access'!$F$7:$GK$318,$CY$2,FALSE))</f>
        <v>0</v>
      </c>
      <c r="CZ249" s="90">
        <f>IF(ISNA(VLOOKUP($B249,'[1]1718  Exp_Rev Access'!$F$7:$GK$318,$CZ$2,FALSE)),"",VLOOKUP($B249,'[1]1718  Exp_Rev Access'!$F$7:$GK$318,$CZ$2,FALSE))</f>
        <v>0</v>
      </c>
      <c r="DA249" s="90">
        <f>IF(ISNA(VLOOKUP($B249,'[1]1718  Exp_Rev Access'!$F$7:$GK$318,$DA$2,FALSE)),"",VLOOKUP($B249,'[1]1718  Exp_Rev Access'!$F$7:$GK$318,$DA$2,FALSE))</f>
        <v>0</v>
      </c>
      <c r="DB249" s="90">
        <f>IF(ISNA(VLOOKUP($B249,'[1]1718  Exp_Rev Access'!$F$7:$GK$318,$DB$2,FALSE)),"",VLOOKUP($B249,'[1]1718  Exp_Rev Access'!$F$7:$GK$318,$DB$2,FALSE))</f>
        <v>7448.12</v>
      </c>
      <c r="DC249" s="90">
        <f>IF(ISNA(VLOOKUP($B249,'[1]1718  Exp_Rev Access'!$F$7:$GK$318,$DC$2,FALSE)),"",VLOOKUP($B249,'[1]1718  Exp_Rev Access'!$F$7:$GK$318,$DC$2,FALSE))</f>
        <v>0</v>
      </c>
      <c r="DD249" s="90">
        <f>IF(ISNA(VLOOKUP($B249,'[1]1718  Exp_Rev Access'!$F$7:$GK$318,$DD$2,FALSE)),"",VLOOKUP($B249,'[1]1718  Exp_Rev Access'!$F$7:$GK$318,$DD$2,FALSE))</f>
        <v>0</v>
      </c>
      <c r="DE249" s="90">
        <f>IF(ISNA(VLOOKUP($B249,'[1]1718  Exp_Rev Access'!$F$7:$GK$318,$DE$2,FALSE)),"",VLOOKUP($B249,'[1]1718  Exp_Rev Access'!$F$7:$GK$318,$DE$2,FALSE))</f>
        <v>0</v>
      </c>
      <c r="DF249" s="90">
        <f>IF(ISNA(VLOOKUP($B249,'[1]1718  Exp_Rev Access'!$F$7:$GK$318,$DF$2,FALSE)),"",VLOOKUP($B249,'[1]1718  Exp_Rev Access'!$F$7:$GK$318,$DF$2,FALSE))</f>
        <v>0</v>
      </c>
      <c r="DG249" s="90">
        <f>IF(ISNA(VLOOKUP($B249,'[1]1718  Exp_Rev Access'!$F$7:$GK$318,$DG$2,FALSE)),"",VLOOKUP($B249,'[1]1718  Exp_Rev Access'!$F$7:$GK$318,$DG$2,FALSE))</f>
        <v>0</v>
      </c>
      <c r="DH249" s="90">
        <f>IF(ISNA(VLOOKUP($B249,'[1]1718  Exp_Rev Access'!$F$7:$GK$318,$DH$2,FALSE)),"",VLOOKUP($B249,'[1]1718  Exp_Rev Access'!$F$7:$GK$318,$DH$2,FALSE))</f>
        <v>0</v>
      </c>
      <c r="DI249" s="90">
        <f>IF(ISNA(VLOOKUP($B249,'[1]1718  Exp_Rev Access'!$F$7:$GK$318,$DI$2,FALSE)),"",VLOOKUP($B249,'[1]1718  Exp_Rev Access'!$F$7:$GK$318,$DI$2,FALSE))</f>
        <v>405812.58</v>
      </c>
      <c r="DJ249" s="90">
        <f>IF(ISNA(VLOOKUP($B249,'[1]1718  Exp_Rev Access'!$F$7:$GK$318,$DJ$2,FALSE)),"",VLOOKUP($B249,'[1]1718  Exp_Rev Access'!$F$7:$GK$318,$DJ$2,FALSE))</f>
        <v>0</v>
      </c>
      <c r="DK249" s="90">
        <f>IF(ISNA(VLOOKUP($B249,'[1]1718  Exp_Rev Access'!$F$7:$GK$318,$DK$2,FALSE)),"",VLOOKUP($B249,'[1]1718  Exp_Rev Access'!$F$7:$GK$318,$DK$2,FALSE))</f>
        <v>0</v>
      </c>
      <c r="DL249" s="90">
        <f>IF(ISNA(VLOOKUP($B249,'[1]1718  Exp_Rev Access'!$F$7:$GK$318,$DL$2,FALSE)),"",VLOOKUP($B249,'[1]1718  Exp_Rev Access'!$F$7:$GK$318,$DL$2,FALSE))</f>
        <v>0</v>
      </c>
      <c r="DM249" s="90">
        <f>IF(ISNA(VLOOKUP($B249,'[1]1718  Exp_Rev Access'!$F$7:$GK$318,$DM$2,FALSE)),"",VLOOKUP($B249,'[1]1718  Exp_Rev Access'!$F$7:$GK$318,$DM$2,FALSE))</f>
        <v>0</v>
      </c>
      <c r="DN249" s="90">
        <f>IF(ISNA(VLOOKUP($B249,'[1]1718  Exp_Rev Access'!$F$7:$GK$318,$DN$2,FALSE)),"",VLOOKUP($B249,'[1]1718  Exp_Rev Access'!$F$7:$GK$318,$DN$2,FALSE))</f>
        <v>0</v>
      </c>
      <c r="DO249" s="90">
        <f>IF(ISNA(VLOOKUP($B249,'[1]1718  Exp_Rev Access'!$F$7:$GK$318,$DO$2,FALSE)),"",VLOOKUP($B249,'[1]1718  Exp_Rev Access'!$F$7:$GK$318,$DO$2,FALSE))</f>
        <v>0</v>
      </c>
      <c r="DP249" s="90">
        <f>IF(ISNA(VLOOKUP($B249,'[1]1718  Exp_Rev Access'!$F$7:$GK$318,$DP$2,FALSE)),"",VLOOKUP($B249,'[1]1718  Exp_Rev Access'!$F$7:$GK$318,$DP$2,FALSE))</f>
        <v>0</v>
      </c>
      <c r="DQ249" s="90">
        <f>IF(ISNA(VLOOKUP($B249,'[1]1718  Exp_Rev Access'!$F$7:$GK$318,$DQ$2,FALSE)),"",VLOOKUP($B249,'[1]1718  Exp_Rev Access'!$F$7:$GK$318,$DQ$2,FALSE))</f>
        <v>0</v>
      </c>
      <c r="DR249" s="90">
        <f>IF(ISNA(VLOOKUP($B249,'[1]1718  Exp_Rev Access'!$F$7:$GK$318,$DR$2,FALSE)),"",VLOOKUP($B249,'[1]1718  Exp_Rev Access'!$F$7:$GK$318,$DR$2,FALSE))</f>
        <v>0</v>
      </c>
      <c r="DS249" s="90">
        <f>IF(ISNA(VLOOKUP($B249,'[1]1718  Exp_Rev Access'!$F$7:$GK$318,$DS$2,FALSE)),"",VLOOKUP($B249,'[1]1718  Exp_Rev Access'!$F$7:$GK$318,$DS$2,FALSE))</f>
        <v>0</v>
      </c>
      <c r="DT249" s="90">
        <f>IF(ISNA(VLOOKUP($B249,'[1]1718  Exp_Rev Access'!$F$7:$GK$318,$DT$2,FALSE)),"",VLOOKUP($B249,'[1]1718  Exp_Rev Access'!$F$7:$GK$318,$DT$2,FALSE))</f>
        <v>0</v>
      </c>
      <c r="DU249" s="90">
        <f>IF(ISNA(VLOOKUP($B249,'[1]1718  Exp_Rev Access'!$F$7:$GK$318,$DU$2,FALSE)),"",VLOOKUP($B249,'[1]1718  Exp_Rev Access'!$F$7:$GK$318,$DU$2,FALSE))</f>
        <v>0</v>
      </c>
      <c r="DV249" s="90">
        <f>IF(ISNA(VLOOKUP($B249,'[1]1718  Exp_Rev Access'!$F$7:$GK$318,$DV$2,FALSE)),"",VLOOKUP($B249,'[1]1718  Exp_Rev Access'!$F$7:$GK$318,$DV$2,FALSE))</f>
        <v>0</v>
      </c>
      <c r="DW249" s="90">
        <f>IF(ISNA(VLOOKUP($B249,'[1]1718  Exp_Rev Access'!$F$7:$GK$318,$DW$2,FALSE)),"",VLOOKUP($B249,'[1]1718  Exp_Rev Access'!$F$7:$GK$318,$DW$2,FALSE))</f>
        <v>0</v>
      </c>
      <c r="DX249" s="90">
        <f>IF(ISNA(VLOOKUP($B249,'[1]1718  Exp_Rev Access'!$F$7:$GK$318,$DX$2,FALSE)),"",VLOOKUP($B249,'[1]1718  Exp_Rev Access'!$F$7:$GK$318,$DX$2,FALSE))</f>
        <v>0</v>
      </c>
      <c r="DY249" s="90">
        <f>IF(ISNA(VLOOKUP($B249,'[1]1718  Exp_Rev Access'!$F$7:$GK$318,$DY$2,FALSE)),"",VLOOKUP($B249,'[1]1718  Exp_Rev Access'!$F$7:$GK$318,$DY$2,FALSE))</f>
        <v>0</v>
      </c>
      <c r="DZ249" s="90">
        <f>IF(ISNA(VLOOKUP($B249,'[1]1718  Exp_Rev Access'!$F$7:$GK$318,$DZ$2,FALSE)),"",VLOOKUP($B249,'[1]1718  Exp_Rev Access'!$F$7:$GK$318,$DZ$2,FALSE))</f>
        <v>0</v>
      </c>
      <c r="EA249" s="90">
        <f>IF(ISNA(VLOOKUP($B249,'[1]1718  Exp_Rev Access'!$F$7:$GK$318,$EA$2,FALSE)),"",VLOOKUP($B249,'[1]1718  Exp_Rev Access'!$F$7:$GK$318,$EA$2,FALSE))</f>
        <v>0</v>
      </c>
      <c r="EB249" s="90">
        <f>IF(ISNA(VLOOKUP($B249,'[1]1718  Exp_Rev Access'!$F$7:$GK$318,$EB$2,FALSE)),"",VLOOKUP($B249,'[1]1718  Exp_Rev Access'!$F$7:$GK$318,$EB$2,FALSE))</f>
        <v>0</v>
      </c>
      <c r="EC249" s="90">
        <f>IF(ISNA(VLOOKUP($B249,'[1]1718  Exp_Rev Access'!$F$7:$GK$318,$EC$2,FALSE)),"",VLOOKUP($B249,'[1]1718  Exp_Rev Access'!$F$7:$GK$318,$EC$2,FALSE))</f>
        <v>0</v>
      </c>
      <c r="ED249" s="90">
        <f>IF(ISNA(VLOOKUP($B249,'[1]1718  Exp_Rev Access'!$F$7:$GK$318,$ED$2,FALSE)),"",VLOOKUP($B249,'[1]1718  Exp_Rev Access'!$F$7:$GK$318,$ED$2,FALSE))</f>
        <v>0</v>
      </c>
      <c r="EE249" s="90">
        <f>IF(ISNA(VLOOKUP($B249,'[1]1718  Exp_Rev Access'!$F$7:$GK$318,$EE$2,FALSE)),"",VLOOKUP($B249,'[1]1718  Exp_Rev Access'!$F$7:$GK$318,$EE$2,FALSE))</f>
        <v>0</v>
      </c>
      <c r="EF249" s="90">
        <f>IF(ISNA(VLOOKUP($B249,'[1]1718  Exp_Rev Access'!$F$7:$GK$318,$EF$2,FALSE)),"",VLOOKUP($B249,'[1]1718  Exp_Rev Access'!$F$7:$GK$318,$EF$2,FALSE))</f>
        <v>0</v>
      </c>
      <c r="EG249" s="90">
        <f>IF(ISNA(VLOOKUP($B249,'[1]1718  Exp_Rev Access'!$F$7:$GK$318,$EG$2,FALSE)),"",VLOOKUP($B249,'[1]1718  Exp_Rev Access'!$F$7:$GK$318,$EG$2,FALSE))</f>
        <v>0</v>
      </c>
      <c r="EH249" s="90">
        <f>IF(ISNA(VLOOKUP($B249,'[1]1718  Exp_Rev Access'!$F$7:$GK$318,$EH$2,FALSE)),"",VLOOKUP($B249,'[1]1718  Exp_Rev Access'!$F$7:$GK$318,$EH$2,FALSE))</f>
        <v>0</v>
      </c>
      <c r="EI249" s="90">
        <f>IF(ISNA(VLOOKUP($B249,'[1]1718  Exp_Rev Access'!$F$7:$GK$318,$EI$2,FALSE)),"",VLOOKUP($B249,'[1]1718  Exp_Rev Access'!$F$7:$GK$318,$EI$2,FALSE))</f>
        <v>0</v>
      </c>
      <c r="EJ249" s="90">
        <f>IF(ISNA(VLOOKUP($B249,'[1]1718  Exp_Rev Access'!$F$7:$GK$318,$EJ$2,FALSE)),"",VLOOKUP($B249,'[1]1718  Exp_Rev Access'!$F$7:$GK$318,$EJ$2,FALSE))</f>
        <v>0</v>
      </c>
      <c r="EK249" s="90">
        <f>IF(ISNA(VLOOKUP($B249,'[1]1718  Exp_Rev Access'!$F$7:$GK$318,$EK$2,FALSE)),"",VLOOKUP($B249,'[1]1718  Exp_Rev Access'!$F$7:$GK$318,$EK$2,FALSE))</f>
        <v>0</v>
      </c>
      <c r="EL249" s="90">
        <f>IF(ISNA(VLOOKUP($B249,'[1]1718  Exp_Rev Access'!$F$7:$GK$318,$EL$2,FALSE)),"",VLOOKUP($B249,'[1]1718  Exp_Rev Access'!$F$7:$GK$318,$EL$2,FALSE))</f>
        <v>0</v>
      </c>
      <c r="EM249" s="90">
        <f>IF(ISNA(VLOOKUP($B249,'[1]1718  Exp_Rev Access'!$F$7:$GK$318,$EM$2,FALSE)),"",VLOOKUP($B249,'[1]1718  Exp_Rev Access'!$F$7:$GK$318,$EM$2,FALSE))</f>
        <v>0</v>
      </c>
      <c r="EN249" s="90">
        <f>IF(ISNA(VLOOKUP($B249,'[1]1718  Exp_Rev Access'!$F$7:$GK$318,$EN$2,FALSE)),"",VLOOKUP($B249,'[1]1718  Exp_Rev Access'!$F$7:$GK$318,$EN$2,FALSE))</f>
        <v>0</v>
      </c>
      <c r="EO249" s="90">
        <f>IF(ISNA(VLOOKUP($B249,'[1]1718  Exp_Rev Access'!$F$7:$GK$318,$EO$2,FALSE)),"",VLOOKUP($B249,'[1]1718  Exp_Rev Access'!$F$7:$GK$318,$EO$2,FALSE))</f>
        <v>0</v>
      </c>
      <c r="EP249" s="90">
        <f>IF(ISNA(VLOOKUP($B249,'[1]1718  Exp_Rev Access'!$F$7:$GK$318,$EP$2,FALSE)),"",VLOOKUP($B249,'[1]1718  Exp_Rev Access'!$F$7:$GK$318,$EP$2,FALSE))</f>
        <v>0</v>
      </c>
      <c r="EQ249" s="90">
        <f>IF(ISNA(VLOOKUP($B249,'[1]1718  Exp_Rev Access'!$F$7:$GK$318,$EQ$2,FALSE)),"",VLOOKUP($B249,'[1]1718  Exp_Rev Access'!$F$7:$GK$318,$EQ$2,FALSE))</f>
        <v>0</v>
      </c>
      <c r="ER249" s="90">
        <f>IF(ISNA(VLOOKUP($B249,'[1]1718  Exp_Rev Access'!$F$7:$GK$318,$ER$2,FALSE)),"",VLOOKUP($B249,'[1]1718  Exp_Rev Access'!$F$7:$GK$318,$ER$2,FALSE))</f>
        <v>0</v>
      </c>
      <c r="ES249" s="90">
        <f>IF(ISNA(VLOOKUP($B249,'[1]1718  Exp_Rev Access'!$F$7:$GK$318,$ES$2,FALSE)),"",VLOOKUP($B249,'[1]1718  Exp_Rev Access'!$F$7:$GK$318,$ES$2,FALSE))</f>
        <v>0</v>
      </c>
      <c r="ET249" s="90">
        <f>IF(ISNA(VLOOKUP($B249,'[1]1718  Exp_Rev Access'!$F$7:$GK$318,$ET$2,FALSE)),"",VLOOKUP($B249,'[1]1718  Exp_Rev Access'!$F$7:$GK$318,$ET$2,FALSE))</f>
        <v>0</v>
      </c>
      <c r="EU249" s="90">
        <f>IF(ISNA(VLOOKUP($B249,'[1]1718  Exp_Rev Access'!$F$7:$GK$318,$EU$2,FALSE)),"",VLOOKUP($B249,'[1]1718  Exp_Rev Access'!$F$7:$GK$318,$EU$2,FALSE))</f>
        <v>0</v>
      </c>
      <c r="EV249" s="90">
        <f>IF(ISNA(VLOOKUP($B249,'[1]1718  Exp_Rev Access'!$F$7:$GK$318,$EV$2,FALSE)),"",VLOOKUP($B249,'[1]1718  Exp_Rev Access'!$F$7:$GK$318,$EV$2,FALSE))</f>
        <v>5053.04</v>
      </c>
      <c r="EW249" s="90">
        <f>IF(ISNA(VLOOKUP($B249,'[1]1718  Exp_Rev Access'!$F$7:$GK$318,$EW$2,FALSE)),"",VLOOKUP($B249,'[1]1718  Exp_Rev Access'!$F$7:$GK$318,$EW$2,FALSE))</f>
        <v>0</v>
      </c>
      <c r="EX249" s="90">
        <f>IF(ISNA(VLOOKUP($B249,'[1]1718  Exp_Rev Access'!$F$7:$GK$318,$EX$2,FALSE)),"",VLOOKUP($B249,'[1]1718  Exp_Rev Access'!$F$7:$GK$318,$EX$2,FALSE))</f>
        <v>0</v>
      </c>
      <c r="EY249" s="90">
        <f>IF(ISNA(VLOOKUP($B249,'[1]1718  Exp_Rev Access'!$F$7:$GK$318,$EY$2,FALSE)),"",VLOOKUP($B249,'[1]1718  Exp_Rev Access'!$F$7:$GK$318,$EY$2,FALSE))</f>
        <v>0</v>
      </c>
      <c r="EZ249" s="90">
        <f>IF(ISNA(VLOOKUP($B249,'[1]1718  Exp_Rev Access'!$F$7:$GK$318,$EZ$2,FALSE)),"",VLOOKUP($B249,'[1]1718  Exp_Rev Access'!$F$7:$GK$318,$EZ$2,FALSE))</f>
        <v>0</v>
      </c>
      <c r="FA249" s="90">
        <f>IF(ISNA(VLOOKUP($B249,'[1]1718  Exp_Rev Access'!$F$7:$GK$318,$FA$2,FALSE)),"",VLOOKUP($B249,'[1]1718  Exp_Rev Access'!$F$7:$GK$318,$FA$2,FALSE))</f>
        <v>0</v>
      </c>
      <c r="FB249" s="90">
        <f>IF(ISNA(VLOOKUP($B249,'[1]1718  Exp_Rev Access'!$F$7:$GK$318,$FB$2,FALSE)),"",VLOOKUP($B249,'[1]1718  Exp_Rev Access'!$F$7:$GK$318,$FB$2,FALSE))</f>
        <v>0</v>
      </c>
      <c r="FC249" s="90">
        <f>IF(ISNA(VLOOKUP($B249,'[1]1718  Exp_Rev Access'!$F$7:$GK$318,$FC$2,FALSE)),"",VLOOKUP($B249,'[1]1718  Exp_Rev Access'!$F$7:$GK$318,$FC$2,FALSE))</f>
        <v>0</v>
      </c>
      <c r="FD249" s="90">
        <f>IF(ISNA(VLOOKUP($B249,'[1]1718  Exp_Rev Access'!$F$7:$GK$318,$FD$2,FALSE)),"",VLOOKUP($B249,'[1]1718  Exp_Rev Access'!$F$7:$GK$318,$FD$2,FALSE))</f>
        <v>0</v>
      </c>
      <c r="FE249" s="90">
        <f>IF(ISNA(VLOOKUP($B249,'[1]1718  Exp_Rev Access'!$F$7:$GK$318,$FE$2,FALSE)),"",VLOOKUP($B249,'[1]1718  Exp_Rev Access'!$F$7:$GK$318,$FE$2,FALSE))</f>
        <v>0</v>
      </c>
      <c r="FF249" s="90">
        <f>IF(ISNA(VLOOKUP($B249,'[1]1718  Exp_Rev Access'!$F$7:$GK$318,$FF$2,FALSE)),"",VLOOKUP($B249,'[1]1718  Exp_Rev Access'!$F$7:$GK$318,$FF$2,FALSE))</f>
        <v>0</v>
      </c>
      <c r="FG249" s="90">
        <f>IF(ISNA(VLOOKUP($B249,'[1]1718  Exp_Rev Access'!$F$7:$GK$318,$FG$2,FALSE)),"",VLOOKUP($B249,'[1]1718  Exp_Rev Access'!$F$7:$GK$318,$FG$2,FALSE))</f>
        <v>0</v>
      </c>
      <c r="FH249" s="90">
        <f>IF(ISNA(VLOOKUP($B249,'[1]1718  Exp_Rev Access'!$F$7:$GK$318,$FH$2,FALSE)),"",VLOOKUP($B249,'[1]1718  Exp_Rev Access'!$F$7:$GK$318,$FH$2,FALSE))</f>
        <v>0</v>
      </c>
      <c r="FI249" s="90">
        <f>IF(ISNA(VLOOKUP($B249,'[1]1718  Exp_Rev Access'!$F$7:$GK$318,$FI$2,FALSE)),"",VLOOKUP($B249,'[1]1718  Exp_Rev Access'!$F$7:$GK$318,$FI$2,FALSE))</f>
        <v>0</v>
      </c>
      <c r="FJ249" s="90">
        <f>IF(ISNA(VLOOKUP($B249,'[1]1718  Exp_Rev Access'!$F$7:$GK$318,$FJ$2,FALSE)),"",VLOOKUP($B249,'[1]1718  Exp_Rev Access'!$F$7:$GK$318,$FJ$2,FALSE))</f>
        <v>0</v>
      </c>
      <c r="FK249" s="90">
        <f>IF(ISNA(VLOOKUP($B249,'[1]1718  Exp_Rev Access'!$F$7:$GK$318,$FK$2,FALSE)),"",VLOOKUP($B249,'[1]1718  Exp_Rev Access'!$F$7:$GK$318,$FK$2,FALSE))</f>
        <v>0</v>
      </c>
      <c r="FL249" s="90">
        <f>IF(ISNA(VLOOKUP($B249,'[1]1718  Exp_Rev Access'!$F$7:$GK$318,$FL$2,FALSE)),"",VLOOKUP($B249,'[1]1718  Exp_Rev Access'!$F$7:$GK$318,$FL$2,FALSE))</f>
        <v>0</v>
      </c>
      <c r="FM249" s="90">
        <f>IF(ISNA(VLOOKUP($B249,'[1]1718  Exp_Rev Access'!$F$7:$GK$318,$FM$2,FALSE)),"",VLOOKUP($B249,'[1]1718  Exp_Rev Access'!$F$7:$GK$318,$FM$2,FALSE))</f>
        <v>0</v>
      </c>
      <c r="FN249" s="90">
        <f>IF(ISNA(VLOOKUP($B249,'[1]1718  Exp_Rev Access'!$F$7:$GK$318,$FN$2,FALSE)),"",VLOOKUP($B249,'[1]1718  Exp_Rev Access'!$F$7:$GK$318,$FN$2,FALSE))</f>
        <v>0</v>
      </c>
      <c r="FO249" s="90">
        <f>IF(ISNA(VLOOKUP($B249,'[1]1718  Exp_Rev Access'!$F$7:$GK$318,$FO$2,FALSE)),"",VLOOKUP($B249,'[1]1718  Exp_Rev Access'!$F$7:$GK$318,$FO$2,FALSE))</f>
        <v>0</v>
      </c>
      <c r="FP249" s="90">
        <f>IF(ISNA(VLOOKUP($B249,'[1]1718  Exp_Rev Access'!$F$7:$GK$318,$FP$2,FALSE)),"",VLOOKUP($B249,'[1]1718  Exp_Rev Access'!$F$7:$GK$318,$FP$2,FALSE))</f>
        <v>0</v>
      </c>
      <c r="FQ249" s="90">
        <f>IF(ISNA(VLOOKUP($B249,'[1]1718  Exp_Rev Access'!$F$7:$GK$318,$FQ$2,FALSE)),"",VLOOKUP($B249,'[1]1718  Exp_Rev Access'!$F$7:$GK$318,$FQ$2,FALSE))</f>
        <v>0</v>
      </c>
      <c r="FR249" s="90">
        <f>IF(ISNA(VLOOKUP($B249,'[1]1718  Exp_Rev Access'!$F$7:$GK$318,$FR$2,FALSE)),"",VLOOKUP($B249,'[1]1718  Exp_Rev Access'!$F$7:$GK$318,$FR$2,FALSE))</f>
        <v>37220.85</v>
      </c>
      <c r="FS249" s="56">
        <f t="shared" si="674"/>
        <v>1153307.3100000003</v>
      </c>
      <c r="FT249" s="92">
        <f t="shared" si="675"/>
        <v>7.7998274678008406E-2</v>
      </c>
      <c r="FU249" s="94">
        <f t="shared" si="676"/>
        <v>999.20925820034336</v>
      </c>
      <c r="FV249" s="95">
        <f>IF(ISNA(VLOOKUP($B249,'[1]1718  Exp_Rev Access'!$F$7:$GK$318,$FV$2,FALSE)),"",VLOOKUP($B249,'[1]1718  Exp_Rev Access'!$F$7:$GK$318,$FV$2,FALSE))</f>
        <v>0</v>
      </c>
      <c r="FW249" s="95">
        <f>IF(ISNA(VLOOKUP($B249,'[1]1718  Exp_Rev Access'!$F$7:$GK$318,$FW$2,FALSE)),"",VLOOKUP($B249,'[1]1718  Exp_Rev Access'!$F$7:$GK$318,$FW$2,FALSE))</f>
        <v>21708.07</v>
      </c>
      <c r="FX249" s="95">
        <f>IF(ISNA(VLOOKUP($B249,'[1]1718  Exp_Rev Access'!$F$7:$GK$318,$FX$2,FALSE)),"",VLOOKUP($B249,'[1]1718  Exp_Rev Access'!$F$7:$GK$318,$FX$2,FALSE))</f>
        <v>0</v>
      </c>
      <c r="FY249" s="95">
        <f>IF(ISNA(VLOOKUP($B249,'[1]1718  Exp_Rev Access'!$F$7:$GK$318,$FY$2,FALSE)),"",VLOOKUP($B249,'[1]1718  Exp_Rev Access'!$F$7:$GK$318,$FY$2,FALSE))</f>
        <v>0</v>
      </c>
      <c r="FZ249" s="95">
        <f>IF(ISNA(VLOOKUP($B249,'[1]1718  Exp_Rev Access'!$F$7:$GK$318,$FZ$2,FALSE)),"",VLOOKUP($B249,'[1]1718  Exp_Rev Access'!$F$7:$GK$318,$FZ$2,FALSE))</f>
        <v>0</v>
      </c>
      <c r="GA249" s="95">
        <f>IF(ISNA(VLOOKUP($B249,'[1]1718  Exp_Rev Access'!$F$7:$GK$318,$GA$2,FALSE)),"",VLOOKUP($B249,'[1]1718  Exp_Rev Access'!$F$7:$GK$318,$GA$2,FALSE))</f>
        <v>0</v>
      </c>
      <c r="GB249" s="95">
        <f>IF(ISNA(VLOOKUP($B249,'[1]1718  Exp_Rev Access'!$F$7:$GK$318,$GB$2,FALSE)),"",VLOOKUP($B249,'[1]1718  Exp_Rev Access'!$F$7:$GK$318,$GB$2,FALSE))</f>
        <v>0</v>
      </c>
      <c r="GC249" s="95">
        <f>IF(ISNA(VLOOKUP($B249,'[1]1718  Exp_Rev Access'!$F$7:$GK$318,$GC$2,FALSE)),"",VLOOKUP($B249,'[1]1718  Exp_Rev Access'!$F$7:$GK$318,$GC$2,FALSE))</f>
        <v>0</v>
      </c>
      <c r="GD249" s="95">
        <f>IF(ISNA(VLOOKUP($B249,'[1]1718  Exp_Rev Access'!$F$7:$GK$318,$GD$2,FALSE)),"",VLOOKUP($B249,'[1]1718  Exp_Rev Access'!$F$7:$GK$318,$GD$2,FALSE))</f>
        <v>0</v>
      </c>
      <c r="GE249" s="95">
        <f>IF(ISNA(VLOOKUP($B249,'[1]1718  Exp_Rev Access'!$F$7:$GK$318,$GE$2,FALSE)),"",VLOOKUP($B249,'[1]1718  Exp_Rev Access'!$F$7:$GK$318,$GE$2,FALSE))</f>
        <v>0</v>
      </c>
      <c r="GF249" s="95">
        <f>IF(ISNA(VLOOKUP($B249,'[1]1718  Exp_Rev Access'!$F$7:$GK$318,$GF$2,FALSE)),"",VLOOKUP($B249,'[1]1718  Exp_Rev Access'!$F$7:$GK$318,$GF$2,FALSE))</f>
        <v>0</v>
      </c>
      <c r="GG249" s="95">
        <f>IF(ISNA(VLOOKUP($B249,'[1]1718  Exp_Rev Access'!$F$7:$GK$318,$GG$2,FALSE)),"",VLOOKUP($B249,'[1]1718  Exp_Rev Access'!$F$7:$GK$318,$GG$2,FALSE))</f>
        <v>0</v>
      </c>
      <c r="GH249" s="95">
        <f>IF(ISNA(VLOOKUP($B249,'[1]1718  Exp_Rev Access'!$F$7:$GK$318,$GH$2,FALSE)),"",VLOOKUP($B249,'[1]1718  Exp_Rev Access'!$F$7:$GK$318,$GH$2,FALSE))</f>
        <v>14062.55</v>
      </c>
      <c r="GI249" s="95">
        <f>IF(ISNA(VLOOKUP($B249,'[1]1718  Exp_Rev Access'!$F$7:$GK$318,$GI$2,FALSE)),"",VLOOKUP($B249,'[1]1718  Exp_Rev Access'!$F$7:$GK$318,$GI$2,FALSE))</f>
        <v>0</v>
      </c>
      <c r="GJ249" s="95">
        <f>IF(ISNA(VLOOKUP($B249,'[1]1718  Exp_Rev Access'!$F$7:$GK$318,$GJ$2,FALSE)),"",VLOOKUP($B249,'[1]1718  Exp_Rev Access'!$F$7:$GK$318,$GJ$2,FALSE))</f>
        <v>0</v>
      </c>
      <c r="GK249" s="95">
        <f>IF(ISNA(VLOOKUP($B249,'[1]1718  Exp_Rev Access'!$F$7:$GK$318,$GK$2,FALSE)),"",VLOOKUP($B249,'[1]1718  Exp_Rev Access'!$F$7:$GK$318,$GK$2,FALSE))</f>
        <v>12900</v>
      </c>
      <c r="GL249" s="95">
        <f>IF(ISNA(VLOOKUP($B249,'[1]1718  Exp_Rev Access'!$F$7:$GK$318,$GL$2,FALSE)),"",VLOOKUP($B249,'[1]1718  Exp_Rev Access'!$F$7:$GK$318,$GL$2,FALSE))</f>
        <v>0</v>
      </c>
      <c r="GM249" s="95">
        <f>IF(ISNA(VLOOKUP($B249,'[1]1718  Exp_Rev Access'!$F$7:$GK$318,$GM$2,FALSE)),"",VLOOKUP($B249,'[1]1718  Exp_Rev Access'!$F$7:$GK$318,$GM$2,FALSE))</f>
        <v>0</v>
      </c>
      <c r="GN249" s="95">
        <f>IF(ISNA(VLOOKUP($B249,'[1]1718  Exp_Rev Access'!$F$7:$GK$318,$GN$2,FALSE)),"",VLOOKUP($B249,'[1]1718  Exp_Rev Access'!$F$7:$GK$318,$GN$2,FALSE))</f>
        <v>0</v>
      </c>
      <c r="GO249" s="95">
        <f>IF(ISNA(VLOOKUP($B249,'[1]1718  Exp_Rev Access'!$F$7:$GK$318,$GO$2,FALSE)),"",VLOOKUP($B249,'[1]1718  Exp_Rev Access'!$F$7:$GK$318,$GO$2,FALSE))</f>
        <v>0</v>
      </c>
      <c r="GP249" s="95">
        <f>IF(ISNA(VLOOKUP($B249,'[1]1718  Exp_Rev Access'!$F$7:$GK$318,$GP$2,FALSE)),"",VLOOKUP($B249,'[1]1718  Exp_Rev Access'!$F$7:$GK$318,$GP$2,FALSE))</f>
        <v>0</v>
      </c>
      <c r="GQ249" s="95">
        <f>IF(ISNA(VLOOKUP($B249,'[1]1718  Exp_Rev Access'!$F$7:$GK$318,$GQ$2,FALSE)),"",VLOOKUP($B249,'[1]1718  Exp_Rev Access'!$F$7:$GK$318,$GQ$2,FALSE))</f>
        <v>2510</v>
      </c>
      <c r="GR249" s="95">
        <f>IF(ISNA(VLOOKUP($B249,'[1]1718  Exp_Rev Access'!$F$7:$GK$318,$GR$2,FALSE)),"",VLOOKUP($B249,'[1]1718  Exp_Rev Access'!$F$7:$GK$318,$GR$2,FALSE))</f>
        <v>0</v>
      </c>
      <c r="GS249" s="95">
        <f>IF(ISNA(VLOOKUP($B249,'[1]1718  Exp_Rev Access'!$F$7:$GK$318,$GS$2,FALSE)),"",VLOOKUP($B249,'[1]1718  Exp_Rev Access'!$F$7:$GK$318,$GS$2,FALSE))</f>
        <v>0</v>
      </c>
      <c r="GT249" s="95">
        <f>IF(ISNA(VLOOKUP($B249,'[1]1718  Exp_Rev Access'!$F$7:$GK$318,$GT$2,FALSE)),"",VLOOKUP($B249,'[1]1718  Exp_Rev Access'!$F$7:$GK$318,$GT$2,FALSE))</f>
        <v>0</v>
      </c>
      <c r="GU249" s="56">
        <f t="shared" si="677"/>
        <v>51180.619999999995</v>
      </c>
      <c r="GV249" s="92">
        <f t="shared" si="678"/>
        <v>3.4613498261367726E-3</v>
      </c>
      <c r="GW249" s="96">
        <f t="shared" si="679"/>
        <v>44.342170470101017</v>
      </c>
    </row>
    <row r="250" spans="1:222" s="97" customFormat="1" x14ac:dyDescent="0.3">
      <c r="A250" s="73"/>
      <c r="B250" s="88" t="s">
        <v>543</v>
      </c>
      <c r="C250" s="89" t="s">
        <v>544</v>
      </c>
      <c r="D250" s="75">
        <f>IF(ISNA(VLOOKUP($B250,'[1]1718 enrollment_Rev_Exp by size'!$A$7:H584,3,FALSE)),"",VLOOKUP($B250,'[1]1718 enrollment_Rev_Exp by size'!$A$7:$G$350,3,FALSE))</f>
        <v>604.46</v>
      </c>
      <c r="E250" s="76">
        <f>IF(ISNA(VLOOKUP($B250,'[1]1718 enrollment_Rev_Exp by size'!$A$7:I585,5,FALSE)),"",VLOOKUP($B250,'[1]1718 enrollment_Rev_Exp by size'!$A$7:$G$350,5,FALSE))</f>
        <v>8372472.8600000003</v>
      </c>
      <c r="F250" s="70">
        <f t="shared" si="661"/>
        <v>8372472.8600000003</v>
      </c>
      <c r="G250" s="70">
        <f t="shared" si="662"/>
        <v>0</v>
      </c>
      <c r="H250" s="90">
        <f>IF(ISNA(VLOOKUP($B250,'[1]1718  Exp_Rev Access'!$F$7:$GK$318,3,FALSE)),"",VLOOKUP($B250,'[1]1718  Exp_Rev Access'!$F$7:$GK$318,3,FALSE))</f>
        <v>1502531.28</v>
      </c>
      <c r="I250" s="90">
        <f>IF(ISNA(VLOOKUP($B250,'[1]1718  Exp_Rev Access'!$F$7:$GK$318,4,FALSE)),"",VLOOKUP($B250,'[1]1718  Exp_Rev Access'!$F$7:$GK$318,4,FALSE))</f>
        <v>197.67</v>
      </c>
      <c r="J250" s="90">
        <f>IF(ISNA(VLOOKUP($B250,'[1]1718  Exp_Rev Access'!$F$7:$GK$318,5,FALSE)),"",VLOOKUP($B250,'[1]1718  Exp_Rev Access'!$F$7:$GK$318,5,FALSE))</f>
        <v>0</v>
      </c>
      <c r="K250" s="90">
        <f>IF(ISNA(VLOOKUP($B250,'[1]1718  Exp_Rev Access'!$F$7:$GK$318,6,FALSE)),"-",VLOOKUP($B250,'[1]1718  Exp_Rev Access'!$F$7:$GK$318,6,FALSE))</f>
        <v>2192.54</v>
      </c>
      <c r="L250" s="90">
        <f>IF(ISNA(VLOOKUP($B250,'[1]1718  Exp_Rev Access'!$F$7:$GK$318,7,FALSE)),"",VLOOKUP($B250,'[1]1718  Exp_Rev Access'!$F$7:$GK$318,7,FALSE))</f>
        <v>0</v>
      </c>
      <c r="M250" s="90">
        <f>IF(ISNA(VLOOKUP($B250,'[1]1718  Exp_Rev Access'!$F$7:$GK$318,8,FALSE)),"",VLOOKUP($B250,'[1]1718  Exp_Rev Access'!$F$7:$GK$318,8,FALSE))</f>
        <v>0</v>
      </c>
      <c r="N250" s="56">
        <f t="shared" si="663"/>
        <v>1504921.49</v>
      </c>
      <c r="O250" s="91">
        <f t="shared" si="664"/>
        <v>0.17974635632321415</v>
      </c>
      <c r="P250" s="56">
        <f t="shared" si="665"/>
        <v>2489.6957449624456</v>
      </c>
      <c r="Q250" s="90">
        <f>IF(ISNA(VLOOKUP($B250,'[1]1718  Exp_Rev Access'!$F$7:$GK$318,10,FALSE)),"",VLOOKUP($B250,'[1]1718  Exp_Rev Access'!$F$7:$GK$318,10,FALSE))</f>
        <v>0</v>
      </c>
      <c r="R250" s="90">
        <f>IF(ISNA(VLOOKUP($B250,'[1]1718  Exp_Rev Access'!$F$7:$GK$318,11,FALSE)),"",VLOOKUP($B250,'[1]1718  Exp_Rev Access'!$F$7:$GK$318,11,FALSE))</f>
        <v>0</v>
      </c>
      <c r="S250" s="90">
        <f>IF(ISNA(VLOOKUP($B250,'[1]1718  Exp_Rev Access'!$F$7:$GK$318,12,FALSE)),"",VLOOKUP($B250,'[1]1718  Exp_Rev Access'!$F$7:$GK$318,12,FALSE))</f>
        <v>0</v>
      </c>
      <c r="T250" s="90">
        <f>IF(ISNA(VLOOKUP($B250,'[1]1718  Exp_Rev Access'!$F$7:$GK$318,13,FALSE)),"",VLOOKUP($B250,'[1]1718  Exp_Rev Access'!$F$7:$GK$318,13,FALSE))</f>
        <v>0</v>
      </c>
      <c r="U250" s="90">
        <f>IF(ISNA(VLOOKUP($B250,'[1]1718  Exp_Rev Access'!$F$7:$GK$318,14,FALSE)),"",VLOOKUP($B250,'[1]1718  Exp_Rev Access'!$F$7:$GK$318,14,FALSE))</f>
        <v>10800</v>
      </c>
      <c r="V250" s="90">
        <f>IF(ISNA(VLOOKUP($B250,'[1]1718  Exp_Rev Access'!$F$7:$GK$318,15,FALSE)),"",VLOOKUP($B250,'[1]1718  Exp_Rev Access'!$F$7:$GK$318,15,FALSE))</f>
        <v>0</v>
      </c>
      <c r="W250" s="90">
        <f>IF(ISNA(VLOOKUP($B250,'[1]1718  Exp_Rev Access'!$F$7:$GK$318,16,FALSE)),"",VLOOKUP($B250,'[1]1718  Exp_Rev Access'!$F$7:$GK$318,16,FALSE))</f>
        <v>0</v>
      </c>
      <c r="X250" s="90">
        <f>IF(ISNA(VLOOKUP($B250,'[1]1718  Exp_Rev Access'!$F$7:$GK$318,17,FALSE)),"",VLOOKUP($B250,'[1]1718  Exp_Rev Access'!$F$7:$GK$318,17,FALSE))</f>
        <v>0</v>
      </c>
      <c r="Y250" s="90">
        <f>IF(ISNA(VLOOKUP($B250,'[1]1718  Exp_Rev Access'!$F$7:$GK$318,18,FALSE)),"",VLOOKUP($B250,'[1]1718  Exp_Rev Access'!$F$7:$GK$318,18,FALSE))</f>
        <v>691.31</v>
      </c>
      <c r="Z250" s="90">
        <f>IF(ISNA(VLOOKUP($B250,'[1]1718  Exp_Rev Access'!$F$7:$GK$318,19,FALSE)),"",VLOOKUP($B250,'[1]1718  Exp_Rev Access'!$F$7:$GK$318,19,FALSE))</f>
        <v>0</v>
      </c>
      <c r="AA250" s="90">
        <f>IF(ISNA(VLOOKUP($B250,'[1]1718  Exp_Rev Access'!$F$7:$GK$318,20,FALSE)),"",VLOOKUP($B250,'[1]1718  Exp_Rev Access'!$F$7:$GK$318,20,FALSE))</f>
        <v>0</v>
      </c>
      <c r="AB250" s="90">
        <f>IF(ISNA(VLOOKUP($B250,'[1]1718  Exp_Rev Access'!$F$7:$GK$318,21,FALSE)),"",VLOOKUP($B250,'[1]1718  Exp_Rev Access'!$F$7:$GK$318,21,FALSE))</f>
        <v>0</v>
      </c>
      <c r="AC250" s="90">
        <f>IF(ISNA(VLOOKUP($B250,'[1]1718  Exp_Rev Access'!$F$7:$GK$318,22,FALSE)),"",VLOOKUP($B250,'[1]1718  Exp_Rev Access'!$F$7:$GK$318,22,FALSE))</f>
        <v>0</v>
      </c>
      <c r="AD250" s="90">
        <f>IF(ISNA(VLOOKUP($B250,'[1]1718  Exp_Rev Access'!$F$7:$GK$318,23,FALSE)),"",VLOOKUP($B250,'[1]1718  Exp_Rev Access'!$F$7:$GK$318,23,FALSE))</f>
        <v>32641.040000000001</v>
      </c>
      <c r="AE250" s="90">
        <f>IF(ISNA(VLOOKUP($B250,'[1]1718  Exp_Rev Access'!$F$7:$GK$318,24,FALSE)),"",VLOOKUP($B250,'[1]1718  Exp_Rev Access'!$F$7:$GK$318,24,FALSE))</f>
        <v>15995.05</v>
      </c>
      <c r="AF250" s="90">
        <f>IF(ISNA(VLOOKUP($B250,'[1]1718  Exp_Rev Access'!$F$7:$GK$318,25,FALSE)),"",VLOOKUP($B250,'[1]1718  Exp_Rev Access'!$F$7:$GK$318,25,FALSE))</f>
        <v>0</v>
      </c>
      <c r="AG250" s="90">
        <f>IF(ISNA(VLOOKUP($B250,'[1]1718  Exp_Rev Access'!$F$7:$GK$318,26,FALSE)),"",VLOOKUP($B250,'[1]1718  Exp_Rev Access'!$F$7:$GK$318,26,FALSE))</f>
        <v>0</v>
      </c>
      <c r="AH250" s="90">
        <f>IF(ISNA(VLOOKUP($B250,'[1]1718  Exp_Rev Access'!$F$7:$GK$318,27,FALSE)),"",VLOOKUP($B250,'[1]1718  Exp_Rev Access'!$F$7:$GK$318,27,FALSE))</f>
        <v>360.98</v>
      </c>
      <c r="AI250" s="90">
        <f>IF(ISNA(VLOOKUP($B250,'[1]1718  Exp_Rev Access'!$F$7:$GK$318,28,FALSE)),"",VLOOKUP($B250,'[1]1718  Exp_Rev Access'!$F$7:$GK$318,28,FALSE))</f>
        <v>20</v>
      </c>
      <c r="AJ250" s="90">
        <f>IF(ISNA(VLOOKUP($B250,'[1]1718  Exp_Rev Access'!$F$7:$GK$318,29,FALSE)),"",VLOOKUP($B250,'[1]1718  Exp_Rev Access'!$F$7:$GK$318,29,FALSE))</f>
        <v>0</v>
      </c>
      <c r="AK250" s="90">
        <f>IF(ISNA(VLOOKUP($B250,'[1]1718  Exp_Rev Access'!$F$7:$GK$318,30,FALSE)),"",VLOOKUP($B250,'[1]1718  Exp_Rev Access'!$F$7:$GK$318,30,FALSE))</f>
        <v>49637.2</v>
      </c>
      <c r="AL250" s="90">
        <f>IF(ISNA(VLOOKUP($B250,'[1]1718  Exp_Rev Access'!$F$7:$GK$318,31,FALSE)),"",VLOOKUP($B250,'[1]1718  Exp_Rev Access'!$F$7:$GK$318,31,FALSE))</f>
        <v>0</v>
      </c>
      <c r="AM250" s="56">
        <f t="shared" si="666"/>
        <v>110145.57999999999</v>
      </c>
      <c r="AN250" s="92">
        <f t="shared" si="667"/>
        <v>1.3155680745915249E-2</v>
      </c>
      <c r="AO250" s="71">
        <f t="shared" si="668"/>
        <v>182.22145385964328</v>
      </c>
      <c r="AP250" s="90">
        <f>IF(ISNA(VLOOKUP($B250,'[1]1718  Exp_Rev Access'!$F$7:$GK$318,33,FALSE)),"",VLOOKUP($B250,'[1]1718  Exp_Rev Access'!$F$7:$GK$318,33,FALSE))</f>
        <v>4339620.6500000004</v>
      </c>
      <c r="AQ250" s="90">
        <f>IF(ISNA(VLOOKUP($B250,'[1]1718  Exp_Rev Access'!$F$7:$GK$318,34,FALSE)),"",VLOOKUP($B250,'[1]1718  Exp_Rev Access'!$F$7:$GK$318,34,FALSE))</f>
        <v>83365.64</v>
      </c>
      <c r="AR250" s="90">
        <f>IF(ISNA(VLOOKUP($B250,'[1]1718  Exp_Rev Access'!$F$7:$GK$318,35,FALSE)),"",VLOOKUP($B250,'[1]1718  Exp_Rev Access'!$F$7:$GK$318,35,FALSE))</f>
        <v>63800.639999999999</v>
      </c>
      <c r="AS250" s="90">
        <f>IF(ISNA(VLOOKUP($B250,'[1]1718  Exp_Rev Access'!$F$7:$GK$318,36,FALSE)),"",VLOOKUP($B250,'[1]1718  Exp_Rev Access'!$F$7:$GK$318,36,FALSE))</f>
        <v>16261.61</v>
      </c>
      <c r="AT250" s="90">
        <f>IF(ISNA(VLOOKUP($B250,'[1]1718  Exp_Rev Access'!$F$7:$GK$318,37,FALSE)),"",VLOOKUP($B250,'[1]1718  Exp_Rev Access'!$F$7:$GK$318,37,FALSE))</f>
        <v>0</v>
      </c>
      <c r="AU250" s="56">
        <f t="shared" si="669"/>
        <v>4503048.54</v>
      </c>
      <c r="AV250" s="93">
        <f t="shared" si="670"/>
        <v>0.53783972970680971</v>
      </c>
      <c r="AW250" s="56">
        <f t="shared" si="671"/>
        <v>7449.7047612745255</v>
      </c>
      <c r="AX250" s="90">
        <f>IF(ISNA(VLOOKUP($B250,'[1]1718  Exp_Rev Access'!$F$7:$GK$318,39,FALSE)),"",VLOOKUP($B250,'[1]1718  Exp_Rev Access'!$F$7:$GK$318,39,FALSE))</f>
        <v>0</v>
      </c>
      <c r="AY250" s="90">
        <f>IF(ISNA(VLOOKUP($B250,'[1]1718  Exp_Rev Access'!$F$7:$GK$318,40,FALSE)),"",VLOOKUP($B250,'[1]1718  Exp_Rev Access'!$F$7:$GK$318,40,FALSE))</f>
        <v>489636.77</v>
      </c>
      <c r="AZ250" s="90">
        <f>IF(ISNA(VLOOKUP($B250,'[1]1718  Exp_Rev Access'!$F$7:$GK$318,41,FALSE)),"",VLOOKUP($B250,'[1]1718  Exp_Rev Access'!$F$7:$GK$318,41,FALSE))</f>
        <v>22466.25</v>
      </c>
      <c r="BA250" s="90">
        <f>IF(ISNA(VLOOKUP($B250,'[1]1718  Exp_Rev Access'!$F$7:$GK$318,42,FALSE)),"",VLOOKUP($B250,'[1]1718  Exp_Rev Access'!$F$7:$GK$318,42,FALSE))</f>
        <v>0</v>
      </c>
      <c r="BB250" s="90">
        <f>IF(ISNA(VLOOKUP($B250,'[1]1718  Exp_Rev Access'!$F$7:$GK$318,43,FALSE)),"",VLOOKUP($B250,'[1]1718  Exp_Rev Access'!$F$7:$GK$318,43,FALSE))</f>
        <v>0</v>
      </c>
      <c r="BC250" s="90">
        <f>IF(ISNA(VLOOKUP($B250,'[1]1718  Exp_Rev Access'!$F$7:$GK$318,44,FALSE)),"",VLOOKUP($B250,'[1]1718  Exp_Rev Access'!$F$7:$GK$318,44,FALSE))</f>
        <v>319534.62</v>
      </c>
      <c r="BD250" s="90">
        <f>IF(ISNA(VLOOKUP($B250,'[1]1718  Exp_Rev Access'!$F$7:$GK$318,45,FALSE)),"",VLOOKUP($B250,'[1]1718  Exp_Rev Access'!$F$7:$GK$318,45,FALSE))</f>
        <v>0</v>
      </c>
      <c r="BE250" s="90">
        <f>IF(ISNA(VLOOKUP($B250,'[1]1718  Exp_Rev Access'!$F$7:$GK$318,46,FALSE)),"",VLOOKUP($B250,'[1]1718  Exp_Rev Access'!$F$7:$GK$318,46,FALSE))</f>
        <v>24353.02</v>
      </c>
      <c r="BF250" s="90">
        <f>IF(ISNA(VLOOKUP($B250,'[1]1718  Exp_Rev Access'!$F$7:$GK$318,47,FALSE)),"",VLOOKUP($B250,'[1]1718  Exp_Rev Access'!$F$7:$GK$318,47,FALSE))</f>
        <v>0</v>
      </c>
      <c r="BG250" s="90">
        <f>IF(ISNA(VLOOKUP($B250,'[1]1718  Exp_Rev Access'!$F$7:$GK$318,48,FALSE)),"",VLOOKUP($B250,'[1]1718  Exp_Rev Access'!$F$7:$GK$318,48,FALSE))</f>
        <v>107554.12</v>
      </c>
      <c r="BH250" s="90">
        <f>IF(ISNA(VLOOKUP($B250,'[1]1718  Exp_Rev Access'!$F$7:$GK$318,49,FALSE)),"",VLOOKUP($B250,'[1]1718  Exp_Rev Access'!$F$7:$GK$318,49,FALSE))</f>
        <v>0</v>
      </c>
      <c r="BI250" s="90">
        <f>IF(ISNA(VLOOKUP($B250,'[1]1718  Exp_Rev Access'!$F$7:$GK$318,50,FALSE)),"",VLOOKUP($B250,'[1]1718  Exp_Rev Access'!$F$7:$GK$318,50,FALSE))</f>
        <v>0</v>
      </c>
      <c r="BJ250" s="90">
        <f>IF(ISNA(VLOOKUP($B250,'[1]1718  Exp_Rev Access'!$F$7:$GK$318,51,FALSE)),"",VLOOKUP($B250,'[1]1718  Exp_Rev Access'!$F$7:$GK$318,51,FALSE))</f>
        <v>6183.58</v>
      </c>
      <c r="BK250" s="90">
        <f>IF(ISNA(VLOOKUP($B250,'[1]1718  Exp_Rev Access'!$F$7:$GK$318,52,FALSE)),"",VLOOKUP($B250,'[1]1718  Exp_Rev Access'!$F$7:$GK$318,52,FALSE))</f>
        <v>213199.86</v>
      </c>
      <c r="BL250" s="90">
        <f>IF(ISNA(VLOOKUP($B250,'[1]1718  Exp_Rev Access'!$F$7:$GK$318,53,FALSE)),"",VLOOKUP($B250,'[1]1718  Exp_Rev Access'!$F$7:$GK$318,53,FALSE))</f>
        <v>0</v>
      </c>
      <c r="BM250" s="90">
        <f>IF(ISNA(VLOOKUP($B250,'[1]1718  Exp_Rev Access'!$F$7:$GK$318,54,FALSE)),"",VLOOKUP($B250,'[1]1718  Exp_Rev Access'!$F$7:$GK$318,54,FALSE))</f>
        <v>0</v>
      </c>
      <c r="BN250" s="90">
        <f>IF(ISNA(VLOOKUP($B250,'[1]1718  Exp_Rev Access'!$F$7:$GK$318,55,FALSE)),"",VLOOKUP($B250,'[1]1718  Exp_Rev Access'!$F$7:$GK$318,55,FALSE))</f>
        <v>0</v>
      </c>
      <c r="BO250" s="90">
        <f>IF(ISNA(VLOOKUP($B250,'[1]1718  Exp_Rev Access'!$F$7:$GK$318,56,FALSE)),"",VLOOKUP($B250,'[1]1718  Exp_Rev Access'!$F$7:$GK$318,56,FALSE))</f>
        <v>0</v>
      </c>
      <c r="BP250" s="90">
        <f>IF(ISNA(VLOOKUP($B250,'[1]1718  Exp_Rev Access'!$F$7:$GK$318,57,FALSE)),"",VLOOKUP($B250,'[1]1718  Exp_Rev Access'!$F$7:$GK$318,57,FALSE))</f>
        <v>0</v>
      </c>
      <c r="BQ250" s="90">
        <f>IF(ISNA(VLOOKUP($B250,'[1]1718  Exp_Rev Access'!$F$7:$GK$318,58,FALSE)),"",VLOOKUP($B250,'[1]1718  Exp_Rev Access'!$F$7:$GK$318,58,FALSE))</f>
        <v>0</v>
      </c>
      <c r="BR250" s="90">
        <f>IF(ISNA(VLOOKUP($B250,'[1]1718  Exp_Rev Access'!$F$7:$GK$318,59,FALSE)),"",VLOOKUP($B250,'[1]1718  Exp_Rev Access'!$F$7:$GK$318,59,FALSE))</f>
        <v>0</v>
      </c>
      <c r="BS250" s="90">
        <f>IF(ISNA(VLOOKUP($B250,'[1]1718  Exp_Rev Access'!$F$7:$GK$318,60,FALSE)),"",VLOOKUP($B250,'[1]1718  Exp_Rev Access'!$F$7:$GK$318,60,FALSE))</f>
        <v>0</v>
      </c>
      <c r="BT250" s="90">
        <f>IF(ISNA(VLOOKUP($B250,'[1]1718  Exp_Rev Access'!$F$7:$GK$318,61,FALSE)),"",VLOOKUP($B250,'[1]1718  Exp_Rev Access'!$F$7:$GK$318,61,FALSE))</f>
        <v>0</v>
      </c>
      <c r="BU250" s="90">
        <f>IF(ISNA(VLOOKUP($B250,'[1]1718  Exp_Rev Access'!$F$7:$GK$318,62,FALSE)),"",VLOOKUP($B250,'[1]1718  Exp_Rev Access'!$F$7:$GK$318,62,FALSE))</f>
        <v>0</v>
      </c>
      <c r="BV250" s="56">
        <f t="shared" si="571"/>
        <v>1182928.22</v>
      </c>
      <c r="BW250" s="92">
        <f t="shared" si="672"/>
        <v>0.14128779391468818</v>
      </c>
      <c r="BX250" s="71">
        <f t="shared" si="673"/>
        <v>1956.9999999999998</v>
      </c>
      <c r="BY250" s="90">
        <f>IF(ISNA(VLOOKUP($B250,'[1]1718  Exp_Rev Access'!$F$7:$GK$318,64,FALSE)),"",VLOOKUP($B250,'[1]1718  Exp_Rev Access'!$F$7:$GK$318,64,FALSE))</f>
        <v>0</v>
      </c>
      <c r="BZ250" s="90">
        <f>IF(ISNA(VLOOKUP($B250,'[1]1718  Exp_Rev Access'!$F$7:$GK$318,65,FALSE)),"",VLOOKUP($B250,'[1]1718  Exp_Rev Access'!$F$7:$GK$318,65,FALSE))</f>
        <v>0</v>
      </c>
      <c r="CA250" s="90">
        <f>IF(ISNA(VLOOKUP($B250,'[1]1718  Exp_Rev Access'!$F$7:$GK$318,66,FALSE)),"",VLOOKUP($B250,'[1]1718  Exp_Rev Access'!$F$7:$GK$318,66,FALSE))</f>
        <v>0</v>
      </c>
      <c r="CB250" s="90">
        <f>IF(ISNA(VLOOKUP($B250,'[1]1718  Exp_Rev Access'!$F$7:$GK$318,67,FALSE)),"",VLOOKUP($B250,'[1]1718  Exp_Rev Access'!$F$7:$GK$318,67,FALSE))</f>
        <v>0</v>
      </c>
      <c r="CC250" s="90">
        <f>IF(ISNA(VLOOKUP($B250,'[1]1718  Exp_Rev Access'!$F$7:$GK$318,68,FALSE)),"",VLOOKUP($B250,'[1]1718  Exp_Rev Access'!$F$7:$GK$318,68,FALSE))</f>
        <v>65883.34</v>
      </c>
      <c r="CD250" s="90">
        <f>IF(ISNA(VLOOKUP($B250,'[1]1718  Exp_Rev Access'!$F$7:$GK$318,69,FALSE)),"",VLOOKUP($B250,'[1]1718  Exp_Rev Access'!$F$7:$GK$318,69,FALSE))</f>
        <v>0</v>
      </c>
      <c r="CE250" s="56">
        <f t="shared" si="566"/>
        <v>65883.34</v>
      </c>
      <c r="CF250" s="92">
        <f t="shared" si="591"/>
        <v>7.8690419308209015E-3</v>
      </c>
      <c r="CG250" s="78">
        <f t="shared" si="592"/>
        <v>108.9953677662707</v>
      </c>
      <c r="CH250" s="90">
        <f>IF(ISNA(VLOOKUP($B250,'[1]1718  Exp_Rev Access'!$F$7:$GK$318,$CH$2,FALSE)),"",VLOOKUP($B250,'[1]1718  Exp_Rev Access'!$F$7:$GK$318,$CH$2,FALSE))</f>
        <v>0</v>
      </c>
      <c r="CI250" s="90">
        <f>IF(ISNA(VLOOKUP($B250,'[1]1718  Exp_Rev Access'!$F$7:$GK$318,$CI$2,FALSE)),"",VLOOKUP($B250,'[1]1718  Exp_Rev Access'!$F$7:$GK$318,$CI$2,FALSE))</f>
        <v>0</v>
      </c>
      <c r="CJ250" s="90">
        <f>IF(ISNA(VLOOKUP($B250,'[1]1718  Exp_Rev Access'!$F$7:$GK$318,$CJ$2,FALSE)),"",VLOOKUP($B250,'[1]1718  Exp_Rev Access'!$F$7:$GK$318,$CJ$2,FALSE))</f>
        <v>0</v>
      </c>
      <c r="CK250" s="90">
        <f>IF(ISNA(VLOOKUP($B250,'[1]1718  Exp_Rev Access'!$F$7:$GK$318,$CK$2,FALSE)),"",VLOOKUP($B250,'[1]1718  Exp_Rev Access'!$F$7:$GK$318,$CK$2,FALSE))</f>
        <v>0</v>
      </c>
      <c r="CL250" s="90">
        <f>IF(ISNA(VLOOKUP($B250,'[1]1718  Exp_Rev Access'!$F$7:$GK$318,$CL$2,FALSE)),"",VLOOKUP($B250,'[1]1718  Exp_Rev Access'!$F$7:$GK$318,$CL$2,FALSE))</f>
        <v>0</v>
      </c>
      <c r="CM250" s="90">
        <f>IF(ISNA(VLOOKUP($B250,'[1]1718  Exp_Rev Access'!$F$7:$GK$318,$CM$2,FALSE)),"",VLOOKUP($B250,'[1]1718  Exp_Rev Access'!$F$7:$GK$318,$CM$2,FALSE))</f>
        <v>0</v>
      </c>
      <c r="CN250" s="90">
        <f>IF(ISNA(VLOOKUP($B250,'[1]1718  Exp_Rev Access'!$F$7:$GK$318,$CN$2,FALSE)),"",VLOOKUP($B250,'[1]1718  Exp_Rev Access'!$F$7:$GK$318,$CN$2,FALSE))</f>
        <v>0</v>
      </c>
      <c r="CO250" s="90">
        <f>IF(ISNA(VLOOKUP($B250,'[1]1718  Exp_Rev Access'!$F$7:$GK$318,$CO$2,FALSE)),"",VLOOKUP($B250,'[1]1718  Exp_Rev Access'!$F$7:$GK$318,$CO$2,FALSE))</f>
        <v>0</v>
      </c>
      <c r="CP250" s="90">
        <f>IF(ISNA(VLOOKUP($B250,'[1]1718  Exp_Rev Access'!$F$7:$GK$318,$CP$2,FALSE)),"",VLOOKUP($B250,'[1]1718  Exp_Rev Access'!$F$7:$GK$318,$CP$2,FALSE))</f>
        <v>0</v>
      </c>
      <c r="CQ250" s="90">
        <f>IF(ISNA(VLOOKUP($B250,'[1]1718  Exp_Rev Access'!$F$7:$GK$318,$CQ$2,FALSE)),"",VLOOKUP($B250,'[1]1718  Exp_Rev Access'!$F$7:$GK$318,$CQ$2,FALSE))</f>
        <v>98255.06</v>
      </c>
      <c r="CR250" s="90">
        <f>IF(ISNA(VLOOKUP($B250,'[1]1718  Exp_Rev Access'!$F$7:$GK$318,$CR$2,FALSE)),"",VLOOKUP($B250,'[1]1718  Exp_Rev Access'!$F$7:$GK$318,$CR$2,FALSE))</f>
        <v>0</v>
      </c>
      <c r="CS250" s="90">
        <f>IF(ISNA(VLOOKUP($B250,'[1]1718  Exp_Rev Access'!$F$7:$GK$318,$CS$2,FALSE)),"",VLOOKUP($B250,'[1]1718  Exp_Rev Access'!$F$7:$GK$318,$CS$2,FALSE))</f>
        <v>8672</v>
      </c>
      <c r="CT250" s="90">
        <f>IF(ISNA(VLOOKUP($B250,'[1]1718  Exp_Rev Access'!$F$7:$GK$318,$CT$2,FALSE)),"",VLOOKUP($B250,'[1]1718  Exp_Rev Access'!$F$7:$GK$318,$CT$2,FALSE))</f>
        <v>0</v>
      </c>
      <c r="CU250" s="90">
        <f>IF(ISNA(VLOOKUP($B250,'[1]1718  Exp_Rev Access'!$F$7:$GK$318,$CU$2,FALSE)),"",VLOOKUP($B250,'[1]1718  Exp_Rev Access'!$F$7:$GK$318,$CU$2,FALSE))</f>
        <v>376060.88</v>
      </c>
      <c r="CV250" s="90">
        <f>IF(ISNA(VLOOKUP($B250,'[1]1718  Exp_Rev Access'!$F$7:$GK$318,$CV$2,FALSE)),"",VLOOKUP($B250,'[1]1718  Exp_Rev Access'!$F$7:$GK$318,$CV$2,FALSE))</f>
        <v>39157.75</v>
      </c>
      <c r="CW250" s="90">
        <f>IF(ISNA(VLOOKUP($B250,'[1]1718  Exp_Rev Access'!$F$7:$GK$318,$CW$2,FALSE)),"",VLOOKUP($B250,'[1]1718  Exp_Rev Access'!$F$7:$GK$318,$CW$2,FALSE))</f>
        <v>0</v>
      </c>
      <c r="CX250" s="90">
        <f>IF(ISNA(VLOOKUP($B250,'[1]1718  Exp_Rev Access'!$F$7:$GK$318,$CX$2,FALSE)),"",VLOOKUP($B250,'[1]1718  Exp_Rev Access'!$F$7:$GK$318,$CX$2,FALSE))</f>
        <v>0</v>
      </c>
      <c r="CY250" s="90">
        <f>IF(ISNA(VLOOKUP($B250,'[1]1718  Exp_Rev Access'!$F$7:$GK$318,$CY$2,FALSE)),"",VLOOKUP($B250,'[1]1718  Exp_Rev Access'!$F$7:$GK$318,$CY$2,FALSE))</f>
        <v>0</v>
      </c>
      <c r="CZ250" s="90">
        <f>IF(ISNA(VLOOKUP($B250,'[1]1718  Exp_Rev Access'!$F$7:$GK$318,$CZ$2,FALSE)),"",VLOOKUP($B250,'[1]1718  Exp_Rev Access'!$F$7:$GK$318,$CZ$2,FALSE))</f>
        <v>0</v>
      </c>
      <c r="DA250" s="90">
        <f>IF(ISNA(VLOOKUP($B250,'[1]1718  Exp_Rev Access'!$F$7:$GK$318,$DA$2,FALSE)),"",VLOOKUP($B250,'[1]1718  Exp_Rev Access'!$F$7:$GK$318,$DA$2,FALSE))</f>
        <v>0</v>
      </c>
      <c r="DB250" s="90">
        <f>IF(ISNA(VLOOKUP($B250,'[1]1718  Exp_Rev Access'!$F$7:$GK$318,$DB$2,FALSE)),"",VLOOKUP($B250,'[1]1718  Exp_Rev Access'!$F$7:$GK$318,$DB$2,FALSE))</f>
        <v>12331.78</v>
      </c>
      <c r="DC250" s="90">
        <f>IF(ISNA(VLOOKUP($B250,'[1]1718  Exp_Rev Access'!$F$7:$GK$318,$DC$2,FALSE)),"",VLOOKUP($B250,'[1]1718  Exp_Rev Access'!$F$7:$GK$318,$DC$2,FALSE))</f>
        <v>0</v>
      </c>
      <c r="DD250" s="90">
        <f>IF(ISNA(VLOOKUP($B250,'[1]1718  Exp_Rev Access'!$F$7:$GK$318,$DD$2,FALSE)),"",VLOOKUP($B250,'[1]1718  Exp_Rev Access'!$F$7:$GK$318,$DD$2,FALSE))</f>
        <v>0</v>
      </c>
      <c r="DE250" s="90">
        <f>IF(ISNA(VLOOKUP($B250,'[1]1718  Exp_Rev Access'!$F$7:$GK$318,$DE$2,FALSE)),"",VLOOKUP($B250,'[1]1718  Exp_Rev Access'!$F$7:$GK$318,$DE$2,FALSE))</f>
        <v>0</v>
      </c>
      <c r="DF250" s="90">
        <f>IF(ISNA(VLOOKUP($B250,'[1]1718  Exp_Rev Access'!$F$7:$GK$318,$DF$2,FALSE)),"",VLOOKUP($B250,'[1]1718  Exp_Rev Access'!$F$7:$GK$318,$DF$2,FALSE))</f>
        <v>0</v>
      </c>
      <c r="DG250" s="90">
        <f>IF(ISNA(VLOOKUP($B250,'[1]1718  Exp_Rev Access'!$F$7:$GK$318,$DG$2,FALSE)),"",VLOOKUP($B250,'[1]1718  Exp_Rev Access'!$F$7:$GK$318,$DG$2,FALSE))</f>
        <v>0</v>
      </c>
      <c r="DH250" s="90">
        <f>IF(ISNA(VLOOKUP($B250,'[1]1718  Exp_Rev Access'!$F$7:$GK$318,$DH$2,FALSE)),"",VLOOKUP($B250,'[1]1718  Exp_Rev Access'!$F$7:$GK$318,$DH$2,FALSE))</f>
        <v>0</v>
      </c>
      <c r="DI250" s="90">
        <f>IF(ISNA(VLOOKUP($B250,'[1]1718  Exp_Rev Access'!$F$7:$GK$318,$DI$2,FALSE)),"",VLOOKUP($B250,'[1]1718  Exp_Rev Access'!$F$7:$GK$318,$DI$2,FALSE))</f>
        <v>224304.29</v>
      </c>
      <c r="DJ250" s="90">
        <f>IF(ISNA(VLOOKUP($B250,'[1]1718  Exp_Rev Access'!$F$7:$GK$318,$DJ$2,FALSE)),"",VLOOKUP($B250,'[1]1718  Exp_Rev Access'!$F$7:$GK$318,$DJ$2,FALSE))</f>
        <v>0</v>
      </c>
      <c r="DK250" s="90">
        <f>IF(ISNA(VLOOKUP($B250,'[1]1718  Exp_Rev Access'!$F$7:$GK$318,$DK$2,FALSE)),"",VLOOKUP($B250,'[1]1718  Exp_Rev Access'!$F$7:$GK$318,$DK$2,FALSE))</f>
        <v>0</v>
      </c>
      <c r="DL250" s="90">
        <f>IF(ISNA(VLOOKUP($B250,'[1]1718  Exp_Rev Access'!$F$7:$GK$318,$DL$2,FALSE)),"",VLOOKUP($B250,'[1]1718  Exp_Rev Access'!$F$7:$GK$318,$DL$2,FALSE))</f>
        <v>0</v>
      </c>
      <c r="DM250" s="90">
        <f>IF(ISNA(VLOOKUP($B250,'[1]1718  Exp_Rev Access'!$F$7:$GK$318,$DM$2,FALSE)),"",VLOOKUP($B250,'[1]1718  Exp_Rev Access'!$F$7:$GK$318,$DM$2,FALSE))</f>
        <v>0</v>
      </c>
      <c r="DN250" s="90">
        <f>IF(ISNA(VLOOKUP($B250,'[1]1718  Exp_Rev Access'!$F$7:$GK$318,$DN$2,FALSE)),"",VLOOKUP($B250,'[1]1718  Exp_Rev Access'!$F$7:$GK$318,$DN$2,FALSE))</f>
        <v>0</v>
      </c>
      <c r="DO250" s="90">
        <f>IF(ISNA(VLOOKUP($B250,'[1]1718  Exp_Rev Access'!$F$7:$GK$318,$DO$2,FALSE)),"",VLOOKUP($B250,'[1]1718  Exp_Rev Access'!$F$7:$GK$318,$DO$2,FALSE))</f>
        <v>0</v>
      </c>
      <c r="DP250" s="90">
        <f>IF(ISNA(VLOOKUP($B250,'[1]1718  Exp_Rev Access'!$F$7:$GK$318,$DP$2,FALSE)),"",VLOOKUP($B250,'[1]1718  Exp_Rev Access'!$F$7:$GK$318,$DP$2,FALSE))</f>
        <v>0</v>
      </c>
      <c r="DQ250" s="90">
        <f>IF(ISNA(VLOOKUP($B250,'[1]1718  Exp_Rev Access'!$F$7:$GK$318,$DQ$2,FALSE)),"",VLOOKUP($B250,'[1]1718  Exp_Rev Access'!$F$7:$GK$318,$DQ$2,FALSE))</f>
        <v>0</v>
      </c>
      <c r="DR250" s="90">
        <f>IF(ISNA(VLOOKUP($B250,'[1]1718  Exp_Rev Access'!$F$7:$GK$318,$DR$2,FALSE)),"",VLOOKUP($B250,'[1]1718  Exp_Rev Access'!$F$7:$GK$318,$DR$2,FALSE))</f>
        <v>0</v>
      </c>
      <c r="DS250" s="90">
        <f>IF(ISNA(VLOOKUP($B250,'[1]1718  Exp_Rev Access'!$F$7:$GK$318,$DS$2,FALSE)),"",VLOOKUP($B250,'[1]1718  Exp_Rev Access'!$F$7:$GK$318,$DS$2,FALSE))</f>
        <v>0</v>
      </c>
      <c r="DT250" s="90">
        <f>IF(ISNA(VLOOKUP($B250,'[1]1718  Exp_Rev Access'!$F$7:$GK$318,$DT$2,FALSE)),"",VLOOKUP($B250,'[1]1718  Exp_Rev Access'!$F$7:$GK$318,$DT$2,FALSE))</f>
        <v>0</v>
      </c>
      <c r="DU250" s="90">
        <f>IF(ISNA(VLOOKUP($B250,'[1]1718  Exp_Rev Access'!$F$7:$GK$318,$DU$2,FALSE)),"",VLOOKUP($B250,'[1]1718  Exp_Rev Access'!$F$7:$GK$318,$DU$2,FALSE))</f>
        <v>0</v>
      </c>
      <c r="DV250" s="90">
        <f>IF(ISNA(VLOOKUP($B250,'[1]1718  Exp_Rev Access'!$F$7:$GK$318,$DV$2,FALSE)),"",VLOOKUP($B250,'[1]1718  Exp_Rev Access'!$F$7:$GK$318,$DV$2,FALSE))</f>
        <v>0</v>
      </c>
      <c r="DW250" s="90">
        <f>IF(ISNA(VLOOKUP($B250,'[1]1718  Exp_Rev Access'!$F$7:$GK$318,$DW$2,FALSE)),"",VLOOKUP($B250,'[1]1718  Exp_Rev Access'!$F$7:$GK$318,$DW$2,FALSE))</f>
        <v>0</v>
      </c>
      <c r="DX250" s="90">
        <f>IF(ISNA(VLOOKUP($B250,'[1]1718  Exp_Rev Access'!$F$7:$GK$318,$DX$2,FALSE)),"",VLOOKUP($B250,'[1]1718  Exp_Rev Access'!$F$7:$GK$318,$DX$2,FALSE))</f>
        <v>0</v>
      </c>
      <c r="DY250" s="90">
        <f>IF(ISNA(VLOOKUP($B250,'[1]1718  Exp_Rev Access'!$F$7:$GK$318,$DY$2,FALSE)),"",VLOOKUP($B250,'[1]1718  Exp_Rev Access'!$F$7:$GK$318,$DY$2,FALSE))</f>
        <v>0</v>
      </c>
      <c r="DZ250" s="90">
        <f>IF(ISNA(VLOOKUP($B250,'[1]1718  Exp_Rev Access'!$F$7:$GK$318,$DZ$2,FALSE)),"",VLOOKUP($B250,'[1]1718  Exp_Rev Access'!$F$7:$GK$318,$DZ$2,FALSE))</f>
        <v>0</v>
      </c>
      <c r="EA250" s="90">
        <f>IF(ISNA(VLOOKUP($B250,'[1]1718  Exp_Rev Access'!$F$7:$GK$318,$EA$2,FALSE)),"",VLOOKUP($B250,'[1]1718  Exp_Rev Access'!$F$7:$GK$318,$EA$2,FALSE))</f>
        <v>0</v>
      </c>
      <c r="EB250" s="90">
        <f>IF(ISNA(VLOOKUP($B250,'[1]1718  Exp_Rev Access'!$F$7:$GK$318,$EB$2,FALSE)),"",VLOOKUP($B250,'[1]1718  Exp_Rev Access'!$F$7:$GK$318,$EB$2,FALSE))</f>
        <v>0</v>
      </c>
      <c r="EC250" s="90">
        <f>IF(ISNA(VLOOKUP($B250,'[1]1718  Exp_Rev Access'!$F$7:$GK$318,$EC$2,FALSE)),"",VLOOKUP($B250,'[1]1718  Exp_Rev Access'!$F$7:$GK$318,$EC$2,FALSE))</f>
        <v>0</v>
      </c>
      <c r="ED250" s="90">
        <f>IF(ISNA(VLOOKUP($B250,'[1]1718  Exp_Rev Access'!$F$7:$GK$318,$ED$2,FALSE)),"",VLOOKUP($B250,'[1]1718  Exp_Rev Access'!$F$7:$GK$318,$ED$2,FALSE))</f>
        <v>0</v>
      </c>
      <c r="EE250" s="90">
        <f>IF(ISNA(VLOOKUP($B250,'[1]1718  Exp_Rev Access'!$F$7:$GK$318,$EE$2,FALSE)),"",VLOOKUP($B250,'[1]1718  Exp_Rev Access'!$F$7:$GK$318,$EE$2,FALSE))</f>
        <v>0</v>
      </c>
      <c r="EF250" s="90">
        <f>IF(ISNA(VLOOKUP($B250,'[1]1718  Exp_Rev Access'!$F$7:$GK$318,$EF$2,FALSE)),"",VLOOKUP($B250,'[1]1718  Exp_Rev Access'!$F$7:$GK$318,$EF$2,FALSE))</f>
        <v>0</v>
      </c>
      <c r="EG250" s="90">
        <f>IF(ISNA(VLOOKUP($B250,'[1]1718  Exp_Rev Access'!$F$7:$GK$318,$EG$2,FALSE)),"",VLOOKUP($B250,'[1]1718  Exp_Rev Access'!$F$7:$GK$318,$EG$2,FALSE))</f>
        <v>0</v>
      </c>
      <c r="EH250" s="90">
        <f>IF(ISNA(VLOOKUP($B250,'[1]1718  Exp_Rev Access'!$F$7:$GK$318,$EH$2,FALSE)),"",VLOOKUP($B250,'[1]1718  Exp_Rev Access'!$F$7:$GK$318,$EH$2,FALSE))</f>
        <v>0</v>
      </c>
      <c r="EI250" s="90">
        <f>IF(ISNA(VLOOKUP($B250,'[1]1718  Exp_Rev Access'!$F$7:$GK$318,$EI$2,FALSE)),"",VLOOKUP($B250,'[1]1718  Exp_Rev Access'!$F$7:$GK$318,$EI$2,FALSE))</f>
        <v>0</v>
      </c>
      <c r="EJ250" s="90">
        <f>IF(ISNA(VLOOKUP($B250,'[1]1718  Exp_Rev Access'!$F$7:$GK$318,$EJ$2,FALSE)),"",VLOOKUP($B250,'[1]1718  Exp_Rev Access'!$F$7:$GK$318,$EJ$2,FALSE))</f>
        <v>0</v>
      </c>
      <c r="EK250" s="90">
        <f>IF(ISNA(VLOOKUP($B250,'[1]1718  Exp_Rev Access'!$F$7:$GK$318,$EK$2,FALSE)),"",VLOOKUP($B250,'[1]1718  Exp_Rev Access'!$F$7:$GK$318,$EK$2,FALSE))</f>
        <v>0</v>
      </c>
      <c r="EL250" s="90">
        <f>IF(ISNA(VLOOKUP($B250,'[1]1718  Exp_Rev Access'!$F$7:$GK$318,$EL$2,FALSE)),"",VLOOKUP($B250,'[1]1718  Exp_Rev Access'!$F$7:$GK$318,$EL$2,FALSE))</f>
        <v>0</v>
      </c>
      <c r="EM250" s="90">
        <f>IF(ISNA(VLOOKUP($B250,'[1]1718  Exp_Rev Access'!$F$7:$GK$318,$EM$2,FALSE)),"",VLOOKUP($B250,'[1]1718  Exp_Rev Access'!$F$7:$GK$318,$EM$2,FALSE))</f>
        <v>0</v>
      </c>
      <c r="EN250" s="90">
        <f>IF(ISNA(VLOOKUP($B250,'[1]1718  Exp_Rev Access'!$F$7:$GK$318,$EN$2,FALSE)),"",VLOOKUP($B250,'[1]1718  Exp_Rev Access'!$F$7:$GK$318,$EN$2,FALSE))</f>
        <v>40113.279999999999</v>
      </c>
      <c r="EO250" s="90">
        <f>IF(ISNA(VLOOKUP($B250,'[1]1718  Exp_Rev Access'!$F$7:$GK$318,$EO$2,FALSE)),"",VLOOKUP($B250,'[1]1718  Exp_Rev Access'!$F$7:$GK$318,$EO$2,FALSE))</f>
        <v>0</v>
      </c>
      <c r="EP250" s="90">
        <f>IF(ISNA(VLOOKUP($B250,'[1]1718  Exp_Rev Access'!$F$7:$GK$318,$EP$2,FALSE)),"",VLOOKUP($B250,'[1]1718  Exp_Rev Access'!$F$7:$GK$318,$EP$2,FALSE))</f>
        <v>0</v>
      </c>
      <c r="EQ250" s="90">
        <f>IF(ISNA(VLOOKUP($B250,'[1]1718  Exp_Rev Access'!$F$7:$GK$318,$EQ$2,FALSE)),"",VLOOKUP($B250,'[1]1718  Exp_Rev Access'!$F$7:$GK$318,$EQ$2,FALSE))</f>
        <v>0</v>
      </c>
      <c r="ER250" s="90">
        <f>IF(ISNA(VLOOKUP($B250,'[1]1718  Exp_Rev Access'!$F$7:$GK$318,$ER$2,FALSE)),"",VLOOKUP($B250,'[1]1718  Exp_Rev Access'!$F$7:$GK$318,$ER$2,FALSE))</f>
        <v>0</v>
      </c>
      <c r="ES250" s="90">
        <f>IF(ISNA(VLOOKUP($B250,'[1]1718  Exp_Rev Access'!$F$7:$GK$318,$ES$2,FALSE)),"",VLOOKUP($B250,'[1]1718  Exp_Rev Access'!$F$7:$GK$318,$ES$2,FALSE))</f>
        <v>0</v>
      </c>
      <c r="ET250" s="90">
        <f>IF(ISNA(VLOOKUP($B250,'[1]1718  Exp_Rev Access'!$F$7:$GK$318,$ET$2,FALSE)),"",VLOOKUP($B250,'[1]1718  Exp_Rev Access'!$F$7:$GK$318,$ET$2,FALSE))</f>
        <v>0</v>
      </c>
      <c r="EU250" s="90">
        <f>IF(ISNA(VLOOKUP($B250,'[1]1718  Exp_Rev Access'!$F$7:$GK$318,$EU$2,FALSE)),"",VLOOKUP($B250,'[1]1718  Exp_Rev Access'!$F$7:$GK$318,$EU$2,FALSE))</f>
        <v>0</v>
      </c>
      <c r="EV250" s="90">
        <f>IF(ISNA(VLOOKUP($B250,'[1]1718  Exp_Rev Access'!$F$7:$GK$318,$EV$2,FALSE)),"",VLOOKUP($B250,'[1]1718  Exp_Rev Access'!$F$7:$GK$318,$EV$2,FALSE))</f>
        <v>13690.59</v>
      </c>
      <c r="EW250" s="90">
        <f>IF(ISNA(VLOOKUP($B250,'[1]1718  Exp_Rev Access'!$F$7:$GK$318,$EW$2,FALSE)),"",VLOOKUP($B250,'[1]1718  Exp_Rev Access'!$F$7:$GK$318,$EW$2,FALSE))</f>
        <v>0</v>
      </c>
      <c r="EX250" s="90">
        <f>IF(ISNA(VLOOKUP($B250,'[1]1718  Exp_Rev Access'!$F$7:$GK$318,$EX$2,FALSE)),"",VLOOKUP($B250,'[1]1718  Exp_Rev Access'!$F$7:$GK$318,$EX$2,FALSE))</f>
        <v>0</v>
      </c>
      <c r="EY250" s="90">
        <f>IF(ISNA(VLOOKUP($B250,'[1]1718  Exp_Rev Access'!$F$7:$GK$318,$EY$2,FALSE)),"",VLOOKUP($B250,'[1]1718  Exp_Rev Access'!$F$7:$GK$318,$EY$2,FALSE))</f>
        <v>0</v>
      </c>
      <c r="EZ250" s="90">
        <f>IF(ISNA(VLOOKUP($B250,'[1]1718  Exp_Rev Access'!$F$7:$GK$318,$EZ$2,FALSE)),"",VLOOKUP($B250,'[1]1718  Exp_Rev Access'!$F$7:$GK$318,$EZ$2,FALSE))</f>
        <v>0</v>
      </c>
      <c r="FA250" s="90">
        <f>IF(ISNA(VLOOKUP($B250,'[1]1718  Exp_Rev Access'!$F$7:$GK$318,$FA$2,FALSE)),"",VLOOKUP($B250,'[1]1718  Exp_Rev Access'!$F$7:$GK$318,$FA$2,FALSE))</f>
        <v>0</v>
      </c>
      <c r="FB250" s="90">
        <f>IF(ISNA(VLOOKUP($B250,'[1]1718  Exp_Rev Access'!$F$7:$GK$318,$FB$2,FALSE)),"",VLOOKUP($B250,'[1]1718  Exp_Rev Access'!$F$7:$GK$318,$FB$2,FALSE))</f>
        <v>0</v>
      </c>
      <c r="FC250" s="90">
        <f>IF(ISNA(VLOOKUP($B250,'[1]1718  Exp_Rev Access'!$F$7:$GK$318,$FC$2,FALSE)),"",VLOOKUP($B250,'[1]1718  Exp_Rev Access'!$F$7:$GK$318,$FC$2,FALSE))</f>
        <v>0</v>
      </c>
      <c r="FD250" s="90">
        <f>IF(ISNA(VLOOKUP($B250,'[1]1718  Exp_Rev Access'!$F$7:$GK$318,$FD$2,FALSE)),"",VLOOKUP($B250,'[1]1718  Exp_Rev Access'!$F$7:$GK$318,$FD$2,FALSE))</f>
        <v>0</v>
      </c>
      <c r="FE250" s="90">
        <f>IF(ISNA(VLOOKUP($B250,'[1]1718  Exp_Rev Access'!$F$7:$GK$318,$FE$2,FALSE)),"",VLOOKUP($B250,'[1]1718  Exp_Rev Access'!$F$7:$GK$318,$FE$2,FALSE))</f>
        <v>0</v>
      </c>
      <c r="FF250" s="90">
        <f>IF(ISNA(VLOOKUP($B250,'[1]1718  Exp_Rev Access'!$F$7:$GK$318,$FF$2,FALSE)),"",VLOOKUP($B250,'[1]1718  Exp_Rev Access'!$F$7:$GK$318,$FF$2,FALSE))</f>
        <v>0</v>
      </c>
      <c r="FG250" s="90">
        <f>IF(ISNA(VLOOKUP($B250,'[1]1718  Exp_Rev Access'!$F$7:$GK$318,$FG$2,FALSE)),"",VLOOKUP($B250,'[1]1718  Exp_Rev Access'!$F$7:$GK$318,$FG$2,FALSE))</f>
        <v>0</v>
      </c>
      <c r="FH250" s="90">
        <f>IF(ISNA(VLOOKUP($B250,'[1]1718  Exp_Rev Access'!$F$7:$GK$318,$FH$2,FALSE)),"",VLOOKUP($B250,'[1]1718  Exp_Rev Access'!$F$7:$GK$318,$FH$2,FALSE))</f>
        <v>0</v>
      </c>
      <c r="FI250" s="90">
        <f>IF(ISNA(VLOOKUP($B250,'[1]1718  Exp_Rev Access'!$F$7:$GK$318,$FI$2,FALSE)),"",VLOOKUP($B250,'[1]1718  Exp_Rev Access'!$F$7:$GK$318,$FI$2,FALSE))</f>
        <v>0</v>
      </c>
      <c r="FJ250" s="90">
        <f>IF(ISNA(VLOOKUP($B250,'[1]1718  Exp_Rev Access'!$F$7:$GK$318,$FJ$2,FALSE)),"",VLOOKUP($B250,'[1]1718  Exp_Rev Access'!$F$7:$GK$318,$FJ$2,FALSE))</f>
        <v>0</v>
      </c>
      <c r="FK250" s="90">
        <f>IF(ISNA(VLOOKUP($B250,'[1]1718  Exp_Rev Access'!$F$7:$GK$318,$FK$2,FALSE)),"",VLOOKUP($B250,'[1]1718  Exp_Rev Access'!$F$7:$GK$318,$FK$2,FALSE))</f>
        <v>0</v>
      </c>
      <c r="FL250" s="90">
        <f>IF(ISNA(VLOOKUP($B250,'[1]1718  Exp_Rev Access'!$F$7:$GK$318,$FL$2,FALSE)),"",VLOOKUP($B250,'[1]1718  Exp_Rev Access'!$F$7:$GK$318,$FL$2,FALSE))</f>
        <v>0</v>
      </c>
      <c r="FM250" s="90">
        <f>IF(ISNA(VLOOKUP($B250,'[1]1718  Exp_Rev Access'!$F$7:$GK$318,$FM$2,FALSE)),"",VLOOKUP($B250,'[1]1718  Exp_Rev Access'!$F$7:$GK$318,$FM$2,FALSE))</f>
        <v>0</v>
      </c>
      <c r="FN250" s="90">
        <f>IF(ISNA(VLOOKUP($B250,'[1]1718  Exp_Rev Access'!$F$7:$GK$318,$FN$2,FALSE)),"",VLOOKUP($B250,'[1]1718  Exp_Rev Access'!$F$7:$GK$318,$FN$2,FALSE))</f>
        <v>0</v>
      </c>
      <c r="FO250" s="90">
        <f>IF(ISNA(VLOOKUP($B250,'[1]1718  Exp_Rev Access'!$F$7:$GK$318,$FO$2,FALSE)),"",VLOOKUP($B250,'[1]1718  Exp_Rev Access'!$F$7:$GK$318,$FO$2,FALSE))</f>
        <v>0</v>
      </c>
      <c r="FP250" s="90">
        <f>IF(ISNA(VLOOKUP($B250,'[1]1718  Exp_Rev Access'!$F$7:$GK$318,$FP$2,FALSE)),"",VLOOKUP($B250,'[1]1718  Exp_Rev Access'!$F$7:$GK$318,$FP$2,FALSE))</f>
        <v>0</v>
      </c>
      <c r="FQ250" s="90">
        <f>IF(ISNA(VLOOKUP($B250,'[1]1718  Exp_Rev Access'!$F$7:$GK$318,$FQ$2,FALSE)),"",VLOOKUP($B250,'[1]1718  Exp_Rev Access'!$F$7:$GK$318,$FQ$2,FALSE))</f>
        <v>0</v>
      </c>
      <c r="FR250" s="90">
        <f>IF(ISNA(VLOOKUP($B250,'[1]1718  Exp_Rev Access'!$F$7:$GK$318,$FR$2,FALSE)),"",VLOOKUP($B250,'[1]1718  Exp_Rev Access'!$F$7:$GK$318,$FR$2,FALSE))</f>
        <v>22886.6</v>
      </c>
      <c r="FS250" s="56">
        <f t="shared" si="674"/>
        <v>835472.23</v>
      </c>
      <c r="FT250" s="92">
        <f t="shared" si="675"/>
        <v>9.9787989041029868E-2</v>
      </c>
      <c r="FU250" s="94">
        <f t="shared" si="676"/>
        <v>1382.1795156007013</v>
      </c>
      <c r="FV250" s="95">
        <f>IF(ISNA(VLOOKUP($B250,'[1]1718  Exp_Rev Access'!$F$7:$GK$318,$FV$2,FALSE)),"",VLOOKUP($B250,'[1]1718  Exp_Rev Access'!$F$7:$GK$318,$FV$2,FALSE))</f>
        <v>0</v>
      </c>
      <c r="FW250" s="95">
        <f>IF(ISNA(VLOOKUP($B250,'[1]1718  Exp_Rev Access'!$F$7:$GK$318,$FW$2,FALSE)),"",VLOOKUP($B250,'[1]1718  Exp_Rev Access'!$F$7:$GK$318,$FW$2,FALSE))</f>
        <v>0</v>
      </c>
      <c r="FX250" s="95">
        <f>IF(ISNA(VLOOKUP($B250,'[1]1718  Exp_Rev Access'!$F$7:$GK$318,$FX$2,FALSE)),"",VLOOKUP($B250,'[1]1718  Exp_Rev Access'!$F$7:$GK$318,$FX$2,FALSE))</f>
        <v>0</v>
      </c>
      <c r="FY250" s="95">
        <f>IF(ISNA(VLOOKUP($B250,'[1]1718  Exp_Rev Access'!$F$7:$GK$318,$FY$2,FALSE)),"",VLOOKUP($B250,'[1]1718  Exp_Rev Access'!$F$7:$GK$318,$FY$2,FALSE))</f>
        <v>0</v>
      </c>
      <c r="FZ250" s="95">
        <f>IF(ISNA(VLOOKUP($B250,'[1]1718  Exp_Rev Access'!$F$7:$GK$318,$FZ$2,FALSE)),"",VLOOKUP($B250,'[1]1718  Exp_Rev Access'!$F$7:$GK$318,$FZ$2,FALSE))</f>
        <v>0</v>
      </c>
      <c r="GA250" s="95">
        <f>IF(ISNA(VLOOKUP($B250,'[1]1718  Exp_Rev Access'!$F$7:$GK$318,$GA$2,FALSE)),"",VLOOKUP($B250,'[1]1718  Exp_Rev Access'!$F$7:$GK$318,$GA$2,FALSE))</f>
        <v>0</v>
      </c>
      <c r="GB250" s="95">
        <f>IF(ISNA(VLOOKUP($B250,'[1]1718  Exp_Rev Access'!$F$7:$GK$318,$GB$2,FALSE)),"",VLOOKUP($B250,'[1]1718  Exp_Rev Access'!$F$7:$GK$318,$GB$2,FALSE))</f>
        <v>0</v>
      </c>
      <c r="GC250" s="95">
        <f>IF(ISNA(VLOOKUP($B250,'[1]1718  Exp_Rev Access'!$F$7:$GK$318,$GC$2,FALSE)),"",VLOOKUP($B250,'[1]1718  Exp_Rev Access'!$F$7:$GK$318,$GC$2,FALSE))</f>
        <v>0</v>
      </c>
      <c r="GD250" s="95">
        <f>IF(ISNA(VLOOKUP($B250,'[1]1718  Exp_Rev Access'!$F$7:$GK$318,$GD$2,FALSE)),"",VLOOKUP($B250,'[1]1718  Exp_Rev Access'!$F$7:$GK$318,$GD$2,FALSE))</f>
        <v>0</v>
      </c>
      <c r="GE250" s="95">
        <f>IF(ISNA(VLOOKUP($B250,'[1]1718  Exp_Rev Access'!$F$7:$GK$318,$GE$2,FALSE)),"",VLOOKUP($B250,'[1]1718  Exp_Rev Access'!$F$7:$GK$318,$GE$2,FALSE))</f>
        <v>0</v>
      </c>
      <c r="GF250" s="95">
        <f>IF(ISNA(VLOOKUP($B250,'[1]1718  Exp_Rev Access'!$F$7:$GK$318,$GF$2,FALSE)),"",VLOOKUP($B250,'[1]1718  Exp_Rev Access'!$F$7:$GK$318,$GF$2,FALSE))</f>
        <v>170073.46</v>
      </c>
      <c r="GG250" s="95">
        <f>IF(ISNA(VLOOKUP($B250,'[1]1718  Exp_Rev Access'!$F$7:$GK$318,$GG$2,FALSE)),"",VLOOKUP($B250,'[1]1718  Exp_Rev Access'!$F$7:$GK$318,$GG$2,FALSE))</f>
        <v>0</v>
      </c>
      <c r="GH250" s="95">
        <f>IF(ISNA(VLOOKUP($B250,'[1]1718  Exp_Rev Access'!$F$7:$GK$318,$GH$2,FALSE)),"",VLOOKUP($B250,'[1]1718  Exp_Rev Access'!$F$7:$GK$318,$GH$2,FALSE))</f>
        <v>0</v>
      </c>
      <c r="GI250" s="95">
        <f>IF(ISNA(VLOOKUP($B250,'[1]1718  Exp_Rev Access'!$F$7:$GK$318,$GI$2,FALSE)),"",VLOOKUP($B250,'[1]1718  Exp_Rev Access'!$F$7:$GK$318,$GI$2,FALSE))</f>
        <v>0</v>
      </c>
      <c r="GJ250" s="95">
        <f>IF(ISNA(VLOOKUP($B250,'[1]1718  Exp_Rev Access'!$F$7:$GK$318,$GJ$2,FALSE)),"",VLOOKUP($B250,'[1]1718  Exp_Rev Access'!$F$7:$GK$318,$GJ$2,FALSE))</f>
        <v>0</v>
      </c>
      <c r="GK250" s="95">
        <f>IF(ISNA(VLOOKUP($B250,'[1]1718  Exp_Rev Access'!$F$7:$GK$318,$GK$2,FALSE)),"",VLOOKUP($B250,'[1]1718  Exp_Rev Access'!$F$7:$GK$318,$GK$2,FALSE))</f>
        <v>0</v>
      </c>
      <c r="GL250" s="95">
        <f>IF(ISNA(VLOOKUP($B250,'[1]1718  Exp_Rev Access'!$F$7:$GK$318,$GL$2,FALSE)),"",VLOOKUP($B250,'[1]1718  Exp_Rev Access'!$F$7:$GK$318,$GL$2,FALSE))</f>
        <v>0</v>
      </c>
      <c r="GM250" s="95">
        <f>IF(ISNA(VLOOKUP($B250,'[1]1718  Exp_Rev Access'!$F$7:$GK$318,$GM$2,FALSE)),"",VLOOKUP($B250,'[1]1718  Exp_Rev Access'!$F$7:$GK$318,$GM$2,FALSE))</f>
        <v>0</v>
      </c>
      <c r="GN250" s="95">
        <f>IF(ISNA(VLOOKUP($B250,'[1]1718  Exp_Rev Access'!$F$7:$GK$318,$GN$2,FALSE)),"",VLOOKUP($B250,'[1]1718  Exp_Rev Access'!$F$7:$GK$318,$GN$2,FALSE))</f>
        <v>0</v>
      </c>
      <c r="GO250" s="95">
        <f>IF(ISNA(VLOOKUP($B250,'[1]1718  Exp_Rev Access'!$F$7:$GK$318,$GO$2,FALSE)),"",VLOOKUP($B250,'[1]1718  Exp_Rev Access'!$F$7:$GK$318,$GO$2,FALSE))</f>
        <v>0</v>
      </c>
      <c r="GP250" s="95">
        <f>IF(ISNA(VLOOKUP($B250,'[1]1718  Exp_Rev Access'!$F$7:$GK$318,$GP$2,FALSE)),"",VLOOKUP($B250,'[1]1718  Exp_Rev Access'!$F$7:$GK$318,$GP$2,FALSE))</f>
        <v>0</v>
      </c>
      <c r="GQ250" s="95">
        <f>IF(ISNA(VLOOKUP($B250,'[1]1718  Exp_Rev Access'!$F$7:$GK$318,$GQ$2,FALSE)),"",VLOOKUP($B250,'[1]1718  Exp_Rev Access'!$F$7:$GK$318,$GQ$2,FALSE))</f>
        <v>0</v>
      </c>
      <c r="GR250" s="95">
        <f>IF(ISNA(VLOOKUP($B250,'[1]1718  Exp_Rev Access'!$F$7:$GK$318,$GR$2,FALSE)),"",VLOOKUP($B250,'[1]1718  Exp_Rev Access'!$F$7:$GK$318,$GR$2,FALSE))</f>
        <v>0</v>
      </c>
      <c r="GS250" s="95">
        <f>IF(ISNA(VLOOKUP($B250,'[1]1718  Exp_Rev Access'!$F$7:$GK$318,$GS$2,FALSE)),"",VLOOKUP($B250,'[1]1718  Exp_Rev Access'!$F$7:$GK$318,$GS$2,FALSE))</f>
        <v>0</v>
      </c>
      <c r="GT250" s="95">
        <f>IF(ISNA(VLOOKUP($B250,'[1]1718  Exp_Rev Access'!$F$7:$GK$318,$GT$2,FALSE)),"",VLOOKUP($B250,'[1]1718  Exp_Rev Access'!$F$7:$GK$318,$GT$2,FALSE))</f>
        <v>0</v>
      </c>
      <c r="GU250" s="56">
        <f t="shared" si="677"/>
        <v>170073.46</v>
      </c>
      <c r="GV250" s="92">
        <f t="shared" si="678"/>
        <v>2.0313408337521918E-2</v>
      </c>
      <c r="GW250" s="96">
        <f t="shared" si="679"/>
        <v>281.36429209542399</v>
      </c>
      <c r="HE250" s="41"/>
      <c r="HF250" s="41"/>
      <c r="HG250" s="41"/>
      <c r="HH250" s="41"/>
      <c r="HI250" s="41"/>
      <c r="HJ250" s="41"/>
      <c r="HK250" s="41"/>
      <c r="HL250" s="41"/>
      <c r="HM250" s="41"/>
      <c r="HN250" s="41"/>
    </row>
    <row r="251" spans="1:222" s="97" customFormat="1" x14ac:dyDescent="0.3">
      <c r="A251" s="98"/>
      <c r="B251" s="99"/>
      <c r="C251" s="82" t="s">
        <v>185</v>
      </c>
      <c r="D251" s="111">
        <f>SUM(D243:D250)</f>
        <v>10094.119999999999</v>
      </c>
      <c r="E251" s="112">
        <f>SUM(E243:E250)</f>
        <v>122866242.97</v>
      </c>
      <c r="F251" s="113">
        <f t="shared" si="661"/>
        <v>122866242.97</v>
      </c>
      <c r="G251" s="113">
        <f t="shared" si="662"/>
        <v>0</v>
      </c>
      <c r="H251" s="103">
        <f>SUM(H243:H250)</f>
        <v>9895241.3499999996</v>
      </c>
      <c r="I251" s="103">
        <f t="shared" ref="I251:M251" si="680">SUM(I243:I250)</f>
        <v>996.78</v>
      </c>
      <c r="J251" s="103">
        <f t="shared" si="680"/>
        <v>0</v>
      </c>
      <c r="K251" s="103">
        <f t="shared" si="680"/>
        <v>31017.4</v>
      </c>
      <c r="L251" s="103">
        <f t="shared" si="680"/>
        <v>0</v>
      </c>
      <c r="M251" s="103">
        <f t="shared" si="680"/>
        <v>0</v>
      </c>
      <c r="N251" s="102">
        <f t="shared" si="663"/>
        <v>9927255.5299999993</v>
      </c>
      <c r="O251" s="58">
        <f t="shared" si="664"/>
        <v>8.0797257977717418E-2</v>
      </c>
      <c r="P251" s="102">
        <f t="shared" si="665"/>
        <v>983.46914144075959</v>
      </c>
      <c r="Q251" s="103">
        <f>SUM(Q243:Q250)</f>
        <v>43434.58</v>
      </c>
      <c r="R251" s="103">
        <f t="shared" ref="R251:AL251" si="681">SUM(R243:R250)</f>
        <v>0</v>
      </c>
      <c r="S251" s="103">
        <f t="shared" si="681"/>
        <v>348.68</v>
      </c>
      <c r="T251" s="103">
        <f t="shared" si="681"/>
        <v>0</v>
      </c>
      <c r="U251" s="103">
        <f t="shared" si="681"/>
        <v>63625</v>
      </c>
      <c r="V251" s="103">
        <f t="shared" si="681"/>
        <v>1725</v>
      </c>
      <c r="W251" s="103">
        <f t="shared" si="681"/>
        <v>0</v>
      </c>
      <c r="X251" s="103">
        <f t="shared" si="681"/>
        <v>0</v>
      </c>
      <c r="Y251" s="103">
        <f t="shared" si="681"/>
        <v>70481.91</v>
      </c>
      <c r="Z251" s="103">
        <f t="shared" si="681"/>
        <v>15921.939999999999</v>
      </c>
      <c r="AA251" s="103">
        <f t="shared" si="681"/>
        <v>0</v>
      </c>
      <c r="AB251" s="103">
        <f t="shared" si="681"/>
        <v>0</v>
      </c>
      <c r="AC251" s="103">
        <f t="shared" si="681"/>
        <v>45641.22</v>
      </c>
      <c r="AD251" s="103">
        <f t="shared" si="681"/>
        <v>324033.58</v>
      </c>
      <c r="AE251" s="103">
        <f t="shared" si="681"/>
        <v>258887.29999999996</v>
      </c>
      <c r="AF251" s="103">
        <f t="shared" si="681"/>
        <v>0</v>
      </c>
      <c r="AG251" s="103">
        <f t="shared" si="681"/>
        <v>124546.32</v>
      </c>
      <c r="AH251" s="103">
        <f t="shared" si="681"/>
        <v>12032.1</v>
      </c>
      <c r="AI251" s="103">
        <f t="shared" si="681"/>
        <v>37430.050000000003</v>
      </c>
      <c r="AJ251" s="103">
        <f t="shared" si="681"/>
        <v>52488.21</v>
      </c>
      <c r="AK251" s="103">
        <f t="shared" si="681"/>
        <v>275812.09000000003</v>
      </c>
      <c r="AL251" s="103">
        <f t="shared" si="681"/>
        <v>89674.51</v>
      </c>
      <c r="AM251" s="102">
        <f t="shared" si="666"/>
        <v>1416082.4900000002</v>
      </c>
      <c r="AN251" s="61">
        <f t="shared" si="667"/>
        <v>1.1525399131360777E-2</v>
      </c>
      <c r="AO251" s="59">
        <f t="shared" si="668"/>
        <v>140.28785966483463</v>
      </c>
      <c r="AP251" s="103">
        <f>SUM(AP243:AP250)</f>
        <v>68372829.859999999</v>
      </c>
      <c r="AQ251" s="103">
        <f t="shared" ref="AQ251:AT251" si="682">SUM(AQ243:AQ250)</f>
        <v>1641613.6900000002</v>
      </c>
      <c r="AR251" s="103">
        <f t="shared" si="682"/>
        <v>10462383.240000002</v>
      </c>
      <c r="AS251" s="103">
        <f t="shared" si="682"/>
        <v>104704.79000000001</v>
      </c>
      <c r="AT251" s="103">
        <f t="shared" si="682"/>
        <v>5024</v>
      </c>
      <c r="AU251" s="102">
        <f t="shared" si="669"/>
        <v>80586555.579999998</v>
      </c>
      <c r="AV251" s="64">
        <f t="shared" si="670"/>
        <v>0.65588849819129458</v>
      </c>
      <c r="AW251" s="102">
        <f t="shared" si="671"/>
        <v>7983.5147174790873</v>
      </c>
      <c r="AX251" s="103">
        <f>SUM(AX243:AX250)</f>
        <v>0</v>
      </c>
      <c r="AY251" s="103">
        <f t="shared" ref="AY251:BU251" si="683">SUM(AY243:AY250)</f>
        <v>8556772.1199999992</v>
      </c>
      <c r="AZ251" s="103">
        <f t="shared" si="683"/>
        <v>594991.24</v>
      </c>
      <c r="BA251" s="103">
        <f t="shared" si="683"/>
        <v>0</v>
      </c>
      <c r="BB251" s="103">
        <f t="shared" si="683"/>
        <v>0</v>
      </c>
      <c r="BC251" s="103">
        <f t="shared" si="683"/>
        <v>3787442.5900000003</v>
      </c>
      <c r="BD251" s="103">
        <f t="shared" si="683"/>
        <v>111561.36</v>
      </c>
      <c r="BE251" s="103">
        <f t="shared" si="683"/>
        <v>517390.36000000004</v>
      </c>
      <c r="BF251" s="103">
        <f t="shared" si="683"/>
        <v>0</v>
      </c>
      <c r="BG251" s="103">
        <f t="shared" si="683"/>
        <v>1264951.27</v>
      </c>
      <c r="BH251" s="103">
        <f t="shared" si="683"/>
        <v>162962.84</v>
      </c>
      <c r="BI251" s="103">
        <f t="shared" si="683"/>
        <v>0</v>
      </c>
      <c r="BJ251" s="103">
        <f t="shared" si="683"/>
        <v>50621.610000000008</v>
      </c>
      <c r="BK251" s="103">
        <f t="shared" si="683"/>
        <v>3217037.5</v>
      </c>
      <c r="BL251" s="103">
        <f t="shared" si="683"/>
        <v>0</v>
      </c>
      <c r="BM251" s="103">
        <f t="shared" si="683"/>
        <v>4996.01</v>
      </c>
      <c r="BN251" s="103">
        <f t="shared" si="683"/>
        <v>0</v>
      </c>
      <c r="BO251" s="103">
        <f t="shared" si="683"/>
        <v>0</v>
      </c>
      <c r="BP251" s="103">
        <f t="shared" si="683"/>
        <v>0</v>
      </c>
      <c r="BQ251" s="103">
        <f t="shared" si="683"/>
        <v>0</v>
      </c>
      <c r="BR251" s="103">
        <f t="shared" si="683"/>
        <v>0</v>
      </c>
      <c r="BS251" s="103">
        <f t="shared" si="683"/>
        <v>443079.67999999999</v>
      </c>
      <c r="BT251" s="103">
        <f t="shared" si="683"/>
        <v>0</v>
      </c>
      <c r="BU251" s="103">
        <f t="shared" si="683"/>
        <v>0</v>
      </c>
      <c r="BV251" s="102">
        <f t="shared" si="571"/>
        <v>18711806.579999998</v>
      </c>
      <c r="BW251" s="61">
        <f t="shared" si="672"/>
        <v>0.15229412186526142</v>
      </c>
      <c r="BX251" s="59">
        <f t="shared" si="673"/>
        <v>1853.7333199922332</v>
      </c>
      <c r="BY251" s="90">
        <f>SUM(BY243:BY250)</f>
        <v>0</v>
      </c>
      <c r="BZ251" s="90">
        <f t="shared" ref="BZ251:CD251" si="684">SUM(BZ243:BZ250)</f>
        <v>1790662.1</v>
      </c>
      <c r="CA251" s="90">
        <f t="shared" si="684"/>
        <v>77465.39</v>
      </c>
      <c r="CB251" s="90">
        <f t="shared" si="684"/>
        <v>0</v>
      </c>
      <c r="CC251" s="90">
        <f t="shared" si="684"/>
        <v>731952.43</v>
      </c>
      <c r="CD251" s="90">
        <f t="shared" si="684"/>
        <v>0</v>
      </c>
      <c r="CE251" s="56">
        <f t="shared" si="566"/>
        <v>2600079.92</v>
      </c>
      <c r="CF251" s="61">
        <f t="shared" si="591"/>
        <v>2.1161873734796759E-2</v>
      </c>
      <c r="CG251" s="62">
        <f t="shared" si="592"/>
        <v>257.58361501547438</v>
      </c>
      <c r="CH251" s="103">
        <f>SUM(CH243:CH250)</f>
        <v>95826.14</v>
      </c>
      <c r="CI251" s="103">
        <f t="shared" ref="CI251:ET251" si="685">SUM(CI243:CI250)</f>
        <v>0</v>
      </c>
      <c r="CJ251" s="103">
        <f t="shared" si="685"/>
        <v>0</v>
      </c>
      <c r="CK251" s="103">
        <f t="shared" si="685"/>
        <v>0</v>
      </c>
      <c r="CL251" s="103">
        <f t="shared" si="685"/>
        <v>0</v>
      </c>
      <c r="CM251" s="103">
        <f t="shared" si="685"/>
        <v>0</v>
      </c>
      <c r="CN251" s="103">
        <f t="shared" si="685"/>
        <v>0</v>
      </c>
      <c r="CO251" s="103">
        <f t="shared" si="685"/>
        <v>0</v>
      </c>
      <c r="CP251" s="103">
        <f t="shared" si="685"/>
        <v>0</v>
      </c>
      <c r="CQ251" s="103">
        <f t="shared" si="685"/>
        <v>1897393.6600000001</v>
      </c>
      <c r="CR251" s="103">
        <f t="shared" si="685"/>
        <v>0</v>
      </c>
      <c r="CS251" s="103">
        <f t="shared" si="685"/>
        <v>66217.100000000006</v>
      </c>
      <c r="CT251" s="103">
        <f t="shared" si="685"/>
        <v>0</v>
      </c>
      <c r="CU251" s="103">
        <f t="shared" si="685"/>
        <v>2882651.37</v>
      </c>
      <c r="CV251" s="103">
        <f t="shared" si="685"/>
        <v>922794.25</v>
      </c>
      <c r="CW251" s="103">
        <f t="shared" si="685"/>
        <v>284701.17000000004</v>
      </c>
      <c r="CX251" s="103">
        <f t="shared" si="685"/>
        <v>0</v>
      </c>
      <c r="CY251" s="103">
        <f t="shared" si="685"/>
        <v>0</v>
      </c>
      <c r="CZ251" s="103">
        <f t="shared" si="685"/>
        <v>0</v>
      </c>
      <c r="DA251" s="103">
        <f t="shared" si="685"/>
        <v>0</v>
      </c>
      <c r="DB251" s="103">
        <f t="shared" si="685"/>
        <v>129379.60999999999</v>
      </c>
      <c r="DC251" s="103">
        <f t="shared" si="685"/>
        <v>0</v>
      </c>
      <c r="DD251" s="103">
        <f t="shared" si="685"/>
        <v>0</v>
      </c>
      <c r="DE251" s="103">
        <f t="shared" si="685"/>
        <v>3200</v>
      </c>
      <c r="DF251" s="103">
        <f t="shared" si="685"/>
        <v>0</v>
      </c>
      <c r="DG251" s="103">
        <f t="shared" si="685"/>
        <v>0</v>
      </c>
      <c r="DH251" s="103">
        <f t="shared" si="685"/>
        <v>12076.07</v>
      </c>
      <c r="DI251" s="103">
        <f t="shared" si="685"/>
        <v>2361698.52</v>
      </c>
      <c r="DJ251" s="103">
        <f t="shared" si="685"/>
        <v>0</v>
      </c>
      <c r="DK251" s="103">
        <f t="shared" si="685"/>
        <v>0</v>
      </c>
      <c r="DL251" s="103">
        <f t="shared" si="685"/>
        <v>0</v>
      </c>
      <c r="DM251" s="103">
        <f t="shared" si="685"/>
        <v>0</v>
      </c>
      <c r="DN251" s="103">
        <f t="shared" si="685"/>
        <v>0</v>
      </c>
      <c r="DO251" s="103">
        <f t="shared" si="685"/>
        <v>0</v>
      </c>
      <c r="DP251" s="103">
        <f t="shared" si="685"/>
        <v>0</v>
      </c>
      <c r="DQ251" s="103">
        <f t="shared" si="685"/>
        <v>0</v>
      </c>
      <c r="DR251" s="103">
        <f t="shared" si="685"/>
        <v>0</v>
      </c>
      <c r="DS251" s="103">
        <f t="shared" si="685"/>
        <v>0</v>
      </c>
      <c r="DT251" s="103">
        <f t="shared" si="685"/>
        <v>0</v>
      </c>
      <c r="DU251" s="103">
        <f t="shared" si="685"/>
        <v>0</v>
      </c>
      <c r="DV251" s="103">
        <f t="shared" si="685"/>
        <v>0</v>
      </c>
      <c r="DW251" s="103">
        <f t="shared" si="685"/>
        <v>0</v>
      </c>
      <c r="DX251" s="103">
        <f t="shared" si="685"/>
        <v>0</v>
      </c>
      <c r="DY251" s="103">
        <f t="shared" si="685"/>
        <v>12964.810000000001</v>
      </c>
      <c r="DZ251" s="103">
        <f t="shared" si="685"/>
        <v>0</v>
      </c>
      <c r="EA251" s="103">
        <f t="shared" si="685"/>
        <v>0</v>
      </c>
      <c r="EB251" s="103">
        <f t="shared" si="685"/>
        <v>0</v>
      </c>
      <c r="EC251" s="103">
        <f t="shared" si="685"/>
        <v>0</v>
      </c>
      <c r="ED251" s="103">
        <f t="shared" si="685"/>
        <v>0</v>
      </c>
      <c r="EE251" s="103">
        <f t="shared" si="685"/>
        <v>0</v>
      </c>
      <c r="EF251" s="103">
        <f t="shared" si="685"/>
        <v>0</v>
      </c>
      <c r="EG251" s="103">
        <f t="shared" si="685"/>
        <v>163768.79999999999</v>
      </c>
      <c r="EH251" s="103">
        <f t="shared" si="685"/>
        <v>0</v>
      </c>
      <c r="EI251" s="103">
        <f t="shared" si="685"/>
        <v>0</v>
      </c>
      <c r="EJ251" s="103">
        <f t="shared" si="685"/>
        <v>0</v>
      </c>
      <c r="EK251" s="103">
        <f t="shared" si="685"/>
        <v>0</v>
      </c>
      <c r="EL251" s="103">
        <f t="shared" si="685"/>
        <v>0</v>
      </c>
      <c r="EM251" s="103">
        <f t="shared" si="685"/>
        <v>0</v>
      </c>
      <c r="EN251" s="103">
        <f t="shared" si="685"/>
        <v>54062.879999999997</v>
      </c>
      <c r="EO251" s="103">
        <f t="shared" si="685"/>
        <v>0</v>
      </c>
      <c r="EP251" s="103">
        <f t="shared" si="685"/>
        <v>0</v>
      </c>
      <c r="EQ251" s="103">
        <f t="shared" si="685"/>
        <v>0</v>
      </c>
      <c r="ER251" s="103">
        <f t="shared" si="685"/>
        <v>0</v>
      </c>
      <c r="ES251" s="103">
        <f t="shared" si="685"/>
        <v>0</v>
      </c>
      <c r="ET251" s="103">
        <f t="shared" si="685"/>
        <v>0</v>
      </c>
      <c r="EU251" s="103">
        <f t="shared" ref="EU251:FR251" si="686">SUM(EU243:EU250)</f>
        <v>0</v>
      </c>
      <c r="EV251" s="103">
        <f t="shared" si="686"/>
        <v>30483.51</v>
      </c>
      <c r="EW251" s="103">
        <f t="shared" si="686"/>
        <v>0</v>
      </c>
      <c r="EX251" s="103">
        <f t="shared" si="686"/>
        <v>0</v>
      </c>
      <c r="EY251" s="103">
        <f t="shared" si="686"/>
        <v>0</v>
      </c>
      <c r="EZ251" s="103">
        <f t="shared" si="686"/>
        <v>0</v>
      </c>
      <c r="FA251" s="103">
        <f t="shared" si="686"/>
        <v>0</v>
      </c>
      <c r="FB251" s="103">
        <f t="shared" si="686"/>
        <v>0</v>
      </c>
      <c r="FC251" s="103">
        <f t="shared" si="686"/>
        <v>25949</v>
      </c>
      <c r="FD251" s="103">
        <f t="shared" si="686"/>
        <v>0</v>
      </c>
      <c r="FE251" s="103">
        <f t="shared" si="686"/>
        <v>0</v>
      </c>
      <c r="FF251" s="103">
        <f t="shared" si="686"/>
        <v>0</v>
      </c>
      <c r="FG251" s="103">
        <f t="shared" si="686"/>
        <v>0</v>
      </c>
      <c r="FH251" s="103">
        <f t="shared" si="686"/>
        <v>0</v>
      </c>
      <c r="FI251" s="103">
        <f t="shared" si="686"/>
        <v>0</v>
      </c>
      <c r="FJ251" s="103">
        <f t="shared" si="686"/>
        <v>29190.2</v>
      </c>
      <c r="FK251" s="103">
        <f t="shared" si="686"/>
        <v>0</v>
      </c>
      <c r="FL251" s="103">
        <f t="shared" si="686"/>
        <v>0</v>
      </c>
      <c r="FM251" s="103">
        <f t="shared" si="686"/>
        <v>0</v>
      </c>
      <c r="FN251" s="103">
        <f t="shared" si="686"/>
        <v>0</v>
      </c>
      <c r="FO251" s="103">
        <f t="shared" si="686"/>
        <v>0</v>
      </c>
      <c r="FP251" s="103">
        <f t="shared" si="686"/>
        <v>0</v>
      </c>
      <c r="FQ251" s="103">
        <f t="shared" si="686"/>
        <v>0</v>
      </c>
      <c r="FR251" s="103">
        <f t="shared" si="686"/>
        <v>194298.88</v>
      </c>
      <c r="FS251" s="102">
        <f t="shared" si="674"/>
        <v>9166655.9700000025</v>
      </c>
      <c r="FT251" s="61">
        <f t="shared" si="675"/>
        <v>7.4606789858775169E-2</v>
      </c>
      <c r="FU251" s="115">
        <f t="shared" si="676"/>
        <v>908.11838674396608</v>
      </c>
      <c r="FV251" s="134">
        <f>SUM(FV243:FV250)</f>
        <v>0</v>
      </c>
      <c r="FW251" s="134">
        <f t="shared" ref="FW251:GT251" si="687">SUM(FW243:FW250)</f>
        <v>21708.07</v>
      </c>
      <c r="FX251" s="134">
        <f t="shared" si="687"/>
        <v>0</v>
      </c>
      <c r="FY251" s="134">
        <f t="shared" si="687"/>
        <v>0</v>
      </c>
      <c r="FZ251" s="134">
        <f t="shared" si="687"/>
        <v>0</v>
      </c>
      <c r="GA251" s="134">
        <f t="shared" si="687"/>
        <v>1200</v>
      </c>
      <c r="GB251" s="134">
        <f t="shared" si="687"/>
        <v>0</v>
      </c>
      <c r="GC251" s="134">
        <f t="shared" si="687"/>
        <v>0</v>
      </c>
      <c r="GD251" s="134">
        <f t="shared" si="687"/>
        <v>6860</v>
      </c>
      <c r="GE251" s="134">
        <f t="shared" si="687"/>
        <v>0</v>
      </c>
      <c r="GF251" s="134">
        <f t="shared" si="687"/>
        <v>170073.46</v>
      </c>
      <c r="GG251" s="134">
        <f t="shared" si="687"/>
        <v>0</v>
      </c>
      <c r="GH251" s="134">
        <f t="shared" si="687"/>
        <v>14802.55</v>
      </c>
      <c r="GI251" s="134">
        <f t="shared" si="687"/>
        <v>19989.87</v>
      </c>
      <c r="GJ251" s="134">
        <f t="shared" si="687"/>
        <v>0</v>
      </c>
      <c r="GK251" s="134">
        <f t="shared" si="687"/>
        <v>209744.55</v>
      </c>
      <c r="GL251" s="134">
        <f t="shared" si="687"/>
        <v>10202.51</v>
      </c>
      <c r="GM251" s="134">
        <f t="shared" si="687"/>
        <v>0</v>
      </c>
      <c r="GN251" s="134">
        <f t="shared" si="687"/>
        <v>0</v>
      </c>
      <c r="GO251" s="134">
        <f t="shared" si="687"/>
        <v>0</v>
      </c>
      <c r="GP251" s="134">
        <f t="shared" si="687"/>
        <v>0</v>
      </c>
      <c r="GQ251" s="134">
        <f t="shared" si="687"/>
        <v>3225.89</v>
      </c>
      <c r="GR251" s="134">
        <f t="shared" si="687"/>
        <v>0</v>
      </c>
      <c r="GS251" s="134">
        <f t="shared" si="687"/>
        <v>0</v>
      </c>
      <c r="GT251" s="134">
        <f t="shared" si="687"/>
        <v>0</v>
      </c>
      <c r="GU251" s="102">
        <f t="shared" si="677"/>
        <v>457806.9</v>
      </c>
      <c r="GV251" s="61">
        <f t="shared" si="678"/>
        <v>3.7260592407939242E-3</v>
      </c>
      <c r="GW251" s="65">
        <f t="shared" si="679"/>
        <v>45.353819847594451</v>
      </c>
    </row>
    <row r="252" spans="1:222" x14ac:dyDescent="0.3">
      <c r="A252" s="98"/>
      <c r="B252" s="88"/>
      <c r="C252" s="89"/>
      <c r="D252" s="75"/>
      <c r="E252" s="76"/>
      <c r="F252" s="70"/>
      <c r="G252" s="70"/>
      <c r="H252" s="90"/>
      <c r="I252" s="90" t="str">
        <f>IF(ISNA(VLOOKUP($B252,'[1]1718  Exp_Rev Access'!$F$7:$GK$318,4,FALSE)),"",VLOOKUP($B252,'[1]1718  Exp_Rev Access'!$F$7:$GK$318,4,FALSE))</f>
        <v/>
      </c>
      <c r="J252" s="90" t="str">
        <f>IF(ISNA(VLOOKUP($B252,'[1]1718  Exp_Rev Access'!$F$7:$GK$318,5,FALSE)),"",VLOOKUP($B252,'[1]1718  Exp_Rev Access'!$F$7:$GK$318,5,FALSE))</f>
        <v/>
      </c>
      <c r="K252" s="90" t="str">
        <f>IF(ISNA(VLOOKUP($B252,'[1]1718  Exp_Rev Access'!$F$7:$GK$318,6,FALSE)),"-",VLOOKUP($B252,'[1]1718  Exp_Rev Access'!$F$7:$GK$318,6,FALSE))</f>
        <v>-</v>
      </c>
      <c r="L252" s="90" t="str">
        <f>IF(ISNA(VLOOKUP($B252,'[1]1718  Exp_Rev Access'!$F$7:$GK$318,7,FALSE)),"",VLOOKUP($B252,'[1]1718  Exp_Rev Access'!$F$7:$GK$318,7,FALSE))</f>
        <v/>
      </c>
      <c r="M252" s="90" t="str">
        <f>IF(ISNA(VLOOKUP($B252,'[1]1718  Exp_Rev Access'!$F$7:$GK$318,8,FALSE)),"",VLOOKUP($B252,'[1]1718  Exp_Rev Access'!$F$7:$GK$318,8,FALSE))</f>
        <v/>
      </c>
      <c r="N252" s="56"/>
      <c r="O252" s="91"/>
      <c r="P252" s="56"/>
      <c r="Q252" s="90" t="str">
        <f>IF(ISNA(VLOOKUP($B252,'[1]1718  Exp_Rev Access'!$F$7:$GK$318,10,FALSE)),"",VLOOKUP($B252,'[1]1718  Exp_Rev Access'!$F$7:$GK$318,10,FALSE))</f>
        <v/>
      </c>
      <c r="R252" s="90" t="str">
        <f>IF(ISNA(VLOOKUP($B252,'[1]1718  Exp_Rev Access'!$F$7:$GK$318,11,FALSE)),"",VLOOKUP($B252,'[1]1718  Exp_Rev Access'!$F$7:$GK$318,11,FALSE))</f>
        <v/>
      </c>
      <c r="S252" s="90" t="str">
        <f>IF(ISNA(VLOOKUP($B252,'[1]1718  Exp_Rev Access'!$F$7:$GK$318,12,FALSE)),"",VLOOKUP($B252,'[1]1718  Exp_Rev Access'!$F$7:$GK$318,12,FALSE))</f>
        <v/>
      </c>
      <c r="T252" s="90" t="str">
        <f>IF(ISNA(VLOOKUP($B252,'[1]1718  Exp_Rev Access'!$F$7:$GK$318,13,FALSE)),"",VLOOKUP($B252,'[1]1718  Exp_Rev Access'!$F$7:$GK$318,13,FALSE))</f>
        <v/>
      </c>
      <c r="U252" s="90" t="str">
        <f>IF(ISNA(VLOOKUP($B252,'[1]1718  Exp_Rev Access'!$F$7:$GK$318,14,FALSE)),"",VLOOKUP($B252,'[1]1718  Exp_Rev Access'!$F$7:$GK$318,14,FALSE))</f>
        <v/>
      </c>
      <c r="V252" s="90" t="str">
        <f>IF(ISNA(VLOOKUP($B252,'[1]1718  Exp_Rev Access'!$F$7:$GK$318,15,FALSE)),"",VLOOKUP($B252,'[1]1718  Exp_Rev Access'!$F$7:$GK$318,15,FALSE))</f>
        <v/>
      </c>
      <c r="W252" s="90" t="str">
        <f>IF(ISNA(VLOOKUP($B252,'[1]1718  Exp_Rev Access'!$F$7:$GK$318,16,FALSE)),"",VLOOKUP($B252,'[1]1718  Exp_Rev Access'!$F$7:$GK$318,16,FALSE))</f>
        <v/>
      </c>
      <c r="X252" s="90" t="str">
        <f>IF(ISNA(VLOOKUP($B252,'[1]1718  Exp_Rev Access'!$F$7:$GK$318,17,FALSE)),"",VLOOKUP($B252,'[1]1718  Exp_Rev Access'!$F$7:$GK$318,17,FALSE))</f>
        <v/>
      </c>
      <c r="Y252" s="90" t="str">
        <f>IF(ISNA(VLOOKUP($B252,'[1]1718  Exp_Rev Access'!$F$7:$GK$318,18,FALSE)),"",VLOOKUP($B252,'[1]1718  Exp_Rev Access'!$F$7:$GK$318,18,FALSE))</f>
        <v/>
      </c>
      <c r="Z252" s="90" t="str">
        <f>IF(ISNA(VLOOKUP($B252,'[1]1718  Exp_Rev Access'!$F$7:$GK$318,19,FALSE)),"",VLOOKUP($B252,'[1]1718  Exp_Rev Access'!$F$7:$GK$318,19,FALSE))</f>
        <v/>
      </c>
      <c r="AA252" s="90" t="str">
        <f>IF(ISNA(VLOOKUP($B252,'[1]1718  Exp_Rev Access'!$F$7:$GK$318,20,FALSE)),"",VLOOKUP($B252,'[1]1718  Exp_Rev Access'!$F$7:$GK$318,20,FALSE))</f>
        <v/>
      </c>
      <c r="AB252" s="90" t="str">
        <f>IF(ISNA(VLOOKUP($B252,'[1]1718  Exp_Rev Access'!$F$7:$GK$318,21,FALSE)),"",VLOOKUP($B252,'[1]1718  Exp_Rev Access'!$F$7:$GK$318,21,FALSE))</f>
        <v/>
      </c>
      <c r="AC252" s="90" t="str">
        <f>IF(ISNA(VLOOKUP($B252,'[1]1718  Exp_Rev Access'!$F$7:$GK$318,22,FALSE)),"",VLOOKUP($B252,'[1]1718  Exp_Rev Access'!$F$7:$GK$318,22,FALSE))</f>
        <v/>
      </c>
      <c r="AD252" s="90" t="str">
        <f>IF(ISNA(VLOOKUP($B252,'[1]1718  Exp_Rev Access'!$F$7:$GK$318,23,FALSE)),"",VLOOKUP($B252,'[1]1718  Exp_Rev Access'!$F$7:$GK$318,23,FALSE))</f>
        <v/>
      </c>
      <c r="AE252" s="90" t="str">
        <f>IF(ISNA(VLOOKUP($B252,'[1]1718  Exp_Rev Access'!$F$7:$GK$318,24,FALSE)),"",VLOOKUP($B252,'[1]1718  Exp_Rev Access'!$F$7:$GK$318,24,FALSE))</f>
        <v/>
      </c>
      <c r="AF252" s="90" t="str">
        <f>IF(ISNA(VLOOKUP($B252,'[1]1718  Exp_Rev Access'!$F$7:$GK$318,25,FALSE)),"",VLOOKUP($B252,'[1]1718  Exp_Rev Access'!$F$7:$GK$318,25,FALSE))</f>
        <v/>
      </c>
      <c r="AG252" s="90" t="str">
        <f>IF(ISNA(VLOOKUP($B252,'[1]1718  Exp_Rev Access'!$F$7:$GK$318,26,FALSE)),"",VLOOKUP($B252,'[1]1718  Exp_Rev Access'!$F$7:$GK$318,26,FALSE))</f>
        <v/>
      </c>
      <c r="AH252" s="90" t="str">
        <f>IF(ISNA(VLOOKUP($B252,'[1]1718  Exp_Rev Access'!$F$7:$GK$318,27,FALSE)),"",VLOOKUP($B252,'[1]1718  Exp_Rev Access'!$F$7:$GK$318,27,FALSE))</f>
        <v/>
      </c>
      <c r="AI252" s="90" t="str">
        <f>IF(ISNA(VLOOKUP($B252,'[1]1718  Exp_Rev Access'!$F$7:$GK$318,28,FALSE)),"",VLOOKUP($B252,'[1]1718  Exp_Rev Access'!$F$7:$GK$318,28,FALSE))</f>
        <v/>
      </c>
      <c r="AJ252" s="90" t="str">
        <f>IF(ISNA(VLOOKUP($B252,'[1]1718  Exp_Rev Access'!$F$7:$GK$318,29,FALSE)),"",VLOOKUP($B252,'[1]1718  Exp_Rev Access'!$F$7:$GK$318,29,FALSE))</f>
        <v/>
      </c>
      <c r="AK252" s="90" t="str">
        <f>IF(ISNA(VLOOKUP($B252,'[1]1718  Exp_Rev Access'!$F$7:$GK$318,30,FALSE)),"",VLOOKUP($B252,'[1]1718  Exp_Rev Access'!$F$7:$GK$318,30,FALSE))</f>
        <v/>
      </c>
      <c r="AL252" s="90" t="str">
        <f>IF(ISNA(VLOOKUP($B252,'[1]1718  Exp_Rev Access'!$F$7:$GK$318,31,FALSE)),"",VLOOKUP($B252,'[1]1718  Exp_Rev Access'!$F$7:$GK$318,31,FALSE))</f>
        <v/>
      </c>
      <c r="AM252" s="56"/>
      <c r="AN252" s="92"/>
      <c r="AO252" s="71"/>
      <c r="AP252" s="90" t="str">
        <f>IF(ISNA(VLOOKUP($B252,'[1]1718  Exp_Rev Access'!$F$7:$GK$318,33,FALSE)),"",VLOOKUP($B252,'[1]1718  Exp_Rev Access'!$F$7:$GK$318,33,FALSE))</f>
        <v/>
      </c>
      <c r="AQ252" s="90" t="str">
        <f>IF(ISNA(VLOOKUP($B252,'[1]1718  Exp_Rev Access'!$F$7:$GK$318,34,FALSE)),"",VLOOKUP($B252,'[1]1718  Exp_Rev Access'!$F$7:$GK$318,34,FALSE))</f>
        <v/>
      </c>
      <c r="AR252" s="90" t="str">
        <f>IF(ISNA(VLOOKUP($B252,'[1]1718  Exp_Rev Access'!$F$7:$GK$318,35,FALSE)),"",VLOOKUP($B252,'[1]1718  Exp_Rev Access'!$F$7:$GK$318,35,FALSE))</f>
        <v/>
      </c>
      <c r="AS252" s="90" t="str">
        <f>IF(ISNA(VLOOKUP($B252,'[1]1718  Exp_Rev Access'!$F$7:$GK$318,36,FALSE)),"",VLOOKUP($B252,'[1]1718  Exp_Rev Access'!$F$7:$GK$318,36,FALSE))</f>
        <v/>
      </c>
      <c r="AT252" s="90" t="str">
        <f>IF(ISNA(VLOOKUP($B252,'[1]1718  Exp_Rev Access'!$F$7:$GK$318,37,FALSE)),"",VLOOKUP($B252,'[1]1718  Exp_Rev Access'!$F$7:$GK$318,37,FALSE))</f>
        <v/>
      </c>
      <c r="AU252" s="56"/>
      <c r="AV252" s="93"/>
      <c r="AW252" s="56"/>
      <c r="AX252" s="90" t="str">
        <f>IF(ISNA(VLOOKUP($B252,'[1]1718  Exp_Rev Access'!$F$7:$GK$318,39,FALSE)),"",VLOOKUP($B252,'[1]1718  Exp_Rev Access'!$F$7:$GK$318,39,FALSE))</f>
        <v/>
      </c>
      <c r="AY252" s="90" t="str">
        <f>IF(ISNA(VLOOKUP($B252,'[1]1718  Exp_Rev Access'!$F$7:$GK$318,40,FALSE)),"",VLOOKUP($B252,'[1]1718  Exp_Rev Access'!$F$7:$GK$318,40,FALSE))</f>
        <v/>
      </c>
      <c r="AZ252" s="90" t="str">
        <f>IF(ISNA(VLOOKUP($B252,'[1]1718  Exp_Rev Access'!$F$7:$GK$318,41,FALSE)),"",VLOOKUP($B252,'[1]1718  Exp_Rev Access'!$F$7:$GK$318,41,FALSE))</f>
        <v/>
      </c>
      <c r="BA252" s="90" t="str">
        <f>IF(ISNA(VLOOKUP($B252,'[1]1718  Exp_Rev Access'!$F$7:$GK$318,42,FALSE)),"",VLOOKUP($B252,'[1]1718  Exp_Rev Access'!$F$7:$GK$318,42,FALSE))</f>
        <v/>
      </c>
      <c r="BB252" s="90" t="str">
        <f>IF(ISNA(VLOOKUP($B252,'[1]1718  Exp_Rev Access'!$F$7:$GK$318,43,FALSE)),"",VLOOKUP($B252,'[1]1718  Exp_Rev Access'!$F$7:$GK$318,43,FALSE))</f>
        <v/>
      </c>
      <c r="BC252" s="90" t="str">
        <f>IF(ISNA(VLOOKUP($B252,'[1]1718  Exp_Rev Access'!$F$7:$GK$318,44,FALSE)),"",VLOOKUP($B252,'[1]1718  Exp_Rev Access'!$F$7:$GK$318,44,FALSE))</f>
        <v/>
      </c>
      <c r="BD252" s="90" t="str">
        <f>IF(ISNA(VLOOKUP($B252,'[1]1718  Exp_Rev Access'!$F$7:$GK$318,45,FALSE)),"",VLOOKUP($B252,'[1]1718  Exp_Rev Access'!$F$7:$GK$318,45,FALSE))</f>
        <v/>
      </c>
      <c r="BE252" s="90" t="str">
        <f>IF(ISNA(VLOOKUP($B252,'[1]1718  Exp_Rev Access'!$F$7:$GK$318,46,FALSE)),"",VLOOKUP($B252,'[1]1718  Exp_Rev Access'!$F$7:$GK$318,46,FALSE))</f>
        <v/>
      </c>
      <c r="BF252" s="90" t="str">
        <f>IF(ISNA(VLOOKUP($B252,'[1]1718  Exp_Rev Access'!$F$7:$GK$318,47,FALSE)),"",VLOOKUP($B252,'[1]1718  Exp_Rev Access'!$F$7:$GK$318,47,FALSE))</f>
        <v/>
      </c>
      <c r="BG252" s="90" t="str">
        <f>IF(ISNA(VLOOKUP($B252,'[1]1718  Exp_Rev Access'!$F$7:$GK$318,48,FALSE)),"",VLOOKUP($B252,'[1]1718  Exp_Rev Access'!$F$7:$GK$318,48,FALSE))</f>
        <v/>
      </c>
      <c r="BH252" s="90" t="str">
        <f>IF(ISNA(VLOOKUP($B252,'[1]1718  Exp_Rev Access'!$F$7:$GK$318,49,FALSE)),"",VLOOKUP($B252,'[1]1718  Exp_Rev Access'!$F$7:$GK$318,49,FALSE))</f>
        <v/>
      </c>
      <c r="BI252" s="90" t="str">
        <f>IF(ISNA(VLOOKUP($B252,'[1]1718  Exp_Rev Access'!$F$7:$GK$318,50,FALSE)),"",VLOOKUP($B252,'[1]1718  Exp_Rev Access'!$F$7:$GK$318,50,FALSE))</f>
        <v/>
      </c>
      <c r="BJ252" s="90" t="str">
        <f>IF(ISNA(VLOOKUP($B252,'[1]1718  Exp_Rev Access'!$F$7:$GK$318,51,FALSE)),"",VLOOKUP($B252,'[1]1718  Exp_Rev Access'!$F$7:$GK$318,51,FALSE))</f>
        <v/>
      </c>
      <c r="BK252" s="90" t="str">
        <f>IF(ISNA(VLOOKUP($B252,'[1]1718  Exp_Rev Access'!$F$7:$GK$318,52,FALSE)),"",VLOOKUP($B252,'[1]1718  Exp_Rev Access'!$F$7:$GK$318,52,FALSE))</f>
        <v/>
      </c>
      <c r="BL252" s="90" t="str">
        <f>IF(ISNA(VLOOKUP($B252,'[1]1718  Exp_Rev Access'!$F$7:$GK$318,53,FALSE)),"",VLOOKUP($B252,'[1]1718  Exp_Rev Access'!$F$7:$GK$318,53,FALSE))</f>
        <v/>
      </c>
      <c r="BM252" s="90" t="str">
        <f>IF(ISNA(VLOOKUP($B252,'[1]1718  Exp_Rev Access'!$F$7:$GK$318,54,FALSE)),"",VLOOKUP($B252,'[1]1718  Exp_Rev Access'!$F$7:$GK$318,54,FALSE))</f>
        <v/>
      </c>
      <c r="BN252" s="90" t="str">
        <f>IF(ISNA(VLOOKUP($B252,'[1]1718  Exp_Rev Access'!$F$7:$GK$318,55,FALSE)),"",VLOOKUP($B252,'[1]1718  Exp_Rev Access'!$F$7:$GK$318,55,FALSE))</f>
        <v/>
      </c>
      <c r="BO252" s="90" t="str">
        <f>IF(ISNA(VLOOKUP($B252,'[1]1718  Exp_Rev Access'!$F$7:$GK$318,56,FALSE)),"",VLOOKUP($B252,'[1]1718  Exp_Rev Access'!$F$7:$GK$318,56,FALSE))</f>
        <v/>
      </c>
      <c r="BP252" s="90" t="str">
        <f>IF(ISNA(VLOOKUP($B252,'[1]1718  Exp_Rev Access'!$F$7:$GK$318,57,FALSE)),"",VLOOKUP($B252,'[1]1718  Exp_Rev Access'!$F$7:$GK$318,57,FALSE))</f>
        <v/>
      </c>
      <c r="BQ252" s="90" t="str">
        <f>IF(ISNA(VLOOKUP($B252,'[1]1718  Exp_Rev Access'!$F$7:$GK$318,58,FALSE)),"",VLOOKUP($B252,'[1]1718  Exp_Rev Access'!$F$7:$GK$318,58,FALSE))</f>
        <v/>
      </c>
      <c r="BR252" s="90" t="str">
        <f>IF(ISNA(VLOOKUP($B252,'[1]1718  Exp_Rev Access'!$F$7:$GK$318,59,FALSE)),"",VLOOKUP($B252,'[1]1718  Exp_Rev Access'!$F$7:$GK$318,59,FALSE))</f>
        <v/>
      </c>
      <c r="BS252" s="90" t="str">
        <f>IF(ISNA(VLOOKUP($B252,'[1]1718  Exp_Rev Access'!$F$7:$GK$318,60,FALSE)),"",VLOOKUP($B252,'[1]1718  Exp_Rev Access'!$F$7:$GK$318,60,FALSE))</f>
        <v/>
      </c>
      <c r="BT252" s="90" t="str">
        <f>IF(ISNA(VLOOKUP($B252,'[1]1718  Exp_Rev Access'!$F$7:$GK$318,61,FALSE)),"",VLOOKUP($B252,'[1]1718  Exp_Rev Access'!$F$7:$GK$318,61,FALSE))</f>
        <v/>
      </c>
      <c r="BU252" s="90" t="str">
        <f>IF(ISNA(VLOOKUP($B252,'[1]1718  Exp_Rev Access'!$F$7:$GK$318,62,FALSE)),"",VLOOKUP($B252,'[1]1718  Exp_Rev Access'!$F$7:$GK$318,62,FALSE))</f>
        <v/>
      </c>
      <c r="BV252" s="56">
        <f t="shared" si="571"/>
        <v>0</v>
      </c>
      <c r="BW252" s="92"/>
      <c r="BX252" s="71"/>
      <c r="BY252" s="90" t="str">
        <f>IF(ISNA(VLOOKUP($B252,'[1]1718  Exp_Rev Access'!$F$7:$GK$318,64,FALSE)),"",VLOOKUP($B252,'[1]1718  Exp_Rev Access'!$F$7:$GK$318,64,FALSE))</f>
        <v/>
      </c>
      <c r="BZ252" s="90" t="str">
        <f>IF(ISNA(VLOOKUP($B252,'[1]1718  Exp_Rev Access'!$F$7:$GK$318,65,FALSE)),"",VLOOKUP($B252,'[1]1718  Exp_Rev Access'!$F$7:$GK$318,65,FALSE))</f>
        <v/>
      </c>
      <c r="CA252" s="90" t="str">
        <f>IF(ISNA(VLOOKUP($B252,'[1]1718  Exp_Rev Access'!$F$7:$GK$318,66,FALSE)),"",VLOOKUP($B252,'[1]1718  Exp_Rev Access'!$F$7:$GK$318,66,FALSE))</f>
        <v/>
      </c>
      <c r="CB252" s="90" t="str">
        <f>IF(ISNA(VLOOKUP($B252,'[1]1718  Exp_Rev Access'!$F$7:$GK$318,67,FALSE)),"",VLOOKUP($B252,'[1]1718  Exp_Rev Access'!$F$7:$GK$318,67,FALSE))</f>
        <v/>
      </c>
      <c r="CC252" s="90" t="str">
        <f>IF(ISNA(VLOOKUP($B252,'[1]1718  Exp_Rev Access'!$F$7:$GK$318,68,FALSE)),"",VLOOKUP($B252,'[1]1718  Exp_Rev Access'!$F$7:$GK$318,68,FALSE))</f>
        <v/>
      </c>
      <c r="CD252" s="90" t="str">
        <f>IF(ISNA(VLOOKUP($B252,'[1]1718  Exp_Rev Access'!$F$7:$GK$318,69,FALSE)),"",VLOOKUP($B252,'[1]1718  Exp_Rev Access'!$F$7:$GK$318,69,FALSE))</f>
        <v/>
      </c>
      <c r="CE252" s="56">
        <f t="shared" si="566"/>
        <v>0</v>
      </c>
      <c r="CF252" s="92"/>
      <c r="CG252" s="78"/>
      <c r="CH252" s="90" t="str">
        <f>IF(ISNA(VLOOKUP($B252,'[1]1718  Exp_Rev Access'!$F$7:$GK$318,$CH$2,FALSE)),"",VLOOKUP($B252,'[1]1718  Exp_Rev Access'!$F$7:$GK$318,$CH$2,FALSE))</f>
        <v/>
      </c>
      <c r="CI252" s="90" t="str">
        <f>IF(ISNA(VLOOKUP($B252,'[1]1718  Exp_Rev Access'!$F$7:$GK$318,$CI$2,FALSE)),"",VLOOKUP($B252,'[1]1718  Exp_Rev Access'!$F$7:$GK$318,$CI$2,FALSE))</f>
        <v/>
      </c>
      <c r="CJ252" s="90" t="str">
        <f>IF(ISNA(VLOOKUP($B252,'[1]1718  Exp_Rev Access'!$F$7:$GK$318,$CJ$2,FALSE)),"",VLOOKUP($B252,'[1]1718  Exp_Rev Access'!$F$7:$GK$318,$CJ$2,FALSE))</f>
        <v/>
      </c>
      <c r="CK252" s="90" t="str">
        <f>IF(ISNA(VLOOKUP($B252,'[1]1718  Exp_Rev Access'!$F$7:$GK$318,$CK$2,FALSE)),"",VLOOKUP($B252,'[1]1718  Exp_Rev Access'!$F$7:$GK$318,$CK$2,FALSE))</f>
        <v/>
      </c>
      <c r="CL252" s="90" t="str">
        <f>IF(ISNA(VLOOKUP($B252,'[1]1718  Exp_Rev Access'!$F$7:$GK$318,$CL$2,FALSE)),"",VLOOKUP($B252,'[1]1718  Exp_Rev Access'!$F$7:$GK$318,$CL$2,FALSE))</f>
        <v/>
      </c>
      <c r="CM252" s="90" t="str">
        <f>IF(ISNA(VLOOKUP($B252,'[1]1718  Exp_Rev Access'!$F$7:$GK$318,$CM$2,FALSE)),"",VLOOKUP($B252,'[1]1718  Exp_Rev Access'!$F$7:$GK$318,$CM$2,FALSE))</f>
        <v/>
      </c>
      <c r="CN252" s="90" t="str">
        <f>IF(ISNA(VLOOKUP($B252,'[1]1718  Exp_Rev Access'!$F$7:$GK$318,$CN$2,FALSE)),"",VLOOKUP($B252,'[1]1718  Exp_Rev Access'!$F$7:$GK$318,$CN$2,FALSE))</f>
        <v/>
      </c>
      <c r="CO252" s="90" t="str">
        <f>IF(ISNA(VLOOKUP($B252,'[1]1718  Exp_Rev Access'!$F$7:$GK$318,$CO$2,FALSE)),"",VLOOKUP($B252,'[1]1718  Exp_Rev Access'!$F$7:$GK$318,$CO$2,FALSE))</f>
        <v/>
      </c>
      <c r="CP252" s="90" t="str">
        <f>IF(ISNA(VLOOKUP($B252,'[1]1718  Exp_Rev Access'!$F$7:$GK$318,$CP$2,FALSE)),"",VLOOKUP($B252,'[1]1718  Exp_Rev Access'!$F$7:$GK$318,$CP$2,FALSE))</f>
        <v/>
      </c>
      <c r="CQ252" s="90" t="str">
        <f>IF(ISNA(VLOOKUP($B252,'[1]1718  Exp_Rev Access'!$F$7:$GK$318,$CQ$2,FALSE)),"",VLOOKUP($B252,'[1]1718  Exp_Rev Access'!$F$7:$GK$318,$CQ$2,FALSE))</f>
        <v/>
      </c>
      <c r="CR252" s="90" t="str">
        <f>IF(ISNA(VLOOKUP($B252,'[1]1718  Exp_Rev Access'!$F$7:$GK$318,$CR$2,FALSE)),"",VLOOKUP($B252,'[1]1718  Exp_Rev Access'!$F$7:$GK$318,$CR$2,FALSE))</f>
        <v/>
      </c>
      <c r="CS252" s="90" t="str">
        <f>IF(ISNA(VLOOKUP($B252,'[1]1718  Exp_Rev Access'!$F$7:$GK$318,$CS$2,FALSE)),"",VLOOKUP($B252,'[1]1718  Exp_Rev Access'!$F$7:$GK$318,$CS$2,FALSE))</f>
        <v/>
      </c>
      <c r="CT252" s="90" t="str">
        <f>IF(ISNA(VLOOKUP($B252,'[1]1718  Exp_Rev Access'!$F$7:$GK$318,$CT$2,FALSE)),"",VLOOKUP($B252,'[1]1718  Exp_Rev Access'!$F$7:$GK$318,$CT$2,FALSE))</f>
        <v/>
      </c>
      <c r="CU252" s="90" t="str">
        <f>IF(ISNA(VLOOKUP($B252,'[1]1718  Exp_Rev Access'!$F$7:$GK$318,$CU$2,FALSE)),"",VLOOKUP($B252,'[1]1718  Exp_Rev Access'!$F$7:$GK$318,$CU$2,FALSE))</f>
        <v/>
      </c>
      <c r="CV252" s="90" t="str">
        <f>IF(ISNA(VLOOKUP($B252,'[1]1718  Exp_Rev Access'!$F$7:$GK$318,$CV$2,FALSE)),"",VLOOKUP($B252,'[1]1718  Exp_Rev Access'!$F$7:$GK$318,$CV$2,FALSE))</f>
        <v/>
      </c>
      <c r="CW252" s="90" t="str">
        <f>IF(ISNA(VLOOKUP($B252,'[1]1718  Exp_Rev Access'!$F$7:$GK$318,$CW$2,FALSE)),"",VLOOKUP($B252,'[1]1718  Exp_Rev Access'!$F$7:$GK$318,$CW$2,FALSE))</f>
        <v/>
      </c>
      <c r="CX252" s="90" t="str">
        <f>IF(ISNA(VLOOKUP($B252,'[1]1718  Exp_Rev Access'!$F$7:$GK$318,$CX$2,FALSE)),"",VLOOKUP($B252,'[1]1718  Exp_Rev Access'!$F$7:$GK$318,$CX$2,FALSE))</f>
        <v/>
      </c>
      <c r="CY252" s="90" t="str">
        <f>IF(ISNA(VLOOKUP($B252,'[1]1718  Exp_Rev Access'!$F$7:$GK$318,$CY$2,FALSE)),"",VLOOKUP($B252,'[1]1718  Exp_Rev Access'!$F$7:$GK$318,$CY$2,FALSE))</f>
        <v/>
      </c>
      <c r="CZ252" s="90" t="str">
        <f>IF(ISNA(VLOOKUP($B252,'[1]1718  Exp_Rev Access'!$F$7:$GK$318,$CZ$2,FALSE)),"",VLOOKUP($B252,'[1]1718  Exp_Rev Access'!$F$7:$GK$318,$CZ$2,FALSE))</f>
        <v/>
      </c>
      <c r="DA252" s="90" t="str">
        <f>IF(ISNA(VLOOKUP($B252,'[1]1718  Exp_Rev Access'!$F$7:$GK$318,$DA$2,FALSE)),"",VLOOKUP($B252,'[1]1718  Exp_Rev Access'!$F$7:$GK$318,$DA$2,FALSE))</f>
        <v/>
      </c>
      <c r="DB252" s="90" t="str">
        <f>IF(ISNA(VLOOKUP($B252,'[1]1718  Exp_Rev Access'!$F$7:$GK$318,$DB$2,FALSE)),"",VLOOKUP($B252,'[1]1718  Exp_Rev Access'!$F$7:$GK$318,$DB$2,FALSE))</f>
        <v/>
      </c>
      <c r="DC252" s="90" t="str">
        <f>IF(ISNA(VLOOKUP($B252,'[1]1718  Exp_Rev Access'!$F$7:$GK$318,$DC$2,FALSE)),"",VLOOKUP($B252,'[1]1718  Exp_Rev Access'!$F$7:$GK$318,$DC$2,FALSE))</f>
        <v/>
      </c>
      <c r="DD252" s="90" t="str">
        <f>IF(ISNA(VLOOKUP($B252,'[1]1718  Exp_Rev Access'!$F$7:$GK$318,$DD$2,FALSE)),"",VLOOKUP($B252,'[1]1718  Exp_Rev Access'!$F$7:$GK$318,$DD$2,FALSE))</f>
        <v/>
      </c>
      <c r="DE252" s="90" t="str">
        <f>IF(ISNA(VLOOKUP($B252,'[1]1718  Exp_Rev Access'!$F$7:$GK$318,$DE$2,FALSE)),"",VLOOKUP($B252,'[1]1718  Exp_Rev Access'!$F$7:$GK$318,$DE$2,FALSE))</f>
        <v/>
      </c>
      <c r="DF252" s="90" t="str">
        <f>IF(ISNA(VLOOKUP($B252,'[1]1718  Exp_Rev Access'!$F$7:$GK$318,$DF$2,FALSE)),"",VLOOKUP($B252,'[1]1718  Exp_Rev Access'!$F$7:$GK$318,$DF$2,FALSE))</f>
        <v/>
      </c>
      <c r="DG252" s="90" t="str">
        <f>IF(ISNA(VLOOKUP($B252,'[1]1718  Exp_Rev Access'!$F$7:$GK$318,$DG$2,FALSE)),"",VLOOKUP($B252,'[1]1718  Exp_Rev Access'!$F$7:$GK$318,$DG$2,FALSE))</f>
        <v/>
      </c>
      <c r="DH252" s="90" t="str">
        <f>IF(ISNA(VLOOKUP($B252,'[1]1718  Exp_Rev Access'!$F$7:$GK$318,$DH$2,FALSE)),"",VLOOKUP($B252,'[1]1718  Exp_Rev Access'!$F$7:$GK$318,$DH$2,FALSE))</f>
        <v/>
      </c>
      <c r="DI252" s="90" t="str">
        <f>IF(ISNA(VLOOKUP($B252,'[1]1718  Exp_Rev Access'!$F$7:$GK$318,$DI$2,FALSE)),"",VLOOKUP($B252,'[1]1718  Exp_Rev Access'!$F$7:$GK$318,$DI$2,FALSE))</f>
        <v/>
      </c>
      <c r="DJ252" s="90" t="str">
        <f>IF(ISNA(VLOOKUP($B252,'[1]1718  Exp_Rev Access'!$F$7:$GK$318,$DJ$2,FALSE)),"",VLOOKUP($B252,'[1]1718  Exp_Rev Access'!$F$7:$GK$318,$DJ$2,FALSE))</f>
        <v/>
      </c>
      <c r="DK252" s="90" t="str">
        <f>IF(ISNA(VLOOKUP($B252,'[1]1718  Exp_Rev Access'!$F$7:$GK$318,$DK$2,FALSE)),"",VLOOKUP($B252,'[1]1718  Exp_Rev Access'!$F$7:$GK$318,$DK$2,FALSE))</f>
        <v/>
      </c>
      <c r="DL252" s="90" t="str">
        <f>IF(ISNA(VLOOKUP($B252,'[1]1718  Exp_Rev Access'!$F$7:$GK$318,$DL$2,FALSE)),"",VLOOKUP($B252,'[1]1718  Exp_Rev Access'!$F$7:$GK$318,$DL$2,FALSE))</f>
        <v/>
      </c>
      <c r="DM252" s="90" t="str">
        <f>IF(ISNA(VLOOKUP($B252,'[1]1718  Exp_Rev Access'!$F$7:$GK$318,$DM$2,FALSE)),"",VLOOKUP($B252,'[1]1718  Exp_Rev Access'!$F$7:$GK$318,$DM$2,FALSE))</f>
        <v/>
      </c>
      <c r="DN252" s="90" t="str">
        <f>IF(ISNA(VLOOKUP($B252,'[1]1718  Exp_Rev Access'!$F$7:$GK$318,$DN$2,FALSE)),"",VLOOKUP($B252,'[1]1718  Exp_Rev Access'!$F$7:$GK$318,$DN$2,FALSE))</f>
        <v/>
      </c>
      <c r="DO252" s="90" t="str">
        <f>IF(ISNA(VLOOKUP($B252,'[1]1718  Exp_Rev Access'!$F$7:$GK$318,$DO$2,FALSE)),"",VLOOKUP($B252,'[1]1718  Exp_Rev Access'!$F$7:$GK$318,$DO$2,FALSE))</f>
        <v/>
      </c>
      <c r="DP252" s="90" t="str">
        <f>IF(ISNA(VLOOKUP($B252,'[1]1718  Exp_Rev Access'!$F$7:$GK$318,$DP$2,FALSE)),"",VLOOKUP($B252,'[1]1718  Exp_Rev Access'!$F$7:$GK$318,$DP$2,FALSE))</f>
        <v/>
      </c>
      <c r="DQ252" s="90" t="str">
        <f>IF(ISNA(VLOOKUP($B252,'[1]1718  Exp_Rev Access'!$F$7:$GK$318,$DQ$2,FALSE)),"",VLOOKUP($B252,'[1]1718  Exp_Rev Access'!$F$7:$GK$318,$DQ$2,FALSE))</f>
        <v/>
      </c>
      <c r="DR252" s="90" t="str">
        <f>IF(ISNA(VLOOKUP($B252,'[1]1718  Exp_Rev Access'!$F$7:$GK$318,$DR$2,FALSE)),"",VLOOKUP($B252,'[1]1718  Exp_Rev Access'!$F$7:$GK$318,$DR$2,FALSE))</f>
        <v/>
      </c>
      <c r="DS252" s="90" t="str">
        <f>IF(ISNA(VLOOKUP($B252,'[1]1718  Exp_Rev Access'!$F$7:$GK$318,$DS$2,FALSE)),"",VLOOKUP($B252,'[1]1718  Exp_Rev Access'!$F$7:$GK$318,$DS$2,FALSE))</f>
        <v/>
      </c>
      <c r="DT252" s="90" t="str">
        <f>IF(ISNA(VLOOKUP($B252,'[1]1718  Exp_Rev Access'!$F$7:$GK$318,$DT$2,FALSE)),"",VLOOKUP($B252,'[1]1718  Exp_Rev Access'!$F$7:$GK$318,$DT$2,FALSE))</f>
        <v/>
      </c>
      <c r="DU252" s="90" t="str">
        <f>IF(ISNA(VLOOKUP($B252,'[1]1718  Exp_Rev Access'!$F$7:$GK$318,$DU$2,FALSE)),"",VLOOKUP($B252,'[1]1718  Exp_Rev Access'!$F$7:$GK$318,$DU$2,FALSE))</f>
        <v/>
      </c>
      <c r="DV252" s="90" t="str">
        <f>IF(ISNA(VLOOKUP($B252,'[1]1718  Exp_Rev Access'!$F$7:$GK$318,$DV$2,FALSE)),"",VLOOKUP($B252,'[1]1718  Exp_Rev Access'!$F$7:$GK$318,$DV$2,FALSE))</f>
        <v/>
      </c>
      <c r="DW252" s="90" t="str">
        <f>IF(ISNA(VLOOKUP($B252,'[1]1718  Exp_Rev Access'!$F$7:$GK$318,$DW$2,FALSE)),"",VLOOKUP($B252,'[1]1718  Exp_Rev Access'!$F$7:$GK$318,$DW$2,FALSE))</f>
        <v/>
      </c>
      <c r="DX252" s="90" t="str">
        <f>IF(ISNA(VLOOKUP($B252,'[1]1718  Exp_Rev Access'!$F$7:$GK$318,$DX$2,FALSE)),"",VLOOKUP($B252,'[1]1718  Exp_Rev Access'!$F$7:$GK$318,$DX$2,FALSE))</f>
        <v/>
      </c>
      <c r="DY252" s="90" t="str">
        <f>IF(ISNA(VLOOKUP($B252,'[1]1718  Exp_Rev Access'!$F$7:$GK$318,$DY$2,FALSE)),"",VLOOKUP($B252,'[1]1718  Exp_Rev Access'!$F$7:$GK$318,$DY$2,FALSE))</f>
        <v/>
      </c>
      <c r="DZ252" s="90" t="str">
        <f>IF(ISNA(VLOOKUP($B252,'[1]1718  Exp_Rev Access'!$F$7:$GK$318,$DZ$2,FALSE)),"",VLOOKUP($B252,'[1]1718  Exp_Rev Access'!$F$7:$GK$318,$DZ$2,FALSE))</f>
        <v/>
      </c>
      <c r="EA252" s="90" t="str">
        <f>IF(ISNA(VLOOKUP($B252,'[1]1718  Exp_Rev Access'!$F$7:$GK$318,$EA$2,FALSE)),"",VLOOKUP($B252,'[1]1718  Exp_Rev Access'!$F$7:$GK$318,$EA$2,FALSE))</f>
        <v/>
      </c>
      <c r="EB252" s="90" t="str">
        <f>IF(ISNA(VLOOKUP($B252,'[1]1718  Exp_Rev Access'!$F$7:$GK$318,$EB$2,FALSE)),"",VLOOKUP($B252,'[1]1718  Exp_Rev Access'!$F$7:$GK$318,$EB$2,FALSE))</f>
        <v/>
      </c>
      <c r="EC252" s="90" t="str">
        <f>IF(ISNA(VLOOKUP($B252,'[1]1718  Exp_Rev Access'!$F$7:$GK$318,$EC$2,FALSE)),"",VLOOKUP($B252,'[1]1718  Exp_Rev Access'!$F$7:$GK$318,$EC$2,FALSE))</f>
        <v/>
      </c>
      <c r="ED252" s="90" t="str">
        <f>IF(ISNA(VLOOKUP($B252,'[1]1718  Exp_Rev Access'!$F$7:$GK$318,$ED$2,FALSE)),"",VLOOKUP($B252,'[1]1718  Exp_Rev Access'!$F$7:$GK$318,$ED$2,FALSE))</f>
        <v/>
      </c>
      <c r="EE252" s="90" t="str">
        <f>IF(ISNA(VLOOKUP($B252,'[1]1718  Exp_Rev Access'!$F$7:$GK$318,$EE$2,FALSE)),"",VLOOKUP($B252,'[1]1718  Exp_Rev Access'!$F$7:$GK$318,$EE$2,FALSE))</f>
        <v/>
      </c>
      <c r="EF252" s="90" t="str">
        <f>IF(ISNA(VLOOKUP($B252,'[1]1718  Exp_Rev Access'!$F$7:$GK$318,$EF$2,FALSE)),"",VLOOKUP($B252,'[1]1718  Exp_Rev Access'!$F$7:$GK$318,$EF$2,FALSE))</f>
        <v/>
      </c>
      <c r="EG252" s="90" t="str">
        <f>IF(ISNA(VLOOKUP($B252,'[1]1718  Exp_Rev Access'!$F$7:$GK$318,$EG$2,FALSE)),"",VLOOKUP($B252,'[1]1718  Exp_Rev Access'!$F$7:$GK$318,$EG$2,FALSE))</f>
        <v/>
      </c>
      <c r="EH252" s="90" t="str">
        <f>IF(ISNA(VLOOKUP($B252,'[1]1718  Exp_Rev Access'!$F$7:$GK$318,$EH$2,FALSE)),"",VLOOKUP($B252,'[1]1718  Exp_Rev Access'!$F$7:$GK$318,$EH$2,FALSE))</f>
        <v/>
      </c>
      <c r="EI252" s="90" t="str">
        <f>IF(ISNA(VLOOKUP($B252,'[1]1718  Exp_Rev Access'!$F$7:$GK$318,$EI$2,FALSE)),"",VLOOKUP($B252,'[1]1718  Exp_Rev Access'!$F$7:$GK$318,$EI$2,FALSE))</f>
        <v/>
      </c>
      <c r="EJ252" s="90" t="str">
        <f>IF(ISNA(VLOOKUP($B252,'[1]1718  Exp_Rev Access'!$F$7:$GK$318,$EJ$2,FALSE)),"",VLOOKUP($B252,'[1]1718  Exp_Rev Access'!$F$7:$GK$318,$EJ$2,FALSE))</f>
        <v/>
      </c>
      <c r="EK252" s="90" t="str">
        <f>IF(ISNA(VLOOKUP($B252,'[1]1718  Exp_Rev Access'!$F$7:$GK$318,$EK$2,FALSE)),"",VLOOKUP($B252,'[1]1718  Exp_Rev Access'!$F$7:$GK$318,$EK$2,FALSE))</f>
        <v/>
      </c>
      <c r="EL252" s="90" t="str">
        <f>IF(ISNA(VLOOKUP($B252,'[1]1718  Exp_Rev Access'!$F$7:$GK$318,$EL$2,FALSE)),"",VLOOKUP($B252,'[1]1718  Exp_Rev Access'!$F$7:$GK$318,$EL$2,FALSE))</f>
        <v/>
      </c>
      <c r="EM252" s="90" t="str">
        <f>IF(ISNA(VLOOKUP($B252,'[1]1718  Exp_Rev Access'!$F$7:$GK$318,$EM$2,FALSE)),"",VLOOKUP($B252,'[1]1718  Exp_Rev Access'!$F$7:$GK$318,$EM$2,FALSE))</f>
        <v/>
      </c>
      <c r="EN252" s="90" t="str">
        <f>IF(ISNA(VLOOKUP($B252,'[1]1718  Exp_Rev Access'!$F$7:$GK$318,$EN$2,FALSE)),"",VLOOKUP($B252,'[1]1718  Exp_Rev Access'!$F$7:$GK$318,$EN$2,FALSE))</f>
        <v/>
      </c>
      <c r="EO252" s="90" t="str">
        <f>IF(ISNA(VLOOKUP($B252,'[1]1718  Exp_Rev Access'!$F$7:$GK$318,$EO$2,FALSE)),"",VLOOKUP($B252,'[1]1718  Exp_Rev Access'!$F$7:$GK$318,$EO$2,FALSE))</f>
        <v/>
      </c>
      <c r="EP252" s="90" t="str">
        <f>IF(ISNA(VLOOKUP($B252,'[1]1718  Exp_Rev Access'!$F$7:$GK$318,$EP$2,FALSE)),"",VLOOKUP($B252,'[1]1718  Exp_Rev Access'!$F$7:$GK$318,$EP$2,FALSE))</f>
        <v/>
      </c>
      <c r="EQ252" s="90" t="str">
        <f>IF(ISNA(VLOOKUP($B252,'[1]1718  Exp_Rev Access'!$F$7:$GK$318,$EQ$2,FALSE)),"",VLOOKUP($B252,'[1]1718  Exp_Rev Access'!$F$7:$GK$318,$EQ$2,FALSE))</f>
        <v/>
      </c>
      <c r="ER252" s="90" t="str">
        <f>IF(ISNA(VLOOKUP($B252,'[1]1718  Exp_Rev Access'!$F$7:$GK$318,$ER$2,FALSE)),"",VLOOKUP($B252,'[1]1718  Exp_Rev Access'!$F$7:$GK$318,$ER$2,FALSE))</f>
        <v/>
      </c>
      <c r="ES252" s="90" t="str">
        <f>IF(ISNA(VLOOKUP($B252,'[1]1718  Exp_Rev Access'!$F$7:$GK$318,$ES$2,FALSE)),"",VLOOKUP($B252,'[1]1718  Exp_Rev Access'!$F$7:$GK$318,$ES$2,FALSE))</f>
        <v/>
      </c>
      <c r="ET252" s="90" t="str">
        <f>IF(ISNA(VLOOKUP($B252,'[1]1718  Exp_Rev Access'!$F$7:$GK$318,$ET$2,FALSE)),"",VLOOKUP($B252,'[1]1718  Exp_Rev Access'!$F$7:$GK$318,$ET$2,FALSE))</f>
        <v/>
      </c>
      <c r="EU252" s="90" t="str">
        <f>IF(ISNA(VLOOKUP($B252,'[1]1718  Exp_Rev Access'!$F$7:$GK$318,$EU$2,FALSE)),"",VLOOKUP($B252,'[1]1718  Exp_Rev Access'!$F$7:$GK$318,$EU$2,FALSE))</f>
        <v/>
      </c>
      <c r="EV252" s="90" t="str">
        <f>IF(ISNA(VLOOKUP($B252,'[1]1718  Exp_Rev Access'!$F$7:$GK$318,$EV$2,FALSE)),"",VLOOKUP($B252,'[1]1718  Exp_Rev Access'!$F$7:$GK$318,$EV$2,FALSE))</f>
        <v/>
      </c>
      <c r="EW252" s="90" t="str">
        <f>IF(ISNA(VLOOKUP($B252,'[1]1718  Exp_Rev Access'!$F$7:$GK$318,$EW$2,FALSE)),"",VLOOKUP($B252,'[1]1718  Exp_Rev Access'!$F$7:$GK$318,$EW$2,FALSE))</f>
        <v/>
      </c>
      <c r="EX252" s="90" t="str">
        <f>IF(ISNA(VLOOKUP($B252,'[1]1718  Exp_Rev Access'!$F$7:$GK$318,$EX$2,FALSE)),"",VLOOKUP($B252,'[1]1718  Exp_Rev Access'!$F$7:$GK$318,$EX$2,FALSE))</f>
        <v/>
      </c>
      <c r="EY252" s="90" t="str">
        <f>IF(ISNA(VLOOKUP($B252,'[1]1718  Exp_Rev Access'!$F$7:$GK$318,$EY$2,FALSE)),"",VLOOKUP($B252,'[1]1718  Exp_Rev Access'!$F$7:$GK$318,$EY$2,FALSE))</f>
        <v/>
      </c>
      <c r="EZ252" s="90" t="str">
        <f>IF(ISNA(VLOOKUP($B252,'[1]1718  Exp_Rev Access'!$F$7:$GK$318,$EZ$2,FALSE)),"",VLOOKUP($B252,'[1]1718  Exp_Rev Access'!$F$7:$GK$318,$EZ$2,FALSE))</f>
        <v/>
      </c>
      <c r="FA252" s="90" t="str">
        <f>IF(ISNA(VLOOKUP($B252,'[1]1718  Exp_Rev Access'!$F$7:$GK$318,$FA$2,FALSE)),"",VLOOKUP($B252,'[1]1718  Exp_Rev Access'!$F$7:$GK$318,$FA$2,FALSE))</f>
        <v/>
      </c>
      <c r="FB252" s="90" t="str">
        <f>IF(ISNA(VLOOKUP($B252,'[1]1718  Exp_Rev Access'!$F$7:$GK$318,$FB$2,FALSE)),"",VLOOKUP($B252,'[1]1718  Exp_Rev Access'!$F$7:$GK$318,$FB$2,FALSE))</f>
        <v/>
      </c>
      <c r="FC252" s="90" t="str">
        <f>IF(ISNA(VLOOKUP($B252,'[1]1718  Exp_Rev Access'!$F$7:$GK$318,$FC$2,FALSE)),"",VLOOKUP($B252,'[1]1718  Exp_Rev Access'!$F$7:$GK$318,$FC$2,FALSE))</f>
        <v/>
      </c>
      <c r="FD252" s="90" t="str">
        <f>IF(ISNA(VLOOKUP($B252,'[1]1718  Exp_Rev Access'!$F$7:$GK$318,$FD$2,FALSE)),"",VLOOKUP($B252,'[1]1718  Exp_Rev Access'!$F$7:$GK$318,$FD$2,FALSE))</f>
        <v/>
      </c>
      <c r="FE252" s="90" t="str">
        <f>IF(ISNA(VLOOKUP($B252,'[1]1718  Exp_Rev Access'!$F$7:$GK$318,$FE$2,FALSE)),"",VLOOKUP($B252,'[1]1718  Exp_Rev Access'!$F$7:$GK$318,$FE$2,FALSE))</f>
        <v/>
      </c>
      <c r="FF252" s="90" t="str">
        <f>IF(ISNA(VLOOKUP($B252,'[1]1718  Exp_Rev Access'!$F$7:$GK$318,$FF$2,FALSE)),"",VLOOKUP($B252,'[1]1718  Exp_Rev Access'!$F$7:$GK$318,$FF$2,FALSE))</f>
        <v/>
      </c>
      <c r="FG252" s="90" t="str">
        <f>IF(ISNA(VLOOKUP($B252,'[1]1718  Exp_Rev Access'!$F$7:$GK$318,$FG$2,FALSE)),"",VLOOKUP($B252,'[1]1718  Exp_Rev Access'!$F$7:$GK$318,$FG$2,FALSE))</f>
        <v/>
      </c>
      <c r="FH252" s="90" t="str">
        <f>IF(ISNA(VLOOKUP($B252,'[1]1718  Exp_Rev Access'!$F$7:$GK$318,$FH$2,FALSE)),"",VLOOKUP($B252,'[1]1718  Exp_Rev Access'!$F$7:$GK$318,$FH$2,FALSE))</f>
        <v/>
      </c>
      <c r="FI252" s="90" t="str">
        <f>IF(ISNA(VLOOKUP($B252,'[1]1718  Exp_Rev Access'!$F$7:$GK$318,$FI$2,FALSE)),"",VLOOKUP($B252,'[1]1718  Exp_Rev Access'!$F$7:$GK$318,$FI$2,FALSE))</f>
        <v/>
      </c>
      <c r="FJ252" s="90" t="str">
        <f>IF(ISNA(VLOOKUP($B252,'[1]1718  Exp_Rev Access'!$F$7:$GK$318,$FJ$2,FALSE)),"",VLOOKUP($B252,'[1]1718  Exp_Rev Access'!$F$7:$GK$318,$FJ$2,FALSE))</f>
        <v/>
      </c>
      <c r="FK252" s="90" t="str">
        <f>IF(ISNA(VLOOKUP($B252,'[1]1718  Exp_Rev Access'!$F$7:$GK$318,$FK$2,FALSE)),"",VLOOKUP($B252,'[1]1718  Exp_Rev Access'!$F$7:$GK$318,$FK$2,FALSE))</f>
        <v/>
      </c>
      <c r="FL252" s="90" t="str">
        <f>IF(ISNA(VLOOKUP($B252,'[1]1718  Exp_Rev Access'!$F$7:$GK$318,$FL$2,FALSE)),"",VLOOKUP($B252,'[1]1718  Exp_Rev Access'!$F$7:$GK$318,$FL$2,FALSE))</f>
        <v/>
      </c>
      <c r="FM252" s="90" t="str">
        <f>IF(ISNA(VLOOKUP($B252,'[1]1718  Exp_Rev Access'!$F$7:$GK$318,$FM$2,FALSE)),"",VLOOKUP($B252,'[1]1718  Exp_Rev Access'!$F$7:$GK$318,$FM$2,FALSE))</f>
        <v/>
      </c>
      <c r="FN252" s="90" t="str">
        <f>IF(ISNA(VLOOKUP($B252,'[1]1718  Exp_Rev Access'!$F$7:$GK$318,$FN$2,FALSE)),"",VLOOKUP($B252,'[1]1718  Exp_Rev Access'!$F$7:$GK$318,$FN$2,FALSE))</f>
        <v/>
      </c>
      <c r="FO252" s="90" t="str">
        <f>IF(ISNA(VLOOKUP($B252,'[1]1718  Exp_Rev Access'!$F$7:$GK$318,$FO$2,FALSE)),"",VLOOKUP($B252,'[1]1718  Exp_Rev Access'!$F$7:$GK$318,$FO$2,FALSE))</f>
        <v/>
      </c>
      <c r="FP252" s="90" t="str">
        <f>IF(ISNA(VLOOKUP($B252,'[1]1718  Exp_Rev Access'!$F$7:$GK$318,$FP$2,FALSE)),"",VLOOKUP($B252,'[1]1718  Exp_Rev Access'!$F$7:$GK$318,$FP$2,FALSE))</f>
        <v/>
      </c>
      <c r="FQ252" s="90" t="str">
        <f>IF(ISNA(VLOOKUP($B252,'[1]1718  Exp_Rev Access'!$F$7:$GK$318,$FQ$2,FALSE)),"",VLOOKUP($B252,'[1]1718  Exp_Rev Access'!$F$7:$GK$318,$FQ$2,FALSE))</f>
        <v/>
      </c>
      <c r="FR252" s="90" t="str">
        <f>IF(ISNA(VLOOKUP($B252,'[1]1718  Exp_Rev Access'!$F$7:$GK$318,$FR$2,FALSE)),"",VLOOKUP($B252,'[1]1718  Exp_Rev Access'!$F$7:$GK$318,$FR$2,FALSE))</f>
        <v/>
      </c>
      <c r="FS252" s="56"/>
      <c r="FT252" s="92"/>
      <c r="FU252" s="94"/>
      <c r="FV252" s="95" t="str">
        <f>IF(ISNA(VLOOKUP($B252,'[1]1718  Exp_Rev Access'!$F$7:$GK$318,$FV$2,FALSE)),"",VLOOKUP($B252,'[1]1718  Exp_Rev Access'!$F$7:$GK$318,$FV$2,FALSE))</f>
        <v/>
      </c>
      <c r="FW252" s="95" t="str">
        <f>IF(ISNA(VLOOKUP($B252,'[1]1718  Exp_Rev Access'!$F$7:$GK$318,$FW$2,FALSE)),"",VLOOKUP($B252,'[1]1718  Exp_Rev Access'!$F$7:$GK$318,$FW$2,FALSE))</f>
        <v/>
      </c>
      <c r="FX252" s="95" t="str">
        <f>IF(ISNA(VLOOKUP($B252,'[1]1718  Exp_Rev Access'!$F$7:$GK$318,$FX$2,FALSE)),"",VLOOKUP($B252,'[1]1718  Exp_Rev Access'!$F$7:$GK$318,$FX$2,FALSE))</f>
        <v/>
      </c>
      <c r="FY252" s="95" t="str">
        <f>IF(ISNA(VLOOKUP($B252,'[1]1718  Exp_Rev Access'!$F$7:$GK$318,$FY$2,FALSE)),"",VLOOKUP($B252,'[1]1718  Exp_Rev Access'!$F$7:$GK$318,$FY$2,FALSE))</f>
        <v/>
      </c>
      <c r="FZ252" s="95" t="str">
        <f>IF(ISNA(VLOOKUP($B252,'[1]1718  Exp_Rev Access'!$F$7:$GK$318,$FZ$2,FALSE)),"",VLOOKUP($B252,'[1]1718  Exp_Rev Access'!$F$7:$GK$318,$FZ$2,FALSE))</f>
        <v/>
      </c>
      <c r="GA252" s="95" t="str">
        <f>IF(ISNA(VLOOKUP($B252,'[1]1718  Exp_Rev Access'!$F$7:$GK$318,$GA$2,FALSE)),"",VLOOKUP($B252,'[1]1718  Exp_Rev Access'!$F$7:$GK$318,$GA$2,FALSE))</f>
        <v/>
      </c>
      <c r="GB252" s="95" t="str">
        <f>IF(ISNA(VLOOKUP($B252,'[1]1718  Exp_Rev Access'!$F$7:$GK$318,$GB$2,FALSE)),"",VLOOKUP($B252,'[1]1718  Exp_Rev Access'!$F$7:$GK$318,$GB$2,FALSE))</f>
        <v/>
      </c>
      <c r="GC252" s="95" t="str">
        <f>IF(ISNA(VLOOKUP($B252,'[1]1718  Exp_Rev Access'!$F$7:$GK$318,$GC$2,FALSE)),"",VLOOKUP($B252,'[1]1718  Exp_Rev Access'!$F$7:$GK$318,$GC$2,FALSE))</f>
        <v/>
      </c>
      <c r="GD252" s="95" t="str">
        <f>IF(ISNA(VLOOKUP($B252,'[1]1718  Exp_Rev Access'!$F$7:$GK$318,$GD$2,FALSE)),"",VLOOKUP($B252,'[1]1718  Exp_Rev Access'!$F$7:$GK$318,$GD$2,FALSE))</f>
        <v/>
      </c>
      <c r="GE252" s="95" t="str">
        <f>IF(ISNA(VLOOKUP($B252,'[1]1718  Exp_Rev Access'!$F$7:$GK$318,$GE$2,FALSE)),"",VLOOKUP($B252,'[1]1718  Exp_Rev Access'!$F$7:$GK$318,$GE$2,FALSE))</f>
        <v/>
      </c>
      <c r="GF252" s="95" t="str">
        <f>IF(ISNA(VLOOKUP($B252,'[1]1718  Exp_Rev Access'!$F$7:$GK$318,$GF$2,FALSE)),"",VLOOKUP($B252,'[1]1718  Exp_Rev Access'!$F$7:$GK$318,$GF$2,FALSE))</f>
        <v/>
      </c>
      <c r="GG252" s="95" t="str">
        <f>IF(ISNA(VLOOKUP($B252,'[1]1718  Exp_Rev Access'!$F$7:$GK$318,$GG$2,FALSE)),"",VLOOKUP($B252,'[1]1718  Exp_Rev Access'!$F$7:$GK$318,$GG$2,FALSE))</f>
        <v/>
      </c>
      <c r="GH252" s="95" t="str">
        <f>IF(ISNA(VLOOKUP($B252,'[1]1718  Exp_Rev Access'!$F$7:$GK$318,$GH$2,FALSE)),"",VLOOKUP($B252,'[1]1718  Exp_Rev Access'!$F$7:$GK$318,$GH$2,FALSE))</f>
        <v/>
      </c>
      <c r="GI252" s="95" t="str">
        <f>IF(ISNA(VLOOKUP($B252,'[1]1718  Exp_Rev Access'!$F$7:$GK$318,$GI$2,FALSE)),"",VLOOKUP($B252,'[1]1718  Exp_Rev Access'!$F$7:$GK$318,$GI$2,FALSE))</f>
        <v/>
      </c>
      <c r="GJ252" s="95" t="str">
        <f>IF(ISNA(VLOOKUP($B252,'[1]1718  Exp_Rev Access'!$F$7:$GK$318,$GJ$2,FALSE)),"",VLOOKUP($B252,'[1]1718  Exp_Rev Access'!$F$7:$GK$318,$GJ$2,FALSE))</f>
        <v/>
      </c>
      <c r="GK252" s="95" t="str">
        <f>IF(ISNA(VLOOKUP($B252,'[1]1718  Exp_Rev Access'!$F$7:$GK$318,$GK$2,FALSE)),"",VLOOKUP($B252,'[1]1718  Exp_Rev Access'!$F$7:$GK$318,$GK$2,FALSE))</f>
        <v/>
      </c>
      <c r="GL252" s="95" t="str">
        <f>IF(ISNA(VLOOKUP($B252,'[1]1718  Exp_Rev Access'!$F$7:$GK$318,$GL$2,FALSE)),"",VLOOKUP($B252,'[1]1718  Exp_Rev Access'!$F$7:$GK$318,$GL$2,FALSE))</f>
        <v/>
      </c>
      <c r="GM252" s="95" t="str">
        <f>IF(ISNA(VLOOKUP($B252,'[1]1718  Exp_Rev Access'!$F$7:$GK$318,$GM$2,FALSE)),"",VLOOKUP($B252,'[1]1718  Exp_Rev Access'!$F$7:$GK$318,$GM$2,FALSE))</f>
        <v/>
      </c>
      <c r="GN252" s="95" t="str">
        <f>IF(ISNA(VLOOKUP($B252,'[1]1718  Exp_Rev Access'!$F$7:$GK$318,$GN$2,FALSE)),"",VLOOKUP($B252,'[1]1718  Exp_Rev Access'!$F$7:$GK$318,$GN$2,FALSE))</f>
        <v/>
      </c>
      <c r="GO252" s="95" t="str">
        <f>IF(ISNA(VLOOKUP($B252,'[1]1718  Exp_Rev Access'!$F$7:$GK$318,$GO$2,FALSE)),"",VLOOKUP($B252,'[1]1718  Exp_Rev Access'!$F$7:$GK$318,$GO$2,FALSE))</f>
        <v/>
      </c>
      <c r="GP252" s="95" t="str">
        <f>IF(ISNA(VLOOKUP($B252,'[1]1718  Exp_Rev Access'!$F$7:$GK$318,$GP$2,FALSE)),"",VLOOKUP($B252,'[1]1718  Exp_Rev Access'!$F$7:$GK$318,$GP$2,FALSE))</f>
        <v/>
      </c>
      <c r="GQ252" s="95" t="str">
        <f>IF(ISNA(VLOOKUP($B252,'[1]1718  Exp_Rev Access'!$F$7:$GK$318,$GQ$2,FALSE)),"",VLOOKUP($B252,'[1]1718  Exp_Rev Access'!$F$7:$GK$318,$GQ$2,FALSE))</f>
        <v/>
      </c>
      <c r="GR252" s="95" t="str">
        <f>IF(ISNA(VLOOKUP($B252,'[1]1718  Exp_Rev Access'!$F$7:$GK$318,$GR$2,FALSE)),"",VLOOKUP($B252,'[1]1718  Exp_Rev Access'!$F$7:$GK$318,$GR$2,FALSE))</f>
        <v/>
      </c>
      <c r="GS252" s="95" t="str">
        <f>IF(ISNA(VLOOKUP($B252,'[1]1718  Exp_Rev Access'!$F$7:$GK$318,$GS$2,FALSE)),"",VLOOKUP($B252,'[1]1718  Exp_Rev Access'!$F$7:$GK$318,$GS$2,FALSE))</f>
        <v/>
      </c>
      <c r="GT252" s="95" t="str">
        <f>IF(ISNA(VLOOKUP($B252,'[1]1718  Exp_Rev Access'!$F$7:$GK$318,$GT$2,FALSE)),"",VLOOKUP($B252,'[1]1718  Exp_Rev Access'!$F$7:$GK$318,$GT$2,FALSE))</f>
        <v/>
      </c>
      <c r="GU252" s="56"/>
      <c r="GV252" s="92"/>
      <c r="GW252" s="96"/>
    </row>
    <row r="253" spans="1:222" x14ac:dyDescent="0.3">
      <c r="A253" s="98" t="s">
        <v>545</v>
      </c>
      <c r="B253" s="88"/>
      <c r="C253" s="89"/>
      <c r="D253" s="75"/>
      <c r="E253" s="76"/>
      <c r="F253" s="70"/>
      <c r="G253" s="70"/>
      <c r="H253" s="90"/>
      <c r="I253" s="90" t="str">
        <f>IF(ISNA(VLOOKUP($B253,'[1]1718  Exp_Rev Access'!$F$7:$GK$318,4,FALSE)),"",VLOOKUP($B253,'[1]1718  Exp_Rev Access'!$F$7:$GK$318,4,FALSE))</f>
        <v/>
      </c>
      <c r="J253" s="90" t="str">
        <f>IF(ISNA(VLOOKUP($B253,'[1]1718  Exp_Rev Access'!$F$7:$GK$318,5,FALSE)),"",VLOOKUP($B253,'[1]1718  Exp_Rev Access'!$F$7:$GK$318,5,FALSE))</f>
        <v/>
      </c>
      <c r="K253" s="90" t="str">
        <f>IF(ISNA(VLOOKUP($B253,'[1]1718  Exp_Rev Access'!$F$7:$GK$318,6,FALSE)),"-",VLOOKUP($B253,'[1]1718  Exp_Rev Access'!$F$7:$GK$318,6,FALSE))</f>
        <v>-</v>
      </c>
      <c r="L253" s="90" t="str">
        <f>IF(ISNA(VLOOKUP($B253,'[1]1718  Exp_Rev Access'!$F$7:$GK$318,7,FALSE)),"",VLOOKUP($B253,'[1]1718  Exp_Rev Access'!$F$7:$GK$318,7,FALSE))</f>
        <v/>
      </c>
      <c r="M253" s="90" t="str">
        <f>IF(ISNA(VLOOKUP($B253,'[1]1718  Exp_Rev Access'!$F$7:$GK$318,8,FALSE)),"",VLOOKUP($B253,'[1]1718  Exp_Rev Access'!$F$7:$GK$318,8,FALSE))</f>
        <v/>
      </c>
      <c r="N253" s="56"/>
      <c r="O253" s="91"/>
      <c r="P253" s="56"/>
      <c r="Q253" s="90" t="str">
        <f>IF(ISNA(VLOOKUP($B253,'[1]1718  Exp_Rev Access'!$F$7:$GK$318,10,FALSE)),"",VLOOKUP($B253,'[1]1718  Exp_Rev Access'!$F$7:$GK$318,10,FALSE))</f>
        <v/>
      </c>
      <c r="R253" s="90" t="str">
        <f>IF(ISNA(VLOOKUP($B253,'[1]1718  Exp_Rev Access'!$F$7:$GK$318,11,FALSE)),"",VLOOKUP($B253,'[1]1718  Exp_Rev Access'!$F$7:$GK$318,11,FALSE))</f>
        <v/>
      </c>
      <c r="S253" s="90" t="str">
        <f>IF(ISNA(VLOOKUP($B253,'[1]1718  Exp_Rev Access'!$F$7:$GK$318,12,FALSE)),"",VLOOKUP($B253,'[1]1718  Exp_Rev Access'!$F$7:$GK$318,12,FALSE))</f>
        <v/>
      </c>
      <c r="T253" s="90" t="str">
        <f>IF(ISNA(VLOOKUP($B253,'[1]1718  Exp_Rev Access'!$F$7:$GK$318,13,FALSE)),"",VLOOKUP($B253,'[1]1718  Exp_Rev Access'!$F$7:$GK$318,13,FALSE))</f>
        <v/>
      </c>
      <c r="U253" s="90" t="str">
        <f>IF(ISNA(VLOOKUP($B253,'[1]1718  Exp_Rev Access'!$F$7:$GK$318,14,FALSE)),"",VLOOKUP($B253,'[1]1718  Exp_Rev Access'!$F$7:$GK$318,14,FALSE))</f>
        <v/>
      </c>
      <c r="V253" s="90" t="str">
        <f>IF(ISNA(VLOOKUP($B253,'[1]1718  Exp_Rev Access'!$F$7:$GK$318,15,FALSE)),"",VLOOKUP($B253,'[1]1718  Exp_Rev Access'!$F$7:$GK$318,15,FALSE))</f>
        <v/>
      </c>
      <c r="W253" s="90" t="str">
        <f>IF(ISNA(VLOOKUP($B253,'[1]1718  Exp_Rev Access'!$F$7:$GK$318,16,FALSE)),"",VLOOKUP($B253,'[1]1718  Exp_Rev Access'!$F$7:$GK$318,16,FALSE))</f>
        <v/>
      </c>
      <c r="X253" s="90" t="str">
        <f>IF(ISNA(VLOOKUP($B253,'[1]1718  Exp_Rev Access'!$F$7:$GK$318,17,FALSE)),"",VLOOKUP($B253,'[1]1718  Exp_Rev Access'!$F$7:$GK$318,17,FALSE))</f>
        <v/>
      </c>
      <c r="Y253" s="90" t="str">
        <f>IF(ISNA(VLOOKUP($B253,'[1]1718  Exp_Rev Access'!$F$7:$GK$318,18,FALSE)),"",VLOOKUP($B253,'[1]1718  Exp_Rev Access'!$F$7:$GK$318,18,FALSE))</f>
        <v/>
      </c>
      <c r="Z253" s="90" t="str">
        <f>IF(ISNA(VLOOKUP($B253,'[1]1718  Exp_Rev Access'!$F$7:$GK$318,19,FALSE)),"",VLOOKUP($B253,'[1]1718  Exp_Rev Access'!$F$7:$GK$318,19,FALSE))</f>
        <v/>
      </c>
      <c r="AA253" s="90" t="str">
        <f>IF(ISNA(VLOOKUP($B253,'[1]1718  Exp_Rev Access'!$F$7:$GK$318,20,FALSE)),"",VLOOKUP($B253,'[1]1718  Exp_Rev Access'!$F$7:$GK$318,20,FALSE))</f>
        <v/>
      </c>
      <c r="AB253" s="90" t="str">
        <f>IF(ISNA(VLOOKUP($B253,'[1]1718  Exp_Rev Access'!$F$7:$GK$318,21,FALSE)),"",VLOOKUP($B253,'[1]1718  Exp_Rev Access'!$F$7:$GK$318,21,FALSE))</f>
        <v/>
      </c>
      <c r="AC253" s="90" t="str">
        <f>IF(ISNA(VLOOKUP($B253,'[1]1718  Exp_Rev Access'!$F$7:$GK$318,22,FALSE)),"",VLOOKUP($B253,'[1]1718  Exp_Rev Access'!$F$7:$GK$318,22,FALSE))</f>
        <v/>
      </c>
      <c r="AD253" s="90" t="str">
        <f>IF(ISNA(VLOOKUP($B253,'[1]1718  Exp_Rev Access'!$F$7:$GK$318,23,FALSE)),"",VLOOKUP($B253,'[1]1718  Exp_Rev Access'!$F$7:$GK$318,23,FALSE))</f>
        <v/>
      </c>
      <c r="AE253" s="90" t="str">
        <f>IF(ISNA(VLOOKUP($B253,'[1]1718  Exp_Rev Access'!$F$7:$GK$318,24,FALSE)),"",VLOOKUP($B253,'[1]1718  Exp_Rev Access'!$F$7:$GK$318,24,FALSE))</f>
        <v/>
      </c>
      <c r="AF253" s="90" t="str">
        <f>IF(ISNA(VLOOKUP($B253,'[1]1718  Exp_Rev Access'!$F$7:$GK$318,25,FALSE)),"",VLOOKUP($B253,'[1]1718  Exp_Rev Access'!$F$7:$GK$318,25,FALSE))</f>
        <v/>
      </c>
      <c r="AG253" s="90" t="str">
        <f>IF(ISNA(VLOOKUP($B253,'[1]1718  Exp_Rev Access'!$F$7:$GK$318,26,FALSE)),"",VLOOKUP($B253,'[1]1718  Exp_Rev Access'!$F$7:$GK$318,26,FALSE))</f>
        <v/>
      </c>
      <c r="AH253" s="90" t="str">
        <f>IF(ISNA(VLOOKUP($B253,'[1]1718  Exp_Rev Access'!$F$7:$GK$318,27,FALSE)),"",VLOOKUP($B253,'[1]1718  Exp_Rev Access'!$F$7:$GK$318,27,FALSE))</f>
        <v/>
      </c>
      <c r="AI253" s="90" t="str">
        <f>IF(ISNA(VLOOKUP($B253,'[1]1718  Exp_Rev Access'!$F$7:$GK$318,28,FALSE)),"",VLOOKUP($B253,'[1]1718  Exp_Rev Access'!$F$7:$GK$318,28,FALSE))</f>
        <v/>
      </c>
      <c r="AJ253" s="90" t="str">
        <f>IF(ISNA(VLOOKUP($B253,'[1]1718  Exp_Rev Access'!$F$7:$GK$318,29,FALSE)),"",VLOOKUP($B253,'[1]1718  Exp_Rev Access'!$F$7:$GK$318,29,FALSE))</f>
        <v/>
      </c>
      <c r="AK253" s="90" t="str">
        <f>IF(ISNA(VLOOKUP($B253,'[1]1718  Exp_Rev Access'!$F$7:$GK$318,30,FALSE)),"",VLOOKUP($B253,'[1]1718  Exp_Rev Access'!$F$7:$GK$318,30,FALSE))</f>
        <v/>
      </c>
      <c r="AL253" s="90" t="str">
        <f>IF(ISNA(VLOOKUP($B253,'[1]1718  Exp_Rev Access'!$F$7:$GK$318,31,FALSE)),"",VLOOKUP($B253,'[1]1718  Exp_Rev Access'!$F$7:$GK$318,31,FALSE))</f>
        <v/>
      </c>
      <c r="AM253" s="56"/>
      <c r="AN253" s="92"/>
      <c r="AO253" s="71"/>
      <c r="AP253" s="90" t="str">
        <f>IF(ISNA(VLOOKUP($B253,'[1]1718  Exp_Rev Access'!$F$7:$GK$318,33,FALSE)),"",VLOOKUP($B253,'[1]1718  Exp_Rev Access'!$F$7:$GK$318,33,FALSE))</f>
        <v/>
      </c>
      <c r="AQ253" s="90" t="str">
        <f>IF(ISNA(VLOOKUP($B253,'[1]1718  Exp_Rev Access'!$F$7:$GK$318,34,FALSE)),"",VLOOKUP($B253,'[1]1718  Exp_Rev Access'!$F$7:$GK$318,34,FALSE))</f>
        <v/>
      </c>
      <c r="AR253" s="90" t="str">
        <f>IF(ISNA(VLOOKUP($B253,'[1]1718  Exp_Rev Access'!$F$7:$GK$318,35,FALSE)),"",VLOOKUP($B253,'[1]1718  Exp_Rev Access'!$F$7:$GK$318,35,FALSE))</f>
        <v/>
      </c>
      <c r="AS253" s="90" t="str">
        <f>IF(ISNA(VLOOKUP($B253,'[1]1718  Exp_Rev Access'!$F$7:$GK$318,36,FALSE)),"",VLOOKUP($B253,'[1]1718  Exp_Rev Access'!$F$7:$GK$318,36,FALSE))</f>
        <v/>
      </c>
      <c r="AT253" s="90" t="str">
        <f>IF(ISNA(VLOOKUP($B253,'[1]1718  Exp_Rev Access'!$F$7:$GK$318,37,FALSE)),"",VLOOKUP($B253,'[1]1718  Exp_Rev Access'!$F$7:$GK$318,37,FALSE))</f>
        <v/>
      </c>
      <c r="AU253" s="56"/>
      <c r="AV253" s="93"/>
      <c r="AW253" s="56"/>
      <c r="AX253" s="90" t="str">
        <f>IF(ISNA(VLOOKUP($B253,'[1]1718  Exp_Rev Access'!$F$7:$GK$318,39,FALSE)),"",VLOOKUP($B253,'[1]1718  Exp_Rev Access'!$F$7:$GK$318,39,FALSE))</f>
        <v/>
      </c>
      <c r="AY253" s="90" t="str">
        <f>IF(ISNA(VLOOKUP($B253,'[1]1718  Exp_Rev Access'!$F$7:$GK$318,40,FALSE)),"",VLOOKUP($B253,'[1]1718  Exp_Rev Access'!$F$7:$GK$318,40,FALSE))</f>
        <v/>
      </c>
      <c r="AZ253" s="90" t="str">
        <f>IF(ISNA(VLOOKUP($B253,'[1]1718  Exp_Rev Access'!$F$7:$GK$318,41,FALSE)),"",VLOOKUP($B253,'[1]1718  Exp_Rev Access'!$F$7:$GK$318,41,FALSE))</f>
        <v/>
      </c>
      <c r="BA253" s="90" t="str">
        <f>IF(ISNA(VLOOKUP($B253,'[1]1718  Exp_Rev Access'!$F$7:$GK$318,42,FALSE)),"",VLOOKUP($B253,'[1]1718  Exp_Rev Access'!$F$7:$GK$318,42,FALSE))</f>
        <v/>
      </c>
      <c r="BB253" s="90" t="str">
        <f>IF(ISNA(VLOOKUP($B253,'[1]1718  Exp_Rev Access'!$F$7:$GK$318,43,FALSE)),"",VLOOKUP($B253,'[1]1718  Exp_Rev Access'!$F$7:$GK$318,43,FALSE))</f>
        <v/>
      </c>
      <c r="BC253" s="90" t="str">
        <f>IF(ISNA(VLOOKUP($B253,'[1]1718  Exp_Rev Access'!$F$7:$GK$318,44,FALSE)),"",VLOOKUP($B253,'[1]1718  Exp_Rev Access'!$F$7:$GK$318,44,FALSE))</f>
        <v/>
      </c>
      <c r="BD253" s="90" t="str">
        <f>IF(ISNA(VLOOKUP($B253,'[1]1718  Exp_Rev Access'!$F$7:$GK$318,45,FALSE)),"",VLOOKUP($B253,'[1]1718  Exp_Rev Access'!$F$7:$GK$318,45,FALSE))</f>
        <v/>
      </c>
      <c r="BE253" s="90" t="str">
        <f>IF(ISNA(VLOOKUP($B253,'[1]1718  Exp_Rev Access'!$F$7:$GK$318,46,FALSE)),"",VLOOKUP($B253,'[1]1718  Exp_Rev Access'!$F$7:$GK$318,46,FALSE))</f>
        <v/>
      </c>
      <c r="BF253" s="90" t="str">
        <f>IF(ISNA(VLOOKUP($B253,'[1]1718  Exp_Rev Access'!$F$7:$GK$318,47,FALSE)),"",VLOOKUP($B253,'[1]1718  Exp_Rev Access'!$F$7:$GK$318,47,FALSE))</f>
        <v/>
      </c>
      <c r="BG253" s="90" t="str">
        <f>IF(ISNA(VLOOKUP($B253,'[1]1718  Exp_Rev Access'!$F$7:$GK$318,48,FALSE)),"",VLOOKUP($B253,'[1]1718  Exp_Rev Access'!$F$7:$GK$318,48,FALSE))</f>
        <v/>
      </c>
      <c r="BH253" s="90" t="str">
        <f>IF(ISNA(VLOOKUP($B253,'[1]1718  Exp_Rev Access'!$F$7:$GK$318,49,FALSE)),"",VLOOKUP($B253,'[1]1718  Exp_Rev Access'!$F$7:$GK$318,49,FALSE))</f>
        <v/>
      </c>
      <c r="BI253" s="90" t="str">
        <f>IF(ISNA(VLOOKUP($B253,'[1]1718  Exp_Rev Access'!$F$7:$GK$318,50,FALSE)),"",VLOOKUP($B253,'[1]1718  Exp_Rev Access'!$F$7:$GK$318,50,FALSE))</f>
        <v/>
      </c>
      <c r="BJ253" s="90" t="str">
        <f>IF(ISNA(VLOOKUP($B253,'[1]1718  Exp_Rev Access'!$F$7:$GK$318,51,FALSE)),"",VLOOKUP($B253,'[1]1718  Exp_Rev Access'!$F$7:$GK$318,51,FALSE))</f>
        <v/>
      </c>
      <c r="BK253" s="90" t="str">
        <f>IF(ISNA(VLOOKUP($B253,'[1]1718  Exp_Rev Access'!$F$7:$GK$318,52,FALSE)),"",VLOOKUP($B253,'[1]1718  Exp_Rev Access'!$F$7:$GK$318,52,FALSE))</f>
        <v/>
      </c>
      <c r="BL253" s="90" t="str">
        <f>IF(ISNA(VLOOKUP($B253,'[1]1718  Exp_Rev Access'!$F$7:$GK$318,53,FALSE)),"",VLOOKUP($B253,'[1]1718  Exp_Rev Access'!$F$7:$GK$318,53,FALSE))</f>
        <v/>
      </c>
      <c r="BM253" s="90" t="str">
        <f>IF(ISNA(VLOOKUP($B253,'[1]1718  Exp_Rev Access'!$F$7:$GK$318,54,FALSE)),"",VLOOKUP($B253,'[1]1718  Exp_Rev Access'!$F$7:$GK$318,54,FALSE))</f>
        <v/>
      </c>
      <c r="BN253" s="90" t="str">
        <f>IF(ISNA(VLOOKUP($B253,'[1]1718  Exp_Rev Access'!$F$7:$GK$318,55,FALSE)),"",VLOOKUP($B253,'[1]1718  Exp_Rev Access'!$F$7:$GK$318,55,FALSE))</f>
        <v/>
      </c>
      <c r="BO253" s="90" t="str">
        <f>IF(ISNA(VLOOKUP($B253,'[1]1718  Exp_Rev Access'!$F$7:$GK$318,56,FALSE)),"",VLOOKUP($B253,'[1]1718  Exp_Rev Access'!$F$7:$GK$318,56,FALSE))</f>
        <v/>
      </c>
      <c r="BP253" s="90" t="str">
        <f>IF(ISNA(VLOOKUP($B253,'[1]1718  Exp_Rev Access'!$F$7:$GK$318,57,FALSE)),"",VLOOKUP($B253,'[1]1718  Exp_Rev Access'!$F$7:$GK$318,57,FALSE))</f>
        <v/>
      </c>
      <c r="BQ253" s="90" t="str">
        <f>IF(ISNA(VLOOKUP($B253,'[1]1718  Exp_Rev Access'!$F$7:$GK$318,58,FALSE)),"",VLOOKUP($B253,'[1]1718  Exp_Rev Access'!$F$7:$GK$318,58,FALSE))</f>
        <v/>
      </c>
      <c r="BR253" s="90" t="str">
        <f>IF(ISNA(VLOOKUP($B253,'[1]1718  Exp_Rev Access'!$F$7:$GK$318,59,FALSE)),"",VLOOKUP($B253,'[1]1718  Exp_Rev Access'!$F$7:$GK$318,59,FALSE))</f>
        <v/>
      </c>
      <c r="BS253" s="90" t="str">
        <f>IF(ISNA(VLOOKUP($B253,'[1]1718  Exp_Rev Access'!$F$7:$GK$318,60,FALSE)),"",VLOOKUP($B253,'[1]1718  Exp_Rev Access'!$F$7:$GK$318,60,FALSE))</f>
        <v/>
      </c>
      <c r="BT253" s="90" t="str">
        <f>IF(ISNA(VLOOKUP($B253,'[1]1718  Exp_Rev Access'!$F$7:$GK$318,61,FALSE)),"",VLOOKUP($B253,'[1]1718  Exp_Rev Access'!$F$7:$GK$318,61,FALSE))</f>
        <v/>
      </c>
      <c r="BU253" s="90" t="str">
        <f>IF(ISNA(VLOOKUP($B253,'[1]1718  Exp_Rev Access'!$F$7:$GK$318,62,FALSE)),"",VLOOKUP($B253,'[1]1718  Exp_Rev Access'!$F$7:$GK$318,62,FALSE))</f>
        <v/>
      </c>
      <c r="BV253" s="56">
        <f t="shared" si="571"/>
        <v>0</v>
      </c>
      <c r="BW253" s="92"/>
      <c r="BX253" s="71"/>
      <c r="BY253" s="90" t="str">
        <f>IF(ISNA(VLOOKUP($B253,'[1]1718  Exp_Rev Access'!$F$7:$GK$318,64,FALSE)),"",VLOOKUP($B253,'[1]1718  Exp_Rev Access'!$F$7:$GK$318,64,FALSE))</f>
        <v/>
      </c>
      <c r="BZ253" s="90" t="str">
        <f>IF(ISNA(VLOOKUP($B253,'[1]1718  Exp_Rev Access'!$F$7:$GK$318,65,FALSE)),"",VLOOKUP($B253,'[1]1718  Exp_Rev Access'!$F$7:$GK$318,65,FALSE))</f>
        <v/>
      </c>
      <c r="CA253" s="90" t="str">
        <f>IF(ISNA(VLOOKUP($B253,'[1]1718  Exp_Rev Access'!$F$7:$GK$318,66,FALSE)),"",VLOOKUP($B253,'[1]1718  Exp_Rev Access'!$F$7:$GK$318,66,FALSE))</f>
        <v/>
      </c>
      <c r="CB253" s="90" t="str">
        <f>IF(ISNA(VLOOKUP($B253,'[1]1718  Exp_Rev Access'!$F$7:$GK$318,67,FALSE)),"",VLOOKUP($B253,'[1]1718  Exp_Rev Access'!$F$7:$GK$318,67,FALSE))</f>
        <v/>
      </c>
      <c r="CC253" s="90" t="str">
        <f>IF(ISNA(VLOOKUP($B253,'[1]1718  Exp_Rev Access'!$F$7:$GK$318,68,FALSE)),"",VLOOKUP($B253,'[1]1718  Exp_Rev Access'!$F$7:$GK$318,68,FALSE))</f>
        <v/>
      </c>
      <c r="CD253" s="90" t="str">
        <f>IF(ISNA(VLOOKUP($B253,'[1]1718  Exp_Rev Access'!$F$7:$GK$318,69,FALSE)),"",VLOOKUP($B253,'[1]1718  Exp_Rev Access'!$F$7:$GK$318,69,FALSE))</f>
        <v/>
      </c>
      <c r="CE253" s="56">
        <f t="shared" si="566"/>
        <v>0</v>
      </c>
      <c r="CF253" s="92"/>
      <c r="CG253" s="78"/>
      <c r="CH253" s="90" t="str">
        <f>IF(ISNA(VLOOKUP($B253,'[1]1718  Exp_Rev Access'!$F$7:$GK$318,$CH$2,FALSE)),"",VLOOKUP($B253,'[1]1718  Exp_Rev Access'!$F$7:$GK$318,$CH$2,FALSE))</f>
        <v/>
      </c>
      <c r="CI253" s="90" t="str">
        <f>IF(ISNA(VLOOKUP($B253,'[1]1718  Exp_Rev Access'!$F$7:$GK$318,$CI$2,FALSE)),"",VLOOKUP($B253,'[1]1718  Exp_Rev Access'!$F$7:$GK$318,$CI$2,FALSE))</f>
        <v/>
      </c>
      <c r="CJ253" s="90" t="str">
        <f>IF(ISNA(VLOOKUP($B253,'[1]1718  Exp_Rev Access'!$F$7:$GK$318,$CJ$2,FALSE)),"",VLOOKUP($B253,'[1]1718  Exp_Rev Access'!$F$7:$GK$318,$CJ$2,FALSE))</f>
        <v/>
      </c>
      <c r="CK253" s="90" t="str">
        <f>IF(ISNA(VLOOKUP($B253,'[1]1718  Exp_Rev Access'!$F$7:$GK$318,$CK$2,FALSE)),"",VLOOKUP($B253,'[1]1718  Exp_Rev Access'!$F$7:$GK$318,$CK$2,FALSE))</f>
        <v/>
      </c>
      <c r="CL253" s="90" t="str">
        <f>IF(ISNA(VLOOKUP($B253,'[1]1718  Exp_Rev Access'!$F$7:$GK$318,$CL$2,FALSE)),"",VLOOKUP($B253,'[1]1718  Exp_Rev Access'!$F$7:$GK$318,$CL$2,FALSE))</f>
        <v/>
      </c>
      <c r="CM253" s="90" t="str">
        <f>IF(ISNA(VLOOKUP($B253,'[1]1718  Exp_Rev Access'!$F$7:$GK$318,$CM$2,FALSE)),"",VLOOKUP($B253,'[1]1718  Exp_Rev Access'!$F$7:$GK$318,$CM$2,FALSE))</f>
        <v/>
      </c>
      <c r="CN253" s="90" t="str">
        <f>IF(ISNA(VLOOKUP($B253,'[1]1718  Exp_Rev Access'!$F$7:$GK$318,$CN$2,FALSE)),"",VLOOKUP($B253,'[1]1718  Exp_Rev Access'!$F$7:$GK$318,$CN$2,FALSE))</f>
        <v/>
      </c>
      <c r="CO253" s="90" t="str">
        <f>IF(ISNA(VLOOKUP($B253,'[1]1718  Exp_Rev Access'!$F$7:$GK$318,$CO$2,FALSE)),"",VLOOKUP($B253,'[1]1718  Exp_Rev Access'!$F$7:$GK$318,$CO$2,FALSE))</f>
        <v/>
      </c>
      <c r="CP253" s="90" t="str">
        <f>IF(ISNA(VLOOKUP($B253,'[1]1718  Exp_Rev Access'!$F$7:$GK$318,$CP$2,FALSE)),"",VLOOKUP($B253,'[1]1718  Exp_Rev Access'!$F$7:$GK$318,$CP$2,FALSE))</f>
        <v/>
      </c>
      <c r="CQ253" s="90" t="str">
        <f>IF(ISNA(VLOOKUP($B253,'[1]1718  Exp_Rev Access'!$F$7:$GK$318,$CQ$2,FALSE)),"",VLOOKUP($B253,'[1]1718  Exp_Rev Access'!$F$7:$GK$318,$CQ$2,FALSE))</f>
        <v/>
      </c>
      <c r="CR253" s="90" t="str">
        <f>IF(ISNA(VLOOKUP($B253,'[1]1718  Exp_Rev Access'!$F$7:$GK$318,$CR$2,FALSE)),"",VLOOKUP($B253,'[1]1718  Exp_Rev Access'!$F$7:$GK$318,$CR$2,FALSE))</f>
        <v/>
      </c>
      <c r="CS253" s="90" t="str">
        <f>IF(ISNA(VLOOKUP($B253,'[1]1718  Exp_Rev Access'!$F$7:$GK$318,$CS$2,FALSE)),"",VLOOKUP($B253,'[1]1718  Exp_Rev Access'!$F$7:$GK$318,$CS$2,FALSE))</f>
        <v/>
      </c>
      <c r="CT253" s="90" t="str">
        <f>IF(ISNA(VLOOKUP($B253,'[1]1718  Exp_Rev Access'!$F$7:$GK$318,$CT$2,FALSE)),"",VLOOKUP($B253,'[1]1718  Exp_Rev Access'!$F$7:$GK$318,$CT$2,FALSE))</f>
        <v/>
      </c>
      <c r="CU253" s="90" t="str">
        <f>IF(ISNA(VLOOKUP($B253,'[1]1718  Exp_Rev Access'!$F$7:$GK$318,$CU$2,FALSE)),"",VLOOKUP($B253,'[1]1718  Exp_Rev Access'!$F$7:$GK$318,$CU$2,FALSE))</f>
        <v/>
      </c>
      <c r="CV253" s="90" t="str">
        <f>IF(ISNA(VLOOKUP($B253,'[1]1718  Exp_Rev Access'!$F$7:$GK$318,$CV$2,FALSE)),"",VLOOKUP($B253,'[1]1718  Exp_Rev Access'!$F$7:$GK$318,$CV$2,FALSE))</f>
        <v/>
      </c>
      <c r="CW253" s="90" t="str">
        <f>IF(ISNA(VLOOKUP($B253,'[1]1718  Exp_Rev Access'!$F$7:$GK$318,$CW$2,FALSE)),"",VLOOKUP($B253,'[1]1718  Exp_Rev Access'!$F$7:$GK$318,$CW$2,FALSE))</f>
        <v/>
      </c>
      <c r="CX253" s="90" t="str">
        <f>IF(ISNA(VLOOKUP($B253,'[1]1718  Exp_Rev Access'!$F$7:$GK$318,$CX$2,FALSE)),"",VLOOKUP($B253,'[1]1718  Exp_Rev Access'!$F$7:$GK$318,$CX$2,FALSE))</f>
        <v/>
      </c>
      <c r="CY253" s="90" t="str">
        <f>IF(ISNA(VLOOKUP($B253,'[1]1718  Exp_Rev Access'!$F$7:$GK$318,$CY$2,FALSE)),"",VLOOKUP($B253,'[1]1718  Exp_Rev Access'!$F$7:$GK$318,$CY$2,FALSE))</f>
        <v/>
      </c>
      <c r="CZ253" s="90" t="str">
        <f>IF(ISNA(VLOOKUP($B253,'[1]1718  Exp_Rev Access'!$F$7:$GK$318,$CZ$2,FALSE)),"",VLOOKUP($B253,'[1]1718  Exp_Rev Access'!$F$7:$GK$318,$CZ$2,FALSE))</f>
        <v/>
      </c>
      <c r="DA253" s="90" t="str">
        <f>IF(ISNA(VLOOKUP($B253,'[1]1718  Exp_Rev Access'!$F$7:$GK$318,$DA$2,FALSE)),"",VLOOKUP($B253,'[1]1718  Exp_Rev Access'!$F$7:$GK$318,$DA$2,FALSE))</f>
        <v/>
      </c>
      <c r="DB253" s="90" t="str">
        <f>IF(ISNA(VLOOKUP($B253,'[1]1718  Exp_Rev Access'!$F$7:$GK$318,$DB$2,FALSE)),"",VLOOKUP($B253,'[1]1718  Exp_Rev Access'!$F$7:$GK$318,$DB$2,FALSE))</f>
        <v/>
      </c>
      <c r="DC253" s="90" t="str">
        <f>IF(ISNA(VLOOKUP($B253,'[1]1718  Exp_Rev Access'!$F$7:$GK$318,$DC$2,FALSE)),"",VLOOKUP($B253,'[1]1718  Exp_Rev Access'!$F$7:$GK$318,$DC$2,FALSE))</f>
        <v/>
      </c>
      <c r="DD253" s="90" t="str">
        <f>IF(ISNA(VLOOKUP($B253,'[1]1718  Exp_Rev Access'!$F$7:$GK$318,$DD$2,FALSE)),"",VLOOKUP($B253,'[1]1718  Exp_Rev Access'!$F$7:$GK$318,$DD$2,FALSE))</f>
        <v/>
      </c>
      <c r="DE253" s="90" t="str">
        <f>IF(ISNA(VLOOKUP($B253,'[1]1718  Exp_Rev Access'!$F$7:$GK$318,$DE$2,FALSE)),"",VLOOKUP($B253,'[1]1718  Exp_Rev Access'!$F$7:$GK$318,$DE$2,FALSE))</f>
        <v/>
      </c>
      <c r="DF253" s="90" t="str">
        <f>IF(ISNA(VLOOKUP($B253,'[1]1718  Exp_Rev Access'!$F$7:$GK$318,$DF$2,FALSE)),"",VLOOKUP($B253,'[1]1718  Exp_Rev Access'!$F$7:$GK$318,$DF$2,FALSE))</f>
        <v/>
      </c>
      <c r="DG253" s="90" t="str">
        <f>IF(ISNA(VLOOKUP($B253,'[1]1718  Exp_Rev Access'!$F$7:$GK$318,$DG$2,FALSE)),"",VLOOKUP($B253,'[1]1718  Exp_Rev Access'!$F$7:$GK$318,$DG$2,FALSE))</f>
        <v/>
      </c>
      <c r="DH253" s="90" t="str">
        <f>IF(ISNA(VLOOKUP($B253,'[1]1718  Exp_Rev Access'!$F$7:$GK$318,$DH$2,FALSE)),"",VLOOKUP($B253,'[1]1718  Exp_Rev Access'!$F$7:$GK$318,$DH$2,FALSE))</f>
        <v/>
      </c>
      <c r="DI253" s="90" t="str">
        <f>IF(ISNA(VLOOKUP($B253,'[1]1718  Exp_Rev Access'!$F$7:$GK$318,$DI$2,FALSE)),"",VLOOKUP($B253,'[1]1718  Exp_Rev Access'!$F$7:$GK$318,$DI$2,FALSE))</f>
        <v/>
      </c>
      <c r="DJ253" s="90" t="str">
        <f>IF(ISNA(VLOOKUP($B253,'[1]1718  Exp_Rev Access'!$F$7:$GK$318,$DJ$2,FALSE)),"",VLOOKUP($B253,'[1]1718  Exp_Rev Access'!$F$7:$GK$318,$DJ$2,FALSE))</f>
        <v/>
      </c>
      <c r="DK253" s="90" t="str">
        <f>IF(ISNA(VLOOKUP($B253,'[1]1718  Exp_Rev Access'!$F$7:$GK$318,$DK$2,FALSE)),"",VLOOKUP($B253,'[1]1718  Exp_Rev Access'!$F$7:$GK$318,$DK$2,FALSE))</f>
        <v/>
      </c>
      <c r="DL253" s="90" t="str">
        <f>IF(ISNA(VLOOKUP($B253,'[1]1718  Exp_Rev Access'!$F$7:$GK$318,$DL$2,FALSE)),"",VLOOKUP($B253,'[1]1718  Exp_Rev Access'!$F$7:$GK$318,$DL$2,FALSE))</f>
        <v/>
      </c>
      <c r="DM253" s="90" t="str">
        <f>IF(ISNA(VLOOKUP($B253,'[1]1718  Exp_Rev Access'!$F$7:$GK$318,$DM$2,FALSE)),"",VLOOKUP($B253,'[1]1718  Exp_Rev Access'!$F$7:$GK$318,$DM$2,FALSE))</f>
        <v/>
      </c>
      <c r="DN253" s="90" t="str">
        <f>IF(ISNA(VLOOKUP($B253,'[1]1718  Exp_Rev Access'!$F$7:$GK$318,$DN$2,FALSE)),"",VLOOKUP($B253,'[1]1718  Exp_Rev Access'!$F$7:$GK$318,$DN$2,FALSE))</f>
        <v/>
      </c>
      <c r="DO253" s="90" t="str">
        <f>IF(ISNA(VLOOKUP($B253,'[1]1718  Exp_Rev Access'!$F$7:$GK$318,$DO$2,FALSE)),"",VLOOKUP($B253,'[1]1718  Exp_Rev Access'!$F$7:$GK$318,$DO$2,FALSE))</f>
        <v/>
      </c>
      <c r="DP253" s="90" t="str">
        <f>IF(ISNA(VLOOKUP($B253,'[1]1718  Exp_Rev Access'!$F$7:$GK$318,$DP$2,FALSE)),"",VLOOKUP($B253,'[1]1718  Exp_Rev Access'!$F$7:$GK$318,$DP$2,FALSE))</f>
        <v/>
      </c>
      <c r="DQ253" s="90" t="str">
        <f>IF(ISNA(VLOOKUP($B253,'[1]1718  Exp_Rev Access'!$F$7:$GK$318,$DQ$2,FALSE)),"",VLOOKUP($B253,'[1]1718  Exp_Rev Access'!$F$7:$GK$318,$DQ$2,FALSE))</f>
        <v/>
      </c>
      <c r="DR253" s="90" t="str">
        <f>IF(ISNA(VLOOKUP($B253,'[1]1718  Exp_Rev Access'!$F$7:$GK$318,$DR$2,FALSE)),"",VLOOKUP($B253,'[1]1718  Exp_Rev Access'!$F$7:$GK$318,$DR$2,FALSE))</f>
        <v/>
      </c>
      <c r="DS253" s="90" t="str">
        <f>IF(ISNA(VLOOKUP($B253,'[1]1718  Exp_Rev Access'!$F$7:$GK$318,$DS$2,FALSE)),"",VLOOKUP($B253,'[1]1718  Exp_Rev Access'!$F$7:$GK$318,$DS$2,FALSE))</f>
        <v/>
      </c>
      <c r="DT253" s="90" t="str">
        <f>IF(ISNA(VLOOKUP($B253,'[1]1718  Exp_Rev Access'!$F$7:$GK$318,$DT$2,FALSE)),"",VLOOKUP($B253,'[1]1718  Exp_Rev Access'!$F$7:$GK$318,$DT$2,FALSE))</f>
        <v/>
      </c>
      <c r="DU253" s="90" t="str">
        <f>IF(ISNA(VLOOKUP($B253,'[1]1718  Exp_Rev Access'!$F$7:$GK$318,$DU$2,FALSE)),"",VLOOKUP($B253,'[1]1718  Exp_Rev Access'!$F$7:$GK$318,$DU$2,FALSE))</f>
        <v/>
      </c>
      <c r="DV253" s="90" t="str">
        <f>IF(ISNA(VLOOKUP($B253,'[1]1718  Exp_Rev Access'!$F$7:$GK$318,$DV$2,FALSE)),"",VLOOKUP($B253,'[1]1718  Exp_Rev Access'!$F$7:$GK$318,$DV$2,FALSE))</f>
        <v/>
      </c>
      <c r="DW253" s="90" t="str">
        <f>IF(ISNA(VLOOKUP($B253,'[1]1718  Exp_Rev Access'!$F$7:$GK$318,$DW$2,FALSE)),"",VLOOKUP($B253,'[1]1718  Exp_Rev Access'!$F$7:$GK$318,$DW$2,FALSE))</f>
        <v/>
      </c>
      <c r="DX253" s="90" t="str">
        <f>IF(ISNA(VLOOKUP($B253,'[1]1718  Exp_Rev Access'!$F$7:$GK$318,$DX$2,FALSE)),"",VLOOKUP($B253,'[1]1718  Exp_Rev Access'!$F$7:$GK$318,$DX$2,FALSE))</f>
        <v/>
      </c>
      <c r="DY253" s="90" t="str">
        <f>IF(ISNA(VLOOKUP($B253,'[1]1718  Exp_Rev Access'!$F$7:$GK$318,$DY$2,FALSE)),"",VLOOKUP($B253,'[1]1718  Exp_Rev Access'!$F$7:$GK$318,$DY$2,FALSE))</f>
        <v/>
      </c>
      <c r="DZ253" s="90" t="str">
        <f>IF(ISNA(VLOOKUP($B253,'[1]1718  Exp_Rev Access'!$F$7:$GK$318,$DZ$2,FALSE)),"",VLOOKUP($B253,'[1]1718  Exp_Rev Access'!$F$7:$GK$318,$DZ$2,FALSE))</f>
        <v/>
      </c>
      <c r="EA253" s="90" t="str">
        <f>IF(ISNA(VLOOKUP($B253,'[1]1718  Exp_Rev Access'!$F$7:$GK$318,$EA$2,FALSE)),"",VLOOKUP($B253,'[1]1718  Exp_Rev Access'!$F$7:$GK$318,$EA$2,FALSE))</f>
        <v/>
      </c>
      <c r="EB253" s="90" t="str">
        <f>IF(ISNA(VLOOKUP($B253,'[1]1718  Exp_Rev Access'!$F$7:$GK$318,$EB$2,FALSE)),"",VLOOKUP($B253,'[1]1718  Exp_Rev Access'!$F$7:$GK$318,$EB$2,FALSE))</f>
        <v/>
      </c>
      <c r="EC253" s="90" t="str">
        <f>IF(ISNA(VLOOKUP($B253,'[1]1718  Exp_Rev Access'!$F$7:$GK$318,$EC$2,FALSE)),"",VLOOKUP($B253,'[1]1718  Exp_Rev Access'!$F$7:$GK$318,$EC$2,FALSE))</f>
        <v/>
      </c>
      <c r="ED253" s="90" t="str">
        <f>IF(ISNA(VLOOKUP($B253,'[1]1718  Exp_Rev Access'!$F$7:$GK$318,$ED$2,FALSE)),"",VLOOKUP($B253,'[1]1718  Exp_Rev Access'!$F$7:$GK$318,$ED$2,FALSE))</f>
        <v/>
      </c>
      <c r="EE253" s="90" t="str">
        <f>IF(ISNA(VLOOKUP($B253,'[1]1718  Exp_Rev Access'!$F$7:$GK$318,$EE$2,FALSE)),"",VLOOKUP($B253,'[1]1718  Exp_Rev Access'!$F$7:$GK$318,$EE$2,FALSE))</f>
        <v/>
      </c>
      <c r="EF253" s="90" t="str">
        <f>IF(ISNA(VLOOKUP($B253,'[1]1718  Exp_Rev Access'!$F$7:$GK$318,$EF$2,FALSE)),"",VLOOKUP($B253,'[1]1718  Exp_Rev Access'!$F$7:$GK$318,$EF$2,FALSE))</f>
        <v/>
      </c>
      <c r="EG253" s="90" t="str">
        <f>IF(ISNA(VLOOKUP($B253,'[1]1718  Exp_Rev Access'!$F$7:$GK$318,$EG$2,FALSE)),"",VLOOKUP($B253,'[1]1718  Exp_Rev Access'!$F$7:$GK$318,$EG$2,FALSE))</f>
        <v/>
      </c>
      <c r="EH253" s="90" t="str">
        <f>IF(ISNA(VLOOKUP($B253,'[1]1718  Exp_Rev Access'!$F$7:$GK$318,$EH$2,FALSE)),"",VLOOKUP($B253,'[1]1718  Exp_Rev Access'!$F$7:$GK$318,$EH$2,FALSE))</f>
        <v/>
      </c>
      <c r="EI253" s="90" t="str">
        <f>IF(ISNA(VLOOKUP($B253,'[1]1718  Exp_Rev Access'!$F$7:$GK$318,$EI$2,FALSE)),"",VLOOKUP($B253,'[1]1718  Exp_Rev Access'!$F$7:$GK$318,$EI$2,FALSE))</f>
        <v/>
      </c>
      <c r="EJ253" s="90" t="str">
        <f>IF(ISNA(VLOOKUP($B253,'[1]1718  Exp_Rev Access'!$F$7:$GK$318,$EJ$2,FALSE)),"",VLOOKUP($B253,'[1]1718  Exp_Rev Access'!$F$7:$GK$318,$EJ$2,FALSE))</f>
        <v/>
      </c>
      <c r="EK253" s="90" t="str">
        <f>IF(ISNA(VLOOKUP($B253,'[1]1718  Exp_Rev Access'!$F$7:$GK$318,$EK$2,FALSE)),"",VLOOKUP($B253,'[1]1718  Exp_Rev Access'!$F$7:$GK$318,$EK$2,FALSE))</f>
        <v/>
      </c>
      <c r="EL253" s="90" t="str">
        <f>IF(ISNA(VLOOKUP($B253,'[1]1718  Exp_Rev Access'!$F$7:$GK$318,$EL$2,FALSE)),"",VLOOKUP($B253,'[1]1718  Exp_Rev Access'!$F$7:$GK$318,$EL$2,FALSE))</f>
        <v/>
      </c>
      <c r="EM253" s="90" t="str">
        <f>IF(ISNA(VLOOKUP($B253,'[1]1718  Exp_Rev Access'!$F$7:$GK$318,$EM$2,FALSE)),"",VLOOKUP($B253,'[1]1718  Exp_Rev Access'!$F$7:$GK$318,$EM$2,FALSE))</f>
        <v/>
      </c>
      <c r="EN253" s="90" t="str">
        <f>IF(ISNA(VLOOKUP($B253,'[1]1718  Exp_Rev Access'!$F$7:$GK$318,$EN$2,FALSE)),"",VLOOKUP($B253,'[1]1718  Exp_Rev Access'!$F$7:$GK$318,$EN$2,FALSE))</f>
        <v/>
      </c>
      <c r="EO253" s="90" t="str">
        <f>IF(ISNA(VLOOKUP($B253,'[1]1718  Exp_Rev Access'!$F$7:$GK$318,$EO$2,FALSE)),"",VLOOKUP($B253,'[1]1718  Exp_Rev Access'!$F$7:$GK$318,$EO$2,FALSE))</f>
        <v/>
      </c>
      <c r="EP253" s="90" t="str">
        <f>IF(ISNA(VLOOKUP($B253,'[1]1718  Exp_Rev Access'!$F$7:$GK$318,$EP$2,FALSE)),"",VLOOKUP($B253,'[1]1718  Exp_Rev Access'!$F$7:$GK$318,$EP$2,FALSE))</f>
        <v/>
      </c>
      <c r="EQ253" s="90" t="str">
        <f>IF(ISNA(VLOOKUP($B253,'[1]1718  Exp_Rev Access'!$F$7:$GK$318,$EQ$2,FALSE)),"",VLOOKUP($B253,'[1]1718  Exp_Rev Access'!$F$7:$GK$318,$EQ$2,FALSE))</f>
        <v/>
      </c>
      <c r="ER253" s="90" t="str">
        <f>IF(ISNA(VLOOKUP($B253,'[1]1718  Exp_Rev Access'!$F$7:$GK$318,$ER$2,FALSE)),"",VLOOKUP($B253,'[1]1718  Exp_Rev Access'!$F$7:$GK$318,$ER$2,FALSE))</f>
        <v/>
      </c>
      <c r="ES253" s="90" t="str">
        <f>IF(ISNA(VLOOKUP($B253,'[1]1718  Exp_Rev Access'!$F$7:$GK$318,$ES$2,FALSE)),"",VLOOKUP($B253,'[1]1718  Exp_Rev Access'!$F$7:$GK$318,$ES$2,FALSE))</f>
        <v/>
      </c>
      <c r="ET253" s="90" t="str">
        <f>IF(ISNA(VLOOKUP($B253,'[1]1718  Exp_Rev Access'!$F$7:$GK$318,$ET$2,FALSE)),"",VLOOKUP($B253,'[1]1718  Exp_Rev Access'!$F$7:$GK$318,$ET$2,FALSE))</f>
        <v/>
      </c>
      <c r="EU253" s="90" t="str">
        <f>IF(ISNA(VLOOKUP($B253,'[1]1718  Exp_Rev Access'!$F$7:$GK$318,$EU$2,FALSE)),"",VLOOKUP($B253,'[1]1718  Exp_Rev Access'!$F$7:$GK$318,$EU$2,FALSE))</f>
        <v/>
      </c>
      <c r="EV253" s="90" t="str">
        <f>IF(ISNA(VLOOKUP($B253,'[1]1718  Exp_Rev Access'!$F$7:$GK$318,$EV$2,FALSE)),"",VLOOKUP($B253,'[1]1718  Exp_Rev Access'!$F$7:$GK$318,$EV$2,FALSE))</f>
        <v/>
      </c>
      <c r="EW253" s="90" t="str">
        <f>IF(ISNA(VLOOKUP($B253,'[1]1718  Exp_Rev Access'!$F$7:$GK$318,$EW$2,FALSE)),"",VLOOKUP($B253,'[1]1718  Exp_Rev Access'!$F$7:$GK$318,$EW$2,FALSE))</f>
        <v/>
      </c>
      <c r="EX253" s="90" t="str">
        <f>IF(ISNA(VLOOKUP($B253,'[1]1718  Exp_Rev Access'!$F$7:$GK$318,$EX$2,FALSE)),"",VLOOKUP($B253,'[1]1718  Exp_Rev Access'!$F$7:$GK$318,$EX$2,FALSE))</f>
        <v/>
      </c>
      <c r="EY253" s="90" t="str">
        <f>IF(ISNA(VLOOKUP($B253,'[1]1718  Exp_Rev Access'!$F$7:$GK$318,$EY$2,FALSE)),"",VLOOKUP($B253,'[1]1718  Exp_Rev Access'!$F$7:$GK$318,$EY$2,FALSE))</f>
        <v/>
      </c>
      <c r="EZ253" s="90" t="str">
        <f>IF(ISNA(VLOOKUP($B253,'[1]1718  Exp_Rev Access'!$F$7:$GK$318,$EZ$2,FALSE)),"",VLOOKUP($B253,'[1]1718  Exp_Rev Access'!$F$7:$GK$318,$EZ$2,FALSE))</f>
        <v/>
      </c>
      <c r="FA253" s="90" t="str">
        <f>IF(ISNA(VLOOKUP($B253,'[1]1718  Exp_Rev Access'!$F$7:$GK$318,$FA$2,FALSE)),"",VLOOKUP($B253,'[1]1718  Exp_Rev Access'!$F$7:$GK$318,$FA$2,FALSE))</f>
        <v/>
      </c>
      <c r="FB253" s="90" t="str">
        <f>IF(ISNA(VLOOKUP($B253,'[1]1718  Exp_Rev Access'!$F$7:$GK$318,$FB$2,FALSE)),"",VLOOKUP($B253,'[1]1718  Exp_Rev Access'!$F$7:$GK$318,$FB$2,FALSE))</f>
        <v/>
      </c>
      <c r="FC253" s="90" t="str">
        <f>IF(ISNA(VLOOKUP($B253,'[1]1718  Exp_Rev Access'!$F$7:$GK$318,$FC$2,FALSE)),"",VLOOKUP($B253,'[1]1718  Exp_Rev Access'!$F$7:$GK$318,$FC$2,FALSE))</f>
        <v/>
      </c>
      <c r="FD253" s="90" t="str">
        <f>IF(ISNA(VLOOKUP($B253,'[1]1718  Exp_Rev Access'!$F$7:$GK$318,$FD$2,FALSE)),"",VLOOKUP($B253,'[1]1718  Exp_Rev Access'!$F$7:$GK$318,$FD$2,FALSE))</f>
        <v/>
      </c>
      <c r="FE253" s="90" t="str">
        <f>IF(ISNA(VLOOKUP($B253,'[1]1718  Exp_Rev Access'!$F$7:$GK$318,$FE$2,FALSE)),"",VLOOKUP($B253,'[1]1718  Exp_Rev Access'!$F$7:$GK$318,$FE$2,FALSE))</f>
        <v/>
      </c>
      <c r="FF253" s="90" t="str">
        <f>IF(ISNA(VLOOKUP($B253,'[1]1718  Exp_Rev Access'!$F$7:$GK$318,$FF$2,FALSE)),"",VLOOKUP($B253,'[1]1718  Exp_Rev Access'!$F$7:$GK$318,$FF$2,FALSE))</f>
        <v/>
      </c>
      <c r="FG253" s="90" t="str">
        <f>IF(ISNA(VLOOKUP($B253,'[1]1718  Exp_Rev Access'!$F$7:$GK$318,$FG$2,FALSE)),"",VLOOKUP($B253,'[1]1718  Exp_Rev Access'!$F$7:$GK$318,$FG$2,FALSE))</f>
        <v/>
      </c>
      <c r="FH253" s="90" t="str">
        <f>IF(ISNA(VLOOKUP($B253,'[1]1718  Exp_Rev Access'!$F$7:$GK$318,$FH$2,FALSE)),"",VLOOKUP($B253,'[1]1718  Exp_Rev Access'!$F$7:$GK$318,$FH$2,FALSE))</f>
        <v/>
      </c>
      <c r="FI253" s="90" t="str">
        <f>IF(ISNA(VLOOKUP($B253,'[1]1718  Exp_Rev Access'!$F$7:$GK$318,$FI$2,FALSE)),"",VLOOKUP($B253,'[1]1718  Exp_Rev Access'!$F$7:$GK$318,$FI$2,FALSE))</f>
        <v/>
      </c>
      <c r="FJ253" s="90" t="str">
        <f>IF(ISNA(VLOOKUP($B253,'[1]1718  Exp_Rev Access'!$F$7:$GK$318,$FJ$2,FALSE)),"",VLOOKUP($B253,'[1]1718  Exp_Rev Access'!$F$7:$GK$318,$FJ$2,FALSE))</f>
        <v/>
      </c>
      <c r="FK253" s="90" t="str">
        <f>IF(ISNA(VLOOKUP($B253,'[1]1718  Exp_Rev Access'!$F$7:$GK$318,$FK$2,FALSE)),"",VLOOKUP($B253,'[1]1718  Exp_Rev Access'!$F$7:$GK$318,$FK$2,FALSE))</f>
        <v/>
      </c>
      <c r="FL253" s="90" t="str">
        <f>IF(ISNA(VLOOKUP($B253,'[1]1718  Exp_Rev Access'!$F$7:$GK$318,$FL$2,FALSE)),"",VLOOKUP($B253,'[1]1718  Exp_Rev Access'!$F$7:$GK$318,$FL$2,FALSE))</f>
        <v/>
      </c>
      <c r="FM253" s="90" t="str">
        <f>IF(ISNA(VLOOKUP($B253,'[1]1718  Exp_Rev Access'!$F$7:$GK$318,$FM$2,FALSE)),"",VLOOKUP($B253,'[1]1718  Exp_Rev Access'!$F$7:$GK$318,$FM$2,FALSE))</f>
        <v/>
      </c>
      <c r="FN253" s="90" t="str">
        <f>IF(ISNA(VLOOKUP($B253,'[1]1718  Exp_Rev Access'!$F$7:$GK$318,$FN$2,FALSE)),"",VLOOKUP($B253,'[1]1718  Exp_Rev Access'!$F$7:$GK$318,$FN$2,FALSE))</f>
        <v/>
      </c>
      <c r="FO253" s="90" t="str">
        <f>IF(ISNA(VLOOKUP($B253,'[1]1718  Exp_Rev Access'!$F$7:$GK$318,$FO$2,FALSE)),"",VLOOKUP($B253,'[1]1718  Exp_Rev Access'!$F$7:$GK$318,$FO$2,FALSE))</f>
        <v/>
      </c>
      <c r="FP253" s="90" t="str">
        <f>IF(ISNA(VLOOKUP($B253,'[1]1718  Exp_Rev Access'!$F$7:$GK$318,$FP$2,FALSE)),"",VLOOKUP($B253,'[1]1718  Exp_Rev Access'!$F$7:$GK$318,$FP$2,FALSE))</f>
        <v/>
      </c>
      <c r="FQ253" s="90" t="str">
        <f>IF(ISNA(VLOOKUP($B253,'[1]1718  Exp_Rev Access'!$F$7:$GK$318,$FQ$2,FALSE)),"",VLOOKUP($B253,'[1]1718  Exp_Rev Access'!$F$7:$GK$318,$FQ$2,FALSE))</f>
        <v/>
      </c>
      <c r="FR253" s="90" t="str">
        <f>IF(ISNA(VLOOKUP($B253,'[1]1718  Exp_Rev Access'!$F$7:$GK$318,$FR$2,FALSE)),"",VLOOKUP($B253,'[1]1718  Exp_Rev Access'!$F$7:$GK$318,$FR$2,FALSE))</f>
        <v/>
      </c>
      <c r="FS253" s="56"/>
      <c r="FT253" s="92"/>
      <c r="FU253" s="94"/>
      <c r="FV253" s="95" t="str">
        <f>IF(ISNA(VLOOKUP($B253,'[1]1718  Exp_Rev Access'!$F$7:$GK$318,$FV$2,FALSE)),"",VLOOKUP($B253,'[1]1718  Exp_Rev Access'!$F$7:$GK$318,$FV$2,FALSE))</f>
        <v/>
      </c>
      <c r="FW253" s="95" t="str">
        <f>IF(ISNA(VLOOKUP($B253,'[1]1718  Exp_Rev Access'!$F$7:$GK$318,$FW$2,FALSE)),"",VLOOKUP($B253,'[1]1718  Exp_Rev Access'!$F$7:$GK$318,$FW$2,FALSE))</f>
        <v/>
      </c>
      <c r="FX253" s="95" t="str">
        <f>IF(ISNA(VLOOKUP($B253,'[1]1718  Exp_Rev Access'!$F$7:$GK$318,$FX$2,FALSE)),"",VLOOKUP($B253,'[1]1718  Exp_Rev Access'!$F$7:$GK$318,$FX$2,FALSE))</f>
        <v/>
      </c>
      <c r="FY253" s="95" t="str">
        <f>IF(ISNA(VLOOKUP($B253,'[1]1718  Exp_Rev Access'!$F$7:$GK$318,$FY$2,FALSE)),"",VLOOKUP($B253,'[1]1718  Exp_Rev Access'!$F$7:$GK$318,$FY$2,FALSE))</f>
        <v/>
      </c>
      <c r="FZ253" s="95" t="str">
        <f>IF(ISNA(VLOOKUP($B253,'[1]1718  Exp_Rev Access'!$F$7:$GK$318,$FZ$2,FALSE)),"",VLOOKUP($B253,'[1]1718  Exp_Rev Access'!$F$7:$GK$318,$FZ$2,FALSE))</f>
        <v/>
      </c>
      <c r="GA253" s="95" t="str">
        <f>IF(ISNA(VLOOKUP($B253,'[1]1718  Exp_Rev Access'!$F$7:$GK$318,$GA$2,FALSE)),"",VLOOKUP($B253,'[1]1718  Exp_Rev Access'!$F$7:$GK$318,$GA$2,FALSE))</f>
        <v/>
      </c>
      <c r="GB253" s="95" t="str">
        <f>IF(ISNA(VLOOKUP($B253,'[1]1718  Exp_Rev Access'!$F$7:$GK$318,$GB$2,FALSE)),"",VLOOKUP($B253,'[1]1718  Exp_Rev Access'!$F$7:$GK$318,$GB$2,FALSE))</f>
        <v/>
      </c>
      <c r="GC253" s="95" t="str">
        <f>IF(ISNA(VLOOKUP($B253,'[1]1718  Exp_Rev Access'!$F$7:$GK$318,$GC$2,FALSE)),"",VLOOKUP($B253,'[1]1718  Exp_Rev Access'!$F$7:$GK$318,$GC$2,FALSE))</f>
        <v/>
      </c>
      <c r="GD253" s="95" t="str">
        <f>IF(ISNA(VLOOKUP($B253,'[1]1718  Exp_Rev Access'!$F$7:$GK$318,$GD$2,FALSE)),"",VLOOKUP($B253,'[1]1718  Exp_Rev Access'!$F$7:$GK$318,$GD$2,FALSE))</f>
        <v/>
      </c>
      <c r="GE253" s="95" t="str">
        <f>IF(ISNA(VLOOKUP($B253,'[1]1718  Exp_Rev Access'!$F$7:$GK$318,$GE$2,FALSE)),"",VLOOKUP($B253,'[1]1718  Exp_Rev Access'!$F$7:$GK$318,$GE$2,FALSE))</f>
        <v/>
      </c>
      <c r="GF253" s="95" t="str">
        <f>IF(ISNA(VLOOKUP($B253,'[1]1718  Exp_Rev Access'!$F$7:$GK$318,$GF$2,FALSE)),"",VLOOKUP($B253,'[1]1718  Exp_Rev Access'!$F$7:$GK$318,$GF$2,FALSE))</f>
        <v/>
      </c>
      <c r="GG253" s="95" t="str">
        <f>IF(ISNA(VLOOKUP($B253,'[1]1718  Exp_Rev Access'!$F$7:$GK$318,$GG$2,FALSE)),"",VLOOKUP($B253,'[1]1718  Exp_Rev Access'!$F$7:$GK$318,$GG$2,FALSE))</f>
        <v/>
      </c>
      <c r="GH253" s="95" t="str">
        <f>IF(ISNA(VLOOKUP($B253,'[1]1718  Exp_Rev Access'!$F$7:$GK$318,$GH$2,FALSE)),"",VLOOKUP($B253,'[1]1718  Exp_Rev Access'!$F$7:$GK$318,$GH$2,FALSE))</f>
        <v/>
      </c>
      <c r="GI253" s="95" t="str">
        <f>IF(ISNA(VLOOKUP($B253,'[1]1718  Exp_Rev Access'!$F$7:$GK$318,$GI$2,FALSE)),"",VLOOKUP($B253,'[1]1718  Exp_Rev Access'!$F$7:$GK$318,$GI$2,FALSE))</f>
        <v/>
      </c>
      <c r="GJ253" s="95" t="str">
        <f>IF(ISNA(VLOOKUP($B253,'[1]1718  Exp_Rev Access'!$F$7:$GK$318,$GJ$2,FALSE)),"",VLOOKUP($B253,'[1]1718  Exp_Rev Access'!$F$7:$GK$318,$GJ$2,FALSE))</f>
        <v/>
      </c>
      <c r="GK253" s="95" t="str">
        <f>IF(ISNA(VLOOKUP($B253,'[1]1718  Exp_Rev Access'!$F$7:$GK$318,$GK$2,FALSE)),"",VLOOKUP($B253,'[1]1718  Exp_Rev Access'!$F$7:$GK$318,$GK$2,FALSE))</f>
        <v/>
      </c>
      <c r="GL253" s="95" t="str">
        <f>IF(ISNA(VLOOKUP($B253,'[1]1718  Exp_Rev Access'!$F$7:$GK$318,$GL$2,FALSE)),"",VLOOKUP($B253,'[1]1718  Exp_Rev Access'!$F$7:$GK$318,$GL$2,FALSE))</f>
        <v/>
      </c>
      <c r="GM253" s="95" t="str">
        <f>IF(ISNA(VLOOKUP($B253,'[1]1718  Exp_Rev Access'!$F$7:$GK$318,$GM$2,FALSE)),"",VLOOKUP($B253,'[1]1718  Exp_Rev Access'!$F$7:$GK$318,$GM$2,FALSE))</f>
        <v/>
      </c>
      <c r="GN253" s="95" t="str">
        <f>IF(ISNA(VLOOKUP($B253,'[1]1718  Exp_Rev Access'!$F$7:$GK$318,$GN$2,FALSE)),"",VLOOKUP($B253,'[1]1718  Exp_Rev Access'!$F$7:$GK$318,$GN$2,FALSE))</f>
        <v/>
      </c>
      <c r="GO253" s="95" t="str">
        <f>IF(ISNA(VLOOKUP($B253,'[1]1718  Exp_Rev Access'!$F$7:$GK$318,$GO$2,FALSE)),"",VLOOKUP($B253,'[1]1718  Exp_Rev Access'!$F$7:$GK$318,$GO$2,FALSE))</f>
        <v/>
      </c>
      <c r="GP253" s="95" t="str">
        <f>IF(ISNA(VLOOKUP($B253,'[1]1718  Exp_Rev Access'!$F$7:$GK$318,$GP$2,FALSE)),"",VLOOKUP($B253,'[1]1718  Exp_Rev Access'!$F$7:$GK$318,$GP$2,FALSE))</f>
        <v/>
      </c>
      <c r="GQ253" s="95" t="str">
        <f>IF(ISNA(VLOOKUP($B253,'[1]1718  Exp_Rev Access'!$F$7:$GK$318,$GQ$2,FALSE)),"",VLOOKUP($B253,'[1]1718  Exp_Rev Access'!$F$7:$GK$318,$GQ$2,FALSE))</f>
        <v/>
      </c>
      <c r="GR253" s="95" t="str">
        <f>IF(ISNA(VLOOKUP($B253,'[1]1718  Exp_Rev Access'!$F$7:$GK$318,$GR$2,FALSE)),"",VLOOKUP($B253,'[1]1718  Exp_Rev Access'!$F$7:$GK$318,$GR$2,FALSE))</f>
        <v/>
      </c>
      <c r="GS253" s="95" t="str">
        <f>IF(ISNA(VLOOKUP($B253,'[1]1718  Exp_Rev Access'!$F$7:$GK$318,$GS$2,FALSE)),"",VLOOKUP($B253,'[1]1718  Exp_Rev Access'!$F$7:$GK$318,$GS$2,FALSE))</f>
        <v/>
      </c>
      <c r="GT253" s="95" t="str">
        <f>IF(ISNA(VLOOKUP($B253,'[1]1718  Exp_Rev Access'!$F$7:$GK$318,$GT$2,FALSE)),"",VLOOKUP($B253,'[1]1718  Exp_Rev Access'!$F$7:$GK$318,$GT$2,FALSE))</f>
        <v/>
      </c>
      <c r="GU253" s="56"/>
      <c r="GV253" s="92"/>
      <c r="GW253" s="96"/>
    </row>
    <row r="254" spans="1:222" x14ac:dyDescent="0.3">
      <c r="A254" s="73"/>
      <c r="B254" s="88" t="s">
        <v>546</v>
      </c>
      <c r="C254" s="89" t="s">
        <v>547</v>
      </c>
      <c r="D254" s="75">
        <f>IF(ISNA(VLOOKUP($B254,'[1]1718 enrollment_Rev_Exp by size'!$A$7:H588,3,FALSE)),"",VLOOKUP($B254,'[1]1718 enrollment_Rev_Exp by size'!$A$7:$G$350,3,FALSE))</f>
        <v>1025.1499999999999</v>
      </c>
      <c r="E254" s="76">
        <f>IF(ISNA(VLOOKUP($B254,'[1]1718 enrollment_Rev_Exp by size'!$A$7:I589,5,FALSE)),"",VLOOKUP($B254,'[1]1718 enrollment_Rev_Exp by size'!$A$7:$G$350,5,FALSE))</f>
        <v>15545555.140000001</v>
      </c>
      <c r="F254" s="70">
        <f t="shared" ref="F254:F260" si="688">N254+AM254+AU254+BV254+CE254+FS254+GU254</f>
        <v>15545555.140000002</v>
      </c>
      <c r="G254" s="70">
        <f t="shared" ref="G254:G260" si="689">F254-E254</f>
        <v>0</v>
      </c>
      <c r="H254" s="90">
        <f>IF(ISNA(VLOOKUP($B254,'[1]1718  Exp_Rev Access'!$F$7:$GK$318,3,FALSE)),"",VLOOKUP($B254,'[1]1718  Exp_Rev Access'!$F$7:$GK$318,3,FALSE))</f>
        <v>3220156.6</v>
      </c>
      <c r="I254" s="90">
        <f>IF(ISNA(VLOOKUP($B254,'[1]1718  Exp_Rev Access'!$F$7:$GK$318,4,FALSE)),"",VLOOKUP($B254,'[1]1718  Exp_Rev Access'!$F$7:$GK$318,4,FALSE))</f>
        <v>0</v>
      </c>
      <c r="J254" s="90">
        <f>IF(ISNA(VLOOKUP($B254,'[1]1718  Exp_Rev Access'!$F$7:$GK$318,5,FALSE)),"",VLOOKUP($B254,'[1]1718  Exp_Rev Access'!$F$7:$GK$318,5,FALSE))</f>
        <v>1268.5899999999999</v>
      </c>
      <c r="K254" s="90">
        <f>IF(ISNA(VLOOKUP($B254,'[1]1718  Exp_Rev Access'!$F$7:$GK$318,6,FALSE)),"-",VLOOKUP($B254,'[1]1718  Exp_Rev Access'!$F$7:$GK$318,6,FALSE))</f>
        <v>26168.28</v>
      </c>
      <c r="L254" s="90">
        <f>IF(ISNA(VLOOKUP($B254,'[1]1718  Exp_Rev Access'!$F$7:$GK$318,7,FALSE)),"",VLOOKUP($B254,'[1]1718  Exp_Rev Access'!$F$7:$GK$318,7,FALSE))</f>
        <v>0</v>
      </c>
      <c r="M254" s="90">
        <f>IF(ISNA(VLOOKUP($B254,'[1]1718  Exp_Rev Access'!$F$7:$GK$318,8,FALSE)),"",VLOOKUP($B254,'[1]1718  Exp_Rev Access'!$F$7:$GK$318,8,FALSE))</f>
        <v>0</v>
      </c>
      <c r="N254" s="56">
        <f t="shared" ref="N254:N260" si="690">SUM(H254:M254)</f>
        <v>3247593.4699999997</v>
      </c>
      <c r="O254" s="91">
        <f t="shared" ref="O254:O260" si="691">N254/E254</f>
        <v>0.20890816961844436</v>
      </c>
      <c r="P254" s="56">
        <f t="shared" ref="P254:P260" si="692">N254/D254</f>
        <v>3167.9202750816953</v>
      </c>
      <c r="Q254" s="90">
        <f>IF(ISNA(VLOOKUP($B254,'[1]1718  Exp_Rev Access'!$F$7:$GK$318,10,FALSE)),"",VLOOKUP($B254,'[1]1718  Exp_Rev Access'!$F$7:$GK$318,10,FALSE))</f>
        <v>1305</v>
      </c>
      <c r="R254" s="90">
        <f>IF(ISNA(VLOOKUP($B254,'[1]1718  Exp_Rev Access'!$F$7:$GK$318,11,FALSE)),"",VLOOKUP($B254,'[1]1718  Exp_Rev Access'!$F$7:$GK$318,11,FALSE))</f>
        <v>0</v>
      </c>
      <c r="S254" s="90">
        <f>IF(ISNA(VLOOKUP($B254,'[1]1718  Exp_Rev Access'!$F$7:$GK$318,12,FALSE)),"",VLOOKUP($B254,'[1]1718  Exp_Rev Access'!$F$7:$GK$318,12,FALSE))</f>
        <v>3954.46</v>
      </c>
      <c r="T254" s="90">
        <f>IF(ISNA(VLOOKUP($B254,'[1]1718  Exp_Rev Access'!$F$7:$GK$318,13,FALSE)),"",VLOOKUP($B254,'[1]1718  Exp_Rev Access'!$F$7:$GK$318,13,FALSE))</f>
        <v>0</v>
      </c>
      <c r="U254" s="90">
        <f>IF(ISNA(VLOOKUP($B254,'[1]1718  Exp_Rev Access'!$F$7:$GK$318,14,FALSE)),"",VLOOKUP($B254,'[1]1718  Exp_Rev Access'!$F$7:$GK$318,14,FALSE))</f>
        <v>0</v>
      </c>
      <c r="V254" s="90">
        <f>IF(ISNA(VLOOKUP($B254,'[1]1718  Exp_Rev Access'!$F$7:$GK$318,15,FALSE)),"",VLOOKUP($B254,'[1]1718  Exp_Rev Access'!$F$7:$GK$318,15,FALSE))</f>
        <v>0</v>
      </c>
      <c r="W254" s="90">
        <f>IF(ISNA(VLOOKUP($B254,'[1]1718  Exp_Rev Access'!$F$7:$GK$318,16,FALSE)),"",VLOOKUP($B254,'[1]1718  Exp_Rev Access'!$F$7:$GK$318,16,FALSE))</f>
        <v>0</v>
      </c>
      <c r="X254" s="90">
        <f>IF(ISNA(VLOOKUP($B254,'[1]1718  Exp_Rev Access'!$F$7:$GK$318,17,FALSE)),"",VLOOKUP($B254,'[1]1718  Exp_Rev Access'!$F$7:$GK$318,17,FALSE))</f>
        <v>0</v>
      </c>
      <c r="Y254" s="90">
        <f>IF(ISNA(VLOOKUP($B254,'[1]1718  Exp_Rev Access'!$F$7:$GK$318,18,FALSE)),"",VLOOKUP($B254,'[1]1718  Exp_Rev Access'!$F$7:$GK$318,18,FALSE))</f>
        <v>605</v>
      </c>
      <c r="Z254" s="90">
        <f>IF(ISNA(VLOOKUP($B254,'[1]1718  Exp_Rev Access'!$F$7:$GK$318,19,FALSE)),"",VLOOKUP($B254,'[1]1718  Exp_Rev Access'!$F$7:$GK$318,19,FALSE))</f>
        <v>4811.34</v>
      </c>
      <c r="AA254" s="90">
        <f>IF(ISNA(VLOOKUP($B254,'[1]1718  Exp_Rev Access'!$F$7:$GK$318,20,FALSE)),"",VLOOKUP($B254,'[1]1718  Exp_Rev Access'!$F$7:$GK$318,20,FALSE))</f>
        <v>0</v>
      </c>
      <c r="AB254" s="90">
        <f>IF(ISNA(VLOOKUP($B254,'[1]1718  Exp_Rev Access'!$F$7:$GK$318,21,FALSE)),"",VLOOKUP($B254,'[1]1718  Exp_Rev Access'!$F$7:$GK$318,21,FALSE))</f>
        <v>0</v>
      </c>
      <c r="AC254" s="90">
        <f>IF(ISNA(VLOOKUP($B254,'[1]1718  Exp_Rev Access'!$F$7:$GK$318,22,FALSE)),"",VLOOKUP($B254,'[1]1718  Exp_Rev Access'!$F$7:$GK$318,22,FALSE))</f>
        <v>23045.48</v>
      </c>
      <c r="AD254" s="90">
        <f>IF(ISNA(VLOOKUP($B254,'[1]1718  Exp_Rev Access'!$F$7:$GK$318,23,FALSE)),"",VLOOKUP($B254,'[1]1718  Exp_Rev Access'!$F$7:$GK$318,23,FALSE))</f>
        <v>94328.98</v>
      </c>
      <c r="AE254" s="90">
        <f>IF(ISNA(VLOOKUP($B254,'[1]1718  Exp_Rev Access'!$F$7:$GK$318,24,FALSE)),"",VLOOKUP($B254,'[1]1718  Exp_Rev Access'!$F$7:$GK$318,24,FALSE))</f>
        <v>14563.93</v>
      </c>
      <c r="AF254" s="90">
        <f>IF(ISNA(VLOOKUP($B254,'[1]1718  Exp_Rev Access'!$F$7:$GK$318,25,FALSE)),"",VLOOKUP($B254,'[1]1718  Exp_Rev Access'!$F$7:$GK$318,25,FALSE))</f>
        <v>0</v>
      </c>
      <c r="AG254" s="90">
        <f>IF(ISNA(VLOOKUP($B254,'[1]1718  Exp_Rev Access'!$F$7:$GK$318,26,FALSE)),"",VLOOKUP($B254,'[1]1718  Exp_Rev Access'!$F$7:$GK$318,26,FALSE))</f>
        <v>115845.98</v>
      </c>
      <c r="AH254" s="90">
        <f>IF(ISNA(VLOOKUP($B254,'[1]1718  Exp_Rev Access'!$F$7:$GK$318,27,FALSE)),"",VLOOKUP($B254,'[1]1718  Exp_Rev Access'!$F$7:$GK$318,27,FALSE))</f>
        <v>155.76</v>
      </c>
      <c r="AI254" s="90">
        <f>IF(ISNA(VLOOKUP($B254,'[1]1718  Exp_Rev Access'!$F$7:$GK$318,28,FALSE)),"",VLOOKUP($B254,'[1]1718  Exp_Rev Access'!$F$7:$GK$318,28,FALSE))</f>
        <v>5309</v>
      </c>
      <c r="AJ254" s="90">
        <f>IF(ISNA(VLOOKUP($B254,'[1]1718  Exp_Rev Access'!$F$7:$GK$318,29,FALSE)),"",VLOOKUP($B254,'[1]1718  Exp_Rev Access'!$F$7:$GK$318,29,FALSE))</f>
        <v>0</v>
      </c>
      <c r="AK254" s="90">
        <f>IF(ISNA(VLOOKUP($B254,'[1]1718  Exp_Rev Access'!$F$7:$GK$318,30,FALSE)),"",VLOOKUP($B254,'[1]1718  Exp_Rev Access'!$F$7:$GK$318,30,FALSE))</f>
        <v>14857.64</v>
      </c>
      <c r="AL254" s="90">
        <f>IF(ISNA(VLOOKUP($B254,'[1]1718  Exp_Rev Access'!$F$7:$GK$318,31,FALSE)),"",VLOOKUP($B254,'[1]1718  Exp_Rev Access'!$F$7:$GK$318,31,FALSE))</f>
        <v>36054.9</v>
      </c>
      <c r="AM254" s="56">
        <f t="shared" ref="AM254:AM260" si="693">SUM(Q254:AL254)</f>
        <v>314837.47000000003</v>
      </c>
      <c r="AN254" s="92">
        <f t="shared" ref="AN254:AN260" si="694">AM254/E254</f>
        <v>2.0252571694265014E-2</v>
      </c>
      <c r="AO254" s="71">
        <f t="shared" ref="AO254:AO260" si="695">AM254/D254</f>
        <v>307.11356386870222</v>
      </c>
      <c r="AP254" s="90">
        <f>IF(ISNA(VLOOKUP($B254,'[1]1718  Exp_Rev Access'!$F$7:$GK$318,33,FALSE)),"",VLOOKUP($B254,'[1]1718  Exp_Rev Access'!$F$7:$GK$318,33,FALSE))</f>
        <v>6810229.3099999996</v>
      </c>
      <c r="AQ254" s="90">
        <f>IF(ISNA(VLOOKUP($B254,'[1]1718  Exp_Rev Access'!$F$7:$GK$318,34,FALSE)),"",VLOOKUP($B254,'[1]1718  Exp_Rev Access'!$F$7:$GK$318,34,FALSE))</f>
        <v>256408.15</v>
      </c>
      <c r="AR254" s="90">
        <f>IF(ISNA(VLOOKUP($B254,'[1]1718  Exp_Rev Access'!$F$7:$GK$318,35,FALSE)),"",VLOOKUP($B254,'[1]1718  Exp_Rev Access'!$F$7:$GK$318,35,FALSE))</f>
        <v>0</v>
      </c>
      <c r="AS254" s="90">
        <f>IF(ISNA(VLOOKUP($B254,'[1]1718  Exp_Rev Access'!$F$7:$GK$318,36,FALSE)),"",VLOOKUP($B254,'[1]1718  Exp_Rev Access'!$F$7:$GK$318,36,FALSE))</f>
        <v>0</v>
      </c>
      <c r="AT254" s="90">
        <f>IF(ISNA(VLOOKUP($B254,'[1]1718  Exp_Rev Access'!$F$7:$GK$318,37,FALSE)),"",VLOOKUP($B254,'[1]1718  Exp_Rev Access'!$F$7:$GK$318,37,FALSE))</f>
        <v>0</v>
      </c>
      <c r="AU254" s="56">
        <f t="shared" ref="AU254:AU260" si="696">SUM(AP254:AT254)</f>
        <v>7066637.46</v>
      </c>
      <c r="AV254" s="93">
        <f t="shared" ref="AV254:AV260" si="697">AU254/E254</f>
        <v>0.45457607633560521</v>
      </c>
      <c r="AW254" s="56">
        <f t="shared" ref="AW254:AW260" si="698">AU254/D254</f>
        <v>6893.2716773155153</v>
      </c>
      <c r="AX254" s="90">
        <f>IF(ISNA(VLOOKUP($B254,'[1]1718  Exp_Rev Access'!$F$7:$GK$318,39,FALSE)),"",VLOOKUP($B254,'[1]1718  Exp_Rev Access'!$F$7:$GK$318,39,FALSE))</f>
        <v>0</v>
      </c>
      <c r="AY254" s="90">
        <f>IF(ISNA(VLOOKUP($B254,'[1]1718  Exp_Rev Access'!$F$7:$GK$318,40,FALSE)),"",VLOOKUP($B254,'[1]1718  Exp_Rev Access'!$F$7:$GK$318,40,FALSE))</f>
        <v>1426768.72</v>
      </c>
      <c r="AZ254" s="90">
        <f>IF(ISNA(VLOOKUP($B254,'[1]1718  Exp_Rev Access'!$F$7:$GK$318,41,FALSE)),"",VLOOKUP($B254,'[1]1718  Exp_Rev Access'!$F$7:$GK$318,41,FALSE))</f>
        <v>38448.44</v>
      </c>
      <c r="BA254" s="90">
        <f>IF(ISNA(VLOOKUP($B254,'[1]1718  Exp_Rev Access'!$F$7:$GK$318,42,FALSE)),"",VLOOKUP($B254,'[1]1718  Exp_Rev Access'!$F$7:$GK$318,42,FALSE))</f>
        <v>0</v>
      </c>
      <c r="BB254" s="90">
        <f>IF(ISNA(VLOOKUP($B254,'[1]1718  Exp_Rev Access'!$F$7:$GK$318,43,FALSE)),"",VLOOKUP($B254,'[1]1718  Exp_Rev Access'!$F$7:$GK$318,43,FALSE))</f>
        <v>0</v>
      </c>
      <c r="BC254" s="90">
        <f>IF(ISNA(VLOOKUP($B254,'[1]1718  Exp_Rev Access'!$F$7:$GK$318,44,FALSE)),"",VLOOKUP($B254,'[1]1718  Exp_Rev Access'!$F$7:$GK$318,44,FALSE))</f>
        <v>559692</v>
      </c>
      <c r="BD254" s="90">
        <f>IF(ISNA(VLOOKUP($B254,'[1]1718  Exp_Rev Access'!$F$7:$GK$318,45,FALSE)),"",VLOOKUP($B254,'[1]1718  Exp_Rev Access'!$F$7:$GK$318,45,FALSE))</f>
        <v>0</v>
      </c>
      <c r="BE254" s="90">
        <f>IF(ISNA(VLOOKUP($B254,'[1]1718  Exp_Rev Access'!$F$7:$GK$318,46,FALSE)),"",VLOOKUP($B254,'[1]1718  Exp_Rev Access'!$F$7:$GK$318,46,FALSE))</f>
        <v>91448.93</v>
      </c>
      <c r="BF254" s="90">
        <f>IF(ISNA(VLOOKUP($B254,'[1]1718  Exp_Rev Access'!$F$7:$GK$318,47,FALSE)),"",VLOOKUP($B254,'[1]1718  Exp_Rev Access'!$F$7:$GK$318,47,FALSE))</f>
        <v>0</v>
      </c>
      <c r="BG254" s="90">
        <f>IF(ISNA(VLOOKUP($B254,'[1]1718  Exp_Rev Access'!$F$7:$GK$318,48,FALSE)),"",VLOOKUP($B254,'[1]1718  Exp_Rev Access'!$F$7:$GK$318,48,FALSE))</f>
        <v>56549.29</v>
      </c>
      <c r="BH254" s="90">
        <f>IF(ISNA(VLOOKUP($B254,'[1]1718  Exp_Rev Access'!$F$7:$GK$318,49,FALSE)),"",VLOOKUP($B254,'[1]1718  Exp_Rev Access'!$F$7:$GK$318,49,FALSE))</f>
        <v>20693.16</v>
      </c>
      <c r="BI254" s="90">
        <f>IF(ISNA(VLOOKUP($B254,'[1]1718  Exp_Rev Access'!$F$7:$GK$318,50,FALSE)),"",VLOOKUP($B254,'[1]1718  Exp_Rev Access'!$F$7:$GK$318,50,FALSE))</f>
        <v>0</v>
      </c>
      <c r="BJ254" s="90">
        <f>IF(ISNA(VLOOKUP($B254,'[1]1718  Exp_Rev Access'!$F$7:$GK$318,51,FALSE)),"",VLOOKUP($B254,'[1]1718  Exp_Rev Access'!$F$7:$GK$318,51,FALSE))</f>
        <v>12110.57</v>
      </c>
      <c r="BK254" s="90">
        <f>IF(ISNA(VLOOKUP($B254,'[1]1718  Exp_Rev Access'!$F$7:$GK$318,52,FALSE)),"",VLOOKUP($B254,'[1]1718  Exp_Rev Access'!$F$7:$GK$318,52,FALSE))</f>
        <v>756224.8</v>
      </c>
      <c r="BL254" s="90">
        <f>IF(ISNA(VLOOKUP($B254,'[1]1718  Exp_Rev Access'!$F$7:$GK$318,53,FALSE)),"",VLOOKUP($B254,'[1]1718  Exp_Rev Access'!$F$7:$GK$318,53,FALSE))</f>
        <v>9891.7000000000007</v>
      </c>
      <c r="BM254" s="90">
        <f>IF(ISNA(VLOOKUP($B254,'[1]1718  Exp_Rev Access'!$F$7:$GK$318,54,FALSE)),"",VLOOKUP($B254,'[1]1718  Exp_Rev Access'!$F$7:$GK$318,54,FALSE))</f>
        <v>0</v>
      </c>
      <c r="BN254" s="90">
        <f>IF(ISNA(VLOOKUP($B254,'[1]1718  Exp_Rev Access'!$F$7:$GK$318,55,FALSE)),"",VLOOKUP($B254,'[1]1718  Exp_Rev Access'!$F$7:$GK$318,55,FALSE))</f>
        <v>0</v>
      </c>
      <c r="BO254" s="90">
        <f>IF(ISNA(VLOOKUP($B254,'[1]1718  Exp_Rev Access'!$F$7:$GK$318,56,FALSE)),"",VLOOKUP($B254,'[1]1718  Exp_Rev Access'!$F$7:$GK$318,56,FALSE))</f>
        <v>0</v>
      </c>
      <c r="BP254" s="90">
        <f>IF(ISNA(VLOOKUP($B254,'[1]1718  Exp_Rev Access'!$F$7:$GK$318,57,FALSE)),"",VLOOKUP($B254,'[1]1718  Exp_Rev Access'!$F$7:$GK$318,57,FALSE))</f>
        <v>0</v>
      </c>
      <c r="BQ254" s="90">
        <f>IF(ISNA(VLOOKUP($B254,'[1]1718  Exp_Rev Access'!$F$7:$GK$318,58,FALSE)),"",VLOOKUP($B254,'[1]1718  Exp_Rev Access'!$F$7:$GK$318,58,FALSE))</f>
        <v>0</v>
      </c>
      <c r="BR254" s="90">
        <f>IF(ISNA(VLOOKUP($B254,'[1]1718  Exp_Rev Access'!$F$7:$GK$318,59,FALSE)),"",VLOOKUP($B254,'[1]1718  Exp_Rev Access'!$F$7:$GK$318,59,FALSE))</f>
        <v>0</v>
      </c>
      <c r="BS254" s="90">
        <f>IF(ISNA(VLOOKUP($B254,'[1]1718  Exp_Rev Access'!$F$7:$GK$318,60,FALSE)),"",VLOOKUP($B254,'[1]1718  Exp_Rev Access'!$F$7:$GK$318,60,FALSE))</f>
        <v>0</v>
      </c>
      <c r="BT254" s="90">
        <f>IF(ISNA(VLOOKUP($B254,'[1]1718  Exp_Rev Access'!$F$7:$GK$318,61,FALSE)),"",VLOOKUP($B254,'[1]1718  Exp_Rev Access'!$F$7:$GK$318,61,FALSE))</f>
        <v>0</v>
      </c>
      <c r="BU254" s="90">
        <f>IF(ISNA(VLOOKUP($B254,'[1]1718  Exp_Rev Access'!$F$7:$GK$318,62,FALSE)),"",VLOOKUP($B254,'[1]1718  Exp_Rev Access'!$F$7:$GK$318,62,FALSE))</f>
        <v>0</v>
      </c>
      <c r="BV254" s="56">
        <f t="shared" si="571"/>
        <v>2971827.6100000003</v>
      </c>
      <c r="BW254" s="92">
        <f t="shared" ref="BW254:BW260" si="699">BV254/E254</f>
        <v>0.1911689600812802</v>
      </c>
      <c r="BX254" s="71">
        <f t="shared" ref="BX254:BX260" si="700">BV254/D254</f>
        <v>2898.9197775935236</v>
      </c>
      <c r="BY254" s="90">
        <f>IF(ISNA(VLOOKUP($B254,'[1]1718  Exp_Rev Access'!$F$7:$GK$318,64,FALSE)),"",VLOOKUP($B254,'[1]1718  Exp_Rev Access'!$F$7:$GK$318,64,FALSE))</f>
        <v>0</v>
      </c>
      <c r="BZ254" s="90">
        <f>IF(ISNA(VLOOKUP($B254,'[1]1718  Exp_Rev Access'!$F$7:$GK$318,65,FALSE)),"",VLOOKUP($B254,'[1]1718  Exp_Rev Access'!$F$7:$GK$318,65,FALSE))</f>
        <v>0</v>
      </c>
      <c r="CA254" s="90">
        <f>IF(ISNA(VLOOKUP($B254,'[1]1718  Exp_Rev Access'!$F$7:$GK$318,66,FALSE)),"",VLOOKUP($B254,'[1]1718  Exp_Rev Access'!$F$7:$GK$318,66,FALSE))</f>
        <v>0</v>
      </c>
      <c r="CB254" s="90">
        <f>IF(ISNA(VLOOKUP($B254,'[1]1718  Exp_Rev Access'!$F$7:$GK$318,67,FALSE)),"",VLOOKUP($B254,'[1]1718  Exp_Rev Access'!$F$7:$GK$318,67,FALSE))</f>
        <v>12308.07</v>
      </c>
      <c r="CC254" s="90">
        <f>IF(ISNA(VLOOKUP($B254,'[1]1718  Exp_Rev Access'!$F$7:$GK$318,68,FALSE)),"",VLOOKUP($B254,'[1]1718  Exp_Rev Access'!$F$7:$GK$318,68,FALSE))</f>
        <v>0</v>
      </c>
      <c r="CD254" s="90">
        <f>IF(ISNA(VLOOKUP($B254,'[1]1718  Exp_Rev Access'!$F$7:$GK$318,69,FALSE)),"",VLOOKUP($B254,'[1]1718  Exp_Rev Access'!$F$7:$GK$318,69,FALSE))</f>
        <v>0</v>
      </c>
      <c r="CE254" s="56">
        <f t="shared" si="566"/>
        <v>12308.07</v>
      </c>
      <c r="CF254" s="92">
        <f t="shared" si="591"/>
        <v>7.9174206962415367E-4</v>
      </c>
      <c r="CG254" s="78">
        <f t="shared" si="592"/>
        <v>12.006116178120276</v>
      </c>
      <c r="CH254" s="90">
        <f>IF(ISNA(VLOOKUP($B254,'[1]1718  Exp_Rev Access'!$F$7:$GK$318,$CH$2,FALSE)),"",VLOOKUP($B254,'[1]1718  Exp_Rev Access'!$F$7:$GK$318,$CH$2,FALSE))</f>
        <v>0</v>
      </c>
      <c r="CI254" s="90">
        <f>IF(ISNA(VLOOKUP($B254,'[1]1718  Exp_Rev Access'!$F$7:$GK$318,$CI$2,FALSE)),"",VLOOKUP($B254,'[1]1718  Exp_Rev Access'!$F$7:$GK$318,$CI$2,FALSE))</f>
        <v>0</v>
      </c>
      <c r="CJ254" s="90">
        <f>IF(ISNA(VLOOKUP($B254,'[1]1718  Exp_Rev Access'!$F$7:$GK$318,$CJ$2,FALSE)),"",VLOOKUP($B254,'[1]1718  Exp_Rev Access'!$F$7:$GK$318,$CJ$2,FALSE))</f>
        <v>0</v>
      </c>
      <c r="CK254" s="90">
        <f>IF(ISNA(VLOOKUP($B254,'[1]1718  Exp_Rev Access'!$F$7:$GK$318,$CK$2,FALSE)),"",VLOOKUP($B254,'[1]1718  Exp_Rev Access'!$F$7:$GK$318,$CK$2,FALSE))</f>
        <v>0</v>
      </c>
      <c r="CL254" s="90">
        <f>IF(ISNA(VLOOKUP($B254,'[1]1718  Exp_Rev Access'!$F$7:$GK$318,$CL$2,FALSE)),"",VLOOKUP($B254,'[1]1718  Exp_Rev Access'!$F$7:$GK$318,$CL$2,FALSE))</f>
        <v>0</v>
      </c>
      <c r="CM254" s="90">
        <f>IF(ISNA(VLOOKUP($B254,'[1]1718  Exp_Rev Access'!$F$7:$GK$318,$CM$2,FALSE)),"",VLOOKUP($B254,'[1]1718  Exp_Rev Access'!$F$7:$GK$318,$CM$2,FALSE))</f>
        <v>0</v>
      </c>
      <c r="CN254" s="90">
        <f>IF(ISNA(VLOOKUP($B254,'[1]1718  Exp_Rev Access'!$F$7:$GK$318,$CN$2,FALSE)),"",VLOOKUP($B254,'[1]1718  Exp_Rev Access'!$F$7:$GK$318,$CN$2,FALSE))</f>
        <v>0</v>
      </c>
      <c r="CO254" s="90">
        <f>IF(ISNA(VLOOKUP($B254,'[1]1718  Exp_Rev Access'!$F$7:$GK$318,$CO$2,FALSE)),"",VLOOKUP($B254,'[1]1718  Exp_Rev Access'!$F$7:$GK$318,$CO$2,FALSE))</f>
        <v>0</v>
      </c>
      <c r="CP254" s="90">
        <f>IF(ISNA(VLOOKUP($B254,'[1]1718  Exp_Rev Access'!$F$7:$GK$318,$CP$2,FALSE)),"",VLOOKUP($B254,'[1]1718  Exp_Rev Access'!$F$7:$GK$318,$CP$2,FALSE))</f>
        <v>0</v>
      </c>
      <c r="CQ254" s="90">
        <f>IF(ISNA(VLOOKUP($B254,'[1]1718  Exp_Rev Access'!$F$7:$GK$318,$CQ$2,FALSE)),"",VLOOKUP($B254,'[1]1718  Exp_Rev Access'!$F$7:$GK$318,$CQ$2,FALSE))</f>
        <v>0</v>
      </c>
      <c r="CR254" s="90">
        <f>IF(ISNA(VLOOKUP($B254,'[1]1718  Exp_Rev Access'!$F$7:$GK$318,$CR$2,FALSE)),"",VLOOKUP($B254,'[1]1718  Exp_Rev Access'!$F$7:$GK$318,$CR$2,FALSE))</f>
        <v>0</v>
      </c>
      <c r="CS254" s="90">
        <f>IF(ISNA(VLOOKUP($B254,'[1]1718  Exp_Rev Access'!$F$7:$GK$318,$CS$2,FALSE)),"",VLOOKUP($B254,'[1]1718  Exp_Rev Access'!$F$7:$GK$318,$CS$2,FALSE))</f>
        <v>6874</v>
      </c>
      <c r="CT254" s="90">
        <f>IF(ISNA(VLOOKUP($B254,'[1]1718  Exp_Rev Access'!$F$7:$GK$318,$CT$2,FALSE)),"",VLOOKUP($B254,'[1]1718  Exp_Rev Access'!$F$7:$GK$318,$CT$2,FALSE))</f>
        <v>0</v>
      </c>
      <c r="CU254" s="90">
        <f>IF(ISNA(VLOOKUP($B254,'[1]1718  Exp_Rev Access'!$F$7:$GK$318,$CU$2,FALSE)),"",VLOOKUP($B254,'[1]1718  Exp_Rev Access'!$F$7:$GK$318,$CU$2,FALSE))</f>
        <v>254416.74</v>
      </c>
      <c r="CV254" s="90">
        <f>IF(ISNA(VLOOKUP($B254,'[1]1718  Exp_Rev Access'!$F$7:$GK$318,$CV$2,FALSE)),"",VLOOKUP($B254,'[1]1718  Exp_Rev Access'!$F$7:$GK$318,$CV$2,FALSE))</f>
        <v>359192.65</v>
      </c>
      <c r="CW254" s="90">
        <f>IF(ISNA(VLOOKUP($B254,'[1]1718  Exp_Rev Access'!$F$7:$GK$318,$CW$2,FALSE)),"",VLOOKUP($B254,'[1]1718  Exp_Rev Access'!$F$7:$GK$318,$CW$2,FALSE))</f>
        <v>50352.58</v>
      </c>
      <c r="CX254" s="90">
        <f>IF(ISNA(VLOOKUP($B254,'[1]1718  Exp_Rev Access'!$F$7:$GK$318,$CX$2,FALSE)),"",VLOOKUP($B254,'[1]1718  Exp_Rev Access'!$F$7:$GK$318,$CX$2,FALSE))</f>
        <v>0</v>
      </c>
      <c r="CY254" s="90">
        <f>IF(ISNA(VLOOKUP($B254,'[1]1718  Exp_Rev Access'!$F$7:$GK$318,$CY$2,FALSE)),"",VLOOKUP($B254,'[1]1718  Exp_Rev Access'!$F$7:$GK$318,$CY$2,FALSE))</f>
        <v>0</v>
      </c>
      <c r="CZ254" s="90">
        <f>IF(ISNA(VLOOKUP($B254,'[1]1718  Exp_Rev Access'!$F$7:$GK$318,$CZ$2,FALSE)),"",VLOOKUP($B254,'[1]1718  Exp_Rev Access'!$F$7:$GK$318,$CZ$2,FALSE))</f>
        <v>0</v>
      </c>
      <c r="DA254" s="90">
        <f>IF(ISNA(VLOOKUP($B254,'[1]1718  Exp_Rev Access'!$F$7:$GK$318,$DA$2,FALSE)),"",VLOOKUP($B254,'[1]1718  Exp_Rev Access'!$F$7:$GK$318,$DA$2,FALSE))</f>
        <v>0</v>
      </c>
      <c r="DB254" s="90">
        <f>IF(ISNA(VLOOKUP($B254,'[1]1718  Exp_Rev Access'!$F$7:$GK$318,$DB$2,FALSE)),"",VLOOKUP($B254,'[1]1718  Exp_Rev Access'!$F$7:$GK$318,$DB$2,FALSE))</f>
        <v>54832.71</v>
      </c>
      <c r="DC254" s="90">
        <f>IF(ISNA(VLOOKUP($B254,'[1]1718  Exp_Rev Access'!$F$7:$GK$318,$DC$2,FALSE)),"",VLOOKUP($B254,'[1]1718  Exp_Rev Access'!$F$7:$GK$318,$DC$2,FALSE))</f>
        <v>0</v>
      </c>
      <c r="DD254" s="90">
        <f>IF(ISNA(VLOOKUP($B254,'[1]1718  Exp_Rev Access'!$F$7:$GK$318,$DD$2,FALSE)),"",VLOOKUP($B254,'[1]1718  Exp_Rev Access'!$F$7:$GK$318,$DD$2,FALSE))</f>
        <v>0</v>
      </c>
      <c r="DE254" s="90">
        <f>IF(ISNA(VLOOKUP($B254,'[1]1718  Exp_Rev Access'!$F$7:$GK$318,$DE$2,FALSE)),"",VLOOKUP($B254,'[1]1718  Exp_Rev Access'!$F$7:$GK$318,$DE$2,FALSE))</f>
        <v>0</v>
      </c>
      <c r="DF254" s="90">
        <f>IF(ISNA(VLOOKUP($B254,'[1]1718  Exp_Rev Access'!$F$7:$GK$318,$DF$2,FALSE)),"",VLOOKUP($B254,'[1]1718  Exp_Rev Access'!$F$7:$GK$318,$DF$2,FALSE))</f>
        <v>0</v>
      </c>
      <c r="DG254" s="90">
        <f>IF(ISNA(VLOOKUP($B254,'[1]1718  Exp_Rev Access'!$F$7:$GK$318,$DG$2,FALSE)),"",VLOOKUP($B254,'[1]1718  Exp_Rev Access'!$F$7:$GK$318,$DG$2,FALSE))</f>
        <v>62286.89</v>
      </c>
      <c r="DH254" s="90">
        <f>IF(ISNA(VLOOKUP($B254,'[1]1718  Exp_Rev Access'!$F$7:$GK$318,$DH$2,FALSE)),"",VLOOKUP($B254,'[1]1718  Exp_Rev Access'!$F$7:$GK$318,$DH$2,FALSE))</f>
        <v>27768.18</v>
      </c>
      <c r="DI254" s="90">
        <f>IF(ISNA(VLOOKUP($B254,'[1]1718  Exp_Rev Access'!$F$7:$GK$318,$DI$2,FALSE)),"",VLOOKUP($B254,'[1]1718  Exp_Rev Access'!$F$7:$GK$318,$DI$2,FALSE))</f>
        <v>410281.44</v>
      </c>
      <c r="DJ254" s="90">
        <f>IF(ISNA(VLOOKUP($B254,'[1]1718  Exp_Rev Access'!$F$7:$GK$318,$DJ$2,FALSE)),"",VLOOKUP($B254,'[1]1718  Exp_Rev Access'!$F$7:$GK$318,$DJ$2,FALSE))</f>
        <v>0</v>
      </c>
      <c r="DK254" s="90">
        <f>IF(ISNA(VLOOKUP($B254,'[1]1718  Exp_Rev Access'!$F$7:$GK$318,$DK$2,FALSE)),"",VLOOKUP($B254,'[1]1718  Exp_Rev Access'!$F$7:$GK$318,$DK$2,FALSE))</f>
        <v>0</v>
      </c>
      <c r="DL254" s="90">
        <f>IF(ISNA(VLOOKUP($B254,'[1]1718  Exp_Rev Access'!$F$7:$GK$318,$DL$2,FALSE)),"",VLOOKUP($B254,'[1]1718  Exp_Rev Access'!$F$7:$GK$318,$DL$2,FALSE))</f>
        <v>0</v>
      </c>
      <c r="DM254" s="90">
        <f>IF(ISNA(VLOOKUP($B254,'[1]1718  Exp_Rev Access'!$F$7:$GK$318,$DM$2,FALSE)),"",VLOOKUP($B254,'[1]1718  Exp_Rev Access'!$F$7:$GK$318,$DM$2,FALSE))</f>
        <v>0</v>
      </c>
      <c r="DN254" s="90">
        <f>IF(ISNA(VLOOKUP($B254,'[1]1718  Exp_Rev Access'!$F$7:$GK$318,$DN$2,FALSE)),"",VLOOKUP($B254,'[1]1718  Exp_Rev Access'!$F$7:$GK$318,$DN$2,FALSE))</f>
        <v>0</v>
      </c>
      <c r="DO254" s="90">
        <f>IF(ISNA(VLOOKUP($B254,'[1]1718  Exp_Rev Access'!$F$7:$GK$318,$DO$2,FALSE)),"",VLOOKUP($B254,'[1]1718  Exp_Rev Access'!$F$7:$GK$318,$DO$2,FALSE))</f>
        <v>0</v>
      </c>
      <c r="DP254" s="90">
        <f>IF(ISNA(VLOOKUP($B254,'[1]1718  Exp_Rev Access'!$F$7:$GK$318,$DP$2,FALSE)),"",VLOOKUP($B254,'[1]1718  Exp_Rev Access'!$F$7:$GK$318,$DP$2,FALSE))</f>
        <v>0</v>
      </c>
      <c r="DQ254" s="90">
        <f>IF(ISNA(VLOOKUP($B254,'[1]1718  Exp_Rev Access'!$F$7:$GK$318,$DQ$2,FALSE)),"",VLOOKUP($B254,'[1]1718  Exp_Rev Access'!$F$7:$GK$318,$DQ$2,FALSE))</f>
        <v>0</v>
      </c>
      <c r="DR254" s="90">
        <f>IF(ISNA(VLOOKUP($B254,'[1]1718  Exp_Rev Access'!$F$7:$GK$318,$DR$2,FALSE)),"",VLOOKUP($B254,'[1]1718  Exp_Rev Access'!$F$7:$GK$318,$DR$2,FALSE))</f>
        <v>0</v>
      </c>
      <c r="DS254" s="90">
        <f>IF(ISNA(VLOOKUP($B254,'[1]1718  Exp_Rev Access'!$F$7:$GK$318,$DS$2,FALSE)),"",VLOOKUP($B254,'[1]1718  Exp_Rev Access'!$F$7:$GK$318,$DS$2,FALSE))</f>
        <v>0</v>
      </c>
      <c r="DT254" s="90">
        <f>IF(ISNA(VLOOKUP($B254,'[1]1718  Exp_Rev Access'!$F$7:$GK$318,$DT$2,FALSE)),"",VLOOKUP($B254,'[1]1718  Exp_Rev Access'!$F$7:$GK$318,$DT$2,FALSE))</f>
        <v>0</v>
      </c>
      <c r="DU254" s="90">
        <f>IF(ISNA(VLOOKUP($B254,'[1]1718  Exp_Rev Access'!$F$7:$GK$318,$DU$2,FALSE)),"",VLOOKUP($B254,'[1]1718  Exp_Rev Access'!$F$7:$GK$318,$DU$2,FALSE))</f>
        <v>0</v>
      </c>
      <c r="DV254" s="90">
        <f>IF(ISNA(VLOOKUP($B254,'[1]1718  Exp_Rev Access'!$F$7:$GK$318,$DV$2,FALSE)),"",VLOOKUP($B254,'[1]1718  Exp_Rev Access'!$F$7:$GK$318,$DV$2,FALSE))</f>
        <v>0</v>
      </c>
      <c r="DW254" s="90">
        <f>IF(ISNA(VLOOKUP($B254,'[1]1718  Exp_Rev Access'!$F$7:$GK$318,$DW$2,FALSE)),"",VLOOKUP($B254,'[1]1718  Exp_Rev Access'!$F$7:$GK$318,$DW$2,FALSE))</f>
        <v>0</v>
      </c>
      <c r="DX254" s="90">
        <f>IF(ISNA(VLOOKUP($B254,'[1]1718  Exp_Rev Access'!$F$7:$GK$318,$DX$2,FALSE)),"",VLOOKUP($B254,'[1]1718  Exp_Rev Access'!$F$7:$GK$318,$DX$2,FALSE))</f>
        <v>0</v>
      </c>
      <c r="DY254" s="90">
        <f>IF(ISNA(VLOOKUP($B254,'[1]1718  Exp_Rev Access'!$F$7:$GK$318,$DY$2,FALSE)),"",VLOOKUP($B254,'[1]1718  Exp_Rev Access'!$F$7:$GK$318,$DY$2,FALSE))</f>
        <v>0</v>
      </c>
      <c r="DZ254" s="90">
        <f>IF(ISNA(VLOOKUP($B254,'[1]1718  Exp_Rev Access'!$F$7:$GK$318,$DZ$2,FALSE)),"",VLOOKUP($B254,'[1]1718  Exp_Rev Access'!$F$7:$GK$318,$DZ$2,FALSE))</f>
        <v>0</v>
      </c>
      <c r="EA254" s="90">
        <f>IF(ISNA(VLOOKUP($B254,'[1]1718  Exp_Rev Access'!$F$7:$GK$318,$EA$2,FALSE)),"",VLOOKUP($B254,'[1]1718  Exp_Rev Access'!$F$7:$GK$318,$EA$2,FALSE))</f>
        <v>0</v>
      </c>
      <c r="EB254" s="90">
        <f>IF(ISNA(VLOOKUP($B254,'[1]1718  Exp_Rev Access'!$F$7:$GK$318,$EB$2,FALSE)),"",VLOOKUP($B254,'[1]1718  Exp_Rev Access'!$F$7:$GK$318,$EB$2,FALSE))</f>
        <v>0</v>
      </c>
      <c r="EC254" s="90">
        <f>IF(ISNA(VLOOKUP($B254,'[1]1718  Exp_Rev Access'!$F$7:$GK$318,$EC$2,FALSE)),"",VLOOKUP($B254,'[1]1718  Exp_Rev Access'!$F$7:$GK$318,$EC$2,FALSE))</f>
        <v>0</v>
      </c>
      <c r="ED254" s="90">
        <f>IF(ISNA(VLOOKUP($B254,'[1]1718  Exp_Rev Access'!$F$7:$GK$318,$ED$2,FALSE)),"",VLOOKUP($B254,'[1]1718  Exp_Rev Access'!$F$7:$GK$318,$ED$2,FALSE))</f>
        <v>0</v>
      </c>
      <c r="EE254" s="90">
        <f>IF(ISNA(VLOOKUP($B254,'[1]1718  Exp_Rev Access'!$F$7:$GK$318,$EE$2,FALSE)),"",VLOOKUP($B254,'[1]1718  Exp_Rev Access'!$F$7:$GK$318,$EE$2,FALSE))</f>
        <v>0</v>
      </c>
      <c r="EF254" s="90">
        <f>IF(ISNA(VLOOKUP($B254,'[1]1718  Exp_Rev Access'!$F$7:$GK$318,$EF$2,FALSE)),"",VLOOKUP($B254,'[1]1718  Exp_Rev Access'!$F$7:$GK$318,$EF$2,FALSE))</f>
        <v>0</v>
      </c>
      <c r="EG254" s="90">
        <f>IF(ISNA(VLOOKUP($B254,'[1]1718  Exp_Rev Access'!$F$7:$GK$318,$EG$2,FALSE)),"",VLOOKUP($B254,'[1]1718  Exp_Rev Access'!$F$7:$GK$318,$EG$2,FALSE))</f>
        <v>0</v>
      </c>
      <c r="EH254" s="90">
        <f>IF(ISNA(VLOOKUP($B254,'[1]1718  Exp_Rev Access'!$F$7:$GK$318,$EH$2,FALSE)),"",VLOOKUP($B254,'[1]1718  Exp_Rev Access'!$F$7:$GK$318,$EH$2,FALSE))</f>
        <v>0</v>
      </c>
      <c r="EI254" s="90">
        <f>IF(ISNA(VLOOKUP($B254,'[1]1718  Exp_Rev Access'!$F$7:$GK$318,$EI$2,FALSE)),"",VLOOKUP($B254,'[1]1718  Exp_Rev Access'!$F$7:$GK$318,$EI$2,FALSE))</f>
        <v>0</v>
      </c>
      <c r="EJ254" s="90">
        <f>IF(ISNA(VLOOKUP($B254,'[1]1718  Exp_Rev Access'!$F$7:$GK$318,$EJ$2,FALSE)),"",VLOOKUP($B254,'[1]1718  Exp_Rev Access'!$F$7:$GK$318,$EJ$2,FALSE))</f>
        <v>0</v>
      </c>
      <c r="EK254" s="90">
        <f>IF(ISNA(VLOOKUP($B254,'[1]1718  Exp_Rev Access'!$F$7:$GK$318,$EK$2,FALSE)),"",VLOOKUP($B254,'[1]1718  Exp_Rev Access'!$F$7:$GK$318,$EK$2,FALSE))</f>
        <v>0</v>
      </c>
      <c r="EL254" s="90">
        <f>IF(ISNA(VLOOKUP($B254,'[1]1718  Exp_Rev Access'!$F$7:$GK$318,$EL$2,FALSE)),"",VLOOKUP($B254,'[1]1718  Exp_Rev Access'!$F$7:$GK$318,$EL$2,FALSE))</f>
        <v>0</v>
      </c>
      <c r="EM254" s="90">
        <f>IF(ISNA(VLOOKUP($B254,'[1]1718  Exp_Rev Access'!$F$7:$GK$318,$EM$2,FALSE)),"",VLOOKUP($B254,'[1]1718  Exp_Rev Access'!$F$7:$GK$318,$EM$2,FALSE))</f>
        <v>0</v>
      </c>
      <c r="EN254" s="90">
        <f>IF(ISNA(VLOOKUP($B254,'[1]1718  Exp_Rev Access'!$F$7:$GK$318,$EN$2,FALSE)),"",VLOOKUP($B254,'[1]1718  Exp_Rev Access'!$F$7:$GK$318,$EN$2,FALSE))</f>
        <v>0</v>
      </c>
      <c r="EO254" s="90">
        <f>IF(ISNA(VLOOKUP($B254,'[1]1718  Exp_Rev Access'!$F$7:$GK$318,$EO$2,FALSE)),"",VLOOKUP($B254,'[1]1718  Exp_Rev Access'!$F$7:$GK$318,$EO$2,FALSE))</f>
        <v>30785.82</v>
      </c>
      <c r="EP254" s="90">
        <f>IF(ISNA(VLOOKUP($B254,'[1]1718  Exp_Rev Access'!$F$7:$GK$318,$EP$2,FALSE)),"",VLOOKUP($B254,'[1]1718  Exp_Rev Access'!$F$7:$GK$318,$EP$2,FALSE))</f>
        <v>0</v>
      </c>
      <c r="EQ254" s="90">
        <f>IF(ISNA(VLOOKUP($B254,'[1]1718  Exp_Rev Access'!$F$7:$GK$318,$EQ$2,FALSE)),"",VLOOKUP($B254,'[1]1718  Exp_Rev Access'!$F$7:$GK$318,$EQ$2,FALSE))</f>
        <v>0</v>
      </c>
      <c r="ER254" s="90">
        <f>IF(ISNA(VLOOKUP($B254,'[1]1718  Exp_Rev Access'!$F$7:$GK$318,$ER$2,FALSE)),"",VLOOKUP($B254,'[1]1718  Exp_Rev Access'!$F$7:$GK$318,$ER$2,FALSE))</f>
        <v>0</v>
      </c>
      <c r="ES254" s="90">
        <f>IF(ISNA(VLOOKUP($B254,'[1]1718  Exp_Rev Access'!$F$7:$GK$318,$ES$2,FALSE)),"",VLOOKUP($B254,'[1]1718  Exp_Rev Access'!$F$7:$GK$318,$ES$2,FALSE))</f>
        <v>0</v>
      </c>
      <c r="ET254" s="90">
        <f>IF(ISNA(VLOOKUP($B254,'[1]1718  Exp_Rev Access'!$F$7:$GK$318,$ET$2,FALSE)),"",VLOOKUP($B254,'[1]1718  Exp_Rev Access'!$F$7:$GK$318,$ET$2,FALSE))</f>
        <v>0</v>
      </c>
      <c r="EU254" s="90">
        <f>IF(ISNA(VLOOKUP($B254,'[1]1718  Exp_Rev Access'!$F$7:$GK$318,$EU$2,FALSE)),"",VLOOKUP($B254,'[1]1718  Exp_Rev Access'!$F$7:$GK$318,$EU$2,FALSE))</f>
        <v>0</v>
      </c>
      <c r="EV254" s="90">
        <f>IF(ISNA(VLOOKUP($B254,'[1]1718  Exp_Rev Access'!$F$7:$GK$318,$EV$2,FALSE)),"",VLOOKUP($B254,'[1]1718  Exp_Rev Access'!$F$7:$GK$318,$EV$2,FALSE))</f>
        <v>0</v>
      </c>
      <c r="EW254" s="90">
        <f>IF(ISNA(VLOOKUP($B254,'[1]1718  Exp_Rev Access'!$F$7:$GK$318,$EW$2,FALSE)),"",VLOOKUP($B254,'[1]1718  Exp_Rev Access'!$F$7:$GK$318,$EW$2,FALSE))</f>
        <v>0</v>
      </c>
      <c r="EX254" s="90">
        <f>IF(ISNA(VLOOKUP($B254,'[1]1718  Exp_Rev Access'!$F$7:$GK$318,$EX$2,FALSE)),"",VLOOKUP($B254,'[1]1718  Exp_Rev Access'!$F$7:$GK$318,$EX$2,FALSE))</f>
        <v>0</v>
      </c>
      <c r="EY254" s="90">
        <f>IF(ISNA(VLOOKUP($B254,'[1]1718  Exp_Rev Access'!$F$7:$GK$318,$EY$2,FALSE)),"",VLOOKUP($B254,'[1]1718  Exp_Rev Access'!$F$7:$GK$318,$EY$2,FALSE))</f>
        <v>0</v>
      </c>
      <c r="EZ254" s="90">
        <f>IF(ISNA(VLOOKUP($B254,'[1]1718  Exp_Rev Access'!$F$7:$GK$318,$EZ$2,FALSE)),"",VLOOKUP($B254,'[1]1718  Exp_Rev Access'!$F$7:$GK$318,$EZ$2,FALSE))</f>
        <v>0</v>
      </c>
      <c r="FA254" s="90">
        <f>IF(ISNA(VLOOKUP($B254,'[1]1718  Exp_Rev Access'!$F$7:$GK$318,$FA$2,FALSE)),"",VLOOKUP($B254,'[1]1718  Exp_Rev Access'!$F$7:$GK$318,$FA$2,FALSE))</f>
        <v>0</v>
      </c>
      <c r="FB254" s="90">
        <f>IF(ISNA(VLOOKUP($B254,'[1]1718  Exp_Rev Access'!$F$7:$GK$318,$FB$2,FALSE)),"",VLOOKUP($B254,'[1]1718  Exp_Rev Access'!$F$7:$GK$318,$FB$2,FALSE))</f>
        <v>0</v>
      </c>
      <c r="FC254" s="90">
        <f>IF(ISNA(VLOOKUP($B254,'[1]1718  Exp_Rev Access'!$F$7:$GK$318,$FC$2,FALSE)),"",VLOOKUP($B254,'[1]1718  Exp_Rev Access'!$F$7:$GK$318,$FC$2,FALSE))</f>
        <v>0</v>
      </c>
      <c r="FD254" s="90">
        <f>IF(ISNA(VLOOKUP($B254,'[1]1718  Exp_Rev Access'!$F$7:$GK$318,$FD$2,FALSE)),"",VLOOKUP($B254,'[1]1718  Exp_Rev Access'!$F$7:$GK$318,$FD$2,FALSE))</f>
        <v>0</v>
      </c>
      <c r="FE254" s="90">
        <f>IF(ISNA(VLOOKUP($B254,'[1]1718  Exp_Rev Access'!$F$7:$GK$318,$FE$2,FALSE)),"",VLOOKUP($B254,'[1]1718  Exp_Rev Access'!$F$7:$GK$318,$FE$2,FALSE))</f>
        <v>0</v>
      </c>
      <c r="FF254" s="90">
        <f>IF(ISNA(VLOOKUP($B254,'[1]1718  Exp_Rev Access'!$F$7:$GK$318,$FF$2,FALSE)),"",VLOOKUP($B254,'[1]1718  Exp_Rev Access'!$F$7:$GK$318,$FF$2,FALSE))</f>
        <v>0</v>
      </c>
      <c r="FG254" s="90">
        <f>IF(ISNA(VLOOKUP($B254,'[1]1718  Exp_Rev Access'!$F$7:$GK$318,$FG$2,FALSE)),"",VLOOKUP($B254,'[1]1718  Exp_Rev Access'!$F$7:$GK$318,$FG$2,FALSE))</f>
        <v>0</v>
      </c>
      <c r="FH254" s="90">
        <f>IF(ISNA(VLOOKUP($B254,'[1]1718  Exp_Rev Access'!$F$7:$GK$318,$FH$2,FALSE)),"",VLOOKUP($B254,'[1]1718  Exp_Rev Access'!$F$7:$GK$318,$FH$2,FALSE))</f>
        <v>0</v>
      </c>
      <c r="FI254" s="90">
        <f>IF(ISNA(VLOOKUP($B254,'[1]1718  Exp_Rev Access'!$F$7:$GK$318,$FI$2,FALSE)),"",VLOOKUP($B254,'[1]1718  Exp_Rev Access'!$F$7:$GK$318,$FI$2,FALSE))</f>
        <v>0</v>
      </c>
      <c r="FJ254" s="90">
        <f>IF(ISNA(VLOOKUP($B254,'[1]1718  Exp_Rev Access'!$F$7:$GK$318,$FJ$2,FALSE)),"",VLOOKUP($B254,'[1]1718  Exp_Rev Access'!$F$7:$GK$318,$FJ$2,FALSE))</f>
        <v>0</v>
      </c>
      <c r="FK254" s="90">
        <f>IF(ISNA(VLOOKUP($B254,'[1]1718  Exp_Rev Access'!$F$7:$GK$318,$FK$2,FALSE)),"",VLOOKUP($B254,'[1]1718  Exp_Rev Access'!$F$7:$GK$318,$FK$2,FALSE))</f>
        <v>0</v>
      </c>
      <c r="FL254" s="90">
        <f>IF(ISNA(VLOOKUP($B254,'[1]1718  Exp_Rev Access'!$F$7:$GK$318,$FL$2,FALSE)),"",VLOOKUP($B254,'[1]1718  Exp_Rev Access'!$F$7:$GK$318,$FL$2,FALSE))</f>
        <v>0</v>
      </c>
      <c r="FM254" s="90">
        <f>IF(ISNA(VLOOKUP($B254,'[1]1718  Exp_Rev Access'!$F$7:$GK$318,$FM$2,FALSE)),"",VLOOKUP($B254,'[1]1718  Exp_Rev Access'!$F$7:$GK$318,$FM$2,FALSE))</f>
        <v>0</v>
      </c>
      <c r="FN254" s="90">
        <f>IF(ISNA(VLOOKUP($B254,'[1]1718  Exp_Rev Access'!$F$7:$GK$318,$FN$2,FALSE)),"",VLOOKUP($B254,'[1]1718  Exp_Rev Access'!$F$7:$GK$318,$FN$2,FALSE))</f>
        <v>0</v>
      </c>
      <c r="FO254" s="90">
        <f>IF(ISNA(VLOOKUP($B254,'[1]1718  Exp_Rev Access'!$F$7:$GK$318,$FO$2,FALSE)),"",VLOOKUP($B254,'[1]1718  Exp_Rev Access'!$F$7:$GK$318,$FO$2,FALSE))</f>
        <v>0</v>
      </c>
      <c r="FP254" s="90">
        <f>IF(ISNA(VLOOKUP($B254,'[1]1718  Exp_Rev Access'!$F$7:$GK$318,$FP$2,FALSE)),"",VLOOKUP($B254,'[1]1718  Exp_Rev Access'!$F$7:$GK$318,$FP$2,FALSE))</f>
        <v>0</v>
      </c>
      <c r="FQ254" s="90">
        <f>IF(ISNA(VLOOKUP($B254,'[1]1718  Exp_Rev Access'!$F$7:$GK$318,$FQ$2,FALSE)),"",VLOOKUP($B254,'[1]1718  Exp_Rev Access'!$F$7:$GK$318,$FQ$2,FALSE))</f>
        <v>0</v>
      </c>
      <c r="FR254" s="90">
        <f>IF(ISNA(VLOOKUP($B254,'[1]1718  Exp_Rev Access'!$F$7:$GK$318,$FR$2,FALSE)),"",VLOOKUP($B254,'[1]1718  Exp_Rev Access'!$F$7:$GK$318,$FR$2,FALSE))</f>
        <v>36679.050000000003</v>
      </c>
      <c r="FS254" s="56">
        <f t="shared" ref="FS254:FS260" si="701">SUM(CH254:FR254)</f>
        <v>1293470.06</v>
      </c>
      <c r="FT254" s="92">
        <f t="shared" ref="FT254:FT260" si="702">FS254/E254</f>
        <v>8.3205137954307881E-2</v>
      </c>
      <c r="FU254" s="94">
        <f t="shared" ref="FU254:FU260" si="703">FS254/D254</f>
        <v>1261.7373652636202</v>
      </c>
      <c r="FV254" s="95">
        <f>IF(ISNA(VLOOKUP($B254,'[1]1718  Exp_Rev Access'!$F$7:$GK$318,$FV$2,FALSE)),"",VLOOKUP($B254,'[1]1718  Exp_Rev Access'!$F$7:$GK$318,$FV$2,FALSE))</f>
        <v>0</v>
      </c>
      <c r="FW254" s="95">
        <f>IF(ISNA(VLOOKUP($B254,'[1]1718  Exp_Rev Access'!$F$7:$GK$318,$FW$2,FALSE)),"",VLOOKUP($B254,'[1]1718  Exp_Rev Access'!$F$7:$GK$318,$FW$2,FALSE))</f>
        <v>0</v>
      </c>
      <c r="FX254" s="95">
        <f>IF(ISNA(VLOOKUP($B254,'[1]1718  Exp_Rev Access'!$F$7:$GK$318,$FX$2,FALSE)),"",VLOOKUP($B254,'[1]1718  Exp_Rev Access'!$F$7:$GK$318,$FX$2,FALSE))</f>
        <v>0</v>
      </c>
      <c r="FY254" s="95">
        <f>IF(ISNA(VLOOKUP($B254,'[1]1718  Exp_Rev Access'!$F$7:$GK$318,$FY$2,FALSE)),"",VLOOKUP($B254,'[1]1718  Exp_Rev Access'!$F$7:$GK$318,$FY$2,FALSE))</f>
        <v>0</v>
      </c>
      <c r="FZ254" s="95">
        <f>IF(ISNA(VLOOKUP($B254,'[1]1718  Exp_Rev Access'!$F$7:$GK$318,$FZ$2,FALSE)),"",VLOOKUP($B254,'[1]1718  Exp_Rev Access'!$F$7:$GK$318,$FZ$2,FALSE))</f>
        <v>0</v>
      </c>
      <c r="GA254" s="95">
        <f>IF(ISNA(VLOOKUP($B254,'[1]1718  Exp_Rev Access'!$F$7:$GK$318,$GA$2,FALSE)),"",VLOOKUP($B254,'[1]1718  Exp_Rev Access'!$F$7:$GK$318,$GA$2,FALSE))</f>
        <v>0</v>
      </c>
      <c r="GB254" s="95">
        <f>IF(ISNA(VLOOKUP($B254,'[1]1718  Exp_Rev Access'!$F$7:$GK$318,$GB$2,FALSE)),"",VLOOKUP($B254,'[1]1718  Exp_Rev Access'!$F$7:$GK$318,$GB$2,FALSE))</f>
        <v>0</v>
      </c>
      <c r="GC254" s="95">
        <f>IF(ISNA(VLOOKUP($B254,'[1]1718  Exp_Rev Access'!$F$7:$GK$318,$GC$2,FALSE)),"",VLOOKUP($B254,'[1]1718  Exp_Rev Access'!$F$7:$GK$318,$GC$2,FALSE))</f>
        <v>0</v>
      </c>
      <c r="GD254" s="95">
        <f>IF(ISNA(VLOOKUP($B254,'[1]1718  Exp_Rev Access'!$F$7:$GK$318,$GD$2,FALSE)),"",VLOOKUP($B254,'[1]1718  Exp_Rev Access'!$F$7:$GK$318,$GD$2,FALSE))</f>
        <v>0</v>
      </c>
      <c r="GE254" s="95">
        <f>IF(ISNA(VLOOKUP($B254,'[1]1718  Exp_Rev Access'!$F$7:$GK$318,$GE$2,FALSE)),"",VLOOKUP($B254,'[1]1718  Exp_Rev Access'!$F$7:$GK$318,$GE$2,FALSE))</f>
        <v>0</v>
      </c>
      <c r="GF254" s="95">
        <f>IF(ISNA(VLOOKUP($B254,'[1]1718  Exp_Rev Access'!$F$7:$GK$318,$GF$2,FALSE)),"",VLOOKUP($B254,'[1]1718  Exp_Rev Access'!$F$7:$GK$318,$GF$2,FALSE))</f>
        <v>0</v>
      </c>
      <c r="GG254" s="95">
        <f>IF(ISNA(VLOOKUP($B254,'[1]1718  Exp_Rev Access'!$F$7:$GK$318,$GG$2,FALSE)),"",VLOOKUP($B254,'[1]1718  Exp_Rev Access'!$F$7:$GK$318,$GG$2,FALSE))</f>
        <v>0</v>
      </c>
      <c r="GH254" s="95">
        <f>IF(ISNA(VLOOKUP($B254,'[1]1718  Exp_Rev Access'!$F$7:$GK$318,$GH$2,FALSE)),"",VLOOKUP($B254,'[1]1718  Exp_Rev Access'!$F$7:$GK$318,$GH$2,FALSE))</f>
        <v>25568</v>
      </c>
      <c r="GI254" s="95">
        <f>IF(ISNA(VLOOKUP($B254,'[1]1718  Exp_Rev Access'!$F$7:$GK$318,$GI$2,FALSE)),"",VLOOKUP($B254,'[1]1718  Exp_Rev Access'!$F$7:$GK$318,$GI$2,FALSE))</f>
        <v>0</v>
      </c>
      <c r="GJ254" s="95">
        <f>IF(ISNA(VLOOKUP($B254,'[1]1718  Exp_Rev Access'!$F$7:$GK$318,$GJ$2,FALSE)),"",VLOOKUP($B254,'[1]1718  Exp_Rev Access'!$F$7:$GK$318,$GJ$2,FALSE))</f>
        <v>0</v>
      </c>
      <c r="GK254" s="95">
        <f>IF(ISNA(VLOOKUP($B254,'[1]1718  Exp_Rev Access'!$F$7:$GK$318,$GK$2,FALSE)),"",VLOOKUP($B254,'[1]1718  Exp_Rev Access'!$F$7:$GK$318,$GK$2,FALSE))</f>
        <v>57935.19</v>
      </c>
      <c r="GL254" s="95">
        <f>IF(ISNA(VLOOKUP($B254,'[1]1718  Exp_Rev Access'!$F$7:$GK$318,$GL$2,FALSE)),"",VLOOKUP($B254,'[1]1718  Exp_Rev Access'!$F$7:$GK$318,$GL$2,FALSE))</f>
        <v>44088.14</v>
      </c>
      <c r="GM254" s="95">
        <f>IF(ISNA(VLOOKUP($B254,'[1]1718  Exp_Rev Access'!$F$7:$GK$318,$GM$2,FALSE)),"",VLOOKUP($B254,'[1]1718  Exp_Rev Access'!$F$7:$GK$318,$GM$2,FALSE))</f>
        <v>58045.89</v>
      </c>
      <c r="GN254" s="95">
        <f>IF(ISNA(VLOOKUP($B254,'[1]1718  Exp_Rev Access'!$F$7:$GK$318,$GN$2,FALSE)),"",VLOOKUP($B254,'[1]1718  Exp_Rev Access'!$F$7:$GK$318,$GN$2,FALSE))</f>
        <v>0</v>
      </c>
      <c r="GO254" s="95">
        <f>IF(ISNA(VLOOKUP($B254,'[1]1718  Exp_Rev Access'!$F$7:$GK$318,$GO$2,FALSE)),"",VLOOKUP($B254,'[1]1718  Exp_Rev Access'!$F$7:$GK$318,$GO$2,FALSE))</f>
        <v>0</v>
      </c>
      <c r="GP254" s="95">
        <f>IF(ISNA(VLOOKUP($B254,'[1]1718  Exp_Rev Access'!$F$7:$GK$318,$GP$2,FALSE)),"",VLOOKUP($B254,'[1]1718  Exp_Rev Access'!$F$7:$GK$318,$GP$2,FALSE))</f>
        <v>0</v>
      </c>
      <c r="GQ254" s="95">
        <f>IF(ISNA(VLOOKUP($B254,'[1]1718  Exp_Rev Access'!$F$7:$GK$318,$GQ$2,FALSE)),"",VLOOKUP($B254,'[1]1718  Exp_Rev Access'!$F$7:$GK$318,$GQ$2,FALSE))</f>
        <v>0</v>
      </c>
      <c r="GR254" s="95">
        <f>IF(ISNA(VLOOKUP($B254,'[1]1718  Exp_Rev Access'!$F$7:$GK$318,$GR$2,FALSE)),"",VLOOKUP($B254,'[1]1718  Exp_Rev Access'!$F$7:$GK$318,$GR$2,FALSE))</f>
        <v>0</v>
      </c>
      <c r="GS254" s="95">
        <f>IF(ISNA(VLOOKUP($B254,'[1]1718  Exp_Rev Access'!$F$7:$GK$318,$GS$2,FALSE)),"",VLOOKUP($B254,'[1]1718  Exp_Rev Access'!$F$7:$GK$318,$GS$2,FALSE))</f>
        <v>0</v>
      </c>
      <c r="GT254" s="95">
        <f>IF(ISNA(VLOOKUP($B254,'[1]1718  Exp_Rev Access'!$F$7:$GK$318,$GT$2,FALSE)),"",VLOOKUP($B254,'[1]1718  Exp_Rev Access'!$F$7:$GK$318,$GT$2,FALSE))</f>
        <v>453243.78</v>
      </c>
      <c r="GU254" s="56">
        <f t="shared" ref="GU254:GU260" si="704">SUM(FV254:GT254)</f>
        <v>638881</v>
      </c>
      <c r="GV254" s="92">
        <f t="shared" ref="GV254:GV260" si="705">GU254/E254</f>
        <v>4.1097342246473156E-2</v>
      </c>
      <c r="GW254" s="96">
        <f t="shared" ref="GW254:GW260" si="706">GU254/D254</f>
        <v>623.20733551187641</v>
      </c>
    </row>
    <row r="255" spans="1:222" x14ac:dyDescent="0.3">
      <c r="A255" s="73"/>
      <c r="B255" s="88" t="s">
        <v>548</v>
      </c>
      <c r="C255" s="89" t="s">
        <v>549</v>
      </c>
      <c r="D255" s="75">
        <f>IF(ISNA(VLOOKUP($B255,'[1]1718 enrollment_Rev_Exp by size'!$A$7:H589,3,FALSE)),"",VLOOKUP($B255,'[1]1718 enrollment_Rev_Exp by size'!$A$7:$G$350,3,FALSE))</f>
        <v>589.04</v>
      </c>
      <c r="E255" s="76">
        <f>IF(ISNA(VLOOKUP($B255,'[1]1718 enrollment_Rev_Exp by size'!$A$7:I590,5,FALSE)),"",VLOOKUP($B255,'[1]1718 enrollment_Rev_Exp by size'!$A$7:$G$350,5,FALSE))</f>
        <v>8334903.0700000003</v>
      </c>
      <c r="F255" s="70">
        <f t="shared" si="688"/>
        <v>8334903.0699999994</v>
      </c>
      <c r="G255" s="70">
        <f t="shared" si="689"/>
        <v>0</v>
      </c>
      <c r="H255" s="90">
        <f>IF(ISNA(VLOOKUP($B255,'[1]1718  Exp_Rev Access'!$F$7:$GK$318,3,FALSE)),"",VLOOKUP($B255,'[1]1718  Exp_Rev Access'!$F$7:$GK$318,3,FALSE))</f>
        <v>778117.49</v>
      </c>
      <c r="I255" s="90">
        <f>IF(ISNA(VLOOKUP($B255,'[1]1718  Exp_Rev Access'!$F$7:$GK$318,4,FALSE)),"",VLOOKUP($B255,'[1]1718  Exp_Rev Access'!$F$7:$GK$318,4,FALSE))</f>
        <v>0</v>
      </c>
      <c r="J255" s="90">
        <f>IF(ISNA(VLOOKUP($B255,'[1]1718  Exp_Rev Access'!$F$7:$GK$318,5,FALSE)),"",VLOOKUP($B255,'[1]1718  Exp_Rev Access'!$F$7:$GK$318,5,FALSE))</f>
        <v>0</v>
      </c>
      <c r="K255" s="90">
        <f>IF(ISNA(VLOOKUP($B255,'[1]1718  Exp_Rev Access'!$F$7:$GK$318,6,FALSE)),"-",VLOOKUP($B255,'[1]1718  Exp_Rev Access'!$F$7:$GK$318,6,FALSE))</f>
        <v>76935.5</v>
      </c>
      <c r="L255" s="90">
        <f>IF(ISNA(VLOOKUP($B255,'[1]1718  Exp_Rev Access'!$F$7:$GK$318,7,FALSE)),"",VLOOKUP($B255,'[1]1718  Exp_Rev Access'!$F$7:$GK$318,7,FALSE))</f>
        <v>0</v>
      </c>
      <c r="M255" s="90">
        <f>IF(ISNA(VLOOKUP($B255,'[1]1718  Exp_Rev Access'!$F$7:$GK$318,8,FALSE)),"",VLOOKUP($B255,'[1]1718  Exp_Rev Access'!$F$7:$GK$318,8,FALSE))</f>
        <v>0</v>
      </c>
      <c r="N255" s="56">
        <f t="shared" si="690"/>
        <v>855052.99</v>
      </c>
      <c r="O255" s="91">
        <f t="shared" si="691"/>
        <v>0.10258703464442329</v>
      </c>
      <c r="P255" s="56">
        <f t="shared" si="692"/>
        <v>1451.6042883335597</v>
      </c>
      <c r="Q255" s="90">
        <f>IF(ISNA(VLOOKUP($B255,'[1]1718  Exp_Rev Access'!$F$7:$GK$318,10,FALSE)),"",VLOOKUP($B255,'[1]1718  Exp_Rev Access'!$F$7:$GK$318,10,FALSE))</f>
        <v>9483.2199999999993</v>
      </c>
      <c r="R255" s="90">
        <f>IF(ISNA(VLOOKUP($B255,'[1]1718  Exp_Rev Access'!$F$7:$GK$318,11,FALSE)),"",VLOOKUP($B255,'[1]1718  Exp_Rev Access'!$F$7:$GK$318,11,FALSE))</f>
        <v>0</v>
      </c>
      <c r="S255" s="90">
        <f>IF(ISNA(VLOOKUP($B255,'[1]1718  Exp_Rev Access'!$F$7:$GK$318,12,FALSE)),"",VLOOKUP($B255,'[1]1718  Exp_Rev Access'!$F$7:$GK$318,12,FALSE))</f>
        <v>0</v>
      </c>
      <c r="T255" s="90">
        <f>IF(ISNA(VLOOKUP($B255,'[1]1718  Exp_Rev Access'!$F$7:$GK$318,13,FALSE)),"",VLOOKUP($B255,'[1]1718  Exp_Rev Access'!$F$7:$GK$318,13,FALSE))</f>
        <v>0</v>
      </c>
      <c r="U255" s="90">
        <f>IF(ISNA(VLOOKUP($B255,'[1]1718  Exp_Rev Access'!$F$7:$GK$318,14,FALSE)),"",VLOOKUP($B255,'[1]1718  Exp_Rev Access'!$F$7:$GK$318,14,FALSE))</f>
        <v>0</v>
      </c>
      <c r="V255" s="90">
        <f>IF(ISNA(VLOOKUP($B255,'[1]1718  Exp_Rev Access'!$F$7:$GK$318,15,FALSE)),"",VLOOKUP($B255,'[1]1718  Exp_Rev Access'!$F$7:$GK$318,15,FALSE))</f>
        <v>0</v>
      </c>
      <c r="W255" s="90">
        <f>IF(ISNA(VLOOKUP($B255,'[1]1718  Exp_Rev Access'!$F$7:$GK$318,16,FALSE)),"",VLOOKUP($B255,'[1]1718  Exp_Rev Access'!$F$7:$GK$318,16,FALSE))</f>
        <v>0</v>
      </c>
      <c r="X255" s="90">
        <f>IF(ISNA(VLOOKUP($B255,'[1]1718  Exp_Rev Access'!$F$7:$GK$318,17,FALSE)),"",VLOOKUP($B255,'[1]1718  Exp_Rev Access'!$F$7:$GK$318,17,FALSE))</f>
        <v>0</v>
      </c>
      <c r="Y255" s="90">
        <f>IF(ISNA(VLOOKUP($B255,'[1]1718  Exp_Rev Access'!$F$7:$GK$318,18,FALSE)),"",VLOOKUP($B255,'[1]1718  Exp_Rev Access'!$F$7:$GK$318,18,FALSE))</f>
        <v>0</v>
      </c>
      <c r="Z255" s="90">
        <f>IF(ISNA(VLOOKUP($B255,'[1]1718  Exp_Rev Access'!$F$7:$GK$318,19,FALSE)),"",VLOOKUP($B255,'[1]1718  Exp_Rev Access'!$F$7:$GK$318,19,FALSE))</f>
        <v>0</v>
      </c>
      <c r="AA255" s="90">
        <f>IF(ISNA(VLOOKUP($B255,'[1]1718  Exp_Rev Access'!$F$7:$GK$318,20,FALSE)),"",VLOOKUP($B255,'[1]1718  Exp_Rev Access'!$F$7:$GK$318,20,FALSE))</f>
        <v>0</v>
      </c>
      <c r="AB255" s="90">
        <f>IF(ISNA(VLOOKUP($B255,'[1]1718  Exp_Rev Access'!$F$7:$GK$318,21,FALSE)),"",VLOOKUP($B255,'[1]1718  Exp_Rev Access'!$F$7:$GK$318,21,FALSE))</f>
        <v>0</v>
      </c>
      <c r="AC255" s="90">
        <f>IF(ISNA(VLOOKUP($B255,'[1]1718  Exp_Rev Access'!$F$7:$GK$318,22,FALSE)),"",VLOOKUP($B255,'[1]1718  Exp_Rev Access'!$F$7:$GK$318,22,FALSE))</f>
        <v>0</v>
      </c>
      <c r="AD255" s="90">
        <f>IF(ISNA(VLOOKUP($B255,'[1]1718  Exp_Rev Access'!$F$7:$GK$318,23,FALSE)),"",VLOOKUP($B255,'[1]1718  Exp_Rev Access'!$F$7:$GK$318,23,FALSE))</f>
        <v>1805.5</v>
      </c>
      <c r="AE255" s="90">
        <f>IF(ISNA(VLOOKUP($B255,'[1]1718  Exp_Rev Access'!$F$7:$GK$318,24,FALSE)),"",VLOOKUP($B255,'[1]1718  Exp_Rev Access'!$F$7:$GK$318,24,FALSE))</f>
        <v>22631.31</v>
      </c>
      <c r="AF255" s="90">
        <f>IF(ISNA(VLOOKUP($B255,'[1]1718  Exp_Rev Access'!$F$7:$GK$318,25,FALSE)),"",VLOOKUP($B255,'[1]1718  Exp_Rev Access'!$F$7:$GK$318,25,FALSE))</f>
        <v>0</v>
      </c>
      <c r="AG255" s="90">
        <f>IF(ISNA(VLOOKUP($B255,'[1]1718  Exp_Rev Access'!$F$7:$GK$318,26,FALSE)),"",VLOOKUP($B255,'[1]1718  Exp_Rev Access'!$F$7:$GK$318,26,FALSE))</f>
        <v>96795.5</v>
      </c>
      <c r="AH255" s="90">
        <f>IF(ISNA(VLOOKUP($B255,'[1]1718  Exp_Rev Access'!$F$7:$GK$318,27,FALSE)),"",VLOOKUP($B255,'[1]1718  Exp_Rev Access'!$F$7:$GK$318,27,FALSE))</f>
        <v>307.97000000000003</v>
      </c>
      <c r="AI255" s="90">
        <f>IF(ISNA(VLOOKUP($B255,'[1]1718  Exp_Rev Access'!$F$7:$GK$318,28,FALSE)),"",VLOOKUP($B255,'[1]1718  Exp_Rev Access'!$F$7:$GK$318,28,FALSE))</f>
        <v>0</v>
      </c>
      <c r="AJ255" s="90">
        <f>IF(ISNA(VLOOKUP($B255,'[1]1718  Exp_Rev Access'!$F$7:$GK$318,29,FALSE)),"",VLOOKUP($B255,'[1]1718  Exp_Rev Access'!$F$7:$GK$318,29,FALSE))</f>
        <v>0</v>
      </c>
      <c r="AK255" s="90">
        <f>IF(ISNA(VLOOKUP($B255,'[1]1718  Exp_Rev Access'!$F$7:$GK$318,30,FALSE)),"",VLOOKUP($B255,'[1]1718  Exp_Rev Access'!$F$7:$GK$318,30,FALSE))</f>
        <v>33018.69</v>
      </c>
      <c r="AL255" s="90">
        <f>IF(ISNA(VLOOKUP($B255,'[1]1718  Exp_Rev Access'!$F$7:$GK$318,31,FALSE)),"",VLOOKUP($B255,'[1]1718  Exp_Rev Access'!$F$7:$GK$318,31,FALSE))</f>
        <v>0</v>
      </c>
      <c r="AM255" s="56">
        <f t="shared" si="693"/>
        <v>164042.19</v>
      </c>
      <c r="AN255" s="92">
        <f t="shared" si="694"/>
        <v>1.9681355454563194E-2</v>
      </c>
      <c r="AO255" s="71">
        <f t="shared" si="695"/>
        <v>278.49074765720496</v>
      </c>
      <c r="AP255" s="90">
        <f>IF(ISNA(VLOOKUP($B255,'[1]1718  Exp_Rev Access'!$F$7:$GK$318,33,FALSE)),"",VLOOKUP($B255,'[1]1718  Exp_Rev Access'!$F$7:$GK$318,33,FALSE))</f>
        <v>4239592.21</v>
      </c>
      <c r="AQ255" s="90">
        <f>IF(ISNA(VLOOKUP($B255,'[1]1718  Exp_Rev Access'!$F$7:$GK$318,34,FALSE)),"",VLOOKUP($B255,'[1]1718  Exp_Rev Access'!$F$7:$GK$318,34,FALSE))</f>
        <v>125396.06</v>
      </c>
      <c r="AR255" s="90">
        <f>IF(ISNA(VLOOKUP($B255,'[1]1718  Exp_Rev Access'!$F$7:$GK$318,35,FALSE)),"",VLOOKUP($B255,'[1]1718  Exp_Rev Access'!$F$7:$GK$318,35,FALSE))</f>
        <v>693365</v>
      </c>
      <c r="AS255" s="90">
        <f>IF(ISNA(VLOOKUP($B255,'[1]1718  Exp_Rev Access'!$F$7:$GK$318,36,FALSE)),"",VLOOKUP($B255,'[1]1718  Exp_Rev Access'!$F$7:$GK$318,36,FALSE))</f>
        <v>0</v>
      </c>
      <c r="AT255" s="90">
        <f>IF(ISNA(VLOOKUP($B255,'[1]1718  Exp_Rev Access'!$F$7:$GK$318,37,FALSE)),"",VLOOKUP($B255,'[1]1718  Exp_Rev Access'!$F$7:$GK$318,37,FALSE))</f>
        <v>0</v>
      </c>
      <c r="AU255" s="56">
        <f t="shared" si="696"/>
        <v>5058353.2699999996</v>
      </c>
      <c r="AV255" s="93">
        <f t="shared" si="697"/>
        <v>0.60688807386454702</v>
      </c>
      <c r="AW255" s="56">
        <f t="shared" si="698"/>
        <v>8587.4529234007878</v>
      </c>
      <c r="AX255" s="90">
        <f>IF(ISNA(VLOOKUP($B255,'[1]1718  Exp_Rev Access'!$F$7:$GK$318,39,FALSE)),"",VLOOKUP($B255,'[1]1718  Exp_Rev Access'!$F$7:$GK$318,39,FALSE))</f>
        <v>0</v>
      </c>
      <c r="AY255" s="90">
        <f>IF(ISNA(VLOOKUP($B255,'[1]1718  Exp_Rev Access'!$F$7:$GK$318,40,FALSE)),"",VLOOKUP($B255,'[1]1718  Exp_Rev Access'!$F$7:$GK$318,40,FALSE))</f>
        <v>498914.75</v>
      </c>
      <c r="AZ255" s="90">
        <f>IF(ISNA(VLOOKUP($B255,'[1]1718  Exp_Rev Access'!$F$7:$GK$318,41,FALSE)),"",VLOOKUP($B255,'[1]1718  Exp_Rev Access'!$F$7:$GK$318,41,FALSE))</f>
        <v>0</v>
      </c>
      <c r="BA255" s="90">
        <f>IF(ISNA(VLOOKUP($B255,'[1]1718  Exp_Rev Access'!$F$7:$GK$318,42,FALSE)),"",VLOOKUP($B255,'[1]1718  Exp_Rev Access'!$F$7:$GK$318,42,FALSE))</f>
        <v>0</v>
      </c>
      <c r="BB255" s="90">
        <f>IF(ISNA(VLOOKUP($B255,'[1]1718  Exp_Rev Access'!$F$7:$GK$318,43,FALSE)),"",VLOOKUP($B255,'[1]1718  Exp_Rev Access'!$F$7:$GK$318,43,FALSE))</f>
        <v>0</v>
      </c>
      <c r="BC255" s="90">
        <f>IF(ISNA(VLOOKUP($B255,'[1]1718  Exp_Rev Access'!$F$7:$GK$318,44,FALSE)),"",VLOOKUP($B255,'[1]1718  Exp_Rev Access'!$F$7:$GK$318,44,FALSE))</f>
        <v>287546.67</v>
      </c>
      <c r="BD255" s="90">
        <f>IF(ISNA(VLOOKUP($B255,'[1]1718  Exp_Rev Access'!$F$7:$GK$318,45,FALSE)),"",VLOOKUP($B255,'[1]1718  Exp_Rev Access'!$F$7:$GK$318,45,FALSE))</f>
        <v>0</v>
      </c>
      <c r="BE255" s="90">
        <f>IF(ISNA(VLOOKUP($B255,'[1]1718  Exp_Rev Access'!$F$7:$GK$318,46,FALSE)),"",VLOOKUP($B255,'[1]1718  Exp_Rev Access'!$F$7:$GK$318,46,FALSE))</f>
        <v>57863.46</v>
      </c>
      <c r="BF255" s="90">
        <f>IF(ISNA(VLOOKUP($B255,'[1]1718  Exp_Rev Access'!$F$7:$GK$318,47,FALSE)),"",VLOOKUP($B255,'[1]1718  Exp_Rev Access'!$F$7:$GK$318,47,FALSE))</f>
        <v>0</v>
      </c>
      <c r="BG255" s="90">
        <f>IF(ISNA(VLOOKUP($B255,'[1]1718  Exp_Rev Access'!$F$7:$GK$318,48,FALSE)),"",VLOOKUP($B255,'[1]1718  Exp_Rev Access'!$F$7:$GK$318,48,FALSE))</f>
        <v>94438.71</v>
      </c>
      <c r="BH255" s="90">
        <f>IF(ISNA(VLOOKUP($B255,'[1]1718  Exp_Rev Access'!$F$7:$GK$318,49,FALSE)),"",VLOOKUP($B255,'[1]1718  Exp_Rev Access'!$F$7:$GK$318,49,FALSE))</f>
        <v>2158.37</v>
      </c>
      <c r="BI255" s="90">
        <f>IF(ISNA(VLOOKUP($B255,'[1]1718  Exp_Rev Access'!$F$7:$GK$318,50,FALSE)),"",VLOOKUP($B255,'[1]1718  Exp_Rev Access'!$F$7:$GK$318,50,FALSE))</f>
        <v>0</v>
      </c>
      <c r="BJ255" s="90">
        <f>IF(ISNA(VLOOKUP($B255,'[1]1718  Exp_Rev Access'!$F$7:$GK$318,51,FALSE)),"",VLOOKUP($B255,'[1]1718  Exp_Rev Access'!$F$7:$GK$318,51,FALSE))</f>
        <v>4409.18</v>
      </c>
      <c r="BK255" s="90">
        <f>IF(ISNA(VLOOKUP($B255,'[1]1718  Exp_Rev Access'!$F$7:$GK$318,52,FALSE)),"",VLOOKUP($B255,'[1]1718  Exp_Rev Access'!$F$7:$GK$318,52,FALSE))</f>
        <v>364984.31</v>
      </c>
      <c r="BL255" s="90">
        <f>IF(ISNA(VLOOKUP($B255,'[1]1718  Exp_Rev Access'!$F$7:$GK$318,53,FALSE)),"",VLOOKUP($B255,'[1]1718  Exp_Rev Access'!$F$7:$GK$318,53,FALSE))</f>
        <v>0</v>
      </c>
      <c r="BM255" s="90">
        <f>IF(ISNA(VLOOKUP($B255,'[1]1718  Exp_Rev Access'!$F$7:$GK$318,54,FALSE)),"",VLOOKUP($B255,'[1]1718  Exp_Rev Access'!$F$7:$GK$318,54,FALSE))</f>
        <v>0</v>
      </c>
      <c r="BN255" s="90">
        <f>IF(ISNA(VLOOKUP($B255,'[1]1718  Exp_Rev Access'!$F$7:$GK$318,55,FALSE)),"",VLOOKUP($B255,'[1]1718  Exp_Rev Access'!$F$7:$GK$318,55,FALSE))</f>
        <v>0</v>
      </c>
      <c r="BO255" s="90">
        <f>IF(ISNA(VLOOKUP($B255,'[1]1718  Exp_Rev Access'!$F$7:$GK$318,56,FALSE)),"",VLOOKUP($B255,'[1]1718  Exp_Rev Access'!$F$7:$GK$318,56,FALSE))</f>
        <v>0</v>
      </c>
      <c r="BP255" s="90">
        <f>IF(ISNA(VLOOKUP($B255,'[1]1718  Exp_Rev Access'!$F$7:$GK$318,57,FALSE)),"",VLOOKUP($B255,'[1]1718  Exp_Rev Access'!$F$7:$GK$318,57,FALSE))</f>
        <v>0</v>
      </c>
      <c r="BQ255" s="90">
        <f>IF(ISNA(VLOOKUP($B255,'[1]1718  Exp_Rev Access'!$F$7:$GK$318,58,FALSE)),"",VLOOKUP($B255,'[1]1718  Exp_Rev Access'!$F$7:$GK$318,58,FALSE))</f>
        <v>151723.62</v>
      </c>
      <c r="BR255" s="90">
        <f>IF(ISNA(VLOOKUP($B255,'[1]1718  Exp_Rev Access'!$F$7:$GK$318,59,FALSE)),"",VLOOKUP($B255,'[1]1718  Exp_Rev Access'!$F$7:$GK$318,59,FALSE))</f>
        <v>0</v>
      </c>
      <c r="BS255" s="90">
        <f>IF(ISNA(VLOOKUP($B255,'[1]1718  Exp_Rev Access'!$F$7:$GK$318,60,FALSE)),"",VLOOKUP($B255,'[1]1718  Exp_Rev Access'!$F$7:$GK$318,60,FALSE))</f>
        <v>0</v>
      </c>
      <c r="BT255" s="90">
        <f>IF(ISNA(VLOOKUP($B255,'[1]1718  Exp_Rev Access'!$F$7:$GK$318,61,FALSE)),"",VLOOKUP($B255,'[1]1718  Exp_Rev Access'!$F$7:$GK$318,61,FALSE))</f>
        <v>0</v>
      </c>
      <c r="BU255" s="90">
        <f>IF(ISNA(VLOOKUP($B255,'[1]1718  Exp_Rev Access'!$F$7:$GK$318,62,FALSE)),"",VLOOKUP($B255,'[1]1718  Exp_Rev Access'!$F$7:$GK$318,62,FALSE))</f>
        <v>0</v>
      </c>
      <c r="BV255" s="56">
        <f t="shared" si="571"/>
        <v>1462039.0699999998</v>
      </c>
      <c r="BW255" s="92">
        <f t="shared" si="699"/>
        <v>0.17541164638882834</v>
      </c>
      <c r="BX255" s="71">
        <f t="shared" si="700"/>
        <v>2482.0709459459458</v>
      </c>
      <c r="BY255" s="90">
        <f>IF(ISNA(VLOOKUP($B255,'[1]1718  Exp_Rev Access'!$F$7:$GK$318,64,FALSE)),"",VLOOKUP($B255,'[1]1718  Exp_Rev Access'!$F$7:$GK$318,64,FALSE))</f>
        <v>0</v>
      </c>
      <c r="BZ255" s="90">
        <f>IF(ISNA(VLOOKUP($B255,'[1]1718  Exp_Rev Access'!$F$7:$GK$318,65,FALSE)),"",VLOOKUP($B255,'[1]1718  Exp_Rev Access'!$F$7:$GK$318,65,FALSE))</f>
        <v>0</v>
      </c>
      <c r="CA255" s="90">
        <f>IF(ISNA(VLOOKUP($B255,'[1]1718  Exp_Rev Access'!$F$7:$GK$318,66,FALSE)),"",VLOOKUP($B255,'[1]1718  Exp_Rev Access'!$F$7:$GK$318,66,FALSE))</f>
        <v>0</v>
      </c>
      <c r="CB255" s="90">
        <f>IF(ISNA(VLOOKUP($B255,'[1]1718  Exp_Rev Access'!$F$7:$GK$318,67,FALSE)),"",VLOOKUP($B255,'[1]1718  Exp_Rev Access'!$F$7:$GK$318,67,FALSE))</f>
        <v>0</v>
      </c>
      <c r="CC255" s="90">
        <f>IF(ISNA(VLOOKUP($B255,'[1]1718  Exp_Rev Access'!$F$7:$GK$318,68,FALSE)),"",VLOOKUP($B255,'[1]1718  Exp_Rev Access'!$F$7:$GK$318,68,FALSE))</f>
        <v>0</v>
      </c>
      <c r="CD255" s="90">
        <f>IF(ISNA(VLOOKUP($B255,'[1]1718  Exp_Rev Access'!$F$7:$GK$318,69,FALSE)),"",VLOOKUP($B255,'[1]1718  Exp_Rev Access'!$F$7:$GK$318,69,FALSE))</f>
        <v>0</v>
      </c>
      <c r="CE255" s="56">
        <f t="shared" si="566"/>
        <v>0</v>
      </c>
      <c r="CF255" s="92">
        <f t="shared" si="591"/>
        <v>0</v>
      </c>
      <c r="CG255" s="78">
        <f t="shared" si="592"/>
        <v>0</v>
      </c>
      <c r="CH255" s="90">
        <f>IF(ISNA(VLOOKUP($B255,'[1]1718  Exp_Rev Access'!$F$7:$GK$318,$CH$2,FALSE)),"",VLOOKUP($B255,'[1]1718  Exp_Rev Access'!$F$7:$GK$318,$CH$2,FALSE))</f>
        <v>0</v>
      </c>
      <c r="CI255" s="90">
        <f>IF(ISNA(VLOOKUP($B255,'[1]1718  Exp_Rev Access'!$F$7:$GK$318,$CI$2,FALSE)),"",VLOOKUP($B255,'[1]1718  Exp_Rev Access'!$F$7:$GK$318,$CI$2,FALSE))</f>
        <v>0</v>
      </c>
      <c r="CJ255" s="90">
        <f>IF(ISNA(VLOOKUP($B255,'[1]1718  Exp_Rev Access'!$F$7:$GK$318,$CJ$2,FALSE)),"",VLOOKUP($B255,'[1]1718  Exp_Rev Access'!$F$7:$GK$318,$CJ$2,FALSE))</f>
        <v>0</v>
      </c>
      <c r="CK255" s="90">
        <f>IF(ISNA(VLOOKUP($B255,'[1]1718  Exp_Rev Access'!$F$7:$GK$318,$CK$2,FALSE)),"",VLOOKUP($B255,'[1]1718  Exp_Rev Access'!$F$7:$GK$318,$CK$2,FALSE))</f>
        <v>0</v>
      </c>
      <c r="CL255" s="90">
        <f>IF(ISNA(VLOOKUP($B255,'[1]1718  Exp_Rev Access'!$F$7:$GK$318,$CL$2,FALSE)),"",VLOOKUP($B255,'[1]1718  Exp_Rev Access'!$F$7:$GK$318,$CL$2,FALSE))</f>
        <v>0</v>
      </c>
      <c r="CM255" s="90">
        <f>IF(ISNA(VLOOKUP($B255,'[1]1718  Exp_Rev Access'!$F$7:$GK$318,$CM$2,FALSE)),"",VLOOKUP($B255,'[1]1718  Exp_Rev Access'!$F$7:$GK$318,$CM$2,FALSE))</f>
        <v>0</v>
      </c>
      <c r="CN255" s="90">
        <f>IF(ISNA(VLOOKUP($B255,'[1]1718  Exp_Rev Access'!$F$7:$GK$318,$CN$2,FALSE)),"",VLOOKUP($B255,'[1]1718  Exp_Rev Access'!$F$7:$GK$318,$CN$2,FALSE))</f>
        <v>0</v>
      </c>
      <c r="CO255" s="90">
        <f>IF(ISNA(VLOOKUP($B255,'[1]1718  Exp_Rev Access'!$F$7:$GK$318,$CO$2,FALSE)),"",VLOOKUP($B255,'[1]1718  Exp_Rev Access'!$F$7:$GK$318,$CO$2,FALSE))</f>
        <v>0</v>
      </c>
      <c r="CP255" s="90">
        <f>IF(ISNA(VLOOKUP($B255,'[1]1718  Exp_Rev Access'!$F$7:$GK$318,$CP$2,FALSE)),"",VLOOKUP($B255,'[1]1718  Exp_Rev Access'!$F$7:$GK$318,$CP$2,FALSE))</f>
        <v>0</v>
      </c>
      <c r="CQ255" s="90">
        <f>IF(ISNA(VLOOKUP($B255,'[1]1718  Exp_Rev Access'!$F$7:$GK$318,$CQ$2,FALSE)),"",VLOOKUP($B255,'[1]1718  Exp_Rev Access'!$F$7:$GK$318,$CQ$2,FALSE))</f>
        <v>146955</v>
      </c>
      <c r="CR255" s="90">
        <f>IF(ISNA(VLOOKUP($B255,'[1]1718  Exp_Rev Access'!$F$7:$GK$318,$CR$2,FALSE)),"",VLOOKUP($B255,'[1]1718  Exp_Rev Access'!$F$7:$GK$318,$CR$2,FALSE))</f>
        <v>0</v>
      </c>
      <c r="CS255" s="90">
        <f>IF(ISNA(VLOOKUP($B255,'[1]1718  Exp_Rev Access'!$F$7:$GK$318,$CS$2,FALSE)),"",VLOOKUP($B255,'[1]1718  Exp_Rev Access'!$F$7:$GK$318,$CS$2,FALSE))</f>
        <v>19213.349999999999</v>
      </c>
      <c r="CT255" s="90">
        <f>IF(ISNA(VLOOKUP($B255,'[1]1718  Exp_Rev Access'!$F$7:$GK$318,$CT$2,FALSE)),"",VLOOKUP($B255,'[1]1718  Exp_Rev Access'!$F$7:$GK$318,$CT$2,FALSE))</f>
        <v>0</v>
      </c>
      <c r="CU255" s="90">
        <f>IF(ISNA(VLOOKUP($B255,'[1]1718  Exp_Rev Access'!$F$7:$GK$318,$CU$2,FALSE)),"",VLOOKUP($B255,'[1]1718  Exp_Rev Access'!$F$7:$GK$318,$CU$2,FALSE))</f>
        <v>201216</v>
      </c>
      <c r="CV255" s="90">
        <f>IF(ISNA(VLOOKUP($B255,'[1]1718  Exp_Rev Access'!$F$7:$GK$318,$CV$2,FALSE)),"",VLOOKUP($B255,'[1]1718  Exp_Rev Access'!$F$7:$GK$318,$CV$2,FALSE))</f>
        <v>34314.68</v>
      </c>
      <c r="CW255" s="90">
        <f>IF(ISNA(VLOOKUP($B255,'[1]1718  Exp_Rev Access'!$F$7:$GK$318,$CW$2,FALSE)),"",VLOOKUP($B255,'[1]1718  Exp_Rev Access'!$F$7:$GK$318,$CW$2,FALSE))</f>
        <v>0</v>
      </c>
      <c r="CX255" s="90">
        <f>IF(ISNA(VLOOKUP($B255,'[1]1718  Exp_Rev Access'!$F$7:$GK$318,$CX$2,FALSE)),"",VLOOKUP($B255,'[1]1718  Exp_Rev Access'!$F$7:$GK$318,$CX$2,FALSE))</f>
        <v>0</v>
      </c>
      <c r="CY255" s="90">
        <f>IF(ISNA(VLOOKUP($B255,'[1]1718  Exp_Rev Access'!$F$7:$GK$318,$CY$2,FALSE)),"",VLOOKUP($B255,'[1]1718  Exp_Rev Access'!$F$7:$GK$318,$CY$2,FALSE))</f>
        <v>0</v>
      </c>
      <c r="CZ255" s="90">
        <f>IF(ISNA(VLOOKUP($B255,'[1]1718  Exp_Rev Access'!$F$7:$GK$318,$CZ$2,FALSE)),"",VLOOKUP($B255,'[1]1718  Exp_Rev Access'!$F$7:$GK$318,$CZ$2,FALSE))</f>
        <v>0</v>
      </c>
      <c r="DA255" s="90">
        <f>IF(ISNA(VLOOKUP($B255,'[1]1718  Exp_Rev Access'!$F$7:$GK$318,$DA$2,FALSE)),"",VLOOKUP($B255,'[1]1718  Exp_Rev Access'!$F$7:$GK$318,$DA$2,FALSE))</f>
        <v>0</v>
      </c>
      <c r="DB255" s="90">
        <f>IF(ISNA(VLOOKUP($B255,'[1]1718  Exp_Rev Access'!$F$7:$GK$318,$DB$2,FALSE)),"",VLOOKUP($B255,'[1]1718  Exp_Rev Access'!$F$7:$GK$318,$DB$2,FALSE))</f>
        <v>0</v>
      </c>
      <c r="DC255" s="90">
        <f>IF(ISNA(VLOOKUP($B255,'[1]1718  Exp_Rev Access'!$F$7:$GK$318,$DC$2,FALSE)),"",VLOOKUP($B255,'[1]1718  Exp_Rev Access'!$F$7:$GK$318,$DC$2,FALSE))</f>
        <v>0</v>
      </c>
      <c r="DD255" s="90">
        <f>IF(ISNA(VLOOKUP($B255,'[1]1718  Exp_Rev Access'!$F$7:$GK$318,$DD$2,FALSE)),"",VLOOKUP($B255,'[1]1718  Exp_Rev Access'!$F$7:$GK$318,$DD$2,FALSE))</f>
        <v>0</v>
      </c>
      <c r="DE255" s="90">
        <f>IF(ISNA(VLOOKUP($B255,'[1]1718  Exp_Rev Access'!$F$7:$GK$318,$DE$2,FALSE)),"",VLOOKUP($B255,'[1]1718  Exp_Rev Access'!$F$7:$GK$318,$DE$2,FALSE))</f>
        <v>0</v>
      </c>
      <c r="DF255" s="90">
        <f>IF(ISNA(VLOOKUP($B255,'[1]1718  Exp_Rev Access'!$F$7:$GK$318,$DF$2,FALSE)),"",VLOOKUP($B255,'[1]1718  Exp_Rev Access'!$F$7:$GK$318,$DF$2,FALSE))</f>
        <v>0</v>
      </c>
      <c r="DG255" s="90">
        <f>IF(ISNA(VLOOKUP($B255,'[1]1718  Exp_Rev Access'!$F$7:$GK$318,$DG$2,FALSE)),"",VLOOKUP($B255,'[1]1718  Exp_Rev Access'!$F$7:$GK$318,$DG$2,FALSE))</f>
        <v>0</v>
      </c>
      <c r="DH255" s="90">
        <f>IF(ISNA(VLOOKUP($B255,'[1]1718  Exp_Rev Access'!$F$7:$GK$318,$DH$2,FALSE)),"",VLOOKUP($B255,'[1]1718  Exp_Rev Access'!$F$7:$GK$318,$DH$2,FALSE))</f>
        <v>0</v>
      </c>
      <c r="DI255" s="90">
        <f>IF(ISNA(VLOOKUP($B255,'[1]1718  Exp_Rev Access'!$F$7:$GK$318,$DI$2,FALSE)),"",VLOOKUP($B255,'[1]1718  Exp_Rev Access'!$F$7:$GK$318,$DI$2,FALSE))</f>
        <v>264869.05</v>
      </c>
      <c r="DJ255" s="90">
        <f>IF(ISNA(VLOOKUP($B255,'[1]1718  Exp_Rev Access'!$F$7:$GK$318,$DJ$2,FALSE)),"",VLOOKUP($B255,'[1]1718  Exp_Rev Access'!$F$7:$GK$318,$DJ$2,FALSE))</f>
        <v>0</v>
      </c>
      <c r="DK255" s="90">
        <f>IF(ISNA(VLOOKUP($B255,'[1]1718  Exp_Rev Access'!$F$7:$GK$318,$DK$2,FALSE)),"",VLOOKUP($B255,'[1]1718  Exp_Rev Access'!$F$7:$GK$318,$DK$2,FALSE))</f>
        <v>0</v>
      </c>
      <c r="DL255" s="90">
        <f>IF(ISNA(VLOOKUP($B255,'[1]1718  Exp_Rev Access'!$F$7:$GK$318,$DL$2,FALSE)),"",VLOOKUP($B255,'[1]1718  Exp_Rev Access'!$F$7:$GK$318,$DL$2,FALSE))</f>
        <v>0</v>
      </c>
      <c r="DM255" s="90">
        <f>IF(ISNA(VLOOKUP($B255,'[1]1718  Exp_Rev Access'!$F$7:$GK$318,$DM$2,FALSE)),"",VLOOKUP($B255,'[1]1718  Exp_Rev Access'!$F$7:$GK$318,$DM$2,FALSE))</f>
        <v>0</v>
      </c>
      <c r="DN255" s="90">
        <f>IF(ISNA(VLOOKUP($B255,'[1]1718  Exp_Rev Access'!$F$7:$GK$318,$DN$2,FALSE)),"",VLOOKUP($B255,'[1]1718  Exp_Rev Access'!$F$7:$GK$318,$DN$2,FALSE))</f>
        <v>0</v>
      </c>
      <c r="DO255" s="90">
        <f>IF(ISNA(VLOOKUP($B255,'[1]1718  Exp_Rev Access'!$F$7:$GK$318,$DO$2,FALSE)),"",VLOOKUP($B255,'[1]1718  Exp_Rev Access'!$F$7:$GK$318,$DO$2,FALSE))</f>
        <v>0</v>
      </c>
      <c r="DP255" s="90">
        <f>IF(ISNA(VLOOKUP($B255,'[1]1718  Exp_Rev Access'!$F$7:$GK$318,$DP$2,FALSE)),"",VLOOKUP($B255,'[1]1718  Exp_Rev Access'!$F$7:$GK$318,$DP$2,FALSE))</f>
        <v>0</v>
      </c>
      <c r="DQ255" s="90">
        <f>IF(ISNA(VLOOKUP($B255,'[1]1718  Exp_Rev Access'!$F$7:$GK$318,$DQ$2,FALSE)),"",VLOOKUP($B255,'[1]1718  Exp_Rev Access'!$F$7:$GK$318,$DQ$2,FALSE))</f>
        <v>0</v>
      </c>
      <c r="DR255" s="90">
        <f>IF(ISNA(VLOOKUP($B255,'[1]1718  Exp_Rev Access'!$F$7:$GK$318,$DR$2,FALSE)),"",VLOOKUP($B255,'[1]1718  Exp_Rev Access'!$F$7:$GK$318,$DR$2,FALSE))</f>
        <v>0</v>
      </c>
      <c r="DS255" s="90">
        <f>IF(ISNA(VLOOKUP($B255,'[1]1718  Exp_Rev Access'!$F$7:$GK$318,$DS$2,FALSE)),"",VLOOKUP($B255,'[1]1718  Exp_Rev Access'!$F$7:$GK$318,$DS$2,FALSE))</f>
        <v>0</v>
      </c>
      <c r="DT255" s="90">
        <f>IF(ISNA(VLOOKUP($B255,'[1]1718  Exp_Rev Access'!$F$7:$GK$318,$DT$2,FALSE)),"",VLOOKUP($B255,'[1]1718  Exp_Rev Access'!$F$7:$GK$318,$DT$2,FALSE))</f>
        <v>0</v>
      </c>
      <c r="DU255" s="90">
        <f>IF(ISNA(VLOOKUP($B255,'[1]1718  Exp_Rev Access'!$F$7:$GK$318,$DU$2,FALSE)),"",VLOOKUP($B255,'[1]1718  Exp_Rev Access'!$F$7:$GK$318,$DU$2,FALSE))</f>
        <v>0</v>
      </c>
      <c r="DV255" s="90">
        <f>IF(ISNA(VLOOKUP($B255,'[1]1718  Exp_Rev Access'!$F$7:$GK$318,$DV$2,FALSE)),"",VLOOKUP($B255,'[1]1718  Exp_Rev Access'!$F$7:$GK$318,$DV$2,FALSE))</f>
        <v>0</v>
      </c>
      <c r="DW255" s="90">
        <f>IF(ISNA(VLOOKUP($B255,'[1]1718  Exp_Rev Access'!$F$7:$GK$318,$DW$2,FALSE)),"",VLOOKUP($B255,'[1]1718  Exp_Rev Access'!$F$7:$GK$318,$DW$2,FALSE))</f>
        <v>0</v>
      </c>
      <c r="DX255" s="90">
        <f>IF(ISNA(VLOOKUP($B255,'[1]1718  Exp_Rev Access'!$F$7:$GK$318,$DX$2,FALSE)),"",VLOOKUP($B255,'[1]1718  Exp_Rev Access'!$F$7:$GK$318,$DX$2,FALSE))</f>
        <v>0</v>
      </c>
      <c r="DY255" s="90">
        <f>IF(ISNA(VLOOKUP($B255,'[1]1718  Exp_Rev Access'!$F$7:$GK$318,$DY$2,FALSE)),"",VLOOKUP($B255,'[1]1718  Exp_Rev Access'!$F$7:$GK$318,$DY$2,FALSE))</f>
        <v>0</v>
      </c>
      <c r="DZ255" s="90">
        <f>IF(ISNA(VLOOKUP($B255,'[1]1718  Exp_Rev Access'!$F$7:$GK$318,$DZ$2,FALSE)),"",VLOOKUP($B255,'[1]1718  Exp_Rev Access'!$F$7:$GK$318,$DZ$2,FALSE))</f>
        <v>0</v>
      </c>
      <c r="EA255" s="90">
        <f>IF(ISNA(VLOOKUP($B255,'[1]1718  Exp_Rev Access'!$F$7:$GK$318,$EA$2,FALSE)),"",VLOOKUP($B255,'[1]1718  Exp_Rev Access'!$F$7:$GK$318,$EA$2,FALSE))</f>
        <v>0</v>
      </c>
      <c r="EB255" s="90">
        <f>IF(ISNA(VLOOKUP($B255,'[1]1718  Exp_Rev Access'!$F$7:$GK$318,$EB$2,FALSE)),"",VLOOKUP($B255,'[1]1718  Exp_Rev Access'!$F$7:$GK$318,$EB$2,FALSE))</f>
        <v>0</v>
      </c>
      <c r="EC255" s="90">
        <f>IF(ISNA(VLOOKUP($B255,'[1]1718  Exp_Rev Access'!$F$7:$GK$318,$EC$2,FALSE)),"",VLOOKUP($B255,'[1]1718  Exp_Rev Access'!$F$7:$GK$318,$EC$2,FALSE))</f>
        <v>0</v>
      </c>
      <c r="ED255" s="90">
        <f>IF(ISNA(VLOOKUP($B255,'[1]1718  Exp_Rev Access'!$F$7:$GK$318,$ED$2,FALSE)),"",VLOOKUP($B255,'[1]1718  Exp_Rev Access'!$F$7:$GK$318,$ED$2,FALSE))</f>
        <v>0</v>
      </c>
      <c r="EE255" s="90">
        <f>IF(ISNA(VLOOKUP($B255,'[1]1718  Exp_Rev Access'!$F$7:$GK$318,$EE$2,FALSE)),"",VLOOKUP($B255,'[1]1718  Exp_Rev Access'!$F$7:$GK$318,$EE$2,FALSE))</f>
        <v>0</v>
      </c>
      <c r="EF255" s="90">
        <f>IF(ISNA(VLOOKUP($B255,'[1]1718  Exp_Rev Access'!$F$7:$GK$318,$EF$2,FALSE)),"",VLOOKUP($B255,'[1]1718  Exp_Rev Access'!$F$7:$GK$318,$EF$2,FALSE))</f>
        <v>0</v>
      </c>
      <c r="EG255" s="90">
        <f>IF(ISNA(VLOOKUP($B255,'[1]1718  Exp_Rev Access'!$F$7:$GK$318,$EG$2,FALSE)),"",VLOOKUP($B255,'[1]1718  Exp_Rev Access'!$F$7:$GK$318,$EG$2,FALSE))</f>
        <v>0</v>
      </c>
      <c r="EH255" s="90">
        <f>IF(ISNA(VLOOKUP($B255,'[1]1718  Exp_Rev Access'!$F$7:$GK$318,$EH$2,FALSE)),"",VLOOKUP($B255,'[1]1718  Exp_Rev Access'!$F$7:$GK$318,$EH$2,FALSE))</f>
        <v>0</v>
      </c>
      <c r="EI255" s="90">
        <f>IF(ISNA(VLOOKUP($B255,'[1]1718  Exp_Rev Access'!$F$7:$GK$318,$EI$2,FALSE)),"",VLOOKUP($B255,'[1]1718  Exp_Rev Access'!$F$7:$GK$318,$EI$2,FALSE))</f>
        <v>0</v>
      </c>
      <c r="EJ255" s="90">
        <f>IF(ISNA(VLOOKUP($B255,'[1]1718  Exp_Rev Access'!$F$7:$GK$318,$EJ$2,FALSE)),"",VLOOKUP($B255,'[1]1718  Exp_Rev Access'!$F$7:$GK$318,$EJ$2,FALSE))</f>
        <v>0</v>
      </c>
      <c r="EK255" s="90">
        <f>IF(ISNA(VLOOKUP($B255,'[1]1718  Exp_Rev Access'!$F$7:$GK$318,$EK$2,FALSE)),"",VLOOKUP($B255,'[1]1718  Exp_Rev Access'!$F$7:$GK$318,$EK$2,FALSE))</f>
        <v>0</v>
      </c>
      <c r="EL255" s="90">
        <f>IF(ISNA(VLOOKUP($B255,'[1]1718  Exp_Rev Access'!$F$7:$GK$318,$EL$2,FALSE)),"",VLOOKUP($B255,'[1]1718  Exp_Rev Access'!$F$7:$GK$318,$EL$2,FALSE))</f>
        <v>0</v>
      </c>
      <c r="EM255" s="90">
        <f>IF(ISNA(VLOOKUP($B255,'[1]1718  Exp_Rev Access'!$F$7:$GK$318,$EM$2,FALSE)),"",VLOOKUP($B255,'[1]1718  Exp_Rev Access'!$F$7:$GK$318,$EM$2,FALSE))</f>
        <v>0</v>
      </c>
      <c r="EN255" s="90">
        <f>IF(ISNA(VLOOKUP($B255,'[1]1718  Exp_Rev Access'!$F$7:$GK$318,$EN$2,FALSE)),"",VLOOKUP($B255,'[1]1718  Exp_Rev Access'!$F$7:$GK$318,$EN$2,FALSE))</f>
        <v>0</v>
      </c>
      <c r="EO255" s="90">
        <f>IF(ISNA(VLOOKUP($B255,'[1]1718  Exp_Rev Access'!$F$7:$GK$318,$EO$2,FALSE)),"",VLOOKUP($B255,'[1]1718  Exp_Rev Access'!$F$7:$GK$318,$EO$2,FALSE))</f>
        <v>0</v>
      </c>
      <c r="EP255" s="90">
        <f>IF(ISNA(VLOOKUP($B255,'[1]1718  Exp_Rev Access'!$F$7:$GK$318,$EP$2,FALSE)),"",VLOOKUP($B255,'[1]1718  Exp_Rev Access'!$F$7:$GK$318,$EP$2,FALSE))</f>
        <v>0</v>
      </c>
      <c r="EQ255" s="90">
        <f>IF(ISNA(VLOOKUP($B255,'[1]1718  Exp_Rev Access'!$F$7:$GK$318,$EQ$2,FALSE)),"",VLOOKUP($B255,'[1]1718  Exp_Rev Access'!$F$7:$GK$318,$EQ$2,FALSE))</f>
        <v>0</v>
      </c>
      <c r="ER255" s="90">
        <f>IF(ISNA(VLOOKUP($B255,'[1]1718  Exp_Rev Access'!$F$7:$GK$318,$ER$2,FALSE)),"",VLOOKUP($B255,'[1]1718  Exp_Rev Access'!$F$7:$GK$318,$ER$2,FALSE))</f>
        <v>0</v>
      </c>
      <c r="ES255" s="90">
        <f>IF(ISNA(VLOOKUP($B255,'[1]1718  Exp_Rev Access'!$F$7:$GK$318,$ES$2,FALSE)),"",VLOOKUP($B255,'[1]1718  Exp_Rev Access'!$F$7:$GK$318,$ES$2,FALSE))</f>
        <v>0</v>
      </c>
      <c r="ET255" s="90">
        <f>IF(ISNA(VLOOKUP($B255,'[1]1718  Exp_Rev Access'!$F$7:$GK$318,$ET$2,FALSE)),"",VLOOKUP($B255,'[1]1718  Exp_Rev Access'!$F$7:$GK$318,$ET$2,FALSE))</f>
        <v>0</v>
      </c>
      <c r="EU255" s="90">
        <f>IF(ISNA(VLOOKUP($B255,'[1]1718  Exp_Rev Access'!$F$7:$GK$318,$EU$2,FALSE)),"",VLOOKUP($B255,'[1]1718  Exp_Rev Access'!$F$7:$GK$318,$EU$2,FALSE))</f>
        <v>0</v>
      </c>
      <c r="EV255" s="90">
        <f>IF(ISNA(VLOOKUP($B255,'[1]1718  Exp_Rev Access'!$F$7:$GK$318,$EV$2,FALSE)),"",VLOOKUP($B255,'[1]1718  Exp_Rev Access'!$F$7:$GK$318,$EV$2,FALSE))</f>
        <v>0</v>
      </c>
      <c r="EW255" s="90">
        <f>IF(ISNA(VLOOKUP($B255,'[1]1718  Exp_Rev Access'!$F$7:$GK$318,$EW$2,FALSE)),"",VLOOKUP($B255,'[1]1718  Exp_Rev Access'!$F$7:$GK$318,$EW$2,FALSE))</f>
        <v>0</v>
      </c>
      <c r="EX255" s="90">
        <f>IF(ISNA(VLOOKUP($B255,'[1]1718  Exp_Rev Access'!$F$7:$GK$318,$EX$2,FALSE)),"",VLOOKUP($B255,'[1]1718  Exp_Rev Access'!$F$7:$GK$318,$EX$2,FALSE))</f>
        <v>0</v>
      </c>
      <c r="EY255" s="90">
        <f>IF(ISNA(VLOOKUP($B255,'[1]1718  Exp_Rev Access'!$F$7:$GK$318,$EY$2,FALSE)),"",VLOOKUP($B255,'[1]1718  Exp_Rev Access'!$F$7:$GK$318,$EY$2,FALSE))</f>
        <v>0</v>
      </c>
      <c r="EZ255" s="90">
        <f>IF(ISNA(VLOOKUP($B255,'[1]1718  Exp_Rev Access'!$F$7:$GK$318,$EZ$2,FALSE)),"",VLOOKUP($B255,'[1]1718  Exp_Rev Access'!$F$7:$GK$318,$EZ$2,FALSE))</f>
        <v>0</v>
      </c>
      <c r="FA255" s="90">
        <f>IF(ISNA(VLOOKUP($B255,'[1]1718  Exp_Rev Access'!$F$7:$GK$318,$FA$2,FALSE)),"",VLOOKUP($B255,'[1]1718  Exp_Rev Access'!$F$7:$GK$318,$FA$2,FALSE))</f>
        <v>0</v>
      </c>
      <c r="FB255" s="90">
        <f>IF(ISNA(VLOOKUP($B255,'[1]1718  Exp_Rev Access'!$F$7:$GK$318,$FB$2,FALSE)),"",VLOOKUP($B255,'[1]1718  Exp_Rev Access'!$F$7:$GK$318,$FB$2,FALSE))</f>
        <v>0</v>
      </c>
      <c r="FC255" s="90">
        <f>IF(ISNA(VLOOKUP($B255,'[1]1718  Exp_Rev Access'!$F$7:$GK$318,$FC$2,FALSE)),"",VLOOKUP($B255,'[1]1718  Exp_Rev Access'!$F$7:$GK$318,$FC$2,FALSE))</f>
        <v>0</v>
      </c>
      <c r="FD255" s="90">
        <f>IF(ISNA(VLOOKUP($B255,'[1]1718  Exp_Rev Access'!$F$7:$GK$318,$FD$2,FALSE)),"",VLOOKUP($B255,'[1]1718  Exp_Rev Access'!$F$7:$GK$318,$FD$2,FALSE))</f>
        <v>0</v>
      </c>
      <c r="FE255" s="90">
        <f>IF(ISNA(VLOOKUP($B255,'[1]1718  Exp_Rev Access'!$F$7:$GK$318,$FE$2,FALSE)),"",VLOOKUP($B255,'[1]1718  Exp_Rev Access'!$F$7:$GK$318,$FE$2,FALSE))</f>
        <v>0</v>
      </c>
      <c r="FF255" s="90">
        <f>IF(ISNA(VLOOKUP($B255,'[1]1718  Exp_Rev Access'!$F$7:$GK$318,$FF$2,FALSE)),"",VLOOKUP($B255,'[1]1718  Exp_Rev Access'!$F$7:$GK$318,$FF$2,FALSE))</f>
        <v>0</v>
      </c>
      <c r="FG255" s="90">
        <f>IF(ISNA(VLOOKUP($B255,'[1]1718  Exp_Rev Access'!$F$7:$GK$318,$FG$2,FALSE)),"",VLOOKUP($B255,'[1]1718  Exp_Rev Access'!$F$7:$GK$318,$FG$2,FALSE))</f>
        <v>0</v>
      </c>
      <c r="FH255" s="90">
        <f>IF(ISNA(VLOOKUP($B255,'[1]1718  Exp_Rev Access'!$F$7:$GK$318,$FH$2,FALSE)),"",VLOOKUP($B255,'[1]1718  Exp_Rev Access'!$F$7:$GK$318,$FH$2,FALSE))</f>
        <v>0</v>
      </c>
      <c r="FI255" s="90">
        <f>IF(ISNA(VLOOKUP($B255,'[1]1718  Exp_Rev Access'!$F$7:$GK$318,$FI$2,FALSE)),"",VLOOKUP($B255,'[1]1718  Exp_Rev Access'!$F$7:$GK$318,$FI$2,FALSE))</f>
        <v>6223.93</v>
      </c>
      <c r="FJ255" s="90">
        <f>IF(ISNA(VLOOKUP($B255,'[1]1718  Exp_Rev Access'!$F$7:$GK$318,$FJ$2,FALSE)),"",VLOOKUP($B255,'[1]1718  Exp_Rev Access'!$F$7:$GK$318,$FJ$2,FALSE))</f>
        <v>0</v>
      </c>
      <c r="FK255" s="90">
        <f>IF(ISNA(VLOOKUP($B255,'[1]1718  Exp_Rev Access'!$F$7:$GK$318,$FK$2,FALSE)),"",VLOOKUP($B255,'[1]1718  Exp_Rev Access'!$F$7:$GK$318,$FK$2,FALSE))</f>
        <v>0</v>
      </c>
      <c r="FL255" s="90">
        <f>IF(ISNA(VLOOKUP($B255,'[1]1718  Exp_Rev Access'!$F$7:$GK$318,$FL$2,FALSE)),"",VLOOKUP($B255,'[1]1718  Exp_Rev Access'!$F$7:$GK$318,$FL$2,FALSE))</f>
        <v>0</v>
      </c>
      <c r="FM255" s="90">
        <f>IF(ISNA(VLOOKUP($B255,'[1]1718  Exp_Rev Access'!$F$7:$GK$318,$FM$2,FALSE)),"",VLOOKUP($B255,'[1]1718  Exp_Rev Access'!$F$7:$GK$318,$FM$2,FALSE))</f>
        <v>0</v>
      </c>
      <c r="FN255" s="90">
        <f>IF(ISNA(VLOOKUP($B255,'[1]1718  Exp_Rev Access'!$F$7:$GK$318,$FN$2,FALSE)),"",VLOOKUP($B255,'[1]1718  Exp_Rev Access'!$F$7:$GK$318,$FN$2,FALSE))</f>
        <v>0</v>
      </c>
      <c r="FO255" s="90">
        <f>IF(ISNA(VLOOKUP($B255,'[1]1718  Exp_Rev Access'!$F$7:$GK$318,$FO$2,FALSE)),"",VLOOKUP($B255,'[1]1718  Exp_Rev Access'!$F$7:$GK$318,$FO$2,FALSE))</f>
        <v>0</v>
      </c>
      <c r="FP255" s="90">
        <f>IF(ISNA(VLOOKUP($B255,'[1]1718  Exp_Rev Access'!$F$7:$GK$318,$FP$2,FALSE)),"",VLOOKUP($B255,'[1]1718  Exp_Rev Access'!$F$7:$GK$318,$FP$2,FALSE))</f>
        <v>0</v>
      </c>
      <c r="FQ255" s="90">
        <f>IF(ISNA(VLOOKUP($B255,'[1]1718  Exp_Rev Access'!$F$7:$GK$318,$FQ$2,FALSE)),"",VLOOKUP($B255,'[1]1718  Exp_Rev Access'!$F$7:$GK$318,$FQ$2,FALSE))</f>
        <v>0</v>
      </c>
      <c r="FR255" s="90">
        <f>IF(ISNA(VLOOKUP($B255,'[1]1718  Exp_Rev Access'!$F$7:$GK$318,$FR$2,FALSE)),"",VLOOKUP($B255,'[1]1718  Exp_Rev Access'!$F$7:$GK$318,$FR$2,FALSE))</f>
        <v>21780.57</v>
      </c>
      <c r="FS255" s="56">
        <f t="shared" si="701"/>
        <v>694572.58</v>
      </c>
      <c r="FT255" s="92">
        <f t="shared" si="702"/>
        <v>8.3333012293807032E-2</v>
      </c>
      <c r="FU255" s="94">
        <f t="shared" si="703"/>
        <v>1179.1602947168274</v>
      </c>
      <c r="FV255" s="95">
        <f>IF(ISNA(VLOOKUP($B255,'[1]1718  Exp_Rev Access'!$F$7:$GK$318,$FV$2,FALSE)),"",VLOOKUP($B255,'[1]1718  Exp_Rev Access'!$F$7:$GK$318,$FV$2,FALSE))</f>
        <v>10593.45</v>
      </c>
      <c r="FW255" s="95">
        <f>IF(ISNA(VLOOKUP($B255,'[1]1718  Exp_Rev Access'!$F$7:$GK$318,$FW$2,FALSE)),"",VLOOKUP($B255,'[1]1718  Exp_Rev Access'!$F$7:$GK$318,$FW$2,FALSE))</f>
        <v>0</v>
      </c>
      <c r="FX255" s="95">
        <f>IF(ISNA(VLOOKUP($B255,'[1]1718  Exp_Rev Access'!$F$7:$GK$318,$FX$2,FALSE)),"",VLOOKUP($B255,'[1]1718  Exp_Rev Access'!$F$7:$GK$318,$FX$2,FALSE))</f>
        <v>0</v>
      </c>
      <c r="FY255" s="95">
        <f>IF(ISNA(VLOOKUP($B255,'[1]1718  Exp_Rev Access'!$F$7:$GK$318,$FY$2,FALSE)),"",VLOOKUP($B255,'[1]1718  Exp_Rev Access'!$F$7:$GK$318,$FY$2,FALSE))</f>
        <v>0</v>
      </c>
      <c r="FZ255" s="95">
        <f>IF(ISNA(VLOOKUP($B255,'[1]1718  Exp_Rev Access'!$F$7:$GK$318,$FZ$2,FALSE)),"",VLOOKUP($B255,'[1]1718  Exp_Rev Access'!$F$7:$GK$318,$FZ$2,FALSE))</f>
        <v>0</v>
      </c>
      <c r="GA255" s="95">
        <f>IF(ISNA(VLOOKUP($B255,'[1]1718  Exp_Rev Access'!$F$7:$GK$318,$GA$2,FALSE)),"",VLOOKUP($B255,'[1]1718  Exp_Rev Access'!$F$7:$GK$318,$GA$2,FALSE))</f>
        <v>0</v>
      </c>
      <c r="GB255" s="95">
        <f>IF(ISNA(VLOOKUP($B255,'[1]1718  Exp_Rev Access'!$F$7:$GK$318,$GB$2,FALSE)),"",VLOOKUP($B255,'[1]1718  Exp_Rev Access'!$F$7:$GK$318,$GB$2,FALSE))</f>
        <v>0</v>
      </c>
      <c r="GC255" s="95">
        <f>IF(ISNA(VLOOKUP($B255,'[1]1718  Exp_Rev Access'!$F$7:$GK$318,$GC$2,FALSE)),"",VLOOKUP($B255,'[1]1718  Exp_Rev Access'!$F$7:$GK$318,$GC$2,FALSE))</f>
        <v>0</v>
      </c>
      <c r="GD255" s="95">
        <f>IF(ISNA(VLOOKUP($B255,'[1]1718  Exp_Rev Access'!$F$7:$GK$318,$GD$2,FALSE)),"",VLOOKUP($B255,'[1]1718  Exp_Rev Access'!$F$7:$GK$318,$GD$2,FALSE))</f>
        <v>0</v>
      </c>
      <c r="GE255" s="95">
        <f>IF(ISNA(VLOOKUP($B255,'[1]1718  Exp_Rev Access'!$F$7:$GK$318,$GE$2,FALSE)),"",VLOOKUP($B255,'[1]1718  Exp_Rev Access'!$F$7:$GK$318,$GE$2,FALSE))</f>
        <v>0</v>
      </c>
      <c r="GF255" s="95">
        <f>IF(ISNA(VLOOKUP($B255,'[1]1718  Exp_Rev Access'!$F$7:$GK$318,$GF$2,FALSE)),"",VLOOKUP($B255,'[1]1718  Exp_Rev Access'!$F$7:$GK$318,$GF$2,FALSE))</f>
        <v>90249.52</v>
      </c>
      <c r="GG255" s="95">
        <f>IF(ISNA(VLOOKUP($B255,'[1]1718  Exp_Rev Access'!$F$7:$GK$318,$GG$2,FALSE)),"",VLOOKUP($B255,'[1]1718  Exp_Rev Access'!$F$7:$GK$318,$GG$2,FALSE))</f>
        <v>0</v>
      </c>
      <c r="GH255" s="95">
        <f>IF(ISNA(VLOOKUP($B255,'[1]1718  Exp_Rev Access'!$F$7:$GK$318,$GH$2,FALSE)),"",VLOOKUP($B255,'[1]1718  Exp_Rev Access'!$F$7:$GK$318,$GH$2,FALSE))</f>
        <v>0</v>
      </c>
      <c r="GI255" s="95">
        <f>IF(ISNA(VLOOKUP($B255,'[1]1718  Exp_Rev Access'!$F$7:$GK$318,$GI$2,FALSE)),"",VLOOKUP($B255,'[1]1718  Exp_Rev Access'!$F$7:$GK$318,$GI$2,FALSE))</f>
        <v>0</v>
      </c>
      <c r="GJ255" s="95">
        <f>IF(ISNA(VLOOKUP($B255,'[1]1718  Exp_Rev Access'!$F$7:$GK$318,$GJ$2,FALSE)),"",VLOOKUP($B255,'[1]1718  Exp_Rev Access'!$F$7:$GK$318,$GJ$2,FALSE))</f>
        <v>0</v>
      </c>
      <c r="GK255" s="95">
        <f>IF(ISNA(VLOOKUP($B255,'[1]1718  Exp_Rev Access'!$F$7:$GK$318,$GK$2,FALSE)),"",VLOOKUP($B255,'[1]1718  Exp_Rev Access'!$F$7:$GK$318,$GK$2,FALSE))</f>
        <v>0</v>
      </c>
      <c r="GL255" s="95">
        <f>IF(ISNA(VLOOKUP($B255,'[1]1718  Exp_Rev Access'!$F$7:$GK$318,$GL$2,FALSE)),"",VLOOKUP($B255,'[1]1718  Exp_Rev Access'!$F$7:$GK$318,$GL$2,FALSE))</f>
        <v>0</v>
      </c>
      <c r="GM255" s="95">
        <f>IF(ISNA(VLOOKUP($B255,'[1]1718  Exp_Rev Access'!$F$7:$GK$318,$GM$2,FALSE)),"",VLOOKUP($B255,'[1]1718  Exp_Rev Access'!$F$7:$GK$318,$GM$2,FALSE))</f>
        <v>0</v>
      </c>
      <c r="GN255" s="95">
        <f>IF(ISNA(VLOOKUP($B255,'[1]1718  Exp_Rev Access'!$F$7:$GK$318,$GN$2,FALSE)),"",VLOOKUP($B255,'[1]1718  Exp_Rev Access'!$F$7:$GK$318,$GN$2,FALSE))</f>
        <v>0</v>
      </c>
      <c r="GO255" s="95">
        <f>IF(ISNA(VLOOKUP($B255,'[1]1718  Exp_Rev Access'!$F$7:$GK$318,$GO$2,FALSE)),"",VLOOKUP($B255,'[1]1718  Exp_Rev Access'!$F$7:$GK$318,$GO$2,FALSE))</f>
        <v>0</v>
      </c>
      <c r="GP255" s="95">
        <f>IF(ISNA(VLOOKUP($B255,'[1]1718  Exp_Rev Access'!$F$7:$GK$318,$GP$2,FALSE)),"",VLOOKUP($B255,'[1]1718  Exp_Rev Access'!$F$7:$GK$318,$GP$2,FALSE))</f>
        <v>0</v>
      </c>
      <c r="GQ255" s="95">
        <f>IF(ISNA(VLOOKUP($B255,'[1]1718  Exp_Rev Access'!$F$7:$GK$318,$GQ$2,FALSE)),"",VLOOKUP($B255,'[1]1718  Exp_Rev Access'!$F$7:$GK$318,$GQ$2,FALSE))</f>
        <v>0</v>
      </c>
      <c r="GR255" s="95">
        <f>IF(ISNA(VLOOKUP($B255,'[1]1718  Exp_Rev Access'!$F$7:$GK$318,$GR$2,FALSE)),"",VLOOKUP($B255,'[1]1718  Exp_Rev Access'!$F$7:$GK$318,$GR$2,FALSE))</f>
        <v>0</v>
      </c>
      <c r="GS255" s="95">
        <f>IF(ISNA(VLOOKUP($B255,'[1]1718  Exp_Rev Access'!$F$7:$GK$318,$GS$2,FALSE)),"",VLOOKUP($B255,'[1]1718  Exp_Rev Access'!$F$7:$GK$318,$GS$2,FALSE))</f>
        <v>0</v>
      </c>
      <c r="GT255" s="95">
        <f>IF(ISNA(VLOOKUP($B255,'[1]1718  Exp_Rev Access'!$F$7:$GK$318,$GT$2,FALSE)),"",VLOOKUP($B255,'[1]1718  Exp_Rev Access'!$F$7:$GK$318,$GT$2,FALSE))</f>
        <v>0</v>
      </c>
      <c r="GU255" s="56">
        <f t="shared" si="704"/>
        <v>100842.97</v>
      </c>
      <c r="GV255" s="92">
        <f t="shared" si="705"/>
        <v>1.2098877353831063E-2</v>
      </c>
      <c r="GW255" s="96">
        <f t="shared" si="706"/>
        <v>171.19884897460275</v>
      </c>
    </row>
    <row r="256" spans="1:222" x14ac:dyDescent="0.3">
      <c r="A256" s="73"/>
      <c r="B256" s="88" t="s">
        <v>550</v>
      </c>
      <c r="C256" s="89" t="s">
        <v>551</v>
      </c>
      <c r="D256" s="75">
        <f>IF(ISNA(VLOOKUP($B256,'[1]1718 enrollment_Rev_Exp by size'!$A$7:H590,3,FALSE)),"",VLOOKUP($B256,'[1]1718 enrollment_Rev_Exp by size'!$A$7:$G$350,3,FALSE))</f>
        <v>627.28000000000009</v>
      </c>
      <c r="E256" s="76">
        <f>IF(ISNA(VLOOKUP($B256,'[1]1718 enrollment_Rev_Exp by size'!$A$7:I591,5,FALSE)),"",VLOOKUP($B256,'[1]1718 enrollment_Rev_Exp by size'!$A$7:$G$350,5,FALSE))</f>
        <v>9244702.7400000002</v>
      </c>
      <c r="F256" s="70">
        <f t="shared" si="688"/>
        <v>9244702.7400000002</v>
      </c>
      <c r="G256" s="70">
        <f t="shared" si="689"/>
        <v>0</v>
      </c>
      <c r="H256" s="90">
        <f>IF(ISNA(VLOOKUP($B256,'[1]1718  Exp_Rev Access'!$F$7:$GK$318,3,FALSE)),"",VLOOKUP($B256,'[1]1718  Exp_Rev Access'!$F$7:$GK$318,3,FALSE))</f>
        <v>650337.25</v>
      </c>
      <c r="I256" s="90">
        <f>IF(ISNA(VLOOKUP($B256,'[1]1718  Exp_Rev Access'!$F$7:$GK$318,4,FALSE)),"",VLOOKUP($B256,'[1]1718  Exp_Rev Access'!$F$7:$GK$318,4,FALSE))</f>
        <v>0</v>
      </c>
      <c r="J256" s="90">
        <f>IF(ISNA(VLOOKUP($B256,'[1]1718  Exp_Rev Access'!$F$7:$GK$318,5,FALSE)),"",VLOOKUP($B256,'[1]1718  Exp_Rev Access'!$F$7:$GK$318,5,FALSE))</f>
        <v>8254.82</v>
      </c>
      <c r="K256" s="90">
        <f>IF(ISNA(VLOOKUP($B256,'[1]1718  Exp_Rev Access'!$F$7:$GK$318,6,FALSE)),"-",VLOOKUP($B256,'[1]1718  Exp_Rev Access'!$F$7:$GK$318,6,FALSE))</f>
        <v>42258.85</v>
      </c>
      <c r="L256" s="90">
        <f>IF(ISNA(VLOOKUP($B256,'[1]1718  Exp_Rev Access'!$F$7:$GK$318,7,FALSE)),"",VLOOKUP($B256,'[1]1718  Exp_Rev Access'!$F$7:$GK$318,7,FALSE))</f>
        <v>0</v>
      </c>
      <c r="M256" s="90">
        <f>IF(ISNA(VLOOKUP($B256,'[1]1718  Exp_Rev Access'!$F$7:$GK$318,8,FALSE)),"",VLOOKUP($B256,'[1]1718  Exp_Rev Access'!$F$7:$GK$318,8,FALSE))</f>
        <v>0</v>
      </c>
      <c r="N256" s="56">
        <f t="shared" si="690"/>
        <v>700850.91999999993</v>
      </c>
      <c r="O256" s="91">
        <f t="shared" si="691"/>
        <v>7.5811082271748625E-2</v>
      </c>
      <c r="P256" s="56">
        <f t="shared" si="692"/>
        <v>1117.2856140798365</v>
      </c>
      <c r="Q256" s="90">
        <f>IF(ISNA(VLOOKUP($B256,'[1]1718  Exp_Rev Access'!$F$7:$GK$318,10,FALSE)),"",VLOOKUP($B256,'[1]1718  Exp_Rev Access'!$F$7:$GK$318,10,FALSE))</f>
        <v>14467.25</v>
      </c>
      <c r="R256" s="90">
        <f>IF(ISNA(VLOOKUP($B256,'[1]1718  Exp_Rev Access'!$F$7:$GK$318,11,FALSE)),"",VLOOKUP($B256,'[1]1718  Exp_Rev Access'!$F$7:$GK$318,11,FALSE))</f>
        <v>0</v>
      </c>
      <c r="S256" s="90">
        <f>IF(ISNA(VLOOKUP($B256,'[1]1718  Exp_Rev Access'!$F$7:$GK$318,12,FALSE)),"",VLOOKUP($B256,'[1]1718  Exp_Rev Access'!$F$7:$GK$318,12,FALSE))</f>
        <v>0</v>
      </c>
      <c r="T256" s="90">
        <f>IF(ISNA(VLOOKUP($B256,'[1]1718  Exp_Rev Access'!$F$7:$GK$318,13,FALSE)),"",VLOOKUP($B256,'[1]1718  Exp_Rev Access'!$F$7:$GK$318,13,FALSE))</f>
        <v>0</v>
      </c>
      <c r="U256" s="90">
        <f>IF(ISNA(VLOOKUP($B256,'[1]1718  Exp_Rev Access'!$F$7:$GK$318,14,FALSE)),"",VLOOKUP($B256,'[1]1718  Exp_Rev Access'!$F$7:$GK$318,14,FALSE))</f>
        <v>9190</v>
      </c>
      <c r="V256" s="90">
        <f>IF(ISNA(VLOOKUP($B256,'[1]1718  Exp_Rev Access'!$F$7:$GK$318,15,FALSE)),"",VLOOKUP($B256,'[1]1718  Exp_Rev Access'!$F$7:$GK$318,15,FALSE))</f>
        <v>0</v>
      </c>
      <c r="W256" s="90">
        <f>IF(ISNA(VLOOKUP($B256,'[1]1718  Exp_Rev Access'!$F$7:$GK$318,16,FALSE)),"",VLOOKUP($B256,'[1]1718  Exp_Rev Access'!$F$7:$GK$318,16,FALSE))</f>
        <v>0</v>
      </c>
      <c r="X256" s="90">
        <f>IF(ISNA(VLOOKUP($B256,'[1]1718  Exp_Rev Access'!$F$7:$GK$318,17,FALSE)),"",VLOOKUP($B256,'[1]1718  Exp_Rev Access'!$F$7:$GK$318,17,FALSE))</f>
        <v>0</v>
      </c>
      <c r="Y256" s="90">
        <f>IF(ISNA(VLOOKUP($B256,'[1]1718  Exp_Rev Access'!$F$7:$GK$318,18,FALSE)),"",VLOOKUP($B256,'[1]1718  Exp_Rev Access'!$F$7:$GK$318,18,FALSE))</f>
        <v>3068</v>
      </c>
      <c r="Z256" s="90">
        <f>IF(ISNA(VLOOKUP($B256,'[1]1718  Exp_Rev Access'!$F$7:$GK$318,19,FALSE)),"",VLOOKUP($B256,'[1]1718  Exp_Rev Access'!$F$7:$GK$318,19,FALSE))</f>
        <v>0</v>
      </c>
      <c r="AA256" s="90">
        <f>IF(ISNA(VLOOKUP($B256,'[1]1718  Exp_Rev Access'!$F$7:$GK$318,20,FALSE)),"",VLOOKUP($B256,'[1]1718  Exp_Rev Access'!$F$7:$GK$318,20,FALSE))</f>
        <v>0</v>
      </c>
      <c r="AB256" s="90">
        <f>IF(ISNA(VLOOKUP($B256,'[1]1718  Exp_Rev Access'!$F$7:$GK$318,21,FALSE)),"",VLOOKUP($B256,'[1]1718  Exp_Rev Access'!$F$7:$GK$318,21,FALSE))</f>
        <v>0</v>
      </c>
      <c r="AC256" s="90">
        <f>IF(ISNA(VLOOKUP($B256,'[1]1718  Exp_Rev Access'!$F$7:$GK$318,22,FALSE)),"",VLOOKUP($B256,'[1]1718  Exp_Rev Access'!$F$7:$GK$318,22,FALSE))</f>
        <v>0</v>
      </c>
      <c r="AD256" s="90">
        <f>IF(ISNA(VLOOKUP($B256,'[1]1718  Exp_Rev Access'!$F$7:$GK$318,23,FALSE)),"",VLOOKUP($B256,'[1]1718  Exp_Rev Access'!$F$7:$GK$318,23,FALSE))</f>
        <v>6065.7</v>
      </c>
      <c r="AE256" s="90">
        <f>IF(ISNA(VLOOKUP($B256,'[1]1718  Exp_Rev Access'!$F$7:$GK$318,24,FALSE)),"",VLOOKUP($B256,'[1]1718  Exp_Rev Access'!$F$7:$GK$318,24,FALSE))</f>
        <v>18289.39</v>
      </c>
      <c r="AF256" s="90">
        <f>IF(ISNA(VLOOKUP($B256,'[1]1718  Exp_Rev Access'!$F$7:$GK$318,25,FALSE)),"",VLOOKUP($B256,'[1]1718  Exp_Rev Access'!$F$7:$GK$318,25,FALSE))</f>
        <v>0</v>
      </c>
      <c r="AG256" s="90">
        <f>IF(ISNA(VLOOKUP($B256,'[1]1718  Exp_Rev Access'!$F$7:$GK$318,26,FALSE)),"",VLOOKUP($B256,'[1]1718  Exp_Rev Access'!$F$7:$GK$318,26,FALSE))</f>
        <v>6617.33</v>
      </c>
      <c r="AH256" s="90">
        <f>IF(ISNA(VLOOKUP($B256,'[1]1718  Exp_Rev Access'!$F$7:$GK$318,27,FALSE)),"",VLOOKUP($B256,'[1]1718  Exp_Rev Access'!$F$7:$GK$318,27,FALSE))</f>
        <v>1021.31</v>
      </c>
      <c r="AI256" s="90">
        <f>IF(ISNA(VLOOKUP($B256,'[1]1718  Exp_Rev Access'!$F$7:$GK$318,28,FALSE)),"",VLOOKUP($B256,'[1]1718  Exp_Rev Access'!$F$7:$GK$318,28,FALSE))</f>
        <v>30000</v>
      </c>
      <c r="AJ256" s="90">
        <f>IF(ISNA(VLOOKUP($B256,'[1]1718  Exp_Rev Access'!$F$7:$GK$318,29,FALSE)),"",VLOOKUP($B256,'[1]1718  Exp_Rev Access'!$F$7:$GK$318,29,FALSE))</f>
        <v>0</v>
      </c>
      <c r="AK256" s="90">
        <f>IF(ISNA(VLOOKUP($B256,'[1]1718  Exp_Rev Access'!$F$7:$GK$318,30,FALSE)),"",VLOOKUP($B256,'[1]1718  Exp_Rev Access'!$F$7:$GK$318,30,FALSE))</f>
        <v>0</v>
      </c>
      <c r="AL256" s="90">
        <f>IF(ISNA(VLOOKUP($B256,'[1]1718  Exp_Rev Access'!$F$7:$GK$318,31,FALSE)),"",VLOOKUP($B256,'[1]1718  Exp_Rev Access'!$F$7:$GK$318,31,FALSE))</f>
        <v>443.65</v>
      </c>
      <c r="AM256" s="56">
        <f t="shared" si="693"/>
        <v>89162.62999999999</v>
      </c>
      <c r="AN256" s="92">
        <f t="shared" si="694"/>
        <v>9.6447265539659731E-3</v>
      </c>
      <c r="AO256" s="71">
        <f t="shared" si="695"/>
        <v>142.14167516898351</v>
      </c>
      <c r="AP256" s="90">
        <f>IF(ISNA(VLOOKUP($B256,'[1]1718  Exp_Rev Access'!$F$7:$GK$318,33,FALSE)),"",VLOOKUP($B256,'[1]1718  Exp_Rev Access'!$F$7:$GK$318,33,FALSE))</f>
        <v>4261152.18</v>
      </c>
      <c r="AQ256" s="90">
        <f>IF(ISNA(VLOOKUP($B256,'[1]1718  Exp_Rev Access'!$F$7:$GK$318,34,FALSE)),"",VLOOKUP($B256,'[1]1718  Exp_Rev Access'!$F$7:$GK$318,34,FALSE))</f>
        <v>125012.68</v>
      </c>
      <c r="AR256" s="90">
        <f>IF(ISNA(VLOOKUP($B256,'[1]1718  Exp_Rev Access'!$F$7:$GK$318,35,FALSE)),"",VLOOKUP($B256,'[1]1718  Exp_Rev Access'!$F$7:$GK$318,35,FALSE))</f>
        <v>788744.36</v>
      </c>
      <c r="AS256" s="90">
        <f>IF(ISNA(VLOOKUP($B256,'[1]1718  Exp_Rev Access'!$F$7:$GK$318,36,FALSE)),"",VLOOKUP($B256,'[1]1718  Exp_Rev Access'!$F$7:$GK$318,36,FALSE))</f>
        <v>0</v>
      </c>
      <c r="AT256" s="90">
        <f>IF(ISNA(VLOOKUP($B256,'[1]1718  Exp_Rev Access'!$F$7:$GK$318,37,FALSE)),"",VLOOKUP($B256,'[1]1718  Exp_Rev Access'!$F$7:$GK$318,37,FALSE))</f>
        <v>0</v>
      </c>
      <c r="AU256" s="56">
        <f t="shared" si="696"/>
        <v>5174909.22</v>
      </c>
      <c r="AV256" s="93">
        <f t="shared" si="697"/>
        <v>0.55977021279539807</v>
      </c>
      <c r="AW256" s="56">
        <f t="shared" si="698"/>
        <v>8249.7596288738659</v>
      </c>
      <c r="AX256" s="90">
        <f>IF(ISNA(VLOOKUP($B256,'[1]1718  Exp_Rev Access'!$F$7:$GK$318,39,FALSE)),"",VLOOKUP($B256,'[1]1718  Exp_Rev Access'!$F$7:$GK$318,39,FALSE))</f>
        <v>0</v>
      </c>
      <c r="AY256" s="90">
        <f>IF(ISNA(VLOOKUP($B256,'[1]1718  Exp_Rev Access'!$F$7:$GK$318,40,FALSE)),"",VLOOKUP($B256,'[1]1718  Exp_Rev Access'!$F$7:$GK$318,40,FALSE))</f>
        <v>537451.04</v>
      </c>
      <c r="AZ256" s="90">
        <f>IF(ISNA(VLOOKUP($B256,'[1]1718  Exp_Rev Access'!$F$7:$GK$318,41,FALSE)),"",VLOOKUP($B256,'[1]1718  Exp_Rev Access'!$F$7:$GK$318,41,FALSE))</f>
        <v>189838.65</v>
      </c>
      <c r="BA256" s="90">
        <f>IF(ISNA(VLOOKUP($B256,'[1]1718  Exp_Rev Access'!$F$7:$GK$318,42,FALSE)),"",VLOOKUP($B256,'[1]1718  Exp_Rev Access'!$F$7:$GK$318,42,FALSE))</f>
        <v>0</v>
      </c>
      <c r="BB256" s="90">
        <f>IF(ISNA(VLOOKUP($B256,'[1]1718  Exp_Rev Access'!$F$7:$GK$318,43,FALSE)),"",VLOOKUP($B256,'[1]1718  Exp_Rev Access'!$F$7:$GK$318,43,FALSE))</f>
        <v>0</v>
      </c>
      <c r="BC256" s="90">
        <f>IF(ISNA(VLOOKUP($B256,'[1]1718  Exp_Rev Access'!$F$7:$GK$318,44,FALSE)),"",VLOOKUP($B256,'[1]1718  Exp_Rev Access'!$F$7:$GK$318,44,FALSE))</f>
        <v>346542.62</v>
      </c>
      <c r="BD256" s="90">
        <f>IF(ISNA(VLOOKUP($B256,'[1]1718  Exp_Rev Access'!$F$7:$GK$318,45,FALSE)),"",VLOOKUP($B256,'[1]1718  Exp_Rev Access'!$F$7:$GK$318,45,FALSE))</f>
        <v>0</v>
      </c>
      <c r="BE256" s="90">
        <f>IF(ISNA(VLOOKUP($B256,'[1]1718  Exp_Rev Access'!$F$7:$GK$318,46,FALSE)),"",VLOOKUP($B256,'[1]1718  Exp_Rev Access'!$F$7:$GK$318,46,FALSE))</f>
        <v>3878.01</v>
      </c>
      <c r="BF256" s="90">
        <f>IF(ISNA(VLOOKUP($B256,'[1]1718  Exp_Rev Access'!$F$7:$GK$318,47,FALSE)),"",VLOOKUP($B256,'[1]1718  Exp_Rev Access'!$F$7:$GK$318,47,FALSE))</f>
        <v>0</v>
      </c>
      <c r="BG256" s="90">
        <f>IF(ISNA(VLOOKUP($B256,'[1]1718  Exp_Rev Access'!$F$7:$GK$318,48,FALSE)),"",VLOOKUP($B256,'[1]1718  Exp_Rev Access'!$F$7:$GK$318,48,FALSE))</f>
        <v>124638.8</v>
      </c>
      <c r="BH256" s="90">
        <f>IF(ISNA(VLOOKUP($B256,'[1]1718  Exp_Rev Access'!$F$7:$GK$318,49,FALSE)),"",VLOOKUP($B256,'[1]1718  Exp_Rev Access'!$F$7:$GK$318,49,FALSE))</f>
        <v>0</v>
      </c>
      <c r="BI256" s="90">
        <f>IF(ISNA(VLOOKUP($B256,'[1]1718  Exp_Rev Access'!$F$7:$GK$318,50,FALSE)),"",VLOOKUP($B256,'[1]1718  Exp_Rev Access'!$F$7:$GK$318,50,FALSE))</f>
        <v>0</v>
      </c>
      <c r="BJ256" s="90">
        <f>IF(ISNA(VLOOKUP($B256,'[1]1718  Exp_Rev Access'!$F$7:$GK$318,51,FALSE)),"",VLOOKUP($B256,'[1]1718  Exp_Rev Access'!$F$7:$GK$318,51,FALSE))</f>
        <v>4550.8500000000004</v>
      </c>
      <c r="BK256" s="90">
        <f>IF(ISNA(VLOOKUP($B256,'[1]1718  Exp_Rev Access'!$F$7:$GK$318,52,FALSE)),"",VLOOKUP($B256,'[1]1718  Exp_Rev Access'!$F$7:$GK$318,52,FALSE))</f>
        <v>349933.19</v>
      </c>
      <c r="BL256" s="90">
        <f>IF(ISNA(VLOOKUP($B256,'[1]1718  Exp_Rev Access'!$F$7:$GK$318,53,FALSE)),"",VLOOKUP($B256,'[1]1718  Exp_Rev Access'!$F$7:$GK$318,53,FALSE))</f>
        <v>0</v>
      </c>
      <c r="BM256" s="90">
        <f>IF(ISNA(VLOOKUP($B256,'[1]1718  Exp_Rev Access'!$F$7:$GK$318,54,FALSE)),"",VLOOKUP($B256,'[1]1718  Exp_Rev Access'!$F$7:$GK$318,54,FALSE))</f>
        <v>0</v>
      </c>
      <c r="BN256" s="90">
        <f>IF(ISNA(VLOOKUP($B256,'[1]1718  Exp_Rev Access'!$F$7:$GK$318,55,FALSE)),"",VLOOKUP($B256,'[1]1718  Exp_Rev Access'!$F$7:$GK$318,55,FALSE))</f>
        <v>0</v>
      </c>
      <c r="BO256" s="90">
        <f>IF(ISNA(VLOOKUP($B256,'[1]1718  Exp_Rev Access'!$F$7:$GK$318,56,FALSE)),"",VLOOKUP($B256,'[1]1718  Exp_Rev Access'!$F$7:$GK$318,56,FALSE))</f>
        <v>0</v>
      </c>
      <c r="BP256" s="90">
        <f>IF(ISNA(VLOOKUP($B256,'[1]1718  Exp_Rev Access'!$F$7:$GK$318,57,FALSE)),"",VLOOKUP($B256,'[1]1718  Exp_Rev Access'!$F$7:$GK$318,57,FALSE))</f>
        <v>0</v>
      </c>
      <c r="BQ256" s="90">
        <f>IF(ISNA(VLOOKUP($B256,'[1]1718  Exp_Rev Access'!$F$7:$GK$318,58,FALSE)),"",VLOOKUP($B256,'[1]1718  Exp_Rev Access'!$F$7:$GK$318,58,FALSE))</f>
        <v>910286.14</v>
      </c>
      <c r="BR256" s="90">
        <f>IF(ISNA(VLOOKUP($B256,'[1]1718  Exp_Rev Access'!$F$7:$GK$318,59,FALSE)),"",VLOOKUP($B256,'[1]1718  Exp_Rev Access'!$F$7:$GK$318,59,FALSE))</f>
        <v>0</v>
      </c>
      <c r="BS256" s="90">
        <f>IF(ISNA(VLOOKUP($B256,'[1]1718  Exp_Rev Access'!$F$7:$GK$318,60,FALSE)),"",VLOOKUP($B256,'[1]1718  Exp_Rev Access'!$F$7:$GK$318,60,FALSE))</f>
        <v>0</v>
      </c>
      <c r="BT256" s="90">
        <f>IF(ISNA(VLOOKUP($B256,'[1]1718  Exp_Rev Access'!$F$7:$GK$318,61,FALSE)),"",VLOOKUP($B256,'[1]1718  Exp_Rev Access'!$F$7:$GK$318,61,FALSE))</f>
        <v>0</v>
      </c>
      <c r="BU256" s="90">
        <f>IF(ISNA(VLOOKUP($B256,'[1]1718  Exp_Rev Access'!$F$7:$GK$318,62,FALSE)),"",VLOOKUP($B256,'[1]1718  Exp_Rev Access'!$F$7:$GK$318,62,FALSE))</f>
        <v>0</v>
      </c>
      <c r="BV256" s="56">
        <f t="shared" si="571"/>
        <v>2467119.3000000003</v>
      </c>
      <c r="BW256" s="92">
        <f t="shared" si="699"/>
        <v>0.26686842934659899</v>
      </c>
      <c r="BX256" s="71">
        <f t="shared" si="700"/>
        <v>3933.0431386302766</v>
      </c>
      <c r="BY256" s="90">
        <f>IF(ISNA(VLOOKUP($B256,'[1]1718  Exp_Rev Access'!$F$7:$GK$318,64,FALSE)),"",VLOOKUP($B256,'[1]1718  Exp_Rev Access'!$F$7:$GK$318,64,FALSE))</f>
        <v>0</v>
      </c>
      <c r="BZ256" s="90">
        <f>IF(ISNA(VLOOKUP($B256,'[1]1718  Exp_Rev Access'!$F$7:$GK$318,65,FALSE)),"",VLOOKUP($B256,'[1]1718  Exp_Rev Access'!$F$7:$GK$318,65,FALSE))</f>
        <v>0</v>
      </c>
      <c r="CA256" s="90">
        <f>IF(ISNA(VLOOKUP($B256,'[1]1718  Exp_Rev Access'!$F$7:$GK$318,66,FALSE)),"",VLOOKUP($B256,'[1]1718  Exp_Rev Access'!$F$7:$GK$318,66,FALSE))</f>
        <v>0</v>
      </c>
      <c r="CB256" s="90">
        <f>IF(ISNA(VLOOKUP($B256,'[1]1718  Exp_Rev Access'!$F$7:$GK$318,67,FALSE)),"",VLOOKUP($B256,'[1]1718  Exp_Rev Access'!$F$7:$GK$318,67,FALSE))</f>
        <v>0</v>
      </c>
      <c r="CC256" s="90">
        <f>IF(ISNA(VLOOKUP($B256,'[1]1718  Exp_Rev Access'!$F$7:$GK$318,68,FALSE)),"",VLOOKUP($B256,'[1]1718  Exp_Rev Access'!$F$7:$GK$318,68,FALSE))</f>
        <v>0</v>
      </c>
      <c r="CD256" s="90">
        <f>IF(ISNA(VLOOKUP($B256,'[1]1718  Exp_Rev Access'!$F$7:$GK$318,69,FALSE)),"",VLOOKUP($B256,'[1]1718  Exp_Rev Access'!$F$7:$GK$318,69,FALSE))</f>
        <v>0</v>
      </c>
      <c r="CE256" s="56">
        <f t="shared" si="566"/>
        <v>0</v>
      </c>
      <c r="CF256" s="92">
        <f t="shared" si="591"/>
        <v>0</v>
      </c>
      <c r="CG256" s="78">
        <f t="shared" si="592"/>
        <v>0</v>
      </c>
      <c r="CH256" s="90">
        <f>IF(ISNA(VLOOKUP($B256,'[1]1718  Exp_Rev Access'!$F$7:$GK$318,$CH$2,FALSE)),"",VLOOKUP($B256,'[1]1718  Exp_Rev Access'!$F$7:$GK$318,$CH$2,FALSE))</f>
        <v>0</v>
      </c>
      <c r="CI256" s="90">
        <f>IF(ISNA(VLOOKUP($B256,'[1]1718  Exp_Rev Access'!$F$7:$GK$318,$CI$2,FALSE)),"",VLOOKUP($B256,'[1]1718  Exp_Rev Access'!$F$7:$GK$318,$CI$2,FALSE))</f>
        <v>0</v>
      </c>
      <c r="CJ256" s="90">
        <f>IF(ISNA(VLOOKUP($B256,'[1]1718  Exp_Rev Access'!$F$7:$GK$318,$CJ$2,FALSE)),"",VLOOKUP($B256,'[1]1718  Exp_Rev Access'!$F$7:$GK$318,$CJ$2,FALSE))</f>
        <v>0</v>
      </c>
      <c r="CK256" s="90">
        <f>IF(ISNA(VLOOKUP($B256,'[1]1718  Exp_Rev Access'!$F$7:$GK$318,$CK$2,FALSE)),"",VLOOKUP($B256,'[1]1718  Exp_Rev Access'!$F$7:$GK$318,$CK$2,FALSE))</f>
        <v>0</v>
      </c>
      <c r="CL256" s="90">
        <f>IF(ISNA(VLOOKUP($B256,'[1]1718  Exp_Rev Access'!$F$7:$GK$318,$CL$2,FALSE)),"",VLOOKUP($B256,'[1]1718  Exp_Rev Access'!$F$7:$GK$318,$CL$2,FALSE))</f>
        <v>0</v>
      </c>
      <c r="CM256" s="90">
        <f>IF(ISNA(VLOOKUP($B256,'[1]1718  Exp_Rev Access'!$F$7:$GK$318,$CM$2,FALSE)),"",VLOOKUP($B256,'[1]1718  Exp_Rev Access'!$F$7:$GK$318,$CM$2,FALSE))</f>
        <v>0</v>
      </c>
      <c r="CN256" s="90">
        <f>IF(ISNA(VLOOKUP($B256,'[1]1718  Exp_Rev Access'!$F$7:$GK$318,$CN$2,FALSE)),"",VLOOKUP($B256,'[1]1718  Exp_Rev Access'!$F$7:$GK$318,$CN$2,FALSE))</f>
        <v>0</v>
      </c>
      <c r="CO256" s="90">
        <f>IF(ISNA(VLOOKUP($B256,'[1]1718  Exp_Rev Access'!$F$7:$GK$318,$CO$2,FALSE)),"",VLOOKUP($B256,'[1]1718  Exp_Rev Access'!$F$7:$GK$318,$CO$2,FALSE))</f>
        <v>0</v>
      </c>
      <c r="CP256" s="90">
        <f>IF(ISNA(VLOOKUP($B256,'[1]1718  Exp_Rev Access'!$F$7:$GK$318,$CP$2,FALSE)),"",VLOOKUP($B256,'[1]1718  Exp_Rev Access'!$F$7:$GK$318,$CP$2,FALSE))</f>
        <v>0</v>
      </c>
      <c r="CQ256" s="90">
        <f>IF(ISNA(VLOOKUP($B256,'[1]1718  Exp_Rev Access'!$F$7:$GK$318,$CQ$2,FALSE)),"",VLOOKUP($B256,'[1]1718  Exp_Rev Access'!$F$7:$GK$318,$CQ$2,FALSE))</f>
        <v>119946</v>
      </c>
      <c r="CR256" s="90">
        <f>IF(ISNA(VLOOKUP($B256,'[1]1718  Exp_Rev Access'!$F$7:$GK$318,$CR$2,FALSE)),"",VLOOKUP($B256,'[1]1718  Exp_Rev Access'!$F$7:$GK$318,$CR$2,FALSE))</f>
        <v>0</v>
      </c>
      <c r="CS256" s="90">
        <f>IF(ISNA(VLOOKUP($B256,'[1]1718  Exp_Rev Access'!$F$7:$GK$318,$CS$2,FALSE)),"",VLOOKUP($B256,'[1]1718  Exp_Rev Access'!$F$7:$GK$318,$CS$2,FALSE))</f>
        <v>3953</v>
      </c>
      <c r="CT256" s="90">
        <f>IF(ISNA(VLOOKUP($B256,'[1]1718  Exp_Rev Access'!$F$7:$GK$318,$CT$2,FALSE)),"",VLOOKUP($B256,'[1]1718  Exp_Rev Access'!$F$7:$GK$318,$CT$2,FALSE))</f>
        <v>0</v>
      </c>
      <c r="CU256" s="90">
        <f>IF(ISNA(VLOOKUP($B256,'[1]1718  Exp_Rev Access'!$F$7:$GK$318,$CU$2,FALSE)),"",VLOOKUP($B256,'[1]1718  Exp_Rev Access'!$F$7:$GK$318,$CU$2,FALSE))</f>
        <v>209513</v>
      </c>
      <c r="CV256" s="90">
        <f>IF(ISNA(VLOOKUP($B256,'[1]1718  Exp_Rev Access'!$F$7:$GK$318,$CV$2,FALSE)),"",VLOOKUP($B256,'[1]1718  Exp_Rev Access'!$F$7:$GK$318,$CV$2,FALSE))</f>
        <v>32301</v>
      </c>
      <c r="CW256" s="90">
        <f>IF(ISNA(VLOOKUP($B256,'[1]1718  Exp_Rev Access'!$F$7:$GK$318,$CW$2,FALSE)),"",VLOOKUP($B256,'[1]1718  Exp_Rev Access'!$F$7:$GK$318,$CW$2,FALSE))</f>
        <v>0</v>
      </c>
      <c r="CX256" s="90">
        <f>IF(ISNA(VLOOKUP($B256,'[1]1718  Exp_Rev Access'!$F$7:$GK$318,$CX$2,FALSE)),"",VLOOKUP($B256,'[1]1718  Exp_Rev Access'!$F$7:$GK$318,$CX$2,FALSE))</f>
        <v>0</v>
      </c>
      <c r="CY256" s="90">
        <f>IF(ISNA(VLOOKUP($B256,'[1]1718  Exp_Rev Access'!$F$7:$GK$318,$CY$2,FALSE)),"",VLOOKUP($B256,'[1]1718  Exp_Rev Access'!$F$7:$GK$318,$CY$2,FALSE))</f>
        <v>0</v>
      </c>
      <c r="CZ256" s="90">
        <f>IF(ISNA(VLOOKUP($B256,'[1]1718  Exp_Rev Access'!$F$7:$GK$318,$CZ$2,FALSE)),"",VLOOKUP($B256,'[1]1718  Exp_Rev Access'!$F$7:$GK$318,$CZ$2,FALSE))</f>
        <v>0</v>
      </c>
      <c r="DA256" s="90">
        <f>IF(ISNA(VLOOKUP($B256,'[1]1718  Exp_Rev Access'!$F$7:$GK$318,$DA$2,FALSE)),"",VLOOKUP($B256,'[1]1718  Exp_Rev Access'!$F$7:$GK$318,$DA$2,FALSE))</f>
        <v>0</v>
      </c>
      <c r="DB256" s="90">
        <f>IF(ISNA(VLOOKUP($B256,'[1]1718  Exp_Rev Access'!$F$7:$GK$318,$DB$2,FALSE)),"",VLOOKUP($B256,'[1]1718  Exp_Rev Access'!$F$7:$GK$318,$DB$2,FALSE))</f>
        <v>14078</v>
      </c>
      <c r="DC256" s="90">
        <f>IF(ISNA(VLOOKUP($B256,'[1]1718  Exp_Rev Access'!$F$7:$GK$318,$DC$2,FALSE)),"",VLOOKUP($B256,'[1]1718  Exp_Rev Access'!$F$7:$GK$318,$DC$2,FALSE))</f>
        <v>0</v>
      </c>
      <c r="DD256" s="90">
        <f>IF(ISNA(VLOOKUP($B256,'[1]1718  Exp_Rev Access'!$F$7:$GK$318,$DD$2,FALSE)),"",VLOOKUP($B256,'[1]1718  Exp_Rev Access'!$F$7:$GK$318,$DD$2,FALSE))</f>
        <v>0</v>
      </c>
      <c r="DE256" s="90">
        <f>IF(ISNA(VLOOKUP($B256,'[1]1718  Exp_Rev Access'!$F$7:$GK$318,$DE$2,FALSE)),"",VLOOKUP($B256,'[1]1718  Exp_Rev Access'!$F$7:$GK$318,$DE$2,FALSE))</f>
        <v>0</v>
      </c>
      <c r="DF256" s="90">
        <f>IF(ISNA(VLOOKUP($B256,'[1]1718  Exp_Rev Access'!$F$7:$GK$318,$DF$2,FALSE)),"",VLOOKUP($B256,'[1]1718  Exp_Rev Access'!$F$7:$GK$318,$DF$2,FALSE))</f>
        <v>0</v>
      </c>
      <c r="DG256" s="90">
        <f>IF(ISNA(VLOOKUP($B256,'[1]1718  Exp_Rev Access'!$F$7:$GK$318,$DG$2,FALSE)),"",VLOOKUP($B256,'[1]1718  Exp_Rev Access'!$F$7:$GK$318,$DG$2,FALSE))</f>
        <v>44753.48</v>
      </c>
      <c r="DH256" s="90">
        <f>IF(ISNA(VLOOKUP($B256,'[1]1718  Exp_Rev Access'!$F$7:$GK$318,$DH$2,FALSE)),"",VLOOKUP($B256,'[1]1718  Exp_Rev Access'!$F$7:$GK$318,$DH$2,FALSE))</f>
        <v>0</v>
      </c>
      <c r="DI256" s="90">
        <f>IF(ISNA(VLOOKUP($B256,'[1]1718  Exp_Rev Access'!$F$7:$GK$318,$DI$2,FALSE)),"",VLOOKUP($B256,'[1]1718  Exp_Rev Access'!$F$7:$GK$318,$DI$2,FALSE))</f>
        <v>239865.74</v>
      </c>
      <c r="DJ256" s="90">
        <f>IF(ISNA(VLOOKUP($B256,'[1]1718  Exp_Rev Access'!$F$7:$GK$318,$DJ$2,FALSE)),"",VLOOKUP($B256,'[1]1718  Exp_Rev Access'!$F$7:$GK$318,$DJ$2,FALSE))</f>
        <v>0</v>
      </c>
      <c r="DK256" s="90">
        <f>IF(ISNA(VLOOKUP($B256,'[1]1718  Exp_Rev Access'!$F$7:$GK$318,$DK$2,FALSE)),"",VLOOKUP($B256,'[1]1718  Exp_Rev Access'!$F$7:$GK$318,$DK$2,FALSE))</f>
        <v>0</v>
      </c>
      <c r="DL256" s="90">
        <f>IF(ISNA(VLOOKUP($B256,'[1]1718  Exp_Rev Access'!$F$7:$GK$318,$DL$2,FALSE)),"",VLOOKUP($B256,'[1]1718  Exp_Rev Access'!$F$7:$GK$318,$DL$2,FALSE))</f>
        <v>0</v>
      </c>
      <c r="DM256" s="90">
        <f>IF(ISNA(VLOOKUP($B256,'[1]1718  Exp_Rev Access'!$F$7:$GK$318,$DM$2,FALSE)),"",VLOOKUP($B256,'[1]1718  Exp_Rev Access'!$F$7:$GK$318,$DM$2,FALSE))</f>
        <v>0</v>
      </c>
      <c r="DN256" s="90">
        <f>IF(ISNA(VLOOKUP($B256,'[1]1718  Exp_Rev Access'!$F$7:$GK$318,$DN$2,FALSE)),"",VLOOKUP($B256,'[1]1718  Exp_Rev Access'!$F$7:$GK$318,$DN$2,FALSE))</f>
        <v>0</v>
      </c>
      <c r="DO256" s="90">
        <f>IF(ISNA(VLOOKUP($B256,'[1]1718  Exp_Rev Access'!$F$7:$GK$318,$DO$2,FALSE)),"",VLOOKUP($B256,'[1]1718  Exp_Rev Access'!$F$7:$GK$318,$DO$2,FALSE))</f>
        <v>0</v>
      </c>
      <c r="DP256" s="90">
        <f>IF(ISNA(VLOOKUP($B256,'[1]1718  Exp_Rev Access'!$F$7:$GK$318,$DP$2,FALSE)),"",VLOOKUP($B256,'[1]1718  Exp_Rev Access'!$F$7:$GK$318,$DP$2,FALSE))</f>
        <v>0</v>
      </c>
      <c r="DQ256" s="90">
        <f>IF(ISNA(VLOOKUP($B256,'[1]1718  Exp_Rev Access'!$F$7:$GK$318,$DQ$2,FALSE)),"",VLOOKUP($B256,'[1]1718  Exp_Rev Access'!$F$7:$GK$318,$DQ$2,FALSE))</f>
        <v>0</v>
      </c>
      <c r="DR256" s="90">
        <f>IF(ISNA(VLOOKUP($B256,'[1]1718  Exp_Rev Access'!$F$7:$GK$318,$DR$2,FALSE)),"",VLOOKUP($B256,'[1]1718  Exp_Rev Access'!$F$7:$GK$318,$DR$2,FALSE))</f>
        <v>0</v>
      </c>
      <c r="DS256" s="90">
        <f>IF(ISNA(VLOOKUP($B256,'[1]1718  Exp_Rev Access'!$F$7:$GK$318,$DS$2,FALSE)),"",VLOOKUP($B256,'[1]1718  Exp_Rev Access'!$F$7:$GK$318,$DS$2,FALSE))</f>
        <v>0</v>
      </c>
      <c r="DT256" s="90">
        <f>IF(ISNA(VLOOKUP($B256,'[1]1718  Exp_Rev Access'!$F$7:$GK$318,$DT$2,FALSE)),"",VLOOKUP($B256,'[1]1718  Exp_Rev Access'!$F$7:$GK$318,$DT$2,FALSE))</f>
        <v>0</v>
      </c>
      <c r="DU256" s="90">
        <f>IF(ISNA(VLOOKUP($B256,'[1]1718  Exp_Rev Access'!$F$7:$GK$318,$DU$2,FALSE)),"",VLOOKUP($B256,'[1]1718  Exp_Rev Access'!$F$7:$GK$318,$DU$2,FALSE))</f>
        <v>0</v>
      </c>
      <c r="DV256" s="90">
        <f>IF(ISNA(VLOOKUP($B256,'[1]1718  Exp_Rev Access'!$F$7:$GK$318,$DV$2,FALSE)),"",VLOOKUP($B256,'[1]1718  Exp_Rev Access'!$F$7:$GK$318,$DV$2,FALSE))</f>
        <v>0</v>
      </c>
      <c r="DW256" s="90">
        <f>IF(ISNA(VLOOKUP($B256,'[1]1718  Exp_Rev Access'!$F$7:$GK$318,$DW$2,FALSE)),"",VLOOKUP($B256,'[1]1718  Exp_Rev Access'!$F$7:$GK$318,$DW$2,FALSE))</f>
        <v>0</v>
      </c>
      <c r="DX256" s="90">
        <f>IF(ISNA(VLOOKUP($B256,'[1]1718  Exp_Rev Access'!$F$7:$GK$318,$DX$2,FALSE)),"",VLOOKUP($B256,'[1]1718  Exp_Rev Access'!$F$7:$GK$318,$DX$2,FALSE))</f>
        <v>0</v>
      </c>
      <c r="DY256" s="90">
        <f>IF(ISNA(VLOOKUP($B256,'[1]1718  Exp_Rev Access'!$F$7:$GK$318,$DY$2,FALSE)),"",VLOOKUP($B256,'[1]1718  Exp_Rev Access'!$F$7:$GK$318,$DY$2,FALSE))</f>
        <v>18248.52</v>
      </c>
      <c r="DZ256" s="90">
        <f>IF(ISNA(VLOOKUP($B256,'[1]1718  Exp_Rev Access'!$F$7:$GK$318,$DZ$2,FALSE)),"",VLOOKUP($B256,'[1]1718  Exp_Rev Access'!$F$7:$GK$318,$DZ$2,FALSE))</f>
        <v>0</v>
      </c>
      <c r="EA256" s="90">
        <f>IF(ISNA(VLOOKUP($B256,'[1]1718  Exp_Rev Access'!$F$7:$GK$318,$EA$2,FALSE)),"",VLOOKUP($B256,'[1]1718  Exp_Rev Access'!$F$7:$GK$318,$EA$2,FALSE))</f>
        <v>0</v>
      </c>
      <c r="EB256" s="90">
        <f>IF(ISNA(VLOOKUP($B256,'[1]1718  Exp_Rev Access'!$F$7:$GK$318,$EB$2,FALSE)),"",VLOOKUP($B256,'[1]1718  Exp_Rev Access'!$F$7:$GK$318,$EB$2,FALSE))</f>
        <v>0</v>
      </c>
      <c r="EC256" s="90">
        <f>IF(ISNA(VLOOKUP($B256,'[1]1718  Exp_Rev Access'!$F$7:$GK$318,$EC$2,FALSE)),"",VLOOKUP($B256,'[1]1718  Exp_Rev Access'!$F$7:$GK$318,$EC$2,FALSE))</f>
        <v>0</v>
      </c>
      <c r="ED256" s="90">
        <f>IF(ISNA(VLOOKUP($B256,'[1]1718  Exp_Rev Access'!$F$7:$GK$318,$ED$2,FALSE)),"",VLOOKUP($B256,'[1]1718  Exp_Rev Access'!$F$7:$GK$318,$ED$2,FALSE))</f>
        <v>0</v>
      </c>
      <c r="EE256" s="90">
        <f>IF(ISNA(VLOOKUP($B256,'[1]1718  Exp_Rev Access'!$F$7:$GK$318,$EE$2,FALSE)),"",VLOOKUP($B256,'[1]1718  Exp_Rev Access'!$F$7:$GK$318,$EE$2,FALSE))</f>
        <v>0</v>
      </c>
      <c r="EF256" s="90">
        <f>IF(ISNA(VLOOKUP($B256,'[1]1718  Exp_Rev Access'!$F$7:$GK$318,$EF$2,FALSE)),"",VLOOKUP($B256,'[1]1718  Exp_Rev Access'!$F$7:$GK$318,$EF$2,FALSE))</f>
        <v>0</v>
      </c>
      <c r="EG256" s="90">
        <f>IF(ISNA(VLOOKUP($B256,'[1]1718  Exp_Rev Access'!$F$7:$GK$318,$EG$2,FALSE)),"",VLOOKUP($B256,'[1]1718  Exp_Rev Access'!$F$7:$GK$318,$EG$2,FALSE))</f>
        <v>10090</v>
      </c>
      <c r="EH256" s="90">
        <f>IF(ISNA(VLOOKUP($B256,'[1]1718  Exp_Rev Access'!$F$7:$GK$318,$EH$2,FALSE)),"",VLOOKUP($B256,'[1]1718  Exp_Rev Access'!$F$7:$GK$318,$EH$2,FALSE))</f>
        <v>0</v>
      </c>
      <c r="EI256" s="90">
        <f>IF(ISNA(VLOOKUP($B256,'[1]1718  Exp_Rev Access'!$F$7:$GK$318,$EI$2,FALSE)),"",VLOOKUP($B256,'[1]1718  Exp_Rev Access'!$F$7:$GK$318,$EI$2,FALSE))</f>
        <v>0</v>
      </c>
      <c r="EJ256" s="90">
        <f>IF(ISNA(VLOOKUP($B256,'[1]1718  Exp_Rev Access'!$F$7:$GK$318,$EJ$2,FALSE)),"",VLOOKUP($B256,'[1]1718  Exp_Rev Access'!$F$7:$GK$318,$EJ$2,FALSE))</f>
        <v>0</v>
      </c>
      <c r="EK256" s="90">
        <f>IF(ISNA(VLOOKUP($B256,'[1]1718  Exp_Rev Access'!$F$7:$GK$318,$EK$2,FALSE)),"",VLOOKUP($B256,'[1]1718  Exp_Rev Access'!$F$7:$GK$318,$EK$2,FALSE))</f>
        <v>0</v>
      </c>
      <c r="EL256" s="90">
        <f>IF(ISNA(VLOOKUP($B256,'[1]1718  Exp_Rev Access'!$F$7:$GK$318,$EL$2,FALSE)),"",VLOOKUP($B256,'[1]1718  Exp_Rev Access'!$F$7:$GK$318,$EL$2,FALSE))</f>
        <v>0</v>
      </c>
      <c r="EM256" s="90">
        <f>IF(ISNA(VLOOKUP($B256,'[1]1718  Exp_Rev Access'!$F$7:$GK$318,$EM$2,FALSE)),"",VLOOKUP($B256,'[1]1718  Exp_Rev Access'!$F$7:$GK$318,$EM$2,FALSE))</f>
        <v>0</v>
      </c>
      <c r="EN256" s="90">
        <f>IF(ISNA(VLOOKUP($B256,'[1]1718  Exp_Rev Access'!$F$7:$GK$318,$EN$2,FALSE)),"",VLOOKUP($B256,'[1]1718  Exp_Rev Access'!$F$7:$GK$318,$EN$2,FALSE))</f>
        <v>0</v>
      </c>
      <c r="EO256" s="90">
        <f>IF(ISNA(VLOOKUP($B256,'[1]1718  Exp_Rev Access'!$F$7:$GK$318,$EO$2,FALSE)),"",VLOOKUP($B256,'[1]1718  Exp_Rev Access'!$F$7:$GK$318,$EO$2,FALSE))</f>
        <v>7848.83</v>
      </c>
      <c r="EP256" s="90">
        <f>IF(ISNA(VLOOKUP($B256,'[1]1718  Exp_Rev Access'!$F$7:$GK$318,$EP$2,FALSE)),"",VLOOKUP($B256,'[1]1718  Exp_Rev Access'!$F$7:$GK$318,$EP$2,FALSE))</f>
        <v>0</v>
      </c>
      <c r="EQ256" s="90">
        <f>IF(ISNA(VLOOKUP($B256,'[1]1718  Exp_Rev Access'!$F$7:$GK$318,$EQ$2,FALSE)),"",VLOOKUP($B256,'[1]1718  Exp_Rev Access'!$F$7:$GK$318,$EQ$2,FALSE))</f>
        <v>0</v>
      </c>
      <c r="ER256" s="90">
        <f>IF(ISNA(VLOOKUP($B256,'[1]1718  Exp_Rev Access'!$F$7:$GK$318,$ER$2,FALSE)),"",VLOOKUP($B256,'[1]1718  Exp_Rev Access'!$F$7:$GK$318,$ER$2,FALSE))</f>
        <v>0</v>
      </c>
      <c r="ES256" s="90">
        <f>IF(ISNA(VLOOKUP($B256,'[1]1718  Exp_Rev Access'!$F$7:$GK$318,$ES$2,FALSE)),"",VLOOKUP($B256,'[1]1718  Exp_Rev Access'!$F$7:$GK$318,$ES$2,FALSE))</f>
        <v>0</v>
      </c>
      <c r="ET256" s="90">
        <f>IF(ISNA(VLOOKUP($B256,'[1]1718  Exp_Rev Access'!$F$7:$GK$318,$ET$2,FALSE)),"",VLOOKUP($B256,'[1]1718  Exp_Rev Access'!$F$7:$GK$318,$ET$2,FALSE))</f>
        <v>0</v>
      </c>
      <c r="EU256" s="90">
        <f>IF(ISNA(VLOOKUP($B256,'[1]1718  Exp_Rev Access'!$F$7:$GK$318,$EU$2,FALSE)),"",VLOOKUP($B256,'[1]1718  Exp_Rev Access'!$F$7:$GK$318,$EU$2,FALSE))</f>
        <v>0</v>
      </c>
      <c r="EV256" s="90">
        <f>IF(ISNA(VLOOKUP($B256,'[1]1718  Exp_Rev Access'!$F$7:$GK$318,$EV$2,FALSE)),"",VLOOKUP($B256,'[1]1718  Exp_Rev Access'!$F$7:$GK$318,$EV$2,FALSE))</f>
        <v>0</v>
      </c>
      <c r="EW256" s="90">
        <f>IF(ISNA(VLOOKUP($B256,'[1]1718  Exp_Rev Access'!$F$7:$GK$318,$EW$2,FALSE)),"",VLOOKUP($B256,'[1]1718  Exp_Rev Access'!$F$7:$GK$318,$EW$2,FALSE))</f>
        <v>0</v>
      </c>
      <c r="EX256" s="90">
        <f>IF(ISNA(VLOOKUP($B256,'[1]1718  Exp_Rev Access'!$F$7:$GK$318,$EX$2,FALSE)),"",VLOOKUP($B256,'[1]1718  Exp_Rev Access'!$F$7:$GK$318,$EX$2,FALSE))</f>
        <v>0</v>
      </c>
      <c r="EY256" s="90">
        <f>IF(ISNA(VLOOKUP($B256,'[1]1718  Exp_Rev Access'!$F$7:$GK$318,$EY$2,FALSE)),"",VLOOKUP($B256,'[1]1718  Exp_Rev Access'!$F$7:$GK$318,$EY$2,FALSE))</f>
        <v>0</v>
      </c>
      <c r="EZ256" s="90">
        <f>IF(ISNA(VLOOKUP($B256,'[1]1718  Exp_Rev Access'!$F$7:$GK$318,$EZ$2,FALSE)),"",VLOOKUP($B256,'[1]1718  Exp_Rev Access'!$F$7:$GK$318,$EZ$2,FALSE))</f>
        <v>0</v>
      </c>
      <c r="FA256" s="90">
        <f>IF(ISNA(VLOOKUP($B256,'[1]1718  Exp_Rev Access'!$F$7:$GK$318,$FA$2,FALSE)),"",VLOOKUP($B256,'[1]1718  Exp_Rev Access'!$F$7:$GK$318,$FA$2,FALSE))</f>
        <v>0</v>
      </c>
      <c r="FB256" s="90">
        <f>IF(ISNA(VLOOKUP($B256,'[1]1718  Exp_Rev Access'!$F$7:$GK$318,$FB$2,FALSE)),"",VLOOKUP($B256,'[1]1718  Exp_Rev Access'!$F$7:$GK$318,$FB$2,FALSE))</f>
        <v>0</v>
      </c>
      <c r="FC256" s="90">
        <f>IF(ISNA(VLOOKUP($B256,'[1]1718  Exp_Rev Access'!$F$7:$GK$318,$FC$2,FALSE)),"",VLOOKUP($B256,'[1]1718  Exp_Rev Access'!$F$7:$GK$318,$FC$2,FALSE))</f>
        <v>0</v>
      </c>
      <c r="FD256" s="90">
        <f>IF(ISNA(VLOOKUP($B256,'[1]1718  Exp_Rev Access'!$F$7:$GK$318,$FD$2,FALSE)),"",VLOOKUP($B256,'[1]1718  Exp_Rev Access'!$F$7:$GK$318,$FD$2,FALSE))</f>
        <v>0</v>
      </c>
      <c r="FE256" s="90">
        <f>IF(ISNA(VLOOKUP($B256,'[1]1718  Exp_Rev Access'!$F$7:$GK$318,$FE$2,FALSE)),"",VLOOKUP($B256,'[1]1718  Exp_Rev Access'!$F$7:$GK$318,$FE$2,FALSE))</f>
        <v>0</v>
      </c>
      <c r="FF256" s="90">
        <f>IF(ISNA(VLOOKUP($B256,'[1]1718  Exp_Rev Access'!$F$7:$GK$318,$FF$2,FALSE)),"",VLOOKUP($B256,'[1]1718  Exp_Rev Access'!$F$7:$GK$318,$FF$2,FALSE))</f>
        <v>0</v>
      </c>
      <c r="FG256" s="90">
        <f>IF(ISNA(VLOOKUP($B256,'[1]1718  Exp_Rev Access'!$F$7:$GK$318,$FG$2,FALSE)),"",VLOOKUP($B256,'[1]1718  Exp_Rev Access'!$F$7:$GK$318,$FG$2,FALSE))</f>
        <v>0</v>
      </c>
      <c r="FH256" s="90">
        <f>IF(ISNA(VLOOKUP($B256,'[1]1718  Exp_Rev Access'!$F$7:$GK$318,$FH$2,FALSE)),"",VLOOKUP($B256,'[1]1718  Exp_Rev Access'!$F$7:$GK$318,$FH$2,FALSE))</f>
        <v>0</v>
      </c>
      <c r="FI256" s="90">
        <f>IF(ISNA(VLOOKUP($B256,'[1]1718  Exp_Rev Access'!$F$7:$GK$318,$FI$2,FALSE)),"",VLOOKUP($B256,'[1]1718  Exp_Rev Access'!$F$7:$GK$318,$FI$2,FALSE))</f>
        <v>0</v>
      </c>
      <c r="FJ256" s="90">
        <f>IF(ISNA(VLOOKUP($B256,'[1]1718  Exp_Rev Access'!$F$7:$GK$318,$FJ$2,FALSE)),"",VLOOKUP($B256,'[1]1718  Exp_Rev Access'!$F$7:$GK$318,$FJ$2,FALSE))</f>
        <v>0</v>
      </c>
      <c r="FK256" s="90">
        <f>IF(ISNA(VLOOKUP($B256,'[1]1718  Exp_Rev Access'!$F$7:$GK$318,$FK$2,FALSE)),"",VLOOKUP($B256,'[1]1718  Exp_Rev Access'!$F$7:$GK$318,$FK$2,FALSE))</f>
        <v>0</v>
      </c>
      <c r="FL256" s="90">
        <f>IF(ISNA(VLOOKUP($B256,'[1]1718  Exp_Rev Access'!$F$7:$GK$318,$FL$2,FALSE)),"",VLOOKUP($B256,'[1]1718  Exp_Rev Access'!$F$7:$GK$318,$FL$2,FALSE))</f>
        <v>0</v>
      </c>
      <c r="FM256" s="90">
        <f>IF(ISNA(VLOOKUP($B256,'[1]1718  Exp_Rev Access'!$F$7:$GK$318,$FM$2,FALSE)),"",VLOOKUP($B256,'[1]1718  Exp_Rev Access'!$F$7:$GK$318,$FM$2,FALSE))</f>
        <v>0</v>
      </c>
      <c r="FN256" s="90">
        <f>IF(ISNA(VLOOKUP($B256,'[1]1718  Exp_Rev Access'!$F$7:$GK$318,$FN$2,FALSE)),"",VLOOKUP($B256,'[1]1718  Exp_Rev Access'!$F$7:$GK$318,$FN$2,FALSE))</f>
        <v>0</v>
      </c>
      <c r="FO256" s="90">
        <f>IF(ISNA(VLOOKUP($B256,'[1]1718  Exp_Rev Access'!$F$7:$GK$318,$FO$2,FALSE)),"",VLOOKUP($B256,'[1]1718  Exp_Rev Access'!$F$7:$GK$318,$FO$2,FALSE))</f>
        <v>0</v>
      </c>
      <c r="FP256" s="90">
        <f>IF(ISNA(VLOOKUP($B256,'[1]1718  Exp_Rev Access'!$F$7:$GK$318,$FP$2,FALSE)),"",VLOOKUP($B256,'[1]1718  Exp_Rev Access'!$F$7:$GK$318,$FP$2,FALSE))</f>
        <v>0</v>
      </c>
      <c r="FQ256" s="90">
        <f>IF(ISNA(VLOOKUP($B256,'[1]1718  Exp_Rev Access'!$F$7:$GK$318,$FQ$2,FALSE)),"",VLOOKUP($B256,'[1]1718  Exp_Rev Access'!$F$7:$GK$318,$FQ$2,FALSE))</f>
        <v>0</v>
      </c>
      <c r="FR256" s="90">
        <f>IF(ISNA(VLOOKUP($B256,'[1]1718  Exp_Rev Access'!$F$7:$GK$318,$FR$2,FALSE)),"",VLOOKUP($B256,'[1]1718  Exp_Rev Access'!$F$7:$GK$318,$FR$2,FALSE))</f>
        <v>30319.4</v>
      </c>
      <c r="FS256" s="56">
        <f t="shared" si="701"/>
        <v>730916.97</v>
      </c>
      <c r="FT256" s="92">
        <f t="shared" si="702"/>
        <v>7.9063328541378278E-2</v>
      </c>
      <c r="FU256" s="94">
        <f t="shared" si="703"/>
        <v>1165.2164424180587</v>
      </c>
      <c r="FV256" s="95">
        <f>IF(ISNA(VLOOKUP($B256,'[1]1718  Exp_Rev Access'!$F$7:$GK$318,$FV$2,FALSE)),"",VLOOKUP($B256,'[1]1718  Exp_Rev Access'!$F$7:$GK$318,$FV$2,FALSE))</f>
        <v>1080</v>
      </c>
      <c r="FW256" s="95">
        <f>IF(ISNA(VLOOKUP($B256,'[1]1718  Exp_Rev Access'!$F$7:$GK$318,$FW$2,FALSE)),"",VLOOKUP($B256,'[1]1718  Exp_Rev Access'!$F$7:$GK$318,$FW$2,FALSE))</f>
        <v>0</v>
      </c>
      <c r="FX256" s="95">
        <f>IF(ISNA(VLOOKUP($B256,'[1]1718  Exp_Rev Access'!$F$7:$GK$318,$FX$2,FALSE)),"",VLOOKUP($B256,'[1]1718  Exp_Rev Access'!$F$7:$GK$318,$FX$2,FALSE))</f>
        <v>0</v>
      </c>
      <c r="FY256" s="95">
        <f>IF(ISNA(VLOOKUP($B256,'[1]1718  Exp_Rev Access'!$F$7:$GK$318,$FY$2,FALSE)),"",VLOOKUP($B256,'[1]1718  Exp_Rev Access'!$F$7:$GK$318,$FY$2,FALSE))</f>
        <v>0</v>
      </c>
      <c r="FZ256" s="95">
        <f>IF(ISNA(VLOOKUP($B256,'[1]1718  Exp_Rev Access'!$F$7:$GK$318,$FZ$2,FALSE)),"",VLOOKUP($B256,'[1]1718  Exp_Rev Access'!$F$7:$GK$318,$FZ$2,FALSE))</f>
        <v>0</v>
      </c>
      <c r="GA256" s="95">
        <f>IF(ISNA(VLOOKUP($B256,'[1]1718  Exp_Rev Access'!$F$7:$GK$318,$GA$2,FALSE)),"",VLOOKUP($B256,'[1]1718  Exp_Rev Access'!$F$7:$GK$318,$GA$2,FALSE))</f>
        <v>0</v>
      </c>
      <c r="GB256" s="95">
        <f>IF(ISNA(VLOOKUP($B256,'[1]1718  Exp_Rev Access'!$F$7:$GK$318,$GB$2,FALSE)),"",VLOOKUP($B256,'[1]1718  Exp_Rev Access'!$F$7:$GK$318,$GB$2,FALSE))</f>
        <v>0</v>
      </c>
      <c r="GC256" s="95">
        <f>IF(ISNA(VLOOKUP($B256,'[1]1718  Exp_Rev Access'!$F$7:$GK$318,$GC$2,FALSE)),"",VLOOKUP($B256,'[1]1718  Exp_Rev Access'!$F$7:$GK$318,$GC$2,FALSE))</f>
        <v>0</v>
      </c>
      <c r="GD256" s="95">
        <f>IF(ISNA(VLOOKUP($B256,'[1]1718  Exp_Rev Access'!$F$7:$GK$318,$GD$2,FALSE)),"",VLOOKUP($B256,'[1]1718  Exp_Rev Access'!$F$7:$GK$318,$GD$2,FALSE))</f>
        <v>0</v>
      </c>
      <c r="GE256" s="95">
        <f>IF(ISNA(VLOOKUP($B256,'[1]1718  Exp_Rev Access'!$F$7:$GK$318,$GE$2,FALSE)),"",VLOOKUP($B256,'[1]1718  Exp_Rev Access'!$F$7:$GK$318,$GE$2,FALSE))</f>
        <v>0</v>
      </c>
      <c r="GF256" s="95">
        <f>IF(ISNA(VLOOKUP($B256,'[1]1718  Exp_Rev Access'!$F$7:$GK$318,$GF$2,FALSE)),"",VLOOKUP($B256,'[1]1718  Exp_Rev Access'!$F$7:$GK$318,$GF$2,FALSE))</f>
        <v>45515.55</v>
      </c>
      <c r="GG256" s="95">
        <f>IF(ISNA(VLOOKUP($B256,'[1]1718  Exp_Rev Access'!$F$7:$GK$318,$GG$2,FALSE)),"",VLOOKUP($B256,'[1]1718  Exp_Rev Access'!$F$7:$GK$318,$GG$2,FALSE))</f>
        <v>0</v>
      </c>
      <c r="GH256" s="95">
        <f>IF(ISNA(VLOOKUP($B256,'[1]1718  Exp_Rev Access'!$F$7:$GK$318,$GH$2,FALSE)),"",VLOOKUP($B256,'[1]1718  Exp_Rev Access'!$F$7:$GK$318,$GH$2,FALSE))</f>
        <v>0</v>
      </c>
      <c r="GI256" s="95">
        <f>IF(ISNA(VLOOKUP($B256,'[1]1718  Exp_Rev Access'!$F$7:$GK$318,$GI$2,FALSE)),"",VLOOKUP($B256,'[1]1718  Exp_Rev Access'!$F$7:$GK$318,$GI$2,FALSE))</f>
        <v>0</v>
      </c>
      <c r="GJ256" s="95">
        <f>IF(ISNA(VLOOKUP($B256,'[1]1718  Exp_Rev Access'!$F$7:$GK$318,$GJ$2,FALSE)),"",VLOOKUP($B256,'[1]1718  Exp_Rev Access'!$F$7:$GK$318,$GJ$2,FALSE))</f>
        <v>0</v>
      </c>
      <c r="GK256" s="95">
        <f>IF(ISNA(VLOOKUP($B256,'[1]1718  Exp_Rev Access'!$F$7:$GK$318,$GK$2,FALSE)),"",VLOOKUP($B256,'[1]1718  Exp_Rev Access'!$F$7:$GK$318,$GK$2,FALSE))</f>
        <v>0</v>
      </c>
      <c r="GL256" s="95">
        <f>IF(ISNA(VLOOKUP($B256,'[1]1718  Exp_Rev Access'!$F$7:$GK$318,$GL$2,FALSE)),"",VLOOKUP($B256,'[1]1718  Exp_Rev Access'!$F$7:$GK$318,$GL$2,FALSE))</f>
        <v>35148.15</v>
      </c>
      <c r="GM256" s="95">
        <f>IF(ISNA(VLOOKUP($B256,'[1]1718  Exp_Rev Access'!$F$7:$GK$318,$GM$2,FALSE)),"",VLOOKUP($B256,'[1]1718  Exp_Rev Access'!$F$7:$GK$318,$GM$2,FALSE))</f>
        <v>0</v>
      </c>
      <c r="GN256" s="95">
        <f>IF(ISNA(VLOOKUP($B256,'[1]1718  Exp_Rev Access'!$F$7:$GK$318,$GN$2,FALSE)),"",VLOOKUP($B256,'[1]1718  Exp_Rev Access'!$F$7:$GK$318,$GN$2,FALSE))</f>
        <v>0</v>
      </c>
      <c r="GO256" s="95">
        <f>IF(ISNA(VLOOKUP($B256,'[1]1718  Exp_Rev Access'!$F$7:$GK$318,$GO$2,FALSE)),"",VLOOKUP($B256,'[1]1718  Exp_Rev Access'!$F$7:$GK$318,$GO$2,FALSE))</f>
        <v>0</v>
      </c>
      <c r="GP256" s="95">
        <f>IF(ISNA(VLOOKUP($B256,'[1]1718  Exp_Rev Access'!$F$7:$GK$318,$GP$2,FALSE)),"",VLOOKUP($B256,'[1]1718  Exp_Rev Access'!$F$7:$GK$318,$GP$2,FALSE))</f>
        <v>0</v>
      </c>
      <c r="GQ256" s="95">
        <f>IF(ISNA(VLOOKUP($B256,'[1]1718  Exp_Rev Access'!$F$7:$GK$318,$GQ$2,FALSE)),"",VLOOKUP($B256,'[1]1718  Exp_Rev Access'!$F$7:$GK$318,$GQ$2,FALSE))</f>
        <v>0</v>
      </c>
      <c r="GR256" s="95">
        <f>IF(ISNA(VLOOKUP($B256,'[1]1718  Exp_Rev Access'!$F$7:$GK$318,$GR$2,FALSE)),"",VLOOKUP($B256,'[1]1718  Exp_Rev Access'!$F$7:$GK$318,$GR$2,FALSE))</f>
        <v>0</v>
      </c>
      <c r="GS256" s="95">
        <f>IF(ISNA(VLOOKUP($B256,'[1]1718  Exp_Rev Access'!$F$7:$GK$318,$GS$2,FALSE)),"",VLOOKUP($B256,'[1]1718  Exp_Rev Access'!$F$7:$GK$318,$GS$2,FALSE))</f>
        <v>0</v>
      </c>
      <c r="GT256" s="95">
        <f>IF(ISNA(VLOOKUP($B256,'[1]1718  Exp_Rev Access'!$F$7:$GK$318,$GT$2,FALSE)),"",VLOOKUP($B256,'[1]1718  Exp_Rev Access'!$F$7:$GK$318,$GT$2,FALSE))</f>
        <v>0</v>
      </c>
      <c r="GU256" s="56">
        <f t="shared" si="704"/>
        <v>81743.700000000012</v>
      </c>
      <c r="GV256" s="92">
        <f t="shared" si="705"/>
        <v>8.8422204909100206E-3</v>
      </c>
      <c r="GW256" s="96">
        <f t="shared" si="706"/>
        <v>130.31453258512946</v>
      </c>
      <c r="HE256" s="97"/>
      <c r="HF256" s="97"/>
      <c r="HG256" s="97"/>
      <c r="HH256" s="97"/>
      <c r="HI256" s="97"/>
      <c r="HJ256" s="97"/>
      <c r="HK256" s="97"/>
      <c r="HL256" s="97"/>
      <c r="HM256" s="97"/>
      <c r="HN256" s="97"/>
    </row>
    <row r="257" spans="1:222" x14ac:dyDescent="0.3">
      <c r="A257" s="98"/>
      <c r="B257" s="88" t="s">
        <v>552</v>
      </c>
      <c r="C257" s="89" t="s">
        <v>553</v>
      </c>
      <c r="D257" s="75">
        <f>IF(ISNA(VLOOKUP($B257,'[1]1718 enrollment_Rev_Exp by size'!$A$7:H591,3,FALSE)),"",VLOOKUP($B257,'[1]1718 enrollment_Rev_Exp by size'!$A$7:$G$350,3,FALSE))</f>
        <v>439.1099999999999</v>
      </c>
      <c r="E257" s="76">
        <f>IF(ISNA(VLOOKUP($B257,'[1]1718 enrollment_Rev_Exp by size'!$A$7:I592,5,FALSE)),"",VLOOKUP($B257,'[1]1718 enrollment_Rev_Exp by size'!$A$7:$G$350,5,FALSE))</f>
        <v>6664023.6900000004</v>
      </c>
      <c r="F257" s="70">
        <f t="shared" si="688"/>
        <v>6664023.6900000004</v>
      </c>
      <c r="G257" s="70">
        <f t="shared" si="689"/>
        <v>0</v>
      </c>
      <c r="H257" s="90">
        <f>IF(ISNA(VLOOKUP($B257,'[1]1718  Exp_Rev Access'!$F$7:$GK$318,3,FALSE)),"",VLOOKUP($B257,'[1]1718  Exp_Rev Access'!$F$7:$GK$318,3,FALSE))</f>
        <v>577214.87</v>
      </c>
      <c r="I257" s="90">
        <f>IF(ISNA(VLOOKUP($B257,'[1]1718  Exp_Rev Access'!$F$7:$GK$318,4,FALSE)),"",VLOOKUP($B257,'[1]1718  Exp_Rev Access'!$F$7:$GK$318,4,FALSE))</f>
        <v>0</v>
      </c>
      <c r="J257" s="90">
        <f>IF(ISNA(VLOOKUP($B257,'[1]1718  Exp_Rev Access'!$F$7:$GK$318,5,FALSE)),"",VLOOKUP($B257,'[1]1718  Exp_Rev Access'!$F$7:$GK$318,5,FALSE))</f>
        <v>5483.09</v>
      </c>
      <c r="K257" s="90">
        <f>IF(ISNA(VLOOKUP($B257,'[1]1718  Exp_Rev Access'!$F$7:$GK$318,6,FALSE)),"-",VLOOKUP($B257,'[1]1718  Exp_Rev Access'!$F$7:$GK$318,6,FALSE))</f>
        <v>110866.82</v>
      </c>
      <c r="L257" s="90">
        <f>IF(ISNA(VLOOKUP($B257,'[1]1718  Exp_Rev Access'!$F$7:$GK$318,7,FALSE)),"",VLOOKUP($B257,'[1]1718  Exp_Rev Access'!$F$7:$GK$318,7,FALSE))</f>
        <v>0</v>
      </c>
      <c r="M257" s="90">
        <f>IF(ISNA(VLOOKUP($B257,'[1]1718  Exp_Rev Access'!$F$7:$GK$318,8,FALSE)),"",VLOOKUP($B257,'[1]1718  Exp_Rev Access'!$F$7:$GK$318,8,FALSE))</f>
        <v>0</v>
      </c>
      <c r="N257" s="56">
        <f t="shared" si="690"/>
        <v>693564.78</v>
      </c>
      <c r="O257" s="91">
        <f t="shared" si="691"/>
        <v>0.10407597755703657</v>
      </c>
      <c r="P257" s="56">
        <f t="shared" si="692"/>
        <v>1579.4784450365516</v>
      </c>
      <c r="Q257" s="90">
        <f>IF(ISNA(VLOOKUP($B257,'[1]1718  Exp_Rev Access'!$F$7:$GK$318,10,FALSE)),"",VLOOKUP($B257,'[1]1718  Exp_Rev Access'!$F$7:$GK$318,10,FALSE))</f>
        <v>718</v>
      </c>
      <c r="R257" s="90">
        <f>IF(ISNA(VLOOKUP($B257,'[1]1718  Exp_Rev Access'!$F$7:$GK$318,11,FALSE)),"",VLOOKUP($B257,'[1]1718  Exp_Rev Access'!$F$7:$GK$318,11,FALSE))</f>
        <v>0</v>
      </c>
      <c r="S257" s="90">
        <f>IF(ISNA(VLOOKUP($B257,'[1]1718  Exp_Rev Access'!$F$7:$GK$318,12,FALSE)),"",VLOOKUP($B257,'[1]1718  Exp_Rev Access'!$F$7:$GK$318,12,FALSE))</f>
        <v>0</v>
      </c>
      <c r="T257" s="90">
        <f>IF(ISNA(VLOOKUP($B257,'[1]1718  Exp_Rev Access'!$F$7:$GK$318,13,FALSE)),"",VLOOKUP($B257,'[1]1718  Exp_Rev Access'!$F$7:$GK$318,13,FALSE))</f>
        <v>0</v>
      </c>
      <c r="U257" s="90">
        <f>IF(ISNA(VLOOKUP($B257,'[1]1718  Exp_Rev Access'!$F$7:$GK$318,14,FALSE)),"",VLOOKUP($B257,'[1]1718  Exp_Rev Access'!$F$7:$GK$318,14,FALSE))</f>
        <v>0</v>
      </c>
      <c r="V257" s="90">
        <f>IF(ISNA(VLOOKUP($B257,'[1]1718  Exp_Rev Access'!$F$7:$GK$318,15,FALSE)),"",VLOOKUP($B257,'[1]1718  Exp_Rev Access'!$F$7:$GK$318,15,FALSE))</f>
        <v>0</v>
      </c>
      <c r="W257" s="90">
        <f>IF(ISNA(VLOOKUP($B257,'[1]1718  Exp_Rev Access'!$F$7:$GK$318,16,FALSE)),"",VLOOKUP($B257,'[1]1718  Exp_Rev Access'!$F$7:$GK$318,16,FALSE))</f>
        <v>0</v>
      </c>
      <c r="X257" s="90">
        <f>IF(ISNA(VLOOKUP($B257,'[1]1718  Exp_Rev Access'!$F$7:$GK$318,17,FALSE)),"",VLOOKUP($B257,'[1]1718  Exp_Rev Access'!$F$7:$GK$318,17,FALSE))</f>
        <v>0</v>
      </c>
      <c r="Y257" s="90">
        <f>IF(ISNA(VLOOKUP($B257,'[1]1718  Exp_Rev Access'!$F$7:$GK$318,18,FALSE)),"",VLOOKUP($B257,'[1]1718  Exp_Rev Access'!$F$7:$GK$318,18,FALSE))</f>
        <v>3939</v>
      </c>
      <c r="Z257" s="90">
        <f>IF(ISNA(VLOOKUP($B257,'[1]1718  Exp_Rev Access'!$F$7:$GK$318,19,FALSE)),"",VLOOKUP($B257,'[1]1718  Exp_Rev Access'!$F$7:$GK$318,19,FALSE))</f>
        <v>0</v>
      </c>
      <c r="AA257" s="90">
        <f>IF(ISNA(VLOOKUP($B257,'[1]1718  Exp_Rev Access'!$F$7:$GK$318,20,FALSE)),"",VLOOKUP($B257,'[1]1718  Exp_Rev Access'!$F$7:$GK$318,20,FALSE))</f>
        <v>0</v>
      </c>
      <c r="AB257" s="90">
        <f>IF(ISNA(VLOOKUP($B257,'[1]1718  Exp_Rev Access'!$F$7:$GK$318,21,FALSE)),"",VLOOKUP($B257,'[1]1718  Exp_Rev Access'!$F$7:$GK$318,21,FALSE))</f>
        <v>0</v>
      </c>
      <c r="AC257" s="90">
        <f>IF(ISNA(VLOOKUP($B257,'[1]1718  Exp_Rev Access'!$F$7:$GK$318,22,FALSE)),"",VLOOKUP($B257,'[1]1718  Exp_Rev Access'!$F$7:$GK$318,22,FALSE))</f>
        <v>0</v>
      </c>
      <c r="AD257" s="90">
        <f>IF(ISNA(VLOOKUP($B257,'[1]1718  Exp_Rev Access'!$F$7:$GK$318,23,FALSE)),"",VLOOKUP($B257,'[1]1718  Exp_Rev Access'!$F$7:$GK$318,23,FALSE))</f>
        <v>44977.26</v>
      </c>
      <c r="AE257" s="90">
        <f>IF(ISNA(VLOOKUP($B257,'[1]1718  Exp_Rev Access'!$F$7:$GK$318,24,FALSE)),"",VLOOKUP($B257,'[1]1718  Exp_Rev Access'!$F$7:$GK$318,24,FALSE))</f>
        <v>15458.44</v>
      </c>
      <c r="AF257" s="90">
        <f>IF(ISNA(VLOOKUP($B257,'[1]1718  Exp_Rev Access'!$F$7:$GK$318,25,FALSE)),"",VLOOKUP($B257,'[1]1718  Exp_Rev Access'!$F$7:$GK$318,25,FALSE))</f>
        <v>0</v>
      </c>
      <c r="AG257" s="90">
        <f>IF(ISNA(VLOOKUP($B257,'[1]1718  Exp_Rev Access'!$F$7:$GK$318,26,FALSE)),"",VLOOKUP($B257,'[1]1718  Exp_Rev Access'!$F$7:$GK$318,26,FALSE))</f>
        <v>1252.3</v>
      </c>
      <c r="AH257" s="90">
        <f>IF(ISNA(VLOOKUP($B257,'[1]1718  Exp_Rev Access'!$F$7:$GK$318,27,FALSE)),"",VLOOKUP($B257,'[1]1718  Exp_Rev Access'!$F$7:$GK$318,27,FALSE))</f>
        <v>719.98</v>
      </c>
      <c r="AI257" s="90">
        <f>IF(ISNA(VLOOKUP($B257,'[1]1718  Exp_Rev Access'!$F$7:$GK$318,28,FALSE)),"",VLOOKUP($B257,'[1]1718  Exp_Rev Access'!$F$7:$GK$318,28,FALSE))</f>
        <v>50</v>
      </c>
      <c r="AJ257" s="90">
        <f>IF(ISNA(VLOOKUP($B257,'[1]1718  Exp_Rev Access'!$F$7:$GK$318,29,FALSE)),"",VLOOKUP($B257,'[1]1718  Exp_Rev Access'!$F$7:$GK$318,29,FALSE))</f>
        <v>0</v>
      </c>
      <c r="AK257" s="90">
        <f>IF(ISNA(VLOOKUP($B257,'[1]1718  Exp_Rev Access'!$F$7:$GK$318,30,FALSE)),"",VLOOKUP($B257,'[1]1718  Exp_Rev Access'!$F$7:$GK$318,30,FALSE))</f>
        <v>44.6</v>
      </c>
      <c r="AL257" s="90">
        <f>IF(ISNA(VLOOKUP($B257,'[1]1718  Exp_Rev Access'!$F$7:$GK$318,31,FALSE)),"",VLOOKUP($B257,'[1]1718  Exp_Rev Access'!$F$7:$GK$318,31,FALSE))</f>
        <v>2395.63</v>
      </c>
      <c r="AM257" s="56">
        <f t="shared" si="693"/>
        <v>69555.210000000006</v>
      </c>
      <c r="AN257" s="92">
        <f t="shared" si="694"/>
        <v>1.0437419378381592E-2</v>
      </c>
      <c r="AO257" s="71">
        <f t="shared" si="695"/>
        <v>158.40042358406782</v>
      </c>
      <c r="AP257" s="90">
        <f>IF(ISNA(VLOOKUP($B257,'[1]1718  Exp_Rev Access'!$F$7:$GK$318,33,FALSE)),"",VLOOKUP($B257,'[1]1718  Exp_Rev Access'!$F$7:$GK$318,33,FALSE))</f>
        <v>3029538.19</v>
      </c>
      <c r="AQ257" s="90">
        <f>IF(ISNA(VLOOKUP($B257,'[1]1718  Exp_Rev Access'!$F$7:$GK$318,34,FALSE)),"",VLOOKUP($B257,'[1]1718  Exp_Rev Access'!$F$7:$GK$318,34,FALSE))</f>
        <v>60850.17</v>
      </c>
      <c r="AR257" s="90">
        <f>IF(ISNA(VLOOKUP($B257,'[1]1718  Exp_Rev Access'!$F$7:$GK$318,35,FALSE)),"",VLOOKUP($B257,'[1]1718  Exp_Rev Access'!$F$7:$GK$318,35,FALSE))</f>
        <v>302866.48</v>
      </c>
      <c r="AS257" s="90">
        <f>IF(ISNA(VLOOKUP($B257,'[1]1718  Exp_Rev Access'!$F$7:$GK$318,36,FALSE)),"",VLOOKUP($B257,'[1]1718  Exp_Rev Access'!$F$7:$GK$318,36,FALSE))</f>
        <v>714.46</v>
      </c>
      <c r="AT257" s="90">
        <f>IF(ISNA(VLOOKUP($B257,'[1]1718  Exp_Rev Access'!$F$7:$GK$318,37,FALSE)),"",VLOOKUP($B257,'[1]1718  Exp_Rev Access'!$F$7:$GK$318,37,FALSE))</f>
        <v>0</v>
      </c>
      <c r="AU257" s="56">
        <f t="shared" si="696"/>
        <v>3393969.3</v>
      </c>
      <c r="AV257" s="93">
        <f t="shared" si="697"/>
        <v>0.50929730413368313</v>
      </c>
      <c r="AW257" s="56">
        <f t="shared" si="698"/>
        <v>7729.2006558721059</v>
      </c>
      <c r="AX257" s="90">
        <f>IF(ISNA(VLOOKUP($B257,'[1]1718  Exp_Rev Access'!$F$7:$GK$318,39,FALSE)),"",VLOOKUP($B257,'[1]1718  Exp_Rev Access'!$F$7:$GK$318,39,FALSE))</f>
        <v>0</v>
      </c>
      <c r="AY257" s="90">
        <f>IF(ISNA(VLOOKUP($B257,'[1]1718  Exp_Rev Access'!$F$7:$GK$318,40,FALSE)),"",VLOOKUP($B257,'[1]1718  Exp_Rev Access'!$F$7:$GK$318,40,FALSE))</f>
        <v>296392.45</v>
      </c>
      <c r="AZ257" s="90">
        <f>IF(ISNA(VLOOKUP($B257,'[1]1718  Exp_Rev Access'!$F$7:$GK$318,41,FALSE)),"",VLOOKUP($B257,'[1]1718  Exp_Rev Access'!$F$7:$GK$318,41,FALSE))</f>
        <v>8928.4</v>
      </c>
      <c r="BA257" s="90">
        <f>IF(ISNA(VLOOKUP($B257,'[1]1718  Exp_Rev Access'!$F$7:$GK$318,42,FALSE)),"",VLOOKUP($B257,'[1]1718  Exp_Rev Access'!$F$7:$GK$318,42,FALSE))</f>
        <v>0</v>
      </c>
      <c r="BB257" s="90">
        <f>IF(ISNA(VLOOKUP($B257,'[1]1718  Exp_Rev Access'!$F$7:$GK$318,43,FALSE)),"",VLOOKUP($B257,'[1]1718  Exp_Rev Access'!$F$7:$GK$318,43,FALSE))</f>
        <v>0</v>
      </c>
      <c r="BC257" s="90">
        <f>IF(ISNA(VLOOKUP($B257,'[1]1718  Exp_Rev Access'!$F$7:$GK$318,44,FALSE)),"",VLOOKUP($B257,'[1]1718  Exp_Rev Access'!$F$7:$GK$318,44,FALSE))</f>
        <v>160723.10999999999</v>
      </c>
      <c r="BD257" s="90">
        <f>IF(ISNA(VLOOKUP($B257,'[1]1718  Exp_Rev Access'!$F$7:$GK$318,45,FALSE)),"",VLOOKUP($B257,'[1]1718  Exp_Rev Access'!$F$7:$GK$318,45,FALSE))</f>
        <v>1122309.3600000001</v>
      </c>
      <c r="BE257" s="90">
        <f>IF(ISNA(VLOOKUP($B257,'[1]1718  Exp_Rev Access'!$F$7:$GK$318,46,FALSE)),"",VLOOKUP($B257,'[1]1718  Exp_Rev Access'!$F$7:$GK$318,46,FALSE))</f>
        <v>22081.24</v>
      </c>
      <c r="BF257" s="90">
        <f>IF(ISNA(VLOOKUP($B257,'[1]1718  Exp_Rev Access'!$F$7:$GK$318,47,FALSE)),"",VLOOKUP($B257,'[1]1718  Exp_Rev Access'!$F$7:$GK$318,47,FALSE))</f>
        <v>0</v>
      </c>
      <c r="BG257" s="90">
        <f>IF(ISNA(VLOOKUP($B257,'[1]1718  Exp_Rev Access'!$F$7:$GK$318,48,FALSE)),"",VLOOKUP($B257,'[1]1718  Exp_Rev Access'!$F$7:$GK$318,48,FALSE))</f>
        <v>33794.58</v>
      </c>
      <c r="BH257" s="90">
        <f>IF(ISNA(VLOOKUP($B257,'[1]1718  Exp_Rev Access'!$F$7:$GK$318,49,FALSE)),"",VLOOKUP($B257,'[1]1718  Exp_Rev Access'!$F$7:$GK$318,49,FALSE))</f>
        <v>8150.9</v>
      </c>
      <c r="BI257" s="90">
        <f>IF(ISNA(VLOOKUP($B257,'[1]1718  Exp_Rev Access'!$F$7:$GK$318,50,FALSE)),"",VLOOKUP($B257,'[1]1718  Exp_Rev Access'!$F$7:$GK$318,50,FALSE))</f>
        <v>0</v>
      </c>
      <c r="BJ257" s="90">
        <f>IF(ISNA(VLOOKUP($B257,'[1]1718  Exp_Rev Access'!$F$7:$GK$318,51,FALSE)),"",VLOOKUP($B257,'[1]1718  Exp_Rev Access'!$F$7:$GK$318,51,FALSE))</f>
        <v>2961.58</v>
      </c>
      <c r="BK257" s="90">
        <f>IF(ISNA(VLOOKUP($B257,'[1]1718  Exp_Rev Access'!$F$7:$GK$318,52,FALSE)),"",VLOOKUP($B257,'[1]1718  Exp_Rev Access'!$F$7:$GK$318,52,FALSE))</f>
        <v>236362.54</v>
      </c>
      <c r="BL257" s="90">
        <f>IF(ISNA(VLOOKUP($B257,'[1]1718  Exp_Rev Access'!$F$7:$GK$318,53,FALSE)),"",VLOOKUP($B257,'[1]1718  Exp_Rev Access'!$F$7:$GK$318,53,FALSE))</f>
        <v>0</v>
      </c>
      <c r="BM257" s="90">
        <f>IF(ISNA(VLOOKUP($B257,'[1]1718  Exp_Rev Access'!$F$7:$GK$318,54,FALSE)),"",VLOOKUP($B257,'[1]1718  Exp_Rev Access'!$F$7:$GK$318,54,FALSE))</f>
        <v>0</v>
      </c>
      <c r="BN257" s="90">
        <f>IF(ISNA(VLOOKUP($B257,'[1]1718  Exp_Rev Access'!$F$7:$GK$318,55,FALSE)),"",VLOOKUP($B257,'[1]1718  Exp_Rev Access'!$F$7:$GK$318,55,FALSE))</f>
        <v>0</v>
      </c>
      <c r="BO257" s="90">
        <f>IF(ISNA(VLOOKUP($B257,'[1]1718  Exp_Rev Access'!$F$7:$GK$318,56,FALSE)),"",VLOOKUP($B257,'[1]1718  Exp_Rev Access'!$F$7:$GK$318,56,FALSE))</f>
        <v>0</v>
      </c>
      <c r="BP257" s="90">
        <f>IF(ISNA(VLOOKUP($B257,'[1]1718  Exp_Rev Access'!$F$7:$GK$318,57,FALSE)),"",VLOOKUP($B257,'[1]1718  Exp_Rev Access'!$F$7:$GK$318,57,FALSE))</f>
        <v>0</v>
      </c>
      <c r="BQ257" s="90">
        <f>IF(ISNA(VLOOKUP($B257,'[1]1718  Exp_Rev Access'!$F$7:$GK$318,58,FALSE)),"",VLOOKUP($B257,'[1]1718  Exp_Rev Access'!$F$7:$GK$318,58,FALSE))</f>
        <v>0</v>
      </c>
      <c r="BR257" s="90">
        <f>IF(ISNA(VLOOKUP($B257,'[1]1718  Exp_Rev Access'!$F$7:$GK$318,59,FALSE)),"",VLOOKUP($B257,'[1]1718  Exp_Rev Access'!$F$7:$GK$318,59,FALSE))</f>
        <v>0</v>
      </c>
      <c r="BS257" s="90">
        <f>IF(ISNA(VLOOKUP($B257,'[1]1718  Exp_Rev Access'!$F$7:$GK$318,60,FALSE)),"",VLOOKUP($B257,'[1]1718  Exp_Rev Access'!$F$7:$GK$318,60,FALSE))</f>
        <v>0</v>
      </c>
      <c r="BT257" s="90">
        <f>IF(ISNA(VLOOKUP($B257,'[1]1718  Exp_Rev Access'!$F$7:$GK$318,61,FALSE)),"",VLOOKUP($B257,'[1]1718  Exp_Rev Access'!$F$7:$GK$318,61,FALSE))</f>
        <v>0</v>
      </c>
      <c r="BU257" s="90">
        <f>IF(ISNA(VLOOKUP($B257,'[1]1718  Exp_Rev Access'!$F$7:$GK$318,62,FALSE)),"",VLOOKUP($B257,'[1]1718  Exp_Rev Access'!$F$7:$GK$318,62,FALSE))</f>
        <v>0</v>
      </c>
      <c r="BV257" s="56">
        <f t="shared" si="571"/>
        <v>1891704.1600000001</v>
      </c>
      <c r="BW257" s="92">
        <f t="shared" si="699"/>
        <v>0.2838681625395002</v>
      </c>
      <c r="BX257" s="71">
        <f t="shared" si="700"/>
        <v>4308.0416296599951</v>
      </c>
      <c r="BY257" s="90">
        <f>IF(ISNA(VLOOKUP($B257,'[1]1718  Exp_Rev Access'!$F$7:$GK$318,64,FALSE)),"",VLOOKUP($B257,'[1]1718  Exp_Rev Access'!$F$7:$GK$318,64,FALSE))</f>
        <v>31338.400000000001</v>
      </c>
      <c r="BZ257" s="90">
        <f>IF(ISNA(VLOOKUP($B257,'[1]1718  Exp_Rev Access'!$F$7:$GK$318,65,FALSE)),"",VLOOKUP($B257,'[1]1718  Exp_Rev Access'!$F$7:$GK$318,65,FALSE))</f>
        <v>0</v>
      </c>
      <c r="CA257" s="90">
        <f>IF(ISNA(VLOOKUP($B257,'[1]1718  Exp_Rev Access'!$F$7:$GK$318,66,FALSE)),"",VLOOKUP($B257,'[1]1718  Exp_Rev Access'!$F$7:$GK$318,66,FALSE))</f>
        <v>0</v>
      </c>
      <c r="CB257" s="90">
        <f>IF(ISNA(VLOOKUP($B257,'[1]1718  Exp_Rev Access'!$F$7:$GK$318,67,FALSE)),"",VLOOKUP($B257,'[1]1718  Exp_Rev Access'!$F$7:$GK$318,67,FALSE))</f>
        <v>0</v>
      </c>
      <c r="CC257" s="90">
        <f>IF(ISNA(VLOOKUP($B257,'[1]1718  Exp_Rev Access'!$F$7:$GK$318,68,FALSE)),"",VLOOKUP($B257,'[1]1718  Exp_Rev Access'!$F$7:$GK$318,68,FALSE))</f>
        <v>0</v>
      </c>
      <c r="CD257" s="90">
        <f>IF(ISNA(VLOOKUP($B257,'[1]1718  Exp_Rev Access'!$F$7:$GK$318,69,FALSE)),"",VLOOKUP($B257,'[1]1718  Exp_Rev Access'!$F$7:$GK$318,69,FALSE))</f>
        <v>0</v>
      </c>
      <c r="CE257" s="56">
        <f t="shared" si="566"/>
        <v>31338.400000000001</v>
      </c>
      <c r="CF257" s="92">
        <f t="shared" si="591"/>
        <v>4.7026243389599954E-3</v>
      </c>
      <c r="CG257" s="78">
        <f t="shared" si="592"/>
        <v>71.367994352212449</v>
      </c>
      <c r="CH257" s="90">
        <f>IF(ISNA(VLOOKUP($B257,'[1]1718  Exp_Rev Access'!$F$7:$GK$318,$CH$2,FALSE)),"",VLOOKUP($B257,'[1]1718  Exp_Rev Access'!$F$7:$GK$318,$CH$2,FALSE))</f>
        <v>0</v>
      </c>
      <c r="CI257" s="90">
        <f>IF(ISNA(VLOOKUP($B257,'[1]1718  Exp_Rev Access'!$F$7:$GK$318,$CI$2,FALSE)),"",VLOOKUP($B257,'[1]1718  Exp_Rev Access'!$F$7:$GK$318,$CI$2,FALSE))</f>
        <v>0</v>
      </c>
      <c r="CJ257" s="90">
        <f>IF(ISNA(VLOOKUP($B257,'[1]1718  Exp_Rev Access'!$F$7:$GK$318,$CJ$2,FALSE)),"",VLOOKUP($B257,'[1]1718  Exp_Rev Access'!$F$7:$GK$318,$CJ$2,FALSE))</f>
        <v>0</v>
      </c>
      <c r="CK257" s="90">
        <f>IF(ISNA(VLOOKUP($B257,'[1]1718  Exp_Rev Access'!$F$7:$GK$318,$CK$2,FALSE)),"",VLOOKUP($B257,'[1]1718  Exp_Rev Access'!$F$7:$GK$318,$CK$2,FALSE))</f>
        <v>0</v>
      </c>
      <c r="CL257" s="90">
        <f>IF(ISNA(VLOOKUP($B257,'[1]1718  Exp_Rev Access'!$F$7:$GK$318,$CL$2,FALSE)),"",VLOOKUP($B257,'[1]1718  Exp_Rev Access'!$F$7:$GK$318,$CL$2,FALSE))</f>
        <v>0</v>
      </c>
      <c r="CM257" s="90">
        <f>IF(ISNA(VLOOKUP($B257,'[1]1718  Exp_Rev Access'!$F$7:$GK$318,$CM$2,FALSE)),"",VLOOKUP($B257,'[1]1718  Exp_Rev Access'!$F$7:$GK$318,$CM$2,FALSE))</f>
        <v>0</v>
      </c>
      <c r="CN257" s="90">
        <f>IF(ISNA(VLOOKUP($B257,'[1]1718  Exp_Rev Access'!$F$7:$GK$318,$CN$2,FALSE)),"",VLOOKUP($B257,'[1]1718  Exp_Rev Access'!$F$7:$GK$318,$CN$2,FALSE))</f>
        <v>0</v>
      </c>
      <c r="CO257" s="90">
        <f>IF(ISNA(VLOOKUP($B257,'[1]1718  Exp_Rev Access'!$F$7:$GK$318,$CO$2,FALSE)),"",VLOOKUP($B257,'[1]1718  Exp_Rev Access'!$F$7:$GK$318,$CO$2,FALSE))</f>
        <v>0</v>
      </c>
      <c r="CP257" s="90">
        <f>IF(ISNA(VLOOKUP($B257,'[1]1718  Exp_Rev Access'!$F$7:$GK$318,$CP$2,FALSE)),"",VLOOKUP($B257,'[1]1718  Exp_Rev Access'!$F$7:$GK$318,$CP$2,FALSE))</f>
        <v>0</v>
      </c>
      <c r="CQ257" s="90">
        <f>IF(ISNA(VLOOKUP($B257,'[1]1718  Exp_Rev Access'!$F$7:$GK$318,$CQ$2,FALSE)),"",VLOOKUP($B257,'[1]1718  Exp_Rev Access'!$F$7:$GK$318,$CQ$2,FALSE))</f>
        <v>19707.23</v>
      </c>
      <c r="CR257" s="90">
        <f>IF(ISNA(VLOOKUP($B257,'[1]1718  Exp_Rev Access'!$F$7:$GK$318,$CR$2,FALSE)),"",VLOOKUP($B257,'[1]1718  Exp_Rev Access'!$F$7:$GK$318,$CR$2,FALSE))</f>
        <v>0</v>
      </c>
      <c r="CS257" s="90">
        <f>IF(ISNA(VLOOKUP($B257,'[1]1718  Exp_Rev Access'!$F$7:$GK$318,$CS$2,FALSE)),"",VLOOKUP($B257,'[1]1718  Exp_Rev Access'!$F$7:$GK$318,$CS$2,FALSE))</f>
        <v>55383.43</v>
      </c>
      <c r="CT257" s="90">
        <f>IF(ISNA(VLOOKUP($B257,'[1]1718  Exp_Rev Access'!$F$7:$GK$318,$CT$2,FALSE)),"",VLOOKUP($B257,'[1]1718  Exp_Rev Access'!$F$7:$GK$318,$CT$2,FALSE))</f>
        <v>0</v>
      </c>
      <c r="CU257" s="90">
        <f>IF(ISNA(VLOOKUP($B257,'[1]1718  Exp_Rev Access'!$F$7:$GK$318,$CU$2,FALSE)),"",VLOOKUP($B257,'[1]1718  Exp_Rev Access'!$F$7:$GK$318,$CU$2,FALSE))</f>
        <v>76085.11</v>
      </c>
      <c r="CV257" s="90">
        <f>IF(ISNA(VLOOKUP($B257,'[1]1718  Exp_Rev Access'!$F$7:$GK$318,$CV$2,FALSE)),"",VLOOKUP($B257,'[1]1718  Exp_Rev Access'!$F$7:$GK$318,$CV$2,FALSE))</f>
        <v>19916.36</v>
      </c>
      <c r="CW257" s="90">
        <f>IF(ISNA(VLOOKUP($B257,'[1]1718  Exp_Rev Access'!$F$7:$GK$318,$CW$2,FALSE)),"",VLOOKUP($B257,'[1]1718  Exp_Rev Access'!$F$7:$GK$318,$CW$2,FALSE))</f>
        <v>17852</v>
      </c>
      <c r="CX257" s="90">
        <f>IF(ISNA(VLOOKUP($B257,'[1]1718  Exp_Rev Access'!$F$7:$GK$318,$CX$2,FALSE)),"",VLOOKUP($B257,'[1]1718  Exp_Rev Access'!$F$7:$GK$318,$CX$2,FALSE))</f>
        <v>0</v>
      </c>
      <c r="CY257" s="90">
        <f>IF(ISNA(VLOOKUP($B257,'[1]1718  Exp_Rev Access'!$F$7:$GK$318,$CY$2,FALSE)),"",VLOOKUP($B257,'[1]1718  Exp_Rev Access'!$F$7:$GK$318,$CY$2,FALSE))</f>
        <v>183959.08</v>
      </c>
      <c r="CZ257" s="90">
        <f>IF(ISNA(VLOOKUP($B257,'[1]1718  Exp_Rev Access'!$F$7:$GK$318,$CZ$2,FALSE)),"",VLOOKUP($B257,'[1]1718  Exp_Rev Access'!$F$7:$GK$318,$CZ$2,FALSE))</f>
        <v>0</v>
      </c>
      <c r="DA257" s="90">
        <f>IF(ISNA(VLOOKUP($B257,'[1]1718  Exp_Rev Access'!$F$7:$GK$318,$DA$2,FALSE)),"",VLOOKUP($B257,'[1]1718  Exp_Rev Access'!$F$7:$GK$318,$DA$2,FALSE))</f>
        <v>0</v>
      </c>
      <c r="DB257" s="90">
        <f>IF(ISNA(VLOOKUP($B257,'[1]1718  Exp_Rev Access'!$F$7:$GK$318,$DB$2,FALSE)),"",VLOOKUP($B257,'[1]1718  Exp_Rev Access'!$F$7:$GK$318,$DB$2,FALSE))</f>
        <v>1055.72</v>
      </c>
      <c r="DC257" s="90">
        <f>IF(ISNA(VLOOKUP($B257,'[1]1718  Exp_Rev Access'!$F$7:$GK$318,$DC$2,FALSE)),"",VLOOKUP($B257,'[1]1718  Exp_Rev Access'!$F$7:$GK$318,$DC$2,FALSE))</f>
        <v>0</v>
      </c>
      <c r="DD257" s="90">
        <f>IF(ISNA(VLOOKUP($B257,'[1]1718  Exp_Rev Access'!$F$7:$GK$318,$DD$2,FALSE)),"",VLOOKUP($B257,'[1]1718  Exp_Rev Access'!$F$7:$GK$318,$DD$2,FALSE))</f>
        <v>0</v>
      </c>
      <c r="DE257" s="90">
        <f>IF(ISNA(VLOOKUP($B257,'[1]1718  Exp_Rev Access'!$F$7:$GK$318,$DE$2,FALSE)),"",VLOOKUP($B257,'[1]1718  Exp_Rev Access'!$F$7:$GK$318,$DE$2,FALSE))</f>
        <v>0</v>
      </c>
      <c r="DF257" s="90">
        <f>IF(ISNA(VLOOKUP($B257,'[1]1718  Exp_Rev Access'!$F$7:$GK$318,$DF$2,FALSE)),"",VLOOKUP($B257,'[1]1718  Exp_Rev Access'!$F$7:$GK$318,$DF$2,FALSE))</f>
        <v>0</v>
      </c>
      <c r="DG257" s="90">
        <f>IF(ISNA(VLOOKUP($B257,'[1]1718  Exp_Rev Access'!$F$7:$GK$318,$DG$2,FALSE)),"",VLOOKUP($B257,'[1]1718  Exp_Rev Access'!$F$7:$GK$318,$DG$2,FALSE))</f>
        <v>0</v>
      </c>
      <c r="DH257" s="90">
        <f>IF(ISNA(VLOOKUP($B257,'[1]1718  Exp_Rev Access'!$F$7:$GK$318,$DH$2,FALSE)),"",VLOOKUP($B257,'[1]1718  Exp_Rev Access'!$F$7:$GK$318,$DH$2,FALSE))</f>
        <v>0</v>
      </c>
      <c r="DI257" s="90">
        <f>IF(ISNA(VLOOKUP($B257,'[1]1718  Exp_Rev Access'!$F$7:$GK$318,$DI$2,FALSE)),"",VLOOKUP($B257,'[1]1718  Exp_Rev Access'!$F$7:$GK$318,$DI$2,FALSE))</f>
        <v>100472.87</v>
      </c>
      <c r="DJ257" s="90">
        <f>IF(ISNA(VLOOKUP($B257,'[1]1718  Exp_Rev Access'!$F$7:$GK$318,$DJ$2,FALSE)),"",VLOOKUP($B257,'[1]1718  Exp_Rev Access'!$F$7:$GK$318,$DJ$2,FALSE))</f>
        <v>0</v>
      </c>
      <c r="DK257" s="90">
        <f>IF(ISNA(VLOOKUP($B257,'[1]1718  Exp_Rev Access'!$F$7:$GK$318,$DK$2,FALSE)),"",VLOOKUP($B257,'[1]1718  Exp_Rev Access'!$F$7:$GK$318,$DK$2,FALSE))</f>
        <v>0</v>
      </c>
      <c r="DL257" s="90">
        <f>IF(ISNA(VLOOKUP($B257,'[1]1718  Exp_Rev Access'!$F$7:$GK$318,$DL$2,FALSE)),"",VLOOKUP($B257,'[1]1718  Exp_Rev Access'!$F$7:$GK$318,$DL$2,FALSE))</f>
        <v>0</v>
      </c>
      <c r="DM257" s="90">
        <f>IF(ISNA(VLOOKUP($B257,'[1]1718  Exp_Rev Access'!$F$7:$GK$318,$DM$2,FALSE)),"",VLOOKUP($B257,'[1]1718  Exp_Rev Access'!$F$7:$GK$318,$DM$2,FALSE))</f>
        <v>0</v>
      </c>
      <c r="DN257" s="90">
        <f>IF(ISNA(VLOOKUP($B257,'[1]1718  Exp_Rev Access'!$F$7:$GK$318,$DN$2,FALSE)),"",VLOOKUP($B257,'[1]1718  Exp_Rev Access'!$F$7:$GK$318,$DN$2,FALSE))</f>
        <v>0</v>
      </c>
      <c r="DO257" s="90">
        <f>IF(ISNA(VLOOKUP($B257,'[1]1718  Exp_Rev Access'!$F$7:$GK$318,$DO$2,FALSE)),"",VLOOKUP($B257,'[1]1718  Exp_Rev Access'!$F$7:$GK$318,$DO$2,FALSE))</f>
        <v>0</v>
      </c>
      <c r="DP257" s="90">
        <f>IF(ISNA(VLOOKUP($B257,'[1]1718  Exp_Rev Access'!$F$7:$GK$318,$DP$2,FALSE)),"",VLOOKUP($B257,'[1]1718  Exp_Rev Access'!$F$7:$GK$318,$DP$2,FALSE))</f>
        <v>0</v>
      </c>
      <c r="DQ257" s="90">
        <f>IF(ISNA(VLOOKUP($B257,'[1]1718  Exp_Rev Access'!$F$7:$GK$318,$DQ$2,FALSE)),"",VLOOKUP($B257,'[1]1718  Exp_Rev Access'!$F$7:$GK$318,$DQ$2,FALSE))</f>
        <v>0</v>
      </c>
      <c r="DR257" s="90">
        <f>IF(ISNA(VLOOKUP($B257,'[1]1718  Exp_Rev Access'!$F$7:$GK$318,$DR$2,FALSE)),"",VLOOKUP($B257,'[1]1718  Exp_Rev Access'!$F$7:$GK$318,$DR$2,FALSE))</f>
        <v>0</v>
      </c>
      <c r="DS257" s="90">
        <f>IF(ISNA(VLOOKUP($B257,'[1]1718  Exp_Rev Access'!$F$7:$GK$318,$DS$2,FALSE)),"",VLOOKUP($B257,'[1]1718  Exp_Rev Access'!$F$7:$GK$318,$DS$2,FALSE))</f>
        <v>0</v>
      </c>
      <c r="DT257" s="90">
        <f>IF(ISNA(VLOOKUP($B257,'[1]1718  Exp_Rev Access'!$F$7:$GK$318,$DT$2,FALSE)),"",VLOOKUP($B257,'[1]1718  Exp_Rev Access'!$F$7:$GK$318,$DT$2,FALSE))</f>
        <v>0</v>
      </c>
      <c r="DU257" s="90">
        <f>IF(ISNA(VLOOKUP($B257,'[1]1718  Exp_Rev Access'!$F$7:$GK$318,$DU$2,FALSE)),"",VLOOKUP($B257,'[1]1718  Exp_Rev Access'!$F$7:$GK$318,$DU$2,FALSE))</f>
        <v>0</v>
      </c>
      <c r="DV257" s="90">
        <f>IF(ISNA(VLOOKUP($B257,'[1]1718  Exp_Rev Access'!$F$7:$GK$318,$DV$2,FALSE)),"",VLOOKUP($B257,'[1]1718  Exp_Rev Access'!$F$7:$GK$318,$DV$2,FALSE))</f>
        <v>0</v>
      </c>
      <c r="DW257" s="90">
        <f>IF(ISNA(VLOOKUP($B257,'[1]1718  Exp_Rev Access'!$F$7:$GK$318,$DW$2,FALSE)),"",VLOOKUP($B257,'[1]1718  Exp_Rev Access'!$F$7:$GK$318,$DW$2,FALSE))</f>
        <v>0</v>
      </c>
      <c r="DX257" s="90">
        <f>IF(ISNA(VLOOKUP($B257,'[1]1718  Exp_Rev Access'!$F$7:$GK$318,$DX$2,FALSE)),"",VLOOKUP($B257,'[1]1718  Exp_Rev Access'!$F$7:$GK$318,$DX$2,FALSE))</f>
        <v>0</v>
      </c>
      <c r="DY257" s="90">
        <f>IF(ISNA(VLOOKUP($B257,'[1]1718  Exp_Rev Access'!$F$7:$GK$318,$DY$2,FALSE)),"",VLOOKUP($B257,'[1]1718  Exp_Rev Access'!$F$7:$GK$318,$DY$2,FALSE))</f>
        <v>0</v>
      </c>
      <c r="DZ257" s="90">
        <f>IF(ISNA(VLOOKUP($B257,'[1]1718  Exp_Rev Access'!$F$7:$GK$318,$DZ$2,FALSE)),"",VLOOKUP($B257,'[1]1718  Exp_Rev Access'!$F$7:$GK$318,$DZ$2,FALSE))</f>
        <v>0</v>
      </c>
      <c r="EA257" s="90">
        <f>IF(ISNA(VLOOKUP($B257,'[1]1718  Exp_Rev Access'!$F$7:$GK$318,$EA$2,FALSE)),"",VLOOKUP($B257,'[1]1718  Exp_Rev Access'!$F$7:$GK$318,$EA$2,FALSE))</f>
        <v>0</v>
      </c>
      <c r="EB257" s="90">
        <f>IF(ISNA(VLOOKUP($B257,'[1]1718  Exp_Rev Access'!$F$7:$GK$318,$EB$2,FALSE)),"",VLOOKUP($B257,'[1]1718  Exp_Rev Access'!$F$7:$GK$318,$EB$2,FALSE))</f>
        <v>0</v>
      </c>
      <c r="EC257" s="90">
        <f>IF(ISNA(VLOOKUP($B257,'[1]1718  Exp_Rev Access'!$F$7:$GK$318,$EC$2,FALSE)),"",VLOOKUP($B257,'[1]1718  Exp_Rev Access'!$F$7:$GK$318,$EC$2,FALSE))</f>
        <v>0</v>
      </c>
      <c r="ED257" s="90">
        <f>IF(ISNA(VLOOKUP($B257,'[1]1718  Exp_Rev Access'!$F$7:$GK$318,$ED$2,FALSE)),"",VLOOKUP($B257,'[1]1718  Exp_Rev Access'!$F$7:$GK$318,$ED$2,FALSE))</f>
        <v>0</v>
      </c>
      <c r="EE257" s="90">
        <f>IF(ISNA(VLOOKUP($B257,'[1]1718  Exp_Rev Access'!$F$7:$GK$318,$EE$2,FALSE)),"",VLOOKUP($B257,'[1]1718  Exp_Rev Access'!$F$7:$GK$318,$EE$2,FALSE))</f>
        <v>0</v>
      </c>
      <c r="EF257" s="90">
        <f>IF(ISNA(VLOOKUP($B257,'[1]1718  Exp_Rev Access'!$F$7:$GK$318,$EF$2,FALSE)),"",VLOOKUP($B257,'[1]1718  Exp_Rev Access'!$F$7:$GK$318,$EF$2,FALSE))</f>
        <v>0</v>
      </c>
      <c r="EG257" s="90">
        <f>IF(ISNA(VLOOKUP($B257,'[1]1718  Exp_Rev Access'!$F$7:$GK$318,$EG$2,FALSE)),"",VLOOKUP($B257,'[1]1718  Exp_Rev Access'!$F$7:$GK$318,$EG$2,FALSE))</f>
        <v>0</v>
      </c>
      <c r="EH257" s="90">
        <f>IF(ISNA(VLOOKUP($B257,'[1]1718  Exp_Rev Access'!$F$7:$GK$318,$EH$2,FALSE)),"",VLOOKUP($B257,'[1]1718  Exp_Rev Access'!$F$7:$GK$318,$EH$2,FALSE))</f>
        <v>0</v>
      </c>
      <c r="EI257" s="90">
        <f>IF(ISNA(VLOOKUP($B257,'[1]1718  Exp_Rev Access'!$F$7:$GK$318,$EI$2,FALSE)),"",VLOOKUP($B257,'[1]1718  Exp_Rev Access'!$F$7:$GK$318,$EI$2,FALSE))</f>
        <v>0</v>
      </c>
      <c r="EJ257" s="90">
        <f>IF(ISNA(VLOOKUP($B257,'[1]1718  Exp_Rev Access'!$F$7:$GK$318,$EJ$2,FALSE)),"",VLOOKUP($B257,'[1]1718  Exp_Rev Access'!$F$7:$GK$318,$EJ$2,FALSE))</f>
        <v>0</v>
      </c>
      <c r="EK257" s="90">
        <f>IF(ISNA(VLOOKUP($B257,'[1]1718  Exp_Rev Access'!$F$7:$GK$318,$EK$2,FALSE)),"",VLOOKUP($B257,'[1]1718  Exp_Rev Access'!$F$7:$GK$318,$EK$2,FALSE))</f>
        <v>0</v>
      </c>
      <c r="EL257" s="90">
        <f>IF(ISNA(VLOOKUP($B257,'[1]1718  Exp_Rev Access'!$F$7:$GK$318,$EL$2,FALSE)),"",VLOOKUP($B257,'[1]1718  Exp_Rev Access'!$F$7:$GK$318,$EL$2,FALSE))</f>
        <v>0</v>
      </c>
      <c r="EM257" s="90">
        <f>IF(ISNA(VLOOKUP($B257,'[1]1718  Exp_Rev Access'!$F$7:$GK$318,$EM$2,FALSE)),"",VLOOKUP($B257,'[1]1718  Exp_Rev Access'!$F$7:$GK$318,$EM$2,FALSE))</f>
        <v>0</v>
      </c>
      <c r="EN257" s="90">
        <f>IF(ISNA(VLOOKUP($B257,'[1]1718  Exp_Rev Access'!$F$7:$GK$318,$EN$2,FALSE)),"",VLOOKUP($B257,'[1]1718  Exp_Rev Access'!$F$7:$GK$318,$EN$2,FALSE))</f>
        <v>90962.78</v>
      </c>
      <c r="EO257" s="90">
        <f>IF(ISNA(VLOOKUP($B257,'[1]1718  Exp_Rev Access'!$F$7:$GK$318,$EO$2,FALSE)),"",VLOOKUP($B257,'[1]1718  Exp_Rev Access'!$F$7:$GK$318,$EO$2,FALSE))</f>
        <v>0</v>
      </c>
      <c r="EP257" s="90">
        <f>IF(ISNA(VLOOKUP($B257,'[1]1718  Exp_Rev Access'!$F$7:$GK$318,$EP$2,FALSE)),"",VLOOKUP($B257,'[1]1718  Exp_Rev Access'!$F$7:$GK$318,$EP$2,FALSE))</f>
        <v>0</v>
      </c>
      <c r="EQ257" s="90">
        <f>IF(ISNA(VLOOKUP($B257,'[1]1718  Exp_Rev Access'!$F$7:$GK$318,$EQ$2,FALSE)),"",VLOOKUP($B257,'[1]1718  Exp_Rev Access'!$F$7:$GK$318,$EQ$2,FALSE))</f>
        <v>0</v>
      </c>
      <c r="ER257" s="90">
        <f>IF(ISNA(VLOOKUP($B257,'[1]1718  Exp_Rev Access'!$F$7:$GK$318,$ER$2,FALSE)),"",VLOOKUP($B257,'[1]1718  Exp_Rev Access'!$F$7:$GK$318,$ER$2,FALSE))</f>
        <v>0</v>
      </c>
      <c r="ES257" s="90">
        <f>IF(ISNA(VLOOKUP($B257,'[1]1718  Exp_Rev Access'!$F$7:$GK$318,$ES$2,FALSE)),"",VLOOKUP($B257,'[1]1718  Exp_Rev Access'!$F$7:$GK$318,$ES$2,FALSE))</f>
        <v>0</v>
      </c>
      <c r="ET257" s="90">
        <f>IF(ISNA(VLOOKUP($B257,'[1]1718  Exp_Rev Access'!$F$7:$GK$318,$ET$2,FALSE)),"",VLOOKUP($B257,'[1]1718  Exp_Rev Access'!$F$7:$GK$318,$ET$2,FALSE))</f>
        <v>0</v>
      </c>
      <c r="EU257" s="90">
        <f>IF(ISNA(VLOOKUP($B257,'[1]1718  Exp_Rev Access'!$F$7:$GK$318,$EU$2,FALSE)),"",VLOOKUP($B257,'[1]1718  Exp_Rev Access'!$F$7:$GK$318,$EU$2,FALSE))</f>
        <v>0</v>
      </c>
      <c r="EV257" s="90">
        <f>IF(ISNA(VLOOKUP($B257,'[1]1718  Exp_Rev Access'!$F$7:$GK$318,$EV$2,FALSE)),"",VLOOKUP($B257,'[1]1718  Exp_Rev Access'!$F$7:$GK$318,$EV$2,FALSE))</f>
        <v>0</v>
      </c>
      <c r="EW257" s="90">
        <f>IF(ISNA(VLOOKUP($B257,'[1]1718  Exp_Rev Access'!$F$7:$GK$318,$EW$2,FALSE)),"",VLOOKUP($B257,'[1]1718  Exp_Rev Access'!$F$7:$GK$318,$EW$2,FALSE))</f>
        <v>0</v>
      </c>
      <c r="EX257" s="90">
        <f>IF(ISNA(VLOOKUP($B257,'[1]1718  Exp_Rev Access'!$F$7:$GK$318,$EX$2,FALSE)),"",VLOOKUP($B257,'[1]1718  Exp_Rev Access'!$F$7:$GK$318,$EX$2,FALSE))</f>
        <v>0</v>
      </c>
      <c r="EY257" s="90">
        <f>IF(ISNA(VLOOKUP($B257,'[1]1718  Exp_Rev Access'!$F$7:$GK$318,$EY$2,FALSE)),"",VLOOKUP($B257,'[1]1718  Exp_Rev Access'!$F$7:$GK$318,$EY$2,FALSE))</f>
        <v>0</v>
      </c>
      <c r="EZ257" s="90">
        <f>IF(ISNA(VLOOKUP($B257,'[1]1718  Exp_Rev Access'!$F$7:$GK$318,$EZ$2,FALSE)),"",VLOOKUP($B257,'[1]1718  Exp_Rev Access'!$F$7:$GK$318,$EZ$2,FALSE))</f>
        <v>0</v>
      </c>
      <c r="FA257" s="90">
        <f>IF(ISNA(VLOOKUP($B257,'[1]1718  Exp_Rev Access'!$F$7:$GK$318,$FA$2,FALSE)),"",VLOOKUP($B257,'[1]1718  Exp_Rev Access'!$F$7:$GK$318,$FA$2,FALSE))</f>
        <v>0</v>
      </c>
      <c r="FB257" s="90">
        <f>IF(ISNA(VLOOKUP($B257,'[1]1718  Exp_Rev Access'!$F$7:$GK$318,$FB$2,FALSE)),"",VLOOKUP($B257,'[1]1718  Exp_Rev Access'!$F$7:$GK$318,$FB$2,FALSE))</f>
        <v>0</v>
      </c>
      <c r="FC257" s="90">
        <f>IF(ISNA(VLOOKUP($B257,'[1]1718  Exp_Rev Access'!$F$7:$GK$318,$FC$2,FALSE)),"",VLOOKUP($B257,'[1]1718  Exp_Rev Access'!$F$7:$GK$318,$FC$2,FALSE))</f>
        <v>0</v>
      </c>
      <c r="FD257" s="90">
        <f>IF(ISNA(VLOOKUP($B257,'[1]1718  Exp_Rev Access'!$F$7:$GK$318,$FD$2,FALSE)),"",VLOOKUP($B257,'[1]1718  Exp_Rev Access'!$F$7:$GK$318,$FD$2,FALSE))</f>
        <v>0</v>
      </c>
      <c r="FE257" s="90">
        <f>IF(ISNA(VLOOKUP($B257,'[1]1718  Exp_Rev Access'!$F$7:$GK$318,$FE$2,FALSE)),"",VLOOKUP($B257,'[1]1718  Exp_Rev Access'!$F$7:$GK$318,$FE$2,FALSE))</f>
        <v>0</v>
      </c>
      <c r="FF257" s="90">
        <f>IF(ISNA(VLOOKUP($B257,'[1]1718  Exp_Rev Access'!$F$7:$GK$318,$FF$2,FALSE)),"",VLOOKUP($B257,'[1]1718  Exp_Rev Access'!$F$7:$GK$318,$FF$2,FALSE))</f>
        <v>0</v>
      </c>
      <c r="FG257" s="90">
        <f>IF(ISNA(VLOOKUP($B257,'[1]1718  Exp_Rev Access'!$F$7:$GK$318,$FG$2,FALSE)),"",VLOOKUP($B257,'[1]1718  Exp_Rev Access'!$F$7:$GK$318,$FG$2,FALSE))</f>
        <v>0</v>
      </c>
      <c r="FH257" s="90">
        <f>IF(ISNA(VLOOKUP($B257,'[1]1718  Exp_Rev Access'!$F$7:$GK$318,$FH$2,FALSE)),"",VLOOKUP($B257,'[1]1718  Exp_Rev Access'!$F$7:$GK$318,$FH$2,FALSE))</f>
        <v>0</v>
      </c>
      <c r="FI257" s="90">
        <f>IF(ISNA(VLOOKUP($B257,'[1]1718  Exp_Rev Access'!$F$7:$GK$318,$FI$2,FALSE)),"",VLOOKUP($B257,'[1]1718  Exp_Rev Access'!$F$7:$GK$318,$FI$2,FALSE))</f>
        <v>0</v>
      </c>
      <c r="FJ257" s="90">
        <f>IF(ISNA(VLOOKUP($B257,'[1]1718  Exp_Rev Access'!$F$7:$GK$318,$FJ$2,FALSE)),"",VLOOKUP($B257,'[1]1718  Exp_Rev Access'!$F$7:$GK$318,$FJ$2,FALSE))</f>
        <v>0</v>
      </c>
      <c r="FK257" s="90">
        <f>IF(ISNA(VLOOKUP($B257,'[1]1718  Exp_Rev Access'!$F$7:$GK$318,$FK$2,FALSE)),"",VLOOKUP($B257,'[1]1718  Exp_Rev Access'!$F$7:$GK$318,$FK$2,FALSE))</f>
        <v>0</v>
      </c>
      <c r="FL257" s="90">
        <f>IF(ISNA(VLOOKUP($B257,'[1]1718  Exp_Rev Access'!$F$7:$GK$318,$FL$2,FALSE)),"",VLOOKUP($B257,'[1]1718  Exp_Rev Access'!$F$7:$GK$318,$FL$2,FALSE))</f>
        <v>0</v>
      </c>
      <c r="FM257" s="90">
        <f>IF(ISNA(VLOOKUP($B257,'[1]1718  Exp_Rev Access'!$F$7:$GK$318,$FM$2,FALSE)),"",VLOOKUP($B257,'[1]1718  Exp_Rev Access'!$F$7:$GK$318,$FM$2,FALSE))</f>
        <v>0</v>
      </c>
      <c r="FN257" s="90">
        <f>IF(ISNA(VLOOKUP($B257,'[1]1718  Exp_Rev Access'!$F$7:$GK$318,$FN$2,FALSE)),"",VLOOKUP($B257,'[1]1718  Exp_Rev Access'!$F$7:$GK$318,$FN$2,FALSE))</f>
        <v>0</v>
      </c>
      <c r="FO257" s="90">
        <f>IF(ISNA(VLOOKUP($B257,'[1]1718  Exp_Rev Access'!$F$7:$GK$318,$FO$2,FALSE)),"",VLOOKUP($B257,'[1]1718  Exp_Rev Access'!$F$7:$GK$318,$FO$2,FALSE))</f>
        <v>0</v>
      </c>
      <c r="FP257" s="90">
        <f>IF(ISNA(VLOOKUP($B257,'[1]1718  Exp_Rev Access'!$F$7:$GK$318,$FP$2,FALSE)),"",VLOOKUP($B257,'[1]1718  Exp_Rev Access'!$F$7:$GK$318,$FP$2,FALSE))</f>
        <v>0</v>
      </c>
      <c r="FQ257" s="90">
        <f>IF(ISNA(VLOOKUP($B257,'[1]1718  Exp_Rev Access'!$F$7:$GK$318,$FQ$2,FALSE)),"",VLOOKUP($B257,'[1]1718  Exp_Rev Access'!$F$7:$GK$318,$FQ$2,FALSE))</f>
        <v>0</v>
      </c>
      <c r="FR257" s="90">
        <f>IF(ISNA(VLOOKUP($B257,'[1]1718  Exp_Rev Access'!$F$7:$GK$318,$FR$2,FALSE)),"",VLOOKUP($B257,'[1]1718  Exp_Rev Access'!$F$7:$GK$318,$FR$2,FALSE))</f>
        <v>12374.12</v>
      </c>
      <c r="FS257" s="56">
        <f t="shared" si="701"/>
        <v>577768.69999999995</v>
      </c>
      <c r="FT257" s="92">
        <f t="shared" si="702"/>
        <v>8.6699676783411908E-2</v>
      </c>
      <c r="FU257" s="94">
        <f t="shared" si="703"/>
        <v>1315.7721299902078</v>
      </c>
      <c r="FV257" s="95">
        <f>IF(ISNA(VLOOKUP($B257,'[1]1718  Exp_Rev Access'!$F$7:$GK$318,$FV$2,FALSE)),"",VLOOKUP($B257,'[1]1718  Exp_Rev Access'!$F$7:$GK$318,$FV$2,FALSE))</f>
        <v>0</v>
      </c>
      <c r="FW257" s="95">
        <f>IF(ISNA(VLOOKUP($B257,'[1]1718  Exp_Rev Access'!$F$7:$GK$318,$FW$2,FALSE)),"",VLOOKUP($B257,'[1]1718  Exp_Rev Access'!$F$7:$GK$318,$FW$2,FALSE))</f>
        <v>0</v>
      </c>
      <c r="FX257" s="95">
        <f>IF(ISNA(VLOOKUP($B257,'[1]1718  Exp_Rev Access'!$F$7:$GK$318,$FX$2,FALSE)),"",VLOOKUP($B257,'[1]1718  Exp_Rev Access'!$F$7:$GK$318,$FX$2,FALSE))</f>
        <v>0</v>
      </c>
      <c r="FY257" s="95">
        <f>IF(ISNA(VLOOKUP($B257,'[1]1718  Exp_Rev Access'!$F$7:$GK$318,$FY$2,FALSE)),"",VLOOKUP($B257,'[1]1718  Exp_Rev Access'!$F$7:$GK$318,$FY$2,FALSE))</f>
        <v>0</v>
      </c>
      <c r="FZ257" s="95">
        <f>IF(ISNA(VLOOKUP($B257,'[1]1718  Exp_Rev Access'!$F$7:$GK$318,$FZ$2,FALSE)),"",VLOOKUP($B257,'[1]1718  Exp_Rev Access'!$F$7:$GK$318,$FZ$2,FALSE))</f>
        <v>0</v>
      </c>
      <c r="GA257" s="95">
        <f>IF(ISNA(VLOOKUP($B257,'[1]1718  Exp_Rev Access'!$F$7:$GK$318,$GA$2,FALSE)),"",VLOOKUP($B257,'[1]1718  Exp_Rev Access'!$F$7:$GK$318,$GA$2,FALSE))</f>
        <v>0</v>
      </c>
      <c r="GB257" s="95">
        <f>IF(ISNA(VLOOKUP($B257,'[1]1718  Exp_Rev Access'!$F$7:$GK$318,$GB$2,FALSE)),"",VLOOKUP($B257,'[1]1718  Exp_Rev Access'!$F$7:$GK$318,$GB$2,FALSE))</f>
        <v>0</v>
      </c>
      <c r="GC257" s="95">
        <f>IF(ISNA(VLOOKUP($B257,'[1]1718  Exp_Rev Access'!$F$7:$GK$318,$GC$2,FALSE)),"",VLOOKUP($B257,'[1]1718  Exp_Rev Access'!$F$7:$GK$318,$GC$2,FALSE))</f>
        <v>0</v>
      </c>
      <c r="GD257" s="95">
        <f>IF(ISNA(VLOOKUP($B257,'[1]1718  Exp_Rev Access'!$F$7:$GK$318,$GD$2,FALSE)),"",VLOOKUP($B257,'[1]1718  Exp_Rev Access'!$F$7:$GK$318,$GD$2,FALSE))</f>
        <v>0</v>
      </c>
      <c r="GE257" s="95">
        <f>IF(ISNA(VLOOKUP($B257,'[1]1718  Exp_Rev Access'!$F$7:$GK$318,$GE$2,FALSE)),"",VLOOKUP($B257,'[1]1718  Exp_Rev Access'!$F$7:$GK$318,$GE$2,FALSE))</f>
        <v>0</v>
      </c>
      <c r="GF257" s="95">
        <f>IF(ISNA(VLOOKUP($B257,'[1]1718  Exp_Rev Access'!$F$7:$GK$318,$GF$2,FALSE)),"",VLOOKUP($B257,'[1]1718  Exp_Rev Access'!$F$7:$GK$318,$GF$2,FALSE))</f>
        <v>0</v>
      </c>
      <c r="GG257" s="95">
        <f>IF(ISNA(VLOOKUP($B257,'[1]1718  Exp_Rev Access'!$F$7:$GK$318,$GG$2,FALSE)),"",VLOOKUP($B257,'[1]1718  Exp_Rev Access'!$F$7:$GK$318,$GG$2,FALSE))</f>
        <v>0</v>
      </c>
      <c r="GH257" s="95">
        <f>IF(ISNA(VLOOKUP($B257,'[1]1718  Exp_Rev Access'!$F$7:$GK$318,$GH$2,FALSE)),"",VLOOKUP($B257,'[1]1718  Exp_Rev Access'!$F$7:$GK$318,$GH$2,FALSE))</f>
        <v>0</v>
      </c>
      <c r="GI257" s="95">
        <f>IF(ISNA(VLOOKUP($B257,'[1]1718  Exp_Rev Access'!$F$7:$GK$318,$GI$2,FALSE)),"",VLOOKUP($B257,'[1]1718  Exp_Rev Access'!$F$7:$GK$318,$GI$2,FALSE))</f>
        <v>0</v>
      </c>
      <c r="GJ257" s="95">
        <f>IF(ISNA(VLOOKUP($B257,'[1]1718  Exp_Rev Access'!$F$7:$GK$318,$GJ$2,FALSE)),"",VLOOKUP($B257,'[1]1718  Exp_Rev Access'!$F$7:$GK$318,$GJ$2,FALSE))</f>
        <v>0</v>
      </c>
      <c r="GK257" s="95">
        <f>IF(ISNA(VLOOKUP($B257,'[1]1718  Exp_Rev Access'!$F$7:$GK$318,$GK$2,FALSE)),"",VLOOKUP($B257,'[1]1718  Exp_Rev Access'!$F$7:$GK$318,$GK$2,FALSE))</f>
        <v>0</v>
      </c>
      <c r="GL257" s="95">
        <f>IF(ISNA(VLOOKUP($B257,'[1]1718  Exp_Rev Access'!$F$7:$GK$318,$GL$2,FALSE)),"",VLOOKUP($B257,'[1]1718  Exp_Rev Access'!$F$7:$GK$318,$GL$2,FALSE))</f>
        <v>0</v>
      </c>
      <c r="GM257" s="95">
        <f>IF(ISNA(VLOOKUP($B257,'[1]1718  Exp_Rev Access'!$F$7:$GK$318,$GM$2,FALSE)),"",VLOOKUP($B257,'[1]1718  Exp_Rev Access'!$F$7:$GK$318,$GM$2,FALSE))</f>
        <v>6123.14</v>
      </c>
      <c r="GN257" s="95">
        <f>IF(ISNA(VLOOKUP($B257,'[1]1718  Exp_Rev Access'!$F$7:$GK$318,$GN$2,FALSE)),"",VLOOKUP($B257,'[1]1718  Exp_Rev Access'!$F$7:$GK$318,$GN$2,FALSE))</f>
        <v>0</v>
      </c>
      <c r="GO257" s="95">
        <f>IF(ISNA(VLOOKUP($B257,'[1]1718  Exp_Rev Access'!$F$7:$GK$318,$GO$2,FALSE)),"",VLOOKUP($B257,'[1]1718  Exp_Rev Access'!$F$7:$GK$318,$GO$2,FALSE))</f>
        <v>0</v>
      </c>
      <c r="GP257" s="95">
        <f>IF(ISNA(VLOOKUP($B257,'[1]1718  Exp_Rev Access'!$F$7:$GK$318,$GP$2,FALSE)),"",VLOOKUP($B257,'[1]1718  Exp_Rev Access'!$F$7:$GK$318,$GP$2,FALSE))</f>
        <v>0</v>
      </c>
      <c r="GQ257" s="95">
        <f>IF(ISNA(VLOOKUP($B257,'[1]1718  Exp_Rev Access'!$F$7:$GK$318,$GQ$2,FALSE)),"",VLOOKUP($B257,'[1]1718  Exp_Rev Access'!$F$7:$GK$318,$GQ$2,FALSE))</f>
        <v>0</v>
      </c>
      <c r="GR257" s="95">
        <f>IF(ISNA(VLOOKUP($B257,'[1]1718  Exp_Rev Access'!$F$7:$GK$318,$GR$2,FALSE)),"",VLOOKUP($B257,'[1]1718  Exp_Rev Access'!$F$7:$GK$318,$GR$2,FALSE))</f>
        <v>0</v>
      </c>
      <c r="GS257" s="95">
        <f>IF(ISNA(VLOOKUP($B257,'[1]1718  Exp_Rev Access'!$F$7:$GK$318,$GS$2,FALSE)),"",VLOOKUP($B257,'[1]1718  Exp_Rev Access'!$F$7:$GK$318,$GS$2,FALSE))</f>
        <v>0</v>
      </c>
      <c r="GT257" s="95">
        <f>IF(ISNA(VLOOKUP($B257,'[1]1718  Exp_Rev Access'!$F$7:$GK$318,$GT$2,FALSE)),"",VLOOKUP($B257,'[1]1718  Exp_Rev Access'!$F$7:$GK$318,$GT$2,FALSE))</f>
        <v>0</v>
      </c>
      <c r="GU257" s="56">
        <f t="shared" si="704"/>
        <v>6123.14</v>
      </c>
      <c r="GV257" s="92">
        <f t="shared" si="705"/>
        <v>9.1883526902648209E-4</v>
      </c>
      <c r="GW257" s="96">
        <f t="shared" si="706"/>
        <v>13.94443305777596</v>
      </c>
    </row>
    <row r="258" spans="1:222" x14ac:dyDescent="0.3">
      <c r="A258" s="73"/>
      <c r="B258" s="88" t="s">
        <v>554</v>
      </c>
      <c r="C258" s="89" t="s">
        <v>555</v>
      </c>
      <c r="D258" s="75">
        <f>IF(ISNA(VLOOKUP($B258,'[1]1718 enrollment_Rev_Exp by size'!$A$7:H592,3,FALSE)),"",VLOOKUP($B258,'[1]1718 enrollment_Rev_Exp by size'!$A$7:$G$350,3,FALSE))</f>
        <v>359.36</v>
      </c>
      <c r="E258" s="76">
        <f>IF(ISNA(VLOOKUP($B258,'[1]1718 enrollment_Rev_Exp by size'!$A$7:I593,5,FALSE)),"",VLOOKUP($B258,'[1]1718 enrollment_Rev_Exp by size'!$A$7:$G$350,5,FALSE))</f>
        <v>5861194.2999999998</v>
      </c>
      <c r="F258" s="70">
        <f t="shared" si="688"/>
        <v>5861194.2999999998</v>
      </c>
      <c r="G258" s="70">
        <f t="shared" si="689"/>
        <v>0</v>
      </c>
      <c r="H258" s="90">
        <f>IF(ISNA(VLOOKUP($B258,'[1]1718  Exp_Rev Access'!$F$7:$GK$318,3,FALSE)),"",VLOOKUP($B258,'[1]1718  Exp_Rev Access'!$F$7:$GK$318,3,FALSE))</f>
        <v>581070.91</v>
      </c>
      <c r="I258" s="90">
        <f>IF(ISNA(VLOOKUP($B258,'[1]1718  Exp_Rev Access'!$F$7:$GK$318,4,FALSE)),"",VLOOKUP($B258,'[1]1718  Exp_Rev Access'!$F$7:$GK$318,4,FALSE))</f>
        <v>0</v>
      </c>
      <c r="J258" s="90">
        <f>IF(ISNA(VLOOKUP($B258,'[1]1718  Exp_Rev Access'!$F$7:$GK$318,5,FALSE)),"",VLOOKUP($B258,'[1]1718  Exp_Rev Access'!$F$7:$GK$318,5,FALSE))</f>
        <v>0</v>
      </c>
      <c r="K258" s="90">
        <f>IF(ISNA(VLOOKUP($B258,'[1]1718  Exp_Rev Access'!$F$7:$GK$318,6,FALSE)),"-",VLOOKUP($B258,'[1]1718  Exp_Rev Access'!$F$7:$GK$318,6,FALSE))</f>
        <v>127347.16</v>
      </c>
      <c r="L258" s="90">
        <f>IF(ISNA(VLOOKUP($B258,'[1]1718  Exp_Rev Access'!$F$7:$GK$318,7,FALSE)),"",VLOOKUP($B258,'[1]1718  Exp_Rev Access'!$F$7:$GK$318,7,FALSE))</f>
        <v>0</v>
      </c>
      <c r="M258" s="90">
        <f>IF(ISNA(VLOOKUP($B258,'[1]1718  Exp_Rev Access'!$F$7:$GK$318,8,FALSE)),"",VLOOKUP($B258,'[1]1718  Exp_Rev Access'!$F$7:$GK$318,8,FALSE))</f>
        <v>0</v>
      </c>
      <c r="N258" s="56">
        <f t="shared" si="690"/>
        <v>708418.07000000007</v>
      </c>
      <c r="O258" s="91">
        <f t="shared" si="691"/>
        <v>0.12086582251675228</v>
      </c>
      <c r="P258" s="56">
        <f t="shared" si="692"/>
        <v>1971.3325634461266</v>
      </c>
      <c r="Q258" s="90">
        <f>IF(ISNA(VLOOKUP($B258,'[1]1718  Exp_Rev Access'!$F$7:$GK$318,10,FALSE)),"",VLOOKUP($B258,'[1]1718  Exp_Rev Access'!$F$7:$GK$318,10,FALSE))</f>
        <v>0</v>
      </c>
      <c r="R258" s="90">
        <f>IF(ISNA(VLOOKUP($B258,'[1]1718  Exp_Rev Access'!$F$7:$GK$318,11,FALSE)),"",VLOOKUP($B258,'[1]1718  Exp_Rev Access'!$F$7:$GK$318,11,FALSE))</f>
        <v>0</v>
      </c>
      <c r="S258" s="90">
        <f>IF(ISNA(VLOOKUP($B258,'[1]1718  Exp_Rev Access'!$F$7:$GK$318,12,FALSE)),"",VLOOKUP($B258,'[1]1718  Exp_Rev Access'!$F$7:$GK$318,12,FALSE))</f>
        <v>0</v>
      </c>
      <c r="T258" s="90">
        <f>IF(ISNA(VLOOKUP($B258,'[1]1718  Exp_Rev Access'!$F$7:$GK$318,13,FALSE)),"",VLOOKUP($B258,'[1]1718  Exp_Rev Access'!$F$7:$GK$318,13,FALSE))</f>
        <v>0</v>
      </c>
      <c r="U258" s="90">
        <f>IF(ISNA(VLOOKUP($B258,'[1]1718  Exp_Rev Access'!$F$7:$GK$318,14,FALSE)),"",VLOOKUP($B258,'[1]1718  Exp_Rev Access'!$F$7:$GK$318,14,FALSE))</f>
        <v>0</v>
      </c>
      <c r="V258" s="90">
        <f>IF(ISNA(VLOOKUP($B258,'[1]1718  Exp_Rev Access'!$F$7:$GK$318,15,FALSE)),"",VLOOKUP($B258,'[1]1718  Exp_Rev Access'!$F$7:$GK$318,15,FALSE))</f>
        <v>0</v>
      </c>
      <c r="W258" s="90">
        <f>IF(ISNA(VLOOKUP($B258,'[1]1718  Exp_Rev Access'!$F$7:$GK$318,16,FALSE)),"",VLOOKUP($B258,'[1]1718  Exp_Rev Access'!$F$7:$GK$318,16,FALSE))</f>
        <v>0</v>
      </c>
      <c r="X258" s="90">
        <f>IF(ISNA(VLOOKUP($B258,'[1]1718  Exp_Rev Access'!$F$7:$GK$318,17,FALSE)),"",VLOOKUP($B258,'[1]1718  Exp_Rev Access'!$F$7:$GK$318,17,FALSE))</f>
        <v>0</v>
      </c>
      <c r="Y258" s="90">
        <f>IF(ISNA(VLOOKUP($B258,'[1]1718  Exp_Rev Access'!$F$7:$GK$318,18,FALSE)),"",VLOOKUP($B258,'[1]1718  Exp_Rev Access'!$F$7:$GK$318,18,FALSE))</f>
        <v>33673.54</v>
      </c>
      <c r="Z258" s="90">
        <f>IF(ISNA(VLOOKUP($B258,'[1]1718  Exp_Rev Access'!$F$7:$GK$318,19,FALSE)),"",VLOOKUP($B258,'[1]1718  Exp_Rev Access'!$F$7:$GK$318,19,FALSE))</f>
        <v>0</v>
      </c>
      <c r="AA258" s="90">
        <f>IF(ISNA(VLOOKUP($B258,'[1]1718  Exp_Rev Access'!$F$7:$GK$318,20,FALSE)),"",VLOOKUP($B258,'[1]1718  Exp_Rev Access'!$F$7:$GK$318,20,FALSE))</f>
        <v>0</v>
      </c>
      <c r="AB258" s="90">
        <f>IF(ISNA(VLOOKUP($B258,'[1]1718  Exp_Rev Access'!$F$7:$GK$318,21,FALSE)),"",VLOOKUP($B258,'[1]1718  Exp_Rev Access'!$F$7:$GK$318,21,FALSE))</f>
        <v>0</v>
      </c>
      <c r="AC258" s="90">
        <f>IF(ISNA(VLOOKUP($B258,'[1]1718  Exp_Rev Access'!$F$7:$GK$318,22,FALSE)),"",VLOOKUP($B258,'[1]1718  Exp_Rev Access'!$F$7:$GK$318,22,FALSE))</f>
        <v>0</v>
      </c>
      <c r="AD258" s="90">
        <f>IF(ISNA(VLOOKUP($B258,'[1]1718  Exp_Rev Access'!$F$7:$GK$318,23,FALSE)),"",VLOOKUP($B258,'[1]1718  Exp_Rev Access'!$F$7:$GK$318,23,FALSE))</f>
        <v>75128.61</v>
      </c>
      <c r="AE258" s="90">
        <f>IF(ISNA(VLOOKUP($B258,'[1]1718  Exp_Rev Access'!$F$7:$GK$318,24,FALSE)),"",VLOOKUP($B258,'[1]1718  Exp_Rev Access'!$F$7:$GK$318,24,FALSE))</f>
        <v>22783.41</v>
      </c>
      <c r="AF258" s="90">
        <f>IF(ISNA(VLOOKUP($B258,'[1]1718  Exp_Rev Access'!$F$7:$GK$318,25,FALSE)),"",VLOOKUP($B258,'[1]1718  Exp_Rev Access'!$F$7:$GK$318,25,FALSE))</f>
        <v>0</v>
      </c>
      <c r="AG258" s="90">
        <f>IF(ISNA(VLOOKUP($B258,'[1]1718  Exp_Rev Access'!$F$7:$GK$318,26,FALSE)),"",VLOOKUP($B258,'[1]1718  Exp_Rev Access'!$F$7:$GK$318,26,FALSE))</f>
        <v>2000</v>
      </c>
      <c r="AH258" s="90">
        <f>IF(ISNA(VLOOKUP($B258,'[1]1718  Exp_Rev Access'!$F$7:$GK$318,27,FALSE)),"",VLOOKUP($B258,'[1]1718  Exp_Rev Access'!$F$7:$GK$318,27,FALSE))</f>
        <v>286.99</v>
      </c>
      <c r="AI258" s="90">
        <f>IF(ISNA(VLOOKUP($B258,'[1]1718  Exp_Rev Access'!$F$7:$GK$318,28,FALSE)),"",VLOOKUP($B258,'[1]1718  Exp_Rev Access'!$F$7:$GK$318,28,FALSE))</f>
        <v>756.25</v>
      </c>
      <c r="AJ258" s="90">
        <f>IF(ISNA(VLOOKUP($B258,'[1]1718  Exp_Rev Access'!$F$7:$GK$318,29,FALSE)),"",VLOOKUP($B258,'[1]1718  Exp_Rev Access'!$F$7:$GK$318,29,FALSE))</f>
        <v>0</v>
      </c>
      <c r="AK258" s="90">
        <f>IF(ISNA(VLOOKUP($B258,'[1]1718  Exp_Rev Access'!$F$7:$GK$318,30,FALSE)),"",VLOOKUP($B258,'[1]1718  Exp_Rev Access'!$F$7:$GK$318,30,FALSE))</f>
        <v>0</v>
      </c>
      <c r="AL258" s="90">
        <f>IF(ISNA(VLOOKUP($B258,'[1]1718  Exp_Rev Access'!$F$7:$GK$318,31,FALSE)),"",VLOOKUP($B258,'[1]1718  Exp_Rev Access'!$F$7:$GK$318,31,FALSE))</f>
        <v>3865.65</v>
      </c>
      <c r="AM258" s="56">
        <f t="shared" si="693"/>
        <v>138494.44999999998</v>
      </c>
      <c r="AN258" s="92">
        <f t="shared" si="694"/>
        <v>2.3629049458401333E-2</v>
      </c>
      <c r="AO258" s="71">
        <f t="shared" si="695"/>
        <v>385.39194679430091</v>
      </c>
      <c r="AP258" s="90">
        <f>IF(ISNA(VLOOKUP($B258,'[1]1718  Exp_Rev Access'!$F$7:$GK$318,33,FALSE)),"",VLOOKUP($B258,'[1]1718  Exp_Rev Access'!$F$7:$GK$318,33,FALSE))</f>
        <v>3004892.51</v>
      </c>
      <c r="AQ258" s="90">
        <f>IF(ISNA(VLOOKUP($B258,'[1]1718  Exp_Rev Access'!$F$7:$GK$318,34,FALSE)),"",VLOOKUP($B258,'[1]1718  Exp_Rev Access'!$F$7:$GK$318,34,FALSE))</f>
        <v>56374.82</v>
      </c>
      <c r="AR258" s="90">
        <f>IF(ISNA(VLOOKUP($B258,'[1]1718  Exp_Rev Access'!$F$7:$GK$318,35,FALSE)),"",VLOOKUP($B258,'[1]1718  Exp_Rev Access'!$F$7:$GK$318,35,FALSE))</f>
        <v>268618.23999999999</v>
      </c>
      <c r="AS258" s="90">
        <f>IF(ISNA(VLOOKUP($B258,'[1]1718  Exp_Rev Access'!$F$7:$GK$318,36,FALSE)),"",VLOOKUP($B258,'[1]1718  Exp_Rev Access'!$F$7:$GK$318,36,FALSE))</f>
        <v>381871.59</v>
      </c>
      <c r="AT258" s="90">
        <f>IF(ISNA(VLOOKUP($B258,'[1]1718  Exp_Rev Access'!$F$7:$GK$318,37,FALSE)),"",VLOOKUP($B258,'[1]1718  Exp_Rev Access'!$F$7:$GK$318,37,FALSE))</f>
        <v>0</v>
      </c>
      <c r="AU258" s="56">
        <f t="shared" si="696"/>
        <v>3711757.1599999992</v>
      </c>
      <c r="AV258" s="93">
        <f t="shared" si="697"/>
        <v>0.63327659347515564</v>
      </c>
      <c r="AW258" s="56">
        <f t="shared" si="698"/>
        <v>10328.798864648261</v>
      </c>
      <c r="AX258" s="90">
        <f>IF(ISNA(VLOOKUP($B258,'[1]1718  Exp_Rev Access'!$F$7:$GK$318,39,FALSE)),"",VLOOKUP($B258,'[1]1718  Exp_Rev Access'!$F$7:$GK$318,39,FALSE))</f>
        <v>0</v>
      </c>
      <c r="AY258" s="90">
        <f>IF(ISNA(VLOOKUP($B258,'[1]1718  Exp_Rev Access'!$F$7:$GK$318,40,FALSE)),"",VLOOKUP($B258,'[1]1718  Exp_Rev Access'!$F$7:$GK$318,40,FALSE))</f>
        <v>291056.03000000003</v>
      </c>
      <c r="AZ258" s="90">
        <f>IF(ISNA(VLOOKUP($B258,'[1]1718  Exp_Rev Access'!$F$7:$GK$318,41,FALSE)),"",VLOOKUP($B258,'[1]1718  Exp_Rev Access'!$F$7:$GK$318,41,FALSE))</f>
        <v>869.5</v>
      </c>
      <c r="BA258" s="90">
        <f>IF(ISNA(VLOOKUP($B258,'[1]1718  Exp_Rev Access'!$F$7:$GK$318,42,FALSE)),"",VLOOKUP($B258,'[1]1718  Exp_Rev Access'!$F$7:$GK$318,42,FALSE))</f>
        <v>0</v>
      </c>
      <c r="BB258" s="90">
        <f>IF(ISNA(VLOOKUP($B258,'[1]1718  Exp_Rev Access'!$F$7:$GK$318,43,FALSE)),"",VLOOKUP($B258,'[1]1718  Exp_Rev Access'!$F$7:$GK$318,43,FALSE))</f>
        <v>0</v>
      </c>
      <c r="BC258" s="90">
        <f>IF(ISNA(VLOOKUP($B258,'[1]1718  Exp_Rev Access'!$F$7:$GK$318,44,FALSE)),"",VLOOKUP($B258,'[1]1718  Exp_Rev Access'!$F$7:$GK$318,44,FALSE))</f>
        <v>78980.28</v>
      </c>
      <c r="BD258" s="90">
        <f>IF(ISNA(VLOOKUP($B258,'[1]1718  Exp_Rev Access'!$F$7:$GK$318,45,FALSE)),"",VLOOKUP($B258,'[1]1718  Exp_Rev Access'!$F$7:$GK$318,45,FALSE))</f>
        <v>0</v>
      </c>
      <c r="BE258" s="90">
        <f>IF(ISNA(VLOOKUP($B258,'[1]1718  Exp_Rev Access'!$F$7:$GK$318,46,FALSE)),"",VLOOKUP($B258,'[1]1718  Exp_Rev Access'!$F$7:$GK$318,46,FALSE))</f>
        <v>19296.95</v>
      </c>
      <c r="BF258" s="90">
        <f>IF(ISNA(VLOOKUP($B258,'[1]1718  Exp_Rev Access'!$F$7:$GK$318,47,FALSE)),"",VLOOKUP($B258,'[1]1718  Exp_Rev Access'!$F$7:$GK$318,47,FALSE))</f>
        <v>0</v>
      </c>
      <c r="BG258" s="90">
        <f>IF(ISNA(VLOOKUP($B258,'[1]1718  Exp_Rev Access'!$F$7:$GK$318,48,FALSE)),"",VLOOKUP($B258,'[1]1718  Exp_Rev Access'!$F$7:$GK$318,48,FALSE))</f>
        <v>9886.39</v>
      </c>
      <c r="BH258" s="90">
        <f>IF(ISNA(VLOOKUP($B258,'[1]1718  Exp_Rev Access'!$F$7:$GK$318,49,FALSE)),"",VLOOKUP($B258,'[1]1718  Exp_Rev Access'!$F$7:$GK$318,49,FALSE))</f>
        <v>8159.45</v>
      </c>
      <c r="BI258" s="90">
        <f>IF(ISNA(VLOOKUP($B258,'[1]1718  Exp_Rev Access'!$F$7:$GK$318,50,FALSE)),"",VLOOKUP($B258,'[1]1718  Exp_Rev Access'!$F$7:$GK$318,50,FALSE))</f>
        <v>0</v>
      </c>
      <c r="BJ258" s="90">
        <f>IF(ISNA(VLOOKUP($B258,'[1]1718  Exp_Rev Access'!$F$7:$GK$318,51,FALSE)),"",VLOOKUP($B258,'[1]1718  Exp_Rev Access'!$F$7:$GK$318,51,FALSE))</f>
        <v>4722.04</v>
      </c>
      <c r="BK258" s="90">
        <f>IF(ISNA(VLOOKUP($B258,'[1]1718  Exp_Rev Access'!$F$7:$GK$318,52,FALSE)),"",VLOOKUP($B258,'[1]1718  Exp_Rev Access'!$F$7:$GK$318,52,FALSE))</f>
        <v>431329.21</v>
      </c>
      <c r="BL258" s="90">
        <f>IF(ISNA(VLOOKUP($B258,'[1]1718  Exp_Rev Access'!$F$7:$GK$318,53,FALSE)),"",VLOOKUP($B258,'[1]1718  Exp_Rev Access'!$F$7:$GK$318,53,FALSE))</f>
        <v>0</v>
      </c>
      <c r="BM258" s="90">
        <f>IF(ISNA(VLOOKUP($B258,'[1]1718  Exp_Rev Access'!$F$7:$GK$318,54,FALSE)),"",VLOOKUP($B258,'[1]1718  Exp_Rev Access'!$F$7:$GK$318,54,FALSE))</f>
        <v>0</v>
      </c>
      <c r="BN258" s="90">
        <f>IF(ISNA(VLOOKUP($B258,'[1]1718  Exp_Rev Access'!$F$7:$GK$318,55,FALSE)),"",VLOOKUP($B258,'[1]1718  Exp_Rev Access'!$F$7:$GK$318,55,FALSE))</f>
        <v>0</v>
      </c>
      <c r="BO258" s="90">
        <f>IF(ISNA(VLOOKUP($B258,'[1]1718  Exp_Rev Access'!$F$7:$GK$318,56,FALSE)),"",VLOOKUP($B258,'[1]1718  Exp_Rev Access'!$F$7:$GK$318,56,FALSE))</f>
        <v>0</v>
      </c>
      <c r="BP258" s="90">
        <f>IF(ISNA(VLOOKUP($B258,'[1]1718  Exp_Rev Access'!$F$7:$GK$318,57,FALSE)),"",VLOOKUP($B258,'[1]1718  Exp_Rev Access'!$F$7:$GK$318,57,FALSE))</f>
        <v>0</v>
      </c>
      <c r="BQ258" s="90">
        <f>IF(ISNA(VLOOKUP($B258,'[1]1718  Exp_Rev Access'!$F$7:$GK$318,58,FALSE)),"",VLOOKUP($B258,'[1]1718  Exp_Rev Access'!$F$7:$GK$318,58,FALSE))</f>
        <v>87774.57</v>
      </c>
      <c r="BR258" s="90">
        <f>IF(ISNA(VLOOKUP($B258,'[1]1718  Exp_Rev Access'!$F$7:$GK$318,59,FALSE)),"",VLOOKUP($B258,'[1]1718  Exp_Rev Access'!$F$7:$GK$318,59,FALSE))</f>
        <v>0</v>
      </c>
      <c r="BS258" s="90">
        <f>IF(ISNA(VLOOKUP($B258,'[1]1718  Exp_Rev Access'!$F$7:$GK$318,60,FALSE)),"",VLOOKUP($B258,'[1]1718  Exp_Rev Access'!$F$7:$GK$318,60,FALSE))</f>
        <v>0</v>
      </c>
      <c r="BT258" s="90">
        <f>IF(ISNA(VLOOKUP($B258,'[1]1718  Exp_Rev Access'!$F$7:$GK$318,61,FALSE)),"",VLOOKUP($B258,'[1]1718  Exp_Rev Access'!$F$7:$GK$318,61,FALSE))</f>
        <v>0</v>
      </c>
      <c r="BU258" s="90">
        <f>IF(ISNA(VLOOKUP($B258,'[1]1718  Exp_Rev Access'!$F$7:$GK$318,62,FALSE)),"",VLOOKUP($B258,'[1]1718  Exp_Rev Access'!$F$7:$GK$318,62,FALSE))</f>
        <v>0</v>
      </c>
      <c r="BV258" s="56">
        <f t="shared" si="571"/>
        <v>932074.42000000016</v>
      </c>
      <c r="BW258" s="92">
        <f t="shared" si="699"/>
        <v>0.1590246581656575</v>
      </c>
      <c r="BX258" s="71">
        <f t="shared" si="700"/>
        <v>2593.7066451469282</v>
      </c>
      <c r="BY258" s="90">
        <f>IF(ISNA(VLOOKUP($B258,'[1]1718  Exp_Rev Access'!$F$7:$GK$318,64,FALSE)),"",VLOOKUP($B258,'[1]1718  Exp_Rev Access'!$F$7:$GK$318,64,FALSE))</f>
        <v>0</v>
      </c>
      <c r="BZ258" s="90">
        <f>IF(ISNA(VLOOKUP($B258,'[1]1718  Exp_Rev Access'!$F$7:$GK$318,65,FALSE)),"",VLOOKUP($B258,'[1]1718  Exp_Rev Access'!$F$7:$GK$318,65,FALSE))</f>
        <v>0</v>
      </c>
      <c r="CA258" s="90">
        <f>IF(ISNA(VLOOKUP($B258,'[1]1718  Exp_Rev Access'!$F$7:$GK$318,66,FALSE)),"",VLOOKUP($B258,'[1]1718  Exp_Rev Access'!$F$7:$GK$318,66,FALSE))</f>
        <v>0</v>
      </c>
      <c r="CB258" s="90">
        <f>IF(ISNA(VLOOKUP($B258,'[1]1718  Exp_Rev Access'!$F$7:$GK$318,67,FALSE)),"",VLOOKUP($B258,'[1]1718  Exp_Rev Access'!$F$7:$GK$318,67,FALSE))</f>
        <v>0</v>
      </c>
      <c r="CC258" s="90">
        <f>IF(ISNA(VLOOKUP($B258,'[1]1718  Exp_Rev Access'!$F$7:$GK$318,68,FALSE)),"",VLOOKUP($B258,'[1]1718  Exp_Rev Access'!$F$7:$GK$318,68,FALSE))</f>
        <v>0</v>
      </c>
      <c r="CD258" s="90">
        <f>IF(ISNA(VLOOKUP($B258,'[1]1718  Exp_Rev Access'!$F$7:$GK$318,69,FALSE)),"",VLOOKUP($B258,'[1]1718  Exp_Rev Access'!$F$7:$GK$318,69,FALSE))</f>
        <v>0</v>
      </c>
      <c r="CE258" s="56">
        <f t="shared" si="566"/>
        <v>0</v>
      </c>
      <c r="CF258" s="92">
        <f t="shared" si="591"/>
        <v>0</v>
      </c>
      <c r="CG258" s="78">
        <f t="shared" si="592"/>
        <v>0</v>
      </c>
      <c r="CH258" s="90">
        <f>IF(ISNA(VLOOKUP($B258,'[1]1718  Exp_Rev Access'!$F$7:$GK$318,$CH$2,FALSE)),"",VLOOKUP($B258,'[1]1718  Exp_Rev Access'!$F$7:$GK$318,$CH$2,FALSE))</f>
        <v>0</v>
      </c>
      <c r="CI258" s="90">
        <f>IF(ISNA(VLOOKUP($B258,'[1]1718  Exp_Rev Access'!$F$7:$GK$318,$CI$2,FALSE)),"",VLOOKUP($B258,'[1]1718  Exp_Rev Access'!$F$7:$GK$318,$CI$2,FALSE))</f>
        <v>0</v>
      </c>
      <c r="CJ258" s="90">
        <f>IF(ISNA(VLOOKUP($B258,'[1]1718  Exp_Rev Access'!$F$7:$GK$318,$CJ$2,FALSE)),"",VLOOKUP($B258,'[1]1718  Exp_Rev Access'!$F$7:$GK$318,$CJ$2,FALSE))</f>
        <v>0</v>
      </c>
      <c r="CK258" s="90">
        <f>IF(ISNA(VLOOKUP($B258,'[1]1718  Exp_Rev Access'!$F$7:$GK$318,$CK$2,FALSE)),"",VLOOKUP($B258,'[1]1718  Exp_Rev Access'!$F$7:$GK$318,$CK$2,FALSE))</f>
        <v>0</v>
      </c>
      <c r="CL258" s="90">
        <f>IF(ISNA(VLOOKUP($B258,'[1]1718  Exp_Rev Access'!$F$7:$GK$318,$CL$2,FALSE)),"",VLOOKUP($B258,'[1]1718  Exp_Rev Access'!$F$7:$GK$318,$CL$2,FALSE))</f>
        <v>0</v>
      </c>
      <c r="CM258" s="90">
        <f>IF(ISNA(VLOOKUP($B258,'[1]1718  Exp_Rev Access'!$F$7:$GK$318,$CM$2,FALSE)),"",VLOOKUP($B258,'[1]1718  Exp_Rev Access'!$F$7:$GK$318,$CM$2,FALSE))</f>
        <v>0</v>
      </c>
      <c r="CN258" s="90">
        <f>IF(ISNA(VLOOKUP($B258,'[1]1718  Exp_Rev Access'!$F$7:$GK$318,$CN$2,FALSE)),"",VLOOKUP($B258,'[1]1718  Exp_Rev Access'!$F$7:$GK$318,$CN$2,FALSE))</f>
        <v>0</v>
      </c>
      <c r="CO258" s="90">
        <f>IF(ISNA(VLOOKUP($B258,'[1]1718  Exp_Rev Access'!$F$7:$GK$318,$CO$2,FALSE)),"",VLOOKUP($B258,'[1]1718  Exp_Rev Access'!$F$7:$GK$318,$CO$2,FALSE))</f>
        <v>0</v>
      </c>
      <c r="CP258" s="90">
        <f>IF(ISNA(VLOOKUP($B258,'[1]1718  Exp_Rev Access'!$F$7:$GK$318,$CP$2,FALSE)),"",VLOOKUP($B258,'[1]1718  Exp_Rev Access'!$F$7:$GK$318,$CP$2,FALSE))</f>
        <v>0</v>
      </c>
      <c r="CQ258" s="90">
        <f>IF(ISNA(VLOOKUP($B258,'[1]1718  Exp_Rev Access'!$F$7:$GK$318,$CQ$2,FALSE)),"",VLOOKUP($B258,'[1]1718  Exp_Rev Access'!$F$7:$GK$318,$CQ$2,FALSE))</f>
        <v>44362.89</v>
      </c>
      <c r="CR258" s="90">
        <f>IF(ISNA(VLOOKUP($B258,'[1]1718  Exp_Rev Access'!$F$7:$GK$318,$CR$2,FALSE)),"",VLOOKUP($B258,'[1]1718  Exp_Rev Access'!$F$7:$GK$318,$CR$2,FALSE))</f>
        <v>0</v>
      </c>
      <c r="CS258" s="90">
        <f>IF(ISNA(VLOOKUP($B258,'[1]1718  Exp_Rev Access'!$F$7:$GK$318,$CS$2,FALSE)),"",VLOOKUP($B258,'[1]1718  Exp_Rev Access'!$F$7:$GK$318,$CS$2,FALSE))</f>
        <v>3562.36</v>
      </c>
      <c r="CT258" s="90">
        <f>IF(ISNA(VLOOKUP($B258,'[1]1718  Exp_Rev Access'!$F$7:$GK$318,$CT$2,FALSE)),"",VLOOKUP($B258,'[1]1718  Exp_Rev Access'!$F$7:$GK$318,$CT$2,FALSE))</f>
        <v>0</v>
      </c>
      <c r="CU258" s="90">
        <f>IF(ISNA(VLOOKUP($B258,'[1]1718  Exp_Rev Access'!$F$7:$GK$318,$CU$2,FALSE)),"",VLOOKUP($B258,'[1]1718  Exp_Rev Access'!$F$7:$GK$318,$CU$2,FALSE))</f>
        <v>75312.25</v>
      </c>
      <c r="CV258" s="90">
        <f>IF(ISNA(VLOOKUP($B258,'[1]1718  Exp_Rev Access'!$F$7:$GK$318,$CV$2,FALSE)),"",VLOOKUP($B258,'[1]1718  Exp_Rev Access'!$F$7:$GK$318,$CV$2,FALSE))</f>
        <v>905.68</v>
      </c>
      <c r="CW258" s="90">
        <f>IF(ISNA(VLOOKUP($B258,'[1]1718  Exp_Rev Access'!$F$7:$GK$318,$CW$2,FALSE)),"",VLOOKUP($B258,'[1]1718  Exp_Rev Access'!$F$7:$GK$318,$CW$2,FALSE))</f>
        <v>0</v>
      </c>
      <c r="CX258" s="90">
        <f>IF(ISNA(VLOOKUP($B258,'[1]1718  Exp_Rev Access'!$F$7:$GK$318,$CX$2,FALSE)),"",VLOOKUP($B258,'[1]1718  Exp_Rev Access'!$F$7:$GK$318,$CX$2,FALSE))</f>
        <v>0</v>
      </c>
      <c r="CY258" s="90">
        <f>IF(ISNA(VLOOKUP($B258,'[1]1718  Exp_Rev Access'!$F$7:$GK$318,$CY$2,FALSE)),"",VLOOKUP($B258,'[1]1718  Exp_Rev Access'!$F$7:$GK$318,$CY$2,FALSE))</f>
        <v>0</v>
      </c>
      <c r="CZ258" s="90">
        <f>IF(ISNA(VLOOKUP($B258,'[1]1718  Exp_Rev Access'!$F$7:$GK$318,$CZ$2,FALSE)),"",VLOOKUP($B258,'[1]1718  Exp_Rev Access'!$F$7:$GK$318,$CZ$2,FALSE))</f>
        <v>0</v>
      </c>
      <c r="DA258" s="90">
        <f>IF(ISNA(VLOOKUP($B258,'[1]1718  Exp_Rev Access'!$F$7:$GK$318,$DA$2,FALSE)),"",VLOOKUP($B258,'[1]1718  Exp_Rev Access'!$F$7:$GK$318,$DA$2,FALSE))</f>
        <v>0</v>
      </c>
      <c r="DB258" s="90">
        <f>IF(ISNA(VLOOKUP($B258,'[1]1718  Exp_Rev Access'!$F$7:$GK$318,$DB$2,FALSE)),"",VLOOKUP($B258,'[1]1718  Exp_Rev Access'!$F$7:$GK$318,$DB$2,FALSE))</f>
        <v>0</v>
      </c>
      <c r="DC258" s="90">
        <f>IF(ISNA(VLOOKUP($B258,'[1]1718  Exp_Rev Access'!$F$7:$GK$318,$DC$2,FALSE)),"",VLOOKUP($B258,'[1]1718  Exp_Rev Access'!$F$7:$GK$318,$DC$2,FALSE))</f>
        <v>0</v>
      </c>
      <c r="DD258" s="90">
        <f>IF(ISNA(VLOOKUP($B258,'[1]1718  Exp_Rev Access'!$F$7:$GK$318,$DD$2,FALSE)),"",VLOOKUP($B258,'[1]1718  Exp_Rev Access'!$F$7:$GK$318,$DD$2,FALSE))</f>
        <v>0</v>
      </c>
      <c r="DE258" s="90">
        <f>IF(ISNA(VLOOKUP($B258,'[1]1718  Exp_Rev Access'!$F$7:$GK$318,$DE$2,FALSE)),"",VLOOKUP($B258,'[1]1718  Exp_Rev Access'!$F$7:$GK$318,$DE$2,FALSE))</f>
        <v>0</v>
      </c>
      <c r="DF258" s="90">
        <f>IF(ISNA(VLOOKUP($B258,'[1]1718  Exp_Rev Access'!$F$7:$GK$318,$DF$2,FALSE)),"",VLOOKUP($B258,'[1]1718  Exp_Rev Access'!$F$7:$GK$318,$DF$2,FALSE))</f>
        <v>0</v>
      </c>
      <c r="DG258" s="90">
        <f>IF(ISNA(VLOOKUP($B258,'[1]1718  Exp_Rev Access'!$F$7:$GK$318,$DG$2,FALSE)),"",VLOOKUP($B258,'[1]1718  Exp_Rev Access'!$F$7:$GK$318,$DG$2,FALSE))</f>
        <v>0</v>
      </c>
      <c r="DH258" s="90">
        <f>IF(ISNA(VLOOKUP($B258,'[1]1718  Exp_Rev Access'!$F$7:$GK$318,$DH$2,FALSE)),"",VLOOKUP($B258,'[1]1718  Exp_Rev Access'!$F$7:$GK$318,$DH$2,FALSE))</f>
        <v>0</v>
      </c>
      <c r="DI258" s="90">
        <f>IF(ISNA(VLOOKUP($B258,'[1]1718  Exp_Rev Access'!$F$7:$GK$318,$DI$2,FALSE)),"",VLOOKUP($B258,'[1]1718  Exp_Rev Access'!$F$7:$GK$318,$DI$2,FALSE))</f>
        <v>119960.57</v>
      </c>
      <c r="DJ258" s="90">
        <f>IF(ISNA(VLOOKUP($B258,'[1]1718  Exp_Rev Access'!$F$7:$GK$318,$DJ$2,FALSE)),"",VLOOKUP($B258,'[1]1718  Exp_Rev Access'!$F$7:$GK$318,$DJ$2,FALSE))</f>
        <v>0</v>
      </c>
      <c r="DK258" s="90">
        <f>IF(ISNA(VLOOKUP($B258,'[1]1718  Exp_Rev Access'!$F$7:$GK$318,$DK$2,FALSE)),"",VLOOKUP($B258,'[1]1718  Exp_Rev Access'!$F$7:$GK$318,$DK$2,FALSE))</f>
        <v>13620.81</v>
      </c>
      <c r="DL258" s="90">
        <f>IF(ISNA(VLOOKUP($B258,'[1]1718  Exp_Rev Access'!$F$7:$GK$318,$DL$2,FALSE)),"",VLOOKUP($B258,'[1]1718  Exp_Rev Access'!$F$7:$GK$318,$DL$2,FALSE))</f>
        <v>0</v>
      </c>
      <c r="DM258" s="90">
        <f>IF(ISNA(VLOOKUP($B258,'[1]1718  Exp_Rev Access'!$F$7:$GK$318,$DM$2,FALSE)),"",VLOOKUP($B258,'[1]1718  Exp_Rev Access'!$F$7:$GK$318,$DM$2,FALSE))</f>
        <v>0</v>
      </c>
      <c r="DN258" s="90">
        <f>IF(ISNA(VLOOKUP($B258,'[1]1718  Exp_Rev Access'!$F$7:$GK$318,$DN$2,FALSE)),"",VLOOKUP($B258,'[1]1718  Exp_Rev Access'!$F$7:$GK$318,$DN$2,FALSE))</f>
        <v>0</v>
      </c>
      <c r="DO258" s="90">
        <f>IF(ISNA(VLOOKUP($B258,'[1]1718  Exp_Rev Access'!$F$7:$GK$318,$DO$2,FALSE)),"",VLOOKUP($B258,'[1]1718  Exp_Rev Access'!$F$7:$GK$318,$DO$2,FALSE))</f>
        <v>0</v>
      </c>
      <c r="DP258" s="90">
        <f>IF(ISNA(VLOOKUP($B258,'[1]1718  Exp_Rev Access'!$F$7:$GK$318,$DP$2,FALSE)),"",VLOOKUP($B258,'[1]1718  Exp_Rev Access'!$F$7:$GK$318,$DP$2,FALSE))</f>
        <v>0</v>
      </c>
      <c r="DQ258" s="90">
        <f>IF(ISNA(VLOOKUP($B258,'[1]1718  Exp_Rev Access'!$F$7:$GK$318,$DQ$2,FALSE)),"",VLOOKUP($B258,'[1]1718  Exp_Rev Access'!$F$7:$GK$318,$DQ$2,FALSE))</f>
        <v>0</v>
      </c>
      <c r="DR258" s="90">
        <f>IF(ISNA(VLOOKUP($B258,'[1]1718  Exp_Rev Access'!$F$7:$GK$318,$DR$2,FALSE)),"",VLOOKUP($B258,'[1]1718  Exp_Rev Access'!$F$7:$GK$318,$DR$2,FALSE))</f>
        <v>0</v>
      </c>
      <c r="DS258" s="90">
        <f>IF(ISNA(VLOOKUP($B258,'[1]1718  Exp_Rev Access'!$F$7:$GK$318,$DS$2,FALSE)),"",VLOOKUP($B258,'[1]1718  Exp_Rev Access'!$F$7:$GK$318,$DS$2,FALSE))</f>
        <v>0</v>
      </c>
      <c r="DT258" s="90">
        <f>IF(ISNA(VLOOKUP($B258,'[1]1718  Exp_Rev Access'!$F$7:$GK$318,$DT$2,FALSE)),"",VLOOKUP($B258,'[1]1718  Exp_Rev Access'!$F$7:$GK$318,$DT$2,FALSE))</f>
        <v>0</v>
      </c>
      <c r="DU258" s="90">
        <f>IF(ISNA(VLOOKUP($B258,'[1]1718  Exp_Rev Access'!$F$7:$GK$318,$DU$2,FALSE)),"",VLOOKUP($B258,'[1]1718  Exp_Rev Access'!$F$7:$GK$318,$DU$2,FALSE))</f>
        <v>0</v>
      </c>
      <c r="DV258" s="90">
        <f>IF(ISNA(VLOOKUP($B258,'[1]1718  Exp_Rev Access'!$F$7:$GK$318,$DV$2,FALSE)),"",VLOOKUP($B258,'[1]1718  Exp_Rev Access'!$F$7:$GK$318,$DV$2,FALSE))</f>
        <v>0</v>
      </c>
      <c r="DW258" s="90">
        <f>IF(ISNA(VLOOKUP($B258,'[1]1718  Exp_Rev Access'!$F$7:$GK$318,$DW$2,FALSE)),"",VLOOKUP($B258,'[1]1718  Exp_Rev Access'!$F$7:$GK$318,$DW$2,FALSE))</f>
        <v>0</v>
      </c>
      <c r="DX258" s="90">
        <f>IF(ISNA(VLOOKUP($B258,'[1]1718  Exp_Rev Access'!$F$7:$GK$318,$DX$2,FALSE)),"",VLOOKUP($B258,'[1]1718  Exp_Rev Access'!$F$7:$GK$318,$DX$2,FALSE))</f>
        <v>0</v>
      </c>
      <c r="DY258" s="90">
        <f>IF(ISNA(VLOOKUP($B258,'[1]1718  Exp_Rev Access'!$F$7:$GK$318,$DY$2,FALSE)),"",VLOOKUP($B258,'[1]1718  Exp_Rev Access'!$F$7:$GK$318,$DY$2,FALSE))</f>
        <v>0</v>
      </c>
      <c r="DZ258" s="90">
        <f>IF(ISNA(VLOOKUP($B258,'[1]1718  Exp_Rev Access'!$F$7:$GK$318,$DZ$2,FALSE)),"",VLOOKUP($B258,'[1]1718  Exp_Rev Access'!$F$7:$GK$318,$DZ$2,FALSE))</f>
        <v>0</v>
      </c>
      <c r="EA258" s="90">
        <f>IF(ISNA(VLOOKUP($B258,'[1]1718  Exp_Rev Access'!$F$7:$GK$318,$EA$2,FALSE)),"",VLOOKUP($B258,'[1]1718  Exp_Rev Access'!$F$7:$GK$318,$EA$2,FALSE))</f>
        <v>0</v>
      </c>
      <c r="EB258" s="90">
        <f>IF(ISNA(VLOOKUP($B258,'[1]1718  Exp_Rev Access'!$F$7:$GK$318,$EB$2,FALSE)),"",VLOOKUP($B258,'[1]1718  Exp_Rev Access'!$F$7:$GK$318,$EB$2,FALSE))</f>
        <v>0</v>
      </c>
      <c r="EC258" s="90">
        <f>IF(ISNA(VLOOKUP($B258,'[1]1718  Exp_Rev Access'!$F$7:$GK$318,$EC$2,FALSE)),"",VLOOKUP($B258,'[1]1718  Exp_Rev Access'!$F$7:$GK$318,$EC$2,FALSE))</f>
        <v>0</v>
      </c>
      <c r="ED258" s="90">
        <f>IF(ISNA(VLOOKUP($B258,'[1]1718  Exp_Rev Access'!$F$7:$GK$318,$ED$2,FALSE)),"",VLOOKUP($B258,'[1]1718  Exp_Rev Access'!$F$7:$GK$318,$ED$2,FALSE))</f>
        <v>0</v>
      </c>
      <c r="EE258" s="90">
        <f>IF(ISNA(VLOOKUP($B258,'[1]1718  Exp_Rev Access'!$F$7:$GK$318,$EE$2,FALSE)),"",VLOOKUP($B258,'[1]1718  Exp_Rev Access'!$F$7:$GK$318,$EE$2,FALSE))</f>
        <v>0</v>
      </c>
      <c r="EF258" s="90">
        <f>IF(ISNA(VLOOKUP($B258,'[1]1718  Exp_Rev Access'!$F$7:$GK$318,$EF$2,FALSE)),"",VLOOKUP($B258,'[1]1718  Exp_Rev Access'!$F$7:$GK$318,$EF$2,FALSE))</f>
        <v>0</v>
      </c>
      <c r="EG258" s="90">
        <f>IF(ISNA(VLOOKUP($B258,'[1]1718  Exp_Rev Access'!$F$7:$GK$318,$EG$2,FALSE)),"",VLOOKUP($B258,'[1]1718  Exp_Rev Access'!$F$7:$GK$318,$EG$2,FALSE))</f>
        <v>0</v>
      </c>
      <c r="EH258" s="90">
        <f>IF(ISNA(VLOOKUP($B258,'[1]1718  Exp_Rev Access'!$F$7:$GK$318,$EH$2,FALSE)),"",VLOOKUP($B258,'[1]1718  Exp_Rev Access'!$F$7:$GK$318,$EH$2,FALSE))</f>
        <v>0</v>
      </c>
      <c r="EI258" s="90">
        <f>IF(ISNA(VLOOKUP($B258,'[1]1718  Exp_Rev Access'!$F$7:$GK$318,$EI$2,FALSE)),"",VLOOKUP($B258,'[1]1718  Exp_Rev Access'!$F$7:$GK$318,$EI$2,FALSE))</f>
        <v>0</v>
      </c>
      <c r="EJ258" s="90">
        <f>IF(ISNA(VLOOKUP($B258,'[1]1718  Exp_Rev Access'!$F$7:$GK$318,$EJ$2,FALSE)),"",VLOOKUP($B258,'[1]1718  Exp_Rev Access'!$F$7:$GK$318,$EJ$2,FALSE))</f>
        <v>0</v>
      </c>
      <c r="EK258" s="90">
        <f>IF(ISNA(VLOOKUP($B258,'[1]1718  Exp_Rev Access'!$F$7:$GK$318,$EK$2,FALSE)),"",VLOOKUP($B258,'[1]1718  Exp_Rev Access'!$F$7:$GK$318,$EK$2,FALSE))</f>
        <v>0</v>
      </c>
      <c r="EL258" s="90">
        <f>IF(ISNA(VLOOKUP($B258,'[1]1718  Exp_Rev Access'!$F$7:$GK$318,$EL$2,FALSE)),"",VLOOKUP($B258,'[1]1718  Exp_Rev Access'!$F$7:$GK$318,$EL$2,FALSE))</f>
        <v>0</v>
      </c>
      <c r="EM258" s="90">
        <f>IF(ISNA(VLOOKUP($B258,'[1]1718  Exp_Rev Access'!$F$7:$GK$318,$EM$2,FALSE)),"",VLOOKUP($B258,'[1]1718  Exp_Rev Access'!$F$7:$GK$318,$EM$2,FALSE))</f>
        <v>0</v>
      </c>
      <c r="EN258" s="90">
        <f>IF(ISNA(VLOOKUP($B258,'[1]1718  Exp_Rev Access'!$F$7:$GK$318,$EN$2,FALSE)),"",VLOOKUP($B258,'[1]1718  Exp_Rev Access'!$F$7:$GK$318,$EN$2,FALSE))</f>
        <v>0</v>
      </c>
      <c r="EO258" s="90">
        <f>IF(ISNA(VLOOKUP($B258,'[1]1718  Exp_Rev Access'!$F$7:$GK$318,$EO$2,FALSE)),"",VLOOKUP($B258,'[1]1718  Exp_Rev Access'!$F$7:$GK$318,$EO$2,FALSE))</f>
        <v>0</v>
      </c>
      <c r="EP258" s="90">
        <f>IF(ISNA(VLOOKUP($B258,'[1]1718  Exp_Rev Access'!$F$7:$GK$318,$EP$2,FALSE)),"",VLOOKUP($B258,'[1]1718  Exp_Rev Access'!$F$7:$GK$318,$EP$2,FALSE))</f>
        <v>0</v>
      </c>
      <c r="EQ258" s="90">
        <f>IF(ISNA(VLOOKUP($B258,'[1]1718  Exp_Rev Access'!$F$7:$GK$318,$EQ$2,FALSE)),"",VLOOKUP($B258,'[1]1718  Exp_Rev Access'!$F$7:$GK$318,$EQ$2,FALSE))</f>
        <v>0</v>
      </c>
      <c r="ER258" s="90">
        <f>IF(ISNA(VLOOKUP($B258,'[1]1718  Exp_Rev Access'!$F$7:$GK$318,$ER$2,FALSE)),"",VLOOKUP($B258,'[1]1718  Exp_Rev Access'!$F$7:$GK$318,$ER$2,FALSE))</f>
        <v>0</v>
      </c>
      <c r="ES258" s="90">
        <f>IF(ISNA(VLOOKUP($B258,'[1]1718  Exp_Rev Access'!$F$7:$GK$318,$ES$2,FALSE)),"",VLOOKUP($B258,'[1]1718  Exp_Rev Access'!$F$7:$GK$318,$ES$2,FALSE))</f>
        <v>0</v>
      </c>
      <c r="ET258" s="90">
        <f>IF(ISNA(VLOOKUP($B258,'[1]1718  Exp_Rev Access'!$F$7:$GK$318,$ET$2,FALSE)),"",VLOOKUP($B258,'[1]1718  Exp_Rev Access'!$F$7:$GK$318,$ET$2,FALSE))</f>
        <v>0</v>
      </c>
      <c r="EU258" s="90">
        <f>IF(ISNA(VLOOKUP($B258,'[1]1718  Exp_Rev Access'!$F$7:$GK$318,$EU$2,FALSE)),"",VLOOKUP($B258,'[1]1718  Exp_Rev Access'!$F$7:$GK$318,$EU$2,FALSE))</f>
        <v>0</v>
      </c>
      <c r="EV258" s="90">
        <f>IF(ISNA(VLOOKUP($B258,'[1]1718  Exp_Rev Access'!$F$7:$GK$318,$EV$2,FALSE)),"",VLOOKUP($B258,'[1]1718  Exp_Rev Access'!$F$7:$GK$318,$EV$2,FALSE))</f>
        <v>0</v>
      </c>
      <c r="EW258" s="90">
        <f>IF(ISNA(VLOOKUP($B258,'[1]1718  Exp_Rev Access'!$F$7:$GK$318,$EW$2,FALSE)),"",VLOOKUP($B258,'[1]1718  Exp_Rev Access'!$F$7:$GK$318,$EW$2,FALSE))</f>
        <v>0</v>
      </c>
      <c r="EX258" s="90">
        <f>IF(ISNA(VLOOKUP($B258,'[1]1718  Exp_Rev Access'!$F$7:$GK$318,$EX$2,FALSE)),"",VLOOKUP($B258,'[1]1718  Exp_Rev Access'!$F$7:$GK$318,$EX$2,FALSE))</f>
        <v>0</v>
      </c>
      <c r="EY258" s="90">
        <f>IF(ISNA(VLOOKUP($B258,'[1]1718  Exp_Rev Access'!$F$7:$GK$318,$EY$2,FALSE)),"",VLOOKUP($B258,'[1]1718  Exp_Rev Access'!$F$7:$GK$318,$EY$2,FALSE))</f>
        <v>0</v>
      </c>
      <c r="EZ258" s="90">
        <f>IF(ISNA(VLOOKUP($B258,'[1]1718  Exp_Rev Access'!$F$7:$GK$318,$EZ$2,FALSE)),"",VLOOKUP($B258,'[1]1718  Exp_Rev Access'!$F$7:$GK$318,$EZ$2,FALSE))</f>
        <v>0</v>
      </c>
      <c r="FA258" s="90">
        <f>IF(ISNA(VLOOKUP($B258,'[1]1718  Exp_Rev Access'!$F$7:$GK$318,$FA$2,FALSE)),"",VLOOKUP($B258,'[1]1718  Exp_Rev Access'!$F$7:$GK$318,$FA$2,FALSE))</f>
        <v>0</v>
      </c>
      <c r="FB258" s="90">
        <f>IF(ISNA(VLOOKUP($B258,'[1]1718  Exp_Rev Access'!$F$7:$GK$318,$FB$2,FALSE)),"",VLOOKUP($B258,'[1]1718  Exp_Rev Access'!$F$7:$GK$318,$FB$2,FALSE))</f>
        <v>0</v>
      </c>
      <c r="FC258" s="90">
        <f>IF(ISNA(VLOOKUP($B258,'[1]1718  Exp_Rev Access'!$F$7:$GK$318,$FC$2,FALSE)),"",VLOOKUP($B258,'[1]1718  Exp_Rev Access'!$F$7:$GK$318,$FC$2,FALSE))</f>
        <v>0</v>
      </c>
      <c r="FD258" s="90">
        <f>IF(ISNA(VLOOKUP($B258,'[1]1718  Exp_Rev Access'!$F$7:$GK$318,$FD$2,FALSE)),"",VLOOKUP($B258,'[1]1718  Exp_Rev Access'!$F$7:$GK$318,$FD$2,FALSE))</f>
        <v>0</v>
      </c>
      <c r="FE258" s="90">
        <f>IF(ISNA(VLOOKUP($B258,'[1]1718  Exp_Rev Access'!$F$7:$GK$318,$FE$2,FALSE)),"",VLOOKUP($B258,'[1]1718  Exp_Rev Access'!$F$7:$GK$318,$FE$2,FALSE))</f>
        <v>0</v>
      </c>
      <c r="FF258" s="90">
        <f>IF(ISNA(VLOOKUP($B258,'[1]1718  Exp_Rev Access'!$F$7:$GK$318,$FF$2,FALSE)),"",VLOOKUP($B258,'[1]1718  Exp_Rev Access'!$F$7:$GK$318,$FF$2,FALSE))</f>
        <v>0</v>
      </c>
      <c r="FG258" s="90">
        <f>IF(ISNA(VLOOKUP($B258,'[1]1718  Exp_Rev Access'!$F$7:$GK$318,$FG$2,FALSE)),"",VLOOKUP($B258,'[1]1718  Exp_Rev Access'!$F$7:$GK$318,$FG$2,FALSE))</f>
        <v>0</v>
      </c>
      <c r="FH258" s="90">
        <f>IF(ISNA(VLOOKUP($B258,'[1]1718  Exp_Rev Access'!$F$7:$GK$318,$FH$2,FALSE)),"",VLOOKUP($B258,'[1]1718  Exp_Rev Access'!$F$7:$GK$318,$FH$2,FALSE))</f>
        <v>0</v>
      </c>
      <c r="FI258" s="90">
        <f>IF(ISNA(VLOOKUP($B258,'[1]1718  Exp_Rev Access'!$F$7:$GK$318,$FI$2,FALSE)),"",VLOOKUP($B258,'[1]1718  Exp_Rev Access'!$F$7:$GK$318,$FI$2,FALSE))</f>
        <v>0</v>
      </c>
      <c r="FJ258" s="90">
        <f>IF(ISNA(VLOOKUP($B258,'[1]1718  Exp_Rev Access'!$F$7:$GK$318,$FJ$2,FALSE)),"",VLOOKUP($B258,'[1]1718  Exp_Rev Access'!$F$7:$GK$318,$FJ$2,FALSE))</f>
        <v>0</v>
      </c>
      <c r="FK258" s="90">
        <f>IF(ISNA(VLOOKUP($B258,'[1]1718  Exp_Rev Access'!$F$7:$GK$318,$FK$2,FALSE)),"",VLOOKUP($B258,'[1]1718  Exp_Rev Access'!$F$7:$GK$318,$FK$2,FALSE))</f>
        <v>0</v>
      </c>
      <c r="FL258" s="90">
        <f>IF(ISNA(VLOOKUP($B258,'[1]1718  Exp_Rev Access'!$F$7:$GK$318,$FL$2,FALSE)),"",VLOOKUP($B258,'[1]1718  Exp_Rev Access'!$F$7:$GK$318,$FL$2,FALSE))</f>
        <v>0</v>
      </c>
      <c r="FM258" s="90">
        <f>IF(ISNA(VLOOKUP($B258,'[1]1718  Exp_Rev Access'!$F$7:$GK$318,$FM$2,FALSE)),"",VLOOKUP($B258,'[1]1718  Exp_Rev Access'!$F$7:$GK$318,$FM$2,FALSE))</f>
        <v>0</v>
      </c>
      <c r="FN258" s="90">
        <f>IF(ISNA(VLOOKUP($B258,'[1]1718  Exp_Rev Access'!$F$7:$GK$318,$FN$2,FALSE)),"",VLOOKUP($B258,'[1]1718  Exp_Rev Access'!$F$7:$GK$318,$FN$2,FALSE))</f>
        <v>0</v>
      </c>
      <c r="FO258" s="90">
        <f>IF(ISNA(VLOOKUP($B258,'[1]1718  Exp_Rev Access'!$F$7:$GK$318,$FO$2,FALSE)),"",VLOOKUP($B258,'[1]1718  Exp_Rev Access'!$F$7:$GK$318,$FO$2,FALSE))</f>
        <v>0</v>
      </c>
      <c r="FP258" s="90">
        <f>IF(ISNA(VLOOKUP($B258,'[1]1718  Exp_Rev Access'!$F$7:$GK$318,$FP$2,FALSE)),"",VLOOKUP($B258,'[1]1718  Exp_Rev Access'!$F$7:$GK$318,$FP$2,FALSE))</f>
        <v>0</v>
      </c>
      <c r="FQ258" s="90">
        <f>IF(ISNA(VLOOKUP($B258,'[1]1718  Exp_Rev Access'!$F$7:$GK$318,$FQ$2,FALSE)),"",VLOOKUP($B258,'[1]1718  Exp_Rev Access'!$F$7:$GK$318,$FQ$2,FALSE))</f>
        <v>0</v>
      </c>
      <c r="FR258" s="90">
        <f>IF(ISNA(VLOOKUP($B258,'[1]1718  Exp_Rev Access'!$F$7:$GK$318,$FR$2,FALSE)),"",VLOOKUP($B258,'[1]1718  Exp_Rev Access'!$F$7:$GK$318,$FR$2,FALSE))</f>
        <v>16631.240000000002</v>
      </c>
      <c r="FS258" s="56">
        <f t="shared" si="701"/>
        <v>274355.8</v>
      </c>
      <c r="FT258" s="92">
        <f t="shared" si="702"/>
        <v>4.6808856003971749E-2</v>
      </c>
      <c r="FU258" s="94">
        <f t="shared" si="703"/>
        <v>763.45670080142474</v>
      </c>
      <c r="FV258" s="95">
        <f>IF(ISNA(VLOOKUP($B258,'[1]1718  Exp_Rev Access'!$F$7:$GK$318,$FV$2,FALSE)),"",VLOOKUP($B258,'[1]1718  Exp_Rev Access'!$F$7:$GK$318,$FV$2,FALSE))</f>
        <v>0</v>
      </c>
      <c r="FW258" s="95">
        <f>IF(ISNA(VLOOKUP($B258,'[1]1718  Exp_Rev Access'!$F$7:$GK$318,$FW$2,FALSE)),"",VLOOKUP($B258,'[1]1718  Exp_Rev Access'!$F$7:$GK$318,$FW$2,FALSE))</f>
        <v>0</v>
      </c>
      <c r="FX258" s="95">
        <f>IF(ISNA(VLOOKUP($B258,'[1]1718  Exp_Rev Access'!$F$7:$GK$318,$FX$2,FALSE)),"",VLOOKUP($B258,'[1]1718  Exp_Rev Access'!$F$7:$GK$318,$FX$2,FALSE))</f>
        <v>0</v>
      </c>
      <c r="FY258" s="95">
        <f>IF(ISNA(VLOOKUP($B258,'[1]1718  Exp_Rev Access'!$F$7:$GK$318,$FY$2,FALSE)),"",VLOOKUP($B258,'[1]1718  Exp_Rev Access'!$F$7:$GK$318,$FY$2,FALSE))</f>
        <v>0</v>
      </c>
      <c r="FZ258" s="95">
        <f>IF(ISNA(VLOOKUP($B258,'[1]1718  Exp_Rev Access'!$F$7:$GK$318,$FZ$2,FALSE)),"",VLOOKUP($B258,'[1]1718  Exp_Rev Access'!$F$7:$GK$318,$FZ$2,FALSE))</f>
        <v>0</v>
      </c>
      <c r="GA258" s="95">
        <f>IF(ISNA(VLOOKUP($B258,'[1]1718  Exp_Rev Access'!$F$7:$GK$318,$GA$2,FALSE)),"",VLOOKUP($B258,'[1]1718  Exp_Rev Access'!$F$7:$GK$318,$GA$2,FALSE))</f>
        <v>0</v>
      </c>
      <c r="GB258" s="95">
        <f>IF(ISNA(VLOOKUP($B258,'[1]1718  Exp_Rev Access'!$F$7:$GK$318,$GB$2,FALSE)),"",VLOOKUP($B258,'[1]1718  Exp_Rev Access'!$F$7:$GK$318,$GB$2,FALSE))</f>
        <v>0</v>
      </c>
      <c r="GC258" s="95">
        <f>IF(ISNA(VLOOKUP($B258,'[1]1718  Exp_Rev Access'!$F$7:$GK$318,$GC$2,FALSE)),"",VLOOKUP($B258,'[1]1718  Exp_Rev Access'!$F$7:$GK$318,$GC$2,FALSE))</f>
        <v>0</v>
      </c>
      <c r="GD258" s="95">
        <f>IF(ISNA(VLOOKUP($B258,'[1]1718  Exp_Rev Access'!$F$7:$GK$318,$GD$2,FALSE)),"",VLOOKUP($B258,'[1]1718  Exp_Rev Access'!$F$7:$GK$318,$GD$2,FALSE))</f>
        <v>0</v>
      </c>
      <c r="GE258" s="95">
        <f>IF(ISNA(VLOOKUP($B258,'[1]1718  Exp_Rev Access'!$F$7:$GK$318,$GE$2,FALSE)),"",VLOOKUP($B258,'[1]1718  Exp_Rev Access'!$F$7:$GK$318,$GE$2,FALSE))</f>
        <v>0</v>
      </c>
      <c r="GF258" s="95">
        <f>IF(ISNA(VLOOKUP($B258,'[1]1718  Exp_Rev Access'!$F$7:$GK$318,$GF$2,FALSE)),"",VLOOKUP($B258,'[1]1718  Exp_Rev Access'!$F$7:$GK$318,$GF$2,FALSE))</f>
        <v>96094.399999999994</v>
      </c>
      <c r="GG258" s="95">
        <f>IF(ISNA(VLOOKUP($B258,'[1]1718  Exp_Rev Access'!$F$7:$GK$318,$GG$2,FALSE)),"",VLOOKUP($B258,'[1]1718  Exp_Rev Access'!$F$7:$GK$318,$GG$2,FALSE))</f>
        <v>0</v>
      </c>
      <c r="GH258" s="95">
        <f>IF(ISNA(VLOOKUP($B258,'[1]1718  Exp_Rev Access'!$F$7:$GK$318,$GH$2,FALSE)),"",VLOOKUP($B258,'[1]1718  Exp_Rev Access'!$F$7:$GK$318,$GH$2,FALSE))</f>
        <v>0</v>
      </c>
      <c r="GI258" s="95">
        <f>IF(ISNA(VLOOKUP($B258,'[1]1718  Exp_Rev Access'!$F$7:$GK$318,$GI$2,FALSE)),"",VLOOKUP($B258,'[1]1718  Exp_Rev Access'!$F$7:$GK$318,$GI$2,FALSE))</f>
        <v>0</v>
      </c>
      <c r="GJ258" s="95">
        <f>IF(ISNA(VLOOKUP($B258,'[1]1718  Exp_Rev Access'!$F$7:$GK$318,$GJ$2,FALSE)),"",VLOOKUP($B258,'[1]1718  Exp_Rev Access'!$F$7:$GK$318,$GJ$2,FALSE))</f>
        <v>0</v>
      </c>
      <c r="GK258" s="95">
        <f>IF(ISNA(VLOOKUP($B258,'[1]1718  Exp_Rev Access'!$F$7:$GK$318,$GK$2,FALSE)),"",VLOOKUP($B258,'[1]1718  Exp_Rev Access'!$F$7:$GK$318,$GK$2,FALSE))</f>
        <v>0</v>
      </c>
      <c r="GL258" s="95">
        <f>IF(ISNA(VLOOKUP($B258,'[1]1718  Exp_Rev Access'!$F$7:$GK$318,$GL$2,FALSE)),"",VLOOKUP($B258,'[1]1718  Exp_Rev Access'!$F$7:$GK$318,$GL$2,FALSE))</f>
        <v>0</v>
      </c>
      <c r="GM258" s="95">
        <f>IF(ISNA(VLOOKUP($B258,'[1]1718  Exp_Rev Access'!$F$7:$GK$318,$GM$2,FALSE)),"",VLOOKUP($B258,'[1]1718  Exp_Rev Access'!$F$7:$GK$318,$GM$2,FALSE))</f>
        <v>0</v>
      </c>
      <c r="GN258" s="95">
        <f>IF(ISNA(VLOOKUP($B258,'[1]1718  Exp_Rev Access'!$F$7:$GK$318,$GN$2,FALSE)),"",VLOOKUP($B258,'[1]1718  Exp_Rev Access'!$F$7:$GK$318,$GN$2,FALSE))</f>
        <v>0</v>
      </c>
      <c r="GO258" s="95">
        <f>IF(ISNA(VLOOKUP($B258,'[1]1718  Exp_Rev Access'!$F$7:$GK$318,$GO$2,FALSE)),"",VLOOKUP($B258,'[1]1718  Exp_Rev Access'!$F$7:$GK$318,$GO$2,FALSE))</f>
        <v>0</v>
      </c>
      <c r="GP258" s="95">
        <f>IF(ISNA(VLOOKUP($B258,'[1]1718  Exp_Rev Access'!$F$7:$GK$318,$GP$2,FALSE)),"",VLOOKUP($B258,'[1]1718  Exp_Rev Access'!$F$7:$GK$318,$GP$2,FALSE))</f>
        <v>0</v>
      </c>
      <c r="GQ258" s="95">
        <f>IF(ISNA(VLOOKUP($B258,'[1]1718  Exp_Rev Access'!$F$7:$GK$318,$GQ$2,FALSE)),"",VLOOKUP($B258,'[1]1718  Exp_Rev Access'!$F$7:$GK$318,$GQ$2,FALSE))</f>
        <v>0</v>
      </c>
      <c r="GR258" s="95">
        <f>IF(ISNA(VLOOKUP($B258,'[1]1718  Exp_Rev Access'!$F$7:$GK$318,$GR$2,FALSE)),"",VLOOKUP($B258,'[1]1718  Exp_Rev Access'!$F$7:$GK$318,$GR$2,FALSE))</f>
        <v>0</v>
      </c>
      <c r="GS258" s="95">
        <f>IF(ISNA(VLOOKUP($B258,'[1]1718  Exp_Rev Access'!$F$7:$GK$318,$GS$2,FALSE)),"",VLOOKUP($B258,'[1]1718  Exp_Rev Access'!$F$7:$GK$318,$GS$2,FALSE))</f>
        <v>0</v>
      </c>
      <c r="GT258" s="95">
        <f>IF(ISNA(VLOOKUP($B258,'[1]1718  Exp_Rev Access'!$F$7:$GK$318,$GT$2,FALSE)),"",VLOOKUP($B258,'[1]1718  Exp_Rev Access'!$F$7:$GK$318,$GT$2,FALSE))</f>
        <v>0</v>
      </c>
      <c r="GU258" s="56">
        <f t="shared" si="704"/>
        <v>96094.399999999994</v>
      </c>
      <c r="GV258" s="92">
        <f t="shared" si="705"/>
        <v>1.6395020380061447E-2</v>
      </c>
      <c r="GW258" s="96">
        <f t="shared" si="706"/>
        <v>267.40427426536064</v>
      </c>
    </row>
    <row r="259" spans="1:222" s="97" customFormat="1" x14ac:dyDescent="0.3">
      <c r="A259" s="108"/>
      <c r="B259" s="88" t="s">
        <v>556</v>
      </c>
      <c r="C259" s="89" t="s">
        <v>557</v>
      </c>
      <c r="D259" s="75">
        <f>IF(ISNA(VLOOKUP($B259,'[1]1718 enrollment_Rev_Exp by size'!$A$7:H593,3,FALSE)),"",VLOOKUP($B259,'[1]1718 enrollment_Rev_Exp by size'!$A$7:$G$350,3,FALSE))</f>
        <v>70.400000000000006</v>
      </c>
      <c r="E259" s="76">
        <f>IF(ISNA(VLOOKUP($B259,'[1]1718 enrollment_Rev_Exp by size'!$A$7:I594,5,FALSE)),"",VLOOKUP($B259,'[1]1718 enrollment_Rev_Exp by size'!$A$7:$G$350,5,FALSE))</f>
        <v>1816821.14</v>
      </c>
      <c r="F259" s="70">
        <f t="shared" si="688"/>
        <v>1816821.1400000001</v>
      </c>
      <c r="G259" s="70">
        <f t="shared" si="689"/>
        <v>0</v>
      </c>
      <c r="H259" s="90">
        <f>IF(ISNA(VLOOKUP($B259,'[1]1718  Exp_Rev Access'!$F$7:$GK$318,3,FALSE)),"",VLOOKUP($B259,'[1]1718  Exp_Rev Access'!$F$7:$GK$318,3,FALSE))</f>
        <v>0</v>
      </c>
      <c r="I259" s="90">
        <f>IF(ISNA(VLOOKUP($B259,'[1]1718  Exp_Rev Access'!$F$7:$GK$318,4,FALSE)),"",VLOOKUP($B259,'[1]1718  Exp_Rev Access'!$F$7:$GK$318,4,FALSE))</f>
        <v>0</v>
      </c>
      <c r="J259" s="90">
        <f>IF(ISNA(VLOOKUP($B259,'[1]1718  Exp_Rev Access'!$F$7:$GK$318,5,FALSE)),"",VLOOKUP($B259,'[1]1718  Exp_Rev Access'!$F$7:$GK$318,5,FALSE))</f>
        <v>0</v>
      </c>
      <c r="K259" s="90">
        <f>IF(ISNA(VLOOKUP($B259,'[1]1718  Exp_Rev Access'!$F$7:$GK$318,6,FALSE)),"-",VLOOKUP($B259,'[1]1718  Exp_Rev Access'!$F$7:$GK$318,6,FALSE))</f>
        <v>0</v>
      </c>
      <c r="L259" s="90">
        <f>IF(ISNA(VLOOKUP($B259,'[1]1718  Exp_Rev Access'!$F$7:$GK$318,7,FALSE)),"",VLOOKUP($B259,'[1]1718  Exp_Rev Access'!$F$7:$GK$318,7,FALSE))</f>
        <v>0</v>
      </c>
      <c r="M259" s="90">
        <f>IF(ISNA(VLOOKUP($B259,'[1]1718  Exp_Rev Access'!$F$7:$GK$318,8,FALSE)),"",VLOOKUP($B259,'[1]1718  Exp_Rev Access'!$F$7:$GK$318,8,FALSE))</f>
        <v>0</v>
      </c>
      <c r="N259" s="56">
        <f t="shared" si="690"/>
        <v>0</v>
      </c>
      <c r="O259" s="91">
        <f t="shared" si="691"/>
        <v>0</v>
      </c>
      <c r="P259" s="56">
        <f t="shared" si="692"/>
        <v>0</v>
      </c>
      <c r="Q259" s="90">
        <f>IF(ISNA(VLOOKUP($B259,'[1]1718  Exp_Rev Access'!$F$7:$GK$318,10,FALSE)),"",VLOOKUP($B259,'[1]1718  Exp_Rev Access'!$F$7:$GK$318,10,FALSE))</f>
        <v>1011.55</v>
      </c>
      <c r="R259" s="90">
        <f>IF(ISNA(VLOOKUP($B259,'[1]1718  Exp_Rev Access'!$F$7:$GK$318,11,FALSE)),"",VLOOKUP($B259,'[1]1718  Exp_Rev Access'!$F$7:$GK$318,11,FALSE))</f>
        <v>0</v>
      </c>
      <c r="S259" s="90">
        <f>IF(ISNA(VLOOKUP($B259,'[1]1718  Exp_Rev Access'!$F$7:$GK$318,12,FALSE)),"",VLOOKUP($B259,'[1]1718  Exp_Rev Access'!$F$7:$GK$318,12,FALSE))</f>
        <v>0</v>
      </c>
      <c r="T259" s="90">
        <f>IF(ISNA(VLOOKUP($B259,'[1]1718  Exp_Rev Access'!$F$7:$GK$318,13,FALSE)),"",VLOOKUP($B259,'[1]1718  Exp_Rev Access'!$F$7:$GK$318,13,FALSE))</f>
        <v>0</v>
      </c>
      <c r="U259" s="90">
        <f>IF(ISNA(VLOOKUP($B259,'[1]1718  Exp_Rev Access'!$F$7:$GK$318,14,FALSE)),"",VLOOKUP($B259,'[1]1718  Exp_Rev Access'!$F$7:$GK$318,14,FALSE))</f>
        <v>0</v>
      </c>
      <c r="V259" s="90">
        <f>IF(ISNA(VLOOKUP($B259,'[1]1718  Exp_Rev Access'!$F$7:$GK$318,15,FALSE)),"",VLOOKUP($B259,'[1]1718  Exp_Rev Access'!$F$7:$GK$318,15,FALSE))</f>
        <v>0</v>
      </c>
      <c r="W259" s="90">
        <f>IF(ISNA(VLOOKUP($B259,'[1]1718  Exp_Rev Access'!$F$7:$GK$318,16,FALSE)),"",VLOOKUP($B259,'[1]1718  Exp_Rev Access'!$F$7:$GK$318,16,FALSE))</f>
        <v>0</v>
      </c>
      <c r="X259" s="90">
        <f>IF(ISNA(VLOOKUP($B259,'[1]1718  Exp_Rev Access'!$F$7:$GK$318,17,FALSE)),"",VLOOKUP($B259,'[1]1718  Exp_Rev Access'!$F$7:$GK$318,17,FALSE))</f>
        <v>0</v>
      </c>
      <c r="Y259" s="90">
        <f>IF(ISNA(VLOOKUP($B259,'[1]1718  Exp_Rev Access'!$F$7:$GK$318,18,FALSE)),"",VLOOKUP($B259,'[1]1718  Exp_Rev Access'!$F$7:$GK$318,18,FALSE))</f>
        <v>0</v>
      </c>
      <c r="Z259" s="90">
        <f>IF(ISNA(VLOOKUP($B259,'[1]1718  Exp_Rev Access'!$F$7:$GK$318,19,FALSE)),"",VLOOKUP($B259,'[1]1718  Exp_Rev Access'!$F$7:$GK$318,19,FALSE))</f>
        <v>0</v>
      </c>
      <c r="AA259" s="90">
        <f>IF(ISNA(VLOOKUP($B259,'[1]1718  Exp_Rev Access'!$F$7:$GK$318,20,FALSE)),"",VLOOKUP($B259,'[1]1718  Exp_Rev Access'!$F$7:$GK$318,20,FALSE))</f>
        <v>0</v>
      </c>
      <c r="AB259" s="90">
        <f>IF(ISNA(VLOOKUP($B259,'[1]1718  Exp_Rev Access'!$F$7:$GK$318,21,FALSE)),"",VLOOKUP($B259,'[1]1718  Exp_Rev Access'!$F$7:$GK$318,21,FALSE))</f>
        <v>0</v>
      </c>
      <c r="AC259" s="90">
        <f>IF(ISNA(VLOOKUP($B259,'[1]1718  Exp_Rev Access'!$F$7:$GK$318,22,FALSE)),"",VLOOKUP($B259,'[1]1718  Exp_Rev Access'!$F$7:$GK$318,22,FALSE))</f>
        <v>0</v>
      </c>
      <c r="AD259" s="90">
        <f>IF(ISNA(VLOOKUP($B259,'[1]1718  Exp_Rev Access'!$F$7:$GK$318,23,FALSE)),"",VLOOKUP($B259,'[1]1718  Exp_Rev Access'!$F$7:$GK$318,23,FALSE))</f>
        <v>969.75</v>
      </c>
      <c r="AE259" s="90">
        <f>IF(ISNA(VLOOKUP($B259,'[1]1718  Exp_Rev Access'!$F$7:$GK$318,24,FALSE)),"",VLOOKUP($B259,'[1]1718  Exp_Rev Access'!$F$7:$GK$318,24,FALSE))</f>
        <v>4964.6000000000004</v>
      </c>
      <c r="AF259" s="90">
        <f>IF(ISNA(VLOOKUP($B259,'[1]1718  Exp_Rev Access'!$F$7:$GK$318,25,FALSE)),"",VLOOKUP($B259,'[1]1718  Exp_Rev Access'!$F$7:$GK$318,25,FALSE))</f>
        <v>0</v>
      </c>
      <c r="AG259" s="90">
        <f>IF(ISNA(VLOOKUP($B259,'[1]1718  Exp_Rev Access'!$F$7:$GK$318,26,FALSE)),"",VLOOKUP($B259,'[1]1718  Exp_Rev Access'!$F$7:$GK$318,26,FALSE))</f>
        <v>0</v>
      </c>
      <c r="AH259" s="90">
        <f>IF(ISNA(VLOOKUP($B259,'[1]1718  Exp_Rev Access'!$F$7:$GK$318,27,FALSE)),"",VLOOKUP($B259,'[1]1718  Exp_Rev Access'!$F$7:$GK$318,27,FALSE))</f>
        <v>0</v>
      </c>
      <c r="AI259" s="90">
        <f>IF(ISNA(VLOOKUP($B259,'[1]1718  Exp_Rev Access'!$F$7:$GK$318,28,FALSE)),"",VLOOKUP($B259,'[1]1718  Exp_Rev Access'!$F$7:$GK$318,28,FALSE))</f>
        <v>0</v>
      </c>
      <c r="AJ259" s="90">
        <f>IF(ISNA(VLOOKUP($B259,'[1]1718  Exp_Rev Access'!$F$7:$GK$318,29,FALSE)),"",VLOOKUP($B259,'[1]1718  Exp_Rev Access'!$F$7:$GK$318,29,FALSE))</f>
        <v>0</v>
      </c>
      <c r="AK259" s="90">
        <f>IF(ISNA(VLOOKUP($B259,'[1]1718  Exp_Rev Access'!$F$7:$GK$318,30,FALSE)),"",VLOOKUP($B259,'[1]1718  Exp_Rev Access'!$F$7:$GK$318,30,FALSE))</f>
        <v>9980.7000000000007</v>
      </c>
      <c r="AL259" s="90">
        <f>IF(ISNA(VLOOKUP($B259,'[1]1718  Exp_Rev Access'!$F$7:$GK$318,31,FALSE)),"",VLOOKUP($B259,'[1]1718  Exp_Rev Access'!$F$7:$GK$318,31,FALSE))</f>
        <v>0</v>
      </c>
      <c r="AM259" s="56">
        <f t="shared" si="693"/>
        <v>16926.600000000002</v>
      </c>
      <c r="AN259" s="92">
        <f t="shared" si="694"/>
        <v>9.3166022936082768E-3</v>
      </c>
      <c r="AO259" s="71">
        <f t="shared" si="695"/>
        <v>240.43465909090909</v>
      </c>
      <c r="AP259" s="90">
        <f>IF(ISNA(VLOOKUP($B259,'[1]1718  Exp_Rev Access'!$F$7:$GK$318,33,FALSE)),"",VLOOKUP($B259,'[1]1718  Exp_Rev Access'!$F$7:$GK$318,33,FALSE))</f>
        <v>1506455.65</v>
      </c>
      <c r="AQ259" s="90">
        <f>IF(ISNA(VLOOKUP($B259,'[1]1718  Exp_Rev Access'!$F$7:$GK$318,34,FALSE)),"",VLOOKUP($B259,'[1]1718  Exp_Rev Access'!$F$7:$GK$318,34,FALSE))</f>
        <v>6410.61</v>
      </c>
      <c r="AR259" s="90">
        <f>IF(ISNA(VLOOKUP($B259,'[1]1718  Exp_Rev Access'!$F$7:$GK$318,35,FALSE)),"",VLOOKUP($B259,'[1]1718  Exp_Rev Access'!$F$7:$GK$318,35,FALSE))</f>
        <v>0</v>
      </c>
      <c r="AS259" s="90">
        <f>IF(ISNA(VLOOKUP($B259,'[1]1718  Exp_Rev Access'!$F$7:$GK$318,36,FALSE)),"",VLOOKUP($B259,'[1]1718  Exp_Rev Access'!$F$7:$GK$318,36,FALSE))</f>
        <v>0</v>
      </c>
      <c r="AT259" s="90">
        <f>IF(ISNA(VLOOKUP($B259,'[1]1718  Exp_Rev Access'!$F$7:$GK$318,37,FALSE)),"",VLOOKUP($B259,'[1]1718  Exp_Rev Access'!$F$7:$GK$318,37,FALSE))</f>
        <v>0</v>
      </c>
      <c r="AU259" s="56">
        <f t="shared" si="696"/>
        <v>1512866.26</v>
      </c>
      <c r="AV259" s="93">
        <f t="shared" si="697"/>
        <v>0.83269961290741046</v>
      </c>
      <c r="AW259" s="56">
        <f t="shared" si="698"/>
        <v>21489.577556818182</v>
      </c>
      <c r="AX259" s="90">
        <f>IF(ISNA(VLOOKUP($B259,'[1]1718  Exp_Rev Access'!$F$7:$GK$318,39,FALSE)),"",VLOOKUP($B259,'[1]1718  Exp_Rev Access'!$F$7:$GK$318,39,FALSE))</f>
        <v>0</v>
      </c>
      <c r="AY259" s="90">
        <f>IF(ISNA(VLOOKUP($B259,'[1]1718  Exp_Rev Access'!$F$7:$GK$318,40,FALSE)),"",VLOOKUP($B259,'[1]1718  Exp_Rev Access'!$F$7:$GK$318,40,FALSE))</f>
        <v>56073.58</v>
      </c>
      <c r="AZ259" s="90">
        <f>IF(ISNA(VLOOKUP($B259,'[1]1718  Exp_Rev Access'!$F$7:$GK$318,41,FALSE)),"",VLOOKUP($B259,'[1]1718  Exp_Rev Access'!$F$7:$GK$318,41,FALSE))</f>
        <v>0</v>
      </c>
      <c r="BA259" s="90">
        <f>IF(ISNA(VLOOKUP($B259,'[1]1718  Exp_Rev Access'!$F$7:$GK$318,42,FALSE)),"",VLOOKUP($B259,'[1]1718  Exp_Rev Access'!$F$7:$GK$318,42,FALSE))</f>
        <v>0</v>
      </c>
      <c r="BB259" s="90">
        <f>IF(ISNA(VLOOKUP($B259,'[1]1718  Exp_Rev Access'!$F$7:$GK$318,43,FALSE)),"",VLOOKUP($B259,'[1]1718  Exp_Rev Access'!$F$7:$GK$318,43,FALSE))</f>
        <v>0</v>
      </c>
      <c r="BC259" s="90">
        <f>IF(ISNA(VLOOKUP($B259,'[1]1718  Exp_Rev Access'!$F$7:$GK$318,44,FALSE)),"",VLOOKUP($B259,'[1]1718  Exp_Rev Access'!$F$7:$GK$318,44,FALSE))</f>
        <v>19583.490000000002</v>
      </c>
      <c r="BD259" s="90">
        <f>IF(ISNA(VLOOKUP($B259,'[1]1718  Exp_Rev Access'!$F$7:$GK$318,45,FALSE)),"",VLOOKUP($B259,'[1]1718  Exp_Rev Access'!$F$7:$GK$318,45,FALSE))</f>
        <v>0</v>
      </c>
      <c r="BE259" s="90">
        <f>IF(ISNA(VLOOKUP($B259,'[1]1718  Exp_Rev Access'!$F$7:$GK$318,46,FALSE)),"",VLOOKUP($B259,'[1]1718  Exp_Rev Access'!$F$7:$GK$318,46,FALSE))</f>
        <v>12648.64</v>
      </c>
      <c r="BF259" s="90">
        <f>IF(ISNA(VLOOKUP($B259,'[1]1718  Exp_Rev Access'!$F$7:$GK$318,47,FALSE)),"",VLOOKUP($B259,'[1]1718  Exp_Rev Access'!$F$7:$GK$318,47,FALSE))</f>
        <v>0</v>
      </c>
      <c r="BG259" s="90">
        <f>IF(ISNA(VLOOKUP($B259,'[1]1718  Exp_Rev Access'!$F$7:$GK$318,48,FALSE)),"",VLOOKUP($B259,'[1]1718  Exp_Rev Access'!$F$7:$GK$318,48,FALSE))</f>
        <v>0</v>
      </c>
      <c r="BH259" s="90">
        <f>IF(ISNA(VLOOKUP($B259,'[1]1718  Exp_Rev Access'!$F$7:$GK$318,49,FALSE)),"",VLOOKUP($B259,'[1]1718  Exp_Rev Access'!$F$7:$GK$318,49,FALSE))</f>
        <v>0</v>
      </c>
      <c r="BI259" s="90">
        <f>IF(ISNA(VLOOKUP($B259,'[1]1718  Exp_Rev Access'!$F$7:$GK$318,50,FALSE)),"",VLOOKUP($B259,'[1]1718  Exp_Rev Access'!$F$7:$GK$318,50,FALSE))</f>
        <v>0</v>
      </c>
      <c r="BJ259" s="90">
        <f>IF(ISNA(VLOOKUP($B259,'[1]1718  Exp_Rev Access'!$F$7:$GK$318,51,FALSE)),"",VLOOKUP($B259,'[1]1718  Exp_Rev Access'!$F$7:$GK$318,51,FALSE))</f>
        <v>885</v>
      </c>
      <c r="BK259" s="90">
        <f>IF(ISNA(VLOOKUP($B259,'[1]1718  Exp_Rev Access'!$F$7:$GK$318,52,FALSE)),"",VLOOKUP($B259,'[1]1718  Exp_Rev Access'!$F$7:$GK$318,52,FALSE))</f>
        <v>122714.04</v>
      </c>
      <c r="BL259" s="90">
        <f>IF(ISNA(VLOOKUP($B259,'[1]1718  Exp_Rev Access'!$F$7:$GK$318,53,FALSE)),"",VLOOKUP($B259,'[1]1718  Exp_Rev Access'!$F$7:$GK$318,53,FALSE))</f>
        <v>0</v>
      </c>
      <c r="BM259" s="90">
        <f>IF(ISNA(VLOOKUP($B259,'[1]1718  Exp_Rev Access'!$F$7:$GK$318,54,FALSE)),"",VLOOKUP($B259,'[1]1718  Exp_Rev Access'!$F$7:$GK$318,54,FALSE))</f>
        <v>0</v>
      </c>
      <c r="BN259" s="90">
        <f>IF(ISNA(VLOOKUP($B259,'[1]1718  Exp_Rev Access'!$F$7:$GK$318,55,FALSE)),"",VLOOKUP($B259,'[1]1718  Exp_Rev Access'!$F$7:$GK$318,55,FALSE))</f>
        <v>0</v>
      </c>
      <c r="BO259" s="90">
        <f>IF(ISNA(VLOOKUP($B259,'[1]1718  Exp_Rev Access'!$F$7:$GK$318,56,FALSE)),"",VLOOKUP($B259,'[1]1718  Exp_Rev Access'!$F$7:$GK$318,56,FALSE))</f>
        <v>0</v>
      </c>
      <c r="BP259" s="90">
        <f>IF(ISNA(VLOOKUP($B259,'[1]1718  Exp_Rev Access'!$F$7:$GK$318,57,FALSE)),"",VLOOKUP($B259,'[1]1718  Exp_Rev Access'!$F$7:$GK$318,57,FALSE))</f>
        <v>0</v>
      </c>
      <c r="BQ259" s="90">
        <f>IF(ISNA(VLOOKUP($B259,'[1]1718  Exp_Rev Access'!$F$7:$GK$318,58,FALSE)),"",VLOOKUP($B259,'[1]1718  Exp_Rev Access'!$F$7:$GK$318,58,FALSE))</f>
        <v>0</v>
      </c>
      <c r="BR259" s="90">
        <f>IF(ISNA(VLOOKUP($B259,'[1]1718  Exp_Rev Access'!$F$7:$GK$318,59,FALSE)),"",VLOOKUP($B259,'[1]1718  Exp_Rev Access'!$F$7:$GK$318,59,FALSE))</f>
        <v>0</v>
      </c>
      <c r="BS259" s="90">
        <f>IF(ISNA(VLOOKUP($B259,'[1]1718  Exp_Rev Access'!$F$7:$GK$318,60,FALSE)),"",VLOOKUP($B259,'[1]1718  Exp_Rev Access'!$F$7:$GK$318,60,FALSE))</f>
        <v>0</v>
      </c>
      <c r="BT259" s="90">
        <f>IF(ISNA(VLOOKUP($B259,'[1]1718  Exp_Rev Access'!$F$7:$GK$318,61,FALSE)),"",VLOOKUP($B259,'[1]1718  Exp_Rev Access'!$F$7:$GK$318,61,FALSE))</f>
        <v>0</v>
      </c>
      <c r="BU259" s="90">
        <f>IF(ISNA(VLOOKUP($B259,'[1]1718  Exp_Rev Access'!$F$7:$GK$318,62,FALSE)),"",VLOOKUP($B259,'[1]1718  Exp_Rev Access'!$F$7:$GK$318,62,FALSE))</f>
        <v>0</v>
      </c>
      <c r="BV259" s="56">
        <f t="shared" si="571"/>
        <v>211904.75</v>
      </c>
      <c r="BW259" s="92">
        <f t="shared" si="699"/>
        <v>0.11663489890920138</v>
      </c>
      <c r="BX259" s="71">
        <f t="shared" si="700"/>
        <v>3010.0106534090905</v>
      </c>
      <c r="BY259" s="90">
        <f>IF(ISNA(VLOOKUP($B259,'[1]1718  Exp_Rev Access'!$F$7:$GK$318,64,FALSE)),"",VLOOKUP($B259,'[1]1718  Exp_Rev Access'!$F$7:$GK$318,64,FALSE))</f>
        <v>0</v>
      </c>
      <c r="BZ259" s="90">
        <f>IF(ISNA(VLOOKUP($B259,'[1]1718  Exp_Rev Access'!$F$7:$GK$318,65,FALSE)),"",VLOOKUP($B259,'[1]1718  Exp_Rev Access'!$F$7:$GK$318,65,FALSE))</f>
        <v>0</v>
      </c>
      <c r="CA259" s="90">
        <f>IF(ISNA(VLOOKUP($B259,'[1]1718  Exp_Rev Access'!$F$7:$GK$318,66,FALSE)),"",VLOOKUP($B259,'[1]1718  Exp_Rev Access'!$F$7:$GK$318,66,FALSE))</f>
        <v>0</v>
      </c>
      <c r="CB259" s="90">
        <f>IF(ISNA(VLOOKUP($B259,'[1]1718  Exp_Rev Access'!$F$7:$GK$318,67,FALSE)),"",VLOOKUP($B259,'[1]1718  Exp_Rev Access'!$F$7:$GK$318,67,FALSE))</f>
        <v>0</v>
      </c>
      <c r="CC259" s="90">
        <f>IF(ISNA(VLOOKUP($B259,'[1]1718  Exp_Rev Access'!$F$7:$GK$318,68,FALSE)),"",VLOOKUP($B259,'[1]1718  Exp_Rev Access'!$F$7:$GK$318,68,FALSE))</f>
        <v>0</v>
      </c>
      <c r="CD259" s="90">
        <f>IF(ISNA(VLOOKUP($B259,'[1]1718  Exp_Rev Access'!$F$7:$GK$318,69,FALSE)),"",VLOOKUP($B259,'[1]1718  Exp_Rev Access'!$F$7:$GK$318,69,FALSE))</f>
        <v>0</v>
      </c>
      <c r="CE259" s="56">
        <f t="shared" si="566"/>
        <v>0</v>
      </c>
      <c r="CF259" s="92">
        <f t="shared" si="591"/>
        <v>0</v>
      </c>
      <c r="CG259" s="78">
        <f t="shared" si="592"/>
        <v>0</v>
      </c>
      <c r="CH259" s="90">
        <f>IF(ISNA(VLOOKUP($B259,'[1]1718  Exp_Rev Access'!$F$7:$GK$318,$CH$2,FALSE)),"",VLOOKUP($B259,'[1]1718  Exp_Rev Access'!$F$7:$GK$318,$CH$2,FALSE))</f>
        <v>0</v>
      </c>
      <c r="CI259" s="90">
        <f>IF(ISNA(VLOOKUP($B259,'[1]1718  Exp_Rev Access'!$F$7:$GK$318,$CI$2,FALSE)),"",VLOOKUP($B259,'[1]1718  Exp_Rev Access'!$F$7:$GK$318,$CI$2,FALSE))</f>
        <v>0</v>
      </c>
      <c r="CJ259" s="90">
        <f>IF(ISNA(VLOOKUP($B259,'[1]1718  Exp_Rev Access'!$F$7:$GK$318,$CJ$2,FALSE)),"",VLOOKUP($B259,'[1]1718  Exp_Rev Access'!$F$7:$GK$318,$CJ$2,FALSE))</f>
        <v>0</v>
      </c>
      <c r="CK259" s="90">
        <f>IF(ISNA(VLOOKUP($B259,'[1]1718  Exp_Rev Access'!$F$7:$GK$318,$CK$2,FALSE)),"",VLOOKUP($B259,'[1]1718  Exp_Rev Access'!$F$7:$GK$318,$CK$2,FALSE))</f>
        <v>0</v>
      </c>
      <c r="CL259" s="90">
        <f>IF(ISNA(VLOOKUP($B259,'[1]1718  Exp_Rev Access'!$F$7:$GK$318,$CL$2,FALSE)),"",VLOOKUP($B259,'[1]1718  Exp_Rev Access'!$F$7:$GK$318,$CL$2,FALSE))</f>
        <v>0</v>
      </c>
      <c r="CM259" s="90">
        <f>IF(ISNA(VLOOKUP($B259,'[1]1718  Exp_Rev Access'!$F$7:$GK$318,$CM$2,FALSE)),"",VLOOKUP($B259,'[1]1718  Exp_Rev Access'!$F$7:$GK$318,$CM$2,FALSE))</f>
        <v>0</v>
      </c>
      <c r="CN259" s="90">
        <f>IF(ISNA(VLOOKUP($B259,'[1]1718  Exp_Rev Access'!$F$7:$GK$318,$CN$2,FALSE)),"",VLOOKUP($B259,'[1]1718  Exp_Rev Access'!$F$7:$GK$318,$CN$2,FALSE))</f>
        <v>0</v>
      </c>
      <c r="CO259" s="90">
        <f>IF(ISNA(VLOOKUP($B259,'[1]1718  Exp_Rev Access'!$F$7:$GK$318,$CO$2,FALSE)),"",VLOOKUP($B259,'[1]1718  Exp_Rev Access'!$F$7:$GK$318,$CO$2,FALSE))</f>
        <v>0</v>
      </c>
      <c r="CP259" s="90">
        <f>IF(ISNA(VLOOKUP($B259,'[1]1718  Exp_Rev Access'!$F$7:$GK$318,$CP$2,FALSE)),"",VLOOKUP($B259,'[1]1718  Exp_Rev Access'!$F$7:$GK$318,$CP$2,FALSE))</f>
        <v>0</v>
      </c>
      <c r="CQ259" s="90">
        <f>IF(ISNA(VLOOKUP($B259,'[1]1718  Exp_Rev Access'!$F$7:$GK$318,$CQ$2,FALSE)),"",VLOOKUP($B259,'[1]1718  Exp_Rev Access'!$F$7:$GK$318,$CQ$2,FALSE))</f>
        <v>7018.32</v>
      </c>
      <c r="CR259" s="90">
        <f>IF(ISNA(VLOOKUP($B259,'[1]1718  Exp_Rev Access'!$F$7:$GK$318,$CR$2,FALSE)),"",VLOOKUP($B259,'[1]1718  Exp_Rev Access'!$F$7:$GK$318,$CR$2,FALSE))</f>
        <v>0</v>
      </c>
      <c r="CS259" s="90">
        <f>IF(ISNA(VLOOKUP($B259,'[1]1718  Exp_Rev Access'!$F$7:$GK$318,$CS$2,FALSE)),"",VLOOKUP($B259,'[1]1718  Exp_Rev Access'!$F$7:$GK$318,$CS$2,FALSE))</f>
        <v>0</v>
      </c>
      <c r="CT259" s="90">
        <f>IF(ISNA(VLOOKUP($B259,'[1]1718  Exp_Rev Access'!$F$7:$GK$318,$CT$2,FALSE)),"",VLOOKUP($B259,'[1]1718  Exp_Rev Access'!$F$7:$GK$318,$CT$2,FALSE))</f>
        <v>0</v>
      </c>
      <c r="CU259" s="90">
        <f>IF(ISNA(VLOOKUP($B259,'[1]1718  Exp_Rev Access'!$F$7:$GK$318,$CU$2,FALSE)),"",VLOOKUP($B259,'[1]1718  Exp_Rev Access'!$F$7:$GK$318,$CU$2,FALSE))</f>
        <v>21201.77</v>
      </c>
      <c r="CV259" s="90">
        <f>IF(ISNA(VLOOKUP($B259,'[1]1718  Exp_Rev Access'!$F$7:$GK$318,$CV$2,FALSE)),"",VLOOKUP($B259,'[1]1718  Exp_Rev Access'!$F$7:$GK$318,$CV$2,FALSE))</f>
        <v>1088.5</v>
      </c>
      <c r="CW259" s="90">
        <f>IF(ISNA(VLOOKUP($B259,'[1]1718  Exp_Rev Access'!$F$7:$GK$318,$CW$2,FALSE)),"",VLOOKUP($B259,'[1]1718  Exp_Rev Access'!$F$7:$GK$318,$CW$2,FALSE))</f>
        <v>0</v>
      </c>
      <c r="CX259" s="90">
        <f>IF(ISNA(VLOOKUP($B259,'[1]1718  Exp_Rev Access'!$F$7:$GK$318,$CX$2,FALSE)),"",VLOOKUP($B259,'[1]1718  Exp_Rev Access'!$F$7:$GK$318,$CX$2,FALSE))</f>
        <v>0</v>
      </c>
      <c r="CY259" s="90">
        <f>IF(ISNA(VLOOKUP($B259,'[1]1718  Exp_Rev Access'!$F$7:$GK$318,$CY$2,FALSE)),"",VLOOKUP($B259,'[1]1718  Exp_Rev Access'!$F$7:$GK$318,$CY$2,FALSE))</f>
        <v>0</v>
      </c>
      <c r="CZ259" s="90">
        <f>IF(ISNA(VLOOKUP($B259,'[1]1718  Exp_Rev Access'!$F$7:$GK$318,$CZ$2,FALSE)),"",VLOOKUP($B259,'[1]1718  Exp_Rev Access'!$F$7:$GK$318,$CZ$2,FALSE))</f>
        <v>0</v>
      </c>
      <c r="DA259" s="90">
        <f>IF(ISNA(VLOOKUP($B259,'[1]1718  Exp_Rev Access'!$F$7:$GK$318,$DA$2,FALSE)),"",VLOOKUP($B259,'[1]1718  Exp_Rev Access'!$F$7:$GK$318,$DA$2,FALSE))</f>
        <v>0</v>
      </c>
      <c r="DB259" s="90">
        <f>IF(ISNA(VLOOKUP($B259,'[1]1718  Exp_Rev Access'!$F$7:$GK$318,$DB$2,FALSE)),"",VLOOKUP($B259,'[1]1718  Exp_Rev Access'!$F$7:$GK$318,$DB$2,FALSE))</f>
        <v>0</v>
      </c>
      <c r="DC259" s="90">
        <f>IF(ISNA(VLOOKUP($B259,'[1]1718  Exp_Rev Access'!$F$7:$GK$318,$DC$2,FALSE)),"",VLOOKUP($B259,'[1]1718  Exp_Rev Access'!$F$7:$GK$318,$DC$2,FALSE))</f>
        <v>0</v>
      </c>
      <c r="DD259" s="90">
        <f>IF(ISNA(VLOOKUP($B259,'[1]1718  Exp_Rev Access'!$F$7:$GK$318,$DD$2,FALSE)),"",VLOOKUP($B259,'[1]1718  Exp_Rev Access'!$F$7:$GK$318,$DD$2,FALSE))</f>
        <v>0</v>
      </c>
      <c r="DE259" s="90">
        <f>IF(ISNA(VLOOKUP($B259,'[1]1718  Exp_Rev Access'!$F$7:$GK$318,$DE$2,FALSE)),"",VLOOKUP($B259,'[1]1718  Exp_Rev Access'!$F$7:$GK$318,$DE$2,FALSE))</f>
        <v>0</v>
      </c>
      <c r="DF259" s="90">
        <f>IF(ISNA(VLOOKUP($B259,'[1]1718  Exp_Rev Access'!$F$7:$GK$318,$DF$2,FALSE)),"",VLOOKUP($B259,'[1]1718  Exp_Rev Access'!$F$7:$GK$318,$DF$2,FALSE))</f>
        <v>0</v>
      </c>
      <c r="DG259" s="90">
        <f>IF(ISNA(VLOOKUP($B259,'[1]1718  Exp_Rev Access'!$F$7:$GK$318,$DG$2,FALSE)),"",VLOOKUP($B259,'[1]1718  Exp_Rev Access'!$F$7:$GK$318,$DG$2,FALSE))</f>
        <v>0</v>
      </c>
      <c r="DH259" s="90">
        <f>IF(ISNA(VLOOKUP($B259,'[1]1718  Exp_Rev Access'!$F$7:$GK$318,$DH$2,FALSE)),"",VLOOKUP($B259,'[1]1718  Exp_Rev Access'!$F$7:$GK$318,$DH$2,FALSE))</f>
        <v>0</v>
      </c>
      <c r="DI259" s="90">
        <f>IF(ISNA(VLOOKUP($B259,'[1]1718  Exp_Rev Access'!$F$7:$GK$318,$DI$2,FALSE)),"",VLOOKUP($B259,'[1]1718  Exp_Rev Access'!$F$7:$GK$318,$DI$2,FALSE))</f>
        <v>36220.68</v>
      </c>
      <c r="DJ259" s="90">
        <f>IF(ISNA(VLOOKUP($B259,'[1]1718  Exp_Rev Access'!$F$7:$GK$318,$DJ$2,FALSE)),"",VLOOKUP($B259,'[1]1718  Exp_Rev Access'!$F$7:$GK$318,$DJ$2,FALSE))</f>
        <v>0</v>
      </c>
      <c r="DK259" s="90">
        <f>IF(ISNA(VLOOKUP($B259,'[1]1718  Exp_Rev Access'!$F$7:$GK$318,$DK$2,FALSE)),"",VLOOKUP($B259,'[1]1718  Exp_Rev Access'!$F$7:$GK$318,$DK$2,FALSE))</f>
        <v>0</v>
      </c>
      <c r="DL259" s="90">
        <f>IF(ISNA(VLOOKUP($B259,'[1]1718  Exp_Rev Access'!$F$7:$GK$318,$DL$2,FALSE)),"",VLOOKUP($B259,'[1]1718  Exp_Rev Access'!$F$7:$GK$318,$DL$2,FALSE))</f>
        <v>0</v>
      </c>
      <c r="DM259" s="90">
        <f>IF(ISNA(VLOOKUP($B259,'[1]1718  Exp_Rev Access'!$F$7:$GK$318,$DM$2,FALSE)),"",VLOOKUP($B259,'[1]1718  Exp_Rev Access'!$F$7:$GK$318,$DM$2,FALSE))</f>
        <v>0</v>
      </c>
      <c r="DN259" s="90">
        <f>IF(ISNA(VLOOKUP($B259,'[1]1718  Exp_Rev Access'!$F$7:$GK$318,$DN$2,FALSE)),"",VLOOKUP($B259,'[1]1718  Exp_Rev Access'!$F$7:$GK$318,$DN$2,FALSE))</f>
        <v>0</v>
      </c>
      <c r="DO259" s="90">
        <f>IF(ISNA(VLOOKUP($B259,'[1]1718  Exp_Rev Access'!$F$7:$GK$318,$DO$2,FALSE)),"",VLOOKUP($B259,'[1]1718  Exp_Rev Access'!$F$7:$GK$318,$DO$2,FALSE))</f>
        <v>0</v>
      </c>
      <c r="DP259" s="90">
        <f>IF(ISNA(VLOOKUP($B259,'[1]1718  Exp_Rev Access'!$F$7:$GK$318,$DP$2,FALSE)),"",VLOOKUP($B259,'[1]1718  Exp_Rev Access'!$F$7:$GK$318,$DP$2,FALSE))</f>
        <v>0</v>
      </c>
      <c r="DQ259" s="90">
        <f>IF(ISNA(VLOOKUP($B259,'[1]1718  Exp_Rev Access'!$F$7:$GK$318,$DQ$2,FALSE)),"",VLOOKUP($B259,'[1]1718  Exp_Rev Access'!$F$7:$GK$318,$DQ$2,FALSE))</f>
        <v>0</v>
      </c>
      <c r="DR259" s="90">
        <f>IF(ISNA(VLOOKUP($B259,'[1]1718  Exp_Rev Access'!$F$7:$GK$318,$DR$2,FALSE)),"",VLOOKUP($B259,'[1]1718  Exp_Rev Access'!$F$7:$GK$318,$DR$2,FALSE))</f>
        <v>0</v>
      </c>
      <c r="DS259" s="90">
        <f>IF(ISNA(VLOOKUP($B259,'[1]1718  Exp_Rev Access'!$F$7:$GK$318,$DS$2,FALSE)),"",VLOOKUP($B259,'[1]1718  Exp_Rev Access'!$F$7:$GK$318,$DS$2,FALSE))</f>
        <v>0</v>
      </c>
      <c r="DT259" s="90">
        <f>IF(ISNA(VLOOKUP($B259,'[1]1718  Exp_Rev Access'!$F$7:$GK$318,$DT$2,FALSE)),"",VLOOKUP($B259,'[1]1718  Exp_Rev Access'!$F$7:$GK$318,$DT$2,FALSE))</f>
        <v>0</v>
      </c>
      <c r="DU259" s="90">
        <f>IF(ISNA(VLOOKUP($B259,'[1]1718  Exp_Rev Access'!$F$7:$GK$318,$DU$2,FALSE)),"",VLOOKUP($B259,'[1]1718  Exp_Rev Access'!$F$7:$GK$318,$DU$2,FALSE))</f>
        <v>0</v>
      </c>
      <c r="DV259" s="90">
        <f>IF(ISNA(VLOOKUP($B259,'[1]1718  Exp_Rev Access'!$F$7:$GK$318,$DV$2,FALSE)),"",VLOOKUP($B259,'[1]1718  Exp_Rev Access'!$F$7:$GK$318,$DV$2,FALSE))</f>
        <v>0</v>
      </c>
      <c r="DW259" s="90">
        <f>IF(ISNA(VLOOKUP($B259,'[1]1718  Exp_Rev Access'!$F$7:$GK$318,$DW$2,FALSE)),"",VLOOKUP($B259,'[1]1718  Exp_Rev Access'!$F$7:$GK$318,$DW$2,FALSE))</f>
        <v>0</v>
      </c>
      <c r="DX259" s="90">
        <f>IF(ISNA(VLOOKUP($B259,'[1]1718  Exp_Rev Access'!$F$7:$GK$318,$DX$2,FALSE)),"",VLOOKUP($B259,'[1]1718  Exp_Rev Access'!$F$7:$GK$318,$DX$2,FALSE))</f>
        <v>0</v>
      </c>
      <c r="DY259" s="90">
        <f>IF(ISNA(VLOOKUP($B259,'[1]1718  Exp_Rev Access'!$F$7:$GK$318,$DY$2,FALSE)),"",VLOOKUP($B259,'[1]1718  Exp_Rev Access'!$F$7:$GK$318,$DY$2,FALSE))</f>
        <v>0</v>
      </c>
      <c r="DZ259" s="90">
        <f>IF(ISNA(VLOOKUP($B259,'[1]1718  Exp_Rev Access'!$F$7:$GK$318,$DZ$2,FALSE)),"",VLOOKUP($B259,'[1]1718  Exp_Rev Access'!$F$7:$GK$318,$DZ$2,FALSE))</f>
        <v>0</v>
      </c>
      <c r="EA259" s="90">
        <f>IF(ISNA(VLOOKUP($B259,'[1]1718  Exp_Rev Access'!$F$7:$GK$318,$EA$2,FALSE)),"",VLOOKUP($B259,'[1]1718  Exp_Rev Access'!$F$7:$GK$318,$EA$2,FALSE))</f>
        <v>0</v>
      </c>
      <c r="EB259" s="90">
        <f>IF(ISNA(VLOOKUP($B259,'[1]1718  Exp_Rev Access'!$F$7:$GK$318,$EB$2,FALSE)),"",VLOOKUP($B259,'[1]1718  Exp_Rev Access'!$F$7:$GK$318,$EB$2,FALSE))</f>
        <v>0</v>
      </c>
      <c r="EC259" s="90">
        <f>IF(ISNA(VLOOKUP($B259,'[1]1718  Exp_Rev Access'!$F$7:$GK$318,$EC$2,FALSE)),"",VLOOKUP($B259,'[1]1718  Exp_Rev Access'!$F$7:$GK$318,$EC$2,FALSE))</f>
        <v>0</v>
      </c>
      <c r="ED259" s="90">
        <f>IF(ISNA(VLOOKUP($B259,'[1]1718  Exp_Rev Access'!$F$7:$GK$318,$ED$2,FALSE)),"",VLOOKUP($B259,'[1]1718  Exp_Rev Access'!$F$7:$GK$318,$ED$2,FALSE))</f>
        <v>0</v>
      </c>
      <c r="EE259" s="90">
        <f>IF(ISNA(VLOOKUP($B259,'[1]1718  Exp_Rev Access'!$F$7:$GK$318,$EE$2,FALSE)),"",VLOOKUP($B259,'[1]1718  Exp_Rev Access'!$F$7:$GK$318,$EE$2,FALSE))</f>
        <v>0</v>
      </c>
      <c r="EF259" s="90">
        <f>IF(ISNA(VLOOKUP($B259,'[1]1718  Exp_Rev Access'!$F$7:$GK$318,$EF$2,FALSE)),"",VLOOKUP($B259,'[1]1718  Exp_Rev Access'!$F$7:$GK$318,$EF$2,FALSE))</f>
        <v>0</v>
      </c>
      <c r="EG259" s="90">
        <f>IF(ISNA(VLOOKUP($B259,'[1]1718  Exp_Rev Access'!$F$7:$GK$318,$EG$2,FALSE)),"",VLOOKUP($B259,'[1]1718  Exp_Rev Access'!$F$7:$GK$318,$EG$2,FALSE))</f>
        <v>0</v>
      </c>
      <c r="EH259" s="90">
        <f>IF(ISNA(VLOOKUP($B259,'[1]1718  Exp_Rev Access'!$F$7:$GK$318,$EH$2,FALSE)),"",VLOOKUP($B259,'[1]1718  Exp_Rev Access'!$F$7:$GK$318,$EH$2,FALSE))</f>
        <v>0</v>
      </c>
      <c r="EI259" s="90">
        <f>IF(ISNA(VLOOKUP($B259,'[1]1718  Exp_Rev Access'!$F$7:$GK$318,$EI$2,FALSE)),"",VLOOKUP($B259,'[1]1718  Exp_Rev Access'!$F$7:$GK$318,$EI$2,FALSE))</f>
        <v>0</v>
      </c>
      <c r="EJ259" s="90">
        <f>IF(ISNA(VLOOKUP($B259,'[1]1718  Exp_Rev Access'!$F$7:$GK$318,$EJ$2,FALSE)),"",VLOOKUP($B259,'[1]1718  Exp_Rev Access'!$F$7:$GK$318,$EJ$2,FALSE))</f>
        <v>0</v>
      </c>
      <c r="EK259" s="90">
        <f>IF(ISNA(VLOOKUP($B259,'[1]1718  Exp_Rev Access'!$F$7:$GK$318,$EK$2,FALSE)),"",VLOOKUP($B259,'[1]1718  Exp_Rev Access'!$F$7:$GK$318,$EK$2,FALSE))</f>
        <v>0</v>
      </c>
      <c r="EL259" s="90">
        <f>IF(ISNA(VLOOKUP($B259,'[1]1718  Exp_Rev Access'!$F$7:$GK$318,$EL$2,FALSE)),"",VLOOKUP($B259,'[1]1718  Exp_Rev Access'!$F$7:$GK$318,$EL$2,FALSE))</f>
        <v>0</v>
      </c>
      <c r="EM259" s="90">
        <f>IF(ISNA(VLOOKUP($B259,'[1]1718  Exp_Rev Access'!$F$7:$GK$318,$EM$2,FALSE)),"",VLOOKUP($B259,'[1]1718  Exp_Rev Access'!$F$7:$GK$318,$EM$2,FALSE))</f>
        <v>0</v>
      </c>
      <c r="EN259" s="90">
        <f>IF(ISNA(VLOOKUP($B259,'[1]1718  Exp_Rev Access'!$F$7:$GK$318,$EN$2,FALSE)),"",VLOOKUP($B259,'[1]1718  Exp_Rev Access'!$F$7:$GK$318,$EN$2,FALSE))</f>
        <v>0</v>
      </c>
      <c r="EO259" s="90">
        <f>IF(ISNA(VLOOKUP($B259,'[1]1718  Exp_Rev Access'!$F$7:$GK$318,$EO$2,FALSE)),"",VLOOKUP($B259,'[1]1718  Exp_Rev Access'!$F$7:$GK$318,$EO$2,FALSE))</f>
        <v>0</v>
      </c>
      <c r="EP259" s="90">
        <f>IF(ISNA(VLOOKUP($B259,'[1]1718  Exp_Rev Access'!$F$7:$GK$318,$EP$2,FALSE)),"",VLOOKUP($B259,'[1]1718  Exp_Rev Access'!$F$7:$GK$318,$EP$2,FALSE))</f>
        <v>0</v>
      </c>
      <c r="EQ259" s="90">
        <f>IF(ISNA(VLOOKUP($B259,'[1]1718  Exp_Rev Access'!$F$7:$GK$318,$EQ$2,FALSE)),"",VLOOKUP($B259,'[1]1718  Exp_Rev Access'!$F$7:$GK$318,$EQ$2,FALSE))</f>
        <v>0</v>
      </c>
      <c r="ER259" s="90">
        <f>IF(ISNA(VLOOKUP($B259,'[1]1718  Exp_Rev Access'!$F$7:$GK$318,$ER$2,FALSE)),"",VLOOKUP($B259,'[1]1718  Exp_Rev Access'!$F$7:$GK$318,$ER$2,FALSE))</f>
        <v>0</v>
      </c>
      <c r="ES259" s="90">
        <f>IF(ISNA(VLOOKUP($B259,'[1]1718  Exp_Rev Access'!$F$7:$GK$318,$ES$2,FALSE)),"",VLOOKUP($B259,'[1]1718  Exp_Rev Access'!$F$7:$GK$318,$ES$2,FALSE))</f>
        <v>0</v>
      </c>
      <c r="ET259" s="90">
        <f>IF(ISNA(VLOOKUP($B259,'[1]1718  Exp_Rev Access'!$F$7:$GK$318,$ET$2,FALSE)),"",VLOOKUP($B259,'[1]1718  Exp_Rev Access'!$F$7:$GK$318,$ET$2,FALSE))</f>
        <v>0</v>
      </c>
      <c r="EU259" s="90">
        <f>IF(ISNA(VLOOKUP($B259,'[1]1718  Exp_Rev Access'!$F$7:$GK$318,$EU$2,FALSE)),"",VLOOKUP($B259,'[1]1718  Exp_Rev Access'!$F$7:$GK$318,$EU$2,FALSE))</f>
        <v>0</v>
      </c>
      <c r="EV259" s="90">
        <f>IF(ISNA(VLOOKUP($B259,'[1]1718  Exp_Rev Access'!$F$7:$GK$318,$EV$2,FALSE)),"",VLOOKUP($B259,'[1]1718  Exp_Rev Access'!$F$7:$GK$318,$EV$2,FALSE))</f>
        <v>0</v>
      </c>
      <c r="EW259" s="90">
        <f>IF(ISNA(VLOOKUP($B259,'[1]1718  Exp_Rev Access'!$F$7:$GK$318,$EW$2,FALSE)),"",VLOOKUP($B259,'[1]1718  Exp_Rev Access'!$F$7:$GK$318,$EW$2,FALSE))</f>
        <v>0</v>
      </c>
      <c r="EX259" s="90">
        <f>IF(ISNA(VLOOKUP($B259,'[1]1718  Exp_Rev Access'!$F$7:$GK$318,$EX$2,FALSE)),"",VLOOKUP($B259,'[1]1718  Exp_Rev Access'!$F$7:$GK$318,$EX$2,FALSE))</f>
        <v>0</v>
      </c>
      <c r="EY259" s="90">
        <f>IF(ISNA(VLOOKUP($B259,'[1]1718  Exp_Rev Access'!$F$7:$GK$318,$EY$2,FALSE)),"",VLOOKUP($B259,'[1]1718  Exp_Rev Access'!$F$7:$GK$318,$EY$2,FALSE))</f>
        <v>0</v>
      </c>
      <c r="EZ259" s="90">
        <f>IF(ISNA(VLOOKUP($B259,'[1]1718  Exp_Rev Access'!$F$7:$GK$318,$EZ$2,FALSE)),"",VLOOKUP($B259,'[1]1718  Exp_Rev Access'!$F$7:$GK$318,$EZ$2,FALSE))</f>
        <v>0</v>
      </c>
      <c r="FA259" s="90">
        <f>IF(ISNA(VLOOKUP($B259,'[1]1718  Exp_Rev Access'!$F$7:$GK$318,$FA$2,FALSE)),"",VLOOKUP($B259,'[1]1718  Exp_Rev Access'!$F$7:$GK$318,$FA$2,FALSE))</f>
        <v>0</v>
      </c>
      <c r="FB259" s="90">
        <f>IF(ISNA(VLOOKUP($B259,'[1]1718  Exp_Rev Access'!$F$7:$GK$318,$FB$2,FALSE)),"",VLOOKUP($B259,'[1]1718  Exp_Rev Access'!$F$7:$GK$318,$FB$2,FALSE))</f>
        <v>0</v>
      </c>
      <c r="FC259" s="90">
        <f>IF(ISNA(VLOOKUP($B259,'[1]1718  Exp_Rev Access'!$F$7:$GK$318,$FC$2,FALSE)),"",VLOOKUP($B259,'[1]1718  Exp_Rev Access'!$F$7:$GK$318,$FC$2,FALSE))</f>
        <v>0</v>
      </c>
      <c r="FD259" s="90">
        <f>IF(ISNA(VLOOKUP($B259,'[1]1718  Exp_Rev Access'!$F$7:$GK$318,$FD$2,FALSE)),"",VLOOKUP($B259,'[1]1718  Exp_Rev Access'!$F$7:$GK$318,$FD$2,FALSE))</f>
        <v>0</v>
      </c>
      <c r="FE259" s="90">
        <f>IF(ISNA(VLOOKUP($B259,'[1]1718  Exp_Rev Access'!$F$7:$GK$318,$FE$2,FALSE)),"",VLOOKUP($B259,'[1]1718  Exp_Rev Access'!$F$7:$GK$318,$FE$2,FALSE))</f>
        <v>0</v>
      </c>
      <c r="FF259" s="90">
        <f>IF(ISNA(VLOOKUP($B259,'[1]1718  Exp_Rev Access'!$F$7:$GK$318,$FF$2,FALSE)),"",VLOOKUP($B259,'[1]1718  Exp_Rev Access'!$F$7:$GK$318,$FF$2,FALSE))</f>
        <v>0</v>
      </c>
      <c r="FG259" s="90">
        <f>IF(ISNA(VLOOKUP($B259,'[1]1718  Exp_Rev Access'!$F$7:$GK$318,$FG$2,FALSE)),"",VLOOKUP($B259,'[1]1718  Exp_Rev Access'!$F$7:$GK$318,$FG$2,FALSE))</f>
        <v>0</v>
      </c>
      <c r="FH259" s="90">
        <f>IF(ISNA(VLOOKUP($B259,'[1]1718  Exp_Rev Access'!$F$7:$GK$318,$FH$2,FALSE)),"",VLOOKUP($B259,'[1]1718  Exp_Rev Access'!$F$7:$GK$318,$FH$2,FALSE))</f>
        <v>0</v>
      </c>
      <c r="FI259" s="90">
        <f>IF(ISNA(VLOOKUP($B259,'[1]1718  Exp_Rev Access'!$F$7:$GK$318,$FI$2,FALSE)),"",VLOOKUP($B259,'[1]1718  Exp_Rev Access'!$F$7:$GK$318,$FI$2,FALSE))</f>
        <v>0</v>
      </c>
      <c r="FJ259" s="90">
        <f>IF(ISNA(VLOOKUP($B259,'[1]1718  Exp_Rev Access'!$F$7:$GK$318,$FJ$2,FALSE)),"",VLOOKUP($B259,'[1]1718  Exp_Rev Access'!$F$7:$GK$318,$FJ$2,FALSE))</f>
        <v>0</v>
      </c>
      <c r="FK259" s="90">
        <f>IF(ISNA(VLOOKUP($B259,'[1]1718  Exp_Rev Access'!$F$7:$GK$318,$FK$2,FALSE)),"",VLOOKUP($B259,'[1]1718  Exp_Rev Access'!$F$7:$GK$318,$FK$2,FALSE))</f>
        <v>0</v>
      </c>
      <c r="FL259" s="90">
        <f>IF(ISNA(VLOOKUP($B259,'[1]1718  Exp_Rev Access'!$F$7:$GK$318,$FL$2,FALSE)),"",VLOOKUP($B259,'[1]1718  Exp_Rev Access'!$F$7:$GK$318,$FL$2,FALSE))</f>
        <v>0</v>
      </c>
      <c r="FM259" s="90">
        <f>IF(ISNA(VLOOKUP($B259,'[1]1718  Exp_Rev Access'!$F$7:$GK$318,$FM$2,FALSE)),"",VLOOKUP($B259,'[1]1718  Exp_Rev Access'!$F$7:$GK$318,$FM$2,FALSE))</f>
        <v>0</v>
      </c>
      <c r="FN259" s="90">
        <f>IF(ISNA(VLOOKUP($B259,'[1]1718  Exp_Rev Access'!$F$7:$GK$318,$FN$2,FALSE)),"",VLOOKUP($B259,'[1]1718  Exp_Rev Access'!$F$7:$GK$318,$FN$2,FALSE))</f>
        <v>0</v>
      </c>
      <c r="FO259" s="90">
        <f>IF(ISNA(VLOOKUP($B259,'[1]1718  Exp_Rev Access'!$F$7:$GK$318,$FO$2,FALSE)),"",VLOOKUP($B259,'[1]1718  Exp_Rev Access'!$F$7:$GK$318,$FO$2,FALSE))</f>
        <v>0</v>
      </c>
      <c r="FP259" s="90">
        <f>IF(ISNA(VLOOKUP($B259,'[1]1718  Exp_Rev Access'!$F$7:$GK$318,$FP$2,FALSE)),"",VLOOKUP($B259,'[1]1718  Exp_Rev Access'!$F$7:$GK$318,$FP$2,FALSE))</f>
        <v>0</v>
      </c>
      <c r="FQ259" s="90">
        <f>IF(ISNA(VLOOKUP($B259,'[1]1718  Exp_Rev Access'!$F$7:$GK$318,$FQ$2,FALSE)),"",VLOOKUP($B259,'[1]1718  Exp_Rev Access'!$F$7:$GK$318,$FQ$2,FALSE))</f>
        <v>0</v>
      </c>
      <c r="FR259" s="90">
        <f>IF(ISNA(VLOOKUP($B259,'[1]1718  Exp_Rev Access'!$F$7:$GK$318,$FR$2,FALSE)),"",VLOOKUP($B259,'[1]1718  Exp_Rev Access'!$F$7:$GK$318,$FR$2,FALSE))</f>
        <v>4844.26</v>
      </c>
      <c r="FS259" s="56">
        <f t="shared" si="701"/>
        <v>70373.53</v>
      </c>
      <c r="FT259" s="92">
        <f t="shared" si="702"/>
        <v>3.8734429301059324E-2</v>
      </c>
      <c r="FU259" s="94">
        <f t="shared" si="703"/>
        <v>999.62400568181806</v>
      </c>
      <c r="FV259" s="95">
        <f>IF(ISNA(VLOOKUP($B259,'[1]1718  Exp_Rev Access'!$F$7:$GK$318,$FV$2,FALSE)),"",VLOOKUP($B259,'[1]1718  Exp_Rev Access'!$F$7:$GK$318,$FV$2,FALSE))</f>
        <v>0</v>
      </c>
      <c r="FW259" s="95">
        <f>IF(ISNA(VLOOKUP($B259,'[1]1718  Exp_Rev Access'!$F$7:$GK$318,$FW$2,FALSE)),"",VLOOKUP($B259,'[1]1718  Exp_Rev Access'!$F$7:$GK$318,$FW$2,FALSE))</f>
        <v>0</v>
      </c>
      <c r="FX259" s="95">
        <f>IF(ISNA(VLOOKUP($B259,'[1]1718  Exp_Rev Access'!$F$7:$GK$318,$FX$2,FALSE)),"",VLOOKUP($B259,'[1]1718  Exp_Rev Access'!$F$7:$GK$318,$FX$2,FALSE))</f>
        <v>0</v>
      </c>
      <c r="FY259" s="95">
        <f>IF(ISNA(VLOOKUP($B259,'[1]1718  Exp_Rev Access'!$F$7:$GK$318,$FY$2,FALSE)),"",VLOOKUP($B259,'[1]1718  Exp_Rev Access'!$F$7:$GK$318,$FY$2,FALSE))</f>
        <v>0</v>
      </c>
      <c r="FZ259" s="95">
        <f>IF(ISNA(VLOOKUP($B259,'[1]1718  Exp_Rev Access'!$F$7:$GK$318,$FZ$2,FALSE)),"",VLOOKUP($B259,'[1]1718  Exp_Rev Access'!$F$7:$GK$318,$FZ$2,FALSE))</f>
        <v>0</v>
      </c>
      <c r="GA259" s="95">
        <f>IF(ISNA(VLOOKUP($B259,'[1]1718  Exp_Rev Access'!$F$7:$GK$318,$GA$2,FALSE)),"",VLOOKUP($B259,'[1]1718  Exp_Rev Access'!$F$7:$GK$318,$GA$2,FALSE))</f>
        <v>0</v>
      </c>
      <c r="GB259" s="95">
        <f>IF(ISNA(VLOOKUP($B259,'[1]1718  Exp_Rev Access'!$F$7:$GK$318,$GB$2,FALSE)),"",VLOOKUP($B259,'[1]1718  Exp_Rev Access'!$F$7:$GK$318,$GB$2,FALSE))</f>
        <v>0</v>
      </c>
      <c r="GC259" s="95">
        <f>IF(ISNA(VLOOKUP($B259,'[1]1718  Exp_Rev Access'!$F$7:$GK$318,$GC$2,FALSE)),"",VLOOKUP($B259,'[1]1718  Exp_Rev Access'!$F$7:$GK$318,$GC$2,FALSE))</f>
        <v>0</v>
      </c>
      <c r="GD259" s="95">
        <f>IF(ISNA(VLOOKUP($B259,'[1]1718  Exp_Rev Access'!$F$7:$GK$318,$GD$2,FALSE)),"",VLOOKUP($B259,'[1]1718  Exp_Rev Access'!$F$7:$GK$318,$GD$2,FALSE))</f>
        <v>0</v>
      </c>
      <c r="GE259" s="95">
        <f>IF(ISNA(VLOOKUP($B259,'[1]1718  Exp_Rev Access'!$F$7:$GK$318,$GE$2,FALSE)),"",VLOOKUP($B259,'[1]1718  Exp_Rev Access'!$F$7:$GK$318,$GE$2,FALSE))</f>
        <v>0</v>
      </c>
      <c r="GF259" s="95">
        <f>IF(ISNA(VLOOKUP($B259,'[1]1718  Exp_Rev Access'!$F$7:$GK$318,$GF$2,FALSE)),"",VLOOKUP($B259,'[1]1718  Exp_Rev Access'!$F$7:$GK$318,$GF$2,FALSE))</f>
        <v>0</v>
      </c>
      <c r="GG259" s="95">
        <f>IF(ISNA(VLOOKUP($B259,'[1]1718  Exp_Rev Access'!$F$7:$GK$318,$GG$2,FALSE)),"",VLOOKUP($B259,'[1]1718  Exp_Rev Access'!$F$7:$GK$318,$GG$2,FALSE))</f>
        <v>0</v>
      </c>
      <c r="GH259" s="95">
        <f>IF(ISNA(VLOOKUP($B259,'[1]1718  Exp_Rev Access'!$F$7:$GK$318,$GH$2,FALSE)),"",VLOOKUP($B259,'[1]1718  Exp_Rev Access'!$F$7:$GK$318,$GH$2,FALSE))</f>
        <v>0</v>
      </c>
      <c r="GI259" s="95">
        <f>IF(ISNA(VLOOKUP($B259,'[1]1718  Exp_Rev Access'!$F$7:$GK$318,$GI$2,FALSE)),"",VLOOKUP($B259,'[1]1718  Exp_Rev Access'!$F$7:$GK$318,$GI$2,FALSE))</f>
        <v>0</v>
      </c>
      <c r="GJ259" s="95">
        <f>IF(ISNA(VLOOKUP($B259,'[1]1718  Exp_Rev Access'!$F$7:$GK$318,$GJ$2,FALSE)),"",VLOOKUP($B259,'[1]1718  Exp_Rev Access'!$F$7:$GK$318,$GJ$2,FALSE))</f>
        <v>0</v>
      </c>
      <c r="GK259" s="95">
        <f>IF(ISNA(VLOOKUP($B259,'[1]1718  Exp_Rev Access'!$F$7:$GK$318,$GK$2,FALSE)),"",VLOOKUP($B259,'[1]1718  Exp_Rev Access'!$F$7:$GK$318,$GK$2,FALSE))</f>
        <v>0</v>
      </c>
      <c r="GL259" s="95">
        <f>IF(ISNA(VLOOKUP($B259,'[1]1718  Exp_Rev Access'!$F$7:$GK$318,$GL$2,FALSE)),"",VLOOKUP($B259,'[1]1718  Exp_Rev Access'!$F$7:$GK$318,$GL$2,FALSE))</f>
        <v>4750</v>
      </c>
      <c r="GM259" s="95">
        <f>IF(ISNA(VLOOKUP($B259,'[1]1718  Exp_Rev Access'!$F$7:$GK$318,$GM$2,FALSE)),"",VLOOKUP($B259,'[1]1718  Exp_Rev Access'!$F$7:$GK$318,$GM$2,FALSE))</f>
        <v>0</v>
      </c>
      <c r="GN259" s="95">
        <f>IF(ISNA(VLOOKUP($B259,'[1]1718  Exp_Rev Access'!$F$7:$GK$318,$GN$2,FALSE)),"",VLOOKUP($B259,'[1]1718  Exp_Rev Access'!$F$7:$GK$318,$GN$2,FALSE))</f>
        <v>0</v>
      </c>
      <c r="GO259" s="95">
        <f>IF(ISNA(VLOOKUP($B259,'[1]1718  Exp_Rev Access'!$F$7:$GK$318,$GO$2,FALSE)),"",VLOOKUP($B259,'[1]1718  Exp_Rev Access'!$F$7:$GK$318,$GO$2,FALSE))</f>
        <v>0</v>
      </c>
      <c r="GP259" s="95">
        <f>IF(ISNA(VLOOKUP($B259,'[1]1718  Exp_Rev Access'!$F$7:$GK$318,$GP$2,FALSE)),"",VLOOKUP($B259,'[1]1718  Exp_Rev Access'!$F$7:$GK$318,$GP$2,FALSE))</f>
        <v>0</v>
      </c>
      <c r="GQ259" s="95">
        <f>IF(ISNA(VLOOKUP($B259,'[1]1718  Exp_Rev Access'!$F$7:$GK$318,$GQ$2,FALSE)),"",VLOOKUP($B259,'[1]1718  Exp_Rev Access'!$F$7:$GK$318,$GQ$2,FALSE))</f>
        <v>0</v>
      </c>
      <c r="GR259" s="95">
        <f>IF(ISNA(VLOOKUP($B259,'[1]1718  Exp_Rev Access'!$F$7:$GK$318,$GR$2,FALSE)),"",VLOOKUP($B259,'[1]1718  Exp_Rev Access'!$F$7:$GK$318,$GR$2,FALSE))</f>
        <v>0</v>
      </c>
      <c r="GS259" s="95">
        <f>IF(ISNA(VLOOKUP($B259,'[1]1718  Exp_Rev Access'!$F$7:$GK$318,$GS$2,FALSE)),"",VLOOKUP($B259,'[1]1718  Exp_Rev Access'!$F$7:$GK$318,$GS$2,FALSE))</f>
        <v>0</v>
      </c>
      <c r="GT259" s="95">
        <f>IF(ISNA(VLOOKUP($B259,'[1]1718  Exp_Rev Access'!$F$7:$GK$318,$GT$2,FALSE)),"",VLOOKUP($B259,'[1]1718  Exp_Rev Access'!$F$7:$GK$318,$GT$2,FALSE))</f>
        <v>0</v>
      </c>
      <c r="GU259" s="56">
        <f t="shared" si="704"/>
        <v>4750</v>
      </c>
      <c r="GV259" s="92">
        <f t="shared" si="705"/>
        <v>2.614456588720671E-3</v>
      </c>
      <c r="GW259" s="96">
        <f t="shared" si="706"/>
        <v>67.471590909090907</v>
      </c>
      <c r="HE259" s="41"/>
      <c r="HF259" s="41"/>
      <c r="HG259" s="41"/>
      <c r="HH259" s="41"/>
      <c r="HI259" s="41"/>
      <c r="HJ259" s="41"/>
      <c r="HK259" s="41"/>
      <c r="HL259" s="41"/>
      <c r="HM259" s="41"/>
      <c r="HN259" s="41"/>
    </row>
    <row r="260" spans="1:222" s="97" customFormat="1" x14ac:dyDescent="0.3">
      <c r="A260" s="98"/>
      <c r="B260" s="99"/>
      <c r="C260" s="82" t="s">
        <v>185</v>
      </c>
      <c r="D260" s="111">
        <f>SUM(D254:D259)</f>
        <v>3110.34</v>
      </c>
      <c r="E260" s="112">
        <f>SUM(E254:E259)</f>
        <v>47467200.079999998</v>
      </c>
      <c r="F260" s="113">
        <f t="shared" si="688"/>
        <v>47467200.079999991</v>
      </c>
      <c r="G260" s="113">
        <f t="shared" si="689"/>
        <v>0</v>
      </c>
      <c r="H260" s="103">
        <f>SUM(H254:H259)</f>
        <v>5806897.1200000001</v>
      </c>
      <c r="I260" s="103">
        <f t="shared" ref="I260:M260" si="707">SUM(I254:I259)</f>
        <v>0</v>
      </c>
      <c r="J260" s="103">
        <f t="shared" si="707"/>
        <v>15006.5</v>
      </c>
      <c r="K260" s="103">
        <f t="shared" si="707"/>
        <v>383576.61</v>
      </c>
      <c r="L260" s="103">
        <f t="shared" si="707"/>
        <v>0</v>
      </c>
      <c r="M260" s="103">
        <f t="shared" si="707"/>
        <v>0</v>
      </c>
      <c r="N260" s="102">
        <f t="shared" si="690"/>
        <v>6205480.2300000004</v>
      </c>
      <c r="O260" s="58">
        <f t="shared" si="691"/>
        <v>0.13073196269300577</v>
      </c>
      <c r="P260" s="102">
        <f t="shared" si="692"/>
        <v>1995.1131484017824</v>
      </c>
      <c r="Q260" s="103">
        <f>SUM(Q254:Q259)</f>
        <v>26985.02</v>
      </c>
      <c r="R260" s="103">
        <f t="shared" ref="R260:AL260" si="708">SUM(R254:R259)</f>
        <v>0</v>
      </c>
      <c r="S260" s="103">
        <f t="shared" si="708"/>
        <v>3954.46</v>
      </c>
      <c r="T260" s="103">
        <f t="shared" si="708"/>
        <v>0</v>
      </c>
      <c r="U260" s="103">
        <f t="shared" si="708"/>
        <v>9190</v>
      </c>
      <c r="V260" s="103">
        <f t="shared" si="708"/>
        <v>0</v>
      </c>
      <c r="W260" s="103">
        <f t="shared" si="708"/>
        <v>0</v>
      </c>
      <c r="X260" s="103">
        <f t="shared" si="708"/>
        <v>0</v>
      </c>
      <c r="Y260" s="103">
        <f t="shared" si="708"/>
        <v>41285.54</v>
      </c>
      <c r="Z260" s="103">
        <f t="shared" si="708"/>
        <v>4811.34</v>
      </c>
      <c r="AA260" s="103">
        <f t="shared" si="708"/>
        <v>0</v>
      </c>
      <c r="AB260" s="103">
        <f t="shared" si="708"/>
        <v>0</v>
      </c>
      <c r="AC260" s="103">
        <f t="shared" si="708"/>
        <v>23045.48</v>
      </c>
      <c r="AD260" s="103">
        <f t="shared" si="708"/>
        <v>223275.8</v>
      </c>
      <c r="AE260" s="103">
        <f t="shared" si="708"/>
        <v>98691.080000000016</v>
      </c>
      <c r="AF260" s="103">
        <f t="shared" si="708"/>
        <v>0</v>
      </c>
      <c r="AG260" s="103">
        <f t="shared" si="708"/>
        <v>222511.10999999996</v>
      </c>
      <c r="AH260" s="103">
        <f t="shared" si="708"/>
        <v>2492.0100000000002</v>
      </c>
      <c r="AI260" s="103">
        <f t="shared" si="708"/>
        <v>36115.25</v>
      </c>
      <c r="AJ260" s="103">
        <f t="shared" si="708"/>
        <v>0</v>
      </c>
      <c r="AK260" s="103">
        <f t="shared" si="708"/>
        <v>57901.630000000005</v>
      </c>
      <c r="AL260" s="103">
        <f t="shared" si="708"/>
        <v>42759.83</v>
      </c>
      <c r="AM260" s="102">
        <f t="shared" si="693"/>
        <v>793018.54999999993</v>
      </c>
      <c r="AN260" s="61">
        <f t="shared" si="694"/>
        <v>1.6706663731238979E-2</v>
      </c>
      <c r="AO260" s="59">
        <f t="shared" si="695"/>
        <v>254.96201379913447</v>
      </c>
      <c r="AP260" s="103">
        <f>SUM(AP254:AP259)</f>
        <v>22851860.049999997</v>
      </c>
      <c r="AQ260" s="103">
        <f t="shared" ref="AQ260:AT260" si="709">SUM(AQ254:AQ259)</f>
        <v>630452.48999999987</v>
      </c>
      <c r="AR260" s="103">
        <f t="shared" si="709"/>
        <v>2053594.0799999998</v>
      </c>
      <c r="AS260" s="103">
        <f t="shared" si="709"/>
        <v>382586.05000000005</v>
      </c>
      <c r="AT260" s="103">
        <f t="shared" si="709"/>
        <v>0</v>
      </c>
      <c r="AU260" s="102">
        <f t="shared" si="696"/>
        <v>25918492.669999994</v>
      </c>
      <c r="AV260" s="64">
        <f t="shared" si="697"/>
        <v>0.54602952409911754</v>
      </c>
      <c r="AW260" s="102">
        <f t="shared" si="698"/>
        <v>8333.0094684182422</v>
      </c>
      <c r="AX260" s="103">
        <f>SUM(AX254:AX259)</f>
        <v>0</v>
      </c>
      <c r="AY260" s="103">
        <f t="shared" ref="AY260:BU260" si="710">SUM(AY254:AY259)</f>
        <v>3106656.5700000003</v>
      </c>
      <c r="AZ260" s="103">
        <f t="shared" si="710"/>
        <v>238084.99</v>
      </c>
      <c r="BA260" s="103">
        <f t="shared" si="710"/>
        <v>0</v>
      </c>
      <c r="BB260" s="103">
        <f t="shared" si="710"/>
        <v>0</v>
      </c>
      <c r="BC260" s="103">
        <f t="shared" si="710"/>
        <v>1453068.17</v>
      </c>
      <c r="BD260" s="103">
        <f t="shared" si="710"/>
        <v>1122309.3600000001</v>
      </c>
      <c r="BE260" s="103">
        <f t="shared" si="710"/>
        <v>207217.22999999998</v>
      </c>
      <c r="BF260" s="103">
        <f t="shared" si="710"/>
        <v>0</v>
      </c>
      <c r="BG260" s="103">
        <f t="shared" si="710"/>
        <v>319307.77</v>
      </c>
      <c r="BH260" s="103">
        <f t="shared" si="710"/>
        <v>39161.879999999997</v>
      </c>
      <c r="BI260" s="103">
        <f t="shared" si="710"/>
        <v>0</v>
      </c>
      <c r="BJ260" s="103">
        <f t="shared" si="710"/>
        <v>29639.22</v>
      </c>
      <c r="BK260" s="103">
        <f t="shared" si="710"/>
        <v>2261548.0900000003</v>
      </c>
      <c r="BL260" s="103">
        <f t="shared" si="710"/>
        <v>9891.7000000000007</v>
      </c>
      <c r="BM260" s="103">
        <f t="shared" si="710"/>
        <v>0</v>
      </c>
      <c r="BN260" s="103">
        <f t="shared" si="710"/>
        <v>0</v>
      </c>
      <c r="BO260" s="103">
        <f t="shared" si="710"/>
        <v>0</v>
      </c>
      <c r="BP260" s="103">
        <f t="shared" si="710"/>
        <v>0</v>
      </c>
      <c r="BQ260" s="103">
        <f t="shared" si="710"/>
        <v>1149784.33</v>
      </c>
      <c r="BR260" s="103">
        <f t="shared" si="710"/>
        <v>0</v>
      </c>
      <c r="BS260" s="103">
        <f t="shared" si="710"/>
        <v>0</v>
      </c>
      <c r="BT260" s="103">
        <f t="shared" si="710"/>
        <v>0</v>
      </c>
      <c r="BU260" s="103">
        <f t="shared" si="710"/>
        <v>0</v>
      </c>
      <c r="BV260" s="102">
        <f t="shared" si="571"/>
        <v>9936669.3099999987</v>
      </c>
      <c r="BW260" s="61">
        <f t="shared" si="699"/>
        <v>0.20933759086807294</v>
      </c>
      <c r="BX260" s="59">
        <f t="shared" si="700"/>
        <v>3194.7212555540546</v>
      </c>
      <c r="BY260" s="90">
        <f>SUM(BY254:BY259)</f>
        <v>31338.400000000001</v>
      </c>
      <c r="BZ260" s="90">
        <f t="shared" ref="BZ260:CD260" si="711">SUM(BZ254:BZ259)</f>
        <v>0</v>
      </c>
      <c r="CA260" s="90">
        <f t="shared" si="711"/>
        <v>0</v>
      </c>
      <c r="CB260" s="90">
        <f t="shared" si="711"/>
        <v>12308.07</v>
      </c>
      <c r="CC260" s="90">
        <f t="shared" si="711"/>
        <v>0</v>
      </c>
      <c r="CD260" s="90">
        <f t="shared" si="711"/>
        <v>0</v>
      </c>
      <c r="CE260" s="56">
        <f t="shared" si="566"/>
        <v>43646.47</v>
      </c>
      <c r="CF260" s="61">
        <f t="shared" si="591"/>
        <v>9.1950799555144105E-4</v>
      </c>
      <c r="CG260" s="62">
        <f t="shared" si="592"/>
        <v>14.032700605078544</v>
      </c>
      <c r="CH260" s="103">
        <f>SUM(CH254:CH259)</f>
        <v>0</v>
      </c>
      <c r="CI260" s="103">
        <f t="shared" ref="CI260:ET260" si="712">SUM(CI254:CI259)</f>
        <v>0</v>
      </c>
      <c r="CJ260" s="103">
        <f t="shared" si="712"/>
        <v>0</v>
      </c>
      <c r="CK260" s="103">
        <f t="shared" si="712"/>
        <v>0</v>
      </c>
      <c r="CL260" s="103">
        <f t="shared" si="712"/>
        <v>0</v>
      </c>
      <c r="CM260" s="103">
        <f t="shared" si="712"/>
        <v>0</v>
      </c>
      <c r="CN260" s="103">
        <f t="shared" si="712"/>
        <v>0</v>
      </c>
      <c r="CO260" s="103">
        <f t="shared" si="712"/>
        <v>0</v>
      </c>
      <c r="CP260" s="103">
        <f t="shared" si="712"/>
        <v>0</v>
      </c>
      <c r="CQ260" s="103">
        <f t="shared" si="712"/>
        <v>337989.44</v>
      </c>
      <c r="CR260" s="103">
        <f t="shared" si="712"/>
        <v>0</v>
      </c>
      <c r="CS260" s="103">
        <f t="shared" si="712"/>
        <v>88986.14</v>
      </c>
      <c r="CT260" s="103">
        <f t="shared" si="712"/>
        <v>0</v>
      </c>
      <c r="CU260" s="103">
        <f t="shared" si="712"/>
        <v>837744.87</v>
      </c>
      <c r="CV260" s="103">
        <f t="shared" si="712"/>
        <v>447718.87</v>
      </c>
      <c r="CW260" s="103">
        <f t="shared" si="712"/>
        <v>68204.58</v>
      </c>
      <c r="CX260" s="103">
        <f t="shared" si="712"/>
        <v>0</v>
      </c>
      <c r="CY260" s="103">
        <f t="shared" si="712"/>
        <v>183959.08</v>
      </c>
      <c r="CZ260" s="103">
        <f t="shared" si="712"/>
        <v>0</v>
      </c>
      <c r="DA260" s="103">
        <f t="shared" si="712"/>
        <v>0</v>
      </c>
      <c r="DB260" s="103">
        <f t="shared" si="712"/>
        <v>69966.429999999993</v>
      </c>
      <c r="DC260" s="103">
        <f t="shared" si="712"/>
        <v>0</v>
      </c>
      <c r="DD260" s="103">
        <f t="shared" si="712"/>
        <v>0</v>
      </c>
      <c r="DE260" s="103">
        <f t="shared" si="712"/>
        <v>0</v>
      </c>
      <c r="DF260" s="103">
        <f t="shared" si="712"/>
        <v>0</v>
      </c>
      <c r="DG260" s="103">
        <f t="shared" si="712"/>
        <v>107040.37</v>
      </c>
      <c r="DH260" s="103">
        <f t="shared" si="712"/>
        <v>27768.18</v>
      </c>
      <c r="DI260" s="103">
        <f t="shared" si="712"/>
        <v>1171670.3499999999</v>
      </c>
      <c r="DJ260" s="103">
        <f t="shared" si="712"/>
        <v>0</v>
      </c>
      <c r="DK260" s="103">
        <f t="shared" si="712"/>
        <v>13620.81</v>
      </c>
      <c r="DL260" s="103">
        <f t="shared" si="712"/>
        <v>0</v>
      </c>
      <c r="DM260" s="103">
        <f t="shared" si="712"/>
        <v>0</v>
      </c>
      <c r="DN260" s="103">
        <f t="shared" si="712"/>
        <v>0</v>
      </c>
      <c r="DO260" s="103">
        <f t="shared" si="712"/>
        <v>0</v>
      </c>
      <c r="DP260" s="103">
        <f t="shared" si="712"/>
        <v>0</v>
      </c>
      <c r="DQ260" s="103">
        <f t="shared" si="712"/>
        <v>0</v>
      </c>
      <c r="DR260" s="103">
        <f t="shared" si="712"/>
        <v>0</v>
      </c>
      <c r="DS260" s="103">
        <f t="shared" si="712"/>
        <v>0</v>
      </c>
      <c r="DT260" s="103">
        <f t="shared" si="712"/>
        <v>0</v>
      </c>
      <c r="DU260" s="103">
        <f t="shared" si="712"/>
        <v>0</v>
      </c>
      <c r="DV260" s="103">
        <f t="shared" si="712"/>
        <v>0</v>
      </c>
      <c r="DW260" s="103">
        <f t="shared" si="712"/>
        <v>0</v>
      </c>
      <c r="DX260" s="103">
        <f t="shared" si="712"/>
        <v>0</v>
      </c>
      <c r="DY260" s="103">
        <f t="shared" si="712"/>
        <v>18248.52</v>
      </c>
      <c r="DZ260" s="103">
        <f t="shared" si="712"/>
        <v>0</v>
      </c>
      <c r="EA260" s="103">
        <f t="shared" si="712"/>
        <v>0</v>
      </c>
      <c r="EB260" s="103">
        <f t="shared" si="712"/>
        <v>0</v>
      </c>
      <c r="EC260" s="103">
        <f t="shared" si="712"/>
        <v>0</v>
      </c>
      <c r="ED260" s="103">
        <f t="shared" si="712"/>
        <v>0</v>
      </c>
      <c r="EE260" s="103">
        <f t="shared" si="712"/>
        <v>0</v>
      </c>
      <c r="EF260" s="103">
        <f t="shared" si="712"/>
        <v>0</v>
      </c>
      <c r="EG260" s="103">
        <f t="shared" si="712"/>
        <v>10090</v>
      </c>
      <c r="EH260" s="103">
        <f t="shared" si="712"/>
        <v>0</v>
      </c>
      <c r="EI260" s="103">
        <f t="shared" si="712"/>
        <v>0</v>
      </c>
      <c r="EJ260" s="103">
        <f t="shared" si="712"/>
        <v>0</v>
      </c>
      <c r="EK260" s="103">
        <f t="shared" si="712"/>
        <v>0</v>
      </c>
      <c r="EL260" s="103">
        <f t="shared" si="712"/>
        <v>0</v>
      </c>
      <c r="EM260" s="103">
        <f t="shared" si="712"/>
        <v>0</v>
      </c>
      <c r="EN260" s="103">
        <f t="shared" si="712"/>
        <v>90962.78</v>
      </c>
      <c r="EO260" s="103">
        <f t="shared" si="712"/>
        <v>38634.65</v>
      </c>
      <c r="EP260" s="103">
        <f t="shared" si="712"/>
        <v>0</v>
      </c>
      <c r="EQ260" s="103">
        <f t="shared" si="712"/>
        <v>0</v>
      </c>
      <c r="ER260" s="103">
        <f t="shared" si="712"/>
        <v>0</v>
      </c>
      <c r="ES260" s="103">
        <f t="shared" si="712"/>
        <v>0</v>
      </c>
      <c r="ET260" s="103">
        <f t="shared" si="712"/>
        <v>0</v>
      </c>
      <c r="EU260" s="103">
        <f t="shared" ref="EU260:FR260" si="713">SUM(EU254:EU259)</f>
        <v>0</v>
      </c>
      <c r="EV260" s="103">
        <f t="shared" si="713"/>
        <v>0</v>
      </c>
      <c r="EW260" s="103">
        <f t="shared" si="713"/>
        <v>0</v>
      </c>
      <c r="EX260" s="103">
        <f t="shared" si="713"/>
        <v>0</v>
      </c>
      <c r="EY260" s="103">
        <f t="shared" si="713"/>
        <v>0</v>
      </c>
      <c r="EZ260" s="103">
        <f t="shared" si="713"/>
        <v>0</v>
      </c>
      <c r="FA260" s="103">
        <f t="shared" si="713"/>
        <v>0</v>
      </c>
      <c r="FB260" s="103">
        <f t="shared" si="713"/>
        <v>0</v>
      </c>
      <c r="FC260" s="103">
        <f t="shared" si="713"/>
        <v>0</v>
      </c>
      <c r="FD260" s="103">
        <f t="shared" si="713"/>
        <v>0</v>
      </c>
      <c r="FE260" s="103">
        <f t="shared" si="713"/>
        <v>0</v>
      </c>
      <c r="FF260" s="103">
        <f t="shared" si="713"/>
        <v>0</v>
      </c>
      <c r="FG260" s="103">
        <f t="shared" si="713"/>
        <v>0</v>
      </c>
      <c r="FH260" s="103">
        <f t="shared" si="713"/>
        <v>0</v>
      </c>
      <c r="FI260" s="103">
        <f t="shared" si="713"/>
        <v>6223.93</v>
      </c>
      <c r="FJ260" s="103">
        <f t="shared" si="713"/>
        <v>0</v>
      </c>
      <c r="FK260" s="103">
        <f t="shared" si="713"/>
        <v>0</v>
      </c>
      <c r="FL260" s="103">
        <f t="shared" si="713"/>
        <v>0</v>
      </c>
      <c r="FM260" s="103">
        <f t="shared" si="713"/>
        <v>0</v>
      </c>
      <c r="FN260" s="103">
        <f t="shared" si="713"/>
        <v>0</v>
      </c>
      <c r="FO260" s="103">
        <f t="shared" si="713"/>
        <v>0</v>
      </c>
      <c r="FP260" s="103">
        <f t="shared" si="713"/>
        <v>0</v>
      </c>
      <c r="FQ260" s="103">
        <f t="shared" si="713"/>
        <v>0</v>
      </c>
      <c r="FR260" s="103">
        <f t="shared" si="713"/>
        <v>122628.64</v>
      </c>
      <c r="FS260" s="102">
        <f t="shared" si="701"/>
        <v>3641457.6399999997</v>
      </c>
      <c r="FT260" s="61">
        <f t="shared" si="702"/>
        <v>7.6715239868009502E-2</v>
      </c>
      <c r="FU260" s="115">
        <f t="shared" si="703"/>
        <v>1170.7587080512096</v>
      </c>
      <c r="FV260" s="134">
        <f>SUM(FV254:FV259)</f>
        <v>11673.45</v>
      </c>
      <c r="FW260" s="134">
        <f t="shared" ref="FW260:GT260" si="714">SUM(FW254:FW259)</f>
        <v>0</v>
      </c>
      <c r="FX260" s="134">
        <f t="shared" si="714"/>
        <v>0</v>
      </c>
      <c r="FY260" s="134">
        <f t="shared" si="714"/>
        <v>0</v>
      </c>
      <c r="FZ260" s="134">
        <f t="shared" si="714"/>
        <v>0</v>
      </c>
      <c r="GA260" s="134">
        <f t="shared" si="714"/>
        <v>0</v>
      </c>
      <c r="GB260" s="134">
        <f t="shared" si="714"/>
        <v>0</v>
      </c>
      <c r="GC260" s="134">
        <f t="shared" si="714"/>
        <v>0</v>
      </c>
      <c r="GD260" s="134">
        <f t="shared" si="714"/>
        <v>0</v>
      </c>
      <c r="GE260" s="134">
        <f t="shared" si="714"/>
        <v>0</v>
      </c>
      <c r="GF260" s="134">
        <f t="shared" si="714"/>
        <v>231859.47</v>
      </c>
      <c r="GG260" s="134">
        <f t="shared" si="714"/>
        <v>0</v>
      </c>
      <c r="GH260" s="134">
        <f t="shared" si="714"/>
        <v>25568</v>
      </c>
      <c r="GI260" s="134">
        <f t="shared" si="714"/>
        <v>0</v>
      </c>
      <c r="GJ260" s="134">
        <f t="shared" si="714"/>
        <v>0</v>
      </c>
      <c r="GK260" s="134">
        <f t="shared" si="714"/>
        <v>57935.19</v>
      </c>
      <c r="GL260" s="134">
        <f t="shared" si="714"/>
        <v>83986.290000000008</v>
      </c>
      <c r="GM260" s="134">
        <f t="shared" si="714"/>
        <v>64169.03</v>
      </c>
      <c r="GN260" s="134">
        <f t="shared" si="714"/>
        <v>0</v>
      </c>
      <c r="GO260" s="134">
        <f t="shared" si="714"/>
        <v>0</v>
      </c>
      <c r="GP260" s="134">
        <f t="shared" si="714"/>
        <v>0</v>
      </c>
      <c r="GQ260" s="134">
        <f t="shared" si="714"/>
        <v>0</v>
      </c>
      <c r="GR260" s="134">
        <f t="shared" si="714"/>
        <v>0</v>
      </c>
      <c r="GS260" s="134">
        <f t="shared" si="714"/>
        <v>0</v>
      </c>
      <c r="GT260" s="134">
        <f t="shared" si="714"/>
        <v>453243.78</v>
      </c>
      <c r="GU260" s="102">
        <f t="shared" si="704"/>
        <v>928435.21000000008</v>
      </c>
      <c r="GV260" s="61">
        <f t="shared" si="705"/>
        <v>1.9559510745003693E-2</v>
      </c>
      <c r="GW260" s="65">
        <f t="shared" si="706"/>
        <v>298.49958846942781</v>
      </c>
    </row>
    <row r="261" spans="1:222" x14ac:dyDescent="0.3">
      <c r="A261" s="73"/>
      <c r="B261" s="88"/>
      <c r="C261" s="89"/>
      <c r="D261" s="75"/>
      <c r="E261" s="76"/>
      <c r="F261" s="70"/>
      <c r="G261" s="70"/>
      <c r="H261" s="90"/>
      <c r="I261" s="90"/>
      <c r="J261" s="90"/>
      <c r="K261" s="90"/>
      <c r="L261" s="90"/>
      <c r="M261" s="90"/>
      <c r="N261" s="56"/>
      <c r="O261" s="91"/>
      <c r="P261" s="56"/>
      <c r="Q261" s="90" t="str">
        <f>IF(ISNA(VLOOKUP($B261,'[1]1718  Exp_Rev Access'!$F$7:$GK$318,10,FALSE)),"",VLOOKUP($B261,'[1]1718  Exp_Rev Access'!$F$7:$GK$318,10,FALSE))</f>
        <v/>
      </c>
      <c r="R261" s="90" t="str">
        <f>IF(ISNA(VLOOKUP($B261,'[1]1718  Exp_Rev Access'!$F$7:$GK$318,11,FALSE)),"",VLOOKUP($B261,'[1]1718  Exp_Rev Access'!$F$7:$GK$318,11,FALSE))</f>
        <v/>
      </c>
      <c r="S261" s="90" t="str">
        <f>IF(ISNA(VLOOKUP($B261,'[1]1718  Exp_Rev Access'!$F$7:$GK$318,12,FALSE)),"",VLOOKUP($B261,'[1]1718  Exp_Rev Access'!$F$7:$GK$318,12,FALSE))</f>
        <v/>
      </c>
      <c r="T261" s="90" t="str">
        <f>IF(ISNA(VLOOKUP($B261,'[1]1718  Exp_Rev Access'!$F$7:$GK$318,13,FALSE)),"",VLOOKUP($B261,'[1]1718  Exp_Rev Access'!$F$7:$GK$318,13,FALSE))</f>
        <v/>
      </c>
      <c r="U261" s="90" t="str">
        <f>IF(ISNA(VLOOKUP($B261,'[1]1718  Exp_Rev Access'!$F$7:$GK$318,14,FALSE)),"",VLOOKUP($B261,'[1]1718  Exp_Rev Access'!$F$7:$GK$318,14,FALSE))</f>
        <v/>
      </c>
      <c r="V261" s="90" t="str">
        <f>IF(ISNA(VLOOKUP($B261,'[1]1718  Exp_Rev Access'!$F$7:$GK$318,15,FALSE)),"",VLOOKUP($B261,'[1]1718  Exp_Rev Access'!$F$7:$GK$318,15,FALSE))</f>
        <v/>
      </c>
      <c r="W261" s="90" t="str">
        <f>IF(ISNA(VLOOKUP($B261,'[1]1718  Exp_Rev Access'!$F$7:$GK$318,16,FALSE)),"",VLOOKUP($B261,'[1]1718  Exp_Rev Access'!$F$7:$GK$318,16,FALSE))</f>
        <v/>
      </c>
      <c r="X261" s="90" t="str">
        <f>IF(ISNA(VLOOKUP($B261,'[1]1718  Exp_Rev Access'!$F$7:$GK$318,17,FALSE)),"",VLOOKUP($B261,'[1]1718  Exp_Rev Access'!$F$7:$GK$318,17,FALSE))</f>
        <v/>
      </c>
      <c r="Y261" s="90" t="str">
        <f>IF(ISNA(VLOOKUP($B261,'[1]1718  Exp_Rev Access'!$F$7:$GK$318,18,FALSE)),"",VLOOKUP($B261,'[1]1718  Exp_Rev Access'!$F$7:$GK$318,18,FALSE))</f>
        <v/>
      </c>
      <c r="Z261" s="90" t="str">
        <f>IF(ISNA(VLOOKUP($B261,'[1]1718  Exp_Rev Access'!$F$7:$GK$318,19,FALSE)),"",VLOOKUP($B261,'[1]1718  Exp_Rev Access'!$F$7:$GK$318,19,FALSE))</f>
        <v/>
      </c>
      <c r="AA261" s="90" t="str">
        <f>IF(ISNA(VLOOKUP($B261,'[1]1718  Exp_Rev Access'!$F$7:$GK$318,20,FALSE)),"",VLOOKUP($B261,'[1]1718  Exp_Rev Access'!$F$7:$GK$318,20,FALSE))</f>
        <v/>
      </c>
      <c r="AB261" s="90" t="str">
        <f>IF(ISNA(VLOOKUP($B261,'[1]1718  Exp_Rev Access'!$F$7:$GK$318,21,FALSE)),"",VLOOKUP($B261,'[1]1718  Exp_Rev Access'!$F$7:$GK$318,21,FALSE))</f>
        <v/>
      </c>
      <c r="AC261" s="90" t="str">
        <f>IF(ISNA(VLOOKUP($B261,'[1]1718  Exp_Rev Access'!$F$7:$GK$318,22,FALSE)),"",VLOOKUP($B261,'[1]1718  Exp_Rev Access'!$F$7:$GK$318,22,FALSE))</f>
        <v/>
      </c>
      <c r="AD261" s="90" t="str">
        <f>IF(ISNA(VLOOKUP($B261,'[1]1718  Exp_Rev Access'!$F$7:$GK$318,23,FALSE)),"",VLOOKUP($B261,'[1]1718  Exp_Rev Access'!$F$7:$GK$318,23,FALSE))</f>
        <v/>
      </c>
      <c r="AE261" s="90" t="str">
        <f>IF(ISNA(VLOOKUP($B261,'[1]1718  Exp_Rev Access'!$F$7:$GK$318,24,FALSE)),"",VLOOKUP($B261,'[1]1718  Exp_Rev Access'!$F$7:$GK$318,24,FALSE))</f>
        <v/>
      </c>
      <c r="AF261" s="90" t="str">
        <f>IF(ISNA(VLOOKUP($B261,'[1]1718  Exp_Rev Access'!$F$7:$GK$318,25,FALSE)),"",VLOOKUP($B261,'[1]1718  Exp_Rev Access'!$F$7:$GK$318,25,FALSE))</f>
        <v/>
      </c>
      <c r="AG261" s="90" t="str">
        <f>IF(ISNA(VLOOKUP($B261,'[1]1718  Exp_Rev Access'!$F$7:$GK$318,26,FALSE)),"",VLOOKUP($B261,'[1]1718  Exp_Rev Access'!$F$7:$GK$318,26,FALSE))</f>
        <v/>
      </c>
      <c r="AH261" s="90" t="str">
        <f>IF(ISNA(VLOOKUP($B261,'[1]1718  Exp_Rev Access'!$F$7:$GK$318,27,FALSE)),"",VLOOKUP($B261,'[1]1718  Exp_Rev Access'!$F$7:$GK$318,27,FALSE))</f>
        <v/>
      </c>
      <c r="AI261" s="90" t="str">
        <f>IF(ISNA(VLOOKUP($B261,'[1]1718  Exp_Rev Access'!$F$7:$GK$318,28,FALSE)),"",VLOOKUP($B261,'[1]1718  Exp_Rev Access'!$F$7:$GK$318,28,FALSE))</f>
        <v/>
      </c>
      <c r="AJ261" s="90" t="str">
        <f>IF(ISNA(VLOOKUP($B261,'[1]1718  Exp_Rev Access'!$F$7:$GK$318,29,FALSE)),"",VLOOKUP($B261,'[1]1718  Exp_Rev Access'!$F$7:$GK$318,29,FALSE))</f>
        <v/>
      </c>
      <c r="AK261" s="90" t="str">
        <f>IF(ISNA(VLOOKUP($B261,'[1]1718  Exp_Rev Access'!$F$7:$GK$318,30,FALSE)),"",VLOOKUP($B261,'[1]1718  Exp_Rev Access'!$F$7:$GK$318,30,FALSE))</f>
        <v/>
      </c>
      <c r="AL261" s="90" t="str">
        <f>IF(ISNA(VLOOKUP($B261,'[1]1718  Exp_Rev Access'!$F$7:$GK$318,31,FALSE)),"",VLOOKUP($B261,'[1]1718  Exp_Rev Access'!$F$7:$GK$318,31,FALSE))</f>
        <v/>
      </c>
      <c r="AM261" s="56"/>
      <c r="AN261" s="92"/>
      <c r="AO261" s="71"/>
      <c r="AP261" s="90" t="str">
        <f>IF(ISNA(VLOOKUP($B261,'[1]1718  Exp_Rev Access'!$F$7:$GK$318,33,FALSE)),"",VLOOKUP($B261,'[1]1718  Exp_Rev Access'!$F$7:$GK$318,33,FALSE))</f>
        <v/>
      </c>
      <c r="AQ261" s="90" t="str">
        <f>IF(ISNA(VLOOKUP($B261,'[1]1718  Exp_Rev Access'!$F$7:$GK$318,34,FALSE)),"",VLOOKUP($B261,'[1]1718  Exp_Rev Access'!$F$7:$GK$318,34,FALSE))</f>
        <v/>
      </c>
      <c r="AR261" s="90" t="str">
        <f>IF(ISNA(VLOOKUP($B261,'[1]1718  Exp_Rev Access'!$F$7:$GK$318,35,FALSE)),"",VLOOKUP($B261,'[1]1718  Exp_Rev Access'!$F$7:$GK$318,35,FALSE))</f>
        <v/>
      </c>
      <c r="AS261" s="90" t="str">
        <f>IF(ISNA(VLOOKUP($B261,'[1]1718  Exp_Rev Access'!$F$7:$GK$318,36,FALSE)),"",VLOOKUP($B261,'[1]1718  Exp_Rev Access'!$F$7:$GK$318,36,FALSE))</f>
        <v/>
      </c>
      <c r="AT261" s="90" t="str">
        <f>IF(ISNA(VLOOKUP($B261,'[1]1718  Exp_Rev Access'!$F$7:$GK$318,37,FALSE)),"",VLOOKUP($B261,'[1]1718  Exp_Rev Access'!$F$7:$GK$318,37,FALSE))</f>
        <v/>
      </c>
      <c r="AU261" s="56"/>
      <c r="AV261" s="93"/>
      <c r="AW261" s="56"/>
      <c r="AX261" s="90" t="str">
        <f>IF(ISNA(VLOOKUP($B261,'[1]1718  Exp_Rev Access'!$F$7:$GK$318,39,FALSE)),"",VLOOKUP($B261,'[1]1718  Exp_Rev Access'!$F$7:$GK$318,39,FALSE))</f>
        <v/>
      </c>
      <c r="AY261" s="90" t="str">
        <f>IF(ISNA(VLOOKUP($B261,'[1]1718  Exp_Rev Access'!$F$7:$GK$318,40,FALSE)),"",VLOOKUP($B261,'[1]1718  Exp_Rev Access'!$F$7:$GK$318,40,FALSE))</f>
        <v/>
      </c>
      <c r="AZ261" s="90" t="str">
        <f>IF(ISNA(VLOOKUP($B261,'[1]1718  Exp_Rev Access'!$F$7:$GK$318,41,FALSE)),"",VLOOKUP($B261,'[1]1718  Exp_Rev Access'!$F$7:$GK$318,41,FALSE))</f>
        <v/>
      </c>
      <c r="BA261" s="90" t="str">
        <f>IF(ISNA(VLOOKUP($B261,'[1]1718  Exp_Rev Access'!$F$7:$GK$318,42,FALSE)),"",VLOOKUP($B261,'[1]1718  Exp_Rev Access'!$F$7:$GK$318,42,FALSE))</f>
        <v/>
      </c>
      <c r="BB261" s="90" t="str">
        <f>IF(ISNA(VLOOKUP($B261,'[1]1718  Exp_Rev Access'!$F$7:$GK$318,43,FALSE)),"",VLOOKUP($B261,'[1]1718  Exp_Rev Access'!$F$7:$GK$318,43,FALSE))</f>
        <v/>
      </c>
      <c r="BC261" s="90" t="str">
        <f>IF(ISNA(VLOOKUP($B261,'[1]1718  Exp_Rev Access'!$F$7:$GK$318,44,FALSE)),"",VLOOKUP($B261,'[1]1718  Exp_Rev Access'!$F$7:$GK$318,44,FALSE))</f>
        <v/>
      </c>
      <c r="BD261" s="90" t="str">
        <f>IF(ISNA(VLOOKUP($B261,'[1]1718  Exp_Rev Access'!$F$7:$GK$318,45,FALSE)),"",VLOOKUP($B261,'[1]1718  Exp_Rev Access'!$F$7:$GK$318,45,FALSE))</f>
        <v/>
      </c>
      <c r="BE261" s="90" t="str">
        <f>IF(ISNA(VLOOKUP($B261,'[1]1718  Exp_Rev Access'!$F$7:$GK$318,46,FALSE)),"",VLOOKUP($B261,'[1]1718  Exp_Rev Access'!$F$7:$GK$318,46,FALSE))</f>
        <v/>
      </c>
      <c r="BF261" s="90" t="str">
        <f>IF(ISNA(VLOOKUP($B261,'[1]1718  Exp_Rev Access'!$F$7:$GK$318,47,FALSE)),"",VLOOKUP($B261,'[1]1718  Exp_Rev Access'!$F$7:$GK$318,47,FALSE))</f>
        <v/>
      </c>
      <c r="BG261" s="90" t="str">
        <f>IF(ISNA(VLOOKUP($B261,'[1]1718  Exp_Rev Access'!$F$7:$GK$318,48,FALSE)),"",VLOOKUP($B261,'[1]1718  Exp_Rev Access'!$F$7:$GK$318,48,FALSE))</f>
        <v/>
      </c>
      <c r="BH261" s="90" t="str">
        <f>IF(ISNA(VLOOKUP($B261,'[1]1718  Exp_Rev Access'!$F$7:$GK$318,49,FALSE)),"",VLOOKUP($B261,'[1]1718  Exp_Rev Access'!$F$7:$GK$318,49,FALSE))</f>
        <v/>
      </c>
      <c r="BI261" s="90" t="str">
        <f>IF(ISNA(VLOOKUP($B261,'[1]1718  Exp_Rev Access'!$F$7:$GK$318,50,FALSE)),"",VLOOKUP($B261,'[1]1718  Exp_Rev Access'!$F$7:$GK$318,50,FALSE))</f>
        <v/>
      </c>
      <c r="BJ261" s="90" t="str">
        <f>IF(ISNA(VLOOKUP($B261,'[1]1718  Exp_Rev Access'!$F$7:$GK$318,51,FALSE)),"",VLOOKUP($B261,'[1]1718  Exp_Rev Access'!$F$7:$GK$318,51,FALSE))</f>
        <v/>
      </c>
      <c r="BK261" s="90" t="str">
        <f>IF(ISNA(VLOOKUP($B261,'[1]1718  Exp_Rev Access'!$F$7:$GK$318,52,FALSE)),"",VLOOKUP($B261,'[1]1718  Exp_Rev Access'!$F$7:$GK$318,52,FALSE))</f>
        <v/>
      </c>
      <c r="BL261" s="90" t="str">
        <f>IF(ISNA(VLOOKUP($B261,'[1]1718  Exp_Rev Access'!$F$7:$GK$318,53,FALSE)),"",VLOOKUP($B261,'[1]1718  Exp_Rev Access'!$F$7:$GK$318,53,FALSE))</f>
        <v/>
      </c>
      <c r="BM261" s="90" t="str">
        <f>IF(ISNA(VLOOKUP($B261,'[1]1718  Exp_Rev Access'!$F$7:$GK$318,54,FALSE)),"",VLOOKUP($B261,'[1]1718  Exp_Rev Access'!$F$7:$GK$318,54,FALSE))</f>
        <v/>
      </c>
      <c r="BN261" s="90" t="str">
        <f>IF(ISNA(VLOOKUP($B261,'[1]1718  Exp_Rev Access'!$F$7:$GK$318,55,FALSE)),"",VLOOKUP($B261,'[1]1718  Exp_Rev Access'!$F$7:$GK$318,55,FALSE))</f>
        <v/>
      </c>
      <c r="BO261" s="90" t="str">
        <f>IF(ISNA(VLOOKUP($B261,'[1]1718  Exp_Rev Access'!$F$7:$GK$318,56,FALSE)),"",VLOOKUP($B261,'[1]1718  Exp_Rev Access'!$F$7:$GK$318,56,FALSE))</f>
        <v/>
      </c>
      <c r="BP261" s="90" t="str">
        <f>IF(ISNA(VLOOKUP($B261,'[1]1718  Exp_Rev Access'!$F$7:$GK$318,57,FALSE)),"",VLOOKUP($B261,'[1]1718  Exp_Rev Access'!$F$7:$GK$318,57,FALSE))</f>
        <v/>
      </c>
      <c r="BQ261" s="90" t="str">
        <f>IF(ISNA(VLOOKUP($B261,'[1]1718  Exp_Rev Access'!$F$7:$GK$318,58,FALSE)),"",VLOOKUP($B261,'[1]1718  Exp_Rev Access'!$F$7:$GK$318,58,FALSE))</f>
        <v/>
      </c>
      <c r="BR261" s="90" t="str">
        <f>IF(ISNA(VLOOKUP($B261,'[1]1718  Exp_Rev Access'!$F$7:$GK$318,59,FALSE)),"",VLOOKUP($B261,'[1]1718  Exp_Rev Access'!$F$7:$GK$318,59,FALSE))</f>
        <v/>
      </c>
      <c r="BS261" s="90" t="str">
        <f>IF(ISNA(VLOOKUP($B261,'[1]1718  Exp_Rev Access'!$F$7:$GK$318,60,FALSE)),"",VLOOKUP($B261,'[1]1718  Exp_Rev Access'!$F$7:$GK$318,60,FALSE))</f>
        <v/>
      </c>
      <c r="BT261" s="90" t="str">
        <f>IF(ISNA(VLOOKUP($B261,'[1]1718  Exp_Rev Access'!$F$7:$GK$318,61,FALSE)),"",VLOOKUP($B261,'[1]1718  Exp_Rev Access'!$F$7:$GK$318,61,FALSE))</f>
        <v/>
      </c>
      <c r="BU261" s="90" t="str">
        <f>IF(ISNA(VLOOKUP($B261,'[1]1718  Exp_Rev Access'!$F$7:$GK$318,62,FALSE)),"",VLOOKUP($B261,'[1]1718  Exp_Rev Access'!$F$7:$GK$318,62,FALSE))</f>
        <v/>
      </c>
      <c r="BV261" s="56">
        <f t="shared" si="571"/>
        <v>0</v>
      </c>
      <c r="BW261" s="92"/>
      <c r="BX261" s="71"/>
      <c r="BY261" s="90" t="str">
        <f>IF(ISNA(VLOOKUP($B261,'[1]1718  Exp_Rev Access'!$F$7:$GK$318,64,FALSE)),"",VLOOKUP($B261,'[1]1718  Exp_Rev Access'!$F$7:$GK$318,64,FALSE))</f>
        <v/>
      </c>
      <c r="BZ261" s="90" t="str">
        <f>IF(ISNA(VLOOKUP($B261,'[1]1718  Exp_Rev Access'!$F$7:$GK$318,65,FALSE)),"",VLOOKUP($B261,'[1]1718  Exp_Rev Access'!$F$7:$GK$318,65,FALSE))</f>
        <v/>
      </c>
      <c r="CA261" s="90" t="str">
        <f>IF(ISNA(VLOOKUP($B261,'[1]1718  Exp_Rev Access'!$F$7:$GK$318,66,FALSE)),"",VLOOKUP($B261,'[1]1718  Exp_Rev Access'!$F$7:$GK$318,66,FALSE))</f>
        <v/>
      </c>
      <c r="CB261" s="90" t="str">
        <f>IF(ISNA(VLOOKUP($B261,'[1]1718  Exp_Rev Access'!$F$7:$GK$318,67,FALSE)),"",VLOOKUP($B261,'[1]1718  Exp_Rev Access'!$F$7:$GK$318,67,FALSE))</f>
        <v/>
      </c>
      <c r="CC261" s="90" t="str">
        <f>IF(ISNA(VLOOKUP($B261,'[1]1718  Exp_Rev Access'!$F$7:$GK$318,68,FALSE)),"",VLOOKUP($B261,'[1]1718  Exp_Rev Access'!$F$7:$GK$318,68,FALSE))</f>
        <v/>
      </c>
      <c r="CD261" s="90" t="str">
        <f>IF(ISNA(VLOOKUP($B261,'[1]1718  Exp_Rev Access'!$F$7:$GK$318,69,FALSE)),"",VLOOKUP($B261,'[1]1718  Exp_Rev Access'!$F$7:$GK$318,69,FALSE))</f>
        <v/>
      </c>
      <c r="CE261" s="56">
        <f t="shared" si="566"/>
        <v>0</v>
      </c>
      <c r="CF261" s="92"/>
      <c r="CG261" s="78"/>
      <c r="CH261" s="90" t="str">
        <f>IF(ISNA(VLOOKUP($B261,'[1]1718  Exp_Rev Access'!$F$7:$GK$318,$CH$2,FALSE)),"",VLOOKUP($B261,'[1]1718  Exp_Rev Access'!$F$7:$GK$318,$CH$2,FALSE))</f>
        <v/>
      </c>
      <c r="CI261" s="90" t="str">
        <f>IF(ISNA(VLOOKUP($B261,'[1]1718  Exp_Rev Access'!$F$7:$GK$318,$CI$2,FALSE)),"",VLOOKUP($B261,'[1]1718  Exp_Rev Access'!$F$7:$GK$318,$CI$2,FALSE))</f>
        <v/>
      </c>
      <c r="CJ261" s="90" t="str">
        <f>IF(ISNA(VLOOKUP($B261,'[1]1718  Exp_Rev Access'!$F$7:$GK$318,$CJ$2,FALSE)),"",VLOOKUP($B261,'[1]1718  Exp_Rev Access'!$F$7:$GK$318,$CJ$2,FALSE))</f>
        <v/>
      </c>
      <c r="CK261" s="90" t="str">
        <f>IF(ISNA(VLOOKUP($B261,'[1]1718  Exp_Rev Access'!$F$7:$GK$318,$CK$2,FALSE)),"",VLOOKUP($B261,'[1]1718  Exp_Rev Access'!$F$7:$GK$318,$CK$2,FALSE))</f>
        <v/>
      </c>
      <c r="CL261" s="90" t="str">
        <f>IF(ISNA(VLOOKUP($B261,'[1]1718  Exp_Rev Access'!$F$7:$GK$318,$CL$2,FALSE)),"",VLOOKUP($B261,'[1]1718  Exp_Rev Access'!$F$7:$GK$318,$CL$2,FALSE))</f>
        <v/>
      </c>
      <c r="CM261" s="90" t="str">
        <f>IF(ISNA(VLOOKUP($B261,'[1]1718  Exp_Rev Access'!$F$7:$GK$318,$CM$2,FALSE)),"",VLOOKUP($B261,'[1]1718  Exp_Rev Access'!$F$7:$GK$318,$CM$2,FALSE))</f>
        <v/>
      </c>
      <c r="CN261" s="90" t="str">
        <f>IF(ISNA(VLOOKUP($B261,'[1]1718  Exp_Rev Access'!$F$7:$GK$318,$CN$2,FALSE)),"",VLOOKUP($B261,'[1]1718  Exp_Rev Access'!$F$7:$GK$318,$CN$2,FALSE))</f>
        <v/>
      </c>
      <c r="CO261" s="90" t="str">
        <f>IF(ISNA(VLOOKUP($B261,'[1]1718  Exp_Rev Access'!$F$7:$GK$318,$CO$2,FALSE)),"",VLOOKUP($B261,'[1]1718  Exp_Rev Access'!$F$7:$GK$318,$CO$2,FALSE))</f>
        <v/>
      </c>
      <c r="CP261" s="90" t="str">
        <f>IF(ISNA(VLOOKUP($B261,'[1]1718  Exp_Rev Access'!$F$7:$GK$318,$CP$2,FALSE)),"",VLOOKUP($B261,'[1]1718  Exp_Rev Access'!$F$7:$GK$318,$CP$2,FALSE))</f>
        <v/>
      </c>
      <c r="CQ261" s="90" t="str">
        <f>IF(ISNA(VLOOKUP($B261,'[1]1718  Exp_Rev Access'!$F$7:$GK$318,$CQ$2,FALSE)),"",VLOOKUP($B261,'[1]1718  Exp_Rev Access'!$F$7:$GK$318,$CQ$2,FALSE))</f>
        <v/>
      </c>
      <c r="CR261" s="90" t="str">
        <f>IF(ISNA(VLOOKUP($B261,'[1]1718  Exp_Rev Access'!$F$7:$GK$318,$CR$2,FALSE)),"",VLOOKUP($B261,'[1]1718  Exp_Rev Access'!$F$7:$GK$318,$CR$2,FALSE))</f>
        <v/>
      </c>
      <c r="CS261" s="90" t="str">
        <f>IF(ISNA(VLOOKUP($B261,'[1]1718  Exp_Rev Access'!$F$7:$GK$318,$CS$2,FALSE)),"",VLOOKUP($B261,'[1]1718  Exp_Rev Access'!$F$7:$GK$318,$CS$2,FALSE))</f>
        <v/>
      </c>
      <c r="CT261" s="90" t="str">
        <f>IF(ISNA(VLOOKUP($B261,'[1]1718  Exp_Rev Access'!$F$7:$GK$318,$CT$2,FALSE)),"",VLOOKUP($B261,'[1]1718  Exp_Rev Access'!$F$7:$GK$318,$CT$2,FALSE))</f>
        <v/>
      </c>
      <c r="CU261" s="90" t="str">
        <f>IF(ISNA(VLOOKUP($B261,'[1]1718  Exp_Rev Access'!$F$7:$GK$318,$CU$2,FALSE)),"",VLOOKUP($B261,'[1]1718  Exp_Rev Access'!$F$7:$GK$318,$CU$2,FALSE))</f>
        <v/>
      </c>
      <c r="CV261" s="90" t="str">
        <f>IF(ISNA(VLOOKUP($B261,'[1]1718  Exp_Rev Access'!$F$7:$GK$318,$CV$2,FALSE)),"",VLOOKUP($B261,'[1]1718  Exp_Rev Access'!$F$7:$GK$318,$CV$2,FALSE))</f>
        <v/>
      </c>
      <c r="CW261" s="90" t="str">
        <f>IF(ISNA(VLOOKUP($B261,'[1]1718  Exp_Rev Access'!$F$7:$GK$318,$CW$2,FALSE)),"",VLOOKUP($B261,'[1]1718  Exp_Rev Access'!$F$7:$GK$318,$CW$2,FALSE))</f>
        <v/>
      </c>
      <c r="CX261" s="90" t="str">
        <f>IF(ISNA(VLOOKUP($B261,'[1]1718  Exp_Rev Access'!$F$7:$GK$318,$CX$2,FALSE)),"",VLOOKUP($B261,'[1]1718  Exp_Rev Access'!$F$7:$GK$318,$CX$2,FALSE))</f>
        <v/>
      </c>
      <c r="CY261" s="90" t="str">
        <f>IF(ISNA(VLOOKUP($B261,'[1]1718  Exp_Rev Access'!$F$7:$GK$318,$CY$2,FALSE)),"",VLOOKUP($B261,'[1]1718  Exp_Rev Access'!$F$7:$GK$318,$CY$2,FALSE))</f>
        <v/>
      </c>
      <c r="CZ261" s="90" t="str">
        <f>IF(ISNA(VLOOKUP($B261,'[1]1718  Exp_Rev Access'!$F$7:$GK$318,$CZ$2,FALSE)),"",VLOOKUP($B261,'[1]1718  Exp_Rev Access'!$F$7:$GK$318,$CZ$2,FALSE))</f>
        <v/>
      </c>
      <c r="DA261" s="90" t="str">
        <f>IF(ISNA(VLOOKUP($B261,'[1]1718  Exp_Rev Access'!$F$7:$GK$318,$DA$2,FALSE)),"",VLOOKUP($B261,'[1]1718  Exp_Rev Access'!$F$7:$GK$318,$DA$2,FALSE))</f>
        <v/>
      </c>
      <c r="DB261" s="90" t="str">
        <f>IF(ISNA(VLOOKUP($B261,'[1]1718  Exp_Rev Access'!$F$7:$GK$318,$DB$2,FALSE)),"",VLOOKUP($B261,'[1]1718  Exp_Rev Access'!$F$7:$GK$318,$DB$2,FALSE))</f>
        <v/>
      </c>
      <c r="DC261" s="90" t="str">
        <f>IF(ISNA(VLOOKUP($B261,'[1]1718  Exp_Rev Access'!$F$7:$GK$318,$DC$2,FALSE)),"",VLOOKUP($B261,'[1]1718  Exp_Rev Access'!$F$7:$GK$318,$DC$2,FALSE))</f>
        <v/>
      </c>
      <c r="DD261" s="90" t="str">
        <f>IF(ISNA(VLOOKUP($B261,'[1]1718  Exp_Rev Access'!$F$7:$GK$318,$DD$2,FALSE)),"",VLOOKUP($B261,'[1]1718  Exp_Rev Access'!$F$7:$GK$318,$DD$2,FALSE))</f>
        <v/>
      </c>
      <c r="DE261" s="90" t="str">
        <f>IF(ISNA(VLOOKUP($B261,'[1]1718  Exp_Rev Access'!$F$7:$GK$318,$DE$2,FALSE)),"",VLOOKUP($B261,'[1]1718  Exp_Rev Access'!$F$7:$GK$318,$DE$2,FALSE))</f>
        <v/>
      </c>
      <c r="DF261" s="90" t="str">
        <f>IF(ISNA(VLOOKUP($B261,'[1]1718  Exp_Rev Access'!$F$7:$GK$318,$DF$2,FALSE)),"",VLOOKUP($B261,'[1]1718  Exp_Rev Access'!$F$7:$GK$318,$DF$2,FALSE))</f>
        <v/>
      </c>
      <c r="DG261" s="90" t="str">
        <f>IF(ISNA(VLOOKUP($B261,'[1]1718  Exp_Rev Access'!$F$7:$GK$318,$DG$2,FALSE)),"",VLOOKUP($B261,'[1]1718  Exp_Rev Access'!$F$7:$GK$318,$DG$2,FALSE))</f>
        <v/>
      </c>
      <c r="DH261" s="90" t="str">
        <f>IF(ISNA(VLOOKUP($B261,'[1]1718  Exp_Rev Access'!$F$7:$GK$318,$DH$2,FALSE)),"",VLOOKUP($B261,'[1]1718  Exp_Rev Access'!$F$7:$GK$318,$DH$2,FALSE))</f>
        <v/>
      </c>
      <c r="DI261" s="90" t="str">
        <f>IF(ISNA(VLOOKUP($B261,'[1]1718  Exp_Rev Access'!$F$7:$GK$318,$DI$2,FALSE)),"",VLOOKUP($B261,'[1]1718  Exp_Rev Access'!$F$7:$GK$318,$DI$2,FALSE))</f>
        <v/>
      </c>
      <c r="DJ261" s="90" t="str">
        <f>IF(ISNA(VLOOKUP($B261,'[1]1718  Exp_Rev Access'!$F$7:$GK$318,$DJ$2,FALSE)),"",VLOOKUP($B261,'[1]1718  Exp_Rev Access'!$F$7:$GK$318,$DJ$2,FALSE))</f>
        <v/>
      </c>
      <c r="DK261" s="90" t="str">
        <f>IF(ISNA(VLOOKUP($B261,'[1]1718  Exp_Rev Access'!$F$7:$GK$318,$DK$2,FALSE)),"",VLOOKUP($B261,'[1]1718  Exp_Rev Access'!$F$7:$GK$318,$DK$2,FALSE))</f>
        <v/>
      </c>
      <c r="DL261" s="90" t="str">
        <f>IF(ISNA(VLOOKUP($B261,'[1]1718  Exp_Rev Access'!$F$7:$GK$318,$DL$2,FALSE)),"",VLOOKUP($B261,'[1]1718  Exp_Rev Access'!$F$7:$GK$318,$DL$2,FALSE))</f>
        <v/>
      </c>
      <c r="DM261" s="90" t="str">
        <f>IF(ISNA(VLOOKUP($B261,'[1]1718  Exp_Rev Access'!$F$7:$GK$318,$DM$2,FALSE)),"",VLOOKUP($B261,'[1]1718  Exp_Rev Access'!$F$7:$GK$318,$DM$2,FALSE))</f>
        <v/>
      </c>
      <c r="DN261" s="90" t="str">
        <f>IF(ISNA(VLOOKUP($B261,'[1]1718  Exp_Rev Access'!$F$7:$GK$318,$DN$2,FALSE)),"",VLOOKUP($B261,'[1]1718  Exp_Rev Access'!$F$7:$GK$318,$DN$2,FALSE))</f>
        <v/>
      </c>
      <c r="DO261" s="90" t="str">
        <f>IF(ISNA(VLOOKUP($B261,'[1]1718  Exp_Rev Access'!$F$7:$GK$318,$DO$2,FALSE)),"",VLOOKUP($B261,'[1]1718  Exp_Rev Access'!$F$7:$GK$318,$DO$2,FALSE))</f>
        <v/>
      </c>
      <c r="DP261" s="90" t="str">
        <f>IF(ISNA(VLOOKUP($B261,'[1]1718  Exp_Rev Access'!$F$7:$GK$318,$DP$2,FALSE)),"",VLOOKUP($B261,'[1]1718  Exp_Rev Access'!$F$7:$GK$318,$DP$2,FALSE))</f>
        <v/>
      </c>
      <c r="DQ261" s="90" t="str">
        <f>IF(ISNA(VLOOKUP($B261,'[1]1718  Exp_Rev Access'!$F$7:$GK$318,$DQ$2,FALSE)),"",VLOOKUP($B261,'[1]1718  Exp_Rev Access'!$F$7:$GK$318,$DQ$2,FALSE))</f>
        <v/>
      </c>
      <c r="DR261" s="90" t="str">
        <f>IF(ISNA(VLOOKUP($B261,'[1]1718  Exp_Rev Access'!$F$7:$GK$318,$DR$2,FALSE)),"",VLOOKUP($B261,'[1]1718  Exp_Rev Access'!$F$7:$GK$318,$DR$2,FALSE))</f>
        <v/>
      </c>
      <c r="DS261" s="90" t="str">
        <f>IF(ISNA(VLOOKUP($B261,'[1]1718  Exp_Rev Access'!$F$7:$GK$318,$DS$2,FALSE)),"",VLOOKUP($B261,'[1]1718  Exp_Rev Access'!$F$7:$GK$318,$DS$2,FALSE))</f>
        <v/>
      </c>
      <c r="DT261" s="90" t="str">
        <f>IF(ISNA(VLOOKUP($B261,'[1]1718  Exp_Rev Access'!$F$7:$GK$318,$DT$2,FALSE)),"",VLOOKUP($B261,'[1]1718  Exp_Rev Access'!$F$7:$GK$318,$DT$2,FALSE))</f>
        <v/>
      </c>
      <c r="DU261" s="90" t="str">
        <f>IF(ISNA(VLOOKUP($B261,'[1]1718  Exp_Rev Access'!$F$7:$GK$318,$DU$2,FALSE)),"",VLOOKUP($B261,'[1]1718  Exp_Rev Access'!$F$7:$GK$318,$DU$2,FALSE))</f>
        <v/>
      </c>
      <c r="DV261" s="90" t="str">
        <f>IF(ISNA(VLOOKUP($B261,'[1]1718  Exp_Rev Access'!$F$7:$GK$318,$DV$2,FALSE)),"",VLOOKUP($B261,'[1]1718  Exp_Rev Access'!$F$7:$GK$318,$DV$2,FALSE))</f>
        <v/>
      </c>
      <c r="DW261" s="90" t="str">
        <f>IF(ISNA(VLOOKUP($B261,'[1]1718  Exp_Rev Access'!$F$7:$GK$318,$DW$2,FALSE)),"",VLOOKUP($B261,'[1]1718  Exp_Rev Access'!$F$7:$GK$318,$DW$2,FALSE))</f>
        <v/>
      </c>
      <c r="DX261" s="90" t="str">
        <f>IF(ISNA(VLOOKUP($B261,'[1]1718  Exp_Rev Access'!$F$7:$GK$318,$DX$2,FALSE)),"",VLOOKUP($B261,'[1]1718  Exp_Rev Access'!$F$7:$GK$318,$DX$2,FALSE))</f>
        <v/>
      </c>
      <c r="DY261" s="90" t="str">
        <f>IF(ISNA(VLOOKUP($B261,'[1]1718  Exp_Rev Access'!$F$7:$GK$318,$DY$2,FALSE)),"",VLOOKUP($B261,'[1]1718  Exp_Rev Access'!$F$7:$GK$318,$DY$2,FALSE))</f>
        <v/>
      </c>
      <c r="DZ261" s="90" t="str">
        <f>IF(ISNA(VLOOKUP($B261,'[1]1718  Exp_Rev Access'!$F$7:$GK$318,$DZ$2,FALSE)),"",VLOOKUP($B261,'[1]1718  Exp_Rev Access'!$F$7:$GK$318,$DZ$2,FALSE))</f>
        <v/>
      </c>
      <c r="EA261" s="90" t="str">
        <f>IF(ISNA(VLOOKUP($B261,'[1]1718  Exp_Rev Access'!$F$7:$GK$318,$EA$2,FALSE)),"",VLOOKUP($B261,'[1]1718  Exp_Rev Access'!$F$7:$GK$318,$EA$2,FALSE))</f>
        <v/>
      </c>
      <c r="EB261" s="90" t="str">
        <f>IF(ISNA(VLOOKUP($B261,'[1]1718  Exp_Rev Access'!$F$7:$GK$318,$EB$2,FALSE)),"",VLOOKUP($B261,'[1]1718  Exp_Rev Access'!$F$7:$GK$318,$EB$2,FALSE))</f>
        <v/>
      </c>
      <c r="EC261" s="90" t="str">
        <f>IF(ISNA(VLOOKUP($B261,'[1]1718  Exp_Rev Access'!$F$7:$GK$318,$EC$2,FALSE)),"",VLOOKUP($B261,'[1]1718  Exp_Rev Access'!$F$7:$GK$318,$EC$2,FALSE))</f>
        <v/>
      </c>
      <c r="ED261" s="90" t="str">
        <f>IF(ISNA(VLOOKUP($B261,'[1]1718  Exp_Rev Access'!$F$7:$GK$318,$ED$2,FALSE)),"",VLOOKUP($B261,'[1]1718  Exp_Rev Access'!$F$7:$GK$318,$ED$2,FALSE))</f>
        <v/>
      </c>
      <c r="EE261" s="90" t="str">
        <f>IF(ISNA(VLOOKUP($B261,'[1]1718  Exp_Rev Access'!$F$7:$GK$318,$EE$2,FALSE)),"",VLOOKUP($B261,'[1]1718  Exp_Rev Access'!$F$7:$GK$318,$EE$2,FALSE))</f>
        <v/>
      </c>
      <c r="EF261" s="90" t="str">
        <f>IF(ISNA(VLOOKUP($B261,'[1]1718  Exp_Rev Access'!$F$7:$GK$318,$EF$2,FALSE)),"",VLOOKUP($B261,'[1]1718  Exp_Rev Access'!$F$7:$GK$318,$EF$2,FALSE))</f>
        <v/>
      </c>
      <c r="EG261" s="90" t="str">
        <f>IF(ISNA(VLOOKUP($B261,'[1]1718  Exp_Rev Access'!$F$7:$GK$318,$EG$2,FALSE)),"",VLOOKUP($B261,'[1]1718  Exp_Rev Access'!$F$7:$GK$318,$EG$2,FALSE))</f>
        <v/>
      </c>
      <c r="EH261" s="90" t="str">
        <f>IF(ISNA(VLOOKUP($B261,'[1]1718  Exp_Rev Access'!$F$7:$GK$318,$EH$2,FALSE)),"",VLOOKUP($B261,'[1]1718  Exp_Rev Access'!$F$7:$GK$318,$EH$2,FALSE))</f>
        <v/>
      </c>
      <c r="EI261" s="90" t="str">
        <f>IF(ISNA(VLOOKUP($B261,'[1]1718  Exp_Rev Access'!$F$7:$GK$318,$EI$2,FALSE)),"",VLOOKUP($B261,'[1]1718  Exp_Rev Access'!$F$7:$GK$318,$EI$2,FALSE))</f>
        <v/>
      </c>
      <c r="EJ261" s="90" t="str">
        <f>IF(ISNA(VLOOKUP($B261,'[1]1718  Exp_Rev Access'!$F$7:$GK$318,$EJ$2,FALSE)),"",VLOOKUP($B261,'[1]1718  Exp_Rev Access'!$F$7:$GK$318,$EJ$2,FALSE))</f>
        <v/>
      </c>
      <c r="EK261" s="90" t="str">
        <f>IF(ISNA(VLOOKUP($B261,'[1]1718  Exp_Rev Access'!$F$7:$GK$318,$EK$2,FALSE)),"",VLOOKUP($B261,'[1]1718  Exp_Rev Access'!$F$7:$GK$318,$EK$2,FALSE))</f>
        <v/>
      </c>
      <c r="EL261" s="90" t="str">
        <f>IF(ISNA(VLOOKUP($B261,'[1]1718  Exp_Rev Access'!$F$7:$GK$318,$EL$2,FALSE)),"",VLOOKUP($B261,'[1]1718  Exp_Rev Access'!$F$7:$GK$318,$EL$2,FALSE))</f>
        <v/>
      </c>
      <c r="EM261" s="90" t="str">
        <f>IF(ISNA(VLOOKUP($B261,'[1]1718  Exp_Rev Access'!$F$7:$GK$318,$EM$2,FALSE)),"",VLOOKUP($B261,'[1]1718  Exp_Rev Access'!$F$7:$GK$318,$EM$2,FALSE))</f>
        <v/>
      </c>
      <c r="EN261" s="90" t="str">
        <f>IF(ISNA(VLOOKUP($B261,'[1]1718  Exp_Rev Access'!$F$7:$GK$318,$EN$2,FALSE)),"",VLOOKUP($B261,'[1]1718  Exp_Rev Access'!$F$7:$GK$318,$EN$2,FALSE))</f>
        <v/>
      </c>
      <c r="EO261" s="90" t="str">
        <f>IF(ISNA(VLOOKUP($B261,'[1]1718  Exp_Rev Access'!$F$7:$GK$318,$EO$2,FALSE)),"",VLOOKUP($B261,'[1]1718  Exp_Rev Access'!$F$7:$GK$318,$EO$2,FALSE))</f>
        <v/>
      </c>
      <c r="EP261" s="90" t="str">
        <f>IF(ISNA(VLOOKUP($B261,'[1]1718  Exp_Rev Access'!$F$7:$GK$318,$EP$2,FALSE)),"",VLOOKUP($B261,'[1]1718  Exp_Rev Access'!$F$7:$GK$318,$EP$2,FALSE))</f>
        <v/>
      </c>
      <c r="EQ261" s="90" t="str">
        <f>IF(ISNA(VLOOKUP($B261,'[1]1718  Exp_Rev Access'!$F$7:$GK$318,$EQ$2,FALSE)),"",VLOOKUP($B261,'[1]1718  Exp_Rev Access'!$F$7:$GK$318,$EQ$2,FALSE))</f>
        <v/>
      </c>
      <c r="ER261" s="90" t="str">
        <f>IF(ISNA(VLOOKUP($B261,'[1]1718  Exp_Rev Access'!$F$7:$GK$318,$ER$2,FALSE)),"",VLOOKUP($B261,'[1]1718  Exp_Rev Access'!$F$7:$GK$318,$ER$2,FALSE))</f>
        <v/>
      </c>
      <c r="ES261" s="90" t="str">
        <f>IF(ISNA(VLOOKUP($B261,'[1]1718  Exp_Rev Access'!$F$7:$GK$318,$ES$2,FALSE)),"",VLOOKUP($B261,'[1]1718  Exp_Rev Access'!$F$7:$GK$318,$ES$2,FALSE))</f>
        <v/>
      </c>
      <c r="ET261" s="90" t="str">
        <f>IF(ISNA(VLOOKUP($B261,'[1]1718  Exp_Rev Access'!$F$7:$GK$318,$ET$2,FALSE)),"",VLOOKUP($B261,'[1]1718  Exp_Rev Access'!$F$7:$GK$318,$ET$2,FALSE))</f>
        <v/>
      </c>
      <c r="EU261" s="90" t="str">
        <f>IF(ISNA(VLOOKUP($B261,'[1]1718  Exp_Rev Access'!$F$7:$GK$318,$EU$2,FALSE)),"",VLOOKUP($B261,'[1]1718  Exp_Rev Access'!$F$7:$GK$318,$EU$2,FALSE))</f>
        <v/>
      </c>
      <c r="EV261" s="90" t="str">
        <f>IF(ISNA(VLOOKUP($B261,'[1]1718  Exp_Rev Access'!$F$7:$GK$318,$EV$2,FALSE)),"",VLOOKUP($B261,'[1]1718  Exp_Rev Access'!$F$7:$GK$318,$EV$2,FALSE))</f>
        <v/>
      </c>
      <c r="EW261" s="90" t="str">
        <f>IF(ISNA(VLOOKUP($B261,'[1]1718  Exp_Rev Access'!$F$7:$GK$318,$EW$2,FALSE)),"",VLOOKUP($B261,'[1]1718  Exp_Rev Access'!$F$7:$GK$318,$EW$2,FALSE))</f>
        <v/>
      </c>
      <c r="EX261" s="90" t="str">
        <f>IF(ISNA(VLOOKUP($B261,'[1]1718  Exp_Rev Access'!$F$7:$GK$318,$EX$2,FALSE)),"",VLOOKUP($B261,'[1]1718  Exp_Rev Access'!$F$7:$GK$318,$EX$2,FALSE))</f>
        <v/>
      </c>
      <c r="EY261" s="90" t="str">
        <f>IF(ISNA(VLOOKUP($B261,'[1]1718  Exp_Rev Access'!$F$7:$GK$318,$EY$2,FALSE)),"",VLOOKUP($B261,'[1]1718  Exp_Rev Access'!$F$7:$GK$318,$EY$2,FALSE))</f>
        <v/>
      </c>
      <c r="EZ261" s="90" t="str">
        <f>IF(ISNA(VLOOKUP($B261,'[1]1718  Exp_Rev Access'!$F$7:$GK$318,$EZ$2,FALSE)),"",VLOOKUP($B261,'[1]1718  Exp_Rev Access'!$F$7:$GK$318,$EZ$2,FALSE))</f>
        <v/>
      </c>
      <c r="FA261" s="90" t="str">
        <f>IF(ISNA(VLOOKUP($B261,'[1]1718  Exp_Rev Access'!$F$7:$GK$318,$FA$2,FALSE)),"",VLOOKUP($B261,'[1]1718  Exp_Rev Access'!$F$7:$GK$318,$FA$2,FALSE))</f>
        <v/>
      </c>
      <c r="FB261" s="90" t="str">
        <f>IF(ISNA(VLOOKUP($B261,'[1]1718  Exp_Rev Access'!$F$7:$GK$318,$FB$2,FALSE)),"",VLOOKUP($B261,'[1]1718  Exp_Rev Access'!$F$7:$GK$318,$FB$2,FALSE))</f>
        <v/>
      </c>
      <c r="FC261" s="90" t="str">
        <f>IF(ISNA(VLOOKUP($B261,'[1]1718  Exp_Rev Access'!$F$7:$GK$318,$FC$2,FALSE)),"",VLOOKUP($B261,'[1]1718  Exp_Rev Access'!$F$7:$GK$318,$FC$2,FALSE))</f>
        <v/>
      </c>
      <c r="FD261" s="90" t="str">
        <f>IF(ISNA(VLOOKUP($B261,'[1]1718  Exp_Rev Access'!$F$7:$GK$318,$FD$2,FALSE)),"",VLOOKUP($B261,'[1]1718  Exp_Rev Access'!$F$7:$GK$318,$FD$2,FALSE))</f>
        <v/>
      </c>
      <c r="FE261" s="90" t="str">
        <f>IF(ISNA(VLOOKUP($B261,'[1]1718  Exp_Rev Access'!$F$7:$GK$318,$FE$2,FALSE)),"",VLOOKUP($B261,'[1]1718  Exp_Rev Access'!$F$7:$GK$318,$FE$2,FALSE))</f>
        <v/>
      </c>
      <c r="FF261" s="90" t="str">
        <f>IF(ISNA(VLOOKUP($B261,'[1]1718  Exp_Rev Access'!$F$7:$GK$318,$FF$2,FALSE)),"",VLOOKUP($B261,'[1]1718  Exp_Rev Access'!$F$7:$GK$318,$FF$2,FALSE))</f>
        <v/>
      </c>
      <c r="FG261" s="90" t="str">
        <f>IF(ISNA(VLOOKUP($B261,'[1]1718  Exp_Rev Access'!$F$7:$GK$318,$FG$2,FALSE)),"",VLOOKUP($B261,'[1]1718  Exp_Rev Access'!$F$7:$GK$318,$FG$2,FALSE))</f>
        <v/>
      </c>
      <c r="FH261" s="90" t="str">
        <f>IF(ISNA(VLOOKUP($B261,'[1]1718  Exp_Rev Access'!$F$7:$GK$318,$FH$2,FALSE)),"",VLOOKUP($B261,'[1]1718  Exp_Rev Access'!$F$7:$GK$318,$FH$2,FALSE))</f>
        <v/>
      </c>
      <c r="FI261" s="90" t="str">
        <f>IF(ISNA(VLOOKUP($B261,'[1]1718  Exp_Rev Access'!$F$7:$GK$318,$FI$2,FALSE)),"",VLOOKUP($B261,'[1]1718  Exp_Rev Access'!$F$7:$GK$318,$FI$2,FALSE))</f>
        <v/>
      </c>
      <c r="FJ261" s="90" t="str">
        <f>IF(ISNA(VLOOKUP($B261,'[1]1718  Exp_Rev Access'!$F$7:$GK$318,$FJ$2,FALSE)),"",VLOOKUP($B261,'[1]1718  Exp_Rev Access'!$F$7:$GK$318,$FJ$2,FALSE))</f>
        <v/>
      </c>
      <c r="FK261" s="90" t="str">
        <f>IF(ISNA(VLOOKUP($B261,'[1]1718  Exp_Rev Access'!$F$7:$GK$318,$FK$2,FALSE)),"",VLOOKUP($B261,'[1]1718  Exp_Rev Access'!$F$7:$GK$318,$FK$2,FALSE))</f>
        <v/>
      </c>
      <c r="FL261" s="90" t="str">
        <f>IF(ISNA(VLOOKUP($B261,'[1]1718  Exp_Rev Access'!$F$7:$GK$318,$FL$2,FALSE)),"",VLOOKUP($B261,'[1]1718  Exp_Rev Access'!$F$7:$GK$318,$FL$2,FALSE))</f>
        <v/>
      </c>
      <c r="FM261" s="90" t="str">
        <f>IF(ISNA(VLOOKUP($B261,'[1]1718  Exp_Rev Access'!$F$7:$GK$318,$FM$2,FALSE)),"",VLOOKUP($B261,'[1]1718  Exp_Rev Access'!$F$7:$GK$318,$FM$2,FALSE))</f>
        <v/>
      </c>
      <c r="FN261" s="90" t="str">
        <f>IF(ISNA(VLOOKUP($B261,'[1]1718  Exp_Rev Access'!$F$7:$GK$318,$FN$2,FALSE)),"",VLOOKUP($B261,'[1]1718  Exp_Rev Access'!$F$7:$GK$318,$FN$2,FALSE))</f>
        <v/>
      </c>
      <c r="FO261" s="90" t="str">
        <f>IF(ISNA(VLOOKUP($B261,'[1]1718  Exp_Rev Access'!$F$7:$GK$318,$FO$2,FALSE)),"",VLOOKUP($B261,'[1]1718  Exp_Rev Access'!$F$7:$GK$318,$FO$2,FALSE))</f>
        <v/>
      </c>
      <c r="FP261" s="90" t="str">
        <f>IF(ISNA(VLOOKUP($B261,'[1]1718  Exp_Rev Access'!$F$7:$GK$318,$FP$2,FALSE)),"",VLOOKUP($B261,'[1]1718  Exp_Rev Access'!$F$7:$GK$318,$FP$2,FALSE))</f>
        <v/>
      </c>
      <c r="FQ261" s="90" t="str">
        <f>IF(ISNA(VLOOKUP($B261,'[1]1718  Exp_Rev Access'!$F$7:$GK$318,$FQ$2,FALSE)),"",VLOOKUP($B261,'[1]1718  Exp_Rev Access'!$F$7:$GK$318,$FQ$2,FALSE))</f>
        <v/>
      </c>
      <c r="FR261" s="90" t="str">
        <f>IF(ISNA(VLOOKUP($B261,'[1]1718  Exp_Rev Access'!$F$7:$GK$318,$FR$2,FALSE)),"",VLOOKUP($B261,'[1]1718  Exp_Rev Access'!$F$7:$GK$318,$FR$2,FALSE))</f>
        <v/>
      </c>
      <c r="FS261" s="56"/>
      <c r="FT261" s="92"/>
      <c r="FU261" s="94"/>
      <c r="FV261" s="95" t="str">
        <f>IF(ISNA(VLOOKUP($B261,'[1]1718  Exp_Rev Access'!$F$7:$GK$318,$FV$2,FALSE)),"",VLOOKUP($B261,'[1]1718  Exp_Rev Access'!$F$7:$GK$318,$FV$2,FALSE))</f>
        <v/>
      </c>
      <c r="FW261" s="95" t="str">
        <f>IF(ISNA(VLOOKUP($B261,'[1]1718  Exp_Rev Access'!$F$7:$GK$318,$FW$2,FALSE)),"",VLOOKUP($B261,'[1]1718  Exp_Rev Access'!$F$7:$GK$318,$FW$2,FALSE))</f>
        <v/>
      </c>
      <c r="FX261" s="95" t="str">
        <f>IF(ISNA(VLOOKUP($B261,'[1]1718  Exp_Rev Access'!$F$7:$GK$318,$FX$2,FALSE)),"",VLOOKUP($B261,'[1]1718  Exp_Rev Access'!$F$7:$GK$318,$FX$2,FALSE))</f>
        <v/>
      </c>
      <c r="FY261" s="95" t="str">
        <f>IF(ISNA(VLOOKUP($B261,'[1]1718  Exp_Rev Access'!$F$7:$GK$318,$FY$2,FALSE)),"",VLOOKUP($B261,'[1]1718  Exp_Rev Access'!$F$7:$GK$318,$FY$2,FALSE))</f>
        <v/>
      </c>
      <c r="FZ261" s="95" t="str">
        <f>IF(ISNA(VLOOKUP($B261,'[1]1718  Exp_Rev Access'!$F$7:$GK$318,$FZ$2,FALSE)),"",VLOOKUP($B261,'[1]1718  Exp_Rev Access'!$F$7:$GK$318,$FZ$2,FALSE))</f>
        <v/>
      </c>
      <c r="GA261" s="95" t="str">
        <f>IF(ISNA(VLOOKUP($B261,'[1]1718  Exp_Rev Access'!$F$7:$GK$318,$GA$2,FALSE)),"",VLOOKUP($B261,'[1]1718  Exp_Rev Access'!$F$7:$GK$318,$GA$2,FALSE))</f>
        <v/>
      </c>
      <c r="GB261" s="95" t="str">
        <f>IF(ISNA(VLOOKUP($B261,'[1]1718  Exp_Rev Access'!$F$7:$GK$318,$GB$2,FALSE)),"",VLOOKUP($B261,'[1]1718  Exp_Rev Access'!$F$7:$GK$318,$GB$2,FALSE))</f>
        <v/>
      </c>
      <c r="GC261" s="95" t="str">
        <f>IF(ISNA(VLOOKUP($B261,'[1]1718  Exp_Rev Access'!$F$7:$GK$318,$GC$2,FALSE)),"",VLOOKUP($B261,'[1]1718  Exp_Rev Access'!$F$7:$GK$318,$GC$2,FALSE))</f>
        <v/>
      </c>
      <c r="GD261" s="95" t="str">
        <f>IF(ISNA(VLOOKUP($B261,'[1]1718  Exp_Rev Access'!$F$7:$GK$318,$GD$2,FALSE)),"",VLOOKUP($B261,'[1]1718  Exp_Rev Access'!$F$7:$GK$318,$GD$2,FALSE))</f>
        <v/>
      </c>
      <c r="GE261" s="95" t="str">
        <f>IF(ISNA(VLOOKUP($B261,'[1]1718  Exp_Rev Access'!$F$7:$GK$318,$GE$2,FALSE)),"",VLOOKUP($B261,'[1]1718  Exp_Rev Access'!$F$7:$GK$318,$GE$2,FALSE))</f>
        <v/>
      </c>
      <c r="GF261" s="95" t="str">
        <f>IF(ISNA(VLOOKUP($B261,'[1]1718  Exp_Rev Access'!$F$7:$GK$318,$GF$2,FALSE)),"",VLOOKUP($B261,'[1]1718  Exp_Rev Access'!$F$7:$GK$318,$GF$2,FALSE))</f>
        <v/>
      </c>
      <c r="GG261" s="95" t="str">
        <f>IF(ISNA(VLOOKUP($B261,'[1]1718  Exp_Rev Access'!$F$7:$GK$318,$GG$2,FALSE)),"",VLOOKUP($B261,'[1]1718  Exp_Rev Access'!$F$7:$GK$318,$GG$2,FALSE))</f>
        <v/>
      </c>
      <c r="GH261" s="95" t="str">
        <f>IF(ISNA(VLOOKUP($B261,'[1]1718  Exp_Rev Access'!$F$7:$GK$318,$GH$2,FALSE)),"",VLOOKUP($B261,'[1]1718  Exp_Rev Access'!$F$7:$GK$318,$GH$2,FALSE))</f>
        <v/>
      </c>
      <c r="GI261" s="95" t="str">
        <f>IF(ISNA(VLOOKUP($B261,'[1]1718  Exp_Rev Access'!$F$7:$GK$318,$GI$2,FALSE)),"",VLOOKUP($B261,'[1]1718  Exp_Rev Access'!$F$7:$GK$318,$GI$2,FALSE))</f>
        <v/>
      </c>
      <c r="GJ261" s="95" t="str">
        <f>IF(ISNA(VLOOKUP($B261,'[1]1718  Exp_Rev Access'!$F$7:$GK$318,$GJ$2,FALSE)),"",VLOOKUP($B261,'[1]1718  Exp_Rev Access'!$F$7:$GK$318,$GJ$2,FALSE))</f>
        <v/>
      </c>
      <c r="GK261" s="95" t="str">
        <f>IF(ISNA(VLOOKUP($B261,'[1]1718  Exp_Rev Access'!$F$7:$GK$318,$GK$2,FALSE)),"",VLOOKUP($B261,'[1]1718  Exp_Rev Access'!$F$7:$GK$318,$GK$2,FALSE))</f>
        <v/>
      </c>
      <c r="GL261" s="95" t="str">
        <f>IF(ISNA(VLOOKUP($B261,'[1]1718  Exp_Rev Access'!$F$7:$GK$318,$GL$2,FALSE)),"",VLOOKUP($B261,'[1]1718  Exp_Rev Access'!$F$7:$GK$318,$GL$2,FALSE))</f>
        <v/>
      </c>
      <c r="GM261" s="95" t="str">
        <f>IF(ISNA(VLOOKUP($B261,'[1]1718  Exp_Rev Access'!$F$7:$GK$318,$GM$2,FALSE)),"",VLOOKUP($B261,'[1]1718  Exp_Rev Access'!$F$7:$GK$318,$GM$2,FALSE))</f>
        <v/>
      </c>
      <c r="GN261" s="95" t="str">
        <f>IF(ISNA(VLOOKUP($B261,'[1]1718  Exp_Rev Access'!$F$7:$GK$318,$GN$2,FALSE)),"",VLOOKUP($B261,'[1]1718  Exp_Rev Access'!$F$7:$GK$318,$GN$2,FALSE))</f>
        <v/>
      </c>
      <c r="GO261" s="95" t="str">
        <f>IF(ISNA(VLOOKUP($B261,'[1]1718  Exp_Rev Access'!$F$7:$GK$318,$GO$2,FALSE)),"",VLOOKUP($B261,'[1]1718  Exp_Rev Access'!$F$7:$GK$318,$GO$2,FALSE))</f>
        <v/>
      </c>
      <c r="GP261" s="95" t="str">
        <f>IF(ISNA(VLOOKUP($B261,'[1]1718  Exp_Rev Access'!$F$7:$GK$318,$GP$2,FALSE)),"",VLOOKUP($B261,'[1]1718  Exp_Rev Access'!$F$7:$GK$318,$GP$2,FALSE))</f>
        <v/>
      </c>
      <c r="GQ261" s="95" t="str">
        <f>IF(ISNA(VLOOKUP($B261,'[1]1718  Exp_Rev Access'!$F$7:$GK$318,$GQ$2,FALSE)),"",VLOOKUP($B261,'[1]1718  Exp_Rev Access'!$F$7:$GK$318,$GQ$2,FALSE))</f>
        <v/>
      </c>
      <c r="GR261" s="95" t="str">
        <f>IF(ISNA(VLOOKUP($B261,'[1]1718  Exp_Rev Access'!$F$7:$GK$318,$GR$2,FALSE)),"",VLOOKUP($B261,'[1]1718  Exp_Rev Access'!$F$7:$GK$318,$GR$2,FALSE))</f>
        <v/>
      </c>
      <c r="GS261" s="95" t="str">
        <f>IF(ISNA(VLOOKUP($B261,'[1]1718  Exp_Rev Access'!$F$7:$GK$318,$GS$2,FALSE)),"",VLOOKUP($B261,'[1]1718  Exp_Rev Access'!$F$7:$GK$318,$GS$2,FALSE))</f>
        <v/>
      </c>
      <c r="GT261" s="95" t="str">
        <f>IF(ISNA(VLOOKUP($B261,'[1]1718  Exp_Rev Access'!$F$7:$GK$318,$GT$2,FALSE)),"",VLOOKUP($B261,'[1]1718  Exp_Rev Access'!$F$7:$GK$318,$GT$2,FALSE))</f>
        <v/>
      </c>
      <c r="GU261" s="56"/>
      <c r="GV261" s="92"/>
      <c r="GW261" s="96"/>
    </row>
    <row r="262" spans="1:222" x14ac:dyDescent="0.3">
      <c r="A262" s="98" t="s">
        <v>558</v>
      </c>
      <c r="B262" s="88"/>
      <c r="C262" s="89"/>
      <c r="D262" s="75"/>
      <c r="E262" s="76"/>
      <c r="F262" s="70"/>
      <c r="G262" s="70"/>
      <c r="H262" s="90"/>
      <c r="I262" s="90" t="str">
        <f>IF(ISNA(VLOOKUP($B262,'[1]1718  Exp_Rev Access'!$F$7:$GK$318,4,FALSE)),"",VLOOKUP($B262,'[1]1718  Exp_Rev Access'!$F$7:$GK$318,4,FALSE))</f>
        <v/>
      </c>
      <c r="J262" s="90" t="str">
        <f>IF(ISNA(VLOOKUP($B262,'[1]1718  Exp_Rev Access'!$F$7:$GK$318,5,FALSE)),"",VLOOKUP($B262,'[1]1718  Exp_Rev Access'!$F$7:$GK$318,5,FALSE))</f>
        <v/>
      </c>
      <c r="K262" s="90" t="str">
        <f>IF(ISNA(VLOOKUP($B262,'[1]1718  Exp_Rev Access'!$F$7:$GK$318,6,FALSE)),"-",VLOOKUP($B262,'[1]1718  Exp_Rev Access'!$F$7:$GK$318,6,FALSE))</f>
        <v>-</v>
      </c>
      <c r="L262" s="90" t="str">
        <f>IF(ISNA(VLOOKUP($B262,'[1]1718  Exp_Rev Access'!$F$7:$GK$318,7,FALSE)),"",VLOOKUP($B262,'[1]1718  Exp_Rev Access'!$F$7:$GK$318,7,FALSE))</f>
        <v/>
      </c>
      <c r="M262" s="90" t="str">
        <f>IF(ISNA(VLOOKUP($B262,'[1]1718  Exp_Rev Access'!$F$7:$GK$318,8,FALSE)),"",VLOOKUP($B262,'[1]1718  Exp_Rev Access'!$F$7:$GK$318,8,FALSE))</f>
        <v/>
      </c>
      <c r="N262" s="56"/>
      <c r="O262" s="91"/>
      <c r="P262" s="56"/>
      <c r="Q262" s="90" t="str">
        <f>IF(ISNA(VLOOKUP($B262,'[1]1718  Exp_Rev Access'!$F$7:$GK$318,10,FALSE)),"",VLOOKUP($B262,'[1]1718  Exp_Rev Access'!$F$7:$GK$318,10,FALSE))</f>
        <v/>
      </c>
      <c r="R262" s="90" t="str">
        <f>IF(ISNA(VLOOKUP($B262,'[1]1718  Exp_Rev Access'!$F$7:$GK$318,11,FALSE)),"",VLOOKUP($B262,'[1]1718  Exp_Rev Access'!$F$7:$GK$318,11,FALSE))</f>
        <v/>
      </c>
      <c r="S262" s="90" t="str">
        <f>IF(ISNA(VLOOKUP($B262,'[1]1718  Exp_Rev Access'!$F$7:$GK$318,12,FALSE)),"",VLOOKUP($B262,'[1]1718  Exp_Rev Access'!$F$7:$GK$318,12,FALSE))</f>
        <v/>
      </c>
      <c r="T262" s="90" t="str">
        <f>IF(ISNA(VLOOKUP($B262,'[1]1718  Exp_Rev Access'!$F$7:$GK$318,13,FALSE)),"",VLOOKUP($B262,'[1]1718  Exp_Rev Access'!$F$7:$GK$318,13,FALSE))</f>
        <v/>
      </c>
      <c r="U262" s="90" t="str">
        <f>IF(ISNA(VLOOKUP($B262,'[1]1718  Exp_Rev Access'!$F$7:$GK$318,14,FALSE)),"",VLOOKUP($B262,'[1]1718  Exp_Rev Access'!$F$7:$GK$318,14,FALSE))</f>
        <v/>
      </c>
      <c r="V262" s="90" t="str">
        <f>IF(ISNA(VLOOKUP($B262,'[1]1718  Exp_Rev Access'!$F$7:$GK$318,15,FALSE)),"",VLOOKUP($B262,'[1]1718  Exp_Rev Access'!$F$7:$GK$318,15,FALSE))</f>
        <v/>
      </c>
      <c r="W262" s="90" t="str">
        <f>IF(ISNA(VLOOKUP($B262,'[1]1718  Exp_Rev Access'!$F$7:$GK$318,16,FALSE)),"",VLOOKUP($B262,'[1]1718  Exp_Rev Access'!$F$7:$GK$318,16,FALSE))</f>
        <v/>
      </c>
      <c r="X262" s="90" t="str">
        <f>IF(ISNA(VLOOKUP($B262,'[1]1718  Exp_Rev Access'!$F$7:$GK$318,17,FALSE)),"",VLOOKUP($B262,'[1]1718  Exp_Rev Access'!$F$7:$GK$318,17,FALSE))</f>
        <v/>
      </c>
      <c r="Y262" s="90" t="str">
        <f>IF(ISNA(VLOOKUP($B262,'[1]1718  Exp_Rev Access'!$F$7:$GK$318,18,FALSE)),"",VLOOKUP($B262,'[1]1718  Exp_Rev Access'!$F$7:$GK$318,18,FALSE))</f>
        <v/>
      </c>
      <c r="Z262" s="90" t="str">
        <f>IF(ISNA(VLOOKUP($B262,'[1]1718  Exp_Rev Access'!$F$7:$GK$318,19,FALSE)),"",VLOOKUP($B262,'[1]1718  Exp_Rev Access'!$F$7:$GK$318,19,FALSE))</f>
        <v/>
      </c>
      <c r="AA262" s="90" t="str">
        <f>IF(ISNA(VLOOKUP($B262,'[1]1718  Exp_Rev Access'!$F$7:$GK$318,20,FALSE)),"",VLOOKUP($B262,'[1]1718  Exp_Rev Access'!$F$7:$GK$318,20,FALSE))</f>
        <v/>
      </c>
      <c r="AB262" s="90" t="str">
        <f>IF(ISNA(VLOOKUP($B262,'[1]1718  Exp_Rev Access'!$F$7:$GK$318,21,FALSE)),"",VLOOKUP($B262,'[1]1718  Exp_Rev Access'!$F$7:$GK$318,21,FALSE))</f>
        <v/>
      </c>
      <c r="AC262" s="90" t="str">
        <f>IF(ISNA(VLOOKUP($B262,'[1]1718  Exp_Rev Access'!$F$7:$GK$318,22,FALSE)),"",VLOOKUP($B262,'[1]1718  Exp_Rev Access'!$F$7:$GK$318,22,FALSE))</f>
        <v/>
      </c>
      <c r="AD262" s="90" t="str">
        <f>IF(ISNA(VLOOKUP($B262,'[1]1718  Exp_Rev Access'!$F$7:$GK$318,23,FALSE)),"",VLOOKUP($B262,'[1]1718  Exp_Rev Access'!$F$7:$GK$318,23,FALSE))</f>
        <v/>
      </c>
      <c r="AE262" s="90" t="str">
        <f>IF(ISNA(VLOOKUP($B262,'[1]1718  Exp_Rev Access'!$F$7:$GK$318,24,FALSE)),"",VLOOKUP($B262,'[1]1718  Exp_Rev Access'!$F$7:$GK$318,24,FALSE))</f>
        <v/>
      </c>
      <c r="AF262" s="90" t="str">
        <f>IF(ISNA(VLOOKUP($B262,'[1]1718  Exp_Rev Access'!$F$7:$GK$318,25,FALSE)),"",VLOOKUP($B262,'[1]1718  Exp_Rev Access'!$F$7:$GK$318,25,FALSE))</f>
        <v/>
      </c>
      <c r="AG262" s="90" t="str">
        <f>IF(ISNA(VLOOKUP($B262,'[1]1718  Exp_Rev Access'!$F$7:$GK$318,26,FALSE)),"",VLOOKUP($B262,'[1]1718  Exp_Rev Access'!$F$7:$GK$318,26,FALSE))</f>
        <v/>
      </c>
      <c r="AH262" s="90" t="str">
        <f>IF(ISNA(VLOOKUP($B262,'[1]1718  Exp_Rev Access'!$F$7:$GK$318,27,FALSE)),"",VLOOKUP($B262,'[1]1718  Exp_Rev Access'!$F$7:$GK$318,27,FALSE))</f>
        <v/>
      </c>
      <c r="AI262" s="90" t="str">
        <f>IF(ISNA(VLOOKUP($B262,'[1]1718  Exp_Rev Access'!$F$7:$GK$318,28,FALSE)),"",VLOOKUP($B262,'[1]1718  Exp_Rev Access'!$F$7:$GK$318,28,FALSE))</f>
        <v/>
      </c>
      <c r="AJ262" s="90" t="str">
        <f>IF(ISNA(VLOOKUP($B262,'[1]1718  Exp_Rev Access'!$F$7:$GK$318,29,FALSE)),"",VLOOKUP($B262,'[1]1718  Exp_Rev Access'!$F$7:$GK$318,29,FALSE))</f>
        <v/>
      </c>
      <c r="AK262" s="90" t="str">
        <f>IF(ISNA(VLOOKUP($B262,'[1]1718  Exp_Rev Access'!$F$7:$GK$318,30,FALSE)),"",VLOOKUP($B262,'[1]1718  Exp_Rev Access'!$F$7:$GK$318,30,FALSE))</f>
        <v/>
      </c>
      <c r="AL262" s="90" t="str">
        <f>IF(ISNA(VLOOKUP($B262,'[1]1718  Exp_Rev Access'!$F$7:$GK$318,31,FALSE)),"",VLOOKUP($B262,'[1]1718  Exp_Rev Access'!$F$7:$GK$318,31,FALSE))</f>
        <v/>
      </c>
      <c r="AM262" s="56"/>
      <c r="AN262" s="92"/>
      <c r="AO262" s="71"/>
      <c r="AP262" s="90" t="str">
        <f>IF(ISNA(VLOOKUP($B262,'[1]1718  Exp_Rev Access'!$F$7:$GK$318,33,FALSE)),"",VLOOKUP($B262,'[1]1718  Exp_Rev Access'!$F$7:$GK$318,33,FALSE))</f>
        <v/>
      </c>
      <c r="AQ262" s="90" t="str">
        <f>IF(ISNA(VLOOKUP($B262,'[1]1718  Exp_Rev Access'!$F$7:$GK$318,34,FALSE)),"",VLOOKUP($B262,'[1]1718  Exp_Rev Access'!$F$7:$GK$318,34,FALSE))</f>
        <v/>
      </c>
      <c r="AR262" s="90" t="str">
        <f>IF(ISNA(VLOOKUP($B262,'[1]1718  Exp_Rev Access'!$F$7:$GK$318,35,FALSE)),"",VLOOKUP($B262,'[1]1718  Exp_Rev Access'!$F$7:$GK$318,35,FALSE))</f>
        <v/>
      </c>
      <c r="AS262" s="90" t="str">
        <f>IF(ISNA(VLOOKUP($B262,'[1]1718  Exp_Rev Access'!$F$7:$GK$318,36,FALSE)),"",VLOOKUP($B262,'[1]1718  Exp_Rev Access'!$F$7:$GK$318,36,FALSE))</f>
        <v/>
      </c>
      <c r="AT262" s="90" t="str">
        <f>IF(ISNA(VLOOKUP($B262,'[1]1718  Exp_Rev Access'!$F$7:$GK$318,37,FALSE)),"",VLOOKUP($B262,'[1]1718  Exp_Rev Access'!$F$7:$GK$318,37,FALSE))</f>
        <v/>
      </c>
      <c r="AU262" s="56"/>
      <c r="AV262" s="93"/>
      <c r="AW262" s="56"/>
      <c r="AX262" s="90" t="str">
        <f>IF(ISNA(VLOOKUP($B262,'[1]1718  Exp_Rev Access'!$F$7:$GK$318,39,FALSE)),"",VLOOKUP($B262,'[1]1718  Exp_Rev Access'!$F$7:$GK$318,39,FALSE))</f>
        <v/>
      </c>
      <c r="AY262" s="90" t="str">
        <f>IF(ISNA(VLOOKUP($B262,'[1]1718  Exp_Rev Access'!$F$7:$GK$318,40,FALSE)),"",VLOOKUP($B262,'[1]1718  Exp_Rev Access'!$F$7:$GK$318,40,FALSE))</f>
        <v/>
      </c>
      <c r="AZ262" s="90" t="str">
        <f>IF(ISNA(VLOOKUP($B262,'[1]1718  Exp_Rev Access'!$F$7:$GK$318,41,FALSE)),"",VLOOKUP($B262,'[1]1718  Exp_Rev Access'!$F$7:$GK$318,41,FALSE))</f>
        <v/>
      </c>
      <c r="BA262" s="90" t="str">
        <f>IF(ISNA(VLOOKUP($B262,'[1]1718  Exp_Rev Access'!$F$7:$GK$318,42,FALSE)),"",VLOOKUP($B262,'[1]1718  Exp_Rev Access'!$F$7:$GK$318,42,FALSE))</f>
        <v/>
      </c>
      <c r="BB262" s="90" t="str">
        <f>IF(ISNA(VLOOKUP($B262,'[1]1718  Exp_Rev Access'!$F$7:$GK$318,43,FALSE)),"",VLOOKUP($B262,'[1]1718  Exp_Rev Access'!$F$7:$GK$318,43,FALSE))</f>
        <v/>
      </c>
      <c r="BC262" s="90" t="str">
        <f>IF(ISNA(VLOOKUP($B262,'[1]1718  Exp_Rev Access'!$F$7:$GK$318,44,FALSE)),"",VLOOKUP($B262,'[1]1718  Exp_Rev Access'!$F$7:$GK$318,44,FALSE))</f>
        <v/>
      </c>
      <c r="BD262" s="90" t="str">
        <f>IF(ISNA(VLOOKUP($B262,'[1]1718  Exp_Rev Access'!$F$7:$GK$318,45,FALSE)),"",VLOOKUP($B262,'[1]1718  Exp_Rev Access'!$F$7:$GK$318,45,FALSE))</f>
        <v/>
      </c>
      <c r="BE262" s="90" t="str">
        <f>IF(ISNA(VLOOKUP($B262,'[1]1718  Exp_Rev Access'!$F$7:$GK$318,46,FALSE)),"",VLOOKUP($B262,'[1]1718  Exp_Rev Access'!$F$7:$GK$318,46,FALSE))</f>
        <v/>
      </c>
      <c r="BF262" s="90" t="str">
        <f>IF(ISNA(VLOOKUP($B262,'[1]1718  Exp_Rev Access'!$F$7:$GK$318,47,FALSE)),"",VLOOKUP($B262,'[1]1718  Exp_Rev Access'!$F$7:$GK$318,47,FALSE))</f>
        <v/>
      </c>
      <c r="BG262" s="90" t="str">
        <f>IF(ISNA(VLOOKUP($B262,'[1]1718  Exp_Rev Access'!$F$7:$GK$318,48,FALSE)),"",VLOOKUP($B262,'[1]1718  Exp_Rev Access'!$F$7:$GK$318,48,FALSE))</f>
        <v/>
      </c>
      <c r="BH262" s="90" t="str">
        <f>IF(ISNA(VLOOKUP($B262,'[1]1718  Exp_Rev Access'!$F$7:$GK$318,49,FALSE)),"",VLOOKUP($B262,'[1]1718  Exp_Rev Access'!$F$7:$GK$318,49,FALSE))</f>
        <v/>
      </c>
      <c r="BI262" s="90" t="str">
        <f>IF(ISNA(VLOOKUP($B262,'[1]1718  Exp_Rev Access'!$F$7:$GK$318,50,FALSE)),"",VLOOKUP($B262,'[1]1718  Exp_Rev Access'!$F$7:$GK$318,50,FALSE))</f>
        <v/>
      </c>
      <c r="BJ262" s="90" t="str">
        <f>IF(ISNA(VLOOKUP($B262,'[1]1718  Exp_Rev Access'!$F$7:$GK$318,51,FALSE)),"",VLOOKUP($B262,'[1]1718  Exp_Rev Access'!$F$7:$GK$318,51,FALSE))</f>
        <v/>
      </c>
      <c r="BK262" s="90" t="str">
        <f>IF(ISNA(VLOOKUP($B262,'[1]1718  Exp_Rev Access'!$F$7:$GK$318,52,FALSE)),"",VLOOKUP($B262,'[1]1718  Exp_Rev Access'!$F$7:$GK$318,52,FALSE))</f>
        <v/>
      </c>
      <c r="BL262" s="90" t="str">
        <f>IF(ISNA(VLOOKUP($B262,'[1]1718  Exp_Rev Access'!$F$7:$GK$318,53,FALSE)),"",VLOOKUP($B262,'[1]1718  Exp_Rev Access'!$F$7:$GK$318,53,FALSE))</f>
        <v/>
      </c>
      <c r="BM262" s="90" t="str">
        <f>IF(ISNA(VLOOKUP($B262,'[1]1718  Exp_Rev Access'!$F$7:$GK$318,54,FALSE)),"",VLOOKUP($B262,'[1]1718  Exp_Rev Access'!$F$7:$GK$318,54,FALSE))</f>
        <v/>
      </c>
      <c r="BN262" s="90" t="str">
        <f>IF(ISNA(VLOOKUP($B262,'[1]1718  Exp_Rev Access'!$F$7:$GK$318,55,FALSE)),"",VLOOKUP($B262,'[1]1718  Exp_Rev Access'!$F$7:$GK$318,55,FALSE))</f>
        <v/>
      </c>
      <c r="BO262" s="90" t="str">
        <f>IF(ISNA(VLOOKUP($B262,'[1]1718  Exp_Rev Access'!$F$7:$GK$318,56,FALSE)),"",VLOOKUP($B262,'[1]1718  Exp_Rev Access'!$F$7:$GK$318,56,FALSE))</f>
        <v/>
      </c>
      <c r="BP262" s="90" t="str">
        <f>IF(ISNA(VLOOKUP($B262,'[1]1718  Exp_Rev Access'!$F$7:$GK$318,57,FALSE)),"",VLOOKUP($B262,'[1]1718  Exp_Rev Access'!$F$7:$GK$318,57,FALSE))</f>
        <v/>
      </c>
      <c r="BQ262" s="90" t="str">
        <f>IF(ISNA(VLOOKUP($B262,'[1]1718  Exp_Rev Access'!$F$7:$GK$318,58,FALSE)),"",VLOOKUP($B262,'[1]1718  Exp_Rev Access'!$F$7:$GK$318,58,FALSE))</f>
        <v/>
      </c>
      <c r="BR262" s="90" t="str">
        <f>IF(ISNA(VLOOKUP($B262,'[1]1718  Exp_Rev Access'!$F$7:$GK$318,59,FALSE)),"",VLOOKUP($B262,'[1]1718  Exp_Rev Access'!$F$7:$GK$318,59,FALSE))</f>
        <v/>
      </c>
      <c r="BS262" s="90" t="str">
        <f>IF(ISNA(VLOOKUP($B262,'[1]1718  Exp_Rev Access'!$F$7:$GK$318,60,FALSE)),"",VLOOKUP($B262,'[1]1718  Exp_Rev Access'!$F$7:$GK$318,60,FALSE))</f>
        <v/>
      </c>
      <c r="BT262" s="90" t="str">
        <f>IF(ISNA(VLOOKUP($B262,'[1]1718  Exp_Rev Access'!$F$7:$GK$318,61,FALSE)),"",VLOOKUP($B262,'[1]1718  Exp_Rev Access'!$F$7:$GK$318,61,FALSE))</f>
        <v/>
      </c>
      <c r="BU262" s="90" t="str">
        <f>IF(ISNA(VLOOKUP($B262,'[1]1718  Exp_Rev Access'!$F$7:$GK$318,62,FALSE)),"",VLOOKUP($B262,'[1]1718  Exp_Rev Access'!$F$7:$GK$318,62,FALSE))</f>
        <v/>
      </c>
      <c r="BV262" s="56">
        <f t="shared" si="571"/>
        <v>0</v>
      </c>
      <c r="BW262" s="92"/>
      <c r="BX262" s="71"/>
      <c r="BY262" s="90" t="str">
        <f>IF(ISNA(VLOOKUP($B262,'[1]1718  Exp_Rev Access'!$F$7:$GK$318,64,FALSE)),"",VLOOKUP($B262,'[1]1718  Exp_Rev Access'!$F$7:$GK$318,64,FALSE))</f>
        <v/>
      </c>
      <c r="BZ262" s="90" t="str">
        <f>IF(ISNA(VLOOKUP($B262,'[1]1718  Exp_Rev Access'!$F$7:$GK$318,65,FALSE)),"",VLOOKUP($B262,'[1]1718  Exp_Rev Access'!$F$7:$GK$318,65,FALSE))</f>
        <v/>
      </c>
      <c r="CA262" s="90" t="str">
        <f>IF(ISNA(VLOOKUP($B262,'[1]1718  Exp_Rev Access'!$F$7:$GK$318,66,FALSE)),"",VLOOKUP($B262,'[1]1718  Exp_Rev Access'!$F$7:$GK$318,66,FALSE))</f>
        <v/>
      </c>
      <c r="CB262" s="90" t="str">
        <f>IF(ISNA(VLOOKUP($B262,'[1]1718  Exp_Rev Access'!$F$7:$GK$318,67,FALSE)),"",VLOOKUP($B262,'[1]1718  Exp_Rev Access'!$F$7:$GK$318,67,FALSE))</f>
        <v/>
      </c>
      <c r="CC262" s="90" t="str">
        <f>IF(ISNA(VLOOKUP($B262,'[1]1718  Exp_Rev Access'!$F$7:$GK$318,68,FALSE)),"",VLOOKUP($B262,'[1]1718  Exp_Rev Access'!$F$7:$GK$318,68,FALSE))</f>
        <v/>
      </c>
      <c r="CD262" s="90" t="str">
        <f>IF(ISNA(VLOOKUP($B262,'[1]1718  Exp_Rev Access'!$F$7:$GK$318,69,FALSE)),"",VLOOKUP($B262,'[1]1718  Exp_Rev Access'!$F$7:$GK$318,69,FALSE))</f>
        <v/>
      </c>
      <c r="CE262" s="56">
        <f t="shared" si="566"/>
        <v>0</v>
      </c>
      <c r="CF262" s="92"/>
      <c r="CG262" s="78"/>
      <c r="CH262" s="90" t="str">
        <f>IF(ISNA(VLOOKUP($B262,'[1]1718  Exp_Rev Access'!$F$7:$GK$318,$CH$2,FALSE)),"",VLOOKUP($B262,'[1]1718  Exp_Rev Access'!$F$7:$GK$318,$CH$2,FALSE))</f>
        <v/>
      </c>
      <c r="CI262" s="90" t="str">
        <f>IF(ISNA(VLOOKUP($B262,'[1]1718  Exp_Rev Access'!$F$7:$GK$318,$CI$2,FALSE)),"",VLOOKUP($B262,'[1]1718  Exp_Rev Access'!$F$7:$GK$318,$CI$2,FALSE))</f>
        <v/>
      </c>
      <c r="CJ262" s="90" t="str">
        <f>IF(ISNA(VLOOKUP($B262,'[1]1718  Exp_Rev Access'!$F$7:$GK$318,$CJ$2,FALSE)),"",VLOOKUP($B262,'[1]1718  Exp_Rev Access'!$F$7:$GK$318,$CJ$2,FALSE))</f>
        <v/>
      </c>
      <c r="CK262" s="90" t="str">
        <f>IF(ISNA(VLOOKUP($B262,'[1]1718  Exp_Rev Access'!$F$7:$GK$318,$CK$2,FALSE)),"",VLOOKUP($B262,'[1]1718  Exp_Rev Access'!$F$7:$GK$318,$CK$2,FALSE))</f>
        <v/>
      </c>
      <c r="CL262" s="90" t="str">
        <f>IF(ISNA(VLOOKUP($B262,'[1]1718  Exp_Rev Access'!$F$7:$GK$318,$CL$2,FALSE)),"",VLOOKUP($B262,'[1]1718  Exp_Rev Access'!$F$7:$GK$318,$CL$2,FALSE))</f>
        <v/>
      </c>
      <c r="CM262" s="90" t="str">
        <f>IF(ISNA(VLOOKUP($B262,'[1]1718  Exp_Rev Access'!$F$7:$GK$318,$CM$2,FALSE)),"",VLOOKUP($B262,'[1]1718  Exp_Rev Access'!$F$7:$GK$318,$CM$2,FALSE))</f>
        <v/>
      </c>
      <c r="CN262" s="90" t="str">
        <f>IF(ISNA(VLOOKUP($B262,'[1]1718  Exp_Rev Access'!$F$7:$GK$318,$CN$2,FALSE)),"",VLOOKUP($B262,'[1]1718  Exp_Rev Access'!$F$7:$GK$318,$CN$2,FALSE))</f>
        <v/>
      </c>
      <c r="CO262" s="90" t="str">
        <f>IF(ISNA(VLOOKUP($B262,'[1]1718  Exp_Rev Access'!$F$7:$GK$318,$CO$2,FALSE)),"",VLOOKUP($B262,'[1]1718  Exp_Rev Access'!$F$7:$GK$318,$CO$2,FALSE))</f>
        <v/>
      </c>
      <c r="CP262" s="90" t="str">
        <f>IF(ISNA(VLOOKUP($B262,'[1]1718  Exp_Rev Access'!$F$7:$GK$318,$CP$2,FALSE)),"",VLOOKUP($B262,'[1]1718  Exp_Rev Access'!$F$7:$GK$318,$CP$2,FALSE))</f>
        <v/>
      </c>
      <c r="CQ262" s="90" t="str">
        <f>IF(ISNA(VLOOKUP($B262,'[1]1718  Exp_Rev Access'!$F$7:$GK$318,$CQ$2,FALSE)),"",VLOOKUP($B262,'[1]1718  Exp_Rev Access'!$F$7:$GK$318,$CQ$2,FALSE))</f>
        <v/>
      </c>
      <c r="CR262" s="90" t="str">
        <f>IF(ISNA(VLOOKUP($B262,'[1]1718  Exp_Rev Access'!$F$7:$GK$318,$CR$2,FALSE)),"",VLOOKUP($B262,'[1]1718  Exp_Rev Access'!$F$7:$GK$318,$CR$2,FALSE))</f>
        <v/>
      </c>
      <c r="CS262" s="90" t="str">
        <f>IF(ISNA(VLOOKUP($B262,'[1]1718  Exp_Rev Access'!$F$7:$GK$318,$CS$2,FALSE)),"",VLOOKUP($B262,'[1]1718  Exp_Rev Access'!$F$7:$GK$318,$CS$2,FALSE))</f>
        <v/>
      </c>
      <c r="CT262" s="90" t="str">
        <f>IF(ISNA(VLOOKUP($B262,'[1]1718  Exp_Rev Access'!$F$7:$GK$318,$CT$2,FALSE)),"",VLOOKUP($B262,'[1]1718  Exp_Rev Access'!$F$7:$GK$318,$CT$2,FALSE))</f>
        <v/>
      </c>
      <c r="CU262" s="90" t="str">
        <f>IF(ISNA(VLOOKUP($B262,'[1]1718  Exp_Rev Access'!$F$7:$GK$318,$CU$2,FALSE)),"",VLOOKUP($B262,'[1]1718  Exp_Rev Access'!$F$7:$GK$318,$CU$2,FALSE))</f>
        <v/>
      </c>
      <c r="CV262" s="90" t="str">
        <f>IF(ISNA(VLOOKUP($B262,'[1]1718  Exp_Rev Access'!$F$7:$GK$318,$CV$2,FALSE)),"",VLOOKUP($B262,'[1]1718  Exp_Rev Access'!$F$7:$GK$318,$CV$2,FALSE))</f>
        <v/>
      </c>
      <c r="CW262" s="90" t="str">
        <f>IF(ISNA(VLOOKUP($B262,'[1]1718  Exp_Rev Access'!$F$7:$GK$318,$CW$2,FALSE)),"",VLOOKUP($B262,'[1]1718  Exp_Rev Access'!$F$7:$GK$318,$CW$2,FALSE))</f>
        <v/>
      </c>
      <c r="CX262" s="90" t="str">
        <f>IF(ISNA(VLOOKUP($B262,'[1]1718  Exp_Rev Access'!$F$7:$GK$318,$CX$2,FALSE)),"",VLOOKUP($B262,'[1]1718  Exp_Rev Access'!$F$7:$GK$318,$CX$2,FALSE))</f>
        <v/>
      </c>
      <c r="CY262" s="90" t="str">
        <f>IF(ISNA(VLOOKUP($B262,'[1]1718  Exp_Rev Access'!$F$7:$GK$318,$CY$2,FALSE)),"",VLOOKUP($B262,'[1]1718  Exp_Rev Access'!$F$7:$GK$318,$CY$2,FALSE))</f>
        <v/>
      </c>
      <c r="CZ262" s="90" t="str">
        <f>IF(ISNA(VLOOKUP($B262,'[1]1718  Exp_Rev Access'!$F$7:$GK$318,$CZ$2,FALSE)),"",VLOOKUP($B262,'[1]1718  Exp_Rev Access'!$F$7:$GK$318,$CZ$2,FALSE))</f>
        <v/>
      </c>
      <c r="DA262" s="90" t="str">
        <f>IF(ISNA(VLOOKUP($B262,'[1]1718  Exp_Rev Access'!$F$7:$GK$318,$DA$2,FALSE)),"",VLOOKUP($B262,'[1]1718  Exp_Rev Access'!$F$7:$GK$318,$DA$2,FALSE))</f>
        <v/>
      </c>
      <c r="DB262" s="90" t="str">
        <f>IF(ISNA(VLOOKUP($B262,'[1]1718  Exp_Rev Access'!$F$7:$GK$318,$DB$2,FALSE)),"",VLOOKUP($B262,'[1]1718  Exp_Rev Access'!$F$7:$GK$318,$DB$2,FALSE))</f>
        <v/>
      </c>
      <c r="DC262" s="90" t="str">
        <f>IF(ISNA(VLOOKUP($B262,'[1]1718  Exp_Rev Access'!$F$7:$GK$318,$DC$2,FALSE)),"",VLOOKUP($B262,'[1]1718  Exp_Rev Access'!$F$7:$GK$318,$DC$2,FALSE))</f>
        <v/>
      </c>
      <c r="DD262" s="90" t="str">
        <f>IF(ISNA(VLOOKUP($B262,'[1]1718  Exp_Rev Access'!$F$7:$GK$318,$DD$2,FALSE)),"",VLOOKUP($B262,'[1]1718  Exp_Rev Access'!$F$7:$GK$318,$DD$2,FALSE))</f>
        <v/>
      </c>
      <c r="DE262" s="90" t="str">
        <f>IF(ISNA(VLOOKUP($B262,'[1]1718  Exp_Rev Access'!$F$7:$GK$318,$DE$2,FALSE)),"",VLOOKUP($B262,'[1]1718  Exp_Rev Access'!$F$7:$GK$318,$DE$2,FALSE))</f>
        <v/>
      </c>
      <c r="DF262" s="90" t="str">
        <f>IF(ISNA(VLOOKUP($B262,'[1]1718  Exp_Rev Access'!$F$7:$GK$318,$DF$2,FALSE)),"",VLOOKUP($B262,'[1]1718  Exp_Rev Access'!$F$7:$GK$318,$DF$2,FALSE))</f>
        <v/>
      </c>
      <c r="DG262" s="90" t="str">
        <f>IF(ISNA(VLOOKUP($B262,'[1]1718  Exp_Rev Access'!$F$7:$GK$318,$DG$2,FALSE)),"",VLOOKUP($B262,'[1]1718  Exp_Rev Access'!$F$7:$GK$318,$DG$2,FALSE))</f>
        <v/>
      </c>
      <c r="DH262" s="90" t="str">
        <f>IF(ISNA(VLOOKUP($B262,'[1]1718  Exp_Rev Access'!$F$7:$GK$318,$DH$2,FALSE)),"",VLOOKUP($B262,'[1]1718  Exp_Rev Access'!$F$7:$GK$318,$DH$2,FALSE))</f>
        <v/>
      </c>
      <c r="DI262" s="90" t="str">
        <f>IF(ISNA(VLOOKUP($B262,'[1]1718  Exp_Rev Access'!$F$7:$GK$318,$DI$2,FALSE)),"",VLOOKUP($B262,'[1]1718  Exp_Rev Access'!$F$7:$GK$318,$DI$2,FALSE))</f>
        <v/>
      </c>
      <c r="DJ262" s="90" t="str">
        <f>IF(ISNA(VLOOKUP($B262,'[1]1718  Exp_Rev Access'!$F$7:$GK$318,$DJ$2,FALSE)),"",VLOOKUP($B262,'[1]1718  Exp_Rev Access'!$F$7:$GK$318,$DJ$2,FALSE))</f>
        <v/>
      </c>
      <c r="DK262" s="90" t="str">
        <f>IF(ISNA(VLOOKUP($B262,'[1]1718  Exp_Rev Access'!$F$7:$GK$318,$DK$2,FALSE)),"",VLOOKUP($B262,'[1]1718  Exp_Rev Access'!$F$7:$GK$318,$DK$2,FALSE))</f>
        <v/>
      </c>
      <c r="DL262" s="90" t="str">
        <f>IF(ISNA(VLOOKUP($B262,'[1]1718  Exp_Rev Access'!$F$7:$GK$318,$DL$2,FALSE)),"",VLOOKUP($B262,'[1]1718  Exp_Rev Access'!$F$7:$GK$318,$DL$2,FALSE))</f>
        <v/>
      </c>
      <c r="DM262" s="90" t="str">
        <f>IF(ISNA(VLOOKUP($B262,'[1]1718  Exp_Rev Access'!$F$7:$GK$318,$DM$2,FALSE)),"",VLOOKUP($B262,'[1]1718  Exp_Rev Access'!$F$7:$GK$318,$DM$2,FALSE))</f>
        <v/>
      </c>
      <c r="DN262" s="90" t="str">
        <f>IF(ISNA(VLOOKUP($B262,'[1]1718  Exp_Rev Access'!$F$7:$GK$318,$DN$2,FALSE)),"",VLOOKUP($B262,'[1]1718  Exp_Rev Access'!$F$7:$GK$318,$DN$2,FALSE))</f>
        <v/>
      </c>
      <c r="DO262" s="90" t="str">
        <f>IF(ISNA(VLOOKUP($B262,'[1]1718  Exp_Rev Access'!$F$7:$GK$318,$DO$2,FALSE)),"",VLOOKUP($B262,'[1]1718  Exp_Rev Access'!$F$7:$GK$318,$DO$2,FALSE))</f>
        <v/>
      </c>
      <c r="DP262" s="90" t="str">
        <f>IF(ISNA(VLOOKUP($B262,'[1]1718  Exp_Rev Access'!$F$7:$GK$318,$DP$2,FALSE)),"",VLOOKUP($B262,'[1]1718  Exp_Rev Access'!$F$7:$GK$318,$DP$2,FALSE))</f>
        <v/>
      </c>
      <c r="DQ262" s="90" t="str">
        <f>IF(ISNA(VLOOKUP($B262,'[1]1718  Exp_Rev Access'!$F$7:$GK$318,$DQ$2,FALSE)),"",VLOOKUP($B262,'[1]1718  Exp_Rev Access'!$F$7:$GK$318,$DQ$2,FALSE))</f>
        <v/>
      </c>
      <c r="DR262" s="90" t="str">
        <f>IF(ISNA(VLOOKUP($B262,'[1]1718  Exp_Rev Access'!$F$7:$GK$318,$DR$2,FALSE)),"",VLOOKUP($B262,'[1]1718  Exp_Rev Access'!$F$7:$GK$318,$DR$2,FALSE))</f>
        <v/>
      </c>
      <c r="DS262" s="90" t="str">
        <f>IF(ISNA(VLOOKUP($B262,'[1]1718  Exp_Rev Access'!$F$7:$GK$318,$DS$2,FALSE)),"",VLOOKUP($B262,'[1]1718  Exp_Rev Access'!$F$7:$GK$318,$DS$2,FALSE))</f>
        <v/>
      </c>
      <c r="DT262" s="90" t="str">
        <f>IF(ISNA(VLOOKUP($B262,'[1]1718  Exp_Rev Access'!$F$7:$GK$318,$DT$2,FALSE)),"",VLOOKUP($B262,'[1]1718  Exp_Rev Access'!$F$7:$GK$318,$DT$2,FALSE))</f>
        <v/>
      </c>
      <c r="DU262" s="90" t="str">
        <f>IF(ISNA(VLOOKUP($B262,'[1]1718  Exp_Rev Access'!$F$7:$GK$318,$DU$2,FALSE)),"",VLOOKUP($B262,'[1]1718  Exp_Rev Access'!$F$7:$GK$318,$DU$2,FALSE))</f>
        <v/>
      </c>
      <c r="DV262" s="90" t="str">
        <f>IF(ISNA(VLOOKUP($B262,'[1]1718  Exp_Rev Access'!$F$7:$GK$318,$DV$2,FALSE)),"",VLOOKUP($B262,'[1]1718  Exp_Rev Access'!$F$7:$GK$318,$DV$2,FALSE))</f>
        <v/>
      </c>
      <c r="DW262" s="90" t="str">
        <f>IF(ISNA(VLOOKUP($B262,'[1]1718  Exp_Rev Access'!$F$7:$GK$318,$DW$2,FALSE)),"",VLOOKUP($B262,'[1]1718  Exp_Rev Access'!$F$7:$GK$318,$DW$2,FALSE))</f>
        <v/>
      </c>
      <c r="DX262" s="90" t="str">
        <f>IF(ISNA(VLOOKUP($B262,'[1]1718  Exp_Rev Access'!$F$7:$GK$318,$DX$2,FALSE)),"",VLOOKUP($B262,'[1]1718  Exp_Rev Access'!$F$7:$GK$318,$DX$2,FALSE))</f>
        <v/>
      </c>
      <c r="DY262" s="90" t="str">
        <f>IF(ISNA(VLOOKUP($B262,'[1]1718  Exp_Rev Access'!$F$7:$GK$318,$DY$2,FALSE)),"",VLOOKUP($B262,'[1]1718  Exp_Rev Access'!$F$7:$GK$318,$DY$2,FALSE))</f>
        <v/>
      </c>
      <c r="DZ262" s="90" t="str">
        <f>IF(ISNA(VLOOKUP($B262,'[1]1718  Exp_Rev Access'!$F$7:$GK$318,$DZ$2,FALSE)),"",VLOOKUP($B262,'[1]1718  Exp_Rev Access'!$F$7:$GK$318,$DZ$2,FALSE))</f>
        <v/>
      </c>
      <c r="EA262" s="90" t="str">
        <f>IF(ISNA(VLOOKUP($B262,'[1]1718  Exp_Rev Access'!$F$7:$GK$318,$EA$2,FALSE)),"",VLOOKUP($B262,'[1]1718  Exp_Rev Access'!$F$7:$GK$318,$EA$2,FALSE))</f>
        <v/>
      </c>
      <c r="EB262" s="90" t="str">
        <f>IF(ISNA(VLOOKUP($B262,'[1]1718  Exp_Rev Access'!$F$7:$GK$318,$EB$2,FALSE)),"",VLOOKUP($B262,'[1]1718  Exp_Rev Access'!$F$7:$GK$318,$EB$2,FALSE))</f>
        <v/>
      </c>
      <c r="EC262" s="90" t="str">
        <f>IF(ISNA(VLOOKUP($B262,'[1]1718  Exp_Rev Access'!$F$7:$GK$318,$EC$2,FALSE)),"",VLOOKUP($B262,'[1]1718  Exp_Rev Access'!$F$7:$GK$318,$EC$2,FALSE))</f>
        <v/>
      </c>
      <c r="ED262" s="90" t="str">
        <f>IF(ISNA(VLOOKUP($B262,'[1]1718  Exp_Rev Access'!$F$7:$GK$318,$ED$2,FALSE)),"",VLOOKUP($B262,'[1]1718  Exp_Rev Access'!$F$7:$GK$318,$ED$2,FALSE))</f>
        <v/>
      </c>
      <c r="EE262" s="90" t="str">
        <f>IF(ISNA(VLOOKUP($B262,'[1]1718  Exp_Rev Access'!$F$7:$GK$318,$EE$2,FALSE)),"",VLOOKUP($B262,'[1]1718  Exp_Rev Access'!$F$7:$GK$318,$EE$2,FALSE))</f>
        <v/>
      </c>
      <c r="EF262" s="90" t="str">
        <f>IF(ISNA(VLOOKUP($B262,'[1]1718  Exp_Rev Access'!$F$7:$GK$318,$EF$2,FALSE)),"",VLOOKUP($B262,'[1]1718  Exp_Rev Access'!$F$7:$GK$318,$EF$2,FALSE))</f>
        <v/>
      </c>
      <c r="EG262" s="90" t="str">
        <f>IF(ISNA(VLOOKUP($B262,'[1]1718  Exp_Rev Access'!$F$7:$GK$318,$EG$2,FALSE)),"",VLOOKUP($B262,'[1]1718  Exp_Rev Access'!$F$7:$GK$318,$EG$2,FALSE))</f>
        <v/>
      </c>
      <c r="EH262" s="90" t="str">
        <f>IF(ISNA(VLOOKUP($B262,'[1]1718  Exp_Rev Access'!$F$7:$GK$318,$EH$2,FALSE)),"",VLOOKUP($B262,'[1]1718  Exp_Rev Access'!$F$7:$GK$318,$EH$2,FALSE))</f>
        <v/>
      </c>
      <c r="EI262" s="90" t="str">
        <f>IF(ISNA(VLOOKUP($B262,'[1]1718  Exp_Rev Access'!$F$7:$GK$318,$EI$2,FALSE)),"",VLOOKUP($B262,'[1]1718  Exp_Rev Access'!$F$7:$GK$318,$EI$2,FALSE))</f>
        <v/>
      </c>
      <c r="EJ262" s="90" t="str">
        <f>IF(ISNA(VLOOKUP($B262,'[1]1718  Exp_Rev Access'!$F$7:$GK$318,$EJ$2,FALSE)),"",VLOOKUP($B262,'[1]1718  Exp_Rev Access'!$F$7:$GK$318,$EJ$2,FALSE))</f>
        <v/>
      </c>
      <c r="EK262" s="90" t="str">
        <f>IF(ISNA(VLOOKUP($B262,'[1]1718  Exp_Rev Access'!$F$7:$GK$318,$EK$2,FALSE)),"",VLOOKUP($B262,'[1]1718  Exp_Rev Access'!$F$7:$GK$318,$EK$2,FALSE))</f>
        <v/>
      </c>
      <c r="EL262" s="90" t="str">
        <f>IF(ISNA(VLOOKUP($B262,'[1]1718  Exp_Rev Access'!$F$7:$GK$318,$EL$2,FALSE)),"",VLOOKUP($B262,'[1]1718  Exp_Rev Access'!$F$7:$GK$318,$EL$2,FALSE))</f>
        <v/>
      </c>
      <c r="EM262" s="90" t="str">
        <f>IF(ISNA(VLOOKUP($B262,'[1]1718  Exp_Rev Access'!$F$7:$GK$318,$EM$2,FALSE)),"",VLOOKUP($B262,'[1]1718  Exp_Rev Access'!$F$7:$GK$318,$EM$2,FALSE))</f>
        <v/>
      </c>
      <c r="EN262" s="90" t="str">
        <f>IF(ISNA(VLOOKUP($B262,'[1]1718  Exp_Rev Access'!$F$7:$GK$318,$EN$2,FALSE)),"",VLOOKUP($B262,'[1]1718  Exp_Rev Access'!$F$7:$GK$318,$EN$2,FALSE))</f>
        <v/>
      </c>
      <c r="EO262" s="90" t="str">
        <f>IF(ISNA(VLOOKUP($B262,'[1]1718  Exp_Rev Access'!$F$7:$GK$318,$EO$2,FALSE)),"",VLOOKUP($B262,'[1]1718  Exp_Rev Access'!$F$7:$GK$318,$EO$2,FALSE))</f>
        <v/>
      </c>
      <c r="EP262" s="90" t="str">
        <f>IF(ISNA(VLOOKUP($B262,'[1]1718  Exp_Rev Access'!$F$7:$GK$318,$EP$2,FALSE)),"",VLOOKUP($B262,'[1]1718  Exp_Rev Access'!$F$7:$GK$318,$EP$2,FALSE))</f>
        <v/>
      </c>
      <c r="EQ262" s="90" t="str">
        <f>IF(ISNA(VLOOKUP($B262,'[1]1718  Exp_Rev Access'!$F$7:$GK$318,$EQ$2,FALSE)),"",VLOOKUP($B262,'[1]1718  Exp_Rev Access'!$F$7:$GK$318,$EQ$2,FALSE))</f>
        <v/>
      </c>
      <c r="ER262" s="90" t="str">
        <f>IF(ISNA(VLOOKUP($B262,'[1]1718  Exp_Rev Access'!$F$7:$GK$318,$ER$2,FALSE)),"",VLOOKUP($B262,'[1]1718  Exp_Rev Access'!$F$7:$GK$318,$ER$2,FALSE))</f>
        <v/>
      </c>
      <c r="ES262" s="90" t="str">
        <f>IF(ISNA(VLOOKUP($B262,'[1]1718  Exp_Rev Access'!$F$7:$GK$318,$ES$2,FALSE)),"",VLOOKUP($B262,'[1]1718  Exp_Rev Access'!$F$7:$GK$318,$ES$2,FALSE))</f>
        <v/>
      </c>
      <c r="ET262" s="90" t="str">
        <f>IF(ISNA(VLOOKUP($B262,'[1]1718  Exp_Rev Access'!$F$7:$GK$318,$ET$2,FALSE)),"",VLOOKUP($B262,'[1]1718  Exp_Rev Access'!$F$7:$GK$318,$ET$2,FALSE))</f>
        <v/>
      </c>
      <c r="EU262" s="90" t="str">
        <f>IF(ISNA(VLOOKUP($B262,'[1]1718  Exp_Rev Access'!$F$7:$GK$318,$EU$2,FALSE)),"",VLOOKUP($B262,'[1]1718  Exp_Rev Access'!$F$7:$GK$318,$EU$2,FALSE))</f>
        <v/>
      </c>
      <c r="EV262" s="90" t="str">
        <f>IF(ISNA(VLOOKUP($B262,'[1]1718  Exp_Rev Access'!$F$7:$GK$318,$EV$2,FALSE)),"",VLOOKUP($B262,'[1]1718  Exp_Rev Access'!$F$7:$GK$318,$EV$2,FALSE))</f>
        <v/>
      </c>
      <c r="EW262" s="90" t="str">
        <f>IF(ISNA(VLOOKUP($B262,'[1]1718  Exp_Rev Access'!$F$7:$GK$318,$EW$2,FALSE)),"",VLOOKUP($B262,'[1]1718  Exp_Rev Access'!$F$7:$GK$318,$EW$2,FALSE))</f>
        <v/>
      </c>
      <c r="EX262" s="90" t="str">
        <f>IF(ISNA(VLOOKUP($B262,'[1]1718  Exp_Rev Access'!$F$7:$GK$318,$EX$2,FALSE)),"",VLOOKUP($B262,'[1]1718  Exp_Rev Access'!$F$7:$GK$318,$EX$2,FALSE))</f>
        <v/>
      </c>
      <c r="EY262" s="90" t="str">
        <f>IF(ISNA(VLOOKUP($B262,'[1]1718  Exp_Rev Access'!$F$7:$GK$318,$EY$2,FALSE)),"",VLOOKUP($B262,'[1]1718  Exp_Rev Access'!$F$7:$GK$318,$EY$2,FALSE))</f>
        <v/>
      </c>
      <c r="EZ262" s="90" t="str">
        <f>IF(ISNA(VLOOKUP($B262,'[1]1718  Exp_Rev Access'!$F$7:$GK$318,$EZ$2,FALSE)),"",VLOOKUP($B262,'[1]1718  Exp_Rev Access'!$F$7:$GK$318,$EZ$2,FALSE))</f>
        <v/>
      </c>
      <c r="FA262" s="90" t="str">
        <f>IF(ISNA(VLOOKUP($B262,'[1]1718  Exp_Rev Access'!$F$7:$GK$318,$FA$2,FALSE)),"",VLOOKUP($B262,'[1]1718  Exp_Rev Access'!$F$7:$GK$318,$FA$2,FALSE))</f>
        <v/>
      </c>
      <c r="FB262" s="90" t="str">
        <f>IF(ISNA(VLOOKUP($B262,'[1]1718  Exp_Rev Access'!$F$7:$GK$318,$FB$2,FALSE)),"",VLOOKUP($B262,'[1]1718  Exp_Rev Access'!$F$7:$GK$318,$FB$2,FALSE))</f>
        <v/>
      </c>
      <c r="FC262" s="90" t="str">
        <f>IF(ISNA(VLOOKUP($B262,'[1]1718  Exp_Rev Access'!$F$7:$GK$318,$FC$2,FALSE)),"",VLOOKUP($B262,'[1]1718  Exp_Rev Access'!$F$7:$GK$318,$FC$2,FALSE))</f>
        <v/>
      </c>
      <c r="FD262" s="90" t="str">
        <f>IF(ISNA(VLOOKUP($B262,'[1]1718  Exp_Rev Access'!$F$7:$GK$318,$FD$2,FALSE)),"",VLOOKUP($B262,'[1]1718  Exp_Rev Access'!$F$7:$GK$318,$FD$2,FALSE))</f>
        <v/>
      </c>
      <c r="FE262" s="90" t="str">
        <f>IF(ISNA(VLOOKUP($B262,'[1]1718  Exp_Rev Access'!$F$7:$GK$318,$FE$2,FALSE)),"",VLOOKUP($B262,'[1]1718  Exp_Rev Access'!$F$7:$GK$318,$FE$2,FALSE))</f>
        <v/>
      </c>
      <c r="FF262" s="90" t="str">
        <f>IF(ISNA(VLOOKUP($B262,'[1]1718  Exp_Rev Access'!$F$7:$GK$318,$FF$2,FALSE)),"",VLOOKUP($B262,'[1]1718  Exp_Rev Access'!$F$7:$GK$318,$FF$2,FALSE))</f>
        <v/>
      </c>
      <c r="FG262" s="90" t="str">
        <f>IF(ISNA(VLOOKUP($B262,'[1]1718  Exp_Rev Access'!$F$7:$GK$318,$FG$2,FALSE)),"",VLOOKUP($B262,'[1]1718  Exp_Rev Access'!$F$7:$GK$318,$FG$2,FALSE))</f>
        <v/>
      </c>
      <c r="FH262" s="90" t="str">
        <f>IF(ISNA(VLOOKUP($B262,'[1]1718  Exp_Rev Access'!$F$7:$GK$318,$FH$2,FALSE)),"",VLOOKUP($B262,'[1]1718  Exp_Rev Access'!$F$7:$GK$318,$FH$2,FALSE))</f>
        <v/>
      </c>
      <c r="FI262" s="90" t="str">
        <f>IF(ISNA(VLOOKUP($B262,'[1]1718  Exp_Rev Access'!$F$7:$GK$318,$FI$2,FALSE)),"",VLOOKUP($B262,'[1]1718  Exp_Rev Access'!$F$7:$GK$318,$FI$2,FALSE))</f>
        <v/>
      </c>
      <c r="FJ262" s="90" t="str">
        <f>IF(ISNA(VLOOKUP($B262,'[1]1718  Exp_Rev Access'!$F$7:$GK$318,$FJ$2,FALSE)),"",VLOOKUP($B262,'[1]1718  Exp_Rev Access'!$F$7:$GK$318,$FJ$2,FALSE))</f>
        <v/>
      </c>
      <c r="FK262" s="90" t="str">
        <f>IF(ISNA(VLOOKUP($B262,'[1]1718  Exp_Rev Access'!$F$7:$GK$318,$FK$2,FALSE)),"",VLOOKUP($B262,'[1]1718  Exp_Rev Access'!$F$7:$GK$318,$FK$2,FALSE))</f>
        <v/>
      </c>
      <c r="FL262" s="90" t="str">
        <f>IF(ISNA(VLOOKUP($B262,'[1]1718  Exp_Rev Access'!$F$7:$GK$318,$FL$2,FALSE)),"",VLOOKUP($B262,'[1]1718  Exp_Rev Access'!$F$7:$GK$318,$FL$2,FALSE))</f>
        <v/>
      </c>
      <c r="FM262" s="90" t="str">
        <f>IF(ISNA(VLOOKUP($B262,'[1]1718  Exp_Rev Access'!$F$7:$GK$318,$FM$2,FALSE)),"",VLOOKUP($B262,'[1]1718  Exp_Rev Access'!$F$7:$GK$318,$FM$2,FALSE))</f>
        <v/>
      </c>
      <c r="FN262" s="90" t="str">
        <f>IF(ISNA(VLOOKUP($B262,'[1]1718  Exp_Rev Access'!$F$7:$GK$318,$FN$2,FALSE)),"",VLOOKUP($B262,'[1]1718  Exp_Rev Access'!$F$7:$GK$318,$FN$2,FALSE))</f>
        <v/>
      </c>
      <c r="FO262" s="90" t="str">
        <f>IF(ISNA(VLOOKUP($B262,'[1]1718  Exp_Rev Access'!$F$7:$GK$318,$FO$2,FALSE)),"",VLOOKUP($B262,'[1]1718  Exp_Rev Access'!$F$7:$GK$318,$FO$2,FALSE))</f>
        <v/>
      </c>
      <c r="FP262" s="90" t="str">
        <f>IF(ISNA(VLOOKUP($B262,'[1]1718  Exp_Rev Access'!$F$7:$GK$318,$FP$2,FALSE)),"",VLOOKUP($B262,'[1]1718  Exp_Rev Access'!$F$7:$GK$318,$FP$2,FALSE))</f>
        <v/>
      </c>
      <c r="FQ262" s="90" t="str">
        <f>IF(ISNA(VLOOKUP($B262,'[1]1718  Exp_Rev Access'!$F$7:$GK$318,$FQ$2,FALSE)),"",VLOOKUP($B262,'[1]1718  Exp_Rev Access'!$F$7:$GK$318,$FQ$2,FALSE))</f>
        <v/>
      </c>
      <c r="FR262" s="90" t="str">
        <f>IF(ISNA(VLOOKUP($B262,'[1]1718  Exp_Rev Access'!$F$7:$GK$318,$FR$2,FALSE)),"",VLOOKUP($B262,'[1]1718  Exp_Rev Access'!$F$7:$GK$318,$FR$2,FALSE))</f>
        <v/>
      </c>
      <c r="FS262" s="56"/>
      <c r="FT262" s="92"/>
      <c r="FU262" s="94"/>
      <c r="FV262" s="95" t="str">
        <f>IF(ISNA(VLOOKUP($B262,'[1]1718  Exp_Rev Access'!$F$7:$GK$318,$FV$2,FALSE)),"",VLOOKUP($B262,'[1]1718  Exp_Rev Access'!$F$7:$GK$318,$FV$2,FALSE))</f>
        <v/>
      </c>
      <c r="FW262" s="95" t="str">
        <f>IF(ISNA(VLOOKUP($B262,'[1]1718  Exp_Rev Access'!$F$7:$GK$318,$FW$2,FALSE)),"",VLOOKUP($B262,'[1]1718  Exp_Rev Access'!$F$7:$GK$318,$FW$2,FALSE))</f>
        <v/>
      </c>
      <c r="FX262" s="95" t="str">
        <f>IF(ISNA(VLOOKUP($B262,'[1]1718  Exp_Rev Access'!$F$7:$GK$318,$FX$2,FALSE)),"",VLOOKUP($B262,'[1]1718  Exp_Rev Access'!$F$7:$GK$318,$FX$2,FALSE))</f>
        <v/>
      </c>
      <c r="FY262" s="95" t="str">
        <f>IF(ISNA(VLOOKUP($B262,'[1]1718  Exp_Rev Access'!$F$7:$GK$318,$FY$2,FALSE)),"",VLOOKUP($B262,'[1]1718  Exp_Rev Access'!$F$7:$GK$318,$FY$2,FALSE))</f>
        <v/>
      </c>
      <c r="FZ262" s="95" t="str">
        <f>IF(ISNA(VLOOKUP($B262,'[1]1718  Exp_Rev Access'!$F$7:$GK$318,$FZ$2,FALSE)),"",VLOOKUP($B262,'[1]1718  Exp_Rev Access'!$F$7:$GK$318,$FZ$2,FALSE))</f>
        <v/>
      </c>
      <c r="GA262" s="95" t="str">
        <f>IF(ISNA(VLOOKUP($B262,'[1]1718  Exp_Rev Access'!$F$7:$GK$318,$GA$2,FALSE)),"",VLOOKUP($B262,'[1]1718  Exp_Rev Access'!$F$7:$GK$318,$GA$2,FALSE))</f>
        <v/>
      </c>
      <c r="GB262" s="95" t="str">
        <f>IF(ISNA(VLOOKUP($B262,'[1]1718  Exp_Rev Access'!$F$7:$GK$318,$GB$2,FALSE)),"",VLOOKUP($B262,'[1]1718  Exp_Rev Access'!$F$7:$GK$318,$GB$2,FALSE))</f>
        <v/>
      </c>
      <c r="GC262" s="95" t="str">
        <f>IF(ISNA(VLOOKUP($B262,'[1]1718  Exp_Rev Access'!$F$7:$GK$318,$GC$2,FALSE)),"",VLOOKUP($B262,'[1]1718  Exp_Rev Access'!$F$7:$GK$318,$GC$2,FALSE))</f>
        <v/>
      </c>
      <c r="GD262" s="95" t="str">
        <f>IF(ISNA(VLOOKUP($B262,'[1]1718  Exp_Rev Access'!$F$7:$GK$318,$GD$2,FALSE)),"",VLOOKUP($B262,'[1]1718  Exp_Rev Access'!$F$7:$GK$318,$GD$2,FALSE))</f>
        <v/>
      </c>
      <c r="GE262" s="95" t="str">
        <f>IF(ISNA(VLOOKUP($B262,'[1]1718  Exp_Rev Access'!$F$7:$GK$318,$GE$2,FALSE)),"",VLOOKUP($B262,'[1]1718  Exp_Rev Access'!$F$7:$GK$318,$GE$2,FALSE))</f>
        <v/>
      </c>
      <c r="GF262" s="95" t="str">
        <f>IF(ISNA(VLOOKUP($B262,'[1]1718  Exp_Rev Access'!$F$7:$GK$318,$GF$2,FALSE)),"",VLOOKUP($B262,'[1]1718  Exp_Rev Access'!$F$7:$GK$318,$GF$2,FALSE))</f>
        <v/>
      </c>
      <c r="GG262" s="95" t="str">
        <f>IF(ISNA(VLOOKUP($B262,'[1]1718  Exp_Rev Access'!$F$7:$GK$318,$GG$2,FALSE)),"",VLOOKUP($B262,'[1]1718  Exp_Rev Access'!$F$7:$GK$318,$GG$2,FALSE))</f>
        <v/>
      </c>
      <c r="GH262" s="95" t="str">
        <f>IF(ISNA(VLOOKUP($B262,'[1]1718  Exp_Rev Access'!$F$7:$GK$318,$GH$2,FALSE)),"",VLOOKUP($B262,'[1]1718  Exp_Rev Access'!$F$7:$GK$318,$GH$2,FALSE))</f>
        <v/>
      </c>
      <c r="GI262" s="95" t="str">
        <f>IF(ISNA(VLOOKUP($B262,'[1]1718  Exp_Rev Access'!$F$7:$GK$318,$GI$2,FALSE)),"",VLOOKUP($B262,'[1]1718  Exp_Rev Access'!$F$7:$GK$318,$GI$2,FALSE))</f>
        <v/>
      </c>
      <c r="GJ262" s="95" t="str">
        <f>IF(ISNA(VLOOKUP($B262,'[1]1718  Exp_Rev Access'!$F$7:$GK$318,$GJ$2,FALSE)),"",VLOOKUP($B262,'[1]1718  Exp_Rev Access'!$F$7:$GK$318,$GJ$2,FALSE))</f>
        <v/>
      </c>
      <c r="GK262" s="95" t="str">
        <f>IF(ISNA(VLOOKUP($B262,'[1]1718  Exp_Rev Access'!$F$7:$GK$318,$GK$2,FALSE)),"",VLOOKUP($B262,'[1]1718  Exp_Rev Access'!$F$7:$GK$318,$GK$2,FALSE))</f>
        <v/>
      </c>
      <c r="GL262" s="95" t="str">
        <f>IF(ISNA(VLOOKUP($B262,'[1]1718  Exp_Rev Access'!$F$7:$GK$318,$GL$2,FALSE)),"",VLOOKUP($B262,'[1]1718  Exp_Rev Access'!$F$7:$GK$318,$GL$2,FALSE))</f>
        <v/>
      </c>
      <c r="GM262" s="95" t="str">
        <f>IF(ISNA(VLOOKUP($B262,'[1]1718  Exp_Rev Access'!$F$7:$GK$318,$GM$2,FALSE)),"",VLOOKUP($B262,'[1]1718  Exp_Rev Access'!$F$7:$GK$318,$GM$2,FALSE))</f>
        <v/>
      </c>
      <c r="GN262" s="95" t="str">
        <f>IF(ISNA(VLOOKUP($B262,'[1]1718  Exp_Rev Access'!$F$7:$GK$318,$GN$2,FALSE)),"",VLOOKUP($B262,'[1]1718  Exp_Rev Access'!$F$7:$GK$318,$GN$2,FALSE))</f>
        <v/>
      </c>
      <c r="GO262" s="95" t="str">
        <f>IF(ISNA(VLOOKUP($B262,'[1]1718  Exp_Rev Access'!$F$7:$GK$318,$GO$2,FALSE)),"",VLOOKUP($B262,'[1]1718  Exp_Rev Access'!$F$7:$GK$318,$GO$2,FALSE))</f>
        <v/>
      </c>
      <c r="GP262" s="95" t="str">
        <f>IF(ISNA(VLOOKUP($B262,'[1]1718  Exp_Rev Access'!$F$7:$GK$318,$GP$2,FALSE)),"",VLOOKUP($B262,'[1]1718  Exp_Rev Access'!$F$7:$GK$318,$GP$2,FALSE))</f>
        <v/>
      </c>
      <c r="GQ262" s="95" t="str">
        <f>IF(ISNA(VLOOKUP($B262,'[1]1718  Exp_Rev Access'!$F$7:$GK$318,$GQ$2,FALSE)),"",VLOOKUP($B262,'[1]1718  Exp_Rev Access'!$F$7:$GK$318,$GQ$2,FALSE))</f>
        <v/>
      </c>
      <c r="GR262" s="95" t="str">
        <f>IF(ISNA(VLOOKUP($B262,'[1]1718  Exp_Rev Access'!$F$7:$GK$318,$GR$2,FALSE)),"",VLOOKUP($B262,'[1]1718  Exp_Rev Access'!$F$7:$GK$318,$GR$2,FALSE))</f>
        <v/>
      </c>
      <c r="GS262" s="95" t="str">
        <f>IF(ISNA(VLOOKUP($B262,'[1]1718  Exp_Rev Access'!$F$7:$GK$318,$GS$2,FALSE)),"",VLOOKUP($B262,'[1]1718  Exp_Rev Access'!$F$7:$GK$318,$GS$2,FALSE))</f>
        <v/>
      </c>
      <c r="GT262" s="95" t="str">
        <f>IF(ISNA(VLOOKUP($B262,'[1]1718  Exp_Rev Access'!$F$7:$GK$318,$GT$2,FALSE)),"",VLOOKUP($B262,'[1]1718  Exp_Rev Access'!$F$7:$GK$318,$GT$2,FALSE))</f>
        <v/>
      </c>
      <c r="GU262" s="56"/>
      <c r="GV262" s="92"/>
      <c r="GW262" s="96"/>
      <c r="HE262" s="97"/>
      <c r="HF262" s="97"/>
      <c r="HG262" s="97"/>
      <c r="HH262" s="97"/>
      <c r="HI262" s="97"/>
      <c r="HJ262" s="97"/>
      <c r="HK262" s="97"/>
      <c r="HL262" s="97"/>
      <c r="HM262" s="97"/>
      <c r="HN262" s="97"/>
    </row>
    <row r="263" spans="1:222" x14ac:dyDescent="0.3">
      <c r="A263" s="73"/>
      <c r="B263" s="88" t="s">
        <v>559</v>
      </c>
      <c r="C263" s="89" t="s">
        <v>560</v>
      </c>
      <c r="D263" s="75">
        <f>IF(ISNA(VLOOKUP($B263,'[1]1718 enrollment_Rev_Exp by size'!$A$7:H596,3,FALSE)),"",VLOOKUP($B263,'[1]1718 enrollment_Rev_Exp by size'!$A$7:$G$350,3,FALSE))</f>
        <v>1146.19</v>
      </c>
      <c r="E263" s="76">
        <f>IF(ISNA(VLOOKUP($B263,'[1]1718 enrollment_Rev_Exp by size'!$A$7:I597,5,FALSE)),"",VLOOKUP($B263,'[1]1718 enrollment_Rev_Exp by size'!$A$7:$G$350,5,FALSE))</f>
        <v>14810585.93</v>
      </c>
      <c r="F263" s="70">
        <f t="shared" ref="F263:F266" si="715">N263+AM263+AU263+BV263+CE263+FS263+GU263</f>
        <v>14810585.930000002</v>
      </c>
      <c r="G263" s="70">
        <f t="shared" ref="G263:G266" si="716">F263-E263</f>
        <v>0</v>
      </c>
      <c r="H263" s="90">
        <f>IF(ISNA(VLOOKUP($B263,'[1]1718  Exp_Rev Access'!$F$7:$GK$318,3,FALSE)),"",VLOOKUP($B263,'[1]1718  Exp_Rev Access'!$F$7:$GK$318,3,FALSE))</f>
        <v>1719444.86</v>
      </c>
      <c r="I263" s="90">
        <f>IF(ISNA(VLOOKUP($B263,'[1]1718  Exp_Rev Access'!$F$7:$GK$318,4,FALSE)),"",VLOOKUP($B263,'[1]1718  Exp_Rev Access'!$F$7:$GK$318,4,FALSE))</f>
        <v>0</v>
      </c>
      <c r="J263" s="90">
        <f>IF(ISNA(VLOOKUP($B263,'[1]1718  Exp_Rev Access'!$F$7:$GK$318,5,FALSE)),"",VLOOKUP($B263,'[1]1718  Exp_Rev Access'!$F$7:$GK$318,5,FALSE))</f>
        <v>0</v>
      </c>
      <c r="K263" s="90">
        <f>IF(ISNA(VLOOKUP($B263,'[1]1718  Exp_Rev Access'!$F$7:$GK$318,6,FALSE)),"-",VLOOKUP($B263,'[1]1718  Exp_Rev Access'!$F$7:$GK$318,6,FALSE))</f>
        <v>13165.13</v>
      </c>
      <c r="L263" s="90">
        <f>IF(ISNA(VLOOKUP($B263,'[1]1718  Exp_Rev Access'!$F$7:$GK$318,7,FALSE)),"",VLOOKUP($B263,'[1]1718  Exp_Rev Access'!$F$7:$GK$318,7,FALSE))</f>
        <v>0</v>
      </c>
      <c r="M263" s="90">
        <f>IF(ISNA(VLOOKUP($B263,'[1]1718  Exp_Rev Access'!$F$7:$GK$318,8,FALSE)),"",VLOOKUP($B263,'[1]1718  Exp_Rev Access'!$F$7:$GK$318,8,FALSE))</f>
        <v>0</v>
      </c>
      <c r="N263" s="56">
        <f t="shared" ref="N263:N266" si="717">SUM(H263:M263)</f>
        <v>1732609.99</v>
      </c>
      <c r="O263" s="91">
        <f t="shared" ref="O263:O266" si="718">N263/E263</f>
        <v>0.11698456753763287</v>
      </c>
      <c r="P263" s="56">
        <f t="shared" ref="P263:P266" si="719">N263/D263</f>
        <v>1511.6254634920911</v>
      </c>
      <c r="Q263" s="90">
        <f>IF(ISNA(VLOOKUP($B263,'[1]1718  Exp_Rev Access'!$F$7:$GK$318,10,FALSE)),"",VLOOKUP($B263,'[1]1718  Exp_Rev Access'!$F$7:$GK$318,10,FALSE))</f>
        <v>0</v>
      </c>
      <c r="R263" s="90">
        <f>IF(ISNA(VLOOKUP($B263,'[1]1718  Exp_Rev Access'!$F$7:$GK$318,11,FALSE)),"",VLOOKUP($B263,'[1]1718  Exp_Rev Access'!$F$7:$GK$318,11,FALSE))</f>
        <v>0</v>
      </c>
      <c r="S263" s="90">
        <f>IF(ISNA(VLOOKUP($B263,'[1]1718  Exp_Rev Access'!$F$7:$GK$318,12,FALSE)),"",VLOOKUP($B263,'[1]1718  Exp_Rev Access'!$F$7:$GK$318,12,FALSE))</f>
        <v>0</v>
      </c>
      <c r="T263" s="90">
        <f>IF(ISNA(VLOOKUP($B263,'[1]1718  Exp_Rev Access'!$F$7:$GK$318,13,FALSE)),"",VLOOKUP($B263,'[1]1718  Exp_Rev Access'!$F$7:$GK$318,13,FALSE))</f>
        <v>0</v>
      </c>
      <c r="U263" s="90">
        <f>IF(ISNA(VLOOKUP($B263,'[1]1718  Exp_Rev Access'!$F$7:$GK$318,14,FALSE)),"",VLOOKUP($B263,'[1]1718  Exp_Rev Access'!$F$7:$GK$318,14,FALSE))</f>
        <v>0</v>
      </c>
      <c r="V263" s="90">
        <f>IF(ISNA(VLOOKUP($B263,'[1]1718  Exp_Rev Access'!$F$7:$GK$318,15,FALSE)),"",VLOOKUP($B263,'[1]1718  Exp_Rev Access'!$F$7:$GK$318,15,FALSE))</f>
        <v>0</v>
      </c>
      <c r="W263" s="90">
        <f>IF(ISNA(VLOOKUP($B263,'[1]1718  Exp_Rev Access'!$F$7:$GK$318,16,FALSE)),"",VLOOKUP($B263,'[1]1718  Exp_Rev Access'!$F$7:$GK$318,16,FALSE))</f>
        <v>0</v>
      </c>
      <c r="X263" s="90">
        <f>IF(ISNA(VLOOKUP($B263,'[1]1718  Exp_Rev Access'!$F$7:$GK$318,17,FALSE)),"",VLOOKUP($B263,'[1]1718  Exp_Rev Access'!$F$7:$GK$318,17,FALSE))</f>
        <v>0</v>
      </c>
      <c r="Y263" s="90">
        <f>IF(ISNA(VLOOKUP($B263,'[1]1718  Exp_Rev Access'!$F$7:$GK$318,18,FALSE)),"",VLOOKUP($B263,'[1]1718  Exp_Rev Access'!$F$7:$GK$318,18,FALSE))</f>
        <v>0</v>
      </c>
      <c r="Z263" s="90">
        <f>IF(ISNA(VLOOKUP($B263,'[1]1718  Exp_Rev Access'!$F$7:$GK$318,19,FALSE)),"",VLOOKUP($B263,'[1]1718  Exp_Rev Access'!$F$7:$GK$318,19,FALSE))</f>
        <v>0</v>
      </c>
      <c r="AA263" s="90">
        <f>IF(ISNA(VLOOKUP($B263,'[1]1718  Exp_Rev Access'!$F$7:$GK$318,20,FALSE)),"",VLOOKUP($B263,'[1]1718  Exp_Rev Access'!$F$7:$GK$318,20,FALSE))</f>
        <v>0</v>
      </c>
      <c r="AB263" s="90">
        <f>IF(ISNA(VLOOKUP($B263,'[1]1718  Exp_Rev Access'!$F$7:$GK$318,21,FALSE)),"",VLOOKUP($B263,'[1]1718  Exp_Rev Access'!$F$7:$GK$318,21,FALSE))</f>
        <v>0</v>
      </c>
      <c r="AC263" s="90">
        <f>IF(ISNA(VLOOKUP($B263,'[1]1718  Exp_Rev Access'!$F$7:$GK$318,22,FALSE)),"",VLOOKUP($B263,'[1]1718  Exp_Rev Access'!$F$7:$GK$318,22,FALSE))</f>
        <v>0</v>
      </c>
      <c r="AD263" s="90">
        <f>IF(ISNA(VLOOKUP($B263,'[1]1718  Exp_Rev Access'!$F$7:$GK$318,23,FALSE)),"",VLOOKUP($B263,'[1]1718  Exp_Rev Access'!$F$7:$GK$318,23,FALSE))</f>
        <v>87700.85</v>
      </c>
      <c r="AE263" s="90">
        <f>IF(ISNA(VLOOKUP($B263,'[1]1718  Exp_Rev Access'!$F$7:$GK$318,24,FALSE)),"",VLOOKUP($B263,'[1]1718  Exp_Rev Access'!$F$7:$GK$318,24,FALSE))</f>
        <v>22895</v>
      </c>
      <c r="AF263" s="90">
        <f>IF(ISNA(VLOOKUP($B263,'[1]1718  Exp_Rev Access'!$F$7:$GK$318,25,FALSE)),"",VLOOKUP($B263,'[1]1718  Exp_Rev Access'!$F$7:$GK$318,25,FALSE))</f>
        <v>0</v>
      </c>
      <c r="AG263" s="90">
        <f>IF(ISNA(VLOOKUP($B263,'[1]1718  Exp_Rev Access'!$F$7:$GK$318,26,FALSE)),"",VLOOKUP($B263,'[1]1718  Exp_Rev Access'!$F$7:$GK$318,26,FALSE))</f>
        <v>9298.5499999999993</v>
      </c>
      <c r="AH263" s="90">
        <f>IF(ISNA(VLOOKUP($B263,'[1]1718  Exp_Rev Access'!$F$7:$GK$318,27,FALSE)),"",VLOOKUP($B263,'[1]1718  Exp_Rev Access'!$F$7:$GK$318,27,FALSE))</f>
        <v>0</v>
      </c>
      <c r="AI263" s="90">
        <f>IF(ISNA(VLOOKUP($B263,'[1]1718  Exp_Rev Access'!$F$7:$GK$318,28,FALSE)),"",VLOOKUP($B263,'[1]1718  Exp_Rev Access'!$F$7:$GK$318,28,FALSE))</f>
        <v>5450</v>
      </c>
      <c r="AJ263" s="90">
        <f>IF(ISNA(VLOOKUP($B263,'[1]1718  Exp_Rev Access'!$F$7:$GK$318,29,FALSE)),"",VLOOKUP($B263,'[1]1718  Exp_Rev Access'!$F$7:$GK$318,29,FALSE))</f>
        <v>0</v>
      </c>
      <c r="AK263" s="90">
        <f>IF(ISNA(VLOOKUP($B263,'[1]1718  Exp_Rev Access'!$F$7:$GK$318,30,FALSE)),"",VLOOKUP($B263,'[1]1718  Exp_Rev Access'!$F$7:$GK$318,30,FALSE))</f>
        <v>33963.129999999997</v>
      </c>
      <c r="AL263" s="90">
        <f>IF(ISNA(VLOOKUP($B263,'[1]1718  Exp_Rev Access'!$F$7:$GK$318,31,FALSE)),"",VLOOKUP($B263,'[1]1718  Exp_Rev Access'!$F$7:$GK$318,31,FALSE))</f>
        <v>0</v>
      </c>
      <c r="AM263" s="56">
        <f t="shared" ref="AM263:AM266" si="720">SUM(Q263:AL263)</f>
        <v>159307.53</v>
      </c>
      <c r="AN263" s="92">
        <f t="shared" ref="AN263:AN266" si="721">AM263/E263</f>
        <v>1.0756328666059736E-2</v>
      </c>
      <c r="AO263" s="71">
        <f t="shared" ref="AO263:AO266" si="722">AM263/D263</f>
        <v>138.9887627705703</v>
      </c>
      <c r="AP263" s="90">
        <f>IF(ISNA(VLOOKUP($B263,'[1]1718  Exp_Rev Access'!$F$7:$GK$318,33,FALSE)),"",VLOOKUP($B263,'[1]1718  Exp_Rev Access'!$F$7:$GK$318,33,FALSE))</f>
        <v>7597221.2300000004</v>
      </c>
      <c r="AQ263" s="90">
        <f>IF(ISNA(VLOOKUP($B263,'[1]1718  Exp_Rev Access'!$F$7:$GK$318,34,FALSE)),"",VLOOKUP($B263,'[1]1718  Exp_Rev Access'!$F$7:$GK$318,34,FALSE))</f>
        <v>249439.44</v>
      </c>
      <c r="AR263" s="90">
        <f>IF(ISNA(VLOOKUP($B263,'[1]1718  Exp_Rev Access'!$F$7:$GK$318,35,FALSE)),"",VLOOKUP($B263,'[1]1718  Exp_Rev Access'!$F$7:$GK$318,35,FALSE))</f>
        <v>573734.52</v>
      </c>
      <c r="AS263" s="90">
        <f>IF(ISNA(VLOOKUP($B263,'[1]1718  Exp_Rev Access'!$F$7:$GK$318,36,FALSE)),"",VLOOKUP($B263,'[1]1718  Exp_Rev Access'!$F$7:$GK$318,36,FALSE))</f>
        <v>0</v>
      </c>
      <c r="AT263" s="90">
        <f>IF(ISNA(VLOOKUP($B263,'[1]1718  Exp_Rev Access'!$F$7:$GK$318,37,FALSE)),"",VLOOKUP($B263,'[1]1718  Exp_Rev Access'!$F$7:$GK$318,37,FALSE))</f>
        <v>0</v>
      </c>
      <c r="AU263" s="56">
        <f t="shared" ref="AU263:AU266" si="723">SUM(AP263:AT263)</f>
        <v>8420395.1900000013</v>
      </c>
      <c r="AV263" s="93">
        <f t="shared" ref="AV263:AV266" si="724">AU263/E263</f>
        <v>0.56853896461610154</v>
      </c>
      <c r="AW263" s="56">
        <f t="shared" ref="AW263:AW266" si="725">AU263/D263</f>
        <v>7346.4217887086788</v>
      </c>
      <c r="AX263" s="90">
        <f>IF(ISNA(VLOOKUP($B263,'[1]1718  Exp_Rev Access'!$F$7:$GK$318,39,FALSE)),"",VLOOKUP($B263,'[1]1718  Exp_Rev Access'!$F$7:$GK$318,39,FALSE))</f>
        <v>0</v>
      </c>
      <c r="AY263" s="90">
        <f>IF(ISNA(VLOOKUP($B263,'[1]1718  Exp_Rev Access'!$F$7:$GK$318,40,FALSE)),"",VLOOKUP($B263,'[1]1718  Exp_Rev Access'!$F$7:$GK$318,40,FALSE))</f>
        <v>1084075.1599999999</v>
      </c>
      <c r="AZ263" s="90">
        <f>IF(ISNA(VLOOKUP($B263,'[1]1718  Exp_Rev Access'!$F$7:$GK$318,41,FALSE)),"",VLOOKUP($B263,'[1]1718  Exp_Rev Access'!$F$7:$GK$318,41,FALSE))</f>
        <v>28284.02</v>
      </c>
      <c r="BA263" s="90">
        <f>IF(ISNA(VLOOKUP($B263,'[1]1718  Exp_Rev Access'!$F$7:$GK$318,42,FALSE)),"",VLOOKUP($B263,'[1]1718  Exp_Rev Access'!$F$7:$GK$318,42,FALSE))</f>
        <v>0</v>
      </c>
      <c r="BB263" s="90">
        <f>IF(ISNA(VLOOKUP($B263,'[1]1718  Exp_Rev Access'!$F$7:$GK$318,43,FALSE)),"",VLOOKUP($B263,'[1]1718  Exp_Rev Access'!$F$7:$GK$318,43,FALSE))</f>
        <v>0</v>
      </c>
      <c r="BC263" s="90">
        <f>IF(ISNA(VLOOKUP($B263,'[1]1718  Exp_Rev Access'!$F$7:$GK$318,44,FALSE)),"",VLOOKUP($B263,'[1]1718  Exp_Rev Access'!$F$7:$GK$318,44,FALSE))</f>
        <v>598837.35</v>
      </c>
      <c r="BD263" s="90">
        <f>IF(ISNA(VLOOKUP($B263,'[1]1718  Exp_Rev Access'!$F$7:$GK$318,45,FALSE)),"",VLOOKUP($B263,'[1]1718  Exp_Rev Access'!$F$7:$GK$318,45,FALSE))</f>
        <v>0</v>
      </c>
      <c r="BE263" s="90">
        <f>IF(ISNA(VLOOKUP($B263,'[1]1718  Exp_Rev Access'!$F$7:$GK$318,46,FALSE)),"",VLOOKUP($B263,'[1]1718  Exp_Rev Access'!$F$7:$GK$318,46,FALSE))</f>
        <v>46735.07</v>
      </c>
      <c r="BF263" s="90">
        <f>IF(ISNA(VLOOKUP($B263,'[1]1718  Exp_Rev Access'!$F$7:$GK$318,47,FALSE)),"",VLOOKUP($B263,'[1]1718  Exp_Rev Access'!$F$7:$GK$318,47,FALSE))</f>
        <v>0</v>
      </c>
      <c r="BG263" s="90">
        <f>IF(ISNA(VLOOKUP($B263,'[1]1718  Exp_Rev Access'!$F$7:$GK$318,48,FALSE)),"",VLOOKUP($B263,'[1]1718  Exp_Rev Access'!$F$7:$GK$318,48,FALSE))</f>
        <v>0</v>
      </c>
      <c r="BH263" s="90">
        <f>IF(ISNA(VLOOKUP($B263,'[1]1718  Exp_Rev Access'!$F$7:$GK$318,49,FALSE)),"",VLOOKUP($B263,'[1]1718  Exp_Rev Access'!$F$7:$GK$318,49,FALSE))</f>
        <v>25753.88</v>
      </c>
      <c r="BI263" s="90">
        <f>IF(ISNA(VLOOKUP($B263,'[1]1718  Exp_Rev Access'!$F$7:$GK$318,50,FALSE)),"",VLOOKUP($B263,'[1]1718  Exp_Rev Access'!$F$7:$GK$318,50,FALSE))</f>
        <v>0</v>
      </c>
      <c r="BJ263" s="90">
        <f>IF(ISNA(VLOOKUP($B263,'[1]1718  Exp_Rev Access'!$F$7:$GK$318,51,FALSE)),"",VLOOKUP($B263,'[1]1718  Exp_Rev Access'!$F$7:$GK$318,51,FALSE))</f>
        <v>15211.33</v>
      </c>
      <c r="BK263" s="90">
        <f>IF(ISNA(VLOOKUP($B263,'[1]1718  Exp_Rev Access'!$F$7:$GK$318,52,FALSE)),"",VLOOKUP($B263,'[1]1718  Exp_Rev Access'!$F$7:$GK$318,52,FALSE))</f>
        <v>754605.37</v>
      </c>
      <c r="BL263" s="90">
        <f>IF(ISNA(VLOOKUP($B263,'[1]1718  Exp_Rev Access'!$F$7:$GK$318,53,FALSE)),"",VLOOKUP($B263,'[1]1718  Exp_Rev Access'!$F$7:$GK$318,53,FALSE))</f>
        <v>0</v>
      </c>
      <c r="BM263" s="90">
        <f>IF(ISNA(VLOOKUP($B263,'[1]1718  Exp_Rev Access'!$F$7:$GK$318,54,FALSE)),"",VLOOKUP($B263,'[1]1718  Exp_Rev Access'!$F$7:$GK$318,54,FALSE))</f>
        <v>0</v>
      </c>
      <c r="BN263" s="90">
        <f>IF(ISNA(VLOOKUP($B263,'[1]1718  Exp_Rev Access'!$F$7:$GK$318,55,FALSE)),"",VLOOKUP($B263,'[1]1718  Exp_Rev Access'!$F$7:$GK$318,55,FALSE))</f>
        <v>0</v>
      </c>
      <c r="BO263" s="90">
        <f>IF(ISNA(VLOOKUP($B263,'[1]1718  Exp_Rev Access'!$F$7:$GK$318,56,FALSE)),"",VLOOKUP($B263,'[1]1718  Exp_Rev Access'!$F$7:$GK$318,56,FALSE))</f>
        <v>0</v>
      </c>
      <c r="BP263" s="90">
        <f>IF(ISNA(VLOOKUP($B263,'[1]1718  Exp_Rev Access'!$F$7:$GK$318,57,FALSE)),"",VLOOKUP($B263,'[1]1718  Exp_Rev Access'!$F$7:$GK$318,57,FALSE))</f>
        <v>0</v>
      </c>
      <c r="BQ263" s="90">
        <f>IF(ISNA(VLOOKUP($B263,'[1]1718  Exp_Rev Access'!$F$7:$GK$318,58,FALSE)),"",VLOOKUP($B263,'[1]1718  Exp_Rev Access'!$F$7:$GK$318,58,FALSE))</f>
        <v>0</v>
      </c>
      <c r="BR263" s="90">
        <f>IF(ISNA(VLOOKUP($B263,'[1]1718  Exp_Rev Access'!$F$7:$GK$318,59,FALSE)),"",VLOOKUP($B263,'[1]1718  Exp_Rev Access'!$F$7:$GK$318,59,FALSE))</f>
        <v>0</v>
      </c>
      <c r="BS263" s="90">
        <f>IF(ISNA(VLOOKUP($B263,'[1]1718  Exp_Rev Access'!$F$7:$GK$318,60,FALSE)),"",VLOOKUP($B263,'[1]1718  Exp_Rev Access'!$F$7:$GK$318,60,FALSE))</f>
        <v>0</v>
      </c>
      <c r="BT263" s="90">
        <f>IF(ISNA(VLOOKUP($B263,'[1]1718  Exp_Rev Access'!$F$7:$GK$318,61,FALSE)),"",VLOOKUP($B263,'[1]1718  Exp_Rev Access'!$F$7:$GK$318,61,FALSE))</f>
        <v>0</v>
      </c>
      <c r="BU263" s="90">
        <f>IF(ISNA(VLOOKUP($B263,'[1]1718  Exp_Rev Access'!$F$7:$GK$318,62,FALSE)),"",VLOOKUP($B263,'[1]1718  Exp_Rev Access'!$F$7:$GK$318,62,FALSE))</f>
        <v>0</v>
      </c>
      <c r="BV263" s="56">
        <f t="shared" si="571"/>
        <v>2553502.1799999997</v>
      </c>
      <c r="BW263" s="92">
        <f t="shared" ref="BW263:BW266" si="726">BV263/E263</f>
        <v>0.17241061171170016</v>
      </c>
      <c r="BX263" s="71">
        <f t="shared" ref="BX263:BX266" si="727">BV263/D263</f>
        <v>2227.8175346146795</v>
      </c>
      <c r="BY263" s="90">
        <f>IF(ISNA(VLOOKUP($B263,'[1]1718  Exp_Rev Access'!$F$7:$GK$318,64,FALSE)),"",VLOOKUP($B263,'[1]1718  Exp_Rev Access'!$F$7:$GK$318,64,FALSE))</f>
        <v>0</v>
      </c>
      <c r="BZ263" s="90">
        <f>IF(ISNA(VLOOKUP($B263,'[1]1718  Exp_Rev Access'!$F$7:$GK$318,65,FALSE)),"",VLOOKUP($B263,'[1]1718  Exp_Rev Access'!$F$7:$GK$318,65,FALSE))</f>
        <v>0</v>
      </c>
      <c r="CA263" s="90">
        <f>IF(ISNA(VLOOKUP($B263,'[1]1718  Exp_Rev Access'!$F$7:$GK$318,66,FALSE)),"",VLOOKUP($B263,'[1]1718  Exp_Rev Access'!$F$7:$GK$318,66,FALSE))</f>
        <v>0</v>
      </c>
      <c r="CB263" s="90">
        <f>IF(ISNA(VLOOKUP($B263,'[1]1718  Exp_Rev Access'!$F$7:$GK$318,67,FALSE)),"",VLOOKUP($B263,'[1]1718  Exp_Rev Access'!$F$7:$GK$318,67,FALSE))</f>
        <v>0</v>
      </c>
      <c r="CC263" s="90">
        <f>IF(ISNA(VLOOKUP($B263,'[1]1718  Exp_Rev Access'!$F$7:$GK$318,68,FALSE)),"",VLOOKUP($B263,'[1]1718  Exp_Rev Access'!$F$7:$GK$318,68,FALSE))</f>
        <v>244453.38</v>
      </c>
      <c r="CD263" s="90">
        <f>IF(ISNA(VLOOKUP($B263,'[1]1718  Exp_Rev Access'!$F$7:$GK$318,69,FALSE)),"",VLOOKUP($B263,'[1]1718  Exp_Rev Access'!$F$7:$GK$318,69,FALSE))</f>
        <v>0</v>
      </c>
      <c r="CE263" s="56">
        <f t="shared" si="566"/>
        <v>244453.38</v>
      </c>
      <c r="CF263" s="92">
        <f t="shared" si="591"/>
        <v>1.6505314587510044E-2</v>
      </c>
      <c r="CG263" s="78">
        <f t="shared" si="592"/>
        <v>213.27474502482136</v>
      </c>
      <c r="CH263" s="90">
        <f>IF(ISNA(VLOOKUP($B263,'[1]1718  Exp_Rev Access'!$F$7:$GK$318,$CH$2,FALSE)),"",VLOOKUP($B263,'[1]1718  Exp_Rev Access'!$F$7:$GK$318,$CH$2,FALSE))</f>
        <v>0</v>
      </c>
      <c r="CI263" s="90">
        <f>IF(ISNA(VLOOKUP($B263,'[1]1718  Exp_Rev Access'!$F$7:$GK$318,$CI$2,FALSE)),"",VLOOKUP($B263,'[1]1718  Exp_Rev Access'!$F$7:$GK$318,$CI$2,FALSE))</f>
        <v>0</v>
      </c>
      <c r="CJ263" s="90">
        <f>IF(ISNA(VLOOKUP($B263,'[1]1718  Exp_Rev Access'!$F$7:$GK$318,$CJ$2,FALSE)),"",VLOOKUP($B263,'[1]1718  Exp_Rev Access'!$F$7:$GK$318,$CJ$2,FALSE))</f>
        <v>0</v>
      </c>
      <c r="CK263" s="90">
        <f>IF(ISNA(VLOOKUP($B263,'[1]1718  Exp_Rev Access'!$F$7:$GK$318,$CK$2,FALSE)),"",VLOOKUP($B263,'[1]1718  Exp_Rev Access'!$F$7:$GK$318,$CK$2,FALSE))</f>
        <v>0</v>
      </c>
      <c r="CL263" s="90">
        <f>IF(ISNA(VLOOKUP($B263,'[1]1718  Exp_Rev Access'!$F$7:$GK$318,$CL$2,FALSE)),"",VLOOKUP($B263,'[1]1718  Exp_Rev Access'!$F$7:$GK$318,$CL$2,FALSE))</f>
        <v>0</v>
      </c>
      <c r="CM263" s="90">
        <f>IF(ISNA(VLOOKUP($B263,'[1]1718  Exp_Rev Access'!$F$7:$GK$318,$CM$2,FALSE)),"",VLOOKUP($B263,'[1]1718  Exp_Rev Access'!$F$7:$GK$318,$CM$2,FALSE))</f>
        <v>0</v>
      </c>
      <c r="CN263" s="90">
        <f>IF(ISNA(VLOOKUP($B263,'[1]1718  Exp_Rev Access'!$F$7:$GK$318,$CN$2,FALSE)),"",VLOOKUP($B263,'[1]1718  Exp_Rev Access'!$F$7:$GK$318,$CN$2,FALSE))</f>
        <v>0</v>
      </c>
      <c r="CO263" s="90">
        <f>IF(ISNA(VLOOKUP($B263,'[1]1718  Exp_Rev Access'!$F$7:$GK$318,$CO$2,FALSE)),"",VLOOKUP($B263,'[1]1718  Exp_Rev Access'!$F$7:$GK$318,$CO$2,FALSE))</f>
        <v>0</v>
      </c>
      <c r="CP263" s="90">
        <f>IF(ISNA(VLOOKUP($B263,'[1]1718  Exp_Rev Access'!$F$7:$GK$318,$CP$2,FALSE)),"",VLOOKUP($B263,'[1]1718  Exp_Rev Access'!$F$7:$GK$318,$CP$2,FALSE))</f>
        <v>0</v>
      </c>
      <c r="CQ263" s="90">
        <f>IF(ISNA(VLOOKUP($B263,'[1]1718  Exp_Rev Access'!$F$7:$GK$318,$CQ$2,FALSE)),"",VLOOKUP($B263,'[1]1718  Exp_Rev Access'!$F$7:$GK$318,$CQ$2,FALSE))</f>
        <v>320808</v>
      </c>
      <c r="CR263" s="90">
        <f>IF(ISNA(VLOOKUP($B263,'[1]1718  Exp_Rev Access'!$F$7:$GK$318,$CR$2,FALSE)),"",VLOOKUP($B263,'[1]1718  Exp_Rev Access'!$F$7:$GK$318,$CR$2,FALSE))</f>
        <v>0</v>
      </c>
      <c r="CS263" s="90">
        <f>IF(ISNA(VLOOKUP($B263,'[1]1718  Exp_Rev Access'!$F$7:$GK$318,$CS$2,FALSE)),"",VLOOKUP($B263,'[1]1718  Exp_Rev Access'!$F$7:$GK$318,$CS$2,FALSE))</f>
        <v>0</v>
      </c>
      <c r="CT263" s="90">
        <f>IF(ISNA(VLOOKUP($B263,'[1]1718  Exp_Rev Access'!$F$7:$GK$318,$CT$2,FALSE)),"",VLOOKUP($B263,'[1]1718  Exp_Rev Access'!$F$7:$GK$318,$CT$2,FALSE))</f>
        <v>0</v>
      </c>
      <c r="CU263" s="90">
        <f>IF(ISNA(VLOOKUP($B263,'[1]1718  Exp_Rev Access'!$F$7:$GK$318,$CU$2,FALSE)),"",VLOOKUP($B263,'[1]1718  Exp_Rev Access'!$F$7:$GK$318,$CU$2,FALSE))</f>
        <v>513902</v>
      </c>
      <c r="CV263" s="90">
        <f>IF(ISNA(VLOOKUP($B263,'[1]1718  Exp_Rev Access'!$F$7:$GK$318,$CV$2,FALSE)),"",VLOOKUP($B263,'[1]1718  Exp_Rev Access'!$F$7:$GK$318,$CV$2,FALSE))</f>
        <v>342150.66</v>
      </c>
      <c r="CW263" s="90">
        <f>IF(ISNA(VLOOKUP($B263,'[1]1718  Exp_Rev Access'!$F$7:$GK$318,$CW$2,FALSE)),"",VLOOKUP($B263,'[1]1718  Exp_Rev Access'!$F$7:$GK$318,$CW$2,FALSE))</f>
        <v>0</v>
      </c>
      <c r="CX263" s="90">
        <f>IF(ISNA(VLOOKUP($B263,'[1]1718  Exp_Rev Access'!$F$7:$GK$318,$CX$2,FALSE)),"",VLOOKUP($B263,'[1]1718  Exp_Rev Access'!$F$7:$GK$318,$CX$2,FALSE))</f>
        <v>0</v>
      </c>
      <c r="CY263" s="90">
        <f>IF(ISNA(VLOOKUP($B263,'[1]1718  Exp_Rev Access'!$F$7:$GK$318,$CY$2,FALSE)),"",VLOOKUP($B263,'[1]1718  Exp_Rev Access'!$F$7:$GK$318,$CY$2,FALSE))</f>
        <v>0</v>
      </c>
      <c r="CZ263" s="90">
        <f>IF(ISNA(VLOOKUP($B263,'[1]1718  Exp_Rev Access'!$F$7:$GK$318,$CZ$2,FALSE)),"",VLOOKUP($B263,'[1]1718  Exp_Rev Access'!$F$7:$GK$318,$CZ$2,FALSE))</f>
        <v>0</v>
      </c>
      <c r="DA263" s="90">
        <f>IF(ISNA(VLOOKUP($B263,'[1]1718  Exp_Rev Access'!$F$7:$GK$318,$DA$2,FALSE)),"",VLOOKUP($B263,'[1]1718  Exp_Rev Access'!$F$7:$GK$318,$DA$2,FALSE))</f>
        <v>0</v>
      </c>
      <c r="DB263" s="90">
        <f>IF(ISNA(VLOOKUP($B263,'[1]1718  Exp_Rev Access'!$F$7:$GK$318,$DB$2,FALSE)),"",VLOOKUP($B263,'[1]1718  Exp_Rev Access'!$F$7:$GK$318,$DB$2,FALSE))</f>
        <v>0</v>
      </c>
      <c r="DC263" s="90">
        <f>IF(ISNA(VLOOKUP($B263,'[1]1718  Exp_Rev Access'!$F$7:$GK$318,$DC$2,FALSE)),"",VLOOKUP($B263,'[1]1718  Exp_Rev Access'!$F$7:$GK$318,$DC$2,FALSE))</f>
        <v>0</v>
      </c>
      <c r="DD263" s="90">
        <f>IF(ISNA(VLOOKUP($B263,'[1]1718  Exp_Rev Access'!$F$7:$GK$318,$DD$2,FALSE)),"",VLOOKUP($B263,'[1]1718  Exp_Rev Access'!$F$7:$GK$318,$DD$2,FALSE))</f>
        <v>0</v>
      </c>
      <c r="DE263" s="90">
        <f>IF(ISNA(VLOOKUP($B263,'[1]1718  Exp_Rev Access'!$F$7:$GK$318,$DE$2,FALSE)),"",VLOOKUP($B263,'[1]1718  Exp_Rev Access'!$F$7:$GK$318,$DE$2,FALSE))</f>
        <v>0</v>
      </c>
      <c r="DF263" s="90">
        <f>IF(ISNA(VLOOKUP($B263,'[1]1718  Exp_Rev Access'!$F$7:$GK$318,$DF$2,FALSE)),"",VLOOKUP($B263,'[1]1718  Exp_Rev Access'!$F$7:$GK$318,$DF$2,FALSE))</f>
        <v>0</v>
      </c>
      <c r="DG263" s="90">
        <f>IF(ISNA(VLOOKUP($B263,'[1]1718  Exp_Rev Access'!$F$7:$GK$318,$DG$2,FALSE)),"",VLOOKUP($B263,'[1]1718  Exp_Rev Access'!$F$7:$GK$318,$DG$2,FALSE))</f>
        <v>0</v>
      </c>
      <c r="DH263" s="90">
        <f>IF(ISNA(VLOOKUP($B263,'[1]1718  Exp_Rev Access'!$F$7:$GK$318,$DH$2,FALSE)),"",VLOOKUP($B263,'[1]1718  Exp_Rev Access'!$F$7:$GK$318,$DH$2,FALSE))</f>
        <v>8520.2900000000009</v>
      </c>
      <c r="DI263" s="90">
        <f>IF(ISNA(VLOOKUP($B263,'[1]1718  Exp_Rev Access'!$F$7:$GK$318,$DI$2,FALSE)),"",VLOOKUP($B263,'[1]1718  Exp_Rev Access'!$F$7:$GK$318,$DI$2,FALSE))</f>
        <v>420544.03</v>
      </c>
      <c r="DJ263" s="90">
        <f>IF(ISNA(VLOOKUP($B263,'[1]1718  Exp_Rev Access'!$F$7:$GK$318,$DJ$2,FALSE)),"",VLOOKUP($B263,'[1]1718  Exp_Rev Access'!$F$7:$GK$318,$DJ$2,FALSE))</f>
        <v>0</v>
      </c>
      <c r="DK263" s="90">
        <f>IF(ISNA(VLOOKUP($B263,'[1]1718  Exp_Rev Access'!$F$7:$GK$318,$DK$2,FALSE)),"",VLOOKUP($B263,'[1]1718  Exp_Rev Access'!$F$7:$GK$318,$DK$2,FALSE))</f>
        <v>0</v>
      </c>
      <c r="DL263" s="90">
        <f>IF(ISNA(VLOOKUP($B263,'[1]1718  Exp_Rev Access'!$F$7:$GK$318,$DL$2,FALSE)),"",VLOOKUP($B263,'[1]1718  Exp_Rev Access'!$F$7:$GK$318,$DL$2,FALSE))</f>
        <v>0</v>
      </c>
      <c r="DM263" s="90">
        <f>IF(ISNA(VLOOKUP($B263,'[1]1718  Exp_Rev Access'!$F$7:$GK$318,$DM$2,FALSE)),"",VLOOKUP($B263,'[1]1718  Exp_Rev Access'!$F$7:$GK$318,$DM$2,FALSE))</f>
        <v>0</v>
      </c>
      <c r="DN263" s="90">
        <f>IF(ISNA(VLOOKUP($B263,'[1]1718  Exp_Rev Access'!$F$7:$GK$318,$DN$2,FALSE)),"",VLOOKUP($B263,'[1]1718  Exp_Rev Access'!$F$7:$GK$318,$DN$2,FALSE))</f>
        <v>0</v>
      </c>
      <c r="DO263" s="90">
        <f>IF(ISNA(VLOOKUP($B263,'[1]1718  Exp_Rev Access'!$F$7:$GK$318,$DO$2,FALSE)),"",VLOOKUP($B263,'[1]1718  Exp_Rev Access'!$F$7:$GK$318,$DO$2,FALSE))</f>
        <v>0</v>
      </c>
      <c r="DP263" s="90">
        <f>IF(ISNA(VLOOKUP($B263,'[1]1718  Exp_Rev Access'!$F$7:$GK$318,$DP$2,FALSE)),"",VLOOKUP($B263,'[1]1718  Exp_Rev Access'!$F$7:$GK$318,$DP$2,FALSE))</f>
        <v>0</v>
      </c>
      <c r="DQ263" s="90">
        <f>IF(ISNA(VLOOKUP($B263,'[1]1718  Exp_Rev Access'!$F$7:$GK$318,$DQ$2,FALSE)),"",VLOOKUP($B263,'[1]1718  Exp_Rev Access'!$F$7:$GK$318,$DQ$2,FALSE))</f>
        <v>0</v>
      </c>
      <c r="DR263" s="90">
        <f>IF(ISNA(VLOOKUP($B263,'[1]1718  Exp_Rev Access'!$F$7:$GK$318,$DR$2,FALSE)),"",VLOOKUP($B263,'[1]1718  Exp_Rev Access'!$F$7:$GK$318,$DR$2,FALSE))</f>
        <v>0</v>
      </c>
      <c r="DS263" s="90">
        <f>IF(ISNA(VLOOKUP($B263,'[1]1718  Exp_Rev Access'!$F$7:$GK$318,$DS$2,FALSE)),"",VLOOKUP($B263,'[1]1718  Exp_Rev Access'!$F$7:$GK$318,$DS$2,FALSE))</f>
        <v>0</v>
      </c>
      <c r="DT263" s="90">
        <f>IF(ISNA(VLOOKUP($B263,'[1]1718  Exp_Rev Access'!$F$7:$GK$318,$DT$2,FALSE)),"",VLOOKUP($B263,'[1]1718  Exp_Rev Access'!$F$7:$GK$318,$DT$2,FALSE))</f>
        <v>0</v>
      </c>
      <c r="DU263" s="90">
        <f>IF(ISNA(VLOOKUP($B263,'[1]1718  Exp_Rev Access'!$F$7:$GK$318,$DU$2,FALSE)),"",VLOOKUP($B263,'[1]1718  Exp_Rev Access'!$F$7:$GK$318,$DU$2,FALSE))</f>
        <v>0</v>
      </c>
      <c r="DV263" s="90">
        <f>IF(ISNA(VLOOKUP($B263,'[1]1718  Exp_Rev Access'!$F$7:$GK$318,$DV$2,FALSE)),"",VLOOKUP($B263,'[1]1718  Exp_Rev Access'!$F$7:$GK$318,$DV$2,FALSE))</f>
        <v>0</v>
      </c>
      <c r="DW263" s="90">
        <f>IF(ISNA(VLOOKUP($B263,'[1]1718  Exp_Rev Access'!$F$7:$GK$318,$DW$2,FALSE)),"",VLOOKUP($B263,'[1]1718  Exp_Rev Access'!$F$7:$GK$318,$DW$2,FALSE))</f>
        <v>0</v>
      </c>
      <c r="DX263" s="90">
        <f>IF(ISNA(VLOOKUP($B263,'[1]1718  Exp_Rev Access'!$F$7:$GK$318,$DX$2,FALSE)),"",VLOOKUP($B263,'[1]1718  Exp_Rev Access'!$F$7:$GK$318,$DX$2,FALSE))</f>
        <v>0</v>
      </c>
      <c r="DY263" s="90">
        <f>IF(ISNA(VLOOKUP($B263,'[1]1718  Exp_Rev Access'!$F$7:$GK$318,$DY$2,FALSE)),"",VLOOKUP($B263,'[1]1718  Exp_Rev Access'!$F$7:$GK$318,$DY$2,FALSE))</f>
        <v>0</v>
      </c>
      <c r="DZ263" s="90">
        <f>IF(ISNA(VLOOKUP($B263,'[1]1718  Exp_Rev Access'!$F$7:$GK$318,$DZ$2,FALSE)),"",VLOOKUP($B263,'[1]1718  Exp_Rev Access'!$F$7:$GK$318,$DZ$2,FALSE))</f>
        <v>0</v>
      </c>
      <c r="EA263" s="90">
        <f>IF(ISNA(VLOOKUP($B263,'[1]1718  Exp_Rev Access'!$F$7:$GK$318,$EA$2,FALSE)),"",VLOOKUP($B263,'[1]1718  Exp_Rev Access'!$F$7:$GK$318,$EA$2,FALSE))</f>
        <v>0</v>
      </c>
      <c r="EB263" s="90">
        <f>IF(ISNA(VLOOKUP($B263,'[1]1718  Exp_Rev Access'!$F$7:$GK$318,$EB$2,FALSE)),"",VLOOKUP($B263,'[1]1718  Exp_Rev Access'!$F$7:$GK$318,$EB$2,FALSE))</f>
        <v>0</v>
      </c>
      <c r="EC263" s="90">
        <f>IF(ISNA(VLOOKUP($B263,'[1]1718  Exp_Rev Access'!$F$7:$GK$318,$EC$2,FALSE)),"",VLOOKUP($B263,'[1]1718  Exp_Rev Access'!$F$7:$GK$318,$EC$2,FALSE))</f>
        <v>0</v>
      </c>
      <c r="ED263" s="90">
        <f>IF(ISNA(VLOOKUP($B263,'[1]1718  Exp_Rev Access'!$F$7:$GK$318,$ED$2,FALSE)),"",VLOOKUP($B263,'[1]1718  Exp_Rev Access'!$F$7:$GK$318,$ED$2,FALSE))</f>
        <v>0</v>
      </c>
      <c r="EE263" s="90">
        <f>IF(ISNA(VLOOKUP($B263,'[1]1718  Exp_Rev Access'!$F$7:$GK$318,$EE$2,FALSE)),"",VLOOKUP($B263,'[1]1718  Exp_Rev Access'!$F$7:$GK$318,$EE$2,FALSE))</f>
        <v>0</v>
      </c>
      <c r="EF263" s="90">
        <f>IF(ISNA(VLOOKUP($B263,'[1]1718  Exp_Rev Access'!$F$7:$GK$318,$EF$2,FALSE)),"",VLOOKUP($B263,'[1]1718  Exp_Rev Access'!$F$7:$GK$318,$EF$2,FALSE))</f>
        <v>0</v>
      </c>
      <c r="EG263" s="90">
        <f>IF(ISNA(VLOOKUP($B263,'[1]1718  Exp_Rev Access'!$F$7:$GK$318,$EG$2,FALSE)),"",VLOOKUP($B263,'[1]1718  Exp_Rev Access'!$F$7:$GK$318,$EG$2,FALSE))</f>
        <v>0</v>
      </c>
      <c r="EH263" s="90">
        <f>IF(ISNA(VLOOKUP($B263,'[1]1718  Exp_Rev Access'!$F$7:$GK$318,$EH$2,FALSE)),"",VLOOKUP($B263,'[1]1718  Exp_Rev Access'!$F$7:$GK$318,$EH$2,FALSE))</f>
        <v>0</v>
      </c>
      <c r="EI263" s="90">
        <f>IF(ISNA(VLOOKUP($B263,'[1]1718  Exp_Rev Access'!$F$7:$GK$318,$EI$2,FALSE)),"",VLOOKUP($B263,'[1]1718  Exp_Rev Access'!$F$7:$GK$318,$EI$2,FALSE))</f>
        <v>0</v>
      </c>
      <c r="EJ263" s="90">
        <f>IF(ISNA(VLOOKUP($B263,'[1]1718  Exp_Rev Access'!$F$7:$GK$318,$EJ$2,FALSE)),"",VLOOKUP($B263,'[1]1718  Exp_Rev Access'!$F$7:$GK$318,$EJ$2,FALSE))</f>
        <v>0</v>
      </c>
      <c r="EK263" s="90">
        <f>IF(ISNA(VLOOKUP($B263,'[1]1718  Exp_Rev Access'!$F$7:$GK$318,$EK$2,FALSE)),"",VLOOKUP($B263,'[1]1718  Exp_Rev Access'!$F$7:$GK$318,$EK$2,FALSE))</f>
        <v>0</v>
      </c>
      <c r="EL263" s="90">
        <f>IF(ISNA(VLOOKUP($B263,'[1]1718  Exp_Rev Access'!$F$7:$GK$318,$EL$2,FALSE)),"",VLOOKUP($B263,'[1]1718  Exp_Rev Access'!$F$7:$GK$318,$EL$2,FALSE))</f>
        <v>0</v>
      </c>
      <c r="EM263" s="90">
        <f>IF(ISNA(VLOOKUP($B263,'[1]1718  Exp_Rev Access'!$F$7:$GK$318,$EM$2,FALSE)),"",VLOOKUP($B263,'[1]1718  Exp_Rev Access'!$F$7:$GK$318,$EM$2,FALSE))</f>
        <v>0</v>
      </c>
      <c r="EN263" s="90">
        <f>IF(ISNA(VLOOKUP($B263,'[1]1718  Exp_Rev Access'!$F$7:$GK$318,$EN$2,FALSE)),"",VLOOKUP($B263,'[1]1718  Exp_Rev Access'!$F$7:$GK$318,$EN$2,FALSE))</f>
        <v>0</v>
      </c>
      <c r="EO263" s="90">
        <f>IF(ISNA(VLOOKUP($B263,'[1]1718  Exp_Rev Access'!$F$7:$GK$318,$EO$2,FALSE)),"",VLOOKUP($B263,'[1]1718  Exp_Rev Access'!$F$7:$GK$318,$EO$2,FALSE))</f>
        <v>0</v>
      </c>
      <c r="EP263" s="90">
        <f>IF(ISNA(VLOOKUP($B263,'[1]1718  Exp_Rev Access'!$F$7:$GK$318,$EP$2,FALSE)),"",VLOOKUP($B263,'[1]1718  Exp_Rev Access'!$F$7:$GK$318,$EP$2,FALSE))</f>
        <v>0</v>
      </c>
      <c r="EQ263" s="90">
        <f>IF(ISNA(VLOOKUP($B263,'[1]1718  Exp_Rev Access'!$F$7:$GK$318,$EQ$2,FALSE)),"",VLOOKUP($B263,'[1]1718  Exp_Rev Access'!$F$7:$GK$318,$EQ$2,FALSE))</f>
        <v>0</v>
      </c>
      <c r="ER263" s="90">
        <f>IF(ISNA(VLOOKUP($B263,'[1]1718  Exp_Rev Access'!$F$7:$GK$318,$ER$2,FALSE)),"",VLOOKUP($B263,'[1]1718  Exp_Rev Access'!$F$7:$GK$318,$ER$2,FALSE))</f>
        <v>0</v>
      </c>
      <c r="ES263" s="90">
        <f>IF(ISNA(VLOOKUP($B263,'[1]1718  Exp_Rev Access'!$F$7:$GK$318,$ES$2,FALSE)),"",VLOOKUP($B263,'[1]1718  Exp_Rev Access'!$F$7:$GK$318,$ES$2,FALSE))</f>
        <v>0</v>
      </c>
      <c r="ET263" s="90">
        <f>IF(ISNA(VLOOKUP($B263,'[1]1718  Exp_Rev Access'!$F$7:$GK$318,$ET$2,FALSE)),"",VLOOKUP($B263,'[1]1718  Exp_Rev Access'!$F$7:$GK$318,$ET$2,FALSE))</f>
        <v>0</v>
      </c>
      <c r="EU263" s="90">
        <f>IF(ISNA(VLOOKUP($B263,'[1]1718  Exp_Rev Access'!$F$7:$GK$318,$EU$2,FALSE)),"",VLOOKUP($B263,'[1]1718  Exp_Rev Access'!$F$7:$GK$318,$EU$2,FALSE))</f>
        <v>0</v>
      </c>
      <c r="EV263" s="90">
        <f>IF(ISNA(VLOOKUP($B263,'[1]1718  Exp_Rev Access'!$F$7:$GK$318,$EV$2,FALSE)),"",VLOOKUP($B263,'[1]1718  Exp_Rev Access'!$F$7:$GK$318,$EV$2,FALSE))</f>
        <v>35988.019999999997</v>
      </c>
      <c r="EW263" s="90">
        <f>IF(ISNA(VLOOKUP($B263,'[1]1718  Exp_Rev Access'!$F$7:$GK$318,$EW$2,FALSE)),"",VLOOKUP($B263,'[1]1718  Exp_Rev Access'!$F$7:$GK$318,$EW$2,FALSE))</f>
        <v>0</v>
      </c>
      <c r="EX263" s="90">
        <f>IF(ISNA(VLOOKUP($B263,'[1]1718  Exp_Rev Access'!$F$7:$GK$318,$EX$2,FALSE)),"",VLOOKUP($B263,'[1]1718  Exp_Rev Access'!$F$7:$GK$318,$EX$2,FALSE))</f>
        <v>0</v>
      </c>
      <c r="EY263" s="90">
        <f>IF(ISNA(VLOOKUP($B263,'[1]1718  Exp_Rev Access'!$F$7:$GK$318,$EY$2,FALSE)),"",VLOOKUP($B263,'[1]1718  Exp_Rev Access'!$F$7:$GK$318,$EY$2,FALSE))</f>
        <v>0</v>
      </c>
      <c r="EZ263" s="90">
        <f>IF(ISNA(VLOOKUP($B263,'[1]1718  Exp_Rev Access'!$F$7:$GK$318,$EZ$2,FALSE)),"",VLOOKUP($B263,'[1]1718  Exp_Rev Access'!$F$7:$GK$318,$EZ$2,FALSE))</f>
        <v>0</v>
      </c>
      <c r="FA263" s="90">
        <f>IF(ISNA(VLOOKUP($B263,'[1]1718  Exp_Rev Access'!$F$7:$GK$318,$FA$2,FALSE)),"",VLOOKUP($B263,'[1]1718  Exp_Rev Access'!$F$7:$GK$318,$FA$2,FALSE))</f>
        <v>0</v>
      </c>
      <c r="FB263" s="90">
        <f>IF(ISNA(VLOOKUP($B263,'[1]1718  Exp_Rev Access'!$F$7:$GK$318,$FB$2,FALSE)),"",VLOOKUP($B263,'[1]1718  Exp_Rev Access'!$F$7:$GK$318,$FB$2,FALSE))</f>
        <v>0</v>
      </c>
      <c r="FC263" s="90">
        <f>IF(ISNA(VLOOKUP($B263,'[1]1718  Exp_Rev Access'!$F$7:$GK$318,$FC$2,FALSE)),"",VLOOKUP($B263,'[1]1718  Exp_Rev Access'!$F$7:$GK$318,$FC$2,FALSE))</f>
        <v>0</v>
      </c>
      <c r="FD263" s="90">
        <f>IF(ISNA(VLOOKUP($B263,'[1]1718  Exp_Rev Access'!$F$7:$GK$318,$FD$2,FALSE)),"",VLOOKUP($B263,'[1]1718  Exp_Rev Access'!$F$7:$GK$318,$FD$2,FALSE))</f>
        <v>0</v>
      </c>
      <c r="FE263" s="90">
        <f>IF(ISNA(VLOOKUP($B263,'[1]1718  Exp_Rev Access'!$F$7:$GK$318,$FE$2,FALSE)),"",VLOOKUP($B263,'[1]1718  Exp_Rev Access'!$F$7:$GK$318,$FE$2,FALSE))</f>
        <v>0</v>
      </c>
      <c r="FF263" s="90">
        <f>IF(ISNA(VLOOKUP($B263,'[1]1718  Exp_Rev Access'!$F$7:$GK$318,$FF$2,FALSE)),"",VLOOKUP($B263,'[1]1718  Exp_Rev Access'!$F$7:$GK$318,$FF$2,FALSE))</f>
        <v>0</v>
      </c>
      <c r="FG263" s="90">
        <f>IF(ISNA(VLOOKUP($B263,'[1]1718  Exp_Rev Access'!$F$7:$GK$318,$FG$2,FALSE)),"",VLOOKUP($B263,'[1]1718  Exp_Rev Access'!$F$7:$GK$318,$FG$2,FALSE))</f>
        <v>0</v>
      </c>
      <c r="FH263" s="90">
        <f>IF(ISNA(VLOOKUP($B263,'[1]1718  Exp_Rev Access'!$F$7:$GK$318,$FH$2,FALSE)),"",VLOOKUP($B263,'[1]1718  Exp_Rev Access'!$F$7:$GK$318,$FH$2,FALSE))</f>
        <v>0</v>
      </c>
      <c r="FI263" s="90">
        <f>IF(ISNA(VLOOKUP($B263,'[1]1718  Exp_Rev Access'!$F$7:$GK$318,$FI$2,FALSE)),"",VLOOKUP($B263,'[1]1718  Exp_Rev Access'!$F$7:$GK$318,$FI$2,FALSE))</f>
        <v>0</v>
      </c>
      <c r="FJ263" s="90">
        <f>IF(ISNA(VLOOKUP($B263,'[1]1718  Exp_Rev Access'!$F$7:$GK$318,$FJ$2,FALSE)),"",VLOOKUP($B263,'[1]1718  Exp_Rev Access'!$F$7:$GK$318,$FJ$2,FALSE))</f>
        <v>0</v>
      </c>
      <c r="FK263" s="90">
        <f>IF(ISNA(VLOOKUP($B263,'[1]1718  Exp_Rev Access'!$F$7:$GK$318,$FK$2,FALSE)),"",VLOOKUP($B263,'[1]1718  Exp_Rev Access'!$F$7:$GK$318,$FK$2,FALSE))</f>
        <v>0</v>
      </c>
      <c r="FL263" s="90">
        <f>IF(ISNA(VLOOKUP($B263,'[1]1718  Exp_Rev Access'!$F$7:$GK$318,$FL$2,FALSE)),"",VLOOKUP($B263,'[1]1718  Exp_Rev Access'!$F$7:$GK$318,$FL$2,FALSE))</f>
        <v>0</v>
      </c>
      <c r="FM263" s="90">
        <f>IF(ISNA(VLOOKUP($B263,'[1]1718  Exp_Rev Access'!$F$7:$GK$318,$FM$2,FALSE)),"",VLOOKUP($B263,'[1]1718  Exp_Rev Access'!$F$7:$GK$318,$FM$2,FALSE))</f>
        <v>0</v>
      </c>
      <c r="FN263" s="90">
        <f>IF(ISNA(VLOOKUP($B263,'[1]1718  Exp_Rev Access'!$F$7:$GK$318,$FN$2,FALSE)),"",VLOOKUP($B263,'[1]1718  Exp_Rev Access'!$F$7:$GK$318,$FN$2,FALSE))</f>
        <v>0</v>
      </c>
      <c r="FO263" s="90">
        <f>IF(ISNA(VLOOKUP($B263,'[1]1718  Exp_Rev Access'!$F$7:$GK$318,$FO$2,FALSE)),"",VLOOKUP($B263,'[1]1718  Exp_Rev Access'!$F$7:$GK$318,$FO$2,FALSE))</f>
        <v>0</v>
      </c>
      <c r="FP263" s="90">
        <f>IF(ISNA(VLOOKUP($B263,'[1]1718  Exp_Rev Access'!$F$7:$GK$318,$FP$2,FALSE)),"",VLOOKUP($B263,'[1]1718  Exp_Rev Access'!$F$7:$GK$318,$FP$2,FALSE))</f>
        <v>0</v>
      </c>
      <c r="FQ263" s="90">
        <f>IF(ISNA(VLOOKUP($B263,'[1]1718  Exp_Rev Access'!$F$7:$GK$318,$FQ$2,FALSE)),"",VLOOKUP($B263,'[1]1718  Exp_Rev Access'!$F$7:$GK$318,$FQ$2,FALSE))</f>
        <v>0</v>
      </c>
      <c r="FR263" s="90">
        <f>IF(ISNA(VLOOKUP($B263,'[1]1718  Exp_Rev Access'!$F$7:$GK$318,$FR$2,FALSE)),"",VLOOKUP($B263,'[1]1718  Exp_Rev Access'!$F$7:$GK$318,$FR$2,FALSE))</f>
        <v>45117.27</v>
      </c>
      <c r="FS263" s="56">
        <f t="shared" ref="FS263:FS266" si="728">SUM(CH263:FR263)</f>
        <v>1687030.27</v>
      </c>
      <c r="FT263" s="92">
        <f t="shared" ref="FT263:FT266" si="729">FS263/E263</f>
        <v>0.11390705796337121</v>
      </c>
      <c r="FU263" s="94">
        <f t="shared" ref="FU263:FU266" si="730">FS263/D263</f>
        <v>1471.8591769252916</v>
      </c>
      <c r="FV263" s="95">
        <f>IF(ISNA(VLOOKUP($B263,'[1]1718  Exp_Rev Access'!$F$7:$GK$318,$FV$2,FALSE)),"",VLOOKUP($B263,'[1]1718  Exp_Rev Access'!$F$7:$GK$318,$FV$2,FALSE))</f>
        <v>0</v>
      </c>
      <c r="FW263" s="95">
        <f>IF(ISNA(VLOOKUP($B263,'[1]1718  Exp_Rev Access'!$F$7:$GK$318,$FW$2,FALSE)),"",VLOOKUP($B263,'[1]1718  Exp_Rev Access'!$F$7:$GK$318,$FW$2,FALSE))</f>
        <v>0</v>
      </c>
      <c r="FX263" s="95">
        <f>IF(ISNA(VLOOKUP($B263,'[1]1718  Exp_Rev Access'!$F$7:$GK$318,$FX$2,FALSE)),"",VLOOKUP($B263,'[1]1718  Exp_Rev Access'!$F$7:$GK$318,$FX$2,FALSE))</f>
        <v>0</v>
      </c>
      <c r="FY263" s="95">
        <f>IF(ISNA(VLOOKUP($B263,'[1]1718  Exp_Rev Access'!$F$7:$GK$318,$FY$2,FALSE)),"",VLOOKUP($B263,'[1]1718  Exp_Rev Access'!$F$7:$GK$318,$FY$2,FALSE))</f>
        <v>0</v>
      </c>
      <c r="FZ263" s="95">
        <f>IF(ISNA(VLOOKUP($B263,'[1]1718  Exp_Rev Access'!$F$7:$GK$318,$FZ$2,FALSE)),"",VLOOKUP($B263,'[1]1718  Exp_Rev Access'!$F$7:$GK$318,$FZ$2,FALSE))</f>
        <v>0</v>
      </c>
      <c r="GA263" s="95">
        <f>IF(ISNA(VLOOKUP($B263,'[1]1718  Exp_Rev Access'!$F$7:$GK$318,$GA$2,FALSE)),"",VLOOKUP($B263,'[1]1718  Exp_Rev Access'!$F$7:$GK$318,$GA$2,FALSE))</f>
        <v>0</v>
      </c>
      <c r="GB263" s="95">
        <f>IF(ISNA(VLOOKUP($B263,'[1]1718  Exp_Rev Access'!$F$7:$GK$318,$GB$2,FALSE)),"",VLOOKUP($B263,'[1]1718  Exp_Rev Access'!$F$7:$GK$318,$GB$2,FALSE))</f>
        <v>0</v>
      </c>
      <c r="GC263" s="95">
        <f>IF(ISNA(VLOOKUP($B263,'[1]1718  Exp_Rev Access'!$F$7:$GK$318,$GC$2,FALSE)),"",VLOOKUP($B263,'[1]1718  Exp_Rev Access'!$F$7:$GK$318,$GC$2,FALSE))</f>
        <v>0</v>
      </c>
      <c r="GD263" s="95">
        <f>IF(ISNA(VLOOKUP($B263,'[1]1718  Exp_Rev Access'!$F$7:$GK$318,$GD$2,FALSE)),"",VLOOKUP($B263,'[1]1718  Exp_Rev Access'!$F$7:$GK$318,$GD$2,FALSE))</f>
        <v>0</v>
      </c>
      <c r="GE263" s="95">
        <f>IF(ISNA(VLOOKUP($B263,'[1]1718  Exp_Rev Access'!$F$7:$GK$318,$GE$2,FALSE)),"",VLOOKUP($B263,'[1]1718  Exp_Rev Access'!$F$7:$GK$318,$GE$2,FALSE))</f>
        <v>0</v>
      </c>
      <c r="GF263" s="95">
        <f>IF(ISNA(VLOOKUP($B263,'[1]1718  Exp_Rev Access'!$F$7:$GK$318,$GF$2,FALSE)),"",VLOOKUP($B263,'[1]1718  Exp_Rev Access'!$F$7:$GK$318,$GF$2,FALSE))</f>
        <v>0</v>
      </c>
      <c r="GG263" s="95">
        <f>IF(ISNA(VLOOKUP($B263,'[1]1718  Exp_Rev Access'!$F$7:$GK$318,$GG$2,FALSE)),"",VLOOKUP($B263,'[1]1718  Exp_Rev Access'!$F$7:$GK$318,$GG$2,FALSE))</f>
        <v>0</v>
      </c>
      <c r="GH263" s="95">
        <f>IF(ISNA(VLOOKUP($B263,'[1]1718  Exp_Rev Access'!$F$7:$GK$318,$GH$2,FALSE)),"",VLOOKUP($B263,'[1]1718  Exp_Rev Access'!$F$7:$GK$318,$GH$2,FALSE))</f>
        <v>0</v>
      </c>
      <c r="GI263" s="95">
        <f>IF(ISNA(VLOOKUP($B263,'[1]1718  Exp_Rev Access'!$F$7:$GK$318,$GI$2,FALSE)),"",VLOOKUP($B263,'[1]1718  Exp_Rev Access'!$F$7:$GK$318,$GI$2,FALSE))</f>
        <v>0</v>
      </c>
      <c r="GJ263" s="95">
        <f>IF(ISNA(VLOOKUP($B263,'[1]1718  Exp_Rev Access'!$F$7:$GK$318,$GJ$2,FALSE)),"",VLOOKUP($B263,'[1]1718  Exp_Rev Access'!$F$7:$GK$318,$GJ$2,FALSE))</f>
        <v>0</v>
      </c>
      <c r="GK263" s="95">
        <f>IF(ISNA(VLOOKUP($B263,'[1]1718  Exp_Rev Access'!$F$7:$GK$318,$GK$2,FALSE)),"",VLOOKUP($B263,'[1]1718  Exp_Rev Access'!$F$7:$GK$318,$GK$2,FALSE))</f>
        <v>0</v>
      </c>
      <c r="GL263" s="95">
        <f>IF(ISNA(VLOOKUP($B263,'[1]1718  Exp_Rev Access'!$F$7:$GK$318,$GL$2,FALSE)),"",VLOOKUP($B263,'[1]1718  Exp_Rev Access'!$F$7:$GK$318,$GL$2,FALSE))</f>
        <v>13287.39</v>
      </c>
      <c r="GM263" s="95">
        <f>IF(ISNA(VLOOKUP($B263,'[1]1718  Exp_Rev Access'!$F$7:$GK$318,$GM$2,FALSE)),"",VLOOKUP($B263,'[1]1718  Exp_Rev Access'!$F$7:$GK$318,$GM$2,FALSE))</f>
        <v>0</v>
      </c>
      <c r="GN263" s="95">
        <f>IF(ISNA(VLOOKUP($B263,'[1]1718  Exp_Rev Access'!$F$7:$GK$318,$GN$2,FALSE)),"",VLOOKUP($B263,'[1]1718  Exp_Rev Access'!$F$7:$GK$318,$GN$2,FALSE))</f>
        <v>0</v>
      </c>
      <c r="GO263" s="95">
        <f>IF(ISNA(VLOOKUP($B263,'[1]1718  Exp_Rev Access'!$F$7:$GK$318,$GO$2,FALSE)),"",VLOOKUP($B263,'[1]1718  Exp_Rev Access'!$F$7:$GK$318,$GO$2,FALSE))</f>
        <v>0</v>
      </c>
      <c r="GP263" s="95">
        <f>IF(ISNA(VLOOKUP($B263,'[1]1718  Exp_Rev Access'!$F$7:$GK$318,$GP$2,FALSE)),"",VLOOKUP($B263,'[1]1718  Exp_Rev Access'!$F$7:$GK$318,$GP$2,FALSE))</f>
        <v>0</v>
      </c>
      <c r="GQ263" s="95">
        <f>IF(ISNA(VLOOKUP($B263,'[1]1718  Exp_Rev Access'!$F$7:$GK$318,$GQ$2,FALSE)),"",VLOOKUP($B263,'[1]1718  Exp_Rev Access'!$F$7:$GK$318,$GQ$2,FALSE))</f>
        <v>0</v>
      </c>
      <c r="GR263" s="95">
        <f>IF(ISNA(VLOOKUP($B263,'[1]1718  Exp_Rev Access'!$F$7:$GK$318,$GR$2,FALSE)),"",VLOOKUP($B263,'[1]1718  Exp_Rev Access'!$F$7:$GK$318,$GR$2,FALSE))</f>
        <v>0</v>
      </c>
      <c r="GS263" s="95">
        <f>IF(ISNA(VLOOKUP($B263,'[1]1718  Exp_Rev Access'!$F$7:$GK$318,$GS$2,FALSE)),"",VLOOKUP($B263,'[1]1718  Exp_Rev Access'!$F$7:$GK$318,$GS$2,FALSE))</f>
        <v>0</v>
      </c>
      <c r="GT263" s="95">
        <f>IF(ISNA(VLOOKUP($B263,'[1]1718  Exp_Rev Access'!$F$7:$GK$318,$GT$2,FALSE)),"",VLOOKUP($B263,'[1]1718  Exp_Rev Access'!$F$7:$GK$318,$GT$2,FALSE))</f>
        <v>0</v>
      </c>
      <c r="GU263" s="56">
        <f t="shared" ref="GU263:GU266" si="731">SUM(FV263:GT263)</f>
        <v>13287.39</v>
      </c>
      <c r="GV263" s="92">
        <f t="shared" ref="GV263:GV266" si="732">GU263/E263</f>
        <v>8.971549176245183E-4</v>
      </c>
      <c r="GW263" s="96">
        <f t="shared" ref="GW263:GW266" si="733">GU263/D263</f>
        <v>11.592659157731266</v>
      </c>
    </row>
    <row r="264" spans="1:222" x14ac:dyDescent="0.3">
      <c r="A264" s="73"/>
      <c r="B264" s="88" t="s">
        <v>561</v>
      </c>
      <c r="C264" s="89" t="s">
        <v>562</v>
      </c>
      <c r="D264" s="75">
        <f>IF(ISNA(VLOOKUP($B264,'[1]1718 enrollment_Rev_Exp by size'!$A$7:H597,3,FALSE)),"",VLOOKUP($B264,'[1]1718 enrollment_Rev_Exp by size'!$A$7:$G$350,3,FALSE))</f>
        <v>247.21</v>
      </c>
      <c r="E264" s="76">
        <f>IF(ISNA(VLOOKUP($B264,'[1]1718 enrollment_Rev_Exp by size'!$A$7:I598,5,FALSE)),"",VLOOKUP($B264,'[1]1718 enrollment_Rev_Exp by size'!$A$7:$G$350,5,FALSE))</f>
        <v>4010471.38</v>
      </c>
      <c r="F264" s="70">
        <f t="shared" si="715"/>
        <v>4010471.3800000004</v>
      </c>
      <c r="G264" s="70">
        <f t="shared" si="716"/>
        <v>0</v>
      </c>
      <c r="H264" s="90">
        <f>IF(ISNA(VLOOKUP($B264,'[1]1718  Exp_Rev Access'!$F$7:$GK$318,3,FALSE)),"",VLOOKUP($B264,'[1]1718  Exp_Rev Access'!$F$7:$GK$318,3,FALSE))</f>
        <v>391999.45</v>
      </c>
      <c r="I264" s="90">
        <f>IF(ISNA(VLOOKUP($B264,'[1]1718  Exp_Rev Access'!$F$7:$GK$318,4,FALSE)),"",VLOOKUP($B264,'[1]1718  Exp_Rev Access'!$F$7:$GK$318,4,FALSE))</f>
        <v>0</v>
      </c>
      <c r="J264" s="90">
        <f>IF(ISNA(VLOOKUP($B264,'[1]1718  Exp_Rev Access'!$F$7:$GK$318,5,FALSE)),"",VLOOKUP($B264,'[1]1718  Exp_Rev Access'!$F$7:$GK$318,5,FALSE))</f>
        <v>0</v>
      </c>
      <c r="K264" s="90">
        <f>IF(ISNA(VLOOKUP($B264,'[1]1718  Exp_Rev Access'!$F$7:$GK$318,6,FALSE)),"-",VLOOKUP($B264,'[1]1718  Exp_Rev Access'!$F$7:$GK$318,6,FALSE))</f>
        <v>18470.28</v>
      </c>
      <c r="L264" s="90">
        <f>IF(ISNA(VLOOKUP($B264,'[1]1718  Exp_Rev Access'!$F$7:$GK$318,7,FALSE)),"",VLOOKUP($B264,'[1]1718  Exp_Rev Access'!$F$7:$GK$318,7,FALSE))</f>
        <v>0</v>
      </c>
      <c r="M264" s="90">
        <f>IF(ISNA(VLOOKUP($B264,'[1]1718  Exp_Rev Access'!$F$7:$GK$318,8,FALSE)),"",VLOOKUP($B264,'[1]1718  Exp_Rev Access'!$F$7:$GK$318,8,FALSE))</f>
        <v>0</v>
      </c>
      <c r="N264" s="56">
        <f t="shared" si="717"/>
        <v>410469.73</v>
      </c>
      <c r="O264" s="91">
        <f t="shared" si="718"/>
        <v>0.10234949738003117</v>
      </c>
      <c r="P264" s="56">
        <f t="shared" si="719"/>
        <v>1660.4090853929856</v>
      </c>
      <c r="Q264" s="90">
        <f>IF(ISNA(VLOOKUP($B264,'[1]1718  Exp_Rev Access'!$F$7:$GK$318,10,FALSE)),"",VLOOKUP($B264,'[1]1718  Exp_Rev Access'!$F$7:$GK$318,10,FALSE))</f>
        <v>0</v>
      </c>
      <c r="R264" s="90">
        <f>IF(ISNA(VLOOKUP($B264,'[1]1718  Exp_Rev Access'!$F$7:$GK$318,11,FALSE)),"",VLOOKUP($B264,'[1]1718  Exp_Rev Access'!$F$7:$GK$318,11,FALSE))</f>
        <v>0</v>
      </c>
      <c r="S264" s="90">
        <f>IF(ISNA(VLOOKUP($B264,'[1]1718  Exp_Rev Access'!$F$7:$GK$318,12,FALSE)),"",VLOOKUP($B264,'[1]1718  Exp_Rev Access'!$F$7:$GK$318,12,FALSE))</f>
        <v>987.85</v>
      </c>
      <c r="T264" s="90">
        <f>IF(ISNA(VLOOKUP($B264,'[1]1718  Exp_Rev Access'!$F$7:$GK$318,13,FALSE)),"",VLOOKUP($B264,'[1]1718  Exp_Rev Access'!$F$7:$GK$318,13,FALSE))</f>
        <v>0</v>
      </c>
      <c r="U264" s="90">
        <f>IF(ISNA(VLOOKUP($B264,'[1]1718  Exp_Rev Access'!$F$7:$GK$318,14,FALSE)),"",VLOOKUP($B264,'[1]1718  Exp_Rev Access'!$F$7:$GK$318,14,FALSE))</f>
        <v>2340</v>
      </c>
      <c r="V264" s="90">
        <f>IF(ISNA(VLOOKUP($B264,'[1]1718  Exp_Rev Access'!$F$7:$GK$318,15,FALSE)),"",VLOOKUP($B264,'[1]1718  Exp_Rev Access'!$F$7:$GK$318,15,FALSE))</f>
        <v>0</v>
      </c>
      <c r="W264" s="90">
        <f>IF(ISNA(VLOOKUP($B264,'[1]1718  Exp_Rev Access'!$F$7:$GK$318,16,FALSE)),"",VLOOKUP($B264,'[1]1718  Exp_Rev Access'!$F$7:$GK$318,16,FALSE))</f>
        <v>0</v>
      </c>
      <c r="X264" s="90">
        <f>IF(ISNA(VLOOKUP($B264,'[1]1718  Exp_Rev Access'!$F$7:$GK$318,17,FALSE)),"",VLOOKUP($B264,'[1]1718  Exp_Rev Access'!$F$7:$GK$318,17,FALSE))</f>
        <v>0</v>
      </c>
      <c r="Y264" s="90">
        <f>IF(ISNA(VLOOKUP($B264,'[1]1718  Exp_Rev Access'!$F$7:$GK$318,18,FALSE)),"",VLOOKUP($B264,'[1]1718  Exp_Rev Access'!$F$7:$GK$318,18,FALSE))</f>
        <v>-2.95</v>
      </c>
      <c r="Z264" s="90">
        <f>IF(ISNA(VLOOKUP($B264,'[1]1718  Exp_Rev Access'!$F$7:$GK$318,19,FALSE)),"",VLOOKUP($B264,'[1]1718  Exp_Rev Access'!$F$7:$GK$318,19,FALSE))</f>
        <v>181</v>
      </c>
      <c r="AA264" s="90">
        <f>IF(ISNA(VLOOKUP($B264,'[1]1718  Exp_Rev Access'!$F$7:$GK$318,20,FALSE)),"",VLOOKUP($B264,'[1]1718  Exp_Rev Access'!$F$7:$GK$318,20,FALSE))</f>
        <v>0</v>
      </c>
      <c r="AB264" s="90">
        <f>IF(ISNA(VLOOKUP($B264,'[1]1718  Exp_Rev Access'!$F$7:$GK$318,21,FALSE)),"",VLOOKUP($B264,'[1]1718  Exp_Rev Access'!$F$7:$GK$318,21,FALSE))</f>
        <v>0</v>
      </c>
      <c r="AC264" s="90">
        <f>IF(ISNA(VLOOKUP($B264,'[1]1718  Exp_Rev Access'!$F$7:$GK$318,22,FALSE)),"",VLOOKUP($B264,'[1]1718  Exp_Rev Access'!$F$7:$GK$318,22,FALSE))</f>
        <v>0</v>
      </c>
      <c r="AD264" s="90">
        <f>IF(ISNA(VLOOKUP($B264,'[1]1718  Exp_Rev Access'!$F$7:$GK$318,23,FALSE)),"",VLOOKUP($B264,'[1]1718  Exp_Rev Access'!$F$7:$GK$318,23,FALSE))</f>
        <v>24730.26</v>
      </c>
      <c r="AE264" s="90">
        <f>IF(ISNA(VLOOKUP($B264,'[1]1718  Exp_Rev Access'!$F$7:$GK$318,24,FALSE)),"",VLOOKUP($B264,'[1]1718  Exp_Rev Access'!$F$7:$GK$318,24,FALSE))</f>
        <v>15233.17</v>
      </c>
      <c r="AF264" s="90">
        <f>IF(ISNA(VLOOKUP($B264,'[1]1718  Exp_Rev Access'!$F$7:$GK$318,25,FALSE)),"",VLOOKUP($B264,'[1]1718  Exp_Rev Access'!$F$7:$GK$318,25,FALSE))</f>
        <v>0</v>
      </c>
      <c r="AG264" s="90">
        <f>IF(ISNA(VLOOKUP($B264,'[1]1718  Exp_Rev Access'!$F$7:$GK$318,26,FALSE)),"",VLOOKUP($B264,'[1]1718  Exp_Rev Access'!$F$7:$GK$318,26,FALSE))</f>
        <v>3655.89</v>
      </c>
      <c r="AH264" s="90">
        <f>IF(ISNA(VLOOKUP($B264,'[1]1718  Exp_Rev Access'!$F$7:$GK$318,27,FALSE)),"",VLOOKUP($B264,'[1]1718  Exp_Rev Access'!$F$7:$GK$318,27,FALSE))</f>
        <v>294.63</v>
      </c>
      <c r="AI264" s="90">
        <f>IF(ISNA(VLOOKUP($B264,'[1]1718  Exp_Rev Access'!$F$7:$GK$318,28,FALSE)),"",VLOOKUP($B264,'[1]1718  Exp_Rev Access'!$F$7:$GK$318,28,FALSE))</f>
        <v>0</v>
      </c>
      <c r="AJ264" s="90">
        <f>IF(ISNA(VLOOKUP($B264,'[1]1718  Exp_Rev Access'!$F$7:$GK$318,29,FALSE)),"",VLOOKUP($B264,'[1]1718  Exp_Rev Access'!$F$7:$GK$318,29,FALSE))</f>
        <v>0</v>
      </c>
      <c r="AK264" s="90">
        <f>IF(ISNA(VLOOKUP($B264,'[1]1718  Exp_Rev Access'!$F$7:$GK$318,30,FALSE)),"",VLOOKUP($B264,'[1]1718  Exp_Rev Access'!$F$7:$GK$318,30,FALSE))</f>
        <v>28706.9</v>
      </c>
      <c r="AL264" s="90">
        <f>IF(ISNA(VLOOKUP($B264,'[1]1718  Exp_Rev Access'!$F$7:$GK$318,31,FALSE)),"",VLOOKUP($B264,'[1]1718  Exp_Rev Access'!$F$7:$GK$318,31,FALSE))</f>
        <v>1171.76</v>
      </c>
      <c r="AM264" s="56">
        <f t="shared" si="720"/>
        <v>77298.509999999995</v>
      </c>
      <c r="AN264" s="92">
        <f t="shared" si="721"/>
        <v>1.9274170708581392E-2</v>
      </c>
      <c r="AO264" s="71">
        <f t="shared" si="722"/>
        <v>312.68358885158364</v>
      </c>
      <c r="AP264" s="90">
        <f>IF(ISNA(VLOOKUP($B264,'[1]1718  Exp_Rev Access'!$F$7:$GK$318,33,FALSE)),"",VLOOKUP($B264,'[1]1718  Exp_Rev Access'!$F$7:$GK$318,33,FALSE))</f>
        <v>2337442.62</v>
      </c>
      <c r="AQ264" s="90">
        <f>IF(ISNA(VLOOKUP($B264,'[1]1718  Exp_Rev Access'!$F$7:$GK$318,34,FALSE)),"",VLOOKUP($B264,'[1]1718  Exp_Rev Access'!$F$7:$GK$318,34,FALSE))</f>
        <v>50443.08</v>
      </c>
      <c r="AR264" s="90">
        <f>IF(ISNA(VLOOKUP($B264,'[1]1718  Exp_Rev Access'!$F$7:$GK$318,35,FALSE)),"",VLOOKUP($B264,'[1]1718  Exp_Rev Access'!$F$7:$GK$318,35,FALSE))</f>
        <v>36531.360000000001</v>
      </c>
      <c r="AS264" s="90">
        <f>IF(ISNA(VLOOKUP($B264,'[1]1718  Exp_Rev Access'!$F$7:$GK$318,36,FALSE)),"",VLOOKUP($B264,'[1]1718  Exp_Rev Access'!$F$7:$GK$318,36,FALSE))</f>
        <v>0</v>
      </c>
      <c r="AT264" s="90">
        <f>IF(ISNA(VLOOKUP($B264,'[1]1718  Exp_Rev Access'!$F$7:$GK$318,37,FALSE)),"",VLOOKUP($B264,'[1]1718  Exp_Rev Access'!$F$7:$GK$318,37,FALSE))</f>
        <v>0</v>
      </c>
      <c r="AU264" s="56">
        <f t="shared" si="723"/>
        <v>2424417.06</v>
      </c>
      <c r="AV264" s="93">
        <f t="shared" si="724"/>
        <v>0.60452172083571887</v>
      </c>
      <c r="AW264" s="56">
        <f t="shared" si="725"/>
        <v>9807.1156506613806</v>
      </c>
      <c r="AX264" s="90">
        <f>IF(ISNA(VLOOKUP($B264,'[1]1718  Exp_Rev Access'!$F$7:$GK$318,39,FALSE)),"",VLOOKUP($B264,'[1]1718  Exp_Rev Access'!$F$7:$GK$318,39,FALSE))</f>
        <v>0</v>
      </c>
      <c r="AY264" s="90">
        <f>IF(ISNA(VLOOKUP($B264,'[1]1718  Exp_Rev Access'!$F$7:$GK$318,40,FALSE)),"",VLOOKUP($B264,'[1]1718  Exp_Rev Access'!$F$7:$GK$318,40,FALSE))</f>
        <v>227056.07</v>
      </c>
      <c r="AZ264" s="90">
        <f>IF(ISNA(VLOOKUP($B264,'[1]1718  Exp_Rev Access'!$F$7:$GK$318,41,FALSE)),"",VLOOKUP($B264,'[1]1718  Exp_Rev Access'!$F$7:$GK$318,41,FALSE))</f>
        <v>4481.67</v>
      </c>
      <c r="BA264" s="90">
        <f>IF(ISNA(VLOOKUP($B264,'[1]1718  Exp_Rev Access'!$F$7:$GK$318,42,FALSE)),"",VLOOKUP($B264,'[1]1718  Exp_Rev Access'!$F$7:$GK$318,42,FALSE))</f>
        <v>0</v>
      </c>
      <c r="BB264" s="90">
        <f>IF(ISNA(VLOOKUP($B264,'[1]1718  Exp_Rev Access'!$F$7:$GK$318,43,FALSE)),"",VLOOKUP($B264,'[1]1718  Exp_Rev Access'!$F$7:$GK$318,43,FALSE))</f>
        <v>0</v>
      </c>
      <c r="BC264" s="90">
        <f>IF(ISNA(VLOOKUP($B264,'[1]1718  Exp_Rev Access'!$F$7:$GK$318,44,FALSE)),"",VLOOKUP($B264,'[1]1718  Exp_Rev Access'!$F$7:$GK$318,44,FALSE))</f>
        <v>134379.87</v>
      </c>
      <c r="BD264" s="90">
        <f>IF(ISNA(VLOOKUP($B264,'[1]1718  Exp_Rev Access'!$F$7:$GK$318,45,FALSE)),"",VLOOKUP($B264,'[1]1718  Exp_Rev Access'!$F$7:$GK$318,45,FALSE))</f>
        <v>0</v>
      </c>
      <c r="BE264" s="90">
        <f>IF(ISNA(VLOOKUP($B264,'[1]1718  Exp_Rev Access'!$F$7:$GK$318,46,FALSE)),"",VLOOKUP($B264,'[1]1718  Exp_Rev Access'!$F$7:$GK$318,46,FALSE))</f>
        <v>5528.83</v>
      </c>
      <c r="BF264" s="90">
        <f>IF(ISNA(VLOOKUP($B264,'[1]1718  Exp_Rev Access'!$F$7:$GK$318,47,FALSE)),"",VLOOKUP($B264,'[1]1718  Exp_Rev Access'!$F$7:$GK$318,47,FALSE))</f>
        <v>0</v>
      </c>
      <c r="BG264" s="90">
        <f>IF(ISNA(VLOOKUP($B264,'[1]1718  Exp_Rev Access'!$F$7:$GK$318,48,FALSE)),"",VLOOKUP($B264,'[1]1718  Exp_Rev Access'!$F$7:$GK$318,48,FALSE))</f>
        <v>0</v>
      </c>
      <c r="BH264" s="90">
        <f>IF(ISNA(VLOOKUP($B264,'[1]1718  Exp_Rev Access'!$F$7:$GK$318,49,FALSE)),"",VLOOKUP($B264,'[1]1718  Exp_Rev Access'!$F$7:$GK$318,49,FALSE))</f>
        <v>3554.29</v>
      </c>
      <c r="BI264" s="90">
        <f>IF(ISNA(VLOOKUP($B264,'[1]1718  Exp_Rev Access'!$F$7:$GK$318,50,FALSE)),"",VLOOKUP($B264,'[1]1718  Exp_Rev Access'!$F$7:$GK$318,50,FALSE))</f>
        <v>0</v>
      </c>
      <c r="BJ264" s="90">
        <f>IF(ISNA(VLOOKUP($B264,'[1]1718  Exp_Rev Access'!$F$7:$GK$318,51,FALSE)),"",VLOOKUP($B264,'[1]1718  Exp_Rev Access'!$F$7:$GK$318,51,FALSE))</f>
        <v>1494.28</v>
      </c>
      <c r="BK264" s="90">
        <f>IF(ISNA(VLOOKUP($B264,'[1]1718  Exp_Rev Access'!$F$7:$GK$318,52,FALSE)),"",VLOOKUP($B264,'[1]1718  Exp_Rev Access'!$F$7:$GK$318,52,FALSE))</f>
        <v>191856.67</v>
      </c>
      <c r="BL264" s="90">
        <f>IF(ISNA(VLOOKUP($B264,'[1]1718  Exp_Rev Access'!$F$7:$GK$318,53,FALSE)),"",VLOOKUP($B264,'[1]1718  Exp_Rev Access'!$F$7:$GK$318,53,FALSE))</f>
        <v>3492</v>
      </c>
      <c r="BM264" s="90">
        <f>IF(ISNA(VLOOKUP($B264,'[1]1718  Exp_Rev Access'!$F$7:$GK$318,54,FALSE)),"",VLOOKUP($B264,'[1]1718  Exp_Rev Access'!$F$7:$GK$318,54,FALSE))</f>
        <v>0</v>
      </c>
      <c r="BN264" s="90">
        <f>IF(ISNA(VLOOKUP($B264,'[1]1718  Exp_Rev Access'!$F$7:$GK$318,55,FALSE)),"",VLOOKUP($B264,'[1]1718  Exp_Rev Access'!$F$7:$GK$318,55,FALSE))</f>
        <v>0</v>
      </c>
      <c r="BO264" s="90">
        <f>IF(ISNA(VLOOKUP($B264,'[1]1718  Exp_Rev Access'!$F$7:$GK$318,56,FALSE)),"",VLOOKUP($B264,'[1]1718  Exp_Rev Access'!$F$7:$GK$318,56,FALSE))</f>
        <v>0</v>
      </c>
      <c r="BP264" s="90">
        <f>IF(ISNA(VLOOKUP($B264,'[1]1718  Exp_Rev Access'!$F$7:$GK$318,57,FALSE)),"",VLOOKUP($B264,'[1]1718  Exp_Rev Access'!$F$7:$GK$318,57,FALSE))</f>
        <v>0</v>
      </c>
      <c r="BQ264" s="90">
        <f>IF(ISNA(VLOOKUP($B264,'[1]1718  Exp_Rev Access'!$F$7:$GK$318,58,FALSE)),"",VLOOKUP($B264,'[1]1718  Exp_Rev Access'!$F$7:$GK$318,58,FALSE))</f>
        <v>320</v>
      </c>
      <c r="BR264" s="90">
        <f>IF(ISNA(VLOOKUP($B264,'[1]1718  Exp_Rev Access'!$F$7:$GK$318,59,FALSE)),"",VLOOKUP($B264,'[1]1718  Exp_Rev Access'!$F$7:$GK$318,59,FALSE))</f>
        <v>0</v>
      </c>
      <c r="BS264" s="90">
        <f>IF(ISNA(VLOOKUP($B264,'[1]1718  Exp_Rev Access'!$F$7:$GK$318,60,FALSE)),"",VLOOKUP($B264,'[1]1718  Exp_Rev Access'!$F$7:$GK$318,60,FALSE))</f>
        <v>0</v>
      </c>
      <c r="BT264" s="90">
        <f>IF(ISNA(VLOOKUP($B264,'[1]1718  Exp_Rev Access'!$F$7:$GK$318,61,FALSE)),"",VLOOKUP($B264,'[1]1718  Exp_Rev Access'!$F$7:$GK$318,61,FALSE))</f>
        <v>0</v>
      </c>
      <c r="BU264" s="90">
        <f>IF(ISNA(VLOOKUP($B264,'[1]1718  Exp_Rev Access'!$F$7:$GK$318,62,FALSE)),"",VLOOKUP($B264,'[1]1718  Exp_Rev Access'!$F$7:$GK$318,62,FALSE))</f>
        <v>0</v>
      </c>
      <c r="BV264" s="56">
        <f t="shared" si="571"/>
        <v>572163.68000000005</v>
      </c>
      <c r="BW264" s="92">
        <f t="shared" si="726"/>
        <v>0.14266743875878254</v>
      </c>
      <c r="BX264" s="71">
        <f t="shared" si="727"/>
        <v>2314.4843655191944</v>
      </c>
      <c r="BY264" s="90">
        <f>IF(ISNA(VLOOKUP($B264,'[1]1718  Exp_Rev Access'!$F$7:$GK$318,64,FALSE)),"",VLOOKUP($B264,'[1]1718  Exp_Rev Access'!$F$7:$GK$318,64,FALSE))</f>
        <v>0</v>
      </c>
      <c r="BZ264" s="90">
        <f>IF(ISNA(VLOOKUP($B264,'[1]1718  Exp_Rev Access'!$F$7:$GK$318,65,FALSE)),"",VLOOKUP($B264,'[1]1718  Exp_Rev Access'!$F$7:$GK$318,65,FALSE))</f>
        <v>163383.32999999999</v>
      </c>
      <c r="CA264" s="90">
        <f>IF(ISNA(VLOOKUP($B264,'[1]1718  Exp_Rev Access'!$F$7:$GK$318,66,FALSE)),"",VLOOKUP($B264,'[1]1718  Exp_Rev Access'!$F$7:$GK$318,66,FALSE))</f>
        <v>8543.26</v>
      </c>
      <c r="CB264" s="90">
        <f>IF(ISNA(VLOOKUP($B264,'[1]1718  Exp_Rev Access'!$F$7:$GK$318,67,FALSE)),"",VLOOKUP($B264,'[1]1718  Exp_Rev Access'!$F$7:$GK$318,67,FALSE))</f>
        <v>0</v>
      </c>
      <c r="CC264" s="90">
        <f>IF(ISNA(VLOOKUP($B264,'[1]1718  Exp_Rev Access'!$F$7:$GK$318,68,FALSE)),"",VLOOKUP($B264,'[1]1718  Exp_Rev Access'!$F$7:$GK$318,68,FALSE))</f>
        <v>54150.59</v>
      </c>
      <c r="CD264" s="90">
        <f>IF(ISNA(VLOOKUP($B264,'[1]1718  Exp_Rev Access'!$F$7:$GK$318,69,FALSE)),"",VLOOKUP($B264,'[1]1718  Exp_Rev Access'!$F$7:$GK$318,69,FALSE))</f>
        <v>0</v>
      </c>
      <c r="CE264" s="56">
        <f t="shared" si="566"/>
        <v>226077.18</v>
      </c>
      <c r="CF264" s="92">
        <f t="shared" si="591"/>
        <v>5.6371722567934143E-2</v>
      </c>
      <c r="CG264" s="78">
        <f t="shared" si="592"/>
        <v>914.5147040977306</v>
      </c>
      <c r="CH264" s="90">
        <f>IF(ISNA(VLOOKUP($B264,'[1]1718  Exp_Rev Access'!$F$7:$GK$318,$CH$2,FALSE)),"",VLOOKUP($B264,'[1]1718  Exp_Rev Access'!$F$7:$GK$318,$CH$2,FALSE))</f>
        <v>0</v>
      </c>
      <c r="CI264" s="90">
        <f>IF(ISNA(VLOOKUP($B264,'[1]1718  Exp_Rev Access'!$F$7:$GK$318,$CI$2,FALSE)),"",VLOOKUP($B264,'[1]1718  Exp_Rev Access'!$F$7:$GK$318,$CI$2,FALSE))</f>
        <v>0</v>
      </c>
      <c r="CJ264" s="90">
        <f>IF(ISNA(VLOOKUP($B264,'[1]1718  Exp_Rev Access'!$F$7:$GK$318,$CJ$2,FALSE)),"",VLOOKUP($B264,'[1]1718  Exp_Rev Access'!$F$7:$GK$318,$CJ$2,FALSE))</f>
        <v>0</v>
      </c>
      <c r="CK264" s="90">
        <f>IF(ISNA(VLOOKUP($B264,'[1]1718  Exp_Rev Access'!$F$7:$GK$318,$CK$2,FALSE)),"",VLOOKUP($B264,'[1]1718  Exp_Rev Access'!$F$7:$GK$318,$CK$2,FALSE))</f>
        <v>0</v>
      </c>
      <c r="CL264" s="90">
        <f>IF(ISNA(VLOOKUP($B264,'[1]1718  Exp_Rev Access'!$F$7:$GK$318,$CL$2,FALSE)),"",VLOOKUP($B264,'[1]1718  Exp_Rev Access'!$F$7:$GK$318,$CL$2,FALSE))</f>
        <v>0</v>
      </c>
      <c r="CM264" s="90">
        <f>IF(ISNA(VLOOKUP($B264,'[1]1718  Exp_Rev Access'!$F$7:$GK$318,$CM$2,FALSE)),"",VLOOKUP($B264,'[1]1718  Exp_Rev Access'!$F$7:$GK$318,$CM$2,FALSE))</f>
        <v>0</v>
      </c>
      <c r="CN264" s="90">
        <f>IF(ISNA(VLOOKUP($B264,'[1]1718  Exp_Rev Access'!$F$7:$GK$318,$CN$2,FALSE)),"",VLOOKUP($B264,'[1]1718  Exp_Rev Access'!$F$7:$GK$318,$CN$2,FALSE))</f>
        <v>0</v>
      </c>
      <c r="CO264" s="90">
        <f>IF(ISNA(VLOOKUP($B264,'[1]1718  Exp_Rev Access'!$F$7:$GK$318,$CO$2,FALSE)),"",VLOOKUP($B264,'[1]1718  Exp_Rev Access'!$F$7:$GK$318,$CO$2,FALSE))</f>
        <v>0</v>
      </c>
      <c r="CP264" s="90">
        <f>IF(ISNA(VLOOKUP($B264,'[1]1718  Exp_Rev Access'!$F$7:$GK$318,$CP$2,FALSE)),"",VLOOKUP($B264,'[1]1718  Exp_Rev Access'!$F$7:$GK$318,$CP$2,FALSE))</f>
        <v>0</v>
      </c>
      <c r="CQ264" s="90">
        <f>IF(ISNA(VLOOKUP($B264,'[1]1718  Exp_Rev Access'!$F$7:$GK$318,$CQ$2,FALSE)),"",VLOOKUP($B264,'[1]1718  Exp_Rev Access'!$F$7:$GK$318,$CQ$2,FALSE))</f>
        <v>59898.58</v>
      </c>
      <c r="CR264" s="90">
        <f>IF(ISNA(VLOOKUP($B264,'[1]1718  Exp_Rev Access'!$F$7:$GK$318,$CR$2,FALSE)),"",VLOOKUP($B264,'[1]1718  Exp_Rev Access'!$F$7:$GK$318,$CR$2,FALSE))</f>
        <v>0</v>
      </c>
      <c r="CS264" s="90">
        <f>IF(ISNA(VLOOKUP($B264,'[1]1718  Exp_Rev Access'!$F$7:$GK$318,$CS$2,FALSE)),"",VLOOKUP($B264,'[1]1718  Exp_Rev Access'!$F$7:$GK$318,$CS$2,FALSE))</f>
        <v>0</v>
      </c>
      <c r="CT264" s="90">
        <f>IF(ISNA(VLOOKUP($B264,'[1]1718  Exp_Rev Access'!$F$7:$GK$318,$CT$2,FALSE)),"",VLOOKUP($B264,'[1]1718  Exp_Rev Access'!$F$7:$GK$318,$CT$2,FALSE))</f>
        <v>0</v>
      </c>
      <c r="CU264" s="90">
        <f>IF(ISNA(VLOOKUP($B264,'[1]1718  Exp_Rev Access'!$F$7:$GK$318,$CU$2,FALSE)),"",VLOOKUP($B264,'[1]1718  Exp_Rev Access'!$F$7:$GK$318,$CU$2,FALSE))</f>
        <v>124957.57</v>
      </c>
      <c r="CV264" s="90">
        <f>IF(ISNA(VLOOKUP($B264,'[1]1718  Exp_Rev Access'!$F$7:$GK$318,$CV$2,FALSE)),"",VLOOKUP($B264,'[1]1718  Exp_Rev Access'!$F$7:$GK$318,$CV$2,FALSE))</f>
        <v>9705.75</v>
      </c>
      <c r="CW264" s="90">
        <f>IF(ISNA(VLOOKUP($B264,'[1]1718  Exp_Rev Access'!$F$7:$GK$318,$CW$2,FALSE)),"",VLOOKUP($B264,'[1]1718  Exp_Rev Access'!$F$7:$GK$318,$CW$2,FALSE))</f>
        <v>0</v>
      </c>
      <c r="CX264" s="90">
        <f>IF(ISNA(VLOOKUP($B264,'[1]1718  Exp_Rev Access'!$F$7:$GK$318,$CX$2,FALSE)),"",VLOOKUP($B264,'[1]1718  Exp_Rev Access'!$F$7:$GK$318,$CX$2,FALSE))</f>
        <v>0</v>
      </c>
      <c r="CY264" s="90">
        <f>IF(ISNA(VLOOKUP($B264,'[1]1718  Exp_Rev Access'!$F$7:$GK$318,$CY$2,FALSE)),"",VLOOKUP($B264,'[1]1718  Exp_Rev Access'!$F$7:$GK$318,$CY$2,FALSE))</f>
        <v>0</v>
      </c>
      <c r="CZ264" s="90">
        <f>IF(ISNA(VLOOKUP($B264,'[1]1718  Exp_Rev Access'!$F$7:$GK$318,$CZ$2,FALSE)),"",VLOOKUP($B264,'[1]1718  Exp_Rev Access'!$F$7:$GK$318,$CZ$2,FALSE))</f>
        <v>0</v>
      </c>
      <c r="DA264" s="90">
        <f>IF(ISNA(VLOOKUP($B264,'[1]1718  Exp_Rev Access'!$F$7:$GK$318,$DA$2,FALSE)),"",VLOOKUP($B264,'[1]1718  Exp_Rev Access'!$F$7:$GK$318,$DA$2,FALSE))</f>
        <v>0</v>
      </c>
      <c r="DB264" s="90">
        <f>IF(ISNA(VLOOKUP($B264,'[1]1718  Exp_Rev Access'!$F$7:$GK$318,$DB$2,FALSE)),"",VLOOKUP($B264,'[1]1718  Exp_Rev Access'!$F$7:$GK$318,$DB$2,FALSE))</f>
        <v>0</v>
      </c>
      <c r="DC264" s="90">
        <f>IF(ISNA(VLOOKUP($B264,'[1]1718  Exp_Rev Access'!$F$7:$GK$318,$DC$2,FALSE)),"",VLOOKUP($B264,'[1]1718  Exp_Rev Access'!$F$7:$GK$318,$DC$2,FALSE))</f>
        <v>0</v>
      </c>
      <c r="DD264" s="90">
        <f>IF(ISNA(VLOOKUP($B264,'[1]1718  Exp_Rev Access'!$F$7:$GK$318,$DD$2,FALSE)),"",VLOOKUP($B264,'[1]1718  Exp_Rev Access'!$F$7:$GK$318,$DD$2,FALSE))</f>
        <v>0</v>
      </c>
      <c r="DE264" s="90">
        <f>IF(ISNA(VLOOKUP($B264,'[1]1718  Exp_Rev Access'!$F$7:$GK$318,$DE$2,FALSE)),"",VLOOKUP($B264,'[1]1718  Exp_Rev Access'!$F$7:$GK$318,$DE$2,FALSE))</f>
        <v>0</v>
      </c>
      <c r="DF264" s="90">
        <f>IF(ISNA(VLOOKUP($B264,'[1]1718  Exp_Rev Access'!$F$7:$GK$318,$DF$2,FALSE)),"",VLOOKUP($B264,'[1]1718  Exp_Rev Access'!$F$7:$GK$318,$DF$2,FALSE))</f>
        <v>0</v>
      </c>
      <c r="DG264" s="90">
        <f>IF(ISNA(VLOOKUP($B264,'[1]1718  Exp_Rev Access'!$F$7:$GK$318,$DG$2,FALSE)),"",VLOOKUP($B264,'[1]1718  Exp_Rev Access'!$F$7:$GK$318,$DG$2,FALSE))</f>
        <v>0</v>
      </c>
      <c r="DH264" s="90">
        <f>IF(ISNA(VLOOKUP($B264,'[1]1718  Exp_Rev Access'!$F$7:$GK$318,$DH$2,FALSE)),"",VLOOKUP($B264,'[1]1718  Exp_Rev Access'!$F$7:$GK$318,$DH$2,FALSE))</f>
        <v>0</v>
      </c>
      <c r="DI264" s="90">
        <f>IF(ISNA(VLOOKUP($B264,'[1]1718  Exp_Rev Access'!$F$7:$GK$318,$DI$2,FALSE)),"",VLOOKUP($B264,'[1]1718  Exp_Rev Access'!$F$7:$GK$318,$DI$2,FALSE))</f>
        <v>67172.160000000003</v>
      </c>
      <c r="DJ264" s="90">
        <f>IF(ISNA(VLOOKUP($B264,'[1]1718  Exp_Rev Access'!$F$7:$GK$318,$DJ$2,FALSE)),"",VLOOKUP($B264,'[1]1718  Exp_Rev Access'!$F$7:$GK$318,$DJ$2,FALSE))</f>
        <v>0</v>
      </c>
      <c r="DK264" s="90">
        <f>IF(ISNA(VLOOKUP($B264,'[1]1718  Exp_Rev Access'!$F$7:$GK$318,$DK$2,FALSE)),"",VLOOKUP($B264,'[1]1718  Exp_Rev Access'!$F$7:$GK$318,$DK$2,FALSE))</f>
        <v>0</v>
      </c>
      <c r="DL264" s="90">
        <f>IF(ISNA(VLOOKUP($B264,'[1]1718  Exp_Rev Access'!$F$7:$GK$318,$DL$2,FALSE)),"",VLOOKUP($B264,'[1]1718  Exp_Rev Access'!$F$7:$GK$318,$DL$2,FALSE))</f>
        <v>0</v>
      </c>
      <c r="DM264" s="90">
        <f>IF(ISNA(VLOOKUP($B264,'[1]1718  Exp_Rev Access'!$F$7:$GK$318,$DM$2,FALSE)),"",VLOOKUP($B264,'[1]1718  Exp_Rev Access'!$F$7:$GK$318,$DM$2,FALSE))</f>
        <v>0</v>
      </c>
      <c r="DN264" s="90">
        <f>IF(ISNA(VLOOKUP($B264,'[1]1718  Exp_Rev Access'!$F$7:$GK$318,$DN$2,FALSE)),"",VLOOKUP($B264,'[1]1718  Exp_Rev Access'!$F$7:$GK$318,$DN$2,FALSE))</f>
        <v>0</v>
      </c>
      <c r="DO264" s="90">
        <f>IF(ISNA(VLOOKUP($B264,'[1]1718  Exp_Rev Access'!$F$7:$GK$318,$DO$2,FALSE)),"",VLOOKUP($B264,'[1]1718  Exp_Rev Access'!$F$7:$GK$318,$DO$2,FALSE))</f>
        <v>0</v>
      </c>
      <c r="DP264" s="90">
        <f>IF(ISNA(VLOOKUP($B264,'[1]1718  Exp_Rev Access'!$F$7:$GK$318,$DP$2,FALSE)),"",VLOOKUP($B264,'[1]1718  Exp_Rev Access'!$F$7:$GK$318,$DP$2,FALSE))</f>
        <v>0</v>
      </c>
      <c r="DQ264" s="90">
        <f>IF(ISNA(VLOOKUP($B264,'[1]1718  Exp_Rev Access'!$F$7:$GK$318,$DQ$2,FALSE)),"",VLOOKUP($B264,'[1]1718  Exp_Rev Access'!$F$7:$GK$318,$DQ$2,FALSE))</f>
        <v>0</v>
      </c>
      <c r="DR264" s="90">
        <f>IF(ISNA(VLOOKUP($B264,'[1]1718  Exp_Rev Access'!$F$7:$GK$318,$DR$2,FALSE)),"",VLOOKUP($B264,'[1]1718  Exp_Rev Access'!$F$7:$GK$318,$DR$2,FALSE))</f>
        <v>0</v>
      </c>
      <c r="DS264" s="90">
        <f>IF(ISNA(VLOOKUP($B264,'[1]1718  Exp_Rev Access'!$F$7:$GK$318,$DS$2,FALSE)),"",VLOOKUP($B264,'[1]1718  Exp_Rev Access'!$F$7:$GK$318,$DS$2,FALSE))</f>
        <v>0</v>
      </c>
      <c r="DT264" s="90">
        <f>IF(ISNA(VLOOKUP($B264,'[1]1718  Exp_Rev Access'!$F$7:$GK$318,$DT$2,FALSE)),"",VLOOKUP($B264,'[1]1718  Exp_Rev Access'!$F$7:$GK$318,$DT$2,FALSE))</f>
        <v>0</v>
      </c>
      <c r="DU264" s="90">
        <f>IF(ISNA(VLOOKUP($B264,'[1]1718  Exp_Rev Access'!$F$7:$GK$318,$DU$2,FALSE)),"",VLOOKUP($B264,'[1]1718  Exp_Rev Access'!$F$7:$GK$318,$DU$2,FALSE))</f>
        <v>0</v>
      </c>
      <c r="DV264" s="90">
        <f>IF(ISNA(VLOOKUP($B264,'[1]1718  Exp_Rev Access'!$F$7:$GK$318,$DV$2,FALSE)),"",VLOOKUP($B264,'[1]1718  Exp_Rev Access'!$F$7:$GK$318,$DV$2,FALSE))</f>
        <v>0</v>
      </c>
      <c r="DW264" s="90">
        <f>IF(ISNA(VLOOKUP($B264,'[1]1718  Exp_Rev Access'!$F$7:$GK$318,$DW$2,FALSE)),"",VLOOKUP($B264,'[1]1718  Exp_Rev Access'!$F$7:$GK$318,$DW$2,FALSE))</f>
        <v>0</v>
      </c>
      <c r="DX264" s="90">
        <f>IF(ISNA(VLOOKUP($B264,'[1]1718  Exp_Rev Access'!$F$7:$GK$318,$DX$2,FALSE)),"",VLOOKUP($B264,'[1]1718  Exp_Rev Access'!$F$7:$GK$318,$DX$2,FALSE))</f>
        <v>0</v>
      </c>
      <c r="DY264" s="90">
        <f>IF(ISNA(VLOOKUP($B264,'[1]1718  Exp_Rev Access'!$F$7:$GK$318,$DY$2,FALSE)),"",VLOOKUP($B264,'[1]1718  Exp_Rev Access'!$F$7:$GK$318,$DY$2,FALSE))</f>
        <v>5572.78</v>
      </c>
      <c r="DZ264" s="90">
        <f>IF(ISNA(VLOOKUP($B264,'[1]1718  Exp_Rev Access'!$F$7:$GK$318,$DZ$2,FALSE)),"",VLOOKUP($B264,'[1]1718  Exp_Rev Access'!$F$7:$GK$318,$DZ$2,FALSE))</f>
        <v>0</v>
      </c>
      <c r="EA264" s="90">
        <f>IF(ISNA(VLOOKUP($B264,'[1]1718  Exp_Rev Access'!$F$7:$GK$318,$EA$2,FALSE)),"",VLOOKUP($B264,'[1]1718  Exp_Rev Access'!$F$7:$GK$318,$EA$2,FALSE))</f>
        <v>0</v>
      </c>
      <c r="EB264" s="90">
        <f>IF(ISNA(VLOOKUP($B264,'[1]1718  Exp_Rev Access'!$F$7:$GK$318,$EB$2,FALSE)),"",VLOOKUP($B264,'[1]1718  Exp_Rev Access'!$F$7:$GK$318,$EB$2,FALSE))</f>
        <v>0</v>
      </c>
      <c r="EC264" s="90">
        <f>IF(ISNA(VLOOKUP($B264,'[1]1718  Exp_Rev Access'!$F$7:$GK$318,$EC$2,FALSE)),"",VLOOKUP($B264,'[1]1718  Exp_Rev Access'!$F$7:$GK$318,$EC$2,FALSE))</f>
        <v>0</v>
      </c>
      <c r="ED264" s="90">
        <f>IF(ISNA(VLOOKUP($B264,'[1]1718  Exp_Rev Access'!$F$7:$GK$318,$ED$2,FALSE)),"",VLOOKUP($B264,'[1]1718  Exp_Rev Access'!$F$7:$GK$318,$ED$2,FALSE))</f>
        <v>0</v>
      </c>
      <c r="EE264" s="90">
        <f>IF(ISNA(VLOOKUP($B264,'[1]1718  Exp_Rev Access'!$F$7:$GK$318,$EE$2,FALSE)),"",VLOOKUP($B264,'[1]1718  Exp_Rev Access'!$F$7:$GK$318,$EE$2,FALSE))</f>
        <v>0</v>
      </c>
      <c r="EF264" s="90">
        <f>IF(ISNA(VLOOKUP($B264,'[1]1718  Exp_Rev Access'!$F$7:$GK$318,$EF$2,FALSE)),"",VLOOKUP($B264,'[1]1718  Exp_Rev Access'!$F$7:$GK$318,$EF$2,FALSE))</f>
        <v>0</v>
      </c>
      <c r="EG264" s="90">
        <f>IF(ISNA(VLOOKUP($B264,'[1]1718  Exp_Rev Access'!$F$7:$GK$318,$EG$2,FALSE)),"",VLOOKUP($B264,'[1]1718  Exp_Rev Access'!$F$7:$GK$318,$EG$2,FALSE))</f>
        <v>16999</v>
      </c>
      <c r="EH264" s="90">
        <f>IF(ISNA(VLOOKUP($B264,'[1]1718  Exp_Rev Access'!$F$7:$GK$318,$EH$2,FALSE)),"",VLOOKUP($B264,'[1]1718  Exp_Rev Access'!$F$7:$GK$318,$EH$2,FALSE))</f>
        <v>0</v>
      </c>
      <c r="EI264" s="90">
        <f>IF(ISNA(VLOOKUP($B264,'[1]1718  Exp_Rev Access'!$F$7:$GK$318,$EI$2,FALSE)),"",VLOOKUP($B264,'[1]1718  Exp_Rev Access'!$F$7:$GK$318,$EI$2,FALSE))</f>
        <v>0</v>
      </c>
      <c r="EJ264" s="90">
        <f>IF(ISNA(VLOOKUP($B264,'[1]1718  Exp_Rev Access'!$F$7:$GK$318,$EJ$2,FALSE)),"",VLOOKUP($B264,'[1]1718  Exp_Rev Access'!$F$7:$GK$318,$EJ$2,FALSE))</f>
        <v>0</v>
      </c>
      <c r="EK264" s="90">
        <f>IF(ISNA(VLOOKUP($B264,'[1]1718  Exp_Rev Access'!$F$7:$GK$318,$EK$2,FALSE)),"",VLOOKUP($B264,'[1]1718  Exp_Rev Access'!$F$7:$GK$318,$EK$2,FALSE))</f>
        <v>0</v>
      </c>
      <c r="EL264" s="90">
        <f>IF(ISNA(VLOOKUP($B264,'[1]1718  Exp_Rev Access'!$F$7:$GK$318,$EL$2,FALSE)),"",VLOOKUP($B264,'[1]1718  Exp_Rev Access'!$F$7:$GK$318,$EL$2,FALSE))</f>
        <v>0</v>
      </c>
      <c r="EM264" s="90">
        <f>IF(ISNA(VLOOKUP($B264,'[1]1718  Exp_Rev Access'!$F$7:$GK$318,$EM$2,FALSE)),"",VLOOKUP($B264,'[1]1718  Exp_Rev Access'!$F$7:$GK$318,$EM$2,FALSE))</f>
        <v>0</v>
      </c>
      <c r="EN264" s="90">
        <f>IF(ISNA(VLOOKUP($B264,'[1]1718  Exp_Rev Access'!$F$7:$GK$318,$EN$2,FALSE)),"",VLOOKUP($B264,'[1]1718  Exp_Rev Access'!$F$7:$GK$318,$EN$2,FALSE))</f>
        <v>0</v>
      </c>
      <c r="EO264" s="90">
        <f>IF(ISNA(VLOOKUP($B264,'[1]1718  Exp_Rev Access'!$F$7:$GK$318,$EO$2,FALSE)),"",VLOOKUP($B264,'[1]1718  Exp_Rev Access'!$F$7:$GK$318,$EO$2,FALSE))</f>
        <v>0</v>
      </c>
      <c r="EP264" s="90">
        <f>IF(ISNA(VLOOKUP($B264,'[1]1718  Exp_Rev Access'!$F$7:$GK$318,$EP$2,FALSE)),"",VLOOKUP($B264,'[1]1718  Exp_Rev Access'!$F$7:$GK$318,$EP$2,FALSE))</f>
        <v>0</v>
      </c>
      <c r="EQ264" s="90">
        <f>IF(ISNA(VLOOKUP($B264,'[1]1718  Exp_Rev Access'!$F$7:$GK$318,$EQ$2,FALSE)),"",VLOOKUP($B264,'[1]1718  Exp_Rev Access'!$F$7:$GK$318,$EQ$2,FALSE))</f>
        <v>0</v>
      </c>
      <c r="ER264" s="90">
        <f>IF(ISNA(VLOOKUP($B264,'[1]1718  Exp_Rev Access'!$F$7:$GK$318,$ER$2,FALSE)),"",VLOOKUP($B264,'[1]1718  Exp_Rev Access'!$F$7:$GK$318,$ER$2,FALSE))</f>
        <v>0</v>
      </c>
      <c r="ES264" s="90">
        <f>IF(ISNA(VLOOKUP($B264,'[1]1718  Exp_Rev Access'!$F$7:$GK$318,$ES$2,FALSE)),"",VLOOKUP($B264,'[1]1718  Exp_Rev Access'!$F$7:$GK$318,$ES$2,FALSE))</f>
        <v>0</v>
      </c>
      <c r="ET264" s="90">
        <f>IF(ISNA(VLOOKUP($B264,'[1]1718  Exp_Rev Access'!$F$7:$GK$318,$ET$2,FALSE)),"",VLOOKUP($B264,'[1]1718  Exp_Rev Access'!$F$7:$GK$318,$ET$2,FALSE))</f>
        <v>0</v>
      </c>
      <c r="EU264" s="90">
        <f>IF(ISNA(VLOOKUP($B264,'[1]1718  Exp_Rev Access'!$F$7:$GK$318,$EU$2,FALSE)),"",VLOOKUP($B264,'[1]1718  Exp_Rev Access'!$F$7:$GK$318,$EU$2,FALSE))</f>
        <v>0</v>
      </c>
      <c r="EV264" s="90">
        <f>IF(ISNA(VLOOKUP($B264,'[1]1718  Exp_Rev Access'!$F$7:$GK$318,$EV$2,FALSE)),"",VLOOKUP($B264,'[1]1718  Exp_Rev Access'!$F$7:$GK$318,$EV$2,FALSE))</f>
        <v>2628.69</v>
      </c>
      <c r="EW264" s="90">
        <f>IF(ISNA(VLOOKUP($B264,'[1]1718  Exp_Rev Access'!$F$7:$GK$318,$EW$2,FALSE)),"",VLOOKUP($B264,'[1]1718  Exp_Rev Access'!$F$7:$GK$318,$EW$2,FALSE))</f>
        <v>0</v>
      </c>
      <c r="EX264" s="90">
        <f>IF(ISNA(VLOOKUP($B264,'[1]1718  Exp_Rev Access'!$F$7:$GK$318,$EX$2,FALSE)),"",VLOOKUP($B264,'[1]1718  Exp_Rev Access'!$F$7:$GK$318,$EX$2,FALSE))</f>
        <v>0</v>
      </c>
      <c r="EY264" s="90">
        <f>IF(ISNA(VLOOKUP($B264,'[1]1718  Exp_Rev Access'!$F$7:$GK$318,$EY$2,FALSE)),"",VLOOKUP($B264,'[1]1718  Exp_Rev Access'!$F$7:$GK$318,$EY$2,FALSE))</f>
        <v>0</v>
      </c>
      <c r="EZ264" s="90">
        <f>IF(ISNA(VLOOKUP($B264,'[1]1718  Exp_Rev Access'!$F$7:$GK$318,$EZ$2,FALSE)),"",VLOOKUP($B264,'[1]1718  Exp_Rev Access'!$F$7:$GK$318,$EZ$2,FALSE))</f>
        <v>0</v>
      </c>
      <c r="FA264" s="90">
        <f>IF(ISNA(VLOOKUP($B264,'[1]1718  Exp_Rev Access'!$F$7:$GK$318,$FA$2,FALSE)),"",VLOOKUP($B264,'[1]1718  Exp_Rev Access'!$F$7:$GK$318,$FA$2,FALSE))</f>
        <v>0</v>
      </c>
      <c r="FB264" s="90">
        <f>IF(ISNA(VLOOKUP($B264,'[1]1718  Exp_Rev Access'!$F$7:$GK$318,$FB$2,FALSE)),"",VLOOKUP($B264,'[1]1718  Exp_Rev Access'!$F$7:$GK$318,$FB$2,FALSE))</f>
        <v>0</v>
      </c>
      <c r="FC264" s="90">
        <f>IF(ISNA(VLOOKUP($B264,'[1]1718  Exp_Rev Access'!$F$7:$GK$318,$FC$2,FALSE)),"",VLOOKUP($B264,'[1]1718  Exp_Rev Access'!$F$7:$GK$318,$FC$2,FALSE))</f>
        <v>0</v>
      </c>
      <c r="FD264" s="90">
        <f>IF(ISNA(VLOOKUP($B264,'[1]1718  Exp_Rev Access'!$F$7:$GK$318,$FD$2,FALSE)),"",VLOOKUP($B264,'[1]1718  Exp_Rev Access'!$F$7:$GK$318,$FD$2,FALSE))</f>
        <v>0</v>
      </c>
      <c r="FE264" s="90">
        <f>IF(ISNA(VLOOKUP($B264,'[1]1718  Exp_Rev Access'!$F$7:$GK$318,$FE$2,FALSE)),"",VLOOKUP($B264,'[1]1718  Exp_Rev Access'!$F$7:$GK$318,$FE$2,FALSE))</f>
        <v>0</v>
      </c>
      <c r="FF264" s="90">
        <f>IF(ISNA(VLOOKUP($B264,'[1]1718  Exp_Rev Access'!$F$7:$GK$318,$FF$2,FALSE)),"",VLOOKUP($B264,'[1]1718  Exp_Rev Access'!$F$7:$GK$318,$FF$2,FALSE))</f>
        <v>0</v>
      </c>
      <c r="FG264" s="90">
        <f>IF(ISNA(VLOOKUP($B264,'[1]1718  Exp_Rev Access'!$F$7:$GK$318,$FG$2,FALSE)),"",VLOOKUP($B264,'[1]1718  Exp_Rev Access'!$F$7:$GK$318,$FG$2,FALSE))</f>
        <v>0</v>
      </c>
      <c r="FH264" s="90">
        <f>IF(ISNA(VLOOKUP($B264,'[1]1718  Exp_Rev Access'!$F$7:$GK$318,$FH$2,FALSE)),"",VLOOKUP($B264,'[1]1718  Exp_Rev Access'!$F$7:$GK$318,$FH$2,FALSE))</f>
        <v>0</v>
      </c>
      <c r="FI264" s="90">
        <f>IF(ISNA(VLOOKUP($B264,'[1]1718  Exp_Rev Access'!$F$7:$GK$318,$FI$2,FALSE)),"",VLOOKUP($B264,'[1]1718  Exp_Rev Access'!$F$7:$GK$318,$FI$2,FALSE))</f>
        <v>0</v>
      </c>
      <c r="FJ264" s="90">
        <f>IF(ISNA(VLOOKUP($B264,'[1]1718  Exp_Rev Access'!$F$7:$GK$318,$FJ$2,FALSE)),"",VLOOKUP($B264,'[1]1718  Exp_Rev Access'!$F$7:$GK$318,$FJ$2,FALSE))</f>
        <v>0</v>
      </c>
      <c r="FK264" s="90">
        <f>IF(ISNA(VLOOKUP($B264,'[1]1718  Exp_Rev Access'!$F$7:$GK$318,$FK$2,FALSE)),"",VLOOKUP($B264,'[1]1718  Exp_Rev Access'!$F$7:$GK$318,$FK$2,FALSE))</f>
        <v>0</v>
      </c>
      <c r="FL264" s="90">
        <f>IF(ISNA(VLOOKUP($B264,'[1]1718  Exp_Rev Access'!$F$7:$GK$318,$FL$2,FALSE)),"",VLOOKUP($B264,'[1]1718  Exp_Rev Access'!$F$7:$GK$318,$FL$2,FALSE))</f>
        <v>0</v>
      </c>
      <c r="FM264" s="90">
        <f>IF(ISNA(VLOOKUP($B264,'[1]1718  Exp_Rev Access'!$F$7:$GK$318,$FM$2,FALSE)),"",VLOOKUP($B264,'[1]1718  Exp_Rev Access'!$F$7:$GK$318,$FM$2,FALSE))</f>
        <v>0</v>
      </c>
      <c r="FN264" s="90">
        <f>IF(ISNA(VLOOKUP($B264,'[1]1718  Exp_Rev Access'!$F$7:$GK$318,$FN$2,FALSE)),"",VLOOKUP($B264,'[1]1718  Exp_Rev Access'!$F$7:$GK$318,$FN$2,FALSE))</f>
        <v>0</v>
      </c>
      <c r="FO264" s="90">
        <f>IF(ISNA(VLOOKUP($B264,'[1]1718  Exp_Rev Access'!$F$7:$GK$318,$FO$2,FALSE)),"",VLOOKUP($B264,'[1]1718  Exp_Rev Access'!$F$7:$GK$318,$FO$2,FALSE))</f>
        <v>0</v>
      </c>
      <c r="FP264" s="90">
        <f>IF(ISNA(VLOOKUP($B264,'[1]1718  Exp_Rev Access'!$F$7:$GK$318,$FP$2,FALSE)),"",VLOOKUP($B264,'[1]1718  Exp_Rev Access'!$F$7:$GK$318,$FP$2,FALSE))</f>
        <v>0</v>
      </c>
      <c r="FQ264" s="90">
        <f>IF(ISNA(VLOOKUP($B264,'[1]1718  Exp_Rev Access'!$F$7:$GK$318,$FQ$2,FALSE)),"",VLOOKUP($B264,'[1]1718  Exp_Rev Access'!$F$7:$GK$318,$FQ$2,FALSE))</f>
        <v>0</v>
      </c>
      <c r="FR264" s="90">
        <f>IF(ISNA(VLOOKUP($B264,'[1]1718  Exp_Rev Access'!$F$7:$GK$318,$FR$2,FALSE)),"",VLOOKUP($B264,'[1]1718  Exp_Rev Access'!$F$7:$GK$318,$FR$2,FALSE))</f>
        <v>8093.69</v>
      </c>
      <c r="FS264" s="56">
        <f t="shared" si="728"/>
        <v>295028.22000000003</v>
      </c>
      <c r="FT264" s="92">
        <f t="shared" si="729"/>
        <v>7.3564474607969915E-2</v>
      </c>
      <c r="FU264" s="94">
        <f t="shared" si="730"/>
        <v>1193.4315763925408</v>
      </c>
      <c r="FV264" s="95">
        <f>IF(ISNA(VLOOKUP($B264,'[1]1718  Exp_Rev Access'!$F$7:$GK$318,$FV$2,FALSE)),"",VLOOKUP($B264,'[1]1718  Exp_Rev Access'!$F$7:$GK$318,$FV$2,FALSE))</f>
        <v>0</v>
      </c>
      <c r="FW264" s="95">
        <f>IF(ISNA(VLOOKUP($B264,'[1]1718  Exp_Rev Access'!$F$7:$GK$318,$FW$2,FALSE)),"",VLOOKUP($B264,'[1]1718  Exp_Rev Access'!$F$7:$GK$318,$FW$2,FALSE))</f>
        <v>0</v>
      </c>
      <c r="FX264" s="95">
        <f>IF(ISNA(VLOOKUP($B264,'[1]1718  Exp_Rev Access'!$F$7:$GK$318,$FX$2,FALSE)),"",VLOOKUP($B264,'[1]1718  Exp_Rev Access'!$F$7:$GK$318,$FX$2,FALSE))</f>
        <v>0</v>
      </c>
      <c r="FY264" s="95">
        <f>IF(ISNA(VLOOKUP($B264,'[1]1718  Exp_Rev Access'!$F$7:$GK$318,$FY$2,FALSE)),"",VLOOKUP($B264,'[1]1718  Exp_Rev Access'!$F$7:$GK$318,$FY$2,FALSE))</f>
        <v>0</v>
      </c>
      <c r="FZ264" s="95">
        <f>IF(ISNA(VLOOKUP($B264,'[1]1718  Exp_Rev Access'!$F$7:$GK$318,$FZ$2,FALSE)),"",VLOOKUP($B264,'[1]1718  Exp_Rev Access'!$F$7:$GK$318,$FZ$2,FALSE))</f>
        <v>0</v>
      </c>
      <c r="GA264" s="95">
        <f>IF(ISNA(VLOOKUP($B264,'[1]1718  Exp_Rev Access'!$F$7:$GK$318,$GA$2,FALSE)),"",VLOOKUP($B264,'[1]1718  Exp_Rev Access'!$F$7:$GK$318,$GA$2,FALSE))</f>
        <v>0</v>
      </c>
      <c r="GB264" s="95">
        <f>IF(ISNA(VLOOKUP($B264,'[1]1718  Exp_Rev Access'!$F$7:$GK$318,$GB$2,FALSE)),"",VLOOKUP($B264,'[1]1718  Exp_Rev Access'!$F$7:$GK$318,$GB$2,FALSE))</f>
        <v>0</v>
      </c>
      <c r="GC264" s="95">
        <f>IF(ISNA(VLOOKUP($B264,'[1]1718  Exp_Rev Access'!$F$7:$GK$318,$GC$2,FALSE)),"",VLOOKUP($B264,'[1]1718  Exp_Rev Access'!$F$7:$GK$318,$GC$2,FALSE))</f>
        <v>0</v>
      </c>
      <c r="GD264" s="95">
        <f>IF(ISNA(VLOOKUP($B264,'[1]1718  Exp_Rev Access'!$F$7:$GK$318,$GD$2,FALSE)),"",VLOOKUP($B264,'[1]1718  Exp_Rev Access'!$F$7:$GK$318,$GD$2,FALSE))</f>
        <v>240.9</v>
      </c>
      <c r="GE264" s="95">
        <f>IF(ISNA(VLOOKUP($B264,'[1]1718  Exp_Rev Access'!$F$7:$GK$318,$GE$2,FALSE)),"",VLOOKUP($B264,'[1]1718  Exp_Rev Access'!$F$7:$GK$318,$GE$2,FALSE))</f>
        <v>0</v>
      </c>
      <c r="GF264" s="95">
        <f>IF(ISNA(VLOOKUP($B264,'[1]1718  Exp_Rev Access'!$F$7:$GK$318,$GF$2,FALSE)),"",VLOOKUP($B264,'[1]1718  Exp_Rev Access'!$F$7:$GK$318,$GF$2,FALSE))</f>
        <v>1255.0999999999999</v>
      </c>
      <c r="GG264" s="95">
        <f>IF(ISNA(VLOOKUP($B264,'[1]1718  Exp_Rev Access'!$F$7:$GK$318,$GG$2,FALSE)),"",VLOOKUP($B264,'[1]1718  Exp_Rev Access'!$F$7:$GK$318,$GG$2,FALSE))</f>
        <v>0</v>
      </c>
      <c r="GH264" s="95">
        <f>IF(ISNA(VLOOKUP($B264,'[1]1718  Exp_Rev Access'!$F$7:$GK$318,$GH$2,FALSE)),"",VLOOKUP($B264,'[1]1718  Exp_Rev Access'!$F$7:$GK$318,$GH$2,FALSE))</f>
        <v>0</v>
      </c>
      <c r="GI264" s="95">
        <f>IF(ISNA(VLOOKUP($B264,'[1]1718  Exp_Rev Access'!$F$7:$GK$318,$GI$2,FALSE)),"",VLOOKUP($B264,'[1]1718  Exp_Rev Access'!$F$7:$GK$318,$GI$2,FALSE))</f>
        <v>0</v>
      </c>
      <c r="GJ264" s="95">
        <f>IF(ISNA(VLOOKUP($B264,'[1]1718  Exp_Rev Access'!$F$7:$GK$318,$GJ$2,FALSE)),"",VLOOKUP($B264,'[1]1718  Exp_Rev Access'!$F$7:$GK$318,$GJ$2,FALSE))</f>
        <v>0</v>
      </c>
      <c r="GK264" s="95">
        <f>IF(ISNA(VLOOKUP($B264,'[1]1718  Exp_Rev Access'!$F$7:$GK$318,$GK$2,FALSE)),"",VLOOKUP($B264,'[1]1718  Exp_Rev Access'!$F$7:$GK$318,$GK$2,FALSE))</f>
        <v>3521</v>
      </c>
      <c r="GL264" s="95">
        <f>IF(ISNA(VLOOKUP($B264,'[1]1718  Exp_Rev Access'!$F$7:$GK$318,$GL$2,FALSE)),"",VLOOKUP($B264,'[1]1718  Exp_Rev Access'!$F$7:$GK$318,$GL$2,FALSE))</f>
        <v>0</v>
      </c>
      <c r="GM264" s="95">
        <f>IF(ISNA(VLOOKUP($B264,'[1]1718  Exp_Rev Access'!$F$7:$GK$318,$GM$2,FALSE)),"",VLOOKUP($B264,'[1]1718  Exp_Rev Access'!$F$7:$GK$318,$GM$2,FALSE))</f>
        <v>0</v>
      </c>
      <c r="GN264" s="95">
        <f>IF(ISNA(VLOOKUP($B264,'[1]1718  Exp_Rev Access'!$F$7:$GK$318,$GN$2,FALSE)),"",VLOOKUP($B264,'[1]1718  Exp_Rev Access'!$F$7:$GK$318,$GN$2,FALSE))</f>
        <v>0</v>
      </c>
      <c r="GO264" s="95">
        <f>IF(ISNA(VLOOKUP($B264,'[1]1718  Exp_Rev Access'!$F$7:$GK$318,$GO$2,FALSE)),"",VLOOKUP($B264,'[1]1718  Exp_Rev Access'!$F$7:$GK$318,$GO$2,FALSE))</f>
        <v>0</v>
      </c>
      <c r="GP264" s="95">
        <f>IF(ISNA(VLOOKUP($B264,'[1]1718  Exp_Rev Access'!$F$7:$GK$318,$GP$2,FALSE)),"",VLOOKUP($B264,'[1]1718  Exp_Rev Access'!$F$7:$GK$318,$GP$2,FALSE))</f>
        <v>0</v>
      </c>
      <c r="GQ264" s="95">
        <f>IF(ISNA(VLOOKUP($B264,'[1]1718  Exp_Rev Access'!$F$7:$GK$318,$GQ$2,FALSE)),"",VLOOKUP($B264,'[1]1718  Exp_Rev Access'!$F$7:$GK$318,$GQ$2,FALSE))</f>
        <v>0</v>
      </c>
      <c r="GR264" s="95">
        <f>IF(ISNA(VLOOKUP($B264,'[1]1718  Exp_Rev Access'!$F$7:$GK$318,$GR$2,FALSE)),"",VLOOKUP($B264,'[1]1718  Exp_Rev Access'!$F$7:$GK$318,$GR$2,FALSE))</f>
        <v>0</v>
      </c>
      <c r="GS264" s="95">
        <f>IF(ISNA(VLOOKUP($B264,'[1]1718  Exp_Rev Access'!$F$7:$GK$318,$GS$2,FALSE)),"",VLOOKUP($B264,'[1]1718  Exp_Rev Access'!$F$7:$GK$318,$GS$2,FALSE))</f>
        <v>0</v>
      </c>
      <c r="GT264" s="95">
        <f>IF(ISNA(VLOOKUP($B264,'[1]1718  Exp_Rev Access'!$F$7:$GK$318,$GT$2,FALSE)),"",VLOOKUP($B264,'[1]1718  Exp_Rev Access'!$F$7:$GK$318,$GT$2,FALSE))</f>
        <v>0</v>
      </c>
      <c r="GU264" s="56">
        <f t="shared" si="731"/>
        <v>5017</v>
      </c>
      <c r="GV264" s="92">
        <f t="shared" si="732"/>
        <v>1.2509751409820558E-3</v>
      </c>
      <c r="GW264" s="96">
        <f t="shared" si="733"/>
        <v>20.294486468993973</v>
      </c>
    </row>
    <row r="265" spans="1:222" x14ac:dyDescent="0.3">
      <c r="A265" s="73"/>
      <c r="B265" s="88" t="s">
        <v>563</v>
      </c>
      <c r="C265" s="89" t="s">
        <v>564</v>
      </c>
      <c r="D265" s="75">
        <f>IF(ISNA(VLOOKUP($B265,'[1]1718 enrollment_Rev_Exp by size'!$A$7:H598,3,FALSE)),"",VLOOKUP($B265,'[1]1718 enrollment_Rev_Exp by size'!$A$7:$G$350,3,FALSE))</f>
        <v>251.51999999999998</v>
      </c>
      <c r="E265" s="76">
        <f>IF(ISNA(VLOOKUP($B265,'[1]1718 enrollment_Rev_Exp by size'!$A$7:I599,5,FALSE)),"",VLOOKUP($B265,'[1]1718 enrollment_Rev_Exp by size'!$A$7:$G$350,5,FALSE))</f>
        <v>4235381.33</v>
      </c>
      <c r="F265" s="70">
        <f t="shared" si="715"/>
        <v>4235381.3299999991</v>
      </c>
      <c r="G265" s="70">
        <f t="shared" si="716"/>
        <v>0</v>
      </c>
      <c r="H265" s="90">
        <f>IF(ISNA(VLOOKUP($B265,'[1]1718  Exp_Rev Access'!$F$7:$GK$318,3,FALSE)),"",VLOOKUP($B265,'[1]1718  Exp_Rev Access'!$F$7:$GK$318,3,FALSE))</f>
        <v>527696.13</v>
      </c>
      <c r="I265" s="90">
        <f>IF(ISNA(VLOOKUP($B265,'[1]1718  Exp_Rev Access'!$F$7:$GK$318,4,FALSE)),"",VLOOKUP($B265,'[1]1718  Exp_Rev Access'!$F$7:$GK$318,4,FALSE))</f>
        <v>0</v>
      </c>
      <c r="J265" s="90">
        <f>IF(ISNA(VLOOKUP($B265,'[1]1718  Exp_Rev Access'!$F$7:$GK$318,5,FALSE)),"",VLOOKUP($B265,'[1]1718  Exp_Rev Access'!$F$7:$GK$318,5,FALSE))</f>
        <v>0</v>
      </c>
      <c r="K265" s="90">
        <f>IF(ISNA(VLOOKUP($B265,'[1]1718  Exp_Rev Access'!$F$7:$GK$318,6,FALSE)),"-",VLOOKUP($B265,'[1]1718  Exp_Rev Access'!$F$7:$GK$318,6,FALSE))</f>
        <v>28250.19</v>
      </c>
      <c r="L265" s="90">
        <f>IF(ISNA(VLOOKUP($B265,'[1]1718  Exp_Rev Access'!$F$7:$GK$318,7,FALSE)),"",VLOOKUP($B265,'[1]1718  Exp_Rev Access'!$F$7:$GK$318,7,FALSE))</f>
        <v>0</v>
      </c>
      <c r="M265" s="90">
        <f>IF(ISNA(VLOOKUP($B265,'[1]1718  Exp_Rev Access'!$F$7:$GK$318,8,FALSE)),"",VLOOKUP($B265,'[1]1718  Exp_Rev Access'!$F$7:$GK$318,8,FALSE))</f>
        <v>0</v>
      </c>
      <c r="N265" s="56">
        <f t="shared" si="717"/>
        <v>555946.31999999995</v>
      </c>
      <c r="O265" s="91">
        <f t="shared" si="718"/>
        <v>0.13126240040350745</v>
      </c>
      <c r="P265" s="56">
        <f t="shared" si="719"/>
        <v>2210.3463740458014</v>
      </c>
      <c r="Q265" s="90">
        <f>IF(ISNA(VLOOKUP($B265,'[1]1718  Exp_Rev Access'!$F$7:$GK$318,10,FALSE)),"",VLOOKUP($B265,'[1]1718  Exp_Rev Access'!$F$7:$GK$318,10,FALSE))</f>
        <v>2225</v>
      </c>
      <c r="R265" s="90">
        <f>IF(ISNA(VLOOKUP($B265,'[1]1718  Exp_Rev Access'!$F$7:$GK$318,11,FALSE)),"",VLOOKUP($B265,'[1]1718  Exp_Rev Access'!$F$7:$GK$318,11,FALSE))</f>
        <v>0</v>
      </c>
      <c r="S265" s="90">
        <f>IF(ISNA(VLOOKUP($B265,'[1]1718  Exp_Rev Access'!$F$7:$GK$318,12,FALSE)),"",VLOOKUP($B265,'[1]1718  Exp_Rev Access'!$F$7:$GK$318,12,FALSE))</f>
        <v>0</v>
      </c>
      <c r="T265" s="90">
        <f>IF(ISNA(VLOOKUP($B265,'[1]1718  Exp_Rev Access'!$F$7:$GK$318,13,FALSE)),"",VLOOKUP($B265,'[1]1718  Exp_Rev Access'!$F$7:$GK$318,13,FALSE))</f>
        <v>0</v>
      </c>
      <c r="U265" s="90">
        <f>IF(ISNA(VLOOKUP($B265,'[1]1718  Exp_Rev Access'!$F$7:$GK$318,14,FALSE)),"",VLOOKUP($B265,'[1]1718  Exp_Rev Access'!$F$7:$GK$318,14,FALSE))</f>
        <v>5100</v>
      </c>
      <c r="V265" s="90">
        <f>IF(ISNA(VLOOKUP($B265,'[1]1718  Exp_Rev Access'!$F$7:$GK$318,15,FALSE)),"",VLOOKUP($B265,'[1]1718  Exp_Rev Access'!$F$7:$GK$318,15,FALSE))</f>
        <v>0</v>
      </c>
      <c r="W265" s="90">
        <f>IF(ISNA(VLOOKUP($B265,'[1]1718  Exp_Rev Access'!$F$7:$GK$318,16,FALSE)),"",VLOOKUP($B265,'[1]1718  Exp_Rev Access'!$F$7:$GK$318,16,FALSE))</f>
        <v>0</v>
      </c>
      <c r="X265" s="90">
        <f>IF(ISNA(VLOOKUP($B265,'[1]1718  Exp_Rev Access'!$F$7:$GK$318,17,FALSE)),"",VLOOKUP($B265,'[1]1718  Exp_Rev Access'!$F$7:$GK$318,17,FALSE))</f>
        <v>0</v>
      </c>
      <c r="Y265" s="90">
        <f>IF(ISNA(VLOOKUP($B265,'[1]1718  Exp_Rev Access'!$F$7:$GK$318,18,FALSE)),"",VLOOKUP($B265,'[1]1718  Exp_Rev Access'!$F$7:$GK$318,18,FALSE))</f>
        <v>542.5</v>
      </c>
      <c r="Z265" s="90">
        <f>IF(ISNA(VLOOKUP($B265,'[1]1718  Exp_Rev Access'!$F$7:$GK$318,19,FALSE)),"",VLOOKUP($B265,'[1]1718  Exp_Rev Access'!$F$7:$GK$318,19,FALSE))</f>
        <v>356.53</v>
      </c>
      <c r="AA265" s="90">
        <f>IF(ISNA(VLOOKUP($B265,'[1]1718  Exp_Rev Access'!$F$7:$GK$318,20,FALSE)),"",VLOOKUP($B265,'[1]1718  Exp_Rev Access'!$F$7:$GK$318,20,FALSE))</f>
        <v>0</v>
      </c>
      <c r="AB265" s="90">
        <f>IF(ISNA(VLOOKUP($B265,'[1]1718  Exp_Rev Access'!$F$7:$GK$318,21,FALSE)),"",VLOOKUP($B265,'[1]1718  Exp_Rev Access'!$F$7:$GK$318,21,FALSE))</f>
        <v>0</v>
      </c>
      <c r="AC265" s="90">
        <f>IF(ISNA(VLOOKUP($B265,'[1]1718  Exp_Rev Access'!$F$7:$GK$318,22,FALSE)),"",VLOOKUP($B265,'[1]1718  Exp_Rev Access'!$F$7:$GK$318,22,FALSE))</f>
        <v>14542</v>
      </c>
      <c r="AD265" s="90">
        <f>IF(ISNA(VLOOKUP($B265,'[1]1718  Exp_Rev Access'!$F$7:$GK$318,23,FALSE)),"",VLOOKUP($B265,'[1]1718  Exp_Rev Access'!$F$7:$GK$318,23,FALSE))</f>
        <v>17516.599999999999</v>
      </c>
      <c r="AE265" s="90">
        <f>IF(ISNA(VLOOKUP($B265,'[1]1718  Exp_Rev Access'!$F$7:$GK$318,24,FALSE)),"",VLOOKUP($B265,'[1]1718  Exp_Rev Access'!$F$7:$GK$318,24,FALSE))</f>
        <v>8678.3700000000008</v>
      </c>
      <c r="AF265" s="90">
        <f>IF(ISNA(VLOOKUP($B265,'[1]1718  Exp_Rev Access'!$F$7:$GK$318,25,FALSE)),"",VLOOKUP($B265,'[1]1718  Exp_Rev Access'!$F$7:$GK$318,25,FALSE))</f>
        <v>106</v>
      </c>
      <c r="AG265" s="90">
        <f>IF(ISNA(VLOOKUP($B265,'[1]1718  Exp_Rev Access'!$F$7:$GK$318,26,FALSE)),"",VLOOKUP($B265,'[1]1718  Exp_Rev Access'!$F$7:$GK$318,26,FALSE))</f>
        <v>1923.56</v>
      </c>
      <c r="AH265" s="90">
        <f>IF(ISNA(VLOOKUP($B265,'[1]1718  Exp_Rev Access'!$F$7:$GK$318,27,FALSE)),"",VLOOKUP($B265,'[1]1718  Exp_Rev Access'!$F$7:$GK$318,27,FALSE))</f>
        <v>0</v>
      </c>
      <c r="AI265" s="90">
        <f>IF(ISNA(VLOOKUP($B265,'[1]1718  Exp_Rev Access'!$F$7:$GK$318,28,FALSE)),"",VLOOKUP($B265,'[1]1718  Exp_Rev Access'!$F$7:$GK$318,28,FALSE))</f>
        <v>0</v>
      </c>
      <c r="AJ265" s="90">
        <f>IF(ISNA(VLOOKUP($B265,'[1]1718  Exp_Rev Access'!$F$7:$GK$318,29,FALSE)),"",VLOOKUP($B265,'[1]1718  Exp_Rev Access'!$F$7:$GK$318,29,FALSE))</f>
        <v>0</v>
      </c>
      <c r="AK265" s="90">
        <f>IF(ISNA(VLOOKUP($B265,'[1]1718  Exp_Rev Access'!$F$7:$GK$318,30,FALSE)),"",VLOOKUP($B265,'[1]1718  Exp_Rev Access'!$F$7:$GK$318,30,FALSE))</f>
        <v>29.51</v>
      </c>
      <c r="AL265" s="90">
        <f>IF(ISNA(VLOOKUP($B265,'[1]1718  Exp_Rev Access'!$F$7:$GK$318,31,FALSE)),"",VLOOKUP($B265,'[1]1718  Exp_Rev Access'!$F$7:$GK$318,31,FALSE))</f>
        <v>34804.300000000003</v>
      </c>
      <c r="AM265" s="56">
        <f t="shared" si="720"/>
        <v>85824.37</v>
      </c>
      <c r="AN265" s="92">
        <f t="shared" si="721"/>
        <v>2.0263670095556661E-2</v>
      </c>
      <c r="AO265" s="71">
        <f t="shared" si="722"/>
        <v>341.22284510178116</v>
      </c>
      <c r="AP265" s="90">
        <f>IF(ISNA(VLOOKUP($B265,'[1]1718  Exp_Rev Access'!$F$7:$GK$318,33,FALSE)),"",VLOOKUP($B265,'[1]1718  Exp_Rev Access'!$F$7:$GK$318,33,FALSE))</f>
        <v>2247731.11</v>
      </c>
      <c r="AQ265" s="90">
        <f>IF(ISNA(VLOOKUP($B265,'[1]1718  Exp_Rev Access'!$F$7:$GK$318,34,FALSE)),"",VLOOKUP($B265,'[1]1718  Exp_Rev Access'!$F$7:$GK$318,34,FALSE))</f>
        <v>78680.94</v>
      </c>
      <c r="AR265" s="90">
        <f>IF(ISNA(VLOOKUP($B265,'[1]1718  Exp_Rev Access'!$F$7:$GK$318,35,FALSE)),"",VLOOKUP($B265,'[1]1718  Exp_Rev Access'!$F$7:$GK$318,35,FALSE))</f>
        <v>122100.6</v>
      </c>
      <c r="AS265" s="90">
        <f>IF(ISNA(VLOOKUP($B265,'[1]1718  Exp_Rev Access'!$F$7:$GK$318,36,FALSE)),"",VLOOKUP($B265,'[1]1718  Exp_Rev Access'!$F$7:$GK$318,36,FALSE))</f>
        <v>0</v>
      </c>
      <c r="AT265" s="90">
        <f>IF(ISNA(VLOOKUP($B265,'[1]1718  Exp_Rev Access'!$F$7:$GK$318,37,FALSE)),"",VLOOKUP($B265,'[1]1718  Exp_Rev Access'!$F$7:$GK$318,37,FALSE))</f>
        <v>0</v>
      </c>
      <c r="AU265" s="56">
        <f t="shared" si="723"/>
        <v>2448512.65</v>
      </c>
      <c r="AV265" s="93">
        <f t="shared" si="724"/>
        <v>0.57810913805015041</v>
      </c>
      <c r="AW265" s="56">
        <f t="shared" si="725"/>
        <v>9734.8626351781168</v>
      </c>
      <c r="AX265" s="90">
        <f>IF(ISNA(VLOOKUP($B265,'[1]1718  Exp_Rev Access'!$F$7:$GK$318,39,FALSE)),"",VLOOKUP($B265,'[1]1718  Exp_Rev Access'!$F$7:$GK$318,39,FALSE))</f>
        <v>0</v>
      </c>
      <c r="AY265" s="90">
        <f>IF(ISNA(VLOOKUP($B265,'[1]1718  Exp_Rev Access'!$F$7:$GK$318,40,FALSE)),"",VLOOKUP($B265,'[1]1718  Exp_Rev Access'!$F$7:$GK$318,40,FALSE))</f>
        <v>252581.7</v>
      </c>
      <c r="AZ265" s="90">
        <f>IF(ISNA(VLOOKUP($B265,'[1]1718  Exp_Rev Access'!$F$7:$GK$318,41,FALSE)),"",VLOOKUP($B265,'[1]1718  Exp_Rev Access'!$F$7:$GK$318,41,FALSE))</f>
        <v>982.62</v>
      </c>
      <c r="BA265" s="90">
        <f>IF(ISNA(VLOOKUP($B265,'[1]1718  Exp_Rev Access'!$F$7:$GK$318,42,FALSE)),"",VLOOKUP($B265,'[1]1718  Exp_Rev Access'!$F$7:$GK$318,42,FALSE))</f>
        <v>0</v>
      </c>
      <c r="BB265" s="90">
        <f>IF(ISNA(VLOOKUP($B265,'[1]1718  Exp_Rev Access'!$F$7:$GK$318,43,FALSE)),"",VLOOKUP($B265,'[1]1718  Exp_Rev Access'!$F$7:$GK$318,43,FALSE))</f>
        <v>0</v>
      </c>
      <c r="BC265" s="90">
        <f>IF(ISNA(VLOOKUP($B265,'[1]1718  Exp_Rev Access'!$F$7:$GK$318,44,FALSE)),"",VLOOKUP($B265,'[1]1718  Exp_Rev Access'!$F$7:$GK$318,44,FALSE))</f>
        <v>81722.8</v>
      </c>
      <c r="BD265" s="90">
        <f>IF(ISNA(VLOOKUP($B265,'[1]1718  Exp_Rev Access'!$F$7:$GK$318,45,FALSE)),"",VLOOKUP($B265,'[1]1718  Exp_Rev Access'!$F$7:$GK$318,45,FALSE))</f>
        <v>0</v>
      </c>
      <c r="BE265" s="90">
        <f>IF(ISNA(VLOOKUP($B265,'[1]1718  Exp_Rev Access'!$F$7:$GK$318,46,FALSE)),"",VLOOKUP($B265,'[1]1718  Exp_Rev Access'!$F$7:$GK$318,46,FALSE))</f>
        <v>13165.44</v>
      </c>
      <c r="BF265" s="90">
        <f>IF(ISNA(VLOOKUP($B265,'[1]1718  Exp_Rev Access'!$F$7:$GK$318,47,FALSE)),"",VLOOKUP($B265,'[1]1718  Exp_Rev Access'!$F$7:$GK$318,47,FALSE))</f>
        <v>0</v>
      </c>
      <c r="BG265" s="90">
        <f>IF(ISNA(VLOOKUP($B265,'[1]1718  Exp_Rev Access'!$F$7:$GK$318,48,FALSE)),"",VLOOKUP($B265,'[1]1718  Exp_Rev Access'!$F$7:$GK$318,48,FALSE))</f>
        <v>0</v>
      </c>
      <c r="BH265" s="90">
        <f>IF(ISNA(VLOOKUP($B265,'[1]1718  Exp_Rev Access'!$F$7:$GK$318,49,FALSE)),"",VLOOKUP($B265,'[1]1718  Exp_Rev Access'!$F$7:$GK$318,49,FALSE))</f>
        <v>0</v>
      </c>
      <c r="BI265" s="90">
        <f>IF(ISNA(VLOOKUP($B265,'[1]1718  Exp_Rev Access'!$F$7:$GK$318,50,FALSE)),"",VLOOKUP($B265,'[1]1718  Exp_Rev Access'!$F$7:$GK$318,50,FALSE))</f>
        <v>0</v>
      </c>
      <c r="BJ265" s="90">
        <f>IF(ISNA(VLOOKUP($B265,'[1]1718  Exp_Rev Access'!$F$7:$GK$318,51,FALSE)),"",VLOOKUP($B265,'[1]1718  Exp_Rev Access'!$F$7:$GK$318,51,FALSE))</f>
        <v>1420.33</v>
      </c>
      <c r="BK265" s="90">
        <f>IF(ISNA(VLOOKUP($B265,'[1]1718  Exp_Rev Access'!$F$7:$GK$318,52,FALSE)),"",VLOOKUP($B265,'[1]1718  Exp_Rev Access'!$F$7:$GK$318,52,FALSE))</f>
        <v>327142.71999999997</v>
      </c>
      <c r="BL265" s="90">
        <f>IF(ISNA(VLOOKUP($B265,'[1]1718  Exp_Rev Access'!$F$7:$GK$318,53,FALSE)),"",VLOOKUP($B265,'[1]1718  Exp_Rev Access'!$F$7:$GK$318,53,FALSE))</f>
        <v>11265</v>
      </c>
      <c r="BM265" s="90">
        <f>IF(ISNA(VLOOKUP($B265,'[1]1718  Exp_Rev Access'!$F$7:$GK$318,54,FALSE)),"",VLOOKUP($B265,'[1]1718  Exp_Rev Access'!$F$7:$GK$318,54,FALSE))</f>
        <v>0</v>
      </c>
      <c r="BN265" s="90">
        <f>IF(ISNA(VLOOKUP($B265,'[1]1718  Exp_Rev Access'!$F$7:$GK$318,55,FALSE)),"",VLOOKUP($B265,'[1]1718  Exp_Rev Access'!$F$7:$GK$318,55,FALSE))</f>
        <v>0</v>
      </c>
      <c r="BO265" s="90">
        <f>IF(ISNA(VLOOKUP($B265,'[1]1718  Exp_Rev Access'!$F$7:$GK$318,56,FALSE)),"",VLOOKUP($B265,'[1]1718  Exp_Rev Access'!$F$7:$GK$318,56,FALSE))</f>
        <v>0</v>
      </c>
      <c r="BP265" s="90">
        <f>IF(ISNA(VLOOKUP($B265,'[1]1718  Exp_Rev Access'!$F$7:$GK$318,57,FALSE)),"",VLOOKUP($B265,'[1]1718  Exp_Rev Access'!$F$7:$GK$318,57,FALSE))</f>
        <v>0</v>
      </c>
      <c r="BQ265" s="90">
        <f>IF(ISNA(VLOOKUP($B265,'[1]1718  Exp_Rev Access'!$F$7:$GK$318,58,FALSE)),"",VLOOKUP($B265,'[1]1718  Exp_Rev Access'!$F$7:$GK$318,58,FALSE))</f>
        <v>9500</v>
      </c>
      <c r="BR265" s="90">
        <f>IF(ISNA(VLOOKUP($B265,'[1]1718  Exp_Rev Access'!$F$7:$GK$318,59,FALSE)),"",VLOOKUP($B265,'[1]1718  Exp_Rev Access'!$F$7:$GK$318,59,FALSE))</f>
        <v>0</v>
      </c>
      <c r="BS265" s="90">
        <f>IF(ISNA(VLOOKUP($B265,'[1]1718  Exp_Rev Access'!$F$7:$GK$318,60,FALSE)),"",VLOOKUP($B265,'[1]1718  Exp_Rev Access'!$F$7:$GK$318,60,FALSE))</f>
        <v>0</v>
      </c>
      <c r="BT265" s="90">
        <f>IF(ISNA(VLOOKUP($B265,'[1]1718  Exp_Rev Access'!$F$7:$GK$318,61,FALSE)),"",VLOOKUP($B265,'[1]1718  Exp_Rev Access'!$F$7:$GK$318,61,FALSE))</f>
        <v>0</v>
      </c>
      <c r="BU265" s="90">
        <f>IF(ISNA(VLOOKUP($B265,'[1]1718  Exp_Rev Access'!$F$7:$GK$318,62,FALSE)),"",VLOOKUP($B265,'[1]1718  Exp_Rev Access'!$F$7:$GK$318,62,FALSE))</f>
        <v>0</v>
      </c>
      <c r="BV265" s="56">
        <f t="shared" si="571"/>
        <v>697780.61</v>
      </c>
      <c r="BW265" s="92">
        <f t="shared" si="726"/>
        <v>0.16475036263145637</v>
      </c>
      <c r="BX265" s="71">
        <f t="shared" si="727"/>
        <v>2774.2549697837153</v>
      </c>
      <c r="BY265" s="90">
        <f>IF(ISNA(VLOOKUP($B265,'[1]1718  Exp_Rev Access'!$F$7:$GK$318,64,FALSE)),"",VLOOKUP($B265,'[1]1718  Exp_Rev Access'!$F$7:$GK$318,64,FALSE))</f>
        <v>0</v>
      </c>
      <c r="BZ265" s="90">
        <f>IF(ISNA(VLOOKUP($B265,'[1]1718  Exp_Rev Access'!$F$7:$GK$318,65,FALSE)),"",VLOOKUP($B265,'[1]1718  Exp_Rev Access'!$F$7:$GK$318,65,FALSE))</f>
        <v>0</v>
      </c>
      <c r="CA265" s="90">
        <f>IF(ISNA(VLOOKUP($B265,'[1]1718  Exp_Rev Access'!$F$7:$GK$318,66,FALSE)),"",VLOOKUP($B265,'[1]1718  Exp_Rev Access'!$F$7:$GK$318,66,FALSE))</f>
        <v>0</v>
      </c>
      <c r="CB265" s="90">
        <f>IF(ISNA(VLOOKUP($B265,'[1]1718  Exp_Rev Access'!$F$7:$GK$318,67,FALSE)),"",VLOOKUP($B265,'[1]1718  Exp_Rev Access'!$F$7:$GK$318,67,FALSE))</f>
        <v>0</v>
      </c>
      <c r="CC265" s="90">
        <f>IF(ISNA(VLOOKUP($B265,'[1]1718  Exp_Rev Access'!$F$7:$GK$318,68,FALSE)),"",VLOOKUP($B265,'[1]1718  Exp_Rev Access'!$F$7:$GK$318,68,FALSE))</f>
        <v>52843.01</v>
      </c>
      <c r="CD265" s="90">
        <f>IF(ISNA(VLOOKUP($B265,'[1]1718  Exp_Rev Access'!$F$7:$GK$318,69,FALSE)),"",VLOOKUP($B265,'[1]1718  Exp_Rev Access'!$F$7:$GK$318,69,FALSE))</f>
        <v>0</v>
      </c>
      <c r="CE265" s="56">
        <f t="shared" si="566"/>
        <v>52843.01</v>
      </c>
      <c r="CF265" s="92">
        <f t="shared" si="591"/>
        <v>1.2476564890557328E-2</v>
      </c>
      <c r="CG265" s="78">
        <f t="shared" si="592"/>
        <v>210.09466444020359</v>
      </c>
      <c r="CH265" s="90">
        <f>IF(ISNA(VLOOKUP($B265,'[1]1718  Exp_Rev Access'!$F$7:$GK$318,$CH$2,FALSE)),"",VLOOKUP($B265,'[1]1718  Exp_Rev Access'!$F$7:$GK$318,$CH$2,FALSE))</f>
        <v>0</v>
      </c>
      <c r="CI265" s="90">
        <f>IF(ISNA(VLOOKUP($B265,'[1]1718  Exp_Rev Access'!$F$7:$GK$318,$CI$2,FALSE)),"",VLOOKUP($B265,'[1]1718  Exp_Rev Access'!$F$7:$GK$318,$CI$2,FALSE))</f>
        <v>0</v>
      </c>
      <c r="CJ265" s="90">
        <f>IF(ISNA(VLOOKUP($B265,'[1]1718  Exp_Rev Access'!$F$7:$GK$318,$CJ$2,FALSE)),"",VLOOKUP($B265,'[1]1718  Exp_Rev Access'!$F$7:$GK$318,$CJ$2,FALSE))</f>
        <v>0</v>
      </c>
      <c r="CK265" s="90">
        <f>IF(ISNA(VLOOKUP($B265,'[1]1718  Exp_Rev Access'!$F$7:$GK$318,$CK$2,FALSE)),"",VLOOKUP($B265,'[1]1718  Exp_Rev Access'!$F$7:$GK$318,$CK$2,FALSE))</f>
        <v>0</v>
      </c>
      <c r="CL265" s="90">
        <f>IF(ISNA(VLOOKUP($B265,'[1]1718  Exp_Rev Access'!$F$7:$GK$318,$CL$2,FALSE)),"",VLOOKUP($B265,'[1]1718  Exp_Rev Access'!$F$7:$GK$318,$CL$2,FALSE))</f>
        <v>0</v>
      </c>
      <c r="CM265" s="90">
        <f>IF(ISNA(VLOOKUP($B265,'[1]1718  Exp_Rev Access'!$F$7:$GK$318,$CM$2,FALSE)),"",VLOOKUP($B265,'[1]1718  Exp_Rev Access'!$F$7:$GK$318,$CM$2,FALSE))</f>
        <v>0</v>
      </c>
      <c r="CN265" s="90">
        <f>IF(ISNA(VLOOKUP($B265,'[1]1718  Exp_Rev Access'!$F$7:$GK$318,$CN$2,FALSE)),"",VLOOKUP($B265,'[1]1718  Exp_Rev Access'!$F$7:$GK$318,$CN$2,FALSE))</f>
        <v>0</v>
      </c>
      <c r="CO265" s="90">
        <f>IF(ISNA(VLOOKUP($B265,'[1]1718  Exp_Rev Access'!$F$7:$GK$318,$CO$2,FALSE)),"",VLOOKUP($B265,'[1]1718  Exp_Rev Access'!$F$7:$GK$318,$CO$2,FALSE))</f>
        <v>0</v>
      </c>
      <c r="CP265" s="90">
        <f>IF(ISNA(VLOOKUP($B265,'[1]1718  Exp_Rev Access'!$F$7:$GK$318,$CP$2,FALSE)),"",VLOOKUP($B265,'[1]1718  Exp_Rev Access'!$F$7:$GK$318,$CP$2,FALSE))</f>
        <v>0</v>
      </c>
      <c r="CQ265" s="90">
        <f>IF(ISNA(VLOOKUP($B265,'[1]1718  Exp_Rev Access'!$F$7:$GK$318,$CQ$2,FALSE)),"",VLOOKUP($B265,'[1]1718  Exp_Rev Access'!$F$7:$GK$318,$CQ$2,FALSE))</f>
        <v>77561.69</v>
      </c>
      <c r="CR265" s="90">
        <f>IF(ISNA(VLOOKUP($B265,'[1]1718  Exp_Rev Access'!$F$7:$GK$318,$CR$2,FALSE)),"",VLOOKUP($B265,'[1]1718  Exp_Rev Access'!$F$7:$GK$318,$CR$2,FALSE))</f>
        <v>0</v>
      </c>
      <c r="CS265" s="90">
        <f>IF(ISNA(VLOOKUP($B265,'[1]1718  Exp_Rev Access'!$F$7:$GK$318,$CS$2,FALSE)),"",VLOOKUP($B265,'[1]1718  Exp_Rev Access'!$F$7:$GK$318,$CS$2,FALSE))</f>
        <v>0</v>
      </c>
      <c r="CT265" s="90">
        <f>IF(ISNA(VLOOKUP($B265,'[1]1718  Exp_Rev Access'!$F$7:$GK$318,$CT$2,FALSE)),"",VLOOKUP($B265,'[1]1718  Exp_Rev Access'!$F$7:$GK$318,$CT$2,FALSE))</f>
        <v>0</v>
      </c>
      <c r="CU265" s="90">
        <f>IF(ISNA(VLOOKUP($B265,'[1]1718  Exp_Rev Access'!$F$7:$GK$318,$CU$2,FALSE)),"",VLOOKUP($B265,'[1]1718  Exp_Rev Access'!$F$7:$GK$318,$CU$2,FALSE))</f>
        <v>90654.61</v>
      </c>
      <c r="CV265" s="90">
        <f>IF(ISNA(VLOOKUP($B265,'[1]1718  Exp_Rev Access'!$F$7:$GK$318,$CV$2,FALSE)),"",VLOOKUP($B265,'[1]1718  Exp_Rev Access'!$F$7:$GK$318,$CV$2,FALSE))</f>
        <v>42059.25</v>
      </c>
      <c r="CW265" s="90">
        <f>IF(ISNA(VLOOKUP($B265,'[1]1718  Exp_Rev Access'!$F$7:$GK$318,$CW$2,FALSE)),"",VLOOKUP($B265,'[1]1718  Exp_Rev Access'!$F$7:$GK$318,$CW$2,FALSE))</f>
        <v>0</v>
      </c>
      <c r="CX265" s="90">
        <f>IF(ISNA(VLOOKUP($B265,'[1]1718  Exp_Rev Access'!$F$7:$GK$318,$CX$2,FALSE)),"",VLOOKUP($B265,'[1]1718  Exp_Rev Access'!$F$7:$GK$318,$CX$2,FALSE))</f>
        <v>0</v>
      </c>
      <c r="CY265" s="90">
        <f>IF(ISNA(VLOOKUP($B265,'[1]1718  Exp_Rev Access'!$F$7:$GK$318,$CY$2,FALSE)),"",VLOOKUP($B265,'[1]1718  Exp_Rev Access'!$F$7:$GK$318,$CY$2,FALSE))</f>
        <v>0</v>
      </c>
      <c r="CZ265" s="90">
        <f>IF(ISNA(VLOOKUP($B265,'[1]1718  Exp_Rev Access'!$F$7:$GK$318,$CZ$2,FALSE)),"",VLOOKUP($B265,'[1]1718  Exp_Rev Access'!$F$7:$GK$318,$CZ$2,FALSE))</f>
        <v>0</v>
      </c>
      <c r="DA265" s="90">
        <f>IF(ISNA(VLOOKUP($B265,'[1]1718  Exp_Rev Access'!$F$7:$GK$318,$DA$2,FALSE)),"",VLOOKUP($B265,'[1]1718  Exp_Rev Access'!$F$7:$GK$318,$DA$2,FALSE))</f>
        <v>0</v>
      </c>
      <c r="DB265" s="90">
        <f>IF(ISNA(VLOOKUP($B265,'[1]1718  Exp_Rev Access'!$F$7:$GK$318,$DB$2,FALSE)),"",VLOOKUP($B265,'[1]1718  Exp_Rev Access'!$F$7:$GK$318,$DB$2,FALSE))</f>
        <v>0</v>
      </c>
      <c r="DC265" s="90">
        <f>IF(ISNA(VLOOKUP($B265,'[1]1718  Exp_Rev Access'!$F$7:$GK$318,$DC$2,FALSE)),"",VLOOKUP($B265,'[1]1718  Exp_Rev Access'!$F$7:$GK$318,$DC$2,FALSE))</f>
        <v>0</v>
      </c>
      <c r="DD265" s="90">
        <f>IF(ISNA(VLOOKUP($B265,'[1]1718  Exp_Rev Access'!$F$7:$GK$318,$DD$2,FALSE)),"",VLOOKUP($B265,'[1]1718  Exp_Rev Access'!$F$7:$GK$318,$DD$2,FALSE))</f>
        <v>0</v>
      </c>
      <c r="DE265" s="90">
        <f>IF(ISNA(VLOOKUP($B265,'[1]1718  Exp_Rev Access'!$F$7:$GK$318,$DE$2,FALSE)),"",VLOOKUP($B265,'[1]1718  Exp_Rev Access'!$F$7:$GK$318,$DE$2,FALSE))</f>
        <v>0</v>
      </c>
      <c r="DF265" s="90">
        <f>IF(ISNA(VLOOKUP($B265,'[1]1718  Exp_Rev Access'!$F$7:$GK$318,$DF$2,FALSE)),"",VLOOKUP($B265,'[1]1718  Exp_Rev Access'!$F$7:$GK$318,$DF$2,FALSE))</f>
        <v>0</v>
      </c>
      <c r="DG265" s="90">
        <f>IF(ISNA(VLOOKUP($B265,'[1]1718  Exp_Rev Access'!$F$7:$GK$318,$DG$2,FALSE)),"",VLOOKUP($B265,'[1]1718  Exp_Rev Access'!$F$7:$GK$318,$DG$2,FALSE))</f>
        <v>0</v>
      </c>
      <c r="DH265" s="90">
        <f>IF(ISNA(VLOOKUP($B265,'[1]1718  Exp_Rev Access'!$F$7:$GK$318,$DH$2,FALSE)),"",VLOOKUP($B265,'[1]1718  Exp_Rev Access'!$F$7:$GK$318,$DH$2,FALSE))</f>
        <v>0</v>
      </c>
      <c r="DI265" s="90">
        <f>IF(ISNA(VLOOKUP($B265,'[1]1718  Exp_Rev Access'!$F$7:$GK$318,$DI$2,FALSE)),"",VLOOKUP($B265,'[1]1718  Exp_Rev Access'!$F$7:$GK$318,$DI$2,FALSE))</f>
        <v>64105.86</v>
      </c>
      <c r="DJ265" s="90">
        <f>IF(ISNA(VLOOKUP($B265,'[1]1718  Exp_Rev Access'!$F$7:$GK$318,$DJ$2,FALSE)),"",VLOOKUP($B265,'[1]1718  Exp_Rev Access'!$F$7:$GK$318,$DJ$2,FALSE))</f>
        <v>0</v>
      </c>
      <c r="DK265" s="90">
        <f>IF(ISNA(VLOOKUP($B265,'[1]1718  Exp_Rev Access'!$F$7:$GK$318,$DK$2,FALSE)),"",VLOOKUP($B265,'[1]1718  Exp_Rev Access'!$F$7:$GK$318,$DK$2,FALSE))</f>
        <v>0</v>
      </c>
      <c r="DL265" s="90">
        <f>IF(ISNA(VLOOKUP($B265,'[1]1718  Exp_Rev Access'!$F$7:$GK$318,$DL$2,FALSE)),"",VLOOKUP($B265,'[1]1718  Exp_Rev Access'!$F$7:$GK$318,$DL$2,FALSE))</f>
        <v>0</v>
      </c>
      <c r="DM265" s="90">
        <f>IF(ISNA(VLOOKUP($B265,'[1]1718  Exp_Rev Access'!$F$7:$GK$318,$DM$2,FALSE)),"",VLOOKUP($B265,'[1]1718  Exp_Rev Access'!$F$7:$GK$318,$DM$2,FALSE))</f>
        <v>0</v>
      </c>
      <c r="DN265" s="90">
        <f>IF(ISNA(VLOOKUP($B265,'[1]1718  Exp_Rev Access'!$F$7:$GK$318,$DN$2,FALSE)),"",VLOOKUP($B265,'[1]1718  Exp_Rev Access'!$F$7:$GK$318,$DN$2,FALSE))</f>
        <v>0</v>
      </c>
      <c r="DO265" s="90">
        <f>IF(ISNA(VLOOKUP($B265,'[1]1718  Exp_Rev Access'!$F$7:$GK$318,$DO$2,FALSE)),"",VLOOKUP($B265,'[1]1718  Exp_Rev Access'!$F$7:$GK$318,$DO$2,FALSE))</f>
        <v>0</v>
      </c>
      <c r="DP265" s="90">
        <f>IF(ISNA(VLOOKUP($B265,'[1]1718  Exp_Rev Access'!$F$7:$GK$318,$DP$2,FALSE)),"",VLOOKUP($B265,'[1]1718  Exp_Rev Access'!$F$7:$GK$318,$DP$2,FALSE))</f>
        <v>0</v>
      </c>
      <c r="DQ265" s="90">
        <f>IF(ISNA(VLOOKUP($B265,'[1]1718  Exp_Rev Access'!$F$7:$GK$318,$DQ$2,FALSE)),"",VLOOKUP($B265,'[1]1718  Exp_Rev Access'!$F$7:$GK$318,$DQ$2,FALSE))</f>
        <v>0</v>
      </c>
      <c r="DR265" s="90">
        <f>IF(ISNA(VLOOKUP($B265,'[1]1718  Exp_Rev Access'!$F$7:$GK$318,$DR$2,FALSE)),"",VLOOKUP($B265,'[1]1718  Exp_Rev Access'!$F$7:$GK$318,$DR$2,FALSE))</f>
        <v>0</v>
      </c>
      <c r="DS265" s="90">
        <f>IF(ISNA(VLOOKUP($B265,'[1]1718  Exp_Rev Access'!$F$7:$GK$318,$DS$2,FALSE)),"",VLOOKUP($B265,'[1]1718  Exp_Rev Access'!$F$7:$GK$318,$DS$2,FALSE))</f>
        <v>0</v>
      </c>
      <c r="DT265" s="90">
        <f>IF(ISNA(VLOOKUP($B265,'[1]1718  Exp_Rev Access'!$F$7:$GK$318,$DT$2,FALSE)),"",VLOOKUP($B265,'[1]1718  Exp_Rev Access'!$F$7:$GK$318,$DT$2,FALSE))</f>
        <v>0</v>
      </c>
      <c r="DU265" s="90">
        <f>IF(ISNA(VLOOKUP($B265,'[1]1718  Exp_Rev Access'!$F$7:$GK$318,$DU$2,FALSE)),"",VLOOKUP($B265,'[1]1718  Exp_Rev Access'!$F$7:$GK$318,$DU$2,FALSE))</f>
        <v>0</v>
      </c>
      <c r="DV265" s="90">
        <f>IF(ISNA(VLOOKUP($B265,'[1]1718  Exp_Rev Access'!$F$7:$GK$318,$DV$2,FALSE)),"",VLOOKUP($B265,'[1]1718  Exp_Rev Access'!$F$7:$GK$318,$DV$2,FALSE))</f>
        <v>0</v>
      </c>
      <c r="DW265" s="90">
        <f>IF(ISNA(VLOOKUP($B265,'[1]1718  Exp_Rev Access'!$F$7:$GK$318,$DW$2,FALSE)),"",VLOOKUP($B265,'[1]1718  Exp_Rev Access'!$F$7:$GK$318,$DW$2,FALSE))</f>
        <v>0</v>
      </c>
      <c r="DX265" s="90">
        <f>IF(ISNA(VLOOKUP($B265,'[1]1718  Exp_Rev Access'!$F$7:$GK$318,$DX$2,FALSE)),"",VLOOKUP($B265,'[1]1718  Exp_Rev Access'!$F$7:$GK$318,$DX$2,FALSE))</f>
        <v>0</v>
      </c>
      <c r="DY265" s="90">
        <f>IF(ISNA(VLOOKUP($B265,'[1]1718  Exp_Rev Access'!$F$7:$GK$318,$DY$2,FALSE)),"",VLOOKUP($B265,'[1]1718  Exp_Rev Access'!$F$7:$GK$318,$DY$2,FALSE))</f>
        <v>11797.91</v>
      </c>
      <c r="DZ265" s="90">
        <f>IF(ISNA(VLOOKUP($B265,'[1]1718  Exp_Rev Access'!$F$7:$GK$318,$DZ$2,FALSE)),"",VLOOKUP($B265,'[1]1718  Exp_Rev Access'!$F$7:$GK$318,$DZ$2,FALSE))</f>
        <v>0</v>
      </c>
      <c r="EA265" s="90">
        <f>IF(ISNA(VLOOKUP($B265,'[1]1718  Exp_Rev Access'!$F$7:$GK$318,$EA$2,FALSE)),"",VLOOKUP($B265,'[1]1718  Exp_Rev Access'!$F$7:$GK$318,$EA$2,FALSE))</f>
        <v>0</v>
      </c>
      <c r="EB265" s="90">
        <f>IF(ISNA(VLOOKUP($B265,'[1]1718  Exp_Rev Access'!$F$7:$GK$318,$EB$2,FALSE)),"",VLOOKUP($B265,'[1]1718  Exp_Rev Access'!$F$7:$GK$318,$EB$2,FALSE))</f>
        <v>0</v>
      </c>
      <c r="EC265" s="90">
        <f>IF(ISNA(VLOOKUP($B265,'[1]1718  Exp_Rev Access'!$F$7:$GK$318,$EC$2,FALSE)),"",VLOOKUP($B265,'[1]1718  Exp_Rev Access'!$F$7:$GK$318,$EC$2,FALSE))</f>
        <v>0</v>
      </c>
      <c r="ED265" s="90">
        <f>IF(ISNA(VLOOKUP($B265,'[1]1718  Exp_Rev Access'!$F$7:$GK$318,$ED$2,FALSE)),"",VLOOKUP($B265,'[1]1718  Exp_Rev Access'!$F$7:$GK$318,$ED$2,FALSE))</f>
        <v>0</v>
      </c>
      <c r="EE265" s="90">
        <f>IF(ISNA(VLOOKUP($B265,'[1]1718  Exp_Rev Access'!$F$7:$GK$318,$EE$2,FALSE)),"",VLOOKUP($B265,'[1]1718  Exp_Rev Access'!$F$7:$GK$318,$EE$2,FALSE))</f>
        <v>0</v>
      </c>
      <c r="EF265" s="90">
        <f>IF(ISNA(VLOOKUP($B265,'[1]1718  Exp_Rev Access'!$F$7:$GK$318,$EF$2,FALSE)),"",VLOOKUP($B265,'[1]1718  Exp_Rev Access'!$F$7:$GK$318,$EF$2,FALSE))</f>
        <v>0</v>
      </c>
      <c r="EG265" s="90">
        <f>IF(ISNA(VLOOKUP($B265,'[1]1718  Exp_Rev Access'!$F$7:$GK$318,$EG$2,FALSE)),"",VLOOKUP($B265,'[1]1718  Exp_Rev Access'!$F$7:$GK$318,$EG$2,FALSE))</f>
        <v>0</v>
      </c>
      <c r="EH265" s="90">
        <f>IF(ISNA(VLOOKUP($B265,'[1]1718  Exp_Rev Access'!$F$7:$GK$318,$EH$2,FALSE)),"",VLOOKUP($B265,'[1]1718  Exp_Rev Access'!$F$7:$GK$318,$EH$2,FALSE))</f>
        <v>0</v>
      </c>
      <c r="EI265" s="90">
        <f>IF(ISNA(VLOOKUP($B265,'[1]1718  Exp_Rev Access'!$F$7:$GK$318,$EI$2,FALSE)),"",VLOOKUP($B265,'[1]1718  Exp_Rev Access'!$F$7:$GK$318,$EI$2,FALSE))</f>
        <v>0</v>
      </c>
      <c r="EJ265" s="90">
        <f>IF(ISNA(VLOOKUP($B265,'[1]1718  Exp_Rev Access'!$F$7:$GK$318,$EJ$2,FALSE)),"",VLOOKUP($B265,'[1]1718  Exp_Rev Access'!$F$7:$GK$318,$EJ$2,FALSE))</f>
        <v>0</v>
      </c>
      <c r="EK265" s="90">
        <f>IF(ISNA(VLOOKUP($B265,'[1]1718  Exp_Rev Access'!$F$7:$GK$318,$EK$2,FALSE)),"",VLOOKUP($B265,'[1]1718  Exp_Rev Access'!$F$7:$GK$318,$EK$2,FALSE))</f>
        <v>0</v>
      </c>
      <c r="EL265" s="90">
        <f>IF(ISNA(VLOOKUP($B265,'[1]1718  Exp_Rev Access'!$F$7:$GK$318,$EL$2,FALSE)),"",VLOOKUP($B265,'[1]1718  Exp_Rev Access'!$F$7:$GK$318,$EL$2,FALSE))</f>
        <v>0</v>
      </c>
      <c r="EM265" s="90">
        <f>IF(ISNA(VLOOKUP($B265,'[1]1718  Exp_Rev Access'!$F$7:$GK$318,$EM$2,FALSE)),"",VLOOKUP($B265,'[1]1718  Exp_Rev Access'!$F$7:$GK$318,$EM$2,FALSE))</f>
        <v>0</v>
      </c>
      <c r="EN265" s="90">
        <f>IF(ISNA(VLOOKUP($B265,'[1]1718  Exp_Rev Access'!$F$7:$GK$318,$EN$2,FALSE)),"",VLOOKUP($B265,'[1]1718  Exp_Rev Access'!$F$7:$GK$318,$EN$2,FALSE))</f>
        <v>0</v>
      </c>
      <c r="EO265" s="90">
        <f>IF(ISNA(VLOOKUP($B265,'[1]1718  Exp_Rev Access'!$F$7:$GK$318,$EO$2,FALSE)),"",VLOOKUP($B265,'[1]1718  Exp_Rev Access'!$F$7:$GK$318,$EO$2,FALSE))</f>
        <v>0</v>
      </c>
      <c r="EP265" s="90">
        <f>IF(ISNA(VLOOKUP($B265,'[1]1718  Exp_Rev Access'!$F$7:$GK$318,$EP$2,FALSE)),"",VLOOKUP($B265,'[1]1718  Exp_Rev Access'!$F$7:$GK$318,$EP$2,FALSE))</f>
        <v>0</v>
      </c>
      <c r="EQ265" s="90">
        <f>IF(ISNA(VLOOKUP($B265,'[1]1718  Exp_Rev Access'!$F$7:$GK$318,$EQ$2,FALSE)),"",VLOOKUP($B265,'[1]1718  Exp_Rev Access'!$F$7:$GK$318,$EQ$2,FALSE))</f>
        <v>0</v>
      </c>
      <c r="ER265" s="90">
        <f>IF(ISNA(VLOOKUP($B265,'[1]1718  Exp_Rev Access'!$F$7:$GK$318,$ER$2,FALSE)),"",VLOOKUP($B265,'[1]1718  Exp_Rev Access'!$F$7:$GK$318,$ER$2,FALSE))</f>
        <v>0</v>
      </c>
      <c r="ES265" s="90">
        <f>IF(ISNA(VLOOKUP($B265,'[1]1718  Exp_Rev Access'!$F$7:$GK$318,$ES$2,FALSE)),"",VLOOKUP($B265,'[1]1718  Exp_Rev Access'!$F$7:$GK$318,$ES$2,FALSE))</f>
        <v>0</v>
      </c>
      <c r="ET265" s="90">
        <f>IF(ISNA(VLOOKUP($B265,'[1]1718  Exp_Rev Access'!$F$7:$GK$318,$ET$2,FALSE)),"",VLOOKUP($B265,'[1]1718  Exp_Rev Access'!$F$7:$GK$318,$ET$2,FALSE))</f>
        <v>0</v>
      </c>
      <c r="EU265" s="90">
        <f>IF(ISNA(VLOOKUP($B265,'[1]1718  Exp_Rev Access'!$F$7:$GK$318,$EU$2,FALSE)),"",VLOOKUP($B265,'[1]1718  Exp_Rev Access'!$F$7:$GK$318,$EU$2,FALSE))</f>
        <v>0</v>
      </c>
      <c r="EV265" s="90">
        <f>IF(ISNA(VLOOKUP($B265,'[1]1718  Exp_Rev Access'!$F$7:$GK$318,$EV$2,FALSE)),"",VLOOKUP($B265,'[1]1718  Exp_Rev Access'!$F$7:$GK$318,$EV$2,FALSE))</f>
        <v>0</v>
      </c>
      <c r="EW265" s="90">
        <f>IF(ISNA(VLOOKUP($B265,'[1]1718  Exp_Rev Access'!$F$7:$GK$318,$EW$2,FALSE)),"",VLOOKUP($B265,'[1]1718  Exp_Rev Access'!$F$7:$GK$318,$EW$2,FALSE))</f>
        <v>0</v>
      </c>
      <c r="EX265" s="90">
        <f>IF(ISNA(VLOOKUP($B265,'[1]1718  Exp_Rev Access'!$F$7:$GK$318,$EX$2,FALSE)),"",VLOOKUP($B265,'[1]1718  Exp_Rev Access'!$F$7:$GK$318,$EX$2,FALSE))</f>
        <v>0</v>
      </c>
      <c r="EY265" s="90">
        <f>IF(ISNA(VLOOKUP($B265,'[1]1718  Exp_Rev Access'!$F$7:$GK$318,$EY$2,FALSE)),"",VLOOKUP($B265,'[1]1718  Exp_Rev Access'!$F$7:$GK$318,$EY$2,FALSE))</f>
        <v>0</v>
      </c>
      <c r="EZ265" s="90">
        <f>IF(ISNA(VLOOKUP($B265,'[1]1718  Exp_Rev Access'!$F$7:$GK$318,$EZ$2,FALSE)),"",VLOOKUP($B265,'[1]1718  Exp_Rev Access'!$F$7:$GK$318,$EZ$2,FALSE))</f>
        <v>0</v>
      </c>
      <c r="FA265" s="90">
        <f>IF(ISNA(VLOOKUP($B265,'[1]1718  Exp_Rev Access'!$F$7:$GK$318,$FA$2,FALSE)),"",VLOOKUP($B265,'[1]1718  Exp_Rev Access'!$F$7:$GK$318,$FA$2,FALSE))</f>
        <v>0</v>
      </c>
      <c r="FB265" s="90">
        <f>IF(ISNA(VLOOKUP($B265,'[1]1718  Exp_Rev Access'!$F$7:$GK$318,$FB$2,FALSE)),"",VLOOKUP($B265,'[1]1718  Exp_Rev Access'!$F$7:$GK$318,$FB$2,FALSE))</f>
        <v>0</v>
      </c>
      <c r="FC265" s="90">
        <f>IF(ISNA(VLOOKUP($B265,'[1]1718  Exp_Rev Access'!$F$7:$GK$318,$FC$2,FALSE)),"",VLOOKUP($B265,'[1]1718  Exp_Rev Access'!$F$7:$GK$318,$FC$2,FALSE))</f>
        <v>97875</v>
      </c>
      <c r="FD265" s="90">
        <f>IF(ISNA(VLOOKUP($B265,'[1]1718  Exp_Rev Access'!$F$7:$GK$318,$FD$2,FALSE)),"",VLOOKUP($B265,'[1]1718  Exp_Rev Access'!$F$7:$GK$318,$FD$2,FALSE))</f>
        <v>0</v>
      </c>
      <c r="FE265" s="90">
        <f>IF(ISNA(VLOOKUP($B265,'[1]1718  Exp_Rev Access'!$F$7:$GK$318,$FE$2,FALSE)),"",VLOOKUP($B265,'[1]1718  Exp_Rev Access'!$F$7:$GK$318,$FE$2,FALSE))</f>
        <v>0</v>
      </c>
      <c r="FF265" s="90">
        <f>IF(ISNA(VLOOKUP($B265,'[1]1718  Exp_Rev Access'!$F$7:$GK$318,$FF$2,FALSE)),"",VLOOKUP($B265,'[1]1718  Exp_Rev Access'!$F$7:$GK$318,$FF$2,FALSE))</f>
        <v>0</v>
      </c>
      <c r="FG265" s="90">
        <f>IF(ISNA(VLOOKUP($B265,'[1]1718  Exp_Rev Access'!$F$7:$GK$318,$FG$2,FALSE)),"",VLOOKUP($B265,'[1]1718  Exp_Rev Access'!$F$7:$GK$318,$FG$2,FALSE))</f>
        <v>0</v>
      </c>
      <c r="FH265" s="90">
        <f>IF(ISNA(VLOOKUP($B265,'[1]1718  Exp_Rev Access'!$F$7:$GK$318,$FH$2,FALSE)),"",VLOOKUP($B265,'[1]1718  Exp_Rev Access'!$F$7:$GK$318,$FH$2,FALSE))</f>
        <v>0</v>
      </c>
      <c r="FI265" s="90">
        <f>IF(ISNA(VLOOKUP($B265,'[1]1718  Exp_Rev Access'!$F$7:$GK$318,$FI$2,FALSE)),"",VLOOKUP($B265,'[1]1718  Exp_Rev Access'!$F$7:$GK$318,$FI$2,FALSE))</f>
        <v>0</v>
      </c>
      <c r="FJ265" s="90">
        <f>IF(ISNA(VLOOKUP($B265,'[1]1718  Exp_Rev Access'!$F$7:$GK$318,$FJ$2,FALSE)),"",VLOOKUP($B265,'[1]1718  Exp_Rev Access'!$F$7:$GK$318,$FJ$2,FALSE))</f>
        <v>0</v>
      </c>
      <c r="FK265" s="90">
        <f>IF(ISNA(VLOOKUP($B265,'[1]1718  Exp_Rev Access'!$F$7:$GK$318,$FK$2,FALSE)),"",VLOOKUP($B265,'[1]1718  Exp_Rev Access'!$F$7:$GK$318,$FK$2,FALSE))</f>
        <v>0</v>
      </c>
      <c r="FL265" s="90">
        <f>IF(ISNA(VLOOKUP($B265,'[1]1718  Exp_Rev Access'!$F$7:$GK$318,$FL$2,FALSE)),"",VLOOKUP($B265,'[1]1718  Exp_Rev Access'!$F$7:$GK$318,$FL$2,FALSE))</f>
        <v>0</v>
      </c>
      <c r="FM265" s="90">
        <f>IF(ISNA(VLOOKUP($B265,'[1]1718  Exp_Rev Access'!$F$7:$GK$318,$FM$2,FALSE)),"",VLOOKUP($B265,'[1]1718  Exp_Rev Access'!$F$7:$GK$318,$FM$2,FALSE))</f>
        <v>0</v>
      </c>
      <c r="FN265" s="90">
        <f>IF(ISNA(VLOOKUP($B265,'[1]1718  Exp_Rev Access'!$F$7:$GK$318,$FN$2,FALSE)),"",VLOOKUP($B265,'[1]1718  Exp_Rev Access'!$F$7:$GK$318,$FN$2,FALSE))</f>
        <v>0</v>
      </c>
      <c r="FO265" s="90">
        <f>IF(ISNA(VLOOKUP($B265,'[1]1718  Exp_Rev Access'!$F$7:$GK$318,$FO$2,FALSE)),"",VLOOKUP($B265,'[1]1718  Exp_Rev Access'!$F$7:$GK$318,$FO$2,FALSE))</f>
        <v>0</v>
      </c>
      <c r="FP265" s="90">
        <f>IF(ISNA(VLOOKUP($B265,'[1]1718  Exp_Rev Access'!$F$7:$GK$318,$FP$2,FALSE)),"",VLOOKUP($B265,'[1]1718  Exp_Rev Access'!$F$7:$GK$318,$FP$2,FALSE))</f>
        <v>0</v>
      </c>
      <c r="FQ265" s="90">
        <f>IF(ISNA(VLOOKUP($B265,'[1]1718  Exp_Rev Access'!$F$7:$GK$318,$FQ$2,FALSE)),"",VLOOKUP($B265,'[1]1718  Exp_Rev Access'!$F$7:$GK$318,$FQ$2,FALSE))</f>
        <v>0</v>
      </c>
      <c r="FR265" s="90">
        <f>IF(ISNA(VLOOKUP($B265,'[1]1718  Exp_Rev Access'!$F$7:$GK$318,$FR$2,FALSE)),"",VLOOKUP($B265,'[1]1718  Exp_Rev Access'!$F$7:$GK$318,$FR$2,FALSE))</f>
        <v>10420.049999999999</v>
      </c>
      <c r="FS265" s="56">
        <f t="shared" si="728"/>
        <v>394474.36999999994</v>
      </c>
      <c r="FT265" s="92">
        <f t="shared" si="729"/>
        <v>9.3137863928771658E-2</v>
      </c>
      <c r="FU265" s="94">
        <f t="shared" si="730"/>
        <v>1568.3618400127225</v>
      </c>
      <c r="FV265" s="95">
        <f>IF(ISNA(VLOOKUP($B265,'[1]1718  Exp_Rev Access'!$F$7:$GK$318,$FV$2,FALSE)),"",VLOOKUP($B265,'[1]1718  Exp_Rev Access'!$F$7:$GK$318,$FV$2,FALSE))</f>
        <v>0</v>
      </c>
      <c r="FW265" s="95">
        <f>IF(ISNA(VLOOKUP($B265,'[1]1718  Exp_Rev Access'!$F$7:$GK$318,$FW$2,FALSE)),"",VLOOKUP($B265,'[1]1718  Exp_Rev Access'!$F$7:$GK$318,$FW$2,FALSE))</f>
        <v>0</v>
      </c>
      <c r="FX265" s="95">
        <f>IF(ISNA(VLOOKUP($B265,'[1]1718  Exp_Rev Access'!$F$7:$GK$318,$FX$2,FALSE)),"",VLOOKUP($B265,'[1]1718  Exp_Rev Access'!$F$7:$GK$318,$FX$2,FALSE))</f>
        <v>0</v>
      </c>
      <c r="FY265" s="95">
        <f>IF(ISNA(VLOOKUP($B265,'[1]1718  Exp_Rev Access'!$F$7:$GK$318,$FY$2,FALSE)),"",VLOOKUP($B265,'[1]1718  Exp_Rev Access'!$F$7:$GK$318,$FY$2,FALSE))</f>
        <v>0</v>
      </c>
      <c r="FZ265" s="95">
        <f>IF(ISNA(VLOOKUP($B265,'[1]1718  Exp_Rev Access'!$F$7:$GK$318,$FZ$2,FALSE)),"",VLOOKUP($B265,'[1]1718  Exp_Rev Access'!$F$7:$GK$318,$FZ$2,FALSE))</f>
        <v>0</v>
      </c>
      <c r="GA265" s="95">
        <f>IF(ISNA(VLOOKUP($B265,'[1]1718  Exp_Rev Access'!$F$7:$GK$318,$GA$2,FALSE)),"",VLOOKUP($B265,'[1]1718  Exp_Rev Access'!$F$7:$GK$318,$GA$2,FALSE))</f>
        <v>0</v>
      </c>
      <c r="GB265" s="95">
        <f>IF(ISNA(VLOOKUP($B265,'[1]1718  Exp_Rev Access'!$F$7:$GK$318,$GB$2,FALSE)),"",VLOOKUP($B265,'[1]1718  Exp_Rev Access'!$F$7:$GK$318,$GB$2,FALSE))</f>
        <v>0</v>
      </c>
      <c r="GC265" s="95">
        <f>IF(ISNA(VLOOKUP($B265,'[1]1718  Exp_Rev Access'!$F$7:$GK$318,$GC$2,FALSE)),"",VLOOKUP($B265,'[1]1718  Exp_Rev Access'!$F$7:$GK$318,$GC$2,FALSE))</f>
        <v>0</v>
      </c>
      <c r="GD265" s="95">
        <f>IF(ISNA(VLOOKUP($B265,'[1]1718  Exp_Rev Access'!$F$7:$GK$318,$GD$2,FALSE)),"",VLOOKUP($B265,'[1]1718  Exp_Rev Access'!$F$7:$GK$318,$GD$2,FALSE))</f>
        <v>0</v>
      </c>
      <c r="GE265" s="95">
        <f>IF(ISNA(VLOOKUP($B265,'[1]1718  Exp_Rev Access'!$F$7:$GK$318,$GE$2,FALSE)),"",VLOOKUP($B265,'[1]1718  Exp_Rev Access'!$F$7:$GK$318,$GE$2,FALSE))</f>
        <v>0</v>
      </c>
      <c r="GF265" s="95">
        <f>IF(ISNA(VLOOKUP($B265,'[1]1718  Exp_Rev Access'!$F$7:$GK$318,$GF$2,FALSE)),"",VLOOKUP($B265,'[1]1718  Exp_Rev Access'!$F$7:$GK$318,$GF$2,FALSE))</f>
        <v>0</v>
      </c>
      <c r="GG265" s="95">
        <f>IF(ISNA(VLOOKUP($B265,'[1]1718  Exp_Rev Access'!$F$7:$GK$318,$GG$2,FALSE)),"",VLOOKUP($B265,'[1]1718  Exp_Rev Access'!$F$7:$GK$318,$GG$2,FALSE))</f>
        <v>0</v>
      </c>
      <c r="GH265" s="95">
        <f>IF(ISNA(VLOOKUP($B265,'[1]1718  Exp_Rev Access'!$F$7:$GK$318,$GH$2,FALSE)),"",VLOOKUP($B265,'[1]1718  Exp_Rev Access'!$F$7:$GK$318,$GH$2,FALSE))</f>
        <v>0</v>
      </c>
      <c r="GI265" s="95">
        <f>IF(ISNA(VLOOKUP($B265,'[1]1718  Exp_Rev Access'!$F$7:$GK$318,$GI$2,FALSE)),"",VLOOKUP($B265,'[1]1718  Exp_Rev Access'!$F$7:$GK$318,$GI$2,FALSE))</f>
        <v>0</v>
      </c>
      <c r="GJ265" s="95">
        <f>IF(ISNA(VLOOKUP($B265,'[1]1718  Exp_Rev Access'!$F$7:$GK$318,$GJ$2,FALSE)),"",VLOOKUP($B265,'[1]1718  Exp_Rev Access'!$F$7:$GK$318,$GJ$2,FALSE))</f>
        <v>0</v>
      </c>
      <c r="GK265" s="95">
        <f>IF(ISNA(VLOOKUP($B265,'[1]1718  Exp_Rev Access'!$F$7:$GK$318,$GK$2,FALSE)),"",VLOOKUP($B265,'[1]1718  Exp_Rev Access'!$F$7:$GK$318,$GK$2,FALSE))</f>
        <v>0</v>
      </c>
      <c r="GL265" s="95">
        <f>IF(ISNA(VLOOKUP($B265,'[1]1718  Exp_Rev Access'!$F$7:$GK$318,$GL$2,FALSE)),"",VLOOKUP($B265,'[1]1718  Exp_Rev Access'!$F$7:$GK$318,$GL$2,FALSE))</f>
        <v>0</v>
      </c>
      <c r="GM265" s="95">
        <f>IF(ISNA(VLOOKUP($B265,'[1]1718  Exp_Rev Access'!$F$7:$GK$318,$GM$2,FALSE)),"",VLOOKUP($B265,'[1]1718  Exp_Rev Access'!$F$7:$GK$318,$GM$2,FALSE))</f>
        <v>0</v>
      </c>
      <c r="GN265" s="95">
        <f>IF(ISNA(VLOOKUP($B265,'[1]1718  Exp_Rev Access'!$F$7:$GK$318,$GN$2,FALSE)),"",VLOOKUP($B265,'[1]1718  Exp_Rev Access'!$F$7:$GK$318,$GN$2,FALSE))</f>
        <v>0</v>
      </c>
      <c r="GO265" s="95">
        <f>IF(ISNA(VLOOKUP($B265,'[1]1718  Exp_Rev Access'!$F$7:$GK$318,$GO$2,FALSE)),"",VLOOKUP($B265,'[1]1718  Exp_Rev Access'!$F$7:$GK$318,$GO$2,FALSE))</f>
        <v>0</v>
      </c>
      <c r="GP265" s="95">
        <f>IF(ISNA(VLOOKUP($B265,'[1]1718  Exp_Rev Access'!$F$7:$GK$318,$GP$2,FALSE)),"",VLOOKUP($B265,'[1]1718  Exp_Rev Access'!$F$7:$GK$318,$GP$2,FALSE))</f>
        <v>0</v>
      </c>
      <c r="GQ265" s="95">
        <f>IF(ISNA(VLOOKUP($B265,'[1]1718  Exp_Rev Access'!$F$7:$GK$318,$GQ$2,FALSE)),"",VLOOKUP($B265,'[1]1718  Exp_Rev Access'!$F$7:$GK$318,$GQ$2,FALSE))</f>
        <v>0</v>
      </c>
      <c r="GR265" s="95">
        <f>IF(ISNA(VLOOKUP($B265,'[1]1718  Exp_Rev Access'!$F$7:$GK$318,$GR$2,FALSE)),"",VLOOKUP($B265,'[1]1718  Exp_Rev Access'!$F$7:$GK$318,$GR$2,FALSE))</f>
        <v>0</v>
      </c>
      <c r="GS265" s="95">
        <f>IF(ISNA(VLOOKUP($B265,'[1]1718  Exp_Rev Access'!$F$7:$GK$318,$GS$2,FALSE)),"",VLOOKUP($B265,'[1]1718  Exp_Rev Access'!$F$7:$GK$318,$GS$2,FALSE))</f>
        <v>0</v>
      </c>
      <c r="GT265" s="95">
        <f>IF(ISNA(VLOOKUP($B265,'[1]1718  Exp_Rev Access'!$F$7:$GK$318,$GT$2,FALSE)),"",VLOOKUP($B265,'[1]1718  Exp_Rev Access'!$F$7:$GK$318,$GT$2,FALSE))</f>
        <v>0</v>
      </c>
      <c r="GU265" s="56">
        <f t="shared" si="731"/>
        <v>0</v>
      </c>
      <c r="GV265" s="92">
        <f t="shared" si="732"/>
        <v>0</v>
      </c>
      <c r="GW265" s="96">
        <f t="shared" si="733"/>
        <v>0</v>
      </c>
    </row>
    <row r="266" spans="1:222" s="97" customFormat="1" x14ac:dyDescent="0.3">
      <c r="A266" s="98"/>
      <c r="B266" s="99"/>
      <c r="C266" s="82" t="s">
        <v>185</v>
      </c>
      <c r="D266" s="121">
        <f>SUM(D263:D265)</f>
        <v>1644.92</v>
      </c>
      <c r="E266" s="112">
        <f>SUM(E263:E265)</f>
        <v>23056438.640000001</v>
      </c>
      <c r="F266" s="113">
        <f t="shared" si="715"/>
        <v>23056438.640000001</v>
      </c>
      <c r="G266" s="113">
        <f t="shared" si="716"/>
        <v>0</v>
      </c>
      <c r="H266" s="103">
        <f>SUM(H263:H265)</f>
        <v>2639140.44</v>
      </c>
      <c r="I266" s="103">
        <f t="shared" ref="I266:M266" si="734">SUM(I263:I265)</f>
        <v>0</v>
      </c>
      <c r="J266" s="103">
        <f t="shared" si="734"/>
        <v>0</v>
      </c>
      <c r="K266" s="103">
        <f t="shared" si="734"/>
        <v>59885.599999999991</v>
      </c>
      <c r="L266" s="103">
        <f t="shared" si="734"/>
        <v>0</v>
      </c>
      <c r="M266" s="103">
        <f t="shared" si="734"/>
        <v>0</v>
      </c>
      <c r="N266" s="102">
        <f t="shared" si="717"/>
        <v>2699026.04</v>
      </c>
      <c r="O266" s="58">
        <f t="shared" si="718"/>
        <v>0.11706170593569172</v>
      </c>
      <c r="P266" s="102">
        <f t="shared" si="719"/>
        <v>1640.8251100357463</v>
      </c>
      <c r="Q266" s="103">
        <f>SUM(Q263:Q265)</f>
        <v>2225</v>
      </c>
      <c r="R266" s="103">
        <f t="shared" ref="R266:AL266" si="735">SUM(R263:R265)</f>
        <v>0</v>
      </c>
      <c r="S266" s="103">
        <f t="shared" si="735"/>
        <v>987.85</v>
      </c>
      <c r="T266" s="103">
        <f t="shared" si="735"/>
        <v>0</v>
      </c>
      <c r="U266" s="103">
        <f t="shared" si="735"/>
        <v>7440</v>
      </c>
      <c r="V266" s="103">
        <f t="shared" si="735"/>
        <v>0</v>
      </c>
      <c r="W266" s="103">
        <f t="shared" si="735"/>
        <v>0</v>
      </c>
      <c r="X266" s="103">
        <f t="shared" si="735"/>
        <v>0</v>
      </c>
      <c r="Y266" s="103">
        <f t="shared" si="735"/>
        <v>539.54999999999995</v>
      </c>
      <c r="Z266" s="103">
        <f t="shared" si="735"/>
        <v>537.53</v>
      </c>
      <c r="AA266" s="103">
        <f t="shared" si="735"/>
        <v>0</v>
      </c>
      <c r="AB266" s="103">
        <f t="shared" si="735"/>
        <v>0</v>
      </c>
      <c r="AC266" s="103">
        <f t="shared" si="735"/>
        <v>14542</v>
      </c>
      <c r="AD266" s="103">
        <f t="shared" si="735"/>
        <v>129947.70999999999</v>
      </c>
      <c r="AE266" s="103">
        <f t="shared" si="735"/>
        <v>46806.54</v>
      </c>
      <c r="AF266" s="103">
        <f t="shared" si="735"/>
        <v>106</v>
      </c>
      <c r="AG266" s="103">
        <f t="shared" si="735"/>
        <v>14877.999999999998</v>
      </c>
      <c r="AH266" s="103">
        <f t="shared" si="735"/>
        <v>294.63</v>
      </c>
      <c r="AI266" s="103">
        <f t="shared" si="735"/>
        <v>5450</v>
      </c>
      <c r="AJ266" s="103">
        <f t="shared" si="735"/>
        <v>0</v>
      </c>
      <c r="AK266" s="103">
        <f t="shared" si="735"/>
        <v>62699.54</v>
      </c>
      <c r="AL266" s="103">
        <f t="shared" si="735"/>
        <v>35976.060000000005</v>
      </c>
      <c r="AM266" s="102">
        <f t="shared" si="720"/>
        <v>322430.40999999997</v>
      </c>
      <c r="AN266" s="61">
        <f t="shared" si="721"/>
        <v>1.3984397808975757E-2</v>
      </c>
      <c r="AO266" s="59">
        <f t="shared" si="722"/>
        <v>196.01586095372417</v>
      </c>
      <c r="AP266" s="103">
        <f>SUM(AP263:AP265)</f>
        <v>12182394.960000001</v>
      </c>
      <c r="AQ266" s="103">
        <f t="shared" ref="AQ266:AT266" si="736">SUM(AQ263:AQ265)</f>
        <v>378563.46</v>
      </c>
      <c r="AR266" s="103">
        <f t="shared" si="736"/>
        <v>732366.48</v>
      </c>
      <c r="AS266" s="103">
        <f t="shared" si="736"/>
        <v>0</v>
      </c>
      <c r="AT266" s="103">
        <f t="shared" si="736"/>
        <v>0</v>
      </c>
      <c r="AU266" s="102">
        <f t="shared" si="723"/>
        <v>13293324.900000002</v>
      </c>
      <c r="AV266" s="64">
        <f t="shared" si="724"/>
        <v>0.57655586396321279</v>
      </c>
      <c r="AW266" s="102">
        <f t="shared" si="725"/>
        <v>8081.4415898645539</v>
      </c>
      <c r="AX266" s="103">
        <f>SUM(AX263:AX265)</f>
        <v>0</v>
      </c>
      <c r="AY266" s="103">
        <f t="shared" ref="AY266:BU266" si="737">SUM(AY263:AY265)</f>
        <v>1563712.93</v>
      </c>
      <c r="AZ266" s="103">
        <f t="shared" si="737"/>
        <v>33748.310000000005</v>
      </c>
      <c r="BA266" s="103">
        <f t="shared" si="737"/>
        <v>0</v>
      </c>
      <c r="BB266" s="103">
        <f t="shared" si="737"/>
        <v>0</v>
      </c>
      <c r="BC266" s="103">
        <f t="shared" si="737"/>
        <v>814940.02</v>
      </c>
      <c r="BD266" s="103">
        <f t="shared" si="737"/>
        <v>0</v>
      </c>
      <c r="BE266" s="103">
        <f t="shared" si="737"/>
        <v>65429.340000000004</v>
      </c>
      <c r="BF266" s="103">
        <f t="shared" si="737"/>
        <v>0</v>
      </c>
      <c r="BG266" s="103">
        <f t="shared" si="737"/>
        <v>0</v>
      </c>
      <c r="BH266" s="103">
        <f t="shared" si="737"/>
        <v>29308.170000000002</v>
      </c>
      <c r="BI266" s="103">
        <f t="shared" si="737"/>
        <v>0</v>
      </c>
      <c r="BJ266" s="103">
        <f t="shared" si="737"/>
        <v>18125.940000000002</v>
      </c>
      <c r="BK266" s="103">
        <f t="shared" si="737"/>
        <v>1273604.76</v>
      </c>
      <c r="BL266" s="103">
        <f t="shared" si="737"/>
        <v>14757</v>
      </c>
      <c r="BM266" s="103">
        <f t="shared" si="737"/>
        <v>0</v>
      </c>
      <c r="BN266" s="103">
        <f t="shared" si="737"/>
        <v>0</v>
      </c>
      <c r="BO266" s="103">
        <f t="shared" si="737"/>
        <v>0</v>
      </c>
      <c r="BP266" s="103">
        <f t="shared" si="737"/>
        <v>0</v>
      </c>
      <c r="BQ266" s="103">
        <f t="shared" si="737"/>
        <v>9820</v>
      </c>
      <c r="BR266" s="103">
        <f t="shared" si="737"/>
        <v>0</v>
      </c>
      <c r="BS266" s="103">
        <f t="shared" si="737"/>
        <v>0</v>
      </c>
      <c r="BT266" s="103">
        <f t="shared" si="737"/>
        <v>0</v>
      </c>
      <c r="BU266" s="103">
        <f t="shared" si="737"/>
        <v>0</v>
      </c>
      <c r="BV266" s="102">
        <f t="shared" si="571"/>
        <v>3823446.4699999997</v>
      </c>
      <c r="BW266" s="61">
        <f t="shared" si="726"/>
        <v>0.16582988074172064</v>
      </c>
      <c r="BX266" s="59">
        <f t="shared" si="727"/>
        <v>2324.3966089536266</v>
      </c>
      <c r="BY266" s="90">
        <f>SUM(BY263:BY265)</f>
        <v>0</v>
      </c>
      <c r="BZ266" s="90">
        <f t="shared" ref="BZ266:CD266" si="738">SUM(BZ263:BZ265)</f>
        <v>163383.32999999999</v>
      </c>
      <c r="CA266" s="90">
        <f t="shared" si="738"/>
        <v>8543.26</v>
      </c>
      <c r="CB266" s="90">
        <f t="shared" si="738"/>
        <v>0</v>
      </c>
      <c r="CC266" s="90">
        <f t="shared" si="738"/>
        <v>351446.98</v>
      </c>
      <c r="CD266" s="90">
        <f t="shared" si="738"/>
        <v>0</v>
      </c>
      <c r="CE266" s="56">
        <f t="shared" ref="CE266:CE329" si="739">SUM(BY266:CD266)</f>
        <v>523373.56999999995</v>
      </c>
      <c r="CF266" s="61">
        <f t="shared" si="591"/>
        <v>2.2699670932353495E-2</v>
      </c>
      <c r="CG266" s="62">
        <f t="shared" si="592"/>
        <v>318.17569851421342</v>
      </c>
      <c r="CH266" s="103">
        <f>SUM(CH263:CH265)</f>
        <v>0</v>
      </c>
      <c r="CI266" s="103">
        <f t="shared" ref="CI266:ET266" si="740">SUM(CI263:CI265)</f>
        <v>0</v>
      </c>
      <c r="CJ266" s="103">
        <f t="shared" si="740"/>
        <v>0</v>
      </c>
      <c r="CK266" s="103">
        <f t="shared" si="740"/>
        <v>0</v>
      </c>
      <c r="CL266" s="103">
        <f t="shared" si="740"/>
        <v>0</v>
      </c>
      <c r="CM266" s="103">
        <f t="shared" si="740"/>
        <v>0</v>
      </c>
      <c r="CN266" s="103">
        <f t="shared" si="740"/>
        <v>0</v>
      </c>
      <c r="CO266" s="103">
        <f t="shared" si="740"/>
        <v>0</v>
      </c>
      <c r="CP266" s="103">
        <f t="shared" si="740"/>
        <v>0</v>
      </c>
      <c r="CQ266" s="103">
        <f t="shared" si="740"/>
        <v>458268.27</v>
      </c>
      <c r="CR266" s="103">
        <f t="shared" si="740"/>
        <v>0</v>
      </c>
      <c r="CS266" s="103">
        <f t="shared" si="740"/>
        <v>0</v>
      </c>
      <c r="CT266" s="103">
        <f t="shared" si="740"/>
        <v>0</v>
      </c>
      <c r="CU266" s="103">
        <f t="shared" si="740"/>
        <v>729514.18</v>
      </c>
      <c r="CV266" s="103">
        <f t="shared" si="740"/>
        <v>393915.66</v>
      </c>
      <c r="CW266" s="103">
        <f t="shared" si="740"/>
        <v>0</v>
      </c>
      <c r="CX266" s="103">
        <f t="shared" si="740"/>
        <v>0</v>
      </c>
      <c r="CY266" s="103">
        <f t="shared" si="740"/>
        <v>0</v>
      </c>
      <c r="CZ266" s="103">
        <f t="shared" si="740"/>
        <v>0</v>
      </c>
      <c r="DA266" s="103">
        <f t="shared" si="740"/>
        <v>0</v>
      </c>
      <c r="DB266" s="103">
        <f t="shared" si="740"/>
        <v>0</v>
      </c>
      <c r="DC266" s="103">
        <f t="shared" si="740"/>
        <v>0</v>
      </c>
      <c r="DD266" s="103">
        <f t="shared" si="740"/>
        <v>0</v>
      </c>
      <c r="DE266" s="103">
        <f t="shared" si="740"/>
        <v>0</v>
      </c>
      <c r="DF266" s="103">
        <f t="shared" si="740"/>
        <v>0</v>
      </c>
      <c r="DG266" s="103">
        <f t="shared" si="740"/>
        <v>0</v>
      </c>
      <c r="DH266" s="103">
        <f t="shared" si="740"/>
        <v>8520.2900000000009</v>
      </c>
      <c r="DI266" s="103">
        <f t="shared" si="740"/>
        <v>551822.05000000005</v>
      </c>
      <c r="DJ266" s="103">
        <f t="shared" si="740"/>
        <v>0</v>
      </c>
      <c r="DK266" s="103">
        <f t="shared" si="740"/>
        <v>0</v>
      </c>
      <c r="DL266" s="103">
        <f t="shared" si="740"/>
        <v>0</v>
      </c>
      <c r="DM266" s="103">
        <f t="shared" si="740"/>
        <v>0</v>
      </c>
      <c r="DN266" s="103">
        <f t="shared" si="740"/>
        <v>0</v>
      </c>
      <c r="DO266" s="103">
        <f t="shared" si="740"/>
        <v>0</v>
      </c>
      <c r="DP266" s="103">
        <f t="shared" si="740"/>
        <v>0</v>
      </c>
      <c r="DQ266" s="103">
        <f t="shared" si="740"/>
        <v>0</v>
      </c>
      <c r="DR266" s="103">
        <f t="shared" si="740"/>
        <v>0</v>
      </c>
      <c r="DS266" s="103">
        <f t="shared" si="740"/>
        <v>0</v>
      </c>
      <c r="DT266" s="103">
        <f t="shared" si="740"/>
        <v>0</v>
      </c>
      <c r="DU266" s="103">
        <f t="shared" si="740"/>
        <v>0</v>
      </c>
      <c r="DV266" s="103">
        <f t="shared" si="740"/>
        <v>0</v>
      </c>
      <c r="DW266" s="103">
        <f t="shared" si="740"/>
        <v>0</v>
      </c>
      <c r="DX266" s="103">
        <f t="shared" si="740"/>
        <v>0</v>
      </c>
      <c r="DY266" s="103">
        <f t="shared" si="740"/>
        <v>17370.689999999999</v>
      </c>
      <c r="DZ266" s="103">
        <f t="shared" si="740"/>
        <v>0</v>
      </c>
      <c r="EA266" s="103">
        <f t="shared" si="740"/>
        <v>0</v>
      </c>
      <c r="EB266" s="103">
        <f t="shared" si="740"/>
        <v>0</v>
      </c>
      <c r="EC266" s="103">
        <f t="shared" si="740"/>
        <v>0</v>
      </c>
      <c r="ED266" s="103">
        <f t="shared" si="740"/>
        <v>0</v>
      </c>
      <c r="EE266" s="103">
        <f t="shared" si="740"/>
        <v>0</v>
      </c>
      <c r="EF266" s="103">
        <f t="shared" si="740"/>
        <v>0</v>
      </c>
      <c r="EG266" s="103">
        <f t="shared" si="740"/>
        <v>16999</v>
      </c>
      <c r="EH266" s="103">
        <f t="shared" si="740"/>
        <v>0</v>
      </c>
      <c r="EI266" s="103">
        <f t="shared" si="740"/>
        <v>0</v>
      </c>
      <c r="EJ266" s="103">
        <f t="shared" si="740"/>
        <v>0</v>
      </c>
      <c r="EK266" s="103">
        <f t="shared" si="740"/>
        <v>0</v>
      </c>
      <c r="EL266" s="103">
        <f t="shared" si="740"/>
        <v>0</v>
      </c>
      <c r="EM266" s="103">
        <f t="shared" si="740"/>
        <v>0</v>
      </c>
      <c r="EN266" s="103">
        <f t="shared" si="740"/>
        <v>0</v>
      </c>
      <c r="EO266" s="103">
        <f t="shared" si="740"/>
        <v>0</v>
      </c>
      <c r="EP266" s="103">
        <f t="shared" si="740"/>
        <v>0</v>
      </c>
      <c r="EQ266" s="103">
        <f t="shared" si="740"/>
        <v>0</v>
      </c>
      <c r="ER266" s="103">
        <f t="shared" si="740"/>
        <v>0</v>
      </c>
      <c r="ES266" s="103">
        <f t="shared" si="740"/>
        <v>0</v>
      </c>
      <c r="ET266" s="103">
        <f t="shared" si="740"/>
        <v>0</v>
      </c>
      <c r="EU266" s="103">
        <f t="shared" ref="EU266:FR266" si="741">SUM(EU263:EU265)</f>
        <v>0</v>
      </c>
      <c r="EV266" s="103">
        <f t="shared" si="741"/>
        <v>38616.71</v>
      </c>
      <c r="EW266" s="103">
        <f t="shared" si="741"/>
        <v>0</v>
      </c>
      <c r="EX266" s="103">
        <f t="shared" si="741"/>
        <v>0</v>
      </c>
      <c r="EY266" s="103">
        <f t="shared" si="741"/>
        <v>0</v>
      </c>
      <c r="EZ266" s="103">
        <f t="shared" si="741"/>
        <v>0</v>
      </c>
      <c r="FA266" s="103">
        <f t="shared" si="741"/>
        <v>0</v>
      </c>
      <c r="FB266" s="103">
        <f t="shared" si="741"/>
        <v>0</v>
      </c>
      <c r="FC266" s="103">
        <f t="shared" si="741"/>
        <v>97875</v>
      </c>
      <c r="FD266" s="103">
        <f t="shared" si="741"/>
        <v>0</v>
      </c>
      <c r="FE266" s="103">
        <f t="shared" si="741"/>
        <v>0</v>
      </c>
      <c r="FF266" s="103">
        <f t="shared" si="741"/>
        <v>0</v>
      </c>
      <c r="FG266" s="103">
        <f t="shared" si="741"/>
        <v>0</v>
      </c>
      <c r="FH266" s="103">
        <f t="shared" si="741"/>
        <v>0</v>
      </c>
      <c r="FI266" s="103">
        <f t="shared" si="741"/>
        <v>0</v>
      </c>
      <c r="FJ266" s="103">
        <f t="shared" si="741"/>
        <v>0</v>
      </c>
      <c r="FK266" s="103">
        <f t="shared" si="741"/>
        <v>0</v>
      </c>
      <c r="FL266" s="103">
        <f t="shared" si="741"/>
        <v>0</v>
      </c>
      <c r="FM266" s="103">
        <f t="shared" si="741"/>
        <v>0</v>
      </c>
      <c r="FN266" s="103">
        <f t="shared" si="741"/>
        <v>0</v>
      </c>
      <c r="FO266" s="103">
        <f t="shared" si="741"/>
        <v>0</v>
      </c>
      <c r="FP266" s="103">
        <f t="shared" si="741"/>
        <v>0</v>
      </c>
      <c r="FQ266" s="103">
        <f t="shared" si="741"/>
        <v>0</v>
      </c>
      <c r="FR266" s="103">
        <f t="shared" si="741"/>
        <v>63631.009999999995</v>
      </c>
      <c r="FS266" s="102">
        <f t="shared" si="728"/>
        <v>2376532.86</v>
      </c>
      <c r="FT266" s="61">
        <f t="shared" si="729"/>
        <v>0.10307458567677562</v>
      </c>
      <c r="FU266" s="115">
        <f t="shared" si="730"/>
        <v>1444.7710891715096</v>
      </c>
      <c r="FV266" s="134">
        <f>SUM(FV263:FV265)</f>
        <v>0</v>
      </c>
      <c r="FW266" s="134">
        <f t="shared" ref="FW266:GT266" si="742">SUM(FW263:FW265)</f>
        <v>0</v>
      </c>
      <c r="FX266" s="134">
        <f t="shared" si="742"/>
        <v>0</v>
      </c>
      <c r="FY266" s="134">
        <f t="shared" si="742"/>
        <v>0</v>
      </c>
      <c r="FZ266" s="134">
        <f t="shared" si="742"/>
        <v>0</v>
      </c>
      <c r="GA266" s="134">
        <f t="shared" si="742"/>
        <v>0</v>
      </c>
      <c r="GB266" s="134">
        <f t="shared" si="742"/>
        <v>0</v>
      </c>
      <c r="GC266" s="134">
        <f t="shared" si="742"/>
        <v>0</v>
      </c>
      <c r="GD266" s="134">
        <f t="shared" si="742"/>
        <v>240.9</v>
      </c>
      <c r="GE266" s="134">
        <f t="shared" si="742"/>
        <v>0</v>
      </c>
      <c r="GF266" s="134">
        <f t="shared" si="742"/>
        <v>1255.0999999999999</v>
      </c>
      <c r="GG266" s="134">
        <f t="shared" si="742"/>
        <v>0</v>
      </c>
      <c r="GH266" s="134">
        <f t="shared" si="742"/>
        <v>0</v>
      </c>
      <c r="GI266" s="134">
        <f t="shared" si="742"/>
        <v>0</v>
      </c>
      <c r="GJ266" s="134">
        <f t="shared" si="742"/>
        <v>0</v>
      </c>
      <c r="GK266" s="134">
        <f t="shared" si="742"/>
        <v>3521</v>
      </c>
      <c r="GL266" s="134">
        <f t="shared" si="742"/>
        <v>13287.39</v>
      </c>
      <c r="GM266" s="134">
        <f t="shared" si="742"/>
        <v>0</v>
      </c>
      <c r="GN266" s="134">
        <f t="shared" si="742"/>
        <v>0</v>
      </c>
      <c r="GO266" s="134">
        <f t="shared" si="742"/>
        <v>0</v>
      </c>
      <c r="GP266" s="134">
        <f t="shared" si="742"/>
        <v>0</v>
      </c>
      <c r="GQ266" s="134">
        <f t="shared" si="742"/>
        <v>0</v>
      </c>
      <c r="GR266" s="134">
        <f t="shared" si="742"/>
        <v>0</v>
      </c>
      <c r="GS266" s="134">
        <f t="shared" si="742"/>
        <v>0</v>
      </c>
      <c r="GT266" s="134">
        <f t="shared" si="742"/>
        <v>0</v>
      </c>
      <c r="GU266" s="102">
        <f t="shared" si="731"/>
        <v>18304.39</v>
      </c>
      <c r="GV266" s="61">
        <f t="shared" si="732"/>
        <v>7.9389494127007985E-4</v>
      </c>
      <c r="GW266" s="65">
        <f t="shared" si="733"/>
        <v>11.127829924859567</v>
      </c>
    </row>
    <row r="267" spans="1:222" s="97" customFormat="1" x14ac:dyDescent="0.3">
      <c r="A267" s="73"/>
      <c r="B267" s="88"/>
      <c r="C267" s="89"/>
      <c r="D267" s="116"/>
      <c r="E267" s="76" t="str">
        <f>IF(ISNA(VLOOKUP($B267,'[1]1718 enrollment_Rev_Exp by size'!$A$7:I601,5,FALSE)),"",VLOOKUP($B267,'[1]1718 enrollment_Rev_Exp by size'!$A$7:$G$350,5,FALSE))</f>
        <v/>
      </c>
      <c r="F267" s="70"/>
      <c r="G267" s="70"/>
      <c r="H267" s="90"/>
      <c r="I267" s="90" t="str">
        <f>IF(ISNA(VLOOKUP($B267,'[1]1718  Exp_Rev Access'!$F$7:$GK$318,4,FALSE)),"",VLOOKUP($B267,'[1]1718  Exp_Rev Access'!$F$7:$GK$318,4,FALSE))</f>
        <v/>
      </c>
      <c r="J267" s="90" t="str">
        <f>IF(ISNA(VLOOKUP($B267,'[1]1718  Exp_Rev Access'!$F$7:$GK$318,5,FALSE)),"",VLOOKUP($B267,'[1]1718  Exp_Rev Access'!$F$7:$GK$318,5,FALSE))</f>
        <v/>
      </c>
      <c r="K267" s="90" t="str">
        <f>IF(ISNA(VLOOKUP($B267,'[1]1718  Exp_Rev Access'!$F$7:$GK$318,6,FALSE)),"-",VLOOKUP($B267,'[1]1718  Exp_Rev Access'!$F$7:$GK$318,6,FALSE))</f>
        <v>-</v>
      </c>
      <c r="L267" s="90" t="str">
        <f>IF(ISNA(VLOOKUP($B267,'[1]1718  Exp_Rev Access'!$F$7:$GK$318,7,FALSE)),"",VLOOKUP($B267,'[1]1718  Exp_Rev Access'!$F$7:$GK$318,7,FALSE))</f>
        <v/>
      </c>
      <c r="M267" s="90" t="str">
        <f>IF(ISNA(VLOOKUP($B267,'[1]1718  Exp_Rev Access'!$F$7:$GK$318,8,FALSE)),"",VLOOKUP($B267,'[1]1718  Exp_Rev Access'!$F$7:$GK$318,8,FALSE))</f>
        <v/>
      </c>
      <c r="N267" s="56"/>
      <c r="O267" s="91"/>
      <c r="P267" s="56"/>
      <c r="Q267" s="90" t="str">
        <f>IF(ISNA(VLOOKUP($B267,'[1]1718  Exp_Rev Access'!$F$7:$GK$318,10,FALSE)),"",VLOOKUP($B267,'[1]1718  Exp_Rev Access'!$F$7:$GK$318,10,FALSE))</f>
        <v/>
      </c>
      <c r="R267" s="90" t="str">
        <f>IF(ISNA(VLOOKUP($B267,'[1]1718  Exp_Rev Access'!$F$7:$GK$318,11,FALSE)),"",VLOOKUP($B267,'[1]1718  Exp_Rev Access'!$F$7:$GK$318,11,FALSE))</f>
        <v/>
      </c>
      <c r="S267" s="90" t="str">
        <f>IF(ISNA(VLOOKUP($B267,'[1]1718  Exp_Rev Access'!$F$7:$GK$318,12,FALSE)),"",VLOOKUP($B267,'[1]1718  Exp_Rev Access'!$F$7:$GK$318,12,FALSE))</f>
        <v/>
      </c>
      <c r="T267" s="90" t="str">
        <f>IF(ISNA(VLOOKUP($B267,'[1]1718  Exp_Rev Access'!$F$7:$GK$318,13,FALSE)),"",VLOOKUP($B267,'[1]1718  Exp_Rev Access'!$F$7:$GK$318,13,FALSE))</f>
        <v/>
      </c>
      <c r="U267" s="90" t="str">
        <f>IF(ISNA(VLOOKUP($B267,'[1]1718  Exp_Rev Access'!$F$7:$GK$318,14,FALSE)),"",VLOOKUP($B267,'[1]1718  Exp_Rev Access'!$F$7:$GK$318,14,FALSE))</f>
        <v/>
      </c>
      <c r="V267" s="90" t="str">
        <f>IF(ISNA(VLOOKUP($B267,'[1]1718  Exp_Rev Access'!$F$7:$GK$318,15,FALSE)),"",VLOOKUP($B267,'[1]1718  Exp_Rev Access'!$F$7:$GK$318,15,FALSE))</f>
        <v/>
      </c>
      <c r="W267" s="90" t="str">
        <f>IF(ISNA(VLOOKUP($B267,'[1]1718  Exp_Rev Access'!$F$7:$GK$318,16,FALSE)),"",VLOOKUP($B267,'[1]1718  Exp_Rev Access'!$F$7:$GK$318,16,FALSE))</f>
        <v/>
      </c>
      <c r="X267" s="90" t="str">
        <f>IF(ISNA(VLOOKUP($B267,'[1]1718  Exp_Rev Access'!$F$7:$GK$318,17,FALSE)),"",VLOOKUP($B267,'[1]1718  Exp_Rev Access'!$F$7:$GK$318,17,FALSE))</f>
        <v/>
      </c>
      <c r="Y267" s="90" t="str">
        <f>IF(ISNA(VLOOKUP($B267,'[1]1718  Exp_Rev Access'!$F$7:$GK$318,18,FALSE)),"",VLOOKUP($B267,'[1]1718  Exp_Rev Access'!$F$7:$GK$318,18,FALSE))</f>
        <v/>
      </c>
      <c r="Z267" s="90" t="str">
        <f>IF(ISNA(VLOOKUP($B267,'[1]1718  Exp_Rev Access'!$F$7:$GK$318,19,FALSE)),"",VLOOKUP($B267,'[1]1718  Exp_Rev Access'!$F$7:$GK$318,19,FALSE))</f>
        <v/>
      </c>
      <c r="AA267" s="90" t="str">
        <f>IF(ISNA(VLOOKUP($B267,'[1]1718  Exp_Rev Access'!$F$7:$GK$318,20,FALSE)),"",VLOOKUP($B267,'[1]1718  Exp_Rev Access'!$F$7:$GK$318,20,FALSE))</f>
        <v/>
      </c>
      <c r="AB267" s="90" t="str">
        <f>IF(ISNA(VLOOKUP($B267,'[1]1718  Exp_Rev Access'!$F$7:$GK$318,21,FALSE)),"",VLOOKUP($B267,'[1]1718  Exp_Rev Access'!$F$7:$GK$318,21,FALSE))</f>
        <v/>
      </c>
      <c r="AC267" s="90" t="str">
        <f>IF(ISNA(VLOOKUP($B267,'[1]1718  Exp_Rev Access'!$F$7:$GK$318,22,FALSE)),"",VLOOKUP($B267,'[1]1718  Exp_Rev Access'!$F$7:$GK$318,22,FALSE))</f>
        <v/>
      </c>
      <c r="AD267" s="90" t="str">
        <f>IF(ISNA(VLOOKUP($B267,'[1]1718  Exp_Rev Access'!$F$7:$GK$318,23,FALSE)),"",VLOOKUP($B267,'[1]1718  Exp_Rev Access'!$F$7:$GK$318,23,FALSE))</f>
        <v/>
      </c>
      <c r="AE267" s="90" t="str">
        <f>IF(ISNA(VLOOKUP($B267,'[1]1718  Exp_Rev Access'!$F$7:$GK$318,24,FALSE)),"",VLOOKUP($B267,'[1]1718  Exp_Rev Access'!$F$7:$GK$318,24,FALSE))</f>
        <v/>
      </c>
      <c r="AF267" s="90" t="str">
        <f>IF(ISNA(VLOOKUP($B267,'[1]1718  Exp_Rev Access'!$F$7:$GK$318,25,FALSE)),"",VLOOKUP($B267,'[1]1718  Exp_Rev Access'!$F$7:$GK$318,25,FALSE))</f>
        <v/>
      </c>
      <c r="AG267" s="90" t="str">
        <f>IF(ISNA(VLOOKUP($B267,'[1]1718  Exp_Rev Access'!$F$7:$GK$318,26,FALSE)),"",VLOOKUP($B267,'[1]1718  Exp_Rev Access'!$F$7:$GK$318,26,FALSE))</f>
        <v/>
      </c>
      <c r="AH267" s="90" t="str">
        <f>IF(ISNA(VLOOKUP($B267,'[1]1718  Exp_Rev Access'!$F$7:$GK$318,27,FALSE)),"",VLOOKUP($B267,'[1]1718  Exp_Rev Access'!$F$7:$GK$318,27,FALSE))</f>
        <v/>
      </c>
      <c r="AI267" s="90" t="str">
        <f>IF(ISNA(VLOOKUP($B267,'[1]1718  Exp_Rev Access'!$F$7:$GK$318,28,FALSE)),"",VLOOKUP($B267,'[1]1718  Exp_Rev Access'!$F$7:$GK$318,28,FALSE))</f>
        <v/>
      </c>
      <c r="AJ267" s="90" t="str">
        <f>IF(ISNA(VLOOKUP($B267,'[1]1718  Exp_Rev Access'!$F$7:$GK$318,29,FALSE)),"",VLOOKUP($B267,'[1]1718  Exp_Rev Access'!$F$7:$GK$318,29,FALSE))</f>
        <v/>
      </c>
      <c r="AK267" s="90" t="str">
        <f>IF(ISNA(VLOOKUP($B267,'[1]1718  Exp_Rev Access'!$F$7:$GK$318,30,FALSE)),"",VLOOKUP($B267,'[1]1718  Exp_Rev Access'!$F$7:$GK$318,30,FALSE))</f>
        <v/>
      </c>
      <c r="AL267" s="90" t="str">
        <f>IF(ISNA(VLOOKUP($B267,'[1]1718  Exp_Rev Access'!$F$7:$GK$318,31,FALSE)),"",VLOOKUP($B267,'[1]1718  Exp_Rev Access'!$F$7:$GK$318,31,FALSE))</f>
        <v/>
      </c>
      <c r="AM267" s="56"/>
      <c r="AN267" s="92"/>
      <c r="AO267" s="71"/>
      <c r="AP267" s="90" t="str">
        <f>IF(ISNA(VLOOKUP($B267,'[1]1718  Exp_Rev Access'!$F$7:$GK$318,33,FALSE)),"",VLOOKUP($B267,'[1]1718  Exp_Rev Access'!$F$7:$GK$318,33,FALSE))</f>
        <v/>
      </c>
      <c r="AQ267" s="90" t="str">
        <f>IF(ISNA(VLOOKUP($B267,'[1]1718  Exp_Rev Access'!$F$7:$GK$318,34,FALSE)),"",VLOOKUP($B267,'[1]1718  Exp_Rev Access'!$F$7:$GK$318,34,FALSE))</f>
        <v/>
      </c>
      <c r="AR267" s="90" t="str">
        <f>IF(ISNA(VLOOKUP($B267,'[1]1718  Exp_Rev Access'!$F$7:$GK$318,35,FALSE)),"",VLOOKUP($B267,'[1]1718  Exp_Rev Access'!$F$7:$GK$318,35,FALSE))</f>
        <v/>
      </c>
      <c r="AS267" s="90" t="str">
        <f>IF(ISNA(VLOOKUP($B267,'[1]1718  Exp_Rev Access'!$F$7:$GK$318,36,FALSE)),"",VLOOKUP($B267,'[1]1718  Exp_Rev Access'!$F$7:$GK$318,36,FALSE))</f>
        <v/>
      </c>
      <c r="AT267" s="90" t="str">
        <f>IF(ISNA(VLOOKUP($B267,'[1]1718  Exp_Rev Access'!$F$7:$GK$318,37,FALSE)),"",VLOOKUP($B267,'[1]1718  Exp_Rev Access'!$F$7:$GK$318,37,FALSE))</f>
        <v/>
      </c>
      <c r="AU267" s="56"/>
      <c r="AV267" s="93"/>
      <c r="AW267" s="56"/>
      <c r="AX267" s="90" t="str">
        <f>IF(ISNA(VLOOKUP($B267,'[1]1718  Exp_Rev Access'!$F$7:$GK$318,39,FALSE)),"",VLOOKUP($B267,'[1]1718  Exp_Rev Access'!$F$7:$GK$318,39,FALSE))</f>
        <v/>
      </c>
      <c r="AY267" s="90" t="str">
        <f>IF(ISNA(VLOOKUP($B267,'[1]1718  Exp_Rev Access'!$F$7:$GK$318,40,FALSE)),"",VLOOKUP($B267,'[1]1718  Exp_Rev Access'!$F$7:$GK$318,40,FALSE))</f>
        <v/>
      </c>
      <c r="AZ267" s="90" t="str">
        <f>IF(ISNA(VLOOKUP($B267,'[1]1718  Exp_Rev Access'!$F$7:$GK$318,41,FALSE)),"",VLOOKUP($B267,'[1]1718  Exp_Rev Access'!$F$7:$GK$318,41,FALSE))</f>
        <v/>
      </c>
      <c r="BA267" s="90" t="str">
        <f>IF(ISNA(VLOOKUP($B267,'[1]1718  Exp_Rev Access'!$F$7:$GK$318,42,FALSE)),"",VLOOKUP($B267,'[1]1718  Exp_Rev Access'!$F$7:$GK$318,42,FALSE))</f>
        <v/>
      </c>
      <c r="BB267" s="90" t="str">
        <f>IF(ISNA(VLOOKUP($B267,'[1]1718  Exp_Rev Access'!$F$7:$GK$318,43,FALSE)),"",VLOOKUP($B267,'[1]1718  Exp_Rev Access'!$F$7:$GK$318,43,FALSE))</f>
        <v/>
      </c>
      <c r="BC267" s="90" t="str">
        <f>IF(ISNA(VLOOKUP($B267,'[1]1718  Exp_Rev Access'!$F$7:$GK$318,44,FALSE)),"",VLOOKUP($B267,'[1]1718  Exp_Rev Access'!$F$7:$GK$318,44,FALSE))</f>
        <v/>
      </c>
      <c r="BD267" s="90" t="str">
        <f>IF(ISNA(VLOOKUP($B267,'[1]1718  Exp_Rev Access'!$F$7:$GK$318,45,FALSE)),"",VLOOKUP($B267,'[1]1718  Exp_Rev Access'!$F$7:$GK$318,45,FALSE))</f>
        <v/>
      </c>
      <c r="BE267" s="90" t="str">
        <f>IF(ISNA(VLOOKUP($B267,'[1]1718  Exp_Rev Access'!$F$7:$GK$318,46,FALSE)),"",VLOOKUP($B267,'[1]1718  Exp_Rev Access'!$F$7:$GK$318,46,FALSE))</f>
        <v/>
      </c>
      <c r="BF267" s="90" t="str">
        <f>IF(ISNA(VLOOKUP($B267,'[1]1718  Exp_Rev Access'!$F$7:$GK$318,47,FALSE)),"",VLOOKUP($B267,'[1]1718  Exp_Rev Access'!$F$7:$GK$318,47,FALSE))</f>
        <v/>
      </c>
      <c r="BG267" s="90" t="str">
        <f>IF(ISNA(VLOOKUP($B267,'[1]1718  Exp_Rev Access'!$F$7:$GK$318,48,FALSE)),"",VLOOKUP($B267,'[1]1718  Exp_Rev Access'!$F$7:$GK$318,48,FALSE))</f>
        <v/>
      </c>
      <c r="BH267" s="90" t="str">
        <f>IF(ISNA(VLOOKUP($B267,'[1]1718  Exp_Rev Access'!$F$7:$GK$318,49,FALSE)),"",VLOOKUP($B267,'[1]1718  Exp_Rev Access'!$F$7:$GK$318,49,FALSE))</f>
        <v/>
      </c>
      <c r="BI267" s="90" t="str">
        <f>IF(ISNA(VLOOKUP($B267,'[1]1718  Exp_Rev Access'!$F$7:$GK$318,50,FALSE)),"",VLOOKUP($B267,'[1]1718  Exp_Rev Access'!$F$7:$GK$318,50,FALSE))</f>
        <v/>
      </c>
      <c r="BJ267" s="90" t="str">
        <f>IF(ISNA(VLOOKUP($B267,'[1]1718  Exp_Rev Access'!$F$7:$GK$318,51,FALSE)),"",VLOOKUP($B267,'[1]1718  Exp_Rev Access'!$F$7:$GK$318,51,FALSE))</f>
        <v/>
      </c>
      <c r="BK267" s="90" t="str">
        <f>IF(ISNA(VLOOKUP($B267,'[1]1718  Exp_Rev Access'!$F$7:$GK$318,52,FALSE)),"",VLOOKUP($B267,'[1]1718  Exp_Rev Access'!$F$7:$GK$318,52,FALSE))</f>
        <v/>
      </c>
      <c r="BL267" s="90" t="str">
        <f>IF(ISNA(VLOOKUP($B267,'[1]1718  Exp_Rev Access'!$F$7:$GK$318,53,FALSE)),"",VLOOKUP($B267,'[1]1718  Exp_Rev Access'!$F$7:$GK$318,53,FALSE))</f>
        <v/>
      </c>
      <c r="BM267" s="90" t="str">
        <f>IF(ISNA(VLOOKUP($B267,'[1]1718  Exp_Rev Access'!$F$7:$GK$318,54,FALSE)),"",VLOOKUP($B267,'[1]1718  Exp_Rev Access'!$F$7:$GK$318,54,FALSE))</f>
        <v/>
      </c>
      <c r="BN267" s="90" t="str">
        <f>IF(ISNA(VLOOKUP($B267,'[1]1718  Exp_Rev Access'!$F$7:$GK$318,55,FALSE)),"",VLOOKUP($B267,'[1]1718  Exp_Rev Access'!$F$7:$GK$318,55,FALSE))</f>
        <v/>
      </c>
      <c r="BO267" s="90" t="str">
        <f>IF(ISNA(VLOOKUP($B267,'[1]1718  Exp_Rev Access'!$F$7:$GK$318,56,FALSE)),"",VLOOKUP($B267,'[1]1718  Exp_Rev Access'!$F$7:$GK$318,56,FALSE))</f>
        <v/>
      </c>
      <c r="BP267" s="90" t="str">
        <f>IF(ISNA(VLOOKUP($B267,'[1]1718  Exp_Rev Access'!$F$7:$GK$318,57,FALSE)),"",VLOOKUP($B267,'[1]1718  Exp_Rev Access'!$F$7:$GK$318,57,FALSE))</f>
        <v/>
      </c>
      <c r="BQ267" s="90" t="str">
        <f>IF(ISNA(VLOOKUP($B267,'[1]1718  Exp_Rev Access'!$F$7:$GK$318,58,FALSE)),"",VLOOKUP($B267,'[1]1718  Exp_Rev Access'!$F$7:$GK$318,58,FALSE))</f>
        <v/>
      </c>
      <c r="BR267" s="90" t="str">
        <f>IF(ISNA(VLOOKUP($B267,'[1]1718  Exp_Rev Access'!$F$7:$GK$318,59,FALSE)),"",VLOOKUP($B267,'[1]1718  Exp_Rev Access'!$F$7:$GK$318,59,FALSE))</f>
        <v/>
      </c>
      <c r="BS267" s="90" t="str">
        <f>IF(ISNA(VLOOKUP($B267,'[1]1718  Exp_Rev Access'!$F$7:$GK$318,60,FALSE)),"",VLOOKUP($B267,'[1]1718  Exp_Rev Access'!$F$7:$GK$318,60,FALSE))</f>
        <v/>
      </c>
      <c r="BT267" s="90" t="str">
        <f>IF(ISNA(VLOOKUP($B267,'[1]1718  Exp_Rev Access'!$F$7:$GK$318,61,FALSE)),"",VLOOKUP($B267,'[1]1718  Exp_Rev Access'!$F$7:$GK$318,61,FALSE))</f>
        <v/>
      </c>
      <c r="BU267" s="90" t="str">
        <f>IF(ISNA(VLOOKUP($B267,'[1]1718  Exp_Rev Access'!$F$7:$GK$318,62,FALSE)),"",VLOOKUP($B267,'[1]1718  Exp_Rev Access'!$F$7:$GK$318,62,FALSE))</f>
        <v/>
      </c>
      <c r="BV267" s="56">
        <f t="shared" ref="BV267:BV330" si="743">SUM(AX267:BU267)</f>
        <v>0</v>
      </c>
      <c r="BW267" s="92"/>
      <c r="BX267" s="71"/>
      <c r="BY267" s="90" t="str">
        <f>IF(ISNA(VLOOKUP($B267,'[1]1718  Exp_Rev Access'!$F$7:$GK$318,64,FALSE)),"",VLOOKUP($B267,'[1]1718  Exp_Rev Access'!$F$7:$GK$318,64,FALSE))</f>
        <v/>
      </c>
      <c r="BZ267" s="90" t="str">
        <f>IF(ISNA(VLOOKUP($B267,'[1]1718  Exp_Rev Access'!$F$7:$GK$318,65,FALSE)),"",VLOOKUP($B267,'[1]1718  Exp_Rev Access'!$F$7:$GK$318,65,FALSE))</f>
        <v/>
      </c>
      <c r="CA267" s="90" t="str">
        <f>IF(ISNA(VLOOKUP($B267,'[1]1718  Exp_Rev Access'!$F$7:$GK$318,66,FALSE)),"",VLOOKUP($B267,'[1]1718  Exp_Rev Access'!$F$7:$GK$318,66,FALSE))</f>
        <v/>
      </c>
      <c r="CB267" s="90" t="str">
        <f>IF(ISNA(VLOOKUP($B267,'[1]1718  Exp_Rev Access'!$F$7:$GK$318,67,FALSE)),"",VLOOKUP($B267,'[1]1718  Exp_Rev Access'!$F$7:$GK$318,67,FALSE))</f>
        <v/>
      </c>
      <c r="CC267" s="90" t="str">
        <f>IF(ISNA(VLOOKUP($B267,'[1]1718  Exp_Rev Access'!$F$7:$GK$318,68,FALSE)),"",VLOOKUP($B267,'[1]1718  Exp_Rev Access'!$F$7:$GK$318,68,FALSE))</f>
        <v/>
      </c>
      <c r="CD267" s="90" t="str">
        <f>IF(ISNA(VLOOKUP($B267,'[1]1718  Exp_Rev Access'!$F$7:$GK$318,69,FALSE)),"",VLOOKUP($B267,'[1]1718  Exp_Rev Access'!$F$7:$GK$318,69,FALSE))</f>
        <v/>
      </c>
      <c r="CE267" s="56">
        <f t="shared" si="739"/>
        <v>0</v>
      </c>
      <c r="CF267" s="92"/>
      <c r="CG267" s="78"/>
      <c r="CH267" s="90" t="str">
        <f>IF(ISNA(VLOOKUP($B267,'[1]1718  Exp_Rev Access'!$F$7:$GK$318,$CH$2,FALSE)),"",VLOOKUP($B267,'[1]1718  Exp_Rev Access'!$F$7:$GK$318,$CH$2,FALSE))</f>
        <v/>
      </c>
      <c r="CI267" s="90" t="str">
        <f>IF(ISNA(VLOOKUP($B267,'[1]1718  Exp_Rev Access'!$F$7:$GK$318,$CI$2,FALSE)),"",VLOOKUP($B267,'[1]1718  Exp_Rev Access'!$F$7:$GK$318,$CI$2,FALSE))</f>
        <v/>
      </c>
      <c r="CJ267" s="90" t="str">
        <f>IF(ISNA(VLOOKUP($B267,'[1]1718  Exp_Rev Access'!$F$7:$GK$318,$CJ$2,FALSE)),"",VLOOKUP($B267,'[1]1718  Exp_Rev Access'!$F$7:$GK$318,$CJ$2,FALSE))</f>
        <v/>
      </c>
      <c r="CK267" s="90" t="str">
        <f>IF(ISNA(VLOOKUP($B267,'[1]1718  Exp_Rev Access'!$F$7:$GK$318,$CK$2,FALSE)),"",VLOOKUP($B267,'[1]1718  Exp_Rev Access'!$F$7:$GK$318,$CK$2,FALSE))</f>
        <v/>
      </c>
      <c r="CL267" s="90" t="str">
        <f>IF(ISNA(VLOOKUP($B267,'[1]1718  Exp_Rev Access'!$F$7:$GK$318,$CL$2,FALSE)),"",VLOOKUP($B267,'[1]1718  Exp_Rev Access'!$F$7:$GK$318,$CL$2,FALSE))</f>
        <v/>
      </c>
      <c r="CM267" s="90" t="str">
        <f>IF(ISNA(VLOOKUP($B267,'[1]1718  Exp_Rev Access'!$F$7:$GK$318,$CM$2,FALSE)),"",VLOOKUP($B267,'[1]1718  Exp_Rev Access'!$F$7:$GK$318,$CM$2,FALSE))</f>
        <v/>
      </c>
      <c r="CN267" s="90" t="str">
        <f>IF(ISNA(VLOOKUP($B267,'[1]1718  Exp_Rev Access'!$F$7:$GK$318,$CN$2,FALSE)),"",VLOOKUP($B267,'[1]1718  Exp_Rev Access'!$F$7:$GK$318,$CN$2,FALSE))</f>
        <v/>
      </c>
      <c r="CO267" s="90" t="str">
        <f>IF(ISNA(VLOOKUP($B267,'[1]1718  Exp_Rev Access'!$F$7:$GK$318,$CO$2,FALSE)),"",VLOOKUP($B267,'[1]1718  Exp_Rev Access'!$F$7:$GK$318,$CO$2,FALSE))</f>
        <v/>
      </c>
      <c r="CP267" s="90" t="str">
        <f>IF(ISNA(VLOOKUP($B267,'[1]1718  Exp_Rev Access'!$F$7:$GK$318,$CP$2,FALSE)),"",VLOOKUP($B267,'[1]1718  Exp_Rev Access'!$F$7:$GK$318,$CP$2,FALSE))</f>
        <v/>
      </c>
      <c r="CQ267" s="90" t="str">
        <f>IF(ISNA(VLOOKUP($B267,'[1]1718  Exp_Rev Access'!$F$7:$GK$318,$CQ$2,FALSE)),"",VLOOKUP($B267,'[1]1718  Exp_Rev Access'!$F$7:$GK$318,$CQ$2,FALSE))</f>
        <v/>
      </c>
      <c r="CR267" s="90" t="str">
        <f>IF(ISNA(VLOOKUP($B267,'[1]1718  Exp_Rev Access'!$F$7:$GK$318,$CR$2,FALSE)),"",VLOOKUP($B267,'[1]1718  Exp_Rev Access'!$F$7:$GK$318,$CR$2,FALSE))</f>
        <v/>
      </c>
      <c r="CS267" s="90" t="str">
        <f>IF(ISNA(VLOOKUP($B267,'[1]1718  Exp_Rev Access'!$F$7:$GK$318,$CS$2,FALSE)),"",VLOOKUP($B267,'[1]1718  Exp_Rev Access'!$F$7:$GK$318,$CS$2,FALSE))</f>
        <v/>
      </c>
      <c r="CT267" s="90" t="str">
        <f>IF(ISNA(VLOOKUP($B267,'[1]1718  Exp_Rev Access'!$F$7:$GK$318,$CT$2,FALSE)),"",VLOOKUP($B267,'[1]1718  Exp_Rev Access'!$F$7:$GK$318,$CT$2,FALSE))</f>
        <v/>
      </c>
      <c r="CU267" s="90" t="str">
        <f>IF(ISNA(VLOOKUP($B267,'[1]1718  Exp_Rev Access'!$F$7:$GK$318,$CU$2,FALSE)),"",VLOOKUP($B267,'[1]1718  Exp_Rev Access'!$F$7:$GK$318,$CU$2,FALSE))</f>
        <v/>
      </c>
      <c r="CV267" s="90" t="str">
        <f>IF(ISNA(VLOOKUP($B267,'[1]1718  Exp_Rev Access'!$F$7:$GK$318,$CV$2,FALSE)),"",VLOOKUP($B267,'[1]1718  Exp_Rev Access'!$F$7:$GK$318,$CV$2,FALSE))</f>
        <v/>
      </c>
      <c r="CW267" s="90" t="str">
        <f>IF(ISNA(VLOOKUP($B267,'[1]1718  Exp_Rev Access'!$F$7:$GK$318,$CW$2,FALSE)),"",VLOOKUP($B267,'[1]1718  Exp_Rev Access'!$F$7:$GK$318,$CW$2,FALSE))</f>
        <v/>
      </c>
      <c r="CX267" s="90" t="str">
        <f>IF(ISNA(VLOOKUP($B267,'[1]1718  Exp_Rev Access'!$F$7:$GK$318,$CX$2,FALSE)),"",VLOOKUP($B267,'[1]1718  Exp_Rev Access'!$F$7:$GK$318,$CX$2,FALSE))</f>
        <v/>
      </c>
      <c r="CY267" s="90" t="str">
        <f>IF(ISNA(VLOOKUP($B267,'[1]1718  Exp_Rev Access'!$F$7:$GK$318,$CY$2,FALSE)),"",VLOOKUP($B267,'[1]1718  Exp_Rev Access'!$F$7:$GK$318,$CY$2,FALSE))</f>
        <v/>
      </c>
      <c r="CZ267" s="90" t="str">
        <f>IF(ISNA(VLOOKUP($B267,'[1]1718  Exp_Rev Access'!$F$7:$GK$318,$CZ$2,FALSE)),"",VLOOKUP($B267,'[1]1718  Exp_Rev Access'!$F$7:$GK$318,$CZ$2,FALSE))</f>
        <v/>
      </c>
      <c r="DA267" s="90" t="str">
        <f>IF(ISNA(VLOOKUP($B267,'[1]1718  Exp_Rev Access'!$F$7:$GK$318,$DA$2,FALSE)),"",VLOOKUP($B267,'[1]1718  Exp_Rev Access'!$F$7:$GK$318,$DA$2,FALSE))</f>
        <v/>
      </c>
      <c r="DB267" s="90" t="str">
        <f>IF(ISNA(VLOOKUP($B267,'[1]1718  Exp_Rev Access'!$F$7:$GK$318,$DB$2,FALSE)),"",VLOOKUP($B267,'[1]1718  Exp_Rev Access'!$F$7:$GK$318,$DB$2,FALSE))</f>
        <v/>
      </c>
      <c r="DC267" s="90" t="str">
        <f>IF(ISNA(VLOOKUP($B267,'[1]1718  Exp_Rev Access'!$F$7:$GK$318,$DC$2,FALSE)),"",VLOOKUP($B267,'[1]1718  Exp_Rev Access'!$F$7:$GK$318,$DC$2,FALSE))</f>
        <v/>
      </c>
      <c r="DD267" s="90" t="str">
        <f>IF(ISNA(VLOOKUP($B267,'[1]1718  Exp_Rev Access'!$F$7:$GK$318,$DD$2,FALSE)),"",VLOOKUP($B267,'[1]1718  Exp_Rev Access'!$F$7:$GK$318,$DD$2,FALSE))</f>
        <v/>
      </c>
      <c r="DE267" s="90" t="str">
        <f>IF(ISNA(VLOOKUP($B267,'[1]1718  Exp_Rev Access'!$F$7:$GK$318,$DE$2,FALSE)),"",VLOOKUP($B267,'[1]1718  Exp_Rev Access'!$F$7:$GK$318,$DE$2,FALSE))</f>
        <v/>
      </c>
      <c r="DF267" s="90" t="str">
        <f>IF(ISNA(VLOOKUP($B267,'[1]1718  Exp_Rev Access'!$F$7:$GK$318,$DF$2,FALSE)),"",VLOOKUP($B267,'[1]1718  Exp_Rev Access'!$F$7:$GK$318,$DF$2,FALSE))</f>
        <v/>
      </c>
      <c r="DG267" s="90" t="str">
        <f>IF(ISNA(VLOOKUP($B267,'[1]1718  Exp_Rev Access'!$F$7:$GK$318,$DG$2,FALSE)),"",VLOOKUP($B267,'[1]1718  Exp_Rev Access'!$F$7:$GK$318,$DG$2,FALSE))</f>
        <v/>
      </c>
      <c r="DH267" s="90" t="str">
        <f>IF(ISNA(VLOOKUP($B267,'[1]1718  Exp_Rev Access'!$F$7:$GK$318,$DH$2,FALSE)),"",VLOOKUP($B267,'[1]1718  Exp_Rev Access'!$F$7:$GK$318,$DH$2,FALSE))</f>
        <v/>
      </c>
      <c r="DI267" s="90" t="str">
        <f>IF(ISNA(VLOOKUP($B267,'[1]1718  Exp_Rev Access'!$F$7:$GK$318,$DI$2,FALSE)),"",VLOOKUP($B267,'[1]1718  Exp_Rev Access'!$F$7:$GK$318,$DI$2,FALSE))</f>
        <v/>
      </c>
      <c r="DJ267" s="90" t="str">
        <f>IF(ISNA(VLOOKUP($B267,'[1]1718  Exp_Rev Access'!$F$7:$GK$318,$DJ$2,FALSE)),"",VLOOKUP($B267,'[1]1718  Exp_Rev Access'!$F$7:$GK$318,$DJ$2,FALSE))</f>
        <v/>
      </c>
      <c r="DK267" s="90" t="str">
        <f>IF(ISNA(VLOOKUP($B267,'[1]1718  Exp_Rev Access'!$F$7:$GK$318,$DK$2,FALSE)),"",VLOOKUP($B267,'[1]1718  Exp_Rev Access'!$F$7:$GK$318,$DK$2,FALSE))</f>
        <v/>
      </c>
      <c r="DL267" s="90" t="str">
        <f>IF(ISNA(VLOOKUP($B267,'[1]1718  Exp_Rev Access'!$F$7:$GK$318,$DL$2,FALSE)),"",VLOOKUP($B267,'[1]1718  Exp_Rev Access'!$F$7:$GK$318,$DL$2,FALSE))</f>
        <v/>
      </c>
      <c r="DM267" s="90" t="str">
        <f>IF(ISNA(VLOOKUP($B267,'[1]1718  Exp_Rev Access'!$F$7:$GK$318,$DM$2,FALSE)),"",VLOOKUP($B267,'[1]1718  Exp_Rev Access'!$F$7:$GK$318,$DM$2,FALSE))</f>
        <v/>
      </c>
      <c r="DN267" s="90" t="str">
        <f>IF(ISNA(VLOOKUP($B267,'[1]1718  Exp_Rev Access'!$F$7:$GK$318,$DN$2,FALSE)),"",VLOOKUP($B267,'[1]1718  Exp_Rev Access'!$F$7:$GK$318,$DN$2,FALSE))</f>
        <v/>
      </c>
      <c r="DO267" s="90" t="str">
        <f>IF(ISNA(VLOOKUP($B267,'[1]1718  Exp_Rev Access'!$F$7:$GK$318,$DO$2,FALSE)),"",VLOOKUP($B267,'[1]1718  Exp_Rev Access'!$F$7:$GK$318,$DO$2,FALSE))</f>
        <v/>
      </c>
      <c r="DP267" s="90" t="str">
        <f>IF(ISNA(VLOOKUP($B267,'[1]1718  Exp_Rev Access'!$F$7:$GK$318,$DP$2,FALSE)),"",VLOOKUP($B267,'[1]1718  Exp_Rev Access'!$F$7:$GK$318,$DP$2,FALSE))</f>
        <v/>
      </c>
      <c r="DQ267" s="90" t="str">
        <f>IF(ISNA(VLOOKUP($B267,'[1]1718  Exp_Rev Access'!$F$7:$GK$318,$DQ$2,FALSE)),"",VLOOKUP($B267,'[1]1718  Exp_Rev Access'!$F$7:$GK$318,$DQ$2,FALSE))</f>
        <v/>
      </c>
      <c r="DR267" s="90" t="str">
        <f>IF(ISNA(VLOOKUP($B267,'[1]1718  Exp_Rev Access'!$F$7:$GK$318,$DR$2,FALSE)),"",VLOOKUP($B267,'[1]1718  Exp_Rev Access'!$F$7:$GK$318,$DR$2,FALSE))</f>
        <v/>
      </c>
      <c r="DS267" s="90" t="str">
        <f>IF(ISNA(VLOOKUP($B267,'[1]1718  Exp_Rev Access'!$F$7:$GK$318,$DS$2,FALSE)),"",VLOOKUP($B267,'[1]1718  Exp_Rev Access'!$F$7:$GK$318,$DS$2,FALSE))</f>
        <v/>
      </c>
      <c r="DT267" s="90" t="str">
        <f>IF(ISNA(VLOOKUP($B267,'[1]1718  Exp_Rev Access'!$F$7:$GK$318,$DT$2,FALSE)),"",VLOOKUP($B267,'[1]1718  Exp_Rev Access'!$F$7:$GK$318,$DT$2,FALSE))</f>
        <v/>
      </c>
      <c r="DU267" s="90" t="str">
        <f>IF(ISNA(VLOOKUP($B267,'[1]1718  Exp_Rev Access'!$F$7:$GK$318,$DU$2,FALSE)),"",VLOOKUP($B267,'[1]1718  Exp_Rev Access'!$F$7:$GK$318,$DU$2,FALSE))</f>
        <v/>
      </c>
      <c r="DV267" s="90" t="str">
        <f>IF(ISNA(VLOOKUP($B267,'[1]1718  Exp_Rev Access'!$F$7:$GK$318,$DV$2,FALSE)),"",VLOOKUP($B267,'[1]1718  Exp_Rev Access'!$F$7:$GK$318,$DV$2,FALSE))</f>
        <v/>
      </c>
      <c r="DW267" s="90" t="str">
        <f>IF(ISNA(VLOOKUP($B267,'[1]1718  Exp_Rev Access'!$F$7:$GK$318,$DW$2,FALSE)),"",VLOOKUP($B267,'[1]1718  Exp_Rev Access'!$F$7:$GK$318,$DW$2,FALSE))</f>
        <v/>
      </c>
      <c r="DX267" s="90" t="str">
        <f>IF(ISNA(VLOOKUP($B267,'[1]1718  Exp_Rev Access'!$F$7:$GK$318,$DX$2,FALSE)),"",VLOOKUP($B267,'[1]1718  Exp_Rev Access'!$F$7:$GK$318,$DX$2,FALSE))</f>
        <v/>
      </c>
      <c r="DY267" s="90" t="str">
        <f>IF(ISNA(VLOOKUP($B267,'[1]1718  Exp_Rev Access'!$F$7:$GK$318,$DY$2,FALSE)),"",VLOOKUP($B267,'[1]1718  Exp_Rev Access'!$F$7:$GK$318,$DY$2,FALSE))</f>
        <v/>
      </c>
      <c r="DZ267" s="90" t="str">
        <f>IF(ISNA(VLOOKUP($B267,'[1]1718  Exp_Rev Access'!$F$7:$GK$318,$DZ$2,FALSE)),"",VLOOKUP($B267,'[1]1718  Exp_Rev Access'!$F$7:$GK$318,$DZ$2,FALSE))</f>
        <v/>
      </c>
      <c r="EA267" s="90" t="str">
        <f>IF(ISNA(VLOOKUP($B267,'[1]1718  Exp_Rev Access'!$F$7:$GK$318,$EA$2,FALSE)),"",VLOOKUP($B267,'[1]1718  Exp_Rev Access'!$F$7:$GK$318,$EA$2,FALSE))</f>
        <v/>
      </c>
      <c r="EB267" s="90" t="str">
        <f>IF(ISNA(VLOOKUP($B267,'[1]1718  Exp_Rev Access'!$F$7:$GK$318,$EB$2,FALSE)),"",VLOOKUP($B267,'[1]1718  Exp_Rev Access'!$F$7:$GK$318,$EB$2,FALSE))</f>
        <v/>
      </c>
      <c r="EC267" s="90" t="str">
        <f>IF(ISNA(VLOOKUP($B267,'[1]1718  Exp_Rev Access'!$F$7:$GK$318,$EC$2,FALSE)),"",VLOOKUP($B267,'[1]1718  Exp_Rev Access'!$F$7:$GK$318,$EC$2,FALSE))</f>
        <v/>
      </c>
      <c r="ED267" s="90" t="str">
        <f>IF(ISNA(VLOOKUP($B267,'[1]1718  Exp_Rev Access'!$F$7:$GK$318,$ED$2,FALSE)),"",VLOOKUP($B267,'[1]1718  Exp_Rev Access'!$F$7:$GK$318,$ED$2,FALSE))</f>
        <v/>
      </c>
      <c r="EE267" s="90" t="str">
        <f>IF(ISNA(VLOOKUP($B267,'[1]1718  Exp_Rev Access'!$F$7:$GK$318,$EE$2,FALSE)),"",VLOOKUP($B267,'[1]1718  Exp_Rev Access'!$F$7:$GK$318,$EE$2,FALSE))</f>
        <v/>
      </c>
      <c r="EF267" s="90" t="str">
        <f>IF(ISNA(VLOOKUP($B267,'[1]1718  Exp_Rev Access'!$F$7:$GK$318,$EF$2,FALSE)),"",VLOOKUP($B267,'[1]1718  Exp_Rev Access'!$F$7:$GK$318,$EF$2,FALSE))</f>
        <v/>
      </c>
      <c r="EG267" s="90" t="str">
        <f>IF(ISNA(VLOOKUP($B267,'[1]1718  Exp_Rev Access'!$F$7:$GK$318,$EG$2,FALSE)),"",VLOOKUP($B267,'[1]1718  Exp_Rev Access'!$F$7:$GK$318,$EG$2,FALSE))</f>
        <v/>
      </c>
      <c r="EH267" s="90" t="str">
        <f>IF(ISNA(VLOOKUP($B267,'[1]1718  Exp_Rev Access'!$F$7:$GK$318,$EH$2,FALSE)),"",VLOOKUP($B267,'[1]1718  Exp_Rev Access'!$F$7:$GK$318,$EH$2,FALSE))</f>
        <v/>
      </c>
      <c r="EI267" s="90" t="str">
        <f>IF(ISNA(VLOOKUP($B267,'[1]1718  Exp_Rev Access'!$F$7:$GK$318,$EI$2,FALSE)),"",VLOOKUP($B267,'[1]1718  Exp_Rev Access'!$F$7:$GK$318,$EI$2,FALSE))</f>
        <v/>
      </c>
      <c r="EJ267" s="90" t="str">
        <f>IF(ISNA(VLOOKUP($B267,'[1]1718  Exp_Rev Access'!$F$7:$GK$318,$EJ$2,FALSE)),"",VLOOKUP($B267,'[1]1718  Exp_Rev Access'!$F$7:$GK$318,$EJ$2,FALSE))</f>
        <v/>
      </c>
      <c r="EK267" s="90" t="str">
        <f>IF(ISNA(VLOOKUP($B267,'[1]1718  Exp_Rev Access'!$F$7:$GK$318,$EK$2,FALSE)),"",VLOOKUP($B267,'[1]1718  Exp_Rev Access'!$F$7:$GK$318,$EK$2,FALSE))</f>
        <v/>
      </c>
      <c r="EL267" s="90" t="str">
        <f>IF(ISNA(VLOOKUP($B267,'[1]1718  Exp_Rev Access'!$F$7:$GK$318,$EL$2,FALSE)),"",VLOOKUP($B267,'[1]1718  Exp_Rev Access'!$F$7:$GK$318,$EL$2,FALSE))</f>
        <v/>
      </c>
      <c r="EM267" s="90" t="str">
        <f>IF(ISNA(VLOOKUP($B267,'[1]1718  Exp_Rev Access'!$F$7:$GK$318,$EM$2,FALSE)),"",VLOOKUP($B267,'[1]1718  Exp_Rev Access'!$F$7:$GK$318,$EM$2,FALSE))</f>
        <v/>
      </c>
      <c r="EN267" s="90" t="str">
        <f>IF(ISNA(VLOOKUP($B267,'[1]1718  Exp_Rev Access'!$F$7:$GK$318,$EN$2,FALSE)),"",VLOOKUP($B267,'[1]1718  Exp_Rev Access'!$F$7:$GK$318,$EN$2,FALSE))</f>
        <v/>
      </c>
      <c r="EO267" s="90" t="str">
        <f>IF(ISNA(VLOOKUP($B267,'[1]1718  Exp_Rev Access'!$F$7:$GK$318,$EO$2,FALSE)),"",VLOOKUP($B267,'[1]1718  Exp_Rev Access'!$F$7:$GK$318,$EO$2,FALSE))</f>
        <v/>
      </c>
      <c r="EP267" s="90" t="str">
        <f>IF(ISNA(VLOOKUP($B267,'[1]1718  Exp_Rev Access'!$F$7:$GK$318,$EP$2,FALSE)),"",VLOOKUP($B267,'[1]1718  Exp_Rev Access'!$F$7:$GK$318,$EP$2,FALSE))</f>
        <v/>
      </c>
      <c r="EQ267" s="90" t="str">
        <f>IF(ISNA(VLOOKUP($B267,'[1]1718  Exp_Rev Access'!$F$7:$GK$318,$EQ$2,FALSE)),"",VLOOKUP($B267,'[1]1718  Exp_Rev Access'!$F$7:$GK$318,$EQ$2,FALSE))</f>
        <v/>
      </c>
      <c r="ER267" s="90" t="str">
        <f>IF(ISNA(VLOOKUP($B267,'[1]1718  Exp_Rev Access'!$F$7:$GK$318,$ER$2,FALSE)),"",VLOOKUP($B267,'[1]1718  Exp_Rev Access'!$F$7:$GK$318,$ER$2,FALSE))</f>
        <v/>
      </c>
      <c r="ES267" s="90" t="str">
        <f>IF(ISNA(VLOOKUP($B267,'[1]1718  Exp_Rev Access'!$F$7:$GK$318,$ES$2,FALSE)),"",VLOOKUP($B267,'[1]1718  Exp_Rev Access'!$F$7:$GK$318,$ES$2,FALSE))</f>
        <v/>
      </c>
      <c r="ET267" s="90" t="str">
        <f>IF(ISNA(VLOOKUP($B267,'[1]1718  Exp_Rev Access'!$F$7:$GK$318,$ET$2,FALSE)),"",VLOOKUP($B267,'[1]1718  Exp_Rev Access'!$F$7:$GK$318,$ET$2,FALSE))</f>
        <v/>
      </c>
      <c r="EU267" s="90" t="str">
        <f>IF(ISNA(VLOOKUP($B267,'[1]1718  Exp_Rev Access'!$F$7:$GK$318,$EU$2,FALSE)),"",VLOOKUP($B267,'[1]1718  Exp_Rev Access'!$F$7:$GK$318,$EU$2,FALSE))</f>
        <v/>
      </c>
      <c r="EV267" s="90" t="str">
        <f>IF(ISNA(VLOOKUP($B267,'[1]1718  Exp_Rev Access'!$F$7:$GK$318,$EV$2,FALSE)),"",VLOOKUP($B267,'[1]1718  Exp_Rev Access'!$F$7:$GK$318,$EV$2,FALSE))</f>
        <v/>
      </c>
      <c r="EW267" s="90" t="str">
        <f>IF(ISNA(VLOOKUP($B267,'[1]1718  Exp_Rev Access'!$F$7:$GK$318,$EW$2,FALSE)),"",VLOOKUP($B267,'[1]1718  Exp_Rev Access'!$F$7:$GK$318,$EW$2,FALSE))</f>
        <v/>
      </c>
      <c r="EX267" s="90" t="str">
        <f>IF(ISNA(VLOOKUP($B267,'[1]1718  Exp_Rev Access'!$F$7:$GK$318,$EX$2,FALSE)),"",VLOOKUP($B267,'[1]1718  Exp_Rev Access'!$F$7:$GK$318,$EX$2,FALSE))</f>
        <v/>
      </c>
      <c r="EY267" s="90" t="str">
        <f>IF(ISNA(VLOOKUP($B267,'[1]1718  Exp_Rev Access'!$F$7:$GK$318,$EY$2,FALSE)),"",VLOOKUP($B267,'[1]1718  Exp_Rev Access'!$F$7:$GK$318,$EY$2,FALSE))</f>
        <v/>
      </c>
      <c r="EZ267" s="90" t="str">
        <f>IF(ISNA(VLOOKUP($B267,'[1]1718  Exp_Rev Access'!$F$7:$GK$318,$EZ$2,FALSE)),"",VLOOKUP($B267,'[1]1718  Exp_Rev Access'!$F$7:$GK$318,$EZ$2,FALSE))</f>
        <v/>
      </c>
      <c r="FA267" s="90" t="str">
        <f>IF(ISNA(VLOOKUP($B267,'[1]1718  Exp_Rev Access'!$F$7:$GK$318,$FA$2,FALSE)),"",VLOOKUP($B267,'[1]1718  Exp_Rev Access'!$F$7:$GK$318,$FA$2,FALSE))</f>
        <v/>
      </c>
      <c r="FB267" s="90" t="str">
        <f>IF(ISNA(VLOOKUP($B267,'[1]1718  Exp_Rev Access'!$F$7:$GK$318,$FB$2,FALSE)),"",VLOOKUP($B267,'[1]1718  Exp_Rev Access'!$F$7:$GK$318,$FB$2,FALSE))</f>
        <v/>
      </c>
      <c r="FC267" s="90" t="str">
        <f>IF(ISNA(VLOOKUP($B267,'[1]1718  Exp_Rev Access'!$F$7:$GK$318,$FC$2,FALSE)),"",VLOOKUP($B267,'[1]1718  Exp_Rev Access'!$F$7:$GK$318,$FC$2,FALSE))</f>
        <v/>
      </c>
      <c r="FD267" s="90" t="str">
        <f>IF(ISNA(VLOOKUP($B267,'[1]1718  Exp_Rev Access'!$F$7:$GK$318,$FD$2,FALSE)),"",VLOOKUP($B267,'[1]1718  Exp_Rev Access'!$F$7:$GK$318,$FD$2,FALSE))</f>
        <v/>
      </c>
      <c r="FE267" s="90" t="str">
        <f>IF(ISNA(VLOOKUP($B267,'[1]1718  Exp_Rev Access'!$F$7:$GK$318,$FE$2,FALSE)),"",VLOOKUP($B267,'[1]1718  Exp_Rev Access'!$F$7:$GK$318,$FE$2,FALSE))</f>
        <v/>
      </c>
      <c r="FF267" s="90" t="str">
        <f>IF(ISNA(VLOOKUP($B267,'[1]1718  Exp_Rev Access'!$F$7:$GK$318,$FF$2,FALSE)),"",VLOOKUP($B267,'[1]1718  Exp_Rev Access'!$F$7:$GK$318,$FF$2,FALSE))</f>
        <v/>
      </c>
      <c r="FG267" s="90" t="str">
        <f>IF(ISNA(VLOOKUP($B267,'[1]1718  Exp_Rev Access'!$F$7:$GK$318,$FG$2,FALSE)),"",VLOOKUP($B267,'[1]1718  Exp_Rev Access'!$F$7:$GK$318,$FG$2,FALSE))</f>
        <v/>
      </c>
      <c r="FH267" s="90" t="str">
        <f>IF(ISNA(VLOOKUP($B267,'[1]1718  Exp_Rev Access'!$F$7:$GK$318,$FH$2,FALSE)),"",VLOOKUP($B267,'[1]1718  Exp_Rev Access'!$F$7:$GK$318,$FH$2,FALSE))</f>
        <v/>
      </c>
      <c r="FI267" s="90" t="str">
        <f>IF(ISNA(VLOOKUP($B267,'[1]1718  Exp_Rev Access'!$F$7:$GK$318,$FI$2,FALSE)),"",VLOOKUP($B267,'[1]1718  Exp_Rev Access'!$F$7:$GK$318,$FI$2,FALSE))</f>
        <v/>
      </c>
      <c r="FJ267" s="90" t="str">
        <f>IF(ISNA(VLOOKUP($B267,'[1]1718  Exp_Rev Access'!$F$7:$GK$318,$FJ$2,FALSE)),"",VLOOKUP($B267,'[1]1718  Exp_Rev Access'!$F$7:$GK$318,$FJ$2,FALSE))</f>
        <v/>
      </c>
      <c r="FK267" s="90" t="str">
        <f>IF(ISNA(VLOOKUP($B267,'[1]1718  Exp_Rev Access'!$F$7:$GK$318,$FK$2,FALSE)),"",VLOOKUP($B267,'[1]1718  Exp_Rev Access'!$F$7:$GK$318,$FK$2,FALSE))</f>
        <v/>
      </c>
      <c r="FL267" s="90" t="str">
        <f>IF(ISNA(VLOOKUP($B267,'[1]1718  Exp_Rev Access'!$F$7:$GK$318,$FL$2,FALSE)),"",VLOOKUP($B267,'[1]1718  Exp_Rev Access'!$F$7:$GK$318,$FL$2,FALSE))</f>
        <v/>
      </c>
      <c r="FM267" s="90" t="str">
        <f>IF(ISNA(VLOOKUP($B267,'[1]1718  Exp_Rev Access'!$F$7:$GK$318,$FM$2,FALSE)),"",VLOOKUP($B267,'[1]1718  Exp_Rev Access'!$F$7:$GK$318,$FM$2,FALSE))</f>
        <v/>
      </c>
      <c r="FN267" s="90" t="str">
        <f>IF(ISNA(VLOOKUP($B267,'[1]1718  Exp_Rev Access'!$F$7:$GK$318,$FN$2,FALSE)),"",VLOOKUP($B267,'[1]1718  Exp_Rev Access'!$F$7:$GK$318,$FN$2,FALSE))</f>
        <v/>
      </c>
      <c r="FO267" s="90" t="str">
        <f>IF(ISNA(VLOOKUP($B267,'[1]1718  Exp_Rev Access'!$F$7:$GK$318,$FO$2,FALSE)),"",VLOOKUP($B267,'[1]1718  Exp_Rev Access'!$F$7:$GK$318,$FO$2,FALSE))</f>
        <v/>
      </c>
      <c r="FP267" s="90" t="str">
        <f>IF(ISNA(VLOOKUP($B267,'[1]1718  Exp_Rev Access'!$F$7:$GK$318,$FP$2,FALSE)),"",VLOOKUP($B267,'[1]1718  Exp_Rev Access'!$F$7:$GK$318,$FP$2,FALSE))</f>
        <v/>
      </c>
      <c r="FQ267" s="90" t="str">
        <f>IF(ISNA(VLOOKUP($B267,'[1]1718  Exp_Rev Access'!$F$7:$GK$318,$FQ$2,FALSE)),"",VLOOKUP($B267,'[1]1718  Exp_Rev Access'!$F$7:$GK$318,$FQ$2,FALSE))</f>
        <v/>
      </c>
      <c r="FR267" s="90" t="str">
        <f>IF(ISNA(VLOOKUP($B267,'[1]1718  Exp_Rev Access'!$F$7:$GK$318,$FR$2,FALSE)),"",VLOOKUP($B267,'[1]1718  Exp_Rev Access'!$F$7:$GK$318,$FR$2,FALSE))</f>
        <v/>
      </c>
      <c r="FS267" s="56"/>
      <c r="FT267" s="92"/>
      <c r="FU267" s="94"/>
      <c r="FV267" s="95" t="str">
        <f>IF(ISNA(VLOOKUP($B267,'[1]1718  Exp_Rev Access'!$F$7:$GK$318,$FV$2,FALSE)),"",VLOOKUP($B267,'[1]1718  Exp_Rev Access'!$F$7:$GK$318,$FV$2,FALSE))</f>
        <v/>
      </c>
      <c r="FW267" s="95" t="str">
        <f>IF(ISNA(VLOOKUP($B267,'[1]1718  Exp_Rev Access'!$F$7:$GK$318,$FW$2,FALSE)),"",VLOOKUP($B267,'[1]1718  Exp_Rev Access'!$F$7:$GK$318,$FW$2,FALSE))</f>
        <v/>
      </c>
      <c r="FX267" s="95" t="str">
        <f>IF(ISNA(VLOOKUP($B267,'[1]1718  Exp_Rev Access'!$F$7:$GK$318,$FX$2,FALSE)),"",VLOOKUP($B267,'[1]1718  Exp_Rev Access'!$F$7:$GK$318,$FX$2,FALSE))</f>
        <v/>
      </c>
      <c r="FY267" s="95" t="str">
        <f>IF(ISNA(VLOOKUP($B267,'[1]1718  Exp_Rev Access'!$F$7:$GK$318,$FY$2,FALSE)),"",VLOOKUP($B267,'[1]1718  Exp_Rev Access'!$F$7:$GK$318,$FY$2,FALSE))</f>
        <v/>
      </c>
      <c r="FZ267" s="95" t="str">
        <f>IF(ISNA(VLOOKUP($B267,'[1]1718  Exp_Rev Access'!$F$7:$GK$318,$FZ$2,FALSE)),"",VLOOKUP($B267,'[1]1718  Exp_Rev Access'!$F$7:$GK$318,$FZ$2,FALSE))</f>
        <v/>
      </c>
      <c r="GA267" s="95" t="str">
        <f>IF(ISNA(VLOOKUP($B267,'[1]1718  Exp_Rev Access'!$F$7:$GK$318,$GA$2,FALSE)),"",VLOOKUP($B267,'[1]1718  Exp_Rev Access'!$F$7:$GK$318,$GA$2,FALSE))</f>
        <v/>
      </c>
      <c r="GB267" s="95" t="str">
        <f>IF(ISNA(VLOOKUP($B267,'[1]1718  Exp_Rev Access'!$F$7:$GK$318,$GB$2,FALSE)),"",VLOOKUP($B267,'[1]1718  Exp_Rev Access'!$F$7:$GK$318,$GB$2,FALSE))</f>
        <v/>
      </c>
      <c r="GC267" s="95" t="str">
        <f>IF(ISNA(VLOOKUP($B267,'[1]1718  Exp_Rev Access'!$F$7:$GK$318,$GC$2,FALSE)),"",VLOOKUP($B267,'[1]1718  Exp_Rev Access'!$F$7:$GK$318,$GC$2,FALSE))</f>
        <v/>
      </c>
      <c r="GD267" s="95" t="str">
        <f>IF(ISNA(VLOOKUP($B267,'[1]1718  Exp_Rev Access'!$F$7:$GK$318,$GD$2,FALSE)),"",VLOOKUP($B267,'[1]1718  Exp_Rev Access'!$F$7:$GK$318,$GD$2,FALSE))</f>
        <v/>
      </c>
      <c r="GE267" s="95" t="str">
        <f>IF(ISNA(VLOOKUP($B267,'[1]1718  Exp_Rev Access'!$F$7:$GK$318,$GE$2,FALSE)),"",VLOOKUP($B267,'[1]1718  Exp_Rev Access'!$F$7:$GK$318,$GE$2,FALSE))</f>
        <v/>
      </c>
      <c r="GF267" s="95" t="str">
        <f>IF(ISNA(VLOOKUP($B267,'[1]1718  Exp_Rev Access'!$F$7:$GK$318,$GF$2,FALSE)),"",VLOOKUP($B267,'[1]1718  Exp_Rev Access'!$F$7:$GK$318,$GF$2,FALSE))</f>
        <v/>
      </c>
      <c r="GG267" s="95" t="str">
        <f>IF(ISNA(VLOOKUP($B267,'[1]1718  Exp_Rev Access'!$F$7:$GK$318,$GG$2,FALSE)),"",VLOOKUP($B267,'[1]1718  Exp_Rev Access'!$F$7:$GK$318,$GG$2,FALSE))</f>
        <v/>
      </c>
      <c r="GH267" s="95" t="str">
        <f>IF(ISNA(VLOOKUP($B267,'[1]1718  Exp_Rev Access'!$F$7:$GK$318,$GH$2,FALSE)),"",VLOOKUP($B267,'[1]1718  Exp_Rev Access'!$F$7:$GK$318,$GH$2,FALSE))</f>
        <v/>
      </c>
      <c r="GI267" s="95" t="str">
        <f>IF(ISNA(VLOOKUP($B267,'[1]1718  Exp_Rev Access'!$F$7:$GK$318,$GI$2,FALSE)),"",VLOOKUP($B267,'[1]1718  Exp_Rev Access'!$F$7:$GK$318,$GI$2,FALSE))</f>
        <v/>
      </c>
      <c r="GJ267" s="95" t="str">
        <f>IF(ISNA(VLOOKUP($B267,'[1]1718  Exp_Rev Access'!$F$7:$GK$318,$GJ$2,FALSE)),"",VLOOKUP($B267,'[1]1718  Exp_Rev Access'!$F$7:$GK$318,$GJ$2,FALSE))</f>
        <v/>
      </c>
      <c r="GK267" s="95" t="str">
        <f>IF(ISNA(VLOOKUP($B267,'[1]1718  Exp_Rev Access'!$F$7:$GK$318,$GK$2,FALSE)),"",VLOOKUP($B267,'[1]1718  Exp_Rev Access'!$F$7:$GK$318,$GK$2,FALSE))</f>
        <v/>
      </c>
      <c r="GL267" s="95" t="str">
        <f>IF(ISNA(VLOOKUP($B267,'[1]1718  Exp_Rev Access'!$F$7:$GK$318,$GL$2,FALSE)),"",VLOOKUP($B267,'[1]1718  Exp_Rev Access'!$F$7:$GK$318,$GL$2,FALSE))</f>
        <v/>
      </c>
      <c r="GM267" s="95" t="str">
        <f>IF(ISNA(VLOOKUP($B267,'[1]1718  Exp_Rev Access'!$F$7:$GK$318,$GM$2,FALSE)),"",VLOOKUP($B267,'[1]1718  Exp_Rev Access'!$F$7:$GK$318,$GM$2,FALSE))</f>
        <v/>
      </c>
      <c r="GN267" s="95" t="str">
        <f>IF(ISNA(VLOOKUP($B267,'[1]1718  Exp_Rev Access'!$F$7:$GK$318,$GN$2,FALSE)),"",VLOOKUP($B267,'[1]1718  Exp_Rev Access'!$F$7:$GK$318,$GN$2,FALSE))</f>
        <v/>
      </c>
      <c r="GO267" s="95" t="str">
        <f>IF(ISNA(VLOOKUP($B267,'[1]1718  Exp_Rev Access'!$F$7:$GK$318,$GO$2,FALSE)),"",VLOOKUP($B267,'[1]1718  Exp_Rev Access'!$F$7:$GK$318,$GO$2,FALSE))</f>
        <v/>
      </c>
      <c r="GP267" s="95" t="str">
        <f>IF(ISNA(VLOOKUP($B267,'[1]1718  Exp_Rev Access'!$F$7:$GK$318,$GP$2,FALSE)),"",VLOOKUP($B267,'[1]1718  Exp_Rev Access'!$F$7:$GK$318,$GP$2,FALSE))</f>
        <v/>
      </c>
      <c r="GQ267" s="95" t="str">
        <f>IF(ISNA(VLOOKUP($B267,'[1]1718  Exp_Rev Access'!$F$7:$GK$318,$GQ$2,FALSE)),"",VLOOKUP($B267,'[1]1718  Exp_Rev Access'!$F$7:$GK$318,$GQ$2,FALSE))</f>
        <v/>
      </c>
      <c r="GR267" s="95" t="str">
        <f>IF(ISNA(VLOOKUP($B267,'[1]1718  Exp_Rev Access'!$F$7:$GK$318,$GR$2,FALSE)),"",VLOOKUP($B267,'[1]1718  Exp_Rev Access'!$F$7:$GK$318,$GR$2,FALSE))</f>
        <v/>
      </c>
      <c r="GS267" s="95" t="str">
        <f>IF(ISNA(VLOOKUP($B267,'[1]1718  Exp_Rev Access'!$F$7:$GK$318,$GS$2,FALSE)),"",VLOOKUP($B267,'[1]1718  Exp_Rev Access'!$F$7:$GK$318,$GS$2,FALSE))</f>
        <v/>
      </c>
      <c r="GT267" s="95" t="str">
        <f>IF(ISNA(VLOOKUP($B267,'[1]1718  Exp_Rev Access'!$F$7:$GK$318,$GT$2,FALSE)),"",VLOOKUP($B267,'[1]1718  Exp_Rev Access'!$F$7:$GK$318,$GT$2,FALSE))</f>
        <v/>
      </c>
      <c r="GU267" s="56"/>
      <c r="GV267" s="92"/>
      <c r="GW267" s="96"/>
      <c r="HE267" s="41"/>
      <c r="HF267" s="41"/>
      <c r="HG267" s="41"/>
      <c r="HH267" s="41"/>
      <c r="HI267" s="41"/>
      <c r="HJ267" s="41"/>
      <c r="HK267" s="41"/>
      <c r="HL267" s="41"/>
      <c r="HM267" s="41"/>
      <c r="HN267" s="41"/>
    </row>
    <row r="268" spans="1:222" x14ac:dyDescent="0.3">
      <c r="A268" s="98" t="s">
        <v>565</v>
      </c>
      <c r="B268" s="88"/>
      <c r="C268" s="89"/>
      <c r="D268" s="75"/>
      <c r="E268" s="76"/>
      <c r="F268" s="70"/>
      <c r="G268" s="70"/>
      <c r="H268" s="90"/>
      <c r="I268" s="90" t="str">
        <f>IF(ISNA(VLOOKUP($B268,'[1]1718  Exp_Rev Access'!$F$7:$GK$318,4,FALSE)),"",VLOOKUP($B268,'[1]1718  Exp_Rev Access'!$F$7:$GK$318,4,FALSE))</f>
        <v/>
      </c>
      <c r="J268" s="90" t="str">
        <f>IF(ISNA(VLOOKUP($B268,'[1]1718  Exp_Rev Access'!$F$7:$GK$318,5,FALSE)),"",VLOOKUP($B268,'[1]1718  Exp_Rev Access'!$F$7:$GK$318,5,FALSE))</f>
        <v/>
      </c>
      <c r="K268" s="90" t="str">
        <f>IF(ISNA(VLOOKUP($B268,'[1]1718  Exp_Rev Access'!$F$7:$GK$318,6,FALSE)),"-",VLOOKUP($B268,'[1]1718  Exp_Rev Access'!$F$7:$GK$318,6,FALSE))</f>
        <v>-</v>
      </c>
      <c r="L268" s="90" t="str">
        <f>IF(ISNA(VLOOKUP($B268,'[1]1718  Exp_Rev Access'!$F$7:$GK$318,7,FALSE)),"",VLOOKUP($B268,'[1]1718  Exp_Rev Access'!$F$7:$GK$318,7,FALSE))</f>
        <v/>
      </c>
      <c r="M268" s="90" t="str">
        <f>IF(ISNA(VLOOKUP($B268,'[1]1718  Exp_Rev Access'!$F$7:$GK$318,8,FALSE)),"",VLOOKUP($B268,'[1]1718  Exp_Rev Access'!$F$7:$GK$318,8,FALSE))</f>
        <v/>
      </c>
      <c r="N268" s="56"/>
      <c r="O268" s="91"/>
      <c r="P268" s="56"/>
      <c r="Q268" s="90" t="str">
        <f>IF(ISNA(VLOOKUP($B268,'[1]1718  Exp_Rev Access'!$F$7:$GK$318,10,FALSE)),"",VLOOKUP($B268,'[1]1718  Exp_Rev Access'!$F$7:$GK$318,10,FALSE))</f>
        <v/>
      </c>
      <c r="R268" s="90" t="str">
        <f>IF(ISNA(VLOOKUP($B268,'[1]1718  Exp_Rev Access'!$F$7:$GK$318,11,FALSE)),"",VLOOKUP($B268,'[1]1718  Exp_Rev Access'!$F$7:$GK$318,11,FALSE))</f>
        <v/>
      </c>
      <c r="S268" s="90" t="str">
        <f>IF(ISNA(VLOOKUP($B268,'[1]1718  Exp_Rev Access'!$F$7:$GK$318,12,FALSE)),"",VLOOKUP($B268,'[1]1718  Exp_Rev Access'!$F$7:$GK$318,12,FALSE))</f>
        <v/>
      </c>
      <c r="T268" s="90" t="str">
        <f>IF(ISNA(VLOOKUP($B268,'[1]1718  Exp_Rev Access'!$F$7:$GK$318,13,FALSE)),"",VLOOKUP($B268,'[1]1718  Exp_Rev Access'!$F$7:$GK$318,13,FALSE))</f>
        <v/>
      </c>
      <c r="U268" s="90" t="str">
        <f>IF(ISNA(VLOOKUP($B268,'[1]1718  Exp_Rev Access'!$F$7:$GK$318,14,FALSE)),"",VLOOKUP($B268,'[1]1718  Exp_Rev Access'!$F$7:$GK$318,14,FALSE))</f>
        <v/>
      </c>
      <c r="V268" s="90" t="str">
        <f>IF(ISNA(VLOOKUP($B268,'[1]1718  Exp_Rev Access'!$F$7:$GK$318,15,FALSE)),"",VLOOKUP($B268,'[1]1718  Exp_Rev Access'!$F$7:$GK$318,15,FALSE))</f>
        <v/>
      </c>
      <c r="W268" s="90" t="str">
        <f>IF(ISNA(VLOOKUP($B268,'[1]1718  Exp_Rev Access'!$F$7:$GK$318,16,FALSE)),"",VLOOKUP($B268,'[1]1718  Exp_Rev Access'!$F$7:$GK$318,16,FALSE))</f>
        <v/>
      </c>
      <c r="X268" s="90" t="str">
        <f>IF(ISNA(VLOOKUP($B268,'[1]1718  Exp_Rev Access'!$F$7:$GK$318,17,FALSE)),"",VLOOKUP($B268,'[1]1718  Exp_Rev Access'!$F$7:$GK$318,17,FALSE))</f>
        <v/>
      </c>
      <c r="Y268" s="90" t="str">
        <f>IF(ISNA(VLOOKUP($B268,'[1]1718  Exp_Rev Access'!$F$7:$GK$318,18,FALSE)),"",VLOOKUP($B268,'[1]1718  Exp_Rev Access'!$F$7:$GK$318,18,FALSE))</f>
        <v/>
      </c>
      <c r="Z268" s="90" t="str">
        <f>IF(ISNA(VLOOKUP($B268,'[1]1718  Exp_Rev Access'!$F$7:$GK$318,19,FALSE)),"",VLOOKUP($B268,'[1]1718  Exp_Rev Access'!$F$7:$GK$318,19,FALSE))</f>
        <v/>
      </c>
      <c r="AA268" s="90" t="str">
        <f>IF(ISNA(VLOOKUP($B268,'[1]1718  Exp_Rev Access'!$F$7:$GK$318,20,FALSE)),"",VLOOKUP($B268,'[1]1718  Exp_Rev Access'!$F$7:$GK$318,20,FALSE))</f>
        <v/>
      </c>
      <c r="AB268" s="90" t="str">
        <f>IF(ISNA(VLOOKUP($B268,'[1]1718  Exp_Rev Access'!$F$7:$GK$318,21,FALSE)),"",VLOOKUP($B268,'[1]1718  Exp_Rev Access'!$F$7:$GK$318,21,FALSE))</f>
        <v/>
      </c>
      <c r="AC268" s="90" t="str">
        <f>IF(ISNA(VLOOKUP($B268,'[1]1718  Exp_Rev Access'!$F$7:$GK$318,22,FALSE)),"",VLOOKUP($B268,'[1]1718  Exp_Rev Access'!$F$7:$GK$318,22,FALSE))</f>
        <v/>
      </c>
      <c r="AD268" s="90" t="str">
        <f>IF(ISNA(VLOOKUP($B268,'[1]1718  Exp_Rev Access'!$F$7:$GK$318,23,FALSE)),"",VLOOKUP($B268,'[1]1718  Exp_Rev Access'!$F$7:$GK$318,23,FALSE))</f>
        <v/>
      </c>
      <c r="AE268" s="90" t="str">
        <f>IF(ISNA(VLOOKUP($B268,'[1]1718  Exp_Rev Access'!$F$7:$GK$318,24,FALSE)),"",VLOOKUP($B268,'[1]1718  Exp_Rev Access'!$F$7:$GK$318,24,FALSE))</f>
        <v/>
      </c>
      <c r="AF268" s="90" t="str">
        <f>IF(ISNA(VLOOKUP($B268,'[1]1718  Exp_Rev Access'!$F$7:$GK$318,25,FALSE)),"",VLOOKUP($B268,'[1]1718  Exp_Rev Access'!$F$7:$GK$318,25,FALSE))</f>
        <v/>
      </c>
      <c r="AG268" s="90" t="str">
        <f>IF(ISNA(VLOOKUP($B268,'[1]1718  Exp_Rev Access'!$F$7:$GK$318,26,FALSE)),"",VLOOKUP($B268,'[1]1718  Exp_Rev Access'!$F$7:$GK$318,26,FALSE))</f>
        <v/>
      </c>
      <c r="AH268" s="90" t="str">
        <f>IF(ISNA(VLOOKUP($B268,'[1]1718  Exp_Rev Access'!$F$7:$GK$318,27,FALSE)),"",VLOOKUP($B268,'[1]1718  Exp_Rev Access'!$F$7:$GK$318,27,FALSE))</f>
        <v/>
      </c>
      <c r="AI268" s="90" t="str">
        <f>IF(ISNA(VLOOKUP($B268,'[1]1718  Exp_Rev Access'!$F$7:$GK$318,28,FALSE)),"",VLOOKUP($B268,'[1]1718  Exp_Rev Access'!$F$7:$GK$318,28,FALSE))</f>
        <v/>
      </c>
      <c r="AJ268" s="90" t="str">
        <f>IF(ISNA(VLOOKUP($B268,'[1]1718  Exp_Rev Access'!$F$7:$GK$318,29,FALSE)),"",VLOOKUP($B268,'[1]1718  Exp_Rev Access'!$F$7:$GK$318,29,FALSE))</f>
        <v/>
      </c>
      <c r="AK268" s="90" t="str">
        <f>IF(ISNA(VLOOKUP($B268,'[1]1718  Exp_Rev Access'!$F$7:$GK$318,30,FALSE)),"",VLOOKUP($B268,'[1]1718  Exp_Rev Access'!$F$7:$GK$318,30,FALSE))</f>
        <v/>
      </c>
      <c r="AL268" s="90" t="str">
        <f>IF(ISNA(VLOOKUP($B268,'[1]1718  Exp_Rev Access'!$F$7:$GK$318,31,FALSE)),"",VLOOKUP($B268,'[1]1718  Exp_Rev Access'!$F$7:$GK$318,31,FALSE))</f>
        <v/>
      </c>
      <c r="AM268" s="56"/>
      <c r="AN268" s="92"/>
      <c r="AO268" s="71"/>
      <c r="AP268" s="90" t="str">
        <f>IF(ISNA(VLOOKUP($B268,'[1]1718  Exp_Rev Access'!$F$7:$GK$318,33,FALSE)),"",VLOOKUP($B268,'[1]1718  Exp_Rev Access'!$F$7:$GK$318,33,FALSE))</f>
        <v/>
      </c>
      <c r="AQ268" s="90" t="str">
        <f>IF(ISNA(VLOOKUP($B268,'[1]1718  Exp_Rev Access'!$F$7:$GK$318,34,FALSE)),"",VLOOKUP($B268,'[1]1718  Exp_Rev Access'!$F$7:$GK$318,34,FALSE))</f>
        <v/>
      </c>
      <c r="AR268" s="90" t="str">
        <f>IF(ISNA(VLOOKUP($B268,'[1]1718  Exp_Rev Access'!$F$7:$GK$318,35,FALSE)),"",VLOOKUP($B268,'[1]1718  Exp_Rev Access'!$F$7:$GK$318,35,FALSE))</f>
        <v/>
      </c>
      <c r="AS268" s="90" t="str">
        <f>IF(ISNA(VLOOKUP($B268,'[1]1718  Exp_Rev Access'!$F$7:$GK$318,36,FALSE)),"",VLOOKUP($B268,'[1]1718  Exp_Rev Access'!$F$7:$GK$318,36,FALSE))</f>
        <v/>
      </c>
      <c r="AT268" s="90" t="str">
        <f>IF(ISNA(VLOOKUP($B268,'[1]1718  Exp_Rev Access'!$F$7:$GK$318,37,FALSE)),"",VLOOKUP($B268,'[1]1718  Exp_Rev Access'!$F$7:$GK$318,37,FALSE))</f>
        <v/>
      </c>
      <c r="AU268" s="56"/>
      <c r="AV268" s="93"/>
      <c r="AW268" s="56"/>
      <c r="AX268" s="90" t="str">
        <f>IF(ISNA(VLOOKUP($B268,'[1]1718  Exp_Rev Access'!$F$7:$GK$318,39,FALSE)),"",VLOOKUP($B268,'[1]1718  Exp_Rev Access'!$F$7:$GK$318,39,FALSE))</f>
        <v/>
      </c>
      <c r="AY268" s="90" t="str">
        <f>IF(ISNA(VLOOKUP($B268,'[1]1718  Exp_Rev Access'!$F$7:$GK$318,40,FALSE)),"",VLOOKUP($B268,'[1]1718  Exp_Rev Access'!$F$7:$GK$318,40,FALSE))</f>
        <v/>
      </c>
      <c r="AZ268" s="90" t="str">
        <f>IF(ISNA(VLOOKUP($B268,'[1]1718  Exp_Rev Access'!$F$7:$GK$318,41,FALSE)),"",VLOOKUP($B268,'[1]1718  Exp_Rev Access'!$F$7:$GK$318,41,FALSE))</f>
        <v/>
      </c>
      <c r="BA268" s="90" t="str">
        <f>IF(ISNA(VLOOKUP($B268,'[1]1718  Exp_Rev Access'!$F$7:$GK$318,42,FALSE)),"",VLOOKUP($B268,'[1]1718  Exp_Rev Access'!$F$7:$GK$318,42,FALSE))</f>
        <v/>
      </c>
      <c r="BB268" s="90" t="str">
        <f>IF(ISNA(VLOOKUP($B268,'[1]1718  Exp_Rev Access'!$F$7:$GK$318,43,FALSE)),"",VLOOKUP($B268,'[1]1718  Exp_Rev Access'!$F$7:$GK$318,43,FALSE))</f>
        <v/>
      </c>
      <c r="BC268" s="90" t="str">
        <f>IF(ISNA(VLOOKUP($B268,'[1]1718  Exp_Rev Access'!$F$7:$GK$318,44,FALSE)),"",VLOOKUP($B268,'[1]1718  Exp_Rev Access'!$F$7:$GK$318,44,FALSE))</f>
        <v/>
      </c>
      <c r="BD268" s="90" t="str">
        <f>IF(ISNA(VLOOKUP($B268,'[1]1718  Exp_Rev Access'!$F$7:$GK$318,45,FALSE)),"",VLOOKUP($B268,'[1]1718  Exp_Rev Access'!$F$7:$GK$318,45,FALSE))</f>
        <v/>
      </c>
      <c r="BE268" s="90" t="str">
        <f>IF(ISNA(VLOOKUP($B268,'[1]1718  Exp_Rev Access'!$F$7:$GK$318,46,FALSE)),"",VLOOKUP($B268,'[1]1718  Exp_Rev Access'!$F$7:$GK$318,46,FALSE))</f>
        <v/>
      </c>
      <c r="BF268" s="90" t="str">
        <f>IF(ISNA(VLOOKUP($B268,'[1]1718  Exp_Rev Access'!$F$7:$GK$318,47,FALSE)),"",VLOOKUP($B268,'[1]1718  Exp_Rev Access'!$F$7:$GK$318,47,FALSE))</f>
        <v/>
      </c>
      <c r="BG268" s="90" t="str">
        <f>IF(ISNA(VLOOKUP($B268,'[1]1718  Exp_Rev Access'!$F$7:$GK$318,48,FALSE)),"",VLOOKUP($B268,'[1]1718  Exp_Rev Access'!$F$7:$GK$318,48,FALSE))</f>
        <v/>
      </c>
      <c r="BH268" s="90" t="str">
        <f>IF(ISNA(VLOOKUP($B268,'[1]1718  Exp_Rev Access'!$F$7:$GK$318,49,FALSE)),"",VLOOKUP($B268,'[1]1718  Exp_Rev Access'!$F$7:$GK$318,49,FALSE))</f>
        <v/>
      </c>
      <c r="BI268" s="90" t="str">
        <f>IF(ISNA(VLOOKUP($B268,'[1]1718  Exp_Rev Access'!$F$7:$GK$318,50,FALSE)),"",VLOOKUP($B268,'[1]1718  Exp_Rev Access'!$F$7:$GK$318,50,FALSE))</f>
        <v/>
      </c>
      <c r="BJ268" s="90" t="str">
        <f>IF(ISNA(VLOOKUP($B268,'[1]1718  Exp_Rev Access'!$F$7:$GK$318,51,FALSE)),"",VLOOKUP($B268,'[1]1718  Exp_Rev Access'!$F$7:$GK$318,51,FALSE))</f>
        <v/>
      </c>
      <c r="BK268" s="90" t="str">
        <f>IF(ISNA(VLOOKUP($B268,'[1]1718  Exp_Rev Access'!$F$7:$GK$318,52,FALSE)),"",VLOOKUP($B268,'[1]1718  Exp_Rev Access'!$F$7:$GK$318,52,FALSE))</f>
        <v/>
      </c>
      <c r="BL268" s="90" t="str">
        <f>IF(ISNA(VLOOKUP($B268,'[1]1718  Exp_Rev Access'!$F$7:$GK$318,53,FALSE)),"",VLOOKUP($B268,'[1]1718  Exp_Rev Access'!$F$7:$GK$318,53,FALSE))</f>
        <v/>
      </c>
      <c r="BM268" s="90" t="str">
        <f>IF(ISNA(VLOOKUP($B268,'[1]1718  Exp_Rev Access'!$F$7:$GK$318,54,FALSE)),"",VLOOKUP($B268,'[1]1718  Exp_Rev Access'!$F$7:$GK$318,54,FALSE))</f>
        <v/>
      </c>
      <c r="BN268" s="90" t="str">
        <f>IF(ISNA(VLOOKUP($B268,'[1]1718  Exp_Rev Access'!$F$7:$GK$318,55,FALSE)),"",VLOOKUP($B268,'[1]1718  Exp_Rev Access'!$F$7:$GK$318,55,FALSE))</f>
        <v/>
      </c>
      <c r="BO268" s="90" t="str">
        <f>IF(ISNA(VLOOKUP($B268,'[1]1718  Exp_Rev Access'!$F$7:$GK$318,56,FALSE)),"",VLOOKUP($B268,'[1]1718  Exp_Rev Access'!$F$7:$GK$318,56,FALSE))</f>
        <v/>
      </c>
      <c r="BP268" s="90" t="str">
        <f>IF(ISNA(VLOOKUP($B268,'[1]1718  Exp_Rev Access'!$F$7:$GK$318,57,FALSE)),"",VLOOKUP($B268,'[1]1718  Exp_Rev Access'!$F$7:$GK$318,57,FALSE))</f>
        <v/>
      </c>
      <c r="BQ268" s="90" t="str">
        <f>IF(ISNA(VLOOKUP($B268,'[1]1718  Exp_Rev Access'!$F$7:$GK$318,58,FALSE)),"",VLOOKUP($B268,'[1]1718  Exp_Rev Access'!$F$7:$GK$318,58,FALSE))</f>
        <v/>
      </c>
      <c r="BR268" s="90" t="str">
        <f>IF(ISNA(VLOOKUP($B268,'[1]1718  Exp_Rev Access'!$F$7:$GK$318,59,FALSE)),"",VLOOKUP($B268,'[1]1718  Exp_Rev Access'!$F$7:$GK$318,59,FALSE))</f>
        <v/>
      </c>
      <c r="BS268" s="90" t="str">
        <f>IF(ISNA(VLOOKUP($B268,'[1]1718  Exp_Rev Access'!$F$7:$GK$318,60,FALSE)),"",VLOOKUP($B268,'[1]1718  Exp_Rev Access'!$F$7:$GK$318,60,FALSE))</f>
        <v/>
      </c>
      <c r="BT268" s="90" t="str">
        <f>IF(ISNA(VLOOKUP($B268,'[1]1718  Exp_Rev Access'!$F$7:$GK$318,61,FALSE)),"",VLOOKUP($B268,'[1]1718  Exp_Rev Access'!$F$7:$GK$318,61,FALSE))</f>
        <v/>
      </c>
      <c r="BU268" s="90" t="str">
        <f>IF(ISNA(VLOOKUP($B268,'[1]1718  Exp_Rev Access'!$F$7:$GK$318,62,FALSE)),"",VLOOKUP($B268,'[1]1718  Exp_Rev Access'!$F$7:$GK$318,62,FALSE))</f>
        <v/>
      </c>
      <c r="BV268" s="56">
        <f t="shared" si="743"/>
        <v>0</v>
      </c>
      <c r="BW268" s="92"/>
      <c r="BX268" s="71"/>
      <c r="BY268" s="90" t="str">
        <f>IF(ISNA(VLOOKUP($B268,'[1]1718  Exp_Rev Access'!$F$7:$GK$318,64,FALSE)),"",VLOOKUP($B268,'[1]1718  Exp_Rev Access'!$F$7:$GK$318,64,FALSE))</f>
        <v/>
      </c>
      <c r="BZ268" s="90" t="str">
        <f>IF(ISNA(VLOOKUP($B268,'[1]1718  Exp_Rev Access'!$F$7:$GK$318,65,FALSE)),"",VLOOKUP($B268,'[1]1718  Exp_Rev Access'!$F$7:$GK$318,65,FALSE))</f>
        <v/>
      </c>
      <c r="CA268" s="90" t="str">
        <f>IF(ISNA(VLOOKUP($B268,'[1]1718  Exp_Rev Access'!$F$7:$GK$318,66,FALSE)),"",VLOOKUP($B268,'[1]1718  Exp_Rev Access'!$F$7:$GK$318,66,FALSE))</f>
        <v/>
      </c>
      <c r="CB268" s="90" t="str">
        <f>IF(ISNA(VLOOKUP($B268,'[1]1718  Exp_Rev Access'!$F$7:$GK$318,67,FALSE)),"",VLOOKUP($B268,'[1]1718  Exp_Rev Access'!$F$7:$GK$318,67,FALSE))</f>
        <v/>
      </c>
      <c r="CC268" s="90" t="str">
        <f>IF(ISNA(VLOOKUP($B268,'[1]1718  Exp_Rev Access'!$F$7:$GK$318,68,FALSE)),"",VLOOKUP($B268,'[1]1718  Exp_Rev Access'!$F$7:$GK$318,68,FALSE))</f>
        <v/>
      </c>
      <c r="CD268" s="90" t="str">
        <f>IF(ISNA(VLOOKUP($B268,'[1]1718  Exp_Rev Access'!$F$7:$GK$318,69,FALSE)),"",VLOOKUP($B268,'[1]1718  Exp_Rev Access'!$F$7:$GK$318,69,FALSE))</f>
        <v/>
      </c>
      <c r="CE268" s="56">
        <f t="shared" si="739"/>
        <v>0</v>
      </c>
      <c r="CF268" s="92"/>
      <c r="CG268" s="78"/>
      <c r="CH268" s="90" t="str">
        <f>IF(ISNA(VLOOKUP($B268,'[1]1718  Exp_Rev Access'!$F$7:$GK$318,$CH$2,FALSE)),"",VLOOKUP($B268,'[1]1718  Exp_Rev Access'!$F$7:$GK$318,$CH$2,FALSE))</f>
        <v/>
      </c>
      <c r="CI268" s="90" t="str">
        <f>IF(ISNA(VLOOKUP($B268,'[1]1718  Exp_Rev Access'!$F$7:$GK$318,$CI$2,FALSE)),"",VLOOKUP($B268,'[1]1718  Exp_Rev Access'!$F$7:$GK$318,$CI$2,FALSE))</f>
        <v/>
      </c>
      <c r="CJ268" s="90" t="str">
        <f>IF(ISNA(VLOOKUP($B268,'[1]1718  Exp_Rev Access'!$F$7:$GK$318,$CJ$2,FALSE)),"",VLOOKUP($B268,'[1]1718  Exp_Rev Access'!$F$7:$GK$318,$CJ$2,FALSE))</f>
        <v/>
      </c>
      <c r="CK268" s="90" t="str">
        <f>IF(ISNA(VLOOKUP($B268,'[1]1718  Exp_Rev Access'!$F$7:$GK$318,$CK$2,FALSE)),"",VLOOKUP($B268,'[1]1718  Exp_Rev Access'!$F$7:$GK$318,$CK$2,FALSE))</f>
        <v/>
      </c>
      <c r="CL268" s="90" t="str">
        <f>IF(ISNA(VLOOKUP($B268,'[1]1718  Exp_Rev Access'!$F$7:$GK$318,$CL$2,FALSE)),"",VLOOKUP($B268,'[1]1718  Exp_Rev Access'!$F$7:$GK$318,$CL$2,FALSE))</f>
        <v/>
      </c>
      <c r="CM268" s="90" t="str">
        <f>IF(ISNA(VLOOKUP($B268,'[1]1718  Exp_Rev Access'!$F$7:$GK$318,$CM$2,FALSE)),"",VLOOKUP($B268,'[1]1718  Exp_Rev Access'!$F$7:$GK$318,$CM$2,FALSE))</f>
        <v/>
      </c>
      <c r="CN268" s="90" t="str">
        <f>IF(ISNA(VLOOKUP($B268,'[1]1718  Exp_Rev Access'!$F$7:$GK$318,$CN$2,FALSE)),"",VLOOKUP($B268,'[1]1718  Exp_Rev Access'!$F$7:$GK$318,$CN$2,FALSE))</f>
        <v/>
      </c>
      <c r="CO268" s="90" t="str">
        <f>IF(ISNA(VLOOKUP($B268,'[1]1718  Exp_Rev Access'!$F$7:$GK$318,$CO$2,FALSE)),"",VLOOKUP($B268,'[1]1718  Exp_Rev Access'!$F$7:$GK$318,$CO$2,FALSE))</f>
        <v/>
      </c>
      <c r="CP268" s="90" t="str">
        <f>IF(ISNA(VLOOKUP($B268,'[1]1718  Exp_Rev Access'!$F$7:$GK$318,$CP$2,FALSE)),"",VLOOKUP($B268,'[1]1718  Exp_Rev Access'!$F$7:$GK$318,$CP$2,FALSE))</f>
        <v/>
      </c>
      <c r="CQ268" s="90" t="str">
        <f>IF(ISNA(VLOOKUP($B268,'[1]1718  Exp_Rev Access'!$F$7:$GK$318,$CQ$2,FALSE)),"",VLOOKUP($B268,'[1]1718  Exp_Rev Access'!$F$7:$GK$318,$CQ$2,FALSE))</f>
        <v/>
      </c>
      <c r="CR268" s="90" t="str">
        <f>IF(ISNA(VLOOKUP($B268,'[1]1718  Exp_Rev Access'!$F$7:$GK$318,$CR$2,FALSE)),"",VLOOKUP($B268,'[1]1718  Exp_Rev Access'!$F$7:$GK$318,$CR$2,FALSE))</f>
        <v/>
      </c>
      <c r="CS268" s="90" t="str">
        <f>IF(ISNA(VLOOKUP($B268,'[1]1718  Exp_Rev Access'!$F$7:$GK$318,$CS$2,FALSE)),"",VLOOKUP($B268,'[1]1718  Exp_Rev Access'!$F$7:$GK$318,$CS$2,FALSE))</f>
        <v/>
      </c>
      <c r="CT268" s="90" t="str">
        <f>IF(ISNA(VLOOKUP($B268,'[1]1718  Exp_Rev Access'!$F$7:$GK$318,$CT$2,FALSE)),"",VLOOKUP($B268,'[1]1718  Exp_Rev Access'!$F$7:$GK$318,$CT$2,FALSE))</f>
        <v/>
      </c>
      <c r="CU268" s="90" t="str">
        <f>IF(ISNA(VLOOKUP($B268,'[1]1718  Exp_Rev Access'!$F$7:$GK$318,$CU$2,FALSE)),"",VLOOKUP($B268,'[1]1718  Exp_Rev Access'!$F$7:$GK$318,$CU$2,FALSE))</f>
        <v/>
      </c>
      <c r="CV268" s="90" t="str">
        <f>IF(ISNA(VLOOKUP($B268,'[1]1718  Exp_Rev Access'!$F$7:$GK$318,$CV$2,FALSE)),"",VLOOKUP($B268,'[1]1718  Exp_Rev Access'!$F$7:$GK$318,$CV$2,FALSE))</f>
        <v/>
      </c>
      <c r="CW268" s="90" t="str">
        <f>IF(ISNA(VLOOKUP($B268,'[1]1718  Exp_Rev Access'!$F$7:$GK$318,$CW$2,FALSE)),"",VLOOKUP($B268,'[1]1718  Exp_Rev Access'!$F$7:$GK$318,$CW$2,FALSE))</f>
        <v/>
      </c>
      <c r="CX268" s="90" t="str">
        <f>IF(ISNA(VLOOKUP($B268,'[1]1718  Exp_Rev Access'!$F$7:$GK$318,$CX$2,FALSE)),"",VLOOKUP($B268,'[1]1718  Exp_Rev Access'!$F$7:$GK$318,$CX$2,FALSE))</f>
        <v/>
      </c>
      <c r="CY268" s="90" t="str">
        <f>IF(ISNA(VLOOKUP($B268,'[1]1718  Exp_Rev Access'!$F$7:$GK$318,$CY$2,FALSE)),"",VLOOKUP($B268,'[1]1718  Exp_Rev Access'!$F$7:$GK$318,$CY$2,FALSE))</f>
        <v/>
      </c>
      <c r="CZ268" s="90" t="str">
        <f>IF(ISNA(VLOOKUP($B268,'[1]1718  Exp_Rev Access'!$F$7:$GK$318,$CZ$2,FALSE)),"",VLOOKUP($B268,'[1]1718  Exp_Rev Access'!$F$7:$GK$318,$CZ$2,FALSE))</f>
        <v/>
      </c>
      <c r="DA268" s="90" t="str">
        <f>IF(ISNA(VLOOKUP($B268,'[1]1718  Exp_Rev Access'!$F$7:$GK$318,$DA$2,FALSE)),"",VLOOKUP($B268,'[1]1718  Exp_Rev Access'!$F$7:$GK$318,$DA$2,FALSE))</f>
        <v/>
      </c>
      <c r="DB268" s="90" t="str">
        <f>IF(ISNA(VLOOKUP($B268,'[1]1718  Exp_Rev Access'!$F$7:$GK$318,$DB$2,FALSE)),"",VLOOKUP($B268,'[1]1718  Exp_Rev Access'!$F$7:$GK$318,$DB$2,FALSE))</f>
        <v/>
      </c>
      <c r="DC268" s="90" t="str">
        <f>IF(ISNA(VLOOKUP($B268,'[1]1718  Exp_Rev Access'!$F$7:$GK$318,$DC$2,FALSE)),"",VLOOKUP($B268,'[1]1718  Exp_Rev Access'!$F$7:$GK$318,$DC$2,FALSE))</f>
        <v/>
      </c>
      <c r="DD268" s="90" t="str">
        <f>IF(ISNA(VLOOKUP($B268,'[1]1718  Exp_Rev Access'!$F$7:$GK$318,$DD$2,FALSE)),"",VLOOKUP($B268,'[1]1718  Exp_Rev Access'!$F$7:$GK$318,$DD$2,FALSE))</f>
        <v/>
      </c>
      <c r="DE268" s="90" t="str">
        <f>IF(ISNA(VLOOKUP($B268,'[1]1718  Exp_Rev Access'!$F$7:$GK$318,$DE$2,FALSE)),"",VLOOKUP($B268,'[1]1718  Exp_Rev Access'!$F$7:$GK$318,$DE$2,FALSE))</f>
        <v/>
      </c>
      <c r="DF268" s="90" t="str">
        <f>IF(ISNA(VLOOKUP($B268,'[1]1718  Exp_Rev Access'!$F$7:$GK$318,$DF$2,FALSE)),"",VLOOKUP($B268,'[1]1718  Exp_Rev Access'!$F$7:$GK$318,$DF$2,FALSE))</f>
        <v/>
      </c>
      <c r="DG268" s="90" t="str">
        <f>IF(ISNA(VLOOKUP($B268,'[1]1718  Exp_Rev Access'!$F$7:$GK$318,$DG$2,FALSE)),"",VLOOKUP($B268,'[1]1718  Exp_Rev Access'!$F$7:$GK$318,$DG$2,FALSE))</f>
        <v/>
      </c>
      <c r="DH268" s="90" t="str">
        <f>IF(ISNA(VLOOKUP($B268,'[1]1718  Exp_Rev Access'!$F$7:$GK$318,$DH$2,FALSE)),"",VLOOKUP($B268,'[1]1718  Exp_Rev Access'!$F$7:$GK$318,$DH$2,FALSE))</f>
        <v/>
      </c>
      <c r="DI268" s="90" t="str">
        <f>IF(ISNA(VLOOKUP($B268,'[1]1718  Exp_Rev Access'!$F$7:$GK$318,$DI$2,FALSE)),"",VLOOKUP($B268,'[1]1718  Exp_Rev Access'!$F$7:$GK$318,$DI$2,FALSE))</f>
        <v/>
      </c>
      <c r="DJ268" s="90" t="str">
        <f>IF(ISNA(VLOOKUP($B268,'[1]1718  Exp_Rev Access'!$F$7:$GK$318,$DJ$2,FALSE)),"",VLOOKUP($B268,'[1]1718  Exp_Rev Access'!$F$7:$GK$318,$DJ$2,FALSE))</f>
        <v/>
      </c>
      <c r="DK268" s="90" t="str">
        <f>IF(ISNA(VLOOKUP($B268,'[1]1718  Exp_Rev Access'!$F$7:$GK$318,$DK$2,FALSE)),"",VLOOKUP($B268,'[1]1718  Exp_Rev Access'!$F$7:$GK$318,$DK$2,FALSE))</f>
        <v/>
      </c>
      <c r="DL268" s="90" t="str">
        <f>IF(ISNA(VLOOKUP($B268,'[1]1718  Exp_Rev Access'!$F$7:$GK$318,$DL$2,FALSE)),"",VLOOKUP($B268,'[1]1718  Exp_Rev Access'!$F$7:$GK$318,$DL$2,FALSE))</f>
        <v/>
      </c>
      <c r="DM268" s="90" t="str">
        <f>IF(ISNA(VLOOKUP($B268,'[1]1718  Exp_Rev Access'!$F$7:$GK$318,$DM$2,FALSE)),"",VLOOKUP($B268,'[1]1718  Exp_Rev Access'!$F$7:$GK$318,$DM$2,FALSE))</f>
        <v/>
      </c>
      <c r="DN268" s="90" t="str">
        <f>IF(ISNA(VLOOKUP($B268,'[1]1718  Exp_Rev Access'!$F$7:$GK$318,$DN$2,FALSE)),"",VLOOKUP($B268,'[1]1718  Exp_Rev Access'!$F$7:$GK$318,$DN$2,FALSE))</f>
        <v/>
      </c>
      <c r="DO268" s="90" t="str">
        <f>IF(ISNA(VLOOKUP($B268,'[1]1718  Exp_Rev Access'!$F$7:$GK$318,$DO$2,FALSE)),"",VLOOKUP($B268,'[1]1718  Exp_Rev Access'!$F$7:$GK$318,$DO$2,FALSE))</f>
        <v/>
      </c>
      <c r="DP268" s="90" t="str">
        <f>IF(ISNA(VLOOKUP($B268,'[1]1718  Exp_Rev Access'!$F$7:$GK$318,$DP$2,FALSE)),"",VLOOKUP($B268,'[1]1718  Exp_Rev Access'!$F$7:$GK$318,$DP$2,FALSE))</f>
        <v/>
      </c>
      <c r="DQ268" s="90" t="str">
        <f>IF(ISNA(VLOOKUP($B268,'[1]1718  Exp_Rev Access'!$F$7:$GK$318,$DQ$2,FALSE)),"",VLOOKUP($B268,'[1]1718  Exp_Rev Access'!$F$7:$GK$318,$DQ$2,FALSE))</f>
        <v/>
      </c>
      <c r="DR268" s="90" t="str">
        <f>IF(ISNA(VLOOKUP($B268,'[1]1718  Exp_Rev Access'!$F$7:$GK$318,$DR$2,FALSE)),"",VLOOKUP($B268,'[1]1718  Exp_Rev Access'!$F$7:$GK$318,$DR$2,FALSE))</f>
        <v/>
      </c>
      <c r="DS268" s="90" t="str">
        <f>IF(ISNA(VLOOKUP($B268,'[1]1718  Exp_Rev Access'!$F$7:$GK$318,$DS$2,FALSE)),"",VLOOKUP($B268,'[1]1718  Exp_Rev Access'!$F$7:$GK$318,$DS$2,FALSE))</f>
        <v/>
      </c>
      <c r="DT268" s="90" t="str">
        <f>IF(ISNA(VLOOKUP($B268,'[1]1718  Exp_Rev Access'!$F$7:$GK$318,$DT$2,FALSE)),"",VLOOKUP($B268,'[1]1718  Exp_Rev Access'!$F$7:$GK$318,$DT$2,FALSE))</f>
        <v/>
      </c>
      <c r="DU268" s="90" t="str">
        <f>IF(ISNA(VLOOKUP($B268,'[1]1718  Exp_Rev Access'!$F$7:$GK$318,$DU$2,FALSE)),"",VLOOKUP($B268,'[1]1718  Exp_Rev Access'!$F$7:$GK$318,$DU$2,FALSE))</f>
        <v/>
      </c>
      <c r="DV268" s="90" t="str">
        <f>IF(ISNA(VLOOKUP($B268,'[1]1718  Exp_Rev Access'!$F$7:$GK$318,$DV$2,FALSE)),"",VLOOKUP($B268,'[1]1718  Exp_Rev Access'!$F$7:$GK$318,$DV$2,FALSE))</f>
        <v/>
      </c>
      <c r="DW268" s="90" t="str">
        <f>IF(ISNA(VLOOKUP($B268,'[1]1718  Exp_Rev Access'!$F$7:$GK$318,$DW$2,FALSE)),"",VLOOKUP($B268,'[1]1718  Exp_Rev Access'!$F$7:$GK$318,$DW$2,FALSE))</f>
        <v/>
      </c>
      <c r="DX268" s="90" t="str">
        <f>IF(ISNA(VLOOKUP($B268,'[1]1718  Exp_Rev Access'!$F$7:$GK$318,$DX$2,FALSE)),"",VLOOKUP($B268,'[1]1718  Exp_Rev Access'!$F$7:$GK$318,$DX$2,FALSE))</f>
        <v/>
      </c>
      <c r="DY268" s="90" t="str">
        <f>IF(ISNA(VLOOKUP($B268,'[1]1718  Exp_Rev Access'!$F$7:$GK$318,$DY$2,FALSE)),"",VLOOKUP($B268,'[1]1718  Exp_Rev Access'!$F$7:$GK$318,$DY$2,FALSE))</f>
        <v/>
      </c>
      <c r="DZ268" s="90" t="str">
        <f>IF(ISNA(VLOOKUP($B268,'[1]1718  Exp_Rev Access'!$F$7:$GK$318,$DZ$2,FALSE)),"",VLOOKUP($B268,'[1]1718  Exp_Rev Access'!$F$7:$GK$318,$DZ$2,FALSE))</f>
        <v/>
      </c>
      <c r="EA268" s="90" t="str">
        <f>IF(ISNA(VLOOKUP($B268,'[1]1718  Exp_Rev Access'!$F$7:$GK$318,$EA$2,FALSE)),"",VLOOKUP($B268,'[1]1718  Exp_Rev Access'!$F$7:$GK$318,$EA$2,FALSE))</f>
        <v/>
      </c>
      <c r="EB268" s="90" t="str">
        <f>IF(ISNA(VLOOKUP($B268,'[1]1718  Exp_Rev Access'!$F$7:$GK$318,$EB$2,FALSE)),"",VLOOKUP($B268,'[1]1718  Exp_Rev Access'!$F$7:$GK$318,$EB$2,FALSE))</f>
        <v/>
      </c>
      <c r="EC268" s="90" t="str">
        <f>IF(ISNA(VLOOKUP($B268,'[1]1718  Exp_Rev Access'!$F$7:$GK$318,$EC$2,FALSE)),"",VLOOKUP($B268,'[1]1718  Exp_Rev Access'!$F$7:$GK$318,$EC$2,FALSE))</f>
        <v/>
      </c>
      <c r="ED268" s="90" t="str">
        <f>IF(ISNA(VLOOKUP($B268,'[1]1718  Exp_Rev Access'!$F$7:$GK$318,$ED$2,FALSE)),"",VLOOKUP($B268,'[1]1718  Exp_Rev Access'!$F$7:$GK$318,$ED$2,FALSE))</f>
        <v/>
      </c>
      <c r="EE268" s="90" t="str">
        <f>IF(ISNA(VLOOKUP($B268,'[1]1718  Exp_Rev Access'!$F$7:$GK$318,$EE$2,FALSE)),"",VLOOKUP($B268,'[1]1718  Exp_Rev Access'!$F$7:$GK$318,$EE$2,FALSE))</f>
        <v/>
      </c>
      <c r="EF268" s="90" t="str">
        <f>IF(ISNA(VLOOKUP($B268,'[1]1718  Exp_Rev Access'!$F$7:$GK$318,$EF$2,FALSE)),"",VLOOKUP($B268,'[1]1718  Exp_Rev Access'!$F$7:$GK$318,$EF$2,FALSE))</f>
        <v/>
      </c>
      <c r="EG268" s="90" t="str">
        <f>IF(ISNA(VLOOKUP($B268,'[1]1718  Exp_Rev Access'!$F$7:$GK$318,$EG$2,FALSE)),"",VLOOKUP($B268,'[1]1718  Exp_Rev Access'!$F$7:$GK$318,$EG$2,FALSE))</f>
        <v/>
      </c>
      <c r="EH268" s="90" t="str">
        <f>IF(ISNA(VLOOKUP($B268,'[1]1718  Exp_Rev Access'!$F$7:$GK$318,$EH$2,FALSE)),"",VLOOKUP($B268,'[1]1718  Exp_Rev Access'!$F$7:$GK$318,$EH$2,FALSE))</f>
        <v/>
      </c>
      <c r="EI268" s="90" t="str">
        <f>IF(ISNA(VLOOKUP($B268,'[1]1718  Exp_Rev Access'!$F$7:$GK$318,$EI$2,FALSE)),"",VLOOKUP($B268,'[1]1718  Exp_Rev Access'!$F$7:$GK$318,$EI$2,FALSE))</f>
        <v/>
      </c>
      <c r="EJ268" s="90" t="str">
        <f>IF(ISNA(VLOOKUP($B268,'[1]1718  Exp_Rev Access'!$F$7:$GK$318,$EJ$2,FALSE)),"",VLOOKUP($B268,'[1]1718  Exp_Rev Access'!$F$7:$GK$318,$EJ$2,FALSE))</f>
        <v/>
      </c>
      <c r="EK268" s="90" t="str">
        <f>IF(ISNA(VLOOKUP($B268,'[1]1718  Exp_Rev Access'!$F$7:$GK$318,$EK$2,FALSE)),"",VLOOKUP($B268,'[1]1718  Exp_Rev Access'!$F$7:$GK$318,$EK$2,FALSE))</f>
        <v/>
      </c>
      <c r="EL268" s="90" t="str">
        <f>IF(ISNA(VLOOKUP($B268,'[1]1718  Exp_Rev Access'!$F$7:$GK$318,$EL$2,FALSE)),"",VLOOKUP($B268,'[1]1718  Exp_Rev Access'!$F$7:$GK$318,$EL$2,FALSE))</f>
        <v/>
      </c>
      <c r="EM268" s="90" t="str">
        <f>IF(ISNA(VLOOKUP($B268,'[1]1718  Exp_Rev Access'!$F$7:$GK$318,$EM$2,FALSE)),"",VLOOKUP($B268,'[1]1718  Exp_Rev Access'!$F$7:$GK$318,$EM$2,FALSE))</f>
        <v/>
      </c>
      <c r="EN268" s="90" t="str">
        <f>IF(ISNA(VLOOKUP($B268,'[1]1718  Exp_Rev Access'!$F$7:$GK$318,$EN$2,FALSE)),"",VLOOKUP($B268,'[1]1718  Exp_Rev Access'!$F$7:$GK$318,$EN$2,FALSE))</f>
        <v/>
      </c>
      <c r="EO268" s="90" t="str">
        <f>IF(ISNA(VLOOKUP($B268,'[1]1718  Exp_Rev Access'!$F$7:$GK$318,$EO$2,FALSE)),"",VLOOKUP($B268,'[1]1718  Exp_Rev Access'!$F$7:$GK$318,$EO$2,FALSE))</f>
        <v/>
      </c>
      <c r="EP268" s="90" t="str">
        <f>IF(ISNA(VLOOKUP($B268,'[1]1718  Exp_Rev Access'!$F$7:$GK$318,$EP$2,FALSE)),"",VLOOKUP($B268,'[1]1718  Exp_Rev Access'!$F$7:$GK$318,$EP$2,FALSE))</f>
        <v/>
      </c>
      <c r="EQ268" s="90" t="str">
        <f>IF(ISNA(VLOOKUP($B268,'[1]1718  Exp_Rev Access'!$F$7:$GK$318,$EQ$2,FALSE)),"",VLOOKUP($B268,'[1]1718  Exp_Rev Access'!$F$7:$GK$318,$EQ$2,FALSE))</f>
        <v/>
      </c>
      <c r="ER268" s="90" t="str">
        <f>IF(ISNA(VLOOKUP($B268,'[1]1718  Exp_Rev Access'!$F$7:$GK$318,$ER$2,FALSE)),"",VLOOKUP($B268,'[1]1718  Exp_Rev Access'!$F$7:$GK$318,$ER$2,FALSE))</f>
        <v/>
      </c>
      <c r="ES268" s="90" t="str">
        <f>IF(ISNA(VLOOKUP($B268,'[1]1718  Exp_Rev Access'!$F$7:$GK$318,$ES$2,FALSE)),"",VLOOKUP($B268,'[1]1718  Exp_Rev Access'!$F$7:$GK$318,$ES$2,FALSE))</f>
        <v/>
      </c>
      <c r="ET268" s="90" t="str">
        <f>IF(ISNA(VLOOKUP($B268,'[1]1718  Exp_Rev Access'!$F$7:$GK$318,$ET$2,FALSE)),"",VLOOKUP($B268,'[1]1718  Exp_Rev Access'!$F$7:$GK$318,$ET$2,FALSE))</f>
        <v/>
      </c>
      <c r="EU268" s="90" t="str">
        <f>IF(ISNA(VLOOKUP($B268,'[1]1718  Exp_Rev Access'!$F$7:$GK$318,$EU$2,FALSE)),"",VLOOKUP($B268,'[1]1718  Exp_Rev Access'!$F$7:$GK$318,$EU$2,FALSE))</f>
        <v/>
      </c>
      <c r="EV268" s="90" t="str">
        <f>IF(ISNA(VLOOKUP($B268,'[1]1718  Exp_Rev Access'!$F$7:$GK$318,$EV$2,FALSE)),"",VLOOKUP($B268,'[1]1718  Exp_Rev Access'!$F$7:$GK$318,$EV$2,FALSE))</f>
        <v/>
      </c>
      <c r="EW268" s="90" t="str">
        <f>IF(ISNA(VLOOKUP($B268,'[1]1718  Exp_Rev Access'!$F$7:$GK$318,$EW$2,FALSE)),"",VLOOKUP($B268,'[1]1718  Exp_Rev Access'!$F$7:$GK$318,$EW$2,FALSE))</f>
        <v/>
      </c>
      <c r="EX268" s="90" t="str">
        <f>IF(ISNA(VLOOKUP($B268,'[1]1718  Exp_Rev Access'!$F$7:$GK$318,$EX$2,FALSE)),"",VLOOKUP($B268,'[1]1718  Exp_Rev Access'!$F$7:$GK$318,$EX$2,FALSE))</f>
        <v/>
      </c>
      <c r="EY268" s="90" t="str">
        <f>IF(ISNA(VLOOKUP($B268,'[1]1718  Exp_Rev Access'!$F$7:$GK$318,$EY$2,FALSE)),"",VLOOKUP($B268,'[1]1718  Exp_Rev Access'!$F$7:$GK$318,$EY$2,FALSE))</f>
        <v/>
      </c>
      <c r="EZ268" s="90" t="str">
        <f>IF(ISNA(VLOOKUP($B268,'[1]1718  Exp_Rev Access'!$F$7:$GK$318,$EZ$2,FALSE)),"",VLOOKUP($B268,'[1]1718  Exp_Rev Access'!$F$7:$GK$318,$EZ$2,FALSE))</f>
        <v/>
      </c>
      <c r="FA268" s="90" t="str">
        <f>IF(ISNA(VLOOKUP($B268,'[1]1718  Exp_Rev Access'!$F$7:$GK$318,$FA$2,FALSE)),"",VLOOKUP($B268,'[1]1718  Exp_Rev Access'!$F$7:$GK$318,$FA$2,FALSE))</f>
        <v/>
      </c>
      <c r="FB268" s="90" t="str">
        <f>IF(ISNA(VLOOKUP($B268,'[1]1718  Exp_Rev Access'!$F$7:$GK$318,$FB$2,FALSE)),"",VLOOKUP($B268,'[1]1718  Exp_Rev Access'!$F$7:$GK$318,$FB$2,FALSE))</f>
        <v/>
      </c>
      <c r="FC268" s="90" t="str">
        <f>IF(ISNA(VLOOKUP($B268,'[1]1718  Exp_Rev Access'!$F$7:$GK$318,$FC$2,FALSE)),"",VLOOKUP($B268,'[1]1718  Exp_Rev Access'!$F$7:$GK$318,$FC$2,FALSE))</f>
        <v/>
      </c>
      <c r="FD268" s="90" t="str">
        <f>IF(ISNA(VLOOKUP($B268,'[1]1718  Exp_Rev Access'!$F$7:$GK$318,$FD$2,FALSE)),"",VLOOKUP($B268,'[1]1718  Exp_Rev Access'!$F$7:$GK$318,$FD$2,FALSE))</f>
        <v/>
      </c>
      <c r="FE268" s="90" t="str">
        <f>IF(ISNA(VLOOKUP($B268,'[1]1718  Exp_Rev Access'!$F$7:$GK$318,$FE$2,FALSE)),"",VLOOKUP($B268,'[1]1718  Exp_Rev Access'!$F$7:$GK$318,$FE$2,FALSE))</f>
        <v/>
      </c>
      <c r="FF268" s="90" t="str">
        <f>IF(ISNA(VLOOKUP($B268,'[1]1718  Exp_Rev Access'!$F$7:$GK$318,$FF$2,FALSE)),"",VLOOKUP($B268,'[1]1718  Exp_Rev Access'!$F$7:$GK$318,$FF$2,FALSE))</f>
        <v/>
      </c>
      <c r="FG268" s="90" t="str">
        <f>IF(ISNA(VLOOKUP($B268,'[1]1718  Exp_Rev Access'!$F$7:$GK$318,$FG$2,FALSE)),"",VLOOKUP($B268,'[1]1718  Exp_Rev Access'!$F$7:$GK$318,$FG$2,FALSE))</f>
        <v/>
      </c>
      <c r="FH268" s="90" t="str">
        <f>IF(ISNA(VLOOKUP($B268,'[1]1718  Exp_Rev Access'!$F$7:$GK$318,$FH$2,FALSE)),"",VLOOKUP($B268,'[1]1718  Exp_Rev Access'!$F$7:$GK$318,$FH$2,FALSE))</f>
        <v/>
      </c>
      <c r="FI268" s="90" t="str">
        <f>IF(ISNA(VLOOKUP($B268,'[1]1718  Exp_Rev Access'!$F$7:$GK$318,$FI$2,FALSE)),"",VLOOKUP($B268,'[1]1718  Exp_Rev Access'!$F$7:$GK$318,$FI$2,FALSE))</f>
        <v/>
      </c>
      <c r="FJ268" s="90" t="str">
        <f>IF(ISNA(VLOOKUP($B268,'[1]1718  Exp_Rev Access'!$F$7:$GK$318,$FJ$2,FALSE)),"",VLOOKUP($B268,'[1]1718  Exp_Rev Access'!$F$7:$GK$318,$FJ$2,FALSE))</f>
        <v/>
      </c>
      <c r="FK268" s="90" t="str">
        <f>IF(ISNA(VLOOKUP($B268,'[1]1718  Exp_Rev Access'!$F$7:$GK$318,$FK$2,FALSE)),"",VLOOKUP($B268,'[1]1718  Exp_Rev Access'!$F$7:$GK$318,$FK$2,FALSE))</f>
        <v/>
      </c>
      <c r="FL268" s="90" t="str">
        <f>IF(ISNA(VLOOKUP($B268,'[1]1718  Exp_Rev Access'!$F$7:$GK$318,$FL$2,FALSE)),"",VLOOKUP($B268,'[1]1718  Exp_Rev Access'!$F$7:$GK$318,$FL$2,FALSE))</f>
        <v/>
      </c>
      <c r="FM268" s="90" t="str">
        <f>IF(ISNA(VLOOKUP($B268,'[1]1718  Exp_Rev Access'!$F$7:$GK$318,$FM$2,FALSE)),"",VLOOKUP($B268,'[1]1718  Exp_Rev Access'!$F$7:$GK$318,$FM$2,FALSE))</f>
        <v/>
      </c>
      <c r="FN268" s="90" t="str">
        <f>IF(ISNA(VLOOKUP($B268,'[1]1718  Exp_Rev Access'!$F$7:$GK$318,$FN$2,FALSE)),"",VLOOKUP($B268,'[1]1718  Exp_Rev Access'!$F$7:$GK$318,$FN$2,FALSE))</f>
        <v/>
      </c>
      <c r="FO268" s="90" t="str">
        <f>IF(ISNA(VLOOKUP($B268,'[1]1718  Exp_Rev Access'!$F$7:$GK$318,$FO$2,FALSE)),"",VLOOKUP($B268,'[1]1718  Exp_Rev Access'!$F$7:$GK$318,$FO$2,FALSE))</f>
        <v/>
      </c>
      <c r="FP268" s="90" t="str">
        <f>IF(ISNA(VLOOKUP($B268,'[1]1718  Exp_Rev Access'!$F$7:$GK$318,$FP$2,FALSE)),"",VLOOKUP($B268,'[1]1718  Exp_Rev Access'!$F$7:$GK$318,$FP$2,FALSE))</f>
        <v/>
      </c>
      <c r="FQ268" s="90" t="str">
        <f>IF(ISNA(VLOOKUP($B268,'[1]1718  Exp_Rev Access'!$F$7:$GK$318,$FQ$2,FALSE)),"",VLOOKUP($B268,'[1]1718  Exp_Rev Access'!$F$7:$GK$318,$FQ$2,FALSE))</f>
        <v/>
      </c>
      <c r="FR268" s="90" t="str">
        <f>IF(ISNA(VLOOKUP($B268,'[1]1718  Exp_Rev Access'!$F$7:$GK$318,$FR$2,FALSE)),"",VLOOKUP($B268,'[1]1718  Exp_Rev Access'!$F$7:$GK$318,$FR$2,FALSE))</f>
        <v/>
      </c>
      <c r="FS268" s="56"/>
      <c r="FT268" s="92"/>
      <c r="FU268" s="94"/>
      <c r="FV268" s="95" t="str">
        <f>IF(ISNA(VLOOKUP($B268,'[1]1718  Exp_Rev Access'!$F$7:$GK$318,$FV$2,FALSE)),"",VLOOKUP($B268,'[1]1718  Exp_Rev Access'!$F$7:$GK$318,$FV$2,FALSE))</f>
        <v/>
      </c>
      <c r="FW268" s="95" t="str">
        <f>IF(ISNA(VLOOKUP($B268,'[1]1718  Exp_Rev Access'!$F$7:$GK$318,$FW$2,FALSE)),"",VLOOKUP($B268,'[1]1718  Exp_Rev Access'!$F$7:$GK$318,$FW$2,FALSE))</f>
        <v/>
      </c>
      <c r="FX268" s="95" t="str">
        <f>IF(ISNA(VLOOKUP($B268,'[1]1718  Exp_Rev Access'!$F$7:$GK$318,$FX$2,FALSE)),"",VLOOKUP($B268,'[1]1718  Exp_Rev Access'!$F$7:$GK$318,$FX$2,FALSE))</f>
        <v/>
      </c>
      <c r="FY268" s="95" t="str">
        <f>IF(ISNA(VLOOKUP($B268,'[1]1718  Exp_Rev Access'!$F$7:$GK$318,$FY$2,FALSE)),"",VLOOKUP($B268,'[1]1718  Exp_Rev Access'!$F$7:$GK$318,$FY$2,FALSE))</f>
        <v/>
      </c>
      <c r="FZ268" s="95" t="str">
        <f>IF(ISNA(VLOOKUP($B268,'[1]1718  Exp_Rev Access'!$F$7:$GK$318,$FZ$2,FALSE)),"",VLOOKUP($B268,'[1]1718  Exp_Rev Access'!$F$7:$GK$318,$FZ$2,FALSE))</f>
        <v/>
      </c>
      <c r="GA268" s="95" t="str">
        <f>IF(ISNA(VLOOKUP($B268,'[1]1718  Exp_Rev Access'!$F$7:$GK$318,$GA$2,FALSE)),"",VLOOKUP($B268,'[1]1718  Exp_Rev Access'!$F$7:$GK$318,$GA$2,FALSE))</f>
        <v/>
      </c>
      <c r="GB268" s="95" t="str">
        <f>IF(ISNA(VLOOKUP($B268,'[1]1718  Exp_Rev Access'!$F$7:$GK$318,$GB$2,FALSE)),"",VLOOKUP($B268,'[1]1718  Exp_Rev Access'!$F$7:$GK$318,$GB$2,FALSE))</f>
        <v/>
      </c>
      <c r="GC268" s="95" t="str">
        <f>IF(ISNA(VLOOKUP($B268,'[1]1718  Exp_Rev Access'!$F$7:$GK$318,$GC$2,FALSE)),"",VLOOKUP($B268,'[1]1718  Exp_Rev Access'!$F$7:$GK$318,$GC$2,FALSE))</f>
        <v/>
      </c>
      <c r="GD268" s="95" t="str">
        <f>IF(ISNA(VLOOKUP($B268,'[1]1718  Exp_Rev Access'!$F$7:$GK$318,$GD$2,FALSE)),"",VLOOKUP($B268,'[1]1718  Exp_Rev Access'!$F$7:$GK$318,$GD$2,FALSE))</f>
        <v/>
      </c>
      <c r="GE268" s="95" t="str">
        <f>IF(ISNA(VLOOKUP($B268,'[1]1718  Exp_Rev Access'!$F$7:$GK$318,$GE$2,FALSE)),"",VLOOKUP($B268,'[1]1718  Exp_Rev Access'!$F$7:$GK$318,$GE$2,FALSE))</f>
        <v/>
      </c>
      <c r="GF268" s="95" t="str">
        <f>IF(ISNA(VLOOKUP($B268,'[1]1718  Exp_Rev Access'!$F$7:$GK$318,$GF$2,FALSE)),"",VLOOKUP($B268,'[1]1718  Exp_Rev Access'!$F$7:$GK$318,$GF$2,FALSE))</f>
        <v/>
      </c>
      <c r="GG268" s="95" t="str">
        <f>IF(ISNA(VLOOKUP($B268,'[1]1718  Exp_Rev Access'!$F$7:$GK$318,$GG$2,FALSE)),"",VLOOKUP($B268,'[1]1718  Exp_Rev Access'!$F$7:$GK$318,$GG$2,FALSE))</f>
        <v/>
      </c>
      <c r="GH268" s="95" t="str">
        <f>IF(ISNA(VLOOKUP($B268,'[1]1718  Exp_Rev Access'!$F$7:$GK$318,$GH$2,FALSE)),"",VLOOKUP($B268,'[1]1718  Exp_Rev Access'!$F$7:$GK$318,$GH$2,FALSE))</f>
        <v/>
      </c>
      <c r="GI268" s="95" t="str">
        <f>IF(ISNA(VLOOKUP($B268,'[1]1718  Exp_Rev Access'!$F$7:$GK$318,$GI$2,FALSE)),"",VLOOKUP($B268,'[1]1718  Exp_Rev Access'!$F$7:$GK$318,$GI$2,FALSE))</f>
        <v/>
      </c>
      <c r="GJ268" s="95" t="str">
        <f>IF(ISNA(VLOOKUP($B268,'[1]1718  Exp_Rev Access'!$F$7:$GK$318,$GJ$2,FALSE)),"",VLOOKUP($B268,'[1]1718  Exp_Rev Access'!$F$7:$GK$318,$GJ$2,FALSE))</f>
        <v/>
      </c>
      <c r="GK268" s="95" t="str">
        <f>IF(ISNA(VLOOKUP($B268,'[1]1718  Exp_Rev Access'!$F$7:$GK$318,$GK$2,FALSE)),"",VLOOKUP($B268,'[1]1718  Exp_Rev Access'!$F$7:$GK$318,$GK$2,FALSE))</f>
        <v/>
      </c>
      <c r="GL268" s="95" t="str">
        <f>IF(ISNA(VLOOKUP($B268,'[1]1718  Exp_Rev Access'!$F$7:$GK$318,$GL$2,FALSE)),"",VLOOKUP($B268,'[1]1718  Exp_Rev Access'!$F$7:$GK$318,$GL$2,FALSE))</f>
        <v/>
      </c>
      <c r="GM268" s="95" t="str">
        <f>IF(ISNA(VLOOKUP($B268,'[1]1718  Exp_Rev Access'!$F$7:$GK$318,$GM$2,FALSE)),"",VLOOKUP($B268,'[1]1718  Exp_Rev Access'!$F$7:$GK$318,$GM$2,FALSE))</f>
        <v/>
      </c>
      <c r="GN268" s="95" t="str">
        <f>IF(ISNA(VLOOKUP($B268,'[1]1718  Exp_Rev Access'!$F$7:$GK$318,$GN$2,FALSE)),"",VLOOKUP($B268,'[1]1718  Exp_Rev Access'!$F$7:$GK$318,$GN$2,FALSE))</f>
        <v/>
      </c>
      <c r="GO268" s="95" t="str">
        <f>IF(ISNA(VLOOKUP($B268,'[1]1718  Exp_Rev Access'!$F$7:$GK$318,$GO$2,FALSE)),"",VLOOKUP($B268,'[1]1718  Exp_Rev Access'!$F$7:$GK$318,$GO$2,FALSE))</f>
        <v/>
      </c>
      <c r="GP268" s="95" t="str">
        <f>IF(ISNA(VLOOKUP($B268,'[1]1718  Exp_Rev Access'!$F$7:$GK$318,$GP$2,FALSE)),"",VLOOKUP($B268,'[1]1718  Exp_Rev Access'!$F$7:$GK$318,$GP$2,FALSE))</f>
        <v/>
      </c>
      <c r="GQ268" s="95" t="str">
        <f>IF(ISNA(VLOOKUP($B268,'[1]1718  Exp_Rev Access'!$F$7:$GK$318,$GQ$2,FALSE)),"",VLOOKUP($B268,'[1]1718  Exp_Rev Access'!$F$7:$GK$318,$GQ$2,FALSE))</f>
        <v/>
      </c>
      <c r="GR268" s="95" t="str">
        <f>IF(ISNA(VLOOKUP($B268,'[1]1718  Exp_Rev Access'!$F$7:$GK$318,$GR$2,FALSE)),"",VLOOKUP($B268,'[1]1718  Exp_Rev Access'!$F$7:$GK$318,$GR$2,FALSE))</f>
        <v/>
      </c>
      <c r="GS268" s="95" t="str">
        <f>IF(ISNA(VLOOKUP($B268,'[1]1718  Exp_Rev Access'!$F$7:$GK$318,$GS$2,FALSE)),"",VLOOKUP($B268,'[1]1718  Exp_Rev Access'!$F$7:$GK$318,$GS$2,FALSE))</f>
        <v/>
      </c>
      <c r="GT268" s="95" t="str">
        <f>IF(ISNA(VLOOKUP($B268,'[1]1718  Exp_Rev Access'!$F$7:$GK$318,$GT$2,FALSE)),"",VLOOKUP($B268,'[1]1718  Exp_Rev Access'!$F$7:$GK$318,$GT$2,FALSE))</f>
        <v/>
      </c>
      <c r="GU268" s="56"/>
      <c r="GV268" s="92"/>
      <c r="GW268" s="96"/>
    </row>
    <row r="269" spans="1:222" x14ac:dyDescent="0.3">
      <c r="A269" s="73"/>
      <c r="B269" s="88" t="s">
        <v>566</v>
      </c>
      <c r="C269" s="89" t="s">
        <v>567</v>
      </c>
      <c r="D269" s="75">
        <f>IF(ISNA(VLOOKUP($B269,'[1]1718 enrollment_Rev_Exp by size'!$A$7:H602,3,FALSE)),"",VLOOKUP($B269,'[1]1718 enrollment_Rev_Exp by size'!$A$7:$G$350,3,FALSE))</f>
        <v>3294.6100000000006</v>
      </c>
      <c r="E269" s="76">
        <f>IF(ISNA(VLOOKUP($B269,'[1]1718 enrollment_Rev_Exp by size'!$A$7:I603,5,FALSE)),"",VLOOKUP($B269,'[1]1718 enrollment_Rev_Exp by size'!$A$7:$G$350,5,FALSE))</f>
        <v>38706503.640000001</v>
      </c>
      <c r="F269" s="70">
        <f t="shared" ref="F269:F287" si="744">N269+AM269+AU269+BV269+CE269+FS269+GU269</f>
        <v>38706503.639999993</v>
      </c>
      <c r="G269" s="70">
        <f t="shared" ref="G269:G287" si="745">F269-E269</f>
        <v>0</v>
      </c>
      <c r="H269" s="90">
        <f>IF(ISNA(VLOOKUP($B269,'[1]1718  Exp_Rev Access'!$F$7:$GK$318,3,FALSE)),"",VLOOKUP($B269,'[1]1718  Exp_Rev Access'!$F$7:$GK$318,3,FALSE))</f>
        <v>7441300.4199999999</v>
      </c>
      <c r="I269" s="90">
        <f>IF(ISNA(VLOOKUP($B269,'[1]1718  Exp_Rev Access'!$F$7:$GK$318,4,FALSE)),"",VLOOKUP($B269,'[1]1718  Exp_Rev Access'!$F$7:$GK$318,4,FALSE))</f>
        <v>0</v>
      </c>
      <c r="J269" s="90">
        <f>IF(ISNA(VLOOKUP($B269,'[1]1718  Exp_Rev Access'!$F$7:$GK$318,5,FALSE)),"",VLOOKUP($B269,'[1]1718  Exp_Rev Access'!$F$7:$GK$318,5,FALSE))</f>
        <v>0</v>
      </c>
      <c r="K269" s="90">
        <f>IF(ISNA(VLOOKUP($B269,'[1]1718  Exp_Rev Access'!$F$7:$GK$318,6,FALSE)),"-",VLOOKUP($B269,'[1]1718  Exp_Rev Access'!$F$7:$GK$318,6,FALSE))</f>
        <v>1953.38</v>
      </c>
      <c r="L269" s="90">
        <f>IF(ISNA(VLOOKUP($B269,'[1]1718  Exp_Rev Access'!$F$7:$GK$318,7,FALSE)),"",VLOOKUP($B269,'[1]1718  Exp_Rev Access'!$F$7:$GK$318,7,FALSE))</f>
        <v>0</v>
      </c>
      <c r="M269" s="90">
        <f>IF(ISNA(VLOOKUP($B269,'[1]1718  Exp_Rev Access'!$F$7:$GK$318,8,FALSE)),"",VLOOKUP($B269,'[1]1718  Exp_Rev Access'!$F$7:$GK$318,8,FALSE))</f>
        <v>0</v>
      </c>
      <c r="N269" s="56">
        <f t="shared" ref="N269:N287" si="746">SUM(H269:M269)</f>
        <v>7443253.7999999998</v>
      </c>
      <c r="O269" s="91">
        <f t="shared" ref="O269:O287" si="747">N269/E269</f>
        <v>0.19229982302788018</v>
      </c>
      <c r="P269" s="56">
        <f t="shared" ref="P269:P287" si="748">N269/D269</f>
        <v>2259.2215163555015</v>
      </c>
      <c r="Q269" s="90">
        <f>IF(ISNA(VLOOKUP($B269,'[1]1718  Exp_Rev Access'!$F$7:$GK$318,10,FALSE)),"",VLOOKUP($B269,'[1]1718  Exp_Rev Access'!$F$7:$GK$318,10,FALSE))</f>
        <v>58864.639999999999</v>
      </c>
      <c r="R269" s="90">
        <f>IF(ISNA(VLOOKUP($B269,'[1]1718  Exp_Rev Access'!$F$7:$GK$318,11,FALSE)),"",VLOOKUP($B269,'[1]1718  Exp_Rev Access'!$F$7:$GK$318,11,FALSE))</f>
        <v>0</v>
      </c>
      <c r="S269" s="90">
        <f>IF(ISNA(VLOOKUP($B269,'[1]1718  Exp_Rev Access'!$F$7:$GK$318,12,FALSE)),"",VLOOKUP($B269,'[1]1718  Exp_Rev Access'!$F$7:$GK$318,12,FALSE))</f>
        <v>0</v>
      </c>
      <c r="T269" s="90">
        <f>IF(ISNA(VLOOKUP($B269,'[1]1718  Exp_Rev Access'!$F$7:$GK$318,13,FALSE)),"",VLOOKUP($B269,'[1]1718  Exp_Rev Access'!$F$7:$GK$318,13,FALSE))</f>
        <v>0</v>
      </c>
      <c r="U269" s="90">
        <f>IF(ISNA(VLOOKUP($B269,'[1]1718  Exp_Rev Access'!$F$7:$GK$318,14,FALSE)),"",VLOOKUP($B269,'[1]1718  Exp_Rev Access'!$F$7:$GK$318,14,FALSE))</f>
        <v>0</v>
      </c>
      <c r="V269" s="90">
        <f>IF(ISNA(VLOOKUP($B269,'[1]1718  Exp_Rev Access'!$F$7:$GK$318,15,FALSE)),"",VLOOKUP($B269,'[1]1718  Exp_Rev Access'!$F$7:$GK$318,15,FALSE))</f>
        <v>0</v>
      </c>
      <c r="W269" s="90">
        <f>IF(ISNA(VLOOKUP($B269,'[1]1718  Exp_Rev Access'!$F$7:$GK$318,16,FALSE)),"",VLOOKUP($B269,'[1]1718  Exp_Rev Access'!$F$7:$GK$318,16,FALSE))</f>
        <v>0</v>
      </c>
      <c r="X269" s="90">
        <f>IF(ISNA(VLOOKUP($B269,'[1]1718  Exp_Rev Access'!$F$7:$GK$318,17,FALSE)),"",VLOOKUP($B269,'[1]1718  Exp_Rev Access'!$F$7:$GK$318,17,FALSE))</f>
        <v>0</v>
      </c>
      <c r="Y269" s="90">
        <f>IF(ISNA(VLOOKUP($B269,'[1]1718  Exp_Rev Access'!$F$7:$GK$318,18,FALSE)),"",VLOOKUP($B269,'[1]1718  Exp_Rev Access'!$F$7:$GK$318,18,FALSE))</f>
        <v>2840.8</v>
      </c>
      <c r="Z269" s="90">
        <f>IF(ISNA(VLOOKUP($B269,'[1]1718  Exp_Rev Access'!$F$7:$GK$318,19,FALSE)),"",VLOOKUP($B269,'[1]1718  Exp_Rev Access'!$F$7:$GK$318,19,FALSE))</f>
        <v>10</v>
      </c>
      <c r="AA269" s="90">
        <f>IF(ISNA(VLOOKUP($B269,'[1]1718  Exp_Rev Access'!$F$7:$GK$318,20,FALSE)),"",VLOOKUP($B269,'[1]1718  Exp_Rev Access'!$F$7:$GK$318,20,FALSE))</f>
        <v>0</v>
      </c>
      <c r="AB269" s="90">
        <f>IF(ISNA(VLOOKUP($B269,'[1]1718  Exp_Rev Access'!$F$7:$GK$318,21,FALSE)),"",VLOOKUP($B269,'[1]1718  Exp_Rev Access'!$F$7:$GK$318,21,FALSE))</f>
        <v>0</v>
      </c>
      <c r="AC269" s="90">
        <f>IF(ISNA(VLOOKUP($B269,'[1]1718  Exp_Rev Access'!$F$7:$GK$318,22,FALSE)),"",VLOOKUP($B269,'[1]1718  Exp_Rev Access'!$F$7:$GK$318,22,FALSE))</f>
        <v>182</v>
      </c>
      <c r="AD269" s="90">
        <f>IF(ISNA(VLOOKUP($B269,'[1]1718  Exp_Rev Access'!$F$7:$GK$318,23,FALSE)),"",VLOOKUP($B269,'[1]1718  Exp_Rev Access'!$F$7:$GK$318,23,FALSE))</f>
        <v>522544.55</v>
      </c>
      <c r="AE269" s="90">
        <f>IF(ISNA(VLOOKUP($B269,'[1]1718  Exp_Rev Access'!$F$7:$GK$318,24,FALSE)),"",VLOOKUP($B269,'[1]1718  Exp_Rev Access'!$F$7:$GK$318,24,FALSE))</f>
        <v>48516.25</v>
      </c>
      <c r="AF269" s="90">
        <f>IF(ISNA(VLOOKUP($B269,'[1]1718  Exp_Rev Access'!$F$7:$GK$318,25,FALSE)),"",VLOOKUP($B269,'[1]1718  Exp_Rev Access'!$F$7:$GK$318,25,FALSE))</f>
        <v>0</v>
      </c>
      <c r="AG269" s="90">
        <f>IF(ISNA(VLOOKUP($B269,'[1]1718  Exp_Rev Access'!$F$7:$GK$318,26,FALSE)),"",VLOOKUP($B269,'[1]1718  Exp_Rev Access'!$F$7:$GK$318,26,FALSE))</f>
        <v>15605.7</v>
      </c>
      <c r="AH269" s="90">
        <f>IF(ISNA(VLOOKUP($B269,'[1]1718  Exp_Rev Access'!$F$7:$GK$318,27,FALSE)),"",VLOOKUP($B269,'[1]1718  Exp_Rev Access'!$F$7:$GK$318,27,FALSE))</f>
        <v>4821.01</v>
      </c>
      <c r="AI269" s="90">
        <f>IF(ISNA(VLOOKUP($B269,'[1]1718  Exp_Rev Access'!$F$7:$GK$318,28,FALSE)),"",VLOOKUP($B269,'[1]1718  Exp_Rev Access'!$F$7:$GK$318,28,FALSE))</f>
        <v>86431.5</v>
      </c>
      <c r="AJ269" s="90">
        <f>IF(ISNA(VLOOKUP($B269,'[1]1718  Exp_Rev Access'!$F$7:$GK$318,29,FALSE)),"",VLOOKUP($B269,'[1]1718  Exp_Rev Access'!$F$7:$GK$318,29,FALSE))</f>
        <v>0</v>
      </c>
      <c r="AK269" s="90">
        <f>IF(ISNA(VLOOKUP($B269,'[1]1718  Exp_Rev Access'!$F$7:$GK$318,30,FALSE)),"",VLOOKUP($B269,'[1]1718  Exp_Rev Access'!$F$7:$GK$318,30,FALSE))</f>
        <v>35490.269999999997</v>
      </c>
      <c r="AL269" s="90">
        <f>IF(ISNA(VLOOKUP($B269,'[1]1718  Exp_Rev Access'!$F$7:$GK$318,31,FALSE)),"",VLOOKUP($B269,'[1]1718  Exp_Rev Access'!$F$7:$GK$318,31,FALSE))</f>
        <v>174495.26</v>
      </c>
      <c r="AM269" s="56">
        <f t="shared" ref="AM269:AM287" si="749">SUM(Q269:AL269)</f>
        <v>949801.98</v>
      </c>
      <c r="AN269" s="92">
        <f t="shared" ref="AN269:AN287" si="750">AM269/E269</f>
        <v>2.4538563049607443E-2</v>
      </c>
      <c r="AO269" s="71">
        <f t="shared" ref="AO269:AO287" si="751">AM269/D269</f>
        <v>288.28965492121978</v>
      </c>
      <c r="AP269" s="90">
        <f>IF(ISNA(VLOOKUP($B269,'[1]1718  Exp_Rev Access'!$F$7:$GK$318,33,FALSE)),"",VLOOKUP($B269,'[1]1718  Exp_Rev Access'!$F$7:$GK$318,33,FALSE))</f>
        <v>22062953.57</v>
      </c>
      <c r="AQ269" s="90">
        <f>IF(ISNA(VLOOKUP($B269,'[1]1718  Exp_Rev Access'!$F$7:$GK$318,34,FALSE)),"",VLOOKUP($B269,'[1]1718  Exp_Rev Access'!$F$7:$GK$318,34,FALSE))</f>
        <v>575248.54</v>
      </c>
      <c r="AR269" s="90">
        <f>IF(ISNA(VLOOKUP($B269,'[1]1718  Exp_Rev Access'!$F$7:$GK$318,35,FALSE)),"",VLOOKUP($B269,'[1]1718  Exp_Rev Access'!$F$7:$GK$318,35,FALSE))</f>
        <v>19585.11</v>
      </c>
      <c r="AS269" s="90">
        <f>IF(ISNA(VLOOKUP($B269,'[1]1718  Exp_Rev Access'!$F$7:$GK$318,36,FALSE)),"",VLOOKUP($B269,'[1]1718  Exp_Rev Access'!$F$7:$GK$318,36,FALSE))</f>
        <v>0</v>
      </c>
      <c r="AT269" s="90">
        <f>IF(ISNA(VLOOKUP($B269,'[1]1718  Exp_Rev Access'!$F$7:$GK$318,37,FALSE)),"",VLOOKUP($B269,'[1]1718  Exp_Rev Access'!$F$7:$GK$318,37,FALSE))</f>
        <v>0</v>
      </c>
      <c r="AU269" s="56">
        <f t="shared" ref="AU269:AU287" si="752">SUM(AP269:AT269)</f>
        <v>22657787.219999999</v>
      </c>
      <c r="AV269" s="93">
        <f t="shared" ref="AV269:AV287" si="753">AU269/E269</f>
        <v>0.5853741642679664</v>
      </c>
      <c r="AW269" s="56">
        <f t="shared" ref="AW269:AW287" si="754">AU269/D269</f>
        <v>6877.2289345324616</v>
      </c>
      <c r="AX269" s="90">
        <f>IF(ISNA(VLOOKUP($B269,'[1]1718  Exp_Rev Access'!$F$7:$GK$318,39,FALSE)),"",VLOOKUP($B269,'[1]1718  Exp_Rev Access'!$F$7:$GK$318,39,FALSE))</f>
        <v>9191.1299999999992</v>
      </c>
      <c r="AY269" s="90">
        <f>IF(ISNA(VLOOKUP($B269,'[1]1718  Exp_Rev Access'!$F$7:$GK$318,40,FALSE)),"",VLOOKUP($B269,'[1]1718  Exp_Rev Access'!$F$7:$GK$318,40,FALSE))</f>
        <v>2732482.84</v>
      </c>
      <c r="AZ269" s="90">
        <f>IF(ISNA(VLOOKUP($B269,'[1]1718  Exp_Rev Access'!$F$7:$GK$318,41,FALSE)),"",VLOOKUP($B269,'[1]1718  Exp_Rev Access'!$F$7:$GK$318,41,FALSE))</f>
        <v>216969.54</v>
      </c>
      <c r="BA269" s="90">
        <f>IF(ISNA(VLOOKUP($B269,'[1]1718  Exp_Rev Access'!$F$7:$GK$318,42,FALSE)),"",VLOOKUP($B269,'[1]1718  Exp_Rev Access'!$F$7:$GK$318,42,FALSE))</f>
        <v>0</v>
      </c>
      <c r="BB269" s="90">
        <f>IF(ISNA(VLOOKUP($B269,'[1]1718  Exp_Rev Access'!$F$7:$GK$318,43,FALSE)),"",VLOOKUP($B269,'[1]1718  Exp_Rev Access'!$F$7:$GK$318,43,FALSE))</f>
        <v>0</v>
      </c>
      <c r="BC269" s="90">
        <f>IF(ISNA(VLOOKUP($B269,'[1]1718  Exp_Rev Access'!$F$7:$GK$318,44,FALSE)),"",VLOOKUP($B269,'[1]1718  Exp_Rev Access'!$F$7:$GK$318,44,FALSE))</f>
        <v>358084.34</v>
      </c>
      <c r="BD269" s="90">
        <f>IF(ISNA(VLOOKUP($B269,'[1]1718  Exp_Rev Access'!$F$7:$GK$318,45,FALSE)),"",VLOOKUP($B269,'[1]1718  Exp_Rev Access'!$F$7:$GK$318,45,FALSE))</f>
        <v>0</v>
      </c>
      <c r="BE269" s="90">
        <f>IF(ISNA(VLOOKUP($B269,'[1]1718  Exp_Rev Access'!$F$7:$GK$318,46,FALSE)),"",VLOOKUP($B269,'[1]1718  Exp_Rev Access'!$F$7:$GK$318,46,FALSE))</f>
        <v>190341.07</v>
      </c>
      <c r="BF269" s="90">
        <f>IF(ISNA(VLOOKUP($B269,'[1]1718  Exp_Rev Access'!$F$7:$GK$318,47,FALSE)),"",VLOOKUP($B269,'[1]1718  Exp_Rev Access'!$F$7:$GK$318,47,FALSE))</f>
        <v>0</v>
      </c>
      <c r="BG269" s="90">
        <f>IF(ISNA(VLOOKUP($B269,'[1]1718  Exp_Rev Access'!$F$7:$GK$318,48,FALSE)),"",VLOOKUP($B269,'[1]1718  Exp_Rev Access'!$F$7:$GK$318,48,FALSE))</f>
        <v>102876.2</v>
      </c>
      <c r="BH269" s="90">
        <f>IF(ISNA(VLOOKUP($B269,'[1]1718  Exp_Rev Access'!$F$7:$GK$318,49,FALSE)),"",VLOOKUP($B269,'[1]1718  Exp_Rev Access'!$F$7:$GK$318,49,FALSE))</f>
        <v>73212.22</v>
      </c>
      <c r="BI269" s="90">
        <f>IF(ISNA(VLOOKUP($B269,'[1]1718  Exp_Rev Access'!$F$7:$GK$318,50,FALSE)),"",VLOOKUP($B269,'[1]1718  Exp_Rev Access'!$F$7:$GK$318,50,FALSE))</f>
        <v>0</v>
      </c>
      <c r="BJ269" s="90">
        <f>IF(ISNA(VLOOKUP($B269,'[1]1718  Exp_Rev Access'!$F$7:$GK$318,51,FALSE)),"",VLOOKUP($B269,'[1]1718  Exp_Rev Access'!$F$7:$GK$318,51,FALSE))</f>
        <v>11272.67</v>
      </c>
      <c r="BK269" s="90">
        <f>IF(ISNA(VLOOKUP($B269,'[1]1718  Exp_Rev Access'!$F$7:$GK$318,52,FALSE)),"",VLOOKUP($B269,'[1]1718  Exp_Rev Access'!$F$7:$GK$318,52,FALSE))</f>
        <v>1257407.25</v>
      </c>
      <c r="BL269" s="90">
        <f>IF(ISNA(VLOOKUP($B269,'[1]1718  Exp_Rev Access'!$F$7:$GK$318,53,FALSE)),"",VLOOKUP($B269,'[1]1718  Exp_Rev Access'!$F$7:$GK$318,53,FALSE))</f>
        <v>2420</v>
      </c>
      <c r="BM269" s="90">
        <f>IF(ISNA(VLOOKUP($B269,'[1]1718  Exp_Rev Access'!$F$7:$GK$318,54,FALSE)),"",VLOOKUP($B269,'[1]1718  Exp_Rev Access'!$F$7:$GK$318,54,FALSE))</f>
        <v>6146.46</v>
      </c>
      <c r="BN269" s="90">
        <f>IF(ISNA(VLOOKUP($B269,'[1]1718  Exp_Rev Access'!$F$7:$GK$318,55,FALSE)),"",VLOOKUP($B269,'[1]1718  Exp_Rev Access'!$F$7:$GK$318,55,FALSE))</f>
        <v>0</v>
      </c>
      <c r="BO269" s="90">
        <f>IF(ISNA(VLOOKUP($B269,'[1]1718  Exp_Rev Access'!$F$7:$GK$318,56,FALSE)),"",VLOOKUP($B269,'[1]1718  Exp_Rev Access'!$F$7:$GK$318,56,FALSE))</f>
        <v>0</v>
      </c>
      <c r="BP269" s="90">
        <f>IF(ISNA(VLOOKUP($B269,'[1]1718  Exp_Rev Access'!$F$7:$GK$318,57,FALSE)),"",VLOOKUP($B269,'[1]1718  Exp_Rev Access'!$F$7:$GK$318,57,FALSE))</f>
        <v>0</v>
      </c>
      <c r="BQ269" s="90">
        <f>IF(ISNA(VLOOKUP($B269,'[1]1718  Exp_Rev Access'!$F$7:$GK$318,58,FALSE)),"",VLOOKUP($B269,'[1]1718  Exp_Rev Access'!$F$7:$GK$318,58,FALSE))</f>
        <v>0</v>
      </c>
      <c r="BR269" s="90">
        <f>IF(ISNA(VLOOKUP($B269,'[1]1718  Exp_Rev Access'!$F$7:$GK$318,59,FALSE)),"",VLOOKUP($B269,'[1]1718  Exp_Rev Access'!$F$7:$GK$318,59,FALSE))</f>
        <v>0</v>
      </c>
      <c r="BS269" s="90">
        <f>IF(ISNA(VLOOKUP($B269,'[1]1718  Exp_Rev Access'!$F$7:$GK$318,60,FALSE)),"",VLOOKUP($B269,'[1]1718  Exp_Rev Access'!$F$7:$GK$318,60,FALSE))</f>
        <v>0</v>
      </c>
      <c r="BT269" s="90">
        <f>IF(ISNA(VLOOKUP($B269,'[1]1718  Exp_Rev Access'!$F$7:$GK$318,61,FALSE)),"",VLOOKUP($B269,'[1]1718  Exp_Rev Access'!$F$7:$GK$318,61,FALSE))</f>
        <v>0</v>
      </c>
      <c r="BU269" s="90">
        <f>IF(ISNA(VLOOKUP($B269,'[1]1718  Exp_Rev Access'!$F$7:$GK$318,62,FALSE)),"",VLOOKUP($B269,'[1]1718  Exp_Rev Access'!$F$7:$GK$318,62,FALSE))</f>
        <v>0</v>
      </c>
      <c r="BV269" s="56">
        <f t="shared" si="743"/>
        <v>4960403.72</v>
      </c>
      <c r="BW269" s="92">
        <f t="shared" ref="BW269:BW287" si="755">BV269/E269</f>
        <v>0.12815427004555971</v>
      </c>
      <c r="BX269" s="71">
        <f t="shared" ref="BX269:BX287" si="756">BV269/D269</f>
        <v>1505.6118083779261</v>
      </c>
      <c r="BY269" s="90">
        <f>IF(ISNA(VLOOKUP($B269,'[1]1718  Exp_Rev Access'!$F$7:$GK$318,64,FALSE)),"",VLOOKUP($B269,'[1]1718  Exp_Rev Access'!$F$7:$GK$318,64,FALSE))</f>
        <v>0</v>
      </c>
      <c r="BZ269" s="90">
        <f>IF(ISNA(VLOOKUP($B269,'[1]1718  Exp_Rev Access'!$F$7:$GK$318,65,FALSE)),"",VLOOKUP($B269,'[1]1718  Exp_Rev Access'!$F$7:$GK$318,65,FALSE))</f>
        <v>372747</v>
      </c>
      <c r="CA269" s="90">
        <f>IF(ISNA(VLOOKUP($B269,'[1]1718  Exp_Rev Access'!$F$7:$GK$318,66,FALSE)),"",VLOOKUP($B269,'[1]1718  Exp_Rev Access'!$F$7:$GK$318,66,FALSE))</f>
        <v>41521.08</v>
      </c>
      <c r="CB269" s="90">
        <f>IF(ISNA(VLOOKUP($B269,'[1]1718  Exp_Rev Access'!$F$7:$GK$318,67,FALSE)),"",VLOOKUP($B269,'[1]1718  Exp_Rev Access'!$F$7:$GK$318,67,FALSE))</f>
        <v>0</v>
      </c>
      <c r="CC269" s="90">
        <f>IF(ISNA(VLOOKUP($B269,'[1]1718  Exp_Rev Access'!$F$7:$GK$318,68,FALSE)),"",VLOOKUP($B269,'[1]1718  Exp_Rev Access'!$F$7:$GK$318,68,FALSE))</f>
        <v>2358.11</v>
      </c>
      <c r="CD269" s="90">
        <f>IF(ISNA(VLOOKUP($B269,'[1]1718  Exp_Rev Access'!$F$7:$GK$318,69,FALSE)),"",VLOOKUP($B269,'[1]1718  Exp_Rev Access'!$F$7:$GK$318,69,FALSE))</f>
        <v>0</v>
      </c>
      <c r="CE269" s="56">
        <f t="shared" si="739"/>
        <v>416626.19</v>
      </c>
      <c r="CF269" s="92">
        <f t="shared" ref="CF269:CF328" si="757">CE269/E269</f>
        <v>1.0763725752006466E-2</v>
      </c>
      <c r="CG269" s="78">
        <f t="shared" ref="CG269:CG328" si="758">CE269/D269</f>
        <v>126.45690688730986</v>
      </c>
      <c r="CH269" s="90">
        <f>IF(ISNA(VLOOKUP($B269,'[1]1718  Exp_Rev Access'!$F$7:$GK$318,$CH$2,FALSE)),"",VLOOKUP($B269,'[1]1718  Exp_Rev Access'!$F$7:$GK$318,$CH$2,FALSE))</f>
        <v>0</v>
      </c>
      <c r="CI269" s="90">
        <f>IF(ISNA(VLOOKUP($B269,'[1]1718  Exp_Rev Access'!$F$7:$GK$318,$CI$2,FALSE)),"",VLOOKUP($B269,'[1]1718  Exp_Rev Access'!$F$7:$GK$318,$CI$2,FALSE))</f>
        <v>0</v>
      </c>
      <c r="CJ269" s="90">
        <f>IF(ISNA(VLOOKUP($B269,'[1]1718  Exp_Rev Access'!$F$7:$GK$318,$CJ$2,FALSE)),"",VLOOKUP($B269,'[1]1718  Exp_Rev Access'!$F$7:$GK$318,$CJ$2,FALSE))</f>
        <v>0</v>
      </c>
      <c r="CK269" s="90">
        <f>IF(ISNA(VLOOKUP($B269,'[1]1718  Exp_Rev Access'!$F$7:$GK$318,$CK$2,FALSE)),"",VLOOKUP($B269,'[1]1718  Exp_Rev Access'!$F$7:$GK$318,$CK$2,FALSE))</f>
        <v>0</v>
      </c>
      <c r="CL269" s="90">
        <f>IF(ISNA(VLOOKUP($B269,'[1]1718  Exp_Rev Access'!$F$7:$GK$318,$CL$2,FALSE)),"",VLOOKUP($B269,'[1]1718  Exp_Rev Access'!$F$7:$GK$318,$CL$2,FALSE))</f>
        <v>0</v>
      </c>
      <c r="CM269" s="90">
        <f>IF(ISNA(VLOOKUP($B269,'[1]1718  Exp_Rev Access'!$F$7:$GK$318,$CM$2,FALSE)),"",VLOOKUP($B269,'[1]1718  Exp_Rev Access'!$F$7:$GK$318,$CM$2,FALSE))</f>
        <v>0</v>
      </c>
      <c r="CN269" s="90">
        <f>IF(ISNA(VLOOKUP($B269,'[1]1718  Exp_Rev Access'!$F$7:$GK$318,$CN$2,FALSE)),"",VLOOKUP($B269,'[1]1718  Exp_Rev Access'!$F$7:$GK$318,$CN$2,FALSE))</f>
        <v>0</v>
      </c>
      <c r="CO269" s="90">
        <f>IF(ISNA(VLOOKUP($B269,'[1]1718  Exp_Rev Access'!$F$7:$GK$318,$CO$2,FALSE)),"",VLOOKUP($B269,'[1]1718  Exp_Rev Access'!$F$7:$GK$318,$CO$2,FALSE))</f>
        <v>0</v>
      </c>
      <c r="CP269" s="90">
        <f>IF(ISNA(VLOOKUP($B269,'[1]1718  Exp_Rev Access'!$F$7:$GK$318,$CP$2,FALSE)),"",VLOOKUP($B269,'[1]1718  Exp_Rev Access'!$F$7:$GK$318,$CP$2,FALSE))</f>
        <v>0</v>
      </c>
      <c r="CQ269" s="90">
        <f>IF(ISNA(VLOOKUP($B269,'[1]1718  Exp_Rev Access'!$F$7:$GK$318,$CQ$2,FALSE)),"",VLOOKUP($B269,'[1]1718  Exp_Rev Access'!$F$7:$GK$318,$CQ$2,FALSE))</f>
        <v>534184.47</v>
      </c>
      <c r="CR269" s="90">
        <f>IF(ISNA(VLOOKUP($B269,'[1]1718  Exp_Rev Access'!$F$7:$GK$318,$CR$2,FALSE)),"",VLOOKUP($B269,'[1]1718  Exp_Rev Access'!$F$7:$GK$318,$CR$2,FALSE))</f>
        <v>0</v>
      </c>
      <c r="CS269" s="90">
        <f>IF(ISNA(VLOOKUP($B269,'[1]1718  Exp_Rev Access'!$F$7:$GK$318,$CS$2,FALSE)),"",VLOOKUP($B269,'[1]1718  Exp_Rev Access'!$F$7:$GK$318,$CS$2,FALSE))</f>
        <v>14946</v>
      </c>
      <c r="CT269" s="90">
        <f>IF(ISNA(VLOOKUP($B269,'[1]1718  Exp_Rev Access'!$F$7:$GK$318,$CT$2,FALSE)),"",VLOOKUP($B269,'[1]1718  Exp_Rev Access'!$F$7:$GK$318,$CT$2,FALSE))</f>
        <v>0</v>
      </c>
      <c r="CU269" s="90">
        <f>IF(ISNA(VLOOKUP($B269,'[1]1718  Exp_Rev Access'!$F$7:$GK$318,$CU$2,FALSE)),"",VLOOKUP($B269,'[1]1718  Exp_Rev Access'!$F$7:$GK$318,$CU$2,FALSE))</f>
        <v>366286</v>
      </c>
      <c r="CV269" s="90">
        <f>IF(ISNA(VLOOKUP($B269,'[1]1718  Exp_Rev Access'!$F$7:$GK$318,$CV$2,FALSE)),"",VLOOKUP($B269,'[1]1718  Exp_Rev Access'!$F$7:$GK$318,$CV$2,FALSE))</f>
        <v>85559</v>
      </c>
      <c r="CW269" s="90">
        <f>IF(ISNA(VLOOKUP($B269,'[1]1718  Exp_Rev Access'!$F$7:$GK$318,$CW$2,FALSE)),"",VLOOKUP($B269,'[1]1718  Exp_Rev Access'!$F$7:$GK$318,$CW$2,FALSE))</f>
        <v>0</v>
      </c>
      <c r="CX269" s="90">
        <f>IF(ISNA(VLOOKUP($B269,'[1]1718  Exp_Rev Access'!$F$7:$GK$318,$CX$2,FALSE)),"",VLOOKUP($B269,'[1]1718  Exp_Rev Access'!$F$7:$GK$318,$CX$2,FALSE))</f>
        <v>0</v>
      </c>
      <c r="CY269" s="90">
        <f>IF(ISNA(VLOOKUP($B269,'[1]1718  Exp_Rev Access'!$F$7:$GK$318,$CY$2,FALSE)),"",VLOOKUP($B269,'[1]1718  Exp_Rev Access'!$F$7:$GK$318,$CY$2,FALSE))</f>
        <v>0</v>
      </c>
      <c r="CZ269" s="90">
        <f>IF(ISNA(VLOOKUP($B269,'[1]1718  Exp_Rev Access'!$F$7:$GK$318,$CZ$2,FALSE)),"",VLOOKUP($B269,'[1]1718  Exp_Rev Access'!$F$7:$GK$318,$CZ$2,FALSE))</f>
        <v>3000</v>
      </c>
      <c r="DA269" s="90">
        <f>IF(ISNA(VLOOKUP($B269,'[1]1718  Exp_Rev Access'!$F$7:$GK$318,$DA$2,FALSE)),"",VLOOKUP($B269,'[1]1718  Exp_Rev Access'!$F$7:$GK$318,$DA$2,FALSE))</f>
        <v>275448.90999999997</v>
      </c>
      <c r="DB269" s="90">
        <f>IF(ISNA(VLOOKUP($B269,'[1]1718  Exp_Rev Access'!$F$7:$GK$318,$DB$2,FALSE)),"",VLOOKUP($B269,'[1]1718  Exp_Rev Access'!$F$7:$GK$318,$DB$2,FALSE))</f>
        <v>13070.6</v>
      </c>
      <c r="DC269" s="90">
        <f>IF(ISNA(VLOOKUP($B269,'[1]1718  Exp_Rev Access'!$F$7:$GK$318,$DC$2,FALSE)),"",VLOOKUP($B269,'[1]1718  Exp_Rev Access'!$F$7:$GK$318,$DC$2,FALSE))</f>
        <v>0</v>
      </c>
      <c r="DD269" s="90">
        <f>IF(ISNA(VLOOKUP($B269,'[1]1718  Exp_Rev Access'!$F$7:$GK$318,$DD$2,FALSE)),"",VLOOKUP($B269,'[1]1718  Exp_Rev Access'!$F$7:$GK$318,$DD$2,FALSE))</f>
        <v>0</v>
      </c>
      <c r="DE269" s="90">
        <f>IF(ISNA(VLOOKUP($B269,'[1]1718  Exp_Rev Access'!$F$7:$GK$318,$DE$2,FALSE)),"",VLOOKUP($B269,'[1]1718  Exp_Rev Access'!$F$7:$GK$318,$DE$2,FALSE))</f>
        <v>0</v>
      </c>
      <c r="DF269" s="90">
        <f>IF(ISNA(VLOOKUP($B269,'[1]1718  Exp_Rev Access'!$F$7:$GK$318,$DF$2,FALSE)),"",VLOOKUP($B269,'[1]1718  Exp_Rev Access'!$F$7:$GK$318,$DF$2,FALSE))</f>
        <v>0</v>
      </c>
      <c r="DG269" s="90">
        <f>IF(ISNA(VLOOKUP($B269,'[1]1718  Exp_Rev Access'!$F$7:$GK$318,$DG$2,FALSE)),"",VLOOKUP($B269,'[1]1718  Exp_Rev Access'!$F$7:$GK$318,$DG$2,FALSE))</f>
        <v>0</v>
      </c>
      <c r="DH269" s="90">
        <f>IF(ISNA(VLOOKUP($B269,'[1]1718  Exp_Rev Access'!$F$7:$GK$318,$DH$2,FALSE)),"",VLOOKUP($B269,'[1]1718  Exp_Rev Access'!$F$7:$GK$318,$DH$2,FALSE))</f>
        <v>0</v>
      </c>
      <c r="DI269" s="90">
        <f>IF(ISNA(VLOOKUP($B269,'[1]1718  Exp_Rev Access'!$F$7:$GK$318,$DI$2,FALSE)),"",VLOOKUP($B269,'[1]1718  Exp_Rev Access'!$F$7:$GK$318,$DI$2,FALSE))</f>
        <v>396473.86</v>
      </c>
      <c r="DJ269" s="90">
        <f>IF(ISNA(VLOOKUP($B269,'[1]1718  Exp_Rev Access'!$F$7:$GK$318,$DJ$2,FALSE)),"",VLOOKUP($B269,'[1]1718  Exp_Rev Access'!$F$7:$GK$318,$DJ$2,FALSE))</f>
        <v>0</v>
      </c>
      <c r="DK269" s="90">
        <f>IF(ISNA(VLOOKUP($B269,'[1]1718  Exp_Rev Access'!$F$7:$GK$318,$DK$2,FALSE)),"",VLOOKUP($B269,'[1]1718  Exp_Rev Access'!$F$7:$GK$318,$DK$2,FALSE))</f>
        <v>462381.75</v>
      </c>
      <c r="DL269" s="90">
        <f>IF(ISNA(VLOOKUP($B269,'[1]1718  Exp_Rev Access'!$F$7:$GK$318,$DL$2,FALSE)),"",VLOOKUP($B269,'[1]1718  Exp_Rev Access'!$F$7:$GK$318,$DL$2,FALSE))</f>
        <v>0</v>
      </c>
      <c r="DM269" s="90">
        <f>IF(ISNA(VLOOKUP($B269,'[1]1718  Exp_Rev Access'!$F$7:$GK$318,$DM$2,FALSE)),"",VLOOKUP($B269,'[1]1718  Exp_Rev Access'!$F$7:$GK$318,$DM$2,FALSE))</f>
        <v>0</v>
      </c>
      <c r="DN269" s="90">
        <f>IF(ISNA(VLOOKUP($B269,'[1]1718  Exp_Rev Access'!$F$7:$GK$318,$DN$2,FALSE)),"",VLOOKUP($B269,'[1]1718  Exp_Rev Access'!$F$7:$GK$318,$DN$2,FALSE))</f>
        <v>0</v>
      </c>
      <c r="DO269" s="90">
        <f>IF(ISNA(VLOOKUP($B269,'[1]1718  Exp_Rev Access'!$F$7:$GK$318,$DO$2,FALSE)),"",VLOOKUP($B269,'[1]1718  Exp_Rev Access'!$F$7:$GK$318,$DO$2,FALSE))</f>
        <v>0</v>
      </c>
      <c r="DP269" s="90">
        <f>IF(ISNA(VLOOKUP($B269,'[1]1718  Exp_Rev Access'!$F$7:$GK$318,$DP$2,FALSE)),"",VLOOKUP($B269,'[1]1718  Exp_Rev Access'!$F$7:$GK$318,$DP$2,FALSE))</f>
        <v>0</v>
      </c>
      <c r="DQ269" s="90">
        <f>IF(ISNA(VLOOKUP($B269,'[1]1718  Exp_Rev Access'!$F$7:$GK$318,$DQ$2,FALSE)),"",VLOOKUP($B269,'[1]1718  Exp_Rev Access'!$F$7:$GK$318,$DQ$2,FALSE))</f>
        <v>0</v>
      </c>
      <c r="DR269" s="90">
        <f>IF(ISNA(VLOOKUP($B269,'[1]1718  Exp_Rev Access'!$F$7:$GK$318,$DR$2,FALSE)),"",VLOOKUP($B269,'[1]1718  Exp_Rev Access'!$F$7:$GK$318,$DR$2,FALSE))</f>
        <v>0</v>
      </c>
      <c r="DS269" s="90">
        <f>IF(ISNA(VLOOKUP($B269,'[1]1718  Exp_Rev Access'!$F$7:$GK$318,$DS$2,FALSE)),"",VLOOKUP($B269,'[1]1718  Exp_Rev Access'!$F$7:$GK$318,$DS$2,FALSE))</f>
        <v>0</v>
      </c>
      <c r="DT269" s="90">
        <f>IF(ISNA(VLOOKUP($B269,'[1]1718  Exp_Rev Access'!$F$7:$GK$318,$DT$2,FALSE)),"",VLOOKUP($B269,'[1]1718  Exp_Rev Access'!$F$7:$GK$318,$DT$2,FALSE))</f>
        <v>0</v>
      </c>
      <c r="DU269" s="90">
        <f>IF(ISNA(VLOOKUP($B269,'[1]1718  Exp_Rev Access'!$F$7:$GK$318,$DU$2,FALSE)),"",VLOOKUP($B269,'[1]1718  Exp_Rev Access'!$F$7:$GK$318,$DU$2,FALSE))</f>
        <v>0</v>
      </c>
      <c r="DV269" s="90">
        <f>IF(ISNA(VLOOKUP($B269,'[1]1718  Exp_Rev Access'!$F$7:$GK$318,$DV$2,FALSE)),"",VLOOKUP($B269,'[1]1718  Exp_Rev Access'!$F$7:$GK$318,$DV$2,FALSE))</f>
        <v>0</v>
      </c>
      <c r="DW269" s="90">
        <f>IF(ISNA(VLOOKUP($B269,'[1]1718  Exp_Rev Access'!$F$7:$GK$318,$DW$2,FALSE)),"",VLOOKUP($B269,'[1]1718  Exp_Rev Access'!$F$7:$GK$318,$DW$2,FALSE))</f>
        <v>0</v>
      </c>
      <c r="DX269" s="90">
        <f>IF(ISNA(VLOOKUP($B269,'[1]1718  Exp_Rev Access'!$F$7:$GK$318,$DX$2,FALSE)),"",VLOOKUP($B269,'[1]1718  Exp_Rev Access'!$F$7:$GK$318,$DX$2,FALSE))</f>
        <v>0</v>
      </c>
      <c r="DY269" s="90">
        <f>IF(ISNA(VLOOKUP($B269,'[1]1718  Exp_Rev Access'!$F$7:$GK$318,$DY$2,FALSE)),"",VLOOKUP($B269,'[1]1718  Exp_Rev Access'!$F$7:$GK$318,$DY$2,FALSE))</f>
        <v>0</v>
      </c>
      <c r="DZ269" s="90">
        <f>IF(ISNA(VLOOKUP($B269,'[1]1718  Exp_Rev Access'!$F$7:$GK$318,$DZ$2,FALSE)),"",VLOOKUP($B269,'[1]1718  Exp_Rev Access'!$F$7:$GK$318,$DZ$2,FALSE))</f>
        <v>0</v>
      </c>
      <c r="EA269" s="90">
        <f>IF(ISNA(VLOOKUP($B269,'[1]1718  Exp_Rev Access'!$F$7:$GK$318,$EA$2,FALSE)),"",VLOOKUP($B269,'[1]1718  Exp_Rev Access'!$F$7:$GK$318,$EA$2,FALSE))</f>
        <v>0</v>
      </c>
      <c r="EB269" s="90">
        <f>IF(ISNA(VLOOKUP($B269,'[1]1718  Exp_Rev Access'!$F$7:$GK$318,$EB$2,FALSE)),"",VLOOKUP($B269,'[1]1718  Exp_Rev Access'!$F$7:$GK$318,$EB$2,FALSE))</f>
        <v>0</v>
      </c>
      <c r="EC269" s="90">
        <f>IF(ISNA(VLOOKUP($B269,'[1]1718  Exp_Rev Access'!$F$7:$GK$318,$EC$2,FALSE)),"",VLOOKUP($B269,'[1]1718  Exp_Rev Access'!$F$7:$GK$318,$EC$2,FALSE))</f>
        <v>0</v>
      </c>
      <c r="ED269" s="90">
        <f>IF(ISNA(VLOOKUP($B269,'[1]1718  Exp_Rev Access'!$F$7:$GK$318,$ED$2,FALSE)),"",VLOOKUP($B269,'[1]1718  Exp_Rev Access'!$F$7:$GK$318,$ED$2,FALSE))</f>
        <v>0</v>
      </c>
      <c r="EE269" s="90">
        <f>IF(ISNA(VLOOKUP($B269,'[1]1718  Exp_Rev Access'!$F$7:$GK$318,$EE$2,FALSE)),"",VLOOKUP($B269,'[1]1718  Exp_Rev Access'!$F$7:$GK$318,$EE$2,FALSE))</f>
        <v>0</v>
      </c>
      <c r="EF269" s="90">
        <f>IF(ISNA(VLOOKUP($B269,'[1]1718  Exp_Rev Access'!$F$7:$GK$318,$EF$2,FALSE)),"",VLOOKUP($B269,'[1]1718  Exp_Rev Access'!$F$7:$GK$318,$EF$2,FALSE))</f>
        <v>0</v>
      </c>
      <c r="EG269" s="90">
        <f>IF(ISNA(VLOOKUP($B269,'[1]1718  Exp_Rev Access'!$F$7:$GK$318,$EG$2,FALSE)),"",VLOOKUP($B269,'[1]1718  Exp_Rev Access'!$F$7:$GK$318,$EG$2,FALSE))</f>
        <v>0</v>
      </c>
      <c r="EH269" s="90">
        <f>IF(ISNA(VLOOKUP($B269,'[1]1718  Exp_Rev Access'!$F$7:$GK$318,$EH$2,FALSE)),"",VLOOKUP($B269,'[1]1718  Exp_Rev Access'!$F$7:$GK$318,$EH$2,FALSE))</f>
        <v>0</v>
      </c>
      <c r="EI269" s="90">
        <f>IF(ISNA(VLOOKUP($B269,'[1]1718  Exp_Rev Access'!$F$7:$GK$318,$EI$2,FALSE)),"",VLOOKUP($B269,'[1]1718  Exp_Rev Access'!$F$7:$GK$318,$EI$2,FALSE))</f>
        <v>0</v>
      </c>
      <c r="EJ269" s="90">
        <f>IF(ISNA(VLOOKUP($B269,'[1]1718  Exp_Rev Access'!$F$7:$GK$318,$EJ$2,FALSE)),"",VLOOKUP($B269,'[1]1718  Exp_Rev Access'!$F$7:$GK$318,$EJ$2,FALSE))</f>
        <v>0</v>
      </c>
      <c r="EK269" s="90">
        <f>IF(ISNA(VLOOKUP($B269,'[1]1718  Exp_Rev Access'!$F$7:$GK$318,$EK$2,FALSE)),"",VLOOKUP($B269,'[1]1718  Exp_Rev Access'!$F$7:$GK$318,$EK$2,FALSE))</f>
        <v>0</v>
      </c>
      <c r="EL269" s="90">
        <f>IF(ISNA(VLOOKUP($B269,'[1]1718  Exp_Rev Access'!$F$7:$GK$318,$EL$2,FALSE)),"",VLOOKUP($B269,'[1]1718  Exp_Rev Access'!$F$7:$GK$318,$EL$2,FALSE))</f>
        <v>0</v>
      </c>
      <c r="EM269" s="90">
        <f>IF(ISNA(VLOOKUP($B269,'[1]1718  Exp_Rev Access'!$F$7:$GK$318,$EM$2,FALSE)),"",VLOOKUP($B269,'[1]1718  Exp_Rev Access'!$F$7:$GK$318,$EM$2,FALSE))</f>
        <v>0</v>
      </c>
      <c r="EN269" s="90">
        <f>IF(ISNA(VLOOKUP($B269,'[1]1718  Exp_Rev Access'!$F$7:$GK$318,$EN$2,FALSE)),"",VLOOKUP($B269,'[1]1718  Exp_Rev Access'!$F$7:$GK$318,$EN$2,FALSE))</f>
        <v>4205</v>
      </c>
      <c r="EO269" s="90">
        <f>IF(ISNA(VLOOKUP($B269,'[1]1718  Exp_Rev Access'!$F$7:$GK$318,$EO$2,FALSE)),"",VLOOKUP($B269,'[1]1718  Exp_Rev Access'!$F$7:$GK$318,$EO$2,FALSE))</f>
        <v>13060.12</v>
      </c>
      <c r="EP269" s="90">
        <f>IF(ISNA(VLOOKUP($B269,'[1]1718  Exp_Rev Access'!$F$7:$GK$318,$EP$2,FALSE)),"",VLOOKUP($B269,'[1]1718  Exp_Rev Access'!$F$7:$GK$318,$EP$2,FALSE))</f>
        <v>0</v>
      </c>
      <c r="EQ269" s="90">
        <f>IF(ISNA(VLOOKUP($B269,'[1]1718  Exp_Rev Access'!$F$7:$GK$318,$EQ$2,FALSE)),"",VLOOKUP($B269,'[1]1718  Exp_Rev Access'!$F$7:$GK$318,$EQ$2,FALSE))</f>
        <v>0</v>
      </c>
      <c r="ER269" s="90">
        <f>IF(ISNA(VLOOKUP($B269,'[1]1718  Exp_Rev Access'!$F$7:$GK$318,$ER$2,FALSE)),"",VLOOKUP($B269,'[1]1718  Exp_Rev Access'!$F$7:$GK$318,$ER$2,FALSE))</f>
        <v>0</v>
      </c>
      <c r="ES269" s="90">
        <f>IF(ISNA(VLOOKUP($B269,'[1]1718  Exp_Rev Access'!$F$7:$GK$318,$ES$2,FALSE)),"",VLOOKUP($B269,'[1]1718  Exp_Rev Access'!$F$7:$GK$318,$ES$2,FALSE))</f>
        <v>0</v>
      </c>
      <c r="ET269" s="90">
        <f>IF(ISNA(VLOOKUP($B269,'[1]1718  Exp_Rev Access'!$F$7:$GK$318,$ET$2,FALSE)),"",VLOOKUP($B269,'[1]1718  Exp_Rev Access'!$F$7:$GK$318,$ET$2,FALSE))</f>
        <v>0</v>
      </c>
      <c r="EU269" s="90">
        <f>IF(ISNA(VLOOKUP($B269,'[1]1718  Exp_Rev Access'!$F$7:$GK$318,$EU$2,FALSE)),"",VLOOKUP($B269,'[1]1718  Exp_Rev Access'!$F$7:$GK$318,$EU$2,FALSE))</f>
        <v>0</v>
      </c>
      <c r="EV269" s="90">
        <f>IF(ISNA(VLOOKUP($B269,'[1]1718  Exp_Rev Access'!$F$7:$GK$318,$EV$2,FALSE)),"",VLOOKUP($B269,'[1]1718  Exp_Rev Access'!$F$7:$GK$318,$EV$2,FALSE))</f>
        <v>15366.25</v>
      </c>
      <c r="EW269" s="90">
        <f>IF(ISNA(VLOOKUP($B269,'[1]1718  Exp_Rev Access'!$F$7:$GK$318,$EW$2,FALSE)),"",VLOOKUP($B269,'[1]1718  Exp_Rev Access'!$F$7:$GK$318,$EW$2,FALSE))</f>
        <v>0</v>
      </c>
      <c r="EX269" s="90">
        <f>IF(ISNA(VLOOKUP($B269,'[1]1718  Exp_Rev Access'!$F$7:$GK$318,$EX$2,FALSE)),"",VLOOKUP($B269,'[1]1718  Exp_Rev Access'!$F$7:$GK$318,$EX$2,FALSE))</f>
        <v>0</v>
      </c>
      <c r="EY269" s="90">
        <f>IF(ISNA(VLOOKUP($B269,'[1]1718  Exp_Rev Access'!$F$7:$GK$318,$EY$2,FALSE)),"",VLOOKUP($B269,'[1]1718  Exp_Rev Access'!$F$7:$GK$318,$EY$2,FALSE))</f>
        <v>0</v>
      </c>
      <c r="EZ269" s="90">
        <f>IF(ISNA(VLOOKUP($B269,'[1]1718  Exp_Rev Access'!$F$7:$GK$318,$EZ$2,FALSE)),"",VLOOKUP($B269,'[1]1718  Exp_Rev Access'!$F$7:$GK$318,$EZ$2,FALSE))</f>
        <v>0</v>
      </c>
      <c r="FA269" s="90">
        <f>IF(ISNA(VLOOKUP($B269,'[1]1718  Exp_Rev Access'!$F$7:$GK$318,$FA$2,FALSE)),"",VLOOKUP($B269,'[1]1718  Exp_Rev Access'!$F$7:$GK$318,$FA$2,FALSE))</f>
        <v>0</v>
      </c>
      <c r="FB269" s="90">
        <f>IF(ISNA(VLOOKUP($B269,'[1]1718  Exp_Rev Access'!$F$7:$GK$318,$FB$2,FALSE)),"",VLOOKUP($B269,'[1]1718  Exp_Rev Access'!$F$7:$GK$318,$FB$2,FALSE))</f>
        <v>0</v>
      </c>
      <c r="FC269" s="90">
        <f>IF(ISNA(VLOOKUP($B269,'[1]1718  Exp_Rev Access'!$F$7:$GK$318,$FC$2,FALSE)),"",VLOOKUP($B269,'[1]1718  Exp_Rev Access'!$F$7:$GK$318,$FC$2,FALSE))</f>
        <v>0</v>
      </c>
      <c r="FD269" s="90">
        <f>IF(ISNA(VLOOKUP($B269,'[1]1718  Exp_Rev Access'!$F$7:$GK$318,$FD$2,FALSE)),"",VLOOKUP($B269,'[1]1718  Exp_Rev Access'!$F$7:$GK$318,$FD$2,FALSE))</f>
        <v>0</v>
      </c>
      <c r="FE269" s="90">
        <f>IF(ISNA(VLOOKUP($B269,'[1]1718  Exp_Rev Access'!$F$7:$GK$318,$FE$2,FALSE)),"",VLOOKUP($B269,'[1]1718  Exp_Rev Access'!$F$7:$GK$318,$FE$2,FALSE))</f>
        <v>0</v>
      </c>
      <c r="FF269" s="90">
        <f>IF(ISNA(VLOOKUP($B269,'[1]1718  Exp_Rev Access'!$F$7:$GK$318,$FF$2,FALSE)),"",VLOOKUP($B269,'[1]1718  Exp_Rev Access'!$F$7:$GK$318,$FF$2,FALSE))</f>
        <v>0</v>
      </c>
      <c r="FG269" s="90">
        <f>IF(ISNA(VLOOKUP($B269,'[1]1718  Exp_Rev Access'!$F$7:$GK$318,$FG$2,FALSE)),"",VLOOKUP($B269,'[1]1718  Exp_Rev Access'!$F$7:$GK$318,$FG$2,FALSE))</f>
        <v>0</v>
      </c>
      <c r="FH269" s="90">
        <f>IF(ISNA(VLOOKUP($B269,'[1]1718  Exp_Rev Access'!$F$7:$GK$318,$FH$2,FALSE)),"",VLOOKUP($B269,'[1]1718  Exp_Rev Access'!$F$7:$GK$318,$FH$2,FALSE))</f>
        <v>0</v>
      </c>
      <c r="FI269" s="90">
        <f>IF(ISNA(VLOOKUP($B269,'[1]1718  Exp_Rev Access'!$F$7:$GK$318,$FI$2,FALSE)),"",VLOOKUP($B269,'[1]1718  Exp_Rev Access'!$F$7:$GK$318,$FI$2,FALSE))</f>
        <v>0</v>
      </c>
      <c r="FJ269" s="90">
        <f>IF(ISNA(VLOOKUP($B269,'[1]1718  Exp_Rev Access'!$F$7:$GK$318,$FJ$2,FALSE)),"",VLOOKUP($B269,'[1]1718  Exp_Rev Access'!$F$7:$GK$318,$FJ$2,FALSE))</f>
        <v>0</v>
      </c>
      <c r="FK269" s="90">
        <f>IF(ISNA(VLOOKUP($B269,'[1]1718  Exp_Rev Access'!$F$7:$GK$318,$FK$2,FALSE)),"",VLOOKUP($B269,'[1]1718  Exp_Rev Access'!$F$7:$GK$318,$FK$2,FALSE))</f>
        <v>0</v>
      </c>
      <c r="FL269" s="90">
        <f>IF(ISNA(VLOOKUP($B269,'[1]1718  Exp_Rev Access'!$F$7:$GK$318,$FL$2,FALSE)),"",VLOOKUP($B269,'[1]1718  Exp_Rev Access'!$F$7:$GK$318,$FL$2,FALSE))</f>
        <v>0</v>
      </c>
      <c r="FM269" s="90">
        <f>IF(ISNA(VLOOKUP($B269,'[1]1718  Exp_Rev Access'!$F$7:$GK$318,$FM$2,FALSE)),"",VLOOKUP($B269,'[1]1718  Exp_Rev Access'!$F$7:$GK$318,$FM$2,FALSE))</f>
        <v>0</v>
      </c>
      <c r="FN269" s="90">
        <f>IF(ISNA(VLOOKUP($B269,'[1]1718  Exp_Rev Access'!$F$7:$GK$318,$FN$2,FALSE)),"",VLOOKUP($B269,'[1]1718  Exp_Rev Access'!$F$7:$GK$318,$FN$2,FALSE))</f>
        <v>0</v>
      </c>
      <c r="FO269" s="90">
        <f>IF(ISNA(VLOOKUP($B269,'[1]1718  Exp_Rev Access'!$F$7:$GK$318,$FO$2,FALSE)),"",VLOOKUP($B269,'[1]1718  Exp_Rev Access'!$F$7:$GK$318,$FO$2,FALSE))</f>
        <v>0</v>
      </c>
      <c r="FP269" s="90">
        <f>IF(ISNA(VLOOKUP($B269,'[1]1718  Exp_Rev Access'!$F$7:$GK$318,$FP$2,FALSE)),"",VLOOKUP($B269,'[1]1718  Exp_Rev Access'!$F$7:$GK$318,$FP$2,FALSE))</f>
        <v>0</v>
      </c>
      <c r="FQ269" s="90">
        <f>IF(ISNA(VLOOKUP($B269,'[1]1718  Exp_Rev Access'!$F$7:$GK$318,$FQ$2,FALSE)),"",VLOOKUP($B269,'[1]1718  Exp_Rev Access'!$F$7:$GK$318,$FQ$2,FALSE))</f>
        <v>0</v>
      </c>
      <c r="FR269" s="90">
        <f>IF(ISNA(VLOOKUP($B269,'[1]1718  Exp_Rev Access'!$F$7:$GK$318,$FR$2,FALSE)),"",VLOOKUP($B269,'[1]1718  Exp_Rev Access'!$F$7:$GK$318,$FR$2,FALSE))</f>
        <v>88500.59</v>
      </c>
      <c r="FS269" s="56">
        <f t="shared" ref="FS269:FS287" si="759">SUM(CH269:FR269)</f>
        <v>2272482.5499999998</v>
      </c>
      <c r="FT269" s="92">
        <f t="shared" ref="FT269:FT287" si="760">FS269/E269</f>
        <v>5.8710612850383502E-2</v>
      </c>
      <c r="FU269" s="94">
        <f t="shared" ref="FU269:FU287" si="761">FS269/D269</f>
        <v>689.75767996819025</v>
      </c>
      <c r="FV269" s="95">
        <f>IF(ISNA(VLOOKUP($B269,'[1]1718  Exp_Rev Access'!$F$7:$GK$318,$FV$2,FALSE)),"",VLOOKUP($B269,'[1]1718  Exp_Rev Access'!$F$7:$GK$318,$FV$2,FALSE))</f>
        <v>0</v>
      </c>
      <c r="FW269" s="95">
        <f>IF(ISNA(VLOOKUP($B269,'[1]1718  Exp_Rev Access'!$F$7:$GK$318,$FW$2,FALSE)),"",VLOOKUP($B269,'[1]1718  Exp_Rev Access'!$F$7:$GK$318,$FW$2,FALSE))</f>
        <v>0</v>
      </c>
      <c r="FX269" s="95">
        <f>IF(ISNA(VLOOKUP($B269,'[1]1718  Exp_Rev Access'!$F$7:$GK$318,$FX$2,FALSE)),"",VLOOKUP($B269,'[1]1718  Exp_Rev Access'!$F$7:$GK$318,$FX$2,FALSE))</f>
        <v>0</v>
      </c>
      <c r="FY269" s="95">
        <f>IF(ISNA(VLOOKUP($B269,'[1]1718  Exp_Rev Access'!$F$7:$GK$318,$FY$2,FALSE)),"",VLOOKUP($B269,'[1]1718  Exp_Rev Access'!$F$7:$GK$318,$FY$2,FALSE))</f>
        <v>0</v>
      </c>
      <c r="FZ269" s="95">
        <f>IF(ISNA(VLOOKUP($B269,'[1]1718  Exp_Rev Access'!$F$7:$GK$318,$FZ$2,FALSE)),"",VLOOKUP($B269,'[1]1718  Exp_Rev Access'!$F$7:$GK$318,$FZ$2,FALSE))</f>
        <v>0</v>
      </c>
      <c r="GA269" s="95">
        <f>IF(ISNA(VLOOKUP($B269,'[1]1718  Exp_Rev Access'!$F$7:$GK$318,$GA$2,FALSE)),"",VLOOKUP($B269,'[1]1718  Exp_Rev Access'!$F$7:$GK$318,$GA$2,FALSE))</f>
        <v>0</v>
      </c>
      <c r="GB269" s="95">
        <f>IF(ISNA(VLOOKUP($B269,'[1]1718  Exp_Rev Access'!$F$7:$GK$318,$GB$2,FALSE)),"",VLOOKUP($B269,'[1]1718  Exp_Rev Access'!$F$7:$GK$318,$GB$2,FALSE))</f>
        <v>0</v>
      </c>
      <c r="GC269" s="95">
        <f>IF(ISNA(VLOOKUP($B269,'[1]1718  Exp_Rev Access'!$F$7:$GK$318,$GC$2,FALSE)),"",VLOOKUP($B269,'[1]1718  Exp_Rev Access'!$F$7:$GK$318,$GC$2,FALSE))</f>
        <v>0</v>
      </c>
      <c r="GD269" s="95">
        <f>IF(ISNA(VLOOKUP($B269,'[1]1718  Exp_Rev Access'!$F$7:$GK$318,$GD$2,FALSE)),"",VLOOKUP($B269,'[1]1718  Exp_Rev Access'!$F$7:$GK$318,$GD$2,FALSE))</f>
        <v>0</v>
      </c>
      <c r="GE269" s="95">
        <f>IF(ISNA(VLOOKUP($B269,'[1]1718  Exp_Rev Access'!$F$7:$GK$318,$GE$2,FALSE)),"",VLOOKUP($B269,'[1]1718  Exp_Rev Access'!$F$7:$GK$318,$GE$2,FALSE))</f>
        <v>0</v>
      </c>
      <c r="GF269" s="95">
        <f>IF(ISNA(VLOOKUP($B269,'[1]1718  Exp_Rev Access'!$F$7:$GK$318,$GF$2,FALSE)),"",VLOOKUP($B269,'[1]1718  Exp_Rev Access'!$F$7:$GK$318,$GF$2,FALSE))</f>
        <v>0</v>
      </c>
      <c r="GG269" s="95">
        <f>IF(ISNA(VLOOKUP($B269,'[1]1718  Exp_Rev Access'!$F$7:$GK$318,$GG$2,FALSE)),"",VLOOKUP($B269,'[1]1718  Exp_Rev Access'!$F$7:$GK$318,$GG$2,FALSE))</f>
        <v>0</v>
      </c>
      <c r="GH269" s="95">
        <f>IF(ISNA(VLOOKUP($B269,'[1]1718  Exp_Rev Access'!$F$7:$GK$318,$GH$2,FALSE)),"",VLOOKUP($B269,'[1]1718  Exp_Rev Access'!$F$7:$GK$318,$GH$2,FALSE))</f>
        <v>0</v>
      </c>
      <c r="GI269" s="95">
        <f>IF(ISNA(VLOOKUP($B269,'[1]1718  Exp_Rev Access'!$F$7:$GK$318,$GI$2,FALSE)),"",VLOOKUP($B269,'[1]1718  Exp_Rev Access'!$F$7:$GK$318,$GI$2,FALSE))</f>
        <v>0</v>
      </c>
      <c r="GJ269" s="95">
        <f>IF(ISNA(VLOOKUP($B269,'[1]1718  Exp_Rev Access'!$F$7:$GK$318,$GJ$2,FALSE)),"",VLOOKUP($B269,'[1]1718  Exp_Rev Access'!$F$7:$GK$318,$GJ$2,FALSE))</f>
        <v>0</v>
      </c>
      <c r="GK269" s="95">
        <f>IF(ISNA(VLOOKUP($B269,'[1]1718  Exp_Rev Access'!$F$7:$GK$318,$GK$2,FALSE)),"",VLOOKUP($B269,'[1]1718  Exp_Rev Access'!$F$7:$GK$318,$GK$2,FALSE))</f>
        <v>820</v>
      </c>
      <c r="GL269" s="95">
        <f>IF(ISNA(VLOOKUP($B269,'[1]1718  Exp_Rev Access'!$F$7:$GK$318,$GL$2,FALSE)),"",VLOOKUP($B269,'[1]1718  Exp_Rev Access'!$F$7:$GK$318,$GL$2,FALSE))</f>
        <v>0</v>
      </c>
      <c r="GM269" s="95">
        <f>IF(ISNA(VLOOKUP($B269,'[1]1718  Exp_Rev Access'!$F$7:$GK$318,$GM$2,FALSE)),"",VLOOKUP($B269,'[1]1718  Exp_Rev Access'!$F$7:$GK$318,$GM$2,FALSE))</f>
        <v>0</v>
      </c>
      <c r="GN269" s="95">
        <f>IF(ISNA(VLOOKUP($B269,'[1]1718  Exp_Rev Access'!$F$7:$GK$318,$GN$2,FALSE)),"",VLOOKUP($B269,'[1]1718  Exp_Rev Access'!$F$7:$GK$318,$GN$2,FALSE))</f>
        <v>0</v>
      </c>
      <c r="GO269" s="95">
        <f>IF(ISNA(VLOOKUP($B269,'[1]1718  Exp_Rev Access'!$F$7:$GK$318,$GO$2,FALSE)),"",VLOOKUP($B269,'[1]1718  Exp_Rev Access'!$F$7:$GK$318,$GO$2,FALSE))</f>
        <v>0</v>
      </c>
      <c r="GP269" s="95">
        <f>IF(ISNA(VLOOKUP($B269,'[1]1718  Exp_Rev Access'!$F$7:$GK$318,$GP$2,FALSE)),"",VLOOKUP($B269,'[1]1718  Exp_Rev Access'!$F$7:$GK$318,$GP$2,FALSE))</f>
        <v>0</v>
      </c>
      <c r="GQ269" s="95">
        <f>IF(ISNA(VLOOKUP($B269,'[1]1718  Exp_Rev Access'!$F$7:$GK$318,$GQ$2,FALSE)),"",VLOOKUP($B269,'[1]1718  Exp_Rev Access'!$F$7:$GK$318,$GQ$2,FALSE))</f>
        <v>5328.18</v>
      </c>
      <c r="GR269" s="95">
        <f>IF(ISNA(VLOOKUP($B269,'[1]1718  Exp_Rev Access'!$F$7:$GK$318,$GR$2,FALSE)),"",VLOOKUP($B269,'[1]1718  Exp_Rev Access'!$F$7:$GK$318,$GR$2,FALSE))</f>
        <v>0</v>
      </c>
      <c r="GS269" s="95">
        <f>IF(ISNA(VLOOKUP($B269,'[1]1718  Exp_Rev Access'!$F$7:$GK$318,$GS$2,FALSE)),"",VLOOKUP($B269,'[1]1718  Exp_Rev Access'!$F$7:$GK$318,$GS$2,FALSE))</f>
        <v>0</v>
      </c>
      <c r="GT269" s="95">
        <f>IF(ISNA(VLOOKUP($B269,'[1]1718  Exp_Rev Access'!$F$7:$GK$318,$GT$2,FALSE)),"",VLOOKUP($B269,'[1]1718  Exp_Rev Access'!$F$7:$GK$318,$GT$2,FALSE))</f>
        <v>0</v>
      </c>
      <c r="GU269" s="56">
        <f t="shared" ref="GU269:GU287" si="762">SUM(FV269:GT269)</f>
        <v>6148.18</v>
      </c>
      <c r="GV269" s="92">
        <f t="shared" ref="GV269:GV287" si="763">GU269/E269</f>
        <v>1.5884100659627545E-4</v>
      </c>
      <c r="GW269" s="96">
        <f t="shared" ref="GW269:GW287" si="764">GU269/D269</f>
        <v>1.8661328654984959</v>
      </c>
    </row>
    <row r="270" spans="1:222" x14ac:dyDescent="0.3">
      <c r="A270" s="73"/>
      <c r="B270" s="109" t="s">
        <v>568</v>
      </c>
      <c r="C270" s="110" t="s">
        <v>569</v>
      </c>
      <c r="D270" s="75">
        <f>IF(ISNA(VLOOKUP($B270,'[1]1718 enrollment_Rev_Exp by size'!$A$7:H603,3,FALSE)),"",VLOOKUP($B270,'[1]1718 enrollment_Rev_Exp by size'!$A$7:$G$350,3,FALSE))</f>
        <v>23627.96</v>
      </c>
      <c r="E270" s="76">
        <f>IF(ISNA(VLOOKUP($B270,'[1]1718 enrollment_Rev_Exp by size'!$A$7:I604,5,FALSE)),"",VLOOKUP($B270,'[1]1718 enrollment_Rev_Exp by size'!$A$7:$G$350,5,FALSE))</f>
        <v>284780597.35000002</v>
      </c>
      <c r="F270" s="70">
        <f t="shared" si="744"/>
        <v>284780597.35000002</v>
      </c>
      <c r="G270" s="70">
        <f t="shared" si="745"/>
        <v>0</v>
      </c>
      <c r="H270" s="90">
        <f>IF(ISNA(VLOOKUP($B270,'[1]1718  Exp_Rev Access'!$F$7:$GK$318,3,FALSE)),"",VLOOKUP($B270,'[1]1718  Exp_Rev Access'!$F$7:$GK$318,3,FALSE))</f>
        <v>53187353.939999998</v>
      </c>
      <c r="I270" s="90">
        <f>IF(ISNA(VLOOKUP($B270,'[1]1718  Exp_Rev Access'!$F$7:$GK$318,4,FALSE)),"",VLOOKUP($B270,'[1]1718  Exp_Rev Access'!$F$7:$GK$318,4,FALSE))</f>
        <v>0</v>
      </c>
      <c r="J270" s="90">
        <f>IF(ISNA(VLOOKUP($B270,'[1]1718  Exp_Rev Access'!$F$7:$GK$318,5,FALSE)),"",VLOOKUP($B270,'[1]1718  Exp_Rev Access'!$F$7:$GK$318,5,FALSE))</f>
        <v>0</v>
      </c>
      <c r="K270" s="90">
        <f>IF(ISNA(VLOOKUP($B270,'[1]1718  Exp_Rev Access'!$F$7:$GK$318,6,FALSE)),"-",VLOOKUP($B270,'[1]1718  Exp_Rev Access'!$F$7:$GK$318,6,FALSE))</f>
        <v>2341.7199999999998</v>
      </c>
      <c r="L270" s="90">
        <f>IF(ISNA(VLOOKUP($B270,'[1]1718  Exp_Rev Access'!$F$7:$GK$318,7,FALSE)),"",VLOOKUP($B270,'[1]1718  Exp_Rev Access'!$F$7:$GK$318,7,FALSE))</f>
        <v>0</v>
      </c>
      <c r="M270" s="90">
        <f>IF(ISNA(VLOOKUP($B270,'[1]1718  Exp_Rev Access'!$F$7:$GK$318,8,FALSE)),"",VLOOKUP($B270,'[1]1718  Exp_Rev Access'!$F$7:$GK$318,8,FALSE))</f>
        <v>0</v>
      </c>
      <c r="N270" s="56">
        <f t="shared" si="746"/>
        <v>53189695.659999996</v>
      </c>
      <c r="O270" s="91">
        <f t="shared" si="747"/>
        <v>0.18677429626509628</v>
      </c>
      <c r="P270" s="56">
        <f t="shared" si="748"/>
        <v>2251.1336425150539</v>
      </c>
      <c r="Q270" s="90">
        <f>IF(ISNA(VLOOKUP($B270,'[1]1718  Exp_Rev Access'!$F$7:$GK$318,10,FALSE)),"",VLOOKUP($B270,'[1]1718  Exp_Rev Access'!$F$7:$GK$318,10,FALSE))</f>
        <v>211835.78</v>
      </c>
      <c r="R270" s="90">
        <f>IF(ISNA(VLOOKUP($B270,'[1]1718  Exp_Rev Access'!$F$7:$GK$318,11,FALSE)),"",VLOOKUP($B270,'[1]1718  Exp_Rev Access'!$F$7:$GK$318,11,FALSE))</f>
        <v>0</v>
      </c>
      <c r="S270" s="90">
        <f>IF(ISNA(VLOOKUP($B270,'[1]1718  Exp_Rev Access'!$F$7:$GK$318,12,FALSE)),"",VLOOKUP($B270,'[1]1718  Exp_Rev Access'!$F$7:$GK$318,12,FALSE))</f>
        <v>0</v>
      </c>
      <c r="T270" s="90">
        <f>IF(ISNA(VLOOKUP($B270,'[1]1718  Exp_Rev Access'!$F$7:$GK$318,13,FALSE)),"",VLOOKUP($B270,'[1]1718  Exp_Rev Access'!$F$7:$GK$318,13,FALSE))</f>
        <v>0</v>
      </c>
      <c r="U270" s="90">
        <f>IF(ISNA(VLOOKUP($B270,'[1]1718  Exp_Rev Access'!$F$7:$GK$318,14,FALSE)),"",VLOOKUP($B270,'[1]1718  Exp_Rev Access'!$F$7:$GK$318,14,FALSE))</f>
        <v>0</v>
      </c>
      <c r="V270" s="90">
        <f>IF(ISNA(VLOOKUP($B270,'[1]1718  Exp_Rev Access'!$F$7:$GK$318,15,FALSE)),"",VLOOKUP($B270,'[1]1718  Exp_Rev Access'!$F$7:$GK$318,15,FALSE))</f>
        <v>0</v>
      </c>
      <c r="W270" s="90">
        <f>IF(ISNA(VLOOKUP($B270,'[1]1718  Exp_Rev Access'!$F$7:$GK$318,16,FALSE)),"",VLOOKUP($B270,'[1]1718  Exp_Rev Access'!$F$7:$GK$318,16,FALSE))</f>
        <v>0</v>
      </c>
      <c r="X270" s="90">
        <f>IF(ISNA(VLOOKUP($B270,'[1]1718  Exp_Rev Access'!$F$7:$GK$318,17,FALSE)),"",VLOOKUP($B270,'[1]1718  Exp_Rev Access'!$F$7:$GK$318,17,FALSE))</f>
        <v>0</v>
      </c>
      <c r="Y270" s="90">
        <f>IF(ISNA(VLOOKUP($B270,'[1]1718  Exp_Rev Access'!$F$7:$GK$318,18,FALSE)),"",VLOOKUP($B270,'[1]1718  Exp_Rev Access'!$F$7:$GK$318,18,FALSE))</f>
        <v>723023.5</v>
      </c>
      <c r="Z270" s="90">
        <f>IF(ISNA(VLOOKUP($B270,'[1]1718  Exp_Rev Access'!$F$7:$GK$318,19,FALSE)),"",VLOOKUP($B270,'[1]1718  Exp_Rev Access'!$F$7:$GK$318,19,FALSE))</f>
        <v>1332.48</v>
      </c>
      <c r="AA270" s="90">
        <f>IF(ISNA(VLOOKUP($B270,'[1]1718  Exp_Rev Access'!$F$7:$GK$318,20,FALSE)),"",VLOOKUP($B270,'[1]1718  Exp_Rev Access'!$F$7:$GK$318,20,FALSE))</f>
        <v>0</v>
      </c>
      <c r="AB270" s="90">
        <f>IF(ISNA(VLOOKUP($B270,'[1]1718  Exp_Rev Access'!$F$7:$GK$318,21,FALSE)),"",VLOOKUP($B270,'[1]1718  Exp_Rev Access'!$F$7:$GK$318,21,FALSE))</f>
        <v>0</v>
      </c>
      <c r="AC270" s="90">
        <f>IF(ISNA(VLOOKUP($B270,'[1]1718  Exp_Rev Access'!$F$7:$GK$318,22,FALSE)),"",VLOOKUP($B270,'[1]1718  Exp_Rev Access'!$F$7:$GK$318,22,FALSE))</f>
        <v>298846.08000000002</v>
      </c>
      <c r="AD270" s="90">
        <f>IF(ISNA(VLOOKUP($B270,'[1]1718  Exp_Rev Access'!$F$7:$GK$318,23,FALSE)),"",VLOOKUP($B270,'[1]1718  Exp_Rev Access'!$F$7:$GK$318,23,FALSE))</f>
        <v>2604007.06</v>
      </c>
      <c r="AE270" s="90">
        <f>IF(ISNA(VLOOKUP($B270,'[1]1718  Exp_Rev Access'!$F$7:$GK$318,24,FALSE)),"",VLOOKUP($B270,'[1]1718  Exp_Rev Access'!$F$7:$GK$318,24,FALSE))</f>
        <v>824275.14</v>
      </c>
      <c r="AF270" s="90">
        <f>IF(ISNA(VLOOKUP($B270,'[1]1718  Exp_Rev Access'!$F$7:$GK$318,25,FALSE)),"",VLOOKUP($B270,'[1]1718  Exp_Rev Access'!$F$7:$GK$318,25,FALSE))</f>
        <v>0</v>
      </c>
      <c r="AG270" s="90">
        <f>IF(ISNA(VLOOKUP($B270,'[1]1718  Exp_Rev Access'!$F$7:$GK$318,26,FALSE)),"",VLOOKUP($B270,'[1]1718  Exp_Rev Access'!$F$7:$GK$318,26,FALSE))</f>
        <v>305803.93</v>
      </c>
      <c r="AH270" s="90">
        <f>IF(ISNA(VLOOKUP($B270,'[1]1718  Exp_Rev Access'!$F$7:$GK$318,27,FALSE)),"",VLOOKUP($B270,'[1]1718  Exp_Rev Access'!$F$7:$GK$318,27,FALSE))</f>
        <v>79081.7</v>
      </c>
      <c r="AI270" s="90">
        <f>IF(ISNA(VLOOKUP($B270,'[1]1718  Exp_Rev Access'!$F$7:$GK$318,28,FALSE)),"",VLOOKUP($B270,'[1]1718  Exp_Rev Access'!$F$7:$GK$318,28,FALSE))</f>
        <v>420475.94</v>
      </c>
      <c r="AJ270" s="90">
        <f>IF(ISNA(VLOOKUP($B270,'[1]1718  Exp_Rev Access'!$F$7:$GK$318,29,FALSE)),"",VLOOKUP($B270,'[1]1718  Exp_Rev Access'!$F$7:$GK$318,29,FALSE))</f>
        <v>1742083.52</v>
      </c>
      <c r="AK270" s="90">
        <f>IF(ISNA(VLOOKUP($B270,'[1]1718  Exp_Rev Access'!$F$7:$GK$318,30,FALSE)),"",VLOOKUP($B270,'[1]1718  Exp_Rev Access'!$F$7:$GK$318,30,FALSE))</f>
        <v>0</v>
      </c>
      <c r="AL270" s="90">
        <f>IF(ISNA(VLOOKUP($B270,'[1]1718  Exp_Rev Access'!$F$7:$GK$318,31,FALSE)),"",VLOOKUP($B270,'[1]1718  Exp_Rev Access'!$F$7:$GK$318,31,FALSE))</f>
        <v>183712.83</v>
      </c>
      <c r="AM270" s="56">
        <f t="shared" si="749"/>
        <v>7394477.9600000009</v>
      </c>
      <c r="AN270" s="92">
        <f t="shared" si="750"/>
        <v>2.5965525842731717E-2</v>
      </c>
      <c r="AO270" s="71">
        <f t="shared" si="751"/>
        <v>312.95456569251013</v>
      </c>
      <c r="AP270" s="90">
        <f>IF(ISNA(VLOOKUP($B270,'[1]1718  Exp_Rev Access'!$F$7:$GK$318,33,FALSE)),"",VLOOKUP($B270,'[1]1718  Exp_Rev Access'!$F$7:$GK$318,33,FALSE))</f>
        <v>159928622.13</v>
      </c>
      <c r="AQ270" s="90">
        <f>IF(ISNA(VLOOKUP($B270,'[1]1718  Exp_Rev Access'!$F$7:$GK$318,34,FALSE)),"",VLOOKUP($B270,'[1]1718  Exp_Rev Access'!$F$7:$GK$318,34,FALSE))</f>
        <v>4691079.62</v>
      </c>
      <c r="AR270" s="90">
        <f>IF(ISNA(VLOOKUP($B270,'[1]1718  Exp_Rev Access'!$F$7:$GK$318,35,FALSE)),"",VLOOKUP($B270,'[1]1718  Exp_Rev Access'!$F$7:$GK$318,35,FALSE))</f>
        <v>10624118.52</v>
      </c>
      <c r="AS270" s="90">
        <f>IF(ISNA(VLOOKUP($B270,'[1]1718  Exp_Rev Access'!$F$7:$GK$318,36,FALSE)),"",VLOOKUP($B270,'[1]1718  Exp_Rev Access'!$F$7:$GK$318,36,FALSE))</f>
        <v>0</v>
      </c>
      <c r="AT270" s="90">
        <f>IF(ISNA(VLOOKUP($B270,'[1]1718  Exp_Rev Access'!$F$7:$GK$318,37,FALSE)),"",VLOOKUP($B270,'[1]1718  Exp_Rev Access'!$F$7:$GK$318,37,FALSE))</f>
        <v>0</v>
      </c>
      <c r="AU270" s="56">
        <f t="shared" si="752"/>
        <v>175243820.27000001</v>
      </c>
      <c r="AV270" s="93">
        <f t="shared" si="753"/>
        <v>0.61536432573256561</v>
      </c>
      <c r="AW270" s="56">
        <f t="shared" si="754"/>
        <v>7416.7985839657767</v>
      </c>
      <c r="AX270" s="90">
        <f>IF(ISNA(VLOOKUP($B270,'[1]1718  Exp_Rev Access'!$F$7:$GK$318,39,FALSE)),"",VLOOKUP($B270,'[1]1718  Exp_Rev Access'!$F$7:$GK$318,39,FALSE))</f>
        <v>0</v>
      </c>
      <c r="AY270" s="90">
        <f>IF(ISNA(VLOOKUP($B270,'[1]1718  Exp_Rev Access'!$F$7:$GK$318,40,FALSE)),"",VLOOKUP($B270,'[1]1718  Exp_Rev Access'!$F$7:$GK$318,40,FALSE))</f>
        <v>19481042.109999999</v>
      </c>
      <c r="AZ270" s="90">
        <f>IF(ISNA(VLOOKUP($B270,'[1]1718  Exp_Rev Access'!$F$7:$GK$318,41,FALSE)),"",VLOOKUP($B270,'[1]1718  Exp_Rev Access'!$F$7:$GK$318,41,FALSE))</f>
        <v>1066938.24</v>
      </c>
      <c r="BA270" s="90">
        <f>IF(ISNA(VLOOKUP($B270,'[1]1718  Exp_Rev Access'!$F$7:$GK$318,42,FALSE)),"",VLOOKUP($B270,'[1]1718  Exp_Rev Access'!$F$7:$GK$318,42,FALSE))</f>
        <v>0</v>
      </c>
      <c r="BB270" s="90">
        <f>IF(ISNA(VLOOKUP($B270,'[1]1718  Exp_Rev Access'!$F$7:$GK$318,43,FALSE)),"",VLOOKUP($B270,'[1]1718  Exp_Rev Access'!$F$7:$GK$318,43,FALSE))</f>
        <v>0</v>
      </c>
      <c r="BC270" s="90">
        <f>IF(ISNA(VLOOKUP($B270,'[1]1718  Exp_Rev Access'!$F$7:$GK$318,44,FALSE)),"",VLOOKUP($B270,'[1]1718  Exp_Rev Access'!$F$7:$GK$318,44,FALSE))</f>
        <v>4674249.21</v>
      </c>
      <c r="BD270" s="90">
        <f>IF(ISNA(VLOOKUP($B270,'[1]1718  Exp_Rev Access'!$F$7:$GK$318,45,FALSE)),"",VLOOKUP($B270,'[1]1718  Exp_Rev Access'!$F$7:$GK$318,45,FALSE))</f>
        <v>0</v>
      </c>
      <c r="BE270" s="90">
        <f>IF(ISNA(VLOOKUP($B270,'[1]1718  Exp_Rev Access'!$F$7:$GK$318,46,FALSE)),"",VLOOKUP($B270,'[1]1718  Exp_Rev Access'!$F$7:$GK$318,46,FALSE))</f>
        <v>1137949.08</v>
      </c>
      <c r="BF270" s="90">
        <f>IF(ISNA(VLOOKUP($B270,'[1]1718  Exp_Rev Access'!$F$7:$GK$318,47,FALSE)),"",VLOOKUP($B270,'[1]1718  Exp_Rev Access'!$F$7:$GK$318,47,FALSE))</f>
        <v>0</v>
      </c>
      <c r="BG270" s="90">
        <f>IF(ISNA(VLOOKUP($B270,'[1]1718  Exp_Rev Access'!$F$7:$GK$318,48,FALSE)),"",VLOOKUP($B270,'[1]1718  Exp_Rev Access'!$F$7:$GK$318,48,FALSE))</f>
        <v>1645226.57</v>
      </c>
      <c r="BH270" s="90">
        <f>IF(ISNA(VLOOKUP($B270,'[1]1718  Exp_Rev Access'!$F$7:$GK$318,49,FALSE)),"",VLOOKUP($B270,'[1]1718  Exp_Rev Access'!$F$7:$GK$318,49,FALSE))</f>
        <v>541558.41</v>
      </c>
      <c r="BI270" s="90">
        <f>IF(ISNA(VLOOKUP($B270,'[1]1718  Exp_Rev Access'!$F$7:$GK$318,50,FALSE)),"",VLOOKUP($B270,'[1]1718  Exp_Rev Access'!$F$7:$GK$318,50,FALSE))</f>
        <v>0</v>
      </c>
      <c r="BJ270" s="90">
        <f>IF(ISNA(VLOOKUP($B270,'[1]1718  Exp_Rev Access'!$F$7:$GK$318,51,FALSE)),"",VLOOKUP($B270,'[1]1718  Exp_Rev Access'!$F$7:$GK$318,51,FALSE))</f>
        <v>52362.73</v>
      </c>
      <c r="BK270" s="90">
        <f>IF(ISNA(VLOOKUP($B270,'[1]1718  Exp_Rev Access'!$F$7:$GK$318,52,FALSE)),"",VLOOKUP($B270,'[1]1718  Exp_Rev Access'!$F$7:$GK$318,52,FALSE))</f>
        <v>7520738.79</v>
      </c>
      <c r="BL270" s="90">
        <f>IF(ISNA(VLOOKUP($B270,'[1]1718  Exp_Rev Access'!$F$7:$GK$318,53,FALSE)),"",VLOOKUP($B270,'[1]1718  Exp_Rev Access'!$F$7:$GK$318,53,FALSE))</f>
        <v>0</v>
      </c>
      <c r="BM270" s="90">
        <f>IF(ISNA(VLOOKUP($B270,'[1]1718  Exp_Rev Access'!$F$7:$GK$318,54,FALSE)),"",VLOOKUP($B270,'[1]1718  Exp_Rev Access'!$F$7:$GK$318,54,FALSE))</f>
        <v>0</v>
      </c>
      <c r="BN270" s="90">
        <f>IF(ISNA(VLOOKUP($B270,'[1]1718  Exp_Rev Access'!$F$7:$GK$318,55,FALSE)),"",VLOOKUP($B270,'[1]1718  Exp_Rev Access'!$F$7:$GK$318,55,FALSE))</f>
        <v>0</v>
      </c>
      <c r="BO270" s="90">
        <f>IF(ISNA(VLOOKUP($B270,'[1]1718  Exp_Rev Access'!$F$7:$GK$318,56,FALSE)),"",VLOOKUP($B270,'[1]1718  Exp_Rev Access'!$F$7:$GK$318,56,FALSE))</f>
        <v>0</v>
      </c>
      <c r="BP270" s="90">
        <f>IF(ISNA(VLOOKUP($B270,'[1]1718  Exp_Rev Access'!$F$7:$GK$318,57,FALSE)),"",VLOOKUP($B270,'[1]1718  Exp_Rev Access'!$F$7:$GK$318,57,FALSE))</f>
        <v>0</v>
      </c>
      <c r="BQ270" s="90">
        <f>IF(ISNA(VLOOKUP($B270,'[1]1718  Exp_Rev Access'!$F$7:$GK$318,58,FALSE)),"",VLOOKUP($B270,'[1]1718  Exp_Rev Access'!$F$7:$GK$318,58,FALSE))</f>
        <v>0</v>
      </c>
      <c r="BR270" s="90">
        <f>IF(ISNA(VLOOKUP($B270,'[1]1718  Exp_Rev Access'!$F$7:$GK$318,59,FALSE)),"",VLOOKUP($B270,'[1]1718  Exp_Rev Access'!$F$7:$GK$318,59,FALSE))</f>
        <v>0</v>
      </c>
      <c r="BS270" s="90">
        <f>IF(ISNA(VLOOKUP($B270,'[1]1718  Exp_Rev Access'!$F$7:$GK$318,60,FALSE)),"",VLOOKUP($B270,'[1]1718  Exp_Rev Access'!$F$7:$GK$318,60,FALSE))</f>
        <v>0</v>
      </c>
      <c r="BT270" s="90">
        <f>IF(ISNA(VLOOKUP($B270,'[1]1718  Exp_Rev Access'!$F$7:$GK$318,61,FALSE)),"",VLOOKUP($B270,'[1]1718  Exp_Rev Access'!$F$7:$GK$318,61,FALSE))</f>
        <v>0</v>
      </c>
      <c r="BU270" s="90">
        <f>IF(ISNA(VLOOKUP($B270,'[1]1718  Exp_Rev Access'!$F$7:$GK$318,62,FALSE)),"",VLOOKUP($B270,'[1]1718  Exp_Rev Access'!$F$7:$GK$318,62,FALSE))</f>
        <v>0</v>
      </c>
      <c r="BV270" s="56">
        <f t="shared" si="743"/>
        <v>36120065.140000001</v>
      </c>
      <c r="BW270" s="92">
        <f t="shared" si="755"/>
        <v>0.12683471232279159</v>
      </c>
      <c r="BX270" s="71">
        <f t="shared" si="756"/>
        <v>1528.7001137635243</v>
      </c>
      <c r="BY270" s="90">
        <f>IF(ISNA(VLOOKUP($B270,'[1]1718  Exp_Rev Access'!$F$7:$GK$318,64,FALSE)),"",VLOOKUP($B270,'[1]1718  Exp_Rev Access'!$F$7:$GK$318,64,FALSE))</f>
        <v>0</v>
      </c>
      <c r="BZ270" s="90">
        <f>IF(ISNA(VLOOKUP($B270,'[1]1718  Exp_Rev Access'!$F$7:$GK$318,65,FALSE)),"",VLOOKUP($B270,'[1]1718  Exp_Rev Access'!$F$7:$GK$318,65,FALSE))</f>
        <v>9399.15</v>
      </c>
      <c r="CA270" s="90">
        <f>IF(ISNA(VLOOKUP($B270,'[1]1718  Exp_Rev Access'!$F$7:$GK$318,66,FALSE)),"",VLOOKUP($B270,'[1]1718  Exp_Rev Access'!$F$7:$GK$318,66,FALSE))</f>
        <v>23470.52</v>
      </c>
      <c r="CB270" s="90">
        <f>IF(ISNA(VLOOKUP($B270,'[1]1718  Exp_Rev Access'!$F$7:$GK$318,67,FALSE)),"",VLOOKUP($B270,'[1]1718  Exp_Rev Access'!$F$7:$GK$318,67,FALSE))</f>
        <v>0</v>
      </c>
      <c r="CC270" s="90">
        <f>IF(ISNA(VLOOKUP($B270,'[1]1718  Exp_Rev Access'!$F$7:$GK$318,68,FALSE)),"",VLOOKUP($B270,'[1]1718  Exp_Rev Access'!$F$7:$GK$318,68,FALSE))</f>
        <v>16944.8</v>
      </c>
      <c r="CD270" s="90">
        <f>IF(ISNA(VLOOKUP($B270,'[1]1718  Exp_Rev Access'!$F$7:$GK$318,69,FALSE)),"",VLOOKUP($B270,'[1]1718  Exp_Rev Access'!$F$7:$GK$318,69,FALSE))</f>
        <v>0</v>
      </c>
      <c r="CE270" s="56">
        <f t="shared" si="739"/>
        <v>49814.47</v>
      </c>
      <c r="CF270" s="92">
        <f t="shared" si="757"/>
        <v>1.7492227512528601E-4</v>
      </c>
      <c r="CG270" s="78">
        <f t="shared" si="758"/>
        <v>2.108284845581252</v>
      </c>
      <c r="CH270" s="90">
        <f>IF(ISNA(VLOOKUP($B270,'[1]1718  Exp_Rev Access'!$F$7:$GK$318,$CH$2,FALSE)),"",VLOOKUP($B270,'[1]1718  Exp_Rev Access'!$F$7:$GK$318,$CH$2,FALSE))</f>
        <v>0</v>
      </c>
      <c r="CI270" s="90">
        <f>IF(ISNA(VLOOKUP($B270,'[1]1718  Exp_Rev Access'!$F$7:$GK$318,$CI$2,FALSE)),"",VLOOKUP($B270,'[1]1718  Exp_Rev Access'!$F$7:$GK$318,$CI$2,FALSE))</f>
        <v>0</v>
      </c>
      <c r="CJ270" s="90">
        <f>IF(ISNA(VLOOKUP($B270,'[1]1718  Exp_Rev Access'!$F$7:$GK$318,$CJ$2,FALSE)),"",VLOOKUP($B270,'[1]1718  Exp_Rev Access'!$F$7:$GK$318,$CJ$2,FALSE))</f>
        <v>0</v>
      </c>
      <c r="CK270" s="90">
        <f>IF(ISNA(VLOOKUP($B270,'[1]1718  Exp_Rev Access'!$F$7:$GK$318,$CK$2,FALSE)),"",VLOOKUP($B270,'[1]1718  Exp_Rev Access'!$F$7:$GK$318,$CK$2,FALSE))</f>
        <v>0</v>
      </c>
      <c r="CL270" s="90">
        <f>IF(ISNA(VLOOKUP($B270,'[1]1718  Exp_Rev Access'!$F$7:$GK$318,$CL$2,FALSE)),"",VLOOKUP($B270,'[1]1718  Exp_Rev Access'!$F$7:$GK$318,$CL$2,FALSE))</f>
        <v>0</v>
      </c>
      <c r="CM270" s="90">
        <f>IF(ISNA(VLOOKUP($B270,'[1]1718  Exp_Rev Access'!$F$7:$GK$318,$CM$2,FALSE)),"",VLOOKUP($B270,'[1]1718  Exp_Rev Access'!$F$7:$GK$318,$CM$2,FALSE))</f>
        <v>0</v>
      </c>
      <c r="CN270" s="90">
        <f>IF(ISNA(VLOOKUP($B270,'[1]1718  Exp_Rev Access'!$F$7:$GK$318,$CN$2,FALSE)),"",VLOOKUP($B270,'[1]1718  Exp_Rev Access'!$F$7:$GK$318,$CN$2,FALSE))</f>
        <v>0</v>
      </c>
      <c r="CO270" s="90">
        <f>IF(ISNA(VLOOKUP($B270,'[1]1718  Exp_Rev Access'!$F$7:$GK$318,$CO$2,FALSE)),"",VLOOKUP($B270,'[1]1718  Exp_Rev Access'!$F$7:$GK$318,$CO$2,FALSE))</f>
        <v>0</v>
      </c>
      <c r="CP270" s="90">
        <f>IF(ISNA(VLOOKUP($B270,'[1]1718  Exp_Rev Access'!$F$7:$GK$318,$CP$2,FALSE)),"",VLOOKUP($B270,'[1]1718  Exp_Rev Access'!$F$7:$GK$318,$CP$2,FALSE))</f>
        <v>0</v>
      </c>
      <c r="CQ270" s="90">
        <f>IF(ISNA(VLOOKUP($B270,'[1]1718  Exp_Rev Access'!$F$7:$GK$318,$CQ$2,FALSE)),"",VLOOKUP($B270,'[1]1718  Exp_Rev Access'!$F$7:$GK$318,$CQ$2,FALSE))</f>
        <v>4357990.8899999997</v>
      </c>
      <c r="CR270" s="90">
        <f>IF(ISNA(VLOOKUP($B270,'[1]1718  Exp_Rev Access'!$F$7:$GK$318,$CR$2,FALSE)),"",VLOOKUP($B270,'[1]1718  Exp_Rev Access'!$F$7:$GK$318,$CR$2,FALSE))</f>
        <v>0</v>
      </c>
      <c r="CS270" s="90">
        <f>IF(ISNA(VLOOKUP($B270,'[1]1718  Exp_Rev Access'!$F$7:$GK$318,$CS$2,FALSE)),"",VLOOKUP($B270,'[1]1718  Exp_Rev Access'!$F$7:$GK$318,$CS$2,FALSE))</f>
        <v>137926</v>
      </c>
      <c r="CT270" s="90">
        <f>IF(ISNA(VLOOKUP($B270,'[1]1718  Exp_Rev Access'!$F$7:$GK$318,$CT$2,FALSE)),"",VLOOKUP($B270,'[1]1718  Exp_Rev Access'!$F$7:$GK$318,$CT$2,FALSE))</f>
        <v>0</v>
      </c>
      <c r="CU270" s="90">
        <f>IF(ISNA(VLOOKUP($B270,'[1]1718  Exp_Rev Access'!$F$7:$GK$318,$CU$2,FALSE)),"",VLOOKUP($B270,'[1]1718  Exp_Rev Access'!$F$7:$GK$318,$CU$2,FALSE))</f>
        <v>2630651.54</v>
      </c>
      <c r="CV270" s="90">
        <f>IF(ISNA(VLOOKUP($B270,'[1]1718  Exp_Rev Access'!$F$7:$GK$318,$CV$2,FALSE)),"",VLOOKUP($B270,'[1]1718  Exp_Rev Access'!$F$7:$GK$318,$CV$2,FALSE))</f>
        <v>510321.53</v>
      </c>
      <c r="CW270" s="90">
        <f>IF(ISNA(VLOOKUP($B270,'[1]1718  Exp_Rev Access'!$F$7:$GK$318,$CW$2,FALSE)),"",VLOOKUP($B270,'[1]1718  Exp_Rev Access'!$F$7:$GK$318,$CW$2,FALSE))</f>
        <v>0</v>
      </c>
      <c r="CX270" s="90">
        <f>IF(ISNA(VLOOKUP($B270,'[1]1718  Exp_Rev Access'!$F$7:$GK$318,$CX$2,FALSE)),"",VLOOKUP($B270,'[1]1718  Exp_Rev Access'!$F$7:$GK$318,$CX$2,FALSE))</f>
        <v>0</v>
      </c>
      <c r="CY270" s="90">
        <f>IF(ISNA(VLOOKUP($B270,'[1]1718  Exp_Rev Access'!$F$7:$GK$318,$CY$2,FALSE)),"",VLOOKUP($B270,'[1]1718  Exp_Rev Access'!$F$7:$GK$318,$CY$2,FALSE))</f>
        <v>0</v>
      </c>
      <c r="CZ270" s="90">
        <f>IF(ISNA(VLOOKUP($B270,'[1]1718  Exp_Rev Access'!$F$7:$GK$318,$CZ$2,FALSE)),"",VLOOKUP($B270,'[1]1718  Exp_Rev Access'!$F$7:$GK$318,$CZ$2,FALSE))</f>
        <v>0</v>
      </c>
      <c r="DA270" s="90">
        <f>IF(ISNA(VLOOKUP($B270,'[1]1718  Exp_Rev Access'!$F$7:$GK$318,$DA$2,FALSE)),"",VLOOKUP($B270,'[1]1718  Exp_Rev Access'!$F$7:$GK$318,$DA$2,FALSE))</f>
        <v>0</v>
      </c>
      <c r="DB270" s="90">
        <f>IF(ISNA(VLOOKUP($B270,'[1]1718  Exp_Rev Access'!$F$7:$GK$318,$DB$2,FALSE)),"",VLOOKUP($B270,'[1]1718  Exp_Rev Access'!$F$7:$GK$318,$DB$2,FALSE))</f>
        <v>150572.43</v>
      </c>
      <c r="DC270" s="90">
        <f>IF(ISNA(VLOOKUP($B270,'[1]1718  Exp_Rev Access'!$F$7:$GK$318,$DC$2,FALSE)),"",VLOOKUP($B270,'[1]1718  Exp_Rev Access'!$F$7:$GK$318,$DC$2,FALSE))</f>
        <v>0</v>
      </c>
      <c r="DD270" s="90">
        <f>IF(ISNA(VLOOKUP($B270,'[1]1718  Exp_Rev Access'!$F$7:$GK$318,$DD$2,FALSE)),"",VLOOKUP($B270,'[1]1718  Exp_Rev Access'!$F$7:$GK$318,$DD$2,FALSE))</f>
        <v>0</v>
      </c>
      <c r="DE270" s="90">
        <f>IF(ISNA(VLOOKUP($B270,'[1]1718  Exp_Rev Access'!$F$7:$GK$318,$DE$2,FALSE)),"",VLOOKUP($B270,'[1]1718  Exp_Rev Access'!$F$7:$GK$318,$DE$2,FALSE))</f>
        <v>0</v>
      </c>
      <c r="DF270" s="90">
        <f>IF(ISNA(VLOOKUP($B270,'[1]1718  Exp_Rev Access'!$F$7:$GK$318,$DF$2,FALSE)),"",VLOOKUP($B270,'[1]1718  Exp_Rev Access'!$F$7:$GK$318,$DF$2,FALSE))</f>
        <v>0</v>
      </c>
      <c r="DG270" s="90">
        <f>IF(ISNA(VLOOKUP($B270,'[1]1718  Exp_Rev Access'!$F$7:$GK$318,$DG$2,FALSE)),"",VLOOKUP($B270,'[1]1718  Exp_Rev Access'!$F$7:$GK$318,$DG$2,FALSE))</f>
        <v>0</v>
      </c>
      <c r="DH270" s="90">
        <f>IF(ISNA(VLOOKUP($B270,'[1]1718  Exp_Rev Access'!$F$7:$GK$318,$DH$2,FALSE)),"",VLOOKUP($B270,'[1]1718  Exp_Rev Access'!$F$7:$GK$318,$DH$2,FALSE))</f>
        <v>0</v>
      </c>
      <c r="DI270" s="90">
        <f>IF(ISNA(VLOOKUP($B270,'[1]1718  Exp_Rev Access'!$F$7:$GK$318,$DI$2,FALSE)),"",VLOOKUP($B270,'[1]1718  Exp_Rev Access'!$F$7:$GK$318,$DI$2,FALSE))</f>
        <v>2827157.42</v>
      </c>
      <c r="DJ270" s="90">
        <f>IF(ISNA(VLOOKUP($B270,'[1]1718  Exp_Rev Access'!$F$7:$GK$318,$DJ$2,FALSE)),"",VLOOKUP($B270,'[1]1718  Exp_Rev Access'!$F$7:$GK$318,$DJ$2,FALSE))</f>
        <v>0</v>
      </c>
      <c r="DK270" s="90">
        <f>IF(ISNA(VLOOKUP($B270,'[1]1718  Exp_Rev Access'!$F$7:$GK$318,$DK$2,FALSE)),"",VLOOKUP($B270,'[1]1718  Exp_Rev Access'!$F$7:$GK$318,$DK$2,FALSE))</f>
        <v>0</v>
      </c>
      <c r="DL270" s="90">
        <f>IF(ISNA(VLOOKUP($B270,'[1]1718  Exp_Rev Access'!$F$7:$GK$318,$DL$2,FALSE)),"",VLOOKUP($B270,'[1]1718  Exp_Rev Access'!$F$7:$GK$318,$DL$2,FALSE))</f>
        <v>0</v>
      </c>
      <c r="DM270" s="90">
        <f>IF(ISNA(VLOOKUP($B270,'[1]1718  Exp_Rev Access'!$F$7:$GK$318,$DM$2,FALSE)),"",VLOOKUP($B270,'[1]1718  Exp_Rev Access'!$F$7:$GK$318,$DM$2,FALSE))</f>
        <v>0</v>
      </c>
      <c r="DN270" s="90">
        <f>IF(ISNA(VLOOKUP($B270,'[1]1718  Exp_Rev Access'!$F$7:$GK$318,$DN$2,FALSE)),"",VLOOKUP($B270,'[1]1718  Exp_Rev Access'!$F$7:$GK$318,$DN$2,FALSE))</f>
        <v>0</v>
      </c>
      <c r="DO270" s="90">
        <f>IF(ISNA(VLOOKUP($B270,'[1]1718  Exp_Rev Access'!$F$7:$GK$318,$DO$2,FALSE)),"",VLOOKUP($B270,'[1]1718  Exp_Rev Access'!$F$7:$GK$318,$DO$2,FALSE))</f>
        <v>0</v>
      </c>
      <c r="DP270" s="90">
        <f>IF(ISNA(VLOOKUP($B270,'[1]1718  Exp_Rev Access'!$F$7:$GK$318,$DP$2,FALSE)),"",VLOOKUP($B270,'[1]1718  Exp_Rev Access'!$F$7:$GK$318,$DP$2,FALSE))</f>
        <v>0</v>
      </c>
      <c r="DQ270" s="90">
        <f>IF(ISNA(VLOOKUP($B270,'[1]1718  Exp_Rev Access'!$F$7:$GK$318,$DQ$2,FALSE)),"",VLOOKUP($B270,'[1]1718  Exp_Rev Access'!$F$7:$GK$318,$DQ$2,FALSE))</f>
        <v>0</v>
      </c>
      <c r="DR270" s="90">
        <f>IF(ISNA(VLOOKUP($B270,'[1]1718  Exp_Rev Access'!$F$7:$GK$318,$DR$2,FALSE)),"",VLOOKUP($B270,'[1]1718  Exp_Rev Access'!$F$7:$GK$318,$DR$2,FALSE))</f>
        <v>0</v>
      </c>
      <c r="DS270" s="90">
        <f>IF(ISNA(VLOOKUP($B270,'[1]1718  Exp_Rev Access'!$F$7:$GK$318,$DS$2,FALSE)),"",VLOOKUP($B270,'[1]1718  Exp_Rev Access'!$F$7:$GK$318,$DS$2,FALSE))</f>
        <v>0</v>
      </c>
      <c r="DT270" s="90">
        <f>IF(ISNA(VLOOKUP($B270,'[1]1718  Exp_Rev Access'!$F$7:$GK$318,$DT$2,FALSE)),"",VLOOKUP($B270,'[1]1718  Exp_Rev Access'!$F$7:$GK$318,$DT$2,FALSE))</f>
        <v>0</v>
      </c>
      <c r="DU270" s="90">
        <f>IF(ISNA(VLOOKUP($B270,'[1]1718  Exp_Rev Access'!$F$7:$GK$318,$DU$2,FALSE)),"",VLOOKUP($B270,'[1]1718  Exp_Rev Access'!$F$7:$GK$318,$DU$2,FALSE))</f>
        <v>0</v>
      </c>
      <c r="DV270" s="90">
        <f>IF(ISNA(VLOOKUP($B270,'[1]1718  Exp_Rev Access'!$F$7:$GK$318,$DV$2,FALSE)),"",VLOOKUP($B270,'[1]1718  Exp_Rev Access'!$F$7:$GK$318,$DV$2,FALSE))</f>
        <v>0</v>
      </c>
      <c r="DW270" s="90">
        <f>IF(ISNA(VLOOKUP($B270,'[1]1718  Exp_Rev Access'!$F$7:$GK$318,$DW$2,FALSE)),"",VLOOKUP($B270,'[1]1718  Exp_Rev Access'!$F$7:$GK$318,$DW$2,FALSE))</f>
        <v>0</v>
      </c>
      <c r="DX270" s="90">
        <f>IF(ISNA(VLOOKUP($B270,'[1]1718  Exp_Rev Access'!$F$7:$GK$318,$DX$2,FALSE)),"",VLOOKUP($B270,'[1]1718  Exp_Rev Access'!$F$7:$GK$318,$DX$2,FALSE))</f>
        <v>0</v>
      </c>
      <c r="DY270" s="90">
        <f>IF(ISNA(VLOOKUP($B270,'[1]1718  Exp_Rev Access'!$F$7:$GK$318,$DY$2,FALSE)),"",VLOOKUP($B270,'[1]1718  Exp_Rev Access'!$F$7:$GK$318,$DY$2,FALSE))</f>
        <v>0</v>
      </c>
      <c r="DZ270" s="90">
        <f>IF(ISNA(VLOOKUP($B270,'[1]1718  Exp_Rev Access'!$F$7:$GK$318,$DZ$2,FALSE)),"",VLOOKUP($B270,'[1]1718  Exp_Rev Access'!$F$7:$GK$318,$DZ$2,FALSE))</f>
        <v>0</v>
      </c>
      <c r="EA270" s="90">
        <f>IF(ISNA(VLOOKUP($B270,'[1]1718  Exp_Rev Access'!$F$7:$GK$318,$EA$2,FALSE)),"",VLOOKUP($B270,'[1]1718  Exp_Rev Access'!$F$7:$GK$318,$EA$2,FALSE))</f>
        <v>0</v>
      </c>
      <c r="EB270" s="90">
        <f>IF(ISNA(VLOOKUP($B270,'[1]1718  Exp_Rev Access'!$F$7:$GK$318,$EB$2,FALSE)),"",VLOOKUP($B270,'[1]1718  Exp_Rev Access'!$F$7:$GK$318,$EB$2,FALSE))</f>
        <v>0</v>
      </c>
      <c r="EC270" s="90">
        <f>IF(ISNA(VLOOKUP($B270,'[1]1718  Exp_Rev Access'!$F$7:$GK$318,$EC$2,FALSE)),"",VLOOKUP($B270,'[1]1718  Exp_Rev Access'!$F$7:$GK$318,$EC$2,FALSE))</f>
        <v>0</v>
      </c>
      <c r="ED270" s="90">
        <f>IF(ISNA(VLOOKUP($B270,'[1]1718  Exp_Rev Access'!$F$7:$GK$318,$ED$2,FALSE)),"",VLOOKUP($B270,'[1]1718  Exp_Rev Access'!$F$7:$GK$318,$ED$2,FALSE))</f>
        <v>0</v>
      </c>
      <c r="EE270" s="90">
        <f>IF(ISNA(VLOOKUP($B270,'[1]1718  Exp_Rev Access'!$F$7:$GK$318,$EE$2,FALSE)),"",VLOOKUP($B270,'[1]1718  Exp_Rev Access'!$F$7:$GK$318,$EE$2,FALSE))</f>
        <v>0</v>
      </c>
      <c r="EF270" s="90">
        <f>IF(ISNA(VLOOKUP($B270,'[1]1718  Exp_Rev Access'!$F$7:$GK$318,$EF$2,FALSE)),"",VLOOKUP($B270,'[1]1718  Exp_Rev Access'!$F$7:$GK$318,$EF$2,FALSE))</f>
        <v>4560</v>
      </c>
      <c r="EG270" s="90">
        <f>IF(ISNA(VLOOKUP($B270,'[1]1718  Exp_Rev Access'!$F$7:$GK$318,$EG$2,FALSE)),"",VLOOKUP($B270,'[1]1718  Exp_Rev Access'!$F$7:$GK$318,$EG$2,FALSE))</f>
        <v>67780</v>
      </c>
      <c r="EH270" s="90">
        <f>IF(ISNA(VLOOKUP($B270,'[1]1718  Exp_Rev Access'!$F$7:$GK$318,$EH$2,FALSE)),"",VLOOKUP($B270,'[1]1718  Exp_Rev Access'!$F$7:$GK$318,$EH$2,FALSE))</f>
        <v>0</v>
      </c>
      <c r="EI270" s="90">
        <f>IF(ISNA(VLOOKUP($B270,'[1]1718  Exp_Rev Access'!$F$7:$GK$318,$EI$2,FALSE)),"",VLOOKUP($B270,'[1]1718  Exp_Rev Access'!$F$7:$GK$318,$EI$2,FALSE))</f>
        <v>69407.23</v>
      </c>
      <c r="EJ270" s="90">
        <f>IF(ISNA(VLOOKUP($B270,'[1]1718  Exp_Rev Access'!$F$7:$GK$318,$EJ$2,FALSE)),"",VLOOKUP($B270,'[1]1718  Exp_Rev Access'!$F$7:$GK$318,$EJ$2,FALSE))</f>
        <v>0</v>
      </c>
      <c r="EK270" s="90">
        <f>IF(ISNA(VLOOKUP($B270,'[1]1718  Exp_Rev Access'!$F$7:$GK$318,$EK$2,FALSE)),"",VLOOKUP($B270,'[1]1718  Exp_Rev Access'!$F$7:$GK$318,$EK$2,FALSE))</f>
        <v>0</v>
      </c>
      <c r="EL270" s="90">
        <f>IF(ISNA(VLOOKUP($B270,'[1]1718  Exp_Rev Access'!$F$7:$GK$318,$EL$2,FALSE)),"",VLOOKUP($B270,'[1]1718  Exp_Rev Access'!$F$7:$GK$318,$EL$2,FALSE))</f>
        <v>0</v>
      </c>
      <c r="EM270" s="90">
        <f>IF(ISNA(VLOOKUP($B270,'[1]1718  Exp_Rev Access'!$F$7:$GK$318,$EM$2,FALSE)),"",VLOOKUP($B270,'[1]1718  Exp_Rev Access'!$F$7:$GK$318,$EM$2,FALSE))</f>
        <v>0</v>
      </c>
      <c r="EN270" s="90">
        <f>IF(ISNA(VLOOKUP($B270,'[1]1718  Exp_Rev Access'!$F$7:$GK$318,$EN$2,FALSE)),"",VLOOKUP($B270,'[1]1718  Exp_Rev Access'!$F$7:$GK$318,$EN$2,FALSE))</f>
        <v>2602.38</v>
      </c>
      <c r="EO270" s="90">
        <f>IF(ISNA(VLOOKUP($B270,'[1]1718  Exp_Rev Access'!$F$7:$GK$318,$EO$2,FALSE)),"",VLOOKUP($B270,'[1]1718  Exp_Rev Access'!$F$7:$GK$318,$EO$2,FALSE))</f>
        <v>0</v>
      </c>
      <c r="EP270" s="90">
        <f>IF(ISNA(VLOOKUP($B270,'[1]1718  Exp_Rev Access'!$F$7:$GK$318,$EP$2,FALSE)),"",VLOOKUP($B270,'[1]1718  Exp_Rev Access'!$F$7:$GK$318,$EP$2,FALSE))</f>
        <v>0</v>
      </c>
      <c r="EQ270" s="90">
        <f>IF(ISNA(VLOOKUP($B270,'[1]1718  Exp_Rev Access'!$F$7:$GK$318,$EQ$2,FALSE)),"",VLOOKUP($B270,'[1]1718  Exp_Rev Access'!$F$7:$GK$318,$EQ$2,FALSE))</f>
        <v>0</v>
      </c>
      <c r="ER270" s="90">
        <f>IF(ISNA(VLOOKUP($B270,'[1]1718  Exp_Rev Access'!$F$7:$GK$318,$ER$2,FALSE)),"",VLOOKUP($B270,'[1]1718  Exp_Rev Access'!$F$7:$GK$318,$ER$2,FALSE))</f>
        <v>0</v>
      </c>
      <c r="ES270" s="90">
        <f>IF(ISNA(VLOOKUP($B270,'[1]1718  Exp_Rev Access'!$F$7:$GK$318,$ES$2,FALSE)),"",VLOOKUP($B270,'[1]1718  Exp_Rev Access'!$F$7:$GK$318,$ES$2,FALSE))</f>
        <v>0</v>
      </c>
      <c r="ET270" s="90">
        <f>IF(ISNA(VLOOKUP($B270,'[1]1718  Exp_Rev Access'!$F$7:$GK$318,$ET$2,FALSE)),"",VLOOKUP($B270,'[1]1718  Exp_Rev Access'!$F$7:$GK$318,$ET$2,FALSE))</f>
        <v>0</v>
      </c>
      <c r="EU270" s="90">
        <f>IF(ISNA(VLOOKUP($B270,'[1]1718  Exp_Rev Access'!$F$7:$GK$318,$EU$2,FALSE)),"",VLOOKUP($B270,'[1]1718  Exp_Rev Access'!$F$7:$GK$318,$EU$2,FALSE))</f>
        <v>0</v>
      </c>
      <c r="EV270" s="90">
        <f>IF(ISNA(VLOOKUP($B270,'[1]1718  Exp_Rev Access'!$F$7:$GK$318,$EV$2,FALSE)),"",VLOOKUP($B270,'[1]1718  Exp_Rev Access'!$F$7:$GK$318,$EV$2,FALSE))</f>
        <v>195985.7</v>
      </c>
      <c r="EW270" s="90">
        <f>IF(ISNA(VLOOKUP($B270,'[1]1718  Exp_Rev Access'!$F$7:$GK$318,$EW$2,FALSE)),"",VLOOKUP($B270,'[1]1718  Exp_Rev Access'!$F$7:$GK$318,$EW$2,FALSE))</f>
        <v>0</v>
      </c>
      <c r="EX270" s="90">
        <f>IF(ISNA(VLOOKUP($B270,'[1]1718  Exp_Rev Access'!$F$7:$GK$318,$EX$2,FALSE)),"",VLOOKUP($B270,'[1]1718  Exp_Rev Access'!$F$7:$GK$318,$EX$2,FALSE))</f>
        <v>0</v>
      </c>
      <c r="EY270" s="90">
        <f>IF(ISNA(VLOOKUP($B270,'[1]1718  Exp_Rev Access'!$F$7:$GK$318,$EY$2,FALSE)),"",VLOOKUP($B270,'[1]1718  Exp_Rev Access'!$F$7:$GK$318,$EY$2,FALSE))</f>
        <v>0</v>
      </c>
      <c r="EZ270" s="90">
        <f>IF(ISNA(VLOOKUP($B270,'[1]1718  Exp_Rev Access'!$F$7:$GK$318,$EZ$2,FALSE)),"",VLOOKUP($B270,'[1]1718  Exp_Rev Access'!$F$7:$GK$318,$EZ$2,FALSE))</f>
        <v>0</v>
      </c>
      <c r="FA270" s="90">
        <f>IF(ISNA(VLOOKUP($B270,'[1]1718  Exp_Rev Access'!$F$7:$GK$318,$FA$2,FALSE)),"",VLOOKUP($B270,'[1]1718  Exp_Rev Access'!$F$7:$GK$318,$FA$2,FALSE))</f>
        <v>0</v>
      </c>
      <c r="FB270" s="90">
        <f>IF(ISNA(VLOOKUP($B270,'[1]1718  Exp_Rev Access'!$F$7:$GK$318,$FB$2,FALSE)),"",VLOOKUP($B270,'[1]1718  Exp_Rev Access'!$F$7:$GK$318,$FB$2,FALSE))</f>
        <v>0</v>
      </c>
      <c r="FC270" s="90">
        <f>IF(ISNA(VLOOKUP($B270,'[1]1718  Exp_Rev Access'!$F$7:$GK$318,$FC$2,FALSE)),"",VLOOKUP($B270,'[1]1718  Exp_Rev Access'!$F$7:$GK$318,$FC$2,FALSE))</f>
        <v>0</v>
      </c>
      <c r="FD270" s="90">
        <f>IF(ISNA(VLOOKUP($B270,'[1]1718  Exp_Rev Access'!$F$7:$GK$318,$FD$2,FALSE)),"",VLOOKUP($B270,'[1]1718  Exp_Rev Access'!$F$7:$GK$318,$FD$2,FALSE))</f>
        <v>0</v>
      </c>
      <c r="FE270" s="90">
        <f>IF(ISNA(VLOOKUP($B270,'[1]1718  Exp_Rev Access'!$F$7:$GK$318,$FE$2,FALSE)),"",VLOOKUP($B270,'[1]1718  Exp_Rev Access'!$F$7:$GK$318,$FE$2,FALSE))</f>
        <v>0</v>
      </c>
      <c r="FF270" s="90">
        <f>IF(ISNA(VLOOKUP($B270,'[1]1718  Exp_Rev Access'!$F$7:$GK$318,$FF$2,FALSE)),"",VLOOKUP($B270,'[1]1718  Exp_Rev Access'!$F$7:$GK$318,$FF$2,FALSE))</f>
        <v>0</v>
      </c>
      <c r="FG270" s="90">
        <f>IF(ISNA(VLOOKUP($B270,'[1]1718  Exp_Rev Access'!$F$7:$GK$318,$FG$2,FALSE)),"",VLOOKUP($B270,'[1]1718  Exp_Rev Access'!$F$7:$GK$318,$FG$2,FALSE))</f>
        <v>0</v>
      </c>
      <c r="FH270" s="90">
        <f>IF(ISNA(VLOOKUP($B270,'[1]1718  Exp_Rev Access'!$F$7:$GK$318,$FH$2,FALSE)),"",VLOOKUP($B270,'[1]1718  Exp_Rev Access'!$F$7:$GK$318,$FH$2,FALSE))</f>
        <v>0</v>
      </c>
      <c r="FI270" s="90">
        <f>IF(ISNA(VLOOKUP($B270,'[1]1718  Exp_Rev Access'!$F$7:$GK$318,$FI$2,FALSE)),"",VLOOKUP($B270,'[1]1718  Exp_Rev Access'!$F$7:$GK$318,$FI$2,FALSE))</f>
        <v>0</v>
      </c>
      <c r="FJ270" s="90">
        <f>IF(ISNA(VLOOKUP($B270,'[1]1718  Exp_Rev Access'!$F$7:$GK$318,$FJ$2,FALSE)),"",VLOOKUP($B270,'[1]1718  Exp_Rev Access'!$F$7:$GK$318,$FJ$2,FALSE))</f>
        <v>0</v>
      </c>
      <c r="FK270" s="90">
        <f>IF(ISNA(VLOOKUP($B270,'[1]1718  Exp_Rev Access'!$F$7:$GK$318,$FK$2,FALSE)),"",VLOOKUP($B270,'[1]1718  Exp_Rev Access'!$F$7:$GK$318,$FK$2,FALSE))</f>
        <v>0</v>
      </c>
      <c r="FL270" s="90">
        <f>IF(ISNA(VLOOKUP($B270,'[1]1718  Exp_Rev Access'!$F$7:$GK$318,$FL$2,FALSE)),"",VLOOKUP($B270,'[1]1718  Exp_Rev Access'!$F$7:$GK$318,$FL$2,FALSE))</f>
        <v>0</v>
      </c>
      <c r="FM270" s="90">
        <f>IF(ISNA(VLOOKUP($B270,'[1]1718  Exp_Rev Access'!$F$7:$GK$318,$FM$2,FALSE)),"",VLOOKUP($B270,'[1]1718  Exp_Rev Access'!$F$7:$GK$318,$FM$2,FALSE))</f>
        <v>0</v>
      </c>
      <c r="FN270" s="90">
        <f>IF(ISNA(VLOOKUP($B270,'[1]1718  Exp_Rev Access'!$F$7:$GK$318,$FN$2,FALSE)),"",VLOOKUP($B270,'[1]1718  Exp_Rev Access'!$F$7:$GK$318,$FN$2,FALSE))</f>
        <v>0</v>
      </c>
      <c r="FO270" s="90">
        <f>IF(ISNA(VLOOKUP($B270,'[1]1718  Exp_Rev Access'!$F$7:$GK$318,$FO$2,FALSE)),"",VLOOKUP($B270,'[1]1718  Exp_Rev Access'!$F$7:$GK$318,$FO$2,FALSE))</f>
        <v>0</v>
      </c>
      <c r="FP270" s="90">
        <f>IF(ISNA(VLOOKUP($B270,'[1]1718  Exp_Rev Access'!$F$7:$GK$318,$FP$2,FALSE)),"",VLOOKUP($B270,'[1]1718  Exp_Rev Access'!$F$7:$GK$318,$FP$2,FALSE))</f>
        <v>0</v>
      </c>
      <c r="FQ270" s="90">
        <f>IF(ISNA(VLOOKUP($B270,'[1]1718  Exp_Rev Access'!$F$7:$GK$318,$FQ$2,FALSE)),"",VLOOKUP($B270,'[1]1718  Exp_Rev Access'!$F$7:$GK$318,$FQ$2,FALSE))</f>
        <v>0</v>
      </c>
      <c r="FR270" s="90">
        <f>IF(ISNA(VLOOKUP($B270,'[1]1718  Exp_Rev Access'!$F$7:$GK$318,$FR$2,FALSE)),"",VLOOKUP($B270,'[1]1718  Exp_Rev Access'!$F$7:$GK$318,$FR$2,FALSE))</f>
        <v>519819.45</v>
      </c>
      <c r="FS270" s="56">
        <f t="shared" si="759"/>
        <v>11474774.569999998</v>
      </c>
      <c r="FT270" s="92">
        <f t="shared" si="760"/>
        <v>4.0293386125239819E-2</v>
      </c>
      <c r="FU270" s="94">
        <f t="shared" si="761"/>
        <v>485.64389689164864</v>
      </c>
      <c r="FV270" s="95">
        <f>IF(ISNA(VLOOKUP($B270,'[1]1718  Exp_Rev Access'!$F$7:$GK$318,$FV$2,FALSE)),"",VLOOKUP($B270,'[1]1718  Exp_Rev Access'!$F$7:$GK$318,$FV$2,FALSE))</f>
        <v>0</v>
      </c>
      <c r="FW270" s="95">
        <f>IF(ISNA(VLOOKUP($B270,'[1]1718  Exp_Rev Access'!$F$7:$GK$318,$FW$2,FALSE)),"",VLOOKUP($B270,'[1]1718  Exp_Rev Access'!$F$7:$GK$318,$FW$2,FALSE))</f>
        <v>1190643.9099999999</v>
      </c>
      <c r="FX270" s="95">
        <f>IF(ISNA(VLOOKUP($B270,'[1]1718  Exp_Rev Access'!$F$7:$GK$318,$FX$2,FALSE)),"",VLOOKUP($B270,'[1]1718  Exp_Rev Access'!$F$7:$GK$318,$FX$2,FALSE))</f>
        <v>0</v>
      </c>
      <c r="FY270" s="95">
        <f>IF(ISNA(VLOOKUP($B270,'[1]1718  Exp_Rev Access'!$F$7:$GK$318,$FY$2,FALSE)),"",VLOOKUP($B270,'[1]1718  Exp_Rev Access'!$F$7:$GK$318,$FY$2,FALSE))</f>
        <v>0</v>
      </c>
      <c r="FZ270" s="95">
        <f>IF(ISNA(VLOOKUP($B270,'[1]1718  Exp_Rev Access'!$F$7:$GK$318,$FZ$2,FALSE)),"",VLOOKUP($B270,'[1]1718  Exp_Rev Access'!$F$7:$GK$318,$FZ$2,FALSE))</f>
        <v>0</v>
      </c>
      <c r="GA270" s="95">
        <f>IF(ISNA(VLOOKUP($B270,'[1]1718  Exp_Rev Access'!$F$7:$GK$318,$GA$2,FALSE)),"",VLOOKUP($B270,'[1]1718  Exp_Rev Access'!$F$7:$GK$318,$GA$2,FALSE))</f>
        <v>0</v>
      </c>
      <c r="GB270" s="95">
        <f>IF(ISNA(VLOOKUP($B270,'[1]1718  Exp_Rev Access'!$F$7:$GK$318,$GB$2,FALSE)),"",VLOOKUP($B270,'[1]1718  Exp_Rev Access'!$F$7:$GK$318,$GB$2,FALSE))</f>
        <v>0</v>
      </c>
      <c r="GC270" s="95">
        <f>IF(ISNA(VLOOKUP($B270,'[1]1718  Exp_Rev Access'!$F$7:$GK$318,$GC$2,FALSE)),"",VLOOKUP($B270,'[1]1718  Exp_Rev Access'!$F$7:$GK$318,$GC$2,FALSE))</f>
        <v>0</v>
      </c>
      <c r="GD270" s="95">
        <f>IF(ISNA(VLOOKUP($B270,'[1]1718  Exp_Rev Access'!$F$7:$GK$318,$GD$2,FALSE)),"",VLOOKUP($B270,'[1]1718  Exp_Rev Access'!$F$7:$GK$318,$GD$2,FALSE))</f>
        <v>0</v>
      </c>
      <c r="GE270" s="95">
        <f>IF(ISNA(VLOOKUP($B270,'[1]1718  Exp_Rev Access'!$F$7:$GK$318,$GE$2,FALSE)),"",VLOOKUP($B270,'[1]1718  Exp_Rev Access'!$F$7:$GK$318,$GE$2,FALSE))</f>
        <v>0</v>
      </c>
      <c r="GF270" s="95">
        <f>IF(ISNA(VLOOKUP($B270,'[1]1718  Exp_Rev Access'!$F$7:$GK$318,$GF$2,FALSE)),"",VLOOKUP($B270,'[1]1718  Exp_Rev Access'!$F$7:$GK$318,$GF$2,FALSE))</f>
        <v>4248.76</v>
      </c>
      <c r="GG270" s="95">
        <f>IF(ISNA(VLOOKUP($B270,'[1]1718  Exp_Rev Access'!$F$7:$GK$318,$GG$2,FALSE)),"",VLOOKUP($B270,'[1]1718  Exp_Rev Access'!$F$7:$GK$318,$GG$2,FALSE))</f>
        <v>0</v>
      </c>
      <c r="GH270" s="95">
        <f>IF(ISNA(VLOOKUP($B270,'[1]1718  Exp_Rev Access'!$F$7:$GK$318,$GH$2,FALSE)),"",VLOOKUP($B270,'[1]1718  Exp_Rev Access'!$F$7:$GK$318,$GH$2,FALSE))</f>
        <v>0</v>
      </c>
      <c r="GI270" s="95">
        <f>IF(ISNA(VLOOKUP($B270,'[1]1718  Exp_Rev Access'!$F$7:$GK$318,$GI$2,FALSE)),"",VLOOKUP($B270,'[1]1718  Exp_Rev Access'!$F$7:$GK$318,$GI$2,FALSE))</f>
        <v>34096.269999999997</v>
      </c>
      <c r="GJ270" s="95">
        <f>IF(ISNA(VLOOKUP($B270,'[1]1718  Exp_Rev Access'!$F$7:$GK$318,$GJ$2,FALSE)),"",VLOOKUP($B270,'[1]1718  Exp_Rev Access'!$F$7:$GK$318,$GJ$2,FALSE))</f>
        <v>0</v>
      </c>
      <c r="GK270" s="95">
        <f>IF(ISNA(VLOOKUP($B270,'[1]1718  Exp_Rev Access'!$F$7:$GK$318,$GK$2,FALSE)),"",VLOOKUP($B270,'[1]1718  Exp_Rev Access'!$F$7:$GK$318,$GK$2,FALSE))</f>
        <v>8419.58</v>
      </c>
      <c r="GL270" s="95">
        <f>IF(ISNA(VLOOKUP($B270,'[1]1718  Exp_Rev Access'!$F$7:$GK$318,$GL$2,FALSE)),"",VLOOKUP($B270,'[1]1718  Exp_Rev Access'!$F$7:$GK$318,$GL$2,FALSE))</f>
        <v>24979.69</v>
      </c>
      <c r="GM270" s="95">
        <f>IF(ISNA(VLOOKUP($B270,'[1]1718  Exp_Rev Access'!$F$7:$GK$318,$GM$2,FALSE)),"",VLOOKUP($B270,'[1]1718  Exp_Rev Access'!$F$7:$GK$318,$GM$2,FALSE))</f>
        <v>0</v>
      </c>
      <c r="GN270" s="95">
        <f>IF(ISNA(VLOOKUP($B270,'[1]1718  Exp_Rev Access'!$F$7:$GK$318,$GN$2,FALSE)),"",VLOOKUP($B270,'[1]1718  Exp_Rev Access'!$F$7:$GK$318,$GN$2,FALSE))</f>
        <v>0</v>
      </c>
      <c r="GO270" s="95">
        <f>IF(ISNA(VLOOKUP($B270,'[1]1718  Exp_Rev Access'!$F$7:$GK$318,$GO$2,FALSE)),"",VLOOKUP($B270,'[1]1718  Exp_Rev Access'!$F$7:$GK$318,$GO$2,FALSE))</f>
        <v>0</v>
      </c>
      <c r="GP270" s="95">
        <f>IF(ISNA(VLOOKUP($B270,'[1]1718  Exp_Rev Access'!$F$7:$GK$318,$GP$2,FALSE)),"",VLOOKUP($B270,'[1]1718  Exp_Rev Access'!$F$7:$GK$318,$GP$2,FALSE))</f>
        <v>0</v>
      </c>
      <c r="GQ270" s="95">
        <f>IF(ISNA(VLOOKUP($B270,'[1]1718  Exp_Rev Access'!$F$7:$GK$318,$GQ$2,FALSE)),"",VLOOKUP($B270,'[1]1718  Exp_Rev Access'!$F$7:$GK$318,$GQ$2,FALSE))</f>
        <v>45561.07</v>
      </c>
      <c r="GR270" s="95">
        <f>IF(ISNA(VLOOKUP($B270,'[1]1718  Exp_Rev Access'!$F$7:$GK$318,$GR$2,FALSE)),"",VLOOKUP($B270,'[1]1718  Exp_Rev Access'!$F$7:$GK$318,$GR$2,FALSE))</f>
        <v>0</v>
      </c>
      <c r="GS270" s="95">
        <f>IF(ISNA(VLOOKUP($B270,'[1]1718  Exp_Rev Access'!$F$7:$GK$318,$GS$2,FALSE)),"",VLOOKUP($B270,'[1]1718  Exp_Rev Access'!$F$7:$GK$318,$GS$2,FALSE))</f>
        <v>0</v>
      </c>
      <c r="GT270" s="95">
        <f>IF(ISNA(VLOOKUP($B270,'[1]1718  Exp_Rev Access'!$F$7:$GK$318,$GT$2,FALSE)),"",VLOOKUP($B270,'[1]1718  Exp_Rev Access'!$F$7:$GK$318,$GT$2,FALSE))</f>
        <v>0</v>
      </c>
      <c r="GU270" s="56">
        <f t="shared" si="762"/>
        <v>1307949.28</v>
      </c>
      <c r="GV270" s="92">
        <f t="shared" si="763"/>
        <v>4.5928314364496849E-3</v>
      </c>
      <c r="GW270" s="96">
        <f t="shared" si="764"/>
        <v>55.355996878274723</v>
      </c>
    </row>
    <row r="271" spans="1:222" x14ac:dyDescent="0.3">
      <c r="A271" s="73"/>
      <c r="B271" s="109" t="s">
        <v>570</v>
      </c>
      <c r="C271" s="110" t="s">
        <v>571</v>
      </c>
      <c r="D271" s="75">
        <f>IF(ISNA(VLOOKUP($B271,'[1]1718 enrollment_Rev_Exp by size'!$A$7:H604,3,FALSE)),"",VLOOKUP($B271,'[1]1718 enrollment_Rev_Exp by size'!$A$7:$G$350,3,FALSE))</f>
        <v>28963.97</v>
      </c>
      <c r="E271" s="76">
        <f>IF(ISNA(VLOOKUP($B271,'[1]1718 enrollment_Rev_Exp by size'!$A$7:I605,5,FALSE)),"",VLOOKUP($B271,'[1]1718 enrollment_Rev_Exp by size'!$A$7:$G$350,5,FALSE))</f>
        <v>416738210.60000002</v>
      </c>
      <c r="F271" s="70">
        <f t="shared" si="744"/>
        <v>416738210.60000002</v>
      </c>
      <c r="G271" s="70">
        <f t="shared" si="745"/>
        <v>0</v>
      </c>
      <c r="H271" s="90">
        <f>IF(ISNA(VLOOKUP($B271,'[1]1718  Exp_Rev Access'!$F$7:$GK$318,3,FALSE)),"",VLOOKUP($B271,'[1]1718  Exp_Rev Access'!$F$7:$GK$318,3,FALSE))</f>
        <v>86090079.090000004</v>
      </c>
      <c r="I271" s="90">
        <f>IF(ISNA(VLOOKUP($B271,'[1]1718  Exp_Rev Access'!$F$7:$GK$318,4,FALSE)),"",VLOOKUP($B271,'[1]1718  Exp_Rev Access'!$F$7:$GK$318,4,FALSE))</f>
        <v>0</v>
      </c>
      <c r="J271" s="90">
        <f>IF(ISNA(VLOOKUP($B271,'[1]1718  Exp_Rev Access'!$F$7:$GK$318,5,FALSE)),"",VLOOKUP($B271,'[1]1718  Exp_Rev Access'!$F$7:$GK$318,5,FALSE))</f>
        <v>0</v>
      </c>
      <c r="K271" s="90">
        <f>IF(ISNA(VLOOKUP($B271,'[1]1718  Exp_Rev Access'!$F$7:$GK$318,6,FALSE)),"-",VLOOKUP($B271,'[1]1718  Exp_Rev Access'!$F$7:$GK$318,6,FALSE))</f>
        <v>0</v>
      </c>
      <c r="L271" s="90">
        <f>IF(ISNA(VLOOKUP($B271,'[1]1718  Exp_Rev Access'!$F$7:$GK$318,7,FALSE)),"",VLOOKUP($B271,'[1]1718  Exp_Rev Access'!$F$7:$GK$318,7,FALSE))</f>
        <v>0</v>
      </c>
      <c r="M271" s="90">
        <f>IF(ISNA(VLOOKUP($B271,'[1]1718  Exp_Rev Access'!$F$7:$GK$318,8,FALSE)),"",VLOOKUP($B271,'[1]1718  Exp_Rev Access'!$F$7:$GK$318,8,FALSE))</f>
        <v>0</v>
      </c>
      <c r="N271" s="56">
        <f t="shared" si="746"/>
        <v>86090079.090000004</v>
      </c>
      <c r="O271" s="91">
        <f t="shared" si="747"/>
        <v>0.20658071878278589</v>
      </c>
      <c r="P271" s="56">
        <f t="shared" si="748"/>
        <v>2972.316263619939</v>
      </c>
      <c r="Q271" s="90">
        <f>IF(ISNA(VLOOKUP($B271,'[1]1718  Exp_Rev Access'!$F$7:$GK$318,10,FALSE)),"",VLOOKUP($B271,'[1]1718  Exp_Rev Access'!$F$7:$GK$318,10,FALSE))</f>
        <v>1110513.68</v>
      </c>
      <c r="R271" s="90">
        <f>IF(ISNA(VLOOKUP($B271,'[1]1718  Exp_Rev Access'!$F$7:$GK$318,11,FALSE)),"",VLOOKUP($B271,'[1]1718  Exp_Rev Access'!$F$7:$GK$318,11,FALSE))</f>
        <v>0</v>
      </c>
      <c r="S271" s="90">
        <f>IF(ISNA(VLOOKUP($B271,'[1]1718  Exp_Rev Access'!$F$7:$GK$318,12,FALSE)),"",VLOOKUP($B271,'[1]1718  Exp_Rev Access'!$F$7:$GK$318,12,FALSE))</f>
        <v>0</v>
      </c>
      <c r="T271" s="90">
        <f>IF(ISNA(VLOOKUP($B271,'[1]1718  Exp_Rev Access'!$F$7:$GK$318,13,FALSE)),"",VLOOKUP($B271,'[1]1718  Exp_Rev Access'!$F$7:$GK$318,13,FALSE))</f>
        <v>0</v>
      </c>
      <c r="U271" s="90">
        <f>IF(ISNA(VLOOKUP($B271,'[1]1718  Exp_Rev Access'!$F$7:$GK$318,14,FALSE)),"",VLOOKUP($B271,'[1]1718  Exp_Rev Access'!$F$7:$GK$318,14,FALSE))</f>
        <v>0</v>
      </c>
      <c r="V271" s="90">
        <f>IF(ISNA(VLOOKUP($B271,'[1]1718  Exp_Rev Access'!$F$7:$GK$318,15,FALSE)),"",VLOOKUP($B271,'[1]1718  Exp_Rev Access'!$F$7:$GK$318,15,FALSE))</f>
        <v>0</v>
      </c>
      <c r="W271" s="90">
        <f>IF(ISNA(VLOOKUP($B271,'[1]1718  Exp_Rev Access'!$F$7:$GK$318,16,FALSE)),"",VLOOKUP($B271,'[1]1718  Exp_Rev Access'!$F$7:$GK$318,16,FALSE))</f>
        <v>0</v>
      </c>
      <c r="X271" s="90">
        <f>IF(ISNA(VLOOKUP($B271,'[1]1718  Exp_Rev Access'!$F$7:$GK$318,17,FALSE)),"",VLOOKUP($B271,'[1]1718  Exp_Rev Access'!$F$7:$GK$318,17,FALSE))</f>
        <v>0</v>
      </c>
      <c r="Y271" s="90">
        <f>IF(ISNA(VLOOKUP($B271,'[1]1718  Exp_Rev Access'!$F$7:$GK$318,18,FALSE)),"",VLOOKUP($B271,'[1]1718  Exp_Rev Access'!$F$7:$GK$318,18,FALSE))</f>
        <v>556413.47</v>
      </c>
      <c r="Z271" s="90">
        <f>IF(ISNA(VLOOKUP($B271,'[1]1718  Exp_Rev Access'!$F$7:$GK$318,19,FALSE)),"",VLOOKUP($B271,'[1]1718  Exp_Rev Access'!$F$7:$GK$318,19,FALSE))</f>
        <v>37255.03</v>
      </c>
      <c r="AA271" s="90">
        <f>IF(ISNA(VLOOKUP($B271,'[1]1718  Exp_Rev Access'!$F$7:$GK$318,20,FALSE)),"",VLOOKUP($B271,'[1]1718  Exp_Rev Access'!$F$7:$GK$318,20,FALSE))</f>
        <v>0</v>
      </c>
      <c r="AB271" s="90">
        <f>IF(ISNA(VLOOKUP($B271,'[1]1718  Exp_Rev Access'!$F$7:$GK$318,21,FALSE)),"",VLOOKUP($B271,'[1]1718  Exp_Rev Access'!$F$7:$GK$318,21,FALSE))</f>
        <v>0</v>
      </c>
      <c r="AC271" s="90">
        <f>IF(ISNA(VLOOKUP($B271,'[1]1718  Exp_Rev Access'!$F$7:$GK$318,22,FALSE)),"",VLOOKUP($B271,'[1]1718  Exp_Rev Access'!$F$7:$GK$318,22,FALSE))</f>
        <v>0</v>
      </c>
      <c r="AD271" s="90">
        <f>IF(ISNA(VLOOKUP($B271,'[1]1718  Exp_Rev Access'!$F$7:$GK$318,23,FALSE)),"",VLOOKUP($B271,'[1]1718  Exp_Rev Access'!$F$7:$GK$318,23,FALSE))</f>
        <v>1896448.63</v>
      </c>
      <c r="AE271" s="90">
        <f>IF(ISNA(VLOOKUP($B271,'[1]1718  Exp_Rev Access'!$F$7:$GK$318,24,FALSE)),"",VLOOKUP($B271,'[1]1718  Exp_Rev Access'!$F$7:$GK$318,24,FALSE))</f>
        <v>418417.74</v>
      </c>
      <c r="AF271" s="90">
        <f>IF(ISNA(VLOOKUP($B271,'[1]1718  Exp_Rev Access'!$F$7:$GK$318,25,FALSE)),"",VLOOKUP($B271,'[1]1718  Exp_Rev Access'!$F$7:$GK$318,25,FALSE))</f>
        <v>0</v>
      </c>
      <c r="AG271" s="90">
        <f>IF(ISNA(VLOOKUP($B271,'[1]1718  Exp_Rev Access'!$F$7:$GK$318,26,FALSE)),"",VLOOKUP($B271,'[1]1718  Exp_Rev Access'!$F$7:$GK$318,26,FALSE))</f>
        <v>431005.22</v>
      </c>
      <c r="AH271" s="90">
        <f>IF(ISNA(VLOOKUP($B271,'[1]1718  Exp_Rev Access'!$F$7:$GK$318,27,FALSE)),"",VLOOKUP($B271,'[1]1718  Exp_Rev Access'!$F$7:$GK$318,27,FALSE))</f>
        <v>68727.61</v>
      </c>
      <c r="AI271" s="90">
        <f>IF(ISNA(VLOOKUP($B271,'[1]1718  Exp_Rev Access'!$F$7:$GK$318,28,FALSE)),"",VLOOKUP($B271,'[1]1718  Exp_Rev Access'!$F$7:$GK$318,28,FALSE))</f>
        <v>752182.99</v>
      </c>
      <c r="AJ271" s="90">
        <f>IF(ISNA(VLOOKUP($B271,'[1]1718  Exp_Rev Access'!$F$7:$GK$318,29,FALSE)),"",VLOOKUP($B271,'[1]1718  Exp_Rev Access'!$F$7:$GK$318,29,FALSE))</f>
        <v>139850.9</v>
      </c>
      <c r="AK271" s="90">
        <f>IF(ISNA(VLOOKUP($B271,'[1]1718  Exp_Rev Access'!$F$7:$GK$318,30,FALSE)),"",VLOOKUP($B271,'[1]1718  Exp_Rev Access'!$F$7:$GK$318,30,FALSE))</f>
        <v>2440763.5299999998</v>
      </c>
      <c r="AL271" s="90">
        <f>IF(ISNA(VLOOKUP($B271,'[1]1718  Exp_Rev Access'!$F$7:$GK$318,31,FALSE)),"",VLOOKUP($B271,'[1]1718  Exp_Rev Access'!$F$7:$GK$318,31,FALSE))</f>
        <v>65080.35</v>
      </c>
      <c r="AM271" s="56">
        <f t="shared" si="749"/>
        <v>7916659.1500000004</v>
      </c>
      <c r="AN271" s="92">
        <f t="shared" si="750"/>
        <v>1.8996720119813272E-2</v>
      </c>
      <c r="AO271" s="71">
        <f t="shared" si="751"/>
        <v>273.32783282126036</v>
      </c>
      <c r="AP271" s="90">
        <f>IF(ISNA(VLOOKUP($B271,'[1]1718  Exp_Rev Access'!$F$7:$GK$318,33,FALSE)),"",VLOOKUP($B271,'[1]1718  Exp_Rev Access'!$F$7:$GK$318,33,FALSE))</f>
        <v>194827788.25</v>
      </c>
      <c r="AQ271" s="90">
        <f>IF(ISNA(VLOOKUP($B271,'[1]1718  Exp_Rev Access'!$F$7:$GK$318,34,FALSE)),"",VLOOKUP($B271,'[1]1718  Exp_Rev Access'!$F$7:$GK$318,34,FALSE))</f>
        <v>7219952.6900000004</v>
      </c>
      <c r="AR271" s="90">
        <f>IF(ISNA(VLOOKUP($B271,'[1]1718  Exp_Rev Access'!$F$7:$GK$318,35,FALSE)),"",VLOOKUP($B271,'[1]1718  Exp_Rev Access'!$F$7:$GK$318,35,FALSE))</f>
        <v>11048734.359999999</v>
      </c>
      <c r="AS271" s="90">
        <f>IF(ISNA(VLOOKUP($B271,'[1]1718  Exp_Rev Access'!$F$7:$GK$318,36,FALSE)),"",VLOOKUP($B271,'[1]1718  Exp_Rev Access'!$F$7:$GK$318,36,FALSE))</f>
        <v>0</v>
      </c>
      <c r="AT271" s="90">
        <f>IF(ISNA(VLOOKUP($B271,'[1]1718  Exp_Rev Access'!$F$7:$GK$318,37,FALSE)),"",VLOOKUP($B271,'[1]1718  Exp_Rev Access'!$F$7:$GK$318,37,FALSE))</f>
        <v>240</v>
      </c>
      <c r="AU271" s="56">
        <f t="shared" si="752"/>
        <v>213096715.30000001</v>
      </c>
      <c r="AV271" s="93">
        <f t="shared" si="753"/>
        <v>0.51134431611920927</v>
      </c>
      <c r="AW271" s="56">
        <f t="shared" si="754"/>
        <v>7357.30341179058</v>
      </c>
      <c r="AX271" s="90">
        <f>IF(ISNA(VLOOKUP($B271,'[1]1718  Exp_Rev Access'!$F$7:$GK$318,39,FALSE)),"",VLOOKUP($B271,'[1]1718  Exp_Rev Access'!$F$7:$GK$318,39,FALSE))</f>
        <v>174444.56</v>
      </c>
      <c r="AY271" s="90">
        <f>IF(ISNA(VLOOKUP($B271,'[1]1718  Exp_Rev Access'!$F$7:$GK$318,40,FALSE)),"",VLOOKUP($B271,'[1]1718  Exp_Rev Access'!$F$7:$GK$318,40,FALSE))</f>
        <v>29582184.879999999</v>
      </c>
      <c r="AZ271" s="90">
        <f>IF(ISNA(VLOOKUP($B271,'[1]1718  Exp_Rev Access'!$F$7:$GK$318,41,FALSE)),"",VLOOKUP($B271,'[1]1718  Exp_Rev Access'!$F$7:$GK$318,41,FALSE))</f>
        <v>1675471.72</v>
      </c>
      <c r="BA271" s="90">
        <f>IF(ISNA(VLOOKUP($B271,'[1]1718  Exp_Rev Access'!$F$7:$GK$318,42,FALSE)),"",VLOOKUP($B271,'[1]1718  Exp_Rev Access'!$F$7:$GK$318,42,FALSE))</f>
        <v>0</v>
      </c>
      <c r="BB271" s="90">
        <f>IF(ISNA(VLOOKUP($B271,'[1]1718  Exp_Rev Access'!$F$7:$GK$318,43,FALSE)),"",VLOOKUP($B271,'[1]1718  Exp_Rev Access'!$F$7:$GK$318,43,FALSE))</f>
        <v>0</v>
      </c>
      <c r="BC271" s="90">
        <f>IF(ISNA(VLOOKUP($B271,'[1]1718  Exp_Rev Access'!$F$7:$GK$318,44,FALSE)),"",VLOOKUP($B271,'[1]1718  Exp_Rev Access'!$F$7:$GK$318,44,FALSE))</f>
        <v>12950440.84</v>
      </c>
      <c r="BD271" s="90">
        <f>IF(ISNA(VLOOKUP($B271,'[1]1718  Exp_Rev Access'!$F$7:$GK$318,45,FALSE)),"",VLOOKUP($B271,'[1]1718  Exp_Rev Access'!$F$7:$GK$318,45,FALSE))</f>
        <v>439821.07</v>
      </c>
      <c r="BE271" s="90">
        <f>IF(ISNA(VLOOKUP($B271,'[1]1718  Exp_Rev Access'!$F$7:$GK$318,46,FALSE)),"",VLOOKUP($B271,'[1]1718  Exp_Rev Access'!$F$7:$GK$318,46,FALSE))</f>
        <v>3407775.73</v>
      </c>
      <c r="BF271" s="90">
        <f>IF(ISNA(VLOOKUP($B271,'[1]1718  Exp_Rev Access'!$F$7:$GK$318,47,FALSE)),"",VLOOKUP($B271,'[1]1718  Exp_Rev Access'!$F$7:$GK$318,47,FALSE))</f>
        <v>76901.87</v>
      </c>
      <c r="BG271" s="90">
        <f>IF(ISNA(VLOOKUP($B271,'[1]1718  Exp_Rev Access'!$F$7:$GK$318,48,FALSE)),"",VLOOKUP($B271,'[1]1718  Exp_Rev Access'!$F$7:$GK$318,48,FALSE))</f>
        <v>3890506.45</v>
      </c>
      <c r="BH271" s="90">
        <f>IF(ISNA(VLOOKUP($B271,'[1]1718  Exp_Rev Access'!$F$7:$GK$318,49,FALSE)),"",VLOOKUP($B271,'[1]1718  Exp_Rev Access'!$F$7:$GK$318,49,FALSE))</f>
        <v>649568.43999999994</v>
      </c>
      <c r="BI271" s="90">
        <f>IF(ISNA(VLOOKUP($B271,'[1]1718  Exp_Rev Access'!$F$7:$GK$318,50,FALSE)),"",VLOOKUP($B271,'[1]1718  Exp_Rev Access'!$F$7:$GK$318,50,FALSE))</f>
        <v>0</v>
      </c>
      <c r="BJ271" s="90">
        <f>IF(ISNA(VLOOKUP($B271,'[1]1718  Exp_Rev Access'!$F$7:$GK$318,51,FALSE)),"",VLOOKUP($B271,'[1]1718  Exp_Rev Access'!$F$7:$GK$318,51,FALSE))</f>
        <v>236315.47</v>
      </c>
      <c r="BK271" s="90">
        <f>IF(ISNA(VLOOKUP($B271,'[1]1718  Exp_Rev Access'!$F$7:$GK$318,52,FALSE)),"",VLOOKUP($B271,'[1]1718  Exp_Rev Access'!$F$7:$GK$318,52,FALSE))</f>
        <v>12273936.43</v>
      </c>
      <c r="BL271" s="90">
        <f>IF(ISNA(VLOOKUP($B271,'[1]1718  Exp_Rev Access'!$F$7:$GK$318,53,FALSE)),"",VLOOKUP($B271,'[1]1718  Exp_Rev Access'!$F$7:$GK$318,53,FALSE))</f>
        <v>0</v>
      </c>
      <c r="BM271" s="90">
        <f>IF(ISNA(VLOOKUP($B271,'[1]1718  Exp_Rev Access'!$F$7:$GK$318,54,FALSE)),"",VLOOKUP($B271,'[1]1718  Exp_Rev Access'!$F$7:$GK$318,54,FALSE))</f>
        <v>0</v>
      </c>
      <c r="BN271" s="90">
        <f>IF(ISNA(VLOOKUP($B271,'[1]1718  Exp_Rev Access'!$F$7:$GK$318,55,FALSE)),"",VLOOKUP($B271,'[1]1718  Exp_Rev Access'!$F$7:$GK$318,55,FALSE))</f>
        <v>0</v>
      </c>
      <c r="BO271" s="90">
        <f>IF(ISNA(VLOOKUP($B271,'[1]1718  Exp_Rev Access'!$F$7:$GK$318,56,FALSE)),"",VLOOKUP($B271,'[1]1718  Exp_Rev Access'!$F$7:$GK$318,56,FALSE))</f>
        <v>0</v>
      </c>
      <c r="BP271" s="90">
        <f>IF(ISNA(VLOOKUP($B271,'[1]1718  Exp_Rev Access'!$F$7:$GK$318,57,FALSE)),"",VLOOKUP($B271,'[1]1718  Exp_Rev Access'!$F$7:$GK$318,57,FALSE))</f>
        <v>0</v>
      </c>
      <c r="BQ271" s="90">
        <f>IF(ISNA(VLOOKUP($B271,'[1]1718  Exp_Rev Access'!$F$7:$GK$318,58,FALSE)),"",VLOOKUP($B271,'[1]1718  Exp_Rev Access'!$F$7:$GK$318,58,FALSE))</f>
        <v>0</v>
      </c>
      <c r="BR271" s="90">
        <f>IF(ISNA(VLOOKUP($B271,'[1]1718  Exp_Rev Access'!$F$7:$GK$318,59,FALSE)),"",VLOOKUP($B271,'[1]1718  Exp_Rev Access'!$F$7:$GK$318,59,FALSE))</f>
        <v>0</v>
      </c>
      <c r="BS271" s="90">
        <f>IF(ISNA(VLOOKUP($B271,'[1]1718  Exp_Rev Access'!$F$7:$GK$318,60,FALSE)),"",VLOOKUP($B271,'[1]1718  Exp_Rev Access'!$F$7:$GK$318,60,FALSE))</f>
        <v>0</v>
      </c>
      <c r="BT271" s="90">
        <f>IF(ISNA(VLOOKUP($B271,'[1]1718  Exp_Rev Access'!$F$7:$GK$318,61,FALSE)),"",VLOOKUP($B271,'[1]1718  Exp_Rev Access'!$F$7:$GK$318,61,FALSE))</f>
        <v>0</v>
      </c>
      <c r="BU271" s="90">
        <f>IF(ISNA(VLOOKUP($B271,'[1]1718  Exp_Rev Access'!$F$7:$GK$318,62,FALSE)),"",VLOOKUP($B271,'[1]1718  Exp_Rev Access'!$F$7:$GK$318,62,FALSE))</f>
        <v>0</v>
      </c>
      <c r="BV271" s="56">
        <f t="shared" si="743"/>
        <v>65357367.459999993</v>
      </c>
      <c r="BW271" s="92">
        <f t="shared" si="755"/>
        <v>0.15683075321051443</v>
      </c>
      <c r="BX271" s="71">
        <f t="shared" si="756"/>
        <v>2256.5058401869628</v>
      </c>
      <c r="BY271" s="90">
        <f>IF(ISNA(VLOOKUP($B271,'[1]1718  Exp_Rev Access'!$F$7:$GK$318,64,FALSE)),"",VLOOKUP($B271,'[1]1718  Exp_Rev Access'!$F$7:$GK$318,64,FALSE))</f>
        <v>309798.77</v>
      </c>
      <c r="BZ271" s="90">
        <f>IF(ISNA(VLOOKUP($B271,'[1]1718  Exp_Rev Access'!$F$7:$GK$318,65,FALSE)),"",VLOOKUP($B271,'[1]1718  Exp_Rev Access'!$F$7:$GK$318,65,FALSE))</f>
        <v>0</v>
      </c>
      <c r="CA271" s="90">
        <f>IF(ISNA(VLOOKUP($B271,'[1]1718  Exp_Rev Access'!$F$7:$GK$318,66,FALSE)),"",VLOOKUP($B271,'[1]1718  Exp_Rev Access'!$F$7:$GK$318,66,FALSE))</f>
        <v>0</v>
      </c>
      <c r="CB271" s="90">
        <f>IF(ISNA(VLOOKUP($B271,'[1]1718  Exp_Rev Access'!$F$7:$GK$318,67,FALSE)),"",VLOOKUP($B271,'[1]1718  Exp_Rev Access'!$F$7:$GK$318,67,FALSE))</f>
        <v>0</v>
      </c>
      <c r="CC271" s="90">
        <f>IF(ISNA(VLOOKUP($B271,'[1]1718  Exp_Rev Access'!$F$7:$GK$318,68,FALSE)),"",VLOOKUP($B271,'[1]1718  Exp_Rev Access'!$F$7:$GK$318,68,FALSE))</f>
        <v>21127.64</v>
      </c>
      <c r="CD271" s="90">
        <f>IF(ISNA(VLOOKUP($B271,'[1]1718  Exp_Rev Access'!$F$7:$GK$318,69,FALSE)),"",VLOOKUP($B271,'[1]1718  Exp_Rev Access'!$F$7:$GK$318,69,FALSE))</f>
        <v>0</v>
      </c>
      <c r="CE271" s="56">
        <f t="shared" si="739"/>
        <v>330926.41000000003</v>
      </c>
      <c r="CF271" s="92">
        <f t="shared" si="757"/>
        <v>7.9408703493626803E-4</v>
      </c>
      <c r="CG271" s="78">
        <f t="shared" si="758"/>
        <v>11.425450654727236</v>
      </c>
      <c r="CH271" s="90">
        <f>IF(ISNA(VLOOKUP($B271,'[1]1718  Exp_Rev Access'!$F$7:$GK$318,$CH$2,FALSE)),"",VLOOKUP($B271,'[1]1718  Exp_Rev Access'!$F$7:$GK$318,$CH$2,FALSE))</f>
        <v>16733.86</v>
      </c>
      <c r="CI271" s="90">
        <f>IF(ISNA(VLOOKUP($B271,'[1]1718  Exp_Rev Access'!$F$7:$GK$318,$CI$2,FALSE)),"",VLOOKUP($B271,'[1]1718  Exp_Rev Access'!$F$7:$GK$318,$CI$2,FALSE))</f>
        <v>0</v>
      </c>
      <c r="CJ271" s="90">
        <f>IF(ISNA(VLOOKUP($B271,'[1]1718  Exp_Rev Access'!$F$7:$GK$318,$CJ$2,FALSE)),"",VLOOKUP($B271,'[1]1718  Exp_Rev Access'!$F$7:$GK$318,$CJ$2,FALSE))</f>
        <v>0</v>
      </c>
      <c r="CK271" s="90">
        <f>IF(ISNA(VLOOKUP($B271,'[1]1718  Exp_Rev Access'!$F$7:$GK$318,$CK$2,FALSE)),"",VLOOKUP($B271,'[1]1718  Exp_Rev Access'!$F$7:$GK$318,$CK$2,FALSE))</f>
        <v>0</v>
      </c>
      <c r="CL271" s="90">
        <f>IF(ISNA(VLOOKUP($B271,'[1]1718  Exp_Rev Access'!$F$7:$GK$318,$CL$2,FALSE)),"",VLOOKUP($B271,'[1]1718  Exp_Rev Access'!$F$7:$GK$318,$CL$2,FALSE))</f>
        <v>0</v>
      </c>
      <c r="CM271" s="90">
        <f>IF(ISNA(VLOOKUP($B271,'[1]1718  Exp_Rev Access'!$F$7:$GK$318,$CM$2,FALSE)),"",VLOOKUP($B271,'[1]1718  Exp_Rev Access'!$F$7:$GK$318,$CM$2,FALSE))</f>
        <v>0</v>
      </c>
      <c r="CN271" s="90">
        <f>IF(ISNA(VLOOKUP($B271,'[1]1718  Exp_Rev Access'!$F$7:$GK$318,$CN$2,FALSE)),"",VLOOKUP($B271,'[1]1718  Exp_Rev Access'!$F$7:$GK$318,$CN$2,FALSE))</f>
        <v>0</v>
      </c>
      <c r="CO271" s="90">
        <f>IF(ISNA(VLOOKUP($B271,'[1]1718  Exp_Rev Access'!$F$7:$GK$318,$CO$2,FALSE)),"",VLOOKUP($B271,'[1]1718  Exp_Rev Access'!$F$7:$GK$318,$CO$2,FALSE))</f>
        <v>0</v>
      </c>
      <c r="CP271" s="90">
        <f>IF(ISNA(VLOOKUP($B271,'[1]1718  Exp_Rev Access'!$F$7:$GK$318,$CP$2,FALSE)),"",VLOOKUP($B271,'[1]1718  Exp_Rev Access'!$F$7:$GK$318,$CP$2,FALSE))</f>
        <v>0</v>
      </c>
      <c r="CQ271" s="90">
        <f>IF(ISNA(VLOOKUP($B271,'[1]1718  Exp_Rev Access'!$F$7:$GK$318,$CQ$2,FALSE)),"",VLOOKUP($B271,'[1]1718  Exp_Rev Access'!$F$7:$GK$318,$CQ$2,FALSE))</f>
        <v>7009596.6399999997</v>
      </c>
      <c r="CR271" s="90">
        <f>IF(ISNA(VLOOKUP($B271,'[1]1718  Exp_Rev Access'!$F$7:$GK$318,$CR$2,FALSE)),"",VLOOKUP($B271,'[1]1718  Exp_Rev Access'!$F$7:$GK$318,$CR$2,FALSE))</f>
        <v>0</v>
      </c>
      <c r="CS271" s="90">
        <f>IF(ISNA(VLOOKUP($B271,'[1]1718  Exp_Rev Access'!$F$7:$GK$318,$CS$2,FALSE)),"",VLOOKUP($B271,'[1]1718  Exp_Rev Access'!$F$7:$GK$318,$CS$2,FALSE))</f>
        <v>262546.59999999998</v>
      </c>
      <c r="CT271" s="90">
        <f>IF(ISNA(VLOOKUP($B271,'[1]1718  Exp_Rev Access'!$F$7:$GK$318,$CT$2,FALSE)),"",VLOOKUP($B271,'[1]1718  Exp_Rev Access'!$F$7:$GK$318,$CT$2,FALSE))</f>
        <v>0</v>
      </c>
      <c r="CU271" s="90">
        <f>IF(ISNA(VLOOKUP($B271,'[1]1718  Exp_Rev Access'!$F$7:$GK$318,$CU$2,FALSE)),"",VLOOKUP($B271,'[1]1718  Exp_Rev Access'!$F$7:$GK$318,$CU$2,FALSE))</f>
        <v>12461697.27</v>
      </c>
      <c r="CV271" s="90">
        <f>IF(ISNA(VLOOKUP($B271,'[1]1718  Exp_Rev Access'!$F$7:$GK$318,$CV$2,FALSE)),"",VLOOKUP($B271,'[1]1718  Exp_Rev Access'!$F$7:$GK$318,$CV$2,FALSE))</f>
        <v>1573183.65</v>
      </c>
      <c r="CW271" s="90">
        <f>IF(ISNA(VLOOKUP($B271,'[1]1718  Exp_Rev Access'!$F$7:$GK$318,$CW$2,FALSE)),"",VLOOKUP($B271,'[1]1718  Exp_Rev Access'!$F$7:$GK$318,$CW$2,FALSE))</f>
        <v>0</v>
      </c>
      <c r="CX271" s="90">
        <f>IF(ISNA(VLOOKUP($B271,'[1]1718  Exp_Rev Access'!$F$7:$GK$318,$CX$2,FALSE)),"",VLOOKUP($B271,'[1]1718  Exp_Rev Access'!$F$7:$GK$318,$CX$2,FALSE))</f>
        <v>0</v>
      </c>
      <c r="CY271" s="90">
        <f>IF(ISNA(VLOOKUP($B271,'[1]1718  Exp_Rev Access'!$F$7:$GK$318,$CY$2,FALSE)),"",VLOOKUP($B271,'[1]1718  Exp_Rev Access'!$F$7:$GK$318,$CY$2,FALSE))</f>
        <v>111797.95</v>
      </c>
      <c r="CZ271" s="90">
        <f>IF(ISNA(VLOOKUP($B271,'[1]1718  Exp_Rev Access'!$F$7:$GK$318,$CZ$2,FALSE)),"",VLOOKUP($B271,'[1]1718  Exp_Rev Access'!$F$7:$GK$318,$CZ$2,FALSE))</f>
        <v>0</v>
      </c>
      <c r="DA271" s="90">
        <f>IF(ISNA(VLOOKUP($B271,'[1]1718  Exp_Rev Access'!$F$7:$GK$318,$DA$2,FALSE)),"",VLOOKUP($B271,'[1]1718  Exp_Rev Access'!$F$7:$GK$318,$DA$2,FALSE))</f>
        <v>0</v>
      </c>
      <c r="DB271" s="90">
        <f>IF(ISNA(VLOOKUP($B271,'[1]1718  Exp_Rev Access'!$F$7:$GK$318,$DB$2,FALSE)),"",VLOOKUP($B271,'[1]1718  Exp_Rev Access'!$F$7:$GK$318,$DB$2,FALSE))</f>
        <v>548486.43000000005</v>
      </c>
      <c r="DC271" s="90">
        <f>IF(ISNA(VLOOKUP($B271,'[1]1718  Exp_Rev Access'!$F$7:$GK$318,$DC$2,FALSE)),"",VLOOKUP($B271,'[1]1718  Exp_Rev Access'!$F$7:$GK$318,$DC$2,FALSE))</f>
        <v>0</v>
      </c>
      <c r="DD271" s="90">
        <f>IF(ISNA(VLOOKUP($B271,'[1]1718  Exp_Rev Access'!$F$7:$GK$318,$DD$2,FALSE)),"",VLOOKUP($B271,'[1]1718  Exp_Rev Access'!$F$7:$GK$318,$DD$2,FALSE))</f>
        <v>0</v>
      </c>
      <c r="DE271" s="90">
        <f>IF(ISNA(VLOOKUP($B271,'[1]1718  Exp_Rev Access'!$F$7:$GK$318,$DE$2,FALSE)),"",VLOOKUP($B271,'[1]1718  Exp_Rev Access'!$F$7:$GK$318,$DE$2,FALSE))</f>
        <v>0</v>
      </c>
      <c r="DF271" s="90">
        <f>IF(ISNA(VLOOKUP($B271,'[1]1718  Exp_Rev Access'!$F$7:$GK$318,$DF$2,FALSE)),"",VLOOKUP($B271,'[1]1718  Exp_Rev Access'!$F$7:$GK$318,$DF$2,FALSE))</f>
        <v>0</v>
      </c>
      <c r="DG271" s="90">
        <f>IF(ISNA(VLOOKUP($B271,'[1]1718  Exp_Rev Access'!$F$7:$GK$318,$DG$2,FALSE)),"",VLOOKUP($B271,'[1]1718  Exp_Rev Access'!$F$7:$GK$318,$DG$2,FALSE))</f>
        <v>24913.89</v>
      </c>
      <c r="DH271" s="90">
        <f>IF(ISNA(VLOOKUP($B271,'[1]1718  Exp_Rev Access'!$F$7:$GK$318,$DH$2,FALSE)),"",VLOOKUP($B271,'[1]1718  Exp_Rev Access'!$F$7:$GK$318,$DH$2,FALSE))</f>
        <v>115217.2</v>
      </c>
      <c r="DI271" s="90">
        <f>IF(ISNA(VLOOKUP($B271,'[1]1718  Exp_Rev Access'!$F$7:$GK$318,$DI$2,FALSE)),"",VLOOKUP($B271,'[1]1718  Exp_Rev Access'!$F$7:$GK$318,$DI$2,FALSE))</f>
        <v>8969579.5800000001</v>
      </c>
      <c r="DJ271" s="90">
        <f>IF(ISNA(VLOOKUP($B271,'[1]1718  Exp_Rev Access'!$F$7:$GK$318,$DJ$2,FALSE)),"",VLOOKUP($B271,'[1]1718  Exp_Rev Access'!$F$7:$GK$318,$DJ$2,FALSE))</f>
        <v>0</v>
      </c>
      <c r="DK271" s="90">
        <f>IF(ISNA(VLOOKUP($B271,'[1]1718  Exp_Rev Access'!$F$7:$GK$318,$DK$2,FALSE)),"",VLOOKUP($B271,'[1]1718  Exp_Rev Access'!$F$7:$GK$318,$DK$2,FALSE))</f>
        <v>0</v>
      </c>
      <c r="DL271" s="90">
        <f>IF(ISNA(VLOOKUP($B271,'[1]1718  Exp_Rev Access'!$F$7:$GK$318,$DL$2,FALSE)),"",VLOOKUP($B271,'[1]1718  Exp_Rev Access'!$F$7:$GK$318,$DL$2,FALSE))</f>
        <v>0</v>
      </c>
      <c r="DM271" s="90">
        <f>IF(ISNA(VLOOKUP($B271,'[1]1718  Exp_Rev Access'!$F$7:$GK$318,$DM$2,FALSE)),"",VLOOKUP($B271,'[1]1718  Exp_Rev Access'!$F$7:$GK$318,$DM$2,FALSE))</f>
        <v>0</v>
      </c>
      <c r="DN271" s="90">
        <f>IF(ISNA(VLOOKUP($B271,'[1]1718  Exp_Rev Access'!$F$7:$GK$318,$DN$2,FALSE)),"",VLOOKUP($B271,'[1]1718  Exp_Rev Access'!$F$7:$GK$318,$DN$2,FALSE))</f>
        <v>0</v>
      </c>
      <c r="DO271" s="90">
        <f>IF(ISNA(VLOOKUP($B271,'[1]1718  Exp_Rev Access'!$F$7:$GK$318,$DO$2,FALSE)),"",VLOOKUP($B271,'[1]1718  Exp_Rev Access'!$F$7:$GK$318,$DO$2,FALSE))</f>
        <v>0</v>
      </c>
      <c r="DP271" s="90">
        <f>IF(ISNA(VLOOKUP($B271,'[1]1718  Exp_Rev Access'!$F$7:$GK$318,$DP$2,FALSE)),"",VLOOKUP($B271,'[1]1718  Exp_Rev Access'!$F$7:$GK$318,$DP$2,FALSE))</f>
        <v>0</v>
      </c>
      <c r="DQ271" s="90">
        <f>IF(ISNA(VLOOKUP($B271,'[1]1718  Exp_Rev Access'!$F$7:$GK$318,$DQ$2,FALSE)),"",VLOOKUP($B271,'[1]1718  Exp_Rev Access'!$F$7:$GK$318,$DQ$2,FALSE))</f>
        <v>0</v>
      </c>
      <c r="DR271" s="90">
        <f>IF(ISNA(VLOOKUP($B271,'[1]1718  Exp_Rev Access'!$F$7:$GK$318,$DR$2,FALSE)),"",VLOOKUP($B271,'[1]1718  Exp_Rev Access'!$F$7:$GK$318,$DR$2,FALSE))</f>
        <v>0</v>
      </c>
      <c r="DS271" s="90">
        <f>IF(ISNA(VLOOKUP($B271,'[1]1718  Exp_Rev Access'!$F$7:$GK$318,$DS$2,FALSE)),"",VLOOKUP($B271,'[1]1718  Exp_Rev Access'!$F$7:$GK$318,$DS$2,FALSE))</f>
        <v>0</v>
      </c>
      <c r="DT271" s="90">
        <f>IF(ISNA(VLOOKUP($B271,'[1]1718  Exp_Rev Access'!$F$7:$GK$318,$DT$2,FALSE)),"",VLOOKUP($B271,'[1]1718  Exp_Rev Access'!$F$7:$GK$318,$DT$2,FALSE))</f>
        <v>0</v>
      </c>
      <c r="DU271" s="90">
        <f>IF(ISNA(VLOOKUP($B271,'[1]1718  Exp_Rev Access'!$F$7:$GK$318,$DU$2,FALSE)),"",VLOOKUP($B271,'[1]1718  Exp_Rev Access'!$F$7:$GK$318,$DU$2,FALSE))</f>
        <v>0</v>
      </c>
      <c r="DV271" s="90">
        <f>IF(ISNA(VLOOKUP($B271,'[1]1718  Exp_Rev Access'!$F$7:$GK$318,$DV$2,FALSE)),"",VLOOKUP($B271,'[1]1718  Exp_Rev Access'!$F$7:$GK$318,$DV$2,FALSE))</f>
        <v>0</v>
      </c>
      <c r="DW271" s="90">
        <f>IF(ISNA(VLOOKUP($B271,'[1]1718  Exp_Rev Access'!$F$7:$GK$318,$DW$2,FALSE)),"",VLOOKUP($B271,'[1]1718  Exp_Rev Access'!$F$7:$GK$318,$DW$2,FALSE))</f>
        <v>0</v>
      </c>
      <c r="DX271" s="90">
        <f>IF(ISNA(VLOOKUP($B271,'[1]1718  Exp_Rev Access'!$F$7:$GK$318,$DX$2,FALSE)),"",VLOOKUP($B271,'[1]1718  Exp_Rev Access'!$F$7:$GK$318,$DX$2,FALSE))</f>
        <v>0</v>
      </c>
      <c r="DY271" s="90">
        <f>IF(ISNA(VLOOKUP($B271,'[1]1718  Exp_Rev Access'!$F$7:$GK$318,$DY$2,FALSE)),"",VLOOKUP($B271,'[1]1718  Exp_Rev Access'!$F$7:$GK$318,$DY$2,FALSE))</f>
        <v>0</v>
      </c>
      <c r="DZ271" s="90">
        <f>IF(ISNA(VLOOKUP($B271,'[1]1718  Exp_Rev Access'!$F$7:$GK$318,$DZ$2,FALSE)),"",VLOOKUP($B271,'[1]1718  Exp_Rev Access'!$F$7:$GK$318,$DZ$2,FALSE))</f>
        <v>0</v>
      </c>
      <c r="EA271" s="90">
        <f>IF(ISNA(VLOOKUP($B271,'[1]1718  Exp_Rev Access'!$F$7:$GK$318,$EA$2,FALSE)),"",VLOOKUP($B271,'[1]1718  Exp_Rev Access'!$F$7:$GK$318,$EA$2,FALSE))</f>
        <v>0</v>
      </c>
      <c r="EB271" s="90">
        <f>IF(ISNA(VLOOKUP($B271,'[1]1718  Exp_Rev Access'!$F$7:$GK$318,$EB$2,FALSE)),"",VLOOKUP($B271,'[1]1718  Exp_Rev Access'!$F$7:$GK$318,$EB$2,FALSE))</f>
        <v>0</v>
      </c>
      <c r="EC271" s="90">
        <f>IF(ISNA(VLOOKUP($B271,'[1]1718  Exp_Rev Access'!$F$7:$GK$318,$EC$2,FALSE)),"",VLOOKUP($B271,'[1]1718  Exp_Rev Access'!$F$7:$GK$318,$EC$2,FALSE))</f>
        <v>5823203.9800000004</v>
      </c>
      <c r="ED271" s="90">
        <f>IF(ISNA(VLOOKUP($B271,'[1]1718  Exp_Rev Access'!$F$7:$GK$318,$ED$2,FALSE)),"",VLOOKUP($B271,'[1]1718  Exp_Rev Access'!$F$7:$GK$318,$ED$2,FALSE))</f>
        <v>0</v>
      </c>
      <c r="EE271" s="90">
        <f>IF(ISNA(VLOOKUP($B271,'[1]1718  Exp_Rev Access'!$F$7:$GK$318,$EE$2,FALSE)),"",VLOOKUP($B271,'[1]1718  Exp_Rev Access'!$F$7:$GK$318,$EE$2,FALSE))</f>
        <v>0</v>
      </c>
      <c r="EF271" s="90">
        <f>IF(ISNA(VLOOKUP($B271,'[1]1718  Exp_Rev Access'!$F$7:$GK$318,$EF$2,FALSE)),"",VLOOKUP($B271,'[1]1718  Exp_Rev Access'!$F$7:$GK$318,$EF$2,FALSE))</f>
        <v>0</v>
      </c>
      <c r="EG271" s="90">
        <f>IF(ISNA(VLOOKUP($B271,'[1]1718  Exp_Rev Access'!$F$7:$GK$318,$EG$2,FALSE)),"",VLOOKUP($B271,'[1]1718  Exp_Rev Access'!$F$7:$GK$318,$EG$2,FALSE))</f>
        <v>175120.04</v>
      </c>
      <c r="EH271" s="90">
        <f>IF(ISNA(VLOOKUP($B271,'[1]1718  Exp_Rev Access'!$F$7:$GK$318,$EH$2,FALSE)),"",VLOOKUP($B271,'[1]1718  Exp_Rev Access'!$F$7:$GK$318,$EH$2,FALSE))</f>
        <v>0</v>
      </c>
      <c r="EI271" s="90">
        <f>IF(ISNA(VLOOKUP($B271,'[1]1718  Exp_Rev Access'!$F$7:$GK$318,$EI$2,FALSE)),"",VLOOKUP($B271,'[1]1718  Exp_Rev Access'!$F$7:$GK$318,$EI$2,FALSE))</f>
        <v>0</v>
      </c>
      <c r="EJ271" s="90">
        <f>IF(ISNA(VLOOKUP($B271,'[1]1718  Exp_Rev Access'!$F$7:$GK$318,$EJ$2,FALSE)),"",VLOOKUP($B271,'[1]1718  Exp_Rev Access'!$F$7:$GK$318,$EJ$2,FALSE))</f>
        <v>0</v>
      </c>
      <c r="EK271" s="90">
        <f>IF(ISNA(VLOOKUP($B271,'[1]1718  Exp_Rev Access'!$F$7:$GK$318,$EK$2,FALSE)),"",VLOOKUP($B271,'[1]1718  Exp_Rev Access'!$F$7:$GK$318,$EK$2,FALSE))</f>
        <v>0</v>
      </c>
      <c r="EL271" s="90">
        <f>IF(ISNA(VLOOKUP($B271,'[1]1718  Exp_Rev Access'!$F$7:$GK$318,$EL$2,FALSE)),"",VLOOKUP($B271,'[1]1718  Exp_Rev Access'!$F$7:$GK$318,$EL$2,FALSE))</f>
        <v>0</v>
      </c>
      <c r="EM271" s="90">
        <f>IF(ISNA(VLOOKUP($B271,'[1]1718  Exp_Rev Access'!$F$7:$GK$318,$EM$2,FALSE)),"",VLOOKUP($B271,'[1]1718  Exp_Rev Access'!$F$7:$GK$318,$EM$2,FALSE))</f>
        <v>0</v>
      </c>
      <c r="EN271" s="90">
        <f>IF(ISNA(VLOOKUP($B271,'[1]1718  Exp_Rev Access'!$F$7:$GK$318,$EN$2,FALSE)),"",VLOOKUP($B271,'[1]1718  Exp_Rev Access'!$F$7:$GK$318,$EN$2,FALSE))</f>
        <v>0</v>
      </c>
      <c r="EO271" s="90">
        <f>IF(ISNA(VLOOKUP($B271,'[1]1718  Exp_Rev Access'!$F$7:$GK$318,$EO$2,FALSE)),"",VLOOKUP($B271,'[1]1718  Exp_Rev Access'!$F$7:$GK$318,$EO$2,FALSE))</f>
        <v>0</v>
      </c>
      <c r="EP271" s="90">
        <f>IF(ISNA(VLOOKUP($B271,'[1]1718  Exp_Rev Access'!$F$7:$GK$318,$EP$2,FALSE)),"",VLOOKUP($B271,'[1]1718  Exp_Rev Access'!$F$7:$GK$318,$EP$2,FALSE))</f>
        <v>0</v>
      </c>
      <c r="EQ271" s="90">
        <f>IF(ISNA(VLOOKUP($B271,'[1]1718  Exp_Rev Access'!$F$7:$GK$318,$EQ$2,FALSE)),"",VLOOKUP($B271,'[1]1718  Exp_Rev Access'!$F$7:$GK$318,$EQ$2,FALSE))</f>
        <v>0</v>
      </c>
      <c r="ER271" s="90">
        <f>IF(ISNA(VLOOKUP($B271,'[1]1718  Exp_Rev Access'!$F$7:$GK$318,$ER$2,FALSE)),"",VLOOKUP($B271,'[1]1718  Exp_Rev Access'!$F$7:$GK$318,$ER$2,FALSE))</f>
        <v>0</v>
      </c>
      <c r="ES271" s="90">
        <f>IF(ISNA(VLOOKUP($B271,'[1]1718  Exp_Rev Access'!$F$7:$GK$318,$ES$2,FALSE)),"",VLOOKUP($B271,'[1]1718  Exp_Rev Access'!$F$7:$GK$318,$ES$2,FALSE))</f>
        <v>0</v>
      </c>
      <c r="ET271" s="90">
        <f>IF(ISNA(VLOOKUP($B271,'[1]1718  Exp_Rev Access'!$F$7:$GK$318,$ET$2,FALSE)),"",VLOOKUP($B271,'[1]1718  Exp_Rev Access'!$F$7:$GK$318,$ET$2,FALSE))</f>
        <v>0</v>
      </c>
      <c r="EU271" s="90">
        <f>IF(ISNA(VLOOKUP($B271,'[1]1718  Exp_Rev Access'!$F$7:$GK$318,$EU$2,FALSE)),"",VLOOKUP($B271,'[1]1718  Exp_Rev Access'!$F$7:$GK$318,$EU$2,FALSE))</f>
        <v>0</v>
      </c>
      <c r="EV271" s="90">
        <f>IF(ISNA(VLOOKUP($B271,'[1]1718  Exp_Rev Access'!$F$7:$GK$318,$EV$2,FALSE)),"",VLOOKUP($B271,'[1]1718  Exp_Rev Access'!$F$7:$GK$318,$EV$2,FALSE))</f>
        <v>119316.76</v>
      </c>
      <c r="EW271" s="90">
        <f>IF(ISNA(VLOOKUP($B271,'[1]1718  Exp_Rev Access'!$F$7:$GK$318,$EW$2,FALSE)),"",VLOOKUP($B271,'[1]1718  Exp_Rev Access'!$F$7:$GK$318,$EW$2,FALSE))</f>
        <v>0</v>
      </c>
      <c r="EX271" s="90">
        <f>IF(ISNA(VLOOKUP($B271,'[1]1718  Exp_Rev Access'!$F$7:$GK$318,$EX$2,FALSE)),"",VLOOKUP($B271,'[1]1718  Exp_Rev Access'!$F$7:$GK$318,$EX$2,FALSE))</f>
        <v>0</v>
      </c>
      <c r="EY271" s="90">
        <f>IF(ISNA(VLOOKUP($B271,'[1]1718  Exp_Rev Access'!$F$7:$GK$318,$EY$2,FALSE)),"",VLOOKUP($B271,'[1]1718  Exp_Rev Access'!$F$7:$GK$318,$EY$2,FALSE))</f>
        <v>0</v>
      </c>
      <c r="EZ271" s="90">
        <f>IF(ISNA(VLOOKUP($B271,'[1]1718  Exp_Rev Access'!$F$7:$GK$318,$EZ$2,FALSE)),"",VLOOKUP($B271,'[1]1718  Exp_Rev Access'!$F$7:$GK$318,$EZ$2,FALSE))</f>
        <v>0</v>
      </c>
      <c r="FA271" s="90">
        <f>IF(ISNA(VLOOKUP($B271,'[1]1718  Exp_Rev Access'!$F$7:$GK$318,$FA$2,FALSE)),"",VLOOKUP($B271,'[1]1718  Exp_Rev Access'!$F$7:$GK$318,$FA$2,FALSE))</f>
        <v>0</v>
      </c>
      <c r="FB271" s="90">
        <f>IF(ISNA(VLOOKUP($B271,'[1]1718  Exp_Rev Access'!$F$7:$GK$318,$FB$2,FALSE)),"",VLOOKUP($B271,'[1]1718  Exp_Rev Access'!$F$7:$GK$318,$FB$2,FALSE))</f>
        <v>0</v>
      </c>
      <c r="FC271" s="90">
        <f>IF(ISNA(VLOOKUP($B271,'[1]1718  Exp_Rev Access'!$F$7:$GK$318,$FC$2,FALSE)),"",VLOOKUP($B271,'[1]1718  Exp_Rev Access'!$F$7:$GK$318,$FC$2,FALSE))</f>
        <v>0</v>
      </c>
      <c r="FD271" s="90">
        <f>IF(ISNA(VLOOKUP($B271,'[1]1718  Exp_Rev Access'!$F$7:$GK$318,$FD$2,FALSE)),"",VLOOKUP($B271,'[1]1718  Exp_Rev Access'!$F$7:$GK$318,$FD$2,FALSE))</f>
        <v>0</v>
      </c>
      <c r="FE271" s="90">
        <f>IF(ISNA(VLOOKUP($B271,'[1]1718  Exp_Rev Access'!$F$7:$GK$318,$FE$2,FALSE)),"",VLOOKUP($B271,'[1]1718  Exp_Rev Access'!$F$7:$GK$318,$FE$2,FALSE))</f>
        <v>0</v>
      </c>
      <c r="FF271" s="90">
        <f>IF(ISNA(VLOOKUP($B271,'[1]1718  Exp_Rev Access'!$F$7:$GK$318,$FF$2,FALSE)),"",VLOOKUP($B271,'[1]1718  Exp_Rev Access'!$F$7:$GK$318,$FF$2,FALSE))</f>
        <v>0</v>
      </c>
      <c r="FG271" s="90">
        <f>IF(ISNA(VLOOKUP($B271,'[1]1718  Exp_Rev Access'!$F$7:$GK$318,$FG$2,FALSE)),"",VLOOKUP($B271,'[1]1718  Exp_Rev Access'!$F$7:$GK$318,$FG$2,FALSE))</f>
        <v>0</v>
      </c>
      <c r="FH271" s="90">
        <f>IF(ISNA(VLOOKUP($B271,'[1]1718  Exp_Rev Access'!$F$7:$GK$318,$FH$2,FALSE)),"",VLOOKUP($B271,'[1]1718  Exp_Rev Access'!$F$7:$GK$318,$FH$2,FALSE))</f>
        <v>0</v>
      </c>
      <c r="FI271" s="90">
        <f>IF(ISNA(VLOOKUP($B271,'[1]1718  Exp_Rev Access'!$F$7:$GK$318,$FI$2,FALSE)),"",VLOOKUP($B271,'[1]1718  Exp_Rev Access'!$F$7:$GK$318,$FI$2,FALSE))</f>
        <v>0</v>
      </c>
      <c r="FJ271" s="90">
        <f>IF(ISNA(VLOOKUP($B271,'[1]1718  Exp_Rev Access'!$F$7:$GK$318,$FJ$2,FALSE)),"",VLOOKUP($B271,'[1]1718  Exp_Rev Access'!$F$7:$GK$318,$FJ$2,FALSE))</f>
        <v>0</v>
      </c>
      <c r="FK271" s="90">
        <f>IF(ISNA(VLOOKUP($B271,'[1]1718  Exp_Rev Access'!$F$7:$GK$318,$FK$2,FALSE)),"",VLOOKUP($B271,'[1]1718  Exp_Rev Access'!$F$7:$GK$318,$FK$2,FALSE))</f>
        <v>0</v>
      </c>
      <c r="FL271" s="90">
        <f>IF(ISNA(VLOOKUP($B271,'[1]1718  Exp_Rev Access'!$F$7:$GK$318,$FL$2,FALSE)),"",VLOOKUP($B271,'[1]1718  Exp_Rev Access'!$F$7:$GK$318,$FL$2,FALSE))</f>
        <v>0</v>
      </c>
      <c r="FM271" s="90">
        <f>IF(ISNA(VLOOKUP($B271,'[1]1718  Exp_Rev Access'!$F$7:$GK$318,$FM$2,FALSE)),"",VLOOKUP($B271,'[1]1718  Exp_Rev Access'!$F$7:$GK$318,$FM$2,FALSE))</f>
        <v>0</v>
      </c>
      <c r="FN271" s="90">
        <f>IF(ISNA(VLOOKUP($B271,'[1]1718  Exp_Rev Access'!$F$7:$GK$318,$FN$2,FALSE)),"",VLOOKUP($B271,'[1]1718  Exp_Rev Access'!$F$7:$GK$318,$FN$2,FALSE))</f>
        <v>0</v>
      </c>
      <c r="FO271" s="90">
        <f>IF(ISNA(VLOOKUP($B271,'[1]1718  Exp_Rev Access'!$F$7:$GK$318,$FO$2,FALSE)),"",VLOOKUP($B271,'[1]1718  Exp_Rev Access'!$F$7:$GK$318,$FO$2,FALSE))</f>
        <v>0</v>
      </c>
      <c r="FP271" s="90">
        <f>IF(ISNA(VLOOKUP($B271,'[1]1718  Exp_Rev Access'!$F$7:$GK$318,$FP$2,FALSE)),"",VLOOKUP($B271,'[1]1718  Exp_Rev Access'!$F$7:$GK$318,$FP$2,FALSE))</f>
        <v>0</v>
      </c>
      <c r="FQ271" s="90">
        <f>IF(ISNA(VLOOKUP($B271,'[1]1718  Exp_Rev Access'!$F$7:$GK$318,$FQ$2,FALSE)),"",VLOOKUP($B271,'[1]1718  Exp_Rev Access'!$F$7:$GK$318,$FQ$2,FALSE))</f>
        <v>0</v>
      </c>
      <c r="FR271" s="90">
        <f>IF(ISNA(VLOOKUP($B271,'[1]1718  Exp_Rev Access'!$F$7:$GK$318,$FR$2,FALSE)),"",VLOOKUP($B271,'[1]1718  Exp_Rev Access'!$F$7:$GK$318,$FR$2,FALSE))</f>
        <v>872434.1</v>
      </c>
      <c r="FS271" s="56">
        <f t="shared" si="759"/>
        <v>38083827.949999996</v>
      </c>
      <c r="FT271" s="92">
        <f t="shared" si="760"/>
        <v>9.1385495693252355E-2</v>
      </c>
      <c r="FU271" s="94">
        <f t="shared" si="761"/>
        <v>1314.8690580055149</v>
      </c>
      <c r="FV271" s="95">
        <f>IF(ISNA(VLOOKUP($B271,'[1]1718  Exp_Rev Access'!$F$7:$GK$318,$FV$2,FALSE)),"",VLOOKUP($B271,'[1]1718  Exp_Rev Access'!$F$7:$GK$318,$FV$2,FALSE))</f>
        <v>0</v>
      </c>
      <c r="FW271" s="95">
        <f>IF(ISNA(VLOOKUP($B271,'[1]1718  Exp_Rev Access'!$F$7:$GK$318,$FW$2,FALSE)),"",VLOOKUP($B271,'[1]1718  Exp_Rev Access'!$F$7:$GK$318,$FW$2,FALSE))</f>
        <v>1598705.91</v>
      </c>
      <c r="FX271" s="95">
        <f>IF(ISNA(VLOOKUP($B271,'[1]1718  Exp_Rev Access'!$F$7:$GK$318,$FX$2,FALSE)),"",VLOOKUP($B271,'[1]1718  Exp_Rev Access'!$F$7:$GK$318,$FX$2,FALSE))</f>
        <v>0</v>
      </c>
      <c r="FY271" s="95">
        <f>IF(ISNA(VLOOKUP($B271,'[1]1718  Exp_Rev Access'!$F$7:$GK$318,$FY$2,FALSE)),"",VLOOKUP($B271,'[1]1718  Exp_Rev Access'!$F$7:$GK$318,$FY$2,FALSE))</f>
        <v>0</v>
      </c>
      <c r="FZ271" s="95">
        <f>IF(ISNA(VLOOKUP($B271,'[1]1718  Exp_Rev Access'!$F$7:$GK$318,$FZ$2,FALSE)),"",VLOOKUP($B271,'[1]1718  Exp_Rev Access'!$F$7:$GK$318,$FZ$2,FALSE))</f>
        <v>0</v>
      </c>
      <c r="GA271" s="95">
        <f>IF(ISNA(VLOOKUP($B271,'[1]1718  Exp_Rev Access'!$F$7:$GK$318,$GA$2,FALSE)),"",VLOOKUP($B271,'[1]1718  Exp_Rev Access'!$F$7:$GK$318,$GA$2,FALSE))</f>
        <v>0</v>
      </c>
      <c r="GB271" s="95">
        <f>IF(ISNA(VLOOKUP($B271,'[1]1718  Exp_Rev Access'!$F$7:$GK$318,$GB$2,FALSE)),"",VLOOKUP($B271,'[1]1718  Exp_Rev Access'!$F$7:$GK$318,$GB$2,FALSE))</f>
        <v>0</v>
      </c>
      <c r="GC271" s="95">
        <f>IF(ISNA(VLOOKUP($B271,'[1]1718  Exp_Rev Access'!$F$7:$GK$318,$GC$2,FALSE)),"",VLOOKUP($B271,'[1]1718  Exp_Rev Access'!$F$7:$GK$318,$GC$2,FALSE))</f>
        <v>0</v>
      </c>
      <c r="GD271" s="95">
        <f>IF(ISNA(VLOOKUP($B271,'[1]1718  Exp_Rev Access'!$F$7:$GK$318,$GD$2,FALSE)),"",VLOOKUP($B271,'[1]1718  Exp_Rev Access'!$F$7:$GK$318,$GD$2,FALSE))</f>
        <v>0</v>
      </c>
      <c r="GE271" s="95">
        <f>IF(ISNA(VLOOKUP($B271,'[1]1718  Exp_Rev Access'!$F$7:$GK$318,$GE$2,FALSE)),"",VLOOKUP($B271,'[1]1718  Exp_Rev Access'!$F$7:$GK$318,$GE$2,FALSE))</f>
        <v>0</v>
      </c>
      <c r="GF271" s="95">
        <f>IF(ISNA(VLOOKUP($B271,'[1]1718  Exp_Rev Access'!$F$7:$GK$318,$GF$2,FALSE)),"",VLOOKUP($B271,'[1]1718  Exp_Rev Access'!$F$7:$GK$318,$GF$2,FALSE))</f>
        <v>215559.83</v>
      </c>
      <c r="GG271" s="95">
        <f>IF(ISNA(VLOOKUP($B271,'[1]1718  Exp_Rev Access'!$F$7:$GK$318,$GG$2,FALSE)),"",VLOOKUP($B271,'[1]1718  Exp_Rev Access'!$F$7:$GK$318,$GG$2,FALSE))</f>
        <v>0</v>
      </c>
      <c r="GH271" s="95">
        <f>IF(ISNA(VLOOKUP($B271,'[1]1718  Exp_Rev Access'!$F$7:$GK$318,$GH$2,FALSE)),"",VLOOKUP($B271,'[1]1718  Exp_Rev Access'!$F$7:$GK$318,$GH$2,FALSE))</f>
        <v>0</v>
      </c>
      <c r="GI271" s="95">
        <f>IF(ISNA(VLOOKUP($B271,'[1]1718  Exp_Rev Access'!$F$7:$GK$318,$GI$2,FALSE)),"",VLOOKUP($B271,'[1]1718  Exp_Rev Access'!$F$7:$GK$318,$GI$2,FALSE))</f>
        <v>0</v>
      </c>
      <c r="GJ271" s="95">
        <f>IF(ISNA(VLOOKUP($B271,'[1]1718  Exp_Rev Access'!$F$7:$GK$318,$GJ$2,FALSE)),"",VLOOKUP($B271,'[1]1718  Exp_Rev Access'!$F$7:$GK$318,$GJ$2,FALSE))</f>
        <v>0</v>
      </c>
      <c r="GK271" s="95">
        <f>IF(ISNA(VLOOKUP($B271,'[1]1718  Exp_Rev Access'!$F$7:$GK$318,$GK$2,FALSE)),"",VLOOKUP($B271,'[1]1718  Exp_Rev Access'!$F$7:$GK$318,$GK$2,FALSE))</f>
        <v>901488.37</v>
      </c>
      <c r="GL271" s="95">
        <f>IF(ISNA(VLOOKUP($B271,'[1]1718  Exp_Rev Access'!$F$7:$GK$318,$GL$2,FALSE)),"",VLOOKUP($B271,'[1]1718  Exp_Rev Access'!$F$7:$GK$318,$GL$2,FALSE))</f>
        <v>1372899.2</v>
      </c>
      <c r="GM271" s="95">
        <f>IF(ISNA(VLOOKUP($B271,'[1]1718  Exp_Rev Access'!$F$7:$GK$318,$GM$2,FALSE)),"",VLOOKUP($B271,'[1]1718  Exp_Rev Access'!$F$7:$GK$318,$GM$2,FALSE))</f>
        <v>0</v>
      </c>
      <c r="GN271" s="95">
        <f>IF(ISNA(VLOOKUP($B271,'[1]1718  Exp_Rev Access'!$F$7:$GK$318,$GN$2,FALSE)),"",VLOOKUP($B271,'[1]1718  Exp_Rev Access'!$F$7:$GK$318,$GN$2,FALSE))</f>
        <v>0</v>
      </c>
      <c r="GO271" s="95">
        <f>IF(ISNA(VLOOKUP($B271,'[1]1718  Exp_Rev Access'!$F$7:$GK$318,$GO$2,FALSE)),"",VLOOKUP($B271,'[1]1718  Exp_Rev Access'!$F$7:$GK$318,$GO$2,FALSE))</f>
        <v>0</v>
      </c>
      <c r="GP271" s="95">
        <f>IF(ISNA(VLOOKUP($B271,'[1]1718  Exp_Rev Access'!$F$7:$GK$318,$GP$2,FALSE)),"",VLOOKUP($B271,'[1]1718  Exp_Rev Access'!$F$7:$GK$318,$GP$2,FALSE))</f>
        <v>0</v>
      </c>
      <c r="GQ271" s="95">
        <f>IF(ISNA(VLOOKUP($B271,'[1]1718  Exp_Rev Access'!$F$7:$GK$318,$GQ$2,FALSE)),"",VLOOKUP($B271,'[1]1718  Exp_Rev Access'!$F$7:$GK$318,$GQ$2,FALSE))</f>
        <v>43852.53</v>
      </c>
      <c r="GR271" s="95">
        <f>IF(ISNA(VLOOKUP($B271,'[1]1718  Exp_Rev Access'!$F$7:$GK$318,$GR$2,FALSE)),"",VLOOKUP($B271,'[1]1718  Exp_Rev Access'!$F$7:$GK$318,$GR$2,FALSE))</f>
        <v>0</v>
      </c>
      <c r="GS271" s="95">
        <f>IF(ISNA(VLOOKUP($B271,'[1]1718  Exp_Rev Access'!$F$7:$GK$318,$GS$2,FALSE)),"",VLOOKUP($B271,'[1]1718  Exp_Rev Access'!$F$7:$GK$318,$GS$2,FALSE))</f>
        <v>0</v>
      </c>
      <c r="GT271" s="95">
        <f>IF(ISNA(VLOOKUP($B271,'[1]1718  Exp_Rev Access'!$F$7:$GK$318,$GT$2,FALSE)),"",VLOOKUP($B271,'[1]1718  Exp_Rev Access'!$F$7:$GK$318,$GT$2,FALSE))</f>
        <v>1730129.4</v>
      </c>
      <c r="GU271" s="56">
        <f t="shared" si="762"/>
        <v>5862635.2399999993</v>
      </c>
      <c r="GV271" s="92">
        <f t="shared" si="763"/>
        <v>1.4067909039488492E-2</v>
      </c>
      <c r="GW271" s="96">
        <f t="shared" si="764"/>
        <v>202.41131447104797</v>
      </c>
    </row>
    <row r="272" spans="1:222" x14ac:dyDescent="0.3">
      <c r="A272" s="73"/>
      <c r="B272" s="88" t="s">
        <v>572</v>
      </c>
      <c r="C272" s="89" t="s">
        <v>573</v>
      </c>
      <c r="D272" s="75">
        <f>IF(ISNA(VLOOKUP($B272,'[1]1718 enrollment_Rev_Exp by size'!$A$7:H605,3,FALSE)),"",VLOOKUP($B272,'[1]1718 enrollment_Rev_Exp by size'!$A$7:$G$350,3,FALSE))</f>
        <v>176.4</v>
      </c>
      <c r="E272" s="76">
        <f>IF(ISNA(VLOOKUP($B272,'[1]1718 enrollment_Rev_Exp by size'!$A$7:I606,5,FALSE)),"",VLOOKUP($B272,'[1]1718 enrollment_Rev_Exp by size'!$A$7:$G$350,5,FALSE))</f>
        <v>2703277.31</v>
      </c>
      <c r="F272" s="70">
        <f t="shared" si="744"/>
        <v>2703277.3099999996</v>
      </c>
      <c r="G272" s="70">
        <f t="shared" si="745"/>
        <v>0</v>
      </c>
      <c r="H272" s="90">
        <f>IF(ISNA(VLOOKUP($B272,'[1]1718  Exp_Rev Access'!$F$7:$GK$318,3,FALSE)),"",VLOOKUP($B272,'[1]1718  Exp_Rev Access'!$F$7:$GK$318,3,FALSE))</f>
        <v>502993.34</v>
      </c>
      <c r="I272" s="90">
        <f>IF(ISNA(VLOOKUP($B272,'[1]1718  Exp_Rev Access'!$F$7:$GK$318,4,FALSE)),"",VLOOKUP($B272,'[1]1718  Exp_Rev Access'!$F$7:$GK$318,4,FALSE))</f>
        <v>0</v>
      </c>
      <c r="J272" s="90">
        <f>IF(ISNA(VLOOKUP($B272,'[1]1718  Exp_Rev Access'!$F$7:$GK$318,5,FALSE)),"",VLOOKUP($B272,'[1]1718  Exp_Rev Access'!$F$7:$GK$318,5,FALSE))</f>
        <v>0</v>
      </c>
      <c r="K272" s="90">
        <f>IF(ISNA(VLOOKUP($B272,'[1]1718  Exp_Rev Access'!$F$7:$GK$318,6,FALSE)),"-",VLOOKUP($B272,'[1]1718  Exp_Rev Access'!$F$7:$GK$318,6,FALSE))</f>
        <v>86511.25</v>
      </c>
      <c r="L272" s="90">
        <f>IF(ISNA(VLOOKUP($B272,'[1]1718  Exp_Rev Access'!$F$7:$GK$318,7,FALSE)),"",VLOOKUP($B272,'[1]1718  Exp_Rev Access'!$F$7:$GK$318,7,FALSE))</f>
        <v>0</v>
      </c>
      <c r="M272" s="90">
        <f>IF(ISNA(VLOOKUP($B272,'[1]1718  Exp_Rev Access'!$F$7:$GK$318,8,FALSE)),"",VLOOKUP($B272,'[1]1718  Exp_Rev Access'!$F$7:$GK$318,8,FALSE))</f>
        <v>0</v>
      </c>
      <c r="N272" s="56">
        <f t="shared" si="746"/>
        <v>589504.59000000008</v>
      </c>
      <c r="O272" s="91">
        <f t="shared" si="747"/>
        <v>0.21807033552173752</v>
      </c>
      <c r="P272" s="56">
        <f t="shared" si="748"/>
        <v>3341.8627551020413</v>
      </c>
      <c r="Q272" s="90">
        <f>IF(ISNA(VLOOKUP($B272,'[1]1718  Exp_Rev Access'!$F$7:$GK$318,10,FALSE)),"",VLOOKUP($B272,'[1]1718  Exp_Rev Access'!$F$7:$GK$318,10,FALSE))</f>
        <v>0</v>
      </c>
      <c r="R272" s="90">
        <f>IF(ISNA(VLOOKUP($B272,'[1]1718  Exp_Rev Access'!$F$7:$GK$318,11,FALSE)),"",VLOOKUP($B272,'[1]1718  Exp_Rev Access'!$F$7:$GK$318,11,FALSE))</f>
        <v>0</v>
      </c>
      <c r="S272" s="90">
        <f>IF(ISNA(VLOOKUP($B272,'[1]1718  Exp_Rev Access'!$F$7:$GK$318,12,FALSE)),"",VLOOKUP($B272,'[1]1718  Exp_Rev Access'!$F$7:$GK$318,12,FALSE))</f>
        <v>0</v>
      </c>
      <c r="T272" s="90">
        <f>IF(ISNA(VLOOKUP($B272,'[1]1718  Exp_Rev Access'!$F$7:$GK$318,13,FALSE)),"",VLOOKUP($B272,'[1]1718  Exp_Rev Access'!$F$7:$GK$318,13,FALSE))</f>
        <v>0</v>
      </c>
      <c r="U272" s="90">
        <f>IF(ISNA(VLOOKUP($B272,'[1]1718  Exp_Rev Access'!$F$7:$GK$318,14,FALSE)),"",VLOOKUP($B272,'[1]1718  Exp_Rev Access'!$F$7:$GK$318,14,FALSE))</f>
        <v>0</v>
      </c>
      <c r="V272" s="90">
        <f>IF(ISNA(VLOOKUP($B272,'[1]1718  Exp_Rev Access'!$F$7:$GK$318,15,FALSE)),"",VLOOKUP($B272,'[1]1718  Exp_Rev Access'!$F$7:$GK$318,15,FALSE))</f>
        <v>0</v>
      </c>
      <c r="W272" s="90">
        <f>IF(ISNA(VLOOKUP($B272,'[1]1718  Exp_Rev Access'!$F$7:$GK$318,16,FALSE)),"",VLOOKUP($B272,'[1]1718  Exp_Rev Access'!$F$7:$GK$318,16,FALSE))</f>
        <v>0</v>
      </c>
      <c r="X272" s="90">
        <f>IF(ISNA(VLOOKUP($B272,'[1]1718  Exp_Rev Access'!$F$7:$GK$318,17,FALSE)),"",VLOOKUP($B272,'[1]1718  Exp_Rev Access'!$F$7:$GK$318,17,FALSE))</f>
        <v>0</v>
      </c>
      <c r="Y272" s="90">
        <f>IF(ISNA(VLOOKUP($B272,'[1]1718  Exp_Rev Access'!$F$7:$GK$318,18,FALSE)),"",VLOOKUP($B272,'[1]1718  Exp_Rev Access'!$F$7:$GK$318,18,FALSE))</f>
        <v>0</v>
      </c>
      <c r="Z272" s="90">
        <f>IF(ISNA(VLOOKUP($B272,'[1]1718  Exp_Rev Access'!$F$7:$GK$318,19,FALSE)),"",VLOOKUP($B272,'[1]1718  Exp_Rev Access'!$F$7:$GK$318,19,FALSE))</f>
        <v>0</v>
      </c>
      <c r="AA272" s="90">
        <f>IF(ISNA(VLOOKUP($B272,'[1]1718  Exp_Rev Access'!$F$7:$GK$318,20,FALSE)),"",VLOOKUP($B272,'[1]1718  Exp_Rev Access'!$F$7:$GK$318,20,FALSE))</f>
        <v>0</v>
      </c>
      <c r="AB272" s="90">
        <f>IF(ISNA(VLOOKUP($B272,'[1]1718  Exp_Rev Access'!$F$7:$GK$318,21,FALSE)),"",VLOOKUP($B272,'[1]1718  Exp_Rev Access'!$F$7:$GK$318,21,FALSE))</f>
        <v>0</v>
      </c>
      <c r="AC272" s="90">
        <f>IF(ISNA(VLOOKUP($B272,'[1]1718  Exp_Rev Access'!$F$7:$GK$318,22,FALSE)),"",VLOOKUP($B272,'[1]1718  Exp_Rev Access'!$F$7:$GK$318,22,FALSE))</f>
        <v>0</v>
      </c>
      <c r="AD272" s="90">
        <f>IF(ISNA(VLOOKUP($B272,'[1]1718  Exp_Rev Access'!$F$7:$GK$318,23,FALSE)),"",VLOOKUP($B272,'[1]1718  Exp_Rev Access'!$F$7:$GK$318,23,FALSE))</f>
        <v>9472.7199999999993</v>
      </c>
      <c r="AE272" s="90">
        <f>IF(ISNA(VLOOKUP($B272,'[1]1718  Exp_Rev Access'!$F$7:$GK$318,24,FALSE)),"",VLOOKUP($B272,'[1]1718  Exp_Rev Access'!$F$7:$GK$318,24,FALSE))</f>
        <v>10873.08</v>
      </c>
      <c r="AF272" s="90">
        <f>IF(ISNA(VLOOKUP($B272,'[1]1718  Exp_Rev Access'!$F$7:$GK$318,25,FALSE)),"",VLOOKUP($B272,'[1]1718  Exp_Rev Access'!$F$7:$GK$318,25,FALSE))</f>
        <v>544.99</v>
      </c>
      <c r="AG272" s="90">
        <f>IF(ISNA(VLOOKUP($B272,'[1]1718  Exp_Rev Access'!$F$7:$GK$318,26,FALSE)),"",VLOOKUP($B272,'[1]1718  Exp_Rev Access'!$F$7:$GK$318,26,FALSE))</f>
        <v>28480.19</v>
      </c>
      <c r="AH272" s="90">
        <f>IF(ISNA(VLOOKUP($B272,'[1]1718  Exp_Rev Access'!$F$7:$GK$318,27,FALSE)),"",VLOOKUP($B272,'[1]1718  Exp_Rev Access'!$F$7:$GK$318,27,FALSE))</f>
        <v>7</v>
      </c>
      <c r="AI272" s="90">
        <f>IF(ISNA(VLOOKUP($B272,'[1]1718  Exp_Rev Access'!$F$7:$GK$318,28,FALSE)),"",VLOOKUP($B272,'[1]1718  Exp_Rev Access'!$F$7:$GK$318,28,FALSE))</f>
        <v>444</v>
      </c>
      <c r="AJ272" s="90">
        <f>IF(ISNA(VLOOKUP($B272,'[1]1718  Exp_Rev Access'!$F$7:$GK$318,29,FALSE)),"",VLOOKUP($B272,'[1]1718  Exp_Rev Access'!$F$7:$GK$318,29,FALSE))</f>
        <v>14936.16</v>
      </c>
      <c r="AK272" s="90">
        <f>IF(ISNA(VLOOKUP($B272,'[1]1718  Exp_Rev Access'!$F$7:$GK$318,30,FALSE)),"",VLOOKUP($B272,'[1]1718  Exp_Rev Access'!$F$7:$GK$318,30,FALSE))</f>
        <v>4659.53</v>
      </c>
      <c r="AL272" s="90">
        <f>IF(ISNA(VLOOKUP($B272,'[1]1718  Exp_Rev Access'!$F$7:$GK$318,31,FALSE)),"",VLOOKUP($B272,'[1]1718  Exp_Rev Access'!$F$7:$GK$318,31,FALSE))</f>
        <v>0</v>
      </c>
      <c r="AM272" s="56">
        <f t="shared" si="749"/>
        <v>69417.67</v>
      </c>
      <c r="AN272" s="92">
        <f t="shared" si="750"/>
        <v>2.5679078407238952E-2</v>
      </c>
      <c r="AO272" s="71">
        <f t="shared" si="751"/>
        <v>393.52420634920634</v>
      </c>
      <c r="AP272" s="90">
        <f>IF(ISNA(VLOOKUP($B272,'[1]1718  Exp_Rev Access'!$F$7:$GK$318,33,FALSE)),"",VLOOKUP($B272,'[1]1718  Exp_Rev Access'!$F$7:$GK$318,33,FALSE))</f>
        <v>1385913.27</v>
      </c>
      <c r="AQ272" s="90">
        <f>IF(ISNA(VLOOKUP($B272,'[1]1718  Exp_Rev Access'!$F$7:$GK$318,34,FALSE)),"",VLOOKUP($B272,'[1]1718  Exp_Rev Access'!$F$7:$GK$318,34,FALSE))</f>
        <v>16484.71</v>
      </c>
      <c r="AR272" s="90">
        <f>IF(ISNA(VLOOKUP($B272,'[1]1718  Exp_Rev Access'!$F$7:$GK$318,35,FALSE)),"",VLOOKUP($B272,'[1]1718  Exp_Rev Access'!$F$7:$GK$318,35,FALSE))</f>
        <v>181053.72</v>
      </c>
      <c r="AS272" s="90">
        <f>IF(ISNA(VLOOKUP($B272,'[1]1718  Exp_Rev Access'!$F$7:$GK$318,36,FALSE)),"",VLOOKUP($B272,'[1]1718  Exp_Rev Access'!$F$7:$GK$318,36,FALSE))</f>
        <v>0</v>
      </c>
      <c r="AT272" s="90">
        <f>IF(ISNA(VLOOKUP($B272,'[1]1718  Exp_Rev Access'!$F$7:$GK$318,37,FALSE)),"",VLOOKUP($B272,'[1]1718  Exp_Rev Access'!$F$7:$GK$318,37,FALSE))</f>
        <v>0</v>
      </c>
      <c r="AU272" s="56">
        <f t="shared" si="752"/>
        <v>1583451.7</v>
      </c>
      <c r="AV272" s="93">
        <f t="shared" si="753"/>
        <v>0.58575259524521361</v>
      </c>
      <c r="AW272" s="56">
        <f t="shared" si="754"/>
        <v>8976.4835600907027</v>
      </c>
      <c r="AX272" s="90">
        <f>IF(ISNA(VLOOKUP($B272,'[1]1718  Exp_Rev Access'!$F$7:$GK$318,39,FALSE)),"",VLOOKUP($B272,'[1]1718  Exp_Rev Access'!$F$7:$GK$318,39,FALSE))</f>
        <v>0</v>
      </c>
      <c r="AY272" s="90">
        <f>IF(ISNA(VLOOKUP($B272,'[1]1718  Exp_Rev Access'!$F$7:$GK$318,40,FALSE)),"",VLOOKUP($B272,'[1]1718  Exp_Rev Access'!$F$7:$GK$318,40,FALSE))</f>
        <v>184271.38</v>
      </c>
      <c r="AZ272" s="90">
        <f>IF(ISNA(VLOOKUP($B272,'[1]1718  Exp_Rev Access'!$F$7:$GK$318,41,FALSE)),"",VLOOKUP($B272,'[1]1718  Exp_Rev Access'!$F$7:$GK$318,41,FALSE))</f>
        <v>0</v>
      </c>
      <c r="BA272" s="90">
        <f>IF(ISNA(VLOOKUP($B272,'[1]1718  Exp_Rev Access'!$F$7:$GK$318,42,FALSE)),"",VLOOKUP($B272,'[1]1718  Exp_Rev Access'!$F$7:$GK$318,42,FALSE))</f>
        <v>0</v>
      </c>
      <c r="BB272" s="90">
        <f>IF(ISNA(VLOOKUP($B272,'[1]1718  Exp_Rev Access'!$F$7:$GK$318,43,FALSE)),"",VLOOKUP($B272,'[1]1718  Exp_Rev Access'!$F$7:$GK$318,43,FALSE))</f>
        <v>0</v>
      </c>
      <c r="BC272" s="90">
        <f>IF(ISNA(VLOOKUP($B272,'[1]1718  Exp_Rev Access'!$F$7:$GK$318,44,FALSE)),"",VLOOKUP($B272,'[1]1718  Exp_Rev Access'!$F$7:$GK$318,44,FALSE))</f>
        <v>27029.3</v>
      </c>
      <c r="BD272" s="90">
        <f>IF(ISNA(VLOOKUP($B272,'[1]1718  Exp_Rev Access'!$F$7:$GK$318,45,FALSE)),"",VLOOKUP($B272,'[1]1718  Exp_Rev Access'!$F$7:$GK$318,45,FALSE))</f>
        <v>0</v>
      </c>
      <c r="BE272" s="90">
        <f>IF(ISNA(VLOOKUP($B272,'[1]1718  Exp_Rev Access'!$F$7:$GK$318,46,FALSE)),"",VLOOKUP($B272,'[1]1718  Exp_Rev Access'!$F$7:$GK$318,46,FALSE))</f>
        <v>3607</v>
      </c>
      <c r="BF272" s="90">
        <f>IF(ISNA(VLOOKUP($B272,'[1]1718  Exp_Rev Access'!$F$7:$GK$318,47,FALSE)),"",VLOOKUP($B272,'[1]1718  Exp_Rev Access'!$F$7:$GK$318,47,FALSE))</f>
        <v>0</v>
      </c>
      <c r="BG272" s="90">
        <f>IF(ISNA(VLOOKUP($B272,'[1]1718  Exp_Rev Access'!$F$7:$GK$318,48,FALSE)),"",VLOOKUP($B272,'[1]1718  Exp_Rev Access'!$F$7:$GK$318,48,FALSE))</f>
        <v>0</v>
      </c>
      <c r="BH272" s="90">
        <f>IF(ISNA(VLOOKUP($B272,'[1]1718  Exp_Rev Access'!$F$7:$GK$318,49,FALSE)),"",VLOOKUP($B272,'[1]1718  Exp_Rev Access'!$F$7:$GK$318,49,FALSE))</f>
        <v>4267.34</v>
      </c>
      <c r="BI272" s="90">
        <f>IF(ISNA(VLOOKUP($B272,'[1]1718  Exp_Rev Access'!$F$7:$GK$318,50,FALSE)),"",VLOOKUP($B272,'[1]1718  Exp_Rev Access'!$F$7:$GK$318,50,FALSE))</f>
        <v>0</v>
      </c>
      <c r="BJ272" s="90">
        <f>IF(ISNA(VLOOKUP($B272,'[1]1718  Exp_Rev Access'!$F$7:$GK$318,51,FALSE)),"",VLOOKUP($B272,'[1]1718  Exp_Rev Access'!$F$7:$GK$318,51,FALSE))</f>
        <v>619.58000000000004</v>
      </c>
      <c r="BK272" s="90">
        <f>IF(ISNA(VLOOKUP($B272,'[1]1718  Exp_Rev Access'!$F$7:$GK$318,52,FALSE)),"",VLOOKUP($B272,'[1]1718  Exp_Rev Access'!$F$7:$GK$318,52,FALSE))</f>
        <v>82822.149999999994</v>
      </c>
      <c r="BL272" s="90">
        <f>IF(ISNA(VLOOKUP($B272,'[1]1718  Exp_Rev Access'!$F$7:$GK$318,53,FALSE)),"",VLOOKUP($B272,'[1]1718  Exp_Rev Access'!$F$7:$GK$318,53,FALSE))</f>
        <v>0</v>
      </c>
      <c r="BM272" s="90">
        <f>IF(ISNA(VLOOKUP($B272,'[1]1718  Exp_Rev Access'!$F$7:$GK$318,54,FALSE)),"",VLOOKUP($B272,'[1]1718  Exp_Rev Access'!$F$7:$GK$318,54,FALSE))</f>
        <v>0</v>
      </c>
      <c r="BN272" s="90">
        <f>IF(ISNA(VLOOKUP($B272,'[1]1718  Exp_Rev Access'!$F$7:$GK$318,55,FALSE)),"",VLOOKUP($B272,'[1]1718  Exp_Rev Access'!$F$7:$GK$318,55,FALSE))</f>
        <v>0</v>
      </c>
      <c r="BO272" s="90">
        <f>IF(ISNA(VLOOKUP($B272,'[1]1718  Exp_Rev Access'!$F$7:$GK$318,56,FALSE)),"",VLOOKUP($B272,'[1]1718  Exp_Rev Access'!$F$7:$GK$318,56,FALSE))</f>
        <v>0</v>
      </c>
      <c r="BP272" s="90">
        <f>IF(ISNA(VLOOKUP($B272,'[1]1718  Exp_Rev Access'!$F$7:$GK$318,57,FALSE)),"",VLOOKUP($B272,'[1]1718  Exp_Rev Access'!$F$7:$GK$318,57,FALSE))</f>
        <v>0</v>
      </c>
      <c r="BQ272" s="90">
        <f>IF(ISNA(VLOOKUP($B272,'[1]1718  Exp_Rev Access'!$F$7:$GK$318,58,FALSE)),"",VLOOKUP($B272,'[1]1718  Exp_Rev Access'!$F$7:$GK$318,58,FALSE))</f>
        <v>0</v>
      </c>
      <c r="BR272" s="90">
        <f>IF(ISNA(VLOOKUP($B272,'[1]1718  Exp_Rev Access'!$F$7:$GK$318,59,FALSE)),"",VLOOKUP($B272,'[1]1718  Exp_Rev Access'!$F$7:$GK$318,59,FALSE))</f>
        <v>0</v>
      </c>
      <c r="BS272" s="90">
        <f>IF(ISNA(VLOOKUP($B272,'[1]1718  Exp_Rev Access'!$F$7:$GK$318,60,FALSE)),"",VLOOKUP($B272,'[1]1718  Exp_Rev Access'!$F$7:$GK$318,60,FALSE))</f>
        <v>0</v>
      </c>
      <c r="BT272" s="90">
        <f>IF(ISNA(VLOOKUP($B272,'[1]1718  Exp_Rev Access'!$F$7:$GK$318,61,FALSE)),"",VLOOKUP($B272,'[1]1718  Exp_Rev Access'!$F$7:$GK$318,61,FALSE))</f>
        <v>0</v>
      </c>
      <c r="BU272" s="90">
        <f>IF(ISNA(VLOOKUP($B272,'[1]1718  Exp_Rev Access'!$F$7:$GK$318,62,FALSE)),"",VLOOKUP($B272,'[1]1718  Exp_Rev Access'!$F$7:$GK$318,62,FALSE))</f>
        <v>0</v>
      </c>
      <c r="BV272" s="56">
        <f t="shared" si="743"/>
        <v>302616.75</v>
      </c>
      <c r="BW272" s="92">
        <f t="shared" si="755"/>
        <v>0.11194439759493265</v>
      </c>
      <c r="BX272" s="71">
        <f t="shared" si="756"/>
        <v>1715.5144557823128</v>
      </c>
      <c r="BY272" s="90">
        <f>IF(ISNA(VLOOKUP($B272,'[1]1718  Exp_Rev Access'!$F$7:$GK$318,64,FALSE)),"",VLOOKUP($B272,'[1]1718  Exp_Rev Access'!$F$7:$GK$318,64,FALSE))</f>
        <v>0</v>
      </c>
      <c r="BZ272" s="90">
        <f>IF(ISNA(VLOOKUP($B272,'[1]1718  Exp_Rev Access'!$F$7:$GK$318,65,FALSE)),"",VLOOKUP($B272,'[1]1718  Exp_Rev Access'!$F$7:$GK$318,65,FALSE))</f>
        <v>0</v>
      </c>
      <c r="CA272" s="90">
        <f>IF(ISNA(VLOOKUP($B272,'[1]1718  Exp_Rev Access'!$F$7:$GK$318,66,FALSE)),"",VLOOKUP($B272,'[1]1718  Exp_Rev Access'!$F$7:$GK$318,66,FALSE))</f>
        <v>0</v>
      </c>
      <c r="CB272" s="90">
        <f>IF(ISNA(VLOOKUP($B272,'[1]1718  Exp_Rev Access'!$F$7:$GK$318,67,FALSE)),"",VLOOKUP($B272,'[1]1718  Exp_Rev Access'!$F$7:$GK$318,67,FALSE))</f>
        <v>0</v>
      </c>
      <c r="CC272" s="90">
        <f>IF(ISNA(VLOOKUP($B272,'[1]1718  Exp_Rev Access'!$F$7:$GK$318,68,FALSE)),"",VLOOKUP($B272,'[1]1718  Exp_Rev Access'!$F$7:$GK$318,68,FALSE))</f>
        <v>131.9</v>
      </c>
      <c r="CD272" s="90">
        <f>IF(ISNA(VLOOKUP($B272,'[1]1718  Exp_Rev Access'!$F$7:$GK$318,69,FALSE)),"",VLOOKUP($B272,'[1]1718  Exp_Rev Access'!$F$7:$GK$318,69,FALSE))</f>
        <v>0</v>
      </c>
      <c r="CE272" s="56">
        <f t="shared" si="739"/>
        <v>131.9</v>
      </c>
      <c r="CF272" s="92">
        <f t="shared" si="757"/>
        <v>4.8792626458289625E-5</v>
      </c>
      <c r="CG272" s="78">
        <f t="shared" si="758"/>
        <v>0.74773242630385484</v>
      </c>
      <c r="CH272" s="90">
        <f>IF(ISNA(VLOOKUP($B272,'[1]1718  Exp_Rev Access'!$F$7:$GK$318,$CH$2,FALSE)),"",VLOOKUP($B272,'[1]1718  Exp_Rev Access'!$F$7:$GK$318,$CH$2,FALSE))</f>
        <v>0</v>
      </c>
      <c r="CI272" s="90">
        <f>IF(ISNA(VLOOKUP($B272,'[1]1718  Exp_Rev Access'!$F$7:$GK$318,$CI$2,FALSE)),"",VLOOKUP($B272,'[1]1718  Exp_Rev Access'!$F$7:$GK$318,$CI$2,FALSE))</f>
        <v>0</v>
      </c>
      <c r="CJ272" s="90">
        <f>IF(ISNA(VLOOKUP($B272,'[1]1718  Exp_Rev Access'!$F$7:$GK$318,$CJ$2,FALSE)),"",VLOOKUP($B272,'[1]1718  Exp_Rev Access'!$F$7:$GK$318,$CJ$2,FALSE))</f>
        <v>0</v>
      </c>
      <c r="CK272" s="90">
        <f>IF(ISNA(VLOOKUP($B272,'[1]1718  Exp_Rev Access'!$F$7:$GK$318,$CK$2,FALSE)),"",VLOOKUP($B272,'[1]1718  Exp_Rev Access'!$F$7:$GK$318,$CK$2,FALSE))</f>
        <v>0</v>
      </c>
      <c r="CL272" s="90">
        <f>IF(ISNA(VLOOKUP($B272,'[1]1718  Exp_Rev Access'!$F$7:$GK$318,$CL$2,FALSE)),"",VLOOKUP($B272,'[1]1718  Exp_Rev Access'!$F$7:$GK$318,$CL$2,FALSE))</f>
        <v>0</v>
      </c>
      <c r="CM272" s="90">
        <f>IF(ISNA(VLOOKUP($B272,'[1]1718  Exp_Rev Access'!$F$7:$GK$318,$CM$2,FALSE)),"",VLOOKUP($B272,'[1]1718  Exp_Rev Access'!$F$7:$GK$318,$CM$2,FALSE))</f>
        <v>0</v>
      </c>
      <c r="CN272" s="90">
        <f>IF(ISNA(VLOOKUP($B272,'[1]1718  Exp_Rev Access'!$F$7:$GK$318,$CN$2,FALSE)),"",VLOOKUP($B272,'[1]1718  Exp_Rev Access'!$F$7:$GK$318,$CN$2,FALSE))</f>
        <v>0</v>
      </c>
      <c r="CO272" s="90">
        <f>IF(ISNA(VLOOKUP($B272,'[1]1718  Exp_Rev Access'!$F$7:$GK$318,$CO$2,FALSE)),"",VLOOKUP($B272,'[1]1718  Exp_Rev Access'!$F$7:$GK$318,$CO$2,FALSE))</f>
        <v>0</v>
      </c>
      <c r="CP272" s="90">
        <f>IF(ISNA(VLOOKUP($B272,'[1]1718  Exp_Rev Access'!$F$7:$GK$318,$CP$2,FALSE)),"",VLOOKUP($B272,'[1]1718  Exp_Rev Access'!$F$7:$GK$318,$CP$2,FALSE))</f>
        <v>0</v>
      </c>
      <c r="CQ272" s="90">
        <f>IF(ISNA(VLOOKUP($B272,'[1]1718  Exp_Rev Access'!$F$7:$GK$318,$CQ$2,FALSE)),"",VLOOKUP($B272,'[1]1718  Exp_Rev Access'!$F$7:$GK$318,$CQ$2,FALSE))</f>
        <v>36955</v>
      </c>
      <c r="CR272" s="90">
        <f>IF(ISNA(VLOOKUP($B272,'[1]1718  Exp_Rev Access'!$F$7:$GK$318,$CR$2,FALSE)),"",VLOOKUP($B272,'[1]1718  Exp_Rev Access'!$F$7:$GK$318,$CR$2,FALSE))</f>
        <v>0</v>
      </c>
      <c r="CS272" s="90">
        <f>IF(ISNA(VLOOKUP($B272,'[1]1718  Exp_Rev Access'!$F$7:$GK$318,$CS$2,FALSE)),"",VLOOKUP($B272,'[1]1718  Exp_Rev Access'!$F$7:$GK$318,$CS$2,FALSE))</f>
        <v>0</v>
      </c>
      <c r="CT272" s="90">
        <f>IF(ISNA(VLOOKUP($B272,'[1]1718  Exp_Rev Access'!$F$7:$GK$318,$CT$2,FALSE)),"",VLOOKUP($B272,'[1]1718  Exp_Rev Access'!$F$7:$GK$318,$CT$2,FALSE))</f>
        <v>0</v>
      </c>
      <c r="CU272" s="90">
        <f>IF(ISNA(VLOOKUP($B272,'[1]1718  Exp_Rev Access'!$F$7:$GK$318,$CU$2,FALSE)),"",VLOOKUP($B272,'[1]1718  Exp_Rev Access'!$F$7:$GK$318,$CU$2,FALSE))</f>
        <v>28150</v>
      </c>
      <c r="CV272" s="90">
        <f>IF(ISNA(VLOOKUP($B272,'[1]1718  Exp_Rev Access'!$F$7:$GK$318,$CV$2,FALSE)),"",VLOOKUP($B272,'[1]1718  Exp_Rev Access'!$F$7:$GK$318,$CV$2,FALSE))</f>
        <v>15411</v>
      </c>
      <c r="CW272" s="90">
        <f>IF(ISNA(VLOOKUP($B272,'[1]1718  Exp_Rev Access'!$F$7:$GK$318,$CW$2,FALSE)),"",VLOOKUP($B272,'[1]1718  Exp_Rev Access'!$F$7:$GK$318,$CW$2,FALSE))</f>
        <v>0</v>
      </c>
      <c r="CX272" s="90">
        <f>IF(ISNA(VLOOKUP($B272,'[1]1718  Exp_Rev Access'!$F$7:$GK$318,$CX$2,FALSE)),"",VLOOKUP($B272,'[1]1718  Exp_Rev Access'!$F$7:$GK$318,$CX$2,FALSE))</f>
        <v>0</v>
      </c>
      <c r="CY272" s="90">
        <f>IF(ISNA(VLOOKUP($B272,'[1]1718  Exp_Rev Access'!$F$7:$GK$318,$CY$2,FALSE)),"",VLOOKUP($B272,'[1]1718  Exp_Rev Access'!$F$7:$GK$318,$CY$2,FALSE))</f>
        <v>0</v>
      </c>
      <c r="CZ272" s="90">
        <f>IF(ISNA(VLOOKUP($B272,'[1]1718  Exp_Rev Access'!$F$7:$GK$318,$CZ$2,FALSE)),"",VLOOKUP($B272,'[1]1718  Exp_Rev Access'!$F$7:$GK$318,$CZ$2,FALSE))</f>
        <v>0</v>
      </c>
      <c r="DA272" s="90">
        <f>IF(ISNA(VLOOKUP($B272,'[1]1718  Exp_Rev Access'!$F$7:$GK$318,$DA$2,FALSE)),"",VLOOKUP($B272,'[1]1718  Exp_Rev Access'!$F$7:$GK$318,$DA$2,FALSE))</f>
        <v>0</v>
      </c>
      <c r="DB272" s="90">
        <f>IF(ISNA(VLOOKUP($B272,'[1]1718  Exp_Rev Access'!$F$7:$GK$318,$DB$2,FALSE)),"",VLOOKUP($B272,'[1]1718  Exp_Rev Access'!$F$7:$GK$318,$DB$2,FALSE))</f>
        <v>0</v>
      </c>
      <c r="DC272" s="90">
        <f>IF(ISNA(VLOOKUP($B272,'[1]1718  Exp_Rev Access'!$F$7:$GK$318,$DC$2,FALSE)),"",VLOOKUP($B272,'[1]1718  Exp_Rev Access'!$F$7:$GK$318,$DC$2,FALSE))</f>
        <v>0</v>
      </c>
      <c r="DD272" s="90">
        <f>IF(ISNA(VLOOKUP($B272,'[1]1718  Exp_Rev Access'!$F$7:$GK$318,$DD$2,FALSE)),"",VLOOKUP($B272,'[1]1718  Exp_Rev Access'!$F$7:$GK$318,$DD$2,FALSE))</f>
        <v>0</v>
      </c>
      <c r="DE272" s="90">
        <f>IF(ISNA(VLOOKUP($B272,'[1]1718  Exp_Rev Access'!$F$7:$GK$318,$DE$2,FALSE)),"",VLOOKUP($B272,'[1]1718  Exp_Rev Access'!$F$7:$GK$318,$DE$2,FALSE))</f>
        <v>0</v>
      </c>
      <c r="DF272" s="90">
        <f>IF(ISNA(VLOOKUP($B272,'[1]1718  Exp_Rev Access'!$F$7:$GK$318,$DF$2,FALSE)),"",VLOOKUP($B272,'[1]1718  Exp_Rev Access'!$F$7:$GK$318,$DF$2,FALSE))</f>
        <v>0</v>
      </c>
      <c r="DG272" s="90">
        <f>IF(ISNA(VLOOKUP($B272,'[1]1718  Exp_Rev Access'!$F$7:$GK$318,$DG$2,FALSE)),"",VLOOKUP($B272,'[1]1718  Exp_Rev Access'!$F$7:$GK$318,$DG$2,FALSE))</f>
        <v>0</v>
      </c>
      <c r="DH272" s="90">
        <f>IF(ISNA(VLOOKUP($B272,'[1]1718  Exp_Rev Access'!$F$7:$GK$318,$DH$2,FALSE)),"",VLOOKUP($B272,'[1]1718  Exp_Rev Access'!$F$7:$GK$318,$DH$2,FALSE))</f>
        <v>0</v>
      </c>
      <c r="DI272" s="90">
        <f>IF(ISNA(VLOOKUP($B272,'[1]1718  Exp_Rev Access'!$F$7:$GK$318,$DI$2,FALSE)),"",VLOOKUP($B272,'[1]1718  Exp_Rev Access'!$F$7:$GK$318,$DI$2,FALSE))</f>
        <v>29424.65</v>
      </c>
      <c r="DJ272" s="90">
        <f>IF(ISNA(VLOOKUP($B272,'[1]1718  Exp_Rev Access'!$F$7:$GK$318,$DJ$2,FALSE)),"",VLOOKUP($B272,'[1]1718  Exp_Rev Access'!$F$7:$GK$318,$DJ$2,FALSE))</f>
        <v>0</v>
      </c>
      <c r="DK272" s="90">
        <f>IF(ISNA(VLOOKUP($B272,'[1]1718  Exp_Rev Access'!$F$7:$GK$318,$DK$2,FALSE)),"",VLOOKUP($B272,'[1]1718  Exp_Rev Access'!$F$7:$GK$318,$DK$2,FALSE))</f>
        <v>0</v>
      </c>
      <c r="DL272" s="90">
        <f>IF(ISNA(VLOOKUP($B272,'[1]1718  Exp_Rev Access'!$F$7:$GK$318,$DL$2,FALSE)),"",VLOOKUP($B272,'[1]1718  Exp_Rev Access'!$F$7:$GK$318,$DL$2,FALSE))</f>
        <v>0</v>
      </c>
      <c r="DM272" s="90">
        <f>IF(ISNA(VLOOKUP($B272,'[1]1718  Exp_Rev Access'!$F$7:$GK$318,$DM$2,FALSE)),"",VLOOKUP($B272,'[1]1718  Exp_Rev Access'!$F$7:$GK$318,$DM$2,FALSE))</f>
        <v>0</v>
      </c>
      <c r="DN272" s="90">
        <f>IF(ISNA(VLOOKUP($B272,'[1]1718  Exp_Rev Access'!$F$7:$GK$318,$DN$2,FALSE)),"",VLOOKUP($B272,'[1]1718  Exp_Rev Access'!$F$7:$GK$318,$DN$2,FALSE))</f>
        <v>0</v>
      </c>
      <c r="DO272" s="90">
        <f>IF(ISNA(VLOOKUP($B272,'[1]1718  Exp_Rev Access'!$F$7:$GK$318,$DO$2,FALSE)),"",VLOOKUP($B272,'[1]1718  Exp_Rev Access'!$F$7:$GK$318,$DO$2,FALSE))</f>
        <v>0</v>
      </c>
      <c r="DP272" s="90">
        <f>IF(ISNA(VLOOKUP($B272,'[1]1718  Exp_Rev Access'!$F$7:$GK$318,$DP$2,FALSE)),"",VLOOKUP($B272,'[1]1718  Exp_Rev Access'!$F$7:$GK$318,$DP$2,FALSE))</f>
        <v>0</v>
      </c>
      <c r="DQ272" s="90">
        <f>IF(ISNA(VLOOKUP($B272,'[1]1718  Exp_Rev Access'!$F$7:$GK$318,$DQ$2,FALSE)),"",VLOOKUP($B272,'[1]1718  Exp_Rev Access'!$F$7:$GK$318,$DQ$2,FALSE))</f>
        <v>0</v>
      </c>
      <c r="DR272" s="90">
        <f>IF(ISNA(VLOOKUP($B272,'[1]1718  Exp_Rev Access'!$F$7:$GK$318,$DR$2,FALSE)),"",VLOOKUP($B272,'[1]1718  Exp_Rev Access'!$F$7:$GK$318,$DR$2,FALSE))</f>
        <v>0</v>
      </c>
      <c r="DS272" s="90">
        <f>IF(ISNA(VLOOKUP($B272,'[1]1718  Exp_Rev Access'!$F$7:$GK$318,$DS$2,FALSE)),"",VLOOKUP($B272,'[1]1718  Exp_Rev Access'!$F$7:$GK$318,$DS$2,FALSE))</f>
        <v>0</v>
      </c>
      <c r="DT272" s="90">
        <f>IF(ISNA(VLOOKUP($B272,'[1]1718  Exp_Rev Access'!$F$7:$GK$318,$DT$2,FALSE)),"",VLOOKUP($B272,'[1]1718  Exp_Rev Access'!$F$7:$GK$318,$DT$2,FALSE))</f>
        <v>0</v>
      </c>
      <c r="DU272" s="90">
        <f>IF(ISNA(VLOOKUP($B272,'[1]1718  Exp_Rev Access'!$F$7:$GK$318,$DU$2,FALSE)),"",VLOOKUP($B272,'[1]1718  Exp_Rev Access'!$F$7:$GK$318,$DU$2,FALSE))</f>
        <v>0</v>
      </c>
      <c r="DV272" s="90">
        <f>IF(ISNA(VLOOKUP($B272,'[1]1718  Exp_Rev Access'!$F$7:$GK$318,$DV$2,FALSE)),"",VLOOKUP($B272,'[1]1718  Exp_Rev Access'!$F$7:$GK$318,$DV$2,FALSE))</f>
        <v>0</v>
      </c>
      <c r="DW272" s="90">
        <f>IF(ISNA(VLOOKUP($B272,'[1]1718  Exp_Rev Access'!$F$7:$GK$318,$DW$2,FALSE)),"",VLOOKUP($B272,'[1]1718  Exp_Rev Access'!$F$7:$GK$318,$DW$2,FALSE))</f>
        <v>0</v>
      </c>
      <c r="DX272" s="90">
        <f>IF(ISNA(VLOOKUP($B272,'[1]1718  Exp_Rev Access'!$F$7:$GK$318,$DX$2,FALSE)),"",VLOOKUP($B272,'[1]1718  Exp_Rev Access'!$F$7:$GK$318,$DX$2,FALSE))</f>
        <v>0</v>
      </c>
      <c r="DY272" s="90">
        <f>IF(ISNA(VLOOKUP($B272,'[1]1718  Exp_Rev Access'!$F$7:$GK$318,$DY$2,FALSE)),"",VLOOKUP($B272,'[1]1718  Exp_Rev Access'!$F$7:$GK$318,$DY$2,FALSE))</f>
        <v>44607</v>
      </c>
      <c r="DZ272" s="90">
        <f>IF(ISNA(VLOOKUP($B272,'[1]1718  Exp_Rev Access'!$F$7:$GK$318,$DZ$2,FALSE)),"",VLOOKUP($B272,'[1]1718  Exp_Rev Access'!$F$7:$GK$318,$DZ$2,FALSE))</f>
        <v>0</v>
      </c>
      <c r="EA272" s="90">
        <f>IF(ISNA(VLOOKUP($B272,'[1]1718  Exp_Rev Access'!$F$7:$GK$318,$EA$2,FALSE)),"",VLOOKUP($B272,'[1]1718  Exp_Rev Access'!$F$7:$GK$318,$EA$2,FALSE))</f>
        <v>0</v>
      </c>
      <c r="EB272" s="90">
        <f>IF(ISNA(VLOOKUP($B272,'[1]1718  Exp_Rev Access'!$F$7:$GK$318,$EB$2,FALSE)),"",VLOOKUP($B272,'[1]1718  Exp_Rev Access'!$F$7:$GK$318,$EB$2,FALSE))</f>
        <v>0</v>
      </c>
      <c r="EC272" s="90">
        <f>IF(ISNA(VLOOKUP($B272,'[1]1718  Exp_Rev Access'!$F$7:$GK$318,$EC$2,FALSE)),"",VLOOKUP($B272,'[1]1718  Exp_Rev Access'!$F$7:$GK$318,$EC$2,FALSE))</f>
        <v>0</v>
      </c>
      <c r="ED272" s="90">
        <f>IF(ISNA(VLOOKUP($B272,'[1]1718  Exp_Rev Access'!$F$7:$GK$318,$ED$2,FALSE)),"",VLOOKUP($B272,'[1]1718  Exp_Rev Access'!$F$7:$GK$318,$ED$2,FALSE))</f>
        <v>0</v>
      </c>
      <c r="EE272" s="90">
        <f>IF(ISNA(VLOOKUP($B272,'[1]1718  Exp_Rev Access'!$F$7:$GK$318,$EE$2,FALSE)),"",VLOOKUP($B272,'[1]1718  Exp_Rev Access'!$F$7:$GK$318,$EE$2,FALSE))</f>
        <v>0</v>
      </c>
      <c r="EF272" s="90">
        <f>IF(ISNA(VLOOKUP($B272,'[1]1718  Exp_Rev Access'!$F$7:$GK$318,$EF$2,FALSE)),"",VLOOKUP($B272,'[1]1718  Exp_Rev Access'!$F$7:$GK$318,$EF$2,FALSE))</f>
        <v>0</v>
      </c>
      <c r="EG272" s="90">
        <f>IF(ISNA(VLOOKUP($B272,'[1]1718  Exp_Rev Access'!$F$7:$GK$318,$EG$2,FALSE)),"",VLOOKUP($B272,'[1]1718  Exp_Rev Access'!$F$7:$GK$318,$EG$2,FALSE))</f>
        <v>0</v>
      </c>
      <c r="EH272" s="90">
        <f>IF(ISNA(VLOOKUP($B272,'[1]1718  Exp_Rev Access'!$F$7:$GK$318,$EH$2,FALSE)),"",VLOOKUP($B272,'[1]1718  Exp_Rev Access'!$F$7:$GK$318,$EH$2,FALSE))</f>
        <v>0</v>
      </c>
      <c r="EI272" s="90">
        <f>IF(ISNA(VLOOKUP($B272,'[1]1718  Exp_Rev Access'!$F$7:$GK$318,$EI$2,FALSE)),"",VLOOKUP($B272,'[1]1718  Exp_Rev Access'!$F$7:$GK$318,$EI$2,FALSE))</f>
        <v>0</v>
      </c>
      <c r="EJ272" s="90">
        <f>IF(ISNA(VLOOKUP($B272,'[1]1718  Exp_Rev Access'!$F$7:$GK$318,$EJ$2,FALSE)),"",VLOOKUP($B272,'[1]1718  Exp_Rev Access'!$F$7:$GK$318,$EJ$2,FALSE))</f>
        <v>0</v>
      </c>
      <c r="EK272" s="90">
        <f>IF(ISNA(VLOOKUP($B272,'[1]1718  Exp_Rev Access'!$F$7:$GK$318,$EK$2,FALSE)),"",VLOOKUP($B272,'[1]1718  Exp_Rev Access'!$F$7:$GK$318,$EK$2,FALSE))</f>
        <v>0</v>
      </c>
      <c r="EL272" s="90">
        <f>IF(ISNA(VLOOKUP($B272,'[1]1718  Exp_Rev Access'!$F$7:$GK$318,$EL$2,FALSE)),"",VLOOKUP($B272,'[1]1718  Exp_Rev Access'!$F$7:$GK$318,$EL$2,FALSE))</f>
        <v>0</v>
      </c>
      <c r="EM272" s="90">
        <f>IF(ISNA(VLOOKUP($B272,'[1]1718  Exp_Rev Access'!$F$7:$GK$318,$EM$2,FALSE)),"",VLOOKUP($B272,'[1]1718  Exp_Rev Access'!$F$7:$GK$318,$EM$2,FALSE))</f>
        <v>0</v>
      </c>
      <c r="EN272" s="90">
        <f>IF(ISNA(VLOOKUP($B272,'[1]1718  Exp_Rev Access'!$F$7:$GK$318,$EN$2,FALSE)),"",VLOOKUP($B272,'[1]1718  Exp_Rev Access'!$F$7:$GK$318,$EN$2,FALSE))</f>
        <v>0</v>
      </c>
      <c r="EO272" s="90">
        <f>IF(ISNA(VLOOKUP($B272,'[1]1718  Exp_Rev Access'!$F$7:$GK$318,$EO$2,FALSE)),"",VLOOKUP($B272,'[1]1718  Exp_Rev Access'!$F$7:$GK$318,$EO$2,FALSE))</f>
        <v>0</v>
      </c>
      <c r="EP272" s="90">
        <f>IF(ISNA(VLOOKUP($B272,'[1]1718  Exp_Rev Access'!$F$7:$GK$318,$EP$2,FALSE)),"",VLOOKUP($B272,'[1]1718  Exp_Rev Access'!$F$7:$GK$318,$EP$2,FALSE))</f>
        <v>0</v>
      </c>
      <c r="EQ272" s="90">
        <f>IF(ISNA(VLOOKUP($B272,'[1]1718  Exp_Rev Access'!$F$7:$GK$318,$EQ$2,FALSE)),"",VLOOKUP($B272,'[1]1718  Exp_Rev Access'!$F$7:$GK$318,$EQ$2,FALSE))</f>
        <v>0</v>
      </c>
      <c r="ER272" s="90">
        <f>IF(ISNA(VLOOKUP($B272,'[1]1718  Exp_Rev Access'!$F$7:$GK$318,$ER$2,FALSE)),"",VLOOKUP($B272,'[1]1718  Exp_Rev Access'!$F$7:$GK$318,$ER$2,FALSE))</f>
        <v>0</v>
      </c>
      <c r="ES272" s="90">
        <f>IF(ISNA(VLOOKUP($B272,'[1]1718  Exp_Rev Access'!$F$7:$GK$318,$ES$2,FALSE)),"",VLOOKUP($B272,'[1]1718  Exp_Rev Access'!$F$7:$GK$318,$ES$2,FALSE))</f>
        <v>0</v>
      </c>
      <c r="ET272" s="90">
        <f>IF(ISNA(VLOOKUP($B272,'[1]1718  Exp_Rev Access'!$F$7:$GK$318,$ET$2,FALSE)),"",VLOOKUP($B272,'[1]1718  Exp_Rev Access'!$F$7:$GK$318,$ET$2,FALSE))</f>
        <v>0</v>
      </c>
      <c r="EU272" s="90">
        <f>IF(ISNA(VLOOKUP($B272,'[1]1718  Exp_Rev Access'!$F$7:$GK$318,$EU$2,FALSE)),"",VLOOKUP($B272,'[1]1718  Exp_Rev Access'!$F$7:$GK$318,$EU$2,FALSE))</f>
        <v>0</v>
      </c>
      <c r="EV272" s="90">
        <f>IF(ISNA(VLOOKUP($B272,'[1]1718  Exp_Rev Access'!$F$7:$GK$318,$EV$2,FALSE)),"",VLOOKUP($B272,'[1]1718  Exp_Rev Access'!$F$7:$GK$318,$EV$2,FALSE))</f>
        <v>0</v>
      </c>
      <c r="EW272" s="90">
        <f>IF(ISNA(VLOOKUP($B272,'[1]1718  Exp_Rev Access'!$F$7:$GK$318,$EW$2,FALSE)),"",VLOOKUP($B272,'[1]1718  Exp_Rev Access'!$F$7:$GK$318,$EW$2,FALSE))</f>
        <v>0</v>
      </c>
      <c r="EX272" s="90">
        <f>IF(ISNA(VLOOKUP($B272,'[1]1718  Exp_Rev Access'!$F$7:$GK$318,$EX$2,FALSE)),"",VLOOKUP($B272,'[1]1718  Exp_Rev Access'!$F$7:$GK$318,$EX$2,FALSE))</f>
        <v>0</v>
      </c>
      <c r="EY272" s="90">
        <f>IF(ISNA(VLOOKUP($B272,'[1]1718  Exp_Rev Access'!$F$7:$GK$318,$EY$2,FALSE)),"",VLOOKUP($B272,'[1]1718  Exp_Rev Access'!$F$7:$GK$318,$EY$2,FALSE))</f>
        <v>0</v>
      </c>
      <c r="EZ272" s="90">
        <f>IF(ISNA(VLOOKUP($B272,'[1]1718  Exp_Rev Access'!$F$7:$GK$318,$EZ$2,FALSE)),"",VLOOKUP($B272,'[1]1718  Exp_Rev Access'!$F$7:$GK$318,$EZ$2,FALSE))</f>
        <v>0</v>
      </c>
      <c r="FA272" s="90">
        <f>IF(ISNA(VLOOKUP($B272,'[1]1718  Exp_Rev Access'!$F$7:$GK$318,$FA$2,FALSE)),"",VLOOKUP($B272,'[1]1718  Exp_Rev Access'!$F$7:$GK$318,$FA$2,FALSE))</f>
        <v>0</v>
      </c>
      <c r="FB272" s="90">
        <f>IF(ISNA(VLOOKUP($B272,'[1]1718  Exp_Rev Access'!$F$7:$GK$318,$FB$2,FALSE)),"",VLOOKUP($B272,'[1]1718  Exp_Rev Access'!$F$7:$GK$318,$FB$2,FALSE))</f>
        <v>0</v>
      </c>
      <c r="FC272" s="90">
        <f>IF(ISNA(VLOOKUP($B272,'[1]1718  Exp_Rev Access'!$F$7:$GK$318,$FC$2,FALSE)),"",VLOOKUP($B272,'[1]1718  Exp_Rev Access'!$F$7:$GK$318,$FC$2,FALSE))</f>
        <v>0</v>
      </c>
      <c r="FD272" s="90">
        <f>IF(ISNA(VLOOKUP($B272,'[1]1718  Exp_Rev Access'!$F$7:$GK$318,$FD$2,FALSE)),"",VLOOKUP($B272,'[1]1718  Exp_Rev Access'!$F$7:$GK$318,$FD$2,FALSE))</f>
        <v>0</v>
      </c>
      <c r="FE272" s="90">
        <f>IF(ISNA(VLOOKUP($B272,'[1]1718  Exp_Rev Access'!$F$7:$GK$318,$FE$2,FALSE)),"",VLOOKUP($B272,'[1]1718  Exp_Rev Access'!$F$7:$GK$318,$FE$2,FALSE))</f>
        <v>0</v>
      </c>
      <c r="FF272" s="90">
        <f>IF(ISNA(VLOOKUP($B272,'[1]1718  Exp_Rev Access'!$F$7:$GK$318,$FF$2,FALSE)),"",VLOOKUP($B272,'[1]1718  Exp_Rev Access'!$F$7:$GK$318,$FF$2,FALSE))</f>
        <v>0</v>
      </c>
      <c r="FG272" s="90">
        <f>IF(ISNA(VLOOKUP($B272,'[1]1718  Exp_Rev Access'!$F$7:$GK$318,$FG$2,FALSE)),"",VLOOKUP($B272,'[1]1718  Exp_Rev Access'!$F$7:$GK$318,$FG$2,FALSE))</f>
        <v>0</v>
      </c>
      <c r="FH272" s="90">
        <f>IF(ISNA(VLOOKUP($B272,'[1]1718  Exp_Rev Access'!$F$7:$GK$318,$FH$2,FALSE)),"",VLOOKUP($B272,'[1]1718  Exp_Rev Access'!$F$7:$GK$318,$FH$2,FALSE))</f>
        <v>0</v>
      </c>
      <c r="FI272" s="90">
        <f>IF(ISNA(VLOOKUP($B272,'[1]1718  Exp_Rev Access'!$F$7:$GK$318,$FI$2,FALSE)),"",VLOOKUP($B272,'[1]1718  Exp_Rev Access'!$F$7:$GK$318,$FI$2,FALSE))</f>
        <v>0</v>
      </c>
      <c r="FJ272" s="90">
        <f>IF(ISNA(VLOOKUP($B272,'[1]1718  Exp_Rev Access'!$F$7:$GK$318,$FJ$2,FALSE)),"",VLOOKUP($B272,'[1]1718  Exp_Rev Access'!$F$7:$GK$318,$FJ$2,FALSE))</f>
        <v>0</v>
      </c>
      <c r="FK272" s="90">
        <f>IF(ISNA(VLOOKUP($B272,'[1]1718  Exp_Rev Access'!$F$7:$GK$318,$FK$2,FALSE)),"",VLOOKUP($B272,'[1]1718  Exp_Rev Access'!$F$7:$GK$318,$FK$2,FALSE))</f>
        <v>0</v>
      </c>
      <c r="FL272" s="90">
        <f>IF(ISNA(VLOOKUP($B272,'[1]1718  Exp_Rev Access'!$F$7:$GK$318,$FL$2,FALSE)),"",VLOOKUP($B272,'[1]1718  Exp_Rev Access'!$F$7:$GK$318,$FL$2,FALSE))</f>
        <v>0</v>
      </c>
      <c r="FM272" s="90">
        <f>IF(ISNA(VLOOKUP($B272,'[1]1718  Exp_Rev Access'!$F$7:$GK$318,$FM$2,FALSE)),"",VLOOKUP($B272,'[1]1718  Exp_Rev Access'!$F$7:$GK$318,$FM$2,FALSE))</f>
        <v>0</v>
      </c>
      <c r="FN272" s="90">
        <f>IF(ISNA(VLOOKUP($B272,'[1]1718  Exp_Rev Access'!$F$7:$GK$318,$FN$2,FALSE)),"",VLOOKUP($B272,'[1]1718  Exp_Rev Access'!$F$7:$GK$318,$FN$2,FALSE))</f>
        <v>0</v>
      </c>
      <c r="FO272" s="90">
        <f>IF(ISNA(VLOOKUP($B272,'[1]1718  Exp_Rev Access'!$F$7:$GK$318,$FO$2,FALSE)),"",VLOOKUP($B272,'[1]1718  Exp_Rev Access'!$F$7:$GK$318,$FO$2,FALSE))</f>
        <v>0</v>
      </c>
      <c r="FP272" s="90">
        <f>IF(ISNA(VLOOKUP($B272,'[1]1718  Exp_Rev Access'!$F$7:$GK$318,$FP$2,FALSE)),"",VLOOKUP($B272,'[1]1718  Exp_Rev Access'!$F$7:$GK$318,$FP$2,FALSE))</f>
        <v>0</v>
      </c>
      <c r="FQ272" s="90">
        <f>IF(ISNA(VLOOKUP($B272,'[1]1718  Exp_Rev Access'!$F$7:$GK$318,$FQ$2,FALSE)),"",VLOOKUP($B272,'[1]1718  Exp_Rev Access'!$F$7:$GK$318,$FQ$2,FALSE))</f>
        <v>0</v>
      </c>
      <c r="FR272" s="90">
        <f>IF(ISNA(VLOOKUP($B272,'[1]1718  Exp_Rev Access'!$F$7:$GK$318,$FR$2,FALSE)),"",VLOOKUP($B272,'[1]1718  Exp_Rev Access'!$F$7:$GK$318,$FR$2,FALSE))</f>
        <v>0</v>
      </c>
      <c r="FS272" s="56">
        <f t="shared" si="759"/>
        <v>154547.65</v>
      </c>
      <c r="FT272" s="92">
        <f t="shared" si="760"/>
        <v>5.7170475788146199E-2</v>
      </c>
      <c r="FU272" s="94">
        <f t="shared" si="761"/>
        <v>876.1204648526076</v>
      </c>
      <c r="FV272" s="95">
        <f>IF(ISNA(VLOOKUP($B272,'[1]1718  Exp_Rev Access'!$F$7:$GK$318,$FV$2,FALSE)),"",VLOOKUP($B272,'[1]1718  Exp_Rev Access'!$F$7:$GK$318,$FV$2,FALSE))</f>
        <v>0</v>
      </c>
      <c r="FW272" s="95">
        <f>IF(ISNA(VLOOKUP($B272,'[1]1718  Exp_Rev Access'!$F$7:$GK$318,$FW$2,FALSE)),"",VLOOKUP($B272,'[1]1718  Exp_Rev Access'!$F$7:$GK$318,$FW$2,FALSE))</f>
        <v>0</v>
      </c>
      <c r="FX272" s="95">
        <f>IF(ISNA(VLOOKUP($B272,'[1]1718  Exp_Rev Access'!$F$7:$GK$318,$FX$2,FALSE)),"",VLOOKUP($B272,'[1]1718  Exp_Rev Access'!$F$7:$GK$318,$FX$2,FALSE))</f>
        <v>0</v>
      </c>
      <c r="FY272" s="95">
        <f>IF(ISNA(VLOOKUP($B272,'[1]1718  Exp_Rev Access'!$F$7:$GK$318,$FY$2,FALSE)),"",VLOOKUP($B272,'[1]1718  Exp_Rev Access'!$F$7:$GK$318,$FY$2,FALSE))</f>
        <v>0</v>
      </c>
      <c r="FZ272" s="95">
        <f>IF(ISNA(VLOOKUP($B272,'[1]1718  Exp_Rev Access'!$F$7:$GK$318,$FZ$2,FALSE)),"",VLOOKUP($B272,'[1]1718  Exp_Rev Access'!$F$7:$GK$318,$FZ$2,FALSE))</f>
        <v>0</v>
      </c>
      <c r="GA272" s="95">
        <f>IF(ISNA(VLOOKUP($B272,'[1]1718  Exp_Rev Access'!$F$7:$GK$318,$GA$2,FALSE)),"",VLOOKUP($B272,'[1]1718  Exp_Rev Access'!$F$7:$GK$318,$GA$2,FALSE))</f>
        <v>0</v>
      </c>
      <c r="GB272" s="95">
        <f>IF(ISNA(VLOOKUP($B272,'[1]1718  Exp_Rev Access'!$F$7:$GK$318,$GB$2,FALSE)),"",VLOOKUP($B272,'[1]1718  Exp_Rev Access'!$F$7:$GK$318,$GB$2,FALSE))</f>
        <v>0</v>
      </c>
      <c r="GC272" s="95">
        <f>IF(ISNA(VLOOKUP($B272,'[1]1718  Exp_Rev Access'!$F$7:$GK$318,$GC$2,FALSE)),"",VLOOKUP($B272,'[1]1718  Exp_Rev Access'!$F$7:$GK$318,$GC$2,FALSE))</f>
        <v>0</v>
      </c>
      <c r="GD272" s="95">
        <f>IF(ISNA(VLOOKUP($B272,'[1]1718  Exp_Rev Access'!$F$7:$GK$318,$GD$2,FALSE)),"",VLOOKUP($B272,'[1]1718  Exp_Rev Access'!$F$7:$GK$318,$GD$2,FALSE))</f>
        <v>0</v>
      </c>
      <c r="GE272" s="95">
        <f>IF(ISNA(VLOOKUP($B272,'[1]1718  Exp_Rev Access'!$F$7:$GK$318,$GE$2,FALSE)),"",VLOOKUP($B272,'[1]1718  Exp_Rev Access'!$F$7:$GK$318,$GE$2,FALSE))</f>
        <v>0</v>
      </c>
      <c r="GF272" s="95">
        <f>IF(ISNA(VLOOKUP($B272,'[1]1718  Exp_Rev Access'!$F$7:$GK$318,$GF$2,FALSE)),"",VLOOKUP($B272,'[1]1718  Exp_Rev Access'!$F$7:$GK$318,$GF$2,FALSE))</f>
        <v>0</v>
      </c>
      <c r="GG272" s="95">
        <f>IF(ISNA(VLOOKUP($B272,'[1]1718  Exp_Rev Access'!$F$7:$GK$318,$GG$2,FALSE)),"",VLOOKUP($B272,'[1]1718  Exp_Rev Access'!$F$7:$GK$318,$GG$2,FALSE))</f>
        <v>0</v>
      </c>
      <c r="GH272" s="95">
        <f>IF(ISNA(VLOOKUP($B272,'[1]1718  Exp_Rev Access'!$F$7:$GK$318,$GH$2,FALSE)),"",VLOOKUP($B272,'[1]1718  Exp_Rev Access'!$F$7:$GK$318,$GH$2,FALSE))</f>
        <v>0</v>
      </c>
      <c r="GI272" s="95">
        <f>IF(ISNA(VLOOKUP($B272,'[1]1718  Exp_Rev Access'!$F$7:$GK$318,$GI$2,FALSE)),"",VLOOKUP($B272,'[1]1718  Exp_Rev Access'!$F$7:$GK$318,$GI$2,FALSE))</f>
        <v>0</v>
      </c>
      <c r="GJ272" s="95">
        <f>IF(ISNA(VLOOKUP($B272,'[1]1718  Exp_Rev Access'!$F$7:$GK$318,$GJ$2,FALSE)),"",VLOOKUP($B272,'[1]1718  Exp_Rev Access'!$F$7:$GK$318,$GJ$2,FALSE))</f>
        <v>0</v>
      </c>
      <c r="GK272" s="95">
        <f>IF(ISNA(VLOOKUP($B272,'[1]1718  Exp_Rev Access'!$F$7:$GK$318,$GK$2,FALSE)),"",VLOOKUP($B272,'[1]1718  Exp_Rev Access'!$F$7:$GK$318,$GK$2,FALSE))</f>
        <v>0</v>
      </c>
      <c r="GL272" s="95">
        <f>IF(ISNA(VLOOKUP($B272,'[1]1718  Exp_Rev Access'!$F$7:$GK$318,$GL$2,FALSE)),"",VLOOKUP($B272,'[1]1718  Exp_Rev Access'!$F$7:$GK$318,$GL$2,FALSE))</f>
        <v>3607.05</v>
      </c>
      <c r="GM272" s="95">
        <f>IF(ISNA(VLOOKUP($B272,'[1]1718  Exp_Rev Access'!$F$7:$GK$318,$GM$2,FALSE)),"",VLOOKUP($B272,'[1]1718  Exp_Rev Access'!$F$7:$GK$318,$GM$2,FALSE))</f>
        <v>0</v>
      </c>
      <c r="GN272" s="95">
        <f>IF(ISNA(VLOOKUP($B272,'[1]1718  Exp_Rev Access'!$F$7:$GK$318,$GN$2,FALSE)),"",VLOOKUP($B272,'[1]1718  Exp_Rev Access'!$F$7:$GK$318,$GN$2,FALSE))</f>
        <v>0</v>
      </c>
      <c r="GO272" s="95">
        <f>IF(ISNA(VLOOKUP($B272,'[1]1718  Exp_Rev Access'!$F$7:$GK$318,$GO$2,FALSE)),"",VLOOKUP($B272,'[1]1718  Exp_Rev Access'!$F$7:$GK$318,$GO$2,FALSE))</f>
        <v>0</v>
      </c>
      <c r="GP272" s="95">
        <f>IF(ISNA(VLOOKUP($B272,'[1]1718  Exp_Rev Access'!$F$7:$GK$318,$GP$2,FALSE)),"",VLOOKUP($B272,'[1]1718  Exp_Rev Access'!$F$7:$GK$318,$GP$2,FALSE))</f>
        <v>0</v>
      </c>
      <c r="GQ272" s="95">
        <f>IF(ISNA(VLOOKUP($B272,'[1]1718  Exp_Rev Access'!$F$7:$GK$318,$GQ$2,FALSE)),"",VLOOKUP($B272,'[1]1718  Exp_Rev Access'!$F$7:$GK$318,$GQ$2,FALSE))</f>
        <v>0</v>
      </c>
      <c r="GR272" s="95">
        <f>IF(ISNA(VLOOKUP($B272,'[1]1718  Exp_Rev Access'!$F$7:$GK$318,$GR$2,FALSE)),"",VLOOKUP($B272,'[1]1718  Exp_Rev Access'!$F$7:$GK$318,$GR$2,FALSE))</f>
        <v>0</v>
      </c>
      <c r="GS272" s="95">
        <f>IF(ISNA(VLOOKUP($B272,'[1]1718  Exp_Rev Access'!$F$7:$GK$318,$GS$2,FALSE)),"",VLOOKUP($B272,'[1]1718  Exp_Rev Access'!$F$7:$GK$318,$GS$2,FALSE))</f>
        <v>0</v>
      </c>
      <c r="GT272" s="95">
        <f>IF(ISNA(VLOOKUP($B272,'[1]1718  Exp_Rev Access'!$F$7:$GK$318,$GT$2,FALSE)),"",VLOOKUP($B272,'[1]1718  Exp_Rev Access'!$F$7:$GK$318,$GT$2,FALSE))</f>
        <v>0</v>
      </c>
      <c r="GU272" s="56">
        <f t="shared" si="762"/>
        <v>3607.05</v>
      </c>
      <c r="GV272" s="92">
        <f t="shared" si="763"/>
        <v>1.3343248162727339E-3</v>
      </c>
      <c r="GW272" s="96">
        <f t="shared" si="764"/>
        <v>20.448129251700681</v>
      </c>
    </row>
    <row r="273" spans="1:222" x14ac:dyDescent="0.3">
      <c r="A273" s="73"/>
      <c r="B273" s="88" t="s">
        <v>574</v>
      </c>
      <c r="C273" s="89" t="s">
        <v>575</v>
      </c>
      <c r="D273" s="75">
        <f>IF(ISNA(VLOOKUP($B273,'[1]1718 enrollment_Rev_Exp by size'!$A$7:H606,3,FALSE)),"",VLOOKUP($B273,'[1]1718 enrollment_Rev_Exp by size'!$A$7:$G$350,3,FALSE))</f>
        <v>5683.2999999999984</v>
      </c>
      <c r="E273" s="76">
        <f>IF(ISNA(VLOOKUP($B273,'[1]1718 enrollment_Rev_Exp by size'!$A$7:I607,5,FALSE)),"",VLOOKUP($B273,'[1]1718 enrollment_Rev_Exp by size'!$A$7:$G$350,5,FALSE))</f>
        <v>68779267.519999996</v>
      </c>
      <c r="F273" s="70">
        <f t="shared" si="744"/>
        <v>68779267.520000011</v>
      </c>
      <c r="G273" s="70">
        <f t="shared" si="745"/>
        <v>0</v>
      </c>
      <c r="H273" s="90">
        <f>IF(ISNA(VLOOKUP($B273,'[1]1718  Exp_Rev Access'!$F$7:$GK$318,3,FALSE)),"",VLOOKUP($B273,'[1]1718  Exp_Rev Access'!$F$7:$GK$318,3,FALSE))</f>
        <v>12080818.1</v>
      </c>
      <c r="I273" s="90">
        <f>IF(ISNA(VLOOKUP($B273,'[1]1718  Exp_Rev Access'!$F$7:$GK$318,4,FALSE)),"",VLOOKUP($B273,'[1]1718  Exp_Rev Access'!$F$7:$GK$318,4,FALSE))</f>
        <v>0</v>
      </c>
      <c r="J273" s="90">
        <f>IF(ISNA(VLOOKUP($B273,'[1]1718  Exp_Rev Access'!$F$7:$GK$318,5,FALSE)),"",VLOOKUP($B273,'[1]1718  Exp_Rev Access'!$F$7:$GK$318,5,FALSE))</f>
        <v>0</v>
      </c>
      <c r="K273" s="90">
        <f>IF(ISNA(VLOOKUP($B273,'[1]1718  Exp_Rev Access'!$F$7:$GK$318,6,FALSE)),"-",VLOOKUP($B273,'[1]1718  Exp_Rev Access'!$F$7:$GK$318,6,FALSE))</f>
        <v>10.65</v>
      </c>
      <c r="L273" s="90">
        <f>IF(ISNA(VLOOKUP($B273,'[1]1718  Exp_Rev Access'!$F$7:$GK$318,7,FALSE)),"",VLOOKUP($B273,'[1]1718  Exp_Rev Access'!$F$7:$GK$318,7,FALSE))</f>
        <v>0</v>
      </c>
      <c r="M273" s="90">
        <f>IF(ISNA(VLOOKUP($B273,'[1]1718  Exp_Rev Access'!$F$7:$GK$318,8,FALSE)),"",VLOOKUP($B273,'[1]1718  Exp_Rev Access'!$F$7:$GK$318,8,FALSE))</f>
        <v>0</v>
      </c>
      <c r="N273" s="56">
        <f t="shared" si="746"/>
        <v>12080828.75</v>
      </c>
      <c r="O273" s="91">
        <f t="shared" si="747"/>
        <v>0.17564637114646608</v>
      </c>
      <c r="P273" s="56">
        <f t="shared" si="748"/>
        <v>2125.6714848767447</v>
      </c>
      <c r="Q273" s="90">
        <f>IF(ISNA(VLOOKUP($B273,'[1]1718  Exp_Rev Access'!$F$7:$GK$318,10,FALSE)),"",VLOOKUP($B273,'[1]1718  Exp_Rev Access'!$F$7:$GK$318,10,FALSE))</f>
        <v>222487.3</v>
      </c>
      <c r="R273" s="90">
        <f>IF(ISNA(VLOOKUP($B273,'[1]1718  Exp_Rev Access'!$F$7:$GK$318,11,FALSE)),"",VLOOKUP($B273,'[1]1718  Exp_Rev Access'!$F$7:$GK$318,11,FALSE))</f>
        <v>0</v>
      </c>
      <c r="S273" s="90">
        <f>IF(ISNA(VLOOKUP($B273,'[1]1718  Exp_Rev Access'!$F$7:$GK$318,12,FALSE)),"",VLOOKUP($B273,'[1]1718  Exp_Rev Access'!$F$7:$GK$318,12,FALSE))</f>
        <v>0</v>
      </c>
      <c r="T273" s="90">
        <f>IF(ISNA(VLOOKUP($B273,'[1]1718  Exp_Rev Access'!$F$7:$GK$318,13,FALSE)),"",VLOOKUP($B273,'[1]1718  Exp_Rev Access'!$F$7:$GK$318,13,FALSE))</f>
        <v>0</v>
      </c>
      <c r="U273" s="90">
        <f>IF(ISNA(VLOOKUP($B273,'[1]1718  Exp_Rev Access'!$F$7:$GK$318,14,FALSE)),"",VLOOKUP($B273,'[1]1718  Exp_Rev Access'!$F$7:$GK$318,14,FALSE))</f>
        <v>31825</v>
      </c>
      <c r="V273" s="90">
        <f>IF(ISNA(VLOOKUP($B273,'[1]1718  Exp_Rev Access'!$F$7:$GK$318,15,FALSE)),"",VLOOKUP($B273,'[1]1718  Exp_Rev Access'!$F$7:$GK$318,15,FALSE))</f>
        <v>27396</v>
      </c>
      <c r="W273" s="90">
        <f>IF(ISNA(VLOOKUP($B273,'[1]1718  Exp_Rev Access'!$F$7:$GK$318,16,FALSE)),"",VLOOKUP($B273,'[1]1718  Exp_Rev Access'!$F$7:$GK$318,16,FALSE))</f>
        <v>45852.1</v>
      </c>
      <c r="X273" s="90">
        <f>IF(ISNA(VLOOKUP($B273,'[1]1718  Exp_Rev Access'!$F$7:$GK$318,17,FALSE)),"",VLOOKUP($B273,'[1]1718  Exp_Rev Access'!$F$7:$GK$318,17,FALSE))</f>
        <v>0</v>
      </c>
      <c r="Y273" s="90">
        <f>IF(ISNA(VLOOKUP($B273,'[1]1718  Exp_Rev Access'!$F$7:$GK$318,18,FALSE)),"",VLOOKUP($B273,'[1]1718  Exp_Rev Access'!$F$7:$GK$318,18,FALSE))</f>
        <v>48798.5</v>
      </c>
      <c r="Z273" s="90">
        <f>IF(ISNA(VLOOKUP($B273,'[1]1718  Exp_Rev Access'!$F$7:$GK$318,19,FALSE)),"",VLOOKUP($B273,'[1]1718  Exp_Rev Access'!$F$7:$GK$318,19,FALSE))</f>
        <v>40</v>
      </c>
      <c r="AA273" s="90">
        <f>IF(ISNA(VLOOKUP($B273,'[1]1718  Exp_Rev Access'!$F$7:$GK$318,20,FALSE)),"",VLOOKUP($B273,'[1]1718  Exp_Rev Access'!$F$7:$GK$318,20,FALSE))</f>
        <v>0</v>
      </c>
      <c r="AB273" s="90">
        <f>IF(ISNA(VLOOKUP($B273,'[1]1718  Exp_Rev Access'!$F$7:$GK$318,21,FALSE)),"",VLOOKUP($B273,'[1]1718  Exp_Rev Access'!$F$7:$GK$318,21,FALSE))</f>
        <v>0</v>
      </c>
      <c r="AC273" s="90">
        <f>IF(ISNA(VLOOKUP($B273,'[1]1718  Exp_Rev Access'!$F$7:$GK$318,22,FALSE)),"",VLOOKUP($B273,'[1]1718  Exp_Rev Access'!$F$7:$GK$318,22,FALSE))</f>
        <v>299529.65999999997</v>
      </c>
      <c r="AD273" s="90">
        <f>IF(ISNA(VLOOKUP($B273,'[1]1718  Exp_Rev Access'!$F$7:$GK$318,23,FALSE)),"",VLOOKUP($B273,'[1]1718  Exp_Rev Access'!$F$7:$GK$318,23,FALSE))</f>
        <v>889240.5</v>
      </c>
      <c r="AE273" s="90">
        <f>IF(ISNA(VLOOKUP($B273,'[1]1718  Exp_Rev Access'!$F$7:$GK$318,24,FALSE)),"",VLOOKUP($B273,'[1]1718  Exp_Rev Access'!$F$7:$GK$318,24,FALSE))</f>
        <v>126498.58</v>
      </c>
      <c r="AF273" s="90">
        <f>IF(ISNA(VLOOKUP($B273,'[1]1718  Exp_Rev Access'!$F$7:$GK$318,25,FALSE)),"",VLOOKUP($B273,'[1]1718  Exp_Rev Access'!$F$7:$GK$318,25,FALSE))</f>
        <v>0</v>
      </c>
      <c r="AG273" s="90">
        <f>IF(ISNA(VLOOKUP($B273,'[1]1718  Exp_Rev Access'!$F$7:$GK$318,26,FALSE)),"",VLOOKUP($B273,'[1]1718  Exp_Rev Access'!$F$7:$GK$318,26,FALSE))</f>
        <v>44693.27</v>
      </c>
      <c r="AH273" s="90">
        <f>IF(ISNA(VLOOKUP($B273,'[1]1718  Exp_Rev Access'!$F$7:$GK$318,27,FALSE)),"",VLOOKUP($B273,'[1]1718  Exp_Rev Access'!$F$7:$GK$318,27,FALSE))</f>
        <v>14693.69</v>
      </c>
      <c r="AI273" s="90">
        <f>IF(ISNA(VLOOKUP($B273,'[1]1718  Exp_Rev Access'!$F$7:$GK$318,28,FALSE)),"",VLOOKUP($B273,'[1]1718  Exp_Rev Access'!$F$7:$GK$318,28,FALSE))</f>
        <v>123806.23</v>
      </c>
      <c r="AJ273" s="90">
        <f>IF(ISNA(VLOOKUP($B273,'[1]1718  Exp_Rev Access'!$F$7:$GK$318,29,FALSE)),"",VLOOKUP($B273,'[1]1718  Exp_Rev Access'!$F$7:$GK$318,29,FALSE))</f>
        <v>4308.53</v>
      </c>
      <c r="AK273" s="90">
        <f>IF(ISNA(VLOOKUP($B273,'[1]1718  Exp_Rev Access'!$F$7:$GK$318,30,FALSE)),"",VLOOKUP($B273,'[1]1718  Exp_Rev Access'!$F$7:$GK$318,30,FALSE))</f>
        <v>31789.74</v>
      </c>
      <c r="AL273" s="90">
        <f>IF(ISNA(VLOOKUP($B273,'[1]1718  Exp_Rev Access'!$F$7:$GK$318,31,FALSE)),"",VLOOKUP($B273,'[1]1718  Exp_Rev Access'!$F$7:$GK$318,31,FALSE))</f>
        <v>88336.89</v>
      </c>
      <c r="AM273" s="56">
        <f t="shared" si="749"/>
        <v>1999295.99</v>
      </c>
      <c r="AN273" s="92">
        <f t="shared" si="750"/>
        <v>2.9068294299857647E-2</v>
      </c>
      <c r="AO273" s="71">
        <f t="shared" si="751"/>
        <v>351.7843488818117</v>
      </c>
      <c r="AP273" s="90">
        <f>IF(ISNA(VLOOKUP($B273,'[1]1718  Exp_Rev Access'!$F$7:$GK$318,33,FALSE)),"",VLOOKUP($B273,'[1]1718  Exp_Rev Access'!$F$7:$GK$318,33,FALSE))</f>
        <v>38615249.240000002</v>
      </c>
      <c r="AQ273" s="90">
        <f>IF(ISNA(VLOOKUP($B273,'[1]1718  Exp_Rev Access'!$F$7:$GK$318,34,FALSE)),"",VLOOKUP($B273,'[1]1718  Exp_Rev Access'!$F$7:$GK$318,34,FALSE))</f>
        <v>1193736.8700000001</v>
      </c>
      <c r="AR273" s="90">
        <f>IF(ISNA(VLOOKUP($B273,'[1]1718  Exp_Rev Access'!$F$7:$GK$318,35,FALSE)),"",VLOOKUP($B273,'[1]1718  Exp_Rev Access'!$F$7:$GK$318,35,FALSE))</f>
        <v>3121691.68</v>
      </c>
      <c r="AS273" s="90">
        <f>IF(ISNA(VLOOKUP($B273,'[1]1718  Exp_Rev Access'!$F$7:$GK$318,36,FALSE)),"",VLOOKUP($B273,'[1]1718  Exp_Rev Access'!$F$7:$GK$318,36,FALSE))</f>
        <v>0</v>
      </c>
      <c r="AT273" s="90">
        <f>IF(ISNA(VLOOKUP($B273,'[1]1718  Exp_Rev Access'!$F$7:$GK$318,37,FALSE)),"",VLOOKUP($B273,'[1]1718  Exp_Rev Access'!$F$7:$GK$318,37,FALSE))</f>
        <v>0</v>
      </c>
      <c r="AU273" s="56">
        <f t="shared" si="752"/>
        <v>42930677.789999999</v>
      </c>
      <c r="AV273" s="93">
        <f t="shared" si="753"/>
        <v>0.62418050290396576</v>
      </c>
      <c r="AW273" s="56">
        <f t="shared" si="754"/>
        <v>7553.8292523709833</v>
      </c>
      <c r="AX273" s="90">
        <f>IF(ISNA(VLOOKUP($B273,'[1]1718  Exp_Rev Access'!$F$7:$GK$318,39,FALSE)),"",VLOOKUP($B273,'[1]1718  Exp_Rev Access'!$F$7:$GK$318,39,FALSE))</f>
        <v>0</v>
      </c>
      <c r="AY273" s="90">
        <f>IF(ISNA(VLOOKUP($B273,'[1]1718  Exp_Rev Access'!$F$7:$GK$318,40,FALSE)),"",VLOOKUP($B273,'[1]1718  Exp_Rev Access'!$F$7:$GK$318,40,FALSE))</f>
        <v>4114937.49</v>
      </c>
      <c r="AZ273" s="90">
        <f>IF(ISNA(VLOOKUP($B273,'[1]1718  Exp_Rev Access'!$F$7:$GK$318,41,FALSE)),"",VLOOKUP($B273,'[1]1718  Exp_Rev Access'!$F$7:$GK$318,41,FALSE))</f>
        <v>156332.16</v>
      </c>
      <c r="BA273" s="90">
        <f>IF(ISNA(VLOOKUP($B273,'[1]1718  Exp_Rev Access'!$F$7:$GK$318,42,FALSE)),"",VLOOKUP($B273,'[1]1718  Exp_Rev Access'!$F$7:$GK$318,42,FALSE))</f>
        <v>0</v>
      </c>
      <c r="BB273" s="90">
        <f>IF(ISNA(VLOOKUP($B273,'[1]1718  Exp_Rev Access'!$F$7:$GK$318,43,FALSE)),"",VLOOKUP($B273,'[1]1718  Exp_Rev Access'!$F$7:$GK$318,43,FALSE))</f>
        <v>0</v>
      </c>
      <c r="BC273" s="90">
        <f>IF(ISNA(VLOOKUP($B273,'[1]1718  Exp_Rev Access'!$F$7:$GK$318,44,FALSE)),"",VLOOKUP($B273,'[1]1718  Exp_Rev Access'!$F$7:$GK$318,44,FALSE))</f>
        <v>1134507.79</v>
      </c>
      <c r="BD273" s="90">
        <f>IF(ISNA(VLOOKUP($B273,'[1]1718  Exp_Rev Access'!$F$7:$GK$318,45,FALSE)),"",VLOOKUP($B273,'[1]1718  Exp_Rev Access'!$F$7:$GK$318,45,FALSE))</f>
        <v>0</v>
      </c>
      <c r="BE273" s="90">
        <f>IF(ISNA(VLOOKUP($B273,'[1]1718  Exp_Rev Access'!$F$7:$GK$318,46,FALSE)),"",VLOOKUP($B273,'[1]1718  Exp_Rev Access'!$F$7:$GK$318,46,FALSE))</f>
        <v>207764.9</v>
      </c>
      <c r="BF273" s="90">
        <f>IF(ISNA(VLOOKUP($B273,'[1]1718  Exp_Rev Access'!$F$7:$GK$318,47,FALSE)),"",VLOOKUP($B273,'[1]1718  Exp_Rev Access'!$F$7:$GK$318,47,FALSE))</f>
        <v>0</v>
      </c>
      <c r="BG273" s="90">
        <f>IF(ISNA(VLOOKUP($B273,'[1]1718  Exp_Rev Access'!$F$7:$GK$318,48,FALSE)),"",VLOOKUP($B273,'[1]1718  Exp_Rev Access'!$F$7:$GK$318,48,FALSE))</f>
        <v>394454.3</v>
      </c>
      <c r="BH273" s="90">
        <f>IF(ISNA(VLOOKUP($B273,'[1]1718  Exp_Rev Access'!$F$7:$GK$318,49,FALSE)),"",VLOOKUP($B273,'[1]1718  Exp_Rev Access'!$F$7:$GK$318,49,FALSE))</f>
        <v>132986.22</v>
      </c>
      <c r="BI273" s="90">
        <f>IF(ISNA(VLOOKUP($B273,'[1]1718  Exp_Rev Access'!$F$7:$GK$318,50,FALSE)),"",VLOOKUP($B273,'[1]1718  Exp_Rev Access'!$F$7:$GK$318,50,FALSE))</f>
        <v>0</v>
      </c>
      <c r="BJ273" s="90">
        <f>IF(ISNA(VLOOKUP($B273,'[1]1718  Exp_Rev Access'!$F$7:$GK$318,51,FALSE)),"",VLOOKUP($B273,'[1]1718  Exp_Rev Access'!$F$7:$GK$318,51,FALSE))</f>
        <v>34556.36</v>
      </c>
      <c r="BK273" s="90">
        <f>IF(ISNA(VLOOKUP($B273,'[1]1718  Exp_Rev Access'!$F$7:$GK$318,52,FALSE)),"",VLOOKUP($B273,'[1]1718  Exp_Rev Access'!$F$7:$GK$318,52,FALSE))</f>
        <v>1958651.95</v>
      </c>
      <c r="BL273" s="90">
        <f>IF(ISNA(VLOOKUP($B273,'[1]1718  Exp_Rev Access'!$F$7:$GK$318,53,FALSE)),"",VLOOKUP($B273,'[1]1718  Exp_Rev Access'!$F$7:$GK$318,53,FALSE))</f>
        <v>1946.06</v>
      </c>
      <c r="BM273" s="90">
        <f>IF(ISNA(VLOOKUP($B273,'[1]1718  Exp_Rev Access'!$F$7:$GK$318,54,FALSE)),"",VLOOKUP($B273,'[1]1718  Exp_Rev Access'!$F$7:$GK$318,54,FALSE))</f>
        <v>5143.8999999999996</v>
      </c>
      <c r="BN273" s="90">
        <f>IF(ISNA(VLOOKUP($B273,'[1]1718  Exp_Rev Access'!$F$7:$GK$318,55,FALSE)),"",VLOOKUP($B273,'[1]1718  Exp_Rev Access'!$F$7:$GK$318,55,FALSE))</f>
        <v>0</v>
      </c>
      <c r="BO273" s="90">
        <f>IF(ISNA(VLOOKUP($B273,'[1]1718  Exp_Rev Access'!$F$7:$GK$318,56,FALSE)),"",VLOOKUP($B273,'[1]1718  Exp_Rev Access'!$F$7:$GK$318,56,FALSE))</f>
        <v>0</v>
      </c>
      <c r="BP273" s="90">
        <f>IF(ISNA(VLOOKUP($B273,'[1]1718  Exp_Rev Access'!$F$7:$GK$318,57,FALSE)),"",VLOOKUP($B273,'[1]1718  Exp_Rev Access'!$F$7:$GK$318,57,FALSE))</f>
        <v>0</v>
      </c>
      <c r="BQ273" s="90">
        <f>IF(ISNA(VLOOKUP($B273,'[1]1718  Exp_Rev Access'!$F$7:$GK$318,58,FALSE)),"",VLOOKUP($B273,'[1]1718  Exp_Rev Access'!$F$7:$GK$318,58,FALSE))</f>
        <v>6600</v>
      </c>
      <c r="BR273" s="90">
        <f>IF(ISNA(VLOOKUP($B273,'[1]1718  Exp_Rev Access'!$F$7:$GK$318,59,FALSE)),"",VLOOKUP($B273,'[1]1718  Exp_Rev Access'!$F$7:$GK$318,59,FALSE))</f>
        <v>0</v>
      </c>
      <c r="BS273" s="90">
        <f>IF(ISNA(VLOOKUP($B273,'[1]1718  Exp_Rev Access'!$F$7:$GK$318,60,FALSE)),"",VLOOKUP($B273,'[1]1718  Exp_Rev Access'!$F$7:$GK$318,60,FALSE))</f>
        <v>0</v>
      </c>
      <c r="BT273" s="90">
        <f>IF(ISNA(VLOOKUP($B273,'[1]1718  Exp_Rev Access'!$F$7:$GK$318,61,FALSE)),"",VLOOKUP($B273,'[1]1718  Exp_Rev Access'!$F$7:$GK$318,61,FALSE))</f>
        <v>0</v>
      </c>
      <c r="BU273" s="90">
        <f>IF(ISNA(VLOOKUP($B273,'[1]1718  Exp_Rev Access'!$F$7:$GK$318,62,FALSE)),"",VLOOKUP($B273,'[1]1718  Exp_Rev Access'!$F$7:$GK$318,62,FALSE))</f>
        <v>0</v>
      </c>
      <c r="BV273" s="56">
        <f t="shared" si="743"/>
        <v>8147881.1300000008</v>
      </c>
      <c r="BW273" s="92">
        <f t="shared" si="755"/>
        <v>0.11846420329542935</v>
      </c>
      <c r="BX273" s="71">
        <f t="shared" si="756"/>
        <v>1433.653182130101</v>
      </c>
      <c r="BY273" s="90">
        <f>IF(ISNA(VLOOKUP($B273,'[1]1718  Exp_Rev Access'!$F$7:$GK$318,64,FALSE)),"",VLOOKUP($B273,'[1]1718  Exp_Rev Access'!$F$7:$GK$318,64,FALSE))</f>
        <v>0</v>
      </c>
      <c r="BZ273" s="90">
        <f>IF(ISNA(VLOOKUP($B273,'[1]1718  Exp_Rev Access'!$F$7:$GK$318,65,FALSE)),"",VLOOKUP($B273,'[1]1718  Exp_Rev Access'!$F$7:$GK$318,65,FALSE))</f>
        <v>1034.17</v>
      </c>
      <c r="CA273" s="90">
        <f>IF(ISNA(VLOOKUP($B273,'[1]1718  Exp_Rev Access'!$F$7:$GK$318,66,FALSE)),"",VLOOKUP($B273,'[1]1718  Exp_Rev Access'!$F$7:$GK$318,66,FALSE))</f>
        <v>5983.06</v>
      </c>
      <c r="CB273" s="90">
        <f>IF(ISNA(VLOOKUP($B273,'[1]1718  Exp_Rev Access'!$F$7:$GK$318,67,FALSE)),"",VLOOKUP($B273,'[1]1718  Exp_Rev Access'!$F$7:$GK$318,67,FALSE))</f>
        <v>0</v>
      </c>
      <c r="CC273" s="90">
        <f>IF(ISNA(VLOOKUP($B273,'[1]1718  Exp_Rev Access'!$F$7:$GK$318,68,FALSE)),"",VLOOKUP($B273,'[1]1718  Exp_Rev Access'!$F$7:$GK$318,68,FALSE))</f>
        <v>4090.22</v>
      </c>
      <c r="CD273" s="90">
        <f>IF(ISNA(VLOOKUP($B273,'[1]1718  Exp_Rev Access'!$F$7:$GK$318,69,FALSE)),"",VLOOKUP($B273,'[1]1718  Exp_Rev Access'!$F$7:$GK$318,69,FALSE))</f>
        <v>0</v>
      </c>
      <c r="CE273" s="56">
        <f t="shared" si="739"/>
        <v>11107.45</v>
      </c>
      <c r="CF273" s="92">
        <f t="shared" si="757"/>
        <v>1.6149415951209598E-4</v>
      </c>
      <c r="CG273" s="78">
        <f t="shared" si="758"/>
        <v>1.9544014920908634</v>
      </c>
      <c r="CH273" s="90">
        <f>IF(ISNA(VLOOKUP($B273,'[1]1718  Exp_Rev Access'!$F$7:$GK$318,$CH$2,FALSE)),"",VLOOKUP($B273,'[1]1718  Exp_Rev Access'!$F$7:$GK$318,$CH$2,FALSE))</f>
        <v>0</v>
      </c>
      <c r="CI273" s="90">
        <f>IF(ISNA(VLOOKUP($B273,'[1]1718  Exp_Rev Access'!$F$7:$GK$318,$CI$2,FALSE)),"",VLOOKUP($B273,'[1]1718  Exp_Rev Access'!$F$7:$GK$318,$CI$2,FALSE))</f>
        <v>0</v>
      </c>
      <c r="CJ273" s="90">
        <f>IF(ISNA(VLOOKUP($B273,'[1]1718  Exp_Rev Access'!$F$7:$GK$318,$CJ$2,FALSE)),"",VLOOKUP($B273,'[1]1718  Exp_Rev Access'!$F$7:$GK$318,$CJ$2,FALSE))</f>
        <v>0</v>
      </c>
      <c r="CK273" s="90">
        <f>IF(ISNA(VLOOKUP($B273,'[1]1718  Exp_Rev Access'!$F$7:$GK$318,$CK$2,FALSE)),"",VLOOKUP($B273,'[1]1718  Exp_Rev Access'!$F$7:$GK$318,$CK$2,FALSE))</f>
        <v>0</v>
      </c>
      <c r="CL273" s="90">
        <f>IF(ISNA(VLOOKUP($B273,'[1]1718  Exp_Rev Access'!$F$7:$GK$318,$CL$2,FALSE)),"",VLOOKUP($B273,'[1]1718  Exp_Rev Access'!$F$7:$GK$318,$CL$2,FALSE))</f>
        <v>0</v>
      </c>
      <c r="CM273" s="90">
        <f>IF(ISNA(VLOOKUP($B273,'[1]1718  Exp_Rev Access'!$F$7:$GK$318,$CM$2,FALSE)),"",VLOOKUP($B273,'[1]1718  Exp_Rev Access'!$F$7:$GK$318,$CM$2,FALSE))</f>
        <v>0</v>
      </c>
      <c r="CN273" s="90">
        <f>IF(ISNA(VLOOKUP($B273,'[1]1718  Exp_Rev Access'!$F$7:$GK$318,$CN$2,FALSE)),"",VLOOKUP($B273,'[1]1718  Exp_Rev Access'!$F$7:$GK$318,$CN$2,FALSE))</f>
        <v>0</v>
      </c>
      <c r="CO273" s="90">
        <f>IF(ISNA(VLOOKUP($B273,'[1]1718  Exp_Rev Access'!$F$7:$GK$318,$CO$2,FALSE)),"",VLOOKUP($B273,'[1]1718  Exp_Rev Access'!$F$7:$GK$318,$CO$2,FALSE))</f>
        <v>0</v>
      </c>
      <c r="CP273" s="90">
        <f>IF(ISNA(VLOOKUP($B273,'[1]1718  Exp_Rev Access'!$F$7:$GK$318,$CP$2,FALSE)),"",VLOOKUP($B273,'[1]1718  Exp_Rev Access'!$F$7:$GK$318,$CP$2,FALSE))</f>
        <v>0</v>
      </c>
      <c r="CQ273" s="90">
        <f>IF(ISNA(VLOOKUP($B273,'[1]1718  Exp_Rev Access'!$F$7:$GK$318,$CQ$2,FALSE)),"",VLOOKUP($B273,'[1]1718  Exp_Rev Access'!$F$7:$GK$318,$CQ$2,FALSE))</f>
        <v>1240730</v>
      </c>
      <c r="CR273" s="90">
        <f>IF(ISNA(VLOOKUP($B273,'[1]1718  Exp_Rev Access'!$F$7:$GK$318,$CR$2,FALSE)),"",VLOOKUP($B273,'[1]1718  Exp_Rev Access'!$F$7:$GK$318,$CR$2,FALSE))</f>
        <v>0</v>
      </c>
      <c r="CS273" s="90">
        <f>IF(ISNA(VLOOKUP($B273,'[1]1718  Exp_Rev Access'!$F$7:$GK$318,$CS$2,FALSE)),"",VLOOKUP($B273,'[1]1718  Exp_Rev Access'!$F$7:$GK$318,$CS$2,FALSE))</f>
        <v>28813</v>
      </c>
      <c r="CT273" s="90">
        <f>IF(ISNA(VLOOKUP($B273,'[1]1718  Exp_Rev Access'!$F$7:$GK$318,$CT$2,FALSE)),"",VLOOKUP($B273,'[1]1718  Exp_Rev Access'!$F$7:$GK$318,$CT$2,FALSE))</f>
        <v>0</v>
      </c>
      <c r="CU273" s="90">
        <f>IF(ISNA(VLOOKUP($B273,'[1]1718  Exp_Rev Access'!$F$7:$GK$318,$CU$2,FALSE)),"",VLOOKUP($B273,'[1]1718  Exp_Rev Access'!$F$7:$GK$318,$CU$2,FALSE))</f>
        <v>744425</v>
      </c>
      <c r="CV273" s="90">
        <f>IF(ISNA(VLOOKUP($B273,'[1]1718  Exp_Rev Access'!$F$7:$GK$318,$CV$2,FALSE)),"",VLOOKUP($B273,'[1]1718  Exp_Rev Access'!$F$7:$GK$318,$CV$2,FALSE))</f>
        <v>161836</v>
      </c>
      <c r="CW273" s="90">
        <f>IF(ISNA(VLOOKUP($B273,'[1]1718  Exp_Rev Access'!$F$7:$GK$318,$CW$2,FALSE)),"",VLOOKUP($B273,'[1]1718  Exp_Rev Access'!$F$7:$GK$318,$CW$2,FALSE))</f>
        <v>0</v>
      </c>
      <c r="CX273" s="90">
        <f>IF(ISNA(VLOOKUP($B273,'[1]1718  Exp_Rev Access'!$F$7:$GK$318,$CX$2,FALSE)),"",VLOOKUP($B273,'[1]1718  Exp_Rev Access'!$F$7:$GK$318,$CX$2,FALSE))</f>
        <v>0</v>
      </c>
      <c r="CY273" s="90">
        <f>IF(ISNA(VLOOKUP($B273,'[1]1718  Exp_Rev Access'!$F$7:$GK$318,$CY$2,FALSE)),"",VLOOKUP($B273,'[1]1718  Exp_Rev Access'!$F$7:$GK$318,$CY$2,FALSE))</f>
        <v>0</v>
      </c>
      <c r="CZ273" s="90">
        <f>IF(ISNA(VLOOKUP($B273,'[1]1718  Exp_Rev Access'!$F$7:$GK$318,$CZ$2,FALSE)),"",VLOOKUP($B273,'[1]1718  Exp_Rev Access'!$F$7:$GK$318,$CZ$2,FALSE))</f>
        <v>0</v>
      </c>
      <c r="DA273" s="90">
        <f>IF(ISNA(VLOOKUP($B273,'[1]1718  Exp_Rev Access'!$F$7:$GK$318,$DA$2,FALSE)),"",VLOOKUP($B273,'[1]1718  Exp_Rev Access'!$F$7:$GK$318,$DA$2,FALSE))</f>
        <v>0</v>
      </c>
      <c r="DB273" s="90">
        <f>IF(ISNA(VLOOKUP($B273,'[1]1718  Exp_Rev Access'!$F$7:$GK$318,$DB$2,FALSE)),"",VLOOKUP($B273,'[1]1718  Exp_Rev Access'!$F$7:$GK$318,$DB$2,FALSE))</f>
        <v>25272.1</v>
      </c>
      <c r="DC273" s="90">
        <f>IF(ISNA(VLOOKUP($B273,'[1]1718  Exp_Rev Access'!$F$7:$GK$318,$DC$2,FALSE)),"",VLOOKUP($B273,'[1]1718  Exp_Rev Access'!$F$7:$GK$318,$DC$2,FALSE))</f>
        <v>0</v>
      </c>
      <c r="DD273" s="90">
        <f>IF(ISNA(VLOOKUP($B273,'[1]1718  Exp_Rev Access'!$F$7:$GK$318,$DD$2,FALSE)),"",VLOOKUP($B273,'[1]1718  Exp_Rev Access'!$F$7:$GK$318,$DD$2,FALSE))</f>
        <v>0</v>
      </c>
      <c r="DE273" s="90">
        <f>IF(ISNA(VLOOKUP($B273,'[1]1718  Exp_Rev Access'!$F$7:$GK$318,$DE$2,FALSE)),"",VLOOKUP($B273,'[1]1718  Exp_Rev Access'!$F$7:$GK$318,$DE$2,FALSE))</f>
        <v>0</v>
      </c>
      <c r="DF273" s="90">
        <f>IF(ISNA(VLOOKUP($B273,'[1]1718  Exp_Rev Access'!$F$7:$GK$318,$DF$2,FALSE)),"",VLOOKUP($B273,'[1]1718  Exp_Rev Access'!$F$7:$GK$318,$DF$2,FALSE))</f>
        <v>0</v>
      </c>
      <c r="DG273" s="90">
        <f>IF(ISNA(VLOOKUP($B273,'[1]1718  Exp_Rev Access'!$F$7:$GK$318,$DG$2,FALSE)),"",VLOOKUP($B273,'[1]1718  Exp_Rev Access'!$F$7:$GK$318,$DG$2,FALSE))</f>
        <v>0</v>
      </c>
      <c r="DH273" s="90">
        <f>IF(ISNA(VLOOKUP($B273,'[1]1718  Exp_Rev Access'!$F$7:$GK$318,$DH$2,FALSE)),"",VLOOKUP($B273,'[1]1718  Exp_Rev Access'!$F$7:$GK$318,$DH$2,FALSE))</f>
        <v>0</v>
      </c>
      <c r="DI273" s="90">
        <f>IF(ISNA(VLOOKUP($B273,'[1]1718  Exp_Rev Access'!$F$7:$GK$318,$DI$2,FALSE)),"",VLOOKUP($B273,'[1]1718  Exp_Rev Access'!$F$7:$GK$318,$DI$2,FALSE))</f>
        <v>1116159.25</v>
      </c>
      <c r="DJ273" s="90">
        <f>IF(ISNA(VLOOKUP($B273,'[1]1718  Exp_Rev Access'!$F$7:$GK$318,$DJ$2,FALSE)),"",VLOOKUP($B273,'[1]1718  Exp_Rev Access'!$F$7:$GK$318,$DJ$2,FALSE))</f>
        <v>0</v>
      </c>
      <c r="DK273" s="90">
        <f>IF(ISNA(VLOOKUP($B273,'[1]1718  Exp_Rev Access'!$F$7:$GK$318,$DK$2,FALSE)),"",VLOOKUP($B273,'[1]1718  Exp_Rev Access'!$F$7:$GK$318,$DK$2,FALSE))</f>
        <v>85610.66</v>
      </c>
      <c r="DL273" s="90">
        <f>IF(ISNA(VLOOKUP($B273,'[1]1718  Exp_Rev Access'!$F$7:$GK$318,$DL$2,FALSE)),"",VLOOKUP($B273,'[1]1718  Exp_Rev Access'!$F$7:$GK$318,$DL$2,FALSE))</f>
        <v>0</v>
      </c>
      <c r="DM273" s="90">
        <f>IF(ISNA(VLOOKUP($B273,'[1]1718  Exp_Rev Access'!$F$7:$GK$318,$DM$2,FALSE)),"",VLOOKUP($B273,'[1]1718  Exp_Rev Access'!$F$7:$GK$318,$DM$2,FALSE))</f>
        <v>0</v>
      </c>
      <c r="DN273" s="90">
        <f>IF(ISNA(VLOOKUP($B273,'[1]1718  Exp_Rev Access'!$F$7:$GK$318,$DN$2,FALSE)),"",VLOOKUP($B273,'[1]1718  Exp_Rev Access'!$F$7:$GK$318,$DN$2,FALSE))</f>
        <v>0</v>
      </c>
      <c r="DO273" s="90">
        <f>IF(ISNA(VLOOKUP($B273,'[1]1718  Exp_Rev Access'!$F$7:$GK$318,$DO$2,FALSE)),"",VLOOKUP($B273,'[1]1718  Exp_Rev Access'!$F$7:$GK$318,$DO$2,FALSE))</f>
        <v>0</v>
      </c>
      <c r="DP273" s="90">
        <f>IF(ISNA(VLOOKUP($B273,'[1]1718  Exp_Rev Access'!$F$7:$GK$318,$DP$2,FALSE)),"",VLOOKUP($B273,'[1]1718  Exp_Rev Access'!$F$7:$GK$318,$DP$2,FALSE))</f>
        <v>0</v>
      </c>
      <c r="DQ273" s="90">
        <f>IF(ISNA(VLOOKUP($B273,'[1]1718  Exp_Rev Access'!$F$7:$GK$318,$DQ$2,FALSE)),"",VLOOKUP($B273,'[1]1718  Exp_Rev Access'!$F$7:$GK$318,$DQ$2,FALSE))</f>
        <v>0</v>
      </c>
      <c r="DR273" s="90">
        <f>IF(ISNA(VLOOKUP($B273,'[1]1718  Exp_Rev Access'!$F$7:$GK$318,$DR$2,FALSE)),"",VLOOKUP($B273,'[1]1718  Exp_Rev Access'!$F$7:$GK$318,$DR$2,FALSE))</f>
        <v>0</v>
      </c>
      <c r="DS273" s="90">
        <f>IF(ISNA(VLOOKUP($B273,'[1]1718  Exp_Rev Access'!$F$7:$GK$318,$DS$2,FALSE)),"",VLOOKUP($B273,'[1]1718  Exp_Rev Access'!$F$7:$GK$318,$DS$2,FALSE))</f>
        <v>0</v>
      </c>
      <c r="DT273" s="90">
        <f>IF(ISNA(VLOOKUP($B273,'[1]1718  Exp_Rev Access'!$F$7:$GK$318,$DT$2,FALSE)),"",VLOOKUP($B273,'[1]1718  Exp_Rev Access'!$F$7:$GK$318,$DT$2,FALSE))</f>
        <v>0</v>
      </c>
      <c r="DU273" s="90">
        <f>IF(ISNA(VLOOKUP($B273,'[1]1718  Exp_Rev Access'!$F$7:$GK$318,$DU$2,FALSE)),"",VLOOKUP($B273,'[1]1718  Exp_Rev Access'!$F$7:$GK$318,$DU$2,FALSE))</f>
        <v>0</v>
      </c>
      <c r="DV273" s="90">
        <f>IF(ISNA(VLOOKUP($B273,'[1]1718  Exp_Rev Access'!$F$7:$GK$318,$DV$2,FALSE)),"",VLOOKUP($B273,'[1]1718  Exp_Rev Access'!$F$7:$GK$318,$DV$2,FALSE))</f>
        <v>0</v>
      </c>
      <c r="DW273" s="90">
        <f>IF(ISNA(VLOOKUP($B273,'[1]1718  Exp_Rev Access'!$F$7:$GK$318,$DW$2,FALSE)),"",VLOOKUP($B273,'[1]1718  Exp_Rev Access'!$F$7:$GK$318,$DW$2,FALSE))</f>
        <v>0</v>
      </c>
      <c r="DX273" s="90">
        <f>IF(ISNA(VLOOKUP($B273,'[1]1718  Exp_Rev Access'!$F$7:$GK$318,$DX$2,FALSE)),"",VLOOKUP($B273,'[1]1718  Exp_Rev Access'!$F$7:$GK$318,$DX$2,FALSE))</f>
        <v>0</v>
      </c>
      <c r="DY273" s="90">
        <f>IF(ISNA(VLOOKUP($B273,'[1]1718  Exp_Rev Access'!$F$7:$GK$318,$DY$2,FALSE)),"",VLOOKUP($B273,'[1]1718  Exp_Rev Access'!$F$7:$GK$318,$DY$2,FALSE))</f>
        <v>0</v>
      </c>
      <c r="DZ273" s="90">
        <f>IF(ISNA(VLOOKUP($B273,'[1]1718  Exp_Rev Access'!$F$7:$GK$318,$DZ$2,FALSE)),"",VLOOKUP($B273,'[1]1718  Exp_Rev Access'!$F$7:$GK$318,$DZ$2,FALSE))</f>
        <v>0</v>
      </c>
      <c r="EA273" s="90">
        <f>IF(ISNA(VLOOKUP($B273,'[1]1718  Exp_Rev Access'!$F$7:$GK$318,$EA$2,FALSE)),"",VLOOKUP($B273,'[1]1718  Exp_Rev Access'!$F$7:$GK$318,$EA$2,FALSE))</f>
        <v>0</v>
      </c>
      <c r="EB273" s="90">
        <f>IF(ISNA(VLOOKUP($B273,'[1]1718  Exp_Rev Access'!$F$7:$GK$318,$EB$2,FALSE)),"",VLOOKUP($B273,'[1]1718  Exp_Rev Access'!$F$7:$GK$318,$EB$2,FALSE))</f>
        <v>0</v>
      </c>
      <c r="EC273" s="90">
        <f>IF(ISNA(VLOOKUP($B273,'[1]1718  Exp_Rev Access'!$F$7:$GK$318,$EC$2,FALSE)),"",VLOOKUP($B273,'[1]1718  Exp_Rev Access'!$F$7:$GK$318,$EC$2,FALSE))</f>
        <v>0</v>
      </c>
      <c r="ED273" s="90">
        <f>IF(ISNA(VLOOKUP($B273,'[1]1718  Exp_Rev Access'!$F$7:$GK$318,$ED$2,FALSE)),"",VLOOKUP($B273,'[1]1718  Exp_Rev Access'!$F$7:$GK$318,$ED$2,FALSE))</f>
        <v>0</v>
      </c>
      <c r="EE273" s="90">
        <f>IF(ISNA(VLOOKUP($B273,'[1]1718  Exp_Rev Access'!$F$7:$GK$318,$EE$2,FALSE)),"",VLOOKUP($B273,'[1]1718  Exp_Rev Access'!$F$7:$GK$318,$EE$2,FALSE))</f>
        <v>0</v>
      </c>
      <c r="EF273" s="90">
        <f>IF(ISNA(VLOOKUP($B273,'[1]1718  Exp_Rev Access'!$F$7:$GK$318,$EF$2,FALSE)),"",VLOOKUP($B273,'[1]1718  Exp_Rev Access'!$F$7:$GK$318,$EF$2,FALSE))</f>
        <v>0</v>
      </c>
      <c r="EG273" s="90">
        <f>IF(ISNA(VLOOKUP($B273,'[1]1718  Exp_Rev Access'!$F$7:$GK$318,$EG$2,FALSE)),"",VLOOKUP($B273,'[1]1718  Exp_Rev Access'!$F$7:$GK$318,$EG$2,FALSE))</f>
        <v>0</v>
      </c>
      <c r="EH273" s="90">
        <f>IF(ISNA(VLOOKUP($B273,'[1]1718  Exp_Rev Access'!$F$7:$GK$318,$EH$2,FALSE)),"",VLOOKUP($B273,'[1]1718  Exp_Rev Access'!$F$7:$GK$318,$EH$2,FALSE))</f>
        <v>0</v>
      </c>
      <c r="EI273" s="90">
        <f>IF(ISNA(VLOOKUP($B273,'[1]1718  Exp_Rev Access'!$F$7:$GK$318,$EI$2,FALSE)),"",VLOOKUP($B273,'[1]1718  Exp_Rev Access'!$F$7:$GK$318,$EI$2,FALSE))</f>
        <v>0</v>
      </c>
      <c r="EJ273" s="90">
        <f>IF(ISNA(VLOOKUP($B273,'[1]1718  Exp_Rev Access'!$F$7:$GK$318,$EJ$2,FALSE)),"",VLOOKUP($B273,'[1]1718  Exp_Rev Access'!$F$7:$GK$318,$EJ$2,FALSE))</f>
        <v>0</v>
      </c>
      <c r="EK273" s="90">
        <f>IF(ISNA(VLOOKUP($B273,'[1]1718  Exp_Rev Access'!$F$7:$GK$318,$EK$2,FALSE)),"",VLOOKUP($B273,'[1]1718  Exp_Rev Access'!$F$7:$GK$318,$EK$2,FALSE))</f>
        <v>0</v>
      </c>
      <c r="EL273" s="90">
        <f>IF(ISNA(VLOOKUP($B273,'[1]1718  Exp_Rev Access'!$F$7:$GK$318,$EL$2,FALSE)),"",VLOOKUP($B273,'[1]1718  Exp_Rev Access'!$F$7:$GK$318,$EL$2,FALSE))</f>
        <v>0</v>
      </c>
      <c r="EM273" s="90">
        <f>IF(ISNA(VLOOKUP($B273,'[1]1718  Exp_Rev Access'!$F$7:$GK$318,$EM$2,FALSE)),"",VLOOKUP($B273,'[1]1718  Exp_Rev Access'!$F$7:$GK$318,$EM$2,FALSE))</f>
        <v>0</v>
      </c>
      <c r="EN273" s="90">
        <f>IF(ISNA(VLOOKUP($B273,'[1]1718  Exp_Rev Access'!$F$7:$GK$318,$EN$2,FALSE)),"",VLOOKUP($B273,'[1]1718  Exp_Rev Access'!$F$7:$GK$318,$EN$2,FALSE))</f>
        <v>0</v>
      </c>
      <c r="EO273" s="90">
        <f>IF(ISNA(VLOOKUP($B273,'[1]1718  Exp_Rev Access'!$F$7:$GK$318,$EO$2,FALSE)),"",VLOOKUP($B273,'[1]1718  Exp_Rev Access'!$F$7:$GK$318,$EO$2,FALSE))</f>
        <v>0</v>
      </c>
      <c r="EP273" s="90">
        <f>IF(ISNA(VLOOKUP($B273,'[1]1718  Exp_Rev Access'!$F$7:$GK$318,$EP$2,FALSE)),"",VLOOKUP($B273,'[1]1718  Exp_Rev Access'!$F$7:$GK$318,$EP$2,FALSE))</f>
        <v>0</v>
      </c>
      <c r="EQ273" s="90">
        <f>IF(ISNA(VLOOKUP($B273,'[1]1718  Exp_Rev Access'!$F$7:$GK$318,$EQ$2,FALSE)),"",VLOOKUP($B273,'[1]1718  Exp_Rev Access'!$F$7:$GK$318,$EQ$2,FALSE))</f>
        <v>0</v>
      </c>
      <c r="ER273" s="90">
        <f>IF(ISNA(VLOOKUP($B273,'[1]1718  Exp_Rev Access'!$F$7:$GK$318,$ER$2,FALSE)),"",VLOOKUP($B273,'[1]1718  Exp_Rev Access'!$F$7:$GK$318,$ER$2,FALSE))</f>
        <v>0</v>
      </c>
      <c r="ES273" s="90">
        <f>IF(ISNA(VLOOKUP($B273,'[1]1718  Exp_Rev Access'!$F$7:$GK$318,$ES$2,FALSE)),"",VLOOKUP($B273,'[1]1718  Exp_Rev Access'!$F$7:$GK$318,$ES$2,FALSE))</f>
        <v>0</v>
      </c>
      <c r="ET273" s="90">
        <f>IF(ISNA(VLOOKUP($B273,'[1]1718  Exp_Rev Access'!$F$7:$GK$318,$ET$2,FALSE)),"",VLOOKUP($B273,'[1]1718  Exp_Rev Access'!$F$7:$GK$318,$ET$2,FALSE))</f>
        <v>0</v>
      </c>
      <c r="EU273" s="90">
        <f>IF(ISNA(VLOOKUP($B273,'[1]1718  Exp_Rev Access'!$F$7:$GK$318,$EU$2,FALSE)),"",VLOOKUP($B273,'[1]1718  Exp_Rev Access'!$F$7:$GK$318,$EU$2,FALSE))</f>
        <v>0</v>
      </c>
      <c r="EV273" s="90">
        <f>IF(ISNA(VLOOKUP($B273,'[1]1718  Exp_Rev Access'!$F$7:$GK$318,$EV$2,FALSE)),"",VLOOKUP($B273,'[1]1718  Exp_Rev Access'!$F$7:$GK$318,$EV$2,FALSE))</f>
        <v>12859.86</v>
      </c>
      <c r="EW273" s="90">
        <f>IF(ISNA(VLOOKUP($B273,'[1]1718  Exp_Rev Access'!$F$7:$GK$318,$EW$2,FALSE)),"",VLOOKUP($B273,'[1]1718  Exp_Rev Access'!$F$7:$GK$318,$EW$2,FALSE))</f>
        <v>0</v>
      </c>
      <c r="EX273" s="90">
        <f>IF(ISNA(VLOOKUP($B273,'[1]1718  Exp_Rev Access'!$F$7:$GK$318,$EX$2,FALSE)),"",VLOOKUP($B273,'[1]1718  Exp_Rev Access'!$F$7:$GK$318,$EX$2,FALSE))</f>
        <v>0</v>
      </c>
      <c r="EY273" s="90">
        <f>IF(ISNA(VLOOKUP($B273,'[1]1718  Exp_Rev Access'!$F$7:$GK$318,$EY$2,FALSE)),"",VLOOKUP($B273,'[1]1718  Exp_Rev Access'!$F$7:$GK$318,$EY$2,FALSE))</f>
        <v>0</v>
      </c>
      <c r="EZ273" s="90">
        <f>IF(ISNA(VLOOKUP($B273,'[1]1718  Exp_Rev Access'!$F$7:$GK$318,$EZ$2,FALSE)),"",VLOOKUP($B273,'[1]1718  Exp_Rev Access'!$F$7:$GK$318,$EZ$2,FALSE))</f>
        <v>0</v>
      </c>
      <c r="FA273" s="90">
        <f>IF(ISNA(VLOOKUP($B273,'[1]1718  Exp_Rev Access'!$F$7:$GK$318,$FA$2,FALSE)),"",VLOOKUP($B273,'[1]1718  Exp_Rev Access'!$F$7:$GK$318,$FA$2,FALSE))</f>
        <v>0</v>
      </c>
      <c r="FB273" s="90">
        <f>IF(ISNA(VLOOKUP($B273,'[1]1718  Exp_Rev Access'!$F$7:$GK$318,$FB$2,FALSE)),"",VLOOKUP($B273,'[1]1718  Exp_Rev Access'!$F$7:$GK$318,$FB$2,FALSE))</f>
        <v>3780</v>
      </c>
      <c r="FC273" s="90">
        <f>IF(ISNA(VLOOKUP($B273,'[1]1718  Exp_Rev Access'!$F$7:$GK$318,$FC$2,FALSE)),"",VLOOKUP($B273,'[1]1718  Exp_Rev Access'!$F$7:$GK$318,$FC$2,FALSE))</f>
        <v>0</v>
      </c>
      <c r="FD273" s="90">
        <f>IF(ISNA(VLOOKUP($B273,'[1]1718  Exp_Rev Access'!$F$7:$GK$318,$FD$2,FALSE)),"",VLOOKUP($B273,'[1]1718  Exp_Rev Access'!$F$7:$GK$318,$FD$2,FALSE))</f>
        <v>0</v>
      </c>
      <c r="FE273" s="90">
        <f>IF(ISNA(VLOOKUP($B273,'[1]1718  Exp_Rev Access'!$F$7:$GK$318,$FE$2,FALSE)),"",VLOOKUP($B273,'[1]1718  Exp_Rev Access'!$F$7:$GK$318,$FE$2,FALSE))</f>
        <v>0</v>
      </c>
      <c r="FF273" s="90">
        <f>IF(ISNA(VLOOKUP($B273,'[1]1718  Exp_Rev Access'!$F$7:$GK$318,$FF$2,FALSE)),"",VLOOKUP($B273,'[1]1718  Exp_Rev Access'!$F$7:$GK$318,$FF$2,FALSE))</f>
        <v>0</v>
      </c>
      <c r="FG273" s="90">
        <f>IF(ISNA(VLOOKUP($B273,'[1]1718  Exp_Rev Access'!$F$7:$GK$318,$FG$2,FALSE)),"",VLOOKUP($B273,'[1]1718  Exp_Rev Access'!$F$7:$GK$318,$FG$2,FALSE))</f>
        <v>0</v>
      </c>
      <c r="FH273" s="90">
        <f>IF(ISNA(VLOOKUP($B273,'[1]1718  Exp_Rev Access'!$F$7:$GK$318,$FH$2,FALSE)),"",VLOOKUP($B273,'[1]1718  Exp_Rev Access'!$F$7:$GK$318,$FH$2,FALSE))</f>
        <v>0</v>
      </c>
      <c r="FI273" s="90">
        <f>IF(ISNA(VLOOKUP($B273,'[1]1718  Exp_Rev Access'!$F$7:$GK$318,$FI$2,FALSE)),"",VLOOKUP($B273,'[1]1718  Exp_Rev Access'!$F$7:$GK$318,$FI$2,FALSE))</f>
        <v>0</v>
      </c>
      <c r="FJ273" s="90">
        <f>IF(ISNA(VLOOKUP($B273,'[1]1718  Exp_Rev Access'!$F$7:$GK$318,$FJ$2,FALSE)),"",VLOOKUP($B273,'[1]1718  Exp_Rev Access'!$F$7:$GK$318,$FJ$2,FALSE))</f>
        <v>0</v>
      </c>
      <c r="FK273" s="90">
        <f>IF(ISNA(VLOOKUP($B273,'[1]1718  Exp_Rev Access'!$F$7:$GK$318,$FK$2,FALSE)),"",VLOOKUP($B273,'[1]1718  Exp_Rev Access'!$F$7:$GK$318,$FK$2,FALSE))</f>
        <v>0</v>
      </c>
      <c r="FL273" s="90">
        <f>IF(ISNA(VLOOKUP($B273,'[1]1718  Exp_Rev Access'!$F$7:$GK$318,$FL$2,FALSE)),"",VLOOKUP($B273,'[1]1718  Exp_Rev Access'!$F$7:$GK$318,$FL$2,FALSE))</f>
        <v>0</v>
      </c>
      <c r="FM273" s="90">
        <f>IF(ISNA(VLOOKUP($B273,'[1]1718  Exp_Rev Access'!$F$7:$GK$318,$FM$2,FALSE)),"",VLOOKUP($B273,'[1]1718  Exp_Rev Access'!$F$7:$GK$318,$FM$2,FALSE))</f>
        <v>0</v>
      </c>
      <c r="FN273" s="90">
        <f>IF(ISNA(VLOOKUP($B273,'[1]1718  Exp_Rev Access'!$F$7:$GK$318,$FN$2,FALSE)),"",VLOOKUP($B273,'[1]1718  Exp_Rev Access'!$F$7:$GK$318,$FN$2,FALSE))</f>
        <v>0</v>
      </c>
      <c r="FO273" s="90">
        <f>IF(ISNA(VLOOKUP($B273,'[1]1718  Exp_Rev Access'!$F$7:$GK$318,$FO$2,FALSE)),"",VLOOKUP($B273,'[1]1718  Exp_Rev Access'!$F$7:$GK$318,$FO$2,FALSE))</f>
        <v>0</v>
      </c>
      <c r="FP273" s="90">
        <f>IF(ISNA(VLOOKUP($B273,'[1]1718  Exp_Rev Access'!$F$7:$GK$318,$FP$2,FALSE)),"",VLOOKUP($B273,'[1]1718  Exp_Rev Access'!$F$7:$GK$318,$FP$2,FALSE))</f>
        <v>0</v>
      </c>
      <c r="FQ273" s="90">
        <f>IF(ISNA(VLOOKUP($B273,'[1]1718  Exp_Rev Access'!$F$7:$GK$318,$FQ$2,FALSE)),"",VLOOKUP($B273,'[1]1718  Exp_Rev Access'!$F$7:$GK$318,$FQ$2,FALSE))</f>
        <v>0</v>
      </c>
      <c r="FR273" s="90">
        <f>IF(ISNA(VLOOKUP($B273,'[1]1718  Exp_Rev Access'!$F$7:$GK$318,$FR$2,FALSE)),"",VLOOKUP($B273,'[1]1718  Exp_Rev Access'!$F$7:$GK$318,$FR$2,FALSE))</f>
        <v>158634.35999999999</v>
      </c>
      <c r="FS273" s="56">
        <f t="shared" si="759"/>
        <v>3578120.23</v>
      </c>
      <c r="FT273" s="92">
        <f t="shared" si="760"/>
        <v>5.2023238382984165E-2</v>
      </c>
      <c r="FU273" s="94">
        <f t="shared" si="761"/>
        <v>629.58496472120089</v>
      </c>
      <c r="FV273" s="95">
        <f>IF(ISNA(VLOOKUP($B273,'[1]1718  Exp_Rev Access'!$F$7:$GK$318,$FV$2,FALSE)),"",VLOOKUP($B273,'[1]1718  Exp_Rev Access'!$F$7:$GK$318,$FV$2,FALSE))</f>
        <v>0</v>
      </c>
      <c r="FW273" s="95">
        <f>IF(ISNA(VLOOKUP($B273,'[1]1718  Exp_Rev Access'!$F$7:$GK$318,$FW$2,FALSE)),"",VLOOKUP($B273,'[1]1718  Exp_Rev Access'!$F$7:$GK$318,$FW$2,FALSE))</f>
        <v>0</v>
      </c>
      <c r="FX273" s="95">
        <f>IF(ISNA(VLOOKUP($B273,'[1]1718  Exp_Rev Access'!$F$7:$GK$318,$FX$2,FALSE)),"",VLOOKUP($B273,'[1]1718  Exp_Rev Access'!$F$7:$GK$318,$FX$2,FALSE))</f>
        <v>0</v>
      </c>
      <c r="FY273" s="95">
        <f>IF(ISNA(VLOOKUP($B273,'[1]1718  Exp_Rev Access'!$F$7:$GK$318,$FY$2,FALSE)),"",VLOOKUP($B273,'[1]1718  Exp_Rev Access'!$F$7:$GK$318,$FY$2,FALSE))</f>
        <v>0</v>
      </c>
      <c r="FZ273" s="95">
        <f>IF(ISNA(VLOOKUP($B273,'[1]1718  Exp_Rev Access'!$F$7:$GK$318,$FZ$2,FALSE)),"",VLOOKUP($B273,'[1]1718  Exp_Rev Access'!$F$7:$GK$318,$FZ$2,FALSE))</f>
        <v>0</v>
      </c>
      <c r="GA273" s="95">
        <f>IF(ISNA(VLOOKUP($B273,'[1]1718  Exp_Rev Access'!$F$7:$GK$318,$GA$2,FALSE)),"",VLOOKUP($B273,'[1]1718  Exp_Rev Access'!$F$7:$GK$318,$GA$2,FALSE))</f>
        <v>0</v>
      </c>
      <c r="GB273" s="95">
        <f>IF(ISNA(VLOOKUP($B273,'[1]1718  Exp_Rev Access'!$F$7:$GK$318,$GB$2,FALSE)),"",VLOOKUP($B273,'[1]1718  Exp_Rev Access'!$F$7:$GK$318,$GB$2,FALSE))</f>
        <v>0</v>
      </c>
      <c r="GC273" s="95">
        <f>IF(ISNA(VLOOKUP($B273,'[1]1718  Exp_Rev Access'!$F$7:$GK$318,$GC$2,FALSE)),"",VLOOKUP($B273,'[1]1718  Exp_Rev Access'!$F$7:$GK$318,$GC$2,FALSE))</f>
        <v>0</v>
      </c>
      <c r="GD273" s="95">
        <f>IF(ISNA(VLOOKUP($B273,'[1]1718  Exp_Rev Access'!$F$7:$GK$318,$GD$2,FALSE)),"",VLOOKUP($B273,'[1]1718  Exp_Rev Access'!$F$7:$GK$318,$GD$2,FALSE))</f>
        <v>26049.14</v>
      </c>
      <c r="GE273" s="95">
        <f>IF(ISNA(VLOOKUP($B273,'[1]1718  Exp_Rev Access'!$F$7:$GK$318,$GE$2,FALSE)),"",VLOOKUP($B273,'[1]1718  Exp_Rev Access'!$F$7:$GK$318,$GE$2,FALSE))</f>
        <v>0</v>
      </c>
      <c r="GF273" s="95">
        <f>IF(ISNA(VLOOKUP($B273,'[1]1718  Exp_Rev Access'!$F$7:$GK$318,$GF$2,FALSE)),"",VLOOKUP($B273,'[1]1718  Exp_Rev Access'!$F$7:$GK$318,$GF$2,FALSE))</f>
        <v>0</v>
      </c>
      <c r="GG273" s="95">
        <f>IF(ISNA(VLOOKUP($B273,'[1]1718  Exp_Rev Access'!$F$7:$GK$318,$GG$2,FALSE)),"",VLOOKUP($B273,'[1]1718  Exp_Rev Access'!$F$7:$GK$318,$GG$2,FALSE))</f>
        <v>0</v>
      </c>
      <c r="GH273" s="95">
        <f>IF(ISNA(VLOOKUP($B273,'[1]1718  Exp_Rev Access'!$F$7:$GK$318,$GH$2,FALSE)),"",VLOOKUP($B273,'[1]1718  Exp_Rev Access'!$F$7:$GK$318,$GH$2,FALSE))</f>
        <v>0</v>
      </c>
      <c r="GI273" s="95">
        <f>IF(ISNA(VLOOKUP($B273,'[1]1718  Exp_Rev Access'!$F$7:$GK$318,$GI$2,FALSE)),"",VLOOKUP($B273,'[1]1718  Exp_Rev Access'!$F$7:$GK$318,$GI$2,FALSE))</f>
        <v>0</v>
      </c>
      <c r="GJ273" s="95">
        <f>IF(ISNA(VLOOKUP($B273,'[1]1718  Exp_Rev Access'!$F$7:$GK$318,$GJ$2,FALSE)),"",VLOOKUP($B273,'[1]1718  Exp_Rev Access'!$F$7:$GK$318,$GJ$2,FALSE))</f>
        <v>0</v>
      </c>
      <c r="GK273" s="95">
        <f>IF(ISNA(VLOOKUP($B273,'[1]1718  Exp_Rev Access'!$F$7:$GK$318,$GK$2,FALSE)),"",VLOOKUP($B273,'[1]1718  Exp_Rev Access'!$F$7:$GK$318,$GK$2,FALSE))</f>
        <v>0</v>
      </c>
      <c r="GL273" s="95">
        <f>IF(ISNA(VLOOKUP($B273,'[1]1718  Exp_Rev Access'!$F$7:$GK$318,$GL$2,FALSE)),"",VLOOKUP($B273,'[1]1718  Exp_Rev Access'!$F$7:$GK$318,$GL$2,FALSE))</f>
        <v>0</v>
      </c>
      <c r="GM273" s="95">
        <f>IF(ISNA(VLOOKUP($B273,'[1]1718  Exp_Rev Access'!$F$7:$GK$318,$GM$2,FALSE)),"",VLOOKUP($B273,'[1]1718  Exp_Rev Access'!$F$7:$GK$318,$GM$2,FALSE))</f>
        <v>0</v>
      </c>
      <c r="GN273" s="95">
        <f>IF(ISNA(VLOOKUP($B273,'[1]1718  Exp_Rev Access'!$F$7:$GK$318,$GN$2,FALSE)),"",VLOOKUP($B273,'[1]1718  Exp_Rev Access'!$F$7:$GK$318,$GN$2,FALSE))</f>
        <v>0</v>
      </c>
      <c r="GO273" s="95">
        <f>IF(ISNA(VLOOKUP($B273,'[1]1718  Exp_Rev Access'!$F$7:$GK$318,$GO$2,FALSE)),"",VLOOKUP($B273,'[1]1718  Exp_Rev Access'!$F$7:$GK$318,$GO$2,FALSE))</f>
        <v>0</v>
      </c>
      <c r="GP273" s="95">
        <f>IF(ISNA(VLOOKUP($B273,'[1]1718  Exp_Rev Access'!$F$7:$GK$318,$GP$2,FALSE)),"",VLOOKUP($B273,'[1]1718  Exp_Rev Access'!$F$7:$GK$318,$GP$2,FALSE))</f>
        <v>0</v>
      </c>
      <c r="GQ273" s="95">
        <f>IF(ISNA(VLOOKUP($B273,'[1]1718  Exp_Rev Access'!$F$7:$GK$318,$GQ$2,FALSE)),"",VLOOKUP($B273,'[1]1718  Exp_Rev Access'!$F$7:$GK$318,$GQ$2,FALSE))</f>
        <v>5307.04</v>
      </c>
      <c r="GR273" s="95">
        <f>IF(ISNA(VLOOKUP($B273,'[1]1718  Exp_Rev Access'!$F$7:$GK$318,$GR$2,FALSE)),"",VLOOKUP($B273,'[1]1718  Exp_Rev Access'!$F$7:$GK$318,$GR$2,FALSE))</f>
        <v>0</v>
      </c>
      <c r="GS273" s="95">
        <f>IF(ISNA(VLOOKUP($B273,'[1]1718  Exp_Rev Access'!$F$7:$GK$318,$GS$2,FALSE)),"",VLOOKUP($B273,'[1]1718  Exp_Rev Access'!$F$7:$GK$318,$GS$2,FALSE))</f>
        <v>0</v>
      </c>
      <c r="GT273" s="95">
        <f>IF(ISNA(VLOOKUP($B273,'[1]1718  Exp_Rev Access'!$F$7:$GK$318,$GT$2,FALSE)),"",VLOOKUP($B273,'[1]1718  Exp_Rev Access'!$F$7:$GK$318,$GT$2,FALSE))</f>
        <v>0</v>
      </c>
      <c r="GU273" s="56">
        <f t="shared" si="762"/>
        <v>31356.18</v>
      </c>
      <c r="GV273" s="92">
        <f t="shared" si="763"/>
        <v>4.5589581178488248E-4</v>
      </c>
      <c r="GW273" s="96">
        <f t="shared" si="764"/>
        <v>5.5172487815177815</v>
      </c>
    </row>
    <row r="274" spans="1:222" x14ac:dyDescent="0.3">
      <c r="A274" s="73"/>
      <c r="B274" s="88" t="s">
        <v>576</v>
      </c>
      <c r="C274" s="89" t="s">
        <v>577</v>
      </c>
      <c r="D274" s="75">
        <f>IF(ISNA(VLOOKUP($B274,'[1]1718 enrollment_Rev_Exp by size'!$A$7:H607,3,FALSE)),"",VLOOKUP($B274,'[1]1718 enrollment_Rev_Exp by size'!$A$7:$G$350,3,FALSE))</f>
        <v>9668.19</v>
      </c>
      <c r="E274" s="76">
        <f>IF(ISNA(VLOOKUP($B274,'[1]1718 enrollment_Rev_Exp by size'!$A$7:I608,5,FALSE)),"",VLOOKUP($B274,'[1]1718 enrollment_Rev_Exp by size'!$A$7:$G$350,5,FALSE))</f>
        <v>118459381</v>
      </c>
      <c r="F274" s="70">
        <f t="shared" si="744"/>
        <v>118459381</v>
      </c>
      <c r="G274" s="70">
        <f t="shared" si="745"/>
        <v>0</v>
      </c>
      <c r="H274" s="90">
        <f>IF(ISNA(VLOOKUP($B274,'[1]1718  Exp_Rev Access'!$F$7:$GK$318,3,FALSE)),"",VLOOKUP($B274,'[1]1718  Exp_Rev Access'!$F$7:$GK$318,3,FALSE))</f>
        <v>22449710.870000001</v>
      </c>
      <c r="I274" s="90">
        <f>IF(ISNA(VLOOKUP($B274,'[1]1718  Exp_Rev Access'!$F$7:$GK$318,4,FALSE)),"",VLOOKUP($B274,'[1]1718  Exp_Rev Access'!$F$7:$GK$318,4,FALSE))</f>
        <v>0</v>
      </c>
      <c r="J274" s="90">
        <f>IF(ISNA(VLOOKUP($B274,'[1]1718  Exp_Rev Access'!$F$7:$GK$318,5,FALSE)),"",VLOOKUP($B274,'[1]1718  Exp_Rev Access'!$F$7:$GK$318,5,FALSE))</f>
        <v>0</v>
      </c>
      <c r="K274" s="90">
        <f>IF(ISNA(VLOOKUP($B274,'[1]1718  Exp_Rev Access'!$F$7:$GK$318,6,FALSE)),"-",VLOOKUP($B274,'[1]1718  Exp_Rev Access'!$F$7:$GK$318,6,FALSE))</f>
        <v>3855.09</v>
      </c>
      <c r="L274" s="90">
        <f>IF(ISNA(VLOOKUP($B274,'[1]1718  Exp_Rev Access'!$F$7:$GK$318,7,FALSE)),"",VLOOKUP($B274,'[1]1718  Exp_Rev Access'!$F$7:$GK$318,7,FALSE))</f>
        <v>0</v>
      </c>
      <c r="M274" s="90">
        <f>IF(ISNA(VLOOKUP($B274,'[1]1718  Exp_Rev Access'!$F$7:$GK$318,8,FALSE)),"",VLOOKUP($B274,'[1]1718  Exp_Rev Access'!$F$7:$GK$318,8,FALSE))</f>
        <v>0</v>
      </c>
      <c r="N274" s="56">
        <f t="shared" si="746"/>
        <v>22453565.960000001</v>
      </c>
      <c r="O274" s="91">
        <f t="shared" si="747"/>
        <v>0.18954654135834123</v>
      </c>
      <c r="P274" s="56">
        <f t="shared" si="748"/>
        <v>2322.416704677918</v>
      </c>
      <c r="Q274" s="90">
        <f>IF(ISNA(VLOOKUP($B274,'[1]1718  Exp_Rev Access'!$F$7:$GK$318,10,FALSE)),"",VLOOKUP($B274,'[1]1718  Exp_Rev Access'!$F$7:$GK$318,10,FALSE))</f>
        <v>218336.24</v>
      </c>
      <c r="R274" s="90">
        <f>IF(ISNA(VLOOKUP($B274,'[1]1718  Exp_Rev Access'!$F$7:$GK$318,11,FALSE)),"",VLOOKUP($B274,'[1]1718  Exp_Rev Access'!$F$7:$GK$318,11,FALSE))</f>
        <v>0</v>
      </c>
      <c r="S274" s="90">
        <f>IF(ISNA(VLOOKUP($B274,'[1]1718  Exp_Rev Access'!$F$7:$GK$318,12,FALSE)),"",VLOOKUP($B274,'[1]1718  Exp_Rev Access'!$F$7:$GK$318,12,FALSE))</f>
        <v>0</v>
      </c>
      <c r="T274" s="90">
        <f>IF(ISNA(VLOOKUP($B274,'[1]1718  Exp_Rev Access'!$F$7:$GK$318,13,FALSE)),"",VLOOKUP($B274,'[1]1718  Exp_Rev Access'!$F$7:$GK$318,13,FALSE))</f>
        <v>0</v>
      </c>
      <c r="U274" s="90">
        <f>IF(ISNA(VLOOKUP($B274,'[1]1718  Exp_Rev Access'!$F$7:$GK$318,14,FALSE)),"",VLOOKUP($B274,'[1]1718  Exp_Rev Access'!$F$7:$GK$318,14,FALSE))</f>
        <v>0</v>
      </c>
      <c r="V274" s="90">
        <f>IF(ISNA(VLOOKUP($B274,'[1]1718  Exp_Rev Access'!$F$7:$GK$318,15,FALSE)),"",VLOOKUP($B274,'[1]1718  Exp_Rev Access'!$F$7:$GK$318,15,FALSE))</f>
        <v>0</v>
      </c>
      <c r="W274" s="90">
        <f>IF(ISNA(VLOOKUP($B274,'[1]1718  Exp_Rev Access'!$F$7:$GK$318,16,FALSE)),"",VLOOKUP($B274,'[1]1718  Exp_Rev Access'!$F$7:$GK$318,16,FALSE))</f>
        <v>0</v>
      </c>
      <c r="X274" s="90">
        <f>IF(ISNA(VLOOKUP($B274,'[1]1718  Exp_Rev Access'!$F$7:$GK$318,17,FALSE)),"",VLOOKUP($B274,'[1]1718  Exp_Rev Access'!$F$7:$GK$318,17,FALSE))</f>
        <v>1079129.93</v>
      </c>
      <c r="Y274" s="90">
        <f>IF(ISNA(VLOOKUP($B274,'[1]1718  Exp_Rev Access'!$F$7:$GK$318,18,FALSE)),"",VLOOKUP($B274,'[1]1718  Exp_Rev Access'!$F$7:$GK$318,18,FALSE))</f>
        <v>470422.51</v>
      </c>
      <c r="Z274" s="90">
        <f>IF(ISNA(VLOOKUP($B274,'[1]1718  Exp_Rev Access'!$F$7:$GK$318,19,FALSE)),"",VLOOKUP($B274,'[1]1718  Exp_Rev Access'!$F$7:$GK$318,19,FALSE))</f>
        <v>19219.45</v>
      </c>
      <c r="AA274" s="90">
        <f>IF(ISNA(VLOOKUP($B274,'[1]1718  Exp_Rev Access'!$F$7:$GK$318,20,FALSE)),"",VLOOKUP($B274,'[1]1718  Exp_Rev Access'!$F$7:$GK$318,20,FALSE))</f>
        <v>0</v>
      </c>
      <c r="AB274" s="90">
        <f>IF(ISNA(VLOOKUP($B274,'[1]1718  Exp_Rev Access'!$F$7:$GK$318,21,FALSE)),"",VLOOKUP($B274,'[1]1718  Exp_Rev Access'!$F$7:$GK$318,21,FALSE))</f>
        <v>0</v>
      </c>
      <c r="AC274" s="90">
        <f>IF(ISNA(VLOOKUP($B274,'[1]1718  Exp_Rev Access'!$F$7:$GK$318,22,FALSE)),"",VLOOKUP($B274,'[1]1718  Exp_Rev Access'!$F$7:$GK$318,22,FALSE))</f>
        <v>192166.42</v>
      </c>
      <c r="AD274" s="90">
        <f>IF(ISNA(VLOOKUP($B274,'[1]1718  Exp_Rev Access'!$F$7:$GK$318,23,FALSE)),"",VLOOKUP($B274,'[1]1718  Exp_Rev Access'!$F$7:$GK$318,23,FALSE))</f>
        <v>1528206.88</v>
      </c>
      <c r="AE274" s="90">
        <f>IF(ISNA(VLOOKUP($B274,'[1]1718  Exp_Rev Access'!$F$7:$GK$318,24,FALSE)),"",VLOOKUP($B274,'[1]1718  Exp_Rev Access'!$F$7:$GK$318,24,FALSE))</f>
        <v>55006.82</v>
      </c>
      <c r="AF274" s="90">
        <f>IF(ISNA(VLOOKUP($B274,'[1]1718  Exp_Rev Access'!$F$7:$GK$318,25,FALSE)),"",VLOOKUP($B274,'[1]1718  Exp_Rev Access'!$F$7:$GK$318,25,FALSE))</f>
        <v>0</v>
      </c>
      <c r="AG274" s="90">
        <f>IF(ISNA(VLOOKUP($B274,'[1]1718  Exp_Rev Access'!$F$7:$GK$318,26,FALSE)),"",VLOOKUP($B274,'[1]1718  Exp_Rev Access'!$F$7:$GK$318,26,FALSE))</f>
        <v>104828.11</v>
      </c>
      <c r="AH274" s="90">
        <f>IF(ISNA(VLOOKUP($B274,'[1]1718  Exp_Rev Access'!$F$7:$GK$318,27,FALSE)),"",VLOOKUP($B274,'[1]1718  Exp_Rev Access'!$F$7:$GK$318,27,FALSE))</f>
        <v>36991.879999999997</v>
      </c>
      <c r="AI274" s="90">
        <f>IF(ISNA(VLOOKUP($B274,'[1]1718  Exp_Rev Access'!$F$7:$GK$318,28,FALSE)),"",VLOOKUP($B274,'[1]1718  Exp_Rev Access'!$F$7:$GK$318,28,FALSE))</f>
        <v>509269.75</v>
      </c>
      <c r="AJ274" s="90">
        <f>IF(ISNA(VLOOKUP($B274,'[1]1718  Exp_Rev Access'!$F$7:$GK$318,29,FALSE)),"",VLOOKUP($B274,'[1]1718  Exp_Rev Access'!$F$7:$GK$318,29,FALSE))</f>
        <v>145417.5</v>
      </c>
      <c r="AK274" s="90">
        <f>IF(ISNA(VLOOKUP($B274,'[1]1718  Exp_Rev Access'!$F$7:$GK$318,30,FALSE)),"",VLOOKUP($B274,'[1]1718  Exp_Rev Access'!$F$7:$GK$318,30,FALSE))</f>
        <v>180549.98</v>
      </c>
      <c r="AL274" s="90">
        <f>IF(ISNA(VLOOKUP($B274,'[1]1718  Exp_Rev Access'!$F$7:$GK$318,31,FALSE)),"",VLOOKUP($B274,'[1]1718  Exp_Rev Access'!$F$7:$GK$318,31,FALSE))</f>
        <v>259951.13</v>
      </c>
      <c r="AM274" s="56">
        <f t="shared" si="749"/>
        <v>4799496.5999999996</v>
      </c>
      <c r="AN274" s="92">
        <f t="shared" si="750"/>
        <v>4.0515968929467898E-2</v>
      </c>
      <c r="AO274" s="71">
        <f t="shared" si="751"/>
        <v>496.42141910740264</v>
      </c>
      <c r="AP274" s="90">
        <f>IF(ISNA(VLOOKUP($B274,'[1]1718  Exp_Rev Access'!$F$7:$GK$318,33,FALSE)),"",VLOOKUP($B274,'[1]1718  Exp_Rev Access'!$F$7:$GK$318,33,FALSE))</f>
        <v>65067040.609999999</v>
      </c>
      <c r="AQ274" s="90">
        <f>IF(ISNA(VLOOKUP($B274,'[1]1718  Exp_Rev Access'!$F$7:$GK$318,34,FALSE)),"",VLOOKUP($B274,'[1]1718  Exp_Rev Access'!$F$7:$GK$318,34,FALSE))</f>
        <v>1724518.84</v>
      </c>
      <c r="AR274" s="90">
        <f>IF(ISNA(VLOOKUP($B274,'[1]1718  Exp_Rev Access'!$F$7:$GK$318,35,FALSE)),"",VLOOKUP($B274,'[1]1718  Exp_Rev Access'!$F$7:$GK$318,35,FALSE))</f>
        <v>2215358.44</v>
      </c>
      <c r="AS274" s="90">
        <f>IF(ISNA(VLOOKUP($B274,'[1]1718  Exp_Rev Access'!$F$7:$GK$318,36,FALSE)),"",VLOOKUP($B274,'[1]1718  Exp_Rev Access'!$F$7:$GK$318,36,FALSE))</f>
        <v>0</v>
      </c>
      <c r="AT274" s="90">
        <f>IF(ISNA(VLOOKUP($B274,'[1]1718  Exp_Rev Access'!$F$7:$GK$318,37,FALSE)),"",VLOOKUP($B274,'[1]1718  Exp_Rev Access'!$F$7:$GK$318,37,FALSE))</f>
        <v>0</v>
      </c>
      <c r="AU274" s="56">
        <f t="shared" si="752"/>
        <v>69006917.890000001</v>
      </c>
      <c r="AV274" s="93">
        <f t="shared" si="753"/>
        <v>0.58253653959241947</v>
      </c>
      <c r="AW274" s="56">
        <f t="shared" si="754"/>
        <v>7137.5219032724835</v>
      </c>
      <c r="AX274" s="90">
        <f>IF(ISNA(VLOOKUP($B274,'[1]1718  Exp_Rev Access'!$F$7:$GK$318,39,FALSE)),"",VLOOKUP($B274,'[1]1718  Exp_Rev Access'!$F$7:$GK$318,39,FALSE))</f>
        <v>0</v>
      </c>
      <c r="AY274" s="90">
        <f>IF(ISNA(VLOOKUP($B274,'[1]1718  Exp_Rev Access'!$F$7:$GK$318,40,FALSE)),"",VLOOKUP($B274,'[1]1718  Exp_Rev Access'!$F$7:$GK$318,40,FALSE))</f>
        <v>8025525.9199999999</v>
      </c>
      <c r="AZ274" s="90">
        <f>IF(ISNA(VLOOKUP($B274,'[1]1718  Exp_Rev Access'!$F$7:$GK$318,41,FALSE)),"",VLOOKUP($B274,'[1]1718  Exp_Rev Access'!$F$7:$GK$318,41,FALSE))</f>
        <v>351869.13</v>
      </c>
      <c r="BA274" s="90">
        <f>IF(ISNA(VLOOKUP($B274,'[1]1718  Exp_Rev Access'!$F$7:$GK$318,42,FALSE)),"",VLOOKUP($B274,'[1]1718  Exp_Rev Access'!$F$7:$GK$318,42,FALSE))</f>
        <v>0</v>
      </c>
      <c r="BB274" s="90">
        <f>IF(ISNA(VLOOKUP($B274,'[1]1718  Exp_Rev Access'!$F$7:$GK$318,43,FALSE)),"",VLOOKUP($B274,'[1]1718  Exp_Rev Access'!$F$7:$GK$318,43,FALSE))</f>
        <v>0</v>
      </c>
      <c r="BC274" s="90">
        <f>IF(ISNA(VLOOKUP($B274,'[1]1718  Exp_Rev Access'!$F$7:$GK$318,44,FALSE)),"",VLOOKUP($B274,'[1]1718  Exp_Rev Access'!$F$7:$GK$318,44,FALSE))</f>
        <v>1752895.93</v>
      </c>
      <c r="BD274" s="90">
        <f>IF(ISNA(VLOOKUP($B274,'[1]1718  Exp_Rev Access'!$F$7:$GK$318,45,FALSE)),"",VLOOKUP($B274,'[1]1718  Exp_Rev Access'!$F$7:$GK$318,45,FALSE))</f>
        <v>0</v>
      </c>
      <c r="BE274" s="90">
        <f>IF(ISNA(VLOOKUP($B274,'[1]1718  Exp_Rev Access'!$F$7:$GK$318,46,FALSE)),"",VLOOKUP($B274,'[1]1718  Exp_Rev Access'!$F$7:$GK$318,46,FALSE))</f>
        <v>837871.86</v>
      </c>
      <c r="BF274" s="90">
        <f>IF(ISNA(VLOOKUP($B274,'[1]1718  Exp_Rev Access'!$F$7:$GK$318,47,FALSE)),"",VLOOKUP($B274,'[1]1718  Exp_Rev Access'!$F$7:$GK$318,47,FALSE))</f>
        <v>0</v>
      </c>
      <c r="BG274" s="90">
        <f>IF(ISNA(VLOOKUP($B274,'[1]1718  Exp_Rev Access'!$F$7:$GK$318,48,FALSE)),"",VLOOKUP($B274,'[1]1718  Exp_Rev Access'!$F$7:$GK$318,48,FALSE))</f>
        <v>460817.78</v>
      </c>
      <c r="BH274" s="90">
        <f>IF(ISNA(VLOOKUP($B274,'[1]1718  Exp_Rev Access'!$F$7:$GK$318,49,FALSE)),"",VLOOKUP($B274,'[1]1718  Exp_Rev Access'!$F$7:$GK$318,49,FALSE))</f>
        <v>218824.04</v>
      </c>
      <c r="BI274" s="90">
        <f>IF(ISNA(VLOOKUP($B274,'[1]1718  Exp_Rev Access'!$F$7:$GK$318,50,FALSE)),"",VLOOKUP($B274,'[1]1718  Exp_Rev Access'!$F$7:$GK$318,50,FALSE))</f>
        <v>0</v>
      </c>
      <c r="BJ274" s="90">
        <f>IF(ISNA(VLOOKUP($B274,'[1]1718  Exp_Rev Access'!$F$7:$GK$318,51,FALSE)),"",VLOOKUP($B274,'[1]1718  Exp_Rev Access'!$F$7:$GK$318,51,FALSE))</f>
        <v>47891.839999999997</v>
      </c>
      <c r="BK274" s="90">
        <f>IF(ISNA(VLOOKUP($B274,'[1]1718  Exp_Rev Access'!$F$7:$GK$318,52,FALSE)),"",VLOOKUP($B274,'[1]1718  Exp_Rev Access'!$F$7:$GK$318,52,FALSE))</f>
        <v>3534394.14</v>
      </c>
      <c r="BL274" s="90">
        <f>IF(ISNA(VLOOKUP($B274,'[1]1718  Exp_Rev Access'!$F$7:$GK$318,53,FALSE)),"",VLOOKUP($B274,'[1]1718  Exp_Rev Access'!$F$7:$GK$318,53,FALSE))</f>
        <v>0</v>
      </c>
      <c r="BM274" s="90">
        <f>IF(ISNA(VLOOKUP($B274,'[1]1718  Exp_Rev Access'!$F$7:$GK$318,54,FALSE)),"",VLOOKUP($B274,'[1]1718  Exp_Rev Access'!$F$7:$GK$318,54,FALSE))</f>
        <v>0</v>
      </c>
      <c r="BN274" s="90">
        <f>IF(ISNA(VLOOKUP($B274,'[1]1718  Exp_Rev Access'!$F$7:$GK$318,55,FALSE)),"",VLOOKUP($B274,'[1]1718  Exp_Rev Access'!$F$7:$GK$318,55,FALSE))</f>
        <v>0</v>
      </c>
      <c r="BO274" s="90">
        <f>IF(ISNA(VLOOKUP($B274,'[1]1718  Exp_Rev Access'!$F$7:$GK$318,56,FALSE)),"",VLOOKUP($B274,'[1]1718  Exp_Rev Access'!$F$7:$GK$318,56,FALSE))</f>
        <v>0</v>
      </c>
      <c r="BP274" s="90">
        <f>IF(ISNA(VLOOKUP($B274,'[1]1718  Exp_Rev Access'!$F$7:$GK$318,57,FALSE)),"",VLOOKUP($B274,'[1]1718  Exp_Rev Access'!$F$7:$GK$318,57,FALSE))</f>
        <v>0</v>
      </c>
      <c r="BQ274" s="90">
        <f>IF(ISNA(VLOOKUP($B274,'[1]1718  Exp_Rev Access'!$F$7:$GK$318,58,FALSE)),"",VLOOKUP($B274,'[1]1718  Exp_Rev Access'!$F$7:$GK$318,58,FALSE))</f>
        <v>2804.6</v>
      </c>
      <c r="BR274" s="90">
        <f>IF(ISNA(VLOOKUP($B274,'[1]1718  Exp_Rev Access'!$F$7:$GK$318,59,FALSE)),"",VLOOKUP($B274,'[1]1718  Exp_Rev Access'!$F$7:$GK$318,59,FALSE))</f>
        <v>0</v>
      </c>
      <c r="BS274" s="90">
        <f>IF(ISNA(VLOOKUP($B274,'[1]1718  Exp_Rev Access'!$F$7:$GK$318,60,FALSE)),"",VLOOKUP($B274,'[1]1718  Exp_Rev Access'!$F$7:$GK$318,60,FALSE))</f>
        <v>0</v>
      </c>
      <c r="BT274" s="90">
        <f>IF(ISNA(VLOOKUP($B274,'[1]1718  Exp_Rev Access'!$F$7:$GK$318,61,FALSE)),"",VLOOKUP($B274,'[1]1718  Exp_Rev Access'!$F$7:$GK$318,61,FALSE))</f>
        <v>0</v>
      </c>
      <c r="BU274" s="90">
        <f>IF(ISNA(VLOOKUP($B274,'[1]1718  Exp_Rev Access'!$F$7:$GK$318,62,FALSE)),"",VLOOKUP($B274,'[1]1718  Exp_Rev Access'!$F$7:$GK$318,62,FALSE))</f>
        <v>0</v>
      </c>
      <c r="BV274" s="56">
        <f t="shared" si="743"/>
        <v>15232895.239999998</v>
      </c>
      <c r="BW274" s="92">
        <f t="shared" si="755"/>
        <v>0.12859171735837449</v>
      </c>
      <c r="BX274" s="71">
        <f t="shared" si="756"/>
        <v>1575.5684611080251</v>
      </c>
      <c r="BY274" s="90">
        <f>IF(ISNA(VLOOKUP($B274,'[1]1718  Exp_Rev Access'!$F$7:$GK$318,64,FALSE)),"",VLOOKUP($B274,'[1]1718  Exp_Rev Access'!$F$7:$GK$318,64,FALSE))</f>
        <v>0</v>
      </c>
      <c r="BZ274" s="90">
        <f>IF(ISNA(VLOOKUP($B274,'[1]1718  Exp_Rev Access'!$F$7:$GK$318,65,FALSE)),"",VLOOKUP($B274,'[1]1718  Exp_Rev Access'!$F$7:$GK$318,65,FALSE))</f>
        <v>0</v>
      </c>
      <c r="CA274" s="90">
        <f>IF(ISNA(VLOOKUP($B274,'[1]1718  Exp_Rev Access'!$F$7:$GK$318,66,FALSE)),"",VLOOKUP($B274,'[1]1718  Exp_Rev Access'!$F$7:$GK$318,66,FALSE))</f>
        <v>0</v>
      </c>
      <c r="CB274" s="90">
        <f>IF(ISNA(VLOOKUP($B274,'[1]1718  Exp_Rev Access'!$F$7:$GK$318,67,FALSE)),"",VLOOKUP($B274,'[1]1718  Exp_Rev Access'!$F$7:$GK$318,67,FALSE))</f>
        <v>0</v>
      </c>
      <c r="CC274" s="90">
        <f>IF(ISNA(VLOOKUP($B274,'[1]1718  Exp_Rev Access'!$F$7:$GK$318,68,FALSE)),"",VLOOKUP($B274,'[1]1718  Exp_Rev Access'!$F$7:$GK$318,68,FALSE))</f>
        <v>6997.56</v>
      </c>
      <c r="CD274" s="90">
        <f>IF(ISNA(VLOOKUP($B274,'[1]1718  Exp_Rev Access'!$F$7:$GK$318,69,FALSE)),"",VLOOKUP($B274,'[1]1718  Exp_Rev Access'!$F$7:$GK$318,69,FALSE))</f>
        <v>0</v>
      </c>
      <c r="CE274" s="56">
        <f t="shared" si="739"/>
        <v>6997.56</v>
      </c>
      <c r="CF274" s="92">
        <f t="shared" si="757"/>
        <v>5.907138751636732E-5</v>
      </c>
      <c r="CG274" s="78">
        <f t="shared" si="758"/>
        <v>0.72377146084220523</v>
      </c>
      <c r="CH274" s="90">
        <f>IF(ISNA(VLOOKUP($B274,'[1]1718  Exp_Rev Access'!$F$7:$GK$318,$CH$2,FALSE)),"",VLOOKUP($B274,'[1]1718  Exp_Rev Access'!$F$7:$GK$318,$CH$2,FALSE))</f>
        <v>0</v>
      </c>
      <c r="CI274" s="90">
        <f>IF(ISNA(VLOOKUP($B274,'[1]1718  Exp_Rev Access'!$F$7:$GK$318,$CI$2,FALSE)),"",VLOOKUP($B274,'[1]1718  Exp_Rev Access'!$F$7:$GK$318,$CI$2,FALSE))</f>
        <v>0</v>
      </c>
      <c r="CJ274" s="90">
        <f>IF(ISNA(VLOOKUP($B274,'[1]1718  Exp_Rev Access'!$F$7:$GK$318,$CJ$2,FALSE)),"",VLOOKUP($B274,'[1]1718  Exp_Rev Access'!$F$7:$GK$318,$CJ$2,FALSE))</f>
        <v>0</v>
      </c>
      <c r="CK274" s="90">
        <f>IF(ISNA(VLOOKUP($B274,'[1]1718  Exp_Rev Access'!$F$7:$GK$318,$CK$2,FALSE)),"",VLOOKUP($B274,'[1]1718  Exp_Rev Access'!$F$7:$GK$318,$CK$2,FALSE))</f>
        <v>0</v>
      </c>
      <c r="CL274" s="90">
        <f>IF(ISNA(VLOOKUP($B274,'[1]1718  Exp_Rev Access'!$F$7:$GK$318,$CL$2,FALSE)),"",VLOOKUP($B274,'[1]1718  Exp_Rev Access'!$F$7:$GK$318,$CL$2,FALSE))</f>
        <v>0</v>
      </c>
      <c r="CM274" s="90">
        <f>IF(ISNA(VLOOKUP($B274,'[1]1718  Exp_Rev Access'!$F$7:$GK$318,$CM$2,FALSE)),"",VLOOKUP($B274,'[1]1718  Exp_Rev Access'!$F$7:$GK$318,$CM$2,FALSE))</f>
        <v>0</v>
      </c>
      <c r="CN274" s="90">
        <f>IF(ISNA(VLOOKUP($B274,'[1]1718  Exp_Rev Access'!$F$7:$GK$318,$CN$2,FALSE)),"",VLOOKUP($B274,'[1]1718  Exp_Rev Access'!$F$7:$GK$318,$CN$2,FALSE))</f>
        <v>0</v>
      </c>
      <c r="CO274" s="90">
        <f>IF(ISNA(VLOOKUP($B274,'[1]1718  Exp_Rev Access'!$F$7:$GK$318,$CO$2,FALSE)),"",VLOOKUP($B274,'[1]1718  Exp_Rev Access'!$F$7:$GK$318,$CO$2,FALSE))</f>
        <v>0</v>
      </c>
      <c r="CP274" s="90">
        <f>IF(ISNA(VLOOKUP($B274,'[1]1718  Exp_Rev Access'!$F$7:$GK$318,$CP$2,FALSE)),"",VLOOKUP($B274,'[1]1718  Exp_Rev Access'!$F$7:$GK$318,$CP$2,FALSE))</f>
        <v>0</v>
      </c>
      <c r="CQ274" s="90">
        <f>IF(ISNA(VLOOKUP($B274,'[1]1718  Exp_Rev Access'!$F$7:$GK$318,$CQ$2,FALSE)),"",VLOOKUP($B274,'[1]1718  Exp_Rev Access'!$F$7:$GK$318,$CQ$2,FALSE))</f>
        <v>1644063.06</v>
      </c>
      <c r="CR274" s="90">
        <f>IF(ISNA(VLOOKUP($B274,'[1]1718  Exp_Rev Access'!$F$7:$GK$318,$CR$2,FALSE)),"",VLOOKUP($B274,'[1]1718  Exp_Rev Access'!$F$7:$GK$318,$CR$2,FALSE))</f>
        <v>0</v>
      </c>
      <c r="CS274" s="90">
        <f>IF(ISNA(VLOOKUP($B274,'[1]1718  Exp_Rev Access'!$F$7:$GK$318,$CS$2,FALSE)),"",VLOOKUP($B274,'[1]1718  Exp_Rev Access'!$F$7:$GK$318,$CS$2,FALSE))</f>
        <v>41320</v>
      </c>
      <c r="CT274" s="90">
        <f>IF(ISNA(VLOOKUP($B274,'[1]1718  Exp_Rev Access'!$F$7:$GK$318,$CT$2,FALSE)),"",VLOOKUP($B274,'[1]1718  Exp_Rev Access'!$F$7:$GK$318,$CT$2,FALSE))</f>
        <v>0</v>
      </c>
      <c r="CU274" s="90">
        <f>IF(ISNA(VLOOKUP($B274,'[1]1718  Exp_Rev Access'!$F$7:$GK$318,$CU$2,FALSE)),"",VLOOKUP($B274,'[1]1718  Exp_Rev Access'!$F$7:$GK$318,$CU$2,FALSE))</f>
        <v>802838.23</v>
      </c>
      <c r="CV274" s="90">
        <f>IF(ISNA(VLOOKUP($B274,'[1]1718  Exp_Rev Access'!$F$7:$GK$318,$CV$2,FALSE)),"",VLOOKUP($B274,'[1]1718  Exp_Rev Access'!$F$7:$GK$318,$CV$2,FALSE))</f>
        <v>652316.75</v>
      </c>
      <c r="CW274" s="90">
        <f>IF(ISNA(VLOOKUP($B274,'[1]1718  Exp_Rev Access'!$F$7:$GK$318,$CW$2,FALSE)),"",VLOOKUP($B274,'[1]1718  Exp_Rev Access'!$F$7:$GK$318,$CW$2,FALSE))</f>
        <v>0</v>
      </c>
      <c r="CX274" s="90">
        <f>IF(ISNA(VLOOKUP($B274,'[1]1718  Exp_Rev Access'!$F$7:$GK$318,$CX$2,FALSE)),"",VLOOKUP($B274,'[1]1718  Exp_Rev Access'!$F$7:$GK$318,$CX$2,FALSE))</f>
        <v>0</v>
      </c>
      <c r="CY274" s="90">
        <f>IF(ISNA(VLOOKUP($B274,'[1]1718  Exp_Rev Access'!$F$7:$GK$318,$CY$2,FALSE)),"",VLOOKUP($B274,'[1]1718  Exp_Rev Access'!$F$7:$GK$318,$CY$2,FALSE))</f>
        <v>0</v>
      </c>
      <c r="CZ274" s="90">
        <f>IF(ISNA(VLOOKUP($B274,'[1]1718  Exp_Rev Access'!$F$7:$GK$318,$CZ$2,FALSE)),"",VLOOKUP($B274,'[1]1718  Exp_Rev Access'!$F$7:$GK$318,$CZ$2,FALSE))</f>
        <v>0</v>
      </c>
      <c r="DA274" s="90">
        <f>IF(ISNA(VLOOKUP($B274,'[1]1718  Exp_Rev Access'!$F$7:$GK$318,$DA$2,FALSE)),"",VLOOKUP($B274,'[1]1718  Exp_Rev Access'!$F$7:$GK$318,$DA$2,FALSE))</f>
        <v>0</v>
      </c>
      <c r="DB274" s="90">
        <f>IF(ISNA(VLOOKUP($B274,'[1]1718  Exp_Rev Access'!$F$7:$GK$318,$DB$2,FALSE)),"",VLOOKUP($B274,'[1]1718  Exp_Rev Access'!$F$7:$GK$318,$DB$2,FALSE))</f>
        <v>47834.43</v>
      </c>
      <c r="DC274" s="90">
        <f>IF(ISNA(VLOOKUP($B274,'[1]1718  Exp_Rev Access'!$F$7:$GK$318,$DC$2,FALSE)),"",VLOOKUP($B274,'[1]1718  Exp_Rev Access'!$F$7:$GK$318,$DC$2,FALSE))</f>
        <v>0</v>
      </c>
      <c r="DD274" s="90">
        <f>IF(ISNA(VLOOKUP($B274,'[1]1718  Exp_Rev Access'!$F$7:$GK$318,$DD$2,FALSE)),"",VLOOKUP($B274,'[1]1718  Exp_Rev Access'!$F$7:$GK$318,$DD$2,FALSE))</f>
        <v>0</v>
      </c>
      <c r="DE274" s="90">
        <f>IF(ISNA(VLOOKUP($B274,'[1]1718  Exp_Rev Access'!$F$7:$GK$318,$DE$2,FALSE)),"",VLOOKUP($B274,'[1]1718  Exp_Rev Access'!$F$7:$GK$318,$DE$2,FALSE))</f>
        <v>0</v>
      </c>
      <c r="DF274" s="90">
        <f>IF(ISNA(VLOOKUP($B274,'[1]1718  Exp_Rev Access'!$F$7:$GK$318,$DF$2,FALSE)),"",VLOOKUP($B274,'[1]1718  Exp_Rev Access'!$F$7:$GK$318,$DF$2,FALSE))</f>
        <v>0</v>
      </c>
      <c r="DG274" s="90">
        <f>IF(ISNA(VLOOKUP($B274,'[1]1718  Exp_Rev Access'!$F$7:$GK$318,$DG$2,FALSE)),"",VLOOKUP($B274,'[1]1718  Exp_Rev Access'!$F$7:$GK$318,$DG$2,FALSE))</f>
        <v>11294.66</v>
      </c>
      <c r="DH274" s="90">
        <f>IF(ISNA(VLOOKUP($B274,'[1]1718  Exp_Rev Access'!$F$7:$GK$318,$DH$2,FALSE)),"",VLOOKUP($B274,'[1]1718  Exp_Rev Access'!$F$7:$GK$318,$DH$2,FALSE))</f>
        <v>22459.22</v>
      </c>
      <c r="DI274" s="90">
        <f>IF(ISNA(VLOOKUP($B274,'[1]1718  Exp_Rev Access'!$F$7:$GK$318,$DI$2,FALSE)),"",VLOOKUP($B274,'[1]1718  Exp_Rev Access'!$F$7:$GK$318,$DI$2,FALSE))</f>
        <v>1548581.42</v>
      </c>
      <c r="DJ274" s="90">
        <f>IF(ISNA(VLOOKUP($B274,'[1]1718  Exp_Rev Access'!$F$7:$GK$318,$DJ$2,FALSE)),"",VLOOKUP($B274,'[1]1718  Exp_Rev Access'!$F$7:$GK$318,$DJ$2,FALSE))</f>
        <v>0</v>
      </c>
      <c r="DK274" s="90">
        <f>IF(ISNA(VLOOKUP($B274,'[1]1718  Exp_Rev Access'!$F$7:$GK$318,$DK$2,FALSE)),"",VLOOKUP($B274,'[1]1718  Exp_Rev Access'!$F$7:$GK$318,$DK$2,FALSE))</f>
        <v>0</v>
      </c>
      <c r="DL274" s="90">
        <f>IF(ISNA(VLOOKUP($B274,'[1]1718  Exp_Rev Access'!$F$7:$GK$318,$DL$2,FALSE)),"",VLOOKUP($B274,'[1]1718  Exp_Rev Access'!$F$7:$GK$318,$DL$2,FALSE))</f>
        <v>0</v>
      </c>
      <c r="DM274" s="90">
        <f>IF(ISNA(VLOOKUP($B274,'[1]1718  Exp_Rev Access'!$F$7:$GK$318,$DM$2,FALSE)),"",VLOOKUP($B274,'[1]1718  Exp_Rev Access'!$F$7:$GK$318,$DM$2,FALSE))</f>
        <v>0</v>
      </c>
      <c r="DN274" s="90">
        <f>IF(ISNA(VLOOKUP($B274,'[1]1718  Exp_Rev Access'!$F$7:$GK$318,$DN$2,FALSE)),"",VLOOKUP($B274,'[1]1718  Exp_Rev Access'!$F$7:$GK$318,$DN$2,FALSE))</f>
        <v>0</v>
      </c>
      <c r="DO274" s="90">
        <f>IF(ISNA(VLOOKUP($B274,'[1]1718  Exp_Rev Access'!$F$7:$GK$318,$DO$2,FALSE)),"",VLOOKUP($B274,'[1]1718  Exp_Rev Access'!$F$7:$GK$318,$DO$2,FALSE))</f>
        <v>0</v>
      </c>
      <c r="DP274" s="90">
        <f>IF(ISNA(VLOOKUP($B274,'[1]1718  Exp_Rev Access'!$F$7:$GK$318,$DP$2,FALSE)),"",VLOOKUP($B274,'[1]1718  Exp_Rev Access'!$F$7:$GK$318,$DP$2,FALSE))</f>
        <v>0</v>
      </c>
      <c r="DQ274" s="90">
        <f>IF(ISNA(VLOOKUP($B274,'[1]1718  Exp_Rev Access'!$F$7:$GK$318,$DQ$2,FALSE)),"",VLOOKUP($B274,'[1]1718  Exp_Rev Access'!$F$7:$GK$318,$DQ$2,FALSE))</f>
        <v>0</v>
      </c>
      <c r="DR274" s="90">
        <f>IF(ISNA(VLOOKUP($B274,'[1]1718  Exp_Rev Access'!$F$7:$GK$318,$DR$2,FALSE)),"",VLOOKUP($B274,'[1]1718  Exp_Rev Access'!$F$7:$GK$318,$DR$2,FALSE))</f>
        <v>0</v>
      </c>
      <c r="DS274" s="90">
        <f>IF(ISNA(VLOOKUP($B274,'[1]1718  Exp_Rev Access'!$F$7:$GK$318,$DS$2,FALSE)),"",VLOOKUP($B274,'[1]1718  Exp_Rev Access'!$F$7:$GK$318,$DS$2,FALSE))</f>
        <v>0</v>
      </c>
      <c r="DT274" s="90">
        <f>IF(ISNA(VLOOKUP($B274,'[1]1718  Exp_Rev Access'!$F$7:$GK$318,$DT$2,FALSE)),"",VLOOKUP($B274,'[1]1718  Exp_Rev Access'!$F$7:$GK$318,$DT$2,FALSE))</f>
        <v>0</v>
      </c>
      <c r="DU274" s="90">
        <f>IF(ISNA(VLOOKUP($B274,'[1]1718  Exp_Rev Access'!$F$7:$GK$318,$DU$2,FALSE)),"",VLOOKUP($B274,'[1]1718  Exp_Rev Access'!$F$7:$GK$318,$DU$2,FALSE))</f>
        <v>0</v>
      </c>
      <c r="DV274" s="90">
        <f>IF(ISNA(VLOOKUP($B274,'[1]1718  Exp_Rev Access'!$F$7:$GK$318,$DV$2,FALSE)),"",VLOOKUP($B274,'[1]1718  Exp_Rev Access'!$F$7:$GK$318,$DV$2,FALSE))</f>
        <v>0</v>
      </c>
      <c r="DW274" s="90">
        <f>IF(ISNA(VLOOKUP($B274,'[1]1718  Exp_Rev Access'!$F$7:$GK$318,$DW$2,FALSE)),"",VLOOKUP($B274,'[1]1718  Exp_Rev Access'!$F$7:$GK$318,$DW$2,FALSE))</f>
        <v>0</v>
      </c>
      <c r="DX274" s="90">
        <f>IF(ISNA(VLOOKUP($B274,'[1]1718  Exp_Rev Access'!$F$7:$GK$318,$DX$2,FALSE)),"",VLOOKUP($B274,'[1]1718  Exp_Rev Access'!$F$7:$GK$318,$DX$2,FALSE))</f>
        <v>0</v>
      </c>
      <c r="DY274" s="90">
        <f>IF(ISNA(VLOOKUP($B274,'[1]1718  Exp_Rev Access'!$F$7:$GK$318,$DY$2,FALSE)),"",VLOOKUP($B274,'[1]1718  Exp_Rev Access'!$F$7:$GK$318,$DY$2,FALSE))</f>
        <v>0</v>
      </c>
      <c r="DZ274" s="90">
        <f>IF(ISNA(VLOOKUP($B274,'[1]1718  Exp_Rev Access'!$F$7:$GK$318,$DZ$2,FALSE)),"",VLOOKUP($B274,'[1]1718  Exp_Rev Access'!$F$7:$GK$318,$DZ$2,FALSE))</f>
        <v>0</v>
      </c>
      <c r="EA274" s="90">
        <f>IF(ISNA(VLOOKUP($B274,'[1]1718  Exp_Rev Access'!$F$7:$GK$318,$EA$2,FALSE)),"",VLOOKUP($B274,'[1]1718  Exp_Rev Access'!$F$7:$GK$318,$EA$2,FALSE))</f>
        <v>0</v>
      </c>
      <c r="EB274" s="90">
        <f>IF(ISNA(VLOOKUP($B274,'[1]1718  Exp_Rev Access'!$F$7:$GK$318,$EB$2,FALSE)),"",VLOOKUP($B274,'[1]1718  Exp_Rev Access'!$F$7:$GK$318,$EB$2,FALSE))</f>
        <v>0</v>
      </c>
      <c r="EC274" s="90">
        <f>IF(ISNA(VLOOKUP($B274,'[1]1718  Exp_Rev Access'!$F$7:$GK$318,$EC$2,FALSE)),"",VLOOKUP($B274,'[1]1718  Exp_Rev Access'!$F$7:$GK$318,$EC$2,FALSE))</f>
        <v>0</v>
      </c>
      <c r="ED274" s="90">
        <f>IF(ISNA(VLOOKUP($B274,'[1]1718  Exp_Rev Access'!$F$7:$GK$318,$ED$2,FALSE)),"",VLOOKUP($B274,'[1]1718  Exp_Rev Access'!$F$7:$GK$318,$ED$2,FALSE))</f>
        <v>0</v>
      </c>
      <c r="EE274" s="90">
        <f>IF(ISNA(VLOOKUP($B274,'[1]1718  Exp_Rev Access'!$F$7:$GK$318,$EE$2,FALSE)),"",VLOOKUP($B274,'[1]1718  Exp_Rev Access'!$F$7:$GK$318,$EE$2,FALSE))</f>
        <v>0</v>
      </c>
      <c r="EF274" s="90">
        <f>IF(ISNA(VLOOKUP($B274,'[1]1718  Exp_Rev Access'!$F$7:$GK$318,$EF$2,FALSE)),"",VLOOKUP($B274,'[1]1718  Exp_Rev Access'!$F$7:$GK$318,$EF$2,FALSE))</f>
        <v>0</v>
      </c>
      <c r="EG274" s="90">
        <f>IF(ISNA(VLOOKUP($B274,'[1]1718  Exp_Rev Access'!$F$7:$GK$318,$EG$2,FALSE)),"",VLOOKUP($B274,'[1]1718  Exp_Rev Access'!$F$7:$GK$318,$EG$2,FALSE))</f>
        <v>0</v>
      </c>
      <c r="EH274" s="90">
        <f>IF(ISNA(VLOOKUP($B274,'[1]1718  Exp_Rev Access'!$F$7:$GK$318,$EH$2,FALSE)),"",VLOOKUP($B274,'[1]1718  Exp_Rev Access'!$F$7:$GK$318,$EH$2,FALSE))</f>
        <v>0</v>
      </c>
      <c r="EI274" s="90">
        <f>IF(ISNA(VLOOKUP($B274,'[1]1718  Exp_Rev Access'!$F$7:$GK$318,$EI$2,FALSE)),"",VLOOKUP($B274,'[1]1718  Exp_Rev Access'!$F$7:$GK$318,$EI$2,FALSE))</f>
        <v>0</v>
      </c>
      <c r="EJ274" s="90">
        <f>IF(ISNA(VLOOKUP($B274,'[1]1718  Exp_Rev Access'!$F$7:$GK$318,$EJ$2,FALSE)),"",VLOOKUP($B274,'[1]1718  Exp_Rev Access'!$F$7:$GK$318,$EJ$2,FALSE))</f>
        <v>0</v>
      </c>
      <c r="EK274" s="90">
        <f>IF(ISNA(VLOOKUP($B274,'[1]1718  Exp_Rev Access'!$F$7:$GK$318,$EK$2,FALSE)),"",VLOOKUP($B274,'[1]1718  Exp_Rev Access'!$F$7:$GK$318,$EK$2,FALSE))</f>
        <v>0</v>
      </c>
      <c r="EL274" s="90">
        <f>IF(ISNA(VLOOKUP($B274,'[1]1718  Exp_Rev Access'!$F$7:$GK$318,$EL$2,FALSE)),"",VLOOKUP($B274,'[1]1718  Exp_Rev Access'!$F$7:$GK$318,$EL$2,FALSE))</f>
        <v>5000</v>
      </c>
      <c r="EM274" s="90">
        <f>IF(ISNA(VLOOKUP($B274,'[1]1718  Exp_Rev Access'!$F$7:$GK$318,$EM$2,FALSE)),"",VLOOKUP($B274,'[1]1718  Exp_Rev Access'!$F$7:$GK$318,$EM$2,FALSE))</f>
        <v>0</v>
      </c>
      <c r="EN274" s="90">
        <f>IF(ISNA(VLOOKUP($B274,'[1]1718  Exp_Rev Access'!$F$7:$GK$318,$EN$2,FALSE)),"",VLOOKUP($B274,'[1]1718  Exp_Rev Access'!$F$7:$GK$318,$EN$2,FALSE))</f>
        <v>0</v>
      </c>
      <c r="EO274" s="90">
        <f>IF(ISNA(VLOOKUP($B274,'[1]1718  Exp_Rev Access'!$F$7:$GK$318,$EO$2,FALSE)),"",VLOOKUP($B274,'[1]1718  Exp_Rev Access'!$F$7:$GK$318,$EO$2,FALSE))</f>
        <v>0</v>
      </c>
      <c r="EP274" s="90">
        <f>IF(ISNA(VLOOKUP($B274,'[1]1718  Exp_Rev Access'!$F$7:$GK$318,$EP$2,FALSE)),"",VLOOKUP($B274,'[1]1718  Exp_Rev Access'!$F$7:$GK$318,$EP$2,FALSE))</f>
        <v>0</v>
      </c>
      <c r="EQ274" s="90">
        <f>IF(ISNA(VLOOKUP($B274,'[1]1718  Exp_Rev Access'!$F$7:$GK$318,$EQ$2,FALSE)),"",VLOOKUP($B274,'[1]1718  Exp_Rev Access'!$F$7:$GK$318,$EQ$2,FALSE))</f>
        <v>0</v>
      </c>
      <c r="ER274" s="90">
        <f>IF(ISNA(VLOOKUP($B274,'[1]1718  Exp_Rev Access'!$F$7:$GK$318,$ER$2,FALSE)),"",VLOOKUP($B274,'[1]1718  Exp_Rev Access'!$F$7:$GK$318,$ER$2,FALSE))</f>
        <v>0</v>
      </c>
      <c r="ES274" s="90">
        <f>IF(ISNA(VLOOKUP($B274,'[1]1718  Exp_Rev Access'!$F$7:$GK$318,$ES$2,FALSE)),"",VLOOKUP($B274,'[1]1718  Exp_Rev Access'!$F$7:$GK$318,$ES$2,FALSE))</f>
        <v>0</v>
      </c>
      <c r="ET274" s="90">
        <f>IF(ISNA(VLOOKUP($B274,'[1]1718  Exp_Rev Access'!$F$7:$GK$318,$ET$2,FALSE)),"",VLOOKUP($B274,'[1]1718  Exp_Rev Access'!$F$7:$GK$318,$ET$2,FALSE))</f>
        <v>0</v>
      </c>
      <c r="EU274" s="90">
        <f>IF(ISNA(VLOOKUP($B274,'[1]1718  Exp_Rev Access'!$F$7:$GK$318,$EU$2,FALSE)),"",VLOOKUP($B274,'[1]1718  Exp_Rev Access'!$F$7:$GK$318,$EU$2,FALSE))</f>
        <v>0</v>
      </c>
      <c r="EV274" s="90">
        <f>IF(ISNA(VLOOKUP($B274,'[1]1718  Exp_Rev Access'!$F$7:$GK$318,$EV$2,FALSE)),"",VLOOKUP($B274,'[1]1718  Exp_Rev Access'!$F$7:$GK$318,$EV$2,FALSE))</f>
        <v>87367.57</v>
      </c>
      <c r="EW274" s="90">
        <f>IF(ISNA(VLOOKUP($B274,'[1]1718  Exp_Rev Access'!$F$7:$GK$318,$EW$2,FALSE)),"",VLOOKUP($B274,'[1]1718  Exp_Rev Access'!$F$7:$GK$318,$EW$2,FALSE))</f>
        <v>0</v>
      </c>
      <c r="EX274" s="90">
        <f>IF(ISNA(VLOOKUP($B274,'[1]1718  Exp_Rev Access'!$F$7:$GK$318,$EX$2,FALSE)),"",VLOOKUP($B274,'[1]1718  Exp_Rev Access'!$F$7:$GK$318,$EX$2,FALSE))</f>
        <v>0</v>
      </c>
      <c r="EY274" s="90">
        <f>IF(ISNA(VLOOKUP($B274,'[1]1718  Exp_Rev Access'!$F$7:$GK$318,$EY$2,FALSE)),"",VLOOKUP($B274,'[1]1718  Exp_Rev Access'!$F$7:$GK$318,$EY$2,FALSE))</f>
        <v>0</v>
      </c>
      <c r="EZ274" s="90">
        <f>IF(ISNA(VLOOKUP($B274,'[1]1718  Exp_Rev Access'!$F$7:$GK$318,$EZ$2,FALSE)),"",VLOOKUP($B274,'[1]1718  Exp_Rev Access'!$F$7:$GK$318,$EZ$2,FALSE))</f>
        <v>0</v>
      </c>
      <c r="FA274" s="90">
        <f>IF(ISNA(VLOOKUP($B274,'[1]1718  Exp_Rev Access'!$F$7:$GK$318,$FA$2,FALSE)),"",VLOOKUP($B274,'[1]1718  Exp_Rev Access'!$F$7:$GK$318,$FA$2,FALSE))</f>
        <v>0</v>
      </c>
      <c r="FB274" s="90">
        <f>IF(ISNA(VLOOKUP($B274,'[1]1718  Exp_Rev Access'!$F$7:$GK$318,$FB$2,FALSE)),"",VLOOKUP($B274,'[1]1718  Exp_Rev Access'!$F$7:$GK$318,$FB$2,FALSE))</f>
        <v>0</v>
      </c>
      <c r="FC274" s="90">
        <f>IF(ISNA(VLOOKUP($B274,'[1]1718  Exp_Rev Access'!$F$7:$GK$318,$FC$2,FALSE)),"",VLOOKUP($B274,'[1]1718  Exp_Rev Access'!$F$7:$GK$318,$FC$2,FALSE))</f>
        <v>0</v>
      </c>
      <c r="FD274" s="90">
        <f>IF(ISNA(VLOOKUP($B274,'[1]1718  Exp_Rev Access'!$F$7:$GK$318,$FD$2,FALSE)),"",VLOOKUP($B274,'[1]1718  Exp_Rev Access'!$F$7:$GK$318,$FD$2,FALSE))</f>
        <v>0</v>
      </c>
      <c r="FE274" s="90">
        <f>IF(ISNA(VLOOKUP($B274,'[1]1718  Exp_Rev Access'!$F$7:$GK$318,$FE$2,FALSE)),"",VLOOKUP($B274,'[1]1718  Exp_Rev Access'!$F$7:$GK$318,$FE$2,FALSE))</f>
        <v>0</v>
      </c>
      <c r="FF274" s="90">
        <f>IF(ISNA(VLOOKUP($B274,'[1]1718  Exp_Rev Access'!$F$7:$GK$318,$FF$2,FALSE)),"",VLOOKUP($B274,'[1]1718  Exp_Rev Access'!$F$7:$GK$318,$FF$2,FALSE))</f>
        <v>0</v>
      </c>
      <c r="FG274" s="90">
        <f>IF(ISNA(VLOOKUP($B274,'[1]1718  Exp_Rev Access'!$F$7:$GK$318,$FG$2,FALSE)),"",VLOOKUP($B274,'[1]1718  Exp_Rev Access'!$F$7:$GK$318,$FG$2,FALSE))</f>
        <v>0</v>
      </c>
      <c r="FH274" s="90">
        <f>IF(ISNA(VLOOKUP($B274,'[1]1718  Exp_Rev Access'!$F$7:$GK$318,$FH$2,FALSE)),"",VLOOKUP($B274,'[1]1718  Exp_Rev Access'!$F$7:$GK$318,$FH$2,FALSE))</f>
        <v>0</v>
      </c>
      <c r="FI274" s="90">
        <f>IF(ISNA(VLOOKUP($B274,'[1]1718  Exp_Rev Access'!$F$7:$GK$318,$FI$2,FALSE)),"",VLOOKUP($B274,'[1]1718  Exp_Rev Access'!$F$7:$GK$318,$FI$2,FALSE))</f>
        <v>0</v>
      </c>
      <c r="FJ274" s="90">
        <f>IF(ISNA(VLOOKUP($B274,'[1]1718  Exp_Rev Access'!$F$7:$GK$318,$FJ$2,FALSE)),"",VLOOKUP($B274,'[1]1718  Exp_Rev Access'!$F$7:$GK$318,$FJ$2,FALSE))</f>
        <v>0</v>
      </c>
      <c r="FK274" s="90">
        <f>IF(ISNA(VLOOKUP($B274,'[1]1718  Exp_Rev Access'!$F$7:$GK$318,$FK$2,FALSE)),"",VLOOKUP($B274,'[1]1718  Exp_Rev Access'!$F$7:$GK$318,$FK$2,FALSE))</f>
        <v>0</v>
      </c>
      <c r="FL274" s="90">
        <f>IF(ISNA(VLOOKUP($B274,'[1]1718  Exp_Rev Access'!$F$7:$GK$318,$FL$2,FALSE)),"",VLOOKUP($B274,'[1]1718  Exp_Rev Access'!$F$7:$GK$318,$FL$2,FALSE))</f>
        <v>0</v>
      </c>
      <c r="FM274" s="90">
        <f>IF(ISNA(VLOOKUP($B274,'[1]1718  Exp_Rev Access'!$F$7:$GK$318,$FM$2,FALSE)),"",VLOOKUP($B274,'[1]1718  Exp_Rev Access'!$F$7:$GK$318,$FM$2,FALSE))</f>
        <v>0</v>
      </c>
      <c r="FN274" s="90">
        <f>IF(ISNA(VLOOKUP($B274,'[1]1718  Exp_Rev Access'!$F$7:$GK$318,$FN$2,FALSE)),"",VLOOKUP($B274,'[1]1718  Exp_Rev Access'!$F$7:$GK$318,$FN$2,FALSE))</f>
        <v>0</v>
      </c>
      <c r="FO274" s="90">
        <f>IF(ISNA(VLOOKUP($B274,'[1]1718  Exp_Rev Access'!$F$7:$GK$318,$FO$2,FALSE)),"",VLOOKUP($B274,'[1]1718  Exp_Rev Access'!$F$7:$GK$318,$FO$2,FALSE))</f>
        <v>0</v>
      </c>
      <c r="FP274" s="90">
        <f>IF(ISNA(VLOOKUP($B274,'[1]1718  Exp_Rev Access'!$F$7:$GK$318,$FP$2,FALSE)),"",VLOOKUP($B274,'[1]1718  Exp_Rev Access'!$F$7:$GK$318,$FP$2,FALSE))</f>
        <v>0</v>
      </c>
      <c r="FQ274" s="90">
        <f>IF(ISNA(VLOOKUP($B274,'[1]1718  Exp_Rev Access'!$F$7:$GK$318,$FQ$2,FALSE)),"",VLOOKUP($B274,'[1]1718  Exp_Rev Access'!$F$7:$GK$318,$FQ$2,FALSE))</f>
        <v>0</v>
      </c>
      <c r="FR274" s="90">
        <f>IF(ISNA(VLOOKUP($B274,'[1]1718  Exp_Rev Access'!$F$7:$GK$318,$FR$2,FALSE)),"",VLOOKUP($B274,'[1]1718  Exp_Rev Access'!$F$7:$GK$318,$FR$2,FALSE))</f>
        <v>268818.43</v>
      </c>
      <c r="FS274" s="56">
        <f t="shared" si="759"/>
        <v>5131893.7700000005</v>
      </c>
      <c r="FT274" s="92">
        <f t="shared" si="760"/>
        <v>4.332197016967361E-2</v>
      </c>
      <c r="FU274" s="94">
        <f t="shared" si="761"/>
        <v>530.80191535333915</v>
      </c>
      <c r="FV274" s="95">
        <f>IF(ISNA(VLOOKUP($B274,'[1]1718  Exp_Rev Access'!$F$7:$GK$318,$FV$2,FALSE)),"",VLOOKUP($B274,'[1]1718  Exp_Rev Access'!$F$7:$GK$318,$FV$2,FALSE))</f>
        <v>0</v>
      </c>
      <c r="FW274" s="95">
        <f>IF(ISNA(VLOOKUP($B274,'[1]1718  Exp_Rev Access'!$F$7:$GK$318,$FW$2,FALSE)),"",VLOOKUP($B274,'[1]1718  Exp_Rev Access'!$F$7:$GK$318,$FW$2,FALSE))</f>
        <v>128623.03999999999</v>
      </c>
      <c r="FX274" s="95">
        <f>IF(ISNA(VLOOKUP($B274,'[1]1718  Exp_Rev Access'!$F$7:$GK$318,$FX$2,FALSE)),"",VLOOKUP($B274,'[1]1718  Exp_Rev Access'!$F$7:$GK$318,$FX$2,FALSE))</f>
        <v>0</v>
      </c>
      <c r="FY274" s="95">
        <f>IF(ISNA(VLOOKUP($B274,'[1]1718  Exp_Rev Access'!$F$7:$GK$318,$FY$2,FALSE)),"",VLOOKUP($B274,'[1]1718  Exp_Rev Access'!$F$7:$GK$318,$FY$2,FALSE))</f>
        <v>0</v>
      </c>
      <c r="FZ274" s="95">
        <f>IF(ISNA(VLOOKUP($B274,'[1]1718  Exp_Rev Access'!$F$7:$GK$318,$FZ$2,FALSE)),"",VLOOKUP($B274,'[1]1718  Exp_Rev Access'!$F$7:$GK$318,$FZ$2,FALSE))</f>
        <v>0</v>
      </c>
      <c r="GA274" s="95">
        <f>IF(ISNA(VLOOKUP($B274,'[1]1718  Exp_Rev Access'!$F$7:$GK$318,$GA$2,FALSE)),"",VLOOKUP($B274,'[1]1718  Exp_Rev Access'!$F$7:$GK$318,$GA$2,FALSE))</f>
        <v>0</v>
      </c>
      <c r="GB274" s="95">
        <f>IF(ISNA(VLOOKUP($B274,'[1]1718  Exp_Rev Access'!$F$7:$GK$318,$GB$2,FALSE)),"",VLOOKUP($B274,'[1]1718  Exp_Rev Access'!$F$7:$GK$318,$GB$2,FALSE))</f>
        <v>0</v>
      </c>
      <c r="GC274" s="95">
        <f>IF(ISNA(VLOOKUP($B274,'[1]1718  Exp_Rev Access'!$F$7:$GK$318,$GC$2,FALSE)),"",VLOOKUP($B274,'[1]1718  Exp_Rev Access'!$F$7:$GK$318,$GC$2,FALSE))</f>
        <v>0</v>
      </c>
      <c r="GD274" s="95">
        <f>IF(ISNA(VLOOKUP($B274,'[1]1718  Exp_Rev Access'!$F$7:$GK$318,$GD$2,FALSE)),"",VLOOKUP($B274,'[1]1718  Exp_Rev Access'!$F$7:$GK$318,$GD$2,FALSE))</f>
        <v>0</v>
      </c>
      <c r="GE274" s="95">
        <f>IF(ISNA(VLOOKUP($B274,'[1]1718  Exp_Rev Access'!$F$7:$GK$318,$GE$2,FALSE)),"",VLOOKUP($B274,'[1]1718  Exp_Rev Access'!$F$7:$GK$318,$GE$2,FALSE))</f>
        <v>825351.6</v>
      </c>
      <c r="GF274" s="95">
        <f>IF(ISNA(VLOOKUP($B274,'[1]1718  Exp_Rev Access'!$F$7:$GK$318,$GF$2,FALSE)),"",VLOOKUP($B274,'[1]1718  Exp_Rev Access'!$F$7:$GK$318,$GF$2,FALSE))</f>
        <v>0</v>
      </c>
      <c r="GG274" s="95">
        <f>IF(ISNA(VLOOKUP($B274,'[1]1718  Exp_Rev Access'!$F$7:$GK$318,$GG$2,FALSE)),"",VLOOKUP($B274,'[1]1718  Exp_Rev Access'!$F$7:$GK$318,$GG$2,FALSE))</f>
        <v>0</v>
      </c>
      <c r="GH274" s="95">
        <f>IF(ISNA(VLOOKUP($B274,'[1]1718  Exp_Rev Access'!$F$7:$GK$318,$GH$2,FALSE)),"",VLOOKUP($B274,'[1]1718  Exp_Rev Access'!$F$7:$GK$318,$GH$2,FALSE))</f>
        <v>5654.81</v>
      </c>
      <c r="GI274" s="95">
        <f>IF(ISNA(VLOOKUP($B274,'[1]1718  Exp_Rev Access'!$F$7:$GK$318,$GI$2,FALSE)),"",VLOOKUP($B274,'[1]1718  Exp_Rev Access'!$F$7:$GK$318,$GI$2,FALSE))</f>
        <v>0</v>
      </c>
      <c r="GJ274" s="95">
        <f>IF(ISNA(VLOOKUP($B274,'[1]1718  Exp_Rev Access'!$F$7:$GK$318,$GJ$2,FALSE)),"",VLOOKUP($B274,'[1]1718  Exp_Rev Access'!$F$7:$GK$318,$GJ$2,FALSE))</f>
        <v>0</v>
      </c>
      <c r="GK274" s="95">
        <f>IF(ISNA(VLOOKUP($B274,'[1]1718  Exp_Rev Access'!$F$7:$GK$318,$GK$2,FALSE)),"",VLOOKUP($B274,'[1]1718  Exp_Rev Access'!$F$7:$GK$318,$GK$2,FALSE))</f>
        <v>142181.1</v>
      </c>
      <c r="GL274" s="95">
        <f>IF(ISNA(VLOOKUP($B274,'[1]1718  Exp_Rev Access'!$F$7:$GK$318,$GL$2,FALSE)),"",VLOOKUP($B274,'[1]1718  Exp_Rev Access'!$F$7:$GK$318,$GL$2,FALSE))</f>
        <v>47608.01</v>
      </c>
      <c r="GM274" s="95">
        <f>IF(ISNA(VLOOKUP($B274,'[1]1718  Exp_Rev Access'!$F$7:$GK$318,$GM$2,FALSE)),"",VLOOKUP($B274,'[1]1718  Exp_Rev Access'!$F$7:$GK$318,$GM$2,FALSE))</f>
        <v>0</v>
      </c>
      <c r="GN274" s="95">
        <f>IF(ISNA(VLOOKUP($B274,'[1]1718  Exp_Rev Access'!$F$7:$GK$318,$GN$2,FALSE)),"",VLOOKUP($B274,'[1]1718  Exp_Rev Access'!$F$7:$GK$318,$GN$2,FALSE))</f>
        <v>0</v>
      </c>
      <c r="GO274" s="95">
        <f>IF(ISNA(VLOOKUP($B274,'[1]1718  Exp_Rev Access'!$F$7:$GK$318,$GO$2,FALSE)),"",VLOOKUP($B274,'[1]1718  Exp_Rev Access'!$F$7:$GK$318,$GO$2,FALSE))</f>
        <v>0</v>
      </c>
      <c r="GP274" s="95">
        <f>IF(ISNA(VLOOKUP($B274,'[1]1718  Exp_Rev Access'!$F$7:$GK$318,$GP$2,FALSE)),"",VLOOKUP($B274,'[1]1718  Exp_Rev Access'!$F$7:$GK$318,$GP$2,FALSE))</f>
        <v>0</v>
      </c>
      <c r="GQ274" s="95">
        <f>IF(ISNA(VLOOKUP($B274,'[1]1718  Exp_Rev Access'!$F$7:$GK$318,$GQ$2,FALSE)),"",VLOOKUP($B274,'[1]1718  Exp_Rev Access'!$F$7:$GK$318,$GQ$2,FALSE))</f>
        <v>3769.81</v>
      </c>
      <c r="GR274" s="95">
        <f>IF(ISNA(VLOOKUP($B274,'[1]1718  Exp_Rev Access'!$F$7:$GK$318,$GR$2,FALSE)),"",VLOOKUP($B274,'[1]1718  Exp_Rev Access'!$F$7:$GK$318,$GR$2,FALSE))</f>
        <v>0</v>
      </c>
      <c r="GS274" s="95">
        <f>IF(ISNA(VLOOKUP($B274,'[1]1718  Exp_Rev Access'!$F$7:$GK$318,$GS$2,FALSE)),"",VLOOKUP($B274,'[1]1718  Exp_Rev Access'!$F$7:$GK$318,$GS$2,FALSE))</f>
        <v>0</v>
      </c>
      <c r="GT274" s="95">
        <f>IF(ISNA(VLOOKUP($B274,'[1]1718  Exp_Rev Access'!$F$7:$GK$318,$GT$2,FALSE)),"",VLOOKUP($B274,'[1]1718  Exp_Rev Access'!$F$7:$GK$318,$GT$2,FALSE))</f>
        <v>674425.61</v>
      </c>
      <c r="GU274" s="56">
        <f t="shared" si="762"/>
        <v>1827613.98</v>
      </c>
      <c r="GV274" s="92">
        <f t="shared" si="763"/>
        <v>1.5428191204206951E-2</v>
      </c>
      <c r="GW274" s="96">
        <f t="shared" si="764"/>
        <v>189.03372606454775</v>
      </c>
    </row>
    <row r="275" spans="1:222" x14ac:dyDescent="0.3">
      <c r="A275" s="73"/>
      <c r="B275" s="88" t="s">
        <v>578</v>
      </c>
      <c r="C275" s="89" t="s">
        <v>579</v>
      </c>
      <c r="D275" s="75">
        <f>IF(ISNA(VLOOKUP($B275,'[1]1718 enrollment_Rev_Exp by size'!$A$7:H608,3,FALSE)),"",VLOOKUP($B275,'[1]1718 enrollment_Rev_Exp by size'!$A$7:$G$350,3,FALSE))</f>
        <v>1492.75</v>
      </c>
      <c r="E275" s="76">
        <f>IF(ISNA(VLOOKUP($B275,'[1]1718 enrollment_Rev_Exp by size'!$A$7:I609,5,FALSE)),"",VLOOKUP($B275,'[1]1718 enrollment_Rev_Exp by size'!$A$7:$G$350,5,FALSE))</f>
        <v>22309951.84</v>
      </c>
      <c r="F275" s="70">
        <f t="shared" si="744"/>
        <v>22309951.840000004</v>
      </c>
      <c r="G275" s="70">
        <f t="shared" si="745"/>
        <v>0</v>
      </c>
      <c r="H275" s="90">
        <f>IF(ISNA(VLOOKUP($B275,'[1]1718  Exp_Rev Access'!$F$7:$GK$318,3,FALSE)),"",VLOOKUP($B275,'[1]1718  Exp_Rev Access'!$F$7:$GK$318,3,FALSE))</f>
        <v>6677150.8399999999</v>
      </c>
      <c r="I275" s="90">
        <f>IF(ISNA(VLOOKUP($B275,'[1]1718  Exp_Rev Access'!$F$7:$GK$318,4,FALSE)),"",VLOOKUP($B275,'[1]1718  Exp_Rev Access'!$F$7:$GK$318,4,FALSE))</f>
        <v>0</v>
      </c>
      <c r="J275" s="90">
        <f>IF(ISNA(VLOOKUP($B275,'[1]1718  Exp_Rev Access'!$F$7:$GK$318,5,FALSE)),"",VLOOKUP($B275,'[1]1718  Exp_Rev Access'!$F$7:$GK$318,5,FALSE))</f>
        <v>0</v>
      </c>
      <c r="K275" s="90">
        <f>IF(ISNA(VLOOKUP($B275,'[1]1718  Exp_Rev Access'!$F$7:$GK$318,6,FALSE)),"-",VLOOKUP($B275,'[1]1718  Exp_Rev Access'!$F$7:$GK$318,6,FALSE))</f>
        <v>860.26</v>
      </c>
      <c r="L275" s="90">
        <f>IF(ISNA(VLOOKUP($B275,'[1]1718  Exp_Rev Access'!$F$7:$GK$318,7,FALSE)),"",VLOOKUP($B275,'[1]1718  Exp_Rev Access'!$F$7:$GK$318,7,FALSE))</f>
        <v>0</v>
      </c>
      <c r="M275" s="90">
        <f>IF(ISNA(VLOOKUP($B275,'[1]1718  Exp_Rev Access'!$F$7:$GK$318,8,FALSE)),"",VLOOKUP($B275,'[1]1718  Exp_Rev Access'!$F$7:$GK$318,8,FALSE))</f>
        <v>0</v>
      </c>
      <c r="N275" s="56">
        <f t="shared" si="746"/>
        <v>6678011.0999999996</v>
      </c>
      <c r="O275" s="91">
        <f t="shared" si="747"/>
        <v>0.2993287994475563</v>
      </c>
      <c r="P275" s="56">
        <f t="shared" si="748"/>
        <v>4473.6299447328756</v>
      </c>
      <c r="Q275" s="90">
        <f>IF(ISNA(VLOOKUP($B275,'[1]1718  Exp_Rev Access'!$F$7:$GK$318,10,FALSE)),"",VLOOKUP($B275,'[1]1718  Exp_Rev Access'!$F$7:$GK$318,10,FALSE))</f>
        <v>99805</v>
      </c>
      <c r="R275" s="90">
        <f>IF(ISNA(VLOOKUP($B275,'[1]1718  Exp_Rev Access'!$F$7:$GK$318,11,FALSE)),"",VLOOKUP($B275,'[1]1718  Exp_Rev Access'!$F$7:$GK$318,11,FALSE))</f>
        <v>0</v>
      </c>
      <c r="S275" s="90">
        <f>IF(ISNA(VLOOKUP($B275,'[1]1718  Exp_Rev Access'!$F$7:$GK$318,12,FALSE)),"",VLOOKUP($B275,'[1]1718  Exp_Rev Access'!$F$7:$GK$318,12,FALSE))</f>
        <v>0</v>
      </c>
      <c r="T275" s="90">
        <f>IF(ISNA(VLOOKUP($B275,'[1]1718  Exp_Rev Access'!$F$7:$GK$318,13,FALSE)),"",VLOOKUP($B275,'[1]1718  Exp_Rev Access'!$F$7:$GK$318,13,FALSE))</f>
        <v>0</v>
      </c>
      <c r="U275" s="90">
        <f>IF(ISNA(VLOOKUP($B275,'[1]1718  Exp_Rev Access'!$F$7:$GK$318,14,FALSE)),"",VLOOKUP($B275,'[1]1718  Exp_Rev Access'!$F$7:$GK$318,14,FALSE))</f>
        <v>0</v>
      </c>
      <c r="V275" s="90">
        <f>IF(ISNA(VLOOKUP($B275,'[1]1718  Exp_Rev Access'!$F$7:$GK$318,15,FALSE)),"",VLOOKUP($B275,'[1]1718  Exp_Rev Access'!$F$7:$GK$318,15,FALSE))</f>
        <v>0</v>
      </c>
      <c r="W275" s="90">
        <f>IF(ISNA(VLOOKUP($B275,'[1]1718  Exp_Rev Access'!$F$7:$GK$318,16,FALSE)),"",VLOOKUP($B275,'[1]1718  Exp_Rev Access'!$F$7:$GK$318,16,FALSE))</f>
        <v>0</v>
      </c>
      <c r="X275" s="90">
        <f>IF(ISNA(VLOOKUP($B275,'[1]1718  Exp_Rev Access'!$F$7:$GK$318,17,FALSE)),"",VLOOKUP($B275,'[1]1718  Exp_Rev Access'!$F$7:$GK$318,17,FALSE))</f>
        <v>0</v>
      </c>
      <c r="Y275" s="90">
        <f>IF(ISNA(VLOOKUP($B275,'[1]1718  Exp_Rev Access'!$F$7:$GK$318,18,FALSE)),"",VLOOKUP($B275,'[1]1718  Exp_Rev Access'!$F$7:$GK$318,18,FALSE))</f>
        <v>86724.17</v>
      </c>
      <c r="Z275" s="90">
        <f>IF(ISNA(VLOOKUP($B275,'[1]1718  Exp_Rev Access'!$F$7:$GK$318,19,FALSE)),"",VLOOKUP($B275,'[1]1718  Exp_Rev Access'!$F$7:$GK$318,19,FALSE))</f>
        <v>0</v>
      </c>
      <c r="AA275" s="90">
        <f>IF(ISNA(VLOOKUP($B275,'[1]1718  Exp_Rev Access'!$F$7:$GK$318,20,FALSE)),"",VLOOKUP($B275,'[1]1718  Exp_Rev Access'!$F$7:$GK$318,20,FALSE))</f>
        <v>0</v>
      </c>
      <c r="AB275" s="90">
        <f>IF(ISNA(VLOOKUP($B275,'[1]1718  Exp_Rev Access'!$F$7:$GK$318,21,FALSE)),"",VLOOKUP($B275,'[1]1718  Exp_Rev Access'!$F$7:$GK$318,21,FALSE))</f>
        <v>0</v>
      </c>
      <c r="AC275" s="90">
        <f>IF(ISNA(VLOOKUP($B275,'[1]1718  Exp_Rev Access'!$F$7:$GK$318,22,FALSE)),"",VLOOKUP($B275,'[1]1718  Exp_Rev Access'!$F$7:$GK$318,22,FALSE))</f>
        <v>0</v>
      </c>
      <c r="AD275" s="90">
        <f>IF(ISNA(VLOOKUP($B275,'[1]1718  Exp_Rev Access'!$F$7:$GK$318,23,FALSE)),"",VLOOKUP($B275,'[1]1718  Exp_Rev Access'!$F$7:$GK$318,23,FALSE))</f>
        <v>183700.35</v>
      </c>
      <c r="AE275" s="90">
        <f>IF(ISNA(VLOOKUP($B275,'[1]1718  Exp_Rev Access'!$F$7:$GK$318,24,FALSE)),"",VLOOKUP($B275,'[1]1718  Exp_Rev Access'!$F$7:$GK$318,24,FALSE))</f>
        <v>16193.02</v>
      </c>
      <c r="AF275" s="90">
        <f>IF(ISNA(VLOOKUP($B275,'[1]1718  Exp_Rev Access'!$F$7:$GK$318,25,FALSE)),"",VLOOKUP($B275,'[1]1718  Exp_Rev Access'!$F$7:$GK$318,25,FALSE))</f>
        <v>0</v>
      </c>
      <c r="AG275" s="90">
        <f>IF(ISNA(VLOOKUP($B275,'[1]1718  Exp_Rev Access'!$F$7:$GK$318,26,FALSE)),"",VLOOKUP($B275,'[1]1718  Exp_Rev Access'!$F$7:$GK$318,26,FALSE))</f>
        <v>29229.279999999999</v>
      </c>
      <c r="AH275" s="90">
        <f>IF(ISNA(VLOOKUP($B275,'[1]1718  Exp_Rev Access'!$F$7:$GK$318,27,FALSE)),"",VLOOKUP($B275,'[1]1718  Exp_Rev Access'!$F$7:$GK$318,27,FALSE))</f>
        <v>2107.17</v>
      </c>
      <c r="AI275" s="90">
        <f>IF(ISNA(VLOOKUP($B275,'[1]1718  Exp_Rev Access'!$F$7:$GK$318,28,FALSE)),"",VLOOKUP($B275,'[1]1718  Exp_Rev Access'!$F$7:$GK$318,28,FALSE))</f>
        <v>61766.5</v>
      </c>
      <c r="AJ275" s="90">
        <f>IF(ISNA(VLOOKUP($B275,'[1]1718  Exp_Rev Access'!$F$7:$GK$318,29,FALSE)),"",VLOOKUP($B275,'[1]1718  Exp_Rev Access'!$F$7:$GK$318,29,FALSE))</f>
        <v>0</v>
      </c>
      <c r="AK275" s="90">
        <f>IF(ISNA(VLOOKUP($B275,'[1]1718  Exp_Rev Access'!$F$7:$GK$318,30,FALSE)),"",VLOOKUP($B275,'[1]1718  Exp_Rev Access'!$F$7:$GK$318,30,FALSE))</f>
        <v>20644.919999999998</v>
      </c>
      <c r="AL275" s="90">
        <f>IF(ISNA(VLOOKUP($B275,'[1]1718  Exp_Rev Access'!$F$7:$GK$318,31,FALSE)),"",VLOOKUP($B275,'[1]1718  Exp_Rev Access'!$F$7:$GK$318,31,FALSE))</f>
        <v>24542.400000000001</v>
      </c>
      <c r="AM275" s="56">
        <f t="shared" si="749"/>
        <v>524712.81000000006</v>
      </c>
      <c r="AN275" s="92">
        <f t="shared" si="750"/>
        <v>2.3519226476286292E-2</v>
      </c>
      <c r="AO275" s="71">
        <f t="shared" si="751"/>
        <v>351.50749288226433</v>
      </c>
      <c r="AP275" s="90">
        <f>IF(ISNA(VLOOKUP($B275,'[1]1718  Exp_Rev Access'!$F$7:$GK$318,33,FALSE)),"",VLOOKUP($B275,'[1]1718  Exp_Rev Access'!$F$7:$GK$318,33,FALSE))</f>
        <v>10626253.720000001</v>
      </c>
      <c r="AQ275" s="90">
        <f>IF(ISNA(VLOOKUP($B275,'[1]1718  Exp_Rev Access'!$F$7:$GK$318,34,FALSE)),"",VLOOKUP($B275,'[1]1718  Exp_Rev Access'!$F$7:$GK$318,34,FALSE))</f>
        <v>275640.3</v>
      </c>
      <c r="AR275" s="90">
        <f>IF(ISNA(VLOOKUP($B275,'[1]1718  Exp_Rev Access'!$F$7:$GK$318,35,FALSE)),"",VLOOKUP($B275,'[1]1718  Exp_Rev Access'!$F$7:$GK$318,35,FALSE))</f>
        <v>34202.160000000003</v>
      </c>
      <c r="AS275" s="90">
        <f>IF(ISNA(VLOOKUP($B275,'[1]1718  Exp_Rev Access'!$F$7:$GK$318,36,FALSE)),"",VLOOKUP($B275,'[1]1718  Exp_Rev Access'!$F$7:$GK$318,36,FALSE))</f>
        <v>0</v>
      </c>
      <c r="AT275" s="90">
        <f>IF(ISNA(VLOOKUP($B275,'[1]1718  Exp_Rev Access'!$F$7:$GK$318,37,FALSE)),"",VLOOKUP($B275,'[1]1718  Exp_Rev Access'!$F$7:$GK$318,37,FALSE))</f>
        <v>0</v>
      </c>
      <c r="AU275" s="56">
        <f t="shared" si="752"/>
        <v>10936096.180000002</v>
      </c>
      <c r="AV275" s="93">
        <f t="shared" si="753"/>
        <v>0.49018914332179042</v>
      </c>
      <c r="AW275" s="56">
        <f t="shared" si="754"/>
        <v>7326.140465583655</v>
      </c>
      <c r="AX275" s="90">
        <f>IF(ISNA(VLOOKUP($B275,'[1]1718  Exp_Rev Access'!$F$7:$GK$318,39,FALSE)),"",VLOOKUP($B275,'[1]1718  Exp_Rev Access'!$F$7:$GK$318,39,FALSE))</f>
        <v>0</v>
      </c>
      <c r="AY275" s="90">
        <f>IF(ISNA(VLOOKUP($B275,'[1]1718  Exp_Rev Access'!$F$7:$GK$318,40,FALSE)),"",VLOOKUP($B275,'[1]1718  Exp_Rev Access'!$F$7:$GK$318,40,FALSE))</f>
        <v>1415809.51</v>
      </c>
      <c r="AZ275" s="90">
        <f>IF(ISNA(VLOOKUP($B275,'[1]1718  Exp_Rev Access'!$F$7:$GK$318,41,FALSE)),"",VLOOKUP($B275,'[1]1718  Exp_Rev Access'!$F$7:$GK$318,41,FALSE))</f>
        <v>41659.68</v>
      </c>
      <c r="BA275" s="90">
        <f>IF(ISNA(VLOOKUP($B275,'[1]1718  Exp_Rev Access'!$F$7:$GK$318,42,FALSE)),"",VLOOKUP($B275,'[1]1718  Exp_Rev Access'!$F$7:$GK$318,42,FALSE))</f>
        <v>0</v>
      </c>
      <c r="BB275" s="90">
        <f>IF(ISNA(VLOOKUP($B275,'[1]1718  Exp_Rev Access'!$F$7:$GK$318,43,FALSE)),"",VLOOKUP($B275,'[1]1718  Exp_Rev Access'!$F$7:$GK$318,43,FALSE))</f>
        <v>0</v>
      </c>
      <c r="BC275" s="90">
        <f>IF(ISNA(VLOOKUP($B275,'[1]1718  Exp_Rev Access'!$F$7:$GK$318,44,FALSE)),"",VLOOKUP($B275,'[1]1718  Exp_Rev Access'!$F$7:$GK$318,44,FALSE))</f>
        <v>88763.33</v>
      </c>
      <c r="BD275" s="90">
        <f>IF(ISNA(VLOOKUP($B275,'[1]1718  Exp_Rev Access'!$F$7:$GK$318,45,FALSE)),"",VLOOKUP($B275,'[1]1718  Exp_Rev Access'!$F$7:$GK$318,45,FALSE))</f>
        <v>0</v>
      </c>
      <c r="BE275" s="90">
        <f>IF(ISNA(VLOOKUP($B275,'[1]1718  Exp_Rev Access'!$F$7:$GK$318,46,FALSE)),"",VLOOKUP($B275,'[1]1718  Exp_Rev Access'!$F$7:$GK$318,46,FALSE))</f>
        <v>130638.88</v>
      </c>
      <c r="BF275" s="90">
        <f>IF(ISNA(VLOOKUP($B275,'[1]1718  Exp_Rev Access'!$F$7:$GK$318,47,FALSE)),"",VLOOKUP($B275,'[1]1718  Exp_Rev Access'!$F$7:$GK$318,47,FALSE))</f>
        <v>0</v>
      </c>
      <c r="BG275" s="90">
        <f>IF(ISNA(VLOOKUP($B275,'[1]1718  Exp_Rev Access'!$F$7:$GK$318,48,FALSE)),"",VLOOKUP($B275,'[1]1718  Exp_Rev Access'!$F$7:$GK$318,48,FALSE))</f>
        <v>82379.47</v>
      </c>
      <c r="BH275" s="90">
        <f>IF(ISNA(VLOOKUP($B275,'[1]1718  Exp_Rev Access'!$F$7:$GK$318,49,FALSE)),"",VLOOKUP($B275,'[1]1718  Exp_Rev Access'!$F$7:$GK$318,49,FALSE))</f>
        <v>35966.660000000003</v>
      </c>
      <c r="BI275" s="90">
        <f>IF(ISNA(VLOOKUP($B275,'[1]1718  Exp_Rev Access'!$F$7:$GK$318,50,FALSE)),"",VLOOKUP($B275,'[1]1718  Exp_Rev Access'!$F$7:$GK$318,50,FALSE))</f>
        <v>0</v>
      </c>
      <c r="BJ275" s="90">
        <f>IF(ISNA(VLOOKUP($B275,'[1]1718  Exp_Rev Access'!$F$7:$GK$318,51,FALSE)),"",VLOOKUP($B275,'[1]1718  Exp_Rev Access'!$F$7:$GK$318,51,FALSE))</f>
        <v>1466.71</v>
      </c>
      <c r="BK275" s="90">
        <f>IF(ISNA(VLOOKUP($B275,'[1]1718  Exp_Rev Access'!$F$7:$GK$318,52,FALSE)),"",VLOOKUP($B275,'[1]1718  Exp_Rev Access'!$F$7:$GK$318,52,FALSE))</f>
        <v>953560.04</v>
      </c>
      <c r="BL275" s="90">
        <f>IF(ISNA(VLOOKUP($B275,'[1]1718  Exp_Rev Access'!$F$7:$GK$318,53,FALSE)),"",VLOOKUP($B275,'[1]1718  Exp_Rev Access'!$F$7:$GK$318,53,FALSE))</f>
        <v>7847</v>
      </c>
      <c r="BM275" s="90">
        <f>IF(ISNA(VLOOKUP($B275,'[1]1718  Exp_Rev Access'!$F$7:$GK$318,54,FALSE)),"",VLOOKUP($B275,'[1]1718  Exp_Rev Access'!$F$7:$GK$318,54,FALSE))</f>
        <v>0</v>
      </c>
      <c r="BN275" s="90">
        <f>IF(ISNA(VLOOKUP($B275,'[1]1718  Exp_Rev Access'!$F$7:$GK$318,55,FALSE)),"",VLOOKUP($B275,'[1]1718  Exp_Rev Access'!$F$7:$GK$318,55,FALSE))</f>
        <v>0</v>
      </c>
      <c r="BO275" s="90">
        <f>IF(ISNA(VLOOKUP($B275,'[1]1718  Exp_Rev Access'!$F$7:$GK$318,56,FALSE)),"",VLOOKUP($B275,'[1]1718  Exp_Rev Access'!$F$7:$GK$318,56,FALSE))</f>
        <v>0</v>
      </c>
      <c r="BP275" s="90">
        <f>IF(ISNA(VLOOKUP($B275,'[1]1718  Exp_Rev Access'!$F$7:$GK$318,57,FALSE)),"",VLOOKUP($B275,'[1]1718  Exp_Rev Access'!$F$7:$GK$318,57,FALSE))</f>
        <v>0</v>
      </c>
      <c r="BQ275" s="90">
        <f>IF(ISNA(VLOOKUP($B275,'[1]1718  Exp_Rev Access'!$F$7:$GK$318,58,FALSE)),"",VLOOKUP($B275,'[1]1718  Exp_Rev Access'!$F$7:$GK$318,58,FALSE))</f>
        <v>0</v>
      </c>
      <c r="BR275" s="90">
        <f>IF(ISNA(VLOOKUP($B275,'[1]1718  Exp_Rev Access'!$F$7:$GK$318,59,FALSE)),"",VLOOKUP($B275,'[1]1718  Exp_Rev Access'!$F$7:$GK$318,59,FALSE))</f>
        <v>0</v>
      </c>
      <c r="BS275" s="90">
        <f>IF(ISNA(VLOOKUP($B275,'[1]1718  Exp_Rev Access'!$F$7:$GK$318,60,FALSE)),"",VLOOKUP($B275,'[1]1718  Exp_Rev Access'!$F$7:$GK$318,60,FALSE))</f>
        <v>0</v>
      </c>
      <c r="BT275" s="90">
        <f>IF(ISNA(VLOOKUP($B275,'[1]1718  Exp_Rev Access'!$F$7:$GK$318,61,FALSE)),"",VLOOKUP($B275,'[1]1718  Exp_Rev Access'!$F$7:$GK$318,61,FALSE))</f>
        <v>0</v>
      </c>
      <c r="BU275" s="90">
        <f>IF(ISNA(VLOOKUP($B275,'[1]1718  Exp_Rev Access'!$F$7:$GK$318,62,FALSE)),"",VLOOKUP($B275,'[1]1718  Exp_Rev Access'!$F$7:$GK$318,62,FALSE))</f>
        <v>0</v>
      </c>
      <c r="BV275" s="56">
        <f t="shared" si="743"/>
        <v>2758091.28</v>
      </c>
      <c r="BW275" s="92">
        <f t="shared" si="755"/>
        <v>0.12362605261455373</v>
      </c>
      <c r="BX275" s="71">
        <f t="shared" si="756"/>
        <v>1847.6578663540445</v>
      </c>
      <c r="BY275" s="90">
        <f>IF(ISNA(VLOOKUP($B275,'[1]1718  Exp_Rev Access'!$F$7:$GK$318,64,FALSE)),"",VLOOKUP($B275,'[1]1718  Exp_Rev Access'!$F$7:$GK$318,64,FALSE))</f>
        <v>0</v>
      </c>
      <c r="BZ275" s="90">
        <f>IF(ISNA(VLOOKUP($B275,'[1]1718  Exp_Rev Access'!$F$7:$GK$318,65,FALSE)),"",VLOOKUP($B275,'[1]1718  Exp_Rev Access'!$F$7:$GK$318,65,FALSE))</f>
        <v>0</v>
      </c>
      <c r="CA275" s="90">
        <f>IF(ISNA(VLOOKUP($B275,'[1]1718  Exp_Rev Access'!$F$7:$GK$318,66,FALSE)),"",VLOOKUP($B275,'[1]1718  Exp_Rev Access'!$F$7:$GK$318,66,FALSE))</f>
        <v>0</v>
      </c>
      <c r="CB275" s="90">
        <f>IF(ISNA(VLOOKUP($B275,'[1]1718  Exp_Rev Access'!$F$7:$GK$318,67,FALSE)),"",VLOOKUP($B275,'[1]1718  Exp_Rev Access'!$F$7:$GK$318,67,FALSE))</f>
        <v>0</v>
      </c>
      <c r="CC275" s="90">
        <f>IF(ISNA(VLOOKUP($B275,'[1]1718  Exp_Rev Access'!$F$7:$GK$318,68,FALSE)),"",VLOOKUP($B275,'[1]1718  Exp_Rev Access'!$F$7:$GK$318,68,FALSE))</f>
        <v>1097.83</v>
      </c>
      <c r="CD275" s="90">
        <f>IF(ISNA(VLOOKUP($B275,'[1]1718  Exp_Rev Access'!$F$7:$GK$318,69,FALSE)),"",VLOOKUP($B275,'[1]1718  Exp_Rev Access'!$F$7:$GK$318,69,FALSE))</f>
        <v>0</v>
      </c>
      <c r="CE275" s="56">
        <f t="shared" si="739"/>
        <v>1097.83</v>
      </c>
      <c r="CF275" s="92">
        <f t="shared" si="757"/>
        <v>4.9208084709159995E-5</v>
      </c>
      <c r="CG275" s="78">
        <f t="shared" si="758"/>
        <v>0.73544129961480487</v>
      </c>
      <c r="CH275" s="90">
        <f>IF(ISNA(VLOOKUP($B275,'[1]1718  Exp_Rev Access'!$F$7:$GK$318,$CH$2,FALSE)),"",VLOOKUP($B275,'[1]1718  Exp_Rev Access'!$F$7:$GK$318,$CH$2,FALSE))</f>
        <v>0</v>
      </c>
      <c r="CI275" s="90">
        <f>IF(ISNA(VLOOKUP($B275,'[1]1718  Exp_Rev Access'!$F$7:$GK$318,$CI$2,FALSE)),"",VLOOKUP($B275,'[1]1718  Exp_Rev Access'!$F$7:$GK$318,$CI$2,FALSE))</f>
        <v>0</v>
      </c>
      <c r="CJ275" s="90">
        <f>IF(ISNA(VLOOKUP($B275,'[1]1718  Exp_Rev Access'!$F$7:$GK$318,$CJ$2,FALSE)),"",VLOOKUP($B275,'[1]1718  Exp_Rev Access'!$F$7:$GK$318,$CJ$2,FALSE))</f>
        <v>0</v>
      </c>
      <c r="CK275" s="90">
        <f>IF(ISNA(VLOOKUP($B275,'[1]1718  Exp_Rev Access'!$F$7:$GK$318,$CK$2,FALSE)),"",VLOOKUP($B275,'[1]1718  Exp_Rev Access'!$F$7:$GK$318,$CK$2,FALSE))</f>
        <v>0</v>
      </c>
      <c r="CL275" s="90">
        <f>IF(ISNA(VLOOKUP($B275,'[1]1718  Exp_Rev Access'!$F$7:$GK$318,$CL$2,FALSE)),"",VLOOKUP($B275,'[1]1718  Exp_Rev Access'!$F$7:$GK$318,$CL$2,FALSE))</f>
        <v>0</v>
      </c>
      <c r="CM275" s="90">
        <f>IF(ISNA(VLOOKUP($B275,'[1]1718  Exp_Rev Access'!$F$7:$GK$318,$CM$2,FALSE)),"",VLOOKUP($B275,'[1]1718  Exp_Rev Access'!$F$7:$GK$318,$CM$2,FALSE))</f>
        <v>0</v>
      </c>
      <c r="CN275" s="90">
        <f>IF(ISNA(VLOOKUP($B275,'[1]1718  Exp_Rev Access'!$F$7:$GK$318,$CN$2,FALSE)),"",VLOOKUP($B275,'[1]1718  Exp_Rev Access'!$F$7:$GK$318,$CN$2,FALSE))</f>
        <v>0</v>
      </c>
      <c r="CO275" s="90">
        <f>IF(ISNA(VLOOKUP($B275,'[1]1718  Exp_Rev Access'!$F$7:$GK$318,$CO$2,FALSE)),"",VLOOKUP($B275,'[1]1718  Exp_Rev Access'!$F$7:$GK$318,$CO$2,FALSE))</f>
        <v>0</v>
      </c>
      <c r="CP275" s="90">
        <f>IF(ISNA(VLOOKUP($B275,'[1]1718  Exp_Rev Access'!$F$7:$GK$318,$CP$2,FALSE)),"",VLOOKUP($B275,'[1]1718  Exp_Rev Access'!$F$7:$GK$318,$CP$2,FALSE))</f>
        <v>0</v>
      </c>
      <c r="CQ275" s="90">
        <f>IF(ISNA(VLOOKUP($B275,'[1]1718  Exp_Rev Access'!$F$7:$GK$318,$CQ$2,FALSE)),"",VLOOKUP($B275,'[1]1718  Exp_Rev Access'!$F$7:$GK$318,$CQ$2,FALSE))</f>
        <v>201745</v>
      </c>
      <c r="CR275" s="90">
        <f>IF(ISNA(VLOOKUP($B275,'[1]1718  Exp_Rev Access'!$F$7:$GK$318,$CR$2,FALSE)),"",VLOOKUP($B275,'[1]1718  Exp_Rev Access'!$F$7:$GK$318,$CR$2,FALSE))</f>
        <v>0</v>
      </c>
      <c r="CS275" s="90">
        <f>IF(ISNA(VLOOKUP($B275,'[1]1718  Exp_Rev Access'!$F$7:$GK$318,$CS$2,FALSE)),"",VLOOKUP($B275,'[1]1718  Exp_Rev Access'!$F$7:$GK$318,$CS$2,FALSE))</f>
        <v>0</v>
      </c>
      <c r="CT275" s="90">
        <f>IF(ISNA(VLOOKUP($B275,'[1]1718  Exp_Rev Access'!$F$7:$GK$318,$CT$2,FALSE)),"",VLOOKUP($B275,'[1]1718  Exp_Rev Access'!$F$7:$GK$318,$CT$2,FALSE))</f>
        <v>0</v>
      </c>
      <c r="CU275" s="90">
        <f>IF(ISNA(VLOOKUP($B275,'[1]1718  Exp_Rev Access'!$F$7:$GK$318,$CU$2,FALSE)),"",VLOOKUP($B275,'[1]1718  Exp_Rev Access'!$F$7:$GK$318,$CU$2,FALSE))</f>
        <v>127583.13</v>
      </c>
      <c r="CV275" s="90">
        <f>IF(ISNA(VLOOKUP($B275,'[1]1718  Exp_Rev Access'!$F$7:$GK$318,$CV$2,FALSE)),"",VLOOKUP($B275,'[1]1718  Exp_Rev Access'!$F$7:$GK$318,$CV$2,FALSE))</f>
        <v>14258.74</v>
      </c>
      <c r="CW275" s="90">
        <f>IF(ISNA(VLOOKUP($B275,'[1]1718  Exp_Rev Access'!$F$7:$GK$318,$CW$2,FALSE)),"",VLOOKUP($B275,'[1]1718  Exp_Rev Access'!$F$7:$GK$318,$CW$2,FALSE))</f>
        <v>0</v>
      </c>
      <c r="CX275" s="90">
        <f>IF(ISNA(VLOOKUP($B275,'[1]1718  Exp_Rev Access'!$F$7:$GK$318,$CX$2,FALSE)),"",VLOOKUP($B275,'[1]1718  Exp_Rev Access'!$F$7:$GK$318,$CX$2,FALSE))</f>
        <v>0</v>
      </c>
      <c r="CY275" s="90">
        <f>IF(ISNA(VLOOKUP($B275,'[1]1718  Exp_Rev Access'!$F$7:$GK$318,$CY$2,FALSE)),"",VLOOKUP($B275,'[1]1718  Exp_Rev Access'!$F$7:$GK$318,$CY$2,FALSE))</f>
        <v>0</v>
      </c>
      <c r="CZ275" s="90">
        <f>IF(ISNA(VLOOKUP($B275,'[1]1718  Exp_Rev Access'!$F$7:$GK$318,$CZ$2,FALSE)),"",VLOOKUP($B275,'[1]1718  Exp_Rev Access'!$F$7:$GK$318,$CZ$2,FALSE))</f>
        <v>0</v>
      </c>
      <c r="DA275" s="90">
        <f>IF(ISNA(VLOOKUP($B275,'[1]1718  Exp_Rev Access'!$F$7:$GK$318,$DA$2,FALSE)),"",VLOOKUP($B275,'[1]1718  Exp_Rev Access'!$F$7:$GK$318,$DA$2,FALSE))</f>
        <v>0</v>
      </c>
      <c r="DB275" s="90">
        <f>IF(ISNA(VLOOKUP($B275,'[1]1718  Exp_Rev Access'!$F$7:$GK$318,$DB$2,FALSE)),"",VLOOKUP($B275,'[1]1718  Exp_Rev Access'!$F$7:$GK$318,$DB$2,FALSE))</f>
        <v>0</v>
      </c>
      <c r="DC275" s="90">
        <f>IF(ISNA(VLOOKUP($B275,'[1]1718  Exp_Rev Access'!$F$7:$GK$318,$DC$2,FALSE)),"",VLOOKUP($B275,'[1]1718  Exp_Rev Access'!$F$7:$GK$318,$DC$2,FALSE))</f>
        <v>0</v>
      </c>
      <c r="DD275" s="90">
        <f>IF(ISNA(VLOOKUP($B275,'[1]1718  Exp_Rev Access'!$F$7:$GK$318,$DD$2,FALSE)),"",VLOOKUP($B275,'[1]1718  Exp_Rev Access'!$F$7:$GK$318,$DD$2,FALSE))</f>
        <v>0</v>
      </c>
      <c r="DE275" s="90">
        <f>IF(ISNA(VLOOKUP($B275,'[1]1718  Exp_Rev Access'!$F$7:$GK$318,$DE$2,FALSE)),"",VLOOKUP($B275,'[1]1718  Exp_Rev Access'!$F$7:$GK$318,$DE$2,FALSE))</f>
        <v>0</v>
      </c>
      <c r="DF275" s="90">
        <f>IF(ISNA(VLOOKUP($B275,'[1]1718  Exp_Rev Access'!$F$7:$GK$318,$DF$2,FALSE)),"",VLOOKUP($B275,'[1]1718  Exp_Rev Access'!$F$7:$GK$318,$DF$2,FALSE))</f>
        <v>0</v>
      </c>
      <c r="DG275" s="90">
        <f>IF(ISNA(VLOOKUP($B275,'[1]1718  Exp_Rev Access'!$F$7:$GK$318,$DG$2,FALSE)),"",VLOOKUP($B275,'[1]1718  Exp_Rev Access'!$F$7:$GK$318,$DG$2,FALSE))</f>
        <v>0</v>
      </c>
      <c r="DH275" s="90">
        <f>IF(ISNA(VLOOKUP($B275,'[1]1718  Exp_Rev Access'!$F$7:$GK$318,$DH$2,FALSE)),"",VLOOKUP($B275,'[1]1718  Exp_Rev Access'!$F$7:$GK$318,$DH$2,FALSE))</f>
        <v>0</v>
      </c>
      <c r="DI275" s="90">
        <f>IF(ISNA(VLOOKUP($B275,'[1]1718  Exp_Rev Access'!$F$7:$GK$318,$DI$2,FALSE)),"",VLOOKUP($B275,'[1]1718  Exp_Rev Access'!$F$7:$GK$318,$DI$2,FALSE))</f>
        <v>89026.559999999998</v>
      </c>
      <c r="DJ275" s="90">
        <f>IF(ISNA(VLOOKUP($B275,'[1]1718  Exp_Rev Access'!$F$7:$GK$318,$DJ$2,FALSE)),"",VLOOKUP($B275,'[1]1718  Exp_Rev Access'!$F$7:$GK$318,$DJ$2,FALSE))</f>
        <v>0</v>
      </c>
      <c r="DK275" s="90">
        <f>IF(ISNA(VLOOKUP($B275,'[1]1718  Exp_Rev Access'!$F$7:$GK$318,$DK$2,FALSE)),"",VLOOKUP($B275,'[1]1718  Exp_Rev Access'!$F$7:$GK$318,$DK$2,FALSE))</f>
        <v>0</v>
      </c>
      <c r="DL275" s="90">
        <f>IF(ISNA(VLOOKUP($B275,'[1]1718  Exp_Rev Access'!$F$7:$GK$318,$DL$2,FALSE)),"",VLOOKUP($B275,'[1]1718  Exp_Rev Access'!$F$7:$GK$318,$DL$2,FALSE))</f>
        <v>0</v>
      </c>
      <c r="DM275" s="90">
        <f>IF(ISNA(VLOOKUP($B275,'[1]1718  Exp_Rev Access'!$F$7:$GK$318,$DM$2,FALSE)),"",VLOOKUP($B275,'[1]1718  Exp_Rev Access'!$F$7:$GK$318,$DM$2,FALSE))</f>
        <v>0</v>
      </c>
      <c r="DN275" s="90">
        <f>IF(ISNA(VLOOKUP($B275,'[1]1718  Exp_Rev Access'!$F$7:$GK$318,$DN$2,FALSE)),"",VLOOKUP($B275,'[1]1718  Exp_Rev Access'!$F$7:$GK$318,$DN$2,FALSE))</f>
        <v>0</v>
      </c>
      <c r="DO275" s="90">
        <f>IF(ISNA(VLOOKUP($B275,'[1]1718  Exp_Rev Access'!$F$7:$GK$318,$DO$2,FALSE)),"",VLOOKUP($B275,'[1]1718  Exp_Rev Access'!$F$7:$GK$318,$DO$2,FALSE))</f>
        <v>0</v>
      </c>
      <c r="DP275" s="90">
        <f>IF(ISNA(VLOOKUP($B275,'[1]1718  Exp_Rev Access'!$F$7:$GK$318,$DP$2,FALSE)),"",VLOOKUP($B275,'[1]1718  Exp_Rev Access'!$F$7:$GK$318,$DP$2,FALSE))</f>
        <v>0</v>
      </c>
      <c r="DQ275" s="90">
        <f>IF(ISNA(VLOOKUP($B275,'[1]1718  Exp_Rev Access'!$F$7:$GK$318,$DQ$2,FALSE)),"",VLOOKUP($B275,'[1]1718  Exp_Rev Access'!$F$7:$GK$318,$DQ$2,FALSE))</f>
        <v>0</v>
      </c>
      <c r="DR275" s="90">
        <f>IF(ISNA(VLOOKUP($B275,'[1]1718  Exp_Rev Access'!$F$7:$GK$318,$DR$2,FALSE)),"",VLOOKUP($B275,'[1]1718  Exp_Rev Access'!$F$7:$GK$318,$DR$2,FALSE))</f>
        <v>0</v>
      </c>
      <c r="DS275" s="90">
        <f>IF(ISNA(VLOOKUP($B275,'[1]1718  Exp_Rev Access'!$F$7:$GK$318,$DS$2,FALSE)),"",VLOOKUP($B275,'[1]1718  Exp_Rev Access'!$F$7:$GK$318,$DS$2,FALSE))</f>
        <v>0</v>
      </c>
      <c r="DT275" s="90">
        <f>IF(ISNA(VLOOKUP($B275,'[1]1718  Exp_Rev Access'!$F$7:$GK$318,$DT$2,FALSE)),"",VLOOKUP($B275,'[1]1718  Exp_Rev Access'!$F$7:$GK$318,$DT$2,FALSE))</f>
        <v>0</v>
      </c>
      <c r="DU275" s="90">
        <f>IF(ISNA(VLOOKUP($B275,'[1]1718  Exp_Rev Access'!$F$7:$GK$318,$DU$2,FALSE)),"",VLOOKUP($B275,'[1]1718  Exp_Rev Access'!$F$7:$GK$318,$DU$2,FALSE))</f>
        <v>0</v>
      </c>
      <c r="DV275" s="90">
        <f>IF(ISNA(VLOOKUP($B275,'[1]1718  Exp_Rev Access'!$F$7:$GK$318,$DV$2,FALSE)),"",VLOOKUP($B275,'[1]1718  Exp_Rev Access'!$F$7:$GK$318,$DV$2,FALSE))</f>
        <v>0</v>
      </c>
      <c r="DW275" s="90">
        <f>IF(ISNA(VLOOKUP($B275,'[1]1718  Exp_Rev Access'!$F$7:$GK$318,$DW$2,FALSE)),"",VLOOKUP($B275,'[1]1718  Exp_Rev Access'!$F$7:$GK$318,$DW$2,FALSE))</f>
        <v>0</v>
      </c>
      <c r="DX275" s="90">
        <f>IF(ISNA(VLOOKUP($B275,'[1]1718  Exp_Rev Access'!$F$7:$GK$318,$DX$2,FALSE)),"",VLOOKUP($B275,'[1]1718  Exp_Rev Access'!$F$7:$GK$318,$DX$2,FALSE))</f>
        <v>0</v>
      </c>
      <c r="DY275" s="90">
        <f>IF(ISNA(VLOOKUP($B275,'[1]1718  Exp_Rev Access'!$F$7:$GK$318,$DY$2,FALSE)),"",VLOOKUP($B275,'[1]1718  Exp_Rev Access'!$F$7:$GK$318,$DY$2,FALSE))</f>
        <v>0</v>
      </c>
      <c r="DZ275" s="90">
        <f>IF(ISNA(VLOOKUP($B275,'[1]1718  Exp_Rev Access'!$F$7:$GK$318,$DZ$2,FALSE)),"",VLOOKUP($B275,'[1]1718  Exp_Rev Access'!$F$7:$GK$318,$DZ$2,FALSE))</f>
        <v>0</v>
      </c>
      <c r="EA275" s="90">
        <f>IF(ISNA(VLOOKUP($B275,'[1]1718  Exp_Rev Access'!$F$7:$GK$318,$EA$2,FALSE)),"",VLOOKUP($B275,'[1]1718  Exp_Rev Access'!$F$7:$GK$318,$EA$2,FALSE))</f>
        <v>0</v>
      </c>
      <c r="EB275" s="90">
        <f>IF(ISNA(VLOOKUP($B275,'[1]1718  Exp_Rev Access'!$F$7:$GK$318,$EB$2,FALSE)),"",VLOOKUP($B275,'[1]1718  Exp_Rev Access'!$F$7:$GK$318,$EB$2,FALSE))</f>
        <v>0</v>
      </c>
      <c r="EC275" s="90">
        <f>IF(ISNA(VLOOKUP($B275,'[1]1718  Exp_Rev Access'!$F$7:$GK$318,$EC$2,FALSE)),"",VLOOKUP($B275,'[1]1718  Exp_Rev Access'!$F$7:$GK$318,$EC$2,FALSE))</f>
        <v>0</v>
      </c>
      <c r="ED275" s="90">
        <f>IF(ISNA(VLOOKUP($B275,'[1]1718  Exp_Rev Access'!$F$7:$GK$318,$ED$2,FALSE)),"",VLOOKUP($B275,'[1]1718  Exp_Rev Access'!$F$7:$GK$318,$ED$2,FALSE))</f>
        <v>0</v>
      </c>
      <c r="EE275" s="90">
        <f>IF(ISNA(VLOOKUP($B275,'[1]1718  Exp_Rev Access'!$F$7:$GK$318,$EE$2,FALSE)),"",VLOOKUP($B275,'[1]1718  Exp_Rev Access'!$F$7:$GK$318,$EE$2,FALSE))</f>
        <v>0</v>
      </c>
      <c r="EF275" s="90">
        <f>IF(ISNA(VLOOKUP($B275,'[1]1718  Exp_Rev Access'!$F$7:$GK$318,$EF$2,FALSE)),"",VLOOKUP($B275,'[1]1718  Exp_Rev Access'!$F$7:$GK$318,$EF$2,FALSE))</f>
        <v>0</v>
      </c>
      <c r="EG275" s="90">
        <f>IF(ISNA(VLOOKUP($B275,'[1]1718  Exp_Rev Access'!$F$7:$GK$318,$EG$2,FALSE)),"",VLOOKUP($B275,'[1]1718  Exp_Rev Access'!$F$7:$GK$318,$EG$2,FALSE))</f>
        <v>0</v>
      </c>
      <c r="EH275" s="90">
        <f>IF(ISNA(VLOOKUP($B275,'[1]1718  Exp_Rev Access'!$F$7:$GK$318,$EH$2,FALSE)),"",VLOOKUP($B275,'[1]1718  Exp_Rev Access'!$F$7:$GK$318,$EH$2,FALSE))</f>
        <v>0</v>
      </c>
      <c r="EI275" s="90">
        <f>IF(ISNA(VLOOKUP($B275,'[1]1718  Exp_Rev Access'!$F$7:$GK$318,$EI$2,FALSE)),"",VLOOKUP($B275,'[1]1718  Exp_Rev Access'!$F$7:$GK$318,$EI$2,FALSE))</f>
        <v>0</v>
      </c>
      <c r="EJ275" s="90">
        <f>IF(ISNA(VLOOKUP($B275,'[1]1718  Exp_Rev Access'!$F$7:$GK$318,$EJ$2,FALSE)),"",VLOOKUP($B275,'[1]1718  Exp_Rev Access'!$F$7:$GK$318,$EJ$2,FALSE))</f>
        <v>0</v>
      </c>
      <c r="EK275" s="90">
        <f>IF(ISNA(VLOOKUP($B275,'[1]1718  Exp_Rev Access'!$F$7:$GK$318,$EK$2,FALSE)),"",VLOOKUP($B275,'[1]1718  Exp_Rev Access'!$F$7:$GK$318,$EK$2,FALSE))</f>
        <v>0</v>
      </c>
      <c r="EL275" s="90">
        <f>IF(ISNA(VLOOKUP($B275,'[1]1718  Exp_Rev Access'!$F$7:$GK$318,$EL$2,FALSE)),"",VLOOKUP($B275,'[1]1718  Exp_Rev Access'!$F$7:$GK$318,$EL$2,FALSE))</f>
        <v>0</v>
      </c>
      <c r="EM275" s="90">
        <f>IF(ISNA(VLOOKUP($B275,'[1]1718  Exp_Rev Access'!$F$7:$GK$318,$EM$2,FALSE)),"",VLOOKUP($B275,'[1]1718  Exp_Rev Access'!$F$7:$GK$318,$EM$2,FALSE))</f>
        <v>0</v>
      </c>
      <c r="EN275" s="90">
        <f>IF(ISNA(VLOOKUP($B275,'[1]1718  Exp_Rev Access'!$F$7:$GK$318,$EN$2,FALSE)),"",VLOOKUP($B275,'[1]1718  Exp_Rev Access'!$F$7:$GK$318,$EN$2,FALSE))</f>
        <v>0</v>
      </c>
      <c r="EO275" s="90">
        <f>IF(ISNA(VLOOKUP($B275,'[1]1718  Exp_Rev Access'!$F$7:$GK$318,$EO$2,FALSE)),"",VLOOKUP($B275,'[1]1718  Exp_Rev Access'!$F$7:$GK$318,$EO$2,FALSE))</f>
        <v>0</v>
      </c>
      <c r="EP275" s="90">
        <f>IF(ISNA(VLOOKUP($B275,'[1]1718  Exp_Rev Access'!$F$7:$GK$318,$EP$2,FALSE)),"",VLOOKUP($B275,'[1]1718  Exp_Rev Access'!$F$7:$GK$318,$EP$2,FALSE))</f>
        <v>0</v>
      </c>
      <c r="EQ275" s="90">
        <f>IF(ISNA(VLOOKUP($B275,'[1]1718  Exp_Rev Access'!$F$7:$GK$318,$EQ$2,FALSE)),"",VLOOKUP($B275,'[1]1718  Exp_Rev Access'!$F$7:$GK$318,$EQ$2,FALSE))</f>
        <v>0</v>
      </c>
      <c r="ER275" s="90">
        <f>IF(ISNA(VLOOKUP($B275,'[1]1718  Exp_Rev Access'!$F$7:$GK$318,$ER$2,FALSE)),"",VLOOKUP($B275,'[1]1718  Exp_Rev Access'!$F$7:$GK$318,$ER$2,FALSE))</f>
        <v>0</v>
      </c>
      <c r="ES275" s="90">
        <f>IF(ISNA(VLOOKUP($B275,'[1]1718  Exp_Rev Access'!$F$7:$GK$318,$ES$2,FALSE)),"",VLOOKUP($B275,'[1]1718  Exp_Rev Access'!$F$7:$GK$318,$ES$2,FALSE))</f>
        <v>0</v>
      </c>
      <c r="ET275" s="90">
        <f>IF(ISNA(VLOOKUP($B275,'[1]1718  Exp_Rev Access'!$F$7:$GK$318,$ET$2,FALSE)),"",VLOOKUP($B275,'[1]1718  Exp_Rev Access'!$F$7:$GK$318,$ET$2,FALSE))</f>
        <v>0</v>
      </c>
      <c r="EU275" s="90">
        <f>IF(ISNA(VLOOKUP($B275,'[1]1718  Exp_Rev Access'!$F$7:$GK$318,$EU$2,FALSE)),"",VLOOKUP($B275,'[1]1718  Exp_Rev Access'!$F$7:$GK$318,$EU$2,FALSE))</f>
        <v>0</v>
      </c>
      <c r="EV275" s="90">
        <f>IF(ISNA(VLOOKUP($B275,'[1]1718  Exp_Rev Access'!$F$7:$GK$318,$EV$2,FALSE)),"",VLOOKUP($B275,'[1]1718  Exp_Rev Access'!$F$7:$GK$318,$EV$2,FALSE))</f>
        <v>0</v>
      </c>
      <c r="EW275" s="90">
        <f>IF(ISNA(VLOOKUP($B275,'[1]1718  Exp_Rev Access'!$F$7:$GK$318,$EW$2,FALSE)),"",VLOOKUP($B275,'[1]1718  Exp_Rev Access'!$F$7:$GK$318,$EW$2,FALSE))</f>
        <v>0</v>
      </c>
      <c r="EX275" s="90">
        <f>IF(ISNA(VLOOKUP($B275,'[1]1718  Exp_Rev Access'!$F$7:$GK$318,$EX$2,FALSE)),"",VLOOKUP($B275,'[1]1718  Exp_Rev Access'!$F$7:$GK$318,$EX$2,FALSE))</f>
        <v>0</v>
      </c>
      <c r="EY275" s="90">
        <f>IF(ISNA(VLOOKUP($B275,'[1]1718  Exp_Rev Access'!$F$7:$GK$318,$EY$2,FALSE)),"",VLOOKUP($B275,'[1]1718  Exp_Rev Access'!$F$7:$GK$318,$EY$2,FALSE))</f>
        <v>0</v>
      </c>
      <c r="EZ275" s="90">
        <f>IF(ISNA(VLOOKUP($B275,'[1]1718  Exp_Rev Access'!$F$7:$GK$318,$EZ$2,FALSE)),"",VLOOKUP($B275,'[1]1718  Exp_Rev Access'!$F$7:$GK$318,$EZ$2,FALSE))</f>
        <v>0</v>
      </c>
      <c r="FA275" s="90">
        <f>IF(ISNA(VLOOKUP($B275,'[1]1718  Exp_Rev Access'!$F$7:$GK$318,$FA$2,FALSE)),"",VLOOKUP($B275,'[1]1718  Exp_Rev Access'!$F$7:$GK$318,$FA$2,FALSE))</f>
        <v>0</v>
      </c>
      <c r="FB275" s="90">
        <f>IF(ISNA(VLOOKUP($B275,'[1]1718  Exp_Rev Access'!$F$7:$GK$318,$FB$2,FALSE)),"",VLOOKUP($B275,'[1]1718  Exp_Rev Access'!$F$7:$GK$318,$FB$2,FALSE))</f>
        <v>0</v>
      </c>
      <c r="FC275" s="90">
        <f>IF(ISNA(VLOOKUP($B275,'[1]1718  Exp_Rev Access'!$F$7:$GK$318,$FC$2,FALSE)),"",VLOOKUP($B275,'[1]1718  Exp_Rev Access'!$F$7:$GK$318,$FC$2,FALSE))</f>
        <v>0</v>
      </c>
      <c r="FD275" s="90">
        <f>IF(ISNA(VLOOKUP($B275,'[1]1718  Exp_Rev Access'!$F$7:$GK$318,$FD$2,FALSE)),"",VLOOKUP($B275,'[1]1718  Exp_Rev Access'!$F$7:$GK$318,$FD$2,FALSE))</f>
        <v>0</v>
      </c>
      <c r="FE275" s="90">
        <f>IF(ISNA(VLOOKUP($B275,'[1]1718  Exp_Rev Access'!$F$7:$GK$318,$FE$2,FALSE)),"",VLOOKUP($B275,'[1]1718  Exp_Rev Access'!$F$7:$GK$318,$FE$2,FALSE))</f>
        <v>0</v>
      </c>
      <c r="FF275" s="90">
        <f>IF(ISNA(VLOOKUP($B275,'[1]1718  Exp_Rev Access'!$F$7:$GK$318,$FF$2,FALSE)),"",VLOOKUP($B275,'[1]1718  Exp_Rev Access'!$F$7:$GK$318,$FF$2,FALSE))</f>
        <v>0</v>
      </c>
      <c r="FG275" s="90">
        <f>IF(ISNA(VLOOKUP($B275,'[1]1718  Exp_Rev Access'!$F$7:$GK$318,$FG$2,FALSE)),"",VLOOKUP($B275,'[1]1718  Exp_Rev Access'!$F$7:$GK$318,$FG$2,FALSE))</f>
        <v>0</v>
      </c>
      <c r="FH275" s="90">
        <f>IF(ISNA(VLOOKUP($B275,'[1]1718  Exp_Rev Access'!$F$7:$GK$318,$FH$2,FALSE)),"",VLOOKUP($B275,'[1]1718  Exp_Rev Access'!$F$7:$GK$318,$FH$2,FALSE))</f>
        <v>0</v>
      </c>
      <c r="FI275" s="90">
        <f>IF(ISNA(VLOOKUP($B275,'[1]1718  Exp_Rev Access'!$F$7:$GK$318,$FI$2,FALSE)),"",VLOOKUP($B275,'[1]1718  Exp_Rev Access'!$F$7:$GK$318,$FI$2,FALSE))</f>
        <v>1999.21</v>
      </c>
      <c r="FJ275" s="90">
        <f>IF(ISNA(VLOOKUP($B275,'[1]1718  Exp_Rev Access'!$F$7:$GK$318,$FJ$2,FALSE)),"",VLOOKUP($B275,'[1]1718  Exp_Rev Access'!$F$7:$GK$318,$FJ$2,FALSE))</f>
        <v>0</v>
      </c>
      <c r="FK275" s="90">
        <f>IF(ISNA(VLOOKUP($B275,'[1]1718  Exp_Rev Access'!$F$7:$GK$318,$FK$2,FALSE)),"",VLOOKUP($B275,'[1]1718  Exp_Rev Access'!$F$7:$GK$318,$FK$2,FALSE))</f>
        <v>0</v>
      </c>
      <c r="FL275" s="90">
        <f>IF(ISNA(VLOOKUP($B275,'[1]1718  Exp_Rev Access'!$F$7:$GK$318,$FL$2,FALSE)),"",VLOOKUP($B275,'[1]1718  Exp_Rev Access'!$F$7:$GK$318,$FL$2,FALSE))</f>
        <v>0</v>
      </c>
      <c r="FM275" s="90">
        <f>IF(ISNA(VLOOKUP($B275,'[1]1718  Exp_Rev Access'!$F$7:$GK$318,$FM$2,FALSE)),"",VLOOKUP($B275,'[1]1718  Exp_Rev Access'!$F$7:$GK$318,$FM$2,FALSE))</f>
        <v>0</v>
      </c>
      <c r="FN275" s="90">
        <f>IF(ISNA(VLOOKUP($B275,'[1]1718  Exp_Rev Access'!$F$7:$GK$318,$FN$2,FALSE)),"",VLOOKUP($B275,'[1]1718  Exp_Rev Access'!$F$7:$GK$318,$FN$2,FALSE))</f>
        <v>0</v>
      </c>
      <c r="FO275" s="90">
        <f>IF(ISNA(VLOOKUP($B275,'[1]1718  Exp_Rev Access'!$F$7:$GK$318,$FO$2,FALSE)),"",VLOOKUP($B275,'[1]1718  Exp_Rev Access'!$F$7:$GK$318,$FO$2,FALSE))</f>
        <v>0</v>
      </c>
      <c r="FP275" s="90">
        <f>IF(ISNA(VLOOKUP($B275,'[1]1718  Exp_Rev Access'!$F$7:$GK$318,$FP$2,FALSE)),"",VLOOKUP($B275,'[1]1718  Exp_Rev Access'!$F$7:$GK$318,$FP$2,FALSE))</f>
        <v>0</v>
      </c>
      <c r="FQ275" s="90">
        <f>IF(ISNA(VLOOKUP($B275,'[1]1718  Exp_Rev Access'!$F$7:$GK$318,$FQ$2,FALSE)),"",VLOOKUP($B275,'[1]1718  Exp_Rev Access'!$F$7:$GK$318,$FQ$2,FALSE))</f>
        <v>0</v>
      </c>
      <c r="FR275" s="90">
        <f>IF(ISNA(VLOOKUP($B275,'[1]1718  Exp_Rev Access'!$F$7:$GK$318,$FR$2,FALSE)),"",VLOOKUP($B275,'[1]1718  Exp_Rev Access'!$F$7:$GK$318,$FR$2,FALSE))</f>
        <v>26901.05</v>
      </c>
      <c r="FS275" s="56">
        <f t="shared" si="759"/>
        <v>461513.69</v>
      </c>
      <c r="FT275" s="92">
        <f t="shared" si="760"/>
        <v>2.0686449406517409E-2</v>
      </c>
      <c r="FU275" s="94">
        <f t="shared" si="761"/>
        <v>309.17011555853293</v>
      </c>
      <c r="FV275" s="95">
        <f>IF(ISNA(VLOOKUP($B275,'[1]1718  Exp_Rev Access'!$F$7:$GK$318,$FV$2,FALSE)),"",VLOOKUP($B275,'[1]1718  Exp_Rev Access'!$F$7:$GK$318,$FV$2,FALSE))</f>
        <v>0</v>
      </c>
      <c r="FW275" s="95">
        <f>IF(ISNA(VLOOKUP($B275,'[1]1718  Exp_Rev Access'!$F$7:$GK$318,$FW$2,FALSE)),"",VLOOKUP($B275,'[1]1718  Exp_Rev Access'!$F$7:$GK$318,$FW$2,FALSE))</f>
        <v>0</v>
      </c>
      <c r="FX275" s="95">
        <f>IF(ISNA(VLOOKUP($B275,'[1]1718  Exp_Rev Access'!$F$7:$GK$318,$FX$2,FALSE)),"",VLOOKUP($B275,'[1]1718  Exp_Rev Access'!$F$7:$GK$318,$FX$2,FALSE))</f>
        <v>0</v>
      </c>
      <c r="FY275" s="95">
        <f>IF(ISNA(VLOOKUP($B275,'[1]1718  Exp_Rev Access'!$F$7:$GK$318,$FY$2,FALSE)),"",VLOOKUP($B275,'[1]1718  Exp_Rev Access'!$F$7:$GK$318,$FY$2,FALSE))</f>
        <v>0</v>
      </c>
      <c r="FZ275" s="95">
        <f>IF(ISNA(VLOOKUP($B275,'[1]1718  Exp_Rev Access'!$F$7:$GK$318,$FZ$2,FALSE)),"",VLOOKUP($B275,'[1]1718  Exp_Rev Access'!$F$7:$GK$318,$FZ$2,FALSE))</f>
        <v>0</v>
      </c>
      <c r="GA275" s="95">
        <f>IF(ISNA(VLOOKUP($B275,'[1]1718  Exp_Rev Access'!$F$7:$GK$318,$GA$2,FALSE)),"",VLOOKUP($B275,'[1]1718  Exp_Rev Access'!$F$7:$GK$318,$GA$2,FALSE))</f>
        <v>0</v>
      </c>
      <c r="GB275" s="95">
        <f>IF(ISNA(VLOOKUP($B275,'[1]1718  Exp_Rev Access'!$F$7:$GK$318,$GB$2,FALSE)),"",VLOOKUP($B275,'[1]1718  Exp_Rev Access'!$F$7:$GK$318,$GB$2,FALSE))</f>
        <v>0</v>
      </c>
      <c r="GC275" s="95">
        <f>IF(ISNA(VLOOKUP($B275,'[1]1718  Exp_Rev Access'!$F$7:$GK$318,$GC$2,FALSE)),"",VLOOKUP($B275,'[1]1718  Exp_Rev Access'!$F$7:$GK$318,$GC$2,FALSE))</f>
        <v>0</v>
      </c>
      <c r="GD275" s="95">
        <f>IF(ISNA(VLOOKUP($B275,'[1]1718  Exp_Rev Access'!$F$7:$GK$318,$GD$2,FALSE)),"",VLOOKUP($B275,'[1]1718  Exp_Rev Access'!$F$7:$GK$318,$GD$2,FALSE))</f>
        <v>0</v>
      </c>
      <c r="GE275" s="95">
        <f>IF(ISNA(VLOOKUP($B275,'[1]1718  Exp_Rev Access'!$F$7:$GK$318,$GE$2,FALSE)),"",VLOOKUP($B275,'[1]1718  Exp_Rev Access'!$F$7:$GK$318,$GE$2,FALSE))</f>
        <v>0</v>
      </c>
      <c r="GF275" s="95">
        <f>IF(ISNA(VLOOKUP($B275,'[1]1718  Exp_Rev Access'!$F$7:$GK$318,$GF$2,FALSE)),"",VLOOKUP($B275,'[1]1718  Exp_Rev Access'!$F$7:$GK$318,$GF$2,FALSE))</f>
        <v>0</v>
      </c>
      <c r="GG275" s="95">
        <f>IF(ISNA(VLOOKUP($B275,'[1]1718  Exp_Rev Access'!$F$7:$GK$318,$GG$2,FALSE)),"",VLOOKUP($B275,'[1]1718  Exp_Rev Access'!$F$7:$GK$318,$GG$2,FALSE))</f>
        <v>0</v>
      </c>
      <c r="GH275" s="95">
        <f>IF(ISNA(VLOOKUP($B275,'[1]1718  Exp_Rev Access'!$F$7:$GK$318,$GH$2,FALSE)),"",VLOOKUP($B275,'[1]1718  Exp_Rev Access'!$F$7:$GK$318,$GH$2,FALSE))</f>
        <v>0</v>
      </c>
      <c r="GI275" s="95">
        <f>IF(ISNA(VLOOKUP($B275,'[1]1718  Exp_Rev Access'!$F$7:$GK$318,$GI$2,FALSE)),"",VLOOKUP($B275,'[1]1718  Exp_Rev Access'!$F$7:$GK$318,$GI$2,FALSE))</f>
        <v>0</v>
      </c>
      <c r="GJ275" s="95">
        <f>IF(ISNA(VLOOKUP($B275,'[1]1718  Exp_Rev Access'!$F$7:$GK$318,$GJ$2,FALSE)),"",VLOOKUP($B275,'[1]1718  Exp_Rev Access'!$F$7:$GK$318,$GJ$2,FALSE))</f>
        <v>0</v>
      </c>
      <c r="GK275" s="95">
        <f>IF(ISNA(VLOOKUP($B275,'[1]1718  Exp_Rev Access'!$F$7:$GK$318,$GK$2,FALSE)),"",VLOOKUP($B275,'[1]1718  Exp_Rev Access'!$F$7:$GK$318,$GK$2,FALSE))</f>
        <v>0</v>
      </c>
      <c r="GL275" s="95">
        <f>IF(ISNA(VLOOKUP($B275,'[1]1718  Exp_Rev Access'!$F$7:$GK$318,$GL$2,FALSE)),"",VLOOKUP($B275,'[1]1718  Exp_Rev Access'!$F$7:$GK$318,$GL$2,FALSE))</f>
        <v>100506.11</v>
      </c>
      <c r="GM275" s="95">
        <f>IF(ISNA(VLOOKUP($B275,'[1]1718  Exp_Rev Access'!$F$7:$GK$318,$GM$2,FALSE)),"",VLOOKUP($B275,'[1]1718  Exp_Rev Access'!$F$7:$GK$318,$GM$2,FALSE))</f>
        <v>0</v>
      </c>
      <c r="GN275" s="95">
        <f>IF(ISNA(VLOOKUP($B275,'[1]1718  Exp_Rev Access'!$F$7:$GK$318,$GN$2,FALSE)),"",VLOOKUP($B275,'[1]1718  Exp_Rev Access'!$F$7:$GK$318,$GN$2,FALSE))</f>
        <v>0</v>
      </c>
      <c r="GO275" s="95">
        <f>IF(ISNA(VLOOKUP($B275,'[1]1718  Exp_Rev Access'!$F$7:$GK$318,$GO$2,FALSE)),"",VLOOKUP($B275,'[1]1718  Exp_Rev Access'!$F$7:$GK$318,$GO$2,FALSE))</f>
        <v>0</v>
      </c>
      <c r="GP275" s="95">
        <f>IF(ISNA(VLOOKUP($B275,'[1]1718  Exp_Rev Access'!$F$7:$GK$318,$GP$2,FALSE)),"",VLOOKUP($B275,'[1]1718  Exp_Rev Access'!$F$7:$GK$318,$GP$2,FALSE))</f>
        <v>0</v>
      </c>
      <c r="GQ275" s="95">
        <f>IF(ISNA(VLOOKUP($B275,'[1]1718  Exp_Rev Access'!$F$7:$GK$318,$GQ$2,FALSE)),"",VLOOKUP($B275,'[1]1718  Exp_Rev Access'!$F$7:$GK$318,$GQ$2,FALSE))</f>
        <v>447.51</v>
      </c>
      <c r="GR275" s="95">
        <f>IF(ISNA(VLOOKUP($B275,'[1]1718  Exp_Rev Access'!$F$7:$GK$318,$GR$2,FALSE)),"",VLOOKUP($B275,'[1]1718  Exp_Rev Access'!$F$7:$GK$318,$GR$2,FALSE))</f>
        <v>0</v>
      </c>
      <c r="GS275" s="95">
        <f>IF(ISNA(VLOOKUP($B275,'[1]1718  Exp_Rev Access'!$F$7:$GK$318,$GS$2,FALSE)),"",VLOOKUP($B275,'[1]1718  Exp_Rev Access'!$F$7:$GK$318,$GS$2,FALSE))</f>
        <v>0</v>
      </c>
      <c r="GT275" s="95">
        <f>IF(ISNA(VLOOKUP($B275,'[1]1718  Exp_Rev Access'!$F$7:$GK$318,$GT$2,FALSE)),"",VLOOKUP($B275,'[1]1718  Exp_Rev Access'!$F$7:$GK$318,$GT$2,FALSE))</f>
        <v>849475.33</v>
      </c>
      <c r="GU275" s="56">
        <f t="shared" si="762"/>
        <v>950428.95</v>
      </c>
      <c r="GV275" s="92">
        <f t="shared" si="763"/>
        <v>4.2601120648586753E-2</v>
      </c>
      <c r="GW275" s="96">
        <f t="shared" si="764"/>
        <v>636.69666722492036</v>
      </c>
    </row>
    <row r="276" spans="1:222" x14ac:dyDescent="0.3">
      <c r="A276" s="98"/>
      <c r="B276" s="88" t="s">
        <v>580</v>
      </c>
      <c r="C276" s="89" t="s">
        <v>581</v>
      </c>
      <c r="D276" s="75">
        <f>IF(ISNA(VLOOKUP($B276,'[1]1718 enrollment_Rev_Exp by size'!$A$7:H609,3,FALSE)),"",VLOOKUP($B276,'[1]1718 enrollment_Rev_Exp by size'!$A$7:$G$350,3,FALSE))</f>
        <v>2686.38</v>
      </c>
      <c r="E276" s="76">
        <f>IF(ISNA(VLOOKUP($B276,'[1]1718 enrollment_Rev_Exp by size'!$A$7:I610,5,FALSE)),"",VLOOKUP($B276,'[1]1718 enrollment_Rev_Exp by size'!$A$7:$G$350,5,FALSE))</f>
        <v>31839500.350000001</v>
      </c>
      <c r="F276" s="70">
        <f t="shared" si="744"/>
        <v>31839500.349999998</v>
      </c>
      <c r="G276" s="70">
        <f t="shared" si="745"/>
        <v>0</v>
      </c>
      <c r="H276" s="90">
        <f>IF(ISNA(VLOOKUP($B276,'[1]1718  Exp_Rev Access'!$F$7:$GK$318,3,FALSE)),"",VLOOKUP($B276,'[1]1718  Exp_Rev Access'!$F$7:$GK$318,3,FALSE))</f>
        <v>4390843.91</v>
      </c>
      <c r="I276" s="90">
        <f>IF(ISNA(VLOOKUP($B276,'[1]1718  Exp_Rev Access'!$F$7:$GK$318,4,FALSE)),"",VLOOKUP($B276,'[1]1718  Exp_Rev Access'!$F$7:$GK$318,4,FALSE))</f>
        <v>0</v>
      </c>
      <c r="J276" s="90">
        <f>IF(ISNA(VLOOKUP($B276,'[1]1718  Exp_Rev Access'!$F$7:$GK$318,5,FALSE)),"",VLOOKUP($B276,'[1]1718  Exp_Rev Access'!$F$7:$GK$318,5,FALSE))</f>
        <v>0</v>
      </c>
      <c r="K276" s="90">
        <f>IF(ISNA(VLOOKUP($B276,'[1]1718  Exp_Rev Access'!$F$7:$GK$318,6,FALSE)),"-",VLOOKUP($B276,'[1]1718  Exp_Rev Access'!$F$7:$GK$318,6,FALSE))</f>
        <v>15131.86</v>
      </c>
      <c r="L276" s="90">
        <f>IF(ISNA(VLOOKUP($B276,'[1]1718  Exp_Rev Access'!$F$7:$GK$318,7,FALSE)),"",VLOOKUP($B276,'[1]1718  Exp_Rev Access'!$F$7:$GK$318,7,FALSE))</f>
        <v>0</v>
      </c>
      <c r="M276" s="90">
        <f>IF(ISNA(VLOOKUP($B276,'[1]1718  Exp_Rev Access'!$F$7:$GK$318,8,FALSE)),"",VLOOKUP($B276,'[1]1718  Exp_Rev Access'!$F$7:$GK$318,8,FALSE))</f>
        <v>0</v>
      </c>
      <c r="N276" s="56">
        <f t="shared" si="746"/>
        <v>4405975.7700000005</v>
      </c>
      <c r="O276" s="91">
        <f t="shared" si="747"/>
        <v>0.13838080753676149</v>
      </c>
      <c r="P276" s="56">
        <f t="shared" si="748"/>
        <v>1640.116353605968</v>
      </c>
      <c r="Q276" s="90">
        <f>IF(ISNA(VLOOKUP($B276,'[1]1718  Exp_Rev Access'!$F$7:$GK$318,10,FALSE)),"",VLOOKUP($B276,'[1]1718  Exp_Rev Access'!$F$7:$GK$318,10,FALSE))</f>
        <v>29716.46</v>
      </c>
      <c r="R276" s="90">
        <f>IF(ISNA(VLOOKUP($B276,'[1]1718  Exp_Rev Access'!$F$7:$GK$318,11,FALSE)),"",VLOOKUP($B276,'[1]1718  Exp_Rev Access'!$F$7:$GK$318,11,FALSE))</f>
        <v>0</v>
      </c>
      <c r="S276" s="90">
        <f>IF(ISNA(VLOOKUP($B276,'[1]1718  Exp_Rev Access'!$F$7:$GK$318,12,FALSE)),"",VLOOKUP($B276,'[1]1718  Exp_Rev Access'!$F$7:$GK$318,12,FALSE))</f>
        <v>0</v>
      </c>
      <c r="T276" s="90">
        <f>IF(ISNA(VLOOKUP($B276,'[1]1718  Exp_Rev Access'!$F$7:$GK$318,13,FALSE)),"",VLOOKUP($B276,'[1]1718  Exp_Rev Access'!$F$7:$GK$318,13,FALSE))</f>
        <v>0</v>
      </c>
      <c r="U276" s="90">
        <f>IF(ISNA(VLOOKUP($B276,'[1]1718  Exp_Rev Access'!$F$7:$GK$318,14,FALSE)),"",VLOOKUP($B276,'[1]1718  Exp_Rev Access'!$F$7:$GK$318,14,FALSE))</f>
        <v>0</v>
      </c>
      <c r="V276" s="90">
        <f>IF(ISNA(VLOOKUP($B276,'[1]1718  Exp_Rev Access'!$F$7:$GK$318,15,FALSE)),"",VLOOKUP($B276,'[1]1718  Exp_Rev Access'!$F$7:$GK$318,15,FALSE))</f>
        <v>0</v>
      </c>
      <c r="W276" s="90">
        <f>IF(ISNA(VLOOKUP($B276,'[1]1718  Exp_Rev Access'!$F$7:$GK$318,16,FALSE)),"",VLOOKUP($B276,'[1]1718  Exp_Rev Access'!$F$7:$GK$318,16,FALSE))</f>
        <v>0</v>
      </c>
      <c r="X276" s="90">
        <f>IF(ISNA(VLOOKUP($B276,'[1]1718  Exp_Rev Access'!$F$7:$GK$318,17,FALSE)),"",VLOOKUP($B276,'[1]1718  Exp_Rev Access'!$F$7:$GK$318,17,FALSE))</f>
        <v>0</v>
      </c>
      <c r="Y276" s="90">
        <f>IF(ISNA(VLOOKUP($B276,'[1]1718  Exp_Rev Access'!$F$7:$GK$318,18,FALSE)),"",VLOOKUP($B276,'[1]1718  Exp_Rev Access'!$F$7:$GK$318,18,FALSE))</f>
        <v>13270.7</v>
      </c>
      <c r="Z276" s="90">
        <f>IF(ISNA(VLOOKUP($B276,'[1]1718  Exp_Rev Access'!$F$7:$GK$318,19,FALSE)),"",VLOOKUP($B276,'[1]1718  Exp_Rev Access'!$F$7:$GK$318,19,FALSE))</f>
        <v>0</v>
      </c>
      <c r="AA276" s="90">
        <f>IF(ISNA(VLOOKUP($B276,'[1]1718  Exp_Rev Access'!$F$7:$GK$318,20,FALSE)),"",VLOOKUP($B276,'[1]1718  Exp_Rev Access'!$F$7:$GK$318,20,FALSE))</f>
        <v>0</v>
      </c>
      <c r="AB276" s="90">
        <f>IF(ISNA(VLOOKUP($B276,'[1]1718  Exp_Rev Access'!$F$7:$GK$318,21,FALSE)),"",VLOOKUP($B276,'[1]1718  Exp_Rev Access'!$F$7:$GK$318,21,FALSE))</f>
        <v>0</v>
      </c>
      <c r="AC276" s="90">
        <f>IF(ISNA(VLOOKUP($B276,'[1]1718  Exp_Rev Access'!$F$7:$GK$318,22,FALSE)),"",VLOOKUP($B276,'[1]1718  Exp_Rev Access'!$F$7:$GK$318,22,FALSE))</f>
        <v>0</v>
      </c>
      <c r="AD276" s="90">
        <f>IF(ISNA(VLOOKUP($B276,'[1]1718  Exp_Rev Access'!$F$7:$GK$318,23,FALSE)),"",VLOOKUP($B276,'[1]1718  Exp_Rev Access'!$F$7:$GK$318,23,FALSE))</f>
        <v>274676.19</v>
      </c>
      <c r="AE276" s="90">
        <f>IF(ISNA(VLOOKUP($B276,'[1]1718  Exp_Rev Access'!$F$7:$GK$318,24,FALSE)),"",VLOOKUP($B276,'[1]1718  Exp_Rev Access'!$F$7:$GK$318,24,FALSE))</f>
        <v>39062.78</v>
      </c>
      <c r="AF276" s="90">
        <f>IF(ISNA(VLOOKUP($B276,'[1]1718  Exp_Rev Access'!$F$7:$GK$318,25,FALSE)),"",VLOOKUP($B276,'[1]1718  Exp_Rev Access'!$F$7:$GK$318,25,FALSE))</f>
        <v>0</v>
      </c>
      <c r="AG276" s="90">
        <f>IF(ISNA(VLOOKUP($B276,'[1]1718  Exp_Rev Access'!$F$7:$GK$318,26,FALSE)),"",VLOOKUP($B276,'[1]1718  Exp_Rev Access'!$F$7:$GK$318,26,FALSE))</f>
        <v>41345.61</v>
      </c>
      <c r="AH276" s="90">
        <f>IF(ISNA(VLOOKUP($B276,'[1]1718  Exp_Rev Access'!$F$7:$GK$318,27,FALSE)),"",VLOOKUP($B276,'[1]1718  Exp_Rev Access'!$F$7:$GK$318,27,FALSE))</f>
        <v>5055.92</v>
      </c>
      <c r="AI276" s="90">
        <f>IF(ISNA(VLOOKUP($B276,'[1]1718  Exp_Rev Access'!$F$7:$GK$318,28,FALSE)),"",VLOOKUP($B276,'[1]1718  Exp_Rev Access'!$F$7:$GK$318,28,FALSE))</f>
        <v>80858.66</v>
      </c>
      <c r="AJ276" s="90">
        <f>IF(ISNA(VLOOKUP($B276,'[1]1718  Exp_Rev Access'!$F$7:$GK$318,29,FALSE)),"",VLOOKUP($B276,'[1]1718  Exp_Rev Access'!$F$7:$GK$318,29,FALSE))</f>
        <v>328353.40000000002</v>
      </c>
      <c r="AK276" s="90">
        <f>IF(ISNA(VLOOKUP($B276,'[1]1718  Exp_Rev Access'!$F$7:$GK$318,30,FALSE)),"",VLOOKUP($B276,'[1]1718  Exp_Rev Access'!$F$7:$GK$318,30,FALSE))</f>
        <v>78610.02</v>
      </c>
      <c r="AL276" s="90">
        <f>IF(ISNA(VLOOKUP($B276,'[1]1718  Exp_Rev Access'!$F$7:$GK$318,31,FALSE)),"",VLOOKUP($B276,'[1]1718  Exp_Rev Access'!$F$7:$GK$318,31,FALSE))</f>
        <v>3963.8</v>
      </c>
      <c r="AM276" s="56">
        <f t="shared" si="749"/>
        <v>894913.54</v>
      </c>
      <c r="AN276" s="92">
        <f t="shared" si="750"/>
        <v>2.810702210030127E-2</v>
      </c>
      <c r="AO276" s="71">
        <f t="shared" si="751"/>
        <v>333.12991460627313</v>
      </c>
      <c r="AP276" s="90">
        <f>IF(ISNA(VLOOKUP($B276,'[1]1718  Exp_Rev Access'!$F$7:$GK$318,33,FALSE)),"",VLOOKUP($B276,'[1]1718  Exp_Rev Access'!$F$7:$GK$318,33,FALSE))</f>
        <v>17649059.68</v>
      </c>
      <c r="AQ276" s="90">
        <f>IF(ISNA(VLOOKUP($B276,'[1]1718  Exp_Rev Access'!$F$7:$GK$318,34,FALSE)),"",VLOOKUP($B276,'[1]1718  Exp_Rev Access'!$F$7:$GK$318,34,FALSE))</f>
        <v>550535.66</v>
      </c>
      <c r="AR276" s="90">
        <f>IF(ISNA(VLOOKUP($B276,'[1]1718  Exp_Rev Access'!$F$7:$GK$318,35,FALSE)),"",VLOOKUP($B276,'[1]1718  Exp_Rev Access'!$F$7:$GK$318,35,FALSE))</f>
        <v>1704349.04</v>
      </c>
      <c r="AS276" s="90">
        <f>IF(ISNA(VLOOKUP($B276,'[1]1718  Exp_Rev Access'!$F$7:$GK$318,36,FALSE)),"",VLOOKUP($B276,'[1]1718  Exp_Rev Access'!$F$7:$GK$318,36,FALSE))</f>
        <v>0</v>
      </c>
      <c r="AT276" s="90">
        <f>IF(ISNA(VLOOKUP($B276,'[1]1718  Exp_Rev Access'!$F$7:$GK$318,37,FALSE)),"",VLOOKUP($B276,'[1]1718  Exp_Rev Access'!$F$7:$GK$318,37,FALSE))</f>
        <v>0</v>
      </c>
      <c r="AU276" s="56">
        <f t="shared" si="752"/>
        <v>19903944.379999999</v>
      </c>
      <c r="AV276" s="93">
        <f t="shared" si="753"/>
        <v>0.62513369120756312</v>
      </c>
      <c r="AW276" s="56">
        <f t="shared" si="754"/>
        <v>7409.2065828363811</v>
      </c>
      <c r="AX276" s="90">
        <f>IF(ISNA(VLOOKUP($B276,'[1]1718  Exp_Rev Access'!$F$7:$GK$318,39,FALSE)),"",VLOOKUP($B276,'[1]1718  Exp_Rev Access'!$F$7:$GK$318,39,FALSE))</f>
        <v>0</v>
      </c>
      <c r="AY276" s="90">
        <f>IF(ISNA(VLOOKUP($B276,'[1]1718  Exp_Rev Access'!$F$7:$GK$318,40,FALSE)),"",VLOOKUP($B276,'[1]1718  Exp_Rev Access'!$F$7:$GK$318,40,FALSE))</f>
        <v>2691403.35</v>
      </c>
      <c r="AZ276" s="90">
        <f>IF(ISNA(VLOOKUP($B276,'[1]1718  Exp_Rev Access'!$F$7:$GK$318,41,FALSE)),"",VLOOKUP($B276,'[1]1718  Exp_Rev Access'!$F$7:$GK$318,41,FALSE))</f>
        <v>73984.149999999994</v>
      </c>
      <c r="BA276" s="90">
        <f>IF(ISNA(VLOOKUP($B276,'[1]1718  Exp_Rev Access'!$F$7:$GK$318,42,FALSE)),"",VLOOKUP($B276,'[1]1718  Exp_Rev Access'!$F$7:$GK$318,42,FALSE))</f>
        <v>0</v>
      </c>
      <c r="BB276" s="90">
        <f>IF(ISNA(VLOOKUP($B276,'[1]1718  Exp_Rev Access'!$F$7:$GK$318,43,FALSE)),"",VLOOKUP($B276,'[1]1718  Exp_Rev Access'!$F$7:$GK$318,43,FALSE))</f>
        <v>0</v>
      </c>
      <c r="BC276" s="90">
        <f>IF(ISNA(VLOOKUP($B276,'[1]1718  Exp_Rev Access'!$F$7:$GK$318,44,FALSE)),"",VLOOKUP($B276,'[1]1718  Exp_Rev Access'!$F$7:$GK$318,44,FALSE))</f>
        <v>439192.22</v>
      </c>
      <c r="BD276" s="90">
        <f>IF(ISNA(VLOOKUP($B276,'[1]1718  Exp_Rev Access'!$F$7:$GK$318,45,FALSE)),"",VLOOKUP($B276,'[1]1718  Exp_Rev Access'!$F$7:$GK$318,45,FALSE))</f>
        <v>0</v>
      </c>
      <c r="BE276" s="90">
        <f>IF(ISNA(VLOOKUP($B276,'[1]1718  Exp_Rev Access'!$F$7:$GK$318,46,FALSE)),"",VLOOKUP($B276,'[1]1718  Exp_Rev Access'!$F$7:$GK$318,46,FALSE))</f>
        <v>86381.62</v>
      </c>
      <c r="BF276" s="90">
        <f>IF(ISNA(VLOOKUP($B276,'[1]1718  Exp_Rev Access'!$F$7:$GK$318,47,FALSE)),"",VLOOKUP($B276,'[1]1718  Exp_Rev Access'!$F$7:$GK$318,47,FALSE))</f>
        <v>0</v>
      </c>
      <c r="BG276" s="90">
        <f>IF(ISNA(VLOOKUP($B276,'[1]1718  Exp_Rev Access'!$F$7:$GK$318,48,FALSE)),"",VLOOKUP($B276,'[1]1718  Exp_Rev Access'!$F$7:$GK$318,48,FALSE))</f>
        <v>44349.5</v>
      </c>
      <c r="BH276" s="90">
        <f>IF(ISNA(VLOOKUP($B276,'[1]1718  Exp_Rev Access'!$F$7:$GK$318,49,FALSE)),"",VLOOKUP($B276,'[1]1718  Exp_Rev Access'!$F$7:$GK$318,49,FALSE))</f>
        <v>58395.05</v>
      </c>
      <c r="BI276" s="90">
        <f>IF(ISNA(VLOOKUP($B276,'[1]1718  Exp_Rev Access'!$F$7:$GK$318,50,FALSE)),"",VLOOKUP($B276,'[1]1718  Exp_Rev Access'!$F$7:$GK$318,50,FALSE))</f>
        <v>0</v>
      </c>
      <c r="BJ276" s="90">
        <f>IF(ISNA(VLOOKUP($B276,'[1]1718  Exp_Rev Access'!$F$7:$GK$318,51,FALSE)),"",VLOOKUP($B276,'[1]1718  Exp_Rev Access'!$F$7:$GK$318,51,FALSE))</f>
        <v>9456.24</v>
      </c>
      <c r="BK276" s="90">
        <f>IF(ISNA(VLOOKUP($B276,'[1]1718  Exp_Rev Access'!$F$7:$GK$318,52,FALSE)),"",VLOOKUP($B276,'[1]1718  Exp_Rev Access'!$F$7:$GK$318,52,FALSE))</f>
        <v>1361912.62</v>
      </c>
      <c r="BL276" s="90">
        <f>IF(ISNA(VLOOKUP($B276,'[1]1718  Exp_Rev Access'!$F$7:$GK$318,53,FALSE)),"",VLOOKUP($B276,'[1]1718  Exp_Rev Access'!$F$7:$GK$318,53,FALSE))</f>
        <v>2309.29</v>
      </c>
      <c r="BM276" s="90">
        <f>IF(ISNA(VLOOKUP($B276,'[1]1718  Exp_Rev Access'!$F$7:$GK$318,54,FALSE)),"",VLOOKUP($B276,'[1]1718  Exp_Rev Access'!$F$7:$GK$318,54,FALSE))</f>
        <v>15185.98</v>
      </c>
      <c r="BN276" s="90">
        <f>IF(ISNA(VLOOKUP($B276,'[1]1718  Exp_Rev Access'!$F$7:$GK$318,55,FALSE)),"",VLOOKUP($B276,'[1]1718  Exp_Rev Access'!$F$7:$GK$318,55,FALSE))</f>
        <v>0</v>
      </c>
      <c r="BO276" s="90">
        <f>IF(ISNA(VLOOKUP($B276,'[1]1718  Exp_Rev Access'!$F$7:$GK$318,56,FALSE)),"",VLOOKUP($B276,'[1]1718  Exp_Rev Access'!$F$7:$GK$318,56,FALSE))</f>
        <v>0</v>
      </c>
      <c r="BP276" s="90">
        <f>IF(ISNA(VLOOKUP($B276,'[1]1718  Exp_Rev Access'!$F$7:$GK$318,57,FALSE)),"",VLOOKUP($B276,'[1]1718  Exp_Rev Access'!$F$7:$GK$318,57,FALSE))</f>
        <v>0</v>
      </c>
      <c r="BQ276" s="90">
        <f>IF(ISNA(VLOOKUP($B276,'[1]1718  Exp_Rev Access'!$F$7:$GK$318,58,FALSE)),"",VLOOKUP($B276,'[1]1718  Exp_Rev Access'!$F$7:$GK$318,58,FALSE))</f>
        <v>0</v>
      </c>
      <c r="BR276" s="90">
        <f>IF(ISNA(VLOOKUP($B276,'[1]1718  Exp_Rev Access'!$F$7:$GK$318,59,FALSE)),"",VLOOKUP($B276,'[1]1718  Exp_Rev Access'!$F$7:$GK$318,59,FALSE))</f>
        <v>0</v>
      </c>
      <c r="BS276" s="90">
        <f>IF(ISNA(VLOOKUP($B276,'[1]1718  Exp_Rev Access'!$F$7:$GK$318,60,FALSE)),"",VLOOKUP($B276,'[1]1718  Exp_Rev Access'!$F$7:$GK$318,60,FALSE))</f>
        <v>0</v>
      </c>
      <c r="BT276" s="90">
        <f>IF(ISNA(VLOOKUP($B276,'[1]1718  Exp_Rev Access'!$F$7:$GK$318,61,FALSE)),"",VLOOKUP($B276,'[1]1718  Exp_Rev Access'!$F$7:$GK$318,61,FALSE))</f>
        <v>0</v>
      </c>
      <c r="BU276" s="90">
        <f>IF(ISNA(VLOOKUP($B276,'[1]1718  Exp_Rev Access'!$F$7:$GK$318,62,FALSE)),"",VLOOKUP($B276,'[1]1718  Exp_Rev Access'!$F$7:$GK$318,62,FALSE))</f>
        <v>0</v>
      </c>
      <c r="BV276" s="56">
        <f t="shared" si="743"/>
        <v>4782570.0200000005</v>
      </c>
      <c r="BW276" s="92">
        <f t="shared" si="755"/>
        <v>0.15020870200307651</v>
      </c>
      <c r="BX276" s="71">
        <f t="shared" si="756"/>
        <v>1780.3028685442864</v>
      </c>
      <c r="BY276" s="90">
        <f>IF(ISNA(VLOOKUP($B276,'[1]1718  Exp_Rev Access'!$F$7:$GK$318,64,FALSE)),"",VLOOKUP($B276,'[1]1718  Exp_Rev Access'!$F$7:$GK$318,64,FALSE))</f>
        <v>0</v>
      </c>
      <c r="BZ276" s="90">
        <f>IF(ISNA(VLOOKUP($B276,'[1]1718  Exp_Rev Access'!$F$7:$GK$318,65,FALSE)),"",VLOOKUP($B276,'[1]1718  Exp_Rev Access'!$F$7:$GK$318,65,FALSE))</f>
        <v>0</v>
      </c>
      <c r="CA276" s="90">
        <f>IF(ISNA(VLOOKUP($B276,'[1]1718  Exp_Rev Access'!$F$7:$GK$318,66,FALSE)),"",VLOOKUP($B276,'[1]1718  Exp_Rev Access'!$F$7:$GK$318,66,FALSE))</f>
        <v>0</v>
      </c>
      <c r="CB276" s="90">
        <f>IF(ISNA(VLOOKUP($B276,'[1]1718  Exp_Rev Access'!$F$7:$GK$318,67,FALSE)),"",VLOOKUP($B276,'[1]1718  Exp_Rev Access'!$F$7:$GK$318,67,FALSE))</f>
        <v>0</v>
      </c>
      <c r="CC276" s="90">
        <f>IF(ISNA(VLOOKUP($B276,'[1]1718  Exp_Rev Access'!$F$7:$GK$318,68,FALSE)),"",VLOOKUP($B276,'[1]1718  Exp_Rev Access'!$F$7:$GK$318,68,FALSE))</f>
        <v>1960.92</v>
      </c>
      <c r="CD276" s="90">
        <f>IF(ISNA(VLOOKUP($B276,'[1]1718  Exp_Rev Access'!$F$7:$GK$318,69,FALSE)),"",VLOOKUP($B276,'[1]1718  Exp_Rev Access'!$F$7:$GK$318,69,FALSE))</f>
        <v>0</v>
      </c>
      <c r="CE276" s="56">
        <f t="shared" si="739"/>
        <v>1960.92</v>
      </c>
      <c r="CF276" s="92">
        <f t="shared" si="757"/>
        <v>6.1587649882828641E-5</v>
      </c>
      <c r="CG276" s="78">
        <f t="shared" si="758"/>
        <v>0.72994885310343283</v>
      </c>
      <c r="CH276" s="90">
        <f>IF(ISNA(VLOOKUP($B276,'[1]1718  Exp_Rev Access'!$F$7:$GK$318,$CH$2,FALSE)),"",VLOOKUP($B276,'[1]1718  Exp_Rev Access'!$F$7:$GK$318,$CH$2,FALSE))</f>
        <v>0</v>
      </c>
      <c r="CI276" s="90">
        <f>IF(ISNA(VLOOKUP($B276,'[1]1718  Exp_Rev Access'!$F$7:$GK$318,$CI$2,FALSE)),"",VLOOKUP($B276,'[1]1718  Exp_Rev Access'!$F$7:$GK$318,$CI$2,FALSE))</f>
        <v>0</v>
      </c>
      <c r="CJ276" s="90">
        <f>IF(ISNA(VLOOKUP($B276,'[1]1718  Exp_Rev Access'!$F$7:$GK$318,$CJ$2,FALSE)),"",VLOOKUP($B276,'[1]1718  Exp_Rev Access'!$F$7:$GK$318,$CJ$2,FALSE))</f>
        <v>0</v>
      </c>
      <c r="CK276" s="90">
        <f>IF(ISNA(VLOOKUP($B276,'[1]1718  Exp_Rev Access'!$F$7:$GK$318,$CK$2,FALSE)),"",VLOOKUP($B276,'[1]1718  Exp_Rev Access'!$F$7:$GK$318,$CK$2,FALSE))</f>
        <v>0</v>
      </c>
      <c r="CL276" s="90">
        <f>IF(ISNA(VLOOKUP($B276,'[1]1718  Exp_Rev Access'!$F$7:$GK$318,$CL$2,FALSE)),"",VLOOKUP($B276,'[1]1718  Exp_Rev Access'!$F$7:$GK$318,$CL$2,FALSE))</f>
        <v>0</v>
      </c>
      <c r="CM276" s="90">
        <f>IF(ISNA(VLOOKUP($B276,'[1]1718  Exp_Rev Access'!$F$7:$GK$318,$CM$2,FALSE)),"",VLOOKUP($B276,'[1]1718  Exp_Rev Access'!$F$7:$GK$318,$CM$2,FALSE))</f>
        <v>0</v>
      </c>
      <c r="CN276" s="90">
        <f>IF(ISNA(VLOOKUP($B276,'[1]1718  Exp_Rev Access'!$F$7:$GK$318,$CN$2,FALSE)),"",VLOOKUP($B276,'[1]1718  Exp_Rev Access'!$F$7:$GK$318,$CN$2,FALSE))</f>
        <v>0</v>
      </c>
      <c r="CO276" s="90">
        <f>IF(ISNA(VLOOKUP($B276,'[1]1718  Exp_Rev Access'!$F$7:$GK$318,$CO$2,FALSE)),"",VLOOKUP($B276,'[1]1718  Exp_Rev Access'!$F$7:$GK$318,$CO$2,FALSE))</f>
        <v>0</v>
      </c>
      <c r="CP276" s="90">
        <f>IF(ISNA(VLOOKUP($B276,'[1]1718  Exp_Rev Access'!$F$7:$GK$318,$CP$2,FALSE)),"",VLOOKUP($B276,'[1]1718  Exp_Rev Access'!$F$7:$GK$318,$CP$2,FALSE))</f>
        <v>0</v>
      </c>
      <c r="CQ276" s="90">
        <f>IF(ISNA(VLOOKUP($B276,'[1]1718  Exp_Rev Access'!$F$7:$GK$318,$CQ$2,FALSE)),"",VLOOKUP($B276,'[1]1718  Exp_Rev Access'!$F$7:$GK$318,$CQ$2,FALSE))</f>
        <v>703136.31</v>
      </c>
      <c r="CR276" s="90">
        <f>IF(ISNA(VLOOKUP($B276,'[1]1718  Exp_Rev Access'!$F$7:$GK$318,$CR$2,FALSE)),"",VLOOKUP($B276,'[1]1718  Exp_Rev Access'!$F$7:$GK$318,$CR$2,FALSE))</f>
        <v>0</v>
      </c>
      <c r="CS276" s="90">
        <f>IF(ISNA(VLOOKUP($B276,'[1]1718  Exp_Rev Access'!$F$7:$GK$318,$CS$2,FALSE)),"",VLOOKUP($B276,'[1]1718  Exp_Rev Access'!$F$7:$GK$318,$CS$2,FALSE))</f>
        <v>16516</v>
      </c>
      <c r="CT276" s="90">
        <f>IF(ISNA(VLOOKUP($B276,'[1]1718  Exp_Rev Access'!$F$7:$GK$318,$CT$2,FALSE)),"",VLOOKUP($B276,'[1]1718  Exp_Rev Access'!$F$7:$GK$318,$CT$2,FALSE))</f>
        <v>0</v>
      </c>
      <c r="CU276" s="90">
        <f>IF(ISNA(VLOOKUP($B276,'[1]1718  Exp_Rev Access'!$F$7:$GK$318,$CU$2,FALSE)),"",VLOOKUP($B276,'[1]1718  Exp_Rev Access'!$F$7:$GK$318,$CU$2,FALSE))</f>
        <v>516750.2</v>
      </c>
      <c r="CV276" s="90">
        <f>IF(ISNA(VLOOKUP($B276,'[1]1718  Exp_Rev Access'!$F$7:$GK$318,$CV$2,FALSE)),"",VLOOKUP($B276,'[1]1718  Exp_Rev Access'!$F$7:$GK$318,$CV$2,FALSE))</f>
        <v>78533.91</v>
      </c>
      <c r="CW276" s="90">
        <f>IF(ISNA(VLOOKUP($B276,'[1]1718  Exp_Rev Access'!$F$7:$GK$318,$CW$2,FALSE)),"",VLOOKUP($B276,'[1]1718  Exp_Rev Access'!$F$7:$GK$318,$CW$2,FALSE))</f>
        <v>0</v>
      </c>
      <c r="CX276" s="90">
        <f>IF(ISNA(VLOOKUP($B276,'[1]1718  Exp_Rev Access'!$F$7:$GK$318,$CX$2,FALSE)),"",VLOOKUP($B276,'[1]1718  Exp_Rev Access'!$F$7:$GK$318,$CX$2,FALSE))</f>
        <v>0</v>
      </c>
      <c r="CY276" s="90">
        <f>IF(ISNA(VLOOKUP($B276,'[1]1718  Exp_Rev Access'!$F$7:$GK$318,$CY$2,FALSE)),"",VLOOKUP($B276,'[1]1718  Exp_Rev Access'!$F$7:$GK$318,$CY$2,FALSE))</f>
        <v>0</v>
      </c>
      <c r="CZ276" s="90">
        <f>IF(ISNA(VLOOKUP($B276,'[1]1718  Exp_Rev Access'!$F$7:$GK$318,$CZ$2,FALSE)),"",VLOOKUP($B276,'[1]1718  Exp_Rev Access'!$F$7:$GK$318,$CZ$2,FALSE))</f>
        <v>0</v>
      </c>
      <c r="DA276" s="90">
        <f>IF(ISNA(VLOOKUP($B276,'[1]1718  Exp_Rev Access'!$F$7:$GK$318,$DA$2,FALSE)),"",VLOOKUP($B276,'[1]1718  Exp_Rev Access'!$F$7:$GK$318,$DA$2,FALSE))</f>
        <v>0</v>
      </c>
      <c r="DB276" s="90">
        <f>IF(ISNA(VLOOKUP($B276,'[1]1718  Exp_Rev Access'!$F$7:$GK$318,$DB$2,FALSE)),"",VLOOKUP($B276,'[1]1718  Exp_Rev Access'!$F$7:$GK$318,$DB$2,FALSE))</f>
        <v>0</v>
      </c>
      <c r="DC276" s="90">
        <f>IF(ISNA(VLOOKUP($B276,'[1]1718  Exp_Rev Access'!$F$7:$GK$318,$DC$2,FALSE)),"",VLOOKUP($B276,'[1]1718  Exp_Rev Access'!$F$7:$GK$318,$DC$2,FALSE))</f>
        <v>0</v>
      </c>
      <c r="DD276" s="90">
        <f>IF(ISNA(VLOOKUP($B276,'[1]1718  Exp_Rev Access'!$F$7:$GK$318,$DD$2,FALSE)),"",VLOOKUP($B276,'[1]1718  Exp_Rev Access'!$F$7:$GK$318,$DD$2,FALSE))</f>
        <v>0</v>
      </c>
      <c r="DE276" s="90">
        <f>IF(ISNA(VLOOKUP($B276,'[1]1718  Exp_Rev Access'!$F$7:$GK$318,$DE$2,FALSE)),"",VLOOKUP($B276,'[1]1718  Exp_Rev Access'!$F$7:$GK$318,$DE$2,FALSE))</f>
        <v>0</v>
      </c>
      <c r="DF276" s="90">
        <f>IF(ISNA(VLOOKUP($B276,'[1]1718  Exp_Rev Access'!$F$7:$GK$318,$DF$2,FALSE)),"",VLOOKUP($B276,'[1]1718  Exp_Rev Access'!$F$7:$GK$318,$DF$2,FALSE))</f>
        <v>0</v>
      </c>
      <c r="DG276" s="90">
        <f>IF(ISNA(VLOOKUP($B276,'[1]1718  Exp_Rev Access'!$F$7:$GK$318,$DG$2,FALSE)),"",VLOOKUP($B276,'[1]1718  Exp_Rev Access'!$F$7:$GK$318,$DG$2,FALSE))</f>
        <v>0</v>
      </c>
      <c r="DH276" s="90">
        <f>IF(ISNA(VLOOKUP($B276,'[1]1718  Exp_Rev Access'!$F$7:$GK$318,$DH$2,FALSE)),"",VLOOKUP($B276,'[1]1718  Exp_Rev Access'!$F$7:$GK$318,$DH$2,FALSE))</f>
        <v>0</v>
      </c>
      <c r="DI276" s="90">
        <f>IF(ISNA(VLOOKUP($B276,'[1]1718  Exp_Rev Access'!$F$7:$GK$318,$DI$2,FALSE)),"",VLOOKUP($B276,'[1]1718  Exp_Rev Access'!$F$7:$GK$318,$DI$2,FALSE))</f>
        <v>341730.46</v>
      </c>
      <c r="DJ276" s="90">
        <f>IF(ISNA(VLOOKUP($B276,'[1]1718  Exp_Rev Access'!$F$7:$GK$318,$DJ$2,FALSE)),"",VLOOKUP($B276,'[1]1718  Exp_Rev Access'!$F$7:$GK$318,$DJ$2,FALSE))</f>
        <v>0</v>
      </c>
      <c r="DK276" s="90">
        <f>IF(ISNA(VLOOKUP($B276,'[1]1718  Exp_Rev Access'!$F$7:$GK$318,$DK$2,FALSE)),"",VLOOKUP($B276,'[1]1718  Exp_Rev Access'!$F$7:$GK$318,$DK$2,FALSE))</f>
        <v>0</v>
      </c>
      <c r="DL276" s="90">
        <f>IF(ISNA(VLOOKUP($B276,'[1]1718  Exp_Rev Access'!$F$7:$GK$318,$DL$2,FALSE)),"",VLOOKUP($B276,'[1]1718  Exp_Rev Access'!$F$7:$GK$318,$DL$2,FALSE))</f>
        <v>0</v>
      </c>
      <c r="DM276" s="90">
        <f>IF(ISNA(VLOOKUP($B276,'[1]1718  Exp_Rev Access'!$F$7:$GK$318,$DM$2,FALSE)),"",VLOOKUP($B276,'[1]1718  Exp_Rev Access'!$F$7:$GK$318,$DM$2,FALSE))</f>
        <v>0</v>
      </c>
      <c r="DN276" s="90">
        <f>IF(ISNA(VLOOKUP($B276,'[1]1718  Exp_Rev Access'!$F$7:$GK$318,$DN$2,FALSE)),"",VLOOKUP($B276,'[1]1718  Exp_Rev Access'!$F$7:$GK$318,$DN$2,FALSE))</f>
        <v>0</v>
      </c>
      <c r="DO276" s="90">
        <f>IF(ISNA(VLOOKUP($B276,'[1]1718  Exp_Rev Access'!$F$7:$GK$318,$DO$2,FALSE)),"",VLOOKUP($B276,'[1]1718  Exp_Rev Access'!$F$7:$GK$318,$DO$2,FALSE))</f>
        <v>0</v>
      </c>
      <c r="DP276" s="90">
        <f>IF(ISNA(VLOOKUP($B276,'[1]1718  Exp_Rev Access'!$F$7:$GK$318,$DP$2,FALSE)),"",VLOOKUP($B276,'[1]1718  Exp_Rev Access'!$F$7:$GK$318,$DP$2,FALSE))</f>
        <v>0</v>
      </c>
      <c r="DQ276" s="90">
        <f>IF(ISNA(VLOOKUP($B276,'[1]1718  Exp_Rev Access'!$F$7:$GK$318,$DQ$2,FALSE)),"",VLOOKUP($B276,'[1]1718  Exp_Rev Access'!$F$7:$GK$318,$DQ$2,FALSE))</f>
        <v>0</v>
      </c>
      <c r="DR276" s="90">
        <f>IF(ISNA(VLOOKUP($B276,'[1]1718  Exp_Rev Access'!$F$7:$GK$318,$DR$2,FALSE)),"",VLOOKUP($B276,'[1]1718  Exp_Rev Access'!$F$7:$GK$318,$DR$2,FALSE))</f>
        <v>0</v>
      </c>
      <c r="DS276" s="90">
        <f>IF(ISNA(VLOOKUP($B276,'[1]1718  Exp_Rev Access'!$F$7:$GK$318,$DS$2,FALSE)),"",VLOOKUP($B276,'[1]1718  Exp_Rev Access'!$F$7:$GK$318,$DS$2,FALSE))</f>
        <v>0</v>
      </c>
      <c r="DT276" s="90">
        <f>IF(ISNA(VLOOKUP($B276,'[1]1718  Exp_Rev Access'!$F$7:$GK$318,$DT$2,FALSE)),"",VLOOKUP($B276,'[1]1718  Exp_Rev Access'!$F$7:$GK$318,$DT$2,FALSE))</f>
        <v>0</v>
      </c>
      <c r="DU276" s="90">
        <f>IF(ISNA(VLOOKUP($B276,'[1]1718  Exp_Rev Access'!$F$7:$GK$318,$DU$2,FALSE)),"",VLOOKUP($B276,'[1]1718  Exp_Rev Access'!$F$7:$GK$318,$DU$2,FALSE))</f>
        <v>0</v>
      </c>
      <c r="DV276" s="90">
        <f>IF(ISNA(VLOOKUP($B276,'[1]1718  Exp_Rev Access'!$F$7:$GK$318,$DV$2,FALSE)),"",VLOOKUP($B276,'[1]1718  Exp_Rev Access'!$F$7:$GK$318,$DV$2,FALSE))</f>
        <v>0</v>
      </c>
      <c r="DW276" s="90">
        <f>IF(ISNA(VLOOKUP($B276,'[1]1718  Exp_Rev Access'!$F$7:$GK$318,$DW$2,FALSE)),"",VLOOKUP($B276,'[1]1718  Exp_Rev Access'!$F$7:$GK$318,$DW$2,FALSE))</f>
        <v>0</v>
      </c>
      <c r="DX276" s="90">
        <f>IF(ISNA(VLOOKUP($B276,'[1]1718  Exp_Rev Access'!$F$7:$GK$318,$DX$2,FALSE)),"",VLOOKUP($B276,'[1]1718  Exp_Rev Access'!$F$7:$GK$318,$DX$2,FALSE))</f>
        <v>0</v>
      </c>
      <c r="DY276" s="90">
        <f>IF(ISNA(VLOOKUP($B276,'[1]1718  Exp_Rev Access'!$F$7:$GK$318,$DY$2,FALSE)),"",VLOOKUP($B276,'[1]1718  Exp_Rev Access'!$F$7:$GK$318,$DY$2,FALSE))</f>
        <v>0</v>
      </c>
      <c r="DZ276" s="90">
        <f>IF(ISNA(VLOOKUP($B276,'[1]1718  Exp_Rev Access'!$F$7:$GK$318,$DZ$2,FALSE)),"",VLOOKUP($B276,'[1]1718  Exp_Rev Access'!$F$7:$GK$318,$DZ$2,FALSE))</f>
        <v>0</v>
      </c>
      <c r="EA276" s="90">
        <f>IF(ISNA(VLOOKUP($B276,'[1]1718  Exp_Rev Access'!$F$7:$GK$318,$EA$2,FALSE)),"",VLOOKUP($B276,'[1]1718  Exp_Rev Access'!$F$7:$GK$318,$EA$2,FALSE))</f>
        <v>0</v>
      </c>
      <c r="EB276" s="90">
        <f>IF(ISNA(VLOOKUP($B276,'[1]1718  Exp_Rev Access'!$F$7:$GK$318,$EB$2,FALSE)),"",VLOOKUP($B276,'[1]1718  Exp_Rev Access'!$F$7:$GK$318,$EB$2,FALSE))</f>
        <v>0</v>
      </c>
      <c r="EC276" s="90">
        <f>IF(ISNA(VLOOKUP($B276,'[1]1718  Exp_Rev Access'!$F$7:$GK$318,$EC$2,FALSE)),"",VLOOKUP($B276,'[1]1718  Exp_Rev Access'!$F$7:$GK$318,$EC$2,FALSE))</f>
        <v>0</v>
      </c>
      <c r="ED276" s="90">
        <f>IF(ISNA(VLOOKUP($B276,'[1]1718  Exp_Rev Access'!$F$7:$GK$318,$ED$2,FALSE)),"",VLOOKUP($B276,'[1]1718  Exp_Rev Access'!$F$7:$GK$318,$ED$2,FALSE))</f>
        <v>0</v>
      </c>
      <c r="EE276" s="90">
        <f>IF(ISNA(VLOOKUP($B276,'[1]1718  Exp_Rev Access'!$F$7:$GK$318,$EE$2,FALSE)),"",VLOOKUP($B276,'[1]1718  Exp_Rev Access'!$F$7:$GK$318,$EE$2,FALSE))</f>
        <v>0</v>
      </c>
      <c r="EF276" s="90">
        <f>IF(ISNA(VLOOKUP($B276,'[1]1718  Exp_Rev Access'!$F$7:$GK$318,$EF$2,FALSE)),"",VLOOKUP($B276,'[1]1718  Exp_Rev Access'!$F$7:$GK$318,$EF$2,FALSE))</f>
        <v>0</v>
      </c>
      <c r="EG276" s="90">
        <f>IF(ISNA(VLOOKUP($B276,'[1]1718  Exp_Rev Access'!$F$7:$GK$318,$EG$2,FALSE)),"",VLOOKUP($B276,'[1]1718  Exp_Rev Access'!$F$7:$GK$318,$EG$2,FALSE))</f>
        <v>0</v>
      </c>
      <c r="EH276" s="90">
        <f>IF(ISNA(VLOOKUP($B276,'[1]1718  Exp_Rev Access'!$F$7:$GK$318,$EH$2,FALSE)),"",VLOOKUP($B276,'[1]1718  Exp_Rev Access'!$F$7:$GK$318,$EH$2,FALSE))</f>
        <v>0</v>
      </c>
      <c r="EI276" s="90">
        <f>IF(ISNA(VLOOKUP($B276,'[1]1718  Exp_Rev Access'!$F$7:$GK$318,$EI$2,FALSE)),"",VLOOKUP($B276,'[1]1718  Exp_Rev Access'!$F$7:$GK$318,$EI$2,FALSE))</f>
        <v>0</v>
      </c>
      <c r="EJ276" s="90">
        <f>IF(ISNA(VLOOKUP($B276,'[1]1718  Exp_Rev Access'!$F$7:$GK$318,$EJ$2,FALSE)),"",VLOOKUP($B276,'[1]1718  Exp_Rev Access'!$F$7:$GK$318,$EJ$2,FALSE))</f>
        <v>0</v>
      </c>
      <c r="EK276" s="90">
        <f>IF(ISNA(VLOOKUP($B276,'[1]1718  Exp_Rev Access'!$F$7:$GK$318,$EK$2,FALSE)),"",VLOOKUP($B276,'[1]1718  Exp_Rev Access'!$F$7:$GK$318,$EK$2,FALSE))</f>
        <v>0</v>
      </c>
      <c r="EL276" s="90">
        <f>IF(ISNA(VLOOKUP($B276,'[1]1718  Exp_Rev Access'!$F$7:$GK$318,$EL$2,FALSE)),"",VLOOKUP($B276,'[1]1718  Exp_Rev Access'!$F$7:$GK$318,$EL$2,FALSE))</f>
        <v>0</v>
      </c>
      <c r="EM276" s="90">
        <f>IF(ISNA(VLOOKUP($B276,'[1]1718  Exp_Rev Access'!$F$7:$GK$318,$EM$2,FALSE)),"",VLOOKUP($B276,'[1]1718  Exp_Rev Access'!$F$7:$GK$318,$EM$2,FALSE))</f>
        <v>0</v>
      </c>
      <c r="EN276" s="90">
        <f>IF(ISNA(VLOOKUP($B276,'[1]1718  Exp_Rev Access'!$F$7:$GK$318,$EN$2,FALSE)),"",VLOOKUP($B276,'[1]1718  Exp_Rev Access'!$F$7:$GK$318,$EN$2,FALSE))</f>
        <v>0</v>
      </c>
      <c r="EO276" s="90">
        <f>IF(ISNA(VLOOKUP($B276,'[1]1718  Exp_Rev Access'!$F$7:$GK$318,$EO$2,FALSE)),"",VLOOKUP($B276,'[1]1718  Exp_Rev Access'!$F$7:$GK$318,$EO$2,FALSE))</f>
        <v>0</v>
      </c>
      <c r="EP276" s="90">
        <f>IF(ISNA(VLOOKUP($B276,'[1]1718  Exp_Rev Access'!$F$7:$GK$318,$EP$2,FALSE)),"",VLOOKUP($B276,'[1]1718  Exp_Rev Access'!$F$7:$GK$318,$EP$2,FALSE))</f>
        <v>0</v>
      </c>
      <c r="EQ276" s="90">
        <f>IF(ISNA(VLOOKUP($B276,'[1]1718  Exp_Rev Access'!$F$7:$GK$318,$EQ$2,FALSE)),"",VLOOKUP($B276,'[1]1718  Exp_Rev Access'!$F$7:$GK$318,$EQ$2,FALSE))</f>
        <v>0</v>
      </c>
      <c r="ER276" s="90">
        <f>IF(ISNA(VLOOKUP($B276,'[1]1718  Exp_Rev Access'!$F$7:$GK$318,$ER$2,FALSE)),"",VLOOKUP($B276,'[1]1718  Exp_Rev Access'!$F$7:$GK$318,$ER$2,FALSE))</f>
        <v>0</v>
      </c>
      <c r="ES276" s="90">
        <f>IF(ISNA(VLOOKUP($B276,'[1]1718  Exp_Rev Access'!$F$7:$GK$318,$ES$2,FALSE)),"",VLOOKUP($B276,'[1]1718  Exp_Rev Access'!$F$7:$GK$318,$ES$2,FALSE))</f>
        <v>0</v>
      </c>
      <c r="ET276" s="90">
        <f>IF(ISNA(VLOOKUP($B276,'[1]1718  Exp_Rev Access'!$F$7:$GK$318,$ET$2,FALSE)),"",VLOOKUP($B276,'[1]1718  Exp_Rev Access'!$F$7:$GK$318,$ET$2,FALSE))</f>
        <v>0</v>
      </c>
      <c r="EU276" s="90">
        <f>IF(ISNA(VLOOKUP($B276,'[1]1718  Exp_Rev Access'!$F$7:$GK$318,$EU$2,FALSE)),"",VLOOKUP($B276,'[1]1718  Exp_Rev Access'!$F$7:$GK$318,$EU$2,FALSE))</f>
        <v>0</v>
      </c>
      <c r="EV276" s="90">
        <f>IF(ISNA(VLOOKUP($B276,'[1]1718  Exp_Rev Access'!$F$7:$GK$318,$EV$2,FALSE)),"",VLOOKUP($B276,'[1]1718  Exp_Rev Access'!$F$7:$GK$318,$EV$2,FALSE))</f>
        <v>37965.019999999997</v>
      </c>
      <c r="EW276" s="90">
        <f>IF(ISNA(VLOOKUP($B276,'[1]1718  Exp_Rev Access'!$F$7:$GK$318,$EW$2,FALSE)),"",VLOOKUP($B276,'[1]1718  Exp_Rev Access'!$F$7:$GK$318,$EW$2,FALSE))</f>
        <v>0</v>
      </c>
      <c r="EX276" s="90">
        <f>IF(ISNA(VLOOKUP($B276,'[1]1718  Exp_Rev Access'!$F$7:$GK$318,$EX$2,FALSE)),"",VLOOKUP($B276,'[1]1718  Exp_Rev Access'!$F$7:$GK$318,$EX$2,FALSE))</f>
        <v>0</v>
      </c>
      <c r="EY276" s="90">
        <f>IF(ISNA(VLOOKUP($B276,'[1]1718  Exp_Rev Access'!$F$7:$GK$318,$EY$2,FALSE)),"",VLOOKUP($B276,'[1]1718  Exp_Rev Access'!$F$7:$GK$318,$EY$2,FALSE))</f>
        <v>0</v>
      </c>
      <c r="EZ276" s="90">
        <f>IF(ISNA(VLOOKUP($B276,'[1]1718  Exp_Rev Access'!$F$7:$GK$318,$EZ$2,FALSE)),"",VLOOKUP($B276,'[1]1718  Exp_Rev Access'!$F$7:$GK$318,$EZ$2,FALSE))</f>
        <v>0</v>
      </c>
      <c r="FA276" s="90">
        <f>IF(ISNA(VLOOKUP($B276,'[1]1718  Exp_Rev Access'!$F$7:$GK$318,$FA$2,FALSE)),"",VLOOKUP($B276,'[1]1718  Exp_Rev Access'!$F$7:$GK$318,$FA$2,FALSE))</f>
        <v>0</v>
      </c>
      <c r="FB276" s="90">
        <f>IF(ISNA(VLOOKUP($B276,'[1]1718  Exp_Rev Access'!$F$7:$GK$318,$FB$2,FALSE)),"",VLOOKUP($B276,'[1]1718  Exp_Rev Access'!$F$7:$GK$318,$FB$2,FALSE))</f>
        <v>0</v>
      </c>
      <c r="FC276" s="90">
        <f>IF(ISNA(VLOOKUP($B276,'[1]1718  Exp_Rev Access'!$F$7:$GK$318,$FC$2,FALSE)),"",VLOOKUP($B276,'[1]1718  Exp_Rev Access'!$F$7:$GK$318,$FC$2,FALSE))</f>
        <v>41803.230000000003</v>
      </c>
      <c r="FD276" s="90">
        <f>IF(ISNA(VLOOKUP($B276,'[1]1718  Exp_Rev Access'!$F$7:$GK$318,$FD$2,FALSE)),"",VLOOKUP($B276,'[1]1718  Exp_Rev Access'!$F$7:$GK$318,$FD$2,FALSE))</f>
        <v>0</v>
      </c>
      <c r="FE276" s="90">
        <f>IF(ISNA(VLOOKUP($B276,'[1]1718  Exp_Rev Access'!$F$7:$GK$318,$FE$2,FALSE)),"",VLOOKUP($B276,'[1]1718  Exp_Rev Access'!$F$7:$GK$318,$FE$2,FALSE))</f>
        <v>0</v>
      </c>
      <c r="FF276" s="90">
        <f>IF(ISNA(VLOOKUP($B276,'[1]1718  Exp_Rev Access'!$F$7:$GK$318,$FF$2,FALSE)),"",VLOOKUP($B276,'[1]1718  Exp_Rev Access'!$F$7:$GK$318,$FF$2,FALSE))</f>
        <v>0</v>
      </c>
      <c r="FG276" s="90">
        <f>IF(ISNA(VLOOKUP($B276,'[1]1718  Exp_Rev Access'!$F$7:$GK$318,$FG$2,FALSE)),"",VLOOKUP($B276,'[1]1718  Exp_Rev Access'!$F$7:$GK$318,$FG$2,FALSE))</f>
        <v>0</v>
      </c>
      <c r="FH276" s="90">
        <f>IF(ISNA(VLOOKUP($B276,'[1]1718  Exp_Rev Access'!$F$7:$GK$318,$FH$2,FALSE)),"",VLOOKUP($B276,'[1]1718  Exp_Rev Access'!$F$7:$GK$318,$FH$2,FALSE))</f>
        <v>0</v>
      </c>
      <c r="FI276" s="90">
        <f>IF(ISNA(VLOOKUP($B276,'[1]1718  Exp_Rev Access'!$F$7:$GK$318,$FI$2,FALSE)),"",VLOOKUP($B276,'[1]1718  Exp_Rev Access'!$F$7:$GK$318,$FI$2,FALSE))</f>
        <v>0</v>
      </c>
      <c r="FJ276" s="90">
        <f>IF(ISNA(VLOOKUP($B276,'[1]1718  Exp_Rev Access'!$F$7:$GK$318,$FJ$2,FALSE)),"",VLOOKUP($B276,'[1]1718  Exp_Rev Access'!$F$7:$GK$318,$FJ$2,FALSE))</f>
        <v>0</v>
      </c>
      <c r="FK276" s="90">
        <f>IF(ISNA(VLOOKUP($B276,'[1]1718  Exp_Rev Access'!$F$7:$GK$318,$FK$2,FALSE)),"",VLOOKUP($B276,'[1]1718  Exp_Rev Access'!$F$7:$GK$318,$FK$2,FALSE))</f>
        <v>0</v>
      </c>
      <c r="FL276" s="90">
        <f>IF(ISNA(VLOOKUP($B276,'[1]1718  Exp_Rev Access'!$F$7:$GK$318,$FL$2,FALSE)),"",VLOOKUP($B276,'[1]1718  Exp_Rev Access'!$F$7:$GK$318,$FL$2,FALSE))</f>
        <v>0</v>
      </c>
      <c r="FM276" s="90">
        <f>IF(ISNA(VLOOKUP($B276,'[1]1718  Exp_Rev Access'!$F$7:$GK$318,$FM$2,FALSE)),"",VLOOKUP($B276,'[1]1718  Exp_Rev Access'!$F$7:$GK$318,$FM$2,FALSE))</f>
        <v>0</v>
      </c>
      <c r="FN276" s="90">
        <f>IF(ISNA(VLOOKUP($B276,'[1]1718  Exp_Rev Access'!$F$7:$GK$318,$FN$2,FALSE)),"",VLOOKUP($B276,'[1]1718  Exp_Rev Access'!$F$7:$GK$318,$FN$2,FALSE))</f>
        <v>0</v>
      </c>
      <c r="FO276" s="90">
        <f>IF(ISNA(VLOOKUP($B276,'[1]1718  Exp_Rev Access'!$F$7:$GK$318,$FO$2,FALSE)),"",VLOOKUP($B276,'[1]1718  Exp_Rev Access'!$F$7:$GK$318,$FO$2,FALSE))</f>
        <v>0</v>
      </c>
      <c r="FP276" s="90">
        <f>IF(ISNA(VLOOKUP($B276,'[1]1718  Exp_Rev Access'!$F$7:$GK$318,$FP$2,FALSE)),"",VLOOKUP($B276,'[1]1718  Exp_Rev Access'!$F$7:$GK$318,$FP$2,FALSE))</f>
        <v>0</v>
      </c>
      <c r="FQ276" s="90">
        <f>IF(ISNA(VLOOKUP($B276,'[1]1718  Exp_Rev Access'!$F$7:$GK$318,$FQ$2,FALSE)),"",VLOOKUP($B276,'[1]1718  Exp_Rev Access'!$F$7:$GK$318,$FQ$2,FALSE))</f>
        <v>0</v>
      </c>
      <c r="FR276" s="90">
        <f>IF(ISNA(VLOOKUP($B276,'[1]1718  Exp_Rev Access'!$F$7:$GK$318,$FR$2,FALSE)),"",VLOOKUP($B276,'[1]1718  Exp_Rev Access'!$F$7:$GK$318,$FR$2,FALSE))</f>
        <v>46533.5</v>
      </c>
      <c r="FS276" s="56">
        <f t="shared" si="759"/>
        <v>1782968.63</v>
      </c>
      <c r="FT276" s="92">
        <f t="shared" si="760"/>
        <v>5.5998637239921378E-2</v>
      </c>
      <c r="FU276" s="94">
        <f t="shared" si="761"/>
        <v>663.70678385038593</v>
      </c>
      <c r="FV276" s="95">
        <f>IF(ISNA(VLOOKUP($B276,'[1]1718  Exp_Rev Access'!$F$7:$GK$318,$FV$2,FALSE)),"",VLOOKUP($B276,'[1]1718  Exp_Rev Access'!$F$7:$GK$318,$FV$2,FALSE))</f>
        <v>0</v>
      </c>
      <c r="FW276" s="95">
        <f>IF(ISNA(VLOOKUP($B276,'[1]1718  Exp_Rev Access'!$F$7:$GK$318,$FW$2,FALSE)),"",VLOOKUP($B276,'[1]1718  Exp_Rev Access'!$F$7:$GK$318,$FW$2,FALSE))</f>
        <v>0</v>
      </c>
      <c r="FX276" s="95">
        <f>IF(ISNA(VLOOKUP($B276,'[1]1718  Exp_Rev Access'!$F$7:$GK$318,$FX$2,FALSE)),"",VLOOKUP($B276,'[1]1718  Exp_Rev Access'!$F$7:$GK$318,$FX$2,FALSE))</f>
        <v>0</v>
      </c>
      <c r="FY276" s="95">
        <f>IF(ISNA(VLOOKUP($B276,'[1]1718  Exp_Rev Access'!$F$7:$GK$318,$FY$2,FALSE)),"",VLOOKUP($B276,'[1]1718  Exp_Rev Access'!$F$7:$GK$318,$FY$2,FALSE))</f>
        <v>0</v>
      </c>
      <c r="FZ276" s="95">
        <f>IF(ISNA(VLOOKUP($B276,'[1]1718  Exp_Rev Access'!$F$7:$GK$318,$FZ$2,FALSE)),"",VLOOKUP($B276,'[1]1718  Exp_Rev Access'!$F$7:$GK$318,$FZ$2,FALSE))</f>
        <v>0</v>
      </c>
      <c r="GA276" s="95">
        <f>IF(ISNA(VLOOKUP($B276,'[1]1718  Exp_Rev Access'!$F$7:$GK$318,$GA$2,FALSE)),"",VLOOKUP($B276,'[1]1718  Exp_Rev Access'!$F$7:$GK$318,$GA$2,FALSE))</f>
        <v>0</v>
      </c>
      <c r="GB276" s="95">
        <f>IF(ISNA(VLOOKUP($B276,'[1]1718  Exp_Rev Access'!$F$7:$GK$318,$GB$2,FALSE)),"",VLOOKUP($B276,'[1]1718  Exp_Rev Access'!$F$7:$GK$318,$GB$2,FALSE))</f>
        <v>0</v>
      </c>
      <c r="GC276" s="95">
        <f>IF(ISNA(VLOOKUP($B276,'[1]1718  Exp_Rev Access'!$F$7:$GK$318,$GC$2,FALSE)),"",VLOOKUP($B276,'[1]1718  Exp_Rev Access'!$F$7:$GK$318,$GC$2,FALSE))</f>
        <v>0</v>
      </c>
      <c r="GD276" s="95">
        <f>IF(ISNA(VLOOKUP($B276,'[1]1718  Exp_Rev Access'!$F$7:$GK$318,$GD$2,FALSE)),"",VLOOKUP($B276,'[1]1718  Exp_Rev Access'!$F$7:$GK$318,$GD$2,FALSE))</f>
        <v>0</v>
      </c>
      <c r="GE276" s="95">
        <f>IF(ISNA(VLOOKUP($B276,'[1]1718  Exp_Rev Access'!$F$7:$GK$318,$GE$2,FALSE)),"",VLOOKUP($B276,'[1]1718  Exp_Rev Access'!$F$7:$GK$318,$GE$2,FALSE))</f>
        <v>0</v>
      </c>
      <c r="GF276" s="95">
        <f>IF(ISNA(VLOOKUP($B276,'[1]1718  Exp_Rev Access'!$F$7:$GK$318,$GF$2,FALSE)),"",VLOOKUP($B276,'[1]1718  Exp_Rev Access'!$F$7:$GK$318,$GF$2,FALSE))</f>
        <v>0</v>
      </c>
      <c r="GG276" s="95">
        <f>IF(ISNA(VLOOKUP($B276,'[1]1718  Exp_Rev Access'!$F$7:$GK$318,$GG$2,FALSE)),"",VLOOKUP($B276,'[1]1718  Exp_Rev Access'!$F$7:$GK$318,$GG$2,FALSE))</f>
        <v>0</v>
      </c>
      <c r="GH276" s="95">
        <f>IF(ISNA(VLOOKUP($B276,'[1]1718  Exp_Rev Access'!$F$7:$GK$318,$GH$2,FALSE)),"",VLOOKUP($B276,'[1]1718  Exp_Rev Access'!$F$7:$GK$318,$GH$2,FALSE))</f>
        <v>24772</v>
      </c>
      <c r="GI276" s="95">
        <f>IF(ISNA(VLOOKUP($B276,'[1]1718  Exp_Rev Access'!$F$7:$GK$318,$GI$2,FALSE)),"",VLOOKUP($B276,'[1]1718  Exp_Rev Access'!$F$7:$GK$318,$GI$2,FALSE))</f>
        <v>0</v>
      </c>
      <c r="GJ276" s="95">
        <f>IF(ISNA(VLOOKUP($B276,'[1]1718  Exp_Rev Access'!$F$7:$GK$318,$GJ$2,FALSE)),"",VLOOKUP($B276,'[1]1718  Exp_Rev Access'!$F$7:$GK$318,$GJ$2,FALSE))</f>
        <v>0</v>
      </c>
      <c r="GK276" s="95">
        <f>IF(ISNA(VLOOKUP($B276,'[1]1718  Exp_Rev Access'!$F$7:$GK$318,$GK$2,FALSE)),"",VLOOKUP($B276,'[1]1718  Exp_Rev Access'!$F$7:$GK$318,$GK$2,FALSE))</f>
        <v>42395.09</v>
      </c>
      <c r="GL276" s="95">
        <f>IF(ISNA(VLOOKUP($B276,'[1]1718  Exp_Rev Access'!$F$7:$GK$318,$GL$2,FALSE)),"",VLOOKUP($B276,'[1]1718  Exp_Rev Access'!$F$7:$GK$318,$GL$2,FALSE))</f>
        <v>0</v>
      </c>
      <c r="GM276" s="95">
        <f>IF(ISNA(VLOOKUP($B276,'[1]1718  Exp_Rev Access'!$F$7:$GK$318,$GM$2,FALSE)),"",VLOOKUP($B276,'[1]1718  Exp_Rev Access'!$F$7:$GK$318,$GM$2,FALSE))</f>
        <v>0</v>
      </c>
      <c r="GN276" s="95">
        <f>IF(ISNA(VLOOKUP($B276,'[1]1718  Exp_Rev Access'!$F$7:$GK$318,$GN$2,FALSE)),"",VLOOKUP($B276,'[1]1718  Exp_Rev Access'!$F$7:$GK$318,$GN$2,FALSE))</f>
        <v>0</v>
      </c>
      <c r="GO276" s="95">
        <f>IF(ISNA(VLOOKUP($B276,'[1]1718  Exp_Rev Access'!$F$7:$GK$318,$GO$2,FALSE)),"",VLOOKUP($B276,'[1]1718  Exp_Rev Access'!$F$7:$GK$318,$GO$2,FALSE))</f>
        <v>0</v>
      </c>
      <c r="GP276" s="95">
        <f>IF(ISNA(VLOOKUP($B276,'[1]1718  Exp_Rev Access'!$F$7:$GK$318,$GP$2,FALSE)),"",VLOOKUP($B276,'[1]1718  Exp_Rev Access'!$F$7:$GK$318,$GP$2,FALSE))</f>
        <v>0</v>
      </c>
      <c r="GQ276" s="95">
        <f>IF(ISNA(VLOOKUP($B276,'[1]1718  Exp_Rev Access'!$F$7:$GK$318,$GQ$2,FALSE)),"",VLOOKUP($B276,'[1]1718  Exp_Rev Access'!$F$7:$GK$318,$GQ$2,FALSE))</f>
        <v>0</v>
      </c>
      <c r="GR276" s="95">
        <f>IF(ISNA(VLOOKUP($B276,'[1]1718  Exp_Rev Access'!$F$7:$GK$318,$GR$2,FALSE)),"",VLOOKUP($B276,'[1]1718  Exp_Rev Access'!$F$7:$GK$318,$GR$2,FALSE))</f>
        <v>0</v>
      </c>
      <c r="GS276" s="95">
        <f>IF(ISNA(VLOOKUP($B276,'[1]1718  Exp_Rev Access'!$F$7:$GK$318,$GS$2,FALSE)),"",VLOOKUP($B276,'[1]1718  Exp_Rev Access'!$F$7:$GK$318,$GS$2,FALSE))</f>
        <v>0</v>
      </c>
      <c r="GT276" s="95">
        <f>IF(ISNA(VLOOKUP($B276,'[1]1718  Exp_Rev Access'!$F$7:$GK$318,$GT$2,FALSE)),"",VLOOKUP($B276,'[1]1718  Exp_Rev Access'!$F$7:$GK$318,$GT$2,FALSE))</f>
        <v>0</v>
      </c>
      <c r="GU276" s="56">
        <f t="shared" si="762"/>
        <v>67167.09</v>
      </c>
      <c r="GV276" s="92">
        <f t="shared" si="763"/>
        <v>2.1095522624933402E-3</v>
      </c>
      <c r="GW276" s="96">
        <f t="shared" si="764"/>
        <v>25.002825363500321</v>
      </c>
    </row>
    <row r="277" spans="1:222" x14ac:dyDescent="0.3">
      <c r="A277" s="73"/>
      <c r="B277" s="88" t="s">
        <v>582</v>
      </c>
      <c r="C277" s="89" t="s">
        <v>583</v>
      </c>
      <c r="D277" s="75">
        <f>IF(ISNA(VLOOKUP($B277,'[1]1718 enrollment_Rev_Exp by size'!$A$7:H610,3,FALSE)),"",VLOOKUP($B277,'[1]1718 enrollment_Rev_Exp by size'!$A$7:$G$350,3,FALSE))</f>
        <v>13183.909999999996</v>
      </c>
      <c r="E277" s="76">
        <f>IF(ISNA(VLOOKUP($B277,'[1]1718 enrollment_Rev_Exp by size'!$A$7:I611,5,FALSE)),"",VLOOKUP($B277,'[1]1718 enrollment_Rev_Exp by size'!$A$7:$G$350,5,FALSE))</f>
        <v>178391644.68000001</v>
      </c>
      <c r="F277" s="70">
        <f t="shared" si="744"/>
        <v>178391644.68000004</v>
      </c>
      <c r="G277" s="70">
        <f t="shared" si="745"/>
        <v>0</v>
      </c>
      <c r="H277" s="90">
        <f>IF(ISNA(VLOOKUP($B277,'[1]1718  Exp_Rev Access'!$F$7:$GK$318,3,FALSE)),"",VLOOKUP($B277,'[1]1718  Exp_Rev Access'!$F$7:$GK$318,3,FALSE))</f>
        <v>23686368.48</v>
      </c>
      <c r="I277" s="90">
        <f>IF(ISNA(VLOOKUP($B277,'[1]1718  Exp_Rev Access'!$F$7:$GK$318,4,FALSE)),"",VLOOKUP($B277,'[1]1718  Exp_Rev Access'!$F$7:$GK$318,4,FALSE))</f>
        <v>0</v>
      </c>
      <c r="J277" s="90">
        <f>IF(ISNA(VLOOKUP($B277,'[1]1718  Exp_Rev Access'!$F$7:$GK$318,5,FALSE)),"",VLOOKUP($B277,'[1]1718  Exp_Rev Access'!$F$7:$GK$318,5,FALSE))</f>
        <v>0</v>
      </c>
      <c r="K277" s="90">
        <f>IF(ISNA(VLOOKUP($B277,'[1]1718  Exp_Rev Access'!$F$7:$GK$318,6,FALSE)),"-",VLOOKUP($B277,'[1]1718  Exp_Rev Access'!$F$7:$GK$318,6,FALSE))</f>
        <v>39.659999999999997</v>
      </c>
      <c r="L277" s="90">
        <f>IF(ISNA(VLOOKUP($B277,'[1]1718  Exp_Rev Access'!$F$7:$GK$318,7,FALSE)),"",VLOOKUP($B277,'[1]1718  Exp_Rev Access'!$F$7:$GK$318,7,FALSE))</f>
        <v>0</v>
      </c>
      <c r="M277" s="90">
        <f>IF(ISNA(VLOOKUP($B277,'[1]1718  Exp_Rev Access'!$F$7:$GK$318,8,FALSE)),"",VLOOKUP($B277,'[1]1718  Exp_Rev Access'!$F$7:$GK$318,8,FALSE))</f>
        <v>0</v>
      </c>
      <c r="N277" s="56">
        <f t="shared" si="746"/>
        <v>23686408.140000001</v>
      </c>
      <c r="O277" s="91">
        <f t="shared" si="747"/>
        <v>0.13277756468072718</v>
      </c>
      <c r="P277" s="56">
        <f t="shared" si="748"/>
        <v>1796.6148236752229</v>
      </c>
      <c r="Q277" s="90">
        <f>IF(ISNA(VLOOKUP($B277,'[1]1718  Exp_Rev Access'!$F$7:$GK$318,10,FALSE)),"",VLOOKUP($B277,'[1]1718  Exp_Rev Access'!$F$7:$GK$318,10,FALSE))</f>
        <v>30397.78</v>
      </c>
      <c r="R277" s="90">
        <f>IF(ISNA(VLOOKUP($B277,'[1]1718  Exp_Rev Access'!$F$7:$GK$318,11,FALSE)),"",VLOOKUP($B277,'[1]1718  Exp_Rev Access'!$F$7:$GK$318,11,FALSE))</f>
        <v>0</v>
      </c>
      <c r="S277" s="90">
        <f>IF(ISNA(VLOOKUP($B277,'[1]1718  Exp_Rev Access'!$F$7:$GK$318,12,FALSE)),"",VLOOKUP($B277,'[1]1718  Exp_Rev Access'!$F$7:$GK$318,12,FALSE))</f>
        <v>0</v>
      </c>
      <c r="T277" s="90">
        <f>IF(ISNA(VLOOKUP($B277,'[1]1718  Exp_Rev Access'!$F$7:$GK$318,13,FALSE)),"",VLOOKUP($B277,'[1]1718  Exp_Rev Access'!$F$7:$GK$318,13,FALSE))</f>
        <v>0</v>
      </c>
      <c r="U277" s="90">
        <f>IF(ISNA(VLOOKUP($B277,'[1]1718  Exp_Rev Access'!$F$7:$GK$318,14,FALSE)),"",VLOOKUP($B277,'[1]1718  Exp_Rev Access'!$F$7:$GK$318,14,FALSE))</f>
        <v>0</v>
      </c>
      <c r="V277" s="90">
        <f>IF(ISNA(VLOOKUP($B277,'[1]1718  Exp_Rev Access'!$F$7:$GK$318,15,FALSE)),"",VLOOKUP($B277,'[1]1718  Exp_Rev Access'!$F$7:$GK$318,15,FALSE))</f>
        <v>900</v>
      </c>
      <c r="W277" s="90">
        <f>IF(ISNA(VLOOKUP($B277,'[1]1718  Exp_Rev Access'!$F$7:$GK$318,16,FALSE)),"",VLOOKUP($B277,'[1]1718  Exp_Rev Access'!$F$7:$GK$318,16,FALSE))</f>
        <v>0</v>
      </c>
      <c r="X277" s="90">
        <f>IF(ISNA(VLOOKUP($B277,'[1]1718  Exp_Rev Access'!$F$7:$GK$318,17,FALSE)),"",VLOOKUP($B277,'[1]1718  Exp_Rev Access'!$F$7:$GK$318,17,FALSE))</f>
        <v>0</v>
      </c>
      <c r="Y277" s="90">
        <f>IF(ISNA(VLOOKUP($B277,'[1]1718  Exp_Rev Access'!$F$7:$GK$318,18,FALSE)),"",VLOOKUP($B277,'[1]1718  Exp_Rev Access'!$F$7:$GK$318,18,FALSE))</f>
        <v>61520.53</v>
      </c>
      <c r="Z277" s="90">
        <f>IF(ISNA(VLOOKUP($B277,'[1]1718  Exp_Rev Access'!$F$7:$GK$318,19,FALSE)),"",VLOOKUP($B277,'[1]1718  Exp_Rev Access'!$F$7:$GK$318,19,FALSE))</f>
        <v>85</v>
      </c>
      <c r="AA277" s="90">
        <f>IF(ISNA(VLOOKUP($B277,'[1]1718  Exp_Rev Access'!$F$7:$GK$318,20,FALSE)),"",VLOOKUP($B277,'[1]1718  Exp_Rev Access'!$F$7:$GK$318,20,FALSE))</f>
        <v>0</v>
      </c>
      <c r="AB277" s="90">
        <f>IF(ISNA(VLOOKUP($B277,'[1]1718  Exp_Rev Access'!$F$7:$GK$318,21,FALSE)),"",VLOOKUP($B277,'[1]1718  Exp_Rev Access'!$F$7:$GK$318,21,FALSE))</f>
        <v>0</v>
      </c>
      <c r="AC277" s="90">
        <f>IF(ISNA(VLOOKUP($B277,'[1]1718  Exp_Rev Access'!$F$7:$GK$318,22,FALSE)),"",VLOOKUP($B277,'[1]1718  Exp_Rev Access'!$F$7:$GK$318,22,FALSE))</f>
        <v>74635.789999999994</v>
      </c>
      <c r="AD277" s="90">
        <f>IF(ISNA(VLOOKUP($B277,'[1]1718  Exp_Rev Access'!$F$7:$GK$318,23,FALSE)),"",VLOOKUP($B277,'[1]1718  Exp_Rev Access'!$F$7:$GK$318,23,FALSE))</f>
        <v>790923.8</v>
      </c>
      <c r="AE277" s="90">
        <f>IF(ISNA(VLOOKUP($B277,'[1]1718  Exp_Rev Access'!$F$7:$GK$318,24,FALSE)),"",VLOOKUP($B277,'[1]1718  Exp_Rev Access'!$F$7:$GK$318,24,FALSE))</f>
        <v>120735.86</v>
      </c>
      <c r="AF277" s="90">
        <f>IF(ISNA(VLOOKUP($B277,'[1]1718  Exp_Rev Access'!$F$7:$GK$318,25,FALSE)),"",VLOOKUP($B277,'[1]1718  Exp_Rev Access'!$F$7:$GK$318,25,FALSE))</f>
        <v>0</v>
      </c>
      <c r="AG277" s="90">
        <f>IF(ISNA(VLOOKUP($B277,'[1]1718  Exp_Rev Access'!$F$7:$GK$318,26,FALSE)),"",VLOOKUP($B277,'[1]1718  Exp_Rev Access'!$F$7:$GK$318,26,FALSE))</f>
        <v>87913.35</v>
      </c>
      <c r="AH277" s="90">
        <f>IF(ISNA(VLOOKUP($B277,'[1]1718  Exp_Rev Access'!$F$7:$GK$318,27,FALSE)),"",VLOOKUP($B277,'[1]1718  Exp_Rev Access'!$F$7:$GK$318,27,FALSE))</f>
        <v>14989.26</v>
      </c>
      <c r="AI277" s="90">
        <f>IF(ISNA(VLOOKUP($B277,'[1]1718  Exp_Rev Access'!$F$7:$GK$318,28,FALSE)),"",VLOOKUP($B277,'[1]1718  Exp_Rev Access'!$F$7:$GK$318,28,FALSE))</f>
        <v>55402.47</v>
      </c>
      <c r="AJ277" s="90">
        <f>IF(ISNA(VLOOKUP($B277,'[1]1718  Exp_Rev Access'!$F$7:$GK$318,29,FALSE)),"",VLOOKUP($B277,'[1]1718  Exp_Rev Access'!$F$7:$GK$318,29,FALSE))</f>
        <v>41998</v>
      </c>
      <c r="AK277" s="90">
        <f>IF(ISNA(VLOOKUP($B277,'[1]1718  Exp_Rev Access'!$F$7:$GK$318,30,FALSE)),"",VLOOKUP($B277,'[1]1718  Exp_Rev Access'!$F$7:$GK$318,30,FALSE))</f>
        <v>304977.84000000003</v>
      </c>
      <c r="AL277" s="90">
        <f>IF(ISNA(VLOOKUP($B277,'[1]1718  Exp_Rev Access'!$F$7:$GK$318,31,FALSE)),"",VLOOKUP($B277,'[1]1718  Exp_Rev Access'!$F$7:$GK$318,31,FALSE))</f>
        <v>10525.06</v>
      </c>
      <c r="AM277" s="56">
        <f t="shared" si="749"/>
        <v>1595004.7400000002</v>
      </c>
      <c r="AN277" s="92">
        <f t="shared" si="750"/>
        <v>8.9410282800022906E-3</v>
      </c>
      <c r="AO277" s="71">
        <f t="shared" si="751"/>
        <v>120.98116112746527</v>
      </c>
      <c r="AP277" s="90">
        <f>IF(ISNA(VLOOKUP($B277,'[1]1718  Exp_Rev Access'!$F$7:$GK$318,33,FALSE)),"",VLOOKUP($B277,'[1]1718  Exp_Rev Access'!$F$7:$GK$318,33,FALSE))</f>
        <v>85389631.650000006</v>
      </c>
      <c r="AQ277" s="90">
        <f>IF(ISNA(VLOOKUP($B277,'[1]1718  Exp_Rev Access'!$F$7:$GK$318,34,FALSE)),"",VLOOKUP($B277,'[1]1718  Exp_Rev Access'!$F$7:$GK$318,34,FALSE))</f>
        <v>3632204.2</v>
      </c>
      <c r="AR277" s="90">
        <f>IF(ISNA(VLOOKUP($B277,'[1]1718  Exp_Rev Access'!$F$7:$GK$318,35,FALSE)),"",VLOOKUP($B277,'[1]1718  Exp_Rev Access'!$F$7:$GK$318,35,FALSE))</f>
        <v>12154080.279999999</v>
      </c>
      <c r="AS277" s="90">
        <f>IF(ISNA(VLOOKUP($B277,'[1]1718  Exp_Rev Access'!$F$7:$GK$318,36,FALSE)),"",VLOOKUP($B277,'[1]1718  Exp_Rev Access'!$F$7:$GK$318,36,FALSE))</f>
        <v>0</v>
      </c>
      <c r="AT277" s="90">
        <f>IF(ISNA(VLOOKUP($B277,'[1]1718  Exp_Rev Access'!$F$7:$GK$318,37,FALSE)),"",VLOOKUP($B277,'[1]1718  Exp_Rev Access'!$F$7:$GK$318,37,FALSE))</f>
        <v>0</v>
      </c>
      <c r="AU277" s="56">
        <f t="shared" si="752"/>
        <v>101175916.13000001</v>
      </c>
      <c r="AV277" s="93">
        <f t="shared" si="753"/>
        <v>0.56715613733754167</v>
      </c>
      <c r="AW277" s="56">
        <f t="shared" si="754"/>
        <v>7674.1965115053154</v>
      </c>
      <c r="AX277" s="90">
        <f>IF(ISNA(VLOOKUP($B277,'[1]1718  Exp_Rev Access'!$F$7:$GK$318,39,FALSE)),"",VLOOKUP($B277,'[1]1718  Exp_Rev Access'!$F$7:$GK$318,39,FALSE))</f>
        <v>0</v>
      </c>
      <c r="AY277" s="90">
        <f>IF(ISNA(VLOOKUP($B277,'[1]1718  Exp_Rev Access'!$F$7:$GK$318,40,FALSE)),"",VLOOKUP($B277,'[1]1718  Exp_Rev Access'!$F$7:$GK$318,40,FALSE))</f>
        <v>13439103.41</v>
      </c>
      <c r="AZ277" s="90">
        <f>IF(ISNA(VLOOKUP($B277,'[1]1718  Exp_Rev Access'!$F$7:$GK$318,41,FALSE)),"",VLOOKUP($B277,'[1]1718  Exp_Rev Access'!$F$7:$GK$318,41,FALSE))</f>
        <v>1276244.78</v>
      </c>
      <c r="BA277" s="90">
        <f>IF(ISNA(VLOOKUP($B277,'[1]1718  Exp_Rev Access'!$F$7:$GK$318,42,FALSE)),"",VLOOKUP($B277,'[1]1718  Exp_Rev Access'!$F$7:$GK$318,42,FALSE))</f>
        <v>1331078.6499999999</v>
      </c>
      <c r="BB277" s="90">
        <f>IF(ISNA(VLOOKUP($B277,'[1]1718  Exp_Rev Access'!$F$7:$GK$318,43,FALSE)),"",VLOOKUP($B277,'[1]1718  Exp_Rev Access'!$F$7:$GK$318,43,FALSE))</f>
        <v>0</v>
      </c>
      <c r="BC277" s="90">
        <f>IF(ISNA(VLOOKUP($B277,'[1]1718  Exp_Rev Access'!$F$7:$GK$318,44,FALSE)),"",VLOOKUP($B277,'[1]1718  Exp_Rev Access'!$F$7:$GK$318,44,FALSE))</f>
        <v>6354235.46</v>
      </c>
      <c r="BD277" s="90">
        <f>IF(ISNA(VLOOKUP($B277,'[1]1718  Exp_Rev Access'!$F$7:$GK$318,45,FALSE)),"",VLOOKUP($B277,'[1]1718  Exp_Rev Access'!$F$7:$GK$318,45,FALSE))</f>
        <v>87665.53</v>
      </c>
      <c r="BE277" s="90">
        <f>IF(ISNA(VLOOKUP($B277,'[1]1718  Exp_Rev Access'!$F$7:$GK$318,46,FALSE)),"",VLOOKUP($B277,'[1]1718  Exp_Rev Access'!$F$7:$GK$318,46,FALSE))</f>
        <v>1567116.02</v>
      </c>
      <c r="BF277" s="90">
        <f>IF(ISNA(VLOOKUP($B277,'[1]1718  Exp_Rev Access'!$F$7:$GK$318,47,FALSE)),"",VLOOKUP($B277,'[1]1718  Exp_Rev Access'!$F$7:$GK$318,47,FALSE))</f>
        <v>0</v>
      </c>
      <c r="BG277" s="90">
        <f>IF(ISNA(VLOOKUP($B277,'[1]1718  Exp_Rev Access'!$F$7:$GK$318,48,FALSE)),"",VLOOKUP($B277,'[1]1718  Exp_Rev Access'!$F$7:$GK$318,48,FALSE))</f>
        <v>1878572.24</v>
      </c>
      <c r="BH277" s="90">
        <f>IF(ISNA(VLOOKUP($B277,'[1]1718  Exp_Rev Access'!$F$7:$GK$318,49,FALSE)),"",VLOOKUP($B277,'[1]1718  Exp_Rev Access'!$F$7:$GK$318,49,FALSE))</f>
        <v>281243.52000000002</v>
      </c>
      <c r="BI277" s="90">
        <f>IF(ISNA(VLOOKUP($B277,'[1]1718  Exp_Rev Access'!$F$7:$GK$318,50,FALSE)),"",VLOOKUP($B277,'[1]1718  Exp_Rev Access'!$F$7:$GK$318,50,FALSE))</f>
        <v>0</v>
      </c>
      <c r="BJ277" s="90">
        <f>IF(ISNA(VLOOKUP($B277,'[1]1718  Exp_Rev Access'!$F$7:$GK$318,51,FALSE)),"",VLOOKUP($B277,'[1]1718  Exp_Rev Access'!$F$7:$GK$318,51,FALSE))</f>
        <v>200222.84</v>
      </c>
      <c r="BK277" s="90">
        <f>IF(ISNA(VLOOKUP($B277,'[1]1718  Exp_Rev Access'!$F$7:$GK$318,52,FALSE)),"",VLOOKUP($B277,'[1]1718  Exp_Rev Access'!$F$7:$GK$318,52,FALSE))</f>
        <v>5562595.6500000004</v>
      </c>
      <c r="BL277" s="90">
        <f>IF(ISNA(VLOOKUP($B277,'[1]1718  Exp_Rev Access'!$F$7:$GK$318,53,FALSE)),"",VLOOKUP($B277,'[1]1718  Exp_Rev Access'!$F$7:$GK$318,53,FALSE))</f>
        <v>1973468.44</v>
      </c>
      <c r="BM277" s="90">
        <f>IF(ISNA(VLOOKUP($B277,'[1]1718  Exp_Rev Access'!$F$7:$GK$318,54,FALSE)),"",VLOOKUP($B277,'[1]1718  Exp_Rev Access'!$F$7:$GK$318,54,FALSE))</f>
        <v>15876.7</v>
      </c>
      <c r="BN277" s="90">
        <f>IF(ISNA(VLOOKUP($B277,'[1]1718  Exp_Rev Access'!$F$7:$GK$318,55,FALSE)),"",VLOOKUP($B277,'[1]1718  Exp_Rev Access'!$F$7:$GK$318,55,FALSE))</f>
        <v>0</v>
      </c>
      <c r="BO277" s="90">
        <f>IF(ISNA(VLOOKUP($B277,'[1]1718  Exp_Rev Access'!$F$7:$GK$318,56,FALSE)),"",VLOOKUP($B277,'[1]1718  Exp_Rev Access'!$F$7:$GK$318,56,FALSE))</f>
        <v>0</v>
      </c>
      <c r="BP277" s="90">
        <f>IF(ISNA(VLOOKUP($B277,'[1]1718  Exp_Rev Access'!$F$7:$GK$318,57,FALSE)),"",VLOOKUP($B277,'[1]1718  Exp_Rev Access'!$F$7:$GK$318,57,FALSE))</f>
        <v>0</v>
      </c>
      <c r="BQ277" s="90">
        <f>IF(ISNA(VLOOKUP($B277,'[1]1718  Exp_Rev Access'!$F$7:$GK$318,58,FALSE)),"",VLOOKUP($B277,'[1]1718  Exp_Rev Access'!$F$7:$GK$318,58,FALSE))</f>
        <v>0</v>
      </c>
      <c r="BR277" s="90">
        <f>IF(ISNA(VLOOKUP($B277,'[1]1718  Exp_Rev Access'!$F$7:$GK$318,59,FALSE)),"",VLOOKUP($B277,'[1]1718  Exp_Rev Access'!$F$7:$GK$318,59,FALSE))</f>
        <v>0</v>
      </c>
      <c r="BS277" s="90">
        <f>IF(ISNA(VLOOKUP($B277,'[1]1718  Exp_Rev Access'!$F$7:$GK$318,60,FALSE)),"",VLOOKUP($B277,'[1]1718  Exp_Rev Access'!$F$7:$GK$318,60,FALSE))</f>
        <v>0</v>
      </c>
      <c r="BT277" s="90">
        <f>IF(ISNA(VLOOKUP($B277,'[1]1718  Exp_Rev Access'!$F$7:$GK$318,61,FALSE)),"",VLOOKUP($B277,'[1]1718  Exp_Rev Access'!$F$7:$GK$318,61,FALSE))</f>
        <v>0</v>
      </c>
      <c r="BU277" s="90">
        <f>IF(ISNA(VLOOKUP($B277,'[1]1718  Exp_Rev Access'!$F$7:$GK$318,62,FALSE)),"",VLOOKUP($B277,'[1]1718  Exp_Rev Access'!$F$7:$GK$318,62,FALSE))</f>
        <v>0</v>
      </c>
      <c r="BV277" s="56">
        <f t="shared" si="743"/>
        <v>33967423.240000002</v>
      </c>
      <c r="BW277" s="92">
        <f t="shared" si="755"/>
        <v>0.19040927225560911</v>
      </c>
      <c r="BX277" s="71">
        <f t="shared" si="756"/>
        <v>2576.4301516014607</v>
      </c>
      <c r="BY277" s="90">
        <f>IF(ISNA(VLOOKUP($B277,'[1]1718  Exp_Rev Access'!$F$7:$GK$318,64,FALSE)),"",VLOOKUP($B277,'[1]1718  Exp_Rev Access'!$F$7:$GK$318,64,FALSE))</f>
        <v>0</v>
      </c>
      <c r="BZ277" s="90">
        <f>IF(ISNA(VLOOKUP($B277,'[1]1718  Exp_Rev Access'!$F$7:$GK$318,65,FALSE)),"",VLOOKUP($B277,'[1]1718  Exp_Rev Access'!$F$7:$GK$318,65,FALSE))</f>
        <v>1155170.99</v>
      </c>
      <c r="CA277" s="90">
        <f>IF(ISNA(VLOOKUP($B277,'[1]1718  Exp_Rev Access'!$F$7:$GK$318,66,FALSE)),"",VLOOKUP($B277,'[1]1718  Exp_Rev Access'!$F$7:$GK$318,66,FALSE))</f>
        <v>827536.82</v>
      </c>
      <c r="CB277" s="90">
        <f>IF(ISNA(VLOOKUP($B277,'[1]1718  Exp_Rev Access'!$F$7:$GK$318,67,FALSE)),"",VLOOKUP($B277,'[1]1718  Exp_Rev Access'!$F$7:$GK$318,67,FALSE))</f>
        <v>0</v>
      </c>
      <c r="CC277" s="90">
        <f>IF(ISNA(VLOOKUP($B277,'[1]1718  Exp_Rev Access'!$F$7:$GK$318,68,FALSE)),"",VLOOKUP($B277,'[1]1718  Exp_Rev Access'!$F$7:$GK$318,68,FALSE))</f>
        <v>9516.81</v>
      </c>
      <c r="CD277" s="90">
        <f>IF(ISNA(VLOOKUP($B277,'[1]1718  Exp_Rev Access'!$F$7:$GK$318,69,FALSE)),"",VLOOKUP($B277,'[1]1718  Exp_Rev Access'!$F$7:$GK$318,69,FALSE))</f>
        <v>0</v>
      </c>
      <c r="CE277" s="56">
        <f t="shared" si="739"/>
        <v>1992224.62</v>
      </c>
      <c r="CF277" s="92">
        <f t="shared" si="757"/>
        <v>1.1167701399769392E-2</v>
      </c>
      <c r="CG277" s="78">
        <f t="shared" si="758"/>
        <v>151.1103018755438</v>
      </c>
      <c r="CH277" s="90">
        <f>IF(ISNA(VLOOKUP($B277,'[1]1718  Exp_Rev Access'!$F$7:$GK$318,$CH$2,FALSE)),"",VLOOKUP($B277,'[1]1718  Exp_Rev Access'!$F$7:$GK$318,$CH$2,FALSE))</f>
        <v>0</v>
      </c>
      <c r="CI277" s="90">
        <f>IF(ISNA(VLOOKUP($B277,'[1]1718  Exp_Rev Access'!$F$7:$GK$318,$CI$2,FALSE)),"",VLOOKUP($B277,'[1]1718  Exp_Rev Access'!$F$7:$GK$318,$CI$2,FALSE))</f>
        <v>0</v>
      </c>
      <c r="CJ277" s="90">
        <f>IF(ISNA(VLOOKUP($B277,'[1]1718  Exp_Rev Access'!$F$7:$GK$318,$CJ$2,FALSE)),"",VLOOKUP($B277,'[1]1718  Exp_Rev Access'!$F$7:$GK$318,$CJ$2,FALSE))</f>
        <v>0</v>
      </c>
      <c r="CK277" s="90">
        <f>IF(ISNA(VLOOKUP($B277,'[1]1718  Exp_Rev Access'!$F$7:$GK$318,$CK$2,FALSE)),"",VLOOKUP($B277,'[1]1718  Exp_Rev Access'!$F$7:$GK$318,$CK$2,FALSE))</f>
        <v>0</v>
      </c>
      <c r="CL277" s="90">
        <f>IF(ISNA(VLOOKUP($B277,'[1]1718  Exp_Rev Access'!$F$7:$GK$318,$CL$2,FALSE)),"",VLOOKUP($B277,'[1]1718  Exp_Rev Access'!$F$7:$GK$318,$CL$2,FALSE))</f>
        <v>0</v>
      </c>
      <c r="CM277" s="90">
        <f>IF(ISNA(VLOOKUP($B277,'[1]1718  Exp_Rev Access'!$F$7:$GK$318,$CM$2,FALSE)),"",VLOOKUP($B277,'[1]1718  Exp_Rev Access'!$F$7:$GK$318,$CM$2,FALSE))</f>
        <v>0</v>
      </c>
      <c r="CN277" s="90">
        <f>IF(ISNA(VLOOKUP($B277,'[1]1718  Exp_Rev Access'!$F$7:$GK$318,$CN$2,FALSE)),"",VLOOKUP($B277,'[1]1718  Exp_Rev Access'!$F$7:$GK$318,$CN$2,FALSE))</f>
        <v>0</v>
      </c>
      <c r="CO277" s="90">
        <f>IF(ISNA(VLOOKUP($B277,'[1]1718  Exp_Rev Access'!$F$7:$GK$318,$CO$2,FALSE)),"",VLOOKUP($B277,'[1]1718  Exp_Rev Access'!$F$7:$GK$318,$CO$2,FALSE))</f>
        <v>0</v>
      </c>
      <c r="CP277" s="90">
        <f>IF(ISNA(VLOOKUP($B277,'[1]1718  Exp_Rev Access'!$F$7:$GK$318,$CP$2,FALSE)),"",VLOOKUP($B277,'[1]1718  Exp_Rev Access'!$F$7:$GK$318,$CP$2,FALSE))</f>
        <v>0</v>
      </c>
      <c r="CQ277" s="90">
        <f>IF(ISNA(VLOOKUP($B277,'[1]1718  Exp_Rev Access'!$F$7:$GK$318,$CQ$2,FALSE)),"",VLOOKUP($B277,'[1]1718  Exp_Rev Access'!$F$7:$GK$318,$CQ$2,FALSE))</f>
        <v>2882274</v>
      </c>
      <c r="CR277" s="90">
        <f>IF(ISNA(VLOOKUP($B277,'[1]1718  Exp_Rev Access'!$F$7:$GK$318,$CR$2,FALSE)),"",VLOOKUP($B277,'[1]1718  Exp_Rev Access'!$F$7:$GK$318,$CR$2,FALSE))</f>
        <v>0</v>
      </c>
      <c r="CS277" s="90">
        <f>IF(ISNA(VLOOKUP($B277,'[1]1718  Exp_Rev Access'!$F$7:$GK$318,$CS$2,FALSE)),"",VLOOKUP($B277,'[1]1718  Exp_Rev Access'!$F$7:$GK$318,$CS$2,FALSE))</f>
        <v>159057.20000000001</v>
      </c>
      <c r="CT277" s="90">
        <f>IF(ISNA(VLOOKUP($B277,'[1]1718  Exp_Rev Access'!$F$7:$GK$318,$CT$2,FALSE)),"",VLOOKUP($B277,'[1]1718  Exp_Rev Access'!$F$7:$GK$318,$CT$2,FALSE))</f>
        <v>0</v>
      </c>
      <c r="CU277" s="90">
        <f>IF(ISNA(VLOOKUP($B277,'[1]1718  Exp_Rev Access'!$F$7:$GK$318,$CU$2,FALSE)),"",VLOOKUP($B277,'[1]1718  Exp_Rev Access'!$F$7:$GK$318,$CU$2,FALSE))</f>
        <v>4119133.54</v>
      </c>
      <c r="CV277" s="90">
        <f>IF(ISNA(VLOOKUP($B277,'[1]1718  Exp_Rev Access'!$F$7:$GK$318,$CV$2,FALSE)),"",VLOOKUP($B277,'[1]1718  Exp_Rev Access'!$F$7:$GK$318,$CV$2,FALSE))</f>
        <v>605310.82999999996</v>
      </c>
      <c r="CW277" s="90">
        <f>IF(ISNA(VLOOKUP($B277,'[1]1718  Exp_Rev Access'!$F$7:$GK$318,$CW$2,FALSE)),"",VLOOKUP($B277,'[1]1718  Exp_Rev Access'!$F$7:$GK$318,$CW$2,FALSE))</f>
        <v>0</v>
      </c>
      <c r="CX277" s="90">
        <f>IF(ISNA(VLOOKUP($B277,'[1]1718  Exp_Rev Access'!$F$7:$GK$318,$CX$2,FALSE)),"",VLOOKUP($B277,'[1]1718  Exp_Rev Access'!$F$7:$GK$318,$CX$2,FALSE))</f>
        <v>0</v>
      </c>
      <c r="CY277" s="90">
        <f>IF(ISNA(VLOOKUP($B277,'[1]1718  Exp_Rev Access'!$F$7:$GK$318,$CY$2,FALSE)),"",VLOOKUP($B277,'[1]1718  Exp_Rev Access'!$F$7:$GK$318,$CY$2,FALSE))</f>
        <v>10440.76</v>
      </c>
      <c r="CZ277" s="90">
        <f>IF(ISNA(VLOOKUP($B277,'[1]1718  Exp_Rev Access'!$F$7:$GK$318,$CZ$2,FALSE)),"",VLOOKUP($B277,'[1]1718  Exp_Rev Access'!$F$7:$GK$318,$CZ$2,FALSE))</f>
        <v>0</v>
      </c>
      <c r="DA277" s="90">
        <f>IF(ISNA(VLOOKUP($B277,'[1]1718  Exp_Rev Access'!$F$7:$GK$318,$DA$2,FALSE)),"",VLOOKUP($B277,'[1]1718  Exp_Rev Access'!$F$7:$GK$318,$DA$2,FALSE))</f>
        <v>0</v>
      </c>
      <c r="DB277" s="90">
        <f>IF(ISNA(VLOOKUP($B277,'[1]1718  Exp_Rev Access'!$F$7:$GK$318,$DB$2,FALSE)),"",VLOOKUP($B277,'[1]1718  Exp_Rev Access'!$F$7:$GK$318,$DB$2,FALSE))</f>
        <v>250046.58</v>
      </c>
      <c r="DC277" s="90">
        <f>IF(ISNA(VLOOKUP($B277,'[1]1718  Exp_Rev Access'!$F$7:$GK$318,$DC$2,FALSE)),"",VLOOKUP($B277,'[1]1718  Exp_Rev Access'!$F$7:$GK$318,$DC$2,FALSE))</f>
        <v>0</v>
      </c>
      <c r="DD277" s="90">
        <f>IF(ISNA(VLOOKUP($B277,'[1]1718  Exp_Rev Access'!$F$7:$GK$318,$DD$2,FALSE)),"",VLOOKUP($B277,'[1]1718  Exp_Rev Access'!$F$7:$GK$318,$DD$2,FALSE))</f>
        <v>0</v>
      </c>
      <c r="DE277" s="90">
        <f>IF(ISNA(VLOOKUP($B277,'[1]1718  Exp_Rev Access'!$F$7:$GK$318,$DE$2,FALSE)),"",VLOOKUP($B277,'[1]1718  Exp_Rev Access'!$F$7:$GK$318,$DE$2,FALSE))</f>
        <v>0</v>
      </c>
      <c r="DF277" s="90">
        <f>IF(ISNA(VLOOKUP($B277,'[1]1718  Exp_Rev Access'!$F$7:$GK$318,$DF$2,FALSE)),"",VLOOKUP($B277,'[1]1718  Exp_Rev Access'!$F$7:$GK$318,$DF$2,FALSE))</f>
        <v>0</v>
      </c>
      <c r="DG277" s="90">
        <f>IF(ISNA(VLOOKUP($B277,'[1]1718  Exp_Rev Access'!$F$7:$GK$318,$DG$2,FALSE)),"",VLOOKUP($B277,'[1]1718  Exp_Rev Access'!$F$7:$GK$318,$DG$2,FALSE))</f>
        <v>158710.59</v>
      </c>
      <c r="DH277" s="90">
        <f>IF(ISNA(VLOOKUP($B277,'[1]1718  Exp_Rev Access'!$F$7:$GK$318,$DH$2,FALSE)),"",VLOOKUP($B277,'[1]1718  Exp_Rev Access'!$F$7:$GK$318,$DH$2,FALSE))</f>
        <v>21443.85</v>
      </c>
      <c r="DI277" s="90">
        <f>IF(ISNA(VLOOKUP($B277,'[1]1718  Exp_Rev Access'!$F$7:$GK$318,$DI$2,FALSE)),"",VLOOKUP($B277,'[1]1718  Exp_Rev Access'!$F$7:$GK$318,$DI$2,FALSE))</f>
        <v>5111723.21</v>
      </c>
      <c r="DJ277" s="90">
        <f>IF(ISNA(VLOOKUP($B277,'[1]1718  Exp_Rev Access'!$F$7:$GK$318,$DJ$2,FALSE)),"",VLOOKUP($B277,'[1]1718  Exp_Rev Access'!$F$7:$GK$318,$DJ$2,FALSE))</f>
        <v>0</v>
      </c>
      <c r="DK277" s="90">
        <f>IF(ISNA(VLOOKUP($B277,'[1]1718  Exp_Rev Access'!$F$7:$GK$318,$DK$2,FALSE)),"",VLOOKUP($B277,'[1]1718  Exp_Rev Access'!$F$7:$GK$318,$DK$2,FALSE))</f>
        <v>572475.78</v>
      </c>
      <c r="DL277" s="90">
        <f>IF(ISNA(VLOOKUP($B277,'[1]1718  Exp_Rev Access'!$F$7:$GK$318,$DL$2,FALSE)),"",VLOOKUP($B277,'[1]1718  Exp_Rev Access'!$F$7:$GK$318,$DL$2,FALSE))</f>
        <v>0</v>
      </c>
      <c r="DM277" s="90">
        <f>IF(ISNA(VLOOKUP($B277,'[1]1718  Exp_Rev Access'!$F$7:$GK$318,$DM$2,FALSE)),"",VLOOKUP($B277,'[1]1718  Exp_Rev Access'!$F$7:$GK$318,$DM$2,FALSE))</f>
        <v>0</v>
      </c>
      <c r="DN277" s="90">
        <f>IF(ISNA(VLOOKUP($B277,'[1]1718  Exp_Rev Access'!$F$7:$GK$318,$DN$2,FALSE)),"",VLOOKUP($B277,'[1]1718  Exp_Rev Access'!$F$7:$GK$318,$DN$2,FALSE))</f>
        <v>0</v>
      </c>
      <c r="DO277" s="90">
        <f>IF(ISNA(VLOOKUP($B277,'[1]1718  Exp_Rev Access'!$F$7:$GK$318,$DO$2,FALSE)),"",VLOOKUP($B277,'[1]1718  Exp_Rev Access'!$F$7:$GK$318,$DO$2,FALSE))</f>
        <v>0</v>
      </c>
      <c r="DP277" s="90">
        <f>IF(ISNA(VLOOKUP($B277,'[1]1718  Exp_Rev Access'!$F$7:$GK$318,$DP$2,FALSE)),"",VLOOKUP($B277,'[1]1718  Exp_Rev Access'!$F$7:$GK$318,$DP$2,FALSE))</f>
        <v>0</v>
      </c>
      <c r="DQ277" s="90">
        <f>IF(ISNA(VLOOKUP($B277,'[1]1718  Exp_Rev Access'!$F$7:$GK$318,$DQ$2,FALSE)),"",VLOOKUP($B277,'[1]1718  Exp_Rev Access'!$F$7:$GK$318,$DQ$2,FALSE))</f>
        <v>0</v>
      </c>
      <c r="DR277" s="90">
        <f>IF(ISNA(VLOOKUP($B277,'[1]1718  Exp_Rev Access'!$F$7:$GK$318,$DR$2,FALSE)),"",VLOOKUP($B277,'[1]1718  Exp_Rev Access'!$F$7:$GK$318,$DR$2,FALSE))</f>
        <v>0</v>
      </c>
      <c r="DS277" s="90">
        <f>IF(ISNA(VLOOKUP($B277,'[1]1718  Exp_Rev Access'!$F$7:$GK$318,$DS$2,FALSE)),"",VLOOKUP($B277,'[1]1718  Exp_Rev Access'!$F$7:$GK$318,$DS$2,FALSE))</f>
        <v>0</v>
      </c>
      <c r="DT277" s="90">
        <f>IF(ISNA(VLOOKUP($B277,'[1]1718  Exp_Rev Access'!$F$7:$GK$318,$DT$2,FALSE)),"",VLOOKUP($B277,'[1]1718  Exp_Rev Access'!$F$7:$GK$318,$DT$2,FALSE))</f>
        <v>0</v>
      </c>
      <c r="DU277" s="90">
        <f>IF(ISNA(VLOOKUP($B277,'[1]1718  Exp_Rev Access'!$F$7:$GK$318,$DU$2,FALSE)),"",VLOOKUP($B277,'[1]1718  Exp_Rev Access'!$F$7:$GK$318,$DU$2,FALSE))</f>
        <v>0</v>
      </c>
      <c r="DV277" s="90">
        <f>IF(ISNA(VLOOKUP($B277,'[1]1718  Exp_Rev Access'!$F$7:$GK$318,$DV$2,FALSE)),"",VLOOKUP($B277,'[1]1718  Exp_Rev Access'!$F$7:$GK$318,$DV$2,FALSE))</f>
        <v>0</v>
      </c>
      <c r="DW277" s="90">
        <f>IF(ISNA(VLOOKUP($B277,'[1]1718  Exp_Rev Access'!$F$7:$GK$318,$DW$2,FALSE)),"",VLOOKUP($B277,'[1]1718  Exp_Rev Access'!$F$7:$GK$318,$DW$2,FALSE))</f>
        <v>0</v>
      </c>
      <c r="DX277" s="90">
        <f>IF(ISNA(VLOOKUP($B277,'[1]1718  Exp_Rev Access'!$F$7:$GK$318,$DX$2,FALSE)),"",VLOOKUP($B277,'[1]1718  Exp_Rev Access'!$F$7:$GK$318,$DX$2,FALSE))</f>
        <v>0</v>
      </c>
      <c r="DY277" s="90">
        <f>IF(ISNA(VLOOKUP($B277,'[1]1718  Exp_Rev Access'!$F$7:$GK$318,$DY$2,FALSE)),"",VLOOKUP($B277,'[1]1718  Exp_Rev Access'!$F$7:$GK$318,$DY$2,FALSE))</f>
        <v>0</v>
      </c>
      <c r="DZ277" s="90">
        <f>IF(ISNA(VLOOKUP($B277,'[1]1718  Exp_Rev Access'!$F$7:$GK$318,$DZ$2,FALSE)),"",VLOOKUP($B277,'[1]1718  Exp_Rev Access'!$F$7:$GK$318,$DZ$2,FALSE))</f>
        <v>0</v>
      </c>
      <c r="EA277" s="90">
        <f>IF(ISNA(VLOOKUP($B277,'[1]1718  Exp_Rev Access'!$F$7:$GK$318,$EA$2,FALSE)),"",VLOOKUP($B277,'[1]1718  Exp_Rev Access'!$F$7:$GK$318,$EA$2,FALSE))</f>
        <v>0</v>
      </c>
      <c r="EB277" s="90">
        <f>IF(ISNA(VLOOKUP($B277,'[1]1718  Exp_Rev Access'!$F$7:$GK$318,$EB$2,FALSE)),"",VLOOKUP($B277,'[1]1718  Exp_Rev Access'!$F$7:$GK$318,$EB$2,FALSE))</f>
        <v>0</v>
      </c>
      <c r="EC277" s="90">
        <f>IF(ISNA(VLOOKUP($B277,'[1]1718  Exp_Rev Access'!$F$7:$GK$318,$EC$2,FALSE)),"",VLOOKUP($B277,'[1]1718  Exp_Rev Access'!$F$7:$GK$318,$EC$2,FALSE))</f>
        <v>0</v>
      </c>
      <c r="ED277" s="90">
        <f>IF(ISNA(VLOOKUP($B277,'[1]1718  Exp_Rev Access'!$F$7:$GK$318,$ED$2,FALSE)),"",VLOOKUP($B277,'[1]1718  Exp_Rev Access'!$F$7:$GK$318,$ED$2,FALSE))</f>
        <v>0</v>
      </c>
      <c r="EE277" s="90">
        <f>IF(ISNA(VLOOKUP($B277,'[1]1718  Exp_Rev Access'!$F$7:$GK$318,$EE$2,FALSE)),"",VLOOKUP($B277,'[1]1718  Exp_Rev Access'!$F$7:$GK$318,$EE$2,FALSE))</f>
        <v>0</v>
      </c>
      <c r="EF277" s="90">
        <f>IF(ISNA(VLOOKUP($B277,'[1]1718  Exp_Rev Access'!$F$7:$GK$318,$EF$2,FALSE)),"",VLOOKUP($B277,'[1]1718  Exp_Rev Access'!$F$7:$GK$318,$EF$2,FALSE))</f>
        <v>0</v>
      </c>
      <c r="EG277" s="90">
        <f>IF(ISNA(VLOOKUP($B277,'[1]1718  Exp_Rev Access'!$F$7:$GK$318,$EG$2,FALSE)),"",VLOOKUP($B277,'[1]1718  Exp_Rev Access'!$F$7:$GK$318,$EG$2,FALSE))</f>
        <v>10833.77</v>
      </c>
      <c r="EH277" s="90">
        <f>IF(ISNA(VLOOKUP($B277,'[1]1718  Exp_Rev Access'!$F$7:$GK$318,$EH$2,FALSE)),"",VLOOKUP($B277,'[1]1718  Exp_Rev Access'!$F$7:$GK$318,$EH$2,FALSE))</f>
        <v>0</v>
      </c>
      <c r="EI277" s="90">
        <f>IF(ISNA(VLOOKUP($B277,'[1]1718  Exp_Rev Access'!$F$7:$GK$318,$EI$2,FALSE)),"",VLOOKUP($B277,'[1]1718  Exp_Rev Access'!$F$7:$GK$318,$EI$2,FALSE))</f>
        <v>0</v>
      </c>
      <c r="EJ277" s="90">
        <f>IF(ISNA(VLOOKUP($B277,'[1]1718  Exp_Rev Access'!$F$7:$GK$318,$EJ$2,FALSE)),"",VLOOKUP($B277,'[1]1718  Exp_Rev Access'!$F$7:$GK$318,$EJ$2,FALSE))</f>
        <v>0</v>
      </c>
      <c r="EK277" s="90">
        <f>IF(ISNA(VLOOKUP($B277,'[1]1718  Exp_Rev Access'!$F$7:$GK$318,$EK$2,FALSE)),"",VLOOKUP($B277,'[1]1718  Exp_Rev Access'!$F$7:$GK$318,$EK$2,FALSE))</f>
        <v>0</v>
      </c>
      <c r="EL277" s="90">
        <f>IF(ISNA(VLOOKUP($B277,'[1]1718  Exp_Rev Access'!$F$7:$GK$318,$EL$2,FALSE)),"",VLOOKUP($B277,'[1]1718  Exp_Rev Access'!$F$7:$GK$318,$EL$2,FALSE))</f>
        <v>0</v>
      </c>
      <c r="EM277" s="90">
        <f>IF(ISNA(VLOOKUP($B277,'[1]1718  Exp_Rev Access'!$F$7:$GK$318,$EM$2,FALSE)),"",VLOOKUP($B277,'[1]1718  Exp_Rev Access'!$F$7:$GK$318,$EM$2,FALSE))</f>
        <v>0</v>
      </c>
      <c r="EN277" s="90">
        <f>IF(ISNA(VLOOKUP($B277,'[1]1718  Exp_Rev Access'!$F$7:$GK$318,$EN$2,FALSE)),"",VLOOKUP($B277,'[1]1718  Exp_Rev Access'!$F$7:$GK$318,$EN$2,FALSE))</f>
        <v>220334.59</v>
      </c>
      <c r="EO277" s="90">
        <f>IF(ISNA(VLOOKUP($B277,'[1]1718  Exp_Rev Access'!$F$7:$GK$318,$EO$2,FALSE)),"",VLOOKUP($B277,'[1]1718  Exp_Rev Access'!$F$7:$GK$318,$EO$2,FALSE))</f>
        <v>0</v>
      </c>
      <c r="EP277" s="90">
        <f>IF(ISNA(VLOOKUP($B277,'[1]1718  Exp_Rev Access'!$F$7:$GK$318,$EP$2,FALSE)),"",VLOOKUP($B277,'[1]1718  Exp_Rev Access'!$F$7:$GK$318,$EP$2,FALSE))</f>
        <v>0</v>
      </c>
      <c r="EQ277" s="90">
        <f>IF(ISNA(VLOOKUP($B277,'[1]1718  Exp_Rev Access'!$F$7:$GK$318,$EQ$2,FALSE)),"",VLOOKUP($B277,'[1]1718  Exp_Rev Access'!$F$7:$GK$318,$EQ$2,FALSE))</f>
        <v>0</v>
      </c>
      <c r="ER277" s="90">
        <f>IF(ISNA(VLOOKUP($B277,'[1]1718  Exp_Rev Access'!$F$7:$GK$318,$ER$2,FALSE)),"",VLOOKUP($B277,'[1]1718  Exp_Rev Access'!$F$7:$GK$318,$ER$2,FALSE))</f>
        <v>0</v>
      </c>
      <c r="ES277" s="90">
        <f>IF(ISNA(VLOOKUP($B277,'[1]1718  Exp_Rev Access'!$F$7:$GK$318,$ES$2,FALSE)),"",VLOOKUP($B277,'[1]1718  Exp_Rev Access'!$F$7:$GK$318,$ES$2,FALSE))</f>
        <v>0</v>
      </c>
      <c r="ET277" s="90">
        <f>IF(ISNA(VLOOKUP($B277,'[1]1718  Exp_Rev Access'!$F$7:$GK$318,$ET$2,FALSE)),"",VLOOKUP($B277,'[1]1718  Exp_Rev Access'!$F$7:$GK$318,$ET$2,FALSE))</f>
        <v>0</v>
      </c>
      <c r="EU277" s="90">
        <f>IF(ISNA(VLOOKUP($B277,'[1]1718  Exp_Rev Access'!$F$7:$GK$318,$EU$2,FALSE)),"",VLOOKUP($B277,'[1]1718  Exp_Rev Access'!$F$7:$GK$318,$EU$2,FALSE))</f>
        <v>0</v>
      </c>
      <c r="EV277" s="90">
        <f>IF(ISNA(VLOOKUP($B277,'[1]1718  Exp_Rev Access'!$F$7:$GK$318,$EV$2,FALSE)),"",VLOOKUP($B277,'[1]1718  Exp_Rev Access'!$F$7:$GK$318,$EV$2,FALSE))</f>
        <v>39691.800000000003</v>
      </c>
      <c r="EW277" s="90">
        <f>IF(ISNA(VLOOKUP($B277,'[1]1718  Exp_Rev Access'!$F$7:$GK$318,$EW$2,FALSE)),"",VLOOKUP($B277,'[1]1718  Exp_Rev Access'!$F$7:$GK$318,$EW$2,FALSE))</f>
        <v>0</v>
      </c>
      <c r="EX277" s="90">
        <f>IF(ISNA(VLOOKUP($B277,'[1]1718  Exp_Rev Access'!$F$7:$GK$318,$EX$2,FALSE)),"",VLOOKUP($B277,'[1]1718  Exp_Rev Access'!$F$7:$GK$318,$EX$2,FALSE))</f>
        <v>0</v>
      </c>
      <c r="EY277" s="90">
        <f>IF(ISNA(VLOOKUP($B277,'[1]1718  Exp_Rev Access'!$F$7:$GK$318,$EY$2,FALSE)),"",VLOOKUP($B277,'[1]1718  Exp_Rev Access'!$F$7:$GK$318,$EY$2,FALSE))</f>
        <v>0</v>
      </c>
      <c r="EZ277" s="90">
        <f>IF(ISNA(VLOOKUP($B277,'[1]1718  Exp_Rev Access'!$F$7:$GK$318,$EZ$2,FALSE)),"",VLOOKUP($B277,'[1]1718  Exp_Rev Access'!$F$7:$GK$318,$EZ$2,FALSE))</f>
        <v>0</v>
      </c>
      <c r="FA277" s="90">
        <f>IF(ISNA(VLOOKUP($B277,'[1]1718  Exp_Rev Access'!$F$7:$GK$318,$FA$2,FALSE)),"",VLOOKUP($B277,'[1]1718  Exp_Rev Access'!$F$7:$GK$318,$FA$2,FALSE))</f>
        <v>0</v>
      </c>
      <c r="FB277" s="90">
        <f>IF(ISNA(VLOOKUP($B277,'[1]1718  Exp_Rev Access'!$F$7:$GK$318,$FB$2,FALSE)),"",VLOOKUP($B277,'[1]1718  Exp_Rev Access'!$F$7:$GK$318,$FB$2,FALSE))</f>
        <v>0</v>
      </c>
      <c r="FC277" s="90">
        <f>IF(ISNA(VLOOKUP($B277,'[1]1718  Exp_Rev Access'!$F$7:$GK$318,$FC$2,FALSE)),"",VLOOKUP($B277,'[1]1718  Exp_Rev Access'!$F$7:$GK$318,$FC$2,FALSE))</f>
        <v>0</v>
      </c>
      <c r="FD277" s="90">
        <f>IF(ISNA(VLOOKUP($B277,'[1]1718  Exp_Rev Access'!$F$7:$GK$318,$FD$2,FALSE)),"",VLOOKUP($B277,'[1]1718  Exp_Rev Access'!$F$7:$GK$318,$FD$2,FALSE))</f>
        <v>0</v>
      </c>
      <c r="FE277" s="90">
        <f>IF(ISNA(VLOOKUP($B277,'[1]1718  Exp_Rev Access'!$F$7:$GK$318,$FE$2,FALSE)),"",VLOOKUP($B277,'[1]1718  Exp_Rev Access'!$F$7:$GK$318,$FE$2,FALSE))</f>
        <v>0</v>
      </c>
      <c r="FF277" s="90">
        <f>IF(ISNA(VLOOKUP($B277,'[1]1718  Exp_Rev Access'!$F$7:$GK$318,$FF$2,FALSE)),"",VLOOKUP($B277,'[1]1718  Exp_Rev Access'!$F$7:$GK$318,$FF$2,FALSE))</f>
        <v>0</v>
      </c>
      <c r="FG277" s="90">
        <f>IF(ISNA(VLOOKUP($B277,'[1]1718  Exp_Rev Access'!$F$7:$GK$318,$FG$2,FALSE)),"",VLOOKUP($B277,'[1]1718  Exp_Rev Access'!$F$7:$GK$318,$FG$2,FALSE))</f>
        <v>994540.29</v>
      </c>
      <c r="FH277" s="90">
        <f>IF(ISNA(VLOOKUP($B277,'[1]1718  Exp_Rev Access'!$F$7:$GK$318,$FH$2,FALSE)),"",VLOOKUP($B277,'[1]1718  Exp_Rev Access'!$F$7:$GK$318,$FH$2,FALSE))</f>
        <v>0</v>
      </c>
      <c r="FI277" s="90">
        <f>IF(ISNA(VLOOKUP($B277,'[1]1718  Exp_Rev Access'!$F$7:$GK$318,$FI$2,FALSE)),"",VLOOKUP($B277,'[1]1718  Exp_Rev Access'!$F$7:$GK$318,$FI$2,FALSE))</f>
        <v>0</v>
      </c>
      <c r="FJ277" s="90">
        <f>IF(ISNA(VLOOKUP($B277,'[1]1718  Exp_Rev Access'!$F$7:$GK$318,$FJ$2,FALSE)),"",VLOOKUP($B277,'[1]1718  Exp_Rev Access'!$F$7:$GK$318,$FJ$2,FALSE))</f>
        <v>0</v>
      </c>
      <c r="FK277" s="90">
        <f>IF(ISNA(VLOOKUP($B277,'[1]1718  Exp_Rev Access'!$F$7:$GK$318,$FK$2,FALSE)),"",VLOOKUP($B277,'[1]1718  Exp_Rev Access'!$F$7:$GK$318,$FK$2,FALSE))</f>
        <v>0</v>
      </c>
      <c r="FL277" s="90">
        <f>IF(ISNA(VLOOKUP($B277,'[1]1718  Exp_Rev Access'!$F$7:$GK$318,$FL$2,FALSE)),"",VLOOKUP($B277,'[1]1718  Exp_Rev Access'!$F$7:$GK$318,$FL$2,FALSE))</f>
        <v>0</v>
      </c>
      <c r="FM277" s="90">
        <f>IF(ISNA(VLOOKUP($B277,'[1]1718  Exp_Rev Access'!$F$7:$GK$318,$FM$2,FALSE)),"",VLOOKUP($B277,'[1]1718  Exp_Rev Access'!$F$7:$GK$318,$FM$2,FALSE))</f>
        <v>0</v>
      </c>
      <c r="FN277" s="90">
        <f>IF(ISNA(VLOOKUP($B277,'[1]1718  Exp_Rev Access'!$F$7:$GK$318,$FN$2,FALSE)),"",VLOOKUP($B277,'[1]1718  Exp_Rev Access'!$F$7:$GK$318,$FN$2,FALSE))</f>
        <v>0</v>
      </c>
      <c r="FO277" s="90">
        <f>IF(ISNA(VLOOKUP($B277,'[1]1718  Exp_Rev Access'!$F$7:$GK$318,$FO$2,FALSE)),"",VLOOKUP($B277,'[1]1718  Exp_Rev Access'!$F$7:$GK$318,$FO$2,FALSE))</f>
        <v>0</v>
      </c>
      <c r="FP277" s="90">
        <f>IF(ISNA(VLOOKUP($B277,'[1]1718  Exp_Rev Access'!$F$7:$GK$318,$FP$2,FALSE)),"",VLOOKUP($B277,'[1]1718  Exp_Rev Access'!$F$7:$GK$318,$FP$2,FALSE))</f>
        <v>0</v>
      </c>
      <c r="FQ277" s="90">
        <f>IF(ISNA(VLOOKUP($B277,'[1]1718  Exp_Rev Access'!$F$7:$GK$318,$FQ$2,FALSE)),"",VLOOKUP($B277,'[1]1718  Exp_Rev Access'!$F$7:$GK$318,$FQ$2,FALSE))</f>
        <v>0</v>
      </c>
      <c r="FR277" s="90">
        <f>IF(ISNA(VLOOKUP($B277,'[1]1718  Exp_Rev Access'!$F$7:$GK$318,$FR$2,FALSE)),"",VLOOKUP($B277,'[1]1718  Exp_Rev Access'!$F$7:$GK$318,$FR$2,FALSE))</f>
        <v>547450.67000000004</v>
      </c>
      <c r="FS277" s="56">
        <f t="shared" si="759"/>
        <v>15703467.459999999</v>
      </c>
      <c r="FT277" s="92">
        <f t="shared" si="760"/>
        <v>8.8028043511617221E-2</v>
      </c>
      <c r="FU277" s="94">
        <f t="shared" si="761"/>
        <v>1191.1085148487819</v>
      </c>
      <c r="FV277" s="95">
        <f>IF(ISNA(VLOOKUP($B277,'[1]1718  Exp_Rev Access'!$F$7:$GK$318,$FV$2,FALSE)),"",VLOOKUP($B277,'[1]1718  Exp_Rev Access'!$F$7:$GK$318,$FV$2,FALSE))</f>
        <v>0</v>
      </c>
      <c r="FW277" s="95">
        <f>IF(ISNA(VLOOKUP($B277,'[1]1718  Exp_Rev Access'!$F$7:$GK$318,$FW$2,FALSE)),"",VLOOKUP($B277,'[1]1718  Exp_Rev Access'!$F$7:$GK$318,$FW$2,FALSE))</f>
        <v>161691.71</v>
      </c>
      <c r="FX277" s="95">
        <f>IF(ISNA(VLOOKUP($B277,'[1]1718  Exp_Rev Access'!$F$7:$GK$318,$FX$2,FALSE)),"",VLOOKUP($B277,'[1]1718  Exp_Rev Access'!$F$7:$GK$318,$FX$2,FALSE))</f>
        <v>0</v>
      </c>
      <c r="FY277" s="95">
        <f>IF(ISNA(VLOOKUP($B277,'[1]1718  Exp_Rev Access'!$F$7:$GK$318,$FY$2,FALSE)),"",VLOOKUP($B277,'[1]1718  Exp_Rev Access'!$F$7:$GK$318,$FY$2,FALSE))</f>
        <v>0</v>
      </c>
      <c r="FZ277" s="95">
        <f>IF(ISNA(VLOOKUP($B277,'[1]1718  Exp_Rev Access'!$F$7:$GK$318,$FZ$2,FALSE)),"",VLOOKUP($B277,'[1]1718  Exp_Rev Access'!$F$7:$GK$318,$FZ$2,FALSE))</f>
        <v>0</v>
      </c>
      <c r="GA277" s="95">
        <f>IF(ISNA(VLOOKUP($B277,'[1]1718  Exp_Rev Access'!$F$7:$GK$318,$GA$2,FALSE)),"",VLOOKUP($B277,'[1]1718  Exp_Rev Access'!$F$7:$GK$318,$GA$2,FALSE))</f>
        <v>0</v>
      </c>
      <c r="GB277" s="95">
        <f>IF(ISNA(VLOOKUP($B277,'[1]1718  Exp_Rev Access'!$F$7:$GK$318,$GB$2,FALSE)),"",VLOOKUP($B277,'[1]1718  Exp_Rev Access'!$F$7:$GK$318,$GB$2,FALSE))</f>
        <v>11288.56</v>
      </c>
      <c r="GC277" s="95">
        <f>IF(ISNA(VLOOKUP($B277,'[1]1718  Exp_Rev Access'!$F$7:$GK$318,$GC$2,FALSE)),"",VLOOKUP($B277,'[1]1718  Exp_Rev Access'!$F$7:$GK$318,$GC$2,FALSE))</f>
        <v>0</v>
      </c>
      <c r="GD277" s="95">
        <f>IF(ISNA(VLOOKUP($B277,'[1]1718  Exp_Rev Access'!$F$7:$GK$318,$GD$2,FALSE)),"",VLOOKUP($B277,'[1]1718  Exp_Rev Access'!$F$7:$GK$318,$GD$2,FALSE))</f>
        <v>0</v>
      </c>
      <c r="GE277" s="95">
        <f>IF(ISNA(VLOOKUP($B277,'[1]1718  Exp_Rev Access'!$F$7:$GK$318,$GE$2,FALSE)),"",VLOOKUP($B277,'[1]1718  Exp_Rev Access'!$F$7:$GK$318,$GE$2,FALSE))</f>
        <v>0</v>
      </c>
      <c r="GF277" s="95">
        <f>IF(ISNA(VLOOKUP($B277,'[1]1718  Exp_Rev Access'!$F$7:$GK$318,$GF$2,FALSE)),"",VLOOKUP($B277,'[1]1718  Exp_Rev Access'!$F$7:$GK$318,$GF$2,FALSE))</f>
        <v>0</v>
      </c>
      <c r="GG277" s="95">
        <f>IF(ISNA(VLOOKUP($B277,'[1]1718  Exp_Rev Access'!$F$7:$GK$318,$GG$2,FALSE)),"",VLOOKUP($B277,'[1]1718  Exp_Rev Access'!$F$7:$GK$318,$GG$2,FALSE))</f>
        <v>0</v>
      </c>
      <c r="GH277" s="95">
        <f>IF(ISNA(VLOOKUP($B277,'[1]1718  Exp_Rev Access'!$F$7:$GK$318,$GH$2,FALSE)),"",VLOOKUP($B277,'[1]1718  Exp_Rev Access'!$F$7:$GK$318,$GH$2,FALSE))</f>
        <v>0</v>
      </c>
      <c r="GI277" s="95">
        <f>IF(ISNA(VLOOKUP($B277,'[1]1718  Exp_Rev Access'!$F$7:$GK$318,$GI$2,FALSE)),"",VLOOKUP($B277,'[1]1718  Exp_Rev Access'!$F$7:$GK$318,$GI$2,FALSE))</f>
        <v>0</v>
      </c>
      <c r="GJ277" s="95">
        <f>IF(ISNA(VLOOKUP($B277,'[1]1718  Exp_Rev Access'!$F$7:$GK$318,$GJ$2,FALSE)),"",VLOOKUP($B277,'[1]1718  Exp_Rev Access'!$F$7:$GK$318,$GJ$2,FALSE))</f>
        <v>0</v>
      </c>
      <c r="GK277" s="95">
        <f>IF(ISNA(VLOOKUP($B277,'[1]1718  Exp_Rev Access'!$F$7:$GK$318,$GK$2,FALSE)),"",VLOOKUP($B277,'[1]1718  Exp_Rev Access'!$F$7:$GK$318,$GK$2,FALSE))</f>
        <v>3487.63</v>
      </c>
      <c r="GL277" s="95">
        <f>IF(ISNA(VLOOKUP($B277,'[1]1718  Exp_Rev Access'!$F$7:$GK$318,$GL$2,FALSE)),"",VLOOKUP($B277,'[1]1718  Exp_Rev Access'!$F$7:$GK$318,$GL$2,FALSE))</f>
        <v>0</v>
      </c>
      <c r="GM277" s="95">
        <f>IF(ISNA(VLOOKUP($B277,'[1]1718  Exp_Rev Access'!$F$7:$GK$318,$GM$2,FALSE)),"",VLOOKUP($B277,'[1]1718  Exp_Rev Access'!$F$7:$GK$318,$GM$2,FALSE))</f>
        <v>0</v>
      </c>
      <c r="GN277" s="95">
        <f>IF(ISNA(VLOOKUP($B277,'[1]1718  Exp_Rev Access'!$F$7:$GK$318,$GN$2,FALSE)),"",VLOOKUP($B277,'[1]1718  Exp_Rev Access'!$F$7:$GK$318,$GN$2,FALSE))</f>
        <v>0</v>
      </c>
      <c r="GO277" s="95">
        <f>IF(ISNA(VLOOKUP($B277,'[1]1718  Exp_Rev Access'!$F$7:$GK$318,$GO$2,FALSE)),"",VLOOKUP($B277,'[1]1718  Exp_Rev Access'!$F$7:$GK$318,$GO$2,FALSE))</f>
        <v>0</v>
      </c>
      <c r="GP277" s="95">
        <f>IF(ISNA(VLOOKUP($B277,'[1]1718  Exp_Rev Access'!$F$7:$GK$318,$GP$2,FALSE)),"",VLOOKUP($B277,'[1]1718  Exp_Rev Access'!$F$7:$GK$318,$GP$2,FALSE))</f>
        <v>0</v>
      </c>
      <c r="GQ277" s="95">
        <f>IF(ISNA(VLOOKUP($B277,'[1]1718  Exp_Rev Access'!$F$7:$GK$318,$GQ$2,FALSE)),"",VLOOKUP($B277,'[1]1718  Exp_Rev Access'!$F$7:$GK$318,$GQ$2,FALSE))</f>
        <v>94732.45</v>
      </c>
      <c r="GR277" s="95">
        <f>IF(ISNA(VLOOKUP($B277,'[1]1718  Exp_Rev Access'!$F$7:$GK$318,$GR$2,FALSE)),"",VLOOKUP($B277,'[1]1718  Exp_Rev Access'!$F$7:$GK$318,$GR$2,FALSE))</f>
        <v>0</v>
      </c>
      <c r="GS277" s="95">
        <f>IF(ISNA(VLOOKUP($B277,'[1]1718  Exp_Rev Access'!$F$7:$GK$318,$GS$2,FALSE)),"",VLOOKUP($B277,'[1]1718  Exp_Rev Access'!$F$7:$GK$318,$GS$2,FALSE))</f>
        <v>0</v>
      </c>
      <c r="GT277" s="95">
        <f>IF(ISNA(VLOOKUP($B277,'[1]1718  Exp_Rev Access'!$F$7:$GK$318,$GT$2,FALSE)),"",VLOOKUP($B277,'[1]1718  Exp_Rev Access'!$F$7:$GK$318,$GT$2,FALSE))</f>
        <v>0</v>
      </c>
      <c r="GU277" s="56">
        <f t="shared" si="762"/>
        <v>271200.34999999998</v>
      </c>
      <c r="GV277" s="92">
        <f t="shared" si="763"/>
        <v>1.5202525347332314E-3</v>
      </c>
      <c r="GW277" s="96">
        <f t="shared" si="764"/>
        <v>20.570555320841848</v>
      </c>
    </row>
    <row r="278" spans="1:222" x14ac:dyDescent="0.3">
      <c r="A278" s="108"/>
      <c r="B278" s="88" t="s">
        <v>584</v>
      </c>
      <c r="C278" s="89" t="s">
        <v>585</v>
      </c>
      <c r="D278" s="75">
        <f>IF(ISNA(VLOOKUP($B278,'[1]1718 enrollment_Rev_Exp by size'!$A$7:H611,3,FALSE)),"",VLOOKUP($B278,'[1]1718 enrollment_Rev_Exp by size'!$A$7:$G$350,3,FALSE))</f>
        <v>9209.3000000000011</v>
      </c>
      <c r="E278" s="76">
        <f>IF(ISNA(VLOOKUP($B278,'[1]1718 enrollment_Rev_Exp by size'!$A$7:I612,5,FALSE)),"",VLOOKUP($B278,'[1]1718 enrollment_Rev_Exp by size'!$A$7:$G$350,5,FALSE))</f>
        <v>112893628.02</v>
      </c>
      <c r="F278" s="70">
        <f t="shared" si="744"/>
        <v>112893628.01999998</v>
      </c>
      <c r="G278" s="70">
        <f t="shared" si="745"/>
        <v>0</v>
      </c>
      <c r="H278" s="90">
        <f>IF(ISNA(VLOOKUP($B278,'[1]1718  Exp_Rev Access'!$F$7:$GK$318,3,FALSE)),"",VLOOKUP($B278,'[1]1718  Exp_Rev Access'!$F$7:$GK$318,3,FALSE))</f>
        <v>24520260.390000001</v>
      </c>
      <c r="I278" s="90">
        <f>IF(ISNA(VLOOKUP($B278,'[1]1718  Exp_Rev Access'!$F$7:$GK$318,4,FALSE)),"",VLOOKUP($B278,'[1]1718  Exp_Rev Access'!$F$7:$GK$318,4,FALSE))</f>
        <v>0</v>
      </c>
      <c r="J278" s="90">
        <f>IF(ISNA(VLOOKUP($B278,'[1]1718  Exp_Rev Access'!$F$7:$GK$318,5,FALSE)),"",VLOOKUP($B278,'[1]1718  Exp_Rev Access'!$F$7:$GK$318,5,FALSE))</f>
        <v>0</v>
      </c>
      <c r="K278" s="90">
        <f>IF(ISNA(VLOOKUP($B278,'[1]1718  Exp_Rev Access'!$F$7:$GK$318,6,FALSE)),"-",VLOOKUP($B278,'[1]1718  Exp_Rev Access'!$F$7:$GK$318,6,FALSE))</f>
        <v>13459.1</v>
      </c>
      <c r="L278" s="90">
        <f>IF(ISNA(VLOOKUP($B278,'[1]1718  Exp_Rev Access'!$F$7:$GK$318,7,FALSE)),"",VLOOKUP($B278,'[1]1718  Exp_Rev Access'!$F$7:$GK$318,7,FALSE))</f>
        <v>0</v>
      </c>
      <c r="M278" s="90">
        <f>IF(ISNA(VLOOKUP($B278,'[1]1718  Exp_Rev Access'!$F$7:$GK$318,8,FALSE)),"",VLOOKUP($B278,'[1]1718  Exp_Rev Access'!$F$7:$GK$318,8,FALSE))</f>
        <v>0</v>
      </c>
      <c r="N278" s="56">
        <f t="shared" si="746"/>
        <v>24533719.490000002</v>
      </c>
      <c r="O278" s="91">
        <f t="shared" si="747"/>
        <v>0.21731713224464413</v>
      </c>
      <c r="P278" s="56">
        <f t="shared" si="748"/>
        <v>2664.0156678574917</v>
      </c>
      <c r="Q278" s="90">
        <f>IF(ISNA(VLOOKUP($B278,'[1]1718  Exp_Rev Access'!$F$7:$GK$318,10,FALSE)),"",VLOOKUP($B278,'[1]1718  Exp_Rev Access'!$F$7:$GK$318,10,FALSE))</f>
        <v>346967.09</v>
      </c>
      <c r="R278" s="90">
        <f>IF(ISNA(VLOOKUP($B278,'[1]1718  Exp_Rev Access'!$F$7:$GK$318,11,FALSE)),"",VLOOKUP($B278,'[1]1718  Exp_Rev Access'!$F$7:$GK$318,11,FALSE))</f>
        <v>0</v>
      </c>
      <c r="S278" s="90">
        <f>IF(ISNA(VLOOKUP($B278,'[1]1718  Exp_Rev Access'!$F$7:$GK$318,12,FALSE)),"",VLOOKUP($B278,'[1]1718  Exp_Rev Access'!$F$7:$GK$318,12,FALSE))</f>
        <v>0</v>
      </c>
      <c r="T278" s="90">
        <f>IF(ISNA(VLOOKUP($B278,'[1]1718  Exp_Rev Access'!$F$7:$GK$318,13,FALSE)),"",VLOOKUP($B278,'[1]1718  Exp_Rev Access'!$F$7:$GK$318,13,FALSE))</f>
        <v>0</v>
      </c>
      <c r="U278" s="90">
        <f>IF(ISNA(VLOOKUP($B278,'[1]1718  Exp_Rev Access'!$F$7:$GK$318,14,FALSE)),"",VLOOKUP($B278,'[1]1718  Exp_Rev Access'!$F$7:$GK$318,14,FALSE))</f>
        <v>73554</v>
      </c>
      <c r="V278" s="90">
        <f>IF(ISNA(VLOOKUP($B278,'[1]1718  Exp_Rev Access'!$F$7:$GK$318,15,FALSE)),"",VLOOKUP($B278,'[1]1718  Exp_Rev Access'!$F$7:$GK$318,15,FALSE))</f>
        <v>15625</v>
      </c>
      <c r="W278" s="90">
        <f>IF(ISNA(VLOOKUP($B278,'[1]1718  Exp_Rev Access'!$F$7:$GK$318,16,FALSE)),"",VLOOKUP($B278,'[1]1718  Exp_Rev Access'!$F$7:$GK$318,16,FALSE))</f>
        <v>0</v>
      </c>
      <c r="X278" s="90">
        <f>IF(ISNA(VLOOKUP($B278,'[1]1718  Exp_Rev Access'!$F$7:$GK$318,17,FALSE)),"",VLOOKUP($B278,'[1]1718  Exp_Rev Access'!$F$7:$GK$318,17,FALSE))</f>
        <v>0</v>
      </c>
      <c r="Y278" s="90">
        <f>IF(ISNA(VLOOKUP($B278,'[1]1718  Exp_Rev Access'!$F$7:$GK$318,18,FALSE)),"",VLOOKUP($B278,'[1]1718  Exp_Rev Access'!$F$7:$GK$318,18,FALSE))</f>
        <v>334217.96000000002</v>
      </c>
      <c r="Z278" s="90">
        <f>IF(ISNA(VLOOKUP($B278,'[1]1718  Exp_Rev Access'!$F$7:$GK$318,19,FALSE)),"",VLOOKUP($B278,'[1]1718  Exp_Rev Access'!$F$7:$GK$318,19,FALSE))</f>
        <v>0</v>
      </c>
      <c r="AA278" s="90">
        <f>IF(ISNA(VLOOKUP($B278,'[1]1718  Exp_Rev Access'!$F$7:$GK$318,20,FALSE)),"",VLOOKUP($B278,'[1]1718  Exp_Rev Access'!$F$7:$GK$318,20,FALSE))</f>
        <v>0</v>
      </c>
      <c r="AB278" s="90">
        <f>IF(ISNA(VLOOKUP($B278,'[1]1718  Exp_Rev Access'!$F$7:$GK$318,21,FALSE)),"",VLOOKUP($B278,'[1]1718  Exp_Rev Access'!$F$7:$GK$318,21,FALSE))</f>
        <v>0</v>
      </c>
      <c r="AC278" s="90">
        <f>IF(ISNA(VLOOKUP($B278,'[1]1718  Exp_Rev Access'!$F$7:$GK$318,22,FALSE)),"",VLOOKUP($B278,'[1]1718  Exp_Rev Access'!$F$7:$GK$318,22,FALSE))</f>
        <v>137180.6</v>
      </c>
      <c r="AD278" s="90">
        <f>IF(ISNA(VLOOKUP($B278,'[1]1718  Exp_Rev Access'!$F$7:$GK$318,23,FALSE)),"",VLOOKUP($B278,'[1]1718  Exp_Rev Access'!$F$7:$GK$318,23,FALSE))</f>
        <v>1250518.3700000001</v>
      </c>
      <c r="AE278" s="90">
        <f>IF(ISNA(VLOOKUP($B278,'[1]1718  Exp_Rev Access'!$F$7:$GK$318,24,FALSE)),"",VLOOKUP($B278,'[1]1718  Exp_Rev Access'!$F$7:$GK$318,24,FALSE))</f>
        <v>177445.06</v>
      </c>
      <c r="AF278" s="90">
        <f>IF(ISNA(VLOOKUP($B278,'[1]1718  Exp_Rev Access'!$F$7:$GK$318,25,FALSE)),"",VLOOKUP($B278,'[1]1718  Exp_Rev Access'!$F$7:$GK$318,25,FALSE))</f>
        <v>0</v>
      </c>
      <c r="AG278" s="90">
        <f>IF(ISNA(VLOOKUP($B278,'[1]1718  Exp_Rev Access'!$F$7:$GK$318,26,FALSE)),"",VLOOKUP($B278,'[1]1718  Exp_Rev Access'!$F$7:$GK$318,26,FALSE))</f>
        <v>345340.59</v>
      </c>
      <c r="AH278" s="90">
        <f>IF(ISNA(VLOOKUP($B278,'[1]1718  Exp_Rev Access'!$F$7:$GK$318,27,FALSE)),"",VLOOKUP($B278,'[1]1718  Exp_Rev Access'!$F$7:$GK$318,27,FALSE))</f>
        <v>11472.54</v>
      </c>
      <c r="AI278" s="90">
        <f>IF(ISNA(VLOOKUP($B278,'[1]1718  Exp_Rev Access'!$F$7:$GK$318,28,FALSE)),"",VLOOKUP($B278,'[1]1718  Exp_Rev Access'!$F$7:$GK$318,28,FALSE))</f>
        <v>324613.75</v>
      </c>
      <c r="AJ278" s="90">
        <f>IF(ISNA(VLOOKUP($B278,'[1]1718  Exp_Rev Access'!$F$7:$GK$318,29,FALSE)),"",VLOOKUP($B278,'[1]1718  Exp_Rev Access'!$F$7:$GK$318,29,FALSE))</f>
        <v>111580.63</v>
      </c>
      <c r="AK278" s="90">
        <f>IF(ISNA(VLOOKUP($B278,'[1]1718  Exp_Rev Access'!$F$7:$GK$318,30,FALSE)),"",VLOOKUP($B278,'[1]1718  Exp_Rev Access'!$F$7:$GK$318,30,FALSE))</f>
        <v>291989.8</v>
      </c>
      <c r="AL278" s="90">
        <f>IF(ISNA(VLOOKUP($B278,'[1]1718  Exp_Rev Access'!$F$7:$GK$318,31,FALSE)),"",VLOOKUP($B278,'[1]1718  Exp_Rev Access'!$F$7:$GK$318,31,FALSE))</f>
        <v>92630.82</v>
      </c>
      <c r="AM278" s="56">
        <f t="shared" si="749"/>
        <v>3513136.2099999995</v>
      </c>
      <c r="AN278" s="92">
        <f t="shared" si="750"/>
        <v>3.1118994682123421E-2</v>
      </c>
      <c r="AO278" s="71">
        <f t="shared" si="751"/>
        <v>381.47700802449685</v>
      </c>
      <c r="AP278" s="90">
        <f>IF(ISNA(VLOOKUP($B278,'[1]1718  Exp_Rev Access'!$F$7:$GK$318,33,FALSE)),"",VLOOKUP($B278,'[1]1718  Exp_Rev Access'!$F$7:$GK$318,33,FALSE))</f>
        <v>61892720.509999998</v>
      </c>
      <c r="AQ278" s="90">
        <f>IF(ISNA(VLOOKUP($B278,'[1]1718  Exp_Rev Access'!$F$7:$GK$318,34,FALSE)),"",VLOOKUP($B278,'[1]1718  Exp_Rev Access'!$F$7:$GK$318,34,FALSE))</f>
        <v>1762353.83</v>
      </c>
      <c r="AR278" s="90">
        <f>IF(ISNA(VLOOKUP($B278,'[1]1718  Exp_Rev Access'!$F$7:$GK$318,35,FALSE)),"",VLOOKUP($B278,'[1]1718  Exp_Rev Access'!$F$7:$GK$318,35,FALSE))</f>
        <v>0</v>
      </c>
      <c r="AS278" s="90">
        <f>IF(ISNA(VLOOKUP($B278,'[1]1718  Exp_Rev Access'!$F$7:$GK$318,36,FALSE)),"",VLOOKUP($B278,'[1]1718  Exp_Rev Access'!$F$7:$GK$318,36,FALSE))</f>
        <v>0</v>
      </c>
      <c r="AT278" s="90">
        <f>IF(ISNA(VLOOKUP($B278,'[1]1718  Exp_Rev Access'!$F$7:$GK$318,37,FALSE)),"",VLOOKUP($B278,'[1]1718  Exp_Rev Access'!$F$7:$GK$318,37,FALSE))</f>
        <v>0</v>
      </c>
      <c r="AU278" s="56">
        <f t="shared" si="752"/>
        <v>63655074.339999996</v>
      </c>
      <c r="AV278" s="93">
        <f t="shared" si="753"/>
        <v>0.56385001931838874</v>
      </c>
      <c r="AW278" s="56">
        <f t="shared" si="754"/>
        <v>6912.0426460208691</v>
      </c>
      <c r="AX278" s="90">
        <f>IF(ISNA(VLOOKUP($B278,'[1]1718  Exp_Rev Access'!$F$7:$GK$318,39,FALSE)),"",VLOOKUP($B278,'[1]1718  Exp_Rev Access'!$F$7:$GK$318,39,FALSE))</f>
        <v>0</v>
      </c>
      <c r="AY278" s="90">
        <f>IF(ISNA(VLOOKUP($B278,'[1]1718  Exp_Rev Access'!$F$7:$GK$318,40,FALSE)),"",VLOOKUP($B278,'[1]1718  Exp_Rev Access'!$F$7:$GK$318,40,FALSE))</f>
        <v>8655946.1500000004</v>
      </c>
      <c r="AZ278" s="90">
        <f>IF(ISNA(VLOOKUP($B278,'[1]1718  Exp_Rev Access'!$F$7:$GK$318,41,FALSE)),"",VLOOKUP($B278,'[1]1718  Exp_Rev Access'!$F$7:$GK$318,41,FALSE))</f>
        <v>402044.62</v>
      </c>
      <c r="BA278" s="90">
        <f>IF(ISNA(VLOOKUP($B278,'[1]1718  Exp_Rev Access'!$F$7:$GK$318,42,FALSE)),"",VLOOKUP($B278,'[1]1718  Exp_Rev Access'!$F$7:$GK$318,42,FALSE))</f>
        <v>0</v>
      </c>
      <c r="BB278" s="90">
        <f>IF(ISNA(VLOOKUP($B278,'[1]1718  Exp_Rev Access'!$F$7:$GK$318,43,FALSE)),"",VLOOKUP($B278,'[1]1718  Exp_Rev Access'!$F$7:$GK$318,43,FALSE))</f>
        <v>0</v>
      </c>
      <c r="BC278" s="90">
        <f>IF(ISNA(VLOOKUP($B278,'[1]1718  Exp_Rev Access'!$F$7:$GK$318,44,FALSE)),"",VLOOKUP($B278,'[1]1718  Exp_Rev Access'!$F$7:$GK$318,44,FALSE))</f>
        <v>1268322.71</v>
      </c>
      <c r="BD278" s="90">
        <f>IF(ISNA(VLOOKUP($B278,'[1]1718  Exp_Rev Access'!$F$7:$GK$318,45,FALSE)),"",VLOOKUP($B278,'[1]1718  Exp_Rev Access'!$F$7:$GK$318,45,FALSE))</f>
        <v>0</v>
      </c>
      <c r="BE278" s="90">
        <f>IF(ISNA(VLOOKUP($B278,'[1]1718  Exp_Rev Access'!$F$7:$GK$318,46,FALSE)),"",VLOOKUP($B278,'[1]1718  Exp_Rev Access'!$F$7:$GK$318,46,FALSE))</f>
        <v>685725.18</v>
      </c>
      <c r="BF278" s="90">
        <f>IF(ISNA(VLOOKUP($B278,'[1]1718  Exp_Rev Access'!$F$7:$GK$318,47,FALSE)),"",VLOOKUP($B278,'[1]1718  Exp_Rev Access'!$F$7:$GK$318,47,FALSE))</f>
        <v>0</v>
      </c>
      <c r="BG278" s="90">
        <f>IF(ISNA(VLOOKUP($B278,'[1]1718  Exp_Rev Access'!$F$7:$GK$318,48,FALSE)),"",VLOOKUP($B278,'[1]1718  Exp_Rev Access'!$F$7:$GK$318,48,FALSE))</f>
        <v>225517.69</v>
      </c>
      <c r="BH278" s="90">
        <f>IF(ISNA(VLOOKUP($B278,'[1]1718  Exp_Rev Access'!$F$7:$GK$318,49,FALSE)),"",VLOOKUP($B278,'[1]1718  Exp_Rev Access'!$F$7:$GK$318,49,FALSE))</f>
        <v>210365.16</v>
      </c>
      <c r="BI278" s="90">
        <f>IF(ISNA(VLOOKUP($B278,'[1]1718  Exp_Rev Access'!$F$7:$GK$318,50,FALSE)),"",VLOOKUP($B278,'[1]1718  Exp_Rev Access'!$F$7:$GK$318,50,FALSE))</f>
        <v>0</v>
      </c>
      <c r="BJ278" s="90">
        <f>IF(ISNA(VLOOKUP($B278,'[1]1718  Exp_Rev Access'!$F$7:$GK$318,51,FALSE)),"",VLOOKUP($B278,'[1]1718  Exp_Rev Access'!$F$7:$GK$318,51,FALSE))</f>
        <v>31723.56</v>
      </c>
      <c r="BK278" s="90">
        <f>IF(ISNA(VLOOKUP($B278,'[1]1718  Exp_Rev Access'!$F$7:$GK$318,52,FALSE)),"",VLOOKUP($B278,'[1]1718  Exp_Rev Access'!$F$7:$GK$318,52,FALSE))</f>
        <v>5195377.09</v>
      </c>
      <c r="BL278" s="90">
        <f>IF(ISNA(VLOOKUP($B278,'[1]1718  Exp_Rev Access'!$F$7:$GK$318,53,FALSE)),"",VLOOKUP($B278,'[1]1718  Exp_Rev Access'!$F$7:$GK$318,53,FALSE))</f>
        <v>0</v>
      </c>
      <c r="BM278" s="90">
        <f>IF(ISNA(VLOOKUP($B278,'[1]1718  Exp_Rev Access'!$F$7:$GK$318,54,FALSE)),"",VLOOKUP($B278,'[1]1718  Exp_Rev Access'!$F$7:$GK$318,54,FALSE))</f>
        <v>0</v>
      </c>
      <c r="BN278" s="90">
        <f>IF(ISNA(VLOOKUP($B278,'[1]1718  Exp_Rev Access'!$F$7:$GK$318,55,FALSE)),"",VLOOKUP($B278,'[1]1718  Exp_Rev Access'!$F$7:$GK$318,55,FALSE))</f>
        <v>0</v>
      </c>
      <c r="BO278" s="90">
        <f>IF(ISNA(VLOOKUP($B278,'[1]1718  Exp_Rev Access'!$F$7:$GK$318,56,FALSE)),"",VLOOKUP($B278,'[1]1718  Exp_Rev Access'!$F$7:$GK$318,56,FALSE))</f>
        <v>0</v>
      </c>
      <c r="BP278" s="90">
        <f>IF(ISNA(VLOOKUP($B278,'[1]1718  Exp_Rev Access'!$F$7:$GK$318,57,FALSE)),"",VLOOKUP($B278,'[1]1718  Exp_Rev Access'!$F$7:$GK$318,57,FALSE))</f>
        <v>0</v>
      </c>
      <c r="BQ278" s="90">
        <f>IF(ISNA(VLOOKUP($B278,'[1]1718  Exp_Rev Access'!$F$7:$GK$318,58,FALSE)),"",VLOOKUP($B278,'[1]1718  Exp_Rev Access'!$F$7:$GK$318,58,FALSE))</f>
        <v>465991.76</v>
      </c>
      <c r="BR278" s="90">
        <f>IF(ISNA(VLOOKUP($B278,'[1]1718  Exp_Rev Access'!$F$7:$GK$318,59,FALSE)),"",VLOOKUP($B278,'[1]1718  Exp_Rev Access'!$F$7:$GK$318,59,FALSE))</f>
        <v>0</v>
      </c>
      <c r="BS278" s="90">
        <f>IF(ISNA(VLOOKUP($B278,'[1]1718  Exp_Rev Access'!$F$7:$GK$318,60,FALSE)),"",VLOOKUP($B278,'[1]1718  Exp_Rev Access'!$F$7:$GK$318,60,FALSE))</f>
        <v>0</v>
      </c>
      <c r="BT278" s="90">
        <f>IF(ISNA(VLOOKUP($B278,'[1]1718  Exp_Rev Access'!$F$7:$GK$318,61,FALSE)),"",VLOOKUP($B278,'[1]1718  Exp_Rev Access'!$F$7:$GK$318,61,FALSE))</f>
        <v>0</v>
      </c>
      <c r="BU278" s="90">
        <f>IF(ISNA(VLOOKUP($B278,'[1]1718  Exp_Rev Access'!$F$7:$GK$318,62,FALSE)),"",VLOOKUP($B278,'[1]1718  Exp_Rev Access'!$F$7:$GK$318,62,FALSE))</f>
        <v>0</v>
      </c>
      <c r="BV278" s="56">
        <f t="shared" si="743"/>
        <v>17141013.920000002</v>
      </c>
      <c r="BW278" s="92">
        <f t="shared" si="755"/>
        <v>0.15183331619888535</v>
      </c>
      <c r="BX278" s="71">
        <f t="shared" si="756"/>
        <v>1861.2721835535817</v>
      </c>
      <c r="BY278" s="90">
        <f>IF(ISNA(VLOOKUP($B278,'[1]1718  Exp_Rev Access'!$F$7:$GK$318,64,FALSE)),"",VLOOKUP($B278,'[1]1718  Exp_Rev Access'!$F$7:$GK$318,64,FALSE))</f>
        <v>0</v>
      </c>
      <c r="BZ278" s="90">
        <f>IF(ISNA(VLOOKUP($B278,'[1]1718  Exp_Rev Access'!$F$7:$GK$318,65,FALSE)),"",VLOOKUP($B278,'[1]1718  Exp_Rev Access'!$F$7:$GK$318,65,FALSE))</f>
        <v>0</v>
      </c>
      <c r="CA278" s="90">
        <f>IF(ISNA(VLOOKUP($B278,'[1]1718  Exp_Rev Access'!$F$7:$GK$318,66,FALSE)),"",VLOOKUP($B278,'[1]1718  Exp_Rev Access'!$F$7:$GK$318,66,FALSE))</f>
        <v>0</v>
      </c>
      <c r="CB278" s="90">
        <f>IF(ISNA(VLOOKUP($B278,'[1]1718  Exp_Rev Access'!$F$7:$GK$318,67,FALSE)),"",VLOOKUP($B278,'[1]1718  Exp_Rev Access'!$F$7:$GK$318,67,FALSE))</f>
        <v>0</v>
      </c>
      <c r="CC278" s="90">
        <f>IF(ISNA(VLOOKUP($B278,'[1]1718  Exp_Rev Access'!$F$7:$GK$318,68,FALSE)),"",VLOOKUP($B278,'[1]1718  Exp_Rev Access'!$F$7:$GK$318,68,FALSE))</f>
        <v>6582.94</v>
      </c>
      <c r="CD278" s="90">
        <f>IF(ISNA(VLOOKUP($B278,'[1]1718  Exp_Rev Access'!$F$7:$GK$318,69,FALSE)),"",VLOOKUP($B278,'[1]1718  Exp_Rev Access'!$F$7:$GK$318,69,FALSE))</f>
        <v>0</v>
      </c>
      <c r="CE278" s="56">
        <f t="shared" si="739"/>
        <v>6582.94</v>
      </c>
      <c r="CF278" s="92">
        <f t="shared" si="757"/>
        <v>5.8310996957541128E-5</v>
      </c>
      <c r="CG278" s="78">
        <f t="shared" si="758"/>
        <v>0.71481437242787171</v>
      </c>
      <c r="CH278" s="90">
        <f>IF(ISNA(VLOOKUP($B278,'[1]1718  Exp_Rev Access'!$F$7:$GK$318,$CH$2,FALSE)),"",VLOOKUP($B278,'[1]1718  Exp_Rev Access'!$F$7:$GK$318,$CH$2,FALSE))</f>
        <v>0</v>
      </c>
      <c r="CI278" s="90">
        <f>IF(ISNA(VLOOKUP($B278,'[1]1718  Exp_Rev Access'!$F$7:$GK$318,$CI$2,FALSE)),"",VLOOKUP($B278,'[1]1718  Exp_Rev Access'!$F$7:$GK$318,$CI$2,FALSE))</f>
        <v>0</v>
      </c>
      <c r="CJ278" s="90">
        <f>IF(ISNA(VLOOKUP($B278,'[1]1718  Exp_Rev Access'!$F$7:$GK$318,$CJ$2,FALSE)),"",VLOOKUP($B278,'[1]1718  Exp_Rev Access'!$F$7:$GK$318,$CJ$2,FALSE))</f>
        <v>0</v>
      </c>
      <c r="CK278" s="90">
        <f>IF(ISNA(VLOOKUP($B278,'[1]1718  Exp_Rev Access'!$F$7:$GK$318,$CK$2,FALSE)),"",VLOOKUP($B278,'[1]1718  Exp_Rev Access'!$F$7:$GK$318,$CK$2,FALSE))</f>
        <v>0</v>
      </c>
      <c r="CL278" s="90">
        <f>IF(ISNA(VLOOKUP($B278,'[1]1718  Exp_Rev Access'!$F$7:$GK$318,$CL$2,FALSE)),"",VLOOKUP($B278,'[1]1718  Exp_Rev Access'!$F$7:$GK$318,$CL$2,FALSE))</f>
        <v>0</v>
      </c>
      <c r="CM278" s="90">
        <f>IF(ISNA(VLOOKUP($B278,'[1]1718  Exp_Rev Access'!$F$7:$GK$318,$CM$2,FALSE)),"",VLOOKUP($B278,'[1]1718  Exp_Rev Access'!$F$7:$GK$318,$CM$2,FALSE))</f>
        <v>0</v>
      </c>
      <c r="CN278" s="90">
        <f>IF(ISNA(VLOOKUP($B278,'[1]1718  Exp_Rev Access'!$F$7:$GK$318,$CN$2,FALSE)),"",VLOOKUP($B278,'[1]1718  Exp_Rev Access'!$F$7:$GK$318,$CN$2,FALSE))</f>
        <v>0</v>
      </c>
      <c r="CO278" s="90">
        <f>IF(ISNA(VLOOKUP($B278,'[1]1718  Exp_Rev Access'!$F$7:$GK$318,$CO$2,FALSE)),"",VLOOKUP($B278,'[1]1718  Exp_Rev Access'!$F$7:$GK$318,$CO$2,FALSE))</f>
        <v>0</v>
      </c>
      <c r="CP278" s="90">
        <f>IF(ISNA(VLOOKUP($B278,'[1]1718  Exp_Rev Access'!$F$7:$GK$318,$CP$2,FALSE)),"",VLOOKUP($B278,'[1]1718  Exp_Rev Access'!$F$7:$GK$318,$CP$2,FALSE))</f>
        <v>0</v>
      </c>
      <c r="CQ278" s="90">
        <f>IF(ISNA(VLOOKUP($B278,'[1]1718  Exp_Rev Access'!$F$7:$GK$318,$CQ$2,FALSE)),"",VLOOKUP($B278,'[1]1718  Exp_Rev Access'!$F$7:$GK$318,$CQ$2,FALSE))</f>
        <v>1847058.96</v>
      </c>
      <c r="CR278" s="90">
        <f>IF(ISNA(VLOOKUP($B278,'[1]1718  Exp_Rev Access'!$F$7:$GK$318,$CR$2,FALSE)),"",VLOOKUP($B278,'[1]1718  Exp_Rev Access'!$F$7:$GK$318,$CR$2,FALSE))</f>
        <v>0</v>
      </c>
      <c r="CS278" s="90">
        <f>IF(ISNA(VLOOKUP($B278,'[1]1718  Exp_Rev Access'!$F$7:$GK$318,$CS$2,FALSE)),"",VLOOKUP($B278,'[1]1718  Exp_Rev Access'!$F$7:$GK$318,$CS$2,FALSE))</f>
        <v>34817.82</v>
      </c>
      <c r="CT278" s="90">
        <f>IF(ISNA(VLOOKUP($B278,'[1]1718  Exp_Rev Access'!$F$7:$GK$318,$CT$2,FALSE)),"",VLOOKUP($B278,'[1]1718  Exp_Rev Access'!$F$7:$GK$318,$CT$2,FALSE))</f>
        <v>0</v>
      </c>
      <c r="CU278" s="90">
        <f>IF(ISNA(VLOOKUP($B278,'[1]1718  Exp_Rev Access'!$F$7:$GK$318,$CU$2,FALSE)),"",VLOOKUP($B278,'[1]1718  Exp_Rev Access'!$F$7:$GK$318,$CU$2,FALSE))</f>
        <v>654290.94999999995</v>
      </c>
      <c r="CV278" s="90">
        <f>IF(ISNA(VLOOKUP($B278,'[1]1718  Exp_Rev Access'!$F$7:$GK$318,$CV$2,FALSE)),"",VLOOKUP($B278,'[1]1718  Exp_Rev Access'!$F$7:$GK$318,$CV$2,FALSE))</f>
        <v>172115.93</v>
      </c>
      <c r="CW278" s="90">
        <f>IF(ISNA(VLOOKUP($B278,'[1]1718  Exp_Rev Access'!$F$7:$GK$318,$CW$2,FALSE)),"",VLOOKUP($B278,'[1]1718  Exp_Rev Access'!$F$7:$GK$318,$CW$2,FALSE))</f>
        <v>0</v>
      </c>
      <c r="CX278" s="90">
        <f>IF(ISNA(VLOOKUP($B278,'[1]1718  Exp_Rev Access'!$F$7:$GK$318,$CX$2,FALSE)),"",VLOOKUP($B278,'[1]1718  Exp_Rev Access'!$F$7:$GK$318,$CX$2,FALSE))</f>
        <v>0</v>
      </c>
      <c r="CY278" s="90">
        <f>IF(ISNA(VLOOKUP($B278,'[1]1718  Exp_Rev Access'!$F$7:$GK$318,$CY$2,FALSE)),"",VLOOKUP($B278,'[1]1718  Exp_Rev Access'!$F$7:$GK$318,$CY$2,FALSE))</f>
        <v>0</v>
      </c>
      <c r="CZ278" s="90">
        <f>IF(ISNA(VLOOKUP($B278,'[1]1718  Exp_Rev Access'!$F$7:$GK$318,$CZ$2,FALSE)),"",VLOOKUP($B278,'[1]1718  Exp_Rev Access'!$F$7:$GK$318,$CZ$2,FALSE))</f>
        <v>0</v>
      </c>
      <c r="DA278" s="90">
        <f>IF(ISNA(VLOOKUP($B278,'[1]1718  Exp_Rev Access'!$F$7:$GK$318,$DA$2,FALSE)),"",VLOOKUP($B278,'[1]1718  Exp_Rev Access'!$F$7:$GK$318,$DA$2,FALSE))</f>
        <v>0</v>
      </c>
      <c r="DB278" s="90">
        <f>IF(ISNA(VLOOKUP($B278,'[1]1718  Exp_Rev Access'!$F$7:$GK$318,$DB$2,FALSE)),"",VLOOKUP($B278,'[1]1718  Exp_Rev Access'!$F$7:$GK$318,$DB$2,FALSE))</f>
        <v>14846.88</v>
      </c>
      <c r="DC278" s="90">
        <f>IF(ISNA(VLOOKUP($B278,'[1]1718  Exp_Rev Access'!$F$7:$GK$318,$DC$2,FALSE)),"",VLOOKUP($B278,'[1]1718  Exp_Rev Access'!$F$7:$GK$318,$DC$2,FALSE))</f>
        <v>0</v>
      </c>
      <c r="DD278" s="90">
        <f>IF(ISNA(VLOOKUP($B278,'[1]1718  Exp_Rev Access'!$F$7:$GK$318,$DD$2,FALSE)),"",VLOOKUP($B278,'[1]1718  Exp_Rev Access'!$F$7:$GK$318,$DD$2,FALSE))</f>
        <v>0</v>
      </c>
      <c r="DE278" s="90">
        <f>IF(ISNA(VLOOKUP($B278,'[1]1718  Exp_Rev Access'!$F$7:$GK$318,$DE$2,FALSE)),"",VLOOKUP($B278,'[1]1718  Exp_Rev Access'!$F$7:$GK$318,$DE$2,FALSE))</f>
        <v>0</v>
      </c>
      <c r="DF278" s="90">
        <f>IF(ISNA(VLOOKUP($B278,'[1]1718  Exp_Rev Access'!$F$7:$GK$318,$DF$2,FALSE)),"",VLOOKUP($B278,'[1]1718  Exp_Rev Access'!$F$7:$GK$318,$DF$2,FALSE))</f>
        <v>0</v>
      </c>
      <c r="DG278" s="90">
        <f>IF(ISNA(VLOOKUP($B278,'[1]1718  Exp_Rev Access'!$F$7:$GK$318,$DG$2,FALSE)),"",VLOOKUP($B278,'[1]1718  Exp_Rev Access'!$F$7:$GK$318,$DG$2,FALSE))</f>
        <v>0</v>
      </c>
      <c r="DH278" s="90">
        <f>IF(ISNA(VLOOKUP($B278,'[1]1718  Exp_Rev Access'!$F$7:$GK$318,$DH$2,FALSE)),"",VLOOKUP($B278,'[1]1718  Exp_Rev Access'!$F$7:$GK$318,$DH$2,FALSE))</f>
        <v>0</v>
      </c>
      <c r="DI278" s="90">
        <f>IF(ISNA(VLOOKUP($B278,'[1]1718  Exp_Rev Access'!$F$7:$GK$318,$DI$2,FALSE)),"",VLOOKUP($B278,'[1]1718  Exp_Rev Access'!$F$7:$GK$318,$DI$2,FALSE))</f>
        <v>994894.18</v>
      </c>
      <c r="DJ278" s="90">
        <f>IF(ISNA(VLOOKUP($B278,'[1]1718  Exp_Rev Access'!$F$7:$GK$318,$DJ$2,FALSE)),"",VLOOKUP($B278,'[1]1718  Exp_Rev Access'!$F$7:$GK$318,$DJ$2,FALSE))</f>
        <v>0</v>
      </c>
      <c r="DK278" s="90">
        <f>IF(ISNA(VLOOKUP($B278,'[1]1718  Exp_Rev Access'!$F$7:$GK$318,$DK$2,FALSE)),"",VLOOKUP($B278,'[1]1718  Exp_Rev Access'!$F$7:$GK$318,$DK$2,FALSE))</f>
        <v>0</v>
      </c>
      <c r="DL278" s="90">
        <f>IF(ISNA(VLOOKUP($B278,'[1]1718  Exp_Rev Access'!$F$7:$GK$318,$DL$2,FALSE)),"",VLOOKUP($B278,'[1]1718  Exp_Rev Access'!$F$7:$GK$318,$DL$2,FALSE))</f>
        <v>0</v>
      </c>
      <c r="DM278" s="90">
        <f>IF(ISNA(VLOOKUP($B278,'[1]1718  Exp_Rev Access'!$F$7:$GK$318,$DM$2,FALSE)),"",VLOOKUP($B278,'[1]1718  Exp_Rev Access'!$F$7:$GK$318,$DM$2,FALSE))</f>
        <v>0</v>
      </c>
      <c r="DN278" s="90">
        <f>IF(ISNA(VLOOKUP($B278,'[1]1718  Exp_Rev Access'!$F$7:$GK$318,$DN$2,FALSE)),"",VLOOKUP($B278,'[1]1718  Exp_Rev Access'!$F$7:$GK$318,$DN$2,FALSE))</f>
        <v>0</v>
      </c>
      <c r="DO278" s="90">
        <f>IF(ISNA(VLOOKUP($B278,'[1]1718  Exp_Rev Access'!$F$7:$GK$318,$DO$2,FALSE)),"",VLOOKUP($B278,'[1]1718  Exp_Rev Access'!$F$7:$GK$318,$DO$2,FALSE))</f>
        <v>0</v>
      </c>
      <c r="DP278" s="90">
        <f>IF(ISNA(VLOOKUP($B278,'[1]1718  Exp_Rev Access'!$F$7:$GK$318,$DP$2,FALSE)),"",VLOOKUP($B278,'[1]1718  Exp_Rev Access'!$F$7:$GK$318,$DP$2,FALSE))</f>
        <v>0</v>
      </c>
      <c r="DQ278" s="90">
        <f>IF(ISNA(VLOOKUP($B278,'[1]1718  Exp_Rev Access'!$F$7:$GK$318,$DQ$2,FALSE)),"",VLOOKUP($B278,'[1]1718  Exp_Rev Access'!$F$7:$GK$318,$DQ$2,FALSE))</f>
        <v>0</v>
      </c>
      <c r="DR278" s="90">
        <f>IF(ISNA(VLOOKUP($B278,'[1]1718  Exp_Rev Access'!$F$7:$GK$318,$DR$2,FALSE)),"",VLOOKUP($B278,'[1]1718  Exp_Rev Access'!$F$7:$GK$318,$DR$2,FALSE))</f>
        <v>0</v>
      </c>
      <c r="DS278" s="90">
        <f>IF(ISNA(VLOOKUP($B278,'[1]1718  Exp_Rev Access'!$F$7:$GK$318,$DS$2,FALSE)),"",VLOOKUP($B278,'[1]1718  Exp_Rev Access'!$F$7:$GK$318,$DS$2,FALSE))</f>
        <v>0</v>
      </c>
      <c r="DT278" s="90">
        <f>IF(ISNA(VLOOKUP($B278,'[1]1718  Exp_Rev Access'!$F$7:$GK$318,$DT$2,FALSE)),"",VLOOKUP($B278,'[1]1718  Exp_Rev Access'!$F$7:$GK$318,$DT$2,FALSE))</f>
        <v>0</v>
      </c>
      <c r="DU278" s="90">
        <f>IF(ISNA(VLOOKUP($B278,'[1]1718  Exp_Rev Access'!$F$7:$GK$318,$DU$2,FALSE)),"",VLOOKUP($B278,'[1]1718  Exp_Rev Access'!$F$7:$GK$318,$DU$2,FALSE))</f>
        <v>0</v>
      </c>
      <c r="DV278" s="90">
        <f>IF(ISNA(VLOOKUP($B278,'[1]1718  Exp_Rev Access'!$F$7:$GK$318,$DV$2,FALSE)),"",VLOOKUP($B278,'[1]1718  Exp_Rev Access'!$F$7:$GK$318,$DV$2,FALSE))</f>
        <v>0</v>
      </c>
      <c r="DW278" s="90">
        <f>IF(ISNA(VLOOKUP($B278,'[1]1718  Exp_Rev Access'!$F$7:$GK$318,$DW$2,FALSE)),"",VLOOKUP($B278,'[1]1718  Exp_Rev Access'!$F$7:$GK$318,$DW$2,FALSE))</f>
        <v>0</v>
      </c>
      <c r="DX278" s="90">
        <f>IF(ISNA(VLOOKUP($B278,'[1]1718  Exp_Rev Access'!$F$7:$GK$318,$DX$2,FALSE)),"",VLOOKUP($B278,'[1]1718  Exp_Rev Access'!$F$7:$GK$318,$DX$2,FALSE))</f>
        <v>0</v>
      </c>
      <c r="DY278" s="90">
        <f>IF(ISNA(VLOOKUP($B278,'[1]1718  Exp_Rev Access'!$F$7:$GK$318,$DY$2,FALSE)),"",VLOOKUP($B278,'[1]1718  Exp_Rev Access'!$F$7:$GK$318,$DY$2,FALSE))</f>
        <v>0</v>
      </c>
      <c r="DZ278" s="90">
        <f>IF(ISNA(VLOOKUP($B278,'[1]1718  Exp_Rev Access'!$F$7:$GK$318,$DZ$2,FALSE)),"",VLOOKUP($B278,'[1]1718  Exp_Rev Access'!$F$7:$GK$318,$DZ$2,FALSE))</f>
        <v>0</v>
      </c>
      <c r="EA278" s="90">
        <f>IF(ISNA(VLOOKUP($B278,'[1]1718  Exp_Rev Access'!$F$7:$GK$318,$EA$2,FALSE)),"",VLOOKUP($B278,'[1]1718  Exp_Rev Access'!$F$7:$GK$318,$EA$2,FALSE))</f>
        <v>0</v>
      </c>
      <c r="EB278" s="90">
        <f>IF(ISNA(VLOOKUP($B278,'[1]1718  Exp_Rev Access'!$F$7:$GK$318,$EB$2,FALSE)),"",VLOOKUP($B278,'[1]1718  Exp_Rev Access'!$F$7:$GK$318,$EB$2,FALSE))</f>
        <v>0</v>
      </c>
      <c r="EC278" s="90">
        <f>IF(ISNA(VLOOKUP($B278,'[1]1718  Exp_Rev Access'!$F$7:$GK$318,$EC$2,FALSE)),"",VLOOKUP($B278,'[1]1718  Exp_Rev Access'!$F$7:$GK$318,$EC$2,FALSE))</f>
        <v>0</v>
      </c>
      <c r="ED278" s="90">
        <f>IF(ISNA(VLOOKUP($B278,'[1]1718  Exp_Rev Access'!$F$7:$GK$318,$ED$2,FALSE)),"",VLOOKUP($B278,'[1]1718  Exp_Rev Access'!$F$7:$GK$318,$ED$2,FALSE))</f>
        <v>0</v>
      </c>
      <c r="EE278" s="90">
        <f>IF(ISNA(VLOOKUP($B278,'[1]1718  Exp_Rev Access'!$F$7:$GK$318,$EE$2,FALSE)),"",VLOOKUP($B278,'[1]1718  Exp_Rev Access'!$F$7:$GK$318,$EE$2,FALSE))</f>
        <v>0</v>
      </c>
      <c r="EF278" s="90">
        <f>IF(ISNA(VLOOKUP($B278,'[1]1718  Exp_Rev Access'!$F$7:$GK$318,$EF$2,FALSE)),"",VLOOKUP($B278,'[1]1718  Exp_Rev Access'!$F$7:$GK$318,$EF$2,FALSE))</f>
        <v>0</v>
      </c>
      <c r="EG278" s="90">
        <f>IF(ISNA(VLOOKUP($B278,'[1]1718  Exp_Rev Access'!$F$7:$GK$318,$EG$2,FALSE)),"",VLOOKUP($B278,'[1]1718  Exp_Rev Access'!$F$7:$GK$318,$EG$2,FALSE))</f>
        <v>0</v>
      </c>
      <c r="EH278" s="90">
        <f>IF(ISNA(VLOOKUP($B278,'[1]1718  Exp_Rev Access'!$F$7:$GK$318,$EH$2,FALSE)),"",VLOOKUP($B278,'[1]1718  Exp_Rev Access'!$F$7:$GK$318,$EH$2,FALSE))</f>
        <v>0</v>
      </c>
      <c r="EI278" s="90">
        <f>IF(ISNA(VLOOKUP($B278,'[1]1718  Exp_Rev Access'!$F$7:$GK$318,$EI$2,FALSE)),"",VLOOKUP($B278,'[1]1718  Exp_Rev Access'!$F$7:$GK$318,$EI$2,FALSE))</f>
        <v>0</v>
      </c>
      <c r="EJ278" s="90">
        <f>IF(ISNA(VLOOKUP($B278,'[1]1718  Exp_Rev Access'!$F$7:$GK$318,$EJ$2,FALSE)),"",VLOOKUP($B278,'[1]1718  Exp_Rev Access'!$F$7:$GK$318,$EJ$2,FALSE))</f>
        <v>0</v>
      </c>
      <c r="EK278" s="90">
        <f>IF(ISNA(VLOOKUP($B278,'[1]1718  Exp_Rev Access'!$F$7:$GK$318,$EK$2,FALSE)),"",VLOOKUP($B278,'[1]1718  Exp_Rev Access'!$F$7:$GK$318,$EK$2,FALSE))</f>
        <v>0</v>
      </c>
      <c r="EL278" s="90">
        <f>IF(ISNA(VLOOKUP($B278,'[1]1718  Exp_Rev Access'!$F$7:$GK$318,$EL$2,FALSE)),"",VLOOKUP($B278,'[1]1718  Exp_Rev Access'!$F$7:$GK$318,$EL$2,FALSE))</f>
        <v>0</v>
      </c>
      <c r="EM278" s="90">
        <f>IF(ISNA(VLOOKUP($B278,'[1]1718  Exp_Rev Access'!$F$7:$GK$318,$EM$2,FALSE)),"",VLOOKUP($B278,'[1]1718  Exp_Rev Access'!$F$7:$GK$318,$EM$2,FALSE))</f>
        <v>0</v>
      </c>
      <c r="EN278" s="90">
        <f>IF(ISNA(VLOOKUP($B278,'[1]1718  Exp_Rev Access'!$F$7:$GK$318,$EN$2,FALSE)),"",VLOOKUP($B278,'[1]1718  Exp_Rev Access'!$F$7:$GK$318,$EN$2,FALSE))</f>
        <v>0</v>
      </c>
      <c r="EO278" s="90">
        <f>IF(ISNA(VLOOKUP($B278,'[1]1718  Exp_Rev Access'!$F$7:$GK$318,$EO$2,FALSE)),"",VLOOKUP($B278,'[1]1718  Exp_Rev Access'!$F$7:$GK$318,$EO$2,FALSE))</f>
        <v>0</v>
      </c>
      <c r="EP278" s="90">
        <f>IF(ISNA(VLOOKUP($B278,'[1]1718  Exp_Rev Access'!$F$7:$GK$318,$EP$2,FALSE)),"",VLOOKUP($B278,'[1]1718  Exp_Rev Access'!$F$7:$GK$318,$EP$2,FALSE))</f>
        <v>0</v>
      </c>
      <c r="EQ278" s="90">
        <f>IF(ISNA(VLOOKUP($B278,'[1]1718  Exp_Rev Access'!$F$7:$GK$318,$EQ$2,FALSE)),"",VLOOKUP($B278,'[1]1718  Exp_Rev Access'!$F$7:$GK$318,$EQ$2,FALSE))</f>
        <v>0</v>
      </c>
      <c r="ER278" s="90">
        <f>IF(ISNA(VLOOKUP($B278,'[1]1718  Exp_Rev Access'!$F$7:$GK$318,$ER$2,FALSE)),"",VLOOKUP($B278,'[1]1718  Exp_Rev Access'!$F$7:$GK$318,$ER$2,FALSE))</f>
        <v>0</v>
      </c>
      <c r="ES278" s="90">
        <f>IF(ISNA(VLOOKUP($B278,'[1]1718  Exp_Rev Access'!$F$7:$GK$318,$ES$2,FALSE)),"",VLOOKUP($B278,'[1]1718  Exp_Rev Access'!$F$7:$GK$318,$ES$2,FALSE))</f>
        <v>0</v>
      </c>
      <c r="ET278" s="90">
        <f>IF(ISNA(VLOOKUP($B278,'[1]1718  Exp_Rev Access'!$F$7:$GK$318,$ET$2,FALSE)),"",VLOOKUP($B278,'[1]1718  Exp_Rev Access'!$F$7:$GK$318,$ET$2,FALSE))</f>
        <v>0</v>
      </c>
      <c r="EU278" s="90">
        <f>IF(ISNA(VLOOKUP($B278,'[1]1718  Exp_Rev Access'!$F$7:$GK$318,$EU$2,FALSE)),"",VLOOKUP($B278,'[1]1718  Exp_Rev Access'!$F$7:$GK$318,$EU$2,FALSE))</f>
        <v>0</v>
      </c>
      <c r="EV278" s="90">
        <f>IF(ISNA(VLOOKUP($B278,'[1]1718  Exp_Rev Access'!$F$7:$GK$318,$EV$2,FALSE)),"",VLOOKUP($B278,'[1]1718  Exp_Rev Access'!$F$7:$GK$318,$EV$2,FALSE))</f>
        <v>30345.85</v>
      </c>
      <c r="EW278" s="90">
        <f>IF(ISNA(VLOOKUP($B278,'[1]1718  Exp_Rev Access'!$F$7:$GK$318,$EW$2,FALSE)),"",VLOOKUP($B278,'[1]1718  Exp_Rev Access'!$F$7:$GK$318,$EW$2,FALSE))</f>
        <v>0</v>
      </c>
      <c r="EX278" s="90">
        <f>IF(ISNA(VLOOKUP($B278,'[1]1718  Exp_Rev Access'!$F$7:$GK$318,$EX$2,FALSE)),"",VLOOKUP($B278,'[1]1718  Exp_Rev Access'!$F$7:$GK$318,$EX$2,FALSE))</f>
        <v>0</v>
      </c>
      <c r="EY278" s="90">
        <f>IF(ISNA(VLOOKUP($B278,'[1]1718  Exp_Rev Access'!$F$7:$GK$318,$EY$2,FALSE)),"",VLOOKUP($B278,'[1]1718  Exp_Rev Access'!$F$7:$GK$318,$EY$2,FALSE))</f>
        <v>0</v>
      </c>
      <c r="EZ278" s="90">
        <f>IF(ISNA(VLOOKUP($B278,'[1]1718  Exp_Rev Access'!$F$7:$GK$318,$EZ$2,FALSE)),"",VLOOKUP($B278,'[1]1718  Exp_Rev Access'!$F$7:$GK$318,$EZ$2,FALSE))</f>
        <v>0</v>
      </c>
      <c r="FA278" s="90">
        <f>IF(ISNA(VLOOKUP($B278,'[1]1718  Exp_Rev Access'!$F$7:$GK$318,$FA$2,FALSE)),"",VLOOKUP($B278,'[1]1718  Exp_Rev Access'!$F$7:$GK$318,$FA$2,FALSE))</f>
        <v>0</v>
      </c>
      <c r="FB278" s="90">
        <f>IF(ISNA(VLOOKUP($B278,'[1]1718  Exp_Rev Access'!$F$7:$GK$318,$FB$2,FALSE)),"",VLOOKUP($B278,'[1]1718  Exp_Rev Access'!$F$7:$GK$318,$FB$2,FALSE))</f>
        <v>0</v>
      </c>
      <c r="FC278" s="90">
        <f>IF(ISNA(VLOOKUP($B278,'[1]1718  Exp_Rev Access'!$F$7:$GK$318,$FC$2,FALSE)),"",VLOOKUP($B278,'[1]1718  Exp_Rev Access'!$F$7:$GK$318,$FC$2,FALSE))</f>
        <v>0</v>
      </c>
      <c r="FD278" s="90">
        <f>IF(ISNA(VLOOKUP($B278,'[1]1718  Exp_Rev Access'!$F$7:$GK$318,$FD$2,FALSE)),"",VLOOKUP($B278,'[1]1718  Exp_Rev Access'!$F$7:$GK$318,$FD$2,FALSE))</f>
        <v>0</v>
      </c>
      <c r="FE278" s="90">
        <f>IF(ISNA(VLOOKUP($B278,'[1]1718  Exp_Rev Access'!$F$7:$GK$318,$FE$2,FALSE)),"",VLOOKUP($B278,'[1]1718  Exp_Rev Access'!$F$7:$GK$318,$FE$2,FALSE))</f>
        <v>0</v>
      </c>
      <c r="FF278" s="90">
        <f>IF(ISNA(VLOOKUP($B278,'[1]1718  Exp_Rev Access'!$F$7:$GK$318,$FF$2,FALSE)),"",VLOOKUP($B278,'[1]1718  Exp_Rev Access'!$F$7:$GK$318,$FF$2,FALSE))</f>
        <v>0</v>
      </c>
      <c r="FG278" s="90">
        <f>IF(ISNA(VLOOKUP($B278,'[1]1718  Exp_Rev Access'!$F$7:$GK$318,$FG$2,FALSE)),"",VLOOKUP($B278,'[1]1718  Exp_Rev Access'!$F$7:$GK$318,$FG$2,FALSE))</f>
        <v>0</v>
      </c>
      <c r="FH278" s="90">
        <f>IF(ISNA(VLOOKUP($B278,'[1]1718  Exp_Rev Access'!$F$7:$GK$318,$FH$2,FALSE)),"",VLOOKUP($B278,'[1]1718  Exp_Rev Access'!$F$7:$GK$318,$FH$2,FALSE))</f>
        <v>0</v>
      </c>
      <c r="FI278" s="90">
        <f>IF(ISNA(VLOOKUP($B278,'[1]1718  Exp_Rev Access'!$F$7:$GK$318,$FI$2,FALSE)),"",VLOOKUP($B278,'[1]1718  Exp_Rev Access'!$F$7:$GK$318,$FI$2,FALSE))</f>
        <v>0</v>
      </c>
      <c r="FJ278" s="90">
        <f>IF(ISNA(VLOOKUP($B278,'[1]1718  Exp_Rev Access'!$F$7:$GK$318,$FJ$2,FALSE)),"",VLOOKUP($B278,'[1]1718  Exp_Rev Access'!$F$7:$GK$318,$FJ$2,FALSE))</f>
        <v>0</v>
      </c>
      <c r="FK278" s="90">
        <f>IF(ISNA(VLOOKUP($B278,'[1]1718  Exp_Rev Access'!$F$7:$GK$318,$FK$2,FALSE)),"",VLOOKUP($B278,'[1]1718  Exp_Rev Access'!$F$7:$GK$318,$FK$2,FALSE))</f>
        <v>0</v>
      </c>
      <c r="FL278" s="90">
        <f>IF(ISNA(VLOOKUP($B278,'[1]1718  Exp_Rev Access'!$F$7:$GK$318,$FL$2,FALSE)),"",VLOOKUP($B278,'[1]1718  Exp_Rev Access'!$F$7:$GK$318,$FL$2,FALSE))</f>
        <v>0</v>
      </c>
      <c r="FM278" s="90">
        <f>IF(ISNA(VLOOKUP($B278,'[1]1718  Exp_Rev Access'!$F$7:$GK$318,$FM$2,FALSE)),"",VLOOKUP($B278,'[1]1718  Exp_Rev Access'!$F$7:$GK$318,$FM$2,FALSE))</f>
        <v>0</v>
      </c>
      <c r="FN278" s="90">
        <f>IF(ISNA(VLOOKUP($B278,'[1]1718  Exp_Rev Access'!$F$7:$GK$318,$FN$2,FALSE)),"",VLOOKUP($B278,'[1]1718  Exp_Rev Access'!$F$7:$GK$318,$FN$2,FALSE))</f>
        <v>0</v>
      </c>
      <c r="FO278" s="90">
        <f>IF(ISNA(VLOOKUP($B278,'[1]1718  Exp_Rev Access'!$F$7:$GK$318,$FO$2,FALSE)),"",VLOOKUP($B278,'[1]1718  Exp_Rev Access'!$F$7:$GK$318,$FO$2,FALSE))</f>
        <v>42127.95</v>
      </c>
      <c r="FP278" s="90">
        <f>IF(ISNA(VLOOKUP($B278,'[1]1718  Exp_Rev Access'!$F$7:$GK$318,$FP$2,FALSE)),"",VLOOKUP($B278,'[1]1718  Exp_Rev Access'!$F$7:$GK$318,$FP$2,FALSE))</f>
        <v>0</v>
      </c>
      <c r="FQ278" s="90">
        <f>IF(ISNA(VLOOKUP($B278,'[1]1718  Exp_Rev Access'!$F$7:$GK$318,$FQ$2,FALSE)),"",VLOOKUP($B278,'[1]1718  Exp_Rev Access'!$F$7:$GK$318,$FQ$2,FALSE))</f>
        <v>0</v>
      </c>
      <c r="FR278" s="90">
        <f>IF(ISNA(VLOOKUP($B278,'[1]1718  Exp_Rev Access'!$F$7:$GK$318,$FR$2,FALSE)),"",VLOOKUP($B278,'[1]1718  Exp_Rev Access'!$F$7:$GK$318,$FR$2,FALSE))</f>
        <v>178529.86</v>
      </c>
      <c r="FS278" s="56">
        <f t="shared" si="759"/>
        <v>3969028.3800000004</v>
      </c>
      <c r="FT278" s="92">
        <f t="shared" si="760"/>
        <v>3.5157240046327996E-2</v>
      </c>
      <c r="FU278" s="94">
        <f t="shared" si="761"/>
        <v>430.98046322738969</v>
      </c>
      <c r="FV278" s="95">
        <f>IF(ISNA(VLOOKUP($B278,'[1]1718  Exp_Rev Access'!$F$7:$GK$318,$FV$2,FALSE)),"",VLOOKUP($B278,'[1]1718  Exp_Rev Access'!$F$7:$GK$318,$FV$2,FALSE))</f>
        <v>0</v>
      </c>
      <c r="FW278" s="95">
        <f>IF(ISNA(VLOOKUP($B278,'[1]1718  Exp_Rev Access'!$F$7:$GK$318,$FW$2,FALSE)),"",VLOOKUP($B278,'[1]1718  Exp_Rev Access'!$F$7:$GK$318,$FW$2,FALSE))</f>
        <v>0</v>
      </c>
      <c r="FX278" s="95">
        <f>IF(ISNA(VLOOKUP($B278,'[1]1718  Exp_Rev Access'!$F$7:$GK$318,$FX$2,FALSE)),"",VLOOKUP($B278,'[1]1718  Exp_Rev Access'!$F$7:$GK$318,$FX$2,FALSE))</f>
        <v>0</v>
      </c>
      <c r="FY278" s="95">
        <f>IF(ISNA(VLOOKUP($B278,'[1]1718  Exp_Rev Access'!$F$7:$GK$318,$FY$2,FALSE)),"",VLOOKUP($B278,'[1]1718  Exp_Rev Access'!$F$7:$GK$318,$FY$2,FALSE))</f>
        <v>40205</v>
      </c>
      <c r="FZ278" s="95">
        <f>IF(ISNA(VLOOKUP($B278,'[1]1718  Exp_Rev Access'!$F$7:$GK$318,$FZ$2,FALSE)),"",VLOOKUP($B278,'[1]1718  Exp_Rev Access'!$F$7:$GK$318,$FZ$2,FALSE))</f>
        <v>0</v>
      </c>
      <c r="GA278" s="95">
        <f>IF(ISNA(VLOOKUP($B278,'[1]1718  Exp_Rev Access'!$F$7:$GK$318,$GA$2,FALSE)),"",VLOOKUP($B278,'[1]1718  Exp_Rev Access'!$F$7:$GK$318,$GA$2,FALSE))</f>
        <v>0</v>
      </c>
      <c r="GB278" s="95">
        <f>IF(ISNA(VLOOKUP($B278,'[1]1718  Exp_Rev Access'!$F$7:$GK$318,$GB$2,FALSE)),"",VLOOKUP($B278,'[1]1718  Exp_Rev Access'!$F$7:$GK$318,$GB$2,FALSE))</f>
        <v>0</v>
      </c>
      <c r="GC278" s="95">
        <f>IF(ISNA(VLOOKUP($B278,'[1]1718  Exp_Rev Access'!$F$7:$GK$318,$GC$2,FALSE)),"",VLOOKUP($B278,'[1]1718  Exp_Rev Access'!$F$7:$GK$318,$GC$2,FALSE))</f>
        <v>0</v>
      </c>
      <c r="GD278" s="95">
        <f>IF(ISNA(VLOOKUP($B278,'[1]1718  Exp_Rev Access'!$F$7:$GK$318,$GD$2,FALSE)),"",VLOOKUP($B278,'[1]1718  Exp_Rev Access'!$F$7:$GK$318,$GD$2,FALSE))</f>
        <v>11042.67</v>
      </c>
      <c r="GE278" s="95">
        <f>IF(ISNA(VLOOKUP($B278,'[1]1718  Exp_Rev Access'!$F$7:$GK$318,$GE$2,FALSE)),"",VLOOKUP($B278,'[1]1718  Exp_Rev Access'!$F$7:$GK$318,$GE$2,FALSE))</f>
        <v>0</v>
      </c>
      <c r="GF278" s="95">
        <f>IF(ISNA(VLOOKUP($B278,'[1]1718  Exp_Rev Access'!$F$7:$GK$318,$GF$2,FALSE)),"",VLOOKUP($B278,'[1]1718  Exp_Rev Access'!$F$7:$GK$318,$GF$2,FALSE))</f>
        <v>10930</v>
      </c>
      <c r="GG278" s="95">
        <f>IF(ISNA(VLOOKUP($B278,'[1]1718  Exp_Rev Access'!$F$7:$GK$318,$GG$2,FALSE)),"",VLOOKUP($B278,'[1]1718  Exp_Rev Access'!$F$7:$GK$318,$GG$2,FALSE))</f>
        <v>0</v>
      </c>
      <c r="GH278" s="95">
        <f>IF(ISNA(VLOOKUP($B278,'[1]1718  Exp_Rev Access'!$F$7:$GK$318,$GH$2,FALSE)),"",VLOOKUP($B278,'[1]1718  Exp_Rev Access'!$F$7:$GK$318,$GH$2,FALSE))</f>
        <v>0</v>
      </c>
      <c r="GI278" s="95">
        <f>IF(ISNA(VLOOKUP($B278,'[1]1718  Exp_Rev Access'!$F$7:$GK$318,$GI$2,FALSE)),"",VLOOKUP($B278,'[1]1718  Exp_Rev Access'!$F$7:$GK$318,$GI$2,FALSE))</f>
        <v>0</v>
      </c>
      <c r="GJ278" s="95">
        <f>IF(ISNA(VLOOKUP($B278,'[1]1718  Exp_Rev Access'!$F$7:$GK$318,$GJ$2,FALSE)),"",VLOOKUP($B278,'[1]1718  Exp_Rev Access'!$F$7:$GK$318,$GJ$2,FALSE))</f>
        <v>0</v>
      </c>
      <c r="GK278" s="95">
        <f>IF(ISNA(VLOOKUP($B278,'[1]1718  Exp_Rev Access'!$F$7:$GK$318,$GK$2,FALSE)),"",VLOOKUP($B278,'[1]1718  Exp_Rev Access'!$F$7:$GK$318,$GK$2,FALSE))</f>
        <v>6551.32</v>
      </c>
      <c r="GL278" s="95">
        <f>IF(ISNA(VLOOKUP($B278,'[1]1718  Exp_Rev Access'!$F$7:$GK$318,$GL$2,FALSE)),"",VLOOKUP($B278,'[1]1718  Exp_Rev Access'!$F$7:$GK$318,$GL$2,FALSE))</f>
        <v>6343.75</v>
      </c>
      <c r="GM278" s="95">
        <f>IF(ISNA(VLOOKUP($B278,'[1]1718  Exp_Rev Access'!$F$7:$GK$318,$GM$2,FALSE)),"",VLOOKUP($B278,'[1]1718  Exp_Rev Access'!$F$7:$GK$318,$GM$2,FALSE))</f>
        <v>0</v>
      </c>
      <c r="GN278" s="95">
        <f>IF(ISNA(VLOOKUP($B278,'[1]1718  Exp_Rev Access'!$F$7:$GK$318,$GN$2,FALSE)),"",VLOOKUP($B278,'[1]1718  Exp_Rev Access'!$F$7:$GK$318,$GN$2,FALSE))</f>
        <v>0</v>
      </c>
      <c r="GO278" s="95">
        <f>IF(ISNA(VLOOKUP($B278,'[1]1718  Exp_Rev Access'!$F$7:$GK$318,$GO$2,FALSE)),"",VLOOKUP($B278,'[1]1718  Exp_Rev Access'!$F$7:$GK$318,$GO$2,FALSE))</f>
        <v>0</v>
      </c>
      <c r="GP278" s="95">
        <f>IF(ISNA(VLOOKUP($B278,'[1]1718  Exp_Rev Access'!$F$7:$GK$318,$GP$2,FALSE)),"",VLOOKUP($B278,'[1]1718  Exp_Rev Access'!$F$7:$GK$318,$GP$2,FALSE))</f>
        <v>0</v>
      </c>
      <c r="GQ278" s="95">
        <f>IF(ISNA(VLOOKUP($B278,'[1]1718  Exp_Rev Access'!$F$7:$GK$318,$GQ$2,FALSE)),"",VLOOKUP($B278,'[1]1718  Exp_Rev Access'!$F$7:$GK$318,$GQ$2,FALSE))</f>
        <v>0</v>
      </c>
      <c r="GR278" s="95">
        <f>IF(ISNA(VLOOKUP($B278,'[1]1718  Exp_Rev Access'!$F$7:$GK$318,$GR$2,FALSE)),"",VLOOKUP($B278,'[1]1718  Exp_Rev Access'!$F$7:$GK$318,$GR$2,FALSE))</f>
        <v>0</v>
      </c>
      <c r="GS278" s="95">
        <f>IF(ISNA(VLOOKUP($B278,'[1]1718  Exp_Rev Access'!$F$7:$GK$318,$GS$2,FALSE)),"",VLOOKUP($B278,'[1]1718  Exp_Rev Access'!$F$7:$GK$318,$GS$2,FALSE))</f>
        <v>0</v>
      </c>
      <c r="GT278" s="95">
        <f>IF(ISNA(VLOOKUP($B278,'[1]1718  Exp_Rev Access'!$F$7:$GK$318,$GT$2,FALSE)),"",VLOOKUP($B278,'[1]1718  Exp_Rev Access'!$F$7:$GK$318,$GT$2,FALSE))</f>
        <v>0</v>
      </c>
      <c r="GU278" s="56">
        <f t="shared" si="762"/>
        <v>75072.739999999991</v>
      </c>
      <c r="GV278" s="92">
        <f t="shared" si="763"/>
        <v>6.6498651267279908E-4</v>
      </c>
      <c r="GW278" s="96">
        <f t="shared" si="764"/>
        <v>8.1518399878383789</v>
      </c>
    </row>
    <row r="279" spans="1:222" x14ac:dyDescent="0.3">
      <c r="A279" s="73"/>
      <c r="B279" s="88" t="s">
        <v>586</v>
      </c>
      <c r="C279" s="89" t="s">
        <v>587</v>
      </c>
      <c r="D279" s="75">
        <f>IF(ISNA(VLOOKUP($B279,'[1]1718 enrollment_Rev_Exp by size'!$A$7:H612,3,FALSE)),"",VLOOKUP($B279,'[1]1718 enrollment_Rev_Exp by size'!$A$7:$G$350,3,FALSE))</f>
        <v>7968.8700000000008</v>
      </c>
      <c r="E279" s="76">
        <f>IF(ISNA(VLOOKUP($B279,'[1]1718 enrollment_Rev_Exp by size'!$A$7:I613,5,FALSE)),"",VLOOKUP($B279,'[1]1718 enrollment_Rev_Exp by size'!$A$7:$G$350,5,FALSE))</f>
        <v>110237699.86</v>
      </c>
      <c r="F279" s="70">
        <f t="shared" si="744"/>
        <v>110237699.86</v>
      </c>
      <c r="G279" s="70">
        <f t="shared" si="745"/>
        <v>0</v>
      </c>
      <c r="H279" s="90">
        <f>IF(ISNA(VLOOKUP($B279,'[1]1718  Exp_Rev Access'!$F$7:$GK$318,3,FALSE)),"",VLOOKUP($B279,'[1]1718  Exp_Rev Access'!$F$7:$GK$318,3,FALSE))</f>
        <v>18387255.68</v>
      </c>
      <c r="I279" s="90">
        <f>IF(ISNA(VLOOKUP($B279,'[1]1718  Exp_Rev Access'!$F$7:$GK$318,4,FALSE)),"",VLOOKUP($B279,'[1]1718  Exp_Rev Access'!$F$7:$GK$318,4,FALSE))</f>
        <v>0</v>
      </c>
      <c r="J279" s="90">
        <f>IF(ISNA(VLOOKUP($B279,'[1]1718  Exp_Rev Access'!$F$7:$GK$318,5,FALSE)),"",VLOOKUP($B279,'[1]1718  Exp_Rev Access'!$F$7:$GK$318,5,FALSE))</f>
        <v>0</v>
      </c>
      <c r="K279" s="90">
        <f>IF(ISNA(VLOOKUP($B279,'[1]1718  Exp_Rev Access'!$F$7:$GK$318,6,FALSE)),"-",VLOOKUP($B279,'[1]1718  Exp_Rev Access'!$F$7:$GK$318,6,FALSE))</f>
        <v>174.55</v>
      </c>
      <c r="L279" s="90">
        <f>IF(ISNA(VLOOKUP($B279,'[1]1718  Exp_Rev Access'!$F$7:$GK$318,7,FALSE)),"",VLOOKUP($B279,'[1]1718  Exp_Rev Access'!$F$7:$GK$318,7,FALSE))</f>
        <v>0</v>
      </c>
      <c r="M279" s="90">
        <f>IF(ISNA(VLOOKUP($B279,'[1]1718  Exp_Rev Access'!$F$7:$GK$318,8,FALSE)),"",VLOOKUP($B279,'[1]1718  Exp_Rev Access'!$F$7:$GK$318,8,FALSE))</f>
        <v>0</v>
      </c>
      <c r="N279" s="56">
        <f t="shared" si="746"/>
        <v>18387430.23</v>
      </c>
      <c r="O279" s="91">
        <f t="shared" si="747"/>
        <v>0.16679802148767367</v>
      </c>
      <c r="P279" s="56">
        <f t="shared" si="748"/>
        <v>2307.4074780991532</v>
      </c>
      <c r="Q279" s="90">
        <f>IF(ISNA(VLOOKUP($B279,'[1]1718  Exp_Rev Access'!$F$7:$GK$318,10,FALSE)),"",VLOOKUP($B279,'[1]1718  Exp_Rev Access'!$F$7:$GK$318,10,FALSE))</f>
        <v>3471</v>
      </c>
      <c r="R279" s="90">
        <f>IF(ISNA(VLOOKUP($B279,'[1]1718  Exp_Rev Access'!$F$7:$GK$318,11,FALSE)),"",VLOOKUP($B279,'[1]1718  Exp_Rev Access'!$F$7:$GK$318,11,FALSE))</f>
        <v>0</v>
      </c>
      <c r="S279" s="90">
        <f>IF(ISNA(VLOOKUP($B279,'[1]1718  Exp_Rev Access'!$F$7:$GK$318,12,FALSE)),"",VLOOKUP($B279,'[1]1718  Exp_Rev Access'!$F$7:$GK$318,12,FALSE))</f>
        <v>0</v>
      </c>
      <c r="T279" s="90">
        <f>IF(ISNA(VLOOKUP($B279,'[1]1718  Exp_Rev Access'!$F$7:$GK$318,13,FALSE)),"",VLOOKUP($B279,'[1]1718  Exp_Rev Access'!$F$7:$GK$318,13,FALSE))</f>
        <v>0</v>
      </c>
      <c r="U279" s="90">
        <f>IF(ISNA(VLOOKUP($B279,'[1]1718  Exp_Rev Access'!$F$7:$GK$318,14,FALSE)),"",VLOOKUP($B279,'[1]1718  Exp_Rev Access'!$F$7:$GK$318,14,FALSE))</f>
        <v>0</v>
      </c>
      <c r="V279" s="90">
        <f>IF(ISNA(VLOOKUP($B279,'[1]1718  Exp_Rev Access'!$F$7:$GK$318,15,FALSE)),"",VLOOKUP($B279,'[1]1718  Exp_Rev Access'!$F$7:$GK$318,15,FALSE))</f>
        <v>960</v>
      </c>
      <c r="W279" s="90">
        <f>IF(ISNA(VLOOKUP($B279,'[1]1718  Exp_Rev Access'!$F$7:$GK$318,16,FALSE)),"",VLOOKUP($B279,'[1]1718  Exp_Rev Access'!$F$7:$GK$318,16,FALSE))</f>
        <v>0</v>
      </c>
      <c r="X279" s="90">
        <f>IF(ISNA(VLOOKUP($B279,'[1]1718  Exp_Rev Access'!$F$7:$GK$318,17,FALSE)),"",VLOOKUP($B279,'[1]1718  Exp_Rev Access'!$F$7:$GK$318,17,FALSE))</f>
        <v>0</v>
      </c>
      <c r="Y279" s="90">
        <f>IF(ISNA(VLOOKUP($B279,'[1]1718  Exp_Rev Access'!$F$7:$GK$318,18,FALSE)),"",VLOOKUP($B279,'[1]1718  Exp_Rev Access'!$F$7:$GK$318,18,FALSE))</f>
        <v>75268.95</v>
      </c>
      <c r="Z279" s="90">
        <f>IF(ISNA(VLOOKUP($B279,'[1]1718  Exp_Rev Access'!$F$7:$GK$318,19,FALSE)),"",VLOOKUP($B279,'[1]1718  Exp_Rev Access'!$F$7:$GK$318,19,FALSE))</f>
        <v>0</v>
      </c>
      <c r="AA279" s="90">
        <f>IF(ISNA(VLOOKUP($B279,'[1]1718  Exp_Rev Access'!$F$7:$GK$318,20,FALSE)),"",VLOOKUP($B279,'[1]1718  Exp_Rev Access'!$F$7:$GK$318,20,FALSE))</f>
        <v>0</v>
      </c>
      <c r="AB279" s="90">
        <f>IF(ISNA(VLOOKUP($B279,'[1]1718  Exp_Rev Access'!$F$7:$GK$318,21,FALSE)),"",VLOOKUP($B279,'[1]1718  Exp_Rev Access'!$F$7:$GK$318,21,FALSE))</f>
        <v>0</v>
      </c>
      <c r="AC279" s="90">
        <f>IF(ISNA(VLOOKUP($B279,'[1]1718  Exp_Rev Access'!$F$7:$GK$318,22,FALSE)),"",VLOOKUP($B279,'[1]1718  Exp_Rev Access'!$F$7:$GK$318,22,FALSE))</f>
        <v>32372.94</v>
      </c>
      <c r="AD279" s="90">
        <f>IF(ISNA(VLOOKUP($B279,'[1]1718  Exp_Rev Access'!$F$7:$GK$318,23,FALSE)),"",VLOOKUP($B279,'[1]1718  Exp_Rev Access'!$F$7:$GK$318,23,FALSE))</f>
        <v>267893.15000000002</v>
      </c>
      <c r="AE279" s="90">
        <f>IF(ISNA(VLOOKUP($B279,'[1]1718  Exp_Rev Access'!$F$7:$GK$318,24,FALSE)),"",VLOOKUP($B279,'[1]1718  Exp_Rev Access'!$F$7:$GK$318,24,FALSE))</f>
        <v>298481.94</v>
      </c>
      <c r="AF279" s="90">
        <f>IF(ISNA(VLOOKUP($B279,'[1]1718  Exp_Rev Access'!$F$7:$GK$318,25,FALSE)),"",VLOOKUP($B279,'[1]1718  Exp_Rev Access'!$F$7:$GK$318,25,FALSE))</f>
        <v>0</v>
      </c>
      <c r="AG279" s="90">
        <f>IF(ISNA(VLOOKUP($B279,'[1]1718  Exp_Rev Access'!$F$7:$GK$318,26,FALSE)),"",VLOOKUP($B279,'[1]1718  Exp_Rev Access'!$F$7:$GK$318,26,FALSE))</f>
        <v>8568.66</v>
      </c>
      <c r="AH279" s="90">
        <f>IF(ISNA(VLOOKUP($B279,'[1]1718  Exp_Rev Access'!$F$7:$GK$318,27,FALSE)),"",VLOOKUP($B279,'[1]1718  Exp_Rev Access'!$F$7:$GK$318,27,FALSE))</f>
        <v>7697.98</v>
      </c>
      <c r="AI279" s="90">
        <f>IF(ISNA(VLOOKUP($B279,'[1]1718  Exp_Rev Access'!$F$7:$GK$318,28,FALSE)),"",VLOOKUP($B279,'[1]1718  Exp_Rev Access'!$F$7:$GK$318,28,FALSE))</f>
        <v>2488.6999999999998</v>
      </c>
      <c r="AJ279" s="90">
        <f>IF(ISNA(VLOOKUP($B279,'[1]1718  Exp_Rev Access'!$F$7:$GK$318,29,FALSE)),"",VLOOKUP($B279,'[1]1718  Exp_Rev Access'!$F$7:$GK$318,29,FALSE))</f>
        <v>1023971.25</v>
      </c>
      <c r="AK279" s="90">
        <f>IF(ISNA(VLOOKUP($B279,'[1]1718  Exp_Rev Access'!$F$7:$GK$318,30,FALSE)),"",VLOOKUP($B279,'[1]1718  Exp_Rev Access'!$F$7:$GK$318,30,FALSE))</f>
        <v>274235.49</v>
      </c>
      <c r="AL279" s="90">
        <f>IF(ISNA(VLOOKUP($B279,'[1]1718  Exp_Rev Access'!$F$7:$GK$318,31,FALSE)),"",VLOOKUP($B279,'[1]1718  Exp_Rev Access'!$F$7:$GK$318,31,FALSE))</f>
        <v>0</v>
      </c>
      <c r="AM279" s="56">
        <f t="shared" si="749"/>
        <v>1995410.0599999998</v>
      </c>
      <c r="AN279" s="92">
        <f t="shared" si="750"/>
        <v>1.8100976912019541E-2</v>
      </c>
      <c r="AO279" s="71">
        <f t="shared" si="751"/>
        <v>250.40062894739148</v>
      </c>
      <c r="AP279" s="90">
        <f>IF(ISNA(VLOOKUP($B279,'[1]1718  Exp_Rev Access'!$F$7:$GK$318,33,FALSE)),"",VLOOKUP($B279,'[1]1718  Exp_Rev Access'!$F$7:$GK$318,33,FALSE))</f>
        <v>51556105.409999996</v>
      </c>
      <c r="AQ279" s="90">
        <f>IF(ISNA(VLOOKUP($B279,'[1]1718  Exp_Rev Access'!$F$7:$GK$318,34,FALSE)),"",VLOOKUP($B279,'[1]1718  Exp_Rev Access'!$F$7:$GK$318,34,FALSE))</f>
        <v>1896444.48</v>
      </c>
      <c r="AR279" s="90">
        <f>IF(ISNA(VLOOKUP($B279,'[1]1718  Exp_Rev Access'!$F$7:$GK$318,35,FALSE)),"",VLOOKUP($B279,'[1]1718  Exp_Rev Access'!$F$7:$GK$318,35,FALSE))</f>
        <v>6805001.9199999999</v>
      </c>
      <c r="AS279" s="90">
        <f>IF(ISNA(VLOOKUP($B279,'[1]1718  Exp_Rev Access'!$F$7:$GK$318,36,FALSE)),"",VLOOKUP($B279,'[1]1718  Exp_Rev Access'!$F$7:$GK$318,36,FALSE))</f>
        <v>0</v>
      </c>
      <c r="AT279" s="90">
        <f>IF(ISNA(VLOOKUP($B279,'[1]1718  Exp_Rev Access'!$F$7:$GK$318,37,FALSE)),"",VLOOKUP($B279,'[1]1718  Exp_Rev Access'!$F$7:$GK$318,37,FALSE))</f>
        <v>0</v>
      </c>
      <c r="AU279" s="56">
        <f t="shared" si="752"/>
        <v>60257551.809999995</v>
      </c>
      <c r="AV279" s="93">
        <f t="shared" si="753"/>
        <v>0.54661474147706324</v>
      </c>
      <c r="AW279" s="56">
        <f t="shared" si="754"/>
        <v>7561.6181227702282</v>
      </c>
      <c r="AX279" s="90">
        <f>IF(ISNA(VLOOKUP($B279,'[1]1718  Exp_Rev Access'!$F$7:$GK$318,39,FALSE)),"",VLOOKUP($B279,'[1]1718  Exp_Rev Access'!$F$7:$GK$318,39,FALSE))</f>
        <v>0</v>
      </c>
      <c r="AY279" s="90">
        <f>IF(ISNA(VLOOKUP($B279,'[1]1718  Exp_Rev Access'!$F$7:$GK$318,40,FALSE)),"",VLOOKUP($B279,'[1]1718  Exp_Rev Access'!$F$7:$GK$318,40,FALSE))</f>
        <v>7757264.4699999997</v>
      </c>
      <c r="AZ279" s="90">
        <f>IF(ISNA(VLOOKUP($B279,'[1]1718  Exp_Rev Access'!$F$7:$GK$318,41,FALSE)),"",VLOOKUP($B279,'[1]1718  Exp_Rev Access'!$F$7:$GK$318,41,FALSE))</f>
        <v>473840.64000000001</v>
      </c>
      <c r="BA279" s="90">
        <f>IF(ISNA(VLOOKUP($B279,'[1]1718  Exp_Rev Access'!$F$7:$GK$318,42,FALSE)),"",VLOOKUP($B279,'[1]1718  Exp_Rev Access'!$F$7:$GK$318,42,FALSE))</f>
        <v>0</v>
      </c>
      <c r="BB279" s="90">
        <f>IF(ISNA(VLOOKUP($B279,'[1]1718  Exp_Rev Access'!$F$7:$GK$318,43,FALSE)),"",VLOOKUP($B279,'[1]1718  Exp_Rev Access'!$F$7:$GK$318,43,FALSE))</f>
        <v>0</v>
      </c>
      <c r="BC279" s="90">
        <f>IF(ISNA(VLOOKUP($B279,'[1]1718  Exp_Rev Access'!$F$7:$GK$318,44,FALSE)),"",VLOOKUP($B279,'[1]1718  Exp_Rev Access'!$F$7:$GK$318,44,FALSE))</f>
        <v>4639100</v>
      </c>
      <c r="BD279" s="90">
        <f>IF(ISNA(VLOOKUP($B279,'[1]1718  Exp_Rev Access'!$F$7:$GK$318,45,FALSE)),"",VLOOKUP($B279,'[1]1718  Exp_Rev Access'!$F$7:$GK$318,45,FALSE))</f>
        <v>0</v>
      </c>
      <c r="BE279" s="90">
        <f>IF(ISNA(VLOOKUP($B279,'[1]1718  Exp_Rev Access'!$F$7:$GK$318,46,FALSE)),"",VLOOKUP($B279,'[1]1718  Exp_Rev Access'!$F$7:$GK$318,46,FALSE))</f>
        <v>1083749.3500000001</v>
      </c>
      <c r="BF279" s="90">
        <f>IF(ISNA(VLOOKUP($B279,'[1]1718  Exp_Rev Access'!$F$7:$GK$318,47,FALSE)),"",VLOOKUP($B279,'[1]1718  Exp_Rev Access'!$F$7:$GK$318,47,FALSE))</f>
        <v>0</v>
      </c>
      <c r="BG279" s="90">
        <f>IF(ISNA(VLOOKUP($B279,'[1]1718  Exp_Rev Access'!$F$7:$GK$318,48,FALSE)),"",VLOOKUP($B279,'[1]1718  Exp_Rev Access'!$F$7:$GK$318,48,FALSE))</f>
        <v>988376.31</v>
      </c>
      <c r="BH279" s="90">
        <f>IF(ISNA(VLOOKUP($B279,'[1]1718  Exp_Rev Access'!$F$7:$GK$318,49,FALSE)),"",VLOOKUP($B279,'[1]1718  Exp_Rev Access'!$F$7:$GK$318,49,FALSE))</f>
        <v>170003.65</v>
      </c>
      <c r="BI279" s="90">
        <f>IF(ISNA(VLOOKUP($B279,'[1]1718  Exp_Rev Access'!$F$7:$GK$318,50,FALSE)),"",VLOOKUP($B279,'[1]1718  Exp_Rev Access'!$F$7:$GK$318,50,FALSE))</f>
        <v>0</v>
      </c>
      <c r="BJ279" s="90">
        <f>IF(ISNA(VLOOKUP($B279,'[1]1718  Exp_Rev Access'!$F$7:$GK$318,51,FALSE)),"",VLOOKUP($B279,'[1]1718  Exp_Rev Access'!$F$7:$GK$318,51,FALSE))</f>
        <v>85520.33</v>
      </c>
      <c r="BK279" s="90">
        <f>IF(ISNA(VLOOKUP($B279,'[1]1718  Exp_Rev Access'!$F$7:$GK$318,52,FALSE)),"",VLOOKUP($B279,'[1]1718  Exp_Rev Access'!$F$7:$GK$318,52,FALSE))</f>
        <v>4215087.16</v>
      </c>
      <c r="BL279" s="90">
        <f>IF(ISNA(VLOOKUP($B279,'[1]1718  Exp_Rev Access'!$F$7:$GK$318,53,FALSE)),"",VLOOKUP($B279,'[1]1718  Exp_Rev Access'!$F$7:$GK$318,53,FALSE))</f>
        <v>548443.99</v>
      </c>
      <c r="BM279" s="90">
        <f>IF(ISNA(VLOOKUP($B279,'[1]1718  Exp_Rev Access'!$F$7:$GK$318,54,FALSE)),"",VLOOKUP($B279,'[1]1718  Exp_Rev Access'!$F$7:$GK$318,54,FALSE))</f>
        <v>0</v>
      </c>
      <c r="BN279" s="90">
        <f>IF(ISNA(VLOOKUP($B279,'[1]1718  Exp_Rev Access'!$F$7:$GK$318,55,FALSE)),"",VLOOKUP($B279,'[1]1718  Exp_Rev Access'!$F$7:$GK$318,55,FALSE))</f>
        <v>0</v>
      </c>
      <c r="BO279" s="90">
        <f>IF(ISNA(VLOOKUP($B279,'[1]1718  Exp_Rev Access'!$F$7:$GK$318,56,FALSE)),"",VLOOKUP($B279,'[1]1718  Exp_Rev Access'!$F$7:$GK$318,56,FALSE))</f>
        <v>0</v>
      </c>
      <c r="BP279" s="90">
        <f>IF(ISNA(VLOOKUP($B279,'[1]1718  Exp_Rev Access'!$F$7:$GK$318,57,FALSE)),"",VLOOKUP($B279,'[1]1718  Exp_Rev Access'!$F$7:$GK$318,57,FALSE))</f>
        <v>0</v>
      </c>
      <c r="BQ279" s="90">
        <f>IF(ISNA(VLOOKUP($B279,'[1]1718  Exp_Rev Access'!$F$7:$GK$318,58,FALSE)),"",VLOOKUP($B279,'[1]1718  Exp_Rev Access'!$F$7:$GK$318,58,FALSE))</f>
        <v>0</v>
      </c>
      <c r="BR279" s="90">
        <f>IF(ISNA(VLOOKUP($B279,'[1]1718  Exp_Rev Access'!$F$7:$GK$318,59,FALSE)),"",VLOOKUP($B279,'[1]1718  Exp_Rev Access'!$F$7:$GK$318,59,FALSE))</f>
        <v>0</v>
      </c>
      <c r="BS279" s="90">
        <f>IF(ISNA(VLOOKUP($B279,'[1]1718  Exp_Rev Access'!$F$7:$GK$318,60,FALSE)),"",VLOOKUP($B279,'[1]1718  Exp_Rev Access'!$F$7:$GK$318,60,FALSE))</f>
        <v>0</v>
      </c>
      <c r="BT279" s="90">
        <f>IF(ISNA(VLOOKUP($B279,'[1]1718  Exp_Rev Access'!$F$7:$GK$318,61,FALSE)),"",VLOOKUP($B279,'[1]1718  Exp_Rev Access'!$F$7:$GK$318,61,FALSE))</f>
        <v>0</v>
      </c>
      <c r="BU279" s="90">
        <f>IF(ISNA(VLOOKUP($B279,'[1]1718  Exp_Rev Access'!$F$7:$GK$318,62,FALSE)),"",VLOOKUP($B279,'[1]1718  Exp_Rev Access'!$F$7:$GK$318,62,FALSE))</f>
        <v>0</v>
      </c>
      <c r="BV279" s="56">
        <f t="shared" si="743"/>
        <v>19961385.899999999</v>
      </c>
      <c r="BW279" s="92">
        <f t="shared" si="755"/>
        <v>0.18107585631186626</v>
      </c>
      <c r="BX279" s="71">
        <f t="shared" si="756"/>
        <v>2504.9205094323279</v>
      </c>
      <c r="BY279" s="90">
        <f>IF(ISNA(VLOOKUP($B279,'[1]1718  Exp_Rev Access'!$F$7:$GK$318,64,FALSE)),"",VLOOKUP($B279,'[1]1718  Exp_Rev Access'!$F$7:$GK$318,64,FALSE))</f>
        <v>54583.95</v>
      </c>
      <c r="BZ279" s="90">
        <f>IF(ISNA(VLOOKUP($B279,'[1]1718  Exp_Rev Access'!$F$7:$GK$318,65,FALSE)),"",VLOOKUP($B279,'[1]1718  Exp_Rev Access'!$F$7:$GK$318,65,FALSE))</f>
        <v>0</v>
      </c>
      <c r="CA279" s="90">
        <f>IF(ISNA(VLOOKUP($B279,'[1]1718  Exp_Rev Access'!$F$7:$GK$318,66,FALSE)),"",VLOOKUP($B279,'[1]1718  Exp_Rev Access'!$F$7:$GK$318,66,FALSE))</f>
        <v>0</v>
      </c>
      <c r="CB279" s="90">
        <f>IF(ISNA(VLOOKUP($B279,'[1]1718  Exp_Rev Access'!$F$7:$GK$318,67,FALSE)),"",VLOOKUP($B279,'[1]1718  Exp_Rev Access'!$F$7:$GK$318,67,FALSE))</f>
        <v>0</v>
      </c>
      <c r="CC279" s="90">
        <f>IF(ISNA(VLOOKUP($B279,'[1]1718  Exp_Rev Access'!$F$7:$GK$318,68,FALSE)),"",VLOOKUP($B279,'[1]1718  Exp_Rev Access'!$F$7:$GK$318,68,FALSE))</f>
        <v>5818.27</v>
      </c>
      <c r="CD279" s="90">
        <f>IF(ISNA(VLOOKUP($B279,'[1]1718  Exp_Rev Access'!$F$7:$GK$318,69,FALSE)),"",VLOOKUP($B279,'[1]1718  Exp_Rev Access'!$F$7:$GK$318,69,FALSE))</f>
        <v>0</v>
      </c>
      <c r="CE279" s="56">
        <f t="shared" si="739"/>
        <v>60402.22</v>
      </c>
      <c r="CF279" s="92">
        <f t="shared" si="757"/>
        <v>5.4792707101753563E-4</v>
      </c>
      <c r="CG279" s="78">
        <f t="shared" si="758"/>
        <v>7.5797722889192567</v>
      </c>
      <c r="CH279" s="90">
        <f>IF(ISNA(VLOOKUP($B279,'[1]1718  Exp_Rev Access'!$F$7:$GK$318,$CH$2,FALSE)),"",VLOOKUP($B279,'[1]1718  Exp_Rev Access'!$F$7:$GK$318,$CH$2,FALSE))</f>
        <v>0</v>
      </c>
      <c r="CI279" s="90">
        <f>IF(ISNA(VLOOKUP($B279,'[1]1718  Exp_Rev Access'!$F$7:$GK$318,$CI$2,FALSE)),"",VLOOKUP($B279,'[1]1718  Exp_Rev Access'!$F$7:$GK$318,$CI$2,FALSE))</f>
        <v>0</v>
      </c>
      <c r="CJ279" s="90">
        <f>IF(ISNA(VLOOKUP($B279,'[1]1718  Exp_Rev Access'!$F$7:$GK$318,$CJ$2,FALSE)),"",VLOOKUP($B279,'[1]1718  Exp_Rev Access'!$F$7:$GK$318,$CJ$2,FALSE))</f>
        <v>0</v>
      </c>
      <c r="CK279" s="90">
        <f>IF(ISNA(VLOOKUP($B279,'[1]1718  Exp_Rev Access'!$F$7:$GK$318,$CK$2,FALSE)),"",VLOOKUP($B279,'[1]1718  Exp_Rev Access'!$F$7:$GK$318,$CK$2,FALSE))</f>
        <v>0</v>
      </c>
      <c r="CL279" s="90">
        <f>IF(ISNA(VLOOKUP($B279,'[1]1718  Exp_Rev Access'!$F$7:$GK$318,$CL$2,FALSE)),"",VLOOKUP($B279,'[1]1718  Exp_Rev Access'!$F$7:$GK$318,$CL$2,FALSE))</f>
        <v>0</v>
      </c>
      <c r="CM279" s="90">
        <f>IF(ISNA(VLOOKUP($B279,'[1]1718  Exp_Rev Access'!$F$7:$GK$318,$CM$2,FALSE)),"",VLOOKUP($B279,'[1]1718  Exp_Rev Access'!$F$7:$GK$318,$CM$2,FALSE))</f>
        <v>0</v>
      </c>
      <c r="CN279" s="90">
        <f>IF(ISNA(VLOOKUP($B279,'[1]1718  Exp_Rev Access'!$F$7:$GK$318,$CN$2,FALSE)),"",VLOOKUP($B279,'[1]1718  Exp_Rev Access'!$F$7:$GK$318,$CN$2,FALSE))</f>
        <v>0</v>
      </c>
      <c r="CO279" s="90">
        <f>IF(ISNA(VLOOKUP($B279,'[1]1718  Exp_Rev Access'!$F$7:$GK$318,$CO$2,FALSE)),"",VLOOKUP($B279,'[1]1718  Exp_Rev Access'!$F$7:$GK$318,$CO$2,FALSE))</f>
        <v>0</v>
      </c>
      <c r="CP279" s="90">
        <f>IF(ISNA(VLOOKUP($B279,'[1]1718  Exp_Rev Access'!$F$7:$GK$318,$CP$2,FALSE)),"",VLOOKUP($B279,'[1]1718  Exp_Rev Access'!$F$7:$GK$318,$CP$2,FALSE))</f>
        <v>0</v>
      </c>
      <c r="CQ279" s="90">
        <f>IF(ISNA(VLOOKUP($B279,'[1]1718  Exp_Rev Access'!$F$7:$GK$318,$CQ$2,FALSE)),"",VLOOKUP($B279,'[1]1718  Exp_Rev Access'!$F$7:$GK$318,$CQ$2,FALSE))</f>
        <v>1649200.52</v>
      </c>
      <c r="CR279" s="90">
        <f>IF(ISNA(VLOOKUP($B279,'[1]1718  Exp_Rev Access'!$F$7:$GK$318,$CR$2,FALSE)),"",VLOOKUP($B279,'[1]1718  Exp_Rev Access'!$F$7:$GK$318,$CR$2,FALSE))</f>
        <v>0</v>
      </c>
      <c r="CS279" s="90">
        <f>IF(ISNA(VLOOKUP($B279,'[1]1718  Exp_Rev Access'!$F$7:$GK$318,$CS$2,FALSE)),"",VLOOKUP($B279,'[1]1718  Exp_Rev Access'!$F$7:$GK$318,$CS$2,FALSE))</f>
        <v>72848.95</v>
      </c>
      <c r="CT279" s="90">
        <f>IF(ISNA(VLOOKUP($B279,'[1]1718  Exp_Rev Access'!$F$7:$GK$318,$CT$2,FALSE)),"",VLOOKUP($B279,'[1]1718  Exp_Rev Access'!$F$7:$GK$318,$CT$2,FALSE))</f>
        <v>0</v>
      </c>
      <c r="CU279" s="90">
        <f>IF(ISNA(VLOOKUP($B279,'[1]1718  Exp_Rev Access'!$F$7:$GK$318,$CU$2,FALSE)),"",VLOOKUP($B279,'[1]1718  Exp_Rev Access'!$F$7:$GK$318,$CU$2,FALSE))</f>
        <v>1577242.97</v>
      </c>
      <c r="CV279" s="90">
        <f>IF(ISNA(VLOOKUP($B279,'[1]1718  Exp_Rev Access'!$F$7:$GK$318,$CV$2,FALSE)),"",VLOOKUP($B279,'[1]1718  Exp_Rev Access'!$F$7:$GK$318,$CV$2,FALSE))</f>
        <v>412589.1</v>
      </c>
      <c r="CW279" s="90">
        <f>IF(ISNA(VLOOKUP($B279,'[1]1718  Exp_Rev Access'!$F$7:$GK$318,$CW$2,FALSE)),"",VLOOKUP($B279,'[1]1718  Exp_Rev Access'!$F$7:$GK$318,$CW$2,FALSE))</f>
        <v>0</v>
      </c>
      <c r="CX279" s="90">
        <f>IF(ISNA(VLOOKUP($B279,'[1]1718  Exp_Rev Access'!$F$7:$GK$318,$CX$2,FALSE)),"",VLOOKUP($B279,'[1]1718  Exp_Rev Access'!$F$7:$GK$318,$CX$2,FALSE))</f>
        <v>0</v>
      </c>
      <c r="CY279" s="90">
        <f>IF(ISNA(VLOOKUP($B279,'[1]1718  Exp_Rev Access'!$F$7:$GK$318,$CY$2,FALSE)),"",VLOOKUP($B279,'[1]1718  Exp_Rev Access'!$F$7:$GK$318,$CY$2,FALSE))</f>
        <v>0</v>
      </c>
      <c r="CZ279" s="90">
        <f>IF(ISNA(VLOOKUP($B279,'[1]1718  Exp_Rev Access'!$F$7:$GK$318,$CZ$2,FALSE)),"",VLOOKUP($B279,'[1]1718  Exp_Rev Access'!$F$7:$GK$318,$CZ$2,FALSE))</f>
        <v>0</v>
      </c>
      <c r="DA279" s="90">
        <f>IF(ISNA(VLOOKUP($B279,'[1]1718  Exp_Rev Access'!$F$7:$GK$318,$DA$2,FALSE)),"",VLOOKUP($B279,'[1]1718  Exp_Rev Access'!$F$7:$GK$318,$DA$2,FALSE))</f>
        <v>0</v>
      </c>
      <c r="DB279" s="90">
        <f>IF(ISNA(VLOOKUP($B279,'[1]1718  Exp_Rev Access'!$F$7:$GK$318,$DB$2,FALSE)),"",VLOOKUP($B279,'[1]1718  Exp_Rev Access'!$F$7:$GK$318,$DB$2,FALSE))</f>
        <v>100375.86</v>
      </c>
      <c r="DC279" s="90">
        <f>IF(ISNA(VLOOKUP($B279,'[1]1718  Exp_Rev Access'!$F$7:$GK$318,$DC$2,FALSE)),"",VLOOKUP($B279,'[1]1718  Exp_Rev Access'!$F$7:$GK$318,$DC$2,FALSE))</f>
        <v>0</v>
      </c>
      <c r="DD279" s="90">
        <f>IF(ISNA(VLOOKUP($B279,'[1]1718  Exp_Rev Access'!$F$7:$GK$318,$DD$2,FALSE)),"",VLOOKUP($B279,'[1]1718  Exp_Rev Access'!$F$7:$GK$318,$DD$2,FALSE))</f>
        <v>0</v>
      </c>
      <c r="DE279" s="90">
        <f>IF(ISNA(VLOOKUP($B279,'[1]1718  Exp_Rev Access'!$F$7:$GK$318,$DE$2,FALSE)),"",VLOOKUP($B279,'[1]1718  Exp_Rev Access'!$F$7:$GK$318,$DE$2,FALSE))</f>
        <v>0</v>
      </c>
      <c r="DF279" s="90">
        <f>IF(ISNA(VLOOKUP($B279,'[1]1718  Exp_Rev Access'!$F$7:$GK$318,$DF$2,FALSE)),"",VLOOKUP($B279,'[1]1718  Exp_Rev Access'!$F$7:$GK$318,$DF$2,FALSE))</f>
        <v>0</v>
      </c>
      <c r="DG279" s="90">
        <f>IF(ISNA(VLOOKUP($B279,'[1]1718  Exp_Rev Access'!$F$7:$GK$318,$DG$2,FALSE)),"",VLOOKUP($B279,'[1]1718  Exp_Rev Access'!$F$7:$GK$318,$DG$2,FALSE))</f>
        <v>0</v>
      </c>
      <c r="DH279" s="90">
        <f>IF(ISNA(VLOOKUP($B279,'[1]1718  Exp_Rev Access'!$F$7:$GK$318,$DH$2,FALSE)),"",VLOOKUP($B279,'[1]1718  Exp_Rev Access'!$F$7:$GK$318,$DH$2,FALSE))</f>
        <v>34678.99</v>
      </c>
      <c r="DI279" s="90">
        <f>IF(ISNA(VLOOKUP($B279,'[1]1718  Exp_Rev Access'!$F$7:$GK$318,$DI$2,FALSE)),"",VLOOKUP($B279,'[1]1718  Exp_Rev Access'!$F$7:$GK$318,$DI$2,FALSE))</f>
        <v>3916414.18</v>
      </c>
      <c r="DJ279" s="90">
        <f>IF(ISNA(VLOOKUP($B279,'[1]1718  Exp_Rev Access'!$F$7:$GK$318,$DJ$2,FALSE)),"",VLOOKUP($B279,'[1]1718  Exp_Rev Access'!$F$7:$GK$318,$DJ$2,FALSE))</f>
        <v>0</v>
      </c>
      <c r="DK279" s="90">
        <f>IF(ISNA(VLOOKUP($B279,'[1]1718  Exp_Rev Access'!$F$7:$GK$318,$DK$2,FALSE)),"",VLOOKUP($B279,'[1]1718  Exp_Rev Access'!$F$7:$GK$318,$DK$2,FALSE))</f>
        <v>0</v>
      </c>
      <c r="DL279" s="90">
        <f>IF(ISNA(VLOOKUP($B279,'[1]1718  Exp_Rev Access'!$F$7:$GK$318,$DL$2,FALSE)),"",VLOOKUP($B279,'[1]1718  Exp_Rev Access'!$F$7:$GK$318,$DL$2,FALSE))</f>
        <v>0</v>
      </c>
      <c r="DM279" s="90">
        <f>IF(ISNA(VLOOKUP($B279,'[1]1718  Exp_Rev Access'!$F$7:$GK$318,$DM$2,FALSE)),"",VLOOKUP($B279,'[1]1718  Exp_Rev Access'!$F$7:$GK$318,$DM$2,FALSE))</f>
        <v>0</v>
      </c>
      <c r="DN279" s="90">
        <f>IF(ISNA(VLOOKUP($B279,'[1]1718  Exp_Rev Access'!$F$7:$GK$318,$DN$2,FALSE)),"",VLOOKUP($B279,'[1]1718  Exp_Rev Access'!$F$7:$GK$318,$DN$2,FALSE))</f>
        <v>0</v>
      </c>
      <c r="DO279" s="90">
        <f>IF(ISNA(VLOOKUP($B279,'[1]1718  Exp_Rev Access'!$F$7:$GK$318,$DO$2,FALSE)),"",VLOOKUP($B279,'[1]1718  Exp_Rev Access'!$F$7:$GK$318,$DO$2,FALSE))</f>
        <v>0</v>
      </c>
      <c r="DP279" s="90">
        <f>IF(ISNA(VLOOKUP($B279,'[1]1718  Exp_Rev Access'!$F$7:$GK$318,$DP$2,FALSE)),"",VLOOKUP($B279,'[1]1718  Exp_Rev Access'!$F$7:$GK$318,$DP$2,FALSE))</f>
        <v>0</v>
      </c>
      <c r="DQ279" s="90">
        <f>IF(ISNA(VLOOKUP($B279,'[1]1718  Exp_Rev Access'!$F$7:$GK$318,$DQ$2,FALSE)),"",VLOOKUP($B279,'[1]1718  Exp_Rev Access'!$F$7:$GK$318,$DQ$2,FALSE))</f>
        <v>0</v>
      </c>
      <c r="DR279" s="90">
        <f>IF(ISNA(VLOOKUP($B279,'[1]1718  Exp_Rev Access'!$F$7:$GK$318,$DR$2,FALSE)),"",VLOOKUP($B279,'[1]1718  Exp_Rev Access'!$F$7:$GK$318,$DR$2,FALSE))</f>
        <v>0</v>
      </c>
      <c r="DS279" s="90">
        <f>IF(ISNA(VLOOKUP($B279,'[1]1718  Exp_Rev Access'!$F$7:$GK$318,$DS$2,FALSE)),"",VLOOKUP($B279,'[1]1718  Exp_Rev Access'!$F$7:$GK$318,$DS$2,FALSE))</f>
        <v>0</v>
      </c>
      <c r="DT279" s="90">
        <f>IF(ISNA(VLOOKUP($B279,'[1]1718  Exp_Rev Access'!$F$7:$GK$318,$DT$2,FALSE)),"",VLOOKUP($B279,'[1]1718  Exp_Rev Access'!$F$7:$GK$318,$DT$2,FALSE))</f>
        <v>0</v>
      </c>
      <c r="DU279" s="90">
        <f>IF(ISNA(VLOOKUP($B279,'[1]1718  Exp_Rev Access'!$F$7:$GK$318,$DU$2,FALSE)),"",VLOOKUP($B279,'[1]1718  Exp_Rev Access'!$F$7:$GK$318,$DU$2,FALSE))</f>
        <v>0</v>
      </c>
      <c r="DV279" s="90">
        <f>IF(ISNA(VLOOKUP($B279,'[1]1718  Exp_Rev Access'!$F$7:$GK$318,$DV$2,FALSE)),"",VLOOKUP($B279,'[1]1718  Exp_Rev Access'!$F$7:$GK$318,$DV$2,FALSE))</f>
        <v>0</v>
      </c>
      <c r="DW279" s="90">
        <f>IF(ISNA(VLOOKUP($B279,'[1]1718  Exp_Rev Access'!$F$7:$GK$318,$DW$2,FALSE)),"",VLOOKUP($B279,'[1]1718  Exp_Rev Access'!$F$7:$GK$318,$DW$2,FALSE))</f>
        <v>0</v>
      </c>
      <c r="DX279" s="90">
        <f>IF(ISNA(VLOOKUP($B279,'[1]1718  Exp_Rev Access'!$F$7:$GK$318,$DX$2,FALSE)),"",VLOOKUP($B279,'[1]1718  Exp_Rev Access'!$F$7:$GK$318,$DX$2,FALSE))</f>
        <v>0</v>
      </c>
      <c r="DY279" s="90">
        <f>IF(ISNA(VLOOKUP($B279,'[1]1718  Exp_Rev Access'!$F$7:$GK$318,$DY$2,FALSE)),"",VLOOKUP($B279,'[1]1718  Exp_Rev Access'!$F$7:$GK$318,$DY$2,FALSE))</f>
        <v>0</v>
      </c>
      <c r="DZ279" s="90">
        <f>IF(ISNA(VLOOKUP($B279,'[1]1718  Exp_Rev Access'!$F$7:$GK$318,$DZ$2,FALSE)),"",VLOOKUP($B279,'[1]1718  Exp_Rev Access'!$F$7:$GK$318,$DZ$2,FALSE))</f>
        <v>0</v>
      </c>
      <c r="EA279" s="90">
        <f>IF(ISNA(VLOOKUP($B279,'[1]1718  Exp_Rev Access'!$F$7:$GK$318,$EA$2,FALSE)),"",VLOOKUP($B279,'[1]1718  Exp_Rev Access'!$F$7:$GK$318,$EA$2,FALSE))</f>
        <v>0</v>
      </c>
      <c r="EB279" s="90">
        <f>IF(ISNA(VLOOKUP($B279,'[1]1718  Exp_Rev Access'!$F$7:$GK$318,$EB$2,FALSE)),"",VLOOKUP($B279,'[1]1718  Exp_Rev Access'!$F$7:$GK$318,$EB$2,FALSE))</f>
        <v>0</v>
      </c>
      <c r="EC279" s="90">
        <f>IF(ISNA(VLOOKUP($B279,'[1]1718  Exp_Rev Access'!$F$7:$GK$318,$EC$2,FALSE)),"",VLOOKUP($B279,'[1]1718  Exp_Rev Access'!$F$7:$GK$318,$EC$2,FALSE))</f>
        <v>772988.94</v>
      </c>
      <c r="ED279" s="90">
        <f>IF(ISNA(VLOOKUP($B279,'[1]1718  Exp_Rev Access'!$F$7:$GK$318,$ED$2,FALSE)),"",VLOOKUP($B279,'[1]1718  Exp_Rev Access'!$F$7:$GK$318,$ED$2,FALSE))</f>
        <v>0</v>
      </c>
      <c r="EE279" s="90">
        <f>IF(ISNA(VLOOKUP($B279,'[1]1718  Exp_Rev Access'!$F$7:$GK$318,$EE$2,FALSE)),"",VLOOKUP($B279,'[1]1718  Exp_Rev Access'!$F$7:$GK$318,$EE$2,FALSE))</f>
        <v>0</v>
      </c>
      <c r="EF279" s="90">
        <f>IF(ISNA(VLOOKUP($B279,'[1]1718  Exp_Rev Access'!$F$7:$GK$318,$EF$2,FALSE)),"",VLOOKUP($B279,'[1]1718  Exp_Rev Access'!$F$7:$GK$318,$EF$2,FALSE))</f>
        <v>0</v>
      </c>
      <c r="EG279" s="90">
        <f>IF(ISNA(VLOOKUP($B279,'[1]1718  Exp_Rev Access'!$F$7:$GK$318,$EG$2,FALSE)),"",VLOOKUP($B279,'[1]1718  Exp_Rev Access'!$F$7:$GK$318,$EG$2,FALSE))</f>
        <v>162077.89000000001</v>
      </c>
      <c r="EH279" s="90">
        <f>IF(ISNA(VLOOKUP($B279,'[1]1718  Exp_Rev Access'!$F$7:$GK$318,$EH$2,FALSE)),"",VLOOKUP($B279,'[1]1718  Exp_Rev Access'!$F$7:$GK$318,$EH$2,FALSE))</f>
        <v>0</v>
      </c>
      <c r="EI279" s="90">
        <f>IF(ISNA(VLOOKUP($B279,'[1]1718  Exp_Rev Access'!$F$7:$GK$318,$EI$2,FALSE)),"",VLOOKUP($B279,'[1]1718  Exp_Rev Access'!$F$7:$GK$318,$EI$2,FALSE))</f>
        <v>0</v>
      </c>
      <c r="EJ279" s="90">
        <f>IF(ISNA(VLOOKUP($B279,'[1]1718  Exp_Rev Access'!$F$7:$GK$318,$EJ$2,FALSE)),"",VLOOKUP($B279,'[1]1718  Exp_Rev Access'!$F$7:$GK$318,$EJ$2,FALSE))</f>
        <v>0</v>
      </c>
      <c r="EK279" s="90">
        <f>IF(ISNA(VLOOKUP($B279,'[1]1718  Exp_Rev Access'!$F$7:$GK$318,$EK$2,FALSE)),"",VLOOKUP($B279,'[1]1718  Exp_Rev Access'!$F$7:$GK$318,$EK$2,FALSE))</f>
        <v>0</v>
      </c>
      <c r="EL279" s="90">
        <f>IF(ISNA(VLOOKUP($B279,'[1]1718  Exp_Rev Access'!$F$7:$GK$318,$EL$2,FALSE)),"",VLOOKUP($B279,'[1]1718  Exp_Rev Access'!$F$7:$GK$318,$EL$2,FALSE))</f>
        <v>0</v>
      </c>
      <c r="EM279" s="90">
        <f>IF(ISNA(VLOOKUP($B279,'[1]1718  Exp_Rev Access'!$F$7:$GK$318,$EM$2,FALSE)),"",VLOOKUP($B279,'[1]1718  Exp_Rev Access'!$F$7:$GK$318,$EM$2,FALSE))</f>
        <v>0</v>
      </c>
      <c r="EN279" s="90">
        <f>IF(ISNA(VLOOKUP($B279,'[1]1718  Exp_Rev Access'!$F$7:$GK$318,$EN$2,FALSE)),"",VLOOKUP($B279,'[1]1718  Exp_Rev Access'!$F$7:$GK$318,$EN$2,FALSE))</f>
        <v>187233.2</v>
      </c>
      <c r="EO279" s="90">
        <f>IF(ISNA(VLOOKUP($B279,'[1]1718  Exp_Rev Access'!$F$7:$GK$318,$EO$2,FALSE)),"",VLOOKUP($B279,'[1]1718  Exp_Rev Access'!$F$7:$GK$318,$EO$2,FALSE))</f>
        <v>140234.25</v>
      </c>
      <c r="EP279" s="90">
        <f>IF(ISNA(VLOOKUP($B279,'[1]1718  Exp_Rev Access'!$F$7:$GK$318,$EP$2,FALSE)),"",VLOOKUP($B279,'[1]1718  Exp_Rev Access'!$F$7:$GK$318,$EP$2,FALSE))</f>
        <v>0</v>
      </c>
      <c r="EQ279" s="90">
        <f>IF(ISNA(VLOOKUP($B279,'[1]1718  Exp_Rev Access'!$F$7:$GK$318,$EQ$2,FALSE)),"",VLOOKUP($B279,'[1]1718  Exp_Rev Access'!$F$7:$GK$318,$EQ$2,FALSE))</f>
        <v>0</v>
      </c>
      <c r="ER279" s="90">
        <f>IF(ISNA(VLOOKUP($B279,'[1]1718  Exp_Rev Access'!$F$7:$GK$318,$ER$2,FALSE)),"",VLOOKUP($B279,'[1]1718  Exp_Rev Access'!$F$7:$GK$318,$ER$2,FALSE))</f>
        <v>0</v>
      </c>
      <c r="ES279" s="90">
        <f>IF(ISNA(VLOOKUP($B279,'[1]1718  Exp_Rev Access'!$F$7:$GK$318,$ES$2,FALSE)),"",VLOOKUP($B279,'[1]1718  Exp_Rev Access'!$F$7:$GK$318,$ES$2,FALSE))</f>
        <v>0</v>
      </c>
      <c r="ET279" s="90">
        <f>IF(ISNA(VLOOKUP($B279,'[1]1718  Exp_Rev Access'!$F$7:$GK$318,$ET$2,FALSE)),"",VLOOKUP($B279,'[1]1718  Exp_Rev Access'!$F$7:$GK$318,$ET$2,FALSE))</f>
        <v>0</v>
      </c>
      <c r="EU279" s="90">
        <f>IF(ISNA(VLOOKUP($B279,'[1]1718  Exp_Rev Access'!$F$7:$GK$318,$EU$2,FALSE)),"",VLOOKUP($B279,'[1]1718  Exp_Rev Access'!$F$7:$GK$318,$EU$2,FALSE))</f>
        <v>0</v>
      </c>
      <c r="EV279" s="90">
        <f>IF(ISNA(VLOOKUP($B279,'[1]1718  Exp_Rev Access'!$F$7:$GK$318,$EV$2,FALSE)),"",VLOOKUP($B279,'[1]1718  Exp_Rev Access'!$F$7:$GK$318,$EV$2,FALSE))</f>
        <v>183475.91</v>
      </c>
      <c r="EW279" s="90">
        <f>IF(ISNA(VLOOKUP($B279,'[1]1718  Exp_Rev Access'!$F$7:$GK$318,$EW$2,FALSE)),"",VLOOKUP($B279,'[1]1718  Exp_Rev Access'!$F$7:$GK$318,$EW$2,FALSE))</f>
        <v>0</v>
      </c>
      <c r="EX279" s="90">
        <f>IF(ISNA(VLOOKUP($B279,'[1]1718  Exp_Rev Access'!$F$7:$GK$318,$EX$2,FALSE)),"",VLOOKUP($B279,'[1]1718  Exp_Rev Access'!$F$7:$GK$318,$EX$2,FALSE))</f>
        <v>0</v>
      </c>
      <c r="EY279" s="90">
        <f>IF(ISNA(VLOOKUP($B279,'[1]1718  Exp_Rev Access'!$F$7:$GK$318,$EY$2,FALSE)),"",VLOOKUP($B279,'[1]1718  Exp_Rev Access'!$F$7:$GK$318,$EY$2,FALSE))</f>
        <v>0</v>
      </c>
      <c r="EZ279" s="90">
        <f>IF(ISNA(VLOOKUP($B279,'[1]1718  Exp_Rev Access'!$F$7:$GK$318,$EZ$2,FALSE)),"",VLOOKUP($B279,'[1]1718  Exp_Rev Access'!$F$7:$GK$318,$EZ$2,FALSE))</f>
        <v>0</v>
      </c>
      <c r="FA279" s="90">
        <f>IF(ISNA(VLOOKUP($B279,'[1]1718  Exp_Rev Access'!$F$7:$GK$318,$FA$2,FALSE)),"",VLOOKUP($B279,'[1]1718  Exp_Rev Access'!$F$7:$GK$318,$FA$2,FALSE))</f>
        <v>0</v>
      </c>
      <c r="FB279" s="90">
        <f>IF(ISNA(VLOOKUP($B279,'[1]1718  Exp_Rev Access'!$F$7:$GK$318,$FB$2,FALSE)),"",VLOOKUP($B279,'[1]1718  Exp_Rev Access'!$F$7:$GK$318,$FB$2,FALSE))</f>
        <v>0</v>
      </c>
      <c r="FC279" s="90">
        <f>IF(ISNA(VLOOKUP($B279,'[1]1718  Exp_Rev Access'!$F$7:$GK$318,$FC$2,FALSE)),"",VLOOKUP($B279,'[1]1718  Exp_Rev Access'!$F$7:$GK$318,$FC$2,FALSE))</f>
        <v>20282.5</v>
      </c>
      <c r="FD279" s="90">
        <f>IF(ISNA(VLOOKUP($B279,'[1]1718  Exp_Rev Access'!$F$7:$GK$318,$FD$2,FALSE)),"",VLOOKUP($B279,'[1]1718  Exp_Rev Access'!$F$7:$GK$318,$FD$2,FALSE))</f>
        <v>0</v>
      </c>
      <c r="FE279" s="90">
        <f>IF(ISNA(VLOOKUP($B279,'[1]1718  Exp_Rev Access'!$F$7:$GK$318,$FE$2,FALSE)),"",VLOOKUP($B279,'[1]1718  Exp_Rev Access'!$F$7:$GK$318,$FE$2,FALSE))</f>
        <v>0</v>
      </c>
      <c r="FF279" s="90">
        <f>IF(ISNA(VLOOKUP($B279,'[1]1718  Exp_Rev Access'!$F$7:$GK$318,$FF$2,FALSE)),"",VLOOKUP($B279,'[1]1718  Exp_Rev Access'!$F$7:$GK$318,$FF$2,FALSE))</f>
        <v>0</v>
      </c>
      <c r="FG279" s="90">
        <f>IF(ISNA(VLOOKUP($B279,'[1]1718  Exp_Rev Access'!$F$7:$GK$318,$FG$2,FALSE)),"",VLOOKUP($B279,'[1]1718  Exp_Rev Access'!$F$7:$GK$318,$FG$2,FALSE))</f>
        <v>0</v>
      </c>
      <c r="FH279" s="90">
        <f>IF(ISNA(VLOOKUP($B279,'[1]1718  Exp_Rev Access'!$F$7:$GK$318,$FH$2,FALSE)),"",VLOOKUP($B279,'[1]1718  Exp_Rev Access'!$F$7:$GK$318,$FH$2,FALSE))</f>
        <v>0</v>
      </c>
      <c r="FI279" s="90">
        <f>IF(ISNA(VLOOKUP($B279,'[1]1718  Exp_Rev Access'!$F$7:$GK$318,$FI$2,FALSE)),"",VLOOKUP($B279,'[1]1718  Exp_Rev Access'!$F$7:$GK$318,$FI$2,FALSE))</f>
        <v>0</v>
      </c>
      <c r="FJ279" s="90">
        <f>IF(ISNA(VLOOKUP($B279,'[1]1718  Exp_Rev Access'!$F$7:$GK$318,$FJ$2,FALSE)),"",VLOOKUP($B279,'[1]1718  Exp_Rev Access'!$F$7:$GK$318,$FJ$2,FALSE))</f>
        <v>0</v>
      </c>
      <c r="FK279" s="90">
        <f>IF(ISNA(VLOOKUP($B279,'[1]1718  Exp_Rev Access'!$F$7:$GK$318,$FK$2,FALSE)),"",VLOOKUP($B279,'[1]1718  Exp_Rev Access'!$F$7:$GK$318,$FK$2,FALSE))</f>
        <v>0</v>
      </c>
      <c r="FL279" s="90">
        <f>IF(ISNA(VLOOKUP($B279,'[1]1718  Exp_Rev Access'!$F$7:$GK$318,$FL$2,FALSE)),"",VLOOKUP($B279,'[1]1718  Exp_Rev Access'!$F$7:$GK$318,$FL$2,FALSE))</f>
        <v>0</v>
      </c>
      <c r="FM279" s="90">
        <f>IF(ISNA(VLOOKUP($B279,'[1]1718  Exp_Rev Access'!$F$7:$GK$318,$FM$2,FALSE)),"",VLOOKUP($B279,'[1]1718  Exp_Rev Access'!$F$7:$GK$318,$FM$2,FALSE))</f>
        <v>0</v>
      </c>
      <c r="FN279" s="90">
        <f>IF(ISNA(VLOOKUP($B279,'[1]1718  Exp_Rev Access'!$F$7:$GK$318,$FN$2,FALSE)),"",VLOOKUP($B279,'[1]1718  Exp_Rev Access'!$F$7:$GK$318,$FN$2,FALSE))</f>
        <v>0</v>
      </c>
      <c r="FO279" s="90">
        <f>IF(ISNA(VLOOKUP($B279,'[1]1718  Exp_Rev Access'!$F$7:$GK$318,$FO$2,FALSE)),"",VLOOKUP($B279,'[1]1718  Exp_Rev Access'!$F$7:$GK$318,$FO$2,FALSE))</f>
        <v>0</v>
      </c>
      <c r="FP279" s="90">
        <f>IF(ISNA(VLOOKUP($B279,'[1]1718  Exp_Rev Access'!$F$7:$GK$318,$FP$2,FALSE)),"",VLOOKUP($B279,'[1]1718  Exp_Rev Access'!$F$7:$GK$318,$FP$2,FALSE))</f>
        <v>0</v>
      </c>
      <c r="FQ279" s="90">
        <f>IF(ISNA(VLOOKUP($B279,'[1]1718  Exp_Rev Access'!$F$7:$GK$318,$FQ$2,FALSE)),"",VLOOKUP($B279,'[1]1718  Exp_Rev Access'!$F$7:$GK$318,$FQ$2,FALSE))</f>
        <v>0</v>
      </c>
      <c r="FR279" s="90">
        <f>IF(ISNA(VLOOKUP($B279,'[1]1718  Exp_Rev Access'!$F$7:$GK$318,$FR$2,FALSE)),"",VLOOKUP($B279,'[1]1718  Exp_Rev Access'!$F$7:$GK$318,$FR$2,FALSE))</f>
        <v>342575.92</v>
      </c>
      <c r="FS279" s="56">
        <f t="shared" si="759"/>
        <v>9572219.1799999997</v>
      </c>
      <c r="FT279" s="92">
        <f t="shared" si="760"/>
        <v>8.6832537255009445E-2</v>
      </c>
      <c r="FU279" s="94">
        <f t="shared" si="761"/>
        <v>1201.2015731214085</v>
      </c>
      <c r="FV279" s="95">
        <f>IF(ISNA(VLOOKUP($B279,'[1]1718  Exp_Rev Access'!$F$7:$GK$318,$FV$2,FALSE)),"",VLOOKUP($B279,'[1]1718  Exp_Rev Access'!$F$7:$GK$318,$FV$2,FALSE))</f>
        <v>878.4</v>
      </c>
      <c r="FW279" s="95">
        <f>IF(ISNA(VLOOKUP($B279,'[1]1718  Exp_Rev Access'!$F$7:$GK$318,$FW$2,FALSE)),"",VLOOKUP($B279,'[1]1718  Exp_Rev Access'!$F$7:$GK$318,$FW$2,FALSE))</f>
        <v>0</v>
      </c>
      <c r="FX279" s="95">
        <f>IF(ISNA(VLOOKUP($B279,'[1]1718  Exp_Rev Access'!$F$7:$GK$318,$FX$2,FALSE)),"",VLOOKUP($B279,'[1]1718  Exp_Rev Access'!$F$7:$GK$318,$FX$2,FALSE))</f>
        <v>0</v>
      </c>
      <c r="FY279" s="95">
        <f>IF(ISNA(VLOOKUP($B279,'[1]1718  Exp_Rev Access'!$F$7:$GK$318,$FY$2,FALSE)),"",VLOOKUP($B279,'[1]1718  Exp_Rev Access'!$F$7:$GK$318,$FY$2,FALSE))</f>
        <v>0</v>
      </c>
      <c r="FZ279" s="95">
        <f>IF(ISNA(VLOOKUP($B279,'[1]1718  Exp_Rev Access'!$F$7:$GK$318,$FZ$2,FALSE)),"",VLOOKUP($B279,'[1]1718  Exp_Rev Access'!$F$7:$GK$318,$FZ$2,FALSE))</f>
        <v>0</v>
      </c>
      <c r="GA279" s="95">
        <f>IF(ISNA(VLOOKUP($B279,'[1]1718  Exp_Rev Access'!$F$7:$GK$318,$GA$2,FALSE)),"",VLOOKUP($B279,'[1]1718  Exp_Rev Access'!$F$7:$GK$318,$GA$2,FALSE))</f>
        <v>0</v>
      </c>
      <c r="GB279" s="95">
        <f>IF(ISNA(VLOOKUP($B279,'[1]1718  Exp_Rev Access'!$F$7:$GK$318,$GB$2,FALSE)),"",VLOOKUP($B279,'[1]1718  Exp_Rev Access'!$F$7:$GK$318,$GB$2,FALSE))</f>
        <v>0</v>
      </c>
      <c r="GC279" s="95">
        <f>IF(ISNA(VLOOKUP($B279,'[1]1718  Exp_Rev Access'!$F$7:$GK$318,$GC$2,FALSE)),"",VLOOKUP($B279,'[1]1718  Exp_Rev Access'!$F$7:$GK$318,$GC$2,FALSE))</f>
        <v>0</v>
      </c>
      <c r="GD279" s="95">
        <f>IF(ISNA(VLOOKUP($B279,'[1]1718  Exp_Rev Access'!$F$7:$GK$318,$GD$2,FALSE)),"",VLOOKUP($B279,'[1]1718  Exp_Rev Access'!$F$7:$GK$318,$GD$2,FALSE))</f>
        <v>0</v>
      </c>
      <c r="GE279" s="95">
        <f>IF(ISNA(VLOOKUP($B279,'[1]1718  Exp_Rev Access'!$F$7:$GK$318,$GE$2,FALSE)),"",VLOOKUP($B279,'[1]1718  Exp_Rev Access'!$F$7:$GK$318,$GE$2,FALSE))</f>
        <v>0</v>
      </c>
      <c r="GF279" s="95">
        <f>IF(ISNA(VLOOKUP($B279,'[1]1718  Exp_Rev Access'!$F$7:$GK$318,$GF$2,FALSE)),"",VLOOKUP($B279,'[1]1718  Exp_Rev Access'!$F$7:$GK$318,$GF$2,FALSE))</f>
        <v>0</v>
      </c>
      <c r="GG279" s="95">
        <f>IF(ISNA(VLOOKUP($B279,'[1]1718  Exp_Rev Access'!$F$7:$GK$318,$GG$2,FALSE)),"",VLOOKUP($B279,'[1]1718  Exp_Rev Access'!$F$7:$GK$318,$GG$2,FALSE))</f>
        <v>0</v>
      </c>
      <c r="GH279" s="95">
        <f>IF(ISNA(VLOOKUP($B279,'[1]1718  Exp_Rev Access'!$F$7:$GK$318,$GH$2,FALSE)),"",VLOOKUP($B279,'[1]1718  Exp_Rev Access'!$F$7:$GK$318,$GH$2,FALSE))</f>
        <v>0</v>
      </c>
      <c r="GI279" s="95">
        <f>IF(ISNA(VLOOKUP($B279,'[1]1718  Exp_Rev Access'!$F$7:$GK$318,$GI$2,FALSE)),"",VLOOKUP($B279,'[1]1718  Exp_Rev Access'!$F$7:$GK$318,$GI$2,FALSE))</f>
        <v>0</v>
      </c>
      <c r="GJ279" s="95">
        <f>IF(ISNA(VLOOKUP($B279,'[1]1718  Exp_Rev Access'!$F$7:$GK$318,$GJ$2,FALSE)),"",VLOOKUP($B279,'[1]1718  Exp_Rev Access'!$F$7:$GK$318,$GJ$2,FALSE))</f>
        <v>0</v>
      </c>
      <c r="GK279" s="95">
        <f>IF(ISNA(VLOOKUP($B279,'[1]1718  Exp_Rev Access'!$F$7:$GK$318,$GK$2,FALSE)),"",VLOOKUP($B279,'[1]1718  Exp_Rev Access'!$F$7:$GK$318,$GK$2,FALSE))</f>
        <v>2422.06</v>
      </c>
      <c r="GL279" s="95">
        <f>IF(ISNA(VLOOKUP($B279,'[1]1718  Exp_Rev Access'!$F$7:$GK$318,$GL$2,FALSE)),"",VLOOKUP($B279,'[1]1718  Exp_Rev Access'!$F$7:$GK$318,$GL$2,FALSE))</f>
        <v>0</v>
      </c>
      <c r="GM279" s="95">
        <f>IF(ISNA(VLOOKUP($B279,'[1]1718  Exp_Rev Access'!$F$7:$GK$318,$GM$2,FALSE)),"",VLOOKUP($B279,'[1]1718  Exp_Rev Access'!$F$7:$GK$318,$GM$2,FALSE))</f>
        <v>0</v>
      </c>
      <c r="GN279" s="95">
        <f>IF(ISNA(VLOOKUP($B279,'[1]1718  Exp_Rev Access'!$F$7:$GK$318,$GN$2,FALSE)),"",VLOOKUP($B279,'[1]1718  Exp_Rev Access'!$F$7:$GK$318,$GN$2,FALSE))</f>
        <v>0</v>
      </c>
      <c r="GO279" s="95">
        <f>IF(ISNA(VLOOKUP($B279,'[1]1718  Exp_Rev Access'!$F$7:$GK$318,$GO$2,FALSE)),"",VLOOKUP($B279,'[1]1718  Exp_Rev Access'!$F$7:$GK$318,$GO$2,FALSE))</f>
        <v>0</v>
      </c>
      <c r="GP279" s="95">
        <f>IF(ISNA(VLOOKUP($B279,'[1]1718  Exp_Rev Access'!$F$7:$GK$318,$GP$2,FALSE)),"",VLOOKUP($B279,'[1]1718  Exp_Rev Access'!$F$7:$GK$318,$GP$2,FALSE))</f>
        <v>0</v>
      </c>
      <c r="GQ279" s="95">
        <f>IF(ISNA(VLOOKUP($B279,'[1]1718  Exp_Rev Access'!$F$7:$GK$318,$GQ$2,FALSE)),"",VLOOKUP($B279,'[1]1718  Exp_Rev Access'!$F$7:$GK$318,$GQ$2,FALSE))</f>
        <v>0</v>
      </c>
      <c r="GR279" s="95">
        <f>IF(ISNA(VLOOKUP($B279,'[1]1718  Exp_Rev Access'!$F$7:$GK$318,$GR$2,FALSE)),"",VLOOKUP($B279,'[1]1718  Exp_Rev Access'!$F$7:$GK$318,$GR$2,FALSE))</f>
        <v>0</v>
      </c>
      <c r="GS279" s="95">
        <f>IF(ISNA(VLOOKUP($B279,'[1]1718  Exp_Rev Access'!$F$7:$GK$318,$GS$2,FALSE)),"",VLOOKUP($B279,'[1]1718  Exp_Rev Access'!$F$7:$GK$318,$GS$2,FALSE))</f>
        <v>0</v>
      </c>
      <c r="GT279" s="95">
        <f>IF(ISNA(VLOOKUP($B279,'[1]1718  Exp_Rev Access'!$F$7:$GK$318,$GT$2,FALSE)),"",VLOOKUP($B279,'[1]1718  Exp_Rev Access'!$F$7:$GK$318,$GT$2,FALSE))</f>
        <v>0</v>
      </c>
      <c r="GU279" s="56">
        <f t="shared" si="762"/>
        <v>3300.46</v>
      </c>
      <c r="GV279" s="92">
        <f t="shared" si="763"/>
        <v>2.9939485350216197E-5</v>
      </c>
      <c r="GW279" s="96">
        <f t="shared" si="764"/>
        <v>0.41416913564909452</v>
      </c>
    </row>
    <row r="280" spans="1:222" x14ac:dyDescent="0.3">
      <c r="A280" s="73"/>
      <c r="B280" s="88" t="s">
        <v>588</v>
      </c>
      <c r="C280" s="89" t="s">
        <v>589</v>
      </c>
      <c r="D280" s="75">
        <f>IF(ISNA(VLOOKUP($B280,'[1]1718 enrollment_Rev_Exp by size'!$A$7:H613,3,FALSE)),"",VLOOKUP($B280,'[1]1718 enrollment_Rev_Exp by size'!$A$7:$G$350,3,FALSE))</f>
        <v>20072.989999999994</v>
      </c>
      <c r="E280" s="76">
        <f>IF(ISNA(VLOOKUP($B280,'[1]1718 enrollment_Rev_Exp by size'!$A$7:I614,5,FALSE)),"",VLOOKUP($B280,'[1]1718 enrollment_Rev_Exp by size'!$A$7:$G$350,5,FALSE))</f>
        <v>258910147.08000001</v>
      </c>
      <c r="F280" s="70">
        <f t="shared" si="744"/>
        <v>258910147.08000004</v>
      </c>
      <c r="G280" s="70">
        <f t="shared" si="745"/>
        <v>0</v>
      </c>
      <c r="H280" s="90">
        <f>IF(ISNA(VLOOKUP($B280,'[1]1718  Exp_Rev Access'!$F$7:$GK$318,3,FALSE)),"",VLOOKUP($B280,'[1]1718  Exp_Rev Access'!$F$7:$GK$318,3,FALSE))</f>
        <v>44907494.990000002</v>
      </c>
      <c r="I280" s="90">
        <f>IF(ISNA(VLOOKUP($B280,'[1]1718  Exp_Rev Access'!$F$7:$GK$318,4,FALSE)),"",VLOOKUP($B280,'[1]1718  Exp_Rev Access'!$F$7:$GK$318,4,FALSE))</f>
        <v>0</v>
      </c>
      <c r="J280" s="90">
        <f>IF(ISNA(VLOOKUP($B280,'[1]1718  Exp_Rev Access'!$F$7:$GK$318,5,FALSE)),"",VLOOKUP($B280,'[1]1718  Exp_Rev Access'!$F$7:$GK$318,5,FALSE))</f>
        <v>0</v>
      </c>
      <c r="K280" s="90">
        <f>IF(ISNA(VLOOKUP($B280,'[1]1718  Exp_Rev Access'!$F$7:$GK$318,6,FALSE)),"-",VLOOKUP($B280,'[1]1718  Exp_Rev Access'!$F$7:$GK$318,6,FALSE))</f>
        <v>30115.599999999999</v>
      </c>
      <c r="L280" s="90">
        <f>IF(ISNA(VLOOKUP($B280,'[1]1718  Exp_Rev Access'!$F$7:$GK$318,7,FALSE)),"",VLOOKUP($B280,'[1]1718  Exp_Rev Access'!$F$7:$GK$318,7,FALSE))</f>
        <v>0</v>
      </c>
      <c r="M280" s="90">
        <f>IF(ISNA(VLOOKUP($B280,'[1]1718  Exp_Rev Access'!$F$7:$GK$318,8,FALSE)),"",VLOOKUP($B280,'[1]1718  Exp_Rev Access'!$F$7:$GK$318,8,FALSE))</f>
        <v>0</v>
      </c>
      <c r="N280" s="56">
        <f t="shared" si="746"/>
        <v>44937610.590000004</v>
      </c>
      <c r="O280" s="91">
        <f t="shared" si="747"/>
        <v>0.17356450141799518</v>
      </c>
      <c r="P280" s="56">
        <f t="shared" si="748"/>
        <v>2238.7103560555761</v>
      </c>
      <c r="Q280" s="90">
        <f>IF(ISNA(VLOOKUP($B280,'[1]1718  Exp_Rev Access'!$F$7:$GK$318,10,FALSE)),"",VLOOKUP($B280,'[1]1718  Exp_Rev Access'!$F$7:$GK$318,10,FALSE))</f>
        <v>670294.25</v>
      </c>
      <c r="R280" s="90">
        <f>IF(ISNA(VLOOKUP($B280,'[1]1718  Exp_Rev Access'!$F$7:$GK$318,11,FALSE)),"",VLOOKUP($B280,'[1]1718  Exp_Rev Access'!$F$7:$GK$318,11,FALSE))</f>
        <v>0</v>
      </c>
      <c r="S280" s="90">
        <f>IF(ISNA(VLOOKUP($B280,'[1]1718  Exp_Rev Access'!$F$7:$GK$318,12,FALSE)),"",VLOOKUP($B280,'[1]1718  Exp_Rev Access'!$F$7:$GK$318,12,FALSE))</f>
        <v>532</v>
      </c>
      <c r="T280" s="90">
        <f>IF(ISNA(VLOOKUP($B280,'[1]1718  Exp_Rev Access'!$F$7:$GK$318,13,FALSE)),"",VLOOKUP($B280,'[1]1718  Exp_Rev Access'!$F$7:$GK$318,13,FALSE))</f>
        <v>47933.5</v>
      </c>
      <c r="U280" s="90">
        <f>IF(ISNA(VLOOKUP($B280,'[1]1718  Exp_Rev Access'!$F$7:$GK$318,14,FALSE)),"",VLOOKUP($B280,'[1]1718  Exp_Rev Access'!$F$7:$GK$318,14,FALSE))</f>
        <v>0</v>
      </c>
      <c r="V280" s="90">
        <f>IF(ISNA(VLOOKUP($B280,'[1]1718  Exp_Rev Access'!$F$7:$GK$318,15,FALSE)),"",VLOOKUP($B280,'[1]1718  Exp_Rev Access'!$F$7:$GK$318,15,FALSE))</f>
        <v>0</v>
      </c>
      <c r="W280" s="90">
        <f>IF(ISNA(VLOOKUP($B280,'[1]1718  Exp_Rev Access'!$F$7:$GK$318,16,FALSE)),"",VLOOKUP($B280,'[1]1718  Exp_Rev Access'!$F$7:$GK$318,16,FALSE))</f>
        <v>0</v>
      </c>
      <c r="X280" s="90">
        <f>IF(ISNA(VLOOKUP($B280,'[1]1718  Exp_Rev Access'!$F$7:$GK$318,17,FALSE)),"",VLOOKUP($B280,'[1]1718  Exp_Rev Access'!$F$7:$GK$318,17,FALSE))</f>
        <v>0</v>
      </c>
      <c r="Y280" s="90">
        <f>IF(ISNA(VLOOKUP($B280,'[1]1718  Exp_Rev Access'!$F$7:$GK$318,18,FALSE)),"",VLOOKUP($B280,'[1]1718  Exp_Rev Access'!$F$7:$GK$318,18,FALSE))</f>
        <v>278986.06</v>
      </c>
      <c r="Z280" s="90">
        <f>IF(ISNA(VLOOKUP($B280,'[1]1718  Exp_Rev Access'!$F$7:$GK$318,19,FALSE)),"",VLOOKUP($B280,'[1]1718  Exp_Rev Access'!$F$7:$GK$318,19,FALSE))</f>
        <v>2031.5</v>
      </c>
      <c r="AA280" s="90">
        <f>IF(ISNA(VLOOKUP($B280,'[1]1718  Exp_Rev Access'!$F$7:$GK$318,20,FALSE)),"",VLOOKUP($B280,'[1]1718  Exp_Rev Access'!$F$7:$GK$318,20,FALSE))</f>
        <v>33804.51</v>
      </c>
      <c r="AB280" s="90">
        <f>IF(ISNA(VLOOKUP($B280,'[1]1718  Exp_Rev Access'!$F$7:$GK$318,21,FALSE)),"",VLOOKUP($B280,'[1]1718  Exp_Rev Access'!$F$7:$GK$318,21,FALSE))</f>
        <v>0</v>
      </c>
      <c r="AC280" s="90">
        <f>IF(ISNA(VLOOKUP($B280,'[1]1718  Exp_Rev Access'!$F$7:$GK$318,22,FALSE)),"",VLOOKUP($B280,'[1]1718  Exp_Rev Access'!$F$7:$GK$318,22,FALSE))</f>
        <v>131927.98000000001</v>
      </c>
      <c r="AD280" s="90">
        <f>IF(ISNA(VLOOKUP($B280,'[1]1718  Exp_Rev Access'!$F$7:$GK$318,23,FALSE)),"",VLOOKUP($B280,'[1]1718  Exp_Rev Access'!$F$7:$GK$318,23,FALSE))</f>
        <v>2025687.05</v>
      </c>
      <c r="AE280" s="90">
        <f>IF(ISNA(VLOOKUP($B280,'[1]1718  Exp_Rev Access'!$F$7:$GK$318,24,FALSE)),"",VLOOKUP($B280,'[1]1718  Exp_Rev Access'!$F$7:$GK$318,24,FALSE))</f>
        <v>852058.83</v>
      </c>
      <c r="AF280" s="90">
        <f>IF(ISNA(VLOOKUP($B280,'[1]1718  Exp_Rev Access'!$F$7:$GK$318,25,FALSE)),"",VLOOKUP($B280,'[1]1718  Exp_Rev Access'!$F$7:$GK$318,25,FALSE))</f>
        <v>0</v>
      </c>
      <c r="AG280" s="90">
        <f>IF(ISNA(VLOOKUP($B280,'[1]1718  Exp_Rev Access'!$F$7:$GK$318,26,FALSE)),"",VLOOKUP($B280,'[1]1718  Exp_Rev Access'!$F$7:$GK$318,26,FALSE))</f>
        <v>175357.45</v>
      </c>
      <c r="AH280" s="90">
        <f>IF(ISNA(VLOOKUP($B280,'[1]1718  Exp_Rev Access'!$F$7:$GK$318,27,FALSE)),"",VLOOKUP($B280,'[1]1718  Exp_Rev Access'!$F$7:$GK$318,27,FALSE))</f>
        <v>50810.42</v>
      </c>
      <c r="AI280" s="90">
        <f>IF(ISNA(VLOOKUP($B280,'[1]1718  Exp_Rev Access'!$F$7:$GK$318,28,FALSE)),"",VLOOKUP($B280,'[1]1718  Exp_Rev Access'!$F$7:$GK$318,28,FALSE))</f>
        <v>78063.17</v>
      </c>
      <c r="AJ280" s="90">
        <f>IF(ISNA(VLOOKUP($B280,'[1]1718  Exp_Rev Access'!$F$7:$GK$318,29,FALSE)),"",VLOOKUP($B280,'[1]1718  Exp_Rev Access'!$F$7:$GK$318,29,FALSE))</f>
        <v>34016.14</v>
      </c>
      <c r="AK280" s="90">
        <f>IF(ISNA(VLOOKUP($B280,'[1]1718  Exp_Rev Access'!$F$7:$GK$318,30,FALSE)),"",VLOOKUP($B280,'[1]1718  Exp_Rev Access'!$F$7:$GK$318,30,FALSE))</f>
        <v>629609.38</v>
      </c>
      <c r="AL280" s="90">
        <f>IF(ISNA(VLOOKUP($B280,'[1]1718  Exp_Rev Access'!$F$7:$GK$318,31,FALSE)),"",VLOOKUP($B280,'[1]1718  Exp_Rev Access'!$F$7:$GK$318,31,FALSE))</f>
        <v>88508.93</v>
      </c>
      <c r="AM280" s="56">
        <f t="shared" si="749"/>
        <v>5099621.169999999</v>
      </c>
      <c r="AN280" s="92">
        <f t="shared" si="750"/>
        <v>1.9696490182071851E-2</v>
      </c>
      <c r="AO280" s="71">
        <f t="shared" si="751"/>
        <v>254.05388883270507</v>
      </c>
      <c r="AP280" s="90">
        <f>IF(ISNA(VLOOKUP($B280,'[1]1718  Exp_Rev Access'!$F$7:$GK$318,33,FALSE)),"",VLOOKUP($B280,'[1]1718  Exp_Rev Access'!$F$7:$GK$318,33,FALSE))</f>
        <v>132292027.84</v>
      </c>
      <c r="AQ280" s="90">
        <f>IF(ISNA(VLOOKUP($B280,'[1]1718  Exp_Rev Access'!$F$7:$GK$318,34,FALSE)),"",VLOOKUP($B280,'[1]1718  Exp_Rev Access'!$F$7:$GK$318,34,FALSE))</f>
        <v>5132026.1100000003</v>
      </c>
      <c r="AR280" s="90">
        <f>IF(ISNA(VLOOKUP($B280,'[1]1718  Exp_Rev Access'!$F$7:$GK$318,35,FALSE)),"",VLOOKUP($B280,'[1]1718  Exp_Rev Access'!$F$7:$GK$318,35,FALSE))</f>
        <v>13122008.800000001</v>
      </c>
      <c r="AS280" s="90">
        <f>IF(ISNA(VLOOKUP($B280,'[1]1718  Exp_Rev Access'!$F$7:$GK$318,36,FALSE)),"",VLOOKUP($B280,'[1]1718  Exp_Rev Access'!$F$7:$GK$318,36,FALSE))</f>
        <v>0</v>
      </c>
      <c r="AT280" s="90">
        <f>IF(ISNA(VLOOKUP($B280,'[1]1718  Exp_Rev Access'!$F$7:$GK$318,37,FALSE)),"",VLOOKUP($B280,'[1]1718  Exp_Rev Access'!$F$7:$GK$318,37,FALSE))</f>
        <v>0</v>
      </c>
      <c r="AU280" s="56">
        <f t="shared" si="752"/>
        <v>150546062.75000003</v>
      </c>
      <c r="AV280" s="93">
        <f t="shared" si="753"/>
        <v>0.58146065130264346</v>
      </c>
      <c r="AW280" s="56">
        <f t="shared" si="754"/>
        <v>7499.9321351726912</v>
      </c>
      <c r="AX280" s="90">
        <f>IF(ISNA(VLOOKUP($B280,'[1]1718  Exp_Rev Access'!$F$7:$GK$318,39,FALSE)),"",VLOOKUP($B280,'[1]1718  Exp_Rev Access'!$F$7:$GK$318,39,FALSE))</f>
        <v>0</v>
      </c>
      <c r="AY280" s="90">
        <f>IF(ISNA(VLOOKUP($B280,'[1]1718  Exp_Rev Access'!$F$7:$GK$318,40,FALSE)),"",VLOOKUP($B280,'[1]1718  Exp_Rev Access'!$F$7:$GK$318,40,FALSE))</f>
        <v>17991313.850000001</v>
      </c>
      <c r="AZ280" s="90">
        <f>IF(ISNA(VLOOKUP($B280,'[1]1718  Exp_Rev Access'!$F$7:$GK$318,41,FALSE)),"",VLOOKUP($B280,'[1]1718  Exp_Rev Access'!$F$7:$GK$318,41,FALSE))</f>
        <v>1205635.28</v>
      </c>
      <c r="BA280" s="90">
        <f>IF(ISNA(VLOOKUP($B280,'[1]1718  Exp_Rev Access'!$F$7:$GK$318,42,FALSE)),"",VLOOKUP($B280,'[1]1718  Exp_Rev Access'!$F$7:$GK$318,42,FALSE))</f>
        <v>0</v>
      </c>
      <c r="BB280" s="90">
        <f>IF(ISNA(VLOOKUP($B280,'[1]1718  Exp_Rev Access'!$F$7:$GK$318,43,FALSE)),"",VLOOKUP($B280,'[1]1718  Exp_Rev Access'!$F$7:$GK$318,43,FALSE))</f>
        <v>0</v>
      </c>
      <c r="BC280" s="90">
        <f>IF(ISNA(VLOOKUP($B280,'[1]1718  Exp_Rev Access'!$F$7:$GK$318,44,FALSE)),"",VLOOKUP($B280,'[1]1718  Exp_Rev Access'!$F$7:$GK$318,44,FALSE))</f>
        <v>6974664.4100000001</v>
      </c>
      <c r="BD280" s="90">
        <f>IF(ISNA(VLOOKUP($B280,'[1]1718  Exp_Rev Access'!$F$7:$GK$318,45,FALSE)),"",VLOOKUP($B280,'[1]1718  Exp_Rev Access'!$F$7:$GK$318,45,FALSE))</f>
        <v>0</v>
      </c>
      <c r="BE280" s="90">
        <f>IF(ISNA(VLOOKUP($B280,'[1]1718  Exp_Rev Access'!$F$7:$GK$318,46,FALSE)),"",VLOOKUP($B280,'[1]1718  Exp_Rev Access'!$F$7:$GK$318,46,FALSE))</f>
        <v>1324406.23</v>
      </c>
      <c r="BF280" s="90">
        <f>IF(ISNA(VLOOKUP($B280,'[1]1718  Exp_Rev Access'!$F$7:$GK$318,47,FALSE)),"",VLOOKUP($B280,'[1]1718  Exp_Rev Access'!$F$7:$GK$318,47,FALSE))</f>
        <v>0</v>
      </c>
      <c r="BG280" s="90">
        <f>IF(ISNA(VLOOKUP($B280,'[1]1718  Exp_Rev Access'!$F$7:$GK$318,48,FALSE)),"",VLOOKUP($B280,'[1]1718  Exp_Rev Access'!$F$7:$GK$318,48,FALSE))</f>
        <v>1047415.95</v>
      </c>
      <c r="BH280" s="90">
        <f>IF(ISNA(VLOOKUP($B280,'[1]1718  Exp_Rev Access'!$F$7:$GK$318,49,FALSE)),"",VLOOKUP($B280,'[1]1718  Exp_Rev Access'!$F$7:$GK$318,49,FALSE))</f>
        <v>439944.11</v>
      </c>
      <c r="BI280" s="90">
        <f>IF(ISNA(VLOOKUP($B280,'[1]1718  Exp_Rev Access'!$F$7:$GK$318,50,FALSE)),"",VLOOKUP($B280,'[1]1718  Exp_Rev Access'!$F$7:$GK$318,50,FALSE))</f>
        <v>0</v>
      </c>
      <c r="BJ280" s="90">
        <f>IF(ISNA(VLOOKUP($B280,'[1]1718  Exp_Rev Access'!$F$7:$GK$318,51,FALSE)),"",VLOOKUP($B280,'[1]1718  Exp_Rev Access'!$F$7:$GK$318,51,FALSE))</f>
        <v>149060.68</v>
      </c>
      <c r="BK280" s="90">
        <f>IF(ISNA(VLOOKUP($B280,'[1]1718  Exp_Rev Access'!$F$7:$GK$318,52,FALSE)),"",VLOOKUP($B280,'[1]1718  Exp_Rev Access'!$F$7:$GK$318,52,FALSE))</f>
        <v>12321673.77</v>
      </c>
      <c r="BL280" s="90">
        <f>IF(ISNA(VLOOKUP($B280,'[1]1718  Exp_Rev Access'!$F$7:$GK$318,53,FALSE)),"",VLOOKUP($B280,'[1]1718  Exp_Rev Access'!$F$7:$GK$318,53,FALSE))</f>
        <v>1150178.5</v>
      </c>
      <c r="BM280" s="90">
        <f>IF(ISNA(VLOOKUP($B280,'[1]1718  Exp_Rev Access'!$F$7:$GK$318,54,FALSE)),"",VLOOKUP($B280,'[1]1718  Exp_Rev Access'!$F$7:$GK$318,54,FALSE))</f>
        <v>23696.41</v>
      </c>
      <c r="BN280" s="90">
        <f>IF(ISNA(VLOOKUP($B280,'[1]1718  Exp_Rev Access'!$F$7:$GK$318,55,FALSE)),"",VLOOKUP($B280,'[1]1718  Exp_Rev Access'!$F$7:$GK$318,55,FALSE))</f>
        <v>0</v>
      </c>
      <c r="BO280" s="90">
        <f>IF(ISNA(VLOOKUP($B280,'[1]1718  Exp_Rev Access'!$F$7:$GK$318,56,FALSE)),"",VLOOKUP($B280,'[1]1718  Exp_Rev Access'!$F$7:$GK$318,56,FALSE))</f>
        <v>0</v>
      </c>
      <c r="BP280" s="90">
        <f>IF(ISNA(VLOOKUP($B280,'[1]1718  Exp_Rev Access'!$F$7:$GK$318,57,FALSE)),"",VLOOKUP($B280,'[1]1718  Exp_Rev Access'!$F$7:$GK$318,57,FALSE))</f>
        <v>0</v>
      </c>
      <c r="BQ280" s="90">
        <f>IF(ISNA(VLOOKUP($B280,'[1]1718  Exp_Rev Access'!$F$7:$GK$318,58,FALSE)),"",VLOOKUP($B280,'[1]1718  Exp_Rev Access'!$F$7:$GK$318,58,FALSE))</f>
        <v>4647.03</v>
      </c>
      <c r="BR280" s="90">
        <f>IF(ISNA(VLOOKUP($B280,'[1]1718  Exp_Rev Access'!$F$7:$GK$318,59,FALSE)),"",VLOOKUP($B280,'[1]1718  Exp_Rev Access'!$F$7:$GK$318,59,FALSE))</f>
        <v>0</v>
      </c>
      <c r="BS280" s="90">
        <f>IF(ISNA(VLOOKUP($B280,'[1]1718  Exp_Rev Access'!$F$7:$GK$318,60,FALSE)),"",VLOOKUP($B280,'[1]1718  Exp_Rev Access'!$F$7:$GK$318,60,FALSE))</f>
        <v>0</v>
      </c>
      <c r="BT280" s="90">
        <f>IF(ISNA(VLOOKUP($B280,'[1]1718  Exp_Rev Access'!$F$7:$GK$318,61,FALSE)),"",VLOOKUP($B280,'[1]1718  Exp_Rev Access'!$F$7:$GK$318,61,FALSE))</f>
        <v>0</v>
      </c>
      <c r="BU280" s="90">
        <f>IF(ISNA(VLOOKUP($B280,'[1]1718  Exp_Rev Access'!$F$7:$GK$318,62,FALSE)),"",VLOOKUP($B280,'[1]1718  Exp_Rev Access'!$F$7:$GK$318,62,FALSE))</f>
        <v>0</v>
      </c>
      <c r="BV280" s="56">
        <f t="shared" si="743"/>
        <v>42632636.219999999</v>
      </c>
      <c r="BW280" s="92">
        <f t="shared" si="755"/>
        <v>0.16466189796272082</v>
      </c>
      <c r="BX280" s="71">
        <f t="shared" si="756"/>
        <v>2123.8807083548595</v>
      </c>
      <c r="BY280" s="90">
        <f>IF(ISNA(VLOOKUP($B280,'[1]1718  Exp_Rev Access'!$F$7:$GK$318,64,FALSE)),"",VLOOKUP($B280,'[1]1718  Exp_Rev Access'!$F$7:$GK$318,64,FALSE))</f>
        <v>0</v>
      </c>
      <c r="BZ280" s="90">
        <f>IF(ISNA(VLOOKUP($B280,'[1]1718  Exp_Rev Access'!$F$7:$GK$318,65,FALSE)),"",VLOOKUP($B280,'[1]1718  Exp_Rev Access'!$F$7:$GK$318,65,FALSE))</f>
        <v>93533.43</v>
      </c>
      <c r="CA280" s="90">
        <f>IF(ISNA(VLOOKUP($B280,'[1]1718  Exp_Rev Access'!$F$7:$GK$318,66,FALSE)),"",VLOOKUP($B280,'[1]1718  Exp_Rev Access'!$F$7:$GK$318,66,FALSE))</f>
        <v>57501.82</v>
      </c>
      <c r="CB280" s="90">
        <f>IF(ISNA(VLOOKUP($B280,'[1]1718  Exp_Rev Access'!$F$7:$GK$318,67,FALSE)),"",VLOOKUP($B280,'[1]1718  Exp_Rev Access'!$F$7:$GK$318,67,FALSE))</f>
        <v>0</v>
      </c>
      <c r="CC280" s="90">
        <f>IF(ISNA(VLOOKUP($B280,'[1]1718  Exp_Rev Access'!$F$7:$GK$318,68,FALSE)),"",VLOOKUP($B280,'[1]1718  Exp_Rev Access'!$F$7:$GK$318,68,FALSE))</f>
        <v>14473.35</v>
      </c>
      <c r="CD280" s="90">
        <f>IF(ISNA(VLOOKUP($B280,'[1]1718  Exp_Rev Access'!$F$7:$GK$318,69,FALSE)),"",VLOOKUP($B280,'[1]1718  Exp_Rev Access'!$F$7:$GK$318,69,FALSE))</f>
        <v>0</v>
      </c>
      <c r="CE280" s="56">
        <f t="shared" si="739"/>
        <v>165508.6</v>
      </c>
      <c r="CF280" s="92">
        <f t="shared" si="757"/>
        <v>6.3925111420550049E-4</v>
      </c>
      <c r="CG280" s="78">
        <f t="shared" si="758"/>
        <v>8.245338636645565</v>
      </c>
      <c r="CH280" s="90">
        <f>IF(ISNA(VLOOKUP($B280,'[1]1718  Exp_Rev Access'!$F$7:$GK$318,$CH$2,FALSE)),"",VLOOKUP($B280,'[1]1718  Exp_Rev Access'!$F$7:$GK$318,$CH$2,FALSE))</f>
        <v>0</v>
      </c>
      <c r="CI280" s="90">
        <f>IF(ISNA(VLOOKUP($B280,'[1]1718  Exp_Rev Access'!$F$7:$GK$318,$CI$2,FALSE)),"",VLOOKUP($B280,'[1]1718  Exp_Rev Access'!$F$7:$GK$318,$CI$2,FALSE))</f>
        <v>0</v>
      </c>
      <c r="CJ280" s="90">
        <f>IF(ISNA(VLOOKUP($B280,'[1]1718  Exp_Rev Access'!$F$7:$GK$318,$CJ$2,FALSE)),"",VLOOKUP($B280,'[1]1718  Exp_Rev Access'!$F$7:$GK$318,$CJ$2,FALSE))</f>
        <v>0</v>
      </c>
      <c r="CK280" s="90">
        <f>IF(ISNA(VLOOKUP($B280,'[1]1718  Exp_Rev Access'!$F$7:$GK$318,$CK$2,FALSE)),"",VLOOKUP($B280,'[1]1718  Exp_Rev Access'!$F$7:$GK$318,$CK$2,FALSE))</f>
        <v>0</v>
      </c>
      <c r="CL280" s="90">
        <f>IF(ISNA(VLOOKUP($B280,'[1]1718  Exp_Rev Access'!$F$7:$GK$318,$CL$2,FALSE)),"",VLOOKUP($B280,'[1]1718  Exp_Rev Access'!$F$7:$GK$318,$CL$2,FALSE))</f>
        <v>0</v>
      </c>
      <c r="CM280" s="90">
        <f>IF(ISNA(VLOOKUP($B280,'[1]1718  Exp_Rev Access'!$F$7:$GK$318,$CM$2,FALSE)),"",VLOOKUP($B280,'[1]1718  Exp_Rev Access'!$F$7:$GK$318,$CM$2,FALSE))</f>
        <v>0</v>
      </c>
      <c r="CN280" s="90">
        <f>IF(ISNA(VLOOKUP($B280,'[1]1718  Exp_Rev Access'!$F$7:$GK$318,$CN$2,FALSE)),"",VLOOKUP($B280,'[1]1718  Exp_Rev Access'!$F$7:$GK$318,$CN$2,FALSE))</f>
        <v>0</v>
      </c>
      <c r="CO280" s="90">
        <f>IF(ISNA(VLOOKUP($B280,'[1]1718  Exp_Rev Access'!$F$7:$GK$318,$CO$2,FALSE)),"",VLOOKUP($B280,'[1]1718  Exp_Rev Access'!$F$7:$GK$318,$CO$2,FALSE))</f>
        <v>0</v>
      </c>
      <c r="CP280" s="90">
        <f>IF(ISNA(VLOOKUP($B280,'[1]1718  Exp_Rev Access'!$F$7:$GK$318,$CP$2,FALSE)),"",VLOOKUP($B280,'[1]1718  Exp_Rev Access'!$F$7:$GK$318,$CP$2,FALSE))</f>
        <v>0</v>
      </c>
      <c r="CQ280" s="90">
        <f>IF(ISNA(VLOOKUP($B280,'[1]1718  Exp_Rev Access'!$F$7:$GK$318,$CQ$2,FALSE)),"",VLOOKUP($B280,'[1]1718  Exp_Rev Access'!$F$7:$GK$318,$CQ$2,FALSE))</f>
        <v>3922101.92</v>
      </c>
      <c r="CR280" s="90">
        <f>IF(ISNA(VLOOKUP($B280,'[1]1718  Exp_Rev Access'!$F$7:$GK$318,$CR$2,FALSE)),"",VLOOKUP($B280,'[1]1718  Exp_Rev Access'!$F$7:$GK$318,$CR$2,FALSE))</f>
        <v>0</v>
      </c>
      <c r="CS280" s="90">
        <f>IF(ISNA(VLOOKUP($B280,'[1]1718  Exp_Rev Access'!$F$7:$GK$318,$CS$2,FALSE)),"",VLOOKUP($B280,'[1]1718  Exp_Rev Access'!$F$7:$GK$318,$CS$2,FALSE))</f>
        <v>94805.119999999995</v>
      </c>
      <c r="CT280" s="90">
        <f>IF(ISNA(VLOOKUP($B280,'[1]1718  Exp_Rev Access'!$F$7:$GK$318,$CT$2,FALSE)),"",VLOOKUP($B280,'[1]1718  Exp_Rev Access'!$F$7:$GK$318,$CT$2,FALSE))</f>
        <v>29326</v>
      </c>
      <c r="CU280" s="90">
        <f>IF(ISNA(VLOOKUP($B280,'[1]1718  Exp_Rev Access'!$F$7:$GK$318,$CU$2,FALSE)),"",VLOOKUP($B280,'[1]1718  Exp_Rev Access'!$F$7:$GK$318,$CU$2,FALSE))</f>
        <v>3638215.05</v>
      </c>
      <c r="CV280" s="90">
        <f>IF(ISNA(VLOOKUP($B280,'[1]1718  Exp_Rev Access'!$F$7:$GK$318,$CV$2,FALSE)),"",VLOOKUP($B280,'[1]1718  Exp_Rev Access'!$F$7:$GK$318,$CV$2,FALSE))</f>
        <v>627406.72</v>
      </c>
      <c r="CW280" s="90">
        <f>IF(ISNA(VLOOKUP($B280,'[1]1718  Exp_Rev Access'!$F$7:$GK$318,$CW$2,FALSE)),"",VLOOKUP($B280,'[1]1718  Exp_Rev Access'!$F$7:$GK$318,$CW$2,FALSE))</f>
        <v>0</v>
      </c>
      <c r="CX280" s="90">
        <f>IF(ISNA(VLOOKUP($B280,'[1]1718  Exp_Rev Access'!$F$7:$GK$318,$CX$2,FALSE)),"",VLOOKUP($B280,'[1]1718  Exp_Rev Access'!$F$7:$GK$318,$CX$2,FALSE))</f>
        <v>0</v>
      </c>
      <c r="CY280" s="90">
        <f>IF(ISNA(VLOOKUP($B280,'[1]1718  Exp_Rev Access'!$F$7:$GK$318,$CY$2,FALSE)),"",VLOOKUP($B280,'[1]1718  Exp_Rev Access'!$F$7:$GK$318,$CY$2,FALSE))</f>
        <v>0</v>
      </c>
      <c r="CZ280" s="90">
        <f>IF(ISNA(VLOOKUP($B280,'[1]1718  Exp_Rev Access'!$F$7:$GK$318,$CZ$2,FALSE)),"",VLOOKUP($B280,'[1]1718  Exp_Rev Access'!$F$7:$GK$318,$CZ$2,FALSE))</f>
        <v>0</v>
      </c>
      <c r="DA280" s="90">
        <f>IF(ISNA(VLOOKUP($B280,'[1]1718  Exp_Rev Access'!$F$7:$GK$318,$DA$2,FALSE)),"",VLOOKUP($B280,'[1]1718  Exp_Rev Access'!$F$7:$GK$318,$DA$2,FALSE))</f>
        <v>0</v>
      </c>
      <c r="DB280" s="90">
        <f>IF(ISNA(VLOOKUP($B280,'[1]1718  Exp_Rev Access'!$F$7:$GK$318,$DB$2,FALSE)),"",VLOOKUP($B280,'[1]1718  Exp_Rev Access'!$F$7:$GK$318,$DB$2,FALSE))</f>
        <v>97905</v>
      </c>
      <c r="DC280" s="90">
        <f>IF(ISNA(VLOOKUP($B280,'[1]1718  Exp_Rev Access'!$F$7:$GK$318,$DC$2,FALSE)),"",VLOOKUP($B280,'[1]1718  Exp_Rev Access'!$F$7:$GK$318,$DC$2,FALSE))</f>
        <v>0</v>
      </c>
      <c r="DD280" s="90">
        <f>IF(ISNA(VLOOKUP($B280,'[1]1718  Exp_Rev Access'!$F$7:$GK$318,$DD$2,FALSE)),"",VLOOKUP($B280,'[1]1718  Exp_Rev Access'!$F$7:$GK$318,$DD$2,FALSE))</f>
        <v>46064</v>
      </c>
      <c r="DE280" s="90">
        <f>IF(ISNA(VLOOKUP($B280,'[1]1718  Exp_Rev Access'!$F$7:$GK$318,$DE$2,FALSE)),"",VLOOKUP($B280,'[1]1718  Exp_Rev Access'!$F$7:$GK$318,$DE$2,FALSE))</f>
        <v>0</v>
      </c>
      <c r="DF280" s="90">
        <f>IF(ISNA(VLOOKUP($B280,'[1]1718  Exp_Rev Access'!$F$7:$GK$318,$DF$2,FALSE)),"",VLOOKUP($B280,'[1]1718  Exp_Rev Access'!$F$7:$GK$318,$DF$2,FALSE))</f>
        <v>0</v>
      </c>
      <c r="DG280" s="90">
        <f>IF(ISNA(VLOOKUP($B280,'[1]1718  Exp_Rev Access'!$F$7:$GK$318,$DG$2,FALSE)),"",VLOOKUP($B280,'[1]1718  Exp_Rev Access'!$F$7:$GK$318,$DG$2,FALSE))</f>
        <v>0</v>
      </c>
      <c r="DH280" s="90">
        <f>IF(ISNA(VLOOKUP($B280,'[1]1718  Exp_Rev Access'!$F$7:$GK$318,$DH$2,FALSE)),"",VLOOKUP($B280,'[1]1718  Exp_Rev Access'!$F$7:$GK$318,$DH$2,FALSE))</f>
        <v>0</v>
      </c>
      <c r="DI280" s="90">
        <f>IF(ISNA(VLOOKUP($B280,'[1]1718  Exp_Rev Access'!$F$7:$GK$318,$DI$2,FALSE)),"",VLOOKUP($B280,'[1]1718  Exp_Rev Access'!$F$7:$GK$318,$DI$2,FALSE))</f>
        <v>4799873.4000000004</v>
      </c>
      <c r="DJ280" s="90">
        <f>IF(ISNA(VLOOKUP($B280,'[1]1718  Exp_Rev Access'!$F$7:$GK$318,$DJ$2,FALSE)),"",VLOOKUP($B280,'[1]1718  Exp_Rev Access'!$F$7:$GK$318,$DJ$2,FALSE))</f>
        <v>0</v>
      </c>
      <c r="DK280" s="90">
        <f>IF(ISNA(VLOOKUP($B280,'[1]1718  Exp_Rev Access'!$F$7:$GK$318,$DK$2,FALSE)),"",VLOOKUP($B280,'[1]1718  Exp_Rev Access'!$F$7:$GK$318,$DK$2,FALSE))</f>
        <v>253655.34</v>
      </c>
      <c r="DL280" s="90">
        <f>IF(ISNA(VLOOKUP($B280,'[1]1718  Exp_Rev Access'!$F$7:$GK$318,$DL$2,FALSE)),"",VLOOKUP($B280,'[1]1718  Exp_Rev Access'!$F$7:$GK$318,$DL$2,FALSE))</f>
        <v>0</v>
      </c>
      <c r="DM280" s="90">
        <f>IF(ISNA(VLOOKUP($B280,'[1]1718  Exp_Rev Access'!$F$7:$GK$318,$DM$2,FALSE)),"",VLOOKUP($B280,'[1]1718  Exp_Rev Access'!$F$7:$GK$318,$DM$2,FALSE))</f>
        <v>0</v>
      </c>
      <c r="DN280" s="90">
        <f>IF(ISNA(VLOOKUP($B280,'[1]1718  Exp_Rev Access'!$F$7:$GK$318,$DN$2,FALSE)),"",VLOOKUP($B280,'[1]1718  Exp_Rev Access'!$F$7:$GK$318,$DN$2,FALSE))</f>
        <v>0</v>
      </c>
      <c r="DO280" s="90">
        <f>IF(ISNA(VLOOKUP($B280,'[1]1718  Exp_Rev Access'!$F$7:$GK$318,$DO$2,FALSE)),"",VLOOKUP($B280,'[1]1718  Exp_Rev Access'!$F$7:$GK$318,$DO$2,FALSE))</f>
        <v>0</v>
      </c>
      <c r="DP280" s="90">
        <f>IF(ISNA(VLOOKUP($B280,'[1]1718  Exp_Rev Access'!$F$7:$GK$318,$DP$2,FALSE)),"",VLOOKUP($B280,'[1]1718  Exp_Rev Access'!$F$7:$GK$318,$DP$2,FALSE))</f>
        <v>0</v>
      </c>
      <c r="DQ280" s="90">
        <f>IF(ISNA(VLOOKUP($B280,'[1]1718  Exp_Rev Access'!$F$7:$GK$318,$DQ$2,FALSE)),"",VLOOKUP($B280,'[1]1718  Exp_Rev Access'!$F$7:$GK$318,$DQ$2,FALSE))</f>
        <v>0</v>
      </c>
      <c r="DR280" s="90">
        <f>IF(ISNA(VLOOKUP($B280,'[1]1718  Exp_Rev Access'!$F$7:$GK$318,$DR$2,FALSE)),"",VLOOKUP($B280,'[1]1718  Exp_Rev Access'!$F$7:$GK$318,$DR$2,FALSE))</f>
        <v>0</v>
      </c>
      <c r="DS280" s="90">
        <f>IF(ISNA(VLOOKUP($B280,'[1]1718  Exp_Rev Access'!$F$7:$GK$318,$DS$2,FALSE)),"",VLOOKUP($B280,'[1]1718  Exp_Rev Access'!$F$7:$GK$318,$DS$2,FALSE))</f>
        <v>0</v>
      </c>
      <c r="DT280" s="90">
        <f>IF(ISNA(VLOOKUP($B280,'[1]1718  Exp_Rev Access'!$F$7:$GK$318,$DT$2,FALSE)),"",VLOOKUP($B280,'[1]1718  Exp_Rev Access'!$F$7:$GK$318,$DT$2,FALSE))</f>
        <v>0</v>
      </c>
      <c r="DU280" s="90">
        <f>IF(ISNA(VLOOKUP($B280,'[1]1718  Exp_Rev Access'!$F$7:$GK$318,$DU$2,FALSE)),"",VLOOKUP($B280,'[1]1718  Exp_Rev Access'!$F$7:$GK$318,$DU$2,FALSE))</f>
        <v>0</v>
      </c>
      <c r="DV280" s="90">
        <f>IF(ISNA(VLOOKUP($B280,'[1]1718  Exp_Rev Access'!$F$7:$GK$318,$DV$2,FALSE)),"",VLOOKUP($B280,'[1]1718  Exp_Rev Access'!$F$7:$GK$318,$DV$2,FALSE))</f>
        <v>0</v>
      </c>
      <c r="DW280" s="90">
        <f>IF(ISNA(VLOOKUP($B280,'[1]1718  Exp_Rev Access'!$F$7:$GK$318,$DW$2,FALSE)),"",VLOOKUP($B280,'[1]1718  Exp_Rev Access'!$F$7:$GK$318,$DW$2,FALSE))</f>
        <v>0</v>
      </c>
      <c r="DX280" s="90">
        <f>IF(ISNA(VLOOKUP($B280,'[1]1718  Exp_Rev Access'!$F$7:$GK$318,$DX$2,FALSE)),"",VLOOKUP($B280,'[1]1718  Exp_Rev Access'!$F$7:$GK$318,$DX$2,FALSE))</f>
        <v>0</v>
      </c>
      <c r="DY280" s="90">
        <f>IF(ISNA(VLOOKUP($B280,'[1]1718  Exp_Rev Access'!$F$7:$GK$318,$DY$2,FALSE)),"",VLOOKUP($B280,'[1]1718  Exp_Rev Access'!$F$7:$GK$318,$DY$2,FALSE))</f>
        <v>0</v>
      </c>
      <c r="DZ280" s="90">
        <f>IF(ISNA(VLOOKUP($B280,'[1]1718  Exp_Rev Access'!$F$7:$GK$318,$DZ$2,FALSE)),"",VLOOKUP($B280,'[1]1718  Exp_Rev Access'!$F$7:$GK$318,$DZ$2,FALSE))</f>
        <v>0</v>
      </c>
      <c r="EA280" s="90">
        <f>IF(ISNA(VLOOKUP($B280,'[1]1718  Exp_Rev Access'!$F$7:$GK$318,$EA$2,FALSE)),"",VLOOKUP($B280,'[1]1718  Exp_Rev Access'!$F$7:$GK$318,$EA$2,FALSE))</f>
        <v>0</v>
      </c>
      <c r="EB280" s="90">
        <f>IF(ISNA(VLOOKUP($B280,'[1]1718  Exp_Rev Access'!$F$7:$GK$318,$EB$2,FALSE)),"",VLOOKUP($B280,'[1]1718  Exp_Rev Access'!$F$7:$GK$318,$EB$2,FALSE))</f>
        <v>0</v>
      </c>
      <c r="EC280" s="90">
        <f>IF(ISNA(VLOOKUP($B280,'[1]1718  Exp_Rev Access'!$F$7:$GK$318,$EC$2,FALSE)),"",VLOOKUP($B280,'[1]1718  Exp_Rev Access'!$F$7:$GK$318,$EC$2,FALSE))</f>
        <v>0</v>
      </c>
      <c r="ED280" s="90">
        <f>IF(ISNA(VLOOKUP($B280,'[1]1718  Exp_Rev Access'!$F$7:$GK$318,$ED$2,FALSE)),"",VLOOKUP($B280,'[1]1718  Exp_Rev Access'!$F$7:$GK$318,$ED$2,FALSE))</f>
        <v>0</v>
      </c>
      <c r="EE280" s="90">
        <f>IF(ISNA(VLOOKUP($B280,'[1]1718  Exp_Rev Access'!$F$7:$GK$318,$EE$2,FALSE)),"",VLOOKUP($B280,'[1]1718  Exp_Rev Access'!$F$7:$GK$318,$EE$2,FALSE))</f>
        <v>0</v>
      </c>
      <c r="EF280" s="90">
        <f>IF(ISNA(VLOOKUP($B280,'[1]1718  Exp_Rev Access'!$F$7:$GK$318,$EF$2,FALSE)),"",VLOOKUP($B280,'[1]1718  Exp_Rev Access'!$F$7:$GK$318,$EF$2,FALSE))</f>
        <v>0</v>
      </c>
      <c r="EG280" s="90">
        <f>IF(ISNA(VLOOKUP($B280,'[1]1718  Exp_Rev Access'!$F$7:$GK$318,$EG$2,FALSE)),"",VLOOKUP($B280,'[1]1718  Exp_Rev Access'!$F$7:$GK$318,$EG$2,FALSE))</f>
        <v>0</v>
      </c>
      <c r="EH280" s="90">
        <f>IF(ISNA(VLOOKUP($B280,'[1]1718  Exp_Rev Access'!$F$7:$GK$318,$EH$2,FALSE)),"",VLOOKUP($B280,'[1]1718  Exp_Rev Access'!$F$7:$GK$318,$EH$2,FALSE))</f>
        <v>0</v>
      </c>
      <c r="EI280" s="90">
        <f>IF(ISNA(VLOOKUP($B280,'[1]1718  Exp_Rev Access'!$F$7:$GK$318,$EI$2,FALSE)),"",VLOOKUP($B280,'[1]1718  Exp_Rev Access'!$F$7:$GK$318,$EI$2,FALSE))</f>
        <v>0</v>
      </c>
      <c r="EJ280" s="90">
        <f>IF(ISNA(VLOOKUP($B280,'[1]1718  Exp_Rev Access'!$F$7:$GK$318,$EJ$2,FALSE)),"",VLOOKUP($B280,'[1]1718  Exp_Rev Access'!$F$7:$GK$318,$EJ$2,FALSE))</f>
        <v>0</v>
      </c>
      <c r="EK280" s="90">
        <f>IF(ISNA(VLOOKUP($B280,'[1]1718  Exp_Rev Access'!$F$7:$GK$318,$EK$2,FALSE)),"",VLOOKUP($B280,'[1]1718  Exp_Rev Access'!$F$7:$GK$318,$EK$2,FALSE))</f>
        <v>0</v>
      </c>
      <c r="EL280" s="90">
        <f>IF(ISNA(VLOOKUP($B280,'[1]1718  Exp_Rev Access'!$F$7:$GK$318,$EL$2,FALSE)),"",VLOOKUP($B280,'[1]1718  Exp_Rev Access'!$F$7:$GK$318,$EL$2,FALSE))</f>
        <v>0</v>
      </c>
      <c r="EM280" s="90">
        <f>IF(ISNA(VLOOKUP($B280,'[1]1718  Exp_Rev Access'!$F$7:$GK$318,$EM$2,FALSE)),"",VLOOKUP($B280,'[1]1718  Exp_Rev Access'!$F$7:$GK$318,$EM$2,FALSE))</f>
        <v>0</v>
      </c>
      <c r="EN280" s="90">
        <f>IF(ISNA(VLOOKUP($B280,'[1]1718  Exp_Rev Access'!$F$7:$GK$318,$EN$2,FALSE)),"",VLOOKUP($B280,'[1]1718  Exp_Rev Access'!$F$7:$GK$318,$EN$2,FALSE))</f>
        <v>1500</v>
      </c>
      <c r="EO280" s="90">
        <f>IF(ISNA(VLOOKUP($B280,'[1]1718  Exp_Rev Access'!$F$7:$GK$318,$EO$2,FALSE)),"",VLOOKUP($B280,'[1]1718  Exp_Rev Access'!$F$7:$GK$318,$EO$2,FALSE))</f>
        <v>0</v>
      </c>
      <c r="EP280" s="90">
        <f>IF(ISNA(VLOOKUP($B280,'[1]1718  Exp_Rev Access'!$F$7:$GK$318,$EP$2,FALSE)),"",VLOOKUP($B280,'[1]1718  Exp_Rev Access'!$F$7:$GK$318,$EP$2,FALSE))</f>
        <v>0</v>
      </c>
      <c r="EQ280" s="90">
        <f>IF(ISNA(VLOOKUP($B280,'[1]1718  Exp_Rev Access'!$F$7:$GK$318,$EQ$2,FALSE)),"",VLOOKUP($B280,'[1]1718  Exp_Rev Access'!$F$7:$GK$318,$EQ$2,FALSE))</f>
        <v>0</v>
      </c>
      <c r="ER280" s="90">
        <f>IF(ISNA(VLOOKUP($B280,'[1]1718  Exp_Rev Access'!$F$7:$GK$318,$ER$2,FALSE)),"",VLOOKUP($B280,'[1]1718  Exp_Rev Access'!$F$7:$GK$318,$ER$2,FALSE))</f>
        <v>0</v>
      </c>
      <c r="ES280" s="90">
        <f>IF(ISNA(VLOOKUP($B280,'[1]1718  Exp_Rev Access'!$F$7:$GK$318,$ES$2,FALSE)),"",VLOOKUP($B280,'[1]1718  Exp_Rev Access'!$F$7:$GK$318,$ES$2,FALSE))</f>
        <v>0</v>
      </c>
      <c r="ET280" s="90">
        <f>IF(ISNA(VLOOKUP($B280,'[1]1718  Exp_Rev Access'!$F$7:$GK$318,$ET$2,FALSE)),"",VLOOKUP($B280,'[1]1718  Exp_Rev Access'!$F$7:$GK$318,$ET$2,FALSE))</f>
        <v>0</v>
      </c>
      <c r="EU280" s="90">
        <f>IF(ISNA(VLOOKUP($B280,'[1]1718  Exp_Rev Access'!$F$7:$GK$318,$EU$2,FALSE)),"",VLOOKUP($B280,'[1]1718  Exp_Rev Access'!$F$7:$GK$318,$EU$2,FALSE))</f>
        <v>0</v>
      </c>
      <c r="EV280" s="90">
        <f>IF(ISNA(VLOOKUP($B280,'[1]1718  Exp_Rev Access'!$F$7:$GK$318,$EV$2,FALSE)),"",VLOOKUP($B280,'[1]1718  Exp_Rev Access'!$F$7:$GK$318,$EV$2,FALSE))</f>
        <v>92666.82</v>
      </c>
      <c r="EW280" s="90">
        <f>IF(ISNA(VLOOKUP($B280,'[1]1718  Exp_Rev Access'!$F$7:$GK$318,$EW$2,FALSE)),"",VLOOKUP($B280,'[1]1718  Exp_Rev Access'!$F$7:$GK$318,$EW$2,FALSE))</f>
        <v>0</v>
      </c>
      <c r="EX280" s="90">
        <f>IF(ISNA(VLOOKUP($B280,'[1]1718  Exp_Rev Access'!$F$7:$GK$318,$EX$2,FALSE)),"",VLOOKUP($B280,'[1]1718  Exp_Rev Access'!$F$7:$GK$318,$EX$2,FALSE))</f>
        <v>0</v>
      </c>
      <c r="EY280" s="90">
        <f>IF(ISNA(VLOOKUP($B280,'[1]1718  Exp_Rev Access'!$F$7:$GK$318,$EY$2,FALSE)),"",VLOOKUP($B280,'[1]1718  Exp_Rev Access'!$F$7:$GK$318,$EY$2,FALSE))</f>
        <v>0</v>
      </c>
      <c r="EZ280" s="90">
        <f>IF(ISNA(VLOOKUP($B280,'[1]1718  Exp_Rev Access'!$F$7:$GK$318,$EZ$2,FALSE)),"",VLOOKUP($B280,'[1]1718  Exp_Rev Access'!$F$7:$GK$318,$EZ$2,FALSE))</f>
        <v>0</v>
      </c>
      <c r="FA280" s="90">
        <f>IF(ISNA(VLOOKUP($B280,'[1]1718  Exp_Rev Access'!$F$7:$GK$318,$FA$2,FALSE)),"",VLOOKUP($B280,'[1]1718  Exp_Rev Access'!$F$7:$GK$318,$FA$2,FALSE))</f>
        <v>0</v>
      </c>
      <c r="FB280" s="90">
        <f>IF(ISNA(VLOOKUP($B280,'[1]1718  Exp_Rev Access'!$F$7:$GK$318,$FB$2,FALSE)),"",VLOOKUP($B280,'[1]1718  Exp_Rev Access'!$F$7:$GK$318,$FB$2,FALSE))</f>
        <v>0</v>
      </c>
      <c r="FC280" s="90">
        <f>IF(ISNA(VLOOKUP($B280,'[1]1718  Exp_Rev Access'!$F$7:$GK$318,$FC$2,FALSE)),"",VLOOKUP($B280,'[1]1718  Exp_Rev Access'!$F$7:$GK$318,$FC$2,FALSE))</f>
        <v>0</v>
      </c>
      <c r="FD280" s="90">
        <f>IF(ISNA(VLOOKUP($B280,'[1]1718  Exp_Rev Access'!$F$7:$GK$318,$FD$2,FALSE)),"",VLOOKUP($B280,'[1]1718  Exp_Rev Access'!$F$7:$GK$318,$FD$2,FALSE))</f>
        <v>0</v>
      </c>
      <c r="FE280" s="90">
        <f>IF(ISNA(VLOOKUP($B280,'[1]1718  Exp_Rev Access'!$F$7:$GK$318,$FE$2,FALSE)),"",VLOOKUP($B280,'[1]1718  Exp_Rev Access'!$F$7:$GK$318,$FE$2,FALSE))</f>
        <v>0</v>
      </c>
      <c r="FF280" s="90">
        <f>IF(ISNA(VLOOKUP($B280,'[1]1718  Exp_Rev Access'!$F$7:$GK$318,$FF$2,FALSE)),"",VLOOKUP($B280,'[1]1718  Exp_Rev Access'!$F$7:$GK$318,$FF$2,FALSE))</f>
        <v>0</v>
      </c>
      <c r="FG280" s="90">
        <f>IF(ISNA(VLOOKUP($B280,'[1]1718  Exp_Rev Access'!$F$7:$GK$318,$FG$2,FALSE)),"",VLOOKUP($B280,'[1]1718  Exp_Rev Access'!$F$7:$GK$318,$FG$2,FALSE))</f>
        <v>257409.36</v>
      </c>
      <c r="FH280" s="90">
        <f>IF(ISNA(VLOOKUP($B280,'[1]1718  Exp_Rev Access'!$F$7:$GK$318,$FH$2,FALSE)),"",VLOOKUP($B280,'[1]1718  Exp_Rev Access'!$F$7:$GK$318,$FH$2,FALSE))</f>
        <v>0</v>
      </c>
      <c r="FI280" s="90">
        <f>IF(ISNA(VLOOKUP($B280,'[1]1718  Exp_Rev Access'!$F$7:$GK$318,$FI$2,FALSE)),"",VLOOKUP($B280,'[1]1718  Exp_Rev Access'!$F$7:$GK$318,$FI$2,FALSE))</f>
        <v>0</v>
      </c>
      <c r="FJ280" s="90">
        <f>IF(ISNA(VLOOKUP($B280,'[1]1718  Exp_Rev Access'!$F$7:$GK$318,$FJ$2,FALSE)),"",VLOOKUP($B280,'[1]1718  Exp_Rev Access'!$F$7:$GK$318,$FJ$2,FALSE))</f>
        <v>0</v>
      </c>
      <c r="FK280" s="90">
        <f>IF(ISNA(VLOOKUP($B280,'[1]1718  Exp_Rev Access'!$F$7:$GK$318,$FK$2,FALSE)),"",VLOOKUP($B280,'[1]1718  Exp_Rev Access'!$F$7:$GK$318,$FK$2,FALSE))</f>
        <v>0</v>
      </c>
      <c r="FL280" s="90">
        <f>IF(ISNA(VLOOKUP($B280,'[1]1718  Exp_Rev Access'!$F$7:$GK$318,$FL$2,FALSE)),"",VLOOKUP($B280,'[1]1718  Exp_Rev Access'!$F$7:$GK$318,$FL$2,FALSE))</f>
        <v>0</v>
      </c>
      <c r="FM280" s="90">
        <f>IF(ISNA(VLOOKUP($B280,'[1]1718  Exp_Rev Access'!$F$7:$GK$318,$FM$2,FALSE)),"",VLOOKUP($B280,'[1]1718  Exp_Rev Access'!$F$7:$GK$318,$FM$2,FALSE))</f>
        <v>3967.57</v>
      </c>
      <c r="FN280" s="90">
        <f>IF(ISNA(VLOOKUP($B280,'[1]1718  Exp_Rev Access'!$F$7:$GK$318,$FN$2,FALSE)),"",VLOOKUP($B280,'[1]1718  Exp_Rev Access'!$F$7:$GK$318,$FN$2,FALSE))</f>
        <v>0</v>
      </c>
      <c r="FO280" s="90">
        <f>IF(ISNA(VLOOKUP($B280,'[1]1718  Exp_Rev Access'!$F$7:$GK$318,$FO$2,FALSE)),"",VLOOKUP($B280,'[1]1718  Exp_Rev Access'!$F$7:$GK$318,$FO$2,FALSE))</f>
        <v>68305.899999999994</v>
      </c>
      <c r="FP280" s="90">
        <f>IF(ISNA(VLOOKUP($B280,'[1]1718  Exp_Rev Access'!$F$7:$GK$318,$FP$2,FALSE)),"",VLOOKUP($B280,'[1]1718  Exp_Rev Access'!$F$7:$GK$318,$FP$2,FALSE))</f>
        <v>0</v>
      </c>
      <c r="FQ280" s="90">
        <f>IF(ISNA(VLOOKUP($B280,'[1]1718  Exp_Rev Access'!$F$7:$GK$318,$FQ$2,FALSE)),"",VLOOKUP($B280,'[1]1718  Exp_Rev Access'!$F$7:$GK$318,$FQ$2,FALSE))</f>
        <v>0</v>
      </c>
      <c r="FR280" s="90">
        <f>IF(ISNA(VLOOKUP($B280,'[1]1718  Exp_Rev Access'!$F$7:$GK$318,$FR$2,FALSE)),"",VLOOKUP($B280,'[1]1718  Exp_Rev Access'!$F$7:$GK$318,$FR$2,FALSE))</f>
        <v>661432.94999999995</v>
      </c>
      <c r="FS280" s="56">
        <f t="shared" si="759"/>
        <v>14594635.149999999</v>
      </c>
      <c r="FT280" s="92">
        <f t="shared" si="760"/>
        <v>5.6369498509807103E-2</v>
      </c>
      <c r="FU280" s="94">
        <f t="shared" si="761"/>
        <v>727.07828529780579</v>
      </c>
      <c r="FV280" s="95">
        <f>IF(ISNA(VLOOKUP($B280,'[1]1718  Exp_Rev Access'!$F$7:$GK$318,$FV$2,FALSE)),"",VLOOKUP($B280,'[1]1718  Exp_Rev Access'!$F$7:$GK$318,$FV$2,FALSE))</f>
        <v>0</v>
      </c>
      <c r="FW280" s="95">
        <f>IF(ISNA(VLOOKUP($B280,'[1]1718  Exp_Rev Access'!$F$7:$GK$318,$FW$2,FALSE)),"",VLOOKUP($B280,'[1]1718  Exp_Rev Access'!$F$7:$GK$318,$FW$2,FALSE))</f>
        <v>111897.48</v>
      </c>
      <c r="FX280" s="95">
        <f>IF(ISNA(VLOOKUP($B280,'[1]1718  Exp_Rev Access'!$F$7:$GK$318,$FX$2,FALSE)),"",VLOOKUP($B280,'[1]1718  Exp_Rev Access'!$F$7:$GK$318,$FX$2,FALSE))</f>
        <v>0</v>
      </c>
      <c r="FY280" s="95">
        <f>IF(ISNA(VLOOKUP($B280,'[1]1718  Exp_Rev Access'!$F$7:$GK$318,$FY$2,FALSE)),"",VLOOKUP($B280,'[1]1718  Exp_Rev Access'!$F$7:$GK$318,$FY$2,FALSE))</f>
        <v>0</v>
      </c>
      <c r="FZ280" s="95">
        <f>IF(ISNA(VLOOKUP($B280,'[1]1718  Exp_Rev Access'!$F$7:$GK$318,$FZ$2,FALSE)),"",VLOOKUP($B280,'[1]1718  Exp_Rev Access'!$F$7:$GK$318,$FZ$2,FALSE))</f>
        <v>99455.93</v>
      </c>
      <c r="GA280" s="95">
        <f>IF(ISNA(VLOOKUP($B280,'[1]1718  Exp_Rev Access'!$F$7:$GK$318,$GA$2,FALSE)),"",VLOOKUP($B280,'[1]1718  Exp_Rev Access'!$F$7:$GK$318,$GA$2,FALSE))</f>
        <v>0</v>
      </c>
      <c r="GB280" s="95">
        <f>IF(ISNA(VLOOKUP($B280,'[1]1718  Exp_Rev Access'!$F$7:$GK$318,$GB$2,FALSE)),"",VLOOKUP($B280,'[1]1718  Exp_Rev Access'!$F$7:$GK$318,$GB$2,FALSE))</f>
        <v>0</v>
      </c>
      <c r="GC280" s="95">
        <f>IF(ISNA(VLOOKUP($B280,'[1]1718  Exp_Rev Access'!$F$7:$GK$318,$GC$2,FALSE)),"",VLOOKUP($B280,'[1]1718  Exp_Rev Access'!$F$7:$GK$318,$GC$2,FALSE))</f>
        <v>0</v>
      </c>
      <c r="GD280" s="95">
        <f>IF(ISNA(VLOOKUP($B280,'[1]1718  Exp_Rev Access'!$F$7:$GK$318,$GD$2,FALSE)),"",VLOOKUP($B280,'[1]1718  Exp_Rev Access'!$F$7:$GK$318,$GD$2,FALSE))</f>
        <v>0</v>
      </c>
      <c r="GE280" s="95">
        <f>IF(ISNA(VLOOKUP($B280,'[1]1718  Exp_Rev Access'!$F$7:$GK$318,$GE$2,FALSE)),"",VLOOKUP($B280,'[1]1718  Exp_Rev Access'!$F$7:$GK$318,$GE$2,FALSE))</f>
        <v>0</v>
      </c>
      <c r="GF280" s="95">
        <f>IF(ISNA(VLOOKUP($B280,'[1]1718  Exp_Rev Access'!$F$7:$GK$318,$GF$2,FALSE)),"",VLOOKUP($B280,'[1]1718  Exp_Rev Access'!$F$7:$GK$318,$GF$2,FALSE))</f>
        <v>22944</v>
      </c>
      <c r="GG280" s="95">
        <f>IF(ISNA(VLOOKUP($B280,'[1]1718  Exp_Rev Access'!$F$7:$GK$318,$GG$2,FALSE)),"",VLOOKUP($B280,'[1]1718  Exp_Rev Access'!$F$7:$GK$318,$GG$2,FALSE))</f>
        <v>0</v>
      </c>
      <c r="GH280" s="95">
        <f>IF(ISNA(VLOOKUP($B280,'[1]1718  Exp_Rev Access'!$F$7:$GK$318,$GH$2,FALSE)),"",VLOOKUP($B280,'[1]1718  Exp_Rev Access'!$F$7:$GK$318,$GH$2,FALSE))</f>
        <v>370.99</v>
      </c>
      <c r="GI280" s="95">
        <f>IF(ISNA(VLOOKUP($B280,'[1]1718  Exp_Rev Access'!$F$7:$GK$318,$GI$2,FALSE)),"",VLOOKUP($B280,'[1]1718  Exp_Rev Access'!$F$7:$GK$318,$GI$2,FALSE))</f>
        <v>16830</v>
      </c>
      <c r="GJ280" s="95">
        <f>IF(ISNA(VLOOKUP($B280,'[1]1718  Exp_Rev Access'!$F$7:$GK$318,$GJ$2,FALSE)),"",VLOOKUP($B280,'[1]1718  Exp_Rev Access'!$F$7:$GK$318,$GJ$2,FALSE))</f>
        <v>0</v>
      </c>
      <c r="GK280" s="95">
        <f>IF(ISNA(VLOOKUP($B280,'[1]1718  Exp_Rev Access'!$F$7:$GK$318,$GK$2,FALSE)),"",VLOOKUP($B280,'[1]1718  Exp_Rev Access'!$F$7:$GK$318,$GK$2,FALSE))</f>
        <v>5046.12</v>
      </c>
      <c r="GL280" s="95">
        <f>IF(ISNA(VLOOKUP($B280,'[1]1718  Exp_Rev Access'!$F$7:$GK$318,$GL$2,FALSE)),"",VLOOKUP($B280,'[1]1718  Exp_Rev Access'!$F$7:$GK$318,$GL$2,FALSE))</f>
        <v>11461.39</v>
      </c>
      <c r="GM280" s="95">
        <f>IF(ISNA(VLOOKUP($B280,'[1]1718  Exp_Rev Access'!$F$7:$GK$318,$GM$2,FALSE)),"",VLOOKUP($B280,'[1]1718  Exp_Rev Access'!$F$7:$GK$318,$GM$2,FALSE))</f>
        <v>0</v>
      </c>
      <c r="GN280" s="95">
        <f>IF(ISNA(VLOOKUP($B280,'[1]1718  Exp_Rev Access'!$F$7:$GK$318,$GN$2,FALSE)),"",VLOOKUP($B280,'[1]1718  Exp_Rev Access'!$F$7:$GK$318,$GN$2,FALSE))</f>
        <v>0</v>
      </c>
      <c r="GO280" s="95">
        <f>IF(ISNA(VLOOKUP($B280,'[1]1718  Exp_Rev Access'!$F$7:$GK$318,$GO$2,FALSE)),"",VLOOKUP($B280,'[1]1718  Exp_Rev Access'!$F$7:$GK$318,$GO$2,FALSE))</f>
        <v>0</v>
      </c>
      <c r="GP280" s="95">
        <f>IF(ISNA(VLOOKUP($B280,'[1]1718  Exp_Rev Access'!$F$7:$GK$318,$GP$2,FALSE)),"",VLOOKUP($B280,'[1]1718  Exp_Rev Access'!$F$7:$GK$318,$GP$2,FALSE))</f>
        <v>0</v>
      </c>
      <c r="GQ280" s="95">
        <f>IF(ISNA(VLOOKUP($B280,'[1]1718  Exp_Rev Access'!$F$7:$GK$318,$GQ$2,FALSE)),"",VLOOKUP($B280,'[1]1718  Exp_Rev Access'!$F$7:$GK$318,$GQ$2,FALSE))</f>
        <v>1449.2</v>
      </c>
      <c r="GR280" s="95">
        <f>IF(ISNA(VLOOKUP($B280,'[1]1718  Exp_Rev Access'!$F$7:$GK$318,$GR$2,FALSE)),"",VLOOKUP($B280,'[1]1718  Exp_Rev Access'!$F$7:$GK$318,$GR$2,FALSE))</f>
        <v>0</v>
      </c>
      <c r="GS280" s="95">
        <f>IF(ISNA(VLOOKUP($B280,'[1]1718  Exp_Rev Access'!$F$7:$GK$318,$GS$2,FALSE)),"",VLOOKUP($B280,'[1]1718  Exp_Rev Access'!$F$7:$GK$318,$GS$2,FALSE))</f>
        <v>0</v>
      </c>
      <c r="GT280" s="95">
        <f>IF(ISNA(VLOOKUP($B280,'[1]1718  Exp_Rev Access'!$F$7:$GK$318,$GT$2,FALSE)),"",VLOOKUP($B280,'[1]1718  Exp_Rev Access'!$F$7:$GK$318,$GT$2,FALSE))</f>
        <v>664617.49</v>
      </c>
      <c r="GU280" s="56">
        <f t="shared" si="762"/>
        <v>934072.6</v>
      </c>
      <c r="GV280" s="92">
        <f t="shared" si="763"/>
        <v>3.6077095105561201E-3</v>
      </c>
      <c r="GW280" s="96">
        <f t="shared" si="764"/>
        <v>46.533804879093758</v>
      </c>
    </row>
    <row r="281" spans="1:222" x14ac:dyDescent="0.3">
      <c r="A281" s="73"/>
      <c r="B281" s="88" t="s">
        <v>590</v>
      </c>
      <c r="C281" s="89" t="s">
        <v>591</v>
      </c>
      <c r="D281" s="75">
        <f>IF(ISNA(VLOOKUP($B281,'[1]1718 enrollment_Rev_Exp by size'!$A$7:H614,3,FALSE)),"",VLOOKUP($B281,'[1]1718 enrollment_Rev_Exp by size'!$A$7:$G$350,3,FALSE))</f>
        <v>1894.4399999999998</v>
      </c>
      <c r="E281" s="76">
        <f>IF(ISNA(VLOOKUP($B281,'[1]1718 enrollment_Rev_Exp by size'!$A$7:I615,5,FALSE)),"",VLOOKUP($B281,'[1]1718 enrollment_Rev_Exp by size'!$A$7:$G$350,5,FALSE))</f>
        <v>24494572.260000002</v>
      </c>
      <c r="F281" s="70">
        <f t="shared" si="744"/>
        <v>24494572.260000002</v>
      </c>
      <c r="G281" s="70">
        <f t="shared" si="745"/>
        <v>0</v>
      </c>
      <c r="H281" s="90">
        <f>IF(ISNA(VLOOKUP($B281,'[1]1718  Exp_Rev Access'!$F$7:$GK$318,3,FALSE)),"",VLOOKUP($B281,'[1]1718  Exp_Rev Access'!$F$7:$GK$318,3,FALSE))</f>
        <v>4745972.08</v>
      </c>
      <c r="I281" s="90">
        <f>IF(ISNA(VLOOKUP($B281,'[1]1718  Exp_Rev Access'!$F$7:$GK$318,4,FALSE)),"",VLOOKUP($B281,'[1]1718  Exp_Rev Access'!$F$7:$GK$318,4,FALSE))</f>
        <v>0</v>
      </c>
      <c r="J281" s="90">
        <f>IF(ISNA(VLOOKUP($B281,'[1]1718  Exp_Rev Access'!$F$7:$GK$318,5,FALSE)),"",VLOOKUP($B281,'[1]1718  Exp_Rev Access'!$F$7:$GK$318,5,FALSE))</f>
        <v>3500</v>
      </c>
      <c r="K281" s="90">
        <f>IF(ISNA(VLOOKUP($B281,'[1]1718  Exp_Rev Access'!$F$7:$GK$318,6,FALSE)),"-",VLOOKUP($B281,'[1]1718  Exp_Rev Access'!$F$7:$GK$318,6,FALSE))</f>
        <v>182406.89</v>
      </c>
      <c r="L281" s="90">
        <f>IF(ISNA(VLOOKUP($B281,'[1]1718  Exp_Rev Access'!$F$7:$GK$318,7,FALSE)),"",VLOOKUP($B281,'[1]1718  Exp_Rev Access'!$F$7:$GK$318,7,FALSE))</f>
        <v>0</v>
      </c>
      <c r="M281" s="90">
        <f>IF(ISNA(VLOOKUP($B281,'[1]1718  Exp_Rev Access'!$F$7:$GK$318,8,FALSE)),"",VLOOKUP($B281,'[1]1718  Exp_Rev Access'!$F$7:$GK$318,8,FALSE))</f>
        <v>784.15</v>
      </c>
      <c r="N281" s="56">
        <f t="shared" si="746"/>
        <v>4932663.12</v>
      </c>
      <c r="O281" s="91">
        <f t="shared" si="747"/>
        <v>0.2013778018918547</v>
      </c>
      <c r="P281" s="56">
        <f t="shared" si="748"/>
        <v>2603.7579020713247</v>
      </c>
      <c r="Q281" s="90">
        <f>IF(ISNA(VLOOKUP($B281,'[1]1718  Exp_Rev Access'!$F$7:$GK$318,10,FALSE)),"",VLOOKUP($B281,'[1]1718  Exp_Rev Access'!$F$7:$GK$318,10,FALSE))</f>
        <v>18912.71</v>
      </c>
      <c r="R281" s="90">
        <f>IF(ISNA(VLOOKUP($B281,'[1]1718  Exp_Rev Access'!$F$7:$GK$318,11,FALSE)),"",VLOOKUP($B281,'[1]1718  Exp_Rev Access'!$F$7:$GK$318,11,FALSE))</f>
        <v>0</v>
      </c>
      <c r="S281" s="90">
        <f>IF(ISNA(VLOOKUP($B281,'[1]1718  Exp_Rev Access'!$F$7:$GK$318,12,FALSE)),"",VLOOKUP($B281,'[1]1718  Exp_Rev Access'!$F$7:$GK$318,12,FALSE))</f>
        <v>0</v>
      </c>
      <c r="T281" s="90">
        <f>IF(ISNA(VLOOKUP($B281,'[1]1718  Exp_Rev Access'!$F$7:$GK$318,13,FALSE)),"",VLOOKUP($B281,'[1]1718  Exp_Rev Access'!$F$7:$GK$318,13,FALSE))</f>
        <v>0</v>
      </c>
      <c r="U281" s="90">
        <f>IF(ISNA(VLOOKUP($B281,'[1]1718  Exp_Rev Access'!$F$7:$GK$318,14,FALSE)),"",VLOOKUP($B281,'[1]1718  Exp_Rev Access'!$F$7:$GK$318,14,FALSE))</f>
        <v>0</v>
      </c>
      <c r="V281" s="90">
        <f>IF(ISNA(VLOOKUP($B281,'[1]1718  Exp_Rev Access'!$F$7:$GK$318,15,FALSE)),"",VLOOKUP($B281,'[1]1718  Exp_Rev Access'!$F$7:$GK$318,15,FALSE))</f>
        <v>0</v>
      </c>
      <c r="W281" s="90">
        <f>IF(ISNA(VLOOKUP($B281,'[1]1718  Exp_Rev Access'!$F$7:$GK$318,16,FALSE)),"",VLOOKUP($B281,'[1]1718  Exp_Rev Access'!$F$7:$GK$318,16,FALSE))</f>
        <v>0</v>
      </c>
      <c r="X281" s="90">
        <f>IF(ISNA(VLOOKUP($B281,'[1]1718  Exp_Rev Access'!$F$7:$GK$318,17,FALSE)),"",VLOOKUP($B281,'[1]1718  Exp_Rev Access'!$F$7:$GK$318,17,FALSE))</f>
        <v>0</v>
      </c>
      <c r="Y281" s="90">
        <f>IF(ISNA(VLOOKUP($B281,'[1]1718  Exp_Rev Access'!$F$7:$GK$318,18,FALSE)),"",VLOOKUP($B281,'[1]1718  Exp_Rev Access'!$F$7:$GK$318,18,FALSE))</f>
        <v>12519.81</v>
      </c>
      <c r="Z281" s="90">
        <f>IF(ISNA(VLOOKUP($B281,'[1]1718  Exp_Rev Access'!$F$7:$GK$318,19,FALSE)),"",VLOOKUP($B281,'[1]1718  Exp_Rev Access'!$F$7:$GK$318,19,FALSE))</f>
        <v>0</v>
      </c>
      <c r="AA281" s="90">
        <f>IF(ISNA(VLOOKUP($B281,'[1]1718  Exp_Rev Access'!$F$7:$GK$318,20,FALSE)),"",VLOOKUP($B281,'[1]1718  Exp_Rev Access'!$F$7:$GK$318,20,FALSE))</f>
        <v>0</v>
      </c>
      <c r="AB281" s="90">
        <f>IF(ISNA(VLOOKUP($B281,'[1]1718  Exp_Rev Access'!$F$7:$GK$318,21,FALSE)),"",VLOOKUP($B281,'[1]1718  Exp_Rev Access'!$F$7:$GK$318,21,FALSE))</f>
        <v>0</v>
      </c>
      <c r="AC281" s="90">
        <f>IF(ISNA(VLOOKUP($B281,'[1]1718  Exp_Rev Access'!$F$7:$GK$318,22,FALSE)),"",VLOOKUP($B281,'[1]1718  Exp_Rev Access'!$F$7:$GK$318,22,FALSE))</f>
        <v>19299.41</v>
      </c>
      <c r="AD281" s="90">
        <f>IF(ISNA(VLOOKUP($B281,'[1]1718  Exp_Rev Access'!$F$7:$GK$318,23,FALSE)),"",VLOOKUP($B281,'[1]1718  Exp_Rev Access'!$F$7:$GK$318,23,FALSE))</f>
        <v>235800.8</v>
      </c>
      <c r="AE281" s="90">
        <f>IF(ISNA(VLOOKUP($B281,'[1]1718  Exp_Rev Access'!$F$7:$GK$318,24,FALSE)),"",VLOOKUP($B281,'[1]1718  Exp_Rev Access'!$F$7:$GK$318,24,FALSE))</f>
        <v>13246.19</v>
      </c>
      <c r="AF281" s="90">
        <f>IF(ISNA(VLOOKUP($B281,'[1]1718  Exp_Rev Access'!$F$7:$GK$318,25,FALSE)),"",VLOOKUP($B281,'[1]1718  Exp_Rev Access'!$F$7:$GK$318,25,FALSE))</f>
        <v>0</v>
      </c>
      <c r="AG281" s="90">
        <f>IF(ISNA(VLOOKUP($B281,'[1]1718  Exp_Rev Access'!$F$7:$GK$318,26,FALSE)),"",VLOOKUP($B281,'[1]1718  Exp_Rev Access'!$F$7:$GK$318,26,FALSE))</f>
        <v>13343.18</v>
      </c>
      <c r="AH281" s="90">
        <f>IF(ISNA(VLOOKUP($B281,'[1]1718  Exp_Rev Access'!$F$7:$GK$318,27,FALSE)),"",VLOOKUP($B281,'[1]1718  Exp_Rev Access'!$F$7:$GK$318,27,FALSE))</f>
        <v>3385.52</v>
      </c>
      <c r="AI281" s="90">
        <f>IF(ISNA(VLOOKUP($B281,'[1]1718  Exp_Rev Access'!$F$7:$GK$318,28,FALSE)),"",VLOOKUP($B281,'[1]1718  Exp_Rev Access'!$F$7:$GK$318,28,FALSE))</f>
        <v>25771.5</v>
      </c>
      <c r="AJ281" s="90">
        <f>IF(ISNA(VLOOKUP($B281,'[1]1718  Exp_Rev Access'!$F$7:$GK$318,29,FALSE)),"",VLOOKUP($B281,'[1]1718  Exp_Rev Access'!$F$7:$GK$318,29,FALSE))</f>
        <v>771.2</v>
      </c>
      <c r="AK281" s="90">
        <f>IF(ISNA(VLOOKUP($B281,'[1]1718  Exp_Rev Access'!$F$7:$GK$318,30,FALSE)),"",VLOOKUP($B281,'[1]1718  Exp_Rev Access'!$F$7:$GK$318,30,FALSE))</f>
        <v>360294.62</v>
      </c>
      <c r="AL281" s="90">
        <f>IF(ISNA(VLOOKUP($B281,'[1]1718  Exp_Rev Access'!$F$7:$GK$318,31,FALSE)),"",VLOOKUP($B281,'[1]1718  Exp_Rev Access'!$F$7:$GK$318,31,FALSE))</f>
        <v>211166.8</v>
      </c>
      <c r="AM281" s="56">
        <f t="shared" si="749"/>
        <v>914511.74</v>
      </c>
      <c r="AN281" s="92">
        <f t="shared" si="750"/>
        <v>3.7335281069325356E-2</v>
      </c>
      <c r="AO281" s="71">
        <f t="shared" si="751"/>
        <v>482.73460230991748</v>
      </c>
      <c r="AP281" s="90">
        <f>IF(ISNA(VLOOKUP($B281,'[1]1718  Exp_Rev Access'!$F$7:$GK$318,33,FALSE)),"",VLOOKUP($B281,'[1]1718  Exp_Rev Access'!$F$7:$GK$318,33,FALSE))</f>
        <v>12507143.58</v>
      </c>
      <c r="AQ281" s="90">
        <f>IF(ISNA(VLOOKUP($B281,'[1]1718  Exp_Rev Access'!$F$7:$GK$318,34,FALSE)),"",VLOOKUP($B281,'[1]1718  Exp_Rev Access'!$F$7:$GK$318,34,FALSE))</f>
        <v>318708.06</v>
      </c>
      <c r="AR281" s="90">
        <f>IF(ISNA(VLOOKUP($B281,'[1]1718  Exp_Rev Access'!$F$7:$GK$318,35,FALSE)),"",VLOOKUP($B281,'[1]1718  Exp_Rev Access'!$F$7:$GK$318,35,FALSE))</f>
        <v>734911.36</v>
      </c>
      <c r="AS281" s="90">
        <f>IF(ISNA(VLOOKUP($B281,'[1]1718  Exp_Rev Access'!$F$7:$GK$318,36,FALSE)),"",VLOOKUP($B281,'[1]1718  Exp_Rev Access'!$F$7:$GK$318,36,FALSE))</f>
        <v>54110.7</v>
      </c>
      <c r="AT281" s="90">
        <f>IF(ISNA(VLOOKUP($B281,'[1]1718  Exp_Rev Access'!$F$7:$GK$318,37,FALSE)),"",VLOOKUP($B281,'[1]1718  Exp_Rev Access'!$F$7:$GK$318,37,FALSE))</f>
        <v>213009.99</v>
      </c>
      <c r="AU281" s="56">
        <f t="shared" si="752"/>
        <v>13827883.689999999</v>
      </c>
      <c r="AV281" s="93">
        <f t="shared" si="753"/>
        <v>0.56452848178864257</v>
      </c>
      <c r="AW281" s="56">
        <f t="shared" si="754"/>
        <v>7299.1932655560486</v>
      </c>
      <c r="AX281" s="90">
        <f>IF(ISNA(VLOOKUP($B281,'[1]1718  Exp_Rev Access'!$F$7:$GK$318,39,FALSE)),"",VLOOKUP($B281,'[1]1718  Exp_Rev Access'!$F$7:$GK$318,39,FALSE))</f>
        <v>0</v>
      </c>
      <c r="AY281" s="90">
        <f>IF(ISNA(VLOOKUP($B281,'[1]1718  Exp_Rev Access'!$F$7:$GK$318,40,FALSE)),"",VLOOKUP($B281,'[1]1718  Exp_Rev Access'!$F$7:$GK$318,40,FALSE))</f>
        <v>1626016.29</v>
      </c>
      <c r="AZ281" s="90">
        <f>IF(ISNA(VLOOKUP($B281,'[1]1718  Exp_Rev Access'!$F$7:$GK$318,41,FALSE)),"",VLOOKUP($B281,'[1]1718  Exp_Rev Access'!$F$7:$GK$318,41,FALSE))</f>
        <v>61950.17</v>
      </c>
      <c r="BA281" s="90">
        <f>IF(ISNA(VLOOKUP($B281,'[1]1718  Exp_Rev Access'!$F$7:$GK$318,42,FALSE)),"",VLOOKUP($B281,'[1]1718  Exp_Rev Access'!$F$7:$GK$318,42,FALSE))</f>
        <v>0</v>
      </c>
      <c r="BB281" s="90">
        <f>IF(ISNA(VLOOKUP($B281,'[1]1718  Exp_Rev Access'!$F$7:$GK$318,43,FALSE)),"",VLOOKUP($B281,'[1]1718  Exp_Rev Access'!$F$7:$GK$318,43,FALSE))</f>
        <v>0</v>
      </c>
      <c r="BC281" s="90">
        <f>IF(ISNA(VLOOKUP($B281,'[1]1718  Exp_Rev Access'!$F$7:$GK$318,44,FALSE)),"",VLOOKUP($B281,'[1]1718  Exp_Rev Access'!$F$7:$GK$318,44,FALSE))</f>
        <v>459928.58</v>
      </c>
      <c r="BD281" s="90">
        <f>IF(ISNA(VLOOKUP($B281,'[1]1718  Exp_Rev Access'!$F$7:$GK$318,45,FALSE)),"",VLOOKUP($B281,'[1]1718  Exp_Rev Access'!$F$7:$GK$318,45,FALSE))</f>
        <v>0</v>
      </c>
      <c r="BE281" s="90">
        <f>IF(ISNA(VLOOKUP($B281,'[1]1718  Exp_Rev Access'!$F$7:$GK$318,46,FALSE)),"",VLOOKUP($B281,'[1]1718  Exp_Rev Access'!$F$7:$GK$318,46,FALSE))</f>
        <v>118286.61</v>
      </c>
      <c r="BF281" s="90">
        <f>IF(ISNA(VLOOKUP($B281,'[1]1718  Exp_Rev Access'!$F$7:$GK$318,47,FALSE)),"",VLOOKUP($B281,'[1]1718  Exp_Rev Access'!$F$7:$GK$318,47,FALSE))</f>
        <v>0</v>
      </c>
      <c r="BG281" s="90">
        <f>IF(ISNA(VLOOKUP($B281,'[1]1718  Exp_Rev Access'!$F$7:$GK$318,48,FALSE)),"",VLOOKUP($B281,'[1]1718  Exp_Rev Access'!$F$7:$GK$318,48,FALSE))</f>
        <v>7993.19</v>
      </c>
      <c r="BH281" s="90">
        <f>IF(ISNA(VLOOKUP($B281,'[1]1718  Exp_Rev Access'!$F$7:$GK$318,49,FALSE)),"",VLOOKUP($B281,'[1]1718  Exp_Rev Access'!$F$7:$GK$318,49,FALSE))</f>
        <v>42296.95</v>
      </c>
      <c r="BI281" s="90">
        <f>IF(ISNA(VLOOKUP($B281,'[1]1718  Exp_Rev Access'!$F$7:$GK$318,50,FALSE)),"",VLOOKUP($B281,'[1]1718  Exp_Rev Access'!$F$7:$GK$318,50,FALSE))</f>
        <v>0</v>
      </c>
      <c r="BJ281" s="90">
        <f>IF(ISNA(VLOOKUP($B281,'[1]1718  Exp_Rev Access'!$F$7:$GK$318,51,FALSE)),"",VLOOKUP($B281,'[1]1718  Exp_Rev Access'!$F$7:$GK$318,51,FALSE))</f>
        <v>17724.689999999999</v>
      </c>
      <c r="BK281" s="90">
        <f>IF(ISNA(VLOOKUP($B281,'[1]1718  Exp_Rev Access'!$F$7:$GK$318,52,FALSE)),"",VLOOKUP($B281,'[1]1718  Exp_Rev Access'!$F$7:$GK$318,52,FALSE))</f>
        <v>1114690.78</v>
      </c>
      <c r="BL281" s="90">
        <f>IF(ISNA(VLOOKUP($B281,'[1]1718  Exp_Rev Access'!$F$7:$GK$318,53,FALSE)),"",VLOOKUP($B281,'[1]1718  Exp_Rev Access'!$F$7:$GK$318,53,FALSE))</f>
        <v>0</v>
      </c>
      <c r="BM281" s="90">
        <f>IF(ISNA(VLOOKUP($B281,'[1]1718  Exp_Rev Access'!$F$7:$GK$318,54,FALSE)),"",VLOOKUP($B281,'[1]1718  Exp_Rev Access'!$F$7:$GK$318,54,FALSE))</f>
        <v>4612.88</v>
      </c>
      <c r="BN281" s="90">
        <f>IF(ISNA(VLOOKUP($B281,'[1]1718  Exp_Rev Access'!$F$7:$GK$318,55,FALSE)),"",VLOOKUP($B281,'[1]1718  Exp_Rev Access'!$F$7:$GK$318,55,FALSE))</f>
        <v>0</v>
      </c>
      <c r="BO281" s="90">
        <f>IF(ISNA(VLOOKUP($B281,'[1]1718  Exp_Rev Access'!$F$7:$GK$318,56,FALSE)),"",VLOOKUP($B281,'[1]1718  Exp_Rev Access'!$F$7:$GK$318,56,FALSE))</f>
        <v>0</v>
      </c>
      <c r="BP281" s="90">
        <f>IF(ISNA(VLOOKUP($B281,'[1]1718  Exp_Rev Access'!$F$7:$GK$318,57,FALSE)),"",VLOOKUP($B281,'[1]1718  Exp_Rev Access'!$F$7:$GK$318,57,FALSE))</f>
        <v>0</v>
      </c>
      <c r="BQ281" s="90">
        <f>IF(ISNA(VLOOKUP($B281,'[1]1718  Exp_Rev Access'!$F$7:$GK$318,58,FALSE)),"",VLOOKUP($B281,'[1]1718  Exp_Rev Access'!$F$7:$GK$318,58,FALSE))</f>
        <v>0</v>
      </c>
      <c r="BR281" s="90">
        <f>IF(ISNA(VLOOKUP($B281,'[1]1718  Exp_Rev Access'!$F$7:$GK$318,59,FALSE)),"",VLOOKUP($B281,'[1]1718  Exp_Rev Access'!$F$7:$GK$318,59,FALSE))</f>
        <v>0</v>
      </c>
      <c r="BS281" s="90">
        <f>IF(ISNA(VLOOKUP($B281,'[1]1718  Exp_Rev Access'!$F$7:$GK$318,60,FALSE)),"",VLOOKUP($B281,'[1]1718  Exp_Rev Access'!$F$7:$GK$318,60,FALSE))</f>
        <v>0</v>
      </c>
      <c r="BT281" s="90">
        <f>IF(ISNA(VLOOKUP($B281,'[1]1718  Exp_Rev Access'!$F$7:$GK$318,61,FALSE)),"",VLOOKUP($B281,'[1]1718  Exp_Rev Access'!$F$7:$GK$318,61,FALSE))</f>
        <v>0</v>
      </c>
      <c r="BU281" s="90">
        <f>IF(ISNA(VLOOKUP($B281,'[1]1718  Exp_Rev Access'!$F$7:$GK$318,62,FALSE)),"",VLOOKUP($B281,'[1]1718  Exp_Rev Access'!$F$7:$GK$318,62,FALSE))</f>
        <v>0</v>
      </c>
      <c r="BV281" s="56">
        <f t="shared" si="743"/>
        <v>3453500.1399999997</v>
      </c>
      <c r="BW281" s="92">
        <f t="shared" si="755"/>
        <v>0.14099042446393792</v>
      </c>
      <c r="BX281" s="71">
        <f t="shared" si="756"/>
        <v>1822.9662274867508</v>
      </c>
      <c r="BY281" s="90">
        <f>IF(ISNA(VLOOKUP($B281,'[1]1718  Exp_Rev Access'!$F$7:$GK$318,64,FALSE)),"",VLOOKUP($B281,'[1]1718  Exp_Rev Access'!$F$7:$GK$318,64,FALSE))</f>
        <v>0</v>
      </c>
      <c r="BZ281" s="90">
        <f>IF(ISNA(VLOOKUP($B281,'[1]1718  Exp_Rev Access'!$F$7:$GK$318,65,FALSE)),"",VLOOKUP($B281,'[1]1718  Exp_Rev Access'!$F$7:$GK$318,65,FALSE))</f>
        <v>0</v>
      </c>
      <c r="CA281" s="90">
        <f>IF(ISNA(VLOOKUP($B281,'[1]1718  Exp_Rev Access'!$F$7:$GK$318,66,FALSE)),"",VLOOKUP($B281,'[1]1718  Exp_Rev Access'!$F$7:$GK$318,66,FALSE))</f>
        <v>0</v>
      </c>
      <c r="CB281" s="90">
        <f>IF(ISNA(VLOOKUP($B281,'[1]1718  Exp_Rev Access'!$F$7:$GK$318,67,FALSE)),"",VLOOKUP($B281,'[1]1718  Exp_Rev Access'!$F$7:$GK$318,67,FALSE))</f>
        <v>0</v>
      </c>
      <c r="CC281" s="90">
        <f>IF(ISNA(VLOOKUP($B281,'[1]1718  Exp_Rev Access'!$F$7:$GK$318,68,FALSE)),"",VLOOKUP($B281,'[1]1718  Exp_Rev Access'!$F$7:$GK$318,68,FALSE))</f>
        <v>1376.53</v>
      </c>
      <c r="CD281" s="90">
        <f>IF(ISNA(VLOOKUP($B281,'[1]1718  Exp_Rev Access'!$F$7:$GK$318,69,FALSE)),"",VLOOKUP($B281,'[1]1718  Exp_Rev Access'!$F$7:$GK$318,69,FALSE))</f>
        <v>0</v>
      </c>
      <c r="CE281" s="56">
        <f t="shared" si="739"/>
        <v>1376.53</v>
      </c>
      <c r="CF281" s="92">
        <f t="shared" si="757"/>
        <v>5.6197347942584559E-5</v>
      </c>
      <c r="CG281" s="78">
        <f t="shared" si="758"/>
        <v>0.72661578091678813</v>
      </c>
      <c r="CH281" s="90">
        <f>IF(ISNA(VLOOKUP($B281,'[1]1718  Exp_Rev Access'!$F$7:$GK$318,$CH$2,FALSE)),"",VLOOKUP($B281,'[1]1718  Exp_Rev Access'!$F$7:$GK$318,$CH$2,FALSE))</f>
        <v>0</v>
      </c>
      <c r="CI281" s="90">
        <f>IF(ISNA(VLOOKUP($B281,'[1]1718  Exp_Rev Access'!$F$7:$GK$318,$CI$2,FALSE)),"",VLOOKUP($B281,'[1]1718  Exp_Rev Access'!$F$7:$GK$318,$CI$2,FALSE))</f>
        <v>0</v>
      </c>
      <c r="CJ281" s="90">
        <f>IF(ISNA(VLOOKUP($B281,'[1]1718  Exp_Rev Access'!$F$7:$GK$318,$CJ$2,FALSE)),"",VLOOKUP($B281,'[1]1718  Exp_Rev Access'!$F$7:$GK$318,$CJ$2,FALSE))</f>
        <v>0</v>
      </c>
      <c r="CK281" s="90">
        <f>IF(ISNA(VLOOKUP($B281,'[1]1718  Exp_Rev Access'!$F$7:$GK$318,$CK$2,FALSE)),"",VLOOKUP($B281,'[1]1718  Exp_Rev Access'!$F$7:$GK$318,$CK$2,FALSE))</f>
        <v>0</v>
      </c>
      <c r="CL281" s="90">
        <f>IF(ISNA(VLOOKUP($B281,'[1]1718  Exp_Rev Access'!$F$7:$GK$318,$CL$2,FALSE)),"",VLOOKUP($B281,'[1]1718  Exp_Rev Access'!$F$7:$GK$318,$CL$2,FALSE))</f>
        <v>0</v>
      </c>
      <c r="CM281" s="90">
        <f>IF(ISNA(VLOOKUP($B281,'[1]1718  Exp_Rev Access'!$F$7:$GK$318,$CM$2,FALSE)),"",VLOOKUP($B281,'[1]1718  Exp_Rev Access'!$F$7:$GK$318,$CM$2,FALSE))</f>
        <v>0</v>
      </c>
      <c r="CN281" s="90">
        <f>IF(ISNA(VLOOKUP($B281,'[1]1718  Exp_Rev Access'!$F$7:$GK$318,$CN$2,FALSE)),"",VLOOKUP($B281,'[1]1718  Exp_Rev Access'!$F$7:$GK$318,$CN$2,FALSE))</f>
        <v>0</v>
      </c>
      <c r="CO281" s="90">
        <f>IF(ISNA(VLOOKUP($B281,'[1]1718  Exp_Rev Access'!$F$7:$GK$318,$CO$2,FALSE)),"",VLOOKUP($B281,'[1]1718  Exp_Rev Access'!$F$7:$GK$318,$CO$2,FALSE))</f>
        <v>0</v>
      </c>
      <c r="CP281" s="90">
        <f>IF(ISNA(VLOOKUP($B281,'[1]1718  Exp_Rev Access'!$F$7:$GK$318,$CP$2,FALSE)),"",VLOOKUP($B281,'[1]1718  Exp_Rev Access'!$F$7:$GK$318,$CP$2,FALSE))</f>
        <v>0</v>
      </c>
      <c r="CQ281" s="90">
        <f>IF(ISNA(VLOOKUP($B281,'[1]1718  Exp_Rev Access'!$F$7:$GK$318,$CQ$2,FALSE)),"",VLOOKUP($B281,'[1]1718  Exp_Rev Access'!$F$7:$GK$318,$CQ$2,FALSE))</f>
        <v>523071.23</v>
      </c>
      <c r="CR281" s="90">
        <f>IF(ISNA(VLOOKUP($B281,'[1]1718  Exp_Rev Access'!$F$7:$GK$318,$CR$2,FALSE)),"",VLOOKUP($B281,'[1]1718  Exp_Rev Access'!$F$7:$GK$318,$CR$2,FALSE))</f>
        <v>0</v>
      </c>
      <c r="CS281" s="90">
        <f>IF(ISNA(VLOOKUP($B281,'[1]1718  Exp_Rev Access'!$F$7:$GK$318,$CS$2,FALSE)),"",VLOOKUP($B281,'[1]1718  Exp_Rev Access'!$F$7:$GK$318,$CS$2,FALSE))</f>
        <v>7885.79</v>
      </c>
      <c r="CT281" s="90">
        <f>IF(ISNA(VLOOKUP($B281,'[1]1718  Exp_Rev Access'!$F$7:$GK$318,$CT$2,FALSE)),"",VLOOKUP($B281,'[1]1718  Exp_Rev Access'!$F$7:$GK$318,$CT$2,FALSE))</f>
        <v>0</v>
      </c>
      <c r="CU281" s="90">
        <f>IF(ISNA(VLOOKUP($B281,'[1]1718  Exp_Rev Access'!$F$7:$GK$318,$CU$2,FALSE)),"",VLOOKUP($B281,'[1]1718  Exp_Rev Access'!$F$7:$GK$318,$CU$2,FALSE))</f>
        <v>262987</v>
      </c>
      <c r="CV281" s="90">
        <f>IF(ISNA(VLOOKUP($B281,'[1]1718  Exp_Rev Access'!$F$7:$GK$318,$CV$2,FALSE)),"",VLOOKUP($B281,'[1]1718  Exp_Rev Access'!$F$7:$GK$318,$CV$2,FALSE))</f>
        <v>48564</v>
      </c>
      <c r="CW281" s="90">
        <f>IF(ISNA(VLOOKUP($B281,'[1]1718  Exp_Rev Access'!$F$7:$GK$318,$CW$2,FALSE)),"",VLOOKUP($B281,'[1]1718  Exp_Rev Access'!$F$7:$GK$318,$CW$2,FALSE))</f>
        <v>0</v>
      </c>
      <c r="CX281" s="90">
        <f>IF(ISNA(VLOOKUP($B281,'[1]1718  Exp_Rev Access'!$F$7:$GK$318,$CX$2,FALSE)),"",VLOOKUP($B281,'[1]1718  Exp_Rev Access'!$F$7:$GK$318,$CX$2,FALSE))</f>
        <v>0</v>
      </c>
      <c r="CY281" s="90">
        <f>IF(ISNA(VLOOKUP($B281,'[1]1718  Exp_Rev Access'!$F$7:$GK$318,$CY$2,FALSE)),"",VLOOKUP($B281,'[1]1718  Exp_Rev Access'!$F$7:$GK$318,$CY$2,FALSE))</f>
        <v>0</v>
      </c>
      <c r="CZ281" s="90">
        <f>IF(ISNA(VLOOKUP($B281,'[1]1718  Exp_Rev Access'!$F$7:$GK$318,$CZ$2,FALSE)),"",VLOOKUP($B281,'[1]1718  Exp_Rev Access'!$F$7:$GK$318,$CZ$2,FALSE))</f>
        <v>0</v>
      </c>
      <c r="DA281" s="90">
        <f>IF(ISNA(VLOOKUP($B281,'[1]1718  Exp_Rev Access'!$F$7:$GK$318,$DA$2,FALSE)),"",VLOOKUP($B281,'[1]1718  Exp_Rev Access'!$F$7:$GK$318,$DA$2,FALSE))</f>
        <v>0</v>
      </c>
      <c r="DB281" s="90">
        <f>IF(ISNA(VLOOKUP($B281,'[1]1718  Exp_Rev Access'!$F$7:$GK$318,$DB$2,FALSE)),"",VLOOKUP($B281,'[1]1718  Exp_Rev Access'!$F$7:$GK$318,$DB$2,FALSE))</f>
        <v>0</v>
      </c>
      <c r="DC281" s="90">
        <f>IF(ISNA(VLOOKUP($B281,'[1]1718  Exp_Rev Access'!$F$7:$GK$318,$DC$2,FALSE)),"",VLOOKUP($B281,'[1]1718  Exp_Rev Access'!$F$7:$GK$318,$DC$2,FALSE))</f>
        <v>0</v>
      </c>
      <c r="DD281" s="90">
        <f>IF(ISNA(VLOOKUP($B281,'[1]1718  Exp_Rev Access'!$F$7:$GK$318,$DD$2,FALSE)),"",VLOOKUP($B281,'[1]1718  Exp_Rev Access'!$F$7:$GK$318,$DD$2,FALSE))</f>
        <v>0</v>
      </c>
      <c r="DE281" s="90">
        <f>IF(ISNA(VLOOKUP($B281,'[1]1718  Exp_Rev Access'!$F$7:$GK$318,$DE$2,FALSE)),"",VLOOKUP($B281,'[1]1718  Exp_Rev Access'!$F$7:$GK$318,$DE$2,FALSE))</f>
        <v>0</v>
      </c>
      <c r="DF281" s="90">
        <f>IF(ISNA(VLOOKUP($B281,'[1]1718  Exp_Rev Access'!$F$7:$GK$318,$DF$2,FALSE)),"",VLOOKUP($B281,'[1]1718  Exp_Rev Access'!$F$7:$GK$318,$DF$2,FALSE))</f>
        <v>0</v>
      </c>
      <c r="DG281" s="90">
        <f>IF(ISNA(VLOOKUP($B281,'[1]1718  Exp_Rev Access'!$F$7:$GK$318,$DG$2,FALSE)),"",VLOOKUP($B281,'[1]1718  Exp_Rev Access'!$F$7:$GK$318,$DG$2,FALSE))</f>
        <v>0</v>
      </c>
      <c r="DH281" s="90">
        <f>IF(ISNA(VLOOKUP($B281,'[1]1718  Exp_Rev Access'!$F$7:$GK$318,$DH$2,FALSE)),"",VLOOKUP($B281,'[1]1718  Exp_Rev Access'!$F$7:$GK$318,$DH$2,FALSE))</f>
        <v>0</v>
      </c>
      <c r="DI281" s="90">
        <f>IF(ISNA(VLOOKUP($B281,'[1]1718  Exp_Rev Access'!$F$7:$GK$318,$DI$2,FALSE)),"",VLOOKUP($B281,'[1]1718  Exp_Rev Access'!$F$7:$GK$318,$DI$2,FALSE))</f>
        <v>385517.08</v>
      </c>
      <c r="DJ281" s="90">
        <f>IF(ISNA(VLOOKUP($B281,'[1]1718  Exp_Rev Access'!$F$7:$GK$318,$DJ$2,FALSE)),"",VLOOKUP($B281,'[1]1718  Exp_Rev Access'!$F$7:$GK$318,$DJ$2,FALSE))</f>
        <v>0</v>
      </c>
      <c r="DK281" s="90">
        <f>IF(ISNA(VLOOKUP($B281,'[1]1718  Exp_Rev Access'!$F$7:$GK$318,$DK$2,FALSE)),"",VLOOKUP($B281,'[1]1718  Exp_Rev Access'!$F$7:$GK$318,$DK$2,FALSE))</f>
        <v>0</v>
      </c>
      <c r="DL281" s="90">
        <f>IF(ISNA(VLOOKUP($B281,'[1]1718  Exp_Rev Access'!$F$7:$GK$318,$DL$2,FALSE)),"",VLOOKUP($B281,'[1]1718  Exp_Rev Access'!$F$7:$GK$318,$DL$2,FALSE))</f>
        <v>0</v>
      </c>
      <c r="DM281" s="90">
        <f>IF(ISNA(VLOOKUP($B281,'[1]1718  Exp_Rev Access'!$F$7:$GK$318,$DM$2,FALSE)),"",VLOOKUP($B281,'[1]1718  Exp_Rev Access'!$F$7:$GK$318,$DM$2,FALSE))</f>
        <v>0</v>
      </c>
      <c r="DN281" s="90">
        <f>IF(ISNA(VLOOKUP($B281,'[1]1718  Exp_Rev Access'!$F$7:$GK$318,$DN$2,FALSE)),"",VLOOKUP($B281,'[1]1718  Exp_Rev Access'!$F$7:$GK$318,$DN$2,FALSE))</f>
        <v>0</v>
      </c>
      <c r="DO281" s="90">
        <f>IF(ISNA(VLOOKUP($B281,'[1]1718  Exp_Rev Access'!$F$7:$GK$318,$DO$2,FALSE)),"",VLOOKUP($B281,'[1]1718  Exp_Rev Access'!$F$7:$GK$318,$DO$2,FALSE))</f>
        <v>0</v>
      </c>
      <c r="DP281" s="90">
        <f>IF(ISNA(VLOOKUP($B281,'[1]1718  Exp_Rev Access'!$F$7:$GK$318,$DP$2,FALSE)),"",VLOOKUP($B281,'[1]1718  Exp_Rev Access'!$F$7:$GK$318,$DP$2,FALSE))</f>
        <v>0</v>
      </c>
      <c r="DQ281" s="90">
        <f>IF(ISNA(VLOOKUP($B281,'[1]1718  Exp_Rev Access'!$F$7:$GK$318,$DQ$2,FALSE)),"",VLOOKUP($B281,'[1]1718  Exp_Rev Access'!$F$7:$GK$318,$DQ$2,FALSE))</f>
        <v>0</v>
      </c>
      <c r="DR281" s="90">
        <f>IF(ISNA(VLOOKUP($B281,'[1]1718  Exp_Rev Access'!$F$7:$GK$318,$DR$2,FALSE)),"",VLOOKUP($B281,'[1]1718  Exp_Rev Access'!$F$7:$GK$318,$DR$2,FALSE))</f>
        <v>0</v>
      </c>
      <c r="DS281" s="90">
        <f>IF(ISNA(VLOOKUP($B281,'[1]1718  Exp_Rev Access'!$F$7:$GK$318,$DS$2,FALSE)),"",VLOOKUP($B281,'[1]1718  Exp_Rev Access'!$F$7:$GK$318,$DS$2,FALSE))</f>
        <v>0</v>
      </c>
      <c r="DT281" s="90">
        <f>IF(ISNA(VLOOKUP($B281,'[1]1718  Exp_Rev Access'!$F$7:$GK$318,$DT$2,FALSE)),"",VLOOKUP($B281,'[1]1718  Exp_Rev Access'!$F$7:$GK$318,$DT$2,FALSE))</f>
        <v>0</v>
      </c>
      <c r="DU281" s="90">
        <f>IF(ISNA(VLOOKUP($B281,'[1]1718  Exp_Rev Access'!$F$7:$GK$318,$DU$2,FALSE)),"",VLOOKUP($B281,'[1]1718  Exp_Rev Access'!$F$7:$GK$318,$DU$2,FALSE))</f>
        <v>0</v>
      </c>
      <c r="DV281" s="90">
        <f>IF(ISNA(VLOOKUP($B281,'[1]1718  Exp_Rev Access'!$F$7:$GK$318,$DV$2,FALSE)),"",VLOOKUP($B281,'[1]1718  Exp_Rev Access'!$F$7:$GK$318,$DV$2,FALSE))</f>
        <v>0</v>
      </c>
      <c r="DW281" s="90">
        <f>IF(ISNA(VLOOKUP($B281,'[1]1718  Exp_Rev Access'!$F$7:$GK$318,$DW$2,FALSE)),"",VLOOKUP($B281,'[1]1718  Exp_Rev Access'!$F$7:$GK$318,$DW$2,FALSE))</f>
        <v>0</v>
      </c>
      <c r="DX281" s="90">
        <f>IF(ISNA(VLOOKUP($B281,'[1]1718  Exp_Rev Access'!$F$7:$GK$318,$DX$2,FALSE)),"",VLOOKUP($B281,'[1]1718  Exp_Rev Access'!$F$7:$GK$318,$DX$2,FALSE))</f>
        <v>0</v>
      </c>
      <c r="DY281" s="90">
        <f>IF(ISNA(VLOOKUP($B281,'[1]1718  Exp_Rev Access'!$F$7:$GK$318,$DY$2,FALSE)),"",VLOOKUP($B281,'[1]1718  Exp_Rev Access'!$F$7:$GK$318,$DY$2,FALSE))</f>
        <v>0</v>
      </c>
      <c r="DZ281" s="90">
        <f>IF(ISNA(VLOOKUP($B281,'[1]1718  Exp_Rev Access'!$F$7:$GK$318,$DZ$2,FALSE)),"",VLOOKUP($B281,'[1]1718  Exp_Rev Access'!$F$7:$GK$318,$DZ$2,FALSE))</f>
        <v>0</v>
      </c>
      <c r="EA281" s="90">
        <f>IF(ISNA(VLOOKUP($B281,'[1]1718  Exp_Rev Access'!$F$7:$GK$318,$EA$2,FALSE)),"",VLOOKUP($B281,'[1]1718  Exp_Rev Access'!$F$7:$GK$318,$EA$2,FALSE))</f>
        <v>0</v>
      </c>
      <c r="EB281" s="90">
        <f>IF(ISNA(VLOOKUP($B281,'[1]1718  Exp_Rev Access'!$F$7:$GK$318,$EB$2,FALSE)),"",VLOOKUP($B281,'[1]1718  Exp_Rev Access'!$F$7:$GK$318,$EB$2,FALSE))</f>
        <v>0</v>
      </c>
      <c r="EC281" s="90">
        <f>IF(ISNA(VLOOKUP($B281,'[1]1718  Exp_Rev Access'!$F$7:$GK$318,$EC$2,FALSE)),"",VLOOKUP($B281,'[1]1718  Exp_Rev Access'!$F$7:$GK$318,$EC$2,FALSE))</f>
        <v>0</v>
      </c>
      <c r="ED281" s="90">
        <f>IF(ISNA(VLOOKUP($B281,'[1]1718  Exp_Rev Access'!$F$7:$GK$318,$ED$2,FALSE)),"",VLOOKUP($B281,'[1]1718  Exp_Rev Access'!$F$7:$GK$318,$ED$2,FALSE))</f>
        <v>0</v>
      </c>
      <c r="EE281" s="90">
        <f>IF(ISNA(VLOOKUP($B281,'[1]1718  Exp_Rev Access'!$F$7:$GK$318,$EE$2,FALSE)),"",VLOOKUP($B281,'[1]1718  Exp_Rev Access'!$F$7:$GK$318,$EE$2,FALSE))</f>
        <v>0</v>
      </c>
      <c r="EF281" s="90">
        <f>IF(ISNA(VLOOKUP($B281,'[1]1718  Exp_Rev Access'!$F$7:$GK$318,$EF$2,FALSE)),"",VLOOKUP($B281,'[1]1718  Exp_Rev Access'!$F$7:$GK$318,$EF$2,FALSE))</f>
        <v>0</v>
      </c>
      <c r="EG281" s="90">
        <f>IF(ISNA(VLOOKUP($B281,'[1]1718  Exp_Rev Access'!$F$7:$GK$318,$EG$2,FALSE)),"",VLOOKUP($B281,'[1]1718  Exp_Rev Access'!$F$7:$GK$318,$EG$2,FALSE))</f>
        <v>9650.23</v>
      </c>
      <c r="EH281" s="90">
        <f>IF(ISNA(VLOOKUP($B281,'[1]1718  Exp_Rev Access'!$F$7:$GK$318,$EH$2,FALSE)),"",VLOOKUP($B281,'[1]1718  Exp_Rev Access'!$F$7:$GK$318,$EH$2,FALSE))</f>
        <v>0</v>
      </c>
      <c r="EI281" s="90">
        <f>IF(ISNA(VLOOKUP($B281,'[1]1718  Exp_Rev Access'!$F$7:$GK$318,$EI$2,FALSE)),"",VLOOKUP($B281,'[1]1718  Exp_Rev Access'!$F$7:$GK$318,$EI$2,FALSE))</f>
        <v>0</v>
      </c>
      <c r="EJ281" s="90">
        <f>IF(ISNA(VLOOKUP($B281,'[1]1718  Exp_Rev Access'!$F$7:$GK$318,$EJ$2,FALSE)),"",VLOOKUP($B281,'[1]1718  Exp_Rev Access'!$F$7:$GK$318,$EJ$2,FALSE))</f>
        <v>0</v>
      </c>
      <c r="EK281" s="90">
        <f>IF(ISNA(VLOOKUP($B281,'[1]1718  Exp_Rev Access'!$F$7:$GK$318,$EK$2,FALSE)),"",VLOOKUP($B281,'[1]1718  Exp_Rev Access'!$F$7:$GK$318,$EK$2,FALSE))</f>
        <v>0</v>
      </c>
      <c r="EL281" s="90">
        <f>IF(ISNA(VLOOKUP($B281,'[1]1718  Exp_Rev Access'!$F$7:$GK$318,$EL$2,FALSE)),"",VLOOKUP($B281,'[1]1718  Exp_Rev Access'!$F$7:$GK$318,$EL$2,FALSE))</f>
        <v>0</v>
      </c>
      <c r="EM281" s="90">
        <f>IF(ISNA(VLOOKUP($B281,'[1]1718  Exp_Rev Access'!$F$7:$GK$318,$EM$2,FALSE)),"",VLOOKUP($B281,'[1]1718  Exp_Rev Access'!$F$7:$GK$318,$EM$2,FALSE))</f>
        <v>0</v>
      </c>
      <c r="EN281" s="90">
        <f>IF(ISNA(VLOOKUP($B281,'[1]1718  Exp_Rev Access'!$F$7:$GK$318,$EN$2,FALSE)),"",VLOOKUP($B281,'[1]1718  Exp_Rev Access'!$F$7:$GK$318,$EN$2,FALSE))</f>
        <v>0</v>
      </c>
      <c r="EO281" s="90">
        <f>IF(ISNA(VLOOKUP($B281,'[1]1718  Exp_Rev Access'!$F$7:$GK$318,$EO$2,FALSE)),"",VLOOKUP($B281,'[1]1718  Exp_Rev Access'!$F$7:$GK$318,$EO$2,FALSE))</f>
        <v>0</v>
      </c>
      <c r="EP281" s="90">
        <f>IF(ISNA(VLOOKUP($B281,'[1]1718  Exp_Rev Access'!$F$7:$GK$318,$EP$2,FALSE)),"",VLOOKUP($B281,'[1]1718  Exp_Rev Access'!$F$7:$GK$318,$EP$2,FALSE))</f>
        <v>0</v>
      </c>
      <c r="EQ281" s="90">
        <f>IF(ISNA(VLOOKUP($B281,'[1]1718  Exp_Rev Access'!$F$7:$GK$318,$EQ$2,FALSE)),"",VLOOKUP($B281,'[1]1718  Exp_Rev Access'!$F$7:$GK$318,$EQ$2,FALSE))</f>
        <v>0</v>
      </c>
      <c r="ER281" s="90">
        <f>IF(ISNA(VLOOKUP($B281,'[1]1718  Exp_Rev Access'!$F$7:$GK$318,$ER$2,FALSE)),"",VLOOKUP($B281,'[1]1718  Exp_Rev Access'!$F$7:$GK$318,$ER$2,FALSE))</f>
        <v>0</v>
      </c>
      <c r="ES281" s="90">
        <f>IF(ISNA(VLOOKUP($B281,'[1]1718  Exp_Rev Access'!$F$7:$GK$318,$ES$2,FALSE)),"",VLOOKUP($B281,'[1]1718  Exp_Rev Access'!$F$7:$GK$318,$ES$2,FALSE))</f>
        <v>0</v>
      </c>
      <c r="ET281" s="90">
        <f>IF(ISNA(VLOOKUP($B281,'[1]1718  Exp_Rev Access'!$F$7:$GK$318,$ET$2,FALSE)),"",VLOOKUP($B281,'[1]1718  Exp_Rev Access'!$F$7:$GK$318,$ET$2,FALSE))</f>
        <v>0</v>
      </c>
      <c r="EU281" s="90">
        <f>IF(ISNA(VLOOKUP($B281,'[1]1718  Exp_Rev Access'!$F$7:$GK$318,$EU$2,FALSE)),"",VLOOKUP($B281,'[1]1718  Exp_Rev Access'!$F$7:$GK$318,$EU$2,FALSE))</f>
        <v>0</v>
      </c>
      <c r="EV281" s="90">
        <f>IF(ISNA(VLOOKUP($B281,'[1]1718  Exp_Rev Access'!$F$7:$GK$318,$EV$2,FALSE)),"",VLOOKUP($B281,'[1]1718  Exp_Rev Access'!$F$7:$GK$318,$EV$2,FALSE))</f>
        <v>10976.05</v>
      </c>
      <c r="EW281" s="90">
        <f>IF(ISNA(VLOOKUP($B281,'[1]1718  Exp_Rev Access'!$F$7:$GK$318,$EW$2,FALSE)),"",VLOOKUP($B281,'[1]1718  Exp_Rev Access'!$F$7:$GK$318,$EW$2,FALSE))</f>
        <v>0</v>
      </c>
      <c r="EX281" s="90">
        <f>IF(ISNA(VLOOKUP($B281,'[1]1718  Exp_Rev Access'!$F$7:$GK$318,$EX$2,FALSE)),"",VLOOKUP($B281,'[1]1718  Exp_Rev Access'!$F$7:$GK$318,$EX$2,FALSE))</f>
        <v>0</v>
      </c>
      <c r="EY281" s="90">
        <f>IF(ISNA(VLOOKUP($B281,'[1]1718  Exp_Rev Access'!$F$7:$GK$318,$EY$2,FALSE)),"",VLOOKUP($B281,'[1]1718  Exp_Rev Access'!$F$7:$GK$318,$EY$2,FALSE))</f>
        <v>0</v>
      </c>
      <c r="EZ281" s="90">
        <f>IF(ISNA(VLOOKUP($B281,'[1]1718  Exp_Rev Access'!$F$7:$GK$318,$EZ$2,FALSE)),"",VLOOKUP($B281,'[1]1718  Exp_Rev Access'!$F$7:$GK$318,$EZ$2,FALSE))</f>
        <v>0</v>
      </c>
      <c r="FA281" s="90">
        <f>IF(ISNA(VLOOKUP($B281,'[1]1718  Exp_Rev Access'!$F$7:$GK$318,$FA$2,FALSE)),"",VLOOKUP($B281,'[1]1718  Exp_Rev Access'!$F$7:$GK$318,$FA$2,FALSE))</f>
        <v>0</v>
      </c>
      <c r="FB281" s="90">
        <f>IF(ISNA(VLOOKUP($B281,'[1]1718  Exp_Rev Access'!$F$7:$GK$318,$FB$2,FALSE)),"",VLOOKUP($B281,'[1]1718  Exp_Rev Access'!$F$7:$GK$318,$FB$2,FALSE))</f>
        <v>0</v>
      </c>
      <c r="FC281" s="90">
        <f>IF(ISNA(VLOOKUP($B281,'[1]1718  Exp_Rev Access'!$F$7:$GK$318,$FC$2,FALSE)),"",VLOOKUP($B281,'[1]1718  Exp_Rev Access'!$F$7:$GK$318,$FC$2,FALSE))</f>
        <v>0</v>
      </c>
      <c r="FD281" s="90">
        <f>IF(ISNA(VLOOKUP($B281,'[1]1718  Exp_Rev Access'!$F$7:$GK$318,$FD$2,FALSE)),"",VLOOKUP($B281,'[1]1718  Exp_Rev Access'!$F$7:$GK$318,$FD$2,FALSE))</f>
        <v>0</v>
      </c>
      <c r="FE281" s="90">
        <f>IF(ISNA(VLOOKUP($B281,'[1]1718  Exp_Rev Access'!$F$7:$GK$318,$FE$2,FALSE)),"",VLOOKUP($B281,'[1]1718  Exp_Rev Access'!$F$7:$GK$318,$FE$2,FALSE))</f>
        <v>0</v>
      </c>
      <c r="FF281" s="90">
        <f>IF(ISNA(VLOOKUP($B281,'[1]1718  Exp_Rev Access'!$F$7:$GK$318,$FF$2,FALSE)),"",VLOOKUP($B281,'[1]1718  Exp_Rev Access'!$F$7:$GK$318,$FF$2,FALSE))</f>
        <v>0</v>
      </c>
      <c r="FG281" s="90">
        <f>IF(ISNA(VLOOKUP($B281,'[1]1718  Exp_Rev Access'!$F$7:$GK$318,$FG$2,FALSE)),"",VLOOKUP($B281,'[1]1718  Exp_Rev Access'!$F$7:$GK$318,$FG$2,FALSE))</f>
        <v>0</v>
      </c>
      <c r="FH281" s="90">
        <f>IF(ISNA(VLOOKUP($B281,'[1]1718  Exp_Rev Access'!$F$7:$GK$318,$FH$2,FALSE)),"",VLOOKUP($B281,'[1]1718  Exp_Rev Access'!$F$7:$GK$318,$FH$2,FALSE))</f>
        <v>69501.95</v>
      </c>
      <c r="FI281" s="90">
        <f>IF(ISNA(VLOOKUP($B281,'[1]1718  Exp_Rev Access'!$F$7:$GK$318,$FI$2,FALSE)),"",VLOOKUP($B281,'[1]1718  Exp_Rev Access'!$F$7:$GK$318,$FI$2,FALSE))</f>
        <v>0</v>
      </c>
      <c r="FJ281" s="90">
        <f>IF(ISNA(VLOOKUP($B281,'[1]1718  Exp_Rev Access'!$F$7:$GK$318,$FJ$2,FALSE)),"",VLOOKUP($B281,'[1]1718  Exp_Rev Access'!$F$7:$GK$318,$FJ$2,FALSE))</f>
        <v>0</v>
      </c>
      <c r="FK281" s="90">
        <f>IF(ISNA(VLOOKUP($B281,'[1]1718  Exp_Rev Access'!$F$7:$GK$318,$FK$2,FALSE)),"",VLOOKUP($B281,'[1]1718  Exp_Rev Access'!$F$7:$GK$318,$FK$2,FALSE))</f>
        <v>0</v>
      </c>
      <c r="FL281" s="90">
        <f>IF(ISNA(VLOOKUP($B281,'[1]1718  Exp_Rev Access'!$F$7:$GK$318,$FL$2,FALSE)),"",VLOOKUP($B281,'[1]1718  Exp_Rev Access'!$F$7:$GK$318,$FL$2,FALSE))</f>
        <v>0</v>
      </c>
      <c r="FM281" s="90">
        <f>IF(ISNA(VLOOKUP($B281,'[1]1718  Exp_Rev Access'!$F$7:$GK$318,$FM$2,FALSE)),"",VLOOKUP($B281,'[1]1718  Exp_Rev Access'!$F$7:$GK$318,$FM$2,FALSE))</f>
        <v>0</v>
      </c>
      <c r="FN281" s="90">
        <f>IF(ISNA(VLOOKUP($B281,'[1]1718  Exp_Rev Access'!$F$7:$GK$318,$FN$2,FALSE)),"",VLOOKUP($B281,'[1]1718  Exp_Rev Access'!$F$7:$GK$318,$FN$2,FALSE))</f>
        <v>0</v>
      </c>
      <c r="FO281" s="90">
        <f>IF(ISNA(VLOOKUP($B281,'[1]1718  Exp_Rev Access'!$F$7:$GK$318,$FO$2,FALSE)),"",VLOOKUP($B281,'[1]1718  Exp_Rev Access'!$F$7:$GK$318,$FO$2,FALSE))</f>
        <v>0</v>
      </c>
      <c r="FP281" s="90">
        <f>IF(ISNA(VLOOKUP($B281,'[1]1718  Exp_Rev Access'!$F$7:$GK$318,$FP$2,FALSE)),"",VLOOKUP($B281,'[1]1718  Exp_Rev Access'!$F$7:$GK$318,$FP$2,FALSE))</f>
        <v>0</v>
      </c>
      <c r="FQ281" s="90">
        <f>IF(ISNA(VLOOKUP($B281,'[1]1718  Exp_Rev Access'!$F$7:$GK$318,$FQ$2,FALSE)),"",VLOOKUP($B281,'[1]1718  Exp_Rev Access'!$F$7:$GK$318,$FQ$2,FALSE))</f>
        <v>0</v>
      </c>
      <c r="FR281" s="90">
        <f>IF(ISNA(VLOOKUP($B281,'[1]1718  Exp_Rev Access'!$F$7:$GK$318,$FR$2,FALSE)),"",VLOOKUP($B281,'[1]1718  Exp_Rev Access'!$F$7:$GK$318,$FR$2,FALSE))</f>
        <v>46483.71</v>
      </c>
      <c r="FS281" s="56">
        <f t="shared" si="759"/>
        <v>1364637.04</v>
      </c>
      <c r="FT281" s="92">
        <f t="shared" si="760"/>
        <v>5.5711813438296794E-2</v>
      </c>
      <c r="FU281" s="94">
        <f t="shared" si="761"/>
        <v>720.33795739110246</v>
      </c>
      <c r="FV281" s="95">
        <f>IF(ISNA(VLOOKUP($B281,'[1]1718  Exp_Rev Access'!$F$7:$GK$318,$FV$2,FALSE)),"",VLOOKUP($B281,'[1]1718  Exp_Rev Access'!$F$7:$GK$318,$FV$2,FALSE))</f>
        <v>0</v>
      </c>
      <c r="FW281" s="95">
        <f>IF(ISNA(VLOOKUP($B281,'[1]1718  Exp_Rev Access'!$F$7:$GK$318,$FW$2,FALSE)),"",VLOOKUP($B281,'[1]1718  Exp_Rev Access'!$F$7:$GK$318,$FW$2,FALSE))</f>
        <v>0</v>
      </c>
      <c r="FX281" s="95">
        <f>IF(ISNA(VLOOKUP($B281,'[1]1718  Exp_Rev Access'!$F$7:$GK$318,$FX$2,FALSE)),"",VLOOKUP($B281,'[1]1718  Exp_Rev Access'!$F$7:$GK$318,$FX$2,FALSE))</f>
        <v>0</v>
      </c>
      <c r="FY281" s="95">
        <f>IF(ISNA(VLOOKUP($B281,'[1]1718  Exp_Rev Access'!$F$7:$GK$318,$FY$2,FALSE)),"",VLOOKUP($B281,'[1]1718  Exp_Rev Access'!$F$7:$GK$318,$FY$2,FALSE))</f>
        <v>0</v>
      </c>
      <c r="FZ281" s="95">
        <f>IF(ISNA(VLOOKUP($B281,'[1]1718  Exp_Rev Access'!$F$7:$GK$318,$FZ$2,FALSE)),"",VLOOKUP($B281,'[1]1718  Exp_Rev Access'!$F$7:$GK$318,$FZ$2,FALSE))</f>
        <v>0</v>
      </c>
      <c r="GA281" s="95">
        <f>IF(ISNA(VLOOKUP($B281,'[1]1718  Exp_Rev Access'!$F$7:$GK$318,$GA$2,FALSE)),"",VLOOKUP($B281,'[1]1718  Exp_Rev Access'!$F$7:$GK$318,$GA$2,FALSE))</f>
        <v>0</v>
      </c>
      <c r="GB281" s="95">
        <f>IF(ISNA(VLOOKUP($B281,'[1]1718  Exp_Rev Access'!$F$7:$GK$318,$GB$2,FALSE)),"",VLOOKUP($B281,'[1]1718  Exp_Rev Access'!$F$7:$GK$318,$GB$2,FALSE))</f>
        <v>0</v>
      </c>
      <c r="GC281" s="95">
        <f>IF(ISNA(VLOOKUP($B281,'[1]1718  Exp_Rev Access'!$F$7:$GK$318,$GC$2,FALSE)),"",VLOOKUP($B281,'[1]1718  Exp_Rev Access'!$F$7:$GK$318,$GC$2,FALSE))</f>
        <v>0</v>
      </c>
      <c r="GD281" s="95">
        <f>IF(ISNA(VLOOKUP($B281,'[1]1718  Exp_Rev Access'!$F$7:$GK$318,$GD$2,FALSE)),"",VLOOKUP($B281,'[1]1718  Exp_Rev Access'!$F$7:$GK$318,$GD$2,FALSE))</f>
        <v>0</v>
      </c>
      <c r="GE281" s="95">
        <f>IF(ISNA(VLOOKUP($B281,'[1]1718  Exp_Rev Access'!$F$7:$GK$318,$GE$2,FALSE)),"",VLOOKUP($B281,'[1]1718  Exp_Rev Access'!$F$7:$GK$318,$GE$2,FALSE))</f>
        <v>0</v>
      </c>
      <c r="GF281" s="95">
        <f>IF(ISNA(VLOOKUP($B281,'[1]1718  Exp_Rev Access'!$F$7:$GK$318,$GF$2,FALSE)),"",VLOOKUP($B281,'[1]1718  Exp_Rev Access'!$F$7:$GK$318,$GF$2,FALSE))</f>
        <v>0</v>
      </c>
      <c r="GG281" s="95">
        <f>IF(ISNA(VLOOKUP($B281,'[1]1718  Exp_Rev Access'!$F$7:$GK$318,$GG$2,FALSE)),"",VLOOKUP($B281,'[1]1718  Exp_Rev Access'!$F$7:$GK$318,$GG$2,FALSE))</f>
        <v>0</v>
      </c>
      <c r="GH281" s="95">
        <f>IF(ISNA(VLOOKUP($B281,'[1]1718  Exp_Rev Access'!$F$7:$GK$318,$GH$2,FALSE)),"",VLOOKUP($B281,'[1]1718  Exp_Rev Access'!$F$7:$GK$318,$GH$2,FALSE))</f>
        <v>0</v>
      </c>
      <c r="GI281" s="95">
        <f>IF(ISNA(VLOOKUP($B281,'[1]1718  Exp_Rev Access'!$F$7:$GK$318,$GI$2,FALSE)),"",VLOOKUP($B281,'[1]1718  Exp_Rev Access'!$F$7:$GK$318,$GI$2,FALSE))</f>
        <v>0</v>
      </c>
      <c r="GJ281" s="95">
        <f>IF(ISNA(VLOOKUP($B281,'[1]1718  Exp_Rev Access'!$F$7:$GK$318,$GJ$2,FALSE)),"",VLOOKUP($B281,'[1]1718  Exp_Rev Access'!$F$7:$GK$318,$GJ$2,FALSE))</f>
        <v>0</v>
      </c>
      <c r="GK281" s="95">
        <f>IF(ISNA(VLOOKUP($B281,'[1]1718  Exp_Rev Access'!$F$7:$GK$318,$GK$2,FALSE)),"",VLOOKUP($B281,'[1]1718  Exp_Rev Access'!$F$7:$GK$318,$GK$2,FALSE))</f>
        <v>0</v>
      </c>
      <c r="GL281" s="95">
        <f>IF(ISNA(VLOOKUP($B281,'[1]1718  Exp_Rev Access'!$F$7:$GK$318,$GL$2,FALSE)),"",VLOOKUP($B281,'[1]1718  Exp_Rev Access'!$F$7:$GK$318,$GL$2,FALSE))</f>
        <v>0</v>
      </c>
      <c r="GM281" s="95">
        <f>IF(ISNA(VLOOKUP($B281,'[1]1718  Exp_Rev Access'!$F$7:$GK$318,$GM$2,FALSE)),"",VLOOKUP($B281,'[1]1718  Exp_Rev Access'!$F$7:$GK$318,$GM$2,FALSE))</f>
        <v>0</v>
      </c>
      <c r="GN281" s="95">
        <f>IF(ISNA(VLOOKUP($B281,'[1]1718  Exp_Rev Access'!$F$7:$GK$318,$GN$2,FALSE)),"",VLOOKUP($B281,'[1]1718  Exp_Rev Access'!$F$7:$GK$318,$GN$2,FALSE))</f>
        <v>0</v>
      </c>
      <c r="GO281" s="95">
        <f>IF(ISNA(VLOOKUP($B281,'[1]1718  Exp_Rev Access'!$F$7:$GK$318,$GO$2,FALSE)),"",VLOOKUP($B281,'[1]1718  Exp_Rev Access'!$F$7:$GK$318,$GO$2,FALSE))</f>
        <v>0</v>
      </c>
      <c r="GP281" s="95">
        <f>IF(ISNA(VLOOKUP($B281,'[1]1718  Exp_Rev Access'!$F$7:$GK$318,$GP$2,FALSE)),"",VLOOKUP($B281,'[1]1718  Exp_Rev Access'!$F$7:$GK$318,$GP$2,FALSE))</f>
        <v>0</v>
      </c>
      <c r="GQ281" s="95">
        <f>IF(ISNA(VLOOKUP($B281,'[1]1718  Exp_Rev Access'!$F$7:$GK$318,$GQ$2,FALSE)),"",VLOOKUP($B281,'[1]1718  Exp_Rev Access'!$F$7:$GK$318,$GQ$2,FALSE))</f>
        <v>0</v>
      </c>
      <c r="GR281" s="95">
        <f>IF(ISNA(VLOOKUP($B281,'[1]1718  Exp_Rev Access'!$F$7:$GK$318,$GR$2,FALSE)),"",VLOOKUP($B281,'[1]1718  Exp_Rev Access'!$F$7:$GK$318,$GR$2,FALSE))</f>
        <v>0</v>
      </c>
      <c r="GS281" s="95">
        <f>IF(ISNA(VLOOKUP($B281,'[1]1718  Exp_Rev Access'!$F$7:$GK$318,$GS$2,FALSE)),"",VLOOKUP($B281,'[1]1718  Exp_Rev Access'!$F$7:$GK$318,$GS$2,FALSE))</f>
        <v>0</v>
      </c>
      <c r="GT281" s="95">
        <f>IF(ISNA(VLOOKUP($B281,'[1]1718  Exp_Rev Access'!$F$7:$GK$318,$GT$2,FALSE)),"",VLOOKUP($B281,'[1]1718  Exp_Rev Access'!$F$7:$GK$318,$GT$2,FALSE))</f>
        <v>0</v>
      </c>
      <c r="GU281" s="56">
        <f t="shared" si="762"/>
        <v>0</v>
      </c>
      <c r="GV281" s="92">
        <f t="shared" si="763"/>
        <v>0</v>
      </c>
      <c r="GW281" s="96">
        <f t="shared" si="764"/>
        <v>0</v>
      </c>
    </row>
    <row r="282" spans="1:222" x14ac:dyDescent="0.3">
      <c r="A282" s="73"/>
      <c r="B282" s="88" t="s">
        <v>592</v>
      </c>
      <c r="C282" s="89" t="s">
        <v>593</v>
      </c>
      <c r="D282" s="75">
        <f>IF(ISNA(VLOOKUP($B282,'[1]1718 enrollment_Rev_Exp by size'!$A$7:H615,3,FALSE)),"",VLOOKUP($B282,'[1]1718 enrollment_Rev_Exp by size'!$A$7:$G$350,3,FALSE))</f>
        <v>3848.3900000000003</v>
      </c>
      <c r="E282" s="76">
        <f>IF(ISNA(VLOOKUP($B282,'[1]1718 enrollment_Rev_Exp by size'!$A$7:I616,5,FALSE)),"",VLOOKUP($B282,'[1]1718 enrollment_Rev_Exp by size'!$A$7:$G$350,5,FALSE))</f>
        <v>48528031.340000004</v>
      </c>
      <c r="F282" s="70">
        <f t="shared" si="744"/>
        <v>48528031.340000004</v>
      </c>
      <c r="G282" s="70">
        <f t="shared" si="745"/>
        <v>0</v>
      </c>
      <c r="H282" s="90">
        <f>IF(ISNA(VLOOKUP($B282,'[1]1718  Exp_Rev Access'!$F$7:$GK$318,3,FALSE)),"",VLOOKUP($B282,'[1]1718  Exp_Rev Access'!$F$7:$GK$318,3,FALSE))</f>
        <v>9334536.8699999992</v>
      </c>
      <c r="I282" s="90">
        <f>IF(ISNA(VLOOKUP($B282,'[1]1718  Exp_Rev Access'!$F$7:$GK$318,4,FALSE)),"",VLOOKUP($B282,'[1]1718  Exp_Rev Access'!$F$7:$GK$318,4,FALSE))</f>
        <v>0</v>
      </c>
      <c r="J282" s="90">
        <f>IF(ISNA(VLOOKUP($B282,'[1]1718  Exp_Rev Access'!$F$7:$GK$318,5,FALSE)),"",VLOOKUP($B282,'[1]1718  Exp_Rev Access'!$F$7:$GK$318,5,FALSE))</f>
        <v>0</v>
      </c>
      <c r="K282" s="90">
        <f>IF(ISNA(VLOOKUP($B282,'[1]1718  Exp_Rev Access'!$F$7:$GK$318,6,FALSE)),"-",VLOOKUP($B282,'[1]1718  Exp_Rev Access'!$F$7:$GK$318,6,FALSE))</f>
        <v>169520.89</v>
      </c>
      <c r="L282" s="90">
        <f>IF(ISNA(VLOOKUP($B282,'[1]1718  Exp_Rev Access'!$F$7:$GK$318,7,FALSE)),"",VLOOKUP($B282,'[1]1718  Exp_Rev Access'!$F$7:$GK$318,7,FALSE))</f>
        <v>0</v>
      </c>
      <c r="M282" s="90">
        <f>IF(ISNA(VLOOKUP($B282,'[1]1718  Exp_Rev Access'!$F$7:$GK$318,8,FALSE)),"",VLOOKUP($B282,'[1]1718  Exp_Rev Access'!$F$7:$GK$318,8,FALSE))</f>
        <v>0</v>
      </c>
      <c r="N282" s="56">
        <f t="shared" si="746"/>
        <v>9504057.7599999998</v>
      </c>
      <c r="O282" s="91">
        <f t="shared" si="747"/>
        <v>0.19584676108973184</v>
      </c>
      <c r="P282" s="56">
        <f t="shared" si="748"/>
        <v>2469.6191810081614</v>
      </c>
      <c r="Q282" s="90">
        <f>IF(ISNA(VLOOKUP($B282,'[1]1718  Exp_Rev Access'!$F$7:$GK$318,10,FALSE)),"",VLOOKUP($B282,'[1]1718  Exp_Rev Access'!$F$7:$GK$318,10,FALSE))</f>
        <v>62868.800000000003</v>
      </c>
      <c r="R282" s="90">
        <f>IF(ISNA(VLOOKUP($B282,'[1]1718  Exp_Rev Access'!$F$7:$GK$318,11,FALSE)),"",VLOOKUP($B282,'[1]1718  Exp_Rev Access'!$F$7:$GK$318,11,FALSE))</f>
        <v>0</v>
      </c>
      <c r="S282" s="90">
        <f>IF(ISNA(VLOOKUP($B282,'[1]1718  Exp_Rev Access'!$F$7:$GK$318,12,FALSE)),"",VLOOKUP($B282,'[1]1718  Exp_Rev Access'!$F$7:$GK$318,12,FALSE))</f>
        <v>0</v>
      </c>
      <c r="T282" s="90">
        <f>IF(ISNA(VLOOKUP($B282,'[1]1718  Exp_Rev Access'!$F$7:$GK$318,13,FALSE)),"",VLOOKUP($B282,'[1]1718  Exp_Rev Access'!$F$7:$GK$318,13,FALSE))</f>
        <v>0</v>
      </c>
      <c r="U282" s="90">
        <f>IF(ISNA(VLOOKUP($B282,'[1]1718  Exp_Rev Access'!$F$7:$GK$318,14,FALSE)),"",VLOOKUP($B282,'[1]1718  Exp_Rev Access'!$F$7:$GK$318,14,FALSE))</f>
        <v>0</v>
      </c>
      <c r="V282" s="90">
        <f>IF(ISNA(VLOOKUP($B282,'[1]1718  Exp_Rev Access'!$F$7:$GK$318,15,FALSE)),"",VLOOKUP($B282,'[1]1718  Exp_Rev Access'!$F$7:$GK$318,15,FALSE))</f>
        <v>3550</v>
      </c>
      <c r="W282" s="90">
        <f>IF(ISNA(VLOOKUP($B282,'[1]1718  Exp_Rev Access'!$F$7:$GK$318,16,FALSE)),"",VLOOKUP($B282,'[1]1718  Exp_Rev Access'!$F$7:$GK$318,16,FALSE))</f>
        <v>0</v>
      </c>
      <c r="X282" s="90">
        <f>IF(ISNA(VLOOKUP($B282,'[1]1718  Exp_Rev Access'!$F$7:$GK$318,17,FALSE)),"",VLOOKUP($B282,'[1]1718  Exp_Rev Access'!$F$7:$GK$318,17,FALSE))</f>
        <v>72930.48</v>
      </c>
      <c r="Y282" s="90">
        <f>IF(ISNA(VLOOKUP($B282,'[1]1718  Exp_Rev Access'!$F$7:$GK$318,18,FALSE)),"",VLOOKUP($B282,'[1]1718  Exp_Rev Access'!$F$7:$GK$318,18,FALSE))</f>
        <v>138901.88</v>
      </c>
      <c r="Z282" s="90">
        <f>IF(ISNA(VLOOKUP($B282,'[1]1718  Exp_Rev Access'!$F$7:$GK$318,19,FALSE)),"",VLOOKUP($B282,'[1]1718  Exp_Rev Access'!$F$7:$GK$318,19,FALSE))</f>
        <v>0</v>
      </c>
      <c r="AA282" s="90">
        <f>IF(ISNA(VLOOKUP($B282,'[1]1718  Exp_Rev Access'!$F$7:$GK$318,20,FALSE)),"",VLOOKUP($B282,'[1]1718  Exp_Rev Access'!$F$7:$GK$318,20,FALSE))</f>
        <v>0</v>
      </c>
      <c r="AB282" s="90">
        <f>IF(ISNA(VLOOKUP($B282,'[1]1718  Exp_Rev Access'!$F$7:$GK$318,21,FALSE)),"",VLOOKUP($B282,'[1]1718  Exp_Rev Access'!$F$7:$GK$318,21,FALSE))</f>
        <v>0</v>
      </c>
      <c r="AC282" s="90">
        <f>IF(ISNA(VLOOKUP($B282,'[1]1718  Exp_Rev Access'!$F$7:$GK$318,22,FALSE)),"",VLOOKUP($B282,'[1]1718  Exp_Rev Access'!$F$7:$GK$318,22,FALSE))</f>
        <v>463977.25</v>
      </c>
      <c r="AD282" s="90">
        <f>IF(ISNA(VLOOKUP($B282,'[1]1718  Exp_Rev Access'!$F$7:$GK$318,23,FALSE)),"",VLOOKUP($B282,'[1]1718  Exp_Rev Access'!$F$7:$GK$318,23,FALSE))</f>
        <v>566775.52</v>
      </c>
      <c r="AE282" s="90">
        <f>IF(ISNA(VLOOKUP($B282,'[1]1718  Exp_Rev Access'!$F$7:$GK$318,24,FALSE)),"",VLOOKUP($B282,'[1]1718  Exp_Rev Access'!$F$7:$GK$318,24,FALSE))</f>
        <v>172033.98</v>
      </c>
      <c r="AF282" s="90">
        <f>IF(ISNA(VLOOKUP($B282,'[1]1718  Exp_Rev Access'!$F$7:$GK$318,25,FALSE)),"",VLOOKUP($B282,'[1]1718  Exp_Rev Access'!$F$7:$GK$318,25,FALSE))</f>
        <v>0</v>
      </c>
      <c r="AG282" s="90">
        <f>IF(ISNA(VLOOKUP($B282,'[1]1718  Exp_Rev Access'!$F$7:$GK$318,26,FALSE)),"",VLOOKUP($B282,'[1]1718  Exp_Rev Access'!$F$7:$GK$318,26,FALSE))</f>
        <v>60317.65</v>
      </c>
      <c r="AH282" s="90">
        <f>IF(ISNA(VLOOKUP($B282,'[1]1718  Exp_Rev Access'!$F$7:$GK$318,27,FALSE)),"",VLOOKUP($B282,'[1]1718  Exp_Rev Access'!$F$7:$GK$318,27,FALSE))</f>
        <v>5903.26</v>
      </c>
      <c r="AI282" s="90">
        <f>IF(ISNA(VLOOKUP($B282,'[1]1718  Exp_Rev Access'!$F$7:$GK$318,28,FALSE)),"",VLOOKUP($B282,'[1]1718  Exp_Rev Access'!$F$7:$GK$318,28,FALSE))</f>
        <v>39711.599999999999</v>
      </c>
      <c r="AJ282" s="90">
        <f>IF(ISNA(VLOOKUP($B282,'[1]1718  Exp_Rev Access'!$F$7:$GK$318,29,FALSE)),"",VLOOKUP($B282,'[1]1718  Exp_Rev Access'!$F$7:$GK$318,29,FALSE))</f>
        <v>21111.84</v>
      </c>
      <c r="AK282" s="90">
        <f>IF(ISNA(VLOOKUP($B282,'[1]1718  Exp_Rev Access'!$F$7:$GK$318,30,FALSE)),"",VLOOKUP($B282,'[1]1718  Exp_Rev Access'!$F$7:$GK$318,30,FALSE))</f>
        <v>48641.36</v>
      </c>
      <c r="AL282" s="90">
        <f>IF(ISNA(VLOOKUP($B282,'[1]1718  Exp_Rev Access'!$F$7:$GK$318,31,FALSE)),"",VLOOKUP($B282,'[1]1718  Exp_Rev Access'!$F$7:$GK$318,31,FALSE))</f>
        <v>154942.25</v>
      </c>
      <c r="AM282" s="56">
        <f t="shared" si="749"/>
        <v>1811665.8700000003</v>
      </c>
      <c r="AN282" s="92">
        <f t="shared" si="750"/>
        <v>3.7332358638391863E-2</v>
      </c>
      <c r="AO282" s="71">
        <f t="shared" si="751"/>
        <v>470.75942666933452</v>
      </c>
      <c r="AP282" s="90">
        <f>IF(ISNA(VLOOKUP($B282,'[1]1718  Exp_Rev Access'!$F$7:$GK$318,33,FALSE)),"",VLOOKUP($B282,'[1]1718  Exp_Rev Access'!$F$7:$GK$318,33,FALSE))</f>
        <v>26052633.5</v>
      </c>
      <c r="AQ282" s="90">
        <f>IF(ISNA(VLOOKUP($B282,'[1]1718  Exp_Rev Access'!$F$7:$GK$318,34,FALSE)),"",VLOOKUP($B282,'[1]1718  Exp_Rev Access'!$F$7:$GK$318,34,FALSE))</f>
        <v>816718.84</v>
      </c>
      <c r="AR282" s="90">
        <f>IF(ISNA(VLOOKUP($B282,'[1]1718  Exp_Rev Access'!$F$7:$GK$318,35,FALSE)),"",VLOOKUP($B282,'[1]1718  Exp_Rev Access'!$F$7:$GK$318,35,FALSE))</f>
        <v>1009267.6</v>
      </c>
      <c r="AS282" s="90">
        <f>IF(ISNA(VLOOKUP($B282,'[1]1718  Exp_Rev Access'!$F$7:$GK$318,36,FALSE)),"",VLOOKUP($B282,'[1]1718  Exp_Rev Access'!$F$7:$GK$318,36,FALSE))</f>
        <v>0</v>
      </c>
      <c r="AT282" s="90">
        <f>IF(ISNA(VLOOKUP($B282,'[1]1718  Exp_Rev Access'!$F$7:$GK$318,37,FALSE)),"",VLOOKUP($B282,'[1]1718  Exp_Rev Access'!$F$7:$GK$318,37,FALSE))</f>
        <v>0</v>
      </c>
      <c r="AU282" s="56">
        <f t="shared" si="752"/>
        <v>27878619.940000001</v>
      </c>
      <c r="AV282" s="93">
        <f t="shared" si="753"/>
        <v>0.57448487338534593</v>
      </c>
      <c r="AW282" s="56">
        <f t="shared" si="754"/>
        <v>7244.2293894329832</v>
      </c>
      <c r="AX282" s="90">
        <f>IF(ISNA(VLOOKUP($B282,'[1]1718  Exp_Rev Access'!$F$7:$GK$318,39,FALSE)),"",VLOOKUP($B282,'[1]1718  Exp_Rev Access'!$F$7:$GK$318,39,FALSE))</f>
        <v>0</v>
      </c>
      <c r="AY282" s="90">
        <f>IF(ISNA(VLOOKUP($B282,'[1]1718  Exp_Rev Access'!$F$7:$GK$318,40,FALSE)),"",VLOOKUP($B282,'[1]1718  Exp_Rev Access'!$F$7:$GK$318,40,FALSE))</f>
        <v>3582779.31</v>
      </c>
      <c r="AZ282" s="90">
        <f>IF(ISNA(VLOOKUP($B282,'[1]1718  Exp_Rev Access'!$F$7:$GK$318,41,FALSE)),"",VLOOKUP($B282,'[1]1718  Exp_Rev Access'!$F$7:$GK$318,41,FALSE))</f>
        <v>118327.83</v>
      </c>
      <c r="BA282" s="90">
        <f>IF(ISNA(VLOOKUP($B282,'[1]1718  Exp_Rev Access'!$F$7:$GK$318,42,FALSE)),"",VLOOKUP($B282,'[1]1718  Exp_Rev Access'!$F$7:$GK$318,42,FALSE))</f>
        <v>157181.19</v>
      </c>
      <c r="BB282" s="90">
        <f>IF(ISNA(VLOOKUP($B282,'[1]1718  Exp_Rev Access'!$F$7:$GK$318,43,FALSE)),"",VLOOKUP($B282,'[1]1718  Exp_Rev Access'!$F$7:$GK$318,43,FALSE))</f>
        <v>0</v>
      </c>
      <c r="BC282" s="90">
        <f>IF(ISNA(VLOOKUP($B282,'[1]1718  Exp_Rev Access'!$F$7:$GK$318,44,FALSE)),"",VLOOKUP($B282,'[1]1718  Exp_Rev Access'!$F$7:$GK$318,44,FALSE))</f>
        <v>538122.29</v>
      </c>
      <c r="BD282" s="90">
        <f>IF(ISNA(VLOOKUP($B282,'[1]1718  Exp_Rev Access'!$F$7:$GK$318,45,FALSE)),"",VLOOKUP($B282,'[1]1718  Exp_Rev Access'!$F$7:$GK$318,45,FALSE))</f>
        <v>0</v>
      </c>
      <c r="BE282" s="90">
        <f>IF(ISNA(VLOOKUP($B282,'[1]1718  Exp_Rev Access'!$F$7:$GK$318,46,FALSE)),"",VLOOKUP($B282,'[1]1718  Exp_Rev Access'!$F$7:$GK$318,46,FALSE))</f>
        <v>222278.25</v>
      </c>
      <c r="BF282" s="90">
        <f>IF(ISNA(VLOOKUP($B282,'[1]1718  Exp_Rev Access'!$F$7:$GK$318,47,FALSE)),"",VLOOKUP($B282,'[1]1718  Exp_Rev Access'!$F$7:$GK$318,47,FALSE))</f>
        <v>0</v>
      </c>
      <c r="BG282" s="90">
        <f>IF(ISNA(VLOOKUP($B282,'[1]1718  Exp_Rev Access'!$F$7:$GK$318,48,FALSE)),"",VLOOKUP($B282,'[1]1718  Exp_Rev Access'!$F$7:$GK$318,48,FALSE))</f>
        <v>125705.25</v>
      </c>
      <c r="BH282" s="90">
        <f>IF(ISNA(VLOOKUP($B282,'[1]1718  Exp_Rev Access'!$F$7:$GK$318,49,FALSE)),"",VLOOKUP($B282,'[1]1718  Exp_Rev Access'!$F$7:$GK$318,49,FALSE))</f>
        <v>79867.350000000006</v>
      </c>
      <c r="BI282" s="90">
        <f>IF(ISNA(VLOOKUP($B282,'[1]1718  Exp_Rev Access'!$F$7:$GK$318,50,FALSE)),"",VLOOKUP($B282,'[1]1718  Exp_Rev Access'!$F$7:$GK$318,50,FALSE))</f>
        <v>0</v>
      </c>
      <c r="BJ282" s="90">
        <f>IF(ISNA(VLOOKUP($B282,'[1]1718  Exp_Rev Access'!$F$7:$GK$318,51,FALSE)),"",VLOOKUP($B282,'[1]1718  Exp_Rev Access'!$F$7:$GK$318,51,FALSE))</f>
        <v>21775.57</v>
      </c>
      <c r="BK282" s="90">
        <f>IF(ISNA(VLOOKUP($B282,'[1]1718  Exp_Rev Access'!$F$7:$GK$318,52,FALSE)),"",VLOOKUP($B282,'[1]1718  Exp_Rev Access'!$F$7:$GK$318,52,FALSE))</f>
        <v>2037586.2</v>
      </c>
      <c r="BL282" s="90">
        <f>IF(ISNA(VLOOKUP($B282,'[1]1718  Exp_Rev Access'!$F$7:$GK$318,53,FALSE)),"",VLOOKUP($B282,'[1]1718  Exp_Rev Access'!$F$7:$GK$318,53,FALSE))</f>
        <v>0</v>
      </c>
      <c r="BM282" s="90">
        <f>IF(ISNA(VLOOKUP($B282,'[1]1718  Exp_Rev Access'!$F$7:$GK$318,54,FALSE)),"",VLOOKUP($B282,'[1]1718  Exp_Rev Access'!$F$7:$GK$318,54,FALSE))</f>
        <v>0</v>
      </c>
      <c r="BN282" s="90">
        <f>IF(ISNA(VLOOKUP($B282,'[1]1718  Exp_Rev Access'!$F$7:$GK$318,55,FALSE)),"",VLOOKUP($B282,'[1]1718  Exp_Rev Access'!$F$7:$GK$318,55,FALSE))</f>
        <v>0</v>
      </c>
      <c r="BO282" s="90">
        <f>IF(ISNA(VLOOKUP($B282,'[1]1718  Exp_Rev Access'!$F$7:$GK$318,56,FALSE)),"",VLOOKUP($B282,'[1]1718  Exp_Rev Access'!$F$7:$GK$318,56,FALSE))</f>
        <v>70000</v>
      </c>
      <c r="BP282" s="90">
        <f>IF(ISNA(VLOOKUP($B282,'[1]1718  Exp_Rev Access'!$F$7:$GK$318,57,FALSE)),"",VLOOKUP($B282,'[1]1718  Exp_Rev Access'!$F$7:$GK$318,57,FALSE))</f>
        <v>0</v>
      </c>
      <c r="BQ282" s="90">
        <f>IF(ISNA(VLOOKUP($B282,'[1]1718  Exp_Rev Access'!$F$7:$GK$318,58,FALSE)),"",VLOOKUP($B282,'[1]1718  Exp_Rev Access'!$F$7:$GK$318,58,FALSE))</f>
        <v>0</v>
      </c>
      <c r="BR282" s="90">
        <f>IF(ISNA(VLOOKUP($B282,'[1]1718  Exp_Rev Access'!$F$7:$GK$318,59,FALSE)),"",VLOOKUP($B282,'[1]1718  Exp_Rev Access'!$F$7:$GK$318,59,FALSE))</f>
        <v>0</v>
      </c>
      <c r="BS282" s="90">
        <f>IF(ISNA(VLOOKUP($B282,'[1]1718  Exp_Rev Access'!$F$7:$GK$318,60,FALSE)),"",VLOOKUP($B282,'[1]1718  Exp_Rev Access'!$F$7:$GK$318,60,FALSE))</f>
        <v>0</v>
      </c>
      <c r="BT282" s="90">
        <f>IF(ISNA(VLOOKUP($B282,'[1]1718  Exp_Rev Access'!$F$7:$GK$318,61,FALSE)),"",VLOOKUP($B282,'[1]1718  Exp_Rev Access'!$F$7:$GK$318,61,FALSE))</f>
        <v>0</v>
      </c>
      <c r="BU282" s="90">
        <f>IF(ISNA(VLOOKUP($B282,'[1]1718  Exp_Rev Access'!$F$7:$GK$318,62,FALSE)),"",VLOOKUP($B282,'[1]1718  Exp_Rev Access'!$F$7:$GK$318,62,FALSE))</f>
        <v>0</v>
      </c>
      <c r="BV282" s="56">
        <f t="shared" si="743"/>
        <v>6953623.2400000002</v>
      </c>
      <c r="BW282" s="92">
        <f t="shared" si="755"/>
        <v>0.14329085784010293</v>
      </c>
      <c r="BX282" s="71">
        <f t="shared" si="756"/>
        <v>1806.8915156727878</v>
      </c>
      <c r="BY282" s="90">
        <f>IF(ISNA(VLOOKUP($B282,'[1]1718  Exp_Rev Access'!$F$7:$GK$318,64,FALSE)),"",VLOOKUP($B282,'[1]1718  Exp_Rev Access'!$F$7:$GK$318,64,FALSE))</f>
        <v>0</v>
      </c>
      <c r="BZ282" s="90">
        <f>IF(ISNA(VLOOKUP($B282,'[1]1718  Exp_Rev Access'!$F$7:$GK$318,65,FALSE)),"",VLOOKUP($B282,'[1]1718  Exp_Rev Access'!$F$7:$GK$318,65,FALSE))</f>
        <v>0</v>
      </c>
      <c r="CA282" s="90">
        <f>IF(ISNA(VLOOKUP($B282,'[1]1718  Exp_Rev Access'!$F$7:$GK$318,66,FALSE)),"",VLOOKUP($B282,'[1]1718  Exp_Rev Access'!$F$7:$GK$318,66,FALSE))</f>
        <v>0</v>
      </c>
      <c r="CB282" s="90">
        <f>IF(ISNA(VLOOKUP($B282,'[1]1718  Exp_Rev Access'!$F$7:$GK$318,67,FALSE)),"",VLOOKUP($B282,'[1]1718  Exp_Rev Access'!$F$7:$GK$318,67,FALSE))</f>
        <v>0</v>
      </c>
      <c r="CC282" s="90">
        <f>IF(ISNA(VLOOKUP($B282,'[1]1718  Exp_Rev Access'!$F$7:$GK$318,68,FALSE)),"",VLOOKUP($B282,'[1]1718  Exp_Rev Access'!$F$7:$GK$318,68,FALSE))</f>
        <v>2784.14</v>
      </c>
      <c r="CD282" s="90">
        <f>IF(ISNA(VLOOKUP($B282,'[1]1718  Exp_Rev Access'!$F$7:$GK$318,69,FALSE)),"",VLOOKUP($B282,'[1]1718  Exp_Rev Access'!$F$7:$GK$318,69,FALSE))</f>
        <v>0</v>
      </c>
      <c r="CE282" s="56">
        <f t="shared" si="739"/>
        <v>2784.14</v>
      </c>
      <c r="CF282" s="92">
        <f t="shared" si="757"/>
        <v>5.7371789522916998E-5</v>
      </c>
      <c r="CG282" s="78">
        <f t="shared" si="758"/>
        <v>0.72345578280787537</v>
      </c>
      <c r="CH282" s="90">
        <f>IF(ISNA(VLOOKUP($B282,'[1]1718  Exp_Rev Access'!$F$7:$GK$318,$CH$2,FALSE)),"",VLOOKUP($B282,'[1]1718  Exp_Rev Access'!$F$7:$GK$318,$CH$2,FALSE))</f>
        <v>0</v>
      </c>
      <c r="CI282" s="90">
        <f>IF(ISNA(VLOOKUP($B282,'[1]1718  Exp_Rev Access'!$F$7:$GK$318,$CI$2,FALSE)),"",VLOOKUP($B282,'[1]1718  Exp_Rev Access'!$F$7:$GK$318,$CI$2,FALSE))</f>
        <v>0</v>
      </c>
      <c r="CJ282" s="90">
        <f>IF(ISNA(VLOOKUP($B282,'[1]1718  Exp_Rev Access'!$F$7:$GK$318,$CJ$2,FALSE)),"",VLOOKUP($B282,'[1]1718  Exp_Rev Access'!$F$7:$GK$318,$CJ$2,FALSE))</f>
        <v>0</v>
      </c>
      <c r="CK282" s="90">
        <f>IF(ISNA(VLOOKUP($B282,'[1]1718  Exp_Rev Access'!$F$7:$GK$318,$CK$2,FALSE)),"",VLOOKUP($B282,'[1]1718  Exp_Rev Access'!$F$7:$GK$318,$CK$2,FALSE))</f>
        <v>0</v>
      </c>
      <c r="CL282" s="90">
        <f>IF(ISNA(VLOOKUP($B282,'[1]1718  Exp_Rev Access'!$F$7:$GK$318,$CL$2,FALSE)),"",VLOOKUP($B282,'[1]1718  Exp_Rev Access'!$F$7:$GK$318,$CL$2,FALSE))</f>
        <v>0</v>
      </c>
      <c r="CM282" s="90">
        <f>IF(ISNA(VLOOKUP($B282,'[1]1718  Exp_Rev Access'!$F$7:$GK$318,$CM$2,FALSE)),"",VLOOKUP($B282,'[1]1718  Exp_Rev Access'!$F$7:$GK$318,$CM$2,FALSE))</f>
        <v>0</v>
      </c>
      <c r="CN282" s="90">
        <f>IF(ISNA(VLOOKUP($B282,'[1]1718  Exp_Rev Access'!$F$7:$GK$318,$CN$2,FALSE)),"",VLOOKUP($B282,'[1]1718  Exp_Rev Access'!$F$7:$GK$318,$CN$2,FALSE))</f>
        <v>0</v>
      </c>
      <c r="CO282" s="90">
        <f>IF(ISNA(VLOOKUP($B282,'[1]1718  Exp_Rev Access'!$F$7:$GK$318,$CO$2,FALSE)),"",VLOOKUP($B282,'[1]1718  Exp_Rev Access'!$F$7:$GK$318,$CO$2,FALSE))</f>
        <v>0</v>
      </c>
      <c r="CP282" s="90">
        <f>IF(ISNA(VLOOKUP($B282,'[1]1718  Exp_Rev Access'!$F$7:$GK$318,$CP$2,FALSE)),"",VLOOKUP($B282,'[1]1718  Exp_Rev Access'!$F$7:$GK$318,$CP$2,FALSE))</f>
        <v>0</v>
      </c>
      <c r="CQ282" s="90">
        <f>IF(ISNA(VLOOKUP($B282,'[1]1718  Exp_Rev Access'!$F$7:$GK$318,$CQ$2,FALSE)),"",VLOOKUP($B282,'[1]1718  Exp_Rev Access'!$F$7:$GK$318,$CQ$2,FALSE))</f>
        <v>764186.29</v>
      </c>
      <c r="CR282" s="90">
        <f>IF(ISNA(VLOOKUP($B282,'[1]1718  Exp_Rev Access'!$F$7:$GK$318,$CR$2,FALSE)),"",VLOOKUP($B282,'[1]1718  Exp_Rev Access'!$F$7:$GK$318,$CR$2,FALSE))</f>
        <v>0</v>
      </c>
      <c r="CS282" s="90">
        <f>IF(ISNA(VLOOKUP($B282,'[1]1718  Exp_Rev Access'!$F$7:$GK$318,$CS$2,FALSE)),"",VLOOKUP($B282,'[1]1718  Exp_Rev Access'!$F$7:$GK$318,$CS$2,FALSE))</f>
        <v>21281</v>
      </c>
      <c r="CT282" s="90">
        <f>IF(ISNA(VLOOKUP($B282,'[1]1718  Exp_Rev Access'!$F$7:$GK$318,$CT$2,FALSE)),"",VLOOKUP($B282,'[1]1718  Exp_Rev Access'!$F$7:$GK$318,$CT$2,FALSE))</f>
        <v>0</v>
      </c>
      <c r="CU282" s="90">
        <f>IF(ISNA(VLOOKUP($B282,'[1]1718  Exp_Rev Access'!$F$7:$GK$318,$CU$2,FALSE)),"",VLOOKUP($B282,'[1]1718  Exp_Rev Access'!$F$7:$GK$318,$CU$2,FALSE))</f>
        <v>417416.11</v>
      </c>
      <c r="CV282" s="90">
        <f>IF(ISNA(VLOOKUP($B282,'[1]1718  Exp_Rev Access'!$F$7:$GK$318,$CV$2,FALSE)),"",VLOOKUP($B282,'[1]1718  Exp_Rev Access'!$F$7:$GK$318,$CV$2,FALSE))</f>
        <v>112310.24</v>
      </c>
      <c r="CW282" s="90">
        <f>IF(ISNA(VLOOKUP($B282,'[1]1718  Exp_Rev Access'!$F$7:$GK$318,$CW$2,FALSE)),"",VLOOKUP($B282,'[1]1718  Exp_Rev Access'!$F$7:$GK$318,$CW$2,FALSE))</f>
        <v>0</v>
      </c>
      <c r="CX282" s="90">
        <f>IF(ISNA(VLOOKUP($B282,'[1]1718  Exp_Rev Access'!$F$7:$GK$318,$CX$2,FALSE)),"",VLOOKUP($B282,'[1]1718  Exp_Rev Access'!$F$7:$GK$318,$CX$2,FALSE))</f>
        <v>0</v>
      </c>
      <c r="CY282" s="90">
        <f>IF(ISNA(VLOOKUP($B282,'[1]1718  Exp_Rev Access'!$F$7:$GK$318,$CY$2,FALSE)),"",VLOOKUP($B282,'[1]1718  Exp_Rev Access'!$F$7:$GK$318,$CY$2,FALSE))</f>
        <v>0</v>
      </c>
      <c r="CZ282" s="90">
        <f>IF(ISNA(VLOOKUP($B282,'[1]1718  Exp_Rev Access'!$F$7:$GK$318,$CZ$2,FALSE)),"",VLOOKUP($B282,'[1]1718  Exp_Rev Access'!$F$7:$GK$318,$CZ$2,FALSE))</f>
        <v>0</v>
      </c>
      <c r="DA282" s="90">
        <f>IF(ISNA(VLOOKUP($B282,'[1]1718  Exp_Rev Access'!$F$7:$GK$318,$DA$2,FALSE)),"",VLOOKUP($B282,'[1]1718  Exp_Rev Access'!$F$7:$GK$318,$DA$2,FALSE))</f>
        <v>0</v>
      </c>
      <c r="DB282" s="90">
        <f>IF(ISNA(VLOOKUP($B282,'[1]1718  Exp_Rev Access'!$F$7:$GK$318,$DB$2,FALSE)),"",VLOOKUP($B282,'[1]1718  Exp_Rev Access'!$F$7:$GK$318,$DB$2,FALSE))</f>
        <v>15785.47</v>
      </c>
      <c r="DC282" s="90">
        <f>IF(ISNA(VLOOKUP($B282,'[1]1718  Exp_Rev Access'!$F$7:$GK$318,$DC$2,FALSE)),"",VLOOKUP($B282,'[1]1718  Exp_Rev Access'!$F$7:$GK$318,$DC$2,FALSE))</f>
        <v>0</v>
      </c>
      <c r="DD282" s="90">
        <f>IF(ISNA(VLOOKUP($B282,'[1]1718  Exp_Rev Access'!$F$7:$GK$318,$DD$2,FALSE)),"",VLOOKUP($B282,'[1]1718  Exp_Rev Access'!$F$7:$GK$318,$DD$2,FALSE))</f>
        <v>0</v>
      </c>
      <c r="DE282" s="90">
        <f>IF(ISNA(VLOOKUP($B282,'[1]1718  Exp_Rev Access'!$F$7:$GK$318,$DE$2,FALSE)),"",VLOOKUP($B282,'[1]1718  Exp_Rev Access'!$F$7:$GK$318,$DE$2,FALSE))</f>
        <v>0</v>
      </c>
      <c r="DF282" s="90">
        <f>IF(ISNA(VLOOKUP($B282,'[1]1718  Exp_Rev Access'!$F$7:$GK$318,$DF$2,FALSE)),"",VLOOKUP($B282,'[1]1718  Exp_Rev Access'!$F$7:$GK$318,$DF$2,FALSE))</f>
        <v>0</v>
      </c>
      <c r="DG282" s="90">
        <f>IF(ISNA(VLOOKUP($B282,'[1]1718  Exp_Rev Access'!$F$7:$GK$318,$DG$2,FALSE)),"",VLOOKUP($B282,'[1]1718  Exp_Rev Access'!$F$7:$GK$318,$DG$2,FALSE))</f>
        <v>0</v>
      </c>
      <c r="DH282" s="90">
        <f>IF(ISNA(VLOOKUP($B282,'[1]1718  Exp_Rev Access'!$F$7:$GK$318,$DH$2,FALSE)),"",VLOOKUP($B282,'[1]1718  Exp_Rev Access'!$F$7:$GK$318,$DH$2,FALSE))</f>
        <v>8003.04</v>
      </c>
      <c r="DI282" s="90">
        <f>IF(ISNA(VLOOKUP($B282,'[1]1718  Exp_Rev Access'!$F$7:$GK$318,$DI$2,FALSE)),"",VLOOKUP($B282,'[1]1718  Exp_Rev Access'!$F$7:$GK$318,$DI$2,FALSE))</f>
        <v>568215.61</v>
      </c>
      <c r="DJ282" s="90">
        <f>IF(ISNA(VLOOKUP($B282,'[1]1718  Exp_Rev Access'!$F$7:$GK$318,$DJ$2,FALSE)),"",VLOOKUP($B282,'[1]1718  Exp_Rev Access'!$F$7:$GK$318,$DJ$2,FALSE))</f>
        <v>0</v>
      </c>
      <c r="DK282" s="90">
        <f>IF(ISNA(VLOOKUP($B282,'[1]1718  Exp_Rev Access'!$F$7:$GK$318,$DK$2,FALSE)),"",VLOOKUP($B282,'[1]1718  Exp_Rev Access'!$F$7:$GK$318,$DK$2,FALSE))</f>
        <v>0</v>
      </c>
      <c r="DL282" s="90">
        <f>IF(ISNA(VLOOKUP($B282,'[1]1718  Exp_Rev Access'!$F$7:$GK$318,$DL$2,FALSE)),"",VLOOKUP($B282,'[1]1718  Exp_Rev Access'!$F$7:$GK$318,$DL$2,FALSE))</f>
        <v>0</v>
      </c>
      <c r="DM282" s="90">
        <f>IF(ISNA(VLOOKUP($B282,'[1]1718  Exp_Rev Access'!$F$7:$GK$318,$DM$2,FALSE)),"",VLOOKUP($B282,'[1]1718  Exp_Rev Access'!$F$7:$GK$318,$DM$2,FALSE))</f>
        <v>0</v>
      </c>
      <c r="DN282" s="90">
        <f>IF(ISNA(VLOOKUP($B282,'[1]1718  Exp_Rev Access'!$F$7:$GK$318,$DN$2,FALSE)),"",VLOOKUP($B282,'[1]1718  Exp_Rev Access'!$F$7:$GK$318,$DN$2,FALSE))</f>
        <v>0</v>
      </c>
      <c r="DO282" s="90">
        <f>IF(ISNA(VLOOKUP($B282,'[1]1718  Exp_Rev Access'!$F$7:$GK$318,$DO$2,FALSE)),"",VLOOKUP($B282,'[1]1718  Exp_Rev Access'!$F$7:$GK$318,$DO$2,FALSE))</f>
        <v>0</v>
      </c>
      <c r="DP282" s="90">
        <f>IF(ISNA(VLOOKUP($B282,'[1]1718  Exp_Rev Access'!$F$7:$GK$318,$DP$2,FALSE)),"",VLOOKUP($B282,'[1]1718  Exp_Rev Access'!$F$7:$GK$318,$DP$2,FALSE))</f>
        <v>0</v>
      </c>
      <c r="DQ282" s="90">
        <f>IF(ISNA(VLOOKUP($B282,'[1]1718  Exp_Rev Access'!$F$7:$GK$318,$DQ$2,FALSE)),"",VLOOKUP($B282,'[1]1718  Exp_Rev Access'!$F$7:$GK$318,$DQ$2,FALSE))</f>
        <v>0</v>
      </c>
      <c r="DR282" s="90">
        <f>IF(ISNA(VLOOKUP($B282,'[1]1718  Exp_Rev Access'!$F$7:$GK$318,$DR$2,FALSE)),"",VLOOKUP($B282,'[1]1718  Exp_Rev Access'!$F$7:$GK$318,$DR$2,FALSE))</f>
        <v>0</v>
      </c>
      <c r="DS282" s="90">
        <f>IF(ISNA(VLOOKUP($B282,'[1]1718  Exp_Rev Access'!$F$7:$GK$318,$DS$2,FALSE)),"",VLOOKUP($B282,'[1]1718  Exp_Rev Access'!$F$7:$GK$318,$DS$2,FALSE))</f>
        <v>0</v>
      </c>
      <c r="DT282" s="90">
        <f>IF(ISNA(VLOOKUP($B282,'[1]1718  Exp_Rev Access'!$F$7:$GK$318,$DT$2,FALSE)),"",VLOOKUP($B282,'[1]1718  Exp_Rev Access'!$F$7:$GK$318,$DT$2,FALSE))</f>
        <v>0</v>
      </c>
      <c r="DU282" s="90">
        <f>IF(ISNA(VLOOKUP($B282,'[1]1718  Exp_Rev Access'!$F$7:$GK$318,$DU$2,FALSE)),"",VLOOKUP($B282,'[1]1718  Exp_Rev Access'!$F$7:$GK$318,$DU$2,FALSE))</f>
        <v>0</v>
      </c>
      <c r="DV282" s="90">
        <f>IF(ISNA(VLOOKUP($B282,'[1]1718  Exp_Rev Access'!$F$7:$GK$318,$DV$2,FALSE)),"",VLOOKUP($B282,'[1]1718  Exp_Rev Access'!$F$7:$GK$318,$DV$2,FALSE))</f>
        <v>0</v>
      </c>
      <c r="DW282" s="90">
        <f>IF(ISNA(VLOOKUP($B282,'[1]1718  Exp_Rev Access'!$F$7:$GK$318,$DW$2,FALSE)),"",VLOOKUP($B282,'[1]1718  Exp_Rev Access'!$F$7:$GK$318,$DW$2,FALSE))</f>
        <v>0</v>
      </c>
      <c r="DX282" s="90">
        <f>IF(ISNA(VLOOKUP($B282,'[1]1718  Exp_Rev Access'!$F$7:$GK$318,$DX$2,FALSE)),"",VLOOKUP($B282,'[1]1718  Exp_Rev Access'!$F$7:$GK$318,$DX$2,FALSE))</f>
        <v>0</v>
      </c>
      <c r="DY282" s="90">
        <f>IF(ISNA(VLOOKUP($B282,'[1]1718  Exp_Rev Access'!$F$7:$GK$318,$DY$2,FALSE)),"",VLOOKUP($B282,'[1]1718  Exp_Rev Access'!$F$7:$GK$318,$DY$2,FALSE))</f>
        <v>0</v>
      </c>
      <c r="DZ282" s="90">
        <f>IF(ISNA(VLOOKUP($B282,'[1]1718  Exp_Rev Access'!$F$7:$GK$318,$DZ$2,FALSE)),"",VLOOKUP($B282,'[1]1718  Exp_Rev Access'!$F$7:$GK$318,$DZ$2,FALSE))</f>
        <v>0</v>
      </c>
      <c r="EA282" s="90">
        <f>IF(ISNA(VLOOKUP($B282,'[1]1718  Exp_Rev Access'!$F$7:$GK$318,$EA$2,FALSE)),"",VLOOKUP($B282,'[1]1718  Exp_Rev Access'!$F$7:$GK$318,$EA$2,FALSE))</f>
        <v>0</v>
      </c>
      <c r="EB282" s="90">
        <f>IF(ISNA(VLOOKUP($B282,'[1]1718  Exp_Rev Access'!$F$7:$GK$318,$EB$2,FALSE)),"",VLOOKUP($B282,'[1]1718  Exp_Rev Access'!$F$7:$GK$318,$EB$2,FALSE))</f>
        <v>0</v>
      </c>
      <c r="EC282" s="90">
        <f>IF(ISNA(VLOOKUP($B282,'[1]1718  Exp_Rev Access'!$F$7:$GK$318,$EC$2,FALSE)),"",VLOOKUP($B282,'[1]1718  Exp_Rev Access'!$F$7:$GK$318,$EC$2,FALSE))</f>
        <v>0</v>
      </c>
      <c r="ED282" s="90">
        <f>IF(ISNA(VLOOKUP($B282,'[1]1718  Exp_Rev Access'!$F$7:$GK$318,$ED$2,FALSE)),"",VLOOKUP($B282,'[1]1718  Exp_Rev Access'!$F$7:$GK$318,$ED$2,FALSE))</f>
        <v>0</v>
      </c>
      <c r="EE282" s="90">
        <f>IF(ISNA(VLOOKUP($B282,'[1]1718  Exp_Rev Access'!$F$7:$GK$318,$EE$2,FALSE)),"",VLOOKUP($B282,'[1]1718  Exp_Rev Access'!$F$7:$GK$318,$EE$2,FALSE))</f>
        <v>0</v>
      </c>
      <c r="EF282" s="90">
        <f>IF(ISNA(VLOOKUP($B282,'[1]1718  Exp_Rev Access'!$F$7:$GK$318,$EF$2,FALSE)),"",VLOOKUP($B282,'[1]1718  Exp_Rev Access'!$F$7:$GK$318,$EF$2,FALSE))</f>
        <v>0</v>
      </c>
      <c r="EG282" s="90">
        <f>IF(ISNA(VLOOKUP($B282,'[1]1718  Exp_Rev Access'!$F$7:$GK$318,$EG$2,FALSE)),"",VLOOKUP($B282,'[1]1718  Exp_Rev Access'!$F$7:$GK$318,$EG$2,FALSE))</f>
        <v>37948</v>
      </c>
      <c r="EH282" s="90">
        <f>IF(ISNA(VLOOKUP($B282,'[1]1718  Exp_Rev Access'!$F$7:$GK$318,$EH$2,FALSE)),"",VLOOKUP($B282,'[1]1718  Exp_Rev Access'!$F$7:$GK$318,$EH$2,FALSE))</f>
        <v>0</v>
      </c>
      <c r="EI282" s="90">
        <f>IF(ISNA(VLOOKUP($B282,'[1]1718  Exp_Rev Access'!$F$7:$GK$318,$EI$2,FALSE)),"",VLOOKUP($B282,'[1]1718  Exp_Rev Access'!$F$7:$GK$318,$EI$2,FALSE))</f>
        <v>0</v>
      </c>
      <c r="EJ282" s="90">
        <f>IF(ISNA(VLOOKUP($B282,'[1]1718  Exp_Rev Access'!$F$7:$GK$318,$EJ$2,FALSE)),"",VLOOKUP($B282,'[1]1718  Exp_Rev Access'!$F$7:$GK$318,$EJ$2,FALSE))</f>
        <v>0</v>
      </c>
      <c r="EK282" s="90">
        <f>IF(ISNA(VLOOKUP($B282,'[1]1718  Exp_Rev Access'!$F$7:$GK$318,$EK$2,FALSE)),"",VLOOKUP($B282,'[1]1718  Exp_Rev Access'!$F$7:$GK$318,$EK$2,FALSE))</f>
        <v>0</v>
      </c>
      <c r="EL282" s="90">
        <f>IF(ISNA(VLOOKUP($B282,'[1]1718  Exp_Rev Access'!$F$7:$GK$318,$EL$2,FALSE)),"",VLOOKUP($B282,'[1]1718  Exp_Rev Access'!$F$7:$GK$318,$EL$2,FALSE))</f>
        <v>0</v>
      </c>
      <c r="EM282" s="90">
        <f>IF(ISNA(VLOOKUP($B282,'[1]1718  Exp_Rev Access'!$F$7:$GK$318,$EM$2,FALSE)),"",VLOOKUP($B282,'[1]1718  Exp_Rev Access'!$F$7:$GK$318,$EM$2,FALSE))</f>
        <v>0</v>
      </c>
      <c r="EN282" s="90">
        <f>IF(ISNA(VLOOKUP($B282,'[1]1718  Exp_Rev Access'!$F$7:$GK$318,$EN$2,FALSE)),"",VLOOKUP($B282,'[1]1718  Exp_Rev Access'!$F$7:$GK$318,$EN$2,FALSE))</f>
        <v>0</v>
      </c>
      <c r="EO282" s="90">
        <f>IF(ISNA(VLOOKUP($B282,'[1]1718  Exp_Rev Access'!$F$7:$GK$318,$EO$2,FALSE)),"",VLOOKUP($B282,'[1]1718  Exp_Rev Access'!$F$7:$GK$318,$EO$2,FALSE))</f>
        <v>0</v>
      </c>
      <c r="EP282" s="90">
        <f>IF(ISNA(VLOOKUP($B282,'[1]1718  Exp_Rev Access'!$F$7:$GK$318,$EP$2,FALSE)),"",VLOOKUP($B282,'[1]1718  Exp_Rev Access'!$F$7:$GK$318,$EP$2,FALSE))</f>
        <v>0</v>
      </c>
      <c r="EQ282" s="90">
        <f>IF(ISNA(VLOOKUP($B282,'[1]1718  Exp_Rev Access'!$F$7:$GK$318,$EQ$2,FALSE)),"",VLOOKUP($B282,'[1]1718  Exp_Rev Access'!$F$7:$GK$318,$EQ$2,FALSE))</f>
        <v>0</v>
      </c>
      <c r="ER282" s="90">
        <f>IF(ISNA(VLOOKUP($B282,'[1]1718  Exp_Rev Access'!$F$7:$GK$318,$ER$2,FALSE)),"",VLOOKUP($B282,'[1]1718  Exp_Rev Access'!$F$7:$GK$318,$ER$2,FALSE))</f>
        <v>0</v>
      </c>
      <c r="ES282" s="90">
        <f>IF(ISNA(VLOOKUP($B282,'[1]1718  Exp_Rev Access'!$F$7:$GK$318,$ES$2,FALSE)),"",VLOOKUP($B282,'[1]1718  Exp_Rev Access'!$F$7:$GK$318,$ES$2,FALSE))</f>
        <v>0</v>
      </c>
      <c r="ET282" s="90">
        <f>IF(ISNA(VLOOKUP($B282,'[1]1718  Exp_Rev Access'!$F$7:$GK$318,$ET$2,FALSE)),"",VLOOKUP($B282,'[1]1718  Exp_Rev Access'!$F$7:$GK$318,$ET$2,FALSE))</f>
        <v>0</v>
      </c>
      <c r="EU282" s="90">
        <f>IF(ISNA(VLOOKUP($B282,'[1]1718  Exp_Rev Access'!$F$7:$GK$318,$EU$2,FALSE)),"",VLOOKUP($B282,'[1]1718  Exp_Rev Access'!$F$7:$GK$318,$EU$2,FALSE))</f>
        <v>0</v>
      </c>
      <c r="EV282" s="90">
        <f>IF(ISNA(VLOOKUP($B282,'[1]1718  Exp_Rev Access'!$F$7:$GK$318,$EV$2,FALSE)),"",VLOOKUP($B282,'[1]1718  Exp_Rev Access'!$F$7:$GK$318,$EV$2,FALSE))</f>
        <v>15365.28</v>
      </c>
      <c r="EW282" s="90">
        <f>IF(ISNA(VLOOKUP($B282,'[1]1718  Exp_Rev Access'!$F$7:$GK$318,$EW$2,FALSE)),"",VLOOKUP($B282,'[1]1718  Exp_Rev Access'!$F$7:$GK$318,$EW$2,FALSE))</f>
        <v>0</v>
      </c>
      <c r="EX282" s="90">
        <f>IF(ISNA(VLOOKUP($B282,'[1]1718  Exp_Rev Access'!$F$7:$GK$318,$EX$2,FALSE)),"",VLOOKUP($B282,'[1]1718  Exp_Rev Access'!$F$7:$GK$318,$EX$2,FALSE))</f>
        <v>0</v>
      </c>
      <c r="EY282" s="90">
        <f>IF(ISNA(VLOOKUP($B282,'[1]1718  Exp_Rev Access'!$F$7:$GK$318,$EY$2,FALSE)),"",VLOOKUP($B282,'[1]1718  Exp_Rev Access'!$F$7:$GK$318,$EY$2,FALSE))</f>
        <v>0</v>
      </c>
      <c r="EZ282" s="90">
        <f>IF(ISNA(VLOOKUP($B282,'[1]1718  Exp_Rev Access'!$F$7:$GK$318,$EZ$2,FALSE)),"",VLOOKUP($B282,'[1]1718  Exp_Rev Access'!$F$7:$GK$318,$EZ$2,FALSE))</f>
        <v>0</v>
      </c>
      <c r="FA282" s="90">
        <f>IF(ISNA(VLOOKUP($B282,'[1]1718  Exp_Rev Access'!$F$7:$GK$318,$FA$2,FALSE)),"",VLOOKUP($B282,'[1]1718  Exp_Rev Access'!$F$7:$GK$318,$FA$2,FALSE))</f>
        <v>0</v>
      </c>
      <c r="FB282" s="90">
        <f>IF(ISNA(VLOOKUP($B282,'[1]1718  Exp_Rev Access'!$F$7:$GK$318,$FB$2,FALSE)),"",VLOOKUP($B282,'[1]1718  Exp_Rev Access'!$F$7:$GK$318,$FB$2,FALSE))</f>
        <v>0</v>
      </c>
      <c r="FC282" s="90">
        <f>IF(ISNA(VLOOKUP($B282,'[1]1718  Exp_Rev Access'!$F$7:$GK$318,$FC$2,FALSE)),"",VLOOKUP($B282,'[1]1718  Exp_Rev Access'!$F$7:$GK$318,$FC$2,FALSE))</f>
        <v>0</v>
      </c>
      <c r="FD282" s="90">
        <f>IF(ISNA(VLOOKUP($B282,'[1]1718  Exp_Rev Access'!$F$7:$GK$318,$FD$2,FALSE)),"",VLOOKUP($B282,'[1]1718  Exp_Rev Access'!$F$7:$GK$318,$FD$2,FALSE))</f>
        <v>0</v>
      </c>
      <c r="FE282" s="90">
        <f>IF(ISNA(VLOOKUP($B282,'[1]1718  Exp_Rev Access'!$F$7:$GK$318,$FE$2,FALSE)),"",VLOOKUP($B282,'[1]1718  Exp_Rev Access'!$F$7:$GK$318,$FE$2,FALSE))</f>
        <v>0</v>
      </c>
      <c r="FF282" s="90">
        <f>IF(ISNA(VLOOKUP($B282,'[1]1718  Exp_Rev Access'!$F$7:$GK$318,$FF$2,FALSE)),"",VLOOKUP($B282,'[1]1718  Exp_Rev Access'!$F$7:$GK$318,$FF$2,FALSE))</f>
        <v>0</v>
      </c>
      <c r="FG282" s="90">
        <f>IF(ISNA(VLOOKUP($B282,'[1]1718  Exp_Rev Access'!$F$7:$GK$318,$FG$2,FALSE)),"",VLOOKUP($B282,'[1]1718  Exp_Rev Access'!$F$7:$GK$318,$FG$2,FALSE))</f>
        <v>0</v>
      </c>
      <c r="FH282" s="90">
        <f>IF(ISNA(VLOOKUP($B282,'[1]1718  Exp_Rev Access'!$F$7:$GK$318,$FH$2,FALSE)),"",VLOOKUP($B282,'[1]1718  Exp_Rev Access'!$F$7:$GK$318,$FH$2,FALSE))</f>
        <v>0</v>
      </c>
      <c r="FI282" s="90">
        <f>IF(ISNA(VLOOKUP($B282,'[1]1718  Exp_Rev Access'!$F$7:$GK$318,$FI$2,FALSE)),"",VLOOKUP($B282,'[1]1718  Exp_Rev Access'!$F$7:$GK$318,$FI$2,FALSE))</f>
        <v>0</v>
      </c>
      <c r="FJ282" s="90">
        <f>IF(ISNA(VLOOKUP($B282,'[1]1718  Exp_Rev Access'!$F$7:$GK$318,$FJ$2,FALSE)),"",VLOOKUP($B282,'[1]1718  Exp_Rev Access'!$F$7:$GK$318,$FJ$2,FALSE))</f>
        <v>0</v>
      </c>
      <c r="FK282" s="90">
        <f>IF(ISNA(VLOOKUP($B282,'[1]1718  Exp_Rev Access'!$F$7:$GK$318,$FK$2,FALSE)),"",VLOOKUP($B282,'[1]1718  Exp_Rev Access'!$F$7:$GK$318,$FK$2,FALSE))</f>
        <v>0</v>
      </c>
      <c r="FL282" s="90">
        <f>IF(ISNA(VLOOKUP($B282,'[1]1718  Exp_Rev Access'!$F$7:$GK$318,$FL$2,FALSE)),"",VLOOKUP($B282,'[1]1718  Exp_Rev Access'!$F$7:$GK$318,$FL$2,FALSE))</f>
        <v>0</v>
      </c>
      <c r="FM282" s="90">
        <f>IF(ISNA(VLOOKUP($B282,'[1]1718  Exp_Rev Access'!$F$7:$GK$318,$FM$2,FALSE)),"",VLOOKUP($B282,'[1]1718  Exp_Rev Access'!$F$7:$GK$318,$FM$2,FALSE))</f>
        <v>0</v>
      </c>
      <c r="FN282" s="90">
        <f>IF(ISNA(VLOOKUP($B282,'[1]1718  Exp_Rev Access'!$F$7:$GK$318,$FN$2,FALSE)),"",VLOOKUP($B282,'[1]1718  Exp_Rev Access'!$F$7:$GK$318,$FN$2,FALSE))</f>
        <v>0</v>
      </c>
      <c r="FO282" s="90">
        <f>IF(ISNA(VLOOKUP($B282,'[1]1718  Exp_Rev Access'!$F$7:$GK$318,$FO$2,FALSE)),"",VLOOKUP($B282,'[1]1718  Exp_Rev Access'!$F$7:$GK$318,$FO$2,FALSE))</f>
        <v>0</v>
      </c>
      <c r="FP282" s="90">
        <f>IF(ISNA(VLOOKUP($B282,'[1]1718  Exp_Rev Access'!$F$7:$GK$318,$FP$2,FALSE)),"",VLOOKUP($B282,'[1]1718  Exp_Rev Access'!$F$7:$GK$318,$FP$2,FALSE))</f>
        <v>0</v>
      </c>
      <c r="FQ282" s="90">
        <f>IF(ISNA(VLOOKUP($B282,'[1]1718  Exp_Rev Access'!$F$7:$GK$318,$FQ$2,FALSE)),"",VLOOKUP($B282,'[1]1718  Exp_Rev Access'!$F$7:$GK$318,$FQ$2,FALSE))</f>
        <v>0</v>
      </c>
      <c r="FR282" s="90">
        <f>IF(ISNA(VLOOKUP($B282,'[1]1718  Exp_Rev Access'!$F$7:$GK$318,$FR$2,FALSE)),"",VLOOKUP($B282,'[1]1718  Exp_Rev Access'!$F$7:$GK$318,$FR$2,FALSE))</f>
        <v>72990.55</v>
      </c>
      <c r="FS282" s="56">
        <f t="shared" si="759"/>
        <v>2033501.5899999999</v>
      </c>
      <c r="FT282" s="92">
        <f t="shared" si="760"/>
        <v>4.1903648960180541E-2</v>
      </c>
      <c r="FU282" s="94">
        <f t="shared" si="761"/>
        <v>528.40319977964805</v>
      </c>
      <c r="FV282" s="95">
        <f>IF(ISNA(VLOOKUP($B282,'[1]1718  Exp_Rev Access'!$F$7:$GK$318,$FV$2,FALSE)),"",VLOOKUP($B282,'[1]1718  Exp_Rev Access'!$F$7:$GK$318,$FV$2,FALSE))</f>
        <v>0</v>
      </c>
      <c r="FW282" s="95">
        <f>IF(ISNA(VLOOKUP($B282,'[1]1718  Exp_Rev Access'!$F$7:$GK$318,$FW$2,FALSE)),"",VLOOKUP($B282,'[1]1718  Exp_Rev Access'!$F$7:$GK$318,$FW$2,FALSE))</f>
        <v>61458.12</v>
      </c>
      <c r="FX282" s="95">
        <f>IF(ISNA(VLOOKUP($B282,'[1]1718  Exp_Rev Access'!$F$7:$GK$318,$FX$2,FALSE)),"",VLOOKUP($B282,'[1]1718  Exp_Rev Access'!$F$7:$GK$318,$FX$2,FALSE))</f>
        <v>0</v>
      </c>
      <c r="FY282" s="95">
        <f>IF(ISNA(VLOOKUP($B282,'[1]1718  Exp_Rev Access'!$F$7:$GK$318,$FY$2,FALSE)),"",VLOOKUP($B282,'[1]1718  Exp_Rev Access'!$F$7:$GK$318,$FY$2,FALSE))</f>
        <v>0</v>
      </c>
      <c r="FZ282" s="95">
        <f>IF(ISNA(VLOOKUP($B282,'[1]1718  Exp_Rev Access'!$F$7:$GK$318,$FZ$2,FALSE)),"",VLOOKUP($B282,'[1]1718  Exp_Rev Access'!$F$7:$GK$318,$FZ$2,FALSE))</f>
        <v>0</v>
      </c>
      <c r="GA282" s="95">
        <f>IF(ISNA(VLOOKUP($B282,'[1]1718  Exp_Rev Access'!$F$7:$GK$318,$GA$2,FALSE)),"",VLOOKUP($B282,'[1]1718  Exp_Rev Access'!$F$7:$GK$318,$GA$2,FALSE))</f>
        <v>0</v>
      </c>
      <c r="GB282" s="95">
        <f>IF(ISNA(VLOOKUP($B282,'[1]1718  Exp_Rev Access'!$F$7:$GK$318,$GB$2,FALSE)),"",VLOOKUP($B282,'[1]1718  Exp_Rev Access'!$F$7:$GK$318,$GB$2,FALSE))</f>
        <v>0</v>
      </c>
      <c r="GC282" s="95">
        <f>IF(ISNA(VLOOKUP($B282,'[1]1718  Exp_Rev Access'!$F$7:$GK$318,$GC$2,FALSE)),"",VLOOKUP($B282,'[1]1718  Exp_Rev Access'!$F$7:$GK$318,$GC$2,FALSE))</f>
        <v>29152.89</v>
      </c>
      <c r="GD282" s="95">
        <f>IF(ISNA(VLOOKUP($B282,'[1]1718  Exp_Rev Access'!$F$7:$GK$318,$GD$2,FALSE)),"",VLOOKUP($B282,'[1]1718  Exp_Rev Access'!$F$7:$GK$318,$GD$2,FALSE))</f>
        <v>35674</v>
      </c>
      <c r="GE282" s="95">
        <f>IF(ISNA(VLOOKUP($B282,'[1]1718  Exp_Rev Access'!$F$7:$GK$318,$GE$2,FALSE)),"",VLOOKUP($B282,'[1]1718  Exp_Rev Access'!$F$7:$GK$318,$GE$2,FALSE))</f>
        <v>144351.5</v>
      </c>
      <c r="GF282" s="95">
        <f>IF(ISNA(VLOOKUP($B282,'[1]1718  Exp_Rev Access'!$F$7:$GK$318,$GF$2,FALSE)),"",VLOOKUP($B282,'[1]1718  Exp_Rev Access'!$F$7:$GK$318,$GF$2,FALSE))</f>
        <v>0</v>
      </c>
      <c r="GG282" s="95">
        <f>IF(ISNA(VLOOKUP($B282,'[1]1718  Exp_Rev Access'!$F$7:$GK$318,$GG$2,FALSE)),"",VLOOKUP($B282,'[1]1718  Exp_Rev Access'!$F$7:$GK$318,$GG$2,FALSE))</f>
        <v>0</v>
      </c>
      <c r="GH282" s="95">
        <f>IF(ISNA(VLOOKUP($B282,'[1]1718  Exp_Rev Access'!$F$7:$GK$318,$GH$2,FALSE)),"",VLOOKUP($B282,'[1]1718  Exp_Rev Access'!$F$7:$GK$318,$GH$2,FALSE))</f>
        <v>2248.41</v>
      </c>
      <c r="GI282" s="95">
        <f>IF(ISNA(VLOOKUP($B282,'[1]1718  Exp_Rev Access'!$F$7:$GK$318,$GI$2,FALSE)),"",VLOOKUP($B282,'[1]1718  Exp_Rev Access'!$F$7:$GK$318,$GI$2,FALSE))</f>
        <v>0</v>
      </c>
      <c r="GJ282" s="95">
        <f>IF(ISNA(VLOOKUP($B282,'[1]1718  Exp_Rev Access'!$F$7:$GK$318,$GJ$2,FALSE)),"",VLOOKUP($B282,'[1]1718  Exp_Rev Access'!$F$7:$GK$318,$GJ$2,FALSE))</f>
        <v>0</v>
      </c>
      <c r="GK282" s="95">
        <f>IF(ISNA(VLOOKUP($B282,'[1]1718  Exp_Rev Access'!$F$7:$GK$318,$GK$2,FALSE)),"",VLOOKUP($B282,'[1]1718  Exp_Rev Access'!$F$7:$GK$318,$GK$2,FALSE))</f>
        <v>39668.78</v>
      </c>
      <c r="GL282" s="95">
        <f>IF(ISNA(VLOOKUP($B282,'[1]1718  Exp_Rev Access'!$F$7:$GK$318,$GL$2,FALSE)),"",VLOOKUP($B282,'[1]1718  Exp_Rev Access'!$F$7:$GK$318,$GL$2,FALSE))</f>
        <v>18659.560000000001</v>
      </c>
      <c r="GM282" s="95">
        <f>IF(ISNA(VLOOKUP($B282,'[1]1718  Exp_Rev Access'!$F$7:$GK$318,$GM$2,FALSE)),"",VLOOKUP($B282,'[1]1718  Exp_Rev Access'!$F$7:$GK$318,$GM$2,FALSE))</f>
        <v>0</v>
      </c>
      <c r="GN282" s="95">
        <f>IF(ISNA(VLOOKUP($B282,'[1]1718  Exp_Rev Access'!$F$7:$GK$318,$GN$2,FALSE)),"",VLOOKUP($B282,'[1]1718  Exp_Rev Access'!$F$7:$GK$318,$GN$2,FALSE))</f>
        <v>0</v>
      </c>
      <c r="GO282" s="95">
        <f>IF(ISNA(VLOOKUP($B282,'[1]1718  Exp_Rev Access'!$F$7:$GK$318,$GO$2,FALSE)),"",VLOOKUP($B282,'[1]1718  Exp_Rev Access'!$F$7:$GK$318,$GO$2,FALSE))</f>
        <v>0</v>
      </c>
      <c r="GP282" s="95">
        <f>IF(ISNA(VLOOKUP($B282,'[1]1718  Exp_Rev Access'!$F$7:$GK$318,$GP$2,FALSE)),"",VLOOKUP($B282,'[1]1718  Exp_Rev Access'!$F$7:$GK$318,$GP$2,FALSE))</f>
        <v>0</v>
      </c>
      <c r="GQ282" s="95">
        <f>IF(ISNA(VLOOKUP($B282,'[1]1718  Exp_Rev Access'!$F$7:$GK$318,$GQ$2,FALSE)),"",VLOOKUP($B282,'[1]1718  Exp_Rev Access'!$F$7:$GK$318,$GQ$2,FALSE))</f>
        <v>12565.54</v>
      </c>
      <c r="GR282" s="95">
        <f>IF(ISNA(VLOOKUP($B282,'[1]1718  Exp_Rev Access'!$F$7:$GK$318,$GR$2,FALSE)),"",VLOOKUP($B282,'[1]1718  Exp_Rev Access'!$F$7:$GK$318,$GR$2,FALSE))</f>
        <v>0</v>
      </c>
      <c r="GS282" s="95">
        <f>IF(ISNA(VLOOKUP($B282,'[1]1718  Exp_Rev Access'!$F$7:$GK$318,$GS$2,FALSE)),"",VLOOKUP($B282,'[1]1718  Exp_Rev Access'!$F$7:$GK$318,$GS$2,FALSE))</f>
        <v>0</v>
      </c>
      <c r="GT282" s="95">
        <f>IF(ISNA(VLOOKUP($B282,'[1]1718  Exp_Rev Access'!$F$7:$GK$318,$GT$2,FALSE)),"",VLOOKUP($B282,'[1]1718  Exp_Rev Access'!$F$7:$GK$318,$GT$2,FALSE))</f>
        <v>0</v>
      </c>
      <c r="GU282" s="56">
        <f t="shared" si="762"/>
        <v>343778.79999999993</v>
      </c>
      <c r="GV282" s="92">
        <f t="shared" si="763"/>
        <v>7.0841282967239339E-3</v>
      </c>
      <c r="GW282" s="96">
        <f t="shared" si="764"/>
        <v>89.330551217522114</v>
      </c>
      <c r="HE282" s="97"/>
      <c r="HF282" s="97"/>
      <c r="HG282" s="97"/>
      <c r="HH282" s="97"/>
      <c r="HI282" s="97"/>
      <c r="HJ282" s="97"/>
      <c r="HK282" s="97"/>
      <c r="HL282" s="97"/>
      <c r="HM282" s="97"/>
      <c r="HN282" s="97"/>
    </row>
    <row r="283" spans="1:222" x14ac:dyDescent="0.3">
      <c r="A283" s="98"/>
      <c r="B283" s="88" t="s">
        <v>594</v>
      </c>
      <c r="C283" s="89" t="s">
        <v>595</v>
      </c>
      <c r="D283" s="75">
        <f>IF(ISNA(VLOOKUP($B283,'[1]1718 enrollment_Rev_Exp by size'!$A$7:H616,3,FALSE)),"",VLOOKUP($B283,'[1]1718 enrollment_Rev_Exp by size'!$A$7:$G$350,3,FALSE))</f>
        <v>3819.3999999999996</v>
      </c>
      <c r="E283" s="76">
        <f>IF(ISNA(VLOOKUP($B283,'[1]1718 enrollment_Rev_Exp by size'!$A$7:I617,5,FALSE)),"",VLOOKUP($B283,'[1]1718 enrollment_Rev_Exp by size'!$A$7:$G$350,5,FALSE))</f>
        <v>46093439.409999996</v>
      </c>
      <c r="F283" s="70">
        <f t="shared" si="744"/>
        <v>46093439.410000011</v>
      </c>
      <c r="G283" s="70">
        <f t="shared" si="745"/>
        <v>0</v>
      </c>
      <c r="H283" s="90">
        <f>IF(ISNA(VLOOKUP($B283,'[1]1718  Exp_Rev Access'!$F$7:$GK$318,3,FALSE)),"",VLOOKUP($B283,'[1]1718  Exp_Rev Access'!$F$7:$GK$318,3,FALSE))</f>
        <v>9413942.9199999999</v>
      </c>
      <c r="I283" s="90">
        <f>IF(ISNA(VLOOKUP($B283,'[1]1718  Exp_Rev Access'!$F$7:$GK$318,4,FALSE)),"",VLOOKUP($B283,'[1]1718  Exp_Rev Access'!$F$7:$GK$318,4,FALSE))</f>
        <v>0</v>
      </c>
      <c r="J283" s="90">
        <f>IF(ISNA(VLOOKUP($B283,'[1]1718  Exp_Rev Access'!$F$7:$GK$318,5,FALSE)),"",VLOOKUP($B283,'[1]1718  Exp_Rev Access'!$F$7:$GK$318,5,FALSE))</f>
        <v>0</v>
      </c>
      <c r="K283" s="90">
        <f>IF(ISNA(VLOOKUP($B283,'[1]1718  Exp_Rev Access'!$F$7:$GK$318,6,FALSE)),"-",VLOOKUP($B283,'[1]1718  Exp_Rev Access'!$F$7:$GK$318,6,FALSE))</f>
        <v>14.83</v>
      </c>
      <c r="L283" s="90">
        <f>IF(ISNA(VLOOKUP($B283,'[1]1718  Exp_Rev Access'!$F$7:$GK$318,7,FALSE)),"",VLOOKUP($B283,'[1]1718  Exp_Rev Access'!$F$7:$GK$318,7,FALSE))</f>
        <v>0</v>
      </c>
      <c r="M283" s="90">
        <f>IF(ISNA(VLOOKUP($B283,'[1]1718  Exp_Rev Access'!$F$7:$GK$318,8,FALSE)),"",VLOOKUP($B283,'[1]1718  Exp_Rev Access'!$F$7:$GK$318,8,FALSE))</f>
        <v>0</v>
      </c>
      <c r="N283" s="56">
        <f t="shared" si="746"/>
        <v>9413957.75</v>
      </c>
      <c r="O283" s="91">
        <f t="shared" si="747"/>
        <v>0.20423639178372177</v>
      </c>
      <c r="P283" s="56">
        <f t="shared" si="748"/>
        <v>2464.7739828245276</v>
      </c>
      <c r="Q283" s="90">
        <f>IF(ISNA(VLOOKUP($B283,'[1]1718  Exp_Rev Access'!$F$7:$GK$318,10,FALSE)),"",VLOOKUP($B283,'[1]1718  Exp_Rev Access'!$F$7:$GK$318,10,FALSE))</f>
        <v>7947</v>
      </c>
      <c r="R283" s="90">
        <f>IF(ISNA(VLOOKUP($B283,'[1]1718  Exp_Rev Access'!$F$7:$GK$318,11,FALSE)),"",VLOOKUP($B283,'[1]1718  Exp_Rev Access'!$F$7:$GK$318,11,FALSE))</f>
        <v>0</v>
      </c>
      <c r="S283" s="90">
        <f>IF(ISNA(VLOOKUP($B283,'[1]1718  Exp_Rev Access'!$F$7:$GK$318,12,FALSE)),"",VLOOKUP($B283,'[1]1718  Exp_Rev Access'!$F$7:$GK$318,12,FALSE))</f>
        <v>0</v>
      </c>
      <c r="T283" s="90">
        <f>IF(ISNA(VLOOKUP($B283,'[1]1718  Exp_Rev Access'!$F$7:$GK$318,13,FALSE)),"",VLOOKUP($B283,'[1]1718  Exp_Rev Access'!$F$7:$GK$318,13,FALSE))</f>
        <v>0</v>
      </c>
      <c r="U283" s="90">
        <f>IF(ISNA(VLOOKUP($B283,'[1]1718  Exp_Rev Access'!$F$7:$GK$318,14,FALSE)),"",VLOOKUP($B283,'[1]1718  Exp_Rev Access'!$F$7:$GK$318,14,FALSE))</f>
        <v>27000</v>
      </c>
      <c r="V283" s="90">
        <f>IF(ISNA(VLOOKUP($B283,'[1]1718  Exp_Rev Access'!$F$7:$GK$318,15,FALSE)),"",VLOOKUP($B283,'[1]1718  Exp_Rev Access'!$F$7:$GK$318,15,FALSE))</f>
        <v>0</v>
      </c>
      <c r="W283" s="90">
        <f>IF(ISNA(VLOOKUP($B283,'[1]1718  Exp_Rev Access'!$F$7:$GK$318,16,FALSE)),"",VLOOKUP($B283,'[1]1718  Exp_Rev Access'!$F$7:$GK$318,16,FALSE))</f>
        <v>0</v>
      </c>
      <c r="X283" s="90">
        <f>IF(ISNA(VLOOKUP($B283,'[1]1718  Exp_Rev Access'!$F$7:$GK$318,17,FALSE)),"",VLOOKUP($B283,'[1]1718  Exp_Rev Access'!$F$7:$GK$318,17,FALSE))</f>
        <v>0</v>
      </c>
      <c r="Y283" s="90">
        <f>IF(ISNA(VLOOKUP($B283,'[1]1718  Exp_Rev Access'!$F$7:$GK$318,18,FALSE)),"",VLOOKUP($B283,'[1]1718  Exp_Rev Access'!$F$7:$GK$318,18,FALSE))</f>
        <v>18281.849999999999</v>
      </c>
      <c r="Z283" s="90">
        <f>IF(ISNA(VLOOKUP($B283,'[1]1718  Exp_Rev Access'!$F$7:$GK$318,19,FALSE)),"",VLOOKUP($B283,'[1]1718  Exp_Rev Access'!$F$7:$GK$318,19,FALSE))</f>
        <v>10516.51</v>
      </c>
      <c r="AA283" s="90">
        <f>IF(ISNA(VLOOKUP($B283,'[1]1718  Exp_Rev Access'!$F$7:$GK$318,20,FALSE)),"",VLOOKUP($B283,'[1]1718  Exp_Rev Access'!$F$7:$GK$318,20,FALSE))</f>
        <v>0</v>
      </c>
      <c r="AB283" s="90">
        <f>IF(ISNA(VLOOKUP($B283,'[1]1718  Exp_Rev Access'!$F$7:$GK$318,21,FALSE)),"",VLOOKUP($B283,'[1]1718  Exp_Rev Access'!$F$7:$GK$318,21,FALSE))</f>
        <v>0</v>
      </c>
      <c r="AC283" s="90">
        <f>IF(ISNA(VLOOKUP($B283,'[1]1718  Exp_Rev Access'!$F$7:$GK$318,22,FALSE)),"",VLOOKUP($B283,'[1]1718  Exp_Rev Access'!$F$7:$GK$318,22,FALSE))</f>
        <v>17754.48</v>
      </c>
      <c r="AD283" s="90">
        <f>IF(ISNA(VLOOKUP($B283,'[1]1718  Exp_Rev Access'!$F$7:$GK$318,23,FALSE)),"",VLOOKUP($B283,'[1]1718  Exp_Rev Access'!$F$7:$GK$318,23,FALSE))</f>
        <v>410184.54</v>
      </c>
      <c r="AE283" s="90">
        <f>IF(ISNA(VLOOKUP($B283,'[1]1718  Exp_Rev Access'!$F$7:$GK$318,24,FALSE)),"",VLOOKUP($B283,'[1]1718  Exp_Rev Access'!$F$7:$GK$318,24,FALSE))</f>
        <v>118832.28</v>
      </c>
      <c r="AF283" s="90">
        <f>IF(ISNA(VLOOKUP($B283,'[1]1718  Exp_Rev Access'!$F$7:$GK$318,25,FALSE)),"",VLOOKUP($B283,'[1]1718  Exp_Rev Access'!$F$7:$GK$318,25,FALSE))</f>
        <v>0</v>
      </c>
      <c r="AG283" s="90">
        <f>IF(ISNA(VLOOKUP($B283,'[1]1718  Exp_Rev Access'!$F$7:$GK$318,26,FALSE)),"",VLOOKUP($B283,'[1]1718  Exp_Rev Access'!$F$7:$GK$318,26,FALSE))</f>
        <v>30728.84</v>
      </c>
      <c r="AH283" s="90">
        <f>IF(ISNA(VLOOKUP($B283,'[1]1718  Exp_Rev Access'!$F$7:$GK$318,27,FALSE)),"",VLOOKUP($B283,'[1]1718  Exp_Rev Access'!$F$7:$GK$318,27,FALSE))</f>
        <v>3757.27</v>
      </c>
      <c r="AI283" s="90">
        <f>IF(ISNA(VLOOKUP($B283,'[1]1718  Exp_Rev Access'!$F$7:$GK$318,28,FALSE)),"",VLOOKUP($B283,'[1]1718  Exp_Rev Access'!$F$7:$GK$318,28,FALSE))</f>
        <v>54670.68</v>
      </c>
      <c r="AJ283" s="90">
        <f>IF(ISNA(VLOOKUP($B283,'[1]1718  Exp_Rev Access'!$F$7:$GK$318,29,FALSE)),"",VLOOKUP($B283,'[1]1718  Exp_Rev Access'!$F$7:$GK$318,29,FALSE))</f>
        <v>3343.27</v>
      </c>
      <c r="AK283" s="90">
        <f>IF(ISNA(VLOOKUP($B283,'[1]1718  Exp_Rev Access'!$F$7:$GK$318,30,FALSE)),"",VLOOKUP($B283,'[1]1718  Exp_Rev Access'!$F$7:$GK$318,30,FALSE))</f>
        <v>75750.87</v>
      </c>
      <c r="AL283" s="90">
        <f>IF(ISNA(VLOOKUP($B283,'[1]1718  Exp_Rev Access'!$F$7:$GK$318,31,FALSE)),"",VLOOKUP($B283,'[1]1718  Exp_Rev Access'!$F$7:$GK$318,31,FALSE))</f>
        <v>74779.62</v>
      </c>
      <c r="AM283" s="56">
        <f t="shared" si="749"/>
        <v>853547.21000000008</v>
      </c>
      <c r="AN283" s="92">
        <f t="shared" si="750"/>
        <v>1.8517759163244878E-2</v>
      </c>
      <c r="AO283" s="71">
        <f t="shared" si="751"/>
        <v>223.47677907524746</v>
      </c>
      <c r="AP283" s="90">
        <f>IF(ISNA(VLOOKUP($B283,'[1]1718  Exp_Rev Access'!$F$7:$GK$318,33,FALSE)),"",VLOOKUP($B283,'[1]1718  Exp_Rev Access'!$F$7:$GK$318,33,FALSE))</f>
        <v>25929675.760000002</v>
      </c>
      <c r="AQ283" s="90">
        <f>IF(ISNA(VLOOKUP($B283,'[1]1718  Exp_Rev Access'!$F$7:$GK$318,34,FALSE)),"",VLOOKUP($B283,'[1]1718  Exp_Rev Access'!$F$7:$GK$318,34,FALSE))</f>
        <v>422653.77</v>
      </c>
      <c r="AR283" s="90">
        <f>IF(ISNA(VLOOKUP($B283,'[1]1718  Exp_Rev Access'!$F$7:$GK$318,35,FALSE)),"",VLOOKUP($B283,'[1]1718  Exp_Rev Access'!$F$7:$GK$318,35,FALSE))</f>
        <v>2611.44</v>
      </c>
      <c r="AS283" s="90">
        <f>IF(ISNA(VLOOKUP($B283,'[1]1718  Exp_Rev Access'!$F$7:$GK$318,36,FALSE)),"",VLOOKUP($B283,'[1]1718  Exp_Rev Access'!$F$7:$GK$318,36,FALSE))</f>
        <v>0</v>
      </c>
      <c r="AT283" s="90">
        <f>IF(ISNA(VLOOKUP($B283,'[1]1718  Exp_Rev Access'!$F$7:$GK$318,37,FALSE)),"",VLOOKUP($B283,'[1]1718  Exp_Rev Access'!$F$7:$GK$318,37,FALSE))</f>
        <v>0</v>
      </c>
      <c r="AU283" s="56">
        <f t="shared" si="752"/>
        <v>26354940.970000003</v>
      </c>
      <c r="AV283" s="93">
        <f t="shared" si="753"/>
        <v>0.57177206360266286</v>
      </c>
      <c r="AW283" s="56">
        <f t="shared" si="754"/>
        <v>6900.2830208933356</v>
      </c>
      <c r="AX283" s="90">
        <f>IF(ISNA(VLOOKUP($B283,'[1]1718  Exp_Rev Access'!$F$7:$GK$318,39,FALSE)),"",VLOOKUP($B283,'[1]1718  Exp_Rev Access'!$F$7:$GK$318,39,FALSE))</f>
        <v>0</v>
      </c>
      <c r="AY283" s="90">
        <f>IF(ISNA(VLOOKUP($B283,'[1]1718  Exp_Rev Access'!$F$7:$GK$318,40,FALSE)),"",VLOOKUP($B283,'[1]1718  Exp_Rev Access'!$F$7:$GK$318,40,FALSE))</f>
        <v>2807906.92</v>
      </c>
      <c r="AZ283" s="90">
        <f>IF(ISNA(VLOOKUP($B283,'[1]1718  Exp_Rev Access'!$F$7:$GK$318,41,FALSE)),"",VLOOKUP($B283,'[1]1718  Exp_Rev Access'!$F$7:$GK$318,41,FALSE))</f>
        <v>140434.45000000001</v>
      </c>
      <c r="BA283" s="90">
        <f>IF(ISNA(VLOOKUP($B283,'[1]1718  Exp_Rev Access'!$F$7:$GK$318,42,FALSE)),"",VLOOKUP($B283,'[1]1718  Exp_Rev Access'!$F$7:$GK$318,42,FALSE))</f>
        <v>0</v>
      </c>
      <c r="BB283" s="90">
        <f>IF(ISNA(VLOOKUP($B283,'[1]1718  Exp_Rev Access'!$F$7:$GK$318,43,FALSE)),"",VLOOKUP($B283,'[1]1718  Exp_Rev Access'!$F$7:$GK$318,43,FALSE))</f>
        <v>0</v>
      </c>
      <c r="BC283" s="90">
        <f>IF(ISNA(VLOOKUP($B283,'[1]1718  Exp_Rev Access'!$F$7:$GK$318,44,FALSE)),"",VLOOKUP($B283,'[1]1718  Exp_Rev Access'!$F$7:$GK$318,44,FALSE))</f>
        <v>921148.12</v>
      </c>
      <c r="BD283" s="90">
        <f>IF(ISNA(VLOOKUP($B283,'[1]1718  Exp_Rev Access'!$F$7:$GK$318,45,FALSE)),"",VLOOKUP($B283,'[1]1718  Exp_Rev Access'!$F$7:$GK$318,45,FALSE))</f>
        <v>0</v>
      </c>
      <c r="BE283" s="90">
        <f>IF(ISNA(VLOOKUP($B283,'[1]1718  Exp_Rev Access'!$F$7:$GK$318,46,FALSE)),"",VLOOKUP($B283,'[1]1718  Exp_Rev Access'!$F$7:$GK$318,46,FALSE))</f>
        <v>134412.46</v>
      </c>
      <c r="BF283" s="90">
        <f>IF(ISNA(VLOOKUP($B283,'[1]1718  Exp_Rev Access'!$F$7:$GK$318,47,FALSE)),"",VLOOKUP($B283,'[1]1718  Exp_Rev Access'!$F$7:$GK$318,47,FALSE))</f>
        <v>0</v>
      </c>
      <c r="BG283" s="90">
        <f>IF(ISNA(VLOOKUP($B283,'[1]1718  Exp_Rev Access'!$F$7:$GK$318,48,FALSE)),"",VLOOKUP($B283,'[1]1718  Exp_Rev Access'!$F$7:$GK$318,48,FALSE))</f>
        <v>590101.38</v>
      </c>
      <c r="BH283" s="90">
        <f>IF(ISNA(VLOOKUP($B283,'[1]1718  Exp_Rev Access'!$F$7:$GK$318,49,FALSE)),"",VLOOKUP($B283,'[1]1718  Exp_Rev Access'!$F$7:$GK$318,49,FALSE))</f>
        <v>7363.72</v>
      </c>
      <c r="BI283" s="90">
        <f>IF(ISNA(VLOOKUP($B283,'[1]1718  Exp_Rev Access'!$F$7:$GK$318,50,FALSE)),"",VLOOKUP($B283,'[1]1718  Exp_Rev Access'!$F$7:$GK$318,50,FALSE))</f>
        <v>0</v>
      </c>
      <c r="BJ283" s="90">
        <f>IF(ISNA(VLOOKUP($B283,'[1]1718  Exp_Rev Access'!$F$7:$GK$318,51,FALSE)),"",VLOOKUP($B283,'[1]1718  Exp_Rev Access'!$F$7:$GK$318,51,FALSE))</f>
        <v>22956.26</v>
      </c>
      <c r="BK283" s="90">
        <f>IF(ISNA(VLOOKUP($B283,'[1]1718  Exp_Rev Access'!$F$7:$GK$318,52,FALSE)),"",VLOOKUP($B283,'[1]1718  Exp_Rev Access'!$F$7:$GK$318,52,FALSE))</f>
        <v>1920186.34</v>
      </c>
      <c r="BL283" s="90">
        <f>IF(ISNA(VLOOKUP($B283,'[1]1718  Exp_Rev Access'!$F$7:$GK$318,53,FALSE)),"",VLOOKUP($B283,'[1]1718  Exp_Rev Access'!$F$7:$GK$318,53,FALSE))</f>
        <v>0</v>
      </c>
      <c r="BM283" s="90">
        <f>IF(ISNA(VLOOKUP($B283,'[1]1718  Exp_Rev Access'!$F$7:$GK$318,54,FALSE)),"",VLOOKUP($B283,'[1]1718  Exp_Rev Access'!$F$7:$GK$318,54,FALSE))</f>
        <v>0</v>
      </c>
      <c r="BN283" s="90">
        <f>IF(ISNA(VLOOKUP($B283,'[1]1718  Exp_Rev Access'!$F$7:$GK$318,55,FALSE)),"",VLOOKUP($B283,'[1]1718  Exp_Rev Access'!$F$7:$GK$318,55,FALSE))</f>
        <v>0</v>
      </c>
      <c r="BO283" s="90">
        <f>IF(ISNA(VLOOKUP($B283,'[1]1718  Exp_Rev Access'!$F$7:$GK$318,56,FALSE)),"",VLOOKUP($B283,'[1]1718  Exp_Rev Access'!$F$7:$GK$318,56,FALSE))</f>
        <v>0</v>
      </c>
      <c r="BP283" s="90">
        <f>IF(ISNA(VLOOKUP($B283,'[1]1718  Exp_Rev Access'!$F$7:$GK$318,57,FALSE)),"",VLOOKUP($B283,'[1]1718  Exp_Rev Access'!$F$7:$GK$318,57,FALSE))</f>
        <v>0</v>
      </c>
      <c r="BQ283" s="90">
        <f>IF(ISNA(VLOOKUP($B283,'[1]1718  Exp_Rev Access'!$F$7:$GK$318,58,FALSE)),"",VLOOKUP($B283,'[1]1718  Exp_Rev Access'!$F$7:$GK$318,58,FALSE))</f>
        <v>0</v>
      </c>
      <c r="BR283" s="90">
        <f>IF(ISNA(VLOOKUP($B283,'[1]1718  Exp_Rev Access'!$F$7:$GK$318,59,FALSE)),"",VLOOKUP($B283,'[1]1718  Exp_Rev Access'!$F$7:$GK$318,59,FALSE))</f>
        <v>0</v>
      </c>
      <c r="BS283" s="90">
        <f>IF(ISNA(VLOOKUP($B283,'[1]1718  Exp_Rev Access'!$F$7:$GK$318,60,FALSE)),"",VLOOKUP($B283,'[1]1718  Exp_Rev Access'!$F$7:$GK$318,60,FALSE))</f>
        <v>0</v>
      </c>
      <c r="BT283" s="90">
        <f>IF(ISNA(VLOOKUP($B283,'[1]1718  Exp_Rev Access'!$F$7:$GK$318,61,FALSE)),"",VLOOKUP($B283,'[1]1718  Exp_Rev Access'!$F$7:$GK$318,61,FALSE))</f>
        <v>0</v>
      </c>
      <c r="BU283" s="90">
        <f>IF(ISNA(VLOOKUP($B283,'[1]1718  Exp_Rev Access'!$F$7:$GK$318,62,FALSE)),"",VLOOKUP($B283,'[1]1718  Exp_Rev Access'!$F$7:$GK$318,62,FALSE))</f>
        <v>0</v>
      </c>
      <c r="BV283" s="56">
        <f t="shared" si="743"/>
        <v>6544509.6499999994</v>
      </c>
      <c r="BW283" s="92">
        <f t="shared" si="755"/>
        <v>0.14198353895413943</v>
      </c>
      <c r="BX283" s="71">
        <f t="shared" si="756"/>
        <v>1713.4915562653821</v>
      </c>
      <c r="BY283" s="90">
        <f>IF(ISNA(VLOOKUP($B283,'[1]1718  Exp_Rev Access'!$F$7:$GK$318,64,FALSE)),"",VLOOKUP($B283,'[1]1718  Exp_Rev Access'!$F$7:$GK$318,64,FALSE))</f>
        <v>0</v>
      </c>
      <c r="BZ283" s="90">
        <f>IF(ISNA(VLOOKUP($B283,'[1]1718  Exp_Rev Access'!$F$7:$GK$318,65,FALSE)),"",VLOOKUP($B283,'[1]1718  Exp_Rev Access'!$F$7:$GK$318,65,FALSE))</f>
        <v>0</v>
      </c>
      <c r="CA283" s="90">
        <f>IF(ISNA(VLOOKUP($B283,'[1]1718  Exp_Rev Access'!$F$7:$GK$318,66,FALSE)),"",VLOOKUP($B283,'[1]1718  Exp_Rev Access'!$F$7:$GK$318,66,FALSE))</f>
        <v>0</v>
      </c>
      <c r="CB283" s="90">
        <f>IF(ISNA(VLOOKUP($B283,'[1]1718  Exp_Rev Access'!$F$7:$GK$318,67,FALSE)),"",VLOOKUP($B283,'[1]1718  Exp_Rev Access'!$F$7:$GK$318,67,FALSE))</f>
        <v>0</v>
      </c>
      <c r="CC283" s="90">
        <f>IF(ISNA(VLOOKUP($B283,'[1]1718  Exp_Rev Access'!$F$7:$GK$318,68,FALSE)),"",VLOOKUP($B283,'[1]1718  Exp_Rev Access'!$F$7:$GK$318,68,FALSE))</f>
        <v>2790.35</v>
      </c>
      <c r="CD283" s="90">
        <f>IF(ISNA(VLOOKUP($B283,'[1]1718  Exp_Rev Access'!$F$7:$GK$318,69,FALSE)),"",VLOOKUP($B283,'[1]1718  Exp_Rev Access'!$F$7:$GK$318,69,FALSE))</f>
        <v>0</v>
      </c>
      <c r="CE283" s="56">
        <f t="shared" si="739"/>
        <v>2790.35</v>
      </c>
      <c r="CF283" s="92">
        <f t="shared" si="757"/>
        <v>6.053681469026223E-5</v>
      </c>
      <c r="CG283" s="78">
        <f t="shared" si="758"/>
        <v>0.73057286484788186</v>
      </c>
      <c r="CH283" s="90">
        <f>IF(ISNA(VLOOKUP($B283,'[1]1718  Exp_Rev Access'!$F$7:$GK$318,$CH$2,FALSE)),"",VLOOKUP($B283,'[1]1718  Exp_Rev Access'!$F$7:$GK$318,$CH$2,FALSE))</f>
        <v>0</v>
      </c>
      <c r="CI283" s="90">
        <f>IF(ISNA(VLOOKUP($B283,'[1]1718  Exp_Rev Access'!$F$7:$GK$318,$CI$2,FALSE)),"",VLOOKUP($B283,'[1]1718  Exp_Rev Access'!$F$7:$GK$318,$CI$2,FALSE))</f>
        <v>0</v>
      </c>
      <c r="CJ283" s="90">
        <f>IF(ISNA(VLOOKUP($B283,'[1]1718  Exp_Rev Access'!$F$7:$GK$318,$CJ$2,FALSE)),"",VLOOKUP($B283,'[1]1718  Exp_Rev Access'!$F$7:$GK$318,$CJ$2,FALSE))</f>
        <v>0</v>
      </c>
      <c r="CK283" s="90">
        <f>IF(ISNA(VLOOKUP($B283,'[1]1718  Exp_Rev Access'!$F$7:$GK$318,$CK$2,FALSE)),"",VLOOKUP($B283,'[1]1718  Exp_Rev Access'!$F$7:$GK$318,$CK$2,FALSE))</f>
        <v>0</v>
      </c>
      <c r="CL283" s="90">
        <f>IF(ISNA(VLOOKUP($B283,'[1]1718  Exp_Rev Access'!$F$7:$GK$318,$CL$2,FALSE)),"",VLOOKUP($B283,'[1]1718  Exp_Rev Access'!$F$7:$GK$318,$CL$2,FALSE))</f>
        <v>0</v>
      </c>
      <c r="CM283" s="90">
        <f>IF(ISNA(VLOOKUP($B283,'[1]1718  Exp_Rev Access'!$F$7:$GK$318,$CM$2,FALSE)),"",VLOOKUP($B283,'[1]1718  Exp_Rev Access'!$F$7:$GK$318,$CM$2,FALSE))</f>
        <v>0</v>
      </c>
      <c r="CN283" s="90">
        <f>IF(ISNA(VLOOKUP($B283,'[1]1718  Exp_Rev Access'!$F$7:$GK$318,$CN$2,FALSE)),"",VLOOKUP($B283,'[1]1718  Exp_Rev Access'!$F$7:$GK$318,$CN$2,FALSE))</f>
        <v>0</v>
      </c>
      <c r="CO283" s="90">
        <f>IF(ISNA(VLOOKUP($B283,'[1]1718  Exp_Rev Access'!$F$7:$GK$318,$CO$2,FALSE)),"",VLOOKUP($B283,'[1]1718  Exp_Rev Access'!$F$7:$GK$318,$CO$2,FALSE))</f>
        <v>0</v>
      </c>
      <c r="CP283" s="90">
        <f>IF(ISNA(VLOOKUP($B283,'[1]1718  Exp_Rev Access'!$F$7:$GK$318,$CP$2,FALSE)),"",VLOOKUP($B283,'[1]1718  Exp_Rev Access'!$F$7:$GK$318,$CP$2,FALSE))</f>
        <v>0</v>
      </c>
      <c r="CQ283" s="90">
        <f>IF(ISNA(VLOOKUP($B283,'[1]1718  Exp_Rev Access'!$F$7:$GK$318,$CQ$2,FALSE)),"",VLOOKUP($B283,'[1]1718  Exp_Rev Access'!$F$7:$GK$318,$CQ$2,FALSE))</f>
        <v>736045</v>
      </c>
      <c r="CR283" s="90">
        <f>IF(ISNA(VLOOKUP($B283,'[1]1718  Exp_Rev Access'!$F$7:$GK$318,$CR$2,FALSE)),"",VLOOKUP($B283,'[1]1718  Exp_Rev Access'!$F$7:$GK$318,$CR$2,FALSE))</f>
        <v>0</v>
      </c>
      <c r="CS283" s="90">
        <f>IF(ISNA(VLOOKUP($B283,'[1]1718  Exp_Rev Access'!$F$7:$GK$318,$CS$2,FALSE)),"",VLOOKUP($B283,'[1]1718  Exp_Rev Access'!$F$7:$GK$318,$CS$2,FALSE))</f>
        <v>21551</v>
      </c>
      <c r="CT283" s="90">
        <f>IF(ISNA(VLOOKUP($B283,'[1]1718  Exp_Rev Access'!$F$7:$GK$318,$CT$2,FALSE)),"",VLOOKUP($B283,'[1]1718  Exp_Rev Access'!$F$7:$GK$318,$CT$2,FALSE))</f>
        <v>0</v>
      </c>
      <c r="CU283" s="90">
        <f>IF(ISNA(VLOOKUP($B283,'[1]1718  Exp_Rev Access'!$F$7:$GK$318,$CU$2,FALSE)),"",VLOOKUP($B283,'[1]1718  Exp_Rev Access'!$F$7:$GK$318,$CU$2,FALSE))</f>
        <v>607805.52</v>
      </c>
      <c r="CV283" s="90">
        <f>IF(ISNA(VLOOKUP($B283,'[1]1718  Exp_Rev Access'!$F$7:$GK$318,$CV$2,FALSE)),"",VLOOKUP($B283,'[1]1718  Exp_Rev Access'!$F$7:$GK$318,$CV$2,FALSE))</f>
        <v>64182.49</v>
      </c>
      <c r="CW283" s="90">
        <f>IF(ISNA(VLOOKUP($B283,'[1]1718  Exp_Rev Access'!$F$7:$GK$318,$CW$2,FALSE)),"",VLOOKUP($B283,'[1]1718  Exp_Rev Access'!$F$7:$GK$318,$CW$2,FALSE))</f>
        <v>0</v>
      </c>
      <c r="CX283" s="90">
        <f>IF(ISNA(VLOOKUP($B283,'[1]1718  Exp_Rev Access'!$F$7:$GK$318,$CX$2,FALSE)),"",VLOOKUP($B283,'[1]1718  Exp_Rev Access'!$F$7:$GK$318,$CX$2,FALSE))</f>
        <v>0</v>
      </c>
      <c r="CY283" s="90">
        <f>IF(ISNA(VLOOKUP($B283,'[1]1718  Exp_Rev Access'!$F$7:$GK$318,$CY$2,FALSE)),"",VLOOKUP($B283,'[1]1718  Exp_Rev Access'!$F$7:$GK$318,$CY$2,FALSE))</f>
        <v>0</v>
      </c>
      <c r="CZ283" s="90">
        <f>IF(ISNA(VLOOKUP($B283,'[1]1718  Exp_Rev Access'!$F$7:$GK$318,$CZ$2,FALSE)),"",VLOOKUP($B283,'[1]1718  Exp_Rev Access'!$F$7:$GK$318,$CZ$2,FALSE))</f>
        <v>0</v>
      </c>
      <c r="DA283" s="90">
        <f>IF(ISNA(VLOOKUP($B283,'[1]1718  Exp_Rev Access'!$F$7:$GK$318,$DA$2,FALSE)),"",VLOOKUP($B283,'[1]1718  Exp_Rev Access'!$F$7:$GK$318,$DA$2,FALSE))</f>
        <v>0</v>
      </c>
      <c r="DB283" s="90">
        <f>IF(ISNA(VLOOKUP($B283,'[1]1718  Exp_Rev Access'!$F$7:$GK$318,$DB$2,FALSE)),"",VLOOKUP($B283,'[1]1718  Exp_Rev Access'!$F$7:$GK$318,$DB$2,FALSE))</f>
        <v>46546.55</v>
      </c>
      <c r="DC283" s="90">
        <f>IF(ISNA(VLOOKUP($B283,'[1]1718  Exp_Rev Access'!$F$7:$GK$318,$DC$2,FALSE)),"",VLOOKUP($B283,'[1]1718  Exp_Rev Access'!$F$7:$GK$318,$DC$2,FALSE))</f>
        <v>0</v>
      </c>
      <c r="DD283" s="90">
        <f>IF(ISNA(VLOOKUP($B283,'[1]1718  Exp_Rev Access'!$F$7:$GK$318,$DD$2,FALSE)),"",VLOOKUP($B283,'[1]1718  Exp_Rev Access'!$F$7:$GK$318,$DD$2,FALSE))</f>
        <v>0</v>
      </c>
      <c r="DE283" s="90">
        <f>IF(ISNA(VLOOKUP($B283,'[1]1718  Exp_Rev Access'!$F$7:$GK$318,$DE$2,FALSE)),"",VLOOKUP($B283,'[1]1718  Exp_Rev Access'!$F$7:$GK$318,$DE$2,FALSE))</f>
        <v>0</v>
      </c>
      <c r="DF283" s="90">
        <f>IF(ISNA(VLOOKUP($B283,'[1]1718  Exp_Rev Access'!$F$7:$GK$318,$DF$2,FALSE)),"",VLOOKUP($B283,'[1]1718  Exp_Rev Access'!$F$7:$GK$318,$DF$2,FALSE))</f>
        <v>0</v>
      </c>
      <c r="DG283" s="90">
        <f>IF(ISNA(VLOOKUP($B283,'[1]1718  Exp_Rev Access'!$F$7:$GK$318,$DG$2,FALSE)),"",VLOOKUP($B283,'[1]1718  Exp_Rev Access'!$F$7:$GK$318,$DG$2,FALSE))</f>
        <v>0</v>
      </c>
      <c r="DH283" s="90">
        <f>IF(ISNA(VLOOKUP($B283,'[1]1718  Exp_Rev Access'!$F$7:$GK$318,$DH$2,FALSE)),"",VLOOKUP($B283,'[1]1718  Exp_Rev Access'!$F$7:$GK$318,$DH$2,FALSE))</f>
        <v>0</v>
      </c>
      <c r="DI283" s="90">
        <f>IF(ISNA(VLOOKUP($B283,'[1]1718  Exp_Rev Access'!$F$7:$GK$318,$DI$2,FALSE)),"",VLOOKUP($B283,'[1]1718  Exp_Rev Access'!$F$7:$GK$318,$DI$2,FALSE))</f>
        <v>786905.93</v>
      </c>
      <c r="DJ283" s="90">
        <f>IF(ISNA(VLOOKUP($B283,'[1]1718  Exp_Rev Access'!$F$7:$GK$318,$DJ$2,FALSE)),"",VLOOKUP($B283,'[1]1718  Exp_Rev Access'!$F$7:$GK$318,$DJ$2,FALSE))</f>
        <v>0</v>
      </c>
      <c r="DK283" s="90">
        <f>IF(ISNA(VLOOKUP($B283,'[1]1718  Exp_Rev Access'!$F$7:$GK$318,$DK$2,FALSE)),"",VLOOKUP($B283,'[1]1718  Exp_Rev Access'!$F$7:$GK$318,$DK$2,FALSE))</f>
        <v>0</v>
      </c>
      <c r="DL283" s="90">
        <f>IF(ISNA(VLOOKUP($B283,'[1]1718  Exp_Rev Access'!$F$7:$GK$318,$DL$2,FALSE)),"",VLOOKUP($B283,'[1]1718  Exp_Rev Access'!$F$7:$GK$318,$DL$2,FALSE))</f>
        <v>0</v>
      </c>
      <c r="DM283" s="90">
        <f>IF(ISNA(VLOOKUP($B283,'[1]1718  Exp_Rev Access'!$F$7:$GK$318,$DM$2,FALSE)),"",VLOOKUP($B283,'[1]1718  Exp_Rev Access'!$F$7:$GK$318,$DM$2,FALSE))</f>
        <v>0</v>
      </c>
      <c r="DN283" s="90">
        <f>IF(ISNA(VLOOKUP($B283,'[1]1718  Exp_Rev Access'!$F$7:$GK$318,$DN$2,FALSE)),"",VLOOKUP($B283,'[1]1718  Exp_Rev Access'!$F$7:$GK$318,$DN$2,FALSE))</f>
        <v>0</v>
      </c>
      <c r="DO283" s="90">
        <f>IF(ISNA(VLOOKUP($B283,'[1]1718  Exp_Rev Access'!$F$7:$GK$318,$DO$2,FALSE)),"",VLOOKUP($B283,'[1]1718  Exp_Rev Access'!$F$7:$GK$318,$DO$2,FALSE))</f>
        <v>0</v>
      </c>
      <c r="DP283" s="90">
        <f>IF(ISNA(VLOOKUP($B283,'[1]1718  Exp_Rev Access'!$F$7:$GK$318,$DP$2,FALSE)),"",VLOOKUP($B283,'[1]1718  Exp_Rev Access'!$F$7:$GK$318,$DP$2,FALSE))</f>
        <v>0</v>
      </c>
      <c r="DQ283" s="90">
        <f>IF(ISNA(VLOOKUP($B283,'[1]1718  Exp_Rev Access'!$F$7:$GK$318,$DQ$2,FALSE)),"",VLOOKUP($B283,'[1]1718  Exp_Rev Access'!$F$7:$GK$318,$DQ$2,FALSE))</f>
        <v>0</v>
      </c>
      <c r="DR283" s="90">
        <f>IF(ISNA(VLOOKUP($B283,'[1]1718  Exp_Rev Access'!$F$7:$GK$318,$DR$2,FALSE)),"",VLOOKUP($B283,'[1]1718  Exp_Rev Access'!$F$7:$GK$318,$DR$2,FALSE))</f>
        <v>0</v>
      </c>
      <c r="DS283" s="90">
        <f>IF(ISNA(VLOOKUP($B283,'[1]1718  Exp_Rev Access'!$F$7:$GK$318,$DS$2,FALSE)),"",VLOOKUP($B283,'[1]1718  Exp_Rev Access'!$F$7:$GK$318,$DS$2,FALSE))</f>
        <v>0</v>
      </c>
      <c r="DT283" s="90">
        <f>IF(ISNA(VLOOKUP($B283,'[1]1718  Exp_Rev Access'!$F$7:$GK$318,$DT$2,FALSE)),"",VLOOKUP($B283,'[1]1718  Exp_Rev Access'!$F$7:$GK$318,$DT$2,FALSE))</f>
        <v>0</v>
      </c>
      <c r="DU283" s="90">
        <f>IF(ISNA(VLOOKUP($B283,'[1]1718  Exp_Rev Access'!$F$7:$GK$318,$DU$2,FALSE)),"",VLOOKUP($B283,'[1]1718  Exp_Rev Access'!$F$7:$GK$318,$DU$2,FALSE))</f>
        <v>0</v>
      </c>
      <c r="DV283" s="90">
        <f>IF(ISNA(VLOOKUP($B283,'[1]1718  Exp_Rev Access'!$F$7:$GK$318,$DV$2,FALSE)),"",VLOOKUP($B283,'[1]1718  Exp_Rev Access'!$F$7:$GK$318,$DV$2,FALSE))</f>
        <v>0</v>
      </c>
      <c r="DW283" s="90">
        <f>IF(ISNA(VLOOKUP($B283,'[1]1718  Exp_Rev Access'!$F$7:$GK$318,$DW$2,FALSE)),"",VLOOKUP($B283,'[1]1718  Exp_Rev Access'!$F$7:$GK$318,$DW$2,FALSE))</f>
        <v>0</v>
      </c>
      <c r="DX283" s="90">
        <f>IF(ISNA(VLOOKUP($B283,'[1]1718  Exp_Rev Access'!$F$7:$GK$318,$DX$2,FALSE)),"",VLOOKUP($B283,'[1]1718  Exp_Rev Access'!$F$7:$GK$318,$DX$2,FALSE))</f>
        <v>0</v>
      </c>
      <c r="DY283" s="90">
        <f>IF(ISNA(VLOOKUP($B283,'[1]1718  Exp_Rev Access'!$F$7:$GK$318,$DY$2,FALSE)),"",VLOOKUP($B283,'[1]1718  Exp_Rev Access'!$F$7:$GK$318,$DY$2,FALSE))</f>
        <v>0</v>
      </c>
      <c r="DZ283" s="90">
        <f>IF(ISNA(VLOOKUP($B283,'[1]1718  Exp_Rev Access'!$F$7:$GK$318,$DZ$2,FALSE)),"",VLOOKUP($B283,'[1]1718  Exp_Rev Access'!$F$7:$GK$318,$DZ$2,FALSE))</f>
        <v>0</v>
      </c>
      <c r="EA283" s="90">
        <f>IF(ISNA(VLOOKUP($B283,'[1]1718  Exp_Rev Access'!$F$7:$GK$318,$EA$2,FALSE)),"",VLOOKUP($B283,'[1]1718  Exp_Rev Access'!$F$7:$GK$318,$EA$2,FALSE))</f>
        <v>0</v>
      </c>
      <c r="EB283" s="90">
        <f>IF(ISNA(VLOOKUP($B283,'[1]1718  Exp_Rev Access'!$F$7:$GK$318,$EB$2,FALSE)),"",VLOOKUP($B283,'[1]1718  Exp_Rev Access'!$F$7:$GK$318,$EB$2,FALSE))</f>
        <v>0</v>
      </c>
      <c r="EC283" s="90">
        <f>IF(ISNA(VLOOKUP($B283,'[1]1718  Exp_Rev Access'!$F$7:$GK$318,$EC$2,FALSE)),"",VLOOKUP($B283,'[1]1718  Exp_Rev Access'!$F$7:$GK$318,$EC$2,FALSE))</f>
        <v>0</v>
      </c>
      <c r="ED283" s="90">
        <f>IF(ISNA(VLOOKUP($B283,'[1]1718  Exp_Rev Access'!$F$7:$GK$318,$ED$2,FALSE)),"",VLOOKUP($B283,'[1]1718  Exp_Rev Access'!$F$7:$GK$318,$ED$2,FALSE))</f>
        <v>0</v>
      </c>
      <c r="EE283" s="90">
        <f>IF(ISNA(VLOOKUP($B283,'[1]1718  Exp_Rev Access'!$F$7:$GK$318,$EE$2,FALSE)),"",VLOOKUP($B283,'[1]1718  Exp_Rev Access'!$F$7:$GK$318,$EE$2,FALSE))</f>
        <v>0</v>
      </c>
      <c r="EF283" s="90">
        <f>IF(ISNA(VLOOKUP($B283,'[1]1718  Exp_Rev Access'!$F$7:$GK$318,$EF$2,FALSE)),"",VLOOKUP($B283,'[1]1718  Exp_Rev Access'!$F$7:$GK$318,$EF$2,FALSE))</f>
        <v>6699</v>
      </c>
      <c r="EG283" s="90">
        <f>IF(ISNA(VLOOKUP($B283,'[1]1718  Exp_Rev Access'!$F$7:$GK$318,$EG$2,FALSE)),"",VLOOKUP($B283,'[1]1718  Exp_Rev Access'!$F$7:$GK$318,$EG$2,FALSE))</f>
        <v>19641</v>
      </c>
      <c r="EH283" s="90">
        <f>IF(ISNA(VLOOKUP($B283,'[1]1718  Exp_Rev Access'!$F$7:$GK$318,$EH$2,FALSE)),"",VLOOKUP($B283,'[1]1718  Exp_Rev Access'!$F$7:$GK$318,$EH$2,FALSE))</f>
        <v>0</v>
      </c>
      <c r="EI283" s="90">
        <f>IF(ISNA(VLOOKUP($B283,'[1]1718  Exp_Rev Access'!$F$7:$GK$318,$EI$2,FALSE)),"",VLOOKUP($B283,'[1]1718  Exp_Rev Access'!$F$7:$GK$318,$EI$2,FALSE))</f>
        <v>0</v>
      </c>
      <c r="EJ283" s="90">
        <f>IF(ISNA(VLOOKUP($B283,'[1]1718  Exp_Rev Access'!$F$7:$GK$318,$EJ$2,FALSE)),"",VLOOKUP($B283,'[1]1718  Exp_Rev Access'!$F$7:$GK$318,$EJ$2,FALSE))</f>
        <v>0</v>
      </c>
      <c r="EK283" s="90">
        <f>IF(ISNA(VLOOKUP($B283,'[1]1718  Exp_Rev Access'!$F$7:$GK$318,$EK$2,FALSE)),"",VLOOKUP($B283,'[1]1718  Exp_Rev Access'!$F$7:$GK$318,$EK$2,FALSE))</f>
        <v>0</v>
      </c>
      <c r="EL283" s="90">
        <f>IF(ISNA(VLOOKUP($B283,'[1]1718  Exp_Rev Access'!$F$7:$GK$318,$EL$2,FALSE)),"",VLOOKUP($B283,'[1]1718  Exp_Rev Access'!$F$7:$GK$318,$EL$2,FALSE))</f>
        <v>0</v>
      </c>
      <c r="EM283" s="90">
        <f>IF(ISNA(VLOOKUP($B283,'[1]1718  Exp_Rev Access'!$F$7:$GK$318,$EM$2,FALSE)),"",VLOOKUP($B283,'[1]1718  Exp_Rev Access'!$F$7:$GK$318,$EM$2,FALSE))</f>
        <v>0</v>
      </c>
      <c r="EN283" s="90">
        <f>IF(ISNA(VLOOKUP($B283,'[1]1718  Exp_Rev Access'!$F$7:$GK$318,$EN$2,FALSE)),"",VLOOKUP($B283,'[1]1718  Exp_Rev Access'!$F$7:$GK$318,$EN$2,FALSE))</f>
        <v>0</v>
      </c>
      <c r="EO283" s="90">
        <f>IF(ISNA(VLOOKUP($B283,'[1]1718  Exp_Rev Access'!$F$7:$GK$318,$EO$2,FALSE)),"",VLOOKUP($B283,'[1]1718  Exp_Rev Access'!$F$7:$GK$318,$EO$2,FALSE))</f>
        <v>0</v>
      </c>
      <c r="EP283" s="90">
        <f>IF(ISNA(VLOOKUP($B283,'[1]1718  Exp_Rev Access'!$F$7:$GK$318,$EP$2,FALSE)),"",VLOOKUP($B283,'[1]1718  Exp_Rev Access'!$F$7:$GK$318,$EP$2,FALSE))</f>
        <v>0</v>
      </c>
      <c r="EQ283" s="90">
        <f>IF(ISNA(VLOOKUP($B283,'[1]1718  Exp_Rev Access'!$F$7:$GK$318,$EQ$2,FALSE)),"",VLOOKUP($B283,'[1]1718  Exp_Rev Access'!$F$7:$GK$318,$EQ$2,FALSE))</f>
        <v>0</v>
      </c>
      <c r="ER283" s="90">
        <f>IF(ISNA(VLOOKUP($B283,'[1]1718  Exp_Rev Access'!$F$7:$GK$318,$ER$2,FALSE)),"",VLOOKUP($B283,'[1]1718  Exp_Rev Access'!$F$7:$GK$318,$ER$2,FALSE))</f>
        <v>0</v>
      </c>
      <c r="ES283" s="90">
        <f>IF(ISNA(VLOOKUP($B283,'[1]1718  Exp_Rev Access'!$F$7:$GK$318,$ES$2,FALSE)),"",VLOOKUP($B283,'[1]1718  Exp_Rev Access'!$F$7:$GK$318,$ES$2,FALSE))</f>
        <v>0</v>
      </c>
      <c r="ET283" s="90">
        <f>IF(ISNA(VLOOKUP($B283,'[1]1718  Exp_Rev Access'!$F$7:$GK$318,$ET$2,FALSE)),"",VLOOKUP($B283,'[1]1718  Exp_Rev Access'!$F$7:$GK$318,$ET$2,FALSE))</f>
        <v>0</v>
      </c>
      <c r="EU283" s="90">
        <f>IF(ISNA(VLOOKUP($B283,'[1]1718  Exp_Rev Access'!$F$7:$GK$318,$EU$2,FALSE)),"",VLOOKUP($B283,'[1]1718  Exp_Rev Access'!$F$7:$GK$318,$EU$2,FALSE))</f>
        <v>0</v>
      </c>
      <c r="EV283" s="90">
        <f>IF(ISNA(VLOOKUP($B283,'[1]1718  Exp_Rev Access'!$F$7:$GK$318,$EV$2,FALSE)),"",VLOOKUP($B283,'[1]1718  Exp_Rev Access'!$F$7:$GK$318,$EV$2,FALSE))</f>
        <v>39405.85</v>
      </c>
      <c r="EW283" s="90">
        <f>IF(ISNA(VLOOKUP($B283,'[1]1718  Exp_Rev Access'!$F$7:$GK$318,$EW$2,FALSE)),"",VLOOKUP($B283,'[1]1718  Exp_Rev Access'!$F$7:$GK$318,$EW$2,FALSE))</f>
        <v>0</v>
      </c>
      <c r="EX283" s="90">
        <f>IF(ISNA(VLOOKUP($B283,'[1]1718  Exp_Rev Access'!$F$7:$GK$318,$EX$2,FALSE)),"",VLOOKUP($B283,'[1]1718  Exp_Rev Access'!$F$7:$GK$318,$EX$2,FALSE))</f>
        <v>0</v>
      </c>
      <c r="EY283" s="90">
        <f>IF(ISNA(VLOOKUP($B283,'[1]1718  Exp_Rev Access'!$F$7:$GK$318,$EY$2,FALSE)),"",VLOOKUP($B283,'[1]1718  Exp_Rev Access'!$F$7:$GK$318,$EY$2,FALSE))</f>
        <v>0</v>
      </c>
      <c r="EZ283" s="90">
        <f>IF(ISNA(VLOOKUP($B283,'[1]1718  Exp_Rev Access'!$F$7:$GK$318,$EZ$2,FALSE)),"",VLOOKUP($B283,'[1]1718  Exp_Rev Access'!$F$7:$GK$318,$EZ$2,FALSE))</f>
        <v>0</v>
      </c>
      <c r="FA283" s="90">
        <f>IF(ISNA(VLOOKUP($B283,'[1]1718  Exp_Rev Access'!$F$7:$GK$318,$FA$2,FALSE)),"",VLOOKUP($B283,'[1]1718  Exp_Rev Access'!$F$7:$GK$318,$FA$2,FALSE))</f>
        <v>0</v>
      </c>
      <c r="FB283" s="90">
        <f>IF(ISNA(VLOOKUP($B283,'[1]1718  Exp_Rev Access'!$F$7:$GK$318,$FB$2,FALSE)),"",VLOOKUP($B283,'[1]1718  Exp_Rev Access'!$F$7:$GK$318,$FB$2,FALSE))</f>
        <v>0</v>
      </c>
      <c r="FC283" s="90">
        <f>IF(ISNA(VLOOKUP($B283,'[1]1718  Exp_Rev Access'!$F$7:$GK$318,$FC$2,FALSE)),"",VLOOKUP($B283,'[1]1718  Exp_Rev Access'!$F$7:$GK$318,$FC$2,FALSE))</f>
        <v>0</v>
      </c>
      <c r="FD283" s="90">
        <f>IF(ISNA(VLOOKUP($B283,'[1]1718  Exp_Rev Access'!$F$7:$GK$318,$FD$2,FALSE)),"",VLOOKUP($B283,'[1]1718  Exp_Rev Access'!$F$7:$GK$318,$FD$2,FALSE))</f>
        <v>0</v>
      </c>
      <c r="FE283" s="90">
        <f>IF(ISNA(VLOOKUP($B283,'[1]1718  Exp_Rev Access'!$F$7:$GK$318,$FE$2,FALSE)),"",VLOOKUP($B283,'[1]1718  Exp_Rev Access'!$F$7:$GK$318,$FE$2,FALSE))</f>
        <v>0</v>
      </c>
      <c r="FF283" s="90">
        <f>IF(ISNA(VLOOKUP($B283,'[1]1718  Exp_Rev Access'!$F$7:$GK$318,$FF$2,FALSE)),"",VLOOKUP($B283,'[1]1718  Exp_Rev Access'!$F$7:$GK$318,$FF$2,FALSE))</f>
        <v>0</v>
      </c>
      <c r="FG283" s="90">
        <f>IF(ISNA(VLOOKUP($B283,'[1]1718  Exp_Rev Access'!$F$7:$GK$318,$FG$2,FALSE)),"",VLOOKUP($B283,'[1]1718  Exp_Rev Access'!$F$7:$GK$318,$FG$2,FALSE))</f>
        <v>0</v>
      </c>
      <c r="FH283" s="90">
        <f>IF(ISNA(VLOOKUP($B283,'[1]1718  Exp_Rev Access'!$F$7:$GK$318,$FH$2,FALSE)),"",VLOOKUP($B283,'[1]1718  Exp_Rev Access'!$F$7:$GK$318,$FH$2,FALSE))</f>
        <v>0</v>
      </c>
      <c r="FI283" s="90">
        <f>IF(ISNA(VLOOKUP($B283,'[1]1718  Exp_Rev Access'!$F$7:$GK$318,$FI$2,FALSE)),"",VLOOKUP($B283,'[1]1718  Exp_Rev Access'!$F$7:$GK$318,$FI$2,FALSE))</f>
        <v>0</v>
      </c>
      <c r="FJ283" s="90">
        <f>IF(ISNA(VLOOKUP($B283,'[1]1718  Exp_Rev Access'!$F$7:$GK$318,$FJ$2,FALSE)),"",VLOOKUP($B283,'[1]1718  Exp_Rev Access'!$F$7:$GK$318,$FJ$2,FALSE))</f>
        <v>0</v>
      </c>
      <c r="FK283" s="90">
        <f>IF(ISNA(VLOOKUP($B283,'[1]1718  Exp_Rev Access'!$F$7:$GK$318,$FK$2,FALSE)),"",VLOOKUP($B283,'[1]1718  Exp_Rev Access'!$F$7:$GK$318,$FK$2,FALSE))</f>
        <v>0</v>
      </c>
      <c r="FL283" s="90">
        <f>IF(ISNA(VLOOKUP($B283,'[1]1718  Exp_Rev Access'!$F$7:$GK$318,$FL$2,FALSE)),"",VLOOKUP($B283,'[1]1718  Exp_Rev Access'!$F$7:$GK$318,$FL$2,FALSE))</f>
        <v>0</v>
      </c>
      <c r="FM283" s="90">
        <f>IF(ISNA(VLOOKUP($B283,'[1]1718  Exp_Rev Access'!$F$7:$GK$318,$FM$2,FALSE)),"",VLOOKUP($B283,'[1]1718  Exp_Rev Access'!$F$7:$GK$318,$FM$2,FALSE))</f>
        <v>0</v>
      </c>
      <c r="FN283" s="90">
        <f>IF(ISNA(VLOOKUP($B283,'[1]1718  Exp_Rev Access'!$F$7:$GK$318,$FN$2,FALSE)),"",VLOOKUP($B283,'[1]1718  Exp_Rev Access'!$F$7:$GK$318,$FN$2,FALSE))</f>
        <v>0</v>
      </c>
      <c r="FO283" s="90">
        <f>IF(ISNA(VLOOKUP($B283,'[1]1718  Exp_Rev Access'!$F$7:$GK$318,$FO$2,FALSE)),"",VLOOKUP($B283,'[1]1718  Exp_Rev Access'!$F$7:$GK$318,$FO$2,FALSE))</f>
        <v>0</v>
      </c>
      <c r="FP283" s="90">
        <f>IF(ISNA(VLOOKUP($B283,'[1]1718  Exp_Rev Access'!$F$7:$GK$318,$FP$2,FALSE)),"",VLOOKUP($B283,'[1]1718  Exp_Rev Access'!$F$7:$GK$318,$FP$2,FALSE))</f>
        <v>0</v>
      </c>
      <c r="FQ283" s="90">
        <f>IF(ISNA(VLOOKUP($B283,'[1]1718  Exp_Rev Access'!$F$7:$GK$318,$FQ$2,FALSE)),"",VLOOKUP($B283,'[1]1718  Exp_Rev Access'!$F$7:$GK$318,$FQ$2,FALSE))</f>
        <v>0</v>
      </c>
      <c r="FR283" s="90">
        <f>IF(ISNA(VLOOKUP($B283,'[1]1718  Exp_Rev Access'!$F$7:$GK$318,$FR$2,FALSE)),"",VLOOKUP($B283,'[1]1718  Exp_Rev Access'!$F$7:$GK$318,$FR$2,FALSE))</f>
        <v>79412.37</v>
      </c>
      <c r="FS283" s="56">
        <f t="shared" si="759"/>
        <v>2408194.7100000004</v>
      </c>
      <c r="FT283" s="92">
        <f t="shared" si="760"/>
        <v>5.2245932193932601E-2</v>
      </c>
      <c r="FU283" s="94">
        <f t="shared" si="761"/>
        <v>630.51649735560579</v>
      </c>
      <c r="FV283" s="95">
        <f>IF(ISNA(VLOOKUP($B283,'[1]1718  Exp_Rev Access'!$F$7:$GK$318,$FV$2,FALSE)),"",VLOOKUP($B283,'[1]1718  Exp_Rev Access'!$F$7:$GK$318,$FV$2,FALSE))</f>
        <v>0</v>
      </c>
      <c r="FW283" s="95">
        <f>IF(ISNA(VLOOKUP($B283,'[1]1718  Exp_Rev Access'!$F$7:$GK$318,$FW$2,FALSE)),"",VLOOKUP($B283,'[1]1718  Exp_Rev Access'!$F$7:$GK$318,$FW$2,FALSE))</f>
        <v>0</v>
      </c>
      <c r="FX283" s="95">
        <f>IF(ISNA(VLOOKUP($B283,'[1]1718  Exp_Rev Access'!$F$7:$GK$318,$FX$2,FALSE)),"",VLOOKUP($B283,'[1]1718  Exp_Rev Access'!$F$7:$GK$318,$FX$2,FALSE))</f>
        <v>0</v>
      </c>
      <c r="FY283" s="95">
        <f>IF(ISNA(VLOOKUP($B283,'[1]1718  Exp_Rev Access'!$F$7:$GK$318,$FY$2,FALSE)),"",VLOOKUP($B283,'[1]1718  Exp_Rev Access'!$F$7:$GK$318,$FY$2,FALSE))</f>
        <v>0</v>
      </c>
      <c r="FZ283" s="95">
        <f>IF(ISNA(VLOOKUP($B283,'[1]1718  Exp_Rev Access'!$F$7:$GK$318,$FZ$2,FALSE)),"",VLOOKUP($B283,'[1]1718  Exp_Rev Access'!$F$7:$GK$318,$FZ$2,FALSE))</f>
        <v>0</v>
      </c>
      <c r="GA283" s="95">
        <f>IF(ISNA(VLOOKUP($B283,'[1]1718  Exp_Rev Access'!$F$7:$GK$318,$GA$2,FALSE)),"",VLOOKUP($B283,'[1]1718  Exp_Rev Access'!$F$7:$GK$318,$GA$2,FALSE))</f>
        <v>0</v>
      </c>
      <c r="GB283" s="95">
        <f>IF(ISNA(VLOOKUP($B283,'[1]1718  Exp_Rev Access'!$F$7:$GK$318,$GB$2,FALSE)),"",VLOOKUP($B283,'[1]1718  Exp_Rev Access'!$F$7:$GK$318,$GB$2,FALSE))</f>
        <v>0</v>
      </c>
      <c r="GC283" s="95">
        <f>IF(ISNA(VLOOKUP($B283,'[1]1718  Exp_Rev Access'!$F$7:$GK$318,$GC$2,FALSE)),"",VLOOKUP($B283,'[1]1718  Exp_Rev Access'!$F$7:$GK$318,$GC$2,FALSE))</f>
        <v>0</v>
      </c>
      <c r="GD283" s="95">
        <f>IF(ISNA(VLOOKUP($B283,'[1]1718  Exp_Rev Access'!$F$7:$GK$318,$GD$2,FALSE)),"",VLOOKUP($B283,'[1]1718  Exp_Rev Access'!$F$7:$GK$318,$GD$2,FALSE))</f>
        <v>0</v>
      </c>
      <c r="GE283" s="95">
        <f>IF(ISNA(VLOOKUP($B283,'[1]1718  Exp_Rev Access'!$F$7:$GK$318,$GE$2,FALSE)),"",VLOOKUP($B283,'[1]1718  Exp_Rev Access'!$F$7:$GK$318,$GE$2,FALSE))</f>
        <v>0</v>
      </c>
      <c r="GF283" s="95">
        <f>IF(ISNA(VLOOKUP($B283,'[1]1718  Exp_Rev Access'!$F$7:$GK$318,$GF$2,FALSE)),"",VLOOKUP($B283,'[1]1718  Exp_Rev Access'!$F$7:$GK$318,$GF$2,FALSE))</f>
        <v>0</v>
      </c>
      <c r="GG283" s="95">
        <f>IF(ISNA(VLOOKUP($B283,'[1]1718  Exp_Rev Access'!$F$7:$GK$318,$GG$2,FALSE)),"",VLOOKUP($B283,'[1]1718  Exp_Rev Access'!$F$7:$GK$318,$GG$2,FALSE))</f>
        <v>0</v>
      </c>
      <c r="GH283" s="95">
        <f>IF(ISNA(VLOOKUP($B283,'[1]1718  Exp_Rev Access'!$F$7:$GK$318,$GH$2,FALSE)),"",VLOOKUP($B283,'[1]1718  Exp_Rev Access'!$F$7:$GK$318,$GH$2,FALSE))</f>
        <v>0</v>
      </c>
      <c r="GI283" s="95">
        <f>IF(ISNA(VLOOKUP($B283,'[1]1718  Exp_Rev Access'!$F$7:$GK$318,$GI$2,FALSE)),"",VLOOKUP($B283,'[1]1718  Exp_Rev Access'!$F$7:$GK$318,$GI$2,FALSE))</f>
        <v>0</v>
      </c>
      <c r="GJ283" s="95">
        <f>IF(ISNA(VLOOKUP($B283,'[1]1718  Exp_Rev Access'!$F$7:$GK$318,$GJ$2,FALSE)),"",VLOOKUP($B283,'[1]1718  Exp_Rev Access'!$F$7:$GK$318,$GJ$2,FALSE))</f>
        <v>0</v>
      </c>
      <c r="GK283" s="95">
        <f>IF(ISNA(VLOOKUP($B283,'[1]1718  Exp_Rev Access'!$F$7:$GK$318,$GK$2,FALSE)),"",VLOOKUP($B283,'[1]1718  Exp_Rev Access'!$F$7:$GK$318,$GK$2,FALSE))</f>
        <v>2346.85</v>
      </c>
      <c r="GL283" s="95">
        <f>IF(ISNA(VLOOKUP($B283,'[1]1718  Exp_Rev Access'!$F$7:$GK$318,$GL$2,FALSE)),"",VLOOKUP($B283,'[1]1718  Exp_Rev Access'!$F$7:$GK$318,$GL$2,FALSE))</f>
        <v>1484.86</v>
      </c>
      <c r="GM283" s="95">
        <f>IF(ISNA(VLOOKUP($B283,'[1]1718  Exp_Rev Access'!$F$7:$GK$318,$GM$2,FALSE)),"",VLOOKUP($B283,'[1]1718  Exp_Rev Access'!$F$7:$GK$318,$GM$2,FALSE))</f>
        <v>0</v>
      </c>
      <c r="GN283" s="95">
        <f>IF(ISNA(VLOOKUP($B283,'[1]1718  Exp_Rev Access'!$F$7:$GK$318,$GN$2,FALSE)),"",VLOOKUP($B283,'[1]1718  Exp_Rev Access'!$F$7:$GK$318,$GN$2,FALSE))</f>
        <v>0</v>
      </c>
      <c r="GO283" s="95">
        <f>IF(ISNA(VLOOKUP($B283,'[1]1718  Exp_Rev Access'!$F$7:$GK$318,$GO$2,FALSE)),"",VLOOKUP($B283,'[1]1718  Exp_Rev Access'!$F$7:$GK$318,$GO$2,FALSE))</f>
        <v>0</v>
      </c>
      <c r="GP283" s="95">
        <f>IF(ISNA(VLOOKUP($B283,'[1]1718  Exp_Rev Access'!$F$7:$GK$318,$GP$2,FALSE)),"",VLOOKUP($B283,'[1]1718  Exp_Rev Access'!$F$7:$GK$318,$GP$2,FALSE))</f>
        <v>0</v>
      </c>
      <c r="GQ283" s="95">
        <f>IF(ISNA(VLOOKUP($B283,'[1]1718  Exp_Rev Access'!$F$7:$GK$318,$GQ$2,FALSE)),"",VLOOKUP($B283,'[1]1718  Exp_Rev Access'!$F$7:$GK$318,$GQ$2,FALSE))</f>
        <v>8208.6299999999992</v>
      </c>
      <c r="GR283" s="95">
        <f>IF(ISNA(VLOOKUP($B283,'[1]1718  Exp_Rev Access'!$F$7:$GK$318,$GR$2,FALSE)),"",VLOOKUP($B283,'[1]1718  Exp_Rev Access'!$F$7:$GK$318,$GR$2,FALSE))</f>
        <v>0</v>
      </c>
      <c r="GS283" s="95">
        <f>IF(ISNA(VLOOKUP($B283,'[1]1718  Exp_Rev Access'!$F$7:$GK$318,$GS$2,FALSE)),"",VLOOKUP($B283,'[1]1718  Exp_Rev Access'!$F$7:$GK$318,$GS$2,FALSE))</f>
        <v>0</v>
      </c>
      <c r="GT283" s="95">
        <f>IF(ISNA(VLOOKUP($B283,'[1]1718  Exp_Rev Access'!$F$7:$GK$318,$GT$2,FALSE)),"",VLOOKUP($B283,'[1]1718  Exp_Rev Access'!$F$7:$GK$318,$GT$2,FALSE))</f>
        <v>503458.43</v>
      </c>
      <c r="GU283" s="56">
        <f t="shared" si="762"/>
        <v>515498.77</v>
      </c>
      <c r="GV283" s="92">
        <f t="shared" si="763"/>
        <v>1.1183777487608406E-2</v>
      </c>
      <c r="GW283" s="96">
        <f t="shared" si="764"/>
        <v>134.96852123370164</v>
      </c>
    </row>
    <row r="284" spans="1:222" x14ac:dyDescent="0.3">
      <c r="A284" s="73"/>
      <c r="B284" s="106" t="s">
        <v>596</v>
      </c>
      <c r="C284" s="89" t="s">
        <v>597</v>
      </c>
      <c r="D284" s="75">
        <f>IF(ISNA(VLOOKUP($B284,'[1]1718 enrollment_Rev_Exp by size'!$A$7:H617,3,FALSE)),"",VLOOKUP($B284,'[1]1718 enrollment_Rev_Exp by size'!$A$7:$G$350,3,FALSE))</f>
        <v>254.7</v>
      </c>
      <c r="E284" s="76">
        <f>IF(ISNA(VLOOKUP($B284,'[1]1718 enrollment_Rev_Exp by size'!$A$7:I618,5,FALSE)),"",VLOOKUP($B284,'[1]1718 enrollment_Rev_Exp by size'!$A$7:$G$350,5,FALSE))</f>
        <v>4924102.22</v>
      </c>
      <c r="F284" s="70">
        <f t="shared" si="744"/>
        <v>4924102.2200000007</v>
      </c>
      <c r="G284" s="70">
        <f t="shared" si="745"/>
        <v>0</v>
      </c>
      <c r="H284" s="90">
        <f>IF(ISNA(VLOOKUP($B284,'[1]1718  Exp_Rev Access'!$F$7:$GK$318,3,FALSE)),"",VLOOKUP($B284,'[1]1718  Exp_Rev Access'!$F$7:$GK$318,3,FALSE))</f>
        <v>0</v>
      </c>
      <c r="I284" s="90">
        <f>IF(ISNA(VLOOKUP($B284,'[1]1718  Exp_Rev Access'!$F$7:$GK$318,4,FALSE)),"",VLOOKUP($B284,'[1]1718  Exp_Rev Access'!$F$7:$GK$318,4,FALSE))</f>
        <v>0</v>
      </c>
      <c r="J284" s="90">
        <f>IF(ISNA(VLOOKUP($B284,'[1]1718  Exp_Rev Access'!$F$7:$GK$318,5,FALSE)),"",VLOOKUP($B284,'[1]1718  Exp_Rev Access'!$F$7:$GK$318,5,FALSE))</f>
        <v>0</v>
      </c>
      <c r="K284" s="90">
        <f>IF(ISNA(VLOOKUP($B284,'[1]1718  Exp_Rev Access'!$F$7:$GK$318,6,FALSE)),"-",VLOOKUP($B284,'[1]1718  Exp_Rev Access'!$F$7:$GK$318,6,FALSE))</f>
        <v>0</v>
      </c>
      <c r="L284" s="90">
        <f>IF(ISNA(VLOOKUP($B284,'[1]1718  Exp_Rev Access'!$F$7:$GK$318,7,FALSE)),"",VLOOKUP($B284,'[1]1718  Exp_Rev Access'!$F$7:$GK$318,7,FALSE))</f>
        <v>0</v>
      </c>
      <c r="M284" s="90">
        <f>IF(ISNA(VLOOKUP($B284,'[1]1718  Exp_Rev Access'!$F$7:$GK$318,8,FALSE)),"",VLOOKUP($B284,'[1]1718  Exp_Rev Access'!$F$7:$GK$318,8,FALSE))</f>
        <v>0</v>
      </c>
      <c r="N284" s="56">
        <f t="shared" si="746"/>
        <v>0</v>
      </c>
      <c r="O284" s="91">
        <f t="shared" si="747"/>
        <v>0</v>
      </c>
      <c r="P284" s="56">
        <f t="shared" si="748"/>
        <v>0</v>
      </c>
      <c r="Q284" s="90">
        <f>IF(ISNA(VLOOKUP($B284,'[1]1718  Exp_Rev Access'!$F$7:$GK$318,10,FALSE)),"",VLOOKUP($B284,'[1]1718  Exp_Rev Access'!$F$7:$GK$318,10,FALSE))</f>
        <v>0</v>
      </c>
      <c r="R284" s="90">
        <f>IF(ISNA(VLOOKUP($B284,'[1]1718  Exp_Rev Access'!$F$7:$GK$318,11,FALSE)),"",VLOOKUP($B284,'[1]1718  Exp_Rev Access'!$F$7:$GK$318,11,FALSE))</f>
        <v>0</v>
      </c>
      <c r="S284" s="90">
        <f>IF(ISNA(VLOOKUP($B284,'[1]1718  Exp_Rev Access'!$F$7:$GK$318,12,FALSE)),"",VLOOKUP($B284,'[1]1718  Exp_Rev Access'!$F$7:$GK$318,12,FALSE))</f>
        <v>0</v>
      </c>
      <c r="T284" s="90">
        <f>IF(ISNA(VLOOKUP($B284,'[1]1718  Exp_Rev Access'!$F$7:$GK$318,13,FALSE)),"",VLOOKUP($B284,'[1]1718  Exp_Rev Access'!$F$7:$GK$318,13,FALSE))</f>
        <v>0</v>
      </c>
      <c r="U284" s="90">
        <f>IF(ISNA(VLOOKUP($B284,'[1]1718  Exp_Rev Access'!$F$7:$GK$318,14,FALSE)),"",VLOOKUP($B284,'[1]1718  Exp_Rev Access'!$F$7:$GK$318,14,FALSE))</f>
        <v>0</v>
      </c>
      <c r="V284" s="90">
        <f>IF(ISNA(VLOOKUP($B284,'[1]1718  Exp_Rev Access'!$F$7:$GK$318,15,FALSE)),"",VLOOKUP($B284,'[1]1718  Exp_Rev Access'!$F$7:$GK$318,15,FALSE))</f>
        <v>0</v>
      </c>
      <c r="W284" s="90">
        <f>IF(ISNA(VLOOKUP($B284,'[1]1718  Exp_Rev Access'!$F$7:$GK$318,16,FALSE)),"",VLOOKUP($B284,'[1]1718  Exp_Rev Access'!$F$7:$GK$318,16,FALSE))</f>
        <v>0</v>
      </c>
      <c r="X284" s="90">
        <f>IF(ISNA(VLOOKUP($B284,'[1]1718  Exp_Rev Access'!$F$7:$GK$318,17,FALSE)),"",VLOOKUP($B284,'[1]1718  Exp_Rev Access'!$F$7:$GK$318,17,FALSE))</f>
        <v>0</v>
      </c>
      <c r="Y284" s="90">
        <f>IF(ISNA(VLOOKUP($B284,'[1]1718  Exp_Rev Access'!$F$7:$GK$318,18,FALSE)),"",VLOOKUP($B284,'[1]1718  Exp_Rev Access'!$F$7:$GK$318,18,FALSE))</f>
        <v>2005</v>
      </c>
      <c r="Z284" s="90">
        <f>IF(ISNA(VLOOKUP($B284,'[1]1718  Exp_Rev Access'!$F$7:$GK$318,19,FALSE)),"",VLOOKUP($B284,'[1]1718  Exp_Rev Access'!$F$7:$GK$318,19,FALSE))</f>
        <v>0</v>
      </c>
      <c r="AA284" s="90">
        <f>IF(ISNA(VLOOKUP($B284,'[1]1718  Exp_Rev Access'!$F$7:$GK$318,20,FALSE)),"",VLOOKUP($B284,'[1]1718  Exp_Rev Access'!$F$7:$GK$318,20,FALSE))</f>
        <v>0</v>
      </c>
      <c r="AB284" s="90">
        <f>IF(ISNA(VLOOKUP($B284,'[1]1718  Exp_Rev Access'!$F$7:$GK$318,21,FALSE)),"",VLOOKUP($B284,'[1]1718  Exp_Rev Access'!$F$7:$GK$318,21,FALSE))</f>
        <v>0</v>
      </c>
      <c r="AC284" s="90">
        <f>IF(ISNA(VLOOKUP($B284,'[1]1718  Exp_Rev Access'!$F$7:$GK$318,22,FALSE)),"",VLOOKUP($B284,'[1]1718  Exp_Rev Access'!$F$7:$GK$318,22,FALSE))</f>
        <v>0</v>
      </c>
      <c r="AD284" s="90">
        <f>IF(ISNA(VLOOKUP($B284,'[1]1718  Exp_Rev Access'!$F$7:$GK$318,23,FALSE)),"",VLOOKUP($B284,'[1]1718  Exp_Rev Access'!$F$7:$GK$318,23,FALSE))</f>
        <v>4357.8500000000004</v>
      </c>
      <c r="AE284" s="90">
        <f>IF(ISNA(VLOOKUP($B284,'[1]1718  Exp_Rev Access'!$F$7:$GK$318,24,FALSE)),"",VLOOKUP($B284,'[1]1718  Exp_Rev Access'!$F$7:$GK$318,24,FALSE))</f>
        <v>0</v>
      </c>
      <c r="AF284" s="90">
        <f>IF(ISNA(VLOOKUP($B284,'[1]1718  Exp_Rev Access'!$F$7:$GK$318,25,FALSE)),"",VLOOKUP($B284,'[1]1718  Exp_Rev Access'!$F$7:$GK$318,25,FALSE))</f>
        <v>0</v>
      </c>
      <c r="AG284" s="90">
        <f>IF(ISNA(VLOOKUP($B284,'[1]1718  Exp_Rev Access'!$F$7:$GK$318,26,FALSE)),"",VLOOKUP($B284,'[1]1718  Exp_Rev Access'!$F$7:$GK$318,26,FALSE))</f>
        <v>2443059.88</v>
      </c>
      <c r="AH284" s="90">
        <f>IF(ISNA(VLOOKUP($B284,'[1]1718  Exp_Rev Access'!$F$7:$GK$318,27,FALSE)),"",VLOOKUP($B284,'[1]1718  Exp_Rev Access'!$F$7:$GK$318,27,FALSE))</f>
        <v>0</v>
      </c>
      <c r="AI284" s="90">
        <f>IF(ISNA(VLOOKUP($B284,'[1]1718  Exp_Rev Access'!$F$7:$GK$318,28,FALSE)),"",VLOOKUP($B284,'[1]1718  Exp_Rev Access'!$F$7:$GK$318,28,FALSE))</f>
        <v>0</v>
      </c>
      <c r="AJ284" s="90">
        <f>IF(ISNA(VLOOKUP($B284,'[1]1718  Exp_Rev Access'!$F$7:$GK$318,29,FALSE)),"",VLOOKUP($B284,'[1]1718  Exp_Rev Access'!$F$7:$GK$318,29,FALSE))</f>
        <v>0</v>
      </c>
      <c r="AK284" s="90">
        <f>IF(ISNA(VLOOKUP($B284,'[1]1718  Exp_Rev Access'!$F$7:$GK$318,30,FALSE)),"",VLOOKUP($B284,'[1]1718  Exp_Rev Access'!$F$7:$GK$318,30,FALSE))</f>
        <v>0</v>
      </c>
      <c r="AL284" s="90">
        <f>IF(ISNA(VLOOKUP($B284,'[1]1718  Exp_Rev Access'!$F$7:$GK$318,31,FALSE)),"",VLOOKUP($B284,'[1]1718  Exp_Rev Access'!$F$7:$GK$318,31,FALSE))</f>
        <v>0</v>
      </c>
      <c r="AM284" s="56">
        <f t="shared" si="749"/>
        <v>2449422.73</v>
      </c>
      <c r="AN284" s="92">
        <f t="shared" si="750"/>
        <v>0.49743539442607271</v>
      </c>
      <c r="AO284" s="71">
        <f t="shared" si="751"/>
        <v>9616.8933254809581</v>
      </c>
      <c r="AP284" s="90">
        <f>IF(ISNA(VLOOKUP($B284,'[1]1718  Exp_Rev Access'!$F$7:$GK$318,33,FALSE)),"",VLOOKUP($B284,'[1]1718  Exp_Rev Access'!$F$7:$GK$318,33,FALSE))</f>
        <v>1464614.3</v>
      </c>
      <c r="AQ284" s="90">
        <f>IF(ISNA(VLOOKUP($B284,'[1]1718  Exp_Rev Access'!$F$7:$GK$318,34,FALSE)),"",VLOOKUP($B284,'[1]1718  Exp_Rev Access'!$F$7:$GK$318,34,FALSE))</f>
        <v>54138.36</v>
      </c>
      <c r="AR284" s="90">
        <f>IF(ISNA(VLOOKUP($B284,'[1]1718  Exp_Rev Access'!$F$7:$GK$318,35,FALSE)),"",VLOOKUP($B284,'[1]1718  Exp_Rev Access'!$F$7:$GK$318,35,FALSE))</f>
        <v>0</v>
      </c>
      <c r="AS284" s="90">
        <f>IF(ISNA(VLOOKUP($B284,'[1]1718  Exp_Rev Access'!$F$7:$GK$318,36,FALSE)),"",VLOOKUP($B284,'[1]1718  Exp_Rev Access'!$F$7:$GK$318,36,FALSE))</f>
        <v>0</v>
      </c>
      <c r="AT284" s="90">
        <f>IF(ISNA(VLOOKUP($B284,'[1]1718  Exp_Rev Access'!$F$7:$GK$318,37,FALSE)),"",VLOOKUP($B284,'[1]1718  Exp_Rev Access'!$F$7:$GK$318,37,FALSE))</f>
        <v>0</v>
      </c>
      <c r="AU284" s="56">
        <f t="shared" si="752"/>
        <v>1518752.6600000001</v>
      </c>
      <c r="AV284" s="93">
        <f t="shared" si="753"/>
        <v>0.30843239887087481</v>
      </c>
      <c r="AW284" s="56">
        <f t="shared" si="754"/>
        <v>5962.9079701609744</v>
      </c>
      <c r="AX284" s="90">
        <f>IF(ISNA(VLOOKUP($B284,'[1]1718  Exp_Rev Access'!$F$7:$GK$318,39,FALSE)),"",VLOOKUP($B284,'[1]1718  Exp_Rev Access'!$F$7:$GK$318,39,FALSE))</f>
        <v>0</v>
      </c>
      <c r="AY284" s="90">
        <f>IF(ISNA(VLOOKUP($B284,'[1]1718  Exp_Rev Access'!$F$7:$GK$318,40,FALSE)),"",VLOOKUP($B284,'[1]1718  Exp_Rev Access'!$F$7:$GK$318,40,FALSE))</f>
        <v>230931.8</v>
      </c>
      <c r="AZ284" s="90">
        <f>IF(ISNA(VLOOKUP($B284,'[1]1718  Exp_Rev Access'!$F$7:$GK$318,41,FALSE)),"",VLOOKUP($B284,'[1]1718  Exp_Rev Access'!$F$7:$GK$318,41,FALSE))</f>
        <v>0</v>
      </c>
      <c r="BA284" s="90">
        <f>IF(ISNA(VLOOKUP($B284,'[1]1718  Exp_Rev Access'!$F$7:$GK$318,42,FALSE)),"",VLOOKUP($B284,'[1]1718  Exp_Rev Access'!$F$7:$GK$318,42,FALSE))</f>
        <v>0</v>
      </c>
      <c r="BB284" s="90">
        <f>IF(ISNA(VLOOKUP($B284,'[1]1718  Exp_Rev Access'!$F$7:$GK$318,43,FALSE)),"",VLOOKUP($B284,'[1]1718  Exp_Rev Access'!$F$7:$GK$318,43,FALSE))</f>
        <v>0</v>
      </c>
      <c r="BC284" s="90">
        <f>IF(ISNA(VLOOKUP($B284,'[1]1718  Exp_Rev Access'!$F$7:$GK$318,44,FALSE)),"",VLOOKUP($B284,'[1]1718  Exp_Rev Access'!$F$7:$GK$318,44,FALSE))</f>
        <v>158805.47</v>
      </c>
      <c r="BD284" s="90">
        <f>IF(ISNA(VLOOKUP($B284,'[1]1718  Exp_Rev Access'!$F$7:$GK$318,45,FALSE)),"",VLOOKUP($B284,'[1]1718  Exp_Rev Access'!$F$7:$GK$318,45,FALSE))</f>
        <v>0</v>
      </c>
      <c r="BE284" s="90">
        <f>IF(ISNA(VLOOKUP($B284,'[1]1718  Exp_Rev Access'!$F$7:$GK$318,46,FALSE)),"",VLOOKUP($B284,'[1]1718  Exp_Rev Access'!$F$7:$GK$318,46,FALSE))</f>
        <v>0</v>
      </c>
      <c r="BF284" s="90">
        <f>IF(ISNA(VLOOKUP($B284,'[1]1718  Exp_Rev Access'!$F$7:$GK$318,47,FALSE)),"",VLOOKUP($B284,'[1]1718  Exp_Rev Access'!$F$7:$GK$318,47,FALSE))</f>
        <v>0</v>
      </c>
      <c r="BG284" s="90">
        <f>IF(ISNA(VLOOKUP($B284,'[1]1718  Exp_Rev Access'!$F$7:$GK$318,48,FALSE)),"",VLOOKUP($B284,'[1]1718  Exp_Rev Access'!$F$7:$GK$318,48,FALSE))</f>
        <v>23969.03</v>
      </c>
      <c r="BH284" s="90">
        <f>IF(ISNA(VLOOKUP($B284,'[1]1718  Exp_Rev Access'!$F$7:$GK$318,49,FALSE)),"",VLOOKUP($B284,'[1]1718  Exp_Rev Access'!$F$7:$GK$318,49,FALSE))</f>
        <v>5849.49</v>
      </c>
      <c r="BI284" s="90">
        <f>IF(ISNA(VLOOKUP($B284,'[1]1718  Exp_Rev Access'!$F$7:$GK$318,50,FALSE)),"",VLOOKUP($B284,'[1]1718  Exp_Rev Access'!$F$7:$GK$318,50,FALSE))</f>
        <v>0</v>
      </c>
      <c r="BJ284" s="90">
        <f>IF(ISNA(VLOOKUP($B284,'[1]1718  Exp_Rev Access'!$F$7:$GK$318,51,FALSE)),"",VLOOKUP($B284,'[1]1718  Exp_Rev Access'!$F$7:$GK$318,51,FALSE))</f>
        <v>2023.55</v>
      </c>
      <c r="BK284" s="90">
        <f>IF(ISNA(VLOOKUP($B284,'[1]1718  Exp_Rev Access'!$F$7:$GK$318,52,FALSE)),"",VLOOKUP($B284,'[1]1718  Exp_Rev Access'!$F$7:$GK$318,52,FALSE))</f>
        <v>229902.8</v>
      </c>
      <c r="BL284" s="90">
        <f>IF(ISNA(VLOOKUP($B284,'[1]1718  Exp_Rev Access'!$F$7:$GK$318,53,FALSE)),"",VLOOKUP($B284,'[1]1718  Exp_Rev Access'!$F$7:$GK$318,53,FALSE))</f>
        <v>0</v>
      </c>
      <c r="BM284" s="90">
        <f>IF(ISNA(VLOOKUP($B284,'[1]1718  Exp_Rev Access'!$F$7:$GK$318,54,FALSE)),"",VLOOKUP($B284,'[1]1718  Exp_Rev Access'!$F$7:$GK$318,54,FALSE))</f>
        <v>0</v>
      </c>
      <c r="BN284" s="90">
        <f>IF(ISNA(VLOOKUP($B284,'[1]1718  Exp_Rev Access'!$F$7:$GK$318,55,FALSE)),"",VLOOKUP($B284,'[1]1718  Exp_Rev Access'!$F$7:$GK$318,55,FALSE))</f>
        <v>0</v>
      </c>
      <c r="BO284" s="90">
        <f>IF(ISNA(VLOOKUP($B284,'[1]1718  Exp_Rev Access'!$F$7:$GK$318,56,FALSE)),"",VLOOKUP($B284,'[1]1718  Exp_Rev Access'!$F$7:$GK$318,56,FALSE))</f>
        <v>0</v>
      </c>
      <c r="BP284" s="90">
        <f>IF(ISNA(VLOOKUP($B284,'[1]1718  Exp_Rev Access'!$F$7:$GK$318,57,FALSE)),"",VLOOKUP($B284,'[1]1718  Exp_Rev Access'!$F$7:$GK$318,57,FALSE))</f>
        <v>0</v>
      </c>
      <c r="BQ284" s="90">
        <f>IF(ISNA(VLOOKUP($B284,'[1]1718  Exp_Rev Access'!$F$7:$GK$318,58,FALSE)),"",VLOOKUP($B284,'[1]1718  Exp_Rev Access'!$F$7:$GK$318,58,FALSE))</f>
        <v>0</v>
      </c>
      <c r="BR284" s="90">
        <f>IF(ISNA(VLOOKUP($B284,'[1]1718  Exp_Rev Access'!$F$7:$GK$318,59,FALSE)),"",VLOOKUP($B284,'[1]1718  Exp_Rev Access'!$F$7:$GK$318,59,FALSE))</f>
        <v>0</v>
      </c>
      <c r="BS284" s="90">
        <f>IF(ISNA(VLOOKUP($B284,'[1]1718  Exp_Rev Access'!$F$7:$GK$318,60,FALSE)),"",VLOOKUP($B284,'[1]1718  Exp_Rev Access'!$F$7:$GK$318,60,FALSE))</f>
        <v>0</v>
      </c>
      <c r="BT284" s="90">
        <f>IF(ISNA(VLOOKUP($B284,'[1]1718  Exp_Rev Access'!$F$7:$GK$318,61,FALSE)),"",VLOOKUP($B284,'[1]1718  Exp_Rev Access'!$F$7:$GK$318,61,FALSE))</f>
        <v>0</v>
      </c>
      <c r="BU284" s="90">
        <f>IF(ISNA(VLOOKUP($B284,'[1]1718  Exp_Rev Access'!$F$7:$GK$318,62,FALSE)),"",VLOOKUP($B284,'[1]1718  Exp_Rev Access'!$F$7:$GK$318,62,FALSE))</f>
        <v>0</v>
      </c>
      <c r="BV284" s="56">
        <f t="shared" si="743"/>
        <v>651482.14</v>
      </c>
      <c r="BW284" s="92">
        <f t="shared" si="755"/>
        <v>0.13230475544433357</v>
      </c>
      <c r="BX284" s="71">
        <f t="shared" si="756"/>
        <v>2557.8411464468004</v>
      </c>
      <c r="BY284" s="90">
        <f>IF(ISNA(VLOOKUP($B284,'[1]1718  Exp_Rev Access'!$F$7:$GK$318,64,FALSE)),"",VLOOKUP($B284,'[1]1718  Exp_Rev Access'!$F$7:$GK$318,64,FALSE))</f>
        <v>0</v>
      </c>
      <c r="BZ284" s="90">
        <f>IF(ISNA(VLOOKUP($B284,'[1]1718  Exp_Rev Access'!$F$7:$GK$318,65,FALSE)),"",VLOOKUP($B284,'[1]1718  Exp_Rev Access'!$F$7:$GK$318,65,FALSE))</f>
        <v>0</v>
      </c>
      <c r="CA284" s="90">
        <f>IF(ISNA(VLOOKUP($B284,'[1]1718  Exp_Rev Access'!$F$7:$GK$318,66,FALSE)),"",VLOOKUP($B284,'[1]1718  Exp_Rev Access'!$F$7:$GK$318,66,FALSE))</f>
        <v>0</v>
      </c>
      <c r="CB284" s="90">
        <f>IF(ISNA(VLOOKUP($B284,'[1]1718  Exp_Rev Access'!$F$7:$GK$318,67,FALSE)),"",VLOOKUP($B284,'[1]1718  Exp_Rev Access'!$F$7:$GK$318,67,FALSE))</f>
        <v>0</v>
      </c>
      <c r="CC284" s="90">
        <f>IF(ISNA(VLOOKUP($B284,'[1]1718  Exp_Rev Access'!$F$7:$GK$318,68,FALSE)),"",VLOOKUP($B284,'[1]1718  Exp_Rev Access'!$F$7:$GK$318,68,FALSE))</f>
        <v>0</v>
      </c>
      <c r="CD284" s="90">
        <f>IF(ISNA(VLOOKUP($B284,'[1]1718  Exp_Rev Access'!$F$7:$GK$318,69,FALSE)),"",VLOOKUP($B284,'[1]1718  Exp_Rev Access'!$F$7:$GK$318,69,FALSE))</f>
        <v>0</v>
      </c>
      <c r="CE284" s="56">
        <f t="shared" si="739"/>
        <v>0</v>
      </c>
      <c r="CF284" s="92">
        <f t="shared" si="757"/>
        <v>0</v>
      </c>
      <c r="CG284" s="78">
        <f t="shared" si="758"/>
        <v>0</v>
      </c>
      <c r="CH284" s="90">
        <f>IF(ISNA(VLOOKUP($B284,'[1]1718  Exp_Rev Access'!$F$7:$GK$318,$CH$2,FALSE)),"",VLOOKUP($B284,'[1]1718  Exp_Rev Access'!$F$7:$GK$318,$CH$2,FALSE))</f>
        <v>0</v>
      </c>
      <c r="CI284" s="90">
        <f>IF(ISNA(VLOOKUP($B284,'[1]1718  Exp_Rev Access'!$F$7:$GK$318,$CI$2,FALSE)),"",VLOOKUP($B284,'[1]1718  Exp_Rev Access'!$F$7:$GK$318,$CI$2,FALSE))</f>
        <v>0</v>
      </c>
      <c r="CJ284" s="90">
        <f>IF(ISNA(VLOOKUP($B284,'[1]1718  Exp_Rev Access'!$F$7:$GK$318,$CJ$2,FALSE)),"",VLOOKUP($B284,'[1]1718  Exp_Rev Access'!$F$7:$GK$318,$CJ$2,FALSE))</f>
        <v>0</v>
      </c>
      <c r="CK284" s="90">
        <f>IF(ISNA(VLOOKUP($B284,'[1]1718  Exp_Rev Access'!$F$7:$GK$318,$CK$2,FALSE)),"",VLOOKUP($B284,'[1]1718  Exp_Rev Access'!$F$7:$GK$318,$CK$2,FALSE))</f>
        <v>0</v>
      </c>
      <c r="CL284" s="90">
        <f>IF(ISNA(VLOOKUP($B284,'[1]1718  Exp_Rev Access'!$F$7:$GK$318,$CL$2,FALSE)),"",VLOOKUP($B284,'[1]1718  Exp_Rev Access'!$F$7:$GK$318,$CL$2,FALSE))</f>
        <v>0</v>
      </c>
      <c r="CM284" s="90">
        <f>IF(ISNA(VLOOKUP($B284,'[1]1718  Exp_Rev Access'!$F$7:$GK$318,$CM$2,FALSE)),"",VLOOKUP($B284,'[1]1718  Exp_Rev Access'!$F$7:$GK$318,$CM$2,FALSE))</f>
        <v>0</v>
      </c>
      <c r="CN284" s="90">
        <f>IF(ISNA(VLOOKUP($B284,'[1]1718  Exp_Rev Access'!$F$7:$GK$318,$CN$2,FALSE)),"",VLOOKUP($B284,'[1]1718  Exp_Rev Access'!$F$7:$GK$318,$CN$2,FALSE))</f>
        <v>0</v>
      </c>
      <c r="CO284" s="90">
        <f>IF(ISNA(VLOOKUP($B284,'[1]1718  Exp_Rev Access'!$F$7:$GK$318,$CO$2,FALSE)),"",VLOOKUP($B284,'[1]1718  Exp_Rev Access'!$F$7:$GK$318,$CO$2,FALSE))</f>
        <v>0</v>
      </c>
      <c r="CP284" s="90">
        <f>IF(ISNA(VLOOKUP($B284,'[1]1718  Exp_Rev Access'!$F$7:$GK$318,$CP$2,FALSE)),"",VLOOKUP($B284,'[1]1718  Exp_Rev Access'!$F$7:$GK$318,$CP$2,FALSE))</f>
        <v>0</v>
      </c>
      <c r="CQ284" s="90">
        <f>IF(ISNA(VLOOKUP($B284,'[1]1718  Exp_Rev Access'!$F$7:$GK$318,$CQ$2,FALSE)),"",VLOOKUP($B284,'[1]1718  Exp_Rev Access'!$F$7:$GK$318,$CQ$2,FALSE))</f>
        <v>66740.87</v>
      </c>
      <c r="CR284" s="90">
        <f>IF(ISNA(VLOOKUP($B284,'[1]1718  Exp_Rev Access'!$F$7:$GK$318,$CR$2,FALSE)),"",VLOOKUP($B284,'[1]1718  Exp_Rev Access'!$F$7:$GK$318,$CR$2,FALSE))</f>
        <v>0</v>
      </c>
      <c r="CS284" s="90">
        <f>IF(ISNA(VLOOKUP($B284,'[1]1718  Exp_Rev Access'!$F$7:$GK$318,$CS$2,FALSE)),"",VLOOKUP($B284,'[1]1718  Exp_Rev Access'!$F$7:$GK$318,$CS$2,FALSE))</f>
        <v>0</v>
      </c>
      <c r="CT284" s="90">
        <f>IF(ISNA(VLOOKUP($B284,'[1]1718  Exp_Rev Access'!$F$7:$GK$318,$CT$2,FALSE)),"",VLOOKUP($B284,'[1]1718  Exp_Rev Access'!$F$7:$GK$318,$CT$2,FALSE))</f>
        <v>0</v>
      </c>
      <c r="CU284" s="90">
        <f>IF(ISNA(VLOOKUP($B284,'[1]1718  Exp_Rev Access'!$F$7:$GK$318,$CU$2,FALSE)),"",VLOOKUP($B284,'[1]1718  Exp_Rev Access'!$F$7:$GK$318,$CU$2,FALSE))</f>
        <v>123236</v>
      </c>
      <c r="CV284" s="90">
        <f>IF(ISNA(VLOOKUP($B284,'[1]1718  Exp_Rev Access'!$F$7:$GK$318,$CV$2,FALSE)),"",VLOOKUP($B284,'[1]1718  Exp_Rev Access'!$F$7:$GK$318,$CV$2,FALSE))</f>
        <v>26683</v>
      </c>
      <c r="CW284" s="90">
        <f>IF(ISNA(VLOOKUP($B284,'[1]1718  Exp_Rev Access'!$F$7:$GK$318,$CW$2,FALSE)),"",VLOOKUP($B284,'[1]1718  Exp_Rev Access'!$F$7:$GK$318,$CW$2,FALSE))</f>
        <v>0</v>
      </c>
      <c r="CX284" s="90">
        <f>IF(ISNA(VLOOKUP($B284,'[1]1718  Exp_Rev Access'!$F$7:$GK$318,$CX$2,FALSE)),"",VLOOKUP($B284,'[1]1718  Exp_Rev Access'!$F$7:$GK$318,$CX$2,FALSE))</f>
        <v>0</v>
      </c>
      <c r="CY284" s="90">
        <f>IF(ISNA(VLOOKUP($B284,'[1]1718  Exp_Rev Access'!$F$7:$GK$318,$CY$2,FALSE)),"",VLOOKUP($B284,'[1]1718  Exp_Rev Access'!$F$7:$GK$318,$CY$2,FALSE))</f>
        <v>0</v>
      </c>
      <c r="CZ284" s="90">
        <f>IF(ISNA(VLOOKUP($B284,'[1]1718  Exp_Rev Access'!$F$7:$GK$318,$CZ$2,FALSE)),"",VLOOKUP($B284,'[1]1718  Exp_Rev Access'!$F$7:$GK$318,$CZ$2,FALSE))</f>
        <v>0</v>
      </c>
      <c r="DA284" s="90">
        <f>IF(ISNA(VLOOKUP($B284,'[1]1718  Exp_Rev Access'!$F$7:$GK$318,$DA$2,FALSE)),"",VLOOKUP($B284,'[1]1718  Exp_Rev Access'!$F$7:$GK$318,$DA$2,FALSE))</f>
        <v>0</v>
      </c>
      <c r="DB284" s="90">
        <f>IF(ISNA(VLOOKUP($B284,'[1]1718  Exp_Rev Access'!$F$7:$GK$318,$DB$2,FALSE)),"",VLOOKUP($B284,'[1]1718  Exp_Rev Access'!$F$7:$GK$318,$DB$2,FALSE))</f>
        <v>0</v>
      </c>
      <c r="DC284" s="90">
        <f>IF(ISNA(VLOOKUP($B284,'[1]1718  Exp_Rev Access'!$F$7:$GK$318,$DC$2,FALSE)),"",VLOOKUP($B284,'[1]1718  Exp_Rev Access'!$F$7:$GK$318,$DC$2,FALSE))</f>
        <v>0</v>
      </c>
      <c r="DD284" s="90">
        <f>IF(ISNA(VLOOKUP($B284,'[1]1718  Exp_Rev Access'!$F$7:$GK$318,$DD$2,FALSE)),"",VLOOKUP($B284,'[1]1718  Exp_Rev Access'!$F$7:$GK$318,$DD$2,FALSE))</f>
        <v>0</v>
      </c>
      <c r="DE284" s="90">
        <f>IF(ISNA(VLOOKUP($B284,'[1]1718  Exp_Rev Access'!$F$7:$GK$318,$DE$2,FALSE)),"",VLOOKUP($B284,'[1]1718  Exp_Rev Access'!$F$7:$GK$318,$DE$2,FALSE))</f>
        <v>0</v>
      </c>
      <c r="DF284" s="90">
        <f>IF(ISNA(VLOOKUP($B284,'[1]1718  Exp_Rev Access'!$F$7:$GK$318,$DF$2,FALSE)),"",VLOOKUP($B284,'[1]1718  Exp_Rev Access'!$F$7:$GK$318,$DF$2,FALSE))</f>
        <v>0</v>
      </c>
      <c r="DG284" s="90">
        <f>IF(ISNA(VLOOKUP($B284,'[1]1718  Exp_Rev Access'!$F$7:$GK$318,$DG$2,FALSE)),"",VLOOKUP($B284,'[1]1718  Exp_Rev Access'!$F$7:$GK$318,$DG$2,FALSE))</f>
        <v>0</v>
      </c>
      <c r="DH284" s="90">
        <f>IF(ISNA(VLOOKUP($B284,'[1]1718  Exp_Rev Access'!$F$7:$GK$318,$DH$2,FALSE)),"",VLOOKUP($B284,'[1]1718  Exp_Rev Access'!$F$7:$GK$318,$DH$2,FALSE))</f>
        <v>0</v>
      </c>
      <c r="DI284" s="90">
        <f>IF(ISNA(VLOOKUP($B284,'[1]1718  Exp_Rev Access'!$F$7:$GK$318,$DI$2,FALSE)),"",VLOOKUP($B284,'[1]1718  Exp_Rev Access'!$F$7:$GK$318,$DI$2,FALSE))</f>
        <v>71872.509999999995</v>
      </c>
      <c r="DJ284" s="90">
        <f>IF(ISNA(VLOOKUP($B284,'[1]1718  Exp_Rev Access'!$F$7:$GK$318,$DJ$2,FALSE)),"",VLOOKUP($B284,'[1]1718  Exp_Rev Access'!$F$7:$GK$318,$DJ$2,FALSE))</f>
        <v>0</v>
      </c>
      <c r="DK284" s="90">
        <f>IF(ISNA(VLOOKUP($B284,'[1]1718  Exp_Rev Access'!$F$7:$GK$318,$DK$2,FALSE)),"",VLOOKUP($B284,'[1]1718  Exp_Rev Access'!$F$7:$GK$318,$DK$2,FALSE))</f>
        <v>15912.31</v>
      </c>
      <c r="DL284" s="90">
        <f>IF(ISNA(VLOOKUP($B284,'[1]1718  Exp_Rev Access'!$F$7:$GK$318,$DL$2,FALSE)),"",VLOOKUP($B284,'[1]1718  Exp_Rev Access'!$F$7:$GK$318,$DL$2,FALSE))</f>
        <v>0</v>
      </c>
      <c r="DM284" s="90">
        <f>IF(ISNA(VLOOKUP($B284,'[1]1718  Exp_Rev Access'!$F$7:$GK$318,$DM$2,FALSE)),"",VLOOKUP($B284,'[1]1718  Exp_Rev Access'!$F$7:$GK$318,$DM$2,FALSE))</f>
        <v>0</v>
      </c>
      <c r="DN284" s="90">
        <f>IF(ISNA(VLOOKUP($B284,'[1]1718  Exp_Rev Access'!$F$7:$GK$318,$DN$2,FALSE)),"",VLOOKUP($B284,'[1]1718  Exp_Rev Access'!$F$7:$GK$318,$DN$2,FALSE))</f>
        <v>0</v>
      </c>
      <c r="DO284" s="90">
        <f>IF(ISNA(VLOOKUP($B284,'[1]1718  Exp_Rev Access'!$F$7:$GK$318,$DO$2,FALSE)),"",VLOOKUP($B284,'[1]1718  Exp_Rev Access'!$F$7:$GK$318,$DO$2,FALSE))</f>
        <v>0</v>
      </c>
      <c r="DP284" s="90">
        <f>IF(ISNA(VLOOKUP($B284,'[1]1718  Exp_Rev Access'!$F$7:$GK$318,$DP$2,FALSE)),"",VLOOKUP($B284,'[1]1718  Exp_Rev Access'!$F$7:$GK$318,$DP$2,FALSE))</f>
        <v>0</v>
      </c>
      <c r="DQ284" s="90">
        <f>IF(ISNA(VLOOKUP($B284,'[1]1718  Exp_Rev Access'!$F$7:$GK$318,$DQ$2,FALSE)),"",VLOOKUP($B284,'[1]1718  Exp_Rev Access'!$F$7:$GK$318,$DQ$2,FALSE))</f>
        <v>0</v>
      </c>
      <c r="DR284" s="90">
        <f>IF(ISNA(VLOOKUP($B284,'[1]1718  Exp_Rev Access'!$F$7:$GK$318,$DR$2,FALSE)),"",VLOOKUP($B284,'[1]1718  Exp_Rev Access'!$F$7:$GK$318,$DR$2,FALSE))</f>
        <v>0</v>
      </c>
      <c r="DS284" s="90">
        <f>IF(ISNA(VLOOKUP($B284,'[1]1718  Exp_Rev Access'!$F$7:$GK$318,$DS$2,FALSE)),"",VLOOKUP($B284,'[1]1718  Exp_Rev Access'!$F$7:$GK$318,$DS$2,FALSE))</f>
        <v>0</v>
      </c>
      <c r="DT284" s="90">
        <f>IF(ISNA(VLOOKUP($B284,'[1]1718  Exp_Rev Access'!$F$7:$GK$318,$DT$2,FALSE)),"",VLOOKUP($B284,'[1]1718  Exp_Rev Access'!$F$7:$GK$318,$DT$2,FALSE))</f>
        <v>0</v>
      </c>
      <c r="DU284" s="90">
        <f>IF(ISNA(VLOOKUP($B284,'[1]1718  Exp_Rev Access'!$F$7:$GK$318,$DU$2,FALSE)),"",VLOOKUP($B284,'[1]1718  Exp_Rev Access'!$F$7:$GK$318,$DU$2,FALSE))</f>
        <v>0</v>
      </c>
      <c r="DV284" s="90">
        <f>IF(ISNA(VLOOKUP($B284,'[1]1718  Exp_Rev Access'!$F$7:$GK$318,$DV$2,FALSE)),"",VLOOKUP($B284,'[1]1718  Exp_Rev Access'!$F$7:$GK$318,$DV$2,FALSE))</f>
        <v>0</v>
      </c>
      <c r="DW284" s="90">
        <f>IF(ISNA(VLOOKUP($B284,'[1]1718  Exp_Rev Access'!$F$7:$GK$318,$DW$2,FALSE)),"",VLOOKUP($B284,'[1]1718  Exp_Rev Access'!$F$7:$GK$318,$DW$2,FALSE))</f>
        <v>0</v>
      </c>
      <c r="DX284" s="90">
        <f>IF(ISNA(VLOOKUP($B284,'[1]1718  Exp_Rev Access'!$F$7:$GK$318,$DX$2,FALSE)),"",VLOOKUP($B284,'[1]1718  Exp_Rev Access'!$F$7:$GK$318,$DX$2,FALSE))</f>
        <v>0</v>
      </c>
      <c r="DY284" s="90">
        <f>IF(ISNA(VLOOKUP($B284,'[1]1718  Exp_Rev Access'!$F$7:$GK$318,$DY$2,FALSE)),"",VLOOKUP($B284,'[1]1718  Exp_Rev Access'!$F$7:$GK$318,$DY$2,FALSE))</f>
        <v>0</v>
      </c>
      <c r="DZ284" s="90">
        <f>IF(ISNA(VLOOKUP($B284,'[1]1718  Exp_Rev Access'!$F$7:$GK$318,$DZ$2,FALSE)),"",VLOOKUP($B284,'[1]1718  Exp_Rev Access'!$F$7:$GK$318,$DZ$2,FALSE))</f>
        <v>0</v>
      </c>
      <c r="EA284" s="90">
        <f>IF(ISNA(VLOOKUP($B284,'[1]1718  Exp_Rev Access'!$F$7:$GK$318,$EA$2,FALSE)),"",VLOOKUP($B284,'[1]1718  Exp_Rev Access'!$F$7:$GK$318,$EA$2,FALSE))</f>
        <v>0</v>
      </c>
      <c r="EB284" s="90">
        <f>IF(ISNA(VLOOKUP($B284,'[1]1718  Exp_Rev Access'!$F$7:$GK$318,$EB$2,FALSE)),"",VLOOKUP($B284,'[1]1718  Exp_Rev Access'!$F$7:$GK$318,$EB$2,FALSE))</f>
        <v>0</v>
      </c>
      <c r="EC284" s="90">
        <f>IF(ISNA(VLOOKUP($B284,'[1]1718  Exp_Rev Access'!$F$7:$GK$318,$EC$2,FALSE)),"",VLOOKUP($B284,'[1]1718  Exp_Rev Access'!$F$7:$GK$318,$EC$2,FALSE))</f>
        <v>0</v>
      </c>
      <c r="ED284" s="90">
        <f>IF(ISNA(VLOOKUP($B284,'[1]1718  Exp_Rev Access'!$F$7:$GK$318,$ED$2,FALSE)),"",VLOOKUP($B284,'[1]1718  Exp_Rev Access'!$F$7:$GK$318,$ED$2,FALSE))</f>
        <v>0</v>
      </c>
      <c r="EE284" s="90">
        <f>IF(ISNA(VLOOKUP($B284,'[1]1718  Exp_Rev Access'!$F$7:$GK$318,$EE$2,FALSE)),"",VLOOKUP($B284,'[1]1718  Exp_Rev Access'!$F$7:$GK$318,$EE$2,FALSE))</f>
        <v>0</v>
      </c>
      <c r="EF284" s="90">
        <f>IF(ISNA(VLOOKUP($B284,'[1]1718  Exp_Rev Access'!$F$7:$GK$318,$EF$2,FALSE)),"",VLOOKUP($B284,'[1]1718  Exp_Rev Access'!$F$7:$GK$318,$EF$2,FALSE))</f>
        <v>0</v>
      </c>
      <c r="EG284" s="90">
        <f>IF(ISNA(VLOOKUP($B284,'[1]1718  Exp_Rev Access'!$F$7:$GK$318,$EG$2,FALSE)),"",VLOOKUP($B284,'[1]1718  Exp_Rev Access'!$F$7:$GK$318,$EG$2,FALSE))</f>
        <v>0</v>
      </c>
      <c r="EH284" s="90">
        <f>IF(ISNA(VLOOKUP($B284,'[1]1718  Exp_Rev Access'!$F$7:$GK$318,$EH$2,FALSE)),"",VLOOKUP($B284,'[1]1718  Exp_Rev Access'!$F$7:$GK$318,$EH$2,FALSE))</f>
        <v>0</v>
      </c>
      <c r="EI284" s="90">
        <f>IF(ISNA(VLOOKUP($B284,'[1]1718  Exp_Rev Access'!$F$7:$GK$318,$EI$2,FALSE)),"",VLOOKUP($B284,'[1]1718  Exp_Rev Access'!$F$7:$GK$318,$EI$2,FALSE))</f>
        <v>0</v>
      </c>
      <c r="EJ284" s="90">
        <f>IF(ISNA(VLOOKUP($B284,'[1]1718  Exp_Rev Access'!$F$7:$GK$318,$EJ$2,FALSE)),"",VLOOKUP($B284,'[1]1718  Exp_Rev Access'!$F$7:$GK$318,$EJ$2,FALSE))</f>
        <v>0</v>
      </c>
      <c r="EK284" s="90">
        <f>IF(ISNA(VLOOKUP($B284,'[1]1718  Exp_Rev Access'!$F$7:$GK$318,$EK$2,FALSE)),"",VLOOKUP($B284,'[1]1718  Exp_Rev Access'!$F$7:$GK$318,$EK$2,FALSE))</f>
        <v>0</v>
      </c>
      <c r="EL284" s="90">
        <f>IF(ISNA(VLOOKUP($B284,'[1]1718  Exp_Rev Access'!$F$7:$GK$318,$EL$2,FALSE)),"",VLOOKUP($B284,'[1]1718  Exp_Rev Access'!$F$7:$GK$318,$EL$2,FALSE))</f>
        <v>0</v>
      </c>
      <c r="EM284" s="90">
        <f>IF(ISNA(VLOOKUP($B284,'[1]1718  Exp_Rev Access'!$F$7:$GK$318,$EM$2,FALSE)),"",VLOOKUP($B284,'[1]1718  Exp_Rev Access'!$F$7:$GK$318,$EM$2,FALSE))</f>
        <v>0</v>
      </c>
      <c r="EN284" s="90">
        <f>IF(ISNA(VLOOKUP($B284,'[1]1718  Exp_Rev Access'!$F$7:$GK$318,$EN$2,FALSE)),"",VLOOKUP($B284,'[1]1718  Exp_Rev Access'!$F$7:$GK$318,$EN$2,FALSE))</f>
        <v>0</v>
      </c>
      <c r="EO284" s="90">
        <f>IF(ISNA(VLOOKUP($B284,'[1]1718  Exp_Rev Access'!$F$7:$GK$318,$EO$2,FALSE)),"",VLOOKUP($B284,'[1]1718  Exp_Rev Access'!$F$7:$GK$318,$EO$2,FALSE))</f>
        <v>0</v>
      </c>
      <c r="EP284" s="90">
        <f>IF(ISNA(VLOOKUP($B284,'[1]1718  Exp_Rev Access'!$F$7:$GK$318,$EP$2,FALSE)),"",VLOOKUP($B284,'[1]1718  Exp_Rev Access'!$F$7:$GK$318,$EP$2,FALSE))</f>
        <v>0</v>
      </c>
      <c r="EQ284" s="90">
        <f>IF(ISNA(VLOOKUP($B284,'[1]1718  Exp_Rev Access'!$F$7:$GK$318,$EQ$2,FALSE)),"",VLOOKUP($B284,'[1]1718  Exp_Rev Access'!$F$7:$GK$318,$EQ$2,FALSE))</f>
        <v>0</v>
      </c>
      <c r="ER284" s="90">
        <f>IF(ISNA(VLOOKUP($B284,'[1]1718  Exp_Rev Access'!$F$7:$GK$318,$ER$2,FALSE)),"",VLOOKUP($B284,'[1]1718  Exp_Rev Access'!$F$7:$GK$318,$ER$2,FALSE))</f>
        <v>0</v>
      </c>
      <c r="ES284" s="90">
        <f>IF(ISNA(VLOOKUP($B284,'[1]1718  Exp_Rev Access'!$F$7:$GK$318,$ES$2,FALSE)),"",VLOOKUP($B284,'[1]1718  Exp_Rev Access'!$F$7:$GK$318,$ES$2,FALSE))</f>
        <v>0</v>
      </c>
      <c r="ET284" s="90">
        <f>IF(ISNA(VLOOKUP($B284,'[1]1718  Exp_Rev Access'!$F$7:$GK$318,$ET$2,FALSE)),"",VLOOKUP($B284,'[1]1718  Exp_Rev Access'!$F$7:$GK$318,$ET$2,FALSE))</f>
        <v>0</v>
      </c>
      <c r="EU284" s="90">
        <f>IF(ISNA(VLOOKUP($B284,'[1]1718  Exp_Rev Access'!$F$7:$GK$318,$EU$2,FALSE)),"",VLOOKUP($B284,'[1]1718  Exp_Rev Access'!$F$7:$GK$318,$EU$2,FALSE))</f>
        <v>0</v>
      </c>
      <c r="EV284" s="90">
        <f>IF(ISNA(VLOOKUP($B284,'[1]1718  Exp_Rev Access'!$F$7:$GK$318,$EV$2,FALSE)),"",VLOOKUP($B284,'[1]1718  Exp_Rev Access'!$F$7:$GK$318,$EV$2,FALSE))</f>
        <v>0</v>
      </c>
      <c r="EW284" s="90">
        <f>IF(ISNA(VLOOKUP($B284,'[1]1718  Exp_Rev Access'!$F$7:$GK$318,$EW$2,FALSE)),"",VLOOKUP($B284,'[1]1718  Exp_Rev Access'!$F$7:$GK$318,$EW$2,FALSE))</f>
        <v>0</v>
      </c>
      <c r="EX284" s="90">
        <f>IF(ISNA(VLOOKUP($B284,'[1]1718  Exp_Rev Access'!$F$7:$GK$318,$EX$2,FALSE)),"",VLOOKUP($B284,'[1]1718  Exp_Rev Access'!$F$7:$GK$318,$EX$2,FALSE))</f>
        <v>0</v>
      </c>
      <c r="EY284" s="90">
        <f>IF(ISNA(VLOOKUP($B284,'[1]1718  Exp_Rev Access'!$F$7:$GK$318,$EY$2,FALSE)),"",VLOOKUP($B284,'[1]1718  Exp_Rev Access'!$F$7:$GK$318,$EY$2,FALSE))</f>
        <v>0</v>
      </c>
      <c r="EZ284" s="90">
        <f>IF(ISNA(VLOOKUP($B284,'[1]1718  Exp_Rev Access'!$F$7:$GK$318,$EZ$2,FALSE)),"",VLOOKUP($B284,'[1]1718  Exp_Rev Access'!$F$7:$GK$318,$EZ$2,FALSE))</f>
        <v>0</v>
      </c>
      <c r="FA284" s="90">
        <f>IF(ISNA(VLOOKUP($B284,'[1]1718  Exp_Rev Access'!$F$7:$GK$318,$FA$2,FALSE)),"",VLOOKUP($B284,'[1]1718  Exp_Rev Access'!$F$7:$GK$318,$FA$2,FALSE))</f>
        <v>0</v>
      </c>
      <c r="FB284" s="90">
        <f>IF(ISNA(VLOOKUP($B284,'[1]1718  Exp_Rev Access'!$F$7:$GK$318,$FB$2,FALSE)),"",VLOOKUP($B284,'[1]1718  Exp_Rev Access'!$F$7:$GK$318,$FB$2,FALSE))</f>
        <v>0</v>
      </c>
      <c r="FC284" s="90">
        <f>IF(ISNA(VLOOKUP($B284,'[1]1718  Exp_Rev Access'!$F$7:$GK$318,$FC$2,FALSE)),"",VLOOKUP($B284,'[1]1718  Exp_Rev Access'!$F$7:$GK$318,$FC$2,FALSE))</f>
        <v>0</v>
      </c>
      <c r="FD284" s="90">
        <f>IF(ISNA(VLOOKUP($B284,'[1]1718  Exp_Rev Access'!$F$7:$GK$318,$FD$2,FALSE)),"",VLOOKUP($B284,'[1]1718  Exp_Rev Access'!$F$7:$GK$318,$FD$2,FALSE))</f>
        <v>0</v>
      </c>
      <c r="FE284" s="90">
        <f>IF(ISNA(VLOOKUP($B284,'[1]1718  Exp_Rev Access'!$F$7:$GK$318,$FE$2,FALSE)),"",VLOOKUP($B284,'[1]1718  Exp_Rev Access'!$F$7:$GK$318,$FE$2,FALSE))</f>
        <v>0</v>
      </c>
      <c r="FF284" s="90">
        <f>IF(ISNA(VLOOKUP($B284,'[1]1718  Exp_Rev Access'!$F$7:$GK$318,$FF$2,FALSE)),"",VLOOKUP($B284,'[1]1718  Exp_Rev Access'!$F$7:$GK$318,$FF$2,FALSE))</f>
        <v>0</v>
      </c>
      <c r="FG284" s="90">
        <f>IF(ISNA(VLOOKUP($B284,'[1]1718  Exp_Rev Access'!$F$7:$GK$318,$FG$2,FALSE)),"",VLOOKUP($B284,'[1]1718  Exp_Rev Access'!$F$7:$GK$318,$FG$2,FALSE))</f>
        <v>0</v>
      </c>
      <c r="FH284" s="90">
        <f>IF(ISNA(VLOOKUP($B284,'[1]1718  Exp_Rev Access'!$F$7:$GK$318,$FH$2,FALSE)),"",VLOOKUP($B284,'[1]1718  Exp_Rev Access'!$F$7:$GK$318,$FH$2,FALSE))</f>
        <v>0</v>
      </c>
      <c r="FI284" s="90">
        <f>IF(ISNA(VLOOKUP($B284,'[1]1718  Exp_Rev Access'!$F$7:$GK$318,$FI$2,FALSE)),"",VLOOKUP($B284,'[1]1718  Exp_Rev Access'!$F$7:$GK$318,$FI$2,FALSE))</f>
        <v>0</v>
      </c>
      <c r="FJ284" s="90">
        <f>IF(ISNA(VLOOKUP($B284,'[1]1718  Exp_Rev Access'!$F$7:$GK$318,$FJ$2,FALSE)),"",VLOOKUP($B284,'[1]1718  Exp_Rev Access'!$F$7:$GK$318,$FJ$2,FALSE))</f>
        <v>0</v>
      </c>
      <c r="FK284" s="90">
        <f>IF(ISNA(VLOOKUP($B284,'[1]1718  Exp_Rev Access'!$F$7:$GK$318,$FK$2,FALSE)),"",VLOOKUP($B284,'[1]1718  Exp_Rev Access'!$F$7:$GK$318,$FK$2,FALSE))</f>
        <v>0</v>
      </c>
      <c r="FL284" s="90">
        <f>IF(ISNA(VLOOKUP($B284,'[1]1718  Exp_Rev Access'!$F$7:$GK$318,$FL$2,FALSE)),"",VLOOKUP($B284,'[1]1718  Exp_Rev Access'!$F$7:$GK$318,$FL$2,FALSE))</f>
        <v>0</v>
      </c>
      <c r="FM284" s="90">
        <f>IF(ISNA(VLOOKUP($B284,'[1]1718  Exp_Rev Access'!$F$7:$GK$318,$FM$2,FALSE)),"",VLOOKUP($B284,'[1]1718  Exp_Rev Access'!$F$7:$GK$318,$FM$2,FALSE))</f>
        <v>0</v>
      </c>
      <c r="FN284" s="90">
        <f>IF(ISNA(VLOOKUP($B284,'[1]1718  Exp_Rev Access'!$F$7:$GK$318,$FN$2,FALSE)),"",VLOOKUP($B284,'[1]1718  Exp_Rev Access'!$F$7:$GK$318,$FN$2,FALSE))</f>
        <v>0</v>
      </c>
      <c r="FO284" s="90">
        <f>IF(ISNA(VLOOKUP($B284,'[1]1718  Exp_Rev Access'!$F$7:$GK$318,$FO$2,FALSE)),"",VLOOKUP($B284,'[1]1718  Exp_Rev Access'!$F$7:$GK$318,$FO$2,FALSE))</f>
        <v>0</v>
      </c>
      <c r="FP284" s="90">
        <f>IF(ISNA(VLOOKUP($B284,'[1]1718  Exp_Rev Access'!$F$7:$GK$318,$FP$2,FALSE)),"",VLOOKUP($B284,'[1]1718  Exp_Rev Access'!$F$7:$GK$318,$FP$2,FALSE))</f>
        <v>0</v>
      </c>
      <c r="FQ284" s="90">
        <f>IF(ISNA(VLOOKUP($B284,'[1]1718  Exp_Rev Access'!$F$7:$GK$318,$FQ$2,FALSE)),"",VLOOKUP($B284,'[1]1718  Exp_Rev Access'!$F$7:$GK$318,$FQ$2,FALSE))</f>
        <v>0</v>
      </c>
      <c r="FR284" s="90">
        <f>IF(ISNA(VLOOKUP($B284,'[1]1718  Exp_Rev Access'!$F$7:$GK$318,$FR$2,FALSE)),"",VLOOKUP($B284,'[1]1718  Exp_Rev Access'!$F$7:$GK$318,$FR$2,FALSE))</f>
        <v>0</v>
      </c>
      <c r="FS284" s="56">
        <f t="shared" si="759"/>
        <v>304444.69</v>
      </c>
      <c r="FT284" s="92">
        <f t="shared" si="760"/>
        <v>6.1827451258718996E-2</v>
      </c>
      <c r="FU284" s="94">
        <f t="shared" si="761"/>
        <v>1195.3069886140559</v>
      </c>
      <c r="FV284" s="95">
        <f>IF(ISNA(VLOOKUP($B284,'[1]1718  Exp_Rev Access'!$F$7:$GK$318,$FV$2,FALSE)),"",VLOOKUP($B284,'[1]1718  Exp_Rev Access'!$F$7:$GK$318,$FV$2,FALSE))</f>
        <v>0</v>
      </c>
      <c r="FW284" s="95">
        <f>IF(ISNA(VLOOKUP($B284,'[1]1718  Exp_Rev Access'!$F$7:$GK$318,$FW$2,FALSE)),"",VLOOKUP($B284,'[1]1718  Exp_Rev Access'!$F$7:$GK$318,$FW$2,FALSE))</f>
        <v>0</v>
      </c>
      <c r="FX284" s="95">
        <f>IF(ISNA(VLOOKUP($B284,'[1]1718  Exp_Rev Access'!$F$7:$GK$318,$FX$2,FALSE)),"",VLOOKUP($B284,'[1]1718  Exp_Rev Access'!$F$7:$GK$318,$FX$2,FALSE))</f>
        <v>0</v>
      </c>
      <c r="FY284" s="95">
        <f>IF(ISNA(VLOOKUP($B284,'[1]1718  Exp_Rev Access'!$F$7:$GK$318,$FY$2,FALSE)),"",VLOOKUP($B284,'[1]1718  Exp_Rev Access'!$F$7:$GK$318,$FY$2,FALSE))</f>
        <v>0</v>
      </c>
      <c r="FZ284" s="95">
        <f>IF(ISNA(VLOOKUP($B284,'[1]1718  Exp_Rev Access'!$F$7:$GK$318,$FZ$2,FALSE)),"",VLOOKUP($B284,'[1]1718  Exp_Rev Access'!$F$7:$GK$318,$FZ$2,FALSE))</f>
        <v>0</v>
      </c>
      <c r="GA284" s="95">
        <f>IF(ISNA(VLOOKUP($B284,'[1]1718  Exp_Rev Access'!$F$7:$GK$318,$GA$2,FALSE)),"",VLOOKUP($B284,'[1]1718  Exp_Rev Access'!$F$7:$GK$318,$GA$2,FALSE))</f>
        <v>0</v>
      </c>
      <c r="GB284" s="95">
        <f>IF(ISNA(VLOOKUP($B284,'[1]1718  Exp_Rev Access'!$F$7:$GK$318,$GB$2,FALSE)),"",VLOOKUP($B284,'[1]1718  Exp_Rev Access'!$F$7:$GK$318,$GB$2,FALSE))</f>
        <v>0</v>
      </c>
      <c r="GC284" s="95">
        <f>IF(ISNA(VLOOKUP($B284,'[1]1718  Exp_Rev Access'!$F$7:$GK$318,$GC$2,FALSE)),"",VLOOKUP($B284,'[1]1718  Exp_Rev Access'!$F$7:$GK$318,$GC$2,FALSE))</f>
        <v>0</v>
      </c>
      <c r="GD284" s="95">
        <f>IF(ISNA(VLOOKUP($B284,'[1]1718  Exp_Rev Access'!$F$7:$GK$318,$GD$2,FALSE)),"",VLOOKUP($B284,'[1]1718  Exp_Rev Access'!$F$7:$GK$318,$GD$2,FALSE))</f>
        <v>0</v>
      </c>
      <c r="GE284" s="95">
        <f>IF(ISNA(VLOOKUP($B284,'[1]1718  Exp_Rev Access'!$F$7:$GK$318,$GE$2,FALSE)),"",VLOOKUP($B284,'[1]1718  Exp_Rev Access'!$F$7:$GK$318,$GE$2,FALSE))</f>
        <v>0</v>
      </c>
      <c r="GF284" s="95">
        <f>IF(ISNA(VLOOKUP($B284,'[1]1718  Exp_Rev Access'!$F$7:$GK$318,$GF$2,FALSE)),"",VLOOKUP($B284,'[1]1718  Exp_Rev Access'!$F$7:$GK$318,$GF$2,FALSE))</f>
        <v>0</v>
      </c>
      <c r="GG284" s="95">
        <f>IF(ISNA(VLOOKUP($B284,'[1]1718  Exp_Rev Access'!$F$7:$GK$318,$GG$2,FALSE)),"",VLOOKUP($B284,'[1]1718  Exp_Rev Access'!$F$7:$GK$318,$GG$2,FALSE))</f>
        <v>0</v>
      </c>
      <c r="GH284" s="95">
        <f>IF(ISNA(VLOOKUP($B284,'[1]1718  Exp_Rev Access'!$F$7:$GK$318,$GH$2,FALSE)),"",VLOOKUP($B284,'[1]1718  Exp_Rev Access'!$F$7:$GK$318,$GH$2,FALSE))</f>
        <v>0</v>
      </c>
      <c r="GI284" s="95">
        <f>IF(ISNA(VLOOKUP($B284,'[1]1718  Exp_Rev Access'!$F$7:$GK$318,$GI$2,FALSE)),"",VLOOKUP($B284,'[1]1718  Exp_Rev Access'!$F$7:$GK$318,$GI$2,FALSE))</f>
        <v>0</v>
      </c>
      <c r="GJ284" s="95">
        <f>IF(ISNA(VLOOKUP($B284,'[1]1718  Exp_Rev Access'!$F$7:$GK$318,$GJ$2,FALSE)),"",VLOOKUP($B284,'[1]1718  Exp_Rev Access'!$F$7:$GK$318,$GJ$2,FALSE))</f>
        <v>0</v>
      </c>
      <c r="GK284" s="95">
        <f>IF(ISNA(VLOOKUP($B284,'[1]1718  Exp_Rev Access'!$F$7:$GK$318,$GK$2,FALSE)),"",VLOOKUP($B284,'[1]1718  Exp_Rev Access'!$F$7:$GK$318,$GK$2,FALSE))</f>
        <v>0</v>
      </c>
      <c r="GL284" s="95">
        <f>IF(ISNA(VLOOKUP($B284,'[1]1718  Exp_Rev Access'!$F$7:$GK$318,$GL$2,FALSE)),"",VLOOKUP($B284,'[1]1718  Exp_Rev Access'!$F$7:$GK$318,$GL$2,FALSE))</f>
        <v>0</v>
      </c>
      <c r="GM284" s="95">
        <f>IF(ISNA(VLOOKUP($B284,'[1]1718  Exp_Rev Access'!$F$7:$GK$318,$GM$2,FALSE)),"",VLOOKUP($B284,'[1]1718  Exp_Rev Access'!$F$7:$GK$318,$GM$2,FALSE))</f>
        <v>0</v>
      </c>
      <c r="GN284" s="95">
        <f>IF(ISNA(VLOOKUP($B284,'[1]1718  Exp_Rev Access'!$F$7:$GK$318,$GN$2,FALSE)),"",VLOOKUP($B284,'[1]1718  Exp_Rev Access'!$F$7:$GK$318,$GN$2,FALSE))</f>
        <v>0</v>
      </c>
      <c r="GO284" s="95">
        <f>IF(ISNA(VLOOKUP($B284,'[1]1718  Exp_Rev Access'!$F$7:$GK$318,$GO$2,FALSE)),"",VLOOKUP($B284,'[1]1718  Exp_Rev Access'!$F$7:$GK$318,$GO$2,FALSE))</f>
        <v>0</v>
      </c>
      <c r="GP284" s="95">
        <f>IF(ISNA(VLOOKUP($B284,'[1]1718  Exp_Rev Access'!$F$7:$GK$318,$GP$2,FALSE)),"",VLOOKUP($B284,'[1]1718  Exp_Rev Access'!$F$7:$GK$318,$GP$2,FALSE))</f>
        <v>0</v>
      </c>
      <c r="GQ284" s="95">
        <f>IF(ISNA(VLOOKUP($B284,'[1]1718  Exp_Rev Access'!$F$7:$GK$318,$GQ$2,FALSE)),"",VLOOKUP($B284,'[1]1718  Exp_Rev Access'!$F$7:$GK$318,$GQ$2,FALSE))</f>
        <v>0</v>
      </c>
      <c r="GR284" s="95">
        <f>IF(ISNA(VLOOKUP($B284,'[1]1718  Exp_Rev Access'!$F$7:$GK$318,$GR$2,FALSE)),"",VLOOKUP($B284,'[1]1718  Exp_Rev Access'!$F$7:$GK$318,$GR$2,FALSE))</f>
        <v>0</v>
      </c>
      <c r="GS284" s="95">
        <f>IF(ISNA(VLOOKUP($B284,'[1]1718  Exp_Rev Access'!$F$7:$GK$318,$GS$2,FALSE)),"",VLOOKUP($B284,'[1]1718  Exp_Rev Access'!$F$7:$GK$318,$GS$2,FALSE))</f>
        <v>0</v>
      </c>
      <c r="GT284" s="95">
        <f>IF(ISNA(VLOOKUP($B284,'[1]1718  Exp_Rev Access'!$F$7:$GK$318,$GT$2,FALSE)),"",VLOOKUP($B284,'[1]1718  Exp_Rev Access'!$F$7:$GK$318,$GT$2,FALSE))</f>
        <v>0</v>
      </c>
      <c r="GU284" s="56">
        <f t="shared" si="762"/>
        <v>0</v>
      </c>
      <c r="GV284" s="92">
        <f t="shared" si="763"/>
        <v>0</v>
      </c>
      <c r="GW284" s="96">
        <f t="shared" si="764"/>
        <v>0</v>
      </c>
    </row>
    <row r="285" spans="1:222" s="97" customFormat="1" x14ac:dyDescent="0.3">
      <c r="A285" s="108"/>
      <c r="B285" s="106" t="s">
        <v>598</v>
      </c>
      <c r="C285" s="89" t="s">
        <v>832</v>
      </c>
      <c r="D285" s="75">
        <f>IF(ISNA(VLOOKUP($B285,'[1]1718 enrollment_Rev_Exp by size'!$A$7:H618,3,FALSE)),"",VLOOKUP($B285,'[1]1718 enrollment_Rev_Exp by size'!$A$7:$G$350,3,FALSE))</f>
        <v>156.42000000000002</v>
      </c>
      <c r="E285" s="76">
        <f>IF(ISNA(VLOOKUP($B285,'[1]1718 enrollment_Rev_Exp by size'!$A$7:I619,5,FALSE)),"",VLOOKUP($B285,'[1]1718 enrollment_Rev_Exp by size'!$A$7:$G$350,5,FALSE))</f>
        <v>3275617.28</v>
      </c>
      <c r="F285" s="70">
        <f t="shared" si="744"/>
        <v>3275617.28</v>
      </c>
      <c r="G285" s="70">
        <f t="shared" si="745"/>
        <v>0</v>
      </c>
      <c r="H285" s="90">
        <f>IF(ISNA(VLOOKUP($B285,'[1]1718  Exp_Rev Access'!$F$7:$GK$318,3,FALSE)),"",VLOOKUP($B285,'[1]1718  Exp_Rev Access'!$F$7:$GK$318,3,FALSE))</f>
        <v>0</v>
      </c>
      <c r="I285" s="90">
        <f>IF(ISNA(VLOOKUP($B285,'[1]1718  Exp_Rev Access'!$F$7:$GK$318,4,FALSE)),"",VLOOKUP($B285,'[1]1718  Exp_Rev Access'!$F$7:$GK$318,4,FALSE))</f>
        <v>0</v>
      </c>
      <c r="J285" s="90">
        <f>IF(ISNA(VLOOKUP($B285,'[1]1718  Exp_Rev Access'!$F$7:$GK$318,5,FALSE)),"",VLOOKUP($B285,'[1]1718  Exp_Rev Access'!$F$7:$GK$318,5,FALSE))</f>
        <v>0</v>
      </c>
      <c r="K285" s="90">
        <f>IF(ISNA(VLOOKUP($B285,'[1]1718  Exp_Rev Access'!$F$7:$GK$318,6,FALSE)),"-",VLOOKUP($B285,'[1]1718  Exp_Rev Access'!$F$7:$GK$318,6,FALSE))</f>
        <v>0</v>
      </c>
      <c r="L285" s="90">
        <f>IF(ISNA(VLOOKUP($B285,'[1]1718  Exp_Rev Access'!$F$7:$GK$318,7,FALSE)),"",VLOOKUP($B285,'[1]1718  Exp_Rev Access'!$F$7:$GK$318,7,FALSE))</f>
        <v>0</v>
      </c>
      <c r="M285" s="90">
        <f>IF(ISNA(VLOOKUP($B285,'[1]1718  Exp_Rev Access'!$F$7:$GK$318,8,FALSE)),"",VLOOKUP($B285,'[1]1718  Exp_Rev Access'!$F$7:$GK$318,8,FALSE))</f>
        <v>0</v>
      </c>
      <c r="N285" s="56">
        <f t="shared" si="746"/>
        <v>0</v>
      </c>
      <c r="O285" s="91">
        <f t="shared" si="747"/>
        <v>0</v>
      </c>
      <c r="P285" s="56">
        <f t="shared" si="748"/>
        <v>0</v>
      </c>
      <c r="Q285" s="90">
        <f>IF(ISNA(VLOOKUP($B285,'[1]1718  Exp_Rev Access'!$F$7:$GK$318,10,FALSE)),"",VLOOKUP($B285,'[1]1718  Exp_Rev Access'!$F$7:$GK$318,10,FALSE))</f>
        <v>502</v>
      </c>
      <c r="R285" s="90">
        <f>IF(ISNA(VLOOKUP($B285,'[1]1718  Exp_Rev Access'!$F$7:$GK$318,11,FALSE)),"",VLOOKUP($B285,'[1]1718  Exp_Rev Access'!$F$7:$GK$318,11,FALSE))</f>
        <v>0</v>
      </c>
      <c r="S285" s="90">
        <f>IF(ISNA(VLOOKUP($B285,'[1]1718  Exp_Rev Access'!$F$7:$GK$318,12,FALSE)),"",VLOOKUP($B285,'[1]1718  Exp_Rev Access'!$F$7:$GK$318,12,FALSE))</f>
        <v>0</v>
      </c>
      <c r="T285" s="90">
        <f>IF(ISNA(VLOOKUP($B285,'[1]1718  Exp_Rev Access'!$F$7:$GK$318,13,FALSE)),"",VLOOKUP($B285,'[1]1718  Exp_Rev Access'!$F$7:$GK$318,13,FALSE))</f>
        <v>0</v>
      </c>
      <c r="U285" s="90">
        <f>IF(ISNA(VLOOKUP($B285,'[1]1718  Exp_Rev Access'!$F$7:$GK$318,14,FALSE)),"",VLOOKUP($B285,'[1]1718  Exp_Rev Access'!$F$7:$GK$318,14,FALSE))</f>
        <v>0</v>
      </c>
      <c r="V285" s="90">
        <f>IF(ISNA(VLOOKUP($B285,'[1]1718  Exp_Rev Access'!$F$7:$GK$318,15,FALSE)),"",VLOOKUP($B285,'[1]1718  Exp_Rev Access'!$F$7:$GK$318,15,FALSE))</f>
        <v>0</v>
      </c>
      <c r="W285" s="90">
        <f>IF(ISNA(VLOOKUP($B285,'[1]1718  Exp_Rev Access'!$F$7:$GK$318,16,FALSE)),"",VLOOKUP($B285,'[1]1718  Exp_Rev Access'!$F$7:$GK$318,16,FALSE))</f>
        <v>0</v>
      </c>
      <c r="X285" s="90">
        <f>IF(ISNA(VLOOKUP($B285,'[1]1718  Exp_Rev Access'!$F$7:$GK$318,17,FALSE)),"",VLOOKUP($B285,'[1]1718  Exp_Rev Access'!$F$7:$GK$318,17,FALSE))</f>
        <v>0</v>
      </c>
      <c r="Y285" s="90">
        <f>IF(ISNA(VLOOKUP($B285,'[1]1718  Exp_Rev Access'!$F$7:$GK$318,18,FALSE)),"",VLOOKUP($B285,'[1]1718  Exp_Rev Access'!$F$7:$GK$318,18,FALSE))</f>
        <v>0</v>
      </c>
      <c r="Z285" s="90">
        <f>IF(ISNA(VLOOKUP($B285,'[1]1718  Exp_Rev Access'!$F$7:$GK$318,19,FALSE)),"",VLOOKUP($B285,'[1]1718  Exp_Rev Access'!$F$7:$GK$318,19,FALSE))</f>
        <v>0</v>
      </c>
      <c r="AA285" s="90">
        <f>IF(ISNA(VLOOKUP($B285,'[1]1718  Exp_Rev Access'!$F$7:$GK$318,20,FALSE)),"",VLOOKUP($B285,'[1]1718  Exp_Rev Access'!$F$7:$GK$318,20,FALSE))</f>
        <v>0</v>
      </c>
      <c r="AB285" s="90">
        <f>IF(ISNA(VLOOKUP($B285,'[1]1718  Exp_Rev Access'!$F$7:$GK$318,21,FALSE)),"",VLOOKUP($B285,'[1]1718  Exp_Rev Access'!$F$7:$GK$318,21,FALSE))</f>
        <v>0</v>
      </c>
      <c r="AC285" s="90">
        <f>IF(ISNA(VLOOKUP($B285,'[1]1718  Exp_Rev Access'!$F$7:$GK$318,22,FALSE)),"",VLOOKUP($B285,'[1]1718  Exp_Rev Access'!$F$7:$GK$318,22,FALSE))</f>
        <v>0</v>
      </c>
      <c r="AD285" s="90">
        <f>IF(ISNA(VLOOKUP($B285,'[1]1718  Exp_Rev Access'!$F$7:$GK$318,23,FALSE)),"",VLOOKUP($B285,'[1]1718  Exp_Rev Access'!$F$7:$GK$318,23,FALSE))</f>
        <v>3984.05</v>
      </c>
      <c r="AE285" s="90">
        <f>IF(ISNA(VLOOKUP($B285,'[1]1718  Exp_Rev Access'!$F$7:$GK$318,24,FALSE)),"",VLOOKUP($B285,'[1]1718  Exp_Rev Access'!$F$7:$GK$318,24,FALSE))</f>
        <v>0</v>
      </c>
      <c r="AF285" s="90">
        <f>IF(ISNA(VLOOKUP($B285,'[1]1718  Exp_Rev Access'!$F$7:$GK$318,25,FALSE)),"",VLOOKUP($B285,'[1]1718  Exp_Rev Access'!$F$7:$GK$318,25,FALSE))</f>
        <v>0</v>
      </c>
      <c r="AG285" s="90">
        <f>IF(ISNA(VLOOKUP($B285,'[1]1718  Exp_Rev Access'!$F$7:$GK$318,26,FALSE)),"",VLOOKUP($B285,'[1]1718  Exp_Rev Access'!$F$7:$GK$318,26,FALSE))</f>
        <v>0</v>
      </c>
      <c r="AH285" s="90">
        <f>IF(ISNA(VLOOKUP($B285,'[1]1718  Exp_Rev Access'!$F$7:$GK$318,27,FALSE)),"",VLOOKUP($B285,'[1]1718  Exp_Rev Access'!$F$7:$GK$318,27,FALSE))</f>
        <v>0</v>
      </c>
      <c r="AI285" s="90">
        <f>IF(ISNA(VLOOKUP($B285,'[1]1718  Exp_Rev Access'!$F$7:$GK$318,28,FALSE)),"",VLOOKUP($B285,'[1]1718  Exp_Rev Access'!$F$7:$GK$318,28,FALSE))</f>
        <v>0</v>
      </c>
      <c r="AJ285" s="90">
        <f>IF(ISNA(VLOOKUP($B285,'[1]1718  Exp_Rev Access'!$F$7:$GK$318,29,FALSE)),"",VLOOKUP($B285,'[1]1718  Exp_Rev Access'!$F$7:$GK$318,29,FALSE))</f>
        <v>0</v>
      </c>
      <c r="AK285" s="90">
        <f>IF(ISNA(VLOOKUP($B285,'[1]1718  Exp_Rev Access'!$F$7:$GK$318,30,FALSE)),"",VLOOKUP($B285,'[1]1718  Exp_Rev Access'!$F$7:$GK$318,30,FALSE))</f>
        <v>0</v>
      </c>
      <c r="AL285" s="90">
        <f>IF(ISNA(VLOOKUP($B285,'[1]1718  Exp_Rev Access'!$F$7:$GK$318,31,FALSE)),"",VLOOKUP($B285,'[1]1718  Exp_Rev Access'!$F$7:$GK$318,31,FALSE))</f>
        <v>0</v>
      </c>
      <c r="AM285" s="56">
        <f t="shared" si="749"/>
        <v>4486.05</v>
      </c>
      <c r="AN285" s="92">
        <f t="shared" si="750"/>
        <v>1.3695281275350947E-3</v>
      </c>
      <c r="AO285" s="71">
        <f t="shared" si="751"/>
        <v>28.679516685845797</v>
      </c>
      <c r="AP285" s="90">
        <f>IF(ISNA(VLOOKUP($B285,'[1]1718  Exp_Rev Access'!$F$7:$GK$318,33,FALSE)),"",VLOOKUP($B285,'[1]1718  Exp_Rev Access'!$F$7:$GK$318,33,FALSE))</f>
        <v>1414160.64</v>
      </c>
      <c r="AQ285" s="90">
        <f>IF(ISNA(VLOOKUP($B285,'[1]1718  Exp_Rev Access'!$F$7:$GK$318,34,FALSE)),"",VLOOKUP($B285,'[1]1718  Exp_Rev Access'!$F$7:$GK$318,34,FALSE))</f>
        <v>27554.15</v>
      </c>
      <c r="AR285" s="90">
        <f>IF(ISNA(VLOOKUP($B285,'[1]1718  Exp_Rev Access'!$F$7:$GK$318,35,FALSE)),"",VLOOKUP($B285,'[1]1718  Exp_Rev Access'!$F$7:$GK$318,35,FALSE))</f>
        <v>0</v>
      </c>
      <c r="AS285" s="90">
        <f>IF(ISNA(VLOOKUP($B285,'[1]1718  Exp_Rev Access'!$F$7:$GK$318,36,FALSE)),"",VLOOKUP($B285,'[1]1718  Exp_Rev Access'!$F$7:$GK$318,36,FALSE))</f>
        <v>0</v>
      </c>
      <c r="AT285" s="90">
        <f>IF(ISNA(VLOOKUP($B285,'[1]1718  Exp_Rev Access'!$F$7:$GK$318,37,FALSE)),"",VLOOKUP($B285,'[1]1718  Exp_Rev Access'!$F$7:$GK$318,37,FALSE))</f>
        <v>0</v>
      </c>
      <c r="AU285" s="56">
        <f t="shared" si="752"/>
        <v>1441714.7899999998</v>
      </c>
      <c r="AV285" s="93">
        <f t="shared" si="753"/>
        <v>0.44013529871230861</v>
      </c>
      <c r="AW285" s="56">
        <f t="shared" si="754"/>
        <v>9216.946618079528</v>
      </c>
      <c r="AX285" s="90">
        <f>IF(ISNA(VLOOKUP($B285,'[1]1718  Exp_Rev Access'!$F$7:$GK$318,39,FALSE)),"",VLOOKUP($B285,'[1]1718  Exp_Rev Access'!$F$7:$GK$318,39,FALSE))</f>
        <v>0</v>
      </c>
      <c r="AY285" s="90">
        <f>IF(ISNA(VLOOKUP($B285,'[1]1718  Exp_Rev Access'!$F$7:$GK$318,40,FALSE)),"",VLOOKUP($B285,'[1]1718  Exp_Rev Access'!$F$7:$GK$318,40,FALSE))</f>
        <v>129767.81</v>
      </c>
      <c r="AZ285" s="90">
        <f>IF(ISNA(VLOOKUP($B285,'[1]1718  Exp_Rev Access'!$F$7:$GK$318,41,FALSE)),"",VLOOKUP($B285,'[1]1718  Exp_Rev Access'!$F$7:$GK$318,41,FALSE))</f>
        <v>0</v>
      </c>
      <c r="BA285" s="90">
        <f>IF(ISNA(VLOOKUP($B285,'[1]1718  Exp_Rev Access'!$F$7:$GK$318,42,FALSE)),"",VLOOKUP($B285,'[1]1718  Exp_Rev Access'!$F$7:$GK$318,42,FALSE))</f>
        <v>0</v>
      </c>
      <c r="BB285" s="90">
        <f>IF(ISNA(VLOOKUP($B285,'[1]1718  Exp_Rev Access'!$F$7:$GK$318,43,FALSE)),"",VLOOKUP($B285,'[1]1718  Exp_Rev Access'!$F$7:$GK$318,43,FALSE))</f>
        <v>0</v>
      </c>
      <c r="BC285" s="90">
        <f>IF(ISNA(VLOOKUP($B285,'[1]1718  Exp_Rev Access'!$F$7:$GK$318,44,FALSE)),"",VLOOKUP($B285,'[1]1718  Exp_Rev Access'!$F$7:$GK$318,44,FALSE))</f>
        <v>62289.05</v>
      </c>
      <c r="BD285" s="90">
        <f>IF(ISNA(VLOOKUP($B285,'[1]1718  Exp_Rev Access'!$F$7:$GK$318,45,FALSE)),"",VLOOKUP($B285,'[1]1718  Exp_Rev Access'!$F$7:$GK$318,45,FALSE))</f>
        <v>0</v>
      </c>
      <c r="BE285" s="90">
        <f>IF(ISNA(VLOOKUP($B285,'[1]1718  Exp_Rev Access'!$F$7:$GK$318,46,FALSE)),"",VLOOKUP($B285,'[1]1718  Exp_Rev Access'!$F$7:$GK$318,46,FALSE))</f>
        <v>0</v>
      </c>
      <c r="BF285" s="90">
        <f>IF(ISNA(VLOOKUP($B285,'[1]1718  Exp_Rev Access'!$F$7:$GK$318,47,FALSE)),"",VLOOKUP($B285,'[1]1718  Exp_Rev Access'!$F$7:$GK$318,47,FALSE))</f>
        <v>0</v>
      </c>
      <c r="BG285" s="90">
        <f>IF(ISNA(VLOOKUP($B285,'[1]1718  Exp_Rev Access'!$F$7:$GK$318,48,FALSE)),"",VLOOKUP($B285,'[1]1718  Exp_Rev Access'!$F$7:$GK$318,48,FALSE))</f>
        <v>14874.66</v>
      </c>
      <c r="BH285" s="90">
        <f>IF(ISNA(VLOOKUP($B285,'[1]1718  Exp_Rev Access'!$F$7:$GK$318,49,FALSE)),"",VLOOKUP($B285,'[1]1718  Exp_Rev Access'!$F$7:$GK$318,49,FALSE))</f>
        <v>3557.12</v>
      </c>
      <c r="BI285" s="90">
        <f>IF(ISNA(VLOOKUP($B285,'[1]1718  Exp_Rev Access'!$F$7:$GK$318,50,FALSE)),"",VLOOKUP($B285,'[1]1718  Exp_Rev Access'!$F$7:$GK$318,50,FALSE))</f>
        <v>0</v>
      </c>
      <c r="BJ285" s="90">
        <f>IF(ISNA(VLOOKUP($B285,'[1]1718  Exp_Rev Access'!$F$7:$GK$318,51,FALSE)),"",VLOOKUP($B285,'[1]1718  Exp_Rev Access'!$F$7:$GK$318,51,FALSE))</f>
        <v>326.29000000000002</v>
      </c>
      <c r="BK285" s="90">
        <f>IF(ISNA(VLOOKUP($B285,'[1]1718  Exp_Rev Access'!$F$7:$GK$318,52,FALSE)),"",VLOOKUP($B285,'[1]1718  Exp_Rev Access'!$F$7:$GK$318,52,FALSE))</f>
        <v>89975.01</v>
      </c>
      <c r="BL285" s="90">
        <f>IF(ISNA(VLOOKUP($B285,'[1]1718  Exp_Rev Access'!$F$7:$GK$318,53,FALSE)),"",VLOOKUP($B285,'[1]1718  Exp_Rev Access'!$F$7:$GK$318,53,FALSE))</f>
        <v>4677.49</v>
      </c>
      <c r="BM285" s="90">
        <f>IF(ISNA(VLOOKUP($B285,'[1]1718  Exp_Rev Access'!$F$7:$GK$318,54,FALSE)),"",VLOOKUP($B285,'[1]1718  Exp_Rev Access'!$F$7:$GK$318,54,FALSE))</f>
        <v>0</v>
      </c>
      <c r="BN285" s="90">
        <f>IF(ISNA(VLOOKUP($B285,'[1]1718  Exp_Rev Access'!$F$7:$GK$318,55,FALSE)),"",VLOOKUP($B285,'[1]1718  Exp_Rev Access'!$F$7:$GK$318,55,FALSE))</f>
        <v>0</v>
      </c>
      <c r="BO285" s="90">
        <f>IF(ISNA(VLOOKUP($B285,'[1]1718  Exp_Rev Access'!$F$7:$GK$318,56,FALSE)),"",VLOOKUP($B285,'[1]1718  Exp_Rev Access'!$F$7:$GK$318,56,FALSE))</f>
        <v>0</v>
      </c>
      <c r="BP285" s="90">
        <f>IF(ISNA(VLOOKUP($B285,'[1]1718  Exp_Rev Access'!$F$7:$GK$318,57,FALSE)),"",VLOOKUP($B285,'[1]1718  Exp_Rev Access'!$F$7:$GK$318,57,FALSE))</f>
        <v>0</v>
      </c>
      <c r="BQ285" s="90">
        <f>IF(ISNA(VLOOKUP($B285,'[1]1718  Exp_Rev Access'!$F$7:$GK$318,58,FALSE)),"",VLOOKUP($B285,'[1]1718  Exp_Rev Access'!$F$7:$GK$318,58,FALSE))</f>
        <v>0</v>
      </c>
      <c r="BR285" s="90">
        <f>IF(ISNA(VLOOKUP($B285,'[1]1718  Exp_Rev Access'!$F$7:$GK$318,59,FALSE)),"",VLOOKUP($B285,'[1]1718  Exp_Rev Access'!$F$7:$GK$318,59,FALSE))</f>
        <v>0</v>
      </c>
      <c r="BS285" s="90">
        <f>IF(ISNA(VLOOKUP($B285,'[1]1718  Exp_Rev Access'!$F$7:$GK$318,60,FALSE)),"",VLOOKUP($B285,'[1]1718  Exp_Rev Access'!$F$7:$GK$318,60,FALSE))</f>
        <v>0</v>
      </c>
      <c r="BT285" s="90">
        <f>IF(ISNA(VLOOKUP($B285,'[1]1718  Exp_Rev Access'!$F$7:$GK$318,61,FALSE)),"",VLOOKUP($B285,'[1]1718  Exp_Rev Access'!$F$7:$GK$318,61,FALSE))</f>
        <v>0</v>
      </c>
      <c r="BU285" s="90">
        <f>IF(ISNA(VLOOKUP($B285,'[1]1718  Exp_Rev Access'!$F$7:$GK$318,62,FALSE)),"",VLOOKUP($B285,'[1]1718  Exp_Rev Access'!$F$7:$GK$318,62,FALSE))</f>
        <v>0</v>
      </c>
      <c r="BV285" s="56">
        <f t="shared" si="743"/>
        <v>305467.43</v>
      </c>
      <c r="BW285" s="92">
        <f t="shared" si="755"/>
        <v>9.3254920794654014E-2</v>
      </c>
      <c r="BX285" s="71">
        <f t="shared" si="756"/>
        <v>1952.86683288582</v>
      </c>
      <c r="BY285" s="90">
        <f>IF(ISNA(VLOOKUP($B285,'[1]1718  Exp_Rev Access'!$F$7:$GK$318,64,FALSE)),"",VLOOKUP($B285,'[1]1718  Exp_Rev Access'!$F$7:$GK$318,64,FALSE))</f>
        <v>0</v>
      </c>
      <c r="BZ285" s="90">
        <f>IF(ISNA(VLOOKUP($B285,'[1]1718  Exp_Rev Access'!$F$7:$GK$318,65,FALSE)),"",VLOOKUP($B285,'[1]1718  Exp_Rev Access'!$F$7:$GK$318,65,FALSE))</f>
        <v>0</v>
      </c>
      <c r="CA285" s="90">
        <f>IF(ISNA(VLOOKUP($B285,'[1]1718  Exp_Rev Access'!$F$7:$GK$318,66,FALSE)),"",VLOOKUP($B285,'[1]1718  Exp_Rev Access'!$F$7:$GK$318,66,FALSE))</f>
        <v>0</v>
      </c>
      <c r="CB285" s="90">
        <f>IF(ISNA(VLOOKUP($B285,'[1]1718  Exp_Rev Access'!$F$7:$GK$318,67,FALSE)),"",VLOOKUP($B285,'[1]1718  Exp_Rev Access'!$F$7:$GK$318,67,FALSE))</f>
        <v>0</v>
      </c>
      <c r="CC285" s="90">
        <f>IF(ISNA(VLOOKUP($B285,'[1]1718  Exp_Rev Access'!$F$7:$GK$318,68,FALSE)),"",VLOOKUP($B285,'[1]1718  Exp_Rev Access'!$F$7:$GK$318,68,FALSE))</f>
        <v>0</v>
      </c>
      <c r="CD285" s="90">
        <f>IF(ISNA(VLOOKUP($B285,'[1]1718  Exp_Rev Access'!$F$7:$GK$318,69,FALSE)),"",VLOOKUP($B285,'[1]1718  Exp_Rev Access'!$F$7:$GK$318,69,FALSE))</f>
        <v>0</v>
      </c>
      <c r="CE285" s="56">
        <f t="shared" si="739"/>
        <v>0</v>
      </c>
      <c r="CF285" s="92">
        <f t="shared" si="757"/>
        <v>0</v>
      </c>
      <c r="CG285" s="78">
        <f t="shared" si="758"/>
        <v>0</v>
      </c>
      <c r="CH285" s="90">
        <f>IF(ISNA(VLOOKUP($B285,'[1]1718  Exp_Rev Access'!$F$7:$GK$318,$CH$2,FALSE)),"",VLOOKUP($B285,'[1]1718  Exp_Rev Access'!$F$7:$GK$318,$CH$2,FALSE))</f>
        <v>121956.49</v>
      </c>
      <c r="CI285" s="90">
        <f>IF(ISNA(VLOOKUP($B285,'[1]1718  Exp_Rev Access'!$F$7:$GK$318,$CI$2,FALSE)),"",VLOOKUP($B285,'[1]1718  Exp_Rev Access'!$F$7:$GK$318,$CI$2,FALSE))</f>
        <v>0</v>
      </c>
      <c r="CJ285" s="90">
        <f>IF(ISNA(VLOOKUP($B285,'[1]1718  Exp_Rev Access'!$F$7:$GK$318,$CJ$2,FALSE)),"",VLOOKUP($B285,'[1]1718  Exp_Rev Access'!$F$7:$GK$318,$CJ$2,FALSE))</f>
        <v>0</v>
      </c>
      <c r="CK285" s="90">
        <f>IF(ISNA(VLOOKUP($B285,'[1]1718  Exp_Rev Access'!$F$7:$GK$318,$CK$2,FALSE)),"",VLOOKUP($B285,'[1]1718  Exp_Rev Access'!$F$7:$GK$318,$CK$2,FALSE))</f>
        <v>0</v>
      </c>
      <c r="CL285" s="90">
        <f>IF(ISNA(VLOOKUP($B285,'[1]1718  Exp_Rev Access'!$F$7:$GK$318,$CL$2,FALSE)),"",VLOOKUP($B285,'[1]1718  Exp_Rev Access'!$F$7:$GK$318,$CL$2,FALSE))</f>
        <v>0</v>
      </c>
      <c r="CM285" s="90">
        <f>IF(ISNA(VLOOKUP($B285,'[1]1718  Exp_Rev Access'!$F$7:$GK$318,$CM$2,FALSE)),"",VLOOKUP($B285,'[1]1718  Exp_Rev Access'!$F$7:$GK$318,$CM$2,FALSE))</f>
        <v>0</v>
      </c>
      <c r="CN285" s="90">
        <f>IF(ISNA(VLOOKUP($B285,'[1]1718  Exp_Rev Access'!$F$7:$GK$318,$CN$2,FALSE)),"",VLOOKUP($B285,'[1]1718  Exp_Rev Access'!$F$7:$GK$318,$CN$2,FALSE))</f>
        <v>0</v>
      </c>
      <c r="CO285" s="90">
        <f>IF(ISNA(VLOOKUP($B285,'[1]1718  Exp_Rev Access'!$F$7:$GK$318,$CO$2,FALSE)),"",VLOOKUP($B285,'[1]1718  Exp_Rev Access'!$F$7:$GK$318,$CO$2,FALSE))</f>
        <v>0</v>
      </c>
      <c r="CP285" s="90">
        <f>IF(ISNA(VLOOKUP($B285,'[1]1718  Exp_Rev Access'!$F$7:$GK$318,$CP$2,FALSE)),"",VLOOKUP($B285,'[1]1718  Exp_Rev Access'!$F$7:$GK$318,$CP$2,FALSE))</f>
        <v>0</v>
      </c>
      <c r="CQ285" s="90">
        <f>IF(ISNA(VLOOKUP($B285,'[1]1718  Exp_Rev Access'!$F$7:$GK$318,$CQ$2,FALSE)),"",VLOOKUP($B285,'[1]1718  Exp_Rev Access'!$F$7:$GK$318,$CQ$2,FALSE))</f>
        <v>28205</v>
      </c>
      <c r="CR285" s="90">
        <f>IF(ISNA(VLOOKUP($B285,'[1]1718  Exp_Rev Access'!$F$7:$GK$318,$CR$2,FALSE)),"",VLOOKUP($B285,'[1]1718  Exp_Rev Access'!$F$7:$GK$318,$CR$2,FALSE))</f>
        <v>0</v>
      </c>
      <c r="CS285" s="90">
        <f>IF(ISNA(VLOOKUP($B285,'[1]1718  Exp_Rev Access'!$F$7:$GK$318,$CS$2,FALSE)),"",VLOOKUP($B285,'[1]1718  Exp_Rev Access'!$F$7:$GK$318,$CS$2,FALSE))</f>
        <v>0</v>
      </c>
      <c r="CT285" s="90">
        <f>IF(ISNA(VLOOKUP($B285,'[1]1718  Exp_Rev Access'!$F$7:$GK$318,$CT$2,FALSE)),"",VLOOKUP($B285,'[1]1718  Exp_Rev Access'!$F$7:$GK$318,$CT$2,FALSE))</f>
        <v>0</v>
      </c>
      <c r="CU285" s="90">
        <f>IF(ISNA(VLOOKUP($B285,'[1]1718  Exp_Rev Access'!$F$7:$GK$318,$CU$2,FALSE)),"",VLOOKUP($B285,'[1]1718  Exp_Rev Access'!$F$7:$GK$318,$CU$2,FALSE))</f>
        <v>58239</v>
      </c>
      <c r="CV285" s="90">
        <f>IF(ISNA(VLOOKUP($B285,'[1]1718  Exp_Rev Access'!$F$7:$GK$318,$CV$2,FALSE)),"",VLOOKUP($B285,'[1]1718  Exp_Rev Access'!$F$7:$GK$318,$CV$2,FALSE))</f>
        <v>0</v>
      </c>
      <c r="CW285" s="90">
        <f>IF(ISNA(VLOOKUP($B285,'[1]1718  Exp_Rev Access'!$F$7:$GK$318,$CW$2,FALSE)),"",VLOOKUP($B285,'[1]1718  Exp_Rev Access'!$F$7:$GK$318,$CW$2,FALSE))</f>
        <v>0</v>
      </c>
      <c r="CX285" s="90">
        <f>IF(ISNA(VLOOKUP($B285,'[1]1718  Exp_Rev Access'!$F$7:$GK$318,$CX$2,FALSE)),"",VLOOKUP($B285,'[1]1718  Exp_Rev Access'!$F$7:$GK$318,$CX$2,FALSE))</f>
        <v>0</v>
      </c>
      <c r="CY285" s="90">
        <f>IF(ISNA(VLOOKUP($B285,'[1]1718  Exp_Rev Access'!$F$7:$GK$318,$CY$2,FALSE)),"",VLOOKUP($B285,'[1]1718  Exp_Rev Access'!$F$7:$GK$318,$CY$2,FALSE))</f>
        <v>0</v>
      </c>
      <c r="CZ285" s="90">
        <f>IF(ISNA(VLOOKUP($B285,'[1]1718  Exp_Rev Access'!$F$7:$GK$318,$CZ$2,FALSE)),"",VLOOKUP($B285,'[1]1718  Exp_Rev Access'!$F$7:$GK$318,$CZ$2,FALSE))</f>
        <v>0</v>
      </c>
      <c r="DA285" s="90">
        <f>IF(ISNA(VLOOKUP($B285,'[1]1718  Exp_Rev Access'!$F$7:$GK$318,$DA$2,FALSE)),"",VLOOKUP($B285,'[1]1718  Exp_Rev Access'!$F$7:$GK$318,$DA$2,FALSE))</f>
        <v>0</v>
      </c>
      <c r="DB285" s="90">
        <f>IF(ISNA(VLOOKUP($B285,'[1]1718  Exp_Rev Access'!$F$7:$GK$318,$DB$2,FALSE)),"",VLOOKUP($B285,'[1]1718  Exp_Rev Access'!$F$7:$GK$318,$DB$2,FALSE))</f>
        <v>0</v>
      </c>
      <c r="DC285" s="90">
        <f>IF(ISNA(VLOOKUP($B285,'[1]1718  Exp_Rev Access'!$F$7:$GK$318,$DC$2,FALSE)),"",VLOOKUP($B285,'[1]1718  Exp_Rev Access'!$F$7:$GK$318,$DC$2,FALSE))</f>
        <v>0</v>
      </c>
      <c r="DD285" s="90">
        <f>IF(ISNA(VLOOKUP($B285,'[1]1718  Exp_Rev Access'!$F$7:$GK$318,$DD$2,FALSE)),"",VLOOKUP($B285,'[1]1718  Exp_Rev Access'!$F$7:$GK$318,$DD$2,FALSE))</f>
        <v>0</v>
      </c>
      <c r="DE285" s="90">
        <f>IF(ISNA(VLOOKUP($B285,'[1]1718  Exp_Rev Access'!$F$7:$GK$318,$DE$2,FALSE)),"",VLOOKUP($B285,'[1]1718  Exp_Rev Access'!$F$7:$GK$318,$DE$2,FALSE))</f>
        <v>0</v>
      </c>
      <c r="DF285" s="90">
        <f>IF(ISNA(VLOOKUP($B285,'[1]1718  Exp_Rev Access'!$F$7:$GK$318,$DF$2,FALSE)),"",VLOOKUP($B285,'[1]1718  Exp_Rev Access'!$F$7:$GK$318,$DF$2,FALSE))</f>
        <v>0</v>
      </c>
      <c r="DG285" s="90">
        <f>IF(ISNA(VLOOKUP($B285,'[1]1718  Exp_Rev Access'!$F$7:$GK$318,$DG$2,FALSE)),"",VLOOKUP($B285,'[1]1718  Exp_Rev Access'!$F$7:$GK$318,$DG$2,FALSE))</f>
        <v>0</v>
      </c>
      <c r="DH285" s="90">
        <f>IF(ISNA(VLOOKUP($B285,'[1]1718  Exp_Rev Access'!$F$7:$GK$318,$DH$2,FALSE)),"",VLOOKUP($B285,'[1]1718  Exp_Rev Access'!$F$7:$GK$318,$DH$2,FALSE))</f>
        <v>0</v>
      </c>
      <c r="DI285" s="90">
        <f>IF(ISNA(VLOOKUP($B285,'[1]1718  Exp_Rev Access'!$F$7:$GK$318,$DI$2,FALSE)),"",VLOOKUP($B285,'[1]1718  Exp_Rev Access'!$F$7:$GK$318,$DI$2,FALSE))</f>
        <v>25548.52</v>
      </c>
      <c r="DJ285" s="90">
        <f>IF(ISNA(VLOOKUP($B285,'[1]1718  Exp_Rev Access'!$F$7:$GK$318,$DJ$2,FALSE)),"",VLOOKUP($B285,'[1]1718  Exp_Rev Access'!$F$7:$GK$318,$DJ$2,FALSE))</f>
        <v>0</v>
      </c>
      <c r="DK285" s="90">
        <f>IF(ISNA(VLOOKUP($B285,'[1]1718  Exp_Rev Access'!$F$7:$GK$318,$DK$2,FALSE)),"",VLOOKUP($B285,'[1]1718  Exp_Rev Access'!$F$7:$GK$318,$DK$2,FALSE))</f>
        <v>0</v>
      </c>
      <c r="DL285" s="90">
        <f>IF(ISNA(VLOOKUP($B285,'[1]1718  Exp_Rev Access'!$F$7:$GK$318,$DL$2,FALSE)),"",VLOOKUP($B285,'[1]1718  Exp_Rev Access'!$F$7:$GK$318,$DL$2,FALSE))</f>
        <v>0</v>
      </c>
      <c r="DM285" s="90">
        <f>IF(ISNA(VLOOKUP($B285,'[1]1718  Exp_Rev Access'!$F$7:$GK$318,$DM$2,FALSE)),"",VLOOKUP($B285,'[1]1718  Exp_Rev Access'!$F$7:$GK$318,$DM$2,FALSE))</f>
        <v>0</v>
      </c>
      <c r="DN285" s="90">
        <f>IF(ISNA(VLOOKUP($B285,'[1]1718  Exp_Rev Access'!$F$7:$GK$318,$DN$2,FALSE)),"",VLOOKUP($B285,'[1]1718  Exp_Rev Access'!$F$7:$GK$318,$DN$2,FALSE))</f>
        <v>0</v>
      </c>
      <c r="DO285" s="90">
        <f>IF(ISNA(VLOOKUP($B285,'[1]1718  Exp_Rev Access'!$F$7:$GK$318,$DO$2,FALSE)),"",VLOOKUP($B285,'[1]1718  Exp_Rev Access'!$F$7:$GK$318,$DO$2,FALSE))</f>
        <v>0</v>
      </c>
      <c r="DP285" s="90">
        <f>IF(ISNA(VLOOKUP($B285,'[1]1718  Exp_Rev Access'!$F$7:$GK$318,$DP$2,FALSE)),"",VLOOKUP($B285,'[1]1718  Exp_Rev Access'!$F$7:$GK$318,$DP$2,FALSE))</f>
        <v>0</v>
      </c>
      <c r="DQ285" s="90">
        <f>IF(ISNA(VLOOKUP($B285,'[1]1718  Exp_Rev Access'!$F$7:$GK$318,$DQ$2,FALSE)),"",VLOOKUP($B285,'[1]1718  Exp_Rev Access'!$F$7:$GK$318,$DQ$2,FALSE))</f>
        <v>0</v>
      </c>
      <c r="DR285" s="90">
        <f>IF(ISNA(VLOOKUP($B285,'[1]1718  Exp_Rev Access'!$F$7:$GK$318,$DR$2,FALSE)),"",VLOOKUP($B285,'[1]1718  Exp_Rev Access'!$F$7:$GK$318,$DR$2,FALSE))</f>
        <v>0</v>
      </c>
      <c r="DS285" s="90">
        <f>IF(ISNA(VLOOKUP($B285,'[1]1718  Exp_Rev Access'!$F$7:$GK$318,$DS$2,FALSE)),"",VLOOKUP($B285,'[1]1718  Exp_Rev Access'!$F$7:$GK$318,$DS$2,FALSE))</f>
        <v>0</v>
      </c>
      <c r="DT285" s="90">
        <f>IF(ISNA(VLOOKUP($B285,'[1]1718  Exp_Rev Access'!$F$7:$GK$318,$DT$2,FALSE)),"",VLOOKUP($B285,'[1]1718  Exp_Rev Access'!$F$7:$GK$318,$DT$2,FALSE))</f>
        <v>0</v>
      </c>
      <c r="DU285" s="90">
        <f>IF(ISNA(VLOOKUP($B285,'[1]1718  Exp_Rev Access'!$F$7:$GK$318,$DU$2,FALSE)),"",VLOOKUP($B285,'[1]1718  Exp_Rev Access'!$F$7:$GK$318,$DU$2,FALSE))</f>
        <v>0</v>
      </c>
      <c r="DV285" s="90">
        <f>IF(ISNA(VLOOKUP($B285,'[1]1718  Exp_Rev Access'!$F$7:$GK$318,$DV$2,FALSE)),"",VLOOKUP($B285,'[1]1718  Exp_Rev Access'!$F$7:$GK$318,$DV$2,FALSE))</f>
        <v>0</v>
      </c>
      <c r="DW285" s="90">
        <f>IF(ISNA(VLOOKUP($B285,'[1]1718  Exp_Rev Access'!$F$7:$GK$318,$DW$2,FALSE)),"",VLOOKUP($B285,'[1]1718  Exp_Rev Access'!$F$7:$GK$318,$DW$2,FALSE))</f>
        <v>0</v>
      </c>
      <c r="DX285" s="90">
        <f>IF(ISNA(VLOOKUP($B285,'[1]1718  Exp_Rev Access'!$F$7:$GK$318,$DX$2,FALSE)),"",VLOOKUP($B285,'[1]1718  Exp_Rev Access'!$F$7:$GK$318,$DX$2,FALSE))</f>
        <v>0</v>
      </c>
      <c r="DY285" s="90">
        <f>IF(ISNA(VLOOKUP($B285,'[1]1718  Exp_Rev Access'!$F$7:$GK$318,$DY$2,FALSE)),"",VLOOKUP($B285,'[1]1718  Exp_Rev Access'!$F$7:$GK$318,$DY$2,FALSE))</f>
        <v>0</v>
      </c>
      <c r="DZ285" s="90">
        <f>IF(ISNA(VLOOKUP($B285,'[1]1718  Exp_Rev Access'!$F$7:$GK$318,$DZ$2,FALSE)),"",VLOOKUP($B285,'[1]1718  Exp_Rev Access'!$F$7:$GK$318,$DZ$2,FALSE))</f>
        <v>0</v>
      </c>
      <c r="EA285" s="90">
        <f>IF(ISNA(VLOOKUP($B285,'[1]1718  Exp_Rev Access'!$F$7:$GK$318,$EA$2,FALSE)),"",VLOOKUP($B285,'[1]1718  Exp_Rev Access'!$F$7:$GK$318,$EA$2,FALSE))</f>
        <v>0</v>
      </c>
      <c r="EB285" s="90">
        <f>IF(ISNA(VLOOKUP($B285,'[1]1718  Exp_Rev Access'!$F$7:$GK$318,$EB$2,FALSE)),"",VLOOKUP($B285,'[1]1718  Exp_Rev Access'!$F$7:$GK$318,$EB$2,FALSE))</f>
        <v>0</v>
      </c>
      <c r="EC285" s="90">
        <f>IF(ISNA(VLOOKUP($B285,'[1]1718  Exp_Rev Access'!$F$7:$GK$318,$EC$2,FALSE)),"",VLOOKUP($B285,'[1]1718  Exp_Rev Access'!$F$7:$GK$318,$EC$2,FALSE))</f>
        <v>0</v>
      </c>
      <c r="ED285" s="90">
        <f>IF(ISNA(VLOOKUP($B285,'[1]1718  Exp_Rev Access'!$F$7:$GK$318,$ED$2,FALSE)),"",VLOOKUP($B285,'[1]1718  Exp_Rev Access'!$F$7:$GK$318,$ED$2,FALSE))</f>
        <v>0</v>
      </c>
      <c r="EE285" s="90">
        <f>IF(ISNA(VLOOKUP($B285,'[1]1718  Exp_Rev Access'!$F$7:$GK$318,$EE$2,FALSE)),"",VLOOKUP($B285,'[1]1718  Exp_Rev Access'!$F$7:$GK$318,$EE$2,FALSE))</f>
        <v>0</v>
      </c>
      <c r="EF285" s="90">
        <f>IF(ISNA(VLOOKUP($B285,'[1]1718  Exp_Rev Access'!$F$7:$GK$318,$EF$2,FALSE)),"",VLOOKUP($B285,'[1]1718  Exp_Rev Access'!$F$7:$GK$318,$EF$2,FALSE))</f>
        <v>0</v>
      </c>
      <c r="EG285" s="90">
        <f>IF(ISNA(VLOOKUP($B285,'[1]1718  Exp_Rev Access'!$F$7:$GK$318,$EG$2,FALSE)),"",VLOOKUP($B285,'[1]1718  Exp_Rev Access'!$F$7:$GK$318,$EG$2,FALSE))</f>
        <v>0</v>
      </c>
      <c r="EH285" s="90">
        <f>IF(ISNA(VLOOKUP($B285,'[1]1718  Exp_Rev Access'!$F$7:$GK$318,$EH$2,FALSE)),"",VLOOKUP($B285,'[1]1718  Exp_Rev Access'!$F$7:$GK$318,$EH$2,FALSE))</f>
        <v>0</v>
      </c>
      <c r="EI285" s="90">
        <f>IF(ISNA(VLOOKUP($B285,'[1]1718  Exp_Rev Access'!$F$7:$GK$318,$EI$2,FALSE)),"",VLOOKUP($B285,'[1]1718  Exp_Rev Access'!$F$7:$GK$318,$EI$2,FALSE))</f>
        <v>0</v>
      </c>
      <c r="EJ285" s="90">
        <f>IF(ISNA(VLOOKUP($B285,'[1]1718  Exp_Rev Access'!$F$7:$GK$318,$EJ$2,FALSE)),"",VLOOKUP($B285,'[1]1718  Exp_Rev Access'!$F$7:$GK$318,$EJ$2,FALSE))</f>
        <v>0</v>
      </c>
      <c r="EK285" s="90">
        <f>IF(ISNA(VLOOKUP($B285,'[1]1718  Exp_Rev Access'!$F$7:$GK$318,$EK$2,FALSE)),"",VLOOKUP($B285,'[1]1718  Exp_Rev Access'!$F$7:$GK$318,$EK$2,FALSE))</f>
        <v>0</v>
      </c>
      <c r="EL285" s="90">
        <f>IF(ISNA(VLOOKUP($B285,'[1]1718  Exp_Rev Access'!$F$7:$GK$318,$EL$2,FALSE)),"",VLOOKUP($B285,'[1]1718  Exp_Rev Access'!$F$7:$GK$318,$EL$2,FALSE))</f>
        <v>0</v>
      </c>
      <c r="EM285" s="90">
        <f>IF(ISNA(VLOOKUP($B285,'[1]1718  Exp_Rev Access'!$F$7:$GK$318,$EM$2,FALSE)),"",VLOOKUP($B285,'[1]1718  Exp_Rev Access'!$F$7:$GK$318,$EM$2,FALSE))</f>
        <v>0</v>
      </c>
      <c r="EN285" s="90">
        <f>IF(ISNA(VLOOKUP($B285,'[1]1718  Exp_Rev Access'!$F$7:$GK$318,$EN$2,FALSE)),"",VLOOKUP($B285,'[1]1718  Exp_Rev Access'!$F$7:$GK$318,$EN$2,FALSE))</f>
        <v>0</v>
      </c>
      <c r="EO285" s="90">
        <f>IF(ISNA(VLOOKUP($B285,'[1]1718  Exp_Rev Access'!$F$7:$GK$318,$EO$2,FALSE)),"",VLOOKUP($B285,'[1]1718  Exp_Rev Access'!$F$7:$GK$318,$EO$2,FALSE))</f>
        <v>0</v>
      </c>
      <c r="EP285" s="90">
        <f>IF(ISNA(VLOOKUP($B285,'[1]1718  Exp_Rev Access'!$F$7:$GK$318,$EP$2,FALSE)),"",VLOOKUP($B285,'[1]1718  Exp_Rev Access'!$F$7:$GK$318,$EP$2,FALSE))</f>
        <v>0</v>
      </c>
      <c r="EQ285" s="90">
        <f>IF(ISNA(VLOOKUP($B285,'[1]1718  Exp_Rev Access'!$F$7:$GK$318,$EQ$2,FALSE)),"",VLOOKUP($B285,'[1]1718  Exp_Rev Access'!$F$7:$GK$318,$EQ$2,FALSE))</f>
        <v>0</v>
      </c>
      <c r="ER285" s="90">
        <f>IF(ISNA(VLOOKUP($B285,'[1]1718  Exp_Rev Access'!$F$7:$GK$318,$ER$2,FALSE)),"",VLOOKUP($B285,'[1]1718  Exp_Rev Access'!$F$7:$GK$318,$ER$2,FALSE))</f>
        <v>0</v>
      </c>
      <c r="ES285" s="90">
        <f>IF(ISNA(VLOOKUP($B285,'[1]1718  Exp_Rev Access'!$F$7:$GK$318,$ES$2,FALSE)),"",VLOOKUP($B285,'[1]1718  Exp_Rev Access'!$F$7:$GK$318,$ES$2,FALSE))</f>
        <v>0</v>
      </c>
      <c r="ET285" s="90">
        <f>IF(ISNA(VLOOKUP($B285,'[1]1718  Exp_Rev Access'!$F$7:$GK$318,$ET$2,FALSE)),"",VLOOKUP($B285,'[1]1718  Exp_Rev Access'!$F$7:$GK$318,$ET$2,FALSE))</f>
        <v>0</v>
      </c>
      <c r="EU285" s="90">
        <f>IF(ISNA(VLOOKUP($B285,'[1]1718  Exp_Rev Access'!$F$7:$GK$318,$EU$2,FALSE)),"",VLOOKUP($B285,'[1]1718  Exp_Rev Access'!$F$7:$GK$318,$EU$2,FALSE))</f>
        <v>0</v>
      </c>
      <c r="EV285" s="90">
        <f>IF(ISNA(VLOOKUP($B285,'[1]1718  Exp_Rev Access'!$F$7:$GK$318,$EV$2,FALSE)),"",VLOOKUP($B285,'[1]1718  Exp_Rev Access'!$F$7:$GK$318,$EV$2,FALSE))</f>
        <v>0</v>
      </c>
      <c r="EW285" s="90">
        <f>IF(ISNA(VLOOKUP($B285,'[1]1718  Exp_Rev Access'!$F$7:$GK$318,$EW$2,FALSE)),"",VLOOKUP($B285,'[1]1718  Exp_Rev Access'!$F$7:$GK$318,$EW$2,FALSE))</f>
        <v>0</v>
      </c>
      <c r="EX285" s="90">
        <f>IF(ISNA(VLOOKUP($B285,'[1]1718  Exp_Rev Access'!$F$7:$GK$318,$EX$2,FALSE)),"",VLOOKUP($B285,'[1]1718  Exp_Rev Access'!$F$7:$GK$318,$EX$2,FALSE))</f>
        <v>0</v>
      </c>
      <c r="EY285" s="90">
        <f>IF(ISNA(VLOOKUP($B285,'[1]1718  Exp_Rev Access'!$F$7:$GK$318,$EY$2,FALSE)),"",VLOOKUP($B285,'[1]1718  Exp_Rev Access'!$F$7:$GK$318,$EY$2,FALSE))</f>
        <v>0</v>
      </c>
      <c r="EZ285" s="90">
        <f>IF(ISNA(VLOOKUP($B285,'[1]1718  Exp_Rev Access'!$F$7:$GK$318,$EZ$2,FALSE)),"",VLOOKUP($B285,'[1]1718  Exp_Rev Access'!$F$7:$GK$318,$EZ$2,FALSE))</f>
        <v>0</v>
      </c>
      <c r="FA285" s="90">
        <f>IF(ISNA(VLOOKUP($B285,'[1]1718  Exp_Rev Access'!$F$7:$GK$318,$FA$2,FALSE)),"",VLOOKUP($B285,'[1]1718  Exp_Rev Access'!$F$7:$GK$318,$FA$2,FALSE))</f>
        <v>0</v>
      </c>
      <c r="FB285" s="90">
        <f>IF(ISNA(VLOOKUP($B285,'[1]1718  Exp_Rev Access'!$F$7:$GK$318,$FB$2,FALSE)),"",VLOOKUP($B285,'[1]1718  Exp_Rev Access'!$F$7:$GK$318,$FB$2,FALSE))</f>
        <v>0</v>
      </c>
      <c r="FC285" s="90">
        <f>IF(ISNA(VLOOKUP($B285,'[1]1718  Exp_Rev Access'!$F$7:$GK$318,$FC$2,FALSE)),"",VLOOKUP($B285,'[1]1718  Exp_Rev Access'!$F$7:$GK$318,$FC$2,FALSE))</f>
        <v>0</v>
      </c>
      <c r="FD285" s="90">
        <f>IF(ISNA(VLOOKUP($B285,'[1]1718  Exp_Rev Access'!$F$7:$GK$318,$FD$2,FALSE)),"",VLOOKUP($B285,'[1]1718  Exp_Rev Access'!$F$7:$GK$318,$FD$2,FALSE))</f>
        <v>0</v>
      </c>
      <c r="FE285" s="90">
        <f>IF(ISNA(VLOOKUP($B285,'[1]1718  Exp_Rev Access'!$F$7:$GK$318,$FE$2,FALSE)),"",VLOOKUP($B285,'[1]1718  Exp_Rev Access'!$F$7:$GK$318,$FE$2,FALSE))</f>
        <v>0</v>
      </c>
      <c r="FF285" s="90">
        <f>IF(ISNA(VLOOKUP($B285,'[1]1718  Exp_Rev Access'!$F$7:$GK$318,$FF$2,FALSE)),"",VLOOKUP($B285,'[1]1718  Exp_Rev Access'!$F$7:$GK$318,$FF$2,FALSE))</f>
        <v>0</v>
      </c>
      <c r="FG285" s="90">
        <f>IF(ISNA(VLOOKUP($B285,'[1]1718  Exp_Rev Access'!$F$7:$GK$318,$FG$2,FALSE)),"",VLOOKUP($B285,'[1]1718  Exp_Rev Access'!$F$7:$GK$318,$FG$2,FALSE))</f>
        <v>0</v>
      </c>
      <c r="FH285" s="90">
        <f>IF(ISNA(VLOOKUP($B285,'[1]1718  Exp_Rev Access'!$F$7:$GK$318,$FH$2,FALSE)),"",VLOOKUP($B285,'[1]1718  Exp_Rev Access'!$F$7:$GK$318,$FH$2,FALSE))</f>
        <v>0</v>
      </c>
      <c r="FI285" s="90">
        <f>IF(ISNA(VLOOKUP($B285,'[1]1718  Exp_Rev Access'!$F$7:$GK$318,$FI$2,FALSE)),"",VLOOKUP($B285,'[1]1718  Exp_Rev Access'!$F$7:$GK$318,$FI$2,FALSE))</f>
        <v>0</v>
      </c>
      <c r="FJ285" s="90">
        <f>IF(ISNA(VLOOKUP($B285,'[1]1718  Exp_Rev Access'!$F$7:$GK$318,$FJ$2,FALSE)),"",VLOOKUP($B285,'[1]1718  Exp_Rev Access'!$F$7:$GK$318,$FJ$2,FALSE))</f>
        <v>0</v>
      </c>
      <c r="FK285" s="90">
        <f>IF(ISNA(VLOOKUP($B285,'[1]1718  Exp_Rev Access'!$F$7:$GK$318,$FK$2,FALSE)),"",VLOOKUP($B285,'[1]1718  Exp_Rev Access'!$F$7:$GK$318,$FK$2,FALSE))</f>
        <v>0</v>
      </c>
      <c r="FL285" s="90">
        <f>IF(ISNA(VLOOKUP($B285,'[1]1718  Exp_Rev Access'!$F$7:$GK$318,$FL$2,FALSE)),"",VLOOKUP($B285,'[1]1718  Exp_Rev Access'!$F$7:$GK$318,$FL$2,FALSE))</f>
        <v>0</v>
      </c>
      <c r="FM285" s="90">
        <f>IF(ISNA(VLOOKUP($B285,'[1]1718  Exp_Rev Access'!$F$7:$GK$318,$FM$2,FALSE)),"",VLOOKUP($B285,'[1]1718  Exp_Rev Access'!$F$7:$GK$318,$FM$2,FALSE))</f>
        <v>0</v>
      </c>
      <c r="FN285" s="90">
        <f>IF(ISNA(VLOOKUP($B285,'[1]1718  Exp_Rev Access'!$F$7:$GK$318,$FN$2,FALSE)),"",VLOOKUP($B285,'[1]1718  Exp_Rev Access'!$F$7:$GK$318,$FN$2,FALSE))</f>
        <v>0</v>
      </c>
      <c r="FO285" s="90">
        <f>IF(ISNA(VLOOKUP($B285,'[1]1718  Exp_Rev Access'!$F$7:$GK$318,$FO$2,FALSE)),"",VLOOKUP($B285,'[1]1718  Exp_Rev Access'!$F$7:$GK$318,$FO$2,FALSE))</f>
        <v>0</v>
      </c>
      <c r="FP285" s="90">
        <f>IF(ISNA(VLOOKUP($B285,'[1]1718  Exp_Rev Access'!$F$7:$GK$318,$FP$2,FALSE)),"",VLOOKUP($B285,'[1]1718  Exp_Rev Access'!$F$7:$GK$318,$FP$2,FALSE))</f>
        <v>0</v>
      </c>
      <c r="FQ285" s="90">
        <f>IF(ISNA(VLOOKUP($B285,'[1]1718  Exp_Rev Access'!$F$7:$GK$318,$FQ$2,FALSE)),"",VLOOKUP($B285,'[1]1718  Exp_Rev Access'!$F$7:$GK$318,$FQ$2,FALSE))</f>
        <v>0</v>
      </c>
      <c r="FR285" s="90">
        <f>IF(ISNA(VLOOKUP($B285,'[1]1718  Exp_Rev Access'!$F$7:$GK$318,$FR$2,FALSE)),"",VLOOKUP($B285,'[1]1718  Exp_Rev Access'!$F$7:$GK$318,$FR$2,FALSE))</f>
        <v>0</v>
      </c>
      <c r="FS285" s="56">
        <f t="shared" si="759"/>
        <v>233949.00999999998</v>
      </c>
      <c r="FT285" s="92">
        <f t="shared" si="760"/>
        <v>7.142135054312572E-2</v>
      </c>
      <c r="FU285" s="94">
        <f t="shared" si="761"/>
        <v>1495.6464007160207</v>
      </c>
      <c r="FV285" s="95">
        <f>IF(ISNA(VLOOKUP($B285,'[1]1718  Exp_Rev Access'!$F$7:$GK$318,$FV$2,FALSE)),"",VLOOKUP($B285,'[1]1718  Exp_Rev Access'!$F$7:$GK$318,$FV$2,FALSE))</f>
        <v>0</v>
      </c>
      <c r="FW285" s="95">
        <f>IF(ISNA(VLOOKUP($B285,'[1]1718  Exp_Rev Access'!$F$7:$GK$318,$FW$2,FALSE)),"",VLOOKUP($B285,'[1]1718  Exp_Rev Access'!$F$7:$GK$318,$FW$2,FALSE))</f>
        <v>0</v>
      </c>
      <c r="FX285" s="95">
        <f>IF(ISNA(VLOOKUP($B285,'[1]1718  Exp_Rev Access'!$F$7:$GK$318,$FX$2,FALSE)),"",VLOOKUP($B285,'[1]1718  Exp_Rev Access'!$F$7:$GK$318,$FX$2,FALSE))</f>
        <v>0</v>
      </c>
      <c r="FY285" s="95">
        <f>IF(ISNA(VLOOKUP($B285,'[1]1718  Exp_Rev Access'!$F$7:$GK$318,$FY$2,FALSE)),"",VLOOKUP($B285,'[1]1718  Exp_Rev Access'!$F$7:$GK$318,$FY$2,FALSE))</f>
        <v>0</v>
      </c>
      <c r="FZ285" s="95">
        <f>IF(ISNA(VLOOKUP($B285,'[1]1718  Exp_Rev Access'!$F$7:$GK$318,$FZ$2,FALSE)),"",VLOOKUP($B285,'[1]1718  Exp_Rev Access'!$F$7:$GK$318,$FZ$2,FALSE))</f>
        <v>0</v>
      </c>
      <c r="GA285" s="95">
        <f>IF(ISNA(VLOOKUP($B285,'[1]1718  Exp_Rev Access'!$F$7:$GK$318,$GA$2,FALSE)),"",VLOOKUP($B285,'[1]1718  Exp_Rev Access'!$F$7:$GK$318,$GA$2,FALSE))</f>
        <v>0</v>
      </c>
      <c r="GB285" s="95">
        <f>IF(ISNA(VLOOKUP($B285,'[1]1718  Exp_Rev Access'!$F$7:$GK$318,$GB$2,FALSE)),"",VLOOKUP($B285,'[1]1718  Exp_Rev Access'!$F$7:$GK$318,$GB$2,FALSE))</f>
        <v>0</v>
      </c>
      <c r="GC285" s="95">
        <f>IF(ISNA(VLOOKUP($B285,'[1]1718  Exp_Rev Access'!$F$7:$GK$318,$GC$2,FALSE)),"",VLOOKUP($B285,'[1]1718  Exp_Rev Access'!$F$7:$GK$318,$GC$2,FALSE))</f>
        <v>0</v>
      </c>
      <c r="GD285" s="95">
        <f>IF(ISNA(VLOOKUP($B285,'[1]1718  Exp_Rev Access'!$F$7:$GK$318,$GD$2,FALSE)),"",VLOOKUP($B285,'[1]1718  Exp_Rev Access'!$F$7:$GK$318,$GD$2,FALSE))</f>
        <v>0</v>
      </c>
      <c r="GE285" s="95">
        <f>IF(ISNA(VLOOKUP($B285,'[1]1718  Exp_Rev Access'!$F$7:$GK$318,$GE$2,FALSE)),"",VLOOKUP($B285,'[1]1718  Exp_Rev Access'!$F$7:$GK$318,$GE$2,FALSE))</f>
        <v>0</v>
      </c>
      <c r="GF285" s="95">
        <f>IF(ISNA(VLOOKUP($B285,'[1]1718  Exp_Rev Access'!$F$7:$GK$318,$GF$2,FALSE)),"",VLOOKUP($B285,'[1]1718  Exp_Rev Access'!$F$7:$GK$318,$GF$2,FALSE))</f>
        <v>0</v>
      </c>
      <c r="GG285" s="95">
        <f>IF(ISNA(VLOOKUP($B285,'[1]1718  Exp_Rev Access'!$F$7:$GK$318,$GG$2,FALSE)),"",VLOOKUP($B285,'[1]1718  Exp_Rev Access'!$F$7:$GK$318,$GG$2,FALSE))</f>
        <v>0</v>
      </c>
      <c r="GH285" s="95">
        <f>IF(ISNA(VLOOKUP($B285,'[1]1718  Exp_Rev Access'!$F$7:$GK$318,$GH$2,FALSE)),"",VLOOKUP($B285,'[1]1718  Exp_Rev Access'!$F$7:$GK$318,$GH$2,FALSE))</f>
        <v>0</v>
      </c>
      <c r="GI285" s="95">
        <f>IF(ISNA(VLOOKUP($B285,'[1]1718  Exp_Rev Access'!$F$7:$GK$318,$GI$2,FALSE)),"",VLOOKUP($B285,'[1]1718  Exp_Rev Access'!$F$7:$GK$318,$GI$2,FALSE))</f>
        <v>0</v>
      </c>
      <c r="GJ285" s="95">
        <f>IF(ISNA(VLOOKUP($B285,'[1]1718  Exp_Rev Access'!$F$7:$GK$318,$GJ$2,FALSE)),"",VLOOKUP($B285,'[1]1718  Exp_Rev Access'!$F$7:$GK$318,$GJ$2,FALSE))</f>
        <v>0</v>
      </c>
      <c r="GK285" s="95">
        <f>IF(ISNA(VLOOKUP($B285,'[1]1718  Exp_Rev Access'!$F$7:$GK$318,$GK$2,FALSE)),"",VLOOKUP($B285,'[1]1718  Exp_Rev Access'!$F$7:$GK$318,$GK$2,FALSE))</f>
        <v>1290000</v>
      </c>
      <c r="GL285" s="95">
        <f>IF(ISNA(VLOOKUP($B285,'[1]1718  Exp_Rev Access'!$F$7:$GK$318,$GL$2,FALSE)),"",VLOOKUP($B285,'[1]1718  Exp_Rev Access'!$F$7:$GK$318,$GL$2,FALSE))</f>
        <v>0</v>
      </c>
      <c r="GM285" s="95">
        <f>IF(ISNA(VLOOKUP($B285,'[1]1718  Exp_Rev Access'!$F$7:$GK$318,$GM$2,FALSE)),"",VLOOKUP($B285,'[1]1718  Exp_Rev Access'!$F$7:$GK$318,$GM$2,FALSE))</f>
        <v>0</v>
      </c>
      <c r="GN285" s="95">
        <f>IF(ISNA(VLOOKUP($B285,'[1]1718  Exp_Rev Access'!$F$7:$GK$318,$GN$2,FALSE)),"",VLOOKUP($B285,'[1]1718  Exp_Rev Access'!$F$7:$GK$318,$GN$2,FALSE))</f>
        <v>0</v>
      </c>
      <c r="GO285" s="95">
        <f>IF(ISNA(VLOOKUP($B285,'[1]1718  Exp_Rev Access'!$F$7:$GK$318,$GO$2,FALSE)),"",VLOOKUP($B285,'[1]1718  Exp_Rev Access'!$F$7:$GK$318,$GO$2,FALSE))</f>
        <v>0</v>
      </c>
      <c r="GP285" s="95">
        <f>IF(ISNA(VLOOKUP($B285,'[1]1718  Exp_Rev Access'!$F$7:$GK$318,$GP$2,FALSE)),"",VLOOKUP($B285,'[1]1718  Exp_Rev Access'!$F$7:$GK$318,$GP$2,FALSE))</f>
        <v>0</v>
      </c>
      <c r="GQ285" s="95">
        <f>IF(ISNA(VLOOKUP($B285,'[1]1718  Exp_Rev Access'!$F$7:$GK$318,$GQ$2,FALSE)),"",VLOOKUP($B285,'[1]1718  Exp_Rev Access'!$F$7:$GK$318,$GQ$2,FALSE))</f>
        <v>0</v>
      </c>
      <c r="GR285" s="95">
        <f>IF(ISNA(VLOOKUP($B285,'[1]1718  Exp_Rev Access'!$F$7:$GK$318,$GR$2,FALSE)),"",VLOOKUP($B285,'[1]1718  Exp_Rev Access'!$F$7:$GK$318,$GR$2,FALSE))</f>
        <v>0</v>
      </c>
      <c r="GS285" s="95">
        <f>IF(ISNA(VLOOKUP($B285,'[1]1718  Exp_Rev Access'!$F$7:$GK$318,$GS$2,FALSE)),"",VLOOKUP($B285,'[1]1718  Exp_Rev Access'!$F$7:$GK$318,$GS$2,FALSE))</f>
        <v>0</v>
      </c>
      <c r="GT285" s="95">
        <f>IF(ISNA(VLOOKUP($B285,'[1]1718  Exp_Rev Access'!$F$7:$GK$318,$GT$2,FALSE)),"",VLOOKUP($B285,'[1]1718  Exp_Rev Access'!$F$7:$GK$318,$GT$2,FALSE))</f>
        <v>0</v>
      </c>
      <c r="GU285" s="56">
        <f t="shared" si="762"/>
        <v>1290000</v>
      </c>
      <c r="GV285" s="92">
        <f t="shared" si="763"/>
        <v>0.39381890182237655</v>
      </c>
      <c r="GW285" s="96">
        <f t="shared" si="764"/>
        <v>8247.0272343690049</v>
      </c>
      <c r="HE285" s="41"/>
      <c r="HF285" s="41"/>
      <c r="HG285" s="41"/>
      <c r="HH285" s="41"/>
      <c r="HI285" s="41"/>
      <c r="HJ285" s="41"/>
      <c r="HK285" s="41"/>
      <c r="HL285" s="41"/>
      <c r="HM285" s="41"/>
      <c r="HN285" s="41"/>
    </row>
    <row r="286" spans="1:222" x14ac:dyDescent="0.3">
      <c r="A286" s="73"/>
      <c r="B286" s="106" t="s">
        <v>599</v>
      </c>
      <c r="C286" s="89" t="s">
        <v>600</v>
      </c>
      <c r="D286" s="75">
        <f>IF(ISNA(VLOOKUP($B286,'[1]1718 enrollment_Rev_Exp by size'!$A$7:H619,3,FALSE)),"",VLOOKUP($B286,'[1]1718 enrollment_Rev_Exp by size'!$A$7:$G$350,3,FALSE))</f>
        <v>158</v>
      </c>
      <c r="E286" s="76">
        <f>IF(ISNA(VLOOKUP($B286,'[1]1718 enrollment_Rev_Exp by size'!$A$7:I620,5,FALSE)),"",VLOOKUP($B286,'[1]1718 enrollment_Rev_Exp by size'!$A$7:$G$350,5,FALSE))</f>
        <v>2743930.8</v>
      </c>
      <c r="F286" s="70">
        <f t="shared" si="744"/>
        <v>2743930.7999999993</v>
      </c>
      <c r="G286" s="70">
        <f t="shared" si="745"/>
        <v>0</v>
      </c>
      <c r="H286" s="90">
        <f>IF(ISNA(VLOOKUP($B286,'[1]1718  Exp_Rev Access'!$F$7:$GK$318,3,FALSE)),"",VLOOKUP($B286,'[1]1718  Exp_Rev Access'!$F$7:$GK$318,3,FALSE))</f>
        <v>0</v>
      </c>
      <c r="I286" s="90">
        <f>IF(ISNA(VLOOKUP($B286,'[1]1718  Exp_Rev Access'!$F$7:$GK$318,4,FALSE)),"",VLOOKUP($B286,'[1]1718  Exp_Rev Access'!$F$7:$GK$318,4,FALSE))</f>
        <v>0</v>
      </c>
      <c r="J286" s="90">
        <f>IF(ISNA(VLOOKUP($B286,'[1]1718  Exp_Rev Access'!$F$7:$GK$318,5,FALSE)),"",VLOOKUP($B286,'[1]1718  Exp_Rev Access'!$F$7:$GK$318,5,FALSE))</f>
        <v>0</v>
      </c>
      <c r="K286" s="90">
        <f>IF(ISNA(VLOOKUP($B286,'[1]1718  Exp_Rev Access'!$F$7:$GK$318,6,FALSE)),"-",VLOOKUP($B286,'[1]1718  Exp_Rev Access'!$F$7:$GK$318,6,FALSE))</f>
        <v>0</v>
      </c>
      <c r="L286" s="90">
        <f>IF(ISNA(VLOOKUP($B286,'[1]1718  Exp_Rev Access'!$F$7:$GK$318,7,FALSE)),"",VLOOKUP($B286,'[1]1718  Exp_Rev Access'!$F$7:$GK$318,7,FALSE))</f>
        <v>0</v>
      </c>
      <c r="M286" s="90">
        <f>IF(ISNA(VLOOKUP($B286,'[1]1718  Exp_Rev Access'!$F$7:$GK$318,8,FALSE)),"",VLOOKUP($B286,'[1]1718  Exp_Rev Access'!$F$7:$GK$318,8,FALSE))</f>
        <v>0</v>
      </c>
      <c r="N286" s="56">
        <f t="shared" si="746"/>
        <v>0</v>
      </c>
      <c r="O286" s="91">
        <f t="shared" si="747"/>
        <v>0</v>
      </c>
      <c r="P286" s="56">
        <f t="shared" si="748"/>
        <v>0</v>
      </c>
      <c r="Q286" s="90">
        <f>IF(ISNA(VLOOKUP($B286,'[1]1718  Exp_Rev Access'!$F$7:$GK$318,10,FALSE)),"",VLOOKUP($B286,'[1]1718  Exp_Rev Access'!$F$7:$GK$318,10,FALSE))</f>
        <v>0</v>
      </c>
      <c r="R286" s="90">
        <f>IF(ISNA(VLOOKUP($B286,'[1]1718  Exp_Rev Access'!$F$7:$GK$318,11,FALSE)),"",VLOOKUP($B286,'[1]1718  Exp_Rev Access'!$F$7:$GK$318,11,FALSE))</f>
        <v>0</v>
      </c>
      <c r="S286" s="90">
        <f>IF(ISNA(VLOOKUP($B286,'[1]1718  Exp_Rev Access'!$F$7:$GK$318,12,FALSE)),"",VLOOKUP($B286,'[1]1718  Exp_Rev Access'!$F$7:$GK$318,12,FALSE))</f>
        <v>0</v>
      </c>
      <c r="T286" s="90">
        <f>IF(ISNA(VLOOKUP($B286,'[1]1718  Exp_Rev Access'!$F$7:$GK$318,13,FALSE)),"",VLOOKUP($B286,'[1]1718  Exp_Rev Access'!$F$7:$GK$318,13,FALSE))</f>
        <v>0</v>
      </c>
      <c r="U286" s="90">
        <f>IF(ISNA(VLOOKUP($B286,'[1]1718  Exp_Rev Access'!$F$7:$GK$318,14,FALSE)),"",VLOOKUP($B286,'[1]1718  Exp_Rev Access'!$F$7:$GK$318,14,FALSE))</f>
        <v>0</v>
      </c>
      <c r="V286" s="90">
        <f>IF(ISNA(VLOOKUP($B286,'[1]1718  Exp_Rev Access'!$F$7:$GK$318,15,FALSE)),"",VLOOKUP($B286,'[1]1718  Exp_Rev Access'!$F$7:$GK$318,15,FALSE))</f>
        <v>0</v>
      </c>
      <c r="W286" s="90">
        <f>IF(ISNA(VLOOKUP($B286,'[1]1718  Exp_Rev Access'!$F$7:$GK$318,16,FALSE)),"",VLOOKUP($B286,'[1]1718  Exp_Rev Access'!$F$7:$GK$318,16,FALSE))</f>
        <v>0</v>
      </c>
      <c r="X286" s="90">
        <f>IF(ISNA(VLOOKUP($B286,'[1]1718  Exp_Rev Access'!$F$7:$GK$318,17,FALSE)),"",VLOOKUP($B286,'[1]1718  Exp_Rev Access'!$F$7:$GK$318,17,FALSE))</f>
        <v>0</v>
      </c>
      <c r="Y286" s="90">
        <f>IF(ISNA(VLOOKUP($B286,'[1]1718  Exp_Rev Access'!$F$7:$GK$318,18,FALSE)),"",VLOOKUP($B286,'[1]1718  Exp_Rev Access'!$F$7:$GK$318,18,FALSE))</f>
        <v>3004.63</v>
      </c>
      <c r="Z286" s="90">
        <f>IF(ISNA(VLOOKUP($B286,'[1]1718  Exp_Rev Access'!$F$7:$GK$318,19,FALSE)),"",VLOOKUP($B286,'[1]1718  Exp_Rev Access'!$F$7:$GK$318,19,FALSE))</f>
        <v>0</v>
      </c>
      <c r="AA286" s="90">
        <f>IF(ISNA(VLOOKUP($B286,'[1]1718  Exp_Rev Access'!$F$7:$GK$318,20,FALSE)),"",VLOOKUP($B286,'[1]1718  Exp_Rev Access'!$F$7:$GK$318,20,FALSE))</f>
        <v>0</v>
      </c>
      <c r="AB286" s="90">
        <f>IF(ISNA(VLOOKUP($B286,'[1]1718  Exp_Rev Access'!$F$7:$GK$318,21,FALSE)),"",VLOOKUP($B286,'[1]1718  Exp_Rev Access'!$F$7:$GK$318,21,FALSE))</f>
        <v>0</v>
      </c>
      <c r="AC286" s="90">
        <f>IF(ISNA(VLOOKUP($B286,'[1]1718  Exp_Rev Access'!$F$7:$GK$318,22,FALSE)),"",VLOOKUP($B286,'[1]1718  Exp_Rev Access'!$F$7:$GK$318,22,FALSE))</f>
        <v>0</v>
      </c>
      <c r="AD286" s="90">
        <f>IF(ISNA(VLOOKUP($B286,'[1]1718  Exp_Rev Access'!$F$7:$GK$318,23,FALSE)),"",VLOOKUP($B286,'[1]1718  Exp_Rev Access'!$F$7:$GK$318,23,FALSE))</f>
        <v>145.25</v>
      </c>
      <c r="AE286" s="90">
        <f>IF(ISNA(VLOOKUP($B286,'[1]1718  Exp_Rev Access'!$F$7:$GK$318,24,FALSE)),"",VLOOKUP($B286,'[1]1718  Exp_Rev Access'!$F$7:$GK$318,24,FALSE))</f>
        <v>0</v>
      </c>
      <c r="AF286" s="90">
        <f>IF(ISNA(VLOOKUP($B286,'[1]1718  Exp_Rev Access'!$F$7:$GK$318,25,FALSE)),"",VLOOKUP($B286,'[1]1718  Exp_Rev Access'!$F$7:$GK$318,25,FALSE))</f>
        <v>0</v>
      </c>
      <c r="AG286" s="90">
        <f>IF(ISNA(VLOOKUP($B286,'[1]1718  Exp_Rev Access'!$F$7:$GK$318,26,FALSE)),"",VLOOKUP($B286,'[1]1718  Exp_Rev Access'!$F$7:$GK$318,26,FALSE))</f>
        <v>777325.97</v>
      </c>
      <c r="AH286" s="90">
        <f>IF(ISNA(VLOOKUP($B286,'[1]1718  Exp_Rev Access'!$F$7:$GK$318,27,FALSE)),"",VLOOKUP($B286,'[1]1718  Exp_Rev Access'!$F$7:$GK$318,27,FALSE))</f>
        <v>0</v>
      </c>
      <c r="AI286" s="90">
        <f>IF(ISNA(VLOOKUP($B286,'[1]1718  Exp_Rev Access'!$F$7:$GK$318,28,FALSE)),"",VLOOKUP($B286,'[1]1718  Exp_Rev Access'!$F$7:$GK$318,28,FALSE))</f>
        <v>0</v>
      </c>
      <c r="AJ286" s="90">
        <f>IF(ISNA(VLOOKUP($B286,'[1]1718  Exp_Rev Access'!$F$7:$GK$318,29,FALSE)),"",VLOOKUP($B286,'[1]1718  Exp_Rev Access'!$F$7:$GK$318,29,FALSE))</f>
        <v>0</v>
      </c>
      <c r="AK286" s="90">
        <f>IF(ISNA(VLOOKUP($B286,'[1]1718  Exp_Rev Access'!$F$7:$GK$318,30,FALSE)),"",VLOOKUP($B286,'[1]1718  Exp_Rev Access'!$F$7:$GK$318,30,FALSE))</f>
        <v>1348.38</v>
      </c>
      <c r="AL286" s="90">
        <f>IF(ISNA(VLOOKUP($B286,'[1]1718  Exp_Rev Access'!$F$7:$GK$318,31,FALSE)),"",VLOOKUP($B286,'[1]1718  Exp_Rev Access'!$F$7:$GK$318,31,FALSE))</f>
        <v>5698</v>
      </c>
      <c r="AM286" s="56">
        <f t="shared" si="749"/>
        <v>787522.23</v>
      </c>
      <c r="AN286" s="92">
        <f t="shared" si="750"/>
        <v>0.28700513511492348</v>
      </c>
      <c r="AO286" s="71">
        <f t="shared" si="751"/>
        <v>4984.3179113924052</v>
      </c>
      <c r="AP286" s="90">
        <f>IF(ISNA(VLOOKUP($B286,'[1]1718  Exp_Rev Access'!$F$7:$GK$318,33,FALSE)),"",VLOOKUP($B286,'[1]1718  Exp_Rev Access'!$F$7:$GK$318,33,FALSE))</f>
        <v>1353618.4</v>
      </c>
      <c r="AQ286" s="90">
        <f>IF(ISNA(VLOOKUP($B286,'[1]1718  Exp_Rev Access'!$F$7:$GK$318,34,FALSE)),"",VLOOKUP($B286,'[1]1718  Exp_Rev Access'!$F$7:$GK$318,34,FALSE))</f>
        <v>39454.26</v>
      </c>
      <c r="AR286" s="90">
        <f>IF(ISNA(VLOOKUP($B286,'[1]1718  Exp_Rev Access'!$F$7:$GK$318,35,FALSE)),"",VLOOKUP($B286,'[1]1718  Exp_Rev Access'!$F$7:$GK$318,35,FALSE))</f>
        <v>0</v>
      </c>
      <c r="AS286" s="90">
        <f>IF(ISNA(VLOOKUP($B286,'[1]1718  Exp_Rev Access'!$F$7:$GK$318,36,FALSE)),"",VLOOKUP($B286,'[1]1718  Exp_Rev Access'!$F$7:$GK$318,36,FALSE))</f>
        <v>0</v>
      </c>
      <c r="AT286" s="90">
        <f>IF(ISNA(VLOOKUP($B286,'[1]1718  Exp_Rev Access'!$F$7:$GK$318,37,FALSE)),"",VLOOKUP($B286,'[1]1718  Exp_Rev Access'!$F$7:$GK$318,37,FALSE))</f>
        <v>0</v>
      </c>
      <c r="AU286" s="56">
        <f t="shared" si="752"/>
        <v>1393072.66</v>
      </c>
      <c r="AV286" s="93">
        <f t="shared" si="753"/>
        <v>0.50769234413637543</v>
      </c>
      <c r="AW286" s="56">
        <f t="shared" si="754"/>
        <v>8816.9155696202524</v>
      </c>
      <c r="AX286" s="90">
        <f>IF(ISNA(VLOOKUP($B286,'[1]1718  Exp_Rev Access'!$F$7:$GK$318,39,FALSE)),"",VLOOKUP($B286,'[1]1718  Exp_Rev Access'!$F$7:$GK$318,39,FALSE))</f>
        <v>0</v>
      </c>
      <c r="AY286" s="90">
        <f>IF(ISNA(VLOOKUP($B286,'[1]1718  Exp_Rev Access'!$F$7:$GK$318,40,FALSE)),"",VLOOKUP($B286,'[1]1718  Exp_Rev Access'!$F$7:$GK$318,40,FALSE))</f>
        <v>165405.29999999999</v>
      </c>
      <c r="AZ286" s="90">
        <f>IF(ISNA(VLOOKUP($B286,'[1]1718  Exp_Rev Access'!$F$7:$GK$318,41,FALSE)),"",VLOOKUP($B286,'[1]1718  Exp_Rev Access'!$F$7:$GK$318,41,FALSE))</f>
        <v>0</v>
      </c>
      <c r="BA286" s="90">
        <f>IF(ISNA(VLOOKUP($B286,'[1]1718  Exp_Rev Access'!$F$7:$GK$318,42,FALSE)),"",VLOOKUP($B286,'[1]1718  Exp_Rev Access'!$F$7:$GK$318,42,FALSE))</f>
        <v>0</v>
      </c>
      <c r="BB286" s="90">
        <f>IF(ISNA(VLOOKUP($B286,'[1]1718  Exp_Rev Access'!$F$7:$GK$318,43,FALSE)),"",VLOOKUP($B286,'[1]1718  Exp_Rev Access'!$F$7:$GK$318,43,FALSE))</f>
        <v>0</v>
      </c>
      <c r="BC286" s="90">
        <f>IF(ISNA(VLOOKUP($B286,'[1]1718  Exp_Rev Access'!$F$7:$GK$318,44,FALSE)),"",VLOOKUP($B286,'[1]1718  Exp_Rev Access'!$F$7:$GK$318,44,FALSE))</f>
        <v>79521.31</v>
      </c>
      <c r="BD286" s="90">
        <f>IF(ISNA(VLOOKUP($B286,'[1]1718  Exp_Rev Access'!$F$7:$GK$318,45,FALSE)),"",VLOOKUP($B286,'[1]1718  Exp_Rev Access'!$F$7:$GK$318,45,FALSE))</f>
        <v>0</v>
      </c>
      <c r="BE286" s="90">
        <f>IF(ISNA(VLOOKUP($B286,'[1]1718  Exp_Rev Access'!$F$7:$GK$318,46,FALSE)),"",VLOOKUP($B286,'[1]1718  Exp_Rev Access'!$F$7:$GK$318,46,FALSE))</f>
        <v>0</v>
      </c>
      <c r="BF286" s="90">
        <f>IF(ISNA(VLOOKUP($B286,'[1]1718  Exp_Rev Access'!$F$7:$GK$318,47,FALSE)),"",VLOOKUP($B286,'[1]1718  Exp_Rev Access'!$F$7:$GK$318,47,FALSE))</f>
        <v>0</v>
      </c>
      <c r="BG286" s="90">
        <f>IF(ISNA(VLOOKUP($B286,'[1]1718  Exp_Rev Access'!$F$7:$GK$318,48,FALSE)),"",VLOOKUP($B286,'[1]1718  Exp_Rev Access'!$F$7:$GK$318,48,FALSE))</f>
        <v>8169.52</v>
      </c>
      <c r="BH286" s="90">
        <f>IF(ISNA(VLOOKUP($B286,'[1]1718  Exp_Rev Access'!$F$7:$GK$318,49,FALSE)),"",VLOOKUP($B286,'[1]1718  Exp_Rev Access'!$F$7:$GK$318,49,FALSE))</f>
        <v>3557.12</v>
      </c>
      <c r="BI286" s="90">
        <f>IF(ISNA(VLOOKUP($B286,'[1]1718  Exp_Rev Access'!$F$7:$GK$318,50,FALSE)),"",VLOOKUP($B286,'[1]1718  Exp_Rev Access'!$F$7:$GK$318,50,FALSE))</f>
        <v>0</v>
      </c>
      <c r="BJ286" s="90">
        <f>IF(ISNA(VLOOKUP($B286,'[1]1718  Exp_Rev Access'!$F$7:$GK$318,51,FALSE)),"",VLOOKUP($B286,'[1]1718  Exp_Rev Access'!$F$7:$GK$318,51,FALSE))</f>
        <v>12958.98</v>
      </c>
      <c r="BK286" s="90">
        <f>IF(ISNA(VLOOKUP($B286,'[1]1718  Exp_Rev Access'!$F$7:$GK$318,52,FALSE)),"",VLOOKUP($B286,'[1]1718  Exp_Rev Access'!$F$7:$GK$318,52,FALSE))</f>
        <v>88020.49</v>
      </c>
      <c r="BL286" s="90">
        <f>IF(ISNA(VLOOKUP($B286,'[1]1718  Exp_Rev Access'!$F$7:$GK$318,53,FALSE)),"",VLOOKUP($B286,'[1]1718  Exp_Rev Access'!$F$7:$GK$318,53,FALSE))</f>
        <v>0</v>
      </c>
      <c r="BM286" s="90">
        <f>IF(ISNA(VLOOKUP($B286,'[1]1718  Exp_Rev Access'!$F$7:$GK$318,54,FALSE)),"",VLOOKUP($B286,'[1]1718  Exp_Rev Access'!$F$7:$GK$318,54,FALSE))</f>
        <v>0</v>
      </c>
      <c r="BN286" s="90">
        <f>IF(ISNA(VLOOKUP($B286,'[1]1718  Exp_Rev Access'!$F$7:$GK$318,55,FALSE)),"",VLOOKUP($B286,'[1]1718  Exp_Rev Access'!$F$7:$GK$318,55,FALSE))</f>
        <v>0</v>
      </c>
      <c r="BO286" s="90">
        <f>IF(ISNA(VLOOKUP($B286,'[1]1718  Exp_Rev Access'!$F$7:$GK$318,56,FALSE)),"",VLOOKUP($B286,'[1]1718  Exp_Rev Access'!$F$7:$GK$318,56,FALSE))</f>
        <v>0</v>
      </c>
      <c r="BP286" s="90">
        <f>IF(ISNA(VLOOKUP($B286,'[1]1718  Exp_Rev Access'!$F$7:$GK$318,57,FALSE)),"",VLOOKUP($B286,'[1]1718  Exp_Rev Access'!$F$7:$GK$318,57,FALSE))</f>
        <v>0</v>
      </c>
      <c r="BQ286" s="90">
        <f>IF(ISNA(VLOOKUP($B286,'[1]1718  Exp_Rev Access'!$F$7:$GK$318,58,FALSE)),"",VLOOKUP($B286,'[1]1718  Exp_Rev Access'!$F$7:$GK$318,58,FALSE))</f>
        <v>0</v>
      </c>
      <c r="BR286" s="90">
        <f>IF(ISNA(VLOOKUP($B286,'[1]1718  Exp_Rev Access'!$F$7:$GK$318,59,FALSE)),"",VLOOKUP($B286,'[1]1718  Exp_Rev Access'!$F$7:$GK$318,59,FALSE))</f>
        <v>0</v>
      </c>
      <c r="BS286" s="90">
        <f>IF(ISNA(VLOOKUP($B286,'[1]1718  Exp_Rev Access'!$F$7:$GK$318,60,FALSE)),"",VLOOKUP($B286,'[1]1718  Exp_Rev Access'!$F$7:$GK$318,60,FALSE))</f>
        <v>0</v>
      </c>
      <c r="BT286" s="90">
        <f>IF(ISNA(VLOOKUP($B286,'[1]1718  Exp_Rev Access'!$F$7:$GK$318,61,FALSE)),"",VLOOKUP($B286,'[1]1718  Exp_Rev Access'!$F$7:$GK$318,61,FALSE))</f>
        <v>0</v>
      </c>
      <c r="BU286" s="90">
        <f>IF(ISNA(VLOOKUP($B286,'[1]1718  Exp_Rev Access'!$F$7:$GK$318,62,FALSE)),"",VLOOKUP($B286,'[1]1718  Exp_Rev Access'!$F$7:$GK$318,62,FALSE))</f>
        <v>0</v>
      </c>
      <c r="BV286" s="56">
        <f t="shared" si="743"/>
        <v>357632.72</v>
      </c>
      <c r="BW286" s="92">
        <f t="shared" si="755"/>
        <v>0.13033591080358148</v>
      </c>
      <c r="BX286" s="71">
        <f t="shared" si="756"/>
        <v>2263.4982278481011</v>
      </c>
      <c r="BY286" s="90">
        <f>IF(ISNA(VLOOKUP($B286,'[1]1718  Exp_Rev Access'!$F$7:$GK$318,64,FALSE)),"",VLOOKUP($B286,'[1]1718  Exp_Rev Access'!$F$7:$GK$318,64,FALSE))</f>
        <v>0</v>
      </c>
      <c r="BZ286" s="90">
        <f>IF(ISNA(VLOOKUP($B286,'[1]1718  Exp_Rev Access'!$F$7:$GK$318,65,FALSE)),"",VLOOKUP($B286,'[1]1718  Exp_Rev Access'!$F$7:$GK$318,65,FALSE))</f>
        <v>0</v>
      </c>
      <c r="CA286" s="90">
        <f>IF(ISNA(VLOOKUP($B286,'[1]1718  Exp_Rev Access'!$F$7:$GK$318,66,FALSE)),"",VLOOKUP($B286,'[1]1718  Exp_Rev Access'!$F$7:$GK$318,66,FALSE))</f>
        <v>0</v>
      </c>
      <c r="CB286" s="90">
        <f>IF(ISNA(VLOOKUP($B286,'[1]1718  Exp_Rev Access'!$F$7:$GK$318,67,FALSE)),"",VLOOKUP($B286,'[1]1718  Exp_Rev Access'!$F$7:$GK$318,67,FALSE))</f>
        <v>0</v>
      </c>
      <c r="CC286" s="90">
        <f>IF(ISNA(VLOOKUP($B286,'[1]1718  Exp_Rev Access'!$F$7:$GK$318,68,FALSE)),"",VLOOKUP($B286,'[1]1718  Exp_Rev Access'!$F$7:$GK$318,68,FALSE))</f>
        <v>0</v>
      </c>
      <c r="CD286" s="90">
        <f>IF(ISNA(VLOOKUP($B286,'[1]1718  Exp_Rev Access'!$F$7:$GK$318,69,FALSE)),"",VLOOKUP($B286,'[1]1718  Exp_Rev Access'!$F$7:$GK$318,69,FALSE))</f>
        <v>0</v>
      </c>
      <c r="CE286" s="56">
        <f t="shared" si="739"/>
        <v>0</v>
      </c>
      <c r="CF286" s="92">
        <f t="shared" si="757"/>
        <v>0</v>
      </c>
      <c r="CG286" s="78">
        <f t="shared" si="758"/>
        <v>0</v>
      </c>
      <c r="CH286" s="90">
        <f>IF(ISNA(VLOOKUP($B286,'[1]1718  Exp_Rev Access'!$F$7:$GK$318,$CH$2,FALSE)),"",VLOOKUP($B286,'[1]1718  Exp_Rev Access'!$F$7:$GK$318,$CH$2,FALSE))</f>
        <v>16317.16</v>
      </c>
      <c r="CI286" s="90">
        <f>IF(ISNA(VLOOKUP($B286,'[1]1718  Exp_Rev Access'!$F$7:$GK$318,$CI$2,FALSE)),"",VLOOKUP($B286,'[1]1718  Exp_Rev Access'!$F$7:$GK$318,$CI$2,FALSE))</f>
        <v>0</v>
      </c>
      <c r="CJ286" s="90">
        <f>IF(ISNA(VLOOKUP($B286,'[1]1718  Exp_Rev Access'!$F$7:$GK$318,$CJ$2,FALSE)),"",VLOOKUP($B286,'[1]1718  Exp_Rev Access'!$F$7:$GK$318,$CJ$2,FALSE))</f>
        <v>0</v>
      </c>
      <c r="CK286" s="90">
        <f>IF(ISNA(VLOOKUP($B286,'[1]1718  Exp_Rev Access'!$F$7:$GK$318,$CK$2,FALSE)),"",VLOOKUP($B286,'[1]1718  Exp_Rev Access'!$F$7:$GK$318,$CK$2,FALSE))</f>
        <v>0</v>
      </c>
      <c r="CL286" s="90">
        <f>IF(ISNA(VLOOKUP($B286,'[1]1718  Exp_Rev Access'!$F$7:$GK$318,$CL$2,FALSE)),"",VLOOKUP($B286,'[1]1718  Exp_Rev Access'!$F$7:$GK$318,$CL$2,FALSE))</f>
        <v>0</v>
      </c>
      <c r="CM286" s="90">
        <f>IF(ISNA(VLOOKUP($B286,'[1]1718  Exp_Rev Access'!$F$7:$GK$318,$CM$2,FALSE)),"",VLOOKUP($B286,'[1]1718  Exp_Rev Access'!$F$7:$GK$318,$CM$2,FALSE))</f>
        <v>0</v>
      </c>
      <c r="CN286" s="90">
        <f>IF(ISNA(VLOOKUP($B286,'[1]1718  Exp_Rev Access'!$F$7:$GK$318,$CN$2,FALSE)),"",VLOOKUP($B286,'[1]1718  Exp_Rev Access'!$F$7:$GK$318,$CN$2,FALSE))</f>
        <v>0</v>
      </c>
      <c r="CO286" s="90">
        <f>IF(ISNA(VLOOKUP($B286,'[1]1718  Exp_Rev Access'!$F$7:$GK$318,$CO$2,FALSE)),"",VLOOKUP($B286,'[1]1718  Exp_Rev Access'!$F$7:$GK$318,$CO$2,FALSE))</f>
        <v>0</v>
      </c>
      <c r="CP286" s="90">
        <f>IF(ISNA(VLOOKUP($B286,'[1]1718  Exp_Rev Access'!$F$7:$GK$318,$CP$2,FALSE)),"",VLOOKUP($B286,'[1]1718  Exp_Rev Access'!$F$7:$GK$318,$CP$2,FALSE))</f>
        <v>0</v>
      </c>
      <c r="CQ286" s="90">
        <f>IF(ISNA(VLOOKUP($B286,'[1]1718  Exp_Rev Access'!$F$7:$GK$318,$CQ$2,FALSE)),"",VLOOKUP($B286,'[1]1718  Exp_Rev Access'!$F$7:$GK$318,$CQ$2,FALSE))</f>
        <v>26640</v>
      </c>
      <c r="CR286" s="90">
        <f>IF(ISNA(VLOOKUP($B286,'[1]1718  Exp_Rev Access'!$F$7:$GK$318,$CR$2,FALSE)),"",VLOOKUP($B286,'[1]1718  Exp_Rev Access'!$F$7:$GK$318,$CR$2,FALSE))</f>
        <v>0</v>
      </c>
      <c r="CS286" s="90">
        <f>IF(ISNA(VLOOKUP($B286,'[1]1718  Exp_Rev Access'!$F$7:$GK$318,$CS$2,FALSE)),"",VLOOKUP($B286,'[1]1718  Exp_Rev Access'!$F$7:$GK$318,$CS$2,FALSE))</f>
        <v>0</v>
      </c>
      <c r="CT286" s="90">
        <f>IF(ISNA(VLOOKUP($B286,'[1]1718  Exp_Rev Access'!$F$7:$GK$318,$CT$2,FALSE)),"",VLOOKUP($B286,'[1]1718  Exp_Rev Access'!$F$7:$GK$318,$CT$2,FALSE))</f>
        <v>0</v>
      </c>
      <c r="CU286" s="90">
        <f>IF(ISNA(VLOOKUP($B286,'[1]1718  Exp_Rev Access'!$F$7:$GK$318,$CU$2,FALSE)),"",VLOOKUP($B286,'[1]1718  Exp_Rev Access'!$F$7:$GK$318,$CU$2,FALSE))</f>
        <v>58199</v>
      </c>
      <c r="CV286" s="90">
        <f>IF(ISNA(VLOOKUP($B286,'[1]1718  Exp_Rev Access'!$F$7:$GK$318,$CV$2,FALSE)),"",VLOOKUP($B286,'[1]1718  Exp_Rev Access'!$F$7:$GK$318,$CV$2,FALSE))</f>
        <v>16747</v>
      </c>
      <c r="CW286" s="90">
        <f>IF(ISNA(VLOOKUP($B286,'[1]1718  Exp_Rev Access'!$F$7:$GK$318,$CW$2,FALSE)),"",VLOOKUP($B286,'[1]1718  Exp_Rev Access'!$F$7:$GK$318,$CW$2,FALSE))</f>
        <v>0</v>
      </c>
      <c r="CX286" s="90">
        <f>IF(ISNA(VLOOKUP($B286,'[1]1718  Exp_Rev Access'!$F$7:$GK$318,$CX$2,FALSE)),"",VLOOKUP($B286,'[1]1718  Exp_Rev Access'!$F$7:$GK$318,$CX$2,FALSE))</f>
        <v>0</v>
      </c>
      <c r="CY286" s="90">
        <f>IF(ISNA(VLOOKUP($B286,'[1]1718  Exp_Rev Access'!$F$7:$GK$318,$CY$2,FALSE)),"",VLOOKUP($B286,'[1]1718  Exp_Rev Access'!$F$7:$GK$318,$CY$2,FALSE))</f>
        <v>0</v>
      </c>
      <c r="CZ286" s="90">
        <f>IF(ISNA(VLOOKUP($B286,'[1]1718  Exp_Rev Access'!$F$7:$GK$318,$CZ$2,FALSE)),"",VLOOKUP($B286,'[1]1718  Exp_Rev Access'!$F$7:$GK$318,$CZ$2,FALSE))</f>
        <v>0</v>
      </c>
      <c r="DA286" s="90">
        <f>IF(ISNA(VLOOKUP($B286,'[1]1718  Exp_Rev Access'!$F$7:$GK$318,$DA$2,FALSE)),"",VLOOKUP($B286,'[1]1718  Exp_Rev Access'!$F$7:$GK$318,$DA$2,FALSE))</f>
        <v>0</v>
      </c>
      <c r="DB286" s="90">
        <f>IF(ISNA(VLOOKUP($B286,'[1]1718  Exp_Rev Access'!$F$7:$GK$318,$DB$2,FALSE)),"",VLOOKUP($B286,'[1]1718  Exp_Rev Access'!$F$7:$GK$318,$DB$2,FALSE))</f>
        <v>0</v>
      </c>
      <c r="DC286" s="90">
        <f>IF(ISNA(VLOOKUP($B286,'[1]1718  Exp_Rev Access'!$F$7:$GK$318,$DC$2,FALSE)),"",VLOOKUP($B286,'[1]1718  Exp_Rev Access'!$F$7:$GK$318,$DC$2,FALSE))</f>
        <v>0</v>
      </c>
      <c r="DD286" s="90">
        <f>IF(ISNA(VLOOKUP($B286,'[1]1718  Exp_Rev Access'!$F$7:$GK$318,$DD$2,FALSE)),"",VLOOKUP($B286,'[1]1718  Exp_Rev Access'!$F$7:$GK$318,$DD$2,FALSE))</f>
        <v>0</v>
      </c>
      <c r="DE286" s="90">
        <f>IF(ISNA(VLOOKUP($B286,'[1]1718  Exp_Rev Access'!$F$7:$GK$318,$DE$2,FALSE)),"",VLOOKUP($B286,'[1]1718  Exp_Rev Access'!$F$7:$GK$318,$DE$2,FALSE))</f>
        <v>0</v>
      </c>
      <c r="DF286" s="90">
        <f>IF(ISNA(VLOOKUP($B286,'[1]1718  Exp_Rev Access'!$F$7:$GK$318,$DF$2,FALSE)),"",VLOOKUP($B286,'[1]1718  Exp_Rev Access'!$F$7:$GK$318,$DF$2,FALSE))</f>
        <v>0</v>
      </c>
      <c r="DG286" s="90">
        <f>IF(ISNA(VLOOKUP($B286,'[1]1718  Exp_Rev Access'!$F$7:$GK$318,$DG$2,FALSE)),"",VLOOKUP($B286,'[1]1718  Exp_Rev Access'!$F$7:$GK$318,$DG$2,FALSE))</f>
        <v>0</v>
      </c>
      <c r="DH286" s="90">
        <f>IF(ISNA(VLOOKUP($B286,'[1]1718  Exp_Rev Access'!$F$7:$GK$318,$DH$2,FALSE)),"",VLOOKUP($B286,'[1]1718  Exp_Rev Access'!$F$7:$GK$318,$DH$2,FALSE))</f>
        <v>0</v>
      </c>
      <c r="DI286" s="90">
        <f>IF(ISNA(VLOOKUP($B286,'[1]1718  Exp_Rev Access'!$F$7:$GK$318,$DI$2,FALSE)),"",VLOOKUP($B286,'[1]1718  Exp_Rev Access'!$F$7:$GK$318,$DI$2,FALSE))</f>
        <v>87800.03</v>
      </c>
      <c r="DJ286" s="90">
        <f>IF(ISNA(VLOOKUP($B286,'[1]1718  Exp_Rev Access'!$F$7:$GK$318,$DJ$2,FALSE)),"",VLOOKUP($B286,'[1]1718  Exp_Rev Access'!$F$7:$GK$318,$DJ$2,FALSE))</f>
        <v>0</v>
      </c>
      <c r="DK286" s="90">
        <f>IF(ISNA(VLOOKUP($B286,'[1]1718  Exp_Rev Access'!$F$7:$GK$318,$DK$2,FALSE)),"",VLOOKUP($B286,'[1]1718  Exp_Rev Access'!$F$7:$GK$318,$DK$2,FALSE))</f>
        <v>0</v>
      </c>
      <c r="DL286" s="90">
        <f>IF(ISNA(VLOOKUP($B286,'[1]1718  Exp_Rev Access'!$F$7:$GK$318,$DL$2,FALSE)),"",VLOOKUP($B286,'[1]1718  Exp_Rev Access'!$F$7:$GK$318,$DL$2,FALSE))</f>
        <v>0</v>
      </c>
      <c r="DM286" s="90">
        <f>IF(ISNA(VLOOKUP($B286,'[1]1718  Exp_Rev Access'!$F$7:$GK$318,$DM$2,FALSE)),"",VLOOKUP($B286,'[1]1718  Exp_Rev Access'!$F$7:$GK$318,$DM$2,FALSE))</f>
        <v>0</v>
      </c>
      <c r="DN286" s="90">
        <f>IF(ISNA(VLOOKUP($B286,'[1]1718  Exp_Rev Access'!$F$7:$GK$318,$DN$2,FALSE)),"",VLOOKUP($B286,'[1]1718  Exp_Rev Access'!$F$7:$GK$318,$DN$2,FALSE))</f>
        <v>0</v>
      </c>
      <c r="DO286" s="90">
        <f>IF(ISNA(VLOOKUP($B286,'[1]1718  Exp_Rev Access'!$F$7:$GK$318,$DO$2,FALSE)),"",VLOOKUP($B286,'[1]1718  Exp_Rev Access'!$F$7:$GK$318,$DO$2,FALSE))</f>
        <v>0</v>
      </c>
      <c r="DP286" s="90">
        <f>IF(ISNA(VLOOKUP($B286,'[1]1718  Exp_Rev Access'!$F$7:$GK$318,$DP$2,FALSE)),"",VLOOKUP($B286,'[1]1718  Exp_Rev Access'!$F$7:$GK$318,$DP$2,FALSE))</f>
        <v>0</v>
      </c>
      <c r="DQ286" s="90">
        <f>IF(ISNA(VLOOKUP($B286,'[1]1718  Exp_Rev Access'!$F$7:$GK$318,$DQ$2,FALSE)),"",VLOOKUP($B286,'[1]1718  Exp_Rev Access'!$F$7:$GK$318,$DQ$2,FALSE))</f>
        <v>0</v>
      </c>
      <c r="DR286" s="90">
        <f>IF(ISNA(VLOOKUP($B286,'[1]1718  Exp_Rev Access'!$F$7:$GK$318,$DR$2,FALSE)),"",VLOOKUP($B286,'[1]1718  Exp_Rev Access'!$F$7:$GK$318,$DR$2,FALSE))</f>
        <v>0</v>
      </c>
      <c r="DS286" s="90">
        <f>IF(ISNA(VLOOKUP($B286,'[1]1718  Exp_Rev Access'!$F$7:$GK$318,$DS$2,FALSE)),"",VLOOKUP($B286,'[1]1718  Exp_Rev Access'!$F$7:$GK$318,$DS$2,FALSE))</f>
        <v>0</v>
      </c>
      <c r="DT286" s="90">
        <f>IF(ISNA(VLOOKUP($B286,'[1]1718  Exp_Rev Access'!$F$7:$GK$318,$DT$2,FALSE)),"",VLOOKUP($B286,'[1]1718  Exp_Rev Access'!$F$7:$GK$318,$DT$2,FALSE))</f>
        <v>0</v>
      </c>
      <c r="DU286" s="90">
        <f>IF(ISNA(VLOOKUP($B286,'[1]1718  Exp_Rev Access'!$F$7:$GK$318,$DU$2,FALSE)),"",VLOOKUP($B286,'[1]1718  Exp_Rev Access'!$F$7:$GK$318,$DU$2,FALSE))</f>
        <v>0</v>
      </c>
      <c r="DV286" s="90">
        <f>IF(ISNA(VLOOKUP($B286,'[1]1718  Exp_Rev Access'!$F$7:$GK$318,$DV$2,FALSE)),"",VLOOKUP($B286,'[1]1718  Exp_Rev Access'!$F$7:$GK$318,$DV$2,FALSE))</f>
        <v>0</v>
      </c>
      <c r="DW286" s="90">
        <f>IF(ISNA(VLOOKUP($B286,'[1]1718  Exp_Rev Access'!$F$7:$GK$318,$DW$2,FALSE)),"",VLOOKUP($B286,'[1]1718  Exp_Rev Access'!$F$7:$GK$318,$DW$2,FALSE))</f>
        <v>0</v>
      </c>
      <c r="DX286" s="90">
        <f>IF(ISNA(VLOOKUP($B286,'[1]1718  Exp_Rev Access'!$F$7:$GK$318,$DX$2,FALSE)),"",VLOOKUP($B286,'[1]1718  Exp_Rev Access'!$F$7:$GK$318,$DX$2,FALSE))</f>
        <v>0</v>
      </c>
      <c r="DY286" s="90">
        <f>IF(ISNA(VLOOKUP($B286,'[1]1718  Exp_Rev Access'!$F$7:$GK$318,$DY$2,FALSE)),"",VLOOKUP($B286,'[1]1718  Exp_Rev Access'!$F$7:$GK$318,$DY$2,FALSE))</f>
        <v>0</v>
      </c>
      <c r="DZ286" s="90">
        <f>IF(ISNA(VLOOKUP($B286,'[1]1718  Exp_Rev Access'!$F$7:$GK$318,$DZ$2,FALSE)),"",VLOOKUP($B286,'[1]1718  Exp_Rev Access'!$F$7:$GK$318,$DZ$2,FALSE))</f>
        <v>0</v>
      </c>
      <c r="EA286" s="90">
        <f>IF(ISNA(VLOOKUP($B286,'[1]1718  Exp_Rev Access'!$F$7:$GK$318,$EA$2,FALSE)),"",VLOOKUP($B286,'[1]1718  Exp_Rev Access'!$F$7:$GK$318,$EA$2,FALSE))</f>
        <v>0</v>
      </c>
      <c r="EB286" s="90">
        <f>IF(ISNA(VLOOKUP($B286,'[1]1718  Exp_Rev Access'!$F$7:$GK$318,$EB$2,FALSE)),"",VLOOKUP($B286,'[1]1718  Exp_Rev Access'!$F$7:$GK$318,$EB$2,FALSE))</f>
        <v>0</v>
      </c>
      <c r="EC286" s="90">
        <f>IF(ISNA(VLOOKUP($B286,'[1]1718  Exp_Rev Access'!$F$7:$GK$318,$EC$2,FALSE)),"",VLOOKUP($B286,'[1]1718  Exp_Rev Access'!$F$7:$GK$318,$EC$2,FALSE))</f>
        <v>0</v>
      </c>
      <c r="ED286" s="90">
        <f>IF(ISNA(VLOOKUP($B286,'[1]1718  Exp_Rev Access'!$F$7:$GK$318,$ED$2,FALSE)),"",VLOOKUP($B286,'[1]1718  Exp_Rev Access'!$F$7:$GK$318,$ED$2,FALSE))</f>
        <v>0</v>
      </c>
      <c r="EE286" s="90">
        <f>IF(ISNA(VLOOKUP($B286,'[1]1718  Exp_Rev Access'!$F$7:$GK$318,$EE$2,FALSE)),"",VLOOKUP($B286,'[1]1718  Exp_Rev Access'!$F$7:$GK$318,$EE$2,FALSE))</f>
        <v>0</v>
      </c>
      <c r="EF286" s="90">
        <f>IF(ISNA(VLOOKUP($B286,'[1]1718  Exp_Rev Access'!$F$7:$GK$318,$EF$2,FALSE)),"",VLOOKUP($B286,'[1]1718  Exp_Rev Access'!$F$7:$GK$318,$EF$2,FALSE))</f>
        <v>0</v>
      </c>
      <c r="EG286" s="90">
        <f>IF(ISNA(VLOOKUP($B286,'[1]1718  Exp_Rev Access'!$F$7:$GK$318,$EG$2,FALSE)),"",VLOOKUP($B286,'[1]1718  Exp_Rev Access'!$F$7:$GK$318,$EG$2,FALSE))</f>
        <v>0</v>
      </c>
      <c r="EH286" s="90">
        <f>IF(ISNA(VLOOKUP($B286,'[1]1718  Exp_Rev Access'!$F$7:$GK$318,$EH$2,FALSE)),"",VLOOKUP($B286,'[1]1718  Exp_Rev Access'!$F$7:$GK$318,$EH$2,FALSE))</f>
        <v>0</v>
      </c>
      <c r="EI286" s="90">
        <f>IF(ISNA(VLOOKUP($B286,'[1]1718  Exp_Rev Access'!$F$7:$GK$318,$EI$2,FALSE)),"",VLOOKUP($B286,'[1]1718  Exp_Rev Access'!$F$7:$GK$318,$EI$2,FALSE))</f>
        <v>0</v>
      </c>
      <c r="EJ286" s="90">
        <f>IF(ISNA(VLOOKUP($B286,'[1]1718  Exp_Rev Access'!$F$7:$GK$318,$EJ$2,FALSE)),"",VLOOKUP($B286,'[1]1718  Exp_Rev Access'!$F$7:$GK$318,$EJ$2,FALSE))</f>
        <v>0</v>
      </c>
      <c r="EK286" s="90">
        <f>IF(ISNA(VLOOKUP($B286,'[1]1718  Exp_Rev Access'!$F$7:$GK$318,$EK$2,FALSE)),"",VLOOKUP($B286,'[1]1718  Exp_Rev Access'!$F$7:$GK$318,$EK$2,FALSE))</f>
        <v>0</v>
      </c>
      <c r="EL286" s="90">
        <f>IF(ISNA(VLOOKUP($B286,'[1]1718  Exp_Rev Access'!$F$7:$GK$318,$EL$2,FALSE)),"",VLOOKUP($B286,'[1]1718  Exp_Rev Access'!$F$7:$GK$318,$EL$2,FALSE))</f>
        <v>0</v>
      </c>
      <c r="EM286" s="90">
        <f>IF(ISNA(VLOOKUP($B286,'[1]1718  Exp_Rev Access'!$F$7:$GK$318,$EM$2,FALSE)),"",VLOOKUP($B286,'[1]1718  Exp_Rev Access'!$F$7:$GK$318,$EM$2,FALSE))</f>
        <v>0</v>
      </c>
      <c r="EN286" s="90">
        <f>IF(ISNA(VLOOKUP($B286,'[1]1718  Exp_Rev Access'!$F$7:$GK$318,$EN$2,FALSE)),"",VLOOKUP($B286,'[1]1718  Exp_Rev Access'!$F$7:$GK$318,$EN$2,FALSE))</f>
        <v>0</v>
      </c>
      <c r="EO286" s="90">
        <f>IF(ISNA(VLOOKUP($B286,'[1]1718  Exp_Rev Access'!$F$7:$GK$318,$EO$2,FALSE)),"",VLOOKUP($B286,'[1]1718  Exp_Rev Access'!$F$7:$GK$318,$EO$2,FALSE))</f>
        <v>0</v>
      </c>
      <c r="EP286" s="90">
        <f>IF(ISNA(VLOOKUP($B286,'[1]1718  Exp_Rev Access'!$F$7:$GK$318,$EP$2,FALSE)),"",VLOOKUP($B286,'[1]1718  Exp_Rev Access'!$F$7:$GK$318,$EP$2,FALSE))</f>
        <v>0</v>
      </c>
      <c r="EQ286" s="90">
        <f>IF(ISNA(VLOOKUP($B286,'[1]1718  Exp_Rev Access'!$F$7:$GK$318,$EQ$2,FALSE)),"",VLOOKUP($B286,'[1]1718  Exp_Rev Access'!$F$7:$GK$318,$EQ$2,FALSE))</f>
        <v>0</v>
      </c>
      <c r="ER286" s="90">
        <f>IF(ISNA(VLOOKUP($B286,'[1]1718  Exp_Rev Access'!$F$7:$GK$318,$ER$2,FALSE)),"",VLOOKUP($B286,'[1]1718  Exp_Rev Access'!$F$7:$GK$318,$ER$2,FALSE))</f>
        <v>0</v>
      </c>
      <c r="ES286" s="90">
        <f>IF(ISNA(VLOOKUP($B286,'[1]1718  Exp_Rev Access'!$F$7:$GK$318,$ES$2,FALSE)),"",VLOOKUP($B286,'[1]1718  Exp_Rev Access'!$F$7:$GK$318,$ES$2,FALSE))</f>
        <v>0</v>
      </c>
      <c r="ET286" s="90">
        <f>IF(ISNA(VLOOKUP($B286,'[1]1718  Exp_Rev Access'!$F$7:$GK$318,$ET$2,FALSE)),"",VLOOKUP($B286,'[1]1718  Exp_Rev Access'!$F$7:$GK$318,$ET$2,FALSE))</f>
        <v>0</v>
      </c>
      <c r="EU286" s="90">
        <f>IF(ISNA(VLOOKUP($B286,'[1]1718  Exp_Rev Access'!$F$7:$GK$318,$EU$2,FALSE)),"",VLOOKUP($B286,'[1]1718  Exp_Rev Access'!$F$7:$GK$318,$EU$2,FALSE))</f>
        <v>0</v>
      </c>
      <c r="EV286" s="90">
        <f>IF(ISNA(VLOOKUP($B286,'[1]1718  Exp_Rev Access'!$F$7:$GK$318,$EV$2,FALSE)),"",VLOOKUP($B286,'[1]1718  Exp_Rev Access'!$F$7:$GK$318,$EV$2,FALSE))</f>
        <v>0</v>
      </c>
      <c r="EW286" s="90">
        <f>IF(ISNA(VLOOKUP($B286,'[1]1718  Exp_Rev Access'!$F$7:$GK$318,$EW$2,FALSE)),"",VLOOKUP($B286,'[1]1718  Exp_Rev Access'!$F$7:$GK$318,$EW$2,FALSE))</f>
        <v>0</v>
      </c>
      <c r="EX286" s="90">
        <f>IF(ISNA(VLOOKUP($B286,'[1]1718  Exp_Rev Access'!$F$7:$GK$318,$EX$2,FALSE)),"",VLOOKUP($B286,'[1]1718  Exp_Rev Access'!$F$7:$GK$318,$EX$2,FALSE))</f>
        <v>0</v>
      </c>
      <c r="EY286" s="90">
        <f>IF(ISNA(VLOOKUP($B286,'[1]1718  Exp_Rev Access'!$F$7:$GK$318,$EY$2,FALSE)),"",VLOOKUP($B286,'[1]1718  Exp_Rev Access'!$F$7:$GK$318,$EY$2,FALSE))</f>
        <v>0</v>
      </c>
      <c r="EZ286" s="90">
        <f>IF(ISNA(VLOOKUP($B286,'[1]1718  Exp_Rev Access'!$F$7:$GK$318,$EZ$2,FALSE)),"",VLOOKUP($B286,'[1]1718  Exp_Rev Access'!$F$7:$GK$318,$EZ$2,FALSE))</f>
        <v>0</v>
      </c>
      <c r="FA286" s="90">
        <f>IF(ISNA(VLOOKUP($B286,'[1]1718  Exp_Rev Access'!$F$7:$GK$318,$FA$2,FALSE)),"",VLOOKUP($B286,'[1]1718  Exp_Rev Access'!$F$7:$GK$318,$FA$2,FALSE))</f>
        <v>0</v>
      </c>
      <c r="FB286" s="90">
        <f>IF(ISNA(VLOOKUP($B286,'[1]1718  Exp_Rev Access'!$F$7:$GK$318,$FB$2,FALSE)),"",VLOOKUP($B286,'[1]1718  Exp_Rev Access'!$F$7:$GK$318,$FB$2,FALSE))</f>
        <v>0</v>
      </c>
      <c r="FC286" s="90">
        <f>IF(ISNA(VLOOKUP($B286,'[1]1718  Exp_Rev Access'!$F$7:$GK$318,$FC$2,FALSE)),"",VLOOKUP($B286,'[1]1718  Exp_Rev Access'!$F$7:$GK$318,$FC$2,FALSE))</f>
        <v>0</v>
      </c>
      <c r="FD286" s="90">
        <f>IF(ISNA(VLOOKUP($B286,'[1]1718  Exp_Rev Access'!$F$7:$GK$318,$FD$2,FALSE)),"",VLOOKUP($B286,'[1]1718  Exp_Rev Access'!$F$7:$GK$318,$FD$2,FALSE))</f>
        <v>0</v>
      </c>
      <c r="FE286" s="90">
        <f>IF(ISNA(VLOOKUP($B286,'[1]1718  Exp_Rev Access'!$F$7:$GK$318,$FE$2,FALSE)),"",VLOOKUP($B286,'[1]1718  Exp_Rev Access'!$F$7:$GK$318,$FE$2,FALSE))</f>
        <v>0</v>
      </c>
      <c r="FF286" s="90">
        <f>IF(ISNA(VLOOKUP($B286,'[1]1718  Exp_Rev Access'!$F$7:$GK$318,$FF$2,FALSE)),"",VLOOKUP($B286,'[1]1718  Exp_Rev Access'!$F$7:$GK$318,$FF$2,FALSE))</f>
        <v>0</v>
      </c>
      <c r="FG286" s="90">
        <f>IF(ISNA(VLOOKUP($B286,'[1]1718  Exp_Rev Access'!$F$7:$GK$318,$FG$2,FALSE)),"",VLOOKUP($B286,'[1]1718  Exp_Rev Access'!$F$7:$GK$318,$FG$2,FALSE))</f>
        <v>0</v>
      </c>
      <c r="FH286" s="90">
        <f>IF(ISNA(VLOOKUP($B286,'[1]1718  Exp_Rev Access'!$F$7:$GK$318,$FH$2,FALSE)),"",VLOOKUP($B286,'[1]1718  Exp_Rev Access'!$F$7:$GK$318,$FH$2,FALSE))</f>
        <v>0</v>
      </c>
      <c r="FI286" s="90">
        <f>IF(ISNA(VLOOKUP($B286,'[1]1718  Exp_Rev Access'!$F$7:$GK$318,$FI$2,FALSE)),"",VLOOKUP($B286,'[1]1718  Exp_Rev Access'!$F$7:$GK$318,$FI$2,FALSE))</f>
        <v>0</v>
      </c>
      <c r="FJ286" s="90">
        <f>IF(ISNA(VLOOKUP($B286,'[1]1718  Exp_Rev Access'!$F$7:$GK$318,$FJ$2,FALSE)),"",VLOOKUP($B286,'[1]1718  Exp_Rev Access'!$F$7:$GK$318,$FJ$2,FALSE))</f>
        <v>0</v>
      </c>
      <c r="FK286" s="90">
        <f>IF(ISNA(VLOOKUP($B286,'[1]1718  Exp_Rev Access'!$F$7:$GK$318,$FK$2,FALSE)),"",VLOOKUP($B286,'[1]1718  Exp_Rev Access'!$F$7:$GK$318,$FK$2,FALSE))</f>
        <v>0</v>
      </c>
      <c r="FL286" s="90">
        <f>IF(ISNA(VLOOKUP($B286,'[1]1718  Exp_Rev Access'!$F$7:$GK$318,$FL$2,FALSE)),"",VLOOKUP($B286,'[1]1718  Exp_Rev Access'!$F$7:$GK$318,$FL$2,FALSE))</f>
        <v>0</v>
      </c>
      <c r="FM286" s="90">
        <f>IF(ISNA(VLOOKUP($B286,'[1]1718  Exp_Rev Access'!$F$7:$GK$318,$FM$2,FALSE)),"",VLOOKUP($B286,'[1]1718  Exp_Rev Access'!$F$7:$GK$318,$FM$2,FALSE))</f>
        <v>0</v>
      </c>
      <c r="FN286" s="90">
        <f>IF(ISNA(VLOOKUP($B286,'[1]1718  Exp_Rev Access'!$F$7:$GK$318,$FN$2,FALSE)),"",VLOOKUP($B286,'[1]1718  Exp_Rev Access'!$F$7:$GK$318,$FN$2,FALSE))</f>
        <v>0</v>
      </c>
      <c r="FO286" s="90">
        <f>IF(ISNA(VLOOKUP($B286,'[1]1718  Exp_Rev Access'!$F$7:$GK$318,$FO$2,FALSE)),"",VLOOKUP($B286,'[1]1718  Exp_Rev Access'!$F$7:$GK$318,$FO$2,FALSE))</f>
        <v>0</v>
      </c>
      <c r="FP286" s="90">
        <f>IF(ISNA(VLOOKUP($B286,'[1]1718  Exp_Rev Access'!$F$7:$GK$318,$FP$2,FALSE)),"",VLOOKUP($B286,'[1]1718  Exp_Rev Access'!$F$7:$GK$318,$FP$2,FALSE))</f>
        <v>0</v>
      </c>
      <c r="FQ286" s="90">
        <f>IF(ISNA(VLOOKUP($B286,'[1]1718  Exp_Rev Access'!$F$7:$GK$318,$FQ$2,FALSE)),"",VLOOKUP($B286,'[1]1718  Exp_Rev Access'!$F$7:$GK$318,$FQ$2,FALSE))</f>
        <v>0</v>
      </c>
      <c r="FR286" s="90">
        <f>IF(ISNA(VLOOKUP($B286,'[1]1718  Exp_Rev Access'!$F$7:$GK$318,$FR$2,FALSE)),"",VLOOKUP($B286,'[1]1718  Exp_Rev Access'!$F$7:$GK$318,$FR$2,FALSE))</f>
        <v>0</v>
      </c>
      <c r="FS286" s="56">
        <f t="shared" si="759"/>
        <v>205703.19</v>
      </c>
      <c r="FT286" s="92">
        <f t="shared" si="760"/>
        <v>7.4966609945119611E-2</v>
      </c>
      <c r="FU286" s="94">
        <f t="shared" si="761"/>
        <v>1301.918924050633</v>
      </c>
      <c r="FV286" s="95">
        <f>IF(ISNA(VLOOKUP($B286,'[1]1718  Exp_Rev Access'!$F$7:$GK$318,$FV$2,FALSE)),"",VLOOKUP($B286,'[1]1718  Exp_Rev Access'!$F$7:$GK$318,$FV$2,FALSE))</f>
        <v>0</v>
      </c>
      <c r="FW286" s="95">
        <f>IF(ISNA(VLOOKUP($B286,'[1]1718  Exp_Rev Access'!$F$7:$GK$318,$FW$2,FALSE)),"",VLOOKUP($B286,'[1]1718  Exp_Rev Access'!$F$7:$GK$318,$FW$2,FALSE))</f>
        <v>0</v>
      </c>
      <c r="FX286" s="95">
        <f>IF(ISNA(VLOOKUP($B286,'[1]1718  Exp_Rev Access'!$F$7:$GK$318,$FX$2,FALSE)),"",VLOOKUP($B286,'[1]1718  Exp_Rev Access'!$F$7:$GK$318,$FX$2,FALSE))</f>
        <v>0</v>
      </c>
      <c r="FY286" s="95">
        <f>IF(ISNA(VLOOKUP($B286,'[1]1718  Exp_Rev Access'!$F$7:$GK$318,$FY$2,FALSE)),"",VLOOKUP($B286,'[1]1718  Exp_Rev Access'!$F$7:$GK$318,$FY$2,FALSE))</f>
        <v>0</v>
      </c>
      <c r="FZ286" s="95">
        <f>IF(ISNA(VLOOKUP($B286,'[1]1718  Exp_Rev Access'!$F$7:$GK$318,$FZ$2,FALSE)),"",VLOOKUP($B286,'[1]1718  Exp_Rev Access'!$F$7:$GK$318,$FZ$2,FALSE))</f>
        <v>0</v>
      </c>
      <c r="GA286" s="95">
        <f>IF(ISNA(VLOOKUP($B286,'[1]1718  Exp_Rev Access'!$F$7:$GK$318,$GA$2,FALSE)),"",VLOOKUP($B286,'[1]1718  Exp_Rev Access'!$F$7:$GK$318,$GA$2,FALSE))</f>
        <v>0</v>
      </c>
      <c r="GB286" s="95">
        <f>IF(ISNA(VLOOKUP($B286,'[1]1718  Exp_Rev Access'!$F$7:$GK$318,$GB$2,FALSE)),"",VLOOKUP($B286,'[1]1718  Exp_Rev Access'!$F$7:$GK$318,$GB$2,FALSE))</f>
        <v>0</v>
      </c>
      <c r="GC286" s="95">
        <f>IF(ISNA(VLOOKUP($B286,'[1]1718  Exp_Rev Access'!$F$7:$GK$318,$GC$2,FALSE)),"",VLOOKUP($B286,'[1]1718  Exp_Rev Access'!$F$7:$GK$318,$GC$2,FALSE))</f>
        <v>0</v>
      </c>
      <c r="GD286" s="95">
        <f>IF(ISNA(VLOOKUP($B286,'[1]1718  Exp_Rev Access'!$F$7:$GK$318,$GD$2,FALSE)),"",VLOOKUP($B286,'[1]1718  Exp_Rev Access'!$F$7:$GK$318,$GD$2,FALSE))</f>
        <v>0</v>
      </c>
      <c r="GE286" s="95">
        <f>IF(ISNA(VLOOKUP($B286,'[1]1718  Exp_Rev Access'!$F$7:$GK$318,$GE$2,FALSE)),"",VLOOKUP($B286,'[1]1718  Exp_Rev Access'!$F$7:$GK$318,$GE$2,FALSE))</f>
        <v>0</v>
      </c>
      <c r="GF286" s="95">
        <f>IF(ISNA(VLOOKUP($B286,'[1]1718  Exp_Rev Access'!$F$7:$GK$318,$GF$2,FALSE)),"",VLOOKUP($B286,'[1]1718  Exp_Rev Access'!$F$7:$GK$318,$GF$2,FALSE))</f>
        <v>0</v>
      </c>
      <c r="GG286" s="95">
        <f>IF(ISNA(VLOOKUP($B286,'[1]1718  Exp_Rev Access'!$F$7:$GK$318,$GG$2,FALSE)),"",VLOOKUP($B286,'[1]1718  Exp_Rev Access'!$F$7:$GK$318,$GG$2,FALSE))</f>
        <v>0</v>
      </c>
      <c r="GH286" s="95">
        <f>IF(ISNA(VLOOKUP($B286,'[1]1718  Exp_Rev Access'!$F$7:$GK$318,$GH$2,FALSE)),"",VLOOKUP($B286,'[1]1718  Exp_Rev Access'!$F$7:$GK$318,$GH$2,FALSE))</f>
        <v>0</v>
      </c>
      <c r="GI286" s="95">
        <f>IF(ISNA(VLOOKUP($B286,'[1]1718  Exp_Rev Access'!$F$7:$GK$318,$GI$2,FALSE)),"",VLOOKUP($B286,'[1]1718  Exp_Rev Access'!$F$7:$GK$318,$GI$2,FALSE))</f>
        <v>0</v>
      </c>
      <c r="GJ286" s="95">
        <f>IF(ISNA(VLOOKUP($B286,'[1]1718  Exp_Rev Access'!$F$7:$GK$318,$GJ$2,FALSE)),"",VLOOKUP($B286,'[1]1718  Exp_Rev Access'!$F$7:$GK$318,$GJ$2,FALSE))</f>
        <v>0</v>
      </c>
      <c r="GK286" s="95">
        <f>IF(ISNA(VLOOKUP($B286,'[1]1718  Exp_Rev Access'!$F$7:$GK$318,$GK$2,FALSE)),"",VLOOKUP($B286,'[1]1718  Exp_Rev Access'!$F$7:$GK$318,$GK$2,FALSE))</f>
        <v>0</v>
      </c>
      <c r="GL286" s="95">
        <f>IF(ISNA(VLOOKUP($B286,'[1]1718  Exp_Rev Access'!$F$7:$GK$318,$GL$2,FALSE)),"",VLOOKUP($B286,'[1]1718  Exp_Rev Access'!$F$7:$GK$318,$GL$2,FALSE))</f>
        <v>0</v>
      </c>
      <c r="GM286" s="95">
        <f>IF(ISNA(VLOOKUP($B286,'[1]1718  Exp_Rev Access'!$F$7:$GK$318,$GM$2,FALSE)),"",VLOOKUP($B286,'[1]1718  Exp_Rev Access'!$F$7:$GK$318,$GM$2,FALSE))</f>
        <v>0</v>
      </c>
      <c r="GN286" s="95">
        <f>IF(ISNA(VLOOKUP($B286,'[1]1718  Exp_Rev Access'!$F$7:$GK$318,$GN$2,FALSE)),"",VLOOKUP($B286,'[1]1718  Exp_Rev Access'!$F$7:$GK$318,$GN$2,FALSE))</f>
        <v>0</v>
      </c>
      <c r="GO286" s="95">
        <f>IF(ISNA(VLOOKUP($B286,'[1]1718  Exp_Rev Access'!$F$7:$GK$318,$GO$2,FALSE)),"",VLOOKUP($B286,'[1]1718  Exp_Rev Access'!$F$7:$GK$318,$GO$2,FALSE))</f>
        <v>0</v>
      </c>
      <c r="GP286" s="95">
        <f>IF(ISNA(VLOOKUP($B286,'[1]1718  Exp_Rev Access'!$F$7:$GK$318,$GP$2,FALSE)),"",VLOOKUP($B286,'[1]1718  Exp_Rev Access'!$F$7:$GK$318,$GP$2,FALSE))</f>
        <v>0</v>
      </c>
      <c r="GQ286" s="95">
        <f>IF(ISNA(VLOOKUP($B286,'[1]1718  Exp_Rev Access'!$F$7:$GK$318,$GQ$2,FALSE)),"",VLOOKUP($B286,'[1]1718  Exp_Rev Access'!$F$7:$GK$318,$GQ$2,FALSE))</f>
        <v>0</v>
      </c>
      <c r="GR286" s="95">
        <f>IF(ISNA(VLOOKUP($B286,'[1]1718  Exp_Rev Access'!$F$7:$GK$318,$GR$2,FALSE)),"",VLOOKUP($B286,'[1]1718  Exp_Rev Access'!$F$7:$GK$318,$GR$2,FALSE))</f>
        <v>0</v>
      </c>
      <c r="GS286" s="95">
        <f>IF(ISNA(VLOOKUP($B286,'[1]1718  Exp_Rev Access'!$F$7:$GK$318,$GS$2,FALSE)),"",VLOOKUP($B286,'[1]1718  Exp_Rev Access'!$F$7:$GK$318,$GS$2,FALSE))</f>
        <v>0</v>
      </c>
      <c r="GT286" s="95">
        <f>IF(ISNA(VLOOKUP($B286,'[1]1718  Exp_Rev Access'!$F$7:$GK$318,$GT$2,FALSE)),"",VLOOKUP($B286,'[1]1718  Exp_Rev Access'!$F$7:$GK$318,$GT$2,FALSE))</f>
        <v>0</v>
      </c>
      <c r="GU286" s="56">
        <f t="shared" si="762"/>
        <v>0</v>
      </c>
      <c r="GV286" s="92">
        <f t="shared" si="763"/>
        <v>0</v>
      </c>
      <c r="GW286" s="96">
        <f t="shared" si="764"/>
        <v>0</v>
      </c>
    </row>
    <row r="287" spans="1:222" s="97" customFormat="1" x14ac:dyDescent="0.3">
      <c r="A287" s="98"/>
      <c r="B287" s="99"/>
      <c r="C287" s="82" t="s">
        <v>185</v>
      </c>
      <c r="D287" s="111">
        <f>SUM(D269:D286)</f>
        <v>136159.98000000001</v>
      </c>
      <c r="E287" s="112">
        <f>SUM(E269:E286)</f>
        <v>1774809502.5599997</v>
      </c>
      <c r="F287" s="113">
        <f t="shared" si="744"/>
        <v>1774809502.5600002</v>
      </c>
      <c r="G287" s="113">
        <f t="shared" si="745"/>
        <v>0</v>
      </c>
      <c r="H287" s="103">
        <f>SUM(H269:H286)</f>
        <v>327816081.92000002</v>
      </c>
      <c r="I287" s="103">
        <f t="shared" ref="I287:M287" si="765">SUM(I269:I286)</f>
        <v>0</v>
      </c>
      <c r="J287" s="103">
        <f t="shared" si="765"/>
        <v>3500</v>
      </c>
      <c r="K287" s="103">
        <f t="shared" si="765"/>
        <v>506395.73000000004</v>
      </c>
      <c r="L287" s="103">
        <f t="shared" si="765"/>
        <v>0</v>
      </c>
      <c r="M287" s="103">
        <f t="shared" si="765"/>
        <v>784.15</v>
      </c>
      <c r="N287" s="102">
        <f t="shared" si="746"/>
        <v>328326761.80000001</v>
      </c>
      <c r="O287" s="58">
        <f t="shared" si="747"/>
        <v>0.18499267742617945</v>
      </c>
      <c r="P287" s="102">
        <f t="shared" si="748"/>
        <v>2411.3308609475412</v>
      </c>
      <c r="Q287" s="103">
        <f>SUM(Q269:Q286)</f>
        <v>3092919.7299999995</v>
      </c>
      <c r="R287" s="103">
        <f t="shared" ref="R287:AL287" si="766">SUM(R269:R286)</f>
        <v>0</v>
      </c>
      <c r="S287" s="103">
        <f t="shared" si="766"/>
        <v>532</v>
      </c>
      <c r="T287" s="103">
        <f t="shared" si="766"/>
        <v>47933.5</v>
      </c>
      <c r="U287" s="103">
        <f t="shared" si="766"/>
        <v>132379</v>
      </c>
      <c r="V287" s="103">
        <f t="shared" si="766"/>
        <v>48431</v>
      </c>
      <c r="W287" s="103">
        <f t="shared" si="766"/>
        <v>45852.1</v>
      </c>
      <c r="X287" s="103">
        <f t="shared" si="766"/>
        <v>1152060.4099999999</v>
      </c>
      <c r="Y287" s="103">
        <f t="shared" si="766"/>
        <v>2826200.3200000003</v>
      </c>
      <c r="Z287" s="103">
        <f t="shared" si="766"/>
        <v>70489.97</v>
      </c>
      <c r="AA287" s="103">
        <f t="shared" si="766"/>
        <v>33804.51</v>
      </c>
      <c r="AB287" s="103">
        <f t="shared" si="766"/>
        <v>0</v>
      </c>
      <c r="AC287" s="103">
        <f t="shared" si="766"/>
        <v>1667872.6099999999</v>
      </c>
      <c r="AD287" s="103">
        <f t="shared" si="766"/>
        <v>13464567.260000002</v>
      </c>
      <c r="AE287" s="103">
        <f t="shared" si="766"/>
        <v>3291677.5500000003</v>
      </c>
      <c r="AF287" s="103">
        <f t="shared" si="766"/>
        <v>544.99</v>
      </c>
      <c r="AG287" s="103">
        <f t="shared" si="766"/>
        <v>4942946.88</v>
      </c>
      <c r="AH287" s="103">
        <f t="shared" si="766"/>
        <v>309502.2300000001</v>
      </c>
      <c r="AI287" s="103">
        <f t="shared" si="766"/>
        <v>2615957.4400000004</v>
      </c>
      <c r="AJ287" s="103">
        <f t="shared" si="766"/>
        <v>3611742.34</v>
      </c>
      <c r="AK287" s="103">
        <f t="shared" si="766"/>
        <v>4779355.7299999995</v>
      </c>
      <c r="AL287" s="103">
        <f t="shared" si="766"/>
        <v>1438334.1400000001</v>
      </c>
      <c r="AM287" s="102">
        <f t="shared" si="749"/>
        <v>43573103.710000001</v>
      </c>
      <c r="AN287" s="61">
        <f t="shared" si="750"/>
        <v>2.4550862302207533E-2</v>
      </c>
      <c r="AO287" s="59">
        <f t="shared" si="751"/>
        <v>320.01402842450477</v>
      </c>
      <c r="AP287" s="103">
        <f>SUM(AP269:AP286)</f>
        <v>910015212.05999994</v>
      </c>
      <c r="AQ287" s="103">
        <f t="shared" ref="AQ287:AT287" si="767">SUM(AQ269:AQ286)</f>
        <v>30349453.290000003</v>
      </c>
      <c r="AR287" s="103">
        <f t="shared" si="767"/>
        <v>62776974.43</v>
      </c>
      <c r="AS287" s="103">
        <f t="shared" si="767"/>
        <v>54110.7</v>
      </c>
      <c r="AT287" s="103">
        <f t="shared" si="767"/>
        <v>213249.99</v>
      </c>
      <c r="AU287" s="102">
        <f t="shared" si="752"/>
        <v>1003409000.4699999</v>
      </c>
      <c r="AV287" s="64">
        <f t="shared" si="753"/>
        <v>0.56536152134788242</v>
      </c>
      <c r="AW287" s="102">
        <f t="shared" si="754"/>
        <v>7369.3386299704207</v>
      </c>
      <c r="AX287" s="103">
        <f>SUM(AX269:AX286)</f>
        <v>183635.69</v>
      </c>
      <c r="AY287" s="103">
        <f t="shared" ref="AY287:BU287" si="768">SUM(AY269:AY286)</f>
        <v>124614092.79000002</v>
      </c>
      <c r="AZ287" s="103">
        <f t="shared" si="768"/>
        <v>7261702.3900000006</v>
      </c>
      <c r="BA287" s="103">
        <f t="shared" si="768"/>
        <v>1488259.8399999999</v>
      </c>
      <c r="BB287" s="103">
        <f t="shared" si="768"/>
        <v>0</v>
      </c>
      <c r="BC287" s="103">
        <f t="shared" si="768"/>
        <v>42881300.359999985</v>
      </c>
      <c r="BD287" s="103">
        <f t="shared" si="768"/>
        <v>527486.6</v>
      </c>
      <c r="BE287" s="103">
        <f t="shared" si="768"/>
        <v>11138304.24</v>
      </c>
      <c r="BF287" s="103">
        <f t="shared" si="768"/>
        <v>76901.87</v>
      </c>
      <c r="BG287" s="103">
        <f t="shared" si="768"/>
        <v>11531305.489999998</v>
      </c>
      <c r="BH287" s="103">
        <f t="shared" si="768"/>
        <v>2958826.5700000008</v>
      </c>
      <c r="BI287" s="103">
        <f t="shared" si="768"/>
        <v>0</v>
      </c>
      <c r="BJ287" s="103">
        <f t="shared" si="768"/>
        <v>938234.35</v>
      </c>
      <c r="BK287" s="103">
        <f t="shared" si="768"/>
        <v>61718518.659999996</v>
      </c>
      <c r="BL287" s="103">
        <f t="shared" si="768"/>
        <v>3691290.7700000005</v>
      </c>
      <c r="BM287" s="103">
        <f t="shared" si="768"/>
        <v>70662.33</v>
      </c>
      <c r="BN287" s="103">
        <f t="shared" si="768"/>
        <v>0</v>
      </c>
      <c r="BO287" s="103">
        <f t="shared" si="768"/>
        <v>70000</v>
      </c>
      <c r="BP287" s="103">
        <f t="shared" si="768"/>
        <v>0</v>
      </c>
      <c r="BQ287" s="103">
        <f t="shared" si="768"/>
        <v>480043.39</v>
      </c>
      <c r="BR287" s="103">
        <f t="shared" si="768"/>
        <v>0</v>
      </c>
      <c r="BS287" s="103">
        <f t="shared" si="768"/>
        <v>0</v>
      </c>
      <c r="BT287" s="103">
        <f t="shared" si="768"/>
        <v>0</v>
      </c>
      <c r="BU287" s="103">
        <f t="shared" si="768"/>
        <v>0</v>
      </c>
      <c r="BV287" s="102">
        <f t="shared" si="743"/>
        <v>269630565.33999997</v>
      </c>
      <c r="BW287" s="61">
        <f t="shared" si="755"/>
        <v>0.15192084837898526</v>
      </c>
      <c r="BX287" s="59">
        <f t="shared" si="756"/>
        <v>1980.2482736851161</v>
      </c>
      <c r="BY287" s="90">
        <f>SUM(BY269:BY286)</f>
        <v>364382.72000000003</v>
      </c>
      <c r="BZ287" s="90">
        <f t="shared" ref="BZ287:CD287" si="769">SUM(BZ269:BZ286)</f>
        <v>1631884.74</v>
      </c>
      <c r="CA287" s="90">
        <f t="shared" si="769"/>
        <v>956013.29999999993</v>
      </c>
      <c r="CB287" s="90">
        <f t="shared" si="769"/>
        <v>0</v>
      </c>
      <c r="CC287" s="90">
        <f t="shared" si="769"/>
        <v>98051.37000000001</v>
      </c>
      <c r="CD287" s="90">
        <f t="shared" si="769"/>
        <v>0</v>
      </c>
      <c r="CE287" s="56">
        <f t="shared" si="739"/>
        <v>3050332.13</v>
      </c>
      <c r="CF287" s="61">
        <f t="shared" si="757"/>
        <v>1.7186814278378473E-3</v>
      </c>
      <c r="CG287" s="62">
        <f t="shared" si="758"/>
        <v>22.402560062068162</v>
      </c>
      <c r="CH287" s="103">
        <f>SUM(CH269:CH286)</f>
        <v>155007.51</v>
      </c>
      <c r="CI287" s="103">
        <f t="shared" ref="CI287:ET287" si="770">SUM(CI269:CI286)</f>
        <v>0</v>
      </c>
      <c r="CJ287" s="103">
        <f t="shared" si="770"/>
        <v>0</v>
      </c>
      <c r="CK287" s="103">
        <f t="shared" si="770"/>
        <v>0</v>
      </c>
      <c r="CL287" s="103">
        <f t="shared" si="770"/>
        <v>0</v>
      </c>
      <c r="CM287" s="103">
        <f t="shared" si="770"/>
        <v>0</v>
      </c>
      <c r="CN287" s="103">
        <f t="shared" si="770"/>
        <v>0</v>
      </c>
      <c r="CO287" s="103">
        <f t="shared" si="770"/>
        <v>0</v>
      </c>
      <c r="CP287" s="103">
        <f t="shared" si="770"/>
        <v>0</v>
      </c>
      <c r="CQ287" s="103">
        <f t="shared" si="770"/>
        <v>28173925.160000004</v>
      </c>
      <c r="CR287" s="103">
        <f t="shared" si="770"/>
        <v>0</v>
      </c>
      <c r="CS287" s="103">
        <f t="shared" si="770"/>
        <v>914314.48</v>
      </c>
      <c r="CT287" s="103">
        <f t="shared" si="770"/>
        <v>29326</v>
      </c>
      <c r="CU287" s="103">
        <f t="shared" si="770"/>
        <v>29195146.509999994</v>
      </c>
      <c r="CV287" s="103">
        <f t="shared" si="770"/>
        <v>5177329.8900000006</v>
      </c>
      <c r="CW287" s="103">
        <f t="shared" si="770"/>
        <v>0</v>
      </c>
      <c r="CX287" s="103">
        <f t="shared" si="770"/>
        <v>0</v>
      </c>
      <c r="CY287" s="103">
        <f t="shared" si="770"/>
        <v>122238.70999999999</v>
      </c>
      <c r="CZ287" s="103">
        <f t="shared" si="770"/>
        <v>3000</v>
      </c>
      <c r="DA287" s="103">
        <f t="shared" si="770"/>
        <v>275448.90999999997</v>
      </c>
      <c r="DB287" s="103">
        <f t="shared" si="770"/>
        <v>1310742.33</v>
      </c>
      <c r="DC287" s="103">
        <f t="shared" si="770"/>
        <v>0</v>
      </c>
      <c r="DD287" s="103">
        <f t="shared" si="770"/>
        <v>46064</v>
      </c>
      <c r="DE287" s="103">
        <f t="shared" si="770"/>
        <v>0</v>
      </c>
      <c r="DF287" s="103">
        <f t="shared" si="770"/>
        <v>0</v>
      </c>
      <c r="DG287" s="103">
        <f t="shared" si="770"/>
        <v>194919.14</v>
      </c>
      <c r="DH287" s="103">
        <f t="shared" si="770"/>
        <v>201802.3</v>
      </c>
      <c r="DI287" s="103">
        <f t="shared" si="770"/>
        <v>32066897.850000001</v>
      </c>
      <c r="DJ287" s="103">
        <f t="shared" si="770"/>
        <v>0</v>
      </c>
      <c r="DK287" s="103">
        <f t="shared" si="770"/>
        <v>1390035.84</v>
      </c>
      <c r="DL287" s="103">
        <f t="shared" si="770"/>
        <v>0</v>
      </c>
      <c r="DM287" s="103">
        <f t="shared" si="770"/>
        <v>0</v>
      </c>
      <c r="DN287" s="103">
        <f t="shared" si="770"/>
        <v>0</v>
      </c>
      <c r="DO287" s="103">
        <f t="shared" si="770"/>
        <v>0</v>
      </c>
      <c r="DP287" s="103">
        <f t="shared" si="770"/>
        <v>0</v>
      </c>
      <c r="DQ287" s="103">
        <f t="shared" si="770"/>
        <v>0</v>
      </c>
      <c r="DR287" s="103">
        <f t="shared" si="770"/>
        <v>0</v>
      </c>
      <c r="DS287" s="103">
        <f t="shared" si="770"/>
        <v>0</v>
      </c>
      <c r="DT287" s="103">
        <f t="shared" si="770"/>
        <v>0</v>
      </c>
      <c r="DU287" s="103">
        <f t="shared" si="770"/>
        <v>0</v>
      </c>
      <c r="DV287" s="103">
        <f t="shared" si="770"/>
        <v>0</v>
      </c>
      <c r="DW287" s="103">
        <f t="shared" si="770"/>
        <v>0</v>
      </c>
      <c r="DX287" s="103">
        <f t="shared" si="770"/>
        <v>0</v>
      </c>
      <c r="DY287" s="103">
        <f t="shared" si="770"/>
        <v>44607</v>
      </c>
      <c r="DZ287" s="103">
        <f t="shared" si="770"/>
        <v>0</v>
      </c>
      <c r="EA287" s="103">
        <f t="shared" si="770"/>
        <v>0</v>
      </c>
      <c r="EB287" s="103">
        <f t="shared" si="770"/>
        <v>0</v>
      </c>
      <c r="EC287" s="103">
        <f t="shared" si="770"/>
        <v>6596192.9199999999</v>
      </c>
      <c r="ED287" s="103">
        <f t="shared" si="770"/>
        <v>0</v>
      </c>
      <c r="EE287" s="103">
        <f t="shared" si="770"/>
        <v>0</v>
      </c>
      <c r="EF287" s="103">
        <f t="shared" si="770"/>
        <v>11259</v>
      </c>
      <c r="EG287" s="103">
        <f t="shared" si="770"/>
        <v>483050.93</v>
      </c>
      <c r="EH287" s="103">
        <f t="shared" si="770"/>
        <v>0</v>
      </c>
      <c r="EI287" s="103">
        <f t="shared" si="770"/>
        <v>69407.23</v>
      </c>
      <c r="EJ287" s="103">
        <f t="shared" si="770"/>
        <v>0</v>
      </c>
      <c r="EK287" s="103">
        <f t="shared" si="770"/>
        <v>0</v>
      </c>
      <c r="EL287" s="103">
        <f t="shared" si="770"/>
        <v>5000</v>
      </c>
      <c r="EM287" s="103">
        <f t="shared" si="770"/>
        <v>0</v>
      </c>
      <c r="EN287" s="103">
        <f t="shared" si="770"/>
        <v>415875.17000000004</v>
      </c>
      <c r="EO287" s="103">
        <f t="shared" si="770"/>
        <v>153294.37</v>
      </c>
      <c r="EP287" s="103">
        <f t="shared" si="770"/>
        <v>0</v>
      </c>
      <c r="EQ287" s="103">
        <f t="shared" si="770"/>
        <v>0</v>
      </c>
      <c r="ER287" s="103">
        <f t="shared" si="770"/>
        <v>0</v>
      </c>
      <c r="ES287" s="103">
        <f t="shared" si="770"/>
        <v>0</v>
      </c>
      <c r="ET287" s="103">
        <f t="shared" si="770"/>
        <v>0</v>
      </c>
      <c r="EU287" s="103">
        <f t="shared" ref="EU287:FR287" si="771">SUM(EU269:EU286)</f>
        <v>0</v>
      </c>
      <c r="EV287" s="103">
        <f t="shared" si="771"/>
        <v>880788.72000000009</v>
      </c>
      <c r="EW287" s="103">
        <f t="shared" si="771"/>
        <v>0</v>
      </c>
      <c r="EX287" s="103">
        <f t="shared" si="771"/>
        <v>0</v>
      </c>
      <c r="EY287" s="103">
        <f t="shared" si="771"/>
        <v>0</v>
      </c>
      <c r="EZ287" s="103">
        <f t="shared" si="771"/>
        <v>0</v>
      </c>
      <c r="FA287" s="103">
        <f t="shared" si="771"/>
        <v>0</v>
      </c>
      <c r="FB287" s="103">
        <f t="shared" si="771"/>
        <v>3780</v>
      </c>
      <c r="FC287" s="103">
        <f t="shared" si="771"/>
        <v>62085.73</v>
      </c>
      <c r="FD287" s="103">
        <f t="shared" si="771"/>
        <v>0</v>
      </c>
      <c r="FE287" s="103">
        <f t="shared" si="771"/>
        <v>0</v>
      </c>
      <c r="FF287" s="103">
        <f t="shared" si="771"/>
        <v>0</v>
      </c>
      <c r="FG287" s="103">
        <f t="shared" si="771"/>
        <v>1251949.6499999999</v>
      </c>
      <c r="FH287" s="103">
        <f t="shared" si="771"/>
        <v>69501.95</v>
      </c>
      <c r="FI287" s="103">
        <f t="shared" si="771"/>
        <v>1999.21</v>
      </c>
      <c r="FJ287" s="103">
        <f t="shared" si="771"/>
        <v>0</v>
      </c>
      <c r="FK287" s="103">
        <f t="shared" si="771"/>
        <v>0</v>
      </c>
      <c r="FL287" s="103">
        <f t="shared" si="771"/>
        <v>0</v>
      </c>
      <c r="FM287" s="103">
        <f t="shared" si="771"/>
        <v>3967.57</v>
      </c>
      <c r="FN287" s="103">
        <f t="shared" si="771"/>
        <v>0</v>
      </c>
      <c r="FO287" s="103">
        <f t="shared" si="771"/>
        <v>110433.84999999999</v>
      </c>
      <c r="FP287" s="103">
        <f t="shared" si="771"/>
        <v>0</v>
      </c>
      <c r="FQ287" s="103">
        <f t="shared" si="771"/>
        <v>0</v>
      </c>
      <c r="FR287" s="103">
        <f t="shared" si="771"/>
        <v>3910517.51</v>
      </c>
      <c r="FS287" s="102">
        <f t="shared" si="759"/>
        <v>113329909.44000001</v>
      </c>
      <c r="FT287" s="61">
        <f t="shared" si="760"/>
        <v>6.3854689349212984E-2</v>
      </c>
      <c r="FU287" s="115">
        <f t="shared" si="761"/>
        <v>832.32906937853545</v>
      </c>
      <c r="FV287" s="134">
        <f>SUM(FV269:FV286)</f>
        <v>878.4</v>
      </c>
      <c r="FW287" s="134">
        <f t="shared" ref="FW287:GT287" si="772">SUM(FW269:FW286)</f>
        <v>3253020.17</v>
      </c>
      <c r="FX287" s="134">
        <f t="shared" si="772"/>
        <v>0</v>
      </c>
      <c r="FY287" s="134">
        <f t="shared" si="772"/>
        <v>40205</v>
      </c>
      <c r="FZ287" s="134">
        <f t="shared" si="772"/>
        <v>99455.93</v>
      </c>
      <c r="GA287" s="134">
        <f t="shared" si="772"/>
        <v>0</v>
      </c>
      <c r="GB287" s="134">
        <f t="shared" si="772"/>
        <v>11288.56</v>
      </c>
      <c r="GC287" s="134">
        <f t="shared" si="772"/>
        <v>29152.89</v>
      </c>
      <c r="GD287" s="134">
        <f t="shared" si="772"/>
        <v>72765.81</v>
      </c>
      <c r="GE287" s="134">
        <f t="shared" si="772"/>
        <v>969703.1</v>
      </c>
      <c r="GF287" s="134">
        <f t="shared" si="772"/>
        <v>253682.59</v>
      </c>
      <c r="GG287" s="134">
        <f t="shared" si="772"/>
        <v>0</v>
      </c>
      <c r="GH287" s="134">
        <f t="shared" si="772"/>
        <v>33046.210000000006</v>
      </c>
      <c r="GI287" s="134">
        <f t="shared" si="772"/>
        <v>50926.27</v>
      </c>
      <c r="GJ287" s="134">
        <f t="shared" si="772"/>
        <v>0</v>
      </c>
      <c r="GK287" s="134">
        <f t="shared" si="772"/>
        <v>2444826.9000000004</v>
      </c>
      <c r="GL287" s="134">
        <f t="shared" si="772"/>
        <v>1587549.62</v>
      </c>
      <c r="GM287" s="134">
        <f t="shared" si="772"/>
        <v>0</v>
      </c>
      <c r="GN287" s="134">
        <f t="shared" si="772"/>
        <v>0</v>
      </c>
      <c r="GO287" s="134">
        <f t="shared" si="772"/>
        <v>0</v>
      </c>
      <c r="GP287" s="134">
        <f t="shared" si="772"/>
        <v>0</v>
      </c>
      <c r="GQ287" s="134">
        <f t="shared" si="772"/>
        <v>221221.96</v>
      </c>
      <c r="GR287" s="134">
        <f t="shared" si="772"/>
        <v>0</v>
      </c>
      <c r="GS287" s="134">
        <f t="shared" si="772"/>
        <v>0</v>
      </c>
      <c r="GT287" s="134">
        <f t="shared" si="772"/>
        <v>4422106.26</v>
      </c>
      <c r="GU287" s="102">
        <f t="shared" si="762"/>
        <v>13489829.67</v>
      </c>
      <c r="GV287" s="61">
        <f t="shared" si="763"/>
        <v>7.6007197676945942E-3</v>
      </c>
      <c r="GW287" s="65">
        <f t="shared" si="764"/>
        <v>99.07338169409249</v>
      </c>
    </row>
    <row r="288" spans="1:222" x14ac:dyDescent="0.3">
      <c r="A288" s="73"/>
      <c r="B288" s="88"/>
      <c r="C288" s="89"/>
      <c r="D288" s="75"/>
      <c r="E288" s="76"/>
      <c r="F288" s="70"/>
      <c r="G288" s="70"/>
      <c r="H288" s="90"/>
      <c r="I288" s="90" t="str">
        <f>IF(ISNA(VLOOKUP($B288,'[1]1718  Exp_Rev Access'!$F$7:$GK$318,4,FALSE)),"",VLOOKUP($B288,'[1]1718  Exp_Rev Access'!$F$7:$GK$318,4,FALSE))</f>
        <v/>
      </c>
      <c r="J288" s="90" t="str">
        <f>IF(ISNA(VLOOKUP($B288,'[1]1718  Exp_Rev Access'!$F$7:$GK$318,5,FALSE)),"",VLOOKUP($B288,'[1]1718  Exp_Rev Access'!$F$7:$GK$318,5,FALSE))</f>
        <v/>
      </c>
      <c r="K288" s="90" t="str">
        <f>IF(ISNA(VLOOKUP($B288,'[1]1718  Exp_Rev Access'!$F$7:$GK$318,6,FALSE)),"-",VLOOKUP($B288,'[1]1718  Exp_Rev Access'!$F$7:$GK$318,6,FALSE))</f>
        <v>-</v>
      </c>
      <c r="L288" s="90" t="str">
        <f>IF(ISNA(VLOOKUP($B288,'[1]1718  Exp_Rev Access'!$F$7:$GK$318,7,FALSE)),"",VLOOKUP($B288,'[1]1718  Exp_Rev Access'!$F$7:$GK$318,7,FALSE))</f>
        <v/>
      </c>
      <c r="M288" s="90" t="str">
        <f>IF(ISNA(VLOOKUP($B288,'[1]1718  Exp_Rev Access'!$F$7:$GK$318,8,FALSE)),"",VLOOKUP($B288,'[1]1718  Exp_Rev Access'!$F$7:$GK$318,8,FALSE))</f>
        <v/>
      </c>
      <c r="N288" s="56"/>
      <c r="O288" s="91"/>
      <c r="P288" s="56"/>
      <c r="Q288" s="90" t="str">
        <f>IF(ISNA(VLOOKUP($B288,'[1]1718  Exp_Rev Access'!$F$7:$GK$318,10,FALSE)),"",VLOOKUP($B288,'[1]1718  Exp_Rev Access'!$F$7:$GK$318,10,FALSE))</f>
        <v/>
      </c>
      <c r="R288" s="90" t="str">
        <f>IF(ISNA(VLOOKUP($B288,'[1]1718  Exp_Rev Access'!$F$7:$GK$318,11,FALSE)),"",VLOOKUP($B288,'[1]1718  Exp_Rev Access'!$F$7:$GK$318,11,FALSE))</f>
        <v/>
      </c>
      <c r="S288" s="90" t="str">
        <f>IF(ISNA(VLOOKUP($B288,'[1]1718  Exp_Rev Access'!$F$7:$GK$318,12,FALSE)),"",VLOOKUP($B288,'[1]1718  Exp_Rev Access'!$F$7:$GK$318,12,FALSE))</f>
        <v/>
      </c>
      <c r="T288" s="90" t="str">
        <f>IF(ISNA(VLOOKUP($B288,'[1]1718  Exp_Rev Access'!$F$7:$GK$318,13,FALSE)),"",VLOOKUP($B288,'[1]1718  Exp_Rev Access'!$F$7:$GK$318,13,FALSE))</f>
        <v/>
      </c>
      <c r="U288" s="90" t="str">
        <f>IF(ISNA(VLOOKUP($B288,'[1]1718  Exp_Rev Access'!$F$7:$GK$318,14,FALSE)),"",VLOOKUP($B288,'[1]1718  Exp_Rev Access'!$F$7:$GK$318,14,FALSE))</f>
        <v/>
      </c>
      <c r="V288" s="90" t="str">
        <f>IF(ISNA(VLOOKUP($B288,'[1]1718  Exp_Rev Access'!$F$7:$GK$318,15,FALSE)),"",VLOOKUP($B288,'[1]1718  Exp_Rev Access'!$F$7:$GK$318,15,FALSE))</f>
        <v/>
      </c>
      <c r="W288" s="90" t="str">
        <f>IF(ISNA(VLOOKUP($B288,'[1]1718  Exp_Rev Access'!$F$7:$GK$318,16,FALSE)),"",VLOOKUP($B288,'[1]1718  Exp_Rev Access'!$F$7:$GK$318,16,FALSE))</f>
        <v/>
      </c>
      <c r="X288" s="90" t="str">
        <f>IF(ISNA(VLOOKUP($B288,'[1]1718  Exp_Rev Access'!$F$7:$GK$318,17,FALSE)),"",VLOOKUP($B288,'[1]1718  Exp_Rev Access'!$F$7:$GK$318,17,FALSE))</f>
        <v/>
      </c>
      <c r="Y288" s="90" t="str">
        <f>IF(ISNA(VLOOKUP($B288,'[1]1718  Exp_Rev Access'!$F$7:$GK$318,18,FALSE)),"",VLOOKUP($B288,'[1]1718  Exp_Rev Access'!$F$7:$GK$318,18,FALSE))</f>
        <v/>
      </c>
      <c r="Z288" s="90" t="str">
        <f>IF(ISNA(VLOOKUP($B288,'[1]1718  Exp_Rev Access'!$F$7:$GK$318,19,FALSE)),"",VLOOKUP($B288,'[1]1718  Exp_Rev Access'!$F$7:$GK$318,19,FALSE))</f>
        <v/>
      </c>
      <c r="AA288" s="90" t="str">
        <f>IF(ISNA(VLOOKUP($B288,'[1]1718  Exp_Rev Access'!$F$7:$GK$318,20,FALSE)),"",VLOOKUP($B288,'[1]1718  Exp_Rev Access'!$F$7:$GK$318,20,FALSE))</f>
        <v/>
      </c>
      <c r="AB288" s="90" t="str">
        <f>IF(ISNA(VLOOKUP($B288,'[1]1718  Exp_Rev Access'!$F$7:$GK$318,21,FALSE)),"",VLOOKUP($B288,'[1]1718  Exp_Rev Access'!$F$7:$GK$318,21,FALSE))</f>
        <v/>
      </c>
      <c r="AC288" s="90" t="str">
        <f>IF(ISNA(VLOOKUP($B288,'[1]1718  Exp_Rev Access'!$F$7:$GK$318,22,FALSE)),"",VLOOKUP($B288,'[1]1718  Exp_Rev Access'!$F$7:$GK$318,22,FALSE))</f>
        <v/>
      </c>
      <c r="AD288" s="90" t="str">
        <f>IF(ISNA(VLOOKUP($B288,'[1]1718  Exp_Rev Access'!$F$7:$GK$318,23,FALSE)),"",VLOOKUP($B288,'[1]1718  Exp_Rev Access'!$F$7:$GK$318,23,FALSE))</f>
        <v/>
      </c>
      <c r="AE288" s="90" t="str">
        <f>IF(ISNA(VLOOKUP($B288,'[1]1718  Exp_Rev Access'!$F$7:$GK$318,24,FALSE)),"",VLOOKUP($B288,'[1]1718  Exp_Rev Access'!$F$7:$GK$318,24,FALSE))</f>
        <v/>
      </c>
      <c r="AF288" s="90" t="str">
        <f>IF(ISNA(VLOOKUP($B288,'[1]1718  Exp_Rev Access'!$F$7:$GK$318,25,FALSE)),"",VLOOKUP($B288,'[1]1718  Exp_Rev Access'!$F$7:$GK$318,25,FALSE))</f>
        <v/>
      </c>
      <c r="AG288" s="90" t="str">
        <f>IF(ISNA(VLOOKUP($B288,'[1]1718  Exp_Rev Access'!$F$7:$GK$318,26,FALSE)),"",VLOOKUP($B288,'[1]1718  Exp_Rev Access'!$F$7:$GK$318,26,FALSE))</f>
        <v/>
      </c>
      <c r="AH288" s="90" t="str">
        <f>IF(ISNA(VLOOKUP($B288,'[1]1718  Exp_Rev Access'!$F$7:$GK$318,27,FALSE)),"",VLOOKUP($B288,'[1]1718  Exp_Rev Access'!$F$7:$GK$318,27,FALSE))</f>
        <v/>
      </c>
      <c r="AI288" s="90" t="str">
        <f>IF(ISNA(VLOOKUP($B288,'[1]1718  Exp_Rev Access'!$F$7:$GK$318,28,FALSE)),"",VLOOKUP($B288,'[1]1718  Exp_Rev Access'!$F$7:$GK$318,28,FALSE))</f>
        <v/>
      </c>
      <c r="AJ288" s="90" t="str">
        <f>IF(ISNA(VLOOKUP($B288,'[1]1718  Exp_Rev Access'!$F$7:$GK$318,29,FALSE)),"",VLOOKUP($B288,'[1]1718  Exp_Rev Access'!$F$7:$GK$318,29,FALSE))</f>
        <v/>
      </c>
      <c r="AK288" s="90" t="str">
        <f>IF(ISNA(VLOOKUP($B288,'[1]1718  Exp_Rev Access'!$F$7:$GK$318,30,FALSE)),"",VLOOKUP($B288,'[1]1718  Exp_Rev Access'!$F$7:$GK$318,30,FALSE))</f>
        <v/>
      </c>
      <c r="AL288" s="90" t="str">
        <f>IF(ISNA(VLOOKUP($B288,'[1]1718  Exp_Rev Access'!$F$7:$GK$318,31,FALSE)),"",VLOOKUP($B288,'[1]1718  Exp_Rev Access'!$F$7:$GK$318,31,FALSE))</f>
        <v/>
      </c>
      <c r="AM288" s="56"/>
      <c r="AN288" s="92"/>
      <c r="AO288" s="71"/>
      <c r="AP288" s="90" t="str">
        <f>IF(ISNA(VLOOKUP($B288,'[1]1718  Exp_Rev Access'!$F$7:$GK$318,33,FALSE)),"",VLOOKUP($B288,'[1]1718  Exp_Rev Access'!$F$7:$GK$318,33,FALSE))</f>
        <v/>
      </c>
      <c r="AQ288" s="90" t="str">
        <f>IF(ISNA(VLOOKUP($B288,'[1]1718  Exp_Rev Access'!$F$7:$GK$318,34,FALSE)),"",VLOOKUP($B288,'[1]1718  Exp_Rev Access'!$F$7:$GK$318,34,FALSE))</f>
        <v/>
      </c>
      <c r="AR288" s="90" t="str">
        <f>IF(ISNA(VLOOKUP($B288,'[1]1718  Exp_Rev Access'!$F$7:$GK$318,35,FALSE)),"",VLOOKUP($B288,'[1]1718  Exp_Rev Access'!$F$7:$GK$318,35,FALSE))</f>
        <v/>
      </c>
      <c r="AS288" s="90" t="str">
        <f>IF(ISNA(VLOOKUP($B288,'[1]1718  Exp_Rev Access'!$F$7:$GK$318,36,FALSE)),"",VLOOKUP($B288,'[1]1718  Exp_Rev Access'!$F$7:$GK$318,36,FALSE))</f>
        <v/>
      </c>
      <c r="AT288" s="90" t="str">
        <f>IF(ISNA(VLOOKUP($B288,'[1]1718  Exp_Rev Access'!$F$7:$GK$318,37,FALSE)),"",VLOOKUP($B288,'[1]1718  Exp_Rev Access'!$F$7:$GK$318,37,FALSE))</f>
        <v/>
      </c>
      <c r="AU288" s="56"/>
      <c r="AV288" s="93"/>
      <c r="AW288" s="56"/>
      <c r="AX288" s="90" t="str">
        <f>IF(ISNA(VLOOKUP($B288,'[1]1718  Exp_Rev Access'!$F$7:$GK$318,39,FALSE)),"",VLOOKUP($B288,'[1]1718  Exp_Rev Access'!$F$7:$GK$318,39,FALSE))</f>
        <v/>
      </c>
      <c r="AY288" s="90" t="str">
        <f>IF(ISNA(VLOOKUP($B288,'[1]1718  Exp_Rev Access'!$F$7:$GK$318,40,FALSE)),"",VLOOKUP($B288,'[1]1718  Exp_Rev Access'!$F$7:$GK$318,40,FALSE))</f>
        <v/>
      </c>
      <c r="AZ288" s="90" t="str">
        <f>IF(ISNA(VLOOKUP($B288,'[1]1718  Exp_Rev Access'!$F$7:$GK$318,41,FALSE)),"",VLOOKUP($B288,'[1]1718  Exp_Rev Access'!$F$7:$GK$318,41,FALSE))</f>
        <v/>
      </c>
      <c r="BA288" s="90" t="str">
        <f>IF(ISNA(VLOOKUP($B288,'[1]1718  Exp_Rev Access'!$F$7:$GK$318,42,FALSE)),"",VLOOKUP($B288,'[1]1718  Exp_Rev Access'!$F$7:$GK$318,42,FALSE))</f>
        <v/>
      </c>
      <c r="BB288" s="90" t="str">
        <f>IF(ISNA(VLOOKUP($B288,'[1]1718  Exp_Rev Access'!$F$7:$GK$318,43,FALSE)),"",VLOOKUP($B288,'[1]1718  Exp_Rev Access'!$F$7:$GK$318,43,FALSE))</f>
        <v/>
      </c>
      <c r="BC288" s="90" t="str">
        <f>IF(ISNA(VLOOKUP($B288,'[1]1718  Exp_Rev Access'!$F$7:$GK$318,44,FALSE)),"",VLOOKUP($B288,'[1]1718  Exp_Rev Access'!$F$7:$GK$318,44,FALSE))</f>
        <v/>
      </c>
      <c r="BD288" s="90" t="str">
        <f>IF(ISNA(VLOOKUP($B288,'[1]1718  Exp_Rev Access'!$F$7:$GK$318,45,FALSE)),"",VLOOKUP($B288,'[1]1718  Exp_Rev Access'!$F$7:$GK$318,45,FALSE))</f>
        <v/>
      </c>
      <c r="BE288" s="90" t="str">
        <f>IF(ISNA(VLOOKUP($B288,'[1]1718  Exp_Rev Access'!$F$7:$GK$318,46,FALSE)),"",VLOOKUP($B288,'[1]1718  Exp_Rev Access'!$F$7:$GK$318,46,FALSE))</f>
        <v/>
      </c>
      <c r="BF288" s="90" t="str">
        <f>IF(ISNA(VLOOKUP($B288,'[1]1718  Exp_Rev Access'!$F$7:$GK$318,47,FALSE)),"",VLOOKUP($B288,'[1]1718  Exp_Rev Access'!$F$7:$GK$318,47,FALSE))</f>
        <v/>
      </c>
      <c r="BG288" s="90" t="str">
        <f>IF(ISNA(VLOOKUP($B288,'[1]1718  Exp_Rev Access'!$F$7:$GK$318,48,FALSE)),"",VLOOKUP($B288,'[1]1718  Exp_Rev Access'!$F$7:$GK$318,48,FALSE))</f>
        <v/>
      </c>
      <c r="BH288" s="90" t="str">
        <f>IF(ISNA(VLOOKUP($B288,'[1]1718  Exp_Rev Access'!$F$7:$GK$318,49,FALSE)),"",VLOOKUP($B288,'[1]1718  Exp_Rev Access'!$F$7:$GK$318,49,FALSE))</f>
        <v/>
      </c>
      <c r="BI288" s="90" t="str">
        <f>IF(ISNA(VLOOKUP($B288,'[1]1718  Exp_Rev Access'!$F$7:$GK$318,50,FALSE)),"",VLOOKUP($B288,'[1]1718  Exp_Rev Access'!$F$7:$GK$318,50,FALSE))</f>
        <v/>
      </c>
      <c r="BJ288" s="90" t="str">
        <f>IF(ISNA(VLOOKUP($B288,'[1]1718  Exp_Rev Access'!$F$7:$GK$318,51,FALSE)),"",VLOOKUP($B288,'[1]1718  Exp_Rev Access'!$F$7:$GK$318,51,FALSE))</f>
        <v/>
      </c>
      <c r="BK288" s="90" t="str">
        <f>IF(ISNA(VLOOKUP($B288,'[1]1718  Exp_Rev Access'!$F$7:$GK$318,52,FALSE)),"",VLOOKUP($B288,'[1]1718  Exp_Rev Access'!$F$7:$GK$318,52,FALSE))</f>
        <v/>
      </c>
      <c r="BL288" s="90" t="str">
        <f>IF(ISNA(VLOOKUP($B288,'[1]1718  Exp_Rev Access'!$F$7:$GK$318,53,FALSE)),"",VLOOKUP($B288,'[1]1718  Exp_Rev Access'!$F$7:$GK$318,53,FALSE))</f>
        <v/>
      </c>
      <c r="BM288" s="90" t="str">
        <f>IF(ISNA(VLOOKUP($B288,'[1]1718  Exp_Rev Access'!$F$7:$GK$318,54,FALSE)),"",VLOOKUP($B288,'[1]1718  Exp_Rev Access'!$F$7:$GK$318,54,FALSE))</f>
        <v/>
      </c>
      <c r="BN288" s="90" t="str">
        <f>IF(ISNA(VLOOKUP($B288,'[1]1718  Exp_Rev Access'!$F$7:$GK$318,55,FALSE)),"",VLOOKUP($B288,'[1]1718  Exp_Rev Access'!$F$7:$GK$318,55,FALSE))</f>
        <v/>
      </c>
      <c r="BO288" s="90" t="str">
        <f>IF(ISNA(VLOOKUP($B288,'[1]1718  Exp_Rev Access'!$F$7:$GK$318,56,FALSE)),"",VLOOKUP($B288,'[1]1718  Exp_Rev Access'!$F$7:$GK$318,56,FALSE))</f>
        <v/>
      </c>
      <c r="BP288" s="90" t="str">
        <f>IF(ISNA(VLOOKUP($B288,'[1]1718  Exp_Rev Access'!$F$7:$GK$318,57,FALSE)),"",VLOOKUP($B288,'[1]1718  Exp_Rev Access'!$F$7:$GK$318,57,FALSE))</f>
        <v/>
      </c>
      <c r="BQ288" s="90" t="str">
        <f>IF(ISNA(VLOOKUP($B288,'[1]1718  Exp_Rev Access'!$F$7:$GK$318,58,FALSE)),"",VLOOKUP($B288,'[1]1718  Exp_Rev Access'!$F$7:$GK$318,58,FALSE))</f>
        <v/>
      </c>
      <c r="BR288" s="90" t="str">
        <f>IF(ISNA(VLOOKUP($B288,'[1]1718  Exp_Rev Access'!$F$7:$GK$318,59,FALSE)),"",VLOOKUP($B288,'[1]1718  Exp_Rev Access'!$F$7:$GK$318,59,FALSE))</f>
        <v/>
      </c>
      <c r="BS288" s="90" t="str">
        <f>IF(ISNA(VLOOKUP($B288,'[1]1718  Exp_Rev Access'!$F$7:$GK$318,60,FALSE)),"",VLOOKUP($B288,'[1]1718  Exp_Rev Access'!$F$7:$GK$318,60,FALSE))</f>
        <v/>
      </c>
      <c r="BT288" s="90" t="str">
        <f>IF(ISNA(VLOOKUP($B288,'[1]1718  Exp_Rev Access'!$F$7:$GK$318,61,FALSE)),"",VLOOKUP($B288,'[1]1718  Exp_Rev Access'!$F$7:$GK$318,61,FALSE))</f>
        <v/>
      </c>
      <c r="BU288" s="90" t="str">
        <f>IF(ISNA(VLOOKUP($B288,'[1]1718  Exp_Rev Access'!$F$7:$GK$318,62,FALSE)),"",VLOOKUP($B288,'[1]1718  Exp_Rev Access'!$F$7:$GK$318,62,FALSE))</f>
        <v/>
      </c>
      <c r="BV288" s="56">
        <f t="shared" si="743"/>
        <v>0</v>
      </c>
      <c r="BW288" s="92"/>
      <c r="BX288" s="71"/>
      <c r="BY288" s="90" t="str">
        <f>IF(ISNA(VLOOKUP($B288,'[1]1718  Exp_Rev Access'!$F$7:$GK$318,64,FALSE)),"",VLOOKUP($B288,'[1]1718  Exp_Rev Access'!$F$7:$GK$318,64,FALSE))</f>
        <v/>
      </c>
      <c r="BZ288" s="90" t="str">
        <f>IF(ISNA(VLOOKUP($B288,'[1]1718  Exp_Rev Access'!$F$7:$GK$318,65,FALSE)),"",VLOOKUP($B288,'[1]1718  Exp_Rev Access'!$F$7:$GK$318,65,FALSE))</f>
        <v/>
      </c>
      <c r="CA288" s="90" t="str">
        <f>IF(ISNA(VLOOKUP($B288,'[1]1718  Exp_Rev Access'!$F$7:$GK$318,66,FALSE)),"",VLOOKUP($B288,'[1]1718  Exp_Rev Access'!$F$7:$GK$318,66,FALSE))</f>
        <v/>
      </c>
      <c r="CB288" s="90" t="str">
        <f>IF(ISNA(VLOOKUP($B288,'[1]1718  Exp_Rev Access'!$F$7:$GK$318,67,FALSE)),"",VLOOKUP($B288,'[1]1718  Exp_Rev Access'!$F$7:$GK$318,67,FALSE))</f>
        <v/>
      </c>
      <c r="CC288" s="90" t="str">
        <f>IF(ISNA(VLOOKUP($B288,'[1]1718  Exp_Rev Access'!$F$7:$GK$318,68,FALSE)),"",VLOOKUP($B288,'[1]1718  Exp_Rev Access'!$F$7:$GK$318,68,FALSE))</f>
        <v/>
      </c>
      <c r="CD288" s="90" t="str">
        <f>IF(ISNA(VLOOKUP($B288,'[1]1718  Exp_Rev Access'!$F$7:$GK$318,69,FALSE)),"",VLOOKUP($B288,'[1]1718  Exp_Rev Access'!$F$7:$GK$318,69,FALSE))</f>
        <v/>
      </c>
      <c r="CE288" s="56">
        <f t="shared" si="739"/>
        <v>0</v>
      </c>
      <c r="CF288" s="92"/>
      <c r="CG288" s="78"/>
      <c r="CH288" s="90" t="str">
        <f>IF(ISNA(VLOOKUP($B288,'[1]1718  Exp_Rev Access'!$F$7:$GK$318,$CH$2,FALSE)),"",VLOOKUP($B288,'[1]1718  Exp_Rev Access'!$F$7:$GK$318,$CH$2,FALSE))</f>
        <v/>
      </c>
      <c r="CI288" s="90" t="str">
        <f>IF(ISNA(VLOOKUP($B288,'[1]1718  Exp_Rev Access'!$F$7:$GK$318,$CI$2,FALSE)),"",VLOOKUP($B288,'[1]1718  Exp_Rev Access'!$F$7:$GK$318,$CI$2,FALSE))</f>
        <v/>
      </c>
      <c r="CJ288" s="90" t="str">
        <f>IF(ISNA(VLOOKUP($B288,'[1]1718  Exp_Rev Access'!$F$7:$GK$318,$CJ$2,FALSE)),"",VLOOKUP($B288,'[1]1718  Exp_Rev Access'!$F$7:$GK$318,$CJ$2,FALSE))</f>
        <v/>
      </c>
      <c r="CK288" s="90" t="str">
        <f>IF(ISNA(VLOOKUP($B288,'[1]1718  Exp_Rev Access'!$F$7:$GK$318,$CK$2,FALSE)),"",VLOOKUP($B288,'[1]1718  Exp_Rev Access'!$F$7:$GK$318,$CK$2,FALSE))</f>
        <v/>
      </c>
      <c r="CL288" s="90" t="str">
        <f>IF(ISNA(VLOOKUP($B288,'[1]1718  Exp_Rev Access'!$F$7:$GK$318,$CL$2,FALSE)),"",VLOOKUP($B288,'[1]1718  Exp_Rev Access'!$F$7:$GK$318,$CL$2,FALSE))</f>
        <v/>
      </c>
      <c r="CM288" s="90" t="str">
        <f>IF(ISNA(VLOOKUP($B288,'[1]1718  Exp_Rev Access'!$F$7:$GK$318,$CM$2,FALSE)),"",VLOOKUP($B288,'[1]1718  Exp_Rev Access'!$F$7:$GK$318,$CM$2,FALSE))</f>
        <v/>
      </c>
      <c r="CN288" s="90" t="str">
        <f>IF(ISNA(VLOOKUP($B288,'[1]1718  Exp_Rev Access'!$F$7:$GK$318,$CN$2,FALSE)),"",VLOOKUP($B288,'[1]1718  Exp_Rev Access'!$F$7:$GK$318,$CN$2,FALSE))</f>
        <v/>
      </c>
      <c r="CO288" s="90" t="str">
        <f>IF(ISNA(VLOOKUP($B288,'[1]1718  Exp_Rev Access'!$F$7:$GK$318,$CO$2,FALSE)),"",VLOOKUP($B288,'[1]1718  Exp_Rev Access'!$F$7:$GK$318,$CO$2,FALSE))</f>
        <v/>
      </c>
      <c r="CP288" s="90" t="str">
        <f>IF(ISNA(VLOOKUP($B288,'[1]1718  Exp_Rev Access'!$F$7:$GK$318,$CP$2,FALSE)),"",VLOOKUP($B288,'[1]1718  Exp_Rev Access'!$F$7:$GK$318,$CP$2,FALSE))</f>
        <v/>
      </c>
      <c r="CQ288" s="90" t="str">
        <f>IF(ISNA(VLOOKUP($B288,'[1]1718  Exp_Rev Access'!$F$7:$GK$318,$CQ$2,FALSE)),"",VLOOKUP($B288,'[1]1718  Exp_Rev Access'!$F$7:$GK$318,$CQ$2,FALSE))</f>
        <v/>
      </c>
      <c r="CR288" s="90" t="str">
        <f>IF(ISNA(VLOOKUP($B288,'[1]1718  Exp_Rev Access'!$F$7:$GK$318,$CR$2,FALSE)),"",VLOOKUP($B288,'[1]1718  Exp_Rev Access'!$F$7:$GK$318,$CR$2,FALSE))</f>
        <v/>
      </c>
      <c r="CS288" s="90" t="str">
        <f>IF(ISNA(VLOOKUP($B288,'[1]1718  Exp_Rev Access'!$F$7:$GK$318,$CS$2,FALSE)),"",VLOOKUP($B288,'[1]1718  Exp_Rev Access'!$F$7:$GK$318,$CS$2,FALSE))</f>
        <v/>
      </c>
      <c r="CT288" s="90" t="str">
        <f>IF(ISNA(VLOOKUP($B288,'[1]1718  Exp_Rev Access'!$F$7:$GK$318,$CT$2,FALSE)),"",VLOOKUP($B288,'[1]1718  Exp_Rev Access'!$F$7:$GK$318,$CT$2,FALSE))</f>
        <v/>
      </c>
      <c r="CU288" s="90" t="str">
        <f>IF(ISNA(VLOOKUP($B288,'[1]1718  Exp_Rev Access'!$F$7:$GK$318,$CU$2,FALSE)),"",VLOOKUP($B288,'[1]1718  Exp_Rev Access'!$F$7:$GK$318,$CU$2,FALSE))</f>
        <v/>
      </c>
      <c r="CV288" s="90" t="str">
        <f>IF(ISNA(VLOOKUP($B288,'[1]1718  Exp_Rev Access'!$F$7:$GK$318,$CV$2,FALSE)),"",VLOOKUP($B288,'[1]1718  Exp_Rev Access'!$F$7:$GK$318,$CV$2,FALSE))</f>
        <v/>
      </c>
      <c r="CW288" s="90" t="str">
        <f>IF(ISNA(VLOOKUP($B288,'[1]1718  Exp_Rev Access'!$F$7:$GK$318,$CW$2,FALSE)),"",VLOOKUP($B288,'[1]1718  Exp_Rev Access'!$F$7:$GK$318,$CW$2,FALSE))</f>
        <v/>
      </c>
      <c r="CX288" s="90" t="str">
        <f>IF(ISNA(VLOOKUP($B288,'[1]1718  Exp_Rev Access'!$F$7:$GK$318,$CX$2,FALSE)),"",VLOOKUP($B288,'[1]1718  Exp_Rev Access'!$F$7:$GK$318,$CX$2,FALSE))</f>
        <v/>
      </c>
      <c r="CY288" s="90" t="str">
        <f>IF(ISNA(VLOOKUP($B288,'[1]1718  Exp_Rev Access'!$F$7:$GK$318,$CY$2,FALSE)),"",VLOOKUP($B288,'[1]1718  Exp_Rev Access'!$F$7:$GK$318,$CY$2,FALSE))</f>
        <v/>
      </c>
      <c r="CZ288" s="90" t="str">
        <f>IF(ISNA(VLOOKUP($B288,'[1]1718  Exp_Rev Access'!$F$7:$GK$318,$CZ$2,FALSE)),"",VLOOKUP($B288,'[1]1718  Exp_Rev Access'!$F$7:$GK$318,$CZ$2,FALSE))</f>
        <v/>
      </c>
      <c r="DA288" s="90" t="str">
        <f>IF(ISNA(VLOOKUP($B288,'[1]1718  Exp_Rev Access'!$F$7:$GK$318,$DA$2,FALSE)),"",VLOOKUP($B288,'[1]1718  Exp_Rev Access'!$F$7:$GK$318,$DA$2,FALSE))</f>
        <v/>
      </c>
      <c r="DB288" s="90" t="str">
        <f>IF(ISNA(VLOOKUP($B288,'[1]1718  Exp_Rev Access'!$F$7:$GK$318,$DB$2,FALSE)),"",VLOOKUP($B288,'[1]1718  Exp_Rev Access'!$F$7:$GK$318,$DB$2,FALSE))</f>
        <v/>
      </c>
      <c r="DC288" s="90" t="str">
        <f>IF(ISNA(VLOOKUP($B288,'[1]1718  Exp_Rev Access'!$F$7:$GK$318,$DC$2,FALSE)),"",VLOOKUP($B288,'[1]1718  Exp_Rev Access'!$F$7:$GK$318,$DC$2,FALSE))</f>
        <v/>
      </c>
      <c r="DD288" s="90" t="str">
        <f>IF(ISNA(VLOOKUP($B288,'[1]1718  Exp_Rev Access'!$F$7:$GK$318,$DD$2,FALSE)),"",VLOOKUP($B288,'[1]1718  Exp_Rev Access'!$F$7:$GK$318,$DD$2,FALSE))</f>
        <v/>
      </c>
      <c r="DE288" s="90" t="str">
        <f>IF(ISNA(VLOOKUP($B288,'[1]1718  Exp_Rev Access'!$F$7:$GK$318,$DE$2,FALSE)),"",VLOOKUP($B288,'[1]1718  Exp_Rev Access'!$F$7:$GK$318,$DE$2,FALSE))</f>
        <v/>
      </c>
      <c r="DF288" s="90" t="str">
        <f>IF(ISNA(VLOOKUP($B288,'[1]1718  Exp_Rev Access'!$F$7:$GK$318,$DF$2,FALSE)),"",VLOOKUP($B288,'[1]1718  Exp_Rev Access'!$F$7:$GK$318,$DF$2,FALSE))</f>
        <v/>
      </c>
      <c r="DG288" s="90" t="str">
        <f>IF(ISNA(VLOOKUP($B288,'[1]1718  Exp_Rev Access'!$F$7:$GK$318,$DG$2,FALSE)),"",VLOOKUP($B288,'[1]1718  Exp_Rev Access'!$F$7:$GK$318,$DG$2,FALSE))</f>
        <v/>
      </c>
      <c r="DH288" s="90" t="str">
        <f>IF(ISNA(VLOOKUP($B288,'[1]1718  Exp_Rev Access'!$F$7:$GK$318,$DH$2,FALSE)),"",VLOOKUP($B288,'[1]1718  Exp_Rev Access'!$F$7:$GK$318,$DH$2,FALSE))</f>
        <v/>
      </c>
      <c r="DI288" s="90" t="str">
        <f>IF(ISNA(VLOOKUP($B288,'[1]1718  Exp_Rev Access'!$F$7:$GK$318,$DI$2,FALSE)),"",VLOOKUP($B288,'[1]1718  Exp_Rev Access'!$F$7:$GK$318,$DI$2,FALSE))</f>
        <v/>
      </c>
      <c r="DJ288" s="90" t="str">
        <f>IF(ISNA(VLOOKUP($B288,'[1]1718  Exp_Rev Access'!$F$7:$GK$318,$DJ$2,FALSE)),"",VLOOKUP($B288,'[1]1718  Exp_Rev Access'!$F$7:$GK$318,$DJ$2,FALSE))</f>
        <v/>
      </c>
      <c r="DK288" s="90" t="str">
        <f>IF(ISNA(VLOOKUP($B288,'[1]1718  Exp_Rev Access'!$F$7:$GK$318,$DK$2,FALSE)),"",VLOOKUP($B288,'[1]1718  Exp_Rev Access'!$F$7:$GK$318,$DK$2,FALSE))</f>
        <v/>
      </c>
      <c r="DL288" s="90" t="str">
        <f>IF(ISNA(VLOOKUP($B288,'[1]1718  Exp_Rev Access'!$F$7:$GK$318,$DL$2,FALSE)),"",VLOOKUP($B288,'[1]1718  Exp_Rev Access'!$F$7:$GK$318,$DL$2,FALSE))</f>
        <v/>
      </c>
      <c r="DM288" s="90" t="str">
        <f>IF(ISNA(VLOOKUP($B288,'[1]1718  Exp_Rev Access'!$F$7:$GK$318,$DM$2,FALSE)),"",VLOOKUP($B288,'[1]1718  Exp_Rev Access'!$F$7:$GK$318,$DM$2,FALSE))</f>
        <v/>
      </c>
      <c r="DN288" s="90" t="str">
        <f>IF(ISNA(VLOOKUP($B288,'[1]1718  Exp_Rev Access'!$F$7:$GK$318,$DN$2,FALSE)),"",VLOOKUP($B288,'[1]1718  Exp_Rev Access'!$F$7:$GK$318,$DN$2,FALSE))</f>
        <v/>
      </c>
      <c r="DO288" s="90" t="str">
        <f>IF(ISNA(VLOOKUP($B288,'[1]1718  Exp_Rev Access'!$F$7:$GK$318,$DO$2,FALSE)),"",VLOOKUP($B288,'[1]1718  Exp_Rev Access'!$F$7:$GK$318,$DO$2,FALSE))</f>
        <v/>
      </c>
      <c r="DP288" s="90" t="str">
        <f>IF(ISNA(VLOOKUP($B288,'[1]1718  Exp_Rev Access'!$F$7:$GK$318,$DP$2,FALSE)),"",VLOOKUP($B288,'[1]1718  Exp_Rev Access'!$F$7:$GK$318,$DP$2,FALSE))</f>
        <v/>
      </c>
      <c r="DQ288" s="90" t="str">
        <f>IF(ISNA(VLOOKUP($B288,'[1]1718  Exp_Rev Access'!$F$7:$GK$318,$DQ$2,FALSE)),"",VLOOKUP($B288,'[1]1718  Exp_Rev Access'!$F$7:$GK$318,$DQ$2,FALSE))</f>
        <v/>
      </c>
      <c r="DR288" s="90" t="str">
        <f>IF(ISNA(VLOOKUP($B288,'[1]1718  Exp_Rev Access'!$F$7:$GK$318,$DR$2,FALSE)),"",VLOOKUP($B288,'[1]1718  Exp_Rev Access'!$F$7:$GK$318,$DR$2,FALSE))</f>
        <v/>
      </c>
      <c r="DS288" s="90" t="str">
        <f>IF(ISNA(VLOOKUP($B288,'[1]1718  Exp_Rev Access'!$F$7:$GK$318,$DS$2,FALSE)),"",VLOOKUP($B288,'[1]1718  Exp_Rev Access'!$F$7:$GK$318,$DS$2,FALSE))</f>
        <v/>
      </c>
      <c r="DT288" s="90" t="str">
        <f>IF(ISNA(VLOOKUP($B288,'[1]1718  Exp_Rev Access'!$F$7:$GK$318,$DT$2,FALSE)),"",VLOOKUP($B288,'[1]1718  Exp_Rev Access'!$F$7:$GK$318,$DT$2,FALSE))</f>
        <v/>
      </c>
      <c r="DU288" s="90" t="str">
        <f>IF(ISNA(VLOOKUP($B288,'[1]1718  Exp_Rev Access'!$F$7:$GK$318,$DU$2,FALSE)),"",VLOOKUP($B288,'[1]1718  Exp_Rev Access'!$F$7:$GK$318,$DU$2,FALSE))</f>
        <v/>
      </c>
      <c r="DV288" s="90" t="str">
        <f>IF(ISNA(VLOOKUP($B288,'[1]1718  Exp_Rev Access'!$F$7:$GK$318,$DV$2,FALSE)),"",VLOOKUP($B288,'[1]1718  Exp_Rev Access'!$F$7:$GK$318,$DV$2,FALSE))</f>
        <v/>
      </c>
      <c r="DW288" s="90" t="str">
        <f>IF(ISNA(VLOOKUP($B288,'[1]1718  Exp_Rev Access'!$F$7:$GK$318,$DW$2,FALSE)),"",VLOOKUP($B288,'[1]1718  Exp_Rev Access'!$F$7:$GK$318,$DW$2,FALSE))</f>
        <v/>
      </c>
      <c r="DX288" s="90" t="str">
        <f>IF(ISNA(VLOOKUP($B288,'[1]1718  Exp_Rev Access'!$F$7:$GK$318,$DX$2,FALSE)),"",VLOOKUP($B288,'[1]1718  Exp_Rev Access'!$F$7:$GK$318,$DX$2,FALSE))</f>
        <v/>
      </c>
      <c r="DY288" s="90" t="str">
        <f>IF(ISNA(VLOOKUP($B288,'[1]1718  Exp_Rev Access'!$F$7:$GK$318,$DY$2,FALSE)),"",VLOOKUP($B288,'[1]1718  Exp_Rev Access'!$F$7:$GK$318,$DY$2,FALSE))</f>
        <v/>
      </c>
      <c r="DZ288" s="90" t="str">
        <f>IF(ISNA(VLOOKUP($B288,'[1]1718  Exp_Rev Access'!$F$7:$GK$318,$DZ$2,FALSE)),"",VLOOKUP($B288,'[1]1718  Exp_Rev Access'!$F$7:$GK$318,$DZ$2,FALSE))</f>
        <v/>
      </c>
      <c r="EA288" s="90" t="str">
        <f>IF(ISNA(VLOOKUP($B288,'[1]1718  Exp_Rev Access'!$F$7:$GK$318,$EA$2,FALSE)),"",VLOOKUP($B288,'[1]1718  Exp_Rev Access'!$F$7:$GK$318,$EA$2,FALSE))</f>
        <v/>
      </c>
      <c r="EB288" s="90" t="str">
        <f>IF(ISNA(VLOOKUP($B288,'[1]1718  Exp_Rev Access'!$F$7:$GK$318,$EB$2,FALSE)),"",VLOOKUP($B288,'[1]1718  Exp_Rev Access'!$F$7:$GK$318,$EB$2,FALSE))</f>
        <v/>
      </c>
      <c r="EC288" s="90" t="str">
        <f>IF(ISNA(VLOOKUP($B288,'[1]1718  Exp_Rev Access'!$F$7:$GK$318,$EC$2,FALSE)),"",VLOOKUP($B288,'[1]1718  Exp_Rev Access'!$F$7:$GK$318,$EC$2,FALSE))</f>
        <v/>
      </c>
      <c r="ED288" s="90" t="str">
        <f>IF(ISNA(VLOOKUP($B288,'[1]1718  Exp_Rev Access'!$F$7:$GK$318,$ED$2,FALSE)),"",VLOOKUP($B288,'[1]1718  Exp_Rev Access'!$F$7:$GK$318,$ED$2,FALSE))</f>
        <v/>
      </c>
      <c r="EE288" s="90" t="str">
        <f>IF(ISNA(VLOOKUP($B288,'[1]1718  Exp_Rev Access'!$F$7:$GK$318,$EE$2,FALSE)),"",VLOOKUP($B288,'[1]1718  Exp_Rev Access'!$F$7:$GK$318,$EE$2,FALSE))</f>
        <v/>
      </c>
      <c r="EF288" s="90" t="str">
        <f>IF(ISNA(VLOOKUP($B288,'[1]1718  Exp_Rev Access'!$F$7:$GK$318,$EF$2,FALSE)),"",VLOOKUP($B288,'[1]1718  Exp_Rev Access'!$F$7:$GK$318,$EF$2,FALSE))</f>
        <v/>
      </c>
      <c r="EG288" s="90" t="str">
        <f>IF(ISNA(VLOOKUP($B288,'[1]1718  Exp_Rev Access'!$F$7:$GK$318,$EG$2,FALSE)),"",VLOOKUP($B288,'[1]1718  Exp_Rev Access'!$F$7:$GK$318,$EG$2,FALSE))</f>
        <v/>
      </c>
      <c r="EH288" s="90" t="str">
        <f>IF(ISNA(VLOOKUP($B288,'[1]1718  Exp_Rev Access'!$F$7:$GK$318,$EH$2,FALSE)),"",VLOOKUP($B288,'[1]1718  Exp_Rev Access'!$F$7:$GK$318,$EH$2,FALSE))</f>
        <v/>
      </c>
      <c r="EI288" s="90" t="str">
        <f>IF(ISNA(VLOOKUP($B288,'[1]1718  Exp_Rev Access'!$F$7:$GK$318,$EI$2,FALSE)),"",VLOOKUP($B288,'[1]1718  Exp_Rev Access'!$F$7:$GK$318,$EI$2,FALSE))</f>
        <v/>
      </c>
      <c r="EJ288" s="90" t="str">
        <f>IF(ISNA(VLOOKUP($B288,'[1]1718  Exp_Rev Access'!$F$7:$GK$318,$EJ$2,FALSE)),"",VLOOKUP($B288,'[1]1718  Exp_Rev Access'!$F$7:$GK$318,$EJ$2,FALSE))</f>
        <v/>
      </c>
      <c r="EK288" s="90" t="str">
        <f>IF(ISNA(VLOOKUP($B288,'[1]1718  Exp_Rev Access'!$F$7:$GK$318,$EK$2,FALSE)),"",VLOOKUP($B288,'[1]1718  Exp_Rev Access'!$F$7:$GK$318,$EK$2,FALSE))</f>
        <v/>
      </c>
      <c r="EL288" s="90" t="str">
        <f>IF(ISNA(VLOOKUP($B288,'[1]1718  Exp_Rev Access'!$F$7:$GK$318,$EL$2,FALSE)),"",VLOOKUP($B288,'[1]1718  Exp_Rev Access'!$F$7:$GK$318,$EL$2,FALSE))</f>
        <v/>
      </c>
      <c r="EM288" s="90" t="str">
        <f>IF(ISNA(VLOOKUP($B288,'[1]1718  Exp_Rev Access'!$F$7:$GK$318,$EM$2,FALSE)),"",VLOOKUP($B288,'[1]1718  Exp_Rev Access'!$F$7:$GK$318,$EM$2,FALSE))</f>
        <v/>
      </c>
      <c r="EN288" s="90" t="str">
        <f>IF(ISNA(VLOOKUP($B288,'[1]1718  Exp_Rev Access'!$F$7:$GK$318,$EN$2,FALSE)),"",VLOOKUP($B288,'[1]1718  Exp_Rev Access'!$F$7:$GK$318,$EN$2,FALSE))</f>
        <v/>
      </c>
      <c r="EO288" s="90" t="str">
        <f>IF(ISNA(VLOOKUP($B288,'[1]1718  Exp_Rev Access'!$F$7:$GK$318,$EO$2,FALSE)),"",VLOOKUP($B288,'[1]1718  Exp_Rev Access'!$F$7:$GK$318,$EO$2,FALSE))</f>
        <v/>
      </c>
      <c r="EP288" s="90" t="str">
        <f>IF(ISNA(VLOOKUP($B288,'[1]1718  Exp_Rev Access'!$F$7:$GK$318,$EP$2,FALSE)),"",VLOOKUP($B288,'[1]1718  Exp_Rev Access'!$F$7:$GK$318,$EP$2,FALSE))</f>
        <v/>
      </c>
      <c r="EQ288" s="90" t="str">
        <f>IF(ISNA(VLOOKUP($B288,'[1]1718  Exp_Rev Access'!$F$7:$GK$318,$EQ$2,FALSE)),"",VLOOKUP($B288,'[1]1718  Exp_Rev Access'!$F$7:$GK$318,$EQ$2,FALSE))</f>
        <v/>
      </c>
      <c r="ER288" s="90" t="str">
        <f>IF(ISNA(VLOOKUP($B288,'[1]1718  Exp_Rev Access'!$F$7:$GK$318,$ER$2,FALSE)),"",VLOOKUP($B288,'[1]1718  Exp_Rev Access'!$F$7:$GK$318,$ER$2,FALSE))</f>
        <v/>
      </c>
      <c r="ES288" s="90" t="str">
        <f>IF(ISNA(VLOOKUP($B288,'[1]1718  Exp_Rev Access'!$F$7:$GK$318,$ES$2,FALSE)),"",VLOOKUP($B288,'[1]1718  Exp_Rev Access'!$F$7:$GK$318,$ES$2,FALSE))</f>
        <v/>
      </c>
      <c r="ET288" s="90" t="str">
        <f>IF(ISNA(VLOOKUP($B288,'[1]1718  Exp_Rev Access'!$F$7:$GK$318,$ET$2,FALSE)),"",VLOOKUP($B288,'[1]1718  Exp_Rev Access'!$F$7:$GK$318,$ET$2,FALSE))</f>
        <v/>
      </c>
      <c r="EU288" s="90" t="str">
        <f>IF(ISNA(VLOOKUP($B288,'[1]1718  Exp_Rev Access'!$F$7:$GK$318,$EU$2,FALSE)),"",VLOOKUP($B288,'[1]1718  Exp_Rev Access'!$F$7:$GK$318,$EU$2,FALSE))</f>
        <v/>
      </c>
      <c r="EV288" s="90" t="str">
        <f>IF(ISNA(VLOOKUP($B288,'[1]1718  Exp_Rev Access'!$F$7:$GK$318,$EV$2,FALSE)),"",VLOOKUP($B288,'[1]1718  Exp_Rev Access'!$F$7:$GK$318,$EV$2,FALSE))</f>
        <v/>
      </c>
      <c r="EW288" s="90" t="str">
        <f>IF(ISNA(VLOOKUP($B288,'[1]1718  Exp_Rev Access'!$F$7:$GK$318,$EW$2,FALSE)),"",VLOOKUP($B288,'[1]1718  Exp_Rev Access'!$F$7:$GK$318,$EW$2,FALSE))</f>
        <v/>
      </c>
      <c r="EX288" s="90" t="str">
        <f>IF(ISNA(VLOOKUP($B288,'[1]1718  Exp_Rev Access'!$F$7:$GK$318,$EX$2,FALSE)),"",VLOOKUP($B288,'[1]1718  Exp_Rev Access'!$F$7:$GK$318,$EX$2,FALSE))</f>
        <v/>
      </c>
      <c r="EY288" s="90" t="str">
        <f>IF(ISNA(VLOOKUP($B288,'[1]1718  Exp_Rev Access'!$F$7:$GK$318,$EY$2,FALSE)),"",VLOOKUP($B288,'[1]1718  Exp_Rev Access'!$F$7:$GK$318,$EY$2,FALSE))</f>
        <v/>
      </c>
      <c r="EZ288" s="90" t="str">
        <f>IF(ISNA(VLOOKUP($B288,'[1]1718  Exp_Rev Access'!$F$7:$GK$318,$EZ$2,FALSE)),"",VLOOKUP($B288,'[1]1718  Exp_Rev Access'!$F$7:$GK$318,$EZ$2,FALSE))</f>
        <v/>
      </c>
      <c r="FA288" s="90" t="str">
        <f>IF(ISNA(VLOOKUP($B288,'[1]1718  Exp_Rev Access'!$F$7:$GK$318,$FA$2,FALSE)),"",VLOOKUP($B288,'[1]1718  Exp_Rev Access'!$F$7:$GK$318,$FA$2,FALSE))</f>
        <v/>
      </c>
      <c r="FB288" s="90" t="str">
        <f>IF(ISNA(VLOOKUP($B288,'[1]1718  Exp_Rev Access'!$F$7:$GK$318,$FB$2,FALSE)),"",VLOOKUP($B288,'[1]1718  Exp_Rev Access'!$F$7:$GK$318,$FB$2,FALSE))</f>
        <v/>
      </c>
      <c r="FC288" s="90" t="str">
        <f>IF(ISNA(VLOOKUP($B288,'[1]1718  Exp_Rev Access'!$F$7:$GK$318,$FC$2,FALSE)),"",VLOOKUP($B288,'[1]1718  Exp_Rev Access'!$F$7:$GK$318,$FC$2,FALSE))</f>
        <v/>
      </c>
      <c r="FD288" s="90" t="str">
        <f>IF(ISNA(VLOOKUP($B288,'[1]1718  Exp_Rev Access'!$F$7:$GK$318,$FD$2,FALSE)),"",VLOOKUP($B288,'[1]1718  Exp_Rev Access'!$F$7:$GK$318,$FD$2,FALSE))</f>
        <v/>
      </c>
      <c r="FE288" s="90" t="str">
        <f>IF(ISNA(VLOOKUP($B288,'[1]1718  Exp_Rev Access'!$F$7:$GK$318,$FE$2,FALSE)),"",VLOOKUP($B288,'[1]1718  Exp_Rev Access'!$F$7:$GK$318,$FE$2,FALSE))</f>
        <v/>
      </c>
      <c r="FF288" s="90" t="str">
        <f>IF(ISNA(VLOOKUP($B288,'[1]1718  Exp_Rev Access'!$F$7:$GK$318,$FF$2,FALSE)),"",VLOOKUP($B288,'[1]1718  Exp_Rev Access'!$F$7:$GK$318,$FF$2,FALSE))</f>
        <v/>
      </c>
      <c r="FG288" s="90" t="str">
        <f>IF(ISNA(VLOOKUP($B288,'[1]1718  Exp_Rev Access'!$F$7:$GK$318,$FG$2,FALSE)),"",VLOOKUP($B288,'[1]1718  Exp_Rev Access'!$F$7:$GK$318,$FG$2,FALSE))</f>
        <v/>
      </c>
      <c r="FH288" s="90" t="str">
        <f>IF(ISNA(VLOOKUP($B288,'[1]1718  Exp_Rev Access'!$F$7:$GK$318,$FH$2,FALSE)),"",VLOOKUP($B288,'[1]1718  Exp_Rev Access'!$F$7:$GK$318,$FH$2,FALSE))</f>
        <v/>
      </c>
      <c r="FI288" s="90" t="str">
        <f>IF(ISNA(VLOOKUP($B288,'[1]1718  Exp_Rev Access'!$F$7:$GK$318,$FI$2,FALSE)),"",VLOOKUP($B288,'[1]1718  Exp_Rev Access'!$F$7:$GK$318,$FI$2,FALSE))</f>
        <v/>
      </c>
      <c r="FJ288" s="90" t="str">
        <f>IF(ISNA(VLOOKUP($B288,'[1]1718  Exp_Rev Access'!$F$7:$GK$318,$FJ$2,FALSE)),"",VLOOKUP($B288,'[1]1718  Exp_Rev Access'!$F$7:$GK$318,$FJ$2,FALSE))</f>
        <v/>
      </c>
      <c r="FK288" s="90" t="str">
        <f>IF(ISNA(VLOOKUP($B288,'[1]1718  Exp_Rev Access'!$F$7:$GK$318,$FK$2,FALSE)),"",VLOOKUP($B288,'[1]1718  Exp_Rev Access'!$F$7:$GK$318,$FK$2,FALSE))</f>
        <v/>
      </c>
      <c r="FL288" s="90" t="str">
        <f>IF(ISNA(VLOOKUP($B288,'[1]1718  Exp_Rev Access'!$F$7:$GK$318,$FL$2,FALSE)),"",VLOOKUP($B288,'[1]1718  Exp_Rev Access'!$F$7:$GK$318,$FL$2,FALSE))</f>
        <v/>
      </c>
      <c r="FM288" s="90" t="str">
        <f>IF(ISNA(VLOOKUP($B288,'[1]1718  Exp_Rev Access'!$F$7:$GK$318,$FM$2,FALSE)),"",VLOOKUP($B288,'[1]1718  Exp_Rev Access'!$F$7:$GK$318,$FM$2,FALSE))</f>
        <v/>
      </c>
      <c r="FN288" s="90" t="str">
        <f>IF(ISNA(VLOOKUP($B288,'[1]1718  Exp_Rev Access'!$F$7:$GK$318,$FN$2,FALSE)),"",VLOOKUP($B288,'[1]1718  Exp_Rev Access'!$F$7:$GK$318,$FN$2,FALSE))</f>
        <v/>
      </c>
      <c r="FO288" s="90" t="str">
        <f>IF(ISNA(VLOOKUP($B288,'[1]1718  Exp_Rev Access'!$F$7:$GK$318,$FO$2,FALSE)),"",VLOOKUP($B288,'[1]1718  Exp_Rev Access'!$F$7:$GK$318,$FO$2,FALSE))</f>
        <v/>
      </c>
      <c r="FP288" s="90" t="str">
        <f>IF(ISNA(VLOOKUP($B288,'[1]1718  Exp_Rev Access'!$F$7:$GK$318,$FP$2,FALSE)),"",VLOOKUP($B288,'[1]1718  Exp_Rev Access'!$F$7:$GK$318,$FP$2,FALSE))</f>
        <v/>
      </c>
      <c r="FQ288" s="90" t="str">
        <f>IF(ISNA(VLOOKUP($B288,'[1]1718  Exp_Rev Access'!$F$7:$GK$318,$FQ$2,FALSE)),"",VLOOKUP($B288,'[1]1718  Exp_Rev Access'!$F$7:$GK$318,$FQ$2,FALSE))</f>
        <v/>
      </c>
      <c r="FR288" s="90" t="str">
        <f>IF(ISNA(VLOOKUP($B288,'[1]1718  Exp_Rev Access'!$F$7:$GK$318,$FR$2,FALSE)),"",VLOOKUP($B288,'[1]1718  Exp_Rev Access'!$F$7:$GK$318,$FR$2,FALSE))</f>
        <v/>
      </c>
      <c r="FS288" s="56"/>
      <c r="FT288" s="123"/>
      <c r="FU288" s="94"/>
      <c r="FV288" s="95" t="str">
        <f>IF(ISNA(VLOOKUP($B288,'[1]1718  Exp_Rev Access'!$F$7:$GK$318,$FV$2,FALSE)),"",VLOOKUP($B288,'[1]1718  Exp_Rev Access'!$F$7:$GK$318,$FV$2,FALSE))</f>
        <v/>
      </c>
      <c r="FW288" s="95" t="str">
        <f>IF(ISNA(VLOOKUP($B288,'[1]1718  Exp_Rev Access'!$F$7:$GK$318,$FW$2,FALSE)),"",VLOOKUP($B288,'[1]1718  Exp_Rev Access'!$F$7:$GK$318,$FW$2,FALSE))</f>
        <v/>
      </c>
      <c r="FX288" s="95" t="str">
        <f>IF(ISNA(VLOOKUP($B288,'[1]1718  Exp_Rev Access'!$F$7:$GK$318,$FX$2,FALSE)),"",VLOOKUP($B288,'[1]1718  Exp_Rev Access'!$F$7:$GK$318,$FX$2,FALSE))</f>
        <v/>
      </c>
      <c r="FY288" s="95" t="str">
        <f>IF(ISNA(VLOOKUP($B288,'[1]1718  Exp_Rev Access'!$F$7:$GK$318,$FY$2,FALSE)),"",VLOOKUP($B288,'[1]1718  Exp_Rev Access'!$F$7:$GK$318,$FY$2,FALSE))</f>
        <v/>
      </c>
      <c r="FZ288" s="95" t="str">
        <f>IF(ISNA(VLOOKUP($B288,'[1]1718  Exp_Rev Access'!$F$7:$GK$318,$FZ$2,FALSE)),"",VLOOKUP($B288,'[1]1718  Exp_Rev Access'!$F$7:$GK$318,$FZ$2,FALSE))</f>
        <v/>
      </c>
      <c r="GA288" s="95" t="str">
        <f>IF(ISNA(VLOOKUP($B288,'[1]1718  Exp_Rev Access'!$F$7:$GK$318,$GA$2,FALSE)),"",VLOOKUP($B288,'[1]1718  Exp_Rev Access'!$F$7:$GK$318,$GA$2,FALSE))</f>
        <v/>
      </c>
      <c r="GB288" s="95" t="str">
        <f>IF(ISNA(VLOOKUP($B288,'[1]1718  Exp_Rev Access'!$F$7:$GK$318,$GB$2,FALSE)),"",VLOOKUP($B288,'[1]1718  Exp_Rev Access'!$F$7:$GK$318,$GB$2,FALSE))</f>
        <v/>
      </c>
      <c r="GC288" s="95" t="str">
        <f>IF(ISNA(VLOOKUP($B288,'[1]1718  Exp_Rev Access'!$F$7:$GK$318,$GC$2,FALSE)),"",VLOOKUP($B288,'[1]1718  Exp_Rev Access'!$F$7:$GK$318,$GC$2,FALSE))</f>
        <v/>
      </c>
      <c r="GD288" s="95" t="str">
        <f>IF(ISNA(VLOOKUP($B288,'[1]1718  Exp_Rev Access'!$F$7:$GK$318,$GD$2,FALSE)),"",VLOOKUP($B288,'[1]1718  Exp_Rev Access'!$F$7:$GK$318,$GD$2,FALSE))</f>
        <v/>
      </c>
      <c r="GE288" s="95" t="str">
        <f>IF(ISNA(VLOOKUP($B288,'[1]1718  Exp_Rev Access'!$F$7:$GK$318,$GE$2,FALSE)),"",VLOOKUP($B288,'[1]1718  Exp_Rev Access'!$F$7:$GK$318,$GE$2,FALSE))</f>
        <v/>
      </c>
      <c r="GF288" s="95" t="str">
        <f>IF(ISNA(VLOOKUP($B288,'[1]1718  Exp_Rev Access'!$F$7:$GK$318,$GF$2,FALSE)),"",VLOOKUP($B288,'[1]1718  Exp_Rev Access'!$F$7:$GK$318,$GF$2,FALSE))</f>
        <v/>
      </c>
      <c r="GG288" s="95" t="str">
        <f>IF(ISNA(VLOOKUP($B288,'[1]1718  Exp_Rev Access'!$F$7:$GK$318,$GG$2,FALSE)),"",VLOOKUP($B288,'[1]1718  Exp_Rev Access'!$F$7:$GK$318,$GG$2,FALSE))</f>
        <v/>
      </c>
      <c r="GH288" s="95" t="str">
        <f>IF(ISNA(VLOOKUP($B288,'[1]1718  Exp_Rev Access'!$F$7:$GK$318,$GH$2,FALSE)),"",VLOOKUP($B288,'[1]1718  Exp_Rev Access'!$F$7:$GK$318,$GH$2,FALSE))</f>
        <v/>
      </c>
      <c r="GI288" s="95" t="str">
        <f>IF(ISNA(VLOOKUP($B288,'[1]1718  Exp_Rev Access'!$F$7:$GK$318,$GI$2,FALSE)),"",VLOOKUP($B288,'[1]1718  Exp_Rev Access'!$F$7:$GK$318,$GI$2,FALSE))</f>
        <v/>
      </c>
      <c r="GJ288" s="95" t="str">
        <f>IF(ISNA(VLOOKUP($B288,'[1]1718  Exp_Rev Access'!$F$7:$GK$318,$GJ$2,FALSE)),"",VLOOKUP($B288,'[1]1718  Exp_Rev Access'!$F$7:$GK$318,$GJ$2,FALSE))</f>
        <v/>
      </c>
      <c r="GK288" s="95" t="str">
        <f>IF(ISNA(VLOOKUP($B288,'[1]1718  Exp_Rev Access'!$F$7:$GK$318,$GK$2,FALSE)),"",VLOOKUP($B288,'[1]1718  Exp_Rev Access'!$F$7:$GK$318,$GK$2,FALSE))</f>
        <v/>
      </c>
      <c r="GL288" s="95" t="str">
        <f>IF(ISNA(VLOOKUP($B288,'[1]1718  Exp_Rev Access'!$F$7:$GK$318,$GL$2,FALSE)),"",VLOOKUP($B288,'[1]1718  Exp_Rev Access'!$F$7:$GK$318,$GL$2,FALSE))</f>
        <v/>
      </c>
      <c r="GM288" s="95" t="str">
        <f>IF(ISNA(VLOOKUP($B288,'[1]1718  Exp_Rev Access'!$F$7:$GK$318,$GM$2,FALSE)),"",VLOOKUP($B288,'[1]1718  Exp_Rev Access'!$F$7:$GK$318,$GM$2,FALSE))</f>
        <v/>
      </c>
      <c r="GN288" s="95" t="str">
        <f>IF(ISNA(VLOOKUP($B288,'[1]1718  Exp_Rev Access'!$F$7:$GK$318,$GN$2,FALSE)),"",VLOOKUP($B288,'[1]1718  Exp_Rev Access'!$F$7:$GK$318,$GN$2,FALSE))</f>
        <v/>
      </c>
      <c r="GO288" s="95" t="str">
        <f>IF(ISNA(VLOOKUP($B288,'[1]1718  Exp_Rev Access'!$F$7:$GK$318,$GO$2,FALSE)),"",VLOOKUP($B288,'[1]1718  Exp_Rev Access'!$F$7:$GK$318,$GO$2,FALSE))</f>
        <v/>
      </c>
      <c r="GP288" s="95" t="str">
        <f>IF(ISNA(VLOOKUP($B288,'[1]1718  Exp_Rev Access'!$F$7:$GK$318,$GP$2,FALSE)),"",VLOOKUP($B288,'[1]1718  Exp_Rev Access'!$F$7:$GK$318,$GP$2,FALSE))</f>
        <v/>
      </c>
      <c r="GQ288" s="95" t="str">
        <f>IF(ISNA(VLOOKUP($B288,'[1]1718  Exp_Rev Access'!$F$7:$GK$318,$GQ$2,FALSE)),"",VLOOKUP($B288,'[1]1718  Exp_Rev Access'!$F$7:$GK$318,$GQ$2,FALSE))</f>
        <v/>
      </c>
      <c r="GR288" s="95" t="str">
        <f>IF(ISNA(VLOOKUP($B288,'[1]1718  Exp_Rev Access'!$F$7:$GK$318,$GR$2,FALSE)),"",VLOOKUP($B288,'[1]1718  Exp_Rev Access'!$F$7:$GK$318,$GR$2,FALSE))</f>
        <v/>
      </c>
      <c r="GS288" s="95" t="str">
        <f>IF(ISNA(VLOOKUP($B288,'[1]1718  Exp_Rev Access'!$F$7:$GK$318,$GS$2,FALSE)),"",VLOOKUP($B288,'[1]1718  Exp_Rev Access'!$F$7:$GK$318,$GS$2,FALSE))</f>
        <v/>
      </c>
      <c r="GT288" s="95" t="str">
        <f>IF(ISNA(VLOOKUP($B288,'[1]1718  Exp_Rev Access'!$F$7:$GK$318,$GT$2,FALSE)),"",VLOOKUP($B288,'[1]1718  Exp_Rev Access'!$F$7:$GK$318,$GT$2,FALSE))</f>
        <v/>
      </c>
      <c r="GU288" s="56"/>
      <c r="GV288" s="92"/>
      <c r="GW288" s="96"/>
    </row>
    <row r="289" spans="1:222" x14ac:dyDescent="0.3">
      <c r="A289" s="98" t="s">
        <v>601</v>
      </c>
      <c r="B289" s="88"/>
      <c r="C289" s="89"/>
      <c r="D289" s="75"/>
      <c r="E289" s="76"/>
      <c r="F289" s="70"/>
      <c r="G289" s="70"/>
      <c r="H289" s="90"/>
      <c r="I289" s="90" t="str">
        <f>IF(ISNA(VLOOKUP($B289,'[1]1718  Exp_Rev Access'!$F$7:$GK$318,4,FALSE)),"",VLOOKUP($B289,'[1]1718  Exp_Rev Access'!$F$7:$GK$318,4,FALSE))</f>
        <v/>
      </c>
      <c r="J289" s="90" t="str">
        <f>IF(ISNA(VLOOKUP($B289,'[1]1718  Exp_Rev Access'!$F$7:$GK$318,5,FALSE)),"",VLOOKUP($B289,'[1]1718  Exp_Rev Access'!$F$7:$GK$318,5,FALSE))</f>
        <v/>
      </c>
      <c r="K289" s="90" t="str">
        <f>IF(ISNA(VLOOKUP($B289,'[1]1718  Exp_Rev Access'!$F$7:$GK$318,6,FALSE)),"-",VLOOKUP($B289,'[1]1718  Exp_Rev Access'!$F$7:$GK$318,6,FALSE))</f>
        <v>-</v>
      </c>
      <c r="L289" s="90" t="str">
        <f>IF(ISNA(VLOOKUP($B289,'[1]1718  Exp_Rev Access'!$F$7:$GK$318,7,FALSE)),"",VLOOKUP($B289,'[1]1718  Exp_Rev Access'!$F$7:$GK$318,7,FALSE))</f>
        <v/>
      </c>
      <c r="M289" s="90" t="str">
        <f>IF(ISNA(VLOOKUP($B289,'[1]1718  Exp_Rev Access'!$F$7:$GK$318,8,FALSE)),"",VLOOKUP($B289,'[1]1718  Exp_Rev Access'!$F$7:$GK$318,8,FALSE))</f>
        <v/>
      </c>
      <c r="N289" s="56"/>
      <c r="O289" s="120"/>
      <c r="P289" s="56"/>
      <c r="Q289" s="90" t="str">
        <f>IF(ISNA(VLOOKUP($B289,'[1]1718  Exp_Rev Access'!$F$7:$GK$318,10,FALSE)),"",VLOOKUP($B289,'[1]1718  Exp_Rev Access'!$F$7:$GK$318,10,FALSE))</f>
        <v/>
      </c>
      <c r="R289" s="90" t="str">
        <f>IF(ISNA(VLOOKUP($B289,'[1]1718  Exp_Rev Access'!$F$7:$GK$318,11,FALSE)),"",VLOOKUP($B289,'[1]1718  Exp_Rev Access'!$F$7:$GK$318,11,FALSE))</f>
        <v/>
      </c>
      <c r="S289" s="90" t="str">
        <f>IF(ISNA(VLOOKUP($B289,'[1]1718  Exp_Rev Access'!$F$7:$GK$318,12,FALSE)),"",VLOOKUP($B289,'[1]1718  Exp_Rev Access'!$F$7:$GK$318,12,FALSE))</f>
        <v/>
      </c>
      <c r="T289" s="90" t="str">
        <f>IF(ISNA(VLOOKUP($B289,'[1]1718  Exp_Rev Access'!$F$7:$GK$318,13,FALSE)),"",VLOOKUP($B289,'[1]1718  Exp_Rev Access'!$F$7:$GK$318,13,FALSE))</f>
        <v/>
      </c>
      <c r="U289" s="90" t="str">
        <f>IF(ISNA(VLOOKUP($B289,'[1]1718  Exp_Rev Access'!$F$7:$GK$318,14,FALSE)),"",VLOOKUP($B289,'[1]1718  Exp_Rev Access'!$F$7:$GK$318,14,FALSE))</f>
        <v/>
      </c>
      <c r="V289" s="90" t="str">
        <f>IF(ISNA(VLOOKUP($B289,'[1]1718  Exp_Rev Access'!$F$7:$GK$318,15,FALSE)),"",VLOOKUP($B289,'[1]1718  Exp_Rev Access'!$F$7:$GK$318,15,FALSE))</f>
        <v/>
      </c>
      <c r="W289" s="90" t="str">
        <f>IF(ISNA(VLOOKUP($B289,'[1]1718  Exp_Rev Access'!$F$7:$GK$318,16,FALSE)),"",VLOOKUP($B289,'[1]1718  Exp_Rev Access'!$F$7:$GK$318,16,FALSE))</f>
        <v/>
      </c>
      <c r="X289" s="90" t="str">
        <f>IF(ISNA(VLOOKUP($B289,'[1]1718  Exp_Rev Access'!$F$7:$GK$318,17,FALSE)),"",VLOOKUP($B289,'[1]1718  Exp_Rev Access'!$F$7:$GK$318,17,FALSE))</f>
        <v/>
      </c>
      <c r="Y289" s="90" t="str">
        <f>IF(ISNA(VLOOKUP($B289,'[1]1718  Exp_Rev Access'!$F$7:$GK$318,18,FALSE)),"",VLOOKUP($B289,'[1]1718  Exp_Rev Access'!$F$7:$GK$318,18,FALSE))</f>
        <v/>
      </c>
      <c r="Z289" s="90" t="str">
        <f>IF(ISNA(VLOOKUP($B289,'[1]1718  Exp_Rev Access'!$F$7:$GK$318,19,FALSE)),"",VLOOKUP($B289,'[1]1718  Exp_Rev Access'!$F$7:$GK$318,19,FALSE))</f>
        <v/>
      </c>
      <c r="AA289" s="90" t="str">
        <f>IF(ISNA(VLOOKUP($B289,'[1]1718  Exp_Rev Access'!$F$7:$GK$318,20,FALSE)),"",VLOOKUP($B289,'[1]1718  Exp_Rev Access'!$F$7:$GK$318,20,FALSE))</f>
        <v/>
      </c>
      <c r="AB289" s="90" t="str">
        <f>IF(ISNA(VLOOKUP($B289,'[1]1718  Exp_Rev Access'!$F$7:$GK$318,21,FALSE)),"",VLOOKUP($B289,'[1]1718  Exp_Rev Access'!$F$7:$GK$318,21,FALSE))</f>
        <v/>
      </c>
      <c r="AC289" s="90" t="str">
        <f>IF(ISNA(VLOOKUP($B289,'[1]1718  Exp_Rev Access'!$F$7:$GK$318,22,FALSE)),"",VLOOKUP($B289,'[1]1718  Exp_Rev Access'!$F$7:$GK$318,22,FALSE))</f>
        <v/>
      </c>
      <c r="AD289" s="90" t="str">
        <f>IF(ISNA(VLOOKUP($B289,'[1]1718  Exp_Rev Access'!$F$7:$GK$318,23,FALSE)),"",VLOOKUP($B289,'[1]1718  Exp_Rev Access'!$F$7:$GK$318,23,FALSE))</f>
        <v/>
      </c>
      <c r="AE289" s="90" t="str">
        <f>IF(ISNA(VLOOKUP($B289,'[1]1718  Exp_Rev Access'!$F$7:$GK$318,24,FALSE)),"",VLOOKUP($B289,'[1]1718  Exp_Rev Access'!$F$7:$GK$318,24,FALSE))</f>
        <v/>
      </c>
      <c r="AF289" s="90" t="str">
        <f>IF(ISNA(VLOOKUP($B289,'[1]1718  Exp_Rev Access'!$F$7:$GK$318,25,FALSE)),"",VLOOKUP($B289,'[1]1718  Exp_Rev Access'!$F$7:$GK$318,25,FALSE))</f>
        <v/>
      </c>
      <c r="AG289" s="90" t="str">
        <f>IF(ISNA(VLOOKUP($B289,'[1]1718  Exp_Rev Access'!$F$7:$GK$318,26,FALSE)),"",VLOOKUP($B289,'[1]1718  Exp_Rev Access'!$F$7:$GK$318,26,FALSE))</f>
        <v/>
      </c>
      <c r="AH289" s="90" t="str">
        <f>IF(ISNA(VLOOKUP($B289,'[1]1718  Exp_Rev Access'!$F$7:$GK$318,27,FALSE)),"",VLOOKUP($B289,'[1]1718  Exp_Rev Access'!$F$7:$GK$318,27,FALSE))</f>
        <v/>
      </c>
      <c r="AI289" s="90" t="str">
        <f>IF(ISNA(VLOOKUP($B289,'[1]1718  Exp_Rev Access'!$F$7:$GK$318,28,FALSE)),"",VLOOKUP($B289,'[1]1718  Exp_Rev Access'!$F$7:$GK$318,28,FALSE))</f>
        <v/>
      </c>
      <c r="AJ289" s="90" t="str">
        <f>IF(ISNA(VLOOKUP($B289,'[1]1718  Exp_Rev Access'!$F$7:$GK$318,29,FALSE)),"",VLOOKUP($B289,'[1]1718  Exp_Rev Access'!$F$7:$GK$318,29,FALSE))</f>
        <v/>
      </c>
      <c r="AK289" s="90" t="str">
        <f>IF(ISNA(VLOOKUP($B289,'[1]1718  Exp_Rev Access'!$F$7:$GK$318,30,FALSE)),"",VLOOKUP($B289,'[1]1718  Exp_Rev Access'!$F$7:$GK$318,30,FALSE))</f>
        <v/>
      </c>
      <c r="AL289" s="90" t="str">
        <f>IF(ISNA(VLOOKUP($B289,'[1]1718  Exp_Rev Access'!$F$7:$GK$318,31,FALSE)),"",VLOOKUP($B289,'[1]1718  Exp_Rev Access'!$F$7:$GK$318,31,FALSE))</f>
        <v/>
      </c>
      <c r="AM289" s="56"/>
      <c r="AN289" s="92"/>
      <c r="AO289" s="71"/>
      <c r="AP289" s="90" t="str">
        <f>IF(ISNA(VLOOKUP($B289,'[1]1718  Exp_Rev Access'!$F$7:$GK$318,33,FALSE)),"",VLOOKUP($B289,'[1]1718  Exp_Rev Access'!$F$7:$GK$318,33,FALSE))</f>
        <v/>
      </c>
      <c r="AQ289" s="90" t="str">
        <f>IF(ISNA(VLOOKUP($B289,'[1]1718  Exp_Rev Access'!$F$7:$GK$318,34,FALSE)),"",VLOOKUP($B289,'[1]1718  Exp_Rev Access'!$F$7:$GK$318,34,FALSE))</f>
        <v/>
      </c>
      <c r="AR289" s="90" t="str">
        <f>IF(ISNA(VLOOKUP($B289,'[1]1718  Exp_Rev Access'!$F$7:$GK$318,35,FALSE)),"",VLOOKUP($B289,'[1]1718  Exp_Rev Access'!$F$7:$GK$318,35,FALSE))</f>
        <v/>
      </c>
      <c r="AS289" s="90" t="str">
        <f>IF(ISNA(VLOOKUP($B289,'[1]1718  Exp_Rev Access'!$F$7:$GK$318,36,FALSE)),"",VLOOKUP($B289,'[1]1718  Exp_Rev Access'!$F$7:$GK$318,36,FALSE))</f>
        <v/>
      </c>
      <c r="AT289" s="90" t="str">
        <f>IF(ISNA(VLOOKUP($B289,'[1]1718  Exp_Rev Access'!$F$7:$GK$318,37,FALSE)),"",VLOOKUP($B289,'[1]1718  Exp_Rev Access'!$F$7:$GK$318,37,FALSE))</f>
        <v/>
      </c>
      <c r="AU289" s="56"/>
      <c r="AV289" s="93"/>
      <c r="AW289" s="56"/>
      <c r="AX289" s="90" t="str">
        <f>IF(ISNA(VLOOKUP($B289,'[1]1718  Exp_Rev Access'!$F$7:$GK$318,39,FALSE)),"",VLOOKUP($B289,'[1]1718  Exp_Rev Access'!$F$7:$GK$318,39,FALSE))</f>
        <v/>
      </c>
      <c r="AY289" s="90" t="str">
        <f>IF(ISNA(VLOOKUP($B289,'[1]1718  Exp_Rev Access'!$F$7:$GK$318,40,FALSE)),"",VLOOKUP($B289,'[1]1718  Exp_Rev Access'!$F$7:$GK$318,40,FALSE))</f>
        <v/>
      </c>
      <c r="AZ289" s="90" t="str">
        <f>IF(ISNA(VLOOKUP($B289,'[1]1718  Exp_Rev Access'!$F$7:$GK$318,41,FALSE)),"",VLOOKUP($B289,'[1]1718  Exp_Rev Access'!$F$7:$GK$318,41,FALSE))</f>
        <v/>
      </c>
      <c r="BA289" s="90" t="str">
        <f>IF(ISNA(VLOOKUP($B289,'[1]1718  Exp_Rev Access'!$F$7:$GK$318,42,FALSE)),"",VLOOKUP($B289,'[1]1718  Exp_Rev Access'!$F$7:$GK$318,42,FALSE))</f>
        <v/>
      </c>
      <c r="BB289" s="90" t="str">
        <f>IF(ISNA(VLOOKUP($B289,'[1]1718  Exp_Rev Access'!$F$7:$GK$318,43,FALSE)),"",VLOOKUP($B289,'[1]1718  Exp_Rev Access'!$F$7:$GK$318,43,FALSE))</f>
        <v/>
      </c>
      <c r="BC289" s="90" t="str">
        <f>IF(ISNA(VLOOKUP($B289,'[1]1718  Exp_Rev Access'!$F$7:$GK$318,44,FALSE)),"",VLOOKUP($B289,'[1]1718  Exp_Rev Access'!$F$7:$GK$318,44,FALSE))</f>
        <v/>
      </c>
      <c r="BD289" s="90" t="str">
        <f>IF(ISNA(VLOOKUP($B289,'[1]1718  Exp_Rev Access'!$F$7:$GK$318,45,FALSE)),"",VLOOKUP($B289,'[1]1718  Exp_Rev Access'!$F$7:$GK$318,45,FALSE))</f>
        <v/>
      </c>
      <c r="BE289" s="90" t="str">
        <f>IF(ISNA(VLOOKUP($B289,'[1]1718  Exp_Rev Access'!$F$7:$GK$318,46,FALSE)),"",VLOOKUP($B289,'[1]1718  Exp_Rev Access'!$F$7:$GK$318,46,FALSE))</f>
        <v/>
      </c>
      <c r="BF289" s="90" t="str">
        <f>IF(ISNA(VLOOKUP($B289,'[1]1718  Exp_Rev Access'!$F$7:$GK$318,47,FALSE)),"",VLOOKUP($B289,'[1]1718  Exp_Rev Access'!$F$7:$GK$318,47,FALSE))</f>
        <v/>
      </c>
      <c r="BG289" s="90" t="str">
        <f>IF(ISNA(VLOOKUP($B289,'[1]1718  Exp_Rev Access'!$F$7:$GK$318,48,FALSE)),"",VLOOKUP($B289,'[1]1718  Exp_Rev Access'!$F$7:$GK$318,48,FALSE))</f>
        <v/>
      </c>
      <c r="BH289" s="90" t="str">
        <f>IF(ISNA(VLOOKUP($B289,'[1]1718  Exp_Rev Access'!$F$7:$GK$318,49,FALSE)),"",VLOOKUP($B289,'[1]1718  Exp_Rev Access'!$F$7:$GK$318,49,FALSE))</f>
        <v/>
      </c>
      <c r="BI289" s="90" t="str">
        <f>IF(ISNA(VLOOKUP($B289,'[1]1718  Exp_Rev Access'!$F$7:$GK$318,50,FALSE)),"",VLOOKUP($B289,'[1]1718  Exp_Rev Access'!$F$7:$GK$318,50,FALSE))</f>
        <v/>
      </c>
      <c r="BJ289" s="90" t="str">
        <f>IF(ISNA(VLOOKUP($B289,'[1]1718  Exp_Rev Access'!$F$7:$GK$318,51,FALSE)),"",VLOOKUP($B289,'[1]1718  Exp_Rev Access'!$F$7:$GK$318,51,FALSE))</f>
        <v/>
      </c>
      <c r="BK289" s="90" t="str">
        <f>IF(ISNA(VLOOKUP($B289,'[1]1718  Exp_Rev Access'!$F$7:$GK$318,52,FALSE)),"",VLOOKUP($B289,'[1]1718  Exp_Rev Access'!$F$7:$GK$318,52,FALSE))</f>
        <v/>
      </c>
      <c r="BL289" s="90" t="str">
        <f>IF(ISNA(VLOOKUP($B289,'[1]1718  Exp_Rev Access'!$F$7:$GK$318,53,FALSE)),"",VLOOKUP($B289,'[1]1718  Exp_Rev Access'!$F$7:$GK$318,53,FALSE))</f>
        <v/>
      </c>
      <c r="BM289" s="90" t="str">
        <f>IF(ISNA(VLOOKUP($B289,'[1]1718  Exp_Rev Access'!$F$7:$GK$318,54,FALSE)),"",VLOOKUP($B289,'[1]1718  Exp_Rev Access'!$F$7:$GK$318,54,FALSE))</f>
        <v/>
      </c>
      <c r="BN289" s="90" t="str">
        <f>IF(ISNA(VLOOKUP($B289,'[1]1718  Exp_Rev Access'!$F$7:$GK$318,55,FALSE)),"",VLOOKUP($B289,'[1]1718  Exp_Rev Access'!$F$7:$GK$318,55,FALSE))</f>
        <v/>
      </c>
      <c r="BO289" s="90" t="str">
        <f>IF(ISNA(VLOOKUP($B289,'[1]1718  Exp_Rev Access'!$F$7:$GK$318,56,FALSE)),"",VLOOKUP($B289,'[1]1718  Exp_Rev Access'!$F$7:$GK$318,56,FALSE))</f>
        <v/>
      </c>
      <c r="BP289" s="90" t="str">
        <f>IF(ISNA(VLOOKUP($B289,'[1]1718  Exp_Rev Access'!$F$7:$GK$318,57,FALSE)),"",VLOOKUP($B289,'[1]1718  Exp_Rev Access'!$F$7:$GK$318,57,FALSE))</f>
        <v/>
      </c>
      <c r="BQ289" s="90" t="str">
        <f>IF(ISNA(VLOOKUP($B289,'[1]1718  Exp_Rev Access'!$F$7:$GK$318,58,FALSE)),"",VLOOKUP($B289,'[1]1718  Exp_Rev Access'!$F$7:$GK$318,58,FALSE))</f>
        <v/>
      </c>
      <c r="BR289" s="90" t="str">
        <f>IF(ISNA(VLOOKUP($B289,'[1]1718  Exp_Rev Access'!$F$7:$GK$318,59,FALSE)),"",VLOOKUP($B289,'[1]1718  Exp_Rev Access'!$F$7:$GK$318,59,FALSE))</f>
        <v/>
      </c>
      <c r="BS289" s="90" t="str">
        <f>IF(ISNA(VLOOKUP($B289,'[1]1718  Exp_Rev Access'!$F$7:$GK$318,60,FALSE)),"",VLOOKUP($B289,'[1]1718  Exp_Rev Access'!$F$7:$GK$318,60,FALSE))</f>
        <v/>
      </c>
      <c r="BT289" s="90" t="str">
        <f>IF(ISNA(VLOOKUP($B289,'[1]1718  Exp_Rev Access'!$F$7:$GK$318,61,FALSE)),"",VLOOKUP($B289,'[1]1718  Exp_Rev Access'!$F$7:$GK$318,61,FALSE))</f>
        <v/>
      </c>
      <c r="BU289" s="90" t="str">
        <f>IF(ISNA(VLOOKUP($B289,'[1]1718  Exp_Rev Access'!$F$7:$GK$318,62,FALSE)),"",VLOOKUP($B289,'[1]1718  Exp_Rev Access'!$F$7:$GK$318,62,FALSE))</f>
        <v/>
      </c>
      <c r="BV289" s="56">
        <f t="shared" si="743"/>
        <v>0</v>
      </c>
      <c r="BW289" s="92"/>
      <c r="BX289" s="71"/>
      <c r="BY289" s="90" t="str">
        <f>IF(ISNA(VLOOKUP($B289,'[1]1718  Exp_Rev Access'!$F$7:$GK$318,64,FALSE)),"",VLOOKUP($B289,'[1]1718  Exp_Rev Access'!$F$7:$GK$318,64,FALSE))</f>
        <v/>
      </c>
      <c r="BZ289" s="90" t="str">
        <f>IF(ISNA(VLOOKUP($B289,'[1]1718  Exp_Rev Access'!$F$7:$GK$318,65,FALSE)),"",VLOOKUP($B289,'[1]1718  Exp_Rev Access'!$F$7:$GK$318,65,FALSE))</f>
        <v/>
      </c>
      <c r="CA289" s="90" t="str">
        <f>IF(ISNA(VLOOKUP($B289,'[1]1718  Exp_Rev Access'!$F$7:$GK$318,66,FALSE)),"",VLOOKUP($B289,'[1]1718  Exp_Rev Access'!$F$7:$GK$318,66,FALSE))</f>
        <v/>
      </c>
      <c r="CB289" s="90" t="str">
        <f>IF(ISNA(VLOOKUP($B289,'[1]1718  Exp_Rev Access'!$F$7:$GK$318,67,FALSE)),"",VLOOKUP($B289,'[1]1718  Exp_Rev Access'!$F$7:$GK$318,67,FALSE))</f>
        <v/>
      </c>
      <c r="CC289" s="90" t="str">
        <f>IF(ISNA(VLOOKUP($B289,'[1]1718  Exp_Rev Access'!$F$7:$GK$318,68,FALSE)),"",VLOOKUP($B289,'[1]1718  Exp_Rev Access'!$F$7:$GK$318,68,FALSE))</f>
        <v/>
      </c>
      <c r="CD289" s="90" t="str">
        <f>IF(ISNA(VLOOKUP($B289,'[1]1718  Exp_Rev Access'!$F$7:$GK$318,69,FALSE)),"",VLOOKUP($B289,'[1]1718  Exp_Rev Access'!$F$7:$GK$318,69,FALSE))</f>
        <v/>
      </c>
      <c r="CE289" s="56">
        <f t="shared" si="739"/>
        <v>0</v>
      </c>
      <c r="CF289" s="92"/>
      <c r="CG289" s="78"/>
      <c r="CH289" s="90" t="str">
        <f>IF(ISNA(VLOOKUP($B289,'[1]1718  Exp_Rev Access'!$F$7:$GK$318,$CH$2,FALSE)),"",VLOOKUP($B289,'[1]1718  Exp_Rev Access'!$F$7:$GK$318,$CH$2,FALSE))</f>
        <v/>
      </c>
      <c r="CI289" s="90" t="str">
        <f>IF(ISNA(VLOOKUP($B289,'[1]1718  Exp_Rev Access'!$F$7:$GK$318,$CI$2,FALSE)),"",VLOOKUP($B289,'[1]1718  Exp_Rev Access'!$F$7:$GK$318,$CI$2,FALSE))</f>
        <v/>
      </c>
      <c r="CJ289" s="90" t="str">
        <f>IF(ISNA(VLOOKUP($B289,'[1]1718  Exp_Rev Access'!$F$7:$GK$318,$CJ$2,FALSE)),"",VLOOKUP($B289,'[1]1718  Exp_Rev Access'!$F$7:$GK$318,$CJ$2,FALSE))</f>
        <v/>
      </c>
      <c r="CK289" s="90" t="str">
        <f>IF(ISNA(VLOOKUP($B289,'[1]1718  Exp_Rev Access'!$F$7:$GK$318,$CK$2,FALSE)),"",VLOOKUP($B289,'[1]1718  Exp_Rev Access'!$F$7:$GK$318,$CK$2,FALSE))</f>
        <v/>
      </c>
      <c r="CL289" s="90" t="str">
        <f>IF(ISNA(VLOOKUP($B289,'[1]1718  Exp_Rev Access'!$F$7:$GK$318,$CL$2,FALSE)),"",VLOOKUP($B289,'[1]1718  Exp_Rev Access'!$F$7:$GK$318,$CL$2,FALSE))</f>
        <v/>
      </c>
      <c r="CM289" s="90" t="str">
        <f>IF(ISNA(VLOOKUP($B289,'[1]1718  Exp_Rev Access'!$F$7:$GK$318,$CM$2,FALSE)),"",VLOOKUP($B289,'[1]1718  Exp_Rev Access'!$F$7:$GK$318,$CM$2,FALSE))</f>
        <v/>
      </c>
      <c r="CN289" s="90" t="str">
        <f>IF(ISNA(VLOOKUP($B289,'[1]1718  Exp_Rev Access'!$F$7:$GK$318,$CN$2,FALSE)),"",VLOOKUP($B289,'[1]1718  Exp_Rev Access'!$F$7:$GK$318,$CN$2,FALSE))</f>
        <v/>
      </c>
      <c r="CO289" s="90" t="str">
        <f>IF(ISNA(VLOOKUP($B289,'[1]1718  Exp_Rev Access'!$F$7:$GK$318,$CO$2,FALSE)),"",VLOOKUP($B289,'[1]1718  Exp_Rev Access'!$F$7:$GK$318,$CO$2,FALSE))</f>
        <v/>
      </c>
      <c r="CP289" s="90" t="str">
        <f>IF(ISNA(VLOOKUP($B289,'[1]1718  Exp_Rev Access'!$F$7:$GK$318,$CP$2,FALSE)),"",VLOOKUP($B289,'[1]1718  Exp_Rev Access'!$F$7:$GK$318,$CP$2,FALSE))</f>
        <v/>
      </c>
      <c r="CQ289" s="90" t="str">
        <f>IF(ISNA(VLOOKUP($B289,'[1]1718  Exp_Rev Access'!$F$7:$GK$318,$CQ$2,FALSE)),"",VLOOKUP($B289,'[1]1718  Exp_Rev Access'!$F$7:$GK$318,$CQ$2,FALSE))</f>
        <v/>
      </c>
      <c r="CR289" s="90" t="str">
        <f>IF(ISNA(VLOOKUP($B289,'[1]1718  Exp_Rev Access'!$F$7:$GK$318,$CR$2,FALSE)),"",VLOOKUP($B289,'[1]1718  Exp_Rev Access'!$F$7:$GK$318,$CR$2,FALSE))</f>
        <v/>
      </c>
      <c r="CS289" s="90" t="str">
        <f>IF(ISNA(VLOOKUP($B289,'[1]1718  Exp_Rev Access'!$F$7:$GK$318,$CS$2,FALSE)),"",VLOOKUP($B289,'[1]1718  Exp_Rev Access'!$F$7:$GK$318,$CS$2,FALSE))</f>
        <v/>
      </c>
      <c r="CT289" s="90" t="str">
        <f>IF(ISNA(VLOOKUP($B289,'[1]1718  Exp_Rev Access'!$F$7:$GK$318,$CT$2,FALSE)),"",VLOOKUP($B289,'[1]1718  Exp_Rev Access'!$F$7:$GK$318,$CT$2,FALSE))</f>
        <v/>
      </c>
      <c r="CU289" s="90" t="str">
        <f>IF(ISNA(VLOOKUP($B289,'[1]1718  Exp_Rev Access'!$F$7:$GK$318,$CU$2,FALSE)),"",VLOOKUP($B289,'[1]1718  Exp_Rev Access'!$F$7:$GK$318,$CU$2,FALSE))</f>
        <v/>
      </c>
      <c r="CV289" s="90" t="str">
        <f>IF(ISNA(VLOOKUP($B289,'[1]1718  Exp_Rev Access'!$F$7:$GK$318,$CV$2,FALSE)),"",VLOOKUP($B289,'[1]1718  Exp_Rev Access'!$F$7:$GK$318,$CV$2,FALSE))</f>
        <v/>
      </c>
      <c r="CW289" s="90" t="str">
        <f>IF(ISNA(VLOOKUP($B289,'[1]1718  Exp_Rev Access'!$F$7:$GK$318,$CW$2,FALSE)),"",VLOOKUP($B289,'[1]1718  Exp_Rev Access'!$F$7:$GK$318,$CW$2,FALSE))</f>
        <v/>
      </c>
      <c r="CX289" s="90" t="str">
        <f>IF(ISNA(VLOOKUP($B289,'[1]1718  Exp_Rev Access'!$F$7:$GK$318,$CX$2,FALSE)),"",VLOOKUP($B289,'[1]1718  Exp_Rev Access'!$F$7:$GK$318,$CX$2,FALSE))</f>
        <v/>
      </c>
      <c r="CY289" s="90" t="str">
        <f>IF(ISNA(VLOOKUP($B289,'[1]1718  Exp_Rev Access'!$F$7:$GK$318,$CY$2,FALSE)),"",VLOOKUP($B289,'[1]1718  Exp_Rev Access'!$F$7:$GK$318,$CY$2,FALSE))</f>
        <v/>
      </c>
      <c r="CZ289" s="90" t="str">
        <f>IF(ISNA(VLOOKUP($B289,'[1]1718  Exp_Rev Access'!$F$7:$GK$318,$CZ$2,FALSE)),"",VLOOKUP($B289,'[1]1718  Exp_Rev Access'!$F$7:$GK$318,$CZ$2,FALSE))</f>
        <v/>
      </c>
      <c r="DA289" s="90" t="str">
        <f>IF(ISNA(VLOOKUP($B289,'[1]1718  Exp_Rev Access'!$F$7:$GK$318,$DA$2,FALSE)),"",VLOOKUP($B289,'[1]1718  Exp_Rev Access'!$F$7:$GK$318,$DA$2,FALSE))</f>
        <v/>
      </c>
      <c r="DB289" s="90" t="str">
        <f>IF(ISNA(VLOOKUP($B289,'[1]1718  Exp_Rev Access'!$F$7:$GK$318,$DB$2,FALSE)),"",VLOOKUP($B289,'[1]1718  Exp_Rev Access'!$F$7:$GK$318,$DB$2,FALSE))</f>
        <v/>
      </c>
      <c r="DC289" s="90" t="str">
        <f>IF(ISNA(VLOOKUP($B289,'[1]1718  Exp_Rev Access'!$F$7:$GK$318,$DC$2,FALSE)),"",VLOOKUP($B289,'[1]1718  Exp_Rev Access'!$F$7:$GK$318,$DC$2,FALSE))</f>
        <v/>
      </c>
      <c r="DD289" s="90" t="str">
        <f>IF(ISNA(VLOOKUP($B289,'[1]1718  Exp_Rev Access'!$F$7:$GK$318,$DD$2,FALSE)),"",VLOOKUP($B289,'[1]1718  Exp_Rev Access'!$F$7:$GK$318,$DD$2,FALSE))</f>
        <v/>
      </c>
      <c r="DE289" s="90" t="str">
        <f>IF(ISNA(VLOOKUP($B289,'[1]1718  Exp_Rev Access'!$F$7:$GK$318,$DE$2,FALSE)),"",VLOOKUP($B289,'[1]1718  Exp_Rev Access'!$F$7:$GK$318,$DE$2,FALSE))</f>
        <v/>
      </c>
      <c r="DF289" s="90" t="str">
        <f>IF(ISNA(VLOOKUP($B289,'[1]1718  Exp_Rev Access'!$F$7:$GK$318,$DF$2,FALSE)),"",VLOOKUP($B289,'[1]1718  Exp_Rev Access'!$F$7:$GK$318,$DF$2,FALSE))</f>
        <v/>
      </c>
      <c r="DG289" s="90" t="str">
        <f>IF(ISNA(VLOOKUP($B289,'[1]1718  Exp_Rev Access'!$F$7:$GK$318,$DG$2,FALSE)),"",VLOOKUP($B289,'[1]1718  Exp_Rev Access'!$F$7:$GK$318,$DG$2,FALSE))</f>
        <v/>
      </c>
      <c r="DH289" s="90" t="str">
        <f>IF(ISNA(VLOOKUP($B289,'[1]1718  Exp_Rev Access'!$F$7:$GK$318,$DH$2,FALSE)),"",VLOOKUP($B289,'[1]1718  Exp_Rev Access'!$F$7:$GK$318,$DH$2,FALSE))</f>
        <v/>
      </c>
      <c r="DI289" s="90" t="str">
        <f>IF(ISNA(VLOOKUP($B289,'[1]1718  Exp_Rev Access'!$F$7:$GK$318,$DI$2,FALSE)),"",VLOOKUP($B289,'[1]1718  Exp_Rev Access'!$F$7:$GK$318,$DI$2,FALSE))</f>
        <v/>
      </c>
      <c r="DJ289" s="90" t="str">
        <f>IF(ISNA(VLOOKUP($B289,'[1]1718  Exp_Rev Access'!$F$7:$GK$318,$DJ$2,FALSE)),"",VLOOKUP($B289,'[1]1718  Exp_Rev Access'!$F$7:$GK$318,$DJ$2,FALSE))</f>
        <v/>
      </c>
      <c r="DK289" s="90" t="str">
        <f>IF(ISNA(VLOOKUP($B289,'[1]1718  Exp_Rev Access'!$F$7:$GK$318,$DK$2,FALSE)),"",VLOOKUP($B289,'[1]1718  Exp_Rev Access'!$F$7:$GK$318,$DK$2,FALSE))</f>
        <v/>
      </c>
      <c r="DL289" s="90" t="str">
        <f>IF(ISNA(VLOOKUP($B289,'[1]1718  Exp_Rev Access'!$F$7:$GK$318,$DL$2,FALSE)),"",VLOOKUP($B289,'[1]1718  Exp_Rev Access'!$F$7:$GK$318,$DL$2,FALSE))</f>
        <v/>
      </c>
      <c r="DM289" s="90" t="str">
        <f>IF(ISNA(VLOOKUP($B289,'[1]1718  Exp_Rev Access'!$F$7:$GK$318,$DM$2,FALSE)),"",VLOOKUP($B289,'[1]1718  Exp_Rev Access'!$F$7:$GK$318,$DM$2,FALSE))</f>
        <v/>
      </c>
      <c r="DN289" s="90" t="str">
        <f>IF(ISNA(VLOOKUP($B289,'[1]1718  Exp_Rev Access'!$F$7:$GK$318,$DN$2,FALSE)),"",VLOOKUP($B289,'[1]1718  Exp_Rev Access'!$F$7:$GK$318,$DN$2,FALSE))</f>
        <v/>
      </c>
      <c r="DO289" s="90" t="str">
        <f>IF(ISNA(VLOOKUP($B289,'[1]1718  Exp_Rev Access'!$F$7:$GK$318,$DO$2,FALSE)),"",VLOOKUP($B289,'[1]1718  Exp_Rev Access'!$F$7:$GK$318,$DO$2,FALSE))</f>
        <v/>
      </c>
      <c r="DP289" s="90" t="str">
        <f>IF(ISNA(VLOOKUP($B289,'[1]1718  Exp_Rev Access'!$F$7:$GK$318,$DP$2,FALSE)),"",VLOOKUP($B289,'[1]1718  Exp_Rev Access'!$F$7:$GK$318,$DP$2,FALSE))</f>
        <v/>
      </c>
      <c r="DQ289" s="90" t="str">
        <f>IF(ISNA(VLOOKUP($B289,'[1]1718  Exp_Rev Access'!$F$7:$GK$318,$DQ$2,FALSE)),"",VLOOKUP($B289,'[1]1718  Exp_Rev Access'!$F$7:$GK$318,$DQ$2,FALSE))</f>
        <v/>
      </c>
      <c r="DR289" s="90" t="str">
        <f>IF(ISNA(VLOOKUP($B289,'[1]1718  Exp_Rev Access'!$F$7:$GK$318,$DR$2,FALSE)),"",VLOOKUP($B289,'[1]1718  Exp_Rev Access'!$F$7:$GK$318,$DR$2,FALSE))</f>
        <v/>
      </c>
      <c r="DS289" s="90" t="str">
        <f>IF(ISNA(VLOOKUP($B289,'[1]1718  Exp_Rev Access'!$F$7:$GK$318,$DS$2,FALSE)),"",VLOOKUP($B289,'[1]1718  Exp_Rev Access'!$F$7:$GK$318,$DS$2,FALSE))</f>
        <v/>
      </c>
      <c r="DT289" s="90" t="str">
        <f>IF(ISNA(VLOOKUP($B289,'[1]1718  Exp_Rev Access'!$F$7:$GK$318,$DT$2,FALSE)),"",VLOOKUP($B289,'[1]1718  Exp_Rev Access'!$F$7:$GK$318,$DT$2,FALSE))</f>
        <v/>
      </c>
      <c r="DU289" s="90" t="str">
        <f>IF(ISNA(VLOOKUP($B289,'[1]1718  Exp_Rev Access'!$F$7:$GK$318,$DU$2,FALSE)),"",VLOOKUP($B289,'[1]1718  Exp_Rev Access'!$F$7:$GK$318,$DU$2,FALSE))</f>
        <v/>
      </c>
      <c r="DV289" s="90" t="str">
        <f>IF(ISNA(VLOOKUP($B289,'[1]1718  Exp_Rev Access'!$F$7:$GK$318,$DV$2,FALSE)),"",VLOOKUP($B289,'[1]1718  Exp_Rev Access'!$F$7:$GK$318,$DV$2,FALSE))</f>
        <v/>
      </c>
      <c r="DW289" s="90" t="str">
        <f>IF(ISNA(VLOOKUP($B289,'[1]1718  Exp_Rev Access'!$F$7:$GK$318,$DW$2,FALSE)),"",VLOOKUP($B289,'[1]1718  Exp_Rev Access'!$F$7:$GK$318,$DW$2,FALSE))</f>
        <v/>
      </c>
      <c r="DX289" s="90" t="str">
        <f>IF(ISNA(VLOOKUP($B289,'[1]1718  Exp_Rev Access'!$F$7:$GK$318,$DX$2,FALSE)),"",VLOOKUP($B289,'[1]1718  Exp_Rev Access'!$F$7:$GK$318,$DX$2,FALSE))</f>
        <v/>
      </c>
      <c r="DY289" s="90" t="str">
        <f>IF(ISNA(VLOOKUP($B289,'[1]1718  Exp_Rev Access'!$F$7:$GK$318,$DY$2,FALSE)),"",VLOOKUP($B289,'[1]1718  Exp_Rev Access'!$F$7:$GK$318,$DY$2,FALSE))</f>
        <v/>
      </c>
      <c r="DZ289" s="90" t="str">
        <f>IF(ISNA(VLOOKUP($B289,'[1]1718  Exp_Rev Access'!$F$7:$GK$318,$DZ$2,FALSE)),"",VLOOKUP($B289,'[1]1718  Exp_Rev Access'!$F$7:$GK$318,$DZ$2,FALSE))</f>
        <v/>
      </c>
      <c r="EA289" s="90" t="str">
        <f>IF(ISNA(VLOOKUP($B289,'[1]1718  Exp_Rev Access'!$F$7:$GK$318,$EA$2,FALSE)),"",VLOOKUP($B289,'[1]1718  Exp_Rev Access'!$F$7:$GK$318,$EA$2,FALSE))</f>
        <v/>
      </c>
      <c r="EB289" s="90" t="str">
        <f>IF(ISNA(VLOOKUP($B289,'[1]1718  Exp_Rev Access'!$F$7:$GK$318,$EB$2,FALSE)),"",VLOOKUP($B289,'[1]1718  Exp_Rev Access'!$F$7:$GK$318,$EB$2,FALSE))</f>
        <v/>
      </c>
      <c r="EC289" s="90" t="str">
        <f>IF(ISNA(VLOOKUP($B289,'[1]1718  Exp_Rev Access'!$F$7:$GK$318,$EC$2,FALSE)),"",VLOOKUP($B289,'[1]1718  Exp_Rev Access'!$F$7:$GK$318,$EC$2,FALSE))</f>
        <v/>
      </c>
      <c r="ED289" s="90" t="str">
        <f>IF(ISNA(VLOOKUP($B289,'[1]1718  Exp_Rev Access'!$F$7:$GK$318,$ED$2,FALSE)),"",VLOOKUP($B289,'[1]1718  Exp_Rev Access'!$F$7:$GK$318,$ED$2,FALSE))</f>
        <v/>
      </c>
      <c r="EE289" s="90" t="str">
        <f>IF(ISNA(VLOOKUP($B289,'[1]1718  Exp_Rev Access'!$F$7:$GK$318,$EE$2,FALSE)),"",VLOOKUP($B289,'[1]1718  Exp_Rev Access'!$F$7:$GK$318,$EE$2,FALSE))</f>
        <v/>
      </c>
      <c r="EF289" s="90" t="str">
        <f>IF(ISNA(VLOOKUP($B289,'[1]1718  Exp_Rev Access'!$F$7:$GK$318,$EF$2,FALSE)),"",VLOOKUP($B289,'[1]1718  Exp_Rev Access'!$F$7:$GK$318,$EF$2,FALSE))</f>
        <v/>
      </c>
      <c r="EG289" s="90" t="str">
        <f>IF(ISNA(VLOOKUP($B289,'[1]1718  Exp_Rev Access'!$F$7:$GK$318,$EG$2,FALSE)),"",VLOOKUP($B289,'[1]1718  Exp_Rev Access'!$F$7:$GK$318,$EG$2,FALSE))</f>
        <v/>
      </c>
      <c r="EH289" s="90" t="str">
        <f>IF(ISNA(VLOOKUP($B289,'[1]1718  Exp_Rev Access'!$F$7:$GK$318,$EH$2,FALSE)),"",VLOOKUP($B289,'[1]1718  Exp_Rev Access'!$F$7:$GK$318,$EH$2,FALSE))</f>
        <v/>
      </c>
      <c r="EI289" s="90" t="str">
        <f>IF(ISNA(VLOOKUP($B289,'[1]1718  Exp_Rev Access'!$F$7:$GK$318,$EI$2,FALSE)),"",VLOOKUP($B289,'[1]1718  Exp_Rev Access'!$F$7:$GK$318,$EI$2,FALSE))</f>
        <v/>
      </c>
      <c r="EJ289" s="90" t="str">
        <f>IF(ISNA(VLOOKUP($B289,'[1]1718  Exp_Rev Access'!$F$7:$GK$318,$EJ$2,FALSE)),"",VLOOKUP($B289,'[1]1718  Exp_Rev Access'!$F$7:$GK$318,$EJ$2,FALSE))</f>
        <v/>
      </c>
      <c r="EK289" s="90" t="str">
        <f>IF(ISNA(VLOOKUP($B289,'[1]1718  Exp_Rev Access'!$F$7:$GK$318,$EK$2,FALSE)),"",VLOOKUP($B289,'[1]1718  Exp_Rev Access'!$F$7:$GK$318,$EK$2,FALSE))</f>
        <v/>
      </c>
      <c r="EL289" s="90" t="str">
        <f>IF(ISNA(VLOOKUP($B289,'[1]1718  Exp_Rev Access'!$F$7:$GK$318,$EL$2,FALSE)),"",VLOOKUP($B289,'[1]1718  Exp_Rev Access'!$F$7:$GK$318,$EL$2,FALSE))</f>
        <v/>
      </c>
      <c r="EM289" s="90" t="str">
        <f>IF(ISNA(VLOOKUP($B289,'[1]1718  Exp_Rev Access'!$F$7:$GK$318,$EM$2,FALSE)),"",VLOOKUP($B289,'[1]1718  Exp_Rev Access'!$F$7:$GK$318,$EM$2,FALSE))</f>
        <v/>
      </c>
      <c r="EN289" s="90" t="str">
        <f>IF(ISNA(VLOOKUP($B289,'[1]1718  Exp_Rev Access'!$F$7:$GK$318,$EN$2,FALSE)),"",VLOOKUP($B289,'[1]1718  Exp_Rev Access'!$F$7:$GK$318,$EN$2,FALSE))</f>
        <v/>
      </c>
      <c r="EO289" s="90" t="str">
        <f>IF(ISNA(VLOOKUP($B289,'[1]1718  Exp_Rev Access'!$F$7:$GK$318,$EO$2,FALSE)),"",VLOOKUP($B289,'[1]1718  Exp_Rev Access'!$F$7:$GK$318,$EO$2,FALSE))</f>
        <v/>
      </c>
      <c r="EP289" s="90" t="str">
        <f>IF(ISNA(VLOOKUP($B289,'[1]1718  Exp_Rev Access'!$F$7:$GK$318,$EP$2,FALSE)),"",VLOOKUP($B289,'[1]1718  Exp_Rev Access'!$F$7:$GK$318,$EP$2,FALSE))</f>
        <v/>
      </c>
      <c r="EQ289" s="90" t="str">
        <f>IF(ISNA(VLOOKUP($B289,'[1]1718  Exp_Rev Access'!$F$7:$GK$318,$EQ$2,FALSE)),"",VLOOKUP($B289,'[1]1718  Exp_Rev Access'!$F$7:$GK$318,$EQ$2,FALSE))</f>
        <v/>
      </c>
      <c r="ER289" s="90" t="str">
        <f>IF(ISNA(VLOOKUP($B289,'[1]1718  Exp_Rev Access'!$F$7:$GK$318,$ER$2,FALSE)),"",VLOOKUP($B289,'[1]1718  Exp_Rev Access'!$F$7:$GK$318,$ER$2,FALSE))</f>
        <v/>
      </c>
      <c r="ES289" s="90" t="str">
        <f>IF(ISNA(VLOOKUP($B289,'[1]1718  Exp_Rev Access'!$F$7:$GK$318,$ES$2,FALSE)),"",VLOOKUP($B289,'[1]1718  Exp_Rev Access'!$F$7:$GK$318,$ES$2,FALSE))</f>
        <v/>
      </c>
      <c r="ET289" s="90" t="str">
        <f>IF(ISNA(VLOOKUP($B289,'[1]1718  Exp_Rev Access'!$F$7:$GK$318,$ET$2,FALSE)),"",VLOOKUP($B289,'[1]1718  Exp_Rev Access'!$F$7:$GK$318,$ET$2,FALSE))</f>
        <v/>
      </c>
      <c r="EU289" s="90" t="str">
        <f>IF(ISNA(VLOOKUP($B289,'[1]1718  Exp_Rev Access'!$F$7:$GK$318,$EU$2,FALSE)),"",VLOOKUP($B289,'[1]1718  Exp_Rev Access'!$F$7:$GK$318,$EU$2,FALSE))</f>
        <v/>
      </c>
      <c r="EV289" s="90" t="str">
        <f>IF(ISNA(VLOOKUP($B289,'[1]1718  Exp_Rev Access'!$F$7:$GK$318,$EV$2,FALSE)),"",VLOOKUP($B289,'[1]1718  Exp_Rev Access'!$F$7:$GK$318,$EV$2,FALSE))</f>
        <v/>
      </c>
      <c r="EW289" s="90" t="str">
        <f>IF(ISNA(VLOOKUP($B289,'[1]1718  Exp_Rev Access'!$F$7:$GK$318,$EW$2,FALSE)),"",VLOOKUP($B289,'[1]1718  Exp_Rev Access'!$F$7:$GK$318,$EW$2,FALSE))</f>
        <v/>
      </c>
      <c r="EX289" s="90" t="str">
        <f>IF(ISNA(VLOOKUP($B289,'[1]1718  Exp_Rev Access'!$F$7:$GK$318,$EX$2,FALSE)),"",VLOOKUP($B289,'[1]1718  Exp_Rev Access'!$F$7:$GK$318,$EX$2,FALSE))</f>
        <v/>
      </c>
      <c r="EY289" s="90" t="str">
        <f>IF(ISNA(VLOOKUP($B289,'[1]1718  Exp_Rev Access'!$F$7:$GK$318,$EY$2,FALSE)),"",VLOOKUP($B289,'[1]1718  Exp_Rev Access'!$F$7:$GK$318,$EY$2,FALSE))</f>
        <v/>
      </c>
      <c r="EZ289" s="90" t="str">
        <f>IF(ISNA(VLOOKUP($B289,'[1]1718  Exp_Rev Access'!$F$7:$GK$318,$EZ$2,FALSE)),"",VLOOKUP($B289,'[1]1718  Exp_Rev Access'!$F$7:$GK$318,$EZ$2,FALSE))</f>
        <v/>
      </c>
      <c r="FA289" s="90" t="str">
        <f>IF(ISNA(VLOOKUP($B289,'[1]1718  Exp_Rev Access'!$F$7:$GK$318,$FA$2,FALSE)),"",VLOOKUP($B289,'[1]1718  Exp_Rev Access'!$F$7:$GK$318,$FA$2,FALSE))</f>
        <v/>
      </c>
      <c r="FB289" s="90" t="str">
        <f>IF(ISNA(VLOOKUP($B289,'[1]1718  Exp_Rev Access'!$F$7:$GK$318,$FB$2,FALSE)),"",VLOOKUP($B289,'[1]1718  Exp_Rev Access'!$F$7:$GK$318,$FB$2,FALSE))</f>
        <v/>
      </c>
      <c r="FC289" s="90" t="str">
        <f>IF(ISNA(VLOOKUP($B289,'[1]1718  Exp_Rev Access'!$F$7:$GK$318,$FC$2,FALSE)),"",VLOOKUP($B289,'[1]1718  Exp_Rev Access'!$F$7:$GK$318,$FC$2,FALSE))</f>
        <v/>
      </c>
      <c r="FD289" s="90" t="str">
        <f>IF(ISNA(VLOOKUP($B289,'[1]1718  Exp_Rev Access'!$F$7:$GK$318,$FD$2,FALSE)),"",VLOOKUP($B289,'[1]1718  Exp_Rev Access'!$F$7:$GK$318,$FD$2,FALSE))</f>
        <v/>
      </c>
      <c r="FE289" s="90" t="str">
        <f>IF(ISNA(VLOOKUP($B289,'[1]1718  Exp_Rev Access'!$F$7:$GK$318,$FE$2,FALSE)),"",VLOOKUP($B289,'[1]1718  Exp_Rev Access'!$F$7:$GK$318,$FE$2,FALSE))</f>
        <v/>
      </c>
      <c r="FF289" s="90" t="str">
        <f>IF(ISNA(VLOOKUP($B289,'[1]1718  Exp_Rev Access'!$F$7:$GK$318,$FF$2,FALSE)),"",VLOOKUP($B289,'[1]1718  Exp_Rev Access'!$F$7:$GK$318,$FF$2,FALSE))</f>
        <v/>
      </c>
      <c r="FG289" s="90" t="str">
        <f>IF(ISNA(VLOOKUP($B289,'[1]1718  Exp_Rev Access'!$F$7:$GK$318,$FG$2,FALSE)),"",VLOOKUP($B289,'[1]1718  Exp_Rev Access'!$F$7:$GK$318,$FG$2,FALSE))</f>
        <v/>
      </c>
      <c r="FH289" s="90" t="str">
        <f>IF(ISNA(VLOOKUP($B289,'[1]1718  Exp_Rev Access'!$F$7:$GK$318,$FH$2,FALSE)),"",VLOOKUP($B289,'[1]1718  Exp_Rev Access'!$F$7:$GK$318,$FH$2,FALSE))</f>
        <v/>
      </c>
      <c r="FI289" s="90" t="str">
        <f>IF(ISNA(VLOOKUP($B289,'[1]1718  Exp_Rev Access'!$F$7:$GK$318,$FI$2,FALSE)),"",VLOOKUP($B289,'[1]1718  Exp_Rev Access'!$F$7:$GK$318,$FI$2,FALSE))</f>
        <v/>
      </c>
      <c r="FJ289" s="90" t="str">
        <f>IF(ISNA(VLOOKUP($B289,'[1]1718  Exp_Rev Access'!$F$7:$GK$318,$FJ$2,FALSE)),"",VLOOKUP($B289,'[1]1718  Exp_Rev Access'!$F$7:$GK$318,$FJ$2,FALSE))</f>
        <v/>
      </c>
      <c r="FK289" s="90" t="str">
        <f>IF(ISNA(VLOOKUP($B289,'[1]1718  Exp_Rev Access'!$F$7:$GK$318,$FK$2,FALSE)),"",VLOOKUP($B289,'[1]1718  Exp_Rev Access'!$F$7:$GK$318,$FK$2,FALSE))</f>
        <v/>
      </c>
      <c r="FL289" s="90" t="str">
        <f>IF(ISNA(VLOOKUP($B289,'[1]1718  Exp_Rev Access'!$F$7:$GK$318,$FL$2,FALSE)),"",VLOOKUP($B289,'[1]1718  Exp_Rev Access'!$F$7:$GK$318,$FL$2,FALSE))</f>
        <v/>
      </c>
      <c r="FM289" s="90" t="str">
        <f>IF(ISNA(VLOOKUP($B289,'[1]1718  Exp_Rev Access'!$F$7:$GK$318,$FM$2,FALSE)),"",VLOOKUP($B289,'[1]1718  Exp_Rev Access'!$F$7:$GK$318,$FM$2,FALSE))</f>
        <v/>
      </c>
      <c r="FN289" s="90" t="str">
        <f>IF(ISNA(VLOOKUP($B289,'[1]1718  Exp_Rev Access'!$F$7:$GK$318,$FN$2,FALSE)),"",VLOOKUP($B289,'[1]1718  Exp_Rev Access'!$F$7:$GK$318,$FN$2,FALSE))</f>
        <v/>
      </c>
      <c r="FO289" s="90" t="str">
        <f>IF(ISNA(VLOOKUP($B289,'[1]1718  Exp_Rev Access'!$F$7:$GK$318,$FO$2,FALSE)),"",VLOOKUP($B289,'[1]1718  Exp_Rev Access'!$F$7:$GK$318,$FO$2,FALSE))</f>
        <v/>
      </c>
      <c r="FP289" s="90" t="str">
        <f>IF(ISNA(VLOOKUP($B289,'[1]1718  Exp_Rev Access'!$F$7:$GK$318,$FP$2,FALSE)),"",VLOOKUP($B289,'[1]1718  Exp_Rev Access'!$F$7:$GK$318,$FP$2,FALSE))</f>
        <v/>
      </c>
      <c r="FQ289" s="90" t="str">
        <f>IF(ISNA(VLOOKUP($B289,'[1]1718  Exp_Rev Access'!$F$7:$GK$318,$FQ$2,FALSE)),"",VLOOKUP($B289,'[1]1718  Exp_Rev Access'!$F$7:$GK$318,$FQ$2,FALSE))</f>
        <v/>
      </c>
      <c r="FR289" s="90" t="str">
        <f>IF(ISNA(VLOOKUP($B289,'[1]1718  Exp_Rev Access'!$F$7:$GK$318,$FR$2,FALSE)),"",VLOOKUP($B289,'[1]1718  Exp_Rev Access'!$F$7:$GK$318,$FR$2,FALSE))</f>
        <v/>
      </c>
      <c r="FS289" s="56"/>
      <c r="FT289" s="123"/>
      <c r="FU289" s="94"/>
      <c r="FV289" s="95" t="str">
        <f>IF(ISNA(VLOOKUP($B289,'[1]1718  Exp_Rev Access'!$F$7:$GK$318,$FV$2,FALSE)),"",VLOOKUP($B289,'[1]1718  Exp_Rev Access'!$F$7:$GK$318,$FV$2,FALSE))</f>
        <v/>
      </c>
      <c r="FW289" s="95" t="str">
        <f>IF(ISNA(VLOOKUP($B289,'[1]1718  Exp_Rev Access'!$F$7:$GK$318,$FW$2,FALSE)),"",VLOOKUP($B289,'[1]1718  Exp_Rev Access'!$F$7:$GK$318,$FW$2,FALSE))</f>
        <v/>
      </c>
      <c r="FX289" s="95" t="str">
        <f>IF(ISNA(VLOOKUP($B289,'[1]1718  Exp_Rev Access'!$F$7:$GK$318,$FX$2,FALSE)),"",VLOOKUP($B289,'[1]1718  Exp_Rev Access'!$F$7:$GK$318,$FX$2,FALSE))</f>
        <v/>
      </c>
      <c r="FY289" s="95" t="str">
        <f>IF(ISNA(VLOOKUP($B289,'[1]1718  Exp_Rev Access'!$F$7:$GK$318,$FY$2,FALSE)),"",VLOOKUP($B289,'[1]1718  Exp_Rev Access'!$F$7:$GK$318,$FY$2,FALSE))</f>
        <v/>
      </c>
      <c r="FZ289" s="95" t="str">
        <f>IF(ISNA(VLOOKUP($B289,'[1]1718  Exp_Rev Access'!$F$7:$GK$318,$FZ$2,FALSE)),"",VLOOKUP($B289,'[1]1718  Exp_Rev Access'!$F$7:$GK$318,$FZ$2,FALSE))</f>
        <v/>
      </c>
      <c r="GA289" s="95" t="str">
        <f>IF(ISNA(VLOOKUP($B289,'[1]1718  Exp_Rev Access'!$F$7:$GK$318,$GA$2,FALSE)),"",VLOOKUP($B289,'[1]1718  Exp_Rev Access'!$F$7:$GK$318,$GA$2,FALSE))</f>
        <v/>
      </c>
      <c r="GB289" s="95" t="str">
        <f>IF(ISNA(VLOOKUP($B289,'[1]1718  Exp_Rev Access'!$F$7:$GK$318,$GB$2,FALSE)),"",VLOOKUP($B289,'[1]1718  Exp_Rev Access'!$F$7:$GK$318,$GB$2,FALSE))</f>
        <v/>
      </c>
      <c r="GC289" s="95" t="str">
        <f>IF(ISNA(VLOOKUP($B289,'[1]1718  Exp_Rev Access'!$F$7:$GK$318,$GC$2,FALSE)),"",VLOOKUP($B289,'[1]1718  Exp_Rev Access'!$F$7:$GK$318,$GC$2,FALSE))</f>
        <v/>
      </c>
      <c r="GD289" s="95" t="str">
        <f>IF(ISNA(VLOOKUP($B289,'[1]1718  Exp_Rev Access'!$F$7:$GK$318,$GD$2,FALSE)),"",VLOOKUP($B289,'[1]1718  Exp_Rev Access'!$F$7:$GK$318,$GD$2,FALSE))</f>
        <v/>
      </c>
      <c r="GE289" s="95" t="str">
        <f>IF(ISNA(VLOOKUP($B289,'[1]1718  Exp_Rev Access'!$F$7:$GK$318,$GE$2,FALSE)),"",VLOOKUP($B289,'[1]1718  Exp_Rev Access'!$F$7:$GK$318,$GE$2,FALSE))</f>
        <v/>
      </c>
      <c r="GF289" s="95" t="str">
        <f>IF(ISNA(VLOOKUP($B289,'[1]1718  Exp_Rev Access'!$F$7:$GK$318,$GF$2,FALSE)),"",VLOOKUP($B289,'[1]1718  Exp_Rev Access'!$F$7:$GK$318,$GF$2,FALSE))</f>
        <v/>
      </c>
      <c r="GG289" s="95" t="str">
        <f>IF(ISNA(VLOOKUP($B289,'[1]1718  Exp_Rev Access'!$F$7:$GK$318,$GG$2,FALSE)),"",VLOOKUP($B289,'[1]1718  Exp_Rev Access'!$F$7:$GK$318,$GG$2,FALSE))</f>
        <v/>
      </c>
      <c r="GH289" s="95" t="str">
        <f>IF(ISNA(VLOOKUP($B289,'[1]1718  Exp_Rev Access'!$F$7:$GK$318,$GH$2,FALSE)),"",VLOOKUP($B289,'[1]1718  Exp_Rev Access'!$F$7:$GK$318,$GH$2,FALSE))</f>
        <v/>
      </c>
      <c r="GI289" s="95" t="str">
        <f>IF(ISNA(VLOOKUP($B289,'[1]1718  Exp_Rev Access'!$F$7:$GK$318,$GI$2,FALSE)),"",VLOOKUP($B289,'[1]1718  Exp_Rev Access'!$F$7:$GK$318,$GI$2,FALSE))</f>
        <v/>
      </c>
      <c r="GJ289" s="95" t="str">
        <f>IF(ISNA(VLOOKUP($B289,'[1]1718  Exp_Rev Access'!$F$7:$GK$318,$GJ$2,FALSE)),"",VLOOKUP($B289,'[1]1718  Exp_Rev Access'!$F$7:$GK$318,$GJ$2,FALSE))</f>
        <v/>
      </c>
      <c r="GK289" s="95" t="str">
        <f>IF(ISNA(VLOOKUP($B289,'[1]1718  Exp_Rev Access'!$F$7:$GK$318,$GK$2,FALSE)),"",VLOOKUP($B289,'[1]1718  Exp_Rev Access'!$F$7:$GK$318,$GK$2,FALSE))</f>
        <v/>
      </c>
      <c r="GL289" s="95" t="str">
        <f>IF(ISNA(VLOOKUP($B289,'[1]1718  Exp_Rev Access'!$F$7:$GK$318,$GL$2,FALSE)),"",VLOOKUP($B289,'[1]1718  Exp_Rev Access'!$F$7:$GK$318,$GL$2,FALSE))</f>
        <v/>
      </c>
      <c r="GM289" s="95" t="str">
        <f>IF(ISNA(VLOOKUP($B289,'[1]1718  Exp_Rev Access'!$F$7:$GK$318,$GM$2,FALSE)),"",VLOOKUP($B289,'[1]1718  Exp_Rev Access'!$F$7:$GK$318,$GM$2,FALSE))</f>
        <v/>
      </c>
      <c r="GN289" s="95" t="str">
        <f>IF(ISNA(VLOOKUP($B289,'[1]1718  Exp_Rev Access'!$F$7:$GK$318,$GN$2,FALSE)),"",VLOOKUP($B289,'[1]1718  Exp_Rev Access'!$F$7:$GK$318,$GN$2,FALSE))</f>
        <v/>
      </c>
      <c r="GO289" s="95" t="str">
        <f>IF(ISNA(VLOOKUP($B289,'[1]1718  Exp_Rev Access'!$F$7:$GK$318,$GO$2,FALSE)),"",VLOOKUP($B289,'[1]1718  Exp_Rev Access'!$F$7:$GK$318,$GO$2,FALSE))</f>
        <v/>
      </c>
      <c r="GP289" s="95" t="str">
        <f>IF(ISNA(VLOOKUP($B289,'[1]1718  Exp_Rev Access'!$F$7:$GK$318,$GP$2,FALSE)),"",VLOOKUP($B289,'[1]1718  Exp_Rev Access'!$F$7:$GK$318,$GP$2,FALSE))</f>
        <v/>
      </c>
      <c r="GQ289" s="95" t="str">
        <f>IF(ISNA(VLOOKUP($B289,'[1]1718  Exp_Rev Access'!$F$7:$GK$318,$GQ$2,FALSE)),"",VLOOKUP($B289,'[1]1718  Exp_Rev Access'!$F$7:$GK$318,$GQ$2,FALSE))</f>
        <v/>
      </c>
      <c r="GR289" s="95" t="str">
        <f>IF(ISNA(VLOOKUP($B289,'[1]1718  Exp_Rev Access'!$F$7:$GK$318,$GR$2,FALSE)),"",VLOOKUP($B289,'[1]1718  Exp_Rev Access'!$F$7:$GK$318,$GR$2,FALSE))</f>
        <v/>
      </c>
      <c r="GS289" s="95" t="str">
        <f>IF(ISNA(VLOOKUP($B289,'[1]1718  Exp_Rev Access'!$F$7:$GK$318,$GS$2,FALSE)),"",VLOOKUP($B289,'[1]1718  Exp_Rev Access'!$F$7:$GK$318,$GS$2,FALSE))</f>
        <v/>
      </c>
      <c r="GT289" s="95" t="str">
        <f>IF(ISNA(VLOOKUP($B289,'[1]1718  Exp_Rev Access'!$F$7:$GK$318,$GT$2,FALSE)),"",VLOOKUP($B289,'[1]1718  Exp_Rev Access'!$F$7:$GK$318,$GT$2,FALSE))</f>
        <v/>
      </c>
      <c r="GU289" s="56"/>
      <c r="GV289" s="92"/>
      <c r="GW289" s="96"/>
      <c r="HE289" s="97"/>
      <c r="HF289" s="97"/>
      <c r="HG289" s="97"/>
      <c r="HH289" s="97"/>
      <c r="HI289" s="97"/>
      <c r="HJ289" s="97"/>
      <c r="HK289" s="97"/>
      <c r="HL289" s="97"/>
      <c r="HM289" s="97"/>
      <c r="HN289" s="97"/>
    </row>
    <row r="290" spans="1:222" x14ac:dyDescent="0.3">
      <c r="A290" s="73"/>
      <c r="B290" s="88" t="s">
        <v>602</v>
      </c>
      <c r="C290" s="89" t="s">
        <v>603</v>
      </c>
      <c r="D290" s="75">
        <f>IF(ISNA(VLOOKUP($B290,'[1]1718 enrollment_Rev_Exp by size'!$A$7:H622,3,FALSE)),"",VLOOKUP($B290,'[1]1718 enrollment_Rev_Exp by size'!$A$7:$G$350,3,FALSE))</f>
        <v>11.4</v>
      </c>
      <c r="E290" s="76">
        <f>IF(ISNA(VLOOKUP($B290,'[1]1718 enrollment_Rev_Exp by size'!$A$7:I624,5,FALSE)),"",VLOOKUP($B290,'[1]1718 enrollment_Rev_Exp by size'!$A$7:$G$350,5,FALSE))</f>
        <v>312222.33</v>
      </c>
      <c r="F290" s="70">
        <f t="shared" ref="F290:F294" si="773">N290+AM290+AU290+BV290+CE290+FS290+GU290</f>
        <v>312222.33</v>
      </c>
      <c r="G290" s="70">
        <f t="shared" ref="G290:G294" si="774">F290-E290</f>
        <v>0</v>
      </c>
      <c r="H290" s="90">
        <f>IF(ISNA(VLOOKUP($B290,'[1]1718  Exp_Rev Access'!$F$7:$GK$318,3,FALSE)),"",VLOOKUP($B290,'[1]1718  Exp_Rev Access'!$F$7:$GK$318,3,FALSE))</f>
        <v>0</v>
      </c>
      <c r="I290" s="90">
        <f>IF(ISNA(VLOOKUP($B290,'[1]1718  Exp_Rev Access'!$F$7:$GK$318,4,FALSE)),"",VLOOKUP($B290,'[1]1718  Exp_Rev Access'!$F$7:$GK$318,4,FALSE))</f>
        <v>0</v>
      </c>
      <c r="J290" s="90">
        <f>IF(ISNA(VLOOKUP($B290,'[1]1718  Exp_Rev Access'!$F$7:$GK$318,5,FALSE)),"",VLOOKUP($B290,'[1]1718  Exp_Rev Access'!$F$7:$GK$318,5,FALSE))</f>
        <v>0</v>
      </c>
      <c r="K290" s="90">
        <f>IF(ISNA(VLOOKUP($B290,'[1]1718  Exp_Rev Access'!$F$7:$GK$318,6,FALSE)),"-",VLOOKUP($B290,'[1]1718  Exp_Rev Access'!$F$7:$GK$318,6,FALSE))</f>
        <v>0</v>
      </c>
      <c r="L290" s="90">
        <f>IF(ISNA(VLOOKUP($B290,'[1]1718  Exp_Rev Access'!$F$7:$GK$318,7,FALSE)),"",VLOOKUP($B290,'[1]1718  Exp_Rev Access'!$F$7:$GK$318,7,FALSE))</f>
        <v>0</v>
      </c>
      <c r="M290" s="90">
        <f>IF(ISNA(VLOOKUP($B290,'[1]1718  Exp_Rev Access'!$F$7:$GK$318,8,FALSE)),"",VLOOKUP($B290,'[1]1718  Exp_Rev Access'!$F$7:$GK$318,8,FALSE))</f>
        <v>0</v>
      </c>
      <c r="N290" s="56">
        <f t="shared" ref="N290:N294" si="775">SUM(H290:M290)</f>
        <v>0</v>
      </c>
      <c r="O290" s="91">
        <f t="shared" ref="O290:O294" si="776">N290/E290</f>
        <v>0</v>
      </c>
      <c r="P290" s="56">
        <f t="shared" ref="P290:P294" si="777">N290/D290</f>
        <v>0</v>
      </c>
      <c r="Q290" s="90">
        <f>IF(ISNA(VLOOKUP($B290,'[1]1718  Exp_Rev Access'!$F$7:$GK$318,10,FALSE)),"",VLOOKUP($B290,'[1]1718  Exp_Rev Access'!$F$7:$GK$318,10,FALSE))</f>
        <v>0</v>
      </c>
      <c r="R290" s="90">
        <f>IF(ISNA(VLOOKUP($B290,'[1]1718  Exp_Rev Access'!$F$7:$GK$318,11,FALSE)),"",VLOOKUP($B290,'[1]1718  Exp_Rev Access'!$F$7:$GK$318,11,FALSE))</f>
        <v>0</v>
      </c>
      <c r="S290" s="90">
        <f>IF(ISNA(VLOOKUP($B290,'[1]1718  Exp_Rev Access'!$F$7:$GK$318,12,FALSE)),"",VLOOKUP($B290,'[1]1718  Exp_Rev Access'!$F$7:$GK$318,12,FALSE))</f>
        <v>0</v>
      </c>
      <c r="T290" s="90">
        <f>IF(ISNA(VLOOKUP($B290,'[1]1718  Exp_Rev Access'!$F$7:$GK$318,13,FALSE)),"",VLOOKUP($B290,'[1]1718  Exp_Rev Access'!$F$7:$GK$318,13,FALSE))</f>
        <v>0</v>
      </c>
      <c r="U290" s="90">
        <f>IF(ISNA(VLOOKUP($B290,'[1]1718  Exp_Rev Access'!$F$7:$GK$318,14,FALSE)),"",VLOOKUP($B290,'[1]1718  Exp_Rev Access'!$F$7:$GK$318,14,FALSE))</f>
        <v>0</v>
      </c>
      <c r="V290" s="90">
        <f>IF(ISNA(VLOOKUP($B290,'[1]1718  Exp_Rev Access'!$F$7:$GK$318,15,FALSE)),"",VLOOKUP($B290,'[1]1718  Exp_Rev Access'!$F$7:$GK$318,15,FALSE))</f>
        <v>0</v>
      </c>
      <c r="W290" s="90">
        <f>IF(ISNA(VLOOKUP($B290,'[1]1718  Exp_Rev Access'!$F$7:$GK$318,16,FALSE)),"",VLOOKUP($B290,'[1]1718  Exp_Rev Access'!$F$7:$GK$318,16,FALSE))</f>
        <v>0</v>
      </c>
      <c r="X290" s="90">
        <f>IF(ISNA(VLOOKUP($B290,'[1]1718  Exp_Rev Access'!$F$7:$GK$318,17,FALSE)),"",VLOOKUP($B290,'[1]1718  Exp_Rev Access'!$F$7:$GK$318,17,FALSE))</f>
        <v>0</v>
      </c>
      <c r="Y290" s="90">
        <f>IF(ISNA(VLOOKUP($B290,'[1]1718  Exp_Rev Access'!$F$7:$GK$318,18,FALSE)),"",VLOOKUP($B290,'[1]1718  Exp_Rev Access'!$F$7:$GK$318,18,FALSE))</f>
        <v>0</v>
      </c>
      <c r="Z290" s="90">
        <f>IF(ISNA(VLOOKUP($B290,'[1]1718  Exp_Rev Access'!$F$7:$GK$318,19,FALSE)),"",VLOOKUP($B290,'[1]1718  Exp_Rev Access'!$F$7:$GK$318,19,FALSE))</f>
        <v>0</v>
      </c>
      <c r="AA290" s="90">
        <f>IF(ISNA(VLOOKUP($B290,'[1]1718  Exp_Rev Access'!$F$7:$GK$318,20,FALSE)),"",VLOOKUP($B290,'[1]1718  Exp_Rev Access'!$F$7:$GK$318,20,FALSE))</f>
        <v>0</v>
      </c>
      <c r="AB290" s="90">
        <f>IF(ISNA(VLOOKUP($B290,'[1]1718  Exp_Rev Access'!$F$7:$GK$318,21,FALSE)),"",VLOOKUP($B290,'[1]1718  Exp_Rev Access'!$F$7:$GK$318,21,FALSE))</f>
        <v>0</v>
      </c>
      <c r="AC290" s="90">
        <f>IF(ISNA(VLOOKUP($B290,'[1]1718  Exp_Rev Access'!$F$7:$GK$318,22,FALSE)),"",VLOOKUP($B290,'[1]1718  Exp_Rev Access'!$F$7:$GK$318,22,FALSE))</f>
        <v>0</v>
      </c>
      <c r="AD290" s="90">
        <f>IF(ISNA(VLOOKUP($B290,'[1]1718  Exp_Rev Access'!$F$7:$GK$318,23,FALSE)),"",VLOOKUP($B290,'[1]1718  Exp_Rev Access'!$F$7:$GK$318,23,FALSE))</f>
        <v>0</v>
      </c>
      <c r="AE290" s="90">
        <f>IF(ISNA(VLOOKUP($B290,'[1]1718  Exp_Rev Access'!$F$7:$GK$318,24,FALSE)),"",VLOOKUP($B290,'[1]1718  Exp_Rev Access'!$F$7:$GK$318,24,FALSE))</f>
        <v>4397.88</v>
      </c>
      <c r="AF290" s="90">
        <f>IF(ISNA(VLOOKUP($B290,'[1]1718  Exp_Rev Access'!$F$7:$GK$318,25,FALSE)),"",VLOOKUP($B290,'[1]1718  Exp_Rev Access'!$F$7:$GK$318,25,FALSE))</f>
        <v>0</v>
      </c>
      <c r="AG290" s="90">
        <f>IF(ISNA(VLOOKUP($B290,'[1]1718  Exp_Rev Access'!$F$7:$GK$318,26,FALSE)),"",VLOOKUP($B290,'[1]1718  Exp_Rev Access'!$F$7:$GK$318,26,FALSE))</f>
        <v>0</v>
      </c>
      <c r="AH290" s="90">
        <f>IF(ISNA(VLOOKUP($B290,'[1]1718  Exp_Rev Access'!$F$7:$GK$318,27,FALSE)),"",VLOOKUP($B290,'[1]1718  Exp_Rev Access'!$F$7:$GK$318,27,FALSE))</f>
        <v>0</v>
      </c>
      <c r="AI290" s="90">
        <f>IF(ISNA(VLOOKUP($B290,'[1]1718  Exp_Rev Access'!$F$7:$GK$318,28,FALSE)),"",VLOOKUP($B290,'[1]1718  Exp_Rev Access'!$F$7:$GK$318,28,FALSE))</f>
        <v>0</v>
      </c>
      <c r="AJ290" s="90">
        <f>IF(ISNA(VLOOKUP($B290,'[1]1718  Exp_Rev Access'!$F$7:$GK$318,29,FALSE)),"",VLOOKUP($B290,'[1]1718  Exp_Rev Access'!$F$7:$GK$318,29,FALSE))</f>
        <v>0</v>
      </c>
      <c r="AK290" s="90">
        <f>IF(ISNA(VLOOKUP($B290,'[1]1718  Exp_Rev Access'!$F$7:$GK$318,30,FALSE)),"",VLOOKUP($B290,'[1]1718  Exp_Rev Access'!$F$7:$GK$318,30,FALSE))</f>
        <v>6456.66</v>
      </c>
      <c r="AL290" s="90">
        <f>IF(ISNA(VLOOKUP($B290,'[1]1718  Exp_Rev Access'!$F$7:$GK$318,31,FALSE)),"",VLOOKUP($B290,'[1]1718  Exp_Rev Access'!$F$7:$GK$318,31,FALSE))</f>
        <v>0</v>
      </c>
      <c r="AM290" s="56">
        <f t="shared" ref="AM290:AM294" si="778">SUM(Q290:AL290)</f>
        <v>10854.54</v>
      </c>
      <c r="AN290" s="92">
        <f t="shared" ref="AN290:AN294" si="779">AM290/E290</f>
        <v>3.4765418604108173E-2</v>
      </c>
      <c r="AO290" s="71">
        <f t="shared" ref="AO290:AO294" si="780">AM290/D290</f>
        <v>952.15263157894742</v>
      </c>
      <c r="AP290" s="90">
        <f>IF(ISNA(VLOOKUP($B290,'[1]1718  Exp_Rev Access'!$F$7:$GK$318,33,FALSE)),"",VLOOKUP($B290,'[1]1718  Exp_Rev Access'!$F$7:$GK$318,33,FALSE))</f>
        <v>273877.84000000003</v>
      </c>
      <c r="AQ290" s="90">
        <f>IF(ISNA(VLOOKUP($B290,'[1]1718  Exp_Rev Access'!$F$7:$GK$318,34,FALSE)),"",VLOOKUP($B290,'[1]1718  Exp_Rev Access'!$F$7:$GK$318,34,FALSE))</f>
        <v>540.91999999999996</v>
      </c>
      <c r="AR290" s="90">
        <f>IF(ISNA(VLOOKUP($B290,'[1]1718  Exp_Rev Access'!$F$7:$GK$318,35,FALSE)),"",VLOOKUP($B290,'[1]1718  Exp_Rev Access'!$F$7:$GK$318,35,FALSE))</f>
        <v>0</v>
      </c>
      <c r="AS290" s="90">
        <f>IF(ISNA(VLOOKUP($B290,'[1]1718  Exp_Rev Access'!$F$7:$GK$318,36,FALSE)),"",VLOOKUP($B290,'[1]1718  Exp_Rev Access'!$F$7:$GK$318,36,FALSE))</f>
        <v>0</v>
      </c>
      <c r="AT290" s="90">
        <f>IF(ISNA(VLOOKUP($B290,'[1]1718  Exp_Rev Access'!$F$7:$GK$318,37,FALSE)),"",VLOOKUP($B290,'[1]1718  Exp_Rev Access'!$F$7:$GK$318,37,FALSE))</f>
        <v>0</v>
      </c>
      <c r="AU290" s="56">
        <f t="shared" ref="AU290:AU294" si="781">SUM(AP290:AT290)</f>
        <v>274418.76</v>
      </c>
      <c r="AV290" s="93">
        <f t="shared" ref="AV290:AV294" si="782">AU290/E290</f>
        <v>0.8789209919738924</v>
      </c>
      <c r="AW290" s="56">
        <f t="shared" ref="AW290:AW294" si="783">AU290/D290</f>
        <v>24071.821052631578</v>
      </c>
      <c r="AX290" s="90">
        <f>IF(ISNA(VLOOKUP($B290,'[1]1718  Exp_Rev Access'!$F$7:$GK$318,39,FALSE)),"",VLOOKUP($B290,'[1]1718  Exp_Rev Access'!$F$7:$GK$318,39,FALSE))</f>
        <v>0</v>
      </c>
      <c r="AY290" s="90">
        <f>IF(ISNA(VLOOKUP($B290,'[1]1718  Exp_Rev Access'!$F$7:$GK$318,40,FALSE)),"",VLOOKUP($B290,'[1]1718  Exp_Rev Access'!$F$7:$GK$318,40,FALSE))</f>
        <v>3928.23</v>
      </c>
      <c r="AZ290" s="90">
        <f>IF(ISNA(VLOOKUP($B290,'[1]1718  Exp_Rev Access'!$F$7:$GK$318,41,FALSE)),"",VLOOKUP($B290,'[1]1718  Exp_Rev Access'!$F$7:$GK$318,41,FALSE))</f>
        <v>0</v>
      </c>
      <c r="BA290" s="90">
        <f>IF(ISNA(VLOOKUP($B290,'[1]1718  Exp_Rev Access'!$F$7:$GK$318,42,FALSE)),"",VLOOKUP($B290,'[1]1718  Exp_Rev Access'!$F$7:$GK$318,42,FALSE))</f>
        <v>0</v>
      </c>
      <c r="BB290" s="90">
        <f>IF(ISNA(VLOOKUP($B290,'[1]1718  Exp_Rev Access'!$F$7:$GK$318,43,FALSE)),"",VLOOKUP($B290,'[1]1718  Exp_Rev Access'!$F$7:$GK$318,43,FALSE))</f>
        <v>0</v>
      </c>
      <c r="BC290" s="90">
        <f>IF(ISNA(VLOOKUP($B290,'[1]1718  Exp_Rev Access'!$F$7:$GK$318,44,FALSE)),"",VLOOKUP($B290,'[1]1718  Exp_Rev Access'!$F$7:$GK$318,44,FALSE))</f>
        <v>0</v>
      </c>
      <c r="BD290" s="90">
        <f>IF(ISNA(VLOOKUP($B290,'[1]1718  Exp_Rev Access'!$F$7:$GK$318,45,FALSE)),"",VLOOKUP($B290,'[1]1718  Exp_Rev Access'!$F$7:$GK$318,45,FALSE))</f>
        <v>0</v>
      </c>
      <c r="BE290" s="90">
        <f>IF(ISNA(VLOOKUP($B290,'[1]1718  Exp_Rev Access'!$F$7:$GK$318,46,FALSE)),"",VLOOKUP($B290,'[1]1718  Exp_Rev Access'!$F$7:$GK$318,46,FALSE))</f>
        <v>0</v>
      </c>
      <c r="BF290" s="90">
        <f>IF(ISNA(VLOOKUP($B290,'[1]1718  Exp_Rev Access'!$F$7:$GK$318,47,FALSE)),"",VLOOKUP($B290,'[1]1718  Exp_Rev Access'!$F$7:$GK$318,47,FALSE))</f>
        <v>0</v>
      </c>
      <c r="BG290" s="90">
        <f>IF(ISNA(VLOOKUP($B290,'[1]1718  Exp_Rev Access'!$F$7:$GK$318,48,FALSE)),"",VLOOKUP($B290,'[1]1718  Exp_Rev Access'!$F$7:$GK$318,48,FALSE))</f>
        <v>0</v>
      </c>
      <c r="BH290" s="90">
        <f>IF(ISNA(VLOOKUP($B290,'[1]1718  Exp_Rev Access'!$F$7:$GK$318,49,FALSE)),"",VLOOKUP($B290,'[1]1718  Exp_Rev Access'!$F$7:$GK$318,49,FALSE))</f>
        <v>206.73</v>
      </c>
      <c r="BI290" s="90">
        <f>IF(ISNA(VLOOKUP($B290,'[1]1718  Exp_Rev Access'!$F$7:$GK$318,50,FALSE)),"",VLOOKUP($B290,'[1]1718  Exp_Rev Access'!$F$7:$GK$318,50,FALSE))</f>
        <v>0</v>
      </c>
      <c r="BJ290" s="90">
        <f>IF(ISNA(VLOOKUP($B290,'[1]1718  Exp_Rev Access'!$F$7:$GK$318,51,FALSE)),"",VLOOKUP($B290,'[1]1718  Exp_Rev Access'!$F$7:$GK$318,51,FALSE))</f>
        <v>0</v>
      </c>
      <c r="BK290" s="90">
        <f>IF(ISNA(VLOOKUP($B290,'[1]1718  Exp_Rev Access'!$F$7:$GK$318,52,FALSE)),"",VLOOKUP($B290,'[1]1718  Exp_Rev Access'!$F$7:$GK$318,52,FALSE))</f>
        <v>0</v>
      </c>
      <c r="BL290" s="90">
        <f>IF(ISNA(VLOOKUP($B290,'[1]1718  Exp_Rev Access'!$F$7:$GK$318,53,FALSE)),"",VLOOKUP($B290,'[1]1718  Exp_Rev Access'!$F$7:$GK$318,53,FALSE))</f>
        <v>0</v>
      </c>
      <c r="BM290" s="90">
        <f>IF(ISNA(VLOOKUP($B290,'[1]1718  Exp_Rev Access'!$F$7:$GK$318,54,FALSE)),"",VLOOKUP($B290,'[1]1718  Exp_Rev Access'!$F$7:$GK$318,54,FALSE))</f>
        <v>0</v>
      </c>
      <c r="BN290" s="90">
        <f>IF(ISNA(VLOOKUP($B290,'[1]1718  Exp_Rev Access'!$F$7:$GK$318,55,FALSE)),"",VLOOKUP($B290,'[1]1718  Exp_Rev Access'!$F$7:$GK$318,55,FALSE))</f>
        <v>0</v>
      </c>
      <c r="BO290" s="90">
        <f>IF(ISNA(VLOOKUP($B290,'[1]1718  Exp_Rev Access'!$F$7:$GK$318,56,FALSE)),"",VLOOKUP($B290,'[1]1718  Exp_Rev Access'!$F$7:$GK$318,56,FALSE))</f>
        <v>0</v>
      </c>
      <c r="BP290" s="90">
        <f>IF(ISNA(VLOOKUP($B290,'[1]1718  Exp_Rev Access'!$F$7:$GK$318,57,FALSE)),"",VLOOKUP($B290,'[1]1718  Exp_Rev Access'!$F$7:$GK$318,57,FALSE))</f>
        <v>0</v>
      </c>
      <c r="BQ290" s="90">
        <f>IF(ISNA(VLOOKUP($B290,'[1]1718  Exp_Rev Access'!$F$7:$GK$318,58,FALSE)),"",VLOOKUP($B290,'[1]1718  Exp_Rev Access'!$F$7:$GK$318,58,FALSE))</f>
        <v>0</v>
      </c>
      <c r="BR290" s="90">
        <f>IF(ISNA(VLOOKUP($B290,'[1]1718  Exp_Rev Access'!$F$7:$GK$318,59,FALSE)),"",VLOOKUP($B290,'[1]1718  Exp_Rev Access'!$F$7:$GK$318,59,FALSE))</f>
        <v>0</v>
      </c>
      <c r="BS290" s="90">
        <f>IF(ISNA(VLOOKUP($B290,'[1]1718  Exp_Rev Access'!$F$7:$GK$318,60,FALSE)),"",VLOOKUP($B290,'[1]1718  Exp_Rev Access'!$F$7:$GK$318,60,FALSE))</f>
        <v>0</v>
      </c>
      <c r="BT290" s="90">
        <f>IF(ISNA(VLOOKUP($B290,'[1]1718  Exp_Rev Access'!$F$7:$GK$318,61,FALSE)),"",VLOOKUP($B290,'[1]1718  Exp_Rev Access'!$F$7:$GK$318,61,FALSE))</f>
        <v>0</v>
      </c>
      <c r="BU290" s="90">
        <f>IF(ISNA(VLOOKUP($B290,'[1]1718  Exp_Rev Access'!$F$7:$GK$318,62,FALSE)),"",VLOOKUP($B290,'[1]1718  Exp_Rev Access'!$F$7:$GK$318,62,FALSE))</f>
        <v>0</v>
      </c>
      <c r="BV290" s="56">
        <f t="shared" si="743"/>
        <v>4134.96</v>
      </c>
      <c r="BW290" s="92">
        <f t="shared" ref="BW290:BW294" si="784">BV290/E290</f>
        <v>1.324363955646606E-2</v>
      </c>
      <c r="BX290" s="71">
        <f t="shared" ref="BX290:BX294" si="785">BV290/D290</f>
        <v>362.7157894736842</v>
      </c>
      <c r="BY290" s="90">
        <f>IF(ISNA(VLOOKUP($B290,'[1]1718  Exp_Rev Access'!$F$7:$GK$318,64,FALSE)),"",VLOOKUP($B290,'[1]1718  Exp_Rev Access'!$F$7:$GK$318,64,FALSE))</f>
        <v>22814.07</v>
      </c>
      <c r="BZ290" s="90">
        <f>IF(ISNA(VLOOKUP($B290,'[1]1718  Exp_Rev Access'!$F$7:$GK$318,65,FALSE)),"",VLOOKUP($B290,'[1]1718  Exp_Rev Access'!$F$7:$GK$318,65,FALSE))</f>
        <v>0</v>
      </c>
      <c r="CA290" s="90">
        <f>IF(ISNA(VLOOKUP($B290,'[1]1718  Exp_Rev Access'!$F$7:$GK$318,66,FALSE)),"",VLOOKUP($B290,'[1]1718  Exp_Rev Access'!$F$7:$GK$318,66,FALSE))</f>
        <v>0</v>
      </c>
      <c r="CB290" s="90">
        <f>IF(ISNA(VLOOKUP($B290,'[1]1718  Exp_Rev Access'!$F$7:$GK$318,67,FALSE)),"",VLOOKUP($B290,'[1]1718  Exp_Rev Access'!$F$7:$GK$318,67,FALSE))</f>
        <v>0</v>
      </c>
      <c r="CC290" s="90">
        <f>IF(ISNA(VLOOKUP($B290,'[1]1718  Exp_Rev Access'!$F$7:$GK$318,68,FALSE)),"",VLOOKUP($B290,'[1]1718  Exp_Rev Access'!$F$7:$GK$318,68,FALSE))</f>
        <v>0</v>
      </c>
      <c r="CD290" s="90">
        <f>IF(ISNA(VLOOKUP($B290,'[1]1718  Exp_Rev Access'!$F$7:$GK$318,69,FALSE)),"",VLOOKUP($B290,'[1]1718  Exp_Rev Access'!$F$7:$GK$318,69,FALSE))</f>
        <v>0</v>
      </c>
      <c r="CE290" s="56">
        <f t="shared" si="739"/>
        <v>22814.07</v>
      </c>
      <c r="CF290" s="92">
        <f t="shared" si="757"/>
        <v>7.3069949865533321E-2</v>
      </c>
      <c r="CG290" s="78">
        <f t="shared" si="758"/>
        <v>2001.2342105263158</v>
      </c>
      <c r="CH290" s="90">
        <f>IF(ISNA(VLOOKUP($B290,'[1]1718  Exp_Rev Access'!$F$7:$GK$318,$CH$2,FALSE)),"",VLOOKUP($B290,'[1]1718  Exp_Rev Access'!$F$7:$GK$318,$CH$2,FALSE))</f>
        <v>0</v>
      </c>
      <c r="CI290" s="90">
        <f>IF(ISNA(VLOOKUP($B290,'[1]1718  Exp_Rev Access'!$F$7:$GK$318,$CI$2,FALSE)),"",VLOOKUP($B290,'[1]1718  Exp_Rev Access'!$F$7:$GK$318,$CI$2,FALSE))</f>
        <v>0</v>
      </c>
      <c r="CJ290" s="90">
        <f>IF(ISNA(VLOOKUP($B290,'[1]1718  Exp_Rev Access'!$F$7:$GK$318,$CJ$2,FALSE)),"",VLOOKUP($B290,'[1]1718  Exp_Rev Access'!$F$7:$GK$318,$CJ$2,FALSE))</f>
        <v>0</v>
      </c>
      <c r="CK290" s="90">
        <f>IF(ISNA(VLOOKUP($B290,'[1]1718  Exp_Rev Access'!$F$7:$GK$318,$CK$2,FALSE)),"",VLOOKUP($B290,'[1]1718  Exp_Rev Access'!$F$7:$GK$318,$CK$2,FALSE))</f>
        <v>0</v>
      </c>
      <c r="CL290" s="90">
        <f>IF(ISNA(VLOOKUP($B290,'[1]1718  Exp_Rev Access'!$F$7:$GK$318,$CL$2,FALSE)),"",VLOOKUP($B290,'[1]1718  Exp_Rev Access'!$F$7:$GK$318,$CL$2,FALSE))</f>
        <v>0</v>
      </c>
      <c r="CM290" s="90">
        <f>IF(ISNA(VLOOKUP($B290,'[1]1718  Exp_Rev Access'!$F$7:$GK$318,$CM$2,FALSE)),"",VLOOKUP($B290,'[1]1718  Exp_Rev Access'!$F$7:$GK$318,$CM$2,FALSE))</f>
        <v>0</v>
      </c>
      <c r="CN290" s="90">
        <f>IF(ISNA(VLOOKUP($B290,'[1]1718  Exp_Rev Access'!$F$7:$GK$318,$CN$2,FALSE)),"",VLOOKUP($B290,'[1]1718  Exp_Rev Access'!$F$7:$GK$318,$CN$2,FALSE))</f>
        <v>0</v>
      </c>
      <c r="CO290" s="90">
        <f>IF(ISNA(VLOOKUP($B290,'[1]1718  Exp_Rev Access'!$F$7:$GK$318,$CO$2,FALSE)),"",VLOOKUP($B290,'[1]1718  Exp_Rev Access'!$F$7:$GK$318,$CO$2,FALSE))</f>
        <v>0</v>
      </c>
      <c r="CP290" s="90">
        <f>IF(ISNA(VLOOKUP($B290,'[1]1718  Exp_Rev Access'!$F$7:$GK$318,$CP$2,FALSE)),"",VLOOKUP($B290,'[1]1718  Exp_Rev Access'!$F$7:$GK$318,$CP$2,FALSE))</f>
        <v>0</v>
      </c>
      <c r="CQ290" s="90">
        <f>IF(ISNA(VLOOKUP($B290,'[1]1718  Exp_Rev Access'!$F$7:$GK$318,$CQ$2,FALSE)),"",VLOOKUP($B290,'[1]1718  Exp_Rev Access'!$F$7:$GK$318,$CQ$2,FALSE))</f>
        <v>0</v>
      </c>
      <c r="CR290" s="90">
        <f>IF(ISNA(VLOOKUP($B290,'[1]1718  Exp_Rev Access'!$F$7:$GK$318,$CR$2,FALSE)),"",VLOOKUP($B290,'[1]1718  Exp_Rev Access'!$F$7:$GK$318,$CR$2,FALSE))</f>
        <v>0</v>
      </c>
      <c r="CS290" s="90">
        <f>IF(ISNA(VLOOKUP($B290,'[1]1718  Exp_Rev Access'!$F$7:$GK$318,$CS$2,FALSE)),"",VLOOKUP($B290,'[1]1718  Exp_Rev Access'!$F$7:$GK$318,$CS$2,FALSE))</f>
        <v>0</v>
      </c>
      <c r="CT290" s="90">
        <f>IF(ISNA(VLOOKUP($B290,'[1]1718  Exp_Rev Access'!$F$7:$GK$318,$CT$2,FALSE)),"",VLOOKUP($B290,'[1]1718  Exp_Rev Access'!$F$7:$GK$318,$CT$2,FALSE))</f>
        <v>0</v>
      </c>
      <c r="CU290" s="90">
        <f>IF(ISNA(VLOOKUP($B290,'[1]1718  Exp_Rev Access'!$F$7:$GK$318,$CU$2,FALSE)),"",VLOOKUP($B290,'[1]1718  Exp_Rev Access'!$F$7:$GK$318,$CU$2,FALSE))</f>
        <v>0</v>
      </c>
      <c r="CV290" s="90">
        <f>IF(ISNA(VLOOKUP($B290,'[1]1718  Exp_Rev Access'!$F$7:$GK$318,$CV$2,FALSE)),"",VLOOKUP($B290,'[1]1718  Exp_Rev Access'!$F$7:$GK$318,$CV$2,FALSE))</f>
        <v>0</v>
      </c>
      <c r="CW290" s="90">
        <f>IF(ISNA(VLOOKUP($B290,'[1]1718  Exp_Rev Access'!$F$7:$GK$318,$CW$2,FALSE)),"",VLOOKUP($B290,'[1]1718  Exp_Rev Access'!$F$7:$GK$318,$CW$2,FALSE))</f>
        <v>0</v>
      </c>
      <c r="CX290" s="90">
        <f>IF(ISNA(VLOOKUP($B290,'[1]1718  Exp_Rev Access'!$F$7:$GK$318,$CX$2,FALSE)),"",VLOOKUP($B290,'[1]1718  Exp_Rev Access'!$F$7:$GK$318,$CX$2,FALSE))</f>
        <v>0</v>
      </c>
      <c r="CY290" s="90">
        <f>IF(ISNA(VLOOKUP($B290,'[1]1718  Exp_Rev Access'!$F$7:$GK$318,$CY$2,FALSE)),"",VLOOKUP($B290,'[1]1718  Exp_Rev Access'!$F$7:$GK$318,$CY$2,FALSE))</f>
        <v>0</v>
      </c>
      <c r="CZ290" s="90">
        <f>IF(ISNA(VLOOKUP($B290,'[1]1718  Exp_Rev Access'!$F$7:$GK$318,$CZ$2,FALSE)),"",VLOOKUP($B290,'[1]1718  Exp_Rev Access'!$F$7:$GK$318,$CZ$2,FALSE))</f>
        <v>0</v>
      </c>
      <c r="DA290" s="90">
        <f>IF(ISNA(VLOOKUP($B290,'[1]1718  Exp_Rev Access'!$F$7:$GK$318,$DA$2,FALSE)),"",VLOOKUP($B290,'[1]1718  Exp_Rev Access'!$F$7:$GK$318,$DA$2,FALSE))</f>
        <v>0</v>
      </c>
      <c r="DB290" s="90">
        <f>IF(ISNA(VLOOKUP($B290,'[1]1718  Exp_Rev Access'!$F$7:$GK$318,$DB$2,FALSE)),"",VLOOKUP($B290,'[1]1718  Exp_Rev Access'!$F$7:$GK$318,$DB$2,FALSE))</f>
        <v>0</v>
      </c>
      <c r="DC290" s="90">
        <f>IF(ISNA(VLOOKUP($B290,'[1]1718  Exp_Rev Access'!$F$7:$GK$318,$DC$2,FALSE)),"",VLOOKUP($B290,'[1]1718  Exp_Rev Access'!$F$7:$GK$318,$DC$2,FALSE))</f>
        <v>0</v>
      </c>
      <c r="DD290" s="90">
        <f>IF(ISNA(VLOOKUP($B290,'[1]1718  Exp_Rev Access'!$F$7:$GK$318,$DD$2,FALSE)),"",VLOOKUP($B290,'[1]1718  Exp_Rev Access'!$F$7:$GK$318,$DD$2,FALSE))</f>
        <v>0</v>
      </c>
      <c r="DE290" s="90">
        <f>IF(ISNA(VLOOKUP($B290,'[1]1718  Exp_Rev Access'!$F$7:$GK$318,$DE$2,FALSE)),"",VLOOKUP($B290,'[1]1718  Exp_Rev Access'!$F$7:$GK$318,$DE$2,FALSE))</f>
        <v>0</v>
      </c>
      <c r="DF290" s="90">
        <f>IF(ISNA(VLOOKUP($B290,'[1]1718  Exp_Rev Access'!$F$7:$GK$318,$DF$2,FALSE)),"",VLOOKUP($B290,'[1]1718  Exp_Rev Access'!$F$7:$GK$318,$DF$2,FALSE))</f>
        <v>0</v>
      </c>
      <c r="DG290" s="90">
        <f>IF(ISNA(VLOOKUP($B290,'[1]1718  Exp_Rev Access'!$F$7:$GK$318,$DG$2,FALSE)),"",VLOOKUP($B290,'[1]1718  Exp_Rev Access'!$F$7:$GK$318,$DG$2,FALSE))</f>
        <v>0</v>
      </c>
      <c r="DH290" s="90">
        <f>IF(ISNA(VLOOKUP($B290,'[1]1718  Exp_Rev Access'!$F$7:$GK$318,$DH$2,FALSE)),"",VLOOKUP($B290,'[1]1718  Exp_Rev Access'!$F$7:$GK$318,$DH$2,FALSE))</f>
        <v>0</v>
      </c>
      <c r="DI290" s="90">
        <f>IF(ISNA(VLOOKUP($B290,'[1]1718  Exp_Rev Access'!$F$7:$GK$318,$DI$2,FALSE)),"",VLOOKUP($B290,'[1]1718  Exp_Rev Access'!$F$7:$GK$318,$DI$2,FALSE))</f>
        <v>0</v>
      </c>
      <c r="DJ290" s="90">
        <f>IF(ISNA(VLOOKUP($B290,'[1]1718  Exp_Rev Access'!$F$7:$GK$318,$DJ$2,FALSE)),"",VLOOKUP($B290,'[1]1718  Exp_Rev Access'!$F$7:$GK$318,$DJ$2,FALSE))</f>
        <v>0</v>
      </c>
      <c r="DK290" s="90">
        <f>IF(ISNA(VLOOKUP($B290,'[1]1718  Exp_Rev Access'!$F$7:$GK$318,$DK$2,FALSE)),"",VLOOKUP($B290,'[1]1718  Exp_Rev Access'!$F$7:$GK$318,$DK$2,FALSE))</f>
        <v>0</v>
      </c>
      <c r="DL290" s="90">
        <f>IF(ISNA(VLOOKUP($B290,'[1]1718  Exp_Rev Access'!$F$7:$GK$318,$DL$2,FALSE)),"",VLOOKUP($B290,'[1]1718  Exp_Rev Access'!$F$7:$GK$318,$DL$2,FALSE))</f>
        <v>0</v>
      </c>
      <c r="DM290" s="90">
        <f>IF(ISNA(VLOOKUP($B290,'[1]1718  Exp_Rev Access'!$F$7:$GK$318,$DM$2,FALSE)),"",VLOOKUP($B290,'[1]1718  Exp_Rev Access'!$F$7:$GK$318,$DM$2,FALSE))</f>
        <v>0</v>
      </c>
      <c r="DN290" s="90">
        <f>IF(ISNA(VLOOKUP($B290,'[1]1718  Exp_Rev Access'!$F$7:$GK$318,$DN$2,FALSE)),"",VLOOKUP($B290,'[1]1718  Exp_Rev Access'!$F$7:$GK$318,$DN$2,FALSE))</f>
        <v>0</v>
      </c>
      <c r="DO290" s="90">
        <f>IF(ISNA(VLOOKUP($B290,'[1]1718  Exp_Rev Access'!$F$7:$GK$318,$DO$2,FALSE)),"",VLOOKUP($B290,'[1]1718  Exp_Rev Access'!$F$7:$GK$318,$DO$2,FALSE))</f>
        <v>0</v>
      </c>
      <c r="DP290" s="90">
        <f>IF(ISNA(VLOOKUP($B290,'[1]1718  Exp_Rev Access'!$F$7:$GK$318,$DP$2,FALSE)),"",VLOOKUP($B290,'[1]1718  Exp_Rev Access'!$F$7:$GK$318,$DP$2,FALSE))</f>
        <v>0</v>
      </c>
      <c r="DQ290" s="90">
        <f>IF(ISNA(VLOOKUP($B290,'[1]1718  Exp_Rev Access'!$F$7:$GK$318,$DQ$2,FALSE)),"",VLOOKUP($B290,'[1]1718  Exp_Rev Access'!$F$7:$GK$318,$DQ$2,FALSE))</f>
        <v>0</v>
      </c>
      <c r="DR290" s="90">
        <f>IF(ISNA(VLOOKUP($B290,'[1]1718  Exp_Rev Access'!$F$7:$GK$318,$DR$2,FALSE)),"",VLOOKUP($B290,'[1]1718  Exp_Rev Access'!$F$7:$GK$318,$DR$2,FALSE))</f>
        <v>0</v>
      </c>
      <c r="DS290" s="90">
        <f>IF(ISNA(VLOOKUP($B290,'[1]1718  Exp_Rev Access'!$F$7:$GK$318,$DS$2,FALSE)),"",VLOOKUP($B290,'[1]1718  Exp_Rev Access'!$F$7:$GK$318,$DS$2,FALSE))</f>
        <v>0</v>
      </c>
      <c r="DT290" s="90">
        <f>IF(ISNA(VLOOKUP($B290,'[1]1718  Exp_Rev Access'!$F$7:$GK$318,$DT$2,FALSE)),"",VLOOKUP($B290,'[1]1718  Exp_Rev Access'!$F$7:$GK$318,$DT$2,FALSE))</f>
        <v>0</v>
      </c>
      <c r="DU290" s="90">
        <f>IF(ISNA(VLOOKUP($B290,'[1]1718  Exp_Rev Access'!$F$7:$GK$318,$DU$2,FALSE)),"",VLOOKUP($B290,'[1]1718  Exp_Rev Access'!$F$7:$GK$318,$DU$2,FALSE))</f>
        <v>0</v>
      </c>
      <c r="DV290" s="90">
        <f>IF(ISNA(VLOOKUP($B290,'[1]1718  Exp_Rev Access'!$F$7:$GK$318,$DV$2,FALSE)),"",VLOOKUP($B290,'[1]1718  Exp_Rev Access'!$F$7:$GK$318,$DV$2,FALSE))</f>
        <v>0</v>
      </c>
      <c r="DW290" s="90">
        <f>IF(ISNA(VLOOKUP($B290,'[1]1718  Exp_Rev Access'!$F$7:$GK$318,$DW$2,FALSE)),"",VLOOKUP($B290,'[1]1718  Exp_Rev Access'!$F$7:$GK$318,$DW$2,FALSE))</f>
        <v>0</v>
      </c>
      <c r="DX290" s="90">
        <f>IF(ISNA(VLOOKUP($B290,'[1]1718  Exp_Rev Access'!$F$7:$GK$318,$DX$2,FALSE)),"",VLOOKUP($B290,'[1]1718  Exp_Rev Access'!$F$7:$GK$318,$DX$2,FALSE))</f>
        <v>0</v>
      </c>
      <c r="DY290" s="90">
        <f>IF(ISNA(VLOOKUP($B290,'[1]1718  Exp_Rev Access'!$F$7:$GK$318,$DY$2,FALSE)),"",VLOOKUP($B290,'[1]1718  Exp_Rev Access'!$F$7:$GK$318,$DY$2,FALSE))</f>
        <v>0</v>
      </c>
      <c r="DZ290" s="90">
        <f>IF(ISNA(VLOOKUP($B290,'[1]1718  Exp_Rev Access'!$F$7:$GK$318,$DZ$2,FALSE)),"",VLOOKUP($B290,'[1]1718  Exp_Rev Access'!$F$7:$GK$318,$DZ$2,FALSE))</f>
        <v>0</v>
      </c>
      <c r="EA290" s="90">
        <f>IF(ISNA(VLOOKUP($B290,'[1]1718  Exp_Rev Access'!$F$7:$GK$318,$EA$2,FALSE)),"",VLOOKUP($B290,'[1]1718  Exp_Rev Access'!$F$7:$GK$318,$EA$2,FALSE))</f>
        <v>0</v>
      </c>
      <c r="EB290" s="90">
        <f>IF(ISNA(VLOOKUP($B290,'[1]1718  Exp_Rev Access'!$F$7:$GK$318,$EB$2,FALSE)),"",VLOOKUP($B290,'[1]1718  Exp_Rev Access'!$F$7:$GK$318,$EB$2,FALSE))</f>
        <v>0</v>
      </c>
      <c r="EC290" s="90">
        <f>IF(ISNA(VLOOKUP($B290,'[1]1718  Exp_Rev Access'!$F$7:$GK$318,$EC$2,FALSE)),"",VLOOKUP($B290,'[1]1718  Exp_Rev Access'!$F$7:$GK$318,$EC$2,FALSE))</f>
        <v>0</v>
      </c>
      <c r="ED290" s="90">
        <f>IF(ISNA(VLOOKUP($B290,'[1]1718  Exp_Rev Access'!$F$7:$GK$318,$ED$2,FALSE)),"",VLOOKUP($B290,'[1]1718  Exp_Rev Access'!$F$7:$GK$318,$ED$2,FALSE))</f>
        <v>0</v>
      </c>
      <c r="EE290" s="90">
        <f>IF(ISNA(VLOOKUP($B290,'[1]1718  Exp_Rev Access'!$F$7:$GK$318,$EE$2,FALSE)),"",VLOOKUP($B290,'[1]1718  Exp_Rev Access'!$F$7:$GK$318,$EE$2,FALSE))</f>
        <v>0</v>
      </c>
      <c r="EF290" s="90">
        <f>IF(ISNA(VLOOKUP($B290,'[1]1718  Exp_Rev Access'!$F$7:$GK$318,$EF$2,FALSE)),"",VLOOKUP($B290,'[1]1718  Exp_Rev Access'!$F$7:$GK$318,$EF$2,FALSE))</f>
        <v>0</v>
      </c>
      <c r="EG290" s="90">
        <f>IF(ISNA(VLOOKUP($B290,'[1]1718  Exp_Rev Access'!$F$7:$GK$318,$EG$2,FALSE)),"",VLOOKUP($B290,'[1]1718  Exp_Rev Access'!$F$7:$GK$318,$EG$2,FALSE))</f>
        <v>0</v>
      </c>
      <c r="EH290" s="90">
        <f>IF(ISNA(VLOOKUP($B290,'[1]1718  Exp_Rev Access'!$F$7:$GK$318,$EH$2,FALSE)),"",VLOOKUP($B290,'[1]1718  Exp_Rev Access'!$F$7:$GK$318,$EH$2,FALSE))</f>
        <v>0</v>
      </c>
      <c r="EI290" s="90">
        <f>IF(ISNA(VLOOKUP($B290,'[1]1718  Exp_Rev Access'!$F$7:$GK$318,$EI$2,FALSE)),"",VLOOKUP($B290,'[1]1718  Exp_Rev Access'!$F$7:$GK$318,$EI$2,FALSE))</f>
        <v>0</v>
      </c>
      <c r="EJ290" s="90">
        <f>IF(ISNA(VLOOKUP($B290,'[1]1718  Exp_Rev Access'!$F$7:$GK$318,$EJ$2,FALSE)),"",VLOOKUP($B290,'[1]1718  Exp_Rev Access'!$F$7:$GK$318,$EJ$2,FALSE))</f>
        <v>0</v>
      </c>
      <c r="EK290" s="90">
        <f>IF(ISNA(VLOOKUP($B290,'[1]1718  Exp_Rev Access'!$F$7:$GK$318,$EK$2,FALSE)),"",VLOOKUP($B290,'[1]1718  Exp_Rev Access'!$F$7:$GK$318,$EK$2,FALSE))</f>
        <v>0</v>
      </c>
      <c r="EL290" s="90">
        <f>IF(ISNA(VLOOKUP($B290,'[1]1718  Exp_Rev Access'!$F$7:$GK$318,$EL$2,FALSE)),"",VLOOKUP($B290,'[1]1718  Exp_Rev Access'!$F$7:$GK$318,$EL$2,FALSE))</f>
        <v>0</v>
      </c>
      <c r="EM290" s="90">
        <f>IF(ISNA(VLOOKUP($B290,'[1]1718  Exp_Rev Access'!$F$7:$GK$318,$EM$2,FALSE)),"",VLOOKUP($B290,'[1]1718  Exp_Rev Access'!$F$7:$GK$318,$EM$2,FALSE))</f>
        <v>0</v>
      </c>
      <c r="EN290" s="90">
        <f>IF(ISNA(VLOOKUP($B290,'[1]1718  Exp_Rev Access'!$F$7:$GK$318,$EN$2,FALSE)),"",VLOOKUP($B290,'[1]1718  Exp_Rev Access'!$F$7:$GK$318,$EN$2,FALSE))</f>
        <v>0</v>
      </c>
      <c r="EO290" s="90">
        <f>IF(ISNA(VLOOKUP($B290,'[1]1718  Exp_Rev Access'!$F$7:$GK$318,$EO$2,FALSE)),"",VLOOKUP($B290,'[1]1718  Exp_Rev Access'!$F$7:$GK$318,$EO$2,FALSE))</f>
        <v>0</v>
      </c>
      <c r="EP290" s="90">
        <f>IF(ISNA(VLOOKUP($B290,'[1]1718  Exp_Rev Access'!$F$7:$GK$318,$EP$2,FALSE)),"",VLOOKUP($B290,'[1]1718  Exp_Rev Access'!$F$7:$GK$318,$EP$2,FALSE))</f>
        <v>0</v>
      </c>
      <c r="EQ290" s="90">
        <f>IF(ISNA(VLOOKUP($B290,'[1]1718  Exp_Rev Access'!$F$7:$GK$318,$EQ$2,FALSE)),"",VLOOKUP($B290,'[1]1718  Exp_Rev Access'!$F$7:$GK$318,$EQ$2,FALSE))</f>
        <v>0</v>
      </c>
      <c r="ER290" s="90">
        <f>IF(ISNA(VLOOKUP($B290,'[1]1718  Exp_Rev Access'!$F$7:$GK$318,$ER$2,FALSE)),"",VLOOKUP($B290,'[1]1718  Exp_Rev Access'!$F$7:$GK$318,$ER$2,FALSE))</f>
        <v>0</v>
      </c>
      <c r="ES290" s="90">
        <f>IF(ISNA(VLOOKUP($B290,'[1]1718  Exp_Rev Access'!$F$7:$GK$318,$ES$2,FALSE)),"",VLOOKUP($B290,'[1]1718  Exp_Rev Access'!$F$7:$GK$318,$ES$2,FALSE))</f>
        <v>0</v>
      </c>
      <c r="ET290" s="90">
        <f>IF(ISNA(VLOOKUP($B290,'[1]1718  Exp_Rev Access'!$F$7:$GK$318,$ET$2,FALSE)),"",VLOOKUP($B290,'[1]1718  Exp_Rev Access'!$F$7:$GK$318,$ET$2,FALSE))</f>
        <v>0</v>
      </c>
      <c r="EU290" s="90">
        <f>IF(ISNA(VLOOKUP($B290,'[1]1718  Exp_Rev Access'!$F$7:$GK$318,$EU$2,FALSE)),"",VLOOKUP($B290,'[1]1718  Exp_Rev Access'!$F$7:$GK$318,$EU$2,FALSE))</f>
        <v>0</v>
      </c>
      <c r="EV290" s="90">
        <f>IF(ISNA(VLOOKUP($B290,'[1]1718  Exp_Rev Access'!$F$7:$GK$318,$EV$2,FALSE)),"",VLOOKUP($B290,'[1]1718  Exp_Rev Access'!$F$7:$GK$318,$EV$2,FALSE))</f>
        <v>0</v>
      </c>
      <c r="EW290" s="90">
        <f>IF(ISNA(VLOOKUP($B290,'[1]1718  Exp_Rev Access'!$F$7:$GK$318,$EW$2,FALSE)),"",VLOOKUP($B290,'[1]1718  Exp_Rev Access'!$F$7:$GK$318,$EW$2,FALSE))</f>
        <v>0</v>
      </c>
      <c r="EX290" s="90">
        <f>IF(ISNA(VLOOKUP($B290,'[1]1718  Exp_Rev Access'!$F$7:$GK$318,$EX$2,FALSE)),"",VLOOKUP($B290,'[1]1718  Exp_Rev Access'!$F$7:$GK$318,$EX$2,FALSE))</f>
        <v>0</v>
      </c>
      <c r="EY290" s="90">
        <f>IF(ISNA(VLOOKUP($B290,'[1]1718  Exp_Rev Access'!$F$7:$GK$318,$EY$2,FALSE)),"",VLOOKUP($B290,'[1]1718  Exp_Rev Access'!$F$7:$GK$318,$EY$2,FALSE))</f>
        <v>0</v>
      </c>
      <c r="EZ290" s="90">
        <f>IF(ISNA(VLOOKUP($B290,'[1]1718  Exp_Rev Access'!$F$7:$GK$318,$EZ$2,FALSE)),"",VLOOKUP($B290,'[1]1718  Exp_Rev Access'!$F$7:$GK$318,$EZ$2,FALSE))</f>
        <v>0</v>
      </c>
      <c r="FA290" s="90">
        <f>IF(ISNA(VLOOKUP($B290,'[1]1718  Exp_Rev Access'!$F$7:$GK$318,$FA$2,FALSE)),"",VLOOKUP($B290,'[1]1718  Exp_Rev Access'!$F$7:$GK$318,$FA$2,FALSE))</f>
        <v>0</v>
      </c>
      <c r="FB290" s="90">
        <f>IF(ISNA(VLOOKUP($B290,'[1]1718  Exp_Rev Access'!$F$7:$GK$318,$FB$2,FALSE)),"",VLOOKUP($B290,'[1]1718  Exp_Rev Access'!$F$7:$GK$318,$FB$2,FALSE))</f>
        <v>0</v>
      </c>
      <c r="FC290" s="90">
        <f>IF(ISNA(VLOOKUP($B290,'[1]1718  Exp_Rev Access'!$F$7:$GK$318,$FC$2,FALSE)),"",VLOOKUP($B290,'[1]1718  Exp_Rev Access'!$F$7:$GK$318,$FC$2,FALSE))</f>
        <v>0</v>
      </c>
      <c r="FD290" s="90">
        <f>IF(ISNA(VLOOKUP($B290,'[1]1718  Exp_Rev Access'!$F$7:$GK$318,$FD$2,FALSE)),"",VLOOKUP($B290,'[1]1718  Exp_Rev Access'!$F$7:$GK$318,$FD$2,FALSE))</f>
        <v>0</v>
      </c>
      <c r="FE290" s="90">
        <f>IF(ISNA(VLOOKUP($B290,'[1]1718  Exp_Rev Access'!$F$7:$GK$318,$FE$2,FALSE)),"",VLOOKUP($B290,'[1]1718  Exp_Rev Access'!$F$7:$GK$318,$FE$2,FALSE))</f>
        <v>0</v>
      </c>
      <c r="FF290" s="90">
        <f>IF(ISNA(VLOOKUP($B290,'[1]1718  Exp_Rev Access'!$F$7:$GK$318,$FF$2,FALSE)),"",VLOOKUP($B290,'[1]1718  Exp_Rev Access'!$F$7:$GK$318,$FF$2,FALSE))</f>
        <v>0</v>
      </c>
      <c r="FG290" s="90">
        <f>IF(ISNA(VLOOKUP($B290,'[1]1718  Exp_Rev Access'!$F$7:$GK$318,$FG$2,FALSE)),"",VLOOKUP($B290,'[1]1718  Exp_Rev Access'!$F$7:$GK$318,$FG$2,FALSE))</f>
        <v>0</v>
      </c>
      <c r="FH290" s="90">
        <f>IF(ISNA(VLOOKUP($B290,'[1]1718  Exp_Rev Access'!$F$7:$GK$318,$FH$2,FALSE)),"",VLOOKUP($B290,'[1]1718  Exp_Rev Access'!$F$7:$GK$318,$FH$2,FALSE))</f>
        <v>0</v>
      </c>
      <c r="FI290" s="90">
        <f>IF(ISNA(VLOOKUP($B290,'[1]1718  Exp_Rev Access'!$F$7:$GK$318,$FI$2,FALSE)),"",VLOOKUP($B290,'[1]1718  Exp_Rev Access'!$F$7:$GK$318,$FI$2,FALSE))</f>
        <v>0</v>
      </c>
      <c r="FJ290" s="90">
        <f>IF(ISNA(VLOOKUP($B290,'[1]1718  Exp_Rev Access'!$F$7:$GK$318,$FJ$2,FALSE)),"",VLOOKUP($B290,'[1]1718  Exp_Rev Access'!$F$7:$GK$318,$FJ$2,FALSE))</f>
        <v>0</v>
      </c>
      <c r="FK290" s="90">
        <f>IF(ISNA(VLOOKUP($B290,'[1]1718  Exp_Rev Access'!$F$7:$GK$318,$FK$2,FALSE)),"",VLOOKUP($B290,'[1]1718  Exp_Rev Access'!$F$7:$GK$318,$FK$2,FALSE))</f>
        <v>0</v>
      </c>
      <c r="FL290" s="90">
        <f>IF(ISNA(VLOOKUP($B290,'[1]1718  Exp_Rev Access'!$F$7:$GK$318,$FL$2,FALSE)),"",VLOOKUP($B290,'[1]1718  Exp_Rev Access'!$F$7:$GK$318,$FL$2,FALSE))</f>
        <v>0</v>
      </c>
      <c r="FM290" s="90">
        <f>IF(ISNA(VLOOKUP($B290,'[1]1718  Exp_Rev Access'!$F$7:$GK$318,$FM$2,FALSE)),"",VLOOKUP($B290,'[1]1718  Exp_Rev Access'!$F$7:$GK$318,$FM$2,FALSE))</f>
        <v>0</v>
      </c>
      <c r="FN290" s="90">
        <f>IF(ISNA(VLOOKUP($B290,'[1]1718  Exp_Rev Access'!$F$7:$GK$318,$FN$2,FALSE)),"",VLOOKUP($B290,'[1]1718  Exp_Rev Access'!$F$7:$GK$318,$FN$2,FALSE))</f>
        <v>0</v>
      </c>
      <c r="FO290" s="90">
        <f>IF(ISNA(VLOOKUP($B290,'[1]1718  Exp_Rev Access'!$F$7:$GK$318,$FO$2,FALSE)),"",VLOOKUP($B290,'[1]1718  Exp_Rev Access'!$F$7:$GK$318,$FO$2,FALSE))</f>
        <v>0</v>
      </c>
      <c r="FP290" s="90">
        <f>IF(ISNA(VLOOKUP($B290,'[1]1718  Exp_Rev Access'!$F$7:$GK$318,$FP$2,FALSE)),"",VLOOKUP($B290,'[1]1718  Exp_Rev Access'!$F$7:$GK$318,$FP$2,FALSE))</f>
        <v>0</v>
      </c>
      <c r="FQ290" s="90">
        <f>IF(ISNA(VLOOKUP($B290,'[1]1718  Exp_Rev Access'!$F$7:$GK$318,$FQ$2,FALSE)),"",VLOOKUP($B290,'[1]1718  Exp_Rev Access'!$F$7:$GK$318,$FQ$2,FALSE))</f>
        <v>0</v>
      </c>
      <c r="FR290" s="90">
        <f>IF(ISNA(VLOOKUP($B290,'[1]1718  Exp_Rev Access'!$F$7:$GK$318,$FR$2,FALSE)),"",VLOOKUP($B290,'[1]1718  Exp_Rev Access'!$F$7:$GK$318,$FR$2,FALSE))</f>
        <v>0</v>
      </c>
      <c r="FS290" s="56">
        <f t="shared" ref="FS290:FS294" si="786">SUM(CH290:FR290)</f>
        <v>0</v>
      </c>
      <c r="FT290" s="92">
        <f t="shared" ref="FT290:FT294" si="787">FS290/E290</f>
        <v>0</v>
      </c>
      <c r="FU290" s="94">
        <f t="shared" ref="FU290:FU294" si="788">FS290/D290</f>
        <v>0</v>
      </c>
      <c r="FV290" s="95">
        <f>IF(ISNA(VLOOKUP($B290,'[1]1718  Exp_Rev Access'!$F$7:$GK$318,$FV$2,FALSE)),"",VLOOKUP($B290,'[1]1718  Exp_Rev Access'!$F$7:$GK$318,$FV$2,FALSE))</f>
        <v>0</v>
      </c>
      <c r="FW290" s="95">
        <f>IF(ISNA(VLOOKUP($B290,'[1]1718  Exp_Rev Access'!$F$7:$GK$318,$FW$2,FALSE)),"",VLOOKUP($B290,'[1]1718  Exp_Rev Access'!$F$7:$GK$318,$FW$2,FALSE))</f>
        <v>0</v>
      </c>
      <c r="FX290" s="95">
        <f>IF(ISNA(VLOOKUP($B290,'[1]1718  Exp_Rev Access'!$F$7:$GK$318,$FX$2,FALSE)),"",VLOOKUP($B290,'[1]1718  Exp_Rev Access'!$F$7:$GK$318,$FX$2,FALSE))</f>
        <v>0</v>
      </c>
      <c r="FY290" s="95">
        <f>IF(ISNA(VLOOKUP($B290,'[1]1718  Exp_Rev Access'!$F$7:$GK$318,$FY$2,FALSE)),"",VLOOKUP($B290,'[1]1718  Exp_Rev Access'!$F$7:$GK$318,$FY$2,FALSE))</f>
        <v>0</v>
      </c>
      <c r="FZ290" s="95">
        <f>IF(ISNA(VLOOKUP($B290,'[1]1718  Exp_Rev Access'!$F$7:$GK$318,$FZ$2,FALSE)),"",VLOOKUP($B290,'[1]1718  Exp_Rev Access'!$F$7:$GK$318,$FZ$2,FALSE))</f>
        <v>0</v>
      </c>
      <c r="GA290" s="95">
        <f>IF(ISNA(VLOOKUP($B290,'[1]1718  Exp_Rev Access'!$F$7:$GK$318,$GA$2,FALSE)),"",VLOOKUP($B290,'[1]1718  Exp_Rev Access'!$F$7:$GK$318,$GA$2,FALSE))</f>
        <v>0</v>
      </c>
      <c r="GB290" s="95">
        <f>IF(ISNA(VLOOKUP($B290,'[1]1718  Exp_Rev Access'!$F$7:$GK$318,$GB$2,FALSE)),"",VLOOKUP($B290,'[1]1718  Exp_Rev Access'!$F$7:$GK$318,$GB$2,FALSE))</f>
        <v>0</v>
      </c>
      <c r="GC290" s="95">
        <f>IF(ISNA(VLOOKUP($B290,'[1]1718  Exp_Rev Access'!$F$7:$GK$318,$GC$2,FALSE)),"",VLOOKUP($B290,'[1]1718  Exp_Rev Access'!$F$7:$GK$318,$GC$2,FALSE))</f>
        <v>0</v>
      </c>
      <c r="GD290" s="95">
        <f>IF(ISNA(VLOOKUP($B290,'[1]1718  Exp_Rev Access'!$F$7:$GK$318,$GD$2,FALSE)),"",VLOOKUP($B290,'[1]1718  Exp_Rev Access'!$F$7:$GK$318,$GD$2,FALSE))</f>
        <v>0</v>
      </c>
      <c r="GE290" s="95">
        <f>IF(ISNA(VLOOKUP($B290,'[1]1718  Exp_Rev Access'!$F$7:$GK$318,$GE$2,FALSE)),"",VLOOKUP($B290,'[1]1718  Exp_Rev Access'!$F$7:$GK$318,$GE$2,FALSE))</f>
        <v>0</v>
      </c>
      <c r="GF290" s="95">
        <f>IF(ISNA(VLOOKUP($B290,'[1]1718  Exp_Rev Access'!$F$7:$GK$318,$GF$2,FALSE)),"",VLOOKUP($B290,'[1]1718  Exp_Rev Access'!$F$7:$GK$318,$GF$2,FALSE))</f>
        <v>0</v>
      </c>
      <c r="GG290" s="95">
        <f>IF(ISNA(VLOOKUP($B290,'[1]1718  Exp_Rev Access'!$F$7:$GK$318,$GG$2,FALSE)),"",VLOOKUP($B290,'[1]1718  Exp_Rev Access'!$F$7:$GK$318,$GG$2,FALSE))</f>
        <v>0</v>
      </c>
      <c r="GH290" s="95">
        <f>IF(ISNA(VLOOKUP($B290,'[1]1718  Exp_Rev Access'!$F$7:$GK$318,$GH$2,FALSE)),"",VLOOKUP($B290,'[1]1718  Exp_Rev Access'!$F$7:$GK$318,$GH$2,FALSE))</f>
        <v>0</v>
      </c>
      <c r="GI290" s="95">
        <f>IF(ISNA(VLOOKUP($B290,'[1]1718  Exp_Rev Access'!$F$7:$GK$318,$GI$2,FALSE)),"",VLOOKUP($B290,'[1]1718  Exp_Rev Access'!$F$7:$GK$318,$GI$2,FALSE))</f>
        <v>0</v>
      </c>
      <c r="GJ290" s="95">
        <f>IF(ISNA(VLOOKUP($B290,'[1]1718  Exp_Rev Access'!$F$7:$GK$318,$GJ$2,FALSE)),"",VLOOKUP($B290,'[1]1718  Exp_Rev Access'!$F$7:$GK$318,$GJ$2,FALSE))</f>
        <v>0</v>
      </c>
      <c r="GK290" s="95">
        <f>IF(ISNA(VLOOKUP($B290,'[1]1718  Exp_Rev Access'!$F$7:$GK$318,$GK$2,FALSE)),"",VLOOKUP($B290,'[1]1718  Exp_Rev Access'!$F$7:$GK$318,$GK$2,FALSE))</f>
        <v>0</v>
      </c>
      <c r="GL290" s="95">
        <f>IF(ISNA(VLOOKUP($B290,'[1]1718  Exp_Rev Access'!$F$7:$GK$318,$GL$2,FALSE)),"",VLOOKUP($B290,'[1]1718  Exp_Rev Access'!$F$7:$GK$318,$GL$2,FALSE))</f>
        <v>0</v>
      </c>
      <c r="GM290" s="95">
        <f>IF(ISNA(VLOOKUP($B290,'[1]1718  Exp_Rev Access'!$F$7:$GK$318,$GM$2,FALSE)),"",VLOOKUP($B290,'[1]1718  Exp_Rev Access'!$F$7:$GK$318,$GM$2,FALSE))</f>
        <v>0</v>
      </c>
      <c r="GN290" s="95">
        <f>IF(ISNA(VLOOKUP($B290,'[1]1718  Exp_Rev Access'!$F$7:$GK$318,$GN$2,FALSE)),"",VLOOKUP($B290,'[1]1718  Exp_Rev Access'!$F$7:$GK$318,$GN$2,FALSE))</f>
        <v>0</v>
      </c>
      <c r="GO290" s="95">
        <f>IF(ISNA(VLOOKUP($B290,'[1]1718  Exp_Rev Access'!$F$7:$GK$318,$GO$2,FALSE)),"",VLOOKUP($B290,'[1]1718  Exp_Rev Access'!$F$7:$GK$318,$GO$2,FALSE))</f>
        <v>0</v>
      </c>
      <c r="GP290" s="95">
        <f>IF(ISNA(VLOOKUP($B290,'[1]1718  Exp_Rev Access'!$F$7:$GK$318,$GP$2,FALSE)),"",VLOOKUP($B290,'[1]1718  Exp_Rev Access'!$F$7:$GK$318,$GP$2,FALSE))</f>
        <v>0</v>
      </c>
      <c r="GQ290" s="95">
        <f>IF(ISNA(VLOOKUP($B290,'[1]1718  Exp_Rev Access'!$F$7:$GK$318,$GQ$2,FALSE)),"",VLOOKUP($B290,'[1]1718  Exp_Rev Access'!$F$7:$GK$318,$GQ$2,FALSE))</f>
        <v>0</v>
      </c>
      <c r="GR290" s="95">
        <f>IF(ISNA(VLOOKUP($B290,'[1]1718  Exp_Rev Access'!$F$7:$GK$318,$GR$2,FALSE)),"",VLOOKUP($B290,'[1]1718  Exp_Rev Access'!$F$7:$GK$318,$GR$2,FALSE))</f>
        <v>0</v>
      </c>
      <c r="GS290" s="95">
        <f>IF(ISNA(VLOOKUP($B290,'[1]1718  Exp_Rev Access'!$F$7:$GK$318,$GS$2,FALSE)),"",VLOOKUP($B290,'[1]1718  Exp_Rev Access'!$F$7:$GK$318,$GS$2,FALSE))</f>
        <v>0</v>
      </c>
      <c r="GT290" s="95">
        <f>IF(ISNA(VLOOKUP($B290,'[1]1718  Exp_Rev Access'!$F$7:$GK$318,$GT$2,FALSE)),"",VLOOKUP($B290,'[1]1718  Exp_Rev Access'!$F$7:$GK$318,$GT$2,FALSE))</f>
        <v>0</v>
      </c>
      <c r="GU290" s="56">
        <f t="shared" ref="GU290:GU294" si="789">SUM(FV290:GT290)</f>
        <v>0</v>
      </c>
      <c r="GV290" s="92">
        <f t="shared" ref="GV290:GV294" si="790">GU290/E290</f>
        <v>0</v>
      </c>
      <c r="GW290" s="96">
        <f t="shared" ref="GW290:GW294" si="791">GU290/D290</f>
        <v>0</v>
      </c>
    </row>
    <row r="291" spans="1:222" x14ac:dyDescent="0.3">
      <c r="A291" s="98"/>
      <c r="B291" s="88" t="s">
        <v>604</v>
      </c>
      <c r="C291" s="89" t="s">
        <v>605</v>
      </c>
      <c r="D291" s="75">
        <f>IF(ISNA(VLOOKUP($B291,'[1]1718 enrollment_Rev_Exp by size'!$A$7:H623,3,FALSE)),"",VLOOKUP($B291,'[1]1718 enrollment_Rev_Exp by size'!$A$7:$G$350,3,FALSE))</f>
        <v>772.33999999999992</v>
      </c>
      <c r="E291" s="76">
        <f>IF(ISNA(VLOOKUP($B291,'[1]1718 enrollment_Rev_Exp by size'!$A$7:I625,5,FALSE)),"",VLOOKUP($B291,'[1]1718 enrollment_Rev_Exp by size'!$A$7:$G$350,5,FALSE))</f>
        <v>9930048.0700000003</v>
      </c>
      <c r="F291" s="70">
        <f t="shared" si="773"/>
        <v>9930048.0700000003</v>
      </c>
      <c r="G291" s="70">
        <f t="shared" si="774"/>
        <v>0</v>
      </c>
      <c r="H291" s="90">
        <f>IF(ISNA(VLOOKUP($B291,'[1]1718  Exp_Rev Access'!$F$7:$GK$318,3,FALSE)),"",VLOOKUP($B291,'[1]1718  Exp_Rev Access'!$F$7:$GK$318,3,FALSE))</f>
        <v>2087859.4</v>
      </c>
      <c r="I291" s="90">
        <f>IF(ISNA(VLOOKUP($B291,'[1]1718  Exp_Rev Access'!$F$7:$GK$318,4,FALSE)),"",VLOOKUP($B291,'[1]1718  Exp_Rev Access'!$F$7:$GK$318,4,FALSE))</f>
        <v>0</v>
      </c>
      <c r="J291" s="90">
        <f>IF(ISNA(VLOOKUP($B291,'[1]1718  Exp_Rev Access'!$F$7:$GK$318,5,FALSE)),"",VLOOKUP($B291,'[1]1718  Exp_Rev Access'!$F$7:$GK$318,5,FALSE))</f>
        <v>3999.55</v>
      </c>
      <c r="K291" s="90">
        <f>IF(ISNA(VLOOKUP($B291,'[1]1718  Exp_Rev Access'!$F$7:$GK$318,6,FALSE)),"-",VLOOKUP($B291,'[1]1718  Exp_Rev Access'!$F$7:$GK$318,6,FALSE))</f>
        <v>1701.19</v>
      </c>
      <c r="L291" s="90">
        <f>IF(ISNA(VLOOKUP($B291,'[1]1718  Exp_Rev Access'!$F$7:$GK$318,7,FALSE)),"",VLOOKUP($B291,'[1]1718  Exp_Rev Access'!$F$7:$GK$318,7,FALSE))</f>
        <v>0</v>
      </c>
      <c r="M291" s="90">
        <f>IF(ISNA(VLOOKUP($B291,'[1]1718  Exp_Rev Access'!$F$7:$GK$318,8,FALSE)),"",VLOOKUP($B291,'[1]1718  Exp_Rev Access'!$F$7:$GK$318,8,FALSE))</f>
        <v>0</v>
      </c>
      <c r="N291" s="56">
        <f t="shared" si="775"/>
        <v>2093560.14</v>
      </c>
      <c r="O291" s="91">
        <f t="shared" si="776"/>
        <v>0.21083081625001637</v>
      </c>
      <c r="P291" s="56">
        <f t="shared" si="777"/>
        <v>2710.6716472020098</v>
      </c>
      <c r="Q291" s="90">
        <f>IF(ISNA(VLOOKUP($B291,'[1]1718  Exp_Rev Access'!$F$7:$GK$318,10,FALSE)),"",VLOOKUP($B291,'[1]1718  Exp_Rev Access'!$F$7:$GK$318,10,FALSE))</f>
        <v>36953.58</v>
      </c>
      <c r="R291" s="90">
        <f>IF(ISNA(VLOOKUP($B291,'[1]1718  Exp_Rev Access'!$F$7:$GK$318,11,FALSE)),"",VLOOKUP($B291,'[1]1718  Exp_Rev Access'!$F$7:$GK$318,11,FALSE))</f>
        <v>0</v>
      </c>
      <c r="S291" s="90">
        <f>IF(ISNA(VLOOKUP($B291,'[1]1718  Exp_Rev Access'!$F$7:$GK$318,12,FALSE)),"",VLOOKUP($B291,'[1]1718  Exp_Rev Access'!$F$7:$GK$318,12,FALSE))</f>
        <v>0</v>
      </c>
      <c r="T291" s="90">
        <f>IF(ISNA(VLOOKUP($B291,'[1]1718  Exp_Rev Access'!$F$7:$GK$318,13,FALSE)),"",VLOOKUP($B291,'[1]1718  Exp_Rev Access'!$F$7:$GK$318,13,FALSE))</f>
        <v>0</v>
      </c>
      <c r="U291" s="90">
        <f>IF(ISNA(VLOOKUP($B291,'[1]1718  Exp_Rev Access'!$F$7:$GK$318,14,FALSE)),"",VLOOKUP($B291,'[1]1718  Exp_Rev Access'!$F$7:$GK$318,14,FALSE))</f>
        <v>0</v>
      </c>
      <c r="V291" s="90">
        <f>IF(ISNA(VLOOKUP($B291,'[1]1718  Exp_Rev Access'!$F$7:$GK$318,15,FALSE)),"",VLOOKUP($B291,'[1]1718  Exp_Rev Access'!$F$7:$GK$318,15,FALSE))</f>
        <v>0</v>
      </c>
      <c r="W291" s="90">
        <f>IF(ISNA(VLOOKUP($B291,'[1]1718  Exp_Rev Access'!$F$7:$GK$318,16,FALSE)),"",VLOOKUP($B291,'[1]1718  Exp_Rev Access'!$F$7:$GK$318,16,FALSE))</f>
        <v>0</v>
      </c>
      <c r="X291" s="90">
        <f>IF(ISNA(VLOOKUP($B291,'[1]1718  Exp_Rev Access'!$F$7:$GK$318,17,FALSE)),"",VLOOKUP($B291,'[1]1718  Exp_Rev Access'!$F$7:$GK$318,17,FALSE))</f>
        <v>0</v>
      </c>
      <c r="Y291" s="90">
        <f>IF(ISNA(VLOOKUP($B291,'[1]1718  Exp_Rev Access'!$F$7:$GK$318,18,FALSE)),"",VLOOKUP($B291,'[1]1718  Exp_Rev Access'!$F$7:$GK$318,18,FALSE))</f>
        <v>11052.53</v>
      </c>
      <c r="Z291" s="90">
        <f>IF(ISNA(VLOOKUP($B291,'[1]1718  Exp_Rev Access'!$F$7:$GK$318,19,FALSE)),"",VLOOKUP($B291,'[1]1718  Exp_Rev Access'!$F$7:$GK$318,19,FALSE))</f>
        <v>0</v>
      </c>
      <c r="AA291" s="90">
        <f>IF(ISNA(VLOOKUP($B291,'[1]1718  Exp_Rev Access'!$F$7:$GK$318,20,FALSE)),"",VLOOKUP($B291,'[1]1718  Exp_Rev Access'!$F$7:$GK$318,20,FALSE))</f>
        <v>0</v>
      </c>
      <c r="AB291" s="90">
        <f>IF(ISNA(VLOOKUP($B291,'[1]1718  Exp_Rev Access'!$F$7:$GK$318,21,FALSE)),"",VLOOKUP($B291,'[1]1718  Exp_Rev Access'!$F$7:$GK$318,21,FALSE))</f>
        <v>0</v>
      </c>
      <c r="AC291" s="90">
        <f>IF(ISNA(VLOOKUP($B291,'[1]1718  Exp_Rev Access'!$F$7:$GK$318,22,FALSE)),"",VLOOKUP($B291,'[1]1718  Exp_Rev Access'!$F$7:$GK$318,22,FALSE))</f>
        <v>0</v>
      </c>
      <c r="AD291" s="90">
        <f>IF(ISNA(VLOOKUP($B291,'[1]1718  Exp_Rev Access'!$F$7:$GK$318,23,FALSE)),"",VLOOKUP($B291,'[1]1718  Exp_Rev Access'!$F$7:$GK$318,23,FALSE))</f>
        <v>89025.52</v>
      </c>
      <c r="AE291" s="90">
        <f>IF(ISNA(VLOOKUP($B291,'[1]1718  Exp_Rev Access'!$F$7:$GK$318,24,FALSE)),"",VLOOKUP($B291,'[1]1718  Exp_Rev Access'!$F$7:$GK$318,24,FALSE))</f>
        <v>18746.849999999999</v>
      </c>
      <c r="AF291" s="90">
        <f>IF(ISNA(VLOOKUP($B291,'[1]1718  Exp_Rev Access'!$F$7:$GK$318,25,FALSE)),"",VLOOKUP($B291,'[1]1718  Exp_Rev Access'!$F$7:$GK$318,25,FALSE))</f>
        <v>0</v>
      </c>
      <c r="AG291" s="90">
        <f>IF(ISNA(VLOOKUP($B291,'[1]1718  Exp_Rev Access'!$F$7:$GK$318,26,FALSE)),"",VLOOKUP($B291,'[1]1718  Exp_Rev Access'!$F$7:$GK$318,26,FALSE))</f>
        <v>220833.36</v>
      </c>
      <c r="AH291" s="90">
        <f>IF(ISNA(VLOOKUP($B291,'[1]1718  Exp_Rev Access'!$F$7:$GK$318,27,FALSE)),"",VLOOKUP($B291,'[1]1718  Exp_Rev Access'!$F$7:$GK$318,27,FALSE))</f>
        <v>320</v>
      </c>
      <c r="AI291" s="90">
        <f>IF(ISNA(VLOOKUP($B291,'[1]1718  Exp_Rev Access'!$F$7:$GK$318,28,FALSE)),"",VLOOKUP($B291,'[1]1718  Exp_Rev Access'!$F$7:$GK$318,28,FALSE))</f>
        <v>28512.880000000001</v>
      </c>
      <c r="AJ291" s="90">
        <f>IF(ISNA(VLOOKUP($B291,'[1]1718  Exp_Rev Access'!$F$7:$GK$318,29,FALSE)),"",VLOOKUP($B291,'[1]1718  Exp_Rev Access'!$F$7:$GK$318,29,FALSE))</f>
        <v>0</v>
      </c>
      <c r="AK291" s="90">
        <f>IF(ISNA(VLOOKUP($B291,'[1]1718  Exp_Rev Access'!$F$7:$GK$318,30,FALSE)),"",VLOOKUP($B291,'[1]1718  Exp_Rev Access'!$F$7:$GK$318,30,FALSE))</f>
        <v>18314.46</v>
      </c>
      <c r="AL291" s="90">
        <f>IF(ISNA(VLOOKUP($B291,'[1]1718  Exp_Rev Access'!$F$7:$GK$318,31,FALSE)),"",VLOOKUP($B291,'[1]1718  Exp_Rev Access'!$F$7:$GK$318,31,FALSE))</f>
        <v>6457.83</v>
      </c>
      <c r="AM291" s="56">
        <f t="shared" si="778"/>
        <v>430217.01</v>
      </c>
      <c r="AN291" s="92">
        <f t="shared" si="779"/>
        <v>4.3324766100553226E-2</v>
      </c>
      <c r="AO291" s="71">
        <f t="shared" si="780"/>
        <v>557.03059533366138</v>
      </c>
      <c r="AP291" s="90">
        <f>IF(ISNA(VLOOKUP($B291,'[1]1718  Exp_Rev Access'!$F$7:$GK$318,33,FALSE)),"",VLOOKUP($B291,'[1]1718  Exp_Rev Access'!$F$7:$GK$318,33,FALSE))</f>
        <v>5620116.3700000001</v>
      </c>
      <c r="AQ291" s="90">
        <f>IF(ISNA(VLOOKUP($B291,'[1]1718  Exp_Rev Access'!$F$7:$GK$318,34,FALSE)),"",VLOOKUP($B291,'[1]1718  Exp_Rev Access'!$F$7:$GK$318,34,FALSE))</f>
        <v>94355.96</v>
      </c>
      <c r="AR291" s="90">
        <f>IF(ISNA(VLOOKUP($B291,'[1]1718  Exp_Rev Access'!$F$7:$GK$318,35,FALSE)),"",VLOOKUP($B291,'[1]1718  Exp_Rev Access'!$F$7:$GK$318,35,FALSE))</f>
        <v>0</v>
      </c>
      <c r="AS291" s="90">
        <f>IF(ISNA(VLOOKUP($B291,'[1]1718  Exp_Rev Access'!$F$7:$GK$318,36,FALSE)),"",VLOOKUP($B291,'[1]1718  Exp_Rev Access'!$F$7:$GK$318,36,FALSE))</f>
        <v>0</v>
      </c>
      <c r="AT291" s="90">
        <f>IF(ISNA(VLOOKUP($B291,'[1]1718  Exp_Rev Access'!$F$7:$GK$318,37,FALSE)),"",VLOOKUP($B291,'[1]1718  Exp_Rev Access'!$F$7:$GK$318,37,FALSE))</f>
        <v>0</v>
      </c>
      <c r="AU291" s="56">
        <f t="shared" si="781"/>
        <v>5714472.3300000001</v>
      </c>
      <c r="AV291" s="93">
        <f t="shared" si="782"/>
        <v>0.57547277613531234</v>
      </c>
      <c r="AW291" s="56">
        <f t="shared" si="783"/>
        <v>7398.9076443017329</v>
      </c>
      <c r="AX291" s="90">
        <f>IF(ISNA(VLOOKUP($B291,'[1]1718  Exp_Rev Access'!$F$7:$GK$318,39,FALSE)),"",VLOOKUP($B291,'[1]1718  Exp_Rev Access'!$F$7:$GK$318,39,FALSE))</f>
        <v>0</v>
      </c>
      <c r="AY291" s="90">
        <f>IF(ISNA(VLOOKUP($B291,'[1]1718  Exp_Rev Access'!$F$7:$GK$318,40,FALSE)),"",VLOOKUP($B291,'[1]1718  Exp_Rev Access'!$F$7:$GK$318,40,FALSE))</f>
        <v>647975.56999999995</v>
      </c>
      <c r="AZ291" s="90">
        <f>IF(ISNA(VLOOKUP($B291,'[1]1718  Exp_Rev Access'!$F$7:$GK$318,41,FALSE)),"",VLOOKUP($B291,'[1]1718  Exp_Rev Access'!$F$7:$GK$318,41,FALSE))</f>
        <v>28149.69</v>
      </c>
      <c r="BA291" s="90">
        <f>IF(ISNA(VLOOKUP($B291,'[1]1718  Exp_Rev Access'!$F$7:$GK$318,42,FALSE)),"",VLOOKUP($B291,'[1]1718  Exp_Rev Access'!$F$7:$GK$318,42,FALSE))</f>
        <v>0</v>
      </c>
      <c r="BB291" s="90">
        <f>IF(ISNA(VLOOKUP($B291,'[1]1718  Exp_Rev Access'!$F$7:$GK$318,43,FALSE)),"",VLOOKUP($B291,'[1]1718  Exp_Rev Access'!$F$7:$GK$318,43,FALSE))</f>
        <v>0</v>
      </c>
      <c r="BC291" s="90">
        <f>IF(ISNA(VLOOKUP($B291,'[1]1718  Exp_Rev Access'!$F$7:$GK$318,44,FALSE)),"",VLOOKUP($B291,'[1]1718  Exp_Rev Access'!$F$7:$GK$318,44,FALSE))</f>
        <v>109421.74</v>
      </c>
      <c r="BD291" s="90">
        <f>IF(ISNA(VLOOKUP($B291,'[1]1718  Exp_Rev Access'!$F$7:$GK$318,45,FALSE)),"",VLOOKUP($B291,'[1]1718  Exp_Rev Access'!$F$7:$GK$318,45,FALSE))</f>
        <v>0</v>
      </c>
      <c r="BE291" s="90">
        <f>IF(ISNA(VLOOKUP($B291,'[1]1718  Exp_Rev Access'!$F$7:$GK$318,46,FALSE)),"",VLOOKUP($B291,'[1]1718  Exp_Rev Access'!$F$7:$GK$318,46,FALSE))</f>
        <v>18104.68</v>
      </c>
      <c r="BF291" s="90">
        <f>IF(ISNA(VLOOKUP($B291,'[1]1718  Exp_Rev Access'!$F$7:$GK$318,47,FALSE)),"",VLOOKUP($B291,'[1]1718  Exp_Rev Access'!$F$7:$GK$318,47,FALSE))</f>
        <v>0</v>
      </c>
      <c r="BG291" s="90">
        <f>IF(ISNA(VLOOKUP($B291,'[1]1718  Exp_Rev Access'!$F$7:$GK$318,48,FALSE)),"",VLOOKUP($B291,'[1]1718  Exp_Rev Access'!$F$7:$GK$318,48,FALSE))</f>
        <v>52590.67</v>
      </c>
      <c r="BH291" s="90">
        <f>IF(ISNA(VLOOKUP($B291,'[1]1718  Exp_Rev Access'!$F$7:$GK$318,49,FALSE)),"",VLOOKUP($B291,'[1]1718  Exp_Rev Access'!$F$7:$GK$318,49,FALSE))</f>
        <v>17790.169999999998</v>
      </c>
      <c r="BI291" s="90">
        <f>IF(ISNA(VLOOKUP($B291,'[1]1718  Exp_Rev Access'!$F$7:$GK$318,50,FALSE)),"",VLOOKUP($B291,'[1]1718  Exp_Rev Access'!$F$7:$GK$318,50,FALSE))</f>
        <v>0</v>
      </c>
      <c r="BJ291" s="90">
        <f>IF(ISNA(VLOOKUP($B291,'[1]1718  Exp_Rev Access'!$F$7:$GK$318,51,FALSE)),"",VLOOKUP($B291,'[1]1718  Exp_Rev Access'!$F$7:$GK$318,51,FALSE))</f>
        <v>4221.43</v>
      </c>
      <c r="BK291" s="90">
        <f>IF(ISNA(VLOOKUP($B291,'[1]1718  Exp_Rev Access'!$F$7:$GK$318,52,FALSE)),"",VLOOKUP($B291,'[1]1718  Exp_Rev Access'!$F$7:$GK$318,52,FALSE))</f>
        <v>183911.73</v>
      </c>
      <c r="BL291" s="90">
        <f>IF(ISNA(VLOOKUP($B291,'[1]1718  Exp_Rev Access'!$F$7:$GK$318,53,FALSE)),"",VLOOKUP($B291,'[1]1718  Exp_Rev Access'!$F$7:$GK$318,53,FALSE))</f>
        <v>0</v>
      </c>
      <c r="BM291" s="90">
        <f>IF(ISNA(VLOOKUP($B291,'[1]1718  Exp_Rev Access'!$F$7:$GK$318,54,FALSE)),"",VLOOKUP($B291,'[1]1718  Exp_Rev Access'!$F$7:$GK$318,54,FALSE))</f>
        <v>0</v>
      </c>
      <c r="BN291" s="90">
        <f>IF(ISNA(VLOOKUP($B291,'[1]1718  Exp_Rev Access'!$F$7:$GK$318,55,FALSE)),"",VLOOKUP($B291,'[1]1718  Exp_Rev Access'!$F$7:$GK$318,55,FALSE))</f>
        <v>0</v>
      </c>
      <c r="BO291" s="90">
        <f>IF(ISNA(VLOOKUP($B291,'[1]1718  Exp_Rev Access'!$F$7:$GK$318,56,FALSE)),"",VLOOKUP($B291,'[1]1718  Exp_Rev Access'!$F$7:$GK$318,56,FALSE))</f>
        <v>0</v>
      </c>
      <c r="BP291" s="90">
        <f>IF(ISNA(VLOOKUP($B291,'[1]1718  Exp_Rev Access'!$F$7:$GK$318,57,FALSE)),"",VLOOKUP($B291,'[1]1718  Exp_Rev Access'!$F$7:$GK$318,57,FALSE))</f>
        <v>0</v>
      </c>
      <c r="BQ291" s="90">
        <f>IF(ISNA(VLOOKUP($B291,'[1]1718  Exp_Rev Access'!$F$7:$GK$318,58,FALSE)),"",VLOOKUP($B291,'[1]1718  Exp_Rev Access'!$F$7:$GK$318,58,FALSE))</f>
        <v>0</v>
      </c>
      <c r="BR291" s="90">
        <f>IF(ISNA(VLOOKUP($B291,'[1]1718  Exp_Rev Access'!$F$7:$GK$318,59,FALSE)),"",VLOOKUP($B291,'[1]1718  Exp_Rev Access'!$F$7:$GK$318,59,FALSE))</f>
        <v>0</v>
      </c>
      <c r="BS291" s="90">
        <f>IF(ISNA(VLOOKUP($B291,'[1]1718  Exp_Rev Access'!$F$7:$GK$318,60,FALSE)),"",VLOOKUP($B291,'[1]1718  Exp_Rev Access'!$F$7:$GK$318,60,FALSE))</f>
        <v>0</v>
      </c>
      <c r="BT291" s="90">
        <f>IF(ISNA(VLOOKUP($B291,'[1]1718  Exp_Rev Access'!$F$7:$GK$318,61,FALSE)),"",VLOOKUP($B291,'[1]1718  Exp_Rev Access'!$F$7:$GK$318,61,FALSE))</f>
        <v>0</v>
      </c>
      <c r="BU291" s="90">
        <f>IF(ISNA(VLOOKUP($B291,'[1]1718  Exp_Rev Access'!$F$7:$GK$318,62,FALSE)),"",VLOOKUP($B291,'[1]1718  Exp_Rev Access'!$F$7:$GK$318,62,FALSE))</f>
        <v>0</v>
      </c>
      <c r="BV291" s="56">
        <f t="shared" si="743"/>
        <v>1062165.6800000002</v>
      </c>
      <c r="BW291" s="92">
        <f t="shared" si="784"/>
        <v>0.10696480747247784</v>
      </c>
      <c r="BX291" s="71">
        <f t="shared" si="785"/>
        <v>1375.2565968355909</v>
      </c>
      <c r="BY291" s="90">
        <f>IF(ISNA(VLOOKUP($B291,'[1]1718  Exp_Rev Access'!$F$7:$GK$318,64,FALSE)),"",VLOOKUP($B291,'[1]1718  Exp_Rev Access'!$F$7:$GK$318,64,FALSE))</f>
        <v>0</v>
      </c>
      <c r="BZ291" s="90">
        <f>IF(ISNA(VLOOKUP($B291,'[1]1718  Exp_Rev Access'!$F$7:$GK$318,65,FALSE)),"",VLOOKUP($B291,'[1]1718  Exp_Rev Access'!$F$7:$GK$318,65,FALSE))</f>
        <v>0</v>
      </c>
      <c r="CA291" s="90">
        <f>IF(ISNA(VLOOKUP($B291,'[1]1718  Exp_Rev Access'!$F$7:$GK$318,66,FALSE)),"",VLOOKUP($B291,'[1]1718  Exp_Rev Access'!$F$7:$GK$318,66,FALSE))</f>
        <v>0</v>
      </c>
      <c r="CB291" s="90">
        <f>IF(ISNA(VLOOKUP($B291,'[1]1718  Exp_Rev Access'!$F$7:$GK$318,67,FALSE)),"",VLOOKUP($B291,'[1]1718  Exp_Rev Access'!$F$7:$GK$318,67,FALSE))</f>
        <v>0</v>
      </c>
      <c r="CC291" s="90">
        <f>IF(ISNA(VLOOKUP($B291,'[1]1718  Exp_Rev Access'!$F$7:$GK$318,68,FALSE)),"",VLOOKUP($B291,'[1]1718  Exp_Rev Access'!$F$7:$GK$318,68,FALSE))</f>
        <v>0</v>
      </c>
      <c r="CD291" s="90">
        <f>IF(ISNA(VLOOKUP($B291,'[1]1718  Exp_Rev Access'!$F$7:$GK$318,69,FALSE)),"",VLOOKUP($B291,'[1]1718  Exp_Rev Access'!$F$7:$GK$318,69,FALSE))</f>
        <v>0</v>
      </c>
      <c r="CE291" s="56">
        <f t="shared" si="739"/>
        <v>0</v>
      </c>
      <c r="CF291" s="92">
        <f t="shared" si="757"/>
        <v>0</v>
      </c>
      <c r="CG291" s="78">
        <f t="shared" si="758"/>
        <v>0</v>
      </c>
      <c r="CH291" s="90">
        <f>IF(ISNA(VLOOKUP($B291,'[1]1718  Exp_Rev Access'!$F$7:$GK$318,$CH$2,FALSE)),"",VLOOKUP($B291,'[1]1718  Exp_Rev Access'!$F$7:$GK$318,$CH$2,FALSE))</f>
        <v>0</v>
      </c>
      <c r="CI291" s="90">
        <f>IF(ISNA(VLOOKUP($B291,'[1]1718  Exp_Rev Access'!$F$7:$GK$318,$CI$2,FALSE)),"",VLOOKUP($B291,'[1]1718  Exp_Rev Access'!$F$7:$GK$318,$CI$2,FALSE))</f>
        <v>0</v>
      </c>
      <c r="CJ291" s="90">
        <f>IF(ISNA(VLOOKUP($B291,'[1]1718  Exp_Rev Access'!$F$7:$GK$318,$CJ$2,FALSE)),"",VLOOKUP($B291,'[1]1718  Exp_Rev Access'!$F$7:$GK$318,$CJ$2,FALSE))</f>
        <v>0</v>
      </c>
      <c r="CK291" s="90">
        <f>IF(ISNA(VLOOKUP($B291,'[1]1718  Exp_Rev Access'!$F$7:$GK$318,$CK$2,FALSE)),"",VLOOKUP($B291,'[1]1718  Exp_Rev Access'!$F$7:$GK$318,$CK$2,FALSE))</f>
        <v>0</v>
      </c>
      <c r="CL291" s="90">
        <f>IF(ISNA(VLOOKUP($B291,'[1]1718  Exp_Rev Access'!$F$7:$GK$318,$CL$2,FALSE)),"",VLOOKUP($B291,'[1]1718  Exp_Rev Access'!$F$7:$GK$318,$CL$2,FALSE))</f>
        <v>0</v>
      </c>
      <c r="CM291" s="90">
        <f>IF(ISNA(VLOOKUP($B291,'[1]1718  Exp_Rev Access'!$F$7:$GK$318,$CM$2,FALSE)),"",VLOOKUP($B291,'[1]1718  Exp_Rev Access'!$F$7:$GK$318,$CM$2,FALSE))</f>
        <v>0</v>
      </c>
      <c r="CN291" s="90">
        <f>IF(ISNA(VLOOKUP($B291,'[1]1718  Exp_Rev Access'!$F$7:$GK$318,$CN$2,FALSE)),"",VLOOKUP($B291,'[1]1718  Exp_Rev Access'!$F$7:$GK$318,$CN$2,FALSE))</f>
        <v>0</v>
      </c>
      <c r="CO291" s="90">
        <f>IF(ISNA(VLOOKUP($B291,'[1]1718  Exp_Rev Access'!$F$7:$GK$318,$CO$2,FALSE)),"",VLOOKUP($B291,'[1]1718  Exp_Rev Access'!$F$7:$GK$318,$CO$2,FALSE))</f>
        <v>0</v>
      </c>
      <c r="CP291" s="90">
        <f>IF(ISNA(VLOOKUP($B291,'[1]1718  Exp_Rev Access'!$F$7:$GK$318,$CP$2,FALSE)),"",VLOOKUP($B291,'[1]1718  Exp_Rev Access'!$F$7:$GK$318,$CP$2,FALSE))</f>
        <v>0</v>
      </c>
      <c r="CQ291" s="90">
        <f>IF(ISNA(VLOOKUP($B291,'[1]1718  Exp_Rev Access'!$F$7:$GK$318,$CQ$2,FALSE)),"",VLOOKUP($B291,'[1]1718  Exp_Rev Access'!$F$7:$GK$318,$CQ$2,FALSE))</f>
        <v>149331</v>
      </c>
      <c r="CR291" s="90">
        <f>IF(ISNA(VLOOKUP($B291,'[1]1718  Exp_Rev Access'!$F$7:$GK$318,$CR$2,FALSE)),"",VLOOKUP($B291,'[1]1718  Exp_Rev Access'!$F$7:$GK$318,$CR$2,FALSE))</f>
        <v>0</v>
      </c>
      <c r="CS291" s="90">
        <f>IF(ISNA(VLOOKUP($B291,'[1]1718  Exp_Rev Access'!$F$7:$GK$318,$CS$2,FALSE)),"",VLOOKUP($B291,'[1]1718  Exp_Rev Access'!$F$7:$GK$318,$CS$2,FALSE))</f>
        <v>4295</v>
      </c>
      <c r="CT291" s="90">
        <f>IF(ISNA(VLOOKUP($B291,'[1]1718  Exp_Rev Access'!$F$7:$GK$318,$CT$2,FALSE)),"",VLOOKUP($B291,'[1]1718  Exp_Rev Access'!$F$7:$GK$318,$CT$2,FALSE))</f>
        <v>0</v>
      </c>
      <c r="CU291" s="90">
        <f>IF(ISNA(VLOOKUP($B291,'[1]1718  Exp_Rev Access'!$F$7:$GK$318,$CU$2,FALSE)),"",VLOOKUP($B291,'[1]1718  Exp_Rev Access'!$F$7:$GK$318,$CU$2,FALSE))</f>
        <v>133296</v>
      </c>
      <c r="CV291" s="90">
        <f>IF(ISNA(VLOOKUP($B291,'[1]1718  Exp_Rev Access'!$F$7:$GK$318,$CV$2,FALSE)),"",VLOOKUP($B291,'[1]1718  Exp_Rev Access'!$F$7:$GK$318,$CV$2,FALSE))</f>
        <v>29445.17</v>
      </c>
      <c r="CW291" s="90">
        <f>IF(ISNA(VLOOKUP($B291,'[1]1718  Exp_Rev Access'!$F$7:$GK$318,$CW$2,FALSE)),"",VLOOKUP($B291,'[1]1718  Exp_Rev Access'!$F$7:$GK$318,$CW$2,FALSE))</f>
        <v>0</v>
      </c>
      <c r="CX291" s="90">
        <f>IF(ISNA(VLOOKUP($B291,'[1]1718  Exp_Rev Access'!$F$7:$GK$318,$CX$2,FALSE)),"",VLOOKUP($B291,'[1]1718  Exp_Rev Access'!$F$7:$GK$318,$CX$2,FALSE))</f>
        <v>0</v>
      </c>
      <c r="CY291" s="90">
        <f>IF(ISNA(VLOOKUP($B291,'[1]1718  Exp_Rev Access'!$F$7:$GK$318,$CY$2,FALSE)),"",VLOOKUP($B291,'[1]1718  Exp_Rev Access'!$F$7:$GK$318,$CY$2,FALSE))</f>
        <v>0</v>
      </c>
      <c r="CZ291" s="90">
        <f>IF(ISNA(VLOOKUP($B291,'[1]1718  Exp_Rev Access'!$F$7:$GK$318,$CZ$2,FALSE)),"",VLOOKUP($B291,'[1]1718  Exp_Rev Access'!$F$7:$GK$318,$CZ$2,FALSE))</f>
        <v>0</v>
      </c>
      <c r="DA291" s="90">
        <f>IF(ISNA(VLOOKUP($B291,'[1]1718  Exp_Rev Access'!$F$7:$GK$318,$DA$2,FALSE)),"",VLOOKUP($B291,'[1]1718  Exp_Rev Access'!$F$7:$GK$318,$DA$2,FALSE))</f>
        <v>0</v>
      </c>
      <c r="DB291" s="90">
        <f>IF(ISNA(VLOOKUP($B291,'[1]1718  Exp_Rev Access'!$F$7:$GK$318,$DB$2,FALSE)),"",VLOOKUP($B291,'[1]1718  Exp_Rev Access'!$F$7:$GK$318,$DB$2,FALSE))</f>
        <v>0</v>
      </c>
      <c r="DC291" s="90">
        <f>IF(ISNA(VLOOKUP($B291,'[1]1718  Exp_Rev Access'!$F$7:$GK$318,$DC$2,FALSE)),"",VLOOKUP($B291,'[1]1718  Exp_Rev Access'!$F$7:$GK$318,$DC$2,FALSE))</f>
        <v>0</v>
      </c>
      <c r="DD291" s="90">
        <f>IF(ISNA(VLOOKUP($B291,'[1]1718  Exp_Rev Access'!$F$7:$GK$318,$DD$2,FALSE)),"",VLOOKUP($B291,'[1]1718  Exp_Rev Access'!$F$7:$GK$318,$DD$2,FALSE))</f>
        <v>0</v>
      </c>
      <c r="DE291" s="90">
        <f>IF(ISNA(VLOOKUP($B291,'[1]1718  Exp_Rev Access'!$F$7:$GK$318,$DE$2,FALSE)),"",VLOOKUP($B291,'[1]1718  Exp_Rev Access'!$F$7:$GK$318,$DE$2,FALSE))</f>
        <v>0</v>
      </c>
      <c r="DF291" s="90">
        <f>IF(ISNA(VLOOKUP($B291,'[1]1718  Exp_Rev Access'!$F$7:$GK$318,$DF$2,FALSE)),"",VLOOKUP($B291,'[1]1718  Exp_Rev Access'!$F$7:$GK$318,$DF$2,FALSE))</f>
        <v>0</v>
      </c>
      <c r="DG291" s="90">
        <f>IF(ISNA(VLOOKUP($B291,'[1]1718  Exp_Rev Access'!$F$7:$GK$318,$DG$2,FALSE)),"",VLOOKUP($B291,'[1]1718  Exp_Rev Access'!$F$7:$GK$318,$DG$2,FALSE))</f>
        <v>0</v>
      </c>
      <c r="DH291" s="90">
        <f>IF(ISNA(VLOOKUP($B291,'[1]1718  Exp_Rev Access'!$F$7:$GK$318,$DH$2,FALSE)),"",VLOOKUP($B291,'[1]1718  Exp_Rev Access'!$F$7:$GK$318,$DH$2,FALSE))</f>
        <v>0</v>
      </c>
      <c r="DI291" s="90">
        <f>IF(ISNA(VLOOKUP($B291,'[1]1718  Exp_Rev Access'!$F$7:$GK$318,$DI$2,FALSE)),"",VLOOKUP($B291,'[1]1718  Exp_Rev Access'!$F$7:$GK$318,$DI$2,FALSE))</f>
        <v>105998.87</v>
      </c>
      <c r="DJ291" s="90">
        <f>IF(ISNA(VLOOKUP($B291,'[1]1718  Exp_Rev Access'!$F$7:$GK$318,$DJ$2,FALSE)),"",VLOOKUP($B291,'[1]1718  Exp_Rev Access'!$F$7:$GK$318,$DJ$2,FALSE))</f>
        <v>0</v>
      </c>
      <c r="DK291" s="90">
        <f>IF(ISNA(VLOOKUP($B291,'[1]1718  Exp_Rev Access'!$F$7:$GK$318,$DK$2,FALSE)),"",VLOOKUP($B291,'[1]1718  Exp_Rev Access'!$F$7:$GK$318,$DK$2,FALSE))</f>
        <v>0</v>
      </c>
      <c r="DL291" s="90">
        <f>IF(ISNA(VLOOKUP($B291,'[1]1718  Exp_Rev Access'!$F$7:$GK$318,$DL$2,FALSE)),"",VLOOKUP($B291,'[1]1718  Exp_Rev Access'!$F$7:$GK$318,$DL$2,FALSE))</f>
        <v>0</v>
      </c>
      <c r="DM291" s="90">
        <f>IF(ISNA(VLOOKUP($B291,'[1]1718  Exp_Rev Access'!$F$7:$GK$318,$DM$2,FALSE)),"",VLOOKUP($B291,'[1]1718  Exp_Rev Access'!$F$7:$GK$318,$DM$2,FALSE))</f>
        <v>0</v>
      </c>
      <c r="DN291" s="90">
        <f>IF(ISNA(VLOOKUP($B291,'[1]1718  Exp_Rev Access'!$F$7:$GK$318,$DN$2,FALSE)),"",VLOOKUP($B291,'[1]1718  Exp_Rev Access'!$F$7:$GK$318,$DN$2,FALSE))</f>
        <v>0</v>
      </c>
      <c r="DO291" s="90">
        <f>IF(ISNA(VLOOKUP($B291,'[1]1718  Exp_Rev Access'!$F$7:$GK$318,$DO$2,FALSE)),"",VLOOKUP($B291,'[1]1718  Exp_Rev Access'!$F$7:$GK$318,$DO$2,FALSE))</f>
        <v>0</v>
      </c>
      <c r="DP291" s="90">
        <f>IF(ISNA(VLOOKUP($B291,'[1]1718  Exp_Rev Access'!$F$7:$GK$318,$DP$2,FALSE)),"",VLOOKUP($B291,'[1]1718  Exp_Rev Access'!$F$7:$GK$318,$DP$2,FALSE))</f>
        <v>0</v>
      </c>
      <c r="DQ291" s="90">
        <f>IF(ISNA(VLOOKUP($B291,'[1]1718  Exp_Rev Access'!$F$7:$GK$318,$DQ$2,FALSE)),"",VLOOKUP($B291,'[1]1718  Exp_Rev Access'!$F$7:$GK$318,$DQ$2,FALSE))</f>
        <v>0</v>
      </c>
      <c r="DR291" s="90">
        <f>IF(ISNA(VLOOKUP($B291,'[1]1718  Exp_Rev Access'!$F$7:$GK$318,$DR$2,FALSE)),"",VLOOKUP($B291,'[1]1718  Exp_Rev Access'!$F$7:$GK$318,$DR$2,FALSE))</f>
        <v>0</v>
      </c>
      <c r="DS291" s="90">
        <f>IF(ISNA(VLOOKUP($B291,'[1]1718  Exp_Rev Access'!$F$7:$GK$318,$DS$2,FALSE)),"",VLOOKUP($B291,'[1]1718  Exp_Rev Access'!$F$7:$GK$318,$DS$2,FALSE))</f>
        <v>0</v>
      </c>
      <c r="DT291" s="90">
        <f>IF(ISNA(VLOOKUP($B291,'[1]1718  Exp_Rev Access'!$F$7:$GK$318,$DT$2,FALSE)),"",VLOOKUP($B291,'[1]1718  Exp_Rev Access'!$F$7:$GK$318,$DT$2,FALSE))</f>
        <v>0</v>
      </c>
      <c r="DU291" s="90">
        <f>IF(ISNA(VLOOKUP($B291,'[1]1718  Exp_Rev Access'!$F$7:$GK$318,$DU$2,FALSE)),"",VLOOKUP($B291,'[1]1718  Exp_Rev Access'!$F$7:$GK$318,$DU$2,FALSE))</f>
        <v>0</v>
      </c>
      <c r="DV291" s="90">
        <f>IF(ISNA(VLOOKUP($B291,'[1]1718  Exp_Rev Access'!$F$7:$GK$318,$DV$2,FALSE)),"",VLOOKUP($B291,'[1]1718  Exp_Rev Access'!$F$7:$GK$318,$DV$2,FALSE))</f>
        <v>0</v>
      </c>
      <c r="DW291" s="90">
        <f>IF(ISNA(VLOOKUP($B291,'[1]1718  Exp_Rev Access'!$F$7:$GK$318,$DW$2,FALSE)),"",VLOOKUP($B291,'[1]1718  Exp_Rev Access'!$F$7:$GK$318,$DW$2,FALSE))</f>
        <v>0</v>
      </c>
      <c r="DX291" s="90">
        <f>IF(ISNA(VLOOKUP($B291,'[1]1718  Exp_Rev Access'!$F$7:$GK$318,$DX$2,FALSE)),"",VLOOKUP($B291,'[1]1718  Exp_Rev Access'!$F$7:$GK$318,$DX$2,FALSE))</f>
        <v>0</v>
      </c>
      <c r="DY291" s="90">
        <f>IF(ISNA(VLOOKUP($B291,'[1]1718  Exp_Rev Access'!$F$7:$GK$318,$DY$2,FALSE)),"",VLOOKUP($B291,'[1]1718  Exp_Rev Access'!$F$7:$GK$318,$DY$2,FALSE))</f>
        <v>0</v>
      </c>
      <c r="DZ291" s="90">
        <f>IF(ISNA(VLOOKUP($B291,'[1]1718  Exp_Rev Access'!$F$7:$GK$318,$DZ$2,FALSE)),"",VLOOKUP($B291,'[1]1718  Exp_Rev Access'!$F$7:$GK$318,$DZ$2,FALSE))</f>
        <v>0</v>
      </c>
      <c r="EA291" s="90">
        <f>IF(ISNA(VLOOKUP($B291,'[1]1718  Exp_Rev Access'!$F$7:$GK$318,$EA$2,FALSE)),"",VLOOKUP($B291,'[1]1718  Exp_Rev Access'!$F$7:$GK$318,$EA$2,FALSE))</f>
        <v>0</v>
      </c>
      <c r="EB291" s="90">
        <f>IF(ISNA(VLOOKUP($B291,'[1]1718  Exp_Rev Access'!$F$7:$GK$318,$EB$2,FALSE)),"",VLOOKUP($B291,'[1]1718  Exp_Rev Access'!$F$7:$GK$318,$EB$2,FALSE))</f>
        <v>0</v>
      </c>
      <c r="EC291" s="90">
        <f>IF(ISNA(VLOOKUP($B291,'[1]1718  Exp_Rev Access'!$F$7:$GK$318,$EC$2,FALSE)),"",VLOOKUP($B291,'[1]1718  Exp_Rev Access'!$F$7:$GK$318,$EC$2,FALSE))</f>
        <v>0</v>
      </c>
      <c r="ED291" s="90">
        <f>IF(ISNA(VLOOKUP($B291,'[1]1718  Exp_Rev Access'!$F$7:$GK$318,$ED$2,FALSE)),"",VLOOKUP($B291,'[1]1718  Exp_Rev Access'!$F$7:$GK$318,$ED$2,FALSE))</f>
        <v>0</v>
      </c>
      <c r="EE291" s="90">
        <f>IF(ISNA(VLOOKUP($B291,'[1]1718  Exp_Rev Access'!$F$7:$GK$318,$EE$2,FALSE)),"",VLOOKUP($B291,'[1]1718  Exp_Rev Access'!$F$7:$GK$318,$EE$2,FALSE))</f>
        <v>0</v>
      </c>
      <c r="EF291" s="90">
        <f>IF(ISNA(VLOOKUP($B291,'[1]1718  Exp_Rev Access'!$F$7:$GK$318,$EF$2,FALSE)),"",VLOOKUP($B291,'[1]1718  Exp_Rev Access'!$F$7:$GK$318,$EF$2,FALSE))</f>
        <v>0</v>
      </c>
      <c r="EG291" s="90">
        <f>IF(ISNA(VLOOKUP($B291,'[1]1718  Exp_Rev Access'!$F$7:$GK$318,$EG$2,FALSE)),"",VLOOKUP($B291,'[1]1718  Exp_Rev Access'!$F$7:$GK$318,$EG$2,FALSE))</f>
        <v>0</v>
      </c>
      <c r="EH291" s="90">
        <f>IF(ISNA(VLOOKUP($B291,'[1]1718  Exp_Rev Access'!$F$7:$GK$318,$EH$2,FALSE)),"",VLOOKUP($B291,'[1]1718  Exp_Rev Access'!$F$7:$GK$318,$EH$2,FALSE))</f>
        <v>0</v>
      </c>
      <c r="EI291" s="90">
        <f>IF(ISNA(VLOOKUP($B291,'[1]1718  Exp_Rev Access'!$F$7:$GK$318,$EI$2,FALSE)),"",VLOOKUP($B291,'[1]1718  Exp_Rev Access'!$F$7:$GK$318,$EI$2,FALSE))</f>
        <v>0</v>
      </c>
      <c r="EJ291" s="90">
        <f>IF(ISNA(VLOOKUP($B291,'[1]1718  Exp_Rev Access'!$F$7:$GK$318,$EJ$2,FALSE)),"",VLOOKUP($B291,'[1]1718  Exp_Rev Access'!$F$7:$GK$318,$EJ$2,FALSE))</f>
        <v>0</v>
      </c>
      <c r="EK291" s="90">
        <f>IF(ISNA(VLOOKUP($B291,'[1]1718  Exp_Rev Access'!$F$7:$GK$318,$EK$2,FALSE)),"",VLOOKUP($B291,'[1]1718  Exp_Rev Access'!$F$7:$GK$318,$EK$2,FALSE))</f>
        <v>0</v>
      </c>
      <c r="EL291" s="90">
        <f>IF(ISNA(VLOOKUP($B291,'[1]1718  Exp_Rev Access'!$F$7:$GK$318,$EL$2,FALSE)),"",VLOOKUP($B291,'[1]1718  Exp_Rev Access'!$F$7:$GK$318,$EL$2,FALSE))</f>
        <v>0</v>
      </c>
      <c r="EM291" s="90">
        <f>IF(ISNA(VLOOKUP($B291,'[1]1718  Exp_Rev Access'!$F$7:$GK$318,$EM$2,FALSE)),"",VLOOKUP($B291,'[1]1718  Exp_Rev Access'!$F$7:$GK$318,$EM$2,FALSE))</f>
        <v>0</v>
      </c>
      <c r="EN291" s="90">
        <f>IF(ISNA(VLOOKUP($B291,'[1]1718  Exp_Rev Access'!$F$7:$GK$318,$EN$2,FALSE)),"",VLOOKUP($B291,'[1]1718  Exp_Rev Access'!$F$7:$GK$318,$EN$2,FALSE))</f>
        <v>0</v>
      </c>
      <c r="EO291" s="90">
        <f>IF(ISNA(VLOOKUP($B291,'[1]1718  Exp_Rev Access'!$F$7:$GK$318,$EO$2,FALSE)),"",VLOOKUP($B291,'[1]1718  Exp_Rev Access'!$F$7:$GK$318,$EO$2,FALSE))</f>
        <v>0</v>
      </c>
      <c r="EP291" s="90">
        <f>IF(ISNA(VLOOKUP($B291,'[1]1718  Exp_Rev Access'!$F$7:$GK$318,$EP$2,FALSE)),"",VLOOKUP($B291,'[1]1718  Exp_Rev Access'!$F$7:$GK$318,$EP$2,FALSE))</f>
        <v>0</v>
      </c>
      <c r="EQ291" s="90">
        <f>IF(ISNA(VLOOKUP($B291,'[1]1718  Exp_Rev Access'!$F$7:$GK$318,$EQ$2,FALSE)),"",VLOOKUP($B291,'[1]1718  Exp_Rev Access'!$F$7:$GK$318,$EQ$2,FALSE))</f>
        <v>0</v>
      </c>
      <c r="ER291" s="90">
        <f>IF(ISNA(VLOOKUP($B291,'[1]1718  Exp_Rev Access'!$F$7:$GK$318,$ER$2,FALSE)),"",VLOOKUP($B291,'[1]1718  Exp_Rev Access'!$F$7:$GK$318,$ER$2,FALSE))</f>
        <v>0</v>
      </c>
      <c r="ES291" s="90">
        <f>IF(ISNA(VLOOKUP($B291,'[1]1718  Exp_Rev Access'!$F$7:$GK$318,$ES$2,FALSE)),"",VLOOKUP($B291,'[1]1718  Exp_Rev Access'!$F$7:$GK$318,$ES$2,FALSE))</f>
        <v>0</v>
      </c>
      <c r="ET291" s="90">
        <f>IF(ISNA(VLOOKUP($B291,'[1]1718  Exp_Rev Access'!$F$7:$GK$318,$ET$2,FALSE)),"",VLOOKUP($B291,'[1]1718  Exp_Rev Access'!$F$7:$GK$318,$ET$2,FALSE))</f>
        <v>0</v>
      </c>
      <c r="EU291" s="90">
        <f>IF(ISNA(VLOOKUP($B291,'[1]1718  Exp_Rev Access'!$F$7:$GK$318,$EU$2,FALSE)),"",VLOOKUP($B291,'[1]1718  Exp_Rev Access'!$F$7:$GK$318,$EU$2,FALSE))</f>
        <v>0</v>
      </c>
      <c r="EV291" s="90">
        <f>IF(ISNA(VLOOKUP($B291,'[1]1718  Exp_Rev Access'!$F$7:$GK$318,$EV$2,FALSE)),"",VLOOKUP($B291,'[1]1718  Exp_Rev Access'!$F$7:$GK$318,$EV$2,FALSE))</f>
        <v>19293.89</v>
      </c>
      <c r="EW291" s="90">
        <f>IF(ISNA(VLOOKUP($B291,'[1]1718  Exp_Rev Access'!$F$7:$GK$318,$EW$2,FALSE)),"",VLOOKUP($B291,'[1]1718  Exp_Rev Access'!$F$7:$GK$318,$EW$2,FALSE))</f>
        <v>0</v>
      </c>
      <c r="EX291" s="90">
        <f>IF(ISNA(VLOOKUP($B291,'[1]1718  Exp_Rev Access'!$F$7:$GK$318,$EX$2,FALSE)),"",VLOOKUP($B291,'[1]1718  Exp_Rev Access'!$F$7:$GK$318,$EX$2,FALSE))</f>
        <v>0</v>
      </c>
      <c r="EY291" s="90">
        <f>IF(ISNA(VLOOKUP($B291,'[1]1718  Exp_Rev Access'!$F$7:$GK$318,$EY$2,FALSE)),"",VLOOKUP($B291,'[1]1718  Exp_Rev Access'!$F$7:$GK$318,$EY$2,FALSE))</f>
        <v>0</v>
      </c>
      <c r="EZ291" s="90">
        <f>IF(ISNA(VLOOKUP($B291,'[1]1718  Exp_Rev Access'!$F$7:$GK$318,$EZ$2,FALSE)),"",VLOOKUP($B291,'[1]1718  Exp_Rev Access'!$F$7:$GK$318,$EZ$2,FALSE))</f>
        <v>0</v>
      </c>
      <c r="FA291" s="90">
        <f>IF(ISNA(VLOOKUP($B291,'[1]1718  Exp_Rev Access'!$F$7:$GK$318,$FA$2,FALSE)),"",VLOOKUP($B291,'[1]1718  Exp_Rev Access'!$F$7:$GK$318,$FA$2,FALSE))</f>
        <v>0</v>
      </c>
      <c r="FB291" s="90">
        <f>IF(ISNA(VLOOKUP($B291,'[1]1718  Exp_Rev Access'!$F$7:$GK$318,$FB$2,FALSE)),"",VLOOKUP($B291,'[1]1718  Exp_Rev Access'!$F$7:$GK$318,$FB$2,FALSE))</f>
        <v>0</v>
      </c>
      <c r="FC291" s="90">
        <f>IF(ISNA(VLOOKUP($B291,'[1]1718  Exp_Rev Access'!$F$7:$GK$318,$FC$2,FALSE)),"",VLOOKUP($B291,'[1]1718  Exp_Rev Access'!$F$7:$GK$318,$FC$2,FALSE))</f>
        <v>0</v>
      </c>
      <c r="FD291" s="90">
        <f>IF(ISNA(VLOOKUP($B291,'[1]1718  Exp_Rev Access'!$F$7:$GK$318,$FD$2,FALSE)),"",VLOOKUP($B291,'[1]1718  Exp_Rev Access'!$F$7:$GK$318,$FD$2,FALSE))</f>
        <v>0</v>
      </c>
      <c r="FE291" s="90">
        <f>IF(ISNA(VLOOKUP($B291,'[1]1718  Exp_Rev Access'!$F$7:$GK$318,$FE$2,FALSE)),"",VLOOKUP($B291,'[1]1718  Exp_Rev Access'!$F$7:$GK$318,$FE$2,FALSE))</f>
        <v>0</v>
      </c>
      <c r="FF291" s="90">
        <f>IF(ISNA(VLOOKUP($B291,'[1]1718  Exp_Rev Access'!$F$7:$GK$318,$FF$2,FALSE)),"",VLOOKUP($B291,'[1]1718  Exp_Rev Access'!$F$7:$GK$318,$FF$2,FALSE))</f>
        <v>0</v>
      </c>
      <c r="FG291" s="90">
        <f>IF(ISNA(VLOOKUP($B291,'[1]1718  Exp_Rev Access'!$F$7:$GK$318,$FG$2,FALSE)),"",VLOOKUP($B291,'[1]1718  Exp_Rev Access'!$F$7:$GK$318,$FG$2,FALSE))</f>
        <v>0</v>
      </c>
      <c r="FH291" s="90">
        <f>IF(ISNA(VLOOKUP($B291,'[1]1718  Exp_Rev Access'!$F$7:$GK$318,$FH$2,FALSE)),"",VLOOKUP($B291,'[1]1718  Exp_Rev Access'!$F$7:$GK$318,$FH$2,FALSE))</f>
        <v>0</v>
      </c>
      <c r="FI291" s="90">
        <f>IF(ISNA(VLOOKUP($B291,'[1]1718  Exp_Rev Access'!$F$7:$GK$318,$FI$2,FALSE)),"",VLOOKUP($B291,'[1]1718  Exp_Rev Access'!$F$7:$GK$318,$FI$2,FALSE))</f>
        <v>5424.93</v>
      </c>
      <c r="FJ291" s="90">
        <f>IF(ISNA(VLOOKUP($B291,'[1]1718  Exp_Rev Access'!$F$7:$GK$318,$FJ$2,FALSE)),"",VLOOKUP($B291,'[1]1718  Exp_Rev Access'!$F$7:$GK$318,$FJ$2,FALSE))</f>
        <v>0</v>
      </c>
      <c r="FK291" s="90">
        <f>IF(ISNA(VLOOKUP($B291,'[1]1718  Exp_Rev Access'!$F$7:$GK$318,$FK$2,FALSE)),"",VLOOKUP($B291,'[1]1718  Exp_Rev Access'!$F$7:$GK$318,$FK$2,FALSE))</f>
        <v>0</v>
      </c>
      <c r="FL291" s="90">
        <f>IF(ISNA(VLOOKUP($B291,'[1]1718  Exp_Rev Access'!$F$7:$GK$318,$FL$2,FALSE)),"",VLOOKUP($B291,'[1]1718  Exp_Rev Access'!$F$7:$GK$318,$FL$2,FALSE))</f>
        <v>0</v>
      </c>
      <c r="FM291" s="90">
        <f>IF(ISNA(VLOOKUP($B291,'[1]1718  Exp_Rev Access'!$F$7:$GK$318,$FM$2,FALSE)),"",VLOOKUP($B291,'[1]1718  Exp_Rev Access'!$F$7:$GK$318,$FM$2,FALSE))</f>
        <v>0</v>
      </c>
      <c r="FN291" s="90">
        <f>IF(ISNA(VLOOKUP($B291,'[1]1718  Exp_Rev Access'!$F$7:$GK$318,$FN$2,FALSE)),"",VLOOKUP($B291,'[1]1718  Exp_Rev Access'!$F$7:$GK$318,$FN$2,FALSE))</f>
        <v>0</v>
      </c>
      <c r="FO291" s="90">
        <f>IF(ISNA(VLOOKUP($B291,'[1]1718  Exp_Rev Access'!$F$7:$GK$318,$FO$2,FALSE)),"",VLOOKUP($B291,'[1]1718  Exp_Rev Access'!$F$7:$GK$318,$FO$2,FALSE))</f>
        <v>0</v>
      </c>
      <c r="FP291" s="90">
        <f>IF(ISNA(VLOOKUP($B291,'[1]1718  Exp_Rev Access'!$F$7:$GK$318,$FP$2,FALSE)),"",VLOOKUP($B291,'[1]1718  Exp_Rev Access'!$F$7:$GK$318,$FP$2,FALSE))</f>
        <v>0</v>
      </c>
      <c r="FQ291" s="90">
        <f>IF(ISNA(VLOOKUP($B291,'[1]1718  Exp_Rev Access'!$F$7:$GK$318,$FQ$2,FALSE)),"",VLOOKUP($B291,'[1]1718  Exp_Rev Access'!$F$7:$GK$318,$FQ$2,FALSE))</f>
        <v>0</v>
      </c>
      <c r="FR291" s="90">
        <f>IF(ISNA(VLOOKUP($B291,'[1]1718  Exp_Rev Access'!$F$7:$GK$318,$FR$2,FALSE)),"",VLOOKUP($B291,'[1]1718  Exp_Rev Access'!$F$7:$GK$318,$FR$2,FALSE))</f>
        <v>16303.75</v>
      </c>
      <c r="FS291" s="56">
        <f t="shared" si="786"/>
        <v>463388.61</v>
      </c>
      <c r="FT291" s="123">
        <f t="shared" si="787"/>
        <v>4.6665293736085606E-2</v>
      </c>
      <c r="FU291" s="94">
        <f t="shared" si="788"/>
        <v>599.98007354274034</v>
      </c>
      <c r="FV291" s="95">
        <f>IF(ISNA(VLOOKUP($B291,'[1]1718  Exp_Rev Access'!$F$7:$GK$318,$FV$2,FALSE)),"",VLOOKUP($B291,'[1]1718  Exp_Rev Access'!$F$7:$GK$318,$FV$2,FALSE))</f>
        <v>28300.31</v>
      </c>
      <c r="FW291" s="95">
        <f>IF(ISNA(VLOOKUP($B291,'[1]1718  Exp_Rev Access'!$F$7:$GK$318,$FW$2,FALSE)),"",VLOOKUP($B291,'[1]1718  Exp_Rev Access'!$F$7:$GK$318,$FW$2,FALSE))</f>
        <v>75084.210000000006</v>
      </c>
      <c r="FX291" s="95">
        <f>IF(ISNA(VLOOKUP($B291,'[1]1718  Exp_Rev Access'!$F$7:$GK$318,$FX$2,FALSE)),"",VLOOKUP($B291,'[1]1718  Exp_Rev Access'!$F$7:$GK$318,$FX$2,FALSE))</f>
        <v>0</v>
      </c>
      <c r="FY291" s="95">
        <f>IF(ISNA(VLOOKUP($B291,'[1]1718  Exp_Rev Access'!$F$7:$GK$318,$FY$2,FALSE)),"",VLOOKUP($B291,'[1]1718  Exp_Rev Access'!$F$7:$GK$318,$FY$2,FALSE))</f>
        <v>0</v>
      </c>
      <c r="FZ291" s="95">
        <f>IF(ISNA(VLOOKUP($B291,'[1]1718  Exp_Rev Access'!$F$7:$GK$318,$FZ$2,FALSE)),"",VLOOKUP($B291,'[1]1718  Exp_Rev Access'!$F$7:$GK$318,$FZ$2,FALSE))</f>
        <v>0</v>
      </c>
      <c r="GA291" s="95">
        <f>IF(ISNA(VLOOKUP($B291,'[1]1718  Exp_Rev Access'!$F$7:$GK$318,$GA$2,FALSE)),"",VLOOKUP($B291,'[1]1718  Exp_Rev Access'!$F$7:$GK$318,$GA$2,FALSE))</f>
        <v>0</v>
      </c>
      <c r="GB291" s="95">
        <f>IF(ISNA(VLOOKUP($B291,'[1]1718  Exp_Rev Access'!$F$7:$GK$318,$GB$2,FALSE)),"",VLOOKUP($B291,'[1]1718  Exp_Rev Access'!$F$7:$GK$318,$GB$2,FALSE))</f>
        <v>0</v>
      </c>
      <c r="GC291" s="95">
        <f>IF(ISNA(VLOOKUP($B291,'[1]1718  Exp_Rev Access'!$F$7:$GK$318,$GC$2,FALSE)),"",VLOOKUP($B291,'[1]1718  Exp_Rev Access'!$F$7:$GK$318,$GC$2,FALSE))</f>
        <v>0</v>
      </c>
      <c r="GD291" s="95">
        <f>IF(ISNA(VLOOKUP($B291,'[1]1718  Exp_Rev Access'!$F$7:$GK$318,$GD$2,FALSE)),"",VLOOKUP($B291,'[1]1718  Exp_Rev Access'!$F$7:$GK$318,$GD$2,FALSE))</f>
        <v>0</v>
      </c>
      <c r="GE291" s="95">
        <f>IF(ISNA(VLOOKUP($B291,'[1]1718  Exp_Rev Access'!$F$7:$GK$318,$GE$2,FALSE)),"",VLOOKUP($B291,'[1]1718  Exp_Rev Access'!$F$7:$GK$318,$GE$2,FALSE))</f>
        <v>0</v>
      </c>
      <c r="GF291" s="95">
        <f>IF(ISNA(VLOOKUP($B291,'[1]1718  Exp_Rev Access'!$F$7:$GK$318,$GF$2,FALSE)),"",VLOOKUP($B291,'[1]1718  Exp_Rev Access'!$F$7:$GK$318,$GF$2,FALSE))</f>
        <v>59391.78</v>
      </c>
      <c r="GG291" s="95">
        <f>IF(ISNA(VLOOKUP($B291,'[1]1718  Exp_Rev Access'!$F$7:$GK$318,$GG$2,FALSE)),"",VLOOKUP($B291,'[1]1718  Exp_Rev Access'!$F$7:$GK$318,$GG$2,FALSE))</f>
        <v>0</v>
      </c>
      <c r="GH291" s="95">
        <f>IF(ISNA(VLOOKUP($B291,'[1]1718  Exp_Rev Access'!$F$7:$GK$318,$GH$2,FALSE)),"",VLOOKUP($B291,'[1]1718  Exp_Rev Access'!$F$7:$GK$318,$GH$2,FALSE))</f>
        <v>0</v>
      </c>
      <c r="GI291" s="95">
        <f>IF(ISNA(VLOOKUP($B291,'[1]1718  Exp_Rev Access'!$F$7:$GK$318,$GI$2,FALSE)),"",VLOOKUP($B291,'[1]1718  Exp_Rev Access'!$F$7:$GK$318,$GI$2,FALSE))</f>
        <v>0</v>
      </c>
      <c r="GJ291" s="95">
        <f>IF(ISNA(VLOOKUP($B291,'[1]1718  Exp_Rev Access'!$F$7:$GK$318,$GJ$2,FALSE)),"",VLOOKUP($B291,'[1]1718  Exp_Rev Access'!$F$7:$GK$318,$GJ$2,FALSE))</f>
        <v>0</v>
      </c>
      <c r="GK291" s="95">
        <f>IF(ISNA(VLOOKUP($B291,'[1]1718  Exp_Rev Access'!$F$7:$GK$318,$GK$2,FALSE)),"",VLOOKUP($B291,'[1]1718  Exp_Rev Access'!$F$7:$GK$318,$GK$2,FALSE))</f>
        <v>0</v>
      </c>
      <c r="GL291" s="95">
        <f>IF(ISNA(VLOOKUP($B291,'[1]1718  Exp_Rev Access'!$F$7:$GK$318,$GL$2,FALSE)),"",VLOOKUP($B291,'[1]1718  Exp_Rev Access'!$F$7:$GK$318,$GL$2,FALSE))</f>
        <v>3468</v>
      </c>
      <c r="GM291" s="95">
        <f>IF(ISNA(VLOOKUP($B291,'[1]1718  Exp_Rev Access'!$F$7:$GK$318,$GM$2,FALSE)),"",VLOOKUP($B291,'[1]1718  Exp_Rev Access'!$F$7:$GK$318,$GM$2,FALSE))</f>
        <v>0</v>
      </c>
      <c r="GN291" s="95">
        <f>IF(ISNA(VLOOKUP($B291,'[1]1718  Exp_Rev Access'!$F$7:$GK$318,$GN$2,FALSE)),"",VLOOKUP($B291,'[1]1718  Exp_Rev Access'!$F$7:$GK$318,$GN$2,FALSE))</f>
        <v>0</v>
      </c>
      <c r="GO291" s="95">
        <f>IF(ISNA(VLOOKUP($B291,'[1]1718  Exp_Rev Access'!$F$7:$GK$318,$GO$2,FALSE)),"",VLOOKUP($B291,'[1]1718  Exp_Rev Access'!$F$7:$GK$318,$GO$2,FALSE))</f>
        <v>0</v>
      </c>
      <c r="GP291" s="95">
        <f>IF(ISNA(VLOOKUP($B291,'[1]1718  Exp_Rev Access'!$F$7:$GK$318,$GP$2,FALSE)),"",VLOOKUP($B291,'[1]1718  Exp_Rev Access'!$F$7:$GK$318,$GP$2,FALSE))</f>
        <v>0</v>
      </c>
      <c r="GQ291" s="95">
        <f>IF(ISNA(VLOOKUP($B291,'[1]1718  Exp_Rev Access'!$F$7:$GK$318,$GQ$2,FALSE)),"",VLOOKUP($B291,'[1]1718  Exp_Rev Access'!$F$7:$GK$318,$GQ$2,FALSE))</f>
        <v>0</v>
      </c>
      <c r="GR291" s="95">
        <f>IF(ISNA(VLOOKUP($B291,'[1]1718  Exp_Rev Access'!$F$7:$GK$318,$GR$2,FALSE)),"",VLOOKUP($B291,'[1]1718  Exp_Rev Access'!$F$7:$GK$318,$GR$2,FALSE))</f>
        <v>0</v>
      </c>
      <c r="GS291" s="95">
        <f>IF(ISNA(VLOOKUP($B291,'[1]1718  Exp_Rev Access'!$F$7:$GK$318,$GS$2,FALSE)),"",VLOOKUP($B291,'[1]1718  Exp_Rev Access'!$F$7:$GK$318,$GS$2,FALSE))</f>
        <v>0</v>
      </c>
      <c r="GT291" s="95">
        <f>IF(ISNA(VLOOKUP($B291,'[1]1718  Exp_Rev Access'!$F$7:$GK$318,$GT$2,FALSE)),"",VLOOKUP($B291,'[1]1718  Exp_Rev Access'!$F$7:$GK$318,$GT$2,FALSE))</f>
        <v>0</v>
      </c>
      <c r="GU291" s="56">
        <f t="shared" si="789"/>
        <v>166244.29999999999</v>
      </c>
      <c r="GV291" s="92">
        <f t="shared" si="790"/>
        <v>1.6741540305554633E-2</v>
      </c>
      <c r="GW291" s="96">
        <f t="shared" si="791"/>
        <v>215.2475593650465</v>
      </c>
    </row>
    <row r="292" spans="1:222" s="97" customFormat="1" x14ac:dyDescent="0.3">
      <c r="A292" s="108"/>
      <c r="B292" s="88" t="s">
        <v>606</v>
      </c>
      <c r="C292" s="89" t="s">
        <v>607</v>
      </c>
      <c r="D292" s="75">
        <f>IF(ISNA(VLOOKUP($B292,'[1]1718 enrollment_Rev_Exp by size'!$A$7:H624,3,FALSE)),"",VLOOKUP($B292,'[1]1718 enrollment_Rev_Exp by size'!$A$7:$G$350,3,FALSE))</f>
        <v>245.61000000000004</v>
      </c>
      <c r="E292" s="76">
        <f>IF(ISNA(VLOOKUP($B292,'[1]1718 enrollment_Rev_Exp by size'!$A$7:I626,5,FALSE)),"",VLOOKUP($B292,'[1]1718 enrollment_Rev_Exp by size'!$A$7:$G$350,5,FALSE))</f>
        <v>4776775.3600000003</v>
      </c>
      <c r="F292" s="70">
        <f t="shared" si="773"/>
        <v>4776775.3600000003</v>
      </c>
      <c r="G292" s="70">
        <f t="shared" si="774"/>
        <v>0</v>
      </c>
      <c r="H292" s="90">
        <f>IF(ISNA(VLOOKUP($B292,'[1]1718  Exp_Rev Access'!$F$7:$GK$318,3,FALSE)),"",VLOOKUP($B292,'[1]1718  Exp_Rev Access'!$F$7:$GK$318,3,FALSE))</f>
        <v>945441.82</v>
      </c>
      <c r="I292" s="90">
        <f>IF(ISNA(VLOOKUP($B292,'[1]1718  Exp_Rev Access'!$F$7:$GK$318,4,FALSE)),"",VLOOKUP($B292,'[1]1718  Exp_Rev Access'!$F$7:$GK$318,4,FALSE))</f>
        <v>0</v>
      </c>
      <c r="J292" s="90">
        <f>IF(ISNA(VLOOKUP($B292,'[1]1718  Exp_Rev Access'!$F$7:$GK$318,5,FALSE)),"",VLOOKUP($B292,'[1]1718  Exp_Rev Access'!$F$7:$GK$318,5,FALSE))</f>
        <v>0</v>
      </c>
      <c r="K292" s="90">
        <f>IF(ISNA(VLOOKUP($B292,'[1]1718  Exp_Rev Access'!$F$7:$GK$318,6,FALSE)),"-",VLOOKUP($B292,'[1]1718  Exp_Rev Access'!$F$7:$GK$318,6,FALSE))</f>
        <v>206.06</v>
      </c>
      <c r="L292" s="90">
        <f>IF(ISNA(VLOOKUP($B292,'[1]1718  Exp_Rev Access'!$F$7:$GK$318,7,FALSE)),"",VLOOKUP($B292,'[1]1718  Exp_Rev Access'!$F$7:$GK$318,7,FALSE))</f>
        <v>0</v>
      </c>
      <c r="M292" s="90">
        <f>IF(ISNA(VLOOKUP($B292,'[1]1718  Exp_Rev Access'!$F$7:$GK$318,8,FALSE)),"",VLOOKUP($B292,'[1]1718  Exp_Rev Access'!$F$7:$GK$318,8,FALSE))</f>
        <v>0</v>
      </c>
      <c r="N292" s="56">
        <f t="shared" si="775"/>
        <v>945647.88</v>
      </c>
      <c r="O292" s="91">
        <f t="shared" si="776"/>
        <v>0.19796783577446689</v>
      </c>
      <c r="P292" s="56">
        <f t="shared" si="777"/>
        <v>3850.2010504458281</v>
      </c>
      <c r="Q292" s="90">
        <f>IF(ISNA(VLOOKUP($B292,'[1]1718  Exp_Rev Access'!$F$7:$GK$318,10,FALSE)),"",VLOOKUP($B292,'[1]1718  Exp_Rev Access'!$F$7:$GK$318,10,FALSE))</f>
        <v>409</v>
      </c>
      <c r="R292" s="90">
        <f>IF(ISNA(VLOOKUP($B292,'[1]1718  Exp_Rev Access'!$F$7:$GK$318,11,FALSE)),"",VLOOKUP($B292,'[1]1718  Exp_Rev Access'!$F$7:$GK$318,11,FALSE))</f>
        <v>0</v>
      </c>
      <c r="S292" s="90">
        <f>IF(ISNA(VLOOKUP($B292,'[1]1718  Exp_Rev Access'!$F$7:$GK$318,12,FALSE)),"",VLOOKUP($B292,'[1]1718  Exp_Rev Access'!$F$7:$GK$318,12,FALSE))</f>
        <v>910</v>
      </c>
      <c r="T292" s="90">
        <f>IF(ISNA(VLOOKUP($B292,'[1]1718  Exp_Rev Access'!$F$7:$GK$318,13,FALSE)),"",VLOOKUP($B292,'[1]1718  Exp_Rev Access'!$F$7:$GK$318,13,FALSE))</f>
        <v>0</v>
      </c>
      <c r="U292" s="90">
        <f>IF(ISNA(VLOOKUP($B292,'[1]1718  Exp_Rev Access'!$F$7:$GK$318,14,FALSE)),"",VLOOKUP($B292,'[1]1718  Exp_Rev Access'!$F$7:$GK$318,14,FALSE))</f>
        <v>0</v>
      </c>
      <c r="V292" s="90">
        <f>IF(ISNA(VLOOKUP($B292,'[1]1718  Exp_Rev Access'!$F$7:$GK$318,15,FALSE)),"",VLOOKUP($B292,'[1]1718  Exp_Rev Access'!$F$7:$GK$318,15,FALSE))</f>
        <v>0</v>
      </c>
      <c r="W292" s="90">
        <f>IF(ISNA(VLOOKUP($B292,'[1]1718  Exp_Rev Access'!$F$7:$GK$318,16,FALSE)),"",VLOOKUP($B292,'[1]1718  Exp_Rev Access'!$F$7:$GK$318,16,FALSE))</f>
        <v>0</v>
      </c>
      <c r="X292" s="90">
        <f>IF(ISNA(VLOOKUP($B292,'[1]1718  Exp_Rev Access'!$F$7:$GK$318,17,FALSE)),"",VLOOKUP($B292,'[1]1718  Exp_Rev Access'!$F$7:$GK$318,17,FALSE))</f>
        <v>0</v>
      </c>
      <c r="Y292" s="90">
        <f>IF(ISNA(VLOOKUP($B292,'[1]1718  Exp_Rev Access'!$F$7:$GK$318,18,FALSE)),"",VLOOKUP($B292,'[1]1718  Exp_Rev Access'!$F$7:$GK$318,18,FALSE))</f>
        <v>126.25</v>
      </c>
      <c r="Z292" s="90">
        <f>IF(ISNA(VLOOKUP($B292,'[1]1718  Exp_Rev Access'!$F$7:$GK$318,19,FALSE)),"",VLOOKUP($B292,'[1]1718  Exp_Rev Access'!$F$7:$GK$318,19,FALSE))</f>
        <v>0</v>
      </c>
      <c r="AA292" s="90">
        <f>IF(ISNA(VLOOKUP($B292,'[1]1718  Exp_Rev Access'!$F$7:$GK$318,20,FALSE)),"",VLOOKUP($B292,'[1]1718  Exp_Rev Access'!$F$7:$GK$318,20,FALSE))</f>
        <v>0</v>
      </c>
      <c r="AB292" s="90">
        <f>IF(ISNA(VLOOKUP($B292,'[1]1718  Exp_Rev Access'!$F$7:$GK$318,21,FALSE)),"",VLOOKUP($B292,'[1]1718  Exp_Rev Access'!$F$7:$GK$318,21,FALSE))</f>
        <v>0</v>
      </c>
      <c r="AC292" s="90">
        <f>IF(ISNA(VLOOKUP($B292,'[1]1718  Exp_Rev Access'!$F$7:$GK$318,22,FALSE)),"",VLOOKUP($B292,'[1]1718  Exp_Rev Access'!$F$7:$GK$318,22,FALSE))</f>
        <v>0</v>
      </c>
      <c r="AD292" s="90">
        <f>IF(ISNA(VLOOKUP($B292,'[1]1718  Exp_Rev Access'!$F$7:$GK$318,23,FALSE)),"",VLOOKUP($B292,'[1]1718  Exp_Rev Access'!$F$7:$GK$318,23,FALSE))</f>
        <v>49336.52</v>
      </c>
      <c r="AE292" s="90">
        <f>IF(ISNA(VLOOKUP($B292,'[1]1718  Exp_Rev Access'!$F$7:$GK$318,24,FALSE)),"",VLOOKUP($B292,'[1]1718  Exp_Rev Access'!$F$7:$GK$318,24,FALSE))</f>
        <v>11889.84</v>
      </c>
      <c r="AF292" s="90">
        <f>IF(ISNA(VLOOKUP($B292,'[1]1718  Exp_Rev Access'!$F$7:$GK$318,25,FALSE)),"",VLOOKUP($B292,'[1]1718  Exp_Rev Access'!$F$7:$GK$318,25,FALSE))</f>
        <v>0</v>
      </c>
      <c r="AG292" s="90">
        <f>IF(ISNA(VLOOKUP($B292,'[1]1718  Exp_Rev Access'!$F$7:$GK$318,26,FALSE)),"",VLOOKUP($B292,'[1]1718  Exp_Rev Access'!$F$7:$GK$318,26,FALSE))</f>
        <v>75057.58</v>
      </c>
      <c r="AH292" s="90">
        <f>IF(ISNA(VLOOKUP($B292,'[1]1718  Exp_Rev Access'!$F$7:$GK$318,27,FALSE)),"",VLOOKUP($B292,'[1]1718  Exp_Rev Access'!$F$7:$GK$318,27,FALSE))</f>
        <v>0</v>
      </c>
      <c r="AI292" s="90">
        <f>IF(ISNA(VLOOKUP($B292,'[1]1718  Exp_Rev Access'!$F$7:$GK$318,28,FALSE)),"",VLOOKUP($B292,'[1]1718  Exp_Rev Access'!$F$7:$GK$318,28,FALSE))</f>
        <v>3615</v>
      </c>
      <c r="AJ292" s="90">
        <f>IF(ISNA(VLOOKUP($B292,'[1]1718  Exp_Rev Access'!$F$7:$GK$318,29,FALSE)),"",VLOOKUP($B292,'[1]1718  Exp_Rev Access'!$F$7:$GK$318,29,FALSE))</f>
        <v>72544.45</v>
      </c>
      <c r="AK292" s="90">
        <f>IF(ISNA(VLOOKUP($B292,'[1]1718  Exp_Rev Access'!$F$7:$GK$318,30,FALSE)),"",VLOOKUP($B292,'[1]1718  Exp_Rev Access'!$F$7:$GK$318,30,FALSE))</f>
        <v>58175.65</v>
      </c>
      <c r="AL292" s="90">
        <f>IF(ISNA(VLOOKUP($B292,'[1]1718  Exp_Rev Access'!$F$7:$GK$318,31,FALSE)),"",VLOOKUP($B292,'[1]1718  Exp_Rev Access'!$F$7:$GK$318,31,FALSE))</f>
        <v>0</v>
      </c>
      <c r="AM292" s="56">
        <f t="shared" si="778"/>
        <v>272064.29000000004</v>
      </c>
      <c r="AN292" s="92">
        <f t="shared" si="779"/>
        <v>5.6955638374420026E-2</v>
      </c>
      <c r="AO292" s="71">
        <f t="shared" si="780"/>
        <v>1107.7085216399983</v>
      </c>
      <c r="AP292" s="90">
        <f>IF(ISNA(VLOOKUP($B292,'[1]1718  Exp_Rev Access'!$F$7:$GK$318,33,FALSE)),"",VLOOKUP($B292,'[1]1718  Exp_Rev Access'!$F$7:$GK$318,33,FALSE))</f>
        <v>2664462.38</v>
      </c>
      <c r="AQ292" s="90">
        <f>IF(ISNA(VLOOKUP($B292,'[1]1718  Exp_Rev Access'!$F$7:$GK$318,34,FALSE)),"",VLOOKUP($B292,'[1]1718  Exp_Rev Access'!$F$7:$GK$318,34,FALSE))</f>
        <v>27117.439999999999</v>
      </c>
      <c r="AR292" s="90">
        <f>IF(ISNA(VLOOKUP($B292,'[1]1718  Exp_Rev Access'!$F$7:$GK$318,35,FALSE)),"",VLOOKUP($B292,'[1]1718  Exp_Rev Access'!$F$7:$GK$318,35,FALSE))</f>
        <v>0</v>
      </c>
      <c r="AS292" s="90">
        <f>IF(ISNA(VLOOKUP($B292,'[1]1718  Exp_Rev Access'!$F$7:$GK$318,36,FALSE)),"",VLOOKUP($B292,'[1]1718  Exp_Rev Access'!$F$7:$GK$318,36,FALSE))</f>
        <v>0</v>
      </c>
      <c r="AT292" s="90">
        <f>IF(ISNA(VLOOKUP($B292,'[1]1718  Exp_Rev Access'!$F$7:$GK$318,37,FALSE)),"",VLOOKUP($B292,'[1]1718  Exp_Rev Access'!$F$7:$GK$318,37,FALSE))</f>
        <v>0</v>
      </c>
      <c r="AU292" s="56">
        <f t="shared" si="781"/>
        <v>2691579.82</v>
      </c>
      <c r="AV292" s="93">
        <f t="shared" si="782"/>
        <v>0.56347213698573417</v>
      </c>
      <c r="AW292" s="56">
        <f t="shared" si="783"/>
        <v>10958.755018118152</v>
      </c>
      <c r="AX292" s="90">
        <f>IF(ISNA(VLOOKUP($B292,'[1]1718  Exp_Rev Access'!$F$7:$GK$318,39,FALSE)),"",VLOOKUP($B292,'[1]1718  Exp_Rev Access'!$F$7:$GK$318,39,FALSE))</f>
        <v>0</v>
      </c>
      <c r="AY292" s="90">
        <f>IF(ISNA(VLOOKUP($B292,'[1]1718  Exp_Rev Access'!$F$7:$GK$318,40,FALSE)),"",VLOOKUP($B292,'[1]1718  Exp_Rev Access'!$F$7:$GK$318,40,FALSE))</f>
        <v>256180.6</v>
      </c>
      <c r="AZ292" s="90">
        <f>IF(ISNA(VLOOKUP($B292,'[1]1718  Exp_Rev Access'!$F$7:$GK$318,41,FALSE)),"",VLOOKUP($B292,'[1]1718  Exp_Rev Access'!$F$7:$GK$318,41,FALSE))</f>
        <v>2748.89</v>
      </c>
      <c r="BA292" s="90">
        <f>IF(ISNA(VLOOKUP($B292,'[1]1718  Exp_Rev Access'!$F$7:$GK$318,42,FALSE)),"",VLOOKUP($B292,'[1]1718  Exp_Rev Access'!$F$7:$GK$318,42,FALSE))</f>
        <v>0</v>
      </c>
      <c r="BB292" s="90">
        <f>IF(ISNA(VLOOKUP($B292,'[1]1718  Exp_Rev Access'!$F$7:$GK$318,43,FALSE)),"",VLOOKUP($B292,'[1]1718  Exp_Rev Access'!$F$7:$GK$318,43,FALSE))</f>
        <v>0</v>
      </c>
      <c r="BC292" s="90">
        <f>IF(ISNA(VLOOKUP($B292,'[1]1718  Exp_Rev Access'!$F$7:$GK$318,44,FALSE)),"",VLOOKUP($B292,'[1]1718  Exp_Rev Access'!$F$7:$GK$318,44,FALSE))</f>
        <v>77047.5</v>
      </c>
      <c r="BD292" s="90">
        <f>IF(ISNA(VLOOKUP($B292,'[1]1718  Exp_Rev Access'!$F$7:$GK$318,45,FALSE)),"",VLOOKUP($B292,'[1]1718  Exp_Rev Access'!$F$7:$GK$318,45,FALSE))</f>
        <v>0</v>
      </c>
      <c r="BE292" s="90">
        <f>IF(ISNA(VLOOKUP($B292,'[1]1718  Exp_Rev Access'!$F$7:$GK$318,46,FALSE)),"",VLOOKUP($B292,'[1]1718  Exp_Rev Access'!$F$7:$GK$318,46,FALSE))</f>
        <v>13038.92</v>
      </c>
      <c r="BF292" s="90">
        <f>IF(ISNA(VLOOKUP($B292,'[1]1718  Exp_Rev Access'!$F$7:$GK$318,47,FALSE)),"",VLOOKUP($B292,'[1]1718  Exp_Rev Access'!$F$7:$GK$318,47,FALSE))</f>
        <v>0</v>
      </c>
      <c r="BG292" s="90">
        <f>IF(ISNA(VLOOKUP($B292,'[1]1718  Exp_Rev Access'!$F$7:$GK$318,48,FALSE)),"",VLOOKUP($B292,'[1]1718  Exp_Rev Access'!$F$7:$GK$318,48,FALSE))</f>
        <v>33605.9</v>
      </c>
      <c r="BH292" s="90">
        <f>IF(ISNA(VLOOKUP($B292,'[1]1718  Exp_Rev Access'!$F$7:$GK$318,49,FALSE)),"",VLOOKUP($B292,'[1]1718  Exp_Rev Access'!$F$7:$GK$318,49,FALSE))</f>
        <v>5584.81</v>
      </c>
      <c r="BI292" s="90">
        <f>IF(ISNA(VLOOKUP($B292,'[1]1718  Exp_Rev Access'!$F$7:$GK$318,50,FALSE)),"",VLOOKUP($B292,'[1]1718  Exp_Rev Access'!$F$7:$GK$318,50,FALSE))</f>
        <v>0</v>
      </c>
      <c r="BJ292" s="90">
        <f>IF(ISNA(VLOOKUP($B292,'[1]1718  Exp_Rev Access'!$F$7:$GK$318,51,FALSE)),"",VLOOKUP($B292,'[1]1718  Exp_Rev Access'!$F$7:$GK$318,51,FALSE))</f>
        <v>1590.03</v>
      </c>
      <c r="BK292" s="90">
        <f>IF(ISNA(VLOOKUP($B292,'[1]1718  Exp_Rev Access'!$F$7:$GK$318,52,FALSE)),"",VLOOKUP($B292,'[1]1718  Exp_Rev Access'!$F$7:$GK$318,52,FALSE))</f>
        <v>167400.19</v>
      </c>
      <c r="BL292" s="90">
        <f>IF(ISNA(VLOOKUP($B292,'[1]1718  Exp_Rev Access'!$F$7:$GK$318,53,FALSE)),"",VLOOKUP($B292,'[1]1718  Exp_Rev Access'!$F$7:$GK$318,53,FALSE))</f>
        <v>0</v>
      </c>
      <c r="BM292" s="90">
        <f>IF(ISNA(VLOOKUP($B292,'[1]1718  Exp_Rev Access'!$F$7:$GK$318,54,FALSE)),"",VLOOKUP($B292,'[1]1718  Exp_Rev Access'!$F$7:$GK$318,54,FALSE))</f>
        <v>0</v>
      </c>
      <c r="BN292" s="90">
        <f>IF(ISNA(VLOOKUP($B292,'[1]1718  Exp_Rev Access'!$F$7:$GK$318,55,FALSE)),"",VLOOKUP($B292,'[1]1718  Exp_Rev Access'!$F$7:$GK$318,55,FALSE))</f>
        <v>0</v>
      </c>
      <c r="BO292" s="90">
        <f>IF(ISNA(VLOOKUP($B292,'[1]1718  Exp_Rev Access'!$F$7:$GK$318,56,FALSE)),"",VLOOKUP($B292,'[1]1718  Exp_Rev Access'!$F$7:$GK$318,56,FALSE))</f>
        <v>0</v>
      </c>
      <c r="BP292" s="90">
        <f>IF(ISNA(VLOOKUP($B292,'[1]1718  Exp_Rev Access'!$F$7:$GK$318,57,FALSE)),"",VLOOKUP($B292,'[1]1718  Exp_Rev Access'!$F$7:$GK$318,57,FALSE))</f>
        <v>0</v>
      </c>
      <c r="BQ292" s="90">
        <f>IF(ISNA(VLOOKUP($B292,'[1]1718  Exp_Rev Access'!$F$7:$GK$318,58,FALSE)),"",VLOOKUP($B292,'[1]1718  Exp_Rev Access'!$F$7:$GK$318,58,FALSE))</f>
        <v>0</v>
      </c>
      <c r="BR292" s="90">
        <f>IF(ISNA(VLOOKUP($B292,'[1]1718  Exp_Rev Access'!$F$7:$GK$318,59,FALSE)),"",VLOOKUP($B292,'[1]1718  Exp_Rev Access'!$F$7:$GK$318,59,FALSE))</f>
        <v>0</v>
      </c>
      <c r="BS292" s="90">
        <f>IF(ISNA(VLOOKUP($B292,'[1]1718  Exp_Rev Access'!$F$7:$GK$318,60,FALSE)),"",VLOOKUP($B292,'[1]1718  Exp_Rev Access'!$F$7:$GK$318,60,FALSE))</f>
        <v>0</v>
      </c>
      <c r="BT292" s="90">
        <f>IF(ISNA(VLOOKUP($B292,'[1]1718  Exp_Rev Access'!$F$7:$GK$318,61,FALSE)),"",VLOOKUP($B292,'[1]1718  Exp_Rev Access'!$F$7:$GK$318,61,FALSE))</f>
        <v>0</v>
      </c>
      <c r="BU292" s="90">
        <f>IF(ISNA(VLOOKUP($B292,'[1]1718  Exp_Rev Access'!$F$7:$GK$318,62,FALSE)),"",VLOOKUP($B292,'[1]1718  Exp_Rev Access'!$F$7:$GK$318,62,FALSE))</f>
        <v>0</v>
      </c>
      <c r="BV292" s="56">
        <f t="shared" si="743"/>
        <v>557196.84000000008</v>
      </c>
      <c r="BW292" s="92">
        <f t="shared" si="784"/>
        <v>0.11664706795004068</v>
      </c>
      <c r="BX292" s="71">
        <f t="shared" si="785"/>
        <v>2268.6244045437888</v>
      </c>
      <c r="BY292" s="90">
        <f>IF(ISNA(VLOOKUP($B292,'[1]1718  Exp_Rev Access'!$F$7:$GK$318,64,FALSE)),"",VLOOKUP($B292,'[1]1718  Exp_Rev Access'!$F$7:$GK$318,64,FALSE))</f>
        <v>0</v>
      </c>
      <c r="BZ292" s="90">
        <f>IF(ISNA(VLOOKUP($B292,'[1]1718  Exp_Rev Access'!$F$7:$GK$318,65,FALSE)),"",VLOOKUP($B292,'[1]1718  Exp_Rev Access'!$F$7:$GK$318,65,FALSE))</f>
        <v>0</v>
      </c>
      <c r="CA292" s="90">
        <f>IF(ISNA(VLOOKUP($B292,'[1]1718  Exp_Rev Access'!$F$7:$GK$318,66,FALSE)),"",VLOOKUP($B292,'[1]1718  Exp_Rev Access'!$F$7:$GK$318,66,FALSE))</f>
        <v>0</v>
      </c>
      <c r="CB292" s="90">
        <f>IF(ISNA(VLOOKUP($B292,'[1]1718  Exp_Rev Access'!$F$7:$GK$318,67,FALSE)),"",VLOOKUP($B292,'[1]1718  Exp_Rev Access'!$F$7:$GK$318,67,FALSE))</f>
        <v>0</v>
      </c>
      <c r="CC292" s="90">
        <f>IF(ISNA(VLOOKUP($B292,'[1]1718  Exp_Rev Access'!$F$7:$GK$318,68,FALSE)),"",VLOOKUP($B292,'[1]1718  Exp_Rev Access'!$F$7:$GK$318,68,FALSE))</f>
        <v>0</v>
      </c>
      <c r="CD292" s="90">
        <f>IF(ISNA(VLOOKUP($B292,'[1]1718  Exp_Rev Access'!$F$7:$GK$318,69,FALSE)),"",VLOOKUP($B292,'[1]1718  Exp_Rev Access'!$F$7:$GK$318,69,FALSE))</f>
        <v>0</v>
      </c>
      <c r="CE292" s="56">
        <f t="shared" si="739"/>
        <v>0</v>
      </c>
      <c r="CF292" s="92">
        <f t="shared" si="757"/>
        <v>0</v>
      </c>
      <c r="CG292" s="78">
        <f t="shared" si="758"/>
        <v>0</v>
      </c>
      <c r="CH292" s="90">
        <f>IF(ISNA(VLOOKUP($B292,'[1]1718  Exp_Rev Access'!$F$7:$GK$318,$CH$2,FALSE)),"",VLOOKUP($B292,'[1]1718  Exp_Rev Access'!$F$7:$GK$318,$CH$2,FALSE))</f>
        <v>0</v>
      </c>
      <c r="CI292" s="90">
        <f>IF(ISNA(VLOOKUP($B292,'[1]1718  Exp_Rev Access'!$F$7:$GK$318,$CI$2,FALSE)),"",VLOOKUP($B292,'[1]1718  Exp_Rev Access'!$F$7:$GK$318,$CI$2,FALSE))</f>
        <v>0</v>
      </c>
      <c r="CJ292" s="90">
        <f>IF(ISNA(VLOOKUP($B292,'[1]1718  Exp_Rev Access'!$F$7:$GK$318,$CJ$2,FALSE)),"",VLOOKUP($B292,'[1]1718  Exp_Rev Access'!$F$7:$GK$318,$CJ$2,FALSE))</f>
        <v>0</v>
      </c>
      <c r="CK292" s="90">
        <f>IF(ISNA(VLOOKUP($B292,'[1]1718  Exp_Rev Access'!$F$7:$GK$318,$CK$2,FALSE)),"",VLOOKUP($B292,'[1]1718  Exp_Rev Access'!$F$7:$GK$318,$CK$2,FALSE))</f>
        <v>0</v>
      </c>
      <c r="CL292" s="90">
        <f>IF(ISNA(VLOOKUP($B292,'[1]1718  Exp_Rev Access'!$F$7:$GK$318,$CL$2,FALSE)),"",VLOOKUP($B292,'[1]1718  Exp_Rev Access'!$F$7:$GK$318,$CL$2,FALSE))</f>
        <v>0</v>
      </c>
      <c r="CM292" s="90">
        <f>IF(ISNA(VLOOKUP($B292,'[1]1718  Exp_Rev Access'!$F$7:$GK$318,$CM$2,FALSE)),"",VLOOKUP($B292,'[1]1718  Exp_Rev Access'!$F$7:$GK$318,$CM$2,FALSE))</f>
        <v>0</v>
      </c>
      <c r="CN292" s="90">
        <f>IF(ISNA(VLOOKUP($B292,'[1]1718  Exp_Rev Access'!$F$7:$GK$318,$CN$2,FALSE)),"",VLOOKUP($B292,'[1]1718  Exp_Rev Access'!$F$7:$GK$318,$CN$2,FALSE))</f>
        <v>0</v>
      </c>
      <c r="CO292" s="90">
        <f>IF(ISNA(VLOOKUP($B292,'[1]1718  Exp_Rev Access'!$F$7:$GK$318,$CO$2,FALSE)),"",VLOOKUP($B292,'[1]1718  Exp_Rev Access'!$F$7:$GK$318,$CO$2,FALSE))</f>
        <v>0</v>
      </c>
      <c r="CP292" s="90">
        <f>IF(ISNA(VLOOKUP($B292,'[1]1718  Exp_Rev Access'!$F$7:$GK$318,$CP$2,FALSE)),"",VLOOKUP($B292,'[1]1718  Exp_Rev Access'!$F$7:$GK$318,$CP$2,FALSE))</f>
        <v>0</v>
      </c>
      <c r="CQ292" s="90">
        <f>IF(ISNA(VLOOKUP($B292,'[1]1718  Exp_Rev Access'!$F$7:$GK$318,$CQ$2,FALSE)),"",VLOOKUP($B292,'[1]1718  Exp_Rev Access'!$F$7:$GK$318,$CQ$2,FALSE))</f>
        <v>60480.160000000003</v>
      </c>
      <c r="CR292" s="90">
        <f>IF(ISNA(VLOOKUP($B292,'[1]1718  Exp_Rev Access'!$F$7:$GK$318,$CR$2,FALSE)),"",VLOOKUP($B292,'[1]1718  Exp_Rev Access'!$F$7:$GK$318,$CR$2,FALSE))</f>
        <v>0</v>
      </c>
      <c r="CS292" s="90">
        <f>IF(ISNA(VLOOKUP($B292,'[1]1718  Exp_Rev Access'!$F$7:$GK$318,$CS$2,FALSE)),"",VLOOKUP($B292,'[1]1718  Exp_Rev Access'!$F$7:$GK$318,$CS$2,FALSE))</f>
        <v>0</v>
      </c>
      <c r="CT292" s="90">
        <f>IF(ISNA(VLOOKUP($B292,'[1]1718  Exp_Rev Access'!$F$7:$GK$318,$CT$2,FALSE)),"",VLOOKUP($B292,'[1]1718  Exp_Rev Access'!$F$7:$GK$318,$CT$2,FALSE))</f>
        <v>0</v>
      </c>
      <c r="CU292" s="90">
        <f>IF(ISNA(VLOOKUP($B292,'[1]1718  Exp_Rev Access'!$F$7:$GK$318,$CU$2,FALSE)),"",VLOOKUP($B292,'[1]1718  Exp_Rev Access'!$F$7:$GK$318,$CU$2,FALSE))</f>
        <v>98184.91</v>
      </c>
      <c r="CV292" s="90">
        <f>IF(ISNA(VLOOKUP($B292,'[1]1718  Exp_Rev Access'!$F$7:$GK$318,$CV$2,FALSE)),"",VLOOKUP($B292,'[1]1718  Exp_Rev Access'!$F$7:$GK$318,$CV$2,FALSE))</f>
        <v>21273.59</v>
      </c>
      <c r="CW292" s="90">
        <f>IF(ISNA(VLOOKUP($B292,'[1]1718  Exp_Rev Access'!$F$7:$GK$318,$CW$2,FALSE)),"",VLOOKUP($B292,'[1]1718  Exp_Rev Access'!$F$7:$GK$318,$CW$2,FALSE))</f>
        <v>0</v>
      </c>
      <c r="CX292" s="90">
        <f>IF(ISNA(VLOOKUP($B292,'[1]1718  Exp_Rev Access'!$F$7:$GK$318,$CX$2,FALSE)),"",VLOOKUP($B292,'[1]1718  Exp_Rev Access'!$F$7:$GK$318,$CX$2,FALSE))</f>
        <v>0</v>
      </c>
      <c r="CY292" s="90">
        <f>IF(ISNA(VLOOKUP($B292,'[1]1718  Exp_Rev Access'!$F$7:$GK$318,$CY$2,FALSE)),"",VLOOKUP($B292,'[1]1718  Exp_Rev Access'!$F$7:$GK$318,$CY$2,FALSE))</f>
        <v>0</v>
      </c>
      <c r="CZ292" s="90">
        <f>IF(ISNA(VLOOKUP($B292,'[1]1718  Exp_Rev Access'!$F$7:$GK$318,$CZ$2,FALSE)),"",VLOOKUP($B292,'[1]1718  Exp_Rev Access'!$F$7:$GK$318,$CZ$2,FALSE))</f>
        <v>0</v>
      </c>
      <c r="DA292" s="90">
        <f>IF(ISNA(VLOOKUP($B292,'[1]1718  Exp_Rev Access'!$F$7:$GK$318,$DA$2,FALSE)),"",VLOOKUP($B292,'[1]1718  Exp_Rev Access'!$F$7:$GK$318,$DA$2,FALSE))</f>
        <v>0</v>
      </c>
      <c r="DB292" s="90">
        <f>IF(ISNA(VLOOKUP($B292,'[1]1718  Exp_Rev Access'!$F$7:$GK$318,$DB$2,FALSE)),"",VLOOKUP($B292,'[1]1718  Exp_Rev Access'!$F$7:$GK$318,$DB$2,FALSE))</f>
        <v>0</v>
      </c>
      <c r="DC292" s="90">
        <f>IF(ISNA(VLOOKUP($B292,'[1]1718  Exp_Rev Access'!$F$7:$GK$318,$DC$2,FALSE)),"",VLOOKUP($B292,'[1]1718  Exp_Rev Access'!$F$7:$GK$318,$DC$2,FALSE))</f>
        <v>0</v>
      </c>
      <c r="DD292" s="90">
        <f>IF(ISNA(VLOOKUP($B292,'[1]1718  Exp_Rev Access'!$F$7:$GK$318,$DD$2,FALSE)),"",VLOOKUP($B292,'[1]1718  Exp_Rev Access'!$F$7:$GK$318,$DD$2,FALSE))</f>
        <v>0</v>
      </c>
      <c r="DE292" s="90">
        <f>IF(ISNA(VLOOKUP($B292,'[1]1718  Exp_Rev Access'!$F$7:$GK$318,$DE$2,FALSE)),"",VLOOKUP($B292,'[1]1718  Exp_Rev Access'!$F$7:$GK$318,$DE$2,FALSE))</f>
        <v>0</v>
      </c>
      <c r="DF292" s="90">
        <f>IF(ISNA(VLOOKUP($B292,'[1]1718  Exp_Rev Access'!$F$7:$GK$318,$DF$2,FALSE)),"",VLOOKUP($B292,'[1]1718  Exp_Rev Access'!$F$7:$GK$318,$DF$2,FALSE))</f>
        <v>0</v>
      </c>
      <c r="DG292" s="90">
        <f>IF(ISNA(VLOOKUP($B292,'[1]1718  Exp_Rev Access'!$F$7:$GK$318,$DG$2,FALSE)),"",VLOOKUP($B292,'[1]1718  Exp_Rev Access'!$F$7:$GK$318,$DG$2,FALSE))</f>
        <v>0</v>
      </c>
      <c r="DH292" s="90">
        <f>IF(ISNA(VLOOKUP($B292,'[1]1718  Exp_Rev Access'!$F$7:$GK$318,$DH$2,FALSE)),"",VLOOKUP($B292,'[1]1718  Exp_Rev Access'!$F$7:$GK$318,$DH$2,FALSE))</f>
        <v>0</v>
      </c>
      <c r="DI292" s="90">
        <f>IF(ISNA(VLOOKUP($B292,'[1]1718  Exp_Rev Access'!$F$7:$GK$318,$DI$2,FALSE)),"",VLOOKUP($B292,'[1]1718  Exp_Rev Access'!$F$7:$GK$318,$DI$2,FALSE))</f>
        <v>50729.04</v>
      </c>
      <c r="DJ292" s="90">
        <f>IF(ISNA(VLOOKUP($B292,'[1]1718  Exp_Rev Access'!$F$7:$GK$318,$DJ$2,FALSE)),"",VLOOKUP($B292,'[1]1718  Exp_Rev Access'!$F$7:$GK$318,$DJ$2,FALSE))</f>
        <v>0</v>
      </c>
      <c r="DK292" s="90">
        <f>IF(ISNA(VLOOKUP($B292,'[1]1718  Exp_Rev Access'!$F$7:$GK$318,$DK$2,FALSE)),"",VLOOKUP($B292,'[1]1718  Exp_Rev Access'!$F$7:$GK$318,$DK$2,FALSE))</f>
        <v>20840.61</v>
      </c>
      <c r="DL292" s="90">
        <f>IF(ISNA(VLOOKUP($B292,'[1]1718  Exp_Rev Access'!$F$7:$GK$318,$DL$2,FALSE)),"",VLOOKUP($B292,'[1]1718  Exp_Rev Access'!$F$7:$GK$318,$DL$2,FALSE))</f>
        <v>0</v>
      </c>
      <c r="DM292" s="90">
        <f>IF(ISNA(VLOOKUP($B292,'[1]1718  Exp_Rev Access'!$F$7:$GK$318,$DM$2,FALSE)),"",VLOOKUP($B292,'[1]1718  Exp_Rev Access'!$F$7:$GK$318,$DM$2,FALSE))</f>
        <v>0</v>
      </c>
      <c r="DN292" s="90">
        <f>IF(ISNA(VLOOKUP($B292,'[1]1718  Exp_Rev Access'!$F$7:$GK$318,$DN$2,FALSE)),"",VLOOKUP($B292,'[1]1718  Exp_Rev Access'!$F$7:$GK$318,$DN$2,FALSE))</f>
        <v>0</v>
      </c>
      <c r="DO292" s="90">
        <f>IF(ISNA(VLOOKUP($B292,'[1]1718  Exp_Rev Access'!$F$7:$GK$318,$DO$2,FALSE)),"",VLOOKUP($B292,'[1]1718  Exp_Rev Access'!$F$7:$GK$318,$DO$2,FALSE))</f>
        <v>0</v>
      </c>
      <c r="DP292" s="90">
        <f>IF(ISNA(VLOOKUP($B292,'[1]1718  Exp_Rev Access'!$F$7:$GK$318,$DP$2,FALSE)),"",VLOOKUP($B292,'[1]1718  Exp_Rev Access'!$F$7:$GK$318,$DP$2,FALSE))</f>
        <v>0</v>
      </c>
      <c r="DQ292" s="90">
        <f>IF(ISNA(VLOOKUP($B292,'[1]1718  Exp_Rev Access'!$F$7:$GK$318,$DQ$2,FALSE)),"",VLOOKUP($B292,'[1]1718  Exp_Rev Access'!$F$7:$GK$318,$DQ$2,FALSE))</f>
        <v>0</v>
      </c>
      <c r="DR292" s="90">
        <f>IF(ISNA(VLOOKUP($B292,'[1]1718  Exp_Rev Access'!$F$7:$GK$318,$DR$2,FALSE)),"",VLOOKUP($B292,'[1]1718  Exp_Rev Access'!$F$7:$GK$318,$DR$2,FALSE))</f>
        <v>0</v>
      </c>
      <c r="DS292" s="90">
        <f>IF(ISNA(VLOOKUP($B292,'[1]1718  Exp_Rev Access'!$F$7:$GK$318,$DS$2,FALSE)),"",VLOOKUP($B292,'[1]1718  Exp_Rev Access'!$F$7:$GK$318,$DS$2,FALSE))</f>
        <v>0</v>
      </c>
      <c r="DT292" s="90">
        <f>IF(ISNA(VLOOKUP($B292,'[1]1718  Exp_Rev Access'!$F$7:$GK$318,$DT$2,FALSE)),"",VLOOKUP($B292,'[1]1718  Exp_Rev Access'!$F$7:$GK$318,$DT$2,FALSE))</f>
        <v>0</v>
      </c>
      <c r="DU292" s="90">
        <f>IF(ISNA(VLOOKUP($B292,'[1]1718  Exp_Rev Access'!$F$7:$GK$318,$DU$2,FALSE)),"",VLOOKUP($B292,'[1]1718  Exp_Rev Access'!$F$7:$GK$318,$DU$2,FALSE))</f>
        <v>0</v>
      </c>
      <c r="DV292" s="90">
        <f>IF(ISNA(VLOOKUP($B292,'[1]1718  Exp_Rev Access'!$F$7:$GK$318,$DV$2,FALSE)),"",VLOOKUP($B292,'[1]1718  Exp_Rev Access'!$F$7:$GK$318,$DV$2,FALSE))</f>
        <v>0</v>
      </c>
      <c r="DW292" s="90">
        <f>IF(ISNA(VLOOKUP($B292,'[1]1718  Exp_Rev Access'!$F$7:$GK$318,$DW$2,FALSE)),"",VLOOKUP($B292,'[1]1718  Exp_Rev Access'!$F$7:$GK$318,$DW$2,FALSE))</f>
        <v>0</v>
      </c>
      <c r="DX292" s="90">
        <f>IF(ISNA(VLOOKUP($B292,'[1]1718  Exp_Rev Access'!$F$7:$GK$318,$DX$2,FALSE)),"",VLOOKUP($B292,'[1]1718  Exp_Rev Access'!$F$7:$GK$318,$DX$2,FALSE))</f>
        <v>0</v>
      </c>
      <c r="DY292" s="90">
        <f>IF(ISNA(VLOOKUP($B292,'[1]1718  Exp_Rev Access'!$F$7:$GK$318,$DY$2,FALSE)),"",VLOOKUP($B292,'[1]1718  Exp_Rev Access'!$F$7:$GK$318,$DY$2,FALSE))</f>
        <v>0</v>
      </c>
      <c r="DZ292" s="90">
        <f>IF(ISNA(VLOOKUP($B292,'[1]1718  Exp_Rev Access'!$F$7:$GK$318,$DZ$2,FALSE)),"",VLOOKUP($B292,'[1]1718  Exp_Rev Access'!$F$7:$GK$318,$DZ$2,FALSE))</f>
        <v>0</v>
      </c>
      <c r="EA292" s="90">
        <f>IF(ISNA(VLOOKUP($B292,'[1]1718  Exp_Rev Access'!$F$7:$GK$318,$EA$2,FALSE)),"",VLOOKUP($B292,'[1]1718  Exp_Rev Access'!$F$7:$GK$318,$EA$2,FALSE))</f>
        <v>0</v>
      </c>
      <c r="EB292" s="90">
        <f>IF(ISNA(VLOOKUP($B292,'[1]1718  Exp_Rev Access'!$F$7:$GK$318,$EB$2,FALSE)),"",VLOOKUP($B292,'[1]1718  Exp_Rev Access'!$F$7:$GK$318,$EB$2,FALSE))</f>
        <v>0</v>
      </c>
      <c r="EC292" s="90">
        <f>IF(ISNA(VLOOKUP($B292,'[1]1718  Exp_Rev Access'!$F$7:$GK$318,$EC$2,FALSE)),"",VLOOKUP($B292,'[1]1718  Exp_Rev Access'!$F$7:$GK$318,$EC$2,FALSE))</f>
        <v>0</v>
      </c>
      <c r="ED292" s="90">
        <f>IF(ISNA(VLOOKUP($B292,'[1]1718  Exp_Rev Access'!$F$7:$GK$318,$ED$2,FALSE)),"",VLOOKUP($B292,'[1]1718  Exp_Rev Access'!$F$7:$GK$318,$ED$2,FALSE))</f>
        <v>0</v>
      </c>
      <c r="EE292" s="90">
        <f>IF(ISNA(VLOOKUP($B292,'[1]1718  Exp_Rev Access'!$F$7:$GK$318,$EE$2,FALSE)),"",VLOOKUP($B292,'[1]1718  Exp_Rev Access'!$F$7:$GK$318,$EE$2,FALSE))</f>
        <v>0</v>
      </c>
      <c r="EF292" s="90">
        <f>IF(ISNA(VLOOKUP($B292,'[1]1718  Exp_Rev Access'!$F$7:$GK$318,$EF$2,FALSE)),"",VLOOKUP($B292,'[1]1718  Exp_Rev Access'!$F$7:$GK$318,$EF$2,FALSE))</f>
        <v>0</v>
      </c>
      <c r="EG292" s="90">
        <f>IF(ISNA(VLOOKUP($B292,'[1]1718  Exp_Rev Access'!$F$7:$GK$318,$EG$2,FALSE)),"",VLOOKUP($B292,'[1]1718  Exp_Rev Access'!$F$7:$GK$318,$EG$2,FALSE))</f>
        <v>0</v>
      </c>
      <c r="EH292" s="90">
        <f>IF(ISNA(VLOOKUP($B292,'[1]1718  Exp_Rev Access'!$F$7:$GK$318,$EH$2,FALSE)),"",VLOOKUP($B292,'[1]1718  Exp_Rev Access'!$F$7:$GK$318,$EH$2,FALSE))</f>
        <v>0</v>
      </c>
      <c r="EI292" s="90">
        <f>IF(ISNA(VLOOKUP($B292,'[1]1718  Exp_Rev Access'!$F$7:$GK$318,$EI$2,FALSE)),"",VLOOKUP($B292,'[1]1718  Exp_Rev Access'!$F$7:$GK$318,$EI$2,FALSE))</f>
        <v>0</v>
      </c>
      <c r="EJ292" s="90">
        <f>IF(ISNA(VLOOKUP($B292,'[1]1718  Exp_Rev Access'!$F$7:$GK$318,$EJ$2,FALSE)),"",VLOOKUP($B292,'[1]1718  Exp_Rev Access'!$F$7:$GK$318,$EJ$2,FALSE))</f>
        <v>0</v>
      </c>
      <c r="EK292" s="90">
        <f>IF(ISNA(VLOOKUP($B292,'[1]1718  Exp_Rev Access'!$F$7:$GK$318,$EK$2,FALSE)),"",VLOOKUP($B292,'[1]1718  Exp_Rev Access'!$F$7:$GK$318,$EK$2,FALSE))</f>
        <v>0</v>
      </c>
      <c r="EL292" s="90">
        <f>IF(ISNA(VLOOKUP($B292,'[1]1718  Exp_Rev Access'!$F$7:$GK$318,$EL$2,FALSE)),"",VLOOKUP($B292,'[1]1718  Exp_Rev Access'!$F$7:$GK$318,$EL$2,FALSE))</f>
        <v>0</v>
      </c>
      <c r="EM292" s="90">
        <f>IF(ISNA(VLOOKUP($B292,'[1]1718  Exp_Rev Access'!$F$7:$GK$318,$EM$2,FALSE)),"",VLOOKUP($B292,'[1]1718  Exp_Rev Access'!$F$7:$GK$318,$EM$2,FALSE))</f>
        <v>0</v>
      </c>
      <c r="EN292" s="90">
        <f>IF(ISNA(VLOOKUP($B292,'[1]1718  Exp_Rev Access'!$F$7:$GK$318,$EN$2,FALSE)),"",VLOOKUP($B292,'[1]1718  Exp_Rev Access'!$F$7:$GK$318,$EN$2,FALSE))</f>
        <v>0</v>
      </c>
      <c r="EO292" s="90">
        <f>IF(ISNA(VLOOKUP($B292,'[1]1718  Exp_Rev Access'!$F$7:$GK$318,$EO$2,FALSE)),"",VLOOKUP($B292,'[1]1718  Exp_Rev Access'!$F$7:$GK$318,$EO$2,FALSE))</f>
        <v>0</v>
      </c>
      <c r="EP292" s="90">
        <f>IF(ISNA(VLOOKUP($B292,'[1]1718  Exp_Rev Access'!$F$7:$GK$318,$EP$2,FALSE)),"",VLOOKUP($B292,'[1]1718  Exp_Rev Access'!$F$7:$GK$318,$EP$2,FALSE))</f>
        <v>0</v>
      </c>
      <c r="EQ292" s="90">
        <f>IF(ISNA(VLOOKUP($B292,'[1]1718  Exp_Rev Access'!$F$7:$GK$318,$EQ$2,FALSE)),"",VLOOKUP($B292,'[1]1718  Exp_Rev Access'!$F$7:$GK$318,$EQ$2,FALSE))</f>
        <v>0</v>
      </c>
      <c r="ER292" s="90">
        <f>IF(ISNA(VLOOKUP($B292,'[1]1718  Exp_Rev Access'!$F$7:$GK$318,$ER$2,FALSE)),"",VLOOKUP($B292,'[1]1718  Exp_Rev Access'!$F$7:$GK$318,$ER$2,FALSE))</f>
        <v>0</v>
      </c>
      <c r="ES292" s="90">
        <f>IF(ISNA(VLOOKUP($B292,'[1]1718  Exp_Rev Access'!$F$7:$GK$318,$ES$2,FALSE)),"",VLOOKUP($B292,'[1]1718  Exp_Rev Access'!$F$7:$GK$318,$ES$2,FALSE))</f>
        <v>0</v>
      </c>
      <c r="ET292" s="90">
        <f>IF(ISNA(VLOOKUP($B292,'[1]1718  Exp_Rev Access'!$F$7:$GK$318,$ET$2,FALSE)),"",VLOOKUP($B292,'[1]1718  Exp_Rev Access'!$F$7:$GK$318,$ET$2,FALSE))</f>
        <v>0</v>
      </c>
      <c r="EU292" s="90">
        <f>IF(ISNA(VLOOKUP($B292,'[1]1718  Exp_Rev Access'!$F$7:$GK$318,$EU$2,FALSE)),"",VLOOKUP($B292,'[1]1718  Exp_Rev Access'!$F$7:$GK$318,$EU$2,FALSE))</f>
        <v>0</v>
      </c>
      <c r="EV292" s="90">
        <f>IF(ISNA(VLOOKUP($B292,'[1]1718  Exp_Rev Access'!$F$7:$GK$318,$EV$2,FALSE)),"",VLOOKUP($B292,'[1]1718  Exp_Rev Access'!$F$7:$GK$318,$EV$2,FALSE))</f>
        <v>29934.85</v>
      </c>
      <c r="EW292" s="90">
        <f>IF(ISNA(VLOOKUP($B292,'[1]1718  Exp_Rev Access'!$F$7:$GK$318,$EW$2,FALSE)),"",VLOOKUP($B292,'[1]1718  Exp_Rev Access'!$F$7:$GK$318,$EW$2,FALSE))</f>
        <v>0</v>
      </c>
      <c r="EX292" s="90">
        <f>IF(ISNA(VLOOKUP($B292,'[1]1718  Exp_Rev Access'!$F$7:$GK$318,$EX$2,FALSE)),"",VLOOKUP($B292,'[1]1718  Exp_Rev Access'!$F$7:$GK$318,$EX$2,FALSE))</f>
        <v>0</v>
      </c>
      <c r="EY292" s="90">
        <f>IF(ISNA(VLOOKUP($B292,'[1]1718  Exp_Rev Access'!$F$7:$GK$318,$EY$2,FALSE)),"",VLOOKUP($B292,'[1]1718  Exp_Rev Access'!$F$7:$GK$318,$EY$2,FALSE))</f>
        <v>0</v>
      </c>
      <c r="EZ292" s="90">
        <f>IF(ISNA(VLOOKUP($B292,'[1]1718  Exp_Rev Access'!$F$7:$GK$318,$EZ$2,FALSE)),"",VLOOKUP($B292,'[1]1718  Exp_Rev Access'!$F$7:$GK$318,$EZ$2,FALSE))</f>
        <v>0</v>
      </c>
      <c r="FA292" s="90">
        <f>IF(ISNA(VLOOKUP($B292,'[1]1718  Exp_Rev Access'!$F$7:$GK$318,$FA$2,FALSE)),"",VLOOKUP($B292,'[1]1718  Exp_Rev Access'!$F$7:$GK$318,$FA$2,FALSE))</f>
        <v>0</v>
      </c>
      <c r="FB292" s="90">
        <f>IF(ISNA(VLOOKUP($B292,'[1]1718  Exp_Rev Access'!$F$7:$GK$318,$FB$2,FALSE)),"",VLOOKUP($B292,'[1]1718  Exp_Rev Access'!$F$7:$GK$318,$FB$2,FALSE))</f>
        <v>0</v>
      </c>
      <c r="FC292" s="90">
        <f>IF(ISNA(VLOOKUP($B292,'[1]1718  Exp_Rev Access'!$F$7:$GK$318,$FC$2,FALSE)),"",VLOOKUP($B292,'[1]1718  Exp_Rev Access'!$F$7:$GK$318,$FC$2,FALSE))</f>
        <v>0</v>
      </c>
      <c r="FD292" s="90">
        <f>IF(ISNA(VLOOKUP($B292,'[1]1718  Exp_Rev Access'!$F$7:$GK$318,$FD$2,FALSE)),"",VLOOKUP($B292,'[1]1718  Exp_Rev Access'!$F$7:$GK$318,$FD$2,FALSE))</f>
        <v>0</v>
      </c>
      <c r="FE292" s="90">
        <f>IF(ISNA(VLOOKUP($B292,'[1]1718  Exp_Rev Access'!$F$7:$GK$318,$FE$2,FALSE)),"",VLOOKUP($B292,'[1]1718  Exp_Rev Access'!$F$7:$GK$318,$FE$2,FALSE))</f>
        <v>0</v>
      </c>
      <c r="FF292" s="90">
        <f>IF(ISNA(VLOOKUP($B292,'[1]1718  Exp_Rev Access'!$F$7:$GK$318,$FF$2,FALSE)),"",VLOOKUP($B292,'[1]1718  Exp_Rev Access'!$F$7:$GK$318,$FF$2,FALSE))</f>
        <v>0</v>
      </c>
      <c r="FG292" s="90">
        <f>IF(ISNA(VLOOKUP($B292,'[1]1718  Exp_Rev Access'!$F$7:$GK$318,$FG$2,FALSE)),"",VLOOKUP($B292,'[1]1718  Exp_Rev Access'!$F$7:$GK$318,$FG$2,FALSE))</f>
        <v>0</v>
      </c>
      <c r="FH292" s="90">
        <f>IF(ISNA(VLOOKUP($B292,'[1]1718  Exp_Rev Access'!$F$7:$GK$318,$FH$2,FALSE)),"",VLOOKUP($B292,'[1]1718  Exp_Rev Access'!$F$7:$GK$318,$FH$2,FALSE))</f>
        <v>0</v>
      </c>
      <c r="FI292" s="90">
        <f>IF(ISNA(VLOOKUP($B292,'[1]1718  Exp_Rev Access'!$F$7:$GK$318,$FI$2,FALSE)),"",VLOOKUP($B292,'[1]1718  Exp_Rev Access'!$F$7:$GK$318,$FI$2,FALSE))</f>
        <v>0</v>
      </c>
      <c r="FJ292" s="90">
        <f>IF(ISNA(VLOOKUP($B292,'[1]1718  Exp_Rev Access'!$F$7:$GK$318,$FJ$2,FALSE)),"",VLOOKUP($B292,'[1]1718  Exp_Rev Access'!$F$7:$GK$318,$FJ$2,FALSE))</f>
        <v>0</v>
      </c>
      <c r="FK292" s="90">
        <f>IF(ISNA(VLOOKUP($B292,'[1]1718  Exp_Rev Access'!$F$7:$GK$318,$FK$2,FALSE)),"",VLOOKUP($B292,'[1]1718  Exp_Rev Access'!$F$7:$GK$318,$FK$2,FALSE))</f>
        <v>0</v>
      </c>
      <c r="FL292" s="90">
        <f>IF(ISNA(VLOOKUP($B292,'[1]1718  Exp_Rev Access'!$F$7:$GK$318,$FL$2,FALSE)),"",VLOOKUP($B292,'[1]1718  Exp_Rev Access'!$F$7:$GK$318,$FL$2,FALSE))</f>
        <v>0</v>
      </c>
      <c r="FM292" s="90">
        <f>IF(ISNA(VLOOKUP($B292,'[1]1718  Exp_Rev Access'!$F$7:$GK$318,$FM$2,FALSE)),"",VLOOKUP($B292,'[1]1718  Exp_Rev Access'!$F$7:$GK$318,$FM$2,FALSE))</f>
        <v>0</v>
      </c>
      <c r="FN292" s="90">
        <f>IF(ISNA(VLOOKUP($B292,'[1]1718  Exp_Rev Access'!$F$7:$GK$318,$FN$2,FALSE)),"",VLOOKUP($B292,'[1]1718  Exp_Rev Access'!$F$7:$GK$318,$FN$2,FALSE))</f>
        <v>0</v>
      </c>
      <c r="FO292" s="90">
        <f>IF(ISNA(VLOOKUP($B292,'[1]1718  Exp_Rev Access'!$F$7:$GK$318,$FO$2,FALSE)),"",VLOOKUP($B292,'[1]1718  Exp_Rev Access'!$F$7:$GK$318,$FO$2,FALSE))</f>
        <v>0</v>
      </c>
      <c r="FP292" s="90">
        <f>IF(ISNA(VLOOKUP($B292,'[1]1718  Exp_Rev Access'!$F$7:$GK$318,$FP$2,FALSE)),"",VLOOKUP($B292,'[1]1718  Exp_Rev Access'!$F$7:$GK$318,$FP$2,FALSE))</f>
        <v>0</v>
      </c>
      <c r="FQ292" s="90">
        <f>IF(ISNA(VLOOKUP($B292,'[1]1718  Exp_Rev Access'!$F$7:$GK$318,$FQ$2,FALSE)),"",VLOOKUP($B292,'[1]1718  Exp_Rev Access'!$F$7:$GK$318,$FQ$2,FALSE))</f>
        <v>0</v>
      </c>
      <c r="FR292" s="90">
        <f>IF(ISNA(VLOOKUP($B292,'[1]1718  Exp_Rev Access'!$F$7:$GK$318,$FR$2,FALSE)),"",VLOOKUP($B292,'[1]1718  Exp_Rev Access'!$F$7:$GK$318,$FR$2,FALSE))</f>
        <v>0</v>
      </c>
      <c r="FS292" s="56">
        <f t="shared" si="786"/>
        <v>281443.15999999997</v>
      </c>
      <c r="FT292" s="123">
        <f t="shared" si="787"/>
        <v>5.8919069621059167E-2</v>
      </c>
      <c r="FU292" s="94">
        <f t="shared" si="788"/>
        <v>1145.8945482675783</v>
      </c>
      <c r="FV292" s="95">
        <f>IF(ISNA(VLOOKUP($B292,'[1]1718  Exp_Rev Access'!$F$7:$GK$318,$FV$2,FALSE)),"",VLOOKUP($B292,'[1]1718  Exp_Rev Access'!$F$7:$GK$318,$FV$2,FALSE))</f>
        <v>0</v>
      </c>
      <c r="FW292" s="95">
        <f>IF(ISNA(VLOOKUP($B292,'[1]1718  Exp_Rev Access'!$F$7:$GK$318,$FW$2,FALSE)),"",VLOOKUP($B292,'[1]1718  Exp_Rev Access'!$F$7:$GK$318,$FW$2,FALSE))</f>
        <v>0</v>
      </c>
      <c r="FX292" s="95">
        <f>IF(ISNA(VLOOKUP($B292,'[1]1718  Exp_Rev Access'!$F$7:$GK$318,$FX$2,FALSE)),"",VLOOKUP($B292,'[1]1718  Exp_Rev Access'!$F$7:$GK$318,$FX$2,FALSE))</f>
        <v>0</v>
      </c>
      <c r="FY292" s="95">
        <f>IF(ISNA(VLOOKUP($B292,'[1]1718  Exp_Rev Access'!$F$7:$GK$318,$FY$2,FALSE)),"",VLOOKUP($B292,'[1]1718  Exp_Rev Access'!$F$7:$GK$318,$FY$2,FALSE))</f>
        <v>0</v>
      </c>
      <c r="FZ292" s="95">
        <f>IF(ISNA(VLOOKUP($B292,'[1]1718  Exp_Rev Access'!$F$7:$GK$318,$FZ$2,FALSE)),"",VLOOKUP($B292,'[1]1718  Exp_Rev Access'!$F$7:$GK$318,$FZ$2,FALSE))</f>
        <v>0</v>
      </c>
      <c r="GA292" s="95">
        <f>IF(ISNA(VLOOKUP($B292,'[1]1718  Exp_Rev Access'!$F$7:$GK$318,$GA$2,FALSE)),"",VLOOKUP($B292,'[1]1718  Exp_Rev Access'!$F$7:$GK$318,$GA$2,FALSE))</f>
        <v>0</v>
      </c>
      <c r="GB292" s="95">
        <f>IF(ISNA(VLOOKUP($B292,'[1]1718  Exp_Rev Access'!$F$7:$GK$318,$GB$2,FALSE)),"",VLOOKUP($B292,'[1]1718  Exp_Rev Access'!$F$7:$GK$318,$GB$2,FALSE))</f>
        <v>0</v>
      </c>
      <c r="GC292" s="95">
        <f>IF(ISNA(VLOOKUP($B292,'[1]1718  Exp_Rev Access'!$F$7:$GK$318,$GC$2,FALSE)),"",VLOOKUP($B292,'[1]1718  Exp_Rev Access'!$F$7:$GK$318,$GC$2,FALSE))</f>
        <v>0</v>
      </c>
      <c r="GD292" s="95">
        <f>IF(ISNA(VLOOKUP($B292,'[1]1718  Exp_Rev Access'!$F$7:$GK$318,$GD$2,FALSE)),"",VLOOKUP($B292,'[1]1718  Exp_Rev Access'!$F$7:$GK$318,$GD$2,FALSE))</f>
        <v>0</v>
      </c>
      <c r="GE292" s="95">
        <f>IF(ISNA(VLOOKUP($B292,'[1]1718  Exp_Rev Access'!$F$7:$GK$318,$GE$2,FALSE)),"",VLOOKUP($B292,'[1]1718  Exp_Rev Access'!$F$7:$GK$318,$GE$2,FALSE))</f>
        <v>0</v>
      </c>
      <c r="GF292" s="95">
        <f>IF(ISNA(VLOOKUP($B292,'[1]1718  Exp_Rev Access'!$F$7:$GK$318,$GF$2,FALSE)),"",VLOOKUP($B292,'[1]1718  Exp_Rev Access'!$F$7:$GK$318,$GF$2,FALSE))</f>
        <v>28268.15</v>
      </c>
      <c r="GG292" s="95">
        <f>IF(ISNA(VLOOKUP($B292,'[1]1718  Exp_Rev Access'!$F$7:$GK$318,$GG$2,FALSE)),"",VLOOKUP($B292,'[1]1718  Exp_Rev Access'!$F$7:$GK$318,$GG$2,FALSE))</f>
        <v>0</v>
      </c>
      <c r="GH292" s="95">
        <f>IF(ISNA(VLOOKUP($B292,'[1]1718  Exp_Rev Access'!$F$7:$GK$318,$GH$2,FALSE)),"",VLOOKUP($B292,'[1]1718  Exp_Rev Access'!$F$7:$GK$318,$GH$2,FALSE))</f>
        <v>0</v>
      </c>
      <c r="GI292" s="95">
        <f>IF(ISNA(VLOOKUP($B292,'[1]1718  Exp_Rev Access'!$F$7:$GK$318,$GI$2,FALSE)),"",VLOOKUP($B292,'[1]1718  Exp_Rev Access'!$F$7:$GK$318,$GI$2,FALSE))</f>
        <v>0</v>
      </c>
      <c r="GJ292" s="95">
        <f>IF(ISNA(VLOOKUP($B292,'[1]1718  Exp_Rev Access'!$F$7:$GK$318,$GJ$2,FALSE)),"",VLOOKUP($B292,'[1]1718  Exp_Rev Access'!$F$7:$GK$318,$GJ$2,FALSE))</f>
        <v>0</v>
      </c>
      <c r="GK292" s="95">
        <f>IF(ISNA(VLOOKUP($B292,'[1]1718  Exp_Rev Access'!$F$7:$GK$318,$GK$2,FALSE)),"",VLOOKUP($B292,'[1]1718  Exp_Rev Access'!$F$7:$GK$318,$GK$2,FALSE))</f>
        <v>0</v>
      </c>
      <c r="GL292" s="95">
        <f>IF(ISNA(VLOOKUP($B292,'[1]1718  Exp_Rev Access'!$F$7:$GK$318,$GL$2,FALSE)),"",VLOOKUP($B292,'[1]1718  Exp_Rev Access'!$F$7:$GK$318,$GL$2,FALSE))</f>
        <v>0</v>
      </c>
      <c r="GM292" s="95">
        <f>IF(ISNA(VLOOKUP($B292,'[1]1718  Exp_Rev Access'!$F$7:$GK$318,$GM$2,FALSE)),"",VLOOKUP($B292,'[1]1718  Exp_Rev Access'!$F$7:$GK$318,$GM$2,FALSE))</f>
        <v>0</v>
      </c>
      <c r="GN292" s="95">
        <f>IF(ISNA(VLOOKUP($B292,'[1]1718  Exp_Rev Access'!$F$7:$GK$318,$GN$2,FALSE)),"",VLOOKUP($B292,'[1]1718  Exp_Rev Access'!$F$7:$GK$318,$GN$2,FALSE))</f>
        <v>0</v>
      </c>
      <c r="GO292" s="95">
        <f>IF(ISNA(VLOOKUP($B292,'[1]1718  Exp_Rev Access'!$F$7:$GK$318,$GO$2,FALSE)),"",VLOOKUP($B292,'[1]1718  Exp_Rev Access'!$F$7:$GK$318,$GO$2,FALSE))</f>
        <v>0</v>
      </c>
      <c r="GP292" s="95">
        <f>IF(ISNA(VLOOKUP($B292,'[1]1718  Exp_Rev Access'!$F$7:$GK$318,$GP$2,FALSE)),"",VLOOKUP($B292,'[1]1718  Exp_Rev Access'!$F$7:$GK$318,$GP$2,FALSE))</f>
        <v>0</v>
      </c>
      <c r="GQ292" s="95">
        <f>IF(ISNA(VLOOKUP($B292,'[1]1718  Exp_Rev Access'!$F$7:$GK$318,$GQ$2,FALSE)),"",VLOOKUP($B292,'[1]1718  Exp_Rev Access'!$F$7:$GK$318,$GQ$2,FALSE))</f>
        <v>204.99</v>
      </c>
      <c r="GR292" s="95">
        <f>IF(ISNA(VLOOKUP($B292,'[1]1718  Exp_Rev Access'!$F$7:$GK$318,$GR$2,FALSE)),"",VLOOKUP($B292,'[1]1718  Exp_Rev Access'!$F$7:$GK$318,$GR$2,FALSE))</f>
        <v>0</v>
      </c>
      <c r="GS292" s="95">
        <f>IF(ISNA(VLOOKUP($B292,'[1]1718  Exp_Rev Access'!$F$7:$GK$318,$GS$2,FALSE)),"",VLOOKUP($B292,'[1]1718  Exp_Rev Access'!$F$7:$GK$318,$GS$2,FALSE))</f>
        <v>0</v>
      </c>
      <c r="GT292" s="95">
        <f>IF(ISNA(VLOOKUP($B292,'[1]1718  Exp_Rev Access'!$F$7:$GK$318,$GT$2,FALSE)),"",VLOOKUP($B292,'[1]1718  Exp_Rev Access'!$F$7:$GK$318,$GT$2,FALSE))</f>
        <v>370.23</v>
      </c>
      <c r="GU292" s="56">
        <f t="shared" si="789"/>
        <v>28843.370000000003</v>
      </c>
      <c r="GV292" s="92">
        <f t="shared" si="790"/>
        <v>6.0382512942789924E-3</v>
      </c>
      <c r="GW292" s="96">
        <f t="shared" si="791"/>
        <v>117.43565001425023</v>
      </c>
      <c r="HE292" s="41"/>
      <c r="HF292" s="41"/>
      <c r="HG292" s="41"/>
      <c r="HH292" s="41"/>
      <c r="HI292" s="41"/>
      <c r="HJ292" s="41"/>
      <c r="HK292" s="41"/>
      <c r="HL292" s="41"/>
      <c r="HM292" s="41"/>
      <c r="HN292" s="41"/>
    </row>
    <row r="293" spans="1:222" x14ac:dyDescent="0.3">
      <c r="A293" s="73"/>
      <c r="B293" s="88" t="s">
        <v>608</v>
      </c>
      <c r="C293" s="89" t="s">
        <v>609</v>
      </c>
      <c r="D293" s="75">
        <f>IF(ISNA(VLOOKUP($B293,'[1]1718 enrollment_Rev_Exp by size'!$A$7:H625,3,FALSE)),"",VLOOKUP($B293,'[1]1718 enrollment_Rev_Exp by size'!$A$7:$G$350,3,FALSE))</f>
        <v>770.92000000000007</v>
      </c>
      <c r="E293" s="76">
        <f>IF(ISNA(VLOOKUP($B293,'[1]1718 enrollment_Rev_Exp by size'!$A$7:I627,5,FALSE)),"",VLOOKUP($B293,'[1]1718 enrollment_Rev_Exp by size'!$A$7:$G$350,5,FALSE))</f>
        <v>11125178.48</v>
      </c>
      <c r="F293" s="70">
        <f t="shared" si="773"/>
        <v>11125178.479999999</v>
      </c>
      <c r="G293" s="70">
        <f t="shared" si="774"/>
        <v>0</v>
      </c>
      <c r="H293" s="90">
        <f>IF(ISNA(VLOOKUP($B293,'[1]1718  Exp_Rev Access'!$F$7:$GK$318,3,FALSE)),"",VLOOKUP($B293,'[1]1718  Exp_Rev Access'!$F$7:$GK$318,3,FALSE))</f>
        <v>2266597.48</v>
      </c>
      <c r="I293" s="90">
        <f>IF(ISNA(VLOOKUP($B293,'[1]1718  Exp_Rev Access'!$F$7:$GK$318,4,FALSE)),"",VLOOKUP($B293,'[1]1718  Exp_Rev Access'!$F$7:$GK$318,4,FALSE))</f>
        <v>0</v>
      </c>
      <c r="J293" s="90">
        <f>IF(ISNA(VLOOKUP($B293,'[1]1718  Exp_Rev Access'!$F$7:$GK$318,5,FALSE)),"",VLOOKUP($B293,'[1]1718  Exp_Rev Access'!$F$7:$GK$318,5,FALSE))</f>
        <v>1057.3699999999999</v>
      </c>
      <c r="K293" s="90">
        <f>IF(ISNA(VLOOKUP($B293,'[1]1718  Exp_Rev Access'!$F$7:$GK$318,6,FALSE)),"-",VLOOKUP($B293,'[1]1718  Exp_Rev Access'!$F$7:$GK$318,6,FALSE))</f>
        <v>728.96</v>
      </c>
      <c r="L293" s="90">
        <f>IF(ISNA(VLOOKUP($B293,'[1]1718  Exp_Rev Access'!$F$7:$GK$318,7,FALSE)),"",VLOOKUP($B293,'[1]1718  Exp_Rev Access'!$F$7:$GK$318,7,FALSE))</f>
        <v>0</v>
      </c>
      <c r="M293" s="90">
        <f>IF(ISNA(VLOOKUP($B293,'[1]1718  Exp_Rev Access'!$F$7:$GK$318,8,FALSE)),"",VLOOKUP($B293,'[1]1718  Exp_Rev Access'!$F$7:$GK$318,8,FALSE))</f>
        <v>0</v>
      </c>
      <c r="N293" s="56">
        <f t="shared" si="775"/>
        <v>2268383.81</v>
      </c>
      <c r="O293" s="91">
        <f t="shared" si="776"/>
        <v>0.20389639717492425</v>
      </c>
      <c r="P293" s="56">
        <f t="shared" si="777"/>
        <v>2942.4373605562182</v>
      </c>
      <c r="Q293" s="90">
        <f>IF(ISNA(VLOOKUP($B293,'[1]1718  Exp_Rev Access'!$F$7:$GK$318,10,FALSE)),"",VLOOKUP($B293,'[1]1718  Exp_Rev Access'!$F$7:$GK$318,10,FALSE))</f>
        <v>89974.26</v>
      </c>
      <c r="R293" s="90">
        <f>IF(ISNA(VLOOKUP($B293,'[1]1718  Exp_Rev Access'!$F$7:$GK$318,11,FALSE)),"",VLOOKUP($B293,'[1]1718  Exp_Rev Access'!$F$7:$GK$318,11,FALSE))</f>
        <v>0</v>
      </c>
      <c r="S293" s="90">
        <f>IF(ISNA(VLOOKUP($B293,'[1]1718  Exp_Rev Access'!$F$7:$GK$318,12,FALSE)),"",VLOOKUP($B293,'[1]1718  Exp_Rev Access'!$F$7:$GK$318,12,FALSE))</f>
        <v>0</v>
      </c>
      <c r="T293" s="90">
        <f>IF(ISNA(VLOOKUP($B293,'[1]1718  Exp_Rev Access'!$F$7:$GK$318,13,FALSE)),"",VLOOKUP($B293,'[1]1718  Exp_Rev Access'!$F$7:$GK$318,13,FALSE))</f>
        <v>0</v>
      </c>
      <c r="U293" s="90">
        <f>IF(ISNA(VLOOKUP($B293,'[1]1718  Exp_Rev Access'!$F$7:$GK$318,14,FALSE)),"",VLOOKUP($B293,'[1]1718  Exp_Rev Access'!$F$7:$GK$318,14,FALSE))</f>
        <v>0</v>
      </c>
      <c r="V293" s="90">
        <f>IF(ISNA(VLOOKUP($B293,'[1]1718  Exp_Rev Access'!$F$7:$GK$318,15,FALSE)),"",VLOOKUP($B293,'[1]1718  Exp_Rev Access'!$F$7:$GK$318,15,FALSE))</f>
        <v>521</v>
      </c>
      <c r="W293" s="90">
        <f>IF(ISNA(VLOOKUP($B293,'[1]1718  Exp_Rev Access'!$F$7:$GK$318,16,FALSE)),"",VLOOKUP($B293,'[1]1718  Exp_Rev Access'!$F$7:$GK$318,16,FALSE))</f>
        <v>0</v>
      </c>
      <c r="X293" s="90">
        <f>IF(ISNA(VLOOKUP($B293,'[1]1718  Exp_Rev Access'!$F$7:$GK$318,17,FALSE)),"",VLOOKUP($B293,'[1]1718  Exp_Rev Access'!$F$7:$GK$318,17,FALSE))</f>
        <v>0</v>
      </c>
      <c r="Y293" s="90">
        <f>IF(ISNA(VLOOKUP($B293,'[1]1718  Exp_Rev Access'!$F$7:$GK$318,18,FALSE)),"",VLOOKUP($B293,'[1]1718  Exp_Rev Access'!$F$7:$GK$318,18,FALSE))</f>
        <v>330.02</v>
      </c>
      <c r="Z293" s="90">
        <f>IF(ISNA(VLOOKUP($B293,'[1]1718  Exp_Rev Access'!$F$7:$GK$318,19,FALSE)),"",VLOOKUP($B293,'[1]1718  Exp_Rev Access'!$F$7:$GK$318,19,FALSE))</f>
        <v>0</v>
      </c>
      <c r="AA293" s="90">
        <f>IF(ISNA(VLOOKUP($B293,'[1]1718  Exp_Rev Access'!$F$7:$GK$318,20,FALSE)),"",VLOOKUP($B293,'[1]1718  Exp_Rev Access'!$F$7:$GK$318,20,FALSE))</f>
        <v>0</v>
      </c>
      <c r="AB293" s="90">
        <f>IF(ISNA(VLOOKUP($B293,'[1]1718  Exp_Rev Access'!$F$7:$GK$318,21,FALSE)),"",VLOOKUP($B293,'[1]1718  Exp_Rev Access'!$F$7:$GK$318,21,FALSE))</f>
        <v>0</v>
      </c>
      <c r="AC293" s="90">
        <f>IF(ISNA(VLOOKUP($B293,'[1]1718  Exp_Rev Access'!$F$7:$GK$318,22,FALSE)),"",VLOOKUP($B293,'[1]1718  Exp_Rev Access'!$F$7:$GK$318,22,FALSE))</f>
        <v>19976.75</v>
      </c>
      <c r="AD293" s="90">
        <f>IF(ISNA(VLOOKUP($B293,'[1]1718  Exp_Rev Access'!$F$7:$GK$318,23,FALSE)),"",VLOOKUP($B293,'[1]1718  Exp_Rev Access'!$F$7:$GK$318,23,FALSE))</f>
        <v>180022.52</v>
      </c>
      <c r="AE293" s="90">
        <f>IF(ISNA(VLOOKUP($B293,'[1]1718  Exp_Rev Access'!$F$7:$GK$318,24,FALSE)),"",VLOOKUP($B293,'[1]1718  Exp_Rev Access'!$F$7:$GK$318,24,FALSE))</f>
        <v>5854.59</v>
      </c>
      <c r="AF293" s="90">
        <f>IF(ISNA(VLOOKUP($B293,'[1]1718  Exp_Rev Access'!$F$7:$GK$318,25,FALSE)),"",VLOOKUP($B293,'[1]1718  Exp_Rev Access'!$F$7:$GK$318,25,FALSE))</f>
        <v>0</v>
      </c>
      <c r="AG293" s="90">
        <f>IF(ISNA(VLOOKUP($B293,'[1]1718  Exp_Rev Access'!$F$7:$GK$318,26,FALSE)),"",VLOOKUP($B293,'[1]1718  Exp_Rev Access'!$F$7:$GK$318,26,FALSE))</f>
        <v>260589.82</v>
      </c>
      <c r="AH293" s="90">
        <f>IF(ISNA(VLOOKUP($B293,'[1]1718  Exp_Rev Access'!$F$7:$GK$318,27,FALSE)),"",VLOOKUP($B293,'[1]1718  Exp_Rev Access'!$F$7:$GK$318,27,FALSE))</f>
        <v>1650.19</v>
      </c>
      <c r="AI293" s="90">
        <f>IF(ISNA(VLOOKUP($B293,'[1]1718  Exp_Rev Access'!$F$7:$GK$318,28,FALSE)),"",VLOOKUP($B293,'[1]1718  Exp_Rev Access'!$F$7:$GK$318,28,FALSE))</f>
        <v>2644.86</v>
      </c>
      <c r="AJ293" s="90">
        <f>IF(ISNA(VLOOKUP($B293,'[1]1718  Exp_Rev Access'!$F$7:$GK$318,29,FALSE)),"",VLOOKUP($B293,'[1]1718  Exp_Rev Access'!$F$7:$GK$318,29,FALSE))</f>
        <v>2944.07</v>
      </c>
      <c r="AK293" s="90">
        <f>IF(ISNA(VLOOKUP($B293,'[1]1718  Exp_Rev Access'!$F$7:$GK$318,30,FALSE)),"",VLOOKUP($B293,'[1]1718  Exp_Rev Access'!$F$7:$GK$318,30,FALSE))</f>
        <v>47878.58</v>
      </c>
      <c r="AL293" s="90">
        <f>IF(ISNA(VLOOKUP($B293,'[1]1718  Exp_Rev Access'!$F$7:$GK$318,31,FALSE)),"",VLOOKUP($B293,'[1]1718  Exp_Rev Access'!$F$7:$GK$318,31,FALSE))</f>
        <v>23683.27</v>
      </c>
      <c r="AM293" s="56">
        <f t="shared" si="778"/>
        <v>636069.92999999982</v>
      </c>
      <c r="AN293" s="92">
        <f t="shared" si="779"/>
        <v>5.7173907919183316E-2</v>
      </c>
      <c r="AO293" s="71">
        <f t="shared" si="780"/>
        <v>825.07903543817747</v>
      </c>
      <c r="AP293" s="90">
        <f>IF(ISNA(VLOOKUP($B293,'[1]1718  Exp_Rev Access'!$F$7:$GK$318,33,FALSE)),"",VLOOKUP($B293,'[1]1718  Exp_Rev Access'!$F$7:$GK$318,33,FALSE))</f>
        <v>5313366.05</v>
      </c>
      <c r="AQ293" s="90">
        <f>IF(ISNA(VLOOKUP($B293,'[1]1718  Exp_Rev Access'!$F$7:$GK$318,34,FALSE)),"",VLOOKUP($B293,'[1]1718  Exp_Rev Access'!$F$7:$GK$318,34,FALSE))</f>
        <v>129912.24</v>
      </c>
      <c r="AR293" s="90">
        <f>IF(ISNA(VLOOKUP($B293,'[1]1718  Exp_Rev Access'!$F$7:$GK$318,35,FALSE)),"",VLOOKUP($B293,'[1]1718  Exp_Rev Access'!$F$7:$GK$318,35,FALSE))</f>
        <v>0</v>
      </c>
      <c r="AS293" s="90">
        <f>IF(ISNA(VLOOKUP($B293,'[1]1718  Exp_Rev Access'!$F$7:$GK$318,36,FALSE)),"",VLOOKUP($B293,'[1]1718  Exp_Rev Access'!$F$7:$GK$318,36,FALSE))</f>
        <v>0</v>
      </c>
      <c r="AT293" s="90">
        <f>IF(ISNA(VLOOKUP($B293,'[1]1718  Exp_Rev Access'!$F$7:$GK$318,37,FALSE)),"",VLOOKUP($B293,'[1]1718  Exp_Rev Access'!$F$7:$GK$318,37,FALSE))</f>
        <v>0</v>
      </c>
      <c r="AU293" s="56">
        <f t="shared" si="781"/>
        <v>5443278.29</v>
      </c>
      <c r="AV293" s="93">
        <f t="shared" si="782"/>
        <v>0.48927559227795864</v>
      </c>
      <c r="AW293" s="56">
        <f t="shared" si="783"/>
        <v>7060.7563560421313</v>
      </c>
      <c r="AX293" s="90">
        <f>IF(ISNA(VLOOKUP($B293,'[1]1718  Exp_Rev Access'!$F$7:$GK$318,39,FALSE)),"",VLOOKUP($B293,'[1]1718  Exp_Rev Access'!$F$7:$GK$318,39,FALSE))</f>
        <v>0</v>
      </c>
      <c r="AY293" s="90">
        <f>IF(ISNA(VLOOKUP($B293,'[1]1718  Exp_Rev Access'!$F$7:$GK$318,40,FALSE)),"",VLOOKUP($B293,'[1]1718  Exp_Rev Access'!$F$7:$GK$318,40,FALSE))</f>
        <v>693718.01</v>
      </c>
      <c r="AZ293" s="90">
        <f>IF(ISNA(VLOOKUP($B293,'[1]1718  Exp_Rev Access'!$F$7:$GK$318,41,FALSE)),"",VLOOKUP($B293,'[1]1718  Exp_Rev Access'!$F$7:$GK$318,41,FALSE))</f>
        <v>39352.47</v>
      </c>
      <c r="BA293" s="90">
        <f>IF(ISNA(VLOOKUP($B293,'[1]1718  Exp_Rev Access'!$F$7:$GK$318,42,FALSE)),"",VLOOKUP($B293,'[1]1718  Exp_Rev Access'!$F$7:$GK$318,42,FALSE))</f>
        <v>0</v>
      </c>
      <c r="BB293" s="90">
        <f>IF(ISNA(VLOOKUP($B293,'[1]1718  Exp_Rev Access'!$F$7:$GK$318,43,FALSE)),"",VLOOKUP($B293,'[1]1718  Exp_Rev Access'!$F$7:$GK$318,43,FALSE))</f>
        <v>0</v>
      </c>
      <c r="BC293" s="90">
        <f>IF(ISNA(VLOOKUP($B293,'[1]1718  Exp_Rev Access'!$F$7:$GK$318,44,FALSE)),"",VLOOKUP($B293,'[1]1718  Exp_Rev Access'!$F$7:$GK$318,44,FALSE))</f>
        <v>176720.82</v>
      </c>
      <c r="BD293" s="90">
        <f>IF(ISNA(VLOOKUP($B293,'[1]1718  Exp_Rev Access'!$F$7:$GK$318,45,FALSE)),"",VLOOKUP($B293,'[1]1718  Exp_Rev Access'!$F$7:$GK$318,45,FALSE))</f>
        <v>0</v>
      </c>
      <c r="BE293" s="90">
        <f>IF(ISNA(VLOOKUP($B293,'[1]1718  Exp_Rev Access'!$F$7:$GK$318,46,FALSE)),"",VLOOKUP($B293,'[1]1718  Exp_Rev Access'!$F$7:$GK$318,46,FALSE))</f>
        <v>33944.230000000003</v>
      </c>
      <c r="BF293" s="90">
        <f>IF(ISNA(VLOOKUP($B293,'[1]1718  Exp_Rev Access'!$F$7:$GK$318,47,FALSE)),"",VLOOKUP($B293,'[1]1718  Exp_Rev Access'!$F$7:$GK$318,47,FALSE))</f>
        <v>0</v>
      </c>
      <c r="BG293" s="90">
        <f>IF(ISNA(VLOOKUP($B293,'[1]1718  Exp_Rev Access'!$F$7:$GK$318,48,FALSE)),"",VLOOKUP($B293,'[1]1718  Exp_Rev Access'!$F$7:$GK$318,48,FALSE))</f>
        <v>43821.760000000002</v>
      </c>
      <c r="BH293" s="90">
        <f>IF(ISNA(VLOOKUP($B293,'[1]1718  Exp_Rev Access'!$F$7:$GK$318,49,FALSE)),"",VLOOKUP($B293,'[1]1718  Exp_Rev Access'!$F$7:$GK$318,49,FALSE))</f>
        <v>17720.400000000001</v>
      </c>
      <c r="BI293" s="90">
        <f>IF(ISNA(VLOOKUP($B293,'[1]1718  Exp_Rev Access'!$F$7:$GK$318,50,FALSE)),"",VLOOKUP($B293,'[1]1718  Exp_Rev Access'!$F$7:$GK$318,50,FALSE))</f>
        <v>0</v>
      </c>
      <c r="BJ293" s="90">
        <f>IF(ISNA(VLOOKUP($B293,'[1]1718  Exp_Rev Access'!$F$7:$GK$318,51,FALSE)),"",VLOOKUP($B293,'[1]1718  Exp_Rev Access'!$F$7:$GK$318,51,FALSE))</f>
        <v>4172.87</v>
      </c>
      <c r="BK293" s="90">
        <f>IF(ISNA(VLOOKUP($B293,'[1]1718  Exp_Rev Access'!$F$7:$GK$318,52,FALSE)),"",VLOOKUP($B293,'[1]1718  Exp_Rev Access'!$F$7:$GK$318,52,FALSE))</f>
        <v>333683.94</v>
      </c>
      <c r="BL293" s="90">
        <f>IF(ISNA(VLOOKUP($B293,'[1]1718  Exp_Rev Access'!$F$7:$GK$318,53,FALSE)),"",VLOOKUP($B293,'[1]1718  Exp_Rev Access'!$F$7:$GK$318,53,FALSE))</f>
        <v>0</v>
      </c>
      <c r="BM293" s="90">
        <f>IF(ISNA(VLOOKUP($B293,'[1]1718  Exp_Rev Access'!$F$7:$GK$318,54,FALSE)),"",VLOOKUP($B293,'[1]1718  Exp_Rev Access'!$F$7:$GK$318,54,FALSE))</f>
        <v>6700.51</v>
      </c>
      <c r="BN293" s="90">
        <f>IF(ISNA(VLOOKUP($B293,'[1]1718  Exp_Rev Access'!$F$7:$GK$318,55,FALSE)),"",VLOOKUP($B293,'[1]1718  Exp_Rev Access'!$F$7:$GK$318,55,FALSE))</f>
        <v>0</v>
      </c>
      <c r="BO293" s="90">
        <f>IF(ISNA(VLOOKUP($B293,'[1]1718  Exp_Rev Access'!$F$7:$GK$318,56,FALSE)),"",VLOOKUP($B293,'[1]1718  Exp_Rev Access'!$F$7:$GK$318,56,FALSE))</f>
        <v>0</v>
      </c>
      <c r="BP293" s="90">
        <f>IF(ISNA(VLOOKUP($B293,'[1]1718  Exp_Rev Access'!$F$7:$GK$318,57,FALSE)),"",VLOOKUP($B293,'[1]1718  Exp_Rev Access'!$F$7:$GK$318,57,FALSE))</f>
        <v>0</v>
      </c>
      <c r="BQ293" s="90">
        <f>IF(ISNA(VLOOKUP($B293,'[1]1718  Exp_Rev Access'!$F$7:$GK$318,58,FALSE)),"",VLOOKUP($B293,'[1]1718  Exp_Rev Access'!$F$7:$GK$318,58,FALSE))</f>
        <v>11656</v>
      </c>
      <c r="BR293" s="90">
        <f>IF(ISNA(VLOOKUP($B293,'[1]1718  Exp_Rev Access'!$F$7:$GK$318,59,FALSE)),"",VLOOKUP($B293,'[1]1718  Exp_Rev Access'!$F$7:$GK$318,59,FALSE))</f>
        <v>0</v>
      </c>
      <c r="BS293" s="90">
        <f>IF(ISNA(VLOOKUP($B293,'[1]1718  Exp_Rev Access'!$F$7:$GK$318,60,FALSE)),"",VLOOKUP($B293,'[1]1718  Exp_Rev Access'!$F$7:$GK$318,60,FALSE))</f>
        <v>0</v>
      </c>
      <c r="BT293" s="90">
        <f>IF(ISNA(VLOOKUP($B293,'[1]1718  Exp_Rev Access'!$F$7:$GK$318,61,FALSE)),"",VLOOKUP($B293,'[1]1718  Exp_Rev Access'!$F$7:$GK$318,61,FALSE))</f>
        <v>0</v>
      </c>
      <c r="BU293" s="90">
        <f>IF(ISNA(VLOOKUP($B293,'[1]1718  Exp_Rev Access'!$F$7:$GK$318,62,FALSE)),"",VLOOKUP($B293,'[1]1718  Exp_Rev Access'!$F$7:$GK$318,62,FALSE))</f>
        <v>0</v>
      </c>
      <c r="BV293" s="56">
        <f t="shared" si="743"/>
        <v>1361491.01</v>
      </c>
      <c r="BW293" s="92">
        <f t="shared" si="784"/>
        <v>0.12237925103382251</v>
      </c>
      <c r="BX293" s="71">
        <f t="shared" si="785"/>
        <v>1766.0600451408704</v>
      </c>
      <c r="BY293" s="90">
        <f>IF(ISNA(VLOOKUP($B293,'[1]1718  Exp_Rev Access'!$F$7:$GK$318,64,FALSE)),"",VLOOKUP($B293,'[1]1718  Exp_Rev Access'!$F$7:$GK$318,64,FALSE))</f>
        <v>0</v>
      </c>
      <c r="BZ293" s="90">
        <f>IF(ISNA(VLOOKUP($B293,'[1]1718  Exp_Rev Access'!$F$7:$GK$318,65,FALSE)),"",VLOOKUP($B293,'[1]1718  Exp_Rev Access'!$F$7:$GK$318,65,FALSE))</f>
        <v>0</v>
      </c>
      <c r="CA293" s="90">
        <f>IF(ISNA(VLOOKUP($B293,'[1]1718  Exp_Rev Access'!$F$7:$GK$318,66,FALSE)),"",VLOOKUP($B293,'[1]1718  Exp_Rev Access'!$F$7:$GK$318,66,FALSE))</f>
        <v>0</v>
      </c>
      <c r="CB293" s="90">
        <f>IF(ISNA(VLOOKUP($B293,'[1]1718  Exp_Rev Access'!$F$7:$GK$318,67,FALSE)),"",VLOOKUP($B293,'[1]1718  Exp_Rev Access'!$F$7:$GK$318,67,FALSE))</f>
        <v>0</v>
      </c>
      <c r="CC293" s="90">
        <f>IF(ISNA(VLOOKUP($B293,'[1]1718  Exp_Rev Access'!$F$7:$GK$318,68,FALSE)),"",VLOOKUP($B293,'[1]1718  Exp_Rev Access'!$F$7:$GK$318,68,FALSE))</f>
        <v>0</v>
      </c>
      <c r="CD293" s="90">
        <f>IF(ISNA(VLOOKUP($B293,'[1]1718  Exp_Rev Access'!$F$7:$GK$318,69,FALSE)),"",VLOOKUP($B293,'[1]1718  Exp_Rev Access'!$F$7:$GK$318,69,FALSE))</f>
        <v>0</v>
      </c>
      <c r="CE293" s="56">
        <f t="shared" si="739"/>
        <v>0</v>
      </c>
      <c r="CF293" s="92">
        <f t="shared" si="757"/>
        <v>0</v>
      </c>
      <c r="CG293" s="78">
        <f t="shared" si="758"/>
        <v>0</v>
      </c>
      <c r="CH293" s="90">
        <f>IF(ISNA(VLOOKUP($B293,'[1]1718  Exp_Rev Access'!$F$7:$GK$318,$CH$2,FALSE)),"",VLOOKUP($B293,'[1]1718  Exp_Rev Access'!$F$7:$GK$318,$CH$2,FALSE))</f>
        <v>0</v>
      </c>
      <c r="CI293" s="90">
        <f>IF(ISNA(VLOOKUP($B293,'[1]1718  Exp_Rev Access'!$F$7:$GK$318,$CI$2,FALSE)),"",VLOOKUP($B293,'[1]1718  Exp_Rev Access'!$F$7:$GK$318,$CI$2,FALSE))</f>
        <v>0</v>
      </c>
      <c r="CJ293" s="90">
        <f>IF(ISNA(VLOOKUP($B293,'[1]1718  Exp_Rev Access'!$F$7:$GK$318,$CJ$2,FALSE)),"",VLOOKUP($B293,'[1]1718  Exp_Rev Access'!$F$7:$GK$318,$CJ$2,FALSE))</f>
        <v>0</v>
      </c>
      <c r="CK293" s="90">
        <f>IF(ISNA(VLOOKUP($B293,'[1]1718  Exp_Rev Access'!$F$7:$GK$318,$CK$2,FALSE)),"",VLOOKUP($B293,'[1]1718  Exp_Rev Access'!$F$7:$GK$318,$CK$2,FALSE))</f>
        <v>0</v>
      </c>
      <c r="CL293" s="90">
        <f>IF(ISNA(VLOOKUP($B293,'[1]1718  Exp_Rev Access'!$F$7:$GK$318,$CL$2,FALSE)),"",VLOOKUP($B293,'[1]1718  Exp_Rev Access'!$F$7:$GK$318,$CL$2,FALSE))</f>
        <v>0</v>
      </c>
      <c r="CM293" s="90">
        <f>IF(ISNA(VLOOKUP($B293,'[1]1718  Exp_Rev Access'!$F$7:$GK$318,$CM$2,FALSE)),"",VLOOKUP($B293,'[1]1718  Exp_Rev Access'!$F$7:$GK$318,$CM$2,FALSE))</f>
        <v>0</v>
      </c>
      <c r="CN293" s="90">
        <f>IF(ISNA(VLOOKUP($B293,'[1]1718  Exp_Rev Access'!$F$7:$GK$318,$CN$2,FALSE)),"",VLOOKUP($B293,'[1]1718  Exp_Rev Access'!$F$7:$GK$318,$CN$2,FALSE))</f>
        <v>0</v>
      </c>
      <c r="CO293" s="90">
        <f>IF(ISNA(VLOOKUP($B293,'[1]1718  Exp_Rev Access'!$F$7:$GK$318,$CO$2,FALSE)),"",VLOOKUP($B293,'[1]1718  Exp_Rev Access'!$F$7:$GK$318,$CO$2,FALSE))</f>
        <v>0</v>
      </c>
      <c r="CP293" s="90">
        <f>IF(ISNA(VLOOKUP($B293,'[1]1718  Exp_Rev Access'!$F$7:$GK$318,$CP$2,FALSE)),"",VLOOKUP($B293,'[1]1718  Exp_Rev Access'!$F$7:$GK$318,$CP$2,FALSE))</f>
        <v>0</v>
      </c>
      <c r="CQ293" s="90">
        <f>IF(ISNA(VLOOKUP($B293,'[1]1718  Exp_Rev Access'!$F$7:$GK$318,$CQ$2,FALSE)),"",VLOOKUP($B293,'[1]1718  Exp_Rev Access'!$F$7:$GK$318,$CQ$2,FALSE))</f>
        <v>176674.59</v>
      </c>
      <c r="CR293" s="90">
        <f>IF(ISNA(VLOOKUP($B293,'[1]1718  Exp_Rev Access'!$F$7:$GK$318,$CR$2,FALSE)),"",VLOOKUP($B293,'[1]1718  Exp_Rev Access'!$F$7:$GK$318,$CR$2,FALSE))</f>
        <v>0</v>
      </c>
      <c r="CS293" s="90">
        <f>IF(ISNA(VLOOKUP($B293,'[1]1718  Exp_Rev Access'!$F$7:$GK$318,$CS$2,FALSE)),"",VLOOKUP($B293,'[1]1718  Exp_Rev Access'!$F$7:$GK$318,$CS$2,FALSE))</f>
        <v>4567</v>
      </c>
      <c r="CT293" s="90">
        <f>IF(ISNA(VLOOKUP($B293,'[1]1718  Exp_Rev Access'!$F$7:$GK$318,$CT$2,FALSE)),"",VLOOKUP($B293,'[1]1718  Exp_Rev Access'!$F$7:$GK$318,$CT$2,FALSE))</f>
        <v>0</v>
      </c>
      <c r="CU293" s="90">
        <f>IF(ISNA(VLOOKUP($B293,'[1]1718  Exp_Rev Access'!$F$7:$GK$318,$CU$2,FALSE)),"",VLOOKUP($B293,'[1]1718  Exp_Rev Access'!$F$7:$GK$318,$CU$2,FALSE))</f>
        <v>91492</v>
      </c>
      <c r="CV293" s="90">
        <f>IF(ISNA(VLOOKUP($B293,'[1]1718  Exp_Rev Access'!$F$7:$GK$318,$CV$2,FALSE)),"",VLOOKUP($B293,'[1]1718  Exp_Rev Access'!$F$7:$GK$318,$CV$2,FALSE))</f>
        <v>18954.2</v>
      </c>
      <c r="CW293" s="90">
        <f>IF(ISNA(VLOOKUP($B293,'[1]1718  Exp_Rev Access'!$F$7:$GK$318,$CW$2,FALSE)),"",VLOOKUP($B293,'[1]1718  Exp_Rev Access'!$F$7:$GK$318,$CW$2,FALSE))</f>
        <v>0</v>
      </c>
      <c r="CX293" s="90">
        <f>IF(ISNA(VLOOKUP($B293,'[1]1718  Exp_Rev Access'!$F$7:$GK$318,$CX$2,FALSE)),"",VLOOKUP($B293,'[1]1718  Exp_Rev Access'!$F$7:$GK$318,$CX$2,FALSE))</f>
        <v>0</v>
      </c>
      <c r="CY293" s="90">
        <f>IF(ISNA(VLOOKUP($B293,'[1]1718  Exp_Rev Access'!$F$7:$GK$318,$CY$2,FALSE)),"",VLOOKUP($B293,'[1]1718  Exp_Rev Access'!$F$7:$GK$318,$CY$2,FALSE))</f>
        <v>0</v>
      </c>
      <c r="CZ293" s="90">
        <f>IF(ISNA(VLOOKUP($B293,'[1]1718  Exp_Rev Access'!$F$7:$GK$318,$CZ$2,FALSE)),"",VLOOKUP($B293,'[1]1718  Exp_Rev Access'!$F$7:$GK$318,$CZ$2,FALSE))</f>
        <v>0</v>
      </c>
      <c r="DA293" s="90">
        <f>IF(ISNA(VLOOKUP($B293,'[1]1718  Exp_Rev Access'!$F$7:$GK$318,$DA$2,FALSE)),"",VLOOKUP($B293,'[1]1718  Exp_Rev Access'!$F$7:$GK$318,$DA$2,FALSE))</f>
        <v>0</v>
      </c>
      <c r="DB293" s="90">
        <f>IF(ISNA(VLOOKUP($B293,'[1]1718  Exp_Rev Access'!$F$7:$GK$318,$DB$2,FALSE)),"",VLOOKUP($B293,'[1]1718  Exp_Rev Access'!$F$7:$GK$318,$DB$2,FALSE))</f>
        <v>304.60000000000002</v>
      </c>
      <c r="DC293" s="90">
        <f>IF(ISNA(VLOOKUP($B293,'[1]1718  Exp_Rev Access'!$F$7:$GK$318,$DC$2,FALSE)),"",VLOOKUP($B293,'[1]1718  Exp_Rev Access'!$F$7:$GK$318,$DC$2,FALSE))</f>
        <v>0</v>
      </c>
      <c r="DD293" s="90">
        <f>IF(ISNA(VLOOKUP($B293,'[1]1718  Exp_Rev Access'!$F$7:$GK$318,$DD$2,FALSE)),"",VLOOKUP($B293,'[1]1718  Exp_Rev Access'!$F$7:$GK$318,$DD$2,FALSE))</f>
        <v>0</v>
      </c>
      <c r="DE293" s="90">
        <f>IF(ISNA(VLOOKUP($B293,'[1]1718  Exp_Rev Access'!$F$7:$GK$318,$DE$2,FALSE)),"",VLOOKUP($B293,'[1]1718  Exp_Rev Access'!$F$7:$GK$318,$DE$2,FALSE))</f>
        <v>0</v>
      </c>
      <c r="DF293" s="90">
        <f>IF(ISNA(VLOOKUP($B293,'[1]1718  Exp_Rev Access'!$F$7:$GK$318,$DF$2,FALSE)),"",VLOOKUP($B293,'[1]1718  Exp_Rev Access'!$F$7:$GK$318,$DF$2,FALSE))</f>
        <v>0</v>
      </c>
      <c r="DG293" s="90">
        <f>IF(ISNA(VLOOKUP($B293,'[1]1718  Exp_Rev Access'!$F$7:$GK$318,$DG$2,FALSE)),"",VLOOKUP($B293,'[1]1718  Exp_Rev Access'!$F$7:$GK$318,$DG$2,FALSE))</f>
        <v>0</v>
      </c>
      <c r="DH293" s="90">
        <f>IF(ISNA(VLOOKUP($B293,'[1]1718  Exp_Rev Access'!$F$7:$GK$318,$DH$2,FALSE)),"",VLOOKUP($B293,'[1]1718  Exp_Rev Access'!$F$7:$GK$318,$DH$2,FALSE))</f>
        <v>0</v>
      </c>
      <c r="DI293" s="90">
        <f>IF(ISNA(VLOOKUP($B293,'[1]1718  Exp_Rev Access'!$F$7:$GK$318,$DI$2,FALSE)),"",VLOOKUP($B293,'[1]1718  Exp_Rev Access'!$F$7:$GK$318,$DI$2,FALSE))</f>
        <v>127237.86</v>
      </c>
      <c r="DJ293" s="90">
        <f>IF(ISNA(VLOOKUP($B293,'[1]1718  Exp_Rev Access'!$F$7:$GK$318,$DJ$2,FALSE)),"",VLOOKUP($B293,'[1]1718  Exp_Rev Access'!$F$7:$GK$318,$DJ$2,FALSE))</f>
        <v>0</v>
      </c>
      <c r="DK293" s="90">
        <f>IF(ISNA(VLOOKUP($B293,'[1]1718  Exp_Rev Access'!$F$7:$GK$318,$DK$2,FALSE)),"",VLOOKUP($B293,'[1]1718  Exp_Rev Access'!$F$7:$GK$318,$DK$2,FALSE))</f>
        <v>0</v>
      </c>
      <c r="DL293" s="90">
        <f>IF(ISNA(VLOOKUP($B293,'[1]1718  Exp_Rev Access'!$F$7:$GK$318,$DL$2,FALSE)),"",VLOOKUP($B293,'[1]1718  Exp_Rev Access'!$F$7:$GK$318,$DL$2,FALSE))</f>
        <v>0</v>
      </c>
      <c r="DM293" s="90">
        <f>IF(ISNA(VLOOKUP($B293,'[1]1718  Exp_Rev Access'!$F$7:$GK$318,$DM$2,FALSE)),"",VLOOKUP($B293,'[1]1718  Exp_Rev Access'!$F$7:$GK$318,$DM$2,FALSE))</f>
        <v>0</v>
      </c>
      <c r="DN293" s="90">
        <f>IF(ISNA(VLOOKUP($B293,'[1]1718  Exp_Rev Access'!$F$7:$GK$318,$DN$2,FALSE)),"",VLOOKUP($B293,'[1]1718  Exp_Rev Access'!$F$7:$GK$318,$DN$2,FALSE))</f>
        <v>0</v>
      </c>
      <c r="DO293" s="90">
        <f>IF(ISNA(VLOOKUP($B293,'[1]1718  Exp_Rev Access'!$F$7:$GK$318,$DO$2,FALSE)),"",VLOOKUP($B293,'[1]1718  Exp_Rev Access'!$F$7:$GK$318,$DO$2,FALSE))</f>
        <v>0</v>
      </c>
      <c r="DP293" s="90">
        <f>IF(ISNA(VLOOKUP($B293,'[1]1718  Exp_Rev Access'!$F$7:$GK$318,$DP$2,FALSE)),"",VLOOKUP($B293,'[1]1718  Exp_Rev Access'!$F$7:$GK$318,$DP$2,FALSE))</f>
        <v>0</v>
      </c>
      <c r="DQ293" s="90">
        <f>IF(ISNA(VLOOKUP($B293,'[1]1718  Exp_Rev Access'!$F$7:$GK$318,$DQ$2,FALSE)),"",VLOOKUP($B293,'[1]1718  Exp_Rev Access'!$F$7:$GK$318,$DQ$2,FALSE))</f>
        <v>0</v>
      </c>
      <c r="DR293" s="90">
        <f>IF(ISNA(VLOOKUP($B293,'[1]1718  Exp_Rev Access'!$F$7:$GK$318,$DR$2,FALSE)),"",VLOOKUP($B293,'[1]1718  Exp_Rev Access'!$F$7:$GK$318,$DR$2,FALSE))</f>
        <v>0</v>
      </c>
      <c r="DS293" s="90">
        <f>IF(ISNA(VLOOKUP($B293,'[1]1718  Exp_Rev Access'!$F$7:$GK$318,$DS$2,FALSE)),"",VLOOKUP($B293,'[1]1718  Exp_Rev Access'!$F$7:$GK$318,$DS$2,FALSE))</f>
        <v>0</v>
      </c>
      <c r="DT293" s="90">
        <f>IF(ISNA(VLOOKUP($B293,'[1]1718  Exp_Rev Access'!$F$7:$GK$318,$DT$2,FALSE)),"",VLOOKUP($B293,'[1]1718  Exp_Rev Access'!$F$7:$GK$318,$DT$2,FALSE))</f>
        <v>0</v>
      </c>
      <c r="DU293" s="90">
        <f>IF(ISNA(VLOOKUP($B293,'[1]1718  Exp_Rev Access'!$F$7:$GK$318,$DU$2,FALSE)),"",VLOOKUP($B293,'[1]1718  Exp_Rev Access'!$F$7:$GK$318,$DU$2,FALSE))</f>
        <v>0</v>
      </c>
      <c r="DV293" s="90">
        <f>IF(ISNA(VLOOKUP($B293,'[1]1718  Exp_Rev Access'!$F$7:$GK$318,$DV$2,FALSE)),"",VLOOKUP($B293,'[1]1718  Exp_Rev Access'!$F$7:$GK$318,$DV$2,FALSE))</f>
        <v>0</v>
      </c>
      <c r="DW293" s="90">
        <f>IF(ISNA(VLOOKUP($B293,'[1]1718  Exp_Rev Access'!$F$7:$GK$318,$DW$2,FALSE)),"",VLOOKUP($B293,'[1]1718  Exp_Rev Access'!$F$7:$GK$318,$DW$2,FALSE))</f>
        <v>0</v>
      </c>
      <c r="DX293" s="90">
        <f>IF(ISNA(VLOOKUP($B293,'[1]1718  Exp_Rev Access'!$F$7:$GK$318,$DX$2,FALSE)),"",VLOOKUP($B293,'[1]1718  Exp_Rev Access'!$F$7:$GK$318,$DX$2,FALSE))</f>
        <v>0</v>
      </c>
      <c r="DY293" s="90">
        <f>IF(ISNA(VLOOKUP($B293,'[1]1718  Exp_Rev Access'!$F$7:$GK$318,$DY$2,FALSE)),"",VLOOKUP($B293,'[1]1718  Exp_Rev Access'!$F$7:$GK$318,$DY$2,FALSE))</f>
        <v>0</v>
      </c>
      <c r="DZ293" s="90">
        <f>IF(ISNA(VLOOKUP($B293,'[1]1718  Exp_Rev Access'!$F$7:$GK$318,$DZ$2,FALSE)),"",VLOOKUP($B293,'[1]1718  Exp_Rev Access'!$F$7:$GK$318,$DZ$2,FALSE))</f>
        <v>0</v>
      </c>
      <c r="EA293" s="90">
        <f>IF(ISNA(VLOOKUP($B293,'[1]1718  Exp_Rev Access'!$F$7:$GK$318,$EA$2,FALSE)),"",VLOOKUP($B293,'[1]1718  Exp_Rev Access'!$F$7:$GK$318,$EA$2,FALSE))</f>
        <v>0</v>
      </c>
      <c r="EB293" s="90">
        <f>IF(ISNA(VLOOKUP($B293,'[1]1718  Exp_Rev Access'!$F$7:$GK$318,$EB$2,FALSE)),"",VLOOKUP($B293,'[1]1718  Exp_Rev Access'!$F$7:$GK$318,$EB$2,FALSE))</f>
        <v>0</v>
      </c>
      <c r="EC293" s="90">
        <f>IF(ISNA(VLOOKUP($B293,'[1]1718  Exp_Rev Access'!$F$7:$GK$318,$EC$2,FALSE)),"",VLOOKUP($B293,'[1]1718  Exp_Rev Access'!$F$7:$GK$318,$EC$2,FALSE))</f>
        <v>0</v>
      </c>
      <c r="ED293" s="90">
        <f>IF(ISNA(VLOOKUP($B293,'[1]1718  Exp_Rev Access'!$F$7:$GK$318,$ED$2,FALSE)),"",VLOOKUP($B293,'[1]1718  Exp_Rev Access'!$F$7:$GK$318,$ED$2,FALSE))</f>
        <v>0</v>
      </c>
      <c r="EE293" s="90">
        <f>IF(ISNA(VLOOKUP($B293,'[1]1718  Exp_Rev Access'!$F$7:$GK$318,$EE$2,FALSE)),"",VLOOKUP($B293,'[1]1718  Exp_Rev Access'!$F$7:$GK$318,$EE$2,FALSE))</f>
        <v>0</v>
      </c>
      <c r="EF293" s="90">
        <f>IF(ISNA(VLOOKUP($B293,'[1]1718  Exp_Rev Access'!$F$7:$GK$318,$EF$2,FALSE)),"",VLOOKUP($B293,'[1]1718  Exp_Rev Access'!$F$7:$GK$318,$EF$2,FALSE))</f>
        <v>0</v>
      </c>
      <c r="EG293" s="90">
        <f>IF(ISNA(VLOOKUP($B293,'[1]1718  Exp_Rev Access'!$F$7:$GK$318,$EG$2,FALSE)),"",VLOOKUP($B293,'[1]1718  Exp_Rev Access'!$F$7:$GK$318,$EG$2,FALSE))</f>
        <v>0</v>
      </c>
      <c r="EH293" s="90">
        <f>IF(ISNA(VLOOKUP($B293,'[1]1718  Exp_Rev Access'!$F$7:$GK$318,$EH$2,FALSE)),"",VLOOKUP($B293,'[1]1718  Exp_Rev Access'!$F$7:$GK$318,$EH$2,FALSE))</f>
        <v>0</v>
      </c>
      <c r="EI293" s="90">
        <f>IF(ISNA(VLOOKUP($B293,'[1]1718  Exp_Rev Access'!$F$7:$GK$318,$EI$2,FALSE)),"",VLOOKUP($B293,'[1]1718  Exp_Rev Access'!$F$7:$GK$318,$EI$2,FALSE))</f>
        <v>0</v>
      </c>
      <c r="EJ293" s="90">
        <f>IF(ISNA(VLOOKUP($B293,'[1]1718  Exp_Rev Access'!$F$7:$GK$318,$EJ$2,FALSE)),"",VLOOKUP($B293,'[1]1718  Exp_Rev Access'!$F$7:$GK$318,$EJ$2,FALSE))</f>
        <v>0</v>
      </c>
      <c r="EK293" s="90">
        <f>IF(ISNA(VLOOKUP($B293,'[1]1718  Exp_Rev Access'!$F$7:$GK$318,$EK$2,FALSE)),"",VLOOKUP($B293,'[1]1718  Exp_Rev Access'!$F$7:$GK$318,$EK$2,FALSE))</f>
        <v>0</v>
      </c>
      <c r="EL293" s="90">
        <f>IF(ISNA(VLOOKUP($B293,'[1]1718  Exp_Rev Access'!$F$7:$GK$318,$EL$2,FALSE)),"",VLOOKUP($B293,'[1]1718  Exp_Rev Access'!$F$7:$GK$318,$EL$2,FALSE))</f>
        <v>0</v>
      </c>
      <c r="EM293" s="90">
        <f>IF(ISNA(VLOOKUP($B293,'[1]1718  Exp_Rev Access'!$F$7:$GK$318,$EM$2,FALSE)),"",VLOOKUP($B293,'[1]1718  Exp_Rev Access'!$F$7:$GK$318,$EM$2,FALSE))</f>
        <v>0</v>
      </c>
      <c r="EN293" s="90">
        <f>IF(ISNA(VLOOKUP($B293,'[1]1718  Exp_Rev Access'!$F$7:$GK$318,$EN$2,FALSE)),"",VLOOKUP($B293,'[1]1718  Exp_Rev Access'!$F$7:$GK$318,$EN$2,FALSE))</f>
        <v>0</v>
      </c>
      <c r="EO293" s="90">
        <f>IF(ISNA(VLOOKUP($B293,'[1]1718  Exp_Rev Access'!$F$7:$GK$318,$EO$2,FALSE)),"",VLOOKUP($B293,'[1]1718  Exp_Rev Access'!$F$7:$GK$318,$EO$2,FALSE))</f>
        <v>0</v>
      </c>
      <c r="EP293" s="90">
        <f>IF(ISNA(VLOOKUP($B293,'[1]1718  Exp_Rev Access'!$F$7:$GK$318,$EP$2,FALSE)),"",VLOOKUP($B293,'[1]1718  Exp_Rev Access'!$F$7:$GK$318,$EP$2,FALSE))</f>
        <v>0</v>
      </c>
      <c r="EQ293" s="90">
        <f>IF(ISNA(VLOOKUP($B293,'[1]1718  Exp_Rev Access'!$F$7:$GK$318,$EQ$2,FALSE)),"",VLOOKUP($B293,'[1]1718  Exp_Rev Access'!$F$7:$GK$318,$EQ$2,FALSE))</f>
        <v>0</v>
      </c>
      <c r="ER293" s="90">
        <f>IF(ISNA(VLOOKUP($B293,'[1]1718  Exp_Rev Access'!$F$7:$GK$318,$ER$2,FALSE)),"",VLOOKUP($B293,'[1]1718  Exp_Rev Access'!$F$7:$GK$318,$ER$2,FALSE))</f>
        <v>0</v>
      </c>
      <c r="ES293" s="90">
        <f>IF(ISNA(VLOOKUP($B293,'[1]1718  Exp_Rev Access'!$F$7:$GK$318,$ES$2,FALSE)),"",VLOOKUP($B293,'[1]1718  Exp_Rev Access'!$F$7:$GK$318,$ES$2,FALSE))</f>
        <v>0</v>
      </c>
      <c r="ET293" s="90">
        <f>IF(ISNA(VLOOKUP($B293,'[1]1718  Exp_Rev Access'!$F$7:$GK$318,$ET$2,FALSE)),"",VLOOKUP($B293,'[1]1718  Exp_Rev Access'!$F$7:$GK$318,$ET$2,FALSE))</f>
        <v>0</v>
      </c>
      <c r="EU293" s="90">
        <f>IF(ISNA(VLOOKUP($B293,'[1]1718  Exp_Rev Access'!$F$7:$GK$318,$EU$2,FALSE)),"",VLOOKUP($B293,'[1]1718  Exp_Rev Access'!$F$7:$GK$318,$EU$2,FALSE))</f>
        <v>0</v>
      </c>
      <c r="EV293" s="90">
        <f>IF(ISNA(VLOOKUP($B293,'[1]1718  Exp_Rev Access'!$F$7:$GK$318,$EV$2,FALSE)),"",VLOOKUP($B293,'[1]1718  Exp_Rev Access'!$F$7:$GK$318,$EV$2,FALSE))</f>
        <v>16751.29</v>
      </c>
      <c r="EW293" s="90">
        <f>IF(ISNA(VLOOKUP($B293,'[1]1718  Exp_Rev Access'!$F$7:$GK$318,$EW$2,FALSE)),"",VLOOKUP($B293,'[1]1718  Exp_Rev Access'!$F$7:$GK$318,$EW$2,FALSE))</f>
        <v>0</v>
      </c>
      <c r="EX293" s="90">
        <f>IF(ISNA(VLOOKUP($B293,'[1]1718  Exp_Rev Access'!$F$7:$GK$318,$EX$2,FALSE)),"",VLOOKUP($B293,'[1]1718  Exp_Rev Access'!$F$7:$GK$318,$EX$2,FALSE))</f>
        <v>0</v>
      </c>
      <c r="EY293" s="90">
        <f>IF(ISNA(VLOOKUP($B293,'[1]1718  Exp_Rev Access'!$F$7:$GK$318,$EY$2,FALSE)),"",VLOOKUP($B293,'[1]1718  Exp_Rev Access'!$F$7:$GK$318,$EY$2,FALSE))</f>
        <v>0</v>
      </c>
      <c r="EZ293" s="90">
        <f>IF(ISNA(VLOOKUP($B293,'[1]1718  Exp_Rev Access'!$F$7:$GK$318,$EZ$2,FALSE)),"",VLOOKUP($B293,'[1]1718  Exp_Rev Access'!$F$7:$GK$318,$EZ$2,FALSE))</f>
        <v>0</v>
      </c>
      <c r="FA293" s="90">
        <f>IF(ISNA(VLOOKUP($B293,'[1]1718  Exp_Rev Access'!$F$7:$GK$318,$FA$2,FALSE)),"",VLOOKUP($B293,'[1]1718  Exp_Rev Access'!$F$7:$GK$318,$FA$2,FALSE))</f>
        <v>0</v>
      </c>
      <c r="FB293" s="90">
        <f>IF(ISNA(VLOOKUP($B293,'[1]1718  Exp_Rev Access'!$F$7:$GK$318,$FB$2,FALSE)),"",VLOOKUP($B293,'[1]1718  Exp_Rev Access'!$F$7:$GK$318,$FB$2,FALSE))</f>
        <v>0</v>
      </c>
      <c r="FC293" s="90">
        <f>IF(ISNA(VLOOKUP($B293,'[1]1718  Exp_Rev Access'!$F$7:$GK$318,$FC$2,FALSE)),"",VLOOKUP($B293,'[1]1718  Exp_Rev Access'!$F$7:$GK$318,$FC$2,FALSE))</f>
        <v>0</v>
      </c>
      <c r="FD293" s="90">
        <f>IF(ISNA(VLOOKUP($B293,'[1]1718  Exp_Rev Access'!$F$7:$GK$318,$FD$2,FALSE)),"",VLOOKUP($B293,'[1]1718  Exp_Rev Access'!$F$7:$GK$318,$FD$2,FALSE))</f>
        <v>0</v>
      </c>
      <c r="FE293" s="90">
        <f>IF(ISNA(VLOOKUP($B293,'[1]1718  Exp_Rev Access'!$F$7:$GK$318,$FE$2,FALSE)),"",VLOOKUP($B293,'[1]1718  Exp_Rev Access'!$F$7:$GK$318,$FE$2,FALSE))</f>
        <v>0</v>
      </c>
      <c r="FF293" s="90">
        <f>IF(ISNA(VLOOKUP($B293,'[1]1718  Exp_Rev Access'!$F$7:$GK$318,$FF$2,FALSE)),"",VLOOKUP($B293,'[1]1718  Exp_Rev Access'!$F$7:$GK$318,$FF$2,FALSE))</f>
        <v>0</v>
      </c>
      <c r="FG293" s="90">
        <f>IF(ISNA(VLOOKUP($B293,'[1]1718  Exp_Rev Access'!$F$7:$GK$318,$FG$2,FALSE)),"",VLOOKUP($B293,'[1]1718  Exp_Rev Access'!$F$7:$GK$318,$FG$2,FALSE))</f>
        <v>0</v>
      </c>
      <c r="FH293" s="90">
        <f>IF(ISNA(VLOOKUP($B293,'[1]1718  Exp_Rev Access'!$F$7:$GK$318,$FH$2,FALSE)),"",VLOOKUP($B293,'[1]1718  Exp_Rev Access'!$F$7:$GK$318,$FH$2,FALSE))</f>
        <v>0</v>
      </c>
      <c r="FI293" s="90">
        <f>IF(ISNA(VLOOKUP($B293,'[1]1718  Exp_Rev Access'!$F$7:$GK$318,$FI$2,FALSE)),"",VLOOKUP($B293,'[1]1718  Exp_Rev Access'!$F$7:$GK$318,$FI$2,FALSE))</f>
        <v>0</v>
      </c>
      <c r="FJ293" s="90">
        <f>IF(ISNA(VLOOKUP($B293,'[1]1718  Exp_Rev Access'!$F$7:$GK$318,$FJ$2,FALSE)),"",VLOOKUP($B293,'[1]1718  Exp_Rev Access'!$F$7:$GK$318,$FJ$2,FALSE))</f>
        <v>0</v>
      </c>
      <c r="FK293" s="90">
        <f>IF(ISNA(VLOOKUP($B293,'[1]1718  Exp_Rev Access'!$F$7:$GK$318,$FK$2,FALSE)),"",VLOOKUP($B293,'[1]1718  Exp_Rev Access'!$F$7:$GK$318,$FK$2,FALSE))</f>
        <v>0</v>
      </c>
      <c r="FL293" s="90">
        <f>IF(ISNA(VLOOKUP($B293,'[1]1718  Exp_Rev Access'!$F$7:$GK$318,$FL$2,FALSE)),"",VLOOKUP($B293,'[1]1718  Exp_Rev Access'!$F$7:$GK$318,$FL$2,FALSE))</f>
        <v>0</v>
      </c>
      <c r="FM293" s="90">
        <f>IF(ISNA(VLOOKUP($B293,'[1]1718  Exp_Rev Access'!$F$7:$GK$318,$FM$2,FALSE)),"",VLOOKUP($B293,'[1]1718  Exp_Rev Access'!$F$7:$GK$318,$FM$2,FALSE))</f>
        <v>0</v>
      </c>
      <c r="FN293" s="90">
        <f>IF(ISNA(VLOOKUP($B293,'[1]1718  Exp_Rev Access'!$F$7:$GK$318,$FN$2,FALSE)),"",VLOOKUP($B293,'[1]1718  Exp_Rev Access'!$F$7:$GK$318,$FN$2,FALSE))</f>
        <v>0</v>
      </c>
      <c r="FO293" s="90">
        <f>IF(ISNA(VLOOKUP($B293,'[1]1718  Exp_Rev Access'!$F$7:$GK$318,$FO$2,FALSE)),"",VLOOKUP($B293,'[1]1718  Exp_Rev Access'!$F$7:$GK$318,$FO$2,FALSE))</f>
        <v>0</v>
      </c>
      <c r="FP293" s="90">
        <f>IF(ISNA(VLOOKUP($B293,'[1]1718  Exp_Rev Access'!$F$7:$GK$318,$FP$2,FALSE)),"",VLOOKUP($B293,'[1]1718  Exp_Rev Access'!$F$7:$GK$318,$FP$2,FALSE))</f>
        <v>0</v>
      </c>
      <c r="FQ293" s="90">
        <f>IF(ISNA(VLOOKUP($B293,'[1]1718  Exp_Rev Access'!$F$7:$GK$318,$FQ$2,FALSE)),"",VLOOKUP($B293,'[1]1718  Exp_Rev Access'!$F$7:$GK$318,$FQ$2,FALSE))</f>
        <v>0</v>
      </c>
      <c r="FR293" s="90">
        <f>IF(ISNA(VLOOKUP($B293,'[1]1718  Exp_Rev Access'!$F$7:$GK$318,$FR$2,FALSE)),"",VLOOKUP($B293,'[1]1718  Exp_Rev Access'!$F$7:$GK$318,$FR$2,FALSE))</f>
        <v>22799.78</v>
      </c>
      <c r="FS293" s="56">
        <f t="shared" si="786"/>
        <v>458781.31999999995</v>
      </c>
      <c r="FT293" s="123">
        <f t="shared" si="787"/>
        <v>4.1238108748076457E-2</v>
      </c>
      <c r="FU293" s="94">
        <f t="shared" si="788"/>
        <v>595.10885695013735</v>
      </c>
      <c r="FV293" s="95">
        <f>IF(ISNA(VLOOKUP($B293,'[1]1718  Exp_Rev Access'!$F$7:$GK$318,$FV$2,FALSE)),"",VLOOKUP($B293,'[1]1718  Exp_Rev Access'!$F$7:$GK$318,$FV$2,FALSE))</f>
        <v>0</v>
      </c>
      <c r="FW293" s="95">
        <f>IF(ISNA(VLOOKUP($B293,'[1]1718  Exp_Rev Access'!$F$7:$GK$318,$FW$2,FALSE)),"",VLOOKUP($B293,'[1]1718  Exp_Rev Access'!$F$7:$GK$318,$FW$2,FALSE))</f>
        <v>0</v>
      </c>
      <c r="FX293" s="95">
        <f>IF(ISNA(VLOOKUP($B293,'[1]1718  Exp_Rev Access'!$F$7:$GK$318,$FX$2,FALSE)),"",VLOOKUP($B293,'[1]1718  Exp_Rev Access'!$F$7:$GK$318,$FX$2,FALSE))</f>
        <v>0</v>
      </c>
      <c r="FY293" s="95">
        <f>IF(ISNA(VLOOKUP($B293,'[1]1718  Exp_Rev Access'!$F$7:$GK$318,$FY$2,FALSE)),"",VLOOKUP($B293,'[1]1718  Exp_Rev Access'!$F$7:$GK$318,$FY$2,FALSE))</f>
        <v>0</v>
      </c>
      <c r="FZ293" s="95">
        <f>IF(ISNA(VLOOKUP($B293,'[1]1718  Exp_Rev Access'!$F$7:$GK$318,$FZ$2,FALSE)),"",VLOOKUP($B293,'[1]1718  Exp_Rev Access'!$F$7:$GK$318,$FZ$2,FALSE))</f>
        <v>0</v>
      </c>
      <c r="GA293" s="95">
        <f>IF(ISNA(VLOOKUP($B293,'[1]1718  Exp_Rev Access'!$F$7:$GK$318,$GA$2,FALSE)),"",VLOOKUP($B293,'[1]1718  Exp_Rev Access'!$F$7:$GK$318,$GA$2,FALSE))</f>
        <v>0</v>
      </c>
      <c r="GB293" s="95">
        <f>IF(ISNA(VLOOKUP($B293,'[1]1718  Exp_Rev Access'!$F$7:$GK$318,$GB$2,FALSE)),"",VLOOKUP($B293,'[1]1718  Exp_Rev Access'!$F$7:$GK$318,$GB$2,FALSE))</f>
        <v>0</v>
      </c>
      <c r="GC293" s="95">
        <f>IF(ISNA(VLOOKUP($B293,'[1]1718  Exp_Rev Access'!$F$7:$GK$318,$GC$2,FALSE)),"",VLOOKUP($B293,'[1]1718  Exp_Rev Access'!$F$7:$GK$318,$GC$2,FALSE))</f>
        <v>0</v>
      </c>
      <c r="GD293" s="95">
        <f>IF(ISNA(VLOOKUP($B293,'[1]1718  Exp_Rev Access'!$F$7:$GK$318,$GD$2,FALSE)),"",VLOOKUP($B293,'[1]1718  Exp_Rev Access'!$F$7:$GK$318,$GD$2,FALSE))</f>
        <v>0</v>
      </c>
      <c r="GE293" s="95">
        <f>IF(ISNA(VLOOKUP($B293,'[1]1718  Exp_Rev Access'!$F$7:$GK$318,$GE$2,FALSE)),"",VLOOKUP($B293,'[1]1718  Exp_Rev Access'!$F$7:$GK$318,$GE$2,FALSE))</f>
        <v>11553.5</v>
      </c>
      <c r="GF293" s="95">
        <f>IF(ISNA(VLOOKUP($B293,'[1]1718  Exp_Rev Access'!$F$7:$GK$318,$GF$2,FALSE)),"",VLOOKUP($B293,'[1]1718  Exp_Rev Access'!$F$7:$GK$318,$GF$2,FALSE))</f>
        <v>409605.63</v>
      </c>
      <c r="GG293" s="95">
        <f>IF(ISNA(VLOOKUP($B293,'[1]1718  Exp_Rev Access'!$F$7:$GK$318,$GG$2,FALSE)),"",VLOOKUP($B293,'[1]1718  Exp_Rev Access'!$F$7:$GK$318,$GG$2,FALSE))</f>
        <v>0</v>
      </c>
      <c r="GH293" s="95">
        <f>IF(ISNA(VLOOKUP($B293,'[1]1718  Exp_Rev Access'!$F$7:$GK$318,$GH$2,FALSE)),"",VLOOKUP($B293,'[1]1718  Exp_Rev Access'!$F$7:$GK$318,$GH$2,FALSE))</f>
        <v>11257.41</v>
      </c>
      <c r="GI293" s="95">
        <f>IF(ISNA(VLOOKUP($B293,'[1]1718  Exp_Rev Access'!$F$7:$GK$318,$GI$2,FALSE)),"",VLOOKUP($B293,'[1]1718  Exp_Rev Access'!$F$7:$GK$318,$GI$2,FALSE))</f>
        <v>0</v>
      </c>
      <c r="GJ293" s="95">
        <f>IF(ISNA(VLOOKUP($B293,'[1]1718  Exp_Rev Access'!$F$7:$GK$318,$GJ$2,FALSE)),"",VLOOKUP($B293,'[1]1718  Exp_Rev Access'!$F$7:$GK$318,$GJ$2,FALSE))</f>
        <v>0</v>
      </c>
      <c r="GK293" s="95">
        <f>IF(ISNA(VLOOKUP($B293,'[1]1718  Exp_Rev Access'!$F$7:$GK$318,$GK$2,FALSE)),"",VLOOKUP($B293,'[1]1718  Exp_Rev Access'!$F$7:$GK$318,$GK$2,FALSE))</f>
        <v>0</v>
      </c>
      <c r="GL293" s="95">
        <f>IF(ISNA(VLOOKUP($B293,'[1]1718  Exp_Rev Access'!$F$7:$GK$318,$GL$2,FALSE)),"",VLOOKUP($B293,'[1]1718  Exp_Rev Access'!$F$7:$GK$318,$GL$2,FALSE))</f>
        <v>0</v>
      </c>
      <c r="GM293" s="95">
        <f>IF(ISNA(VLOOKUP($B293,'[1]1718  Exp_Rev Access'!$F$7:$GK$318,$GM$2,FALSE)),"",VLOOKUP($B293,'[1]1718  Exp_Rev Access'!$F$7:$GK$318,$GM$2,FALSE))</f>
        <v>0</v>
      </c>
      <c r="GN293" s="95">
        <f>IF(ISNA(VLOOKUP($B293,'[1]1718  Exp_Rev Access'!$F$7:$GK$318,$GN$2,FALSE)),"",VLOOKUP($B293,'[1]1718  Exp_Rev Access'!$F$7:$GK$318,$GN$2,FALSE))</f>
        <v>0</v>
      </c>
      <c r="GO293" s="95">
        <f>IF(ISNA(VLOOKUP($B293,'[1]1718  Exp_Rev Access'!$F$7:$GK$318,$GO$2,FALSE)),"",VLOOKUP($B293,'[1]1718  Exp_Rev Access'!$F$7:$GK$318,$GO$2,FALSE))</f>
        <v>0</v>
      </c>
      <c r="GP293" s="95">
        <f>IF(ISNA(VLOOKUP($B293,'[1]1718  Exp_Rev Access'!$F$7:$GK$318,$GP$2,FALSE)),"",VLOOKUP($B293,'[1]1718  Exp_Rev Access'!$F$7:$GK$318,$GP$2,FALSE))</f>
        <v>0</v>
      </c>
      <c r="GQ293" s="95">
        <f>IF(ISNA(VLOOKUP($B293,'[1]1718  Exp_Rev Access'!$F$7:$GK$318,$GQ$2,FALSE)),"",VLOOKUP($B293,'[1]1718  Exp_Rev Access'!$F$7:$GK$318,$GQ$2,FALSE))</f>
        <v>152</v>
      </c>
      <c r="GR293" s="95">
        <f>IF(ISNA(VLOOKUP($B293,'[1]1718  Exp_Rev Access'!$F$7:$GK$318,$GR$2,FALSE)),"",VLOOKUP($B293,'[1]1718  Exp_Rev Access'!$F$7:$GK$318,$GR$2,FALSE))</f>
        <v>0</v>
      </c>
      <c r="GS293" s="95">
        <f>IF(ISNA(VLOOKUP($B293,'[1]1718  Exp_Rev Access'!$F$7:$GK$318,$GS$2,FALSE)),"",VLOOKUP($B293,'[1]1718  Exp_Rev Access'!$F$7:$GK$318,$GS$2,FALSE))</f>
        <v>0</v>
      </c>
      <c r="GT293" s="95">
        <f>IF(ISNA(VLOOKUP($B293,'[1]1718  Exp_Rev Access'!$F$7:$GK$318,$GT$2,FALSE)),"",VLOOKUP($B293,'[1]1718  Exp_Rev Access'!$F$7:$GK$318,$GT$2,FALSE))</f>
        <v>524605.57999999996</v>
      </c>
      <c r="GU293" s="56">
        <f t="shared" si="789"/>
        <v>957174.11999999988</v>
      </c>
      <c r="GV293" s="92">
        <f t="shared" si="790"/>
        <v>8.6036742846034756E-2</v>
      </c>
      <c r="GW293" s="96">
        <f t="shared" si="791"/>
        <v>1241.5998028329784</v>
      </c>
    </row>
    <row r="294" spans="1:222" s="97" customFormat="1" x14ac:dyDescent="0.3">
      <c r="A294" s="98"/>
      <c r="B294" s="99"/>
      <c r="C294" s="82" t="s">
        <v>185</v>
      </c>
      <c r="D294" s="100">
        <f>SUM(D290:D293)</f>
        <v>1800.27</v>
      </c>
      <c r="E294" s="112">
        <f>SUM(E290:E293)</f>
        <v>26144224.240000002</v>
      </c>
      <c r="F294" s="113">
        <f t="shared" si="773"/>
        <v>26144224.239999998</v>
      </c>
      <c r="G294" s="113">
        <f t="shared" si="774"/>
        <v>0</v>
      </c>
      <c r="H294" s="122">
        <f>SUM(H290:H293)</f>
        <v>5299898.6999999993</v>
      </c>
      <c r="I294" s="122">
        <f t="shared" ref="I294:M294" si="792">SUM(I290:I293)</f>
        <v>0</v>
      </c>
      <c r="J294" s="122">
        <f t="shared" si="792"/>
        <v>5056.92</v>
      </c>
      <c r="K294" s="122">
        <f t="shared" si="792"/>
        <v>2636.21</v>
      </c>
      <c r="L294" s="122">
        <f t="shared" si="792"/>
        <v>0</v>
      </c>
      <c r="M294" s="122">
        <f t="shared" si="792"/>
        <v>0</v>
      </c>
      <c r="N294" s="102">
        <f t="shared" si="775"/>
        <v>5307591.8299999991</v>
      </c>
      <c r="O294" s="58">
        <f t="shared" si="776"/>
        <v>0.20301202213066694</v>
      </c>
      <c r="P294" s="102">
        <f t="shared" si="777"/>
        <v>2948.2198947935585</v>
      </c>
      <c r="Q294" s="103">
        <f>SUM(Q290:Q293)</f>
        <v>127336.84</v>
      </c>
      <c r="R294" s="103">
        <f t="shared" ref="R294:AL294" si="793">SUM(R290:R293)</f>
        <v>0</v>
      </c>
      <c r="S294" s="103">
        <f t="shared" si="793"/>
        <v>910</v>
      </c>
      <c r="T294" s="103">
        <f t="shared" si="793"/>
        <v>0</v>
      </c>
      <c r="U294" s="103">
        <f t="shared" si="793"/>
        <v>0</v>
      </c>
      <c r="V294" s="103">
        <f t="shared" si="793"/>
        <v>521</v>
      </c>
      <c r="W294" s="103">
        <f t="shared" si="793"/>
        <v>0</v>
      </c>
      <c r="X294" s="103">
        <f t="shared" si="793"/>
        <v>0</v>
      </c>
      <c r="Y294" s="103">
        <f t="shared" si="793"/>
        <v>11508.800000000001</v>
      </c>
      <c r="Z294" s="103">
        <f t="shared" si="793"/>
        <v>0</v>
      </c>
      <c r="AA294" s="103">
        <f t="shared" si="793"/>
        <v>0</v>
      </c>
      <c r="AB294" s="103">
        <f t="shared" si="793"/>
        <v>0</v>
      </c>
      <c r="AC294" s="103">
        <f t="shared" si="793"/>
        <v>19976.75</v>
      </c>
      <c r="AD294" s="103">
        <f t="shared" si="793"/>
        <v>318384.56</v>
      </c>
      <c r="AE294" s="103">
        <f t="shared" si="793"/>
        <v>40889.160000000003</v>
      </c>
      <c r="AF294" s="103">
        <f t="shared" si="793"/>
        <v>0</v>
      </c>
      <c r="AG294" s="103">
        <f t="shared" si="793"/>
        <v>556480.76</v>
      </c>
      <c r="AH294" s="103">
        <f t="shared" si="793"/>
        <v>1970.19</v>
      </c>
      <c r="AI294" s="103">
        <f t="shared" si="793"/>
        <v>34772.74</v>
      </c>
      <c r="AJ294" s="103">
        <f t="shared" si="793"/>
        <v>75488.52</v>
      </c>
      <c r="AK294" s="103">
        <f t="shared" si="793"/>
        <v>130825.35</v>
      </c>
      <c r="AL294" s="103">
        <f t="shared" si="793"/>
        <v>30141.1</v>
      </c>
      <c r="AM294" s="102">
        <f t="shared" si="778"/>
        <v>1349205.7700000003</v>
      </c>
      <c r="AN294" s="61">
        <f t="shared" si="779"/>
        <v>5.1606265216152393E-2</v>
      </c>
      <c r="AO294" s="59">
        <f t="shared" si="780"/>
        <v>749.44634415948735</v>
      </c>
      <c r="AP294" s="103">
        <f>SUM(AP290:AP293)</f>
        <v>13871822.640000001</v>
      </c>
      <c r="AQ294" s="103">
        <f t="shared" ref="AQ294:AT294" si="794">SUM(AQ290:AQ293)</f>
        <v>251926.56</v>
      </c>
      <c r="AR294" s="103">
        <f t="shared" si="794"/>
        <v>0</v>
      </c>
      <c r="AS294" s="103">
        <f t="shared" si="794"/>
        <v>0</v>
      </c>
      <c r="AT294" s="103">
        <f t="shared" si="794"/>
        <v>0</v>
      </c>
      <c r="AU294" s="102">
        <f t="shared" si="781"/>
        <v>14123749.200000001</v>
      </c>
      <c r="AV294" s="64">
        <f t="shared" si="782"/>
        <v>0.54022445150202703</v>
      </c>
      <c r="AW294" s="102">
        <f t="shared" si="783"/>
        <v>7845.3505307537207</v>
      </c>
      <c r="AX294" s="103">
        <f>SUM(AX290:AX293)</f>
        <v>0</v>
      </c>
      <c r="AY294" s="103">
        <f t="shared" ref="AY294:BU294" si="795">SUM(AY290:AY293)</f>
        <v>1601802.41</v>
      </c>
      <c r="AZ294" s="103">
        <f t="shared" si="795"/>
        <v>70251.05</v>
      </c>
      <c r="BA294" s="103">
        <f t="shared" si="795"/>
        <v>0</v>
      </c>
      <c r="BB294" s="103">
        <f t="shared" si="795"/>
        <v>0</v>
      </c>
      <c r="BC294" s="103">
        <f t="shared" si="795"/>
        <v>363190.06</v>
      </c>
      <c r="BD294" s="103">
        <f t="shared" si="795"/>
        <v>0</v>
      </c>
      <c r="BE294" s="103">
        <f t="shared" si="795"/>
        <v>65087.83</v>
      </c>
      <c r="BF294" s="103">
        <f t="shared" si="795"/>
        <v>0</v>
      </c>
      <c r="BG294" s="103">
        <f t="shared" si="795"/>
        <v>130018.33000000002</v>
      </c>
      <c r="BH294" s="103">
        <f t="shared" si="795"/>
        <v>41302.11</v>
      </c>
      <c r="BI294" s="103">
        <f t="shared" si="795"/>
        <v>0</v>
      </c>
      <c r="BJ294" s="103">
        <f t="shared" si="795"/>
        <v>9984.33</v>
      </c>
      <c r="BK294" s="103">
        <f t="shared" si="795"/>
        <v>684995.8600000001</v>
      </c>
      <c r="BL294" s="103">
        <f t="shared" si="795"/>
        <v>0</v>
      </c>
      <c r="BM294" s="103">
        <f t="shared" si="795"/>
        <v>6700.51</v>
      </c>
      <c r="BN294" s="103">
        <f t="shared" si="795"/>
        <v>0</v>
      </c>
      <c r="BO294" s="103">
        <f t="shared" si="795"/>
        <v>0</v>
      </c>
      <c r="BP294" s="103">
        <f t="shared" si="795"/>
        <v>0</v>
      </c>
      <c r="BQ294" s="103">
        <f t="shared" si="795"/>
        <v>11656</v>
      </c>
      <c r="BR294" s="103">
        <f t="shared" si="795"/>
        <v>0</v>
      </c>
      <c r="BS294" s="103">
        <f t="shared" si="795"/>
        <v>0</v>
      </c>
      <c r="BT294" s="103">
        <f t="shared" si="795"/>
        <v>0</v>
      </c>
      <c r="BU294" s="103">
        <f t="shared" si="795"/>
        <v>0</v>
      </c>
      <c r="BV294" s="102">
        <f t="shared" si="743"/>
        <v>2984988.49</v>
      </c>
      <c r="BW294" s="61">
        <f t="shared" si="784"/>
        <v>0.11417391706092557</v>
      </c>
      <c r="BX294" s="59">
        <f t="shared" si="785"/>
        <v>1658.0782271548157</v>
      </c>
      <c r="BY294" s="90">
        <f>SUM(BY290:BY293)</f>
        <v>22814.07</v>
      </c>
      <c r="BZ294" s="90">
        <f t="shared" ref="BZ294:CD294" si="796">SUM(BZ290:BZ293)</f>
        <v>0</v>
      </c>
      <c r="CA294" s="90">
        <f t="shared" si="796"/>
        <v>0</v>
      </c>
      <c r="CB294" s="90">
        <f t="shared" si="796"/>
        <v>0</v>
      </c>
      <c r="CC294" s="90">
        <f t="shared" si="796"/>
        <v>0</v>
      </c>
      <c r="CD294" s="90">
        <f t="shared" si="796"/>
        <v>0</v>
      </c>
      <c r="CE294" s="56">
        <f t="shared" si="739"/>
        <v>22814.07</v>
      </c>
      <c r="CF294" s="61">
        <f t="shared" si="757"/>
        <v>8.7262371185965618E-4</v>
      </c>
      <c r="CG294" s="62">
        <f t="shared" si="758"/>
        <v>12.672582445966439</v>
      </c>
      <c r="CH294" s="103">
        <f>SUM(CH290:CH293)</f>
        <v>0</v>
      </c>
      <c r="CI294" s="103">
        <f t="shared" ref="CI294:ET294" si="797">SUM(CI290:CI293)</f>
        <v>0</v>
      </c>
      <c r="CJ294" s="103">
        <f t="shared" si="797"/>
        <v>0</v>
      </c>
      <c r="CK294" s="103">
        <f t="shared" si="797"/>
        <v>0</v>
      </c>
      <c r="CL294" s="103">
        <f t="shared" si="797"/>
        <v>0</v>
      </c>
      <c r="CM294" s="103">
        <f t="shared" si="797"/>
        <v>0</v>
      </c>
      <c r="CN294" s="103">
        <f t="shared" si="797"/>
        <v>0</v>
      </c>
      <c r="CO294" s="103">
        <f t="shared" si="797"/>
        <v>0</v>
      </c>
      <c r="CP294" s="103">
        <f t="shared" si="797"/>
        <v>0</v>
      </c>
      <c r="CQ294" s="103">
        <f t="shared" si="797"/>
        <v>386485.75</v>
      </c>
      <c r="CR294" s="103">
        <f t="shared" si="797"/>
        <v>0</v>
      </c>
      <c r="CS294" s="103">
        <f t="shared" si="797"/>
        <v>8862</v>
      </c>
      <c r="CT294" s="103">
        <f t="shared" si="797"/>
        <v>0</v>
      </c>
      <c r="CU294" s="103">
        <f t="shared" si="797"/>
        <v>322972.91000000003</v>
      </c>
      <c r="CV294" s="103">
        <f t="shared" si="797"/>
        <v>69672.959999999992</v>
      </c>
      <c r="CW294" s="103">
        <f t="shared" si="797"/>
        <v>0</v>
      </c>
      <c r="CX294" s="103">
        <f t="shared" si="797"/>
        <v>0</v>
      </c>
      <c r="CY294" s="103">
        <f t="shared" si="797"/>
        <v>0</v>
      </c>
      <c r="CZ294" s="103">
        <f t="shared" si="797"/>
        <v>0</v>
      </c>
      <c r="DA294" s="103">
        <f t="shared" si="797"/>
        <v>0</v>
      </c>
      <c r="DB294" s="103">
        <f t="shared" si="797"/>
        <v>304.60000000000002</v>
      </c>
      <c r="DC294" s="103">
        <f t="shared" si="797"/>
        <v>0</v>
      </c>
      <c r="DD294" s="103">
        <f t="shared" si="797"/>
        <v>0</v>
      </c>
      <c r="DE294" s="103">
        <f t="shared" si="797"/>
        <v>0</v>
      </c>
      <c r="DF294" s="103">
        <f t="shared" si="797"/>
        <v>0</v>
      </c>
      <c r="DG294" s="103">
        <f t="shared" si="797"/>
        <v>0</v>
      </c>
      <c r="DH294" s="103">
        <f t="shared" si="797"/>
        <v>0</v>
      </c>
      <c r="DI294" s="103">
        <f t="shared" si="797"/>
        <v>283965.77</v>
      </c>
      <c r="DJ294" s="103">
        <f t="shared" si="797"/>
        <v>0</v>
      </c>
      <c r="DK294" s="103">
        <f t="shared" si="797"/>
        <v>20840.61</v>
      </c>
      <c r="DL294" s="103">
        <f t="shared" si="797"/>
        <v>0</v>
      </c>
      <c r="DM294" s="103">
        <f t="shared" si="797"/>
        <v>0</v>
      </c>
      <c r="DN294" s="103">
        <f t="shared" si="797"/>
        <v>0</v>
      </c>
      <c r="DO294" s="103">
        <f t="shared" si="797"/>
        <v>0</v>
      </c>
      <c r="DP294" s="103">
        <f t="shared" si="797"/>
        <v>0</v>
      </c>
      <c r="DQ294" s="103">
        <f t="shared" si="797"/>
        <v>0</v>
      </c>
      <c r="DR294" s="103">
        <f t="shared" si="797"/>
        <v>0</v>
      </c>
      <c r="DS294" s="103">
        <f t="shared" si="797"/>
        <v>0</v>
      </c>
      <c r="DT294" s="103">
        <f t="shared" si="797"/>
        <v>0</v>
      </c>
      <c r="DU294" s="103">
        <f t="shared" si="797"/>
        <v>0</v>
      </c>
      <c r="DV294" s="103">
        <f t="shared" si="797"/>
        <v>0</v>
      </c>
      <c r="DW294" s="103">
        <f t="shared" si="797"/>
        <v>0</v>
      </c>
      <c r="DX294" s="103">
        <f t="shared" si="797"/>
        <v>0</v>
      </c>
      <c r="DY294" s="103">
        <f t="shared" si="797"/>
        <v>0</v>
      </c>
      <c r="DZ294" s="103">
        <f t="shared" si="797"/>
        <v>0</v>
      </c>
      <c r="EA294" s="103">
        <f t="shared" si="797"/>
        <v>0</v>
      </c>
      <c r="EB294" s="103">
        <f t="shared" si="797"/>
        <v>0</v>
      </c>
      <c r="EC294" s="103">
        <f t="shared" si="797"/>
        <v>0</v>
      </c>
      <c r="ED294" s="103">
        <f t="shared" si="797"/>
        <v>0</v>
      </c>
      <c r="EE294" s="103">
        <f t="shared" si="797"/>
        <v>0</v>
      </c>
      <c r="EF294" s="103">
        <f t="shared" si="797"/>
        <v>0</v>
      </c>
      <c r="EG294" s="103">
        <f t="shared" si="797"/>
        <v>0</v>
      </c>
      <c r="EH294" s="103">
        <f t="shared" si="797"/>
        <v>0</v>
      </c>
      <c r="EI294" s="103">
        <f t="shared" si="797"/>
        <v>0</v>
      </c>
      <c r="EJ294" s="103">
        <f t="shared" si="797"/>
        <v>0</v>
      </c>
      <c r="EK294" s="103">
        <f t="shared" si="797"/>
        <v>0</v>
      </c>
      <c r="EL294" s="103">
        <f t="shared" si="797"/>
        <v>0</v>
      </c>
      <c r="EM294" s="103">
        <f t="shared" si="797"/>
        <v>0</v>
      </c>
      <c r="EN294" s="103">
        <f t="shared" si="797"/>
        <v>0</v>
      </c>
      <c r="EO294" s="103">
        <f t="shared" si="797"/>
        <v>0</v>
      </c>
      <c r="EP294" s="103">
        <f t="shared" si="797"/>
        <v>0</v>
      </c>
      <c r="EQ294" s="103">
        <f t="shared" si="797"/>
        <v>0</v>
      </c>
      <c r="ER294" s="103">
        <f t="shared" si="797"/>
        <v>0</v>
      </c>
      <c r="ES294" s="103">
        <f t="shared" si="797"/>
        <v>0</v>
      </c>
      <c r="ET294" s="103">
        <f t="shared" si="797"/>
        <v>0</v>
      </c>
      <c r="EU294" s="103">
        <f t="shared" ref="EU294:FR294" si="798">SUM(EU290:EU293)</f>
        <v>0</v>
      </c>
      <c r="EV294" s="103">
        <f t="shared" si="798"/>
        <v>65980.03</v>
      </c>
      <c r="EW294" s="103">
        <f t="shared" si="798"/>
        <v>0</v>
      </c>
      <c r="EX294" s="103">
        <f t="shared" si="798"/>
        <v>0</v>
      </c>
      <c r="EY294" s="103">
        <f t="shared" si="798"/>
        <v>0</v>
      </c>
      <c r="EZ294" s="103">
        <f t="shared" si="798"/>
        <v>0</v>
      </c>
      <c r="FA294" s="103">
        <f t="shared" si="798"/>
        <v>0</v>
      </c>
      <c r="FB294" s="103">
        <f t="shared" si="798"/>
        <v>0</v>
      </c>
      <c r="FC294" s="103">
        <f t="shared" si="798"/>
        <v>0</v>
      </c>
      <c r="FD294" s="103">
        <f t="shared" si="798"/>
        <v>0</v>
      </c>
      <c r="FE294" s="103">
        <f t="shared" si="798"/>
        <v>0</v>
      </c>
      <c r="FF294" s="103">
        <f t="shared" si="798"/>
        <v>0</v>
      </c>
      <c r="FG294" s="103">
        <f t="shared" si="798"/>
        <v>0</v>
      </c>
      <c r="FH294" s="103">
        <f t="shared" si="798"/>
        <v>0</v>
      </c>
      <c r="FI294" s="103">
        <f t="shared" si="798"/>
        <v>5424.93</v>
      </c>
      <c r="FJ294" s="103">
        <f t="shared" si="798"/>
        <v>0</v>
      </c>
      <c r="FK294" s="103">
        <f t="shared" si="798"/>
        <v>0</v>
      </c>
      <c r="FL294" s="103">
        <f t="shared" si="798"/>
        <v>0</v>
      </c>
      <c r="FM294" s="103">
        <f t="shared" si="798"/>
        <v>0</v>
      </c>
      <c r="FN294" s="103">
        <f t="shared" si="798"/>
        <v>0</v>
      </c>
      <c r="FO294" s="103">
        <f t="shared" si="798"/>
        <v>0</v>
      </c>
      <c r="FP294" s="103">
        <f t="shared" si="798"/>
        <v>0</v>
      </c>
      <c r="FQ294" s="103">
        <f t="shared" si="798"/>
        <v>0</v>
      </c>
      <c r="FR294" s="103">
        <f t="shared" si="798"/>
        <v>39103.53</v>
      </c>
      <c r="FS294" s="102">
        <f t="shared" si="786"/>
        <v>1203613.0900000001</v>
      </c>
      <c r="FT294" s="135">
        <f t="shared" si="787"/>
        <v>4.6037437521611463E-2</v>
      </c>
      <c r="FU294" s="115">
        <f t="shared" si="788"/>
        <v>668.57365284096284</v>
      </c>
      <c r="FV294" s="134">
        <f>SUM(FV290:FV293)</f>
        <v>28300.31</v>
      </c>
      <c r="FW294" s="134">
        <f t="shared" ref="FW294:GT294" si="799">SUM(FW290:FW293)</f>
        <v>75084.210000000006</v>
      </c>
      <c r="FX294" s="134">
        <f t="shared" si="799"/>
        <v>0</v>
      </c>
      <c r="FY294" s="134">
        <f t="shared" si="799"/>
        <v>0</v>
      </c>
      <c r="FZ294" s="134">
        <f t="shared" si="799"/>
        <v>0</v>
      </c>
      <c r="GA294" s="134">
        <f t="shared" si="799"/>
        <v>0</v>
      </c>
      <c r="GB294" s="134">
        <f t="shared" si="799"/>
        <v>0</v>
      </c>
      <c r="GC294" s="134">
        <f t="shared" si="799"/>
        <v>0</v>
      </c>
      <c r="GD294" s="134">
        <f t="shared" si="799"/>
        <v>0</v>
      </c>
      <c r="GE294" s="134">
        <f t="shared" si="799"/>
        <v>11553.5</v>
      </c>
      <c r="GF294" s="134">
        <f t="shared" si="799"/>
        <v>497265.56</v>
      </c>
      <c r="GG294" s="134">
        <f t="shared" si="799"/>
        <v>0</v>
      </c>
      <c r="GH294" s="134">
        <f t="shared" si="799"/>
        <v>11257.41</v>
      </c>
      <c r="GI294" s="134">
        <f t="shared" si="799"/>
        <v>0</v>
      </c>
      <c r="GJ294" s="134">
        <f t="shared" si="799"/>
        <v>0</v>
      </c>
      <c r="GK294" s="134">
        <f t="shared" si="799"/>
        <v>0</v>
      </c>
      <c r="GL294" s="134">
        <f t="shared" si="799"/>
        <v>3468</v>
      </c>
      <c r="GM294" s="134">
        <f t="shared" si="799"/>
        <v>0</v>
      </c>
      <c r="GN294" s="134">
        <f t="shared" si="799"/>
        <v>0</v>
      </c>
      <c r="GO294" s="134">
        <f t="shared" si="799"/>
        <v>0</v>
      </c>
      <c r="GP294" s="134">
        <f t="shared" si="799"/>
        <v>0</v>
      </c>
      <c r="GQ294" s="134">
        <f t="shared" si="799"/>
        <v>356.99</v>
      </c>
      <c r="GR294" s="134">
        <f t="shared" si="799"/>
        <v>0</v>
      </c>
      <c r="GS294" s="134">
        <f t="shared" si="799"/>
        <v>0</v>
      </c>
      <c r="GT294" s="134">
        <f t="shared" si="799"/>
        <v>524975.80999999994</v>
      </c>
      <c r="GU294" s="102">
        <f t="shared" si="789"/>
        <v>1152261.79</v>
      </c>
      <c r="GV294" s="61">
        <f t="shared" si="790"/>
        <v>4.4073282856756893E-2</v>
      </c>
      <c r="GW294" s="65">
        <f t="shared" si="791"/>
        <v>640.04943147416782</v>
      </c>
    </row>
    <row r="295" spans="1:222" x14ac:dyDescent="0.3">
      <c r="A295" s="73"/>
      <c r="B295" s="88"/>
      <c r="C295" s="89"/>
      <c r="D295" s="124"/>
      <c r="E295" s="76" t="str">
        <f>IF(ISNA(VLOOKUP($B295,'[1]1718 enrollment_Rev_Exp by size'!$A$7:I629,5,FALSE)),"",VLOOKUP($B295,'[1]1718 enrollment_Rev_Exp by size'!$A$7:$G$350,5,FALSE))</f>
        <v/>
      </c>
      <c r="F295" s="77"/>
      <c r="G295" s="77"/>
      <c r="H295" s="77"/>
      <c r="I295" s="90" t="str">
        <f>IF(ISNA(VLOOKUP($B295,'[1]1718  Exp_Rev Access'!$F$7:$GK$318,4,FALSE)),"",VLOOKUP($B295,'[1]1718  Exp_Rev Access'!$F$7:$GK$318,4,FALSE))</f>
        <v/>
      </c>
      <c r="J295" s="90" t="str">
        <f>IF(ISNA(VLOOKUP($B295,'[1]1718  Exp_Rev Access'!$F$7:$GK$318,5,FALSE)),"",VLOOKUP($B295,'[1]1718  Exp_Rev Access'!$F$7:$GK$318,5,FALSE))</f>
        <v/>
      </c>
      <c r="K295" s="90" t="str">
        <f>IF(ISNA(VLOOKUP($B295,'[1]1718  Exp_Rev Access'!$F$7:$GK$318,6,FALSE)),"-",VLOOKUP($B295,'[1]1718  Exp_Rev Access'!$F$7:$GK$318,6,FALSE))</f>
        <v>-</v>
      </c>
      <c r="L295" s="90" t="str">
        <f>IF(ISNA(VLOOKUP($B295,'[1]1718  Exp_Rev Access'!$F$7:$GK$318,7,FALSE)),"",VLOOKUP($B295,'[1]1718  Exp_Rev Access'!$F$7:$GK$318,7,FALSE))</f>
        <v/>
      </c>
      <c r="M295" s="90" t="str">
        <f>IF(ISNA(VLOOKUP($B295,'[1]1718  Exp_Rev Access'!$F$7:$GK$318,8,FALSE)),"",VLOOKUP($B295,'[1]1718  Exp_Rev Access'!$F$7:$GK$318,8,FALSE))</f>
        <v/>
      </c>
      <c r="N295" s="77"/>
      <c r="O295" s="92"/>
      <c r="P295" s="77"/>
      <c r="Q295" s="90" t="str">
        <f>IF(ISNA(VLOOKUP($B295,'[1]1718  Exp_Rev Access'!$F$7:$GK$318,10,FALSE)),"",VLOOKUP($B295,'[1]1718  Exp_Rev Access'!$F$7:$GK$318,10,FALSE))</f>
        <v/>
      </c>
      <c r="R295" s="90" t="str">
        <f>IF(ISNA(VLOOKUP($B295,'[1]1718  Exp_Rev Access'!$F$7:$GK$318,11,FALSE)),"",VLOOKUP($B295,'[1]1718  Exp_Rev Access'!$F$7:$GK$318,11,FALSE))</f>
        <v/>
      </c>
      <c r="S295" s="90" t="str">
        <f>IF(ISNA(VLOOKUP($B295,'[1]1718  Exp_Rev Access'!$F$7:$GK$318,12,FALSE)),"",VLOOKUP($B295,'[1]1718  Exp_Rev Access'!$F$7:$GK$318,12,FALSE))</f>
        <v/>
      </c>
      <c r="T295" s="90" t="str">
        <f>IF(ISNA(VLOOKUP($B295,'[1]1718  Exp_Rev Access'!$F$7:$GK$318,13,FALSE)),"",VLOOKUP($B295,'[1]1718  Exp_Rev Access'!$F$7:$GK$318,13,FALSE))</f>
        <v/>
      </c>
      <c r="U295" s="90" t="str">
        <f>IF(ISNA(VLOOKUP($B295,'[1]1718  Exp_Rev Access'!$F$7:$GK$318,14,FALSE)),"",VLOOKUP($B295,'[1]1718  Exp_Rev Access'!$F$7:$GK$318,14,FALSE))</f>
        <v/>
      </c>
      <c r="V295" s="90" t="str">
        <f>IF(ISNA(VLOOKUP($B295,'[1]1718  Exp_Rev Access'!$F$7:$GK$318,15,FALSE)),"",VLOOKUP($B295,'[1]1718  Exp_Rev Access'!$F$7:$GK$318,15,FALSE))</f>
        <v/>
      </c>
      <c r="W295" s="90" t="str">
        <f>IF(ISNA(VLOOKUP($B295,'[1]1718  Exp_Rev Access'!$F$7:$GK$318,16,FALSE)),"",VLOOKUP($B295,'[1]1718  Exp_Rev Access'!$F$7:$GK$318,16,FALSE))</f>
        <v/>
      </c>
      <c r="X295" s="90" t="str">
        <f>IF(ISNA(VLOOKUP($B295,'[1]1718  Exp_Rev Access'!$F$7:$GK$318,17,FALSE)),"",VLOOKUP($B295,'[1]1718  Exp_Rev Access'!$F$7:$GK$318,17,FALSE))</f>
        <v/>
      </c>
      <c r="Y295" s="90" t="str">
        <f>IF(ISNA(VLOOKUP($B295,'[1]1718  Exp_Rev Access'!$F$7:$GK$318,18,FALSE)),"",VLOOKUP($B295,'[1]1718  Exp_Rev Access'!$F$7:$GK$318,18,FALSE))</f>
        <v/>
      </c>
      <c r="Z295" s="90" t="str">
        <f>IF(ISNA(VLOOKUP($B295,'[1]1718  Exp_Rev Access'!$F$7:$GK$318,19,FALSE)),"",VLOOKUP($B295,'[1]1718  Exp_Rev Access'!$F$7:$GK$318,19,FALSE))</f>
        <v/>
      </c>
      <c r="AA295" s="90" t="str">
        <f>IF(ISNA(VLOOKUP($B295,'[1]1718  Exp_Rev Access'!$F$7:$GK$318,20,FALSE)),"",VLOOKUP($B295,'[1]1718  Exp_Rev Access'!$F$7:$GK$318,20,FALSE))</f>
        <v/>
      </c>
      <c r="AB295" s="90" t="str">
        <f>IF(ISNA(VLOOKUP($B295,'[1]1718  Exp_Rev Access'!$F$7:$GK$318,21,FALSE)),"",VLOOKUP($B295,'[1]1718  Exp_Rev Access'!$F$7:$GK$318,21,FALSE))</f>
        <v/>
      </c>
      <c r="AC295" s="90" t="str">
        <f>IF(ISNA(VLOOKUP($B295,'[1]1718  Exp_Rev Access'!$F$7:$GK$318,22,FALSE)),"",VLOOKUP($B295,'[1]1718  Exp_Rev Access'!$F$7:$GK$318,22,FALSE))</f>
        <v/>
      </c>
      <c r="AD295" s="90" t="str">
        <f>IF(ISNA(VLOOKUP($B295,'[1]1718  Exp_Rev Access'!$F$7:$GK$318,23,FALSE)),"",VLOOKUP($B295,'[1]1718  Exp_Rev Access'!$F$7:$GK$318,23,FALSE))</f>
        <v/>
      </c>
      <c r="AE295" s="90" t="str">
        <f>IF(ISNA(VLOOKUP($B295,'[1]1718  Exp_Rev Access'!$F$7:$GK$318,24,FALSE)),"",VLOOKUP($B295,'[1]1718  Exp_Rev Access'!$F$7:$GK$318,24,FALSE))</f>
        <v/>
      </c>
      <c r="AF295" s="90" t="str">
        <f>IF(ISNA(VLOOKUP($B295,'[1]1718  Exp_Rev Access'!$F$7:$GK$318,25,FALSE)),"",VLOOKUP($B295,'[1]1718  Exp_Rev Access'!$F$7:$GK$318,25,FALSE))</f>
        <v/>
      </c>
      <c r="AG295" s="90" t="str">
        <f>IF(ISNA(VLOOKUP($B295,'[1]1718  Exp_Rev Access'!$F$7:$GK$318,26,FALSE)),"",VLOOKUP($B295,'[1]1718  Exp_Rev Access'!$F$7:$GK$318,26,FALSE))</f>
        <v/>
      </c>
      <c r="AH295" s="90" t="str">
        <f>IF(ISNA(VLOOKUP($B295,'[1]1718  Exp_Rev Access'!$F$7:$GK$318,27,FALSE)),"",VLOOKUP($B295,'[1]1718  Exp_Rev Access'!$F$7:$GK$318,27,FALSE))</f>
        <v/>
      </c>
      <c r="AI295" s="90" t="str">
        <f>IF(ISNA(VLOOKUP($B295,'[1]1718  Exp_Rev Access'!$F$7:$GK$318,28,FALSE)),"",VLOOKUP($B295,'[1]1718  Exp_Rev Access'!$F$7:$GK$318,28,FALSE))</f>
        <v/>
      </c>
      <c r="AJ295" s="90" t="str">
        <f>IF(ISNA(VLOOKUP($B295,'[1]1718  Exp_Rev Access'!$F$7:$GK$318,29,FALSE)),"",VLOOKUP($B295,'[1]1718  Exp_Rev Access'!$F$7:$GK$318,29,FALSE))</f>
        <v/>
      </c>
      <c r="AK295" s="90" t="str">
        <f>IF(ISNA(VLOOKUP($B295,'[1]1718  Exp_Rev Access'!$F$7:$GK$318,30,FALSE)),"",VLOOKUP($B295,'[1]1718  Exp_Rev Access'!$F$7:$GK$318,30,FALSE))</f>
        <v/>
      </c>
      <c r="AL295" s="90" t="str">
        <f>IF(ISNA(VLOOKUP($B295,'[1]1718  Exp_Rev Access'!$F$7:$GK$318,31,FALSE)),"",VLOOKUP($B295,'[1]1718  Exp_Rev Access'!$F$7:$GK$318,31,FALSE))</f>
        <v/>
      </c>
      <c r="AM295" s="77"/>
      <c r="AN295" s="92"/>
      <c r="AO295" s="77"/>
      <c r="AP295" s="90" t="str">
        <f>IF(ISNA(VLOOKUP($B295,'[1]1718  Exp_Rev Access'!$F$7:$GK$318,33,FALSE)),"",VLOOKUP($B295,'[1]1718  Exp_Rev Access'!$F$7:$GK$318,33,FALSE))</f>
        <v/>
      </c>
      <c r="AQ295" s="90" t="str">
        <f>IF(ISNA(VLOOKUP($B295,'[1]1718  Exp_Rev Access'!$F$7:$GK$318,34,FALSE)),"",VLOOKUP($B295,'[1]1718  Exp_Rev Access'!$F$7:$GK$318,34,FALSE))</f>
        <v/>
      </c>
      <c r="AR295" s="90" t="str">
        <f>IF(ISNA(VLOOKUP($B295,'[1]1718  Exp_Rev Access'!$F$7:$GK$318,35,FALSE)),"",VLOOKUP($B295,'[1]1718  Exp_Rev Access'!$F$7:$GK$318,35,FALSE))</f>
        <v/>
      </c>
      <c r="AS295" s="90" t="str">
        <f>IF(ISNA(VLOOKUP($B295,'[1]1718  Exp_Rev Access'!$F$7:$GK$318,36,FALSE)),"",VLOOKUP($B295,'[1]1718  Exp_Rev Access'!$F$7:$GK$318,36,FALSE))</f>
        <v/>
      </c>
      <c r="AT295" s="90" t="str">
        <f>IF(ISNA(VLOOKUP($B295,'[1]1718  Exp_Rev Access'!$F$7:$GK$318,37,FALSE)),"",VLOOKUP($B295,'[1]1718  Exp_Rev Access'!$F$7:$GK$318,37,FALSE))</f>
        <v/>
      </c>
      <c r="AU295" s="77"/>
      <c r="AV295" s="92"/>
      <c r="AW295" s="77"/>
      <c r="AX295" s="90" t="str">
        <f>IF(ISNA(VLOOKUP($B295,'[1]1718  Exp_Rev Access'!$F$7:$GK$318,39,FALSE)),"",VLOOKUP($B295,'[1]1718  Exp_Rev Access'!$F$7:$GK$318,39,FALSE))</f>
        <v/>
      </c>
      <c r="AY295" s="90" t="str">
        <f>IF(ISNA(VLOOKUP($B295,'[1]1718  Exp_Rev Access'!$F$7:$GK$318,40,FALSE)),"",VLOOKUP($B295,'[1]1718  Exp_Rev Access'!$F$7:$GK$318,40,FALSE))</f>
        <v/>
      </c>
      <c r="AZ295" s="90" t="str">
        <f>IF(ISNA(VLOOKUP($B295,'[1]1718  Exp_Rev Access'!$F$7:$GK$318,41,FALSE)),"",VLOOKUP($B295,'[1]1718  Exp_Rev Access'!$F$7:$GK$318,41,FALSE))</f>
        <v/>
      </c>
      <c r="BA295" s="90" t="str">
        <f>IF(ISNA(VLOOKUP($B295,'[1]1718  Exp_Rev Access'!$F$7:$GK$318,42,FALSE)),"",VLOOKUP($B295,'[1]1718  Exp_Rev Access'!$F$7:$GK$318,42,FALSE))</f>
        <v/>
      </c>
      <c r="BB295" s="90" t="str">
        <f>IF(ISNA(VLOOKUP($B295,'[1]1718  Exp_Rev Access'!$F$7:$GK$318,43,FALSE)),"",VLOOKUP($B295,'[1]1718  Exp_Rev Access'!$F$7:$GK$318,43,FALSE))</f>
        <v/>
      </c>
      <c r="BC295" s="90" t="str">
        <f>IF(ISNA(VLOOKUP($B295,'[1]1718  Exp_Rev Access'!$F$7:$GK$318,44,FALSE)),"",VLOOKUP($B295,'[1]1718  Exp_Rev Access'!$F$7:$GK$318,44,FALSE))</f>
        <v/>
      </c>
      <c r="BD295" s="90" t="str">
        <f>IF(ISNA(VLOOKUP($B295,'[1]1718  Exp_Rev Access'!$F$7:$GK$318,45,FALSE)),"",VLOOKUP($B295,'[1]1718  Exp_Rev Access'!$F$7:$GK$318,45,FALSE))</f>
        <v/>
      </c>
      <c r="BE295" s="90" t="str">
        <f>IF(ISNA(VLOOKUP($B295,'[1]1718  Exp_Rev Access'!$F$7:$GK$318,46,FALSE)),"",VLOOKUP($B295,'[1]1718  Exp_Rev Access'!$F$7:$GK$318,46,FALSE))</f>
        <v/>
      </c>
      <c r="BF295" s="90" t="str">
        <f>IF(ISNA(VLOOKUP($B295,'[1]1718  Exp_Rev Access'!$F$7:$GK$318,47,FALSE)),"",VLOOKUP($B295,'[1]1718  Exp_Rev Access'!$F$7:$GK$318,47,FALSE))</f>
        <v/>
      </c>
      <c r="BG295" s="90" t="str">
        <f>IF(ISNA(VLOOKUP($B295,'[1]1718  Exp_Rev Access'!$F$7:$GK$318,48,FALSE)),"",VLOOKUP($B295,'[1]1718  Exp_Rev Access'!$F$7:$GK$318,48,FALSE))</f>
        <v/>
      </c>
      <c r="BH295" s="90" t="str">
        <f>IF(ISNA(VLOOKUP($B295,'[1]1718  Exp_Rev Access'!$F$7:$GK$318,49,FALSE)),"",VLOOKUP($B295,'[1]1718  Exp_Rev Access'!$F$7:$GK$318,49,FALSE))</f>
        <v/>
      </c>
      <c r="BI295" s="90" t="str">
        <f>IF(ISNA(VLOOKUP($B295,'[1]1718  Exp_Rev Access'!$F$7:$GK$318,50,FALSE)),"",VLOOKUP($B295,'[1]1718  Exp_Rev Access'!$F$7:$GK$318,50,FALSE))</f>
        <v/>
      </c>
      <c r="BJ295" s="90" t="str">
        <f>IF(ISNA(VLOOKUP($B295,'[1]1718  Exp_Rev Access'!$F$7:$GK$318,51,FALSE)),"",VLOOKUP($B295,'[1]1718  Exp_Rev Access'!$F$7:$GK$318,51,FALSE))</f>
        <v/>
      </c>
      <c r="BK295" s="90" t="str">
        <f>IF(ISNA(VLOOKUP($B295,'[1]1718  Exp_Rev Access'!$F$7:$GK$318,52,FALSE)),"",VLOOKUP($B295,'[1]1718  Exp_Rev Access'!$F$7:$GK$318,52,FALSE))</f>
        <v/>
      </c>
      <c r="BL295" s="90" t="str">
        <f>IF(ISNA(VLOOKUP($B295,'[1]1718  Exp_Rev Access'!$F$7:$GK$318,53,FALSE)),"",VLOOKUP($B295,'[1]1718  Exp_Rev Access'!$F$7:$GK$318,53,FALSE))</f>
        <v/>
      </c>
      <c r="BM295" s="90" t="str">
        <f>IF(ISNA(VLOOKUP($B295,'[1]1718  Exp_Rev Access'!$F$7:$GK$318,54,FALSE)),"",VLOOKUP($B295,'[1]1718  Exp_Rev Access'!$F$7:$GK$318,54,FALSE))</f>
        <v/>
      </c>
      <c r="BN295" s="90" t="str">
        <f>IF(ISNA(VLOOKUP($B295,'[1]1718  Exp_Rev Access'!$F$7:$GK$318,55,FALSE)),"",VLOOKUP($B295,'[1]1718  Exp_Rev Access'!$F$7:$GK$318,55,FALSE))</f>
        <v/>
      </c>
      <c r="BO295" s="90" t="str">
        <f>IF(ISNA(VLOOKUP($B295,'[1]1718  Exp_Rev Access'!$F$7:$GK$318,56,FALSE)),"",VLOOKUP($B295,'[1]1718  Exp_Rev Access'!$F$7:$GK$318,56,FALSE))</f>
        <v/>
      </c>
      <c r="BP295" s="90" t="str">
        <f>IF(ISNA(VLOOKUP($B295,'[1]1718  Exp_Rev Access'!$F$7:$GK$318,57,FALSE)),"",VLOOKUP($B295,'[1]1718  Exp_Rev Access'!$F$7:$GK$318,57,FALSE))</f>
        <v/>
      </c>
      <c r="BQ295" s="90" t="str">
        <f>IF(ISNA(VLOOKUP($B295,'[1]1718  Exp_Rev Access'!$F$7:$GK$318,58,FALSE)),"",VLOOKUP($B295,'[1]1718  Exp_Rev Access'!$F$7:$GK$318,58,FALSE))</f>
        <v/>
      </c>
      <c r="BR295" s="90" t="str">
        <f>IF(ISNA(VLOOKUP($B295,'[1]1718  Exp_Rev Access'!$F$7:$GK$318,59,FALSE)),"",VLOOKUP($B295,'[1]1718  Exp_Rev Access'!$F$7:$GK$318,59,FALSE))</f>
        <v/>
      </c>
      <c r="BS295" s="90" t="str">
        <f>IF(ISNA(VLOOKUP($B295,'[1]1718  Exp_Rev Access'!$F$7:$GK$318,60,FALSE)),"",VLOOKUP($B295,'[1]1718  Exp_Rev Access'!$F$7:$GK$318,60,FALSE))</f>
        <v/>
      </c>
      <c r="BT295" s="90" t="str">
        <f>IF(ISNA(VLOOKUP($B295,'[1]1718  Exp_Rev Access'!$F$7:$GK$318,61,FALSE)),"",VLOOKUP($B295,'[1]1718  Exp_Rev Access'!$F$7:$GK$318,61,FALSE))</f>
        <v/>
      </c>
      <c r="BU295" s="90" t="str">
        <f>IF(ISNA(VLOOKUP($B295,'[1]1718  Exp_Rev Access'!$F$7:$GK$318,62,FALSE)),"",VLOOKUP($B295,'[1]1718  Exp_Rev Access'!$F$7:$GK$318,62,FALSE))</f>
        <v/>
      </c>
      <c r="BV295" s="56">
        <f t="shared" si="743"/>
        <v>0</v>
      </c>
      <c r="BW295" s="92"/>
      <c r="BX295" s="77"/>
      <c r="BY295" s="90" t="str">
        <f>IF(ISNA(VLOOKUP($B295,'[1]1718  Exp_Rev Access'!$F$7:$GK$318,64,FALSE)),"",VLOOKUP($B295,'[1]1718  Exp_Rev Access'!$F$7:$GK$318,64,FALSE))</f>
        <v/>
      </c>
      <c r="BZ295" s="90" t="str">
        <f>IF(ISNA(VLOOKUP($B295,'[1]1718  Exp_Rev Access'!$F$7:$GK$318,65,FALSE)),"",VLOOKUP($B295,'[1]1718  Exp_Rev Access'!$F$7:$GK$318,65,FALSE))</f>
        <v/>
      </c>
      <c r="CA295" s="90" t="str">
        <f>IF(ISNA(VLOOKUP($B295,'[1]1718  Exp_Rev Access'!$F$7:$GK$318,66,FALSE)),"",VLOOKUP($B295,'[1]1718  Exp_Rev Access'!$F$7:$GK$318,66,FALSE))</f>
        <v/>
      </c>
      <c r="CB295" s="90" t="str">
        <f>IF(ISNA(VLOOKUP($B295,'[1]1718  Exp_Rev Access'!$F$7:$GK$318,67,FALSE)),"",VLOOKUP($B295,'[1]1718  Exp_Rev Access'!$F$7:$GK$318,67,FALSE))</f>
        <v/>
      </c>
      <c r="CC295" s="90" t="str">
        <f>IF(ISNA(VLOOKUP($B295,'[1]1718  Exp_Rev Access'!$F$7:$GK$318,68,FALSE)),"",VLOOKUP($B295,'[1]1718  Exp_Rev Access'!$F$7:$GK$318,68,FALSE))</f>
        <v/>
      </c>
      <c r="CD295" s="90" t="str">
        <f>IF(ISNA(VLOOKUP($B295,'[1]1718  Exp_Rev Access'!$F$7:$GK$318,69,FALSE)),"",VLOOKUP($B295,'[1]1718  Exp_Rev Access'!$F$7:$GK$318,69,FALSE))</f>
        <v/>
      </c>
      <c r="CE295" s="56">
        <f t="shared" si="739"/>
        <v>0</v>
      </c>
      <c r="CF295" s="92"/>
      <c r="CG295" s="78"/>
      <c r="CH295" s="90" t="str">
        <f>IF(ISNA(VLOOKUP($B295,'[1]1718  Exp_Rev Access'!$F$7:$GK$318,$CH$2,FALSE)),"",VLOOKUP($B295,'[1]1718  Exp_Rev Access'!$F$7:$GK$318,$CH$2,FALSE))</f>
        <v/>
      </c>
      <c r="CI295" s="90" t="str">
        <f>IF(ISNA(VLOOKUP($B295,'[1]1718  Exp_Rev Access'!$F$7:$GK$318,$CI$2,FALSE)),"",VLOOKUP($B295,'[1]1718  Exp_Rev Access'!$F$7:$GK$318,$CI$2,FALSE))</f>
        <v/>
      </c>
      <c r="CJ295" s="90" t="str">
        <f>IF(ISNA(VLOOKUP($B295,'[1]1718  Exp_Rev Access'!$F$7:$GK$318,$CJ$2,FALSE)),"",VLOOKUP($B295,'[1]1718  Exp_Rev Access'!$F$7:$GK$318,$CJ$2,FALSE))</f>
        <v/>
      </c>
      <c r="CK295" s="90" t="str">
        <f>IF(ISNA(VLOOKUP($B295,'[1]1718  Exp_Rev Access'!$F$7:$GK$318,$CK$2,FALSE)),"",VLOOKUP($B295,'[1]1718  Exp_Rev Access'!$F$7:$GK$318,$CK$2,FALSE))</f>
        <v/>
      </c>
      <c r="CL295" s="90" t="str">
        <f>IF(ISNA(VLOOKUP($B295,'[1]1718  Exp_Rev Access'!$F$7:$GK$318,$CL$2,FALSE)),"",VLOOKUP($B295,'[1]1718  Exp_Rev Access'!$F$7:$GK$318,$CL$2,FALSE))</f>
        <v/>
      </c>
      <c r="CM295" s="90" t="str">
        <f>IF(ISNA(VLOOKUP($B295,'[1]1718  Exp_Rev Access'!$F$7:$GK$318,$CM$2,FALSE)),"",VLOOKUP($B295,'[1]1718  Exp_Rev Access'!$F$7:$GK$318,$CM$2,FALSE))</f>
        <v/>
      </c>
      <c r="CN295" s="90" t="str">
        <f>IF(ISNA(VLOOKUP($B295,'[1]1718  Exp_Rev Access'!$F$7:$GK$318,$CN$2,FALSE)),"",VLOOKUP($B295,'[1]1718  Exp_Rev Access'!$F$7:$GK$318,$CN$2,FALSE))</f>
        <v/>
      </c>
      <c r="CO295" s="90" t="str">
        <f>IF(ISNA(VLOOKUP($B295,'[1]1718  Exp_Rev Access'!$F$7:$GK$318,$CO$2,FALSE)),"",VLOOKUP($B295,'[1]1718  Exp_Rev Access'!$F$7:$GK$318,$CO$2,FALSE))</f>
        <v/>
      </c>
      <c r="CP295" s="90" t="str">
        <f>IF(ISNA(VLOOKUP($B295,'[1]1718  Exp_Rev Access'!$F$7:$GK$318,$CP$2,FALSE)),"",VLOOKUP($B295,'[1]1718  Exp_Rev Access'!$F$7:$GK$318,$CP$2,FALSE))</f>
        <v/>
      </c>
      <c r="CQ295" s="90" t="str">
        <f>IF(ISNA(VLOOKUP($B295,'[1]1718  Exp_Rev Access'!$F$7:$GK$318,$CQ$2,FALSE)),"",VLOOKUP($B295,'[1]1718  Exp_Rev Access'!$F$7:$GK$318,$CQ$2,FALSE))</f>
        <v/>
      </c>
      <c r="CR295" s="90" t="str">
        <f>IF(ISNA(VLOOKUP($B295,'[1]1718  Exp_Rev Access'!$F$7:$GK$318,$CR$2,FALSE)),"",VLOOKUP($B295,'[1]1718  Exp_Rev Access'!$F$7:$GK$318,$CR$2,FALSE))</f>
        <v/>
      </c>
      <c r="CS295" s="90" t="str">
        <f>IF(ISNA(VLOOKUP($B295,'[1]1718  Exp_Rev Access'!$F$7:$GK$318,$CS$2,FALSE)),"",VLOOKUP($B295,'[1]1718  Exp_Rev Access'!$F$7:$GK$318,$CS$2,FALSE))</f>
        <v/>
      </c>
      <c r="CT295" s="90" t="str">
        <f>IF(ISNA(VLOOKUP($B295,'[1]1718  Exp_Rev Access'!$F$7:$GK$318,$CT$2,FALSE)),"",VLOOKUP($B295,'[1]1718  Exp_Rev Access'!$F$7:$GK$318,$CT$2,FALSE))</f>
        <v/>
      </c>
      <c r="CU295" s="90" t="str">
        <f>IF(ISNA(VLOOKUP($B295,'[1]1718  Exp_Rev Access'!$F$7:$GK$318,$CU$2,FALSE)),"",VLOOKUP($B295,'[1]1718  Exp_Rev Access'!$F$7:$GK$318,$CU$2,FALSE))</f>
        <v/>
      </c>
      <c r="CV295" s="90" t="str">
        <f>IF(ISNA(VLOOKUP($B295,'[1]1718  Exp_Rev Access'!$F$7:$GK$318,$CV$2,FALSE)),"",VLOOKUP($B295,'[1]1718  Exp_Rev Access'!$F$7:$GK$318,$CV$2,FALSE))</f>
        <v/>
      </c>
      <c r="CW295" s="90" t="str">
        <f>IF(ISNA(VLOOKUP($B295,'[1]1718  Exp_Rev Access'!$F$7:$GK$318,$CW$2,FALSE)),"",VLOOKUP($B295,'[1]1718  Exp_Rev Access'!$F$7:$GK$318,$CW$2,FALSE))</f>
        <v/>
      </c>
      <c r="CX295" s="90" t="str">
        <f>IF(ISNA(VLOOKUP($B295,'[1]1718  Exp_Rev Access'!$F$7:$GK$318,$CX$2,FALSE)),"",VLOOKUP($B295,'[1]1718  Exp_Rev Access'!$F$7:$GK$318,$CX$2,FALSE))</f>
        <v/>
      </c>
      <c r="CY295" s="90" t="str">
        <f>IF(ISNA(VLOOKUP($B295,'[1]1718  Exp_Rev Access'!$F$7:$GK$318,$CY$2,FALSE)),"",VLOOKUP($B295,'[1]1718  Exp_Rev Access'!$F$7:$GK$318,$CY$2,FALSE))</f>
        <v/>
      </c>
      <c r="CZ295" s="90" t="str">
        <f>IF(ISNA(VLOOKUP($B295,'[1]1718  Exp_Rev Access'!$F$7:$GK$318,$CZ$2,FALSE)),"",VLOOKUP($B295,'[1]1718  Exp_Rev Access'!$F$7:$GK$318,$CZ$2,FALSE))</f>
        <v/>
      </c>
      <c r="DA295" s="90" t="str">
        <f>IF(ISNA(VLOOKUP($B295,'[1]1718  Exp_Rev Access'!$F$7:$GK$318,$DA$2,FALSE)),"",VLOOKUP($B295,'[1]1718  Exp_Rev Access'!$F$7:$GK$318,$DA$2,FALSE))</f>
        <v/>
      </c>
      <c r="DB295" s="90" t="str">
        <f>IF(ISNA(VLOOKUP($B295,'[1]1718  Exp_Rev Access'!$F$7:$GK$318,$DB$2,FALSE)),"",VLOOKUP($B295,'[1]1718  Exp_Rev Access'!$F$7:$GK$318,$DB$2,FALSE))</f>
        <v/>
      </c>
      <c r="DC295" s="90" t="str">
        <f>IF(ISNA(VLOOKUP($B295,'[1]1718  Exp_Rev Access'!$F$7:$GK$318,$DC$2,FALSE)),"",VLOOKUP($B295,'[1]1718  Exp_Rev Access'!$F$7:$GK$318,$DC$2,FALSE))</f>
        <v/>
      </c>
      <c r="DD295" s="90" t="str">
        <f>IF(ISNA(VLOOKUP($B295,'[1]1718  Exp_Rev Access'!$F$7:$GK$318,$DD$2,FALSE)),"",VLOOKUP($B295,'[1]1718  Exp_Rev Access'!$F$7:$GK$318,$DD$2,FALSE))</f>
        <v/>
      </c>
      <c r="DE295" s="90" t="str">
        <f>IF(ISNA(VLOOKUP($B295,'[1]1718  Exp_Rev Access'!$F$7:$GK$318,$DE$2,FALSE)),"",VLOOKUP($B295,'[1]1718  Exp_Rev Access'!$F$7:$GK$318,$DE$2,FALSE))</f>
        <v/>
      </c>
      <c r="DF295" s="90" t="str">
        <f>IF(ISNA(VLOOKUP($B295,'[1]1718  Exp_Rev Access'!$F$7:$GK$318,$DF$2,FALSE)),"",VLOOKUP($B295,'[1]1718  Exp_Rev Access'!$F$7:$GK$318,$DF$2,FALSE))</f>
        <v/>
      </c>
      <c r="DG295" s="90" t="str">
        <f>IF(ISNA(VLOOKUP($B295,'[1]1718  Exp_Rev Access'!$F$7:$GK$318,$DG$2,FALSE)),"",VLOOKUP($B295,'[1]1718  Exp_Rev Access'!$F$7:$GK$318,$DG$2,FALSE))</f>
        <v/>
      </c>
      <c r="DH295" s="90" t="str">
        <f>IF(ISNA(VLOOKUP($B295,'[1]1718  Exp_Rev Access'!$F$7:$GK$318,$DH$2,FALSE)),"",VLOOKUP($B295,'[1]1718  Exp_Rev Access'!$F$7:$GK$318,$DH$2,FALSE))</f>
        <v/>
      </c>
      <c r="DI295" s="90" t="str">
        <f>IF(ISNA(VLOOKUP($B295,'[1]1718  Exp_Rev Access'!$F$7:$GK$318,$DI$2,FALSE)),"",VLOOKUP($B295,'[1]1718  Exp_Rev Access'!$F$7:$GK$318,$DI$2,FALSE))</f>
        <v/>
      </c>
      <c r="DJ295" s="90" t="str">
        <f>IF(ISNA(VLOOKUP($B295,'[1]1718  Exp_Rev Access'!$F$7:$GK$318,$DJ$2,FALSE)),"",VLOOKUP($B295,'[1]1718  Exp_Rev Access'!$F$7:$GK$318,$DJ$2,FALSE))</f>
        <v/>
      </c>
      <c r="DK295" s="90" t="str">
        <f>IF(ISNA(VLOOKUP($B295,'[1]1718  Exp_Rev Access'!$F$7:$GK$318,$DK$2,FALSE)),"",VLOOKUP($B295,'[1]1718  Exp_Rev Access'!$F$7:$GK$318,$DK$2,FALSE))</f>
        <v/>
      </c>
      <c r="DL295" s="90" t="str">
        <f>IF(ISNA(VLOOKUP($B295,'[1]1718  Exp_Rev Access'!$F$7:$GK$318,$DL$2,FALSE)),"",VLOOKUP($B295,'[1]1718  Exp_Rev Access'!$F$7:$GK$318,$DL$2,FALSE))</f>
        <v/>
      </c>
      <c r="DM295" s="90" t="str">
        <f>IF(ISNA(VLOOKUP($B295,'[1]1718  Exp_Rev Access'!$F$7:$GK$318,$DM$2,FALSE)),"",VLOOKUP($B295,'[1]1718  Exp_Rev Access'!$F$7:$GK$318,$DM$2,FALSE))</f>
        <v/>
      </c>
      <c r="DN295" s="90" t="str">
        <f>IF(ISNA(VLOOKUP($B295,'[1]1718  Exp_Rev Access'!$F$7:$GK$318,$DN$2,FALSE)),"",VLOOKUP($B295,'[1]1718  Exp_Rev Access'!$F$7:$GK$318,$DN$2,FALSE))</f>
        <v/>
      </c>
      <c r="DO295" s="90" t="str">
        <f>IF(ISNA(VLOOKUP($B295,'[1]1718  Exp_Rev Access'!$F$7:$GK$318,$DO$2,FALSE)),"",VLOOKUP($B295,'[1]1718  Exp_Rev Access'!$F$7:$GK$318,$DO$2,FALSE))</f>
        <v/>
      </c>
      <c r="DP295" s="90" t="str">
        <f>IF(ISNA(VLOOKUP($B295,'[1]1718  Exp_Rev Access'!$F$7:$GK$318,$DP$2,FALSE)),"",VLOOKUP($B295,'[1]1718  Exp_Rev Access'!$F$7:$GK$318,$DP$2,FALSE))</f>
        <v/>
      </c>
      <c r="DQ295" s="90" t="str">
        <f>IF(ISNA(VLOOKUP($B295,'[1]1718  Exp_Rev Access'!$F$7:$GK$318,$DQ$2,FALSE)),"",VLOOKUP($B295,'[1]1718  Exp_Rev Access'!$F$7:$GK$318,$DQ$2,FALSE))</f>
        <v/>
      </c>
      <c r="DR295" s="90" t="str">
        <f>IF(ISNA(VLOOKUP($B295,'[1]1718  Exp_Rev Access'!$F$7:$GK$318,$DR$2,FALSE)),"",VLOOKUP($B295,'[1]1718  Exp_Rev Access'!$F$7:$GK$318,$DR$2,FALSE))</f>
        <v/>
      </c>
      <c r="DS295" s="90" t="str">
        <f>IF(ISNA(VLOOKUP($B295,'[1]1718  Exp_Rev Access'!$F$7:$GK$318,$DS$2,FALSE)),"",VLOOKUP($B295,'[1]1718  Exp_Rev Access'!$F$7:$GK$318,$DS$2,FALSE))</f>
        <v/>
      </c>
      <c r="DT295" s="90" t="str">
        <f>IF(ISNA(VLOOKUP($B295,'[1]1718  Exp_Rev Access'!$F$7:$GK$318,$DT$2,FALSE)),"",VLOOKUP($B295,'[1]1718  Exp_Rev Access'!$F$7:$GK$318,$DT$2,FALSE))</f>
        <v/>
      </c>
      <c r="DU295" s="90" t="str">
        <f>IF(ISNA(VLOOKUP($B295,'[1]1718  Exp_Rev Access'!$F$7:$GK$318,$DU$2,FALSE)),"",VLOOKUP($B295,'[1]1718  Exp_Rev Access'!$F$7:$GK$318,$DU$2,FALSE))</f>
        <v/>
      </c>
      <c r="DV295" s="90" t="str">
        <f>IF(ISNA(VLOOKUP($B295,'[1]1718  Exp_Rev Access'!$F$7:$GK$318,$DV$2,FALSE)),"",VLOOKUP($B295,'[1]1718  Exp_Rev Access'!$F$7:$GK$318,$DV$2,FALSE))</f>
        <v/>
      </c>
      <c r="DW295" s="90" t="str">
        <f>IF(ISNA(VLOOKUP($B295,'[1]1718  Exp_Rev Access'!$F$7:$GK$318,$DW$2,FALSE)),"",VLOOKUP($B295,'[1]1718  Exp_Rev Access'!$F$7:$GK$318,$DW$2,FALSE))</f>
        <v/>
      </c>
      <c r="DX295" s="90" t="str">
        <f>IF(ISNA(VLOOKUP($B295,'[1]1718  Exp_Rev Access'!$F$7:$GK$318,$DX$2,FALSE)),"",VLOOKUP($B295,'[1]1718  Exp_Rev Access'!$F$7:$GK$318,$DX$2,FALSE))</f>
        <v/>
      </c>
      <c r="DY295" s="90" t="str">
        <f>IF(ISNA(VLOOKUP($B295,'[1]1718  Exp_Rev Access'!$F$7:$GK$318,$DY$2,FALSE)),"",VLOOKUP($B295,'[1]1718  Exp_Rev Access'!$F$7:$GK$318,$DY$2,FALSE))</f>
        <v/>
      </c>
      <c r="DZ295" s="90" t="str">
        <f>IF(ISNA(VLOOKUP($B295,'[1]1718  Exp_Rev Access'!$F$7:$GK$318,$DZ$2,FALSE)),"",VLOOKUP($B295,'[1]1718  Exp_Rev Access'!$F$7:$GK$318,$DZ$2,FALSE))</f>
        <v/>
      </c>
      <c r="EA295" s="90" t="str">
        <f>IF(ISNA(VLOOKUP($B295,'[1]1718  Exp_Rev Access'!$F$7:$GK$318,$EA$2,FALSE)),"",VLOOKUP($B295,'[1]1718  Exp_Rev Access'!$F$7:$GK$318,$EA$2,FALSE))</f>
        <v/>
      </c>
      <c r="EB295" s="90" t="str">
        <f>IF(ISNA(VLOOKUP($B295,'[1]1718  Exp_Rev Access'!$F$7:$GK$318,$EB$2,FALSE)),"",VLOOKUP($B295,'[1]1718  Exp_Rev Access'!$F$7:$GK$318,$EB$2,FALSE))</f>
        <v/>
      </c>
      <c r="EC295" s="90" t="str">
        <f>IF(ISNA(VLOOKUP($B295,'[1]1718  Exp_Rev Access'!$F$7:$GK$318,$EC$2,FALSE)),"",VLOOKUP($B295,'[1]1718  Exp_Rev Access'!$F$7:$GK$318,$EC$2,FALSE))</f>
        <v/>
      </c>
      <c r="ED295" s="90" t="str">
        <f>IF(ISNA(VLOOKUP($B295,'[1]1718  Exp_Rev Access'!$F$7:$GK$318,$ED$2,FALSE)),"",VLOOKUP($B295,'[1]1718  Exp_Rev Access'!$F$7:$GK$318,$ED$2,FALSE))</f>
        <v/>
      </c>
      <c r="EE295" s="90" t="str">
        <f>IF(ISNA(VLOOKUP($B295,'[1]1718  Exp_Rev Access'!$F$7:$GK$318,$EE$2,FALSE)),"",VLOOKUP($B295,'[1]1718  Exp_Rev Access'!$F$7:$GK$318,$EE$2,FALSE))</f>
        <v/>
      </c>
      <c r="EF295" s="90" t="str">
        <f>IF(ISNA(VLOOKUP($B295,'[1]1718  Exp_Rev Access'!$F$7:$GK$318,$EF$2,FALSE)),"",VLOOKUP($B295,'[1]1718  Exp_Rev Access'!$F$7:$GK$318,$EF$2,FALSE))</f>
        <v/>
      </c>
      <c r="EG295" s="90" t="str">
        <f>IF(ISNA(VLOOKUP($B295,'[1]1718  Exp_Rev Access'!$F$7:$GK$318,$EG$2,FALSE)),"",VLOOKUP($B295,'[1]1718  Exp_Rev Access'!$F$7:$GK$318,$EG$2,FALSE))</f>
        <v/>
      </c>
      <c r="EH295" s="90" t="str">
        <f>IF(ISNA(VLOOKUP($B295,'[1]1718  Exp_Rev Access'!$F$7:$GK$318,$EH$2,FALSE)),"",VLOOKUP($B295,'[1]1718  Exp_Rev Access'!$F$7:$GK$318,$EH$2,FALSE))</f>
        <v/>
      </c>
      <c r="EI295" s="90" t="str">
        <f>IF(ISNA(VLOOKUP($B295,'[1]1718  Exp_Rev Access'!$F$7:$GK$318,$EI$2,FALSE)),"",VLOOKUP($B295,'[1]1718  Exp_Rev Access'!$F$7:$GK$318,$EI$2,FALSE))</f>
        <v/>
      </c>
      <c r="EJ295" s="90" t="str">
        <f>IF(ISNA(VLOOKUP($B295,'[1]1718  Exp_Rev Access'!$F$7:$GK$318,$EJ$2,FALSE)),"",VLOOKUP($B295,'[1]1718  Exp_Rev Access'!$F$7:$GK$318,$EJ$2,FALSE))</f>
        <v/>
      </c>
      <c r="EK295" s="90" t="str">
        <f>IF(ISNA(VLOOKUP($B295,'[1]1718  Exp_Rev Access'!$F$7:$GK$318,$EK$2,FALSE)),"",VLOOKUP($B295,'[1]1718  Exp_Rev Access'!$F$7:$GK$318,$EK$2,FALSE))</f>
        <v/>
      </c>
      <c r="EL295" s="90" t="str">
        <f>IF(ISNA(VLOOKUP($B295,'[1]1718  Exp_Rev Access'!$F$7:$GK$318,$EL$2,FALSE)),"",VLOOKUP($B295,'[1]1718  Exp_Rev Access'!$F$7:$GK$318,$EL$2,FALSE))</f>
        <v/>
      </c>
      <c r="EM295" s="90" t="str">
        <f>IF(ISNA(VLOOKUP($B295,'[1]1718  Exp_Rev Access'!$F$7:$GK$318,$EM$2,FALSE)),"",VLOOKUP($B295,'[1]1718  Exp_Rev Access'!$F$7:$GK$318,$EM$2,FALSE))</f>
        <v/>
      </c>
      <c r="EN295" s="90" t="str">
        <f>IF(ISNA(VLOOKUP($B295,'[1]1718  Exp_Rev Access'!$F$7:$GK$318,$EN$2,FALSE)),"",VLOOKUP($B295,'[1]1718  Exp_Rev Access'!$F$7:$GK$318,$EN$2,FALSE))</f>
        <v/>
      </c>
      <c r="EO295" s="90" t="str">
        <f>IF(ISNA(VLOOKUP($B295,'[1]1718  Exp_Rev Access'!$F$7:$GK$318,$EO$2,FALSE)),"",VLOOKUP($B295,'[1]1718  Exp_Rev Access'!$F$7:$GK$318,$EO$2,FALSE))</f>
        <v/>
      </c>
      <c r="EP295" s="90" t="str">
        <f>IF(ISNA(VLOOKUP($B295,'[1]1718  Exp_Rev Access'!$F$7:$GK$318,$EP$2,FALSE)),"",VLOOKUP($B295,'[1]1718  Exp_Rev Access'!$F$7:$GK$318,$EP$2,FALSE))</f>
        <v/>
      </c>
      <c r="EQ295" s="90" t="str">
        <f>IF(ISNA(VLOOKUP($B295,'[1]1718  Exp_Rev Access'!$F$7:$GK$318,$EQ$2,FALSE)),"",VLOOKUP($B295,'[1]1718  Exp_Rev Access'!$F$7:$GK$318,$EQ$2,FALSE))</f>
        <v/>
      </c>
      <c r="ER295" s="90" t="str">
        <f>IF(ISNA(VLOOKUP($B295,'[1]1718  Exp_Rev Access'!$F$7:$GK$318,$ER$2,FALSE)),"",VLOOKUP($B295,'[1]1718  Exp_Rev Access'!$F$7:$GK$318,$ER$2,FALSE))</f>
        <v/>
      </c>
      <c r="ES295" s="90" t="str">
        <f>IF(ISNA(VLOOKUP($B295,'[1]1718  Exp_Rev Access'!$F$7:$GK$318,$ES$2,FALSE)),"",VLOOKUP($B295,'[1]1718  Exp_Rev Access'!$F$7:$GK$318,$ES$2,FALSE))</f>
        <v/>
      </c>
      <c r="ET295" s="90" t="str">
        <f>IF(ISNA(VLOOKUP($B295,'[1]1718  Exp_Rev Access'!$F$7:$GK$318,$ET$2,FALSE)),"",VLOOKUP($B295,'[1]1718  Exp_Rev Access'!$F$7:$GK$318,$ET$2,FALSE))</f>
        <v/>
      </c>
      <c r="EU295" s="90" t="str">
        <f>IF(ISNA(VLOOKUP($B295,'[1]1718  Exp_Rev Access'!$F$7:$GK$318,$EU$2,FALSE)),"",VLOOKUP($B295,'[1]1718  Exp_Rev Access'!$F$7:$GK$318,$EU$2,FALSE))</f>
        <v/>
      </c>
      <c r="EV295" s="90" t="str">
        <f>IF(ISNA(VLOOKUP($B295,'[1]1718  Exp_Rev Access'!$F$7:$GK$318,$EV$2,FALSE)),"",VLOOKUP($B295,'[1]1718  Exp_Rev Access'!$F$7:$GK$318,$EV$2,FALSE))</f>
        <v/>
      </c>
      <c r="EW295" s="90" t="str">
        <f>IF(ISNA(VLOOKUP($B295,'[1]1718  Exp_Rev Access'!$F$7:$GK$318,$EW$2,FALSE)),"",VLOOKUP($B295,'[1]1718  Exp_Rev Access'!$F$7:$GK$318,$EW$2,FALSE))</f>
        <v/>
      </c>
      <c r="EX295" s="90" t="str">
        <f>IF(ISNA(VLOOKUP($B295,'[1]1718  Exp_Rev Access'!$F$7:$GK$318,$EX$2,FALSE)),"",VLOOKUP($B295,'[1]1718  Exp_Rev Access'!$F$7:$GK$318,$EX$2,FALSE))</f>
        <v/>
      </c>
      <c r="EY295" s="90" t="str">
        <f>IF(ISNA(VLOOKUP($B295,'[1]1718  Exp_Rev Access'!$F$7:$GK$318,$EY$2,FALSE)),"",VLOOKUP($B295,'[1]1718  Exp_Rev Access'!$F$7:$GK$318,$EY$2,FALSE))</f>
        <v/>
      </c>
      <c r="EZ295" s="90" t="str">
        <f>IF(ISNA(VLOOKUP($B295,'[1]1718  Exp_Rev Access'!$F$7:$GK$318,$EZ$2,FALSE)),"",VLOOKUP($B295,'[1]1718  Exp_Rev Access'!$F$7:$GK$318,$EZ$2,FALSE))</f>
        <v/>
      </c>
      <c r="FA295" s="90" t="str">
        <f>IF(ISNA(VLOOKUP($B295,'[1]1718  Exp_Rev Access'!$F$7:$GK$318,$FA$2,FALSE)),"",VLOOKUP($B295,'[1]1718  Exp_Rev Access'!$F$7:$GK$318,$FA$2,FALSE))</f>
        <v/>
      </c>
      <c r="FB295" s="90" t="str">
        <f>IF(ISNA(VLOOKUP($B295,'[1]1718  Exp_Rev Access'!$F$7:$GK$318,$FB$2,FALSE)),"",VLOOKUP($B295,'[1]1718  Exp_Rev Access'!$F$7:$GK$318,$FB$2,FALSE))</f>
        <v/>
      </c>
      <c r="FC295" s="90" t="str">
        <f>IF(ISNA(VLOOKUP($B295,'[1]1718  Exp_Rev Access'!$F$7:$GK$318,$FC$2,FALSE)),"",VLOOKUP($B295,'[1]1718  Exp_Rev Access'!$F$7:$GK$318,$FC$2,FALSE))</f>
        <v/>
      </c>
      <c r="FD295" s="90" t="str">
        <f>IF(ISNA(VLOOKUP($B295,'[1]1718  Exp_Rev Access'!$F$7:$GK$318,$FD$2,FALSE)),"",VLOOKUP($B295,'[1]1718  Exp_Rev Access'!$F$7:$GK$318,$FD$2,FALSE))</f>
        <v/>
      </c>
      <c r="FE295" s="90" t="str">
        <f>IF(ISNA(VLOOKUP($B295,'[1]1718  Exp_Rev Access'!$F$7:$GK$318,$FE$2,FALSE)),"",VLOOKUP($B295,'[1]1718  Exp_Rev Access'!$F$7:$GK$318,$FE$2,FALSE))</f>
        <v/>
      </c>
      <c r="FF295" s="90" t="str">
        <f>IF(ISNA(VLOOKUP($B295,'[1]1718  Exp_Rev Access'!$F$7:$GK$318,$FF$2,FALSE)),"",VLOOKUP($B295,'[1]1718  Exp_Rev Access'!$F$7:$GK$318,$FF$2,FALSE))</f>
        <v/>
      </c>
      <c r="FG295" s="90" t="str">
        <f>IF(ISNA(VLOOKUP($B295,'[1]1718  Exp_Rev Access'!$F$7:$GK$318,$FG$2,FALSE)),"",VLOOKUP($B295,'[1]1718  Exp_Rev Access'!$F$7:$GK$318,$FG$2,FALSE))</f>
        <v/>
      </c>
      <c r="FH295" s="90" t="str">
        <f>IF(ISNA(VLOOKUP($B295,'[1]1718  Exp_Rev Access'!$F$7:$GK$318,$FH$2,FALSE)),"",VLOOKUP($B295,'[1]1718  Exp_Rev Access'!$F$7:$GK$318,$FH$2,FALSE))</f>
        <v/>
      </c>
      <c r="FI295" s="90" t="str">
        <f>IF(ISNA(VLOOKUP($B295,'[1]1718  Exp_Rev Access'!$F$7:$GK$318,$FI$2,FALSE)),"",VLOOKUP($B295,'[1]1718  Exp_Rev Access'!$F$7:$GK$318,$FI$2,FALSE))</f>
        <v/>
      </c>
      <c r="FJ295" s="90" t="str">
        <f>IF(ISNA(VLOOKUP($B295,'[1]1718  Exp_Rev Access'!$F$7:$GK$318,$FJ$2,FALSE)),"",VLOOKUP($B295,'[1]1718  Exp_Rev Access'!$F$7:$GK$318,$FJ$2,FALSE))</f>
        <v/>
      </c>
      <c r="FK295" s="90" t="str">
        <f>IF(ISNA(VLOOKUP($B295,'[1]1718  Exp_Rev Access'!$F$7:$GK$318,$FK$2,FALSE)),"",VLOOKUP($B295,'[1]1718  Exp_Rev Access'!$F$7:$GK$318,$FK$2,FALSE))</f>
        <v/>
      </c>
      <c r="FL295" s="90" t="str">
        <f>IF(ISNA(VLOOKUP($B295,'[1]1718  Exp_Rev Access'!$F$7:$GK$318,$FL$2,FALSE)),"",VLOOKUP($B295,'[1]1718  Exp_Rev Access'!$F$7:$GK$318,$FL$2,FALSE))</f>
        <v/>
      </c>
      <c r="FM295" s="90" t="str">
        <f>IF(ISNA(VLOOKUP($B295,'[1]1718  Exp_Rev Access'!$F$7:$GK$318,$FM$2,FALSE)),"",VLOOKUP($B295,'[1]1718  Exp_Rev Access'!$F$7:$GK$318,$FM$2,FALSE))</f>
        <v/>
      </c>
      <c r="FN295" s="90" t="str">
        <f>IF(ISNA(VLOOKUP($B295,'[1]1718  Exp_Rev Access'!$F$7:$GK$318,$FN$2,FALSE)),"",VLOOKUP($B295,'[1]1718  Exp_Rev Access'!$F$7:$GK$318,$FN$2,FALSE))</f>
        <v/>
      </c>
      <c r="FO295" s="90" t="str">
        <f>IF(ISNA(VLOOKUP($B295,'[1]1718  Exp_Rev Access'!$F$7:$GK$318,$FO$2,FALSE)),"",VLOOKUP($B295,'[1]1718  Exp_Rev Access'!$F$7:$GK$318,$FO$2,FALSE))</f>
        <v/>
      </c>
      <c r="FP295" s="90" t="str">
        <f>IF(ISNA(VLOOKUP($B295,'[1]1718  Exp_Rev Access'!$F$7:$GK$318,$FP$2,FALSE)),"",VLOOKUP($B295,'[1]1718  Exp_Rev Access'!$F$7:$GK$318,$FP$2,FALSE))</f>
        <v/>
      </c>
      <c r="FQ295" s="90" t="str">
        <f>IF(ISNA(VLOOKUP($B295,'[1]1718  Exp_Rev Access'!$F$7:$GK$318,$FQ$2,FALSE)),"",VLOOKUP($B295,'[1]1718  Exp_Rev Access'!$F$7:$GK$318,$FQ$2,FALSE))</f>
        <v/>
      </c>
      <c r="FR295" s="90" t="str">
        <f>IF(ISNA(VLOOKUP($B295,'[1]1718  Exp_Rev Access'!$F$7:$GK$318,$FR$2,FALSE)),"",VLOOKUP($B295,'[1]1718  Exp_Rev Access'!$F$7:$GK$318,$FR$2,FALSE))</f>
        <v/>
      </c>
      <c r="FS295" s="77"/>
      <c r="FT295" s="77"/>
      <c r="FU295" s="78"/>
      <c r="FV295" s="95" t="str">
        <f>IF(ISNA(VLOOKUP($B295,'[1]1718  Exp_Rev Access'!$F$7:$GK$318,$FV$2,FALSE)),"",VLOOKUP($B295,'[1]1718  Exp_Rev Access'!$F$7:$GK$318,$FV$2,FALSE))</f>
        <v/>
      </c>
      <c r="FW295" s="95" t="str">
        <f>IF(ISNA(VLOOKUP($B295,'[1]1718  Exp_Rev Access'!$F$7:$GK$318,$FW$2,FALSE)),"",VLOOKUP($B295,'[1]1718  Exp_Rev Access'!$F$7:$GK$318,$FW$2,FALSE))</f>
        <v/>
      </c>
      <c r="FX295" s="95" t="str">
        <f>IF(ISNA(VLOOKUP($B295,'[1]1718  Exp_Rev Access'!$F$7:$GK$318,$FX$2,FALSE)),"",VLOOKUP($B295,'[1]1718  Exp_Rev Access'!$F$7:$GK$318,$FX$2,FALSE))</f>
        <v/>
      </c>
      <c r="FY295" s="95" t="str">
        <f>IF(ISNA(VLOOKUP($B295,'[1]1718  Exp_Rev Access'!$F$7:$GK$318,$FY$2,FALSE)),"",VLOOKUP($B295,'[1]1718  Exp_Rev Access'!$F$7:$GK$318,$FY$2,FALSE))</f>
        <v/>
      </c>
      <c r="FZ295" s="95" t="str">
        <f>IF(ISNA(VLOOKUP($B295,'[1]1718  Exp_Rev Access'!$F$7:$GK$318,$FZ$2,FALSE)),"",VLOOKUP($B295,'[1]1718  Exp_Rev Access'!$F$7:$GK$318,$FZ$2,FALSE))</f>
        <v/>
      </c>
      <c r="GA295" s="95" t="str">
        <f>IF(ISNA(VLOOKUP($B295,'[1]1718  Exp_Rev Access'!$F$7:$GK$318,$GA$2,FALSE)),"",VLOOKUP($B295,'[1]1718  Exp_Rev Access'!$F$7:$GK$318,$GA$2,FALSE))</f>
        <v/>
      </c>
      <c r="GB295" s="95" t="str">
        <f>IF(ISNA(VLOOKUP($B295,'[1]1718  Exp_Rev Access'!$F$7:$GK$318,$GB$2,FALSE)),"",VLOOKUP($B295,'[1]1718  Exp_Rev Access'!$F$7:$GK$318,$GB$2,FALSE))</f>
        <v/>
      </c>
      <c r="GC295" s="95" t="str">
        <f>IF(ISNA(VLOOKUP($B295,'[1]1718  Exp_Rev Access'!$F$7:$GK$318,$GC$2,FALSE)),"",VLOOKUP($B295,'[1]1718  Exp_Rev Access'!$F$7:$GK$318,$GC$2,FALSE))</f>
        <v/>
      </c>
      <c r="GD295" s="95" t="str">
        <f>IF(ISNA(VLOOKUP($B295,'[1]1718  Exp_Rev Access'!$F$7:$GK$318,$GD$2,FALSE)),"",VLOOKUP($B295,'[1]1718  Exp_Rev Access'!$F$7:$GK$318,$GD$2,FALSE))</f>
        <v/>
      </c>
      <c r="GE295" s="95" t="str">
        <f>IF(ISNA(VLOOKUP($B295,'[1]1718  Exp_Rev Access'!$F$7:$GK$318,$GE$2,FALSE)),"",VLOOKUP($B295,'[1]1718  Exp_Rev Access'!$F$7:$GK$318,$GE$2,FALSE))</f>
        <v/>
      </c>
      <c r="GF295" s="95" t="str">
        <f>IF(ISNA(VLOOKUP($B295,'[1]1718  Exp_Rev Access'!$F$7:$GK$318,$GF$2,FALSE)),"",VLOOKUP($B295,'[1]1718  Exp_Rev Access'!$F$7:$GK$318,$GF$2,FALSE))</f>
        <v/>
      </c>
      <c r="GG295" s="95" t="str">
        <f>IF(ISNA(VLOOKUP($B295,'[1]1718  Exp_Rev Access'!$F$7:$GK$318,$GG$2,FALSE)),"",VLOOKUP($B295,'[1]1718  Exp_Rev Access'!$F$7:$GK$318,$GG$2,FALSE))</f>
        <v/>
      </c>
      <c r="GH295" s="95" t="str">
        <f>IF(ISNA(VLOOKUP($B295,'[1]1718  Exp_Rev Access'!$F$7:$GK$318,$GH$2,FALSE)),"",VLOOKUP($B295,'[1]1718  Exp_Rev Access'!$F$7:$GK$318,$GH$2,FALSE))</f>
        <v/>
      </c>
      <c r="GI295" s="95" t="str">
        <f>IF(ISNA(VLOOKUP($B295,'[1]1718  Exp_Rev Access'!$F$7:$GK$318,$GI$2,FALSE)),"",VLOOKUP($B295,'[1]1718  Exp_Rev Access'!$F$7:$GK$318,$GI$2,FALSE))</f>
        <v/>
      </c>
      <c r="GJ295" s="95" t="str">
        <f>IF(ISNA(VLOOKUP($B295,'[1]1718  Exp_Rev Access'!$F$7:$GK$318,$GJ$2,FALSE)),"",VLOOKUP($B295,'[1]1718  Exp_Rev Access'!$F$7:$GK$318,$GJ$2,FALSE))</f>
        <v/>
      </c>
      <c r="GK295" s="95" t="str">
        <f>IF(ISNA(VLOOKUP($B295,'[1]1718  Exp_Rev Access'!$F$7:$GK$318,$GK$2,FALSE)),"",VLOOKUP($B295,'[1]1718  Exp_Rev Access'!$F$7:$GK$318,$GK$2,FALSE))</f>
        <v/>
      </c>
      <c r="GL295" s="95" t="str">
        <f>IF(ISNA(VLOOKUP($B295,'[1]1718  Exp_Rev Access'!$F$7:$GK$318,$GL$2,FALSE)),"",VLOOKUP($B295,'[1]1718  Exp_Rev Access'!$F$7:$GK$318,$GL$2,FALSE))</f>
        <v/>
      </c>
      <c r="GM295" s="95" t="str">
        <f>IF(ISNA(VLOOKUP($B295,'[1]1718  Exp_Rev Access'!$F$7:$GK$318,$GM$2,FALSE)),"",VLOOKUP($B295,'[1]1718  Exp_Rev Access'!$F$7:$GK$318,$GM$2,FALSE))</f>
        <v/>
      </c>
      <c r="GN295" s="95" t="str">
        <f>IF(ISNA(VLOOKUP($B295,'[1]1718  Exp_Rev Access'!$F$7:$GK$318,$GN$2,FALSE)),"",VLOOKUP($B295,'[1]1718  Exp_Rev Access'!$F$7:$GK$318,$GN$2,FALSE))</f>
        <v/>
      </c>
      <c r="GO295" s="95" t="str">
        <f>IF(ISNA(VLOOKUP($B295,'[1]1718  Exp_Rev Access'!$F$7:$GK$318,$GO$2,FALSE)),"",VLOOKUP($B295,'[1]1718  Exp_Rev Access'!$F$7:$GK$318,$GO$2,FALSE))</f>
        <v/>
      </c>
      <c r="GP295" s="95" t="str">
        <f>IF(ISNA(VLOOKUP($B295,'[1]1718  Exp_Rev Access'!$F$7:$GK$318,$GP$2,FALSE)),"",VLOOKUP($B295,'[1]1718  Exp_Rev Access'!$F$7:$GK$318,$GP$2,FALSE))</f>
        <v/>
      </c>
      <c r="GQ295" s="95" t="str">
        <f>IF(ISNA(VLOOKUP($B295,'[1]1718  Exp_Rev Access'!$F$7:$GK$318,$GQ$2,FALSE)),"",VLOOKUP($B295,'[1]1718  Exp_Rev Access'!$F$7:$GK$318,$GQ$2,FALSE))</f>
        <v/>
      </c>
      <c r="GR295" s="95" t="str">
        <f>IF(ISNA(VLOOKUP($B295,'[1]1718  Exp_Rev Access'!$F$7:$GK$318,$GR$2,FALSE)),"",VLOOKUP($B295,'[1]1718  Exp_Rev Access'!$F$7:$GK$318,$GR$2,FALSE))</f>
        <v/>
      </c>
      <c r="GS295" s="95" t="str">
        <f>IF(ISNA(VLOOKUP($B295,'[1]1718  Exp_Rev Access'!$F$7:$GK$318,$GS$2,FALSE)),"",VLOOKUP($B295,'[1]1718  Exp_Rev Access'!$F$7:$GK$318,$GS$2,FALSE))</f>
        <v/>
      </c>
      <c r="GT295" s="95" t="str">
        <f>IF(ISNA(VLOOKUP($B295,'[1]1718  Exp_Rev Access'!$F$7:$GK$318,$GT$2,FALSE)),"",VLOOKUP($B295,'[1]1718  Exp_Rev Access'!$F$7:$GK$318,$GT$2,FALSE))</f>
        <v/>
      </c>
      <c r="GU295" s="77"/>
      <c r="GV295" s="77"/>
      <c r="GW295" s="96"/>
    </row>
    <row r="296" spans="1:222" x14ac:dyDescent="0.3">
      <c r="A296" s="98" t="s">
        <v>610</v>
      </c>
      <c r="B296" s="88"/>
      <c r="C296" s="89"/>
      <c r="D296" s="124"/>
      <c r="E296" s="76" t="str">
        <f>IF(ISNA(VLOOKUP($B296,'[1]1718 enrollment_Rev_Exp by size'!$A$7:I630,5,FALSE)),"",VLOOKUP($B296,'[1]1718 enrollment_Rev_Exp by size'!$A$7:$G$350,5,FALSE))</f>
        <v/>
      </c>
      <c r="F296" s="77"/>
      <c r="G296" s="77"/>
      <c r="H296" s="77"/>
      <c r="I296" s="90" t="str">
        <f>IF(ISNA(VLOOKUP($B296,'[1]1718  Exp_Rev Access'!$F$7:$GK$318,4,FALSE)),"",VLOOKUP($B296,'[1]1718  Exp_Rev Access'!$F$7:$GK$318,4,FALSE))</f>
        <v/>
      </c>
      <c r="J296" s="90" t="str">
        <f>IF(ISNA(VLOOKUP($B296,'[1]1718  Exp_Rev Access'!$F$7:$GK$318,5,FALSE)),"",VLOOKUP($B296,'[1]1718  Exp_Rev Access'!$F$7:$GK$318,5,FALSE))</f>
        <v/>
      </c>
      <c r="K296" s="90" t="str">
        <f>IF(ISNA(VLOOKUP($B296,'[1]1718  Exp_Rev Access'!$F$7:$GK$318,6,FALSE)),"-",VLOOKUP($B296,'[1]1718  Exp_Rev Access'!$F$7:$GK$318,6,FALSE))</f>
        <v>-</v>
      </c>
      <c r="L296" s="90" t="str">
        <f>IF(ISNA(VLOOKUP($B296,'[1]1718  Exp_Rev Access'!$F$7:$GK$318,7,FALSE)),"",VLOOKUP($B296,'[1]1718  Exp_Rev Access'!$F$7:$GK$318,7,FALSE))</f>
        <v/>
      </c>
      <c r="M296" s="90" t="str">
        <f>IF(ISNA(VLOOKUP($B296,'[1]1718  Exp_Rev Access'!$F$7:$GK$318,8,FALSE)),"",VLOOKUP($B296,'[1]1718  Exp_Rev Access'!$F$7:$GK$318,8,FALSE))</f>
        <v/>
      </c>
      <c r="N296" s="77"/>
      <c r="O296" s="92"/>
      <c r="P296" s="77"/>
      <c r="Q296" s="90" t="str">
        <f>IF(ISNA(VLOOKUP($B296,'[1]1718  Exp_Rev Access'!$F$7:$GK$318,10,FALSE)),"",VLOOKUP($B296,'[1]1718  Exp_Rev Access'!$F$7:$GK$318,10,FALSE))</f>
        <v/>
      </c>
      <c r="R296" s="90" t="str">
        <f>IF(ISNA(VLOOKUP($B296,'[1]1718  Exp_Rev Access'!$F$7:$GK$318,11,FALSE)),"",VLOOKUP($B296,'[1]1718  Exp_Rev Access'!$F$7:$GK$318,11,FALSE))</f>
        <v/>
      </c>
      <c r="S296" s="90" t="str">
        <f>IF(ISNA(VLOOKUP($B296,'[1]1718  Exp_Rev Access'!$F$7:$GK$318,12,FALSE)),"",VLOOKUP($B296,'[1]1718  Exp_Rev Access'!$F$7:$GK$318,12,FALSE))</f>
        <v/>
      </c>
      <c r="T296" s="90" t="str">
        <f>IF(ISNA(VLOOKUP($B296,'[1]1718  Exp_Rev Access'!$F$7:$GK$318,13,FALSE)),"",VLOOKUP($B296,'[1]1718  Exp_Rev Access'!$F$7:$GK$318,13,FALSE))</f>
        <v/>
      </c>
      <c r="U296" s="90" t="str">
        <f>IF(ISNA(VLOOKUP($B296,'[1]1718  Exp_Rev Access'!$F$7:$GK$318,14,FALSE)),"",VLOOKUP($B296,'[1]1718  Exp_Rev Access'!$F$7:$GK$318,14,FALSE))</f>
        <v/>
      </c>
      <c r="V296" s="90" t="str">
        <f>IF(ISNA(VLOOKUP($B296,'[1]1718  Exp_Rev Access'!$F$7:$GK$318,15,FALSE)),"",VLOOKUP($B296,'[1]1718  Exp_Rev Access'!$F$7:$GK$318,15,FALSE))</f>
        <v/>
      </c>
      <c r="W296" s="90" t="str">
        <f>IF(ISNA(VLOOKUP($B296,'[1]1718  Exp_Rev Access'!$F$7:$GK$318,16,FALSE)),"",VLOOKUP($B296,'[1]1718  Exp_Rev Access'!$F$7:$GK$318,16,FALSE))</f>
        <v/>
      </c>
      <c r="X296" s="90" t="str">
        <f>IF(ISNA(VLOOKUP($B296,'[1]1718  Exp_Rev Access'!$F$7:$GK$318,17,FALSE)),"",VLOOKUP($B296,'[1]1718  Exp_Rev Access'!$F$7:$GK$318,17,FALSE))</f>
        <v/>
      </c>
      <c r="Y296" s="90" t="str">
        <f>IF(ISNA(VLOOKUP($B296,'[1]1718  Exp_Rev Access'!$F$7:$GK$318,18,FALSE)),"",VLOOKUP($B296,'[1]1718  Exp_Rev Access'!$F$7:$GK$318,18,FALSE))</f>
        <v/>
      </c>
      <c r="Z296" s="90" t="str">
        <f>IF(ISNA(VLOOKUP($B296,'[1]1718  Exp_Rev Access'!$F$7:$GK$318,19,FALSE)),"",VLOOKUP($B296,'[1]1718  Exp_Rev Access'!$F$7:$GK$318,19,FALSE))</f>
        <v/>
      </c>
      <c r="AA296" s="90" t="str">
        <f>IF(ISNA(VLOOKUP($B296,'[1]1718  Exp_Rev Access'!$F$7:$GK$318,20,FALSE)),"",VLOOKUP($B296,'[1]1718  Exp_Rev Access'!$F$7:$GK$318,20,FALSE))</f>
        <v/>
      </c>
      <c r="AB296" s="90" t="str">
        <f>IF(ISNA(VLOOKUP($B296,'[1]1718  Exp_Rev Access'!$F$7:$GK$318,21,FALSE)),"",VLOOKUP($B296,'[1]1718  Exp_Rev Access'!$F$7:$GK$318,21,FALSE))</f>
        <v/>
      </c>
      <c r="AC296" s="90" t="str">
        <f>IF(ISNA(VLOOKUP($B296,'[1]1718  Exp_Rev Access'!$F$7:$GK$318,22,FALSE)),"",VLOOKUP($B296,'[1]1718  Exp_Rev Access'!$F$7:$GK$318,22,FALSE))</f>
        <v/>
      </c>
      <c r="AD296" s="90" t="str">
        <f>IF(ISNA(VLOOKUP($B296,'[1]1718  Exp_Rev Access'!$F$7:$GK$318,23,FALSE)),"",VLOOKUP($B296,'[1]1718  Exp_Rev Access'!$F$7:$GK$318,23,FALSE))</f>
        <v/>
      </c>
      <c r="AE296" s="90" t="str">
        <f>IF(ISNA(VLOOKUP($B296,'[1]1718  Exp_Rev Access'!$F$7:$GK$318,24,FALSE)),"",VLOOKUP($B296,'[1]1718  Exp_Rev Access'!$F$7:$GK$318,24,FALSE))</f>
        <v/>
      </c>
      <c r="AF296" s="90" t="str">
        <f>IF(ISNA(VLOOKUP($B296,'[1]1718  Exp_Rev Access'!$F$7:$GK$318,25,FALSE)),"",VLOOKUP($B296,'[1]1718  Exp_Rev Access'!$F$7:$GK$318,25,FALSE))</f>
        <v/>
      </c>
      <c r="AG296" s="90" t="str">
        <f>IF(ISNA(VLOOKUP($B296,'[1]1718  Exp_Rev Access'!$F$7:$GK$318,26,FALSE)),"",VLOOKUP($B296,'[1]1718  Exp_Rev Access'!$F$7:$GK$318,26,FALSE))</f>
        <v/>
      </c>
      <c r="AH296" s="90" t="str">
        <f>IF(ISNA(VLOOKUP($B296,'[1]1718  Exp_Rev Access'!$F$7:$GK$318,27,FALSE)),"",VLOOKUP($B296,'[1]1718  Exp_Rev Access'!$F$7:$GK$318,27,FALSE))</f>
        <v/>
      </c>
      <c r="AI296" s="90" t="str">
        <f>IF(ISNA(VLOOKUP($B296,'[1]1718  Exp_Rev Access'!$F$7:$GK$318,28,FALSE)),"",VLOOKUP($B296,'[1]1718  Exp_Rev Access'!$F$7:$GK$318,28,FALSE))</f>
        <v/>
      </c>
      <c r="AJ296" s="90" t="str">
        <f>IF(ISNA(VLOOKUP($B296,'[1]1718  Exp_Rev Access'!$F$7:$GK$318,29,FALSE)),"",VLOOKUP($B296,'[1]1718  Exp_Rev Access'!$F$7:$GK$318,29,FALSE))</f>
        <v/>
      </c>
      <c r="AK296" s="90" t="str">
        <f>IF(ISNA(VLOOKUP($B296,'[1]1718  Exp_Rev Access'!$F$7:$GK$318,30,FALSE)),"",VLOOKUP($B296,'[1]1718  Exp_Rev Access'!$F$7:$GK$318,30,FALSE))</f>
        <v/>
      </c>
      <c r="AL296" s="90" t="str">
        <f>IF(ISNA(VLOOKUP($B296,'[1]1718  Exp_Rev Access'!$F$7:$GK$318,31,FALSE)),"",VLOOKUP($B296,'[1]1718  Exp_Rev Access'!$F$7:$GK$318,31,FALSE))</f>
        <v/>
      </c>
      <c r="AM296" s="77"/>
      <c r="AN296" s="92"/>
      <c r="AO296" s="77"/>
      <c r="AP296" s="90" t="str">
        <f>IF(ISNA(VLOOKUP($B296,'[1]1718  Exp_Rev Access'!$F$7:$GK$318,33,FALSE)),"",VLOOKUP($B296,'[1]1718  Exp_Rev Access'!$F$7:$GK$318,33,FALSE))</f>
        <v/>
      </c>
      <c r="AQ296" s="90" t="str">
        <f>IF(ISNA(VLOOKUP($B296,'[1]1718  Exp_Rev Access'!$F$7:$GK$318,34,FALSE)),"",VLOOKUP($B296,'[1]1718  Exp_Rev Access'!$F$7:$GK$318,34,FALSE))</f>
        <v/>
      </c>
      <c r="AR296" s="90" t="str">
        <f>IF(ISNA(VLOOKUP($B296,'[1]1718  Exp_Rev Access'!$F$7:$GK$318,35,FALSE)),"",VLOOKUP($B296,'[1]1718  Exp_Rev Access'!$F$7:$GK$318,35,FALSE))</f>
        <v/>
      </c>
      <c r="AS296" s="90" t="str">
        <f>IF(ISNA(VLOOKUP($B296,'[1]1718  Exp_Rev Access'!$F$7:$GK$318,36,FALSE)),"",VLOOKUP($B296,'[1]1718  Exp_Rev Access'!$F$7:$GK$318,36,FALSE))</f>
        <v/>
      </c>
      <c r="AT296" s="90" t="str">
        <f>IF(ISNA(VLOOKUP($B296,'[1]1718  Exp_Rev Access'!$F$7:$GK$318,37,FALSE)),"",VLOOKUP($B296,'[1]1718  Exp_Rev Access'!$F$7:$GK$318,37,FALSE))</f>
        <v/>
      </c>
      <c r="AU296" s="77"/>
      <c r="AV296" s="92"/>
      <c r="AW296" s="77"/>
      <c r="AX296" s="90" t="str">
        <f>IF(ISNA(VLOOKUP($B296,'[1]1718  Exp_Rev Access'!$F$7:$GK$318,39,FALSE)),"",VLOOKUP($B296,'[1]1718  Exp_Rev Access'!$F$7:$GK$318,39,FALSE))</f>
        <v/>
      </c>
      <c r="AY296" s="90" t="str">
        <f>IF(ISNA(VLOOKUP($B296,'[1]1718  Exp_Rev Access'!$F$7:$GK$318,40,FALSE)),"",VLOOKUP($B296,'[1]1718  Exp_Rev Access'!$F$7:$GK$318,40,FALSE))</f>
        <v/>
      </c>
      <c r="AZ296" s="90" t="str">
        <f>IF(ISNA(VLOOKUP($B296,'[1]1718  Exp_Rev Access'!$F$7:$GK$318,41,FALSE)),"",VLOOKUP($B296,'[1]1718  Exp_Rev Access'!$F$7:$GK$318,41,FALSE))</f>
        <v/>
      </c>
      <c r="BA296" s="90" t="str">
        <f>IF(ISNA(VLOOKUP($B296,'[1]1718  Exp_Rev Access'!$F$7:$GK$318,42,FALSE)),"",VLOOKUP($B296,'[1]1718  Exp_Rev Access'!$F$7:$GK$318,42,FALSE))</f>
        <v/>
      </c>
      <c r="BB296" s="90" t="str">
        <f>IF(ISNA(VLOOKUP($B296,'[1]1718  Exp_Rev Access'!$F$7:$GK$318,43,FALSE)),"",VLOOKUP($B296,'[1]1718  Exp_Rev Access'!$F$7:$GK$318,43,FALSE))</f>
        <v/>
      </c>
      <c r="BC296" s="90" t="str">
        <f>IF(ISNA(VLOOKUP($B296,'[1]1718  Exp_Rev Access'!$F$7:$GK$318,44,FALSE)),"",VLOOKUP($B296,'[1]1718  Exp_Rev Access'!$F$7:$GK$318,44,FALSE))</f>
        <v/>
      </c>
      <c r="BD296" s="90" t="str">
        <f>IF(ISNA(VLOOKUP($B296,'[1]1718  Exp_Rev Access'!$F$7:$GK$318,45,FALSE)),"",VLOOKUP($B296,'[1]1718  Exp_Rev Access'!$F$7:$GK$318,45,FALSE))</f>
        <v/>
      </c>
      <c r="BE296" s="90" t="str">
        <f>IF(ISNA(VLOOKUP($B296,'[1]1718  Exp_Rev Access'!$F$7:$GK$318,46,FALSE)),"",VLOOKUP($B296,'[1]1718  Exp_Rev Access'!$F$7:$GK$318,46,FALSE))</f>
        <v/>
      </c>
      <c r="BF296" s="90" t="str">
        <f>IF(ISNA(VLOOKUP($B296,'[1]1718  Exp_Rev Access'!$F$7:$GK$318,47,FALSE)),"",VLOOKUP($B296,'[1]1718  Exp_Rev Access'!$F$7:$GK$318,47,FALSE))</f>
        <v/>
      </c>
      <c r="BG296" s="90" t="str">
        <f>IF(ISNA(VLOOKUP($B296,'[1]1718  Exp_Rev Access'!$F$7:$GK$318,48,FALSE)),"",VLOOKUP($B296,'[1]1718  Exp_Rev Access'!$F$7:$GK$318,48,FALSE))</f>
        <v/>
      </c>
      <c r="BH296" s="90" t="str">
        <f>IF(ISNA(VLOOKUP($B296,'[1]1718  Exp_Rev Access'!$F$7:$GK$318,49,FALSE)),"",VLOOKUP($B296,'[1]1718  Exp_Rev Access'!$F$7:$GK$318,49,FALSE))</f>
        <v/>
      </c>
      <c r="BI296" s="90" t="str">
        <f>IF(ISNA(VLOOKUP($B296,'[1]1718  Exp_Rev Access'!$F$7:$GK$318,50,FALSE)),"",VLOOKUP($B296,'[1]1718  Exp_Rev Access'!$F$7:$GK$318,50,FALSE))</f>
        <v/>
      </c>
      <c r="BJ296" s="90" t="str">
        <f>IF(ISNA(VLOOKUP($B296,'[1]1718  Exp_Rev Access'!$F$7:$GK$318,51,FALSE)),"",VLOOKUP($B296,'[1]1718  Exp_Rev Access'!$F$7:$GK$318,51,FALSE))</f>
        <v/>
      </c>
      <c r="BK296" s="90" t="str">
        <f>IF(ISNA(VLOOKUP($B296,'[1]1718  Exp_Rev Access'!$F$7:$GK$318,52,FALSE)),"",VLOOKUP($B296,'[1]1718  Exp_Rev Access'!$F$7:$GK$318,52,FALSE))</f>
        <v/>
      </c>
      <c r="BL296" s="90" t="str">
        <f>IF(ISNA(VLOOKUP($B296,'[1]1718  Exp_Rev Access'!$F$7:$GK$318,53,FALSE)),"",VLOOKUP($B296,'[1]1718  Exp_Rev Access'!$F$7:$GK$318,53,FALSE))</f>
        <v/>
      </c>
      <c r="BM296" s="90" t="str">
        <f>IF(ISNA(VLOOKUP($B296,'[1]1718  Exp_Rev Access'!$F$7:$GK$318,54,FALSE)),"",VLOOKUP($B296,'[1]1718  Exp_Rev Access'!$F$7:$GK$318,54,FALSE))</f>
        <v/>
      </c>
      <c r="BN296" s="90" t="str">
        <f>IF(ISNA(VLOOKUP($B296,'[1]1718  Exp_Rev Access'!$F$7:$GK$318,55,FALSE)),"",VLOOKUP($B296,'[1]1718  Exp_Rev Access'!$F$7:$GK$318,55,FALSE))</f>
        <v/>
      </c>
      <c r="BO296" s="90" t="str">
        <f>IF(ISNA(VLOOKUP($B296,'[1]1718  Exp_Rev Access'!$F$7:$GK$318,56,FALSE)),"",VLOOKUP($B296,'[1]1718  Exp_Rev Access'!$F$7:$GK$318,56,FALSE))</f>
        <v/>
      </c>
      <c r="BP296" s="90" t="str">
        <f>IF(ISNA(VLOOKUP($B296,'[1]1718  Exp_Rev Access'!$F$7:$GK$318,57,FALSE)),"",VLOOKUP($B296,'[1]1718  Exp_Rev Access'!$F$7:$GK$318,57,FALSE))</f>
        <v/>
      </c>
      <c r="BQ296" s="90" t="str">
        <f>IF(ISNA(VLOOKUP($B296,'[1]1718  Exp_Rev Access'!$F$7:$GK$318,58,FALSE)),"",VLOOKUP($B296,'[1]1718  Exp_Rev Access'!$F$7:$GK$318,58,FALSE))</f>
        <v/>
      </c>
      <c r="BR296" s="90" t="str">
        <f>IF(ISNA(VLOOKUP($B296,'[1]1718  Exp_Rev Access'!$F$7:$GK$318,59,FALSE)),"",VLOOKUP($B296,'[1]1718  Exp_Rev Access'!$F$7:$GK$318,59,FALSE))</f>
        <v/>
      </c>
      <c r="BS296" s="90" t="str">
        <f>IF(ISNA(VLOOKUP($B296,'[1]1718  Exp_Rev Access'!$F$7:$GK$318,60,FALSE)),"",VLOOKUP($B296,'[1]1718  Exp_Rev Access'!$F$7:$GK$318,60,FALSE))</f>
        <v/>
      </c>
      <c r="BT296" s="90" t="str">
        <f>IF(ISNA(VLOOKUP($B296,'[1]1718  Exp_Rev Access'!$F$7:$GK$318,61,FALSE)),"",VLOOKUP($B296,'[1]1718  Exp_Rev Access'!$F$7:$GK$318,61,FALSE))</f>
        <v/>
      </c>
      <c r="BU296" s="90" t="str">
        <f>IF(ISNA(VLOOKUP($B296,'[1]1718  Exp_Rev Access'!$F$7:$GK$318,62,FALSE)),"",VLOOKUP($B296,'[1]1718  Exp_Rev Access'!$F$7:$GK$318,62,FALSE))</f>
        <v/>
      </c>
      <c r="BV296" s="56">
        <f t="shared" si="743"/>
        <v>0</v>
      </c>
      <c r="BW296" s="92"/>
      <c r="BX296" s="77"/>
      <c r="BY296" s="90" t="str">
        <f>IF(ISNA(VLOOKUP($B296,'[1]1718  Exp_Rev Access'!$F$7:$GK$318,64,FALSE)),"",VLOOKUP($B296,'[1]1718  Exp_Rev Access'!$F$7:$GK$318,64,FALSE))</f>
        <v/>
      </c>
      <c r="BZ296" s="90" t="str">
        <f>IF(ISNA(VLOOKUP($B296,'[1]1718  Exp_Rev Access'!$F$7:$GK$318,65,FALSE)),"",VLOOKUP($B296,'[1]1718  Exp_Rev Access'!$F$7:$GK$318,65,FALSE))</f>
        <v/>
      </c>
      <c r="CA296" s="90" t="str">
        <f>IF(ISNA(VLOOKUP($B296,'[1]1718  Exp_Rev Access'!$F$7:$GK$318,66,FALSE)),"",VLOOKUP($B296,'[1]1718  Exp_Rev Access'!$F$7:$GK$318,66,FALSE))</f>
        <v/>
      </c>
      <c r="CB296" s="90" t="str">
        <f>IF(ISNA(VLOOKUP($B296,'[1]1718  Exp_Rev Access'!$F$7:$GK$318,67,FALSE)),"",VLOOKUP($B296,'[1]1718  Exp_Rev Access'!$F$7:$GK$318,67,FALSE))</f>
        <v/>
      </c>
      <c r="CC296" s="90" t="str">
        <f>IF(ISNA(VLOOKUP($B296,'[1]1718  Exp_Rev Access'!$F$7:$GK$318,68,FALSE)),"",VLOOKUP($B296,'[1]1718  Exp_Rev Access'!$F$7:$GK$318,68,FALSE))</f>
        <v/>
      </c>
      <c r="CD296" s="90" t="str">
        <f>IF(ISNA(VLOOKUP($B296,'[1]1718  Exp_Rev Access'!$F$7:$GK$318,69,FALSE)),"",VLOOKUP($B296,'[1]1718  Exp_Rev Access'!$F$7:$GK$318,69,FALSE))</f>
        <v/>
      </c>
      <c r="CE296" s="56">
        <f t="shared" si="739"/>
        <v>0</v>
      </c>
      <c r="CF296" s="92"/>
      <c r="CG296" s="78"/>
      <c r="CH296" s="90" t="str">
        <f>IF(ISNA(VLOOKUP($B296,'[1]1718  Exp_Rev Access'!$F$7:$GK$318,$CH$2,FALSE)),"",VLOOKUP($B296,'[1]1718  Exp_Rev Access'!$F$7:$GK$318,$CH$2,FALSE))</f>
        <v/>
      </c>
      <c r="CI296" s="90" t="str">
        <f>IF(ISNA(VLOOKUP($B296,'[1]1718  Exp_Rev Access'!$F$7:$GK$318,$CI$2,FALSE)),"",VLOOKUP($B296,'[1]1718  Exp_Rev Access'!$F$7:$GK$318,$CI$2,FALSE))</f>
        <v/>
      </c>
      <c r="CJ296" s="90" t="str">
        <f>IF(ISNA(VLOOKUP($B296,'[1]1718  Exp_Rev Access'!$F$7:$GK$318,$CJ$2,FALSE)),"",VLOOKUP($B296,'[1]1718  Exp_Rev Access'!$F$7:$GK$318,$CJ$2,FALSE))</f>
        <v/>
      </c>
      <c r="CK296" s="90" t="str">
        <f>IF(ISNA(VLOOKUP($B296,'[1]1718  Exp_Rev Access'!$F$7:$GK$318,$CK$2,FALSE)),"",VLOOKUP($B296,'[1]1718  Exp_Rev Access'!$F$7:$GK$318,$CK$2,FALSE))</f>
        <v/>
      </c>
      <c r="CL296" s="90" t="str">
        <f>IF(ISNA(VLOOKUP($B296,'[1]1718  Exp_Rev Access'!$F$7:$GK$318,$CL$2,FALSE)),"",VLOOKUP($B296,'[1]1718  Exp_Rev Access'!$F$7:$GK$318,$CL$2,FALSE))</f>
        <v/>
      </c>
      <c r="CM296" s="90" t="str">
        <f>IF(ISNA(VLOOKUP($B296,'[1]1718  Exp_Rev Access'!$F$7:$GK$318,$CM$2,FALSE)),"",VLOOKUP($B296,'[1]1718  Exp_Rev Access'!$F$7:$GK$318,$CM$2,FALSE))</f>
        <v/>
      </c>
      <c r="CN296" s="90" t="str">
        <f>IF(ISNA(VLOOKUP($B296,'[1]1718  Exp_Rev Access'!$F$7:$GK$318,$CN$2,FALSE)),"",VLOOKUP($B296,'[1]1718  Exp_Rev Access'!$F$7:$GK$318,$CN$2,FALSE))</f>
        <v/>
      </c>
      <c r="CO296" s="90" t="str">
        <f>IF(ISNA(VLOOKUP($B296,'[1]1718  Exp_Rev Access'!$F$7:$GK$318,$CO$2,FALSE)),"",VLOOKUP($B296,'[1]1718  Exp_Rev Access'!$F$7:$GK$318,$CO$2,FALSE))</f>
        <v/>
      </c>
      <c r="CP296" s="90" t="str">
        <f>IF(ISNA(VLOOKUP($B296,'[1]1718  Exp_Rev Access'!$F$7:$GK$318,$CP$2,FALSE)),"",VLOOKUP($B296,'[1]1718  Exp_Rev Access'!$F$7:$GK$318,$CP$2,FALSE))</f>
        <v/>
      </c>
      <c r="CQ296" s="90" t="str">
        <f>IF(ISNA(VLOOKUP($B296,'[1]1718  Exp_Rev Access'!$F$7:$GK$318,$CQ$2,FALSE)),"",VLOOKUP($B296,'[1]1718  Exp_Rev Access'!$F$7:$GK$318,$CQ$2,FALSE))</f>
        <v/>
      </c>
      <c r="CR296" s="90" t="str">
        <f>IF(ISNA(VLOOKUP($B296,'[1]1718  Exp_Rev Access'!$F$7:$GK$318,$CR$2,FALSE)),"",VLOOKUP($B296,'[1]1718  Exp_Rev Access'!$F$7:$GK$318,$CR$2,FALSE))</f>
        <v/>
      </c>
      <c r="CS296" s="90" t="str">
        <f>IF(ISNA(VLOOKUP($B296,'[1]1718  Exp_Rev Access'!$F$7:$GK$318,$CS$2,FALSE)),"",VLOOKUP($B296,'[1]1718  Exp_Rev Access'!$F$7:$GK$318,$CS$2,FALSE))</f>
        <v/>
      </c>
      <c r="CT296" s="90" t="str">
        <f>IF(ISNA(VLOOKUP($B296,'[1]1718  Exp_Rev Access'!$F$7:$GK$318,$CT$2,FALSE)),"",VLOOKUP($B296,'[1]1718  Exp_Rev Access'!$F$7:$GK$318,$CT$2,FALSE))</f>
        <v/>
      </c>
      <c r="CU296" s="90" t="str">
        <f>IF(ISNA(VLOOKUP($B296,'[1]1718  Exp_Rev Access'!$F$7:$GK$318,$CU$2,FALSE)),"",VLOOKUP($B296,'[1]1718  Exp_Rev Access'!$F$7:$GK$318,$CU$2,FALSE))</f>
        <v/>
      </c>
      <c r="CV296" s="90" t="str">
        <f>IF(ISNA(VLOOKUP($B296,'[1]1718  Exp_Rev Access'!$F$7:$GK$318,$CV$2,FALSE)),"",VLOOKUP($B296,'[1]1718  Exp_Rev Access'!$F$7:$GK$318,$CV$2,FALSE))</f>
        <v/>
      </c>
      <c r="CW296" s="90" t="str">
        <f>IF(ISNA(VLOOKUP($B296,'[1]1718  Exp_Rev Access'!$F$7:$GK$318,$CW$2,FALSE)),"",VLOOKUP($B296,'[1]1718  Exp_Rev Access'!$F$7:$GK$318,$CW$2,FALSE))</f>
        <v/>
      </c>
      <c r="CX296" s="90" t="str">
        <f>IF(ISNA(VLOOKUP($B296,'[1]1718  Exp_Rev Access'!$F$7:$GK$318,$CX$2,FALSE)),"",VLOOKUP($B296,'[1]1718  Exp_Rev Access'!$F$7:$GK$318,$CX$2,FALSE))</f>
        <v/>
      </c>
      <c r="CY296" s="90" t="str">
        <f>IF(ISNA(VLOOKUP($B296,'[1]1718  Exp_Rev Access'!$F$7:$GK$318,$CY$2,FALSE)),"",VLOOKUP($B296,'[1]1718  Exp_Rev Access'!$F$7:$GK$318,$CY$2,FALSE))</f>
        <v/>
      </c>
      <c r="CZ296" s="90" t="str">
        <f>IF(ISNA(VLOOKUP($B296,'[1]1718  Exp_Rev Access'!$F$7:$GK$318,$CZ$2,FALSE)),"",VLOOKUP($B296,'[1]1718  Exp_Rev Access'!$F$7:$GK$318,$CZ$2,FALSE))</f>
        <v/>
      </c>
      <c r="DA296" s="90" t="str">
        <f>IF(ISNA(VLOOKUP($B296,'[1]1718  Exp_Rev Access'!$F$7:$GK$318,$DA$2,FALSE)),"",VLOOKUP($B296,'[1]1718  Exp_Rev Access'!$F$7:$GK$318,$DA$2,FALSE))</f>
        <v/>
      </c>
      <c r="DB296" s="90" t="str">
        <f>IF(ISNA(VLOOKUP($B296,'[1]1718  Exp_Rev Access'!$F$7:$GK$318,$DB$2,FALSE)),"",VLOOKUP($B296,'[1]1718  Exp_Rev Access'!$F$7:$GK$318,$DB$2,FALSE))</f>
        <v/>
      </c>
      <c r="DC296" s="90" t="str">
        <f>IF(ISNA(VLOOKUP($B296,'[1]1718  Exp_Rev Access'!$F$7:$GK$318,$DC$2,FALSE)),"",VLOOKUP($B296,'[1]1718  Exp_Rev Access'!$F$7:$GK$318,$DC$2,FALSE))</f>
        <v/>
      </c>
      <c r="DD296" s="90" t="str">
        <f>IF(ISNA(VLOOKUP($B296,'[1]1718  Exp_Rev Access'!$F$7:$GK$318,$DD$2,FALSE)),"",VLOOKUP($B296,'[1]1718  Exp_Rev Access'!$F$7:$GK$318,$DD$2,FALSE))</f>
        <v/>
      </c>
      <c r="DE296" s="90" t="str">
        <f>IF(ISNA(VLOOKUP($B296,'[1]1718  Exp_Rev Access'!$F$7:$GK$318,$DE$2,FALSE)),"",VLOOKUP($B296,'[1]1718  Exp_Rev Access'!$F$7:$GK$318,$DE$2,FALSE))</f>
        <v/>
      </c>
      <c r="DF296" s="90" t="str">
        <f>IF(ISNA(VLOOKUP($B296,'[1]1718  Exp_Rev Access'!$F$7:$GK$318,$DF$2,FALSE)),"",VLOOKUP($B296,'[1]1718  Exp_Rev Access'!$F$7:$GK$318,$DF$2,FALSE))</f>
        <v/>
      </c>
      <c r="DG296" s="90" t="str">
        <f>IF(ISNA(VLOOKUP($B296,'[1]1718  Exp_Rev Access'!$F$7:$GK$318,$DG$2,FALSE)),"",VLOOKUP($B296,'[1]1718  Exp_Rev Access'!$F$7:$GK$318,$DG$2,FALSE))</f>
        <v/>
      </c>
      <c r="DH296" s="90" t="str">
        <f>IF(ISNA(VLOOKUP($B296,'[1]1718  Exp_Rev Access'!$F$7:$GK$318,$DH$2,FALSE)),"",VLOOKUP($B296,'[1]1718  Exp_Rev Access'!$F$7:$GK$318,$DH$2,FALSE))</f>
        <v/>
      </c>
      <c r="DI296" s="90" t="str">
        <f>IF(ISNA(VLOOKUP($B296,'[1]1718  Exp_Rev Access'!$F$7:$GK$318,$DI$2,FALSE)),"",VLOOKUP($B296,'[1]1718  Exp_Rev Access'!$F$7:$GK$318,$DI$2,FALSE))</f>
        <v/>
      </c>
      <c r="DJ296" s="90" t="str">
        <f>IF(ISNA(VLOOKUP($B296,'[1]1718  Exp_Rev Access'!$F$7:$GK$318,$DJ$2,FALSE)),"",VLOOKUP($B296,'[1]1718  Exp_Rev Access'!$F$7:$GK$318,$DJ$2,FALSE))</f>
        <v/>
      </c>
      <c r="DK296" s="90" t="str">
        <f>IF(ISNA(VLOOKUP($B296,'[1]1718  Exp_Rev Access'!$F$7:$GK$318,$DK$2,FALSE)),"",VLOOKUP($B296,'[1]1718  Exp_Rev Access'!$F$7:$GK$318,$DK$2,FALSE))</f>
        <v/>
      </c>
      <c r="DL296" s="90" t="str">
        <f>IF(ISNA(VLOOKUP($B296,'[1]1718  Exp_Rev Access'!$F$7:$GK$318,$DL$2,FALSE)),"",VLOOKUP($B296,'[1]1718  Exp_Rev Access'!$F$7:$GK$318,$DL$2,FALSE))</f>
        <v/>
      </c>
      <c r="DM296" s="90" t="str">
        <f>IF(ISNA(VLOOKUP($B296,'[1]1718  Exp_Rev Access'!$F$7:$GK$318,$DM$2,FALSE)),"",VLOOKUP($B296,'[1]1718  Exp_Rev Access'!$F$7:$GK$318,$DM$2,FALSE))</f>
        <v/>
      </c>
      <c r="DN296" s="90" t="str">
        <f>IF(ISNA(VLOOKUP($B296,'[1]1718  Exp_Rev Access'!$F$7:$GK$318,$DN$2,FALSE)),"",VLOOKUP($B296,'[1]1718  Exp_Rev Access'!$F$7:$GK$318,$DN$2,FALSE))</f>
        <v/>
      </c>
      <c r="DO296" s="90" t="str">
        <f>IF(ISNA(VLOOKUP($B296,'[1]1718  Exp_Rev Access'!$F$7:$GK$318,$DO$2,FALSE)),"",VLOOKUP($B296,'[1]1718  Exp_Rev Access'!$F$7:$GK$318,$DO$2,FALSE))</f>
        <v/>
      </c>
      <c r="DP296" s="90" t="str">
        <f>IF(ISNA(VLOOKUP($B296,'[1]1718  Exp_Rev Access'!$F$7:$GK$318,$DP$2,FALSE)),"",VLOOKUP($B296,'[1]1718  Exp_Rev Access'!$F$7:$GK$318,$DP$2,FALSE))</f>
        <v/>
      </c>
      <c r="DQ296" s="90" t="str">
        <f>IF(ISNA(VLOOKUP($B296,'[1]1718  Exp_Rev Access'!$F$7:$GK$318,$DQ$2,FALSE)),"",VLOOKUP($B296,'[1]1718  Exp_Rev Access'!$F$7:$GK$318,$DQ$2,FALSE))</f>
        <v/>
      </c>
      <c r="DR296" s="90" t="str">
        <f>IF(ISNA(VLOOKUP($B296,'[1]1718  Exp_Rev Access'!$F$7:$GK$318,$DR$2,FALSE)),"",VLOOKUP($B296,'[1]1718  Exp_Rev Access'!$F$7:$GK$318,$DR$2,FALSE))</f>
        <v/>
      </c>
      <c r="DS296" s="90" t="str">
        <f>IF(ISNA(VLOOKUP($B296,'[1]1718  Exp_Rev Access'!$F$7:$GK$318,$DS$2,FALSE)),"",VLOOKUP($B296,'[1]1718  Exp_Rev Access'!$F$7:$GK$318,$DS$2,FALSE))</f>
        <v/>
      </c>
      <c r="DT296" s="90" t="str">
        <f>IF(ISNA(VLOOKUP($B296,'[1]1718  Exp_Rev Access'!$F$7:$GK$318,$DT$2,FALSE)),"",VLOOKUP($B296,'[1]1718  Exp_Rev Access'!$F$7:$GK$318,$DT$2,FALSE))</f>
        <v/>
      </c>
      <c r="DU296" s="90" t="str">
        <f>IF(ISNA(VLOOKUP($B296,'[1]1718  Exp_Rev Access'!$F$7:$GK$318,$DU$2,FALSE)),"",VLOOKUP($B296,'[1]1718  Exp_Rev Access'!$F$7:$GK$318,$DU$2,FALSE))</f>
        <v/>
      </c>
      <c r="DV296" s="90" t="str">
        <f>IF(ISNA(VLOOKUP($B296,'[1]1718  Exp_Rev Access'!$F$7:$GK$318,$DV$2,FALSE)),"",VLOOKUP($B296,'[1]1718  Exp_Rev Access'!$F$7:$GK$318,$DV$2,FALSE))</f>
        <v/>
      </c>
      <c r="DW296" s="90" t="str">
        <f>IF(ISNA(VLOOKUP($B296,'[1]1718  Exp_Rev Access'!$F$7:$GK$318,$DW$2,FALSE)),"",VLOOKUP($B296,'[1]1718  Exp_Rev Access'!$F$7:$GK$318,$DW$2,FALSE))</f>
        <v/>
      </c>
      <c r="DX296" s="90" t="str">
        <f>IF(ISNA(VLOOKUP($B296,'[1]1718  Exp_Rev Access'!$F$7:$GK$318,$DX$2,FALSE)),"",VLOOKUP($B296,'[1]1718  Exp_Rev Access'!$F$7:$GK$318,$DX$2,FALSE))</f>
        <v/>
      </c>
      <c r="DY296" s="90" t="str">
        <f>IF(ISNA(VLOOKUP($B296,'[1]1718  Exp_Rev Access'!$F$7:$GK$318,$DY$2,FALSE)),"",VLOOKUP($B296,'[1]1718  Exp_Rev Access'!$F$7:$GK$318,$DY$2,FALSE))</f>
        <v/>
      </c>
      <c r="DZ296" s="90" t="str">
        <f>IF(ISNA(VLOOKUP($B296,'[1]1718  Exp_Rev Access'!$F$7:$GK$318,$DZ$2,FALSE)),"",VLOOKUP($B296,'[1]1718  Exp_Rev Access'!$F$7:$GK$318,$DZ$2,FALSE))</f>
        <v/>
      </c>
      <c r="EA296" s="90" t="str">
        <f>IF(ISNA(VLOOKUP($B296,'[1]1718  Exp_Rev Access'!$F$7:$GK$318,$EA$2,FALSE)),"",VLOOKUP($B296,'[1]1718  Exp_Rev Access'!$F$7:$GK$318,$EA$2,FALSE))</f>
        <v/>
      </c>
      <c r="EB296" s="90" t="str">
        <f>IF(ISNA(VLOOKUP($B296,'[1]1718  Exp_Rev Access'!$F$7:$GK$318,$EB$2,FALSE)),"",VLOOKUP($B296,'[1]1718  Exp_Rev Access'!$F$7:$GK$318,$EB$2,FALSE))</f>
        <v/>
      </c>
      <c r="EC296" s="90" t="str">
        <f>IF(ISNA(VLOOKUP($B296,'[1]1718  Exp_Rev Access'!$F$7:$GK$318,$EC$2,FALSE)),"",VLOOKUP($B296,'[1]1718  Exp_Rev Access'!$F$7:$GK$318,$EC$2,FALSE))</f>
        <v/>
      </c>
      <c r="ED296" s="90" t="str">
        <f>IF(ISNA(VLOOKUP($B296,'[1]1718  Exp_Rev Access'!$F$7:$GK$318,$ED$2,FALSE)),"",VLOOKUP($B296,'[1]1718  Exp_Rev Access'!$F$7:$GK$318,$ED$2,FALSE))</f>
        <v/>
      </c>
      <c r="EE296" s="90" t="str">
        <f>IF(ISNA(VLOOKUP($B296,'[1]1718  Exp_Rev Access'!$F$7:$GK$318,$EE$2,FALSE)),"",VLOOKUP($B296,'[1]1718  Exp_Rev Access'!$F$7:$GK$318,$EE$2,FALSE))</f>
        <v/>
      </c>
      <c r="EF296" s="90" t="str">
        <f>IF(ISNA(VLOOKUP($B296,'[1]1718  Exp_Rev Access'!$F$7:$GK$318,$EF$2,FALSE)),"",VLOOKUP($B296,'[1]1718  Exp_Rev Access'!$F$7:$GK$318,$EF$2,FALSE))</f>
        <v/>
      </c>
      <c r="EG296" s="90" t="str">
        <f>IF(ISNA(VLOOKUP($B296,'[1]1718  Exp_Rev Access'!$F$7:$GK$318,$EG$2,FALSE)),"",VLOOKUP($B296,'[1]1718  Exp_Rev Access'!$F$7:$GK$318,$EG$2,FALSE))</f>
        <v/>
      </c>
      <c r="EH296" s="90" t="str">
        <f>IF(ISNA(VLOOKUP($B296,'[1]1718  Exp_Rev Access'!$F$7:$GK$318,$EH$2,FALSE)),"",VLOOKUP($B296,'[1]1718  Exp_Rev Access'!$F$7:$GK$318,$EH$2,FALSE))</f>
        <v/>
      </c>
      <c r="EI296" s="90" t="str">
        <f>IF(ISNA(VLOOKUP($B296,'[1]1718  Exp_Rev Access'!$F$7:$GK$318,$EI$2,FALSE)),"",VLOOKUP($B296,'[1]1718  Exp_Rev Access'!$F$7:$GK$318,$EI$2,FALSE))</f>
        <v/>
      </c>
      <c r="EJ296" s="90" t="str">
        <f>IF(ISNA(VLOOKUP($B296,'[1]1718  Exp_Rev Access'!$F$7:$GK$318,$EJ$2,FALSE)),"",VLOOKUP($B296,'[1]1718  Exp_Rev Access'!$F$7:$GK$318,$EJ$2,FALSE))</f>
        <v/>
      </c>
      <c r="EK296" s="90" t="str">
        <f>IF(ISNA(VLOOKUP($B296,'[1]1718  Exp_Rev Access'!$F$7:$GK$318,$EK$2,FALSE)),"",VLOOKUP($B296,'[1]1718  Exp_Rev Access'!$F$7:$GK$318,$EK$2,FALSE))</f>
        <v/>
      </c>
      <c r="EL296" s="90" t="str">
        <f>IF(ISNA(VLOOKUP($B296,'[1]1718  Exp_Rev Access'!$F$7:$GK$318,$EL$2,FALSE)),"",VLOOKUP($B296,'[1]1718  Exp_Rev Access'!$F$7:$GK$318,$EL$2,FALSE))</f>
        <v/>
      </c>
      <c r="EM296" s="90" t="str">
        <f>IF(ISNA(VLOOKUP($B296,'[1]1718  Exp_Rev Access'!$F$7:$GK$318,$EM$2,FALSE)),"",VLOOKUP($B296,'[1]1718  Exp_Rev Access'!$F$7:$GK$318,$EM$2,FALSE))</f>
        <v/>
      </c>
      <c r="EN296" s="90" t="str">
        <f>IF(ISNA(VLOOKUP($B296,'[1]1718  Exp_Rev Access'!$F$7:$GK$318,$EN$2,FALSE)),"",VLOOKUP($B296,'[1]1718  Exp_Rev Access'!$F$7:$GK$318,$EN$2,FALSE))</f>
        <v/>
      </c>
      <c r="EO296" s="90" t="str">
        <f>IF(ISNA(VLOOKUP($B296,'[1]1718  Exp_Rev Access'!$F$7:$GK$318,$EO$2,FALSE)),"",VLOOKUP($B296,'[1]1718  Exp_Rev Access'!$F$7:$GK$318,$EO$2,FALSE))</f>
        <v/>
      </c>
      <c r="EP296" s="90" t="str">
        <f>IF(ISNA(VLOOKUP($B296,'[1]1718  Exp_Rev Access'!$F$7:$GK$318,$EP$2,FALSE)),"",VLOOKUP($B296,'[1]1718  Exp_Rev Access'!$F$7:$GK$318,$EP$2,FALSE))</f>
        <v/>
      </c>
      <c r="EQ296" s="90" t="str">
        <f>IF(ISNA(VLOOKUP($B296,'[1]1718  Exp_Rev Access'!$F$7:$GK$318,$EQ$2,FALSE)),"",VLOOKUP($B296,'[1]1718  Exp_Rev Access'!$F$7:$GK$318,$EQ$2,FALSE))</f>
        <v/>
      </c>
      <c r="ER296" s="90" t="str">
        <f>IF(ISNA(VLOOKUP($B296,'[1]1718  Exp_Rev Access'!$F$7:$GK$318,$ER$2,FALSE)),"",VLOOKUP($B296,'[1]1718  Exp_Rev Access'!$F$7:$GK$318,$ER$2,FALSE))</f>
        <v/>
      </c>
      <c r="ES296" s="90" t="str">
        <f>IF(ISNA(VLOOKUP($B296,'[1]1718  Exp_Rev Access'!$F$7:$GK$318,$ES$2,FALSE)),"",VLOOKUP($B296,'[1]1718  Exp_Rev Access'!$F$7:$GK$318,$ES$2,FALSE))</f>
        <v/>
      </c>
      <c r="ET296" s="90" t="str">
        <f>IF(ISNA(VLOOKUP($B296,'[1]1718  Exp_Rev Access'!$F$7:$GK$318,$ET$2,FALSE)),"",VLOOKUP($B296,'[1]1718  Exp_Rev Access'!$F$7:$GK$318,$ET$2,FALSE))</f>
        <v/>
      </c>
      <c r="EU296" s="90" t="str">
        <f>IF(ISNA(VLOOKUP($B296,'[1]1718  Exp_Rev Access'!$F$7:$GK$318,$EU$2,FALSE)),"",VLOOKUP($B296,'[1]1718  Exp_Rev Access'!$F$7:$GK$318,$EU$2,FALSE))</f>
        <v/>
      </c>
      <c r="EV296" s="90" t="str">
        <f>IF(ISNA(VLOOKUP($B296,'[1]1718  Exp_Rev Access'!$F$7:$GK$318,$EV$2,FALSE)),"",VLOOKUP($B296,'[1]1718  Exp_Rev Access'!$F$7:$GK$318,$EV$2,FALSE))</f>
        <v/>
      </c>
      <c r="EW296" s="90" t="str">
        <f>IF(ISNA(VLOOKUP($B296,'[1]1718  Exp_Rev Access'!$F$7:$GK$318,$EW$2,FALSE)),"",VLOOKUP($B296,'[1]1718  Exp_Rev Access'!$F$7:$GK$318,$EW$2,FALSE))</f>
        <v/>
      </c>
      <c r="EX296" s="90" t="str">
        <f>IF(ISNA(VLOOKUP($B296,'[1]1718  Exp_Rev Access'!$F$7:$GK$318,$EX$2,FALSE)),"",VLOOKUP($B296,'[1]1718  Exp_Rev Access'!$F$7:$GK$318,$EX$2,FALSE))</f>
        <v/>
      </c>
      <c r="EY296" s="90" t="str">
        <f>IF(ISNA(VLOOKUP($B296,'[1]1718  Exp_Rev Access'!$F$7:$GK$318,$EY$2,FALSE)),"",VLOOKUP($B296,'[1]1718  Exp_Rev Access'!$F$7:$GK$318,$EY$2,FALSE))</f>
        <v/>
      </c>
      <c r="EZ296" s="90" t="str">
        <f>IF(ISNA(VLOOKUP($B296,'[1]1718  Exp_Rev Access'!$F$7:$GK$318,$EZ$2,FALSE)),"",VLOOKUP($B296,'[1]1718  Exp_Rev Access'!$F$7:$GK$318,$EZ$2,FALSE))</f>
        <v/>
      </c>
      <c r="FA296" s="90" t="str">
        <f>IF(ISNA(VLOOKUP($B296,'[1]1718  Exp_Rev Access'!$F$7:$GK$318,$FA$2,FALSE)),"",VLOOKUP($B296,'[1]1718  Exp_Rev Access'!$F$7:$GK$318,$FA$2,FALSE))</f>
        <v/>
      </c>
      <c r="FB296" s="90" t="str">
        <f>IF(ISNA(VLOOKUP($B296,'[1]1718  Exp_Rev Access'!$F$7:$GK$318,$FB$2,FALSE)),"",VLOOKUP($B296,'[1]1718  Exp_Rev Access'!$F$7:$GK$318,$FB$2,FALSE))</f>
        <v/>
      </c>
      <c r="FC296" s="90" t="str">
        <f>IF(ISNA(VLOOKUP($B296,'[1]1718  Exp_Rev Access'!$F$7:$GK$318,$FC$2,FALSE)),"",VLOOKUP($B296,'[1]1718  Exp_Rev Access'!$F$7:$GK$318,$FC$2,FALSE))</f>
        <v/>
      </c>
      <c r="FD296" s="90" t="str">
        <f>IF(ISNA(VLOOKUP($B296,'[1]1718  Exp_Rev Access'!$F$7:$GK$318,$FD$2,FALSE)),"",VLOOKUP($B296,'[1]1718  Exp_Rev Access'!$F$7:$GK$318,$FD$2,FALSE))</f>
        <v/>
      </c>
      <c r="FE296" s="90" t="str">
        <f>IF(ISNA(VLOOKUP($B296,'[1]1718  Exp_Rev Access'!$F$7:$GK$318,$FE$2,FALSE)),"",VLOOKUP($B296,'[1]1718  Exp_Rev Access'!$F$7:$GK$318,$FE$2,FALSE))</f>
        <v/>
      </c>
      <c r="FF296" s="90" t="str">
        <f>IF(ISNA(VLOOKUP($B296,'[1]1718  Exp_Rev Access'!$F$7:$GK$318,$FF$2,FALSE)),"",VLOOKUP($B296,'[1]1718  Exp_Rev Access'!$F$7:$GK$318,$FF$2,FALSE))</f>
        <v/>
      </c>
      <c r="FG296" s="90" t="str">
        <f>IF(ISNA(VLOOKUP($B296,'[1]1718  Exp_Rev Access'!$F$7:$GK$318,$FG$2,FALSE)),"",VLOOKUP($B296,'[1]1718  Exp_Rev Access'!$F$7:$GK$318,$FG$2,FALSE))</f>
        <v/>
      </c>
      <c r="FH296" s="90" t="str">
        <f>IF(ISNA(VLOOKUP($B296,'[1]1718  Exp_Rev Access'!$F$7:$GK$318,$FH$2,FALSE)),"",VLOOKUP($B296,'[1]1718  Exp_Rev Access'!$F$7:$GK$318,$FH$2,FALSE))</f>
        <v/>
      </c>
      <c r="FI296" s="90" t="str">
        <f>IF(ISNA(VLOOKUP($B296,'[1]1718  Exp_Rev Access'!$F$7:$GK$318,$FI$2,FALSE)),"",VLOOKUP($B296,'[1]1718  Exp_Rev Access'!$F$7:$GK$318,$FI$2,FALSE))</f>
        <v/>
      </c>
      <c r="FJ296" s="90" t="str">
        <f>IF(ISNA(VLOOKUP($B296,'[1]1718  Exp_Rev Access'!$F$7:$GK$318,$FJ$2,FALSE)),"",VLOOKUP($B296,'[1]1718  Exp_Rev Access'!$F$7:$GK$318,$FJ$2,FALSE))</f>
        <v/>
      </c>
      <c r="FK296" s="90" t="str">
        <f>IF(ISNA(VLOOKUP($B296,'[1]1718  Exp_Rev Access'!$F$7:$GK$318,$FK$2,FALSE)),"",VLOOKUP($B296,'[1]1718  Exp_Rev Access'!$F$7:$GK$318,$FK$2,FALSE))</f>
        <v/>
      </c>
      <c r="FL296" s="90" t="str">
        <f>IF(ISNA(VLOOKUP($B296,'[1]1718  Exp_Rev Access'!$F$7:$GK$318,$FL$2,FALSE)),"",VLOOKUP($B296,'[1]1718  Exp_Rev Access'!$F$7:$GK$318,$FL$2,FALSE))</f>
        <v/>
      </c>
      <c r="FM296" s="90" t="str">
        <f>IF(ISNA(VLOOKUP($B296,'[1]1718  Exp_Rev Access'!$F$7:$GK$318,$FM$2,FALSE)),"",VLOOKUP($B296,'[1]1718  Exp_Rev Access'!$F$7:$GK$318,$FM$2,FALSE))</f>
        <v/>
      </c>
      <c r="FN296" s="90" t="str">
        <f>IF(ISNA(VLOOKUP($B296,'[1]1718  Exp_Rev Access'!$F$7:$GK$318,$FN$2,FALSE)),"",VLOOKUP($B296,'[1]1718  Exp_Rev Access'!$F$7:$GK$318,$FN$2,FALSE))</f>
        <v/>
      </c>
      <c r="FO296" s="90" t="str">
        <f>IF(ISNA(VLOOKUP($B296,'[1]1718  Exp_Rev Access'!$F$7:$GK$318,$FO$2,FALSE)),"",VLOOKUP($B296,'[1]1718  Exp_Rev Access'!$F$7:$GK$318,$FO$2,FALSE))</f>
        <v/>
      </c>
      <c r="FP296" s="90" t="str">
        <f>IF(ISNA(VLOOKUP($B296,'[1]1718  Exp_Rev Access'!$F$7:$GK$318,$FP$2,FALSE)),"",VLOOKUP($B296,'[1]1718  Exp_Rev Access'!$F$7:$GK$318,$FP$2,FALSE))</f>
        <v/>
      </c>
      <c r="FQ296" s="90" t="str">
        <f>IF(ISNA(VLOOKUP($B296,'[1]1718  Exp_Rev Access'!$F$7:$GK$318,$FQ$2,FALSE)),"",VLOOKUP($B296,'[1]1718  Exp_Rev Access'!$F$7:$GK$318,$FQ$2,FALSE))</f>
        <v/>
      </c>
      <c r="FR296" s="90" t="str">
        <f>IF(ISNA(VLOOKUP($B296,'[1]1718  Exp_Rev Access'!$F$7:$GK$318,$FR$2,FALSE)),"",VLOOKUP($B296,'[1]1718  Exp_Rev Access'!$F$7:$GK$318,$FR$2,FALSE))</f>
        <v/>
      </c>
      <c r="FS296" s="77"/>
      <c r="FT296" s="77"/>
      <c r="FU296" s="78"/>
      <c r="FV296" s="95" t="str">
        <f>IF(ISNA(VLOOKUP($B296,'[1]1718  Exp_Rev Access'!$F$7:$GK$318,$FV$2,FALSE)),"",VLOOKUP($B296,'[1]1718  Exp_Rev Access'!$F$7:$GK$318,$FV$2,FALSE))</f>
        <v/>
      </c>
      <c r="FW296" s="95" t="str">
        <f>IF(ISNA(VLOOKUP($B296,'[1]1718  Exp_Rev Access'!$F$7:$GK$318,$FW$2,FALSE)),"",VLOOKUP($B296,'[1]1718  Exp_Rev Access'!$F$7:$GK$318,$FW$2,FALSE))</f>
        <v/>
      </c>
      <c r="FX296" s="95" t="str">
        <f>IF(ISNA(VLOOKUP($B296,'[1]1718  Exp_Rev Access'!$F$7:$GK$318,$FX$2,FALSE)),"",VLOOKUP($B296,'[1]1718  Exp_Rev Access'!$F$7:$GK$318,$FX$2,FALSE))</f>
        <v/>
      </c>
      <c r="FY296" s="95" t="str">
        <f>IF(ISNA(VLOOKUP($B296,'[1]1718  Exp_Rev Access'!$F$7:$GK$318,$FY$2,FALSE)),"",VLOOKUP($B296,'[1]1718  Exp_Rev Access'!$F$7:$GK$318,$FY$2,FALSE))</f>
        <v/>
      </c>
      <c r="FZ296" s="95" t="str">
        <f>IF(ISNA(VLOOKUP($B296,'[1]1718  Exp_Rev Access'!$F$7:$GK$318,$FZ$2,FALSE)),"",VLOOKUP($B296,'[1]1718  Exp_Rev Access'!$F$7:$GK$318,$FZ$2,FALSE))</f>
        <v/>
      </c>
      <c r="GA296" s="95" t="str">
        <f>IF(ISNA(VLOOKUP($B296,'[1]1718  Exp_Rev Access'!$F$7:$GK$318,$GA$2,FALSE)),"",VLOOKUP($B296,'[1]1718  Exp_Rev Access'!$F$7:$GK$318,$GA$2,FALSE))</f>
        <v/>
      </c>
      <c r="GB296" s="95" t="str">
        <f>IF(ISNA(VLOOKUP($B296,'[1]1718  Exp_Rev Access'!$F$7:$GK$318,$GB$2,FALSE)),"",VLOOKUP($B296,'[1]1718  Exp_Rev Access'!$F$7:$GK$318,$GB$2,FALSE))</f>
        <v/>
      </c>
      <c r="GC296" s="95" t="str">
        <f>IF(ISNA(VLOOKUP($B296,'[1]1718  Exp_Rev Access'!$F$7:$GK$318,$GC$2,FALSE)),"",VLOOKUP($B296,'[1]1718  Exp_Rev Access'!$F$7:$GK$318,$GC$2,FALSE))</f>
        <v/>
      </c>
      <c r="GD296" s="95" t="str">
        <f>IF(ISNA(VLOOKUP($B296,'[1]1718  Exp_Rev Access'!$F$7:$GK$318,$GD$2,FALSE)),"",VLOOKUP($B296,'[1]1718  Exp_Rev Access'!$F$7:$GK$318,$GD$2,FALSE))</f>
        <v/>
      </c>
      <c r="GE296" s="95" t="str">
        <f>IF(ISNA(VLOOKUP($B296,'[1]1718  Exp_Rev Access'!$F$7:$GK$318,$GE$2,FALSE)),"",VLOOKUP($B296,'[1]1718  Exp_Rev Access'!$F$7:$GK$318,$GE$2,FALSE))</f>
        <v/>
      </c>
      <c r="GF296" s="95" t="str">
        <f>IF(ISNA(VLOOKUP($B296,'[1]1718  Exp_Rev Access'!$F$7:$GK$318,$GF$2,FALSE)),"",VLOOKUP($B296,'[1]1718  Exp_Rev Access'!$F$7:$GK$318,$GF$2,FALSE))</f>
        <v/>
      </c>
      <c r="GG296" s="95" t="str">
        <f>IF(ISNA(VLOOKUP($B296,'[1]1718  Exp_Rev Access'!$F$7:$GK$318,$GG$2,FALSE)),"",VLOOKUP($B296,'[1]1718  Exp_Rev Access'!$F$7:$GK$318,$GG$2,FALSE))</f>
        <v/>
      </c>
      <c r="GH296" s="95" t="str">
        <f>IF(ISNA(VLOOKUP($B296,'[1]1718  Exp_Rev Access'!$F$7:$GK$318,$GH$2,FALSE)),"",VLOOKUP($B296,'[1]1718  Exp_Rev Access'!$F$7:$GK$318,$GH$2,FALSE))</f>
        <v/>
      </c>
      <c r="GI296" s="95" t="str">
        <f>IF(ISNA(VLOOKUP($B296,'[1]1718  Exp_Rev Access'!$F$7:$GK$318,$GI$2,FALSE)),"",VLOOKUP($B296,'[1]1718  Exp_Rev Access'!$F$7:$GK$318,$GI$2,FALSE))</f>
        <v/>
      </c>
      <c r="GJ296" s="95" t="str">
        <f>IF(ISNA(VLOOKUP($B296,'[1]1718  Exp_Rev Access'!$F$7:$GK$318,$GJ$2,FALSE)),"",VLOOKUP($B296,'[1]1718  Exp_Rev Access'!$F$7:$GK$318,$GJ$2,FALSE))</f>
        <v/>
      </c>
      <c r="GK296" s="95" t="str">
        <f>IF(ISNA(VLOOKUP($B296,'[1]1718  Exp_Rev Access'!$F$7:$GK$318,$GK$2,FALSE)),"",VLOOKUP($B296,'[1]1718  Exp_Rev Access'!$F$7:$GK$318,$GK$2,FALSE))</f>
        <v/>
      </c>
      <c r="GL296" s="95" t="str">
        <f>IF(ISNA(VLOOKUP($B296,'[1]1718  Exp_Rev Access'!$F$7:$GK$318,$GL$2,FALSE)),"",VLOOKUP($B296,'[1]1718  Exp_Rev Access'!$F$7:$GK$318,$GL$2,FALSE))</f>
        <v/>
      </c>
      <c r="GM296" s="95" t="str">
        <f>IF(ISNA(VLOOKUP($B296,'[1]1718  Exp_Rev Access'!$F$7:$GK$318,$GM$2,FALSE)),"",VLOOKUP($B296,'[1]1718  Exp_Rev Access'!$F$7:$GK$318,$GM$2,FALSE))</f>
        <v/>
      </c>
      <c r="GN296" s="95" t="str">
        <f>IF(ISNA(VLOOKUP($B296,'[1]1718  Exp_Rev Access'!$F$7:$GK$318,$GN$2,FALSE)),"",VLOOKUP($B296,'[1]1718  Exp_Rev Access'!$F$7:$GK$318,$GN$2,FALSE))</f>
        <v/>
      </c>
      <c r="GO296" s="95" t="str">
        <f>IF(ISNA(VLOOKUP($B296,'[1]1718  Exp_Rev Access'!$F$7:$GK$318,$GO$2,FALSE)),"",VLOOKUP($B296,'[1]1718  Exp_Rev Access'!$F$7:$GK$318,$GO$2,FALSE))</f>
        <v/>
      </c>
      <c r="GP296" s="95" t="str">
        <f>IF(ISNA(VLOOKUP($B296,'[1]1718  Exp_Rev Access'!$F$7:$GK$318,$GP$2,FALSE)),"",VLOOKUP($B296,'[1]1718  Exp_Rev Access'!$F$7:$GK$318,$GP$2,FALSE))</f>
        <v/>
      </c>
      <c r="GQ296" s="95" t="str">
        <f>IF(ISNA(VLOOKUP($B296,'[1]1718  Exp_Rev Access'!$F$7:$GK$318,$GQ$2,FALSE)),"",VLOOKUP($B296,'[1]1718  Exp_Rev Access'!$F$7:$GK$318,$GQ$2,FALSE))</f>
        <v/>
      </c>
      <c r="GR296" s="95" t="str">
        <f>IF(ISNA(VLOOKUP($B296,'[1]1718  Exp_Rev Access'!$F$7:$GK$318,$GR$2,FALSE)),"",VLOOKUP($B296,'[1]1718  Exp_Rev Access'!$F$7:$GK$318,$GR$2,FALSE))</f>
        <v/>
      </c>
      <c r="GS296" s="95" t="str">
        <f>IF(ISNA(VLOOKUP($B296,'[1]1718  Exp_Rev Access'!$F$7:$GK$318,$GS$2,FALSE)),"",VLOOKUP($B296,'[1]1718  Exp_Rev Access'!$F$7:$GK$318,$GS$2,FALSE))</f>
        <v/>
      </c>
      <c r="GT296" s="95" t="str">
        <f>IF(ISNA(VLOOKUP($B296,'[1]1718  Exp_Rev Access'!$F$7:$GK$318,$GT$2,FALSE)),"",VLOOKUP($B296,'[1]1718  Exp_Rev Access'!$F$7:$GK$318,$GT$2,FALSE))</f>
        <v/>
      </c>
      <c r="GU296" s="77"/>
      <c r="GV296" s="77"/>
      <c r="GW296" s="96"/>
    </row>
    <row r="297" spans="1:222" x14ac:dyDescent="0.3">
      <c r="A297" s="98"/>
      <c r="B297" s="88" t="s">
        <v>611</v>
      </c>
      <c r="C297" s="89" t="s">
        <v>612</v>
      </c>
      <c r="D297" s="75">
        <f>IF(ISNA(VLOOKUP($B297,'[1]1718 enrollment_Rev_Exp by size'!$A$7:H629,3,FALSE)),"",VLOOKUP($B297,'[1]1718 enrollment_Rev_Exp by size'!$A$7:$G$350,3,FALSE))</f>
        <v>525.21999999999991</v>
      </c>
      <c r="E297" s="76">
        <f>IF(ISNA(VLOOKUP($B297,'[1]1718 enrollment_Rev_Exp by size'!$A$7:I631,5,FALSE)),"",VLOOKUP($B297,'[1]1718 enrollment_Rev_Exp by size'!$A$7:$G$350,5,FALSE))</f>
        <v>8534546.4299999997</v>
      </c>
      <c r="F297" s="70">
        <f t="shared" ref="F297:F304" si="800">N297+AM297+AU297+BV297+CE297+FS297+GU297</f>
        <v>8534546.4299999997</v>
      </c>
      <c r="G297" s="70">
        <f t="shared" ref="G297:G304" si="801">F297-E297</f>
        <v>0</v>
      </c>
      <c r="H297" s="90">
        <f>IF(ISNA(VLOOKUP($B297,'[1]1718  Exp_Rev Access'!$F$7:$GK$318,3,FALSE)),"",VLOOKUP($B297,'[1]1718  Exp_Rev Access'!$F$7:$GK$318,3,FALSE))</f>
        <v>1673526.28</v>
      </c>
      <c r="I297" s="90">
        <f>IF(ISNA(VLOOKUP($B297,'[1]1718  Exp_Rev Access'!$F$7:$GK$318,4,FALSE)),"",VLOOKUP($B297,'[1]1718  Exp_Rev Access'!$F$7:$GK$318,4,FALSE))</f>
        <v>0</v>
      </c>
      <c r="J297" s="90">
        <f>IF(ISNA(VLOOKUP($B297,'[1]1718  Exp_Rev Access'!$F$7:$GK$318,5,FALSE)),"",VLOOKUP($B297,'[1]1718  Exp_Rev Access'!$F$7:$GK$318,5,FALSE))</f>
        <v>8005.95</v>
      </c>
      <c r="K297" s="90">
        <f>IF(ISNA(VLOOKUP($B297,'[1]1718  Exp_Rev Access'!$F$7:$GK$318,6,FALSE)),"-",VLOOKUP($B297,'[1]1718  Exp_Rev Access'!$F$7:$GK$318,6,FALSE))</f>
        <v>153671.47</v>
      </c>
      <c r="L297" s="90">
        <f>IF(ISNA(VLOOKUP($B297,'[1]1718  Exp_Rev Access'!$F$7:$GK$318,7,FALSE)),"",VLOOKUP($B297,'[1]1718  Exp_Rev Access'!$F$7:$GK$318,7,FALSE))</f>
        <v>0</v>
      </c>
      <c r="M297" s="90">
        <f>IF(ISNA(VLOOKUP($B297,'[1]1718  Exp_Rev Access'!$F$7:$GK$318,8,FALSE)),"",VLOOKUP($B297,'[1]1718  Exp_Rev Access'!$F$7:$GK$318,8,FALSE))</f>
        <v>0</v>
      </c>
      <c r="N297" s="56">
        <f t="shared" ref="N297:N304" si="802">SUM(H297:M297)</f>
        <v>1835203.7</v>
      </c>
      <c r="O297" s="91">
        <f t="shared" ref="O297:O304" si="803">N297/E297</f>
        <v>0.21503236464319053</v>
      </c>
      <c r="P297" s="56">
        <f t="shared" ref="P297:P304" si="804">N297/D297</f>
        <v>3494.1618750237999</v>
      </c>
      <c r="Q297" s="90">
        <f>IF(ISNA(VLOOKUP($B297,'[1]1718  Exp_Rev Access'!$F$7:$GK$318,10,FALSE)),"",VLOOKUP($B297,'[1]1718  Exp_Rev Access'!$F$7:$GK$318,10,FALSE))</f>
        <v>17661.75</v>
      </c>
      <c r="R297" s="90">
        <f>IF(ISNA(VLOOKUP($B297,'[1]1718  Exp_Rev Access'!$F$7:$GK$318,11,FALSE)),"",VLOOKUP($B297,'[1]1718  Exp_Rev Access'!$F$7:$GK$318,11,FALSE))</f>
        <v>0</v>
      </c>
      <c r="S297" s="90">
        <f>IF(ISNA(VLOOKUP($B297,'[1]1718  Exp_Rev Access'!$F$7:$GK$318,12,FALSE)),"",VLOOKUP($B297,'[1]1718  Exp_Rev Access'!$F$7:$GK$318,12,FALSE))</f>
        <v>0</v>
      </c>
      <c r="T297" s="90">
        <f>IF(ISNA(VLOOKUP($B297,'[1]1718  Exp_Rev Access'!$F$7:$GK$318,13,FALSE)),"",VLOOKUP($B297,'[1]1718  Exp_Rev Access'!$F$7:$GK$318,13,FALSE))</f>
        <v>0</v>
      </c>
      <c r="U297" s="90">
        <f>IF(ISNA(VLOOKUP($B297,'[1]1718  Exp_Rev Access'!$F$7:$GK$318,14,FALSE)),"",VLOOKUP($B297,'[1]1718  Exp_Rev Access'!$F$7:$GK$318,14,FALSE))</f>
        <v>0</v>
      </c>
      <c r="V297" s="90">
        <f>IF(ISNA(VLOOKUP($B297,'[1]1718  Exp_Rev Access'!$F$7:$GK$318,15,FALSE)),"",VLOOKUP($B297,'[1]1718  Exp_Rev Access'!$F$7:$GK$318,15,FALSE))</f>
        <v>0</v>
      </c>
      <c r="W297" s="90">
        <f>IF(ISNA(VLOOKUP($B297,'[1]1718  Exp_Rev Access'!$F$7:$GK$318,16,FALSE)),"",VLOOKUP($B297,'[1]1718  Exp_Rev Access'!$F$7:$GK$318,16,FALSE))</f>
        <v>0</v>
      </c>
      <c r="X297" s="90">
        <f>IF(ISNA(VLOOKUP($B297,'[1]1718  Exp_Rev Access'!$F$7:$GK$318,17,FALSE)),"",VLOOKUP($B297,'[1]1718  Exp_Rev Access'!$F$7:$GK$318,17,FALSE))</f>
        <v>0</v>
      </c>
      <c r="Y297" s="90">
        <f>IF(ISNA(VLOOKUP($B297,'[1]1718  Exp_Rev Access'!$F$7:$GK$318,18,FALSE)),"",VLOOKUP($B297,'[1]1718  Exp_Rev Access'!$F$7:$GK$318,18,FALSE))</f>
        <v>28067.42</v>
      </c>
      <c r="Z297" s="90">
        <f>IF(ISNA(VLOOKUP($B297,'[1]1718  Exp_Rev Access'!$F$7:$GK$318,19,FALSE)),"",VLOOKUP($B297,'[1]1718  Exp_Rev Access'!$F$7:$GK$318,19,FALSE))</f>
        <v>0</v>
      </c>
      <c r="AA297" s="90">
        <f>IF(ISNA(VLOOKUP($B297,'[1]1718  Exp_Rev Access'!$F$7:$GK$318,20,FALSE)),"",VLOOKUP($B297,'[1]1718  Exp_Rev Access'!$F$7:$GK$318,20,FALSE))</f>
        <v>0</v>
      </c>
      <c r="AB297" s="90">
        <f>IF(ISNA(VLOOKUP($B297,'[1]1718  Exp_Rev Access'!$F$7:$GK$318,21,FALSE)),"",VLOOKUP($B297,'[1]1718  Exp_Rev Access'!$F$7:$GK$318,21,FALSE))</f>
        <v>0</v>
      </c>
      <c r="AC297" s="90">
        <f>IF(ISNA(VLOOKUP($B297,'[1]1718  Exp_Rev Access'!$F$7:$GK$318,22,FALSE)),"",VLOOKUP($B297,'[1]1718  Exp_Rev Access'!$F$7:$GK$318,22,FALSE))</f>
        <v>10880.19</v>
      </c>
      <c r="AD297" s="90">
        <f>IF(ISNA(VLOOKUP($B297,'[1]1718  Exp_Rev Access'!$F$7:$GK$318,23,FALSE)),"",VLOOKUP($B297,'[1]1718  Exp_Rev Access'!$F$7:$GK$318,23,FALSE))</f>
        <v>41601.919999999998</v>
      </c>
      <c r="AE297" s="90">
        <f>IF(ISNA(VLOOKUP($B297,'[1]1718  Exp_Rev Access'!$F$7:$GK$318,24,FALSE)),"",VLOOKUP($B297,'[1]1718  Exp_Rev Access'!$F$7:$GK$318,24,FALSE))</f>
        <v>33688.26</v>
      </c>
      <c r="AF297" s="90">
        <f>IF(ISNA(VLOOKUP($B297,'[1]1718  Exp_Rev Access'!$F$7:$GK$318,25,FALSE)),"",VLOOKUP($B297,'[1]1718  Exp_Rev Access'!$F$7:$GK$318,25,FALSE))</f>
        <v>0</v>
      </c>
      <c r="AG297" s="90">
        <f>IF(ISNA(VLOOKUP($B297,'[1]1718  Exp_Rev Access'!$F$7:$GK$318,26,FALSE)),"",VLOOKUP($B297,'[1]1718  Exp_Rev Access'!$F$7:$GK$318,26,FALSE))</f>
        <v>3313.4</v>
      </c>
      <c r="AH297" s="90">
        <f>IF(ISNA(VLOOKUP($B297,'[1]1718  Exp_Rev Access'!$F$7:$GK$318,27,FALSE)),"",VLOOKUP($B297,'[1]1718  Exp_Rev Access'!$F$7:$GK$318,27,FALSE))</f>
        <v>320.04000000000002</v>
      </c>
      <c r="AI297" s="90">
        <f>IF(ISNA(VLOOKUP($B297,'[1]1718  Exp_Rev Access'!$F$7:$GK$318,28,FALSE)),"",VLOOKUP($B297,'[1]1718  Exp_Rev Access'!$F$7:$GK$318,28,FALSE))</f>
        <v>1624.63</v>
      </c>
      <c r="AJ297" s="90">
        <f>IF(ISNA(VLOOKUP($B297,'[1]1718  Exp_Rev Access'!$F$7:$GK$318,29,FALSE)),"",VLOOKUP($B297,'[1]1718  Exp_Rev Access'!$F$7:$GK$318,29,FALSE))</f>
        <v>22857.37</v>
      </c>
      <c r="AK297" s="90">
        <f>IF(ISNA(VLOOKUP($B297,'[1]1718  Exp_Rev Access'!$F$7:$GK$318,30,FALSE)),"",VLOOKUP($B297,'[1]1718  Exp_Rev Access'!$F$7:$GK$318,30,FALSE))</f>
        <v>1420.5</v>
      </c>
      <c r="AL297" s="90">
        <f>IF(ISNA(VLOOKUP($B297,'[1]1718  Exp_Rev Access'!$F$7:$GK$318,31,FALSE)),"",VLOOKUP($B297,'[1]1718  Exp_Rev Access'!$F$7:$GK$318,31,FALSE))</f>
        <v>9100.69</v>
      </c>
      <c r="AM297" s="56">
        <f t="shared" ref="AM297:AM304" si="805">SUM(Q297:AL297)</f>
        <v>170536.17</v>
      </c>
      <c r="AN297" s="92">
        <f t="shared" ref="AN297:AN304" si="806">AM297/E297</f>
        <v>1.9981866804373343E-2</v>
      </c>
      <c r="AO297" s="71">
        <f t="shared" ref="AO297:AO304" si="807">AM297/D297</f>
        <v>324.69473744335716</v>
      </c>
      <c r="AP297" s="90">
        <f>IF(ISNA(VLOOKUP($B297,'[1]1718  Exp_Rev Access'!$F$7:$GK$318,33,FALSE)),"",VLOOKUP($B297,'[1]1718  Exp_Rev Access'!$F$7:$GK$318,33,FALSE))</f>
        <v>3982116.96</v>
      </c>
      <c r="AQ297" s="90">
        <f>IF(ISNA(VLOOKUP($B297,'[1]1718  Exp_Rev Access'!$F$7:$GK$318,34,FALSE)),"",VLOOKUP($B297,'[1]1718  Exp_Rev Access'!$F$7:$GK$318,34,FALSE))</f>
        <v>106608.05</v>
      </c>
      <c r="AR297" s="90">
        <f>IF(ISNA(VLOOKUP($B297,'[1]1718  Exp_Rev Access'!$F$7:$GK$318,35,FALSE)),"",VLOOKUP($B297,'[1]1718  Exp_Rev Access'!$F$7:$GK$318,35,FALSE))</f>
        <v>41526</v>
      </c>
      <c r="AS297" s="90">
        <f>IF(ISNA(VLOOKUP($B297,'[1]1718  Exp_Rev Access'!$F$7:$GK$318,36,FALSE)),"",VLOOKUP($B297,'[1]1718  Exp_Rev Access'!$F$7:$GK$318,36,FALSE))</f>
        <v>182989.13</v>
      </c>
      <c r="AT297" s="90">
        <f>IF(ISNA(VLOOKUP($B297,'[1]1718  Exp_Rev Access'!$F$7:$GK$318,37,FALSE)),"",VLOOKUP($B297,'[1]1718  Exp_Rev Access'!$F$7:$GK$318,37,FALSE))</f>
        <v>0</v>
      </c>
      <c r="AU297" s="56">
        <f t="shared" ref="AU297:AU304" si="808">SUM(AP297:AT297)</f>
        <v>4313240.1399999997</v>
      </c>
      <c r="AV297" s="93">
        <f t="shared" ref="AV297:AV304" si="809">AU297/E297</f>
        <v>0.50538598335330631</v>
      </c>
      <c r="AW297" s="56">
        <f t="shared" ref="AW297:AW304" si="810">AU297/D297</f>
        <v>8212.2541792010979</v>
      </c>
      <c r="AX297" s="90">
        <f>IF(ISNA(VLOOKUP($B297,'[1]1718  Exp_Rev Access'!$F$7:$GK$318,39,FALSE)),"",VLOOKUP($B297,'[1]1718  Exp_Rev Access'!$F$7:$GK$318,39,FALSE))</f>
        <v>0</v>
      </c>
      <c r="AY297" s="90">
        <f>IF(ISNA(VLOOKUP($B297,'[1]1718  Exp_Rev Access'!$F$7:$GK$318,40,FALSE)),"",VLOOKUP($B297,'[1]1718  Exp_Rev Access'!$F$7:$GK$318,40,FALSE))</f>
        <v>600265.29</v>
      </c>
      <c r="AZ297" s="90">
        <f>IF(ISNA(VLOOKUP($B297,'[1]1718  Exp_Rev Access'!$F$7:$GK$318,41,FALSE)),"",VLOOKUP($B297,'[1]1718  Exp_Rev Access'!$F$7:$GK$318,41,FALSE))</f>
        <v>29975.3</v>
      </c>
      <c r="BA297" s="90">
        <f>IF(ISNA(VLOOKUP($B297,'[1]1718  Exp_Rev Access'!$F$7:$GK$318,42,FALSE)),"",VLOOKUP($B297,'[1]1718  Exp_Rev Access'!$F$7:$GK$318,42,FALSE))</f>
        <v>0</v>
      </c>
      <c r="BB297" s="90">
        <f>IF(ISNA(VLOOKUP($B297,'[1]1718  Exp_Rev Access'!$F$7:$GK$318,43,FALSE)),"",VLOOKUP($B297,'[1]1718  Exp_Rev Access'!$F$7:$GK$318,43,FALSE))</f>
        <v>0</v>
      </c>
      <c r="BC297" s="90">
        <f>IF(ISNA(VLOOKUP($B297,'[1]1718  Exp_Rev Access'!$F$7:$GK$318,44,FALSE)),"",VLOOKUP($B297,'[1]1718  Exp_Rev Access'!$F$7:$GK$318,44,FALSE))</f>
        <v>315188.62</v>
      </c>
      <c r="BD297" s="90">
        <f>IF(ISNA(VLOOKUP($B297,'[1]1718  Exp_Rev Access'!$F$7:$GK$318,45,FALSE)),"",VLOOKUP($B297,'[1]1718  Exp_Rev Access'!$F$7:$GK$318,45,FALSE))</f>
        <v>0</v>
      </c>
      <c r="BE297" s="90">
        <f>IF(ISNA(VLOOKUP($B297,'[1]1718  Exp_Rev Access'!$F$7:$GK$318,46,FALSE)),"",VLOOKUP($B297,'[1]1718  Exp_Rev Access'!$F$7:$GK$318,46,FALSE))</f>
        <v>59774.74</v>
      </c>
      <c r="BF297" s="90">
        <f>IF(ISNA(VLOOKUP($B297,'[1]1718  Exp_Rev Access'!$F$7:$GK$318,47,FALSE)),"",VLOOKUP($B297,'[1]1718  Exp_Rev Access'!$F$7:$GK$318,47,FALSE))</f>
        <v>0</v>
      </c>
      <c r="BG297" s="90">
        <f>IF(ISNA(VLOOKUP($B297,'[1]1718  Exp_Rev Access'!$F$7:$GK$318,48,FALSE)),"",VLOOKUP($B297,'[1]1718  Exp_Rev Access'!$F$7:$GK$318,48,FALSE))</f>
        <v>0</v>
      </c>
      <c r="BH297" s="90">
        <f>IF(ISNA(VLOOKUP($B297,'[1]1718  Exp_Rev Access'!$F$7:$GK$318,49,FALSE)),"",VLOOKUP($B297,'[1]1718  Exp_Rev Access'!$F$7:$GK$318,49,FALSE))</f>
        <v>11906.05</v>
      </c>
      <c r="BI297" s="90">
        <f>IF(ISNA(VLOOKUP($B297,'[1]1718  Exp_Rev Access'!$F$7:$GK$318,50,FALSE)),"",VLOOKUP($B297,'[1]1718  Exp_Rev Access'!$F$7:$GK$318,50,FALSE))</f>
        <v>0</v>
      </c>
      <c r="BJ297" s="90">
        <f>IF(ISNA(VLOOKUP($B297,'[1]1718  Exp_Rev Access'!$F$7:$GK$318,51,FALSE)),"",VLOOKUP($B297,'[1]1718  Exp_Rev Access'!$F$7:$GK$318,51,FALSE))</f>
        <v>5264.98</v>
      </c>
      <c r="BK297" s="90">
        <f>IF(ISNA(VLOOKUP($B297,'[1]1718  Exp_Rev Access'!$F$7:$GK$318,52,FALSE)),"",VLOOKUP($B297,'[1]1718  Exp_Rev Access'!$F$7:$GK$318,52,FALSE))</f>
        <v>518437.91</v>
      </c>
      <c r="BL297" s="90">
        <f>IF(ISNA(VLOOKUP($B297,'[1]1718  Exp_Rev Access'!$F$7:$GK$318,53,FALSE)),"",VLOOKUP($B297,'[1]1718  Exp_Rev Access'!$F$7:$GK$318,53,FALSE))</f>
        <v>0</v>
      </c>
      <c r="BM297" s="90">
        <f>IF(ISNA(VLOOKUP($B297,'[1]1718  Exp_Rev Access'!$F$7:$GK$318,54,FALSE)),"",VLOOKUP($B297,'[1]1718  Exp_Rev Access'!$F$7:$GK$318,54,FALSE))</f>
        <v>0</v>
      </c>
      <c r="BN297" s="90">
        <f>IF(ISNA(VLOOKUP($B297,'[1]1718  Exp_Rev Access'!$F$7:$GK$318,55,FALSE)),"",VLOOKUP($B297,'[1]1718  Exp_Rev Access'!$F$7:$GK$318,55,FALSE))</f>
        <v>0</v>
      </c>
      <c r="BO297" s="90">
        <f>IF(ISNA(VLOOKUP($B297,'[1]1718  Exp_Rev Access'!$F$7:$GK$318,56,FALSE)),"",VLOOKUP($B297,'[1]1718  Exp_Rev Access'!$F$7:$GK$318,56,FALSE))</f>
        <v>0</v>
      </c>
      <c r="BP297" s="90">
        <f>IF(ISNA(VLOOKUP($B297,'[1]1718  Exp_Rev Access'!$F$7:$GK$318,57,FALSE)),"",VLOOKUP($B297,'[1]1718  Exp_Rev Access'!$F$7:$GK$318,57,FALSE))</f>
        <v>0</v>
      </c>
      <c r="BQ297" s="90">
        <f>IF(ISNA(VLOOKUP($B297,'[1]1718  Exp_Rev Access'!$F$7:$GK$318,58,FALSE)),"",VLOOKUP($B297,'[1]1718  Exp_Rev Access'!$F$7:$GK$318,58,FALSE))</f>
        <v>0</v>
      </c>
      <c r="BR297" s="90">
        <f>IF(ISNA(VLOOKUP($B297,'[1]1718  Exp_Rev Access'!$F$7:$GK$318,59,FALSE)),"",VLOOKUP($B297,'[1]1718  Exp_Rev Access'!$F$7:$GK$318,59,FALSE))</f>
        <v>0</v>
      </c>
      <c r="BS297" s="90">
        <f>IF(ISNA(VLOOKUP($B297,'[1]1718  Exp_Rev Access'!$F$7:$GK$318,60,FALSE)),"",VLOOKUP($B297,'[1]1718  Exp_Rev Access'!$F$7:$GK$318,60,FALSE))</f>
        <v>0</v>
      </c>
      <c r="BT297" s="90">
        <f>IF(ISNA(VLOOKUP($B297,'[1]1718  Exp_Rev Access'!$F$7:$GK$318,61,FALSE)),"",VLOOKUP($B297,'[1]1718  Exp_Rev Access'!$F$7:$GK$318,61,FALSE))</f>
        <v>0</v>
      </c>
      <c r="BU297" s="90">
        <f>IF(ISNA(VLOOKUP($B297,'[1]1718  Exp_Rev Access'!$F$7:$GK$318,62,FALSE)),"",VLOOKUP($B297,'[1]1718  Exp_Rev Access'!$F$7:$GK$318,62,FALSE))</f>
        <v>0</v>
      </c>
      <c r="BV297" s="56">
        <f t="shared" si="743"/>
        <v>1540812.8900000001</v>
      </c>
      <c r="BW297" s="92">
        <f t="shared" ref="BW297:BW304" si="811">BV297/E297</f>
        <v>0.18053834525802681</v>
      </c>
      <c r="BX297" s="71">
        <f t="shared" ref="BX297:BX304" si="812">BV297/D297</f>
        <v>2933.6523552035346</v>
      </c>
      <c r="BY297" s="90">
        <f>IF(ISNA(VLOOKUP($B297,'[1]1718  Exp_Rev Access'!$F$7:$GK$318,64,FALSE)),"",VLOOKUP($B297,'[1]1718  Exp_Rev Access'!$F$7:$GK$318,64,FALSE))</f>
        <v>0</v>
      </c>
      <c r="BZ297" s="90">
        <f>IF(ISNA(VLOOKUP($B297,'[1]1718  Exp_Rev Access'!$F$7:$GK$318,65,FALSE)),"",VLOOKUP($B297,'[1]1718  Exp_Rev Access'!$F$7:$GK$318,65,FALSE))</f>
        <v>0</v>
      </c>
      <c r="CA297" s="90">
        <f>IF(ISNA(VLOOKUP($B297,'[1]1718  Exp_Rev Access'!$F$7:$GK$318,66,FALSE)),"",VLOOKUP($B297,'[1]1718  Exp_Rev Access'!$F$7:$GK$318,66,FALSE))</f>
        <v>0</v>
      </c>
      <c r="CB297" s="90">
        <f>IF(ISNA(VLOOKUP($B297,'[1]1718  Exp_Rev Access'!$F$7:$GK$318,67,FALSE)),"",VLOOKUP($B297,'[1]1718  Exp_Rev Access'!$F$7:$GK$318,67,FALSE))</f>
        <v>0</v>
      </c>
      <c r="CC297" s="90">
        <f>IF(ISNA(VLOOKUP($B297,'[1]1718  Exp_Rev Access'!$F$7:$GK$318,68,FALSE)),"",VLOOKUP($B297,'[1]1718  Exp_Rev Access'!$F$7:$GK$318,68,FALSE))</f>
        <v>6303.34</v>
      </c>
      <c r="CD297" s="90">
        <f>IF(ISNA(VLOOKUP($B297,'[1]1718  Exp_Rev Access'!$F$7:$GK$318,69,FALSE)),"",VLOOKUP($B297,'[1]1718  Exp_Rev Access'!$F$7:$GK$318,69,FALSE))</f>
        <v>0</v>
      </c>
      <c r="CE297" s="56">
        <f t="shared" si="739"/>
        <v>6303.34</v>
      </c>
      <c r="CF297" s="92">
        <f t="shared" si="757"/>
        <v>7.3856766164432253E-4</v>
      </c>
      <c r="CG297" s="78">
        <f t="shared" si="758"/>
        <v>12.001332774837213</v>
      </c>
      <c r="CH297" s="90">
        <f>IF(ISNA(VLOOKUP($B297,'[1]1718  Exp_Rev Access'!$F$7:$GK$318,$CH$2,FALSE)),"",VLOOKUP($B297,'[1]1718  Exp_Rev Access'!$F$7:$GK$318,$CH$2,FALSE))</f>
        <v>0</v>
      </c>
      <c r="CI297" s="90">
        <f>IF(ISNA(VLOOKUP($B297,'[1]1718  Exp_Rev Access'!$F$7:$GK$318,$CI$2,FALSE)),"",VLOOKUP($B297,'[1]1718  Exp_Rev Access'!$F$7:$GK$318,$CI$2,FALSE))</f>
        <v>0</v>
      </c>
      <c r="CJ297" s="90">
        <f>IF(ISNA(VLOOKUP($B297,'[1]1718  Exp_Rev Access'!$F$7:$GK$318,$CJ$2,FALSE)),"",VLOOKUP($B297,'[1]1718  Exp_Rev Access'!$F$7:$GK$318,$CJ$2,FALSE))</f>
        <v>0</v>
      </c>
      <c r="CK297" s="90">
        <f>IF(ISNA(VLOOKUP($B297,'[1]1718  Exp_Rev Access'!$F$7:$GK$318,$CK$2,FALSE)),"",VLOOKUP($B297,'[1]1718  Exp_Rev Access'!$F$7:$GK$318,$CK$2,FALSE))</f>
        <v>0</v>
      </c>
      <c r="CL297" s="90">
        <f>IF(ISNA(VLOOKUP($B297,'[1]1718  Exp_Rev Access'!$F$7:$GK$318,$CL$2,FALSE)),"",VLOOKUP($B297,'[1]1718  Exp_Rev Access'!$F$7:$GK$318,$CL$2,FALSE))</f>
        <v>0</v>
      </c>
      <c r="CM297" s="90">
        <f>IF(ISNA(VLOOKUP($B297,'[1]1718  Exp_Rev Access'!$F$7:$GK$318,$CM$2,FALSE)),"",VLOOKUP($B297,'[1]1718  Exp_Rev Access'!$F$7:$GK$318,$CM$2,FALSE))</f>
        <v>0</v>
      </c>
      <c r="CN297" s="90">
        <f>IF(ISNA(VLOOKUP($B297,'[1]1718  Exp_Rev Access'!$F$7:$GK$318,$CN$2,FALSE)),"",VLOOKUP($B297,'[1]1718  Exp_Rev Access'!$F$7:$GK$318,$CN$2,FALSE))</f>
        <v>0</v>
      </c>
      <c r="CO297" s="90">
        <f>IF(ISNA(VLOOKUP($B297,'[1]1718  Exp_Rev Access'!$F$7:$GK$318,$CO$2,FALSE)),"",VLOOKUP($B297,'[1]1718  Exp_Rev Access'!$F$7:$GK$318,$CO$2,FALSE))</f>
        <v>0</v>
      </c>
      <c r="CP297" s="90">
        <f>IF(ISNA(VLOOKUP($B297,'[1]1718  Exp_Rev Access'!$F$7:$GK$318,$CP$2,FALSE)),"",VLOOKUP($B297,'[1]1718  Exp_Rev Access'!$F$7:$GK$318,$CP$2,FALSE))</f>
        <v>0</v>
      </c>
      <c r="CQ297" s="90">
        <f>IF(ISNA(VLOOKUP($B297,'[1]1718  Exp_Rev Access'!$F$7:$GK$318,$CQ$2,FALSE)),"",VLOOKUP($B297,'[1]1718  Exp_Rev Access'!$F$7:$GK$318,$CQ$2,FALSE))</f>
        <v>154269.25</v>
      </c>
      <c r="CR297" s="90">
        <f>IF(ISNA(VLOOKUP($B297,'[1]1718  Exp_Rev Access'!$F$7:$GK$318,$CR$2,FALSE)),"",VLOOKUP($B297,'[1]1718  Exp_Rev Access'!$F$7:$GK$318,$CR$2,FALSE))</f>
        <v>0</v>
      </c>
      <c r="CS297" s="90">
        <f>IF(ISNA(VLOOKUP($B297,'[1]1718  Exp_Rev Access'!$F$7:$GK$318,$CS$2,FALSE)),"",VLOOKUP($B297,'[1]1718  Exp_Rev Access'!$F$7:$GK$318,$CS$2,FALSE))</f>
        <v>5170.3500000000004</v>
      </c>
      <c r="CT297" s="90">
        <f>IF(ISNA(VLOOKUP($B297,'[1]1718  Exp_Rev Access'!$F$7:$GK$318,$CT$2,FALSE)),"",VLOOKUP($B297,'[1]1718  Exp_Rev Access'!$F$7:$GK$318,$CT$2,FALSE))</f>
        <v>0</v>
      </c>
      <c r="CU297" s="90">
        <f>IF(ISNA(VLOOKUP($B297,'[1]1718  Exp_Rev Access'!$F$7:$GK$318,$CU$2,FALSE)),"",VLOOKUP($B297,'[1]1718  Exp_Rev Access'!$F$7:$GK$318,$CU$2,FALSE))</f>
        <v>185691.51999999999</v>
      </c>
      <c r="CV297" s="90">
        <f>IF(ISNA(VLOOKUP($B297,'[1]1718  Exp_Rev Access'!$F$7:$GK$318,$CV$2,FALSE)),"",VLOOKUP($B297,'[1]1718  Exp_Rev Access'!$F$7:$GK$318,$CV$2,FALSE))</f>
        <v>37307.06</v>
      </c>
      <c r="CW297" s="90">
        <f>IF(ISNA(VLOOKUP($B297,'[1]1718  Exp_Rev Access'!$F$7:$GK$318,$CW$2,FALSE)),"",VLOOKUP($B297,'[1]1718  Exp_Rev Access'!$F$7:$GK$318,$CW$2,FALSE))</f>
        <v>0</v>
      </c>
      <c r="CX297" s="90">
        <f>IF(ISNA(VLOOKUP($B297,'[1]1718  Exp_Rev Access'!$F$7:$GK$318,$CX$2,FALSE)),"",VLOOKUP($B297,'[1]1718  Exp_Rev Access'!$F$7:$GK$318,$CX$2,FALSE))</f>
        <v>0</v>
      </c>
      <c r="CY297" s="90">
        <f>IF(ISNA(VLOOKUP($B297,'[1]1718  Exp_Rev Access'!$F$7:$GK$318,$CY$2,FALSE)),"",VLOOKUP($B297,'[1]1718  Exp_Rev Access'!$F$7:$GK$318,$CY$2,FALSE))</f>
        <v>0</v>
      </c>
      <c r="CZ297" s="90">
        <f>IF(ISNA(VLOOKUP($B297,'[1]1718  Exp_Rev Access'!$F$7:$GK$318,$CZ$2,FALSE)),"",VLOOKUP($B297,'[1]1718  Exp_Rev Access'!$F$7:$GK$318,$CZ$2,FALSE))</f>
        <v>0</v>
      </c>
      <c r="DA297" s="90">
        <f>IF(ISNA(VLOOKUP($B297,'[1]1718  Exp_Rev Access'!$F$7:$GK$318,$DA$2,FALSE)),"",VLOOKUP($B297,'[1]1718  Exp_Rev Access'!$F$7:$GK$318,$DA$2,FALSE))</f>
        <v>0</v>
      </c>
      <c r="DB297" s="90">
        <f>IF(ISNA(VLOOKUP($B297,'[1]1718  Exp_Rev Access'!$F$7:$GK$318,$DB$2,FALSE)),"",VLOOKUP($B297,'[1]1718  Exp_Rev Access'!$F$7:$GK$318,$DB$2,FALSE))</f>
        <v>0</v>
      </c>
      <c r="DC297" s="90">
        <f>IF(ISNA(VLOOKUP($B297,'[1]1718  Exp_Rev Access'!$F$7:$GK$318,$DC$2,FALSE)),"",VLOOKUP($B297,'[1]1718  Exp_Rev Access'!$F$7:$GK$318,$DC$2,FALSE))</f>
        <v>0</v>
      </c>
      <c r="DD297" s="90">
        <f>IF(ISNA(VLOOKUP($B297,'[1]1718  Exp_Rev Access'!$F$7:$GK$318,$DD$2,FALSE)),"",VLOOKUP($B297,'[1]1718  Exp_Rev Access'!$F$7:$GK$318,$DD$2,FALSE))</f>
        <v>0</v>
      </c>
      <c r="DE297" s="90">
        <f>IF(ISNA(VLOOKUP($B297,'[1]1718  Exp_Rev Access'!$F$7:$GK$318,$DE$2,FALSE)),"",VLOOKUP($B297,'[1]1718  Exp_Rev Access'!$F$7:$GK$318,$DE$2,FALSE))</f>
        <v>0</v>
      </c>
      <c r="DF297" s="90">
        <f>IF(ISNA(VLOOKUP($B297,'[1]1718  Exp_Rev Access'!$F$7:$GK$318,$DF$2,FALSE)),"",VLOOKUP($B297,'[1]1718  Exp_Rev Access'!$F$7:$GK$318,$DF$2,FALSE))</f>
        <v>0</v>
      </c>
      <c r="DG297" s="90">
        <f>IF(ISNA(VLOOKUP($B297,'[1]1718  Exp_Rev Access'!$F$7:$GK$318,$DG$2,FALSE)),"",VLOOKUP($B297,'[1]1718  Exp_Rev Access'!$F$7:$GK$318,$DG$2,FALSE))</f>
        <v>0</v>
      </c>
      <c r="DH297" s="90">
        <f>IF(ISNA(VLOOKUP($B297,'[1]1718  Exp_Rev Access'!$F$7:$GK$318,$DH$2,FALSE)),"",VLOOKUP($B297,'[1]1718  Exp_Rev Access'!$F$7:$GK$318,$DH$2,FALSE))</f>
        <v>4836.1099999999997</v>
      </c>
      <c r="DI297" s="90">
        <f>IF(ISNA(VLOOKUP($B297,'[1]1718  Exp_Rev Access'!$F$7:$GK$318,$DI$2,FALSE)),"",VLOOKUP($B297,'[1]1718  Exp_Rev Access'!$F$7:$GK$318,$DI$2,FALSE))</f>
        <v>208919.64</v>
      </c>
      <c r="DJ297" s="90">
        <f>IF(ISNA(VLOOKUP($B297,'[1]1718  Exp_Rev Access'!$F$7:$GK$318,$DJ$2,FALSE)),"",VLOOKUP($B297,'[1]1718  Exp_Rev Access'!$F$7:$GK$318,$DJ$2,FALSE))</f>
        <v>0</v>
      </c>
      <c r="DK297" s="90">
        <f>IF(ISNA(VLOOKUP($B297,'[1]1718  Exp_Rev Access'!$F$7:$GK$318,$DK$2,FALSE)),"",VLOOKUP($B297,'[1]1718  Exp_Rev Access'!$F$7:$GK$318,$DK$2,FALSE))</f>
        <v>10798.59</v>
      </c>
      <c r="DL297" s="90">
        <f>IF(ISNA(VLOOKUP($B297,'[1]1718  Exp_Rev Access'!$F$7:$GK$318,$DL$2,FALSE)),"",VLOOKUP($B297,'[1]1718  Exp_Rev Access'!$F$7:$GK$318,$DL$2,FALSE))</f>
        <v>0</v>
      </c>
      <c r="DM297" s="90">
        <f>IF(ISNA(VLOOKUP($B297,'[1]1718  Exp_Rev Access'!$F$7:$GK$318,$DM$2,FALSE)),"",VLOOKUP($B297,'[1]1718  Exp_Rev Access'!$F$7:$GK$318,$DM$2,FALSE))</f>
        <v>0</v>
      </c>
      <c r="DN297" s="90">
        <f>IF(ISNA(VLOOKUP($B297,'[1]1718  Exp_Rev Access'!$F$7:$GK$318,$DN$2,FALSE)),"",VLOOKUP($B297,'[1]1718  Exp_Rev Access'!$F$7:$GK$318,$DN$2,FALSE))</f>
        <v>0</v>
      </c>
      <c r="DO297" s="90">
        <f>IF(ISNA(VLOOKUP($B297,'[1]1718  Exp_Rev Access'!$F$7:$GK$318,$DO$2,FALSE)),"",VLOOKUP($B297,'[1]1718  Exp_Rev Access'!$F$7:$GK$318,$DO$2,FALSE))</f>
        <v>0</v>
      </c>
      <c r="DP297" s="90">
        <f>IF(ISNA(VLOOKUP($B297,'[1]1718  Exp_Rev Access'!$F$7:$GK$318,$DP$2,FALSE)),"",VLOOKUP($B297,'[1]1718  Exp_Rev Access'!$F$7:$GK$318,$DP$2,FALSE))</f>
        <v>0</v>
      </c>
      <c r="DQ297" s="90">
        <f>IF(ISNA(VLOOKUP($B297,'[1]1718  Exp_Rev Access'!$F$7:$GK$318,$DQ$2,FALSE)),"",VLOOKUP($B297,'[1]1718  Exp_Rev Access'!$F$7:$GK$318,$DQ$2,FALSE))</f>
        <v>0</v>
      </c>
      <c r="DR297" s="90">
        <f>IF(ISNA(VLOOKUP($B297,'[1]1718  Exp_Rev Access'!$F$7:$GK$318,$DR$2,FALSE)),"",VLOOKUP($B297,'[1]1718  Exp_Rev Access'!$F$7:$GK$318,$DR$2,FALSE))</f>
        <v>0</v>
      </c>
      <c r="DS297" s="90">
        <f>IF(ISNA(VLOOKUP($B297,'[1]1718  Exp_Rev Access'!$F$7:$GK$318,$DS$2,FALSE)),"",VLOOKUP($B297,'[1]1718  Exp_Rev Access'!$F$7:$GK$318,$DS$2,FALSE))</f>
        <v>0</v>
      </c>
      <c r="DT297" s="90">
        <f>IF(ISNA(VLOOKUP($B297,'[1]1718  Exp_Rev Access'!$F$7:$GK$318,$DT$2,FALSE)),"",VLOOKUP($B297,'[1]1718  Exp_Rev Access'!$F$7:$GK$318,$DT$2,FALSE))</f>
        <v>0</v>
      </c>
      <c r="DU297" s="90">
        <f>IF(ISNA(VLOOKUP($B297,'[1]1718  Exp_Rev Access'!$F$7:$GK$318,$DU$2,FALSE)),"",VLOOKUP($B297,'[1]1718  Exp_Rev Access'!$F$7:$GK$318,$DU$2,FALSE))</f>
        <v>0</v>
      </c>
      <c r="DV297" s="90">
        <f>IF(ISNA(VLOOKUP($B297,'[1]1718  Exp_Rev Access'!$F$7:$GK$318,$DV$2,FALSE)),"",VLOOKUP($B297,'[1]1718  Exp_Rev Access'!$F$7:$GK$318,$DV$2,FALSE))</f>
        <v>0</v>
      </c>
      <c r="DW297" s="90">
        <f>IF(ISNA(VLOOKUP($B297,'[1]1718  Exp_Rev Access'!$F$7:$GK$318,$DW$2,FALSE)),"",VLOOKUP($B297,'[1]1718  Exp_Rev Access'!$F$7:$GK$318,$DW$2,FALSE))</f>
        <v>0</v>
      </c>
      <c r="DX297" s="90">
        <f>IF(ISNA(VLOOKUP($B297,'[1]1718  Exp_Rev Access'!$F$7:$GK$318,$DX$2,FALSE)),"",VLOOKUP($B297,'[1]1718  Exp_Rev Access'!$F$7:$GK$318,$DX$2,FALSE))</f>
        <v>0</v>
      </c>
      <c r="DY297" s="90">
        <f>IF(ISNA(VLOOKUP($B297,'[1]1718  Exp_Rev Access'!$F$7:$GK$318,$DY$2,FALSE)),"",VLOOKUP($B297,'[1]1718  Exp_Rev Access'!$F$7:$GK$318,$DY$2,FALSE))</f>
        <v>0</v>
      </c>
      <c r="DZ297" s="90">
        <f>IF(ISNA(VLOOKUP($B297,'[1]1718  Exp_Rev Access'!$F$7:$GK$318,$DZ$2,FALSE)),"",VLOOKUP($B297,'[1]1718  Exp_Rev Access'!$F$7:$GK$318,$DZ$2,FALSE))</f>
        <v>0</v>
      </c>
      <c r="EA297" s="90">
        <f>IF(ISNA(VLOOKUP($B297,'[1]1718  Exp_Rev Access'!$F$7:$GK$318,$EA$2,FALSE)),"",VLOOKUP($B297,'[1]1718  Exp_Rev Access'!$F$7:$GK$318,$EA$2,FALSE))</f>
        <v>0</v>
      </c>
      <c r="EB297" s="90">
        <f>IF(ISNA(VLOOKUP($B297,'[1]1718  Exp_Rev Access'!$F$7:$GK$318,$EB$2,FALSE)),"",VLOOKUP($B297,'[1]1718  Exp_Rev Access'!$F$7:$GK$318,$EB$2,FALSE))</f>
        <v>0</v>
      </c>
      <c r="EC297" s="90">
        <f>IF(ISNA(VLOOKUP($B297,'[1]1718  Exp_Rev Access'!$F$7:$GK$318,$EC$2,FALSE)),"",VLOOKUP($B297,'[1]1718  Exp_Rev Access'!$F$7:$GK$318,$EC$2,FALSE))</f>
        <v>0</v>
      </c>
      <c r="ED297" s="90">
        <f>IF(ISNA(VLOOKUP($B297,'[1]1718  Exp_Rev Access'!$F$7:$GK$318,$ED$2,FALSE)),"",VLOOKUP($B297,'[1]1718  Exp_Rev Access'!$F$7:$GK$318,$ED$2,FALSE))</f>
        <v>0</v>
      </c>
      <c r="EE297" s="90">
        <f>IF(ISNA(VLOOKUP($B297,'[1]1718  Exp_Rev Access'!$F$7:$GK$318,$EE$2,FALSE)),"",VLOOKUP($B297,'[1]1718  Exp_Rev Access'!$F$7:$GK$318,$EE$2,FALSE))</f>
        <v>0</v>
      </c>
      <c r="EF297" s="90">
        <f>IF(ISNA(VLOOKUP($B297,'[1]1718  Exp_Rev Access'!$F$7:$GK$318,$EF$2,FALSE)),"",VLOOKUP($B297,'[1]1718  Exp_Rev Access'!$F$7:$GK$318,$EF$2,FALSE))</f>
        <v>0</v>
      </c>
      <c r="EG297" s="90">
        <f>IF(ISNA(VLOOKUP($B297,'[1]1718  Exp_Rev Access'!$F$7:$GK$318,$EG$2,FALSE)),"",VLOOKUP($B297,'[1]1718  Exp_Rev Access'!$F$7:$GK$318,$EG$2,FALSE))</f>
        <v>0</v>
      </c>
      <c r="EH297" s="90">
        <f>IF(ISNA(VLOOKUP($B297,'[1]1718  Exp_Rev Access'!$F$7:$GK$318,$EH$2,FALSE)),"",VLOOKUP($B297,'[1]1718  Exp_Rev Access'!$F$7:$GK$318,$EH$2,FALSE))</f>
        <v>0</v>
      </c>
      <c r="EI297" s="90">
        <f>IF(ISNA(VLOOKUP($B297,'[1]1718  Exp_Rev Access'!$F$7:$GK$318,$EI$2,FALSE)),"",VLOOKUP($B297,'[1]1718  Exp_Rev Access'!$F$7:$GK$318,$EI$2,FALSE))</f>
        <v>0</v>
      </c>
      <c r="EJ297" s="90">
        <f>IF(ISNA(VLOOKUP($B297,'[1]1718  Exp_Rev Access'!$F$7:$GK$318,$EJ$2,FALSE)),"",VLOOKUP($B297,'[1]1718  Exp_Rev Access'!$F$7:$GK$318,$EJ$2,FALSE))</f>
        <v>0</v>
      </c>
      <c r="EK297" s="90">
        <f>IF(ISNA(VLOOKUP($B297,'[1]1718  Exp_Rev Access'!$F$7:$GK$318,$EK$2,FALSE)),"",VLOOKUP($B297,'[1]1718  Exp_Rev Access'!$F$7:$GK$318,$EK$2,FALSE))</f>
        <v>0</v>
      </c>
      <c r="EL297" s="90">
        <f>IF(ISNA(VLOOKUP($B297,'[1]1718  Exp_Rev Access'!$F$7:$GK$318,$EL$2,FALSE)),"",VLOOKUP($B297,'[1]1718  Exp_Rev Access'!$F$7:$GK$318,$EL$2,FALSE))</f>
        <v>13989.7</v>
      </c>
      <c r="EM297" s="90">
        <f>IF(ISNA(VLOOKUP($B297,'[1]1718  Exp_Rev Access'!$F$7:$GK$318,$EM$2,FALSE)),"",VLOOKUP($B297,'[1]1718  Exp_Rev Access'!$F$7:$GK$318,$EM$2,FALSE))</f>
        <v>0</v>
      </c>
      <c r="EN297" s="90">
        <f>IF(ISNA(VLOOKUP($B297,'[1]1718  Exp_Rev Access'!$F$7:$GK$318,$EN$2,FALSE)),"",VLOOKUP($B297,'[1]1718  Exp_Rev Access'!$F$7:$GK$318,$EN$2,FALSE))</f>
        <v>0</v>
      </c>
      <c r="EO297" s="90">
        <f>IF(ISNA(VLOOKUP($B297,'[1]1718  Exp_Rev Access'!$F$7:$GK$318,$EO$2,FALSE)),"",VLOOKUP($B297,'[1]1718  Exp_Rev Access'!$F$7:$GK$318,$EO$2,FALSE))</f>
        <v>0</v>
      </c>
      <c r="EP297" s="90">
        <f>IF(ISNA(VLOOKUP($B297,'[1]1718  Exp_Rev Access'!$F$7:$GK$318,$EP$2,FALSE)),"",VLOOKUP($B297,'[1]1718  Exp_Rev Access'!$F$7:$GK$318,$EP$2,FALSE))</f>
        <v>0</v>
      </c>
      <c r="EQ297" s="90">
        <f>IF(ISNA(VLOOKUP($B297,'[1]1718  Exp_Rev Access'!$F$7:$GK$318,$EQ$2,FALSE)),"",VLOOKUP($B297,'[1]1718  Exp_Rev Access'!$F$7:$GK$318,$EQ$2,FALSE))</f>
        <v>0</v>
      </c>
      <c r="ER297" s="90">
        <f>IF(ISNA(VLOOKUP($B297,'[1]1718  Exp_Rev Access'!$F$7:$GK$318,$ER$2,FALSE)),"",VLOOKUP($B297,'[1]1718  Exp_Rev Access'!$F$7:$GK$318,$ER$2,FALSE))</f>
        <v>0</v>
      </c>
      <c r="ES297" s="90">
        <f>IF(ISNA(VLOOKUP($B297,'[1]1718  Exp_Rev Access'!$F$7:$GK$318,$ES$2,FALSE)),"",VLOOKUP($B297,'[1]1718  Exp_Rev Access'!$F$7:$GK$318,$ES$2,FALSE))</f>
        <v>0</v>
      </c>
      <c r="ET297" s="90">
        <f>IF(ISNA(VLOOKUP($B297,'[1]1718  Exp_Rev Access'!$F$7:$GK$318,$ET$2,FALSE)),"",VLOOKUP($B297,'[1]1718  Exp_Rev Access'!$F$7:$GK$318,$ET$2,FALSE))</f>
        <v>0</v>
      </c>
      <c r="EU297" s="90">
        <f>IF(ISNA(VLOOKUP($B297,'[1]1718  Exp_Rev Access'!$F$7:$GK$318,$EU$2,FALSE)),"",VLOOKUP($B297,'[1]1718  Exp_Rev Access'!$F$7:$GK$318,$EU$2,FALSE))</f>
        <v>0</v>
      </c>
      <c r="EV297" s="90">
        <f>IF(ISNA(VLOOKUP($B297,'[1]1718  Exp_Rev Access'!$F$7:$GK$318,$EV$2,FALSE)),"",VLOOKUP($B297,'[1]1718  Exp_Rev Access'!$F$7:$GK$318,$EV$2,FALSE))</f>
        <v>0</v>
      </c>
      <c r="EW297" s="90">
        <f>IF(ISNA(VLOOKUP($B297,'[1]1718  Exp_Rev Access'!$F$7:$GK$318,$EW$2,FALSE)),"",VLOOKUP($B297,'[1]1718  Exp_Rev Access'!$F$7:$GK$318,$EW$2,FALSE))</f>
        <v>0</v>
      </c>
      <c r="EX297" s="90">
        <f>IF(ISNA(VLOOKUP($B297,'[1]1718  Exp_Rev Access'!$F$7:$GK$318,$EX$2,FALSE)),"",VLOOKUP($B297,'[1]1718  Exp_Rev Access'!$F$7:$GK$318,$EX$2,FALSE))</f>
        <v>0</v>
      </c>
      <c r="EY297" s="90">
        <f>IF(ISNA(VLOOKUP($B297,'[1]1718  Exp_Rev Access'!$F$7:$GK$318,$EY$2,FALSE)),"",VLOOKUP($B297,'[1]1718  Exp_Rev Access'!$F$7:$GK$318,$EY$2,FALSE))</f>
        <v>0</v>
      </c>
      <c r="EZ297" s="90">
        <f>IF(ISNA(VLOOKUP($B297,'[1]1718  Exp_Rev Access'!$F$7:$GK$318,$EZ$2,FALSE)),"",VLOOKUP($B297,'[1]1718  Exp_Rev Access'!$F$7:$GK$318,$EZ$2,FALSE))</f>
        <v>0</v>
      </c>
      <c r="FA297" s="90">
        <f>IF(ISNA(VLOOKUP($B297,'[1]1718  Exp_Rev Access'!$F$7:$GK$318,$FA$2,FALSE)),"",VLOOKUP($B297,'[1]1718  Exp_Rev Access'!$F$7:$GK$318,$FA$2,FALSE))</f>
        <v>0</v>
      </c>
      <c r="FB297" s="90">
        <f>IF(ISNA(VLOOKUP($B297,'[1]1718  Exp_Rev Access'!$F$7:$GK$318,$FB$2,FALSE)),"",VLOOKUP($B297,'[1]1718  Exp_Rev Access'!$F$7:$GK$318,$FB$2,FALSE))</f>
        <v>0</v>
      </c>
      <c r="FC297" s="90">
        <f>IF(ISNA(VLOOKUP($B297,'[1]1718  Exp_Rev Access'!$F$7:$GK$318,$FC$2,FALSE)),"",VLOOKUP($B297,'[1]1718  Exp_Rev Access'!$F$7:$GK$318,$FC$2,FALSE))</f>
        <v>4608.46</v>
      </c>
      <c r="FD297" s="90">
        <f>IF(ISNA(VLOOKUP($B297,'[1]1718  Exp_Rev Access'!$F$7:$GK$318,$FD$2,FALSE)),"",VLOOKUP($B297,'[1]1718  Exp_Rev Access'!$F$7:$GK$318,$FD$2,FALSE))</f>
        <v>0</v>
      </c>
      <c r="FE297" s="90">
        <f>IF(ISNA(VLOOKUP($B297,'[1]1718  Exp_Rev Access'!$F$7:$GK$318,$FE$2,FALSE)),"",VLOOKUP($B297,'[1]1718  Exp_Rev Access'!$F$7:$GK$318,$FE$2,FALSE))</f>
        <v>0</v>
      </c>
      <c r="FF297" s="90">
        <f>IF(ISNA(VLOOKUP($B297,'[1]1718  Exp_Rev Access'!$F$7:$GK$318,$FF$2,FALSE)),"",VLOOKUP($B297,'[1]1718  Exp_Rev Access'!$F$7:$GK$318,$FF$2,FALSE))</f>
        <v>0</v>
      </c>
      <c r="FG297" s="90">
        <f>IF(ISNA(VLOOKUP($B297,'[1]1718  Exp_Rev Access'!$F$7:$GK$318,$FG$2,FALSE)),"",VLOOKUP($B297,'[1]1718  Exp_Rev Access'!$F$7:$GK$318,$FG$2,FALSE))</f>
        <v>0</v>
      </c>
      <c r="FH297" s="90">
        <f>IF(ISNA(VLOOKUP($B297,'[1]1718  Exp_Rev Access'!$F$7:$GK$318,$FH$2,FALSE)),"",VLOOKUP($B297,'[1]1718  Exp_Rev Access'!$F$7:$GK$318,$FH$2,FALSE))</f>
        <v>0</v>
      </c>
      <c r="FI297" s="90">
        <f>IF(ISNA(VLOOKUP($B297,'[1]1718  Exp_Rev Access'!$F$7:$GK$318,$FI$2,FALSE)),"",VLOOKUP($B297,'[1]1718  Exp_Rev Access'!$F$7:$GK$318,$FI$2,FALSE))</f>
        <v>0</v>
      </c>
      <c r="FJ297" s="90">
        <f>IF(ISNA(VLOOKUP($B297,'[1]1718  Exp_Rev Access'!$F$7:$GK$318,$FJ$2,FALSE)),"",VLOOKUP($B297,'[1]1718  Exp_Rev Access'!$F$7:$GK$318,$FJ$2,FALSE))</f>
        <v>0</v>
      </c>
      <c r="FK297" s="90">
        <f>IF(ISNA(VLOOKUP($B297,'[1]1718  Exp_Rev Access'!$F$7:$GK$318,$FK$2,FALSE)),"",VLOOKUP($B297,'[1]1718  Exp_Rev Access'!$F$7:$GK$318,$FK$2,FALSE))</f>
        <v>0</v>
      </c>
      <c r="FL297" s="90">
        <f>IF(ISNA(VLOOKUP($B297,'[1]1718  Exp_Rev Access'!$F$7:$GK$318,$FL$2,FALSE)),"",VLOOKUP($B297,'[1]1718  Exp_Rev Access'!$F$7:$GK$318,$FL$2,FALSE))</f>
        <v>0</v>
      </c>
      <c r="FM297" s="90">
        <f>IF(ISNA(VLOOKUP($B297,'[1]1718  Exp_Rev Access'!$F$7:$GK$318,$FM$2,FALSE)),"",VLOOKUP($B297,'[1]1718  Exp_Rev Access'!$F$7:$GK$318,$FM$2,FALSE))</f>
        <v>0</v>
      </c>
      <c r="FN297" s="90">
        <f>IF(ISNA(VLOOKUP($B297,'[1]1718  Exp_Rev Access'!$F$7:$GK$318,$FN$2,FALSE)),"",VLOOKUP($B297,'[1]1718  Exp_Rev Access'!$F$7:$GK$318,$FN$2,FALSE))</f>
        <v>0</v>
      </c>
      <c r="FO297" s="90">
        <f>IF(ISNA(VLOOKUP($B297,'[1]1718  Exp_Rev Access'!$F$7:$GK$318,$FO$2,FALSE)),"",VLOOKUP($B297,'[1]1718  Exp_Rev Access'!$F$7:$GK$318,$FO$2,FALSE))</f>
        <v>0</v>
      </c>
      <c r="FP297" s="90">
        <f>IF(ISNA(VLOOKUP($B297,'[1]1718  Exp_Rev Access'!$F$7:$GK$318,$FP$2,FALSE)),"",VLOOKUP($B297,'[1]1718  Exp_Rev Access'!$F$7:$GK$318,$FP$2,FALSE))</f>
        <v>0</v>
      </c>
      <c r="FQ297" s="90">
        <f>IF(ISNA(VLOOKUP($B297,'[1]1718  Exp_Rev Access'!$F$7:$GK$318,$FQ$2,FALSE)),"",VLOOKUP($B297,'[1]1718  Exp_Rev Access'!$F$7:$GK$318,$FQ$2,FALSE))</f>
        <v>0</v>
      </c>
      <c r="FR297" s="90">
        <f>IF(ISNA(VLOOKUP($B297,'[1]1718  Exp_Rev Access'!$F$7:$GK$318,$FR$2,FALSE)),"",VLOOKUP($B297,'[1]1718  Exp_Rev Access'!$F$7:$GK$318,$FR$2,FALSE))</f>
        <v>28037.14</v>
      </c>
      <c r="FS297" s="56">
        <f t="shared" ref="FS297:FS304" si="813">SUM(CH297:FR297)</f>
        <v>653627.81999999983</v>
      </c>
      <c r="FT297" s="56">
        <f t="shared" ref="FT297:FT304" si="814">FS297/E297</f>
        <v>7.6586122690998099E-2</v>
      </c>
      <c r="FU297" s="94">
        <f t="shared" ref="FU297:FU304" si="815">FS297/D297</f>
        <v>1244.4838734244697</v>
      </c>
      <c r="FV297" s="95">
        <f>IF(ISNA(VLOOKUP($B297,'[1]1718  Exp_Rev Access'!$F$7:$GK$318,$FV$2,FALSE)),"",VLOOKUP($B297,'[1]1718  Exp_Rev Access'!$F$7:$GK$318,$FV$2,FALSE))</f>
        <v>0</v>
      </c>
      <c r="FW297" s="95">
        <f>IF(ISNA(VLOOKUP($B297,'[1]1718  Exp_Rev Access'!$F$7:$GK$318,$FW$2,FALSE)),"",VLOOKUP($B297,'[1]1718  Exp_Rev Access'!$F$7:$GK$318,$FW$2,FALSE))</f>
        <v>0</v>
      </c>
      <c r="FX297" s="95">
        <f>IF(ISNA(VLOOKUP($B297,'[1]1718  Exp_Rev Access'!$F$7:$GK$318,$FX$2,FALSE)),"",VLOOKUP($B297,'[1]1718  Exp_Rev Access'!$F$7:$GK$318,$FX$2,FALSE))</f>
        <v>0</v>
      </c>
      <c r="FY297" s="95">
        <f>IF(ISNA(VLOOKUP($B297,'[1]1718  Exp_Rev Access'!$F$7:$GK$318,$FY$2,FALSE)),"",VLOOKUP($B297,'[1]1718  Exp_Rev Access'!$F$7:$GK$318,$FY$2,FALSE))</f>
        <v>0</v>
      </c>
      <c r="FZ297" s="95">
        <f>IF(ISNA(VLOOKUP($B297,'[1]1718  Exp_Rev Access'!$F$7:$GK$318,$FZ$2,FALSE)),"",VLOOKUP($B297,'[1]1718  Exp_Rev Access'!$F$7:$GK$318,$FZ$2,FALSE))</f>
        <v>0</v>
      </c>
      <c r="GA297" s="95">
        <f>IF(ISNA(VLOOKUP($B297,'[1]1718  Exp_Rev Access'!$F$7:$GK$318,$GA$2,FALSE)),"",VLOOKUP($B297,'[1]1718  Exp_Rev Access'!$F$7:$GK$318,$GA$2,FALSE))</f>
        <v>0</v>
      </c>
      <c r="GB297" s="95">
        <f>IF(ISNA(VLOOKUP($B297,'[1]1718  Exp_Rev Access'!$F$7:$GK$318,$GB$2,FALSE)),"",VLOOKUP($B297,'[1]1718  Exp_Rev Access'!$F$7:$GK$318,$GB$2,FALSE))</f>
        <v>0</v>
      </c>
      <c r="GC297" s="95">
        <f>IF(ISNA(VLOOKUP($B297,'[1]1718  Exp_Rev Access'!$F$7:$GK$318,$GC$2,FALSE)),"",VLOOKUP($B297,'[1]1718  Exp_Rev Access'!$F$7:$GK$318,$GC$2,FALSE))</f>
        <v>0</v>
      </c>
      <c r="GD297" s="95">
        <f>IF(ISNA(VLOOKUP($B297,'[1]1718  Exp_Rev Access'!$F$7:$GK$318,$GD$2,FALSE)),"",VLOOKUP($B297,'[1]1718  Exp_Rev Access'!$F$7:$GK$318,$GD$2,FALSE))</f>
        <v>0</v>
      </c>
      <c r="GE297" s="95">
        <f>IF(ISNA(VLOOKUP($B297,'[1]1718  Exp_Rev Access'!$F$7:$GK$318,$GE$2,FALSE)),"",VLOOKUP($B297,'[1]1718  Exp_Rev Access'!$F$7:$GK$318,$GE$2,FALSE))</f>
        <v>0</v>
      </c>
      <c r="GF297" s="95">
        <f>IF(ISNA(VLOOKUP($B297,'[1]1718  Exp_Rev Access'!$F$7:$GK$318,$GF$2,FALSE)),"",VLOOKUP($B297,'[1]1718  Exp_Rev Access'!$F$7:$GK$318,$GF$2,FALSE))</f>
        <v>1943.43</v>
      </c>
      <c r="GG297" s="95">
        <f>IF(ISNA(VLOOKUP($B297,'[1]1718  Exp_Rev Access'!$F$7:$GK$318,$GG$2,FALSE)),"",VLOOKUP($B297,'[1]1718  Exp_Rev Access'!$F$7:$GK$318,$GG$2,FALSE))</f>
        <v>0</v>
      </c>
      <c r="GH297" s="95">
        <f>IF(ISNA(VLOOKUP($B297,'[1]1718  Exp_Rev Access'!$F$7:$GK$318,$GH$2,FALSE)),"",VLOOKUP($B297,'[1]1718  Exp_Rev Access'!$F$7:$GK$318,$GH$2,FALSE))</f>
        <v>0</v>
      </c>
      <c r="GI297" s="95">
        <f>IF(ISNA(VLOOKUP($B297,'[1]1718  Exp_Rev Access'!$F$7:$GK$318,$GI$2,FALSE)),"",VLOOKUP($B297,'[1]1718  Exp_Rev Access'!$F$7:$GK$318,$GI$2,FALSE))</f>
        <v>2450.94</v>
      </c>
      <c r="GJ297" s="95">
        <f>IF(ISNA(VLOOKUP($B297,'[1]1718  Exp_Rev Access'!$F$7:$GK$318,$GJ$2,FALSE)),"",VLOOKUP($B297,'[1]1718  Exp_Rev Access'!$F$7:$GK$318,$GJ$2,FALSE))</f>
        <v>0</v>
      </c>
      <c r="GK297" s="95">
        <f>IF(ISNA(VLOOKUP($B297,'[1]1718  Exp_Rev Access'!$F$7:$GK$318,$GK$2,FALSE)),"",VLOOKUP($B297,'[1]1718  Exp_Rev Access'!$F$7:$GK$318,$GK$2,FALSE))</f>
        <v>0</v>
      </c>
      <c r="GL297" s="95">
        <f>IF(ISNA(VLOOKUP($B297,'[1]1718  Exp_Rev Access'!$F$7:$GK$318,$GL$2,FALSE)),"",VLOOKUP($B297,'[1]1718  Exp_Rev Access'!$F$7:$GK$318,$GL$2,FALSE))</f>
        <v>10428</v>
      </c>
      <c r="GM297" s="95">
        <f>IF(ISNA(VLOOKUP($B297,'[1]1718  Exp_Rev Access'!$F$7:$GK$318,$GM$2,FALSE)),"",VLOOKUP($B297,'[1]1718  Exp_Rev Access'!$F$7:$GK$318,$GM$2,FALSE))</f>
        <v>0</v>
      </c>
      <c r="GN297" s="95">
        <f>IF(ISNA(VLOOKUP($B297,'[1]1718  Exp_Rev Access'!$F$7:$GK$318,$GN$2,FALSE)),"",VLOOKUP($B297,'[1]1718  Exp_Rev Access'!$F$7:$GK$318,$GN$2,FALSE))</f>
        <v>0</v>
      </c>
      <c r="GO297" s="95">
        <f>IF(ISNA(VLOOKUP($B297,'[1]1718  Exp_Rev Access'!$F$7:$GK$318,$GO$2,FALSE)),"",VLOOKUP($B297,'[1]1718  Exp_Rev Access'!$F$7:$GK$318,$GO$2,FALSE))</f>
        <v>0</v>
      </c>
      <c r="GP297" s="95">
        <f>IF(ISNA(VLOOKUP($B297,'[1]1718  Exp_Rev Access'!$F$7:$GK$318,$GP$2,FALSE)),"",VLOOKUP($B297,'[1]1718  Exp_Rev Access'!$F$7:$GK$318,$GP$2,FALSE))</f>
        <v>0</v>
      </c>
      <c r="GQ297" s="95">
        <f>IF(ISNA(VLOOKUP($B297,'[1]1718  Exp_Rev Access'!$F$7:$GK$318,$GQ$2,FALSE)),"",VLOOKUP($B297,'[1]1718  Exp_Rev Access'!$F$7:$GK$318,$GQ$2,FALSE))</f>
        <v>0</v>
      </c>
      <c r="GR297" s="95">
        <f>IF(ISNA(VLOOKUP($B297,'[1]1718  Exp_Rev Access'!$F$7:$GK$318,$GR$2,FALSE)),"",VLOOKUP($B297,'[1]1718  Exp_Rev Access'!$F$7:$GK$318,$GR$2,FALSE))</f>
        <v>0</v>
      </c>
      <c r="GS297" s="95">
        <f>IF(ISNA(VLOOKUP($B297,'[1]1718  Exp_Rev Access'!$F$7:$GK$318,$GS$2,FALSE)),"",VLOOKUP($B297,'[1]1718  Exp_Rev Access'!$F$7:$GK$318,$GS$2,FALSE))</f>
        <v>0</v>
      </c>
      <c r="GT297" s="95">
        <f>IF(ISNA(VLOOKUP($B297,'[1]1718  Exp_Rev Access'!$F$7:$GK$318,$GT$2,FALSE)),"",VLOOKUP($B297,'[1]1718  Exp_Rev Access'!$F$7:$GK$318,$GT$2,FALSE))</f>
        <v>0</v>
      </c>
      <c r="GU297" s="56">
        <f t="shared" ref="GU297:GU304" si="816">SUM(FV297:GT297)</f>
        <v>14822.369999999999</v>
      </c>
      <c r="GV297" s="92">
        <f t="shared" ref="GV297:GV304" si="817">GU297/E297</f>
        <v>1.7367495884605551E-3</v>
      </c>
      <c r="GW297" s="96">
        <f t="shared" ref="GW297:GW304" si="818">GU297/D297</f>
        <v>28.221259662617573</v>
      </c>
    </row>
    <row r="298" spans="1:222" x14ac:dyDescent="0.3">
      <c r="A298" s="73"/>
      <c r="B298" s="88" t="s">
        <v>613</v>
      </c>
      <c r="C298" s="89" t="s">
        <v>614</v>
      </c>
      <c r="D298" s="75">
        <f>IF(ISNA(VLOOKUP($B298,'[1]1718 enrollment_Rev_Exp by size'!$A$7:H630,3,FALSE)),"",VLOOKUP($B298,'[1]1718 enrollment_Rev_Exp by size'!$A$7:$G$350,3,FALSE))</f>
        <v>3589.2499999999995</v>
      </c>
      <c r="E298" s="76">
        <f>IF(ISNA(VLOOKUP($B298,'[1]1718 enrollment_Rev_Exp by size'!$A$7:I632,5,FALSE)),"",VLOOKUP($B298,'[1]1718 enrollment_Rev_Exp by size'!$A$7:$G$350,5,FALSE))</f>
        <v>49693085.030000001</v>
      </c>
      <c r="F298" s="70">
        <f t="shared" si="800"/>
        <v>49693085.030000009</v>
      </c>
      <c r="G298" s="70">
        <f t="shared" si="801"/>
        <v>0</v>
      </c>
      <c r="H298" s="90">
        <f>IF(ISNA(VLOOKUP($B298,'[1]1718  Exp_Rev Access'!$F$7:$GK$318,3,FALSE)),"",VLOOKUP($B298,'[1]1718  Exp_Rev Access'!$F$7:$GK$318,3,FALSE))</f>
        <v>10930353.58</v>
      </c>
      <c r="I298" s="90">
        <f>IF(ISNA(VLOOKUP($B298,'[1]1718  Exp_Rev Access'!$F$7:$GK$318,4,FALSE)),"",VLOOKUP($B298,'[1]1718  Exp_Rev Access'!$F$7:$GK$318,4,FALSE))</f>
        <v>0</v>
      </c>
      <c r="J298" s="90">
        <f>IF(ISNA(VLOOKUP($B298,'[1]1718  Exp_Rev Access'!$F$7:$GK$318,5,FALSE)),"",VLOOKUP($B298,'[1]1718  Exp_Rev Access'!$F$7:$GK$318,5,FALSE))</f>
        <v>0</v>
      </c>
      <c r="K298" s="90">
        <f>IF(ISNA(VLOOKUP($B298,'[1]1718  Exp_Rev Access'!$F$7:$GK$318,6,FALSE)),"-",VLOOKUP($B298,'[1]1718  Exp_Rev Access'!$F$7:$GK$318,6,FALSE))</f>
        <v>7561.18</v>
      </c>
      <c r="L298" s="90">
        <f>IF(ISNA(VLOOKUP($B298,'[1]1718  Exp_Rev Access'!$F$7:$GK$318,7,FALSE)),"",VLOOKUP($B298,'[1]1718  Exp_Rev Access'!$F$7:$GK$318,7,FALSE))</f>
        <v>0</v>
      </c>
      <c r="M298" s="90">
        <f>IF(ISNA(VLOOKUP($B298,'[1]1718  Exp_Rev Access'!$F$7:$GK$318,8,FALSE)),"",VLOOKUP($B298,'[1]1718  Exp_Rev Access'!$F$7:$GK$318,8,FALSE))</f>
        <v>0</v>
      </c>
      <c r="N298" s="56">
        <f t="shared" si="802"/>
        <v>10937914.76</v>
      </c>
      <c r="O298" s="91">
        <f t="shared" si="803"/>
        <v>0.22010939255223774</v>
      </c>
      <c r="P298" s="56">
        <f t="shared" si="804"/>
        <v>3047.409559100091</v>
      </c>
      <c r="Q298" s="90">
        <f>IF(ISNA(VLOOKUP($B298,'[1]1718  Exp_Rev Access'!$F$7:$GK$318,10,FALSE)),"",VLOOKUP($B298,'[1]1718  Exp_Rev Access'!$F$7:$GK$318,10,FALSE))</f>
        <v>80862.53</v>
      </c>
      <c r="R298" s="90">
        <f>IF(ISNA(VLOOKUP($B298,'[1]1718  Exp_Rev Access'!$F$7:$GK$318,11,FALSE)),"",VLOOKUP($B298,'[1]1718  Exp_Rev Access'!$F$7:$GK$318,11,FALSE))</f>
        <v>0</v>
      </c>
      <c r="S298" s="90">
        <f>IF(ISNA(VLOOKUP($B298,'[1]1718  Exp_Rev Access'!$F$7:$GK$318,12,FALSE)),"",VLOOKUP($B298,'[1]1718  Exp_Rev Access'!$F$7:$GK$318,12,FALSE))</f>
        <v>40846.129999999997</v>
      </c>
      <c r="T298" s="90">
        <f>IF(ISNA(VLOOKUP($B298,'[1]1718  Exp_Rev Access'!$F$7:$GK$318,13,FALSE)),"",VLOOKUP($B298,'[1]1718  Exp_Rev Access'!$F$7:$GK$318,13,FALSE))</f>
        <v>0</v>
      </c>
      <c r="U298" s="90">
        <f>IF(ISNA(VLOOKUP($B298,'[1]1718  Exp_Rev Access'!$F$7:$GK$318,14,FALSE)),"",VLOOKUP($B298,'[1]1718  Exp_Rev Access'!$F$7:$GK$318,14,FALSE))</f>
        <v>395</v>
      </c>
      <c r="V298" s="90">
        <f>IF(ISNA(VLOOKUP($B298,'[1]1718  Exp_Rev Access'!$F$7:$GK$318,15,FALSE)),"",VLOOKUP($B298,'[1]1718  Exp_Rev Access'!$F$7:$GK$318,15,FALSE))</f>
        <v>0</v>
      </c>
      <c r="W298" s="90">
        <f>IF(ISNA(VLOOKUP($B298,'[1]1718  Exp_Rev Access'!$F$7:$GK$318,16,FALSE)),"",VLOOKUP($B298,'[1]1718  Exp_Rev Access'!$F$7:$GK$318,16,FALSE))</f>
        <v>0</v>
      </c>
      <c r="X298" s="90">
        <f>IF(ISNA(VLOOKUP($B298,'[1]1718  Exp_Rev Access'!$F$7:$GK$318,17,FALSE)),"",VLOOKUP($B298,'[1]1718  Exp_Rev Access'!$F$7:$GK$318,17,FALSE))</f>
        <v>0</v>
      </c>
      <c r="Y298" s="90">
        <f>IF(ISNA(VLOOKUP($B298,'[1]1718  Exp_Rev Access'!$F$7:$GK$318,18,FALSE)),"",VLOOKUP($B298,'[1]1718  Exp_Rev Access'!$F$7:$GK$318,18,FALSE))</f>
        <v>3058.48</v>
      </c>
      <c r="Z298" s="90">
        <f>IF(ISNA(VLOOKUP($B298,'[1]1718  Exp_Rev Access'!$F$7:$GK$318,19,FALSE)),"",VLOOKUP($B298,'[1]1718  Exp_Rev Access'!$F$7:$GK$318,19,FALSE))</f>
        <v>161</v>
      </c>
      <c r="AA298" s="90">
        <f>IF(ISNA(VLOOKUP($B298,'[1]1718  Exp_Rev Access'!$F$7:$GK$318,20,FALSE)),"",VLOOKUP($B298,'[1]1718  Exp_Rev Access'!$F$7:$GK$318,20,FALSE))</f>
        <v>0</v>
      </c>
      <c r="AB298" s="90">
        <f>IF(ISNA(VLOOKUP($B298,'[1]1718  Exp_Rev Access'!$F$7:$GK$318,21,FALSE)),"",VLOOKUP($B298,'[1]1718  Exp_Rev Access'!$F$7:$GK$318,21,FALSE))</f>
        <v>0</v>
      </c>
      <c r="AC298" s="90">
        <f>IF(ISNA(VLOOKUP($B298,'[1]1718  Exp_Rev Access'!$F$7:$GK$318,22,FALSE)),"",VLOOKUP($B298,'[1]1718  Exp_Rev Access'!$F$7:$GK$318,22,FALSE))</f>
        <v>23705.9</v>
      </c>
      <c r="AD298" s="90">
        <f>IF(ISNA(VLOOKUP($B298,'[1]1718  Exp_Rev Access'!$F$7:$GK$318,23,FALSE)),"",VLOOKUP($B298,'[1]1718  Exp_Rev Access'!$F$7:$GK$318,23,FALSE))</f>
        <v>316771.17</v>
      </c>
      <c r="AE298" s="90">
        <f>IF(ISNA(VLOOKUP($B298,'[1]1718  Exp_Rev Access'!$F$7:$GK$318,24,FALSE)),"",VLOOKUP($B298,'[1]1718  Exp_Rev Access'!$F$7:$GK$318,24,FALSE))</f>
        <v>58525.7</v>
      </c>
      <c r="AF298" s="90">
        <f>IF(ISNA(VLOOKUP($B298,'[1]1718  Exp_Rev Access'!$F$7:$GK$318,25,FALSE)),"",VLOOKUP($B298,'[1]1718  Exp_Rev Access'!$F$7:$GK$318,25,FALSE))</f>
        <v>0</v>
      </c>
      <c r="AG298" s="90">
        <f>IF(ISNA(VLOOKUP($B298,'[1]1718  Exp_Rev Access'!$F$7:$GK$318,26,FALSE)),"",VLOOKUP($B298,'[1]1718  Exp_Rev Access'!$F$7:$GK$318,26,FALSE))</f>
        <v>50228.58</v>
      </c>
      <c r="AH298" s="90">
        <f>IF(ISNA(VLOOKUP($B298,'[1]1718  Exp_Rev Access'!$F$7:$GK$318,27,FALSE)),"",VLOOKUP($B298,'[1]1718  Exp_Rev Access'!$F$7:$GK$318,27,FALSE))</f>
        <v>3728.8</v>
      </c>
      <c r="AI298" s="90">
        <f>IF(ISNA(VLOOKUP($B298,'[1]1718  Exp_Rev Access'!$F$7:$GK$318,28,FALSE)),"",VLOOKUP($B298,'[1]1718  Exp_Rev Access'!$F$7:$GK$318,28,FALSE))</f>
        <v>9724.5</v>
      </c>
      <c r="AJ298" s="90">
        <f>IF(ISNA(VLOOKUP($B298,'[1]1718  Exp_Rev Access'!$F$7:$GK$318,29,FALSE)),"",VLOOKUP($B298,'[1]1718  Exp_Rev Access'!$F$7:$GK$318,29,FALSE))</f>
        <v>15396.83</v>
      </c>
      <c r="AK298" s="90">
        <f>IF(ISNA(VLOOKUP($B298,'[1]1718  Exp_Rev Access'!$F$7:$GK$318,30,FALSE)),"",VLOOKUP($B298,'[1]1718  Exp_Rev Access'!$F$7:$GK$318,30,FALSE))</f>
        <v>254817.35</v>
      </c>
      <c r="AL298" s="90">
        <f>IF(ISNA(VLOOKUP($B298,'[1]1718  Exp_Rev Access'!$F$7:$GK$318,31,FALSE)),"",VLOOKUP($B298,'[1]1718  Exp_Rev Access'!$F$7:$GK$318,31,FALSE))</f>
        <v>52415.43</v>
      </c>
      <c r="AM298" s="56">
        <f t="shared" si="805"/>
        <v>910637.39999999991</v>
      </c>
      <c r="AN298" s="92">
        <f t="shared" si="806"/>
        <v>1.8325233771464236E-2</v>
      </c>
      <c r="AO298" s="71">
        <f t="shared" si="807"/>
        <v>253.71244689001881</v>
      </c>
      <c r="AP298" s="90">
        <f>IF(ISNA(VLOOKUP($B298,'[1]1718  Exp_Rev Access'!$F$7:$GK$318,33,FALSE)),"",VLOOKUP($B298,'[1]1718  Exp_Rev Access'!$F$7:$GK$318,33,FALSE))</f>
        <v>23896282.219999999</v>
      </c>
      <c r="AQ298" s="90">
        <f>IF(ISNA(VLOOKUP($B298,'[1]1718  Exp_Rev Access'!$F$7:$GK$318,34,FALSE)),"",VLOOKUP($B298,'[1]1718  Exp_Rev Access'!$F$7:$GK$318,34,FALSE))</f>
        <v>714585.32</v>
      </c>
      <c r="AR298" s="90">
        <f>IF(ISNA(VLOOKUP($B298,'[1]1718  Exp_Rev Access'!$F$7:$GK$318,35,FALSE)),"",VLOOKUP($B298,'[1]1718  Exp_Rev Access'!$F$7:$GK$318,35,FALSE))</f>
        <v>727826.32</v>
      </c>
      <c r="AS298" s="90">
        <f>IF(ISNA(VLOOKUP($B298,'[1]1718  Exp_Rev Access'!$F$7:$GK$318,36,FALSE)),"",VLOOKUP($B298,'[1]1718  Exp_Rev Access'!$F$7:$GK$318,36,FALSE))</f>
        <v>258211.13</v>
      </c>
      <c r="AT298" s="90">
        <f>IF(ISNA(VLOOKUP($B298,'[1]1718  Exp_Rev Access'!$F$7:$GK$318,37,FALSE)),"",VLOOKUP($B298,'[1]1718  Exp_Rev Access'!$F$7:$GK$318,37,FALSE))</f>
        <v>0</v>
      </c>
      <c r="AU298" s="56">
        <f t="shared" si="808"/>
        <v>25596904.989999998</v>
      </c>
      <c r="AV298" s="93">
        <f t="shared" si="809"/>
        <v>0.51509993743690896</v>
      </c>
      <c r="AW298" s="56">
        <f t="shared" si="810"/>
        <v>7131.5469777808739</v>
      </c>
      <c r="AX298" s="90">
        <f>IF(ISNA(VLOOKUP($B298,'[1]1718  Exp_Rev Access'!$F$7:$GK$318,39,FALSE)),"",VLOOKUP($B298,'[1]1718  Exp_Rev Access'!$F$7:$GK$318,39,FALSE))</f>
        <v>3539.82</v>
      </c>
      <c r="AY298" s="90">
        <f>IF(ISNA(VLOOKUP($B298,'[1]1718  Exp_Rev Access'!$F$7:$GK$318,40,FALSE)),"",VLOOKUP($B298,'[1]1718  Exp_Rev Access'!$F$7:$GK$318,40,FALSE))</f>
        <v>3527044.96</v>
      </c>
      <c r="AZ298" s="90">
        <f>IF(ISNA(VLOOKUP($B298,'[1]1718  Exp_Rev Access'!$F$7:$GK$318,41,FALSE)),"",VLOOKUP($B298,'[1]1718  Exp_Rev Access'!$F$7:$GK$318,41,FALSE))</f>
        <v>70980.740000000005</v>
      </c>
      <c r="BA298" s="90">
        <f>IF(ISNA(VLOOKUP($B298,'[1]1718  Exp_Rev Access'!$F$7:$GK$318,42,FALSE)),"",VLOOKUP($B298,'[1]1718  Exp_Rev Access'!$F$7:$GK$318,42,FALSE))</f>
        <v>0</v>
      </c>
      <c r="BB298" s="90">
        <f>IF(ISNA(VLOOKUP($B298,'[1]1718  Exp_Rev Access'!$F$7:$GK$318,43,FALSE)),"",VLOOKUP($B298,'[1]1718  Exp_Rev Access'!$F$7:$GK$318,43,FALSE))</f>
        <v>0</v>
      </c>
      <c r="BC298" s="90">
        <f>IF(ISNA(VLOOKUP($B298,'[1]1718  Exp_Rev Access'!$F$7:$GK$318,44,FALSE)),"",VLOOKUP($B298,'[1]1718  Exp_Rev Access'!$F$7:$GK$318,44,FALSE))</f>
        <v>1324294.55</v>
      </c>
      <c r="BD298" s="90">
        <f>IF(ISNA(VLOOKUP($B298,'[1]1718  Exp_Rev Access'!$F$7:$GK$318,45,FALSE)),"",VLOOKUP($B298,'[1]1718  Exp_Rev Access'!$F$7:$GK$318,45,FALSE))</f>
        <v>0</v>
      </c>
      <c r="BE298" s="90">
        <f>IF(ISNA(VLOOKUP($B298,'[1]1718  Exp_Rev Access'!$F$7:$GK$318,46,FALSE)),"",VLOOKUP($B298,'[1]1718  Exp_Rev Access'!$F$7:$GK$318,46,FALSE))</f>
        <v>399562.12</v>
      </c>
      <c r="BF298" s="90">
        <f>IF(ISNA(VLOOKUP($B298,'[1]1718  Exp_Rev Access'!$F$7:$GK$318,47,FALSE)),"",VLOOKUP($B298,'[1]1718  Exp_Rev Access'!$F$7:$GK$318,47,FALSE))</f>
        <v>0</v>
      </c>
      <c r="BG298" s="90">
        <f>IF(ISNA(VLOOKUP($B298,'[1]1718  Exp_Rev Access'!$F$7:$GK$318,48,FALSE)),"",VLOOKUP($B298,'[1]1718  Exp_Rev Access'!$F$7:$GK$318,48,FALSE))</f>
        <v>885165.24</v>
      </c>
      <c r="BH298" s="90">
        <f>IF(ISNA(VLOOKUP($B298,'[1]1718  Exp_Rev Access'!$F$7:$GK$318,49,FALSE)),"",VLOOKUP($B298,'[1]1718  Exp_Rev Access'!$F$7:$GK$318,49,FALSE))</f>
        <v>81225.95</v>
      </c>
      <c r="BI298" s="90">
        <f>IF(ISNA(VLOOKUP($B298,'[1]1718  Exp_Rev Access'!$F$7:$GK$318,50,FALSE)),"",VLOOKUP($B298,'[1]1718  Exp_Rev Access'!$F$7:$GK$318,50,FALSE))</f>
        <v>0</v>
      </c>
      <c r="BJ298" s="90">
        <f>IF(ISNA(VLOOKUP($B298,'[1]1718  Exp_Rev Access'!$F$7:$GK$318,51,FALSE)),"",VLOOKUP($B298,'[1]1718  Exp_Rev Access'!$F$7:$GK$318,51,FALSE))</f>
        <v>23723.65</v>
      </c>
      <c r="BK298" s="90">
        <f>IF(ISNA(VLOOKUP($B298,'[1]1718  Exp_Rev Access'!$F$7:$GK$318,52,FALSE)),"",VLOOKUP($B298,'[1]1718  Exp_Rev Access'!$F$7:$GK$318,52,FALSE))</f>
        <v>1937851.64</v>
      </c>
      <c r="BL298" s="90">
        <f>IF(ISNA(VLOOKUP($B298,'[1]1718  Exp_Rev Access'!$F$7:$GK$318,53,FALSE)),"",VLOOKUP($B298,'[1]1718  Exp_Rev Access'!$F$7:$GK$318,53,FALSE))</f>
        <v>0</v>
      </c>
      <c r="BM298" s="90">
        <f>IF(ISNA(VLOOKUP($B298,'[1]1718  Exp_Rev Access'!$F$7:$GK$318,54,FALSE)),"",VLOOKUP($B298,'[1]1718  Exp_Rev Access'!$F$7:$GK$318,54,FALSE))</f>
        <v>0</v>
      </c>
      <c r="BN298" s="90">
        <f>IF(ISNA(VLOOKUP($B298,'[1]1718  Exp_Rev Access'!$F$7:$GK$318,55,FALSE)),"",VLOOKUP($B298,'[1]1718  Exp_Rev Access'!$F$7:$GK$318,55,FALSE))</f>
        <v>0</v>
      </c>
      <c r="BO298" s="90">
        <f>IF(ISNA(VLOOKUP($B298,'[1]1718  Exp_Rev Access'!$F$7:$GK$318,56,FALSE)),"",VLOOKUP($B298,'[1]1718  Exp_Rev Access'!$F$7:$GK$318,56,FALSE))</f>
        <v>0</v>
      </c>
      <c r="BP298" s="90">
        <f>IF(ISNA(VLOOKUP($B298,'[1]1718  Exp_Rev Access'!$F$7:$GK$318,57,FALSE)),"",VLOOKUP($B298,'[1]1718  Exp_Rev Access'!$F$7:$GK$318,57,FALSE))</f>
        <v>0</v>
      </c>
      <c r="BQ298" s="90">
        <f>IF(ISNA(VLOOKUP($B298,'[1]1718  Exp_Rev Access'!$F$7:$GK$318,58,FALSE)),"",VLOOKUP($B298,'[1]1718  Exp_Rev Access'!$F$7:$GK$318,58,FALSE))</f>
        <v>0</v>
      </c>
      <c r="BR298" s="90">
        <f>IF(ISNA(VLOOKUP($B298,'[1]1718  Exp_Rev Access'!$F$7:$GK$318,59,FALSE)),"",VLOOKUP($B298,'[1]1718  Exp_Rev Access'!$F$7:$GK$318,59,FALSE))</f>
        <v>0</v>
      </c>
      <c r="BS298" s="90">
        <f>IF(ISNA(VLOOKUP($B298,'[1]1718  Exp_Rev Access'!$F$7:$GK$318,60,FALSE)),"",VLOOKUP($B298,'[1]1718  Exp_Rev Access'!$F$7:$GK$318,60,FALSE))</f>
        <v>0</v>
      </c>
      <c r="BT298" s="90">
        <f>IF(ISNA(VLOOKUP($B298,'[1]1718  Exp_Rev Access'!$F$7:$GK$318,61,FALSE)),"",VLOOKUP($B298,'[1]1718  Exp_Rev Access'!$F$7:$GK$318,61,FALSE))</f>
        <v>0</v>
      </c>
      <c r="BU298" s="90">
        <f>IF(ISNA(VLOOKUP($B298,'[1]1718  Exp_Rev Access'!$F$7:$GK$318,62,FALSE)),"",VLOOKUP($B298,'[1]1718  Exp_Rev Access'!$F$7:$GK$318,62,FALSE))</f>
        <v>0</v>
      </c>
      <c r="BV298" s="56">
        <f t="shared" si="743"/>
        <v>8253388.6700000009</v>
      </c>
      <c r="BW298" s="92">
        <f t="shared" si="811"/>
        <v>0.16608726676996172</v>
      </c>
      <c r="BX298" s="71">
        <f t="shared" si="812"/>
        <v>2299.4744500940315</v>
      </c>
      <c r="BY298" s="90">
        <f>IF(ISNA(VLOOKUP($B298,'[1]1718  Exp_Rev Access'!$F$7:$GK$318,64,FALSE)),"",VLOOKUP($B298,'[1]1718  Exp_Rev Access'!$F$7:$GK$318,64,FALSE))</f>
        <v>0</v>
      </c>
      <c r="BZ298" s="90">
        <f>IF(ISNA(VLOOKUP($B298,'[1]1718  Exp_Rev Access'!$F$7:$GK$318,65,FALSE)),"",VLOOKUP($B298,'[1]1718  Exp_Rev Access'!$F$7:$GK$318,65,FALSE))</f>
        <v>0</v>
      </c>
      <c r="CA298" s="90">
        <f>IF(ISNA(VLOOKUP($B298,'[1]1718  Exp_Rev Access'!$F$7:$GK$318,66,FALSE)),"",VLOOKUP($B298,'[1]1718  Exp_Rev Access'!$F$7:$GK$318,66,FALSE))</f>
        <v>0</v>
      </c>
      <c r="CB298" s="90">
        <f>IF(ISNA(VLOOKUP($B298,'[1]1718  Exp_Rev Access'!$F$7:$GK$318,67,FALSE)),"",VLOOKUP($B298,'[1]1718  Exp_Rev Access'!$F$7:$GK$318,67,FALSE))</f>
        <v>0</v>
      </c>
      <c r="CC298" s="90">
        <f>IF(ISNA(VLOOKUP($B298,'[1]1718  Exp_Rev Access'!$F$7:$GK$318,68,FALSE)),"",VLOOKUP($B298,'[1]1718  Exp_Rev Access'!$F$7:$GK$318,68,FALSE))</f>
        <v>42851.199999999997</v>
      </c>
      <c r="CD298" s="90">
        <f>IF(ISNA(VLOOKUP($B298,'[1]1718  Exp_Rev Access'!$F$7:$GK$318,69,FALSE)),"",VLOOKUP($B298,'[1]1718  Exp_Rev Access'!$F$7:$GK$318,69,FALSE))</f>
        <v>0</v>
      </c>
      <c r="CE298" s="56">
        <f t="shared" si="739"/>
        <v>42851.199999999997</v>
      </c>
      <c r="CF298" s="92">
        <f t="shared" si="757"/>
        <v>8.6231716091143232E-4</v>
      </c>
      <c r="CG298" s="78">
        <f t="shared" si="758"/>
        <v>11.938761579717212</v>
      </c>
      <c r="CH298" s="90">
        <f>IF(ISNA(VLOOKUP($B298,'[1]1718  Exp_Rev Access'!$F$7:$GK$318,$CH$2,FALSE)),"",VLOOKUP($B298,'[1]1718  Exp_Rev Access'!$F$7:$GK$318,$CH$2,FALSE))</f>
        <v>2620.91</v>
      </c>
      <c r="CI298" s="90">
        <f>IF(ISNA(VLOOKUP($B298,'[1]1718  Exp_Rev Access'!$F$7:$GK$318,$CI$2,FALSE)),"",VLOOKUP($B298,'[1]1718  Exp_Rev Access'!$F$7:$GK$318,$CI$2,FALSE))</f>
        <v>0</v>
      </c>
      <c r="CJ298" s="90">
        <f>IF(ISNA(VLOOKUP($B298,'[1]1718  Exp_Rev Access'!$F$7:$GK$318,$CJ$2,FALSE)),"",VLOOKUP($B298,'[1]1718  Exp_Rev Access'!$F$7:$GK$318,$CJ$2,FALSE))</f>
        <v>0</v>
      </c>
      <c r="CK298" s="90">
        <f>IF(ISNA(VLOOKUP($B298,'[1]1718  Exp_Rev Access'!$F$7:$GK$318,$CK$2,FALSE)),"",VLOOKUP($B298,'[1]1718  Exp_Rev Access'!$F$7:$GK$318,$CK$2,FALSE))</f>
        <v>0</v>
      </c>
      <c r="CL298" s="90">
        <f>IF(ISNA(VLOOKUP($B298,'[1]1718  Exp_Rev Access'!$F$7:$GK$318,$CL$2,FALSE)),"",VLOOKUP($B298,'[1]1718  Exp_Rev Access'!$F$7:$GK$318,$CL$2,FALSE))</f>
        <v>0</v>
      </c>
      <c r="CM298" s="90">
        <f>IF(ISNA(VLOOKUP($B298,'[1]1718  Exp_Rev Access'!$F$7:$GK$318,$CM$2,FALSE)),"",VLOOKUP($B298,'[1]1718  Exp_Rev Access'!$F$7:$GK$318,$CM$2,FALSE))</f>
        <v>0</v>
      </c>
      <c r="CN298" s="90">
        <f>IF(ISNA(VLOOKUP($B298,'[1]1718  Exp_Rev Access'!$F$7:$GK$318,$CN$2,FALSE)),"",VLOOKUP($B298,'[1]1718  Exp_Rev Access'!$F$7:$GK$318,$CN$2,FALSE))</f>
        <v>0</v>
      </c>
      <c r="CO298" s="90">
        <f>IF(ISNA(VLOOKUP($B298,'[1]1718  Exp_Rev Access'!$F$7:$GK$318,$CO$2,FALSE)),"",VLOOKUP($B298,'[1]1718  Exp_Rev Access'!$F$7:$GK$318,$CO$2,FALSE))</f>
        <v>0</v>
      </c>
      <c r="CP298" s="90">
        <f>IF(ISNA(VLOOKUP($B298,'[1]1718  Exp_Rev Access'!$F$7:$GK$318,$CP$2,FALSE)),"",VLOOKUP($B298,'[1]1718  Exp_Rev Access'!$F$7:$GK$318,$CP$2,FALSE))</f>
        <v>0</v>
      </c>
      <c r="CQ298" s="90">
        <f>IF(ISNA(VLOOKUP($B298,'[1]1718  Exp_Rev Access'!$F$7:$GK$318,$CQ$2,FALSE)),"",VLOOKUP($B298,'[1]1718  Exp_Rev Access'!$F$7:$GK$318,$CQ$2,FALSE))</f>
        <v>777348.98</v>
      </c>
      <c r="CR298" s="90">
        <f>IF(ISNA(VLOOKUP($B298,'[1]1718  Exp_Rev Access'!$F$7:$GK$318,$CR$2,FALSE)),"",VLOOKUP($B298,'[1]1718  Exp_Rev Access'!$F$7:$GK$318,$CR$2,FALSE))</f>
        <v>0</v>
      </c>
      <c r="CS298" s="90">
        <f>IF(ISNA(VLOOKUP($B298,'[1]1718  Exp_Rev Access'!$F$7:$GK$318,$CS$2,FALSE)),"",VLOOKUP($B298,'[1]1718  Exp_Rev Access'!$F$7:$GK$318,$CS$2,FALSE))</f>
        <v>32775.58</v>
      </c>
      <c r="CT298" s="90">
        <f>IF(ISNA(VLOOKUP($B298,'[1]1718  Exp_Rev Access'!$F$7:$GK$318,$CT$2,FALSE)),"",VLOOKUP($B298,'[1]1718  Exp_Rev Access'!$F$7:$GK$318,$CT$2,FALSE))</f>
        <v>0</v>
      </c>
      <c r="CU298" s="90">
        <f>IF(ISNA(VLOOKUP($B298,'[1]1718  Exp_Rev Access'!$F$7:$GK$318,$CU$2,FALSE)),"",VLOOKUP($B298,'[1]1718  Exp_Rev Access'!$F$7:$GK$318,$CU$2,FALSE))</f>
        <v>938788.06</v>
      </c>
      <c r="CV298" s="90">
        <f>IF(ISNA(VLOOKUP($B298,'[1]1718  Exp_Rev Access'!$F$7:$GK$318,$CV$2,FALSE)),"",VLOOKUP($B298,'[1]1718  Exp_Rev Access'!$F$7:$GK$318,$CV$2,FALSE))</f>
        <v>594795.49</v>
      </c>
      <c r="CW298" s="90">
        <f>IF(ISNA(VLOOKUP($B298,'[1]1718  Exp_Rev Access'!$F$7:$GK$318,$CW$2,FALSE)),"",VLOOKUP($B298,'[1]1718  Exp_Rev Access'!$F$7:$GK$318,$CW$2,FALSE))</f>
        <v>148111.32999999999</v>
      </c>
      <c r="CX298" s="90">
        <f>IF(ISNA(VLOOKUP($B298,'[1]1718  Exp_Rev Access'!$F$7:$GK$318,$CX$2,FALSE)),"",VLOOKUP($B298,'[1]1718  Exp_Rev Access'!$F$7:$GK$318,$CX$2,FALSE))</f>
        <v>0</v>
      </c>
      <c r="CY298" s="90">
        <f>IF(ISNA(VLOOKUP($B298,'[1]1718  Exp_Rev Access'!$F$7:$GK$318,$CY$2,FALSE)),"",VLOOKUP($B298,'[1]1718  Exp_Rev Access'!$F$7:$GK$318,$CY$2,FALSE))</f>
        <v>0</v>
      </c>
      <c r="CZ298" s="90">
        <f>IF(ISNA(VLOOKUP($B298,'[1]1718  Exp_Rev Access'!$F$7:$GK$318,$CZ$2,FALSE)),"",VLOOKUP($B298,'[1]1718  Exp_Rev Access'!$F$7:$GK$318,$CZ$2,FALSE))</f>
        <v>0</v>
      </c>
      <c r="DA298" s="90">
        <f>IF(ISNA(VLOOKUP($B298,'[1]1718  Exp_Rev Access'!$F$7:$GK$318,$DA$2,FALSE)),"",VLOOKUP($B298,'[1]1718  Exp_Rev Access'!$F$7:$GK$318,$DA$2,FALSE))</f>
        <v>0</v>
      </c>
      <c r="DB298" s="90">
        <f>IF(ISNA(VLOOKUP($B298,'[1]1718  Exp_Rev Access'!$F$7:$GK$318,$DB$2,FALSE)),"",VLOOKUP($B298,'[1]1718  Exp_Rev Access'!$F$7:$GK$318,$DB$2,FALSE))</f>
        <v>109936.07</v>
      </c>
      <c r="DC298" s="90">
        <f>IF(ISNA(VLOOKUP($B298,'[1]1718  Exp_Rev Access'!$F$7:$GK$318,$DC$2,FALSE)),"",VLOOKUP($B298,'[1]1718  Exp_Rev Access'!$F$7:$GK$318,$DC$2,FALSE))</f>
        <v>0</v>
      </c>
      <c r="DD298" s="90">
        <f>IF(ISNA(VLOOKUP($B298,'[1]1718  Exp_Rev Access'!$F$7:$GK$318,$DD$2,FALSE)),"",VLOOKUP($B298,'[1]1718  Exp_Rev Access'!$F$7:$GK$318,$DD$2,FALSE))</f>
        <v>0</v>
      </c>
      <c r="DE298" s="90">
        <f>IF(ISNA(VLOOKUP($B298,'[1]1718  Exp_Rev Access'!$F$7:$GK$318,$DE$2,FALSE)),"",VLOOKUP($B298,'[1]1718  Exp_Rev Access'!$F$7:$GK$318,$DE$2,FALSE))</f>
        <v>0</v>
      </c>
      <c r="DF298" s="90">
        <f>IF(ISNA(VLOOKUP($B298,'[1]1718  Exp_Rev Access'!$F$7:$GK$318,$DF$2,FALSE)),"",VLOOKUP($B298,'[1]1718  Exp_Rev Access'!$F$7:$GK$318,$DF$2,FALSE))</f>
        <v>0</v>
      </c>
      <c r="DG298" s="90">
        <f>IF(ISNA(VLOOKUP($B298,'[1]1718  Exp_Rev Access'!$F$7:$GK$318,$DG$2,FALSE)),"",VLOOKUP($B298,'[1]1718  Exp_Rev Access'!$F$7:$GK$318,$DG$2,FALSE))</f>
        <v>26037.86</v>
      </c>
      <c r="DH298" s="90">
        <f>IF(ISNA(VLOOKUP($B298,'[1]1718  Exp_Rev Access'!$F$7:$GK$318,$DH$2,FALSE)),"",VLOOKUP($B298,'[1]1718  Exp_Rev Access'!$F$7:$GK$318,$DH$2,FALSE))</f>
        <v>27555.35</v>
      </c>
      <c r="DI298" s="90">
        <f>IF(ISNA(VLOOKUP($B298,'[1]1718  Exp_Rev Access'!$F$7:$GK$318,$DI$2,FALSE)),"",VLOOKUP($B298,'[1]1718  Exp_Rev Access'!$F$7:$GK$318,$DI$2,FALSE))</f>
        <v>858772.68</v>
      </c>
      <c r="DJ298" s="90">
        <f>IF(ISNA(VLOOKUP($B298,'[1]1718  Exp_Rev Access'!$F$7:$GK$318,$DJ$2,FALSE)),"",VLOOKUP($B298,'[1]1718  Exp_Rev Access'!$F$7:$GK$318,$DJ$2,FALSE))</f>
        <v>0</v>
      </c>
      <c r="DK298" s="90">
        <f>IF(ISNA(VLOOKUP($B298,'[1]1718  Exp_Rev Access'!$F$7:$GK$318,$DK$2,FALSE)),"",VLOOKUP($B298,'[1]1718  Exp_Rev Access'!$F$7:$GK$318,$DK$2,FALSE))</f>
        <v>0</v>
      </c>
      <c r="DL298" s="90">
        <f>IF(ISNA(VLOOKUP($B298,'[1]1718  Exp_Rev Access'!$F$7:$GK$318,$DL$2,FALSE)),"",VLOOKUP($B298,'[1]1718  Exp_Rev Access'!$F$7:$GK$318,$DL$2,FALSE))</f>
        <v>0</v>
      </c>
      <c r="DM298" s="90">
        <f>IF(ISNA(VLOOKUP($B298,'[1]1718  Exp_Rev Access'!$F$7:$GK$318,$DM$2,FALSE)),"",VLOOKUP($B298,'[1]1718  Exp_Rev Access'!$F$7:$GK$318,$DM$2,FALSE))</f>
        <v>0</v>
      </c>
      <c r="DN298" s="90">
        <f>IF(ISNA(VLOOKUP($B298,'[1]1718  Exp_Rev Access'!$F$7:$GK$318,$DN$2,FALSE)),"",VLOOKUP($B298,'[1]1718  Exp_Rev Access'!$F$7:$GK$318,$DN$2,FALSE))</f>
        <v>0</v>
      </c>
      <c r="DO298" s="90">
        <f>IF(ISNA(VLOOKUP($B298,'[1]1718  Exp_Rev Access'!$F$7:$GK$318,$DO$2,FALSE)),"",VLOOKUP($B298,'[1]1718  Exp_Rev Access'!$F$7:$GK$318,$DO$2,FALSE))</f>
        <v>0</v>
      </c>
      <c r="DP298" s="90">
        <f>IF(ISNA(VLOOKUP($B298,'[1]1718  Exp_Rev Access'!$F$7:$GK$318,$DP$2,FALSE)),"",VLOOKUP($B298,'[1]1718  Exp_Rev Access'!$F$7:$GK$318,$DP$2,FALSE))</f>
        <v>0</v>
      </c>
      <c r="DQ298" s="90">
        <f>IF(ISNA(VLOOKUP($B298,'[1]1718  Exp_Rev Access'!$F$7:$GK$318,$DQ$2,FALSE)),"",VLOOKUP($B298,'[1]1718  Exp_Rev Access'!$F$7:$GK$318,$DQ$2,FALSE))</f>
        <v>0</v>
      </c>
      <c r="DR298" s="90">
        <f>IF(ISNA(VLOOKUP($B298,'[1]1718  Exp_Rev Access'!$F$7:$GK$318,$DR$2,FALSE)),"",VLOOKUP($B298,'[1]1718  Exp_Rev Access'!$F$7:$GK$318,$DR$2,FALSE))</f>
        <v>0</v>
      </c>
      <c r="DS298" s="90">
        <f>IF(ISNA(VLOOKUP($B298,'[1]1718  Exp_Rev Access'!$F$7:$GK$318,$DS$2,FALSE)),"",VLOOKUP($B298,'[1]1718  Exp_Rev Access'!$F$7:$GK$318,$DS$2,FALSE))</f>
        <v>0</v>
      </c>
      <c r="DT298" s="90">
        <f>IF(ISNA(VLOOKUP($B298,'[1]1718  Exp_Rev Access'!$F$7:$GK$318,$DT$2,FALSE)),"",VLOOKUP($B298,'[1]1718  Exp_Rev Access'!$F$7:$GK$318,$DT$2,FALSE))</f>
        <v>0</v>
      </c>
      <c r="DU298" s="90">
        <f>IF(ISNA(VLOOKUP($B298,'[1]1718  Exp_Rev Access'!$F$7:$GK$318,$DU$2,FALSE)),"",VLOOKUP($B298,'[1]1718  Exp_Rev Access'!$F$7:$GK$318,$DU$2,FALSE))</f>
        <v>0</v>
      </c>
      <c r="DV298" s="90">
        <f>IF(ISNA(VLOOKUP($B298,'[1]1718  Exp_Rev Access'!$F$7:$GK$318,$DV$2,FALSE)),"",VLOOKUP($B298,'[1]1718  Exp_Rev Access'!$F$7:$GK$318,$DV$2,FALSE))</f>
        <v>0</v>
      </c>
      <c r="DW298" s="90">
        <f>IF(ISNA(VLOOKUP($B298,'[1]1718  Exp_Rev Access'!$F$7:$GK$318,$DW$2,FALSE)),"",VLOOKUP($B298,'[1]1718  Exp_Rev Access'!$F$7:$GK$318,$DW$2,FALSE))</f>
        <v>0</v>
      </c>
      <c r="DX298" s="90">
        <f>IF(ISNA(VLOOKUP($B298,'[1]1718  Exp_Rev Access'!$F$7:$GK$318,$DX$2,FALSE)),"",VLOOKUP($B298,'[1]1718  Exp_Rev Access'!$F$7:$GK$318,$DX$2,FALSE))</f>
        <v>0</v>
      </c>
      <c r="DY298" s="90">
        <f>IF(ISNA(VLOOKUP($B298,'[1]1718  Exp_Rev Access'!$F$7:$GK$318,$DY$2,FALSE)),"",VLOOKUP($B298,'[1]1718  Exp_Rev Access'!$F$7:$GK$318,$DY$2,FALSE))</f>
        <v>0</v>
      </c>
      <c r="DZ298" s="90">
        <f>IF(ISNA(VLOOKUP($B298,'[1]1718  Exp_Rev Access'!$F$7:$GK$318,$DZ$2,FALSE)),"",VLOOKUP($B298,'[1]1718  Exp_Rev Access'!$F$7:$GK$318,$DZ$2,FALSE))</f>
        <v>0</v>
      </c>
      <c r="EA298" s="90">
        <f>IF(ISNA(VLOOKUP($B298,'[1]1718  Exp_Rev Access'!$F$7:$GK$318,$EA$2,FALSE)),"",VLOOKUP($B298,'[1]1718  Exp_Rev Access'!$F$7:$GK$318,$EA$2,FALSE))</f>
        <v>0</v>
      </c>
      <c r="EB298" s="90">
        <f>IF(ISNA(VLOOKUP($B298,'[1]1718  Exp_Rev Access'!$F$7:$GK$318,$EB$2,FALSE)),"",VLOOKUP($B298,'[1]1718  Exp_Rev Access'!$F$7:$GK$318,$EB$2,FALSE))</f>
        <v>0</v>
      </c>
      <c r="EC298" s="90">
        <f>IF(ISNA(VLOOKUP($B298,'[1]1718  Exp_Rev Access'!$F$7:$GK$318,$EC$2,FALSE)),"",VLOOKUP($B298,'[1]1718  Exp_Rev Access'!$F$7:$GK$318,$EC$2,FALSE))</f>
        <v>0</v>
      </c>
      <c r="ED298" s="90">
        <f>IF(ISNA(VLOOKUP($B298,'[1]1718  Exp_Rev Access'!$F$7:$GK$318,$ED$2,FALSE)),"",VLOOKUP($B298,'[1]1718  Exp_Rev Access'!$F$7:$GK$318,$ED$2,FALSE))</f>
        <v>0</v>
      </c>
      <c r="EE298" s="90">
        <f>IF(ISNA(VLOOKUP($B298,'[1]1718  Exp_Rev Access'!$F$7:$GK$318,$EE$2,FALSE)),"",VLOOKUP($B298,'[1]1718  Exp_Rev Access'!$F$7:$GK$318,$EE$2,FALSE))</f>
        <v>0</v>
      </c>
      <c r="EF298" s="90">
        <f>IF(ISNA(VLOOKUP($B298,'[1]1718  Exp_Rev Access'!$F$7:$GK$318,$EF$2,FALSE)),"",VLOOKUP($B298,'[1]1718  Exp_Rev Access'!$F$7:$GK$318,$EF$2,FALSE))</f>
        <v>0</v>
      </c>
      <c r="EG298" s="90">
        <f>IF(ISNA(VLOOKUP($B298,'[1]1718  Exp_Rev Access'!$F$7:$GK$318,$EG$2,FALSE)),"",VLOOKUP($B298,'[1]1718  Exp_Rev Access'!$F$7:$GK$318,$EG$2,FALSE))</f>
        <v>0</v>
      </c>
      <c r="EH298" s="90">
        <f>IF(ISNA(VLOOKUP($B298,'[1]1718  Exp_Rev Access'!$F$7:$GK$318,$EH$2,FALSE)),"",VLOOKUP($B298,'[1]1718  Exp_Rev Access'!$F$7:$GK$318,$EH$2,FALSE))</f>
        <v>0</v>
      </c>
      <c r="EI298" s="90">
        <f>IF(ISNA(VLOOKUP($B298,'[1]1718  Exp_Rev Access'!$F$7:$GK$318,$EI$2,FALSE)),"",VLOOKUP($B298,'[1]1718  Exp_Rev Access'!$F$7:$GK$318,$EI$2,FALSE))</f>
        <v>0</v>
      </c>
      <c r="EJ298" s="90">
        <f>IF(ISNA(VLOOKUP($B298,'[1]1718  Exp_Rev Access'!$F$7:$GK$318,$EJ$2,FALSE)),"",VLOOKUP($B298,'[1]1718  Exp_Rev Access'!$F$7:$GK$318,$EJ$2,FALSE))</f>
        <v>0</v>
      </c>
      <c r="EK298" s="90">
        <f>IF(ISNA(VLOOKUP($B298,'[1]1718  Exp_Rev Access'!$F$7:$GK$318,$EK$2,FALSE)),"",VLOOKUP($B298,'[1]1718  Exp_Rev Access'!$F$7:$GK$318,$EK$2,FALSE))</f>
        <v>0</v>
      </c>
      <c r="EL298" s="90">
        <f>IF(ISNA(VLOOKUP($B298,'[1]1718  Exp_Rev Access'!$F$7:$GK$318,$EL$2,FALSE)),"",VLOOKUP($B298,'[1]1718  Exp_Rev Access'!$F$7:$GK$318,$EL$2,FALSE))</f>
        <v>0</v>
      </c>
      <c r="EM298" s="90">
        <f>IF(ISNA(VLOOKUP($B298,'[1]1718  Exp_Rev Access'!$F$7:$GK$318,$EM$2,FALSE)),"",VLOOKUP($B298,'[1]1718  Exp_Rev Access'!$F$7:$GK$318,$EM$2,FALSE))</f>
        <v>0</v>
      </c>
      <c r="EN298" s="90">
        <f>IF(ISNA(VLOOKUP($B298,'[1]1718  Exp_Rev Access'!$F$7:$GK$318,$EN$2,FALSE)),"",VLOOKUP($B298,'[1]1718  Exp_Rev Access'!$F$7:$GK$318,$EN$2,FALSE))</f>
        <v>143810.85</v>
      </c>
      <c r="EO298" s="90">
        <f>IF(ISNA(VLOOKUP($B298,'[1]1718  Exp_Rev Access'!$F$7:$GK$318,$EO$2,FALSE)),"",VLOOKUP($B298,'[1]1718  Exp_Rev Access'!$F$7:$GK$318,$EO$2,FALSE))</f>
        <v>0</v>
      </c>
      <c r="EP298" s="90">
        <f>IF(ISNA(VLOOKUP($B298,'[1]1718  Exp_Rev Access'!$F$7:$GK$318,$EP$2,FALSE)),"",VLOOKUP($B298,'[1]1718  Exp_Rev Access'!$F$7:$GK$318,$EP$2,FALSE))</f>
        <v>0</v>
      </c>
      <c r="EQ298" s="90">
        <f>IF(ISNA(VLOOKUP($B298,'[1]1718  Exp_Rev Access'!$F$7:$GK$318,$EQ$2,FALSE)),"",VLOOKUP($B298,'[1]1718  Exp_Rev Access'!$F$7:$GK$318,$EQ$2,FALSE))</f>
        <v>0</v>
      </c>
      <c r="ER298" s="90">
        <f>IF(ISNA(VLOOKUP($B298,'[1]1718  Exp_Rev Access'!$F$7:$GK$318,$ER$2,FALSE)),"",VLOOKUP($B298,'[1]1718  Exp_Rev Access'!$F$7:$GK$318,$ER$2,FALSE))</f>
        <v>0</v>
      </c>
      <c r="ES298" s="90">
        <f>IF(ISNA(VLOOKUP($B298,'[1]1718  Exp_Rev Access'!$F$7:$GK$318,$ES$2,FALSE)),"",VLOOKUP($B298,'[1]1718  Exp_Rev Access'!$F$7:$GK$318,$ES$2,FALSE))</f>
        <v>0</v>
      </c>
      <c r="ET298" s="90">
        <f>IF(ISNA(VLOOKUP($B298,'[1]1718  Exp_Rev Access'!$F$7:$GK$318,$ET$2,FALSE)),"",VLOOKUP($B298,'[1]1718  Exp_Rev Access'!$F$7:$GK$318,$ET$2,FALSE))</f>
        <v>0</v>
      </c>
      <c r="EU298" s="90">
        <f>IF(ISNA(VLOOKUP($B298,'[1]1718  Exp_Rev Access'!$F$7:$GK$318,$EU$2,FALSE)),"",VLOOKUP($B298,'[1]1718  Exp_Rev Access'!$F$7:$GK$318,$EU$2,FALSE))</f>
        <v>0</v>
      </c>
      <c r="EV298" s="90">
        <f>IF(ISNA(VLOOKUP($B298,'[1]1718  Exp_Rev Access'!$F$7:$GK$318,$EV$2,FALSE)),"",VLOOKUP($B298,'[1]1718  Exp_Rev Access'!$F$7:$GK$318,$EV$2,FALSE))</f>
        <v>138345.21</v>
      </c>
      <c r="EW298" s="90">
        <f>IF(ISNA(VLOOKUP($B298,'[1]1718  Exp_Rev Access'!$F$7:$GK$318,$EW$2,FALSE)),"",VLOOKUP($B298,'[1]1718  Exp_Rev Access'!$F$7:$GK$318,$EW$2,FALSE))</f>
        <v>0</v>
      </c>
      <c r="EX298" s="90">
        <f>IF(ISNA(VLOOKUP($B298,'[1]1718  Exp_Rev Access'!$F$7:$GK$318,$EX$2,FALSE)),"",VLOOKUP($B298,'[1]1718  Exp_Rev Access'!$F$7:$GK$318,$EX$2,FALSE))</f>
        <v>0</v>
      </c>
      <c r="EY298" s="90">
        <f>IF(ISNA(VLOOKUP($B298,'[1]1718  Exp_Rev Access'!$F$7:$GK$318,$EY$2,FALSE)),"",VLOOKUP($B298,'[1]1718  Exp_Rev Access'!$F$7:$GK$318,$EY$2,FALSE))</f>
        <v>0</v>
      </c>
      <c r="EZ298" s="90">
        <f>IF(ISNA(VLOOKUP($B298,'[1]1718  Exp_Rev Access'!$F$7:$GK$318,$EZ$2,FALSE)),"",VLOOKUP($B298,'[1]1718  Exp_Rev Access'!$F$7:$GK$318,$EZ$2,FALSE))</f>
        <v>0</v>
      </c>
      <c r="FA298" s="90">
        <f>IF(ISNA(VLOOKUP($B298,'[1]1718  Exp_Rev Access'!$F$7:$GK$318,$FA$2,FALSE)),"",VLOOKUP($B298,'[1]1718  Exp_Rev Access'!$F$7:$GK$318,$FA$2,FALSE))</f>
        <v>0</v>
      </c>
      <c r="FB298" s="90">
        <f>IF(ISNA(VLOOKUP($B298,'[1]1718  Exp_Rev Access'!$F$7:$GK$318,$FB$2,FALSE)),"",VLOOKUP($B298,'[1]1718  Exp_Rev Access'!$F$7:$GK$318,$FB$2,FALSE))</f>
        <v>0</v>
      </c>
      <c r="FC298" s="90">
        <f>IF(ISNA(VLOOKUP($B298,'[1]1718  Exp_Rev Access'!$F$7:$GK$318,$FC$2,FALSE)),"",VLOOKUP($B298,'[1]1718  Exp_Rev Access'!$F$7:$GK$318,$FC$2,FALSE))</f>
        <v>0</v>
      </c>
      <c r="FD298" s="90">
        <f>IF(ISNA(VLOOKUP($B298,'[1]1718  Exp_Rev Access'!$F$7:$GK$318,$FD$2,FALSE)),"",VLOOKUP($B298,'[1]1718  Exp_Rev Access'!$F$7:$GK$318,$FD$2,FALSE))</f>
        <v>0</v>
      </c>
      <c r="FE298" s="90">
        <f>IF(ISNA(VLOOKUP($B298,'[1]1718  Exp_Rev Access'!$F$7:$GK$318,$FE$2,FALSE)),"",VLOOKUP($B298,'[1]1718  Exp_Rev Access'!$F$7:$GK$318,$FE$2,FALSE))</f>
        <v>0</v>
      </c>
      <c r="FF298" s="90">
        <f>IF(ISNA(VLOOKUP($B298,'[1]1718  Exp_Rev Access'!$F$7:$GK$318,$FF$2,FALSE)),"",VLOOKUP($B298,'[1]1718  Exp_Rev Access'!$F$7:$GK$318,$FF$2,FALSE))</f>
        <v>0</v>
      </c>
      <c r="FG298" s="90">
        <f>IF(ISNA(VLOOKUP($B298,'[1]1718  Exp_Rev Access'!$F$7:$GK$318,$FG$2,FALSE)),"",VLOOKUP($B298,'[1]1718  Exp_Rev Access'!$F$7:$GK$318,$FG$2,FALSE))</f>
        <v>0</v>
      </c>
      <c r="FH298" s="90">
        <f>IF(ISNA(VLOOKUP($B298,'[1]1718  Exp_Rev Access'!$F$7:$GK$318,$FH$2,FALSE)),"",VLOOKUP($B298,'[1]1718  Exp_Rev Access'!$F$7:$GK$318,$FH$2,FALSE))</f>
        <v>0</v>
      </c>
      <c r="FI298" s="90">
        <f>IF(ISNA(VLOOKUP($B298,'[1]1718  Exp_Rev Access'!$F$7:$GK$318,$FI$2,FALSE)),"",VLOOKUP($B298,'[1]1718  Exp_Rev Access'!$F$7:$GK$318,$FI$2,FALSE))</f>
        <v>0</v>
      </c>
      <c r="FJ298" s="90">
        <f>IF(ISNA(VLOOKUP($B298,'[1]1718  Exp_Rev Access'!$F$7:$GK$318,$FJ$2,FALSE)),"",VLOOKUP($B298,'[1]1718  Exp_Rev Access'!$F$7:$GK$318,$FJ$2,FALSE))</f>
        <v>0</v>
      </c>
      <c r="FK298" s="90">
        <f>IF(ISNA(VLOOKUP($B298,'[1]1718  Exp_Rev Access'!$F$7:$GK$318,$FK$2,FALSE)),"",VLOOKUP($B298,'[1]1718  Exp_Rev Access'!$F$7:$GK$318,$FK$2,FALSE))</f>
        <v>0</v>
      </c>
      <c r="FL298" s="90">
        <f>IF(ISNA(VLOOKUP($B298,'[1]1718  Exp_Rev Access'!$F$7:$GK$318,$FL$2,FALSE)),"",VLOOKUP($B298,'[1]1718  Exp_Rev Access'!$F$7:$GK$318,$FL$2,FALSE))</f>
        <v>0</v>
      </c>
      <c r="FM298" s="90">
        <f>IF(ISNA(VLOOKUP($B298,'[1]1718  Exp_Rev Access'!$F$7:$GK$318,$FM$2,FALSE)),"",VLOOKUP($B298,'[1]1718  Exp_Rev Access'!$F$7:$GK$318,$FM$2,FALSE))</f>
        <v>0</v>
      </c>
      <c r="FN298" s="90">
        <f>IF(ISNA(VLOOKUP($B298,'[1]1718  Exp_Rev Access'!$F$7:$GK$318,$FN$2,FALSE)),"",VLOOKUP($B298,'[1]1718  Exp_Rev Access'!$F$7:$GK$318,$FN$2,FALSE))</f>
        <v>0</v>
      </c>
      <c r="FO298" s="90">
        <f>IF(ISNA(VLOOKUP($B298,'[1]1718  Exp_Rev Access'!$F$7:$GK$318,$FO$2,FALSE)),"",VLOOKUP($B298,'[1]1718  Exp_Rev Access'!$F$7:$GK$318,$FO$2,FALSE))</f>
        <v>0</v>
      </c>
      <c r="FP298" s="90">
        <f>IF(ISNA(VLOOKUP($B298,'[1]1718  Exp_Rev Access'!$F$7:$GK$318,$FP$2,FALSE)),"",VLOOKUP($B298,'[1]1718  Exp_Rev Access'!$F$7:$GK$318,$FP$2,FALSE))</f>
        <v>0</v>
      </c>
      <c r="FQ298" s="90">
        <f>IF(ISNA(VLOOKUP($B298,'[1]1718  Exp_Rev Access'!$F$7:$GK$318,$FQ$2,FALSE)),"",VLOOKUP($B298,'[1]1718  Exp_Rev Access'!$F$7:$GK$318,$FQ$2,FALSE))</f>
        <v>0</v>
      </c>
      <c r="FR298" s="90">
        <f>IF(ISNA(VLOOKUP($B298,'[1]1718  Exp_Rev Access'!$F$7:$GK$318,$FR$2,FALSE)),"",VLOOKUP($B298,'[1]1718  Exp_Rev Access'!$F$7:$GK$318,$FR$2,FALSE))</f>
        <v>116141.83</v>
      </c>
      <c r="FS298" s="56">
        <f t="shared" si="813"/>
        <v>3915040.2</v>
      </c>
      <c r="FT298" s="56">
        <f t="shared" si="814"/>
        <v>7.8784406273759572E-2</v>
      </c>
      <c r="FU298" s="94">
        <f t="shared" si="815"/>
        <v>1090.7683220728566</v>
      </c>
      <c r="FV298" s="95">
        <f>IF(ISNA(VLOOKUP($B298,'[1]1718  Exp_Rev Access'!$F$7:$GK$318,$FV$2,FALSE)),"",VLOOKUP($B298,'[1]1718  Exp_Rev Access'!$F$7:$GK$318,$FV$2,FALSE))</f>
        <v>0</v>
      </c>
      <c r="FW298" s="95">
        <f>IF(ISNA(VLOOKUP($B298,'[1]1718  Exp_Rev Access'!$F$7:$GK$318,$FW$2,FALSE)),"",VLOOKUP($B298,'[1]1718  Exp_Rev Access'!$F$7:$GK$318,$FW$2,FALSE))</f>
        <v>23700</v>
      </c>
      <c r="FX298" s="95">
        <f>IF(ISNA(VLOOKUP($B298,'[1]1718  Exp_Rev Access'!$F$7:$GK$318,$FX$2,FALSE)),"",VLOOKUP($B298,'[1]1718  Exp_Rev Access'!$F$7:$GK$318,$FX$2,FALSE))</f>
        <v>0</v>
      </c>
      <c r="FY298" s="95">
        <f>IF(ISNA(VLOOKUP($B298,'[1]1718  Exp_Rev Access'!$F$7:$GK$318,$FY$2,FALSE)),"",VLOOKUP($B298,'[1]1718  Exp_Rev Access'!$F$7:$GK$318,$FY$2,FALSE))</f>
        <v>0</v>
      </c>
      <c r="FZ298" s="95">
        <f>IF(ISNA(VLOOKUP($B298,'[1]1718  Exp_Rev Access'!$F$7:$GK$318,$FZ$2,FALSE)),"",VLOOKUP($B298,'[1]1718  Exp_Rev Access'!$F$7:$GK$318,$FZ$2,FALSE))</f>
        <v>0</v>
      </c>
      <c r="GA298" s="95">
        <f>IF(ISNA(VLOOKUP($B298,'[1]1718  Exp_Rev Access'!$F$7:$GK$318,$GA$2,FALSE)),"",VLOOKUP($B298,'[1]1718  Exp_Rev Access'!$F$7:$GK$318,$GA$2,FALSE))</f>
        <v>0</v>
      </c>
      <c r="GB298" s="95">
        <f>IF(ISNA(VLOOKUP($B298,'[1]1718  Exp_Rev Access'!$F$7:$GK$318,$GB$2,FALSE)),"",VLOOKUP($B298,'[1]1718  Exp_Rev Access'!$F$7:$GK$318,$GB$2,FALSE))</f>
        <v>0</v>
      </c>
      <c r="GC298" s="95">
        <f>IF(ISNA(VLOOKUP($B298,'[1]1718  Exp_Rev Access'!$F$7:$GK$318,$GC$2,FALSE)),"",VLOOKUP($B298,'[1]1718  Exp_Rev Access'!$F$7:$GK$318,$GC$2,FALSE))</f>
        <v>2771.97</v>
      </c>
      <c r="GD298" s="95">
        <f>IF(ISNA(VLOOKUP($B298,'[1]1718  Exp_Rev Access'!$F$7:$GK$318,$GD$2,FALSE)),"",VLOOKUP($B298,'[1]1718  Exp_Rev Access'!$F$7:$GK$318,$GD$2,FALSE))</f>
        <v>0</v>
      </c>
      <c r="GE298" s="95">
        <f>IF(ISNA(VLOOKUP($B298,'[1]1718  Exp_Rev Access'!$F$7:$GK$318,$GE$2,FALSE)),"",VLOOKUP($B298,'[1]1718  Exp_Rev Access'!$F$7:$GK$318,$GE$2,FALSE))</f>
        <v>0</v>
      </c>
      <c r="GF298" s="95">
        <f>IF(ISNA(VLOOKUP($B298,'[1]1718  Exp_Rev Access'!$F$7:$GK$318,$GF$2,FALSE)),"",VLOOKUP($B298,'[1]1718  Exp_Rev Access'!$F$7:$GK$318,$GF$2,FALSE))</f>
        <v>3932.32</v>
      </c>
      <c r="GG298" s="95">
        <f>IF(ISNA(VLOOKUP($B298,'[1]1718  Exp_Rev Access'!$F$7:$GK$318,$GG$2,FALSE)),"",VLOOKUP($B298,'[1]1718  Exp_Rev Access'!$F$7:$GK$318,$GG$2,FALSE))</f>
        <v>0</v>
      </c>
      <c r="GH298" s="95">
        <f>IF(ISNA(VLOOKUP($B298,'[1]1718  Exp_Rev Access'!$F$7:$GK$318,$GH$2,FALSE)),"",VLOOKUP($B298,'[1]1718  Exp_Rev Access'!$F$7:$GK$318,$GH$2,FALSE))</f>
        <v>0</v>
      </c>
      <c r="GI298" s="95">
        <f>IF(ISNA(VLOOKUP($B298,'[1]1718  Exp_Rev Access'!$F$7:$GK$318,$GI$2,FALSE)),"",VLOOKUP($B298,'[1]1718  Exp_Rev Access'!$F$7:$GK$318,$GI$2,FALSE))</f>
        <v>0</v>
      </c>
      <c r="GJ298" s="95">
        <f>IF(ISNA(VLOOKUP($B298,'[1]1718  Exp_Rev Access'!$F$7:$GK$318,$GJ$2,FALSE)),"",VLOOKUP($B298,'[1]1718  Exp_Rev Access'!$F$7:$GK$318,$GJ$2,FALSE))</f>
        <v>0</v>
      </c>
      <c r="GK298" s="95">
        <f>IF(ISNA(VLOOKUP($B298,'[1]1718  Exp_Rev Access'!$F$7:$GK$318,$GK$2,FALSE)),"",VLOOKUP($B298,'[1]1718  Exp_Rev Access'!$F$7:$GK$318,$GK$2,FALSE))</f>
        <v>5943.52</v>
      </c>
      <c r="GL298" s="95">
        <f>IF(ISNA(VLOOKUP($B298,'[1]1718  Exp_Rev Access'!$F$7:$GK$318,$GL$2,FALSE)),"",VLOOKUP($B298,'[1]1718  Exp_Rev Access'!$F$7:$GK$318,$GL$2,FALSE))</f>
        <v>0</v>
      </c>
      <c r="GM298" s="95">
        <f>IF(ISNA(VLOOKUP($B298,'[1]1718  Exp_Rev Access'!$F$7:$GK$318,$GM$2,FALSE)),"",VLOOKUP($B298,'[1]1718  Exp_Rev Access'!$F$7:$GK$318,$GM$2,FALSE))</f>
        <v>0</v>
      </c>
      <c r="GN298" s="95">
        <f>IF(ISNA(VLOOKUP($B298,'[1]1718  Exp_Rev Access'!$F$7:$GK$318,$GN$2,FALSE)),"",VLOOKUP($B298,'[1]1718  Exp_Rev Access'!$F$7:$GK$318,$GN$2,FALSE))</f>
        <v>0</v>
      </c>
      <c r="GO298" s="95">
        <f>IF(ISNA(VLOOKUP($B298,'[1]1718  Exp_Rev Access'!$F$7:$GK$318,$GO$2,FALSE)),"",VLOOKUP($B298,'[1]1718  Exp_Rev Access'!$F$7:$GK$318,$GO$2,FALSE))</f>
        <v>0</v>
      </c>
      <c r="GP298" s="95">
        <f>IF(ISNA(VLOOKUP($B298,'[1]1718  Exp_Rev Access'!$F$7:$GK$318,$GP$2,FALSE)),"",VLOOKUP($B298,'[1]1718  Exp_Rev Access'!$F$7:$GK$318,$GP$2,FALSE))</f>
        <v>0</v>
      </c>
      <c r="GQ298" s="95">
        <f>IF(ISNA(VLOOKUP($B298,'[1]1718  Exp_Rev Access'!$F$7:$GK$318,$GQ$2,FALSE)),"",VLOOKUP($B298,'[1]1718  Exp_Rev Access'!$F$7:$GK$318,$GQ$2,FALSE))</f>
        <v>0</v>
      </c>
      <c r="GR298" s="95">
        <f>IF(ISNA(VLOOKUP($B298,'[1]1718  Exp_Rev Access'!$F$7:$GK$318,$GR$2,FALSE)),"",VLOOKUP($B298,'[1]1718  Exp_Rev Access'!$F$7:$GK$318,$GR$2,FALSE))</f>
        <v>0</v>
      </c>
      <c r="GS298" s="95">
        <f>IF(ISNA(VLOOKUP($B298,'[1]1718  Exp_Rev Access'!$F$7:$GK$318,$GS$2,FALSE)),"",VLOOKUP($B298,'[1]1718  Exp_Rev Access'!$F$7:$GK$318,$GS$2,FALSE))</f>
        <v>0</v>
      </c>
      <c r="GT298" s="95">
        <f>IF(ISNA(VLOOKUP($B298,'[1]1718  Exp_Rev Access'!$F$7:$GK$318,$GT$2,FALSE)),"",VLOOKUP($B298,'[1]1718  Exp_Rev Access'!$F$7:$GK$318,$GT$2,FALSE))</f>
        <v>0</v>
      </c>
      <c r="GU298" s="56">
        <f t="shared" si="816"/>
        <v>36347.81</v>
      </c>
      <c r="GV298" s="92">
        <f t="shared" si="817"/>
        <v>7.3144603475627681E-4</v>
      </c>
      <c r="GW298" s="96">
        <f t="shared" si="818"/>
        <v>10.126853799540294</v>
      </c>
    </row>
    <row r="299" spans="1:222" x14ac:dyDescent="0.3">
      <c r="A299" s="108"/>
      <c r="B299" s="88" t="s">
        <v>615</v>
      </c>
      <c r="C299" s="89" t="s">
        <v>616</v>
      </c>
      <c r="D299" s="75">
        <f>IF(ISNA(VLOOKUP($B299,'[1]1718 enrollment_Rev_Exp by size'!$A$7:H631,3,FALSE)),"",VLOOKUP($B299,'[1]1718 enrollment_Rev_Exp by size'!$A$7:$G$350,3,FALSE))</f>
        <v>4473.5599999999995</v>
      </c>
      <c r="E299" s="76">
        <f>IF(ISNA(VLOOKUP($B299,'[1]1718 enrollment_Rev_Exp by size'!$A$7:I633,5,FALSE)),"",VLOOKUP($B299,'[1]1718 enrollment_Rev_Exp by size'!$A$7:$G$350,5,FALSE))</f>
        <v>62095053.490000002</v>
      </c>
      <c r="F299" s="70">
        <f t="shared" si="800"/>
        <v>62095053.489999995</v>
      </c>
      <c r="G299" s="70">
        <f t="shared" si="801"/>
        <v>0</v>
      </c>
      <c r="H299" s="90">
        <f>IF(ISNA(VLOOKUP($B299,'[1]1718  Exp_Rev Access'!$F$7:$GK$318,3,FALSE)),"",VLOOKUP($B299,'[1]1718  Exp_Rev Access'!$F$7:$GK$318,3,FALSE))</f>
        <v>10137394.779999999</v>
      </c>
      <c r="I299" s="90">
        <f>IF(ISNA(VLOOKUP($B299,'[1]1718  Exp_Rev Access'!$F$7:$GK$318,4,FALSE)),"",VLOOKUP($B299,'[1]1718  Exp_Rev Access'!$F$7:$GK$318,4,FALSE))</f>
        <v>0</v>
      </c>
      <c r="J299" s="90">
        <f>IF(ISNA(VLOOKUP($B299,'[1]1718  Exp_Rev Access'!$F$7:$GK$318,5,FALSE)),"",VLOOKUP($B299,'[1]1718  Exp_Rev Access'!$F$7:$GK$318,5,FALSE))</f>
        <v>0</v>
      </c>
      <c r="K299" s="90">
        <f>IF(ISNA(VLOOKUP($B299,'[1]1718  Exp_Rev Access'!$F$7:$GK$318,6,FALSE)),"-",VLOOKUP($B299,'[1]1718  Exp_Rev Access'!$F$7:$GK$318,6,FALSE))</f>
        <v>112830.5</v>
      </c>
      <c r="L299" s="90">
        <f>IF(ISNA(VLOOKUP($B299,'[1]1718  Exp_Rev Access'!$F$7:$GK$318,7,FALSE)),"",VLOOKUP($B299,'[1]1718  Exp_Rev Access'!$F$7:$GK$318,7,FALSE))</f>
        <v>0</v>
      </c>
      <c r="M299" s="90">
        <f>IF(ISNA(VLOOKUP($B299,'[1]1718  Exp_Rev Access'!$F$7:$GK$318,8,FALSE)),"",VLOOKUP($B299,'[1]1718  Exp_Rev Access'!$F$7:$GK$318,8,FALSE))</f>
        <v>0</v>
      </c>
      <c r="N299" s="56">
        <f t="shared" si="802"/>
        <v>10250225.279999999</v>
      </c>
      <c r="O299" s="91">
        <f t="shared" si="803"/>
        <v>0.16507313713242441</v>
      </c>
      <c r="P299" s="56">
        <f t="shared" si="804"/>
        <v>2291.2904442993949</v>
      </c>
      <c r="Q299" s="90">
        <f>IF(ISNA(VLOOKUP($B299,'[1]1718  Exp_Rev Access'!$F$7:$GK$318,10,FALSE)),"",VLOOKUP($B299,'[1]1718  Exp_Rev Access'!$F$7:$GK$318,10,FALSE))</f>
        <v>144837.5</v>
      </c>
      <c r="R299" s="90">
        <f>IF(ISNA(VLOOKUP($B299,'[1]1718  Exp_Rev Access'!$F$7:$GK$318,11,FALSE)),"",VLOOKUP($B299,'[1]1718  Exp_Rev Access'!$F$7:$GK$318,11,FALSE))</f>
        <v>0</v>
      </c>
      <c r="S299" s="90">
        <f>IF(ISNA(VLOOKUP($B299,'[1]1718  Exp_Rev Access'!$F$7:$GK$318,12,FALSE)),"",VLOOKUP($B299,'[1]1718  Exp_Rev Access'!$F$7:$GK$318,12,FALSE))</f>
        <v>28513.040000000001</v>
      </c>
      <c r="T299" s="90">
        <f>IF(ISNA(VLOOKUP($B299,'[1]1718  Exp_Rev Access'!$F$7:$GK$318,13,FALSE)),"",VLOOKUP($B299,'[1]1718  Exp_Rev Access'!$F$7:$GK$318,13,FALSE))</f>
        <v>0</v>
      </c>
      <c r="U299" s="90">
        <f>IF(ISNA(VLOOKUP($B299,'[1]1718  Exp_Rev Access'!$F$7:$GK$318,14,FALSE)),"",VLOOKUP($B299,'[1]1718  Exp_Rev Access'!$F$7:$GK$318,14,FALSE))</f>
        <v>80574.460000000006</v>
      </c>
      <c r="V299" s="90">
        <f>IF(ISNA(VLOOKUP($B299,'[1]1718  Exp_Rev Access'!$F$7:$GK$318,15,FALSE)),"",VLOOKUP($B299,'[1]1718  Exp_Rev Access'!$F$7:$GK$318,15,FALSE))</f>
        <v>0</v>
      </c>
      <c r="W299" s="90">
        <f>IF(ISNA(VLOOKUP($B299,'[1]1718  Exp_Rev Access'!$F$7:$GK$318,16,FALSE)),"",VLOOKUP($B299,'[1]1718  Exp_Rev Access'!$F$7:$GK$318,16,FALSE))</f>
        <v>0</v>
      </c>
      <c r="X299" s="90">
        <f>IF(ISNA(VLOOKUP($B299,'[1]1718  Exp_Rev Access'!$F$7:$GK$318,17,FALSE)),"",VLOOKUP($B299,'[1]1718  Exp_Rev Access'!$F$7:$GK$318,17,FALSE))</f>
        <v>0</v>
      </c>
      <c r="Y299" s="90">
        <f>IF(ISNA(VLOOKUP($B299,'[1]1718  Exp_Rev Access'!$F$7:$GK$318,18,FALSE)),"",VLOOKUP($B299,'[1]1718  Exp_Rev Access'!$F$7:$GK$318,18,FALSE))</f>
        <v>26050.95</v>
      </c>
      <c r="Z299" s="90">
        <f>IF(ISNA(VLOOKUP($B299,'[1]1718  Exp_Rev Access'!$F$7:$GK$318,19,FALSE)),"",VLOOKUP($B299,'[1]1718  Exp_Rev Access'!$F$7:$GK$318,19,FALSE))</f>
        <v>4734.88</v>
      </c>
      <c r="AA299" s="90">
        <f>IF(ISNA(VLOOKUP($B299,'[1]1718  Exp_Rev Access'!$F$7:$GK$318,20,FALSE)),"",VLOOKUP($B299,'[1]1718  Exp_Rev Access'!$F$7:$GK$318,20,FALSE))</f>
        <v>0</v>
      </c>
      <c r="AB299" s="90">
        <f>IF(ISNA(VLOOKUP($B299,'[1]1718  Exp_Rev Access'!$F$7:$GK$318,21,FALSE)),"",VLOOKUP($B299,'[1]1718  Exp_Rev Access'!$F$7:$GK$318,21,FALSE))</f>
        <v>0</v>
      </c>
      <c r="AC299" s="90">
        <f>IF(ISNA(VLOOKUP($B299,'[1]1718  Exp_Rev Access'!$F$7:$GK$318,22,FALSE)),"",VLOOKUP($B299,'[1]1718  Exp_Rev Access'!$F$7:$GK$318,22,FALSE))</f>
        <v>20513.29</v>
      </c>
      <c r="AD299" s="90">
        <f>IF(ISNA(VLOOKUP($B299,'[1]1718  Exp_Rev Access'!$F$7:$GK$318,23,FALSE)),"",VLOOKUP($B299,'[1]1718  Exp_Rev Access'!$F$7:$GK$318,23,FALSE))</f>
        <v>526371.80000000005</v>
      </c>
      <c r="AE299" s="90">
        <f>IF(ISNA(VLOOKUP($B299,'[1]1718  Exp_Rev Access'!$F$7:$GK$318,24,FALSE)),"",VLOOKUP($B299,'[1]1718  Exp_Rev Access'!$F$7:$GK$318,24,FALSE))</f>
        <v>112086.26</v>
      </c>
      <c r="AF299" s="90">
        <f>IF(ISNA(VLOOKUP($B299,'[1]1718  Exp_Rev Access'!$F$7:$GK$318,25,FALSE)),"",VLOOKUP($B299,'[1]1718  Exp_Rev Access'!$F$7:$GK$318,25,FALSE))</f>
        <v>0</v>
      </c>
      <c r="AG299" s="90">
        <f>IF(ISNA(VLOOKUP($B299,'[1]1718  Exp_Rev Access'!$F$7:$GK$318,26,FALSE)),"",VLOOKUP($B299,'[1]1718  Exp_Rev Access'!$F$7:$GK$318,26,FALSE))</f>
        <v>328456.71000000002</v>
      </c>
      <c r="AH299" s="90">
        <f>IF(ISNA(VLOOKUP($B299,'[1]1718  Exp_Rev Access'!$F$7:$GK$318,27,FALSE)),"",VLOOKUP($B299,'[1]1718  Exp_Rev Access'!$F$7:$GK$318,27,FALSE))</f>
        <v>19389.27</v>
      </c>
      <c r="AI299" s="90">
        <f>IF(ISNA(VLOOKUP($B299,'[1]1718  Exp_Rev Access'!$F$7:$GK$318,28,FALSE)),"",VLOOKUP($B299,'[1]1718  Exp_Rev Access'!$F$7:$GK$318,28,FALSE))</f>
        <v>33656.75</v>
      </c>
      <c r="AJ299" s="90">
        <f>IF(ISNA(VLOOKUP($B299,'[1]1718  Exp_Rev Access'!$F$7:$GK$318,29,FALSE)),"",VLOOKUP($B299,'[1]1718  Exp_Rev Access'!$F$7:$GK$318,29,FALSE))</f>
        <v>30630.61</v>
      </c>
      <c r="AK299" s="90">
        <f>IF(ISNA(VLOOKUP($B299,'[1]1718  Exp_Rev Access'!$F$7:$GK$318,30,FALSE)),"",VLOOKUP($B299,'[1]1718  Exp_Rev Access'!$F$7:$GK$318,30,FALSE))</f>
        <v>207060.22</v>
      </c>
      <c r="AL299" s="90">
        <f>IF(ISNA(VLOOKUP($B299,'[1]1718  Exp_Rev Access'!$F$7:$GK$318,31,FALSE)),"",VLOOKUP($B299,'[1]1718  Exp_Rev Access'!$F$7:$GK$318,31,FALSE))</f>
        <v>170719.96</v>
      </c>
      <c r="AM299" s="56">
        <f t="shared" si="805"/>
        <v>1733595.7000000002</v>
      </c>
      <c r="AN299" s="92">
        <f t="shared" si="806"/>
        <v>2.7918418659212272E-2</v>
      </c>
      <c r="AO299" s="71">
        <f t="shared" si="807"/>
        <v>387.52038644837677</v>
      </c>
      <c r="AP299" s="90">
        <f>IF(ISNA(VLOOKUP($B299,'[1]1718  Exp_Rev Access'!$F$7:$GK$318,33,FALSE)),"",VLOOKUP($B299,'[1]1718  Exp_Rev Access'!$F$7:$GK$318,33,FALSE))</f>
        <v>29557484.010000002</v>
      </c>
      <c r="AQ299" s="90">
        <f>IF(ISNA(VLOOKUP($B299,'[1]1718  Exp_Rev Access'!$F$7:$GK$318,34,FALSE)),"",VLOOKUP($B299,'[1]1718  Exp_Rev Access'!$F$7:$GK$318,34,FALSE))</f>
        <v>1113863.23</v>
      </c>
      <c r="AR299" s="90">
        <f>IF(ISNA(VLOOKUP($B299,'[1]1718  Exp_Rev Access'!$F$7:$GK$318,35,FALSE)),"",VLOOKUP($B299,'[1]1718  Exp_Rev Access'!$F$7:$GK$318,35,FALSE))</f>
        <v>2454530.52</v>
      </c>
      <c r="AS299" s="90">
        <f>IF(ISNA(VLOOKUP($B299,'[1]1718  Exp_Rev Access'!$F$7:$GK$318,36,FALSE)),"",VLOOKUP($B299,'[1]1718  Exp_Rev Access'!$F$7:$GK$318,36,FALSE))</f>
        <v>3337195.54</v>
      </c>
      <c r="AT299" s="90">
        <f>IF(ISNA(VLOOKUP($B299,'[1]1718  Exp_Rev Access'!$F$7:$GK$318,37,FALSE)),"",VLOOKUP($B299,'[1]1718  Exp_Rev Access'!$F$7:$GK$318,37,FALSE))</f>
        <v>0</v>
      </c>
      <c r="AU299" s="56">
        <f t="shared" si="808"/>
        <v>36463073.300000004</v>
      </c>
      <c r="AV299" s="93">
        <f t="shared" si="809"/>
        <v>0.58721381576508569</v>
      </c>
      <c r="AW299" s="56">
        <f t="shared" si="810"/>
        <v>8150.7956303257379</v>
      </c>
      <c r="AX299" s="90">
        <f>IF(ISNA(VLOOKUP($B299,'[1]1718  Exp_Rev Access'!$F$7:$GK$318,39,FALSE)),"",VLOOKUP($B299,'[1]1718  Exp_Rev Access'!$F$7:$GK$318,39,FALSE))</f>
        <v>0</v>
      </c>
      <c r="AY299" s="90">
        <f>IF(ISNA(VLOOKUP($B299,'[1]1718  Exp_Rev Access'!$F$7:$GK$318,40,FALSE)),"",VLOOKUP($B299,'[1]1718  Exp_Rev Access'!$F$7:$GK$318,40,FALSE))</f>
        <v>4834280.37</v>
      </c>
      <c r="AZ299" s="90">
        <f>IF(ISNA(VLOOKUP($B299,'[1]1718  Exp_Rev Access'!$F$7:$GK$318,41,FALSE)),"",VLOOKUP($B299,'[1]1718  Exp_Rev Access'!$F$7:$GK$318,41,FALSE))</f>
        <v>215356.77</v>
      </c>
      <c r="BA299" s="90">
        <f>IF(ISNA(VLOOKUP($B299,'[1]1718  Exp_Rev Access'!$F$7:$GK$318,42,FALSE)),"",VLOOKUP($B299,'[1]1718  Exp_Rev Access'!$F$7:$GK$318,42,FALSE))</f>
        <v>0</v>
      </c>
      <c r="BB299" s="90">
        <f>IF(ISNA(VLOOKUP($B299,'[1]1718  Exp_Rev Access'!$F$7:$GK$318,43,FALSE)),"",VLOOKUP($B299,'[1]1718  Exp_Rev Access'!$F$7:$GK$318,43,FALSE))</f>
        <v>0</v>
      </c>
      <c r="BC299" s="90">
        <f>IF(ISNA(VLOOKUP($B299,'[1]1718  Exp_Rev Access'!$F$7:$GK$318,44,FALSE)),"",VLOOKUP($B299,'[1]1718  Exp_Rev Access'!$F$7:$GK$318,44,FALSE))</f>
        <v>1694493.46</v>
      </c>
      <c r="BD299" s="90">
        <f>IF(ISNA(VLOOKUP($B299,'[1]1718  Exp_Rev Access'!$F$7:$GK$318,45,FALSE)),"",VLOOKUP($B299,'[1]1718  Exp_Rev Access'!$F$7:$GK$318,45,FALSE))</f>
        <v>0</v>
      </c>
      <c r="BE299" s="90">
        <f>IF(ISNA(VLOOKUP($B299,'[1]1718  Exp_Rev Access'!$F$7:$GK$318,46,FALSE)),"",VLOOKUP($B299,'[1]1718  Exp_Rev Access'!$F$7:$GK$318,46,FALSE))</f>
        <v>329895.09999999998</v>
      </c>
      <c r="BF299" s="90">
        <f>IF(ISNA(VLOOKUP($B299,'[1]1718  Exp_Rev Access'!$F$7:$GK$318,47,FALSE)),"",VLOOKUP($B299,'[1]1718  Exp_Rev Access'!$F$7:$GK$318,47,FALSE))</f>
        <v>0</v>
      </c>
      <c r="BG299" s="90">
        <f>IF(ISNA(VLOOKUP($B299,'[1]1718  Exp_Rev Access'!$F$7:$GK$318,48,FALSE)),"",VLOOKUP($B299,'[1]1718  Exp_Rev Access'!$F$7:$GK$318,48,FALSE))</f>
        <v>390191.22</v>
      </c>
      <c r="BH299" s="90">
        <f>IF(ISNA(VLOOKUP($B299,'[1]1718  Exp_Rev Access'!$F$7:$GK$318,49,FALSE)),"",VLOOKUP($B299,'[1]1718  Exp_Rev Access'!$F$7:$GK$318,49,FALSE))</f>
        <v>99328.83</v>
      </c>
      <c r="BI299" s="90">
        <f>IF(ISNA(VLOOKUP($B299,'[1]1718  Exp_Rev Access'!$F$7:$GK$318,50,FALSE)),"",VLOOKUP($B299,'[1]1718  Exp_Rev Access'!$F$7:$GK$318,50,FALSE))</f>
        <v>0</v>
      </c>
      <c r="BJ299" s="90">
        <f>IF(ISNA(VLOOKUP($B299,'[1]1718  Exp_Rev Access'!$F$7:$GK$318,51,FALSE)),"",VLOOKUP($B299,'[1]1718  Exp_Rev Access'!$F$7:$GK$318,51,FALSE))</f>
        <v>35440.720000000001</v>
      </c>
      <c r="BK299" s="90">
        <f>IF(ISNA(VLOOKUP($B299,'[1]1718  Exp_Rev Access'!$F$7:$GK$318,52,FALSE)),"",VLOOKUP($B299,'[1]1718  Exp_Rev Access'!$F$7:$GK$318,52,FALSE))</f>
        <v>2418929.89</v>
      </c>
      <c r="BL299" s="90">
        <f>IF(ISNA(VLOOKUP($B299,'[1]1718  Exp_Rev Access'!$F$7:$GK$318,53,FALSE)),"",VLOOKUP($B299,'[1]1718  Exp_Rev Access'!$F$7:$GK$318,53,FALSE))</f>
        <v>0</v>
      </c>
      <c r="BM299" s="90">
        <f>IF(ISNA(VLOOKUP($B299,'[1]1718  Exp_Rev Access'!$F$7:$GK$318,54,FALSE)),"",VLOOKUP($B299,'[1]1718  Exp_Rev Access'!$F$7:$GK$318,54,FALSE))</f>
        <v>0</v>
      </c>
      <c r="BN299" s="90">
        <f>IF(ISNA(VLOOKUP($B299,'[1]1718  Exp_Rev Access'!$F$7:$GK$318,55,FALSE)),"",VLOOKUP($B299,'[1]1718  Exp_Rev Access'!$F$7:$GK$318,55,FALSE))</f>
        <v>0</v>
      </c>
      <c r="BO299" s="90">
        <f>IF(ISNA(VLOOKUP($B299,'[1]1718  Exp_Rev Access'!$F$7:$GK$318,56,FALSE)),"",VLOOKUP($B299,'[1]1718  Exp_Rev Access'!$F$7:$GK$318,56,FALSE))</f>
        <v>0</v>
      </c>
      <c r="BP299" s="90">
        <f>IF(ISNA(VLOOKUP($B299,'[1]1718  Exp_Rev Access'!$F$7:$GK$318,57,FALSE)),"",VLOOKUP($B299,'[1]1718  Exp_Rev Access'!$F$7:$GK$318,57,FALSE))</f>
        <v>0</v>
      </c>
      <c r="BQ299" s="90">
        <f>IF(ISNA(VLOOKUP($B299,'[1]1718  Exp_Rev Access'!$F$7:$GK$318,58,FALSE)),"",VLOOKUP($B299,'[1]1718  Exp_Rev Access'!$F$7:$GK$318,58,FALSE))</f>
        <v>0</v>
      </c>
      <c r="BR299" s="90">
        <f>IF(ISNA(VLOOKUP($B299,'[1]1718  Exp_Rev Access'!$F$7:$GK$318,59,FALSE)),"",VLOOKUP($B299,'[1]1718  Exp_Rev Access'!$F$7:$GK$318,59,FALSE))</f>
        <v>0</v>
      </c>
      <c r="BS299" s="90">
        <f>IF(ISNA(VLOOKUP($B299,'[1]1718  Exp_Rev Access'!$F$7:$GK$318,60,FALSE)),"",VLOOKUP($B299,'[1]1718  Exp_Rev Access'!$F$7:$GK$318,60,FALSE))</f>
        <v>0</v>
      </c>
      <c r="BT299" s="90">
        <f>IF(ISNA(VLOOKUP($B299,'[1]1718  Exp_Rev Access'!$F$7:$GK$318,61,FALSE)),"",VLOOKUP($B299,'[1]1718  Exp_Rev Access'!$F$7:$GK$318,61,FALSE))</f>
        <v>0</v>
      </c>
      <c r="BU299" s="90">
        <f>IF(ISNA(VLOOKUP($B299,'[1]1718  Exp_Rev Access'!$F$7:$GK$318,62,FALSE)),"",VLOOKUP($B299,'[1]1718  Exp_Rev Access'!$F$7:$GK$318,62,FALSE))</f>
        <v>40718.620000000003</v>
      </c>
      <c r="BV299" s="56">
        <f t="shared" si="743"/>
        <v>10058634.979999999</v>
      </c>
      <c r="BW299" s="92">
        <f t="shared" si="811"/>
        <v>0.16198770134918838</v>
      </c>
      <c r="BX299" s="71">
        <f t="shared" si="812"/>
        <v>2248.4631881544005</v>
      </c>
      <c r="BY299" s="90">
        <f>IF(ISNA(VLOOKUP($B299,'[1]1718  Exp_Rev Access'!$F$7:$GK$318,64,FALSE)),"",VLOOKUP($B299,'[1]1718  Exp_Rev Access'!$F$7:$GK$318,64,FALSE))</f>
        <v>0</v>
      </c>
      <c r="BZ299" s="90">
        <f>IF(ISNA(VLOOKUP($B299,'[1]1718  Exp_Rev Access'!$F$7:$GK$318,65,FALSE)),"",VLOOKUP($B299,'[1]1718  Exp_Rev Access'!$F$7:$GK$318,65,FALSE))</f>
        <v>0</v>
      </c>
      <c r="CA299" s="90">
        <f>IF(ISNA(VLOOKUP($B299,'[1]1718  Exp_Rev Access'!$F$7:$GK$318,66,FALSE)),"",VLOOKUP($B299,'[1]1718  Exp_Rev Access'!$F$7:$GK$318,66,FALSE))</f>
        <v>0</v>
      </c>
      <c r="CB299" s="90">
        <f>IF(ISNA(VLOOKUP($B299,'[1]1718  Exp_Rev Access'!$F$7:$GK$318,67,FALSE)),"",VLOOKUP($B299,'[1]1718  Exp_Rev Access'!$F$7:$GK$318,67,FALSE))</f>
        <v>0</v>
      </c>
      <c r="CC299" s="90">
        <f>IF(ISNA(VLOOKUP($B299,'[1]1718  Exp_Rev Access'!$F$7:$GK$318,68,FALSE)),"",VLOOKUP($B299,'[1]1718  Exp_Rev Access'!$F$7:$GK$318,68,FALSE))</f>
        <v>51483.75</v>
      </c>
      <c r="CD299" s="90">
        <f>IF(ISNA(VLOOKUP($B299,'[1]1718  Exp_Rev Access'!$F$7:$GK$318,69,FALSE)),"",VLOOKUP($B299,'[1]1718  Exp_Rev Access'!$F$7:$GK$318,69,FALSE))</f>
        <v>0</v>
      </c>
      <c r="CE299" s="56">
        <f t="shared" si="739"/>
        <v>51483.75</v>
      </c>
      <c r="CF299" s="92">
        <f t="shared" si="757"/>
        <v>8.2911193575654332E-4</v>
      </c>
      <c r="CG299" s="78">
        <f t="shared" si="758"/>
        <v>11.508451881722834</v>
      </c>
      <c r="CH299" s="90">
        <f>IF(ISNA(VLOOKUP($B299,'[1]1718  Exp_Rev Access'!$F$7:$GK$318,$CH$2,FALSE)),"",VLOOKUP($B299,'[1]1718  Exp_Rev Access'!$F$7:$GK$318,$CH$2,FALSE))</f>
        <v>0</v>
      </c>
      <c r="CI299" s="90">
        <f>IF(ISNA(VLOOKUP($B299,'[1]1718  Exp_Rev Access'!$F$7:$GK$318,$CI$2,FALSE)),"",VLOOKUP($B299,'[1]1718  Exp_Rev Access'!$F$7:$GK$318,$CI$2,FALSE))</f>
        <v>0</v>
      </c>
      <c r="CJ299" s="90">
        <f>IF(ISNA(VLOOKUP($B299,'[1]1718  Exp_Rev Access'!$F$7:$GK$318,$CJ$2,FALSE)),"",VLOOKUP($B299,'[1]1718  Exp_Rev Access'!$F$7:$GK$318,$CJ$2,FALSE))</f>
        <v>0</v>
      </c>
      <c r="CK299" s="90">
        <f>IF(ISNA(VLOOKUP($B299,'[1]1718  Exp_Rev Access'!$F$7:$GK$318,$CK$2,FALSE)),"",VLOOKUP($B299,'[1]1718  Exp_Rev Access'!$F$7:$GK$318,$CK$2,FALSE))</f>
        <v>0</v>
      </c>
      <c r="CL299" s="90">
        <f>IF(ISNA(VLOOKUP($B299,'[1]1718  Exp_Rev Access'!$F$7:$GK$318,$CL$2,FALSE)),"",VLOOKUP($B299,'[1]1718  Exp_Rev Access'!$F$7:$GK$318,$CL$2,FALSE))</f>
        <v>0</v>
      </c>
      <c r="CM299" s="90">
        <f>IF(ISNA(VLOOKUP($B299,'[1]1718  Exp_Rev Access'!$F$7:$GK$318,$CM$2,FALSE)),"",VLOOKUP($B299,'[1]1718  Exp_Rev Access'!$F$7:$GK$318,$CM$2,FALSE))</f>
        <v>0</v>
      </c>
      <c r="CN299" s="90">
        <f>IF(ISNA(VLOOKUP($B299,'[1]1718  Exp_Rev Access'!$F$7:$GK$318,$CN$2,FALSE)),"",VLOOKUP($B299,'[1]1718  Exp_Rev Access'!$F$7:$GK$318,$CN$2,FALSE))</f>
        <v>0</v>
      </c>
      <c r="CO299" s="90">
        <f>IF(ISNA(VLOOKUP($B299,'[1]1718  Exp_Rev Access'!$F$7:$GK$318,$CO$2,FALSE)),"",VLOOKUP($B299,'[1]1718  Exp_Rev Access'!$F$7:$GK$318,$CO$2,FALSE))</f>
        <v>0</v>
      </c>
      <c r="CP299" s="90">
        <f>IF(ISNA(VLOOKUP($B299,'[1]1718  Exp_Rev Access'!$F$7:$GK$318,$CP$2,FALSE)),"",VLOOKUP($B299,'[1]1718  Exp_Rev Access'!$F$7:$GK$318,$CP$2,FALSE))</f>
        <v>0</v>
      </c>
      <c r="CQ299" s="90">
        <f>IF(ISNA(VLOOKUP($B299,'[1]1718  Exp_Rev Access'!$F$7:$GK$318,$CQ$2,FALSE)),"",VLOOKUP($B299,'[1]1718  Exp_Rev Access'!$F$7:$GK$318,$CQ$2,FALSE))</f>
        <v>919231.58</v>
      </c>
      <c r="CR299" s="90">
        <f>IF(ISNA(VLOOKUP($B299,'[1]1718  Exp_Rev Access'!$F$7:$GK$318,$CR$2,FALSE)),"",VLOOKUP($B299,'[1]1718  Exp_Rev Access'!$F$7:$GK$318,$CR$2,FALSE))</f>
        <v>0</v>
      </c>
      <c r="CS299" s="90">
        <f>IF(ISNA(VLOOKUP($B299,'[1]1718  Exp_Rev Access'!$F$7:$GK$318,$CS$2,FALSE)),"",VLOOKUP($B299,'[1]1718  Exp_Rev Access'!$F$7:$GK$318,$CS$2,FALSE))</f>
        <v>26814.23</v>
      </c>
      <c r="CT299" s="90">
        <f>IF(ISNA(VLOOKUP($B299,'[1]1718  Exp_Rev Access'!$F$7:$GK$318,$CT$2,FALSE)),"",VLOOKUP($B299,'[1]1718  Exp_Rev Access'!$F$7:$GK$318,$CT$2,FALSE))</f>
        <v>0</v>
      </c>
      <c r="CU299" s="90">
        <f>IF(ISNA(VLOOKUP($B299,'[1]1718  Exp_Rev Access'!$F$7:$GK$318,$CU$2,FALSE)),"",VLOOKUP($B299,'[1]1718  Exp_Rev Access'!$F$7:$GK$318,$CU$2,FALSE))</f>
        <v>795422.58</v>
      </c>
      <c r="CV299" s="90">
        <f>IF(ISNA(VLOOKUP($B299,'[1]1718  Exp_Rev Access'!$F$7:$GK$318,$CV$2,FALSE)),"",VLOOKUP($B299,'[1]1718  Exp_Rev Access'!$F$7:$GK$318,$CV$2,FALSE))</f>
        <v>117885.51</v>
      </c>
      <c r="CW299" s="90">
        <f>IF(ISNA(VLOOKUP($B299,'[1]1718  Exp_Rev Access'!$F$7:$GK$318,$CW$2,FALSE)),"",VLOOKUP($B299,'[1]1718  Exp_Rev Access'!$F$7:$GK$318,$CW$2,FALSE))</f>
        <v>64222.92</v>
      </c>
      <c r="CX299" s="90">
        <f>IF(ISNA(VLOOKUP($B299,'[1]1718  Exp_Rev Access'!$F$7:$GK$318,$CX$2,FALSE)),"",VLOOKUP($B299,'[1]1718  Exp_Rev Access'!$F$7:$GK$318,$CX$2,FALSE))</f>
        <v>0</v>
      </c>
      <c r="CY299" s="90">
        <f>IF(ISNA(VLOOKUP($B299,'[1]1718  Exp_Rev Access'!$F$7:$GK$318,$CY$2,FALSE)),"",VLOOKUP($B299,'[1]1718  Exp_Rev Access'!$F$7:$GK$318,$CY$2,FALSE))</f>
        <v>0</v>
      </c>
      <c r="CZ299" s="90">
        <f>IF(ISNA(VLOOKUP($B299,'[1]1718  Exp_Rev Access'!$F$7:$GK$318,$CZ$2,FALSE)),"",VLOOKUP($B299,'[1]1718  Exp_Rev Access'!$F$7:$GK$318,$CZ$2,FALSE))</f>
        <v>0</v>
      </c>
      <c r="DA299" s="90">
        <f>IF(ISNA(VLOOKUP($B299,'[1]1718  Exp_Rev Access'!$F$7:$GK$318,$DA$2,FALSE)),"",VLOOKUP($B299,'[1]1718  Exp_Rev Access'!$F$7:$GK$318,$DA$2,FALSE))</f>
        <v>0</v>
      </c>
      <c r="DB299" s="90">
        <f>IF(ISNA(VLOOKUP($B299,'[1]1718  Exp_Rev Access'!$F$7:$GK$318,$DB$2,FALSE)),"",VLOOKUP($B299,'[1]1718  Exp_Rev Access'!$F$7:$GK$318,$DB$2,FALSE))</f>
        <v>46309</v>
      </c>
      <c r="DC299" s="90">
        <f>IF(ISNA(VLOOKUP($B299,'[1]1718  Exp_Rev Access'!$F$7:$GK$318,$DC$2,FALSE)),"",VLOOKUP($B299,'[1]1718  Exp_Rev Access'!$F$7:$GK$318,$DC$2,FALSE))</f>
        <v>0</v>
      </c>
      <c r="DD299" s="90">
        <f>IF(ISNA(VLOOKUP($B299,'[1]1718  Exp_Rev Access'!$F$7:$GK$318,$DD$2,FALSE)),"",VLOOKUP($B299,'[1]1718  Exp_Rev Access'!$F$7:$GK$318,$DD$2,FALSE))</f>
        <v>0</v>
      </c>
      <c r="DE299" s="90">
        <f>IF(ISNA(VLOOKUP($B299,'[1]1718  Exp_Rev Access'!$F$7:$GK$318,$DE$2,FALSE)),"",VLOOKUP($B299,'[1]1718  Exp_Rev Access'!$F$7:$GK$318,$DE$2,FALSE))</f>
        <v>0</v>
      </c>
      <c r="DF299" s="90">
        <f>IF(ISNA(VLOOKUP($B299,'[1]1718  Exp_Rev Access'!$F$7:$GK$318,$DF$2,FALSE)),"",VLOOKUP($B299,'[1]1718  Exp_Rev Access'!$F$7:$GK$318,$DF$2,FALSE))</f>
        <v>0</v>
      </c>
      <c r="DG299" s="90">
        <f>IF(ISNA(VLOOKUP($B299,'[1]1718  Exp_Rev Access'!$F$7:$GK$318,$DG$2,FALSE)),"",VLOOKUP($B299,'[1]1718  Exp_Rev Access'!$F$7:$GK$318,$DG$2,FALSE))</f>
        <v>0</v>
      </c>
      <c r="DH299" s="90">
        <f>IF(ISNA(VLOOKUP($B299,'[1]1718  Exp_Rev Access'!$F$7:$GK$318,$DH$2,FALSE)),"",VLOOKUP($B299,'[1]1718  Exp_Rev Access'!$F$7:$GK$318,$DH$2,FALSE))</f>
        <v>15598.79</v>
      </c>
      <c r="DI299" s="90">
        <f>IF(ISNA(VLOOKUP($B299,'[1]1718  Exp_Rev Access'!$F$7:$GK$318,$DI$2,FALSE)),"",VLOOKUP($B299,'[1]1718  Exp_Rev Access'!$F$7:$GK$318,$DI$2,FALSE))</f>
        <v>1202837.3400000001</v>
      </c>
      <c r="DJ299" s="90">
        <f>IF(ISNA(VLOOKUP($B299,'[1]1718  Exp_Rev Access'!$F$7:$GK$318,$DJ$2,FALSE)),"",VLOOKUP($B299,'[1]1718  Exp_Rev Access'!$F$7:$GK$318,$DJ$2,FALSE))</f>
        <v>0</v>
      </c>
      <c r="DK299" s="90">
        <f>IF(ISNA(VLOOKUP($B299,'[1]1718  Exp_Rev Access'!$F$7:$GK$318,$DK$2,FALSE)),"",VLOOKUP($B299,'[1]1718  Exp_Rev Access'!$F$7:$GK$318,$DK$2,FALSE))</f>
        <v>0</v>
      </c>
      <c r="DL299" s="90">
        <f>IF(ISNA(VLOOKUP($B299,'[1]1718  Exp_Rev Access'!$F$7:$GK$318,$DL$2,FALSE)),"",VLOOKUP($B299,'[1]1718  Exp_Rev Access'!$F$7:$GK$318,$DL$2,FALSE))</f>
        <v>0</v>
      </c>
      <c r="DM299" s="90">
        <f>IF(ISNA(VLOOKUP($B299,'[1]1718  Exp_Rev Access'!$F$7:$GK$318,$DM$2,FALSE)),"",VLOOKUP($B299,'[1]1718  Exp_Rev Access'!$F$7:$GK$318,$DM$2,FALSE))</f>
        <v>0</v>
      </c>
      <c r="DN299" s="90">
        <f>IF(ISNA(VLOOKUP($B299,'[1]1718  Exp_Rev Access'!$F$7:$GK$318,$DN$2,FALSE)),"",VLOOKUP($B299,'[1]1718  Exp_Rev Access'!$F$7:$GK$318,$DN$2,FALSE))</f>
        <v>0</v>
      </c>
      <c r="DO299" s="90">
        <f>IF(ISNA(VLOOKUP($B299,'[1]1718  Exp_Rev Access'!$F$7:$GK$318,$DO$2,FALSE)),"",VLOOKUP($B299,'[1]1718  Exp_Rev Access'!$F$7:$GK$318,$DO$2,FALSE))</f>
        <v>0</v>
      </c>
      <c r="DP299" s="90">
        <f>IF(ISNA(VLOOKUP($B299,'[1]1718  Exp_Rev Access'!$F$7:$GK$318,$DP$2,FALSE)),"",VLOOKUP($B299,'[1]1718  Exp_Rev Access'!$F$7:$GK$318,$DP$2,FALSE))</f>
        <v>0</v>
      </c>
      <c r="DQ299" s="90">
        <f>IF(ISNA(VLOOKUP($B299,'[1]1718  Exp_Rev Access'!$F$7:$GK$318,$DQ$2,FALSE)),"",VLOOKUP($B299,'[1]1718  Exp_Rev Access'!$F$7:$GK$318,$DQ$2,FALSE))</f>
        <v>0</v>
      </c>
      <c r="DR299" s="90">
        <f>IF(ISNA(VLOOKUP($B299,'[1]1718  Exp_Rev Access'!$F$7:$GK$318,$DR$2,FALSE)),"",VLOOKUP($B299,'[1]1718  Exp_Rev Access'!$F$7:$GK$318,$DR$2,FALSE))</f>
        <v>0</v>
      </c>
      <c r="DS299" s="90">
        <f>IF(ISNA(VLOOKUP($B299,'[1]1718  Exp_Rev Access'!$F$7:$GK$318,$DS$2,FALSE)),"",VLOOKUP($B299,'[1]1718  Exp_Rev Access'!$F$7:$GK$318,$DS$2,FALSE))</f>
        <v>0</v>
      </c>
      <c r="DT299" s="90">
        <f>IF(ISNA(VLOOKUP($B299,'[1]1718  Exp_Rev Access'!$F$7:$GK$318,$DT$2,FALSE)),"",VLOOKUP($B299,'[1]1718  Exp_Rev Access'!$F$7:$GK$318,$DT$2,FALSE))</f>
        <v>0</v>
      </c>
      <c r="DU299" s="90">
        <f>IF(ISNA(VLOOKUP($B299,'[1]1718  Exp_Rev Access'!$F$7:$GK$318,$DU$2,FALSE)),"",VLOOKUP($B299,'[1]1718  Exp_Rev Access'!$F$7:$GK$318,$DU$2,FALSE))</f>
        <v>0</v>
      </c>
      <c r="DV299" s="90">
        <f>IF(ISNA(VLOOKUP($B299,'[1]1718  Exp_Rev Access'!$F$7:$GK$318,$DV$2,FALSE)),"",VLOOKUP($B299,'[1]1718  Exp_Rev Access'!$F$7:$GK$318,$DV$2,FALSE))</f>
        <v>0</v>
      </c>
      <c r="DW299" s="90">
        <f>IF(ISNA(VLOOKUP($B299,'[1]1718  Exp_Rev Access'!$F$7:$GK$318,$DW$2,FALSE)),"",VLOOKUP($B299,'[1]1718  Exp_Rev Access'!$F$7:$GK$318,$DW$2,FALSE))</f>
        <v>0</v>
      </c>
      <c r="DX299" s="90">
        <f>IF(ISNA(VLOOKUP($B299,'[1]1718  Exp_Rev Access'!$F$7:$GK$318,$DX$2,FALSE)),"",VLOOKUP($B299,'[1]1718  Exp_Rev Access'!$F$7:$GK$318,$DX$2,FALSE))</f>
        <v>0</v>
      </c>
      <c r="DY299" s="90">
        <f>IF(ISNA(VLOOKUP($B299,'[1]1718  Exp_Rev Access'!$F$7:$GK$318,$DY$2,FALSE)),"",VLOOKUP($B299,'[1]1718  Exp_Rev Access'!$F$7:$GK$318,$DY$2,FALSE))</f>
        <v>0</v>
      </c>
      <c r="DZ299" s="90">
        <f>IF(ISNA(VLOOKUP($B299,'[1]1718  Exp_Rev Access'!$F$7:$GK$318,$DZ$2,FALSE)),"",VLOOKUP($B299,'[1]1718  Exp_Rev Access'!$F$7:$GK$318,$DZ$2,FALSE))</f>
        <v>0</v>
      </c>
      <c r="EA299" s="90">
        <f>IF(ISNA(VLOOKUP($B299,'[1]1718  Exp_Rev Access'!$F$7:$GK$318,$EA$2,FALSE)),"",VLOOKUP($B299,'[1]1718  Exp_Rev Access'!$F$7:$GK$318,$EA$2,FALSE))</f>
        <v>0</v>
      </c>
      <c r="EB299" s="90">
        <f>IF(ISNA(VLOOKUP($B299,'[1]1718  Exp_Rev Access'!$F$7:$GK$318,$EB$2,FALSE)),"",VLOOKUP($B299,'[1]1718  Exp_Rev Access'!$F$7:$GK$318,$EB$2,FALSE))</f>
        <v>0</v>
      </c>
      <c r="EC299" s="90">
        <f>IF(ISNA(VLOOKUP($B299,'[1]1718  Exp_Rev Access'!$F$7:$GK$318,$EC$2,FALSE)),"",VLOOKUP($B299,'[1]1718  Exp_Rev Access'!$F$7:$GK$318,$EC$2,FALSE))</f>
        <v>0</v>
      </c>
      <c r="ED299" s="90">
        <f>IF(ISNA(VLOOKUP($B299,'[1]1718  Exp_Rev Access'!$F$7:$GK$318,$ED$2,FALSE)),"",VLOOKUP($B299,'[1]1718  Exp_Rev Access'!$F$7:$GK$318,$ED$2,FALSE))</f>
        <v>0</v>
      </c>
      <c r="EE299" s="90">
        <f>IF(ISNA(VLOOKUP($B299,'[1]1718  Exp_Rev Access'!$F$7:$GK$318,$EE$2,FALSE)),"",VLOOKUP($B299,'[1]1718  Exp_Rev Access'!$F$7:$GK$318,$EE$2,FALSE))</f>
        <v>0</v>
      </c>
      <c r="EF299" s="90">
        <f>IF(ISNA(VLOOKUP($B299,'[1]1718  Exp_Rev Access'!$F$7:$GK$318,$EF$2,FALSE)),"",VLOOKUP($B299,'[1]1718  Exp_Rev Access'!$F$7:$GK$318,$EF$2,FALSE))</f>
        <v>0</v>
      </c>
      <c r="EG299" s="90">
        <f>IF(ISNA(VLOOKUP($B299,'[1]1718  Exp_Rev Access'!$F$7:$GK$318,$EG$2,FALSE)),"",VLOOKUP($B299,'[1]1718  Exp_Rev Access'!$F$7:$GK$318,$EG$2,FALSE))</f>
        <v>0</v>
      </c>
      <c r="EH299" s="90">
        <f>IF(ISNA(VLOOKUP($B299,'[1]1718  Exp_Rev Access'!$F$7:$GK$318,$EH$2,FALSE)),"",VLOOKUP($B299,'[1]1718  Exp_Rev Access'!$F$7:$GK$318,$EH$2,FALSE))</f>
        <v>0</v>
      </c>
      <c r="EI299" s="90">
        <f>IF(ISNA(VLOOKUP($B299,'[1]1718  Exp_Rev Access'!$F$7:$GK$318,$EI$2,FALSE)),"",VLOOKUP($B299,'[1]1718  Exp_Rev Access'!$F$7:$GK$318,$EI$2,FALSE))</f>
        <v>0</v>
      </c>
      <c r="EJ299" s="90">
        <f>IF(ISNA(VLOOKUP($B299,'[1]1718  Exp_Rev Access'!$F$7:$GK$318,$EJ$2,FALSE)),"",VLOOKUP($B299,'[1]1718  Exp_Rev Access'!$F$7:$GK$318,$EJ$2,FALSE))</f>
        <v>0</v>
      </c>
      <c r="EK299" s="90">
        <f>IF(ISNA(VLOOKUP($B299,'[1]1718  Exp_Rev Access'!$F$7:$GK$318,$EK$2,FALSE)),"",VLOOKUP($B299,'[1]1718  Exp_Rev Access'!$F$7:$GK$318,$EK$2,FALSE))</f>
        <v>0</v>
      </c>
      <c r="EL299" s="90">
        <f>IF(ISNA(VLOOKUP($B299,'[1]1718  Exp_Rev Access'!$F$7:$GK$318,$EL$2,FALSE)),"",VLOOKUP($B299,'[1]1718  Exp_Rev Access'!$F$7:$GK$318,$EL$2,FALSE))</f>
        <v>0</v>
      </c>
      <c r="EM299" s="90">
        <f>IF(ISNA(VLOOKUP($B299,'[1]1718  Exp_Rev Access'!$F$7:$GK$318,$EM$2,FALSE)),"",VLOOKUP($B299,'[1]1718  Exp_Rev Access'!$F$7:$GK$318,$EM$2,FALSE))</f>
        <v>0</v>
      </c>
      <c r="EN299" s="90">
        <f>IF(ISNA(VLOOKUP($B299,'[1]1718  Exp_Rev Access'!$F$7:$GK$318,$EN$2,FALSE)),"",VLOOKUP($B299,'[1]1718  Exp_Rev Access'!$F$7:$GK$318,$EN$2,FALSE))</f>
        <v>0</v>
      </c>
      <c r="EO299" s="90">
        <f>IF(ISNA(VLOOKUP($B299,'[1]1718  Exp_Rev Access'!$F$7:$GK$318,$EO$2,FALSE)),"",VLOOKUP($B299,'[1]1718  Exp_Rev Access'!$F$7:$GK$318,$EO$2,FALSE))</f>
        <v>0</v>
      </c>
      <c r="EP299" s="90">
        <f>IF(ISNA(VLOOKUP($B299,'[1]1718  Exp_Rev Access'!$F$7:$GK$318,$EP$2,FALSE)),"",VLOOKUP($B299,'[1]1718  Exp_Rev Access'!$F$7:$GK$318,$EP$2,FALSE))</f>
        <v>0</v>
      </c>
      <c r="EQ299" s="90">
        <f>IF(ISNA(VLOOKUP($B299,'[1]1718  Exp_Rev Access'!$F$7:$GK$318,$EQ$2,FALSE)),"",VLOOKUP($B299,'[1]1718  Exp_Rev Access'!$F$7:$GK$318,$EQ$2,FALSE))</f>
        <v>0</v>
      </c>
      <c r="ER299" s="90">
        <f>IF(ISNA(VLOOKUP($B299,'[1]1718  Exp_Rev Access'!$F$7:$GK$318,$ER$2,FALSE)),"",VLOOKUP($B299,'[1]1718  Exp_Rev Access'!$F$7:$GK$318,$ER$2,FALSE))</f>
        <v>0</v>
      </c>
      <c r="ES299" s="90">
        <f>IF(ISNA(VLOOKUP($B299,'[1]1718  Exp_Rev Access'!$F$7:$GK$318,$ES$2,FALSE)),"",VLOOKUP($B299,'[1]1718  Exp_Rev Access'!$F$7:$GK$318,$ES$2,FALSE))</f>
        <v>0</v>
      </c>
      <c r="ET299" s="90">
        <f>IF(ISNA(VLOOKUP($B299,'[1]1718  Exp_Rev Access'!$F$7:$GK$318,$ET$2,FALSE)),"",VLOOKUP($B299,'[1]1718  Exp_Rev Access'!$F$7:$GK$318,$ET$2,FALSE))</f>
        <v>0</v>
      </c>
      <c r="EU299" s="90">
        <f>IF(ISNA(VLOOKUP($B299,'[1]1718  Exp_Rev Access'!$F$7:$GK$318,$EU$2,FALSE)),"",VLOOKUP($B299,'[1]1718  Exp_Rev Access'!$F$7:$GK$318,$EU$2,FALSE))</f>
        <v>0</v>
      </c>
      <c r="EV299" s="90">
        <f>IF(ISNA(VLOOKUP($B299,'[1]1718  Exp_Rev Access'!$F$7:$GK$318,$EV$2,FALSE)),"",VLOOKUP($B299,'[1]1718  Exp_Rev Access'!$F$7:$GK$318,$EV$2,FALSE))</f>
        <v>97434.1</v>
      </c>
      <c r="EW299" s="90">
        <f>IF(ISNA(VLOOKUP($B299,'[1]1718  Exp_Rev Access'!$F$7:$GK$318,$EW$2,FALSE)),"",VLOOKUP($B299,'[1]1718  Exp_Rev Access'!$F$7:$GK$318,$EW$2,FALSE))</f>
        <v>0</v>
      </c>
      <c r="EX299" s="90">
        <f>IF(ISNA(VLOOKUP($B299,'[1]1718  Exp_Rev Access'!$F$7:$GK$318,$EX$2,FALSE)),"",VLOOKUP($B299,'[1]1718  Exp_Rev Access'!$F$7:$GK$318,$EX$2,FALSE))</f>
        <v>0</v>
      </c>
      <c r="EY299" s="90">
        <f>IF(ISNA(VLOOKUP($B299,'[1]1718  Exp_Rev Access'!$F$7:$GK$318,$EY$2,FALSE)),"",VLOOKUP($B299,'[1]1718  Exp_Rev Access'!$F$7:$GK$318,$EY$2,FALSE))</f>
        <v>0</v>
      </c>
      <c r="EZ299" s="90">
        <f>IF(ISNA(VLOOKUP($B299,'[1]1718  Exp_Rev Access'!$F$7:$GK$318,$EZ$2,FALSE)),"",VLOOKUP($B299,'[1]1718  Exp_Rev Access'!$F$7:$GK$318,$EZ$2,FALSE))</f>
        <v>0</v>
      </c>
      <c r="FA299" s="90">
        <f>IF(ISNA(VLOOKUP($B299,'[1]1718  Exp_Rev Access'!$F$7:$GK$318,$FA$2,FALSE)),"",VLOOKUP($B299,'[1]1718  Exp_Rev Access'!$F$7:$GK$318,$FA$2,FALSE))</f>
        <v>0</v>
      </c>
      <c r="FB299" s="90">
        <f>IF(ISNA(VLOOKUP($B299,'[1]1718  Exp_Rev Access'!$F$7:$GK$318,$FB$2,FALSE)),"",VLOOKUP($B299,'[1]1718  Exp_Rev Access'!$F$7:$GK$318,$FB$2,FALSE))</f>
        <v>0</v>
      </c>
      <c r="FC299" s="90">
        <f>IF(ISNA(VLOOKUP($B299,'[1]1718  Exp_Rev Access'!$F$7:$GK$318,$FC$2,FALSE)),"",VLOOKUP($B299,'[1]1718  Exp_Rev Access'!$F$7:$GK$318,$FC$2,FALSE))</f>
        <v>0</v>
      </c>
      <c r="FD299" s="90">
        <f>IF(ISNA(VLOOKUP($B299,'[1]1718  Exp_Rev Access'!$F$7:$GK$318,$FD$2,FALSE)),"",VLOOKUP($B299,'[1]1718  Exp_Rev Access'!$F$7:$GK$318,$FD$2,FALSE))</f>
        <v>0</v>
      </c>
      <c r="FE299" s="90">
        <f>IF(ISNA(VLOOKUP($B299,'[1]1718  Exp_Rev Access'!$F$7:$GK$318,$FE$2,FALSE)),"",VLOOKUP($B299,'[1]1718  Exp_Rev Access'!$F$7:$GK$318,$FE$2,FALSE))</f>
        <v>0</v>
      </c>
      <c r="FF299" s="90">
        <f>IF(ISNA(VLOOKUP($B299,'[1]1718  Exp_Rev Access'!$F$7:$GK$318,$FF$2,FALSE)),"",VLOOKUP($B299,'[1]1718  Exp_Rev Access'!$F$7:$GK$318,$FF$2,FALSE))</f>
        <v>0</v>
      </c>
      <c r="FG299" s="90">
        <f>IF(ISNA(VLOOKUP($B299,'[1]1718  Exp_Rev Access'!$F$7:$GK$318,$FG$2,FALSE)),"",VLOOKUP($B299,'[1]1718  Exp_Rev Access'!$F$7:$GK$318,$FG$2,FALSE))</f>
        <v>0</v>
      </c>
      <c r="FH299" s="90">
        <f>IF(ISNA(VLOOKUP($B299,'[1]1718  Exp_Rev Access'!$F$7:$GK$318,$FH$2,FALSE)),"",VLOOKUP($B299,'[1]1718  Exp_Rev Access'!$F$7:$GK$318,$FH$2,FALSE))</f>
        <v>0</v>
      </c>
      <c r="FI299" s="90">
        <f>IF(ISNA(VLOOKUP($B299,'[1]1718  Exp_Rev Access'!$F$7:$GK$318,$FI$2,FALSE)),"",VLOOKUP($B299,'[1]1718  Exp_Rev Access'!$F$7:$GK$318,$FI$2,FALSE))</f>
        <v>0</v>
      </c>
      <c r="FJ299" s="90">
        <f>IF(ISNA(VLOOKUP($B299,'[1]1718  Exp_Rev Access'!$F$7:$GK$318,$FJ$2,FALSE)),"",VLOOKUP($B299,'[1]1718  Exp_Rev Access'!$F$7:$GK$318,$FJ$2,FALSE))</f>
        <v>0</v>
      </c>
      <c r="FK299" s="90">
        <f>IF(ISNA(VLOOKUP($B299,'[1]1718  Exp_Rev Access'!$F$7:$GK$318,$FK$2,FALSE)),"",VLOOKUP($B299,'[1]1718  Exp_Rev Access'!$F$7:$GK$318,$FK$2,FALSE))</f>
        <v>0</v>
      </c>
      <c r="FL299" s="90">
        <f>IF(ISNA(VLOOKUP($B299,'[1]1718  Exp_Rev Access'!$F$7:$GK$318,$FL$2,FALSE)),"",VLOOKUP($B299,'[1]1718  Exp_Rev Access'!$F$7:$GK$318,$FL$2,FALSE))</f>
        <v>0</v>
      </c>
      <c r="FM299" s="90">
        <f>IF(ISNA(VLOOKUP($B299,'[1]1718  Exp_Rev Access'!$F$7:$GK$318,$FM$2,FALSE)),"",VLOOKUP($B299,'[1]1718  Exp_Rev Access'!$F$7:$GK$318,$FM$2,FALSE))</f>
        <v>0</v>
      </c>
      <c r="FN299" s="90">
        <f>IF(ISNA(VLOOKUP($B299,'[1]1718  Exp_Rev Access'!$F$7:$GK$318,$FN$2,FALSE)),"",VLOOKUP($B299,'[1]1718  Exp_Rev Access'!$F$7:$GK$318,$FN$2,FALSE))</f>
        <v>0</v>
      </c>
      <c r="FO299" s="90">
        <f>IF(ISNA(VLOOKUP($B299,'[1]1718  Exp_Rev Access'!$F$7:$GK$318,$FO$2,FALSE)),"",VLOOKUP($B299,'[1]1718  Exp_Rev Access'!$F$7:$GK$318,$FO$2,FALSE))</f>
        <v>0</v>
      </c>
      <c r="FP299" s="90">
        <f>IF(ISNA(VLOOKUP($B299,'[1]1718  Exp_Rev Access'!$F$7:$GK$318,$FP$2,FALSE)),"",VLOOKUP($B299,'[1]1718  Exp_Rev Access'!$F$7:$GK$318,$FP$2,FALSE))</f>
        <v>0</v>
      </c>
      <c r="FQ299" s="90">
        <f>IF(ISNA(VLOOKUP($B299,'[1]1718  Exp_Rev Access'!$F$7:$GK$318,$FQ$2,FALSE)),"",VLOOKUP($B299,'[1]1718  Exp_Rev Access'!$F$7:$GK$318,$FQ$2,FALSE))</f>
        <v>0</v>
      </c>
      <c r="FR299" s="90">
        <f>IF(ISNA(VLOOKUP($B299,'[1]1718  Exp_Rev Access'!$F$7:$GK$318,$FR$2,FALSE)),"",VLOOKUP($B299,'[1]1718  Exp_Rev Access'!$F$7:$GK$318,$FR$2,FALSE))</f>
        <v>132399.39000000001</v>
      </c>
      <c r="FS299" s="56">
        <f t="shared" si="813"/>
        <v>3418155.4400000004</v>
      </c>
      <c r="FT299" s="56">
        <f t="shared" si="814"/>
        <v>5.5047145430842923E-2</v>
      </c>
      <c r="FU299" s="94">
        <f t="shared" si="815"/>
        <v>764.0794892658198</v>
      </c>
      <c r="FV299" s="95">
        <f>IF(ISNA(VLOOKUP($B299,'[1]1718  Exp_Rev Access'!$F$7:$GK$318,$FV$2,FALSE)),"",VLOOKUP($B299,'[1]1718  Exp_Rev Access'!$F$7:$GK$318,$FV$2,FALSE))</f>
        <v>0</v>
      </c>
      <c r="FW299" s="95">
        <f>IF(ISNA(VLOOKUP($B299,'[1]1718  Exp_Rev Access'!$F$7:$GK$318,$FW$2,FALSE)),"",VLOOKUP($B299,'[1]1718  Exp_Rev Access'!$F$7:$GK$318,$FW$2,FALSE))</f>
        <v>63556.46</v>
      </c>
      <c r="FX299" s="95">
        <f>IF(ISNA(VLOOKUP($B299,'[1]1718  Exp_Rev Access'!$F$7:$GK$318,$FX$2,FALSE)),"",VLOOKUP($B299,'[1]1718  Exp_Rev Access'!$F$7:$GK$318,$FX$2,FALSE))</f>
        <v>0</v>
      </c>
      <c r="FY299" s="95">
        <f>IF(ISNA(VLOOKUP($B299,'[1]1718  Exp_Rev Access'!$F$7:$GK$318,$FY$2,FALSE)),"",VLOOKUP($B299,'[1]1718  Exp_Rev Access'!$F$7:$GK$318,$FY$2,FALSE))</f>
        <v>10954.43</v>
      </c>
      <c r="FZ299" s="95">
        <f>IF(ISNA(VLOOKUP($B299,'[1]1718  Exp_Rev Access'!$F$7:$GK$318,$FZ$2,FALSE)),"",VLOOKUP($B299,'[1]1718  Exp_Rev Access'!$F$7:$GK$318,$FZ$2,FALSE))</f>
        <v>0</v>
      </c>
      <c r="GA299" s="95">
        <f>IF(ISNA(VLOOKUP($B299,'[1]1718  Exp_Rev Access'!$F$7:$GK$318,$GA$2,FALSE)),"",VLOOKUP($B299,'[1]1718  Exp_Rev Access'!$F$7:$GK$318,$GA$2,FALSE))</f>
        <v>0</v>
      </c>
      <c r="GB299" s="95">
        <f>IF(ISNA(VLOOKUP($B299,'[1]1718  Exp_Rev Access'!$F$7:$GK$318,$GB$2,FALSE)),"",VLOOKUP($B299,'[1]1718  Exp_Rev Access'!$F$7:$GK$318,$GB$2,FALSE))</f>
        <v>0</v>
      </c>
      <c r="GC299" s="95">
        <f>IF(ISNA(VLOOKUP($B299,'[1]1718  Exp_Rev Access'!$F$7:$GK$318,$GC$2,FALSE)),"",VLOOKUP($B299,'[1]1718  Exp_Rev Access'!$F$7:$GK$318,$GC$2,FALSE))</f>
        <v>8778.66</v>
      </c>
      <c r="GD299" s="95">
        <f>IF(ISNA(VLOOKUP($B299,'[1]1718  Exp_Rev Access'!$F$7:$GK$318,$GD$2,FALSE)),"",VLOOKUP($B299,'[1]1718  Exp_Rev Access'!$F$7:$GK$318,$GD$2,FALSE))</f>
        <v>0</v>
      </c>
      <c r="GE299" s="95">
        <f>IF(ISNA(VLOOKUP($B299,'[1]1718  Exp_Rev Access'!$F$7:$GK$318,$GE$2,FALSE)),"",VLOOKUP($B299,'[1]1718  Exp_Rev Access'!$F$7:$GK$318,$GE$2,FALSE))</f>
        <v>0</v>
      </c>
      <c r="GF299" s="95">
        <f>IF(ISNA(VLOOKUP($B299,'[1]1718  Exp_Rev Access'!$F$7:$GK$318,$GF$2,FALSE)),"",VLOOKUP($B299,'[1]1718  Exp_Rev Access'!$F$7:$GK$318,$GF$2,FALSE))</f>
        <v>1638.42</v>
      </c>
      <c r="GG299" s="95">
        <f>IF(ISNA(VLOOKUP($B299,'[1]1718  Exp_Rev Access'!$F$7:$GK$318,$GG$2,FALSE)),"",VLOOKUP($B299,'[1]1718  Exp_Rev Access'!$F$7:$GK$318,$GG$2,FALSE))</f>
        <v>0</v>
      </c>
      <c r="GH299" s="95">
        <f>IF(ISNA(VLOOKUP($B299,'[1]1718  Exp_Rev Access'!$F$7:$GK$318,$GH$2,FALSE)),"",VLOOKUP($B299,'[1]1718  Exp_Rev Access'!$F$7:$GK$318,$GH$2,FALSE))</f>
        <v>34957.07</v>
      </c>
      <c r="GI299" s="95">
        <f>IF(ISNA(VLOOKUP($B299,'[1]1718  Exp_Rev Access'!$F$7:$GK$318,$GI$2,FALSE)),"",VLOOKUP($B299,'[1]1718  Exp_Rev Access'!$F$7:$GK$318,$GI$2,FALSE))</f>
        <v>0</v>
      </c>
      <c r="GJ299" s="95">
        <f>IF(ISNA(VLOOKUP($B299,'[1]1718  Exp_Rev Access'!$F$7:$GK$318,$GJ$2,FALSE)),"",VLOOKUP($B299,'[1]1718  Exp_Rev Access'!$F$7:$GK$318,$GJ$2,FALSE))</f>
        <v>0</v>
      </c>
      <c r="GK299" s="95">
        <f>IF(ISNA(VLOOKUP($B299,'[1]1718  Exp_Rev Access'!$F$7:$GK$318,$GK$2,FALSE)),"",VLOOKUP($B299,'[1]1718  Exp_Rev Access'!$F$7:$GK$318,$GK$2,FALSE))</f>
        <v>0</v>
      </c>
      <c r="GL299" s="95">
        <f>IF(ISNA(VLOOKUP($B299,'[1]1718  Exp_Rev Access'!$F$7:$GK$318,$GL$2,FALSE)),"",VLOOKUP($B299,'[1]1718  Exp_Rev Access'!$F$7:$GK$318,$GL$2,FALSE))</f>
        <v>0</v>
      </c>
      <c r="GM299" s="95">
        <f>IF(ISNA(VLOOKUP($B299,'[1]1718  Exp_Rev Access'!$F$7:$GK$318,$GM$2,FALSE)),"",VLOOKUP($B299,'[1]1718  Exp_Rev Access'!$F$7:$GK$318,$GM$2,FALSE))</f>
        <v>0</v>
      </c>
      <c r="GN299" s="95">
        <f>IF(ISNA(VLOOKUP($B299,'[1]1718  Exp_Rev Access'!$F$7:$GK$318,$GN$2,FALSE)),"",VLOOKUP($B299,'[1]1718  Exp_Rev Access'!$F$7:$GK$318,$GN$2,FALSE))</f>
        <v>0</v>
      </c>
      <c r="GO299" s="95">
        <f>IF(ISNA(VLOOKUP($B299,'[1]1718  Exp_Rev Access'!$F$7:$GK$318,$GO$2,FALSE)),"",VLOOKUP($B299,'[1]1718  Exp_Rev Access'!$F$7:$GK$318,$GO$2,FALSE))</f>
        <v>0</v>
      </c>
      <c r="GP299" s="95">
        <f>IF(ISNA(VLOOKUP($B299,'[1]1718  Exp_Rev Access'!$F$7:$GK$318,$GP$2,FALSE)),"",VLOOKUP($B299,'[1]1718  Exp_Rev Access'!$F$7:$GK$318,$GP$2,FALSE))</f>
        <v>0</v>
      </c>
      <c r="GQ299" s="95">
        <f>IF(ISNA(VLOOKUP($B299,'[1]1718  Exp_Rev Access'!$F$7:$GK$318,$GQ$2,FALSE)),"",VLOOKUP($B299,'[1]1718  Exp_Rev Access'!$F$7:$GK$318,$GQ$2,FALSE))</f>
        <v>0</v>
      </c>
      <c r="GR299" s="95">
        <f>IF(ISNA(VLOOKUP($B299,'[1]1718  Exp_Rev Access'!$F$7:$GK$318,$GR$2,FALSE)),"",VLOOKUP($B299,'[1]1718  Exp_Rev Access'!$F$7:$GK$318,$GR$2,FALSE))</f>
        <v>0</v>
      </c>
      <c r="GS299" s="95">
        <f>IF(ISNA(VLOOKUP($B299,'[1]1718  Exp_Rev Access'!$F$7:$GK$318,$GS$2,FALSE)),"",VLOOKUP($B299,'[1]1718  Exp_Rev Access'!$F$7:$GK$318,$GS$2,FALSE))</f>
        <v>0</v>
      </c>
      <c r="GT299" s="95">
        <f>IF(ISNA(VLOOKUP($B299,'[1]1718  Exp_Rev Access'!$F$7:$GK$318,$GT$2,FALSE)),"",VLOOKUP($B299,'[1]1718  Exp_Rev Access'!$F$7:$GK$318,$GT$2,FALSE))</f>
        <v>0</v>
      </c>
      <c r="GU299" s="56">
        <f t="shared" si="816"/>
        <v>119885.04000000001</v>
      </c>
      <c r="GV299" s="92">
        <f t="shared" si="817"/>
        <v>1.9306697274897541E-3</v>
      </c>
      <c r="GW299" s="96">
        <f t="shared" si="818"/>
        <v>26.798576525183528</v>
      </c>
      <c r="HE299" s="97"/>
      <c r="HF299" s="97"/>
      <c r="HG299" s="97"/>
      <c r="HH299" s="97"/>
      <c r="HI299" s="97"/>
      <c r="HJ299" s="97"/>
      <c r="HK299" s="97"/>
      <c r="HL299" s="97"/>
      <c r="HM299" s="97"/>
      <c r="HN299" s="97"/>
    </row>
    <row r="300" spans="1:222" x14ac:dyDescent="0.3">
      <c r="A300" s="73"/>
      <c r="B300" s="88" t="s">
        <v>617</v>
      </c>
      <c r="C300" s="89" t="s">
        <v>618</v>
      </c>
      <c r="D300" s="75">
        <f>IF(ISNA(VLOOKUP($B300,'[1]1718 enrollment_Rev_Exp by size'!$A$7:H632,3,FALSE)),"",VLOOKUP($B300,'[1]1718 enrollment_Rev_Exp by size'!$A$7:$G$350,3,FALSE))</f>
        <v>2779.5500000000006</v>
      </c>
      <c r="E300" s="76">
        <f>IF(ISNA(VLOOKUP($B300,'[1]1718 enrollment_Rev_Exp by size'!$A$7:I634,5,FALSE)),"",VLOOKUP($B300,'[1]1718 enrollment_Rev_Exp by size'!$A$7:$G$350,5,FALSE))</f>
        <v>35597780.609999999</v>
      </c>
      <c r="F300" s="70">
        <f t="shared" si="800"/>
        <v>35597780.610000007</v>
      </c>
      <c r="G300" s="70">
        <f t="shared" si="801"/>
        <v>0</v>
      </c>
      <c r="H300" s="90">
        <f>IF(ISNA(VLOOKUP($B300,'[1]1718  Exp_Rev Access'!$F$7:$GK$318,3,FALSE)),"",VLOOKUP($B300,'[1]1718  Exp_Rev Access'!$F$7:$GK$318,3,FALSE))</f>
        <v>8299486.7199999997</v>
      </c>
      <c r="I300" s="90">
        <f>IF(ISNA(VLOOKUP($B300,'[1]1718  Exp_Rev Access'!$F$7:$GK$318,4,FALSE)),"",VLOOKUP($B300,'[1]1718  Exp_Rev Access'!$F$7:$GK$318,4,FALSE))</f>
        <v>0</v>
      </c>
      <c r="J300" s="90">
        <f>IF(ISNA(VLOOKUP($B300,'[1]1718  Exp_Rev Access'!$F$7:$GK$318,5,FALSE)),"",VLOOKUP($B300,'[1]1718  Exp_Rev Access'!$F$7:$GK$318,5,FALSE))</f>
        <v>42774.26</v>
      </c>
      <c r="K300" s="90">
        <f>IF(ISNA(VLOOKUP($B300,'[1]1718  Exp_Rev Access'!$F$7:$GK$318,6,FALSE)),"-",VLOOKUP($B300,'[1]1718  Exp_Rev Access'!$F$7:$GK$318,6,FALSE))</f>
        <v>317.35000000000002</v>
      </c>
      <c r="L300" s="90">
        <f>IF(ISNA(VLOOKUP($B300,'[1]1718  Exp_Rev Access'!$F$7:$GK$318,7,FALSE)),"",VLOOKUP($B300,'[1]1718  Exp_Rev Access'!$F$7:$GK$318,7,FALSE))</f>
        <v>0</v>
      </c>
      <c r="M300" s="90">
        <f>IF(ISNA(VLOOKUP($B300,'[1]1718  Exp_Rev Access'!$F$7:$GK$318,8,FALSE)),"",VLOOKUP($B300,'[1]1718  Exp_Rev Access'!$F$7:$GK$318,8,FALSE))</f>
        <v>0</v>
      </c>
      <c r="N300" s="56">
        <f t="shared" si="802"/>
        <v>8342578.3299999991</v>
      </c>
      <c r="O300" s="91">
        <f t="shared" si="803"/>
        <v>0.23435669828406192</v>
      </c>
      <c r="P300" s="56">
        <f t="shared" si="804"/>
        <v>3001.4132971164386</v>
      </c>
      <c r="Q300" s="90">
        <f>IF(ISNA(VLOOKUP($B300,'[1]1718  Exp_Rev Access'!$F$7:$GK$318,10,FALSE)),"",VLOOKUP($B300,'[1]1718  Exp_Rev Access'!$F$7:$GK$318,10,FALSE))</f>
        <v>218186.19</v>
      </c>
      <c r="R300" s="90">
        <f>IF(ISNA(VLOOKUP($B300,'[1]1718  Exp_Rev Access'!$F$7:$GK$318,11,FALSE)),"",VLOOKUP($B300,'[1]1718  Exp_Rev Access'!$F$7:$GK$318,11,FALSE))</f>
        <v>0</v>
      </c>
      <c r="S300" s="90">
        <f>IF(ISNA(VLOOKUP($B300,'[1]1718  Exp_Rev Access'!$F$7:$GK$318,12,FALSE)),"",VLOOKUP($B300,'[1]1718  Exp_Rev Access'!$F$7:$GK$318,12,FALSE))</f>
        <v>0</v>
      </c>
      <c r="T300" s="90">
        <f>IF(ISNA(VLOOKUP($B300,'[1]1718  Exp_Rev Access'!$F$7:$GK$318,13,FALSE)),"",VLOOKUP($B300,'[1]1718  Exp_Rev Access'!$F$7:$GK$318,13,FALSE))</f>
        <v>0</v>
      </c>
      <c r="U300" s="90">
        <f>IF(ISNA(VLOOKUP($B300,'[1]1718  Exp_Rev Access'!$F$7:$GK$318,14,FALSE)),"",VLOOKUP($B300,'[1]1718  Exp_Rev Access'!$F$7:$GK$318,14,FALSE))</f>
        <v>0</v>
      </c>
      <c r="V300" s="90">
        <f>IF(ISNA(VLOOKUP($B300,'[1]1718  Exp_Rev Access'!$F$7:$GK$318,15,FALSE)),"",VLOOKUP($B300,'[1]1718  Exp_Rev Access'!$F$7:$GK$318,15,FALSE))</f>
        <v>20</v>
      </c>
      <c r="W300" s="90">
        <f>IF(ISNA(VLOOKUP($B300,'[1]1718  Exp_Rev Access'!$F$7:$GK$318,16,FALSE)),"",VLOOKUP($B300,'[1]1718  Exp_Rev Access'!$F$7:$GK$318,16,FALSE))</f>
        <v>0</v>
      </c>
      <c r="X300" s="90">
        <f>IF(ISNA(VLOOKUP($B300,'[1]1718  Exp_Rev Access'!$F$7:$GK$318,17,FALSE)),"",VLOOKUP($B300,'[1]1718  Exp_Rev Access'!$F$7:$GK$318,17,FALSE))</f>
        <v>0</v>
      </c>
      <c r="Y300" s="90">
        <f>IF(ISNA(VLOOKUP($B300,'[1]1718  Exp_Rev Access'!$F$7:$GK$318,18,FALSE)),"",VLOOKUP($B300,'[1]1718  Exp_Rev Access'!$F$7:$GK$318,18,FALSE))</f>
        <v>52019.24</v>
      </c>
      <c r="Z300" s="90">
        <f>IF(ISNA(VLOOKUP($B300,'[1]1718  Exp_Rev Access'!$F$7:$GK$318,19,FALSE)),"",VLOOKUP($B300,'[1]1718  Exp_Rev Access'!$F$7:$GK$318,19,FALSE))</f>
        <v>0</v>
      </c>
      <c r="AA300" s="90">
        <f>IF(ISNA(VLOOKUP($B300,'[1]1718  Exp_Rev Access'!$F$7:$GK$318,20,FALSE)),"",VLOOKUP($B300,'[1]1718  Exp_Rev Access'!$F$7:$GK$318,20,FALSE))</f>
        <v>0</v>
      </c>
      <c r="AB300" s="90">
        <f>IF(ISNA(VLOOKUP($B300,'[1]1718  Exp_Rev Access'!$F$7:$GK$318,21,FALSE)),"",VLOOKUP($B300,'[1]1718  Exp_Rev Access'!$F$7:$GK$318,21,FALSE))</f>
        <v>0</v>
      </c>
      <c r="AC300" s="90">
        <f>IF(ISNA(VLOOKUP($B300,'[1]1718  Exp_Rev Access'!$F$7:$GK$318,22,FALSE)),"",VLOOKUP($B300,'[1]1718  Exp_Rev Access'!$F$7:$GK$318,22,FALSE))</f>
        <v>5725.49</v>
      </c>
      <c r="AD300" s="90">
        <f>IF(ISNA(VLOOKUP($B300,'[1]1718  Exp_Rev Access'!$F$7:$GK$318,23,FALSE)),"",VLOOKUP($B300,'[1]1718  Exp_Rev Access'!$F$7:$GK$318,23,FALSE))</f>
        <v>390094.56</v>
      </c>
      <c r="AE300" s="90">
        <f>IF(ISNA(VLOOKUP($B300,'[1]1718  Exp_Rev Access'!$F$7:$GK$318,24,FALSE)),"",VLOOKUP($B300,'[1]1718  Exp_Rev Access'!$F$7:$GK$318,24,FALSE))</f>
        <v>50610.61</v>
      </c>
      <c r="AF300" s="90">
        <f>IF(ISNA(VLOOKUP($B300,'[1]1718  Exp_Rev Access'!$F$7:$GK$318,25,FALSE)),"",VLOOKUP($B300,'[1]1718  Exp_Rev Access'!$F$7:$GK$318,25,FALSE))</f>
        <v>0</v>
      </c>
      <c r="AG300" s="90">
        <f>IF(ISNA(VLOOKUP($B300,'[1]1718  Exp_Rev Access'!$F$7:$GK$318,26,FALSE)),"",VLOOKUP($B300,'[1]1718  Exp_Rev Access'!$F$7:$GK$318,26,FALSE))</f>
        <v>237840.5</v>
      </c>
      <c r="AH300" s="90">
        <f>IF(ISNA(VLOOKUP($B300,'[1]1718  Exp_Rev Access'!$F$7:$GK$318,27,FALSE)),"",VLOOKUP($B300,'[1]1718  Exp_Rev Access'!$F$7:$GK$318,27,FALSE))</f>
        <v>7005.1</v>
      </c>
      <c r="AI300" s="90">
        <f>IF(ISNA(VLOOKUP($B300,'[1]1718  Exp_Rev Access'!$F$7:$GK$318,28,FALSE)),"",VLOOKUP($B300,'[1]1718  Exp_Rev Access'!$F$7:$GK$318,28,FALSE))</f>
        <v>56451.5</v>
      </c>
      <c r="AJ300" s="90">
        <f>IF(ISNA(VLOOKUP($B300,'[1]1718  Exp_Rev Access'!$F$7:$GK$318,29,FALSE)),"",VLOOKUP($B300,'[1]1718  Exp_Rev Access'!$F$7:$GK$318,29,FALSE))</f>
        <v>1243.95</v>
      </c>
      <c r="AK300" s="90">
        <f>IF(ISNA(VLOOKUP($B300,'[1]1718  Exp_Rev Access'!$F$7:$GK$318,30,FALSE)),"",VLOOKUP($B300,'[1]1718  Exp_Rev Access'!$F$7:$GK$318,30,FALSE))</f>
        <v>4239.83</v>
      </c>
      <c r="AL300" s="90">
        <f>IF(ISNA(VLOOKUP($B300,'[1]1718  Exp_Rev Access'!$F$7:$GK$318,31,FALSE)),"",VLOOKUP($B300,'[1]1718  Exp_Rev Access'!$F$7:$GK$318,31,FALSE))</f>
        <v>18924.05</v>
      </c>
      <c r="AM300" s="56">
        <f t="shared" si="805"/>
        <v>1042361.0199999999</v>
      </c>
      <c r="AN300" s="92">
        <f t="shared" si="806"/>
        <v>2.9281629420098838E-2</v>
      </c>
      <c r="AO300" s="71">
        <f t="shared" si="807"/>
        <v>375.01071036678587</v>
      </c>
      <c r="AP300" s="90">
        <f>IF(ISNA(VLOOKUP($B300,'[1]1718  Exp_Rev Access'!$F$7:$GK$318,33,FALSE)),"",VLOOKUP($B300,'[1]1718  Exp_Rev Access'!$F$7:$GK$318,33,FALSE))</f>
        <v>18920037.940000001</v>
      </c>
      <c r="AQ300" s="90">
        <f>IF(ISNA(VLOOKUP($B300,'[1]1718  Exp_Rev Access'!$F$7:$GK$318,34,FALSE)),"",VLOOKUP($B300,'[1]1718  Exp_Rev Access'!$F$7:$GK$318,34,FALSE))</f>
        <v>426780.37</v>
      </c>
      <c r="AR300" s="90">
        <f>IF(ISNA(VLOOKUP($B300,'[1]1718  Exp_Rev Access'!$F$7:$GK$318,35,FALSE)),"",VLOOKUP($B300,'[1]1718  Exp_Rev Access'!$F$7:$GK$318,35,FALSE))</f>
        <v>0</v>
      </c>
      <c r="AS300" s="90">
        <f>IF(ISNA(VLOOKUP($B300,'[1]1718  Exp_Rev Access'!$F$7:$GK$318,36,FALSE)),"",VLOOKUP($B300,'[1]1718  Exp_Rev Access'!$F$7:$GK$318,36,FALSE))</f>
        <v>0</v>
      </c>
      <c r="AT300" s="90">
        <f>IF(ISNA(VLOOKUP($B300,'[1]1718  Exp_Rev Access'!$F$7:$GK$318,37,FALSE)),"",VLOOKUP($B300,'[1]1718  Exp_Rev Access'!$F$7:$GK$318,37,FALSE))</f>
        <v>0</v>
      </c>
      <c r="AU300" s="56">
        <f t="shared" si="808"/>
        <v>19346818.310000002</v>
      </c>
      <c r="AV300" s="93">
        <f t="shared" si="809"/>
        <v>0.54348383462325078</v>
      </c>
      <c r="AW300" s="56">
        <f t="shared" si="810"/>
        <v>6960.4138475652526</v>
      </c>
      <c r="AX300" s="90">
        <f>IF(ISNA(VLOOKUP($B300,'[1]1718  Exp_Rev Access'!$F$7:$GK$318,39,FALSE)),"",VLOOKUP($B300,'[1]1718  Exp_Rev Access'!$F$7:$GK$318,39,FALSE))</f>
        <v>0</v>
      </c>
      <c r="AY300" s="90">
        <f>IF(ISNA(VLOOKUP($B300,'[1]1718  Exp_Rev Access'!$F$7:$GK$318,40,FALSE)),"",VLOOKUP($B300,'[1]1718  Exp_Rev Access'!$F$7:$GK$318,40,FALSE))</f>
        <v>2142510.3199999998</v>
      </c>
      <c r="AZ300" s="90">
        <f>IF(ISNA(VLOOKUP($B300,'[1]1718  Exp_Rev Access'!$F$7:$GK$318,41,FALSE)),"",VLOOKUP($B300,'[1]1718  Exp_Rev Access'!$F$7:$GK$318,41,FALSE))</f>
        <v>176881.66</v>
      </c>
      <c r="BA300" s="90">
        <f>IF(ISNA(VLOOKUP($B300,'[1]1718  Exp_Rev Access'!$F$7:$GK$318,42,FALSE)),"",VLOOKUP($B300,'[1]1718  Exp_Rev Access'!$F$7:$GK$318,42,FALSE))</f>
        <v>0</v>
      </c>
      <c r="BB300" s="90">
        <f>IF(ISNA(VLOOKUP($B300,'[1]1718  Exp_Rev Access'!$F$7:$GK$318,43,FALSE)),"",VLOOKUP($B300,'[1]1718  Exp_Rev Access'!$F$7:$GK$318,43,FALSE))</f>
        <v>0</v>
      </c>
      <c r="BC300" s="90">
        <f>IF(ISNA(VLOOKUP($B300,'[1]1718  Exp_Rev Access'!$F$7:$GK$318,44,FALSE)),"",VLOOKUP($B300,'[1]1718  Exp_Rev Access'!$F$7:$GK$318,44,FALSE))</f>
        <v>412847.03</v>
      </c>
      <c r="BD300" s="90">
        <f>IF(ISNA(VLOOKUP($B300,'[1]1718  Exp_Rev Access'!$F$7:$GK$318,45,FALSE)),"",VLOOKUP($B300,'[1]1718  Exp_Rev Access'!$F$7:$GK$318,45,FALSE))</f>
        <v>0</v>
      </c>
      <c r="BE300" s="90">
        <f>IF(ISNA(VLOOKUP($B300,'[1]1718  Exp_Rev Access'!$F$7:$GK$318,46,FALSE)),"",VLOOKUP($B300,'[1]1718  Exp_Rev Access'!$F$7:$GK$318,46,FALSE))</f>
        <v>138752.71</v>
      </c>
      <c r="BF300" s="90">
        <f>IF(ISNA(VLOOKUP($B300,'[1]1718  Exp_Rev Access'!$F$7:$GK$318,47,FALSE)),"",VLOOKUP($B300,'[1]1718  Exp_Rev Access'!$F$7:$GK$318,47,FALSE))</f>
        <v>0</v>
      </c>
      <c r="BG300" s="90">
        <f>IF(ISNA(VLOOKUP($B300,'[1]1718  Exp_Rev Access'!$F$7:$GK$318,48,FALSE)),"",VLOOKUP($B300,'[1]1718  Exp_Rev Access'!$F$7:$GK$318,48,FALSE))</f>
        <v>79866.490000000005</v>
      </c>
      <c r="BH300" s="90">
        <f>IF(ISNA(VLOOKUP($B300,'[1]1718  Exp_Rev Access'!$F$7:$GK$318,49,FALSE)),"",VLOOKUP($B300,'[1]1718  Exp_Rev Access'!$F$7:$GK$318,49,FALSE))</f>
        <v>63993.03</v>
      </c>
      <c r="BI300" s="90">
        <f>IF(ISNA(VLOOKUP($B300,'[1]1718  Exp_Rev Access'!$F$7:$GK$318,50,FALSE)),"",VLOOKUP($B300,'[1]1718  Exp_Rev Access'!$F$7:$GK$318,50,FALSE))</f>
        <v>0</v>
      </c>
      <c r="BJ300" s="90">
        <f>IF(ISNA(VLOOKUP($B300,'[1]1718  Exp_Rev Access'!$F$7:$GK$318,51,FALSE)),"",VLOOKUP($B300,'[1]1718  Exp_Rev Access'!$F$7:$GK$318,51,FALSE))</f>
        <v>8806.23</v>
      </c>
      <c r="BK300" s="90">
        <f>IF(ISNA(VLOOKUP($B300,'[1]1718  Exp_Rev Access'!$F$7:$GK$318,52,FALSE)),"",VLOOKUP($B300,'[1]1718  Exp_Rev Access'!$F$7:$GK$318,52,FALSE))</f>
        <v>924411.07</v>
      </c>
      <c r="BL300" s="90">
        <f>IF(ISNA(VLOOKUP($B300,'[1]1718  Exp_Rev Access'!$F$7:$GK$318,53,FALSE)),"",VLOOKUP($B300,'[1]1718  Exp_Rev Access'!$F$7:$GK$318,53,FALSE))</f>
        <v>0</v>
      </c>
      <c r="BM300" s="90">
        <f>IF(ISNA(VLOOKUP($B300,'[1]1718  Exp_Rev Access'!$F$7:$GK$318,54,FALSE)),"",VLOOKUP($B300,'[1]1718  Exp_Rev Access'!$F$7:$GK$318,54,FALSE))</f>
        <v>0</v>
      </c>
      <c r="BN300" s="90">
        <f>IF(ISNA(VLOOKUP($B300,'[1]1718  Exp_Rev Access'!$F$7:$GK$318,55,FALSE)),"",VLOOKUP($B300,'[1]1718  Exp_Rev Access'!$F$7:$GK$318,55,FALSE))</f>
        <v>0</v>
      </c>
      <c r="BO300" s="90">
        <f>IF(ISNA(VLOOKUP($B300,'[1]1718  Exp_Rev Access'!$F$7:$GK$318,56,FALSE)),"",VLOOKUP($B300,'[1]1718  Exp_Rev Access'!$F$7:$GK$318,56,FALSE))</f>
        <v>0</v>
      </c>
      <c r="BP300" s="90">
        <f>IF(ISNA(VLOOKUP($B300,'[1]1718  Exp_Rev Access'!$F$7:$GK$318,57,FALSE)),"",VLOOKUP($B300,'[1]1718  Exp_Rev Access'!$F$7:$GK$318,57,FALSE))</f>
        <v>0</v>
      </c>
      <c r="BQ300" s="90">
        <f>IF(ISNA(VLOOKUP($B300,'[1]1718  Exp_Rev Access'!$F$7:$GK$318,58,FALSE)),"",VLOOKUP($B300,'[1]1718  Exp_Rev Access'!$F$7:$GK$318,58,FALSE))</f>
        <v>0</v>
      </c>
      <c r="BR300" s="90">
        <f>IF(ISNA(VLOOKUP($B300,'[1]1718  Exp_Rev Access'!$F$7:$GK$318,59,FALSE)),"",VLOOKUP($B300,'[1]1718  Exp_Rev Access'!$F$7:$GK$318,59,FALSE))</f>
        <v>0</v>
      </c>
      <c r="BS300" s="90">
        <f>IF(ISNA(VLOOKUP($B300,'[1]1718  Exp_Rev Access'!$F$7:$GK$318,60,FALSE)),"",VLOOKUP($B300,'[1]1718  Exp_Rev Access'!$F$7:$GK$318,60,FALSE))</f>
        <v>0</v>
      </c>
      <c r="BT300" s="90">
        <f>IF(ISNA(VLOOKUP($B300,'[1]1718  Exp_Rev Access'!$F$7:$GK$318,61,FALSE)),"",VLOOKUP($B300,'[1]1718  Exp_Rev Access'!$F$7:$GK$318,61,FALSE))</f>
        <v>0</v>
      </c>
      <c r="BU300" s="90">
        <f>IF(ISNA(VLOOKUP($B300,'[1]1718  Exp_Rev Access'!$F$7:$GK$318,62,FALSE)),"",VLOOKUP($B300,'[1]1718  Exp_Rev Access'!$F$7:$GK$318,62,FALSE))</f>
        <v>0</v>
      </c>
      <c r="BV300" s="56">
        <f t="shared" si="743"/>
        <v>3948068.5399999996</v>
      </c>
      <c r="BW300" s="92">
        <f t="shared" si="811"/>
        <v>0.1109077159403281</v>
      </c>
      <c r="BX300" s="71">
        <f t="shared" si="812"/>
        <v>1420.3984601824031</v>
      </c>
      <c r="BY300" s="90">
        <f>IF(ISNA(VLOOKUP($B300,'[1]1718  Exp_Rev Access'!$F$7:$GK$318,64,FALSE)),"",VLOOKUP($B300,'[1]1718  Exp_Rev Access'!$F$7:$GK$318,64,FALSE))</f>
        <v>0</v>
      </c>
      <c r="BZ300" s="90">
        <f>IF(ISNA(VLOOKUP($B300,'[1]1718  Exp_Rev Access'!$F$7:$GK$318,65,FALSE)),"",VLOOKUP($B300,'[1]1718  Exp_Rev Access'!$F$7:$GK$318,65,FALSE))</f>
        <v>0</v>
      </c>
      <c r="CA300" s="90">
        <f>IF(ISNA(VLOOKUP($B300,'[1]1718  Exp_Rev Access'!$F$7:$GK$318,66,FALSE)),"",VLOOKUP($B300,'[1]1718  Exp_Rev Access'!$F$7:$GK$318,66,FALSE))</f>
        <v>0</v>
      </c>
      <c r="CB300" s="90">
        <f>IF(ISNA(VLOOKUP($B300,'[1]1718  Exp_Rev Access'!$F$7:$GK$318,67,FALSE)),"",VLOOKUP($B300,'[1]1718  Exp_Rev Access'!$F$7:$GK$318,67,FALSE))</f>
        <v>0</v>
      </c>
      <c r="CC300" s="90">
        <f>IF(ISNA(VLOOKUP($B300,'[1]1718  Exp_Rev Access'!$F$7:$GK$318,68,FALSE)),"",VLOOKUP($B300,'[1]1718  Exp_Rev Access'!$F$7:$GK$318,68,FALSE))</f>
        <v>32647.7</v>
      </c>
      <c r="CD300" s="90">
        <f>IF(ISNA(VLOOKUP($B300,'[1]1718  Exp_Rev Access'!$F$7:$GK$318,69,FALSE)),"",VLOOKUP($B300,'[1]1718  Exp_Rev Access'!$F$7:$GK$318,69,FALSE))</f>
        <v>0</v>
      </c>
      <c r="CE300" s="56">
        <f t="shared" si="739"/>
        <v>32647.7</v>
      </c>
      <c r="CF300" s="92">
        <f t="shared" si="757"/>
        <v>9.1712740065679063E-4</v>
      </c>
      <c r="CG300" s="78">
        <f t="shared" si="758"/>
        <v>11.745678257271859</v>
      </c>
      <c r="CH300" s="90">
        <f>IF(ISNA(VLOOKUP($B300,'[1]1718  Exp_Rev Access'!$F$7:$GK$318,$CH$2,FALSE)),"",VLOOKUP($B300,'[1]1718  Exp_Rev Access'!$F$7:$GK$318,$CH$2,FALSE))</f>
        <v>0</v>
      </c>
      <c r="CI300" s="90">
        <f>IF(ISNA(VLOOKUP($B300,'[1]1718  Exp_Rev Access'!$F$7:$GK$318,$CI$2,FALSE)),"",VLOOKUP($B300,'[1]1718  Exp_Rev Access'!$F$7:$GK$318,$CI$2,FALSE))</f>
        <v>0</v>
      </c>
      <c r="CJ300" s="90">
        <f>IF(ISNA(VLOOKUP($B300,'[1]1718  Exp_Rev Access'!$F$7:$GK$318,$CJ$2,FALSE)),"",VLOOKUP($B300,'[1]1718  Exp_Rev Access'!$F$7:$GK$318,$CJ$2,FALSE))</f>
        <v>0</v>
      </c>
      <c r="CK300" s="90">
        <f>IF(ISNA(VLOOKUP($B300,'[1]1718  Exp_Rev Access'!$F$7:$GK$318,$CK$2,FALSE)),"",VLOOKUP($B300,'[1]1718  Exp_Rev Access'!$F$7:$GK$318,$CK$2,FALSE))</f>
        <v>0</v>
      </c>
      <c r="CL300" s="90">
        <f>IF(ISNA(VLOOKUP($B300,'[1]1718  Exp_Rev Access'!$F$7:$GK$318,$CL$2,FALSE)),"",VLOOKUP($B300,'[1]1718  Exp_Rev Access'!$F$7:$GK$318,$CL$2,FALSE))</f>
        <v>0</v>
      </c>
      <c r="CM300" s="90">
        <f>IF(ISNA(VLOOKUP($B300,'[1]1718  Exp_Rev Access'!$F$7:$GK$318,$CM$2,FALSE)),"",VLOOKUP($B300,'[1]1718  Exp_Rev Access'!$F$7:$GK$318,$CM$2,FALSE))</f>
        <v>0</v>
      </c>
      <c r="CN300" s="90">
        <f>IF(ISNA(VLOOKUP($B300,'[1]1718  Exp_Rev Access'!$F$7:$GK$318,$CN$2,FALSE)),"",VLOOKUP($B300,'[1]1718  Exp_Rev Access'!$F$7:$GK$318,$CN$2,FALSE))</f>
        <v>0</v>
      </c>
      <c r="CO300" s="90">
        <f>IF(ISNA(VLOOKUP($B300,'[1]1718  Exp_Rev Access'!$F$7:$GK$318,$CO$2,FALSE)),"",VLOOKUP($B300,'[1]1718  Exp_Rev Access'!$F$7:$GK$318,$CO$2,FALSE))</f>
        <v>0</v>
      </c>
      <c r="CP300" s="90">
        <f>IF(ISNA(VLOOKUP($B300,'[1]1718  Exp_Rev Access'!$F$7:$GK$318,$CP$2,FALSE)),"",VLOOKUP($B300,'[1]1718  Exp_Rev Access'!$F$7:$GK$318,$CP$2,FALSE))</f>
        <v>0</v>
      </c>
      <c r="CQ300" s="90">
        <f>IF(ISNA(VLOOKUP($B300,'[1]1718  Exp_Rev Access'!$F$7:$GK$318,$CQ$2,FALSE)),"",VLOOKUP($B300,'[1]1718  Exp_Rev Access'!$F$7:$GK$318,$CQ$2,FALSE))</f>
        <v>530140.18999999994</v>
      </c>
      <c r="CR300" s="90">
        <f>IF(ISNA(VLOOKUP($B300,'[1]1718  Exp_Rev Access'!$F$7:$GK$318,$CR$2,FALSE)),"",VLOOKUP($B300,'[1]1718  Exp_Rev Access'!$F$7:$GK$318,$CR$2,FALSE))</f>
        <v>0</v>
      </c>
      <c r="CS300" s="90">
        <f>IF(ISNA(VLOOKUP($B300,'[1]1718  Exp_Rev Access'!$F$7:$GK$318,$CS$2,FALSE)),"",VLOOKUP($B300,'[1]1718  Exp_Rev Access'!$F$7:$GK$318,$CS$2,FALSE))</f>
        <v>0</v>
      </c>
      <c r="CT300" s="90">
        <f>IF(ISNA(VLOOKUP($B300,'[1]1718  Exp_Rev Access'!$F$7:$GK$318,$CT$2,FALSE)),"",VLOOKUP($B300,'[1]1718  Exp_Rev Access'!$F$7:$GK$318,$CT$2,FALSE))</f>
        <v>0</v>
      </c>
      <c r="CU300" s="90">
        <f>IF(ISNA(VLOOKUP($B300,'[1]1718  Exp_Rev Access'!$F$7:$GK$318,$CU$2,FALSE)),"",VLOOKUP($B300,'[1]1718  Exp_Rev Access'!$F$7:$GK$318,$CU$2,FALSE))</f>
        <v>283436.95</v>
      </c>
      <c r="CV300" s="90">
        <f>IF(ISNA(VLOOKUP($B300,'[1]1718  Exp_Rev Access'!$F$7:$GK$318,$CV$2,FALSE)),"",VLOOKUP($B300,'[1]1718  Exp_Rev Access'!$F$7:$GK$318,$CV$2,FALSE))</f>
        <v>141654.03</v>
      </c>
      <c r="CW300" s="90">
        <f>IF(ISNA(VLOOKUP($B300,'[1]1718  Exp_Rev Access'!$F$7:$GK$318,$CW$2,FALSE)),"",VLOOKUP($B300,'[1]1718  Exp_Rev Access'!$F$7:$GK$318,$CW$2,FALSE))</f>
        <v>0</v>
      </c>
      <c r="CX300" s="90">
        <f>IF(ISNA(VLOOKUP($B300,'[1]1718  Exp_Rev Access'!$F$7:$GK$318,$CX$2,FALSE)),"",VLOOKUP($B300,'[1]1718  Exp_Rev Access'!$F$7:$GK$318,$CX$2,FALSE))</f>
        <v>0</v>
      </c>
      <c r="CY300" s="90">
        <f>IF(ISNA(VLOOKUP($B300,'[1]1718  Exp_Rev Access'!$F$7:$GK$318,$CY$2,FALSE)),"",VLOOKUP($B300,'[1]1718  Exp_Rev Access'!$F$7:$GK$318,$CY$2,FALSE))</f>
        <v>0</v>
      </c>
      <c r="CZ300" s="90">
        <f>IF(ISNA(VLOOKUP($B300,'[1]1718  Exp_Rev Access'!$F$7:$GK$318,$CZ$2,FALSE)),"",VLOOKUP($B300,'[1]1718  Exp_Rev Access'!$F$7:$GK$318,$CZ$2,FALSE))</f>
        <v>0</v>
      </c>
      <c r="DA300" s="90">
        <f>IF(ISNA(VLOOKUP($B300,'[1]1718  Exp_Rev Access'!$F$7:$GK$318,$DA$2,FALSE)),"",VLOOKUP($B300,'[1]1718  Exp_Rev Access'!$F$7:$GK$318,$DA$2,FALSE))</f>
        <v>0</v>
      </c>
      <c r="DB300" s="90">
        <f>IF(ISNA(VLOOKUP($B300,'[1]1718  Exp_Rev Access'!$F$7:$GK$318,$DB$2,FALSE)),"",VLOOKUP($B300,'[1]1718  Exp_Rev Access'!$F$7:$GK$318,$DB$2,FALSE))</f>
        <v>0</v>
      </c>
      <c r="DC300" s="90">
        <f>IF(ISNA(VLOOKUP($B300,'[1]1718  Exp_Rev Access'!$F$7:$GK$318,$DC$2,FALSE)),"",VLOOKUP($B300,'[1]1718  Exp_Rev Access'!$F$7:$GK$318,$DC$2,FALSE))</f>
        <v>0</v>
      </c>
      <c r="DD300" s="90">
        <f>IF(ISNA(VLOOKUP($B300,'[1]1718  Exp_Rev Access'!$F$7:$GK$318,$DD$2,FALSE)),"",VLOOKUP($B300,'[1]1718  Exp_Rev Access'!$F$7:$GK$318,$DD$2,FALSE))</f>
        <v>0</v>
      </c>
      <c r="DE300" s="90">
        <f>IF(ISNA(VLOOKUP($B300,'[1]1718  Exp_Rev Access'!$F$7:$GK$318,$DE$2,FALSE)),"",VLOOKUP($B300,'[1]1718  Exp_Rev Access'!$F$7:$GK$318,$DE$2,FALSE))</f>
        <v>0</v>
      </c>
      <c r="DF300" s="90">
        <f>IF(ISNA(VLOOKUP($B300,'[1]1718  Exp_Rev Access'!$F$7:$GK$318,$DF$2,FALSE)),"",VLOOKUP($B300,'[1]1718  Exp_Rev Access'!$F$7:$GK$318,$DF$2,FALSE))</f>
        <v>0</v>
      </c>
      <c r="DG300" s="90">
        <f>IF(ISNA(VLOOKUP($B300,'[1]1718  Exp_Rev Access'!$F$7:$GK$318,$DG$2,FALSE)),"",VLOOKUP($B300,'[1]1718  Exp_Rev Access'!$F$7:$GK$318,$DG$2,FALSE))</f>
        <v>0</v>
      </c>
      <c r="DH300" s="90">
        <f>IF(ISNA(VLOOKUP($B300,'[1]1718  Exp_Rev Access'!$F$7:$GK$318,$DH$2,FALSE)),"",VLOOKUP($B300,'[1]1718  Exp_Rev Access'!$F$7:$GK$318,$DH$2,FALSE))</f>
        <v>0</v>
      </c>
      <c r="DI300" s="90">
        <f>IF(ISNA(VLOOKUP($B300,'[1]1718  Exp_Rev Access'!$F$7:$GK$318,$DI$2,FALSE)),"",VLOOKUP($B300,'[1]1718  Exp_Rev Access'!$F$7:$GK$318,$DI$2,FALSE))</f>
        <v>334795.82</v>
      </c>
      <c r="DJ300" s="90">
        <f>IF(ISNA(VLOOKUP($B300,'[1]1718  Exp_Rev Access'!$F$7:$GK$318,$DJ$2,FALSE)),"",VLOOKUP($B300,'[1]1718  Exp_Rev Access'!$F$7:$GK$318,$DJ$2,FALSE))</f>
        <v>0</v>
      </c>
      <c r="DK300" s="90">
        <f>IF(ISNA(VLOOKUP($B300,'[1]1718  Exp_Rev Access'!$F$7:$GK$318,$DK$2,FALSE)),"",VLOOKUP($B300,'[1]1718  Exp_Rev Access'!$F$7:$GK$318,$DK$2,FALSE))</f>
        <v>0</v>
      </c>
      <c r="DL300" s="90">
        <f>IF(ISNA(VLOOKUP($B300,'[1]1718  Exp_Rev Access'!$F$7:$GK$318,$DL$2,FALSE)),"",VLOOKUP($B300,'[1]1718  Exp_Rev Access'!$F$7:$GK$318,$DL$2,FALSE))</f>
        <v>0</v>
      </c>
      <c r="DM300" s="90">
        <f>IF(ISNA(VLOOKUP($B300,'[1]1718  Exp_Rev Access'!$F$7:$GK$318,$DM$2,FALSE)),"",VLOOKUP($B300,'[1]1718  Exp_Rev Access'!$F$7:$GK$318,$DM$2,FALSE))</f>
        <v>0</v>
      </c>
      <c r="DN300" s="90">
        <f>IF(ISNA(VLOOKUP($B300,'[1]1718  Exp_Rev Access'!$F$7:$GK$318,$DN$2,FALSE)),"",VLOOKUP($B300,'[1]1718  Exp_Rev Access'!$F$7:$GK$318,$DN$2,FALSE))</f>
        <v>0</v>
      </c>
      <c r="DO300" s="90">
        <f>IF(ISNA(VLOOKUP($B300,'[1]1718  Exp_Rev Access'!$F$7:$GK$318,$DO$2,FALSE)),"",VLOOKUP($B300,'[1]1718  Exp_Rev Access'!$F$7:$GK$318,$DO$2,FALSE))</f>
        <v>0</v>
      </c>
      <c r="DP300" s="90">
        <f>IF(ISNA(VLOOKUP($B300,'[1]1718  Exp_Rev Access'!$F$7:$GK$318,$DP$2,FALSE)),"",VLOOKUP($B300,'[1]1718  Exp_Rev Access'!$F$7:$GK$318,$DP$2,FALSE))</f>
        <v>0</v>
      </c>
      <c r="DQ300" s="90">
        <f>IF(ISNA(VLOOKUP($B300,'[1]1718  Exp_Rev Access'!$F$7:$GK$318,$DQ$2,FALSE)),"",VLOOKUP($B300,'[1]1718  Exp_Rev Access'!$F$7:$GK$318,$DQ$2,FALSE))</f>
        <v>0</v>
      </c>
      <c r="DR300" s="90">
        <f>IF(ISNA(VLOOKUP($B300,'[1]1718  Exp_Rev Access'!$F$7:$GK$318,$DR$2,FALSE)),"",VLOOKUP($B300,'[1]1718  Exp_Rev Access'!$F$7:$GK$318,$DR$2,FALSE))</f>
        <v>0</v>
      </c>
      <c r="DS300" s="90">
        <f>IF(ISNA(VLOOKUP($B300,'[1]1718  Exp_Rev Access'!$F$7:$GK$318,$DS$2,FALSE)),"",VLOOKUP($B300,'[1]1718  Exp_Rev Access'!$F$7:$GK$318,$DS$2,FALSE))</f>
        <v>0</v>
      </c>
      <c r="DT300" s="90">
        <f>IF(ISNA(VLOOKUP($B300,'[1]1718  Exp_Rev Access'!$F$7:$GK$318,$DT$2,FALSE)),"",VLOOKUP($B300,'[1]1718  Exp_Rev Access'!$F$7:$GK$318,$DT$2,FALSE))</f>
        <v>0</v>
      </c>
      <c r="DU300" s="90">
        <f>IF(ISNA(VLOOKUP($B300,'[1]1718  Exp_Rev Access'!$F$7:$GK$318,$DU$2,FALSE)),"",VLOOKUP($B300,'[1]1718  Exp_Rev Access'!$F$7:$GK$318,$DU$2,FALSE))</f>
        <v>0</v>
      </c>
      <c r="DV300" s="90">
        <f>IF(ISNA(VLOOKUP($B300,'[1]1718  Exp_Rev Access'!$F$7:$GK$318,$DV$2,FALSE)),"",VLOOKUP($B300,'[1]1718  Exp_Rev Access'!$F$7:$GK$318,$DV$2,FALSE))</f>
        <v>0</v>
      </c>
      <c r="DW300" s="90">
        <f>IF(ISNA(VLOOKUP($B300,'[1]1718  Exp_Rev Access'!$F$7:$GK$318,$DW$2,FALSE)),"",VLOOKUP($B300,'[1]1718  Exp_Rev Access'!$F$7:$GK$318,$DW$2,FALSE))</f>
        <v>0</v>
      </c>
      <c r="DX300" s="90">
        <f>IF(ISNA(VLOOKUP($B300,'[1]1718  Exp_Rev Access'!$F$7:$GK$318,$DX$2,FALSE)),"",VLOOKUP($B300,'[1]1718  Exp_Rev Access'!$F$7:$GK$318,$DX$2,FALSE))</f>
        <v>0</v>
      </c>
      <c r="DY300" s="90">
        <f>IF(ISNA(VLOOKUP($B300,'[1]1718  Exp_Rev Access'!$F$7:$GK$318,$DY$2,FALSE)),"",VLOOKUP($B300,'[1]1718  Exp_Rev Access'!$F$7:$GK$318,$DY$2,FALSE))</f>
        <v>0</v>
      </c>
      <c r="DZ300" s="90">
        <f>IF(ISNA(VLOOKUP($B300,'[1]1718  Exp_Rev Access'!$F$7:$GK$318,$DZ$2,FALSE)),"",VLOOKUP($B300,'[1]1718  Exp_Rev Access'!$F$7:$GK$318,$DZ$2,FALSE))</f>
        <v>0</v>
      </c>
      <c r="EA300" s="90">
        <f>IF(ISNA(VLOOKUP($B300,'[1]1718  Exp_Rev Access'!$F$7:$GK$318,$EA$2,FALSE)),"",VLOOKUP($B300,'[1]1718  Exp_Rev Access'!$F$7:$GK$318,$EA$2,FALSE))</f>
        <v>0</v>
      </c>
      <c r="EB300" s="90">
        <f>IF(ISNA(VLOOKUP($B300,'[1]1718  Exp_Rev Access'!$F$7:$GK$318,$EB$2,FALSE)),"",VLOOKUP($B300,'[1]1718  Exp_Rev Access'!$F$7:$GK$318,$EB$2,FALSE))</f>
        <v>0</v>
      </c>
      <c r="EC300" s="90">
        <f>IF(ISNA(VLOOKUP($B300,'[1]1718  Exp_Rev Access'!$F$7:$GK$318,$EC$2,FALSE)),"",VLOOKUP($B300,'[1]1718  Exp_Rev Access'!$F$7:$GK$318,$EC$2,FALSE))</f>
        <v>0</v>
      </c>
      <c r="ED300" s="90">
        <f>IF(ISNA(VLOOKUP($B300,'[1]1718  Exp_Rev Access'!$F$7:$GK$318,$ED$2,FALSE)),"",VLOOKUP($B300,'[1]1718  Exp_Rev Access'!$F$7:$GK$318,$ED$2,FALSE))</f>
        <v>0</v>
      </c>
      <c r="EE300" s="90">
        <f>IF(ISNA(VLOOKUP($B300,'[1]1718  Exp_Rev Access'!$F$7:$GK$318,$EE$2,FALSE)),"",VLOOKUP($B300,'[1]1718  Exp_Rev Access'!$F$7:$GK$318,$EE$2,FALSE))</f>
        <v>0</v>
      </c>
      <c r="EF300" s="90">
        <f>IF(ISNA(VLOOKUP($B300,'[1]1718  Exp_Rev Access'!$F$7:$GK$318,$EF$2,FALSE)),"",VLOOKUP($B300,'[1]1718  Exp_Rev Access'!$F$7:$GK$318,$EF$2,FALSE))</f>
        <v>0</v>
      </c>
      <c r="EG300" s="90">
        <f>IF(ISNA(VLOOKUP($B300,'[1]1718  Exp_Rev Access'!$F$7:$GK$318,$EG$2,FALSE)),"",VLOOKUP($B300,'[1]1718  Exp_Rev Access'!$F$7:$GK$318,$EG$2,FALSE))</f>
        <v>0</v>
      </c>
      <c r="EH300" s="90">
        <f>IF(ISNA(VLOOKUP($B300,'[1]1718  Exp_Rev Access'!$F$7:$GK$318,$EH$2,FALSE)),"",VLOOKUP($B300,'[1]1718  Exp_Rev Access'!$F$7:$GK$318,$EH$2,FALSE))</f>
        <v>0</v>
      </c>
      <c r="EI300" s="90">
        <f>IF(ISNA(VLOOKUP($B300,'[1]1718  Exp_Rev Access'!$F$7:$GK$318,$EI$2,FALSE)),"",VLOOKUP($B300,'[1]1718  Exp_Rev Access'!$F$7:$GK$318,$EI$2,FALSE))</f>
        <v>0</v>
      </c>
      <c r="EJ300" s="90">
        <f>IF(ISNA(VLOOKUP($B300,'[1]1718  Exp_Rev Access'!$F$7:$GK$318,$EJ$2,FALSE)),"",VLOOKUP($B300,'[1]1718  Exp_Rev Access'!$F$7:$GK$318,$EJ$2,FALSE))</f>
        <v>0</v>
      </c>
      <c r="EK300" s="90">
        <f>IF(ISNA(VLOOKUP($B300,'[1]1718  Exp_Rev Access'!$F$7:$GK$318,$EK$2,FALSE)),"",VLOOKUP($B300,'[1]1718  Exp_Rev Access'!$F$7:$GK$318,$EK$2,FALSE))</f>
        <v>0</v>
      </c>
      <c r="EL300" s="90">
        <f>IF(ISNA(VLOOKUP($B300,'[1]1718  Exp_Rev Access'!$F$7:$GK$318,$EL$2,FALSE)),"",VLOOKUP($B300,'[1]1718  Exp_Rev Access'!$F$7:$GK$318,$EL$2,FALSE))</f>
        <v>0</v>
      </c>
      <c r="EM300" s="90">
        <f>IF(ISNA(VLOOKUP($B300,'[1]1718  Exp_Rev Access'!$F$7:$GK$318,$EM$2,FALSE)),"",VLOOKUP($B300,'[1]1718  Exp_Rev Access'!$F$7:$GK$318,$EM$2,FALSE))</f>
        <v>0</v>
      </c>
      <c r="EN300" s="90">
        <f>IF(ISNA(VLOOKUP($B300,'[1]1718  Exp_Rev Access'!$F$7:$GK$318,$EN$2,FALSE)),"",VLOOKUP($B300,'[1]1718  Exp_Rev Access'!$F$7:$GK$318,$EN$2,FALSE))</f>
        <v>0</v>
      </c>
      <c r="EO300" s="90">
        <f>IF(ISNA(VLOOKUP($B300,'[1]1718  Exp_Rev Access'!$F$7:$GK$318,$EO$2,FALSE)),"",VLOOKUP($B300,'[1]1718  Exp_Rev Access'!$F$7:$GK$318,$EO$2,FALSE))</f>
        <v>0</v>
      </c>
      <c r="EP300" s="90">
        <f>IF(ISNA(VLOOKUP($B300,'[1]1718  Exp_Rev Access'!$F$7:$GK$318,$EP$2,FALSE)),"",VLOOKUP($B300,'[1]1718  Exp_Rev Access'!$F$7:$GK$318,$EP$2,FALSE))</f>
        <v>0</v>
      </c>
      <c r="EQ300" s="90">
        <f>IF(ISNA(VLOOKUP($B300,'[1]1718  Exp_Rev Access'!$F$7:$GK$318,$EQ$2,FALSE)),"",VLOOKUP($B300,'[1]1718  Exp_Rev Access'!$F$7:$GK$318,$EQ$2,FALSE))</f>
        <v>0</v>
      </c>
      <c r="ER300" s="90">
        <f>IF(ISNA(VLOOKUP($B300,'[1]1718  Exp_Rev Access'!$F$7:$GK$318,$ER$2,FALSE)),"",VLOOKUP($B300,'[1]1718  Exp_Rev Access'!$F$7:$GK$318,$ER$2,FALSE))</f>
        <v>0</v>
      </c>
      <c r="ES300" s="90">
        <f>IF(ISNA(VLOOKUP($B300,'[1]1718  Exp_Rev Access'!$F$7:$GK$318,$ES$2,FALSE)),"",VLOOKUP($B300,'[1]1718  Exp_Rev Access'!$F$7:$GK$318,$ES$2,FALSE))</f>
        <v>0</v>
      </c>
      <c r="ET300" s="90">
        <f>IF(ISNA(VLOOKUP($B300,'[1]1718  Exp_Rev Access'!$F$7:$GK$318,$ET$2,FALSE)),"",VLOOKUP($B300,'[1]1718  Exp_Rev Access'!$F$7:$GK$318,$ET$2,FALSE))</f>
        <v>0</v>
      </c>
      <c r="EU300" s="90">
        <f>IF(ISNA(VLOOKUP($B300,'[1]1718  Exp_Rev Access'!$F$7:$GK$318,$EU$2,FALSE)),"",VLOOKUP($B300,'[1]1718  Exp_Rev Access'!$F$7:$GK$318,$EU$2,FALSE))</f>
        <v>0</v>
      </c>
      <c r="EV300" s="90">
        <f>IF(ISNA(VLOOKUP($B300,'[1]1718  Exp_Rev Access'!$F$7:$GK$318,$EV$2,FALSE)),"",VLOOKUP($B300,'[1]1718  Exp_Rev Access'!$F$7:$GK$318,$EV$2,FALSE))</f>
        <v>70232.72</v>
      </c>
      <c r="EW300" s="90">
        <f>IF(ISNA(VLOOKUP($B300,'[1]1718  Exp_Rev Access'!$F$7:$GK$318,$EW$2,FALSE)),"",VLOOKUP($B300,'[1]1718  Exp_Rev Access'!$F$7:$GK$318,$EW$2,FALSE))</f>
        <v>0</v>
      </c>
      <c r="EX300" s="90">
        <f>IF(ISNA(VLOOKUP($B300,'[1]1718  Exp_Rev Access'!$F$7:$GK$318,$EX$2,FALSE)),"",VLOOKUP($B300,'[1]1718  Exp_Rev Access'!$F$7:$GK$318,$EX$2,FALSE))</f>
        <v>0</v>
      </c>
      <c r="EY300" s="90">
        <f>IF(ISNA(VLOOKUP($B300,'[1]1718  Exp_Rev Access'!$F$7:$GK$318,$EY$2,FALSE)),"",VLOOKUP($B300,'[1]1718  Exp_Rev Access'!$F$7:$GK$318,$EY$2,FALSE))</f>
        <v>0</v>
      </c>
      <c r="EZ300" s="90">
        <f>IF(ISNA(VLOOKUP($B300,'[1]1718  Exp_Rev Access'!$F$7:$GK$318,$EZ$2,FALSE)),"",VLOOKUP($B300,'[1]1718  Exp_Rev Access'!$F$7:$GK$318,$EZ$2,FALSE))</f>
        <v>0</v>
      </c>
      <c r="FA300" s="90">
        <f>IF(ISNA(VLOOKUP($B300,'[1]1718  Exp_Rev Access'!$F$7:$GK$318,$FA$2,FALSE)),"",VLOOKUP($B300,'[1]1718  Exp_Rev Access'!$F$7:$GK$318,$FA$2,FALSE))</f>
        <v>0</v>
      </c>
      <c r="FB300" s="90">
        <f>IF(ISNA(VLOOKUP($B300,'[1]1718  Exp_Rev Access'!$F$7:$GK$318,$FB$2,FALSE)),"",VLOOKUP($B300,'[1]1718  Exp_Rev Access'!$F$7:$GK$318,$FB$2,FALSE))</f>
        <v>0</v>
      </c>
      <c r="FC300" s="90">
        <f>IF(ISNA(VLOOKUP($B300,'[1]1718  Exp_Rev Access'!$F$7:$GK$318,$FC$2,FALSE)),"",VLOOKUP($B300,'[1]1718  Exp_Rev Access'!$F$7:$GK$318,$FC$2,FALSE))</f>
        <v>0</v>
      </c>
      <c r="FD300" s="90">
        <f>IF(ISNA(VLOOKUP($B300,'[1]1718  Exp_Rev Access'!$F$7:$GK$318,$FD$2,FALSE)),"",VLOOKUP($B300,'[1]1718  Exp_Rev Access'!$F$7:$GK$318,$FD$2,FALSE))</f>
        <v>0</v>
      </c>
      <c r="FE300" s="90">
        <f>IF(ISNA(VLOOKUP($B300,'[1]1718  Exp_Rev Access'!$F$7:$GK$318,$FE$2,FALSE)),"",VLOOKUP($B300,'[1]1718  Exp_Rev Access'!$F$7:$GK$318,$FE$2,FALSE))</f>
        <v>0</v>
      </c>
      <c r="FF300" s="90">
        <f>IF(ISNA(VLOOKUP($B300,'[1]1718  Exp_Rev Access'!$F$7:$GK$318,$FF$2,FALSE)),"",VLOOKUP($B300,'[1]1718  Exp_Rev Access'!$F$7:$GK$318,$FF$2,FALSE))</f>
        <v>0</v>
      </c>
      <c r="FG300" s="90">
        <f>IF(ISNA(VLOOKUP($B300,'[1]1718  Exp_Rev Access'!$F$7:$GK$318,$FG$2,FALSE)),"",VLOOKUP($B300,'[1]1718  Exp_Rev Access'!$F$7:$GK$318,$FG$2,FALSE))</f>
        <v>0</v>
      </c>
      <c r="FH300" s="90">
        <f>IF(ISNA(VLOOKUP($B300,'[1]1718  Exp_Rev Access'!$F$7:$GK$318,$FH$2,FALSE)),"",VLOOKUP($B300,'[1]1718  Exp_Rev Access'!$F$7:$GK$318,$FH$2,FALSE))</f>
        <v>0</v>
      </c>
      <c r="FI300" s="90">
        <f>IF(ISNA(VLOOKUP($B300,'[1]1718  Exp_Rev Access'!$F$7:$GK$318,$FI$2,FALSE)),"",VLOOKUP($B300,'[1]1718  Exp_Rev Access'!$F$7:$GK$318,$FI$2,FALSE))</f>
        <v>0</v>
      </c>
      <c r="FJ300" s="90">
        <f>IF(ISNA(VLOOKUP($B300,'[1]1718  Exp_Rev Access'!$F$7:$GK$318,$FJ$2,FALSE)),"",VLOOKUP($B300,'[1]1718  Exp_Rev Access'!$F$7:$GK$318,$FJ$2,FALSE))</f>
        <v>0</v>
      </c>
      <c r="FK300" s="90">
        <f>IF(ISNA(VLOOKUP($B300,'[1]1718  Exp_Rev Access'!$F$7:$GK$318,$FK$2,FALSE)),"",VLOOKUP($B300,'[1]1718  Exp_Rev Access'!$F$7:$GK$318,$FK$2,FALSE))</f>
        <v>0</v>
      </c>
      <c r="FL300" s="90">
        <f>IF(ISNA(VLOOKUP($B300,'[1]1718  Exp_Rev Access'!$F$7:$GK$318,$FL$2,FALSE)),"",VLOOKUP($B300,'[1]1718  Exp_Rev Access'!$F$7:$GK$318,$FL$2,FALSE))</f>
        <v>0</v>
      </c>
      <c r="FM300" s="90">
        <f>IF(ISNA(VLOOKUP($B300,'[1]1718  Exp_Rev Access'!$F$7:$GK$318,$FM$2,FALSE)),"",VLOOKUP($B300,'[1]1718  Exp_Rev Access'!$F$7:$GK$318,$FM$2,FALSE))</f>
        <v>0</v>
      </c>
      <c r="FN300" s="90">
        <f>IF(ISNA(VLOOKUP($B300,'[1]1718  Exp_Rev Access'!$F$7:$GK$318,$FN$2,FALSE)),"",VLOOKUP($B300,'[1]1718  Exp_Rev Access'!$F$7:$GK$318,$FN$2,FALSE))</f>
        <v>0</v>
      </c>
      <c r="FO300" s="90">
        <f>IF(ISNA(VLOOKUP($B300,'[1]1718  Exp_Rev Access'!$F$7:$GK$318,$FO$2,FALSE)),"",VLOOKUP($B300,'[1]1718  Exp_Rev Access'!$F$7:$GK$318,$FO$2,FALSE))</f>
        <v>0</v>
      </c>
      <c r="FP300" s="90">
        <f>IF(ISNA(VLOOKUP($B300,'[1]1718  Exp_Rev Access'!$F$7:$GK$318,$FP$2,FALSE)),"",VLOOKUP($B300,'[1]1718  Exp_Rev Access'!$F$7:$GK$318,$FP$2,FALSE))</f>
        <v>0</v>
      </c>
      <c r="FQ300" s="90">
        <f>IF(ISNA(VLOOKUP($B300,'[1]1718  Exp_Rev Access'!$F$7:$GK$318,$FQ$2,FALSE)),"",VLOOKUP($B300,'[1]1718  Exp_Rev Access'!$F$7:$GK$318,$FQ$2,FALSE))</f>
        <v>0</v>
      </c>
      <c r="FR300" s="90">
        <f>IF(ISNA(VLOOKUP($B300,'[1]1718  Exp_Rev Access'!$F$7:$GK$318,$FR$2,FALSE)),"",VLOOKUP($B300,'[1]1718  Exp_Rev Access'!$F$7:$GK$318,$FR$2,FALSE))</f>
        <v>57137.65</v>
      </c>
      <c r="FS300" s="56">
        <f t="shared" si="813"/>
        <v>1417397.3599999999</v>
      </c>
      <c r="FT300" s="56">
        <f t="shared" si="814"/>
        <v>3.9817014873164025E-2</v>
      </c>
      <c r="FU300" s="94">
        <f t="shared" si="815"/>
        <v>509.93770934143998</v>
      </c>
      <c r="FV300" s="95">
        <f>IF(ISNA(VLOOKUP($B300,'[1]1718  Exp_Rev Access'!$F$7:$GK$318,$FV$2,FALSE)),"",VLOOKUP($B300,'[1]1718  Exp_Rev Access'!$F$7:$GK$318,$FV$2,FALSE))</f>
        <v>0</v>
      </c>
      <c r="FW300" s="95">
        <f>IF(ISNA(VLOOKUP($B300,'[1]1718  Exp_Rev Access'!$F$7:$GK$318,$FW$2,FALSE)),"",VLOOKUP($B300,'[1]1718  Exp_Rev Access'!$F$7:$GK$318,$FW$2,FALSE))</f>
        <v>0</v>
      </c>
      <c r="FX300" s="95">
        <f>IF(ISNA(VLOOKUP($B300,'[1]1718  Exp_Rev Access'!$F$7:$GK$318,$FX$2,FALSE)),"",VLOOKUP($B300,'[1]1718  Exp_Rev Access'!$F$7:$GK$318,$FX$2,FALSE))</f>
        <v>0</v>
      </c>
      <c r="FY300" s="95">
        <f>IF(ISNA(VLOOKUP($B300,'[1]1718  Exp_Rev Access'!$F$7:$GK$318,$FY$2,FALSE)),"",VLOOKUP($B300,'[1]1718  Exp_Rev Access'!$F$7:$GK$318,$FY$2,FALSE))</f>
        <v>0</v>
      </c>
      <c r="FZ300" s="95">
        <f>IF(ISNA(VLOOKUP($B300,'[1]1718  Exp_Rev Access'!$F$7:$GK$318,$FZ$2,FALSE)),"",VLOOKUP($B300,'[1]1718  Exp_Rev Access'!$F$7:$GK$318,$FZ$2,FALSE))</f>
        <v>0</v>
      </c>
      <c r="GA300" s="95">
        <f>IF(ISNA(VLOOKUP($B300,'[1]1718  Exp_Rev Access'!$F$7:$GK$318,$GA$2,FALSE)),"",VLOOKUP($B300,'[1]1718  Exp_Rev Access'!$F$7:$GK$318,$GA$2,FALSE))</f>
        <v>0</v>
      </c>
      <c r="GB300" s="95">
        <f>IF(ISNA(VLOOKUP($B300,'[1]1718  Exp_Rev Access'!$F$7:$GK$318,$GB$2,FALSE)),"",VLOOKUP($B300,'[1]1718  Exp_Rev Access'!$F$7:$GK$318,$GB$2,FALSE))</f>
        <v>0</v>
      </c>
      <c r="GC300" s="95">
        <f>IF(ISNA(VLOOKUP($B300,'[1]1718  Exp_Rev Access'!$F$7:$GK$318,$GC$2,FALSE)),"",VLOOKUP($B300,'[1]1718  Exp_Rev Access'!$F$7:$GK$318,$GC$2,FALSE))</f>
        <v>0</v>
      </c>
      <c r="GD300" s="95">
        <f>IF(ISNA(VLOOKUP($B300,'[1]1718  Exp_Rev Access'!$F$7:$GK$318,$GD$2,FALSE)),"",VLOOKUP($B300,'[1]1718  Exp_Rev Access'!$F$7:$GK$318,$GD$2,FALSE))</f>
        <v>4764.46</v>
      </c>
      <c r="GE300" s="95">
        <f>IF(ISNA(VLOOKUP($B300,'[1]1718  Exp_Rev Access'!$F$7:$GK$318,$GE$2,FALSE)),"",VLOOKUP($B300,'[1]1718  Exp_Rev Access'!$F$7:$GK$318,$GE$2,FALSE))</f>
        <v>0</v>
      </c>
      <c r="GF300" s="95">
        <f>IF(ISNA(VLOOKUP($B300,'[1]1718  Exp_Rev Access'!$F$7:$GK$318,$GF$2,FALSE)),"",VLOOKUP($B300,'[1]1718  Exp_Rev Access'!$F$7:$GK$318,$GF$2,FALSE))</f>
        <v>25713.34</v>
      </c>
      <c r="GG300" s="95">
        <f>IF(ISNA(VLOOKUP($B300,'[1]1718  Exp_Rev Access'!$F$7:$GK$318,$GG$2,FALSE)),"",VLOOKUP($B300,'[1]1718  Exp_Rev Access'!$F$7:$GK$318,$GG$2,FALSE))</f>
        <v>0</v>
      </c>
      <c r="GH300" s="95">
        <f>IF(ISNA(VLOOKUP($B300,'[1]1718  Exp_Rev Access'!$F$7:$GK$318,$GH$2,FALSE)),"",VLOOKUP($B300,'[1]1718  Exp_Rev Access'!$F$7:$GK$318,$GH$2,FALSE))</f>
        <v>0</v>
      </c>
      <c r="GI300" s="95">
        <f>IF(ISNA(VLOOKUP($B300,'[1]1718  Exp_Rev Access'!$F$7:$GK$318,$GI$2,FALSE)),"",VLOOKUP($B300,'[1]1718  Exp_Rev Access'!$F$7:$GK$318,$GI$2,FALSE))</f>
        <v>0</v>
      </c>
      <c r="GJ300" s="95">
        <f>IF(ISNA(VLOOKUP($B300,'[1]1718  Exp_Rev Access'!$F$7:$GK$318,$GJ$2,FALSE)),"",VLOOKUP($B300,'[1]1718  Exp_Rev Access'!$F$7:$GK$318,$GJ$2,FALSE))</f>
        <v>0</v>
      </c>
      <c r="GK300" s="95">
        <f>IF(ISNA(VLOOKUP($B300,'[1]1718  Exp_Rev Access'!$F$7:$GK$318,$GK$2,FALSE)),"",VLOOKUP($B300,'[1]1718  Exp_Rev Access'!$F$7:$GK$318,$GK$2,FALSE))</f>
        <v>1847.02</v>
      </c>
      <c r="GL300" s="95">
        <f>IF(ISNA(VLOOKUP($B300,'[1]1718  Exp_Rev Access'!$F$7:$GK$318,$GL$2,FALSE)),"",VLOOKUP($B300,'[1]1718  Exp_Rev Access'!$F$7:$GK$318,$GL$2,FALSE))</f>
        <v>12130</v>
      </c>
      <c r="GM300" s="95">
        <f>IF(ISNA(VLOOKUP($B300,'[1]1718  Exp_Rev Access'!$F$7:$GK$318,$GM$2,FALSE)),"",VLOOKUP($B300,'[1]1718  Exp_Rev Access'!$F$7:$GK$318,$GM$2,FALSE))</f>
        <v>0</v>
      </c>
      <c r="GN300" s="95">
        <f>IF(ISNA(VLOOKUP($B300,'[1]1718  Exp_Rev Access'!$F$7:$GK$318,$GN$2,FALSE)),"",VLOOKUP($B300,'[1]1718  Exp_Rev Access'!$F$7:$GK$318,$GN$2,FALSE))</f>
        <v>0</v>
      </c>
      <c r="GO300" s="95">
        <f>IF(ISNA(VLOOKUP($B300,'[1]1718  Exp_Rev Access'!$F$7:$GK$318,$GO$2,FALSE)),"",VLOOKUP($B300,'[1]1718  Exp_Rev Access'!$F$7:$GK$318,$GO$2,FALSE))</f>
        <v>0</v>
      </c>
      <c r="GP300" s="95">
        <f>IF(ISNA(VLOOKUP($B300,'[1]1718  Exp_Rev Access'!$F$7:$GK$318,$GP$2,FALSE)),"",VLOOKUP($B300,'[1]1718  Exp_Rev Access'!$F$7:$GK$318,$GP$2,FALSE))</f>
        <v>0</v>
      </c>
      <c r="GQ300" s="95">
        <f>IF(ISNA(VLOOKUP($B300,'[1]1718  Exp_Rev Access'!$F$7:$GK$318,$GQ$2,FALSE)),"",VLOOKUP($B300,'[1]1718  Exp_Rev Access'!$F$7:$GK$318,$GQ$2,FALSE))</f>
        <v>135</v>
      </c>
      <c r="GR300" s="95">
        <f>IF(ISNA(VLOOKUP($B300,'[1]1718  Exp_Rev Access'!$F$7:$GK$318,$GR$2,FALSE)),"",VLOOKUP($B300,'[1]1718  Exp_Rev Access'!$F$7:$GK$318,$GR$2,FALSE))</f>
        <v>0</v>
      </c>
      <c r="GS300" s="95">
        <f>IF(ISNA(VLOOKUP($B300,'[1]1718  Exp_Rev Access'!$F$7:$GK$318,$GS$2,FALSE)),"",VLOOKUP($B300,'[1]1718  Exp_Rev Access'!$F$7:$GK$318,$GS$2,FALSE))</f>
        <v>0</v>
      </c>
      <c r="GT300" s="95">
        <f>IF(ISNA(VLOOKUP($B300,'[1]1718  Exp_Rev Access'!$F$7:$GK$318,$GT$2,FALSE)),"",VLOOKUP($B300,'[1]1718  Exp_Rev Access'!$F$7:$GK$318,$GT$2,FALSE))</f>
        <v>1423319.53</v>
      </c>
      <c r="GU300" s="56">
        <f t="shared" si="816"/>
        <v>1467909.35</v>
      </c>
      <c r="GV300" s="92">
        <f t="shared" si="817"/>
        <v>4.1235979458439619E-2</v>
      </c>
      <c r="GW300" s="96">
        <f t="shared" si="818"/>
        <v>528.11043154467438</v>
      </c>
    </row>
    <row r="301" spans="1:222" x14ac:dyDescent="0.3">
      <c r="A301" s="73"/>
      <c r="B301" s="88" t="s">
        <v>619</v>
      </c>
      <c r="C301" s="89" t="s">
        <v>620</v>
      </c>
      <c r="D301" s="75">
        <f>IF(ISNA(VLOOKUP($B301,'[1]1718 enrollment_Rev_Exp by size'!$A$7:H633,3,FALSE)),"",VLOOKUP($B301,'[1]1718 enrollment_Rev_Exp by size'!$A$7:$G$350,3,FALSE))</f>
        <v>596.37999999999988</v>
      </c>
      <c r="E301" s="76">
        <f>IF(ISNA(VLOOKUP($B301,'[1]1718 enrollment_Rev_Exp by size'!$A$7:I635,5,FALSE)),"",VLOOKUP($B301,'[1]1718 enrollment_Rev_Exp by size'!$A$7:$G$350,5,FALSE))</f>
        <v>10869197.460000001</v>
      </c>
      <c r="F301" s="70">
        <f t="shared" si="800"/>
        <v>10869197.459999999</v>
      </c>
      <c r="G301" s="70">
        <f t="shared" si="801"/>
        <v>0</v>
      </c>
      <c r="H301" s="90">
        <f>IF(ISNA(VLOOKUP($B301,'[1]1718  Exp_Rev Access'!$F$7:$GK$318,3,FALSE)),"",VLOOKUP($B301,'[1]1718  Exp_Rev Access'!$F$7:$GK$318,3,FALSE))</f>
        <v>1141716.23</v>
      </c>
      <c r="I301" s="90">
        <f>IF(ISNA(VLOOKUP($B301,'[1]1718  Exp_Rev Access'!$F$7:$GK$318,4,FALSE)),"",VLOOKUP($B301,'[1]1718  Exp_Rev Access'!$F$7:$GK$318,4,FALSE))</f>
        <v>0</v>
      </c>
      <c r="J301" s="90">
        <f>IF(ISNA(VLOOKUP($B301,'[1]1718  Exp_Rev Access'!$F$7:$GK$318,5,FALSE)),"",VLOOKUP($B301,'[1]1718  Exp_Rev Access'!$F$7:$GK$318,5,FALSE))</f>
        <v>0</v>
      </c>
      <c r="K301" s="90">
        <f>IF(ISNA(VLOOKUP($B301,'[1]1718  Exp_Rev Access'!$F$7:$GK$318,6,FALSE)),"-",VLOOKUP($B301,'[1]1718  Exp_Rev Access'!$F$7:$GK$318,6,FALSE))</f>
        <v>325.29000000000002</v>
      </c>
      <c r="L301" s="90">
        <f>IF(ISNA(VLOOKUP($B301,'[1]1718  Exp_Rev Access'!$F$7:$GK$318,7,FALSE)),"",VLOOKUP($B301,'[1]1718  Exp_Rev Access'!$F$7:$GK$318,7,FALSE))</f>
        <v>0</v>
      </c>
      <c r="M301" s="90">
        <f>IF(ISNA(VLOOKUP($B301,'[1]1718  Exp_Rev Access'!$F$7:$GK$318,8,FALSE)),"",VLOOKUP($B301,'[1]1718  Exp_Rev Access'!$F$7:$GK$318,8,FALSE))</f>
        <v>0</v>
      </c>
      <c r="N301" s="56">
        <f t="shared" si="802"/>
        <v>1142041.52</v>
      </c>
      <c r="O301" s="91">
        <f t="shared" si="803"/>
        <v>0.10507137479127183</v>
      </c>
      <c r="P301" s="56">
        <f t="shared" si="804"/>
        <v>1914.9561018142799</v>
      </c>
      <c r="Q301" s="90">
        <f>IF(ISNA(VLOOKUP($B301,'[1]1718  Exp_Rev Access'!$F$7:$GK$318,10,FALSE)),"",VLOOKUP($B301,'[1]1718  Exp_Rev Access'!$F$7:$GK$318,10,FALSE))</f>
        <v>68752</v>
      </c>
      <c r="R301" s="90">
        <f>IF(ISNA(VLOOKUP($B301,'[1]1718  Exp_Rev Access'!$F$7:$GK$318,11,FALSE)),"",VLOOKUP($B301,'[1]1718  Exp_Rev Access'!$F$7:$GK$318,11,FALSE))</f>
        <v>0</v>
      </c>
      <c r="S301" s="90">
        <f>IF(ISNA(VLOOKUP($B301,'[1]1718  Exp_Rev Access'!$F$7:$GK$318,12,FALSE)),"",VLOOKUP($B301,'[1]1718  Exp_Rev Access'!$F$7:$GK$318,12,FALSE))</f>
        <v>0</v>
      </c>
      <c r="T301" s="90">
        <f>IF(ISNA(VLOOKUP($B301,'[1]1718  Exp_Rev Access'!$F$7:$GK$318,13,FALSE)),"",VLOOKUP($B301,'[1]1718  Exp_Rev Access'!$F$7:$GK$318,13,FALSE))</f>
        <v>0</v>
      </c>
      <c r="U301" s="90">
        <f>IF(ISNA(VLOOKUP($B301,'[1]1718  Exp_Rev Access'!$F$7:$GK$318,14,FALSE)),"",VLOOKUP($B301,'[1]1718  Exp_Rev Access'!$F$7:$GK$318,14,FALSE))</f>
        <v>21432.31</v>
      </c>
      <c r="V301" s="90">
        <f>IF(ISNA(VLOOKUP($B301,'[1]1718  Exp_Rev Access'!$F$7:$GK$318,15,FALSE)),"",VLOOKUP($B301,'[1]1718  Exp_Rev Access'!$F$7:$GK$318,15,FALSE))</f>
        <v>0</v>
      </c>
      <c r="W301" s="90">
        <f>IF(ISNA(VLOOKUP($B301,'[1]1718  Exp_Rev Access'!$F$7:$GK$318,16,FALSE)),"",VLOOKUP($B301,'[1]1718  Exp_Rev Access'!$F$7:$GK$318,16,FALSE))</f>
        <v>0</v>
      </c>
      <c r="X301" s="90">
        <f>IF(ISNA(VLOOKUP($B301,'[1]1718  Exp_Rev Access'!$F$7:$GK$318,17,FALSE)),"",VLOOKUP($B301,'[1]1718  Exp_Rev Access'!$F$7:$GK$318,17,FALSE))</f>
        <v>0</v>
      </c>
      <c r="Y301" s="90">
        <f>IF(ISNA(VLOOKUP($B301,'[1]1718  Exp_Rev Access'!$F$7:$GK$318,18,FALSE)),"",VLOOKUP($B301,'[1]1718  Exp_Rev Access'!$F$7:$GK$318,18,FALSE))</f>
        <v>8703.7000000000007</v>
      </c>
      <c r="Z301" s="90">
        <f>IF(ISNA(VLOOKUP($B301,'[1]1718  Exp_Rev Access'!$F$7:$GK$318,19,FALSE)),"",VLOOKUP($B301,'[1]1718  Exp_Rev Access'!$F$7:$GK$318,19,FALSE))</f>
        <v>0</v>
      </c>
      <c r="AA301" s="90">
        <f>IF(ISNA(VLOOKUP($B301,'[1]1718  Exp_Rev Access'!$F$7:$GK$318,20,FALSE)),"",VLOOKUP($B301,'[1]1718  Exp_Rev Access'!$F$7:$GK$318,20,FALSE))</f>
        <v>0</v>
      </c>
      <c r="AB301" s="90">
        <f>IF(ISNA(VLOOKUP($B301,'[1]1718  Exp_Rev Access'!$F$7:$GK$318,21,FALSE)),"",VLOOKUP($B301,'[1]1718  Exp_Rev Access'!$F$7:$GK$318,21,FALSE))</f>
        <v>0</v>
      </c>
      <c r="AC301" s="90">
        <f>IF(ISNA(VLOOKUP($B301,'[1]1718  Exp_Rev Access'!$F$7:$GK$318,22,FALSE)),"",VLOOKUP($B301,'[1]1718  Exp_Rev Access'!$F$7:$GK$318,22,FALSE))</f>
        <v>0</v>
      </c>
      <c r="AD301" s="90">
        <f>IF(ISNA(VLOOKUP($B301,'[1]1718  Exp_Rev Access'!$F$7:$GK$318,23,FALSE)),"",VLOOKUP($B301,'[1]1718  Exp_Rev Access'!$F$7:$GK$318,23,FALSE))</f>
        <v>71723.3</v>
      </c>
      <c r="AE301" s="90">
        <f>IF(ISNA(VLOOKUP($B301,'[1]1718  Exp_Rev Access'!$F$7:$GK$318,24,FALSE)),"",VLOOKUP($B301,'[1]1718  Exp_Rev Access'!$F$7:$GK$318,24,FALSE))</f>
        <v>20142.669999999998</v>
      </c>
      <c r="AF301" s="90">
        <f>IF(ISNA(VLOOKUP($B301,'[1]1718  Exp_Rev Access'!$F$7:$GK$318,25,FALSE)),"",VLOOKUP($B301,'[1]1718  Exp_Rev Access'!$F$7:$GK$318,25,FALSE))</f>
        <v>0</v>
      </c>
      <c r="AG301" s="90">
        <f>IF(ISNA(VLOOKUP($B301,'[1]1718  Exp_Rev Access'!$F$7:$GK$318,26,FALSE)),"",VLOOKUP($B301,'[1]1718  Exp_Rev Access'!$F$7:$GK$318,26,FALSE))</f>
        <v>495760.61</v>
      </c>
      <c r="AH301" s="90">
        <f>IF(ISNA(VLOOKUP($B301,'[1]1718  Exp_Rev Access'!$F$7:$GK$318,27,FALSE)),"",VLOOKUP($B301,'[1]1718  Exp_Rev Access'!$F$7:$GK$318,27,FALSE))</f>
        <v>1407.56</v>
      </c>
      <c r="AI301" s="90">
        <f>IF(ISNA(VLOOKUP($B301,'[1]1718  Exp_Rev Access'!$F$7:$GK$318,28,FALSE)),"",VLOOKUP($B301,'[1]1718  Exp_Rev Access'!$F$7:$GK$318,28,FALSE))</f>
        <v>44081.75</v>
      </c>
      <c r="AJ301" s="90">
        <f>IF(ISNA(VLOOKUP($B301,'[1]1718  Exp_Rev Access'!$F$7:$GK$318,29,FALSE)),"",VLOOKUP($B301,'[1]1718  Exp_Rev Access'!$F$7:$GK$318,29,FALSE))</f>
        <v>0</v>
      </c>
      <c r="AK301" s="90">
        <f>IF(ISNA(VLOOKUP($B301,'[1]1718  Exp_Rev Access'!$F$7:$GK$318,30,FALSE)),"",VLOOKUP($B301,'[1]1718  Exp_Rev Access'!$F$7:$GK$318,30,FALSE))</f>
        <v>336505.49</v>
      </c>
      <c r="AL301" s="90">
        <f>IF(ISNA(VLOOKUP($B301,'[1]1718  Exp_Rev Access'!$F$7:$GK$318,31,FALSE)),"",VLOOKUP($B301,'[1]1718  Exp_Rev Access'!$F$7:$GK$318,31,FALSE))</f>
        <v>0</v>
      </c>
      <c r="AM301" s="56">
        <f t="shared" si="805"/>
        <v>1068509.3900000001</v>
      </c>
      <c r="AN301" s="92">
        <f t="shared" si="806"/>
        <v>9.8306189940172456E-2</v>
      </c>
      <c r="AO301" s="71">
        <f t="shared" si="807"/>
        <v>1791.6586572319668</v>
      </c>
      <c r="AP301" s="90">
        <f>IF(ISNA(VLOOKUP($B301,'[1]1718  Exp_Rev Access'!$F$7:$GK$318,33,FALSE)),"",VLOOKUP($B301,'[1]1718  Exp_Rev Access'!$F$7:$GK$318,33,FALSE))</f>
        <v>4318363.46</v>
      </c>
      <c r="AQ301" s="90">
        <f>IF(ISNA(VLOOKUP($B301,'[1]1718  Exp_Rev Access'!$F$7:$GK$318,34,FALSE)),"",VLOOKUP($B301,'[1]1718  Exp_Rev Access'!$F$7:$GK$318,34,FALSE))</f>
        <v>123806.02</v>
      </c>
      <c r="AR301" s="90">
        <f>IF(ISNA(VLOOKUP($B301,'[1]1718  Exp_Rev Access'!$F$7:$GK$318,35,FALSE)),"",VLOOKUP($B301,'[1]1718  Exp_Rev Access'!$F$7:$GK$318,35,FALSE))</f>
        <v>188620.16</v>
      </c>
      <c r="AS301" s="90">
        <f>IF(ISNA(VLOOKUP($B301,'[1]1718  Exp_Rev Access'!$F$7:$GK$318,36,FALSE)),"",VLOOKUP($B301,'[1]1718  Exp_Rev Access'!$F$7:$GK$318,36,FALSE))</f>
        <v>0</v>
      </c>
      <c r="AT301" s="90">
        <f>IF(ISNA(VLOOKUP($B301,'[1]1718  Exp_Rev Access'!$F$7:$GK$318,37,FALSE)),"",VLOOKUP($B301,'[1]1718  Exp_Rev Access'!$F$7:$GK$318,37,FALSE))</f>
        <v>0</v>
      </c>
      <c r="AU301" s="56">
        <f t="shared" si="808"/>
        <v>4630789.6399999997</v>
      </c>
      <c r="AV301" s="93">
        <f t="shared" si="809"/>
        <v>0.42604706161994771</v>
      </c>
      <c r="AW301" s="56">
        <f t="shared" si="810"/>
        <v>7764.8305442838464</v>
      </c>
      <c r="AX301" s="90">
        <f>IF(ISNA(VLOOKUP($B301,'[1]1718  Exp_Rev Access'!$F$7:$GK$318,39,FALSE)),"",VLOOKUP($B301,'[1]1718  Exp_Rev Access'!$F$7:$GK$318,39,FALSE))</f>
        <v>0</v>
      </c>
      <c r="AY301" s="90">
        <f>IF(ISNA(VLOOKUP($B301,'[1]1718  Exp_Rev Access'!$F$7:$GK$318,40,FALSE)),"",VLOOKUP($B301,'[1]1718  Exp_Rev Access'!$F$7:$GK$318,40,FALSE))</f>
        <v>597574.26</v>
      </c>
      <c r="AZ301" s="90">
        <f>IF(ISNA(VLOOKUP($B301,'[1]1718  Exp_Rev Access'!$F$7:$GK$318,41,FALSE)),"",VLOOKUP($B301,'[1]1718  Exp_Rev Access'!$F$7:$GK$318,41,FALSE))</f>
        <v>14262.55</v>
      </c>
      <c r="BA301" s="90">
        <f>IF(ISNA(VLOOKUP($B301,'[1]1718  Exp_Rev Access'!$F$7:$GK$318,42,FALSE)),"",VLOOKUP($B301,'[1]1718  Exp_Rev Access'!$F$7:$GK$318,42,FALSE))</f>
        <v>0</v>
      </c>
      <c r="BB301" s="90">
        <f>IF(ISNA(VLOOKUP($B301,'[1]1718  Exp_Rev Access'!$F$7:$GK$318,43,FALSE)),"",VLOOKUP($B301,'[1]1718  Exp_Rev Access'!$F$7:$GK$318,43,FALSE))</f>
        <v>0</v>
      </c>
      <c r="BC301" s="90">
        <f>IF(ISNA(VLOOKUP($B301,'[1]1718  Exp_Rev Access'!$F$7:$GK$318,44,FALSE)),"",VLOOKUP($B301,'[1]1718  Exp_Rev Access'!$F$7:$GK$318,44,FALSE))</f>
        <v>222666.59</v>
      </c>
      <c r="BD301" s="90">
        <f>IF(ISNA(VLOOKUP($B301,'[1]1718  Exp_Rev Access'!$F$7:$GK$318,45,FALSE)),"",VLOOKUP($B301,'[1]1718  Exp_Rev Access'!$F$7:$GK$318,45,FALSE))</f>
        <v>0</v>
      </c>
      <c r="BE301" s="90">
        <f>IF(ISNA(VLOOKUP($B301,'[1]1718  Exp_Rev Access'!$F$7:$GK$318,46,FALSE)),"",VLOOKUP($B301,'[1]1718  Exp_Rev Access'!$F$7:$GK$318,46,FALSE))</f>
        <v>18929.38</v>
      </c>
      <c r="BF301" s="90">
        <f>IF(ISNA(VLOOKUP($B301,'[1]1718  Exp_Rev Access'!$F$7:$GK$318,47,FALSE)),"",VLOOKUP($B301,'[1]1718  Exp_Rev Access'!$F$7:$GK$318,47,FALSE))</f>
        <v>0</v>
      </c>
      <c r="BG301" s="90">
        <f>IF(ISNA(VLOOKUP($B301,'[1]1718  Exp_Rev Access'!$F$7:$GK$318,48,FALSE)),"",VLOOKUP($B301,'[1]1718  Exp_Rev Access'!$F$7:$GK$318,48,FALSE))</f>
        <v>11196.7</v>
      </c>
      <c r="BH301" s="90">
        <f>IF(ISNA(VLOOKUP($B301,'[1]1718  Exp_Rev Access'!$F$7:$GK$318,49,FALSE)),"",VLOOKUP($B301,'[1]1718  Exp_Rev Access'!$F$7:$GK$318,49,FALSE))</f>
        <v>13656.27</v>
      </c>
      <c r="BI301" s="90">
        <f>IF(ISNA(VLOOKUP($B301,'[1]1718  Exp_Rev Access'!$F$7:$GK$318,50,FALSE)),"",VLOOKUP($B301,'[1]1718  Exp_Rev Access'!$F$7:$GK$318,50,FALSE))</f>
        <v>0</v>
      </c>
      <c r="BJ301" s="90">
        <f>IF(ISNA(VLOOKUP($B301,'[1]1718  Exp_Rev Access'!$F$7:$GK$318,51,FALSE)),"",VLOOKUP($B301,'[1]1718  Exp_Rev Access'!$F$7:$GK$318,51,FALSE))</f>
        <v>3046.21</v>
      </c>
      <c r="BK301" s="90">
        <f>IF(ISNA(VLOOKUP($B301,'[1]1718  Exp_Rev Access'!$F$7:$GK$318,52,FALSE)),"",VLOOKUP($B301,'[1]1718  Exp_Rev Access'!$F$7:$GK$318,52,FALSE))</f>
        <v>401307.11</v>
      </c>
      <c r="BL301" s="90">
        <f>IF(ISNA(VLOOKUP($B301,'[1]1718  Exp_Rev Access'!$F$7:$GK$318,53,FALSE)),"",VLOOKUP($B301,'[1]1718  Exp_Rev Access'!$F$7:$GK$318,53,FALSE))</f>
        <v>115000</v>
      </c>
      <c r="BM301" s="90">
        <f>IF(ISNA(VLOOKUP($B301,'[1]1718  Exp_Rev Access'!$F$7:$GK$318,54,FALSE)),"",VLOOKUP($B301,'[1]1718  Exp_Rev Access'!$F$7:$GK$318,54,FALSE))</f>
        <v>0</v>
      </c>
      <c r="BN301" s="90">
        <f>IF(ISNA(VLOOKUP($B301,'[1]1718  Exp_Rev Access'!$F$7:$GK$318,55,FALSE)),"",VLOOKUP($B301,'[1]1718  Exp_Rev Access'!$F$7:$GK$318,55,FALSE))</f>
        <v>0</v>
      </c>
      <c r="BO301" s="90">
        <f>IF(ISNA(VLOOKUP($B301,'[1]1718  Exp_Rev Access'!$F$7:$GK$318,56,FALSE)),"",VLOOKUP($B301,'[1]1718  Exp_Rev Access'!$F$7:$GK$318,56,FALSE))</f>
        <v>0</v>
      </c>
      <c r="BP301" s="90">
        <f>IF(ISNA(VLOOKUP($B301,'[1]1718  Exp_Rev Access'!$F$7:$GK$318,57,FALSE)),"",VLOOKUP($B301,'[1]1718  Exp_Rev Access'!$F$7:$GK$318,57,FALSE))</f>
        <v>0</v>
      </c>
      <c r="BQ301" s="90">
        <f>IF(ISNA(VLOOKUP($B301,'[1]1718  Exp_Rev Access'!$F$7:$GK$318,58,FALSE)),"",VLOOKUP($B301,'[1]1718  Exp_Rev Access'!$F$7:$GK$318,58,FALSE))</f>
        <v>0</v>
      </c>
      <c r="BR301" s="90">
        <f>IF(ISNA(VLOOKUP($B301,'[1]1718  Exp_Rev Access'!$F$7:$GK$318,59,FALSE)),"",VLOOKUP($B301,'[1]1718  Exp_Rev Access'!$F$7:$GK$318,59,FALSE))</f>
        <v>0</v>
      </c>
      <c r="BS301" s="90">
        <f>IF(ISNA(VLOOKUP($B301,'[1]1718  Exp_Rev Access'!$F$7:$GK$318,60,FALSE)),"",VLOOKUP($B301,'[1]1718  Exp_Rev Access'!$F$7:$GK$318,60,FALSE))</f>
        <v>0</v>
      </c>
      <c r="BT301" s="90">
        <f>IF(ISNA(VLOOKUP($B301,'[1]1718  Exp_Rev Access'!$F$7:$GK$318,61,FALSE)),"",VLOOKUP($B301,'[1]1718  Exp_Rev Access'!$F$7:$GK$318,61,FALSE))</f>
        <v>0</v>
      </c>
      <c r="BU301" s="90">
        <f>IF(ISNA(VLOOKUP($B301,'[1]1718  Exp_Rev Access'!$F$7:$GK$318,62,FALSE)),"",VLOOKUP($B301,'[1]1718  Exp_Rev Access'!$F$7:$GK$318,62,FALSE))</f>
        <v>0</v>
      </c>
      <c r="BV301" s="56">
        <f t="shared" si="743"/>
        <v>1397639.0699999998</v>
      </c>
      <c r="BW301" s="92">
        <f t="shared" si="811"/>
        <v>0.12858714501631657</v>
      </c>
      <c r="BX301" s="71">
        <f t="shared" si="812"/>
        <v>2343.5377946946578</v>
      </c>
      <c r="BY301" s="90">
        <f>IF(ISNA(VLOOKUP($B301,'[1]1718  Exp_Rev Access'!$F$7:$GK$318,64,FALSE)),"",VLOOKUP($B301,'[1]1718  Exp_Rev Access'!$F$7:$GK$318,64,FALSE))</f>
        <v>0</v>
      </c>
      <c r="BZ301" s="90">
        <f>IF(ISNA(VLOOKUP($B301,'[1]1718  Exp_Rev Access'!$F$7:$GK$318,65,FALSE)),"",VLOOKUP($B301,'[1]1718  Exp_Rev Access'!$F$7:$GK$318,65,FALSE))</f>
        <v>1854197.12</v>
      </c>
      <c r="CA301" s="90">
        <f>IF(ISNA(VLOOKUP($B301,'[1]1718  Exp_Rev Access'!$F$7:$GK$318,66,FALSE)),"",VLOOKUP($B301,'[1]1718  Exp_Rev Access'!$F$7:$GK$318,66,FALSE))</f>
        <v>29985</v>
      </c>
      <c r="CB301" s="90">
        <f>IF(ISNA(VLOOKUP($B301,'[1]1718  Exp_Rev Access'!$F$7:$GK$318,67,FALSE)),"",VLOOKUP($B301,'[1]1718  Exp_Rev Access'!$F$7:$GK$318,67,FALSE))</f>
        <v>0</v>
      </c>
      <c r="CC301" s="90">
        <f>IF(ISNA(VLOOKUP($B301,'[1]1718  Exp_Rev Access'!$F$7:$GK$318,68,FALSE)),"",VLOOKUP($B301,'[1]1718  Exp_Rev Access'!$F$7:$GK$318,68,FALSE))</f>
        <v>7066.66</v>
      </c>
      <c r="CD301" s="90">
        <f>IF(ISNA(VLOOKUP($B301,'[1]1718  Exp_Rev Access'!$F$7:$GK$318,69,FALSE)),"",VLOOKUP($B301,'[1]1718  Exp_Rev Access'!$F$7:$GK$318,69,FALSE))</f>
        <v>0</v>
      </c>
      <c r="CE301" s="56">
        <f t="shared" si="739"/>
        <v>1891248.78</v>
      </c>
      <c r="CF301" s="92">
        <f t="shared" si="757"/>
        <v>0.17400077484653589</v>
      </c>
      <c r="CG301" s="78">
        <f t="shared" si="758"/>
        <v>3171.2142929005004</v>
      </c>
      <c r="CH301" s="90">
        <f>IF(ISNA(VLOOKUP($B301,'[1]1718  Exp_Rev Access'!$F$7:$GK$318,$CH$2,FALSE)),"",VLOOKUP($B301,'[1]1718  Exp_Rev Access'!$F$7:$GK$318,$CH$2,FALSE))</f>
        <v>0</v>
      </c>
      <c r="CI301" s="90">
        <f>IF(ISNA(VLOOKUP($B301,'[1]1718  Exp_Rev Access'!$F$7:$GK$318,$CI$2,FALSE)),"",VLOOKUP($B301,'[1]1718  Exp_Rev Access'!$F$7:$GK$318,$CI$2,FALSE))</f>
        <v>0</v>
      </c>
      <c r="CJ301" s="90">
        <f>IF(ISNA(VLOOKUP($B301,'[1]1718  Exp_Rev Access'!$F$7:$GK$318,$CJ$2,FALSE)),"",VLOOKUP($B301,'[1]1718  Exp_Rev Access'!$F$7:$GK$318,$CJ$2,FALSE))</f>
        <v>0</v>
      </c>
      <c r="CK301" s="90">
        <f>IF(ISNA(VLOOKUP($B301,'[1]1718  Exp_Rev Access'!$F$7:$GK$318,$CK$2,FALSE)),"",VLOOKUP($B301,'[1]1718  Exp_Rev Access'!$F$7:$GK$318,$CK$2,FALSE))</f>
        <v>0</v>
      </c>
      <c r="CL301" s="90">
        <f>IF(ISNA(VLOOKUP($B301,'[1]1718  Exp_Rev Access'!$F$7:$GK$318,$CL$2,FALSE)),"",VLOOKUP($B301,'[1]1718  Exp_Rev Access'!$F$7:$GK$318,$CL$2,FALSE))</f>
        <v>0</v>
      </c>
      <c r="CM301" s="90">
        <f>IF(ISNA(VLOOKUP($B301,'[1]1718  Exp_Rev Access'!$F$7:$GK$318,$CM$2,FALSE)),"",VLOOKUP($B301,'[1]1718  Exp_Rev Access'!$F$7:$GK$318,$CM$2,FALSE))</f>
        <v>0</v>
      </c>
      <c r="CN301" s="90">
        <f>IF(ISNA(VLOOKUP($B301,'[1]1718  Exp_Rev Access'!$F$7:$GK$318,$CN$2,FALSE)),"",VLOOKUP($B301,'[1]1718  Exp_Rev Access'!$F$7:$GK$318,$CN$2,FALSE))</f>
        <v>0</v>
      </c>
      <c r="CO301" s="90">
        <f>IF(ISNA(VLOOKUP($B301,'[1]1718  Exp_Rev Access'!$F$7:$GK$318,$CO$2,FALSE)),"",VLOOKUP($B301,'[1]1718  Exp_Rev Access'!$F$7:$GK$318,$CO$2,FALSE))</f>
        <v>0</v>
      </c>
      <c r="CP301" s="90">
        <f>IF(ISNA(VLOOKUP($B301,'[1]1718  Exp_Rev Access'!$F$7:$GK$318,$CP$2,FALSE)),"",VLOOKUP($B301,'[1]1718  Exp_Rev Access'!$F$7:$GK$318,$CP$2,FALSE))</f>
        <v>0</v>
      </c>
      <c r="CQ301" s="90">
        <f>IF(ISNA(VLOOKUP($B301,'[1]1718  Exp_Rev Access'!$F$7:$GK$318,$CQ$2,FALSE)),"",VLOOKUP($B301,'[1]1718  Exp_Rev Access'!$F$7:$GK$318,$CQ$2,FALSE))</f>
        <v>128633.14</v>
      </c>
      <c r="CR301" s="90">
        <f>IF(ISNA(VLOOKUP($B301,'[1]1718  Exp_Rev Access'!$F$7:$GK$318,$CR$2,FALSE)),"",VLOOKUP($B301,'[1]1718  Exp_Rev Access'!$F$7:$GK$318,$CR$2,FALSE))</f>
        <v>0</v>
      </c>
      <c r="CS301" s="90">
        <f>IF(ISNA(VLOOKUP($B301,'[1]1718  Exp_Rev Access'!$F$7:$GK$318,$CS$2,FALSE)),"",VLOOKUP($B301,'[1]1718  Exp_Rev Access'!$F$7:$GK$318,$CS$2,FALSE))</f>
        <v>0</v>
      </c>
      <c r="CT301" s="90">
        <f>IF(ISNA(VLOOKUP($B301,'[1]1718  Exp_Rev Access'!$F$7:$GK$318,$CT$2,FALSE)),"",VLOOKUP($B301,'[1]1718  Exp_Rev Access'!$F$7:$GK$318,$CT$2,FALSE))</f>
        <v>0</v>
      </c>
      <c r="CU301" s="90">
        <f>IF(ISNA(VLOOKUP($B301,'[1]1718  Exp_Rev Access'!$F$7:$GK$318,$CU$2,FALSE)),"",VLOOKUP($B301,'[1]1718  Exp_Rev Access'!$F$7:$GK$318,$CU$2,FALSE))</f>
        <v>155972</v>
      </c>
      <c r="CV301" s="90">
        <f>IF(ISNA(VLOOKUP($B301,'[1]1718  Exp_Rev Access'!$F$7:$GK$318,$CV$2,FALSE)),"",VLOOKUP($B301,'[1]1718  Exp_Rev Access'!$F$7:$GK$318,$CV$2,FALSE))</f>
        <v>29890.400000000001</v>
      </c>
      <c r="CW301" s="90">
        <f>IF(ISNA(VLOOKUP($B301,'[1]1718  Exp_Rev Access'!$F$7:$GK$318,$CW$2,FALSE)),"",VLOOKUP($B301,'[1]1718  Exp_Rev Access'!$F$7:$GK$318,$CW$2,FALSE))</f>
        <v>35465.629999999997</v>
      </c>
      <c r="CX301" s="90">
        <f>IF(ISNA(VLOOKUP($B301,'[1]1718  Exp_Rev Access'!$F$7:$GK$318,$CX$2,FALSE)),"",VLOOKUP($B301,'[1]1718  Exp_Rev Access'!$F$7:$GK$318,$CX$2,FALSE))</f>
        <v>0</v>
      </c>
      <c r="CY301" s="90">
        <f>IF(ISNA(VLOOKUP($B301,'[1]1718  Exp_Rev Access'!$F$7:$GK$318,$CY$2,FALSE)),"",VLOOKUP($B301,'[1]1718  Exp_Rev Access'!$F$7:$GK$318,$CY$2,FALSE))</f>
        <v>0</v>
      </c>
      <c r="CZ301" s="90">
        <f>IF(ISNA(VLOOKUP($B301,'[1]1718  Exp_Rev Access'!$F$7:$GK$318,$CZ$2,FALSE)),"",VLOOKUP($B301,'[1]1718  Exp_Rev Access'!$F$7:$GK$318,$CZ$2,FALSE))</f>
        <v>0</v>
      </c>
      <c r="DA301" s="90">
        <f>IF(ISNA(VLOOKUP($B301,'[1]1718  Exp_Rev Access'!$F$7:$GK$318,$DA$2,FALSE)),"",VLOOKUP($B301,'[1]1718  Exp_Rev Access'!$F$7:$GK$318,$DA$2,FALSE))</f>
        <v>0</v>
      </c>
      <c r="DB301" s="90">
        <f>IF(ISNA(VLOOKUP($B301,'[1]1718  Exp_Rev Access'!$F$7:$GK$318,$DB$2,FALSE)),"",VLOOKUP($B301,'[1]1718  Exp_Rev Access'!$F$7:$GK$318,$DB$2,FALSE))</f>
        <v>6692.58</v>
      </c>
      <c r="DC301" s="90">
        <f>IF(ISNA(VLOOKUP($B301,'[1]1718  Exp_Rev Access'!$F$7:$GK$318,$DC$2,FALSE)),"",VLOOKUP($B301,'[1]1718  Exp_Rev Access'!$F$7:$GK$318,$DC$2,FALSE))</f>
        <v>0</v>
      </c>
      <c r="DD301" s="90">
        <f>IF(ISNA(VLOOKUP($B301,'[1]1718  Exp_Rev Access'!$F$7:$GK$318,$DD$2,FALSE)),"",VLOOKUP($B301,'[1]1718  Exp_Rev Access'!$F$7:$GK$318,$DD$2,FALSE))</f>
        <v>0</v>
      </c>
      <c r="DE301" s="90">
        <f>IF(ISNA(VLOOKUP($B301,'[1]1718  Exp_Rev Access'!$F$7:$GK$318,$DE$2,FALSE)),"",VLOOKUP($B301,'[1]1718  Exp_Rev Access'!$F$7:$GK$318,$DE$2,FALSE))</f>
        <v>0</v>
      </c>
      <c r="DF301" s="90">
        <f>IF(ISNA(VLOOKUP($B301,'[1]1718  Exp_Rev Access'!$F$7:$GK$318,$DF$2,FALSE)),"",VLOOKUP($B301,'[1]1718  Exp_Rev Access'!$F$7:$GK$318,$DF$2,FALSE))</f>
        <v>0</v>
      </c>
      <c r="DG301" s="90">
        <f>IF(ISNA(VLOOKUP($B301,'[1]1718  Exp_Rev Access'!$F$7:$GK$318,$DG$2,FALSE)),"",VLOOKUP($B301,'[1]1718  Exp_Rev Access'!$F$7:$GK$318,$DG$2,FALSE))</f>
        <v>0</v>
      </c>
      <c r="DH301" s="90">
        <f>IF(ISNA(VLOOKUP($B301,'[1]1718  Exp_Rev Access'!$F$7:$GK$318,$DH$2,FALSE)),"",VLOOKUP($B301,'[1]1718  Exp_Rev Access'!$F$7:$GK$318,$DH$2,FALSE))</f>
        <v>0</v>
      </c>
      <c r="DI301" s="90">
        <f>IF(ISNA(VLOOKUP($B301,'[1]1718  Exp_Rev Access'!$F$7:$GK$318,$DI$2,FALSE)),"",VLOOKUP($B301,'[1]1718  Exp_Rev Access'!$F$7:$GK$318,$DI$2,FALSE))</f>
        <v>156066.21</v>
      </c>
      <c r="DJ301" s="90">
        <f>IF(ISNA(VLOOKUP($B301,'[1]1718  Exp_Rev Access'!$F$7:$GK$318,$DJ$2,FALSE)),"",VLOOKUP($B301,'[1]1718  Exp_Rev Access'!$F$7:$GK$318,$DJ$2,FALSE))</f>
        <v>0</v>
      </c>
      <c r="DK301" s="90">
        <f>IF(ISNA(VLOOKUP($B301,'[1]1718  Exp_Rev Access'!$F$7:$GK$318,$DK$2,FALSE)),"",VLOOKUP($B301,'[1]1718  Exp_Rev Access'!$F$7:$GK$318,$DK$2,FALSE))</f>
        <v>0</v>
      </c>
      <c r="DL301" s="90">
        <f>IF(ISNA(VLOOKUP($B301,'[1]1718  Exp_Rev Access'!$F$7:$GK$318,$DL$2,FALSE)),"",VLOOKUP($B301,'[1]1718  Exp_Rev Access'!$F$7:$GK$318,$DL$2,FALSE))</f>
        <v>0</v>
      </c>
      <c r="DM301" s="90">
        <f>IF(ISNA(VLOOKUP($B301,'[1]1718  Exp_Rev Access'!$F$7:$GK$318,$DM$2,FALSE)),"",VLOOKUP($B301,'[1]1718  Exp_Rev Access'!$F$7:$GK$318,$DM$2,FALSE))</f>
        <v>0</v>
      </c>
      <c r="DN301" s="90">
        <f>IF(ISNA(VLOOKUP($B301,'[1]1718  Exp_Rev Access'!$F$7:$GK$318,$DN$2,FALSE)),"",VLOOKUP($B301,'[1]1718  Exp_Rev Access'!$F$7:$GK$318,$DN$2,FALSE))</f>
        <v>0</v>
      </c>
      <c r="DO301" s="90">
        <f>IF(ISNA(VLOOKUP($B301,'[1]1718  Exp_Rev Access'!$F$7:$GK$318,$DO$2,FALSE)),"",VLOOKUP($B301,'[1]1718  Exp_Rev Access'!$F$7:$GK$318,$DO$2,FALSE))</f>
        <v>0</v>
      </c>
      <c r="DP301" s="90">
        <f>IF(ISNA(VLOOKUP($B301,'[1]1718  Exp_Rev Access'!$F$7:$GK$318,$DP$2,FALSE)),"",VLOOKUP($B301,'[1]1718  Exp_Rev Access'!$F$7:$GK$318,$DP$2,FALSE))</f>
        <v>0</v>
      </c>
      <c r="DQ301" s="90">
        <f>IF(ISNA(VLOOKUP($B301,'[1]1718  Exp_Rev Access'!$F$7:$GK$318,$DQ$2,FALSE)),"",VLOOKUP($B301,'[1]1718  Exp_Rev Access'!$F$7:$GK$318,$DQ$2,FALSE))</f>
        <v>0</v>
      </c>
      <c r="DR301" s="90">
        <f>IF(ISNA(VLOOKUP($B301,'[1]1718  Exp_Rev Access'!$F$7:$GK$318,$DR$2,FALSE)),"",VLOOKUP($B301,'[1]1718  Exp_Rev Access'!$F$7:$GK$318,$DR$2,FALSE))</f>
        <v>0</v>
      </c>
      <c r="DS301" s="90">
        <f>IF(ISNA(VLOOKUP($B301,'[1]1718  Exp_Rev Access'!$F$7:$GK$318,$DS$2,FALSE)),"",VLOOKUP($B301,'[1]1718  Exp_Rev Access'!$F$7:$GK$318,$DS$2,FALSE))</f>
        <v>0</v>
      </c>
      <c r="DT301" s="90">
        <f>IF(ISNA(VLOOKUP($B301,'[1]1718  Exp_Rev Access'!$F$7:$GK$318,$DT$2,FALSE)),"",VLOOKUP($B301,'[1]1718  Exp_Rev Access'!$F$7:$GK$318,$DT$2,FALSE))</f>
        <v>0</v>
      </c>
      <c r="DU301" s="90">
        <f>IF(ISNA(VLOOKUP($B301,'[1]1718  Exp_Rev Access'!$F$7:$GK$318,$DU$2,FALSE)),"",VLOOKUP($B301,'[1]1718  Exp_Rev Access'!$F$7:$GK$318,$DU$2,FALSE))</f>
        <v>0</v>
      </c>
      <c r="DV301" s="90">
        <f>IF(ISNA(VLOOKUP($B301,'[1]1718  Exp_Rev Access'!$F$7:$GK$318,$DV$2,FALSE)),"",VLOOKUP($B301,'[1]1718  Exp_Rev Access'!$F$7:$GK$318,$DV$2,FALSE))</f>
        <v>0</v>
      </c>
      <c r="DW301" s="90">
        <f>IF(ISNA(VLOOKUP($B301,'[1]1718  Exp_Rev Access'!$F$7:$GK$318,$DW$2,FALSE)),"",VLOOKUP($B301,'[1]1718  Exp_Rev Access'!$F$7:$GK$318,$DW$2,FALSE))</f>
        <v>0</v>
      </c>
      <c r="DX301" s="90">
        <f>IF(ISNA(VLOOKUP($B301,'[1]1718  Exp_Rev Access'!$F$7:$GK$318,$DX$2,FALSE)),"",VLOOKUP($B301,'[1]1718  Exp_Rev Access'!$F$7:$GK$318,$DX$2,FALSE))</f>
        <v>0</v>
      </c>
      <c r="DY301" s="90">
        <f>IF(ISNA(VLOOKUP($B301,'[1]1718  Exp_Rev Access'!$F$7:$GK$318,$DY$2,FALSE)),"",VLOOKUP($B301,'[1]1718  Exp_Rev Access'!$F$7:$GK$318,$DY$2,FALSE))</f>
        <v>0</v>
      </c>
      <c r="DZ301" s="90">
        <f>IF(ISNA(VLOOKUP($B301,'[1]1718  Exp_Rev Access'!$F$7:$GK$318,$DZ$2,FALSE)),"",VLOOKUP($B301,'[1]1718  Exp_Rev Access'!$F$7:$GK$318,$DZ$2,FALSE))</f>
        <v>0</v>
      </c>
      <c r="EA301" s="90">
        <f>IF(ISNA(VLOOKUP($B301,'[1]1718  Exp_Rev Access'!$F$7:$GK$318,$EA$2,FALSE)),"",VLOOKUP($B301,'[1]1718  Exp_Rev Access'!$F$7:$GK$318,$EA$2,FALSE))</f>
        <v>0</v>
      </c>
      <c r="EB301" s="90">
        <f>IF(ISNA(VLOOKUP($B301,'[1]1718  Exp_Rev Access'!$F$7:$GK$318,$EB$2,FALSE)),"",VLOOKUP($B301,'[1]1718  Exp_Rev Access'!$F$7:$GK$318,$EB$2,FALSE))</f>
        <v>0</v>
      </c>
      <c r="EC301" s="90">
        <f>IF(ISNA(VLOOKUP($B301,'[1]1718  Exp_Rev Access'!$F$7:$GK$318,$EC$2,FALSE)),"",VLOOKUP($B301,'[1]1718  Exp_Rev Access'!$F$7:$GK$318,$EC$2,FALSE))</f>
        <v>0</v>
      </c>
      <c r="ED301" s="90">
        <f>IF(ISNA(VLOOKUP($B301,'[1]1718  Exp_Rev Access'!$F$7:$GK$318,$ED$2,FALSE)),"",VLOOKUP($B301,'[1]1718  Exp_Rev Access'!$F$7:$GK$318,$ED$2,FALSE))</f>
        <v>0</v>
      </c>
      <c r="EE301" s="90">
        <f>IF(ISNA(VLOOKUP($B301,'[1]1718  Exp_Rev Access'!$F$7:$GK$318,$EE$2,FALSE)),"",VLOOKUP($B301,'[1]1718  Exp_Rev Access'!$F$7:$GK$318,$EE$2,FALSE))</f>
        <v>0</v>
      </c>
      <c r="EF301" s="90">
        <f>IF(ISNA(VLOOKUP($B301,'[1]1718  Exp_Rev Access'!$F$7:$GK$318,$EF$2,FALSE)),"",VLOOKUP($B301,'[1]1718  Exp_Rev Access'!$F$7:$GK$318,$EF$2,FALSE))</f>
        <v>0</v>
      </c>
      <c r="EG301" s="90">
        <f>IF(ISNA(VLOOKUP($B301,'[1]1718  Exp_Rev Access'!$F$7:$GK$318,$EG$2,FALSE)),"",VLOOKUP($B301,'[1]1718  Exp_Rev Access'!$F$7:$GK$318,$EG$2,FALSE))</f>
        <v>36695.269999999997</v>
      </c>
      <c r="EH301" s="90">
        <f>IF(ISNA(VLOOKUP($B301,'[1]1718  Exp_Rev Access'!$F$7:$GK$318,$EH$2,FALSE)),"",VLOOKUP($B301,'[1]1718  Exp_Rev Access'!$F$7:$GK$318,$EH$2,FALSE))</f>
        <v>0</v>
      </c>
      <c r="EI301" s="90">
        <f>IF(ISNA(VLOOKUP($B301,'[1]1718  Exp_Rev Access'!$F$7:$GK$318,$EI$2,FALSE)),"",VLOOKUP($B301,'[1]1718  Exp_Rev Access'!$F$7:$GK$318,$EI$2,FALSE))</f>
        <v>0</v>
      </c>
      <c r="EJ301" s="90">
        <f>IF(ISNA(VLOOKUP($B301,'[1]1718  Exp_Rev Access'!$F$7:$GK$318,$EJ$2,FALSE)),"",VLOOKUP($B301,'[1]1718  Exp_Rev Access'!$F$7:$GK$318,$EJ$2,FALSE))</f>
        <v>0</v>
      </c>
      <c r="EK301" s="90">
        <f>IF(ISNA(VLOOKUP($B301,'[1]1718  Exp_Rev Access'!$F$7:$GK$318,$EK$2,FALSE)),"",VLOOKUP($B301,'[1]1718  Exp_Rev Access'!$F$7:$GK$318,$EK$2,FALSE))</f>
        <v>0</v>
      </c>
      <c r="EL301" s="90">
        <f>IF(ISNA(VLOOKUP($B301,'[1]1718  Exp_Rev Access'!$F$7:$GK$318,$EL$2,FALSE)),"",VLOOKUP($B301,'[1]1718  Exp_Rev Access'!$F$7:$GK$318,$EL$2,FALSE))</f>
        <v>0</v>
      </c>
      <c r="EM301" s="90">
        <f>IF(ISNA(VLOOKUP($B301,'[1]1718  Exp_Rev Access'!$F$7:$GK$318,$EM$2,FALSE)),"",VLOOKUP($B301,'[1]1718  Exp_Rev Access'!$F$7:$GK$318,$EM$2,FALSE))</f>
        <v>0</v>
      </c>
      <c r="EN301" s="90">
        <f>IF(ISNA(VLOOKUP($B301,'[1]1718  Exp_Rev Access'!$F$7:$GK$318,$EN$2,FALSE)),"",VLOOKUP($B301,'[1]1718  Exp_Rev Access'!$F$7:$GK$318,$EN$2,FALSE))</f>
        <v>0</v>
      </c>
      <c r="EO301" s="90">
        <f>IF(ISNA(VLOOKUP($B301,'[1]1718  Exp_Rev Access'!$F$7:$GK$318,$EO$2,FALSE)),"",VLOOKUP($B301,'[1]1718  Exp_Rev Access'!$F$7:$GK$318,$EO$2,FALSE))</f>
        <v>0</v>
      </c>
      <c r="EP301" s="90">
        <f>IF(ISNA(VLOOKUP($B301,'[1]1718  Exp_Rev Access'!$F$7:$GK$318,$EP$2,FALSE)),"",VLOOKUP($B301,'[1]1718  Exp_Rev Access'!$F$7:$GK$318,$EP$2,FALSE))</f>
        <v>0</v>
      </c>
      <c r="EQ301" s="90">
        <f>IF(ISNA(VLOOKUP($B301,'[1]1718  Exp_Rev Access'!$F$7:$GK$318,$EQ$2,FALSE)),"",VLOOKUP($B301,'[1]1718  Exp_Rev Access'!$F$7:$GK$318,$EQ$2,FALSE))</f>
        <v>0</v>
      </c>
      <c r="ER301" s="90">
        <f>IF(ISNA(VLOOKUP($B301,'[1]1718  Exp_Rev Access'!$F$7:$GK$318,$ER$2,FALSE)),"",VLOOKUP($B301,'[1]1718  Exp_Rev Access'!$F$7:$GK$318,$ER$2,FALSE))</f>
        <v>0</v>
      </c>
      <c r="ES301" s="90">
        <f>IF(ISNA(VLOOKUP($B301,'[1]1718  Exp_Rev Access'!$F$7:$GK$318,$ES$2,FALSE)),"",VLOOKUP($B301,'[1]1718  Exp_Rev Access'!$F$7:$GK$318,$ES$2,FALSE))</f>
        <v>0</v>
      </c>
      <c r="ET301" s="90">
        <f>IF(ISNA(VLOOKUP($B301,'[1]1718  Exp_Rev Access'!$F$7:$GK$318,$ET$2,FALSE)),"",VLOOKUP($B301,'[1]1718  Exp_Rev Access'!$F$7:$GK$318,$ET$2,FALSE))</f>
        <v>0</v>
      </c>
      <c r="EU301" s="90">
        <f>IF(ISNA(VLOOKUP($B301,'[1]1718  Exp_Rev Access'!$F$7:$GK$318,$EU$2,FALSE)),"",VLOOKUP($B301,'[1]1718  Exp_Rev Access'!$F$7:$GK$318,$EU$2,FALSE))</f>
        <v>0</v>
      </c>
      <c r="EV301" s="90">
        <f>IF(ISNA(VLOOKUP($B301,'[1]1718  Exp_Rev Access'!$F$7:$GK$318,$EV$2,FALSE)),"",VLOOKUP($B301,'[1]1718  Exp_Rev Access'!$F$7:$GK$318,$EV$2,FALSE))</f>
        <v>5993.93</v>
      </c>
      <c r="EW301" s="90">
        <f>IF(ISNA(VLOOKUP($B301,'[1]1718  Exp_Rev Access'!$F$7:$GK$318,$EW$2,FALSE)),"",VLOOKUP($B301,'[1]1718  Exp_Rev Access'!$F$7:$GK$318,$EW$2,FALSE))</f>
        <v>0</v>
      </c>
      <c r="EX301" s="90">
        <f>IF(ISNA(VLOOKUP($B301,'[1]1718  Exp_Rev Access'!$F$7:$GK$318,$EX$2,FALSE)),"",VLOOKUP($B301,'[1]1718  Exp_Rev Access'!$F$7:$GK$318,$EX$2,FALSE))</f>
        <v>0</v>
      </c>
      <c r="EY301" s="90">
        <f>IF(ISNA(VLOOKUP($B301,'[1]1718  Exp_Rev Access'!$F$7:$GK$318,$EY$2,FALSE)),"",VLOOKUP($B301,'[1]1718  Exp_Rev Access'!$F$7:$GK$318,$EY$2,FALSE))</f>
        <v>0</v>
      </c>
      <c r="EZ301" s="90">
        <f>IF(ISNA(VLOOKUP($B301,'[1]1718  Exp_Rev Access'!$F$7:$GK$318,$EZ$2,FALSE)),"",VLOOKUP($B301,'[1]1718  Exp_Rev Access'!$F$7:$GK$318,$EZ$2,FALSE))</f>
        <v>0</v>
      </c>
      <c r="FA301" s="90">
        <f>IF(ISNA(VLOOKUP($B301,'[1]1718  Exp_Rev Access'!$F$7:$GK$318,$FA$2,FALSE)),"",VLOOKUP($B301,'[1]1718  Exp_Rev Access'!$F$7:$GK$318,$FA$2,FALSE))</f>
        <v>0</v>
      </c>
      <c r="FB301" s="90">
        <f>IF(ISNA(VLOOKUP($B301,'[1]1718  Exp_Rev Access'!$F$7:$GK$318,$FB$2,FALSE)),"",VLOOKUP($B301,'[1]1718  Exp_Rev Access'!$F$7:$GK$318,$FB$2,FALSE))</f>
        <v>0</v>
      </c>
      <c r="FC301" s="90">
        <f>IF(ISNA(VLOOKUP($B301,'[1]1718  Exp_Rev Access'!$F$7:$GK$318,$FC$2,FALSE)),"",VLOOKUP($B301,'[1]1718  Exp_Rev Access'!$F$7:$GK$318,$FC$2,FALSE))</f>
        <v>13898.43</v>
      </c>
      <c r="FD301" s="90">
        <f>IF(ISNA(VLOOKUP($B301,'[1]1718  Exp_Rev Access'!$F$7:$GK$318,$FD$2,FALSE)),"",VLOOKUP($B301,'[1]1718  Exp_Rev Access'!$F$7:$GK$318,$FD$2,FALSE))</f>
        <v>0</v>
      </c>
      <c r="FE301" s="90">
        <f>IF(ISNA(VLOOKUP($B301,'[1]1718  Exp_Rev Access'!$F$7:$GK$318,$FE$2,FALSE)),"",VLOOKUP($B301,'[1]1718  Exp_Rev Access'!$F$7:$GK$318,$FE$2,FALSE))</f>
        <v>0</v>
      </c>
      <c r="FF301" s="90">
        <f>IF(ISNA(VLOOKUP($B301,'[1]1718  Exp_Rev Access'!$F$7:$GK$318,$FF$2,FALSE)),"",VLOOKUP($B301,'[1]1718  Exp_Rev Access'!$F$7:$GK$318,$FF$2,FALSE))</f>
        <v>0</v>
      </c>
      <c r="FG301" s="90">
        <f>IF(ISNA(VLOOKUP($B301,'[1]1718  Exp_Rev Access'!$F$7:$GK$318,$FG$2,FALSE)),"",VLOOKUP($B301,'[1]1718  Exp_Rev Access'!$F$7:$GK$318,$FG$2,FALSE))</f>
        <v>0</v>
      </c>
      <c r="FH301" s="90">
        <f>IF(ISNA(VLOOKUP($B301,'[1]1718  Exp_Rev Access'!$F$7:$GK$318,$FH$2,FALSE)),"",VLOOKUP($B301,'[1]1718  Exp_Rev Access'!$F$7:$GK$318,$FH$2,FALSE))</f>
        <v>0</v>
      </c>
      <c r="FI301" s="90">
        <f>IF(ISNA(VLOOKUP($B301,'[1]1718  Exp_Rev Access'!$F$7:$GK$318,$FI$2,FALSE)),"",VLOOKUP($B301,'[1]1718  Exp_Rev Access'!$F$7:$GK$318,$FI$2,FALSE))</f>
        <v>0</v>
      </c>
      <c r="FJ301" s="90">
        <f>IF(ISNA(VLOOKUP($B301,'[1]1718  Exp_Rev Access'!$F$7:$GK$318,$FJ$2,FALSE)),"",VLOOKUP($B301,'[1]1718  Exp_Rev Access'!$F$7:$GK$318,$FJ$2,FALSE))</f>
        <v>0</v>
      </c>
      <c r="FK301" s="90">
        <f>IF(ISNA(VLOOKUP($B301,'[1]1718  Exp_Rev Access'!$F$7:$GK$318,$FK$2,FALSE)),"",VLOOKUP($B301,'[1]1718  Exp_Rev Access'!$F$7:$GK$318,$FK$2,FALSE))</f>
        <v>0</v>
      </c>
      <c r="FL301" s="90">
        <f>IF(ISNA(VLOOKUP($B301,'[1]1718  Exp_Rev Access'!$F$7:$GK$318,$FL$2,FALSE)),"",VLOOKUP($B301,'[1]1718  Exp_Rev Access'!$F$7:$GK$318,$FL$2,FALSE))</f>
        <v>0</v>
      </c>
      <c r="FM301" s="90">
        <f>IF(ISNA(VLOOKUP($B301,'[1]1718  Exp_Rev Access'!$F$7:$GK$318,$FM$2,FALSE)),"",VLOOKUP($B301,'[1]1718  Exp_Rev Access'!$F$7:$GK$318,$FM$2,FALSE))</f>
        <v>0</v>
      </c>
      <c r="FN301" s="90">
        <f>IF(ISNA(VLOOKUP($B301,'[1]1718  Exp_Rev Access'!$F$7:$GK$318,$FN$2,FALSE)),"",VLOOKUP($B301,'[1]1718  Exp_Rev Access'!$F$7:$GK$318,$FN$2,FALSE))</f>
        <v>0</v>
      </c>
      <c r="FO301" s="90">
        <f>IF(ISNA(VLOOKUP($B301,'[1]1718  Exp_Rev Access'!$F$7:$GK$318,$FO$2,FALSE)),"",VLOOKUP($B301,'[1]1718  Exp_Rev Access'!$F$7:$GK$318,$FO$2,FALSE))</f>
        <v>0</v>
      </c>
      <c r="FP301" s="90">
        <f>IF(ISNA(VLOOKUP($B301,'[1]1718  Exp_Rev Access'!$F$7:$GK$318,$FP$2,FALSE)),"",VLOOKUP($B301,'[1]1718  Exp_Rev Access'!$F$7:$GK$318,$FP$2,FALSE))</f>
        <v>0</v>
      </c>
      <c r="FQ301" s="90">
        <f>IF(ISNA(VLOOKUP($B301,'[1]1718  Exp_Rev Access'!$F$7:$GK$318,$FQ$2,FALSE)),"",VLOOKUP($B301,'[1]1718  Exp_Rev Access'!$F$7:$GK$318,$FQ$2,FALSE))</f>
        <v>0</v>
      </c>
      <c r="FR301" s="90">
        <f>IF(ISNA(VLOOKUP($B301,'[1]1718  Exp_Rev Access'!$F$7:$GK$318,$FR$2,FALSE)),"",VLOOKUP($B301,'[1]1718  Exp_Rev Access'!$F$7:$GK$318,$FR$2,FALSE))</f>
        <v>18477.060000000001</v>
      </c>
      <c r="FS301" s="56">
        <f t="shared" si="813"/>
        <v>587784.65000000026</v>
      </c>
      <c r="FT301" s="56">
        <f t="shared" si="814"/>
        <v>5.4078017458337742E-2</v>
      </c>
      <c r="FU301" s="94">
        <f t="shared" si="815"/>
        <v>985.58746101478982</v>
      </c>
      <c r="FV301" s="95">
        <f>IF(ISNA(VLOOKUP($B301,'[1]1718  Exp_Rev Access'!$F$7:$GK$318,$FV$2,FALSE)),"",VLOOKUP($B301,'[1]1718  Exp_Rev Access'!$F$7:$GK$318,$FV$2,FALSE))</f>
        <v>0</v>
      </c>
      <c r="FW301" s="95">
        <f>IF(ISNA(VLOOKUP($B301,'[1]1718  Exp_Rev Access'!$F$7:$GK$318,$FW$2,FALSE)),"",VLOOKUP($B301,'[1]1718  Exp_Rev Access'!$F$7:$GK$318,$FW$2,FALSE))</f>
        <v>0</v>
      </c>
      <c r="FX301" s="95">
        <f>IF(ISNA(VLOOKUP($B301,'[1]1718  Exp_Rev Access'!$F$7:$GK$318,$FX$2,FALSE)),"",VLOOKUP($B301,'[1]1718  Exp_Rev Access'!$F$7:$GK$318,$FX$2,FALSE))</f>
        <v>0</v>
      </c>
      <c r="FY301" s="95">
        <f>IF(ISNA(VLOOKUP($B301,'[1]1718  Exp_Rev Access'!$F$7:$GK$318,$FY$2,FALSE)),"",VLOOKUP($B301,'[1]1718  Exp_Rev Access'!$F$7:$GK$318,$FY$2,FALSE))</f>
        <v>0</v>
      </c>
      <c r="FZ301" s="95">
        <f>IF(ISNA(VLOOKUP($B301,'[1]1718  Exp_Rev Access'!$F$7:$GK$318,$FZ$2,FALSE)),"",VLOOKUP($B301,'[1]1718  Exp_Rev Access'!$F$7:$GK$318,$FZ$2,FALSE))</f>
        <v>0</v>
      </c>
      <c r="GA301" s="95">
        <f>IF(ISNA(VLOOKUP($B301,'[1]1718  Exp_Rev Access'!$F$7:$GK$318,$GA$2,FALSE)),"",VLOOKUP($B301,'[1]1718  Exp_Rev Access'!$F$7:$GK$318,$GA$2,FALSE))</f>
        <v>0</v>
      </c>
      <c r="GB301" s="95">
        <f>IF(ISNA(VLOOKUP($B301,'[1]1718  Exp_Rev Access'!$F$7:$GK$318,$GB$2,FALSE)),"",VLOOKUP($B301,'[1]1718  Exp_Rev Access'!$F$7:$GK$318,$GB$2,FALSE))</f>
        <v>0</v>
      </c>
      <c r="GC301" s="95">
        <f>IF(ISNA(VLOOKUP($B301,'[1]1718  Exp_Rev Access'!$F$7:$GK$318,$GC$2,FALSE)),"",VLOOKUP($B301,'[1]1718  Exp_Rev Access'!$F$7:$GK$318,$GC$2,FALSE))</f>
        <v>0</v>
      </c>
      <c r="GD301" s="95">
        <f>IF(ISNA(VLOOKUP($B301,'[1]1718  Exp_Rev Access'!$F$7:$GK$318,$GD$2,FALSE)),"",VLOOKUP($B301,'[1]1718  Exp_Rev Access'!$F$7:$GK$318,$GD$2,FALSE))</f>
        <v>940.13</v>
      </c>
      <c r="GE301" s="95">
        <f>IF(ISNA(VLOOKUP($B301,'[1]1718  Exp_Rev Access'!$F$7:$GK$318,$GE$2,FALSE)),"",VLOOKUP($B301,'[1]1718  Exp_Rev Access'!$F$7:$GK$318,$GE$2,FALSE))</f>
        <v>22418.9</v>
      </c>
      <c r="GF301" s="95">
        <f>IF(ISNA(VLOOKUP($B301,'[1]1718  Exp_Rev Access'!$F$7:$GK$318,$GF$2,FALSE)),"",VLOOKUP($B301,'[1]1718  Exp_Rev Access'!$F$7:$GK$318,$GF$2,FALSE))</f>
        <v>115956.24</v>
      </c>
      <c r="GG301" s="95">
        <f>IF(ISNA(VLOOKUP($B301,'[1]1718  Exp_Rev Access'!$F$7:$GK$318,$GG$2,FALSE)),"",VLOOKUP($B301,'[1]1718  Exp_Rev Access'!$F$7:$GK$318,$GG$2,FALSE))</f>
        <v>0</v>
      </c>
      <c r="GH301" s="95">
        <f>IF(ISNA(VLOOKUP($B301,'[1]1718  Exp_Rev Access'!$F$7:$GK$318,$GH$2,FALSE)),"",VLOOKUP($B301,'[1]1718  Exp_Rev Access'!$F$7:$GK$318,$GH$2,FALSE))</f>
        <v>0</v>
      </c>
      <c r="GI301" s="95">
        <f>IF(ISNA(VLOOKUP($B301,'[1]1718  Exp_Rev Access'!$F$7:$GK$318,$GI$2,FALSE)),"",VLOOKUP($B301,'[1]1718  Exp_Rev Access'!$F$7:$GK$318,$GI$2,FALSE))</f>
        <v>0</v>
      </c>
      <c r="GJ301" s="95">
        <f>IF(ISNA(VLOOKUP($B301,'[1]1718  Exp_Rev Access'!$F$7:$GK$318,$GJ$2,FALSE)),"",VLOOKUP($B301,'[1]1718  Exp_Rev Access'!$F$7:$GK$318,$GJ$2,FALSE))</f>
        <v>0</v>
      </c>
      <c r="GK301" s="95">
        <f>IF(ISNA(VLOOKUP($B301,'[1]1718  Exp_Rev Access'!$F$7:$GK$318,$GK$2,FALSE)),"",VLOOKUP($B301,'[1]1718  Exp_Rev Access'!$F$7:$GK$318,$GK$2,FALSE))</f>
        <v>1941.14</v>
      </c>
      <c r="GL301" s="95">
        <f>IF(ISNA(VLOOKUP($B301,'[1]1718  Exp_Rev Access'!$F$7:$GK$318,$GL$2,FALSE)),"",VLOOKUP($B301,'[1]1718  Exp_Rev Access'!$F$7:$GK$318,$GL$2,FALSE))</f>
        <v>9928</v>
      </c>
      <c r="GM301" s="95">
        <f>IF(ISNA(VLOOKUP($B301,'[1]1718  Exp_Rev Access'!$F$7:$GK$318,$GM$2,FALSE)),"",VLOOKUP($B301,'[1]1718  Exp_Rev Access'!$F$7:$GK$318,$GM$2,FALSE))</f>
        <v>0</v>
      </c>
      <c r="GN301" s="95">
        <f>IF(ISNA(VLOOKUP($B301,'[1]1718  Exp_Rev Access'!$F$7:$GK$318,$GN$2,FALSE)),"",VLOOKUP($B301,'[1]1718  Exp_Rev Access'!$F$7:$GK$318,$GN$2,FALSE))</f>
        <v>0</v>
      </c>
      <c r="GO301" s="95">
        <f>IF(ISNA(VLOOKUP($B301,'[1]1718  Exp_Rev Access'!$F$7:$GK$318,$GO$2,FALSE)),"",VLOOKUP($B301,'[1]1718  Exp_Rev Access'!$F$7:$GK$318,$GO$2,FALSE))</f>
        <v>0</v>
      </c>
      <c r="GP301" s="95">
        <f>IF(ISNA(VLOOKUP($B301,'[1]1718  Exp_Rev Access'!$F$7:$GK$318,$GP$2,FALSE)),"",VLOOKUP($B301,'[1]1718  Exp_Rev Access'!$F$7:$GK$318,$GP$2,FALSE))</f>
        <v>0</v>
      </c>
      <c r="GQ301" s="95">
        <f>IF(ISNA(VLOOKUP($B301,'[1]1718  Exp_Rev Access'!$F$7:$GK$318,$GQ$2,FALSE)),"",VLOOKUP($B301,'[1]1718  Exp_Rev Access'!$F$7:$GK$318,$GQ$2,FALSE))</f>
        <v>0</v>
      </c>
      <c r="GR301" s="95">
        <f>IF(ISNA(VLOOKUP($B301,'[1]1718  Exp_Rev Access'!$F$7:$GK$318,$GR$2,FALSE)),"",VLOOKUP($B301,'[1]1718  Exp_Rev Access'!$F$7:$GK$318,$GR$2,FALSE))</f>
        <v>0</v>
      </c>
      <c r="GS301" s="95">
        <f>IF(ISNA(VLOOKUP($B301,'[1]1718  Exp_Rev Access'!$F$7:$GK$318,$GS$2,FALSE)),"",VLOOKUP($B301,'[1]1718  Exp_Rev Access'!$F$7:$GK$318,$GS$2,FALSE))</f>
        <v>0</v>
      </c>
      <c r="GT301" s="95">
        <f>IF(ISNA(VLOOKUP($B301,'[1]1718  Exp_Rev Access'!$F$7:$GK$318,$GT$2,FALSE)),"",VLOOKUP($B301,'[1]1718  Exp_Rev Access'!$F$7:$GK$318,$GT$2,FALSE))</f>
        <v>0</v>
      </c>
      <c r="GU301" s="56">
        <f t="shared" si="816"/>
        <v>151184.41000000003</v>
      </c>
      <c r="GV301" s="92">
        <f t="shared" si="817"/>
        <v>1.3909436327417684E-2</v>
      </c>
      <c r="GW301" s="96">
        <f t="shared" si="818"/>
        <v>253.50348770917881</v>
      </c>
    </row>
    <row r="302" spans="1:222" s="97" customFormat="1" x14ac:dyDescent="0.3">
      <c r="A302" s="73"/>
      <c r="B302" s="88" t="s">
        <v>621</v>
      </c>
      <c r="C302" s="89" t="s">
        <v>622</v>
      </c>
      <c r="D302" s="75">
        <f>IF(ISNA(VLOOKUP($B302,'[1]1718 enrollment_Rev_Exp by size'!$A$7:H634,3,FALSE)),"",VLOOKUP($B302,'[1]1718 enrollment_Rev_Exp by size'!$A$7:$G$350,3,FALSE))</f>
        <v>443.44000000000005</v>
      </c>
      <c r="E302" s="76">
        <f>IF(ISNA(VLOOKUP($B302,'[1]1718 enrollment_Rev_Exp by size'!$A$7:I636,5,FALSE)),"",VLOOKUP($B302,'[1]1718 enrollment_Rev_Exp by size'!$A$7:$G$350,5,FALSE))</f>
        <v>6175727.8399999999</v>
      </c>
      <c r="F302" s="70">
        <f t="shared" si="800"/>
        <v>6175727.8400000017</v>
      </c>
      <c r="G302" s="70">
        <f t="shared" si="801"/>
        <v>0</v>
      </c>
      <c r="H302" s="90">
        <f>IF(ISNA(VLOOKUP($B302,'[1]1718  Exp_Rev Access'!$F$7:$GK$318,3,FALSE)),"",VLOOKUP($B302,'[1]1718  Exp_Rev Access'!$F$7:$GK$318,3,FALSE))</f>
        <v>1466070.14</v>
      </c>
      <c r="I302" s="90">
        <f>IF(ISNA(VLOOKUP($B302,'[1]1718  Exp_Rev Access'!$F$7:$GK$318,4,FALSE)),"",VLOOKUP($B302,'[1]1718  Exp_Rev Access'!$F$7:$GK$318,4,FALSE))</f>
        <v>0</v>
      </c>
      <c r="J302" s="90">
        <f>IF(ISNA(VLOOKUP($B302,'[1]1718  Exp_Rev Access'!$F$7:$GK$318,5,FALSE)),"",VLOOKUP($B302,'[1]1718  Exp_Rev Access'!$F$7:$GK$318,5,FALSE))</f>
        <v>0</v>
      </c>
      <c r="K302" s="90">
        <f>IF(ISNA(VLOOKUP($B302,'[1]1718  Exp_Rev Access'!$F$7:$GK$318,6,FALSE)),"-",VLOOKUP($B302,'[1]1718  Exp_Rev Access'!$F$7:$GK$318,6,FALSE))</f>
        <v>6979.17</v>
      </c>
      <c r="L302" s="90">
        <f>IF(ISNA(VLOOKUP($B302,'[1]1718  Exp_Rev Access'!$F$7:$GK$318,7,FALSE)),"",VLOOKUP($B302,'[1]1718  Exp_Rev Access'!$F$7:$GK$318,7,FALSE))</f>
        <v>0</v>
      </c>
      <c r="M302" s="90">
        <f>IF(ISNA(VLOOKUP($B302,'[1]1718  Exp_Rev Access'!$F$7:$GK$318,8,FALSE)),"",VLOOKUP($B302,'[1]1718  Exp_Rev Access'!$F$7:$GK$318,8,FALSE))</f>
        <v>0</v>
      </c>
      <c r="N302" s="56">
        <f t="shared" si="802"/>
        <v>1473049.3099999998</v>
      </c>
      <c r="O302" s="91">
        <f t="shared" si="803"/>
        <v>0.23852238119353392</v>
      </c>
      <c r="P302" s="56">
        <f t="shared" si="804"/>
        <v>3321.868370016236</v>
      </c>
      <c r="Q302" s="90">
        <f>IF(ISNA(VLOOKUP($B302,'[1]1718  Exp_Rev Access'!$F$7:$GK$318,10,FALSE)),"",VLOOKUP($B302,'[1]1718  Exp_Rev Access'!$F$7:$GK$318,10,FALSE))</f>
        <v>66852.47</v>
      </c>
      <c r="R302" s="90">
        <f>IF(ISNA(VLOOKUP($B302,'[1]1718  Exp_Rev Access'!$F$7:$GK$318,11,FALSE)),"",VLOOKUP($B302,'[1]1718  Exp_Rev Access'!$F$7:$GK$318,11,FALSE))</f>
        <v>0</v>
      </c>
      <c r="S302" s="90">
        <f>IF(ISNA(VLOOKUP($B302,'[1]1718  Exp_Rev Access'!$F$7:$GK$318,12,FALSE)),"",VLOOKUP($B302,'[1]1718  Exp_Rev Access'!$F$7:$GK$318,12,FALSE))</f>
        <v>0</v>
      </c>
      <c r="T302" s="90">
        <f>IF(ISNA(VLOOKUP($B302,'[1]1718  Exp_Rev Access'!$F$7:$GK$318,13,FALSE)),"",VLOOKUP($B302,'[1]1718  Exp_Rev Access'!$F$7:$GK$318,13,FALSE))</f>
        <v>0</v>
      </c>
      <c r="U302" s="90">
        <f>IF(ISNA(VLOOKUP($B302,'[1]1718  Exp_Rev Access'!$F$7:$GK$318,14,FALSE)),"",VLOOKUP($B302,'[1]1718  Exp_Rev Access'!$F$7:$GK$318,14,FALSE))</f>
        <v>0</v>
      </c>
      <c r="V302" s="90">
        <f>IF(ISNA(VLOOKUP($B302,'[1]1718  Exp_Rev Access'!$F$7:$GK$318,15,FALSE)),"",VLOOKUP($B302,'[1]1718  Exp_Rev Access'!$F$7:$GK$318,15,FALSE))</f>
        <v>0</v>
      </c>
      <c r="W302" s="90">
        <f>IF(ISNA(VLOOKUP($B302,'[1]1718  Exp_Rev Access'!$F$7:$GK$318,16,FALSE)),"",VLOOKUP($B302,'[1]1718  Exp_Rev Access'!$F$7:$GK$318,16,FALSE))</f>
        <v>0</v>
      </c>
      <c r="X302" s="90">
        <f>IF(ISNA(VLOOKUP($B302,'[1]1718  Exp_Rev Access'!$F$7:$GK$318,17,FALSE)),"",VLOOKUP($B302,'[1]1718  Exp_Rev Access'!$F$7:$GK$318,17,FALSE))</f>
        <v>0</v>
      </c>
      <c r="Y302" s="90">
        <f>IF(ISNA(VLOOKUP($B302,'[1]1718  Exp_Rev Access'!$F$7:$GK$318,18,FALSE)),"",VLOOKUP($B302,'[1]1718  Exp_Rev Access'!$F$7:$GK$318,18,FALSE))</f>
        <v>9.6999999999999993</v>
      </c>
      <c r="Z302" s="90">
        <f>IF(ISNA(VLOOKUP($B302,'[1]1718  Exp_Rev Access'!$F$7:$GK$318,19,FALSE)),"",VLOOKUP($B302,'[1]1718  Exp_Rev Access'!$F$7:$GK$318,19,FALSE))</f>
        <v>0</v>
      </c>
      <c r="AA302" s="90">
        <f>IF(ISNA(VLOOKUP($B302,'[1]1718  Exp_Rev Access'!$F$7:$GK$318,20,FALSE)),"",VLOOKUP($B302,'[1]1718  Exp_Rev Access'!$F$7:$GK$318,20,FALSE))</f>
        <v>0</v>
      </c>
      <c r="AB302" s="90">
        <f>IF(ISNA(VLOOKUP($B302,'[1]1718  Exp_Rev Access'!$F$7:$GK$318,21,FALSE)),"",VLOOKUP($B302,'[1]1718  Exp_Rev Access'!$F$7:$GK$318,21,FALSE))</f>
        <v>0</v>
      </c>
      <c r="AC302" s="90">
        <f>IF(ISNA(VLOOKUP($B302,'[1]1718  Exp_Rev Access'!$F$7:$GK$318,22,FALSE)),"",VLOOKUP($B302,'[1]1718  Exp_Rev Access'!$F$7:$GK$318,22,FALSE))</f>
        <v>0</v>
      </c>
      <c r="AD302" s="90">
        <f>IF(ISNA(VLOOKUP($B302,'[1]1718  Exp_Rev Access'!$F$7:$GK$318,23,FALSE)),"",VLOOKUP($B302,'[1]1718  Exp_Rev Access'!$F$7:$GK$318,23,FALSE))</f>
        <v>43828.77</v>
      </c>
      <c r="AE302" s="90">
        <f>IF(ISNA(VLOOKUP($B302,'[1]1718  Exp_Rev Access'!$F$7:$GK$318,24,FALSE)),"",VLOOKUP($B302,'[1]1718  Exp_Rev Access'!$F$7:$GK$318,24,FALSE))</f>
        <v>22062.74</v>
      </c>
      <c r="AF302" s="90">
        <f>IF(ISNA(VLOOKUP($B302,'[1]1718  Exp_Rev Access'!$F$7:$GK$318,25,FALSE)),"",VLOOKUP($B302,'[1]1718  Exp_Rev Access'!$F$7:$GK$318,25,FALSE))</f>
        <v>0</v>
      </c>
      <c r="AG302" s="90">
        <f>IF(ISNA(VLOOKUP($B302,'[1]1718  Exp_Rev Access'!$F$7:$GK$318,26,FALSE)),"",VLOOKUP($B302,'[1]1718  Exp_Rev Access'!$F$7:$GK$318,26,FALSE))</f>
        <v>17423.07</v>
      </c>
      <c r="AH302" s="90">
        <f>IF(ISNA(VLOOKUP($B302,'[1]1718  Exp_Rev Access'!$F$7:$GK$318,27,FALSE)),"",VLOOKUP($B302,'[1]1718  Exp_Rev Access'!$F$7:$GK$318,27,FALSE))</f>
        <v>350.91</v>
      </c>
      <c r="AI302" s="90">
        <f>IF(ISNA(VLOOKUP($B302,'[1]1718  Exp_Rev Access'!$F$7:$GK$318,28,FALSE)),"",VLOOKUP($B302,'[1]1718  Exp_Rev Access'!$F$7:$GK$318,28,FALSE))</f>
        <v>0</v>
      </c>
      <c r="AJ302" s="90">
        <f>IF(ISNA(VLOOKUP($B302,'[1]1718  Exp_Rev Access'!$F$7:$GK$318,29,FALSE)),"",VLOOKUP($B302,'[1]1718  Exp_Rev Access'!$F$7:$GK$318,29,FALSE))</f>
        <v>1312.76</v>
      </c>
      <c r="AK302" s="90">
        <f>IF(ISNA(VLOOKUP($B302,'[1]1718  Exp_Rev Access'!$F$7:$GK$318,30,FALSE)),"",VLOOKUP($B302,'[1]1718  Exp_Rev Access'!$F$7:$GK$318,30,FALSE))</f>
        <v>13737.36</v>
      </c>
      <c r="AL302" s="90">
        <f>IF(ISNA(VLOOKUP($B302,'[1]1718  Exp_Rev Access'!$F$7:$GK$318,31,FALSE)),"",VLOOKUP($B302,'[1]1718  Exp_Rev Access'!$F$7:$GK$318,31,FALSE))</f>
        <v>0</v>
      </c>
      <c r="AM302" s="56">
        <f t="shared" si="805"/>
        <v>165577.78000000003</v>
      </c>
      <c r="AN302" s="92">
        <f t="shared" si="806"/>
        <v>2.6811055197017885E-2</v>
      </c>
      <c r="AO302" s="71">
        <f t="shared" si="807"/>
        <v>373.39387515785677</v>
      </c>
      <c r="AP302" s="90">
        <f>IF(ISNA(VLOOKUP($B302,'[1]1718  Exp_Rev Access'!$F$7:$GK$318,33,FALSE)),"",VLOOKUP($B302,'[1]1718  Exp_Rev Access'!$F$7:$GK$318,33,FALSE))</f>
        <v>3129944.83</v>
      </c>
      <c r="AQ302" s="90">
        <f>IF(ISNA(VLOOKUP($B302,'[1]1718  Exp_Rev Access'!$F$7:$GK$318,34,FALSE)),"",VLOOKUP($B302,'[1]1718  Exp_Rev Access'!$F$7:$GK$318,34,FALSE))</f>
        <v>60731.98</v>
      </c>
      <c r="AR302" s="90">
        <f>IF(ISNA(VLOOKUP($B302,'[1]1718  Exp_Rev Access'!$F$7:$GK$318,35,FALSE)),"",VLOOKUP($B302,'[1]1718  Exp_Rev Access'!$F$7:$GK$318,35,FALSE))</f>
        <v>83007.520000000004</v>
      </c>
      <c r="AS302" s="90">
        <f>IF(ISNA(VLOOKUP($B302,'[1]1718  Exp_Rev Access'!$F$7:$GK$318,36,FALSE)),"",VLOOKUP($B302,'[1]1718  Exp_Rev Access'!$F$7:$GK$318,36,FALSE))</f>
        <v>219123.81</v>
      </c>
      <c r="AT302" s="90">
        <f>IF(ISNA(VLOOKUP($B302,'[1]1718  Exp_Rev Access'!$F$7:$GK$318,37,FALSE)),"",VLOOKUP($B302,'[1]1718  Exp_Rev Access'!$F$7:$GK$318,37,FALSE))</f>
        <v>0</v>
      </c>
      <c r="AU302" s="56">
        <f t="shared" si="808"/>
        <v>3492808.14</v>
      </c>
      <c r="AV302" s="93">
        <f t="shared" si="809"/>
        <v>0.5655702826438026</v>
      </c>
      <c r="AW302" s="56">
        <f t="shared" si="810"/>
        <v>7876.6194750135301</v>
      </c>
      <c r="AX302" s="90">
        <f>IF(ISNA(VLOOKUP($B302,'[1]1718  Exp_Rev Access'!$F$7:$GK$318,39,FALSE)),"",VLOOKUP($B302,'[1]1718  Exp_Rev Access'!$F$7:$GK$318,39,FALSE))</f>
        <v>0</v>
      </c>
      <c r="AY302" s="90">
        <f>IF(ISNA(VLOOKUP($B302,'[1]1718  Exp_Rev Access'!$F$7:$GK$318,40,FALSE)),"",VLOOKUP($B302,'[1]1718  Exp_Rev Access'!$F$7:$GK$318,40,FALSE))</f>
        <v>368805.65</v>
      </c>
      <c r="AZ302" s="90">
        <f>IF(ISNA(VLOOKUP($B302,'[1]1718  Exp_Rev Access'!$F$7:$GK$318,41,FALSE)),"",VLOOKUP($B302,'[1]1718  Exp_Rev Access'!$F$7:$GK$318,41,FALSE))</f>
        <v>9333.83</v>
      </c>
      <c r="BA302" s="90">
        <f>IF(ISNA(VLOOKUP($B302,'[1]1718  Exp_Rev Access'!$F$7:$GK$318,42,FALSE)),"",VLOOKUP($B302,'[1]1718  Exp_Rev Access'!$F$7:$GK$318,42,FALSE))</f>
        <v>0</v>
      </c>
      <c r="BB302" s="90">
        <f>IF(ISNA(VLOOKUP($B302,'[1]1718  Exp_Rev Access'!$F$7:$GK$318,43,FALSE)),"",VLOOKUP($B302,'[1]1718  Exp_Rev Access'!$F$7:$GK$318,43,FALSE))</f>
        <v>0</v>
      </c>
      <c r="BC302" s="90">
        <f>IF(ISNA(VLOOKUP($B302,'[1]1718  Exp_Rev Access'!$F$7:$GK$318,44,FALSE)),"",VLOOKUP($B302,'[1]1718  Exp_Rev Access'!$F$7:$GK$318,44,FALSE))</f>
        <v>52798.35</v>
      </c>
      <c r="BD302" s="90">
        <f>IF(ISNA(VLOOKUP($B302,'[1]1718  Exp_Rev Access'!$F$7:$GK$318,45,FALSE)),"",VLOOKUP($B302,'[1]1718  Exp_Rev Access'!$F$7:$GK$318,45,FALSE))</f>
        <v>0</v>
      </c>
      <c r="BE302" s="90">
        <f>IF(ISNA(VLOOKUP($B302,'[1]1718  Exp_Rev Access'!$F$7:$GK$318,46,FALSE)),"",VLOOKUP($B302,'[1]1718  Exp_Rev Access'!$F$7:$GK$318,46,FALSE))</f>
        <v>30462.560000000001</v>
      </c>
      <c r="BF302" s="90">
        <f>IF(ISNA(VLOOKUP($B302,'[1]1718  Exp_Rev Access'!$F$7:$GK$318,47,FALSE)),"",VLOOKUP($B302,'[1]1718  Exp_Rev Access'!$F$7:$GK$318,47,FALSE))</f>
        <v>0</v>
      </c>
      <c r="BG302" s="90">
        <f>IF(ISNA(VLOOKUP($B302,'[1]1718  Exp_Rev Access'!$F$7:$GK$318,48,FALSE)),"",VLOOKUP($B302,'[1]1718  Exp_Rev Access'!$F$7:$GK$318,48,FALSE))</f>
        <v>26344.94</v>
      </c>
      <c r="BH302" s="90">
        <f>IF(ISNA(VLOOKUP($B302,'[1]1718  Exp_Rev Access'!$F$7:$GK$318,49,FALSE)),"",VLOOKUP($B302,'[1]1718  Exp_Rev Access'!$F$7:$GK$318,49,FALSE))</f>
        <v>10443.129999999999</v>
      </c>
      <c r="BI302" s="90">
        <f>IF(ISNA(VLOOKUP($B302,'[1]1718  Exp_Rev Access'!$F$7:$GK$318,50,FALSE)),"",VLOOKUP($B302,'[1]1718  Exp_Rev Access'!$F$7:$GK$318,50,FALSE))</f>
        <v>0</v>
      </c>
      <c r="BJ302" s="90">
        <f>IF(ISNA(VLOOKUP($B302,'[1]1718  Exp_Rev Access'!$F$7:$GK$318,51,FALSE)),"",VLOOKUP($B302,'[1]1718  Exp_Rev Access'!$F$7:$GK$318,51,FALSE))</f>
        <v>1160.49</v>
      </c>
      <c r="BK302" s="90">
        <f>IF(ISNA(VLOOKUP($B302,'[1]1718  Exp_Rev Access'!$F$7:$GK$318,52,FALSE)),"",VLOOKUP($B302,'[1]1718  Exp_Rev Access'!$F$7:$GK$318,52,FALSE))</f>
        <v>185109.75</v>
      </c>
      <c r="BL302" s="90">
        <f>IF(ISNA(VLOOKUP($B302,'[1]1718  Exp_Rev Access'!$F$7:$GK$318,53,FALSE)),"",VLOOKUP($B302,'[1]1718  Exp_Rev Access'!$F$7:$GK$318,53,FALSE))</f>
        <v>0</v>
      </c>
      <c r="BM302" s="90">
        <f>IF(ISNA(VLOOKUP($B302,'[1]1718  Exp_Rev Access'!$F$7:$GK$318,54,FALSE)),"",VLOOKUP($B302,'[1]1718  Exp_Rev Access'!$F$7:$GK$318,54,FALSE))</f>
        <v>0</v>
      </c>
      <c r="BN302" s="90">
        <f>IF(ISNA(VLOOKUP($B302,'[1]1718  Exp_Rev Access'!$F$7:$GK$318,55,FALSE)),"",VLOOKUP($B302,'[1]1718  Exp_Rev Access'!$F$7:$GK$318,55,FALSE))</f>
        <v>0</v>
      </c>
      <c r="BO302" s="90">
        <f>IF(ISNA(VLOOKUP($B302,'[1]1718  Exp_Rev Access'!$F$7:$GK$318,56,FALSE)),"",VLOOKUP($B302,'[1]1718  Exp_Rev Access'!$F$7:$GK$318,56,FALSE))</f>
        <v>0</v>
      </c>
      <c r="BP302" s="90">
        <f>IF(ISNA(VLOOKUP($B302,'[1]1718  Exp_Rev Access'!$F$7:$GK$318,57,FALSE)),"",VLOOKUP($B302,'[1]1718  Exp_Rev Access'!$F$7:$GK$318,57,FALSE))</f>
        <v>0</v>
      </c>
      <c r="BQ302" s="90">
        <f>IF(ISNA(VLOOKUP($B302,'[1]1718  Exp_Rev Access'!$F$7:$GK$318,58,FALSE)),"",VLOOKUP($B302,'[1]1718  Exp_Rev Access'!$F$7:$GK$318,58,FALSE))</f>
        <v>3590</v>
      </c>
      <c r="BR302" s="90">
        <f>IF(ISNA(VLOOKUP($B302,'[1]1718  Exp_Rev Access'!$F$7:$GK$318,59,FALSE)),"",VLOOKUP($B302,'[1]1718  Exp_Rev Access'!$F$7:$GK$318,59,FALSE))</f>
        <v>0</v>
      </c>
      <c r="BS302" s="90">
        <f>IF(ISNA(VLOOKUP($B302,'[1]1718  Exp_Rev Access'!$F$7:$GK$318,60,FALSE)),"",VLOOKUP($B302,'[1]1718  Exp_Rev Access'!$F$7:$GK$318,60,FALSE))</f>
        <v>0</v>
      </c>
      <c r="BT302" s="90">
        <f>IF(ISNA(VLOOKUP($B302,'[1]1718  Exp_Rev Access'!$F$7:$GK$318,61,FALSE)),"",VLOOKUP($B302,'[1]1718  Exp_Rev Access'!$F$7:$GK$318,61,FALSE))</f>
        <v>0</v>
      </c>
      <c r="BU302" s="90">
        <f>IF(ISNA(VLOOKUP($B302,'[1]1718  Exp_Rev Access'!$F$7:$GK$318,62,FALSE)),"",VLOOKUP($B302,'[1]1718  Exp_Rev Access'!$F$7:$GK$318,62,FALSE))</f>
        <v>0</v>
      </c>
      <c r="BV302" s="56">
        <f t="shared" si="743"/>
        <v>688048.7</v>
      </c>
      <c r="BW302" s="92">
        <f t="shared" si="811"/>
        <v>0.11141175871506669</v>
      </c>
      <c r="BX302" s="71">
        <f t="shared" si="812"/>
        <v>1551.6162276745442</v>
      </c>
      <c r="BY302" s="90">
        <f>IF(ISNA(VLOOKUP($B302,'[1]1718  Exp_Rev Access'!$F$7:$GK$318,64,FALSE)),"",VLOOKUP($B302,'[1]1718  Exp_Rev Access'!$F$7:$GK$318,64,FALSE))</f>
        <v>0</v>
      </c>
      <c r="BZ302" s="90">
        <f>IF(ISNA(VLOOKUP($B302,'[1]1718  Exp_Rev Access'!$F$7:$GK$318,65,FALSE)),"",VLOOKUP($B302,'[1]1718  Exp_Rev Access'!$F$7:$GK$318,65,FALSE))</f>
        <v>0</v>
      </c>
      <c r="CA302" s="90">
        <f>IF(ISNA(VLOOKUP($B302,'[1]1718  Exp_Rev Access'!$F$7:$GK$318,66,FALSE)),"",VLOOKUP($B302,'[1]1718  Exp_Rev Access'!$F$7:$GK$318,66,FALSE))</f>
        <v>0</v>
      </c>
      <c r="CB302" s="90">
        <f>IF(ISNA(VLOOKUP($B302,'[1]1718  Exp_Rev Access'!$F$7:$GK$318,67,FALSE)),"",VLOOKUP($B302,'[1]1718  Exp_Rev Access'!$F$7:$GK$318,67,FALSE))</f>
        <v>0</v>
      </c>
      <c r="CC302" s="90">
        <f>IF(ISNA(VLOOKUP($B302,'[1]1718  Exp_Rev Access'!$F$7:$GK$318,68,FALSE)),"",VLOOKUP($B302,'[1]1718  Exp_Rev Access'!$F$7:$GK$318,68,FALSE))</f>
        <v>5435.9</v>
      </c>
      <c r="CD302" s="90">
        <f>IF(ISNA(VLOOKUP($B302,'[1]1718  Exp_Rev Access'!$F$7:$GK$318,69,FALSE)),"",VLOOKUP($B302,'[1]1718  Exp_Rev Access'!$F$7:$GK$318,69,FALSE))</f>
        <v>0</v>
      </c>
      <c r="CE302" s="56">
        <f t="shared" si="739"/>
        <v>5435.9</v>
      </c>
      <c r="CF302" s="92">
        <f t="shared" si="757"/>
        <v>8.8020394370228589E-4</v>
      </c>
      <c r="CG302" s="78">
        <f t="shared" si="758"/>
        <v>12.25847916290817</v>
      </c>
      <c r="CH302" s="90">
        <f>IF(ISNA(VLOOKUP($B302,'[1]1718  Exp_Rev Access'!$F$7:$GK$318,$CH$2,FALSE)),"",VLOOKUP($B302,'[1]1718  Exp_Rev Access'!$F$7:$GK$318,$CH$2,FALSE))</f>
        <v>0</v>
      </c>
      <c r="CI302" s="90">
        <f>IF(ISNA(VLOOKUP($B302,'[1]1718  Exp_Rev Access'!$F$7:$GK$318,$CI$2,FALSE)),"",VLOOKUP($B302,'[1]1718  Exp_Rev Access'!$F$7:$GK$318,$CI$2,FALSE))</f>
        <v>0</v>
      </c>
      <c r="CJ302" s="90">
        <f>IF(ISNA(VLOOKUP($B302,'[1]1718  Exp_Rev Access'!$F$7:$GK$318,$CJ$2,FALSE)),"",VLOOKUP($B302,'[1]1718  Exp_Rev Access'!$F$7:$GK$318,$CJ$2,FALSE))</f>
        <v>0</v>
      </c>
      <c r="CK302" s="90">
        <f>IF(ISNA(VLOOKUP($B302,'[1]1718  Exp_Rev Access'!$F$7:$GK$318,$CK$2,FALSE)),"",VLOOKUP($B302,'[1]1718  Exp_Rev Access'!$F$7:$GK$318,$CK$2,FALSE))</f>
        <v>0</v>
      </c>
      <c r="CL302" s="90">
        <f>IF(ISNA(VLOOKUP($B302,'[1]1718  Exp_Rev Access'!$F$7:$GK$318,$CL$2,FALSE)),"",VLOOKUP($B302,'[1]1718  Exp_Rev Access'!$F$7:$GK$318,$CL$2,FALSE))</f>
        <v>0</v>
      </c>
      <c r="CM302" s="90">
        <f>IF(ISNA(VLOOKUP($B302,'[1]1718  Exp_Rev Access'!$F$7:$GK$318,$CM$2,FALSE)),"",VLOOKUP($B302,'[1]1718  Exp_Rev Access'!$F$7:$GK$318,$CM$2,FALSE))</f>
        <v>0</v>
      </c>
      <c r="CN302" s="90">
        <f>IF(ISNA(VLOOKUP($B302,'[1]1718  Exp_Rev Access'!$F$7:$GK$318,$CN$2,FALSE)),"",VLOOKUP($B302,'[1]1718  Exp_Rev Access'!$F$7:$GK$318,$CN$2,FALSE))</f>
        <v>0</v>
      </c>
      <c r="CO302" s="90">
        <f>IF(ISNA(VLOOKUP($B302,'[1]1718  Exp_Rev Access'!$F$7:$GK$318,$CO$2,FALSE)),"",VLOOKUP($B302,'[1]1718  Exp_Rev Access'!$F$7:$GK$318,$CO$2,FALSE))</f>
        <v>0</v>
      </c>
      <c r="CP302" s="90">
        <f>IF(ISNA(VLOOKUP($B302,'[1]1718  Exp_Rev Access'!$F$7:$GK$318,$CP$2,FALSE)),"",VLOOKUP($B302,'[1]1718  Exp_Rev Access'!$F$7:$GK$318,$CP$2,FALSE))</f>
        <v>0</v>
      </c>
      <c r="CQ302" s="90">
        <f>IF(ISNA(VLOOKUP($B302,'[1]1718  Exp_Rev Access'!$F$7:$GK$318,$CQ$2,FALSE)),"",VLOOKUP($B302,'[1]1718  Exp_Rev Access'!$F$7:$GK$318,$CQ$2,FALSE))</f>
        <v>65742</v>
      </c>
      <c r="CR302" s="90">
        <f>IF(ISNA(VLOOKUP($B302,'[1]1718  Exp_Rev Access'!$F$7:$GK$318,$CR$2,FALSE)),"",VLOOKUP($B302,'[1]1718  Exp_Rev Access'!$F$7:$GK$318,$CR$2,FALSE))</f>
        <v>0</v>
      </c>
      <c r="CS302" s="90">
        <f>IF(ISNA(VLOOKUP($B302,'[1]1718  Exp_Rev Access'!$F$7:$GK$318,$CS$2,FALSE)),"",VLOOKUP($B302,'[1]1718  Exp_Rev Access'!$F$7:$GK$318,$CS$2,FALSE))</f>
        <v>0</v>
      </c>
      <c r="CT302" s="90">
        <f>IF(ISNA(VLOOKUP($B302,'[1]1718  Exp_Rev Access'!$F$7:$GK$318,$CT$2,FALSE)),"",VLOOKUP($B302,'[1]1718  Exp_Rev Access'!$F$7:$GK$318,$CT$2,FALSE))</f>
        <v>0</v>
      </c>
      <c r="CU302" s="90">
        <f>IF(ISNA(VLOOKUP($B302,'[1]1718  Exp_Rev Access'!$F$7:$GK$318,$CU$2,FALSE)),"",VLOOKUP($B302,'[1]1718  Exp_Rev Access'!$F$7:$GK$318,$CU$2,FALSE))</f>
        <v>47045</v>
      </c>
      <c r="CV302" s="90">
        <f>IF(ISNA(VLOOKUP($B302,'[1]1718  Exp_Rev Access'!$F$7:$GK$318,$CV$2,FALSE)),"",VLOOKUP($B302,'[1]1718  Exp_Rev Access'!$F$7:$GK$318,$CV$2,FALSE))</f>
        <v>21143</v>
      </c>
      <c r="CW302" s="90">
        <f>IF(ISNA(VLOOKUP($B302,'[1]1718  Exp_Rev Access'!$F$7:$GK$318,$CW$2,FALSE)),"",VLOOKUP($B302,'[1]1718  Exp_Rev Access'!$F$7:$GK$318,$CW$2,FALSE))</f>
        <v>13754.28</v>
      </c>
      <c r="CX302" s="90">
        <f>IF(ISNA(VLOOKUP($B302,'[1]1718  Exp_Rev Access'!$F$7:$GK$318,$CX$2,FALSE)),"",VLOOKUP($B302,'[1]1718  Exp_Rev Access'!$F$7:$GK$318,$CX$2,FALSE))</f>
        <v>0</v>
      </c>
      <c r="CY302" s="90">
        <f>IF(ISNA(VLOOKUP($B302,'[1]1718  Exp_Rev Access'!$F$7:$GK$318,$CY$2,FALSE)),"",VLOOKUP($B302,'[1]1718  Exp_Rev Access'!$F$7:$GK$318,$CY$2,FALSE))</f>
        <v>0</v>
      </c>
      <c r="CZ302" s="90">
        <f>IF(ISNA(VLOOKUP($B302,'[1]1718  Exp_Rev Access'!$F$7:$GK$318,$CZ$2,FALSE)),"",VLOOKUP($B302,'[1]1718  Exp_Rev Access'!$F$7:$GK$318,$CZ$2,FALSE))</f>
        <v>0</v>
      </c>
      <c r="DA302" s="90">
        <f>IF(ISNA(VLOOKUP($B302,'[1]1718  Exp_Rev Access'!$F$7:$GK$318,$DA$2,FALSE)),"",VLOOKUP($B302,'[1]1718  Exp_Rev Access'!$F$7:$GK$318,$DA$2,FALSE))</f>
        <v>0</v>
      </c>
      <c r="DB302" s="90">
        <f>IF(ISNA(VLOOKUP($B302,'[1]1718  Exp_Rev Access'!$F$7:$GK$318,$DB$2,FALSE)),"",VLOOKUP($B302,'[1]1718  Exp_Rev Access'!$F$7:$GK$318,$DB$2,FALSE))</f>
        <v>0</v>
      </c>
      <c r="DC302" s="90">
        <f>IF(ISNA(VLOOKUP($B302,'[1]1718  Exp_Rev Access'!$F$7:$GK$318,$DC$2,FALSE)),"",VLOOKUP($B302,'[1]1718  Exp_Rev Access'!$F$7:$GK$318,$DC$2,FALSE))</f>
        <v>0</v>
      </c>
      <c r="DD302" s="90">
        <f>IF(ISNA(VLOOKUP($B302,'[1]1718  Exp_Rev Access'!$F$7:$GK$318,$DD$2,FALSE)),"",VLOOKUP($B302,'[1]1718  Exp_Rev Access'!$F$7:$GK$318,$DD$2,FALSE))</f>
        <v>0</v>
      </c>
      <c r="DE302" s="90">
        <f>IF(ISNA(VLOOKUP($B302,'[1]1718  Exp_Rev Access'!$F$7:$GK$318,$DE$2,FALSE)),"",VLOOKUP($B302,'[1]1718  Exp_Rev Access'!$F$7:$GK$318,$DE$2,FALSE))</f>
        <v>0</v>
      </c>
      <c r="DF302" s="90">
        <f>IF(ISNA(VLOOKUP($B302,'[1]1718  Exp_Rev Access'!$F$7:$GK$318,$DF$2,FALSE)),"",VLOOKUP($B302,'[1]1718  Exp_Rev Access'!$F$7:$GK$318,$DF$2,FALSE))</f>
        <v>0</v>
      </c>
      <c r="DG302" s="90">
        <f>IF(ISNA(VLOOKUP($B302,'[1]1718  Exp_Rev Access'!$F$7:$GK$318,$DG$2,FALSE)),"",VLOOKUP($B302,'[1]1718  Exp_Rev Access'!$F$7:$GK$318,$DG$2,FALSE))</f>
        <v>0</v>
      </c>
      <c r="DH302" s="90">
        <f>IF(ISNA(VLOOKUP($B302,'[1]1718  Exp_Rev Access'!$F$7:$GK$318,$DH$2,FALSE)),"",VLOOKUP($B302,'[1]1718  Exp_Rev Access'!$F$7:$GK$318,$DH$2,FALSE))</f>
        <v>0</v>
      </c>
      <c r="DI302" s="90">
        <f>IF(ISNA(VLOOKUP($B302,'[1]1718  Exp_Rev Access'!$F$7:$GK$318,$DI$2,FALSE)),"",VLOOKUP($B302,'[1]1718  Exp_Rev Access'!$F$7:$GK$318,$DI$2,FALSE))</f>
        <v>40299.71</v>
      </c>
      <c r="DJ302" s="90">
        <f>IF(ISNA(VLOOKUP($B302,'[1]1718  Exp_Rev Access'!$F$7:$GK$318,$DJ$2,FALSE)),"",VLOOKUP($B302,'[1]1718  Exp_Rev Access'!$F$7:$GK$318,$DJ$2,FALSE))</f>
        <v>0</v>
      </c>
      <c r="DK302" s="90">
        <f>IF(ISNA(VLOOKUP($B302,'[1]1718  Exp_Rev Access'!$F$7:$GK$318,$DK$2,FALSE)),"",VLOOKUP($B302,'[1]1718  Exp_Rev Access'!$F$7:$GK$318,$DK$2,FALSE))</f>
        <v>0</v>
      </c>
      <c r="DL302" s="90">
        <f>IF(ISNA(VLOOKUP($B302,'[1]1718  Exp_Rev Access'!$F$7:$GK$318,$DL$2,FALSE)),"",VLOOKUP($B302,'[1]1718  Exp_Rev Access'!$F$7:$GK$318,$DL$2,FALSE))</f>
        <v>0</v>
      </c>
      <c r="DM302" s="90">
        <f>IF(ISNA(VLOOKUP($B302,'[1]1718  Exp_Rev Access'!$F$7:$GK$318,$DM$2,FALSE)),"",VLOOKUP($B302,'[1]1718  Exp_Rev Access'!$F$7:$GK$318,$DM$2,FALSE))</f>
        <v>0</v>
      </c>
      <c r="DN302" s="90">
        <f>IF(ISNA(VLOOKUP($B302,'[1]1718  Exp_Rev Access'!$F$7:$GK$318,$DN$2,FALSE)),"",VLOOKUP($B302,'[1]1718  Exp_Rev Access'!$F$7:$GK$318,$DN$2,FALSE))</f>
        <v>0</v>
      </c>
      <c r="DO302" s="90">
        <f>IF(ISNA(VLOOKUP($B302,'[1]1718  Exp_Rev Access'!$F$7:$GK$318,$DO$2,FALSE)),"",VLOOKUP($B302,'[1]1718  Exp_Rev Access'!$F$7:$GK$318,$DO$2,FALSE))</f>
        <v>0</v>
      </c>
      <c r="DP302" s="90">
        <f>IF(ISNA(VLOOKUP($B302,'[1]1718  Exp_Rev Access'!$F$7:$GK$318,$DP$2,FALSE)),"",VLOOKUP($B302,'[1]1718  Exp_Rev Access'!$F$7:$GK$318,$DP$2,FALSE))</f>
        <v>0</v>
      </c>
      <c r="DQ302" s="90">
        <f>IF(ISNA(VLOOKUP($B302,'[1]1718  Exp_Rev Access'!$F$7:$GK$318,$DQ$2,FALSE)),"",VLOOKUP($B302,'[1]1718  Exp_Rev Access'!$F$7:$GK$318,$DQ$2,FALSE))</f>
        <v>0</v>
      </c>
      <c r="DR302" s="90">
        <f>IF(ISNA(VLOOKUP($B302,'[1]1718  Exp_Rev Access'!$F$7:$GK$318,$DR$2,FALSE)),"",VLOOKUP($B302,'[1]1718  Exp_Rev Access'!$F$7:$GK$318,$DR$2,FALSE))</f>
        <v>0</v>
      </c>
      <c r="DS302" s="90">
        <f>IF(ISNA(VLOOKUP($B302,'[1]1718  Exp_Rev Access'!$F$7:$GK$318,$DS$2,FALSE)),"",VLOOKUP($B302,'[1]1718  Exp_Rev Access'!$F$7:$GK$318,$DS$2,FALSE))</f>
        <v>0</v>
      </c>
      <c r="DT302" s="90">
        <f>IF(ISNA(VLOOKUP($B302,'[1]1718  Exp_Rev Access'!$F$7:$GK$318,$DT$2,FALSE)),"",VLOOKUP($B302,'[1]1718  Exp_Rev Access'!$F$7:$GK$318,$DT$2,FALSE))</f>
        <v>0</v>
      </c>
      <c r="DU302" s="90">
        <f>IF(ISNA(VLOOKUP($B302,'[1]1718  Exp_Rev Access'!$F$7:$GK$318,$DU$2,FALSE)),"",VLOOKUP($B302,'[1]1718  Exp_Rev Access'!$F$7:$GK$318,$DU$2,FALSE))</f>
        <v>0</v>
      </c>
      <c r="DV302" s="90">
        <f>IF(ISNA(VLOOKUP($B302,'[1]1718  Exp_Rev Access'!$F$7:$GK$318,$DV$2,FALSE)),"",VLOOKUP($B302,'[1]1718  Exp_Rev Access'!$F$7:$GK$318,$DV$2,FALSE))</f>
        <v>0</v>
      </c>
      <c r="DW302" s="90">
        <f>IF(ISNA(VLOOKUP($B302,'[1]1718  Exp_Rev Access'!$F$7:$GK$318,$DW$2,FALSE)),"",VLOOKUP($B302,'[1]1718  Exp_Rev Access'!$F$7:$GK$318,$DW$2,FALSE))</f>
        <v>0</v>
      </c>
      <c r="DX302" s="90">
        <f>IF(ISNA(VLOOKUP($B302,'[1]1718  Exp_Rev Access'!$F$7:$GK$318,$DX$2,FALSE)),"",VLOOKUP($B302,'[1]1718  Exp_Rev Access'!$F$7:$GK$318,$DX$2,FALSE))</f>
        <v>0</v>
      </c>
      <c r="DY302" s="90">
        <f>IF(ISNA(VLOOKUP($B302,'[1]1718  Exp_Rev Access'!$F$7:$GK$318,$DY$2,FALSE)),"",VLOOKUP($B302,'[1]1718  Exp_Rev Access'!$F$7:$GK$318,$DY$2,FALSE))</f>
        <v>0</v>
      </c>
      <c r="DZ302" s="90">
        <f>IF(ISNA(VLOOKUP($B302,'[1]1718  Exp_Rev Access'!$F$7:$GK$318,$DZ$2,FALSE)),"",VLOOKUP($B302,'[1]1718  Exp_Rev Access'!$F$7:$GK$318,$DZ$2,FALSE))</f>
        <v>0</v>
      </c>
      <c r="EA302" s="90">
        <f>IF(ISNA(VLOOKUP($B302,'[1]1718  Exp_Rev Access'!$F$7:$GK$318,$EA$2,FALSE)),"",VLOOKUP($B302,'[1]1718  Exp_Rev Access'!$F$7:$GK$318,$EA$2,FALSE))</f>
        <v>0</v>
      </c>
      <c r="EB302" s="90">
        <f>IF(ISNA(VLOOKUP($B302,'[1]1718  Exp_Rev Access'!$F$7:$GK$318,$EB$2,FALSE)),"",VLOOKUP($B302,'[1]1718  Exp_Rev Access'!$F$7:$GK$318,$EB$2,FALSE))</f>
        <v>0</v>
      </c>
      <c r="EC302" s="90">
        <f>IF(ISNA(VLOOKUP($B302,'[1]1718  Exp_Rev Access'!$F$7:$GK$318,$EC$2,FALSE)),"",VLOOKUP($B302,'[1]1718  Exp_Rev Access'!$F$7:$GK$318,$EC$2,FALSE))</f>
        <v>0</v>
      </c>
      <c r="ED302" s="90">
        <f>IF(ISNA(VLOOKUP($B302,'[1]1718  Exp_Rev Access'!$F$7:$GK$318,$ED$2,FALSE)),"",VLOOKUP($B302,'[1]1718  Exp_Rev Access'!$F$7:$GK$318,$ED$2,FALSE))</f>
        <v>0</v>
      </c>
      <c r="EE302" s="90">
        <f>IF(ISNA(VLOOKUP($B302,'[1]1718  Exp_Rev Access'!$F$7:$GK$318,$EE$2,FALSE)),"",VLOOKUP($B302,'[1]1718  Exp_Rev Access'!$F$7:$GK$318,$EE$2,FALSE))</f>
        <v>0</v>
      </c>
      <c r="EF302" s="90">
        <f>IF(ISNA(VLOOKUP($B302,'[1]1718  Exp_Rev Access'!$F$7:$GK$318,$EF$2,FALSE)),"",VLOOKUP($B302,'[1]1718  Exp_Rev Access'!$F$7:$GK$318,$EF$2,FALSE))</f>
        <v>0</v>
      </c>
      <c r="EG302" s="90">
        <f>IF(ISNA(VLOOKUP($B302,'[1]1718  Exp_Rev Access'!$F$7:$GK$318,$EG$2,FALSE)),"",VLOOKUP($B302,'[1]1718  Exp_Rev Access'!$F$7:$GK$318,$EG$2,FALSE))</f>
        <v>0</v>
      </c>
      <c r="EH302" s="90">
        <f>IF(ISNA(VLOOKUP($B302,'[1]1718  Exp_Rev Access'!$F$7:$GK$318,$EH$2,FALSE)),"",VLOOKUP($B302,'[1]1718  Exp_Rev Access'!$F$7:$GK$318,$EH$2,FALSE))</f>
        <v>0</v>
      </c>
      <c r="EI302" s="90">
        <f>IF(ISNA(VLOOKUP($B302,'[1]1718  Exp_Rev Access'!$F$7:$GK$318,$EI$2,FALSE)),"",VLOOKUP($B302,'[1]1718  Exp_Rev Access'!$F$7:$GK$318,$EI$2,FALSE))</f>
        <v>0</v>
      </c>
      <c r="EJ302" s="90">
        <f>IF(ISNA(VLOOKUP($B302,'[1]1718  Exp_Rev Access'!$F$7:$GK$318,$EJ$2,FALSE)),"",VLOOKUP($B302,'[1]1718  Exp_Rev Access'!$F$7:$GK$318,$EJ$2,FALSE))</f>
        <v>0</v>
      </c>
      <c r="EK302" s="90">
        <f>IF(ISNA(VLOOKUP($B302,'[1]1718  Exp_Rev Access'!$F$7:$GK$318,$EK$2,FALSE)),"",VLOOKUP($B302,'[1]1718  Exp_Rev Access'!$F$7:$GK$318,$EK$2,FALSE))</f>
        <v>0</v>
      </c>
      <c r="EL302" s="90">
        <f>IF(ISNA(VLOOKUP($B302,'[1]1718  Exp_Rev Access'!$F$7:$GK$318,$EL$2,FALSE)),"",VLOOKUP($B302,'[1]1718  Exp_Rev Access'!$F$7:$GK$318,$EL$2,FALSE))</f>
        <v>0</v>
      </c>
      <c r="EM302" s="90">
        <f>IF(ISNA(VLOOKUP($B302,'[1]1718  Exp_Rev Access'!$F$7:$GK$318,$EM$2,FALSE)),"",VLOOKUP($B302,'[1]1718  Exp_Rev Access'!$F$7:$GK$318,$EM$2,FALSE))</f>
        <v>0</v>
      </c>
      <c r="EN302" s="90">
        <f>IF(ISNA(VLOOKUP($B302,'[1]1718  Exp_Rev Access'!$F$7:$GK$318,$EN$2,FALSE)),"",VLOOKUP($B302,'[1]1718  Exp_Rev Access'!$F$7:$GK$318,$EN$2,FALSE))</f>
        <v>37588</v>
      </c>
      <c r="EO302" s="90">
        <f>IF(ISNA(VLOOKUP($B302,'[1]1718  Exp_Rev Access'!$F$7:$GK$318,$EO$2,FALSE)),"",VLOOKUP($B302,'[1]1718  Exp_Rev Access'!$F$7:$GK$318,$EO$2,FALSE))</f>
        <v>0</v>
      </c>
      <c r="EP302" s="90">
        <f>IF(ISNA(VLOOKUP($B302,'[1]1718  Exp_Rev Access'!$F$7:$GK$318,$EP$2,FALSE)),"",VLOOKUP($B302,'[1]1718  Exp_Rev Access'!$F$7:$GK$318,$EP$2,FALSE))</f>
        <v>0</v>
      </c>
      <c r="EQ302" s="90">
        <f>IF(ISNA(VLOOKUP($B302,'[1]1718  Exp_Rev Access'!$F$7:$GK$318,$EQ$2,FALSE)),"",VLOOKUP($B302,'[1]1718  Exp_Rev Access'!$F$7:$GK$318,$EQ$2,FALSE))</f>
        <v>0</v>
      </c>
      <c r="ER302" s="90">
        <f>IF(ISNA(VLOOKUP($B302,'[1]1718  Exp_Rev Access'!$F$7:$GK$318,$ER$2,FALSE)),"",VLOOKUP($B302,'[1]1718  Exp_Rev Access'!$F$7:$GK$318,$ER$2,FALSE))</f>
        <v>0</v>
      </c>
      <c r="ES302" s="90">
        <f>IF(ISNA(VLOOKUP($B302,'[1]1718  Exp_Rev Access'!$F$7:$GK$318,$ES$2,FALSE)),"",VLOOKUP($B302,'[1]1718  Exp_Rev Access'!$F$7:$GK$318,$ES$2,FALSE))</f>
        <v>0</v>
      </c>
      <c r="ET302" s="90">
        <f>IF(ISNA(VLOOKUP($B302,'[1]1718  Exp_Rev Access'!$F$7:$GK$318,$ET$2,FALSE)),"",VLOOKUP($B302,'[1]1718  Exp_Rev Access'!$F$7:$GK$318,$ET$2,FALSE))</f>
        <v>0</v>
      </c>
      <c r="EU302" s="90">
        <f>IF(ISNA(VLOOKUP($B302,'[1]1718  Exp_Rev Access'!$F$7:$GK$318,$EU$2,FALSE)),"",VLOOKUP($B302,'[1]1718  Exp_Rev Access'!$F$7:$GK$318,$EU$2,FALSE))</f>
        <v>0</v>
      </c>
      <c r="EV302" s="90">
        <f>IF(ISNA(VLOOKUP($B302,'[1]1718  Exp_Rev Access'!$F$7:$GK$318,$EV$2,FALSE)),"",VLOOKUP($B302,'[1]1718  Exp_Rev Access'!$F$7:$GK$318,$EV$2,FALSE))</f>
        <v>20935.310000000001</v>
      </c>
      <c r="EW302" s="90">
        <f>IF(ISNA(VLOOKUP($B302,'[1]1718  Exp_Rev Access'!$F$7:$GK$318,$EW$2,FALSE)),"",VLOOKUP($B302,'[1]1718  Exp_Rev Access'!$F$7:$GK$318,$EW$2,FALSE))</f>
        <v>0</v>
      </c>
      <c r="EX302" s="90">
        <f>IF(ISNA(VLOOKUP($B302,'[1]1718  Exp_Rev Access'!$F$7:$GK$318,$EX$2,FALSE)),"",VLOOKUP($B302,'[1]1718  Exp_Rev Access'!$F$7:$GK$318,$EX$2,FALSE))</f>
        <v>0</v>
      </c>
      <c r="EY302" s="90">
        <f>IF(ISNA(VLOOKUP($B302,'[1]1718  Exp_Rev Access'!$F$7:$GK$318,$EY$2,FALSE)),"",VLOOKUP($B302,'[1]1718  Exp_Rev Access'!$F$7:$GK$318,$EY$2,FALSE))</f>
        <v>0</v>
      </c>
      <c r="EZ302" s="90">
        <f>IF(ISNA(VLOOKUP($B302,'[1]1718  Exp_Rev Access'!$F$7:$GK$318,$EZ$2,FALSE)),"",VLOOKUP($B302,'[1]1718  Exp_Rev Access'!$F$7:$GK$318,$EZ$2,FALSE))</f>
        <v>0</v>
      </c>
      <c r="FA302" s="90">
        <f>IF(ISNA(VLOOKUP($B302,'[1]1718  Exp_Rev Access'!$F$7:$GK$318,$FA$2,FALSE)),"",VLOOKUP($B302,'[1]1718  Exp_Rev Access'!$F$7:$GK$318,$FA$2,FALSE))</f>
        <v>0</v>
      </c>
      <c r="FB302" s="90">
        <f>IF(ISNA(VLOOKUP($B302,'[1]1718  Exp_Rev Access'!$F$7:$GK$318,$FB$2,FALSE)),"",VLOOKUP($B302,'[1]1718  Exp_Rev Access'!$F$7:$GK$318,$FB$2,FALSE))</f>
        <v>0</v>
      </c>
      <c r="FC302" s="90">
        <f>IF(ISNA(VLOOKUP($B302,'[1]1718  Exp_Rev Access'!$F$7:$GK$318,$FC$2,FALSE)),"",VLOOKUP($B302,'[1]1718  Exp_Rev Access'!$F$7:$GK$318,$FC$2,FALSE))</f>
        <v>0</v>
      </c>
      <c r="FD302" s="90">
        <f>IF(ISNA(VLOOKUP($B302,'[1]1718  Exp_Rev Access'!$F$7:$GK$318,$FD$2,FALSE)),"",VLOOKUP($B302,'[1]1718  Exp_Rev Access'!$F$7:$GK$318,$FD$2,FALSE))</f>
        <v>0</v>
      </c>
      <c r="FE302" s="90">
        <f>IF(ISNA(VLOOKUP($B302,'[1]1718  Exp_Rev Access'!$F$7:$GK$318,$FE$2,FALSE)),"",VLOOKUP($B302,'[1]1718  Exp_Rev Access'!$F$7:$GK$318,$FE$2,FALSE))</f>
        <v>0</v>
      </c>
      <c r="FF302" s="90">
        <f>IF(ISNA(VLOOKUP($B302,'[1]1718  Exp_Rev Access'!$F$7:$GK$318,$FF$2,FALSE)),"",VLOOKUP($B302,'[1]1718  Exp_Rev Access'!$F$7:$GK$318,$FF$2,FALSE))</f>
        <v>0</v>
      </c>
      <c r="FG302" s="90">
        <f>IF(ISNA(VLOOKUP($B302,'[1]1718  Exp_Rev Access'!$F$7:$GK$318,$FG$2,FALSE)),"",VLOOKUP($B302,'[1]1718  Exp_Rev Access'!$F$7:$GK$318,$FG$2,FALSE))</f>
        <v>0</v>
      </c>
      <c r="FH302" s="90">
        <f>IF(ISNA(VLOOKUP($B302,'[1]1718  Exp_Rev Access'!$F$7:$GK$318,$FH$2,FALSE)),"",VLOOKUP($B302,'[1]1718  Exp_Rev Access'!$F$7:$GK$318,$FH$2,FALSE))</f>
        <v>0</v>
      </c>
      <c r="FI302" s="90">
        <f>IF(ISNA(VLOOKUP($B302,'[1]1718  Exp_Rev Access'!$F$7:$GK$318,$FI$2,FALSE)),"",VLOOKUP($B302,'[1]1718  Exp_Rev Access'!$F$7:$GK$318,$FI$2,FALSE))</f>
        <v>0</v>
      </c>
      <c r="FJ302" s="90">
        <f>IF(ISNA(VLOOKUP($B302,'[1]1718  Exp_Rev Access'!$F$7:$GK$318,$FJ$2,FALSE)),"",VLOOKUP($B302,'[1]1718  Exp_Rev Access'!$F$7:$GK$318,$FJ$2,FALSE))</f>
        <v>0</v>
      </c>
      <c r="FK302" s="90">
        <f>IF(ISNA(VLOOKUP($B302,'[1]1718  Exp_Rev Access'!$F$7:$GK$318,$FK$2,FALSE)),"",VLOOKUP($B302,'[1]1718  Exp_Rev Access'!$F$7:$GK$318,$FK$2,FALSE))</f>
        <v>0</v>
      </c>
      <c r="FL302" s="90">
        <f>IF(ISNA(VLOOKUP($B302,'[1]1718  Exp_Rev Access'!$F$7:$GK$318,$FL$2,FALSE)),"",VLOOKUP($B302,'[1]1718  Exp_Rev Access'!$F$7:$GK$318,$FL$2,FALSE))</f>
        <v>0</v>
      </c>
      <c r="FM302" s="90">
        <f>IF(ISNA(VLOOKUP($B302,'[1]1718  Exp_Rev Access'!$F$7:$GK$318,$FM$2,FALSE)),"",VLOOKUP($B302,'[1]1718  Exp_Rev Access'!$F$7:$GK$318,$FM$2,FALSE))</f>
        <v>0</v>
      </c>
      <c r="FN302" s="90">
        <f>IF(ISNA(VLOOKUP($B302,'[1]1718  Exp_Rev Access'!$F$7:$GK$318,$FN$2,FALSE)),"",VLOOKUP($B302,'[1]1718  Exp_Rev Access'!$F$7:$GK$318,$FN$2,FALSE))</f>
        <v>0</v>
      </c>
      <c r="FO302" s="90">
        <f>IF(ISNA(VLOOKUP($B302,'[1]1718  Exp_Rev Access'!$F$7:$GK$318,$FO$2,FALSE)),"",VLOOKUP($B302,'[1]1718  Exp_Rev Access'!$F$7:$GK$318,$FO$2,FALSE))</f>
        <v>0</v>
      </c>
      <c r="FP302" s="90">
        <f>IF(ISNA(VLOOKUP($B302,'[1]1718  Exp_Rev Access'!$F$7:$GK$318,$FP$2,FALSE)),"",VLOOKUP($B302,'[1]1718  Exp_Rev Access'!$F$7:$GK$318,$FP$2,FALSE))</f>
        <v>0</v>
      </c>
      <c r="FQ302" s="90">
        <f>IF(ISNA(VLOOKUP($B302,'[1]1718  Exp_Rev Access'!$F$7:$GK$318,$FQ$2,FALSE)),"",VLOOKUP($B302,'[1]1718  Exp_Rev Access'!$F$7:$GK$318,$FQ$2,FALSE))</f>
        <v>0</v>
      </c>
      <c r="FR302" s="90">
        <f>IF(ISNA(VLOOKUP($B302,'[1]1718  Exp_Rev Access'!$F$7:$GK$318,$FR$2,FALSE)),"",VLOOKUP($B302,'[1]1718  Exp_Rev Access'!$F$7:$GK$318,$FR$2,FALSE))</f>
        <v>9593.1</v>
      </c>
      <c r="FS302" s="56">
        <f t="shared" si="813"/>
        <v>256100.4</v>
      </c>
      <c r="FT302" s="56">
        <f t="shared" si="814"/>
        <v>4.1468861101884309E-2</v>
      </c>
      <c r="FU302" s="94">
        <f t="shared" si="815"/>
        <v>577.53112033195009</v>
      </c>
      <c r="FV302" s="95">
        <f>IF(ISNA(VLOOKUP($B302,'[1]1718  Exp_Rev Access'!$F$7:$GK$318,$FV$2,FALSE)),"",VLOOKUP($B302,'[1]1718  Exp_Rev Access'!$F$7:$GK$318,$FV$2,FALSE))</f>
        <v>0</v>
      </c>
      <c r="FW302" s="95">
        <f>IF(ISNA(VLOOKUP($B302,'[1]1718  Exp_Rev Access'!$F$7:$GK$318,$FW$2,FALSE)),"",VLOOKUP($B302,'[1]1718  Exp_Rev Access'!$F$7:$GK$318,$FW$2,FALSE))</f>
        <v>0</v>
      </c>
      <c r="FX302" s="95">
        <f>IF(ISNA(VLOOKUP($B302,'[1]1718  Exp_Rev Access'!$F$7:$GK$318,$FX$2,FALSE)),"",VLOOKUP($B302,'[1]1718  Exp_Rev Access'!$F$7:$GK$318,$FX$2,FALSE))</f>
        <v>0</v>
      </c>
      <c r="FY302" s="95">
        <f>IF(ISNA(VLOOKUP($B302,'[1]1718  Exp_Rev Access'!$F$7:$GK$318,$FY$2,FALSE)),"",VLOOKUP($B302,'[1]1718  Exp_Rev Access'!$F$7:$GK$318,$FY$2,FALSE))</f>
        <v>0</v>
      </c>
      <c r="FZ302" s="95">
        <f>IF(ISNA(VLOOKUP($B302,'[1]1718  Exp_Rev Access'!$F$7:$GK$318,$FZ$2,FALSE)),"",VLOOKUP($B302,'[1]1718  Exp_Rev Access'!$F$7:$GK$318,$FZ$2,FALSE))</f>
        <v>0</v>
      </c>
      <c r="GA302" s="95">
        <f>IF(ISNA(VLOOKUP($B302,'[1]1718  Exp_Rev Access'!$F$7:$GK$318,$GA$2,FALSE)),"",VLOOKUP($B302,'[1]1718  Exp_Rev Access'!$F$7:$GK$318,$GA$2,FALSE))</f>
        <v>0</v>
      </c>
      <c r="GB302" s="95">
        <f>IF(ISNA(VLOOKUP($B302,'[1]1718  Exp_Rev Access'!$F$7:$GK$318,$GB$2,FALSE)),"",VLOOKUP($B302,'[1]1718  Exp_Rev Access'!$F$7:$GK$318,$GB$2,FALSE))</f>
        <v>0</v>
      </c>
      <c r="GC302" s="95">
        <f>IF(ISNA(VLOOKUP($B302,'[1]1718  Exp_Rev Access'!$F$7:$GK$318,$GC$2,FALSE)),"",VLOOKUP($B302,'[1]1718  Exp_Rev Access'!$F$7:$GK$318,$GC$2,FALSE))</f>
        <v>0</v>
      </c>
      <c r="GD302" s="95">
        <f>IF(ISNA(VLOOKUP($B302,'[1]1718  Exp_Rev Access'!$F$7:$GK$318,$GD$2,FALSE)),"",VLOOKUP($B302,'[1]1718  Exp_Rev Access'!$F$7:$GK$318,$GD$2,FALSE))</f>
        <v>0</v>
      </c>
      <c r="GE302" s="95">
        <f>IF(ISNA(VLOOKUP($B302,'[1]1718  Exp_Rev Access'!$F$7:$GK$318,$GE$2,FALSE)),"",VLOOKUP($B302,'[1]1718  Exp_Rev Access'!$F$7:$GK$318,$GE$2,FALSE))</f>
        <v>0</v>
      </c>
      <c r="GF302" s="95">
        <f>IF(ISNA(VLOOKUP($B302,'[1]1718  Exp_Rev Access'!$F$7:$GK$318,$GF$2,FALSE)),"",VLOOKUP($B302,'[1]1718  Exp_Rev Access'!$F$7:$GK$318,$GF$2,FALSE))</f>
        <v>0</v>
      </c>
      <c r="GG302" s="95">
        <f>IF(ISNA(VLOOKUP($B302,'[1]1718  Exp_Rev Access'!$F$7:$GK$318,$GG$2,FALSE)),"",VLOOKUP($B302,'[1]1718  Exp_Rev Access'!$F$7:$GK$318,$GG$2,FALSE))</f>
        <v>0</v>
      </c>
      <c r="GH302" s="95">
        <f>IF(ISNA(VLOOKUP($B302,'[1]1718  Exp_Rev Access'!$F$7:$GK$318,$GH$2,FALSE)),"",VLOOKUP($B302,'[1]1718  Exp_Rev Access'!$F$7:$GK$318,$GH$2,FALSE))</f>
        <v>0</v>
      </c>
      <c r="GI302" s="95">
        <f>IF(ISNA(VLOOKUP($B302,'[1]1718  Exp_Rev Access'!$F$7:$GK$318,$GI$2,FALSE)),"",VLOOKUP($B302,'[1]1718  Exp_Rev Access'!$F$7:$GK$318,$GI$2,FALSE))</f>
        <v>0</v>
      </c>
      <c r="GJ302" s="95">
        <f>IF(ISNA(VLOOKUP($B302,'[1]1718  Exp_Rev Access'!$F$7:$GK$318,$GJ$2,FALSE)),"",VLOOKUP($B302,'[1]1718  Exp_Rev Access'!$F$7:$GK$318,$GJ$2,FALSE))</f>
        <v>0</v>
      </c>
      <c r="GK302" s="95">
        <f>IF(ISNA(VLOOKUP($B302,'[1]1718  Exp_Rev Access'!$F$7:$GK$318,$GK$2,FALSE)),"",VLOOKUP($B302,'[1]1718  Exp_Rev Access'!$F$7:$GK$318,$GK$2,FALSE))</f>
        <v>0</v>
      </c>
      <c r="GL302" s="95">
        <f>IF(ISNA(VLOOKUP($B302,'[1]1718  Exp_Rev Access'!$F$7:$GK$318,$GL$2,FALSE)),"",VLOOKUP($B302,'[1]1718  Exp_Rev Access'!$F$7:$GK$318,$GL$2,FALSE))</f>
        <v>1860</v>
      </c>
      <c r="GM302" s="95">
        <f>IF(ISNA(VLOOKUP($B302,'[1]1718  Exp_Rev Access'!$F$7:$GK$318,$GM$2,FALSE)),"",VLOOKUP($B302,'[1]1718  Exp_Rev Access'!$F$7:$GK$318,$GM$2,FALSE))</f>
        <v>0</v>
      </c>
      <c r="GN302" s="95">
        <f>IF(ISNA(VLOOKUP($B302,'[1]1718  Exp_Rev Access'!$F$7:$GK$318,$GN$2,FALSE)),"",VLOOKUP($B302,'[1]1718  Exp_Rev Access'!$F$7:$GK$318,$GN$2,FALSE))</f>
        <v>0</v>
      </c>
      <c r="GO302" s="95">
        <f>IF(ISNA(VLOOKUP($B302,'[1]1718  Exp_Rev Access'!$F$7:$GK$318,$GO$2,FALSE)),"",VLOOKUP($B302,'[1]1718  Exp_Rev Access'!$F$7:$GK$318,$GO$2,FALSE))</f>
        <v>0</v>
      </c>
      <c r="GP302" s="95">
        <f>IF(ISNA(VLOOKUP($B302,'[1]1718  Exp_Rev Access'!$F$7:$GK$318,$GP$2,FALSE)),"",VLOOKUP($B302,'[1]1718  Exp_Rev Access'!$F$7:$GK$318,$GP$2,FALSE))</f>
        <v>0</v>
      </c>
      <c r="GQ302" s="95">
        <f>IF(ISNA(VLOOKUP($B302,'[1]1718  Exp_Rev Access'!$F$7:$GK$318,$GQ$2,FALSE)),"",VLOOKUP($B302,'[1]1718  Exp_Rev Access'!$F$7:$GK$318,$GQ$2,FALSE))</f>
        <v>30</v>
      </c>
      <c r="GR302" s="95">
        <f>IF(ISNA(VLOOKUP($B302,'[1]1718  Exp_Rev Access'!$F$7:$GK$318,$GR$2,FALSE)),"",VLOOKUP($B302,'[1]1718  Exp_Rev Access'!$F$7:$GK$318,$GR$2,FALSE))</f>
        <v>0</v>
      </c>
      <c r="GS302" s="95">
        <f>IF(ISNA(VLOOKUP($B302,'[1]1718  Exp_Rev Access'!$F$7:$GK$318,$GS$2,FALSE)),"",VLOOKUP($B302,'[1]1718  Exp_Rev Access'!$F$7:$GK$318,$GS$2,FALSE))</f>
        <v>0</v>
      </c>
      <c r="GT302" s="95">
        <f>IF(ISNA(VLOOKUP($B302,'[1]1718  Exp_Rev Access'!$F$7:$GK$318,$GT$2,FALSE)),"",VLOOKUP($B302,'[1]1718  Exp_Rev Access'!$F$7:$GK$318,$GT$2,FALSE))</f>
        <v>92817.61</v>
      </c>
      <c r="GU302" s="56">
        <f t="shared" si="816"/>
        <v>94707.61</v>
      </c>
      <c r="GV302" s="92">
        <f t="shared" si="817"/>
        <v>1.5335457204992376E-2</v>
      </c>
      <c r="GW302" s="96">
        <f t="shared" si="818"/>
        <v>213.57480155150637</v>
      </c>
      <c r="HE302" s="41"/>
      <c r="HF302" s="41"/>
      <c r="HG302" s="41"/>
      <c r="HH302" s="41"/>
      <c r="HI302" s="41"/>
      <c r="HJ302" s="41"/>
      <c r="HK302" s="41"/>
      <c r="HL302" s="41"/>
      <c r="HM302" s="41"/>
      <c r="HN302" s="41"/>
    </row>
    <row r="303" spans="1:222" x14ac:dyDescent="0.3">
      <c r="A303" s="73"/>
      <c r="B303" s="88" t="s">
        <v>623</v>
      </c>
      <c r="C303" s="89" t="s">
        <v>624</v>
      </c>
      <c r="D303" s="75">
        <f>IF(ISNA(VLOOKUP($B303,'[1]1718 enrollment_Rev_Exp by size'!$A$7:H635,3,FALSE)),"",VLOOKUP($B303,'[1]1718 enrollment_Rev_Exp by size'!$A$7:$G$350,3,FALSE))</f>
        <v>6965.4400000000005</v>
      </c>
      <c r="E303" s="76">
        <f>IF(ISNA(VLOOKUP($B303,'[1]1718 enrollment_Rev_Exp by size'!$A$7:I637,5,FALSE)),"",VLOOKUP($B303,'[1]1718 enrollment_Rev_Exp by size'!$A$7:$G$350,5,FALSE))</f>
        <v>93752897.569999993</v>
      </c>
      <c r="F303" s="70">
        <f t="shared" si="800"/>
        <v>93752897.569999978</v>
      </c>
      <c r="G303" s="70">
        <f t="shared" si="801"/>
        <v>0</v>
      </c>
      <c r="H303" s="90">
        <f>IF(ISNA(VLOOKUP($B303,'[1]1718  Exp_Rev Access'!$F$7:$GK$318,3,FALSE)),"",VLOOKUP($B303,'[1]1718  Exp_Rev Access'!$F$7:$GK$318,3,FALSE))</f>
        <v>14859092.92</v>
      </c>
      <c r="I303" s="90">
        <f>IF(ISNA(VLOOKUP($B303,'[1]1718  Exp_Rev Access'!$F$7:$GK$318,4,FALSE)),"",VLOOKUP($B303,'[1]1718  Exp_Rev Access'!$F$7:$GK$318,4,FALSE))</f>
        <v>0</v>
      </c>
      <c r="J303" s="90">
        <f>IF(ISNA(VLOOKUP($B303,'[1]1718  Exp_Rev Access'!$F$7:$GK$318,5,FALSE)),"",VLOOKUP($B303,'[1]1718  Exp_Rev Access'!$F$7:$GK$318,5,FALSE))</f>
        <v>0</v>
      </c>
      <c r="K303" s="90">
        <f>IF(ISNA(VLOOKUP($B303,'[1]1718  Exp_Rev Access'!$F$7:$GK$318,6,FALSE)),"-",VLOOKUP($B303,'[1]1718  Exp_Rev Access'!$F$7:$GK$318,6,FALSE))</f>
        <v>456.47</v>
      </c>
      <c r="L303" s="90">
        <f>IF(ISNA(VLOOKUP($B303,'[1]1718  Exp_Rev Access'!$F$7:$GK$318,7,FALSE)),"",VLOOKUP($B303,'[1]1718  Exp_Rev Access'!$F$7:$GK$318,7,FALSE))</f>
        <v>0</v>
      </c>
      <c r="M303" s="90">
        <f>IF(ISNA(VLOOKUP($B303,'[1]1718  Exp_Rev Access'!$F$7:$GK$318,8,FALSE)),"",VLOOKUP($B303,'[1]1718  Exp_Rev Access'!$F$7:$GK$318,8,FALSE))</f>
        <v>0</v>
      </c>
      <c r="N303" s="56">
        <f t="shared" si="802"/>
        <v>14859549.390000001</v>
      </c>
      <c r="O303" s="91">
        <f t="shared" si="803"/>
        <v>0.15849696142890105</v>
      </c>
      <c r="P303" s="56">
        <f t="shared" si="804"/>
        <v>2133.3253017756238</v>
      </c>
      <c r="Q303" s="90">
        <f>IF(ISNA(VLOOKUP($B303,'[1]1718  Exp_Rev Access'!$F$7:$GK$318,10,FALSE)),"",VLOOKUP($B303,'[1]1718  Exp_Rev Access'!$F$7:$GK$318,10,FALSE))</f>
        <v>302918.78999999998</v>
      </c>
      <c r="R303" s="90">
        <f>IF(ISNA(VLOOKUP($B303,'[1]1718  Exp_Rev Access'!$F$7:$GK$318,11,FALSE)),"",VLOOKUP($B303,'[1]1718  Exp_Rev Access'!$F$7:$GK$318,11,FALSE))</f>
        <v>0</v>
      </c>
      <c r="S303" s="90">
        <f>IF(ISNA(VLOOKUP($B303,'[1]1718  Exp_Rev Access'!$F$7:$GK$318,12,FALSE)),"",VLOOKUP($B303,'[1]1718  Exp_Rev Access'!$F$7:$GK$318,12,FALSE))</f>
        <v>3657.5</v>
      </c>
      <c r="T303" s="90">
        <f>IF(ISNA(VLOOKUP($B303,'[1]1718  Exp_Rev Access'!$F$7:$GK$318,13,FALSE)),"",VLOOKUP($B303,'[1]1718  Exp_Rev Access'!$F$7:$GK$318,13,FALSE))</f>
        <v>0</v>
      </c>
      <c r="U303" s="90">
        <f>IF(ISNA(VLOOKUP($B303,'[1]1718  Exp_Rev Access'!$F$7:$GK$318,14,FALSE)),"",VLOOKUP($B303,'[1]1718  Exp_Rev Access'!$F$7:$GK$318,14,FALSE))</f>
        <v>0</v>
      </c>
      <c r="V303" s="90">
        <f>IF(ISNA(VLOOKUP($B303,'[1]1718  Exp_Rev Access'!$F$7:$GK$318,15,FALSE)),"",VLOOKUP($B303,'[1]1718  Exp_Rev Access'!$F$7:$GK$318,15,FALSE))</f>
        <v>0</v>
      </c>
      <c r="W303" s="90">
        <f>IF(ISNA(VLOOKUP($B303,'[1]1718  Exp_Rev Access'!$F$7:$GK$318,16,FALSE)),"",VLOOKUP($B303,'[1]1718  Exp_Rev Access'!$F$7:$GK$318,16,FALSE))</f>
        <v>0</v>
      </c>
      <c r="X303" s="90">
        <f>IF(ISNA(VLOOKUP($B303,'[1]1718  Exp_Rev Access'!$F$7:$GK$318,17,FALSE)),"",VLOOKUP($B303,'[1]1718  Exp_Rev Access'!$F$7:$GK$318,17,FALSE))</f>
        <v>0</v>
      </c>
      <c r="Y303" s="90">
        <f>IF(ISNA(VLOOKUP($B303,'[1]1718  Exp_Rev Access'!$F$7:$GK$318,18,FALSE)),"",VLOOKUP($B303,'[1]1718  Exp_Rev Access'!$F$7:$GK$318,18,FALSE))</f>
        <v>75271.14</v>
      </c>
      <c r="Z303" s="90">
        <f>IF(ISNA(VLOOKUP($B303,'[1]1718  Exp_Rev Access'!$F$7:$GK$318,19,FALSE)),"",VLOOKUP($B303,'[1]1718  Exp_Rev Access'!$F$7:$GK$318,19,FALSE))</f>
        <v>0</v>
      </c>
      <c r="AA303" s="90">
        <f>IF(ISNA(VLOOKUP($B303,'[1]1718  Exp_Rev Access'!$F$7:$GK$318,20,FALSE)),"",VLOOKUP($B303,'[1]1718  Exp_Rev Access'!$F$7:$GK$318,20,FALSE))</f>
        <v>0</v>
      </c>
      <c r="AB303" s="90">
        <f>IF(ISNA(VLOOKUP($B303,'[1]1718  Exp_Rev Access'!$F$7:$GK$318,21,FALSE)),"",VLOOKUP($B303,'[1]1718  Exp_Rev Access'!$F$7:$GK$318,21,FALSE))</f>
        <v>0</v>
      </c>
      <c r="AC303" s="90">
        <f>IF(ISNA(VLOOKUP($B303,'[1]1718  Exp_Rev Access'!$F$7:$GK$318,22,FALSE)),"",VLOOKUP($B303,'[1]1718  Exp_Rev Access'!$F$7:$GK$318,22,FALSE))</f>
        <v>0</v>
      </c>
      <c r="AD303" s="90">
        <f>IF(ISNA(VLOOKUP($B303,'[1]1718  Exp_Rev Access'!$F$7:$GK$318,23,FALSE)),"",VLOOKUP($B303,'[1]1718  Exp_Rev Access'!$F$7:$GK$318,23,FALSE))</f>
        <v>460305.12</v>
      </c>
      <c r="AE303" s="90">
        <f>IF(ISNA(VLOOKUP($B303,'[1]1718  Exp_Rev Access'!$F$7:$GK$318,24,FALSE)),"",VLOOKUP($B303,'[1]1718  Exp_Rev Access'!$F$7:$GK$318,24,FALSE))</f>
        <v>158977.28</v>
      </c>
      <c r="AF303" s="90">
        <f>IF(ISNA(VLOOKUP($B303,'[1]1718  Exp_Rev Access'!$F$7:$GK$318,25,FALSE)),"",VLOOKUP($B303,'[1]1718  Exp_Rev Access'!$F$7:$GK$318,25,FALSE))</f>
        <v>0</v>
      </c>
      <c r="AG303" s="90">
        <f>IF(ISNA(VLOOKUP($B303,'[1]1718  Exp_Rev Access'!$F$7:$GK$318,26,FALSE)),"",VLOOKUP($B303,'[1]1718  Exp_Rev Access'!$F$7:$GK$318,26,FALSE))</f>
        <v>105906.4</v>
      </c>
      <c r="AH303" s="90">
        <f>IF(ISNA(VLOOKUP($B303,'[1]1718  Exp_Rev Access'!$F$7:$GK$318,27,FALSE)),"",VLOOKUP($B303,'[1]1718  Exp_Rev Access'!$F$7:$GK$318,27,FALSE))</f>
        <v>14894.57</v>
      </c>
      <c r="AI303" s="90">
        <f>IF(ISNA(VLOOKUP($B303,'[1]1718  Exp_Rev Access'!$F$7:$GK$318,28,FALSE)),"",VLOOKUP($B303,'[1]1718  Exp_Rev Access'!$F$7:$GK$318,28,FALSE))</f>
        <v>133614.12</v>
      </c>
      <c r="AJ303" s="90">
        <f>IF(ISNA(VLOOKUP($B303,'[1]1718  Exp_Rev Access'!$F$7:$GK$318,29,FALSE)),"",VLOOKUP($B303,'[1]1718  Exp_Rev Access'!$F$7:$GK$318,29,FALSE))</f>
        <v>38104.75</v>
      </c>
      <c r="AK303" s="90">
        <f>IF(ISNA(VLOOKUP($B303,'[1]1718  Exp_Rev Access'!$F$7:$GK$318,30,FALSE)),"",VLOOKUP($B303,'[1]1718  Exp_Rev Access'!$F$7:$GK$318,30,FALSE))</f>
        <v>618143.42000000004</v>
      </c>
      <c r="AL303" s="90">
        <f>IF(ISNA(VLOOKUP($B303,'[1]1718  Exp_Rev Access'!$F$7:$GK$318,31,FALSE)),"",VLOOKUP($B303,'[1]1718  Exp_Rev Access'!$F$7:$GK$318,31,FALSE))</f>
        <v>130885.84</v>
      </c>
      <c r="AM303" s="56">
        <f t="shared" si="805"/>
        <v>2042678.93</v>
      </c>
      <c r="AN303" s="92">
        <f t="shared" si="806"/>
        <v>2.1787901845645326E-2</v>
      </c>
      <c r="AO303" s="71">
        <f t="shared" si="807"/>
        <v>293.25913797261904</v>
      </c>
      <c r="AP303" s="90">
        <f>IF(ISNA(VLOOKUP($B303,'[1]1718  Exp_Rev Access'!$F$7:$GK$318,33,FALSE)),"",VLOOKUP($B303,'[1]1718  Exp_Rev Access'!$F$7:$GK$318,33,FALSE))</f>
        <v>46320261.170000002</v>
      </c>
      <c r="AQ303" s="90">
        <f>IF(ISNA(VLOOKUP($B303,'[1]1718  Exp_Rev Access'!$F$7:$GK$318,34,FALSE)),"",VLOOKUP($B303,'[1]1718  Exp_Rev Access'!$F$7:$GK$318,34,FALSE))</f>
        <v>1502376.29</v>
      </c>
      <c r="AR303" s="90">
        <f>IF(ISNA(VLOOKUP($B303,'[1]1718  Exp_Rev Access'!$F$7:$GK$318,35,FALSE)),"",VLOOKUP($B303,'[1]1718  Exp_Rev Access'!$F$7:$GK$318,35,FALSE))</f>
        <v>4919831.4000000004</v>
      </c>
      <c r="AS303" s="90">
        <f>IF(ISNA(VLOOKUP($B303,'[1]1718  Exp_Rev Access'!$F$7:$GK$318,36,FALSE)),"",VLOOKUP($B303,'[1]1718  Exp_Rev Access'!$F$7:$GK$318,36,FALSE))</f>
        <v>0</v>
      </c>
      <c r="AT303" s="90">
        <f>IF(ISNA(VLOOKUP($B303,'[1]1718  Exp_Rev Access'!$F$7:$GK$318,37,FALSE)),"",VLOOKUP($B303,'[1]1718  Exp_Rev Access'!$F$7:$GK$318,37,FALSE))</f>
        <v>0</v>
      </c>
      <c r="AU303" s="56">
        <f t="shared" si="808"/>
        <v>52742468.859999999</v>
      </c>
      <c r="AV303" s="93">
        <f t="shared" si="809"/>
        <v>0.56256894695569459</v>
      </c>
      <c r="AW303" s="56">
        <f t="shared" si="810"/>
        <v>7572.0225656957773</v>
      </c>
      <c r="AX303" s="90">
        <f>IF(ISNA(VLOOKUP($B303,'[1]1718  Exp_Rev Access'!$F$7:$GK$318,39,FALSE)),"",VLOOKUP($B303,'[1]1718  Exp_Rev Access'!$F$7:$GK$318,39,FALSE))</f>
        <v>263870.40999999997</v>
      </c>
      <c r="AY303" s="90">
        <f>IF(ISNA(VLOOKUP($B303,'[1]1718  Exp_Rev Access'!$F$7:$GK$318,40,FALSE)),"",VLOOKUP($B303,'[1]1718  Exp_Rev Access'!$F$7:$GK$318,40,FALSE))</f>
        <v>6596094.2599999998</v>
      </c>
      <c r="AZ303" s="90">
        <f>IF(ISNA(VLOOKUP($B303,'[1]1718  Exp_Rev Access'!$F$7:$GK$318,41,FALSE)),"",VLOOKUP($B303,'[1]1718  Exp_Rev Access'!$F$7:$GK$318,41,FALSE))</f>
        <v>237509.12</v>
      </c>
      <c r="BA303" s="90">
        <f>IF(ISNA(VLOOKUP($B303,'[1]1718  Exp_Rev Access'!$F$7:$GK$318,42,FALSE)),"",VLOOKUP($B303,'[1]1718  Exp_Rev Access'!$F$7:$GK$318,42,FALSE))</f>
        <v>0</v>
      </c>
      <c r="BB303" s="90">
        <f>IF(ISNA(VLOOKUP($B303,'[1]1718  Exp_Rev Access'!$F$7:$GK$318,43,FALSE)),"",VLOOKUP($B303,'[1]1718  Exp_Rev Access'!$F$7:$GK$318,43,FALSE))</f>
        <v>0</v>
      </c>
      <c r="BC303" s="90">
        <f>IF(ISNA(VLOOKUP($B303,'[1]1718  Exp_Rev Access'!$F$7:$GK$318,44,FALSE)),"",VLOOKUP($B303,'[1]1718  Exp_Rev Access'!$F$7:$GK$318,44,FALSE))</f>
        <v>3529402.29</v>
      </c>
      <c r="BD303" s="90">
        <f>IF(ISNA(VLOOKUP($B303,'[1]1718  Exp_Rev Access'!$F$7:$GK$318,45,FALSE)),"",VLOOKUP($B303,'[1]1718  Exp_Rev Access'!$F$7:$GK$318,45,FALSE))</f>
        <v>0</v>
      </c>
      <c r="BE303" s="90">
        <f>IF(ISNA(VLOOKUP($B303,'[1]1718  Exp_Rev Access'!$F$7:$GK$318,46,FALSE)),"",VLOOKUP($B303,'[1]1718  Exp_Rev Access'!$F$7:$GK$318,46,FALSE))</f>
        <v>1039572.69</v>
      </c>
      <c r="BF303" s="90">
        <f>IF(ISNA(VLOOKUP($B303,'[1]1718  Exp_Rev Access'!$F$7:$GK$318,47,FALSE)),"",VLOOKUP($B303,'[1]1718  Exp_Rev Access'!$F$7:$GK$318,47,FALSE))</f>
        <v>0</v>
      </c>
      <c r="BG303" s="90">
        <f>IF(ISNA(VLOOKUP($B303,'[1]1718  Exp_Rev Access'!$F$7:$GK$318,48,FALSE)),"",VLOOKUP($B303,'[1]1718  Exp_Rev Access'!$F$7:$GK$318,48,FALSE))</f>
        <v>1928677.63</v>
      </c>
      <c r="BH303" s="90">
        <f>IF(ISNA(VLOOKUP($B303,'[1]1718  Exp_Rev Access'!$F$7:$GK$318,49,FALSE)),"",VLOOKUP($B303,'[1]1718  Exp_Rev Access'!$F$7:$GK$318,49,FALSE))</f>
        <v>153477.09</v>
      </c>
      <c r="BI303" s="90">
        <f>IF(ISNA(VLOOKUP($B303,'[1]1718  Exp_Rev Access'!$F$7:$GK$318,50,FALSE)),"",VLOOKUP($B303,'[1]1718  Exp_Rev Access'!$F$7:$GK$318,50,FALSE))</f>
        <v>0</v>
      </c>
      <c r="BJ303" s="90">
        <f>IF(ISNA(VLOOKUP($B303,'[1]1718  Exp_Rev Access'!$F$7:$GK$318,51,FALSE)),"",VLOOKUP($B303,'[1]1718  Exp_Rev Access'!$F$7:$GK$318,51,FALSE))</f>
        <v>55907.57</v>
      </c>
      <c r="BK303" s="90">
        <f>IF(ISNA(VLOOKUP($B303,'[1]1718  Exp_Rev Access'!$F$7:$GK$318,52,FALSE)),"",VLOOKUP($B303,'[1]1718  Exp_Rev Access'!$F$7:$GK$318,52,FALSE))</f>
        <v>2297301.25</v>
      </c>
      <c r="BL303" s="90">
        <f>IF(ISNA(VLOOKUP($B303,'[1]1718  Exp_Rev Access'!$F$7:$GK$318,53,FALSE)),"",VLOOKUP($B303,'[1]1718  Exp_Rev Access'!$F$7:$GK$318,53,FALSE))</f>
        <v>15721.45</v>
      </c>
      <c r="BM303" s="90">
        <f>IF(ISNA(VLOOKUP($B303,'[1]1718  Exp_Rev Access'!$F$7:$GK$318,54,FALSE)),"",VLOOKUP($B303,'[1]1718  Exp_Rev Access'!$F$7:$GK$318,54,FALSE))</f>
        <v>0</v>
      </c>
      <c r="BN303" s="90">
        <f>IF(ISNA(VLOOKUP($B303,'[1]1718  Exp_Rev Access'!$F$7:$GK$318,55,FALSE)),"",VLOOKUP($B303,'[1]1718  Exp_Rev Access'!$F$7:$GK$318,55,FALSE))</f>
        <v>0</v>
      </c>
      <c r="BO303" s="90">
        <f>IF(ISNA(VLOOKUP($B303,'[1]1718  Exp_Rev Access'!$F$7:$GK$318,56,FALSE)),"",VLOOKUP($B303,'[1]1718  Exp_Rev Access'!$F$7:$GK$318,56,FALSE))</f>
        <v>0</v>
      </c>
      <c r="BP303" s="90">
        <f>IF(ISNA(VLOOKUP($B303,'[1]1718  Exp_Rev Access'!$F$7:$GK$318,57,FALSE)),"",VLOOKUP($B303,'[1]1718  Exp_Rev Access'!$F$7:$GK$318,57,FALSE))</f>
        <v>0</v>
      </c>
      <c r="BQ303" s="90">
        <f>IF(ISNA(VLOOKUP($B303,'[1]1718  Exp_Rev Access'!$F$7:$GK$318,58,FALSE)),"",VLOOKUP($B303,'[1]1718  Exp_Rev Access'!$F$7:$GK$318,58,FALSE))</f>
        <v>0</v>
      </c>
      <c r="BR303" s="90">
        <f>IF(ISNA(VLOOKUP($B303,'[1]1718  Exp_Rev Access'!$F$7:$GK$318,59,FALSE)),"",VLOOKUP($B303,'[1]1718  Exp_Rev Access'!$F$7:$GK$318,59,FALSE))</f>
        <v>0</v>
      </c>
      <c r="BS303" s="90">
        <f>IF(ISNA(VLOOKUP($B303,'[1]1718  Exp_Rev Access'!$F$7:$GK$318,60,FALSE)),"",VLOOKUP($B303,'[1]1718  Exp_Rev Access'!$F$7:$GK$318,60,FALSE))</f>
        <v>0</v>
      </c>
      <c r="BT303" s="90">
        <f>IF(ISNA(VLOOKUP($B303,'[1]1718  Exp_Rev Access'!$F$7:$GK$318,61,FALSE)),"",VLOOKUP($B303,'[1]1718  Exp_Rev Access'!$F$7:$GK$318,61,FALSE))</f>
        <v>0</v>
      </c>
      <c r="BU303" s="90">
        <f>IF(ISNA(VLOOKUP($B303,'[1]1718  Exp_Rev Access'!$F$7:$GK$318,62,FALSE)),"",VLOOKUP($B303,'[1]1718  Exp_Rev Access'!$F$7:$GK$318,62,FALSE))</f>
        <v>0</v>
      </c>
      <c r="BV303" s="56">
        <f t="shared" si="743"/>
        <v>16117533.759999998</v>
      </c>
      <c r="BW303" s="92">
        <f t="shared" si="811"/>
        <v>0.1719150466572614</v>
      </c>
      <c r="BX303" s="71">
        <f t="shared" si="812"/>
        <v>2313.9290209950836</v>
      </c>
      <c r="BY303" s="90">
        <f>IF(ISNA(VLOOKUP($B303,'[1]1718  Exp_Rev Access'!$F$7:$GK$318,64,FALSE)),"",VLOOKUP($B303,'[1]1718  Exp_Rev Access'!$F$7:$GK$318,64,FALSE))</f>
        <v>0</v>
      </c>
      <c r="BZ303" s="90">
        <f>IF(ISNA(VLOOKUP($B303,'[1]1718  Exp_Rev Access'!$F$7:$GK$318,65,FALSE)),"",VLOOKUP($B303,'[1]1718  Exp_Rev Access'!$F$7:$GK$318,65,FALSE))</f>
        <v>0</v>
      </c>
      <c r="CA303" s="90">
        <f>IF(ISNA(VLOOKUP($B303,'[1]1718  Exp_Rev Access'!$F$7:$GK$318,66,FALSE)),"",VLOOKUP($B303,'[1]1718  Exp_Rev Access'!$F$7:$GK$318,66,FALSE))</f>
        <v>0</v>
      </c>
      <c r="CB303" s="90">
        <f>IF(ISNA(VLOOKUP($B303,'[1]1718  Exp_Rev Access'!$F$7:$GK$318,67,FALSE)),"",VLOOKUP($B303,'[1]1718  Exp_Rev Access'!$F$7:$GK$318,67,FALSE))</f>
        <v>0</v>
      </c>
      <c r="CC303" s="90">
        <f>IF(ISNA(VLOOKUP($B303,'[1]1718  Exp_Rev Access'!$F$7:$GK$318,68,FALSE)),"",VLOOKUP($B303,'[1]1718  Exp_Rev Access'!$F$7:$GK$318,68,FALSE))</f>
        <v>81330.320000000007</v>
      </c>
      <c r="CD303" s="90">
        <f>IF(ISNA(VLOOKUP($B303,'[1]1718  Exp_Rev Access'!$F$7:$GK$318,69,FALSE)),"",VLOOKUP($B303,'[1]1718  Exp_Rev Access'!$F$7:$GK$318,69,FALSE))</f>
        <v>0</v>
      </c>
      <c r="CE303" s="56">
        <f t="shared" si="739"/>
        <v>81330.320000000007</v>
      </c>
      <c r="CF303" s="92">
        <f t="shared" si="757"/>
        <v>8.6749660125731319E-4</v>
      </c>
      <c r="CG303" s="78">
        <f t="shared" si="758"/>
        <v>11.676264528873984</v>
      </c>
      <c r="CH303" s="90">
        <f>IF(ISNA(VLOOKUP($B303,'[1]1718  Exp_Rev Access'!$F$7:$GK$318,$CH$2,FALSE)),"",VLOOKUP($B303,'[1]1718  Exp_Rev Access'!$F$7:$GK$318,$CH$2,FALSE))</f>
        <v>553945.36</v>
      </c>
      <c r="CI303" s="90">
        <f>IF(ISNA(VLOOKUP($B303,'[1]1718  Exp_Rev Access'!$F$7:$GK$318,$CI$2,FALSE)),"",VLOOKUP($B303,'[1]1718  Exp_Rev Access'!$F$7:$GK$318,$CI$2,FALSE))</f>
        <v>0</v>
      </c>
      <c r="CJ303" s="90">
        <f>IF(ISNA(VLOOKUP($B303,'[1]1718  Exp_Rev Access'!$F$7:$GK$318,$CJ$2,FALSE)),"",VLOOKUP($B303,'[1]1718  Exp_Rev Access'!$F$7:$GK$318,$CJ$2,FALSE))</f>
        <v>0</v>
      </c>
      <c r="CK303" s="90">
        <f>IF(ISNA(VLOOKUP($B303,'[1]1718  Exp_Rev Access'!$F$7:$GK$318,$CK$2,FALSE)),"",VLOOKUP($B303,'[1]1718  Exp_Rev Access'!$F$7:$GK$318,$CK$2,FALSE))</f>
        <v>0</v>
      </c>
      <c r="CL303" s="90">
        <f>IF(ISNA(VLOOKUP($B303,'[1]1718  Exp_Rev Access'!$F$7:$GK$318,$CL$2,FALSE)),"",VLOOKUP($B303,'[1]1718  Exp_Rev Access'!$F$7:$GK$318,$CL$2,FALSE))</f>
        <v>0</v>
      </c>
      <c r="CM303" s="90">
        <f>IF(ISNA(VLOOKUP($B303,'[1]1718  Exp_Rev Access'!$F$7:$GK$318,$CM$2,FALSE)),"",VLOOKUP($B303,'[1]1718  Exp_Rev Access'!$F$7:$GK$318,$CM$2,FALSE))</f>
        <v>0</v>
      </c>
      <c r="CN303" s="90">
        <f>IF(ISNA(VLOOKUP($B303,'[1]1718  Exp_Rev Access'!$F$7:$GK$318,$CN$2,FALSE)),"",VLOOKUP($B303,'[1]1718  Exp_Rev Access'!$F$7:$GK$318,$CN$2,FALSE))</f>
        <v>0</v>
      </c>
      <c r="CO303" s="90">
        <f>IF(ISNA(VLOOKUP($B303,'[1]1718  Exp_Rev Access'!$F$7:$GK$318,$CO$2,FALSE)),"",VLOOKUP($B303,'[1]1718  Exp_Rev Access'!$F$7:$GK$318,$CO$2,FALSE))</f>
        <v>0</v>
      </c>
      <c r="CP303" s="90">
        <f>IF(ISNA(VLOOKUP($B303,'[1]1718  Exp_Rev Access'!$F$7:$GK$318,$CP$2,FALSE)),"",VLOOKUP($B303,'[1]1718  Exp_Rev Access'!$F$7:$GK$318,$CP$2,FALSE))</f>
        <v>0</v>
      </c>
      <c r="CQ303" s="90">
        <f>IF(ISNA(VLOOKUP($B303,'[1]1718  Exp_Rev Access'!$F$7:$GK$318,$CQ$2,FALSE)),"",VLOOKUP($B303,'[1]1718  Exp_Rev Access'!$F$7:$GK$318,$CQ$2,FALSE))</f>
        <v>1437248</v>
      </c>
      <c r="CR303" s="90">
        <f>IF(ISNA(VLOOKUP($B303,'[1]1718  Exp_Rev Access'!$F$7:$GK$318,$CR$2,FALSE)),"",VLOOKUP($B303,'[1]1718  Exp_Rev Access'!$F$7:$GK$318,$CR$2,FALSE))</f>
        <v>0</v>
      </c>
      <c r="CS303" s="90">
        <f>IF(ISNA(VLOOKUP($B303,'[1]1718  Exp_Rev Access'!$F$7:$GK$318,$CS$2,FALSE)),"",VLOOKUP($B303,'[1]1718  Exp_Rev Access'!$F$7:$GK$318,$CS$2,FALSE))</f>
        <v>50478</v>
      </c>
      <c r="CT303" s="90">
        <f>IF(ISNA(VLOOKUP($B303,'[1]1718  Exp_Rev Access'!$F$7:$GK$318,$CT$2,FALSE)),"",VLOOKUP($B303,'[1]1718  Exp_Rev Access'!$F$7:$GK$318,$CT$2,FALSE))</f>
        <v>27746.59</v>
      </c>
      <c r="CU303" s="90">
        <f>IF(ISNA(VLOOKUP($B303,'[1]1718  Exp_Rev Access'!$F$7:$GK$318,$CU$2,FALSE)),"",VLOOKUP($B303,'[1]1718  Exp_Rev Access'!$F$7:$GK$318,$CU$2,FALSE))</f>
        <v>1721920.2</v>
      </c>
      <c r="CV303" s="90">
        <f>IF(ISNA(VLOOKUP($B303,'[1]1718  Exp_Rev Access'!$F$7:$GK$318,$CV$2,FALSE)),"",VLOOKUP($B303,'[1]1718  Exp_Rev Access'!$F$7:$GK$318,$CV$2,FALSE))</f>
        <v>270327.95</v>
      </c>
      <c r="CW303" s="90">
        <f>IF(ISNA(VLOOKUP($B303,'[1]1718  Exp_Rev Access'!$F$7:$GK$318,$CW$2,FALSE)),"",VLOOKUP($B303,'[1]1718  Exp_Rev Access'!$F$7:$GK$318,$CW$2,FALSE))</f>
        <v>599097</v>
      </c>
      <c r="CX303" s="90">
        <f>IF(ISNA(VLOOKUP($B303,'[1]1718  Exp_Rev Access'!$F$7:$GK$318,$CX$2,FALSE)),"",VLOOKUP($B303,'[1]1718  Exp_Rev Access'!$F$7:$GK$318,$CX$2,FALSE))</f>
        <v>0</v>
      </c>
      <c r="CY303" s="90">
        <f>IF(ISNA(VLOOKUP($B303,'[1]1718  Exp_Rev Access'!$F$7:$GK$318,$CY$2,FALSE)),"",VLOOKUP($B303,'[1]1718  Exp_Rev Access'!$F$7:$GK$318,$CY$2,FALSE))</f>
        <v>0</v>
      </c>
      <c r="CZ303" s="90">
        <f>IF(ISNA(VLOOKUP($B303,'[1]1718  Exp_Rev Access'!$F$7:$GK$318,$CZ$2,FALSE)),"",VLOOKUP($B303,'[1]1718  Exp_Rev Access'!$F$7:$GK$318,$CZ$2,FALSE))</f>
        <v>0</v>
      </c>
      <c r="DA303" s="90">
        <f>IF(ISNA(VLOOKUP($B303,'[1]1718  Exp_Rev Access'!$F$7:$GK$318,$DA$2,FALSE)),"",VLOOKUP($B303,'[1]1718  Exp_Rev Access'!$F$7:$GK$318,$DA$2,FALSE))</f>
        <v>0</v>
      </c>
      <c r="DB303" s="90">
        <f>IF(ISNA(VLOOKUP($B303,'[1]1718  Exp_Rev Access'!$F$7:$GK$318,$DB$2,FALSE)),"",VLOOKUP($B303,'[1]1718  Exp_Rev Access'!$F$7:$GK$318,$DB$2,FALSE))</f>
        <v>220477.65</v>
      </c>
      <c r="DC303" s="90">
        <f>IF(ISNA(VLOOKUP($B303,'[1]1718  Exp_Rev Access'!$F$7:$GK$318,$DC$2,FALSE)),"",VLOOKUP($B303,'[1]1718  Exp_Rev Access'!$F$7:$GK$318,$DC$2,FALSE))</f>
        <v>0</v>
      </c>
      <c r="DD303" s="90">
        <f>IF(ISNA(VLOOKUP($B303,'[1]1718  Exp_Rev Access'!$F$7:$GK$318,$DD$2,FALSE)),"",VLOOKUP($B303,'[1]1718  Exp_Rev Access'!$F$7:$GK$318,$DD$2,FALSE))</f>
        <v>0</v>
      </c>
      <c r="DE303" s="90">
        <f>IF(ISNA(VLOOKUP($B303,'[1]1718  Exp_Rev Access'!$F$7:$GK$318,$DE$2,FALSE)),"",VLOOKUP($B303,'[1]1718  Exp_Rev Access'!$F$7:$GK$318,$DE$2,FALSE))</f>
        <v>0</v>
      </c>
      <c r="DF303" s="90">
        <f>IF(ISNA(VLOOKUP($B303,'[1]1718  Exp_Rev Access'!$F$7:$GK$318,$DF$2,FALSE)),"",VLOOKUP($B303,'[1]1718  Exp_Rev Access'!$F$7:$GK$318,$DF$2,FALSE))</f>
        <v>0</v>
      </c>
      <c r="DG303" s="90">
        <f>IF(ISNA(VLOOKUP($B303,'[1]1718  Exp_Rev Access'!$F$7:$GK$318,$DG$2,FALSE)),"",VLOOKUP($B303,'[1]1718  Exp_Rev Access'!$F$7:$GK$318,$DG$2,FALSE))</f>
        <v>55403.47</v>
      </c>
      <c r="DH303" s="90">
        <f>IF(ISNA(VLOOKUP($B303,'[1]1718  Exp_Rev Access'!$F$7:$GK$318,$DH$2,FALSE)),"",VLOOKUP($B303,'[1]1718  Exp_Rev Access'!$F$7:$GK$318,$DH$2,FALSE))</f>
        <v>69916.67</v>
      </c>
      <c r="DI303" s="90">
        <f>IF(ISNA(VLOOKUP($B303,'[1]1718  Exp_Rev Access'!$F$7:$GK$318,$DI$2,FALSE)),"",VLOOKUP($B303,'[1]1718  Exp_Rev Access'!$F$7:$GK$318,$DI$2,FALSE))</f>
        <v>2128330.42</v>
      </c>
      <c r="DJ303" s="90">
        <f>IF(ISNA(VLOOKUP($B303,'[1]1718  Exp_Rev Access'!$F$7:$GK$318,$DJ$2,FALSE)),"",VLOOKUP($B303,'[1]1718  Exp_Rev Access'!$F$7:$GK$318,$DJ$2,FALSE))</f>
        <v>0</v>
      </c>
      <c r="DK303" s="90">
        <f>IF(ISNA(VLOOKUP($B303,'[1]1718  Exp_Rev Access'!$F$7:$GK$318,$DK$2,FALSE)),"",VLOOKUP($B303,'[1]1718  Exp_Rev Access'!$F$7:$GK$318,$DK$2,FALSE))</f>
        <v>0</v>
      </c>
      <c r="DL303" s="90">
        <f>IF(ISNA(VLOOKUP($B303,'[1]1718  Exp_Rev Access'!$F$7:$GK$318,$DL$2,FALSE)),"",VLOOKUP($B303,'[1]1718  Exp_Rev Access'!$F$7:$GK$318,$DL$2,FALSE))</f>
        <v>0</v>
      </c>
      <c r="DM303" s="90">
        <f>IF(ISNA(VLOOKUP($B303,'[1]1718  Exp_Rev Access'!$F$7:$GK$318,$DM$2,FALSE)),"",VLOOKUP($B303,'[1]1718  Exp_Rev Access'!$F$7:$GK$318,$DM$2,FALSE))</f>
        <v>0</v>
      </c>
      <c r="DN303" s="90">
        <f>IF(ISNA(VLOOKUP($B303,'[1]1718  Exp_Rev Access'!$F$7:$GK$318,$DN$2,FALSE)),"",VLOOKUP($B303,'[1]1718  Exp_Rev Access'!$F$7:$GK$318,$DN$2,FALSE))</f>
        <v>0</v>
      </c>
      <c r="DO303" s="90">
        <f>IF(ISNA(VLOOKUP($B303,'[1]1718  Exp_Rev Access'!$F$7:$GK$318,$DO$2,FALSE)),"",VLOOKUP($B303,'[1]1718  Exp_Rev Access'!$F$7:$GK$318,$DO$2,FALSE))</f>
        <v>0</v>
      </c>
      <c r="DP303" s="90">
        <f>IF(ISNA(VLOOKUP($B303,'[1]1718  Exp_Rev Access'!$F$7:$GK$318,$DP$2,FALSE)),"",VLOOKUP($B303,'[1]1718  Exp_Rev Access'!$F$7:$GK$318,$DP$2,FALSE))</f>
        <v>0</v>
      </c>
      <c r="DQ303" s="90">
        <f>IF(ISNA(VLOOKUP($B303,'[1]1718  Exp_Rev Access'!$F$7:$GK$318,$DQ$2,FALSE)),"",VLOOKUP($B303,'[1]1718  Exp_Rev Access'!$F$7:$GK$318,$DQ$2,FALSE))</f>
        <v>0</v>
      </c>
      <c r="DR303" s="90">
        <f>IF(ISNA(VLOOKUP($B303,'[1]1718  Exp_Rev Access'!$F$7:$GK$318,$DR$2,FALSE)),"",VLOOKUP($B303,'[1]1718  Exp_Rev Access'!$F$7:$GK$318,$DR$2,FALSE))</f>
        <v>0</v>
      </c>
      <c r="DS303" s="90">
        <f>IF(ISNA(VLOOKUP($B303,'[1]1718  Exp_Rev Access'!$F$7:$GK$318,$DS$2,FALSE)),"",VLOOKUP($B303,'[1]1718  Exp_Rev Access'!$F$7:$GK$318,$DS$2,FALSE))</f>
        <v>0</v>
      </c>
      <c r="DT303" s="90">
        <f>IF(ISNA(VLOOKUP($B303,'[1]1718  Exp_Rev Access'!$F$7:$GK$318,$DT$2,FALSE)),"",VLOOKUP($B303,'[1]1718  Exp_Rev Access'!$F$7:$GK$318,$DT$2,FALSE))</f>
        <v>0</v>
      </c>
      <c r="DU303" s="90">
        <f>IF(ISNA(VLOOKUP($B303,'[1]1718  Exp_Rev Access'!$F$7:$GK$318,$DU$2,FALSE)),"",VLOOKUP($B303,'[1]1718  Exp_Rev Access'!$F$7:$GK$318,$DU$2,FALSE))</f>
        <v>0</v>
      </c>
      <c r="DV303" s="90">
        <f>IF(ISNA(VLOOKUP($B303,'[1]1718  Exp_Rev Access'!$F$7:$GK$318,$DV$2,FALSE)),"",VLOOKUP($B303,'[1]1718  Exp_Rev Access'!$F$7:$GK$318,$DV$2,FALSE))</f>
        <v>0</v>
      </c>
      <c r="DW303" s="90">
        <f>IF(ISNA(VLOOKUP($B303,'[1]1718  Exp_Rev Access'!$F$7:$GK$318,$DW$2,FALSE)),"",VLOOKUP($B303,'[1]1718  Exp_Rev Access'!$F$7:$GK$318,$DW$2,FALSE))</f>
        <v>0</v>
      </c>
      <c r="DX303" s="90">
        <f>IF(ISNA(VLOOKUP($B303,'[1]1718  Exp_Rev Access'!$F$7:$GK$318,$DX$2,FALSE)),"",VLOOKUP($B303,'[1]1718  Exp_Rev Access'!$F$7:$GK$318,$DX$2,FALSE))</f>
        <v>0</v>
      </c>
      <c r="DY303" s="90">
        <f>IF(ISNA(VLOOKUP($B303,'[1]1718  Exp_Rev Access'!$F$7:$GK$318,$DY$2,FALSE)),"",VLOOKUP($B303,'[1]1718  Exp_Rev Access'!$F$7:$GK$318,$DY$2,FALSE))</f>
        <v>0</v>
      </c>
      <c r="DZ303" s="90">
        <f>IF(ISNA(VLOOKUP($B303,'[1]1718  Exp_Rev Access'!$F$7:$GK$318,$DZ$2,FALSE)),"",VLOOKUP($B303,'[1]1718  Exp_Rev Access'!$F$7:$GK$318,$DZ$2,FALSE))</f>
        <v>0</v>
      </c>
      <c r="EA303" s="90">
        <f>IF(ISNA(VLOOKUP($B303,'[1]1718  Exp_Rev Access'!$F$7:$GK$318,$EA$2,FALSE)),"",VLOOKUP($B303,'[1]1718  Exp_Rev Access'!$F$7:$GK$318,$EA$2,FALSE))</f>
        <v>0</v>
      </c>
      <c r="EB303" s="90">
        <f>IF(ISNA(VLOOKUP($B303,'[1]1718  Exp_Rev Access'!$F$7:$GK$318,$EB$2,FALSE)),"",VLOOKUP($B303,'[1]1718  Exp_Rev Access'!$F$7:$GK$318,$EB$2,FALSE))</f>
        <v>0</v>
      </c>
      <c r="EC303" s="90">
        <f>IF(ISNA(VLOOKUP($B303,'[1]1718  Exp_Rev Access'!$F$7:$GK$318,$EC$2,FALSE)),"",VLOOKUP($B303,'[1]1718  Exp_Rev Access'!$F$7:$GK$318,$EC$2,FALSE))</f>
        <v>0</v>
      </c>
      <c r="ED303" s="90">
        <f>IF(ISNA(VLOOKUP($B303,'[1]1718  Exp_Rev Access'!$F$7:$GK$318,$ED$2,FALSE)),"",VLOOKUP($B303,'[1]1718  Exp_Rev Access'!$F$7:$GK$318,$ED$2,FALSE))</f>
        <v>0</v>
      </c>
      <c r="EE303" s="90">
        <f>IF(ISNA(VLOOKUP($B303,'[1]1718  Exp_Rev Access'!$F$7:$GK$318,$EE$2,FALSE)),"",VLOOKUP($B303,'[1]1718  Exp_Rev Access'!$F$7:$GK$318,$EE$2,FALSE))</f>
        <v>0</v>
      </c>
      <c r="EF303" s="90">
        <f>IF(ISNA(VLOOKUP($B303,'[1]1718  Exp_Rev Access'!$F$7:$GK$318,$EF$2,FALSE)),"",VLOOKUP($B303,'[1]1718  Exp_Rev Access'!$F$7:$GK$318,$EF$2,FALSE))</f>
        <v>0</v>
      </c>
      <c r="EG303" s="90">
        <f>IF(ISNA(VLOOKUP($B303,'[1]1718  Exp_Rev Access'!$F$7:$GK$318,$EG$2,FALSE)),"",VLOOKUP($B303,'[1]1718  Exp_Rev Access'!$F$7:$GK$318,$EG$2,FALSE))</f>
        <v>0</v>
      </c>
      <c r="EH303" s="90">
        <f>IF(ISNA(VLOOKUP($B303,'[1]1718  Exp_Rev Access'!$F$7:$GK$318,$EH$2,FALSE)),"",VLOOKUP($B303,'[1]1718  Exp_Rev Access'!$F$7:$GK$318,$EH$2,FALSE))</f>
        <v>0</v>
      </c>
      <c r="EI303" s="90">
        <f>IF(ISNA(VLOOKUP($B303,'[1]1718  Exp_Rev Access'!$F$7:$GK$318,$EI$2,FALSE)),"",VLOOKUP($B303,'[1]1718  Exp_Rev Access'!$F$7:$GK$318,$EI$2,FALSE))</f>
        <v>0</v>
      </c>
      <c r="EJ303" s="90">
        <f>IF(ISNA(VLOOKUP($B303,'[1]1718  Exp_Rev Access'!$F$7:$GK$318,$EJ$2,FALSE)),"",VLOOKUP($B303,'[1]1718  Exp_Rev Access'!$F$7:$GK$318,$EJ$2,FALSE))</f>
        <v>0</v>
      </c>
      <c r="EK303" s="90">
        <f>IF(ISNA(VLOOKUP($B303,'[1]1718  Exp_Rev Access'!$F$7:$GK$318,$EK$2,FALSE)),"",VLOOKUP($B303,'[1]1718  Exp_Rev Access'!$F$7:$GK$318,$EK$2,FALSE))</f>
        <v>0</v>
      </c>
      <c r="EL303" s="90">
        <f>IF(ISNA(VLOOKUP($B303,'[1]1718  Exp_Rev Access'!$F$7:$GK$318,$EL$2,FALSE)),"",VLOOKUP($B303,'[1]1718  Exp_Rev Access'!$F$7:$GK$318,$EL$2,FALSE))</f>
        <v>0</v>
      </c>
      <c r="EM303" s="90">
        <f>IF(ISNA(VLOOKUP($B303,'[1]1718  Exp_Rev Access'!$F$7:$GK$318,$EM$2,FALSE)),"",VLOOKUP($B303,'[1]1718  Exp_Rev Access'!$F$7:$GK$318,$EM$2,FALSE))</f>
        <v>0</v>
      </c>
      <c r="EN303" s="90">
        <f>IF(ISNA(VLOOKUP($B303,'[1]1718  Exp_Rev Access'!$F$7:$GK$318,$EN$2,FALSE)),"",VLOOKUP($B303,'[1]1718  Exp_Rev Access'!$F$7:$GK$318,$EN$2,FALSE))</f>
        <v>0</v>
      </c>
      <c r="EO303" s="90">
        <f>IF(ISNA(VLOOKUP($B303,'[1]1718  Exp_Rev Access'!$F$7:$GK$318,$EO$2,FALSE)),"",VLOOKUP($B303,'[1]1718  Exp_Rev Access'!$F$7:$GK$318,$EO$2,FALSE))</f>
        <v>0</v>
      </c>
      <c r="EP303" s="90">
        <f>IF(ISNA(VLOOKUP($B303,'[1]1718  Exp_Rev Access'!$F$7:$GK$318,$EP$2,FALSE)),"",VLOOKUP($B303,'[1]1718  Exp_Rev Access'!$F$7:$GK$318,$EP$2,FALSE))</f>
        <v>0</v>
      </c>
      <c r="EQ303" s="90">
        <f>IF(ISNA(VLOOKUP($B303,'[1]1718  Exp_Rev Access'!$F$7:$GK$318,$EQ$2,FALSE)),"",VLOOKUP($B303,'[1]1718  Exp_Rev Access'!$F$7:$GK$318,$EQ$2,FALSE))</f>
        <v>0</v>
      </c>
      <c r="ER303" s="90">
        <f>IF(ISNA(VLOOKUP($B303,'[1]1718  Exp_Rev Access'!$F$7:$GK$318,$ER$2,FALSE)),"",VLOOKUP($B303,'[1]1718  Exp_Rev Access'!$F$7:$GK$318,$ER$2,FALSE))</f>
        <v>0</v>
      </c>
      <c r="ES303" s="90">
        <f>IF(ISNA(VLOOKUP($B303,'[1]1718  Exp_Rev Access'!$F$7:$GK$318,$ES$2,FALSE)),"",VLOOKUP($B303,'[1]1718  Exp_Rev Access'!$F$7:$GK$318,$ES$2,FALSE))</f>
        <v>0</v>
      </c>
      <c r="ET303" s="90">
        <f>IF(ISNA(VLOOKUP($B303,'[1]1718  Exp_Rev Access'!$F$7:$GK$318,$ET$2,FALSE)),"",VLOOKUP($B303,'[1]1718  Exp_Rev Access'!$F$7:$GK$318,$ET$2,FALSE))</f>
        <v>0</v>
      </c>
      <c r="EU303" s="90">
        <f>IF(ISNA(VLOOKUP($B303,'[1]1718  Exp_Rev Access'!$F$7:$GK$318,$EU$2,FALSE)),"",VLOOKUP($B303,'[1]1718  Exp_Rev Access'!$F$7:$GK$318,$EU$2,FALSE))</f>
        <v>0</v>
      </c>
      <c r="EV303" s="90">
        <f>IF(ISNA(VLOOKUP($B303,'[1]1718  Exp_Rev Access'!$F$7:$GK$318,$EV$2,FALSE)),"",VLOOKUP($B303,'[1]1718  Exp_Rev Access'!$F$7:$GK$318,$EV$2,FALSE))</f>
        <v>169607.08</v>
      </c>
      <c r="EW303" s="90">
        <f>IF(ISNA(VLOOKUP($B303,'[1]1718  Exp_Rev Access'!$F$7:$GK$318,$EW$2,FALSE)),"",VLOOKUP($B303,'[1]1718  Exp_Rev Access'!$F$7:$GK$318,$EW$2,FALSE))</f>
        <v>0</v>
      </c>
      <c r="EX303" s="90">
        <f>IF(ISNA(VLOOKUP($B303,'[1]1718  Exp_Rev Access'!$F$7:$GK$318,$EX$2,FALSE)),"",VLOOKUP($B303,'[1]1718  Exp_Rev Access'!$F$7:$GK$318,$EX$2,FALSE))</f>
        <v>0</v>
      </c>
      <c r="EY303" s="90">
        <f>IF(ISNA(VLOOKUP($B303,'[1]1718  Exp_Rev Access'!$F$7:$GK$318,$EY$2,FALSE)),"",VLOOKUP($B303,'[1]1718  Exp_Rev Access'!$F$7:$GK$318,$EY$2,FALSE))</f>
        <v>0</v>
      </c>
      <c r="EZ303" s="90">
        <f>IF(ISNA(VLOOKUP($B303,'[1]1718  Exp_Rev Access'!$F$7:$GK$318,$EZ$2,FALSE)),"",VLOOKUP($B303,'[1]1718  Exp_Rev Access'!$F$7:$GK$318,$EZ$2,FALSE))</f>
        <v>0</v>
      </c>
      <c r="FA303" s="90">
        <f>IF(ISNA(VLOOKUP($B303,'[1]1718  Exp_Rev Access'!$F$7:$GK$318,$FA$2,FALSE)),"",VLOOKUP($B303,'[1]1718  Exp_Rev Access'!$F$7:$GK$318,$FA$2,FALSE))</f>
        <v>0</v>
      </c>
      <c r="FB303" s="90">
        <f>IF(ISNA(VLOOKUP($B303,'[1]1718  Exp_Rev Access'!$F$7:$GK$318,$FB$2,FALSE)),"",VLOOKUP($B303,'[1]1718  Exp_Rev Access'!$F$7:$GK$318,$FB$2,FALSE))</f>
        <v>0</v>
      </c>
      <c r="FC303" s="90">
        <f>IF(ISNA(VLOOKUP($B303,'[1]1718  Exp_Rev Access'!$F$7:$GK$318,$FC$2,FALSE)),"",VLOOKUP($B303,'[1]1718  Exp_Rev Access'!$F$7:$GK$318,$FC$2,FALSE))</f>
        <v>0</v>
      </c>
      <c r="FD303" s="90">
        <f>IF(ISNA(VLOOKUP($B303,'[1]1718  Exp_Rev Access'!$F$7:$GK$318,$FD$2,FALSE)),"",VLOOKUP($B303,'[1]1718  Exp_Rev Access'!$F$7:$GK$318,$FD$2,FALSE))</f>
        <v>0</v>
      </c>
      <c r="FE303" s="90">
        <f>IF(ISNA(VLOOKUP($B303,'[1]1718  Exp_Rev Access'!$F$7:$GK$318,$FE$2,FALSE)),"",VLOOKUP($B303,'[1]1718  Exp_Rev Access'!$F$7:$GK$318,$FE$2,FALSE))</f>
        <v>0</v>
      </c>
      <c r="FF303" s="90">
        <f>IF(ISNA(VLOOKUP($B303,'[1]1718  Exp_Rev Access'!$F$7:$GK$318,$FF$2,FALSE)),"",VLOOKUP($B303,'[1]1718  Exp_Rev Access'!$F$7:$GK$318,$FF$2,FALSE))</f>
        <v>0</v>
      </c>
      <c r="FG303" s="90">
        <f>IF(ISNA(VLOOKUP($B303,'[1]1718  Exp_Rev Access'!$F$7:$GK$318,$FG$2,FALSE)),"",VLOOKUP($B303,'[1]1718  Exp_Rev Access'!$F$7:$GK$318,$FG$2,FALSE))</f>
        <v>0</v>
      </c>
      <c r="FH303" s="90">
        <f>IF(ISNA(VLOOKUP($B303,'[1]1718  Exp_Rev Access'!$F$7:$GK$318,$FH$2,FALSE)),"",VLOOKUP($B303,'[1]1718  Exp_Rev Access'!$F$7:$GK$318,$FH$2,FALSE))</f>
        <v>0</v>
      </c>
      <c r="FI303" s="90">
        <f>IF(ISNA(VLOOKUP($B303,'[1]1718  Exp_Rev Access'!$F$7:$GK$318,$FI$2,FALSE)),"",VLOOKUP($B303,'[1]1718  Exp_Rev Access'!$F$7:$GK$318,$FI$2,FALSE))</f>
        <v>0</v>
      </c>
      <c r="FJ303" s="90">
        <f>IF(ISNA(VLOOKUP($B303,'[1]1718  Exp_Rev Access'!$F$7:$GK$318,$FJ$2,FALSE)),"",VLOOKUP($B303,'[1]1718  Exp_Rev Access'!$F$7:$GK$318,$FJ$2,FALSE))</f>
        <v>0</v>
      </c>
      <c r="FK303" s="90">
        <f>IF(ISNA(VLOOKUP($B303,'[1]1718  Exp_Rev Access'!$F$7:$GK$318,$FK$2,FALSE)),"",VLOOKUP($B303,'[1]1718  Exp_Rev Access'!$F$7:$GK$318,$FK$2,FALSE))</f>
        <v>0</v>
      </c>
      <c r="FL303" s="90">
        <f>IF(ISNA(VLOOKUP($B303,'[1]1718  Exp_Rev Access'!$F$7:$GK$318,$FL$2,FALSE)),"",VLOOKUP($B303,'[1]1718  Exp_Rev Access'!$F$7:$GK$318,$FL$2,FALSE))</f>
        <v>0</v>
      </c>
      <c r="FM303" s="90">
        <f>IF(ISNA(VLOOKUP($B303,'[1]1718  Exp_Rev Access'!$F$7:$GK$318,$FM$2,FALSE)),"",VLOOKUP($B303,'[1]1718  Exp_Rev Access'!$F$7:$GK$318,$FM$2,FALSE))</f>
        <v>0</v>
      </c>
      <c r="FN303" s="90">
        <f>IF(ISNA(VLOOKUP($B303,'[1]1718  Exp_Rev Access'!$F$7:$GK$318,$FN$2,FALSE)),"",VLOOKUP($B303,'[1]1718  Exp_Rev Access'!$F$7:$GK$318,$FN$2,FALSE))</f>
        <v>0</v>
      </c>
      <c r="FO303" s="90">
        <f>IF(ISNA(VLOOKUP($B303,'[1]1718  Exp_Rev Access'!$F$7:$GK$318,$FO$2,FALSE)),"",VLOOKUP($B303,'[1]1718  Exp_Rev Access'!$F$7:$GK$318,$FO$2,FALSE))</f>
        <v>0</v>
      </c>
      <c r="FP303" s="90">
        <f>IF(ISNA(VLOOKUP($B303,'[1]1718  Exp_Rev Access'!$F$7:$GK$318,$FP$2,FALSE)),"",VLOOKUP($B303,'[1]1718  Exp_Rev Access'!$F$7:$GK$318,$FP$2,FALSE))</f>
        <v>0</v>
      </c>
      <c r="FQ303" s="90">
        <f>IF(ISNA(VLOOKUP($B303,'[1]1718  Exp_Rev Access'!$F$7:$GK$318,$FQ$2,FALSE)),"",VLOOKUP($B303,'[1]1718  Exp_Rev Access'!$F$7:$GK$318,$FQ$2,FALSE))</f>
        <v>0</v>
      </c>
      <c r="FR303" s="90">
        <f>IF(ISNA(VLOOKUP($B303,'[1]1718  Exp_Rev Access'!$F$7:$GK$318,$FR$2,FALSE)),"",VLOOKUP($B303,'[1]1718  Exp_Rev Access'!$F$7:$GK$318,$FR$2,FALSE))</f>
        <v>187177.07</v>
      </c>
      <c r="FS303" s="56">
        <f t="shared" si="813"/>
        <v>7491675.46</v>
      </c>
      <c r="FT303" s="56">
        <f t="shared" si="814"/>
        <v>7.9908735134360934E-2</v>
      </c>
      <c r="FU303" s="94">
        <f t="shared" si="815"/>
        <v>1075.5494929250699</v>
      </c>
      <c r="FV303" s="95">
        <f>IF(ISNA(VLOOKUP($B303,'[1]1718  Exp_Rev Access'!$F$7:$GK$318,$FV$2,FALSE)),"",VLOOKUP($B303,'[1]1718  Exp_Rev Access'!$F$7:$GK$318,$FV$2,FALSE))</f>
        <v>0</v>
      </c>
      <c r="FW303" s="95">
        <f>IF(ISNA(VLOOKUP($B303,'[1]1718  Exp_Rev Access'!$F$7:$GK$318,$FW$2,FALSE)),"",VLOOKUP($B303,'[1]1718  Exp_Rev Access'!$F$7:$GK$318,$FW$2,FALSE))</f>
        <v>0</v>
      </c>
      <c r="FX303" s="95">
        <f>IF(ISNA(VLOOKUP($B303,'[1]1718  Exp_Rev Access'!$F$7:$GK$318,$FX$2,FALSE)),"",VLOOKUP($B303,'[1]1718  Exp_Rev Access'!$F$7:$GK$318,$FX$2,FALSE))</f>
        <v>0</v>
      </c>
      <c r="FY303" s="95">
        <f>IF(ISNA(VLOOKUP($B303,'[1]1718  Exp_Rev Access'!$F$7:$GK$318,$FY$2,FALSE)),"",VLOOKUP($B303,'[1]1718  Exp_Rev Access'!$F$7:$GK$318,$FY$2,FALSE))</f>
        <v>0</v>
      </c>
      <c r="FZ303" s="95">
        <f>IF(ISNA(VLOOKUP($B303,'[1]1718  Exp_Rev Access'!$F$7:$GK$318,$FZ$2,FALSE)),"",VLOOKUP($B303,'[1]1718  Exp_Rev Access'!$F$7:$GK$318,$FZ$2,FALSE))</f>
        <v>0</v>
      </c>
      <c r="GA303" s="95">
        <f>IF(ISNA(VLOOKUP($B303,'[1]1718  Exp_Rev Access'!$F$7:$GK$318,$GA$2,FALSE)),"",VLOOKUP($B303,'[1]1718  Exp_Rev Access'!$F$7:$GK$318,$GA$2,FALSE))</f>
        <v>0</v>
      </c>
      <c r="GB303" s="95">
        <f>IF(ISNA(VLOOKUP($B303,'[1]1718  Exp_Rev Access'!$F$7:$GK$318,$GB$2,FALSE)),"",VLOOKUP($B303,'[1]1718  Exp_Rev Access'!$F$7:$GK$318,$GB$2,FALSE))</f>
        <v>0</v>
      </c>
      <c r="GC303" s="95">
        <f>IF(ISNA(VLOOKUP($B303,'[1]1718  Exp_Rev Access'!$F$7:$GK$318,$GC$2,FALSE)),"",VLOOKUP($B303,'[1]1718  Exp_Rev Access'!$F$7:$GK$318,$GC$2,FALSE))</f>
        <v>0</v>
      </c>
      <c r="GD303" s="95">
        <f>IF(ISNA(VLOOKUP($B303,'[1]1718  Exp_Rev Access'!$F$7:$GK$318,$GD$2,FALSE)),"",VLOOKUP($B303,'[1]1718  Exp_Rev Access'!$F$7:$GK$318,$GD$2,FALSE))</f>
        <v>0</v>
      </c>
      <c r="GE303" s="95">
        <f>IF(ISNA(VLOOKUP($B303,'[1]1718  Exp_Rev Access'!$F$7:$GK$318,$GE$2,FALSE)),"",VLOOKUP($B303,'[1]1718  Exp_Rev Access'!$F$7:$GK$318,$GE$2,FALSE))</f>
        <v>283279.12</v>
      </c>
      <c r="GF303" s="95">
        <f>IF(ISNA(VLOOKUP($B303,'[1]1718  Exp_Rev Access'!$F$7:$GK$318,$GF$2,FALSE)),"",VLOOKUP($B303,'[1]1718  Exp_Rev Access'!$F$7:$GK$318,$GF$2,FALSE))</f>
        <v>4380</v>
      </c>
      <c r="GG303" s="95">
        <f>IF(ISNA(VLOOKUP($B303,'[1]1718  Exp_Rev Access'!$F$7:$GK$318,$GG$2,FALSE)),"",VLOOKUP($B303,'[1]1718  Exp_Rev Access'!$F$7:$GK$318,$GG$2,FALSE))</f>
        <v>0</v>
      </c>
      <c r="GH303" s="95">
        <f>IF(ISNA(VLOOKUP($B303,'[1]1718  Exp_Rev Access'!$F$7:$GK$318,$GH$2,FALSE)),"",VLOOKUP($B303,'[1]1718  Exp_Rev Access'!$F$7:$GK$318,$GH$2,FALSE))</f>
        <v>0</v>
      </c>
      <c r="GI303" s="95">
        <f>IF(ISNA(VLOOKUP($B303,'[1]1718  Exp_Rev Access'!$F$7:$GK$318,$GI$2,FALSE)),"",VLOOKUP($B303,'[1]1718  Exp_Rev Access'!$F$7:$GK$318,$GI$2,FALSE))</f>
        <v>0</v>
      </c>
      <c r="GJ303" s="95">
        <f>IF(ISNA(VLOOKUP($B303,'[1]1718  Exp_Rev Access'!$F$7:$GK$318,$GJ$2,FALSE)),"",VLOOKUP($B303,'[1]1718  Exp_Rev Access'!$F$7:$GK$318,$GJ$2,FALSE))</f>
        <v>0</v>
      </c>
      <c r="GK303" s="95">
        <f>IF(ISNA(VLOOKUP($B303,'[1]1718  Exp_Rev Access'!$F$7:$GK$318,$GK$2,FALSE)),"",VLOOKUP($B303,'[1]1718  Exp_Rev Access'!$F$7:$GK$318,$GK$2,FALSE))</f>
        <v>130001.73</v>
      </c>
      <c r="GL303" s="95">
        <f>IF(ISNA(VLOOKUP($B303,'[1]1718  Exp_Rev Access'!$F$7:$GK$318,$GL$2,FALSE)),"",VLOOKUP($B303,'[1]1718  Exp_Rev Access'!$F$7:$GK$318,$GL$2,FALSE))</f>
        <v>0</v>
      </c>
      <c r="GM303" s="95">
        <f>IF(ISNA(VLOOKUP($B303,'[1]1718  Exp_Rev Access'!$F$7:$GK$318,$GM$2,FALSE)),"",VLOOKUP($B303,'[1]1718  Exp_Rev Access'!$F$7:$GK$318,$GM$2,FALSE))</f>
        <v>0</v>
      </c>
      <c r="GN303" s="95">
        <f>IF(ISNA(VLOOKUP($B303,'[1]1718  Exp_Rev Access'!$F$7:$GK$318,$GN$2,FALSE)),"",VLOOKUP($B303,'[1]1718  Exp_Rev Access'!$F$7:$GK$318,$GN$2,FALSE))</f>
        <v>0</v>
      </c>
      <c r="GO303" s="95">
        <f>IF(ISNA(VLOOKUP($B303,'[1]1718  Exp_Rev Access'!$F$7:$GK$318,$GO$2,FALSE)),"",VLOOKUP($B303,'[1]1718  Exp_Rev Access'!$F$7:$GK$318,$GO$2,FALSE))</f>
        <v>0</v>
      </c>
      <c r="GP303" s="95">
        <f>IF(ISNA(VLOOKUP($B303,'[1]1718  Exp_Rev Access'!$F$7:$GK$318,$GP$2,FALSE)),"",VLOOKUP($B303,'[1]1718  Exp_Rev Access'!$F$7:$GK$318,$GP$2,FALSE))</f>
        <v>0</v>
      </c>
      <c r="GQ303" s="95">
        <f>IF(ISNA(VLOOKUP($B303,'[1]1718  Exp_Rev Access'!$F$7:$GK$318,$GQ$2,FALSE)),"",VLOOKUP($B303,'[1]1718  Exp_Rev Access'!$F$7:$GK$318,$GQ$2,FALSE))</f>
        <v>0</v>
      </c>
      <c r="GR303" s="95">
        <f>IF(ISNA(VLOOKUP($B303,'[1]1718  Exp_Rev Access'!$F$7:$GK$318,$GR$2,FALSE)),"",VLOOKUP($B303,'[1]1718  Exp_Rev Access'!$F$7:$GK$318,$GR$2,FALSE))</f>
        <v>0</v>
      </c>
      <c r="GS303" s="95">
        <f>IF(ISNA(VLOOKUP($B303,'[1]1718  Exp_Rev Access'!$F$7:$GK$318,$GS$2,FALSE)),"",VLOOKUP($B303,'[1]1718  Exp_Rev Access'!$F$7:$GK$318,$GS$2,FALSE))</f>
        <v>0</v>
      </c>
      <c r="GT303" s="95">
        <f>IF(ISNA(VLOOKUP($B303,'[1]1718  Exp_Rev Access'!$F$7:$GK$318,$GT$2,FALSE)),"",VLOOKUP($B303,'[1]1718  Exp_Rev Access'!$F$7:$GK$318,$GT$2,FALSE))</f>
        <v>0</v>
      </c>
      <c r="GU303" s="56">
        <f t="shared" si="816"/>
        <v>417660.85</v>
      </c>
      <c r="GV303" s="92">
        <f t="shared" si="817"/>
        <v>4.4549113768793782E-3</v>
      </c>
      <c r="GW303" s="96">
        <f t="shared" si="818"/>
        <v>59.961876062388008</v>
      </c>
    </row>
    <row r="304" spans="1:222" s="97" customFormat="1" x14ac:dyDescent="0.3">
      <c r="A304" s="98"/>
      <c r="B304" s="99"/>
      <c r="C304" s="82" t="s">
        <v>185</v>
      </c>
      <c r="D304" s="111">
        <f>SUM(D297:D303)</f>
        <v>19372.84</v>
      </c>
      <c r="E304" s="112">
        <f>SUM(E297:E303)</f>
        <v>266718288.43000001</v>
      </c>
      <c r="F304" s="113">
        <f t="shared" si="800"/>
        <v>266718288.43000001</v>
      </c>
      <c r="G304" s="113">
        <f t="shared" si="801"/>
        <v>0</v>
      </c>
      <c r="H304" s="103">
        <f>SUM(H297:H303)</f>
        <v>48507640.649999999</v>
      </c>
      <c r="I304" s="103">
        <f t="shared" ref="I304:M304" si="819">SUM(I297:I303)</f>
        <v>0</v>
      </c>
      <c r="J304" s="103">
        <f t="shared" si="819"/>
        <v>50780.21</v>
      </c>
      <c r="K304" s="103">
        <f t="shared" si="819"/>
        <v>282141.42999999993</v>
      </c>
      <c r="L304" s="103">
        <f t="shared" si="819"/>
        <v>0</v>
      </c>
      <c r="M304" s="103">
        <f t="shared" si="819"/>
        <v>0</v>
      </c>
      <c r="N304" s="102">
        <f t="shared" si="802"/>
        <v>48840562.289999999</v>
      </c>
      <c r="O304" s="58">
        <f t="shared" si="803"/>
        <v>0.18311666056907142</v>
      </c>
      <c r="P304" s="102">
        <f t="shared" si="804"/>
        <v>2521.0842752017775</v>
      </c>
      <c r="Q304" s="103">
        <f>SUM(Q297:Q303)</f>
        <v>900071.23</v>
      </c>
      <c r="R304" s="103">
        <f t="shared" ref="R304:AL304" si="820">SUM(R297:R303)</f>
        <v>0</v>
      </c>
      <c r="S304" s="103">
        <f t="shared" si="820"/>
        <v>73016.67</v>
      </c>
      <c r="T304" s="103">
        <f t="shared" si="820"/>
        <v>0</v>
      </c>
      <c r="U304" s="103">
        <f t="shared" si="820"/>
        <v>102401.77</v>
      </c>
      <c r="V304" s="103">
        <f t="shared" si="820"/>
        <v>20</v>
      </c>
      <c r="W304" s="103">
        <f t="shared" si="820"/>
        <v>0</v>
      </c>
      <c r="X304" s="103">
        <f t="shared" si="820"/>
        <v>0</v>
      </c>
      <c r="Y304" s="103">
        <f t="shared" si="820"/>
        <v>193180.63</v>
      </c>
      <c r="Z304" s="103">
        <f t="shared" si="820"/>
        <v>4895.88</v>
      </c>
      <c r="AA304" s="103">
        <f t="shared" si="820"/>
        <v>0</v>
      </c>
      <c r="AB304" s="103">
        <f t="shared" si="820"/>
        <v>0</v>
      </c>
      <c r="AC304" s="103">
        <f t="shared" si="820"/>
        <v>60824.87</v>
      </c>
      <c r="AD304" s="103">
        <f t="shared" si="820"/>
        <v>1850696.6400000001</v>
      </c>
      <c r="AE304" s="103">
        <f t="shared" si="820"/>
        <v>456093.5199999999</v>
      </c>
      <c r="AF304" s="103">
        <f t="shared" si="820"/>
        <v>0</v>
      </c>
      <c r="AG304" s="103">
        <f t="shared" si="820"/>
        <v>1238929.2699999998</v>
      </c>
      <c r="AH304" s="103">
        <f t="shared" si="820"/>
        <v>47096.25</v>
      </c>
      <c r="AI304" s="103">
        <f t="shared" si="820"/>
        <v>279153.25</v>
      </c>
      <c r="AJ304" s="103">
        <f t="shared" si="820"/>
        <v>109546.26999999999</v>
      </c>
      <c r="AK304" s="103">
        <f t="shared" si="820"/>
        <v>1435924.17</v>
      </c>
      <c r="AL304" s="103">
        <f t="shared" si="820"/>
        <v>382045.97</v>
      </c>
      <c r="AM304" s="102">
        <f t="shared" si="805"/>
        <v>7133896.3899999987</v>
      </c>
      <c r="AN304" s="61">
        <f t="shared" si="806"/>
        <v>2.6746933747935638E-2</v>
      </c>
      <c r="AO304" s="59">
        <f t="shared" si="807"/>
        <v>368.24215706112261</v>
      </c>
      <c r="AP304" s="103">
        <f>SUM(AP297:AP303)</f>
        <v>130124490.58999999</v>
      </c>
      <c r="AQ304" s="103">
        <f t="shared" ref="AQ304:AT304" si="821">SUM(AQ297:AQ303)</f>
        <v>4048751.2600000002</v>
      </c>
      <c r="AR304" s="103">
        <f t="shared" si="821"/>
        <v>8415341.9199999999</v>
      </c>
      <c r="AS304" s="103">
        <f t="shared" si="821"/>
        <v>3997519.61</v>
      </c>
      <c r="AT304" s="103">
        <f t="shared" si="821"/>
        <v>0</v>
      </c>
      <c r="AU304" s="102">
        <f t="shared" si="808"/>
        <v>146586103.38</v>
      </c>
      <c r="AV304" s="64">
        <f t="shared" si="809"/>
        <v>0.54959149686682018</v>
      </c>
      <c r="AW304" s="102">
        <f t="shared" si="810"/>
        <v>7566.5779193964327</v>
      </c>
      <c r="AX304" s="103">
        <f>SUM(AX297:AX303)</f>
        <v>267410.23</v>
      </c>
      <c r="AY304" s="103">
        <f t="shared" ref="AY304:BU304" si="822">SUM(AY297:AY303)</f>
        <v>18666575.109999999</v>
      </c>
      <c r="AZ304" s="103">
        <f t="shared" si="822"/>
        <v>754299.97</v>
      </c>
      <c r="BA304" s="103">
        <f t="shared" si="822"/>
        <v>0</v>
      </c>
      <c r="BB304" s="103">
        <f t="shared" si="822"/>
        <v>0</v>
      </c>
      <c r="BC304" s="103">
        <f t="shared" si="822"/>
        <v>7551690.8900000006</v>
      </c>
      <c r="BD304" s="103">
        <f t="shared" si="822"/>
        <v>0</v>
      </c>
      <c r="BE304" s="103">
        <f t="shared" si="822"/>
        <v>2016949.2999999998</v>
      </c>
      <c r="BF304" s="103">
        <f t="shared" si="822"/>
        <v>0</v>
      </c>
      <c r="BG304" s="103">
        <f t="shared" si="822"/>
        <v>3321442.2199999997</v>
      </c>
      <c r="BH304" s="103">
        <f t="shared" si="822"/>
        <v>434030.35</v>
      </c>
      <c r="BI304" s="103">
        <f t="shared" si="822"/>
        <v>0</v>
      </c>
      <c r="BJ304" s="103">
        <f t="shared" si="822"/>
        <v>133349.85</v>
      </c>
      <c r="BK304" s="103">
        <f t="shared" si="822"/>
        <v>8683348.620000001</v>
      </c>
      <c r="BL304" s="103">
        <f t="shared" si="822"/>
        <v>130721.45</v>
      </c>
      <c r="BM304" s="103">
        <f t="shared" si="822"/>
        <v>0</v>
      </c>
      <c r="BN304" s="103">
        <f t="shared" si="822"/>
        <v>0</v>
      </c>
      <c r="BO304" s="103">
        <f t="shared" si="822"/>
        <v>0</v>
      </c>
      <c r="BP304" s="103">
        <f t="shared" si="822"/>
        <v>0</v>
      </c>
      <c r="BQ304" s="103">
        <f t="shared" si="822"/>
        <v>3590</v>
      </c>
      <c r="BR304" s="103">
        <f t="shared" si="822"/>
        <v>0</v>
      </c>
      <c r="BS304" s="103">
        <f t="shared" si="822"/>
        <v>0</v>
      </c>
      <c r="BT304" s="103">
        <f t="shared" si="822"/>
        <v>0</v>
      </c>
      <c r="BU304" s="103">
        <f t="shared" si="822"/>
        <v>40718.620000000003</v>
      </c>
      <c r="BV304" s="102">
        <f t="shared" si="743"/>
        <v>42004126.610000007</v>
      </c>
      <c r="BW304" s="61">
        <f t="shared" si="811"/>
        <v>0.15748498858946433</v>
      </c>
      <c r="BX304" s="59">
        <f t="shared" si="812"/>
        <v>2168.1966407609834</v>
      </c>
      <c r="BY304" s="90">
        <f>SUM(BY297:BY303)</f>
        <v>0</v>
      </c>
      <c r="BZ304" s="90">
        <f t="shared" ref="BZ304:CD304" si="823">SUM(BZ297:BZ303)</f>
        <v>1854197.12</v>
      </c>
      <c r="CA304" s="90">
        <f t="shared" si="823"/>
        <v>29985</v>
      </c>
      <c r="CB304" s="90">
        <f t="shared" si="823"/>
        <v>0</v>
      </c>
      <c r="CC304" s="90">
        <f t="shared" si="823"/>
        <v>227118.87</v>
      </c>
      <c r="CD304" s="90">
        <f t="shared" si="823"/>
        <v>0</v>
      </c>
      <c r="CE304" s="56">
        <f t="shared" si="739"/>
        <v>2111300.9900000002</v>
      </c>
      <c r="CF304" s="61">
        <f t="shared" si="757"/>
        <v>7.9158463501992262E-3</v>
      </c>
      <c r="CG304" s="62">
        <f t="shared" si="758"/>
        <v>108.98252347100374</v>
      </c>
      <c r="CH304" s="103">
        <f>SUM(CH297:CH303)</f>
        <v>556566.27</v>
      </c>
      <c r="CI304" s="103">
        <f t="shared" ref="CI304:ET304" si="824">SUM(CI297:CI303)</f>
        <v>0</v>
      </c>
      <c r="CJ304" s="103">
        <f t="shared" si="824"/>
        <v>0</v>
      </c>
      <c r="CK304" s="103">
        <f t="shared" si="824"/>
        <v>0</v>
      </c>
      <c r="CL304" s="103">
        <f t="shared" si="824"/>
        <v>0</v>
      </c>
      <c r="CM304" s="103">
        <f t="shared" si="824"/>
        <v>0</v>
      </c>
      <c r="CN304" s="103">
        <f t="shared" si="824"/>
        <v>0</v>
      </c>
      <c r="CO304" s="103">
        <f t="shared" si="824"/>
        <v>0</v>
      </c>
      <c r="CP304" s="103">
        <f t="shared" si="824"/>
        <v>0</v>
      </c>
      <c r="CQ304" s="103">
        <f t="shared" si="824"/>
        <v>4012613.14</v>
      </c>
      <c r="CR304" s="103">
        <f t="shared" si="824"/>
        <v>0</v>
      </c>
      <c r="CS304" s="103">
        <f t="shared" si="824"/>
        <v>115238.16</v>
      </c>
      <c r="CT304" s="103">
        <f t="shared" si="824"/>
        <v>27746.59</v>
      </c>
      <c r="CU304" s="103">
        <f t="shared" si="824"/>
        <v>4128276.3100000005</v>
      </c>
      <c r="CV304" s="103">
        <f t="shared" si="824"/>
        <v>1213003.4400000002</v>
      </c>
      <c r="CW304" s="103">
        <f t="shared" si="824"/>
        <v>860651.16</v>
      </c>
      <c r="CX304" s="103">
        <f t="shared" si="824"/>
        <v>0</v>
      </c>
      <c r="CY304" s="103">
        <f t="shared" si="824"/>
        <v>0</v>
      </c>
      <c r="CZ304" s="103">
        <f t="shared" si="824"/>
        <v>0</v>
      </c>
      <c r="DA304" s="103">
        <f t="shared" si="824"/>
        <v>0</v>
      </c>
      <c r="DB304" s="103">
        <f t="shared" si="824"/>
        <v>383415.3</v>
      </c>
      <c r="DC304" s="103">
        <f t="shared" si="824"/>
        <v>0</v>
      </c>
      <c r="DD304" s="103">
        <f t="shared" si="824"/>
        <v>0</v>
      </c>
      <c r="DE304" s="103">
        <f t="shared" si="824"/>
        <v>0</v>
      </c>
      <c r="DF304" s="103">
        <f t="shared" si="824"/>
        <v>0</v>
      </c>
      <c r="DG304" s="103">
        <f t="shared" si="824"/>
        <v>81441.33</v>
      </c>
      <c r="DH304" s="103">
        <f t="shared" si="824"/>
        <v>117906.92</v>
      </c>
      <c r="DI304" s="103">
        <f t="shared" si="824"/>
        <v>4930021.82</v>
      </c>
      <c r="DJ304" s="103">
        <f t="shared" si="824"/>
        <v>0</v>
      </c>
      <c r="DK304" s="103">
        <f t="shared" si="824"/>
        <v>10798.59</v>
      </c>
      <c r="DL304" s="103">
        <f t="shared" si="824"/>
        <v>0</v>
      </c>
      <c r="DM304" s="103">
        <f t="shared" si="824"/>
        <v>0</v>
      </c>
      <c r="DN304" s="103">
        <f t="shared" si="824"/>
        <v>0</v>
      </c>
      <c r="DO304" s="103">
        <f t="shared" si="824"/>
        <v>0</v>
      </c>
      <c r="DP304" s="103">
        <f t="shared" si="824"/>
        <v>0</v>
      </c>
      <c r="DQ304" s="103">
        <f t="shared" si="824"/>
        <v>0</v>
      </c>
      <c r="DR304" s="103">
        <f t="shared" si="824"/>
        <v>0</v>
      </c>
      <c r="DS304" s="103">
        <f t="shared" si="824"/>
        <v>0</v>
      </c>
      <c r="DT304" s="103">
        <f t="shared" si="824"/>
        <v>0</v>
      </c>
      <c r="DU304" s="103">
        <f t="shared" si="824"/>
        <v>0</v>
      </c>
      <c r="DV304" s="103">
        <f t="shared" si="824"/>
        <v>0</v>
      </c>
      <c r="DW304" s="103">
        <f t="shared" si="824"/>
        <v>0</v>
      </c>
      <c r="DX304" s="103">
        <f t="shared" si="824"/>
        <v>0</v>
      </c>
      <c r="DY304" s="103">
        <f t="shared" si="824"/>
        <v>0</v>
      </c>
      <c r="DZ304" s="103">
        <f t="shared" si="824"/>
        <v>0</v>
      </c>
      <c r="EA304" s="103">
        <f t="shared" si="824"/>
        <v>0</v>
      </c>
      <c r="EB304" s="103">
        <f t="shared" si="824"/>
        <v>0</v>
      </c>
      <c r="EC304" s="103">
        <f t="shared" si="824"/>
        <v>0</v>
      </c>
      <c r="ED304" s="103">
        <f t="shared" si="824"/>
        <v>0</v>
      </c>
      <c r="EE304" s="103">
        <f t="shared" si="824"/>
        <v>0</v>
      </c>
      <c r="EF304" s="103">
        <f t="shared" si="824"/>
        <v>0</v>
      </c>
      <c r="EG304" s="103">
        <f t="shared" si="824"/>
        <v>36695.269999999997</v>
      </c>
      <c r="EH304" s="103">
        <f t="shared" si="824"/>
        <v>0</v>
      </c>
      <c r="EI304" s="103">
        <f t="shared" si="824"/>
        <v>0</v>
      </c>
      <c r="EJ304" s="103">
        <f t="shared" si="824"/>
        <v>0</v>
      </c>
      <c r="EK304" s="103">
        <f t="shared" si="824"/>
        <v>0</v>
      </c>
      <c r="EL304" s="103">
        <f t="shared" si="824"/>
        <v>13989.7</v>
      </c>
      <c r="EM304" s="103">
        <f t="shared" si="824"/>
        <v>0</v>
      </c>
      <c r="EN304" s="103">
        <f t="shared" si="824"/>
        <v>181398.85</v>
      </c>
      <c r="EO304" s="103">
        <f t="shared" si="824"/>
        <v>0</v>
      </c>
      <c r="EP304" s="103">
        <f t="shared" si="824"/>
        <v>0</v>
      </c>
      <c r="EQ304" s="103">
        <f t="shared" si="824"/>
        <v>0</v>
      </c>
      <c r="ER304" s="103">
        <f t="shared" si="824"/>
        <v>0</v>
      </c>
      <c r="ES304" s="103">
        <f t="shared" si="824"/>
        <v>0</v>
      </c>
      <c r="ET304" s="103">
        <f t="shared" si="824"/>
        <v>0</v>
      </c>
      <c r="EU304" s="103">
        <f t="shared" ref="EU304:FR304" si="825">SUM(EU297:EU303)</f>
        <v>0</v>
      </c>
      <c r="EV304" s="103">
        <f t="shared" si="825"/>
        <v>502548.35</v>
      </c>
      <c r="EW304" s="103">
        <f t="shared" si="825"/>
        <v>0</v>
      </c>
      <c r="EX304" s="103">
        <f t="shared" si="825"/>
        <v>0</v>
      </c>
      <c r="EY304" s="103">
        <f t="shared" si="825"/>
        <v>0</v>
      </c>
      <c r="EZ304" s="103">
        <f t="shared" si="825"/>
        <v>0</v>
      </c>
      <c r="FA304" s="103">
        <f t="shared" si="825"/>
        <v>0</v>
      </c>
      <c r="FB304" s="103">
        <f t="shared" si="825"/>
        <v>0</v>
      </c>
      <c r="FC304" s="103">
        <f t="shared" si="825"/>
        <v>18506.89</v>
      </c>
      <c r="FD304" s="103">
        <f t="shared" si="825"/>
        <v>0</v>
      </c>
      <c r="FE304" s="103">
        <f t="shared" si="825"/>
        <v>0</v>
      </c>
      <c r="FF304" s="103">
        <f t="shared" si="825"/>
        <v>0</v>
      </c>
      <c r="FG304" s="103">
        <f t="shared" si="825"/>
        <v>0</v>
      </c>
      <c r="FH304" s="103">
        <f t="shared" si="825"/>
        <v>0</v>
      </c>
      <c r="FI304" s="103">
        <f t="shared" si="825"/>
        <v>0</v>
      </c>
      <c r="FJ304" s="103">
        <f t="shared" si="825"/>
        <v>0</v>
      </c>
      <c r="FK304" s="103">
        <f t="shared" si="825"/>
        <v>0</v>
      </c>
      <c r="FL304" s="103">
        <f t="shared" si="825"/>
        <v>0</v>
      </c>
      <c r="FM304" s="103">
        <f t="shared" si="825"/>
        <v>0</v>
      </c>
      <c r="FN304" s="103">
        <f t="shared" si="825"/>
        <v>0</v>
      </c>
      <c r="FO304" s="103">
        <f t="shared" si="825"/>
        <v>0</v>
      </c>
      <c r="FP304" s="103">
        <f t="shared" si="825"/>
        <v>0</v>
      </c>
      <c r="FQ304" s="103">
        <f t="shared" si="825"/>
        <v>0</v>
      </c>
      <c r="FR304" s="103">
        <f t="shared" si="825"/>
        <v>548963.24</v>
      </c>
      <c r="FS304" s="102">
        <f t="shared" si="813"/>
        <v>17739781.329999998</v>
      </c>
      <c r="FT304" s="102">
        <f t="shared" si="814"/>
        <v>6.6511304621901801E-2</v>
      </c>
      <c r="FU304" s="115">
        <f t="shared" si="815"/>
        <v>915.70370322575309</v>
      </c>
      <c r="FV304" s="134">
        <f>SUM(FV297:FV303)</f>
        <v>0</v>
      </c>
      <c r="FW304" s="134">
        <f t="shared" ref="FW304:GT304" si="826">SUM(FW297:FW303)</f>
        <v>87256.459999999992</v>
      </c>
      <c r="FX304" s="134">
        <f t="shared" si="826"/>
        <v>0</v>
      </c>
      <c r="FY304" s="134">
        <f t="shared" si="826"/>
        <v>10954.43</v>
      </c>
      <c r="FZ304" s="134">
        <f t="shared" si="826"/>
        <v>0</v>
      </c>
      <c r="GA304" s="134">
        <f t="shared" si="826"/>
        <v>0</v>
      </c>
      <c r="GB304" s="134">
        <f t="shared" si="826"/>
        <v>0</v>
      </c>
      <c r="GC304" s="134">
        <f t="shared" si="826"/>
        <v>11550.63</v>
      </c>
      <c r="GD304" s="134">
        <f t="shared" si="826"/>
        <v>5704.59</v>
      </c>
      <c r="GE304" s="134">
        <f t="shared" si="826"/>
        <v>305698.02</v>
      </c>
      <c r="GF304" s="134">
        <f t="shared" si="826"/>
        <v>153563.75</v>
      </c>
      <c r="GG304" s="134">
        <f t="shared" si="826"/>
        <v>0</v>
      </c>
      <c r="GH304" s="134">
        <f t="shared" si="826"/>
        <v>34957.07</v>
      </c>
      <c r="GI304" s="134">
        <f t="shared" si="826"/>
        <v>2450.94</v>
      </c>
      <c r="GJ304" s="134">
        <f t="shared" si="826"/>
        <v>0</v>
      </c>
      <c r="GK304" s="134">
        <f t="shared" si="826"/>
        <v>139733.41</v>
      </c>
      <c r="GL304" s="134">
        <f t="shared" si="826"/>
        <v>34346</v>
      </c>
      <c r="GM304" s="134">
        <f t="shared" si="826"/>
        <v>0</v>
      </c>
      <c r="GN304" s="134">
        <f t="shared" si="826"/>
        <v>0</v>
      </c>
      <c r="GO304" s="134">
        <f t="shared" si="826"/>
        <v>0</v>
      </c>
      <c r="GP304" s="134">
        <f t="shared" si="826"/>
        <v>0</v>
      </c>
      <c r="GQ304" s="134">
        <f t="shared" si="826"/>
        <v>165</v>
      </c>
      <c r="GR304" s="134">
        <f t="shared" si="826"/>
        <v>0</v>
      </c>
      <c r="GS304" s="134">
        <f t="shared" si="826"/>
        <v>0</v>
      </c>
      <c r="GT304" s="134">
        <f t="shared" si="826"/>
        <v>1516137.1400000001</v>
      </c>
      <c r="GU304" s="102">
        <f t="shared" si="816"/>
        <v>2302517.44</v>
      </c>
      <c r="GV304" s="61">
        <f t="shared" si="817"/>
        <v>8.6327692546073528E-3</v>
      </c>
      <c r="GW304" s="65">
        <f t="shared" si="818"/>
        <v>118.85285998335814</v>
      </c>
    </row>
    <row r="305" spans="1:222" x14ac:dyDescent="0.3">
      <c r="A305" s="73"/>
      <c r="B305" s="88"/>
      <c r="C305" s="89"/>
      <c r="D305" s="75"/>
      <c r="E305" s="76"/>
      <c r="F305" s="70"/>
      <c r="G305" s="70"/>
      <c r="H305" s="90"/>
      <c r="I305" s="90" t="str">
        <f>IF(ISNA(VLOOKUP($B305,'[1]1718  Exp_Rev Access'!$F$7:$GK$318,4,FALSE)),"",VLOOKUP($B305,'[1]1718  Exp_Rev Access'!$F$7:$GK$318,4,FALSE))</f>
        <v/>
      </c>
      <c r="J305" s="90" t="str">
        <f>IF(ISNA(VLOOKUP($B305,'[1]1718  Exp_Rev Access'!$F$7:$GK$318,5,FALSE)),"",VLOOKUP($B305,'[1]1718  Exp_Rev Access'!$F$7:$GK$318,5,FALSE))</f>
        <v/>
      </c>
      <c r="K305" s="90" t="str">
        <f>IF(ISNA(VLOOKUP($B305,'[1]1718  Exp_Rev Access'!$F$7:$GK$318,6,FALSE)),"-",VLOOKUP($B305,'[1]1718  Exp_Rev Access'!$F$7:$GK$318,6,FALSE))</f>
        <v>-</v>
      </c>
      <c r="L305" s="90" t="str">
        <f>IF(ISNA(VLOOKUP($B305,'[1]1718  Exp_Rev Access'!$F$7:$GK$318,7,FALSE)),"",VLOOKUP($B305,'[1]1718  Exp_Rev Access'!$F$7:$GK$318,7,FALSE))</f>
        <v/>
      </c>
      <c r="M305" s="90" t="str">
        <f>IF(ISNA(VLOOKUP($B305,'[1]1718  Exp_Rev Access'!$F$7:$GK$318,8,FALSE)),"",VLOOKUP($B305,'[1]1718  Exp_Rev Access'!$F$7:$GK$318,8,FALSE))</f>
        <v/>
      </c>
      <c r="N305" s="56"/>
      <c r="O305" s="91"/>
      <c r="P305" s="56"/>
      <c r="Q305" s="90" t="str">
        <f>IF(ISNA(VLOOKUP($B305,'[1]1718  Exp_Rev Access'!$F$7:$GK$318,10,FALSE)),"",VLOOKUP($B305,'[1]1718  Exp_Rev Access'!$F$7:$GK$318,10,FALSE))</f>
        <v/>
      </c>
      <c r="R305" s="90" t="str">
        <f>IF(ISNA(VLOOKUP($B305,'[1]1718  Exp_Rev Access'!$F$7:$GK$318,11,FALSE)),"",VLOOKUP($B305,'[1]1718  Exp_Rev Access'!$F$7:$GK$318,11,FALSE))</f>
        <v/>
      </c>
      <c r="S305" s="90" t="str">
        <f>IF(ISNA(VLOOKUP($B305,'[1]1718  Exp_Rev Access'!$F$7:$GK$318,12,FALSE)),"",VLOOKUP($B305,'[1]1718  Exp_Rev Access'!$F$7:$GK$318,12,FALSE))</f>
        <v/>
      </c>
      <c r="T305" s="90" t="str">
        <f>IF(ISNA(VLOOKUP($B305,'[1]1718  Exp_Rev Access'!$F$7:$GK$318,13,FALSE)),"",VLOOKUP($B305,'[1]1718  Exp_Rev Access'!$F$7:$GK$318,13,FALSE))</f>
        <v/>
      </c>
      <c r="U305" s="90" t="str">
        <f>IF(ISNA(VLOOKUP($B305,'[1]1718  Exp_Rev Access'!$F$7:$GK$318,14,FALSE)),"",VLOOKUP($B305,'[1]1718  Exp_Rev Access'!$F$7:$GK$318,14,FALSE))</f>
        <v/>
      </c>
      <c r="V305" s="90" t="str">
        <f>IF(ISNA(VLOOKUP($B305,'[1]1718  Exp_Rev Access'!$F$7:$GK$318,15,FALSE)),"",VLOOKUP($B305,'[1]1718  Exp_Rev Access'!$F$7:$GK$318,15,FALSE))</f>
        <v/>
      </c>
      <c r="W305" s="90" t="str">
        <f>IF(ISNA(VLOOKUP($B305,'[1]1718  Exp_Rev Access'!$F$7:$GK$318,16,FALSE)),"",VLOOKUP($B305,'[1]1718  Exp_Rev Access'!$F$7:$GK$318,16,FALSE))</f>
        <v/>
      </c>
      <c r="X305" s="90" t="str">
        <f>IF(ISNA(VLOOKUP($B305,'[1]1718  Exp_Rev Access'!$F$7:$GK$318,17,FALSE)),"",VLOOKUP($B305,'[1]1718  Exp_Rev Access'!$F$7:$GK$318,17,FALSE))</f>
        <v/>
      </c>
      <c r="Y305" s="90" t="str">
        <f>IF(ISNA(VLOOKUP($B305,'[1]1718  Exp_Rev Access'!$F$7:$GK$318,18,FALSE)),"",VLOOKUP($B305,'[1]1718  Exp_Rev Access'!$F$7:$GK$318,18,FALSE))</f>
        <v/>
      </c>
      <c r="Z305" s="90" t="str">
        <f>IF(ISNA(VLOOKUP($B305,'[1]1718  Exp_Rev Access'!$F$7:$GK$318,19,FALSE)),"",VLOOKUP($B305,'[1]1718  Exp_Rev Access'!$F$7:$GK$318,19,FALSE))</f>
        <v/>
      </c>
      <c r="AA305" s="90" t="str">
        <f>IF(ISNA(VLOOKUP($B305,'[1]1718  Exp_Rev Access'!$F$7:$GK$318,20,FALSE)),"",VLOOKUP($B305,'[1]1718  Exp_Rev Access'!$F$7:$GK$318,20,FALSE))</f>
        <v/>
      </c>
      <c r="AB305" s="90" t="str">
        <f>IF(ISNA(VLOOKUP($B305,'[1]1718  Exp_Rev Access'!$F$7:$GK$318,21,FALSE)),"",VLOOKUP($B305,'[1]1718  Exp_Rev Access'!$F$7:$GK$318,21,FALSE))</f>
        <v/>
      </c>
      <c r="AC305" s="90" t="str">
        <f>IF(ISNA(VLOOKUP($B305,'[1]1718  Exp_Rev Access'!$F$7:$GK$318,22,FALSE)),"",VLOOKUP($B305,'[1]1718  Exp_Rev Access'!$F$7:$GK$318,22,FALSE))</f>
        <v/>
      </c>
      <c r="AD305" s="90" t="str">
        <f>IF(ISNA(VLOOKUP($B305,'[1]1718  Exp_Rev Access'!$F$7:$GK$318,23,FALSE)),"",VLOOKUP($B305,'[1]1718  Exp_Rev Access'!$F$7:$GK$318,23,FALSE))</f>
        <v/>
      </c>
      <c r="AE305" s="90" t="str">
        <f>IF(ISNA(VLOOKUP($B305,'[1]1718  Exp_Rev Access'!$F$7:$GK$318,24,FALSE)),"",VLOOKUP($B305,'[1]1718  Exp_Rev Access'!$F$7:$GK$318,24,FALSE))</f>
        <v/>
      </c>
      <c r="AF305" s="90" t="str">
        <f>IF(ISNA(VLOOKUP($B305,'[1]1718  Exp_Rev Access'!$F$7:$GK$318,25,FALSE)),"",VLOOKUP($B305,'[1]1718  Exp_Rev Access'!$F$7:$GK$318,25,FALSE))</f>
        <v/>
      </c>
      <c r="AG305" s="90" t="str">
        <f>IF(ISNA(VLOOKUP($B305,'[1]1718  Exp_Rev Access'!$F$7:$GK$318,26,FALSE)),"",VLOOKUP($B305,'[1]1718  Exp_Rev Access'!$F$7:$GK$318,26,FALSE))</f>
        <v/>
      </c>
      <c r="AH305" s="90" t="str">
        <f>IF(ISNA(VLOOKUP($B305,'[1]1718  Exp_Rev Access'!$F$7:$GK$318,27,FALSE)),"",VLOOKUP($B305,'[1]1718  Exp_Rev Access'!$F$7:$GK$318,27,FALSE))</f>
        <v/>
      </c>
      <c r="AI305" s="90" t="str">
        <f>IF(ISNA(VLOOKUP($B305,'[1]1718  Exp_Rev Access'!$F$7:$GK$318,28,FALSE)),"",VLOOKUP($B305,'[1]1718  Exp_Rev Access'!$F$7:$GK$318,28,FALSE))</f>
        <v/>
      </c>
      <c r="AJ305" s="90" t="str">
        <f>IF(ISNA(VLOOKUP($B305,'[1]1718  Exp_Rev Access'!$F$7:$GK$318,29,FALSE)),"",VLOOKUP($B305,'[1]1718  Exp_Rev Access'!$F$7:$GK$318,29,FALSE))</f>
        <v/>
      </c>
      <c r="AK305" s="90" t="str">
        <f>IF(ISNA(VLOOKUP($B305,'[1]1718  Exp_Rev Access'!$F$7:$GK$318,30,FALSE)),"",VLOOKUP($B305,'[1]1718  Exp_Rev Access'!$F$7:$GK$318,30,FALSE))</f>
        <v/>
      </c>
      <c r="AL305" s="90" t="str">
        <f>IF(ISNA(VLOOKUP($B305,'[1]1718  Exp_Rev Access'!$F$7:$GK$318,31,FALSE)),"",VLOOKUP($B305,'[1]1718  Exp_Rev Access'!$F$7:$GK$318,31,FALSE))</f>
        <v/>
      </c>
      <c r="AM305" s="56"/>
      <c r="AN305" s="92"/>
      <c r="AO305" s="71"/>
      <c r="AP305" s="90" t="str">
        <f>IF(ISNA(VLOOKUP($B305,'[1]1718  Exp_Rev Access'!$F$7:$GK$318,33,FALSE)),"",VLOOKUP($B305,'[1]1718  Exp_Rev Access'!$F$7:$GK$318,33,FALSE))</f>
        <v/>
      </c>
      <c r="AQ305" s="90" t="str">
        <f>IF(ISNA(VLOOKUP($B305,'[1]1718  Exp_Rev Access'!$F$7:$GK$318,34,FALSE)),"",VLOOKUP($B305,'[1]1718  Exp_Rev Access'!$F$7:$GK$318,34,FALSE))</f>
        <v/>
      </c>
      <c r="AR305" s="90" t="str">
        <f>IF(ISNA(VLOOKUP($B305,'[1]1718  Exp_Rev Access'!$F$7:$GK$318,35,FALSE)),"",VLOOKUP($B305,'[1]1718  Exp_Rev Access'!$F$7:$GK$318,35,FALSE))</f>
        <v/>
      </c>
      <c r="AS305" s="90" t="str">
        <f>IF(ISNA(VLOOKUP($B305,'[1]1718  Exp_Rev Access'!$F$7:$GK$318,36,FALSE)),"",VLOOKUP($B305,'[1]1718  Exp_Rev Access'!$F$7:$GK$318,36,FALSE))</f>
        <v/>
      </c>
      <c r="AT305" s="90" t="str">
        <f>IF(ISNA(VLOOKUP($B305,'[1]1718  Exp_Rev Access'!$F$7:$GK$318,37,FALSE)),"",VLOOKUP($B305,'[1]1718  Exp_Rev Access'!$F$7:$GK$318,37,FALSE))</f>
        <v/>
      </c>
      <c r="AU305" s="56"/>
      <c r="AV305" s="93"/>
      <c r="AW305" s="56"/>
      <c r="AX305" s="90" t="str">
        <f>IF(ISNA(VLOOKUP($B305,'[1]1718  Exp_Rev Access'!$F$7:$GK$318,39,FALSE)),"",VLOOKUP($B305,'[1]1718  Exp_Rev Access'!$F$7:$GK$318,39,FALSE))</f>
        <v/>
      </c>
      <c r="AY305" s="90" t="str">
        <f>IF(ISNA(VLOOKUP($B305,'[1]1718  Exp_Rev Access'!$F$7:$GK$318,40,FALSE)),"",VLOOKUP($B305,'[1]1718  Exp_Rev Access'!$F$7:$GK$318,40,FALSE))</f>
        <v/>
      </c>
      <c r="AZ305" s="90" t="str">
        <f>IF(ISNA(VLOOKUP($B305,'[1]1718  Exp_Rev Access'!$F$7:$GK$318,41,FALSE)),"",VLOOKUP($B305,'[1]1718  Exp_Rev Access'!$F$7:$GK$318,41,FALSE))</f>
        <v/>
      </c>
      <c r="BA305" s="90" t="str">
        <f>IF(ISNA(VLOOKUP($B305,'[1]1718  Exp_Rev Access'!$F$7:$GK$318,42,FALSE)),"",VLOOKUP($B305,'[1]1718  Exp_Rev Access'!$F$7:$GK$318,42,FALSE))</f>
        <v/>
      </c>
      <c r="BB305" s="90" t="str">
        <f>IF(ISNA(VLOOKUP($B305,'[1]1718  Exp_Rev Access'!$F$7:$GK$318,43,FALSE)),"",VLOOKUP($B305,'[1]1718  Exp_Rev Access'!$F$7:$GK$318,43,FALSE))</f>
        <v/>
      </c>
      <c r="BC305" s="90" t="str">
        <f>IF(ISNA(VLOOKUP($B305,'[1]1718  Exp_Rev Access'!$F$7:$GK$318,44,FALSE)),"",VLOOKUP($B305,'[1]1718  Exp_Rev Access'!$F$7:$GK$318,44,FALSE))</f>
        <v/>
      </c>
      <c r="BD305" s="90" t="str">
        <f>IF(ISNA(VLOOKUP($B305,'[1]1718  Exp_Rev Access'!$F$7:$GK$318,45,FALSE)),"",VLOOKUP($B305,'[1]1718  Exp_Rev Access'!$F$7:$GK$318,45,FALSE))</f>
        <v/>
      </c>
      <c r="BE305" s="90" t="str">
        <f>IF(ISNA(VLOOKUP($B305,'[1]1718  Exp_Rev Access'!$F$7:$GK$318,46,FALSE)),"",VLOOKUP($B305,'[1]1718  Exp_Rev Access'!$F$7:$GK$318,46,FALSE))</f>
        <v/>
      </c>
      <c r="BF305" s="90" t="str">
        <f>IF(ISNA(VLOOKUP($B305,'[1]1718  Exp_Rev Access'!$F$7:$GK$318,47,FALSE)),"",VLOOKUP($B305,'[1]1718  Exp_Rev Access'!$F$7:$GK$318,47,FALSE))</f>
        <v/>
      </c>
      <c r="BG305" s="90" t="str">
        <f>IF(ISNA(VLOOKUP($B305,'[1]1718  Exp_Rev Access'!$F$7:$GK$318,48,FALSE)),"",VLOOKUP($B305,'[1]1718  Exp_Rev Access'!$F$7:$GK$318,48,FALSE))</f>
        <v/>
      </c>
      <c r="BH305" s="90" t="str">
        <f>IF(ISNA(VLOOKUP($B305,'[1]1718  Exp_Rev Access'!$F$7:$GK$318,49,FALSE)),"",VLOOKUP($B305,'[1]1718  Exp_Rev Access'!$F$7:$GK$318,49,FALSE))</f>
        <v/>
      </c>
      <c r="BI305" s="90" t="str">
        <f>IF(ISNA(VLOOKUP($B305,'[1]1718  Exp_Rev Access'!$F$7:$GK$318,50,FALSE)),"",VLOOKUP($B305,'[1]1718  Exp_Rev Access'!$F$7:$GK$318,50,FALSE))</f>
        <v/>
      </c>
      <c r="BJ305" s="90" t="str">
        <f>IF(ISNA(VLOOKUP($B305,'[1]1718  Exp_Rev Access'!$F$7:$GK$318,51,FALSE)),"",VLOOKUP($B305,'[1]1718  Exp_Rev Access'!$F$7:$GK$318,51,FALSE))</f>
        <v/>
      </c>
      <c r="BK305" s="90" t="str">
        <f>IF(ISNA(VLOOKUP($B305,'[1]1718  Exp_Rev Access'!$F$7:$GK$318,52,FALSE)),"",VLOOKUP($B305,'[1]1718  Exp_Rev Access'!$F$7:$GK$318,52,FALSE))</f>
        <v/>
      </c>
      <c r="BL305" s="90" t="str">
        <f>IF(ISNA(VLOOKUP($B305,'[1]1718  Exp_Rev Access'!$F$7:$GK$318,53,FALSE)),"",VLOOKUP($B305,'[1]1718  Exp_Rev Access'!$F$7:$GK$318,53,FALSE))</f>
        <v/>
      </c>
      <c r="BM305" s="90" t="str">
        <f>IF(ISNA(VLOOKUP($B305,'[1]1718  Exp_Rev Access'!$F$7:$GK$318,54,FALSE)),"",VLOOKUP($B305,'[1]1718  Exp_Rev Access'!$F$7:$GK$318,54,FALSE))</f>
        <v/>
      </c>
      <c r="BN305" s="90" t="str">
        <f>IF(ISNA(VLOOKUP($B305,'[1]1718  Exp_Rev Access'!$F$7:$GK$318,55,FALSE)),"",VLOOKUP($B305,'[1]1718  Exp_Rev Access'!$F$7:$GK$318,55,FALSE))</f>
        <v/>
      </c>
      <c r="BO305" s="90" t="str">
        <f>IF(ISNA(VLOOKUP($B305,'[1]1718  Exp_Rev Access'!$F$7:$GK$318,56,FALSE)),"",VLOOKUP($B305,'[1]1718  Exp_Rev Access'!$F$7:$GK$318,56,FALSE))</f>
        <v/>
      </c>
      <c r="BP305" s="90" t="str">
        <f>IF(ISNA(VLOOKUP($B305,'[1]1718  Exp_Rev Access'!$F$7:$GK$318,57,FALSE)),"",VLOOKUP($B305,'[1]1718  Exp_Rev Access'!$F$7:$GK$318,57,FALSE))</f>
        <v/>
      </c>
      <c r="BQ305" s="90" t="str">
        <f>IF(ISNA(VLOOKUP($B305,'[1]1718  Exp_Rev Access'!$F$7:$GK$318,58,FALSE)),"",VLOOKUP($B305,'[1]1718  Exp_Rev Access'!$F$7:$GK$318,58,FALSE))</f>
        <v/>
      </c>
      <c r="BR305" s="90" t="str">
        <f>IF(ISNA(VLOOKUP($B305,'[1]1718  Exp_Rev Access'!$F$7:$GK$318,59,FALSE)),"",VLOOKUP($B305,'[1]1718  Exp_Rev Access'!$F$7:$GK$318,59,FALSE))</f>
        <v/>
      </c>
      <c r="BS305" s="90" t="str">
        <f>IF(ISNA(VLOOKUP($B305,'[1]1718  Exp_Rev Access'!$F$7:$GK$318,60,FALSE)),"",VLOOKUP($B305,'[1]1718  Exp_Rev Access'!$F$7:$GK$318,60,FALSE))</f>
        <v/>
      </c>
      <c r="BT305" s="90" t="str">
        <f>IF(ISNA(VLOOKUP($B305,'[1]1718  Exp_Rev Access'!$F$7:$GK$318,61,FALSE)),"",VLOOKUP($B305,'[1]1718  Exp_Rev Access'!$F$7:$GK$318,61,FALSE))</f>
        <v/>
      </c>
      <c r="BU305" s="90" t="str">
        <f>IF(ISNA(VLOOKUP($B305,'[1]1718  Exp_Rev Access'!$F$7:$GK$318,62,FALSE)),"",VLOOKUP($B305,'[1]1718  Exp_Rev Access'!$F$7:$GK$318,62,FALSE))</f>
        <v/>
      </c>
      <c r="BV305" s="56">
        <f t="shared" si="743"/>
        <v>0</v>
      </c>
      <c r="BW305" s="92"/>
      <c r="BX305" s="71"/>
      <c r="BY305" s="90" t="str">
        <f>IF(ISNA(VLOOKUP($B305,'[1]1718  Exp_Rev Access'!$F$7:$GK$318,64,FALSE)),"",VLOOKUP($B305,'[1]1718  Exp_Rev Access'!$F$7:$GK$318,64,FALSE))</f>
        <v/>
      </c>
      <c r="BZ305" s="90" t="str">
        <f>IF(ISNA(VLOOKUP($B305,'[1]1718  Exp_Rev Access'!$F$7:$GK$318,65,FALSE)),"",VLOOKUP($B305,'[1]1718  Exp_Rev Access'!$F$7:$GK$318,65,FALSE))</f>
        <v/>
      </c>
      <c r="CA305" s="90" t="str">
        <f>IF(ISNA(VLOOKUP($B305,'[1]1718  Exp_Rev Access'!$F$7:$GK$318,66,FALSE)),"",VLOOKUP($B305,'[1]1718  Exp_Rev Access'!$F$7:$GK$318,66,FALSE))</f>
        <v/>
      </c>
      <c r="CB305" s="90" t="str">
        <f>IF(ISNA(VLOOKUP($B305,'[1]1718  Exp_Rev Access'!$F$7:$GK$318,67,FALSE)),"",VLOOKUP($B305,'[1]1718  Exp_Rev Access'!$F$7:$GK$318,67,FALSE))</f>
        <v/>
      </c>
      <c r="CC305" s="90" t="str">
        <f>IF(ISNA(VLOOKUP($B305,'[1]1718  Exp_Rev Access'!$F$7:$GK$318,68,FALSE)),"",VLOOKUP($B305,'[1]1718  Exp_Rev Access'!$F$7:$GK$318,68,FALSE))</f>
        <v/>
      </c>
      <c r="CD305" s="90" t="str">
        <f>IF(ISNA(VLOOKUP($B305,'[1]1718  Exp_Rev Access'!$F$7:$GK$318,69,FALSE)),"",VLOOKUP($B305,'[1]1718  Exp_Rev Access'!$F$7:$GK$318,69,FALSE))</f>
        <v/>
      </c>
      <c r="CE305" s="56">
        <f t="shared" si="739"/>
        <v>0</v>
      </c>
      <c r="CF305" s="92"/>
      <c r="CG305" s="78"/>
      <c r="CH305" s="90" t="str">
        <f>IF(ISNA(VLOOKUP($B305,'[1]1718  Exp_Rev Access'!$F$7:$GK$318,$CH$2,FALSE)),"",VLOOKUP($B305,'[1]1718  Exp_Rev Access'!$F$7:$GK$318,$CH$2,FALSE))</f>
        <v/>
      </c>
      <c r="CI305" s="90" t="str">
        <f>IF(ISNA(VLOOKUP($B305,'[1]1718  Exp_Rev Access'!$F$7:$GK$318,$CI$2,FALSE)),"",VLOOKUP($B305,'[1]1718  Exp_Rev Access'!$F$7:$GK$318,$CI$2,FALSE))</f>
        <v/>
      </c>
      <c r="CJ305" s="90" t="str">
        <f>IF(ISNA(VLOOKUP($B305,'[1]1718  Exp_Rev Access'!$F$7:$GK$318,$CJ$2,FALSE)),"",VLOOKUP($B305,'[1]1718  Exp_Rev Access'!$F$7:$GK$318,$CJ$2,FALSE))</f>
        <v/>
      </c>
      <c r="CK305" s="90" t="str">
        <f>IF(ISNA(VLOOKUP($B305,'[1]1718  Exp_Rev Access'!$F$7:$GK$318,$CK$2,FALSE)),"",VLOOKUP($B305,'[1]1718  Exp_Rev Access'!$F$7:$GK$318,$CK$2,FALSE))</f>
        <v/>
      </c>
      <c r="CL305" s="90" t="str">
        <f>IF(ISNA(VLOOKUP($B305,'[1]1718  Exp_Rev Access'!$F$7:$GK$318,$CL$2,FALSE)),"",VLOOKUP($B305,'[1]1718  Exp_Rev Access'!$F$7:$GK$318,$CL$2,FALSE))</f>
        <v/>
      </c>
      <c r="CM305" s="90" t="str">
        <f>IF(ISNA(VLOOKUP($B305,'[1]1718  Exp_Rev Access'!$F$7:$GK$318,$CM$2,FALSE)),"",VLOOKUP($B305,'[1]1718  Exp_Rev Access'!$F$7:$GK$318,$CM$2,FALSE))</f>
        <v/>
      </c>
      <c r="CN305" s="90" t="str">
        <f>IF(ISNA(VLOOKUP($B305,'[1]1718  Exp_Rev Access'!$F$7:$GK$318,$CN$2,FALSE)),"",VLOOKUP($B305,'[1]1718  Exp_Rev Access'!$F$7:$GK$318,$CN$2,FALSE))</f>
        <v/>
      </c>
      <c r="CO305" s="90" t="str">
        <f>IF(ISNA(VLOOKUP($B305,'[1]1718  Exp_Rev Access'!$F$7:$GK$318,$CO$2,FALSE)),"",VLOOKUP($B305,'[1]1718  Exp_Rev Access'!$F$7:$GK$318,$CO$2,FALSE))</f>
        <v/>
      </c>
      <c r="CP305" s="90" t="str">
        <f>IF(ISNA(VLOOKUP($B305,'[1]1718  Exp_Rev Access'!$F$7:$GK$318,$CP$2,FALSE)),"",VLOOKUP($B305,'[1]1718  Exp_Rev Access'!$F$7:$GK$318,$CP$2,FALSE))</f>
        <v/>
      </c>
      <c r="CQ305" s="90" t="str">
        <f>IF(ISNA(VLOOKUP($B305,'[1]1718  Exp_Rev Access'!$F$7:$GK$318,$CQ$2,FALSE)),"",VLOOKUP($B305,'[1]1718  Exp_Rev Access'!$F$7:$GK$318,$CQ$2,FALSE))</f>
        <v/>
      </c>
      <c r="CR305" s="90" t="str">
        <f>IF(ISNA(VLOOKUP($B305,'[1]1718  Exp_Rev Access'!$F$7:$GK$318,$CR$2,FALSE)),"",VLOOKUP($B305,'[1]1718  Exp_Rev Access'!$F$7:$GK$318,$CR$2,FALSE))</f>
        <v/>
      </c>
      <c r="CS305" s="90" t="str">
        <f>IF(ISNA(VLOOKUP($B305,'[1]1718  Exp_Rev Access'!$F$7:$GK$318,$CS$2,FALSE)),"",VLOOKUP($B305,'[1]1718  Exp_Rev Access'!$F$7:$GK$318,$CS$2,FALSE))</f>
        <v/>
      </c>
      <c r="CT305" s="90" t="str">
        <f>IF(ISNA(VLOOKUP($B305,'[1]1718  Exp_Rev Access'!$F$7:$GK$318,$CT$2,FALSE)),"",VLOOKUP($B305,'[1]1718  Exp_Rev Access'!$F$7:$GK$318,$CT$2,FALSE))</f>
        <v/>
      </c>
      <c r="CU305" s="90" t="str">
        <f>IF(ISNA(VLOOKUP($B305,'[1]1718  Exp_Rev Access'!$F$7:$GK$318,$CU$2,FALSE)),"",VLOOKUP($B305,'[1]1718  Exp_Rev Access'!$F$7:$GK$318,$CU$2,FALSE))</f>
        <v/>
      </c>
      <c r="CV305" s="90" t="str">
        <f>IF(ISNA(VLOOKUP($B305,'[1]1718  Exp_Rev Access'!$F$7:$GK$318,$CV$2,FALSE)),"",VLOOKUP($B305,'[1]1718  Exp_Rev Access'!$F$7:$GK$318,$CV$2,FALSE))</f>
        <v/>
      </c>
      <c r="CW305" s="90" t="str">
        <f>IF(ISNA(VLOOKUP($B305,'[1]1718  Exp_Rev Access'!$F$7:$GK$318,$CW$2,FALSE)),"",VLOOKUP($B305,'[1]1718  Exp_Rev Access'!$F$7:$GK$318,$CW$2,FALSE))</f>
        <v/>
      </c>
      <c r="CX305" s="90" t="str">
        <f>IF(ISNA(VLOOKUP($B305,'[1]1718  Exp_Rev Access'!$F$7:$GK$318,$CX$2,FALSE)),"",VLOOKUP($B305,'[1]1718  Exp_Rev Access'!$F$7:$GK$318,$CX$2,FALSE))</f>
        <v/>
      </c>
      <c r="CY305" s="90" t="str">
        <f>IF(ISNA(VLOOKUP($B305,'[1]1718  Exp_Rev Access'!$F$7:$GK$318,$CY$2,FALSE)),"",VLOOKUP($B305,'[1]1718  Exp_Rev Access'!$F$7:$GK$318,$CY$2,FALSE))</f>
        <v/>
      </c>
      <c r="CZ305" s="90" t="str">
        <f>IF(ISNA(VLOOKUP($B305,'[1]1718  Exp_Rev Access'!$F$7:$GK$318,$CZ$2,FALSE)),"",VLOOKUP($B305,'[1]1718  Exp_Rev Access'!$F$7:$GK$318,$CZ$2,FALSE))</f>
        <v/>
      </c>
      <c r="DA305" s="90" t="str">
        <f>IF(ISNA(VLOOKUP($B305,'[1]1718  Exp_Rev Access'!$F$7:$GK$318,$DA$2,FALSE)),"",VLOOKUP($B305,'[1]1718  Exp_Rev Access'!$F$7:$GK$318,$DA$2,FALSE))</f>
        <v/>
      </c>
      <c r="DB305" s="90" t="str">
        <f>IF(ISNA(VLOOKUP($B305,'[1]1718  Exp_Rev Access'!$F$7:$GK$318,$DB$2,FALSE)),"",VLOOKUP($B305,'[1]1718  Exp_Rev Access'!$F$7:$GK$318,$DB$2,FALSE))</f>
        <v/>
      </c>
      <c r="DC305" s="90" t="str">
        <f>IF(ISNA(VLOOKUP($B305,'[1]1718  Exp_Rev Access'!$F$7:$GK$318,$DC$2,FALSE)),"",VLOOKUP($B305,'[1]1718  Exp_Rev Access'!$F$7:$GK$318,$DC$2,FALSE))</f>
        <v/>
      </c>
      <c r="DD305" s="90" t="str">
        <f>IF(ISNA(VLOOKUP($B305,'[1]1718  Exp_Rev Access'!$F$7:$GK$318,$DD$2,FALSE)),"",VLOOKUP($B305,'[1]1718  Exp_Rev Access'!$F$7:$GK$318,$DD$2,FALSE))</f>
        <v/>
      </c>
      <c r="DE305" s="90" t="str">
        <f>IF(ISNA(VLOOKUP($B305,'[1]1718  Exp_Rev Access'!$F$7:$GK$318,$DE$2,FALSE)),"",VLOOKUP($B305,'[1]1718  Exp_Rev Access'!$F$7:$GK$318,$DE$2,FALSE))</f>
        <v/>
      </c>
      <c r="DF305" s="90" t="str">
        <f>IF(ISNA(VLOOKUP($B305,'[1]1718  Exp_Rev Access'!$F$7:$GK$318,$DF$2,FALSE)),"",VLOOKUP($B305,'[1]1718  Exp_Rev Access'!$F$7:$GK$318,$DF$2,FALSE))</f>
        <v/>
      </c>
      <c r="DG305" s="90" t="str">
        <f>IF(ISNA(VLOOKUP($B305,'[1]1718  Exp_Rev Access'!$F$7:$GK$318,$DG$2,FALSE)),"",VLOOKUP($B305,'[1]1718  Exp_Rev Access'!$F$7:$GK$318,$DG$2,FALSE))</f>
        <v/>
      </c>
      <c r="DH305" s="90" t="str">
        <f>IF(ISNA(VLOOKUP($B305,'[1]1718  Exp_Rev Access'!$F$7:$GK$318,$DH$2,FALSE)),"",VLOOKUP($B305,'[1]1718  Exp_Rev Access'!$F$7:$GK$318,$DH$2,FALSE))</f>
        <v/>
      </c>
      <c r="DI305" s="90" t="str">
        <f>IF(ISNA(VLOOKUP($B305,'[1]1718  Exp_Rev Access'!$F$7:$GK$318,$DI$2,FALSE)),"",VLOOKUP($B305,'[1]1718  Exp_Rev Access'!$F$7:$GK$318,$DI$2,FALSE))</f>
        <v/>
      </c>
      <c r="DJ305" s="90" t="str">
        <f>IF(ISNA(VLOOKUP($B305,'[1]1718  Exp_Rev Access'!$F$7:$GK$318,$DJ$2,FALSE)),"",VLOOKUP($B305,'[1]1718  Exp_Rev Access'!$F$7:$GK$318,$DJ$2,FALSE))</f>
        <v/>
      </c>
      <c r="DK305" s="90" t="str">
        <f>IF(ISNA(VLOOKUP($B305,'[1]1718  Exp_Rev Access'!$F$7:$GK$318,$DK$2,FALSE)),"",VLOOKUP($B305,'[1]1718  Exp_Rev Access'!$F$7:$GK$318,$DK$2,FALSE))</f>
        <v/>
      </c>
      <c r="DL305" s="90" t="str">
        <f>IF(ISNA(VLOOKUP($B305,'[1]1718  Exp_Rev Access'!$F$7:$GK$318,$DL$2,FALSE)),"",VLOOKUP($B305,'[1]1718  Exp_Rev Access'!$F$7:$GK$318,$DL$2,FALSE))</f>
        <v/>
      </c>
      <c r="DM305" s="90" t="str">
        <f>IF(ISNA(VLOOKUP($B305,'[1]1718  Exp_Rev Access'!$F$7:$GK$318,$DM$2,FALSE)),"",VLOOKUP($B305,'[1]1718  Exp_Rev Access'!$F$7:$GK$318,$DM$2,FALSE))</f>
        <v/>
      </c>
      <c r="DN305" s="90" t="str">
        <f>IF(ISNA(VLOOKUP($B305,'[1]1718  Exp_Rev Access'!$F$7:$GK$318,$DN$2,FALSE)),"",VLOOKUP($B305,'[1]1718  Exp_Rev Access'!$F$7:$GK$318,$DN$2,FALSE))</f>
        <v/>
      </c>
      <c r="DO305" s="90" t="str">
        <f>IF(ISNA(VLOOKUP($B305,'[1]1718  Exp_Rev Access'!$F$7:$GK$318,$DO$2,FALSE)),"",VLOOKUP($B305,'[1]1718  Exp_Rev Access'!$F$7:$GK$318,$DO$2,FALSE))</f>
        <v/>
      </c>
      <c r="DP305" s="90" t="str">
        <f>IF(ISNA(VLOOKUP($B305,'[1]1718  Exp_Rev Access'!$F$7:$GK$318,$DP$2,FALSE)),"",VLOOKUP($B305,'[1]1718  Exp_Rev Access'!$F$7:$GK$318,$DP$2,FALSE))</f>
        <v/>
      </c>
      <c r="DQ305" s="90" t="str">
        <f>IF(ISNA(VLOOKUP($B305,'[1]1718  Exp_Rev Access'!$F$7:$GK$318,$DQ$2,FALSE)),"",VLOOKUP($B305,'[1]1718  Exp_Rev Access'!$F$7:$GK$318,$DQ$2,FALSE))</f>
        <v/>
      </c>
      <c r="DR305" s="90" t="str">
        <f>IF(ISNA(VLOOKUP($B305,'[1]1718  Exp_Rev Access'!$F$7:$GK$318,$DR$2,FALSE)),"",VLOOKUP($B305,'[1]1718  Exp_Rev Access'!$F$7:$GK$318,$DR$2,FALSE))</f>
        <v/>
      </c>
      <c r="DS305" s="90" t="str">
        <f>IF(ISNA(VLOOKUP($B305,'[1]1718  Exp_Rev Access'!$F$7:$GK$318,$DS$2,FALSE)),"",VLOOKUP($B305,'[1]1718  Exp_Rev Access'!$F$7:$GK$318,$DS$2,FALSE))</f>
        <v/>
      </c>
      <c r="DT305" s="90" t="str">
        <f>IF(ISNA(VLOOKUP($B305,'[1]1718  Exp_Rev Access'!$F$7:$GK$318,$DT$2,FALSE)),"",VLOOKUP($B305,'[1]1718  Exp_Rev Access'!$F$7:$GK$318,$DT$2,FALSE))</f>
        <v/>
      </c>
      <c r="DU305" s="90" t="str">
        <f>IF(ISNA(VLOOKUP($B305,'[1]1718  Exp_Rev Access'!$F$7:$GK$318,$DU$2,FALSE)),"",VLOOKUP($B305,'[1]1718  Exp_Rev Access'!$F$7:$GK$318,$DU$2,FALSE))</f>
        <v/>
      </c>
      <c r="DV305" s="90" t="str">
        <f>IF(ISNA(VLOOKUP($B305,'[1]1718  Exp_Rev Access'!$F$7:$GK$318,$DV$2,FALSE)),"",VLOOKUP($B305,'[1]1718  Exp_Rev Access'!$F$7:$GK$318,$DV$2,FALSE))</f>
        <v/>
      </c>
      <c r="DW305" s="90" t="str">
        <f>IF(ISNA(VLOOKUP($B305,'[1]1718  Exp_Rev Access'!$F$7:$GK$318,$DW$2,FALSE)),"",VLOOKUP($B305,'[1]1718  Exp_Rev Access'!$F$7:$GK$318,$DW$2,FALSE))</f>
        <v/>
      </c>
      <c r="DX305" s="90" t="str">
        <f>IF(ISNA(VLOOKUP($B305,'[1]1718  Exp_Rev Access'!$F$7:$GK$318,$DX$2,FALSE)),"",VLOOKUP($B305,'[1]1718  Exp_Rev Access'!$F$7:$GK$318,$DX$2,FALSE))</f>
        <v/>
      </c>
      <c r="DY305" s="90" t="str">
        <f>IF(ISNA(VLOOKUP($B305,'[1]1718  Exp_Rev Access'!$F$7:$GK$318,$DY$2,FALSE)),"",VLOOKUP($B305,'[1]1718  Exp_Rev Access'!$F$7:$GK$318,$DY$2,FALSE))</f>
        <v/>
      </c>
      <c r="DZ305" s="90" t="str">
        <f>IF(ISNA(VLOOKUP($B305,'[1]1718  Exp_Rev Access'!$F$7:$GK$318,$DZ$2,FALSE)),"",VLOOKUP($B305,'[1]1718  Exp_Rev Access'!$F$7:$GK$318,$DZ$2,FALSE))</f>
        <v/>
      </c>
      <c r="EA305" s="90" t="str">
        <f>IF(ISNA(VLOOKUP($B305,'[1]1718  Exp_Rev Access'!$F$7:$GK$318,$EA$2,FALSE)),"",VLOOKUP($B305,'[1]1718  Exp_Rev Access'!$F$7:$GK$318,$EA$2,FALSE))</f>
        <v/>
      </c>
      <c r="EB305" s="90" t="str">
        <f>IF(ISNA(VLOOKUP($B305,'[1]1718  Exp_Rev Access'!$F$7:$GK$318,$EB$2,FALSE)),"",VLOOKUP($B305,'[1]1718  Exp_Rev Access'!$F$7:$GK$318,$EB$2,FALSE))</f>
        <v/>
      </c>
      <c r="EC305" s="90" t="str">
        <f>IF(ISNA(VLOOKUP($B305,'[1]1718  Exp_Rev Access'!$F$7:$GK$318,$EC$2,FALSE)),"",VLOOKUP($B305,'[1]1718  Exp_Rev Access'!$F$7:$GK$318,$EC$2,FALSE))</f>
        <v/>
      </c>
      <c r="ED305" s="90" t="str">
        <f>IF(ISNA(VLOOKUP($B305,'[1]1718  Exp_Rev Access'!$F$7:$GK$318,$ED$2,FALSE)),"",VLOOKUP($B305,'[1]1718  Exp_Rev Access'!$F$7:$GK$318,$ED$2,FALSE))</f>
        <v/>
      </c>
      <c r="EE305" s="90" t="str">
        <f>IF(ISNA(VLOOKUP($B305,'[1]1718  Exp_Rev Access'!$F$7:$GK$318,$EE$2,FALSE)),"",VLOOKUP($B305,'[1]1718  Exp_Rev Access'!$F$7:$GK$318,$EE$2,FALSE))</f>
        <v/>
      </c>
      <c r="EF305" s="90" t="str">
        <f>IF(ISNA(VLOOKUP($B305,'[1]1718  Exp_Rev Access'!$F$7:$GK$318,$EF$2,FALSE)),"",VLOOKUP($B305,'[1]1718  Exp_Rev Access'!$F$7:$GK$318,$EF$2,FALSE))</f>
        <v/>
      </c>
      <c r="EG305" s="90" t="str">
        <f>IF(ISNA(VLOOKUP($B305,'[1]1718  Exp_Rev Access'!$F$7:$GK$318,$EG$2,FALSE)),"",VLOOKUP($B305,'[1]1718  Exp_Rev Access'!$F$7:$GK$318,$EG$2,FALSE))</f>
        <v/>
      </c>
      <c r="EH305" s="90" t="str">
        <f>IF(ISNA(VLOOKUP($B305,'[1]1718  Exp_Rev Access'!$F$7:$GK$318,$EH$2,FALSE)),"",VLOOKUP($B305,'[1]1718  Exp_Rev Access'!$F$7:$GK$318,$EH$2,FALSE))</f>
        <v/>
      </c>
      <c r="EI305" s="90" t="str">
        <f>IF(ISNA(VLOOKUP($B305,'[1]1718  Exp_Rev Access'!$F$7:$GK$318,$EI$2,FALSE)),"",VLOOKUP($B305,'[1]1718  Exp_Rev Access'!$F$7:$GK$318,$EI$2,FALSE))</f>
        <v/>
      </c>
      <c r="EJ305" s="90" t="str">
        <f>IF(ISNA(VLOOKUP($B305,'[1]1718  Exp_Rev Access'!$F$7:$GK$318,$EJ$2,FALSE)),"",VLOOKUP($B305,'[1]1718  Exp_Rev Access'!$F$7:$GK$318,$EJ$2,FALSE))</f>
        <v/>
      </c>
      <c r="EK305" s="90" t="str">
        <f>IF(ISNA(VLOOKUP($B305,'[1]1718  Exp_Rev Access'!$F$7:$GK$318,$EK$2,FALSE)),"",VLOOKUP($B305,'[1]1718  Exp_Rev Access'!$F$7:$GK$318,$EK$2,FALSE))</f>
        <v/>
      </c>
      <c r="EL305" s="90" t="str">
        <f>IF(ISNA(VLOOKUP($B305,'[1]1718  Exp_Rev Access'!$F$7:$GK$318,$EL$2,FALSE)),"",VLOOKUP($B305,'[1]1718  Exp_Rev Access'!$F$7:$GK$318,$EL$2,FALSE))</f>
        <v/>
      </c>
      <c r="EM305" s="90" t="str">
        <f>IF(ISNA(VLOOKUP($B305,'[1]1718  Exp_Rev Access'!$F$7:$GK$318,$EM$2,FALSE)),"",VLOOKUP($B305,'[1]1718  Exp_Rev Access'!$F$7:$GK$318,$EM$2,FALSE))</f>
        <v/>
      </c>
      <c r="EN305" s="90" t="str">
        <f>IF(ISNA(VLOOKUP($B305,'[1]1718  Exp_Rev Access'!$F$7:$GK$318,$EN$2,FALSE)),"",VLOOKUP($B305,'[1]1718  Exp_Rev Access'!$F$7:$GK$318,$EN$2,FALSE))</f>
        <v/>
      </c>
      <c r="EO305" s="90" t="str">
        <f>IF(ISNA(VLOOKUP($B305,'[1]1718  Exp_Rev Access'!$F$7:$GK$318,$EO$2,FALSE)),"",VLOOKUP($B305,'[1]1718  Exp_Rev Access'!$F$7:$GK$318,$EO$2,FALSE))</f>
        <v/>
      </c>
      <c r="EP305" s="90" t="str">
        <f>IF(ISNA(VLOOKUP($B305,'[1]1718  Exp_Rev Access'!$F$7:$GK$318,$EP$2,FALSE)),"",VLOOKUP($B305,'[1]1718  Exp_Rev Access'!$F$7:$GK$318,$EP$2,FALSE))</f>
        <v/>
      </c>
      <c r="EQ305" s="90" t="str">
        <f>IF(ISNA(VLOOKUP($B305,'[1]1718  Exp_Rev Access'!$F$7:$GK$318,$EQ$2,FALSE)),"",VLOOKUP($B305,'[1]1718  Exp_Rev Access'!$F$7:$GK$318,$EQ$2,FALSE))</f>
        <v/>
      </c>
      <c r="ER305" s="90" t="str">
        <f>IF(ISNA(VLOOKUP($B305,'[1]1718  Exp_Rev Access'!$F$7:$GK$318,$ER$2,FALSE)),"",VLOOKUP($B305,'[1]1718  Exp_Rev Access'!$F$7:$GK$318,$ER$2,FALSE))</f>
        <v/>
      </c>
      <c r="ES305" s="90" t="str">
        <f>IF(ISNA(VLOOKUP($B305,'[1]1718  Exp_Rev Access'!$F$7:$GK$318,$ES$2,FALSE)),"",VLOOKUP($B305,'[1]1718  Exp_Rev Access'!$F$7:$GK$318,$ES$2,FALSE))</f>
        <v/>
      </c>
      <c r="ET305" s="90" t="str">
        <f>IF(ISNA(VLOOKUP($B305,'[1]1718  Exp_Rev Access'!$F$7:$GK$318,$ET$2,FALSE)),"",VLOOKUP($B305,'[1]1718  Exp_Rev Access'!$F$7:$GK$318,$ET$2,FALSE))</f>
        <v/>
      </c>
      <c r="EU305" s="90" t="str">
        <f>IF(ISNA(VLOOKUP($B305,'[1]1718  Exp_Rev Access'!$F$7:$GK$318,$EU$2,FALSE)),"",VLOOKUP($B305,'[1]1718  Exp_Rev Access'!$F$7:$GK$318,$EU$2,FALSE))</f>
        <v/>
      </c>
      <c r="EV305" s="90" t="str">
        <f>IF(ISNA(VLOOKUP($B305,'[1]1718  Exp_Rev Access'!$F$7:$GK$318,$EV$2,FALSE)),"",VLOOKUP($B305,'[1]1718  Exp_Rev Access'!$F$7:$GK$318,$EV$2,FALSE))</f>
        <v/>
      </c>
      <c r="EW305" s="90" t="str">
        <f>IF(ISNA(VLOOKUP($B305,'[1]1718  Exp_Rev Access'!$F$7:$GK$318,$EW$2,FALSE)),"",VLOOKUP($B305,'[1]1718  Exp_Rev Access'!$F$7:$GK$318,$EW$2,FALSE))</f>
        <v/>
      </c>
      <c r="EX305" s="90" t="str">
        <f>IF(ISNA(VLOOKUP($B305,'[1]1718  Exp_Rev Access'!$F$7:$GK$318,$EX$2,FALSE)),"",VLOOKUP($B305,'[1]1718  Exp_Rev Access'!$F$7:$GK$318,$EX$2,FALSE))</f>
        <v/>
      </c>
      <c r="EY305" s="90" t="str">
        <f>IF(ISNA(VLOOKUP($B305,'[1]1718  Exp_Rev Access'!$F$7:$GK$318,$EY$2,FALSE)),"",VLOOKUP($B305,'[1]1718  Exp_Rev Access'!$F$7:$GK$318,$EY$2,FALSE))</f>
        <v/>
      </c>
      <c r="EZ305" s="90" t="str">
        <f>IF(ISNA(VLOOKUP($B305,'[1]1718  Exp_Rev Access'!$F$7:$GK$318,$EZ$2,FALSE)),"",VLOOKUP($B305,'[1]1718  Exp_Rev Access'!$F$7:$GK$318,$EZ$2,FALSE))</f>
        <v/>
      </c>
      <c r="FA305" s="90" t="str">
        <f>IF(ISNA(VLOOKUP($B305,'[1]1718  Exp_Rev Access'!$F$7:$GK$318,$FA$2,FALSE)),"",VLOOKUP($B305,'[1]1718  Exp_Rev Access'!$F$7:$GK$318,$FA$2,FALSE))</f>
        <v/>
      </c>
      <c r="FB305" s="90" t="str">
        <f>IF(ISNA(VLOOKUP($B305,'[1]1718  Exp_Rev Access'!$F$7:$GK$318,$FB$2,FALSE)),"",VLOOKUP($B305,'[1]1718  Exp_Rev Access'!$F$7:$GK$318,$FB$2,FALSE))</f>
        <v/>
      </c>
      <c r="FC305" s="90" t="str">
        <f>IF(ISNA(VLOOKUP($B305,'[1]1718  Exp_Rev Access'!$F$7:$GK$318,$FC$2,FALSE)),"",VLOOKUP($B305,'[1]1718  Exp_Rev Access'!$F$7:$GK$318,$FC$2,FALSE))</f>
        <v/>
      </c>
      <c r="FD305" s="90" t="str">
        <f>IF(ISNA(VLOOKUP($B305,'[1]1718  Exp_Rev Access'!$F$7:$GK$318,$FD$2,FALSE)),"",VLOOKUP($B305,'[1]1718  Exp_Rev Access'!$F$7:$GK$318,$FD$2,FALSE))</f>
        <v/>
      </c>
      <c r="FE305" s="90" t="str">
        <f>IF(ISNA(VLOOKUP($B305,'[1]1718  Exp_Rev Access'!$F$7:$GK$318,$FE$2,FALSE)),"",VLOOKUP($B305,'[1]1718  Exp_Rev Access'!$F$7:$GK$318,$FE$2,FALSE))</f>
        <v/>
      </c>
      <c r="FF305" s="90" t="str">
        <f>IF(ISNA(VLOOKUP($B305,'[1]1718  Exp_Rev Access'!$F$7:$GK$318,$FF$2,FALSE)),"",VLOOKUP($B305,'[1]1718  Exp_Rev Access'!$F$7:$GK$318,$FF$2,FALSE))</f>
        <v/>
      </c>
      <c r="FG305" s="90" t="str">
        <f>IF(ISNA(VLOOKUP($B305,'[1]1718  Exp_Rev Access'!$F$7:$GK$318,$FG$2,FALSE)),"",VLOOKUP($B305,'[1]1718  Exp_Rev Access'!$F$7:$GK$318,$FG$2,FALSE))</f>
        <v/>
      </c>
      <c r="FH305" s="90" t="str">
        <f>IF(ISNA(VLOOKUP($B305,'[1]1718  Exp_Rev Access'!$F$7:$GK$318,$FH$2,FALSE)),"",VLOOKUP($B305,'[1]1718  Exp_Rev Access'!$F$7:$GK$318,$FH$2,FALSE))</f>
        <v/>
      </c>
      <c r="FI305" s="90" t="str">
        <f>IF(ISNA(VLOOKUP($B305,'[1]1718  Exp_Rev Access'!$F$7:$GK$318,$FI$2,FALSE)),"",VLOOKUP($B305,'[1]1718  Exp_Rev Access'!$F$7:$GK$318,$FI$2,FALSE))</f>
        <v/>
      </c>
      <c r="FJ305" s="90" t="str">
        <f>IF(ISNA(VLOOKUP($B305,'[1]1718  Exp_Rev Access'!$F$7:$GK$318,$FJ$2,FALSE)),"",VLOOKUP($B305,'[1]1718  Exp_Rev Access'!$F$7:$GK$318,$FJ$2,FALSE))</f>
        <v/>
      </c>
      <c r="FK305" s="90" t="str">
        <f>IF(ISNA(VLOOKUP($B305,'[1]1718  Exp_Rev Access'!$F$7:$GK$318,$FK$2,FALSE)),"",VLOOKUP($B305,'[1]1718  Exp_Rev Access'!$F$7:$GK$318,$FK$2,FALSE))</f>
        <v/>
      </c>
      <c r="FL305" s="90" t="str">
        <f>IF(ISNA(VLOOKUP($B305,'[1]1718  Exp_Rev Access'!$F$7:$GK$318,$FL$2,FALSE)),"",VLOOKUP($B305,'[1]1718  Exp_Rev Access'!$F$7:$GK$318,$FL$2,FALSE))</f>
        <v/>
      </c>
      <c r="FM305" s="90" t="str">
        <f>IF(ISNA(VLOOKUP($B305,'[1]1718  Exp_Rev Access'!$F$7:$GK$318,$FM$2,FALSE)),"",VLOOKUP($B305,'[1]1718  Exp_Rev Access'!$F$7:$GK$318,$FM$2,FALSE))</f>
        <v/>
      </c>
      <c r="FN305" s="90" t="str">
        <f>IF(ISNA(VLOOKUP($B305,'[1]1718  Exp_Rev Access'!$F$7:$GK$318,$FN$2,FALSE)),"",VLOOKUP($B305,'[1]1718  Exp_Rev Access'!$F$7:$GK$318,$FN$2,FALSE))</f>
        <v/>
      </c>
      <c r="FO305" s="90" t="str">
        <f>IF(ISNA(VLOOKUP($B305,'[1]1718  Exp_Rev Access'!$F$7:$GK$318,$FO$2,FALSE)),"",VLOOKUP($B305,'[1]1718  Exp_Rev Access'!$F$7:$GK$318,$FO$2,FALSE))</f>
        <v/>
      </c>
      <c r="FP305" s="90" t="str">
        <f>IF(ISNA(VLOOKUP($B305,'[1]1718  Exp_Rev Access'!$F$7:$GK$318,$FP$2,FALSE)),"",VLOOKUP($B305,'[1]1718  Exp_Rev Access'!$F$7:$GK$318,$FP$2,FALSE))</f>
        <v/>
      </c>
      <c r="FQ305" s="90" t="str">
        <f>IF(ISNA(VLOOKUP($B305,'[1]1718  Exp_Rev Access'!$F$7:$GK$318,$FQ$2,FALSE)),"",VLOOKUP($B305,'[1]1718  Exp_Rev Access'!$F$7:$GK$318,$FQ$2,FALSE))</f>
        <v/>
      </c>
      <c r="FR305" s="90" t="str">
        <f>IF(ISNA(VLOOKUP($B305,'[1]1718  Exp_Rev Access'!$F$7:$GK$318,$FR$2,FALSE)),"",VLOOKUP($B305,'[1]1718  Exp_Rev Access'!$F$7:$GK$318,$FR$2,FALSE))</f>
        <v/>
      </c>
      <c r="FS305" s="56"/>
      <c r="FT305" s="92"/>
      <c r="FU305" s="94"/>
      <c r="FV305" s="95" t="str">
        <f>IF(ISNA(VLOOKUP($B305,'[1]1718  Exp_Rev Access'!$F$7:$GK$318,$FV$2,FALSE)),"",VLOOKUP($B305,'[1]1718  Exp_Rev Access'!$F$7:$GK$318,$FV$2,FALSE))</f>
        <v/>
      </c>
      <c r="FW305" s="95" t="str">
        <f>IF(ISNA(VLOOKUP($B305,'[1]1718  Exp_Rev Access'!$F$7:$GK$318,$FW$2,FALSE)),"",VLOOKUP($B305,'[1]1718  Exp_Rev Access'!$F$7:$GK$318,$FW$2,FALSE))</f>
        <v/>
      </c>
      <c r="FX305" s="95" t="str">
        <f>IF(ISNA(VLOOKUP($B305,'[1]1718  Exp_Rev Access'!$F$7:$GK$318,$FX$2,FALSE)),"",VLOOKUP($B305,'[1]1718  Exp_Rev Access'!$F$7:$GK$318,$FX$2,FALSE))</f>
        <v/>
      </c>
      <c r="FY305" s="95" t="str">
        <f>IF(ISNA(VLOOKUP($B305,'[1]1718  Exp_Rev Access'!$F$7:$GK$318,$FY$2,FALSE)),"",VLOOKUP($B305,'[1]1718  Exp_Rev Access'!$F$7:$GK$318,$FY$2,FALSE))</f>
        <v/>
      </c>
      <c r="FZ305" s="95" t="str">
        <f>IF(ISNA(VLOOKUP($B305,'[1]1718  Exp_Rev Access'!$F$7:$GK$318,$FZ$2,FALSE)),"",VLOOKUP($B305,'[1]1718  Exp_Rev Access'!$F$7:$GK$318,$FZ$2,FALSE))</f>
        <v/>
      </c>
      <c r="GA305" s="95" t="str">
        <f>IF(ISNA(VLOOKUP($B305,'[1]1718  Exp_Rev Access'!$F$7:$GK$318,$GA$2,FALSE)),"",VLOOKUP($B305,'[1]1718  Exp_Rev Access'!$F$7:$GK$318,$GA$2,FALSE))</f>
        <v/>
      </c>
      <c r="GB305" s="95" t="str">
        <f>IF(ISNA(VLOOKUP($B305,'[1]1718  Exp_Rev Access'!$F$7:$GK$318,$GB$2,FALSE)),"",VLOOKUP($B305,'[1]1718  Exp_Rev Access'!$F$7:$GK$318,$GB$2,FALSE))</f>
        <v/>
      </c>
      <c r="GC305" s="95" t="str">
        <f>IF(ISNA(VLOOKUP($B305,'[1]1718  Exp_Rev Access'!$F$7:$GK$318,$GC$2,FALSE)),"",VLOOKUP($B305,'[1]1718  Exp_Rev Access'!$F$7:$GK$318,$GC$2,FALSE))</f>
        <v/>
      </c>
      <c r="GD305" s="95" t="str">
        <f>IF(ISNA(VLOOKUP($B305,'[1]1718  Exp_Rev Access'!$F$7:$GK$318,$GD$2,FALSE)),"",VLOOKUP($B305,'[1]1718  Exp_Rev Access'!$F$7:$GK$318,$GD$2,FALSE))</f>
        <v/>
      </c>
      <c r="GE305" s="95" t="str">
        <f>IF(ISNA(VLOOKUP($B305,'[1]1718  Exp_Rev Access'!$F$7:$GK$318,$GE$2,FALSE)),"",VLOOKUP($B305,'[1]1718  Exp_Rev Access'!$F$7:$GK$318,$GE$2,FALSE))</f>
        <v/>
      </c>
      <c r="GF305" s="95" t="str">
        <f>IF(ISNA(VLOOKUP($B305,'[1]1718  Exp_Rev Access'!$F$7:$GK$318,$GF$2,FALSE)),"",VLOOKUP($B305,'[1]1718  Exp_Rev Access'!$F$7:$GK$318,$GF$2,FALSE))</f>
        <v/>
      </c>
      <c r="GG305" s="95" t="str">
        <f>IF(ISNA(VLOOKUP($B305,'[1]1718  Exp_Rev Access'!$F$7:$GK$318,$GG$2,FALSE)),"",VLOOKUP($B305,'[1]1718  Exp_Rev Access'!$F$7:$GK$318,$GG$2,FALSE))</f>
        <v/>
      </c>
      <c r="GH305" s="95" t="str">
        <f>IF(ISNA(VLOOKUP($B305,'[1]1718  Exp_Rev Access'!$F$7:$GK$318,$GH$2,FALSE)),"",VLOOKUP($B305,'[1]1718  Exp_Rev Access'!$F$7:$GK$318,$GH$2,FALSE))</f>
        <v/>
      </c>
      <c r="GI305" s="95" t="str">
        <f>IF(ISNA(VLOOKUP($B305,'[1]1718  Exp_Rev Access'!$F$7:$GK$318,$GI$2,FALSE)),"",VLOOKUP($B305,'[1]1718  Exp_Rev Access'!$F$7:$GK$318,$GI$2,FALSE))</f>
        <v/>
      </c>
      <c r="GJ305" s="95" t="str">
        <f>IF(ISNA(VLOOKUP($B305,'[1]1718  Exp_Rev Access'!$F$7:$GK$318,$GJ$2,FALSE)),"",VLOOKUP($B305,'[1]1718  Exp_Rev Access'!$F$7:$GK$318,$GJ$2,FALSE))</f>
        <v/>
      </c>
      <c r="GK305" s="95" t="str">
        <f>IF(ISNA(VLOOKUP($B305,'[1]1718  Exp_Rev Access'!$F$7:$GK$318,$GK$2,FALSE)),"",VLOOKUP($B305,'[1]1718  Exp_Rev Access'!$F$7:$GK$318,$GK$2,FALSE))</f>
        <v/>
      </c>
      <c r="GL305" s="95" t="str">
        <f>IF(ISNA(VLOOKUP($B305,'[1]1718  Exp_Rev Access'!$F$7:$GK$318,$GL$2,FALSE)),"",VLOOKUP($B305,'[1]1718  Exp_Rev Access'!$F$7:$GK$318,$GL$2,FALSE))</f>
        <v/>
      </c>
      <c r="GM305" s="95" t="str">
        <f>IF(ISNA(VLOOKUP($B305,'[1]1718  Exp_Rev Access'!$F$7:$GK$318,$GM$2,FALSE)),"",VLOOKUP($B305,'[1]1718  Exp_Rev Access'!$F$7:$GK$318,$GM$2,FALSE))</f>
        <v/>
      </c>
      <c r="GN305" s="95" t="str">
        <f>IF(ISNA(VLOOKUP($B305,'[1]1718  Exp_Rev Access'!$F$7:$GK$318,$GN$2,FALSE)),"",VLOOKUP($B305,'[1]1718  Exp_Rev Access'!$F$7:$GK$318,$GN$2,FALSE))</f>
        <v/>
      </c>
      <c r="GO305" s="95" t="str">
        <f>IF(ISNA(VLOOKUP($B305,'[1]1718  Exp_Rev Access'!$F$7:$GK$318,$GO$2,FALSE)),"",VLOOKUP($B305,'[1]1718  Exp_Rev Access'!$F$7:$GK$318,$GO$2,FALSE))</f>
        <v/>
      </c>
      <c r="GP305" s="95" t="str">
        <f>IF(ISNA(VLOOKUP($B305,'[1]1718  Exp_Rev Access'!$F$7:$GK$318,$GP$2,FALSE)),"",VLOOKUP($B305,'[1]1718  Exp_Rev Access'!$F$7:$GK$318,$GP$2,FALSE))</f>
        <v/>
      </c>
      <c r="GQ305" s="95" t="str">
        <f>IF(ISNA(VLOOKUP($B305,'[1]1718  Exp_Rev Access'!$F$7:$GK$318,$GQ$2,FALSE)),"",VLOOKUP($B305,'[1]1718  Exp_Rev Access'!$F$7:$GK$318,$GQ$2,FALSE))</f>
        <v/>
      </c>
      <c r="GR305" s="95" t="str">
        <f>IF(ISNA(VLOOKUP($B305,'[1]1718  Exp_Rev Access'!$F$7:$GK$318,$GR$2,FALSE)),"",VLOOKUP($B305,'[1]1718  Exp_Rev Access'!$F$7:$GK$318,$GR$2,FALSE))</f>
        <v/>
      </c>
      <c r="GS305" s="95" t="str">
        <f>IF(ISNA(VLOOKUP($B305,'[1]1718  Exp_Rev Access'!$F$7:$GK$318,$GS$2,FALSE)),"",VLOOKUP($B305,'[1]1718  Exp_Rev Access'!$F$7:$GK$318,$GS$2,FALSE))</f>
        <v/>
      </c>
      <c r="GT305" s="95" t="str">
        <f>IF(ISNA(VLOOKUP($B305,'[1]1718  Exp_Rev Access'!$F$7:$GK$318,$GT$2,FALSE)),"",VLOOKUP($B305,'[1]1718  Exp_Rev Access'!$F$7:$GK$318,$GT$2,FALSE))</f>
        <v/>
      </c>
      <c r="GU305" s="56"/>
      <c r="GV305" s="92"/>
      <c r="GW305" s="96"/>
    </row>
    <row r="306" spans="1:222" x14ac:dyDescent="0.3">
      <c r="A306" s="98" t="s">
        <v>625</v>
      </c>
      <c r="B306" s="88"/>
      <c r="C306" s="89"/>
      <c r="D306" s="75"/>
      <c r="E306" s="76"/>
      <c r="F306" s="70"/>
      <c r="G306" s="70"/>
      <c r="H306" s="90"/>
      <c r="I306" s="90" t="str">
        <f>IF(ISNA(VLOOKUP($B306,'[1]1718  Exp_Rev Access'!$F$7:$GK$318,4,FALSE)),"",VLOOKUP($B306,'[1]1718  Exp_Rev Access'!$F$7:$GK$318,4,FALSE))</f>
        <v/>
      </c>
      <c r="J306" s="90" t="str">
        <f>IF(ISNA(VLOOKUP($B306,'[1]1718  Exp_Rev Access'!$F$7:$GK$318,5,FALSE)),"",VLOOKUP($B306,'[1]1718  Exp_Rev Access'!$F$7:$GK$318,5,FALSE))</f>
        <v/>
      </c>
      <c r="K306" s="90" t="str">
        <f>IF(ISNA(VLOOKUP($B306,'[1]1718  Exp_Rev Access'!$F$7:$GK$318,6,FALSE)),"-",VLOOKUP($B306,'[1]1718  Exp_Rev Access'!$F$7:$GK$318,6,FALSE))</f>
        <v>-</v>
      </c>
      <c r="L306" s="90" t="str">
        <f>IF(ISNA(VLOOKUP($B306,'[1]1718  Exp_Rev Access'!$F$7:$GK$318,7,FALSE)),"",VLOOKUP($B306,'[1]1718  Exp_Rev Access'!$F$7:$GK$318,7,FALSE))</f>
        <v/>
      </c>
      <c r="M306" s="90" t="str">
        <f>IF(ISNA(VLOOKUP($B306,'[1]1718  Exp_Rev Access'!$F$7:$GK$318,8,FALSE)),"",VLOOKUP($B306,'[1]1718  Exp_Rev Access'!$F$7:$GK$318,8,FALSE))</f>
        <v/>
      </c>
      <c r="N306" s="56"/>
      <c r="O306" s="91"/>
      <c r="P306" s="56"/>
      <c r="Q306" s="90" t="str">
        <f>IF(ISNA(VLOOKUP($B306,'[1]1718  Exp_Rev Access'!$F$7:$GK$318,10,FALSE)),"",VLOOKUP($B306,'[1]1718  Exp_Rev Access'!$F$7:$GK$318,10,FALSE))</f>
        <v/>
      </c>
      <c r="R306" s="90" t="str">
        <f>IF(ISNA(VLOOKUP($B306,'[1]1718  Exp_Rev Access'!$F$7:$GK$318,11,FALSE)),"",VLOOKUP($B306,'[1]1718  Exp_Rev Access'!$F$7:$GK$318,11,FALSE))</f>
        <v/>
      </c>
      <c r="S306" s="90" t="str">
        <f>IF(ISNA(VLOOKUP($B306,'[1]1718  Exp_Rev Access'!$F$7:$GK$318,12,FALSE)),"",VLOOKUP($B306,'[1]1718  Exp_Rev Access'!$F$7:$GK$318,12,FALSE))</f>
        <v/>
      </c>
      <c r="T306" s="90" t="str">
        <f>IF(ISNA(VLOOKUP($B306,'[1]1718  Exp_Rev Access'!$F$7:$GK$318,13,FALSE)),"",VLOOKUP($B306,'[1]1718  Exp_Rev Access'!$F$7:$GK$318,13,FALSE))</f>
        <v/>
      </c>
      <c r="U306" s="90" t="str">
        <f>IF(ISNA(VLOOKUP($B306,'[1]1718  Exp_Rev Access'!$F$7:$GK$318,14,FALSE)),"",VLOOKUP($B306,'[1]1718  Exp_Rev Access'!$F$7:$GK$318,14,FALSE))</f>
        <v/>
      </c>
      <c r="V306" s="90" t="str">
        <f>IF(ISNA(VLOOKUP($B306,'[1]1718  Exp_Rev Access'!$F$7:$GK$318,15,FALSE)),"",VLOOKUP($B306,'[1]1718  Exp_Rev Access'!$F$7:$GK$318,15,FALSE))</f>
        <v/>
      </c>
      <c r="W306" s="90" t="str">
        <f>IF(ISNA(VLOOKUP($B306,'[1]1718  Exp_Rev Access'!$F$7:$GK$318,16,FALSE)),"",VLOOKUP($B306,'[1]1718  Exp_Rev Access'!$F$7:$GK$318,16,FALSE))</f>
        <v/>
      </c>
      <c r="X306" s="90" t="str">
        <f>IF(ISNA(VLOOKUP($B306,'[1]1718  Exp_Rev Access'!$F$7:$GK$318,17,FALSE)),"",VLOOKUP($B306,'[1]1718  Exp_Rev Access'!$F$7:$GK$318,17,FALSE))</f>
        <v/>
      </c>
      <c r="Y306" s="90" t="str">
        <f>IF(ISNA(VLOOKUP($B306,'[1]1718  Exp_Rev Access'!$F$7:$GK$318,18,FALSE)),"",VLOOKUP($B306,'[1]1718  Exp_Rev Access'!$F$7:$GK$318,18,FALSE))</f>
        <v/>
      </c>
      <c r="Z306" s="90" t="str">
        <f>IF(ISNA(VLOOKUP($B306,'[1]1718  Exp_Rev Access'!$F$7:$GK$318,19,FALSE)),"",VLOOKUP($B306,'[1]1718  Exp_Rev Access'!$F$7:$GK$318,19,FALSE))</f>
        <v/>
      </c>
      <c r="AA306" s="90" t="str">
        <f>IF(ISNA(VLOOKUP($B306,'[1]1718  Exp_Rev Access'!$F$7:$GK$318,20,FALSE)),"",VLOOKUP($B306,'[1]1718  Exp_Rev Access'!$F$7:$GK$318,20,FALSE))</f>
        <v/>
      </c>
      <c r="AB306" s="90" t="str">
        <f>IF(ISNA(VLOOKUP($B306,'[1]1718  Exp_Rev Access'!$F$7:$GK$318,21,FALSE)),"",VLOOKUP($B306,'[1]1718  Exp_Rev Access'!$F$7:$GK$318,21,FALSE))</f>
        <v/>
      </c>
      <c r="AC306" s="90" t="str">
        <f>IF(ISNA(VLOOKUP($B306,'[1]1718  Exp_Rev Access'!$F$7:$GK$318,22,FALSE)),"",VLOOKUP($B306,'[1]1718  Exp_Rev Access'!$F$7:$GK$318,22,FALSE))</f>
        <v/>
      </c>
      <c r="AD306" s="90" t="str">
        <f>IF(ISNA(VLOOKUP($B306,'[1]1718  Exp_Rev Access'!$F$7:$GK$318,23,FALSE)),"",VLOOKUP($B306,'[1]1718  Exp_Rev Access'!$F$7:$GK$318,23,FALSE))</f>
        <v/>
      </c>
      <c r="AE306" s="90" t="str">
        <f>IF(ISNA(VLOOKUP($B306,'[1]1718  Exp_Rev Access'!$F$7:$GK$318,24,FALSE)),"",VLOOKUP($B306,'[1]1718  Exp_Rev Access'!$F$7:$GK$318,24,FALSE))</f>
        <v/>
      </c>
      <c r="AF306" s="90" t="str">
        <f>IF(ISNA(VLOOKUP($B306,'[1]1718  Exp_Rev Access'!$F$7:$GK$318,25,FALSE)),"",VLOOKUP($B306,'[1]1718  Exp_Rev Access'!$F$7:$GK$318,25,FALSE))</f>
        <v/>
      </c>
      <c r="AG306" s="90" t="str">
        <f>IF(ISNA(VLOOKUP($B306,'[1]1718  Exp_Rev Access'!$F$7:$GK$318,26,FALSE)),"",VLOOKUP($B306,'[1]1718  Exp_Rev Access'!$F$7:$GK$318,26,FALSE))</f>
        <v/>
      </c>
      <c r="AH306" s="90" t="str">
        <f>IF(ISNA(VLOOKUP($B306,'[1]1718  Exp_Rev Access'!$F$7:$GK$318,27,FALSE)),"",VLOOKUP($B306,'[1]1718  Exp_Rev Access'!$F$7:$GK$318,27,FALSE))</f>
        <v/>
      </c>
      <c r="AI306" s="90" t="str">
        <f>IF(ISNA(VLOOKUP($B306,'[1]1718  Exp_Rev Access'!$F$7:$GK$318,28,FALSE)),"",VLOOKUP($B306,'[1]1718  Exp_Rev Access'!$F$7:$GK$318,28,FALSE))</f>
        <v/>
      </c>
      <c r="AJ306" s="90" t="str">
        <f>IF(ISNA(VLOOKUP($B306,'[1]1718  Exp_Rev Access'!$F$7:$GK$318,29,FALSE)),"",VLOOKUP($B306,'[1]1718  Exp_Rev Access'!$F$7:$GK$318,29,FALSE))</f>
        <v/>
      </c>
      <c r="AK306" s="90" t="str">
        <f>IF(ISNA(VLOOKUP($B306,'[1]1718  Exp_Rev Access'!$F$7:$GK$318,30,FALSE)),"",VLOOKUP($B306,'[1]1718  Exp_Rev Access'!$F$7:$GK$318,30,FALSE))</f>
        <v/>
      </c>
      <c r="AL306" s="90" t="str">
        <f>IF(ISNA(VLOOKUP($B306,'[1]1718  Exp_Rev Access'!$F$7:$GK$318,31,FALSE)),"",VLOOKUP($B306,'[1]1718  Exp_Rev Access'!$F$7:$GK$318,31,FALSE))</f>
        <v/>
      </c>
      <c r="AM306" s="56"/>
      <c r="AN306" s="92"/>
      <c r="AO306" s="71"/>
      <c r="AP306" s="90" t="str">
        <f>IF(ISNA(VLOOKUP($B306,'[1]1718  Exp_Rev Access'!$F$7:$GK$318,33,FALSE)),"",VLOOKUP($B306,'[1]1718  Exp_Rev Access'!$F$7:$GK$318,33,FALSE))</f>
        <v/>
      </c>
      <c r="AQ306" s="90" t="str">
        <f>IF(ISNA(VLOOKUP($B306,'[1]1718  Exp_Rev Access'!$F$7:$GK$318,34,FALSE)),"",VLOOKUP($B306,'[1]1718  Exp_Rev Access'!$F$7:$GK$318,34,FALSE))</f>
        <v/>
      </c>
      <c r="AR306" s="90" t="str">
        <f>IF(ISNA(VLOOKUP($B306,'[1]1718  Exp_Rev Access'!$F$7:$GK$318,35,FALSE)),"",VLOOKUP($B306,'[1]1718  Exp_Rev Access'!$F$7:$GK$318,35,FALSE))</f>
        <v/>
      </c>
      <c r="AS306" s="90" t="str">
        <f>IF(ISNA(VLOOKUP($B306,'[1]1718  Exp_Rev Access'!$F$7:$GK$318,36,FALSE)),"",VLOOKUP($B306,'[1]1718  Exp_Rev Access'!$F$7:$GK$318,36,FALSE))</f>
        <v/>
      </c>
      <c r="AT306" s="90" t="str">
        <f>IF(ISNA(VLOOKUP($B306,'[1]1718  Exp_Rev Access'!$F$7:$GK$318,37,FALSE)),"",VLOOKUP($B306,'[1]1718  Exp_Rev Access'!$F$7:$GK$318,37,FALSE))</f>
        <v/>
      </c>
      <c r="AU306" s="56"/>
      <c r="AV306" s="93"/>
      <c r="AW306" s="56"/>
      <c r="AX306" s="90" t="str">
        <f>IF(ISNA(VLOOKUP($B306,'[1]1718  Exp_Rev Access'!$F$7:$GK$318,39,FALSE)),"",VLOOKUP($B306,'[1]1718  Exp_Rev Access'!$F$7:$GK$318,39,FALSE))</f>
        <v/>
      </c>
      <c r="AY306" s="90" t="str">
        <f>IF(ISNA(VLOOKUP($B306,'[1]1718  Exp_Rev Access'!$F$7:$GK$318,40,FALSE)),"",VLOOKUP($B306,'[1]1718  Exp_Rev Access'!$F$7:$GK$318,40,FALSE))</f>
        <v/>
      </c>
      <c r="AZ306" s="90" t="str">
        <f>IF(ISNA(VLOOKUP($B306,'[1]1718  Exp_Rev Access'!$F$7:$GK$318,41,FALSE)),"",VLOOKUP($B306,'[1]1718  Exp_Rev Access'!$F$7:$GK$318,41,FALSE))</f>
        <v/>
      </c>
      <c r="BA306" s="90" t="str">
        <f>IF(ISNA(VLOOKUP($B306,'[1]1718  Exp_Rev Access'!$F$7:$GK$318,42,FALSE)),"",VLOOKUP($B306,'[1]1718  Exp_Rev Access'!$F$7:$GK$318,42,FALSE))</f>
        <v/>
      </c>
      <c r="BB306" s="90" t="str">
        <f>IF(ISNA(VLOOKUP($B306,'[1]1718  Exp_Rev Access'!$F$7:$GK$318,43,FALSE)),"",VLOOKUP($B306,'[1]1718  Exp_Rev Access'!$F$7:$GK$318,43,FALSE))</f>
        <v/>
      </c>
      <c r="BC306" s="90" t="str">
        <f>IF(ISNA(VLOOKUP($B306,'[1]1718  Exp_Rev Access'!$F$7:$GK$318,44,FALSE)),"",VLOOKUP($B306,'[1]1718  Exp_Rev Access'!$F$7:$GK$318,44,FALSE))</f>
        <v/>
      </c>
      <c r="BD306" s="90" t="str">
        <f>IF(ISNA(VLOOKUP($B306,'[1]1718  Exp_Rev Access'!$F$7:$GK$318,45,FALSE)),"",VLOOKUP($B306,'[1]1718  Exp_Rev Access'!$F$7:$GK$318,45,FALSE))</f>
        <v/>
      </c>
      <c r="BE306" s="90" t="str">
        <f>IF(ISNA(VLOOKUP($B306,'[1]1718  Exp_Rev Access'!$F$7:$GK$318,46,FALSE)),"",VLOOKUP($B306,'[1]1718  Exp_Rev Access'!$F$7:$GK$318,46,FALSE))</f>
        <v/>
      </c>
      <c r="BF306" s="90" t="str">
        <f>IF(ISNA(VLOOKUP($B306,'[1]1718  Exp_Rev Access'!$F$7:$GK$318,47,FALSE)),"",VLOOKUP($B306,'[1]1718  Exp_Rev Access'!$F$7:$GK$318,47,FALSE))</f>
        <v/>
      </c>
      <c r="BG306" s="90" t="str">
        <f>IF(ISNA(VLOOKUP($B306,'[1]1718  Exp_Rev Access'!$F$7:$GK$318,48,FALSE)),"",VLOOKUP($B306,'[1]1718  Exp_Rev Access'!$F$7:$GK$318,48,FALSE))</f>
        <v/>
      </c>
      <c r="BH306" s="90" t="str">
        <f>IF(ISNA(VLOOKUP($B306,'[1]1718  Exp_Rev Access'!$F$7:$GK$318,49,FALSE)),"",VLOOKUP($B306,'[1]1718  Exp_Rev Access'!$F$7:$GK$318,49,FALSE))</f>
        <v/>
      </c>
      <c r="BI306" s="90" t="str">
        <f>IF(ISNA(VLOOKUP($B306,'[1]1718  Exp_Rev Access'!$F$7:$GK$318,50,FALSE)),"",VLOOKUP($B306,'[1]1718  Exp_Rev Access'!$F$7:$GK$318,50,FALSE))</f>
        <v/>
      </c>
      <c r="BJ306" s="90" t="str">
        <f>IF(ISNA(VLOOKUP($B306,'[1]1718  Exp_Rev Access'!$F$7:$GK$318,51,FALSE)),"",VLOOKUP($B306,'[1]1718  Exp_Rev Access'!$F$7:$GK$318,51,FALSE))</f>
        <v/>
      </c>
      <c r="BK306" s="90" t="str">
        <f>IF(ISNA(VLOOKUP($B306,'[1]1718  Exp_Rev Access'!$F$7:$GK$318,52,FALSE)),"",VLOOKUP($B306,'[1]1718  Exp_Rev Access'!$F$7:$GK$318,52,FALSE))</f>
        <v/>
      </c>
      <c r="BL306" s="90" t="str">
        <f>IF(ISNA(VLOOKUP($B306,'[1]1718  Exp_Rev Access'!$F$7:$GK$318,53,FALSE)),"",VLOOKUP($B306,'[1]1718  Exp_Rev Access'!$F$7:$GK$318,53,FALSE))</f>
        <v/>
      </c>
      <c r="BM306" s="90" t="str">
        <f>IF(ISNA(VLOOKUP($B306,'[1]1718  Exp_Rev Access'!$F$7:$GK$318,54,FALSE)),"",VLOOKUP($B306,'[1]1718  Exp_Rev Access'!$F$7:$GK$318,54,FALSE))</f>
        <v/>
      </c>
      <c r="BN306" s="90" t="str">
        <f>IF(ISNA(VLOOKUP($B306,'[1]1718  Exp_Rev Access'!$F$7:$GK$318,55,FALSE)),"",VLOOKUP($B306,'[1]1718  Exp_Rev Access'!$F$7:$GK$318,55,FALSE))</f>
        <v/>
      </c>
      <c r="BO306" s="90" t="str">
        <f>IF(ISNA(VLOOKUP($B306,'[1]1718  Exp_Rev Access'!$F$7:$GK$318,56,FALSE)),"",VLOOKUP($B306,'[1]1718  Exp_Rev Access'!$F$7:$GK$318,56,FALSE))</f>
        <v/>
      </c>
      <c r="BP306" s="90" t="str">
        <f>IF(ISNA(VLOOKUP($B306,'[1]1718  Exp_Rev Access'!$F$7:$GK$318,57,FALSE)),"",VLOOKUP($B306,'[1]1718  Exp_Rev Access'!$F$7:$GK$318,57,FALSE))</f>
        <v/>
      </c>
      <c r="BQ306" s="90" t="str">
        <f>IF(ISNA(VLOOKUP($B306,'[1]1718  Exp_Rev Access'!$F$7:$GK$318,58,FALSE)),"",VLOOKUP($B306,'[1]1718  Exp_Rev Access'!$F$7:$GK$318,58,FALSE))</f>
        <v/>
      </c>
      <c r="BR306" s="90" t="str">
        <f>IF(ISNA(VLOOKUP($B306,'[1]1718  Exp_Rev Access'!$F$7:$GK$318,59,FALSE)),"",VLOOKUP($B306,'[1]1718  Exp_Rev Access'!$F$7:$GK$318,59,FALSE))</f>
        <v/>
      </c>
      <c r="BS306" s="90" t="str">
        <f>IF(ISNA(VLOOKUP($B306,'[1]1718  Exp_Rev Access'!$F$7:$GK$318,60,FALSE)),"",VLOOKUP($B306,'[1]1718  Exp_Rev Access'!$F$7:$GK$318,60,FALSE))</f>
        <v/>
      </c>
      <c r="BT306" s="90" t="str">
        <f>IF(ISNA(VLOOKUP($B306,'[1]1718  Exp_Rev Access'!$F$7:$GK$318,61,FALSE)),"",VLOOKUP($B306,'[1]1718  Exp_Rev Access'!$F$7:$GK$318,61,FALSE))</f>
        <v/>
      </c>
      <c r="BU306" s="90" t="str">
        <f>IF(ISNA(VLOOKUP($B306,'[1]1718  Exp_Rev Access'!$F$7:$GK$318,62,FALSE)),"",VLOOKUP($B306,'[1]1718  Exp_Rev Access'!$F$7:$GK$318,62,FALSE))</f>
        <v/>
      </c>
      <c r="BV306" s="56">
        <f t="shared" si="743"/>
        <v>0</v>
      </c>
      <c r="BW306" s="92"/>
      <c r="BX306" s="71"/>
      <c r="BY306" s="90" t="str">
        <f>IF(ISNA(VLOOKUP($B306,'[1]1718  Exp_Rev Access'!$F$7:$GK$318,64,FALSE)),"",VLOOKUP($B306,'[1]1718  Exp_Rev Access'!$F$7:$GK$318,64,FALSE))</f>
        <v/>
      </c>
      <c r="BZ306" s="90" t="str">
        <f>IF(ISNA(VLOOKUP($B306,'[1]1718  Exp_Rev Access'!$F$7:$GK$318,65,FALSE)),"",VLOOKUP($B306,'[1]1718  Exp_Rev Access'!$F$7:$GK$318,65,FALSE))</f>
        <v/>
      </c>
      <c r="CA306" s="90" t="str">
        <f>IF(ISNA(VLOOKUP($B306,'[1]1718  Exp_Rev Access'!$F$7:$GK$318,66,FALSE)),"",VLOOKUP($B306,'[1]1718  Exp_Rev Access'!$F$7:$GK$318,66,FALSE))</f>
        <v/>
      </c>
      <c r="CB306" s="90" t="str">
        <f>IF(ISNA(VLOOKUP($B306,'[1]1718  Exp_Rev Access'!$F$7:$GK$318,67,FALSE)),"",VLOOKUP($B306,'[1]1718  Exp_Rev Access'!$F$7:$GK$318,67,FALSE))</f>
        <v/>
      </c>
      <c r="CC306" s="90" t="str">
        <f>IF(ISNA(VLOOKUP($B306,'[1]1718  Exp_Rev Access'!$F$7:$GK$318,68,FALSE)),"",VLOOKUP($B306,'[1]1718  Exp_Rev Access'!$F$7:$GK$318,68,FALSE))</f>
        <v/>
      </c>
      <c r="CD306" s="90" t="str">
        <f>IF(ISNA(VLOOKUP($B306,'[1]1718  Exp_Rev Access'!$F$7:$GK$318,69,FALSE)),"",VLOOKUP($B306,'[1]1718  Exp_Rev Access'!$F$7:$GK$318,69,FALSE))</f>
        <v/>
      </c>
      <c r="CE306" s="56">
        <f t="shared" si="739"/>
        <v>0</v>
      </c>
      <c r="CF306" s="92"/>
      <c r="CG306" s="78"/>
      <c r="CH306" s="90" t="str">
        <f>IF(ISNA(VLOOKUP($B306,'[1]1718  Exp_Rev Access'!$F$7:$GK$318,$CH$2,FALSE)),"",VLOOKUP($B306,'[1]1718  Exp_Rev Access'!$F$7:$GK$318,$CH$2,FALSE))</f>
        <v/>
      </c>
      <c r="CI306" s="90" t="str">
        <f>IF(ISNA(VLOOKUP($B306,'[1]1718  Exp_Rev Access'!$F$7:$GK$318,$CI$2,FALSE)),"",VLOOKUP($B306,'[1]1718  Exp_Rev Access'!$F$7:$GK$318,$CI$2,FALSE))</f>
        <v/>
      </c>
      <c r="CJ306" s="90" t="str">
        <f>IF(ISNA(VLOOKUP($B306,'[1]1718  Exp_Rev Access'!$F$7:$GK$318,$CJ$2,FALSE)),"",VLOOKUP($B306,'[1]1718  Exp_Rev Access'!$F$7:$GK$318,$CJ$2,FALSE))</f>
        <v/>
      </c>
      <c r="CK306" s="90" t="str">
        <f>IF(ISNA(VLOOKUP($B306,'[1]1718  Exp_Rev Access'!$F$7:$GK$318,$CK$2,FALSE)),"",VLOOKUP($B306,'[1]1718  Exp_Rev Access'!$F$7:$GK$318,$CK$2,FALSE))</f>
        <v/>
      </c>
      <c r="CL306" s="90" t="str">
        <f>IF(ISNA(VLOOKUP($B306,'[1]1718  Exp_Rev Access'!$F$7:$GK$318,$CL$2,FALSE)),"",VLOOKUP($B306,'[1]1718  Exp_Rev Access'!$F$7:$GK$318,$CL$2,FALSE))</f>
        <v/>
      </c>
      <c r="CM306" s="90" t="str">
        <f>IF(ISNA(VLOOKUP($B306,'[1]1718  Exp_Rev Access'!$F$7:$GK$318,$CM$2,FALSE)),"",VLOOKUP($B306,'[1]1718  Exp_Rev Access'!$F$7:$GK$318,$CM$2,FALSE))</f>
        <v/>
      </c>
      <c r="CN306" s="90" t="str">
        <f>IF(ISNA(VLOOKUP($B306,'[1]1718  Exp_Rev Access'!$F$7:$GK$318,$CN$2,FALSE)),"",VLOOKUP($B306,'[1]1718  Exp_Rev Access'!$F$7:$GK$318,$CN$2,FALSE))</f>
        <v/>
      </c>
      <c r="CO306" s="90" t="str">
        <f>IF(ISNA(VLOOKUP($B306,'[1]1718  Exp_Rev Access'!$F$7:$GK$318,$CO$2,FALSE)),"",VLOOKUP($B306,'[1]1718  Exp_Rev Access'!$F$7:$GK$318,$CO$2,FALSE))</f>
        <v/>
      </c>
      <c r="CP306" s="90" t="str">
        <f>IF(ISNA(VLOOKUP($B306,'[1]1718  Exp_Rev Access'!$F$7:$GK$318,$CP$2,FALSE)),"",VLOOKUP($B306,'[1]1718  Exp_Rev Access'!$F$7:$GK$318,$CP$2,FALSE))</f>
        <v/>
      </c>
      <c r="CQ306" s="90" t="str">
        <f>IF(ISNA(VLOOKUP($B306,'[1]1718  Exp_Rev Access'!$F$7:$GK$318,$CQ$2,FALSE)),"",VLOOKUP($B306,'[1]1718  Exp_Rev Access'!$F$7:$GK$318,$CQ$2,FALSE))</f>
        <v/>
      </c>
      <c r="CR306" s="90" t="str">
        <f>IF(ISNA(VLOOKUP($B306,'[1]1718  Exp_Rev Access'!$F$7:$GK$318,$CR$2,FALSE)),"",VLOOKUP($B306,'[1]1718  Exp_Rev Access'!$F$7:$GK$318,$CR$2,FALSE))</f>
        <v/>
      </c>
      <c r="CS306" s="90" t="str">
        <f>IF(ISNA(VLOOKUP($B306,'[1]1718  Exp_Rev Access'!$F$7:$GK$318,$CS$2,FALSE)),"",VLOOKUP($B306,'[1]1718  Exp_Rev Access'!$F$7:$GK$318,$CS$2,FALSE))</f>
        <v/>
      </c>
      <c r="CT306" s="90" t="str">
        <f>IF(ISNA(VLOOKUP($B306,'[1]1718  Exp_Rev Access'!$F$7:$GK$318,$CT$2,FALSE)),"",VLOOKUP($B306,'[1]1718  Exp_Rev Access'!$F$7:$GK$318,$CT$2,FALSE))</f>
        <v/>
      </c>
      <c r="CU306" s="90" t="str">
        <f>IF(ISNA(VLOOKUP($B306,'[1]1718  Exp_Rev Access'!$F$7:$GK$318,$CU$2,FALSE)),"",VLOOKUP($B306,'[1]1718  Exp_Rev Access'!$F$7:$GK$318,$CU$2,FALSE))</f>
        <v/>
      </c>
      <c r="CV306" s="90" t="str">
        <f>IF(ISNA(VLOOKUP($B306,'[1]1718  Exp_Rev Access'!$F$7:$GK$318,$CV$2,FALSE)),"",VLOOKUP($B306,'[1]1718  Exp_Rev Access'!$F$7:$GK$318,$CV$2,FALSE))</f>
        <v/>
      </c>
      <c r="CW306" s="90" t="str">
        <f>IF(ISNA(VLOOKUP($B306,'[1]1718  Exp_Rev Access'!$F$7:$GK$318,$CW$2,FALSE)),"",VLOOKUP($B306,'[1]1718  Exp_Rev Access'!$F$7:$GK$318,$CW$2,FALSE))</f>
        <v/>
      </c>
      <c r="CX306" s="90" t="str">
        <f>IF(ISNA(VLOOKUP($B306,'[1]1718  Exp_Rev Access'!$F$7:$GK$318,$CX$2,FALSE)),"",VLOOKUP($B306,'[1]1718  Exp_Rev Access'!$F$7:$GK$318,$CX$2,FALSE))</f>
        <v/>
      </c>
      <c r="CY306" s="90" t="str">
        <f>IF(ISNA(VLOOKUP($B306,'[1]1718  Exp_Rev Access'!$F$7:$GK$318,$CY$2,FALSE)),"",VLOOKUP($B306,'[1]1718  Exp_Rev Access'!$F$7:$GK$318,$CY$2,FALSE))</f>
        <v/>
      </c>
      <c r="CZ306" s="90" t="str">
        <f>IF(ISNA(VLOOKUP($B306,'[1]1718  Exp_Rev Access'!$F$7:$GK$318,$CZ$2,FALSE)),"",VLOOKUP($B306,'[1]1718  Exp_Rev Access'!$F$7:$GK$318,$CZ$2,FALSE))</f>
        <v/>
      </c>
      <c r="DA306" s="90" t="str">
        <f>IF(ISNA(VLOOKUP($B306,'[1]1718  Exp_Rev Access'!$F$7:$GK$318,$DA$2,FALSE)),"",VLOOKUP($B306,'[1]1718  Exp_Rev Access'!$F$7:$GK$318,$DA$2,FALSE))</f>
        <v/>
      </c>
      <c r="DB306" s="90" t="str">
        <f>IF(ISNA(VLOOKUP($B306,'[1]1718  Exp_Rev Access'!$F$7:$GK$318,$DB$2,FALSE)),"",VLOOKUP($B306,'[1]1718  Exp_Rev Access'!$F$7:$GK$318,$DB$2,FALSE))</f>
        <v/>
      </c>
      <c r="DC306" s="90" t="str">
        <f>IF(ISNA(VLOOKUP($B306,'[1]1718  Exp_Rev Access'!$F$7:$GK$318,$DC$2,FALSE)),"",VLOOKUP($B306,'[1]1718  Exp_Rev Access'!$F$7:$GK$318,$DC$2,FALSE))</f>
        <v/>
      </c>
      <c r="DD306" s="90" t="str">
        <f>IF(ISNA(VLOOKUP($B306,'[1]1718  Exp_Rev Access'!$F$7:$GK$318,$DD$2,FALSE)),"",VLOOKUP($B306,'[1]1718  Exp_Rev Access'!$F$7:$GK$318,$DD$2,FALSE))</f>
        <v/>
      </c>
      <c r="DE306" s="90" t="str">
        <f>IF(ISNA(VLOOKUP($B306,'[1]1718  Exp_Rev Access'!$F$7:$GK$318,$DE$2,FALSE)),"",VLOOKUP($B306,'[1]1718  Exp_Rev Access'!$F$7:$GK$318,$DE$2,FALSE))</f>
        <v/>
      </c>
      <c r="DF306" s="90" t="str">
        <f>IF(ISNA(VLOOKUP($B306,'[1]1718  Exp_Rev Access'!$F$7:$GK$318,$DF$2,FALSE)),"",VLOOKUP($B306,'[1]1718  Exp_Rev Access'!$F$7:$GK$318,$DF$2,FALSE))</f>
        <v/>
      </c>
      <c r="DG306" s="90" t="str">
        <f>IF(ISNA(VLOOKUP($B306,'[1]1718  Exp_Rev Access'!$F$7:$GK$318,$DG$2,FALSE)),"",VLOOKUP($B306,'[1]1718  Exp_Rev Access'!$F$7:$GK$318,$DG$2,FALSE))</f>
        <v/>
      </c>
      <c r="DH306" s="90" t="str">
        <f>IF(ISNA(VLOOKUP($B306,'[1]1718  Exp_Rev Access'!$F$7:$GK$318,$DH$2,FALSE)),"",VLOOKUP($B306,'[1]1718  Exp_Rev Access'!$F$7:$GK$318,$DH$2,FALSE))</f>
        <v/>
      </c>
      <c r="DI306" s="90" t="str">
        <f>IF(ISNA(VLOOKUP($B306,'[1]1718  Exp_Rev Access'!$F$7:$GK$318,$DI$2,FALSE)),"",VLOOKUP($B306,'[1]1718  Exp_Rev Access'!$F$7:$GK$318,$DI$2,FALSE))</f>
        <v/>
      </c>
      <c r="DJ306" s="90" t="str">
        <f>IF(ISNA(VLOOKUP($B306,'[1]1718  Exp_Rev Access'!$F$7:$GK$318,$DJ$2,FALSE)),"",VLOOKUP($B306,'[1]1718  Exp_Rev Access'!$F$7:$GK$318,$DJ$2,FALSE))</f>
        <v/>
      </c>
      <c r="DK306" s="90" t="str">
        <f>IF(ISNA(VLOOKUP($B306,'[1]1718  Exp_Rev Access'!$F$7:$GK$318,$DK$2,FALSE)),"",VLOOKUP($B306,'[1]1718  Exp_Rev Access'!$F$7:$GK$318,$DK$2,FALSE))</f>
        <v/>
      </c>
      <c r="DL306" s="90" t="str">
        <f>IF(ISNA(VLOOKUP($B306,'[1]1718  Exp_Rev Access'!$F$7:$GK$318,$DL$2,FALSE)),"",VLOOKUP($B306,'[1]1718  Exp_Rev Access'!$F$7:$GK$318,$DL$2,FALSE))</f>
        <v/>
      </c>
      <c r="DM306" s="90" t="str">
        <f>IF(ISNA(VLOOKUP($B306,'[1]1718  Exp_Rev Access'!$F$7:$GK$318,$DM$2,FALSE)),"",VLOOKUP($B306,'[1]1718  Exp_Rev Access'!$F$7:$GK$318,$DM$2,FALSE))</f>
        <v/>
      </c>
      <c r="DN306" s="90" t="str">
        <f>IF(ISNA(VLOOKUP($B306,'[1]1718  Exp_Rev Access'!$F$7:$GK$318,$DN$2,FALSE)),"",VLOOKUP($B306,'[1]1718  Exp_Rev Access'!$F$7:$GK$318,$DN$2,FALSE))</f>
        <v/>
      </c>
      <c r="DO306" s="90" t="str">
        <f>IF(ISNA(VLOOKUP($B306,'[1]1718  Exp_Rev Access'!$F$7:$GK$318,$DO$2,FALSE)),"",VLOOKUP($B306,'[1]1718  Exp_Rev Access'!$F$7:$GK$318,$DO$2,FALSE))</f>
        <v/>
      </c>
      <c r="DP306" s="90" t="str">
        <f>IF(ISNA(VLOOKUP($B306,'[1]1718  Exp_Rev Access'!$F$7:$GK$318,$DP$2,FALSE)),"",VLOOKUP($B306,'[1]1718  Exp_Rev Access'!$F$7:$GK$318,$DP$2,FALSE))</f>
        <v/>
      </c>
      <c r="DQ306" s="90" t="str">
        <f>IF(ISNA(VLOOKUP($B306,'[1]1718  Exp_Rev Access'!$F$7:$GK$318,$DQ$2,FALSE)),"",VLOOKUP($B306,'[1]1718  Exp_Rev Access'!$F$7:$GK$318,$DQ$2,FALSE))</f>
        <v/>
      </c>
      <c r="DR306" s="90" t="str">
        <f>IF(ISNA(VLOOKUP($B306,'[1]1718  Exp_Rev Access'!$F$7:$GK$318,$DR$2,FALSE)),"",VLOOKUP($B306,'[1]1718  Exp_Rev Access'!$F$7:$GK$318,$DR$2,FALSE))</f>
        <v/>
      </c>
      <c r="DS306" s="90" t="str">
        <f>IF(ISNA(VLOOKUP($B306,'[1]1718  Exp_Rev Access'!$F$7:$GK$318,$DS$2,FALSE)),"",VLOOKUP($B306,'[1]1718  Exp_Rev Access'!$F$7:$GK$318,$DS$2,FALSE))</f>
        <v/>
      </c>
      <c r="DT306" s="90" t="str">
        <f>IF(ISNA(VLOOKUP($B306,'[1]1718  Exp_Rev Access'!$F$7:$GK$318,$DT$2,FALSE)),"",VLOOKUP($B306,'[1]1718  Exp_Rev Access'!$F$7:$GK$318,$DT$2,FALSE))</f>
        <v/>
      </c>
      <c r="DU306" s="90" t="str">
        <f>IF(ISNA(VLOOKUP($B306,'[1]1718  Exp_Rev Access'!$F$7:$GK$318,$DU$2,FALSE)),"",VLOOKUP($B306,'[1]1718  Exp_Rev Access'!$F$7:$GK$318,$DU$2,FALSE))</f>
        <v/>
      </c>
      <c r="DV306" s="90" t="str">
        <f>IF(ISNA(VLOOKUP($B306,'[1]1718  Exp_Rev Access'!$F$7:$GK$318,$DV$2,FALSE)),"",VLOOKUP($B306,'[1]1718  Exp_Rev Access'!$F$7:$GK$318,$DV$2,FALSE))</f>
        <v/>
      </c>
      <c r="DW306" s="90" t="str">
        <f>IF(ISNA(VLOOKUP($B306,'[1]1718  Exp_Rev Access'!$F$7:$GK$318,$DW$2,FALSE)),"",VLOOKUP($B306,'[1]1718  Exp_Rev Access'!$F$7:$GK$318,$DW$2,FALSE))</f>
        <v/>
      </c>
      <c r="DX306" s="90" t="str">
        <f>IF(ISNA(VLOOKUP($B306,'[1]1718  Exp_Rev Access'!$F$7:$GK$318,$DX$2,FALSE)),"",VLOOKUP($B306,'[1]1718  Exp_Rev Access'!$F$7:$GK$318,$DX$2,FALSE))</f>
        <v/>
      </c>
      <c r="DY306" s="90" t="str">
        <f>IF(ISNA(VLOOKUP($B306,'[1]1718  Exp_Rev Access'!$F$7:$GK$318,$DY$2,FALSE)),"",VLOOKUP($B306,'[1]1718  Exp_Rev Access'!$F$7:$GK$318,$DY$2,FALSE))</f>
        <v/>
      </c>
      <c r="DZ306" s="90" t="str">
        <f>IF(ISNA(VLOOKUP($B306,'[1]1718  Exp_Rev Access'!$F$7:$GK$318,$DZ$2,FALSE)),"",VLOOKUP($B306,'[1]1718  Exp_Rev Access'!$F$7:$GK$318,$DZ$2,FALSE))</f>
        <v/>
      </c>
      <c r="EA306" s="90" t="str">
        <f>IF(ISNA(VLOOKUP($B306,'[1]1718  Exp_Rev Access'!$F$7:$GK$318,$EA$2,FALSE)),"",VLOOKUP($B306,'[1]1718  Exp_Rev Access'!$F$7:$GK$318,$EA$2,FALSE))</f>
        <v/>
      </c>
      <c r="EB306" s="90" t="str">
        <f>IF(ISNA(VLOOKUP($B306,'[1]1718  Exp_Rev Access'!$F$7:$GK$318,$EB$2,FALSE)),"",VLOOKUP($B306,'[1]1718  Exp_Rev Access'!$F$7:$GK$318,$EB$2,FALSE))</f>
        <v/>
      </c>
      <c r="EC306" s="90" t="str">
        <f>IF(ISNA(VLOOKUP($B306,'[1]1718  Exp_Rev Access'!$F$7:$GK$318,$EC$2,FALSE)),"",VLOOKUP($B306,'[1]1718  Exp_Rev Access'!$F$7:$GK$318,$EC$2,FALSE))</f>
        <v/>
      </c>
      <c r="ED306" s="90" t="str">
        <f>IF(ISNA(VLOOKUP($B306,'[1]1718  Exp_Rev Access'!$F$7:$GK$318,$ED$2,FALSE)),"",VLOOKUP($B306,'[1]1718  Exp_Rev Access'!$F$7:$GK$318,$ED$2,FALSE))</f>
        <v/>
      </c>
      <c r="EE306" s="90" t="str">
        <f>IF(ISNA(VLOOKUP($B306,'[1]1718  Exp_Rev Access'!$F$7:$GK$318,$EE$2,FALSE)),"",VLOOKUP($B306,'[1]1718  Exp_Rev Access'!$F$7:$GK$318,$EE$2,FALSE))</f>
        <v/>
      </c>
      <c r="EF306" s="90" t="str">
        <f>IF(ISNA(VLOOKUP($B306,'[1]1718  Exp_Rev Access'!$F$7:$GK$318,$EF$2,FALSE)),"",VLOOKUP($B306,'[1]1718  Exp_Rev Access'!$F$7:$GK$318,$EF$2,FALSE))</f>
        <v/>
      </c>
      <c r="EG306" s="90" t="str">
        <f>IF(ISNA(VLOOKUP($B306,'[1]1718  Exp_Rev Access'!$F$7:$GK$318,$EG$2,FALSE)),"",VLOOKUP($B306,'[1]1718  Exp_Rev Access'!$F$7:$GK$318,$EG$2,FALSE))</f>
        <v/>
      </c>
      <c r="EH306" s="90" t="str">
        <f>IF(ISNA(VLOOKUP($B306,'[1]1718  Exp_Rev Access'!$F$7:$GK$318,$EH$2,FALSE)),"",VLOOKUP($B306,'[1]1718  Exp_Rev Access'!$F$7:$GK$318,$EH$2,FALSE))</f>
        <v/>
      </c>
      <c r="EI306" s="90" t="str">
        <f>IF(ISNA(VLOOKUP($B306,'[1]1718  Exp_Rev Access'!$F$7:$GK$318,$EI$2,FALSE)),"",VLOOKUP($B306,'[1]1718  Exp_Rev Access'!$F$7:$GK$318,$EI$2,FALSE))</f>
        <v/>
      </c>
      <c r="EJ306" s="90" t="str">
        <f>IF(ISNA(VLOOKUP($B306,'[1]1718  Exp_Rev Access'!$F$7:$GK$318,$EJ$2,FALSE)),"",VLOOKUP($B306,'[1]1718  Exp_Rev Access'!$F$7:$GK$318,$EJ$2,FALSE))</f>
        <v/>
      </c>
      <c r="EK306" s="90" t="str">
        <f>IF(ISNA(VLOOKUP($B306,'[1]1718  Exp_Rev Access'!$F$7:$GK$318,$EK$2,FALSE)),"",VLOOKUP($B306,'[1]1718  Exp_Rev Access'!$F$7:$GK$318,$EK$2,FALSE))</f>
        <v/>
      </c>
      <c r="EL306" s="90" t="str">
        <f>IF(ISNA(VLOOKUP($B306,'[1]1718  Exp_Rev Access'!$F$7:$GK$318,$EL$2,FALSE)),"",VLOOKUP($B306,'[1]1718  Exp_Rev Access'!$F$7:$GK$318,$EL$2,FALSE))</f>
        <v/>
      </c>
      <c r="EM306" s="90" t="str">
        <f>IF(ISNA(VLOOKUP($B306,'[1]1718  Exp_Rev Access'!$F$7:$GK$318,$EM$2,FALSE)),"",VLOOKUP($B306,'[1]1718  Exp_Rev Access'!$F$7:$GK$318,$EM$2,FALSE))</f>
        <v/>
      </c>
      <c r="EN306" s="90" t="str">
        <f>IF(ISNA(VLOOKUP($B306,'[1]1718  Exp_Rev Access'!$F$7:$GK$318,$EN$2,FALSE)),"",VLOOKUP($B306,'[1]1718  Exp_Rev Access'!$F$7:$GK$318,$EN$2,FALSE))</f>
        <v/>
      </c>
      <c r="EO306" s="90" t="str">
        <f>IF(ISNA(VLOOKUP($B306,'[1]1718  Exp_Rev Access'!$F$7:$GK$318,$EO$2,FALSE)),"",VLOOKUP($B306,'[1]1718  Exp_Rev Access'!$F$7:$GK$318,$EO$2,FALSE))</f>
        <v/>
      </c>
      <c r="EP306" s="90" t="str">
        <f>IF(ISNA(VLOOKUP($B306,'[1]1718  Exp_Rev Access'!$F$7:$GK$318,$EP$2,FALSE)),"",VLOOKUP($B306,'[1]1718  Exp_Rev Access'!$F$7:$GK$318,$EP$2,FALSE))</f>
        <v/>
      </c>
      <c r="EQ306" s="90" t="str">
        <f>IF(ISNA(VLOOKUP($B306,'[1]1718  Exp_Rev Access'!$F$7:$GK$318,$EQ$2,FALSE)),"",VLOOKUP($B306,'[1]1718  Exp_Rev Access'!$F$7:$GK$318,$EQ$2,FALSE))</f>
        <v/>
      </c>
      <c r="ER306" s="90" t="str">
        <f>IF(ISNA(VLOOKUP($B306,'[1]1718  Exp_Rev Access'!$F$7:$GK$318,$ER$2,FALSE)),"",VLOOKUP($B306,'[1]1718  Exp_Rev Access'!$F$7:$GK$318,$ER$2,FALSE))</f>
        <v/>
      </c>
      <c r="ES306" s="90" t="str">
        <f>IF(ISNA(VLOOKUP($B306,'[1]1718  Exp_Rev Access'!$F$7:$GK$318,$ES$2,FALSE)),"",VLOOKUP($B306,'[1]1718  Exp_Rev Access'!$F$7:$GK$318,$ES$2,FALSE))</f>
        <v/>
      </c>
      <c r="ET306" s="90" t="str">
        <f>IF(ISNA(VLOOKUP($B306,'[1]1718  Exp_Rev Access'!$F$7:$GK$318,$ET$2,FALSE)),"",VLOOKUP($B306,'[1]1718  Exp_Rev Access'!$F$7:$GK$318,$ET$2,FALSE))</f>
        <v/>
      </c>
      <c r="EU306" s="90" t="str">
        <f>IF(ISNA(VLOOKUP($B306,'[1]1718  Exp_Rev Access'!$F$7:$GK$318,$EU$2,FALSE)),"",VLOOKUP($B306,'[1]1718  Exp_Rev Access'!$F$7:$GK$318,$EU$2,FALSE))</f>
        <v/>
      </c>
      <c r="EV306" s="90" t="str">
        <f>IF(ISNA(VLOOKUP($B306,'[1]1718  Exp_Rev Access'!$F$7:$GK$318,$EV$2,FALSE)),"",VLOOKUP($B306,'[1]1718  Exp_Rev Access'!$F$7:$GK$318,$EV$2,FALSE))</f>
        <v/>
      </c>
      <c r="EW306" s="90" t="str">
        <f>IF(ISNA(VLOOKUP($B306,'[1]1718  Exp_Rev Access'!$F$7:$GK$318,$EW$2,FALSE)),"",VLOOKUP($B306,'[1]1718  Exp_Rev Access'!$F$7:$GK$318,$EW$2,FALSE))</f>
        <v/>
      </c>
      <c r="EX306" s="90" t="str">
        <f>IF(ISNA(VLOOKUP($B306,'[1]1718  Exp_Rev Access'!$F$7:$GK$318,$EX$2,FALSE)),"",VLOOKUP($B306,'[1]1718  Exp_Rev Access'!$F$7:$GK$318,$EX$2,FALSE))</f>
        <v/>
      </c>
      <c r="EY306" s="90" t="str">
        <f>IF(ISNA(VLOOKUP($B306,'[1]1718  Exp_Rev Access'!$F$7:$GK$318,$EY$2,FALSE)),"",VLOOKUP($B306,'[1]1718  Exp_Rev Access'!$F$7:$GK$318,$EY$2,FALSE))</f>
        <v/>
      </c>
      <c r="EZ306" s="90" t="str">
        <f>IF(ISNA(VLOOKUP($B306,'[1]1718  Exp_Rev Access'!$F$7:$GK$318,$EZ$2,FALSE)),"",VLOOKUP($B306,'[1]1718  Exp_Rev Access'!$F$7:$GK$318,$EZ$2,FALSE))</f>
        <v/>
      </c>
      <c r="FA306" s="90" t="str">
        <f>IF(ISNA(VLOOKUP($B306,'[1]1718  Exp_Rev Access'!$F$7:$GK$318,$FA$2,FALSE)),"",VLOOKUP($B306,'[1]1718  Exp_Rev Access'!$F$7:$GK$318,$FA$2,FALSE))</f>
        <v/>
      </c>
      <c r="FB306" s="90" t="str">
        <f>IF(ISNA(VLOOKUP($B306,'[1]1718  Exp_Rev Access'!$F$7:$GK$318,$FB$2,FALSE)),"",VLOOKUP($B306,'[1]1718  Exp_Rev Access'!$F$7:$GK$318,$FB$2,FALSE))</f>
        <v/>
      </c>
      <c r="FC306" s="90" t="str">
        <f>IF(ISNA(VLOOKUP($B306,'[1]1718  Exp_Rev Access'!$F$7:$GK$318,$FC$2,FALSE)),"",VLOOKUP($B306,'[1]1718  Exp_Rev Access'!$F$7:$GK$318,$FC$2,FALSE))</f>
        <v/>
      </c>
      <c r="FD306" s="90" t="str">
        <f>IF(ISNA(VLOOKUP($B306,'[1]1718  Exp_Rev Access'!$F$7:$GK$318,$FD$2,FALSE)),"",VLOOKUP($B306,'[1]1718  Exp_Rev Access'!$F$7:$GK$318,$FD$2,FALSE))</f>
        <v/>
      </c>
      <c r="FE306" s="90" t="str">
        <f>IF(ISNA(VLOOKUP($B306,'[1]1718  Exp_Rev Access'!$F$7:$GK$318,$FE$2,FALSE)),"",VLOOKUP($B306,'[1]1718  Exp_Rev Access'!$F$7:$GK$318,$FE$2,FALSE))</f>
        <v/>
      </c>
      <c r="FF306" s="90" t="str">
        <f>IF(ISNA(VLOOKUP($B306,'[1]1718  Exp_Rev Access'!$F$7:$GK$318,$FF$2,FALSE)),"",VLOOKUP($B306,'[1]1718  Exp_Rev Access'!$F$7:$GK$318,$FF$2,FALSE))</f>
        <v/>
      </c>
      <c r="FG306" s="90" t="str">
        <f>IF(ISNA(VLOOKUP($B306,'[1]1718  Exp_Rev Access'!$F$7:$GK$318,$FG$2,FALSE)),"",VLOOKUP($B306,'[1]1718  Exp_Rev Access'!$F$7:$GK$318,$FG$2,FALSE))</f>
        <v/>
      </c>
      <c r="FH306" s="90" t="str">
        <f>IF(ISNA(VLOOKUP($B306,'[1]1718  Exp_Rev Access'!$F$7:$GK$318,$FH$2,FALSE)),"",VLOOKUP($B306,'[1]1718  Exp_Rev Access'!$F$7:$GK$318,$FH$2,FALSE))</f>
        <v/>
      </c>
      <c r="FI306" s="90" t="str">
        <f>IF(ISNA(VLOOKUP($B306,'[1]1718  Exp_Rev Access'!$F$7:$GK$318,$FI$2,FALSE)),"",VLOOKUP($B306,'[1]1718  Exp_Rev Access'!$F$7:$GK$318,$FI$2,FALSE))</f>
        <v/>
      </c>
      <c r="FJ306" s="90" t="str">
        <f>IF(ISNA(VLOOKUP($B306,'[1]1718  Exp_Rev Access'!$F$7:$GK$318,$FJ$2,FALSE)),"",VLOOKUP($B306,'[1]1718  Exp_Rev Access'!$F$7:$GK$318,$FJ$2,FALSE))</f>
        <v/>
      </c>
      <c r="FK306" s="90" t="str">
        <f>IF(ISNA(VLOOKUP($B306,'[1]1718  Exp_Rev Access'!$F$7:$GK$318,$FK$2,FALSE)),"",VLOOKUP($B306,'[1]1718  Exp_Rev Access'!$F$7:$GK$318,$FK$2,FALSE))</f>
        <v/>
      </c>
      <c r="FL306" s="90" t="str">
        <f>IF(ISNA(VLOOKUP($B306,'[1]1718  Exp_Rev Access'!$F$7:$GK$318,$FL$2,FALSE)),"",VLOOKUP($B306,'[1]1718  Exp_Rev Access'!$F$7:$GK$318,$FL$2,FALSE))</f>
        <v/>
      </c>
      <c r="FM306" s="90" t="str">
        <f>IF(ISNA(VLOOKUP($B306,'[1]1718  Exp_Rev Access'!$F$7:$GK$318,$FM$2,FALSE)),"",VLOOKUP($B306,'[1]1718  Exp_Rev Access'!$F$7:$GK$318,$FM$2,FALSE))</f>
        <v/>
      </c>
      <c r="FN306" s="90" t="str">
        <f>IF(ISNA(VLOOKUP($B306,'[1]1718  Exp_Rev Access'!$F$7:$GK$318,$FN$2,FALSE)),"",VLOOKUP($B306,'[1]1718  Exp_Rev Access'!$F$7:$GK$318,$FN$2,FALSE))</f>
        <v/>
      </c>
      <c r="FO306" s="90" t="str">
        <f>IF(ISNA(VLOOKUP($B306,'[1]1718  Exp_Rev Access'!$F$7:$GK$318,$FO$2,FALSE)),"",VLOOKUP($B306,'[1]1718  Exp_Rev Access'!$F$7:$GK$318,$FO$2,FALSE))</f>
        <v/>
      </c>
      <c r="FP306" s="90" t="str">
        <f>IF(ISNA(VLOOKUP($B306,'[1]1718  Exp_Rev Access'!$F$7:$GK$318,$FP$2,FALSE)),"",VLOOKUP($B306,'[1]1718  Exp_Rev Access'!$F$7:$GK$318,$FP$2,FALSE))</f>
        <v/>
      </c>
      <c r="FQ306" s="90" t="str">
        <f>IF(ISNA(VLOOKUP($B306,'[1]1718  Exp_Rev Access'!$F$7:$GK$318,$FQ$2,FALSE)),"",VLOOKUP($B306,'[1]1718  Exp_Rev Access'!$F$7:$GK$318,$FQ$2,FALSE))</f>
        <v/>
      </c>
      <c r="FR306" s="90" t="str">
        <f>IF(ISNA(VLOOKUP($B306,'[1]1718  Exp_Rev Access'!$F$7:$GK$318,$FR$2,FALSE)),"",VLOOKUP($B306,'[1]1718  Exp_Rev Access'!$F$7:$GK$318,$FR$2,FALSE))</f>
        <v/>
      </c>
      <c r="FS306" s="56"/>
      <c r="FT306" s="92"/>
      <c r="FU306" s="94"/>
      <c r="FV306" s="95" t="str">
        <f>IF(ISNA(VLOOKUP($B306,'[1]1718  Exp_Rev Access'!$F$7:$GK$318,$FV$2,FALSE)),"",VLOOKUP($B306,'[1]1718  Exp_Rev Access'!$F$7:$GK$318,$FV$2,FALSE))</f>
        <v/>
      </c>
      <c r="FW306" s="95" t="str">
        <f>IF(ISNA(VLOOKUP($B306,'[1]1718  Exp_Rev Access'!$F$7:$GK$318,$FW$2,FALSE)),"",VLOOKUP($B306,'[1]1718  Exp_Rev Access'!$F$7:$GK$318,$FW$2,FALSE))</f>
        <v/>
      </c>
      <c r="FX306" s="95" t="str">
        <f>IF(ISNA(VLOOKUP($B306,'[1]1718  Exp_Rev Access'!$F$7:$GK$318,$FX$2,FALSE)),"",VLOOKUP($B306,'[1]1718  Exp_Rev Access'!$F$7:$GK$318,$FX$2,FALSE))</f>
        <v/>
      </c>
      <c r="FY306" s="95" t="str">
        <f>IF(ISNA(VLOOKUP($B306,'[1]1718  Exp_Rev Access'!$F$7:$GK$318,$FY$2,FALSE)),"",VLOOKUP($B306,'[1]1718  Exp_Rev Access'!$F$7:$GK$318,$FY$2,FALSE))</f>
        <v/>
      </c>
      <c r="FZ306" s="95" t="str">
        <f>IF(ISNA(VLOOKUP($B306,'[1]1718  Exp_Rev Access'!$F$7:$GK$318,$FZ$2,FALSE)),"",VLOOKUP($B306,'[1]1718  Exp_Rev Access'!$F$7:$GK$318,$FZ$2,FALSE))</f>
        <v/>
      </c>
      <c r="GA306" s="95" t="str">
        <f>IF(ISNA(VLOOKUP($B306,'[1]1718  Exp_Rev Access'!$F$7:$GK$318,$GA$2,FALSE)),"",VLOOKUP($B306,'[1]1718  Exp_Rev Access'!$F$7:$GK$318,$GA$2,FALSE))</f>
        <v/>
      </c>
      <c r="GB306" s="95" t="str">
        <f>IF(ISNA(VLOOKUP($B306,'[1]1718  Exp_Rev Access'!$F$7:$GK$318,$GB$2,FALSE)),"",VLOOKUP($B306,'[1]1718  Exp_Rev Access'!$F$7:$GK$318,$GB$2,FALSE))</f>
        <v/>
      </c>
      <c r="GC306" s="95" t="str">
        <f>IF(ISNA(VLOOKUP($B306,'[1]1718  Exp_Rev Access'!$F$7:$GK$318,$GC$2,FALSE)),"",VLOOKUP($B306,'[1]1718  Exp_Rev Access'!$F$7:$GK$318,$GC$2,FALSE))</f>
        <v/>
      </c>
      <c r="GD306" s="95" t="str">
        <f>IF(ISNA(VLOOKUP($B306,'[1]1718  Exp_Rev Access'!$F$7:$GK$318,$GD$2,FALSE)),"",VLOOKUP($B306,'[1]1718  Exp_Rev Access'!$F$7:$GK$318,$GD$2,FALSE))</f>
        <v/>
      </c>
      <c r="GE306" s="95" t="str">
        <f>IF(ISNA(VLOOKUP($B306,'[1]1718  Exp_Rev Access'!$F$7:$GK$318,$GE$2,FALSE)),"",VLOOKUP($B306,'[1]1718  Exp_Rev Access'!$F$7:$GK$318,$GE$2,FALSE))</f>
        <v/>
      </c>
      <c r="GF306" s="95" t="str">
        <f>IF(ISNA(VLOOKUP($B306,'[1]1718  Exp_Rev Access'!$F$7:$GK$318,$GF$2,FALSE)),"",VLOOKUP($B306,'[1]1718  Exp_Rev Access'!$F$7:$GK$318,$GF$2,FALSE))</f>
        <v/>
      </c>
      <c r="GG306" s="95" t="str">
        <f>IF(ISNA(VLOOKUP($B306,'[1]1718  Exp_Rev Access'!$F$7:$GK$318,$GG$2,FALSE)),"",VLOOKUP($B306,'[1]1718  Exp_Rev Access'!$F$7:$GK$318,$GG$2,FALSE))</f>
        <v/>
      </c>
      <c r="GH306" s="95" t="str">
        <f>IF(ISNA(VLOOKUP($B306,'[1]1718  Exp_Rev Access'!$F$7:$GK$318,$GH$2,FALSE)),"",VLOOKUP($B306,'[1]1718  Exp_Rev Access'!$F$7:$GK$318,$GH$2,FALSE))</f>
        <v/>
      </c>
      <c r="GI306" s="95" t="str">
        <f>IF(ISNA(VLOOKUP($B306,'[1]1718  Exp_Rev Access'!$F$7:$GK$318,$GI$2,FALSE)),"",VLOOKUP($B306,'[1]1718  Exp_Rev Access'!$F$7:$GK$318,$GI$2,FALSE))</f>
        <v/>
      </c>
      <c r="GJ306" s="95" t="str">
        <f>IF(ISNA(VLOOKUP($B306,'[1]1718  Exp_Rev Access'!$F$7:$GK$318,$GJ$2,FALSE)),"",VLOOKUP($B306,'[1]1718  Exp_Rev Access'!$F$7:$GK$318,$GJ$2,FALSE))</f>
        <v/>
      </c>
      <c r="GK306" s="95" t="str">
        <f>IF(ISNA(VLOOKUP($B306,'[1]1718  Exp_Rev Access'!$F$7:$GK$318,$GK$2,FALSE)),"",VLOOKUP($B306,'[1]1718  Exp_Rev Access'!$F$7:$GK$318,$GK$2,FALSE))</f>
        <v/>
      </c>
      <c r="GL306" s="95" t="str">
        <f>IF(ISNA(VLOOKUP($B306,'[1]1718  Exp_Rev Access'!$F$7:$GK$318,$GL$2,FALSE)),"",VLOOKUP($B306,'[1]1718  Exp_Rev Access'!$F$7:$GK$318,$GL$2,FALSE))</f>
        <v/>
      </c>
      <c r="GM306" s="95" t="str">
        <f>IF(ISNA(VLOOKUP($B306,'[1]1718  Exp_Rev Access'!$F$7:$GK$318,$GM$2,FALSE)),"",VLOOKUP($B306,'[1]1718  Exp_Rev Access'!$F$7:$GK$318,$GM$2,FALSE))</f>
        <v/>
      </c>
      <c r="GN306" s="95" t="str">
        <f>IF(ISNA(VLOOKUP($B306,'[1]1718  Exp_Rev Access'!$F$7:$GK$318,$GN$2,FALSE)),"",VLOOKUP($B306,'[1]1718  Exp_Rev Access'!$F$7:$GK$318,$GN$2,FALSE))</f>
        <v/>
      </c>
      <c r="GO306" s="95" t="str">
        <f>IF(ISNA(VLOOKUP($B306,'[1]1718  Exp_Rev Access'!$F$7:$GK$318,$GO$2,FALSE)),"",VLOOKUP($B306,'[1]1718  Exp_Rev Access'!$F$7:$GK$318,$GO$2,FALSE))</f>
        <v/>
      </c>
      <c r="GP306" s="95" t="str">
        <f>IF(ISNA(VLOOKUP($B306,'[1]1718  Exp_Rev Access'!$F$7:$GK$318,$GP$2,FALSE)),"",VLOOKUP($B306,'[1]1718  Exp_Rev Access'!$F$7:$GK$318,$GP$2,FALSE))</f>
        <v/>
      </c>
      <c r="GQ306" s="95" t="str">
        <f>IF(ISNA(VLOOKUP($B306,'[1]1718  Exp_Rev Access'!$F$7:$GK$318,$GQ$2,FALSE)),"",VLOOKUP($B306,'[1]1718  Exp_Rev Access'!$F$7:$GK$318,$GQ$2,FALSE))</f>
        <v/>
      </c>
      <c r="GR306" s="95" t="str">
        <f>IF(ISNA(VLOOKUP($B306,'[1]1718  Exp_Rev Access'!$F$7:$GK$318,$GR$2,FALSE)),"",VLOOKUP($B306,'[1]1718  Exp_Rev Access'!$F$7:$GK$318,$GR$2,FALSE))</f>
        <v/>
      </c>
      <c r="GS306" s="95" t="str">
        <f>IF(ISNA(VLOOKUP($B306,'[1]1718  Exp_Rev Access'!$F$7:$GK$318,$GS$2,FALSE)),"",VLOOKUP($B306,'[1]1718  Exp_Rev Access'!$F$7:$GK$318,$GS$2,FALSE))</f>
        <v/>
      </c>
      <c r="GT306" s="95" t="str">
        <f>IF(ISNA(VLOOKUP($B306,'[1]1718  Exp_Rev Access'!$F$7:$GK$318,$GT$2,FALSE)),"",VLOOKUP($B306,'[1]1718  Exp_Rev Access'!$F$7:$GK$318,$GT$2,FALSE))</f>
        <v/>
      </c>
      <c r="GU306" s="56"/>
      <c r="GV306" s="92"/>
      <c r="GW306" s="96"/>
      <c r="HE306" s="97"/>
      <c r="HF306" s="97"/>
      <c r="HG306" s="97"/>
      <c r="HH306" s="97"/>
      <c r="HI306" s="97"/>
      <c r="HJ306" s="97"/>
      <c r="HK306" s="97"/>
      <c r="HL306" s="97"/>
      <c r="HM306" s="97"/>
      <c r="HN306" s="97"/>
    </row>
    <row r="307" spans="1:222" x14ac:dyDescent="0.3">
      <c r="A307" s="73"/>
      <c r="B307" s="88" t="s">
        <v>626</v>
      </c>
      <c r="C307" s="89" t="s">
        <v>627</v>
      </c>
      <c r="D307" s="75">
        <f>IF(ISNA(VLOOKUP($B307,'[1]1718 enrollment_Rev_Exp by size'!$A$7:H639,3,FALSE)),"",VLOOKUP($B307,'[1]1718 enrollment_Rev_Exp by size'!$A$7:$G$350,3,FALSE))</f>
        <v>86.5</v>
      </c>
      <c r="E307" s="76">
        <f>IF(ISNA(VLOOKUP($B307,'[1]1718 enrollment_Rev_Exp by size'!$A$7:I641,5,FALSE)),"",VLOOKUP($B307,'[1]1718 enrollment_Rev_Exp by size'!$A$7:$G$350,5,FALSE))</f>
        <v>1304692.69</v>
      </c>
      <c r="F307" s="70">
        <f>N307+AM307+AU307+BV307+CE307+FS307+GU307</f>
        <v>1304692.69</v>
      </c>
      <c r="G307" s="70">
        <f>F307-E307</f>
        <v>0</v>
      </c>
      <c r="H307" s="90">
        <f>IF(ISNA(VLOOKUP($B307,'[1]1718  Exp_Rev Access'!$F$7:$GK$318,3,FALSE)),"",VLOOKUP($B307,'[1]1718  Exp_Rev Access'!$F$7:$GK$318,3,FALSE))</f>
        <v>150930.91</v>
      </c>
      <c r="I307" s="90">
        <f>IF(ISNA(VLOOKUP($B307,'[1]1718  Exp_Rev Access'!$F$7:$GK$318,4,FALSE)),"",VLOOKUP($B307,'[1]1718  Exp_Rev Access'!$F$7:$GK$318,4,FALSE))</f>
        <v>0</v>
      </c>
      <c r="J307" s="90">
        <f>IF(ISNA(VLOOKUP($B307,'[1]1718  Exp_Rev Access'!$F$7:$GK$318,5,FALSE)),"",VLOOKUP($B307,'[1]1718  Exp_Rev Access'!$F$7:$GK$318,5,FALSE))</f>
        <v>8369.9500000000007</v>
      </c>
      <c r="K307" s="90">
        <f>IF(ISNA(VLOOKUP($B307,'[1]1718  Exp_Rev Access'!$F$7:$GK$318,6,FALSE)),"-",VLOOKUP($B307,'[1]1718  Exp_Rev Access'!$F$7:$GK$318,6,FALSE))</f>
        <v>18070.3</v>
      </c>
      <c r="L307" s="90">
        <f>IF(ISNA(VLOOKUP($B307,'[1]1718  Exp_Rev Access'!$F$7:$GK$318,7,FALSE)),"",VLOOKUP($B307,'[1]1718  Exp_Rev Access'!$F$7:$GK$318,7,FALSE))</f>
        <v>0</v>
      </c>
      <c r="M307" s="90">
        <f>IF(ISNA(VLOOKUP($B307,'[1]1718  Exp_Rev Access'!$F$7:$GK$318,8,FALSE)),"",VLOOKUP($B307,'[1]1718  Exp_Rev Access'!$F$7:$GK$318,8,FALSE))</f>
        <v>0</v>
      </c>
      <c r="N307" s="56">
        <f>SUM(H307:M307)</f>
        <v>177371.16</v>
      </c>
      <c r="O307" s="91">
        <f t="shared" ref="O307:O311" si="827">N307/E307</f>
        <v>0.13594861177615705</v>
      </c>
      <c r="P307" s="56">
        <f t="shared" ref="P307:P311" si="828">N307/D307</f>
        <v>2050.5336416184973</v>
      </c>
      <c r="Q307" s="90">
        <f>IF(ISNA(VLOOKUP($B307,'[1]1718  Exp_Rev Access'!$F$7:$GK$318,10,FALSE)),"",VLOOKUP($B307,'[1]1718  Exp_Rev Access'!$F$7:$GK$318,10,FALSE))</f>
        <v>0</v>
      </c>
      <c r="R307" s="90">
        <f>IF(ISNA(VLOOKUP($B307,'[1]1718  Exp_Rev Access'!$F$7:$GK$318,11,FALSE)),"",VLOOKUP($B307,'[1]1718  Exp_Rev Access'!$F$7:$GK$318,11,FALSE))</f>
        <v>0</v>
      </c>
      <c r="S307" s="90">
        <f>IF(ISNA(VLOOKUP($B307,'[1]1718  Exp_Rev Access'!$F$7:$GK$318,12,FALSE)),"",VLOOKUP($B307,'[1]1718  Exp_Rev Access'!$F$7:$GK$318,12,FALSE))</f>
        <v>0</v>
      </c>
      <c r="T307" s="90">
        <f>IF(ISNA(VLOOKUP($B307,'[1]1718  Exp_Rev Access'!$F$7:$GK$318,13,FALSE)),"",VLOOKUP($B307,'[1]1718  Exp_Rev Access'!$F$7:$GK$318,13,FALSE))</f>
        <v>0</v>
      </c>
      <c r="U307" s="90">
        <f>IF(ISNA(VLOOKUP($B307,'[1]1718  Exp_Rev Access'!$F$7:$GK$318,14,FALSE)),"",VLOOKUP($B307,'[1]1718  Exp_Rev Access'!$F$7:$GK$318,14,FALSE))</f>
        <v>0</v>
      </c>
      <c r="V307" s="90">
        <f>IF(ISNA(VLOOKUP($B307,'[1]1718  Exp_Rev Access'!$F$7:$GK$318,15,FALSE)),"",VLOOKUP($B307,'[1]1718  Exp_Rev Access'!$F$7:$GK$318,15,FALSE))</f>
        <v>0</v>
      </c>
      <c r="W307" s="90">
        <f>IF(ISNA(VLOOKUP($B307,'[1]1718  Exp_Rev Access'!$F$7:$GK$318,16,FALSE)),"",VLOOKUP($B307,'[1]1718  Exp_Rev Access'!$F$7:$GK$318,16,FALSE))</f>
        <v>0</v>
      </c>
      <c r="X307" s="90">
        <f>IF(ISNA(VLOOKUP($B307,'[1]1718  Exp_Rev Access'!$F$7:$GK$318,17,FALSE)),"",VLOOKUP($B307,'[1]1718  Exp_Rev Access'!$F$7:$GK$318,17,FALSE))</f>
        <v>0</v>
      </c>
      <c r="Y307" s="90">
        <f>IF(ISNA(VLOOKUP($B307,'[1]1718  Exp_Rev Access'!$F$7:$GK$318,18,FALSE)),"",VLOOKUP($B307,'[1]1718  Exp_Rev Access'!$F$7:$GK$318,18,FALSE))</f>
        <v>721</v>
      </c>
      <c r="Z307" s="90">
        <f>IF(ISNA(VLOOKUP($B307,'[1]1718  Exp_Rev Access'!$F$7:$GK$318,19,FALSE)),"",VLOOKUP($B307,'[1]1718  Exp_Rev Access'!$F$7:$GK$318,19,FALSE))</f>
        <v>0</v>
      </c>
      <c r="AA307" s="90">
        <f>IF(ISNA(VLOOKUP($B307,'[1]1718  Exp_Rev Access'!$F$7:$GK$318,20,FALSE)),"",VLOOKUP($B307,'[1]1718  Exp_Rev Access'!$F$7:$GK$318,20,FALSE))</f>
        <v>0</v>
      </c>
      <c r="AB307" s="90">
        <f>IF(ISNA(VLOOKUP($B307,'[1]1718  Exp_Rev Access'!$F$7:$GK$318,21,FALSE)),"",VLOOKUP($B307,'[1]1718  Exp_Rev Access'!$F$7:$GK$318,21,FALSE))</f>
        <v>0</v>
      </c>
      <c r="AC307" s="90">
        <f>IF(ISNA(VLOOKUP($B307,'[1]1718  Exp_Rev Access'!$F$7:$GK$318,22,FALSE)),"",VLOOKUP($B307,'[1]1718  Exp_Rev Access'!$F$7:$GK$318,22,FALSE))</f>
        <v>0</v>
      </c>
      <c r="AD307" s="90">
        <f>IF(ISNA(VLOOKUP($B307,'[1]1718  Exp_Rev Access'!$F$7:$GK$318,23,FALSE)),"",VLOOKUP($B307,'[1]1718  Exp_Rev Access'!$F$7:$GK$318,23,FALSE))</f>
        <v>16150.94</v>
      </c>
      <c r="AE307" s="90">
        <f>IF(ISNA(VLOOKUP($B307,'[1]1718  Exp_Rev Access'!$F$7:$GK$318,24,FALSE)),"",VLOOKUP($B307,'[1]1718  Exp_Rev Access'!$F$7:$GK$318,24,FALSE))</f>
        <v>2063.83</v>
      </c>
      <c r="AF307" s="90">
        <f>IF(ISNA(VLOOKUP($B307,'[1]1718  Exp_Rev Access'!$F$7:$GK$318,25,FALSE)),"",VLOOKUP($B307,'[1]1718  Exp_Rev Access'!$F$7:$GK$318,25,FALSE))</f>
        <v>0</v>
      </c>
      <c r="AG307" s="90">
        <f>IF(ISNA(VLOOKUP($B307,'[1]1718  Exp_Rev Access'!$F$7:$GK$318,26,FALSE)),"",VLOOKUP($B307,'[1]1718  Exp_Rev Access'!$F$7:$GK$318,26,FALSE))</f>
        <v>0</v>
      </c>
      <c r="AH307" s="90">
        <f>IF(ISNA(VLOOKUP($B307,'[1]1718  Exp_Rev Access'!$F$7:$GK$318,27,FALSE)),"",VLOOKUP($B307,'[1]1718  Exp_Rev Access'!$F$7:$GK$318,27,FALSE))</f>
        <v>25</v>
      </c>
      <c r="AI307" s="90">
        <f>IF(ISNA(VLOOKUP($B307,'[1]1718  Exp_Rev Access'!$F$7:$GK$318,28,FALSE)),"",VLOOKUP($B307,'[1]1718  Exp_Rev Access'!$F$7:$GK$318,28,FALSE))</f>
        <v>0</v>
      </c>
      <c r="AJ307" s="90">
        <f>IF(ISNA(VLOOKUP($B307,'[1]1718  Exp_Rev Access'!$F$7:$GK$318,29,FALSE)),"",VLOOKUP($B307,'[1]1718  Exp_Rev Access'!$F$7:$GK$318,29,FALSE))</f>
        <v>0</v>
      </c>
      <c r="AK307" s="90">
        <f>IF(ISNA(VLOOKUP($B307,'[1]1718  Exp_Rev Access'!$F$7:$GK$318,30,FALSE)),"",VLOOKUP($B307,'[1]1718  Exp_Rev Access'!$F$7:$GK$318,30,FALSE))</f>
        <v>17911.84</v>
      </c>
      <c r="AL307" s="90">
        <f>IF(ISNA(VLOOKUP($B307,'[1]1718  Exp_Rev Access'!$F$7:$GK$318,31,FALSE)),"",VLOOKUP($B307,'[1]1718  Exp_Rev Access'!$F$7:$GK$318,31,FALSE))</f>
        <v>1576.32</v>
      </c>
      <c r="AM307" s="56">
        <f>SUM(Q307:AL307)</f>
        <v>38448.93</v>
      </c>
      <c r="AN307" s="92">
        <f>AM307/E307</f>
        <v>2.946972133338158E-2</v>
      </c>
      <c r="AO307" s="71">
        <f>AM307/D307</f>
        <v>444.49630057803466</v>
      </c>
      <c r="AP307" s="90">
        <f>IF(ISNA(VLOOKUP($B307,'[1]1718  Exp_Rev Access'!$F$7:$GK$318,33,FALSE)),"",VLOOKUP($B307,'[1]1718  Exp_Rev Access'!$F$7:$GK$318,33,FALSE))</f>
        <v>665939.51</v>
      </c>
      <c r="AQ307" s="90">
        <f>IF(ISNA(VLOOKUP($B307,'[1]1718  Exp_Rev Access'!$F$7:$GK$318,34,FALSE)),"",VLOOKUP($B307,'[1]1718  Exp_Rev Access'!$F$7:$GK$318,34,FALSE))</f>
        <v>16529.599999999999</v>
      </c>
      <c r="AR307" s="90">
        <f>IF(ISNA(VLOOKUP($B307,'[1]1718  Exp_Rev Access'!$F$7:$GK$318,35,FALSE)),"",VLOOKUP($B307,'[1]1718  Exp_Rev Access'!$F$7:$GK$318,35,FALSE))</f>
        <v>0</v>
      </c>
      <c r="AS307" s="90">
        <f>IF(ISNA(VLOOKUP($B307,'[1]1718  Exp_Rev Access'!$F$7:$GK$318,36,FALSE)),"",VLOOKUP($B307,'[1]1718  Exp_Rev Access'!$F$7:$GK$318,36,FALSE))</f>
        <v>0</v>
      </c>
      <c r="AT307" s="90">
        <f>IF(ISNA(VLOOKUP($B307,'[1]1718  Exp_Rev Access'!$F$7:$GK$318,37,FALSE)),"",VLOOKUP($B307,'[1]1718  Exp_Rev Access'!$F$7:$GK$318,37,FALSE))</f>
        <v>0</v>
      </c>
      <c r="AU307" s="56">
        <f>SUM(AP307:AT307)</f>
        <v>682469.11</v>
      </c>
      <c r="AV307" s="93">
        <f>AU307/E307</f>
        <v>0.52308801546209327</v>
      </c>
      <c r="AW307" s="56">
        <f>AU307/D307</f>
        <v>7889.8163005780343</v>
      </c>
      <c r="AX307" s="90">
        <f>IF(ISNA(VLOOKUP($B307,'[1]1718  Exp_Rev Access'!$F$7:$GK$318,39,FALSE)),"",VLOOKUP($B307,'[1]1718  Exp_Rev Access'!$F$7:$GK$318,39,FALSE))</f>
        <v>0</v>
      </c>
      <c r="AY307" s="90">
        <f>IF(ISNA(VLOOKUP($B307,'[1]1718  Exp_Rev Access'!$F$7:$GK$318,40,FALSE)),"",VLOOKUP($B307,'[1]1718  Exp_Rev Access'!$F$7:$GK$318,40,FALSE))</f>
        <v>83491.42</v>
      </c>
      <c r="AZ307" s="90">
        <f>IF(ISNA(VLOOKUP($B307,'[1]1718  Exp_Rev Access'!$F$7:$GK$318,41,FALSE)),"",VLOOKUP($B307,'[1]1718  Exp_Rev Access'!$F$7:$GK$318,41,FALSE))</f>
        <v>0</v>
      </c>
      <c r="BA307" s="90">
        <f>IF(ISNA(VLOOKUP($B307,'[1]1718  Exp_Rev Access'!$F$7:$GK$318,42,FALSE)),"",VLOOKUP($B307,'[1]1718  Exp_Rev Access'!$F$7:$GK$318,42,FALSE))</f>
        <v>0</v>
      </c>
      <c r="BB307" s="90">
        <f>IF(ISNA(VLOOKUP($B307,'[1]1718  Exp_Rev Access'!$F$7:$GK$318,43,FALSE)),"",VLOOKUP($B307,'[1]1718  Exp_Rev Access'!$F$7:$GK$318,43,FALSE))</f>
        <v>0</v>
      </c>
      <c r="BC307" s="90">
        <f>IF(ISNA(VLOOKUP($B307,'[1]1718  Exp_Rev Access'!$F$7:$GK$318,44,FALSE)),"",VLOOKUP($B307,'[1]1718  Exp_Rev Access'!$F$7:$GK$318,44,FALSE))</f>
        <v>18959.38</v>
      </c>
      <c r="BD307" s="90">
        <f>IF(ISNA(VLOOKUP($B307,'[1]1718  Exp_Rev Access'!$F$7:$GK$318,45,FALSE)),"",VLOOKUP($B307,'[1]1718  Exp_Rev Access'!$F$7:$GK$318,45,FALSE))</f>
        <v>0</v>
      </c>
      <c r="BE307" s="90">
        <f>IF(ISNA(VLOOKUP($B307,'[1]1718  Exp_Rev Access'!$F$7:$GK$318,46,FALSE)),"",VLOOKUP($B307,'[1]1718  Exp_Rev Access'!$F$7:$GK$318,46,FALSE))</f>
        <v>2973.32</v>
      </c>
      <c r="BF307" s="90">
        <f>IF(ISNA(VLOOKUP($B307,'[1]1718  Exp_Rev Access'!$F$7:$GK$318,47,FALSE)),"",VLOOKUP($B307,'[1]1718  Exp_Rev Access'!$F$7:$GK$318,47,FALSE))</f>
        <v>0</v>
      </c>
      <c r="BG307" s="90">
        <f>IF(ISNA(VLOOKUP($B307,'[1]1718  Exp_Rev Access'!$F$7:$GK$318,48,FALSE)),"",VLOOKUP($B307,'[1]1718  Exp_Rev Access'!$F$7:$GK$318,48,FALSE))</f>
        <v>0</v>
      </c>
      <c r="BH307" s="90">
        <f>IF(ISNA(VLOOKUP($B307,'[1]1718  Exp_Rev Access'!$F$7:$GK$318,49,FALSE)),"",VLOOKUP($B307,'[1]1718  Exp_Rev Access'!$F$7:$GK$318,49,FALSE))</f>
        <v>1880.89</v>
      </c>
      <c r="BI307" s="90">
        <f>IF(ISNA(VLOOKUP($B307,'[1]1718  Exp_Rev Access'!$F$7:$GK$318,50,FALSE)),"",VLOOKUP($B307,'[1]1718  Exp_Rev Access'!$F$7:$GK$318,50,FALSE))</f>
        <v>0</v>
      </c>
      <c r="BJ307" s="90">
        <f>IF(ISNA(VLOOKUP($B307,'[1]1718  Exp_Rev Access'!$F$7:$GK$318,51,FALSE)),"",VLOOKUP($B307,'[1]1718  Exp_Rev Access'!$F$7:$GK$318,51,FALSE))</f>
        <v>10814.37</v>
      </c>
      <c r="BK307" s="90">
        <f>IF(ISNA(VLOOKUP($B307,'[1]1718  Exp_Rev Access'!$F$7:$GK$318,52,FALSE)),"",VLOOKUP($B307,'[1]1718  Exp_Rev Access'!$F$7:$GK$318,52,FALSE))</f>
        <v>60834.74</v>
      </c>
      <c r="BL307" s="90">
        <f>IF(ISNA(VLOOKUP($B307,'[1]1718  Exp_Rev Access'!$F$7:$GK$318,53,FALSE)),"",VLOOKUP($B307,'[1]1718  Exp_Rev Access'!$F$7:$GK$318,53,FALSE))</f>
        <v>0</v>
      </c>
      <c r="BM307" s="90">
        <f>IF(ISNA(VLOOKUP($B307,'[1]1718  Exp_Rev Access'!$F$7:$GK$318,54,FALSE)),"",VLOOKUP($B307,'[1]1718  Exp_Rev Access'!$F$7:$GK$318,54,FALSE))</f>
        <v>0</v>
      </c>
      <c r="BN307" s="90">
        <f>IF(ISNA(VLOOKUP($B307,'[1]1718  Exp_Rev Access'!$F$7:$GK$318,55,FALSE)),"",VLOOKUP($B307,'[1]1718  Exp_Rev Access'!$F$7:$GK$318,55,FALSE))</f>
        <v>0</v>
      </c>
      <c r="BO307" s="90">
        <f>IF(ISNA(VLOOKUP($B307,'[1]1718  Exp_Rev Access'!$F$7:$GK$318,56,FALSE)),"",VLOOKUP($B307,'[1]1718  Exp_Rev Access'!$F$7:$GK$318,56,FALSE))</f>
        <v>0</v>
      </c>
      <c r="BP307" s="90">
        <f>IF(ISNA(VLOOKUP($B307,'[1]1718  Exp_Rev Access'!$F$7:$GK$318,57,FALSE)),"",VLOOKUP($B307,'[1]1718  Exp_Rev Access'!$F$7:$GK$318,57,FALSE))</f>
        <v>0</v>
      </c>
      <c r="BQ307" s="90">
        <f>IF(ISNA(VLOOKUP($B307,'[1]1718  Exp_Rev Access'!$F$7:$GK$318,58,FALSE)),"",VLOOKUP($B307,'[1]1718  Exp_Rev Access'!$F$7:$GK$318,58,FALSE))</f>
        <v>0</v>
      </c>
      <c r="BR307" s="90">
        <f>IF(ISNA(VLOOKUP($B307,'[1]1718  Exp_Rev Access'!$F$7:$GK$318,59,FALSE)),"",VLOOKUP($B307,'[1]1718  Exp_Rev Access'!$F$7:$GK$318,59,FALSE))</f>
        <v>0</v>
      </c>
      <c r="BS307" s="90">
        <f>IF(ISNA(VLOOKUP($B307,'[1]1718  Exp_Rev Access'!$F$7:$GK$318,60,FALSE)),"",VLOOKUP($B307,'[1]1718  Exp_Rev Access'!$F$7:$GK$318,60,FALSE))</f>
        <v>0</v>
      </c>
      <c r="BT307" s="90">
        <f>IF(ISNA(VLOOKUP($B307,'[1]1718  Exp_Rev Access'!$F$7:$GK$318,61,FALSE)),"",VLOOKUP($B307,'[1]1718  Exp_Rev Access'!$F$7:$GK$318,61,FALSE))</f>
        <v>0</v>
      </c>
      <c r="BU307" s="90">
        <f>IF(ISNA(VLOOKUP($B307,'[1]1718  Exp_Rev Access'!$F$7:$GK$318,62,FALSE)),"",VLOOKUP($B307,'[1]1718  Exp_Rev Access'!$F$7:$GK$318,62,FALSE))</f>
        <v>0</v>
      </c>
      <c r="BV307" s="56">
        <f t="shared" si="743"/>
        <v>178954.12</v>
      </c>
      <c r="BW307" s="92">
        <f>BV307/E307</f>
        <v>0.13716189365635215</v>
      </c>
      <c r="BX307" s="71">
        <f>BV307/D307</f>
        <v>2068.8337572254336</v>
      </c>
      <c r="BY307" s="90">
        <f>IF(ISNA(VLOOKUP($B307,'[1]1718  Exp_Rev Access'!$F$7:$GK$318,64,FALSE)),"",VLOOKUP($B307,'[1]1718  Exp_Rev Access'!$F$7:$GK$318,64,FALSE))</f>
        <v>0</v>
      </c>
      <c r="BZ307" s="90">
        <f>IF(ISNA(VLOOKUP($B307,'[1]1718  Exp_Rev Access'!$F$7:$GK$318,65,FALSE)),"",VLOOKUP($B307,'[1]1718  Exp_Rev Access'!$F$7:$GK$318,65,FALSE))</f>
        <v>0</v>
      </c>
      <c r="CA307" s="90">
        <f>IF(ISNA(VLOOKUP($B307,'[1]1718  Exp_Rev Access'!$F$7:$GK$318,66,FALSE)),"",VLOOKUP($B307,'[1]1718  Exp_Rev Access'!$F$7:$GK$318,66,FALSE))</f>
        <v>0</v>
      </c>
      <c r="CB307" s="90">
        <f>IF(ISNA(VLOOKUP($B307,'[1]1718  Exp_Rev Access'!$F$7:$GK$318,67,FALSE)),"",VLOOKUP($B307,'[1]1718  Exp_Rev Access'!$F$7:$GK$318,67,FALSE))</f>
        <v>905.8</v>
      </c>
      <c r="CC307" s="90">
        <f>IF(ISNA(VLOOKUP($B307,'[1]1718  Exp_Rev Access'!$F$7:$GK$318,68,FALSE)),"",VLOOKUP($B307,'[1]1718  Exp_Rev Access'!$F$7:$GK$318,68,FALSE))</f>
        <v>121630.3</v>
      </c>
      <c r="CD307" s="90">
        <f>IF(ISNA(VLOOKUP($B307,'[1]1718  Exp_Rev Access'!$F$7:$GK$318,69,FALSE)),"",VLOOKUP($B307,'[1]1718  Exp_Rev Access'!$F$7:$GK$318,69,FALSE))</f>
        <v>0</v>
      </c>
      <c r="CE307" s="56">
        <f t="shared" si="739"/>
        <v>122536.1</v>
      </c>
      <c r="CF307" s="92">
        <f t="shared" si="757"/>
        <v>9.3919511421498042E-2</v>
      </c>
      <c r="CG307" s="78">
        <f t="shared" si="758"/>
        <v>1416.6023121387284</v>
      </c>
      <c r="CH307" s="90">
        <f>IF(ISNA(VLOOKUP($B307,'[1]1718  Exp_Rev Access'!$F$7:$GK$318,$CH$2,FALSE)),"",VLOOKUP($B307,'[1]1718  Exp_Rev Access'!$F$7:$GK$318,$CH$2,FALSE))</f>
        <v>0</v>
      </c>
      <c r="CI307" s="90">
        <f>IF(ISNA(VLOOKUP($B307,'[1]1718  Exp_Rev Access'!$F$7:$GK$318,$CI$2,FALSE)),"",VLOOKUP($B307,'[1]1718  Exp_Rev Access'!$F$7:$GK$318,$CI$2,FALSE))</f>
        <v>0</v>
      </c>
      <c r="CJ307" s="90">
        <f>IF(ISNA(VLOOKUP($B307,'[1]1718  Exp_Rev Access'!$F$7:$GK$318,$CJ$2,FALSE)),"",VLOOKUP($B307,'[1]1718  Exp_Rev Access'!$F$7:$GK$318,$CJ$2,FALSE))</f>
        <v>0</v>
      </c>
      <c r="CK307" s="90">
        <f>IF(ISNA(VLOOKUP($B307,'[1]1718  Exp_Rev Access'!$F$7:$GK$318,$CK$2,FALSE)),"",VLOOKUP($B307,'[1]1718  Exp_Rev Access'!$F$7:$GK$318,$CK$2,FALSE))</f>
        <v>0</v>
      </c>
      <c r="CL307" s="90">
        <f>IF(ISNA(VLOOKUP($B307,'[1]1718  Exp_Rev Access'!$F$7:$GK$318,$CL$2,FALSE)),"",VLOOKUP($B307,'[1]1718  Exp_Rev Access'!$F$7:$GK$318,$CL$2,FALSE))</f>
        <v>0</v>
      </c>
      <c r="CM307" s="90">
        <f>IF(ISNA(VLOOKUP($B307,'[1]1718  Exp_Rev Access'!$F$7:$GK$318,$CM$2,FALSE)),"",VLOOKUP($B307,'[1]1718  Exp_Rev Access'!$F$7:$GK$318,$CM$2,FALSE))</f>
        <v>0</v>
      </c>
      <c r="CN307" s="90">
        <f>IF(ISNA(VLOOKUP($B307,'[1]1718  Exp_Rev Access'!$F$7:$GK$318,$CN$2,FALSE)),"",VLOOKUP($B307,'[1]1718  Exp_Rev Access'!$F$7:$GK$318,$CN$2,FALSE))</f>
        <v>0</v>
      </c>
      <c r="CO307" s="90">
        <f>IF(ISNA(VLOOKUP($B307,'[1]1718  Exp_Rev Access'!$F$7:$GK$318,$CO$2,FALSE)),"",VLOOKUP($B307,'[1]1718  Exp_Rev Access'!$F$7:$GK$318,$CO$2,FALSE))</f>
        <v>0</v>
      </c>
      <c r="CP307" s="90">
        <f>IF(ISNA(VLOOKUP($B307,'[1]1718  Exp_Rev Access'!$F$7:$GK$318,$CP$2,FALSE)),"",VLOOKUP($B307,'[1]1718  Exp_Rev Access'!$F$7:$GK$318,$CP$2,FALSE))</f>
        <v>0</v>
      </c>
      <c r="CQ307" s="90">
        <f>IF(ISNA(VLOOKUP($B307,'[1]1718  Exp_Rev Access'!$F$7:$GK$318,$CQ$2,FALSE)),"",VLOOKUP($B307,'[1]1718  Exp_Rev Access'!$F$7:$GK$318,$CQ$2,FALSE))</f>
        <v>0</v>
      </c>
      <c r="CR307" s="90">
        <f>IF(ISNA(VLOOKUP($B307,'[1]1718  Exp_Rev Access'!$F$7:$GK$318,$CR$2,FALSE)),"",VLOOKUP($B307,'[1]1718  Exp_Rev Access'!$F$7:$GK$318,$CR$2,FALSE))</f>
        <v>0</v>
      </c>
      <c r="CS307" s="90">
        <f>IF(ISNA(VLOOKUP($B307,'[1]1718  Exp_Rev Access'!$F$7:$GK$318,$CS$2,FALSE)),"",VLOOKUP($B307,'[1]1718  Exp_Rev Access'!$F$7:$GK$318,$CS$2,FALSE))</f>
        <v>0</v>
      </c>
      <c r="CT307" s="90">
        <f>IF(ISNA(VLOOKUP($B307,'[1]1718  Exp_Rev Access'!$F$7:$GK$318,$CT$2,FALSE)),"",VLOOKUP($B307,'[1]1718  Exp_Rev Access'!$F$7:$GK$318,$CT$2,FALSE))</f>
        <v>0</v>
      </c>
      <c r="CU307" s="90">
        <f>IF(ISNA(VLOOKUP($B307,'[1]1718  Exp_Rev Access'!$F$7:$GK$318,$CU$2,FALSE)),"",VLOOKUP($B307,'[1]1718  Exp_Rev Access'!$F$7:$GK$318,$CU$2,FALSE))</f>
        <v>20371.82</v>
      </c>
      <c r="CV307" s="90">
        <f>IF(ISNA(VLOOKUP($B307,'[1]1718  Exp_Rev Access'!$F$7:$GK$318,$CV$2,FALSE)),"",VLOOKUP($B307,'[1]1718  Exp_Rev Access'!$F$7:$GK$318,$CV$2,FALSE))</f>
        <v>11925.54</v>
      </c>
      <c r="CW307" s="90">
        <f>IF(ISNA(VLOOKUP($B307,'[1]1718  Exp_Rev Access'!$F$7:$GK$318,$CW$2,FALSE)),"",VLOOKUP($B307,'[1]1718  Exp_Rev Access'!$F$7:$GK$318,$CW$2,FALSE))</f>
        <v>0</v>
      </c>
      <c r="CX307" s="90">
        <f>IF(ISNA(VLOOKUP($B307,'[1]1718  Exp_Rev Access'!$F$7:$GK$318,$CX$2,FALSE)),"",VLOOKUP($B307,'[1]1718  Exp_Rev Access'!$F$7:$GK$318,$CX$2,FALSE))</f>
        <v>0</v>
      </c>
      <c r="CY307" s="90">
        <f>IF(ISNA(VLOOKUP($B307,'[1]1718  Exp_Rev Access'!$F$7:$GK$318,$CY$2,FALSE)),"",VLOOKUP($B307,'[1]1718  Exp_Rev Access'!$F$7:$GK$318,$CY$2,FALSE))</f>
        <v>0</v>
      </c>
      <c r="CZ307" s="90">
        <f>IF(ISNA(VLOOKUP($B307,'[1]1718  Exp_Rev Access'!$F$7:$GK$318,$CZ$2,FALSE)),"",VLOOKUP($B307,'[1]1718  Exp_Rev Access'!$F$7:$GK$318,$CZ$2,FALSE))</f>
        <v>0</v>
      </c>
      <c r="DA307" s="90">
        <f>IF(ISNA(VLOOKUP($B307,'[1]1718  Exp_Rev Access'!$F$7:$GK$318,$DA$2,FALSE)),"",VLOOKUP($B307,'[1]1718  Exp_Rev Access'!$F$7:$GK$318,$DA$2,FALSE))</f>
        <v>0</v>
      </c>
      <c r="DB307" s="90">
        <f>IF(ISNA(VLOOKUP($B307,'[1]1718  Exp_Rev Access'!$F$7:$GK$318,$DB$2,FALSE)),"",VLOOKUP($B307,'[1]1718  Exp_Rev Access'!$F$7:$GK$318,$DB$2,FALSE))</f>
        <v>0</v>
      </c>
      <c r="DC307" s="90">
        <f>IF(ISNA(VLOOKUP($B307,'[1]1718  Exp_Rev Access'!$F$7:$GK$318,$DC$2,FALSE)),"",VLOOKUP($B307,'[1]1718  Exp_Rev Access'!$F$7:$GK$318,$DC$2,FALSE))</f>
        <v>0</v>
      </c>
      <c r="DD307" s="90">
        <f>IF(ISNA(VLOOKUP($B307,'[1]1718  Exp_Rev Access'!$F$7:$GK$318,$DD$2,FALSE)),"",VLOOKUP($B307,'[1]1718  Exp_Rev Access'!$F$7:$GK$318,$DD$2,FALSE))</f>
        <v>0</v>
      </c>
      <c r="DE307" s="90">
        <f>IF(ISNA(VLOOKUP($B307,'[1]1718  Exp_Rev Access'!$F$7:$GK$318,$DE$2,FALSE)),"",VLOOKUP($B307,'[1]1718  Exp_Rev Access'!$F$7:$GK$318,$DE$2,FALSE))</f>
        <v>0</v>
      </c>
      <c r="DF307" s="90">
        <f>IF(ISNA(VLOOKUP($B307,'[1]1718  Exp_Rev Access'!$F$7:$GK$318,$DF$2,FALSE)),"",VLOOKUP($B307,'[1]1718  Exp_Rev Access'!$F$7:$GK$318,$DF$2,FALSE))</f>
        <v>0</v>
      </c>
      <c r="DG307" s="90">
        <f>IF(ISNA(VLOOKUP($B307,'[1]1718  Exp_Rev Access'!$F$7:$GK$318,$DG$2,FALSE)),"",VLOOKUP($B307,'[1]1718  Exp_Rev Access'!$F$7:$GK$318,$DG$2,FALSE))</f>
        <v>0</v>
      </c>
      <c r="DH307" s="90">
        <f>IF(ISNA(VLOOKUP($B307,'[1]1718  Exp_Rev Access'!$F$7:$GK$318,$DH$2,FALSE)),"",VLOOKUP($B307,'[1]1718  Exp_Rev Access'!$F$7:$GK$318,$DH$2,FALSE))</f>
        <v>0</v>
      </c>
      <c r="DI307" s="90">
        <f>IF(ISNA(VLOOKUP($B307,'[1]1718  Exp_Rev Access'!$F$7:$GK$318,$DI$2,FALSE)),"",VLOOKUP($B307,'[1]1718  Exp_Rev Access'!$F$7:$GK$318,$DI$2,FALSE))</f>
        <v>37674.44</v>
      </c>
      <c r="DJ307" s="90">
        <f>IF(ISNA(VLOOKUP($B307,'[1]1718  Exp_Rev Access'!$F$7:$GK$318,$DJ$2,FALSE)),"",VLOOKUP($B307,'[1]1718  Exp_Rev Access'!$F$7:$GK$318,$DJ$2,FALSE))</f>
        <v>0</v>
      </c>
      <c r="DK307" s="90">
        <f>IF(ISNA(VLOOKUP($B307,'[1]1718  Exp_Rev Access'!$F$7:$GK$318,$DK$2,FALSE)),"",VLOOKUP($B307,'[1]1718  Exp_Rev Access'!$F$7:$GK$318,$DK$2,FALSE))</f>
        <v>0</v>
      </c>
      <c r="DL307" s="90">
        <f>IF(ISNA(VLOOKUP($B307,'[1]1718  Exp_Rev Access'!$F$7:$GK$318,$DL$2,FALSE)),"",VLOOKUP($B307,'[1]1718  Exp_Rev Access'!$F$7:$GK$318,$DL$2,FALSE))</f>
        <v>0</v>
      </c>
      <c r="DM307" s="90">
        <f>IF(ISNA(VLOOKUP($B307,'[1]1718  Exp_Rev Access'!$F$7:$GK$318,$DM$2,FALSE)),"",VLOOKUP($B307,'[1]1718  Exp_Rev Access'!$F$7:$GK$318,$DM$2,FALSE))</f>
        <v>0</v>
      </c>
      <c r="DN307" s="90">
        <f>IF(ISNA(VLOOKUP($B307,'[1]1718  Exp_Rev Access'!$F$7:$GK$318,$DN$2,FALSE)),"",VLOOKUP($B307,'[1]1718  Exp_Rev Access'!$F$7:$GK$318,$DN$2,FALSE))</f>
        <v>0</v>
      </c>
      <c r="DO307" s="90">
        <f>IF(ISNA(VLOOKUP($B307,'[1]1718  Exp_Rev Access'!$F$7:$GK$318,$DO$2,FALSE)),"",VLOOKUP($B307,'[1]1718  Exp_Rev Access'!$F$7:$GK$318,$DO$2,FALSE))</f>
        <v>0</v>
      </c>
      <c r="DP307" s="90">
        <f>IF(ISNA(VLOOKUP($B307,'[1]1718  Exp_Rev Access'!$F$7:$GK$318,$DP$2,FALSE)),"",VLOOKUP($B307,'[1]1718  Exp_Rev Access'!$F$7:$GK$318,$DP$2,FALSE))</f>
        <v>0</v>
      </c>
      <c r="DQ307" s="90">
        <f>IF(ISNA(VLOOKUP($B307,'[1]1718  Exp_Rev Access'!$F$7:$GK$318,$DQ$2,FALSE)),"",VLOOKUP($B307,'[1]1718  Exp_Rev Access'!$F$7:$GK$318,$DQ$2,FALSE))</f>
        <v>0</v>
      </c>
      <c r="DR307" s="90">
        <f>IF(ISNA(VLOOKUP($B307,'[1]1718  Exp_Rev Access'!$F$7:$GK$318,$DR$2,FALSE)),"",VLOOKUP($B307,'[1]1718  Exp_Rev Access'!$F$7:$GK$318,$DR$2,FALSE))</f>
        <v>0</v>
      </c>
      <c r="DS307" s="90">
        <f>IF(ISNA(VLOOKUP($B307,'[1]1718  Exp_Rev Access'!$F$7:$GK$318,$DS$2,FALSE)),"",VLOOKUP($B307,'[1]1718  Exp_Rev Access'!$F$7:$GK$318,$DS$2,FALSE))</f>
        <v>0</v>
      </c>
      <c r="DT307" s="90">
        <f>IF(ISNA(VLOOKUP($B307,'[1]1718  Exp_Rev Access'!$F$7:$GK$318,$DT$2,FALSE)),"",VLOOKUP($B307,'[1]1718  Exp_Rev Access'!$F$7:$GK$318,$DT$2,FALSE))</f>
        <v>0</v>
      </c>
      <c r="DU307" s="90">
        <f>IF(ISNA(VLOOKUP($B307,'[1]1718  Exp_Rev Access'!$F$7:$GK$318,$DU$2,FALSE)),"",VLOOKUP($B307,'[1]1718  Exp_Rev Access'!$F$7:$GK$318,$DU$2,FALSE))</f>
        <v>0</v>
      </c>
      <c r="DV307" s="90">
        <f>IF(ISNA(VLOOKUP($B307,'[1]1718  Exp_Rev Access'!$F$7:$GK$318,$DV$2,FALSE)),"",VLOOKUP($B307,'[1]1718  Exp_Rev Access'!$F$7:$GK$318,$DV$2,FALSE))</f>
        <v>0</v>
      </c>
      <c r="DW307" s="90">
        <f>IF(ISNA(VLOOKUP($B307,'[1]1718  Exp_Rev Access'!$F$7:$GK$318,$DW$2,FALSE)),"",VLOOKUP($B307,'[1]1718  Exp_Rev Access'!$F$7:$GK$318,$DW$2,FALSE))</f>
        <v>0</v>
      </c>
      <c r="DX307" s="90">
        <f>IF(ISNA(VLOOKUP($B307,'[1]1718  Exp_Rev Access'!$F$7:$GK$318,$DX$2,FALSE)),"",VLOOKUP($B307,'[1]1718  Exp_Rev Access'!$F$7:$GK$318,$DX$2,FALSE))</f>
        <v>0</v>
      </c>
      <c r="DY307" s="90">
        <f>IF(ISNA(VLOOKUP($B307,'[1]1718  Exp_Rev Access'!$F$7:$GK$318,$DY$2,FALSE)),"",VLOOKUP($B307,'[1]1718  Exp_Rev Access'!$F$7:$GK$318,$DY$2,FALSE))</f>
        <v>15227</v>
      </c>
      <c r="DZ307" s="90">
        <f>IF(ISNA(VLOOKUP($B307,'[1]1718  Exp_Rev Access'!$F$7:$GK$318,$DZ$2,FALSE)),"",VLOOKUP($B307,'[1]1718  Exp_Rev Access'!$F$7:$GK$318,$DZ$2,FALSE))</f>
        <v>0</v>
      </c>
      <c r="EA307" s="90">
        <f>IF(ISNA(VLOOKUP($B307,'[1]1718  Exp_Rev Access'!$F$7:$GK$318,$EA$2,FALSE)),"",VLOOKUP($B307,'[1]1718  Exp_Rev Access'!$F$7:$GK$318,$EA$2,FALSE))</f>
        <v>0</v>
      </c>
      <c r="EB307" s="90">
        <f>IF(ISNA(VLOOKUP($B307,'[1]1718  Exp_Rev Access'!$F$7:$GK$318,$EB$2,FALSE)),"",VLOOKUP($B307,'[1]1718  Exp_Rev Access'!$F$7:$GK$318,$EB$2,FALSE))</f>
        <v>0</v>
      </c>
      <c r="EC307" s="90">
        <f>IF(ISNA(VLOOKUP($B307,'[1]1718  Exp_Rev Access'!$F$7:$GK$318,$EC$2,FALSE)),"",VLOOKUP($B307,'[1]1718  Exp_Rev Access'!$F$7:$GK$318,$EC$2,FALSE))</f>
        <v>0</v>
      </c>
      <c r="ED307" s="90">
        <f>IF(ISNA(VLOOKUP($B307,'[1]1718  Exp_Rev Access'!$F$7:$GK$318,$ED$2,FALSE)),"",VLOOKUP($B307,'[1]1718  Exp_Rev Access'!$F$7:$GK$318,$ED$2,FALSE))</f>
        <v>0</v>
      </c>
      <c r="EE307" s="90">
        <f>IF(ISNA(VLOOKUP($B307,'[1]1718  Exp_Rev Access'!$F$7:$GK$318,$EE$2,FALSE)),"",VLOOKUP($B307,'[1]1718  Exp_Rev Access'!$F$7:$GK$318,$EE$2,FALSE))</f>
        <v>0</v>
      </c>
      <c r="EF307" s="90">
        <f>IF(ISNA(VLOOKUP($B307,'[1]1718  Exp_Rev Access'!$F$7:$GK$318,$EF$2,FALSE)),"",VLOOKUP($B307,'[1]1718  Exp_Rev Access'!$F$7:$GK$318,$EF$2,FALSE))</f>
        <v>0</v>
      </c>
      <c r="EG307" s="90">
        <f>IF(ISNA(VLOOKUP($B307,'[1]1718  Exp_Rev Access'!$F$7:$GK$318,$EG$2,FALSE)),"",VLOOKUP($B307,'[1]1718  Exp_Rev Access'!$F$7:$GK$318,$EG$2,FALSE))</f>
        <v>0</v>
      </c>
      <c r="EH307" s="90">
        <f>IF(ISNA(VLOOKUP($B307,'[1]1718  Exp_Rev Access'!$F$7:$GK$318,$EH$2,FALSE)),"",VLOOKUP($B307,'[1]1718  Exp_Rev Access'!$F$7:$GK$318,$EH$2,FALSE))</f>
        <v>0</v>
      </c>
      <c r="EI307" s="90">
        <f>IF(ISNA(VLOOKUP($B307,'[1]1718  Exp_Rev Access'!$F$7:$GK$318,$EI$2,FALSE)),"",VLOOKUP($B307,'[1]1718  Exp_Rev Access'!$F$7:$GK$318,$EI$2,FALSE))</f>
        <v>0</v>
      </c>
      <c r="EJ307" s="90">
        <f>IF(ISNA(VLOOKUP($B307,'[1]1718  Exp_Rev Access'!$F$7:$GK$318,$EJ$2,FALSE)),"",VLOOKUP($B307,'[1]1718  Exp_Rev Access'!$F$7:$GK$318,$EJ$2,FALSE))</f>
        <v>0</v>
      </c>
      <c r="EK307" s="90">
        <f>IF(ISNA(VLOOKUP($B307,'[1]1718  Exp_Rev Access'!$F$7:$GK$318,$EK$2,FALSE)),"",VLOOKUP($B307,'[1]1718  Exp_Rev Access'!$F$7:$GK$318,$EK$2,FALSE))</f>
        <v>0</v>
      </c>
      <c r="EL307" s="90">
        <f>IF(ISNA(VLOOKUP($B307,'[1]1718  Exp_Rev Access'!$F$7:$GK$318,$EL$2,FALSE)),"",VLOOKUP($B307,'[1]1718  Exp_Rev Access'!$F$7:$GK$318,$EL$2,FALSE))</f>
        <v>0</v>
      </c>
      <c r="EM307" s="90">
        <f>IF(ISNA(VLOOKUP($B307,'[1]1718  Exp_Rev Access'!$F$7:$GK$318,$EM$2,FALSE)),"",VLOOKUP($B307,'[1]1718  Exp_Rev Access'!$F$7:$GK$318,$EM$2,FALSE))</f>
        <v>0</v>
      </c>
      <c r="EN307" s="90">
        <f>IF(ISNA(VLOOKUP($B307,'[1]1718  Exp_Rev Access'!$F$7:$GK$318,$EN$2,FALSE)),"",VLOOKUP($B307,'[1]1718  Exp_Rev Access'!$F$7:$GK$318,$EN$2,FALSE))</f>
        <v>0</v>
      </c>
      <c r="EO307" s="90">
        <f>IF(ISNA(VLOOKUP($B307,'[1]1718  Exp_Rev Access'!$F$7:$GK$318,$EO$2,FALSE)),"",VLOOKUP($B307,'[1]1718  Exp_Rev Access'!$F$7:$GK$318,$EO$2,FALSE))</f>
        <v>0</v>
      </c>
      <c r="EP307" s="90">
        <f>IF(ISNA(VLOOKUP($B307,'[1]1718  Exp_Rev Access'!$F$7:$GK$318,$EP$2,FALSE)),"",VLOOKUP($B307,'[1]1718  Exp_Rev Access'!$F$7:$GK$318,$EP$2,FALSE))</f>
        <v>0</v>
      </c>
      <c r="EQ307" s="90">
        <f>IF(ISNA(VLOOKUP($B307,'[1]1718  Exp_Rev Access'!$F$7:$GK$318,$EQ$2,FALSE)),"",VLOOKUP($B307,'[1]1718  Exp_Rev Access'!$F$7:$GK$318,$EQ$2,FALSE))</f>
        <v>0</v>
      </c>
      <c r="ER307" s="90">
        <f>IF(ISNA(VLOOKUP($B307,'[1]1718  Exp_Rev Access'!$F$7:$GK$318,$ER$2,FALSE)),"",VLOOKUP($B307,'[1]1718  Exp_Rev Access'!$F$7:$GK$318,$ER$2,FALSE))</f>
        <v>0</v>
      </c>
      <c r="ES307" s="90">
        <f>IF(ISNA(VLOOKUP($B307,'[1]1718  Exp_Rev Access'!$F$7:$GK$318,$ES$2,FALSE)),"",VLOOKUP($B307,'[1]1718  Exp_Rev Access'!$F$7:$GK$318,$ES$2,FALSE))</f>
        <v>0</v>
      </c>
      <c r="ET307" s="90">
        <f>IF(ISNA(VLOOKUP($B307,'[1]1718  Exp_Rev Access'!$F$7:$GK$318,$ET$2,FALSE)),"",VLOOKUP($B307,'[1]1718  Exp_Rev Access'!$F$7:$GK$318,$ET$2,FALSE))</f>
        <v>0</v>
      </c>
      <c r="EU307" s="90">
        <f>IF(ISNA(VLOOKUP($B307,'[1]1718  Exp_Rev Access'!$F$7:$GK$318,$EU$2,FALSE)),"",VLOOKUP($B307,'[1]1718  Exp_Rev Access'!$F$7:$GK$318,$EU$2,FALSE))</f>
        <v>0</v>
      </c>
      <c r="EV307" s="90">
        <f>IF(ISNA(VLOOKUP($B307,'[1]1718  Exp_Rev Access'!$F$7:$GK$318,$EV$2,FALSE)),"",VLOOKUP($B307,'[1]1718  Exp_Rev Access'!$F$7:$GK$318,$EV$2,FALSE))</f>
        <v>0</v>
      </c>
      <c r="EW307" s="90">
        <f>IF(ISNA(VLOOKUP($B307,'[1]1718  Exp_Rev Access'!$F$7:$GK$318,$EW$2,FALSE)),"",VLOOKUP($B307,'[1]1718  Exp_Rev Access'!$F$7:$GK$318,$EW$2,FALSE))</f>
        <v>0</v>
      </c>
      <c r="EX307" s="90">
        <f>IF(ISNA(VLOOKUP($B307,'[1]1718  Exp_Rev Access'!$F$7:$GK$318,$EX$2,FALSE)),"",VLOOKUP($B307,'[1]1718  Exp_Rev Access'!$F$7:$GK$318,$EX$2,FALSE))</f>
        <v>0</v>
      </c>
      <c r="EY307" s="90">
        <f>IF(ISNA(VLOOKUP($B307,'[1]1718  Exp_Rev Access'!$F$7:$GK$318,$EY$2,FALSE)),"",VLOOKUP($B307,'[1]1718  Exp_Rev Access'!$F$7:$GK$318,$EY$2,FALSE))</f>
        <v>0</v>
      </c>
      <c r="EZ307" s="90">
        <f>IF(ISNA(VLOOKUP($B307,'[1]1718  Exp_Rev Access'!$F$7:$GK$318,$EZ$2,FALSE)),"",VLOOKUP($B307,'[1]1718  Exp_Rev Access'!$F$7:$GK$318,$EZ$2,FALSE))</f>
        <v>0</v>
      </c>
      <c r="FA307" s="90">
        <f>IF(ISNA(VLOOKUP($B307,'[1]1718  Exp_Rev Access'!$F$7:$GK$318,$FA$2,FALSE)),"",VLOOKUP($B307,'[1]1718  Exp_Rev Access'!$F$7:$GK$318,$FA$2,FALSE))</f>
        <v>0</v>
      </c>
      <c r="FB307" s="90">
        <f>IF(ISNA(VLOOKUP($B307,'[1]1718  Exp_Rev Access'!$F$7:$GK$318,$FB$2,FALSE)),"",VLOOKUP($B307,'[1]1718  Exp_Rev Access'!$F$7:$GK$318,$FB$2,FALSE))</f>
        <v>0</v>
      </c>
      <c r="FC307" s="90">
        <f>IF(ISNA(VLOOKUP($B307,'[1]1718  Exp_Rev Access'!$F$7:$GK$318,$FC$2,FALSE)),"",VLOOKUP($B307,'[1]1718  Exp_Rev Access'!$F$7:$GK$318,$FC$2,FALSE))</f>
        <v>0</v>
      </c>
      <c r="FD307" s="90">
        <f>IF(ISNA(VLOOKUP($B307,'[1]1718  Exp_Rev Access'!$F$7:$GK$318,$FD$2,FALSE)),"",VLOOKUP($B307,'[1]1718  Exp_Rev Access'!$F$7:$GK$318,$FD$2,FALSE))</f>
        <v>0</v>
      </c>
      <c r="FE307" s="90">
        <f>IF(ISNA(VLOOKUP($B307,'[1]1718  Exp_Rev Access'!$F$7:$GK$318,$FE$2,FALSE)),"",VLOOKUP($B307,'[1]1718  Exp_Rev Access'!$F$7:$GK$318,$FE$2,FALSE))</f>
        <v>0</v>
      </c>
      <c r="FF307" s="90">
        <f>IF(ISNA(VLOOKUP($B307,'[1]1718  Exp_Rev Access'!$F$7:$GK$318,$FF$2,FALSE)),"",VLOOKUP($B307,'[1]1718  Exp_Rev Access'!$F$7:$GK$318,$FF$2,FALSE))</f>
        <v>0</v>
      </c>
      <c r="FG307" s="90">
        <f>IF(ISNA(VLOOKUP($B307,'[1]1718  Exp_Rev Access'!$F$7:$GK$318,$FG$2,FALSE)),"",VLOOKUP($B307,'[1]1718  Exp_Rev Access'!$F$7:$GK$318,$FG$2,FALSE))</f>
        <v>0</v>
      </c>
      <c r="FH307" s="90">
        <f>IF(ISNA(VLOOKUP($B307,'[1]1718  Exp_Rev Access'!$F$7:$GK$318,$FH$2,FALSE)),"",VLOOKUP($B307,'[1]1718  Exp_Rev Access'!$F$7:$GK$318,$FH$2,FALSE))</f>
        <v>0</v>
      </c>
      <c r="FI307" s="90">
        <f>IF(ISNA(VLOOKUP($B307,'[1]1718  Exp_Rev Access'!$F$7:$GK$318,$FI$2,FALSE)),"",VLOOKUP($B307,'[1]1718  Exp_Rev Access'!$F$7:$GK$318,$FI$2,FALSE))</f>
        <v>0</v>
      </c>
      <c r="FJ307" s="90">
        <f>IF(ISNA(VLOOKUP($B307,'[1]1718  Exp_Rev Access'!$F$7:$GK$318,$FJ$2,FALSE)),"",VLOOKUP($B307,'[1]1718  Exp_Rev Access'!$F$7:$GK$318,$FJ$2,FALSE))</f>
        <v>0</v>
      </c>
      <c r="FK307" s="90">
        <f>IF(ISNA(VLOOKUP($B307,'[1]1718  Exp_Rev Access'!$F$7:$GK$318,$FK$2,FALSE)),"",VLOOKUP($B307,'[1]1718  Exp_Rev Access'!$F$7:$GK$318,$FK$2,FALSE))</f>
        <v>0</v>
      </c>
      <c r="FL307" s="90">
        <f>IF(ISNA(VLOOKUP($B307,'[1]1718  Exp_Rev Access'!$F$7:$GK$318,$FL$2,FALSE)),"",VLOOKUP($B307,'[1]1718  Exp_Rev Access'!$F$7:$GK$318,$FL$2,FALSE))</f>
        <v>0</v>
      </c>
      <c r="FM307" s="90">
        <f>IF(ISNA(VLOOKUP($B307,'[1]1718  Exp_Rev Access'!$F$7:$GK$318,$FM$2,FALSE)),"",VLOOKUP($B307,'[1]1718  Exp_Rev Access'!$F$7:$GK$318,$FM$2,FALSE))</f>
        <v>0</v>
      </c>
      <c r="FN307" s="90">
        <f>IF(ISNA(VLOOKUP($B307,'[1]1718  Exp_Rev Access'!$F$7:$GK$318,$FN$2,FALSE)),"",VLOOKUP($B307,'[1]1718  Exp_Rev Access'!$F$7:$GK$318,$FN$2,FALSE))</f>
        <v>0</v>
      </c>
      <c r="FO307" s="90">
        <f>IF(ISNA(VLOOKUP($B307,'[1]1718  Exp_Rev Access'!$F$7:$GK$318,$FO$2,FALSE)),"",VLOOKUP($B307,'[1]1718  Exp_Rev Access'!$F$7:$GK$318,$FO$2,FALSE))</f>
        <v>0</v>
      </c>
      <c r="FP307" s="90">
        <f>IF(ISNA(VLOOKUP($B307,'[1]1718  Exp_Rev Access'!$F$7:$GK$318,$FP$2,FALSE)),"",VLOOKUP($B307,'[1]1718  Exp_Rev Access'!$F$7:$GK$318,$FP$2,FALSE))</f>
        <v>0</v>
      </c>
      <c r="FQ307" s="90">
        <f>IF(ISNA(VLOOKUP($B307,'[1]1718  Exp_Rev Access'!$F$7:$GK$318,$FQ$2,FALSE)),"",VLOOKUP($B307,'[1]1718  Exp_Rev Access'!$F$7:$GK$318,$FQ$2,FALSE))</f>
        <v>0</v>
      </c>
      <c r="FR307" s="90">
        <f>IF(ISNA(VLOOKUP($B307,'[1]1718  Exp_Rev Access'!$F$7:$GK$318,$FR$2,FALSE)),"",VLOOKUP($B307,'[1]1718  Exp_Rev Access'!$F$7:$GK$318,$FR$2,FALSE))</f>
        <v>5702.43</v>
      </c>
      <c r="FS307" s="56">
        <f>SUM(CH307:FR307)</f>
        <v>90901.23000000001</v>
      </c>
      <c r="FT307" s="92">
        <f>FS307/E307</f>
        <v>6.9672521887127317E-2</v>
      </c>
      <c r="FU307" s="94">
        <f>FS307/D307</f>
        <v>1050.8812716763007</v>
      </c>
      <c r="FV307" s="95">
        <f>IF(ISNA(VLOOKUP($B307,'[1]1718  Exp_Rev Access'!$F$7:$GK$318,$FV$2,FALSE)),"",VLOOKUP($B307,'[1]1718  Exp_Rev Access'!$F$7:$GK$318,$FV$2,FALSE))</f>
        <v>14012.04</v>
      </c>
      <c r="FW307" s="95">
        <f>IF(ISNA(VLOOKUP($B307,'[1]1718  Exp_Rev Access'!$F$7:$GK$318,$FW$2,FALSE)),"",VLOOKUP($B307,'[1]1718  Exp_Rev Access'!$F$7:$GK$318,$FW$2,FALSE))</f>
        <v>0</v>
      </c>
      <c r="FX307" s="95">
        <f>IF(ISNA(VLOOKUP($B307,'[1]1718  Exp_Rev Access'!$F$7:$GK$318,$FX$2,FALSE)),"",VLOOKUP($B307,'[1]1718  Exp_Rev Access'!$F$7:$GK$318,$FX$2,FALSE))</f>
        <v>0</v>
      </c>
      <c r="FY307" s="95">
        <f>IF(ISNA(VLOOKUP($B307,'[1]1718  Exp_Rev Access'!$F$7:$GK$318,$FY$2,FALSE)),"",VLOOKUP($B307,'[1]1718  Exp_Rev Access'!$F$7:$GK$318,$FY$2,FALSE))</f>
        <v>0</v>
      </c>
      <c r="FZ307" s="95">
        <f>IF(ISNA(VLOOKUP($B307,'[1]1718  Exp_Rev Access'!$F$7:$GK$318,$FZ$2,FALSE)),"",VLOOKUP($B307,'[1]1718  Exp_Rev Access'!$F$7:$GK$318,$FZ$2,FALSE))</f>
        <v>0</v>
      </c>
      <c r="GA307" s="95">
        <f>IF(ISNA(VLOOKUP($B307,'[1]1718  Exp_Rev Access'!$F$7:$GK$318,$GA$2,FALSE)),"",VLOOKUP($B307,'[1]1718  Exp_Rev Access'!$F$7:$GK$318,$GA$2,FALSE))</f>
        <v>0</v>
      </c>
      <c r="GB307" s="95">
        <f>IF(ISNA(VLOOKUP($B307,'[1]1718  Exp_Rev Access'!$F$7:$GK$318,$GB$2,FALSE)),"",VLOOKUP($B307,'[1]1718  Exp_Rev Access'!$F$7:$GK$318,$GB$2,FALSE))</f>
        <v>0</v>
      </c>
      <c r="GC307" s="95">
        <f>IF(ISNA(VLOOKUP($B307,'[1]1718  Exp_Rev Access'!$F$7:$GK$318,$GC$2,FALSE)),"",VLOOKUP($B307,'[1]1718  Exp_Rev Access'!$F$7:$GK$318,$GC$2,FALSE))</f>
        <v>0</v>
      </c>
      <c r="GD307" s="95">
        <f>IF(ISNA(VLOOKUP($B307,'[1]1718  Exp_Rev Access'!$F$7:$GK$318,$GD$2,FALSE)),"",VLOOKUP($B307,'[1]1718  Exp_Rev Access'!$F$7:$GK$318,$GD$2,FALSE))</f>
        <v>0</v>
      </c>
      <c r="GE307" s="95">
        <f>IF(ISNA(VLOOKUP($B307,'[1]1718  Exp_Rev Access'!$F$7:$GK$318,$GE$2,FALSE)),"",VLOOKUP($B307,'[1]1718  Exp_Rev Access'!$F$7:$GK$318,$GE$2,FALSE))</f>
        <v>0</v>
      </c>
      <c r="GF307" s="95">
        <f>IF(ISNA(VLOOKUP($B307,'[1]1718  Exp_Rev Access'!$F$7:$GK$318,$GF$2,FALSE)),"",VLOOKUP($B307,'[1]1718  Exp_Rev Access'!$F$7:$GK$318,$GF$2,FALSE))</f>
        <v>0</v>
      </c>
      <c r="GG307" s="95">
        <f>IF(ISNA(VLOOKUP($B307,'[1]1718  Exp_Rev Access'!$F$7:$GK$318,$GG$2,FALSE)),"",VLOOKUP($B307,'[1]1718  Exp_Rev Access'!$F$7:$GK$318,$GG$2,FALSE))</f>
        <v>0</v>
      </c>
      <c r="GH307" s="95">
        <f>IF(ISNA(VLOOKUP($B307,'[1]1718  Exp_Rev Access'!$F$7:$GK$318,$GH$2,FALSE)),"",VLOOKUP($B307,'[1]1718  Exp_Rev Access'!$F$7:$GK$318,$GH$2,FALSE))</f>
        <v>0</v>
      </c>
      <c r="GI307" s="95">
        <f>IF(ISNA(VLOOKUP($B307,'[1]1718  Exp_Rev Access'!$F$7:$GK$318,$GI$2,FALSE)),"",VLOOKUP($B307,'[1]1718  Exp_Rev Access'!$F$7:$GK$318,$GI$2,FALSE))</f>
        <v>0</v>
      </c>
      <c r="GJ307" s="95">
        <f>IF(ISNA(VLOOKUP($B307,'[1]1718  Exp_Rev Access'!$F$7:$GK$318,$GJ$2,FALSE)),"",VLOOKUP($B307,'[1]1718  Exp_Rev Access'!$F$7:$GK$318,$GJ$2,FALSE))</f>
        <v>0</v>
      </c>
      <c r="GK307" s="95">
        <f>IF(ISNA(VLOOKUP($B307,'[1]1718  Exp_Rev Access'!$F$7:$GK$318,$GK$2,FALSE)),"",VLOOKUP($B307,'[1]1718  Exp_Rev Access'!$F$7:$GK$318,$GK$2,FALSE))</f>
        <v>0</v>
      </c>
      <c r="GL307" s="95">
        <f>IF(ISNA(VLOOKUP($B307,'[1]1718  Exp_Rev Access'!$F$7:$GK$318,$GL$2,FALSE)),"",VLOOKUP($B307,'[1]1718  Exp_Rev Access'!$F$7:$GK$318,$GL$2,FALSE))</f>
        <v>0</v>
      </c>
      <c r="GM307" s="95">
        <f>IF(ISNA(VLOOKUP($B307,'[1]1718  Exp_Rev Access'!$F$7:$GK$318,$GM$2,FALSE)),"",VLOOKUP($B307,'[1]1718  Exp_Rev Access'!$F$7:$GK$318,$GM$2,FALSE))</f>
        <v>0</v>
      </c>
      <c r="GN307" s="95">
        <f>IF(ISNA(VLOOKUP($B307,'[1]1718  Exp_Rev Access'!$F$7:$GK$318,$GN$2,FALSE)),"",VLOOKUP($B307,'[1]1718  Exp_Rev Access'!$F$7:$GK$318,$GN$2,FALSE))</f>
        <v>0</v>
      </c>
      <c r="GO307" s="95">
        <f>IF(ISNA(VLOOKUP($B307,'[1]1718  Exp_Rev Access'!$F$7:$GK$318,$GO$2,FALSE)),"",VLOOKUP($B307,'[1]1718  Exp_Rev Access'!$F$7:$GK$318,$GO$2,FALSE))</f>
        <v>0</v>
      </c>
      <c r="GP307" s="95">
        <f>IF(ISNA(VLOOKUP($B307,'[1]1718  Exp_Rev Access'!$F$7:$GK$318,$GP$2,FALSE)),"",VLOOKUP($B307,'[1]1718  Exp_Rev Access'!$F$7:$GK$318,$GP$2,FALSE))</f>
        <v>0</v>
      </c>
      <c r="GQ307" s="95">
        <f>IF(ISNA(VLOOKUP($B307,'[1]1718  Exp_Rev Access'!$F$7:$GK$318,$GQ$2,FALSE)),"",VLOOKUP($B307,'[1]1718  Exp_Rev Access'!$F$7:$GK$318,$GQ$2,FALSE))</f>
        <v>0</v>
      </c>
      <c r="GR307" s="95">
        <f>IF(ISNA(VLOOKUP($B307,'[1]1718  Exp_Rev Access'!$F$7:$GK$318,$GR$2,FALSE)),"",VLOOKUP($B307,'[1]1718  Exp_Rev Access'!$F$7:$GK$318,$GR$2,FALSE))</f>
        <v>0</v>
      </c>
      <c r="GS307" s="95">
        <f>IF(ISNA(VLOOKUP($B307,'[1]1718  Exp_Rev Access'!$F$7:$GK$318,$GS$2,FALSE)),"",VLOOKUP($B307,'[1]1718  Exp_Rev Access'!$F$7:$GK$318,$GS$2,FALSE))</f>
        <v>0</v>
      </c>
      <c r="GT307" s="95">
        <f>IF(ISNA(VLOOKUP($B307,'[1]1718  Exp_Rev Access'!$F$7:$GK$318,$GT$2,FALSE)),"",VLOOKUP($B307,'[1]1718  Exp_Rev Access'!$F$7:$GK$318,$GT$2,FALSE))</f>
        <v>0</v>
      </c>
      <c r="GU307" s="56">
        <f t="shared" ref="GU307:GU311" si="829">SUM(FV307:GT307)</f>
        <v>14012.04</v>
      </c>
      <c r="GV307" s="92">
        <f t="shared" ref="GV307:GV311" si="830">GU307/E307</f>
        <v>1.0739724463390686E-2</v>
      </c>
      <c r="GW307" s="96">
        <f t="shared" ref="GW307:GW311" si="831">GU307/D307</f>
        <v>161.98890173410405</v>
      </c>
    </row>
    <row r="308" spans="1:222" x14ac:dyDescent="0.3">
      <c r="A308" s="73"/>
      <c r="B308" s="88" t="s">
        <v>628</v>
      </c>
      <c r="C308" s="89" t="s">
        <v>629</v>
      </c>
      <c r="D308" s="75">
        <f>IF(ISNA(VLOOKUP($B308,'[1]1718 enrollment_Rev_Exp by size'!$A$7:H640,3,FALSE)),"",VLOOKUP($B308,'[1]1718 enrollment_Rev_Exp by size'!$A$7:$G$350,3,FALSE))</f>
        <v>63.5</v>
      </c>
      <c r="E308" s="76">
        <f>IF(ISNA(VLOOKUP($B308,'[1]1718 enrollment_Rev_Exp by size'!$A$7:I642,5,FALSE)),"",VLOOKUP($B308,'[1]1718 enrollment_Rev_Exp by size'!$A$7:$G$350,5,FALSE))</f>
        <v>1031561.63</v>
      </c>
      <c r="F308" s="70">
        <f t="shared" ref="F308:F311" si="832">N308+AM308+AU308+BV308+CE308+FS308+GU308</f>
        <v>1031561.6300000001</v>
      </c>
      <c r="G308" s="70">
        <f t="shared" ref="G308:G311" si="833">F308-E308</f>
        <v>0</v>
      </c>
      <c r="H308" s="90">
        <f>IF(ISNA(VLOOKUP($B308,'[1]1718  Exp_Rev Access'!$F$7:$GK$318,3,FALSE)),"",VLOOKUP($B308,'[1]1718  Exp_Rev Access'!$F$7:$GK$318,3,FALSE))</f>
        <v>152261.59</v>
      </c>
      <c r="I308" s="90">
        <f>IF(ISNA(VLOOKUP($B308,'[1]1718  Exp_Rev Access'!$F$7:$GK$318,4,FALSE)),"",VLOOKUP($B308,'[1]1718  Exp_Rev Access'!$F$7:$GK$318,4,FALSE))</f>
        <v>0</v>
      </c>
      <c r="J308" s="90">
        <f>IF(ISNA(VLOOKUP($B308,'[1]1718  Exp_Rev Access'!$F$7:$GK$318,5,FALSE)),"",VLOOKUP($B308,'[1]1718  Exp_Rev Access'!$F$7:$GK$318,5,FALSE))</f>
        <v>0</v>
      </c>
      <c r="K308" s="90">
        <f>IF(ISNA(VLOOKUP($B308,'[1]1718  Exp_Rev Access'!$F$7:$GK$318,6,FALSE)),"-",VLOOKUP($B308,'[1]1718  Exp_Rev Access'!$F$7:$GK$318,6,FALSE))</f>
        <v>156.36000000000001</v>
      </c>
      <c r="L308" s="90">
        <f>IF(ISNA(VLOOKUP($B308,'[1]1718  Exp_Rev Access'!$F$7:$GK$318,7,FALSE)),"",VLOOKUP($B308,'[1]1718  Exp_Rev Access'!$F$7:$GK$318,7,FALSE))</f>
        <v>0</v>
      </c>
      <c r="M308" s="90">
        <f>IF(ISNA(VLOOKUP($B308,'[1]1718  Exp_Rev Access'!$F$7:$GK$318,8,FALSE)),"",VLOOKUP($B308,'[1]1718  Exp_Rev Access'!$F$7:$GK$318,8,FALSE))</f>
        <v>0</v>
      </c>
      <c r="N308" s="56">
        <f t="shared" ref="N308:N311" si="834">SUM(H308:M308)</f>
        <v>152417.94999999998</v>
      </c>
      <c r="O308" s="91">
        <f t="shared" si="827"/>
        <v>0.14775457477998671</v>
      </c>
      <c r="P308" s="56">
        <f t="shared" si="828"/>
        <v>2400.282677165354</v>
      </c>
      <c r="Q308" s="90">
        <f>IF(ISNA(VLOOKUP($B308,'[1]1718  Exp_Rev Access'!$F$7:$GK$318,10,FALSE)),"",VLOOKUP($B308,'[1]1718  Exp_Rev Access'!$F$7:$GK$318,10,FALSE))</f>
        <v>3518.15</v>
      </c>
      <c r="R308" s="90">
        <f>IF(ISNA(VLOOKUP($B308,'[1]1718  Exp_Rev Access'!$F$7:$GK$318,11,FALSE)),"",VLOOKUP($B308,'[1]1718  Exp_Rev Access'!$F$7:$GK$318,11,FALSE))</f>
        <v>0</v>
      </c>
      <c r="S308" s="90">
        <f>IF(ISNA(VLOOKUP($B308,'[1]1718  Exp_Rev Access'!$F$7:$GK$318,12,FALSE)),"",VLOOKUP($B308,'[1]1718  Exp_Rev Access'!$F$7:$GK$318,12,FALSE))</f>
        <v>0</v>
      </c>
      <c r="T308" s="90">
        <f>IF(ISNA(VLOOKUP($B308,'[1]1718  Exp_Rev Access'!$F$7:$GK$318,13,FALSE)),"",VLOOKUP($B308,'[1]1718  Exp_Rev Access'!$F$7:$GK$318,13,FALSE))</f>
        <v>0</v>
      </c>
      <c r="U308" s="90">
        <f>IF(ISNA(VLOOKUP($B308,'[1]1718  Exp_Rev Access'!$F$7:$GK$318,14,FALSE)),"",VLOOKUP($B308,'[1]1718  Exp_Rev Access'!$F$7:$GK$318,14,FALSE))</f>
        <v>0</v>
      </c>
      <c r="V308" s="90">
        <f>IF(ISNA(VLOOKUP($B308,'[1]1718  Exp_Rev Access'!$F$7:$GK$318,15,FALSE)),"",VLOOKUP($B308,'[1]1718  Exp_Rev Access'!$F$7:$GK$318,15,FALSE))</f>
        <v>0</v>
      </c>
      <c r="W308" s="90">
        <f>IF(ISNA(VLOOKUP($B308,'[1]1718  Exp_Rev Access'!$F$7:$GK$318,16,FALSE)),"",VLOOKUP($B308,'[1]1718  Exp_Rev Access'!$F$7:$GK$318,16,FALSE))</f>
        <v>0</v>
      </c>
      <c r="X308" s="90">
        <f>IF(ISNA(VLOOKUP($B308,'[1]1718  Exp_Rev Access'!$F$7:$GK$318,17,FALSE)),"",VLOOKUP($B308,'[1]1718  Exp_Rev Access'!$F$7:$GK$318,17,FALSE))</f>
        <v>0</v>
      </c>
      <c r="Y308" s="90">
        <f>IF(ISNA(VLOOKUP($B308,'[1]1718  Exp_Rev Access'!$F$7:$GK$318,18,FALSE)),"",VLOOKUP($B308,'[1]1718  Exp_Rev Access'!$F$7:$GK$318,18,FALSE))</f>
        <v>0</v>
      </c>
      <c r="Z308" s="90">
        <f>IF(ISNA(VLOOKUP($B308,'[1]1718  Exp_Rev Access'!$F$7:$GK$318,19,FALSE)),"",VLOOKUP($B308,'[1]1718  Exp_Rev Access'!$F$7:$GK$318,19,FALSE))</f>
        <v>0</v>
      </c>
      <c r="AA308" s="90">
        <f>IF(ISNA(VLOOKUP($B308,'[1]1718  Exp_Rev Access'!$F$7:$GK$318,20,FALSE)),"",VLOOKUP($B308,'[1]1718  Exp_Rev Access'!$F$7:$GK$318,20,FALSE))</f>
        <v>0</v>
      </c>
      <c r="AB308" s="90">
        <f>IF(ISNA(VLOOKUP($B308,'[1]1718  Exp_Rev Access'!$F$7:$GK$318,21,FALSE)),"",VLOOKUP($B308,'[1]1718  Exp_Rev Access'!$F$7:$GK$318,21,FALSE))</f>
        <v>0</v>
      </c>
      <c r="AC308" s="90">
        <f>IF(ISNA(VLOOKUP($B308,'[1]1718  Exp_Rev Access'!$F$7:$GK$318,22,FALSE)),"",VLOOKUP($B308,'[1]1718  Exp_Rev Access'!$F$7:$GK$318,22,FALSE))</f>
        <v>0</v>
      </c>
      <c r="AD308" s="90">
        <f>IF(ISNA(VLOOKUP($B308,'[1]1718  Exp_Rev Access'!$F$7:$GK$318,23,FALSE)),"",VLOOKUP($B308,'[1]1718  Exp_Rev Access'!$F$7:$GK$318,23,FALSE))</f>
        <v>505.2</v>
      </c>
      <c r="AE308" s="90">
        <f>IF(ISNA(VLOOKUP($B308,'[1]1718  Exp_Rev Access'!$F$7:$GK$318,24,FALSE)),"",VLOOKUP($B308,'[1]1718  Exp_Rev Access'!$F$7:$GK$318,24,FALSE))</f>
        <v>1238.3</v>
      </c>
      <c r="AF308" s="90">
        <f>IF(ISNA(VLOOKUP($B308,'[1]1718  Exp_Rev Access'!$F$7:$GK$318,25,FALSE)),"",VLOOKUP($B308,'[1]1718  Exp_Rev Access'!$F$7:$GK$318,25,FALSE))</f>
        <v>0</v>
      </c>
      <c r="AG308" s="90">
        <f>IF(ISNA(VLOOKUP($B308,'[1]1718  Exp_Rev Access'!$F$7:$GK$318,26,FALSE)),"",VLOOKUP($B308,'[1]1718  Exp_Rev Access'!$F$7:$GK$318,26,FALSE))</f>
        <v>0</v>
      </c>
      <c r="AH308" s="90">
        <f>IF(ISNA(VLOOKUP($B308,'[1]1718  Exp_Rev Access'!$F$7:$GK$318,27,FALSE)),"",VLOOKUP($B308,'[1]1718  Exp_Rev Access'!$F$7:$GK$318,27,FALSE))</f>
        <v>0</v>
      </c>
      <c r="AI308" s="90">
        <f>IF(ISNA(VLOOKUP($B308,'[1]1718  Exp_Rev Access'!$F$7:$GK$318,28,FALSE)),"",VLOOKUP($B308,'[1]1718  Exp_Rev Access'!$F$7:$GK$318,28,FALSE))</f>
        <v>0</v>
      </c>
      <c r="AJ308" s="90">
        <f>IF(ISNA(VLOOKUP($B308,'[1]1718  Exp_Rev Access'!$F$7:$GK$318,29,FALSE)),"",VLOOKUP($B308,'[1]1718  Exp_Rev Access'!$F$7:$GK$318,29,FALSE))</f>
        <v>29112.04</v>
      </c>
      <c r="AK308" s="90">
        <f>IF(ISNA(VLOOKUP($B308,'[1]1718  Exp_Rev Access'!$F$7:$GK$318,30,FALSE)),"",VLOOKUP($B308,'[1]1718  Exp_Rev Access'!$F$7:$GK$318,30,FALSE))</f>
        <v>0</v>
      </c>
      <c r="AL308" s="90">
        <f>IF(ISNA(VLOOKUP($B308,'[1]1718  Exp_Rev Access'!$F$7:$GK$318,31,FALSE)),"",VLOOKUP($B308,'[1]1718  Exp_Rev Access'!$F$7:$GK$318,31,FALSE))</f>
        <v>0</v>
      </c>
      <c r="AM308" s="56">
        <f t="shared" ref="AM308:AM311" si="835">SUM(Q308:AL308)</f>
        <v>34373.69</v>
      </c>
      <c r="AN308" s="92">
        <f t="shared" ref="AN308:AN311" si="836">AM308/E308</f>
        <v>3.3321993568139988E-2</v>
      </c>
      <c r="AO308" s="71">
        <f t="shared" ref="AO308:AO311" si="837">AM308/D308</f>
        <v>541.31795275590559</v>
      </c>
      <c r="AP308" s="90">
        <f>IF(ISNA(VLOOKUP($B308,'[1]1718  Exp_Rev Access'!$F$7:$GK$318,33,FALSE)),"",VLOOKUP($B308,'[1]1718  Exp_Rev Access'!$F$7:$GK$318,33,FALSE))</f>
        <v>521201.65</v>
      </c>
      <c r="AQ308" s="90">
        <f>IF(ISNA(VLOOKUP($B308,'[1]1718  Exp_Rev Access'!$F$7:$GK$318,34,FALSE)),"",VLOOKUP($B308,'[1]1718  Exp_Rev Access'!$F$7:$GK$318,34,FALSE))</f>
        <v>6970.96</v>
      </c>
      <c r="AR308" s="90">
        <f>IF(ISNA(VLOOKUP($B308,'[1]1718  Exp_Rev Access'!$F$7:$GK$318,35,FALSE)),"",VLOOKUP($B308,'[1]1718  Exp_Rev Access'!$F$7:$GK$318,35,FALSE))</f>
        <v>31517.279999999999</v>
      </c>
      <c r="AS308" s="90">
        <f>IF(ISNA(VLOOKUP($B308,'[1]1718  Exp_Rev Access'!$F$7:$GK$318,36,FALSE)),"",VLOOKUP($B308,'[1]1718  Exp_Rev Access'!$F$7:$GK$318,36,FALSE))</f>
        <v>0</v>
      </c>
      <c r="AT308" s="90">
        <f>IF(ISNA(VLOOKUP($B308,'[1]1718  Exp_Rev Access'!$F$7:$GK$318,37,FALSE)),"",VLOOKUP($B308,'[1]1718  Exp_Rev Access'!$F$7:$GK$318,37,FALSE))</f>
        <v>0</v>
      </c>
      <c r="AU308" s="56">
        <f t="shared" ref="AU308:AU311" si="838">SUM(AP308:AT308)</f>
        <v>559689.89</v>
      </c>
      <c r="AV308" s="93">
        <f t="shared" ref="AV308:AV311" si="839">AU308/E308</f>
        <v>0.54256563420258275</v>
      </c>
      <c r="AW308" s="56">
        <f t="shared" ref="AW308:AW311" si="840">AU308/D308</f>
        <v>8814.0140157480309</v>
      </c>
      <c r="AX308" s="90">
        <f>IF(ISNA(VLOOKUP($B308,'[1]1718  Exp_Rev Access'!$F$7:$GK$318,39,FALSE)),"",VLOOKUP($B308,'[1]1718  Exp_Rev Access'!$F$7:$GK$318,39,FALSE))</f>
        <v>2128.31</v>
      </c>
      <c r="AY308" s="90">
        <f>IF(ISNA(VLOOKUP($B308,'[1]1718  Exp_Rev Access'!$F$7:$GK$318,40,FALSE)),"",VLOOKUP($B308,'[1]1718  Exp_Rev Access'!$F$7:$GK$318,40,FALSE))</f>
        <v>44735.4</v>
      </c>
      <c r="AZ308" s="90">
        <f>IF(ISNA(VLOOKUP($B308,'[1]1718  Exp_Rev Access'!$F$7:$GK$318,41,FALSE)),"",VLOOKUP($B308,'[1]1718  Exp_Rev Access'!$F$7:$GK$318,41,FALSE))</f>
        <v>6274.01</v>
      </c>
      <c r="BA308" s="90">
        <f>IF(ISNA(VLOOKUP($B308,'[1]1718  Exp_Rev Access'!$F$7:$GK$318,42,FALSE)),"",VLOOKUP($B308,'[1]1718  Exp_Rev Access'!$F$7:$GK$318,42,FALSE))</f>
        <v>0</v>
      </c>
      <c r="BB308" s="90">
        <f>IF(ISNA(VLOOKUP($B308,'[1]1718  Exp_Rev Access'!$F$7:$GK$318,43,FALSE)),"",VLOOKUP($B308,'[1]1718  Exp_Rev Access'!$F$7:$GK$318,43,FALSE))</f>
        <v>0</v>
      </c>
      <c r="BC308" s="90">
        <f>IF(ISNA(VLOOKUP($B308,'[1]1718  Exp_Rev Access'!$F$7:$GK$318,44,FALSE)),"",VLOOKUP($B308,'[1]1718  Exp_Rev Access'!$F$7:$GK$318,44,FALSE))</f>
        <v>4890.01</v>
      </c>
      <c r="BD308" s="90">
        <f>IF(ISNA(VLOOKUP($B308,'[1]1718  Exp_Rev Access'!$F$7:$GK$318,45,FALSE)),"",VLOOKUP($B308,'[1]1718  Exp_Rev Access'!$F$7:$GK$318,45,FALSE))</f>
        <v>0</v>
      </c>
      <c r="BE308" s="90">
        <f>IF(ISNA(VLOOKUP($B308,'[1]1718  Exp_Rev Access'!$F$7:$GK$318,46,FALSE)),"",VLOOKUP($B308,'[1]1718  Exp_Rev Access'!$F$7:$GK$318,46,FALSE))</f>
        <v>6506.14</v>
      </c>
      <c r="BF308" s="90">
        <f>IF(ISNA(VLOOKUP($B308,'[1]1718  Exp_Rev Access'!$F$7:$GK$318,47,FALSE)),"",VLOOKUP($B308,'[1]1718  Exp_Rev Access'!$F$7:$GK$318,47,FALSE))</f>
        <v>0</v>
      </c>
      <c r="BG308" s="90">
        <f>IF(ISNA(VLOOKUP($B308,'[1]1718  Exp_Rev Access'!$F$7:$GK$318,48,FALSE)),"",VLOOKUP($B308,'[1]1718  Exp_Rev Access'!$F$7:$GK$318,48,FALSE))</f>
        <v>0</v>
      </c>
      <c r="BH308" s="90">
        <f>IF(ISNA(VLOOKUP($B308,'[1]1718  Exp_Rev Access'!$F$7:$GK$318,49,FALSE)),"",VLOOKUP($B308,'[1]1718  Exp_Rev Access'!$F$7:$GK$318,49,FALSE))</f>
        <v>1257.43</v>
      </c>
      <c r="BI308" s="90">
        <f>IF(ISNA(VLOOKUP($B308,'[1]1718  Exp_Rev Access'!$F$7:$GK$318,50,FALSE)),"",VLOOKUP($B308,'[1]1718  Exp_Rev Access'!$F$7:$GK$318,50,FALSE))</f>
        <v>0</v>
      </c>
      <c r="BJ308" s="90">
        <f>IF(ISNA(VLOOKUP($B308,'[1]1718  Exp_Rev Access'!$F$7:$GK$318,51,FALSE)),"",VLOOKUP($B308,'[1]1718  Exp_Rev Access'!$F$7:$GK$318,51,FALSE))</f>
        <v>0</v>
      </c>
      <c r="BK308" s="90">
        <f>IF(ISNA(VLOOKUP($B308,'[1]1718  Exp_Rev Access'!$F$7:$GK$318,52,FALSE)),"",VLOOKUP($B308,'[1]1718  Exp_Rev Access'!$F$7:$GK$318,52,FALSE))</f>
        <v>88678.25</v>
      </c>
      <c r="BL308" s="90">
        <f>IF(ISNA(VLOOKUP($B308,'[1]1718  Exp_Rev Access'!$F$7:$GK$318,53,FALSE)),"",VLOOKUP($B308,'[1]1718  Exp_Rev Access'!$F$7:$GK$318,53,FALSE))</f>
        <v>0</v>
      </c>
      <c r="BM308" s="90">
        <f>IF(ISNA(VLOOKUP($B308,'[1]1718  Exp_Rev Access'!$F$7:$GK$318,54,FALSE)),"",VLOOKUP($B308,'[1]1718  Exp_Rev Access'!$F$7:$GK$318,54,FALSE))</f>
        <v>0</v>
      </c>
      <c r="BN308" s="90">
        <f>IF(ISNA(VLOOKUP($B308,'[1]1718  Exp_Rev Access'!$F$7:$GK$318,55,FALSE)),"",VLOOKUP($B308,'[1]1718  Exp_Rev Access'!$F$7:$GK$318,55,FALSE))</f>
        <v>0</v>
      </c>
      <c r="BO308" s="90">
        <f>IF(ISNA(VLOOKUP($B308,'[1]1718  Exp_Rev Access'!$F$7:$GK$318,56,FALSE)),"",VLOOKUP($B308,'[1]1718  Exp_Rev Access'!$F$7:$GK$318,56,FALSE))</f>
        <v>0</v>
      </c>
      <c r="BP308" s="90">
        <f>IF(ISNA(VLOOKUP($B308,'[1]1718  Exp_Rev Access'!$F$7:$GK$318,57,FALSE)),"",VLOOKUP($B308,'[1]1718  Exp_Rev Access'!$F$7:$GK$318,57,FALSE))</f>
        <v>0</v>
      </c>
      <c r="BQ308" s="90">
        <f>IF(ISNA(VLOOKUP($B308,'[1]1718  Exp_Rev Access'!$F$7:$GK$318,58,FALSE)),"",VLOOKUP($B308,'[1]1718  Exp_Rev Access'!$F$7:$GK$318,58,FALSE))</f>
        <v>0</v>
      </c>
      <c r="BR308" s="90">
        <f>IF(ISNA(VLOOKUP($B308,'[1]1718  Exp_Rev Access'!$F$7:$GK$318,59,FALSE)),"",VLOOKUP($B308,'[1]1718  Exp_Rev Access'!$F$7:$GK$318,59,FALSE))</f>
        <v>0</v>
      </c>
      <c r="BS308" s="90">
        <f>IF(ISNA(VLOOKUP($B308,'[1]1718  Exp_Rev Access'!$F$7:$GK$318,60,FALSE)),"",VLOOKUP($B308,'[1]1718  Exp_Rev Access'!$F$7:$GK$318,60,FALSE))</f>
        <v>0</v>
      </c>
      <c r="BT308" s="90">
        <f>IF(ISNA(VLOOKUP($B308,'[1]1718  Exp_Rev Access'!$F$7:$GK$318,61,FALSE)),"",VLOOKUP($B308,'[1]1718  Exp_Rev Access'!$F$7:$GK$318,61,FALSE))</f>
        <v>0</v>
      </c>
      <c r="BU308" s="90">
        <f>IF(ISNA(VLOOKUP($B308,'[1]1718  Exp_Rev Access'!$F$7:$GK$318,62,FALSE)),"",VLOOKUP($B308,'[1]1718  Exp_Rev Access'!$F$7:$GK$318,62,FALSE))</f>
        <v>0</v>
      </c>
      <c r="BV308" s="56">
        <f t="shared" si="743"/>
        <v>154469.54999999999</v>
      </c>
      <c r="BW308" s="92">
        <f t="shared" ref="BW308:BW311" si="841">BV308/E308</f>
        <v>0.14974340408531867</v>
      </c>
      <c r="BX308" s="71">
        <f t="shared" ref="BX308:BX311" si="842">BV308/D308</f>
        <v>2432.5913385826771</v>
      </c>
      <c r="BY308" s="90">
        <f>IF(ISNA(VLOOKUP($B308,'[1]1718  Exp_Rev Access'!$F$7:$GK$318,64,FALSE)),"",VLOOKUP($B308,'[1]1718  Exp_Rev Access'!$F$7:$GK$318,64,FALSE))</f>
        <v>0</v>
      </c>
      <c r="BZ308" s="90">
        <f>IF(ISNA(VLOOKUP($B308,'[1]1718  Exp_Rev Access'!$F$7:$GK$318,65,FALSE)),"",VLOOKUP($B308,'[1]1718  Exp_Rev Access'!$F$7:$GK$318,65,FALSE))</f>
        <v>0</v>
      </c>
      <c r="CA308" s="90">
        <f>IF(ISNA(VLOOKUP($B308,'[1]1718  Exp_Rev Access'!$F$7:$GK$318,66,FALSE)),"",VLOOKUP($B308,'[1]1718  Exp_Rev Access'!$F$7:$GK$318,66,FALSE))</f>
        <v>0</v>
      </c>
      <c r="CB308" s="90">
        <f>IF(ISNA(VLOOKUP($B308,'[1]1718  Exp_Rev Access'!$F$7:$GK$318,67,FALSE)),"",VLOOKUP($B308,'[1]1718  Exp_Rev Access'!$F$7:$GK$318,67,FALSE))</f>
        <v>0</v>
      </c>
      <c r="CC308" s="90">
        <f>IF(ISNA(VLOOKUP($B308,'[1]1718  Exp_Rev Access'!$F$7:$GK$318,68,FALSE)),"",VLOOKUP($B308,'[1]1718  Exp_Rev Access'!$F$7:$GK$318,68,FALSE))</f>
        <v>90873.22</v>
      </c>
      <c r="CD308" s="90">
        <f>IF(ISNA(VLOOKUP($B308,'[1]1718  Exp_Rev Access'!$F$7:$GK$318,69,FALSE)),"",VLOOKUP($B308,'[1]1718  Exp_Rev Access'!$F$7:$GK$318,69,FALSE))</f>
        <v>0</v>
      </c>
      <c r="CE308" s="56">
        <f t="shared" si="739"/>
        <v>90873.22</v>
      </c>
      <c r="CF308" s="92">
        <f t="shared" si="757"/>
        <v>8.8092865571201981E-2</v>
      </c>
      <c r="CG308" s="78">
        <f t="shared" si="758"/>
        <v>1431.0743307086614</v>
      </c>
      <c r="CH308" s="90">
        <f>IF(ISNA(VLOOKUP($B308,'[1]1718  Exp_Rev Access'!$F$7:$GK$318,$CH$2,FALSE)),"",VLOOKUP($B308,'[1]1718  Exp_Rev Access'!$F$7:$GK$318,$CH$2,FALSE))</f>
        <v>0</v>
      </c>
      <c r="CI308" s="90">
        <f>IF(ISNA(VLOOKUP($B308,'[1]1718  Exp_Rev Access'!$F$7:$GK$318,$CI$2,FALSE)),"",VLOOKUP($B308,'[1]1718  Exp_Rev Access'!$F$7:$GK$318,$CI$2,FALSE))</f>
        <v>0</v>
      </c>
      <c r="CJ308" s="90">
        <f>IF(ISNA(VLOOKUP($B308,'[1]1718  Exp_Rev Access'!$F$7:$GK$318,$CJ$2,FALSE)),"",VLOOKUP($B308,'[1]1718  Exp_Rev Access'!$F$7:$GK$318,$CJ$2,FALSE))</f>
        <v>0</v>
      </c>
      <c r="CK308" s="90">
        <f>IF(ISNA(VLOOKUP($B308,'[1]1718  Exp_Rev Access'!$F$7:$GK$318,$CK$2,FALSE)),"",VLOOKUP($B308,'[1]1718  Exp_Rev Access'!$F$7:$GK$318,$CK$2,FALSE))</f>
        <v>0</v>
      </c>
      <c r="CL308" s="90">
        <f>IF(ISNA(VLOOKUP($B308,'[1]1718  Exp_Rev Access'!$F$7:$GK$318,$CL$2,FALSE)),"",VLOOKUP($B308,'[1]1718  Exp_Rev Access'!$F$7:$GK$318,$CL$2,FALSE))</f>
        <v>0</v>
      </c>
      <c r="CM308" s="90">
        <f>IF(ISNA(VLOOKUP($B308,'[1]1718  Exp_Rev Access'!$F$7:$GK$318,$CM$2,FALSE)),"",VLOOKUP($B308,'[1]1718  Exp_Rev Access'!$F$7:$GK$318,$CM$2,FALSE))</f>
        <v>0</v>
      </c>
      <c r="CN308" s="90">
        <f>IF(ISNA(VLOOKUP($B308,'[1]1718  Exp_Rev Access'!$F$7:$GK$318,$CN$2,FALSE)),"",VLOOKUP($B308,'[1]1718  Exp_Rev Access'!$F$7:$GK$318,$CN$2,FALSE))</f>
        <v>0</v>
      </c>
      <c r="CO308" s="90">
        <f>IF(ISNA(VLOOKUP($B308,'[1]1718  Exp_Rev Access'!$F$7:$GK$318,$CO$2,FALSE)),"",VLOOKUP($B308,'[1]1718  Exp_Rev Access'!$F$7:$GK$318,$CO$2,FALSE))</f>
        <v>0</v>
      </c>
      <c r="CP308" s="90">
        <f>IF(ISNA(VLOOKUP($B308,'[1]1718  Exp_Rev Access'!$F$7:$GK$318,$CP$2,FALSE)),"",VLOOKUP($B308,'[1]1718  Exp_Rev Access'!$F$7:$GK$318,$CP$2,FALSE))</f>
        <v>0</v>
      </c>
      <c r="CQ308" s="90">
        <f>IF(ISNA(VLOOKUP($B308,'[1]1718  Exp_Rev Access'!$F$7:$GK$318,$CQ$2,FALSE)),"",VLOOKUP($B308,'[1]1718  Exp_Rev Access'!$F$7:$GK$318,$CQ$2,FALSE))</f>
        <v>0</v>
      </c>
      <c r="CR308" s="90">
        <f>IF(ISNA(VLOOKUP($B308,'[1]1718  Exp_Rev Access'!$F$7:$GK$318,$CR$2,FALSE)),"",VLOOKUP($B308,'[1]1718  Exp_Rev Access'!$F$7:$GK$318,$CR$2,FALSE))</f>
        <v>0</v>
      </c>
      <c r="CS308" s="90">
        <f>IF(ISNA(VLOOKUP($B308,'[1]1718  Exp_Rev Access'!$F$7:$GK$318,$CS$2,FALSE)),"",VLOOKUP($B308,'[1]1718  Exp_Rev Access'!$F$7:$GK$318,$CS$2,FALSE))</f>
        <v>0</v>
      </c>
      <c r="CT308" s="90">
        <f>IF(ISNA(VLOOKUP($B308,'[1]1718  Exp_Rev Access'!$F$7:$GK$318,$CT$2,FALSE)),"",VLOOKUP($B308,'[1]1718  Exp_Rev Access'!$F$7:$GK$318,$CT$2,FALSE))</f>
        <v>0</v>
      </c>
      <c r="CU308" s="90">
        <f>IF(ISNA(VLOOKUP($B308,'[1]1718  Exp_Rev Access'!$F$7:$GK$318,$CU$2,FALSE)),"",VLOOKUP($B308,'[1]1718  Exp_Rev Access'!$F$7:$GK$318,$CU$2,FALSE))</f>
        <v>0</v>
      </c>
      <c r="CV308" s="90">
        <f>IF(ISNA(VLOOKUP($B308,'[1]1718  Exp_Rev Access'!$F$7:$GK$318,$CV$2,FALSE)),"",VLOOKUP($B308,'[1]1718  Exp_Rev Access'!$F$7:$GK$318,$CV$2,FALSE))</f>
        <v>0</v>
      </c>
      <c r="CW308" s="90">
        <f>IF(ISNA(VLOOKUP($B308,'[1]1718  Exp_Rev Access'!$F$7:$GK$318,$CW$2,FALSE)),"",VLOOKUP($B308,'[1]1718  Exp_Rev Access'!$F$7:$GK$318,$CW$2,FALSE))</f>
        <v>0</v>
      </c>
      <c r="CX308" s="90">
        <f>IF(ISNA(VLOOKUP($B308,'[1]1718  Exp_Rev Access'!$F$7:$GK$318,$CX$2,FALSE)),"",VLOOKUP($B308,'[1]1718  Exp_Rev Access'!$F$7:$GK$318,$CX$2,FALSE))</f>
        <v>0</v>
      </c>
      <c r="CY308" s="90">
        <f>IF(ISNA(VLOOKUP($B308,'[1]1718  Exp_Rev Access'!$F$7:$GK$318,$CY$2,FALSE)),"",VLOOKUP($B308,'[1]1718  Exp_Rev Access'!$F$7:$GK$318,$CY$2,FALSE))</f>
        <v>0</v>
      </c>
      <c r="CZ308" s="90">
        <f>IF(ISNA(VLOOKUP($B308,'[1]1718  Exp_Rev Access'!$F$7:$GK$318,$CZ$2,FALSE)),"",VLOOKUP($B308,'[1]1718  Exp_Rev Access'!$F$7:$GK$318,$CZ$2,FALSE))</f>
        <v>0</v>
      </c>
      <c r="DA308" s="90">
        <f>IF(ISNA(VLOOKUP($B308,'[1]1718  Exp_Rev Access'!$F$7:$GK$318,$DA$2,FALSE)),"",VLOOKUP($B308,'[1]1718  Exp_Rev Access'!$F$7:$GK$318,$DA$2,FALSE))</f>
        <v>0</v>
      </c>
      <c r="DB308" s="90">
        <f>IF(ISNA(VLOOKUP($B308,'[1]1718  Exp_Rev Access'!$F$7:$GK$318,$DB$2,FALSE)),"",VLOOKUP($B308,'[1]1718  Exp_Rev Access'!$F$7:$GK$318,$DB$2,FALSE))</f>
        <v>0</v>
      </c>
      <c r="DC308" s="90">
        <f>IF(ISNA(VLOOKUP($B308,'[1]1718  Exp_Rev Access'!$F$7:$GK$318,$DC$2,FALSE)),"",VLOOKUP($B308,'[1]1718  Exp_Rev Access'!$F$7:$GK$318,$DC$2,FALSE))</f>
        <v>0</v>
      </c>
      <c r="DD308" s="90">
        <f>IF(ISNA(VLOOKUP($B308,'[1]1718  Exp_Rev Access'!$F$7:$GK$318,$DD$2,FALSE)),"",VLOOKUP($B308,'[1]1718  Exp_Rev Access'!$F$7:$GK$318,$DD$2,FALSE))</f>
        <v>0</v>
      </c>
      <c r="DE308" s="90">
        <f>IF(ISNA(VLOOKUP($B308,'[1]1718  Exp_Rev Access'!$F$7:$GK$318,$DE$2,FALSE)),"",VLOOKUP($B308,'[1]1718  Exp_Rev Access'!$F$7:$GK$318,$DE$2,FALSE))</f>
        <v>0</v>
      </c>
      <c r="DF308" s="90">
        <f>IF(ISNA(VLOOKUP($B308,'[1]1718  Exp_Rev Access'!$F$7:$GK$318,$DF$2,FALSE)),"",VLOOKUP($B308,'[1]1718  Exp_Rev Access'!$F$7:$GK$318,$DF$2,FALSE))</f>
        <v>0</v>
      </c>
      <c r="DG308" s="90">
        <f>IF(ISNA(VLOOKUP($B308,'[1]1718  Exp_Rev Access'!$F$7:$GK$318,$DG$2,FALSE)),"",VLOOKUP($B308,'[1]1718  Exp_Rev Access'!$F$7:$GK$318,$DG$2,FALSE))</f>
        <v>0</v>
      </c>
      <c r="DH308" s="90">
        <f>IF(ISNA(VLOOKUP($B308,'[1]1718  Exp_Rev Access'!$F$7:$GK$318,$DH$2,FALSE)),"",VLOOKUP($B308,'[1]1718  Exp_Rev Access'!$F$7:$GK$318,$DH$2,FALSE))</f>
        <v>0</v>
      </c>
      <c r="DI308" s="90">
        <f>IF(ISNA(VLOOKUP($B308,'[1]1718  Exp_Rev Access'!$F$7:$GK$318,$DI$2,FALSE)),"",VLOOKUP($B308,'[1]1718  Exp_Rev Access'!$F$7:$GK$318,$DI$2,FALSE))</f>
        <v>465.01</v>
      </c>
      <c r="DJ308" s="90">
        <f>IF(ISNA(VLOOKUP($B308,'[1]1718  Exp_Rev Access'!$F$7:$GK$318,$DJ$2,FALSE)),"",VLOOKUP($B308,'[1]1718  Exp_Rev Access'!$F$7:$GK$318,$DJ$2,FALSE))</f>
        <v>0</v>
      </c>
      <c r="DK308" s="90">
        <f>IF(ISNA(VLOOKUP($B308,'[1]1718  Exp_Rev Access'!$F$7:$GK$318,$DK$2,FALSE)),"",VLOOKUP($B308,'[1]1718  Exp_Rev Access'!$F$7:$GK$318,$DK$2,FALSE))</f>
        <v>0</v>
      </c>
      <c r="DL308" s="90">
        <f>IF(ISNA(VLOOKUP($B308,'[1]1718  Exp_Rev Access'!$F$7:$GK$318,$DL$2,FALSE)),"",VLOOKUP($B308,'[1]1718  Exp_Rev Access'!$F$7:$GK$318,$DL$2,FALSE))</f>
        <v>0</v>
      </c>
      <c r="DM308" s="90">
        <f>IF(ISNA(VLOOKUP($B308,'[1]1718  Exp_Rev Access'!$F$7:$GK$318,$DM$2,FALSE)),"",VLOOKUP($B308,'[1]1718  Exp_Rev Access'!$F$7:$GK$318,$DM$2,FALSE))</f>
        <v>0</v>
      </c>
      <c r="DN308" s="90">
        <f>IF(ISNA(VLOOKUP($B308,'[1]1718  Exp_Rev Access'!$F$7:$GK$318,$DN$2,FALSE)),"",VLOOKUP($B308,'[1]1718  Exp_Rev Access'!$F$7:$GK$318,$DN$2,FALSE))</f>
        <v>0</v>
      </c>
      <c r="DO308" s="90">
        <f>IF(ISNA(VLOOKUP($B308,'[1]1718  Exp_Rev Access'!$F$7:$GK$318,$DO$2,FALSE)),"",VLOOKUP($B308,'[1]1718  Exp_Rev Access'!$F$7:$GK$318,$DO$2,FALSE))</f>
        <v>0</v>
      </c>
      <c r="DP308" s="90">
        <f>IF(ISNA(VLOOKUP($B308,'[1]1718  Exp_Rev Access'!$F$7:$GK$318,$DP$2,FALSE)),"",VLOOKUP($B308,'[1]1718  Exp_Rev Access'!$F$7:$GK$318,$DP$2,FALSE))</f>
        <v>0</v>
      </c>
      <c r="DQ308" s="90">
        <f>IF(ISNA(VLOOKUP($B308,'[1]1718  Exp_Rev Access'!$F$7:$GK$318,$DQ$2,FALSE)),"",VLOOKUP($B308,'[1]1718  Exp_Rev Access'!$F$7:$GK$318,$DQ$2,FALSE))</f>
        <v>0</v>
      </c>
      <c r="DR308" s="90">
        <f>IF(ISNA(VLOOKUP($B308,'[1]1718  Exp_Rev Access'!$F$7:$GK$318,$DR$2,FALSE)),"",VLOOKUP($B308,'[1]1718  Exp_Rev Access'!$F$7:$GK$318,$DR$2,FALSE))</f>
        <v>0</v>
      </c>
      <c r="DS308" s="90">
        <f>IF(ISNA(VLOOKUP($B308,'[1]1718  Exp_Rev Access'!$F$7:$GK$318,$DS$2,FALSE)),"",VLOOKUP($B308,'[1]1718  Exp_Rev Access'!$F$7:$GK$318,$DS$2,FALSE))</f>
        <v>0</v>
      </c>
      <c r="DT308" s="90">
        <f>IF(ISNA(VLOOKUP($B308,'[1]1718  Exp_Rev Access'!$F$7:$GK$318,$DT$2,FALSE)),"",VLOOKUP($B308,'[1]1718  Exp_Rev Access'!$F$7:$GK$318,$DT$2,FALSE))</f>
        <v>0</v>
      </c>
      <c r="DU308" s="90">
        <f>IF(ISNA(VLOOKUP($B308,'[1]1718  Exp_Rev Access'!$F$7:$GK$318,$DU$2,FALSE)),"",VLOOKUP($B308,'[1]1718  Exp_Rev Access'!$F$7:$GK$318,$DU$2,FALSE))</f>
        <v>0</v>
      </c>
      <c r="DV308" s="90">
        <f>IF(ISNA(VLOOKUP($B308,'[1]1718  Exp_Rev Access'!$F$7:$GK$318,$DV$2,FALSE)),"",VLOOKUP($B308,'[1]1718  Exp_Rev Access'!$F$7:$GK$318,$DV$2,FALSE))</f>
        <v>0</v>
      </c>
      <c r="DW308" s="90">
        <f>IF(ISNA(VLOOKUP($B308,'[1]1718  Exp_Rev Access'!$F$7:$GK$318,$DW$2,FALSE)),"",VLOOKUP($B308,'[1]1718  Exp_Rev Access'!$F$7:$GK$318,$DW$2,FALSE))</f>
        <v>0</v>
      </c>
      <c r="DX308" s="90">
        <f>IF(ISNA(VLOOKUP($B308,'[1]1718  Exp_Rev Access'!$F$7:$GK$318,$DX$2,FALSE)),"",VLOOKUP($B308,'[1]1718  Exp_Rev Access'!$F$7:$GK$318,$DX$2,FALSE))</f>
        <v>0</v>
      </c>
      <c r="DY308" s="90">
        <f>IF(ISNA(VLOOKUP($B308,'[1]1718  Exp_Rev Access'!$F$7:$GK$318,$DY$2,FALSE)),"",VLOOKUP($B308,'[1]1718  Exp_Rev Access'!$F$7:$GK$318,$DY$2,FALSE))</f>
        <v>17414.53</v>
      </c>
      <c r="DZ308" s="90">
        <f>IF(ISNA(VLOOKUP($B308,'[1]1718  Exp_Rev Access'!$F$7:$GK$318,$DZ$2,FALSE)),"",VLOOKUP($B308,'[1]1718  Exp_Rev Access'!$F$7:$GK$318,$DZ$2,FALSE))</f>
        <v>0</v>
      </c>
      <c r="EA308" s="90">
        <f>IF(ISNA(VLOOKUP($B308,'[1]1718  Exp_Rev Access'!$F$7:$GK$318,$EA$2,FALSE)),"",VLOOKUP($B308,'[1]1718  Exp_Rev Access'!$F$7:$GK$318,$EA$2,FALSE))</f>
        <v>0</v>
      </c>
      <c r="EB308" s="90">
        <f>IF(ISNA(VLOOKUP($B308,'[1]1718  Exp_Rev Access'!$F$7:$GK$318,$EB$2,FALSE)),"",VLOOKUP($B308,'[1]1718  Exp_Rev Access'!$F$7:$GK$318,$EB$2,FALSE))</f>
        <v>0</v>
      </c>
      <c r="EC308" s="90">
        <f>IF(ISNA(VLOOKUP($B308,'[1]1718  Exp_Rev Access'!$F$7:$GK$318,$EC$2,FALSE)),"",VLOOKUP($B308,'[1]1718  Exp_Rev Access'!$F$7:$GK$318,$EC$2,FALSE))</f>
        <v>0</v>
      </c>
      <c r="ED308" s="90">
        <f>IF(ISNA(VLOOKUP($B308,'[1]1718  Exp_Rev Access'!$F$7:$GK$318,$ED$2,FALSE)),"",VLOOKUP($B308,'[1]1718  Exp_Rev Access'!$F$7:$GK$318,$ED$2,FALSE))</f>
        <v>0</v>
      </c>
      <c r="EE308" s="90">
        <f>IF(ISNA(VLOOKUP($B308,'[1]1718  Exp_Rev Access'!$F$7:$GK$318,$EE$2,FALSE)),"",VLOOKUP($B308,'[1]1718  Exp_Rev Access'!$F$7:$GK$318,$EE$2,FALSE))</f>
        <v>0</v>
      </c>
      <c r="EF308" s="90">
        <f>IF(ISNA(VLOOKUP($B308,'[1]1718  Exp_Rev Access'!$F$7:$GK$318,$EF$2,FALSE)),"",VLOOKUP($B308,'[1]1718  Exp_Rev Access'!$F$7:$GK$318,$EF$2,FALSE))</f>
        <v>0</v>
      </c>
      <c r="EG308" s="90">
        <f>IF(ISNA(VLOOKUP($B308,'[1]1718  Exp_Rev Access'!$F$7:$GK$318,$EG$2,FALSE)),"",VLOOKUP($B308,'[1]1718  Exp_Rev Access'!$F$7:$GK$318,$EG$2,FALSE))</f>
        <v>0</v>
      </c>
      <c r="EH308" s="90">
        <f>IF(ISNA(VLOOKUP($B308,'[1]1718  Exp_Rev Access'!$F$7:$GK$318,$EH$2,FALSE)),"",VLOOKUP($B308,'[1]1718  Exp_Rev Access'!$F$7:$GK$318,$EH$2,FALSE))</f>
        <v>0</v>
      </c>
      <c r="EI308" s="90">
        <f>IF(ISNA(VLOOKUP($B308,'[1]1718  Exp_Rev Access'!$F$7:$GK$318,$EI$2,FALSE)),"",VLOOKUP($B308,'[1]1718  Exp_Rev Access'!$F$7:$GK$318,$EI$2,FALSE))</f>
        <v>0</v>
      </c>
      <c r="EJ308" s="90">
        <f>IF(ISNA(VLOOKUP($B308,'[1]1718  Exp_Rev Access'!$F$7:$GK$318,$EJ$2,FALSE)),"",VLOOKUP($B308,'[1]1718  Exp_Rev Access'!$F$7:$GK$318,$EJ$2,FALSE))</f>
        <v>0</v>
      </c>
      <c r="EK308" s="90">
        <f>IF(ISNA(VLOOKUP($B308,'[1]1718  Exp_Rev Access'!$F$7:$GK$318,$EK$2,FALSE)),"",VLOOKUP($B308,'[1]1718  Exp_Rev Access'!$F$7:$GK$318,$EK$2,FALSE))</f>
        <v>0</v>
      </c>
      <c r="EL308" s="90">
        <f>IF(ISNA(VLOOKUP($B308,'[1]1718  Exp_Rev Access'!$F$7:$GK$318,$EL$2,FALSE)),"",VLOOKUP($B308,'[1]1718  Exp_Rev Access'!$F$7:$GK$318,$EL$2,FALSE))</f>
        <v>0</v>
      </c>
      <c r="EM308" s="90">
        <f>IF(ISNA(VLOOKUP($B308,'[1]1718  Exp_Rev Access'!$F$7:$GK$318,$EM$2,FALSE)),"",VLOOKUP($B308,'[1]1718  Exp_Rev Access'!$F$7:$GK$318,$EM$2,FALSE))</f>
        <v>0</v>
      </c>
      <c r="EN308" s="90">
        <f>IF(ISNA(VLOOKUP($B308,'[1]1718  Exp_Rev Access'!$F$7:$GK$318,$EN$2,FALSE)),"",VLOOKUP($B308,'[1]1718  Exp_Rev Access'!$F$7:$GK$318,$EN$2,FALSE))</f>
        <v>0</v>
      </c>
      <c r="EO308" s="90">
        <f>IF(ISNA(VLOOKUP($B308,'[1]1718  Exp_Rev Access'!$F$7:$GK$318,$EO$2,FALSE)),"",VLOOKUP($B308,'[1]1718  Exp_Rev Access'!$F$7:$GK$318,$EO$2,FALSE))</f>
        <v>0</v>
      </c>
      <c r="EP308" s="90">
        <f>IF(ISNA(VLOOKUP($B308,'[1]1718  Exp_Rev Access'!$F$7:$GK$318,$EP$2,FALSE)),"",VLOOKUP($B308,'[1]1718  Exp_Rev Access'!$F$7:$GK$318,$EP$2,FALSE))</f>
        <v>0</v>
      </c>
      <c r="EQ308" s="90">
        <f>IF(ISNA(VLOOKUP($B308,'[1]1718  Exp_Rev Access'!$F$7:$GK$318,$EQ$2,FALSE)),"",VLOOKUP($B308,'[1]1718  Exp_Rev Access'!$F$7:$GK$318,$EQ$2,FALSE))</f>
        <v>0</v>
      </c>
      <c r="ER308" s="90">
        <f>IF(ISNA(VLOOKUP($B308,'[1]1718  Exp_Rev Access'!$F$7:$GK$318,$ER$2,FALSE)),"",VLOOKUP($B308,'[1]1718  Exp_Rev Access'!$F$7:$GK$318,$ER$2,FALSE))</f>
        <v>0</v>
      </c>
      <c r="ES308" s="90">
        <f>IF(ISNA(VLOOKUP($B308,'[1]1718  Exp_Rev Access'!$F$7:$GK$318,$ES$2,FALSE)),"",VLOOKUP($B308,'[1]1718  Exp_Rev Access'!$F$7:$GK$318,$ES$2,FALSE))</f>
        <v>0</v>
      </c>
      <c r="ET308" s="90">
        <f>IF(ISNA(VLOOKUP($B308,'[1]1718  Exp_Rev Access'!$F$7:$GK$318,$ET$2,FALSE)),"",VLOOKUP($B308,'[1]1718  Exp_Rev Access'!$F$7:$GK$318,$ET$2,FALSE))</f>
        <v>0</v>
      </c>
      <c r="EU308" s="90">
        <f>IF(ISNA(VLOOKUP($B308,'[1]1718  Exp_Rev Access'!$F$7:$GK$318,$EU$2,FALSE)),"",VLOOKUP($B308,'[1]1718  Exp_Rev Access'!$F$7:$GK$318,$EU$2,FALSE))</f>
        <v>0</v>
      </c>
      <c r="EV308" s="90">
        <f>IF(ISNA(VLOOKUP($B308,'[1]1718  Exp_Rev Access'!$F$7:$GK$318,$EV$2,FALSE)),"",VLOOKUP($B308,'[1]1718  Exp_Rev Access'!$F$7:$GK$318,$EV$2,FALSE))</f>
        <v>0</v>
      </c>
      <c r="EW308" s="90">
        <f>IF(ISNA(VLOOKUP($B308,'[1]1718  Exp_Rev Access'!$F$7:$GK$318,$EW$2,FALSE)),"",VLOOKUP($B308,'[1]1718  Exp_Rev Access'!$F$7:$GK$318,$EW$2,FALSE))</f>
        <v>0</v>
      </c>
      <c r="EX308" s="90">
        <f>IF(ISNA(VLOOKUP($B308,'[1]1718  Exp_Rev Access'!$F$7:$GK$318,$EX$2,FALSE)),"",VLOOKUP($B308,'[1]1718  Exp_Rev Access'!$F$7:$GK$318,$EX$2,FALSE))</f>
        <v>0</v>
      </c>
      <c r="EY308" s="90">
        <f>IF(ISNA(VLOOKUP($B308,'[1]1718  Exp_Rev Access'!$F$7:$GK$318,$EY$2,FALSE)),"",VLOOKUP($B308,'[1]1718  Exp_Rev Access'!$F$7:$GK$318,$EY$2,FALSE))</f>
        <v>0</v>
      </c>
      <c r="EZ308" s="90">
        <f>IF(ISNA(VLOOKUP($B308,'[1]1718  Exp_Rev Access'!$F$7:$GK$318,$EZ$2,FALSE)),"",VLOOKUP($B308,'[1]1718  Exp_Rev Access'!$F$7:$GK$318,$EZ$2,FALSE))</f>
        <v>0</v>
      </c>
      <c r="FA308" s="90">
        <f>IF(ISNA(VLOOKUP($B308,'[1]1718  Exp_Rev Access'!$F$7:$GK$318,$FA$2,FALSE)),"",VLOOKUP($B308,'[1]1718  Exp_Rev Access'!$F$7:$GK$318,$FA$2,FALSE))</f>
        <v>0</v>
      </c>
      <c r="FB308" s="90">
        <f>IF(ISNA(VLOOKUP($B308,'[1]1718  Exp_Rev Access'!$F$7:$GK$318,$FB$2,FALSE)),"",VLOOKUP($B308,'[1]1718  Exp_Rev Access'!$F$7:$GK$318,$FB$2,FALSE))</f>
        <v>0</v>
      </c>
      <c r="FC308" s="90">
        <f>IF(ISNA(VLOOKUP($B308,'[1]1718  Exp_Rev Access'!$F$7:$GK$318,$FC$2,FALSE)),"",VLOOKUP($B308,'[1]1718  Exp_Rev Access'!$F$7:$GK$318,$FC$2,FALSE))</f>
        <v>0</v>
      </c>
      <c r="FD308" s="90">
        <f>IF(ISNA(VLOOKUP($B308,'[1]1718  Exp_Rev Access'!$F$7:$GK$318,$FD$2,FALSE)),"",VLOOKUP($B308,'[1]1718  Exp_Rev Access'!$F$7:$GK$318,$FD$2,FALSE))</f>
        <v>0</v>
      </c>
      <c r="FE308" s="90">
        <f>IF(ISNA(VLOOKUP($B308,'[1]1718  Exp_Rev Access'!$F$7:$GK$318,$FE$2,FALSE)),"",VLOOKUP($B308,'[1]1718  Exp_Rev Access'!$F$7:$GK$318,$FE$2,FALSE))</f>
        <v>0</v>
      </c>
      <c r="FF308" s="90">
        <f>IF(ISNA(VLOOKUP($B308,'[1]1718  Exp_Rev Access'!$F$7:$GK$318,$FF$2,FALSE)),"",VLOOKUP($B308,'[1]1718  Exp_Rev Access'!$F$7:$GK$318,$FF$2,FALSE))</f>
        <v>0</v>
      </c>
      <c r="FG308" s="90">
        <f>IF(ISNA(VLOOKUP($B308,'[1]1718  Exp_Rev Access'!$F$7:$GK$318,$FG$2,FALSE)),"",VLOOKUP($B308,'[1]1718  Exp_Rev Access'!$F$7:$GK$318,$FG$2,FALSE))</f>
        <v>0</v>
      </c>
      <c r="FH308" s="90">
        <f>IF(ISNA(VLOOKUP($B308,'[1]1718  Exp_Rev Access'!$F$7:$GK$318,$FH$2,FALSE)),"",VLOOKUP($B308,'[1]1718  Exp_Rev Access'!$F$7:$GK$318,$FH$2,FALSE))</f>
        <v>0</v>
      </c>
      <c r="FI308" s="90">
        <f>IF(ISNA(VLOOKUP($B308,'[1]1718  Exp_Rev Access'!$F$7:$GK$318,$FI$2,FALSE)),"",VLOOKUP($B308,'[1]1718  Exp_Rev Access'!$F$7:$GK$318,$FI$2,FALSE))</f>
        <v>0</v>
      </c>
      <c r="FJ308" s="90">
        <f>IF(ISNA(VLOOKUP($B308,'[1]1718  Exp_Rev Access'!$F$7:$GK$318,$FJ$2,FALSE)),"",VLOOKUP($B308,'[1]1718  Exp_Rev Access'!$F$7:$GK$318,$FJ$2,FALSE))</f>
        <v>0</v>
      </c>
      <c r="FK308" s="90">
        <f>IF(ISNA(VLOOKUP($B308,'[1]1718  Exp_Rev Access'!$F$7:$GK$318,$FK$2,FALSE)),"",VLOOKUP($B308,'[1]1718  Exp_Rev Access'!$F$7:$GK$318,$FK$2,FALSE))</f>
        <v>0</v>
      </c>
      <c r="FL308" s="90">
        <f>IF(ISNA(VLOOKUP($B308,'[1]1718  Exp_Rev Access'!$F$7:$GK$318,$FL$2,FALSE)),"",VLOOKUP($B308,'[1]1718  Exp_Rev Access'!$F$7:$GK$318,$FL$2,FALSE))</f>
        <v>0</v>
      </c>
      <c r="FM308" s="90">
        <f>IF(ISNA(VLOOKUP($B308,'[1]1718  Exp_Rev Access'!$F$7:$GK$318,$FM$2,FALSE)),"",VLOOKUP($B308,'[1]1718  Exp_Rev Access'!$F$7:$GK$318,$FM$2,FALSE))</f>
        <v>0</v>
      </c>
      <c r="FN308" s="90">
        <f>IF(ISNA(VLOOKUP($B308,'[1]1718  Exp_Rev Access'!$F$7:$GK$318,$FN$2,FALSE)),"",VLOOKUP($B308,'[1]1718  Exp_Rev Access'!$F$7:$GK$318,$FN$2,FALSE))</f>
        <v>0</v>
      </c>
      <c r="FO308" s="90">
        <f>IF(ISNA(VLOOKUP($B308,'[1]1718  Exp_Rev Access'!$F$7:$GK$318,$FO$2,FALSE)),"",VLOOKUP($B308,'[1]1718  Exp_Rev Access'!$F$7:$GK$318,$FO$2,FALSE))</f>
        <v>0</v>
      </c>
      <c r="FP308" s="90">
        <f>IF(ISNA(VLOOKUP($B308,'[1]1718  Exp_Rev Access'!$F$7:$GK$318,$FP$2,FALSE)),"",VLOOKUP($B308,'[1]1718  Exp_Rev Access'!$F$7:$GK$318,$FP$2,FALSE))</f>
        <v>0</v>
      </c>
      <c r="FQ308" s="90">
        <f>IF(ISNA(VLOOKUP($B308,'[1]1718  Exp_Rev Access'!$F$7:$GK$318,$FQ$2,FALSE)),"",VLOOKUP($B308,'[1]1718  Exp_Rev Access'!$F$7:$GK$318,$FQ$2,FALSE))</f>
        <v>0</v>
      </c>
      <c r="FR308" s="90">
        <f>IF(ISNA(VLOOKUP($B308,'[1]1718  Exp_Rev Access'!$F$7:$GK$318,$FR$2,FALSE)),"",VLOOKUP($B308,'[1]1718  Exp_Rev Access'!$F$7:$GK$318,$FR$2,FALSE))</f>
        <v>0</v>
      </c>
      <c r="FS308" s="56">
        <f t="shared" ref="FS308:FS311" si="843">SUM(CH308:FR308)</f>
        <v>17879.539999999997</v>
      </c>
      <c r="FT308" s="92">
        <f t="shared" ref="FT308:FT311" si="844">FS308/E308</f>
        <v>1.733249810774757E-2</v>
      </c>
      <c r="FU308" s="94">
        <f t="shared" ref="FU308:FU311" si="845">FS308/D308</f>
        <v>281.56755905511807</v>
      </c>
      <c r="FV308" s="95">
        <f>IF(ISNA(VLOOKUP($B308,'[1]1718  Exp_Rev Access'!$F$7:$GK$318,$FV$2,FALSE)),"",VLOOKUP($B308,'[1]1718  Exp_Rev Access'!$F$7:$GK$318,$FV$2,FALSE))</f>
        <v>0</v>
      </c>
      <c r="FW308" s="95">
        <f>IF(ISNA(VLOOKUP($B308,'[1]1718  Exp_Rev Access'!$F$7:$GK$318,$FW$2,FALSE)),"",VLOOKUP($B308,'[1]1718  Exp_Rev Access'!$F$7:$GK$318,$FW$2,FALSE))</f>
        <v>0</v>
      </c>
      <c r="FX308" s="95">
        <f>IF(ISNA(VLOOKUP($B308,'[1]1718  Exp_Rev Access'!$F$7:$GK$318,$FX$2,FALSE)),"",VLOOKUP($B308,'[1]1718  Exp_Rev Access'!$F$7:$GK$318,$FX$2,FALSE))</f>
        <v>0</v>
      </c>
      <c r="FY308" s="95">
        <f>IF(ISNA(VLOOKUP($B308,'[1]1718  Exp_Rev Access'!$F$7:$GK$318,$FY$2,FALSE)),"",VLOOKUP($B308,'[1]1718  Exp_Rev Access'!$F$7:$GK$318,$FY$2,FALSE))</f>
        <v>0</v>
      </c>
      <c r="FZ308" s="95">
        <f>IF(ISNA(VLOOKUP($B308,'[1]1718  Exp_Rev Access'!$F$7:$GK$318,$FZ$2,FALSE)),"",VLOOKUP($B308,'[1]1718  Exp_Rev Access'!$F$7:$GK$318,$FZ$2,FALSE))</f>
        <v>0</v>
      </c>
      <c r="GA308" s="95">
        <f>IF(ISNA(VLOOKUP($B308,'[1]1718  Exp_Rev Access'!$F$7:$GK$318,$GA$2,FALSE)),"",VLOOKUP($B308,'[1]1718  Exp_Rev Access'!$F$7:$GK$318,$GA$2,FALSE))</f>
        <v>0</v>
      </c>
      <c r="GB308" s="95">
        <f>IF(ISNA(VLOOKUP($B308,'[1]1718  Exp_Rev Access'!$F$7:$GK$318,$GB$2,FALSE)),"",VLOOKUP($B308,'[1]1718  Exp_Rev Access'!$F$7:$GK$318,$GB$2,FALSE))</f>
        <v>0</v>
      </c>
      <c r="GC308" s="95">
        <f>IF(ISNA(VLOOKUP($B308,'[1]1718  Exp_Rev Access'!$F$7:$GK$318,$GC$2,FALSE)),"",VLOOKUP($B308,'[1]1718  Exp_Rev Access'!$F$7:$GK$318,$GC$2,FALSE))</f>
        <v>0</v>
      </c>
      <c r="GD308" s="95">
        <f>IF(ISNA(VLOOKUP($B308,'[1]1718  Exp_Rev Access'!$F$7:$GK$318,$GD$2,FALSE)),"",VLOOKUP($B308,'[1]1718  Exp_Rev Access'!$F$7:$GK$318,$GD$2,FALSE))</f>
        <v>0</v>
      </c>
      <c r="GE308" s="95">
        <f>IF(ISNA(VLOOKUP($B308,'[1]1718  Exp_Rev Access'!$F$7:$GK$318,$GE$2,FALSE)),"",VLOOKUP($B308,'[1]1718  Exp_Rev Access'!$F$7:$GK$318,$GE$2,FALSE))</f>
        <v>0</v>
      </c>
      <c r="GF308" s="95">
        <f>IF(ISNA(VLOOKUP($B308,'[1]1718  Exp_Rev Access'!$F$7:$GK$318,$GF$2,FALSE)),"",VLOOKUP($B308,'[1]1718  Exp_Rev Access'!$F$7:$GK$318,$GF$2,FALSE))</f>
        <v>0</v>
      </c>
      <c r="GG308" s="95">
        <f>IF(ISNA(VLOOKUP($B308,'[1]1718  Exp_Rev Access'!$F$7:$GK$318,$GG$2,FALSE)),"",VLOOKUP($B308,'[1]1718  Exp_Rev Access'!$F$7:$GK$318,$GG$2,FALSE))</f>
        <v>0</v>
      </c>
      <c r="GH308" s="95">
        <f>IF(ISNA(VLOOKUP($B308,'[1]1718  Exp_Rev Access'!$F$7:$GK$318,$GH$2,FALSE)),"",VLOOKUP($B308,'[1]1718  Exp_Rev Access'!$F$7:$GK$318,$GH$2,FALSE))</f>
        <v>0</v>
      </c>
      <c r="GI308" s="95">
        <f>IF(ISNA(VLOOKUP($B308,'[1]1718  Exp_Rev Access'!$F$7:$GK$318,$GI$2,FALSE)),"",VLOOKUP($B308,'[1]1718  Exp_Rev Access'!$F$7:$GK$318,$GI$2,FALSE))</f>
        <v>0</v>
      </c>
      <c r="GJ308" s="95">
        <f>IF(ISNA(VLOOKUP($B308,'[1]1718  Exp_Rev Access'!$F$7:$GK$318,$GJ$2,FALSE)),"",VLOOKUP($B308,'[1]1718  Exp_Rev Access'!$F$7:$GK$318,$GJ$2,FALSE))</f>
        <v>0</v>
      </c>
      <c r="GK308" s="95">
        <f>IF(ISNA(VLOOKUP($B308,'[1]1718  Exp_Rev Access'!$F$7:$GK$318,$GK$2,FALSE)),"",VLOOKUP($B308,'[1]1718  Exp_Rev Access'!$F$7:$GK$318,$GK$2,FALSE))</f>
        <v>0</v>
      </c>
      <c r="GL308" s="95">
        <f>IF(ISNA(VLOOKUP($B308,'[1]1718  Exp_Rev Access'!$F$7:$GK$318,$GL$2,FALSE)),"",VLOOKUP($B308,'[1]1718  Exp_Rev Access'!$F$7:$GK$318,$GL$2,FALSE))</f>
        <v>21857.79</v>
      </c>
      <c r="GM308" s="95">
        <f>IF(ISNA(VLOOKUP($B308,'[1]1718  Exp_Rev Access'!$F$7:$GK$318,$GM$2,FALSE)),"",VLOOKUP($B308,'[1]1718  Exp_Rev Access'!$F$7:$GK$318,$GM$2,FALSE))</f>
        <v>0</v>
      </c>
      <c r="GN308" s="95">
        <f>IF(ISNA(VLOOKUP($B308,'[1]1718  Exp_Rev Access'!$F$7:$GK$318,$GN$2,FALSE)),"",VLOOKUP($B308,'[1]1718  Exp_Rev Access'!$F$7:$GK$318,$GN$2,FALSE))</f>
        <v>0</v>
      </c>
      <c r="GO308" s="95">
        <f>IF(ISNA(VLOOKUP($B308,'[1]1718  Exp_Rev Access'!$F$7:$GK$318,$GO$2,FALSE)),"",VLOOKUP($B308,'[1]1718  Exp_Rev Access'!$F$7:$GK$318,$GO$2,FALSE))</f>
        <v>0</v>
      </c>
      <c r="GP308" s="95">
        <f>IF(ISNA(VLOOKUP($B308,'[1]1718  Exp_Rev Access'!$F$7:$GK$318,$GP$2,FALSE)),"",VLOOKUP($B308,'[1]1718  Exp_Rev Access'!$F$7:$GK$318,$GP$2,FALSE))</f>
        <v>0</v>
      </c>
      <c r="GQ308" s="95">
        <f>IF(ISNA(VLOOKUP($B308,'[1]1718  Exp_Rev Access'!$F$7:$GK$318,$GQ$2,FALSE)),"",VLOOKUP($B308,'[1]1718  Exp_Rev Access'!$F$7:$GK$318,$GQ$2,FALSE))</f>
        <v>0</v>
      </c>
      <c r="GR308" s="95">
        <f>IF(ISNA(VLOOKUP($B308,'[1]1718  Exp_Rev Access'!$F$7:$GK$318,$GR$2,FALSE)),"",VLOOKUP($B308,'[1]1718  Exp_Rev Access'!$F$7:$GK$318,$GR$2,FALSE))</f>
        <v>0</v>
      </c>
      <c r="GS308" s="95">
        <f>IF(ISNA(VLOOKUP($B308,'[1]1718  Exp_Rev Access'!$F$7:$GK$318,$GS$2,FALSE)),"",VLOOKUP($B308,'[1]1718  Exp_Rev Access'!$F$7:$GK$318,$GS$2,FALSE))</f>
        <v>0</v>
      </c>
      <c r="GT308" s="95">
        <f>IF(ISNA(VLOOKUP($B308,'[1]1718  Exp_Rev Access'!$F$7:$GK$318,$GT$2,FALSE)),"",VLOOKUP($B308,'[1]1718  Exp_Rev Access'!$F$7:$GK$318,$GT$2,FALSE))</f>
        <v>0</v>
      </c>
      <c r="GU308" s="56">
        <f t="shared" si="829"/>
        <v>21857.79</v>
      </c>
      <c r="GV308" s="92">
        <f t="shared" si="830"/>
        <v>2.1189029685022311E-2</v>
      </c>
      <c r="GW308" s="96">
        <f t="shared" si="831"/>
        <v>344.21716535433075</v>
      </c>
    </row>
    <row r="309" spans="1:222" s="97" customFormat="1" x14ac:dyDescent="0.3">
      <c r="A309" s="73"/>
      <c r="B309" s="88" t="s">
        <v>630</v>
      </c>
      <c r="C309" s="89" t="s">
        <v>631</v>
      </c>
      <c r="D309" s="75">
        <f>IF(ISNA(VLOOKUP($B309,'[1]1718 enrollment_Rev_Exp by size'!$A$7:H641,3,FALSE)),"",VLOOKUP($B309,'[1]1718 enrollment_Rev_Exp by size'!$A$7:$G$350,3,FALSE))</f>
        <v>29.779999999999998</v>
      </c>
      <c r="E309" s="76">
        <f>IF(ISNA(VLOOKUP($B309,'[1]1718 enrollment_Rev_Exp by size'!$A$7:I643,5,FALSE)),"",VLOOKUP($B309,'[1]1718 enrollment_Rev_Exp by size'!$A$7:$G$350,5,FALSE))</f>
        <v>1652871.74</v>
      </c>
      <c r="F309" s="70">
        <f t="shared" si="832"/>
        <v>1652871.74</v>
      </c>
      <c r="G309" s="70">
        <f t="shared" si="833"/>
        <v>0</v>
      </c>
      <c r="H309" s="90">
        <f>IF(ISNA(VLOOKUP($B309,'[1]1718  Exp_Rev Access'!$F$7:$GK$318,3,FALSE)),"",VLOOKUP($B309,'[1]1718  Exp_Rev Access'!$F$7:$GK$318,3,FALSE))</f>
        <v>0</v>
      </c>
      <c r="I309" s="90">
        <f>IF(ISNA(VLOOKUP($B309,'[1]1718  Exp_Rev Access'!$F$7:$GK$318,4,FALSE)),"",VLOOKUP($B309,'[1]1718  Exp_Rev Access'!$F$7:$GK$318,4,FALSE))</f>
        <v>0</v>
      </c>
      <c r="J309" s="90">
        <f>IF(ISNA(VLOOKUP($B309,'[1]1718  Exp_Rev Access'!$F$7:$GK$318,5,FALSE)),"",VLOOKUP($B309,'[1]1718  Exp_Rev Access'!$F$7:$GK$318,5,FALSE))</f>
        <v>0</v>
      </c>
      <c r="K309" s="90">
        <f>IF(ISNA(VLOOKUP($B309,'[1]1718  Exp_Rev Access'!$F$7:$GK$318,6,FALSE)),"-",VLOOKUP($B309,'[1]1718  Exp_Rev Access'!$F$7:$GK$318,6,FALSE))</f>
        <v>0</v>
      </c>
      <c r="L309" s="90">
        <f>IF(ISNA(VLOOKUP($B309,'[1]1718  Exp_Rev Access'!$F$7:$GK$318,7,FALSE)),"",VLOOKUP($B309,'[1]1718  Exp_Rev Access'!$F$7:$GK$318,7,FALSE))</f>
        <v>0</v>
      </c>
      <c r="M309" s="90">
        <f>IF(ISNA(VLOOKUP($B309,'[1]1718  Exp_Rev Access'!$F$7:$GK$318,8,FALSE)),"",VLOOKUP($B309,'[1]1718  Exp_Rev Access'!$F$7:$GK$318,8,FALSE))</f>
        <v>0</v>
      </c>
      <c r="N309" s="56">
        <f t="shared" si="834"/>
        <v>0</v>
      </c>
      <c r="O309" s="91">
        <f t="shared" si="827"/>
        <v>0</v>
      </c>
      <c r="P309" s="56">
        <f t="shared" si="828"/>
        <v>0</v>
      </c>
      <c r="Q309" s="90">
        <f>IF(ISNA(VLOOKUP($B309,'[1]1718  Exp_Rev Access'!$F$7:$GK$318,10,FALSE)),"",VLOOKUP($B309,'[1]1718  Exp_Rev Access'!$F$7:$GK$318,10,FALSE))</f>
        <v>0</v>
      </c>
      <c r="R309" s="90">
        <f>IF(ISNA(VLOOKUP($B309,'[1]1718  Exp_Rev Access'!$F$7:$GK$318,11,FALSE)),"",VLOOKUP($B309,'[1]1718  Exp_Rev Access'!$F$7:$GK$318,11,FALSE))</f>
        <v>0</v>
      </c>
      <c r="S309" s="90">
        <f>IF(ISNA(VLOOKUP($B309,'[1]1718  Exp_Rev Access'!$F$7:$GK$318,12,FALSE)),"",VLOOKUP($B309,'[1]1718  Exp_Rev Access'!$F$7:$GK$318,12,FALSE))</f>
        <v>0</v>
      </c>
      <c r="T309" s="90">
        <f>IF(ISNA(VLOOKUP($B309,'[1]1718  Exp_Rev Access'!$F$7:$GK$318,13,FALSE)),"",VLOOKUP($B309,'[1]1718  Exp_Rev Access'!$F$7:$GK$318,13,FALSE))</f>
        <v>0</v>
      </c>
      <c r="U309" s="90">
        <f>IF(ISNA(VLOOKUP($B309,'[1]1718  Exp_Rev Access'!$F$7:$GK$318,14,FALSE)),"",VLOOKUP($B309,'[1]1718  Exp_Rev Access'!$F$7:$GK$318,14,FALSE))</f>
        <v>0</v>
      </c>
      <c r="V309" s="90">
        <f>IF(ISNA(VLOOKUP($B309,'[1]1718  Exp_Rev Access'!$F$7:$GK$318,15,FALSE)),"",VLOOKUP($B309,'[1]1718  Exp_Rev Access'!$F$7:$GK$318,15,FALSE))</f>
        <v>0</v>
      </c>
      <c r="W309" s="90">
        <f>IF(ISNA(VLOOKUP($B309,'[1]1718  Exp_Rev Access'!$F$7:$GK$318,16,FALSE)),"",VLOOKUP($B309,'[1]1718  Exp_Rev Access'!$F$7:$GK$318,16,FALSE))</f>
        <v>0</v>
      </c>
      <c r="X309" s="90">
        <f>IF(ISNA(VLOOKUP($B309,'[1]1718  Exp_Rev Access'!$F$7:$GK$318,17,FALSE)),"",VLOOKUP($B309,'[1]1718  Exp_Rev Access'!$F$7:$GK$318,17,FALSE))</f>
        <v>0</v>
      </c>
      <c r="Y309" s="90">
        <f>IF(ISNA(VLOOKUP($B309,'[1]1718  Exp_Rev Access'!$F$7:$GK$318,18,FALSE)),"",VLOOKUP($B309,'[1]1718  Exp_Rev Access'!$F$7:$GK$318,18,FALSE))</f>
        <v>550</v>
      </c>
      <c r="Z309" s="90">
        <f>IF(ISNA(VLOOKUP($B309,'[1]1718  Exp_Rev Access'!$F$7:$GK$318,19,FALSE)),"",VLOOKUP($B309,'[1]1718  Exp_Rev Access'!$F$7:$GK$318,19,FALSE))</f>
        <v>0</v>
      </c>
      <c r="AA309" s="90">
        <f>IF(ISNA(VLOOKUP($B309,'[1]1718  Exp_Rev Access'!$F$7:$GK$318,20,FALSE)),"",VLOOKUP($B309,'[1]1718  Exp_Rev Access'!$F$7:$GK$318,20,FALSE))</f>
        <v>0</v>
      </c>
      <c r="AB309" s="90">
        <f>IF(ISNA(VLOOKUP($B309,'[1]1718  Exp_Rev Access'!$F$7:$GK$318,21,FALSE)),"",VLOOKUP($B309,'[1]1718  Exp_Rev Access'!$F$7:$GK$318,21,FALSE))</f>
        <v>0</v>
      </c>
      <c r="AC309" s="90">
        <f>IF(ISNA(VLOOKUP($B309,'[1]1718  Exp_Rev Access'!$F$7:$GK$318,22,FALSE)),"",VLOOKUP($B309,'[1]1718  Exp_Rev Access'!$F$7:$GK$318,22,FALSE))</f>
        <v>0</v>
      </c>
      <c r="AD309" s="90">
        <f>IF(ISNA(VLOOKUP($B309,'[1]1718  Exp_Rev Access'!$F$7:$GK$318,23,FALSE)),"",VLOOKUP($B309,'[1]1718  Exp_Rev Access'!$F$7:$GK$318,23,FALSE))</f>
        <v>2966.64</v>
      </c>
      <c r="AE309" s="90">
        <f>IF(ISNA(VLOOKUP($B309,'[1]1718  Exp_Rev Access'!$F$7:$GK$318,24,FALSE)),"",VLOOKUP($B309,'[1]1718  Exp_Rev Access'!$F$7:$GK$318,24,FALSE))</f>
        <v>1651.06</v>
      </c>
      <c r="AF309" s="90">
        <f>IF(ISNA(VLOOKUP($B309,'[1]1718  Exp_Rev Access'!$F$7:$GK$318,25,FALSE)),"",VLOOKUP($B309,'[1]1718  Exp_Rev Access'!$F$7:$GK$318,25,FALSE))</f>
        <v>0</v>
      </c>
      <c r="AG309" s="90">
        <f>IF(ISNA(VLOOKUP($B309,'[1]1718  Exp_Rev Access'!$F$7:$GK$318,26,FALSE)),"",VLOOKUP($B309,'[1]1718  Exp_Rev Access'!$F$7:$GK$318,26,FALSE))</f>
        <v>2140</v>
      </c>
      <c r="AH309" s="90">
        <f>IF(ISNA(VLOOKUP($B309,'[1]1718  Exp_Rev Access'!$F$7:$GK$318,27,FALSE)),"",VLOOKUP($B309,'[1]1718  Exp_Rev Access'!$F$7:$GK$318,27,FALSE))</f>
        <v>0</v>
      </c>
      <c r="AI309" s="90">
        <f>IF(ISNA(VLOOKUP($B309,'[1]1718  Exp_Rev Access'!$F$7:$GK$318,28,FALSE)),"",VLOOKUP($B309,'[1]1718  Exp_Rev Access'!$F$7:$GK$318,28,FALSE))</f>
        <v>5</v>
      </c>
      <c r="AJ309" s="90">
        <f>IF(ISNA(VLOOKUP($B309,'[1]1718  Exp_Rev Access'!$F$7:$GK$318,29,FALSE)),"",VLOOKUP($B309,'[1]1718  Exp_Rev Access'!$F$7:$GK$318,29,FALSE))</f>
        <v>0</v>
      </c>
      <c r="AK309" s="90">
        <f>IF(ISNA(VLOOKUP($B309,'[1]1718  Exp_Rev Access'!$F$7:$GK$318,30,FALSE)),"",VLOOKUP($B309,'[1]1718  Exp_Rev Access'!$F$7:$GK$318,30,FALSE))</f>
        <v>1200.18</v>
      </c>
      <c r="AL309" s="90">
        <f>IF(ISNA(VLOOKUP($B309,'[1]1718  Exp_Rev Access'!$F$7:$GK$318,31,FALSE)),"",VLOOKUP($B309,'[1]1718  Exp_Rev Access'!$F$7:$GK$318,31,FALSE))</f>
        <v>1248.5999999999999</v>
      </c>
      <c r="AM309" s="56">
        <f t="shared" si="835"/>
        <v>9761.48</v>
      </c>
      <c r="AN309" s="92">
        <f t="shared" si="836"/>
        <v>5.9057697967538608E-3</v>
      </c>
      <c r="AO309" s="71">
        <f t="shared" si="837"/>
        <v>327.78643384822027</v>
      </c>
      <c r="AP309" s="90">
        <f>IF(ISNA(VLOOKUP($B309,'[1]1718  Exp_Rev Access'!$F$7:$GK$318,33,FALSE)),"",VLOOKUP($B309,'[1]1718  Exp_Rev Access'!$F$7:$GK$318,33,FALSE))</f>
        <v>1423865.55</v>
      </c>
      <c r="AQ309" s="90">
        <f>IF(ISNA(VLOOKUP($B309,'[1]1718  Exp_Rev Access'!$F$7:$GK$318,34,FALSE)),"",VLOOKUP($B309,'[1]1718  Exp_Rev Access'!$F$7:$GK$318,34,FALSE))</f>
        <v>5510.67</v>
      </c>
      <c r="AR309" s="90">
        <f>IF(ISNA(VLOOKUP($B309,'[1]1718  Exp_Rev Access'!$F$7:$GK$318,35,FALSE)),"",VLOOKUP($B309,'[1]1718  Exp_Rev Access'!$F$7:$GK$318,35,FALSE))</f>
        <v>0</v>
      </c>
      <c r="AS309" s="90">
        <f>IF(ISNA(VLOOKUP($B309,'[1]1718  Exp_Rev Access'!$F$7:$GK$318,36,FALSE)),"",VLOOKUP($B309,'[1]1718  Exp_Rev Access'!$F$7:$GK$318,36,FALSE))</f>
        <v>0</v>
      </c>
      <c r="AT309" s="90">
        <f>IF(ISNA(VLOOKUP($B309,'[1]1718  Exp_Rev Access'!$F$7:$GK$318,37,FALSE)),"",VLOOKUP($B309,'[1]1718  Exp_Rev Access'!$F$7:$GK$318,37,FALSE))</f>
        <v>0</v>
      </c>
      <c r="AU309" s="56">
        <f t="shared" si="838"/>
        <v>1429376.22</v>
      </c>
      <c r="AV309" s="93">
        <f t="shared" si="839"/>
        <v>0.86478350703727314</v>
      </c>
      <c r="AW309" s="56">
        <f t="shared" si="840"/>
        <v>47997.858294157159</v>
      </c>
      <c r="AX309" s="90">
        <f>IF(ISNA(VLOOKUP($B309,'[1]1718  Exp_Rev Access'!$F$7:$GK$318,39,FALSE)),"",VLOOKUP($B309,'[1]1718  Exp_Rev Access'!$F$7:$GK$318,39,FALSE))</f>
        <v>0</v>
      </c>
      <c r="AY309" s="90">
        <f>IF(ISNA(VLOOKUP($B309,'[1]1718  Exp_Rev Access'!$F$7:$GK$318,40,FALSE)),"",VLOOKUP($B309,'[1]1718  Exp_Rev Access'!$F$7:$GK$318,40,FALSE))</f>
        <v>43429.75</v>
      </c>
      <c r="AZ309" s="90">
        <f>IF(ISNA(VLOOKUP($B309,'[1]1718  Exp_Rev Access'!$F$7:$GK$318,41,FALSE)),"",VLOOKUP($B309,'[1]1718  Exp_Rev Access'!$F$7:$GK$318,41,FALSE))</f>
        <v>8046.88</v>
      </c>
      <c r="BA309" s="90">
        <f>IF(ISNA(VLOOKUP($B309,'[1]1718  Exp_Rev Access'!$F$7:$GK$318,42,FALSE)),"",VLOOKUP($B309,'[1]1718  Exp_Rev Access'!$F$7:$GK$318,42,FALSE))</f>
        <v>0</v>
      </c>
      <c r="BB309" s="90">
        <f>IF(ISNA(VLOOKUP($B309,'[1]1718  Exp_Rev Access'!$F$7:$GK$318,43,FALSE)),"",VLOOKUP($B309,'[1]1718  Exp_Rev Access'!$F$7:$GK$318,43,FALSE))</f>
        <v>0</v>
      </c>
      <c r="BC309" s="90">
        <f>IF(ISNA(VLOOKUP($B309,'[1]1718  Exp_Rev Access'!$F$7:$GK$318,44,FALSE)),"",VLOOKUP($B309,'[1]1718  Exp_Rev Access'!$F$7:$GK$318,44,FALSE))</f>
        <v>5093.92</v>
      </c>
      <c r="BD309" s="90">
        <f>IF(ISNA(VLOOKUP($B309,'[1]1718  Exp_Rev Access'!$F$7:$GK$318,45,FALSE)),"",VLOOKUP($B309,'[1]1718  Exp_Rev Access'!$F$7:$GK$318,45,FALSE))</f>
        <v>0</v>
      </c>
      <c r="BE309" s="90">
        <f>IF(ISNA(VLOOKUP($B309,'[1]1718  Exp_Rev Access'!$F$7:$GK$318,46,FALSE)),"",VLOOKUP($B309,'[1]1718  Exp_Rev Access'!$F$7:$GK$318,46,FALSE))</f>
        <v>0</v>
      </c>
      <c r="BF309" s="90">
        <f>IF(ISNA(VLOOKUP($B309,'[1]1718  Exp_Rev Access'!$F$7:$GK$318,47,FALSE)),"",VLOOKUP($B309,'[1]1718  Exp_Rev Access'!$F$7:$GK$318,47,FALSE))</f>
        <v>0</v>
      </c>
      <c r="BG309" s="90">
        <f>IF(ISNA(VLOOKUP($B309,'[1]1718  Exp_Rev Access'!$F$7:$GK$318,48,FALSE)),"",VLOOKUP($B309,'[1]1718  Exp_Rev Access'!$F$7:$GK$318,48,FALSE))</f>
        <v>0</v>
      </c>
      <c r="BH309" s="90">
        <f>IF(ISNA(VLOOKUP($B309,'[1]1718  Exp_Rev Access'!$F$7:$GK$318,49,FALSE)),"",VLOOKUP($B309,'[1]1718  Exp_Rev Access'!$F$7:$GK$318,49,FALSE))</f>
        <v>0</v>
      </c>
      <c r="BI309" s="90">
        <f>IF(ISNA(VLOOKUP($B309,'[1]1718  Exp_Rev Access'!$F$7:$GK$318,50,FALSE)),"",VLOOKUP($B309,'[1]1718  Exp_Rev Access'!$F$7:$GK$318,50,FALSE))</f>
        <v>0</v>
      </c>
      <c r="BJ309" s="90">
        <f>IF(ISNA(VLOOKUP($B309,'[1]1718  Exp_Rev Access'!$F$7:$GK$318,51,FALSE)),"",VLOOKUP($B309,'[1]1718  Exp_Rev Access'!$F$7:$GK$318,51,FALSE))</f>
        <v>583.61</v>
      </c>
      <c r="BK309" s="90">
        <f>IF(ISNA(VLOOKUP($B309,'[1]1718  Exp_Rev Access'!$F$7:$GK$318,52,FALSE)),"",VLOOKUP($B309,'[1]1718  Exp_Rev Access'!$F$7:$GK$318,52,FALSE))</f>
        <v>82712.81</v>
      </c>
      <c r="BL309" s="90">
        <f>IF(ISNA(VLOOKUP($B309,'[1]1718  Exp_Rev Access'!$F$7:$GK$318,53,FALSE)),"",VLOOKUP($B309,'[1]1718  Exp_Rev Access'!$F$7:$GK$318,53,FALSE))</f>
        <v>0</v>
      </c>
      <c r="BM309" s="90">
        <f>IF(ISNA(VLOOKUP($B309,'[1]1718  Exp_Rev Access'!$F$7:$GK$318,54,FALSE)),"",VLOOKUP($B309,'[1]1718  Exp_Rev Access'!$F$7:$GK$318,54,FALSE))</f>
        <v>0</v>
      </c>
      <c r="BN309" s="90">
        <f>IF(ISNA(VLOOKUP($B309,'[1]1718  Exp_Rev Access'!$F$7:$GK$318,55,FALSE)),"",VLOOKUP($B309,'[1]1718  Exp_Rev Access'!$F$7:$GK$318,55,FALSE))</f>
        <v>0</v>
      </c>
      <c r="BO309" s="90">
        <f>IF(ISNA(VLOOKUP($B309,'[1]1718  Exp_Rev Access'!$F$7:$GK$318,56,FALSE)),"",VLOOKUP($B309,'[1]1718  Exp_Rev Access'!$F$7:$GK$318,56,FALSE))</f>
        <v>0</v>
      </c>
      <c r="BP309" s="90">
        <f>IF(ISNA(VLOOKUP($B309,'[1]1718  Exp_Rev Access'!$F$7:$GK$318,57,FALSE)),"",VLOOKUP($B309,'[1]1718  Exp_Rev Access'!$F$7:$GK$318,57,FALSE))</f>
        <v>0</v>
      </c>
      <c r="BQ309" s="90">
        <f>IF(ISNA(VLOOKUP($B309,'[1]1718  Exp_Rev Access'!$F$7:$GK$318,58,FALSE)),"",VLOOKUP($B309,'[1]1718  Exp_Rev Access'!$F$7:$GK$318,58,FALSE))</f>
        <v>0</v>
      </c>
      <c r="BR309" s="90">
        <f>IF(ISNA(VLOOKUP($B309,'[1]1718  Exp_Rev Access'!$F$7:$GK$318,59,FALSE)),"",VLOOKUP($B309,'[1]1718  Exp_Rev Access'!$F$7:$GK$318,59,FALSE))</f>
        <v>0</v>
      </c>
      <c r="BS309" s="90">
        <f>IF(ISNA(VLOOKUP($B309,'[1]1718  Exp_Rev Access'!$F$7:$GK$318,60,FALSE)),"",VLOOKUP($B309,'[1]1718  Exp_Rev Access'!$F$7:$GK$318,60,FALSE))</f>
        <v>0</v>
      </c>
      <c r="BT309" s="90">
        <f>IF(ISNA(VLOOKUP($B309,'[1]1718  Exp_Rev Access'!$F$7:$GK$318,61,FALSE)),"",VLOOKUP($B309,'[1]1718  Exp_Rev Access'!$F$7:$GK$318,61,FALSE))</f>
        <v>0</v>
      </c>
      <c r="BU309" s="90">
        <f>IF(ISNA(VLOOKUP($B309,'[1]1718  Exp_Rev Access'!$F$7:$GK$318,62,FALSE)),"",VLOOKUP($B309,'[1]1718  Exp_Rev Access'!$F$7:$GK$318,62,FALSE))</f>
        <v>0</v>
      </c>
      <c r="BV309" s="56">
        <f t="shared" si="743"/>
        <v>139866.97</v>
      </c>
      <c r="BW309" s="92">
        <f t="shared" si="841"/>
        <v>8.4620582840868222E-2</v>
      </c>
      <c r="BX309" s="71">
        <f t="shared" si="842"/>
        <v>4696.6746138347889</v>
      </c>
      <c r="BY309" s="90">
        <f>IF(ISNA(VLOOKUP($B309,'[1]1718  Exp_Rev Access'!$F$7:$GK$318,64,FALSE)),"",VLOOKUP($B309,'[1]1718  Exp_Rev Access'!$F$7:$GK$318,64,FALSE))</f>
        <v>0</v>
      </c>
      <c r="BZ309" s="90">
        <f>IF(ISNA(VLOOKUP($B309,'[1]1718  Exp_Rev Access'!$F$7:$GK$318,65,FALSE)),"",VLOOKUP($B309,'[1]1718  Exp_Rev Access'!$F$7:$GK$318,65,FALSE))</f>
        <v>0</v>
      </c>
      <c r="CA309" s="90">
        <f>IF(ISNA(VLOOKUP($B309,'[1]1718  Exp_Rev Access'!$F$7:$GK$318,66,FALSE)),"",VLOOKUP($B309,'[1]1718  Exp_Rev Access'!$F$7:$GK$318,66,FALSE))</f>
        <v>0</v>
      </c>
      <c r="CB309" s="90">
        <f>IF(ISNA(VLOOKUP($B309,'[1]1718  Exp_Rev Access'!$F$7:$GK$318,67,FALSE)),"",VLOOKUP($B309,'[1]1718  Exp_Rev Access'!$F$7:$GK$318,67,FALSE))</f>
        <v>0</v>
      </c>
      <c r="CC309" s="90">
        <f>IF(ISNA(VLOOKUP($B309,'[1]1718  Exp_Rev Access'!$F$7:$GK$318,68,FALSE)),"",VLOOKUP($B309,'[1]1718  Exp_Rev Access'!$F$7:$GK$318,68,FALSE))</f>
        <v>37747.339999999997</v>
      </c>
      <c r="CD309" s="90">
        <f>IF(ISNA(VLOOKUP($B309,'[1]1718  Exp_Rev Access'!$F$7:$GK$318,69,FALSE)),"",VLOOKUP($B309,'[1]1718  Exp_Rev Access'!$F$7:$GK$318,69,FALSE))</f>
        <v>0</v>
      </c>
      <c r="CE309" s="56">
        <f t="shared" si="739"/>
        <v>37747.339999999997</v>
      </c>
      <c r="CF309" s="92">
        <f t="shared" si="757"/>
        <v>2.2837428389936656E-2</v>
      </c>
      <c r="CG309" s="78">
        <f t="shared" si="758"/>
        <v>1267.5399597044996</v>
      </c>
      <c r="CH309" s="90">
        <f>IF(ISNA(VLOOKUP($B309,'[1]1718  Exp_Rev Access'!$F$7:$GK$318,$CH$2,FALSE)),"",VLOOKUP($B309,'[1]1718  Exp_Rev Access'!$F$7:$GK$318,$CH$2,FALSE))</f>
        <v>0</v>
      </c>
      <c r="CI309" s="90">
        <f>IF(ISNA(VLOOKUP($B309,'[1]1718  Exp_Rev Access'!$F$7:$GK$318,$CI$2,FALSE)),"",VLOOKUP($B309,'[1]1718  Exp_Rev Access'!$F$7:$GK$318,$CI$2,FALSE))</f>
        <v>0</v>
      </c>
      <c r="CJ309" s="90">
        <f>IF(ISNA(VLOOKUP($B309,'[1]1718  Exp_Rev Access'!$F$7:$GK$318,$CJ$2,FALSE)),"",VLOOKUP($B309,'[1]1718  Exp_Rev Access'!$F$7:$GK$318,$CJ$2,FALSE))</f>
        <v>0</v>
      </c>
      <c r="CK309" s="90">
        <f>IF(ISNA(VLOOKUP($B309,'[1]1718  Exp_Rev Access'!$F$7:$GK$318,$CK$2,FALSE)),"",VLOOKUP($B309,'[1]1718  Exp_Rev Access'!$F$7:$GK$318,$CK$2,FALSE))</f>
        <v>0</v>
      </c>
      <c r="CL309" s="90">
        <f>IF(ISNA(VLOOKUP($B309,'[1]1718  Exp_Rev Access'!$F$7:$GK$318,$CL$2,FALSE)),"",VLOOKUP($B309,'[1]1718  Exp_Rev Access'!$F$7:$GK$318,$CL$2,FALSE))</f>
        <v>0</v>
      </c>
      <c r="CM309" s="90">
        <f>IF(ISNA(VLOOKUP($B309,'[1]1718  Exp_Rev Access'!$F$7:$GK$318,$CM$2,FALSE)),"",VLOOKUP($B309,'[1]1718  Exp_Rev Access'!$F$7:$GK$318,$CM$2,FALSE))</f>
        <v>0</v>
      </c>
      <c r="CN309" s="90">
        <f>IF(ISNA(VLOOKUP($B309,'[1]1718  Exp_Rev Access'!$F$7:$GK$318,$CN$2,FALSE)),"",VLOOKUP($B309,'[1]1718  Exp_Rev Access'!$F$7:$GK$318,$CN$2,FALSE))</f>
        <v>0</v>
      </c>
      <c r="CO309" s="90">
        <f>IF(ISNA(VLOOKUP($B309,'[1]1718  Exp_Rev Access'!$F$7:$GK$318,$CO$2,FALSE)),"",VLOOKUP($B309,'[1]1718  Exp_Rev Access'!$F$7:$GK$318,$CO$2,FALSE))</f>
        <v>0</v>
      </c>
      <c r="CP309" s="90">
        <f>IF(ISNA(VLOOKUP($B309,'[1]1718  Exp_Rev Access'!$F$7:$GK$318,$CP$2,FALSE)),"",VLOOKUP($B309,'[1]1718  Exp_Rev Access'!$F$7:$GK$318,$CP$2,FALSE))</f>
        <v>0</v>
      </c>
      <c r="CQ309" s="90">
        <f>IF(ISNA(VLOOKUP($B309,'[1]1718  Exp_Rev Access'!$F$7:$GK$318,$CQ$2,FALSE)),"",VLOOKUP($B309,'[1]1718  Exp_Rev Access'!$F$7:$GK$318,$CQ$2,FALSE))</f>
        <v>0</v>
      </c>
      <c r="CR309" s="90">
        <f>IF(ISNA(VLOOKUP($B309,'[1]1718  Exp_Rev Access'!$F$7:$GK$318,$CR$2,FALSE)),"",VLOOKUP($B309,'[1]1718  Exp_Rev Access'!$F$7:$GK$318,$CR$2,FALSE))</f>
        <v>0</v>
      </c>
      <c r="CS309" s="90">
        <f>IF(ISNA(VLOOKUP($B309,'[1]1718  Exp_Rev Access'!$F$7:$GK$318,$CS$2,FALSE)),"",VLOOKUP($B309,'[1]1718  Exp_Rev Access'!$F$7:$GK$318,$CS$2,FALSE))</f>
        <v>0</v>
      </c>
      <c r="CT309" s="90">
        <f>IF(ISNA(VLOOKUP($B309,'[1]1718  Exp_Rev Access'!$F$7:$GK$318,$CT$2,FALSE)),"",VLOOKUP($B309,'[1]1718  Exp_Rev Access'!$F$7:$GK$318,$CT$2,FALSE))</f>
        <v>0</v>
      </c>
      <c r="CU309" s="90">
        <f>IF(ISNA(VLOOKUP($B309,'[1]1718  Exp_Rev Access'!$F$7:$GK$318,$CU$2,FALSE)),"",VLOOKUP($B309,'[1]1718  Exp_Rev Access'!$F$7:$GK$318,$CU$2,FALSE))</f>
        <v>14844.07</v>
      </c>
      <c r="CV309" s="90">
        <f>IF(ISNA(VLOOKUP($B309,'[1]1718  Exp_Rev Access'!$F$7:$GK$318,$CV$2,FALSE)),"",VLOOKUP($B309,'[1]1718  Exp_Rev Access'!$F$7:$GK$318,$CV$2,FALSE))</f>
        <v>5860</v>
      </c>
      <c r="CW309" s="90">
        <f>IF(ISNA(VLOOKUP($B309,'[1]1718  Exp_Rev Access'!$F$7:$GK$318,$CW$2,FALSE)),"",VLOOKUP($B309,'[1]1718  Exp_Rev Access'!$F$7:$GK$318,$CW$2,FALSE))</f>
        <v>0</v>
      </c>
      <c r="CX309" s="90">
        <f>IF(ISNA(VLOOKUP($B309,'[1]1718  Exp_Rev Access'!$F$7:$GK$318,$CX$2,FALSE)),"",VLOOKUP($B309,'[1]1718  Exp_Rev Access'!$F$7:$GK$318,$CX$2,FALSE))</f>
        <v>0</v>
      </c>
      <c r="CY309" s="90">
        <f>IF(ISNA(VLOOKUP($B309,'[1]1718  Exp_Rev Access'!$F$7:$GK$318,$CY$2,FALSE)),"",VLOOKUP($B309,'[1]1718  Exp_Rev Access'!$F$7:$GK$318,$CY$2,FALSE))</f>
        <v>0</v>
      </c>
      <c r="CZ309" s="90">
        <f>IF(ISNA(VLOOKUP($B309,'[1]1718  Exp_Rev Access'!$F$7:$GK$318,$CZ$2,FALSE)),"",VLOOKUP($B309,'[1]1718  Exp_Rev Access'!$F$7:$GK$318,$CZ$2,FALSE))</f>
        <v>0</v>
      </c>
      <c r="DA309" s="90">
        <f>IF(ISNA(VLOOKUP($B309,'[1]1718  Exp_Rev Access'!$F$7:$GK$318,$DA$2,FALSE)),"",VLOOKUP($B309,'[1]1718  Exp_Rev Access'!$F$7:$GK$318,$DA$2,FALSE))</f>
        <v>0</v>
      </c>
      <c r="DB309" s="90">
        <f>IF(ISNA(VLOOKUP($B309,'[1]1718  Exp_Rev Access'!$F$7:$GK$318,$DB$2,FALSE)),"",VLOOKUP($B309,'[1]1718  Exp_Rev Access'!$F$7:$GK$318,$DB$2,FALSE))</f>
        <v>0</v>
      </c>
      <c r="DC309" s="90">
        <f>IF(ISNA(VLOOKUP($B309,'[1]1718  Exp_Rev Access'!$F$7:$GK$318,$DC$2,FALSE)),"",VLOOKUP($B309,'[1]1718  Exp_Rev Access'!$F$7:$GK$318,$DC$2,FALSE))</f>
        <v>0</v>
      </c>
      <c r="DD309" s="90">
        <f>IF(ISNA(VLOOKUP($B309,'[1]1718  Exp_Rev Access'!$F$7:$GK$318,$DD$2,FALSE)),"",VLOOKUP($B309,'[1]1718  Exp_Rev Access'!$F$7:$GK$318,$DD$2,FALSE))</f>
        <v>0</v>
      </c>
      <c r="DE309" s="90">
        <f>IF(ISNA(VLOOKUP($B309,'[1]1718  Exp_Rev Access'!$F$7:$GK$318,$DE$2,FALSE)),"",VLOOKUP($B309,'[1]1718  Exp_Rev Access'!$F$7:$GK$318,$DE$2,FALSE))</f>
        <v>0</v>
      </c>
      <c r="DF309" s="90">
        <f>IF(ISNA(VLOOKUP($B309,'[1]1718  Exp_Rev Access'!$F$7:$GK$318,$DF$2,FALSE)),"",VLOOKUP($B309,'[1]1718  Exp_Rev Access'!$F$7:$GK$318,$DF$2,FALSE))</f>
        <v>0</v>
      </c>
      <c r="DG309" s="90">
        <f>IF(ISNA(VLOOKUP($B309,'[1]1718  Exp_Rev Access'!$F$7:$GK$318,$DG$2,FALSE)),"",VLOOKUP($B309,'[1]1718  Exp_Rev Access'!$F$7:$GK$318,$DG$2,FALSE))</f>
        <v>0</v>
      </c>
      <c r="DH309" s="90">
        <f>IF(ISNA(VLOOKUP($B309,'[1]1718  Exp_Rev Access'!$F$7:$GK$318,$DH$2,FALSE)),"",VLOOKUP($B309,'[1]1718  Exp_Rev Access'!$F$7:$GK$318,$DH$2,FALSE))</f>
        <v>0</v>
      </c>
      <c r="DI309" s="90">
        <f>IF(ISNA(VLOOKUP($B309,'[1]1718  Exp_Rev Access'!$F$7:$GK$318,$DI$2,FALSE)),"",VLOOKUP($B309,'[1]1718  Exp_Rev Access'!$F$7:$GK$318,$DI$2,FALSE))</f>
        <v>12127.42</v>
      </c>
      <c r="DJ309" s="90">
        <f>IF(ISNA(VLOOKUP($B309,'[1]1718  Exp_Rev Access'!$F$7:$GK$318,$DJ$2,FALSE)),"",VLOOKUP($B309,'[1]1718  Exp_Rev Access'!$F$7:$GK$318,$DJ$2,FALSE))</f>
        <v>0</v>
      </c>
      <c r="DK309" s="90">
        <f>IF(ISNA(VLOOKUP($B309,'[1]1718  Exp_Rev Access'!$F$7:$GK$318,$DK$2,FALSE)),"",VLOOKUP($B309,'[1]1718  Exp_Rev Access'!$F$7:$GK$318,$DK$2,FALSE))</f>
        <v>0</v>
      </c>
      <c r="DL309" s="90">
        <f>IF(ISNA(VLOOKUP($B309,'[1]1718  Exp_Rev Access'!$F$7:$GK$318,$DL$2,FALSE)),"",VLOOKUP($B309,'[1]1718  Exp_Rev Access'!$F$7:$GK$318,$DL$2,FALSE))</f>
        <v>0</v>
      </c>
      <c r="DM309" s="90">
        <f>IF(ISNA(VLOOKUP($B309,'[1]1718  Exp_Rev Access'!$F$7:$GK$318,$DM$2,FALSE)),"",VLOOKUP($B309,'[1]1718  Exp_Rev Access'!$F$7:$GK$318,$DM$2,FALSE))</f>
        <v>0</v>
      </c>
      <c r="DN309" s="90">
        <f>IF(ISNA(VLOOKUP($B309,'[1]1718  Exp_Rev Access'!$F$7:$GK$318,$DN$2,FALSE)),"",VLOOKUP($B309,'[1]1718  Exp_Rev Access'!$F$7:$GK$318,$DN$2,FALSE))</f>
        <v>0</v>
      </c>
      <c r="DO309" s="90">
        <f>IF(ISNA(VLOOKUP($B309,'[1]1718  Exp_Rev Access'!$F$7:$GK$318,$DO$2,FALSE)),"",VLOOKUP($B309,'[1]1718  Exp_Rev Access'!$F$7:$GK$318,$DO$2,FALSE))</f>
        <v>0</v>
      </c>
      <c r="DP309" s="90">
        <f>IF(ISNA(VLOOKUP($B309,'[1]1718  Exp_Rev Access'!$F$7:$GK$318,$DP$2,FALSE)),"",VLOOKUP($B309,'[1]1718  Exp_Rev Access'!$F$7:$GK$318,$DP$2,FALSE))</f>
        <v>0</v>
      </c>
      <c r="DQ309" s="90">
        <f>IF(ISNA(VLOOKUP($B309,'[1]1718  Exp_Rev Access'!$F$7:$GK$318,$DQ$2,FALSE)),"",VLOOKUP($B309,'[1]1718  Exp_Rev Access'!$F$7:$GK$318,$DQ$2,FALSE))</f>
        <v>0</v>
      </c>
      <c r="DR309" s="90">
        <f>IF(ISNA(VLOOKUP($B309,'[1]1718  Exp_Rev Access'!$F$7:$GK$318,$DR$2,FALSE)),"",VLOOKUP($B309,'[1]1718  Exp_Rev Access'!$F$7:$GK$318,$DR$2,FALSE))</f>
        <v>0</v>
      </c>
      <c r="DS309" s="90">
        <f>IF(ISNA(VLOOKUP($B309,'[1]1718  Exp_Rev Access'!$F$7:$GK$318,$DS$2,FALSE)),"",VLOOKUP($B309,'[1]1718  Exp_Rev Access'!$F$7:$GK$318,$DS$2,FALSE))</f>
        <v>0</v>
      </c>
      <c r="DT309" s="90">
        <f>IF(ISNA(VLOOKUP($B309,'[1]1718  Exp_Rev Access'!$F$7:$GK$318,$DT$2,FALSE)),"",VLOOKUP($B309,'[1]1718  Exp_Rev Access'!$F$7:$GK$318,$DT$2,FALSE))</f>
        <v>0</v>
      </c>
      <c r="DU309" s="90">
        <f>IF(ISNA(VLOOKUP($B309,'[1]1718  Exp_Rev Access'!$F$7:$GK$318,$DU$2,FALSE)),"",VLOOKUP($B309,'[1]1718  Exp_Rev Access'!$F$7:$GK$318,$DU$2,FALSE))</f>
        <v>0</v>
      </c>
      <c r="DV309" s="90">
        <f>IF(ISNA(VLOOKUP($B309,'[1]1718  Exp_Rev Access'!$F$7:$GK$318,$DV$2,FALSE)),"",VLOOKUP($B309,'[1]1718  Exp_Rev Access'!$F$7:$GK$318,$DV$2,FALSE))</f>
        <v>0</v>
      </c>
      <c r="DW309" s="90">
        <f>IF(ISNA(VLOOKUP($B309,'[1]1718  Exp_Rev Access'!$F$7:$GK$318,$DW$2,FALSE)),"",VLOOKUP($B309,'[1]1718  Exp_Rev Access'!$F$7:$GK$318,$DW$2,FALSE))</f>
        <v>0</v>
      </c>
      <c r="DX309" s="90">
        <f>IF(ISNA(VLOOKUP($B309,'[1]1718  Exp_Rev Access'!$F$7:$GK$318,$DX$2,FALSE)),"",VLOOKUP($B309,'[1]1718  Exp_Rev Access'!$F$7:$GK$318,$DX$2,FALSE))</f>
        <v>0</v>
      </c>
      <c r="DY309" s="90">
        <f>IF(ISNA(VLOOKUP($B309,'[1]1718  Exp_Rev Access'!$F$7:$GK$318,$DY$2,FALSE)),"",VLOOKUP($B309,'[1]1718  Exp_Rev Access'!$F$7:$GK$318,$DY$2,FALSE))</f>
        <v>0</v>
      </c>
      <c r="DZ309" s="90">
        <f>IF(ISNA(VLOOKUP($B309,'[1]1718  Exp_Rev Access'!$F$7:$GK$318,$DZ$2,FALSE)),"",VLOOKUP($B309,'[1]1718  Exp_Rev Access'!$F$7:$GK$318,$DZ$2,FALSE))</f>
        <v>0</v>
      </c>
      <c r="EA309" s="90">
        <f>IF(ISNA(VLOOKUP($B309,'[1]1718  Exp_Rev Access'!$F$7:$GK$318,$EA$2,FALSE)),"",VLOOKUP($B309,'[1]1718  Exp_Rev Access'!$F$7:$GK$318,$EA$2,FALSE))</f>
        <v>0</v>
      </c>
      <c r="EB309" s="90">
        <f>IF(ISNA(VLOOKUP($B309,'[1]1718  Exp_Rev Access'!$F$7:$GK$318,$EB$2,FALSE)),"",VLOOKUP($B309,'[1]1718  Exp_Rev Access'!$F$7:$GK$318,$EB$2,FALSE))</f>
        <v>0</v>
      </c>
      <c r="EC309" s="90">
        <f>IF(ISNA(VLOOKUP($B309,'[1]1718  Exp_Rev Access'!$F$7:$GK$318,$EC$2,FALSE)),"",VLOOKUP($B309,'[1]1718  Exp_Rev Access'!$F$7:$GK$318,$EC$2,FALSE))</f>
        <v>0</v>
      </c>
      <c r="ED309" s="90">
        <f>IF(ISNA(VLOOKUP($B309,'[1]1718  Exp_Rev Access'!$F$7:$GK$318,$ED$2,FALSE)),"",VLOOKUP($B309,'[1]1718  Exp_Rev Access'!$F$7:$GK$318,$ED$2,FALSE))</f>
        <v>0</v>
      </c>
      <c r="EE309" s="90">
        <f>IF(ISNA(VLOOKUP($B309,'[1]1718  Exp_Rev Access'!$F$7:$GK$318,$EE$2,FALSE)),"",VLOOKUP($B309,'[1]1718  Exp_Rev Access'!$F$7:$GK$318,$EE$2,FALSE))</f>
        <v>0</v>
      </c>
      <c r="EF309" s="90">
        <f>IF(ISNA(VLOOKUP($B309,'[1]1718  Exp_Rev Access'!$F$7:$GK$318,$EF$2,FALSE)),"",VLOOKUP($B309,'[1]1718  Exp_Rev Access'!$F$7:$GK$318,$EF$2,FALSE))</f>
        <v>0</v>
      </c>
      <c r="EG309" s="90">
        <f>IF(ISNA(VLOOKUP($B309,'[1]1718  Exp_Rev Access'!$F$7:$GK$318,$EG$2,FALSE)),"",VLOOKUP($B309,'[1]1718  Exp_Rev Access'!$F$7:$GK$318,$EG$2,FALSE))</f>
        <v>0</v>
      </c>
      <c r="EH309" s="90">
        <f>IF(ISNA(VLOOKUP($B309,'[1]1718  Exp_Rev Access'!$F$7:$GK$318,$EH$2,FALSE)),"",VLOOKUP($B309,'[1]1718  Exp_Rev Access'!$F$7:$GK$318,$EH$2,FALSE))</f>
        <v>0</v>
      </c>
      <c r="EI309" s="90">
        <f>IF(ISNA(VLOOKUP($B309,'[1]1718  Exp_Rev Access'!$F$7:$GK$318,$EI$2,FALSE)),"",VLOOKUP($B309,'[1]1718  Exp_Rev Access'!$F$7:$GK$318,$EI$2,FALSE))</f>
        <v>0</v>
      </c>
      <c r="EJ309" s="90">
        <f>IF(ISNA(VLOOKUP($B309,'[1]1718  Exp_Rev Access'!$F$7:$GK$318,$EJ$2,FALSE)),"",VLOOKUP($B309,'[1]1718  Exp_Rev Access'!$F$7:$GK$318,$EJ$2,FALSE))</f>
        <v>0</v>
      </c>
      <c r="EK309" s="90">
        <f>IF(ISNA(VLOOKUP($B309,'[1]1718  Exp_Rev Access'!$F$7:$GK$318,$EK$2,FALSE)),"",VLOOKUP($B309,'[1]1718  Exp_Rev Access'!$F$7:$GK$318,$EK$2,FALSE))</f>
        <v>0</v>
      </c>
      <c r="EL309" s="90">
        <f>IF(ISNA(VLOOKUP($B309,'[1]1718  Exp_Rev Access'!$F$7:$GK$318,$EL$2,FALSE)),"",VLOOKUP($B309,'[1]1718  Exp_Rev Access'!$F$7:$GK$318,$EL$2,FALSE))</f>
        <v>0</v>
      </c>
      <c r="EM309" s="90">
        <f>IF(ISNA(VLOOKUP($B309,'[1]1718  Exp_Rev Access'!$F$7:$GK$318,$EM$2,FALSE)),"",VLOOKUP($B309,'[1]1718  Exp_Rev Access'!$F$7:$GK$318,$EM$2,FALSE))</f>
        <v>0</v>
      </c>
      <c r="EN309" s="90">
        <f>IF(ISNA(VLOOKUP($B309,'[1]1718  Exp_Rev Access'!$F$7:$GK$318,$EN$2,FALSE)),"",VLOOKUP($B309,'[1]1718  Exp_Rev Access'!$F$7:$GK$318,$EN$2,FALSE))</f>
        <v>0</v>
      </c>
      <c r="EO309" s="90">
        <f>IF(ISNA(VLOOKUP($B309,'[1]1718  Exp_Rev Access'!$F$7:$GK$318,$EO$2,FALSE)),"",VLOOKUP($B309,'[1]1718  Exp_Rev Access'!$F$7:$GK$318,$EO$2,FALSE))</f>
        <v>0</v>
      </c>
      <c r="EP309" s="90">
        <f>IF(ISNA(VLOOKUP($B309,'[1]1718  Exp_Rev Access'!$F$7:$GK$318,$EP$2,FALSE)),"",VLOOKUP($B309,'[1]1718  Exp_Rev Access'!$F$7:$GK$318,$EP$2,FALSE))</f>
        <v>0</v>
      </c>
      <c r="EQ309" s="90">
        <f>IF(ISNA(VLOOKUP($B309,'[1]1718  Exp_Rev Access'!$F$7:$GK$318,$EQ$2,FALSE)),"",VLOOKUP($B309,'[1]1718  Exp_Rev Access'!$F$7:$GK$318,$EQ$2,FALSE))</f>
        <v>0</v>
      </c>
      <c r="ER309" s="90">
        <f>IF(ISNA(VLOOKUP($B309,'[1]1718  Exp_Rev Access'!$F$7:$GK$318,$ER$2,FALSE)),"",VLOOKUP($B309,'[1]1718  Exp_Rev Access'!$F$7:$GK$318,$ER$2,FALSE))</f>
        <v>0</v>
      </c>
      <c r="ES309" s="90">
        <f>IF(ISNA(VLOOKUP($B309,'[1]1718  Exp_Rev Access'!$F$7:$GK$318,$ES$2,FALSE)),"",VLOOKUP($B309,'[1]1718  Exp_Rev Access'!$F$7:$GK$318,$ES$2,FALSE))</f>
        <v>0</v>
      </c>
      <c r="ET309" s="90">
        <f>IF(ISNA(VLOOKUP($B309,'[1]1718  Exp_Rev Access'!$F$7:$GK$318,$ET$2,FALSE)),"",VLOOKUP($B309,'[1]1718  Exp_Rev Access'!$F$7:$GK$318,$ET$2,FALSE))</f>
        <v>0</v>
      </c>
      <c r="EU309" s="90">
        <f>IF(ISNA(VLOOKUP($B309,'[1]1718  Exp_Rev Access'!$F$7:$GK$318,$EU$2,FALSE)),"",VLOOKUP($B309,'[1]1718  Exp_Rev Access'!$F$7:$GK$318,$EU$2,FALSE))</f>
        <v>0</v>
      </c>
      <c r="EV309" s="90">
        <f>IF(ISNA(VLOOKUP($B309,'[1]1718  Exp_Rev Access'!$F$7:$GK$318,$EV$2,FALSE)),"",VLOOKUP($B309,'[1]1718  Exp_Rev Access'!$F$7:$GK$318,$EV$2,FALSE))</f>
        <v>0</v>
      </c>
      <c r="EW309" s="90">
        <f>IF(ISNA(VLOOKUP($B309,'[1]1718  Exp_Rev Access'!$F$7:$GK$318,$EW$2,FALSE)),"",VLOOKUP($B309,'[1]1718  Exp_Rev Access'!$F$7:$GK$318,$EW$2,FALSE))</f>
        <v>0</v>
      </c>
      <c r="EX309" s="90">
        <f>IF(ISNA(VLOOKUP($B309,'[1]1718  Exp_Rev Access'!$F$7:$GK$318,$EX$2,FALSE)),"",VLOOKUP($B309,'[1]1718  Exp_Rev Access'!$F$7:$GK$318,$EX$2,FALSE))</f>
        <v>0</v>
      </c>
      <c r="EY309" s="90">
        <f>IF(ISNA(VLOOKUP($B309,'[1]1718  Exp_Rev Access'!$F$7:$GK$318,$EY$2,FALSE)),"",VLOOKUP($B309,'[1]1718  Exp_Rev Access'!$F$7:$GK$318,$EY$2,FALSE))</f>
        <v>0</v>
      </c>
      <c r="EZ309" s="90">
        <f>IF(ISNA(VLOOKUP($B309,'[1]1718  Exp_Rev Access'!$F$7:$GK$318,$EZ$2,FALSE)),"",VLOOKUP($B309,'[1]1718  Exp_Rev Access'!$F$7:$GK$318,$EZ$2,FALSE))</f>
        <v>0</v>
      </c>
      <c r="FA309" s="90">
        <f>IF(ISNA(VLOOKUP($B309,'[1]1718  Exp_Rev Access'!$F$7:$GK$318,$FA$2,FALSE)),"",VLOOKUP($B309,'[1]1718  Exp_Rev Access'!$F$7:$GK$318,$FA$2,FALSE))</f>
        <v>0</v>
      </c>
      <c r="FB309" s="90">
        <f>IF(ISNA(VLOOKUP($B309,'[1]1718  Exp_Rev Access'!$F$7:$GK$318,$FB$2,FALSE)),"",VLOOKUP($B309,'[1]1718  Exp_Rev Access'!$F$7:$GK$318,$FB$2,FALSE))</f>
        <v>0</v>
      </c>
      <c r="FC309" s="90">
        <f>IF(ISNA(VLOOKUP($B309,'[1]1718  Exp_Rev Access'!$F$7:$GK$318,$FC$2,FALSE)),"",VLOOKUP($B309,'[1]1718  Exp_Rev Access'!$F$7:$GK$318,$FC$2,FALSE))</f>
        <v>0</v>
      </c>
      <c r="FD309" s="90">
        <f>IF(ISNA(VLOOKUP($B309,'[1]1718  Exp_Rev Access'!$F$7:$GK$318,$FD$2,FALSE)),"",VLOOKUP($B309,'[1]1718  Exp_Rev Access'!$F$7:$GK$318,$FD$2,FALSE))</f>
        <v>0</v>
      </c>
      <c r="FE309" s="90">
        <f>IF(ISNA(VLOOKUP($B309,'[1]1718  Exp_Rev Access'!$F$7:$GK$318,$FE$2,FALSE)),"",VLOOKUP($B309,'[1]1718  Exp_Rev Access'!$F$7:$GK$318,$FE$2,FALSE))</f>
        <v>0</v>
      </c>
      <c r="FF309" s="90">
        <f>IF(ISNA(VLOOKUP($B309,'[1]1718  Exp_Rev Access'!$F$7:$GK$318,$FF$2,FALSE)),"",VLOOKUP($B309,'[1]1718  Exp_Rev Access'!$F$7:$GK$318,$FF$2,FALSE))</f>
        <v>0</v>
      </c>
      <c r="FG309" s="90">
        <f>IF(ISNA(VLOOKUP($B309,'[1]1718  Exp_Rev Access'!$F$7:$GK$318,$FG$2,FALSE)),"",VLOOKUP($B309,'[1]1718  Exp_Rev Access'!$F$7:$GK$318,$FG$2,FALSE))</f>
        <v>0</v>
      </c>
      <c r="FH309" s="90">
        <f>IF(ISNA(VLOOKUP($B309,'[1]1718  Exp_Rev Access'!$F$7:$GK$318,$FH$2,FALSE)),"",VLOOKUP($B309,'[1]1718  Exp_Rev Access'!$F$7:$GK$318,$FH$2,FALSE))</f>
        <v>0</v>
      </c>
      <c r="FI309" s="90">
        <f>IF(ISNA(VLOOKUP($B309,'[1]1718  Exp_Rev Access'!$F$7:$GK$318,$FI$2,FALSE)),"",VLOOKUP($B309,'[1]1718  Exp_Rev Access'!$F$7:$GK$318,$FI$2,FALSE))</f>
        <v>0</v>
      </c>
      <c r="FJ309" s="90">
        <f>IF(ISNA(VLOOKUP($B309,'[1]1718  Exp_Rev Access'!$F$7:$GK$318,$FJ$2,FALSE)),"",VLOOKUP($B309,'[1]1718  Exp_Rev Access'!$F$7:$GK$318,$FJ$2,FALSE))</f>
        <v>0</v>
      </c>
      <c r="FK309" s="90">
        <f>IF(ISNA(VLOOKUP($B309,'[1]1718  Exp_Rev Access'!$F$7:$GK$318,$FK$2,FALSE)),"",VLOOKUP($B309,'[1]1718  Exp_Rev Access'!$F$7:$GK$318,$FK$2,FALSE))</f>
        <v>0</v>
      </c>
      <c r="FL309" s="90">
        <f>IF(ISNA(VLOOKUP($B309,'[1]1718  Exp_Rev Access'!$F$7:$GK$318,$FL$2,FALSE)),"",VLOOKUP($B309,'[1]1718  Exp_Rev Access'!$F$7:$GK$318,$FL$2,FALSE))</f>
        <v>0</v>
      </c>
      <c r="FM309" s="90">
        <f>IF(ISNA(VLOOKUP($B309,'[1]1718  Exp_Rev Access'!$F$7:$GK$318,$FM$2,FALSE)),"",VLOOKUP($B309,'[1]1718  Exp_Rev Access'!$F$7:$GK$318,$FM$2,FALSE))</f>
        <v>0</v>
      </c>
      <c r="FN309" s="90">
        <f>IF(ISNA(VLOOKUP($B309,'[1]1718  Exp_Rev Access'!$F$7:$GK$318,$FN$2,FALSE)),"",VLOOKUP($B309,'[1]1718  Exp_Rev Access'!$F$7:$GK$318,$FN$2,FALSE))</f>
        <v>0</v>
      </c>
      <c r="FO309" s="90">
        <f>IF(ISNA(VLOOKUP($B309,'[1]1718  Exp_Rev Access'!$F$7:$GK$318,$FO$2,FALSE)),"",VLOOKUP($B309,'[1]1718  Exp_Rev Access'!$F$7:$GK$318,$FO$2,FALSE))</f>
        <v>0</v>
      </c>
      <c r="FP309" s="90">
        <f>IF(ISNA(VLOOKUP($B309,'[1]1718  Exp_Rev Access'!$F$7:$GK$318,$FP$2,FALSE)),"",VLOOKUP($B309,'[1]1718  Exp_Rev Access'!$F$7:$GK$318,$FP$2,FALSE))</f>
        <v>0</v>
      </c>
      <c r="FQ309" s="90">
        <f>IF(ISNA(VLOOKUP($B309,'[1]1718  Exp_Rev Access'!$F$7:$GK$318,$FQ$2,FALSE)),"",VLOOKUP($B309,'[1]1718  Exp_Rev Access'!$F$7:$GK$318,$FQ$2,FALSE))</f>
        <v>0</v>
      </c>
      <c r="FR309" s="90">
        <f>IF(ISNA(VLOOKUP($B309,'[1]1718  Exp_Rev Access'!$F$7:$GK$318,$FR$2,FALSE)),"",VLOOKUP($B309,'[1]1718  Exp_Rev Access'!$F$7:$GK$318,$FR$2,FALSE))</f>
        <v>0</v>
      </c>
      <c r="FS309" s="56">
        <f t="shared" si="843"/>
        <v>32831.49</v>
      </c>
      <c r="FT309" s="92">
        <f t="shared" si="844"/>
        <v>1.9863301673970175E-2</v>
      </c>
      <c r="FU309" s="94">
        <f t="shared" si="845"/>
        <v>1102.4677635997314</v>
      </c>
      <c r="FV309" s="95">
        <f>IF(ISNA(VLOOKUP($B309,'[1]1718  Exp_Rev Access'!$F$7:$GK$318,$FV$2,FALSE)),"",VLOOKUP($B309,'[1]1718  Exp_Rev Access'!$F$7:$GK$318,$FV$2,FALSE))</f>
        <v>0</v>
      </c>
      <c r="FW309" s="95">
        <f>IF(ISNA(VLOOKUP($B309,'[1]1718  Exp_Rev Access'!$F$7:$GK$318,$FW$2,FALSE)),"",VLOOKUP($B309,'[1]1718  Exp_Rev Access'!$F$7:$GK$318,$FW$2,FALSE))</f>
        <v>0</v>
      </c>
      <c r="FX309" s="95">
        <f>IF(ISNA(VLOOKUP($B309,'[1]1718  Exp_Rev Access'!$F$7:$GK$318,$FX$2,FALSE)),"",VLOOKUP($B309,'[1]1718  Exp_Rev Access'!$F$7:$GK$318,$FX$2,FALSE))</f>
        <v>0</v>
      </c>
      <c r="FY309" s="95">
        <f>IF(ISNA(VLOOKUP($B309,'[1]1718  Exp_Rev Access'!$F$7:$GK$318,$FY$2,FALSE)),"",VLOOKUP($B309,'[1]1718  Exp_Rev Access'!$F$7:$GK$318,$FY$2,FALSE))</f>
        <v>0</v>
      </c>
      <c r="FZ309" s="95">
        <f>IF(ISNA(VLOOKUP($B309,'[1]1718  Exp_Rev Access'!$F$7:$GK$318,$FZ$2,FALSE)),"",VLOOKUP($B309,'[1]1718  Exp_Rev Access'!$F$7:$GK$318,$FZ$2,FALSE))</f>
        <v>0</v>
      </c>
      <c r="GA309" s="95">
        <f>IF(ISNA(VLOOKUP($B309,'[1]1718  Exp_Rev Access'!$F$7:$GK$318,$GA$2,FALSE)),"",VLOOKUP($B309,'[1]1718  Exp_Rev Access'!$F$7:$GK$318,$GA$2,FALSE))</f>
        <v>0</v>
      </c>
      <c r="GB309" s="95">
        <f>IF(ISNA(VLOOKUP($B309,'[1]1718  Exp_Rev Access'!$F$7:$GK$318,$GB$2,FALSE)),"",VLOOKUP($B309,'[1]1718  Exp_Rev Access'!$F$7:$GK$318,$GB$2,FALSE))</f>
        <v>0</v>
      </c>
      <c r="GC309" s="95">
        <f>IF(ISNA(VLOOKUP($B309,'[1]1718  Exp_Rev Access'!$F$7:$GK$318,$GC$2,FALSE)),"",VLOOKUP($B309,'[1]1718  Exp_Rev Access'!$F$7:$GK$318,$GC$2,FALSE))</f>
        <v>0</v>
      </c>
      <c r="GD309" s="95">
        <f>IF(ISNA(VLOOKUP($B309,'[1]1718  Exp_Rev Access'!$F$7:$GK$318,$GD$2,FALSE)),"",VLOOKUP($B309,'[1]1718  Exp_Rev Access'!$F$7:$GK$318,$GD$2,FALSE))</f>
        <v>0</v>
      </c>
      <c r="GE309" s="95">
        <f>IF(ISNA(VLOOKUP($B309,'[1]1718  Exp_Rev Access'!$F$7:$GK$318,$GE$2,FALSE)),"",VLOOKUP($B309,'[1]1718  Exp_Rev Access'!$F$7:$GK$318,$GE$2,FALSE))</f>
        <v>0</v>
      </c>
      <c r="GF309" s="95">
        <f>IF(ISNA(VLOOKUP($B309,'[1]1718  Exp_Rev Access'!$F$7:$GK$318,$GF$2,FALSE)),"",VLOOKUP($B309,'[1]1718  Exp_Rev Access'!$F$7:$GK$318,$GF$2,FALSE))</f>
        <v>0</v>
      </c>
      <c r="GG309" s="95">
        <f>IF(ISNA(VLOOKUP($B309,'[1]1718  Exp_Rev Access'!$F$7:$GK$318,$GG$2,FALSE)),"",VLOOKUP($B309,'[1]1718  Exp_Rev Access'!$F$7:$GK$318,$GG$2,FALSE))</f>
        <v>0</v>
      </c>
      <c r="GH309" s="95">
        <f>IF(ISNA(VLOOKUP($B309,'[1]1718  Exp_Rev Access'!$F$7:$GK$318,$GH$2,FALSE)),"",VLOOKUP($B309,'[1]1718  Exp_Rev Access'!$F$7:$GK$318,$GH$2,FALSE))</f>
        <v>0</v>
      </c>
      <c r="GI309" s="95">
        <f>IF(ISNA(VLOOKUP($B309,'[1]1718  Exp_Rev Access'!$F$7:$GK$318,$GI$2,FALSE)),"",VLOOKUP($B309,'[1]1718  Exp_Rev Access'!$F$7:$GK$318,$GI$2,FALSE))</f>
        <v>0</v>
      </c>
      <c r="GJ309" s="95">
        <f>IF(ISNA(VLOOKUP($B309,'[1]1718  Exp_Rev Access'!$F$7:$GK$318,$GJ$2,FALSE)),"",VLOOKUP($B309,'[1]1718  Exp_Rev Access'!$F$7:$GK$318,$GJ$2,FALSE))</f>
        <v>0</v>
      </c>
      <c r="GK309" s="95">
        <f>IF(ISNA(VLOOKUP($B309,'[1]1718  Exp_Rev Access'!$F$7:$GK$318,$GK$2,FALSE)),"",VLOOKUP($B309,'[1]1718  Exp_Rev Access'!$F$7:$GK$318,$GK$2,FALSE))</f>
        <v>0</v>
      </c>
      <c r="GL309" s="95">
        <f>IF(ISNA(VLOOKUP($B309,'[1]1718  Exp_Rev Access'!$F$7:$GK$318,$GL$2,FALSE)),"",VLOOKUP($B309,'[1]1718  Exp_Rev Access'!$F$7:$GK$318,$GL$2,FALSE))</f>
        <v>3288.24</v>
      </c>
      <c r="GM309" s="95">
        <f>IF(ISNA(VLOOKUP($B309,'[1]1718  Exp_Rev Access'!$F$7:$GK$318,$GM$2,FALSE)),"",VLOOKUP($B309,'[1]1718  Exp_Rev Access'!$F$7:$GK$318,$GM$2,FALSE))</f>
        <v>0</v>
      </c>
      <c r="GN309" s="95">
        <f>IF(ISNA(VLOOKUP($B309,'[1]1718  Exp_Rev Access'!$F$7:$GK$318,$GN$2,FALSE)),"",VLOOKUP($B309,'[1]1718  Exp_Rev Access'!$F$7:$GK$318,$GN$2,FALSE))</f>
        <v>0</v>
      </c>
      <c r="GO309" s="95">
        <f>IF(ISNA(VLOOKUP($B309,'[1]1718  Exp_Rev Access'!$F$7:$GK$318,$GO$2,FALSE)),"",VLOOKUP($B309,'[1]1718  Exp_Rev Access'!$F$7:$GK$318,$GO$2,FALSE))</f>
        <v>0</v>
      </c>
      <c r="GP309" s="95">
        <f>IF(ISNA(VLOOKUP($B309,'[1]1718  Exp_Rev Access'!$F$7:$GK$318,$GP$2,FALSE)),"",VLOOKUP($B309,'[1]1718  Exp_Rev Access'!$F$7:$GK$318,$GP$2,FALSE))</f>
        <v>0</v>
      </c>
      <c r="GQ309" s="95">
        <f>IF(ISNA(VLOOKUP($B309,'[1]1718  Exp_Rev Access'!$F$7:$GK$318,$GQ$2,FALSE)),"",VLOOKUP($B309,'[1]1718  Exp_Rev Access'!$F$7:$GK$318,$GQ$2,FALSE))</f>
        <v>0</v>
      </c>
      <c r="GR309" s="95">
        <f>IF(ISNA(VLOOKUP($B309,'[1]1718  Exp_Rev Access'!$F$7:$GK$318,$GR$2,FALSE)),"",VLOOKUP($B309,'[1]1718  Exp_Rev Access'!$F$7:$GK$318,$GR$2,FALSE))</f>
        <v>0</v>
      </c>
      <c r="GS309" s="95">
        <f>IF(ISNA(VLOOKUP($B309,'[1]1718  Exp_Rev Access'!$F$7:$GK$318,$GS$2,FALSE)),"",VLOOKUP($B309,'[1]1718  Exp_Rev Access'!$F$7:$GK$318,$GS$2,FALSE))</f>
        <v>0</v>
      </c>
      <c r="GT309" s="95">
        <f>IF(ISNA(VLOOKUP($B309,'[1]1718  Exp_Rev Access'!$F$7:$GK$318,$GT$2,FALSE)),"",VLOOKUP($B309,'[1]1718  Exp_Rev Access'!$F$7:$GK$318,$GT$2,FALSE))</f>
        <v>0</v>
      </c>
      <c r="GU309" s="56">
        <f t="shared" si="829"/>
        <v>3288.24</v>
      </c>
      <c r="GV309" s="92">
        <f t="shared" si="830"/>
        <v>1.9894102611978833E-3</v>
      </c>
      <c r="GW309" s="96">
        <f t="shared" si="831"/>
        <v>110.41773002014776</v>
      </c>
      <c r="HE309" s="41"/>
      <c r="HF309" s="41"/>
      <c r="HG309" s="41"/>
      <c r="HH309" s="41"/>
      <c r="HI309" s="41"/>
      <c r="HJ309" s="41"/>
      <c r="HK309" s="41"/>
      <c r="HL309" s="41"/>
      <c r="HM309" s="41"/>
      <c r="HN309" s="41"/>
    </row>
    <row r="310" spans="1:222" x14ac:dyDescent="0.3">
      <c r="A310" s="73"/>
      <c r="B310" s="88" t="s">
        <v>632</v>
      </c>
      <c r="C310" s="89" t="s">
        <v>633</v>
      </c>
      <c r="D310" s="75">
        <f>IF(ISNA(VLOOKUP($B310,'[1]1718 enrollment_Rev_Exp by size'!$A$7:H642,3,FALSE)),"",VLOOKUP($B310,'[1]1718 enrollment_Rev_Exp by size'!$A$7:$G$350,3,FALSE))</f>
        <v>882.69999999999993</v>
      </c>
      <c r="E310" s="76">
        <f>IF(ISNA(VLOOKUP($B310,'[1]1718 enrollment_Rev_Exp by size'!$A$7:I644,5,FALSE)),"",VLOOKUP($B310,'[1]1718 enrollment_Rev_Exp by size'!$A$7:$G$350,5,FALSE))</f>
        <v>12708951.369999999</v>
      </c>
      <c r="F310" s="70">
        <f t="shared" si="832"/>
        <v>12708951.370000001</v>
      </c>
      <c r="G310" s="70">
        <f t="shared" si="833"/>
        <v>0</v>
      </c>
      <c r="H310" s="90">
        <f>IF(ISNA(VLOOKUP($B310,'[1]1718  Exp_Rev Access'!$F$7:$GK$318,3,FALSE)),"",VLOOKUP($B310,'[1]1718  Exp_Rev Access'!$F$7:$GK$318,3,FALSE))</f>
        <v>1426418.82</v>
      </c>
      <c r="I310" s="90">
        <f>IF(ISNA(VLOOKUP($B310,'[1]1718  Exp_Rev Access'!$F$7:$GK$318,4,FALSE)),"",VLOOKUP($B310,'[1]1718  Exp_Rev Access'!$F$7:$GK$318,4,FALSE))</f>
        <v>0</v>
      </c>
      <c r="J310" s="90">
        <f>IF(ISNA(VLOOKUP($B310,'[1]1718  Exp_Rev Access'!$F$7:$GK$318,5,FALSE)),"",VLOOKUP($B310,'[1]1718  Exp_Rev Access'!$F$7:$GK$318,5,FALSE))</f>
        <v>0</v>
      </c>
      <c r="K310" s="90">
        <f>IF(ISNA(VLOOKUP($B310,'[1]1718  Exp_Rev Access'!$F$7:$GK$318,6,FALSE)),"-",VLOOKUP($B310,'[1]1718  Exp_Rev Access'!$F$7:$GK$318,6,FALSE))</f>
        <v>71724.320000000007</v>
      </c>
      <c r="L310" s="90">
        <f>IF(ISNA(VLOOKUP($B310,'[1]1718  Exp_Rev Access'!$F$7:$GK$318,7,FALSE)),"",VLOOKUP($B310,'[1]1718  Exp_Rev Access'!$F$7:$GK$318,7,FALSE))</f>
        <v>0</v>
      </c>
      <c r="M310" s="90">
        <f>IF(ISNA(VLOOKUP($B310,'[1]1718  Exp_Rev Access'!$F$7:$GK$318,8,FALSE)),"",VLOOKUP($B310,'[1]1718  Exp_Rev Access'!$F$7:$GK$318,8,FALSE))</f>
        <v>0</v>
      </c>
      <c r="N310" s="56">
        <f t="shared" si="834"/>
        <v>1498143.1400000001</v>
      </c>
      <c r="O310" s="91">
        <f t="shared" si="827"/>
        <v>0.11788094047919866</v>
      </c>
      <c r="P310" s="56">
        <f t="shared" si="828"/>
        <v>1697.2279823269516</v>
      </c>
      <c r="Q310" s="90">
        <f>IF(ISNA(VLOOKUP($B310,'[1]1718  Exp_Rev Access'!$F$7:$GK$318,10,FALSE)),"",VLOOKUP($B310,'[1]1718  Exp_Rev Access'!$F$7:$GK$318,10,FALSE))</f>
        <v>75432.33</v>
      </c>
      <c r="R310" s="90">
        <f>IF(ISNA(VLOOKUP($B310,'[1]1718  Exp_Rev Access'!$F$7:$GK$318,11,FALSE)),"",VLOOKUP($B310,'[1]1718  Exp_Rev Access'!$F$7:$GK$318,11,FALSE))</f>
        <v>0</v>
      </c>
      <c r="S310" s="90">
        <f>IF(ISNA(VLOOKUP($B310,'[1]1718  Exp_Rev Access'!$F$7:$GK$318,12,FALSE)),"",VLOOKUP($B310,'[1]1718  Exp_Rev Access'!$F$7:$GK$318,12,FALSE))</f>
        <v>0</v>
      </c>
      <c r="T310" s="90">
        <f>IF(ISNA(VLOOKUP($B310,'[1]1718  Exp_Rev Access'!$F$7:$GK$318,13,FALSE)),"",VLOOKUP($B310,'[1]1718  Exp_Rev Access'!$F$7:$GK$318,13,FALSE))</f>
        <v>0</v>
      </c>
      <c r="U310" s="90">
        <f>IF(ISNA(VLOOKUP($B310,'[1]1718  Exp_Rev Access'!$F$7:$GK$318,14,FALSE)),"",VLOOKUP($B310,'[1]1718  Exp_Rev Access'!$F$7:$GK$318,14,FALSE))</f>
        <v>0</v>
      </c>
      <c r="V310" s="90">
        <f>IF(ISNA(VLOOKUP($B310,'[1]1718  Exp_Rev Access'!$F$7:$GK$318,15,FALSE)),"",VLOOKUP($B310,'[1]1718  Exp_Rev Access'!$F$7:$GK$318,15,FALSE))</f>
        <v>0</v>
      </c>
      <c r="W310" s="90">
        <f>IF(ISNA(VLOOKUP($B310,'[1]1718  Exp_Rev Access'!$F$7:$GK$318,16,FALSE)),"",VLOOKUP($B310,'[1]1718  Exp_Rev Access'!$F$7:$GK$318,16,FALSE))</f>
        <v>0</v>
      </c>
      <c r="X310" s="90">
        <f>IF(ISNA(VLOOKUP($B310,'[1]1718  Exp_Rev Access'!$F$7:$GK$318,17,FALSE)),"",VLOOKUP($B310,'[1]1718  Exp_Rev Access'!$F$7:$GK$318,17,FALSE))</f>
        <v>0</v>
      </c>
      <c r="Y310" s="90">
        <f>IF(ISNA(VLOOKUP($B310,'[1]1718  Exp_Rev Access'!$F$7:$GK$318,18,FALSE)),"",VLOOKUP($B310,'[1]1718  Exp_Rev Access'!$F$7:$GK$318,18,FALSE))</f>
        <v>8125.05</v>
      </c>
      <c r="Z310" s="90">
        <f>IF(ISNA(VLOOKUP($B310,'[1]1718  Exp_Rev Access'!$F$7:$GK$318,19,FALSE)),"",VLOOKUP($B310,'[1]1718  Exp_Rev Access'!$F$7:$GK$318,19,FALSE))</f>
        <v>0</v>
      </c>
      <c r="AA310" s="90">
        <f>IF(ISNA(VLOOKUP($B310,'[1]1718  Exp_Rev Access'!$F$7:$GK$318,20,FALSE)),"",VLOOKUP($B310,'[1]1718  Exp_Rev Access'!$F$7:$GK$318,20,FALSE))</f>
        <v>0</v>
      </c>
      <c r="AB310" s="90">
        <f>IF(ISNA(VLOOKUP($B310,'[1]1718  Exp_Rev Access'!$F$7:$GK$318,21,FALSE)),"",VLOOKUP($B310,'[1]1718  Exp_Rev Access'!$F$7:$GK$318,21,FALSE))</f>
        <v>0</v>
      </c>
      <c r="AC310" s="90">
        <f>IF(ISNA(VLOOKUP($B310,'[1]1718  Exp_Rev Access'!$F$7:$GK$318,22,FALSE)),"",VLOOKUP($B310,'[1]1718  Exp_Rev Access'!$F$7:$GK$318,22,FALSE))</f>
        <v>7679.76</v>
      </c>
      <c r="AD310" s="90">
        <f>IF(ISNA(VLOOKUP($B310,'[1]1718  Exp_Rev Access'!$F$7:$GK$318,23,FALSE)),"",VLOOKUP($B310,'[1]1718  Exp_Rev Access'!$F$7:$GK$318,23,FALSE))</f>
        <v>174828.24</v>
      </c>
      <c r="AE310" s="90">
        <f>IF(ISNA(VLOOKUP($B310,'[1]1718  Exp_Rev Access'!$F$7:$GK$318,24,FALSE)),"",VLOOKUP($B310,'[1]1718  Exp_Rev Access'!$F$7:$GK$318,24,FALSE))</f>
        <v>7429.8</v>
      </c>
      <c r="AF310" s="90">
        <f>IF(ISNA(VLOOKUP($B310,'[1]1718  Exp_Rev Access'!$F$7:$GK$318,25,FALSE)),"",VLOOKUP($B310,'[1]1718  Exp_Rev Access'!$F$7:$GK$318,25,FALSE))</f>
        <v>0</v>
      </c>
      <c r="AG310" s="90">
        <f>IF(ISNA(VLOOKUP($B310,'[1]1718  Exp_Rev Access'!$F$7:$GK$318,26,FALSE)),"",VLOOKUP($B310,'[1]1718  Exp_Rev Access'!$F$7:$GK$318,26,FALSE))</f>
        <v>4270.4799999999996</v>
      </c>
      <c r="AH310" s="90">
        <f>IF(ISNA(VLOOKUP($B310,'[1]1718  Exp_Rev Access'!$F$7:$GK$318,27,FALSE)),"",VLOOKUP($B310,'[1]1718  Exp_Rev Access'!$F$7:$GK$318,27,FALSE))</f>
        <v>883.53</v>
      </c>
      <c r="AI310" s="90">
        <f>IF(ISNA(VLOOKUP($B310,'[1]1718  Exp_Rev Access'!$F$7:$GK$318,28,FALSE)),"",VLOOKUP($B310,'[1]1718  Exp_Rev Access'!$F$7:$GK$318,28,FALSE))</f>
        <v>75465.66</v>
      </c>
      <c r="AJ310" s="90">
        <f>IF(ISNA(VLOOKUP($B310,'[1]1718  Exp_Rev Access'!$F$7:$GK$318,29,FALSE)),"",VLOOKUP($B310,'[1]1718  Exp_Rev Access'!$F$7:$GK$318,29,FALSE))</f>
        <v>0</v>
      </c>
      <c r="AK310" s="90">
        <f>IF(ISNA(VLOOKUP($B310,'[1]1718  Exp_Rev Access'!$F$7:$GK$318,30,FALSE)),"",VLOOKUP($B310,'[1]1718  Exp_Rev Access'!$F$7:$GK$318,30,FALSE))</f>
        <v>3876.17</v>
      </c>
      <c r="AL310" s="90">
        <f>IF(ISNA(VLOOKUP($B310,'[1]1718  Exp_Rev Access'!$F$7:$GK$318,31,FALSE)),"",VLOOKUP($B310,'[1]1718  Exp_Rev Access'!$F$7:$GK$318,31,FALSE))</f>
        <v>10433.89</v>
      </c>
      <c r="AM310" s="56">
        <f t="shared" si="835"/>
        <v>368424.91</v>
      </c>
      <c r="AN310" s="92">
        <f t="shared" si="836"/>
        <v>2.8989402766122947E-2</v>
      </c>
      <c r="AO310" s="71">
        <f t="shared" si="837"/>
        <v>417.3840602696273</v>
      </c>
      <c r="AP310" s="90">
        <f>IF(ISNA(VLOOKUP($B310,'[1]1718  Exp_Rev Access'!$F$7:$GK$318,33,FALSE)),"",VLOOKUP($B310,'[1]1718  Exp_Rev Access'!$F$7:$GK$318,33,FALSE))</f>
        <v>6024593.9699999997</v>
      </c>
      <c r="AQ310" s="90">
        <f>IF(ISNA(VLOOKUP($B310,'[1]1718  Exp_Rev Access'!$F$7:$GK$318,34,FALSE)),"",VLOOKUP($B310,'[1]1718  Exp_Rev Access'!$F$7:$GK$318,34,FALSE))</f>
        <v>187989.98</v>
      </c>
      <c r="AR310" s="90">
        <f>IF(ISNA(VLOOKUP($B310,'[1]1718  Exp_Rev Access'!$F$7:$GK$318,35,FALSE)),"",VLOOKUP($B310,'[1]1718  Exp_Rev Access'!$F$7:$GK$318,35,FALSE))</f>
        <v>115577.92</v>
      </c>
      <c r="AS310" s="90">
        <f>IF(ISNA(VLOOKUP($B310,'[1]1718  Exp_Rev Access'!$F$7:$GK$318,36,FALSE)),"",VLOOKUP($B310,'[1]1718  Exp_Rev Access'!$F$7:$GK$318,36,FALSE))</f>
        <v>0</v>
      </c>
      <c r="AT310" s="90">
        <f>IF(ISNA(VLOOKUP($B310,'[1]1718  Exp_Rev Access'!$F$7:$GK$318,37,FALSE)),"",VLOOKUP($B310,'[1]1718  Exp_Rev Access'!$F$7:$GK$318,37,FALSE))</f>
        <v>0</v>
      </c>
      <c r="AU310" s="56">
        <f t="shared" si="838"/>
        <v>6328161.8700000001</v>
      </c>
      <c r="AV310" s="93">
        <f t="shared" si="839"/>
        <v>0.49792950541441883</v>
      </c>
      <c r="AW310" s="56">
        <f t="shared" si="840"/>
        <v>7169.0969412031272</v>
      </c>
      <c r="AX310" s="90">
        <f>IF(ISNA(VLOOKUP($B310,'[1]1718  Exp_Rev Access'!$F$7:$GK$318,39,FALSE)),"",VLOOKUP($B310,'[1]1718  Exp_Rev Access'!$F$7:$GK$318,39,FALSE))</f>
        <v>0</v>
      </c>
      <c r="AY310" s="90">
        <f>IF(ISNA(VLOOKUP($B310,'[1]1718  Exp_Rev Access'!$F$7:$GK$318,40,FALSE)),"",VLOOKUP($B310,'[1]1718  Exp_Rev Access'!$F$7:$GK$318,40,FALSE))</f>
        <v>990367.69</v>
      </c>
      <c r="AZ310" s="90">
        <f>IF(ISNA(VLOOKUP($B310,'[1]1718  Exp_Rev Access'!$F$7:$GK$318,41,FALSE)),"",VLOOKUP($B310,'[1]1718  Exp_Rev Access'!$F$7:$GK$318,41,FALSE))</f>
        <v>64348.85</v>
      </c>
      <c r="BA310" s="90">
        <f>IF(ISNA(VLOOKUP($B310,'[1]1718  Exp_Rev Access'!$F$7:$GK$318,42,FALSE)),"",VLOOKUP($B310,'[1]1718  Exp_Rev Access'!$F$7:$GK$318,42,FALSE))</f>
        <v>0</v>
      </c>
      <c r="BB310" s="90">
        <f>IF(ISNA(VLOOKUP($B310,'[1]1718  Exp_Rev Access'!$F$7:$GK$318,43,FALSE)),"",VLOOKUP($B310,'[1]1718  Exp_Rev Access'!$F$7:$GK$318,43,FALSE))</f>
        <v>0</v>
      </c>
      <c r="BC310" s="90">
        <f>IF(ISNA(VLOOKUP($B310,'[1]1718  Exp_Rev Access'!$F$7:$GK$318,44,FALSE)),"",VLOOKUP($B310,'[1]1718  Exp_Rev Access'!$F$7:$GK$318,44,FALSE))</f>
        <v>289589.87</v>
      </c>
      <c r="BD310" s="90">
        <f>IF(ISNA(VLOOKUP($B310,'[1]1718  Exp_Rev Access'!$F$7:$GK$318,45,FALSE)),"",VLOOKUP($B310,'[1]1718  Exp_Rev Access'!$F$7:$GK$318,45,FALSE))</f>
        <v>0</v>
      </c>
      <c r="BE310" s="90">
        <f>IF(ISNA(VLOOKUP($B310,'[1]1718  Exp_Rev Access'!$F$7:$GK$318,46,FALSE)),"",VLOOKUP($B310,'[1]1718  Exp_Rev Access'!$F$7:$GK$318,46,FALSE))</f>
        <v>50903.29</v>
      </c>
      <c r="BF310" s="90">
        <f>IF(ISNA(VLOOKUP($B310,'[1]1718  Exp_Rev Access'!$F$7:$GK$318,47,FALSE)),"",VLOOKUP($B310,'[1]1718  Exp_Rev Access'!$F$7:$GK$318,47,FALSE))</f>
        <v>0</v>
      </c>
      <c r="BG310" s="90">
        <f>IF(ISNA(VLOOKUP($B310,'[1]1718  Exp_Rev Access'!$F$7:$GK$318,48,FALSE)),"",VLOOKUP($B310,'[1]1718  Exp_Rev Access'!$F$7:$GK$318,48,FALSE))</f>
        <v>26593.5</v>
      </c>
      <c r="BH310" s="90">
        <f>IF(ISNA(VLOOKUP($B310,'[1]1718  Exp_Rev Access'!$F$7:$GK$318,49,FALSE)),"",VLOOKUP($B310,'[1]1718  Exp_Rev Access'!$F$7:$GK$318,49,FALSE))</f>
        <v>19168.009999999998</v>
      </c>
      <c r="BI310" s="90">
        <f>IF(ISNA(VLOOKUP($B310,'[1]1718  Exp_Rev Access'!$F$7:$GK$318,50,FALSE)),"",VLOOKUP($B310,'[1]1718  Exp_Rev Access'!$F$7:$GK$318,50,FALSE))</f>
        <v>0</v>
      </c>
      <c r="BJ310" s="90">
        <f>IF(ISNA(VLOOKUP($B310,'[1]1718  Exp_Rev Access'!$F$7:$GK$318,51,FALSE)),"",VLOOKUP($B310,'[1]1718  Exp_Rev Access'!$F$7:$GK$318,51,FALSE))</f>
        <v>6718.11</v>
      </c>
      <c r="BK310" s="90">
        <f>IF(ISNA(VLOOKUP($B310,'[1]1718  Exp_Rev Access'!$F$7:$GK$318,52,FALSE)),"",VLOOKUP($B310,'[1]1718  Exp_Rev Access'!$F$7:$GK$318,52,FALSE))</f>
        <v>592851.1</v>
      </c>
      <c r="BL310" s="90">
        <f>IF(ISNA(VLOOKUP($B310,'[1]1718  Exp_Rev Access'!$F$7:$GK$318,53,FALSE)),"",VLOOKUP($B310,'[1]1718  Exp_Rev Access'!$F$7:$GK$318,53,FALSE))</f>
        <v>0</v>
      </c>
      <c r="BM310" s="90">
        <f>IF(ISNA(VLOOKUP($B310,'[1]1718  Exp_Rev Access'!$F$7:$GK$318,54,FALSE)),"",VLOOKUP($B310,'[1]1718  Exp_Rev Access'!$F$7:$GK$318,54,FALSE))</f>
        <v>0</v>
      </c>
      <c r="BN310" s="90">
        <f>IF(ISNA(VLOOKUP($B310,'[1]1718  Exp_Rev Access'!$F$7:$GK$318,55,FALSE)),"",VLOOKUP($B310,'[1]1718  Exp_Rev Access'!$F$7:$GK$318,55,FALSE))</f>
        <v>0</v>
      </c>
      <c r="BO310" s="90">
        <f>IF(ISNA(VLOOKUP($B310,'[1]1718  Exp_Rev Access'!$F$7:$GK$318,56,FALSE)),"",VLOOKUP($B310,'[1]1718  Exp_Rev Access'!$F$7:$GK$318,56,FALSE))</f>
        <v>0</v>
      </c>
      <c r="BP310" s="90">
        <f>IF(ISNA(VLOOKUP($B310,'[1]1718  Exp_Rev Access'!$F$7:$GK$318,57,FALSE)),"",VLOOKUP($B310,'[1]1718  Exp_Rev Access'!$F$7:$GK$318,57,FALSE))</f>
        <v>0</v>
      </c>
      <c r="BQ310" s="90">
        <f>IF(ISNA(VLOOKUP($B310,'[1]1718  Exp_Rev Access'!$F$7:$GK$318,58,FALSE)),"",VLOOKUP($B310,'[1]1718  Exp_Rev Access'!$F$7:$GK$318,58,FALSE))</f>
        <v>0</v>
      </c>
      <c r="BR310" s="90">
        <f>IF(ISNA(VLOOKUP($B310,'[1]1718  Exp_Rev Access'!$F$7:$GK$318,59,FALSE)),"",VLOOKUP($B310,'[1]1718  Exp_Rev Access'!$F$7:$GK$318,59,FALSE))</f>
        <v>0</v>
      </c>
      <c r="BS310" s="90">
        <f>IF(ISNA(VLOOKUP($B310,'[1]1718  Exp_Rev Access'!$F$7:$GK$318,60,FALSE)),"",VLOOKUP($B310,'[1]1718  Exp_Rev Access'!$F$7:$GK$318,60,FALSE))</f>
        <v>0</v>
      </c>
      <c r="BT310" s="90">
        <f>IF(ISNA(VLOOKUP($B310,'[1]1718  Exp_Rev Access'!$F$7:$GK$318,61,FALSE)),"",VLOOKUP($B310,'[1]1718  Exp_Rev Access'!$F$7:$GK$318,61,FALSE))</f>
        <v>0</v>
      </c>
      <c r="BU310" s="90">
        <f>IF(ISNA(VLOOKUP($B310,'[1]1718  Exp_Rev Access'!$F$7:$GK$318,62,FALSE)),"",VLOOKUP($B310,'[1]1718  Exp_Rev Access'!$F$7:$GK$318,62,FALSE))</f>
        <v>0</v>
      </c>
      <c r="BV310" s="56">
        <f t="shared" si="743"/>
        <v>2040540.4200000004</v>
      </c>
      <c r="BW310" s="92">
        <f t="shared" si="841"/>
        <v>0.16055930663302243</v>
      </c>
      <c r="BX310" s="71">
        <f t="shared" si="842"/>
        <v>2311.703206072279</v>
      </c>
      <c r="BY310" s="90">
        <f>IF(ISNA(VLOOKUP($B310,'[1]1718  Exp_Rev Access'!$F$7:$GK$318,64,FALSE)),"",VLOOKUP($B310,'[1]1718  Exp_Rev Access'!$F$7:$GK$318,64,FALSE))</f>
        <v>0</v>
      </c>
      <c r="BZ310" s="90">
        <f>IF(ISNA(VLOOKUP($B310,'[1]1718  Exp_Rev Access'!$F$7:$GK$318,65,FALSE)),"",VLOOKUP($B310,'[1]1718  Exp_Rev Access'!$F$7:$GK$318,65,FALSE))</f>
        <v>0</v>
      </c>
      <c r="CA310" s="90">
        <f>IF(ISNA(VLOOKUP($B310,'[1]1718  Exp_Rev Access'!$F$7:$GK$318,66,FALSE)),"",VLOOKUP($B310,'[1]1718  Exp_Rev Access'!$F$7:$GK$318,66,FALSE))</f>
        <v>0</v>
      </c>
      <c r="CB310" s="90">
        <f>IF(ISNA(VLOOKUP($B310,'[1]1718  Exp_Rev Access'!$F$7:$GK$318,67,FALSE)),"",VLOOKUP($B310,'[1]1718  Exp_Rev Access'!$F$7:$GK$318,67,FALSE))</f>
        <v>205.14</v>
      </c>
      <c r="CC310" s="90">
        <f>IF(ISNA(VLOOKUP($B310,'[1]1718  Exp_Rev Access'!$F$7:$GK$318,68,FALSE)),"",VLOOKUP($B310,'[1]1718  Exp_Rev Access'!$F$7:$GK$318,68,FALSE))</f>
        <v>1236169.33</v>
      </c>
      <c r="CD310" s="90">
        <f>IF(ISNA(VLOOKUP($B310,'[1]1718  Exp_Rev Access'!$F$7:$GK$318,69,FALSE)),"",VLOOKUP($B310,'[1]1718  Exp_Rev Access'!$F$7:$GK$318,69,FALSE))</f>
        <v>0</v>
      </c>
      <c r="CE310" s="56">
        <f t="shared" si="739"/>
        <v>1236374.47</v>
      </c>
      <c r="CF310" s="92">
        <f t="shared" si="757"/>
        <v>9.7283751743555538E-2</v>
      </c>
      <c r="CG310" s="78">
        <f t="shared" si="758"/>
        <v>1400.6734677693441</v>
      </c>
      <c r="CH310" s="90">
        <f>IF(ISNA(VLOOKUP($B310,'[1]1718  Exp_Rev Access'!$F$7:$GK$318,$CH$2,FALSE)),"",VLOOKUP($B310,'[1]1718  Exp_Rev Access'!$F$7:$GK$318,$CH$2,FALSE))</f>
        <v>0</v>
      </c>
      <c r="CI310" s="90">
        <f>IF(ISNA(VLOOKUP($B310,'[1]1718  Exp_Rev Access'!$F$7:$GK$318,$CI$2,FALSE)),"",VLOOKUP($B310,'[1]1718  Exp_Rev Access'!$F$7:$GK$318,$CI$2,FALSE))</f>
        <v>0</v>
      </c>
      <c r="CJ310" s="90">
        <f>IF(ISNA(VLOOKUP($B310,'[1]1718  Exp_Rev Access'!$F$7:$GK$318,$CJ$2,FALSE)),"",VLOOKUP($B310,'[1]1718  Exp_Rev Access'!$F$7:$GK$318,$CJ$2,FALSE))</f>
        <v>0</v>
      </c>
      <c r="CK310" s="90">
        <f>IF(ISNA(VLOOKUP($B310,'[1]1718  Exp_Rev Access'!$F$7:$GK$318,$CK$2,FALSE)),"",VLOOKUP($B310,'[1]1718  Exp_Rev Access'!$F$7:$GK$318,$CK$2,FALSE))</f>
        <v>0</v>
      </c>
      <c r="CL310" s="90">
        <f>IF(ISNA(VLOOKUP($B310,'[1]1718  Exp_Rev Access'!$F$7:$GK$318,$CL$2,FALSE)),"",VLOOKUP($B310,'[1]1718  Exp_Rev Access'!$F$7:$GK$318,$CL$2,FALSE))</f>
        <v>0</v>
      </c>
      <c r="CM310" s="90">
        <f>IF(ISNA(VLOOKUP($B310,'[1]1718  Exp_Rev Access'!$F$7:$GK$318,$CM$2,FALSE)),"",VLOOKUP($B310,'[1]1718  Exp_Rev Access'!$F$7:$GK$318,$CM$2,FALSE))</f>
        <v>0</v>
      </c>
      <c r="CN310" s="90">
        <f>IF(ISNA(VLOOKUP($B310,'[1]1718  Exp_Rev Access'!$F$7:$GK$318,$CN$2,FALSE)),"",VLOOKUP($B310,'[1]1718  Exp_Rev Access'!$F$7:$GK$318,$CN$2,FALSE))</f>
        <v>0</v>
      </c>
      <c r="CO310" s="90">
        <f>IF(ISNA(VLOOKUP($B310,'[1]1718  Exp_Rev Access'!$F$7:$GK$318,$CO$2,FALSE)),"",VLOOKUP($B310,'[1]1718  Exp_Rev Access'!$F$7:$GK$318,$CO$2,FALSE))</f>
        <v>0</v>
      </c>
      <c r="CP310" s="90">
        <f>IF(ISNA(VLOOKUP($B310,'[1]1718  Exp_Rev Access'!$F$7:$GK$318,$CP$2,FALSE)),"",VLOOKUP($B310,'[1]1718  Exp_Rev Access'!$F$7:$GK$318,$CP$2,FALSE))</f>
        <v>0</v>
      </c>
      <c r="CQ310" s="90">
        <f>IF(ISNA(VLOOKUP($B310,'[1]1718  Exp_Rev Access'!$F$7:$GK$318,$CQ$2,FALSE)),"",VLOOKUP($B310,'[1]1718  Exp_Rev Access'!$F$7:$GK$318,$CQ$2,FALSE))</f>
        <v>0</v>
      </c>
      <c r="CR310" s="90">
        <f>IF(ISNA(VLOOKUP($B310,'[1]1718  Exp_Rev Access'!$F$7:$GK$318,$CR$2,FALSE)),"",VLOOKUP($B310,'[1]1718  Exp_Rev Access'!$F$7:$GK$318,$CR$2,FALSE))</f>
        <v>0</v>
      </c>
      <c r="CS310" s="90">
        <f>IF(ISNA(VLOOKUP($B310,'[1]1718  Exp_Rev Access'!$F$7:$GK$318,$CS$2,FALSE)),"",VLOOKUP($B310,'[1]1718  Exp_Rev Access'!$F$7:$GK$318,$CS$2,FALSE))</f>
        <v>7486.13</v>
      </c>
      <c r="CT310" s="90">
        <f>IF(ISNA(VLOOKUP($B310,'[1]1718  Exp_Rev Access'!$F$7:$GK$318,$CT$2,FALSE)),"",VLOOKUP($B310,'[1]1718  Exp_Rev Access'!$F$7:$GK$318,$CT$2,FALSE))</f>
        <v>0</v>
      </c>
      <c r="CU310" s="90">
        <f>IF(ISNA(VLOOKUP($B310,'[1]1718  Exp_Rev Access'!$F$7:$GK$318,$CU$2,FALSE)),"",VLOOKUP($B310,'[1]1718  Exp_Rev Access'!$F$7:$GK$318,$CU$2,FALSE))</f>
        <v>317988.81</v>
      </c>
      <c r="CV310" s="90">
        <f>IF(ISNA(VLOOKUP($B310,'[1]1718  Exp_Rev Access'!$F$7:$GK$318,$CV$2,FALSE)),"",VLOOKUP($B310,'[1]1718  Exp_Rev Access'!$F$7:$GK$318,$CV$2,FALSE))</f>
        <v>29793.86</v>
      </c>
      <c r="CW310" s="90">
        <f>IF(ISNA(VLOOKUP($B310,'[1]1718  Exp_Rev Access'!$F$7:$GK$318,$CW$2,FALSE)),"",VLOOKUP($B310,'[1]1718  Exp_Rev Access'!$F$7:$GK$318,$CW$2,FALSE))</f>
        <v>0</v>
      </c>
      <c r="CX310" s="90">
        <f>IF(ISNA(VLOOKUP($B310,'[1]1718  Exp_Rev Access'!$F$7:$GK$318,$CX$2,FALSE)),"",VLOOKUP($B310,'[1]1718  Exp_Rev Access'!$F$7:$GK$318,$CX$2,FALSE))</f>
        <v>0</v>
      </c>
      <c r="CY310" s="90">
        <f>IF(ISNA(VLOOKUP($B310,'[1]1718  Exp_Rev Access'!$F$7:$GK$318,$CY$2,FALSE)),"",VLOOKUP($B310,'[1]1718  Exp_Rev Access'!$F$7:$GK$318,$CY$2,FALSE))</f>
        <v>0</v>
      </c>
      <c r="CZ310" s="90">
        <f>IF(ISNA(VLOOKUP($B310,'[1]1718  Exp_Rev Access'!$F$7:$GK$318,$CZ$2,FALSE)),"",VLOOKUP($B310,'[1]1718  Exp_Rev Access'!$F$7:$GK$318,$CZ$2,FALSE))</f>
        <v>0</v>
      </c>
      <c r="DA310" s="90">
        <f>IF(ISNA(VLOOKUP($B310,'[1]1718  Exp_Rev Access'!$F$7:$GK$318,$DA$2,FALSE)),"",VLOOKUP($B310,'[1]1718  Exp_Rev Access'!$F$7:$GK$318,$DA$2,FALSE))</f>
        <v>0</v>
      </c>
      <c r="DB310" s="90">
        <f>IF(ISNA(VLOOKUP($B310,'[1]1718  Exp_Rev Access'!$F$7:$GK$318,$DB$2,FALSE)),"",VLOOKUP($B310,'[1]1718  Exp_Rev Access'!$F$7:$GK$318,$DB$2,FALSE))</f>
        <v>0</v>
      </c>
      <c r="DC310" s="90">
        <f>IF(ISNA(VLOOKUP($B310,'[1]1718  Exp_Rev Access'!$F$7:$GK$318,$DC$2,FALSE)),"",VLOOKUP($B310,'[1]1718  Exp_Rev Access'!$F$7:$GK$318,$DC$2,FALSE))</f>
        <v>0</v>
      </c>
      <c r="DD310" s="90">
        <f>IF(ISNA(VLOOKUP($B310,'[1]1718  Exp_Rev Access'!$F$7:$GK$318,$DD$2,FALSE)),"",VLOOKUP($B310,'[1]1718  Exp_Rev Access'!$F$7:$GK$318,$DD$2,FALSE))</f>
        <v>0</v>
      </c>
      <c r="DE310" s="90">
        <f>IF(ISNA(VLOOKUP($B310,'[1]1718  Exp_Rev Access'!$F$7:$GK$318,$DE$2,FALSE)),"",VLOOKUP($B310,'[1]1718  Exp_Rev Access'!$F$7:$GK$318,$DE$2,FALSE))</f>
        <v>0</v>
      </c>
      <c r="DF310" s="90">
        <f>IF(ISNA(VLOOKUP($B310,'[1]1718  Exp_Rev Access'!$F$7:$GK$318,$DF$2,FALSE)),"",VLOOKUP($B310,'[1]1718  Exp_Rev Access'!$F$7:$GK$318,$DF$2,FALSE))</f>
        <v>0</v>
      </c>
      <c r="DG310" s="90">
        <f>IF(ISNA(VLOOKUP($B310,'[1]1718  Exp_Rev Access'!$F$7:$GK$318,$DG$2,FALSE)),"",VLOOKUP($B310,'[1]1718  Exp_Rev Access'!$F$7:$GK$318,$DG$2,FALSE))</f>
        <v>0</v>
      </c>
      <c r="DH310" s="90">
        <f>IF(ISNA(VLOOKUP($B310,'[1]1718  Exp_Rev Access'!$F$7:$GK$318,$DH$2,FALSE)),"",VLOOKUP($B310,'[1]1718  Exp_Rev Access'!$F$7:$GK$318,$DH$2,FALSE))</f>
        <v>0</v>
      </c>
      <c r="DI310" s="90">
        <f>IF(ISNA(VLOOKUP($B310,'[1]1718  Exp_Rev Access'!$F$7:$GK$318,$DI$2,FALSE)),"",VLOOKUP($B310,'[1]1718  Exp_Rev Access'!$F$7:$GK$318,$DI$2,FALSE))</f>
        <v>232343.19</v>
      </c>
      <c r="DJ310" s="90">
        <f>IF(ISNA(VLOOKUP($B310,'[1]1718  Exp_Rev Access'!$F$7:$GK$318,$DJ$2,FALSE)),"",VLOOKUP($B310,'[1]1718  Exp_Rev Access'!$F$7:$GK$318,$DJ$2,FALSE))</f>
        <v>0</v>
      </c>
      <c r="DK310" s="90">
        <f>IF(ISNA(VLOOKUP($B310,'[1]1718  Exp_Rev Access'!$F$7:$GK$318,$DK$2,FALSE)),"",VLOOKUP($B310,'[1]1718  Exp_Rev Access'!$F$7:$GK$318,$DK$2,FALSE))</f>
        <v>12752.96</v>
      </c>
      <c r="DL310" s="90">
        <f>IF(ISNA(VLOOKUP($B310,'[1]1718  Exp_Rev Access'!$F$7:$GK$318,$DL$2,FALSE)),"",VLOOKUP($B310,'[1]1718  Exp_Rev Access'!$F$7:$GK$318,$DL$2,FALSE))</f>
        <v>0</v>
      </c>
      <c r="DM310" s="90">
        <f>IF(ISNA(VLOOKUP($B310,'[1]1718  Exp_Rev Access'!$F$7:$GK$318,$DM$2,FALSE)),"",VLOOKUP($B310,'[1]1718  Exp_Rev Access'!$F$7:$GK$318,$DM$2,FALSE))</f>
        <v>0</v>
      </c>
      <c r="DN310" s="90">
        <f>IF(ISNA(VLOOKUP($B310,'[1]1718  Exp_Rev Access'!$F$7:$GK$318,$DN$2,FALSE)),"",VLOOKUP($B310,'[1]1718  Exp_Rev Access'!$F$7:$GK$318,$DN$2,FALSE))</f>
        <v>0</v>
      </c>
      <c r="DO310" s="90">
        <f>IF(ISNA(VLOOKUP($B310,'[1]1718  Exp_Rev Access'!$F$7:$GK$318,$DO$2,FALSE)),"",VLOOKUP($B310,'[1]1718  Exp_Rev Access'!$F$7:$GK$318,$DO$2,FALSE))</f>
        <v>0</v>
      </c>
      <c r="DP310" s="90">
        <f>IF(ISNA(VLOOKUP($B310,'[1]1718  Exp_Rev Access'!$F$7:$GK$318,$DP$2,FALSE)),"",VLOOKUP($B310,'[1]1718  Exp_Rev Access'!$F$7:$GK$318,$DP$2,FALSE))</f>
        <v>0</v>
      </c>
      <c r="DQ310" s="90">
        <f>IF(ISNA(VLOOKUP($B310,'[1]1718  Exp_Rev Access'!$F$7:$GK$318,$DQ$2,FALSE)),"",VLOOKUP($B310,'[1]1718  Exp_Rev Access'!$F$7:$GK$318,$DQ$2,FALSE))</f>
        <v>0</v>
      </c>
      <c r="DR310" s="90">
        <f>IF(ISNA(VLOOKUP($B310,'[1]1718  Exp_Rev Access'!$F$7:$GK$318,$DR$2,FALSE)),"",VLOOKUP($B310,'[1]1718  Exp_Rev Access'!$F$7:$GK$318,$DR$2,FALSE))</f>
        <v>0</v>
      </c>
      <c r="DS310" s="90">
        <f>IF(ISNA(VLOOKUP($B310,'[1]1718  Exp_Rev Access'!$F$7:$GK$318,$DS$2,FALSE)),"",VLOOKUP($B310,'[1]1718  Exp_Rev Access'!$F$7:$GK$318,$DS$2,FALSE))</f>
        <v>0</v>
      </c>
      <c r="DT310" s="90">
        <f>IF(ISNA(VLOOKUP($B310,'[1]1718  Exp_Rev Access'!$F$7:$GK$318,$DT$2,FALSE)),"",VLOOKUP($B310,'[1]1718  Exp_Rev Access'!$F$7:$GK$318,$DT$2,FALSE))</f>
        <v>0</v>
      </c>
      <c r="DU310" s="90">
        <f>IF(ISNA(VLOOKUP($B310,'[1]1718  Exp_Rev Access'!$F$7:$GK$318,$DU$2,FALSE)),"",VLOOKUP($B310,'[1]1718  Exp_Rev Access'!$F$7:$GK$318,$DU$2,FALSE))</f>
        <v>0</v>
      </c>
      <c r="DV310" s="90">
        <f>IF(ISNA(VLOOKUP($B310,'[1]1718  Exp_Rev Access'!$F$7:$GK$318,$DV$2,FALSE)),"",VLOOKUP($B310,'[1]1718  Exp_Rev Access'!$F$7:$GK$318,$DV$2,FALSE))</f>
        <v>0</v>
      </c>
      <c r="DW310" s="90">
        <f>IF(ISNA(VLOOKUP($B310,'[1]1718  Exp_Rev Access'!$F$7:$GK$318,$DW$2,FALSE)),"",VLOOKUP($B310,'[1]1718  Exp_Rev Access'!$F$7:$GK$318,$DW$2,FALSE))</f>
        <v>0</v>
      </c>
      <c r="DX310" s="90">
        <f>IF(ISNA(VLOOKUP($B310,'[1]1718  Exp_Rev Access'!$F$7:$GK$318,$DX$2,FALSE)),"",VLOOKUP($B310,'[1]1718  Exp_Rev Access'!$F$7:$GK$318,$DX$2,FALSE))</f>
        <v>0</v>
      </c>
      <c r="DY310" s="90">
        <f>IF(ISNA(VLOOKUP($B310,'[1]1718  Exp_Rev Access'!$F$7:$GK$318,$DY$2,FALSE)),"",VLOOKUP($B310,'[1]1718  Exp_Rev Access'!$F$7:$GK$318,$DY$2,FALSE))</f>
        <v>0</v>
      </c>
      <c r="DZ310" s="90">
        <f>IF(ISNA(VLOOKUP($B310,'[1]1718  Exp_Rev Access'!$F$7:$GK$318,$DZ$2,FALSE)),"",VLOOKUP($B310,'[1]1718  Exp_Rev Access'!$F$7:$GK$318,$DZ$2,FALSE))</f>
        <v>0</v>
      </c>
      <c r="EA310" s="90">
        <f>IF(ISNA(VLOOKUP($B310,'[1]1718  Exp_Rev Access'!$F$7:$GK$318,$EA$2,FALSE)),"",VLOOKUP($B310,'[1]1718  Exp_Rev Access'!$F$7:$GK$318,$EA$2,FALSE))</f>
        <v>0</v>
      </c>
      <c r="EB310" s="90">
        <f>IF(ISNA(VLOOKUP($B310,'[1]1718  Exp_Rev Access'!$F$7:$GK$318,$EB$2,FALSE)),"",VLOOKUP($B310,'[1]1718  Exp_Rev Access'!$F$7:$GK$318,$EB$2,FALSE))</f>
        <v>0</v>
      </c>
      <c r="EC310" s="90">
        <f>IF(ISNA(VLOOKUP($B310,'[1]1718  Exp_Rev Access'!$F$7:$GK$318,$EC$2,FALSE)),"",VLOOKUP($B310,'[1]1718  Exp_Rev Access'!$F$7:$GK$318,$EC$2,FALSE))</f>
        <v>0</v>
      </c>
      <c r="ED310" s="90">
        <f>IF(ISNA(VLOOKUP($B310,'[1]1718  Exp_Rev Access'!$F$7:$GK$318,$ED$2,FALSE)),"",VLOOKUP($B310,'[1]1718  Exp_Rev Access'!$F$7:$GK$318,$ED$2,FALSE))</f>
        <v>0</v>
      </c>
      <c r="EE310" s="90">
        <f>IF(ISNA(VLOOKUP($B310,'[1]1718  Exp_Rev Access'!$F$7:$GK$318,$EE$2,FALSE)),"",VLOOKUP($B310,'[1]1718  Exp_Rev Access'!$F$7:$GK$318,$EE$2,FALSE))</f>
        <v>0</v>
      </c>
      <c r="EF310" s="90">
        <f>IF(ISNA(VLOOKUP($B310,'[1]1718  Exp_Rev Access'!$F$7:$GK$318,$EF$2,FALSE)),"",VLOOKUP($B310,'[1]1718  Exp_Rev Access'!$F$7:$GK$318,$EF$2,FALSE))</f>
        <v>0</v>
      </c>
      <c r="EG310" s="90">
        <f>IF(ISNA(VLOOKUP($B310,'[1]1718  Exp_Rev Access'!$F$7:$GK$318,$EG$2,FALSE)),"",VLOOKUP($B310,'[1]1718  Exp_Rev Access'!$F$7:$GK$318,$EG$2,FALSE))</f>
        <v>0</v>
      </c>
      <c r="EH310" s="90">
        <f>IF(ISNA(VLOOKUP($B310,'[1]1718  Exp_Rev Access'!$F$7:$GK$318,$EH$2,FALSE)),"",VLOOKUP($B310,'[1]1718  Exp_Rev Access'!$F$7:$GK$318,$EH$2,FALSE))</f>
        <v>0</v>
      </c>
      <c r="EI310" s="90">
        <f>IF(ISNA(VLOOKUP($B310,'[1]1718  Exp_Rev Access'!$F$7:$GK$318,$EI$2,FALSE)),"",VLOOKUP($B310,'[1]1718  Exp_Rev Access'!$F$7:$GK$318,$EI$2,FALSE))</f>
        <v>0</v>
      </c>
      <c r="EJ310" s="90">
        <f>IF(ISNA(VLOOKUP($B310,'[1]1718  Exp_Rev Access'!$F$7:$GK$318,$EJ$2,FALSE)),"",VLOOKUP($B310,'[1]1718  Exp_Rev Access'!$F$7:$GK$318,$EJ$2,FALSE))</f>
        <v>0</v>
      </c>
      <c r="EK310" s="90">
        <f>IF(ISNA(VLOOKUP($B310,'[1]1718  Exp_Rev Access'!$F$7:$GK$318,$EK$2,FALSE)),"",VLOOKUP($B310,'[1]1718  Exp_Rev Access'!$F$7:$GK$318,$EK$2,FALSE))</f>
        <v>0</v>
      </c>
      <c r="EL310" s="90">
        <f>IF(ISNA(VLOOKUP($B310,'[1]1718  Exp_Rev Access'!$F$7:$GK$318,$EL$2,FALSE)),"",VLOOKUP($B310,'[1]1718  Exp_Rev Access'!$F$7:$GK$318,$EL$2,FALSE))</f>
        <v>0</v>
      </c>
      <c r="EM310" s="90">
        <f>IF(ISNA(VLOOKUP($B310,'[1]1718  Exp_Rev Access'!$F$7:$GK$318,$EM$2,FALSE)),"",VLOOKUP($B310,'[1]1718  Exp_Rev Access'!$F$7:$GK$318,$EM$2,FALSE))</f>
        <v>0</v>
      </c>
      <c r="EN310" s="90">
        <f>IF(ISNA(VLOOKUP($B310,'[1]1718  Exp_Rev Access'!$F$7:$GK$318,$EN$2,FALSE)),"",VLOOKUP($B310,'[1]1718  Exp_Rev Access'!$F$7:$GK$318,$EN$2,FALSE))</f>
        <v>112975.18</v>
      </c>
      <c r="EO310" s="90">
        <f>IF(ISNA(VLOOKUP($B310,'[1]1718  Exp_Rev Access'!$F$7:$GK$318,$EO$2,FALSE)),"",VLOOKUP($B310,'[1]1718  Exp_Rev Access'!$F$7:$GK$318,$EO$2,FALSE))</f>
        <v>0</v>
      </c>
      <c r="EP310" s="90">
        <f>IF(ISNA(VLOOKUP($B310,'[1]1718  Exp_Rev Access'!$F$7:$GK$318,$EP$2,FALSE)),"",VLOOKUP($B310,'[1]1718  Exp_Rev Access'!$F$7:$GK$318,$EP$2,FALSE))</f>
        <v>0</v>
      </c>
      <c r="EQ310" s="90">
        <f>IF(ISNA(VLOOKUP($B310,'[1]1718  Exp_Rev Access'!$F$7:$GK$318,$EQ$2,FALSE)),"",VLOOKUP($B310,'[1]1718  Exp_Rev Access'!$F$7:$GK$318,$EQ$2,FALSE))</f>
        <v>0</v>
      </c>
      <c r="ER310" s="90">
        <f>IF(ISNA(VLOOKUP($B310,'[1]1718  Exp_Rev Access'!$F$7:$GK$318,$ER$2,FALSE)),"",VLOOKUP($B310,'[1]1718  Exp_Rev Access'!$F$7:$GK$318,$ER$2,FALSE))</f>
        <v>0</v>
      </c>
      <c r="ES310" s="90">
        <f>IF(ISNA(VLOOKUP($B310,'[1]1718  Exp_Rev Access'!$F$7:$GK$318,$ES$2,FALSE)),"",VLOOKUP($B310,'[1]1718  Exp_Rev Access'!$F$7:$GK$318,$ES$2,FALSE))</f>
        <v>0</v>
      </c>
      <c r="ET310" s="90">
        <f>IF(ISNA(VLOOKUP($B310,'[1]1718  Exp_Rev Access'!$F$7:$GK$318,$ET$2,FALSE)),"",VLOOKUP($B310,'[1]1718  Exp_Rev Access'!$F$7:$GK$318,$ET$2,FALSE))</f>
        <v>0</v>
      </c>
      <c r="EU310" s="90">
        <f>IF(ISNA(VLOOKUP($B310,'[1]1718  Exp_Rev Access'!$F$7:$GK$318,$EU$2,FALSE)),"",VLOOKUP($B310,'[1]1718  Exp_Rev Access'!$F$7:$GK$318,$EU$2,FALSE))</f>
        <v>0</v>
      </c>
      <c r="EV310" s="90">
        <f>IF(ISNA(VLOOKUP($B310,'[1]1718  Exp_Rev Access'!$F$7:$GK$318,$EV$2,FALSE)),"",VLOOKUP($B310,'[1]1718  Exp_Rev Access'!$F$7:$GK$318,$EV$2,FALSE))</f>
        <v>0</v>
      </c>
      <c r="EW310" s="90">
        <f>IF(ISNA(VLOOKUP($B310,'[1]1718  Exp_Rev Access'!$F$7:$GK$318,$EW$2,FALSE)),"",VLOOKUP($B310,'[1]1718  Exp_Rev Access'!$F$7:$GK$318,$EW$2,FALSE))</f>
        <v>0</v>
      </c>
      <c r="EX310" s="90">
        <f>IF(ISNA(VLOOKUP($B310,'[1]1718  Exp_Rev Access'!$F$7:$GK$318,$EX$2,FALSE)),"",VLOOKUP($B310,'[1]1718  Exp_Rev Access'!$F$7:$GK$318,$EX$2,FALSE))</f>
        <v>0</v>
      </c>
      <c r="EY310" s="90">
        <f>IF(ISNA(VLOOKUP($B310,'[1]1718  Exp_Rev Access'!$F$7:$GK$318,$EY$2,FALSE)),"",VLOOKUP($B310,'[1]1718  Exp_Rev Access'!$F$7:$GK$318,$EY$2,FALSE))</f>
        <v>0</v>
      </c>
      <c r="EZ310" s="90">
        <f>IF(ISNA(VLOOKUP($B310,'[1]1718  Exp_Rev Access'!$F$7:$GK$318,$EZ$2,FALSE)),"",VLOOKUP($B310,'[1]1718  Exp_Rev Access'!$F$7:$GK$318,$EZ$2,FALSE))</f>
        <v>0</v>
      </c>
      <c r="FA310" s="90">
        <f>IF(ISNA(VLOOKUP($B310,'[1]1718  Exp_Rev Access'!$F$7:$GK$318,$FA$2,FALSE)),"",VLOOKUP($B310,'[1]1718  Exp_Rev Access'!$F$7:$GK$318,$FA$2,FALSE))</f>
        <v>0</v>
      </c>
      <c r="FB310" s="90">
        <f>IF(ISNA(VLOOKUP($B310,'[1]1718  Exp_Rev Access'!$F$7:$GK$318,$FB$2,FALSE)),"",VLOOKUP($B310,'[1]1718  Exp_Rev Access'!$F$7:$GK$318,$FB$2,FALSE))</f>
        <v>0</v>
      </c>
      <c r="FC310" s="90">
        <f>IF(ISNA(VLOOKUP($B310,'[1]1718  Exp_Rev Access'!$F$7:$GK$318,$FC$2,FALSE)),"",VLOOKUP($B310,'[1]1718  Exp_Rev Access'!$F$7:$GK$318,$FC$2,FALSE))</f>
        <v>0</v>
      </c>
      <c r="FD310" s="90">
        <f>IF(ISNA(VLOOKUP($B310,'[1]1718  Exp_Rev Access'!$F$7:$GK$318,$FD$2,FALSE)),"",VLOOKUP($B310,'[1]1718  Exp_Rev Access'!$F$7:$GK$318,$FD$2,FALSE))</f>
        <v>0</v>
      </c>
      <c r="FE310" s="90">
        <f>IF(ISNA(VLOOKUP($B310,'[1]1718  Exp_Rev Access'!$F$7:$GK$318,$FE$2,FALSE)),"",VLOOKUP($B310,'[1]1718  Exp_Rev Access'!$F$7:$GK$318,$FE$2,FALSE))</f>
        <v>0</v>
      </c>
      <c r="FF310" s="90">
        <f>IF(ISNA(VLOOKUP($B310,'[1]1718  Exp_Rev Access'!$F$7:$GK$318,$FF$2,FALSE)),"",VLOOKUP($B310,'[1]1718  Exp_Rev Access'!$F$7:$GK$318,$FF$2,FALSE))</f>
        <v>0</v>
      </c>
      <c r="FG310" s="90">
        <f>IF(ISNA(VLOOKUP($B310,'[1]1718  Exp_Rev Access'!$F$7:$GK$318,$FG$2,FALSE)),"",VLOOKUP($B310,'[1]1718  Exp_Rev Access'!$F$7:$GK$318,$FG$2,FALSE))</f>
        <v>0</v>
      </c>
      <c r="FH310" s="90">
        <f>IF(ISNA(VLOOKUP($B310,'[1]1718  Exp_Rev Access'!$F$7:$GK$318,$FH$2,FALSE)),"",VLOOKUP($B310,'[1]1718  Exp_Rev Access'!$F$7:$GK$318,$FH$2,FALSE))</f>
        <v>0</v>
      </c>
      <c r="FI310" s="90">
        <f>IF(ISNA(VLOOKUP($B310,'[1]1718  Exp_Rev Access'!$F$7:$GK$318,$FI$2,FALSE)),"",VLOOKUP($B310,'[1]1718  Exp_Rev Access'!$F$7:$GK$318,$FI$2,FALSE))</f>
        <v>0</v>
      </c>
      <c r="FJ310" s="90">
        <f>IF(ISNA(VLOOKUP($B310,'[1]1718  Exp_Rev Access'!$F$7:$GK$318,$FJ$2,FALSE)),"",VLOOKUP($B310,'[1]1718  Exp_Rev Access'!$F$7:$GK$318,$FJ$2,FALSE))</f>
        <v>0</v>
      </c>
      <c r="FK310" s="90">
        <f>IF(ISNA(VLOOKUP($B310,'[1]1718  Exp_Rev Access'!$F$7:$GK$318,$FK$2,FALSE)),"",VLOOKUP($B310,'[1]1718  Exp_Rev Access'!$F$7:$GK$318,$FK$2,FALSE))</f>
        <v>0</v>
      </c>
      <c r="FL310" s="90">
        <f>IF(ISNA(VLOOKUP($B310,'[1]1718  Exp_Rev Access'!$F$7:$GK$318,$FL$2,FALSE)),"",VLOOKUP($B310,'[1]1718  Exp_Rev Access'!$F$7:$GK$318,$FL$2,FALSE))</f>
        <v>0</v>
      </c>
      <c r="FM310" s="90">
        <f>IF(ISNA(VLOOKUP($B310,'[1]1718  Exp_Rev Access'!$F$7:$GK$318,$FM$2,FALSE)),"",VLOOKUP($B310,'[1]1718  Exp_Rev Access'!$F$7:$GK$318,$FM$2,FALSE))</f>
        <v>0</v>
      </c>
      <c r="FN310" s="90">
        <f>IF(ISNA(VLOOKUP($B310,'[1]1718  Exp_Rev Access'!$F$7:$GK$318,$FN$2,FALSE)),"",VLOOKUP($B310,'[1]1718  Exp_Rev Access'!$F$7:$GK$318,$FN$2,FALSE))</f>
        <v>0</v>
      </c>
      <c r="FO310" s="90">
        <f>IF(ISNA(VLOOKUP($B310,'[1]1718  Exp_Rev Access'!$F$7:$GK$318,$FO$2,FALSE)),"",VLOOKUP($B310,'[1]1718  Exp_Rev Access'!$F$7:$GK$318,$FO$2,FALSE))</f>
        <v>0</v>
      </c>
      <c r="FP310" s="90">
        <f>IF(ISNA(VLOOKUP($B310,'[1]1718  Exp_Rev Access'!$F$7:$GK$318,$FP$2,FALSE)),"",VLOOKUP($B310,'[1]1718  Exp_Rev Access'!$F$7:$GK$318,$FP$2,FALSE))</f>
        <v>0</v>
      </c>
      <c r="FQ310" s="90">
        <f>IF(ISNA(VLOOKUP($B310,'[1]1718  Exp_Rev Access'!$F$7:$GK$318,$FQ$2,FALSE)),"",VLOOKUP($B310,'[1]1718  Exp_Rev Access'!$F$7:$GK$318,$FQ$2,FALSE))</f>
        <v>0</v>
      </c>
      <c r="FR310" s="90">
        <f>IF(ISNA(VLOOKUP($B310,'[1]1718  Exp_Rev Access'!$F$7:$GK$318,$FR$2,FALSE)),"",VLOOKUP($B310,'[1]1718  Exp_Rev Access'!$F$7:$GK$318,$FR$2,FALSE))</f>
        <v>34798.14</v>
      </c>
      <c r="FS310" s="56">
        <f t="shared" si="843"/>
        <v>748138.2699999999</v>
      </c>
      <c r="FT310" s="92">
        <f t="shared" si="844"/>
        <v>5.8867033810988602E-2</v>
      </c>
      <c r="FU310" s="94">
        <f t="shared" si="845"/>
        <v>847.55666704429586</v>
      </c>
      <c r="FV310" s="95">
        <f>IF(ISNA(VLOOKUP($B310,'[1]1718  Exp_Rev Access'!$F$7:$GK$318,$FV$2,FALSE)),"",VLOOKUP($B310,'[1]1718  Exp_Rev Access'!$F$7:$GK$318,$FV$2,FALSE))</f>
        <v>0</v>
      </c>
      <c r="FW310" s="95">
        <f>IF(ISNA(VLOOKUP($B310,'[1]1718  Exp_Rev Access'!$F$7:$GK$318,$FW$2,FALSE)),"",VLOOKUP($B310,'[1]1718  Exp_Rev Access'!$F$7:$GK$318,$FW$2,FALSE))</f>
        <v>0</v>
      </c>
      <c r="FX310" s="95">
        <f>IF(ISNA(VLOOKUP($B310,'[1]1718  Exp_Rev Access'!$F$7:$GK$318,$FX$2,FALSE)),"",VLOOKUP($B310,'[1]1718  Exp_Rev Access'!$F$7:$GK$318,$FX$2,FALSE))</f>
        <v>0</v>
      </c>
      <c r="FY310" s="95">
        <f>IF(ISNA(VLOOKUP($B310,'[1]1718  Exp_Rev Access'!$F$7:$GK$318,$FY$2,FALSE)),"",VLOOKUP($B310,'[1]1718  Exp_Rev Access'!$F$7:$GK$318,$FY$2,FALSE))</f>
        <v>0</v>
      </c>
      <c r="FZ310" s="95">
        <f>IF(ISNA(VLOOKUP($B310,'[1]1718  Exp_Rev Access'!$F$7:$GK$318,$FZ$2,FALSE)),"",VLOOKUP($B310,'[1]1718  Exp_Rev Access'!$F$7:$GK$318,$FZ$2,FALSE))</f>
        <v>0</v>
      </c>
      <c r="GA310" s="95">
        <f>IF(ISNA(VLOOKUP($B310,'[1]1718  Exp_Rev Access'!$F$7:$GK$318,$GA$2,FALSE)),"",VLOOKUP($B310,'[1]1718  Exp_Rev Access'!$F$7:$GK$318,$GA$2,FALSE))</f>
        <v>0</v>
      </c>
      <c r="GB310" s="95">
        <f>IF(ISNA(VLOOKUP($B310,'[1]1718  Exp_Rev Access'!$F$7:$GK$318,$GB$2,FALSE)),"",VLOOKUP($B310,'[1]1718  Exp_Rev Access'!$F$7:$GK$318,$GB$2,FALSE))</f>
        <v>0</v>
      </c>
      <c r="GC310" s="95">
        <f>IF(ISNA(VLOOKUP($B310,'[1]1718  Exp_Rev Access'!$F$7:$GK$318,$GC$2,FALSE)),"",VLOOKUP($B310,'[1]1718  Exp_Rev Access'!$F$7:$GK$318,$GC$2,FALSE))</f>
        <v>8683.1200000000008</v>
      </c>
      <c r="GD310" s="95">
        <f>IF(ISNA(VLOOKUP($B310,'[1]1718  Exp_Rev Access'!$F$7:$GK$318,$GD$2,FALSE)),"",VLOOKUP($B310,'[1]1718  Exp_Rev Access'!$F$7:$GK$318,$GD$2,FALSE))</f>
        <v>0</v>
      </c>
      <c r="GE310" s="95">
        <f>IF(ISNA(VLOOKUP($B310,'[1]1718  Exp_Rev Access'!$F$7:$GK$318,$GE$2,FALSE)),"",VLOOKUP($B310,'[1]1718  Exp_Rev Access'!$F$7:$GK$318,$GE$2,FALSE))</f>
        <v>29676.42</v>
      </c>
      <c r="GF310" s="95">
        <f>IF(ISNA(VLOOKUP($B310,'[1]1718  Exp_Rev Access'!$F$7:$GK$318,$GF$2,FALSE)),"",VLOOKUP($B310,'[1]1718  Exp_Rev Access'!$F$7:$GK$318,$GF$2,FALSE))</f>
        <v>17515.419999999998</v>
      </c>
      <c r="GG310" s="95">
        <f>IF(ISNA(VLOOKUP($B310,'[1]1718  Exp_Rev Access'!$F$7:$GK$318,$GG$2,FALSE)),"",VLOOKUP($B310,'[1]1718  Exp_Rev Access'!$F$7:$GK$318,$GG$2,FALSE))</f>
        <v>0</v>
      </c>
      <c r="GH310" s="95">
        <f>IF(ISNA(VLOOKUP($B310,'[1]1718  Exp_Rev Access'!$F$7:$GK$318,$GH$2,FALSE)),"",VLOOKUP($B310,'[1]1718  Exp_Rev Access'!$F$7:$GK$318,$GH$2,FALSE))</f>
        <v>0</v>
      </c>
      <c r="GI310" s="95">
        <f>IF(ISNA(VLOOKUP($B310,'[1]1718  Exp_Rev Access'!$F$7:$GK$318,$GI$2,FALSE)),"",VLOOKUP($B310,'[1]1718  Exp_Rev Access'!$F$7:$GK$318,$GI$2,FALSE))</f>
        <v>0</v>
      </c>
      <c r="GJ310" s="95">
        <f>IF(ISNA(VLOOKUP($B310,'[1]1718  Exp_Rev Access'!$F$7:$GK$318,$GJ$2,FALSE)),"",VLOOKUP($B310,'[1]1718  Exp_Rev Access'!$F$7:$GK$318,$GJ$2,FALSE))</f>
        <v>0</v>
      </c>
      <c r="GK310" s="95">
        <f>IF(ISNA(VLOOKUP($B310,'[1]1718  Exp_Rev Access'!$F$7:$GK$318,$GK$2,FALSE)),"",VLOOKUP($B310,'[1]1718  Exp_Rev Access'!$F$7:$GK$318,$GK$2,FALSE))</f>
        <v>0</v>
      </c>
      <c r="GL310" s="95">
        <f>IF(ISNA(VLOOKUP($B310,'[1]1718  Exp_Rev Access'!$F$7:$GK$318,$GL$2,FALSE)),"",VLOOKUP($B310,'[1]1718  Exp_Rev Access'!$F$7:$GK$318,$GL$2,FALSE))</f>
        <v>433293.33</v>
      </c>
      <c r="GM310" s="95">
        <f>IF(ISNA(VLOOKUP($B310,'[1]1718  Exp_Rev Access'!$F$7:$GK$318,$GM$2,FALSE)),"",VLOOKUP($B310,'[1]1718  Exp_Rev Access'!$F$7:$GK$318,$GM$2,FALSE))</f>
        <v>0</v>
      </c>
      <c r="GN310" s="95">
        <f>IF(ISNA(VLOOKUP($B310,'[1]1718  Exp_Rev Access'!$F$7:$GK$318,$GN$2,FALSE)),"",VLOOKUP($B310,'[1]1718  Exp_Rev Access'!$F$7:$GK$318,$GN$2,FALSE))</f>
        <v>0</v>
      </c>
      <c r="GO310" s="95">
        <f>IF(ISNA(VLOOKUP($B310,'[1]1718  Exp_Rev Access'!$F$7:$GK$318,$GO$2,FALSE)),"",VLOOKUP($B310,'[1]1718  Exp_Rev Access'!$F$7:$GK$318,$GO$2,FALSE))</f>
        <v>0</v>
      </c>
      <c r="GP310" s="95">
        <f>IF(ISNA(VLOOKUP($B310,'[1]1718  Exp_Rev Access'!$F$7:$GK$318,$GP$2,FALSE)),"",VLOOKUP($B310,'[1]1718  Exp_Rev Access'!$F$7:$GK$318,$GP$2,FALSE))</f>
        <v>0</v>
      </c>
      <c r="GQ310" s="95">
        <f>IF(ISNA(VLOOKUP($B310,'[1]1718  Exp_Rev Access'!$F$7:$GK$318,$GQ$2,FALSE)),"",VLOOKUP($B310,'[1]1718  Exp_Rev Access'!$F$7:$GK$318,$GQ$2,FALSE))</f>
        <v>0</v>
      </c>
      <c r="GR310" s="95">
        <f>IF(ISNA(VLOOKUP($B310,'[1]1718  Exp_Rev Access'!$F$7:$GK$318,$GR$2,FALSE)),"",VLOOKUP($B310,'[1]1718  Exp_Rev Access'!$F$7:$GK$318,$GR$2,FALSE))</f>
        <v>0</v>
      </c>
      <c r="GS310" s="95">
        <f>IF(ISNA(VLOOKUP($B310,'[1]1718  Exp_Rev Access'!$F$7:$GK$318,$GS$2,FALSE)),"",VLOOKUP($B310,'[1]1718  Exp_Rev Access'!$F$7:$GK$318,$GS$2,FALSE))</f>
        <v>0</v>
      </c>
      <c r="GT310" s="95">
        <f>IF(ISNA(VLOOKUP($B310,'[1]1718  Exp_Rev Access'!$F$7:$GK$318,$GT$2,FALSE)),"",VLOOKUP($B310,'[1]1718  Exp_Rev Access'!$F$7:$GK$318,$GT$2,FALSE))</f>
        <v>0</v>
      </c>
      <c r="GU310" s="56">
        <f t="shared" si="829"/>
        <v>489168.29000000004</v>
      </c>
      <c r="GV310" s="92">
        <f t="shared" si="830"/>
        <v>3.8490059152693101E-2</v>
      </c>
      <c r="GW310" s="96">
        <f t="shared" si="831"/>
        <v>554.17275405007376</v>
      </c>
    </row>
    <row r="311" spans="1:222" s="68" customFormat="1" x14ac:dyDescent="0.3">
      <c r="A311" s="98"/>
      <c r="B311" s="99"/>
      <c r="C311" s="82" t="s">
        <v>185</v>
      </c>
      <c r="D311" s="68">
        <f>SUM(D307:D310)</f>
        <v>1062.48</v>
      </c>
      <c r="E311" s="112">
        <f>SUM(E307:E310)</f>
        <v>16698077.43</v>
      </c>
      <c r="F311" s="113">
        <f t="shared" si="832"/>
        <v>16698077.43</v>
      </c>
      <c r="G311" s="113">
        <f t="shared" si="833"/>
        <v>0</v>
      </c>
      <c r="H311" s="102">
        <f>SUM(H307:H310)</f>
        <v>1729611.32</v>
      </c>
      <c r="I311" s="102">
        <f t="shared" ref="I311:M311" si="846">SUM(I307:I310)</f>
        <v>0</v>
      </c>
      <c r="J311" s="102">
        <f t="shared" si="846"/>
        <v>8369.9500000000007</v>
      </c>
      <c r="K311" s="102">
        <f t="shared" si="846"/>
        <v>89950.98000000001</v>
      </c>
      <c r="L311" s="102">
        <f t="shared" si="846"/>
        <v>0</v>
      </c>
      <c r="M311" s="102">
        <f t="shared" si="846"/>
        <v>0</v>
      </c>
      <c r="N311" s="102">
        <f t="shared" si="834"/>
        <v>1827932.25</v>
      </c>
      <c r="O311" s="58">
        <f t="shared" si="827"/>
        <v>0.10946962353377948</v>
      </c>
      <c r="P311" s="102">
        <f t="shared" si="828"/>
        <v>1720.4392082674497</v>
      </c>
      <c r="Q311" s="103">
        <f>SUM(Q307:Q310)</f>
        <v>78950.48</v>
      </c>
      <c r="R311" s="103">
        <f t="shared" ref="R311:AL311" si="847">SUM(R307:R310)</f>
        <v>0</v>
      </c>
      <c r="S311" s="103">
        <f t="shared" si="847"/>
        <v>0</v>
      </c>
      <c r="T311" s="103">
        <f t="shared" si="847"/>
        <v>0</v>
      </c>
      <c r="U311" s="103">
        <f t="shared" si="847"/>
        <v>0</v>
      </c>
      <c r="V311" s="103">
        <f t="shared" si="847"/>
        <v>0</v>
      </c>
      <c r="W311" s="103">
        <f t="shared" si="847"/>
        <v>0</v>
      </c>
      <c r="X311" s="103">
        <f t="shared" si="847"/>
        <v>0</v>
      </c>
      <c r="Y311" s="103">
        <f t="shared" si="847"/>
        <v>9396.0499999999993</v>
      </c>
      <c r="Z311" s="103">
        <f t="shared" si="847"/>
        <v>0</v>
      </c>
      <c r="AA311" s="103">
        <f t="shared" si="847"/>
        <v>0</v>
      </c>
      <c r="AB311" s="103">
        <f t="shared" si="847"/>
        <v>0</v>
      </c>
      <c r="AC311" s="103">
        <f t="shared" si="847"/>
        <v>7679.76</v>
      </c>
      <c r="AD311" s="103">
        <f t="shared" si="847"/>
        <v>194451.02</v>
      </c>
      <c r="AE311" s="103">
        <f t="shared" si="847"/>
        <v>12382.990000000002</v>
      </c>
      <c r="AF311" s="103">
        <f t="shared" si="847"/>
        <v>0</v>
      </c>
      <c r="AG311" s="103">
        <f t="shared" si="847"/>
        <v>6410.48</v>
      </c>
      <c r="AH311" s="103">
        <f t="shared" si="847"/>
        <v>908.53</v>
      </c>
      <c r="AI311" s="103">
        <f t="shared" si="847"/>
        <v>75470.66</v>
      </c>
      <c r="AJ311" s="103">
        <f t="shared" si="847"/>
        <v>29112.04</v>
      </c>
      <c r="AK311" s="103">
        <f t="shared" si="847"/>
        <v>22988.190000000002</v>
      </c>
      <c r="AL311" s="103">
        <f t="shared" si="847"/>
        <v>13258.81</v>
      </c>
      <c r="AM311" s="102">
        <f t="shared" si="835"/>
        <v>451009.00999999995</v>
      </c>
      <c r="AN311" s="61">
        <f t="shared" si="836"/>
        <v>2.7009637001066414E-2</v>
      </c>
      <c r="AO311" s="59">
        <f t="shared" si="837"/>
        <v>424.48705857992616</v>
      </c>
      <c r="AP311" s="103">
        <f>SUM(AP307:AP310)</f>
        <v>8635600.6799999997</v>
      </c>
      <c r="AQ311" s="103">
        <f t="shared" ref="AQ311:AT311" si="848">SUM(AQ307:AQ310)</f>
        <v>217001.21000000002</v>
      </c>
      <c r="AR311" s="103">
        <f t="shared" si="848"/>
        <v>147095.20000000001</v>
      </c>
      <c r="AS311" s="103">
        <f t="shared" si="848"/>
        <v>0</v>
      </c>
      <c r="AT311" s="103">
        <f t="shared" si="848"/>
        <v>0</v>
      </c>
      <c r="AU311" s="102">
        <f t="shared" si="838"/>
        <v>8999697.0899999999</v>
      </c>
      <c r="AV311" s="64">
        <f t="shared" si="839"/>
        <v>0.53896606526874868</v>
      </c>
      <c r="AW311" s="102">
        <f t="shared" si="840"/>
        <v>8470.4625875310594</v>
      </c>
      <c r="AX311" s="103">
        <f>SUM(AX307:AX310)</f>
        <v>2128.31</v>
      </c>
      <c r="AY311" s="103">
        <f t="shared" ref="AY311:BU311" si="849">SUM(AY307:AY310)</f>
        <v>1162024.26</v>
      </c>
      <c r="AZ311" s="103">
        <f t="shared" si="849"/>
        <v>78669.739999999991</v>
      </c>
      <c r="BA311" s="103">
        <f t="shared" si="849"/>
        <v>0</v>
      </c>
      <c r="BB311" s="103">
        <f t="shared" si="849"/>
        <v>0</v>
      </c>
      <c r="BC311" s="103">
        <f t="shared" si="849"/>
        <v>318533.18</v>
      </c>
      <c r="BD311" s="103">
        <f t="shared" si="849"/>
        <v>0</v>
      </c>
      <c r="BE311" s="103">
        <f t="shared" si="849"/>
        <v>60382.75</v>
      </c>
      <c r="BF311" s="103">
        <f t="shared" si="849"/>
        <v>0</v>
      </c>
      <c r="BG311" s="103">
        <f t="shared" si="849"/>
        <v>26593.5</v>
      </c>
      <c r="BH311" s="103">
        <f t="shared" si="849"/>
        <v>22306.329999999998</v>
      </c>
      <c r="BI311" s="103">
        <f t="shared" si="849"/>
        <v>0</v>
      </c>
      <c r="BJ311" s="103">
        <f t="shared" si="849"/>
        <v>18116.09</v>
      </c>
      <c r="BK311" s="103">
        <f t="shared" si="849"/>
        <v>825076.89999999991</v>
      </c>
      <c r="BL311" s="103">
        <f t="shared" si="849"/>
        <v>0</v>
      </c>
      <c r="BM311" s="103">
        <f t="shared" si="849"/>
        <v>0</v>
      </c>
      <c r="BN311" s="103">
        <f t="shared" si="849"/>
        <v>0</v>
      </c>
      <c r="BO311" s="103">
        <f t="shared" si="849"/>
        <v>0</v>
      </c>
      <c r="BP311" s="103">
        <f t="shared" si="849"/>
        <v>0</v>
      </c>
      <c r="BQ311" s="103">
        <f t="shared" si="849"/>
        <v>0</v>
      </c>
      <c r="BR311" s="103">
        <f t="shared" si="849"/>
        <v>0</v>
      </c>
      <c r="BS311" s="103">
        <f t="shared" si="849"/>
        <v>0</v>
      </c>
      <c r="BT311" s="103">
        <f t="shared" si="849"/>
        <v>0</v>
      </c>
      <c r="BU311" s="103">
        <f t="shared" si="849"/>
        <v>0</v>
      </c>
      <c r="BV311" s="102">
        <f t="shared" si="743"/>
        <v>2513831.06</v>
      </c>
      <c r="BW311" s="61">
        <f t="shared" si="841"/>
        <v>0.15054613745434045</v>
      </c>
      <c r="BX311" s="59">
        <f t="shared" si="842"/>
        <v>2366.0031812363527</v>
      </c>
      <c r="BY311" s="90">
        <f>SUM(BY307:BY310)</f>
        <v>0</v>
      </c>
      <c r="BZ311" s="90">
        <f t="shared" ref="BZ311:CD311" si="850">SUM(BZ307:BZ310)</f>
        <v>0</v>
      </c>
      <c r="CA311" s="90">
        <f t="shared" si="850"/>
        <v>0</v>
      </c>
      <c r="CB311" s="90">
        <f t="shared" si="850"/>
        <v>1110.94</v>
      </c>
      <c r="CC311" s="90">
        <f t="shared" si="850"/>
        <v>1486420.1900000002</v>
      </c>
      <c r="CD311" s="90">
        <f t="shared" si="850"/>
        <v>0</v>
      </c>
      <c r="CE311" s="56">
        <f t="shared" si="739"/>
        <v>1487531.1300000001</v>
      </c>
      <c r="CF311" s="61">
        <f t="shared" si="757"/>
        <v>8.9083976058673728E-2</v>
      </c>
      <c r="CG311" s="62">
        <f t="shared" si="758"/>
        <v>1400.0556528122884</v>
      </c>
      <c r="CH311" s="103">
        <f>SUM(CH307:CH310)</f>
        <v>0</v>
      </c>
      <c r="CI311" s="103">
        <f t="shared" ref="CI311:ET311" si="851">SUM(CI307:CI310)</f>
        <v>0</v>
      </c>
      <c r="CJ311" s="103">
        <f t="shared" si="851"/>
        <v>0</v>
      </c>
      <c r="CK311" s="103">
        <f t="shared" si="851"/>
        <v>0</v>
      </c>
      <c r="CL311" s="103">
        <f t="shared" si="851"/>
        <v>0</v>
      </c>
      <c r="CM311" s="103">
        <f t="shared" si="851"/>
        <v>0</v>
      </c>
      <c r="CN311" s="103">
        <f t="shared" si="851"/>
        <v>0</v>
      </c>
      <c r="CO311" s="103">
        <f t="shared" si="851"/>
        <v>0</v>
      </c>
      <c r="CP311" s="103">
        <f t="shared" si="851"/>
        <v>0</v>
      </c>
      <c r="CQ311" s="103">
        <f t="shared" si="851"/>
        <v>0</v>
      </c>
      <c r="CR311" s="103">
        <f t="shared" si="851"/>
        <v>0</v>
      </c>
      <c r="CS311" s="103">
        <f t="shared" si="851"/>
        <v>7486.13</v>
      </c>
      <c r="CT311" s="103">
        <f t="shared" si="851"/>
        <v>0</v>
      </c>
      <c r="CU311" s="103">
        <f t="shared" si="851"/>
        <v>353204.7</v>
      </c>
      <c r="CV311" s="103">
        <f t="shared" si="851"/>
        <v>47579.4</v>
      </c>
      <c r="CW311" s="103">
        <f t="shared" si="851"/>
        <v>0</v>
      </c>
      <c r="CX311" s="103">
        <f t="shared" si="851"/>
        <v>0</v>
      </c>
      <c r="CY311" s="103">
        <f t="shared" si="851"/>
        <v>0</v>
      </c>
      <c r="CZ311" s="103">
        <f t="shared" si="851"/>
        <v>0</v>
      </c>
      <c r="DA311" s="103">
        <f t="shared" si="851"/>
        <v>0</v>
      </c>
      <c r="DB311" s="103">
        <f t="shared" si="851"/>
        <v>0</v>
      </c>
      <c r="DC311" s="103">
        <f t="shared" si="851"/>
        <v>0</v>
      </c>
      <c r="DD311" s="103">
        <f t="shared" si="851"/>
        <v>0</v>
      </c>
      <c r="DE311" s="103">
        <f t="shared" si="851"/>
        <v>0</v>
      </c>
      <c r="DF311" s="103">
        <f t="shared" si="851"/>
        <v>0</v>
      </c>
      <c r="DG311" s="103">
        <f t="shared" si="851"/>
        <v>0</v>
      </c>
      <c r="DH311" s="103">
        <f t="shared" si="851"/>
        <v>0</v>
      </c>
      <c r="DI311" s="103">
        <f t="shared" si="851"/>
        <v>282610.06</v>
      </c>
      <c r="DJ311" s="103">
        <f t="shared" si="851"/>
        <v>0</v>
      </c>
      <c r="DK311" s="103">
        <f t="shared" si="851"/>
        <v>12752.96</v>
      </c>
      <c r="DL311" s="103">
        <f t="shared" si="851"/>
        <v>0</v>
      </c>
      <c r="DM311" s="103">
        <f t="shared" si="851"/>
        <v>0</v>
      </c>
      <c r="DN311" s="103">
        <f t="shared" si="851"/>
        <v>0</v>
      </c>
      <c r="DO311" s="103">
        <f t="shared" si="851"/>
        <v>0</v>
      </c>
      <c r="DP311" s="103">
        <f t="shared" si="851"/>
        <v>0</v>
      </c>
      <c r="DQ311" s="103">
        <f t="shared" si="851"/>
        <v>0</v>
      </c>
      <c r="DR311" s="103">
        <f t="shared" si="851"/>
        <v>0</v>
      </c>
      <c r="DS311" s="103">
        <f t="shared" si="851"/>
        <v>0</v>
      </c>
      <c r="DT311" s="103">
        <f t="shared" si="851"/>
        <v>0</v>
      </c>
      <c r="DU311" s="103">
        <f t="shared" si="851"/>
        <v>0</v>
      </c>
      <c r="DV311" s="103">
        <f t="shared" si="851"/>
        <v>0</v>
      </c>
      <c r="DW311" s="103">
        <f t="shared" si="851"/>
        <v>0</v>
      </c>
      <c r="DX311" s="103">
        <f t="shared" si="851"/>
        <v>0</v>
      </c>
      <c r="DY311" s="103">
        <f t="shared" si="851"/>
        <v>32641.53</v>
      </c>
      <c r="DZ311" s="103">
        <f t="shared" si="851"/>
        <v>0</v>
      </c>
      <c r="EA311" s="103">
        <f t="shared" si="851"/>
        <v>0</v>
      </c>
      <c r="EB311" s="103">
        <f t="shared" si="851"/>
        <v>0</v>
      </c>
      <c r="EC311" s="103">
        <f t="shared" si="851"/>
        <v>0</v>
      </c>
      <c r="ED311" s="103">
        <f t="shared" si="851"/>
        <v>0</v>
      </c>
      <c r="EE311" s="103">
        <f t="shared" si="851"/>
        <v>0</v>
      </c>
      <c r="EF311" s="103">
        <f t="shared" si="851"/>
        <v>0</v>
      </c>
      <c r="EG311" s="103">
        <f t="shared" si="851"/>
        <v>0</v>
      </c>
      <c r="EH311" s="103">
        <f t="shared" si="851"/>
        <v>0</v>
      </c>
      <c r="EI311" s="103">
        <f t="shared" si="851"/>
        <v>0</v>
      </c>
      <c r="EJ311" s="103">
        <f t="shared" si="851"/>
        <v>0</v>
      </c>
      <c r="EK311" s="103">
        <f t="shared" si="851"/>
        <v>0</v>
      </c>
      <c r="EL311" s="103">
        <f t="shared" si="851"/>
        <v>0</v>
      </c>
      <c r="EM311" s="103">
        <f t="shared" si="851"/>
        <v>0</v>
      </c>
      <c r="EN311" s="103">
        <f t="shared" si="851"/>
        <v>112975.18</v>
      </c>
      <c r="EO311" s="103">
        <f t="shared" si="851"/>
        <v>0</v>
      </c>
      <c r="EP311" s="103">
        <f t="shared" si="851"/>
        <v>0</v>
      </c>
      <c r="EQ311" s="103">
        <f t="shared" si="851"/>
        <v>0</v>
      </c>
      <c r="ER311" s="103">
        <f t="shared" si="851"/>
        <v>0</v>
      </c>
      <c r="ES311" s="103">
        <f t="shared" si="851"/>
        <v>0</v>
      </c>
      <c r="ET311" s="103">
        <f t="shared" si="851"/>
        <v>0</v>
      </c>
      <c r="EU311" s="103">
        <f t="shared" ref="EU311:FR311" si="852">SUM(EU307:EU310)</f>
        <v>0</v>
      </c>
      <c r="EV311" s="103">
        <f t="shared" si="852"/>
        <v>0</v>
      </c>
      <c r="EW311" s="103">
        <f t="shared" si="852"/>
        <v>0</v>
      </c>
      <c r="EX311" s="103">
        <f t="shared" si="852"/>
        <v>0</v>
      </c>
      <c r="EY311" s="103">
        <f t="shared" si="852"/>
        <v>0</v>
      </c>
      <c r="EZ311" s="103">
        <f t="shared" si="852"/>
        <v>0</v>
      </c>
      <c r="FA311" s="103">
        <f t="shared" si="852"/>
        <v>0</v>
      </c>
      <c r="FB311" s="103">
        <f t="shared" si="852"/>
        <v>0</v>
      </c>
      <c r="FC311" s="103">
        <f t="shared" si="852"/>
        <v>0</v>
      </c>
      <c r="FD311" s="103">
        <f t="shared" si="852"/>
        <v>0</v>
      </c>
      <c r="FE311" s="103">
        <f t="shared" si="852"/>
        <v>0</v>
      </c>
      <c r="FF311" s="103">
        <f t="shared" si="852"/>
        <v>0</v>
      </c>
      <c r="FG311" s="103">
        <f t="shared" si="852"/>
        <v>0</v>
      </c>
      <c r="FH311" s="103">
        <f t="shared" si="852"/>
        <v>0</v>
      </c>
      <c r="FI311" s="103">
        <f t="shared" si="852"/>
        <v>0</v>
      </c>
      <c r="FJ311" s="103">
        <f t="shared" si="852"/>
        <v>0</v>
      </c>
      <c r="FK311" s="103">
        <f t="shared" si="852"/>
        <v>0</v>
      </c>
      <c r="FL311" s="103">
        <f t="shared" si="852"/>
        <v>0</v>
      </c>
      <c r="FM311" s="103">
        <f t="shared" si="852"/>
        <v>0</v>
      </c>
      <c r="FN311" s="103">
        <f t="shared" si="852"/>
        <v>0</v>
      </c>
      <c r="FO311" s="103">
        <f t="shared" si="852"/>
        <v>0</v>
      </c>
      <c r="FP311" s="103">
        <f t="shared" si="852"/>
        <v>0</v>
      </c>
      <c r="FQ311" s="103">
        <f t="shared" si="852"/>
        <v>0</v>
      </c>
      <c r="FR311" s="103">
        <f t="shared" si="852"/>
        <v>40500.57</v>
      </c>
      <c r="FS311" s="102">
        <f t="shared" si="843"/>
        <v>889750.52999999991</v>
      </c>
      <c r="FT311" s="61">
        <f t="shared" si="844"/>
        <v>5.3284609185094665E-2</v>
      </c>
      <c r="FU311" s="115">
        <f t="shared" si="845"/>
        <v>837.42802688050585</v>
      </c>
      <c r="FV311" s="134">
        <f>SUM(FV307:FV310)</f>
        <v>14012.04</v>
      </c>
      <c r="FW311" s="134">
        <f t="shared" ref="FW311:GT311" si="853">SUM(FW307:FW310)</f>
        <v>0</v>
      </c>
      <c r="FX311" s="134">
        <f t="shared" si="853"/>
        <v>0</v>
      </c>
      <c r="FY311" s="134">
        <f t="shared" si="853"/>
        <v>0</v>
      </c>
      <c r="FZ311" s="134">
        <f t="shared" si="853"/>
        <v>0</v>
      </c>
      <c r="GA311" s="134">
        <f t="shared" si="853"/>
        <v>0</v>
      </c>
      <c r="GB311" s="134">
        <f t="shared" si="853"/>
        <v>0</v>
      </c>
      <c r="GC311" s="134">
        <f t="shared" si="853"/>
        <v>8683.1200000000008</v>
      </c>
      <c r="GD311" s="134">
        <f t="shared" si="853"/>
        <v>0</v>
      </c>
      <c r="GE311" s="134">
        <f t="shared" si="853"/>
        <v>29676.42</v>
      </c>
      <c r="GF311" s="134">
        <f t="shared" si="853"/>
        <v>17515.419999999998</v>
      </c>
      <c r="GG311" s="134">
        <f t="shared" si="853"/>
        <v>0</v>
      </c>
      <c r="GH311" s="134">
        <f t="shared" si="853"/>
        <v>0</v>
      </c>
      <c r="GI311" s="134">
        <f t="shared" si="853"/>
        <v>0</v>
      </c>
      <c r="GJ311" s="134">
        <f t="shared" si="853"/>
        <v>0</v>
      </c>
      <c r="GK311" s="134">
        <f t="shared" si="853"/>
        <v>0</v>
      </c>
      <c r="GL311" s="134">
        <f t="shared" si="853"/>
        <v>458439.36</v>
      </c>
      <c r="GM311" s="134">
        <f t="shared" si="853"/>
        <v>0</v>
      </c>
      <c r="GN311" s="134">
        <f t="shared" si="853"/>
        <v>0</v>
      </c>
      <c r="GO311" s="134">
        <f t="shared" si="853"/>
        <v>0</v>
      </c>
      <c r="GP311" s="134">
        <f t="shared" si="853"/>
        <v>0</v>
      </c>
      <c r="GQ311" s="134">
        <f t="shared" si="853"/>
        <v>0</v>
      </c>
      <c r="GR311" s="134">
        <f t="shared" si="853"/>
        <v>0</v>
      </c>
      <c r="GS311" s="134">
        <f t="shared" si="853"/>
        <v>0</v>
      </c>
      <c r="GT311" s="134">
        <f t="shared" si="853"/>
        <v>0</v>
      </c>
      <c r="GU311" s="102">
        <f t="shared" si="829"/>
        <v>528326.36</v>
      </c>
      <c r="GV311" s="61">
        <f t="shared" si="830"/>
        <v>3.1639951498296529E-2</v>
      </c>
      <c r="GW311" s="65">
        <f t="shared" si="831"/>
        <v>497.25769896845117</v>
      </c>
    </row>
    <row r="312" spans="1:222" x14ac:dyDescent="0.3">
      <c r="A312" s="73"/>
      <c r="B312" s="88"/>
      <c r="C312" s="89"/>
      <c r="D312" s="100"/>
      <c r="E312" s="76" t="str">
        <f>IF(ISNA(VLOOKUP($B312,'[1]1718 enrollment_Rev_Exp by size'!$A$7:I646,5,FALSE)),"",VLOOKUP($B312,'[1]1718 enrollment_Rev_Exp by size'!$A$7:$G$350,5,FALSE))</f>
        <v/>
      </c>
      <c r="F312" s="122"/>
      <c r="G312" s="122"/>
      <c r="H312" s="122"/>
      <c r="I312" s="90" t="str">
        <f>IF(ISNA(VLOOKUP($B312,'[1]1718  Exp_Rev Access'!$F$7:$GK$318,4,FALSE)),"",VLOOKUP($B312,'[1]1718  Exp_Rev Access'!$F$7:$GK$318,4,FALSE))</f>
        <v/>
      </c>
      <c r="J312" s="90" t="str">
        <f>IF(ISNA(VLOOKUP($B312,'[1]1718  Exp_Rev Access'!$F$7:$GK$318,5,FALSE)),"",VLOOKUP($B312,'[1]1718  Exp_Rev Access'!$F$7:$GK$318,5,FALSE))</f>
        <v/>
      </c>
      <c r="K312" s="90" t="str">
        <f>IF(ISNA(VLOOKUP($B312,'[1]1718  Exp_Rev Access'!$F$7:$GK$318,6,FALSE)),"-",VLOOKUP($B312,'[1]1718  Exp_Rev Access'!$F$7:$GK$318,6,FALSE))</f>
        <v>-</v>
      </c>
      <c r="L312" s="90" t="str">
        <f>IF(ISNA(VLOOKUP($B312,'[1]1718  Exp_Rev Access'!$F$7:$GK$318,7,FALSE)),"",VLOOKUP($B312,'[1]1718  Exp_Rev Access'!$F$7:$GK$318,7,FALSE))</f>
        <v/>
      </c>
      <c r="M312" s="90" t="str">
        <f>IF(ISNA(VLOOKUP($B312,'[1]1718  Exp_Rev Access'!$F$7:$GK$318,8,FALSE)),"",VLOOKUP($B312,'[1]1718  Exp_Rev Access'!$F$7:$GK$318,8,FALSE))</f>
        <v/>
      </c>
      <c r="N312" s="122"/>
      <c r="O312" s="58"/>
      <c r="P312" s="102"/>
      <c r="Q312" s="90" t="str">
        <f>IF(ISNA(VLOOKUP($B312,'[1]1718  Exp_Rev Access'!$F$7:$GK$318,10,FALSE)),"",VLOOKUP($B312,'[1]1718  Exp_Rev Access'!$F$7:$GK$318,10,FALSE))</f>
        <v/>
      </c>
      <c r="R312" s="90" t="str">
        <f>IF(ISNA(VLOOKUP($B312,'[1]1718  Exp_Rev Access'!$F$7:$GK$318,11,FALSE)),"",VLOOKUP($B312,'[1]1718  Exp_Rev Access'!$F$7:$GK$318,11,FALSE))</f>
        <v/>
      </c>
      <c r="S312" s="90" t="str">
        <f>IF(ISNA(VLOOKUP($B312,'[1]1718  Exp_Rev Access'!$F$7:$GK$318,12,FALSE)),"",VLOOKUP($B312,'[1]1718  Exp_Rev Access'!$F$7:$GK$318,12,FALSE))</f>
        <v/>
      </c>
      <c r="T312" s="90" t="str">
        <f>IF(ISNA(VLOOKUP($B312,'[1]1718  Exp_Rev Access'!$F$7:$GK$318,13,FALSE)),"",VLOOKUP($B312,'[1]1718  Exp_Rev Access'!$F$7:$GK$318,13,FALSE))</f>
        <v/>
      </c>
      <c r="U312" s="90" t="str">
        <f>IF(ISNA(VLOOKUP($B312,'[1]1718  Exp_Rev Access'!$F$7:$GK$318,14,FALSE)),"",VLOOKUP($B312,'[1]1718  Exp_Rev Access'!$F$7:$GK$318,14,FALSE))</f>
        <v/>
      </c>
      <c r="V312" s="90" t="str">
        <f>IF(ISNA(VLOOKUP($B312,'[1]1718  Exp_Rev Access'!$F$7:$GK$318,15,FALSE)),"",VLOOKUP($B312,'[1]1718  Exp_Rev Access'!$F$7:$GK$318,15,FALSE))</f>
        <v/>
      </c>
      <c r="W312" s="90" t="str">
        <f>IF(ISNA(VLOOKUP($B312,'[1]1718  Exp_Rev Access'!$F$7:$GK$318,16,FALSE)),"",VLOOKUP($B312,'[1]1718  Exp_Rev Access'!$F$7:$GK$318,16,FALSE))</f>
        <v/>
      </c>
      <c r="X312" s="90" t="str">
        <f>IF(ISNA(VLOOKUP($B312,'[1]1718  Exp_Rev Access'!$F$7:$GK$318,17,FALSE)),"",VLOOKUP($B312,'[1]1718  Exp_Rev Access'!$F$7:$GK$318,17,FALSE))</f>
        <v/>
      </c>
      <c r="Y312" s="90" t="str">
        <f>IF(ISNA(VLOOKUP($B312,'[1]1718  Exp_Rev Access'!$F$7:$GK$318,18,FALSE)),"",VLOOKUP($B312,'[1]1718  Exp_Rev Access'!$F$7:$GK$318,18,FALSE))</f>
        <v/>
      </c>
      <c r="Z312" s="90" t="str">
        <f>IF(ISNA(VLOOKUP($B312,'[1]1718  Exp_Rev Access'!$F$7:$GK$318,19,FALSE)),"",VLOOKUP($B312,'[1]1718  Exp_Rev Access'!$F$7:$GK$318,19,FALSE))</f>
        <v/>
      </c>
      <c r="AA312" s="90" t="str">
        <f>IF(ISNA(VLOOKUP($B312,'[1]1718  Exp_Rev Access'!$F$7:$GK$318,20,FALSE)),"",VLOOKUP($B312,'[1]1718  Exp_Rev Access'!$F$7:$GK$318,20,FALSE))</f>
        <v/>
      </c>
      <c r="AB312" s="90" t="str">
        <f>IF(ISNA(VLOOKUP($B312,'[1]1718  Exp_Rev Access'!$F$7:$GK$318,21,FALSE)),"",VLOOKUP($B312,'[1]1718  Exp_Rev Access'!$F$7:$GK$318,21,FALSE))</f>
        <v/>
      </c>
      <c r="AC312" s="90" t="str">
        <f>IF(ISNA(VLOOKUP($B312,'[1]1718  Exp_Rev Access'!$F$7:$GK$318,22,FALSE)),"",VLOOKUP($B312,'[1]1718  Exp_Rev Access'!$F$7:$GK$318,22,FALSE))</f>
        <v/>
      </c>
      <c r="AD312" s="90" t="str">
        <f>IF(ISNA(VLOOKUP($B312,'[1]1718  Exp_Rev Access'!$F$7:$GK$318,23,FALSE)),"",VLOOKUP($B312,'[1]1718  Exp_Rev Access'!$F$7:$GK$318,23,FALSE))</f>
        <v/>
      </c>
      <c r="AE312" s="90" t="str">
        <f>IF(ISNA(VLOOKUP($B312,'[1]1718  Exp_Rev Access'!$F$7:$GK$318,24,FALSE)),"",VLOOKUP($B312,'[1]1718  Exp_Rev Access'!$F$7:$GK$318,24,FALSE))</f>
        <v/>
      </c>
      <c r="AF312" s="90" t="str">
        <f>IF(ISNA(VLOOKUP($B312,'[1]1718  Exp_Rev Access'!$F$7:$GK$318,25,FALSE)),"",VLOOKUP($B312,'[1]1718  Exp_Rev Access'!$F$7:$GK$318,25,FALSE))</f>
        <v/>
      </c>
      <c r="AG312" s="90" t="str">
        <f>IF(ISNA(VLOOKUP($B312,'[1]1718  Exp_Rev Access'!$F$7:$GK$318,26,FALSE)),"",VLOOKUP($B312,'[1]1718  Exp_Rev Access'!$F$7:$GK$318,26,FALSE))</f>
        <v/>
      </c>
      <c r="AH312" s="90" t="str">
        <f>IF(ISNA(VLOOKUP($B312,'[1]1718  Exp_Rev Access'!$F$7:$GK$318,27,FALSE)),"",VLOOKUP($B312,'[1]1718  Exp_Rev Access'!$F$7:$GK$318,27,FALSE))</f>
        <v/>
      </c>
      <c r="AI312" s="90" t="str">
        <f>IF(ISNA(VLOOKUP($B312,'[1]1718  Exp_Rev Access'!$F$7:$GK$318,28,FALSE)),"",VLOOKUP($B312,'[1]1718  Exp_Rev Access'!$F$7:$GK$318,28,FALSE))</f>
        <v/>
      </c>
      <c r="AJ312" s="90" t="str">
        <f>IF(ISNA(VLOOKUP($B312,'[1]1718  Exp_Rev Access'!$F$7:$GK$318,29,FALSE)),"",VLOOKUP($B312,'[1]1718  Exp_Rev Access'!$F$7:$GK$318,29,FALSE))</f>
        <v/>
      </c>
      <c r="AK312" s="90" t="str">
        <f>IF(ISNA(VLOOKUP($B312,'[1]1718  Exp_Rev Access'!$F$7:$GK$318,30,FALSE)),"",VLOOKUP($B312,'[1]1718  Exp_Rev Access'!$F$7:$GK$318,30,FALSE))</f>
        <v/>
      </c>
      <c r="AL312" s="90" t="str">
        <f>IF(ISNA(VLOOKUP($B312,'[1]1718  Exp_Rev Access'!$F$7:$GK$318,31,FALSE)),"",VLOOKUP($B312,'[1]1718  Exp_Rev Access'!$F$7:$GK$318,31,FALSE))</f>
        <v/>
      </c>
      <c r="AM312" s="122"/>
      <c r="AN312" s="61"/>
      <c r="AO312" s="59"/>
      <c r="AP312" s="90" t="str">
        <f>IF(ISNA(VLOOKUP($B312,'[1]1718  Exp_Rev Access'!$F$7:$GK$318,33,FALSE)),"",VLOOKUP($B312,'[1]1718  Exp_Rev Access'!$F$7:$GK$318,33,FALSE))</f>
        <v/>
      </c>
      <c r="AQ312" s="90" t="str">
        <f>IF(ISNA(VLOOKUP($B312,'[1]1718  Exp_Rev Access'!$F$7:$GK$318,34,FALSE)),"",VLOOKUP($B312,'[1]1718  Exp_Rev Access'!$F$7:$GK$318,34,FALSE))</f>
        <v/>
      </c>
      <c r="AR312" s="90" t="str">
        <f>IF(ISNA(VLOOKUP($B312,'[1]1718  Exp_Rev Access'!$F$7:$GK$318,35,FALSE)),"",VLOOKUP($B312,'[1]1718  Exp_Rev Access'!$F$7:$GK$318,35,FALSE))</f>
        <v/>
      </c>
      <c r="AS312" s="90" t="str">
        <f>IF(ISNA(VLOOKUP($B312,'[1]1718  Exp_Rev Access'!$F$7:$GK$318,36,FALSE)),"",VLOOKUP($B312,'[1]1718  Exp_Rev Access'!$F$7:$GK$318,36,FALSE))</f>
        <v/>
      </c>
      <c r="AT312" s="90" t="str">
        <f>IF(ISNA(VLOOKUP($B312,'[1]1718  Exp_Rev Access'!$F$7:$GK$318,37,FALSE)),"",VLOOKUP($B312,'[1]1718  Exp_Rev Access'!$F$7:$GK$318,37,FALSE))</f>
        <v/>
      </c>
      <c r="AU312" s="122"/>
      <c r="AV312" s="64"/>
      <c r="AW312" s="102"/>
      <c r="AX312" s="90" t="str">
        <f>IF(ISNA(VLOOKUP($B312,'[1]1718  Exp_Rev Access'!$F$7:$GK$318,39,FALSE)),"",VLOOKUP($B312,'[1]1718  Exp_Rev Access'!$F$7:$GK$318,39,FALSE))</f>
        <v/>
      </c>
      <c r="AY312" s="90" t="str">
        <f>IF(ISNA(VLOOKUP($B312,'[1]1718  Exp_Rev Access'!$F$7:$GK$318,40,FALSE)),"",VLOOKUP($B312,'[1]1718  Exp_Rev Access'!$F$7:$GK$318,40,FALSE))</f>
        <v/>
      </c>
      <c r="AZ312" s="90" t="str">
        <f>IF(ISNA(VLOOKUP($B312,'[1]1718  Exp_Rev Access'!$F$7:$GK$318,41,FALSE)),"",VLOOKUP($B312,'[1]1718  Exp_Rev Access'!$F$7:$GK$318,41,FALSE))</f>
        <v/>
      </c>
      <c r="BA312" s="90" t="str">
        <f>IF(ISNA(VLOOKUP($B312,'[1]1718  Exp_Rev Access'!$F$7:$GK$318,42,FALSE)),"",VLOOKUP($B312,'[1]1718  Exp_Rev Access'!$F$7:$GK$318,42,FALSE))</f>
        <v/>
      </c>
      <c r="BB312" s="90" t="str">
        <f>IF(ISNA(VLOOKUP($B312,'[1]1718  Exp_Rev Access'!$F$7:$GK$318,43,FALSE)),"",VLOOKUP($B312,'[1]1718  Exp_Rev Access'!$F$7:$GK$318,43,FALSE))</f>
        <v/>
      </c>
      <c r="BC312" s="90" t="str">
        <f>IF(ISNA(VLOOKUP($B312,'[1]1718  Exp_Rev Access'!$F$7:$GK$318,44,FALSE)),"",VLOOKUP($B312,'[1]1718  Exp_Rev Access'!$F$7:$GK$318,44,FALSE))</f>
        <v/>
      </c>
      <c r="BD312" s="90" t="str">
        <f>IF(ISNA(VLOOKUP($B312,'[1]1718  Exp_Rev Access'!$F$7:$GK$318,45,FALSE)),"",VLOOKUP($B312,'[1]1718  Exp_Rev Access'!$F$7:$GK$318,45,FALSE))</f>
        <v/>
      </c>
      <c r="BE312" s="90" t="str">
        <f>IF(ISNA(VLOOKUP($B312,'[1]1718  Exp_Rev Access'!$F$7:$GK$318,46,FALSE)),"",VLOOKUP($B312,'[1]1718  Exp_Rev Access'!$F$7:$GK$318,46,FALSE))</f>
        <v/>
      </c>
      <c r="BF312" s="90" t="str">
        <f>IF(ISNA(VLOOKUP($B312,'[1]1718  Exp_Rev Access'!$F$7:$GK$318,47,FALSE)),"",VLOOKUP($B312,'[1]1718  Exp_Rev Access'!$F$7:$GK$318,47,FALSE))</f>
        <v/>
      </c>
      <c r="BG312" s="90" t="str">
        <f>IF(ISNA(VLOOKUP($B312,'[1]1718  Exp_Rev Access'!$F$7:$GK$318,48,FALSE)),"",VLOOKUP($B312,'[1]1718  Exp_Rev Access'!$F$7:$GK$318,48,FALSE))</f>
        <v/>
      </c>
      <c r="BH312" s="90" t="str">
        <f>IF(ISNA(VLOOKUP($B312,'[1]1718  Exp_Rev Access'!$F$7:$GK$318,49,FALSE)),"",VLOOKUP($B312,'[1]1718  Exp_Rev Access'!$F$7:$GK$318,49,FALSE))</f>
        <v/>
      </c>
      <c r="BI312" s="90" t="str">
        <f>IF(ISNA(VLOOKUP($B312,'[1]1718  Exp_Rev Access'!$F$7:$GK$318,50,FALSE)),"",VLOOKUP($B312,'[1]1718  Exp_Rev Access'!$F$7:$GK$318,50,FALSE))</f>
        <v/>
      </c>
      <c r="BJ312" s="90" t="str">
        <f>IF(ISNA(VLOOKUP($B312,'[1]1718  Exp_Rev Access'!$F$7:$GK$318,51,FALSE)),"",VLOOKUP($B312,'[1]1718  Exp_Rev Access'!$F$7:$GK$318,51,FALSE))</f>
        <v/>
      </c>
      <c r="BK312" s="90" t="str">
        <f>IF(ISNA(VLOOKUP($B312,'[1]1718  Exp_Rev Access'!$F$7:$GK$318,52,FALSE)),"",VLOOKUP($B312,'[1]1718  Exp_Rev Access'!$F$7:$GK$318,52,FALSE))</f>
        <v/>
      </c>
      <c r="BL312" s="90" t="str">
        <f>IF(ISNA(VLOOKUP($B312,'[1]1718  Exp_Rev Access'!$F$7:$GK$318,53,FALSE)),"",VLOOKUP($B312,'[1]1718  Exp_Rev Access'!$F$7:$GK$318,53,FALSE))</f>
        <v/>
      </c>
      <c r="BM312" s="90" t="str">
        <f>IF(ISNA(VLOOKUP($B312,'[1]1718  Exp_Rev Access'!$F$7:$GK$318,54,FALSE)),"",VLOOKUP($B312,'[1]1718  Exp_Rev Access'!$F$7:$GK$318,54,FALSE))</f>
        <v/>
      </c>
      <c r="BN312" s="90" t="str">
        <f>IF(ISNA(VLOOKUP($B312,'[1]1718  Exp_Rev Access'!$F$7:$GK$318,55,FALSE)),"",VLOOKUP($B312,'[1]1718  Exp_Rev Access'!$F$7:$GK$318,55,FALSE))</f>
        <v/>
      </c>
      <c r="BO312" s="90" t="str">
        <f>IF(ISNA(VLOOKUP($B312,'[1]1718  Exp_Rev Access'!$F$7:$GK$318,56,FALSE)),"",VLOOKUP($B312,'[1]1718  Exp_Rev Access'!$F$7:$GK$318,56,FALSE))</f>
        <v/>
      </c>
      <c r="BP312" s="90" t="str">
        <f>IF(ISNA(VLOOKUP($B312,'[1]1718  Exp_Rev Access'!$F$7:$GK$318,57,FALSE)),"",VLOOKUP($B312,'[1]1718  Exp_Rev Access'!$F$7:$GK$318,57,FALSE))</f>
        <v/>
      </c>
      <c r="BQ312" s="90" t="str">
        <f>IF(ISNA(VLOOKUP($B312,'[1]1718  Exp_Rev Access'!$F$7:$GK$318,58,FALSE)),"",VLOOKUP($B312,'[1]1718  Exp_Rev Access'!$F$7:$GK$318,58,FALSE))</f>
        <v/>
      </c>
      <c r="BR312" s="90" t="str">
        <f>IF(ISNA(VLOOKUP($B312,'[1]1718  Exp_Rev Access'!$F$7:$GK$318,59,FALSE)),"",VLOOKUP($B312,'[1]1718  Exp_Rev Access'!$F$7:$GK$318,59,FALSE))</f>
        <v/>
      </c>
      <c r="BS312" s="90" t="str">
        <f>IF(ISNA(VLOOKUP($B312,'[1]1718  Exp_Rev Access'!$F$7:$GK$318,60,FALSE)),"",VLOOKUP($B312,'[1]1718  Exp_Rev Access'!$F$7:$GK$318,60,FALSE))</f>
        <v/>
      </c>
      <c r="BT312" s="90" t="str">
        <f>IF(ISNA(VLOOKUP($B312,'[1]1718  Exp_Rev Access'!$F$7:$GK$318,61,FALSE)),"",VLOOKUP($B312,'[1]1718  Exp_Rev Access'!$F$7:$GK$318,61,FALSE))</f>
        <v/>
      </c>
      <c r="BU312" s="90" t="str">
        <f>IF(ISNA(VLOOKUP($B312,'[1]1718  Exp_Rev Access'!$F$7:$GK$318,62,FALSE)),"",VLOOKUP($B312,'[1]1718  Exp_Rev Access'!$F$7:$GK$318,62,FALSE))</f>
        <v/>
      </c>
      <c r="BV312" s="56">
        <f t="shared" si="743"/>
        <v>0</v>
      </c>
      <c r="BW312" s="61"/>
      <c r="BX312" s="59"/>
      <c r="BY312" s="90" t="str">
        <f>IF(ISNA(VLOOKUP($B312,'[1]1718  Exp_Rev Access'!$F$7:$GK$318,64,FALSE)),"",VLOOKUP($B312,'[1]1718  Exp_Rev Access'!$F$7:$GK$318,64,FALSE))</f>
        <v/>
      </c>
      <c r="BZ312" s="90" t="str">
        <f>IF(ISNA(VLOOKUP($B312,'[1]1718  Exp_Rev Access'!$F$7:$GK$318,65,FALSE)),"",VLOOKUP($B312,'[1]1718  Exp_Rev Access'!$F$7:$GK$318,65,FALSE))</f>
        <v/>
      </c>
      <c r="CA312" s="90" t="str">
        <f>IF(ISNA(VLOOKUP($B312,'[1]1718  Exp_Rev Access'!$F$7:$GK$318,66,FALSE)),"",VLOOKUP($B312,'[1]1718  Exp_Rev Access'!$F$7:$GK$318,66,FALSE))</f>
        <v/>
      </c>
      <c r="CB312" s="90" t="str">
        <f>IF(ISNA(VLOOKUP($B312,'[1]1718  Exp_Rev Access'!$F$7:$GK$318,67,FALSE)),"",VLOOKUP($B312,'[1]1718  Exp_Rev Access'!$F$7:$GK$318,67,FALSE))</f>
        <v/>
      </c>
      <c r="CC312" s="90" t="str">
        <f>IF(ISNA(VLOOKUP($B312,'[1]1718  Exp_Rev Access'!$F$7:$GK$318,68,FALSE)),"",VLOOKUP($B312,'[1]1718  Exp_Rev Access'!$F$7:$GK$318,68,FALSE))</f>
        <v/>
      </c>
      <c r="CD312" s="90" t="str">
        <f>IF(ISNA(VLOOKUP($B312,'[1]1718  Exp_Rev Access'!$F$7:$GK$318,69,FALSE)),"",VLOOKUP($B312,'[1]1718  Exp_Rev Access'!$F$7:$GK$318,69,FALSE))</f>
        <v/>
      </c>
      <c r="CE312" s="56">
        <f t="shared" si="739"/>
        <v>0</v>
      </c>
      <c r="CF312" s="92"/>
      <c r="CG312" s="78"/>
      <c r="CH312" s="90" t="str">
        <f>IF(ISNA(VLOOKUP($B312,'[1]1718  Exp_Rev Access'!$F$7:$GK$318,$CH$2,FALSE)),"",VLOOKUP($B312,'[1]1718  Exp_Rev Access'!$F$7:$GK$318,$CH$2,FALSE))</f>
        <v/>
      </c>
      <c r="CI312" s="90" t="str">
        <f>IF(ISNA(VLOOKUP($B312,'[1]1718  Exp_Rev Access'!$F$7:$GK$318,$CI$2,FALSE)),"",VLOOKUP($B312,'[1]1718  Exp_Rev Access'!$F$7:$GK$318,$CI$2,FALSE))</f>
        <v/>
      </c>
      <c r="CJ312" s="90" t="str">
        <f>IF(ISNA(VLOOKUP($B312,'[1]1718  Exp_Rev Access'!$F$7:$GK$318,$CJ$2,FALSE)),"",VLOOKUP($B312,'[1]1718  Exp_Rev Access'!$F$7:$GK$318,$CJ$2,FALSE))</f>
        <v/>
      </c>
      <c r="CK312" s="90" t="str">
        <f>IF(ISNA(VLOOKUP($B312,'[1]1718  Exp_Rev Access'!$F$7:$GK$318,$CK$2,FALSE)),"",VLOOKUP($B312,'[1]1718  Exp_Rev Access'!$F$7:$GK$318,$CK$2,FALSE))</f>
        <v/>
      </c>
      <c r="CL312" s="90" t="str">
        <f>IF(ISNA(VLOOKUP($B312,'[1]1718  Exp_Rev Access'!$F$7:$GK$318,$CL$2,FALSE)),"",VLOOKUP($B312,'[1]1718  Exp_Rev Access'!$F$7:$GK$318,$CL$2,FALSE))</f>
        <v/>
      </c>
      <c r="CM312" s="90" t="str">
        <f>IF(ISNA(VLOOKUP($B312,'[1]1718  Exp_Rev Access'!$F$7:$GK$318,$CM$2,FALSE)),"",VLOOKUP($B312,'[1]1718  Exp_Rev Access'!$F$7:$GK$318,$CM$2,FALSE))</f>
        <v/>
      </c>
      <c r="CN312" s="90" t="str">
        <f>IF(ISNA(VLOOKUP($B312,'[1]1718  Exp_Rev Access'!$F$7:$GK$318,$CN$2,FALSE)),"",VLOOKUP($B312,'[1]1718  Exp_Rev Access'!$F$7:$GK$318,$CN$2,FALSE))</f>
        <v/>
      </c>
      <c r="CO312" s="90" t="str">
        <f>IF(ISNA(VLOOKUP($B312,'[1]1718  Exp_Rev Access'!$F$7:$GK$318,$CO$2,FALSE)),"",VLOOKUP($B312,'[1]1718  Exp_Rev Access'!$F$7:$GK$318,$CO$2,FALSE))</f>
        <v/>
      </c>
      <c r="CP312" s="90" t="str">
        <f>IF(ISNA(VLOOKUP($B312,'[1]1718  Exp_Rev Access'!$F$7:$GK$318,$CP$2,FALSE)),"",VLOOKUP($B312,'[1]1718  Exp_Rev Access'!$F$7:$GK$318,$CP$2,FALSE))</f>
        <v/>
      </c>
      <c r="CQ312" s="90" t="str">
        <f>IF(ISNA(VLOOKUP($B312,'[1]1718  Exp_Rev Access'!$F$7:$GK$318,$CQ$2,FALSE)),"",VLOOKUP($B312,'[1]1718  Exp_Rev Access'!$F$7:$GK$318,$CQ$2,FALSE))</f>
        <v/>
      </c>
      <c r="CR312" s="90" t="str">
        <f>IF(ISNA(VLOOKUP($B312,'[1]1718  Exp_Rev Access'!$F$7:$GK$318,$CR$2,FALSE)),"",VLOOKUP($B312,'[1]1718  Exp_Rev Access'!$F$7:$GK$318,$CR$2,FALSE))</f>
        <v/>
      </c>
      <c r="CS312" s="90" t="str">
        <f>IF(ISNA(VLOOKUP($B312,'[1]1718  Exp_Rev Access'!$F$7:$GK$318,$CS$2,FALSE)),"",VLOOKUP($B312,'[1]1718  Exp_Rev Access'!$F$7:$GK$318,$CS$2,FALSE))</f>
        <v/>
      </c>
      <c r="CT312" s="90" t="str">
        <f>IF(ISNA(VLOOKUP($B312,'[1]1718  Exp_Rev Access'!$F$7:$GK$318,$CT$2,FALSE)),"",VLOOKUP($B312,'[1]1718  Exp_Rev Access'!$F$7:$GK$318,$CT$2,FALSE))</f>
        <v/>
      </c>
      <c r="CU312" s="90" t="str">
        <f>IF(ISNA(VLOOKUP($B312,'[1]1718  Exp_Rev Access'!$F$7:$GK$318,$CU$2,FALSE)),"",VLOOKUP($B312,'[1]1718  Exp_Rev Access'!$F$7:$GK$318,$CU$2,FALSE))</f>
        <v/>
      </c>
      <c r="CV312" s="90" t="str">
        <f>IF(ISNA(VLOOKUP($B312,'[1]1718  Exp_Rev Access'!$F$7:$GK$318,$CV$2,FALSE)),"",VLOOKUP($B312,'[1]1718  Exp_Rev Access'!$F$7:$GK$318,$CV$2,FALSE))</f>
        <v/>
      </c>
      <c r="CW312" s="90" t="str">
        <f>IF(ISNA(VLOOKUP($B312,'[1]1718  Exp_Rev Access'!$F$7:$GK$318,$CW$2,FALSE)),"",VLOOKUP($B312,'[1]1718  Exp_Rev Access'!$F$7:$GK$318,$CW$2,FALSE))</f>
        <v/>
      </c>
      <c r="CX312" s="90" t="str">
        <f>IF(ISNA(VLOOKUP($B312,'[1]1718  Exp_Rev Access'!$F$7:$GK$318,$CX$2,FALSE)),"",VLOOKUP($B312,'[1]1718  Exp_Rev Access'!$F$7:$GK$318,$CX$2,FALSE))</f>
        <v/>
      </c>
      <c r="CY312" s="90" t="str">
        <f>IF(ISNA(VLOOKUP($B312,'[1]1718  Exp_Rev Access'!$F$7:$GK$318,$CY$2,FALSE)),"",VLOOKUP($B312,'[1]1718  Exp_Rev Access'!$F$7:$GK$318,$CY$2,FALSE))</f>
        <v/>
      </c>
      <c r="CZ312" s="90" t="str">
        <f>IF(ISNA(VLOOKUP($B312,'[1]1718  Exp_Rev Access'!$F$7:$GK$318,$CZ$2,FALSE)),"",VLOOKUP($B312,'[1]1718  Exp_Rev Access'!$F$7:$GK$318,$CZ$2,FALSE))</f>
        <v/>
      </c>
      <c r="DA312" s="90" t="str">
        <f>IF(ISNA(VLOOKUP($B312,'[1]1718  Exp_Rev Access'!$F$7:$GK$318,$DA$2,FALSE)),"",VLOOKUP($B312,'[1]1718  Exp_Rev Access'!$F$7:$GK$318,$DA$2,FALSE))</f>
        <v/>
      </c>
      <c r="DB312" s="90" t="str">
        <f>IF(ISNA(VLOOKUP($B312,'[1]1718  Exp_Rev Access'!$F$7:$GK$318,$DB$2,FALSE)),"",VLOOKUP($B312,'[1]1718  Exp_Rev Access'!$F$7:$GK$318,$DB$2,FALSE))</f>
        <v/>
      </c>
      <c r="DC312" s="90" t="str">
        <f>IF(ISNA(VLOOKUP($B312,'[1]1718  Exp_Rev Access'!$F$7:$GK$318,$DC$2,FALSE)),"",VLOOKUP($B312,'[1]1718  Exp_Rev Access'!$F$7:$GK$318,$DC$2,FALSE))</f>
        <v/>
      </c>
      <c r="DD312" s="90" t="str">
        <f>IF(ISNA(VLOOKUP($B312,'[1]1718  Exp_Rev Access'!$F$7:$GK$318,$DD$2,FALSE)),"",VLOOKUP($B312,'[1]1718  Exp_Rev Access'!$F$7:$GK$318,$DD$2,FALSE))</f>
        <v/>
      </c>
      <c r="DE312" s="90" t="str">
        <f>IF(ISNA(VLOOKUP($B312,'[1]1718  Exp_Rev Access'!$F$7:$GK$318,$DE$2,FALSE)),"",VLOOKUP($B312,'[1]1718  Exp_Rev Access'!$F$7:$GK$318,$DE$2,FALSE))</f>
        <v/>
      </c>
      <c r="DF312" s="90" t="str">
        <f>IF(ISNA(VLOOKUP($B312,'[1]1718  Exp_Rev Access'!$F$7:$GK$318,$DF$2,FALSE)),"",VLOOKUP($B312,'[1]1718  Exp_Rev Access'!$F$7:$GK$318,$DF$2,FALSE))</f>
        <v/>
      </c>
      <c r="DG312" s="90" t="str">
        <f>IF(ISNA(VLOOKUP($B312,'[1]1718  Exp_Rev Access'!$F$7:$GK$318,$DG$2,FALSE)),"",VLOOKUP($B312,'[1]1718  Exp_Rev Access'!$F$7:$GK$318,$DG$2,FALSE))</f>
        <v/>
      </c>
      <c r="DH312" s="90" t="str">
        <f>IF(ISNA(VLOOKUP($B312,'[1]1718  Exp_Rev Access'!$F$7:$GK$318,$DH$2,FALSE)),"",VLOOKUP($B312,'[1]1718  Exp_Rev Access'!$F$7:$GK$318,$DH$2,FALSE))</f>
        <v/>
      </c>
      <c r="DI312" s="90" t="str">
        <f>IF(ISNA(VLOOKUP($B312,'[1]1718  Exp_Rev Access'!$F$7:$GK$318,$DI$2,FALSE)),"",VLOOKUP($B312,'[1]1718  Exp_Rev Access'!$F$7:$GK$318,$DI$2,FALSE))</f>
        <v/>
      </c>
      <c r="DJ312" s="90" t="str">
        <f>IF(ISNA(VLOOKUP($B312,'[1]1718  Exp_Rev Access'!$F$7:$GK$318,$DJ$2,FALSE)),"",VLOOKUP($B312,'[1]1718  Exp_Rev Access'!$F$7:$GK$318,$DJ$2,FALSE))</f>
        <v/>
      </c>
      <c r="DK312" s="90" t="str">
        <f>IF(ISNA(VLOOKUP($B312,'[1]1718  Exp_Rev Access'!$F$7:$GK$318,$DK$2,FALSE)),"",VLOOKUP($B312,'[1]1718  Exp_Rev Access'!$F$7:$GK$318,$DK$2,FALSE))</f>
        <v/>
      </c>
      <c r="DL312" s="90" t="str">
        <f>IF(ISNA(VLOOKUP($B312,'[1]1718  Exp_Rev Access'!$F$7:$GK$318,$DL$2,FALSE)),"",VLOOKUP($B312,'[1]1718  Exp_Rev Access'!$F$7:$GK$318,$DL$2,FALSE))</f>
        <v/>
      </c>
      <c r="DM312" s="90" t="str">
        <f>IF(ISNA(VLOOKUP($B312,'[1]1718  Exp_Rev Access'!$F$7:$GK$318,$DM$2,FALSE)),"",VLOOKUP($B312,'[1]1718  Exp_Rev Access'!$F$7:$GK$318,$DM$2,FALSE))</f>
        <v/>
      </c>
      <c r="DN312" s="90" t="str">
        <f>IF(ISNA(VLOOKUP($B312,'[1]1718  Exp_Rev Access'!$F$7:$GK$318,$DN$2,FALSE)),"",VLOOKUP($B312,'[1]1718  Exp_Rev Access'!$F$7:$GK$318,$DN$2,FALSE))</f>
        <v/>
      </c>
      <c r="DO312" s="90" t="str">
        <f>IF(ISNA(VLOOKUP($B312,'[1]1718  Exp_Rev Access'!$F$7:$GK$318,$DO$2,FALSE)),"",VLOOKUP($B312,'[1]1718  Exp_Rev Access'!$F$7:$GK$318,$DO$2,FALSE))</f>
        <v/>
      </c>
      <c r="DP312" s="90" t="str">
        <f>IF(ISNA(VLOOKUP($B312,'[1]1718  Exp_Rev Access'!$F$7:$GK$318,$DP$2,FALSE)),"",VLOOKUP($B312,'[1]1718  Exp_Rev Access'!$F$7:$GK$318,$DP$2,FALSE))</f>
        <v/>
      </c>
      <c r="DQ312" s="90" t="str">
        <f>IF(ISNA(VLOOKUP($B312,'[1]1718  Exp_Rev Access'!$F$7:$GK$318,$DQ$2,FALSE)),"",VLOOKUP($B312,'[1]1718  Exp_Rev Access'!$F$7:$GK$318,$DQ$2,FALSE))</f>
        <v/>
      </c>
      <c r="DR312" s="90" t="str">
        <f>IF(ISNA(VLOOKUP($B312,'[1]1718  Exp_Rev Access'!$F$7:$GK$318,$DR$2,FALSE)),"",VLOOKUP($B312,'[1]1718  Exp_Rev Access'!$F$7:$GK$318,$DR$2,FALSE))</f>
        <v/>
      </c>
      <c r="DS312" s="90" t="str">
        <f>IF(ISNA(VLOOKUP($B312,'[1]1718  Exp_Rev Access'!$F$7:$GK$318,$DS$2,FALSE)),"",VLOOKUP($B312,'[1]1718  Exp_Rev Access'!$F$7:$GK$318,$DS$2,FALSE))</f>
        <v/>
      </c>
      <c r="DT312" s="90" t="str">
        <f>IF(ISNA(VLOOKUP($B312,'[1]1718  Exp_Rev Access'!$F$7:$GK$318,$DT$2,FALSE)),"",VLOOKUP($B312,'[1]1718  Exp_Rev Access'!$F$7:$GK$318,$DT$2,FALSE))</f>
        <v/>
      </c>
      <c r="DU312" s="90" t="str">
        <f>IF(ISNA(VLOOKUP($B312,'[1]1718  Exp_Rev Access'!$F$7:$GK$318,$DU$2,FALSE)),"",VLOOKUP($B312,'[1]1718  Exp_Rev Access'!$F$7:$GK$318,$DU$2,FALSE))</f>
        <v/>
      </c>
      <c r="DV312" s="90" t="str">
        <f>IF(ISNA(VLOOKUP($B312,'[1]1718  Exp_Rev Access'!$F$7:$GK$318,$DV$2,FALSE)),"",VLOOKUP($B312,'[1]1718  Exp_Rev Access'!$F$7:$GK$318,$DV$2,FALSE))</f>
        <v/>
      </c>
      <c r="DW312" s="90" t="str">
        <f>IF(ISNA(VLOOKUP($B312,'[1]1718  Exp_Rev Access'!$F$7:$GK$318,$DW$2,FALSE)),"",VLOOKUP($B312,'[1]1718  Exp_Rev Access'!$F$7:$GK$318,$DW$2,FALSE))</f>
        <v/>
      </c>
      <c r="DX312" s="90" t="str">
        <f>IF(ISNA(VLOOKUP($B312,'[1]1718  Exp_Rev Access'!$F$7:$GK$318,$DX$2,FALSE)),"",VLOOKUP($B312,'[1]1718  Exp_Rev Access'!$F$7:$GK$318,$DX$2,FALSE))</f>
        <v/>
      </c>
      <c r="DY312" s="90" t="str">
        <f>IF(ISNA(VLOOKUP($B312,'[1]1718  Exp_Rev Access'!$F$7:$GK$318,$DY$2,FALSE)),"",VLOOKUP($B312,'[1]1718  Exp_Rev Access'!$F$7:$GK$318,$DY$2,FALSE))</f>
        <v/>
      </c>
      <c r="DZ312" s="90" t="str">
        <f>IF(ISNA(VLOOKUP($B312,'[1]1718  Exp_Rev Access'!$F$7:$GK$318,$DZ$2,FALSE)),"",VLOOKUP($B312,'[1]1718  Exp_Rev Access'!$F$7:$GK$318,$DZ$2,FALSE))</f>
        <v/>
      </c>
      <c r="EA312" s="90" t="str">
        <f>IF(ISNA(VLOOKUP($B312,'[1]1718  Exp_Rev Access'!$F$7:$GK$318,$EA$2,FALSE)),"",VLOOKUP($B312,'[1]1718  Exp_Rev Access'!$F$7:$GK$318,$EA$2,FALSE))</f>
        <v/>
      </c>
      <c r="EB312" s="90" t="str">
        <f>IF(ISNA(VLOOKUP($B312,'[1]1718  Exp_Rev Access'!$F$7:$GK$318,$EB$2,FALSE)),"",VLOOKUP($B312,'[1]1718  Exp_Rev Access'!$F$7:$GK$318,$EB$2,FALSE))</f>
        <v/>
      </c>
      <c r="EC312" s="90" t="str">
        <f>IF(ISNA(VLOOKUP($B312,'[1]1718  Exp_Rev Access'!$F$7:$GK$318,$EC$2,FALSE)),"",VLOOKUP($B312,'[1]1718  Exp_Rev Access'!$F$7:$GK$318,$EC$2,FALSE))</f>
        <v/>
      </c>
      <c r="ED312" s="90" t="str">
        <f>IF(ISNA(VLOOKUP($B312,'[1]1718  Exp_Rev Access'!$F$7:$GK$318,$ED$2,FALSE)),"",VLOOKUP($B312,'[1]1718  Exp_Rev Access'!$F$7:$GK$318,$ED$2,FALSE))</f>
        <v/>
      </c>
      <c r="EE312" s="90" t="str">
        <f>IF(ISNA(VLOOKUP($B312,'[1]1718  Exp_Rev Access'!$F$7:$GK$318,$EE$2,FALSE)),"",VLOOKUP($B312,'[1]1718  Exp_Rev Access'!$F$7:$GK$318,$EE$2,FALSE))</f>
        <v/>
      </c>
      <c r="EF312" s="90" t="str">
        <f>IF(ISNA(VLOOKUP($B312,'[1]1718  Exp_Rev Access'!$F$7:$GK$318,$EF$2,FALSE)),"",VLOOKUP($B312,'[1]1718  Exp_Rev Access'!$F$7:$GK$318,$EF$2,FALSE))</f>
        <v/>
      </c>
      <c r="EG312" s="90" t="str">
        <f>IF(ISNA(VLOOKUP($B312,'[1]1718  Exp_Rev Access'!$F$7:$GK$318,$EG$2,FALSE)),"",VLOOKUP($B312,'[1]1718  Exp_Rev Access'!$F$7:$GK$318,$EG$2,FALSE))</f>
        <v/>
      </c>
      <c r="EH312" s="90" t="str">
        <f>IF(ISNA(VLOOKUP($B312,'[1]1718  Exp_Rev Access'!$F$7:$GK$318,$EH$2,FALSE)),"",VLOOKUP($B312,'[1]1718  Exp_Rev Access'!$F$7:$GK$318,$EH$2,FALSE))</f>
        <v/>
      </c>
      <c r="EI312" s="90" t="str">
        <f>IF(ISNA(VLOOKUP($B312,'[1]1718  Exp_Rev Access'!$F$7:$GK$318,$EI$2,FALSE)),"",VLOOKUP($B312,'[1]1718  Exp_Rev Access'!$F$7:$GK$318,$EI$2,FALSE))</f>
        <v/>
      </c>
      <c r="EJ312" s="90" t="str">
        <f>IF(ISNA(VLOOKUP($B312,'[1]1718  Exp_Rev Access'!$F$7:$GK$318,$EJ$2,FALSE)),"",VLOOKUP($B312,'[1]1718  Exp_Rev Access'!$F$7:$GK$318,$EJ$2,FALSE))</f>
        <v/>
      </c>
      <c r="EK312" s="90" t="str">
        <f>IF(ISNA(VLOOKUP($B312,'[1]1718  Exp_Rev Access'!$F$7:$GK$318,$EK$2,FALSE)),"",VLOOKUP($B312,'[1]1718  Exp_Rev Access'!$F$7:$GK$318,$EK$2,FALSE))</f>
        <v/>
      </c>
      <c r="EL312" s="90" t="str">
        <f>IF(ISNA(VLOOKUP($B312,'[1]1718  Exp_Rev Access'!$F$7:$GK$318,$EL$2,FALSE)),"",VLOOKUP($B312,'[1]1718  Exp_Rev Access'!$F$7:$GK$318,$EL$2,FALSE))</f>
        <v/>
      </c>
      <c r="EM312" s="90" t="str">
        <f>IF(ISNA(VLOOKUP($B312,'[1]1718  Exp_Rev Access'!$F$7:$GK$318,$EM$2,FALSE)),"",VLOOKUP($B312,'[1]1718  Exp_Rev Access'!$F$7:$GK$318,$EM$2,FALSE))</f>
        <v/>
      </c>
      <c r="EN312" s="90" t="str">
        <f>IF(ISNA(VLOOKUP($B312,'[1]1718  Exp_Rev Access'!$F$7:$GK$318,$EN$2,FALSE)),"",VLOOKUP($B312,'[1]1718  Exp_Rev Access'!$F$7:$GK$318,$EN$2,FALSE))</f>
        <v/>
      </c>
      <c r="EO312" s="90" t="str">
        <f>IF(ISNA(VLOOKUP($B312,'[1]1718  Exp_Rev Access'!$F$7:$GK$318,$EO$2,FALSE)),"",VLOOKUP($B312,'[1]1718  Exp_Rev Access'!$F$7:$GK$318,$EO$2,FALSE))</f>
        <v/>
      </c>
      <c r="EP312" s="90" t="str">
        <f>IF(ISNA(VLOOKUP($B312,'[1]1718  Exp_Rev Access'!$F$7:$GK$318,$EP$2,FALSE)),"",VLOOKUP($B312,'[1]1718  Exp_Rev Access'!$F$7:$GK$318,$EP$2,FALSE))</f>
        <v/>
      </c>
      <c r="EQ312" s="90" t="str">
        <f>IF(ISNA(VLOOKUP($B312,'[1]1718  Exp_Rev Access'!$F$7:$GK$318,$EQ$2,FALSE)),"",VLOOKUP($B312,'[1]1718  Exp_Rev Access'!$F$7:$GK$318,$EQ$2,FALSE))</f>
        <v/>
      </c>
      <c r="ER312" s="90" t="str">
        <f>IF(ISNA(VLOOKUP($B312,'[1]1718  Exp_Rev Access'!$F$7:$GK$318,$ER$2,FALSE)),"",VLOOKUP($B312,'[1]1718  Exp_Rev Access'!$F$7:$GK$318,$ER$2,FALSE))</f>
        <v/>
      </c>
      <c r="ES312" s="90" t="str">
        <f>IF(ISNA(VLOOKUP($B312,'[1]1718  Exp_Rev Access'!$F$7:$GK$318,$ES$2,FALSE)),"",VLOOKUP($B312,'[1]1718  Exp_Rev Access'!$F$7:$GK$318,$ES$2,FALSE))</f>
        <v/>
      </c>
      <c r="ET312" s="90" t="str">
        <f>IF(ISNA(VLOOKUP($B312,'[1]1718  Exp_Rev Access'!$F$7:$GK$318,$ET$2,FALSE)),"",VLOOKUP($B312,'[1]1718  Exp_Rev Access'!$F$7:$GK$318,$ET$2,FALSE))</f>
        <v/>
      </c>
      <c r="EU312" s="90" t="str">
        <f>IF(ISNA(VLOOKUP($B312,'[1]1718  Exp_Rev Access'!$F$7:$GK$318,$EU$2,FALSE)),"",VLOOKUP($B312,'[1]1718  Exp_Rev Access'!$F$7:$GK$318,$EU$2,FALSE))</f>
        <v/>
      </c>
      <c r="EV312" s="90" t="str">
        <f>IF(ISNA(VLOOKUP($B312,'[1]1718  Exp_Rev Access'!$F$7:$GK$318,$EV$2,FALSE)),"",VLOOKUP($B312,'[1]1718  Exp_Rev Access'!$F$7:$GK$318,$EV$2,FALSE))</f>
        <v/>
      </c>
      <c r="EW312" s="90" t="str">
        <f>IF(ISNA(VLOOKUP($B312,'[1]1718  Exp_Rev Access'!$F$7:$GK$318,$EW$2,FALSE)),"",VLOOKUP($B312,'[1]1718  Exp_Rev Access'!$F$7:$GK$318,$EW$2,FALSE))</f>
        <v/>
      </c>
      <c r="EX312" s="90" t="str">
        <f>IF(ISNA(VLOOKUP($B312,'[1]1718  Exp_Rev Access'!$F$7:$GK$318,$EX$2,FALSE)),"",VLOOKUP($B312,'[1]1718  Exp_Rev Access'!$F$7:$GK$318,$EX$2,FALSE))</f>
        <v/>
      </c>
      <c r="EY312" s="90" t="str">
        <f>IF(ISNA(VLOOKUP($B312,'[1]1718  Exp_Rev Access'!$F$7:$GK$318,$EY$2,FALSE)),"",VLOOKUP($B312,'[1]1718  Exp_Rev Access'!$F$7:$GK$318,$EY$2,FALSE))</f>
        <v/>
      </c>
      <c r="EZ312" s="90" t="str">
        <f>IF(ISNA(VLOOKUP($B312,'[1]1718  Exp_Rev Access'!$F$7:$GK$318,$EZ$2,FALSE)),"",VLOOKUP($B312,'[1]1718  Exp_Rev Access'!$F$7:$GK$318,$EZ$2,FALSE))</f>
        <v/>
      </c>
      <c r="FA312" s="90" t="str">
        <f>IF(ISNA(VLOOKUP($B312,'[1]1718  Exp_Rev Access'!$F$7:$GK$318,$FA$2,FALSE)),"",VLOOKUP($B312,'[1]1718  Exp_Rev Access'!$F$7:$GK$318,$FA$2,FALSE))</f>
        <v/>
      </c>
      <c r="FB312" s="90" t="str">
        <f>IF(ISNA(VLOOKUP($B312,'[1]1718  Exp_Rev Access'!$F$7:$GK$318,$FB$2,FALSE)),"",VLOOKUP($B312,'[1]1718  Exp_Rev Access'!$F$7:$GK$318,$FB$2,FALSE))</f>
        <v/>
      </c>
      <c r="FC312" s="90" t="str">
        <f>IF(ISNA(VLOOKUP($B312,'[1]1718  Exp_Rev Access'!$F$7:$GK$318,$FC$2,FALSE)),"",VLOOKUP($B312,'[1]1718  Exp_Rev Access'!$F$7:$GK$318,$FC$2,FALSE))</f>
        <v/>
      </c>
      <c r="FD312" s="90" t="str">
        <f>IF(ISNA(VLOOKUP($B312,'[1]1718  Exp_Rev Access'!$F$7:$GK$318,$FD$2,FALSE)),"",VLOOKUP($B312,'[1]1718  Exp_Rev Access'!$F$7:$GK$318,$FD$2,FALSE))</f>
        <v/>
      </c>
      <c r="FE312" s="90" t="str">
        <f>IF(ISNA(VLOOKUP($B312,'[1]1718  Exp_Rev Access'!$F$7:$GK$318,$FE$2,FALSE)),"",VLOOKUP($B312,'[1]1718  Exp_Rev Access'!$F$7:$GK$318,$FE$2,FALSE))</f>
        <v/>
      </c>
      <c r="FF312" s="90" t="str">
        <f>IF(ISNA(VLOOKUP($B312,'[1]1718  Exp_Rev Access'!$F$7:$GK$318,$FF$2,FALSE)),"",VLOOKUP($B312,'[1]1718  Exp_Rev Access'!$F$7:$GK$318,$FF$2,FALSE))</f>
        <v/>
      </c>
      <c r="FG312" s="90" t="str">
        <f>IF(ISNA(VLOOKUP($B312,'[1]1718  Exp_Rev Access'!$F$7:$GK$318,$FG$2,FALSE)),"",VLOOKUP($B312,'[1]1718  Exp_Rev Access'!$F$7:$GK$318,$FG$2,FALSE))</f>
        <v/>
      </c>
      <c r="FH312" s="90" t="str">
        <f>IF(ISNA(VLOOKUP($B312,'[1]1718  Exp_Rev Access'!$F$7:$GK$318,$FH$2,FALSE)),"",VLOOKUP($B312,'[1]1718  Exp_Rev Access'!$F$7:$GK$318,$FH$2,FALSE))</f>
        <v/>
      </c>
      <c r="FI312" s="90" t="str">
        <f>IF(ISNA(VLOOKUP($B312,'[1]1718  Exp_Rev Access'!$F$7:$GK$318,$FI$2,FALSE)),"",VLOOKUP($B312,'[1]1718  Exp_Rev Access'!$F$7:$GK$318,$FI$2,FALSE))</f>
        <v/>
      </c>
      <c r="FJ312" s="90" t="str">
        <f>IF(ISNA(VLOOKUP($B312,'[1]1718  Exp_Rev Access'!$F$7:$GK$318,$FJ$2,FALSE)),"",VLOOKUP($B312,'[1]1718  Exp_Rev Access'!$F$7:$GK$318,$FJ$2,FALSE))</f>
        <v/>
      </c>
      <c r="FK312" s="90" t="str">
        <f>IF(ISNA(VLOOKUP($B312,'[1]1718  Exp_Rev Access'!$F$7:$GK$318,$FK$2,FALSE)),"",VLOOKUP($B312,'[1]1718  Exp_Rev Access'!$F$7:$GK$318,$FK$2,FALSE))</f>
        <v/>
      </c>
      <c r="FL312" s="90" t="str">
        <f>IF(ISNA(VLOOKUP($B312,'[1]1718  Exp_Rev Access'!$F$7:$GK$318,$FL$2,FALSE)),"",VLOOKUP($B312,'[1]1718  Exp_Rev Access'!$F$7:$GK$318,$FL$2,FALSE))</f>
        <v/>
      </c>
      <c r="FM312" s="90" t="str">
        <f>IF(ISNA(VLOOKUP($B312,'[1]1718  Exp_Rev Access'!$F$7:$GK$318,$FM$2,FALSE)),"",VLOOKUP($B312,'[1]1718  Exp_Rev Access'!$F$7:$GK$318,$FM$2,FALSE))</f>
        <v/>
      </c>
      <c r="FN312" s="90" t="str">
        <f>IF(ISNA(VLOOKUP($B312,'[1]1718  Exp_Rev Access'!$F$7:$GK$318,$FN$2,FALSE)),"",VLOOKUP($B312,'[1]1718  Exp_Rev Access'!$F$7:$GK$318,$FN$2,FALSE))</f>
        <v/>
      </c>
      <c r="FO312" s="90" t="str">
        <f>IF(ISNA(VLOOKUP($B312,'[1]1718  Exp_Rev Access'!$F$7:$GK$318,$FO$2,FALSE)),"",VLOOKUP($B312,'[1]1718  Exp_Rev Access'!$F$7:$GK$318,$FO$2,FALSE))</f>
        <v/>
      </c>
      <c r="FP312" s="90" t="str">
        <f>IF(ISNA(VLOOKUP($B312,'[1]1718  Exp_Rev Access'!$F$7:$GK$318,$FP$2,FALSE)),"",VLOOKUP($B312,'[1]1718  Exp_Rev Access'!$F$7:$GK$318,$FP$2,FALSE))</f>
        <v/>
      </c>
      <c r="FQ312" s="90" t="str">
        <f>IF(ISNA(VLOOKUP($B312,'[1]1718  Exp_Rev Access'!$F$7:$GK$318,$FQ$2,FALSE)),"",VLOOKUP($B312,'[1]1718  Exp_Rev Access'!$F$7:$GK$318,$FQ$2,FALSE))</f>
        <v/>
      </c>
      <c r="FR312" s="90" t="str">
        <f>IF(ISNA(VLOOKUP($B312,'[1]1718  Exp_Rev Access'!$F$7:$GK$318,$FR$2,FALSE)),"",VLOOKUP($B312,'[1]1718  Exp_Rev Access'!$F$7:$GK$318,$FR$2,FALSE))</f>
        <v/>
      </c>
      <c r="FS312" s="122"/>
      <c r="FT312" s="61"/>
      <c r="FU312" s="115"/>
      <c r="FV312" s="95" t="str">
        <f>IF(ISNA(VLOOKUP($B312,'[1]1718  Exp_Rev Access'!$F$7:$GK$318,$FV$2,FALSE)),"",VLOOKUP($B312,'[1]1718  Exp_Rev Access'!$F$7:$GK$318,$FV$2,FALSE))</f>
        <v/>
      </c>
      <c r="FW312" s="95" t="str">
        <f>IF(ISNA(VLOOKUP($B312,'[1]1718  Exp_Rev Access'!$F$7:$GK$318,$FW$2,FALSE)),"",VLOOKUP($B312,'[1]1718  Exp_Rev Access'!$F$7:$GK$318,$FW$2,FALSE))</f>
        <v/>
      </c>
      <c r="FX312" s="95" t="str">
        <f>IF(ISNA(VLOOKUP($B312,'[1]1718  Exp_Rev Access'!$F$7:$GK$318,$FX$2,FALSE)),"",VLOOKUP($B312,'[1]1718  Exp_Rev Access'!$F$7:$GK$318,$FX$2,FALSE))</f>
        <v/>
      </c>
      <c r="FY312" s="95" t="str">
        <f>IF(ISNA(VLOOKUP($B312,'[1]1718  Exp_Rev Access'!$F$7:$GK$318,$FY$2,FALSE)),"",VLOOKUP($B312,'[1]1718  Exp_Rev Access'!$F$7:$GK$318,$FY$2,FALSE))</f>
        <v/>
      </c>
      <c r="FZ312" s="95" t="str">
        <f>IF(ISNA(VLOOKUP($B312,'[1]1718  Exp_Rev Access'!$F$7:$GK$318,$FZ$2,FALSE)),"",VLOOKUP($B312,'[1]1718  Exp_Rev Access'!$F$7:$GK$318,$FZ$2,FALSE))</f>
        <v/>
      </c>
      <c r="GA312" s="95" t="str">
        <f>IF(ISNA(VLOOKUP($B312,'[1]1718  Exp_Rev Access'!$F$7:$GK$318,$GA$2,FALSE)),"",VLOOKUP($B312,'[1]1718  Exp_Rev Access'!$F$7:$GK$318,$GA$2,FALSE))</f>
        <v/>
      </c>
      <c r="GB312" s="95" t="str">
        <f>IF(ISNA(VLOOKUP($B312,'[1]1718  Exp_Rev Access'!$F$7:$GK$318,$GB$2,FALSE)),"",VLOOKUP($B312,'[1]1718  Exp_Rev Access'!$F$7:$GK$318,$GB$2,FALSE))</f>
        <v/>
      </c>
      <c r="GC312" s="95" t="str">
        <f>IF(ISNA(VLOOKUP($B312,'[1]1718  Exp_Rev Access'!$F$7:$GK$318,$GC$2,FALSE)),"",VLOOKUP($B312,'[1]1718  Exp_Rev Access'!$F$7:$GK$318,$GC$2,FALSE))</f>
        <v/>
      </c>
      <c r="GD312" s="95" t="str">
        <f>IF(ISNA(VLOOKUP($B312,'[1]1718  Exp_Rev Access'!$F$7:$GK$318,$GD$2,FALSE)),"",VLOOKUP($B312,'[1]1718  Exp_Rev Access'!$F$7:$GK$318,$GD$2,FALSE))</f>
        <v/>
      </c>
      <c r="GE312" s="95" t="str">
        <f>IF(ISNA(VLOOKUP($B312,'[1]1718  Exp_Rev Access'!$F$7:$GK$318,$GE$2,FALSE)),"",VLOOKUP($B312,'[1]1718  Exp_Rev Access'!$F$7:$GK$318,$GE$2,FALSE))</f>
        <v/>
      </c>
      <c r="GF312" s="95" t="str">
        <f>IF(ISNA(VLOOKUP($B312,'[1]1718  Exp_Rev Access'!$F$7:$GK$318,$GF$2,FALSE)),"",VLOOKUP($B312,'[1]1718  Exp_Rev Access'!$F$7:$GK$318,$GF$2,FALSE))</f>
        <v/>
      </c>
      <c r="GG312" s="95" t="str">
        <f>IF(ISNA(VLOOKUP($B312,'[1]1718  Exp_Rev Access'!$F$7:$GK$318,$GG$2,FALSE)),"",VLOOKUP($B312,'[1]1718  Exp_Rev Access'!$F$7:$GK$318,$GG$2,FALSE))</f>
        <v/>
      </c>
      <c r="GH312" s="95" t="str">
        <f>IF(ISNA(VLOOKUP($B312,'[1]1718  Exp_Rev Access'!$F$7:$GK$318,$GH$2,FALSE)),"",VLOOKUP($B312,'[1]1718  Exp_Rev Access'!$F$7:$GK$318,$GH$2,FALSE))</f>
        <v/>
      </c>
      <c r="GI312" s="95" t="str">
        <f>IF(ISNA(VLOOKUP($B312,'[1]1718  Exp_Rev Access'!$F$7:$GK$318,$GI$2,FALSE)),"",VLOOKUP($B312,'[1]1718  Exp_Rev Access'!$F$7:$GK$318,$GI$2,FALSE))</f>
        <v/>
      </c>
      <c r="GJ312" s="95" t="str">
        <f>IF(ISNA(VLOOKUP($B312,'[1]1718  Exp_Rev Access'!$F$7:$GK$318,$GJ$2,FALSE)),"",VLOOKUP($B312,'[1]1718  Exp_Rev Access'!$F$7:$GK$318,$GJ$2,FALSE))</f>
        <v/>
      </c>
      <c r="GK312" s="95" t="str">
        <f>IF(ISNA(VLOOKUP($B312,'[1]1718  Exp_Rev Access'!$F$7:$GK$318,$GK$2,FALSE)),"",VLOOKUP($B312,'[1]1718  Exp_Rev Access'!$F$7:$GK$318,$GK$2,FALSE))</f>
        <v/>
      </c>
      <c r="GL312" s="95" t="str">
        <f>IF(ISNA(VLOOKUP($B312,'[1]1718  Exp_Rev Access'!$F$7:$GK$318,$GL$2,FALSE)),"",VLOOKUP($B312,'[1]1718  Exp_Rev Access'!$F$7:$GK$318,$GL$2,FALSE))</f>
        <v/>
      </c>
      <c r="GM312" s="95" t="str">
        <f>IF(ISNA(VLOOKUP($B312,'[1]1718  Exp_Rev Access'!$F$7:$GK$318,$GM$2,FALSE)),"",VLOOKUP($B312,'[1]1718  Exp_Rev Access'!$F$7:$GK$318,$GM$2,FALSE))</f>
        <v/>
      </c>
      <c r="GN312" s="95" t="str">
        <f>IF(ISNA(VLOOKUP($B312,'[1]1718  Exp_Rev Access'!$F$7:$GK$318,$GN$2,FALSE)),"",VLOOKUP($B312,'[1]1718  Exp_Rev Access'!$F$7:$GK$318,$GN$2,FALSE))</f>
        <v/>
      </c>
      <c r="GO312" s="95" t="str">
        <f>IF(ISNA(VLOOKUP($B312,'[1]1718  Exp_Rev Access'!$F$7:$GK$318,$GO$2,FALSE)),"",VLOOKUP($B312,'[1]1718  Exp_Rev Access'!$F$7:$GK$318,$GO$2,FALSE))</f>
        <v/>
      </c>
      <c r="GP312" s="95" t="str">
        <f>IF(ISNA(VLOOKUP($B312,'[1]1718  Exp_Rev Access'!$F$7:$GK$318,$GP$2,FALSE)),"",VLOOKUP($B312,'[1]1718  Exp_Rev Access'!$F$7:$GK$318,$GP$2,FALSE))</f>
        <v/>
      </c>
      <c r="GQ312" s="95" t="str">
        <f>IF(ISNA(VLOOKUP($B312,'[1]1718  Exp_Rev Access'!$F$7:$GK$318,$GQ$2,FALSE)),"",VLOOKUP($B312,'[1]1718  Exp_Rev Access'!$F$7:$GK$318,$GQ$2,FALSE))</f>
        <v/>
      </c>
      <c r="GR312" s="95" t="str">
        <f>IF(ISNA(VLOOKUP($B312,'[1]1718  Exp_Rev Access'!$F$7:$GK$318,$GR$2,FALSE)),"",VLOOKUP($B312,'[1]1718  Exp_Rev Access'!$F$7:$GK$318,$GR$2,FALSE))</f>
        <v/>
      </c>
      <c r="GS312" s="95" t="str">
        <f>IF(ISNA(VLOOKUP($B312,'[1]1718  Exp_Rev Access'!$F$7:$GK$318,$GS$2,FALSE)),"",VLOOKUP($B312,'[1]1718  Exp_Rev Access'!$F$7:$GK$318,$GS$2,FALSE))</f>
        <v/>
      </c>
      <c r="GT312" s="95" t="str">
        <f>IF(ISNA(VLOOKUP($B312,'[1]1718  Exp_Rev Access'!$F$7:$GK$318,$GT$2,FALSE)),"",VLOOKUP($B312,'[1]1718  Exp_Rev Access'!$F$7:$GK$318,$GT$2,FALSE))</f>
        <v/>
      </c>
      <c r="GU312" s="122"/>
      <c r="GV312" s="61"/>
      <c r="GW312" s="65"/>
    </row>
    <row r="313" spans="1:222" x14ac:dyDescent="0.3">
      <c r="A313" s="98" t="s">
        <v>634</v>
      </c>
      <c r="B313" s="88"/>
      <c r="C313" s="89"/>
      <c r="D313" s="124"/>
      <c r="E313" s="76" t="str">
        <f>IF(ISNA(VLOOKUP($B313,'[1]1718 enrollment_Rev_Exp by size'!$A$7:I647,5,FALSE)),"",VLOOKUP($B313,'[1]1718 enrollment_Rev_Exp by size'!$A$7:$G$350,5,FALSE))</f>
        <v/>
      </c>
      <c r="F313" s="77"/>
      <c r="G313" s="77"/>
      <c r="H313" s="77"/>
      <c r="I313" s="90" t="str">
        <f>IF(ISNA(VLOOKUP($B313,'[1]1718  Exp_Rev Access'!$F$7:$GK$318,4,FALSE)),"",VLOOKUP($B313,'[1]1718  Exp_Rev Access'!$F$7:$GK$318,4,FALSE))</f>
        <v/>
      </c>
      <c r="J313" s="90" t="str">
        <f>IF(ISNA(VLOOKUP($B313,'[1]1718  Exp_Rev Access'!$F$7:$GK$318,5,FALSE)),"",VLOOKUP($B313,'[1]1718  Exp_Rev Access'!$F$7:$GK$318,5,FALSE))</f>
        <v/>
      </c>
      <c r="K313" s="90" t="str">
        <f>IF(ISNA(VLOOKUP($B313,'[1]1718  Exp_Rev Access'!$F$7:$GK$318,6,FALSE)),"-",VLOOKUP($B313,'[1]1718  Exp_Rev Access'!$F$7:$GK$318,6,FALSE))</f>
        <v>-</v>
      </c>
      <c r="L313" s="90" t="str">
        <f>IF(ISNA(VLOOKUP($B313,'[1]1718  Exp_Rev Access'!$F$7:$GK$318,7,FALSE)),"",VLOOKUP($B313,'[1]1718  Exp_Rev Access'!$F$7:$GK$318,7,FALSE))</f>
        <v/>
      </c>
      <c r="M313" s="90" t="str">
        <f>IF(ISNA(VLOOKUP($B313,'[1]1718  Exp_Rev Access'!$F$7:$GK$318,8,FALSE)),"",VLOOKUP($B313,'[1]1718  Exp_Rev Access'!$F$7:$GK$318,8,FALSE))</f>
        <v/>
      </c>
      <c r="N313" s="77"/>
      <c r="O313" s="92"/>
      <c r="P313" s="77"/>
      <c r="Q313" s="90" t="str">
        <f>IF(ISNA(VLOOKUP($B313,'[1]1718  Exp_Rev Access'!$F$7:$GK$318,10,FALSE)),"",VLOOKUP($B313,'[1]1718  Exp_Rev Access'!$F$7:$GK$318,10,FALSE))</f>
        <v/>
      </c>
      <c r="R313" s="90" t="str">
        <f>IF(ISNA(VLOOKUP($B313,'[1]1718  Exp_Rev Access'!$F$7:$GK$318,11,FALSE)),"",VLOOKUP($B313,'[1]1718  Exp_Rev Access'!$F$7:$GK$318,11,FALSE))</f>
        <v/>
      </c>
      <c r="S313" s="90" t="str">
        <f>IF(ISNA(VLOOKUP($B313,'[1]1718  Exp_Rev Access'!$F$7:$GK$318,12,FALSE)),"",VLOOKUP($B313,'[1]1718  Exp_Rev Access'!$F$7:$GK$318,12,FALSE))</f>
        <v/>
      </c>
      <c r="T313" s="90" t="str">
        <f>IF(ISNA(VLOOKUP($B313,'[1]1718  Exp_Rev Access'!$F$7:$GK$318,13,FALSE)),"",VLOOKUP($B313,'[1]1718  Exp_Rev Access'!$F$7:$GK$318,13,FALSE))</f>
        <v/>
      </c>
      <c r="U313" s="90" t="str">
        <f>IF(ISNA(VLOOKUP($B313,'[1]1718  Exp_Rev Access'!$F$7:$GK$318,14,FALSE)),"",VLOOKUP($B313,'[1]1718  Exp_Rev Access'!$F$7:$GK$318,14,FALSE))</f>
        <v/>
      </c>
      <c r="V313" s="90" t="str">
        <f>IF(ISNA(VLOOKUP($B313,'[1]1718  Exp_Rev Access'!$F$7:$GK$318,15,FALSE)),"",VLOOKUP($B313,'[1]1718  Exp_Rev Access'!$F$7:$GK$318,15,FALSE))</f>
        <v/>
      </c>
      <c r="W313" s="90" t="str">
        <f>IF(ISNA(VLOOKUP($B313,'[1]1718  Exp_Rev Access'!$F$7:$GK$318,16,FALSE)),"",VLOOKUP($B313,'[1]1718  Exp_Rev Access'!$F$7:$GK$318,16,FALSE))</f>
        <v/>
      </c>
      <c r="X313" s="90" t="str">
        <f>IF(ISNA(VLOOKUP($B313,'[1]1718  Exp_Rev Access'!$F$7:$GK$318,17,FALSE)),"",VLOOKUP($B313,'[1]1718  Exp_Rev Access'!$F$7:$GK$318,17,FALSE))</f>
        <v/>
      </c>
      <c r="Y313" s="90" t="str">
        <f>IF(ISNA(VLOOKUP($B313,'[1]1718  Exp_Rev Access'!$F$7:$GK$318,18,FALSE)),"",VLOOKUP($B313,'[1]1718  Exp_Rev Access'!$F$7:$GK$318,18,FALSE))</f>
        <v/>
      </c>
      <c r="Z313" s="90" t="str">
        <f>IF(ISNA(VLOOKUP($B313,'[1]1718  Exp_Rev Access'!$F$7:$GK$318,19,FALSE)),"",VLOOKUP($B313,'[1]1718  Exp_Rev Access'!$F$7:$GK$318,19,FALSE))</f>
        <v/>
      </c>
      <c r="AA313" s="90" t="str">
        <f>IF(ISNA(VLOOKUP($B313,'[1]1718  Exp_Rev Access'!$F$7:$GK$318,20,FALSE)),"",VLOOKUP($B313,'[1]1718  Exp_Rev Access'!$F$7:$GK$318,20,FALSE))</f>
        <v/>
      </c>
      <c r="AB313" s="90" t="str">
        <f>IF(ISNA(VLOOKUP($B313,'[1]1718  Exp_Rev Access'!$F$7:$GK$318,21,FALSE)),"",VLOOKUP($B313,'[1]1718  Exp_Rev Access'!$F$7:$GK$318,21,FALSE))</f>
        <v/>
      </c>
      <c r="AC313" s="90" t="str">
        <f>IF(ISNA(VLOOKUP($B313,'[1]1718  Exp_Rev Access'!$F$7:$GK$318,22,FALSE)),"",VLOOKUP($B313,'[1]1718  Exp_Rev Access'!$F$7:$GK$318,22,FALSE))</f>
        <v/>
      </c>
      <c r="AD313" s="90" t="str">
        <f>IF(ISNA(VLOOKUP($B313,'[1]1718  Exp_Rev Access'!$F$7:$GK$318,23,FALSE)),"",VLOOKUP($B313,'[1]1718  Exp_Rev Access'!$F$7:$GK$318,23,FALSE))</f>
        <v/>
      </c>
      <c r="AE313" s="90" t="str">
        <f>IF(ISNA(VLOOKUP($B313,'[1]1718  Exp_Rev Access'!$F$7:$GK$318,24,FALSE)),"",VLOOKUP($B313,'[1]1718  Exp_Rev Access'!$F$7:$GK$318,24,FALSE))</f>
        <v/>
      </c>
      <c r="AF313" s="90" t="str">
        <f>IF(ISNA(VLOOKUP($B313,'[1]1718  Exp_Rev Access'!$F$7:$GK$318,25,FALSE)),"",VLOOKUP($B313,'[1]1718  Exp_Rev Access'!$F$7:$GK$318,25,FALSE))</f>
        <v/>
      </c>
      <c r="AG313" s="90" t="str">
        <f>IF(ISNA(VLOOKUP($B313,'[1]1718  Exp_Rev Access'!$F$7:$GK$318,26,FALSE)),"",VLOOKUP($B313,'[1]1718  Exp_Rev Access'!$F$7:$GK$318,26,FALSE))</f>
        <v/>
      </c>
      <c r="AH313" s="90" t="str">
        <f>IF(ISNA(VLOOKUP($B313,'[1]1718  Exp_Rev Access'!$F$7:$GK$318,27,FALSE)),"",VLOOKUP($B313,'[1]1718  Exp_Rev Access'!$F$7:$GK$318,27,FALSE))</f>
        <v/>
      </c>
      <c r="AI313" s="90" t="str">
        <f>IF(ISNA(VLOOKUP($B313,'[1]1718  Exp_Rev Access'!$F$7:$GK$318,28,FALSE)),"",VLOOKUP($B313,'[1]1718  Exp_Rev Access'!$F$7:$GK$318,28,FALSE))</f>
        <v/>
      </c>
      <c r="AJ313" s="90" t="str">
        <f>IF(ISNA(VLOOKUP($B313,'[1]1718  Exp_Rev Access'!$F$7:$GK$318,29,FALSE)),"",VLOOKUP($B313,'[1]1718  Exp_Rev Access'!$F$7:$GK$318,29,FALSE))</f>
        <v/>
      </c>
      <c r="AK313" s="90" t="str">
        <f>IF(ISNA(VLOOKUP($B313,'[1]1718  Exp_Rev Access'!$F$7:$GK$318,30,FALSE)),"",VLOOKUP($B313,'[1]1718  Exp_Rev Access'!$F$7:$GK$318,30,FALSE))</f>
        <v/>
      </c>
      <c r="AL313" s="90" t="str">
        <f>IF(ISNA(VLOOKUP($B313,'[1]1718  Exp_Rev Access'!$F$7:$GK$318,31,FALSE)),"",VLOOKUP($B313,'[1]1718  Exp_Rev Access'!$F$7:$GK$318,31,FALSE))</f>
        <v/>
      </c>
      <c r="AM313" s="77"/>
      <c r="AN313" s="92"/>
      <c r="AO313" s="77"/>
      <c r="AP313" s="90" t="str">
        <f>IF(ISNA(VLOOKUP($B313,'[1]1718  Exp_Rev Access'!$F$7:$GK$318,33,FALSE)),"",VLOOKUP($B313,'[1]1718  Exp_Rev Access'!$F$7:$GK$318,33,FALSE))</f>
        <v/>
      </c>
      <c r="AQ313" s="90" t="str">
        <f>IF(ISNA(VLOOKUP($B313,'[1]1718  Exp_Rev Access'!$F$7:$GK$318,34,FALSE)),"",VLOOKUP($B313,'[1]1718  Exp_Rev Access'!$F$7:$GK$318,34,FALSE))</f>
        <v/>
      </c>
      <c r="AR313" s="90" t="str">
        <f>IF(ISNA(VLOOKUP($B313,'[1]1718  Exp_Rev Access'!$F$7:$GK$318,35,FALSE)),"",VLOOKUP($B313,'[1]1718  Exp_Rev Access'!$F$7:$GK$318,35,FALSE))</f>
        <v/>
      </c>
      <c r="AS313" s="90" t="str">
        <f>IF(ISNA(VLOOKUP($B313,'[1]1718  Exp_Rev Access'!$F$7:$GK$318,36,FALSE)),"",VLOOKUP($B313,'[1]1718  Exp_Rev Access'!$F$7:$GK$318,36,FALSE))</f>
        <v/>
      </c>
      <c r="AT313" s="90" t="str">
        <f>IF(ISNA(VLOOKUP($B313,'[1]1718  Exp_Rev Access'!$F$7:$GK$318,37,FALSE)),"",VLOOKUP($B313,'[1]1718  Exp_Rev Access'!$F$7:$GK$318,37,FALSE))</f>
        <v/>
      </c>
      <c r="AU313" s="77"/>
      <c r="AV313" s="92"/>
      <c r="AW313" s="77"/>
      <c r="AX313" s="90" t="str">
        <f>IF(ISNA(VLOOKUP($B313,'[1]1718  Exp_Rev Access'!$F$7:$GK$318,39,FALSE)),"",VLOOKUP($B313,'[1]1718  Exp_Rev Access'!$F$7:$GK$318,39,FALSE))</f>
        <v/>
      </c>
      <c r="AY313" s="90" t="str">
        <f>IF(ISNA(VLOOKUP($B313,'[1]1718  Exp_Rev Access'!$F$7:$GK$318,40,FALSE)),"",VLOOKUP($B313,'[1]1718  Exp_Rev Access'!$F$7:$GK$318,40,FALSE))</f>
        <v/>
      </c>
      <c r="AZ313" s="90" t="str">
        <f>IF(ISNA(VLOOKUP($B313,'[1]1718  Exp_Rev Access'!$F$7:$GK$318,41,FALSE)),"",VLOOKUP($B313,'[1]1718  Exp_Rev Access'!$F$7:$GK$318,41,FALSE))</f>
        <v/>
      </c>
      <c r="BA313" s="90" t="str">
        <f>IF(ISNA(VLOOKUP($B313,'[1]1718  Exp_Rev Access'!$F$7:$GK$318,42,FALSE)),"",VLOOKUP($B313,'[1]1718  Exp_Rev Access'!$F$7:$GK$318,42,FALSE))</f>
        <v/>
      </c>
      <c r="BB313" s="90" t="str">
        <f>IF(ISNA(VLOOKUP($B313,'[1]1718  Exp_Rev Access'!$F$7:$GK$318,43,FALSE)),"",VLOOKUP($B313,'[1]1718  Exp_Rev Access'!$F$7:$GK$318,43,FALSE))</f>
        <v/>
      </c>
      <c r="BC313" s="90" t="str">
        <f>IF(ISNA(VLOOKUP($B313,'[1]1718  Exp_Rev Access'!$F$7:$GK$318,44,FALSE)),"",VLOOKUP($B313,'[1]1718  Exp_Rev Access'!$F$7:$GK$318,44,FALSE))</f>
        <v/>
      </c>
      <c r="BD313" s="90" t="str">
        <f>IF(ISNA(VLOOKUP($B313,'[1]1718  Exp_Rev Access'!$F$7:$GK$318,45,FALSE)),"",VLOOKUP($B313,'[1]1718  Exp_Rev Access'!$F$7:$GK$318,45,FALSE))</f>
        <v/>
      </c>
      <c r="BE313" s="90" t="str">
        <f>IF(ISNA(VLOOKUP($B313,'[1]1718  Exp_Rev Access'!$F$7:$GK$318,46,FALSE)),"",VLOOKUP($B313,'[1]1718  Exp_Rev Access'!$F$7:$GK$318,46,FALSE))</f>
        <v/>
      </c>
      <c r="BF313" s="90" t="str">
        <f>IF(ISNA(VLOOKUP($B313,'[1]1718  Exp_Rev Access'!$F$7:$GK$318,47,FALSE)),"",VLOOKUP($B313,'[1]1718  Exp_Rev Access'!$F$7:$GK$318,47,FALSE))</f>
        <v/>
      </c>
      <c r="BG313" s="90" t="str">
        <f>IF(ISNA(VLOOKUP($B313,'[1]1718  Exp_Rev Access'!$F$7:$GK$318,48,FALSE)),"",VLOOKUP($B313,'[1]1718  Exp_Rev Access'!$F$7:$GK$318,48,FALSE))</f>
        <v/>
      </c>
      <c r="BH313" s="90" t="str">
        <f>IF(ISNA(VLOOKUP($B313,'[1]1718  Exp_Rev Access'!$F$7:$GK$318,49,FALSE)),"",VLOOKUP($B313,'[1]1718  Exp_Rev Access'!$F$7:$GK$318,49,FALSE))</f>
        <v/>
      </c>
      <c r="BI313" s="90" t="str">
        <f>IF(ISNA(VLOOKUP($B313,'[1]1718  Exp_Rev Access'!$F$7:$GK$318,50,FALSE)),"",VLOOKUP($B313,'[1]1718  Exp_Rev Access'!$F$7:$GK$318,50,FALSE))</f>
        <v/>
      </c>
      <c r="BJ313" s="90" t="str">
        <f>IF(ISNA(VLOOKUP($B313,'[1]1718  Exp_Rev Access'!$F$7:$GK$318,51,FALSE)),"",VLOOKUP($B313,'[1]1718  Exp_Rev Access'!$F$7:$GK$318,51,FALSE))</f>
        <v/>
      </c>
      <c r="BK313" s="90" t="str">
        <f>IF(ISNA(VLOOKUP($B313,'[1]1718  Exp_Rev Access'!$F$7:$GK$318,52,FALSE)),"",VLOOKUP($B313,'[1]1718  Exp_Rev Access'!$F$7:$GK$318,52,FALSE))</f>
        <v/>
      </c>
      <c r="BL313" s="90" t="str">
        <f>IF(ISNA(VLOOKUP($B313,'[1]1718  Exp_Rev Access'!$F$7:$GK$318,53,FALSE)),"",VLOOKUP($B313,'[1]1718  Exp_Rev Access'!$F$7:$GK$318,53,FALSE))</f>
        <v/>
      </c>
      <c r="BM313" s="90" t="str">
        <f>IF(ISNA(VLOOKUP($B313,'[1]1718  Exp_Rev Access'!$F$7:$GK$318,54,FALSE)),"",VLOOKUP($B313,'[1]1718  Exp_Rev Access'!$F$7:$GK$318,54,FALSE))</f>
        <v/>
      </c>
      <c r="BN313" s="90" t="str">
        <f>IF(ISNA(VLOOKUP($B313,'[1]1718  Exp_Rev Access'!$F$7:$GK$318,55,FALSE)),"",VLOOKUP($B313,'[1]1718  Exp_Rev Access'!$F$7:$GK$318,55,FALSE))</f>
        <v/>
      </c>
      <c r="BO313" s="90" t="str">
        <f>IF(ISNA(VLOOKUP($B313,'[1]1718  Exp_Rev Access'!$F$7:$GK$318,56,FALSE)),"",VLOOKUP($B313,'[1]1718  Exp_Rev Access'!$F$7:$GK$318,56,FALSE))</f>
        <v/>
      </c>
      <c r="BP313" s="90" t="str">
        <f>IF(ISNA(VLOOKUP($B313,'[1]1718  Exp_Rev Access'!$F$7:$GK$318,57,FALSE)),"",VLOOKUP($B313,'[1]1718  Exp_Rev Access'!$F$7:$GK$318,57,FALSE))</f>
        <v/>
      </c>
      <c r="BQ313" s="90" t="str">
        <f>IF(ISNA(VLOOKUP($B313,'[1]1718  Exp_Rev Access'!$F$7:$GK$318,58,FALSE)),"",VLOOKUP($B313,'[1]1718  Exp_Rev Access'!$F$7:$GK$318,58,FALSE))</f>
        <v/>
      </c>
      <c r="BR313" s="90" t="str">
        <f>IF(ISNA(VLOOKUP($B313,'[1]1718  Exp_Rev Access'!$F$7:$GK$318,59,FALSE)),"",VLOOKUP($B313,'[1]1718  Exp_Rev Access'!$F$7:$GK$318,59,FALSE))</f>
        <v/>
      </c>
      <c r="BS313" s="90" t="str">
        <f>IF(ISNA(VLOOKUP($B313,'[1]1718  Exp_Rev Access'!$F$7:$GK$318,60,FALSE)),"",VLOOKUP($B313,'[1]1718  Exp_Rev Access'!$F$7:$GK$318,60,FALSE))</f>
        <v/>
      </c>
      <c r="BT313" s="90" t="str">
        <f>IF(ISNA(VLOOKUP($B313,'[1]1718  Exp_Rev Access'!$F$7:$GK$318,61,FALSE)),"",VLOOKUP($B313,'[1]1718  Exp_Rev Access'!$F$7:$GK$318,61,FALSE))</f>
        <v/>
      </c>
      <c r="BU313" s="90" t="str">
        <f>IF(ISNA(VLOOKUP($B313,'[1]1718  Exp_Rev Access'!$F$7:$GK$318,62,FALSE)),"",VLOOKUP($B313,'[1]1718  Exp_Rev Access'!$F$7:$GK$318,62,FALSE))</f>
        <v/>
      </c>
      <c r="BV313" s="56">
        <f t="shared" si="743"/>
        <v>0</v>
      </c>
      <c r="BW313" s="92"/>
      <c r="BX313" s="77"/>
      <c r="BY313" s="90" t="str">
        <f>IF(ISNA(VLOOKUP($B313,'[1]1718  Exp_Rev Access'!$F$7:$GK$318,64,FALSE)),"",VLOOKUP($B313,'[1]1718  Exp_Rev Access'!$F$7:$GK$318,64,FALSE))</f>
        <v/>
      </c>
      <c r="BZ313" s="90" t="str">
        <f>IF(ISNA(VLOOKUP($B313,'[1]1718  Exp_Rev Access'!$F$7:$GK$318,65,FALSE)),"",VLOOKUP($B313,'[1]1718  Exp_Rev Access'!$F$7:$GK$318,65,FALSE))</f>
        <v/>
      </c>
      <c r="CA313" s="90" t="str">
        <f>IF(ISNA(VLOOKUP($B313,'[1]1718  Exp_Rev Access'!$F$7:$GK$318,66,FALSE)),"",VLOOKUP($B313,'[1]1718  Exp_Rev Access'!$F$7:$GK$318,66,FALSE))</f>
        <v/>
      </c>
      <c r="CB313" s="90" t="str">
        <f>IF(ISNA(VLOOKUP($B313,'[1]1718  Exp_Rev Access'!$F$7:$GK$318,67,FALSE)),"",VLOOKUP($B313,'[1]1718  Exp_Rev Access'!$F$7:$GK$318,67,FALSE))</f>
        <v/>
      </c>
      <c r="CC313" s="90" t="str">
        <f>IF(ISNA(VLOOKUP($B313,'[1]1718  Exp_Rev Access'!$F$7:$GK$318,68,FALSE)),"",VLOOKUP($B313,'[1]1718  Exp_Rev Access'!$F$7:$GK$318,68,FALSE))</f>
        <v/>
      </c>
      <c r="CD313" s="90" t="str">
        <f>IF(ISNA(VLOOKUP($B313,'[1]1718  Exp_Rev Access'!$F$7:$GK$318,69,FALSE)),"",VLOOKUP($B313,'[1]1718  Exp_Rev Access'!$F$7:$GK$318,69,FALSE))</f>
        <v/>
      </c>
      <c r="CE313" s="56">
        <f t="shared" si="739"/>
        <v>0</v>
      </c>
      <c r="CF313" s="92"/>
      <c r="CG313" s="78"/>
      <c r="CH313" s="90" t="str">
        <f>IF(ISNA(VLOOKUP($B313,'[1]1718  Exp_Rev Access'!$F$7:$GK$318,$CH$2,FALSE)),"",VLOOKUP($B313,'[1]1718  Exp_Rev Access'!$F$7:$GK$318,$CH$2,FALSE))</f>
        <v/>
      </c>
      <c r="CI313" s="90" t="str">
        <f>IF(ISNA(VLOOKUP($B313,'[1]1718  Exp_Rev Access'!$F$7:$GK$318,$CI$2,FALSE)),"",VLOOKUP($B313,'[1]1718  Exp_Rev Access'!$F$7:$GK$318,$CI$2,FALSE))</f>
        <v/>
      </c>
      <c r="CJ313" s="90" t="str">
        <f>IF(ISNA(VLOOKUP($B313,'[1]1718  Exp_Rev Access'!$F$7:$GK$318,$CJ$2,FALSE)),"",VLOOKUP($B313,'[1]1718  Exp_Rev Access'!$F$7:$GK$318,$CJ$2,FALSE))</f>
        <v/>
      </c>
      <c r="CK313" s="90" t="str">
        <f>IF(ISNA(VLOOKUP($B313,'[1]1718  Exp_Rev Access'!$F$7:$GK$318,$CK$2,FALSE)),"",VLOOKUP($B313,'[1]1718  Exp_Rev Access'!$F$7:$GK$318,$CK$2,FALSE))</f>
        <v/>
      </c>
      <c r="CL313" s="90" t="str">
        <f>IF(ISNA(VLOOKUP($B313,'[1]1718  Exp_Rev Access'!$F$7:$GK$318,$CL$2,FALSE)),"",VLOOKUP($B313,'[1]1718  Exp_Rev Access'!$F$7:$GK$318,$CL$2,FALSE))</f>
        <v/>
      </c>
      <c r="CM313" s="90" t="str">
        <f>IF(ISNA(VLOOKUP($B313,'[1]1718  Exp_Rev Access'!$F$7:$GK$318,$CM$2,FALSE)),"",VLOOKUP($B313,'[1]1718  Exp_Rev Access'!$F$7:$GK$318,$CM$2,FALSE))</f>
        <v/>
      </c>
      <c r="CN313" s="90" t="str">
        <f>IF(ISNA(VLOOKUP($B313,'[1]1718  Exp_Rev Access'!$F$7:$GK$318,$CN$2,FALSE)),"",VLOOKUP($B313,'[1]1718  Exp_Rev Access'!$F$7:$GK$318,$CN$2,FALSE))</f>
        <v/>
      </c>
      <c r="CO313" s="90" t="str">
        <f>IF(ISNA(VLOOKUP($B313,'[1]1718  Exp_Rev Access'!$F$7:$GK$318,$CO$2,FALSE)),"",VLOOKUP($B313,'[1]1718  Exp_Rev Access'!$F$7:$GK$318,$CO$2,FALSE))</f>
        <v/>
      </c>
      <c r="CP313" s="90" t="str">
        <f>IF(ISNA(VLOOKUP($B313,'[1]1718  Exp_Rev Access'!$F$7:$GK$318,$CP$2,FALSE)),"",VLOOKUP($B313,'[1]1718  Exp_Rev Access'!$F$7:$GK$318,$CP$2,FALSE))</f>
        <v/>
      </c>
      <c r="CQ313" s="90" t="str">
        <f>IF(ISNA(VLOOKUP($B313,'[1]1718  Exp_Rev Access'!$F$7:$GK$318,$CQ$2,FALSE)),"",VLOOKUP($B313,'[1]1718  Exp_Rev Access'!$F$7:$GK$318,$CQ$2,FALSE))</f>
        <v/>
      </c>
      <c r="CR313" s="90" t="str">
        <f>IF(ISNA(VLOOKUP($B313,'[1]1718  Exp_Rev Access'!$F$7:$GK$318,$CR$2,FALSE)),"",VLOOKUP($B313,'[1]1718  Exp_Rev Access'!$F$7:$GK$318,$CR$2,FALSE))</f>
        <v/>
      </c>
      <c r="CS313" s="90" t="str">
        <f>IF(ISNA(VLOOKUP($B313,'[1]1718  Exp_Rev Access'!$F$7:$GK$318,$CS$2,FALSE)),"",VLOOKUP($B313,'[1]1718  Exp_Rev Access'!$F$7:$GK$318,$CS$2,FALSE))</f>
        <v/>
      </c>
      <c r="CT313" s="90" t="str">
        <f>IF(ISNA(VLOOKUP($B313,'[1]1718  Exp_Rev Access'!$F$7:$GK$318,$CT$2,FALSE)),"",VLOOKUP($B313,'[1]1718  Exp_Rev Access'!$F$7:$GK$318,$CT$2,FALSE))</f>
        <v/>
      </c>
      <c r="CU313" s="90" t="str">
        <f>IF(ISNA(VLOOKUP($B313,'[1]1718  Exp_Rev Access'!$F$7:$GK$318,$CU$2,FALSE)),"",VLOOKUP($B313,'[1]1718  Exp_Rev Access'!$F$7:$GK$318,$CU$2,FALSE))</f>
        <v/>
      </c>
      <c r="CV313" s="90" t="str">
        <f>IF(ISNA(VLOOKUP($B313,'[1]1718  Exp_Rev Access'!$F$7:$GK$318,$CV$2,FALSE)),"",VLOOKUP($B313,'[1]1718  Exp_Rev Access'!$F$7:$GK$318,$CV$2,FALSE))</f>
        <v/>
      </c>
      <c r="CW313" s="90" t="str">
        <f>IF(ISNA(VLOOKUP($B313,'[1]1718  Exp_Rev Access'!$F$7:$GK$318,$CW$2,FALSE)),"",VLOOKUP($B313,'[1]1718  Exp_Rev Access'!$F$7:$GK$318,$CW$2,FALSE))</f>
        <v/>
      </c>
      <c r="CX313" s="90" t="str">
        <f>IF(ISNA(VLOOKUP($B313,'[1]1718  Exp_Rev Access'!$F$7:$GK$318,$CX$2,FALSE)),"",VLOOKUP($B313,'[1]1718  Exp_Rev Access'!$F$7:$GK$318,$CX$2,FALSE))</f>
        <v/>
      </c>
      <c r="CY313" s="90" t="str">
        <f>IF(ISNA(VLOOKUP($B313,'[1]1718  Exp_Rev Access'!$F$7:$GK$318,$CY$2,FALSE)),"",VLOOKUP($B313,'[1]1718  Exp_Rev Access'!$F$7:$GK$318,$CY$2,FALSE))</f>
        <v/>
      </c>
      <c r="CZ313" s="90" t="str">
        <f>IF(ISNA(VLOOKUP($B313,'[1]1718  Exp_Rev Access'!$F$7:$GK$318,$CZ$2,FALSE)),"",VLOOKUP($B313,'[1]1718  Exp_Rev Access'!$F$7:$GK$318,$CZ$2,FALSE))</f>
        <v/>
      </c>
      <c r="DA313" s="90" t="str">
        <f>IF(ISNA(VLOOKUP($B313,'[1]1718  Exp_Rev Access'!$F$7:$GK$318,$DA$2,FALSE)),"",VLOOKUP($B313,'[1]1718  Exp_Rev Access'!$F$7:$GK$318,$DA$2,FALSE))</f>
        <v/>
      </c>
      <c r="DB313" s="90" t="str">
        <f>IF(ISNA(VLOOKUP($B313,'[1]1718  Exp_Rev Access'!$F$7:$GK$318,$DB$2,FALSE)),"",VLOOKUP($B313,'[1]1718  Exp_Rev Access'!$F$7:$GK$318,$DB$2,FALSE))</f>
        <v/>
      </c>
      <c r="DC313" s="90" t="str">
        <f>IF(ISNA(VLOOKUP($B313,'[1]1718  Exp_Rev Access'!$F$7:$GK$318,$DC$2,FALSE)),"",VLOOKUP($B313,'[1]1718  Exp_Rev Access'!$F$7:$GK$318,$DC$2,FALSE))</f>
        <v/>
      </c>
      <c r="DD313" s="90" t="str">
        <f>IF(ISNA(VLOOKUP($B313,'[1]1718  Exp_Rev Access'!$F$7:$GK$318,$DD$2,FALSE)),"",VLOOKUP($B313,'[1]1718  Exp_Rev Access'!$F$7:$GK$318,$DD$2,FALSE))</f>
        <v/>
      </c>
      <c r="DE313" s="90" t="str">
        <f>IF(ISNA(VLOOKUP($B313,'[1]1718  Exp_Rev Access'!$F$7:$GK$318,$DE$2,FALSE)),"",VLOOKUP($B313,'[1]1718  Exp_Rev Access'!$F$7:$GK$318,$DE$2,FALSE))</f>
        <v/>
      </c>
      <c r="DF313" s="90" t="str">
        <f>IF(ISNA(VLOOKUP($B313,'[1]1718  Exp_Rev Access'!$F$7:$GK$318,$DF$2,FALSE)),"",VLOOKUP($B313,'[1]1718  Exp_Rev Access'!$F$7:$GK$318,$DF$2,FALSE))</f>
        <v/>
      </c>
      <c r="DG313" s="90" t="str">
        <f>IF(ISNA(VLOOKUP($B313,'[1]1718  Exp_Rev Access'!$F$7:$GK$318,$DG$2,FALSE)),"",VLOOKUP($B313,'[1]1718  Exp_Rev Access'!$F$7:$GK$318,$DG$2,FALSE))</f>
        <v/>
      </c>
      <c r="DH313" s="90" t="str">
        <f>IF(ISNA(VLOOKUP($B313,'[1]1718  Exp_Rev Access'!$F$7:$GK$318,$DH$2,FALSE)),"",VLOOKUP($B313,'[1]1718  Exp_Rev Access'!$F$7:$GK$318,$DH$2,FALSE))</f>
        <v/>
      </c>
      <c r="DI313" s="90" t="str">
        <f>IF(ISNA(VLOOKUP($B313,'[1]1718  Exp_Rev Access'!$F$7:$GK$318,$DI$2,FALSE)),"",VLOOKUP($B313,'[1]1718  Exp_Rev Access'!$F$7:$GK$318,$DI$2,FALSE))</f>
        <v/>
      </c>
      <c r="DJ313" s="90" t="str">
        <f>IF(ISNA(VLOOKUP($B313,'[1]1718  Exp_Rev Access'!$F$7:$GK$318,$DJ$2,FALSE)),"",VLOOKUP($B313,'[1]1718  Exp_Rev Access'!$F$7:$GK$318,$DJ$2,FALSE))</f>
        <v/>
      </c>
      <c r="DK313" s="90" t="str">
        <f>IF(ISNA(VLOOKUP($B313,'[1]1718  Exp_Rev Access'!$F$7:$GK$318,$DK$2,FALSE)),"",VLOOKUP($B313,'[1]1718  Exp_Rev Access'!$F$7:$GK$318,$DK$2,FALSE))</f>
        <v/>
      </c>
      <c r="DL313" s="90" t="str">
        <f>IF(ISNA(VLOOKUP($B313,'[1]1718  Exp_Rev Access'!$F$7:$GK$318,$DL$2,FALSE)),"",VLOOKUP($B313,'[1]1718  Exp_Rev Access'!$F$7:$GK$318,$DL$2,FALSE))</f>
        <v/>
      </c>
      <c r="DM313" s="90" t="str">
        <f>IF(ISNA(VLOOKUP($B313,'[1]1718  Exp_Rev Access'!$F$7:$GK$318,$DM$2,FALSE)),"",VLOOKUP($B313,'[1]1718  Exp_Rev Access'!$F$7:$GK$318,$DM$2,FALSE))</f>
        <v/>
      </c>
      <c r="DN313" s="90" t="str">
        <f>IF(ISNA(VLOOKUP($B313,'[1]1718  Exp_Rev Access'!$F$7:$GK$318,$DN$2,FALSE)),"",VLOOKUP($B313,'[1]1718  Exp_Rev Access'!$F$7:$GK$318,$DN$2,FALSE))</f>
        <v/>
      </c>
      <c r="DO313" s="90" t="str">
        <f>IF(ISNA(VLOOKUP($B313,'[1]1718  Exp_Rev Access'!$F$7:$GK$318,$DO$2,FALSE)),"",VLOOKUP($B313,'[1]1718  Exp_Rev Access'!$F$7:$GK$318,$DO$2,FALSE))</f>
        <v/>
      </c>
      <c r="DP313" s="90" t="str">
        <f>IF(ISNA(VLOOKUP($B313,'[1]1718  Exp_Rev Access'!$F$7:$GK$318,$DP$2,FALSE)),"",VLOOKUP($B313,'[1]1718  Exp_Rev Access'!$F$7:$GK$318,$DP$2,FALSE))</f>
        <v/>
      </c>
      <c r="DQ313" s="90" t="str">
        <f>IF(ISNA(VLOOKUP($B313,'[1]1718  Exp_Rev Access'!$F$7:$GK$318,$DQ$2,FALSE)),"",VLOOKUP($B313,'[1]1718  Exp_Rev Access'!$F$7:$GK$318,$DQ$2,FALSE))</f>
        <v/>
      </c>
      <c r="DR313" s="90" t="str">
        <f>IF(ISNA(VLOOKUP($B313,'[1]1718  Exp_Rev Access'!$F$7:$GK$318,$DR$2,FALSE)),"",VLOOKUP($B313,'[1]1718  Exp_Rev Access'!$F$7:$GK$318,$DR$2,FALSE))</f>
        <v/>
      </c>
      <c r="DS313" s="90" t="str">
        <f>IF(ISNA(VLOOKUP($B313,'[1]1718  Exp_Rev Access'!$F$7:$GK$318,$DS$2,FALSE)),"",VLOOKUP($B313,'[1]1718  Exp_Rev Access'!$F$7:$GK$318,$DS$2,FALSE))</f>
        <v/>
      </c>
      <c r="DT313" s="90" t="str">
        <f>IF(ISNA(VLOOKUP($B313,'[1]1718  Exp_Rev Access'!$F$7:$GK$318,$DT$2,FALSE)),"",VLOOKUP($B313,'[1]1718  Exp_Rev Access'!$F$7:$GK$318,$DT$2,FALSE))</f>
        <v/>
      </c>
      <c r="DU313" s="90" t="str">
        <f>IF(ISNA(VLOOKUP($B313,'[1]1718  Exp_Rev Access'!$F$7:$GK$318,$DU$2,FALSE)),"",VLOOKUP($B313,'[1]1718  Exp_Rev Access'!$F$7:$GK$318,$DU$2,FALSE))</f>
        <v/>
      </c>
      <c r="DV313" s="90" t="str">
        <f>IF(ISNA(VLOOKUP($B313,'[1]1718  Exp_Rev Access'!$F$7:$GK$318,$DV$2,FALSE)),"",VLOOKUP($B313,'[1]1718  Exp_Rev Access'!$F$7:$GK$318,$DV$2,FALSE))</f>
        <v/>
      </c>
      <c r="DW313" s="90" t="str">
        <f>IF(ISNA(VLOOKUP($B313,'[1]1718  Exp_Rev Access'!$F$7:$GK$318,$DW$2,FALSE)),"",VLOOKUP($B313,'[1]1718  Exp_Rev Access'!$F$7:$GK$318,$DW$2,FALSE))</f>
        <v/>
      </c>
      <c r="DX313" s="90" t="str">
        <f>IF(ISNA(VLOOKUP($B313,'[1]1718  Exp_Rev Access'!$F$7:$GK$318,$DX$2,FALSE)),"",VLOOKUP($B313,'[1]1718  Exp_Rev Access'!$F$7:$GK$318,$DX$2,FALSE))</f>
        <v/>
      </c>
      <c r="DY313" s="90" t="str">
        <f>IF(ISNA(VLOOKUP($B313,'[1]1718  Exp_Rev Access'!$F$7:$GK$318,$DY$2,FALSE)),"",VLOOKUP($B313,'[1]1718  Exp_Rev Access'!$F$7:$GK$318,$DY$2,FALSE))</f>
        <v/>
      </c>
      <c r="DZ313" s="90" t="str">
        <f>IF(ISNA(VLOOKUP($B313,'[1]1718  Exp_Rev Access'!$F$7:$GK$318,$DZ$2,FALSE)),"",VLOOKUP($B313,'[1]1718  Exp_Rev Access'!$F$7:$GK$318,$DZ$2,FALSE))</f>
        <v/>
      </c>
      <c r="EA313" s="90" t="str">
        <f>IF(ISNA(VLOOKUP($B313,'[1]1718  Exp_Rev Access'!$F$7:$GK$318,$EA$2,FALSE)),"",VLOOKUP($B313,'[1]1718  Exp_Rev Access'!$F$7:$GK$318,$EA$2,FALSE))</f>
        <v/>
      </c>
      <c r="EB313" s="90" t="str">
        <f>IF(ISNA(VLOOKUP($B313,'[1]1718  Exp_Rev Access'!$F$7:$GK$318,$EB$2,FALSE)),"",VLOOKUP($B313,'[1]1718  Exp_Rev Access'!$F$7:$GK$318,$EB$2,FALSE))</f>
        <v/>
      </c>
      <c r="EC313" s="90" t="str">
        <f>IF(ISNA(VLOOKUP($B313,'[1]1718  Exp_Rev Access'!$F$7:$GK$318,$EC$2,FALSE)),"",VLOOKUP($B313,'[1]1718  Exp_Rev Access'!$F$7:$GK$318,$EC$2,FALSE))</f>
        <v/>
      </c>
      <c r="ED313" s="90" t="str">
        <f>IF(ISNA(VLOOKUP($B313,'[1]1718  Exp_Rev Access'!$F$7:$GK$318,$ED$2,FALSE)),"",VLOOKUP($B313,'[1]1718  Exp_Rev Access'!$F$7:$GK$318,$ED$2,FALSE))</f>
        <v/>
      </c>
      <c r="EE313" s="90" t="str">
        <f>IF(ISNA(VLOOKUP($B313,'[1]1718  Exp_Rev Access'!$F$7:$GK$318,$EE$2,FALSE)),"",VLOOKUP($B313,'[1]1718  Exp_Rev Access'!$F$7:$GK$318,$EE$2,FALSE))</f>
        <v/>
      </c>
      <c r="EF313" s="90" t="str">
        <f>IF(ISNA(VLOOKUP($B313,'[1]1718  Exp_Rev Access'!$F$7:$GK$318,$EF$2,FALSE)),"",VLOOKUP($B313,'[1]1718  Exp_Rev Access'!$F$7:$GK$318,$EF$2,FALSE))</f>
        <v/>
      </c>
      <c r="EG313" s="90" t="str">
        <f>IF(ISNA(VLOOKUP($B313,'[1]1718  Exp_Rev Access'!$F$7:$GK$318,$EG$2,FALSE)),"",VLOOKUP($B313,'[1]1718  Exp_Rev Access'!$F$7:$GK$318,$EG$2,FALSE))</f>
        <v/>
      </c>
      <c r="EH313" s="90" t="str">
        <f>IF(ISNA(VLOOKUP($B313,'[1]1718  Exp_Rev Access'!$F$7:$GK$318,$EH$2,FALSE)),"",VLOOKUP($B313,'[1]1718  Exp_Rev Access'!$F$7:$GK$318,$EH$2,FALSE))</f>
        <v/>
      </c>
      <c r="EI313" s="90" t="str">
        <f>IF(ISNA(VLOOKUP($B313,'[1]1718  Exp_Rev Access'!$F$7:$GK$318,$EI$2,FALSE)),"",VLOOKUP($B313,'[1]1718  Exp_Rev Access'!$F$7:$GK$318,$EI$2,FALSE))</f>
        <v/>
      </c>
      <c r="EJ313" s="90" t="str">
        <f>IF(ISNA(VLOOKUP($B313,'[1]1718  Exp_Rev Access'!$F$7:$GK$318,$EJ$2,FALSE)),"",VLOOKUP($B313,'[1]1718  Exp_Rev Access'!$F$7:$GK$318,$EJ$2,FALSE))</f>
        <v/>
      </c>
      <c r="EK313" s="90" t="str">
        <f>IF(ISNA(VLOOKUP($B313,'[1]1718  Exp_Rev Access'!$F$7:$GK$318,$EK$2,FALSE)),"",VLOOKUP($B313,'[1]1718  Exp_Rev Access'!$F$7:$GK$318,$EK$2,FALSE))</f>
        <v/>
      </c>
      <c r="EL313" s="90" t="str">
        <f>IF(ISNA(VLOOKUP($B313,'[1]1718  Exp_Rev Access'!$F$7:$GK$318,$EL$2,FALSE)),"",VLOOKUP($B313,'[1]1718  Exp_Rev Access'!$F$7:$GK$318,$EL$2,FALSE))</f>
        <v/>
      </c>
      <c r="EM313" s="90" t="str">
        <f>IF(ISNA(VLOOKUP($B313,'[1]1718  Exp_Rev Access'!$F$7:$GK$318,$EM$2,FALSE)),"",VLOOKUP($B313,'[1]1718  Exp_Rev Access'!$F$7:$GK$318,$EM$2,FALSE))</f>
        <v/>
      </c>
      <c r="EN313" s="90" t="str">
        <f>IF(ISNA(VLOOKUP($B313,'[1]1718  Exp_Rev Access'!$F$7:$GK$318,$EN$2,FALSE)),"",VLOOKUP($B313,'[1]1718  Exp_Rev Access'!$F$7:$GK$318,$EN$2,FALSE))</f>
        <v/>
      </c>
      <c r="EO313" s="90" t="str">
        <f>IF(ISNA(VLOOKUP($B313,'[1]1718  Exp_Rev Access'!$F$7:$GK$318,$EO$2,FALSE)),"",VLOOKUP($B313,'[1]1718  Exp_Rev Access'!$F$7:$GK$318,$EO$2,FALSE))</f>
        <v/>
      </c>
      <c r="EP313" s="90" t="str">
        <f>IF(ISNA(VLOOKUP($B313,'[1]1718  Exp_Rev Access'!$F$7:$GK$318,$EP$2,FALSE)),"",VLOOKUP($B313,'[1]1718  Exp_Rev Access'!$F$7:$GK$318,$EP$2,FALSE))</f>
        <v/>
      </c>
      <c r="EQ313" s="90" t="str">
        <f>IF(ISNA(VLOOKUP($B313,'[1]1718  Exp_Rev Access'!$F$7:$GK$318,$EQ$2,FALSE)),"",VLOOKUP($B313,'[1]1718  Exp_Rev Access'!$F$7:$GK$318,$EQ$2,FALSE))</f>
        <v/>
      </c>
      <c r="ER313" s="90" t="str">
        <f>IF(ISNA(VLOOKUP($B313,'[1]1718  Exp_Rev Access'!$F$7:$GK$318,$ER$2,FALSE)),"",VLOOKUP($B313,'[1]1718  Exp_Rev Access'!$F$7:$GK$318,$ER$2,FALSE))</f>
        <v/>
      </c>
      <c r="ES313" s="90" t="str">
        <f>IF(ISNA(VLOOKUP($B313,'[1]1718  Exp_Rev Access'!$F$7:$GK$318,$ES$2,FALSE)),"",VLOOKUP($B313,'[1]1718  Exp_Rev Access'!$F$7:$GK$318,$ES$2,FALSE))</f>
        <v/>
      </c>
      <c r="ET313" s="90" t="str">
        <f>IF(ISNA(VLOOKUP($B313,'[1]1718  Exp_Rev Access'!$F$7:$GK$318,$ET$2,FALSE)),"",VLOOKUP($B313,'[1]1718  Exp_Rev Access'!$F$7:$GK$318,$ET$2,FALSE))</f>
        <v/>
      </c>
      <c r="EU313" s="90" t="str">
        <f>IF(ISNA(VLOOKUP($B313,'[1]1718  Exp_Rev Access'!$F$7:$GK$318,$EU$2,FALSE)),"",VLOOKUP($B313,'[1]1718  Exp_Rev Access'!$F$7:$GK$318,$EU$2,FALSE))</f>
        <v/>
      </c>
      <c r="EV313" s="90" t="str">
        <f>IF(ISNA(VLOOKUP($B313,'[1]1718  Exp_Rev Access'!$F$7:$GK$318,$EV$2,FALSE)),"",VLOOKUP($B313,'[1]1718  Exp_Rev Access'!$F$7:$GK$318,$EV$2,FALSE))</f>
        <v/>
      </c>
      <c r="EW313" s="90" t="str">
        <f>IF(ISNA(VLOOKUP($B313,'[1]1718  Exp_Rev Access'!$F$7:$GK$318,$EW$2,FALSE)),"",VLOOKUP($B313,'[1]1718  Exp_Rev Access'!$F$7:$GK$318,$EW$2,FALSE))</f>
        <v/>
      </c>
      <c r="EX313" s="90" t="str">
        <f>IF(ISNA(VLOOKUP($B313,'[1]1718  Exp_Rev Access'!$F$7:$GK$318,$EX$2,FALSE)),"",VLOOKUP($B313,'[1]1718  Exp_Rev Access'!$F$7:$GK$318,$EX$2,FALSE))</f>
        <v/>
      </c>
      <c r="EY313" s="90" t="str">
        <f>IF(ISNA(VLOOKUP($B313,'[1]1718  Exp_Rev Access'!$F$7:$GK$318,$EY$2,FALSE)),"",VLOOKUP($B313,'[1]1718  Exp_Rev Access'!$F$7:$GK$318,$EY$2,FALSE))</f>
        <v/>
      </c>
      <c r="EZ313" s="90" t="str">
        <f>IF(ISNA(VLOOKUP($B313,'[1]1718  Exp_Rev Access'!$F$7:$GK$318,$EZ$2,FALSE)),"",VLOOKUP($B313,'[1]1718  Exp_Rev Access'!$F$7:$GK$318,$EZ$2,FALSE))</f>
        <v/>
      </c>
      <c r="FA313" s="90" t="str">
        <f>IF(ISNA(VLOOKUP($B313,'[1]1718  Exp_Rev Access'!$F$7:$GK$318,$FA$2,FALSE)),"",VLOOKUP($B313,'[1]1718  Exp_Rev Access'!$F$7:$GK$318,$FA$2,FALSE))</f>
        <v/>
      </c>
      <c r="FB313" s="90" t="str">
        <f>IF(ISNA(VLOOKUP($B313,'[1]1718  Exp_Rev Access'!$F$7:$GK$318,$FB$2,FALSE)),"",VLOOKUP($B313,'[1]1718  Exp_Rev Access'!$F$7:$GK$318,$FB$2,FALSE))</f>
        <v/>
      </c>
      <c r="FC313" s="90" t="str">
        <f>IF(ISNA(VLOOKUP($B313,'[1]1718  Exp_Rev Access'!$F$7:$GK$318,$FC$2,FALSE)),"",VLOOKUP($B313,'[1]1718  Exp_Rev Access'!$F$7:$GK$318,$FC$2,FALSE))</f>
        <v/>
      </c>
      <c r="FD313" s="90" t="str">
        <f>IF(ISNA(VLOOKUP($B313,'[1]1718  Exp_Rev Access'!$F$7:$GK$318,$FD$2,FALSE)),"",VLOOKUP($B313,'[1]1718  Exp_Rev Access'!$F$7:$GK$318,$FD$2,FALSE))</f>
        <v/>
      </c>
      <c r="FE313" s="90" t="str">
        <f>IF(ISNA(VLOOKUP($B313,'[1]1718  Exp_Rev Access'!$F$7:$GK$318,$FE$2,FALSE)),"",VLOOKUP($B313,'[1]1718  Exp_Rev Access'!$F$7:$GK$318,$FE$2,FALSE))</f>
        <v/>
      </c>
      <c r="FF313" s="90" t="str">
        <f>IF(ISNA(VLOOKUP($B313,'[1]1718  Exp_Rev Access'!$F$7:$GK$318,$FF$2,FALSE)),"",VLOOKUP($B313,'[1]1718  Exp_Rev Access'!$F$7:$GK$318,$FF$2,FALSE))</f>
        <v/>
      </c>
      <c r="FG313" s="90" t="str">
        <f>IF(ISNA(VLOOKUP($B313,'[1]1718  Exp_Rev Access'!$F$7:$GK$318,$FG$2,FALSE)),"",VLOOKUP($B313,'[1]1718  Exp_Rev Access'!$F$7:$GK$318,$FG$2,FALSE))</f>
        <v/>
      </c>
      <c r="FH313" s="90" t="str">
        <f>IF(ISNA(VLOOKUP($B313,'[1]1718  Exp_Rev Access'!$F$7:$GK$318,$FH$2,FALSE)),"",VLOOKUP($B313,'[1]1718  Exp_Rev Access'!$F$7:$GK$318,$FH$2,FALSE))</f>
        <v/>
      </c>
      <c r="FI313" s="90" t="str">
        <f>IF(ISNA(VLOOKUP($B313,'[1]1718  Exp_Rev Access'!$F$7:$GK$318,$FI$2,FALSE)),"",VLOOKUP($B313,'[1]1718  Exp_Rev Access'!$F$7:$GK$318,$FI$2,FALSE))</f>
        <v/>
      </c>
      <c r="FJ313" s="90" t="str">
        <f>IF(ISNA(VLOOKUP($B313,'[1]1718  Exp_Rev Access'!$F$7:$GK$318,$FJ$2,FALSE)),"",VLOOKUP($B313,'[1]1718  Exp_Rev Access'!$F$7:$GK$318,$FJ$2,FALSE))</f>
        <v/>
      </c>
      <c r="FK313" s="90" t="str">
        <f>IF(ISNA(VLOOKUP($B313,'[1]1718  Exp_Rev Access'!$F$7:$GK$318,$FK$2,FALSE)),"",VLOOKUP($B313,'[1]1718  Exp_Rev Access'!$F$7:$GK$318,$FK$2,FALSE))</f>
        <v/>
      </c>
      <c r="FL313" s="90" t="str">
        <f>IF(ISNA(VLOOKUP($B313,'[1]1718  Exp_Rev Access'!$F$7:$GK$318,$FL$2,FALSE)),"",VLOOKUP($B313,'[1]1718  Exp_Rev Access'!$F$7:$GK$318,$FL$2,FALSE))</f>
        <v/>
      </c>
      <c r="FM313" s="90" t="str">
        <f>IF(ISNA(VLOOKUP($B313,'[1]1718  Exp_Rev Access'!$F$7:$GK$318,$FM$2,FALSE)),"",VLOOKUP($B313,'[1]1718  Exp_Rev Access'!$F$7:$GK$318,$FM$2,FALSE))</f>
        <v/>
      </c>
      <c r="FN313" s="90" t="str">
        <f>IF(ISNA(VLOOKUP($B313,'[1]1718  Exp_Rev Access'!$F$7:$GK$318,$FN$2,FALSE)),"",VLOOKUP($B313,'[1]1718  Exp_Rev Access'!$F$7:$GK$318,$FN$2,FALSE))</f>
        <v/>
      </c>
      <c r="FO313" s="90" t="str">
        <f>IF(ISNA(VLOOKUP($B313,'[1]1718  Exp_Rev Access'!$F$7:$GK$318,$FO$2,FALSE)),"",VLOOKUP($B313,'[1]1718  Exp_Rev Access'!$F$7:$GK$318,$FO$2,FALSE))</f>
        <v/>
      </c>
      <c r="FP313" s="90" t="str">
        <f>IF(ISNA(VLOOKUP($B313,'[1]1718  Exp_Rev Access'!$F$7:$GK$318,$FP$2,FALSE)),"",VLOOKUP($B313,'[1]1718  Exp_Rev Access'!$F$7:$GK$318,$FP$2,FALSE))</f>
        <v/>
      </c>
      <c r="FQ313" s="90" t="str">
        <f>IF(ISNA(VLOOKUP($B313,'[1]1718  Exp_Rev Access'!$F$7:$GK$318,$FQ$2,FALSE)),"",VLOOKUP($B313,'[1]1718  Exp_Rev Access'!$F$7:$GK$318,$FQ$2,FALSE))</f>
        <v/>
      </c>
      <c r="FR313" s="90" t="str">
        <f>IF(ISNA(VLOOKUP($B313,'[1]1718  Exp_Rev Access'!$F$7:$GK$318,$FR$2,FALSE)),"",VLOOKUP($B313,'[1]1718  Exp_Rev Access'!$F$7:$GK$318,$FR$2,FALSE))</f>
        <v/>
      </c>
      <c r="FS313" s="77"/>
      <c r="FT313" s="77"/>
      <c r="FU313" s="78"/>
      <c r="FV313" s="95" t="str">
        <f>IF(ISNA(VLOOKUP($B313,'[1]1718  Exp_Rev Access'!$F$7:$GK$318,$FV$2,FALSE)),"",VLOOKUP($B313,'[1]1718  Exp_Rev Access'!$F$7:$GK$318,$FV$2,FALSE))</f>
        <v/>
      </c>
      <c r="FW313" s="95" t="str">
        <f>IF(ISNA(VLOOKUP($B313,'[1]1718  Exp_Rev Access'!$F$7:$GK$318,$FW$2,FALSE)),"",VLOOKUP($B313,'[1]1718  Exp_Rev Access'!$F$7:$GK$318,$FW$2,FALSE))</f>
        <v/>
      </c>
      <c r="FX313" s="95" t="str">
        <f>IF(ISNA(VLOOKUP($B313,'[1]1718  Exp_Rev Access'!$F$7:$GK$318,$FX$2,FALSE)),"",VLOOKUP($B313,'[1]1718  Exp_Rev Access'!$F$7:$GK$318,$FX$2,FALSE))</f>
        <v/>
      </c>
      <c r="FY313" s="95" t="str">
        <f>IF(ISNA(VLOOKUP($B313,'[1]1718  Exp_Rev Access'!$F$7:$GK$318,$FY$2,FALSE)),"",VLOOKUP($B313,'[1]1718  Exp_Rev Access'!$F$7:$GK$318,$FY$2,FALSE))</f>
        <v/>
      </c>
      <c r="FZ313" s="95" t="str">
        <f>IF(ISNA(VLOOKUP($B313,'[1]1718  Exp_Rev Access'!$F$7:$GK$318,$FZ$2,FALSE)),"",VLOOKUP($B313,'[1]1718  Exp_Rev Access'!$F$7:$GK$318,$FZ$2,FALSE))</f>
        <v/>
      </c>
      <c r="GA313" s="95" t="str">
        <f>IF(ISNA(VLOOKUP($B313,'[1]1718  Exp_Rev Access'!$F$7:$GK$318,$GA$2,FALSE)),"",VLOOKUP($B313,'[1]1718  Exp_Rev Access'!$F$7:$GK$318,$GA$2,FALSE))</f>
        <v/>
      </c>
      <c r="GB313" s="95" t="str">
        <f>IF(ISNA(VLOOKUP($B313,'[1]1718  Exp_Rev Access'!$F$7:$GK$318,$GB$2,FALSE)),"",VLOOKUP($B313,'[1]1718  Exp_Rev Access'!$F$7:$GK$318,$GB$2,FALSE))</f>
        <v/>
      </c>
      <c r="GC313" s="95" t="str">
        <f>IF(ISNA(VLOOKUP($B313,'[1]1718  Exp_Rev Access'!$F$7:$GK$318,$GC$2,FALSE)),"",VLOOKUP($B313,'[1]1718  Exp_Rev Access'!$F$7:$GK$318,$GC$2,FALSE))</f>
        <v/>
      </c>
      <c r="GD313" s="95" t="str">
        <f>IF(ISNA(VLOOKUP($B313,'[1]1718  Exp_Rev Access'!$F$7:$GK$318,$GD$2,FALSE)),"",VLOOKUP($B313,'[1]1718  Exp_Rev Access'!$F$7:$GK$318,$GD$2,FALSE))</f>
        <v/>
      </c>
      <c r="GE313" s="95" t="str">
        <f>IF(ISNA(VLOOKUP($B313,'[1]1718  Exp_Rev Access'!$F$7:$GK$318,$GE$2,FALSE)),"",VLOOKUP($B313,'[1]1718  Exp_Rev Access'!$F$7:$GK$318,$GE$2,FALSE))</f>
        <v/>
      </c>
      <c r="GF313" s="95" t="str">
        <f>IF(ISNA(VLOOKUP($B313,'[1]1718  Exp_Rev Access'!$F$7:$GK$318,$GF$2,FALSE)),"",VLOOKUP($B313,'[1]1718  Exp_Rev Access'!$F$7:$GK$318,$GF$2,FALSE))</f>
        <v/>
      </c>
      <c r="GG313" s="95" t="str">
        <f>IF(ISNA(VLOOKUP($B313,'[1]1718  Exp_Rev Access'!$F$7:$GK$318,$GG$2,FALSE)),"",VLOOKUP($B313,'[1]1718  Exp_Rev Access'!$F$7:$GK$318,$GG$2,FALSE))</f>
        <v/>
      </c>
      <c r="GH313" s="95" t="str">
        <f>IF(ISNA(VLOOKUP($B313,'[1]1718  Exp_Rev Access'!$F$7:$GK$318,$GH$2,FALSE)),"",VLOOKUP($B313,'[1]1718  Exp_Rev Access'!$F$7:$GK$318,$GH$2,FALSE))</f>
        <v/>
      </c>
      <c r="GI313" s="95" t="str">
        <f>IF(ISNA(VLOOKUP($B313,'[1]1718  Exp_Rev Access'!$F$7:$GK$318,$GI$2,FALSE)),"",VLOOKUP($B313,'[1]1718  Exp_Rev Access'!$F$7:$GK$318,$GI$2,FALSE))</f>
        <v/>
      </c>
      <c r="GJ313" s="95" t="str">
        <f>IF(ISNA(VLOOKUP($B313,'[1]1718  Exp_Rev Access'!$F$7:$GK$318,$GJ$2,FALSE)),"",VLOOKUP($B313,'[1]1718  Exp_Rev Access'!$F$7:$GK$318,$GJ$2,FALSE))</f>
        <v/>
      </c>
      <c r="GK313" s="95" t="str">
        <f>IF(ISNA(VLOOKUP($B313,'[1]1718  Exp_Rev Access'!$F$7:$GK$318,$GK$2,FALSE)),"",VLOOKUP($B313,'[1]1718  Exp_Rev Access'!$F$7:$GK$318,$GK$2,FALSE))</f>
        <v/>
      </c>
      <c r="GL313" s="95" t="str">
        <f>IF(ISNA(VLOOKUP($B313,'[1]1718  Exp_Rev Access'!$F$7:$GK$318,$GL$2,FALSE)),"",VLOOKUP($B313,'[1]1718  Exp_Rev Access'!$F$7:$GK$318,$GL$2,FALSE))</f>
        <v/>
      </c>
      <c r="GM313" s="95" t="str">
        <f>IF(ISNA(VLOOKUP($B313,'[1]1718  Exp_Rev Access'!$F$7:$GK$318,$GM$2,FALSE)),"",VLOOKUP($B313,'[1]1718  Exp_Rev Access'!$F$7:$GK$318,$GM$2,FALSE))</f>
        <v/>
      </c>
      <c r="GN313" s="95" t="str">
        <f>IF(ISNA(VLOOKUP($B313,'[1]1718  Exp_Rev Access'!$F$7:$GK$318,$GN$2,FALSE)),"",VLOOKUP($B313,'[1]1718  Exp_Rev Access'!$F$7:$GK$318,$GN$2,FALSE))</f>
        <v/>
      </c>
      <c r="GO313" s="95" t="str">
        <f>IF(ISNA(VLOOKUP($B313,'[1]1718  Exp_Rev Access'!$F$7:$GK$318,$GO$2,FALSE)),"",VLOOKUP($B313,'[1]1718  Exp_Rev Access'!$F$7:$GK$318,$GO$2,FALSE))</f>
        <v/>
      </c>
      <c r="GP313" s="95" t="str">
        <f>IF(ISNA(VLOOKUP($B313,'[1]1718  Exp_Rev Access'!$F$7:$GK$318,$GP$2,FALSE)),"",VLOOKUP($B313,'[1]1718  Exp_Rev Access'!$F$7:$GK$318,$GP$2,FALSE))</f>
        <v/>
      </c>
      <c r="GQ313" s="95" t="str">
        <f>IF(ISNA(VLOOKUP($B313,'[1]1718  Exp_Rev Access'!$F$7:$GK$318,$GQ$2,FALSE)),"",VLOOKUP($B313,'[1]1718  Exp_Rev Access'!$F$7:$GK$318,$GQ$2,FALSE))</f>
        <v/>
      </c>
      <c r="GR313" s="95" t="str">
        <f>IF(ISNA(VLOOKUP($B313,'[1]1718  Exp_Rev Access'!$F$7:$GK$318,$GR$2,FALSE)),"",VLOOKUP($B313,'[1]1718  Exp_Rev Access'!$F$7:$GK$318,$GR$2,FALSE))</f>
        <v/>
      </c>
      <c r="GS313" s="95" t="str">
        <f>IF(ISNA(VLOOKUP($B313,'[1]1718  Exp_Rev Access'!$F$7:$GK$318,$GS$2,FALSE)),"",VLOOKUP($B313,'[1]1718  Exp_Rev Access'!$F$7:$GK$318,$GS$2,FALSE))</f>
        <v/>
      </c>
      <c r="GT313" s="95" t="str">
        <f>IF(ISNA(VLOOKUP($B313,'[1]1718  Exp_Rev Access'!$F$7:$GK$318,$GT$2,FALSE)),"",VLOOKUP($B313,'[1]1718  Exp_Rev Access'!$F$7:$GK$318,$GT$2,FALSE))</f>
        <v/>
      </c>
      <c r="GU313" s="77"/>
      <c r="GV313" s="77"/>
      <c r="GW313" s="96"/>
    </row>
    <row r="314" spans="1:222" x14ac:dyDescent="0.3">
      <c r="A314" s="98"/>
      <c r="B314" s="88" t="s">
        <v>635</v>
      </c>
      <c r="C314" s="89" t="s">
        <v>636</v>
      </c>
      <c r="D314" s="75">
        <f>IF(ISNA(VLOOKUP($B314,'[1]1718 enrollment_Rev_Exp by size'!$A$7:H646,3,FALSE)),"",VLOOKUP($B314,'[1]1718 enrollment_Rev_Exp by size'!$A$7:$G$350,3,FALSE))</f>
        <v>20284.590000000004</v>
      </c>
      <c r="E314" s="76">
        <f>IF(ISNA(VLOOKUP($B314,'[1]1718 enrollment_Rev_Exp by size'!$A$7:I648,5,FALSE)),"",VLOOKUP($B314,'[1]1718 enrollment_Rev_Exp by size'!$A$7:$G$350,5,FALSE))</f>
        <v>273346619.19999999</v>
      </c>
      <c r="F314" s="70">
        <f t="shared" ref="F314:F328" si="854">N314+AM314+AU314+BV314+CE314+FS314+GU314</f>
        <v>273346619.19999999</v>
      </c>
      <c r="G314" s="70">
        <f t="shared" ref="G314:G328" si="855">F314-E314</f>
        <v>0</v>
      </c>
      <c r="H314" s="90">
        <f>IF(ISNA(VLOOKUP($B314,'[1]1718  Exp_Rev Access'!$F$7:$GK$318,3,FALSE)),"",VLOOKUP($B314,'[1]1718  Exp_Rev Access'!$F$7:$GK$318,3,FALSE))</f>
        <v>51463164.200000003</v>
      </c>
      <c r="I314" s="90">
        <f>IF(ISNA(VLOOKUP($B314,'[1]1718  Exp_Rev Access'!$F$7:$GK$318,4,FALSE)),"",VLOOKUP($B314,'[1]1718  Exp_Rev Access'!$F$7:$GK$318,4,FALSE))</f>
        <v>0</v>
      </c>
      <c r="J314" s="90">
        <f>IF(ISNA(VLOOKUP($B314,'[1]1718  Exp_Rev Access'!$F$7:$GK$318,5,FALSE)),"",VLOOKUP($B314,'[1]1718  Exp_Rev Access'!$F$7:$GK$318,5,FALSE))</f>
        <v>35688.870000000003</v>
      </c>
      <c r="K314" s="90">
        <f>IF(ISNA(VLOOKUP($B314,'[1]1718  Exp_Rev Access'!$F$7:$GK$318,6,FALSE)),"-",VLOOKUP($B314,'[1]1718  Exp_Rev Access'!$F$7:$GK$318,6,FALSE))</f>
        <v>4.42</v>
      </c>
      <c r="L314" s="90">
        <f>IF(ISNA(VLOOKUP($B314,'[1]1718  Exp_Rev Access'!$F$7:$GK$318,7,FALSE)),"",VLOOKUP($B314,'[1]1718  Exp_Rev Access'!$F$7:$GK$318,7,FALSE))</f>
        <v>0</v>
      </c>
      <c r="M314" s="90">
        <f>IF(ISNA(VLOOKUP($B314,'[1]1718  Exp_Rev Access'!$F$7:$GK$318,8,FALSE)),"",VLOOKUP($B314,'[1]1718  Exp_Rev Access'!$F$7:$GK$318,8,FALSE))</f>
        <v>0</v>
      </c>
      <c r="N314" s="56">
        <f t="shared" ref="N314:N328" si="856">SUM(H314:M314)</f>
        <v>51498857.490000002</v>
      </c>
      <c r="O314" s="91">
        <f t="shared" ref="O314:O328" si="857">N314/E314</f>
        <v>0.18840129664204752</v>
      </c>
      <c r="P314" s="56">
        <f t="shared" ref="P314:P328" si="858">N314/D314</f>
        <v>2538.8167811131502</v>
      </c>
      <c r="Q314" s="90">
        <f>IF(ISNA(VLOOKUP($B314,'[1]1718  Exp_Rev Access'!$F$7:$GK$318,10,FALSE)),"",VLOOKUP($B314,'[1]1718  Exp_Rev Access'!$F$7:$GK$318,10,FALSE))</f>
        <v>698262.27</v>
      </c>
      <c r="R314" s="90">
        <f>IF(ISNA(VLOOKUP($B314,'[1]1718  Exp_Rev Access'!$F$7:$GK$318,11,FALSE)),"",VLOOKUP($B314,'[1]1718  Exp_Rev Access'!$F$7:$GK$318,11,FALSE))</f>
        <v>0</v>
      </c>
      <c r="S314" s="90">
        <f>IF(ISNA(VLOOKUP($B314,'[1]1718  Exp_Rev Access'!$F$7:$GK$318,12,FALSE)),"",VLOOKUP($B314,'[1]1718  Exp_Rev Access'!$F$7:$GK$318,12,FALSE))</f>
        <v>0</v>
      </c>
      <c r="T314" s="90">
        <f>IF(ISNA(VLOOKUP($B314,'[1]1718  Exp_Rev Access'!$F$7:$GK$318,13,FALSE)),"",VLOOKUP($B314,'[1]1718  Exp_Rev Access'!$F$7:$GK$318,13,FALSE))</f>
        <v>0</v>
      </c>
      <c r="U314" s="90">
        <f>IF(ISNA(VLOOKUP($B314,'[1]1718  Exp_Rev Access'!$F$7:$GK$318,14,FALSE)),"",VLOOKUP($B314,'[1]1718  Exp_Rev Access'!$F$7:$GK$318,14,FALSE))</f>
        <v>0</v>
      </c>
      <c r="V314" s="90">
        <f>IF(ISNA(VLOOKUP($B314,'[1]1718  Exp_Rev Access'!$F$7:$GK$318,15,FALSE)),"",VLOOKUP($B314,'[1]1718  Exp_Rev Access'!$F$7:$GK$318,15,FALSE))</f>
        <v>80366.460000000006</v>
      </c>
      <c r="W314" s="90">
        <f>IF(ISNA(VLOOKUP($B314,'[1]1718  Exp_Rev Access'!$F$7:$GK$318,16,FALSE)),"",VLOOKUP($B314,'[1]1718  Exp_Rev Access'!$F$7:$GK$318,16,FALSE))</f>
        <v>0</v>
      </c>
      <c r="X314" s="90">
        <f>IF(ISNA(VLOOKUP($B314,'[1]1718  Exp_Rev Access'!$F$7:$GK$318,17,FALSE)),"",VLOOKUP($B314,'[1]1718  Exp_Rev Access'!$F$7:$GK$318,17,FALSE))</f>
        <v>0</v>
      </c>
      <c r="Y314" s="90">
        <f>IF(ISNA(VLOOKUP($B314,'[1]1718  Exp_Rev Access'!$F$7:$GK$318,18,FALSE)),"",VLOOKUP($B314,'[1]1718  Exp_Rev Access'!$F$7:$GK$318,18,FALSE))</f>
        <v>173826.37</v>
      </c>
      <c r="Z314" s="90">
        <f>IF(ISNA(VLOOKUP($B314,'[1]1718  Exp_Rev Access'!$F$7:$GK$318,19,FALSE)),"",VLOOKUP($B314,'[1]1718  Exp_Rev Access'!$F$7:$GK$318,19,FALSE))</f>
        <v>0</v>
      </c>
      <c r="AA314" s="90">
        <f>IF(ISNA(VLOOKUP($B314,'[1]1718  Exp_Rev Access'!$F$7:$GK$318,20,FALSE)),"",VLOOKUP($B314,'[1]1718  Exp_Rev Access'!$F$7:$GK$318,20,FALSE))</f>
        <v>0</v>
      </c>
      <c r="AB314" s="90">
        <f>IF(ISNA(VLOOKUP($B314,'[1]1718  Exp_Rev Access'!$F$7:$GK$318,21,FALSE)),"",VLOOKUP($B314,'[1]1718  Exp_Rev Access'!$F$7:$GK$318,21,FALSE))</f>
        <v>0</v>
      </c>
      <c r="AC314" s="90">
        <f>IF(ISNA(VLOOKUP($B314,'[1]1718  Exp_Rev Access'!$F$7:$GK$318,22,FALSE)),"",VLOOKUP($B314,'[1]1718  Exp_Rev Access'!$F$7:$GK$318,22,FALSE))</f>
        <v>28562.35</v>
      </c>
      <c r="AD314" s="90">
        <f>IF(ISNA(VLOOKUP($B314,'[1]1718  Exp_Rev Access'!$F$7:$GK$318,23,FALSE)),"",VLOOKUP($B314,'[1]1718  Exp_Rev Access'!$F$7:$GK$318,23,FALSE))</f>
        <v>2527292.12</v>
      </c>
      <c r="AE314" s="90">
        <f>IF(ISNA(VLOOKUP($B314,'[1]1718  Exp_Rev Access'!$F$7:$GK$318,24,FALSE)),"",VLOOKUP($B314,'[1]1718  Exp_Rev Access'!$F$7:$GK$318,24,FALSE))</f>
        <v>431976.33</v>
      </c>
      <c r="AF314" s="90">
        <f>IF(ISNA(VLOOKUP($B314,'[1]1718  Exp_Rev Access'!$F$7:$GK$318,25,FALSE)),"",VLOOKUP($B314,'[1]1718  Exp_Rev Access'!$F$7:$GK$318,25,FALSE))</f>
        <v>0</v>
      </c>
      <c r="AG314" s="90">
        <f>IF(ISNA(VLOOKUP($B314,'[1]1718  Exp_Rev Access'!$F$7:$GK$318,26,FALSE)),"",VLOOKUP($B314,'[1]1718  Exp_Rev Access'!$F$7:$GK$318,26,FALSE))</f>
        <v>699918.77</v>
      </c>
      <c r="AH314" s="90">
        <f>IF(ISNA(VLOOKUP($B314,'[1]1718  Exp_Rev Access'!$F$7:$GK$318,27,FALSE)),"",VLOOKUP($B314,'[1]1718  Exp_Rev Access'!$F$7:$GK$318,27,FALSE))</f>
        <v>61883.41</v>
      </c>
      <c r="AI314" s="90">
        <f>IF(ISNA(VLOOKUP($B314,'[1]1718  Exp_Rev Access'!$F$7:$GK$318,28,FALSE)),"",VLOOKUP($B314,'[1]1718  Exp_Rev Access'!$F$7:$GK$318,28,FALSE))</f>
        <v>574233.04</v>
      </c>
      <c r="AJ314" s="90">
        <f>IF(ISNA(VLOOKUP($B314,'[1]1718  Exp_Rev Access'!$F$7:$GK$318,29,FALSE)),"",VLOOKUP($B314,'[1]1718  Exp_Rev Access'!$F$7:$GK$318,29,FALSE))</f>
        <v>57146.86</v>
      </c>
      <c r="AK314" s="90">
        <f>IF(ISNA(VLOOKUP($B314,'[1]1718  Exp_Rev Access'!$F$7:$GK$318,30,FALSE)),"",VLOOKUP($B314,'[1]1718  Exp_Rev Access'!$F$7:$GK$318,30,FALSE))</f>
        <v>546990.38</v>
      </c>
      <c r="AL314" s="90">
        <f>IF(ISNA(VLOOKUP($B314,'[1]1718  Exp_Rev Access'!$F$7:$GK$318,31,FALSE)),"",VLOOKUP($B314,'[1]1718  Exp_Rev Access'!$F$7:$GK$318,31,FALSE))</f>
        <v>496187.76</v>
      </c>
      <c r="AM314" s="56">
        <f>SUM(Q314:AL314)</f>
        <v>6376646.1200000001</v>
      </c>
      <c r="AN314" s="92">
        <f t="shared" ref="AN314:AN328" si="859">AM314/E314</f>
        <v>2.3328059218959606E-2</v>
      </c>
      <c r="AO314" s="71">
        <f t="shared" ref="AO314:AO328" si="860">AM314/D314</f>
        <v>314.35913272094723</v>
      </c>
      <c r="AP314" s="90">
        <f>IF(ISNA(VLOOKUP($B314,'[1]1718  Exp_Rev Access'!$F$7:$GK$318,33,FALSE)),"",VLOOKUP($B314,'[1]1718  Exp_Rev Access'!$F$7:$GK$318,33,FALSE))</f>
        <v>142708883.16999999</v>
      </c>
      <c r="AQ314" s="90">
        <f>IF(ISNA(VLOOKUP($B314,'[1]1718  Exp_Rev Access'!$F$7:$GK$318,34,FALSE)),"",VLOOKUP($B314,'[1]1718  Exp_Rev Access'!$F$7:$GK$318,34,FALSE))</f>
        <v>5035235.07</v>
      </c>
      <c r="AR314" s="90">
        <f>IF(ISNA(VLOOKUP($B314,'[1]1718  Exp_Rev Access'!$F$7:$GK$318,35,FALSE)),"",VLOOKUP($B314,'[1]1718  Exp_Rev Access'!$F$7:$GK$318,35,FALSE))</f>
        <v>4187631.4</v>
      </c>
      <c r="AS314" s="90">
        <f>IF(ISNA(VLOOKUP($B314,'[1]1718  Exp_Rev Access'!$F$7:$GK$318,36,FALSE)),"",VLOOKUP($B314,'[1]1718  Exp_Rev Access'!$F$7:$GK$318,36,FALSE))</f>
        <v>0</v>
      </c>
      <c r="AT314" s="90">
        <f>IF(ISNA(VLOOKUP($B314,'[1]1718  Exp_Rev Access'!$F$7:$GK$318,37,FALSE)),"",VLOOKUP($B314,'[1]1718  Exp_Rev Access'!$F$7:$GK$318,37,FALSE))</f>
        <v>0</v>
      </c>
      <c r="AU314" s="56">
        <f t="shared" ref="AU314:AU328" si="861">SUM(AP314:AT314)</f>
        <v>151931749.63999999</v>
      </c>
      <c r="AV314" s="93">
        <f t="shared" ref="AV314:AV328" si="862">AU314/E314</f>
        <v>0.55582084784753027</v>
      </c>
      <c r="AW314" s="56">
        <f t="shared" ref="AW314:AW328" si="863">AU314/D314</f>
        <v>7490.0084073673643</v>
      </c>
      <c r="AX314" s="90">
        <f>IF(ISNA(VLOOKUP($B314,'[1]1718  Exp_Rev Access'!$F$7:$GK$318,39,FALSE)),"",VLOOKUP($B314,'[1]1718  Exp_Rev Access'!$F$7:$GK$318,39,FALSE))</f>
        <v>4357.92</v>
      </c>
      <c r="AY314" s="90">
        <f>IF(ISNA(VLOOKUP($B314,'[1]1718  Exp_Rev Access'!$F$7:$GK$318,40,FALSE)),"",VLOOKUP($B314,'[1]1718  Exp_Rev Access'!$F$7:$GK$318,40,FALSE))</f>
        <v>19328188.859999999</v>
      </c>
      <c r="AZ314" s="90">
        <f>IF(ISNA(VLOOKUP($B314,'[1]1718  Exp_Rev Access'!$F$7:$GK$318,41,FALSE)),"",VLOOKUP($B314,'[1]1718  Exp_Rev Access'!$F$7:$GK$318,41,FALSE))</f>
        <v>1482888.19</v>
      </c>
      <c r="BA314" s="90">
        <f>IF(ISNA(VLOOKUP($B314,'[1]1718  Exp_Rev Access'!$F$7:$GK$318,42,FALSE)),"",VLOOKUP($B314,'[1]1718  Exp_Rev Access'!$F$7:$GK$318,42,FALSE))</f>
        <v>0</v>
      </c>
      <c r="BB314" s="90">
        <f>IF(ISNA(VLOOKUP($B314,'[1]1718  Exp_Rev Access'!$F$7:$GK$318,43,FALSE)),"",VLOOKUP($B314,'[1]1718  Exp_Rev Access'!$F$7:$GK$318,43,FALSE))</f>
        <v>0</v>
      </c>
      <c r="BC314" s="90">
        <f>IF(ISNA(VLOOKUP($B314,'[1]1718  Exp_Rev Access'!$F$7:$GK$318,44,FALSE)),"",VLOOKUP($B314,'[1]1718  Exp_Rev Access'!$F$7:$GK$318,44,FALSE))</f>
        <v>5818859.2199999997</v>
      </c>
      <c r="BD314" s="90">
        <f>IF(ISNA(VLOOKUP($B314,'[1]1718  Exp_Rev Access'!$F$7:$GK$318,45,FALSE)),"",VLOOKUP($B314,'[1]1718  Exp_Rev Access'!$F$7:$GK$318,45,FALSE))</f>
        <v>0</v>
      </c>
      <c r="BE314" s="90">
        <f>IF(ISNA(VLOOKUP($B314,'[1]1718  Exp_Rev Access'!$F$7:$GK$318,46,FALSE)),"",VLOOKUP($B314,'[1]1718  Exp_Rev Access'!$F$7:$GK$318,46,FALSE))</f>
        <v>1829985.26</v>
      </c>
      <c r="BF314" s="90">
        <f>IF(ISNA(VLOOKUP($B314,'[1]1718  Exp_Rev Access'!$F$7:$GK$318,47,FALSE)),"",VLOOKUP($B314,'[1]1718  Exp_Rev Access'!$F$7:$GK$318,47,FALSE))</f>
        <v>0</v>
      </c>
      <c r="BG314" s="90">
        <f>IF(ISNA(VLOOKUP($B314,'[1]1718  Exp_Rev Access'!$F$7:$GK$318,48,FALSE)),"",VLOOKUP($B314,'[1]1718  Exp_Rev Access'!$F$7:$GK$318,48,FALSE))</f>
        <v>3833035.79</v>
      </c>
      <c r="BH314" s="90">
        <f>IF(ISNA(VLOOKUP($B314,'[1]1718  Exp_Rev Access'!$F$7:$GK$318,49,FALSE)),"",VLOOKUP($B314,'[1]1718  Exp_Rev Access'!$F$7:$GK$318,49,FALSE))</f>
        <v>488381.61</v>
      </c>
      <c r="BI314" s="90">
        <f>IF(ISNA(VLOOKUP($B314,'[1]1718  Exp_Rev Access'!$F$7:$GK$318,50,FALSE)),"",VLOOKUP($B314,'[1]1718  Exp_Rev Access'!$F$7:$GK$318,50,FALSE))</f>
        <v>0</v>
      </c>
      <c r="BJ314" s="90">
        <f>IF(ISNA(VLOOKUP($B314,'[1]1718  Exp_Rev Access'!$F$7:$GK$318,51,FALSE)),"",VLOOKUP($B314,'[1]1718  Exp_Rev Access'!$F$7:$GK$318,51,FALSE))</f>
        <v>132147.97</v>
      </c>
      <c r="BK314" s="90">
        <f>IF(ISNA(VLOOKUP($B314,'[1]1718  Exp_Rev Access'!$F$7:$GK$318,52,FALSE)),"",VLOOKUP($B314,'[1]1718  Exp_Rev Access'!$F$7:$GK$318,52,FALSE))</f>
        <v>11086089.58</v>
      </c>
      <c r="BL314" s="90">
        <f>IF(ISNA(VLOOKUP($B314,'[1]1718  Exp_Rev Access'!$F$7:$GK$318,53,FALSE)),"",VLOOKUP($B314,'[1]1718  Exp_Rev Access'!$F$7:$GK$318,53,FALSE))</f>
        <v>49739.73</v>
      </c>
      <c r="BM314" s="90">
        <f>IF(ISNA(VLOOKUP($B314,'[1]1718  Exp_Rev Access'!$F$7:$GK$318,54,FALSE)),"",VLOOKUP($B314,'[1]1718  Exp_Rev Access'!$F$7:$GK$318,54,FALSE))</f>
        <v>0</v>
      </c>
      <c r="BN314" s="90">
        <f>IF(ISNA(VLOOKUP($B314,'[1]1718  Exp_Rev Access'!$F$7:$GK$318,55,FALSE)),"",VLOOKUP($B314,'[1]1718  Exp_Rev Access'!$F$7:$GK$318,55,FALSE))</f>
        <v>0</v>
      </c>
      <c r="BO314" s="90">
        <f>IF(ISNA(VLOOKUP($B314,'[1]1718  Exp_Rev Access'!$F$7:$GK$318,56,FALSE)),"",VLOOKUP($B314,'[1]1718  Exp_Rev Access'!$F$7:$GK$318,56,FALSE))</f>
        <v>0</v>
      </c>
      <c r="BP314" s="90">
        <f>IF(ISNA(VLOOKUP($B314,'[1]1718  Exp_Rev Access'!$F$7:$GK$318,57,FALSE)),"",VLOOKUP($B314,'[1]1718  Exp_Rev Access'!$F$7:$GK$318,57,FALSE))</f>
        <v>0</v>
      </c>
      <c r="BQ314" s="90">
        <f>IF(ISNA(VLOOKUP($B314,'[1]1718  Exp_Rev Access'!$F$7:$GK$318,58,FALSE)),"",VLOOKUP($B314,'[1]1718  Exp_Rev Access'!$F$7:$GK$318,58,FALSE))</f>
        <v>0</v>
      </c>
      <c r="BR314" s="90">
        <f>IF(ISNA(VLOOKUP($B314,'[1]1718  Exp_Rev Access'!$F$7:$GK$318,59,FALSE)),"",VLOOKUP($B314,'[1]1718  Exp_Rev Access'!$F$7:$GK$318,59,FALSE))</f>
        <v>0</v>
      </c>
      <c r="BS314" s="90">
        <f>IF(ISNA(VLOOKUP($B314,'[1]1718  Exp_Rev Access'!$F$7:$GK$318,60,FALSE)),"",VLOOKUP($B314,'[1]1718  Exp_Rev Access'!$F$7:$GK$318,60,FALSE))</f>
        <v>0</v>
      </c>
      <c r="BT314" s="90">
        <f>IF(ISNA(VLOOKUP($B314,'[1]1718  Exp_Rev Access'!$F$7:$GK$318,61,FALSE)),"",VLOOKUP($B314,'[1]1718  Exp_Rev Access'!$F$7:$GK$318,61,FALSE))</f>
        <v>0</v>
      </c>
      <c r="BU314" s="90">
        <f>IF(ISNA(VLOOKUP($B314,'[1]1718  Exp_Rev Access'!$F$7:$GK$318,62,FALSE)),"",VLOOKUP($B314,'[1]1718  Exp_Rev Access'!$F$7:$GK$318,62,FALSE))</f>
        <v>0</v>
      </c>
      <c r="BV314" s="56">
        <f t="shared" si="743"/>
        <v>44053674.129999995</v>
      </c>
      <c r="BW314" s="92">
        <f>BV314/E314</f>
        <v>0.16116414484631753</v>
      </c>
      <c r="BX314" s="71">
        <f>BV314/D314</f>
        <v>2171.7803578972998</v>
      </c>
      <c r="BY314" s="90">
        <f>IF(ISNA(VLOOKUP($B314,'[1]1718  Exp_Rev Access'!$F$7:$GK$318,64,FALSE)),"",VLOOKUP($B314,'[1]1718  Exp_Rev Access'!$F$7:$GK$318,64,FALSE))</f>
        <v>0</v>
      </c>
      <c r="BZ314" s="90">
        <f>IF(ISNA(VLOOKUP($B314,'[1]1718  Exp_Rev Access'!$F$7:$GK$318,65,FALSE)),"",VLOOKUP($B314,'[1]1718  Exp_Rev Access'!$F$7:$GK$318,65,FALSE))</f>
        <v>0</v>
      </c>
      <c r="CA314" s="90">
        <f>IF(ISNA(VLOOKUP($B314,'[1]1718  Exp_Rev Access'!$F$7:$GK$318,66,FALSE)),"",VLOOKUP($B314,'[1]1718  Exp_Rev Access'!$F$7:$GK$318,66,FALSE))</f>
        <v>0</v>
      </c>
      <c r="CB314" s="90">
        <f>IF(ISNA(VLOOKUP($B314,'[1]1718  Exp_Rev Access'!$F$7:$GK$318,67,FALSE)),"",VLOOKUP($B314,'[1]1718  Exp_Rev Access'!$F$7:$GK$318,67,FALSE))</f>
        <v>0</v>
      </c>
      <c r="CC314" s="90">
        <f>IF(ISNA(VLOOKUP($B314,'[1]1718  Exp_Rev Access'!$F$7:$GK$318,68,FALSE)),"",VLOOKUP($B314,'[1]1718  Exp_Rev Access'!$F$7:$GK$318,68,FALSE))</f>
        <v>55523.01</v>
      </c>
      <c r="CD314" s="90">
        <f>IF(ISNA(VLOOKUP($B314,'[1]1718  Exp_Rev Access'!$F$7:$GK$318,69,FALSE)),"",VLOOKUP($B314,'[1]1718  Exp_Rev Access'!$F$7:$GK$318,69,FALSE))</f>
        <v>0</v>
      </c>
      <c r="CE314" s="56">
        <f t="shared" si="739"/>
        <v>55523.01</v>
      </c>
      <c r="CF314" s="92">
        <f t="shared" si="757"/>
        <v>2.0312309024526616E-4</v>
      </c>
      <c r="CG314" s="78">
        <f t="shared" si="758"/>
        <v>2.7372014913784302</v>
      </c>
      <c r="CH314" s="90">
        <f>IF(ISNA(VLOOKUP($B314,'[1]1718  Exp_Rev Access'!$F$7:$GK$318,$CH$2,FALSE)),"",VLOOKUP($B314,'[1]1718  Exp_Rev Access'!$F$7:$GK$318,$CH$2,FALSE))</f>
        <v>3109.05</v>
      </c>
      <c r="CI314" s="90">
        <f>IF(ISNA(VLOOKUP($B314,'[1]1718  Exp_Rev Access'!$F$7:$GK$318,$CI$2,FALSE)),"",VLOOKUP($B314,'[1]1718  Exp_Rev Access'!$F$7:$GK$318,$CI$2,FALSE))</f>
        <v>0</v>
      </c>
      <c r="CJ314" s="90">
        <f>IF(ISNA(VLOOKUP($B314,'[1]1718  Exp_Rev Access'!$F$7:$GK$318,$CJ$2,FALSE)),"",VLOOKUP($B314,'[1]1718  Exp_Rev Access'!$F$7:$GK$318,$CJ$2,FALSE))</f>
        <v>0</v>
      </c>
      <c r="CK314" s="90">
        <f>IF(ISNA(VLOOKUP($B314,'[1]1718  Exp_Rev Access'!$F$7:$GK$318,$CK$2,FALSE)),"",VLOOKUP($B314,'[1]1718  Exp_Rev Access'!$F$7:$GK$318,$CK$2,FALSE))</f>
        <v>0</v>
      </c>
      <c r="CL314" s="90">
        <f>IF(ISNA(VLOOKUP($B314,'[1]1718  Exp_Rev Access'!$F$7:$GK$318,$CL$2,FALSE)),"",VLOOKUP($B314,'[1]1718  Exp_Rev Access'!$F$7:$GK$318,$CL$2,FALSE))</f>
        <v>0</v>
      </c>
      <c r="CM314" s="90">
        <f>IF(ISNA(VLOOKUP($B314,'[1]1718  Exp_Rev Access'!$F$7:$GK$318,$CM$2,FALSE)),"",VLOOKUP($B314,'[1]1718  Exp_Rev Access'!$F$7:$GK$318,$CM$2,FALSE))</f>
        <v>0</v>
      </c>
      <c r="CN314" s="90">
        <f>IF(ISNA(VLOOKUP($B314,'[1]1718  Exp_Rev Access'!$F$7:$GK$318,$CN$2,FALSE)),"",VLOOKUP($B314,'[1]1718  Exp_Rev Access'!$F$7:$GK$318,$CN$2,FALSE))</f>
        <v>0</v>
      </c>
      <c r="CO314" s="90">
        <f>IF(ISNA(VLOOKUP($B314,'[1]1718  Exp_Rev Access'!$F$7:$GK$318,$CO$2,FALSE)),"",VLOOKUP($B314,'[1]1718  Exp_Rev Access'!$F$7:$GK$318,$CO$2,FALSE))</f>
        <v>0</v>
      </c>
      <c r="CP314" s="90">
        <f>IF(ISNA(VLOOKUP($B314,'[1]1718  Exp_Rev Access'!$F$7:$GK$318,$CP$2,FALSE)),"",VLOOKUP($B314,'[1]1718  Exp_Rev Access'!$F$7:$GK$318,$CP$2,FALSE))</f>
        <v>0</v>
      </c>
      <c r="CQ314" s="90">
        <f>IF(ISNA(VLOOKUP($B314,'[1]1718  Exp_Rev Access'!$F$7:$GK$318,$CQ$2,FALSE)),"",VLOOKUP($B314,'[1]1718  Exp_Rev Access'!$F$7:$GK$318,$CQ$2,FALSE))</f>
        <v>4471655</v>
      </c>
      <c r="CR314" s="90">
        <f>IF(ISNA(VLOOKUP($B314,'[1]1718  Exp_Rev Access'!$F$7:$GK$318,$CR$2,FALSE)),"",VLOOKUP($B314,'[1]1718  Exp_Rev Access'!$F$7:$GK$318,$CR$2,FALSE))</f>
        <v>0</v>
      </c>
      <c r="CS314" s="90">
        <f>IF(ISNA(VLOOKUP($B314,'[1]1718  Exp_Rev Access'!$F$7:$GK$318,$CS$2,FALSE)),"",VLOOKUP($B314,'[1]1718  Exp_Rev Access'!$F$7:$GK$318,$CS$2,FALSE))</f>
        <v>115199</v>
      </c>
      <c r="CT314" s="90">
        <f>IF(ISNA(VLOOKUP($B314,'[1]1718  Exp_Rev Access'!$F$7:$GK$318,$CT$2,FALSE)),"",VLOOKUP($B314,'[1]1718  Exp_Rev Access'!$F$7:$GK$318,$CT$2,FALSE))</f>
        <v>0</v>
      </c>
      <c r="CU314" s="90">
        <f>IF(ISNA(VLOOKUP($B314,'[1]1718  Exp_Rev Access'!$F$7:$GK$318,$CU$2,FALSE)),"",VLOOKUP($B314,'[1]1718  Exp_Rev Access'!$F$7:$GK$318,$CU$2,FALSE))</f>
        <v>3917128.85</v>
      </c>
      <c r="CV314" s="90">
        <f>IF(ISNA(VLOOKUP($B314,'[1]1718  Exp_Rev Access'!$F$7:$GK$318,$CV$2,FALSE)),"",VLOOKUP($B314,'[1]1718  Exp_Rev Access'!$F$7:$GK$318,$CV$2,FALSE))</f>
        <v>603008.15</v>
      </c>
      <c r="CW314" s="90">
        <f>IF(ISNA(VLOOKUP($B314,'[1]1718  Exp_Rev Access'!$F$7:$GK$318,$CW$2,FALSE)),"",VLOOKUP($B314,'[1]1718  Exp_Rev Access'!$F$7:$GK$318,$CW$2,FALSE))</f>
        <v>0</v>
      </c>
      <c r="CX314" s="90">
        <f>IF(ISNA(VLOOKUP($B314,'[1]1718  Exp_Rev Access'!$F$7:$GK$318,$CX$2,FALSE)),"",VLOOKUP($B314,'[1]1718  Exp_Rev Access'!$F$7:$GK$318,$CX$2,FALSE))</f>
        <v>0</v>
      </c>
      <c r="CY314" s="90">
        <f>IF(ISNA(VLOOKUP($B314,'[1]1718  Exp_Rev Access'!$F$7:$GK$318,$CY$2,FALSE)),"",VLOOKUP($B314,'[1]1718  Exp_Rev Access'!$F$7:$GK$318,$CY$2,FALSE))</f>
        <v>0</v>
      </c>
      <c r="CZ314" s="90">
        <f>IF(ISNA(VLOOKUP($B314,'[1]1718  Exp_Rev Access'!$F$7:$GK$318,$CZ$2,FALSE)),"",VLOOKUP($B314,'[1]1718  Exp_Rev Access'!$F$7:$GK$318,$CZ$2,FALSE))</f>
        <v>0</v>
      </c>
      <c r="DA314" s="90">
        <f>IF(ISNA(VLOOKUP($B314,'[1]1718  Exp_Rev Access'!$F$7:$GK$318,$DA$2,FALSE)),"",VLOOKUP($B314,'[1]1718  Exp_Rev Access'!$F$7:$GK$318,$DA$2,FALSE))</f>
        <v>0</v>
      </c>
      <c r="DB314" s="90">
        <f>IF(ISNA(VLOOKUP($B314,'[1]1718  Exp_Rev Access'!$F$7:$GK$318,$DB$2,FALSE)),"",VLOOKUP($B314,'[1]1718  Exp_Rev Access'!$F$7:$GK$318,$DB$2,FALSE))</f>
        <v>260907.29</v>
      </c>
      <c r="DC314" s="90">
        <f>IF(ISNA(VLOOKUP($B314,'[1]1718  Exp_Rev Access'!$F$7:$GK$318,$DC$2,FALSE)),"",VLOOKUP($B314,'[1]1718  Exp_Rev Access'!$F$7:$GK$318,$DC$2,FALSE))</f>
        <v>0</v>
      </c>
      <c r="DD314" s="90">
        <f>IF(ISNA(VLOOKUP($B314,'[1]1718  Exp_Rev Access'!$F$7:$GK$318,$DD$2,FALSE)),"",VLOOKUP($B314,'[1]1718  Exp_Rev Access'!$F$7:$GK$318,$DD$2,FALSE))</f>
        <v>0</v>
      </c>
      <c r="DE314" s="90">
        <f>IF(ISNA(VLOOKUP($B314,'[1]1718  Exp_Rev Access'!$F$7:$GK$318,$DE$2,FALSE)),"",VLOOKUP($B314,'[1]1718  Exp_Rev Access'!$F$7:$GK$318,$DE$2,FALSE))</f>
        <v>0</v>
      </c>
      <c r="DF314" s="90">
        <f>IF(ISNA(VLOOKUP($B314,'[1]1718  Exp_Rev Access'!$F$7:$GK$318,$DF$2,FALSE)),"",VLOOKUP($B314,'[1]1718  Exp_Rev Access'!$F$7:$GK$318,$DF$2,FALSE))</f>
        <v>0</v>
      </c>
      <c r="DG314" s="90">
        <f>IF(ISNA(VLOOKUP($B314,'[1]1718  Exp_Rev Access'!$F$7:$GK$318,$DG$2,FALSE)),"",VLOOKUP($B314,'[1]1718  Exp_Rev Access'!$F$7:$GK$318,$DG$2,FALSE))</f>
        <v>87829.77</v>
      </c>
      <c r="DH314" s="90">
        <f>IF(ISNA(VLOOKUP($B314,'[1]1718  Exp_Rev Access'!$F$7:$GK$318,$DH$2,FALSE)),"",VLOOKUP($B314,'[1]1718  Exp_Rev Access'!$F$7:$GK$318,$DH$2,FALSE))</f>
        <v>148701.23000000001</v>
      </c>
      <c r="DI314" s="90">
        <f>IF(ISNA(VLOOKUP($B314,'[1]1718  Exp_Rev Access'!$F$7:$GK$318,$DI$2,FALSE)),"",VLOOKUP($B314,'[1]1718  Exp_Rev Access'!$F$7:$GK$318,$DI$2,FALSE))</f>
        <v>4420177.07</v>
      </c>
      <c r="DJ314" s="90">
        <f>IF(ISNA(VLOOKUP($B314,'[1]1718  Exp_Rev Access'!$F$7:$GK$318,$DJ$2,FALSE)),"",VLOOKUP($B314,'[1]1718  Exp_Rev Access'!$F$7:$GK$318,$DJ$2,FALSE))</f>
        <v>0</v>
      </c>
      <c r="DK314" s="90">
        <f>IF(ISNA(VLOOKUP($B314,'[1]1718  Exp_Rev Access'!$F$7:$GK$318,$DK$2,FALSE)),"",VLOOKUP($B314,'[1]1718  Exp_Rev Access'!$F$7:$GK$318,$DK$2,FALSE))</f>
        <v>70955.839999999997</v>
      </c>
      <c r="DL314" s="90">
        <f>IF(ISNA(VLOOKUP($B314,'[1]1718  Exp_Rev Access'!$F$7:$GK$318,$DL$2,FALSE)),"",VLOOKUP($B314,'[1]1718  Exp_Rev Access'!$F$7:$GK$318,$DL$2,FALSE))</f>
        <v>0</v>
      </c>
      <c r="DM314" s="90">
        <f>IF(ISNA(VLOOKUP($B314,'[1]1718  Exp_Rev Access'!$F$7:$GK$318,$DM$2,FALSE)),"",VLOOKUP($B314,'[1]1718  Exp_Rev Access'!$F$7:$GK$318,$DM$2,FALSE))</f>
        <v>0</v>
      </c>
      <c r="DN314" s="90">
        <f>IF(ISNA(VLOOKUP($B314,'[1]1718  Exp_Rev Access'!$F$7:$GK$318,$DN$2,FALSE)),"",VLOOKUP($B314,'[1]1718  Exp_Rev Access'!$F$7:$GK$318,$DN$2,FALSE))</f>
        <v>0</v>
      </c>
      <c r="DO314" s="90">
        <f>IF(ISNA(VLOOKUP($B314,'[1]1718  Exp_Rev Access'!$F$7:$GK$318,$DO$2,FALSE)),"",VLOOKUP($B314,'[1]1718  Exp_Rev Access'!$F$7:$GK$318,$DO$2,FALSE))</f>
        <v>0</v>
      </c>
      <c r="DP314" s="90">
        <f>IF(ISNA(VLOOKUP($B314,'[1]1718  Exp_Rev Access'!$F$7:$GK$318,$DP$2,FALSE)),"",VLOOKUP($B314,'[1]1718  Exp_Rev Access'!$F$7:$GK$318,$DP$2,FALSE))</f>
        <v>0</v>
      </c>
      <c r="DQ314" s="90">
        <f>IF(ISNA(VLOOKUP($B314,'[1]1718  Exp_Rev Access'!$F$7:$GK$318,$DQ$2,FALSE)),"",VLOOKUP($B314,'[1]1718  Exp_Rev Access'!$F$7:$GK$318,$DQ$2,FALSE))</f>
        <v>0</v>
      </c>
      <c r="DR314" s="90">
        <f>IF(ISNA(VLOOKUP($B314,'[1]1718  Exp_Rev Access'!$F$7:$GK$318,$DR$2,FALSE)),"",VLOOKUP($B314,'[1]1718  Exp_Rev Access'!$F$7:$GK$318,$DR$2,FALSE))</f>
        <v>0</v>
      </c>
      <c r="DS314" s="90">
        <f>IF(ISNA(VLOOKUP($B314,'[1]1718  Exp_Rev Access'!$F$7:$GK$318,$DS$2,FALSE)),"",VLOOKUP($B314,'[1]1718  Exp_Rev Access'!$F$7:$GK$318,$DS$2,FALSE))</f>
        <v>0</v>
      </c>
      <c r="DT314" s="90">
        <f>IF(ISNA(VLOOKUP($B314,'[1]1718  Exp_Rev Access'!$F$7:$GK$318,$DT$2,FALSE)),"",VLOOKUP($B314,'[1]1718  Exp_Rev Access'!$F$7:$GK$318,$DT$2,FALSE))</f>
        <v>0</v>
      </c>
      <c r="DU314" s="90">
        <f>IF(ISNA(VLOOKUP($B314,'[1]1718  Exp_Rev Access'!$F$7:$GK$318,$DU$2,FALSE)),"",VLOOKUP($B314,'[1]1718  Exp_Rev Access'!$F$7:$GK$318,$DU$2,FALSE))</f>
        <v>0</v>
      </c>
      <c r="DV314" s="90">
        <f>IF(ISNA(VLOOKUP($B314,'[1]1718  Exp_Rev Access'!$F$7:$GK$318,$DV$2,FALSE)),"",VLOOKUP($B314,'[1]1718  Exp_Rev Access'!$F$7:$GK$318,$DV$2,FALSE))</f>
        <v>0</v>
      </c>
      <c r="DW314" s="90">
        <f>IF(ISNA(VLOOKUP($B314,'[1]1718  Exp_Rev Access'!$F$7:$GK$318,$DW$2,FALSE)),"",VLOOKUP($B314,'[1]1718  Exp_Rev Access'!$F$7:$GK$318,$DW$2,FALSE))</f>
        <v>0</v>
      </c>
      <c r="DX314" s="90">
        <f>IF(ISNA(VLOOKUP($B314,'[1]1718  Exp_Rev Access'!$F$7:$GK$318,$DX$2,FALSE)),"",VLOOKUP($B314,'[1]1718  Exp_Rev Access'!$F$7:$GK$318,$DX$2,FALSE))</f>
        <v>0</v>
      </c>
      <c r="DY314" s="90">
        <f>IF(ISNA(VLOOKUP($B314,'[1]1718  Exp_Rev Access'!$F$7:$GK$318,$DY$2,FALSE)),"",VLOOKUP($B314,'[1]1718  Exp_Rev Access'!$F$7:$GK$318,$DY$2,FALSE))</f>
        <v>0</v>
      </c>
      <c r="DZ314" s="90">
        <f>IF(ISNA(VLOOKUP($B314,'[1]1718  Exp_Rev Access'!$F$7:$GK$318,$DZ$2,FALSE)),"",VLOOKUP($B314,'[1]1718  Exp_Rev Access'!$F$7:$GK$318,$DZ$2,FALSE))</f>
        <v>0</v>
      </c>
      <c r="EA314" s="90">
        <f>IF(ISNA(VLOOKUP($B314,'[1]1718  Exp_Rev Access'!$F$7:$GK$318,$EA$2,FALSE)),"",VLOOKUP($B314,'[1]1718  Exp_Rev Access'!$F$7:$GK$318,$EA$2,FALSE))</f>
        <v>0</v>
      </c>
      <c r="EB314" s="90">
        <f>IF(ISNA(VLOOKUP($B314,'[1]1718  Exp_Rev Access'!$F$7:$GK$318,$EB$2,FALSE)),"",VLOOKUP($B314,'[1]1718  Exp_Rev Access'!$F$7:$GK$318,$EB$2,FALSE))</f>
        <v>0</v>
      </c>
      <c r="EC314" s="90">
        <f>IF(ISNA(VLOOKUP($B314,'[1]1718  Exp_Rev Access'!$F$7:$GK$318,$EC$2,FALSE)),"",VLOOKUP($B314,'[1]1718  Exp_Rev Access'!$F$7:$GK$318,$EC$2,FALSE))</f>
        <v>0</v>
      </c>
      <c r="ED314" s="90">
        <f>IF(ISNA(VLOOKUP($B314,'[1]1718  Exp_Rev Access'!$F$7:$GK$318,$ED$2,FALSE)),"",VLOOKUP($B314,'[1]1718  Exp_Rev Access'!$F$7:$GK$318,$ED$2,FALSE))</f>
        <v>0</v>
      </c>
      <c r="EE314" s="90">
        <f>IF(ISNA(VLOOKUP($B314,'[1]1718  Exp_Rev Access'!$F$7:$GK$318,$EE$2,FALSE)),"",VLOOKUP($B314,'[1]1718  Exp_Rev Access'!$F$7:$GK$318,$EE$2,FALSE))</f>
        <v>0</v>
      </c>
      <c r="EF314" s="90">
        <f>IF(ISNA(VLOOKUP($B314,'[1]1718  Exp_Rev Access'!$F$7:$GK$318,$EF$2,FALSE)),"",VLOOKUP($B314,'[1]1718  Exp_Rev Access'!$F$7:$GK$318,$EF$2,FALSE))</f>
        <v>0</v>
      </c>
      <c r="EG314" s="90">
        <f>IF(ISNA(VLOOKUP($B314,'[1]1718  Exp_Rev Access'!$F$7:$GK$318,$EG$2,FALSE)),"",VLOOKUP($B314,'[1]1718  Exp_Rev Access'!$F$7:$GK$318,$EG$2,FALSE))</f>
        <v>0</v>
      </c>
      <c r="EH314" s="90">
        <f>IF(ISNA(VLOOKUP($B314,'[1]1718  Exp_Rev Access'!$F$7:$GK$318,$EH$2,FALSE)),"",VLOOKUP($B314,'[1]1718  Exp_Rev Access'!$F$7:$GK$318,$EH$2,FALSE))</f>
        <v>0</v>
      </c>
      <c r="EI314" s="90">
        <f>IF(ISNA(VLOOKUP($B314,'[1]1718  Exp_Rev Access'!$F$7:$GK$318,$EI$2,FALSE)),"",VLOOKUP($B314,'[1]1718  Exp_Rev Access'!$F$7:$GK$318,$EI$2,FALSE))</f>
        <v>0</v>
      </c>
      <c r="EJ314" s="90">
        <f>IF(ISNA(VLOOKUP($B314,'[1]1718  Exp_Rev Access'!$F$7:$GK$318,$EJ$2,FALSE)),"",VLOOKUP($B314,'[1]1718  Exp_Rev Access'!$F$7:$GK$318,$EJ$2,FALSE))</f>
        <v>0</v>
      </c>
      <c r="EK314" s="90">
        <f>IF(ISNA(VLOOKUP($B314,'[1]1718  Exp_Rev Access'!$F$7:$GK$318,$EK$2,FALSE)),"",VLOOKUP($B314,'[1]1718  Exp_Rev Access'!$F$7:$GK$318,$EK$2,FALSE))</f>
        <v>0</v>
      </c>
      <c r="EL314" s="90">
        <f>IF(ISNA(VLOOKUP($B314,'[1]1718  Exp_Rev Access'!$F$7:$GK$318,$EL$2,FALSE)),"",VLOOKUP($B314,'[1]1718  Exp_Rev Access'!$F$7:$GK$318,$EL$2,FALSE))</f>
        <v>0</v>
      </c>
      <c r="EM314" s="90">
        <f>IF(ISNA(VLOOKUP($B314,'[1]1718  Exp_Rev Access'!$F$7:$GK$318,$EM$2,FALSE)),"",VLOOKUP($B314,'[1]1718  Exp_Rev Access'!$F$7:$GK$318,$EM$2,FALSE))</f>
        <v>0</v>
      </c>
      <c r="EN314" s="90">
        <f>IF(ISNA(VLOOKUP($B314,'[1]1718  Exp_Rev Access'!$F$7:$GK$318,$EN$2,FALSE)),"",VLOOKUP($B314,'[1]1718  Exp_Rev Access'!$F$7:$GK$318,$EN$2,FALSE))</f>
        <v>137312.39000000001</v>
      </c>
      <c r="EO314" s="90">
        <f>IF(ISNA(VLOOKUP($B314,'[1]1718  Exp_Rev Access'!$F$7:$GK$318,$EO$2,FALSE)),"",VLOOKUP($B314,'[1]1718  Exp_Rev Access'!$F$7:$GK$318,$EO$2,FALSE))</f>
        <v>0</v>
      </c>
      <c r="EP314" s="90">
        <f>IF(ISNA(VLOOKUP($B314,'[1]1718  Exp_Rev Access'!$F$7:$GK$318,$EP$2,FALSE)),"",VLOOKUP($B314,'[1]1718  Exp_Rev Access'!$F$7:$GK$318,$EP$2,FALSE))</f>
        <v>0</v>
      </c>
      <c r="EQ314" s="90">
        <f>IF(ISNA(VLOOKUP($B314,'[1]1718  Exp_Rev Access'!$F$7:$GK$318,$EQ$2,FALSE)),"",VLOOKUP($B314,'[1]1718  Exp_Rev Access'!$F$7:$GK$318,$EQ$2,FALSE))</f>
        <v>0</v>
      </c>
      <c r="ER314" s="90">
        <f>IF(ISNA(VLOOKUP($B314,'[1]1718  Exp_Rev Access'!$F$7:$GK$318,$ER$2,FALSE)),"",VLOOKUP($B314,'[1]1718  Exp_Rev Access'!$F$7:$GK$318,$ER$2,FALSE))</f>
        <v>0</v>
      </c>
      <c r="ES314" s="90">
        <f>IF(ISNA(VLOOKUP($B314,'[1]1718  Exp_Rev Access'!$F$7:$GK$318,$ES$2,FALSE)),"",VLOOKUP($B314,'[1]1718  Exp_Rev Access'!$F$7:$GK$318,$ES$2,FALSE))</f>
        <v>0</v>
      </c>
      <c r="ET314" s="90">
        <f>IF(ISNA(VLOOKUP($B314,'[1]1718  Exp_Rev Access'!$F$7:$GK$318,$ET$2,FALSE)),"",VLOOKUP($B314,'[1]1718  Exp_Rev Access'!$F$7:$GK$318,$ET$2,FALSE))</f>
        <v>0</v>
      </c>
      <c r="EU314" s="90">
        <f>IF(ISNA(VLOOKUP($B314,'[1]1718  Exp_Rev Access'!$F$7:$GK$318,$EU$2,FALSE)),"",VLOOKUP($B314,'[1]1718  Exp_Rev Access'!$F$7:$GK$318,$EU$2,FALSE))</f>
        <v>0</v>
      </c>
      <c r="EV314" s="90">
        <f>IF(ISNA(VLOOKUP($B314,'[1]1718  Exp_Rev Access'!$F$7:$GK$318,$EV$2,FALSE)),"",VLOOKUP($B314,'[1]1718  Exp_Rev Access'!$F$7:$GK$318,$EV$2,FALSE))</f>
        <v>0</v>
      </c>
      <c r="EW314" s="90">
        <f>IF(ISNA(VLOOKUP($B314,'[1]1718  Exp_Rev Access'!$F$7:$GK$318,$EW$2,FALSE)),"",VLOOKUP($B314,'[1]1718  Exp_Rev Access'!$F$7:$GK$318,$EW$2,FALSE))</f>
        <v>0</v>
      </c>
      <c r="EX314" s="90">
        <f>IF(ISNA(VLOOKUP($B314,'[1]1718  Exp_Rev Access'!$F$7:$GK$318,$EX$2,FALSE)),"",VLOOKUP($B314,'[1]1718  Exp_Rev Access'!$F$7:$GK$318,$EX$2,FALSE))</f>
        <v>0</v>
      </c>
      <c r="EY314" s="90">
        <f>IF(ISNA(VLOOKUP($B314,'[1]1718  Exp_Rev Access'!$F$7:$GK$318,$EY$2,FALSE)),"",VLOOKUP($B314,'[1]1718  Exp_Rev Access'!$F$7:$GK$318,$EY$2,FALSE))</f>
        <v>0</v>
      </c>
      <c r="EZ314" s="90">
        <f>IF(ISNA(VLOOKUP($B314,'[1]1718  Exp_Rev Access'!$F$7:$GK$318,$EZ$2,FALSE)),"",VLOOKUP($B314,'[1]1718  Exp_Rev Access'!$F$7:$GK$318,$EZ$2,FALSE))</f>
        <v>0</v>
      </c>
      <c r="FA314" s="90">
        <f>IF(ISNA(VLOOKUP($B314,'[1]1718  Exp_Rev Access'!$F$7:$GK$318,$FA$2,FALSE)),"",VLOOKUP($B314,'[1]1718  Exp_Rev Access'!$F$7:$GK$318,$FA$2,FALSE))</f>
        <v>0</v>
      </c>
      <c r="FB314" s="90">
        <f>IF(ISNA(VLOOKUP($B314,'[1]1718  Exp_Rev Access'!$F$7:$GK$318,$FB$2,FALSE)),"",VLOOKUP($B314,'[1]1718  Exp_Rev Access'!$F$7:$GK$318,$FB$2,FALSE))</f>
        <v>0</v>
      </c>
      <c r="FC314" s="90">
        <f>IF(ISNA(VLOOKUP($B314,'[1]1718  Exp_Rev Access'!$F$7:$GK$318,$FC$2,FALSE)),"",VLOOKUP($B314,'[1]1718  Exp_Rev Access'!$F$7:$GK$318,$FC$2,FALSE))</f>
        <v>0</v>
      </c>
      <c r="FD314" s="90">
        <f>IF(ISNA(VLOOKUP($B314,'[1]1718  Exp_Rev Access'!$F$7:$GK$318,$FD$2,FALSE)),"",VLOOKUP($B314,'[1]1718  Exp_Rev Access'!$F$7:$GK$318,$FD$2,FALSE))</f>
        <v>0</v>
      </c>
      <c r="FE314" s="90">
        <f>IF(ISNA(VLOOKUP($B314,'[1]1718  Exp_Rev Access'!$F$7:$GK$318,$FE$2,FALSE)),"",VLOOKUP($B314,'[1]1718  Exp_Rev Access'!$F$7:$GK$318,$FE$2,FALSE))</f>
        <v>0</v>
      </c>
      <c r="FF314" s="90">
        <f>IF(ISNA(VLOOKUP($B314,'[1]1718  Exp_Rev Access'!$F$7:$GK$318,$FF$2,FALSE)),"",VLOOKUP($B314,'[1]1718  Exp_Rev Access'!$F$7:$GK$318,$FF$2,FALSE))</f>
        <v>0</v>
      </c>
      <c r="FG314" s="90">
        <f>IF(ISNA(VLOOKUP($B314,'[1]1718  Exp_Rev Access'!$F$7:$GK$318,$FG$2,FALSE)),"",VLOOKUP($B314,'[1]1718  Exp_Rev Access'!$F$7:$GK$318,$FG$2,FALSE))</f>
        <v>0</v>
      </c>
      <c r="FH314" s="90">
        <f>IF(ISNA(VLOOKUP($B314,'[1]1718  Exp_Rev Access'!$F$7:$GK$318,$FH$2,FALSE)),"",VLOOKUP($B314,'[1]1718  Exp_Rev Access'!$F$7:$GK$318,$FH$2,FALSE))</f>
        <v>0</v>
      </c>
      <c r="FI314" s="90">
        <f>IF(ISNA(VLOOKUP($B314,'[1]1718  Exp_Rev Access'!$F$7:$GK$318,$FI$2,FALSE)),"",VLOOKUP($B314,'[1]1718  Exp_Rev Access'!$F$7:$GK$318,$FI$2,FALSE))</f>
        <v>0</v>
      </c>
      <c r="FJ314" s="90">
        <f>IF(ISNA(VLOOKUP($B314,'[1]1718  Exp_Rev Access'!$F$7:$GK$318,$FJ$2,FALSE)),"",VLOOKUP($B314,'[1]1718  Exp_Rev Access'!$F$7:$GK$318,$FJ$2,FALSE))</f>
        <v>0</v>
      </c>
      <c r="FK314" s="90">
        <f>IF(ISNA(VLOOKUP($B314,'[1]1718  Exp_Rev Access'!$F$7:$GK$318,$FK$2,FALSE)),"",VLOOKUP($B314,'[1]1718  Exp_Rev Access'!$F$7:$GK$318,$FK$2,FALSE))</f>
        <v>0</v>
      </c>
      <c r="FL314" s="90">
        <f>IF(ISNA(VLOOKUP($B314,'[1]1718  Exp_Rev Access'!$F$7:$GK$318,$FL$2,FALSE)),"",VLOOKUP($B314,'[1]1718  Exp_Rev Access'!$F$7:$GK$318,$FL$2,FALSE))</f>
        <v>0</v>
      </c>
      <c r="FM314" s="90">
        <f>IF(ISNA(VLOOKUP($B314,'[1]1718  Exp_Rev Access'!$F$7:$GK$318,$FM$2,FALSE)),"",VLOOKUP($B314,'[1]1718  Exp_Rev Access'!$F$7:$GK$318,$FM$2,FALSE))</f>
        <v>0</v>
      </c>
      <c r="FN314" s="90">
        <f>IF(ISNA(VLOOKUP($B314,'[1]1718  Exp_Rev Access'!$F$7:$GK$318,$FN$2,FALSE)),"",VLOOKUP($B314,'[1]1718  Exp_Rev Access'!$F$7:$GK$318,$FN$2,FALSE))</f>
        <v>0</v>
      </c>
      <c r="FO314" s="90">
        <f>IF(ISNA(VLOOKUP($B314,'[1]1718  Exp_Rev Access'!$F$7:$GK$318,$FO$2,FALSE)),"",VLOOKUP($B314,'[1]1718  Exp_Rev Access'!$F$7:$GK$318,$FO$2,FALSE))</f>
        <v>0</v>
      </c>
      <c r="FP314" s="90">
        <f>IF(ISNA(VLOOKUP($B314,'[1]1718  Exp_Rev Access'!$F$7:$GK$318,$FP$2,FALSE)),"",VLOOKUP($B314,'[1]1718  Exp_Rev Access'!$F$7:$GK$318,$FP$2,FALSE))</f>
        <v>0</v>
      </c>
      <c r="FQ314" s="90">
        <f>IF(ISNA(VLOOKUP($B314,'[1]1718  Exp_Rev Access'!$F$7:$GK$318,$FQ$2,FALSE)),"",VLOOKUP($B314,'[1]1718  Exp_Rev Access'!$F$7:$GK$318,$FQ$2,FALSE))</f>
        <v>0</v>
      </c>
      <c r="FR314" s="90">
        <f>IF(ISNA(VLOOKUP($B314,'[1]1718  Exp_Rev Access'!$F$7:$GK$318,$FR$2,FALSE)),"",VLOOKUP($B314,'[1]1718  Exp_Rev Access'!$F$7:$GK$318,$FR$2,FALSE))</f>
        <v>601651.35</v>
      </c>
      <c r="FS314" s="56">
        <f>SUM(CH314:FR314)</f>
        <v>14837634.99</v>
      </c>
      <c r="FT314" s="92">
        <f>FS314/E314</f>
        <v>5.428139200486589E-2</v>
      </c>
      <c r="FU314" s="94">
        <f>FS314/D314</f>
        <v>731.47325087665058</v>
      </c>
      <c r="FV314" s="95">
        <f>IF(ISNA(VLOOKUP($B314,'[1]1718  Exp_Rev Access'!$F$7:$GK$318,$FV$2,FALSE)),"",VLOOKUP($B314,'[1]1718  Exp_Rev Access'!$F$7:$GK$318,$FV$2,FALSE))</f>
        <v>0</v>
      </c>
      <c r="FW314" s="95">
        <f>IF(ISNA(VLOOKUP($B314,'[1]1718  Exp_Rev Access'!$F$7:$GK$318,$FW$2,FALSE)),"",VLOOKUP($B314,'[1]1718  Exp_Rev Access'!$F$7:$GK$318,$FW$2,FALSE))</f>
        <v>0</v>
      </c>
      <c r="FX314" s="95">
        <f>IF(ISNA(VLOOKUP($B314,'[1]1718  Exp_Rev Access'!$F$7:$GK$318,$FX$2,FALSE)),"",VLOOKUP($B314,'[1]1718  Exp_Rev Access'!$F$7:$GK$318,$FX$2,FALSE))</f>
        <v>0</v>
      </c>
      <c r="FY314" s="95">
        <f>IF(ISNA(VLOOKUP($B314,'[1]1718  Exp_Rev Access'!$F$7:$GK$318,$FY$2,FALSE)),"",VLOOKUP($B314,'[1]1718  Exp_Rev Access'!$F$7:$GK$318,$FY$2,FALSE))</f>
        <v>0</v>
      </c>
      <c r="FZ314" s="95">
        <f>IF(ISNA(VLOOKUP($B314,'[1]1718  Exp_Rev Access'!$F$7:$GK$318,$FZ$2,FALSE)),"",VLOOKUP($B314,'[1]1718  Exp_Rev Access'!$F$7:$GK$318,$FZ$2,FALSE))</f>
        <v>0</v>
      </c>
      <c r="GA314" s="95">
        <f>IF(ISNA(VLOOKUP($B314,'[1]1718  Exp_Rev Access'!$F$7:$GK$318,$GA$2,FALSE)),"",VLOOKUP($B314,'[1]1718  Exp_Rev Access'!$F$7:$GK$318,$GA$2,FALSE))</f>
        <v>0</v>
      </c>
      <c r="GB314" s="95">
        <f>IF(ISNA(VLOOKUP($B314,'[1]1718  Exp_Rev Access'!$F$7:$GK$318,$GB$2,FALSE)),"",VLOOKUP($B314,'[1]1718  Exp_Rev Access'!$F$7:$GK$318,$GB$2,FALSE))</f>
        <v>0</v>
      </c>
      <c r="GC314" s="95">
        <f>IF(ISNA(VLOOKUP($B314,'[1]1718  Exp_Rev Access'!$F$7:$GK$318,$GC$2,FALSE)),"",VLOOKUP($B314,'[1]1718  Exp_Rev Access'!$F$7:$GK$318,$GC$2,FALSE))</f>
        <v>0</v>
      </c>
      <c r="GD314" s="95">
        <f>IF(ISNA(VLOOKUP($B314,'[1]1718  Exp_Rev Access'!$F$7:$GK$318,$GD$2,FALSE)),"",VLOOKUP($B314,'[1]1718  Exp_Rev Access'!$F$7:$GK$318,$GD$2,FALSE))</f>
        <v>0</v>
      </c>
      <c r="GE314" s="95">
        <f>IF(ISNA(VLOOKUP($B314,'[1]1718  Exp_Rev Access'!$F$7:$GK$318,$GE$2,FALSE)),"",VLOOKUP($B314,'[1]1718  Exp_Rev Access'!$F$7:$GK$318,$GE$2,FALSE))</f>
        <v>0</v>
      </c>
      <c r="GF314" s="95">
        <f>IF(ISNA(VLOOKUP($B314,'[1]1718  Exp_Rev Access'!$F$7:$GK$318,$GF$2,FALSE)),"",VLOOKUP($B314,'[1]1718  Exp_Rev Access'!$F$7:$GK$318,$GF$2,FALSE))</f>
        <v>2185213.84</v>
      </c>
      <c r="GG314" s="95">
        <f>IF(ISNA(VLOOKUP($B314,'[1]1718  Exp_Rev Access'!$F$7:$GK$318,$GG$2,FALSE)),"",VLOOKUP($B314,'[1]1718  Exp_Rev Access'!$F$7:$GK$318,$GG$2,FALSE))</f>
        <v>0</v>
      </c>
      <c r="GH314" s="95">
        <f>IF(ISNA(VLOOKUP($B314,'[1]1718  Exp_Rev Access'!$F$7:$GK$318,$GH$2,FALSE)),"",VLOOKUP($B314,'[1]1718  Exp_Rev Access'!$F$7:$GK$318,$GH$2,FALSE))</f>
        <v>0</v>
      </c>
      <c r="GI314" s="95">
        <f>IF(ISNA(VLOOKUP($B314,'[1]1718  Exp_Rev Access'!$F$7:$GK$318,$GI$2,FALSE)),"",VLOOKUP($B314,'[1]1718  Exp_Rev Access'!$F$7:$GK$318,$GI$2,FALSE))</f>
        <v>0</v>
      </c>
      <c r="GJ314" s="95">
        <f>IF(ISNA(VLOOKUP($B314,'[1]1718  Exp_Rev Access'!$F$7:$GK$318,$GJ$2,FALSE)),"",VLOOKUP($B314,'[1]1718  Exp_Rev Access'!$F$7:$GK$318,$GJ$2,FALSE))</f>
        <v>0</v>
      </c>
      <c r="GK314" s="95">
        <f>IF(ISNA(VLOOKUP($B314,'[1]1718  Exp_Rev Access'!$F$7:$GK$318,$GK$2,FALSE)),"",VLOOKUP($B314,'[1]1718  Exp_Rev Access'!$F$7:$GK$318,$GK$2,FALSE))</f>
        <v>142275.21</v>
      </c>
      <c r="GL314" s="95">
        <f>IF(ISNA(VLOOKUP($B314,'[1]1718  Exp_Rev Access'!$F$7:$GK$318,$GL$2,FALSE)),"",VLOOKUP($B314,'[1]1718  Exp_Rev Access'!$F$7:$GK$318,$GL$2,FALSE))</f>
        <v>9302.4699999999993</v>
      </c>
      <c r="GM314" s="95">
        <f>IF(ISNA(VLOOKUP($B314,'[1]1718  Exp_Rev Access'!$F$7:$GK$318,$GM$2,FALSE)),"",VLOOKUP($B314,'[1]1718  Exp_Rev Access'!$F$7:$GK$318,$GM$2,FALSE))</f>
        <v>0</v>
      </c>
      <c r="GN314" s="95">
        <f>IF(ISNA(VLOOKUP($B314,'[1]1718  Exp_Rev Access'!$F$7:$GK$318,$GN$2,FALSE)),"",VLOOKUP($B314,'[1]1718  Exp_Rev Access'!$F$7:$GK$318,$GN$2,FALSE))</f>
        <v>0</v>
      </c>
      <c r="GO314" s="95">
        <f>IF(ISNA(VLOOKUP($B314,'[1]1718  Exp_Rev Access'!$F$7:$GK$318,$GO$2,FALSE)),"",VLOOKUP($B314,'[1]1718  Exp_Rev Access'!$F$7:$GK$318,$GO$2,FALSE))</f>
        <v>0</v>
      </c>
      <c r="GP314" s="95">
        <f>IF(ISNA(VLOOKUP($B314,'[1]1718  Exp_Rev Access'!$F$7:$GK$318,$GP$2,FALSE)),"",VLOOKUP($B314,'[1]1718  Exp_Rev Access'!$F$7:$GK$318,$GP$2,FALSE))</f>
        <v>0</v>
      </c>
      <c r="GQ314" s="95">
        <f>IF(ISNA(VLOOKUP($B314,'[1]1718  Exp_Rev Access'!$F$7:$GK$318,$GQ$2,FALSE)),"",VLOOKUP($B314,'[1]1718  Exp_Rev Access'!$F$7:$GK$318,$GQ$2,FALSE))</f>
        <v>15742.3</v>
      </c>
      <c r="GR314" s="95">
        <f>IF(ISNA(VLOOKUP($B314,'[1]1718  Exp_Rev Access'!$F$7:$GK$318,$GR$2,FALSE)),"",VLOOKUP($B314,'[1]1718  Exp_Rev Access'!$F$7:$GK$318,$GR$2,FALSE))</f>
        <v>0</v>
      </c>
      <c r="GS314" s="95">
        <f>IF(ISNA(VLOOKUP($B314,'[1]1718  Exp_Rev Access'!$F$7:$GK$318,$GS$2,FALSE)),"",VLOOKUP($B314,'[1]1718  Exp_Rev Access'!$F$7:$GK$318,$GS$2,FALSE))</f>
        <v>0</v>
      </c>
      <c r="GT314" s="95">
        <f>IF(ISNA(VLOOKUP($B314,'[1]1718  Exp_Rev Access'!$F$7:$GK$318,$GT$2,FALSE)),"",VLOOKUP($B314,'[1]1718  Exp_Rev Access'!$F$7:$GK$318,$GT$2,FALSE))</f>
        <v>2240000</v>
      </c>
      <c r="GU314" s="56">
        <f t="shared" ref="GU314:GU328" si="864">SUM(FV314:GT314)</f>
        <v>4592533.82</v>
      </c>
      <c r="GV314" s="92">
        <f t="shared" ref="GV314:GV328" si="865">GU314/E314</f>
        <v>1.6801136350033923E-2</v>
      </c>
      <c r="GW314" s="96">
        <f t="shared" ref="GW314:GW328" si="866">GU314/D314</f>
        <v>226.40506019594181</v>
      </c>
    </row>
    <row r="315" spans="1:222" x14ac:dyDescent="0.3">
      <c r="A315" s="73"/>
      <c r="B315" s="88" t="s">
        <v>637</v>
      </c>
      <c r="C315" s="89" t="s">
        <v>638</v>
      </c>
      <c r="D315" s="75">
        <f>IF(ISNA(VLOOKUP($B315,'[1]1718 enrollment_Rev_Exp by size'!$A$7:H647,3,FALSE)),"",VLOOKUP($B315,'[1]1718 enrollment_Rev_Exp by size'!$A$7:$G$350,3,FALSE))</f>
        <v>8872.7300000000014</v>
      </c>
      <c r="E315" s="76">
        <f>IF(ISNA(VLOOKUP($B315,'[1]1718 enrollment_Rev_Exp by size'!$A$7:I649,5,FALSE)),"",VLOOKUP($B315,'[1]1718 enrollment_Rev_Exp by size'!$A$7:$G$350,5,FALSE))</f>
        <v>103732485.84</v>
      </c>
      <c r="F315" s="70">
        <f t="shared" si="854"/>
        <v>103732485.84</v>
      </c>
      <c r="G315" s="70">
        <f t="shared" si="855"/>
        <v>0</v>
      </c>
      <c r="H315" s="90">
        <f>IF(ISNA(VLOOKUP($B315,'[1]1718  Exp_Rev Access'!$F$7:$GK$318,3,FALSE)),"",VLOOKUP($B315,'[1]1718  Exp_Rev Access'!$F$7:$GK$318,3,FALSE))</f>
        <v>13170561.58</v>
      </c>
      <c r="I315" s="90">
        <f>IF(ISNA(VLOOKUP($B315,'[1]1718  Exp_Rev Access'!$F$7:$GK$318,4,FALSE)),"",VLOOKUP($B315,'[1]1718  Exp_Rev Access'!$F$7:$GK$318,4,FALSE))</f>
        <v>0</v>
      </c>
      <c r="J315" s="90">
        <f>IF(ISNA(VLOOKUP($B315,'[1]1718  Exp_Rev Access'!$F$7:$GK$318,5,FALSE)),"",VLOOKUP($B315,'[1]1718  Exp_Rev Access'!$F$7:$GK$318,5,FALSE))</f>
        <v>0</v>
      </c>
      <c r="K315" s="90">
        <f>IF(ISNA(VLOOKUP($B315,'[1]1718  Exp_Rev Access'!$F$7:$GK$318,6,FALSE)),"-",VLOOKUP($B315,'[1]1718  Exp_Rev Access'!$F$7:$GK$318,6,FALSE))</f>
        <v>183.72</v>
      </c>
      <c r="L315" s="90">
        <f>IF(ISNA(VLOOKUP($B315,'[1]1718  Exp_Rev Access'!$F$7:$GK$318,7,FALSE)),"",VLOOKUP($B315,'[1]1718  Exp_Rev Access'!$F$7:$GK$318,7,FALSE))</f>
        <v>0</v>
      </c>
      <c r="M315" s="90">
        <f>IF(ISNA(VLOOKUP($B315,'[1]1718  Exp_Rev Access'!$F$7:$GK$318,8,FALSE)),"",VLOOKUP($B315,'[1]1718  Exp_Rev Access'!$F$7:$GK$318,8,FALSE))</f>
        <v>0</v>
      </c>
      <c r="N315" s="56">
        <f t="shared" si="856"/>
        <v>13170745.300000001</v>
      </c>
      <c r="O315" s="91">
        <f t="shared" si="857"/>
        <v>0.12696837633212552</v>
      </c>
      <c r="P315" s="56">
        <f t="shared" si="858"/>
        <v>1484.4073131944733</v>
      </c>
      <c r="Q315" s="90">
        <f>IF(ISNA(VLOOKUP($B315,'[1]1718  Exp_Rev Access'!$F$7:$GK$318,10,FALSE)),"",VLOOKUP($B315,'[1]1718  Exp_Rev Access'!$F$7:$GK$318,10,FALSE))</f>
        <v>20008</v>
      </c>
      <c r="R315" s="90">
        <f>IF(ISNA(VLOOKUP($B315,'[1]1718  Exp_Rev Access'!$F$7:$GK$318,11,FALSE)),"",VLOOKUP($B315,'[1]1718  Exp_Rev Access'!$F$7:$GK$318,11,FALSE))</f>
        <v>0</v>
      </c>
      <c r="S315" s="90">
        <f>IF(ISNA(VLOOKUP($B315,'[1]1718  Exp_Rev Access'!$F$7:$GK$318,12,FALSE)),"",VLOOKUP($B315,'[1]1718  Exp_Rev Access'!$F$7:$GK$318,12,FALSE))</f>
        <v>0</v>
      </c>
      <c r="T315" s="90">
        <f>IF(ISNA(VLOOKUP($B315,'[1]1718  Exp_Rev Access'!$F$7:$GK$318,13,FALSE)),"",VLOOKUP($B315,'[1]1718  Exp_Rev Access'!$F$7:$GK$318,13,FALSE))</f>
        <v>0</v>
      </c>
      <c r="U315" s="90">
        <f>IF(ISNA(VLOOKUP($B315,'[1]1718  Exp_Rev Access'!$F$7:$GK$318,14,FALSE)),"",VLOOKUP($B315,'[1]1718  Exp_Rev Access'!$F$7:$GK$318,14,FALSE))</f>
        <v>134447.5</v>
      </c>
      <c r="V315" s="90">
        <f>IF(ISNA(VLOOKUP($B315,'[1]1718  Exp_Rev Access'!$F$7:$GK$318,15,FALSE)),"",VLOOKUP($B315,'[1]1718  Exp_Rev Access'!$F$7:$GK$318,15,FALSE))</f>
        <v>6130</v>
      </c>
      <c r="W315" s="90">
        <f>IF(ISNA(VLOOKUP($B315,'[1]1718  Exp_Rev Access'!$F$7:$GK$318,16,FALSE)),"",VLOOKUP($B315,'[1]1718  Exp_Rev Access'!$F$7:$GK$318,16,FALSE))</f>
        <v>119486.08</v>
      </c>
      <c r="X315" s="90">
        <f>IF(ISNA(VLOOKUP($B315,'[1]1718  Exp_Rev Access'!$F$7:$GK$318,17,FALSE)),"",VLOOKUP($B315,'[1]1718  Exp_Rev Access'!$F$7:$GK$318,17,FALSE))</f>
        <v>0</v>
      </c>
      <c r="Y315" s="90">
        <f>IF(ISNA(VLOOKUP($B315,'[1]1718  Exp_Rev Access'!$F$7:$GK$318,18,FALSE)),"",VLOOKUP($B315,'[1]1718  Exp_Rev Access'!$F$7:$GK$318,18,FALSE))</f>
        <v>100410.75</v>
      </c>
      <c r="Z315" s="90">
        <f>IF(ISNA(VLOOKUP($B315,'[1]1718  Exp_Rev Access'!$F$7:$GK$318,19,FALSE)),"",VLOOKUP($B315,'[1]1718  Exp_Rev Access'!$F$7:$GK$318,19,FALSE))</f>
        <v>0</v>
      </c>
      <c r="AA315" s="90">
        <f>IF(ISNA(VLOOKUP($B315,'[1]1718  Exp_Rev Access'!$F$7:$GK$318,20,FALSE)),"",VLOOKUP($B315,'[1]1718  Exp_Rev Access'!$F$7:$GK$318,20,FALSE))</f>
        <v>0</v>
      </c>
      <c r="AB315" s="90">
        <f>IF(ISNA(VLOOKUP($B315,'[1]1718  Exp_Rev Access'!$F$7:$GK$318,21,FALSE)),"",VLOOKUP($B315,'[1]1718  Exp_Rev Access'!$F$7:$GK$318,21,FALSE))</f>
        <v>0</v>
      </c>
      <c r="AC315" s="90">
        <f>IF(ISNA(VLOOKUP($B315,'[1]1718  Exp_Rev Access'!$F$7:$GK$318,22,FALSE)),"",VLOOKUP($B315,'[1]1718  Exp_Rev Access'!$F$7:$GK$318,22,FALSE))</f>
        <v>13103.26</v>
      </c>
      <c r="AD315" s="90">
        <f>IF(ISNA(VLOOKUP($B315,'[1]1718  Exp_Rev Access'!$F$7:$GK$318,23,FALSE)),"",VLOOKUP($B315,'[1]1718  Exp_Rev Access'!$F$7:$GK$318,23,FALSE))</f>
        <v>1267346.0900000001</v>
      </c>
      <c r="AE315" s="90">
        <f>IF(ISNA(VLOOKUP($B315,'[1]1718  Exp_Rev Access'!$F$7:$GK$318,24,FALSE)),"",VLOOKUP($B315,'[1]1718  Exp_Rev Access'!$F$7:$GK$318,24,FALSE))</f>
        <v>127223.03</v>
      </c>
      <c r="AF315" s="90">
        <f>IF(ISNA(VLOOKUP($B315,'[1]1718  Exp_Rev Access'!$F$7:$GK$318,25,FALSE)),"",VLOOKUP($B315,'[1]1718  Exp_Rev Access'!$F$7:$GK$318,25,FALSE))</f>
        <v>0</v>
      </c>
      <c r="AG315" s="90">
        <f>IF(ISNA(VLOOKUP($B315,'[1]1718  Exp_Rev Access'!$F$7:$GK$318,26,FALSE)),"",VLOOKUP($B315,'[1]1718  Exp_Rev Access'!$F$7:$GK$318,26,FALSE))</f>
        <v>112103.52</v>
      </c>
      <c r="AH315" s="90">
        <f>IF(ISNA(VLOOKUP($B315,'[1]1718  Exp_Rev Access'!$F$7:$GK$318,27,FALSE)),"",VLOOKUP($B315,'[1]1718  Exp_Rev Access'!$F$7:$GK$318,27,FALSE))</f>
        <v>8379.25</v>
      </c>
      <c r="AI315" s="90">
        <f>IF(ISNA(VLOOKUP($B315,'[1]1718  Exp_Rev Access'!$F$7:$GK$318,28,FALSE)),"",VLOOKUP($B315,'[1]1718  Exp_Rev Access'!$F$7:$GK$318,28,FALSE))</f>
        <v>163182</v>
      </c>
      <c r="AJ315" s="90">
        <f>IF(ISNA(VLOOKUP($B315,'[1]1718  Exp_Rev Access'!$F$7:$GK$318,29,FALSE)),"",VLOOKUP($B315,'[1]1718  Exp_Rev Access'!$F$7:$GK$318,29,FALSE))</f>
        <v>138146.01</v>
      </c>
      <c r="AK315" s="90">
        <f>IF(ISNA(VLOOKUP($B315,'[1]1718  Exp_Rev Access'!$F$7:$GK$318,30,FALSE)),"",VLOOKUP($B315,'[1]1718  Exp_Rev Access'!$F$7:$GK$318,30,FALSE))</f>
        <v>60940.05</v>
      </c>
      <c r="AL315" s="90">
        <f>IF(ISNA(VLOOKUP($B315,'[1]1718  Exp_Rev Access'!$F$7:$GK$318,31,FALSE)),"",VLOOKUP($B315,'[1]1718  Exp_Rev Access'!$F$7:$GK$318,31,FALSE))</f>
        <v>4145.3100000000004</v>
      </c>
      <c r="AM315" s="56">
        <f t="shared" ref="AM315:AM328" si="867">SUM(Q315:AL315)</f>
        <v>2275050.85</v>
      </c>
      <c r="AN315" s="92">
        <f t="shared" si="859"/>
        <v>2.1931903314349417E-2</v>
      </c>
      <c r="AO315" s="71">
        <f t="shared" si="860"/>
        <v>256.40934075532556</v>
      </c>
      <c r="AP315" s="90">
        <f>IF(ISNA(VLOOKUP($B315,'[1]1718  Exp_Rev Access'!$F$7:$GK$318,33,FALSE)),"",VLOOKUP($B315,'[1]1718  Exp_Rev Access'!$F$7:$GK$318,33,FALSE))</f>
        <v>59210037.700000003</v>
      </c>
      <c r="AQ315" s="90">
        <f>IF(ISNA(VLOOKUP($B315,'[1]1718  Exp_Rev Access'!$F$7:$GK$318,34,FALSE)),"",VLOOKUP($B315,'[1]1718  Exp_Rev Access'!$F$7:$GK$318,34,FALSE))</f>
        <v>2326035.69</v>
      </c>
      <c r="AR315" s="90">
        <f>IF(ISNA(VLOOKUP($B315,'[1]1718  Exp_Rev Access'!$F$7:$GK$318,35,FALSE)),"",VLOOKUP($B315,'[1]1718  Exp_Rev Access'!$F$7:$GK$318,35,FALSE))</f>
        <v>4942096.3600000003</v>
      </c>
      <c r="AS315" s="90">
        <f>IF(ISNA(VLOOKUP($B315,'[1]1718  Exp_Rev Access'!$F$7:$GK$318,36,FALSE)),"",VLOOKUP($B315,'[1]1718  Exp_Rev Access'!$F$7:$GK$318,36,FALSE))</f>
        <v>0</v>
      </c>
      <c r="AT315" s="90">
        <f>IF(ISNA(VLOOKUP($B315,'[1]1718  Exp_Rev Access'!$F$7:$GK$318,37,FALSE)),"",VLOOKUP($B315,'[1]1718  Exp_Rev Access'!$F$7:$GK$318,37,FALSE))</f>
        <v>0</v>
      </c>
      <c r="AU315" s="56">
        <f t="shared" si="861"/>
        <v>66478169.75</v>
      </c>
      <c r="AV315" s="93">
        <f t="shared" si="862"/>
        <v>0.64086162798159352</v>
      </c>
      <c r="AW315" s="56">
        <f t="shared" si="863"/>
        <v>7492.4143696472211</v>
      </c>
      <c r="AX315" s="90">
        <f>IF(ISNA(VLOOKUP($B315,'[1]1718  Exp_Rev Access'!$F$7:$GK$318,39,FALSE)),"",VLOOKUP($B315,'[1]1718  Exp_Rev Access'!$F$7:$GK$318,39,FALSE))</f>
        <v>0</v>
      </c>
      <c r="AY315" s="90">
        <f>IF(ISNA(VLOOKUP($B315,'[1]1718  Exp_Rev Access'!$F$7:$GK$318,40,FALSE)),"",VLOOKUP($B315,'[1]1718  Exp_Rev Access'!$F$7:$GK$318,40,FALSE))</f>
        <v>9011666.3499999996</v>
      </c>
      <c r="AZ315" s="90">
        <f>IF(ISNA(VLOOKUP($B315,'[1]1718  Exp_Rev Access'!$F$7:$GK$318,41,FALSE)),"",VLOOKUP($B315,'[1]1718  Exp_Rev Access'!$F$7:$GK$318,41,FALSE))</f>
        <v>727499.85</v>
      </c>
      <c r="BA315" s="90">
        <f>IF(ISNA(VLOOKUP($B315,'[1]1718  Exp_Rev Access'!$F$7:$GK$318,42,FALSE)),"",VLOOKUP($B315,'[1]1718  Exp_Rev Access'!$F$7:$GK$318,42,FALSE))</f>
        <v>0</v>
      </c>
      <c r="BB315" s="90">
        <f>IF(ISNA(VLOOKUP($B315,'[1]1718  Exp_Rev Access'!$F$7:$GK$318,43,FALSE)),"",VLOOKUP($B315,'[1]1718  Exp_Rev Access'!$F$7:$GK$318,43,FALSE))</f>
        <v>0</v>
      </c>
      <c r="BC315" s="90">
        <f>IF(ISNA(VLOOKUP($B315,'[1]1718  Exp_Rev Access'!$F$7:$GK$318,44,FALSE)),"",VLOOKUP($B315,'[1]1718  Exp_Rev Access'!$F$7:$GK$318,44,FALSE))</f>
        <v>1233480.07</v>
      </c>
      <c r="BD315" s="90">
        <f>IF(ISNA(VLOOKUP($B315,'[1]1718  Exp_Rev Access'!$F$7:$GK$318,45,FALSE)),"",VLOOKUP($B315,'[1]1718  Exp_Rev Access'!$F$7:$GK$318,45,FALSE))</f>
        <v>0</v>
      </c>
      <c r="BE315" s="90">
        <f>IF(ISNA(VLOOKUP($B315,'[1]1718  Exp_Rev Access'!$F$7:$GK$318,46,FALSE)),"",VLOOKUP($B315,'[1]1718  Exp_Rev Access'!$F$7:$GK$318,46,FALSE))</f>
        <v>338866.23</v>
      </c>
      <c r="BF315" s="90">
        <f>IF(ISNA(VLOOKUP($B315,'[1]1718  Exp_Rev Access'!$F$7:$GK$318,47,FALSE)),"",VLOOKUP($B315,'[1]1718  Exp_Rev Access'!$F$7:$GK$318,47,FALSE))</f>
        <v>0</v>
      </c>
      <c r="BG315" s="90">
        <f>IF(ISNA(VLOOKUP($B315,'[1]1718  Exp_Rev Access'!$F$7:$GK$318,48,FALSE)),"",VLOOKUP($B315,'[1]1718  Exp_Rev Access'!$F$7:$GK$318,48,FALSE))</f>
        <v>490882.46</v>
      </c>
      <c r="BH315" s="90">
        <f>IF(ISNA(VLOOKUP($B315,'[1]1718  Exp_Rev Access'!$F$7:$GK$318,49,FALSE)),"",VLOOKUP($B315,'[1]1718  Exp_Rev Access'!$F$7:$GK$318,49,FALSE))</f>
        <v>200737.78</v>
      </c>
      <c r="BI315" s="90">
        <f>IF(ISNA(VLOOKUP($B315,'[1]1718  Exp_Rev Access'!$F$7:$GK$318,50,FALSE)),"",VLOOKUP($B315,'[1]1718  Exp_Rev Access'!$F$7:$GK$318,50,FALSE))</f>
        <v>0</v>
      </c>
      <c r="BJ315" s="90">
        <f>IF(ISNA(VLOOKUP($B315,'[1]1718  Exp_Rev Access'!$F$7:$GK$318,51,FALSE)),"",VLOOKUP($B315,'[1]1718  Exp_Rev Access'!$F$7:$GK$318,51,FALSE))</f>
        <v>28517.7</v>
      </c>
      <c r="BK315" s="90">
        <f>IF(ISNA(VLOOKUP($B315,'[1]1718  Exp_Rev Access'!$F$7:$GK$318,52,FALSE)),"",VLOOKUP($B315,'[1]1718  Exp_Rev Access'!$F$7:$GK$318,52,FALSE))</f>
        <v>4118756.27</v>
      </c>
      <c r="BL315" s="90">
        <f>IF(ISNA(VLOOKUP($B315,'[1]1718  Exp_Rev Access'!$F$7:$GK$318,53,FALSE)),"",VLOOKUP($B315,'[1]1718  Exp_Rev Access'!$F$7:$GK$318,53,FALSE))</f>
        <v>550018.68999999994</v>
      </c>
      <c r="BM315" s="90">
        <f>IF(ISNA(VLOOKUP($B315,'[1]1718  Exp_Rev Access'!$F$7:$GK$318,54,FALSE)),"",VLOOKUP($B315,'[1]1718  Exp_Rev Access'!$F$7:$GK$318,54,FALSE))</f>
        <v>22714.86</v>
      </c>
      <c r="BN315" s="90">
        <f>IF(ISNA(VLOOKUP($B315,'[1]1718  Exp_Rev Access'!$F$7:$GK$318,55,FALSE)),"",VLOOKUP($B315,'[1]1718  Exp_Rev Access'!$F$7:$GK$318,55,FALSE))</f>
        <v>0</v>
      </c>
      <c r="BO315" s="90">
        <f>IF(ISNA(VLOOKUP($B315,'[1]1718  Exp_Rev Access'!$F$7:$GK$318,56,FALSE)),"",VLOOKUP($B315,'[1]1718  Exp_Rev Access'!$F$7:$GK$318,56,FALSE))</f>
        <v>0</v>
      </c>
      <c r="BP315" s="90">
        <f>IF(ISNA(VLOOKUP($B315,'[1]1718  Exp_Rev Access'!$F$7:$GK$318,57,FALSE)),"",VLOOKUP($B315,'[1]1718  Exp_Rev Access'!$F$7:$GK$318,57,FALSE))</f>
        <v>0</v>
      </c>
      <c r="BQ315" s="90">
        <f>IF(ISNA(VLOOKUP($B315,'[1]1718  Exp_Rev Access'!$F$7:$GK$318,58,FALSE)),"",VLOOKUP($B315,'[1]1718  Exp_Rev Access'!$F$7:$GK$318,58,FALSE))</f>
        <v>0</v>
      </c>
      <c r="BR315" s="90">
        <f>IF(ISNA(VLOOKUP($B315,'[1]1718  Exp_Rev Access'!$F$7:$GK$318,59,FALSE)),"",VLOOKUP($B315,'[1]1718  Exp_Rev Access'!$F$7:$GK$318,59,FALSE))</f>
        <v>0</v>
      </c>
      <c r="BS315" s="90">
        <f>IF(ISNA(VLOOKUP($B315,'[1]1718  Exp_Rev Access'!$F$7:$GK$318,60,FALSE)),"",VLOOKUP($B315,'[1]1718  Exp_Rev Access'!$F$7:$GK$318,60,FALSE))</f>
        <v>0</v>
      </c>
      <c r="BT315" s="90">
        <f>IF(ISNA(VLOOKUP($B315,'[1]1718  Exp_Rev Access'!$F$7:$GK$318,61,FALSE)),"",VLOOKUP($B315,'[1]1718  Exp_Rev Access'!$F$7:$GK$318,61,FALSE))</f>
        <v>0</v>
      </c>
      <c r="BU315" s="90">
        <f>IF(ISNA(VLOOKUP($B315,'[1]1718  Exp_Rev Access'!$F$7:$GK$318,62,FALSE)),"",VLOOKUP($B315,'[1]1718  Exp_Rev Access'!$F$7:$GK$318,62,FALSE))</f>
        <v>0</v>
      </c>
      <c r="BV315" s="56">
        <f t="shared" si="743"/>
        <v>16723140.259999998</v>
      </c>
      <c r="BW315" s="92">
        <f t="shared" ref="BW315:BW328" si="868">BV315/E315</f>
        <v>0.1612141088163476</v>
      </c>
      <c r="BX315" s="71">
        <f t="shared" ref="BX315:BX328" si="869">BV315/D315</f>
        <v>1884.7795729161144</v>
      </c>
      <c r="BY315" s="90">
        <f>IF(ISNA(VLOOKUP($B315,'[1]1718  Exp_Rev Access'!$F$7:$GK$318,64,FALSE)),"",VLOOKUP($B315,'[1]1718  Exp_Rev Access'!$F$7:$GK$318,64,FALSE))</f>
        <v>0</v>
      </c>
      <c r="BZ315" s="90">
        <f>IF(ISNA(VLOOKUP($B315,'[1]1718  Exp_Rev Access'!$F$7:$GK$318,65,FALSE)),"",VLOOKUP($B315,'[1]1718  Exp_Rev Access'!$F$7:$GK$318,65,FALSE))</f>
        <v>0</v>
      </c>
      <c r="CA315" s="90">
        <f>IF(ISNA(VLOOKUP($B315,'[1]1718  Exp_Rev Access'!$F$7:$GK$318,66,FALSE)),"",VLOOKUP($B315,'[1]1718  Exp_Rev Access'!$F$7:$GK$318,66,FALSE))</f>
        <v>0</v>
      </c>
      <c r="CB315" s="90">
        <f>IF(ISNA(VLOOKUP($B315,'[1]1718  Exp_Rev Access'!$F$7:$GK$318,67,FALSE)),"",VLOOKUP($B315,'[1]1718  Exp_Rev Access'!$F$7:$GK$318,67,FALSE))</f>
        <v>0</v>
      </c>
      <c r="CC315" s="90">
        <f>IF(ISNA(VLOOKUP($B315,'[1]1718  Exp_Rev Access'!$F$7:$GK$318,68,FALSE)),"",VLOOKUP($B315,'[1]1718  Exp_Rev Access'!$F$7:$GK$318,68,FALSE))</f>
        <v>23997.62</v>
      </c>
      <c r="CD315" s="90">
        <f>IF(ISNA(VLOOKUP($B315,'[1]1718  Exp_Rev Access'!$F$7:$GK$318,69,FALSE)),"",VLOOKUP($B315,'[1]1718  Exp_Rev Access'!$F$7:$GK$318,69,FALSE))</f>
        <v>0</v>
      </c>
      <c r="CE315" s="56">
        <f t="shared" si="739"/>
        <v>23997.62</v>
      </c>
      <c r="CF315" s="92">
        <f t="shared" si="757"/>
        <v>2.3134141446310872E-4</v>
      </c>
      <c r="CG315" s="78">
        <f t="shared" si="758"/>
        <v>2.7046489637349493</v>
      </c>
      <c r="CH315" s="90">
        <f>IF(ISNA(VLOOKUP($B315,'[1]1718  Exp_Rev Access'!$F$7:$GK$318,$CH$2,FALSE)),"",VLOOKUP($B315,'[1]1718  Exp_Rev Access'!$F$7:$GK$318,$CH$2,FALSE))</f>
        <v>0</v>
      </c>
      <c r="CI315" s="90">
        <f>IF(ISNA(VLOOKUP($B315,'[1]1718  Exp_Rev Access'!$F$7:$GK$318,$CI$2,FALSE)),"",VLOOKUP($B315,'[1]1718  Exp_Rev Access'!$F$7:$GK$318,$CI$2,FALSE))</f>
        <v>0</v>
      </c>
      <c r="CJ315" s="90">
        <f>IF(ISNA(VLOOKUP($B315,'[1]1718  Exp_Rev Access'!$F$7:$GK$318,$CJ$2,FALSE)),"",VLOOKUP($B315,'[1]1718  Exp_Rev Access'!$F$7:$GK$318,$CJ$2,FALSE))</f>
        <v>0</v>
      </c>
      <c r="CK315" s="90">
        <f>IF(ISNA(VLOOKUP($B315,'[1]1718  Exp_Rev Access'!$F$7:$GK$318,$CK$2,FALSE)),"",VLOOKUP($B315,'[1]1718  Exp_Rev Access'!$F$7:$GK$318,$CK$2,FALSE))</f>
        <v>0</v>
      </c>
      <c r="CL315" s="90">
        <f>IF(ISNA(VLOOKUP($B315,'[1]1718  Exp_Rev Access'!$F$7:$GK$318,$CL$2,FALSE)),"",VLOOKUP($B315,'[1]1718  Exp_Rev Access'!$F$7:$GK$318,$CL$2,FALSE))</f>
        <v>0</v>
      </c>
      <c r="CM315" s="90">
        <f>IF(ISNA(VLOOKUP($B315,'[1]1718  Exp_Rev Access'!$F$7:$GK$318,$CM$2,FALSE)),"",VLOOKUP($B315,'[1]1718  Exp_Rev Access'!$F$7:$GK$318,$CM$2,FALSE))</f>
        <v>0</v>
      </c>
      <c r="CN315" s="90">
        <f>IF(ISNA(VLOOKUP($B315,'[1]1718  Exp_Rev Access'!$F$7:$GK$318,$CN$2,FALSE)),"",VLOOKUP($B315,'[1]1718  Exp_Rev Access'!$F$7:$GK$318,$CN$2,FALSE))</f>
        <v>0</v>
      </c>
      <c r="CO315" s="90">
        <f>IF(ISNA(VLOOKUP($B315,'[1]1718  Exp_Rev Access'!$F$7:$GK$318,$CO$2,FALSE)),"",VLOOKUP($B315,'[1]1718  Exp_Rev Access'!$F$7:$GK$318,$CO$2,FALSE))</f>
        <v>0</v>
      </c>
      <c r="CP315" s="90">
        <f>IF(ISNA(VLOOKUP($B315,'[1]1718  Exp_Rev Access'!$F$7:$GK$318,$CP$2,FALSE)),"",VLOOKUP($B315,'[1]1718  Exp_Rev Access'!$F$7:$GK$318,$CP$2,FALSE))</f>
        <v>0</v>
      </c>
      <c r="CQ315" s="90">
        <f>IF(ISNA(VLOOKUP($B315,'[1]1718  Exp_Rev Access'!$F$7:$GK$318,$CQ$2,FALSE)),"",VLOOKUP($B315,'[1]1718  Exp_Rev Access'!$F$7:$GK$318,$CQ$2,FALSE))</f>
        <v>1435012.64</v>
      </c>
      <c r="CR315" s="90">
        <f>IF(ISNA(VLOOKUP($B315,'[1]1718  Exp_Rev Access'!$F$7:$GK$318,$CR$2,FALSE)),"",VLOOKUP($B315,'[1]1718  Exp_Rev Access'!$F$7:$GK$318,$CR$2,FALSE))</f>
        <v>0</v>
      </c>
      <c r="CS315" s="90">
        <f>IF(ISNA(VLOOKUP($B315,'[1]1718  Exp_Rev Access'!$F$7:$GK$318,$CS$2,FALSE)),"",VLOOKUP($B315,'[1]1718  Exp_Rev Access'!$F$7:$GK$318,$CS$2,FALSE))</f>
        <v>32310</v>
      </c>
      <c r="CT315" s="90">
        <f>IF(ISNA(VLOOKUP($B315,'[1]1718  Exp_Rev Access'!$F$7:$GK$318,$CT$2,FALSE)),"",VLOOKUP($B315,'[1]1718  Exp_Rev Access'!$F$7:$GK$318,$CT$2,FALSE))</f>
        <v>0</v>
      </c>
      <c r="CU315" s="90">
        <f>IF(ISNA(VLOOKUP($B315,'[1]1718  Exp_Rev Access'!$F$7:$GK$318,$CU$2,FALSE)),"",VLOOKUP($B315,'[1]1718  Exp_Rev Access'!$F$7:$GK$318,$CU$2,FALSE))</f>
        <v>676224.47</v>
      </c>
      <c r="CV315" s="90">
        <f>IF(ISNA(VLOOKUP($B315,'[1]1718  Exp_Rev Access'!$F$7:$GK$318,$CV$2,FALSE)),"",VLOOKUP($B315,'[1]1718  Exp_Rev Access'!$F$7:$GK$318,$CV$2,FALSE))</f>
        <v>169853.17</v>
      </c>
      <c r="CW315" s="90">
        <f>IF(ISNA(VLOOKUP($B315,'[1]1718  Exp_Rev Access'!$F$7:$GK$318,$CW$2,FALSE)),"",VLOOKUP($B315,'[1]1718  Exp_Rev Access'!$F$7:$GK$318,$CW$2,FALSE))</f>
        <v>0</v>
      </c>
      <c r="CX315" s="90">
        <f>IF(ISNA(VLOOKUP($B315,'[1]1718  Exp_Rev Access'!$F$7:$GK$318,$CX$2,FALSE)),"",VLOOKUP($B315,'[1]1718  Exp_Rev Access'!$F$7:$GK$318,$CX$2,FALSE))</f>
        <v>0</v>
      </c>
      <c r="CY315" s="90">
        <f>IF(ISNA(VLOOKUP($B315,'[1]1718  Exp_Rev Access'!$F$7:$GK$318,$CY$2,FALSE)),"",VLOOKUP($B315,'[1]1718  Exp_Rev Access'!$F$7:$GK$318,$CY$2,FALSE))</f>
        <v>0</v>
      </c>
      <c r="CZ315" s="90">
        <f>IF(ISNA(VLOOKUP($B315,'[1]1718  Exp_Rev Access'!$F$7:$GK$318,$CZ$2,FALSE)),"",VLOOKUP($B315,'[1]1718  Exp_Rev Access'!$F$7:$GK$318,$CZ$2,FALSE))</f>
        <v>0</v>
      </c>
      <c r="DA315" s="90">
        <f>IF(ISNA(VLOOKUP($B315,'[1]1718  Exp_Rev Access'!$F$7:$GK$318,$DA$2,FALSE)),"",VLOOKUP($B315,'[1]1718  Exp_Rev Access'!$F$7:$GK$318,$DA$2,FALSE))</f>
        <v>0</v>
      </c>
      <c r="DB315" s="90">
        <f>IF(ISNA(VLOOKUP($B315,'[1]1718  Exp_Rev Access'!$F$7:$GK$318,$DB$2,FALSE)),"",VLOOKUP($B315,'[1]1718  Exp_Rev Access'!$F$7:$GK$318,$DB$2,FALSE))</f>
        <v>60121.4</v>
      </c>
      <c r="DC315" s="90">
        <f>IF(ISNA(VLOOKUP($B315,'[1]1718  Exp_Rev Access'!$F$7:$GK$318,$DC$2,FALSE)),"",VLOOKUP($B315,'[1]1718  Exp_Rev Access'!$F$7:$GK$318,$DC$2,FALSE))</f>
        <v>0</v>
      </c>
      <c r="DD315" s="90">
        <f>IF(ISNA(VLOOKUP($B315,'[1]1718  Exp_Rev Access'!$F$7:$GK$318,$DD$2,FALSE)),"",VLOOKUP($B315,'[1]1718  Exp_Rev Access'!$F$7:$GK$318,$DD$2,FALSE))</f>
        <v>0</v>
      </c>
      <c r="DE315" s="90">
        <f>IF(ISNA(VLOOKUP($B315,'[1]1718  Exp_Rev Access'!$F$7:$GK$318,$DE$2,FALSE)),"",VLOOKUP($B315,'[1]1718  Exp_Rev Access'!$F$7:$GK$318,$DE$2,FALSE))</f>
        <v>0</v>
      </c>
      <c r="DF315" s="90">
        <f>IF(ISNA(VLOOKUP($B315,'[1]1718  Exp_Rev Access'!$F$7:$GK$318,$DF$2,FALSE)),"",VLOOKUP($B315,'[1]1718  Exp_Rev Access'!$F$7:$GK$318,$DF$2,FALSE))</f>
        <v>0</v>
      </c>
      <c r="DG315" s="90">
        <f>IF(ISNA(VLOOKUP($B315,'[1]1718  Exp_Rev Access'!$F$7:$GK$318,$DG$2,FALSE)),"",VLOOKUP($B315,'[1]1718  Exp_Rev Access'!$F$7:$GK$318,$DG$2,FALSE))</f>
        <v>0</v>
      </c>
      <c r="DH315" s="90">
        <f>IF(ISNA(VLOOKUP($B315,'[1]1718  Exp_Rev Access'!$F$7:$GK$318,$DH$2,FALSE)),"",VLOOKUP($B315,'[1]1718  Exp_Rev Access'!$F$7:$GK$318,$DH$2,FALSE))</f>
        <v>6982.05</v>
      </c>
      <c r="DI315" s="90">
        <f>IF(ISNA(VLOOKUP($B315,'[1]1718  Exp_Rev Access'!$F$7:$GK$318,$DI$2,FALSE)),"",VLOOKUP($B315,'[1]1718  Exp_Rev Access'!$F$7:$GK$318,$DI$2,FALSE))</f>
        <v>1126002.8999999999</v>
      </c>
      <c r="DJ315" s="90">
        <f>IF(ISNA(VLOOKUP($B315,'[1]1718  Exp_Rev Access'!$F$7:$GK$318,$DJ$2,FALSE)),"",VLOOKUP($B315,'[1]1718  Exp_Rev Access'!$F$7:$GK$318,$DJ$2,FALSE))</f>
        <v>0</v>
      </c>
      <c r="DK315" s="90">
        <f>IF(ISNA(VLOOKUP($B315,'[1]1718  Exp_Rev Access'!$F$7:$GK$318,$DK$2,FALSE)),"",VLOOKUP($B315,'[1]1718  Exp_Rev Access'!$F$7:$GK$318,$DK$2,FALSE))</f>
        <v>0</v>
      </c>
      <c r="DL315" s="90">
        <f>IF(ISNA(VLOOKUP($B315,'[1]1718  Exp_Rev Access'!$F$7:$GK$318,$DL$2,FALSE)),"",VLOOKUP($B315,'[1]1718  Exp_Rev Access'!$F$7:$GK$318,$DL$2,FALSE))</f>
        <v>0</v>
      </c>
      <c r="DM315" s="90">
        <f>IF(ISNA(VLOOKUP($B315,'[1]1718  Exp_Rev Access'!$F$7:$GK$318,$DM$2,FALSE)),"",VLOOKUP($B315,'[1]1718  Exp_Rev Access'!$F$7:$GK$318,$DM$2,FALSE))</f>
        <v>0</v>
      </c>
      <c r="DN315" s="90">
        <f>IF(ISNA(VLOOKUP($B315,'[1]1718  Exp_Rev Access'!$F$7:$GK$318,$DN$2,FALSE)),"",VLOOKUP($B315,'[1]1718  Exp_Rev Access'!$F$7:$GK$318,$DN$2,FALSE))</f>
        <v>0</v>
      </c>
      <c r="DO315" s="90">
        <f>IF(ISNA(VLOOKUP($B315,'[1]1718  Exp_Rev Access'!$F$7:$GK$318,$DO$2,FALSE)),"",VLOOKUP($B315,'[1]1718  Exp_Rev Access'!$F$7:$GK$318,$DO$2,FALSE))</f>
        <v>0</v>
      </c>
      <c r="DP315" s="90">
        <f>IF(ISNA(VLOOKUP($B315,'[1]1718  Exp_Rev Access'!$F$7:$GK$318,$DP$2,FALSE)),"",VLOOKUP($B315,'[1]1718  Exp_Rev Access'!$F$7:$GK$318,$DP$2,FALSE))</f>
        <v>0</v>
      </c>
      <c r="DQ315" s="90">
        <f>IF(ISNA(VLOOKUP($B315,'[1]1718  Exp_Rev Access'!$F$7:$GK$318,$DQ$2,FALSE)),"",VLOOKUP($B315,'[1]1718  Exp_Rev Access'!$F$7:$GK$318,$DQ$2,FALSE))</f>
        <v>0</v>
      </c>
      <c r="DR315" s="90">
        <f>IF(ISNA(VLOOKUP($B315,'[1]1718  Exp_Rev Access'!$F$7:$GK$318,$DR$2,FALSE)),"",VLOOKUP($B315,'[1]1718  Exp_Rev Access'!$F$7:$GK$318,$DR$2,FALSE))</f>
        <v>0</v>
      </c>
      <c r="DS315" s="90">
        <f>IF(ISNA(VLOOKUP($B315,'[1]1718  Exp_Rev Access'!$F$7:$GK$318,$DS$2,FALSE)),"",VLOOKUP($B315,'[1]1718  Exp_Rev Access'!$F$7:$GK$318,$DS$2,FALSE))</f>
        <v>0</v>
      </c>
      <c r="DT315" s="90">
        <f>IF(ISNA(VLOOKUP($B315,'[1]1718  Exp_Rev Access'!$F$7:$GK$318,$DT$2,FALSE)),"",VLOOKUP($B315,'[1]1718  Exp_Rev Access'!$F$7:$GK$318,$DT$2,FALSE))</f>
        <v>0</v>
      </c>
      <c r="DU315" s="90">
        <f>IF(ISNA(VLOOKUP($B315,'[1]1718  Exp_Rev Access'!$F$7:$GK$318,$DU$2,FALSE)),"",VLOOKUP($B315,'[1]1718  Exp_Rev Access'!$F$7:$GK$318,$DU$2,FALSE))</f>
        <v>0</v>
      </c>
      <c r="DV315" s="90">
        <f>IF(ISNA(VLOOKUP($B315,'[1]1718  Exp_Rev Access'!$F$7:$GK$318,$DV$2,FALSE)),"",VLOOKUP($B315,'[1]1718  Exp_Rev Access'!$F$7:$GK$318,$DV$2,FALSE))</f>
        <v>0</v>
      </c>
      <c r="DW315" s="90">
        <f>IF(ISNA(VLOOKUP($B315,'[1]1718  Exp_Rev Access'!$F$7:$GK$318,$DW$2,FALSE)),"",VLOOKUP($B315,'[1]1718  Exp_Rev Access'!$F$7:$GK$318,$DW$2,FALSE))</f>
        <v>0</v>
      </c>
      <c r="DX315" s="90">
        <f>IF(ISNA(VLOOKUP($B315,'[1]1718  Exp_Rev Access'!$F$7:$GK$318,$DX$2,FALSE)),"",VLOOKUP($B315,'[1]1718  Exp_Rev Access'!$F$7:$GK$318,$DX$2,FALSE))</f>
        <v>0</v>
      </c>
      <c r="DY315" s="90">
        <f>IF(ISNA(VLOOKUP($B315,'[1]1718  Exp_Rev Access'!$F$7:$GK$318,$DY$2,FALSE)),"",VLOOKUP($B315,'[1]1718  Exp_Rev Access'!$F$7:$GK$318,$DY$2,FALSE))</f>
        <v>0</v>
      </c>
      <c r="DZ315" s="90">
        <f>IF(ISNA(VLOOKUP($B315,'[1]1718  Exp_Rev Access'!$F$7:$GK$318,$DZ$2,FALSE)),"",VLOOKUP($B315,'[1]1718  Exp_Rev Access'!$F$7:$GK$318,$DZ$2,FALSE))</f>
        <v>0</v>
      </c>
      <c r="EA315" s="90">
        <f>IF(ISNA(VLOOKUP($B315,'[1]1718  Exp_Rev Access'!$F$7:$GK$318,$EA$2,FALSE)),"",VLOOKUP($B315,'[1]1718  Exp_Rev Access'!$F$7:$GK$318,$EA$2,FALSE))</f>
        <v>0</v>
      </c>
      <c r="EB315" s="90">
        <f>IF(ISNA(VLOOKUP($B315,'[1]1718  Exp_Rev Access'!$F$7:$GK$318,$EB$2,FALSE)),"",VLOOKUP($B315,'[1]1718  Exp_Rev Access'!$F$7:$GK$318,$EB$2,FALSE))</f>
        <v>0</v>
      </c>
      <c r="EC315" s="90">
        <f>IF(ISNA(VLOOKUP($B315,'[1]1718  Exp_Rev Access'!$F$7:$GK$318,$EC$2,FALSE)),"",VLOOKUP($B315,'[1]1718  Exp_Rev Access'!$F$7:$GK$318,$EC$2,FALSE))</f>
        <v>0</v>
      </c>
      <c r="ED315" s="90">
        <f>IF(ISNA(VLOOKUP($B315,'[1]1718  Exp_Rev Access'!$F$7:$GK$318,$ED$2,FALSE)),"",VLOOKUP($B315,'[1]1718  Exp_Rev Access'!$F$7:$GK$318,$ED$2,FALSE))</f>
        <v>0</v>
      </c>
      <c r="EE315" s="90">
        <f>IF(ISNA(VLOOKUP($B315,'[1]1718  Exp_Rev Access'!$F$7:$GK$318,$EE$2,FALSE)),"",VLOOKUP($B315,'[1]1718  Exp_Rev Access'!$F$7:$GK$318,$EE$2,FALSE))</f>
        <v>0</v>
      </c>
      <c r="EF315" s="90">
        <f>IF(ISNA(VLOOKUP($B315,'[1]1718  Exp_Rev Access'!$F$7:$GK$318,$EF$2,FALSE)),"",VLOOKUP($B315,'[1]1718  Exp_Rev Access'!$F$7:$GK$318,$EF$2,FALSE))</f>
        <v>0</v>
      </c>
      <c r="EG315" s="90">
        <f>IF(ISNA(VLOOKUP($B315,'[1]1718  Exp_Rev Access'!$F$7:$GK$318,$EG$2,FALSE)),"",VLOOKUP($B315,'[1]1718  Exp_Rev Access'!$F$7:$GK$318,$EG$2,FALSE))</f>
        <v>0</v>
      </c>
      <c r="EH315" s="90">
        <f>IF(ISNA(VLOOKUP($B315,'[1]1718  Exp_Rev Access'!$F$7:$GK$318,$EH$2,FALSE)),"",VLOOKUP($B315,'[1]1718  Exp_Rev Access'!$F$7:$GK$318,$EH$2,FALSE))</f>
        <v>0</v>
      </c>
      <c r="EI315" s="90">
        <f>IF(ISNA(VLOOKUP($B315,'[1]1718  Exp_Rev Access'!$F$7:$GK$318,$EI$2,FALSE)),"",VLOOKUP($B315,'[1]1718  Exp_Rev Access'!$F$7:$GK$318,$EI$2,FALSE))</f>
        <v>0</v>
      </c>
      <c r="EJ315" s="90">
        <f>IF(ISNA(VLOOKUP($B315,'[1]1718  Exp_Rev Access'!$F$7:$GK$318,$EJ$2,FALSE)),"",VLOOKUP($B315,'[1]1718  Exp_Rev Access'!$F$7:$GK$318,$EJ$2,FALSE))</f>
        <v>0</v>
      </c>
      <c r="EK315" s="90">
        <f>IF(ISNA(VLOOKUP($B315,'[1]1718  Exp_Rev Access'!$F$7:$GK$318,$EK$2,FALSE)),"",VLOOKUP($B315,'[1]1718  Exp_Rev Access'!$F$7:$GK$318,$EK$2,FALSE))</f>
        <v>0</v>
      </c>
      <c r="EL315" s="90">
        <f>IF(ISNA(VLOOKUP($B315,'[1]1718  Exp_Rev Access'!$F$7:$GK$318,$EL$2,FALSE)),"",VLOOKUP($B315,'[1]1718  Exp_Rev Access'!$F$7:$GK$318,$EL$2,FALSE))</f>
        <v>0</v>
      </c>
      <c r="EM315" s="90">
        <f>IF(ISNA(VLOOKUP($B315,'[1]1718  Exp_Rev Access'!$F$7:$GK$318,$EM$2,FALSE)),"",VLOOKUP($B315,'[1]1718  Exp_Rev Access'!$F$7:$GK$318,$EM$2,FALSE))</f>
        <v>0</v>
      </c>
      <c r="EN315" s="90">
        <f>IF(ISNA(VLOOKUP($B315,'[1]1718  Exp_Rev Access'!$F$7:$GK$318,$EN$2,FALSE)),"",VLOOKUP($B315,'[1]1718  Exp_Rev Access'!$F$7:$GK$318,$EN$2,FALSE))</f>
        <v>1946.78</v>
      </c>
      <c r="EO315" s="90">
        <f>IF(ISNA(VLOOKUP($B315,'[1]1718  Exp_Rev Access'!$F$7:$GK$318,$EO$2,FALSE)),"",VLOOKUP($B315,'[1]1718  Exp_Rev Access'!$F$7:$GK$318,$EO$2,FALSE))</f>
        <v>0</v>
      </c>
      <c r="EP315" s="90">
        <f>IF(ISNA(VLOOKUP($B315,'[1]1718  Exp_Rev Access'!$F$7:$GK$318,$EP$2,FALSE)),"",VLOOKUP($B315,'[1]1718  Exp_Rev Access'!$F$7:$GK$318,$EP$2,FALSE))</f>
        <v>0</v>
      </c>
      <c r="EQ315" s="90">
        <f>IF(ISNA(VLOOKUP($B315,'[1]1718  Exp_Rev Access'!$F$7:$GK$318,$EQ$2,FALSE)),"",VLOOKUP($B315,'[1]1718  Exp_Rev Access'!$F$7:$GK$318,$EQ$2,FALSE))</f>
        <v>0</v>
      </c>
      <c r="ER315" s="90">
        <f>IF(ISNA(VLOOKUP($B315,'[1]1718  Exp_Rev Access'!$F$7:$GK$318,$ER$2,FALSE)),"",VLOOKUP($B315,'[1]1718  Exp_Rev Access'!$F$7:$GK$318,$ER$2,FALSE))</f>
        <v>0</v>
      </c>
      <c r="ES315" s="90">
        <f>IF(ISNA(VLOOKUP($B315,'[1]1718  Exp_Rev Access'!$F$7:$GK$318,$ES$2,FALSE)),"",VLOOKUP($B315,'[1]1718  Exp_Rev Access'!$F$7:$GK$318,$ES$2,FALSE))</f>
        <v>0</v>
      </c>
      <c r="ET315" s="90">
        <f>IF(ISNA(VLOOKUP($B315,'[1]1718  Exp_Rev Access'!$F$7:$GK$318,$ET$2,FALSE)),"",VLOOKUP($B315,'[1]1718  Exp_Rev Access'!$F$7:$GK$318,$ET$2,FALSE))</f>
        <v>0</v>
      </c>
      <c r="EU315" s="90">
        <f>IF(ISNA(VLOOKUP($B315,'[1]1718  Exp_Rev Access'!$F$7:$GK$318,$EU$2,FALSE)),"",VLOOKUP($B315,'[1]1718  Exp_Rev Access'!$F$7:$GK$318,$EU$2,FALSE))</f>
        <v>0</v>
      </c>
      <c r="EV315" s="90">
        <f>IF(ISNA(VLOOKUP($B315,'[1]1718  Exp_Rev Access'!$F$7:$GK$318,$EV$2,FALSE)),"",VLOOKUP($B315,'[1]1718  Exp_Rev Access'!$F$7:$GK$318,$EV$2,FALSE))</f>
        <v>56787.13</v>
      </c>
      <c r="EW315" s="90">
        <f>IF(ISNA(VLOOKUP($B315,'[1]1718  Exp_Rev Access'!$F$7:$GK$318,$EW$2,FALSE)),"",VLOOKUP($B315,'[1]1718  Exp_Rev Access'!$F$7:$GK$318,$EW$2,FALSE))</f>
        <v>0</v>
      </c>
      <c r="EX315" s="90">
        <f>IF(ISNA(VLOOKUP($B315,'[1]1718  Exp_Rev Access'!$F$7:$GK$318,$EX$2,FALSE)),"",VLOOKUP($B315,'[1]1718  Exp_Rev Access'!$F$7:$GK$318,$EX$2,FALSE))</f>
        <v>0</v>
      </c>
      <c r="EY315" s="90">
        <f>IF(ISNA(VLOOKUP($B315,'[1]1718  Exp_Rev Access'!$F$7:$GK$318,$EY$2,FALSE)),"",VLOOKUP($B315,'[1]1718  Exp_Rev Access'!$F$7:$GK$318,$EY$2,FALSE))</f>
        <v>0</v>
      </c>
      <c r="EZ315" s="90">
        <f>IF(ISNA(VLOOKUP($B315,'[1]1718  Exp_Rev Access'!$F$7:$GK$318,$EZ$2,FALSE)),"",VLOOKUP($B315,'[1]1718  Exp_Rev Access'!$F$7:$GK$318,$EZ$2,FALSE))</f>
        <v>0</v>
      </c>
      <c r="FA315" s="90">
        <f>IF(ISNA(VLOOKUP($B315,'[1]1718  Exp_Rev Access'!$F$7:$GK$318,$FA$2,FALSE)),"",VLOOKUP($B315,'[1]1718  Exp_Rev Access'!$F$7:$GK$318,$FA$2,FALSE))</f>
        <v>0</v>
      </c>
      <c r="FB315" s="90">
        <f>IF(ISNA(VLOOKUP($B315,'[1]1718  Exp_Rev Access'!$F$7:$GK$318,$FB$2,FALSE)),"",VLOOKUP($B315,'[1]1718  Exp_Rev Access'!$F$7:$GK$318,$FB$2,FALSE))</f>
        <v>0</v>
      </c>
      <c r="FC315" s="90">
        <f>IF(ISNA(VLOOKUP($B315,'[1]1718  Exp_Rev Access'!$F$7:$GK$318,$FC$2,FALSE)),"",VLOOKUP($B315,'[1]1718  Exp_Rev Access'!$F$7:$GK$318,$FC$2,FALSE))</f>
        <v>0</v>
      </c>
      <c r="FD315" s="90">
        <f>IF(ISNA(VLOOKUP($B315,'[1]1718  Exp_Rev Access'!$F$7:$GK$318,$FD$2,FALSE)),"",VLOOKUP($B315,'[1]1718  Exp_Rev Access'!$F$7:$GK$318,$FD$2,FALSE))</f>
        <v>0</v>
      </c>
      <c r="FE315" s="90">
        <f>IF(ISNA(VLOOKUP($B315,'[1]1718  Exp_Rev Access'!$F$7:$GK$318,$FE$2,FALSE)),"",VLOOKUP($B315,'[1]1718  Exp_Rev Access'!$F$7:$GK$318,$FE$2,FALSE))</f>
        <v>0</v>
      </c>
      <c r="FF315" s="90">
        <f>IF(ISNA(VLOOKUP($B315,'[1]1718  Exp_Rev Access'!$F$7:$GK$318,$FF$2,FALSE)),"",VLOOKUP($B315,'[1]1718  Exp_Rev Access'!$F$7:$GK$318,$FF$2,FALSE))</f>
        <v>0</v>
      </c>
      <c r="FG315" s="90">
        <f>IF(ISNA(VLOOKUP($B315,'[1]1718  Exp_Rev Access'!$F$7:$GK$318,$FG$2,FALSE)),"",VLOOKUP($B315,'[1]1718  Exp_Rev Access'!$F$7:$GK$318,$FG$2,FALSE))</f>
        <v>0</v>
      </c>
      <c r="FH315" s="90">
        <f>IF(ISNA(VLOOKUP($B315,'[1]1718  Exp_Rev Access'!$F$7:$GK$318,$FH$2,FALSE)),"",VLOOKUP($B315,'[1]1718  Exp_Rev Access'!$F$7:$GK$318,$FH$2,FALSE))</f>
        <v>0</v>
      </c>
      <c r="FI315" s="90">
        <f>IF(ISNA(VLOOKUP($B315,'[1]1718  Exp_Rev Access'!$F$7:$GK$318,$FI$2,FALSE)),"",VLOOKUP($B315,'[1]1718  Exp_Rev Access'!$F$7:$GK$318,$FI$2,FALSE))</f>
        <v>0</v>
      </c>
      <c r="FJ315" s="90">
        <f>IF(ISNA(VLOOKUP($B315,'[1]1718  Exp_Rev Access'!$F$7:$GK$318,$FJ$2,FALSE)),"",VLOOKUP($B315,'[1]1718  Exp_Rev Access'!$F$7:$GK$318,$FJ$2,FALSE))</f>
        <v>0</v>
      </c>
      <c r="FK315" s="90">
        <f>IF(ISNA(VLOOKUP($B315,'[1]1718  Exp_Rev Access'!$F$7:$GK$318,$FK$2,FALSE)),"",VLOOKUP($B315,'[1]1718  Exp_Rev Access'!$F$7:$GK$318,$FK$2,FALSE))</f>
        <v>0</v>
      </c>
      <c r="FL315" s="90">
        <f>IF(ISNA(VLOOKUP($B315,'[1]1718  Exp_Rev Access'!$F$7:$GK$318,$FL$2,FALSE)),"",VLOOKUP($B315,'[1]1718  Exp_Rev Access'!$F$7:$GK$318,$FL$2,FALSE))</f>
        <v>0</v>
      </c>
      <c r="FM315" s="90">
        <f>IF(ISNA(VLOOKUP($B315,'[1]1718  Exp_Rev Access'!$F$7:$GK$318,$FM$2,FALSE)),"",VLOOKUP($B315,'[1]1718  Exp_Rev Access'!$F$7:$GK$318,$FM$2,FALSE))</f>
        <v>0</v>
      </c>
      <c r="FN315" s="90">
        <f>IF(ISNA(VLOOKUP($B315,'[1]1718  Exp_Rev Access'!$F$7:$GK$318,$FN$2,FALSE)),"",VLOOKUP($B315,'[1]1718  Exp_Rev Access'!$F$7:$GK$318,$FN$2,FALSE))</f>
        <v>0</v>
      </c>
      <c r="FO315" s="90">
        <f>IF(ISNA(VLOOKUP($B315,'[1]1718  Exp_Rev Access'!$F$7:$GK$318,$FO$2,FALSE)),"",VLOOKUP($B315,'[1]1718  Exp_Rev Access'!$F$7:$GK$318,$FO$2,FALSE))</f>
        <v>0</v>
      </c>
      <c r="FP315" s="90">
        <f>IF(ISNA(VLOOKUP($B315,'[1]1718  Exp_Rev Access'!$F$7:$GK$318,$FP$2,FALSE)),"",VLOOKUP($B315,'[1]1718  Exp_Rev Access'!$F$7:$GK$318,$FP$2,FALSE))</f>
        <v>0</v>
      </c>
      <c r="FQ315" s="90">
        <f>IF(ISNA(VLOOKUP($B315,'[1]1718  Exp_Rev Access'!$F$7:$GK$318,$FQ$2,FALSE)),"",VLOOKUP($B315,'[1]1718  Exp_Rev Access'!$F$7:$GK$318,$FQ$2,FALSE))</f>
        <v>0</v>
      </c>
      <c r="FR315" s="90">
        <f>IF(ISNA(VLOOKUP($B315,'[1]1718  Exp_Rev Access'!$F$7:$GK$318,$FR$2,FALSE)),"",VLOOKUP($B315,'[1]1718  Exp_Rev Access'!$F$7:$GK$318,$FR$2,FALSE))</f>
        <v>229012.48000000001</v>
      </c>
      <c r="FS315" s="56">
        <f t="shared" ref="FS315:FS328" si="870">SUM(CH315:FR315)</f>
        <v>3794253.0199999991</v>
      </c>
      <c r="FT315" s="92">
        <f t="shared" ref="FT315:FT328" si="871">FS315/E315</f>
        <v>3.6577288100975089E-2</v>
      </c>
      <c r="FU315" s="94">
        <f t="shared" ref="FU315:FU328" si="872">FS315/D315</f>
        <v>427.6308441708469</v>
      </c>
      <c r="FV315" s="95">
        <f>IF(ISNA(VLOOKUP($B315,'[1]1718  Exp_Rev Access'!$F$7:$GK$318,$FV$2,FALSE)),"",VLOOKUP($B315,'[1]1718  Exp_Rev Access'!$F$7:$GK$318,$FV$2,FALSE))</f>
        <v>0</v>
      </c>
      <c r="FW315" s="95">
        <f>IF(ISNA(VLOOKUP($B315,'[1]1718  Exp_Rev Access'!$F$7:$GK$318,$FW$2,FALSE)),"",VLOOKUP($B315,'[1]1718  Exp_Rev Access'!$F$7:$GK$318,$FW$2,FALSE))</f>
        <v>0</v>
      </c>
      <c r="FX315" s="95">
        <f>IF(ISNA(VLOOKUP($B315,'[1]1718  Exp_Rev Access'!$F$7:$GK$318,$FX$2,FALSE)),"",VLOOKUP($B315,'[1]1718  Exp_Rev Access'!$F$7:$GK$318,$FX$2,FALSE))</f>
        <v>0</v>
      </c>
      <c r="FY315" s="95">
        <f>IF(ISNA(VLOOKUP($B315,'[1]1718  Exp_Rev Access'!$F$7:$GK$318,$FY$2,FALSE)),"",VLOOKUP($B315,'[1]1718  Exp_Rev Access'!$F$7:$GK$318,$FY$2,FALSE))</f>
        <v>0</v>
      </c>
      <c r="FZ315" s="95">
        <f>IF(ISNA(VLOOKUP($B315,'[1]1718  Exp_Rev Access'!$F$7:$GK$318,$FZ$2,FALSE)),"",VLOOKUP($B315,'[1]1718  Exp_Rev Access'!$F$7:$GK$318,$FZ$2,FALSE))</f>
        <v>0</v>
      </c>
      <c r="GA315" s="95">
        <f>IF(ISNA(VLOOKUP($B315,'[1]1718  Exp_Rev Access'!$F$7:$GK$318,$GA$2,FALSE)),"",VLOOKUP($B315,'[1]1718  Exp_Rev Access'!$F$7:$GK$318,$GA$2,FALSE))</f>
        <v>20418.990000000002</v>
      </c>
      <c r="GB315" s="95">
        <f>IF(ISNA(VLOOKUP($B315,'[1]1718  Exp_Rev Access'!$F$7:$GK$318,$GB$2,FALSE)),"",VLOOKUP($B315,'[1]1718  Exp_Rev Access'!$F$7:$GK$318,$GB$2,FALSE))</f>
        <v>0</v>
      </c>
      <c r="GC315" s="95">
        <f>IF(ISNA(VLOOKUP($B315,'[1]1718  Exp_Rev Access'!$F$7:$GK$318,$GC$2,FALSE)),"",VLOOKUP($B315,'[1]1718  Exp_Rev Access'!$F$7:$GK$318,$GC$2,FALSE))</f>
        <v>0</v>
      </c>
      <c r="GD315" s="95">
        <f>IF(ISNA(VLOOKUP($B315,'[1]1718  Exp_Rev Access'!$F$7:$GK$318,$GD$2,FALSE)),"",VLOOKUP($B315,'[1]1718  Exp_Rev Access'!$F$7:$GK$318,$GD$2,FALSE))</f>
        <v>1231798.54</v>
      </c>
      <c r="GE315" s="95">
        <f>IF(ISNA(VLOOKUP($B315,'[1]1718  Exp_Rev Access'!$F$7:$GK$318,$GE$2,FALSE)),"",VLOOKUP($B315,'[1]1718  Exp_Rev Access'!$F$7:$GK$318,$GE$2,FALSE))</f>
        <v>0</v>
      </c>
      <c r="GF315" s="95">
        <f>IF(ISNA(VLOOKUP($B315,'[1]1718  Exp_Rev Access'!$F$7:$GK$318,$GF$2,FALSE)),"",VLOOKUP($B315,'[1]1718  Exp_Rev Access'!$F$7:$GK$318,$GF$2,FALSE))</f>
        <v>0</v>
      </c>
      <c r="GG315" s="95">
        <f>IF(ISNA(VLOOKUP($B315,'[1]1718  Exp_Rev Access'!$F$7:$GK$318,$GG$2,FALSE)),"",VLOOKUP($B315,'[1]1718  Exp_Rev Access'!$F$7:$GK$318,$GG$2,FALSE))</f>
        <v>0</v>
      </c>
      <c r="GH315" s="95">
        <f>IF(ISNA(VLOOKUP($B315,'[1]1718  Exp_Rev Access'!$F$7:$GK$318,$GH$2,FALSE)),"",VLOOKUP($B315,'[1]1718  Exp_Rev Access'!$F$7:$GK$318,$GH$2,FALSE))</f>
        <v>0</v>
      </c>
      <c r="GI315" s="95">
        <f>IF(ISNA(VLOOKUP($B315,'[1]1718  Exp_Rev Access'!$F$7:$GK$318,$GI$2,FALSE)),"",VLOOKUP($B315,'[1]1718  Exp_Rev Access'!$F$7:$GK$318,$GI$2,FALSE))</f>
        <v>0</v>
      </c>
      <c r="GJ315" s="95">
        <f>IF(ISNA(VLOOKUP($B315,'[1]1718  Exp_Rev Access'!$F$7:$GK$318,$GJ$2,FALSE)),"",VLOOKUP($B315,'[1]1718  Exp_Rev Access'!$F$7:$GK$318,$GJ$2,FALSE))</f>
        <v>0</v>
      </c>
      <c r="GK315" s="95">
        <f>IF(ISNA(VLOOKUP($B315,'[1]1718  Exp_Rev Access'!$F$7:$GK$318,$GK$2,FALSE)),"",VLOOKUP($B315,'[1]1718  Exp_Rev Access'!$F$7:$GK$318,$GK$2,FALSE))</f>
        <v>813.39</v>
      </c>
      <c r="GL315" s="95">
        <f>IF(ISNA(VLOOKUP($B315,'[1]1718  Exp_Rev Access'!$F$7:$GK$318,$GL$2,FALSE)),"",VLOOKUP($B315,'[1]1718  Exp_Rev Access'!$F$7:$GK$318,$GL$2,FALSE))</f>
        <v>0</v>
      </c>
      <c r="GM315" s="95">
        <f>IF(ISNA(VLOOKUP($B315,'[1]1718  Exp_Rev Access'!$F$7:$GK$318,$GM$2,FALSE)),"",VLOOKUP($B315,'[1]1718  Exp_Rev Access'!$F$7:$GK$318,$GM$2,FALSE))</f>
        <v>0</v>
      </c>
      <c r="GN315" s="95">
        <f>IF(ISNA(VLOOKUP($B315,'[1]1718  Exp_Rev Access'!$F$7:$GK$318,$GN$2,FALSE)),"",VLOOKUP($B315,'[1]1718  Exp_Rev Access'!$F$7:$GK$318,$GN$2,FALSE))</f>
        <v>0</v>
      </c>
      <c r="GO315" s="95">
        <f>IF(ISNA(VLOOKUP($B315,'[1]1718  Exp_Rev Access'!$F$7:$GK$318,$GO$2,FALSE)),"",VLOOKUP($B315,'[1]1718  Exp_Rev Access'!$F$7:$GK$318,$GO$2,FALSE))</f>
        <v>0</v>
      </c>
      <c r="GP315" s="95">
        <f>IF(ISNA(VLOOKUP($B315,'[1]1718  Exp_Rev Access'!$F$7:$GK$318,$GP$2,FALSE)),"",VLOOKUP($B315,'[1]1718  Exp_Rev Access'!$F$7:$GK$318,$GP$2,FALSE))</f>
        <v>0</v>
      </c>
      <c r="GQ315" s="95">
        <f>IF(ISNA(VLOOKUP($B315,'[1]1718  Exp_Rev Access'!$F$7:$GK$318,$GQ$2,FALSE)),"",VLOOKUP($B315,'[1]1718  Exp_Rev Access'!$F$7:$GK$318,$GQ$2,FALSE))</f>
        <v>14098.12</v>
      </c>
      <c r="GR315" s="95">
        <f>IF(ISNA(VLOOKUP($B315,'[1]1718  Exp_Rev Access'!$F$7:$GK$318,$GR$2,FALSE)),"",VLOOKUP($B315,'[1]1718  Exp_Rev Access'!$F$7:$GK$318,$GR$2,FALSE))</f>
        <v>0</v>
      </c>
      <c r="GS315" s="95">
        <f>IF(ISNA(VLOOKUP($B315,'[1]1718  Exp_Rev Access'!$F$7:$GK$318,$GS$2,FALSE)),"",VLOOKUP($B315,'[1]1718  Exp_Rev Access'!$F$7:$GK$318,$GS$2,FALSE))</f>
        <v>0</v>
      </c>
      <c r="GT315" s="95">
        <f>IF(ISNA(VLOOKUP($B315,'[1]1718  Exp_Rev Access'!$F$7:$GK$318,$GT$2,FALSE)),"",VLOOKUP($B315,'[1]1718  Exp_Rev Access'!$F$7:$GK$318,$GT$2,FALSE))</f>
        <v>0</v>
      </c>
      <c r="GU315" s="56">
        <f t="shared" si="864"/>
        <v>1267129.04</v>
      </c>
      <c r="GV315" s="92">
        <f t="shared" si="865"/>
        <v>1.2215354040145694E-2</v>
      </c>
      <c r="GW315" s="96">
        <f t="shared" si="866"/>
        <v>142.8116306931463</v>
      </c>
    </row>
    <row r="316" spans="1:222" x14ac:dyDescent="0.3">
      <c r="A316" s="108"/>
      <c r="B316" s="88" t="s">
        <v>639</v>
      </c>
      <c r="C316" s="89" t="s">
        <v>640</v>
      </c>
      <c r="D316" s="75">
        <f>IF(ISNA(VLOOKUP($B316,'[1]1718 enrollment_Rev_Exp by size'!$A$7:H648,3,FALSE)),"",VLOOKUP($B316,'[1]1718 enrollment_Rev_Exp by size'!$A$7:$G$350,3,FALSE))</f>
        <v>15979.890000000003</v>
      </c>
      <c r="E316" s="76">
        <f>IF(ISNA(VLOOKUP($B316,'[1]1718 enrollment_Rev_Exp by size'!$A$7:I650,5,FALSE)),"",VLOOKUP($B316,'[1]1718 enrollment_Rev_Exp by size'!$A$7:$G$350,5,FALSE))</f>
        <v>207219666.49000001</v>
      </c>
      <c r="F316" s="70">
        <f t="shared" si="854"/>
        <v>207219666.48999998</v>
      </c>
      <c r="G316" s="70">
        <f t="shared" si="855"/>
        <v>0</v>
      </c>
      <c r="H316" s="90">
        <f>IF(ISNA(VLOOKUP($B316,'[1]1718  Exp_Rev Access'!$F$7:$GK$318,3,FALSE)),"",VLOOKUP($B316,'[1]1718  Exp_Rev Access'!$F$7:$GK$318,3,FALSE))</f>
        <v>43529771.659999996</v>
      </c>
      <c r="I316" s="90">
        <f>IF(ISNA(VLOOKUP($B316,'[1]1718  Exp_Rev Access'!$F$7:$GK$318,4,FALSE)),"",VLOOKUP($B316,'[1]1718  Exp_Rev Access'!$F$7:$GK$318,4,FALSE))</f>
        <v>0</v>
      </c>
      <c r="J316" s="90">
        <f>IF(ISNA(VLOOKUP($B316,'[1]1718  Exp_Rev Access'!$F$7:$GK$318,5,FALSE)),"",VLOOKUP($B316,'[1]1718  Exp_Rev Access'!$F$7:$GK$318,5,FALSE))</f>
        <v>2824.56</v>
      </c>
      <c r="K316" s="90">
        <f>IF(ISNA(VLOOKUP($B316,'[1]1718  Exp_Rev Access'!$F$7:$GK$318,6,FALSE)),"-",VLOOKUP($B316,'[1]1718  Exp_Rev Access'!$F$7:$GK$318,6,FALSE))</f>
        <v>0</v>
      </c>
      <c r="L316" s="90">
        <f>IF(ISNA(VLOOKUP($B316,'[1]1718  Exp_Rev Access'!$F$7:$GK$318,7,FALSE)),"",VLOOKUP($B316,'[1]1718  Exp_Rev Access'!$F$7:$GK$318,7,FALSE))</f>
        <v>0</v>
      </c>
      <c r="M316" s="90">
        <f>IF(ISNA(VLOOKUP($B316,'[1]1718  Exp_Rev Access'!$F$7:$GK$318,8,FALSE)),"",VLOOKUP($B316,'[1]1718  Exp_Rev Access'!$F$7:$GK$318,8,FALSE))</f>
        <v>0</v>
      </c>
      <c r="N316" s="56">
        <f t="shared" si="856"/>
        <v>43532596.219999999</v>
      </c>
      <c r="O316" s="91">
        <f t="shared" si="857"/>
        <v>0.21007946281054743</v>
      </c>
      <c r="P316" s="56">
        <f t="shared" si="858"/>
        <v>2724.2112567733566</v>
      </c>
      <c r="Q316" s="90">
        <f>IF(ISNA(VLOOKUP($B316,'[1]1718  Exp_Rev Access'!$F$7:$GK$318,10,FALSE)),"",VLOOKUP($B316,'[1]1718  Exp_Rev Access'!$F$7:$GK$318,10,FALSE))</f>
        <v>120829.23</v>
      </c>
      <c r="R316" s="90">
        <f>IF(ISNA(VLOOKUP($B316,'[1]1718  Exp_Rev Access'!$F$7:$GK$318,11,FALSE)),"",VLOOKUP($B316,'[1]1718  Exp_Rev Access'!$F$7:$GK$318,11,FALSE))</f>
        <v>0</v>
      </c>
      <c r="S316" s="90">
        <f>IF(ISNA(VLOOKUP($B316,'[1]1718  Exp_Rev Access'!$F$7:$GK$318,12,FALSE)),"",VLOOKUP($B316,'[1]1718  Exp_Rev Access'!$F$7:$GK$318,12,FALSE))</f>
        <v>0</v>
      </c>
      <c r="T316" s="90">
        <f>IF(ISNA(VLOOKUP($B316,'[1]1718  Exp_Rev Access'!$F$7:$GK$318,13,FALSE)),"",VLOOKUP($B316,'[1]1718  Exp_Rev Access'!$F$7:$GK$318,13,FALSE))</f>
        <v>0</v>
      </c>
      <c r="U316" s="90">
        <f>IF(ISNA(VLOOKUP($B316,'[1]1718  Exp_Rev Access'!$F$7:$GK$318,14,FALSE)),"",VLOOKUP($B316,'[1]1718  Exp_Rev Access'!$F$7:$GK$318,14,FALSE))</f>
        <v>0</v>
      </c>
      <c r="V316" s="90">
        <f>IF(ISNA(VLOOKUP($B316,'[1]1718  Exp_Rev Access'!$F$7:$GK$318,15,FALSE)),"",VLOOKUP($B316,'[1]1718  Exp_Rev Access'!$F$7:$GK$318,15,FALSE))</f>
        <v>0</v>
      </c>
      <c r="W316" s="90">
        <f>IF(ISNA(VLOOKUP($B316,'[1]1718  Exp_Rev Access'!$F$7:$GK$318,16,FALSE)),"",VLOOKUP($B316,'[1]1718  Exp_Rev Access'!$F$7:$GK$318,16,FALSE))</f>
        <v>0</v>
      </c>
      <c r="X316" s="90">
        <f>IF(ISNA(VLOOKUP($B316,'[1]1718  Exp_Rev Access'!$F$7:$GK$318,17,FALSE)),"",VLOOKUP($B316,'[1]1718  Exp_Rev Access'!$F$7:$GK$318,17,FALSE))</f>
        <v>0</v>
      </c>
      <c r="Y316" s="90">
        <f>IF(ISNA(VLOOKUP($B316,'[1]1718  Exp_Rev Access'!$F$7:$GK$318,18,FALSE)),"",VLOOKUP($B316,'[1]1718  Exp_Rev Access'!$F$7:$GK$318,18,FALSE))</f>
        <v>230608.99</v>
      </c>
      <c r="Z316" s="90">
        <f>IF(ISNA(VLOOKUP($B316,'[1]1718  Exp_Rev Access'!$F$7:$GK$318,19,FALSE)),"",VLOOKUP($B316,'[1]1718  Exp_Rev Access'!$F$7:$GK$318,19,FALSE))</f>
        <v>0</v>
      </c>
      <c r="AA316" s="90">
        <f>IF(ISNA(VLOOKUP($B316,'[1]1718  Exp_Rev Access'!$F$7:$GK$318,20,FALSE)),"",VLOOKUP($B316,'[1]1718  Exp_Rev Access'!$F$7:$GK$318,20,FALSE))</f>
        <v>0</v>
      </c>
      <c r="AB316" s="90">
        <f>IF(ISNA(VLOOKUP($B316,'[1]1718  Exp_Rev Access'!$F$7:$GK$318,21,FALSE)),"",VLOOKUP($B316,'[1]1718  Exp_Rev Access'!$F$7:$GK$318,21,FALSE))</f>
        <v>0</v>
      </c>
      <c r="AC316" s="90">
        <f>IF(ISNA(VLOOKUP($B316,'[1]1718  Exp_Rev Access'!$F$7:$GK$318,22,FALSE)),"",VLOOKUP($B316,'[1]1718  Exp_Rev Access'!$F$7:$GK$318,22,FALSE))</f>
        <v>151.5</v>
      </c>
      <c r="AD316" s="90">
        <f>IF(ISNA(VLOOKUP($B316,'[1]1718  Exp_Rev Access'!$F$7:$GK$318,23,FALSE)),"",VLOOKUP($B316,'[1]1718  Exp_Rev Access'!$F$7:$GK$318,23,FALSE))</f>
        <v>1563851.03</v>
      </c>
      <c r="AE316" s="90">
        <f>IF(ISNA(VLOOKUP($B316,'[1]1718  Exp_Rev Access'!$F$7:$GK$318,24,FALSE)),"",VLOOKUP($B316,'[1]1718  Exp_Rev Access'!$F$7:$GK$318,24,FALSE))</f>
        <v>368683.75</v>
      </c>
      <c r="AF316" s="90">
        <f>IF(ISNA(VLOOKUP($B316,'[1]1718  Exp_Rev Access'!$F$7:$GK$318,25,FALSE)),"",VLOOKUP($B316,'[1]1718  Exp_Rev Access'!$F$7:$GK$318,25,FALSE))</f>
        <v>0</v>
      </c>
      <c r="AG316" s="90">
        <f>IF(ISNA(VLOOKUP($B316,'[1]1718  Exp_Rev Access'!$F$7:$GK$318,26,FALSE)),"",VLOOKUP($B316,'[1]1718  Exp_Rev Access'!$F$7:$GK$318,26,FALSE))</f>
        <v>111125.65</v>
      </c>
      <c r="AH316" s="90">
        <f>IF(ISNA(VLOOKUP($B316,'[1]1718  Exp_Rev Access'!$F$7:$GK$318,27,FALSE)),"",VLOOKUP($B316,'[1]1718  Exp_Rev Access'!$F$7:$GK$318,27,FALSE))</f>
        <v>46482.25</v>
      </c>
      <c r="AI316" s="90">
        <f>IF(ISNA(VLOOKUP($B316,'[1]1718  Exp_Rev Access'!$F$7:$GK$318,28,FALSE)),"",VLOOKUP($B316,'[1]1718  Exp_Rev Access'!$F$7:$GK$318,28,FALSE))</f>
        <v>399894.47</v>
      </c>
      <c r="AJ316" s="90">
        <f>IF(ISNA(VLOOKUP($B316,'[1]1718  Exp_Rev Access'!$F$7:$GK$318,29,FALSE)),"",VLOOKUP($B316,'[1]1718  Exp_Rev Access'!$F$7:$GK$318,29,FALSE))</f>
        <v>973723.46</v>
      </c>
      <c r="AK316" s="90">
        <f>IF(ISNA(VLOOKUP($B316,'[1]1718  Exp_Rev Access'!$F$7:$GK$318,30,FALSE)),"",VLOOKUP($B316,'[1]1718  Exp_Rev Access'!$F$7:$GK$318,30,FALSE))</f>
        <v>244204.53</v>
      </c>
      <c r="AL316" s="90">
        <f>IF(ISNA(VLOOKUP($B316,'[1]1718  Exp_Rev Access'!$F$7:$GK$318,31,FALSE)),"",VLOOKUP($B316,'[1]1718  Exp_Rev Access'!$F$7:$GK$318,31,FALSE))</f>
        <v>216294.19</v>
      </c>
      <c r="AM316" s="56">
        <f t="shared" si="867"/>
        <v>4275849.05</v>
      </c>
      <c r="AN316" s="92">
        <f t="shared" si="859"/>
        <v>2.0634378591697731E-2</v>
      </c>
      <c r="AO316" s="71">
        <f t="shared" si="860"/>
        <v>267.57687631141386</v>
      </c>
      <c r="AP316" s="90">
        <f>IF(ISNA(VLOOKUP($B316,'[1]1718  Exp_Rev Access'!$F$7:$GK$318,33,FALSE)),"",VLOOKUP($B316,'[1]1718  Exp_Rev Access'!$F$7:$GK$318,33,FALSE))</f>
        <v>107701639.97</v>
      </c>
      <c r="AQ316" s="90">
        <f>IF(ISNA(VLOOKUP($B316,'[1]1718  Exp_Rev Access'!$F$7:$GK$318,34,FALSE)),"",VLOOKUP($B316,'[1]1718  Exp_Rev Access'!$F$7:$GK$318,34,FALSE))</f>
        <v>3940833.9</v>
      </c>
      <c r="AR316" s="90">
        <f>IF(ISNA(VLOOKUP($B316,'[1]1718  Exp_Rev Access'!$F$7:$GK$318,35,FALSE)),"",VLOOKUP($B316,'[1]1718  Exp_Rev Access'!$F$7:$GK$318,35,FALSE))</f>
        <v>0</v>
      </c>
      <c r="AS316" s="90">
        <f>IF(ISNA(VLOOKUP($B316,'[1]1718  Exp_Rev Access'!$F$7:$GK$318,36,FALSE)),"",VLOOKUP($B316,'[1]1718  Exp_Rev Access'!$F$7:$GK$318,36,FALSE))</f>
        <v>0</v>
      </c>
      <c r="AT316" s="90">
        <f>IF(ISNA(VLOOKUP($B316,'[1]1718  Exp_Rev Access'!$F$7:$GK$318,37,FALSE)),"",VLOOKUP($B316,'[1]1718  Exp_Rev Access'!$F$7:$GK$318,37,FALSE))</f>
        <v>0</v>
      </c>
      <c r="AU316" s="56">
        <f t="shared" si="861"/>
        <v>111642473.87</v>
      </c>
      <c r="AV316" s="93">
        <f t="shared" si="862"/>
        <v>0.53876389129015245</v>
      </c>
      <c r="AW316" s="56">
        <f t="shared" si="863"/>
        <v>6986.4356932369365</v>
      </c>
      <c r="AX316" s="90">
        <f>IF(ISNA(VLOOKUP($B316,'[1]1718  Exp_Rev Access'!$F$7:$GK$318,39,FALSE)),"",VLOOKUP($B316,'[1]1718  Exp_Rev Access'!$F$7:$GK$318,39,FALSE))</f>
        <v>0</v>
      </c>
      <c r="AY316" s="90">
        <f>IF(ISNA(VLOOKUP($B316,'[1]1718  Exp_Rev Access'!$F$7:$GK$318,40,FALSE)),"",VLOOKUP($B316,'[1]1718  Exp_Rev Access'!$F$7:$GK$318,40,FALSE))</f>
        <v>15035427.1</v>
      </c>
      <c r="AZ316" s="90">
        <f>IF(ISNA(VLOOKUP($B316,'[1]1718  Exp_Rev Access'!$F$7:$GK$318,41,FALSE)),"",VLOOKUP($B316,'[1]1718  Exp_Rev Access'!$F$7:$GK$318,41,FALSE))</f>
        <v>1037161.98</v>
      </c>
      <c r="BA316" s="90">
        <f>IF(ISNA(VLOOKUP($B316,'[1]1718  Exp_Rev Access'!$F$7:$GK$318,42,FALSE)),"",VLOOKUP($B316,'[1]1718  Exp_Rev Access'!$F$7:$GK$318,42,FALSE))</f>
        <v>0</v>
      </c>
      <c r="BB316" s="90">
        <f>IF(ISNA(VLOOKUP($B316,'[1]1718  Exp_Rev Access'!$F$7:$GK$318,43,FALSE)),"",VLOOKUP($B316,'[1]1718  Exp_Rev Access'!$F$7:$GK$318,43,FALSE))</f>
        <v>0</v>
      </c>
      <c r="BC316" s="90">
        <f>IF(ISNA(VLOOKUP($B316,'[1]1718  Exp_Rev Access'!$F$7:$GK$318,44,FALSE)),"",VLOOKUP($B316,'[1]1718  Exp_Rev Access'!$F$7:$GK$318,44,FALSE))</f>
        <v>5819715.5199999996</v>
      </c>
      <c r="BD316" s="90">
        <f>IF(ISNA(VLOOKUP($B316,'[1]1718  Exp_Rev Access'!$F$7:$GK$318,45,FALSE)),"",VLOOKUP($B316,'[1]1718  Exp_Rev Access'!$F$7:$GK$318,45,FALSE))</f>
        <v>0</v>
      </c>
      <c r="BE316" s="90">
        <f>IF(ISNA(VLOOKUP($B316,'[1]1718  Exp_Rev Access'!$F$7:$GK$318,46,FALSE)),"",VLOOKUP($B316,'[1]1718  Exp_Rev Access'!$F$7:$GK$318,46,FALSE))</f>
        <v>1252613.42</v>
      </c>
      <c r="BF316" s="90">
        <f>IF(ISNA(VLOOKUP($B316,'[1]1718  Exp_Rev Access'!$F$7:$GK$318,47,FALSE)),"",VLOOKUP($B316,'[1]1718  Exp_Rev Access'!$F$7:$GK$318,47,FALSE))</f>
        <v>0</v>
      </c>
      <c r="BG316" s="90">
        <f>IF(ISNA(VLOOKUP($B316,'[1]1718  Exp_Rev Access'!$F$7:$GK$318,48,FALSE)),"",VLOOKUP($B316,'[1]1718  Exp_Rev Access'!$F$7:$GK$318,48,FALSE))</f>
        <v>4081046.76</v>
      </c>
      <c r="BH316" s="90">
        <f>IF(ISNA(VLOOKUP($B316,'[1]1718  Exp_Rev Access'!$F$7:$GK$318,49,FALSE)),"",VLOOKUP($B316,'[1]1718  Exp_Rev Access'!$F$7:$GK$318,49,FALSE))</f>
        <v>364010.78</v>
      </c>
      <c r="BI316" s="90">
        <f>IF(ISNA(VLOOKUP($B316,'[1]1718  Exp_Rev Access'!$F$7:$GK$318,50,FALSE)),"",VLOOKUP($B316,'[1]1718  Exp_Rev Access'!$F$7:$GK$318,50,FALSE))</f>
        <v>0</v>
      </c>
      <c r="BJ316" s="90">
        <f>IF(ISNA(VLOOKUP($B316,'[1]1718  Exp_Rev Access'!$F$7:$GK$318,51,FALSE)),"",VLOOKUP($B316,'[1]1718  Exp_Rev Access'!$F$7:$GK$318,51,FALSE))</f>
        <v>110934.74</v>
      </c>
      <c r="BK316" s="90">
        <f>IF(ISNA(VLOOKUP($B316,'[1]1718  Exp_Rev Access'!$F$7:$GK$318,52,FALSE)),"",VLOOKUP($B316,'[1]1718  Exp_Rev Access'!$F$7:$GK$318,52,FALSE))</f>
        <v>7227291.0899999999</v>
      </c>
      <c r="BL316" s="90">
        <f>IF(ISNA(VLOOKUP($B316,'[1]1718  Exp_Rev Access'!$F$7:$GK$318,53,FALSE)),"",VLOOKUP($B316,'[1]1718  Exp_Rev Access'!$F$7:$GK$318,53,FALSE))</f>
        <v>1225029.71</v>
      </c>
      <c r="BM316" s="90">
        <f>IF(ISNA(VLOOKUP($B316,'[1]1718  Exp_Rev Access'!$F$7:$GK$318,54,FALSE)),"",VLOOKUP($B316,'[1]1718  Exp_Rev Access'!$F$7:$GK$318,54,FALSE))</f>
        <v>0</v>
      </c>
      <c r="BN316" s="90">
        <f>IF(ISNA(VLOOKUP($B316,'[1]1718  Exp_Rev Access'!$F$7:$GK$318,55,FALSE)),"",VLOOKUP($B316,'[1]1718  Exp_Rev Access'!$F$7:$GK$318,55,FALSE))</f>
        <v>0</v>
      </c>
      <c r="BO316" s="90">
        <f>IF(ISNA(VLOOKUP($B316,'[1]1718  Exp_Rev Access'!$F$7:$GK$318,56,FALSE)),"",VLOOKUP($B316,'[1]1718  Exp_Rev Access'!$F$7:$GK$318,56,FALSE))</f>
        <v>0</v>
      </c>
      <c r="BP316" s="90">
        <f>IF(ISNA(VLOOKUP($B316,'[1]1718  Exp_Rev Access'!$F$7:$GK$318,57,FALSE)),"",VLOOKUP($B316,'[1]1718  Exp_Rev Access'!$F$7:$GK$318,57,FALSE))</f>
        <v>0</v>
      </c>
      <c r="BQ316" s="90">
        <f>IF(ISNA(VLOOKUP($B316,'[1]1718  Exp_Rev Access'!$F$7:$GK$318,58,FALSE)),"",VLOOKUP($B316,'[1]1718  Exp_Rev Access'!$F$7:$GK$318,58,FALSE))</f>
        <v>0</v>
      </c>
      <c r="BR316" s="90">
        <f>IF(ISNA(VLOOKUP($B316,'[1]1718  Exp_Rev Access'!$F$7:$GK$318,59,FALSE)),"",VLOOKUP($B316,'[1]1718  Exp_Rev Access'!$F$7:$GK$318,59,FALSE))</f>
        <v>0</v>
      </c>
      <c r="BS316" s="90">
        <f>IF(ISNA(VLOOKUP($B316,'[1]1718  Exp_Rev Access'!$F$7:$GK$318,60,FALSE)),"",VLOOKUP($B316,'[1]1718  Exp_Rev Access'!$F$7:$GK$318,60,FALSE))</f>
        <v>0</v>
      </c>
      <c r="BT316" s="90">
        <f>IF(ISNA(VLOOKUP($B316,'[1]1718  Exp_Rev Access'!$F$7:$GK$318,61,FALSE)),"",VLOOKUP($B316,'[1]1718  Exp_Rev Access'!$F$7:$GK$318,61,FALSE))</f>
        <v>0</v>
      </c>
      <c r="BU316" s="90">
        <f>IF(ISNA(VLOOKUP($B316,'[1]1718  Exp_Rev Access'!$F$7:$GK$318,62,FALSE)),"",VLOOKUP($B316,'[1]1718  Exp_Rev Access'!$F$7:$GK$318,62,FALSE))</f>
        <v>0</v>
      </c>
      <c r="BV316" s="56">
        <f t="shared" si="743"/>
        <v>36153231.100000001</v>
      </c>
      <c r="BW316" s="92">
        <f t="shared" si="868"/>
        <v>0.17446814635108335</v>
      </c>
      <c r="BX316" s="71">
        <f t="shared" si="869"/>
        <v>2262.4205235455311</v>
      </c>
      <c r="BY316" s="90">
        <f>IF(ISNA(VLOOKUP($B316,'[1]1718  Exp_Rev Access'!$F$7:$GK$318,64,FALSE)),"",VLOOKUP($B316,'[1]1718  Exp_Rev Access'!$F$7:$GK$318,64,FALSE))</f>
        <v>0</v>
      </c>
      <c r="BZ316" s="90">
        <f>IF(ISNA(VLOOKUP($B316,'[1]1718  Exp_Rev Access'!$F$7:$GK$318,65,FALSE)),"",VLOOKUP($B316,'[1]1718  Exp_Rev Access'!$F$7:$GK$318,65,FALSE))</f>
        <v>0</v>
      </c>
      <c r="CA316" s="90">
        <f>IF(ISNA(VLOOKUP($B316,'[1]1718  Exp_Rev Access'!$F$7:$GK$318,66,FALSE)),"",VLOOKUP($B316,'[1]1718  Exp_Rev Access'!$F$7:$GK$318,66,FALSE))</f>
        <v>0</v>
      </c>
      <c r="CB316" s="90">
        <f>IF(ISNA(VLOOKUP($B316,'[1]1718  Exp_Rev Access'!$F$7:$GK$318,67,FALSE)),"",VLOOKUP($B316,'[1]1718  Exp_Rev Access'!$F$7:$GK$318,67,FALSE))</f>
        <v>0</v>
      </c>
      <c r="CC316" s="90">
        <f>IF(ISNA(VLOOKUP($B316,'[1]1718  Exp_Rev Access'!$F$7:$GK$318,68,FALSE)),"",VLOOKUP($B316,'[1]1718  Exp_Rev Access'!$F$7:$GK$318,68,FALSE))</f>
        <v>43360.94</v>
      </c>
      <c r="CD316" s="90">
        <f>IF(ISNA(VLOOKUP($B316,'[1]1718  Exp_Rev Access'!$F$7:$GK$318,69,FALSE)),"",VLOOKUP($B316,'[1]1718  Exp_Rev Access'!$F$7:$GK$318,69,FALSE))</f>
        <v>0</v>
      </c>
      <c r="CE316" s="56">
        <f t="shared" si="739"/>
        <v>43360.94</v>
      </c>
      <c r="CF316" s="92">
        <f t="shared" si="757"/>
        <v>2.092510847762247E-4</v>
      </c>
      <c r="CG316" s="78">
        <f t="shared" si="758"/>
        <v>2.7134692416531023</v>
      </c>
      <c r="CH316" s="90">
        <f>IF(ISNA(VLOOKUP($B316,'[1]1718  Exp_Rev Access'!$F$7:$GK$318,$CH$2,FALSE)),"",VLOOKUP($B316,'[1]1718  Exp_Rev Access'!$F$7:$GK$318,$CH$2,FALSE))</f>
        <v>0</v>
      </c>
      <c r="CI316" s="90">
        <f>IF(ISNA(VLOOKUP($B316,'[1]1718  Exp_Rev Access'!$F$7:$GK$318,$CI$2,FALSE)),"",VLOOKUP($B316,'[1]1718  Exp_Rev Access'!$F$7:$GK$318,$CI$2,FALSE))</f>
        <v>0</v>
      </c>
      <c r="CJ316" s="90">
        <f>IF(ISNA(VLOOKUP($B316,'[1]1718  Exp_Rev Access'!$F$7:$GK$318,$CJ$2,FALSE)),"",VLOOKUP($B316,'[1]1718  Exp_Rev Access'!$F$7:$GK$318,$CJ$2,FALSE))</f>
        <v>0</v>
      </c>
      <c r="CK316" s="90">
        <f>IF(ISNA(VLOOKUP($B316,'[1]1718  Exp_Rev Access'!$F$7:$GK$318,$CK$2,FALSE)),"",VLOOKUP($B316,'[1]1718  Exp_Rev Access'!$F$7:$GK$318,$CK$2,FALSE))</f>
        <v>0</v>
      </c>
      <c r="CL316" s="90">
        <f>IF(ISNA(VLOOKUP($B316,'[1]1718  Exp_Rev Access'!$F$7:$GK$318,$CL$2,FALSE)),"",VLOOKUP($B316,'[1]1718  Exp_Rev Access'!$F$7:$GK$318,$CL$2,FALSE))</f>
        <v>0</v>
      </c>
      <c r="CM316" s="90">
        <f>IF(ISNA(VLOOKUP($B316,'[1]1718  Exp_Rev Access'!$F$7:$GK$318,$CM$2,FALSE)),"",VLOOKUP($B316,'[1]1718  Exp_Rev Access'!$F$7:$GK$318,$CM$2,FALSE))</f>
        <v>0</v>
      </c>
      <c r="CN316" s="90">
        <f>IF(ISNA(VLOOKUP($B316,'[1]1718  Exp_Rev Access'!$F$7:$GK$318,$CN$2,FALSE)),"",VLOOKUP($B316,'[1]1718  Exp_Rev Access'!$F$7:$GK$318,$CN$2,FALSE))</f>
        <v>0</v>
      </c>
      <c r="CO316" s="90">
        <f>IF(ISNA(VLOOKUP($B316,'[1]1718  Exp_Rev Access'!$F$7:$GK$318,$CO$2,FALSE)),"",VLOOKUP($B316,'[1]1718  Exp_Rev Access'!$F$7:$GK$318,$CO$2,FALSE))</f>
        <v>0</v>
      </c>
      <c r="CP316" s="90">
        <f>IF(ISNA(VLOOKUP($B316,'[1]1718  Exp_Rev Access'!$F$7:$GK$318,$CP$2,FALSE)),"",VLOOKUP($B316,'[1]1718  Exp_Rev Access'!$F$7:$GK$318,$CP$2,FALSE))</f>
        <v>0</v>
      </c>
      <c r="CQ316" s="90">
        <f>IF(ISNA(VLOOKUP($B316,'[1]1718  Exp_Rev Access'!$F$7:$GK$318,$CQ$2,FALSE)),"",VLOOKUP($B316,'[1]1718  Exp_Rev Access'!$F$7:$GK$318,$CQ$2,FALSE))</f>
        <v>3087246.08</v>
      </c>
      <c r="CR316" s="90">
        <f>IF(ISNA(VLOOKUP($B316,'[1]1718  Exp_Rev Access'!$F$7:$GK$318,$CR$2,FALSE)),"",VLOOKUP($B316,'[1]1718  Exp_Rev Access'!$F$7:$GK$318,$CR$2,FALSE))</f>
        <v>0</v>
      </c>
      <c r="CS316" s="90">
        <f>IF(ISNA(VLOOKUP($B316,'[1]1718  Exp_Rev Access'!$F$7:$GK$318,$CS$2,FALSE)),"",VLOOKUP($B316,'[1]1718  Exp_Rev Access'!$F$7:$GK$318,$CS$2,FALSE))</f>
        <v>85353</v>
      </c>
      <c r="CT316" s="90">
        <f>IF(ISNA(VLOOKUP($B316,'[1]1718  Exp_Rev Access'!$F$7:$GK$318,$CT$2,FALSE)),"",VLOOKUP($B316,'[1]1718  Exp_Rev Access'!$F$7:$GK$318,$CT$2,FALSE))</f>
        <v>55482.06</v>
      </c>
      <c r="CU316" s="90">
        <f>IF(ISNA(VLOOKUP($B316,'[1]1718  Exp_Rev Access'!$F$7:$GK$318,$CU$2,FALSE)),"",VLOOKUP($B316,'[1]1718  Exp_Rev Access'!$F$7:$GK$318,$CU$2,FALSE))</f>
        <v>3105966.07</v>
      </c>
      <c r="CV316" s="90">
        <f>IF(ISNA(VLOOKUP($B316,'[1]1718  Exp_Rev Access'!$F$7:$GK$318,$CV$2,FALSE)),"",VLOOKUP($B316,'[1]1718  Exp_Rev Access'!$F$7:$GK$318,$CV$2,FALSE))</f>
        <v>381957.68</v>
      </c>
      <c r="CW316" s="90">
        <f>IF(ISNA(VLOOKUP($B316,'[1]1718  Exp_Rev Access'!$F$7:$GK$318,$CW$2,FALSE)),"",VLOOKUP($B316,'[1]1718  Exp_Rev Access'!$F$7:$GK$318,$CW$2,FALSE))</f>
        <v>0</v>
      </c>
      <c r="CX316" s="90">
        <f>IF(ISNA(VLOOKUP($B316,'[1]1718  Exp_Rev Access'!$F$7:$GK$318,$CX$2,FALSE)),"",VLOOKUP($B316,'[1]1718  Exp_Rev Access'!$F$7:$GK$318,$CX$2,FALSE))</f>
        <v>0</v>
      </c>
      <c r="CY316" s="90">
        <f>IF(ISNA(VLOOKUP($B316,'[1]1718  Exp_Rev Access'!$F$7:$GK$318,$CY$2,FALSE)),"",VLOOKUP($B316,'[1]1718  Exp_Rev Access'!$F$7:$GK$318,$CY$2,FALSE))</f>
        <v>0</v>
      </c>
      <c r="CZ316" s="90">
        <f>IF(ISNA(VLOOKUP($B316,'[1]1718  Exp_Rev Access'!$F$7:$GK$318,$CZ$2,FALSE)),"",VLOOKUP($B316,'[1]1718  Exp_Rev Access'!$F$7:$GK$318,$CZ$2,FALSE))</f>
        <v>0</v>
      </c>
      <c r="DA316" s="90">
        <f>IF(ISNA(VLOOKUP($B316,'[1]1718  Exp_Rev Access'!$F$7:$GK$318,$DA$2,FALSE)),"",VLOOKUP($B316,'[1]1718  Exp_Rev Access'!$F$7:$GK$318,$DA$2,FALSE))</f>
        <v>0</v>
      </c>
      <c r="DB316" s="90">
        <f>IF(ISNA(VLOOKUP($B316,'[1]1718  Exp_Rev Access'!$F$7:$GK$318,$DB$2,FALSE)),"",VLOOKUP($B316,'[1]1718  Exp_Rev Access'!$F$7:$GK$318,$DB$2,FALSE))</f>
        <v>450251.59</v>
      </c>
      <c r="DC316" s="90">
        <f>IF(ISNA(VLOOKUP($B316,'[1]1718  Exp_Rev Access'!$F$7:$GK$318,$DC$2,FALSE)),"",VLOOKUP($B316,'[1]1718  Exp_Rev Access'!$F$7:$GK$318,$DC$2,FALSE))</f>
        <v>0</v>
      </c>
      <c r="DD316" s="90">
        <f>IF(ISNA(VLOOKUP($B316,'[1]1718  Exp_Rev Access'!$F$7:$GK$318,$DD$2,FALSE)),"",VLOOKUP($B316,'[1]1718  Exp_Rev Access'!$F$7:$GK$318,$DD$2,FALSE))</f>
        <v>0</v>
      </c>
      <c r="DE316" s="90">
        <f>IF(ISNA(VLOOKUP($B316,'[1]1718  Exp_Rev Access'!$F$7:$GK$318,$DE$2,FALSE)),"",VLOOKUP($B316,'[1]1718  Exp_Rev Access'!$F$7:$GK$318,$DE$2,FALSE))</f>
        <v>0</v>
      </c>
      <c r="DF316" s="90">
        <f>IF(ISNA(VLOOKUP($B316,'[1]1718  Exp_Rev Access'!$F$7:$GK$318,$DF$2,FALSE)),"",VLOOKUP($B316,'[1]1718  Exp_Rev Access'!$F$7:$GK$318,$DF$2,FALSE))</f>
        <v>0</v>
      </c>
      <c r="DG316" s="90">
        <f>IF(ISNA(VLOOKUP($B316,'[1]1718  Exp_Rev Access'!$F$7:$GK$318,$DG$2,FALSE)),"",VLOOKUP($B316,'[1]1718  Exp_Rev Access'!$F$7:$GK$318,$DG$2,FALSE))</f>
        <v>52702.71</v>
      </c>
      <c r="DH316" s="90">
        <f>IF(ISNA(VLOOKUP($B316,'[1]1718  Exp_Rev Access'!$F$7:$GK$318,$DH$2,FALSE)),"",VLOOKUP($B316,'[1]1718  Exp_Rev Access'!$F$7:$GK$318,$DH$2,FALSE))</f>
        <v>95980.54</v>
      </c>
      <c r="DI316" s="90">
        <f>IF(ISNA(VLOOKUP($B316,'[1]1718  Exp_Rev Access'!$F$7:$GK$318,$DI$2,FALSE)),"",VLOOKUP($B316,'[1]1718  Exp_Rev Access'!$F$7:$GK$318,$DI$2,FALSE))</f>
        <v>3761481.83</v>
      </c>
      <c r="DJ316" s="90">
        <f>IF(ISNA(VLOOKUP($B316,'[1]1718  Exp_Rev Access'!$F$7:$GK$318,$DJ$2,FALSE)),"",VLOOKUP($B316,'[1]1718  Exp_Rev Access'!$F$7:$GK$318,$DJ$2,FALSE))</f>
        <v>0</v>
      </c>
      <c r="DK316" s="90">
        <f>IF(ISNA(VLOOKUP($B316,'[1]1718  Exp_Rev Access'!$F$7:$GK$318,$DK$2,FALSE)),"",VLOOKUP($B316,'[1]1718  Exp_Rev Access'!$F$7:$GK$318,$DK$2,FALSE))</f>
        <v>0</v>
      </c>
      <c r="DL316" s="90">
        <f>IF(ISNA(VLOOKUP($B316,'[1]1718  Exp_Rev Access'!$F$7:$GK$318,$DL$2,FALSE)),"",VLOOKUP($B316,'[1]1718  Exp_Rev Access'!$F$7:$GK$318,$DL$2,FALSE))</f>
        <v>0</v>
      </c>
      <c r="DM316" s="90">
        <f>IF(ISNA(VLOOKUP($B316,'[1]1718  Exp_Rev Access'!$F$7:$GK$318,$DM$2,FALSE)),"",VLOOKUP($B316,'[1]1718  Exp_Rev Access'!$F$7:$GK$318,$DM$2,FALSE))</f>
        <v>0</v>
      </c>
      <c r="DN316" s="90">
        <f>IF(ISNA(VLOOKUP($B316,'[1]1718  Exp_Rev Access'!$F$7:$GK$318,$DN$2,FALSE)),"",VLOOKUP($B316,'[1]1718  Exp_Rev Access'!$F$7:$GK$318,$DN$2,FALSE))</f>
        <v>0</v>
      </c>
      <c r="DO316" s="90">
        <f>IF(ISNA(VLOOKUP($B316,'[1]1718  Exp_Rev Access'!$F$7:$GK$318,$DO$2,FALSE)),"",VLOOKUP($B316,'[1]1718  Exp_Rev Access'!$F$7:$GK$318,$DO$2,FALSE))</f>
        <v>0</v>
      </c>
      <c r="DP316" s="90">
        <f>IF(ISNA(VLOOKUP($B316,'[1]1718  Exp_Rev Access'!$F$7:$GK$318,$DP$2,FALSE)),"",VLOOKUP($B316,'[1]1718  Exp_Rev Access'!$F$7:$GK$318,$DP$2,FALSE))</f>
        <v>0</v>
      </c>
      <c r="DQ316" s="90">
        <f>IF(ISNA(VLOOKUP($B316,'[1]1718  Exp_Rev Access'!$F$7:$GK$318,$DQ$2,FALSE)),"",VLOOKUP($B316,'[1]1718  Exp_Rev Access'!$F$7:$GK$318,$DQ$2,FALSE))</f>
        <v>0</v>
      </c>
      <c r="DR316" s="90">
        <f>IF(ISNA(VLOOKUP($B316,'[1]1718  Exp_Rev Access'!$F$7:$GK$318,$DR$2,FALSE)),"",VLOOKUP($B316,'[1]1718  Exp_Rev Access'!$F$7:$GK$318,$DR$2,FALSE))</f>
        <v>0</v>
      </c>
      <c r="DS316" s="90">
        <f>IF(ISNA(VLOOKUP($B316,'[1]1718  Exp_Rev Access'!$F$7:$GK$318,$DS$2,FALSE)),"",VLOOKUP($B316,'[1]1718  Exp_Rev Access'!$F$7:$GK$318,$DS$2,FALSE))</f>
        <v>0</v>
      </c>
      <c r="DT316" s="90">
        <f>IF(ISNA(VLOOKUP($B316,'[1]1718  Exp_Rev Access'!$F$7:$GK$318,$DT$2,FALSE)),"",VLOOKUP($B316,'[1]1718  Exp_Rev Access'!$F$7:$GK$318,$DT$2,FALSE))</f>
        <v>0</v>
      </c>
      <c r="DU316" s="90">
        <f>IF(ISNA(VLOOKUP($B316,'[1]1718  Exp_Rev Access'!$F$7:$GK$318,$DU$2,FALSE)),"",VLOOKUP($B316,'[1]1718  Exp_Rev Access'!$F$7:$GK$318,$DU$2,FALSE))</f>
        <v>0</v>
      </c>
      <c r="DV316" s="90">
        <f>IF(ISNA(VLOOKUP($B316,'[1]1718  Exp_Rev Access'!$F$7:$GK$318,$DV$2,FALSE)),"",VLOOKUP($B316,'[1]1718  Exp_Rev Access'!$F$7:$GK$318,$DV$2,FALSE))</f>
        <v>0</v>
      </c>
      <c r="DW316" s="90">
        <f>IF(ISNA(VLOOKUP($B316,'[1]1718  Exp_Rev Access'!$F$7:$GK$318,$DW$2,FALSE)),"",VLOOKUP($B316,'[1]1718  Exp_Rev Access'!$F$7:$GK$318,$DW$2,FALSE))</f>
        <v>0</v>
      </c>
      <c r="DX316" s="90">
        <f>IF(ISNA(VLOOKUP($B316,'[1]1718  Exp_Rev Access'!$F$7:$GK$318,$DX$2,FALSE)),"",VLOOKUP($B316,'[1]1718  Exp_Rev Access'!$F$7:$GK$318,$DX$2,FALSE))</f>
        <v>0</v>
      </c>
      <c r="DY316" s="90">
        <f>IF(ISNA(VLOOKUP($B316,'[1]1718  Exp_Rev Access'!$F$7:$GK$318,$DY$2,FALSE)),"",VLOOKUP($B316,'[1]1718  Exp_Rev Access'!$F$7:$GK$318,$DY$2,FALSE))</f>
        <v>0</v>
      </c>
      <c r="DZ316" s="90">
        <f>IF(ISNA(VLOOKUP($B316,'[1]1718  Exp_Rev Access'!$F$7:$GK$318,$DZ$2,FALSE)),"",VLOOKUP($B316,'[1]1718  Exp_Rev Access'!$F$7:$GK$318,$DZ$2,FALSE))</f>
        <v>0</v>
      </c>
      <c r="EA316" s="90">
        <f>IF(ISNA(VLOOKUP($B316,'[1]1718  Exp_Rev Access'!$F$7:$GK$318,$EA$2,FALSE)),"",VLOOKUP($B316,'[1]1718  Exp_Rev Access'!$F$7:$GK$318,$EA$2,FALSE))</f>
        <v>0</v>
      </c>
      <c r="EB316" s="90">
        <f>IF(ISNA(VLOOKUP($B316,'[1]1718  Exp_Rev Access'!$F$7:$GK$318,$EB$2,FALSE)),"",VLOOKUP($B316,'[1]1718  Exp_Rev Access'!$F$7:$GK$318,$EB$2,FALSE))</f>
        <v>0</v>
      </c>
      <c r="EC316" s="90">
        <f>IF(ISNA(VLOOKUP($B316,'[1]1718  Exp_Rev Access'!$F$7:$GK$318,$EC$2,FALSE)),"",VLOOKUP($B316,'[1]1718  Exp_Rev Access'!$F$7:$GK$318,$EC$2,FALSE))</f>
        <v>0</v>
      </c>
      <c r="ED316" s="90">
        <f>IF(ISNA(VLOOKUP($B316,'[1]1718  Exp_Rev Access'!$F$7:$GK$318,$ED$2,FALSE)),"",VLOOKUP($B316,'[1]1718  Exp_Rev Access'!$F$7:$GK$318,$ED$2,FALSE))</f>
        <v>0</v>
      </c>
      <c r="EE316" s="90">
        <f>IF(ISNA(VLOOKUP($B316,'[1]1718  Exp_Rev Access'!$F$7:$GK$318,$EE$2,FALSE)),"",VLOOKUP($B316,'[1]1718  Exp_Rev Access'!$F$7:$GK$318,$EE$2,FALSE))</f>
        <v>0</v>
      </c>
      <c r="EF316" s="90">
        <f>IF(ISNA(VLOOKUP($B316,'[1]1718  Exp_Rev Access'!$F$7:$GK$318,$EF$2,FALSE)),"",VLOOKUP($B316,'[1]1718  Exp_Rev Access'!$F$7:$GK$318,$EF$2,FALSE))</f>
        <v>0</v>
      </c>
      <c r="EG316" s="90">
        <f>IF(ISNA(VLOOKUP($B316,'[1]1718  Exp_Rev Access'!$F$7:$GK$318,$EG$2,FALSE)),"",VLOOKUP($B316,'[1]1718  Exp_Rev Access'!$F$7:$GK$318,$EG$2,FALSE))</f>
        <v>0</v>
      </c>
      <c r="EH316" s="90">
        <f>IF(ISNA(VLOOKUP($B316,'[1]1718  Exp_Rev Access'!$F$7:$GK$318,$EH$2,FALSE)),"",VLOOKUP($B316,'[1]1718  Exp_Rev Access'!$F$7:$GK$318,$EH$2,FALSE))</f>
        <v>0</v>
      </c>
      <c r="EI316" s="90">
        <f>IF(ISNA(VLOOKUP($B316,'[1]1718  Exp_Rev Access'!$F$7:$GK$318,$EI$2,FALSE)),"",VLOOKUP($B316,'[1]1718  Exp_Rev Access'!$F$7:$GK$318,$EI$2,FALSE))</f>
        <v>0</v>
      </c>
      <c r="EJ316" s="90">
        <f>IF(ISNA(VLOOKUP($B316,'[1]1718  Exp_Rev Access'!$F$7:$GK$318,$EJ$2,FALSE)),"",VLOOKUP($B316,'[1]1718  Exp_Rev Access'!$F$7:$GK$318,$EJ$2,FALSE))</f>
        <v>0</v>
      </c>
      <c r="EK316" s="90">
        <f>IF(ISNA(VLOOKUP($B316,'[1]1718  Exp_Rev Access'!$F$7:$GK$318,$EK$2,FALSE)),"",VLOOKUP($B316,'[1]1718  Exp_Rev Access'!$F$7:$GK$318,$EK$2,FALSE))</f>
        <v>0</v>
      </c>
      <c r="EL316" s="90">
        <f>IF(ISNA(VLOOKUP($B316,'[1]1718  Exp_Rev Access'!$F$7:$GK$318,$EL$2,FALSE)),"",VLOOKUP($B316,'[1]1718  Exp_Rev Access'!$F$7:$GK$318,$EL$2,FALSE))</f>
        <v>0</v>
      </c>
      <c r="EM316" s="90">
        <f>IF(ISNA(VLOOKUP($B316,'[1]1718  Exp_Rev Access'!$F$7:$GK$318,$EM$2,FALSE)),"",VLOOKUP($B316,'[1]1718  Exp_Rev Access'!$F$7:$GK$318,$EM$2,FALSE))</f>
        <v>0</v>
      </c>
      <c r="EN316" s="90">
        <f>IF(ISNA(VLOOKUP($B316,'[1]1718  Exp_Rev Access'!$F$7:$GK$318,$EN$2,FALSE)),"",VLOOKUP($B316,'[1]1718  Exp_Rev Access'!$F$7:$GK$318,$EN$2,FALSE))</f>
        <v>0</v>
      </c>
      <c r="EO316" s="90">
        <f>IF(ISNA(VLOOKUP($B316,'[1]1718  Exp_Rev Access'!$F$7:$GK$318,$EO$2,FALSE)),"",VLOOKUP($B316,'[1]1718  Exp_Rev Access'!$F$7:$GK$318,$EO$2,FALSE))</f>
        <v>0</v>
      </c>
      <c r="EP316" s="90">
        <f>IF(ISNA(VLOOKUP($B316,'[1]1718  Exp_Rev Access'!$F$7:$GK$318,$EP$2,FALSE)),"",VLOOKUP($B316,'[1]1718  Exp_Rev Access'!$F$7:$GK$318,$EP$2,FALSE))</f>
        <v>0</v>
      </c>
      <c r="EQ316" s="90">
        <f>IF(ISNA(VLOOKUP($B316,'[1]1718  Exp_Rev Access'!$F$7:$GK$318,$EQ$2,FALSE)),"",VLOOKUP($B316,'[1]1718  Exp_Rev Access'!$F$7:$GK$318,$EQ$2,FALSE))</f>
        <v>0</v>
      </c>
      <c r="ER316" s="90">
        <f>IF(ISNA(VLOOKUP($B316,'[1]1718  Exp_Rev Access'!$F$7:$GK$318,$ER$2,FALSE)),"",VLOOKUP($B316,'[1]1718  Exp_Rev Access'!$F$7:$GK$318,$ER$2,FALSE))</f>
        <v>0</v>
      </c>
      <c r="ES316" s="90">
        <f>IF(ISNA(VLOOKUP($B316,'[1]1718  Exp_Rev Access'!$F$7:$GK$318,$ES$2,FALSE)),"",VLOOKUP($B316,'[1]1718  Exp_Rev Access'!$F$7:$GK$318,$ES$2,FALSE))</f>
        <v>0</v>
      </c>
      <c r="ET316" s="90">
        <f>IF(ISNA(VLOOKUP($B316,'[1]1718  Exp_Rev Access'!$F$7:$GK$318,$ET$2,FALSE)),"",VLOOKUP($B316,'[1]1718  Exp_Rev Access'!$F$7:$GK$318,$ET$2,FALSE))</f>
        <v>0</v>
      </c>
      <c r="EU316" s="90">
        <f>IF(ISNA(VLOOKUP($B316,'[1]1718  Exp_Rev Access'!$F$7:$GK$318,$EU$2,FALSE)),"",VLOOKUP($B316,'[1]1718  Exp_Rev Access'!$F$7:$GK$318,$EU$2,FALSE))</f>
        <v>0</v>
      </c>
      <c r="EV316" s="90">
        <f>IF(ISNA(VLOOKUP($B316,'[1]1718  Exp_Rev Access'!$F$7:$GK$318,$EV$2,FALSE)),"",VLOOKUP($B316,'[1]1718  Exp_Rev Access'!$F$7:$GK$318,$EV$2,FALSE))</f>
        <v>0</v>
      </c>
      <c r="EW316" s="90">
        <f>IF(ISNA(VLOOKUP($B316,'[1]1718  Exp_Rev Access'!$F$7:$GK$318,$EW$2,FALSE)),"",VLOOKUP($B316,'[1]1718  Exp_Rev Access'!$F$7:$GK$318,$EW$2,FALSE))</f>
        <v>0</v>
      </c>
      <c r="EX316" s="90">
        <f>IF(ISNA(VLOOKUP($B316,'[1]1718  Exp_Rev Access'!$F$7:$GK$318,$EX$2,FALSE)),"",VLOOKUP($B316,'[1]1718  Exp_Rev Access'!$F$7:$GK$318,$EX$2,FALSE))</f>
        <v>0</v>
      </c>
      <c r="EY316" s="90">
        <f>IF(ISNA(VLOOKUP($B316,'[1]1718  Exp_Rev Access'!$F$7:$GK$318,$EY$2,FALSE)),"",VLOOKUP($B316,'[1]1718  Exp_Rev Access'!$F$7:$GK$318,$EY$2,FALSE))</f>
        <v>0</v>
      </c>
      <c r="EZ316" s="90">
        <f>IF(ISNA(VLOOKUP($B316,'[1]1718  Exp_Rev Access'!$F$7:$GK$318,$EZ$2,FALSE)),"",VLOOKUP($B316,'[1]1718  Exp_Rev Access'!$F$7:$GK$318,$EZ$2,FALSE))</f>
        <v>0</v>
      </c>
      <c r="FA316" s="90">
        <f>IF(ISNA(VLOOKUP($B316,'[1]1718  Exp_Rev Access'!$F$7:$GK$318,$FA$2,FALSE)),"",VLOOKUP($B316,'[1]1718  Exp_Rev Access'!$F$7:$GK$318,$FA$2,FALSE))</f>
        <v>0</v>
      </c>
      <c r="FB316" s="90">
        <f>IF(ISNA(VLOOKUP($B316,'[1]1718  Exp_Rev Access'!$F$7:$GK$318,$FB$2,FALSE)),"",VLOOKUP($B316,'[1]1718  Exp_Rev Access'!$F$7:$GK$318,$FB$2,FALSE))</f>
        <v>0</v>
      </c>
      <c r="FC316" s="90">
        <f>IF(ISNA(VLOOKUP($B316,'[1]1718  Exp_Rev Access'!$F$7:$GK$318,$FC$2,FALSE)),"",VLOOKUP($B316,'[1]1718  Exp_Rev Access'!$F$7:$GK$318,$FC$2,FALSE))</f>
        <v>0</v>
      </c>
      <c r="FD316" s="90">
        <f>IF(ISNA(VLOOKUP($B316,'[1]1718  Exp_Rev Access'!$F$7:$GK$318,$FD$2,FALSE)),"",VLOOKUP($B316,'[1]1718  Exp_Rev Access'!$F$7:$GK$318,$FD$2,FALSE))</f>
        <v>0</v>
      </c>
      <c r="FE316" s="90">
        <f>IF(ISNA(VLOOKUP($B316,'[1]1718  Exp_Rev Access'!$F$7:$GK$318,$FE$2,FALSE)),"",VLOOKUP($B316,'[1]1718  Exp_Rev Access'!$F$7:$GK$318,$FE$2,FALSE))</f>
        <v>0</v>
      </c>
      <c r="FF316" s="90">
        <f>IF(ISNA(VLOOKUP($B316,'[1]1718  Exp_Rev Access'!$F$7:$GK$318,$FF$2,FALSE)),"",VLOOKUP($B316,'[1]1718  Exp_Rev Access'!$F$7:$GK$318,$FF$2,FALSE))</f>
        <v>0</v>
      </c>
      <c r="FG316" s="90">
        <f>IF(ISNA(VLOOKUP($B316,'[1]1718  Exp_Rev Access'!$F$7:$GK$318,$FG$2,FALSE)),"",VLOOKUP($B316,'[1]1718  Exp_Rev Access'!$F$7:$GK$318,$FG$2,FALSE))</f>
        <v>0</v>
      </c>
      <c r="FH316" s="90">
        <f>IF(ISNA(VLOOKUP($B316,'[1]1718  Exp_Rev Access'!$F$7:$GK$318,$FH$2,FALSE)),"",VLOOKUP($B316,'[1]1718  Exp_Rev Access'!$F$7:$GK$318,$FH$2,FALSE))</f>
        <v>0</v>
      </c>
      <c r="FI316" s="90">
        <f>IF(ISNA(VLOOKUP($B316,'[1]1718  Exp_Rev Access'!$F$7:$GK$318,$FI$2,FALSE)),"",VLOOKUP($B316,'[1]1718  Exp_Rev Access'!$F$7:$GK$318,$FI$2,FALSE))</f>
        <v>0</v>
      </c>
      <c r="FJ316" s="90">
        <f>IF(ISNA(VLOOKUP($B316,'[1]1718  Exp_Rev Access'!$F$7:$GK$318,$FJ$2,FALSE)),"",VLOOKUP($B316,'[1]1718  Exp_Rev Access'!$F$7:$GK$318,$FJ$2,FALSE))</f>
        <v>0</v>
      </c>
      <c r="FK316" s="90">
        <f>IF(ISNA(VLOOKUP($B316,'[1]1718  Exp_Rev Access'!$F$7:$GK$318,$FK$2,FALSE)),"",VLOOKUP($B316,'[1]1718  Exp_Rev Access'!$F$7:$GK$318,$FK$2,FALSE))</f>
        <v>0</v>
      </c>
      <c r="FL316" s="90">
        <f>IF(ISNA(VLOOKUP($B316,'[1]1718  Exp_Rev Access'!$F$7:$GK$318,$FL$2,FALSE)),"",VLOOKUP($B316,'[1]1718  Exp_Rev Access'!$F$7:$GK$318,$FL$2,FALSE))</f>
        <v>0</v>
      </c>
      <c r="FM316" s="90">
        <f>IF(ISNA(VLOOKUP($B316,'[1]1718  Exp_Rev Access'!$F$7:$GK$318,$FM$2,FALSE)),"",VLOOKUP($B316,'[1]1718  Exp_Rev Access'!$F$7:$GK$318,$FM$2,FALSE))</f>
        <v>0</v>
      </c>
      <c r="FN316" s="90">
        <f>IF(ISNA(VLOOKUP($B316,'[1]1718  Exp_Rev Access'!$F$7:$GK$318,$FN$2,FALSE)),"",VLOOKUP($B316,'[1]1718  Exp_Rev Access'!$F$7:$GK$318,$FN$2,FALSE))</f>
        <v>0</v>
      </c>
      <c r="FO316" s="90">
        <f>IF(ISNA(VLOOKUP($B316,'[1]1718  Exp_Rev Access'!$F$7:$GK$318,$FO$2,FALSE)),"",VLOOKUP($B316,'[1]1718  Exp_Rev Access'!$F$7:$GK$318,$FO$2,FALSE))</f>
        <v>0</v>
      </c>
      <c r="FP316" s="90">
        <f>IF(ISNA(VLOOKUP($B316,'[1]1718  Exp_Rev Access'!$F$7:$GK$318,$FP$2,FALSE)),"",VLOOKUP($B316,'[1]1718  Exp_Rev Access'!$F$7:$GK$318,$FP$2,FALSE))</f>
        <v>0</v>
      </c>
      <c r="FQ316" s="90">
        <f>IF(ISNA(VLOOKUP($B316,'[1]1718  Exp_Rev Access'!$F$7:$GK$318,$FQ$2,FALSE)),"",VLOOKUP($B316,'[1]1718  Exp_Rev Access'!$F$7:$GK$318,$FQ$2,FALSE))</f>
        <v>0</v>
      </c>
      <c r="FR316" s="90">
        <f>IF(ISNA(VLOOKUP($B316,'[1]1718  Exp_Rev Access'!$F$7:$GK$318,$FR$2,FALSE)),"",VLOOKUP($B316,'[1]1718  Exp_Rev Access'!$F$7:$GK$318,$FR$2,FALSE))</f>
        <v>474304.63</v>
      </c>
      <c r="FS316" s="56">
        <f t="shared" si="870"/>
        <v>11550726.189999999</v>
      </c>
      <c r="FT316" s="92">
        <f t="shared" si="871"/>
        <v>5.574145729337622E-2</v>
      </c>
      <c r="FU316" s="94">
        <f t="shared" si="872"/>
        <v>722.8288924391843</v>
      </c>
      <c r="FV316" s="95">
        <f>IF(ISNA(VLOOKUP($B316,'[1]1718  Exp_Rev Access'!$F$7:$GK$318,$FV$2,FALSE)),"",VLOOKUP($B316,'[1]1718  Exp_Rev Access'!$F$7:$GK$318,$FV$2,FALSE))</f>
        <v>0</v>
      </c>
      <c r="FW316" s="95">
        <f>IF(ISNA(VLOOKUP($B316,'[1]1718  Exp_Rev Access'!$F$7:$GK$318,$FW$2,FALSE)),"",VLOOKUP($B316,'[1]1718  Exp_Rev Access'!$F$7:$GK$318,$FW$2,FALSE))</f>
        <v>0</v>
      </c>
      <c r="FX316" s="95">
        <f>IF(ISNA(VLOOKUP($B316,'[1]1718  Exp_Rev Access'!$F$7:$GK$318,$FX$2,FALSE)),"",VLOOKUP($B316,'[1]1718  Exp_Rev Access'!$F$7:$GK$318,$FX$2,FALSE))</f>
        <v>0</v>
      </c>
      <c r="FY316" s="95">
        <f>IF(ISNA(VLOOKUP($B316,'[1]1718  Exp_Rev Access'!$F$7:$GK$318,$FY$2,FALSE)),"",VLOOKUP($B316,'[1]1718  Exp_Rev Access'!$F$7:$GK$318,$FY$2,FALSE))</f>
        <v>0</v>
      </c>
      <c r="FZ316" s="95">
        <f>IF(ISNA(VLOOKUP($B316,'[1]1718  Exp_Rev Access'!$F$7:$GK$318,$FZ$2,FALSE)),"",VLOOKUP($B316,'[1]1718  Exp_Rev Access'!$F$7:$GK$318,$FZ$2,FALSE))</f>
        <v>0</v>
      </c>
      <c r="GA316" s="95">
        <f>IF(ISNA(VLOOKUP($B316,'[1]1718  Exp_Rev Access'!$F$7:$GK$318,$GA$2,FALSE)),"",VLOOKUP($B316,'[1]1718  Exp_Rev Access'!$F$7:$GK$318,$GA$2,FALSE))</f>
        <v>0</v>
      </c>
      <c r="GB316" s="95">
        <f>IF(ISNA(VLOOKUP($B316,'[1]1718  Exp_Rev Access'!$F$7:$GK$318,$GB$2,FALSE)),"",VLOOKUP($B316,'[1]1718  Exp_Rev Access'!$F$7:$GK$318,$GB$2,FALSE))</f>
        <v>0</v>
      </c>
      <c r="GC316" s="95">
        <f>IF(ISNA(VLOOKUP($B316,'[1]1718  Exp_Rev Access'!$F$7:$GK$318,$GC$2,FALSE)),"",VLOOKUP($B316,'[1]1718  Exp_Rev Access'!$F$7:$GK$318,$GC$2,FALSE))</f>
        <v>0</v>
      </c>
      <c r="GD316" s="95">
        <f>IF(ISNA(VLOOKUP($B316,'[1]1718  Exp_Rev Access'!$F$7:$GK$318,$GD$2,FALSE)),"",VLOOKUP($B316,'[1]1718  Exp_Rev Access'!$F$7:$GK$318,$GD$2,FALSE))</f>
        <v>0</v>
      </c>
      <c r="GE316" s="95">
        <f>IF(ISNA(VLOOKUP($B316,'[1]1718  Exp_Rev Access'!$F$7:$GK$318,$GE$2,FALSE)),"",VLOOKUP($B316,'[1]1718  Exp_Rev Access'!$F$7:$GK$318,$GE$2,FALSE))</f>
        <v>0</v>
      </c>
      <c r="GF316" s="95">
        <f>IF(ISNA(VLOOKUP($B316,'[1]1718  Exp_Rev Access'!$F$7:$GK$318,$GF$2,FALSE)),"",VLOOKUP($B316,'[1]1718  Exp_Rev Access'!$F$7:$GK$318,$GF$2,FALSE))</f>
        <v>0</v>
      </c>
      <c r="GG316" s="95">
        <f>IF(ISNA(VLOOKUP($B316,'[1]1718  Exp_Rev Access'!$F$7:$GK$318,$GG$2,FALSE)),"",VLOOKUP($B316,'[1]1718  Exp_Rev Access'!$F$7:$GK$318,$GG$2,FALSE))</f>
        <v>0</v>
      </c>
      <c r="GH316" s="95">
        <f>IF(ISNA(VLOOKUP($B316,'[1]1718  Exp_Rev Access'!$F$7:$GK$318,$GH$2,FALSE)),"",VLOOKUP($B316,'[1]1718  Exp_Rev Access'!$F$7:$GK$318,$GH$2,FALSE))</f>
        <v>0</v>
      </c>
      <c r="GI316" s="95">
        <f>IF(ISNA(VLOOKUP($B316,'[1]1718  Exp_Rev Access'!$F$7:$GK$318,$GI$2,FALSE)),"",VLOOKUP($B316,'[1]1718  Exp_Rev Access'!$F$7:$GK$318,$GI$2,FALSE))</f>
        <v>0</v>
      </c>
      <c r="GJ316" s="95">
        <f>IF(ISNA(VLOOKUP($B316,'[1]1718  Exp_Rev Access'!$F$7:$GK$318,$GJ$2,FALSE)),"",VLOOKUP($B316,'[1]1718  Exp_Rev Access'!$F$7:$GK$318,$GJ$2,FALSE))</f>
        <v>0</v>
      </c>
      <c r="GK316" s="95">
        <f>IF(ISNA(VLOOKUP($B316,'[1]1718  Exp_Rev Access'!$F$7:$GK$318,$GK$2,FALSE)),"",VLOOKUP($B316,'[1]1718  Exp_Rev Access'!$F$7:$GK$318,$GK$2,FALSE))</f>
        <v>12391.26</v>
      </c>
      <c r="GL316" s="95">
        <f>IF(ISNA(VLOOKUP($B316,'[1]1718  Exp_Rev Access'!$F$7:$GK$318,$GL$2,FALSE)),"",VLOOKUP($B316,'[1]1718  Exp_Rev Access'!$F$7:$GK$318,$GL$2,FALSE))</f>
        <v>0</v>
      </c>
      <c r="GM316" s="95">
        <f>IF(ISNA(VLOOKUP($B316,'[1]1718  Exp_Rev Access'!$F$7:$GK$318,$GM$2,FALSE)),"",VLOOKUP($B316,'[1]1718  Exp_Rev Access'!$F$7:$GK$318,$GM$2,FALSE))</f>
        <v>0</v>
      </c>
      <c r="GN316" s="95">
        <f>IF(ISNA(VLOOKUP($B316,'[1]1718  Exp_Rev Access'!$F$7:$GK$318,$GN$2,FALSE)),"",VLOOKUP($B316,'[1]1718  Exp_Rev Access'!$F$7:$GK$318,$GN$2,FALSE))</f>
        <v>0</v>
      </c>
      <c r="GO316" s="95">
        <f>IF(ISNA(VLOOKUP($B316,'[1]1718  Exp_Rev Access'!$F$7:$GK$318,$GO$2,FALSE)),"",VLOOKUP($B316,'[1]1718  Exp_Rev Access'!$F$7:$GK$318,$GO$2,FALSE))</f>
        <v>0</v>
      </c>
      <c r="GP316" s="95">
        <f>IF(ISNA(VLOOKUP($B316,'[1]1718  Exp_Rev Access'!$F$7:$GK$318,$GP$2,FALSE)),"",VLOOKUP($B316,'[1]1718  Exp_Rev Access'!$F$7:$GK$318,$GP$2,FALSE))</f>
        <v>0</v>
      </c>
      <c r="GQ316" s="95">
        <f>IF(ISNA(VLOOKUP($B316,'[1]1718  Exp_Rev Access'!$F$7:$GK$318,$GQ$2,FALSE)),"",VLOOKUP($B316,'[1]1718  Exp_Rev Access'!$F$7:$GK$318,$GQ$2,FALSE))</f>
        <v>9037.86</v>
      </c>
      <c r="GR316" s="95">
        <f>IF(ISNA(VLOOKUP($B316,'[1]1718  Exp_Rev Access'!$F$7:$GK$318,$GR$2,FALSE)),"",VLOOKUP($B316,'[1]1718  Exp_Rev Access'!$F$7:$GK$318,$GR$2,FALSE))</f>
        <v>0</v>
      </c>
      <c r="GS316" s="95">
        <f>IF(ISNA(VLOOKUP($B316,'[1]1718  Exp_Rev Access'!$F$7:$GK$318,$GS$2,FALSE)),"",VLOOKUP($B316,'[1]1718  Exp_Rev Access'!$F$7:$GK$318,$GS$2,FALSE))</f>
        <v>0</v>
      </c>
      <c r="GT316" s="95">
        <f>IF(ISNA(VLOOKUP($B316,'[1]1718  Exp_Rev Access'!$F$7:$GK$318,$GT$2,FALSE)),"",VLOOKUP($B316,'[1]1718  Exp_Rev Access'!$F$7:$GK$318,$GT$2,FALSE))</f>
        <v>0</v>
      </c>
      <c r="GU316" s="56">
        <f t="shared" si="864"/>
        <v>21429.120000000003</v>
      </c>
      <c r="GV316" s="92">
        <f t="shared" si="865"/>
        <v>1.0341257836661043E-4</v>
      </c>
      <c r="GW316" s="96">
        <f t="shared" si="866"/>
        <v>1.3410054762579717</v>
      </c>
    </row>
    <row r="317" spans="1:222" x14ac:dyDescent="0.3">
      <c r="A317" s="73"/>
      <c r="B317" s="88" t="s">
        <v>641</v>
      </c>
      <c r="C317" s="89" t="s">
        <v>642</v>
      </c>
      <c r="D317" s="75">
        <f>IF(ISNA(VLOOKUP($B317,'[1]1718 enrollment_Rev_Exp by size'!$A$7:H649,3,FALSE)),"",VLOOKUP($B317,'[1]1718 enrollment_Rev_Exp by size'!$A$7:$G$350,3,FALSE))</f>
        <v>21046.039999999997</v>
      </c>
      <c r="E317" s="76">
        <f>IF(ISNA(VLOOKUP($B317,'[1]1718 enrollment_Rev_Exp by size'!$A$7:I651,5,FALSE)),"",VLOOKUP($B317,'[1]1718 enrollment_Rev_Exp by size'!$A$7:$G$350,5,FALSE))</f>
        <v>276076913.68000001</v>
      </c>
      <c r="F317" s="70">
        <f t="shared" si="854"/>
        <v>276076913.68000001</v>
      </c>
      <c r="G317" s="70">
        <f t="shared" si="855"/>
        <v>0</v>
      </c>
      <c r="H317" s="90">
        <f>IF(ISNA(VLOOKUP($B317,'[1]1718  Exp_Rev Access'!$F$7:$GK$318,3,FALSE)),"",VLOOKUP($B317,'[1]1718  Exp_Rev Access'!$F$7:$GK$318,3,FALSE))</f>
        <v>63072346.310000002</v>
      </c>
      <c r="I317" s="90">
        <f>IF(ISNA(VLOOKUP($B317,'[1]1718  Exp_Rev Access'!$F$7:$GK$318,4,FALSE)),"",VLOOKUP($B317,'[1]1718  Exp_Rev Access'!$F$7:$GK$318,4,FALSE))</f>
        <v>0</v>
      </c>
      <c r="J317" s="90">
        <f>IF(ISNA(VLOOKUP($B317,'[1]1718  Exp_Rev Access'!$F$7:$GK$318,5,FALSE)),"",VLOOKUP($B317,'[1]1718  Exp_Rev Access'!$F$7:$GK$318,5,FALSE))</f>
        <v>0</v>
      </c>
      <c r="K317" s="90">
        <f>IF(ISNA(VLOOKUP($B317,'[1]1718  Exp_Rev Access'!$F$7:$GK$318,6,FALSE)),"-",VLOOKUP($B317,'[1]1718  Exp_Rev Access'!$F$7:$GK$318,6,FALSE))</f>
        <v>0</v>
      </c>
      <c r="L317" s="90">
        <f>IF(ISNA(VLOOKUP($B317,'[1]1718  Exp_Rev Access'!$F$7:$GK$318,7,FALSE)),"",VLOOKUP($B317,'[1]1718  Exp_Rev Access'!$F$7:$GK$318,7,FALSE))</f>
        <v>0</v>
      </c>
      <c r="M317" s="90">
        <f>IF(ISNA(VLOOKUP($B317,'[1]1718  Exp_Rev Access'!$F$7:$GK$318,8,FALSE)),"",VLOOKUP($B317,'[1]1718  Exp_Rev Access'!$F$7:$GK$318,8,FALSE))</f>
        <v>0</v>
      </c>
      <c r="N317" s="56">
        <f t="shared" si="856"/>
        <v>63072346.310000002</v>
      </c>
      <c r="O317" s="91">
        <f t="shared" si="857"/>
        <v>0.22845932848665132</v>
      </c>
      <c r="P317" s="56">
        <f t="shared" si="858"/>
        <v>2996.8747712158683</v>
      </c>
      <c r="Q317" s="90">
        <f>IF(ISNA(VLOOKUP($B317,'[1]1718  Exp_Rev Access'!$F$7:$GK$318,10,FALSE)),"",VLOOKUP($B317,'[1]1718  Exp_Rev Access'!$F$7:$GK$318,10,FALSE))</f>
        <v>94310.18</v>
      </c>
      <c r="R317" s="90">
        <f>IF(ISNA(VLOOKUP($B317,'[1]1718  Exp_Rev Access'!$F$7:$GK$318,11,FALSE)),"",VLOOKUP($B317,'[1]1718  Exp_Rev Access'!$F$7:$GK$318,11,FALSE))</f>
        <v>0</v>
      </c>
      <c r="S317" s="90">
        <f>IF(ISNA(VLOOKUP($B317,'[1]1718  Exp_Rev Access'!$F$7:$GK$318,12,FALSE)),"",VLOOKUP($B317,'[1]1718  Exp_Rev Access'!$F$7:$GK$318,12,FALSE))</f>
        <v>0</v>
      </c>
      <c r="T317" s="90">
        <f>IF(ISNA(VLOOKUP($B317,'[1]1718  Exp_Rev Access'!$F$7:$GK$318,13,FALSE)),"",VLOOKUP($B317,'[1]1718  Exp_Rev Access'!$F$7:$GK$318,13,FALSE))</f>
        <v>0</v>
      </c>
      <c r="U317" s="90">
        <f>IF(ISNA(VLOOKUP($B317,'[1]1718  Exp_Rev Access'!$F$7:$GK$318,14,FALSE)),"",VLOOKUP($B317,'[1]1718  Exp_Rev Access'!$F$7:$GK$318,14,FALSE))</f>
        <v>0</v>
      </c>
      <c r="V317" s="90">
        <f>IF(ISNA(VLOOKUP($B317,'[1]1718  Exp_Rev Access'!$F$7:$GK$318,15,FALSE)),"",VLOOKUP($B317,'[1]1718  Exp_Rev Access'!$F$7:$GK$318,15,FALSE))</f>
        <v>108240.5</v>
      </c>
      <c r="W317" s="90">
        <f>IF(ISNA(VLOOKUP($B317,'[1]1718  Exp_Rev Access'!$F$7:$GK$318,16,FALSE)),"",VLOOKUP($B317,'[1]1718  Exp_Rev Access'!$F$7:$GK$318,16,FALSE))</f>
        <v>0</v>
      </c>
      <c r="X317" s="90">
        <f>IF(ISNA(VLOOKUP($B317,'[1]1718  Exp_Rev Access'!$F$7:$GK$318,17,FALSE)),"",VLOOKUP($B317,'[1]1718  Exp_Rev Access'!$F$7:$GK$318,17,FALSE))</f>
        <v>209720.15</v>
      </c>
      <c r="Y317" s="90">
        <f>IF(ISNA(VLOOKUP($B317,'[1]1718  Exp_Rev Access'!$F$7:$GK$318,18,FALSE)),"",VLOOKUP($B317,'[1]1718  Exp_Rev Access'!$F$7:$GK$318,18,FALSE))</f>
        <v>1111497.3</v>
      </c>
      <c r="Z317" s="90">
        <f>IF(ISNA(VLOOKUP($B317,'[1]1718  Exp_Rev Access'!$F$7:$GK$318,19,FALSE)),"",VLOOKUP($B317,'[1]1718  Exp_Rev Access'!$F$7:$GK$318,19,FALSE))</f>
        <v>27241.87</v>
      </c>
      <c r="AA317" s="90">
        <f>IF(ISNA(VLOOKUP($B317,'[1]1718  Exp_Rev Access'!$F$7:$GK$318,20,FALSE)),"",VLOOKUP($B317,'[1]1718  Exp_Rev Access'!$F$7:$GK$318,20,FALSE))</f>
        <v>0</v>
      </c>
      <c r="AB317" s="90">
        <f>IF(ISNA(VLOOKUP($B317,'[1]1718  Exp_Rev Access'!$F$7:$GK$318,21,FALSE)),"",VLOOKUP($B317,'[1]1718  Exp_Rev Access'!$F$7:$GK$318,21,FALSE))</f>
        <v>0</v>
      </c>
      <c r="AC317" s="90">
        <f>IF(ISNA(VLOOKUP($B317,'[1]1718  Exp_Rev Access'!$F$7:$GK$318,22,FALSE)),"",VLOOKUP($B317,'[1]1718  Exp_Rev Access'!$F$7:$GK$318,22,FALSE))</f>
        <v>17055.27</v>
      </c>
      <c r="AD317" s="90">
        <f>IF(ISNA(VLOOKUP($B317,'[1]1718  Exp_Rev Access'!$F$7:$GK$318,23,FALSE)),"",VLOOKUP($B317,'[1]1718  Exp_Rev Access'!$F$7:$GK$318,23,FALSE))</f>
        <v>1556180.15</v>
      </c>
      <c r="AE317" s="90">
        <f>IF(ISNA(VLOOKUP($B317,'[1]1718  Exp_Rev Access'!$F$7:$GK$318,24,FALSE)),"",VLOOKUP($B317,'[1]1718  Exp_Rev Access'!$F$7:$GK$318,24,FALSE))</f>
        <v>521940.29</v>
      </c>
      <c r="AF317" s="90">
        <f>IF(ISNA(VLOOKUP($B317,'[1]1718  Exp_Rev Access'!$F$7:$GK$318,25,FALSE)),"",VLOOKUP($B317,'[1]1718  Exp_Rev Access'!$F$7:$GK$318,25,FALSE))</f>
        <v>0</v>
      </c>
      <c r="AG317" s="90">
        <f>IF(ISNA(VLOOKUP($B317,'[1]1718  Exp_Rev Access'!$F$7:$GK$318,26,FALSE)),"",VLOOKUP($B317,'[1]1718  Exp_Rev Access'!$F$7:$GK$318,26,FALSE))</f>
        <v>886443.67</v>
      </c>
      <c r="AH317" s="90">
        <f>IF(ISNA(VLOOKUP($B317,'[1]1718  Exp_Rev Access'!$F$7:$GK$318,27,FALSE)),"",VLOOKUP($B317,'[1]1718  Exp_Rev Access'!$F$7:$GK$318,27,FALSE))</f>
        <v>49075.57</v>
      </c>
      <c r="AI317" s="90">
        <f>IF(ISNA(VLOOKUP($B317,'[1]1718  Exp_Rev Access'!$F$7:$GK$318,28,FALSE)),"",VLOOKUP($B317,'[1]1718  Exp_Rev Access'!$F$7:$GK$318,28,FALSE))</f>
        <v>545978.34</v>
      </c>
      <c r="AJ317" s="90">
        <f>IF(ISNA(VLOOKUP($B317,'[1]1718  Exp_Rev Access'!$F$7:$GK$318,29,FALSE)),"",VLOOKUP($B317,'[1]1718  Exp_Rev Access'!$F$7:$GK$318,29,FALSE))</f>
        <v>176920.78</v>
      </c>
      <c r="AK317" s="90">
        <f>IF(ISNA(VLOOKUP($B317,'[1]1718  Exp_Rev Access'!$F$7:$GK$318,30,FALSE)),"",VLOOKUP($B317,'[1]1718  Exp_Rev Access'!$F$7:$GK$318,30,FALSE))</f>
        <v>450561.27</v>
      </c>
      <c r="AL317" s="90">
        <f>IF(ISNA(VLOOKUP($B317,'[1]1718  Exp_Rev Access'!$F$7:$GK$318,31,FALSE)),"",VLOOKUP($B317,'[1]1718  Exp_Rev Access'!$F$7:$GK$318,31,FALSE))</f>
        <v>0</v>
      </c>
      <c r="AM317" s="56">
        <f t="shared" si="867"/>
        <v>5755165.3399999999</v>
      </c>
      <c r="AN317" s="92">
        <f t="shared" si="859"/>
        <v>2.0846239054493329E-2</v>
      </c>
      <c r="AO317" s="71">
        <f t="shared" si="860"/>
        <v>273.4559727150571</v>
      </c>
      <c r="AP317" s="90">
        <f>IF(ISNA(VLOOKUP($B317,'[1]1718  Exp_Rev Access'!$F$7:$GK$318,33,FALSE)),"",VLOOKUP($B317,'[1]1718  Exp_Rev Access'!$F$7:$GK$318,33,FALSE))</f>
        <v>140316985.47</v>
      </c>
      <c r="AQ317" s="90">
        <f>IF(ISNA(VLOOKUP($B317,'[1]1718  Exp_Rev Access'!$F$7:$GK$318,34,FALSE)),"",VLOOKUP($B317,'[1]1718  Exp_Rev Access'!$F$7:$GK$318,34,FALSE))</f>
        <v>5514861.6799999997</v>
      </c>
      <c r="AR317" s="90">
        <f>IF(ISNA(VLOOKUP($B317,'[1]1718  Exp_Rev Access'!$F$7:$GK$318,35,FALSE)),"",VLOOKUP($B317,'[1]1718  Exp_Rev Access'!$F$7:$GK$318,35,FALSE))</f>
        <v>0</v>
      </c>
      <c r="AS317" s="90">
        <f>IF(ISNA(VLOOKUP($B317,'[1]1718  Exp_Rev Access'!$F$7:$GK$318,36,FALSE)),"",VLOOKUP($B317,'[1]1718  Exp_Rev Access'!$F$7:$GK$318,36,FALSE))</f>
        <v>0</v>
      </c>
      <c r="AT317" s="90">
        <f>IF(ISNA(VLOOKUP($B317,'[1]1718  Exp_Rev Access'!$F$7:$GK$318,37,FALSE)),"",VLOOKUP($B317,'[1]1718  Exp_Rev Access'!$F$7:$GK$318,37,FALSE))</f>
        <v>0</v>
      </c>
      <c r="AU317" s="56">
        <f t="shared" si="861"/>
        <v>145831847.15000001</v>
      </c>
      <c r="AV317" s="93">
        <f t="shared" si="862"/>
        <v>0.52822905474462567</v>
      </c>
      <c r="AW317" s="56">
        <f t="shared" si="863"/>
        <v>6929.1822665926711</v>
      </c>
      <c r="AX317" s="90">
        <f>IF(ISNA(VLOOKUP($B317,'[1]1718  Exp_Rev Access'!$F$7:$GK$318,39,FALSE)),"",VLOOKUP($B317,'[1]1718  Exp_Rev Access'!$F$7:$GK$318,39,FALSE))</f>
        <v>6750.71</v>
      </c>
      <c r="AY317" s="90">
        <f>IF(ISNA(VLOOKUP($B317,'[1]1718  Exp_Rev Access'!$F$7:$GK$318,40,FALSE)),"",VLOOKUP($B317,'[1]1718  Exp_Rev Access'!$F$7:$GK$318,40,FALSE))</f>
        <v>20128540.170000002</v>
      </c>
      <c r="AZ317" s="90">
        <f>IF(ISNA(VLOOKUP($B317,'[1]1718  Exp_Rev Access'!$F$7:$GK$318,41,FALSE)),"",VLOOKUP($B317,'[1]1718  Exp_Rev Access'!$F$7:$GK$318,41,FALSE))</f>
        <v>1596582.67</v>
      </c>
      <c r="BA317" s="90">
        <f>IF(ISNA(VLOOKUP($B317,'[1]1718  Exp_Rev Access'!$F$7:$GK$318,42,FALSE)),"",VLOOKUP($B317,'[1]1718  Exp_Rev Access'!$F$7:$GK$318,42,FALSE))</f>
        <v>0</v>
      </c>
      <c r="BB317" s="90">
        <f>IF(ISNA(VLOOKUP($B317,'[1]1718  Exp_Rev Access'!$F$7:$GK$318,43,FALSE)),"",VLOOKUP($B317,'[1]1718  Exp_Rev Access'!$F$7:$GK$318,43,FALSE))</f>
        <v>0</v>
      </c>
      <c r="BC317" s="90">
        <f>IF(ISNA(VLOOKUP($B317,'[1]1718  Exp_Rev Access'!$F$7:$GK$318,44,FALSE)),"",VLOOKUP($B317,'[1]1718  Exp_Rev Access'!$F$7:$GK$318,44,FALSE))</f>
        <v>4756187.1900000004</v>
      </c>
      <c r="BD317" s="90">
        <f>IF(ISNA(VLOOKUP($B317,'[1]1718  Exp_Rev Access'!$F$7:$GK$318,45,FALSE)),"",VLOOKUP($B317,'[1]1718  Exp_Rev Access'!$F$7:$GK$318,45,FALSE))</f>
        <v>0</v>
      </c>
      <c r="BE317" s="90">
        <f>IF(ISNA(VLOOKUP($B317,'[1]1718  Exp_Rev Access'!$F$7:$GK$318,46,FALSE)),"",VLOOKUP($B317,'[1]1718  Exp_Rev Access'!$F$7:$GK$318,46,FALSE))</f>
        <v>1252214.77</v>
      </c>
      <c r="BF317" s="90">
        <f>IF(ISNA(VLOOKUP($B317,'[1]1718  Exp_Rev Access'!$F$7:$GK$318,47,FALSE)),"",VLOOKUP($B317,'[1]1718  Exp_Rev Access'!$F$7:$GK$318,47,FALSE))</f>
        <v>0</v>
      </c>
      <c r="BG317" s="90">
        <f>IF(ISNA(VLOOKUP($B317,'[1]1718  Exp_Rev Access'!$F$7:$GK$318,48,FALSE)),"",VLOOKUP($B317,'[1]1718  Exp_Rev Access'!$F$7:$GK$318,48,FALSE))</f>
        <v>3628443.29</v>
      </c>
      <c r="BH317" s="90">
        <f>IF(ISNA(VLOOKUP($B317,'[1]1718  Exp_Rev Access'!$F$7:$GK$318,49,FALSE)),"",VLOOKUP($B317,'[1]1718  Exp_Rev Access'!$F$7:$GK$318,49,FALSE))</f>
        <v>479224.56</v>
      </c>
      <c r="BI317" s="90">
        <f>IF(ISNA(VLOOKUP($B317,'[1]1718  Exp_Rev Access'!$F$7:$GK$318,50,FALSE)),"",VLOOKUP($B317,'[1]1718  Exp_Rev Access'!$F$7:$GK$318,50,FALSE))</f>
        <v>0</v>
      </c>
      <c r="BJ317" s="90">
        <f>IF(ISNA(VLOOKUP($B317,'[1]1718  Exp_Rev Access'!$F$7:$GK$318,51,FALSE)),"",VLOOKUP($B317,'[1]1718  Exp_Rev Access'!$F$7:$GK$318,51,FALSE))</f>
        <v>96297.53</v>
      </c>
      <c r="BK317" s="90">
        <f>IF(ISNA(VLOOKUP($B317,'[1]1718  Exp_Rev Access'!$F$7:$GK$318,52,FALSE)),"",VLOOKUP($B317,'[1]1718  Exp_Rev Access'!$F$7:$GK$318,52,FALSE))</f>
        <v>11591546.630000001</v>
      </c>
      <c r="BL317" s="90">
        <f>IF(ISNA(VLOOKUP($B317,'[1]1718  Exp_Rev Access'!$F$7:$GK$318,53,FALSE)),"",VLOOKUP($B317,'[1]1718  Exp_Rev Access'!$F$7:$GK$318,53,FALSE))</f>
        <v>640.79</v>
      </c>
      <c r="BM317" s="90">
        <f>IF(ISNA(VLOOKUP($B317,'[1]1718  Exp_Rev Access'!$F$7:$GK$318,54,FALSE)),"",VLOOKUP($B317,'[1]1718  Exp_Rev Access'!$F$7:$GK$318,54,FALSE))</f>
        <v>0</v>
      </c>
      <c r="BN317" s="90">
        <f>IF(ISNA(VLOOKUP($B317,'[1]1718  Exp_Rev Access'!$F$7:$GK$318,55,FALSE)),"",VLOOKUP($B317,'[1]1718  Exp_Rev Access'!$F$7:$GK$318,55,FALSE))</f>
        <v>0</v>
      </c>
      <c r="BO317" s="90">
        <f>IF(ISNA(VLOOKUP($B317,'[1]1718  Exp_Rev Access'!$F$7:$GK$318,56,FALSE)),"",VLOOKUP($B317,'[1]1718  Exp_Rev Access'!$F$7:$GK$318,56,FALSE))</f>
        <v>0</v>
      </c>
      <c r="BP317" s="90">
        <f>IF(ISNA(VLOOKUP($B317,'[1]1718  Exp_Rev Access'!$F$7:$GK$318,57,FALSE)),"",VLOOKUP($B317,'[1]1718  Exp_Rev Access'!$F$7:$GK$318,57,FALSE))</f>
        <v>0</v>
      </c>
      <c r="BQ317" s="90">
        <f>IF(ISNA(VLOOKUP($B317,'[1]1718  Exp_Rev Access'!$F$7:$GK$318,58,FALSE)),"",VLOOKUP($B317,'[1]1718  Exp_Rev Access'!$F$7:$GK$318,58,FALSE))</f>
        <v>0</v>
      </c>
      <c r="BR317" s="90">
        <f>IF(ISNA(VLOOKUP($B317,'[1]1718  Exp_Rev Access'!$F$7:$GK$318,59,FALSE)),"",VLOOKUP($B317,'[1]1718  Exp_Rev Access'!$F$7:$GK$318,59,FALSE))</f>
        <v>0</v>
      </c>
      <c r="BS317" s="90">
        <f>IF(ISNA(VLOOKUP($B317,'[1]1718  Exp_Rev Access'!$F$7:$GK$318,60,FALSE)),"",VLOOKUP($B317,'[1]1718  Exp_Rev Access'!$F$7:$GK$318,60,FALSE))</f>
        <v>0</v>
      </c>
      <c r="BT317" s="90">
        <f>IF(ISNA(VLOOKUP($B317,'[1]1718  Exp_Rev Access'!$F$7:$GK$318,61,FALSE)),"",VLOOKUP($B317,'[1]1718  Exp_Rev Access'!$F$7:$GK$318,61,FALSE))</f>
        <v>0</v>
      </c>
      <c r="BU317" s="90">
        <f>IF(ISNA(VLOOKUP($B317,'[1]1718  Exp_Rev Access'!$F$7:$GK$318,62,FALSE)),"",VLOOKUP($B317,'[1]1718  Exp_Rev Access'!$F$7:$GK$318,62,FALSE))</f>
        <v>0</v>
      </c>
      <c r="BV317" s="56">
        <f t="shared" si="743"/>
        <v>43536428.310000002</v>
      </c>
      <c r="BW317" s="92">
        <f t="shared" si="868"/>
        <v>0.15769673649881119</v>
      </c>
      <c r="BX317" s="71">
        <f t="shared" si="869"/>
        <v>2068.6280321618701</v>
      </c>
      <c r="BY317" s="90">
        <f>IF(ISNA(VLOOKUP($B317,'[1]1718  Exp_Rev Access'!$F$7:$GK$318,64,FALSE)),"",VLOOKUP($B317,'[1]1718  Exp_Rev Access'!$F$7:$GK$318,64,FALSE))</f>
        <v>0</v>
      </c>
      <c r="BZ317" s="90">
        <f>IF(ISNA(VLOOKUP($B317,'[1]1718  Exp_Rev Access'!$F$7:$GK$318,65,FALSE)),"",VLOOKUP($B317,'[1]1718  Exp_Rev Access'!$F$7:$GK$318,65,FALSE))</f>
        <v>0</v>
      </c>
      <c r="CA317" s="90">
        <f>IF(ISNA(VLOOKUP($B317,'[1]1718  Exp_Rev Access'!$F$7:$GK$318,66,FALSE)),"",VLOOKUP($B317,'[1]1718  Exp_Rev Access'!$F$7:$GK$318,66,FALSE))</f>
        <v>0</v>
      </c>
      <c r="CB317" s="90">
        <f>IF(ISNA(VLOOKUP($B317,'[1]1718  Exp_Rev Access'!$F$7:$GK$318,67,FALSE)),"",VLOOKUP($B317,'[1]1718  Exp_Rev Access'!$F$7:$GK$318,67,FALSE))</f>
        <v>0</v>
      </c>
      <c r="CC317" s="90">
        <f>IF(ISNA(VLOOKUP($B317,'[1]1718  Exp_Rev Access'!$F$7:$GK$318,68,FALSE)),"",VLOOKUP($B317,'[1]1718  Exp_Rev Access'!$F$7:$GK$318,68,FALSE))</f>
        <v>55854.1</v>
      </c>
      <c r="CD317" s="90">
        <f>IF(ISNA(VLOOKUP($B317,'[1]1718  Exp_Rev Access'!$F$7:$GK$318,69,FALSE)),"",VLOOKUP($B317,'[1]1718  Exp_Rev Access'!$F$7:$GK$318,69,FALSE))</f>
        <v>0</v>
      </c>
      <c r="CE317" s="56">
        <f t="shared" si="739"/>
        <v>55854.1</v>
      </c>
      <c r="CF317" s="92">
        <f t="shared" si="757"/>
        <v>2.0231354826264223E-4</v>
      </c>
      <c r="CG317" s="78">
        <f t="shared" si="758"/>
        <v>2.6539006863048824</v>
      </c>
      <c r="CH317" s="90">
        <f>IF(ISNA(VLOOKUP($B317,'[1]1718  Exp_Rev Access'!$F$7:$GK$318,$CH$2,FALSE)),"",VLOOKUP($B317,'[1]1718  Exp_Rev Access'!$F$7:$GK$318,$CH$2,FALSE))</f>
        <v>3756.6</v>
      </c>
      <c r="CI317" s="90">
        <f>IF(ISNA(VLOOKUP($B317,'[1]1718  Exp_Rev Access'!$F$7:$GK$318,$CI$2,FALSE)),"",VLOOKUP($B317,'[1]1718  Exp_Rev Access'!$F$7:$GK$318,$CI$2,FALSE))</f>
        <v>0</v>
      </c>
      <c r="CJ317" s="90">
        <f>IF(ISNA(VLOOKUP($B317,'[1]1718  Exp_Rev Access'!$F$7:$GK$318,$CJ$2,FALSE)),"",VLOOKUP($B317,'[1]1718  Exp_Rev Access'!$F$7:$GK$318,$CJ$2,FALSE))</f>
        <v>0</v>
      </c>
      <c r="CK317" s="90">
        <f>IF(ISNA(VLOOKUP($B317,'[1]1718  Exp_Rev Access'!$F$7:$GK$318,$CK$2,FALSE)),"",VLOOKUP($B317,'[1]1718  Exp_Rev Access'!$F$7:$GK$318,$CK$2,FALSE))</f>
        <v>0</v>
      </c>
      <c r="CL317" s="90">
        <f>IF(ISNA(VLOOKUP($B317,'[1]1718  Exp_Rev Access'!$F$7:$GK$318,$CL$2,FALSE)),"",VLOOKUP($B317,'[1]1718  Exp_Rev Access'!$F$7:$GK$318,$CL$2,FALSE))</f>
        <v>0</v>
      </c>
      <c r="CM317" s="90">
        <f>IF(ISNA(VLOOKUP($B317,'[1]1718  Exp_Rev Access'!$F$7:$GK$318,$CM$2,FALSE)),"",VLOOKUP($B317,'[1]1718  Exp_Rev Access'!$F$7:$GK$318,$CM$2,FALSE))</f>
        <v>0</v>
      </c>
      <c r="CN317" s="90">
        <f>IF(ISNA(VLOOKUP($B317,'[1]1718  Exp_Rev Access'!$F$7:$GK$318,$CN$2,FALSE)),"",VLOOKUP($B317,'[1]1718  Exp_Rev Access'!$F$7:$GK$318,$CN$2,FALSE))</f>
        <v>0</v>
      </c>
      <c r="CO317" s="90">
        <f>IF(ISNA(VLOOKUP($B317,'[1]1718  Exp_Rev Access'!$F$7:$GK$318,$CO$2,FALSE)),"",VLOOKUP($B317,'[1]1718  Exp_Rev Access'!$F$7:$GK$318,$CO$2,FALSE))</f>
        <v>0</v>
      </c>
      <c r="CP317" s="90">
        <f>IF(ISNA(VLOOKUP($B317,'[1]1718  Exp_Rev Access'!$F$7:$GK$318,$CP$2,FALSE)),"",VLOOKUP($B317,'[1]1718  Exp_Rev Access'!$F$7:$GK$318,$CP$2,FALSE))</f>
        <v>0</v>
      </c>
      <c r="CQ317" s="90">
        <f>IF(ISNA(VLOOKUP($B317,'[1]1718  Exp_Rev Access'!$F$7:$GK$318,$CQ$2,FALSE)),"",VLOOKUP($B317,'[1]1718  Exp_Rev Access'!$F$7:$GK$318,$CQ$2,FALSE))</f>
        <v>4273028</v>
      </c>
      <c r="CR317" s="90">
        <f>IF(ISNA(VLOOKUP($B317,'[1]1718  Exp_Rev Access'!$F$7:$GK$318,$CR$2,FALSE)),"",VLOOKUP($B317,'[1]1718  Exp_Rev Access'!$F$7:$GK$318,$CR$2,FALSE))</f>
        <v>0</v>
      </c>
      <c r="CS317" s="90">
        <f>IF(ISNA(VLOOKUP($B317,'[1]1718  Exp_Rev Access'!$F$7:$GK$318,$CS$2,FALSE)),"",VLOOKUP($B317,'[1]1718  Exp_Rev Access'!$F$7:$GK$318,$CS$2,FALSE))</f>
        <v>113259</v>
      </c>
      <c r="CT317" s="90">
        <f>IF(ISNA(VLOOKUP($B317,'[1]1718  Exp_Rev Access'!$F$7:$GK$318,$CT$2,FALSE)),"",VLOOKUP($B317,'[1]1718  Exp_Rev Access'!$F$7:$GK$318,$CT$2,FALSE))</f>
        <v>0</v>
      </c>
      <c r="CU317" s="90">
        <f>IF(ISNA(VLOOKUP($B317,'[1]1718  Exp_Rev Access'!$F$7:$GK$318,$CU$2,FALSE)),"",VLOOKUP($B317,'[1]1718  Exp_Rev Access'!$F$7:$GK$318,$CU$2,FALSE))</f>
        <v>3336679.17</v>
      </c>
      <c r="CV317" s="90">
        <f>IF(ISNA(VLOOKUP($B317,'[1]1718  Exp_Rev Access'!$F$7:$GK$318,$CV$2,FALSE)),"",VLOOKUP($B317,'[1]1718  Exp_Rev Access'!$F$7:$GK$318,$CV$2,FALSE))</f>
        <v>466031.64</v>
      </c>
      <c r="CW317" s="90">
        <f>IF(ISNA(VLOOKUP($B317,'[1]1718  Exp_Rev Access'!$F$7:$GK$318,$CW$2,FALSE)),"",VLOOKUP($B317,'[1]1718  Exp_Rev Access'!$F$7:$GK$318,$CW$2,FALSE))</f>
        <v>0</v>
      </c>
      <c r="CX317" s="90">
        <f>IF(ISNA(VLOOKUP($B317,'[1]1718  Exp_Rev Access'!$F$7:$GK$318,$CX$2,FALSE)),"",VLOOKUP($B317,'[1]1718  Exp_Rev Access'!$F$7:$GK$318,$CX$2,FALSE))</f>
        <v>0</v>
      </c>
      <c r="CY317" s="90">
        <f>IF(ISNA(VLOOKUP($B317,'[1]1718  Exp_Rev Access'!$F$7:$GK$318,$CY$2,FALSE)),"",VLOOKUP($B317,'[1]1718  Exp_Rev Access'!$F$7:$GK$318,$CY$2,FALSE))</f>
        <v>0</v>
      </c>
      <c r="CZ317" s="90">
        <f>IF(ISNA(VLOOKUP($B317,'[1]1718  Exp_Rev Access'!$F$7:$GK$318,$CZ$2,FALSE)),"",VLOOKUP($B317,'[1]1718  Exp_Rev Access'!$F$7:$GK$318,$CZ$2,FALSE))</f>
        <v>0</v>
      </c>
      <c r="DA317" s="90">
        <f>IF(ISNA(VLOOKUP($B317,'[1]1718  Exp_Rev Access'!$F$7:$GK$318,$DA$2,FALSE)),"",VLOOKUP($B317,'[1]1718  Exp_Rev Access'!$F$7:$GK$318,$DA$2,FALSE))</f>
        <v>0</v>
      </c>
      <c r="DB317" s="90">
        <f>IF(ISNA(VLOOKUP($B317,'[1]1718  Exp_Rev Access'!$F$7:$GK$318,$DB$2,FALSE)),"",VLOOKUP($B317,'[1]1718  Exp_Rev Access'!$F$7:$GK$318,$DB$2,FALSE))</f>
        <v>197912.36</v>
      </c>
      <c r="DC317" s="90">
        <f>IF(ISNA(VLOOKUP($B317,'[1]1718  Exp_Rev Access'!$F$7:$GK$318,$DC$2,FALSE)),"",VLOOKUP($B317,'[1]1718  Exp_Rev Access'!$F$7:$GK$318,$DC$2,FALSE))</f>
        <v>0</v>
      </c>
      <c r="DD317" s="90">
        <f>IF(ISNA(VLOOKUP($B317,'[1]1718  Exp_Rev Access'!$F$7:$GK$318,$DD$2,FALSE)),"",VLOOKUP($B317,'[1]1718  Exp_Rev Access'!$F$7:$GK$318,$DD$2,FALSE))</f>
        <v>0</v>
      </c>
      <c r="DE317" s="90">
        <f>IF(ISNA(VLOOKUP($B317,'[1]1718  Exp_Rev Access'!$F$7:$GK$318,$DE$2,FALSE)),"",VLOOKUP($B317,'[1]1718  Exp_Rev Access'!$F$7:$GK$318,$DE$2,FALSE))</f>
        <v>0</v>
      </c>
      <c r="DF317" s="90">
        <f>IF(ISNA(VLOOKUP($B317,'[1]1718  Exp_Rev Access'!$F$7:$GK$318,$DF$2,FALSE)),"",VLOOKUP($B317,'[1]1718  Exp_Rev Access'!$F$7:$GK$318,$DF$2,FALSE))</f>
        <v>0</v>
      </c>
      <c r="DG317" s="90">
        <f>IF(ISNA(VLOOKUP($B317,'[1]1718  Exp_Rev Access'!$F$7:$GK$318,$DG$2,FALSE)),"",VLOOKUP($B317,'[1]1718  Exp_Rev Access'!$F$7:$GK$318,$DG$2,FALSE))</f>
        <v>0</v>
      </c>
      <c r="DH317" s="90">
        <f>IF(ISNA(VLOOKUP($B317,'[1]1718  Exp_Rev Access'!$F$7:$GK$318,$DH$2,FALSE)),"",VLOOKUP($B317,'[1]1718  Exp_Rev Access'!$F$7:$GK$318,$DH$2,FALSE))</f>
        <v>0</v>
      </c>
      <c r="DI317" s="90">
        <f>IF(ISNA(VLOOKUP($B317,'[1]1718  Exp_Rev Access'!$F$7:$GK$318,$DI$2,FALSE)),"",VLOOKUP($B317,'[1]1718  Exp_Rev Access'!$F$7:$GK$318,$DI$2,FALSE))</f>
        <v>2956502.61</v>
      </c>
      <c r="DJ317" s="90">
        <f>IF(ISNA(VLOOKUP($B317,'[1]1718  Exp_Rev Access'!$F$7:$GK$318,$DJ$2,FALSE)),"",VLOOKUP($B317,'[1]1718  Exp_Rev Access'!$F$7:$GK$318,$DJ$2,FALSE))</f>
        <v>0</v>
      </c>
      <c r="DK317" s="90">
        <f>IF(ISNA(VLOOKUP($B317,'[1]1718  Exp_Rev Access'!$F$7:$GK$318,$DK$2,FALSE)),"",VLOOKUP($B317,'[1]1718  Exp_Rev Access'!$F$7:$GK$318,$DK$2,FALSE))</f>
        <v>0</v>
      </c>
      <c r="DL317" s="90">
        <f>IF(ISNA(VLOOKUP($B317,'[1]1718  Exp_Rev Access'!$F$7:$GK$318,$DL$2,FALSE)),"",VLOOKUP($B317,'[1]1718  Exp_Rev Access'!$F$7:$GK$318,$DL$2,FALSE))</f>
        <v>0</v>
      </c>
      <c r="DM317" s="90">
        <f>IF(ISNA(VLOOKUP($B317,'[1]1718  Exp_Rev Access'!$F$7:$GK$318,$DM$2,FALSE)),"",VLOOKUP($B317,'[1]1718  Exp_Rev Access'!$F$7:$GK$318,$DM$2,FALSE))</f>
        <v>0</v>
      </c>
      <c r="DN317" s="90">
        <f>IF(ISNA(VLOOKUP($B317,'[1]1718  Exp_Rev Access'!$F$7:$GK$318,$DN$2,FALSE)),"",VLOOKUP($B317,'[1]1718  Exp_Rev Access'!$F$7:$GK$318,$DN$2,FALSE))</f>
        <v>0</v>
      </c>
      <c r="DO317" s="90">
        <f>IF(ISNA(VLOOKUP($B317,'[1]1718  Exp_Rev Access'!$F$7:$GK$318,$DO$2,FALSE)),"",VLOOKUP($B317,'[1]1718  Exp_Rev Access'!$F$7:$GK$318,$DO$2,FALSE))</f>
        <v>0</v>
      </c>
      <c r="DP317" s="90">
        <f>IF(ISNA(VLOOKUP($B317,'[1]1718  Exp_Rev Access'!$F$7:$GK$318,$DP$2,FALSE)),"",VLOOKUP($B317,'[1]1718  Exp_Rev Access'!$F$7:$GK$318,$DP$2,FALSE))</f>
        <v>0</v>
      </c>
      <c r="DQ317" s="90">
        <f>IF(ISNA(VLOOKUP($B317,'[1]1718  Exp_Rev Access'!$F$7:$GK$318,$DQ$2,FALSE)),"",VLOOKUP($B317,'[1]1718  Exp_Rev Access'!$F$7:$GK$318,$DQ$2,FALSE))</f>
        <v>0</v>
      </c>
      <c r="DR317" s="90">
        <f>IF(ISNA(VLOOKUP($B317,'[1]1718  Exp_Rev Access'!$F$7:$GK$318,$DR$2,FALSE)),"",VLOOKUP($B317,'[1]1718  Exp_Rev Access'!$F$7:$GK$318,$DR$2,FALSE))</f>
        <v>0</v>
      </c>
      <c r="DS317" s="90">
        <f>IF(ISNA(VLOOKUP($B317,'[1]1718  Exp_Rev Access'!$F$7:$GK$318,$DS$2,FALSE)),"",VLOOKUP($B317,'[1]1718  Exp_Rev Access'!$F$7:$GK$318,$DS$2,FALSE))</f>
        <v>0</v>
      </c>
      <c r="DT317" s="90">
        <f>IF(ISNA(VLOOKUP($B317,'[1]1718  Exp_Rev Access'!$F$7:$GK$318,$DT$2,FALSE)),"",VLOOKUP($B317,'[1]1718  Exp_Rev Access'!$F$7:$GK$318,$DT$2,FALSE))</f>
        <v>0</v>
      </c>
      <c r="DU317" s="90">
        <f>IF(ISNA(VLOOKUP($B317,'[1]1718  Exp_Rev Access'!$F$7:$GK$318,$DU$2,FALSE)),"",VLOOKUP($B317,'[1]1718  Exp_Rev Access'!$F$7:$GK$318,$DU$2,FALSE))</f>
        <v>0</v>
      </c>
      <c r="DV317" s="90">
        <f>IF(ISNA(VLOOKUP($B317,'[1]1718  Exp_Rev Access'!$F$7:$GK$318,$DV$2,FALSE)),"",VLOOKUP($B317,'[1]1718  Exp_Rev Access'!$F$7:$GK$318,$DV$2,FALSE))</f>
        <v>0</v>
      </c>
      <c r="DW317" s="90">
        <f>IF(ISNA(VLOOKUP($B317,'[1]1718  Exp_Rev Access'!$F$7:$GK$318,$DW$2,FALSE)),"",VLOOKUP($B317,'[1]1718  Exp_Rev Access'!$F$7:$GK$318,$DW$2,FALSE))</f>
        <v>0</v>
      </c>
      <c r="DX317" s="90">
        <f>IF(ISNA(VLOOKUP($B317,'[1]1718  Exp_Rev Access'!$F$7:$GK$318,$DX$2,FALSE)),"",VLOOKUP($B317,'[1]1718  Exp_Rev Access'!$F$7:$GK$318,$DX$2,FALSE))</f>
        <v>0</v>
      </c>
      <c r="DY317" s="90">
        <f>IF(ISNA(VLOOKUP($B317,'[1]1718  Exp_Rev Access'!$F$7:$GK$318,$DY$2,FALSE)),"",VLOOKUP($B317,'[1]1718  Exp_Rev Access'!$F$7:$GK$318,$DY$2,FALSE))</f>
        <v>0</v>
      </c>
      <c r="DZ317" s="90">
        <f>IF(ISNA(VLOOKUP($B317,'[1]1718  Exp_Rev Access'!$F$7:$GK$318,$DZ$2,FALSE)),"",VLOOKUP($B317,'[1]1718  Exp_Rev Access'!$F$7:$GK$318,$DZ$2,FALSE))</f>
        <v>0</v>
      </c>
      <c r="EA317" s="90">
        <f>IF(ISNA(VLOOKUP($B317,'[1]1718  Exp_Rev Access'!$F$7:$GK$318,$EA$2,FALSE)),"",VLOOKUP($B317,'[1]1718  Exp_Rev Access'!$F$7:$GK$318,$EA$2,FALSE))</f>
        <v>0</v>
      </c>
      <c r="EB317" s="90">
        <f>IF(ISNA(VLOOKUP($B317,'[1]1718  Exp_Rev Access'!$F$7:$GK$318,$EB$2,FALSE)),"",VLOOKUP($B317,'[1]1718  Exp_Rev Access'!$F$7:$GK$318,$EB$2,FALSE))</f>
        <v>0</v>
      </c>
      <c r="EC317" s="90">
        <f>IF(ISNA(VLOOKUP($B317,'[1]1718  Exp_Rev Access'!$F$7:$GK$318,$EC$2,FALSE)),"",VLOOKUP($B317,'[1]1718  Exp_Rev Access'!$F$7:$GK$318,$EC$2,FALSE))</f>
        <v>0</v>
      </c>
      <c r="ED317" s="90">
        <f>IF(ISNA(VLOOKUP($B317,'[1]1718  Exp_Rev Access'!$F$7:$GK$318,$ED$2,FALSE)),"",VLOOKUP($B317,'[1]1718  Exp_Rev Access'!$F$7:$GK$318,$ED$2,FALSE))</f>
        <v>0</v>
      </c>
      <c r="EE317" s="90">
        <f>IF(ISNA(VLOOKUP($B317,'[1]1718  Exp_Rev Access'!$F$7:$GK$318,$EE$2,FALSE)),"",VLOOKUP($B317,'[1]1718  Exp_Rev Access'!$F$7:$GK$318,$EE$2,FALSE))</f>
        <v>0</v>
      </c>
      <c r="EF317" s="90">
        <f>IF(ISNA(VLOOKUP($B317,'[1]1718  Exp_Rev Access'!$F$7:$GK$318,$EF$2,FALSE)),"",VLOOKUP($B317,'[1]1718  Exp_Rev Access'!$F$7:$GK$318,$EF$2,FALSE))</f>
        <v>0</v>
      </c>
      <c r="EG317" s="90">
        <f>IF(ISNA(VLOOKUP($B317,'[1]1718  Exp_Rev Access'!$F$7:$GK$318,$EG$2,FALSE)),"",VLOOKUP($B317,'[1]1718  Exp_Rev Access'!$F$7:$GK$318,$EG$2,FALSE))</f>
        <v>44968</v>
      </c>
      <c r="EH317" s="90">
        <f>IF(ISNA(VLOOKUP($B317,'[1]1718  Exp_Rev Access'!$F$7:$GK$318,$EH$2,FALSE)),"",VLOOKUP($B317,'[1]1718  Exp_Rev Access'!$F$7:$GK$318,$EH$2,FALSE))</f>
        <v>0</v>
      </c>
      <c r="EI317" s="90">
        <f>IF(ISNA(VLOOKUP($B317,'[1]1718  Exp_Rev Access'!$F$7:$GK$318,$EI$2,FALSE)),"",VLOOKUP($B317,'[1]1718  Exp_Rev Access'!$F$7:$GK$318,$EI$2,FALSE))</f>
        <v>0</v>
      </c>
      <c r="EJ317" s="90">
        <f>IF(ISNA(VLOOKUP($B317,'[1]1718  Exp_Rev Access'!$F$7:$GK$318,$EJ$2,FALSE)),"",VLOOKUP($B317,'[1]1718  Exp_Rev Access'!$F$7:$GK$318,$EJ$2,FALSE))</f>
        <v>0</v>
      </c>
      <c r="EK317" s="90">
        <f>IF(ISNA(VLOOKUP($B317,'[1]1718  Exp_Rev Access'!$F$7:$GK$318,$EK$2,FALSE)),"",VLOOKUP($B317,'[1]1718  Exp_Rev Access'!$F$7:$GK$318,$EK$2,FALSE))</f>
        <v>0</v>
      </c>
      <c r="EL317" s="90">
        <f>IF(ISNA(VLOOKUP($B317,'[1]1718  Exp_Rev Access'!$F$7:$GK$318,$EL$2,FALSE)),"",VLOOKUP($B317,'[1]1718  Exp_Rev Access'!$F$7:$GK$318,$EL$2,FALSE))</f>
        <v>0</v>
      </c>
      <c r="EM317" s="90">
        <f>IF(ISNA(VLOOKUP($B317,'[1]1718  Exp_Rev Access'!$F$7:$GK$318,$EM$2,FALSE)),"",VLOOKUP($B317,'[1]1718  Exp_Rev Access'!$F$7:$GK$318,$EM$2,FALSE))</f>
        <v>0</v>
      </c>
      <c r="EN317" s="90">
        <f>IF(ISNA(VLOOKUP($B317,'[1]1718  Exp_Rev Access'!$F$7:$GK$318,$EN$2,FALSE)),"",VLOOKUP($B317,'[1]1718  Exp_Rev Access'!$F$7:$GK$318,$EN$2,FALSE))</f>
        <v>0</v>
      </c>
      <c r="EO317" s="90">
        <f>IF(ISNA(VLOOKUP($B317,'[1]1718  Exp_Rev Access'!$F$7:$GK$318,$EO$2,FALSE)),"",VLOOKUP($B317,'[1]1718  Exp_Rev Access'!$F$7:$GK$318,$EO$2,FALSE))</f>
        <v>0</v>
      </c>
      <c r="EP317" s="90">
        <f>IF(ISNA(VLOOKUP($B317,'[1]1718  Exp_Rev Access'!$F$7:$GK$318,$EP$2,FALSE)),"",VLOOKUP($B317,'[1]1718  Exp_Rev Access'!$F$7:$GK$318,$EP$2,FALSE))</f>
        <v>0</v>
      </c>
      <c r="EQ317" s="90">
        <f>IF(ISNA(VLOOKUP($B317,'[1]1718  Exp_Rev Access'!$F$7:$GK$318,$EQ$2,FALSE)),"",VLOOKUP($B317,'[1]1718  Exp_Rev Access'!$F$7:$GK$318,$EQ$2,FALSE))</f>
        <v>0</v>
      </c>
      <c r="ER317" s="90">
        <f>IF(ISNA(VLOOKUP($B317,'[1]1718  Exp_Rev Access'!$F$7:$GK$318,$ER$2,FALSE)),"",VLOOKUP($B317,'[1]1718  Exp_Rev Access'!$F$7:$GK$318,$ER$2,FALSE))</f>
        <v>0</v>
      </c>
      <c r="ES317" s="90">
        <f>IF(ISNA(VLOOKUP($B317,'[1]1718  Exp_Rev Access'!$F$7:$GK$318,$ES$2,FALSE)),"",VLOOKUP($B317,'[1]1718  Exp_Rev Access'!$F$7:$GK$318,$ES$2,FALSE))</f>
        <v>0</v>
      </c>
      <c r="ET317" s="90">
        <f>IF(ISNA(VLOOKUP($B317,'[1]1718  Exp_Rev Access'!$F$7:$GK$318,$ET$2,FALSE)),"",VLOOKUP($B317,'[1]1718  Exp_Rev Access'!$F$7:$GK$318,$ET$2,FALSE))</f>
        <v>0</v>
      </c>
      <c r="EU317" s="90">
        <f>IF(ISNA(VLOOKUP($B317,'[1]1718  Exp_Rev Access'!$F$7:$GK$318,$EU$2,FALSE)),"",VLOOKUP($B317,'[1]1718  Exp_Rev Access'!$F$7:$GK$318,$EU$2,FALSE))</f>
        <v>0</v>
      </c>
      <c r="EV317" s="90">
        <f>IF(ISNA(VLOOKUP($B317,'[1]1718  Exp_Rev Access'!$F$7:$GK$318,$EV$2,FALSE)),"",VLOOKUP($B317,'[1]1718  Exp_Rev Access'!$F$7:$GK$318,$EV$2,FALSE))</f>
        <v>295400.37</v>
      </c>
      <c r="EW317" s="90">
        <f>IF(ISNA(VLOOKUP($B317,'[1]1718  Exp_Rev Access'!$F$7:$GK$318,$EW$2,FALSE)),"",VLOOKUP($B317,'[1]1718  Exp_Rev Access'!$F$7:$GK$318,$EW$2,FALSE))</f>
        <v>0</v>
      </c>
      <c r="EX317" s="90">
        <f>IF(ISNA(VLOOKUP($B317,'[1]1718  Exp_Rev Access'!$F$7:$GK$318,$EX$2,FALSE)),"",VLOOKUP($B317,'[1]1718  Exp_Rev Access'!$F$7:$GK$318,$EX$2,FALSE))</f>
        <v>0</v>
      </c>
      <c r="EY317" s="90">
        <f>IF(ISNA(VLOOKUP($B317,'[1]1718  Exp_Rev Access'!$F$7:$GK$318,$EY$2,FALSE)),"",VLOOKUP($B317,'[1]1718  Exp_Rev Access'!$F$7:$GK$318,$EY$2,FALSE))</f>
        <v>0</v>
      </c>
      <c r="EZ317" s="90">
        <f>IF(ISNA(VLOOKUP($B317,'[1]1718  Exp_Rev Access'!$F$7:$GK$318,$EZ$2,FALSE)),"",VLOOKUP($B317,'[1]1718  Exp_Rev Access'!$F$7:$GK$318,$EZ$2,FALSE))</f>
        <v>0</v>
      </c>
      <c r="FA317" s="90">
        <f>IF(ISNA(VLOOKUP($B317,'[1]1718  Exp_Rev Access'!$F$7:$GK$318,$FA$2,FALSE)),"",VLOOKUP($B317,'[1]1718  Exp_Rev Access'!$F$7:$GK$318,$FA$2,FALSE))</f>
        <v>0</v>
      </c>
      <c r="FB317" s="90">
        <f>IF(ISNA(VLOOKUP($B317,'[1]1718  Exp_Rev Access'!$F$7:$GK$318,$FB$2,FALSE)),"",VLOOKUP($B317,'[1]1718  Exp_Rev Access'!$F$7:$GK$318,$FB$2,FALSE))</f>
        <v>0</v>
      </c>
      <c r="FC317" s="90">
        <f>IF(ISNA(VLOOKUP($B317,'[1]1718  Exp_Rev Access'!$F$7:$GK$318,$FC$2,FALSE)),"",VLOOKUP($B317,'[1]1718  Exp_Rev Access'!$F$7:$GK$318,$FC$2,FALSE))</f>
        <v>0</v>
      </c>
      <c r="FD317" s="90">
        <f>IF(ISNA(VLOOKUP($B317,'[1]1718  Exp_Rev Access'!$F$7:$GK$318,$FD$2,FALSE)),"",VLOOKUP($B317,'[1]1718  Exp_Rev Access'!$F$7:$GK$318,$FD$2,FALSE))</f>
        <v>0</v>
      </c>
      <c r="FE317" s="90">
        <f>IF(ISNA(VLOOKUP($B317,'[1]1718  Exp_Rev Access'!$F$7:$GK$318,$FE$2,FALSE)),"",VLOOKUP($B317,'[1]1718  Exp_Rev Access'!$F$7:$GK$318,$FE$2,FALSE))</f>
        <v>0</v>
      </c>
      <c r="FF317" s="90">
        <f>IF(ISNA(VLOOKUP($B317,'[1]1718  Exp_Rev Access'!$F$7:$GK$318,$FF$2,FALSE)),"",VLOOKUP($B317,'[1]1718  Exp_Rev Access'!$F$7:$GK$318,$FF$2,FALSE))</f>
        <v>0</v>
      </c>
      <c r="FG317" s="90">
        <f>IF(ISNA(VLOOKUP($B317,'[1]1718  Exp_Rev Access'!$F$7:$GK$318,$FG$2,FALSE)),"",VLOOKUP($B317,'[1]1718  Exp_Rev Access'!$F$7:$GK$318,$FG$2,FALSE))</f>
        <v>0</v>
      </c>
      <c r="FH317" s="90">
        <f>IF(ISNA(VLOOKUP($B317,'[1]1718  Exp_Rev Access'!$F$7:$GK$318,$FH$2,FALSE)),"",VLOOKUP($B317,'[1]1718  Exp_Rev Access'!$F$7:$GK$318,$FH$2,FALSE))</f>
        <v>0</v>
      </c>
      <c r="FI317" s="90">
        <f>IF(ISNA(VLOOKUP($B317,'[1]1718  Exp_Rev Access'!$F$7:$GK$318,$FI$2,FALSE)),"",VLOOKUP($B317,'[1]1718  Exp_Rev Access'!$F$7:$GK$318,$FI$2,FALSE))</f>
        <v>0</v>
      </c>
      <c r="FJ317" s="90">
        <f>IF(ISNA(VLOOKUP($B317,'[1]1718  Exp_Rev Access'!$F$7:$GK$318,$FJ$2,FALSE)),"",VLOOKUP($B317,'[1]1718  Exp_Rev Access'!$F$7:$GK$318,$FJ$2,FALSE))</f>
        <v>0</v>
      </c>
      <c r="FK317" s="90">
        <f>IF(ISNA(VLOOKUP($B317,'[1]1718  Exp_Rev Access'!$F$7:$GK$318,$FK$2,FALSE)),"",VLOOKUP($B317,'[1]1718  Exp_Rev Access'!$F$7:$GK$318,$FK$2,FALSE))</f>
        <v>0</v>
      </c>
      <c r="FL317" s="90">
        <f>IF(ISNA(VLOOKUP($B317,'[1]1718  Exp_Rev Access'!$F$7:$GK$318,$FL$2,FALSE)),"",VLOOKUP($B317,'[1]1718  Exp_Rev Access'!$F$7:$GK$318,$FL$2,FALSE))</f>
        <v>0</v>
      </c>
      <c r="FM317" s="90">
        <f>IF(ISNA(VLOOKUP($B317,'[1]1718  Exp_Rev Access'!$F$7:$GK$318,$FM$2,FALSE)),"",VLOOKUP($B317,'[1]1718  Exp_Rev Access'!$F$7:$GK$318,$FM$2,FALSE))</f>
        <v>0</v>
      </c>
      <c r="FN317" s="90">
        <f>IF(ISNA(VLOOKUP($B317,'[1]1718  Exp_Rev Access'!$F$7:$GK$318,$FN$2,FALSE)),"",VLOOKUP($B317,'[1]1718  Exp_Rev Access'!$F$7:$GK$318,$FN$2,FALSE))</f>
        <v>0</v>
      </c>
      <c r="FO317" s="90">
        <f>IF(ISNA(VLOOKUP($B317,'[1]1718  Exp_Rev Access'!$F$7:$GK$318,$FO$2,FALSE)),"",VLOOKUP($B317,'[1]1718  Exp_Rev Access'!$F$7:$GK$318,$FO$2,FALSE))</f>
        <v>0</v>
      </c>
      <c r="FP317" s="90">
        <f>IF(ISNA(VLOOKUP($B317,'[1]1718  Exp_Rev Access'!$F$7:$GK$318,$FP$2,FALSE)),"",VLOOKUP($B317,'[1]1718  Exp_Rev Access'!$F$7:$GK$318,$FP$2,FALSE))</f>
        <v>0</v>
      </c>
      <c r="FQ317" s="90">
        <f>IF(ISNA(VLOOKUP($B317,'[1]1718  Exp_Rev Access'!$F$7:$GK$318,$FQ$2,FALSE)),"",VLOOKUP($B317,'[1]1718  Exp_Rev Access'!$F$7:$GK$318,$FQ$2,FALSE))</f>
        <v>0</v>
      </c>
      <c r="FR317" s="90">
        <f>IF(ISNA(VLOOKUP($B317,'[1]1718  Exp_Rev Access'!$F$7:$GK$318,$FR$2,FALSE)),"",VLOOKUP($B317,'[1]1718  Exp_Rev Access'!$F$7:$GK$318,$FR$2,FALSE))</f>
        <v>556245.09</v>
      </c>
      <c r="FS317" s="56">
        <f t="shared" si="870"/>
        <v>12243782.839999998</v>
      </c>
      <c r="FT317" s="92">
        <f t="shared" si="871"/>
        <v>4.4349173122790457E-2</v>
      </c>
      <c r="FU317" s="94">
        <f t="shared" si="872"/>
        <v>581.76183453039141</v>
      </c>
      <c r="FV317" s="95">
        <f>IF(ISNA(VLOOKUP($B317,'[1]1718  Exp_Rev Access'!$F$7:$GK$318,$FV$2,FALSE)),"",VLOOKUP($B317,'[1]1718  Exp_Rev Access'!$F$7:$GK$318,$FV$2,FALSE))</f>
        <v>0</v>
      </c>
      <c r="FW317" s="95">
        <f>IF(ISNA(VLOOKUP($B317,'[1]1718  Exp_Rev Access'!$F$7:$GK$318,$FW$2,FALSE)),"",VLOOKUP($B317,'[1]1718  Exp_Rev Access'!$F$7:$GK$318,$FW$2,FALSE))</f>
        <v>2398278.27</v>
      </c>
      <c r="FX317" s="95">
        <f>IF(ISNA(VLOOKUP($B317,'[1]1718  Exp_Rev Access'!$F$7:$GK$318,$FX$2,FALSE)),"",VLOOKUP($B317,'[1]1718  Exp_Rev Access'!$F$7:$GK$318,$FX$2,FALSE))</f>
        <v>0</v>
      </c>
      <c r="FY317" s="95">
        <f>IF(ISNA(VLOOKUP($B317,'[1]1718  Exp_Rev Access'!$F$7:$GK$318,$FY$2,FALSE)),"",VLOOKUP($B317,'[1]1718  Exp_Rev Access'!$F$7:$GK$318,$FY$2,FALSE))</f>
        <v>0</v>
      </c>
      <c r="FZ317" s="95">
        <f>IF(ISNA(VLOOKUP($B317,'[1]1718  Exp_Rev Access'!$F$7:$GK$318,$FZ$2,FALSE)),"",VLOOKUP($B317,'[1]1718  Exp_Rev Access'!$F$7:$GK$318,$FZ$2,FALSE))</f>
        <v>0</v>
      </c>
      <c r="GA317" s="95">
        <f>IF(ISNA(VLOOKUP($B317,'[1]1718  Exp_Rev Access'!$F$7:$GK$318,$GA$2,FALSE)),"",VLOOKUP($B317,'[1]1718  Exp_Rev Access'!$F$7:$GK$318,$GA$2,FALSE))</f>
        <v>0</v>
      </c>
      <c r="GB317" s="95">
        <f>IF(ISNA(VLOOKUP($B317,'[1]1718  Exp_Rev Access'!$F$7:$GK$318,$GB$2,FALSE)),"",VLOOKUP($B317,'[1]1718  Exp_Rev Access'!$F$7:$GK$318,$GB$2,FALSE))</f>
        <v>0</v>
      </c>
      <c r="GC317" s="95">
        <f>IF(ISNA(VLOOKUP($B317,'[1]1718  Exp_Rev Access'!$F$7:$GK$318,$GC$2,FALSE)),"",VLOOKUP($B317,'[1]1718  Exp_Rev Access'!$F$7:$GK$318,$GC$2,FALSE))</f>
        <v>0</v>
      </c>
      <c r="GD317" s="95">
        <f>IF(ISNA(VLOOKUP($B317,'[1]1718  Exp_Rev Access'!$F$7:$GK$318,$GD$2,FALSE)),"",VLOOKUP($B317,'[1]1718  Exp_Rev Access'!$F$7:$GK$318,$GD$2,FALSE))</f>
        <v>0</v>
      </c>
      <c r="GE317" s="95">
        <f>IF(ISNA(VLOOKUP($B317,'[1]1718  Exp_Rev Access'!$F$7:$GK$318,$GE$2,FALSE)),"",VLOOKUP($B317,'[1]1718  Exp_Rev Access'!$F$7:$GK$318,$GE$2,FALSE))</f>
        <v>0</v>
      </c>
      <c r="GF317" s="95">
        <f>IF(ISNA(VLOOKUP($B317,'[1]1718  Exp_Rev Access'!$F$7:$GK$318,$GF$2,FALSE)),"",VLOOKUP($B317,'[1]1718  Exp_Rev Access'!$F$7:$GK$318,$GF$2,FALSE))</f>
        <v>1342368.2</v>
      </c>
      <c r="GG317" s="95">
        <f>IF(ISNA(VLOOKUP($B317,'[1]1718  Exp_Rev Access'!$F$7:$GK$318,$GG$2,FALSE)),"",VLOOKUP($B317,'[1]1718  Exp_Rev Access'!$F$7:$GK$318,$GG$2,FALSE))</f>
        <v>0</v>
      </c>
      <c r="GH317" s="95">
        <f>IF(ISNA(VLOOKUP($B317,'[1]1718  Exp_Rev Access'!$F$7:$GK$318,$GH$2,FALSE)),"",VLOOKUP($B317,'[1]1718  Exp_Rev Access'!$F$7:$GK$318,$GH$2,FALSE))</f>
        <v>0</v>
      </c>
      <c r="GI317" s="95">
        <f>IF(ISNA(VLOOKUP($B317,'[1]1718  Exp_Rev Access'!$F$7:$GK$318,$GI$2,FALSE)),"",VLOOKUP($B317,'[1]1718  Exp_Rev Access'!$F$7:$GK$318,$GI$2,FALSE))</f>
        <v>0</v>
      </c>
      <c r="GJ317" s="95">
        <f>IF(ISNA(VLOOKUP($B317,'[1]1718  Exp_Rev Access'!$F$7:$GK$318,$GJ$2,FALSE)),"",VLOOKUP($B317,'[1]1718  Exp_Rev Access'!$F$7:$GK$318,$GJ$2,FALSE))</f>
        <v>0</v>
      </c>
      <c r="GK317" s="95">
        <f>IF(ISNA(VLOOKUP($B317,'[1]1718  Exp_Rev Access'!$F$7:$GK$318,$GK$2,FALSE)),"",VLOOKUP($B317,'[1]1718  Exp_Rev Access'!$F$7:$GK$318,$GK$2,FALSE))</f>
        <v>132232.70000000001</v>
      </c>
      <c r="GL317" s="95">
        <f>IF(ISNA(VLOOKUP($B317,'[1]1718  Exp_Rev Access'!$F$7:$GK$318,$GL$2,FALSE)),"",VLOOKUP($B317,'[1]1718  Exp_Rev Access'!$F$7:$GK$318,$GL$2,FALSE))</f>
        <v>10432.6</v>
      </c>
      <c r="GM317" s="95">
        <f>IF(ISNA(VLOOKUP($B317,'[1]1718  Exp_Rev Access'!$F$7:$GK$318,$GM$2,FALSE)),"",VLOOKUP($B317,'[1]1718  Exp_Rev Access'!$F$7:$GK$318,$GM$2,FALSE))</f>
        <v>0</v>
      </c>
      <c r="GN317" s="95">
        <f>IF(ISNA(VLOOKUP($B317,'[1]1718  Exp_Rev Access'!$F$7:$GK$318,$GN$2,FALSE)),"",VLOOKUP($B317,'[1]1718  Exp_Rev Access'!$F$7:$GK$318,$GN$2,FALSE))</f>
        <v>0</v>
      </c>
      <c r="GO317" s="95">
        <f>IF(ISNA(VLOOKUP($B317,'[1]1718  Exp_Rev Access'!$F$7:$GK$318,$GO$2,FALSE)),"",VLOOKUP($B317,'[1]1718  Exp_Rev Access'!$F$7:$GK$318,$GO$2,FALSE))</f>
        <v>0</v>
      </c>
      <c r="GP317" s="95">
        <f>IF(ISNA(VLOOKUP($B317,'[1]1718  Exp_Rev Access'!$F$7:$GK$318,$GP$2,FALSE)),"",VLOOKUP($B317,'[1]1718  Exp_Rev Access'!$F$7:$GK$318,$GP$2,FALSE))</f>
        <v>0</v>
      </c>
      <c r="GQ317" s="95">
        <f>IF(ISNA(VLOOKUP($B317,'[1]1718  Exp_Rev Access'!$F$7:$GK$318,$GQ$2,FALSE)),"",VLOOKUP($B317,'[1]1718  Exp_Rev Access'!$F$7:$GK$318,$GQ$2,FALSE))</f>
        <v>33926.019999999997</v>
      </c>
      <c r="GR317" s="95">
        <f>IF(ISNA(VLOOKUP($B317,'[1]1718  Exp_Rev Access'!$F$7:$GK$318,$GR$2,FALSE)),"",VLOOKUP($B317,'[1]1718  Exp_Rev Access'!$F$7:$GK$318,$GR$2,FALSE))</f>
        <v>6169.12</v>
      </c>
      <c r="GS317" s="95">
        <f>IF(ISNA(VLOOKUP($B317,'[1]1718  Exp_Rev Access'!$F$7:$GK$318,$GS$2,FALSE)),"",VLOOKUP($B317,'[1]1718  Exp_Rev Access'!$F$7:$GK$318,$GS$2,FALSE))</f>
        <v>0</v>
      </c>
      <c r="GT317" s="95">
        <f>IF(ISNA(VLOOKUP($B317,'[1]1718  Exp_Rev Access'!$F$7:$GK$318,$GT$2,FALSE)),"",VLOOKUP($B317,'[1]1718  Exp_Rev Access'!$F$7:$GK$318,$GT$2,FALSE))</f>
        <v>1658082.72</v>
      </c>
      <c r="GU317" s="56">
        <f t="shared" si="864"/>
        <v>5581489.6299999999</v>
      </c>
      <c r="GV317" s="92">
        <f t="shared" si="865"/>
        <v>2.021715454436545E-2</v>
      </c>
      <c r="GW317" s="96">
        <f t="shared" si="866"/>
        <v>265.20379273250455</v>
      </c>
    </row>
    <row r="318" spans="1:222" x14ac:dyDescent="0.3">
      <c r="A318" s="73"/>
      <c r="B318" s="88" t="s">
        <v>643</v>
      </c>
      <c r="C318" s="89" t="s">
        <v>644</v>
      </c>
      <c r="D318" s="75">
        <f>IF(ISNA(VLOOKUP($B318,'[1]1718 enrollment_Rev_Exp by size'!$A$7:H650,3,FALSE)),"",VLOOKUP($B318,'[1]1718 enrollment_Rev_Exp by size'!$A$7:$G$350,3,FALSE))</f>
        <v>5571.6799999999985</v>
      </c>
      <c r="E318" s="76">
        <f>IF(ISNA(VLOOKUP($B318,'[1]1718 enrollment_Rev_Exp by size'!$A$7:I652,5,FALSE)),"",VLOOKUP($B318,'[1]1718 enrollment_Rev_Exp by size'!$A$7:$G$350,5,FALSE))</f>
        <v>70712893.790000007</v>
      </c>
      <c r="F318" s="70">
        <f t="shared" si="854"/>
        <v>70712893.790000007</v>
      </c>
      <c r="G318" s="70">
        <f t="shared" si="855"/>
        <v>0</v>
      </c>
      <c r="H318" s="90">
        <f>IF(ISNA(VLOOKUP($B318,'[1]1718  Exp_Rev Access'!$F$7:$GK$318,3,FALSE)),"",VLOOKUP($B318,'[1]1718  Exp_Rev Access'!$F$7:$GK$318,3,FALSE))</f>
        <v>13600760.380000001</v>
      </c>
      <c r="I318" s="90">
        <f>IF(ISNA(VLOOKUP($B318,'[1]1718  Exp_Rev Access'!$F$7:$GK$318,4,FALSE)),"",VLOOKUP($B318,'[1]1718  Exp_Rev Access'!$F$7:$GK$318,4,FALSE))</f>
        <v>0</v>
      </c>
      <c r="J318" s="90">
        <f>IF(ISNA(VLOOKUP($B318,'[1]1718  Exp_Rev Access'!$F$7:$GK$318,5,FALSE)),"",VLOOKUP($B318,'[1]1718  Exp_Rev Access'!$F$7:$GK$318,5,FALSE))</f>
        <v>0</v>
      </c>
      <c r="K318" s="90">
        <f>IF(ISNA(VLOOKUP($B318,'[1]1718  Exp_Rev Access'!$F$7:$GK$318,6,FALSE)),"-",VLOOKUP($B318,'[1]1718  Exp_Rev Access'!$F$7:$GK$318,6,FALSE))</f>
        <v>25936.799999999999</v>
      </c>
      <c r="L318" s="90">
        <f>IF(ISNA(VLOOKUP($B318,'[1]1718  Exp_Rev Access'!$F$7:$GK$318,7,FALSE)),"",VLOOKUP($B318,'[1]1718  Exp_Rev Access'!$F$7:$GK$318,7,FALSE))</f>
        <v>0</v>
      </c>
      <c r="M318" s="90">
        <f>IF(ISNA(VLOOKUP($B318,'[1]1718  Exp_Rev Access'!$F$7:$GK$318,8,FALSE)),"",VLOOKUP($B318,'[1]1718  Exp_Rev Access'!$F$7:$GK$318,8,FALSE))</f>
        <v>0</v>
      </c>
      <c r="N318" s="56">
        <f t="shared" si="856"/>
        <v>13626697.180000002</v>
      </c>
      <c r="O318" s="91">
        <f t="shared" si="857"/>
        <v>0.19270456135578271</v>
      </c>
      <c r="P318" s="56">
        <f t="shared" si="858"/>
        <v>2445.7070721936661</v>
      </c>
      <c r="Q318" s="90">
        <f>IF(ISNA(VLOOKUP($B318,'[1]1718  Exp_Rev Access'!$F$7:$GK$318,10,FALSE)),"",VLOOKUP($B318,'[1]1718  Exp_Rev Access'!$F$7:$GK$318,10,FALSE))</f>
        <v>22333.31</v>
      </c>
      <c r="R318" s="90">
        <f>IF(ISNA(VLOOKUP($B318,'[1]1718  Exp_Rev Access'!$F$7:$GK$318,11,FALSE)),"",VLOOKUP($B318,'[1]1718  Exp_Rev Access'!$F$7:$GK$318,11,FALSE))</f>
        <v>0</v>
      </c>
      <c r="S318" s="90">
        <f>IF(ISNA(VLOOKUP($B318,'[1]1718  Exp_Rev Access'!$F$7:$GK$318,12,FALSE)),"",VLOOKUP($B318,'[1]1718  Exp_Rev Access'!$F$7:$GK$318,12,FALSE))</f>
        <v>0</v>
      </c>
      <c r="T318" s="90">
        <f>IF(ISNA(VLOOKUP($B318,'[1]1718  Exp_Rev Access'!$F$7:$GK$318,13,FALSE)),"",VLOOKUP($B318,'[1]1718  Exp_Rev Access'!$F$7:$GK$318,13,FALSE))</f>
        <v>0</v>
      </c>
      <c r="U318" s="90">
        <f>IF(ISNA(VLOOKUP($B318,'[1]1718  Exp_Rev Access'!$F$7:$GK$318,14,FALSE)),"",VLOOKUP($B318,'[1]1718  Exp_Rev Access'!$F$7:$GK$318,14,FALSE))</f>
        <v>76454</v>
      </c>
      <c r="V318" s="90">
        <f>IF(ISNA(VLOOKUP($B318,'[1]1718  Exp_Rev Access'!$F$7:$GK$318,15,FALSE)),"",VLOOKUP($B318,'[1]1718  Exp_Rev Access'!$F$7:$GK$318,15,FALSE))</f>
        <v>0</v>
      </c>
      <c r="W318" s="90">
        <f>IF(ISNA(VLOOKUP($B318,'[1]1718  Exp_Rev Access'!$F$7:$GK$318,16,FALSE)),"",VLOOKUP($B318,'[1]1718  Exp_Rev Access'!$F$7:$GK$318,16,FALSE))</f>
        <v>0</v>
      </c>
      <c r="X318" s="90">
        <f>IF(ISNA(VLOOKUP($B318,'[1]1718  Exp_Rev Access'!$F$7:$GK$318,17,FALSE)),"",VLOOKUP($B318,'[1]1718  Exp_Rev Access'!$F$7:$GK$318,17,FALSE))</f>
        <v>0</v>
      </c>
      <c r="Y318" s="90">
        <f>IF(ISNA(VLOOKUP($B318,'[1]1718  Exp_Rev Access'!$F$7:$GK$318,18,FALSE)),"",VLOOKUP($B318,'[1]1718  Exp_Rev Access'!$F$7:$GK$318,18,FALSE))</f>
        <v>113401.95</v>
      </c>
      <c r="Z318" s="90">
        <f>IF(ISNA(VLOOKUP($B318,'[1]1718  Exp_Rev Access'!$F$7:$GK$318,19,FALSE)),"",VLOOKUP($B318,'[1]1718  Exp_Rev Access'!$F$7:$GK$318,19,FALSE))</f>
        <v>470</v>
      </c>
      <c r="AA318" s="90">
        <f>IF(ISNA(VLOOKUP($B318,'[1]1718  Exp_Rev Access'!$F$7:$GK$318,20,FALSE)),"",VLOOKUP($B318,'[1]1718  Exp_Rev Access'!$F$7:$GK$318,20,FALSE))</f>
        <v>0</v>
      </c>
      <c r="AB318" s="90">
        <f>IF(ISNA(VLOOKUP($B318,'[1]1718  Exp_Rev Access'!$F$7:$GK$318,21,FALSE)),"",VLOOKUP($B318,'[1]1718  Exp_Rev Access'!$F$7:$GK$318,21,FALSE))</f>
        <v>0</v>
      </c>
      <c r="AC318" s="90">
        <f>IF(ISNA(VLOOKUP($B318,'[1]1718  Exp_Rev Access'!$F$7:$GK$318,22,FALSE)),"",VLOOKUP($B318,'[1]1718  Exp_Rev Access'!$F$7:$GK$318,22,FALSE))</f>
        <v>93507.83</v>
      </c>
      <c r="AD318" s="90">
        <f>IF(ISNA(VLOOKUP($B318,'[1]1718  Exp_Rev Access'!$F$7:$GK$318,23,FALSE)),"",VLOOKUP($B318,'[1]1718  Exp_Rev Access'!$F$7:$GK$318,23,FALSE))</f>
        <v>749247.06</v>
      </c>
      <c r="AE318" s="90">
        <f>IF(ISNA(VLOOKUP($B318,'[1]1718  Exp_Rev Access'!$F$7:$GK$318,24,FALSE)),"",VLOOKUP($B318,'[1]1718  Exp_Rev Access'!$F$7:$GK$318,24,FALSE))</f>
        <v>147178.35</v>
      </c>
      <c r="AF318" s="90">
        <f>IF(ISNA(VLOOKUP($B318,'[1]1718  Exp_Rev Access'!$F$7:$GK$318,25,FALSE)),"",VLOOKUP($B318,'[1]1718  Exp_Rev Access'!$F$7:$GK$318,25,FALSE))</f>
        <v>0</v>
      </c>
      <c r="AG318" s="90">
        <f>IF(ISNA(VLOOKUP($B318,'[1]1718  Exp_Rev Access'!$F$7:$GK$318,26,FALSE)),"",VLOOKUP($B318,'[1]1718  Exp_Rev Access'!$F$7:$GK$318,26,FALSE))</f>
        <v>139137.48000000001</v>
      </c>
      <c r="AH318" s="90">
        <f>IF(ISNA(VLOOKUP($B318,'[1]1718  Exp_Rev Access'!$F$7:$GK$318,27,FALSE)),"",VLOOKUP($B318,'[1]1718  Exp_Rev Access'!$F$7:$GK$318,27,FALSE))</f>
        <v>9383.24</v>
      </c>
      <c r="AI318" s="90">
        <f>IF(ISNA(VLOOKUP($B318,'[1]1718  Exp_Rev Access'!$F$7:$GK$318,28,FALSE)),"",VLOOKUP($B318,'[1]1718  Exp_Rev Access'!$F$7:$GK$318,28,FALSE))</f>
        <v>86568.79</v>
      </c>
      <c r="AJ318" s="90">
        <f>IF(ISNA(VLOOKUP($B318,'[1]1718  Exp_Rev Access'!$F$7:$GK$318,29,FALSE)),"",VLOOKUP($B318,'[1]1718  Exp_Rev Access'!$F$7:$GK$318,29,FALSE))</f>
        <v>8006.09</v>
      </c>
      <c r="AK318" s="90">
        <f>IF(ISNA(VLOOKUP($B318,'[1]1718  Exp_Rev Access'!$F$7:$GK$318,30,FALSE)),"",VLOOKUP($B318,'[1]1718  Exp_Rev Access'!$F$7:$GK$318,30,FALSE))</f>
        <v>151505.45000000001</v>
      </c>
      <c r="AL318" s="90">
        <f>IF(ISNA(VLOOKUP($B318,'[1]1718  Exp_Rev Access'!$F$7:$GK$318,31,FALSE)),"",VLOOKUP($B318,'[1]1718  Exp_Rev Access'!$F$7:$GK$318,31,FALSE))</f>
        <v>6900.77</v>
      </c>
      <c r="AM318" s="56">
        <f t="shared" si="867"/>
        <v>1604094.3200000003</v>
      </c>
      <c r="AN318" s="92">
        <f t="shared" si="859"/>
        <v>2.268460861980515E-2</v>
      </c>
      <c r="AO318" s="71">
        <f t="shared" si="860"/>
        <v>287.90137265600333</v>
      </c>
      <c r="AP318" s="90">
        <f>IF(ISNA(VLOOKUP($B318,'[1]1718  Exp_Rev Access'!$F$7:$GK$318,33,FALSE)),"",VLOOKUP($B318,'[1]1718  Exp_Rev Access'!$F$7:$GK$318,33,FALSE))</f>
        <v>37786457.710000001</v>
      </c>
      <c r="AQ318" s="90">
        <f>IF(ISNA(VLOOKUP($B318,'[1]1718  Exp_Rev Access'!$F$7:$GK$318,34,FALSE)),"",VLOOKUP($B318,'[1]1718  Exp_Rev Access'!$F$7:$GK$318,34,FALSE))</f>
        <v>1478408.28</v>
      </c>
      <c r="AR318" s="90">
        <f>IF(ISNA(VLOOKUP($B318,'[1]1718  Exp_Rev Access'!$F$7:$GK$318,35,FALSE)),"",VLOOKUP($B318,'[1]1718  Exp_Rev Access'!$F$7:$GK$318,35,FALSE))</f>
        <v>2067985.6</v>
      </c>
      <c r="AS318" s="90">
        <f>IF(ISNA(VLOOKUP($B318,'[1]1718  Exp_Rev Access'!$F$7:$GK$318,36,FALSE)),"",VLOOKUP($B318,'[1]1718  Exp_Rev Access'!$F$7:$GK$318,36,FALSE))</f>
        <v>439805.49</v>
      </c>
      <c r="AT318" s="90">
        <f>IF(ISNA(VLOOKUP($B318,'[1]1718  Exp_Rev Access'!$F$7:$GK$318,37,FALSE)),"",VLOOKUP($B318,'[1]1718  Exp_Rev Access'!$F$7:$GK$318,37,FALSE))</f>
        <v>0</v>
      </c>
      <c r="AU318" s="56">
        <f t="shared" si="861"/>
        <v>41772657.080000006</v>
      </c>
      <c r="AV318" s="93">
        <f t="shared" si="862"/>
        <v>0.5907360714731118</v>
      </c>
      <c r="AW318" s="56">
        <f t="shared" si="863"/>
        <v>7497.3180584671081</v>
      </c>
      <c r="AX318" s="90">
        <f>IF(ISNA(VLOOKUP($B318,'[1]1718  Exp_Rev Access'!$F$7:$GK$318,39,FALSE)),"",VLOOKUP($B318,'[1]1718  Exp_Rev Access'!$F$7:$GK$318,39,FALSE))</f>
        <v>282</v>
      </c>
      <c r="AY318" s="90">
        <f>IF(ISNA(VLOOKUP($B318,'[1]1718  Exp_Rev Access'!$F$7:$GK$318,40,FALSE)),"",VLOOKUP($B318,'[1]1718  Exp_Rev Access'!$F$7:$GK$318,40,FALSE))</f>
        <v>5280834.88</v>
      </c>
      <c r="AZ318" s="90">
        <f>IF(ISNA(VLOOKUP($B318,'[1]1718  Exp_Rev Access'!$F$7:$GK$318,41,FALSE)),"",VLOOKUP($B318,'[1]1718  Exp_Rev Access'!$F$7:$GK$318,41,FALSE))</f>
        <v>239248.2</v>
      </c>
      <c r="BA318" s="90">
        <f>IF(ISNA(VLOOKUP($B318,'[1]1718  Exp_Rev Access'!$F$7:$GK$318,42,FALSE)),"",VLOOKUP($B318,'[1]1718  Exp_Rev Access'!$F$7:$GK$318,42,FALSE))</f>
        <v>0</v>
      </c>
      <c r="BB318" s="90">
        <f>IF(ISNA(VLOOKUP($B318,'[1]1718  Exp_Rev Access'!$F$7:$GK$318,43,FALSE)),"",VLOOKUP($B318,'[1]1718  Exp_Rev Access'!$F$7:$GK$318,43,FALSE))</f>
        <v>0</v>
      </c>
      <c r="BC318" s="90">
        <f>IF(ISNA(VLOOKUP($B318,'[1]1718  Exp_Rev Access'!$F$7:$GK$318,44,FALSE)),"",VLOOKUP($B318,'[1]1718  Exp_Rev Access'!$F$7:$GK$318,44,FALSE))</f>
        <v>945782.52</v>
      </c>
      <c r="BD318" s="90">
        <f>IF(ISNA(VLOOKUP($B318,'[1]1718  Exp_Rev Access'!$F$7:$GK$318,45,FALSE)),"",VLOOKUP($B318,'[1]1718  Exp_Rev Access'!$F$7:$GK$318,45,FALSE))</f>
        <v>0</v>
      </c>
      <c r="BE318" s="90">
        <f>IF(ISNA(VLOOKUP($B318,'[1]1718  Exp_Rev Access'!$F$7:$GK$318,46,FALSE)),"",VLOOKUP($B318,'[1]1718  Exp_Rev Access'!$F$7:$GK$318,46,FALSE))</f>
        <v>256634.2</v>
      </c>
      <c r="BF318" s="90">
        <f>IF(ISNA(VLOOKUP($B318,'[1]1718  Exp_Rev Access'!$F$7:$GK$318,47,FALSE)),"",VLOOKUP($B318,'[1]1718  Exp_Rev Access'!$F$7:$GK$318,47,FALSE))</f>
        <v>0</v>
      </c>
      <c r="BG318" s="90">
        <f>IF(ISNA(VLOOKUP($B318,'[1]1718  Exp_Rev Access'!$F$7:$GK$318,48,FALSE)),"",VLOOKUP($B318,'[1]1718  Exp_Rev Access'!$F$7:$GK$318,48,FALSE))</f>
        <v>323322.06</v>
      </c>
      <c r="BH318" s="90">
        <f>IF(ISNA(VLOOKUP($B318,'[1]1718  Exp_Rev Access'!$F$7:$GK$318,49,FALSE)),"",VLOOKUP($B318,'[1]1718  Exp_Rev Access'!$F$7:$GK$318,49,FALSE))</f>
        <v>130713.18</v>
      </c>
      <c r="BI318" s="90">
        <f>IF(ISNA(VLOOKUP($B318,'[1]1718  Exp_Rev Access'!$F$7:$GK$318,50,FALSE)),"",VLOOKUP($B318,'[1]1718  Exp_Rev Access'!$F$7:$GK$318,50,FALSE))</f>
        <v>0</v>
      </c>
      <c r="BJ318" s="90">
        <f>IF(ISNA(VLOOKUP($B318,'[1]1718  Exp_Rev Access'!$F$7:$GK$318,51,FALSE)),"",VLOOKUP($B318,'[1]1718  Exp_Rev Access'!$F$7:$GK$318,51,FALSE))</f>
        <v>25798.18</v>
      </c>
      <c r="BK318" s="90">
        <f>IF(ISNA(VLOOKUP($B318,'[1]1718  Exp_Rev Access'!$F$7:$GK$318,52,FALSE)),"",VLOOKUP($B318,'[1]1718  Exp_Rev Access'!$F$7:$GK$318,52,FALSE))</f>
        <v>2844039.4</v>
      </c>
      <c r="BL318" s="90">
        <f>IF(ISNA(VLOOKUP($B318,'[1]1718  Exp_Rev Access'!$F$7:$GK$318,53,FALSE)),"",VLOOKUP($B318,'[1]1718  Exp_Rev Access'!$F$7:$GK$318,53,FALSE))</f>
        <v>5533.47</v>
      </c>
      <c r="BM318" s="90">
        <f>IF(ISNA(VLOOKUP($B318,'[1]1718  Exp_Rev Access'!$F$7:$GK$318,54,FALSE)),"",VLOOKUP($B318,'[1]1718  Exp_Rev Access'!$F$7:$GK$318,54,FALSE))</f>
        <v>28649.89</v>
      </c>
      <c r="BN318" s="90">
        <f>IF(ISNA(VLOOKUP($B318,'[1]1718  Exp_Rev Access'!$F$7:$GK$318,55,FALSE)),"",VLOOKUP($B318,'[1]1718  Exp_Rev Access'!$F$7:$GK$318,55,FALSE))</f>
        <v>0</v>
      </c>
      <c r="BO318" s="90">
        <f>IF(ISNA(VLOOKUP($B318,'[1]1718  Exp_Rev Access'!$F$7:$GK$318,56,FALSE)),"",VLOOKUP($B318,'[1]1718  Exp_Rev Access'!$F$7:$GK$318,56,FALSE))</f>
        <v>0</v>
      </c>
      <c r="BP318" s="90">
        <f>IF(ISNA(VLOOKUP($B318,'[1]1718  Exp_Rev Access'!$F$7:$GK$318,57,FALSE)),"",VLOOKUP($B318,'[1]1718  Exp_Rev Access'!$F$7:$GK$318,57,FALSE))</f>
        <v>0</v>
      </c>
      <c r="BQ318" s="90">
        <f>IF(ISNA(VLOOKUP($B318,'[1]1718  Exp_Rev Access'!$F$7:$GK$318,58,FALSE)),"",VLOOKUP($B318,'[1]1718  Exp_Rev Access'!$F$7:$GK$318,58,FALSE))</f>
        <v>520850</v>
      </c>
      <c r="BR318" s="90">
        <f>IF(ISNA(VLOOKUP($B318,'[1]1718  Exp_Rev Access'!$F$7:$GK$318,59,FALSE)),"",VLOOKUP($B318,'[1]1718  Exp_Rev Access'!$F$7:$GK$318,59,FALSE))</f>
        <v>0</v>
      </c>
      <c r="BS318" s="90">
        <f>IF(ISNA(VLOOKUP($B318,'[1]1718  Exp_Rev Access'!$F$7:$GK$318,60,FALSE)),"",VLOOKUP($B318,'[1]1718  Exp_Rev Access'!$F$7:$GK$318,60,FALSE))</f>
        <v>0</v>
      </c>
      <c r="BT318" s="90">
        <f>IF(ISNA(VLOOKUP($B318,'[1]1718  Exp_Rev Access'!$F$7:$GK$318,61,FALSE)),"",VLOOKUP($B318,'[1]1718  Exp_Rev Access'!$F$7:$GK$318,61,FALSE))</f>
        <v>0</v>
      </c>
      <c r="BU318" s="90">
        <f>IF(ISNA(VLOOKUP($B318,'[1]1718  Exp_Rev Access'!$F$7:$GK$318,62,FALSE)),"",VLOOKUP($B318,'[1]1718  Exp_Rev Access'!$F$7:$GK$318,62,FALSE))</f>
        <v>0</v>
      </c>
      <c r="BV318" s="56">
        <f t="shared" si="743"/>
        <v>10601687.98</v>
      </c>
      <c r="BW318" s="92">
        <f t="shared" si="868"/>
        <v>0.14992581142958764</v>
      </c>
      <c r="BX318" s="71">
        <f t="shared" si="869"/>
        <v>1902.7812042328353</v>
      </c>
      <c r="BY318" s="90">
        <f>IF(ISNA(VLOOKUP($B318,'[1]1718  Exp_Rev Access'!$F$7:$GK$318,64,FALSE)),"",VLOOKUP($B318,'[1]1718  Exp_Rev Access'!$F$7:$GK$318,64,FALSE))</f>
        <v>0</v>
      </c>
      <c r="BZ318" s="90">
        <f>IF(ISNA(VLOOKUP($B318,'[1]1718  Exp_Rev Access'!$F$7:$GK$318,65,FALSE)),"",VLOOKUP($B318,'[1]1718  Exp_Rev Access'!$F$7:$GK$318,65,FALSE))</f>
        <v>0</v>
      </c>
      <c r="CA318" s="90">
        <f>IF(ISNA(VLOOKUP($B318,'[1]1718  Exp_Rev Access'!$F$7:$GK$318,66,FALSE)),"",VLOOKUP($B318,'[1]1718  Exp_Rev Access'!$F$7:$GK$318,66,FALSE))</f>
        <v>0</v>
      </c>
      <c r="CB318" s="90">
        <f>IF(ISNA(VLOOKUP($B318,'[1]1718  Exp_Rev Access'!$F$7:$GK$318,67,FALSE)),"",VLOOKUP($B318,'[1]1718  Exp_Rev Access'!$F$7:$GK$318,67,FALSE))</f>
        <v>0</v>
      </c>
      <c r="CC318" s="90">
        <f>IF(ISNA(VLOOKUP($B318,'[1]1718  Exp_Rev Access'!$F$7:$GK$318,68,FALSE)),"",VLOOKUP($B318,'[1]1718  Exp_Rev Access'!$F$7:$GK$318,68,FALSE))</f>
        <v>15201.95</v>
      </c>
      <c r="CD318" s="90">
        <f>IF(ISNA(VLOOKUP($B318,'[1]1718  Exp_Rev Access'!$F$7:$GK$318,69,FALSE)),"",VLOOKUP($B318,'[1]1718  Exp_Rev Access'!$F$7:$GK$318,69,FALSE))</f>
        <v>0</v>
      </c>
      <c r="CE318" s="56">
        <f t="shared" si="739"/>
        <v>15201.95</v>
      </c>
      <c r="CF318" s="92">
        <f t="shared" si="757"/>
        <v>2.1498130235125256E-4</v>
      </c>
      <c r="CG318" s="78">
        <f t="shared" si="758"/>
        <v>2.7284319989662014</v>
      </c>
      <c r="CH318" s="90">
        <f>IF(ISNA(VLOOKUP($B318,'[1]1718  Exp_Rev Access'!$F$7:$GK$318,$CH$2,FALSE)),"",VLOOKUP($B318,'[1]1718  Exp_Rev Access'!$F$7:$GK$318,$CH$2,FALSE))</f>
        <v>0</v>
      </c>
      <c r="CI318" s="90">
        <f>IF(ISNA(VLOOKUP($B318,'[1]1718  Exp_Rev Access'!$F$7:$GK$318,$CI$2,FALSE)),"",VLOOKUP($B318,'[1]1718  Exp_Rev Access'!$F$7:$GK$318,$CI$2,FALSE))</f>
        <v>0</v>
      </c>
      <c r="CJ318" s="90">
        <f>IF(ISNA(VLOOKUP($B318,'[1]1718  Exp_Rev Access'!$F$7:$GK$318,$CJ$2,FALSE)),"",VLOOKUP($B318,'[1]1718  Exp_Rev Access'!$F$7:$GK$318,$CJ$2,FALSE))</f>
        <v>0</v>
      </c>
      <c r="CK318" s="90">
        <f>IF(ISNA(VLOOKUP($B318,'[1]1718  Exp_Rev Access'!$F$7:$GK$318,$CK$2,FALSE)),"",VLOOKUP($B318,'[1]1718  Exp_Rev Access'!$F$7:$GK$318,$CK$2,FALSE))</f>
        <v>0</v>
      </c>
      <c r="CL318" s="90">
        <f>IF(ISNA(VLOOKUP($B318,'[1]1718  Exp_Rev Access'!$F$7:$GK$318,$CL$2,FALSE)),"",VLOOKUP($B318,'[1]1718  Exp_Rev Access'!$F$7:$GK$318,$CL$2,FALSE))</f>
        <v>0</v>
      </c>
      <c r="CM318" s="90">
        <f>IF(ISNA(VLOOKUP($B318,'[1]1718  Exp_Rev Access'!$F$7:$GK$318,$CM$2,FALSE)),"",VLOOKUP($B318,'[1]1718  Exp_Rev Access'!$F$7:$GK$318,$CM$2,FALSE))</f>
        <v>0</v>
      </c>
      <c r="CN318" s="90">
        <f>IF(ISNA(VLOOKUP($B318,'[1]1718  Exp_Rev Access'!$F$7:$GK$318,$CN$2,FALSE)),"",VLOOKUP($B318,'[1]1718  Exp_Rev Access'!$F$7:$GK$318,$CN$2,FALSE))</f>
        <v>0</v>
      </c>
      <c r="CO318" s="90">
        <f>IF(ISNA(VLOOKUP($B318,'[1]1718  Exp_Rev Access'!$F$7:$GK$318,$CO$2,FALSE)),"",VLOOKUP($B318,'[1]1718  Exp_Rev Access'!$F$7:$GK$318,$CO$2,FALSE))</f>
        <v>0</v>
      </c>
      <c r="CP318" s="90">
        <f>IF(ISNA(VLOOKUP($B318,'[1]1718  Exp_Rev Access'!$F$7:$GK$318,$CP$2,FALSE)),"",VLOOKUP($B318,'[1]1718  Exp_Rev Access'!$F$7:$GK$318,$CP$2,FALSE))</f>
        <v>0</v>
      </c>
      <c r="CQ318" s="90">
        <f>IF(ISNA(VLOOKUP($B318,'[1]1718  Exp_Rev Access'!$F$7:$GK$318,$CQ$2,FALSE)),"",VLOOKUP($B318,'[1]1718  Exp_Rev Access'!$F$7:$GK$318,$CQ$2,FALSE))</f>
        <v>1134533.3999999999</v>
      </c>
      <c r="CR318" s="90">
        <f>IF(ISNA(VLOOKUP($B318,'[1]1718  Exp_Rev Access'!$F$7:$GK$318,$CR$2,FALSE)),"",VLOOKUP($B318,'[1]1718  Exp_Rev Access'!$F$7:$GK$318,$CR$2,FALSE))</f>
        <v>0</v>
      </c>
      <c r="CS318" s="90">
        <f>IF(ISNA(VLOOKUP($B318,'[1]1718  Exp_Rev Access'!$F$7:$GK$318,$CS$2,FALSE)),"",VLOOKUP($B318,'[1]1718  Exp_Rev Access'!$F$7:$GK$318,$CS$2,FALSE))</f>
        <v>23081</v>
      </c>
      <c r="CT318" s="90">
        <f>IF(ISNA(VLOOKUP($B318,'[1]1718  Exp_Rev Access'!$F$7:$GK$318,$CT$2,FALSE)),"",VLOOKUP($B318,'[1]1718  Exp_Rev Access'!$F$7:$GK$318,$CT$2,FALSE))</f>
        <v>0</v>
      </c>
      <c r="CU318" s="90">
        <f>IF(ISNA(VLOOKUP($B318,'[1]1718  Exp_Rev Access'!$F$7:$GK$318,$CU$2,FALSE)),"",VLOOKUP($B318,'[1]1718  Exp_Rev Access'!$F$7:$GK$318,$CU$2,FALSE))</f>
        <v>619931.19999999995</v>
      </c>
      <c r="CV318" s="90">
        <f>IF(ISNA(VLOOKUP($B318,'[1]1718  Exp_Rev Access'!$F$7:$GK$318,$CV$2,FALSE)),"",VLOOKUP($B318,'[1]1718  Exp_Rev Access'!$F$7:$GK$318,$CV$2,FALSE))</f>
        <v>99484.7</v>
      </c>
      <c r="CW318" s="90">
        <f>IF(ISNA(VLOOKUP($B318,'[1]1718  Exp_Rev Access'!$F$7:$GK$318,$CW$2,FALSE)),"",VLOOKUP($B318,'[1]1718  Exp_Rev Access'!$F$7:$GK$318,$CW$2,FALSE))</f>
        <v>0</v>
      </c>
      <c r="CX318" s="90">
        <f>IF(ISNA(VLOOKUP($B318,'[1]1718  Exp_Rev Access'!$F$7:$GK$318,$CX$2,FALSE)),"",VLOOKUP($B318,'[1]1718  Exp_Rev Access'!$F$7:$GK$318,$CX$2,FALSE))</f>
        <v>0</v>
      </c>
      <c r="CY318" s="90">
        <f>IF(ISNA(VLOOKUP($B318,'[1]1718  Exp_Rev Access'!$F$7:$GK$318,$CY$2,FALSE)),"",VLOOKUP($B318,'[1]1718  Exp_Rev Access'!$F$7:$GK$318,$CY$2,FALSE))</f>
        <v>0</v>
      </c>
      <c r="CZ318" s="90">
        <f>IF(ISNA(VLOOKUP($B318,'[1]1718  Exp_Rev Access'!$F$7:$GK$318,$CZ$2,FALSE)),"",VLOOKUP($B318,'[1]1718  Exp_Rev Access'!$F$7:$GK$318,$CZ$2,FALSE))</f>
        <v>0</v>
      </c>
      <c r="DA318" s="90">
        <f>IF(ISNA(VLOOKUP($B318,'[1]1718  Exp_Rev Access'!$F$7:$GK$318,$DA$2,FALSE)),"",VLOOKUP($B318,'[1]1718  Exp_Rev Access'!$F$7:$GK$318,$DA$2,FALSE))</f>
        <v>0</v>
      </c>
      <c r="DB318" s="90">
        <f>IF(ISNA(VLOOKUP($B318,'[1]1718  Exp_Rev Access'!$F$7:$GK$318,$DB$2,FALSE)),"",VLOOKUP($B318,'[1]1718  Exp_Rev Access'!$F$7:$GK$318,$DB$2,FALSE))</f>
        <v>23362.26</v>
      </c>
      <c r="DC318" s="90">
        <f>IF(ISNA(VLOOKUP($B318,'[1]1718  Exp_Rev Access'!$F$7:$GK$318,$DC$2,FALSE)),"",VLOOKUP($B318,'[1]1718  Exp_Rev Access'!$F$7:$GK$318,$DC$2,FALSE))</f>
        <v>0</v>
      </c>
      <c r="DD318" s="90">
        <f>IF(ISNA(VLOOKUP($B318,'[1]1718  Exp_Rev Access'!$F$7:$GK$318,$DD$2,FALSE)),"",VLOOKUP($B318,'[1]1718  Exp_Rev Access'!$F$7:$GK$318,$DD$2,FALSE))</f>
        <v>0</v>
      </c>
      <c r="DE318" s="90">
        <f>IF(ISNA(VLOOKUP($B318,'[1]1718  Exp_Rev Access'!$F$7:$GK$318,$DE$2,FALSE)),"",VLOOKUP($B318,'[1]1718  Exp_Rev Access'!$F$7:$GK$318,$DE$2,FALSE))</f>
        <v>0</v>
      </c>
      <c r="DF318" s="90">
        <f>IF(ISNA(VLOOKUP($B318,'[1]1718  Exp_Rev Access'!$F$7:$GK$318,$DF$2,FALSE)),"",VLOOKUP($B318,'[1]1718  Exp_Rev Access'!$F$7:$GK$318,$DF$2,FALSE))</f>
        <v>0</v>
      </c>
      <c r="DG318" s="90">
        <f>IF(ISNA(VLOOKUP($B318,'[1]1718  Exp_Rev Access'!$F$7:$GK$318,$DG$2,FALSE)),"",VLOOKUP($B318,'[1]1718  Exp_Rev Access'!$F$7:$GK$318,$DG$2,FALSE))</f>
        <v>0</v>
      </c>
      <c r="DH318" s="90">
        <f>IF(ISNA(VLOOKUP($B318,'[1]1718  Exp_Rev Access'!$F$7:$GK$318,$DH$2,FALSE)),"",VLOOKUP($B318,'[1]1718  Exp_Rev Access'!$F$7:$GK$318,$DH$2,FALSE))</f>
        <v>0</v>
      </c>
      <c r="DI318" s="90">
        <f>IF(ISNA(VLOOKUP($B318,'[1]1718  Exp_Rev Access'!$F$7:$GK$318,$DI$2,FALSE)),"",VLOOKUP($B318,'[1]1718  Exp_Rev Access'!$F$7:$GK$318,$DI$2,FALSE))</f>
        <v>890092.24</v>
      </c>
      <c r="DJ318" s="90">
        <f>IF(ISNA(VLOOKUP($B318,'[1]1718  Exp_Rev Access'!$F$7:$GK$318,$DJ$2,FALSE)),"",VLOOKUP($B318,'[1]1718  Exp_Rev Access'!$F$7:$GK$318,$DJ$2,FALSE))</f>
        <v>0</v>
      </c>
      <c r="DK318" s="90">
        <f>IF(ISNA(VLOOKUP($B318,'[1]1718  Exp_Rev Access'!$F$7:$GK$318,$DK$2,FALSE)),"",VLOOKUP($B318,'[1]1718  Exp_Rev Access'!$F$7:$GK$318,$DK$2,FALSE))</f>
        <v>0</v>
      </c>
      <c r="DL318" s="90">
        <f>IF(ISNA(VLOOKUP($B318,'[1]1718  Exp_Rev Access'!$F$7:$GK$318,$DL$2,FALSE)),"",VLOOKUP($B318,'[1]1718  Exp_Rev Access'!$F$7:$GK$318,$DL$2,FALSE))</f>
        <v>0</v>
      </c>
      <c r="DM318" s="90">
        <f>IF(ISNA(VLOOKUP($B318,'[1]1718  Exp_Rev Access'!$F$7:$GK$318,$DM$2,FALSE)),"",VLOOKUP($B318,'[1]1718  Exp_Rev Access'!$F$7:$GK$318,$DM$2,FALSE))</f>
        <v>0</v>
      </c>
      <c r="DN318" s="90">
        <f>IF(ISNA(VLOOKUP($B318,'[1]1718  Exp_Rev Access'!$F$7:$GK$318,$DN$2,FALSE)),"",VLOOKUP($B318,'[1]1718  Exp_Rev Access'!$F$7:$GK$318,$DN$2,FALSE))</f>
        <v>0</v>
      </c>
      <c r="DO318" s="90">
        <f>IF(ISNA(VLOOKUP($B318,'[1]1718  Exp_Rev Access'!$F$7:$GK$318,$DO$2,FALSE)),"",VLOOKUP($B318,'[1]1718  Exp_Rev Access'!$F$7:$GK$318,$DO$2,FALSE))</f>
        <v>0</v>
      </c>
      <c r="DP318" s="90">
        <f>IF(ISNA(VLOOKUP($B318,'[1]1718  Exp_Rev Access'!$F$7:$GK$318,$DP$2,FALSE)),"",VLOOKUP($B318,'[1]1718  Exp_Rev Access'!$F$7:$GK$318,$DP$2,FALSE))</f>
        <v>0</v>
      </c>
      <c r="DQ318" s="90">
        <f>IF(ISNA(VLOOKUP($B318,'[1]1718  Exp_Rev Access'!$F$7:$GK$318,$DQ$2,FALSE)),"",VLOOKUP($B318,'[1]1718  Exp_Rev Access'!$F$7:$GK$318,$DQ$2,FALSE))</f>
        <v>0</v>
      </c>
      <c r="DR318" s="90">
        <f>IF(ISNA(VLOOKUP($B318,'[1]1718  Exp_Rev Access'!$F$7:$GK$318,$DR$2,FALSE)),"",VLOOKUP($B318,'[1]1718  Exp_Rev Access'!$F$7:$GK$318,$DR$2,FALSE))</f>
        <v>0</v>
      </c>
      <c r="DS318" s="90">
        <f>IF(ISNA(VLOOKUP($B318,'[1]1718  Exp_Rev Access'!$F$7:$GK$318,$DS$2,FALSE)),"",VLOOKUP($B318,'[1]1718  Exp_Rev Access'!$F$7:$GK$318,$DS$2,FALSE))</f>
        <v>0</v>
      </c>
      <c r="DT318" s="90">
        <f>IF(ISNA(VLOOKUP($B318,'[1]1718  Exp_Rev Access'!$F$7:$GK$318,$DT$2,FALSE)),"",VLOOKUP($B318,'[1]1718  Exp_Rev Access'!$F$7:$GK$318,$DT$2,FALSE))</f>
        <v>0</v>
      </c>
      <c r="DU318" s="90">
        <f>IF(ISNA(VLOOKUP($B318,'[1]1718  Exp_Rev Access'!$F$7:$GK$318,$DU$2,FALSE)),"",VLOOKUP($B318,'[1]1718  Exp_Rev Access'!$F$7:$GK$318,$DU$2,FALSE))</f>
        <v>0</v>
      </c>
      <c r="DV318" s="90">
        <f>IF(ISNA(VLOOKUP($B318,'[1]1718  Exp_Rev Access'!$F$7:$GK$318,$DV$2,FALSE)),"",VLOOKUP($B318,'[1]1718  Exp_Rev Access'!$F$7:$GK$318,$DV$2,FALSE))</f>
        <v>0</v>
      </c>
      <c r="DW318" s="90">
        <f>IF(ISNA(VLOOKUP($B318,'[1]1718  Exp_Rev Access'!$F$7:$GK$318,$DW$2,FALSE)),"",VLOOKUP($B318,'[1]1718  Exp_Rev Access'!$F$7:$GK$318,$DW$2,FALSE))</f>
        <v>0</v>
      </c>
      <c r="DX318" s="90">
        <f>IF(ISNA(VLOOKUP($B318,'[1]1718  Exp_Rev Access'!$F$7:$GK$318,$DX$2,FALSE)),"",VLOOKUP($B318,'[1]1718  Exp_Rev Access'!$F$7:$GK$318,$DX$2,FALSE))</f>
        <v>0</v>
      </c>
      <c r="DY318" s="90">
        <f>IF(ISNA(VLOOKUP($B318,'[1]1718  Exp_Rev Access'!$F$7:$GK$318,$DY$2,FALSE)),"",VLOOKUP($B318,'[1]1718  Exp_Rev Access'!$F$7:$GK$318,$DY$2,FALSE))</f>
        <v>0</v>
      </c>
      <c r="DZ318" s="90">
        <f>IF(ISNA(VLOOKUP($B318,'[1]1718  Exp_Rev Access'!$F$7:$GK$318,$DZ$2,FALSE)),"",VLOOKUP($B318,'[1]1718  Exp_Rev Access'!$F$7:$GK$318,$DZ$2,FALSE))</f>
        <v>0</v>
      </c>
      <c r="EA318" s="90">
        <f>IF(ISNA(VLOOKUP($B318,'[1]1718  Exp_Rev Access'!$F$7:$GK$318,$EA$2,FALSE)),"",VLOOKUP($B318,'[1]1718  Exp_Rev Access'!$F$7:$GK$318,$EA$2,FALSE))</f>
        <v>0</v>
      </c>
      <c r="EB318" s="90">
        <f>IF(ISNA(VLOOKUP($B318,'[1]1718  Exp_Rev Access'!$F$7:$GK$318,$EB$2,FALSE)),"",VLOOKUP($B318,'[1]1718  Exp_Rev Access'!$F$7:$GK$318,$EB$2,FALSE))</f>
        <v>0</v>
      </c>
      <c r="EC318" s="90">
        <f>IF(ISNA(VLOOKUP($B318,'[1]1718  Exp_Rev Access'!$F$7:$GK$318,$EC$2,FALSE)),"",VLOOKUP($B318,'[1]1718  Exp_Rev Access'!$F$7:$GK$318,$EC$2,FALSE))</f>
        <v>0</v>
      </c>
      <c r="ED318" s="90">
        <f>IF(ISNA(VLOOKUP($B318,'[1]1718  Exp_Rev Access'!$F$7:$GK$318,$ED$2,FALSE)),"",VLOOKUP($B318,'[1]1718  Exp_Rev Access'!$F$7:$GK$318,$ED$2,FALSE))</f>
        <v>0</v>
      </c>
      <c r="EE318" s="90">
        <f>IF(ISNA(VLOOKUP($B318,'[1]1718  Exp_Rev Access'!$F$7:$GK$318,$EE$2,FALSE)),"",VLOOKUP($B318,'[1]1718  Exp_Rev Access'!$F$7:$GK$318,$EE$2,FALSE))</f>
        <v>0</v>
      </c>
      <c r="EF318" s="90">
        <f>IF(ISNA(VLOOKUP($B318,'[1]1718  Exp_Rev Access'!$F$7:$GK$318,$EF$2,FALSE)),"",VLOOKUP($B318,'[1]1718  Exp_Rev Access'!$F$7:$GK$318,$EF$2,FALSE))</f>
        <v>0</v>
      </c>
      <c r="EG318" s="90">
        <f>IF(ISNA(VLOOKUP($B318,'[1]1718  Exp_Rev Access'!$F$7:$GK$318,$EG$2,FALSE)),"",VLOOKUP($B318,'[1]1718  Exp_Rev Access'!$F$7:$GK$318,$EG$2,FALSE))</f>
        <v>0</v>
      </c>
      <c r="EH318" s="90">
        <f>IF(ISNA(VLOOKUP($B318,'[1]1718  Exp_Rev Access'!$F$7:$GK$318,$EH$2,FALSE)),"",VLOOKUP($B318,'[1]1718  Exp_Rev Access'!$F$7:$GK$318,$EH$2,FALSE))</f>
        <v>0</v>
      </c>
      <c r="EI318" s="90">
        <f>IF(ISNA(VLOOKUP($B318,'[1]1718  Exp_Rev Access'!$F$7:$GK$318,$EI$2,FALSE)),"",VLOOKUP($B318,'[1]1718  Exp_Rev Access'!$F$7:$GK$318,$EI$2,FALSE))</f>
        <v>42651.31</v>
      </c>
      <c r="EJ318" s="90">
        <f>IF(ISNA(VLOOKUP($B318,'[1]1718  Exp_Rev Access'!$F$7:$GK$318,$EJ$2,FALSE)),"",VLOOKUP($B318,'[1]1718  Exp_Rev Access'!$F$7:$GK$318,$EJ$2,FALSE))</f>
        <v>0</v>
      </c>
      <c r="EK318" s="90">
        <f>IF(ISNA(VLOOKUP($B318,'[1]1718  Exp_Rev Access'!$F$7:$GK$318,$EK$2,FALSE)),"",VLOOKUP($B318,'[1]1718  Exp_Rev Access'!$F$7:$GK$318,$EK$2,FALSE))</f>
        <v>0</v>
      </c>
      <c r="EL318" s="90">
        <f>IF(ISNA(VLOOKUP($B318,'[1]1718  Exp_Rev Access'!$F$7:$GK$318,$EL$2,FALSE)),"",VLOOKUP($B318,'[1]1718  Exp_Rev Access'!$F$7:$GK$318,$EL$2,FALSE))</f>
        <v>0</v>
      </c>
      <c r="EM318" s="90">
        <f>IF(ISNA(VLOOKUP($B318,'[1]1718  Exp_Rev Access'!$F$7:$GK$318,$EM$2,FALSE)),"",VLOOKUP($B318,'[1]1718  Exp_Rev Access'!$F$7:$GK$318,$EM$2,FALSE))</f>
        <v>0</v>
      </c>
      <c r="EN318" s="90">
        <f>IF(ISNA(VLOOKUP($B318,'[1]1718  Exp_Rev Access'!$F$7:$GK$318,$EN$2,FALSE)),"",VLOOKUP($B318,'[1]1718  Exp_Rev Access'!$F$7:$GK$318,$EN$2,FALSE))</f>
        <v>0</v>
      </c>
      <c r="EO318" s="90">
        <f>IF(ISNA(VLOOKUP($B318,'[1]1718  Exp_Rev Access'!$F$7:$GK$318,$EO$2,FALSE)),"",VLOOKUP($B318,'[1]1718  Exp_Rev Access'!$F$7:$GK$318,$EO$2,FALSE))</f>
        <v>0</v>
      </c>
      <c r="EP318" s="90">
        <f>IF(ISNA(VLOOKUP($B318,'[1]1718  Exp_Rev Access'!$F$7:$GK$318,$EP$2,FALSE)),"",VLOOKUP($B318,'[1]1718  Exp_Rev Access'!$F$7:$GK$318,$EP$2,FALSE))</f>
        <v>0</v>
      </c>
      <c r="EQ318" s="90">
        <f>IF(ISNA(VLOOKUP($B318,'[1]1718  Exp_Rev Access'!$F$7:$GK$318,$EQ$2,FALSE)),"",VLOOKUP($B318,'[1]1718  Exp_Rev Access'!$F$7:$GK$318,$EQ$2,FALSE))</f>
        <v>0</v>
      </c>
      <c r="ER318" s="90">
        <f>IF(ISNA(VLOOKUP($B318,'[1]1718  Exp_Rev Access'!$F$7:$GK$318,$ER$2,FALSE)),"",VLOOKUP($B318,'[1]1718  Exp_Rev Access'!$F$7:$GK$318,$ER$2,FALSE))</f>
        <v>0</v>
      </c>
      <c r="ES318" s="90">
        <f>IF(ISNA(VLOOKUP($B318,'[1]1718  Exp_Rev Access'!$F$7:$GK$318,$ES$2,FALSE)),"",VLOOKUP($B318,'[1]1718  Exp_Rev Access'!$F$7:$GK$318,$ES$2,FALSE))</f>
        <v>0</v>
      </c>
      <c r="ET318" s="90">
        <f>IF(ISNA(VLOOKUP($B318,'[1]1718  Exp_Rev Access'!$F$7:$GK$318,$ET$2,FALSE)),"",VLOOKUP($B318,'[1]1718  Exp_Rev Access'!$F$7:$GK$318,$ET$2,FALSE))</f>
        <v>0</v>
      </c>
      <c r="EU318" s="90">
        <f>IF(ISNA(VLOOKUP($B318,'[1]1718  Exp_Rev Access'!$F$7:$GK$318,$EU$2,FALSE)),"",VLOOKUP($B318,'[1]1718  Exp_Rev Access'!$F$7:$GK$318,$EU$2,FALSE))</f>
        <v>0</v>
      </c>
      <c r="EV318" s="90">
        <f>IF(ISNA(VLOOKUP($B318,'[1]1718  Exp_Rev Access'!$F$7:$GK$318,$EV$2,FALSE)),"",VLOOKUP($B318,'[1]1718  Exp_Rev Access'!$F$7:$GK$318,$EV$2,FALSE))</f>
        <v>71624.639999999999</v>
      </c>
      <c r="EW318" s="90">
        <f>IF(ISNA(VLOOKUP($B318,'[1]1718  Exp_Rev Access'!$F$7:$GK$318,$EW$2,FALSE)),"",VLOOKUP($B318,'[1]1718  Exp_Rev Access'!$F$7:$GK$318,$EW$2,FALSE))</f>
        <v>0</v>
      </c>
      <c r="EX318" s="90">
        <f>IF(ISNA(VLOOKUP($B318,'[1]1718  Exp_Rev Access'!$F$7:$GK$318,$EX$2,FALSE)),"",VLOOKUP($B318,'[1]1718  Exp_Rev Access'!$F$7:$GK$318,$EX$2,FALSE))</f>
        <v>0</v>
      </c>
      <c r="EY318" s="90">
        <f>IF(ISNA(VLOOKUP($B318,'[1]1718  Exp_Rev Access'!$F$7:$GK$318,$EY$2,FALSE)),"",VLOOKUP($B318,'[1]1718  Exp_Rev Access'!$F$7:$GK$318,$EY$2,FALSE))</f>
        <v>0</v>
      </c>
      <c r="EZ318" s="90">
        <f>IF(ISNA(VLOOKUP($B318,'[1]1718  Exp_Rev Access'!$F$7:$GK$318,$EZ$2,FALSE)),"",VLOOKUP($B318,'[1]1718  Exp_Rev Access'!$F$7:$GK$318,$EZ$2,FALSE))</f>
        <v>0</v>
      </c>
      <c r="FA318" s="90">
        <f>IF(ISNA(VLOOKUP($B318,'[1]1718  Exp_Rev Access'!$F$7:$GK$318,$FA$2,FALSE)),"",VLOOKUP($B318,'[1]1718  Exp_Rev Access'!$F$7:$GK$318,$FA$2,FALSE))</f>
        <v>0</v>
      </c>
      <c r="FB318" s="90">
        <f>IF(ISNA(VLOOKUP($B318,'[1]1718  Exp_Rev Access'!$F$7:$GK$318,$FB$2,FALSE)),"",VLOOKUP($B318,'[1]1718  Exp_Rev Access'!$F$7:$GK$318,$FB$2,FALSE))</f>
        <v>0</v>
      </c>
      <c r="FC318" s="90">
        <f>IF(ISNA(VLOOKUP($B318,'[1]1718  Exp_Rev Access'!$F$7:$GK$318,$FC$2,FALSE)),"",VLOOKUP($B318,'[1]1718  Exp_Rev Access'!$F$7:$GK$318,$FC$2,FALSE))</f>
        <v>0</v>
      </c>
      <c r="FD318" s="90">
        <f>IF(ISNA(VLOOKUP($B318,'[1]1718  Exp_Rev Access'!$F$7:$GK$318,$FD$2,FALSE)),"",VLOOKUP($B318,'[1]1718  Exp_Rev Access'!$F$7:$GK$318,$FD$2,FALSE))</f>
        <v>0</v>
      </c>
      <c r="FE318" s="90">
        <f>IF(ISNA(VLOOKUP($B318,'[1]1718  Exp_Rev Access'!$F$7:$GK$318,$FE$2,FALSE)),"",VLOOKUP($B318,'[1]1718  Exp_Rev Access'!$F$7:$GK$318,$FE$2,FALSE))</f>
        <v>0</v>
      </c>
      <c r="FF318" s="90">
        <f>IF(ISNA(VLOOKUP($B318,'[1]1718  Exp_Rev Access'!$F$7:$GK$318,$FF$2,FALSE)),"",VLOOKUP($B318,'[1]1718  Exp_Rev Access'!$F$7:$GK$318,$FF$2,FALSE))</f>
        <v>0</v>
      </c>
      <c r="FG318" s="90">
        <f>IF(ISNA(VLOOKUP($B318,'[1]1718  Exp_Rev Access'!$F$7:$GK$318,$FG$2,FALSE)),"",VLOOKUP($B318,'[1]1718  Exp_Rev Access'!$F$7:$GK$318,$FG$2,FALSE))</f>
        <v>0</v>
      </c>
      <c r="FH318" s="90">
        <f>IF(ISNA(VLOOKUP($B318,'[1]1718  Exp_Rev Access'!$F$7:$GK$318,$FH$2,FALSE)),"",VLOOKUP($B318,'[1]1718  Exp_Rev Access'!$F$7:$GK$318,$FH$2,FALSE))</f>
        <v>0</v>
      </c>
      <c r="FI318" s="90">
        <f>IF(ISNA(VLOOKUP($B318,'[1]1718  Exp_Rev Access'!$F$7:$GK$318,$FI$2,FALSE)),"",VLOOKUP($B318,'[1]1718  Exp_Rev Access'!$F$7:$GK$318,$FI$2,FALSE))</f>
        <v>0</v>
      </c>
      <c r="FJ318" s="90">
        <f>IF(ISNA(VLOOKUP($B318,'[1]1718  Exp_Rev Access'!$F$7:$GK$318,$FJ$2,FALSE)),"",VLOOKUP($B318,'[1]1718  Exp_Rev Access'!$F$7:$GK$318,$FJ$2,FALSE))</f>
        <v>0</v>
      </c>
      <c r="FK318" s="90">
        <f>IF(ISNA(VLOOKUP($B318,'[1]1718  Exp_Rev Access'!$F$7:$GK$318,$FK$2,FALSE)),"",VLOOKUP($B318,'[1]1718  Exp_Rev Access'!$F$7:$GK$318,$FK$2,FALSE))</f>
        <v>0</v>
      </c>
      <c r="FL318" s="90">
        <f>IF(ISNA(VLOOKUP($B318,'[1]1718  Exp_Rev Access'!$F$7:$GK$318,$FL$2,FALSE)),"",VLOOKUP($B318,'[1]1718  Exp_Rev Access'!$F$7:$GK$318,$FL$2,FALSE))</f>
        <v>0</v>
      </c>
      <c r="FM318" s="90">
        <f>IF(ISNA(VLOOKUP($B318,'[1]1718  Exp_Rev Access'!$F$7:$GK$318,$FM$2,FALSE)),"",VLOOKUP($B318,'[1]1718  Exp_Rev Access'!$F$7:$GK$318,$FM$2,FALSE))</f>
        <v>0</v>
      </c>
      <c r="FN318" s="90">
        <f>IF(ISNA(VLOOKUP($B318,'[1]1718  Exp_Rev Access'!$F$7:$GK$318,$FN$2,FALSE)),"",VLOOKUP($B318,'[1]1718  Exp_Rev Access'!$F$7:$GK$318,$FN$2,FALSE))</f>
        <v>0</v>
      </c>
      <c r="FO318" s="90">
        <f>IF(ISNA(VLOOKUP($B318,'[1]1718  Exp_Rev Access'!$F$7:$GK$318,$FO$2,FALSE)),"",VLOOKUP($B318,'[1]1718  Exp_Rev Access'!$F$7:$GK$318,$FO$2,FALSE))</f>
        <v>0</v>
      </c>
      <c r="FP318" s="90">
        <f>IF(ISNA(VLOOKUP($B318,'[1]1718  Exp_Rev Access'!$F$7:$GK$318,$FP$2,FALSE)),"",VLOOKUP($B318,'[1]1718  Exp_Rev Access'!$F$7:$GK$318,$FP$2,FALSE))</f>
        <v>0</v>
      </c>
      <c r="FQ318" s="90">
        <f>IF(ISNA(VLOOKUP($B318,'[1]1718  Exp_Rev Access'!$F$7:$GK$318,$FQ$2,FALSE)),"",VLOOKUP($B318,'[1]1718  Exp_Rev Access'!$F$7:$GK$318,$FQ$2,FALSE))</f>
        <v>0</v>
      </c>
      <c r="FR318" s="90">
        <f>IF(ISNA(VLOOKUP($B318,'[1]1718  Exp_Rev Access'!$F$7:$GK$318,$FR$2,FALSE)),"",VLOOKUP($B318,'[1]1718  Exp_Rev Access'!$F$7:$GK$318,$FR$2,FALSE))</f>
        <v>117549.09</v>
      </c>
      <c r="FS318" s="56">
        <f t="shared" si="870"/>
        <v>3022309.84</v>
      </c>
      <c r="FT318" s="92">
        <f t="shared" si="871"/>
        <v>4.2740576407119195E-2</v>
      </c>
      <c r="FU318" s="94">
        <f t="shared" si="872"/>
        <v>542.44138931166196</v>
      </c>
      <c r="FV318" s="95">
        <f>IF(ISNA(VLOOKUP($B318,'[1]1718  Exp_Rev Access'!$F$7:$GK$318,$FV$2,FALSE)),"",VLOOKUP($B318,'[1]1718  Exp_Rev Access'!$F$7:$GK$318,$FV$2,FALSE))</f>
        <v>0</v>
      </c>
      <c r="FW318" s="95">
        <f>IF(ISNA(VLOOKUP($B318,'[1]1718  Exp_Rev Access'!$F$7:$GK$318,$FW$2,FALSE)),"",VLOOKUP($B318,'[1]1718  Exp_Rev Access'!$F$7:$GK$318,$FW$2,FALSE))</f>
        <v>25327.5</v>
      </c>
      <c r="FX318" s="95">
        <f>IF(ISNA(VLOOKUP($B318,'[1]1718  Exp_Rev Access'!$F$7:$GK$318,$FX$2,FALSE)),"",VLOOKUP($B318,'[1]1718  Exp_Rev Access'!$F$7:$GK$318,$FX$2,FALSE))</f>
        <v>0</v>
      </c>
      <c r="FY318" s="95">
        <f>IF(ISNA(VLOOKUP($B318,'[1]1718  Exp_Rev Access'!$F$7:$GK$318,$FY$2,FALSE)),"",VLOOKUP($B318,'[1]1718  Exp_Rev Access'!$F$7:$GK$318,$FY$2,FALSE))</f>
        <v>0</v>
      </c>
      <c r="FZ318" s="95">
        <f>IF(ISNA(VLOOKUP($B318,'[1]1718  Exp_Rev Access'!$F$7:$GK$318,$FZ$2,FALSE)),"",VLOOKUP($B318,'[1]1718  Exp_Rev Access'!$F$7:$GK$318,$FZ$2,FALSE))</f>
        <v>0</v>
      </c>
      <c r="GA318" s="95">
        <f>IF(ISNA(VLOOKUP($B318,'[1]1718  Exp_Rev Access'!$F$7:$GK$318,$GA$2,FALSE)),"",VLOOKUP($B318,'[1]1718  Exp_Rev Access'!$F$7:$GK$318,$GA$2,FALSE))</f>
        <v>0</v>
      </c>
      <c r="GB318" s="95">
        <f>IF(ISNA(VLOOKUP($B318,'[1]1718  Exp_Rev Access'!$F$7:$GK$318,$GB$2,FALSE)),"",VLOOKUP($B318,'[1]1718  Exp_Rev Access'!$F$7:$GK$318,$GB$2,FALSE))</f>
        <v>0</v>
      </c>
      <c r="GC318" s="95">
        <f>IF(ISNA(VLOOKUP($B318,'[1]1718  Exp_Rev Access'!$F$7:$GK$318,$GC$2,FALSE)),"",VLOOKUP($B318,'[1]1718  Exp_Rev Access'!$F$7:$GK$318,$GC$2,FALSE))</f>
        <v>0</v>
      </c>
      <c r="GD318" s="95">
        <f>IF(ISNA(VLOOKUP($B318,'[1]1718  Exp_Rev Access'!$F$7:$GK$318,$GD$2,FALSE)),"",VLOOKUP($B318,'[1]1718  Exp_Rev Access'!$F$7:$GK$318,$GD$2,FALSE))</f>
        <v>0</v>
      </c>
      <c r="GE318" s="95">
        <f>IF(ISNA(VLOOKUP($B318,'[1]1718  Exp_Rev Access'!$F$7:$GK$318,$GE$2,FALSE)),"",VLOOKUP($B318,'[1]1718  Exp_Rev Access'!$F$7:$GK$318,$GE$2,FALSE))</f>
        <v>0</v>
      </c>
      <c r="GF318" s="95">
        <f>IF(ISNA(VLOOKUP($B318,'[1]1718  Exp_Rev Access'!$F$7:$GK$318,$GF$2,FALSE)),"",VLOOKUP($B318,'[1]1718  Exp_Rev Access'!$F$7:$GK$318,$GF$2,FALSE))</f>
        <v>0</v>
      </c>
      <c r="GG318" s="95">
        <f>IF(ISNA(VLOOKUP($B318,'[1]1718  Exp_Rev Access'!$F$7:$GK$318,$GG$2,FALSE)),"",VLOOKUP($B318,'[1]1718  Exp_Rev Access'!$F$7:$GK$318,$GG$2,FALSE))</f>
        <v>0</v>
      </c>
      <c r="GH318" s="95">
        <f>IF(ISNA(VLOOKUP($B318,'[1]1718  Exp_Rev Access'!$F$7:$GK$318,$GH$2,FALSE)),"",VLOOKUP($B318,'[1]1718  Exp_Rev Access'!$F$7:$GK$318,$GH$2,FALSE))</f>
        <v>0</v>
      </c>
      <c r="GI318" s="95">
        <f>IF(ISNA(VLOOKUP($B318,'[1]1718  Exp_Rev Access'!$F$7:$GK$318,$GI$2,FALSE)),"",VLOOKUP($B318,'[1]1718  Exp_Rev Access'!$F$7:$GK$318,$GI$2,FALSE))</f>
        <v>0</v>
      </c>
      <c r="GJ318" s="95">
        <f>IF(ISNA(VLOOKUP($B318,'[1]1718  Exp_Rev Access'!$F$7:$GK$318,$GJ$2,FALSE)),"",VLOOKUP($B318,'[1]1718  Exp_Rev Access'!$F$7:$GK$318,$GJ$2,FALSE))</f>
        <v>0</v>
      </c>
      <c r="GK318" s="95">
        <f>IF(ISNA(VLOOKUP($B318,'[1]1718  Exp_Rev Access'!$F$7:$GK$318,$GK$2,FALSE)),"",VLOOKUP($B318,'[1]1718  Exp_Rev Access'!$F$7:$GK$318,$GK$2,FALSE))</f>
        <v>40805.980000000003</v>
      </c>
      <c r="GL318" s="95">
        <f>IF(ISNA(VLOOKUP($B318,'[1]1718  Exp_Rev Access'!$F$7:$GK$318,$GL$2,FALSE)),"",VLOOKUP($B318,'[1]1718  Exp_Rev Access'!$F$7:$GK$318,$GL$2,FALSE))</f>
        <v>0</v>
      </c>
      <c r="GM318" s="95">
        <f>IF(ISNA(VLOOKUP($B318,'[1]1718  Exp_Rev Access'!$F$7:$GK$318,$GM$2,FALSE)),"",VLOOKUP($B318,'[1]1718  Exp_Rev Access'!$F$7:$GK$318,$GM$2,FALSE))</f>
        <v>0</v>
      </c>
      <c r="GN318" s="95">
        <f>IF(ISNA(VLOOKUP($B318,'[1]1718  Exp_Rev Access'!$F$7:$GK$318,$GN$2,FALSE)),"",VLOOKUP($B318,'[1]1718  Exp_Rev Access'!$F$7:$GK$318,$GN$2,FALSE))</f>
        <v>0</v>
      </c>
      <c r="GO318" s="95">
        <f>IF(ISNA(VLOOKUP($B318,'[1]1718  Exp_Rev Access'!$F$7:$GK$318,$GO$2,FALSE)),"",VLOOKUP($B318,'[1]1718  Exp_Rev Access'!$F$7:$GK$318,$GO$2,FALSE))</f>
        <v>0</v>
      </c>
      <c r="GP318" s="95">
        <f>IF(ISNA(VLOOKUP($B318,'[1]1718  Exp_Rev Access'!$F$7:$GK$318,$GP$2,FALSE)),"",VLOOKUP($B318,'[1]1718  Exp_Rev Access'!$F$7:$GK$318,$GP$2,FALSE))</f>
        <v>0</v>
      </c>
      <c r="GQ318" s="95">
        <f>IF(ISNA(VLOOKUP($B318,'[1]1718  Exp_Rev Access'!$F$7:$GK$318,$GQ$2,FALSE)),"",VLOOKUP($B318,'[1]1718  Exp_Rev Access'!$F$7:$GK$318,$GQ$2,FALSE))</f>
        <v>4111.96</v>
      </c>
      <c r="GR318" s="95">
        <f>IF(ISNA(VLOOKUP($B318,'[1]1718  Exp_Rev Access'!$F$7:$GK$318,$GR$2,FALSE)),"",VLOOKUP($B318,'[1]1718  Exp_Rev Access'!$F$7:$GK$318,$GR$2,FALSE))</f>
        <v>0</v>
      </c>
      <c r="GS318" s="95">
        <f>IF(ISNA(VLOOKUP($B318,'[1]1718  Exp_Rev Access'!$F$7:$GK$318,$GS$2,FALSE)),"",VLOOKUP($B318,'[1]1718  Exp_Rev Access'!$F$7:$GK$318,$GS$2,FALSE))</f>
        <v>0</v>
      </c>
      <c r="GT318" s="95">
        <f>IF(ISNA(VLOOKUP($B318,'[1]1718  Exp_Rev Access'!$F$7:$GK$318,$GT$2,FALSE)),"",VLOOKUP($B318,'[1]1718  Exp_Rev Access'!$F$7:$GK$318,$GT$2,FALSE))</f>
        <v>0</v>
      </c>
      <c r="GU318" s="56">
        <f t="shared" si="864"/>
        <v>70245.440000000017</v>
      </c>
      <c r="GV318" s="92">
        <f t="shared" si="865"/>
        <v>9.9338941224229619E-4</v>
      </c>
      <c r="GW318" s="96">
        <f t="shared" si="866"/>
        <v>12.607586939666319</v>
      </c>
    </row>
    <row r="319" spans="1:222" x14ac:dyDescent="0.3">
      <c r="A319" s="73"/>
      <c r="B319" s="88" t="s">
        <v>645</v>
      </c>
      <c r="C319" s="89" t="s">
        <v>646</v>
      </c>
      <c r="D319" s="75">
        <f>IF(ISNA(VLOOKUP($B319,'[1]1718 enrollment_Rev_Exp by size'!$A$7:H651,3,FALSE)),"",VLOOKUP($B319,'[1]1718 enrollment_Rev_Exp by size'!$A$7:$G$350,3,FALSE))</f>
        <v>10985.390000000001</v>
      </c>
      <c r="E319" s="76">
        <f>IF(ISNA(VLOOKUP($B319,'[1]1718 enrollment_Rev_Exp by size'!$A$7:I653,5,FALSE)),"",VLOOKUP($B319,'[1]1718 enrollment_Rev_Exp by size'!$A$7:$G$350,5,FALSE))</f>
        <v>152933242.91</v>
      </c>
      <c r="F319" s="70">
        <f t="shared" si="854"/>
        <v>152933242.91</v>
      </c>
      <c r="G319" s="70">
        <f t="shared" si="855"/>
        <v>0</v>
      </c>
      <c r="H319" s="90">
        <f>IF(ISNA(VLOOKUP($B319,'[1]1718  Exp_Rev Access'!$F$7:$GK$318,3,FALSE)),"",VLOOKUP($B319,'[1]1718  Exp_Rev Access'!$F$7:$GK$318,3,FALSE))</f>
        <v>28067612.350000001</v>
      </c>
      <c r="I319" s="90">
        <f>IF(ISNA(VLOOKUP($B319,'[1]1718  Exp_Rev Access'!$F$7:$GK$318,4,FALSE)),"",VLOOKUP($B319,'[1]1718  Exp_Rev Access'!$F$7:$GK$318,4,FALSE))</f>
        <v>0</v>
      </c>
      <c r="J319" s="90">
        <f>IF(ISNA(VLOOKUP($B319,'[1]1718  Exp_Rev Access'!$F$7:$GK$318,5,FALSE)),"",VLOOKUP($B319,'[1]1718  Exp_Rev Access'!$F$7:$GK$318,5,FALSE))</f>
        <v>0</v>
      </c>
      <c r="K319" s="90">
        <f>IF(ISNA(VLOOKUP($B319,'[1]1718  Exp_Rev Access'!$F$7:$GK$318,6,FALSE)),"-",VLOOKUP($B319,'[1]1718  Exp_Rev Access'!$F$7:$GK$318,6,FALSE))</f>
        <v>1855.16</v>
      </c>
      <c r="L319" s="90">
        <f>IF(ISNA(VLOOKUP($B319,'[1]1718  Exp_Rev Access'!$F$7:$GK$318,7,FALSE)),"",VLOOKUP($B319,'[1]1718  Exp_Rev Access'!$F$7:$GK$318,7,FALSE))</f>
        <v>0</v>
      </c>
      <c r="M319" s="90">
        <f>IF(ISNA(VLOOKUP($B319,'[1]1718  Exp_Rev Access'!$F$7:$GK$318,8,FALSE)),"",VLOOKUP($B319,'[1]1718  Exp_Rev Access'!$F$7:$GK$318,8,FALSE))</f>
        <v>0</v>
      </c>
      <c r="N319" s="56">
        <f t="shared" si="856"/>
        <v>28069467.510000002</v>
      </c>
      <c r="O319" s="91">
        <f t="shared" si="857"/>
        <v>0.18354065457513813</v>
      </c>
      <c r="P319" s="56">
        <f t="shared" si="858"/>
        <v>2555.1634953333473</v>
      </c>
      <c r="Q319" s="90">
        <f>IF(ISNA(VLOOKUP($B319,'[1]1718  Exp_Rev Access'!$F$7:$GK$318,10,FALSE)),"",VLOOKUP($B319,'[1]1718  Exp_Rev Access'!$F$7:$GK$318,10,FALSE))</f>
        <v>323128.21000000002</v>
      </c>
      <c r="R319" s="90">
        <f>IF(ISNA(VLOOKUP($B319,'[1]1718  Exp_Rev Access'!$F$7:$GK$318,11,FALSE)),"",VLOOKUP($B319,'[1]1718  Exp_Rev Access'!$F$7:$GK$318,11,FALSE))</f>
        <v>0</v>
      </c>
      <c r="S319" s="90">
        <f>IF(ISNA(VLOOKUP($B319,'[1]1718  Exp_Rev Access'!$F$7:$GK$318,12,FALSE)),"",VLOOKUP($B319,'[1]1718  Exp_Rev Access'!$F$7:$GK$318,12,FALSE))</f>
        <v>8952.76</v>
      </c>
      <c r="T319" s="90">
        <f>IF(ISNA(VLOOKUP($B319,'[1]1718  Exp_Rev Access'!$F$7:$GK$318,13,FALSE)),"",VLOOKUP($B319,'[1]1718  Exp_Rev Access'!$F$7:$GK$318,13,FALSE))</f>
        <v>0</v>
      </c>
      <c r="U319" s="90">
        <f>IF(ISNA(VLOOKUP($B319,'[1]1718  Exp_Rev Access'!$F$7:$GK$318,14,FALSE)),"",VLOOKUP($B319,'[1]1718  Exp_Rev Access'!$F$7:$GK$318,14,FALSE))</f>
        <v>0</v>
      </c>
      <c r="V319" s="90">
        <f>IF(ISNA(VLOOKUP($B319,'[1]1718  Exp_Rev Access'!$F$7:$GK$318,15,FALSE)),"",VLOOKUP($B319,'[1]1718  Exp_Rev Access'!$F$7:$GK$318,15,FALSE))</f>
        <v>1975</v>
      </c>
      <c r="W319" s="90">
        <f>IF(ISNA(VLOOKUP($B319,'[1]1718  Exp_Rev Access'!$F$7:$GK$318,16,FALSE)),"",VLOOKUP($B319,'[1]1718  Exp_Rev Access'!$F$7:$GK$318,16,FALSE))</f>
        <v>0</v>
      </c>
      <c r="X319" s="90">
        <f>IF(ISNA(VLOOKUP($B319,'[1]1718  Exp_Rev Access'!$F$7:$GK$318,17,FALSE)),"",VLOOKUP($B319,'[1]1718  Exp_Rev Access'!$F$7:$GK$318,17,FALSE))</f>
        <v>0</v>
      </c>
      <c r="Y319" s="90">
        <f>IF(ISNA(VLOOKUP($B319,'[1]1718  Exp_Rev Access'!$F$7:$GK$318,18,FALSE)),"",VLOOKUP($B319,'[1]1718  Exp_Rev Access'!$F$7:$GK$318,18,FALSE))</f>
        <v>130354.13</v>
      </c>
      <c r="Z319" s="90">
        <f>IF(ISNA(VLOOKUP($B319,'[1]1718  Exp_Rev Access'!$F$7:$GK$318,19,FALSE)),"",VLOOKUP($B319,'[1]1718  Exp_Rev Access'!$F$7:$GK$318,19,FALSE))</f>
        <v>7529.5</v>
      </c>
      <c r="AA319" s="90">
        <f>IF(ISNA(VLOOKUP($B319,'[1]1718  Exp_Rev Access'!$F$7:$GK$318,20,FALSE)),"",VLOOKUP($B319,'[1]1718  Exp_Rev Access'!$F$7:$GK$318,20,FALSE))</f>
        <v>0</v>
      </c>
      <c r="AB319" s="90">
        <f>IF(ISNA(VLOOKUP($B319,'[1]1718  Exp_Rev Access'!$F$7:$GK$318,21,FALSE)),"",VLOOKUP($B319,'[1]1718  Exp_Rev Access'!$F$7:$GK$318,21,FALSE))</f>
        <v>0</v>
      </c>
      <c r="AC319" s="90">
        <f>IF(ISNA(VLOOKUP($B319,'[1]1718  Exp_Rev Access'!$F$7:$GK$318,22,FALSE)),"",VLOOKUP($B319,'[1]1718  Exp_Rev Access'!$F$7:$GK$318,22,FALSE))</f>
        <v>173265</v>
      </c>
      <c r="AD319" s="90">
        <f>IF(ISNA(VLOOKUP($B319,'[1]1718  Exp_Rev Access'!$F$7:$GK$318,23,FALSE)),"",VLOOKUP($B319,'[1]1718  Exp_Rev Access'!$F$7:$GK$318,23,FALSE))</f>
        <v>961495.45</v>
      </c>
      <c r="AE319" s="90">
        <f>IF(ISNA(VLOOKUP($B319,'[1]1718  Exp_Rev Access'!$F$7:$GK$318,24,FALSE)),"",VLOOKUP($B319,'[1]1718  Exp_Rev Access'!$F$7:$GK$318,24,FALSE))</f>
        <v>271565.11</v>
      </c>
      <c r="AF319" s="90">
        <f>IF(ISNA(VLOOKUP($B319,'[1]1718  Exp_Rev Access'!$F$7:$GK$318,25,FALSE)),"",VLOOKUP($B319,'[1]1718  Exp_Rev Access'!$F$7:$GK$318,25,FALSE))</f>
        <v>0</v>
      </c>
      <c r="AG319" s="90">
        <f>IF(ISNA(VLOOKUP($B319,'[1]1718  Exp_Rev Access'!$F$7:$GK$318,26,FALSE)),"",VLOOKUP($B319,'[1]1718  Exp_Rev Access'!$F$7:$GK$318,26,FALSE))</f>
        <v>194970.53</v>
      </c>
      <c r="AH319" s="90">
        <f>IF(ISNA(VLOOKUP($B319,'[1]1718  Exp_Rev Access'!$F$7:$GK$318,27,FALSE)),"",VLOOKUP($B319,'[1]1718  Exp_Rev Access'!$F$7:$GK$318,27,FALSE))</f>
        <v>24116.75</v>
      </c>
      <c r="AI319" s="90">
        <f>IF(ISNA(VLOOKUP($B319,'[1]1718  Exp_Rev Access'!$F$7:$GK$318,28,FALSE)),"",VLOOKUP($B319,'[1]1718  Exp_Rev Access'!$F$7:$GK$318,28,FALSE))</f>
        <v>216164.53</v>
      </c>
      <c r="AJ319" s="90">
        <f>IF(ISNA(VLOOKUP($B319,'[1]1718  Exp_Rev Access'!$F$7:$GK$318,29,FALSE)),"",VLOOKUP($B319,'[1]1718  Exp_Rev Access'!$F$7:$GK$318,29,FALSE))</f>
        <v>174515.67</v>
      </c>
      <c r="AK319" s="90">
        <f>IF(ISNA(VLOOKUP($B319,'[1]1718  Exp_Rev Access'!$F$7:$GK$318,30,FALSE)),"",VLOOKUP($B319,'[1]1718  Exp_Rev Access'!$F$7:$GK$318,30,FALSE))</f>
        <v>784477.12</v>
      </c>
      <c r="AL319" s="90">
        <f>IF(ISNA(VLOOKUP($B319,'[1]1718  Exp_Rev Access'!$F$7:$GK$318,31,FALSE)),"",VLOOKUP($B319,'[1]1718  Exp_Rev Access'!$F$7:$GK$318,31,FALSE))</f>
        <v>308344.27</v>
      </c>
      <c r="AM319" s="56">
        <f t="shared" si="867"/>
        <v>3580854.0300000003</v>
      </c>
      <c r="AN319" s="92">
        <f t="shared" si="859"/>
        <v>2.3414490936462418E-2</v>
      </c>
      <c r="AO319" s="71">
        <f t="shared" si="860"/>
        <v>325.96512549850297</v>
      </c>
      <c r="AP319" s="90">
        <f>IF(ISNA(VLOOKUP($B319,'[1]1718  Exp_Rev Access'!$F$7:$GK$318,33,FALSE)),"",VLOOKUP($B319,'[1]1718  Exp_Rev Access'!$F$7:$GK$318,33,FALSE))</f>
        <v>74445110.879999995</v>
      </c>
      <c r="AQ319" s="90">
        <f>IF(ISNA(VLOOKUP($B319,'[1]1718  Exp_Rev Access'!$F$7:$GK$318,34,FALSE)),"",VLOOKUP($B319,'[1]1718  Exp_Rev Access'!$F$7:$GK$318,34,FALSE))</f>
        <v>2792049.91</v>
      </c>
      <c r="AR319" s="90">
        <f>IF(ISNA(VLOOKUP($B319,'[1]1718  Exp_Rev Access'!$F$7:$GK$318,35,FALSE)),"",VLOOKUP($B319,'[1]1718  Exp_Rev Access'!$F$7:$GK$318,35,FALSE))</f>
        <v>6678733.3200000003</v>
      </c>
      <c r="AS319" s="90">
        <f>IF(ISNA(VLOOKUP($B319,'[1]1718  Exp_Rev Access'!$F$7:$GK$318,36,FALSE)),"",VLOOKUP($B319,'[1]1718  Exp_Rev Access'!$F$7:$GK$318,36,FALSE))</f>
        <v>0</v>
      </c>
      <c r="AT319" s="90">
        <f>IF(ISNA(VLOOKUP($B319,'[1]1718  Exp_Rev Access'!$F$7:$GK$318,37,FALSE)),"",VLOOKUP($B319,'[1]1718  Exp_Rev Access'!$F$7:$GK$318,37,FALSE))</f>
        <v>0</v>
      </c>
      <c r="AU319" s="56">
        <f t="shared" si="861"/>
        <v>83915894.109999985</v>
      </c>
      <c r="AV319" s="93">
        <f t="shared" si="862"/>
        <v>0.54870930945591612</v>
      </c>
      <c r="AW319" s="56">
        <f t="shared" si="863"/>
        <v>7638.8634459040577</v>
      </c>
      <c r="AX319" s="90">
        <f>IF(ISNA(VLOOKUP($B319,'[1]1718  Exp_Rev Access'!$F$7:$GK$318,39,FALSE)),"",VLOOKUP($B319,'[1]1718  Exp_Rev Access'!$F$7:$GK$318,39,FALSE))</f>
        <v>-32225.66</v>
      </c>
      <c r="AY319" s="90">
        <f>IF(ISNA(VLOOKUP($B319,'[1]1718  Exp_Rev Access'!$F$7:$GK$318,40,FALSE)),"",VLOOKUP($B319,'[1]1718  Exp_Rev Access'!$F$7:$GK$318,40,FALSE))</f>
        <v>11452633.02</v>
      </c>
      <c r="AZ319" s="90">
        <f>IF(ISNA(VLOOKUP($B319,'[1]1718  Exp_Rev Access'!$F$7:$GK$318,41,FALSE)),"",VLOOKUP($B319,'[1]1718  Exp_Rev Access'!$F$7:$GK$318,41,FALSE))</f>
        <v>882455.86</v>
      </c>
      <c r="BA319" s="90">
        <f>IF(ISNA(VLOOKUP($B319,'[1]1718  Exp_Rev Access'!$F$7:$GK$318,42,FALSE)),"",VLOOKUP($B319,'[1]1718  Exp_Rev Access'!$F$7:$GK$318,42,FALSE))</f>
        <v>0</v>
      </c>
      <c r="BB319" s="90">
        <f>IF(ISNA(VLOOKUP($B319,'[1]1718  Exp_Rev Access'!$F$7:$GK$318,43,FALSE)),"",VLOOKUP($B319,'[1]1718  Exp_Rev Access'!$F$7:$GK$318,43,FALSE))</f>
        <v>0</v>
      </c>
      <c r="BC319" s="90">
        <f>IF(ISNA(VLOOKUP($B319,'[1]1718  Exp_Rev Access'!$F$7:$GK$318,44,FALSE)),"",VLOOKUP($B319,'[1]1718  Exp_Rev Access'!$F$7:$GK$318,44,FALSE))</f>
        <v>3741082.97</v>
      </c>
      <c r="BD319" s="90">
        <f>IF(ISNA(VLOOKUP($B319,'[1]1718  Exp_Rev Access'!$F$7:$GK$318,45,FALSE)),"",VLOOKUP($B319,'[1]1718  Exp_Rev Access'!$F$7:$GK$318,45,FALSE))</f>
        <v>0</v>
      </c>
      <c r="BE319" s="90">
        <f>IF(ISNA(VLOOKUP($B319,'[1]1718  Exp_Rev Access'!$F$7:$GK$318,46,FALSE)),"",VLOOKUP($B319,'[1]1718  Exp_Rev Access'!$F$7:$GK$318,46,FALSE))</f>
        <v>1412871.46</v>
      </c>
      <c r="BF319" s="90">
        <f>IF(ISNA(VLOOKUP($B319,'[1]1718  Exp_Rev Access'!$F$7:$GK$318,47,FALSE)),"",VLOOKUP($B319,'[1]1718  Exp_Rev Access'!$F$7:$GK$318,47,FALSE))</f>
        <v>0</v>
      </c>
      <c r="BG319" s="90">
        <f>IF(ISNA(VLOOKUP($B319,'[1]1718  Exp_Rev Access'!$F$7:$GK$318,48,FALSE)),"",VLOOKUP($B319,'[1]1718  Exp_Rev Access'!$F$7:$GK$318,48,FALSE))</f>
        <v>1124785.1499999999</v>
      </c>
      <c r="BH319" s="90">
        <f>IF(ISNA(VLOOKUP($B319,'[1]1718  Exp_Rev Access'!$F$7:$GK$318,49,FALSE)),"",VLOOKUP($B319,'[1]1718  Exp_Rev Access'!$F$7:$GK$318,49,FALSE))</f>
        <v>245226.94</v>
      </c>
      <c r="BI319" s="90">
        <f>IF(ISNA(VLOOKUP($B319,'[1]1718  Exp_Rev Access'!$F$7:$GK$318,50,FALSE)),"",VLOOKUP($B319,'[1]1718  Exp_Rev Access'!$F$7:$GK$318,50,FALSE))</f>
        <v>0</v>
      </c>
      <c r="BJ319" s="90">
        <f>IF(ISNA(VLOOKUP($B319,'[1]1718  Exp_Rev Access'!$F$7:$GK$318,51,FALSE)),"",VLOOKUP($B319,'[1]1718  Exp_Rev Access'!$F$7:$GK$318,51,FALSE))</f>
        <v>57419.06</v>
      </c>
      <c r="BK319" s="90">
        <f>IF(ISNA(VLOOKUP($B319,'[1]1718  Exp_Rev Access'!$F$7:$GK$318,52,FALSE)),"",VLOOKUP($B319,'[1]1718  Exp_Rev Access'!$F$7:$GK$318,52,FALSE))</f>
        <v>6482606.4699999997</v>
      </c>
      <c r="BL319" s="90">
        <f>IF(ISNA(VLOOKUP($B319,'[1]1718  Exp_Rev Access'!$F$7:$GK$318,53,FALSE)),"",VLOOKUP($B319,'[1]1718  Exp_Rev Access'!$F$7:$GK$318,53,FALSE))</f>
        <v>30326.26</v>
      </c>
      <c r="BM319" s="90">
        <f>IF(ISNA(VLOOKUP($B319,'[1]1718  Exp_Rev Access'!$F$7:$GK$318,54,FALSE)),"",VLOOKUP($B319,'[1]1718  Exp_Rev Access'!$F$7:$GK$318,54,FALSE))</f>
        <v>16496.39</v>
      </c>
      <c r="BN319" s="90">
        <f>IF(ISNA(VLOOKUP($B319,'[1]1718  Exp_Rev Access'!$F$7:$GK$318,55,FALSE)),"",VLOOKUP($B319,'[1]1718  Exp_Rev Access'!$F$7:$GK$318,55,FALSE))</f>
        <v>0</v>
      </c>
      <c r="BO319" s="90">
        <f>IF(ISNA(VLOOKUP($B319,'[1]1718  Exp_Rev Access'!$F$7:$GK$318,56,FALSE)),"",VLOOKUP($B319,'[1]1718  Exp_Rev Access'!$F$7:$GK$318,56,FALSE))</f>
        <v>0</v>
      </c>
      <c r="BP319" s="90">
        <f>IF(ISNA(VLOOKUP($B319,'[1]1718  Exp_Rev Access'!$F$7:$GK$318,57,FALSE)),"",VLOOKUP($B319,'[1]1718  Exp_Rev Access'!$F$7:$GK$318,57,FALSE))</f>
        <v>0</v>
      </c>
      <c r="BQ319" s="90">
        <f>IF(ISNA(VLOOKUP($B319,'[1]1718  Exp_Rev Access'!$F$7:$GK$318,58,FALSE)),"",VLOOKUP($B319,'[1]1718  Exp_Rev Access'!$F$7:$GK$318,58,FALSE))</f>
        <v>0</v>
      </c>
      <c r="BR319" s="90">
        <f>IF(ISNA(VLOOKUP($B319,'[1]1718  Exp_Rev Access'!$F$7:$GK$318,59,FALSE)),"",VLOOKUP($B319,'[1]1718  Exp_Rev Access'!$F$7:$GK$318,59,FALSE))</f>
        <v>0</v>
      </c>
      <c r="BS319" s="90">
        <f>IF(ISNA(VLOOKUP($B319,'[1]1718  Exp_Rev Access'!$F$7:$GK$318,60,FALSE)),"",VLOOKUP($B319,'[1]1718  Exp_Rev Access'!$F$7:$GK$318,60,FALSE))</f>
        <v>0</v>
      </c>
      <c r="BT319" s="90">
        <f>IF(ISNA(VLOOKUP($B319,'[1]1718  Exp_Rev Access'!$F$7:$GK$318,61,FALSE)),"",VLOOKUP($B319,'[1]1718  Exp_Rev Access'!$F$7:$GK$318,61,FALSE))</f>
        <v>0</v>
      </c>
      <c r="BU319" s="90">
        <f>IF(ISNA(VLOOKUP($B319,'[1]1718  Exp_Rev Access'!$F$7:$GK$318,62,FALSE)),"",VLOOKUP($B319,'[1]1718  Exp_Rev Access'!$F$7:$GK$318,62,FALSE))</f>
        <v>0</v>
      </c>
      <c r="BV319" s="56">
        <f t="shared" si="743"/>
        <v>25413677.919999998</v>
      </c>
      <c r="BW319" s="92">
        <f t="shared" si="868"/>
        <v>0.16617497567193906</v>
      </c>
      <c r="BX319" s="71">
        <f t="shared" si="869"/>
        <v>2313.4069814544587</v>
      </c>
      <c r="BY319" s="90">
        <f>IF(ISNA(VLOOKUP($B319,'[1]1718  Exp_Rev Access'!$F$7:$GK$318,64,FALSE)),"",VLOOKUP($B319,'[1]1718  Exp_Rev Access'!$F$7:$GK$318,64,FALSE))</f>
        <v>0</v>
      </c>
      <c r="BZ319" s="90">
        <f>IF(ISNA(VLOOKUP($B319,'[1]1718  Exp_Rev Access'!$F$7:$GK$318,65,FALSE)),"",VLOOKUP($B319,'[1]1718  Exp_Rev Access'!$F$7:$GK$318,65,FALSE))</f>
        <v>501320.67</v>
      </c>
      <c r="CA319" s="90">
        <f>IF(ISNA(VLOOKUP($B319,'[1]1718  Exp_Rev Access'!$F$7:$GK$318,66,FALSE)),"",VLOOKUP($B319,'[1]1718  Exp_Rev Access'!$F$7:$GK$318,66,FALSE))</f>
        <v>108813.19</v>
      </c>
      <c r="CB319" s="90">
        <f>IF(ISNA(VLOOKUP($B319,'[1]1718  Exp_Rev Access'!$F$7:$GK$318,67,FALSE)),"",VLOOKUP($B319,'[1]1718  Exp_Rev Access'!$F$7:$GK$318,67,FALSE))</f>
        <v>0</v>
      </c>
      <c r="CC319" s="90">
        <f>IF(ISNA(VLOOKUP($B319,'[1]1718  Exp_Rev Access'!$F$7:$GK$318,68,FALSE)),"",VLOOKUP($B319,'[1]1718  Exp_Rev Access'!$F$7:$GK$318,68,FALSE))</f>
        <v>29635.94</v>
      </c>
      <c r="CD319" s="90">
        <f>IF(ISNA(VLOOKUP($B319,'[1]1718  Exp_Rev Access'!$F$7:$GK$318,69,FALSE)),"",VLOOKUP($B319,'[1]1718  Exp_Rev Access'!$F$7:$GK$318,69,FALSE))</f>
        <v>0</v>
      </c>
      <c r="CE319" s="56">
        <f t="shared" si="739"/>
        <v>639769.79999999993</v>
      </c>
      <c r="CF319" s="92">
        <f t="shared" si="757"/>
        <v>4.1833272336773723E-3</v>
      </c>
      <c r="CG319" s="78">
        <f t="shared" si="758"/>
        <v>58.238241883082878</v>
      </c>
      <c r="CH319" s="90">
        <f>IF(ISNA(VLOOKUP($B319,'[1]1718  Exp_Rev Access'!$F$7:$GK$318,$CH$2,FALSE)),"",VLOOKUP($B319,'[1]1718  Exp_Rev Access'!$F$7:$GK$318,$CH$2,FALSE))</f>
        <v>573572.71</v>
      </c>
      <c r="CI319" s="90">
        <f>IF(ISNA(VLOOKUP($B319,'[1]1718  Exp_Rev Access'!$F$7:$GK$318,$CI$2,FALSE)),"",VLOOKUP($B319,'[1]1718  Exp_Rev Access'!$F$7:$GK$318,$CI$2,FALSE))</f>
        <v>0</v>
      </c>
      <c r="CJ319" s="90">
        <f>IF(ISNA(VLOOKUP($B319,'[1]1718  Exp_Rev Access'!$F$7:$GK$318,$CJ$2,FALSE)),"",VLOOKUP($B319,'[1]1718  Exp_Rev Access'!$F$7:$GK$318,$CJ$2,FALSE))</f>
        <v>0</v>
      </c>
      <c r="CK319" s="90">
        <f>IF(ISNA(VLOOKUP($B319,'[1]1718  Exp_Rev Access'!$F$7:$GK$318,$CK$2,FALSE)),"",VLOOKUP($B319,'[1]1718  Exp_Rev Access'!$F$7:$GK$318,$CK$2,FALSE))</f>
        <v>0</v>
      </c>
      <c r="CL319" s="90">
        <f>IF(ISNA(VLOOKUP($B319,'[1]1718  Exp_Rev Access'!$F$7:$GK$318,$CL$2,FALSE)),"",VLOOKUP($B319,'[1]1718  Exp_Rev Access'!$F$7:$GK$318,$CL$2,FALSE))</f>
        <v>0</v>
      </c>
      <c r="CM319" s="90">
        <f>IF(ISNA(VLOOKUP($B319,'[1]1718  Exp_Rev Access'!$F$7:$GK$318,$CM$2,FALSE)),"",VLOOKUP($B319,'[1]1718  Exp_Rev Access'!$F$7:$GK$318,$CM$2,FALSE))</f>
        <v>0</v>
      </c>
      <c r="CN319" s="90">
        <f>IF(ISNA(VLOOKUP($B319,'[1]1718  Exp_Rev Access'!$F$7:$GK$318,$CN$2,FALSE)),"",VLOOKUP($B319,'[1]1718  Exp_Rev Access'!$F$7:$GK$318,$CN$2,FALSE))</f>
        <v>0</v>
      </c>
      <c r="CO319" s="90">
        <f>IF(ISNA(VLOOKUP($B319,'[1]1718  Exp_Rev Access'!$F$7:$GK$318,$CO$2,FALSE)),"",VLOOKUP($B319,'[1]1718  Exp_Rev Access'!$F$7:$GK$318,$CO$2,FALSE))</f>
        <v>0</v>
      </c>
      <c r="CP319" s="90">
        <f>IF(ISNA(VLOOKUP($B319,'[1]1718  Exp_Rev Access'!$F$7:$GK$318,$CP$2,FALSE)),"",VLOOKUP($B319,'[1]1718  Exp_Rev Access'!$F$7:$GK$318,$CP$2,FALSE))</f>
        <v>0</v>
      </c>
      <c r="CQ319" s="90">
        <f>IF(ISNA(VLOOKUP($B319,'[1]1718  Exp_Rev Access'!$F$7:$GK$318,$CQ$2,FALSE)),"",VLOOKUP($B319,'[1]1718  Exp_Rev Access'!$F$7:$GK$318,$CQ$2,FALSE))</f>
        <v>2293313.27</v>
      </c>
      <c r="CR319" s="90">
        <f>IF(ISNA(VLOOKUP($B319,'[1]1718  Exp_Rev Access'!$F$7:$GK$318,$CR$2,FALSE)),"",VLOOKUP($B319,'[1]1718  Exp_Rev Access'!$F$7:$GK$318,$CR$2,FALSE))</f>
        <v>0</v>
      </c>
      <c r="CS319" s="90">
        <f>IF(ISNA(VLOOKUP($B319,'[1]1718  Exp_Rev Access'!$F$7:$GK$318,$CS$2,FALSE)),"",VLOOKUP($B319,'[1]1718  Exp_Rev Access'!$F$7:$GK$318,$CS$2,FALSE))</f>
        <v>74066.509999999995</v>
      </c>
      <c r="CT319" s="90">
        <f>IF(ISNA(VLOOKUP($B319,'[1]1718  Exp_Rev Access'!$F$7:$GK$318,$CT$2,FALSE)),"",VLOOKUP($B319,'[1]1718  Exp_Rev Access'!$F$7:$GK$318,$CT$2,FALSE))</f>
        <v>0</v>
      </c>
      <c r="CU319" s="90">
        <f>IF(ISNA(VLOOKUP($B319,'[1]1718  Exp_Rev Access'!$F$7:$GK$318,$CU$2,FALSE)),"",VLOOKUP($B319,'[1]1718  Exp_Rev Access'!$F$7:$GK$318,$CU$2,FALSE))</f>
        <v>1478646.69</v>
      </c>
      <c r="CV319" s="90">
        <f>IF(ISNA(VLOOKUP($B319,'[1]1718  Exp_Rev Access'!$F$7:$GK$318,$CV$2,FALSE)),"",VLOOKUP($B319,'[1]1718  Exp_Rev Access'!$F$7:$GK$318,$CV$2,FALSE))</f>
        <v>328878.52</v>
      </c>
      <c r="CW319" s="90">
        <f>IF(ISNA(VLOOKUP($B319,'[1]1718  Exp_Rev Access'!$F$7:$GK$318,$CW$2,FALSE)),"",VLOOKUP($B319,'[1]1718  Exp_Rev Access'!$F$7:$GK$318,$CW$2,FALSE))</f>
        <v>0</v>
      </c>
      <c r="CX319" s="90">
        <f>IF(ISNA(VLOOKUP($B319,'[1]1718  Exp_Rev Access'!$F$7:$GK$318,$CX$2,FALSE)),"",VLOOKUP($B319,'[1]1718  Exp_Rev Access'!$F$7:$GK$318,$CX$2,FALSE))</f>
        <v>0</v>
      </c>
      <c r="CY319" s="90">
        <f>IF(ISNA(VLOOKUP($B319,'[1]1718  Exp_Rev Access'!$F$7:$GK$318,$CY$2,FALSE)),"",VLOOKUP($B319,'[1]1718  Exp_Rev Access'!$F$7:$GK$318,$CY$2,FALSE))</f>
        <v>0</v>
      </c>
      <c r="CZ319" s="90">
        <f>IF(ISNA(VLOOKUP($B319,'[1]1718  Exp_Rev Access'!$F$7:$GK$318,$CZ$2,FALSE)),"",VLOOKUP($B319,'[1]1718  Exp_Rev Access'!$F$7:$GK$318,$CZ$2,FALSE))</f>
        <v>0</v>
      </c>
      <c r="DA319" s="90">
        <f>IF(ISNA(VLOOKUP($B319,'[1]1718  Exp_Rev Access'!$F$7:$GK$318,$DA$2,FALSE)),"",VLOOKUP($B319,'[1]1718  Exp_Rev Access'!$F$7:$GK$318,$DA$2,FALSE))</f>
        <v>44814.03</v>
      </c>
      <c r="DB319" s="90">
        <f>IF(ISNA(VLOOKUP($B319,'[1]1718  Exp_Rev Access'!$F$7:$GK$318,$DB$2,FALSE)),"",VLOOKUP($B319,'[1]1718  Exp_Rev Access'!$F$7:$GK$318,$DB$2,FALSE))</f>
        <v>222310.72</v>
      </c>
      <c r="DC319" s="90">
        <f>IF(ISNA(VLOOKUP($B319,'[1]1718  Exp_Rev Access'!$F$7:$GK$318,$DC$2,FALSE)),"",VLOOKUP($B319,'[1]1718  Exp_Rev Access'!$F$7:$GK$318,$DC$2,FALSE))</f>
        <v>0</v>
      </c>
      <c r="DD319" s="90">
        <f>IF(ISNA(VLOOKUP($B319,'[1]1718  Exp_Rev Access'!$F$7:$GK$318,$DD$2,FALSE)),"",VLOOKUP($B319,'[1]1718  Exp_Rev Access'!$F$7:$GK$318,$DD$2,FALSE))</f>
        <v>0</v>
      </c>
      <c r="DE319" s="90">
        <f>IF(ISNA(VLOOKUP($B319,'[1]1718  Exp_Rev Access'!$F$7:$GK$318,$DE$2,FALSE)),"",VLOOKUP($B319,'[1]1718  Exp_Rev Access'!$F$7:$GK$318,$DE$2,FALSE))</f>
        <v>0</v>
      </c>
      <c r="DF319" s="90">
        <f>IF(ISNA(VLOOKUP($B319,'[1]1718  Exp_Rev Access'!$F$7:$GK$318,$DF$2,FALSE)),"",VLOOKUP($B319,'[1]1718  Exp_Rev Access'!$F$7:$GK$318,$DF$2,FALSE))</f>
        <v>0</v>
      </c>
      <c r="DG319" s="90">
        <f>IF(ISNA(VLOOKUP($B319,'[1]1718  Exp_Rev Access'!$F$7:$GK$318,$DG$2,FALSE)),"",VLOOKUP($B319,'[1]1718  Exp_Rev Access'!$F$7:$GK$318,$DG$2,FALSE))</f>
        <v>49390.19</v>
      </c>
      <c r="DH319" s="90">
        <f>IF(ISNA(VLOOKUP($B319,'[1]1718  Exp_Rev Access'!$F$7:$GK$318,$DH$2,FALSE)),"",VLOOKUP($B319,'[1]1718  Exp_Rev Access'!$F$7:$GK$318,$DH$2,FALSE))</f>
        <v>0</v>
      </c>
      <c r="DI319" s="90">
        <f>IF(ISNA(VLOOKUP($B319,'[1]1718  Exp_Rev Access'!$F$7:$GK$318,$DI$2,FALSE)),"",VLOOKUP($B319,'[1]1718  Exp_Rev Access'!$F$7:$GK$318,$DI$2,FALSE))</f>
        <v>2513007.75</v>
      </c>
      <c r="DJ319" s="90">
        <f>IF(ISNA(VLOOKUP($B319,'[1]1718  Exp_Rev Access'!$F$7:$GK$318,$DJ$2,FALSE)),"",VLOOKUP($B319,'[1]1718  Exp_Rev Access'!$F$7:$GK$318,$DJ$2,FALSE))</f>
        <v>0</v>
      </c>
      <c r="DK319" s="90">
        <f>IF(ISNA(VLOOKUP($B319,'[1]1718  Exp_Rev Access'!$F$7:$GK$318,$DK$2,FALSE)),"",VLOOKUP($B319,'[1]1718  Exp_Rev Access'!$F$7:$GK$318,$DK$2,FALSE))</f>
        <v>256863.18</v>
      </c>
      <c r="DL319" s="90">
        <f>IF(ISNA(VLOOKUP($B319,'[1]1718  Exp_Rev Access'!$F$7:$GK$318,$DL$2,FALSE)),"",VLOOKUP($B319,'[1]1718  Exp_Rev Access'!$F$7:$GK$318,$DL$2,FALSE))</f>
        <v>0</v>
      </c>
      <c r="DM319" s="90">
        <f>IF(ISNA(VLOOKUP($B319,'[1]1718  Exp_Rev Access'!$F$7:$GK$318,$DM$2,FALSE)),"",VLOOKUP($B319,'[1]1718  Exp_Rev Access'!$F$7:$GK$318,$DM$2,FALSE))</f>
        <v>0</v>
      </c>
      <c r="DN319" s="90">
        <f>IF(ISNA(VLOOKUP($B319,'[1]1718  Exp_Rev Access'!$F$7:$GK$318,$DN$2,FALSE)),"",VLOOKUP($B319,'[1]1718  Exp_Rev Access'!$F$7:$GK$318,$DN$2,FALSE))</f>
        <v>0</v>
      </c>
      <c r="DO319" s="90">
        <f>IF(ISNA(VLOOKUP($B319,'[1]1718  Exp_Rev Access'!$F$7:$GK$318,$DO$2,FALSE)),"",VLOOKUP($B319,'[1]1718  Exp_Rev Access'!$F$7:$GK$318,$DO$2,FALSE))</f>
        <v>0</v>
      </c>
      <c r="DP319" s="90">
        <f>IF(ISNA(VLOOKUP($B319,'[1]1718  Exp_Rev Access'!$F$7:$GK$318,$DP$2,FALSE)),"",VLOOKUP($B319,'[1]1718  Exp_Rev Access'!$F$7:$GK$318,$DP$2,FALSE))</f>
        <v>0</v>
      </c>
      <c r="DQ319" s="90">
        <f>IF(ISNA(VLOOKUP($B319,'[1]1718  Exp_Rev Access'!$F$7:$GK$318,$DQ$2,FALSE)),"",VLOOKUP($B319,'[1]1718  Exp_Rev Access'!$F$7:$GK$318,$DQ$2,FALSE))</f>
        <v>0</v>
      </c>
      <c r="DR319" s="90">
        <f>IF(ISNA(VLOOKUP($B319,'[1]1718  Exp_Rev Access'!$F$7:$GK$318,$DR$2,FALSE)),"",VLOOKUP($B319,'[1]1718  Exp_Rev Access'!$F$7:$GK$318,$DR$2,FALSE))</f>
        <v>0</v>
      </c>
      <c r="DS319" s="90">
        <f>IF(ISNA(VLOOKUP($B319,'[1]1718  Exp_Rev Access'!$F$7:$GK$318,$DS$2,FALSE)),"",VLOOKUP($B319,'[1]1718  Exp_Rev Access'!$F$7:$GK$318,$DS$2,FALSE))</f>
        <v>0</v>
      </c>
      <c r="DT319" s="90">
        <f>IF(ISNA(VLOOKUP($B319,'[1]1718  Exp_Rev Access'!$F$7:$GK$318,$DT$2,FALSE)),"",VLOOKUP($B319,'[1]1718  Exp_Rev Access'!$F$7:$GK$318,$DT$2,FALSE))</f>
        <v>0</v>
      </c>
      <c r="DU319" s="90">
        <f>IF(ISNA(VLOOKUP($B319,'[1]1718  Exp_Rev Access'!$F$7:$GK$318,$DU$2,FALSE)),"",VLOOKUP($B319,'[1]1718  Exp_Rev Access'!$F$7:$GK$318,$DU$2,FALSE))</f>
        <v>0</v>
      </c>
      <c r="DV319" s="90">
        <f>IF(ISNA(VLOOKUP($B319,'[1]1718  Exp_Rev Access'!$F$7:$GK$318,$DV$2,FALSE)),"",VLOOKUP($B319,'[1]1718  Exp_Rev Access'!$F$7:$GK$318,$DV$2,FALSE))</f>
        <v>0</v>
      </c>
      <c r="DW319" s="90">
        <f>IF(ISNA(VLOOKUP($B319,'[1]1718  Exp_Rev Access'!$F$7:$GK$318,$DW$2,FALSE)),"",VLOOKUP($B319,'[1]1718  Exp_Rev Access'!$F$7:$GK$318,$DW$2,FALSE))</f>
        <v>0</v>
      </c>
      <c r="DX319" s="90">
        <f>IF(ISNA(VLOOKUP($B319,'[1]1718  Exp_Rev Access'!$F$7:$GK$318,$DX$2,FALSE)),"",VLOOKUP($B319,'[1]1718  Exp_Rev Access'!$F$7:$GK$318,$DX$2,FALSE))</f>
        <v>0</v>
      </c>
      <c r="DY319" s="90">
        <f>IF(ISNA(VLOOKUP($B319,'[1]1718  Exp_Rev Access'!$F$7:$GK$318,$DY$2,FALSE)),"",VLOOKUP($B319,'[1]1718  Exp_Rev Access'!$F$7:$GK$318,$DY$2,FALSE))</f>
        <v>0</v>
      </c>
      <c r="DZ319" s="90">
        <f>IF(ISNA(VLOOKUP($B319,'[1]1718  Exp_Rev Access'!$F$7:$GK$318,$DZ$2,FALSE)),"",VLOOKUP($B319,'[1]1718  Exp_Rev Access'!$F$7:$GK$318,$DZ$2,FALSE))</f>
        <v>0</v>
      </c>
      <c r="EA319" s="90">
        <f>IF(ISNA(VLOOKUP($B319,'[1]1718  Exp_Rev Access'!$F$7:$GK$318,$EA$2,FALSE)),"",VLOOKUP($B319,'[1]1718  Exp_Rev Access'!$F$7:$GK$318,$EA$2,FALSE))</f>
        <v>0</v>
      </c>
      <c r="EB319" s="90">
        <f>IF(ISNA(VLOOKUP($B319,'[1]1718  Exp_Rev Access'!$F$7:$GK$318,$EB$2,FALSE)),"",VLOOKUP($B319,'[1]1718  Exp_Rev Access'!$F$7:$GK$318,$EB$2,FALSE))</f>
        <v>0</v>
      </c>
      <c r="EC319" s="90">
        <f>IF(ISNA(VLOOKUP($B319,'[1]1718  Exp_Rev Access'!$F$7:$GK$318,$EC$2,FALSE)),"",VLOOKUP($B319,'[1]1718  Exp_Rev Access'!$F$7:$GK$318,$EC$2,FALSE))</f>
        <v>0</v>
      </c>
      <c r="ED319" s="90">
        <f>IF(ISNA(VLOOKUP($B319,'[1]1718  Exp_Rev Access'!$F$7:$GK$318,$ED$2,FALSE)),"",VLOOKUP($B319,'[1]1718  Exp_Rev Access'!$F$7:$GK$318,$ED$2,FALSE))</f>
        <v>0</v>
      </c>
      <c r="EE319" s="90">
        <f>IF(ISNA(VLOOKUP($B319,'[1]1718  Exp_Rev Access'!$F$7:$GK$318,$EE$2,FALSE)),"",VLOOKUP($B319,'[1]1718  Exp_Rev Access'!$F$7:$GK$318,$EE$2,FALSE))</f>
        <v>0</v>
      </c>
      <c r="EF319" s="90">
        <f>IF(ISNA(VLOOKUP($B319,'[1]1718  Exp_Rev Access'!$F$7:$GK$318,$EF$2,FALSE)),"",VLOOKUP($B319,'[1]1718  Exp_Rev Access'!$F$7:$GK$318,$EF$2,FALSE))</f>
        <v>81081.97</v>
      </c>
      <c r="EG319" s="90">
        <f>IF(ISNA(VLOOKUP($B319,'[1]1718  Exp_Rev Access'!$F$7:$GK$318,$EG$2,FALSE)),"",VLOOKUP($B319,'[1]1718  Exp_Rev Access'!$F$7:$GK$318,$EG$2,FALSE))</f>
        <v>239345.72</v>
      </c>
      <c r="EH319" s="90">
        <f>IF(ISNA(VLOOKUP($B319,'[1]1718  Exp_Rev Access'!$F$7:$GK$318,$EH$2,FALSE)),"",VLOOKUP($B319,'[1]1718  Exp_Rev Access'!$F$7:$GK$318,$EH$2,FALSE))</f>
        <v>0</v>
      </c>
      <c r="EI319" s="90">
        <f>IF(ISNA(VLOOKUP($B319,'[1]1718  Exp_Rev Access'!$F$7:$GK$318,$EI$2,FALSE)),"",VLOOKUP($B319,'[1]1718  Exp_Rev Access'!$F$7:$GK$318,$EI$2,FALSE))</f>
        <v>0</v>
      </c>
      <c r="EJ319" s="90">
        <f>IF(ISNA(VLOOKUP($B319,'[1]1718  Exp_Rev Access'!$F$7:$GK$318,$EJ$2,FALSE)),"",VLOOKUP($B319,'[1]1718  Exp_Rev Access'!$F$7:$GK$318,$EJ$2,FALSE))</f>
        <v>0</v>
      </c>
      <c r="EK319" s="90">
        <f>IF(ISNA(VLOOKUP($B319,'[1]1718  Exp_Rev Access'!$F$7:$GK$318,$EK$2,FALSE)),"",VLOOKUP($B319,'[1]1718  Exp_Rev Access'!$F$7:$GK$318,$EK$2,FALSE))</f>
        <v>0</v>
      </c>
      <c r="EL319" s="90">
        <f>IF(ISNA(VLOOKUP($B319,'[1]1718  Exp_Rev Access'!$F$7:$GK$318,$EL$2,FALSE)),"",VLOOKUP($B319,'[1]1718  Exp_Rev Access'!$F$7:$GK$318,$EL$2,FALSE))</f>
        <v>0</v>
      </c>
      <c r="EM319" s="90">
        <f>IF(ISNA(VLOOKUP($B319,'[1]1718  Exp_Rev Access'!$F$7:$GK$318,$EM$2,FALSE)),"",VLOOKUP($B319,'[1]1718  Exp_Rev Access'!$F$7:$GK$318,$EM$2,FALSE))</f>
        <v>0</v>
      </c>
      <c r="EN319" s="90">
        <f>IF(ISNA(VLOOKUP($B319,'[1]1718  Exp_Rev Access'!$F$7:$GK$318,$EN$2,FALSE)),"",VLOOKUP($B319,'[1]1718  Exp_Rev Access'!$F$7:$GK$318,$EN$2,FALSE))</f>
        <v>150635.21</v>
      </c>
      <c r="EO319" s="90">
        <f>IF(ISNA(VLOOKUP($B319,'[1]1718  Exp_Rev Access'!$F$7:$GK$318,$EO$2,FALSE)),"",VLOOKUP($B319,'[1]1718  Exp_Rev Access'!$F$7:$GK$318,$EO$2,FALSE))</f>
        <v>0</v>
      </c>
      <c r="EP319" s="90">
        <f>IF(ISNA(VLOOKUP($B319,'[1]1718  Exp_Rev Access'!$F$7:$GK$318,$EP$2,FALSE)),"",VLOOKUP($B319,'[1]1718  Exp_Rev Access'!$F$7:$GK$318,$EP$2,FALSE))</f>
        <v>0</v>
      </c>
      <c r="EQ319" s="90">
        <f>IF(ISNA(VLOOKUP($B319,'[1]1718  Exp_Rev Access'!$F$7:$GK$318,$EQ$2,FALSE)),"",VLOOKUP($B319,'[1]1718  Exp_Rev Access'!$F$7:$GK$318,$EQ$2,FALSE))</f>
        <v>0</v>
      </c>
      <c r="ER319" s="90">
        <f>IF(ISNA(VLOOKUP($B319,'[1]1718  Exp_Rev Access'!$F$7:$GK$318,$ER$2,FALSE)),"",VLOOKUP($B319,'[1]1718  Exp_Rev Access'!$F$7:$GK$318,$ER$2,FALSE))</f>
        <v>0</v>
      </c>
      <c r="ES319" s="90">
        <f>IF(ISNA(VLOOKUP($B319,'[1]1718  Exp_Rev Access'!$F$7:$GK$318,$ES$2,FALSE)),"",VLOOKUP($B319,'[1]1718  Exp_Rev Access'!$F$7:$GK$318,$ES$2,FALSE))</f>
        <v>0</v>
      </c>
      <c r="ET319" s="90">
        <f>IF(ISNA(VLOOKUP($B319,'[1]1718  Exp_Rev Access'!$F$7:$GK$318,$ET$2,FALSE)),"",VLOOKUP($B319,'[1]1718  Exp_Rev Access'!$F$7:$GK$318,$ET$2,FALSE))</f>
        <v>0</v>
      </c>
      <c r="EU319" s="90">
        <f>IF(ISNA(VLOOKUP($B319,'[1]1718  Exp_Rev Access'!$F$7:$GK$318,$EU$2,FALSE)),"",VLOOKUP($B319,'[1]1718  Exp_Rev Access'!$F$7:$GK$318,$EU$2,FALSE))</f>
        <v>0</v>
      </c>
      <c r="EV319" s="90">
        <f>IF(ISNA(VLOOKUP($B319,'[1]1718  Exp_Rev Access'!$F$7:$GK$318,$EV$2,FALSE)),"",VLOOKUP($B319,'[1]1718  Exp_Rev Access'!$F$7:$GK$318,$EV$2,FALSE))</f>
        <v>60320.959999999999</v>
      </c>
      <c r="EW319" s="90">
        <f>IF(ISNA(VLOOKUP($B319,'[1]1718  Exp_Rev Access'!$F$7:$GK$318,$EW$2,FALSE)),"",VLOOKUP($B319,'[1]1718  Exp_Rev Access'!$F$7:$GK$318,$EW$2,FALSE))</f>
        <v>0</v>
      </c>
      <c r="EX319" s="90">
        <f>IF(ISNA(VLOOKUP($B319,'[1]1718  Exp_Rev Access'!$F$7:$GK$318,$EX$2,FALSE)),"",VLOOKUP($B319,'[1]1718  Exp_Rev Access'!$F$7:$GK$318,$EX$2,FALSE))</f>
        <v>0</v>
      </c>
      <c r="EY319" s="90">
        <f>IF(ISNA(VLOOKUP($B319,'[1]1718  Exp_Rev Access'!$F$7:$GK$318,$EY$2,FALSE)),"",VLOOKUP($B319,'[1]1718  Exp_Rev Access'!$F$7:$GK$318,$EY$2,FALSE))</f>
        <v>0</v>
      </c>
      <c r="EZ319" s="90">
        <f>IF(ISNA(VLOOKUP($B319,'[1]1718  Exp_Rev Access'!$F$7:$GK$318,$EZ$2,FALSE)),"",VLOOKUP($B319,'[1]1718  Exp_Rev Access'!$F$7:$GK$318,$EZ$2,FALSE))</f>
        <v>0</v>
      </c>
      <c r="FA319" s="90">
        <f>IF(ISNA(VLOOKUP($B319,'[1]1718  Exp_Rev Access'!$F$7:$GK$318,$FA$2,FALSE)),"",VLOOKUP($B319,'[1]1718  Exp_Rev Access'!$F$7:$GK$318,$FA$2,FALSE))</f>
        <v>0</v>
      </c>
      <c r="FB319" s="90">
        <f>IF(ISNA(VLOOKUP($B319,'[1]1718  Exp_Rev Access'!$F$7:$GK$318,$FB$2,FALSE)),"",VLOOKUP($B319,'[1]1718  Exp_Rev Access'!$F$7:$GK$318,$FB$2,FALSE))</f>
        <v>0</v>
      </c>
      <c r="FC319" s="90">
        <f>IF(ISNA(VLOOKUP($B319,'[1]1718  Exp_Rev Access'!$F$7:$GK$318,$FC$2,FALSE)),"",VLOOKUP($B319,'[1]1718  Exp_Rev Access'!$F$7:$GK$318,$FC$2,FALSE))</f>
        <v>0</v>
      </c>
      <c r="FD319" s="90">
        <f>IF(ISNA(VLOOKUP($B319,'[1]1718  Exp_Rev Access'!$F$7:$GK$318,$FD$2,FALSE)),"",VLOOKUP($B319,'[1]1718  Exp_Rev Access'!$F$7:$GK$318,$FD$2,FALSE))</f>
        <v>0</v>
      </c>
      <c r="FE319" s="90">
        <f>IF(ISNA(VLOOKUP($B319,'[1]1718  Exp_Rev Access'!$F$7:$GK$318,$FE$2,FALSE)),"",VLOOKUP($B319,'[1]1718  Exp_Rev Access'!$F$7:$GK$318,$FE$2,FALSE))</f>
        <v>0</v>
      </c>
      <c r="FF319" s="90">
        <f>IF(ISNA(VLOOKUP($B319,'[1]1718  Exp_Rev Access'!$F$7:$GK$318,$FF$2,FALSE)),"",VLOOKUP($B319,'[1]1718  Exp_Rev Access'!$F$7:$GK$318,$FF$2,FALSE))</f>
        <v>0</v>
      </c>
      <c r="FG319" s="90">
        <f>IF(ISNA(VLOOKUP($B319,'[1]1718  Exp_Rev Access'!$F$7:$GK$318,$FG$2,FALSE)),"",VLOOKUP($B319,'[1]1718  Exp_Rev Access'!$F$7:$GK$318,$FG$2,FALSE))</f>
        <v>0</v>
      </c>
      <c r="FH319" s="90">
        <f>IF(ISNA(VLOOKUP($B319,'[1]1718  Exp_Rev Access'!$F$7:$GK$318,$FH$2,FALSE)),"",VLOOKUP($B319,'[1]1718  Exp_Rev Access'!$F$7:$GK$318,$FH$2,FALSE))</f>
        <v>0</v>
      </c>
      <c r="FI319" s="90">
        <f>IF(ISNA(VLOOKUP($B319,'[1]1718  Exp_Rev Access'!$F$7:$GK$318,$FI$2,FALSE)),"",VLOOKUP($B319,'[1]1718  Exp_Rev Access'!$F$7:$GK$318,$FI$2,FALSE))</f>
        <v>0</v>
      </c>
      <c r="FJ319" s="90">
        <f>IF(ISNA(VLOOKUP($B319,'[1]1718  Exp_Rev Access'!$F$7:$GK$318,$FJ$2,FALSE)),"",VLOOKUP($B319,'[1]1718  Exp_Rev Access'!$F$7:$GK$318,$FJ$2,FALSE))</f>
        <v>0</v>
      </c>
      <c r="FK319" s="90">
        <f>IF(ISNA(VLOOKUP($B319,'[1]1718  Exp_Rev Access'!$F$7:$GK$318,$FK$2,FALSE)),"",VLOOKUP($B319,'[1]1718  Exp_Rev Access'!$F$7:$GK$318,$FK$2,FALSE))</f>
        <v>0</v>
      </c>
      <c r="FL319" s="90">
        <f>IF(ISNA(VLOOKUP($B319,'[1]1718  Exp_Rev Access'!$F$7:$GK$318,$FL$2,FALSE)),"",VLOOKUP($B319,'[1]1718  Exp_Rev Access'!$F$7:$GK$318,$FL$2,FALSE))</f>
        <v>0</v>
      </c>
      <c r="FM319" s="90">
        <f>IF(ISNA(VLOOKUP($B319,'[1]1718  Exp_Rev Access'!$F$7:$GK$318,$FM$2,FALSE)),"",VLOOKUP($B319,'[1]1718  Exp_Rev Access'!$F$7:$GK$318,$FM$2,FALSE))</f>
        <v>0</v>
      </c>
      <c r="FN319" s="90">
        <f>IF(ISNA(VLOOKUP($B319,'[1]1718  Exp_Rev Access'!$F$7:$GK$318,$FN$2,FALSE)),"",VLOOKUP($B319,'[1]1718  Exp_Rev Access'!$F$7:$GK$318,$FN$2,FALSE))</f>
        <v>0</v>
      </c>
      <c r="FO319" s="90">
        <f>IF(ISNA(VLOOKUP($B319,'[1]1718  Exp_Rev Access'!$F$7:$GK$318,$FO$2,FALSE)),"",VLOOKUP($B319,'[1]1718  Exp_Rev Access'!$F$7:$GK$318,$FO$2,FALSE))</f>
        <v>0</v>
      </c>
      <c r="FP319" s="90">
        <f>IF(ISNA(VLOOKUP($B319,'[1]1718  Exp_Rev Access'!$F$7:$GK$318,$FP$2,FALSE)),"",VLOOKUP($B319,'[1]1718  Exp_Rev Access'!$F$7:$GK$318,$FP$2,FALSE))</f>
        <v>0</v>
      </c>
      <c r="FQ319" s="90">
        <f>IF(ISNA(VLOOKUP($B319,'[1]1718  Exp_Rev Access'!$F$7:$GK$318,$FQ$2,FALSE)),"",VLOOKUP($B319,'[1]1718  Exp_Rev Access'!$F$7:$GK$318,$FQ$2,FALSE))</f>
        <v>0</v>
      </c>
      <c r="FR319" s="90">
        <f>IF(ISNA(VLOOKUP($B319,'[1]1718  Exp_Rev Access'!$F$7:$GK$318,$FR$2,FALSE)),"",VLOOKUP($B319,'[1]1718  Exp_Rev Access'!$F$7:$GK$318,$FR$2,FALSE))</f>
        <v>302033.59999999998</v>
      </c>
      <c r="FS319" s="56">
        <f t="shared" si="870"/>
        <v>8668281.0299999993</v>
      </c>
      <c r="FT319" s="92">
        <f t="shared" si="871"/>
        <v>5.668016230520407E-2</v>
      </c>
      <c r="FU319" s="94">
        <f t="shared" si="872"/>
        <v>789.07358136579569</v>
      </c>
      <c r="FV319" s="95">
        <f>IF(ISNA(VLOOKUP($B319,'[1]1718  Exp_Rev Access'!$F$7:$GK$318,$FV$2,FALSE)),"",VLOOKUP($B319,'[1]1718  Exp_Rev Access'!$F$7:$GK$318,$FV$2,FALSE))</f>
        <v>0</v>
      </c>
      <c r="FW319" s="95">
        <f>IF(ISNA(VLOOKUP($B319,'[1]1718  Exp_Rev Access'!$F$7:$GK$318,$FW$2,FALSE)),"",VLOOKUP($B319,'[1]1718  Exp_Rev Access'!$F$7:$GK$318,$FW$2,FALSE))</f>
        <v>0</v>
      </c>
      <c r="FX319" s="95">
        <f>IF(ISNA(VLOOKUP($B319,'[1]1718  Exp_Rev Access'!$F$7:$GK$318,$FX$2,FALSE)),"",VLOOKUP($B319,'[1]1718  Exp_Rev Access'!$F$7:$GK$318,$FX$2,FALSE))</f>
        <v>0</v>
      </c>
      <c r="FY319" s="95">
        <f>IF(ISNA(VLOOKUP($B319,'[1]1718  Exp_Rev Access'!$F$7:$GK$318,$FY$2,FALSE)),"",VLOOKUP($B319,'[1]1718  Exp_Rev Access'!$F$7:$GK$318,$FY$2,FALSE))</f>
        <v>0</v>
      </c>
      <c r="FZ319" s="95">
        <f>IF(ISNA(VLOOKUP($B319,'[1]1718  Exp_Rev Access'!$F$7:$GK$318,$FZ$2,FALSE)),"",VLOOKUP($B319,'[1]1718  Exp_Rev Access'!$F$7:$GK$318,$FZ$2,FALSE))</f>
        <v>0</v>
      </c>
      <c r="GA319" s="95">
        <f>IF(ISNA(VLOOKUP($B319,'[1]1718  Exp_Rev Access'!$F$7:$GK$318,$GA$2,FALSE)),"",VLOOKUP($B319,'[1]1718  Exp_Rev Access'!$F$7:$GK$318,$GA$2,FALSE))</f>
        <v>0</v>
      </c>
      <c r="GB319" s="95">
        <f>IF(ISNA(VLOOKUP($B319,'[1]1718  Exp_Rev Access'!$F$7:$GK$318,$GB$2,FALSE)),"",VLOOKUP($B319,'[1]1718  Exp_Rev Access'!$F$7:$GK$318,$GB$2,FALSE))</f>
        <v>0</v>
      </c>
      <c r="GC319" s="95">
        <f>IF(ISNA(VLOOKUP($B319,'[1]1718  Exp_Rev Access'!$F$7:$GK$318,$GC$2,FALSE)),"",VLOOKUP($B319,'[1]1718  Exp_Rev Access'!$F$7:$GK$318,$GC$2,FALSE))</f>
        <v>0</v>
      </c>
      <c r="GD319" s="95">
        <f>IF(ISNA(VLOOKUP($B319,'[1]1718  Exp_Rev Access'!$F$7:$GK$318,$GD$2,FALSE)),"",VLOOKUP($B319,'[1]1718  Exp_Rev Access'!$F$7:$GK$318,$GD$2,FALSE))</f>
        <v>0</v>
      </c>
      <c r="GE319" s="95">
        <f>IF(ISNA(VLOOKUP($B319,'[1]1718  Exp_Rev Access'!$F$7:$GK$318,$GE$2,FALSE)),"",VLOOKUP($B319,'[1]1718  Exp_Rev Access'!$F$7:$GK$318,$GE$2,FALSE))</f>
        <v>0</v>
      </c>
      <c r="GF319" s="95">
        <f>IF(ISNA(VLOOKUP($B319,'[1]1718  Exp_Rev Access'!$F$7:$GK$318,$GF$2,FALSE)),"",VLOOKUP($B319,'[1]1718  Exp_Rev Access'!$F$7:$GK$318,$GF$2,FALSE))</f>
        <v>2643545.7200000002</v>
      </c>
      <c r="GG319" s="95">
        <f>IF(ISNA(VLOOKUP($B319,'[1]1718  Exp_Rev Access'!$F$7:$GK$318,$GG$2,FALSE)),"",VLOOKUP($B319,'[1]1718  Exp_Rev Access'!$F$7:$GK$318,$GG$2,FALSE))</f>
        <v>0</v>
      </c>
      <c r="GH319" s="95">
        <f>IF(ISNA(VLOOKUP($B319,'[1]1718  Exp_Rev Access'!$F$7:$GK$318,$GH$2,FALSE)),"",VLOOKUP($B319,'[1]1718  Exp_Rev Access'!$F$7:$GK$318,$GH$2,FALSE))</f>
        <v>0</v>
      </c>
      <c r="GI319" s="95">
        <f>IF(ISNA(VLOOKUP($B319,'[1]1718  Exp_Rev Access'!$F$7:$GK$318,$GI$2,FALSE)),"",VLOOKUP($B319,'[1]1718  Exp_Rev Access'!$F$7:$GK$318,$GI$2,FALSE))</f>
        <v>0</v>
      </c>
      <c r="GJ319" s="95">
        <f>IF(ISNA(VLOOKUP($B319,'[1]1718  Exp_Rev Access'!$F$7:$GK$318,$GJ$2,FALSE)),"",VLOOKUP($B319,'[1]1718  Exp_Rev Access'!$F$7:$GK$318,$GJ$2,FALSE))</f>
        <v>0</v>
      </c>
      <c r="GK319" s="95">
        <f>IF(ISNA(VLOOKUP($B319,'[1]1718  Exp_Rev Access'!$F$7:$GK$318,$GK$2,FALSE)),"",VLOOKUP($B319,'[1]1718  Exp_Rev Access'!$F$7:$GK$318,$GK$2,FALSE))</f>
        <v>1752.79</v>
      </c>
      <c r="GL319" s="95">
        <f>IF(ISNA(VLOOKUP($B319,'[1]1718  Exp_Rev Access'!$F$7:$GK$318,$GL$2,FALSE)),"",VLOOKUP($B319,'[1]1718  Exp_Rev Access'!$F$7:$GK$318,$GL$2,FALSE))</f>
        <v>0</v>
      </c>
      <c r="GM319" s="95">
        <f>IF(ISNA(VLOOKUP($B319,'[1]1718  Exp_Rev Access'!$F$7:$GK$318,$GM$2,FALSE)),"",VLOOKUP($B319,'[1]1718  Exp_Rev Access'!$F$7:$GK$318,$GM$2,FALSE))</f>
        <v>0</v>
      </c>
      <c r="GN319" s="95">
        <f>IF(ISNA(VLOOKUP($B319,'[1]1718  Exp_Rev Access'!$F$7:$GK$318,$GN$2,FALSE)),"",VLOOKUP($B319,'[1]1718  Exp_Rev Access'!$F$7:$GK$318,$GN$2,FALSE))</f>
        <v>0</v>
      </c>
      <c r="GO319" s="95">
        <f>IF(ISNA(VLOOKUP($B319,'[1]1718  Exp_Rev Access'!$F$7:$GK$318,$GO$2,FALSE)),"",VLOOKUP($B319,'[1]1718  Exp_Rev Access'!$F$7:$GK$318,$GO$2,FALSE))</f>
        <v>0</v>
      </c>
      <c r="GP319" s="95">
        <f>IF(ISNA(VLOOKUP($B319,'[1]1718  Exp_Rev Access'!$F$7:$GK$318,$GP$2,FALSE)),"",VLOOKUP($B319,'[1]1718  Exp_Rev Access'!$F$7:$GK$318,$GP$2,FALSE))</f>
        <v>0</v>
      </c>
      <c r="GQ319" s="95">
        <f>IF(ISNA(VLOOKUP($B319,'[1]1718  Exp_Rev Access'!$F$7:$GK$318,$GQ$2,FALSE)),"",VLOOKUP($B319,'[1]1718  Exp_Rev Access'!$F$7:$GK$318,$GQ$2,FALSE))</f>
        <v>0</v>
      </c>
      <c r="GR319" s="95">
        <f>IF(ISNA(VLOOKUP($B319,'[1]1718  Exp_Rev Access'!$F$7:$GK$318,$GR$2,FALSE)),"",VLOOKUP($B319,'[1]1718  Exp_Rev Access'!$F$7:$GK$318,$GR$2,FALSE))</f>
        <v>0</v>
      </c>
      <c r="GS319" s="95">
        <f>IF(ISNA(VLOOKUP($B319,'[1]1718  Exp_Rev Access'!$F$7:$GK$318,$GS$2,FALSE)),"",VLOOKUP($B319,'[1]1718  Exp_Rev Access'!$F$7:$GK$318,$GS$2,FALSE))</f>
        <v>0</v>
      </c>
      <c r="GT319" s="95">
        <f>IF(ISNA(VLOOKUP($B319,'[1]1718  Exp_Rev Access'!$F$7:$GK$318,$GT$2,FALSE)),"",VLOOKUP($B319,'[1]1718  Exp_Rev Access'!$F$7:$GK$318,$GT$2,FALSE))</f>
        <v>0</v>
      </c>
      <c r="GU319" s="56">
        <f t="shared" si="864"/>
        <v>2645298.5100000002</v>
      </c>
      <c r="GV319" s="92">
        <f t="shared" si="865"/>
        <v>1.7297079821662693E-2</v>
      </c>
      <c r="GW319" s="96">
        <f t="shared" si="866"/>
        <v>240.80151091586188</v>
      </c>
    </row>
    <row r="320" spans="1:222" x14ac:dyDescent="0.3">
      <c r="A320" s="73"/>
      <c r="B320" s="88" t="s">
        <v>647</v>
      </c>
      <c r="C320" s="89" t="s">
        <v>648</v>
      </c>
      <c r="D320" s="75">
        <f>IF(ISNA(VLOOKUP($B320,'[1]1718 enrollment_Rev_Exp by size'!$A$7:H652,3,FALSE)),"",VLOOKUP($B320,'[1]1718 enrollment_Rev_Exp by size'!$A$7:$G$350,3,FALSE))</f>
        <v>34.299999999999997</v>
      </c>
      <c r="E320" s="76">
        <f>IF(ISNA(VLOOKUP($B320,'[1]1718 enrollment_Rev_Exp by size'!$A$7:I654,5,FALSE)),"",VLOOKUP($B320,'[1]1718 enrollment_Rev_Exp by size'!$A$7:$G$350,5,FALSE))</f>
        <v>886902.7</v>
      </c>
      <c r="F320" s="70">
        <f t="shared" si="854"/>
        <v>886902.70000000007</v>
      </c>
      <c r="G320" s="70">
        <f t="shared" si="855"/>
        <v>0</v>
      </c>
      <c r="H320" s="90">
        <f>IF(ISNA(VLOOKUP($B320,'[1]1718  Exp_Rev Access'!$F$7:$GK$318,3,FALSE)),"",VLOOKUP($B320,'[1]1718  Exp_Rev Access'!$F$7:$GK$318,3,FALSE))</f>
        <v>175645.65</v>
      </c>
      <c r="I320" s="90">
        <f>IF(ISNA(VLOOKUP($B320,'[1]1718  Exp_Rev Access'!$F$7:$GK$318,4,FALSE)),"",VLOOKUP($B320,'[1]1718  Exp_Rev Access'!$F$7:$GK$318,4,FALSE))</f>
        <v>0</v>
      </c>
      <c r="J320" s="90">
        <f>IF(ISNA(VLOOKUP($B320,'[1]1718  Exp_Rev Access'!$F$7:$GK$318,5,FALSE)),"",VLOOKUP($B320,'[1]1718  Exp_Rev Access'!$F$7:$GK$318,5,FALSE))</f>
        <v>0</v>
      </c>
      <c r="K320" s="90">
        <f>IF(ISNA(VLOOKUP($B320,'[1]1718  Exp_Rev Access'!$F$7:$GK$318,6,FALSE)),"-",VLOOKUP($B320,'[1]1718  Exp_Rev Access'!$F$7:$GK$318,6,FALSE))</f>
        <v>17659.099999999999</v>
      </c>
      <c r="L320" s="90">
        <f>IF(ISNA(VLOOKUP($B320,'[1]1718  Exp_Rev Access'!$F$7:$GK$318,7,FALSE)),"",VLOOKUP($B320,'[1]1718  Exp_Rev Access'!$F$7:$GK$318,7,FALSE))</f>
        <v>0</v>
      </c>
      <c r="M320" s="90">
        <f>IF(ISNA(VLOOKUP($B320,'[1]1718  Exp_Rev Access'!$F$7:$GK$318,8,FALSE)),"",VLOOKUP($B320,'[1]1718  Exp_Rev Access'!$F$7:$GK$318,8,FALSE))</f>
        <v>0</v>
      </c>
      <c r="N320" s="56">
        <f t="shared" si="856"/>
        <v>193304.75</v>
      </c>
      <c r="O320" s="91">
        <f t="shared" si="857"/>
        <v>0.21795485570175852</v>
      </c>
      <c r="P320" s="56">
        <f t="shared" si="858"/>
        <v>5635.7069970845487</v>
      </c>
      <c r="Q320" s="90">
        <f>IF(ISNA(VLOOKUP($B320,'[1]1718  Exp_Rev Access'!$F$7:$GK$318,10,FALSE)),"",VLOOKUP($B320,'[1]1718  Exp_Rev Access'!$F$7:$GK$318,10,FALSE))</f>
        <v>0</v>
      </c>
      <c r="R320" s="90">
        <f>IF(ISNA(VLOOKUP($B320,'[1]1718  Exp_Rev Access'!$F$7:$GK$318,11,FALSE)),"",VLOOKUP($B320,'[1]1718  Exp_Rev Access'!$F$7:$GK$318,11,FALSE))</f>
        <v>0</v>
      </c>
      <c r="S320" s="90">
        <f>IF(ISNA(VLOOKUP($B320,'[1]1718  Exp_Rev Access'!$F$7:$GK$318,12,FALSE)),"",VLOOKUP($B320,'[1]1718  Exp_Rev Access'!$F$7:$GK$318,12,FALSE))</f>
        <v>0</v>
      </c>
      <c r="T320" s="90">
        <f>IF(ISNA(VLOOKUP($B320,'[1]1718  Exp_Rev Access'!$F$7:$GK$318,13,FALSE)),"",VLOOKUP($B320,'[1]1718  Exp_Rev Access'!$F$7:$GK$318,13,FALSE))</f>
        <v>0</v>
      </c>
      <c r="U320" s="90">
        <f>IF(ISNA(VLOOKUP($B320,'[1]1718  Exp_Rev Access'!$F$7:$GK$318,14,FALSE)),"",VLOOKUP($B320,'[1]1718  Exp_Rev Access'!$F$7:$GK$318,14,FALSE))</f>
        <v>0</v>
      </c>
      <c r="V320" s="90">
        <f>IF(ISNA(VLOOKUP($B320,'[1]1718  Exp_Rev Access'!$F$7:$GK$318,15,FALSE)),"",VLOOKUP($B320,'[1]1718  Exp_Rev Access'!$F$7:$GK$318,15,FALSE))</f>
        <v>0</v>
      </c>
      <c r="W320" s="90">
        <f>IF(ISNA(VLOOKUP($B320,'[1]1718  Exp_Rev Access'!$F$7:$GK$318,16,FALSE)),"",VLOOKUP($B320,'[1]1718  Exp_Rev Access'!$F$7:$GK$318,16,FALSE))</f>
        <v>0</v>
      </c>
      <c r="X320" s="90">
        <f>IF(ISNA(VLOOKUP($B320,'[1]1718  Exp_Rev Access'!$F$7:$GK$318,17,FALSE)),"",VLOOKUP($B320,'[1]1718  Exp_Rev Access'!$F$7:$GK$318,17,FALSE))</f>
        <v>0</v>
      </c>
      <c r="Y320" s="90">
        <f>IF(ISNA(VLOOKUP($B320,'[1]1718  Exp_Rev Access'!$F$7:$GK$318,18,FALSE)),"",VLOOKUP($B320,'[1]1718  Exp_Rev Access'!$F$7:$GK$318,18,FALSE))</f>
        <v>358.82</v>
      </c>
      <c r="Z320" s="90">
        <f>IF(ISNA(VLOOKUP($B320,'[1]1718  Exp_Rev Access'!$F$7:$GK$318,19,FALSE)),"",VLOOKUP($B320,'[1]1718  Exp_Rev Access'!$F$7:$GK$318,19,FALSE))</f>
        <v>0</v>
      </c>
      <c r="AA320" s="90">
        <f>IF(ISNA(VLOOKUP($B320,'[1]1718  Exp_Rev Access'!$F$7:$GK$318,20,FALSE)),"",VLOOKUP($B320,'[1]1718  Exp_Rev Access'!$F$7:$GK$318,20,FALSE))</f>
        <v>0</v>
      </c>
      <c r="AB320" s="90">
        <f>IF(ISNA(VLOOKUP($B320,'[1]1718  Exp_Rev Access'!$F$7:$GK$318,21,FALSE)),"",VLOOKUP($B320,'[1]1718  Exp_Rev Access'!$F$7:$GK$318,21,FALSE))</f>
        <v>0</v>
      </c>
      <c r="AC320" s="90">
        <f>IF(ISNA(VLOOKUP($B320,'[1]1718  Exp_Rev Access'!$F$7:$GK$318,22,FALSE)),"",VLOOKUP($B320,'[1]1718  Exp_Rev Access'!$F$7:$GK$318,22,FALSE))</f>
        <v>0</v>
      </c>
      <c r="AD320" s="90">
        <f>IF(ISNA(VLOOKUP($B320,'[1]1718  Exp_Rev Access'!$F$7:$GK$318,23,FALSE)),"",VLOOKUP($B320,'[1]1718  Exp_Rev Access'!$F$7:$GK$318,23,FALSE))</f>
        <v>1737.25</v>
      </c>
      <c r="AE320" s="90">
        <f>IF(ISNA(VLOOKUP($B320,'[1]1718  Exp_Rev Access'!$F$7:$GK$318,24,FALSE)),"",VLOOKUP($B320,'[1]1718  Exp_Rev Access'!$F$7:$GK$318,24,FALSE))</f>
        <v>5608.83</v>
      </c>
      <c r="AF320" s="90">
        <f>IF(ISNA(VLOOKUP($B320,'[1]1718  Exp_Rev Access'!$F$7:$GK$318,25,FALSE)),"",VLOOKUP($B320,'[1]1718  Exp_Rev Access'!$F$7:$GK$318,25,FALSE))</f>
        <v>0</v>
      </c>
      <c r="AG320" s="90">
        <f>IF(ISNA(VLOOKUP($B320,'[1]1718  Exp_Rev Access'!$F$7:$GK$318,26,FALSE)),"",VLOOKUP($B320,'[1]1718  Exp_Rev Access'!$F$7:$GK$318,26,FALSE))</f>
        <v>5811.15</v>
      </c>
      <c r="AH320" s="90">
        <f>IF(ISNA(VLOOKUP($B320,'[1]1718  Exp_Rev Access'!$F$7:$GK$318,27,FALSE)),"",VLOOKUP($B320,'[1]1718  Exp_Rev Access'!$F$7:$GK$318,27,FALSE))</f>
        <v>0</v>
      </c>
      <c r="AI320" s="90">
        <f>IF(ISNA(VLOOKUP($B320,'[1]1718  Exp_Rev Access'!$F$7:$GK$318,28,FALSE)),"",VLOOKUP($B320,'[1]1718  Exp_Rev Access'!$F$7:$GK$318,28,FALSE))</f>
        <v>432.45</v>
      </c>
      <c r="AJ320" s="90">
        <f>IF(ISNA(VLOOKUP($B320,'[1]1718  Exp_Rev Access'!$F$7:$GK$318,29,FALSE)),"",VLOOKUP($B320,'[1]1718  Exp_Rev Access'!$F$7:$GK$318,29,FALSE))</f>
        <v>0</v>
      </c>
      <c r="AK320" s="90">
        <f>IF(ISNA(VLOOKUP($B320,'[1]1718  Exp_Rev Access'!$F$7:$GK$318,30,FALSE)),"",VLOOKUP($B320,'[1]1718  Exp_Rev Access'!$F$7:$GK$318,30,FALSE))</f>
        <v>0</v>
      </c>
      <c r="AL320" s="90">
        <f>IF(ISNA(VLOOKUP($B320,'[1]1718  Exp_Rev Access'!$F$7:$GK$318,31,FALSE)),"",VLOOKUP($B320,'[1]1718  Exp_Rev Access'!$F$7:$GK$318,31,FALSE))</f>
        <v>0</v>
      </c>
      <c r="AM320" s="56">
        <f t="shared" si="867"/>
        <v>13948.5</v>
      </c>
      <c r="AN320" s="92">
        <f t="shared" si="859"/>
        <v>1.5727204348346218E-2</v>
      </c>
      <c r="AO320" s="71">
        <f t="shared" si="860"/>
        <v>406.66180758017498</v>
      </c>
      <c r="AP320" s="90">
        <f>IF(ISNA(VLOOKUP($B320,'[1]1718  Exp_Rev Access'!$F$7:$GK$318,33,FALSE)),"",VLOOKUP($B320,'[1]1718  Exp_Rev Access'!$F$7:$GK$318,33,FALSE))</f>
        <v>439942.56</v>
      </c>
      <c r="AQ320" s="90">
        <f>IF(ISNA(VLOOKUP($B320,'[1]1718  Exp_Rev Access'!$F$7:$GK$318,34,FALSE)),"",VLOOKUP($B320,'[1]1718  Exp_Rev Access'!$F$7:$GK$318,34,FALSE))</f>
        <v>2254.94</v>
      </c>
      <c r="AR320" s="90">
        <f>IF(ISNA(VLOOKUP($B320,'[1]1718  Exp_Rev Access'!$F$7:$GK$318,35,FALSE)),"",VLOOKUP($B320,'[1]1718  Exp_Rev Access'!$F$7:$GK$318,35,FALSE))</f>
        <v>0</v>
      </c>
      <c r="AS320" s="90">
        <f>IF(ISNA(VLOOKUP($B320,'[1]1718  Exp_Rev Access'!$F$7:$GK$318,36,FALSE)),"",VLOOKUP($B320,'[1]1718  Exp_Rev Access'!$F$7:$GK$318,36,FALSE))</f>
        <v>62936.75</v>
      </c>
      <c r="AT320" s="90">
        <f>IF(ISNA(VLOOKUP($B320,'[1]1718  Exp_Rev Access'!$F$7:$GK$318,37,FALSE)),"",VLOOKUP($B320,'[1]1718  Exp_Rev Access'!$F$7:$GK$318,37,FALSE))</f>
        <v>0</v>
      </c>
      <c r="AU320" s="56">
        <f t="shared" si="861"/>
        <v>505134.25</v>
      </c>
      <c r="AV320" s="93">
        <f t="shared" si="862"/>
        <v>0.56954866638696666</v>
      </c>
      <c r="AW320" s="56">
        <f t="shared" si="863"/>
        <v>14726.946064139944</v>
      </c>
      <c r="AX320" s="90">
        <f>IF(ISNA(VLOOKUP($B320,'[1]1718  Exp_Rev Access'!$F$7:$GK$318,39,FALSE)),"",VLOOKUP($B320,'[1]1718  Exp_Rev Access'!$F$7:$GK$318,39,FALSE))</f>
        <v>0</v>
      </c>
      <c r="AY320" s="90">
        <f>IF(ISNA(VLOOKUP($B320,'[1]1718  Exp_Rev Access'!$F$7:$GK$318,40,FALSE)),"",VLOOKUP($B320,'[1]1718  Exp_Rev Access'!$F$7:$GK$318,40,FALSE))</f>
        <v>39137.129999999997</v>
      </c>
      <c r="AZ320" s="90">
        <f>IF(ISNA(VLOOKUP($B320,'[1]1718  Exp_Rev Access'!$F$7:$GK$318,41,FALSE)),"",VLOOKUP($B320,'[1]1718  Exp_Rev Access'!$F$7:$GK$318,41,FALSE))</f>
        <v>0</v>
      </c>
      <c r="BA320" s="90">
        <f>IF(ISNA(VLOOKUP($B320,'[1]1718  Exp_Rev Access'!$F$7:$GK$318,42,FALSE)),"",VLOOKUP($B320,'[1]1718  Exp_Rev Access'!$F$7:$GK$318,42,FALSE))</f>
        <v>0</v>
      </c>
      <c r="BB320" s="90">
        <f>IF(ISNA(VLOOKUP($B320,'[1]1718  Exp_Rev Access'!$F$7:$GK$318,43,FALSE)),"",VLOOKUP($B320,'[1]1718  Exp_Rev Access'!$F$7:$GK$318,43,FALSE))</f>
        <v>0</v>
      </c>
      <c r="BC320" s="90">
        <f>IF(ISNA(VLOOKUP($B320,'[1]1718  Exp_Rev Access'!$F$7:$GK$318,44,FALSE)),"",VLOOKUP($B320,'[1]1718  Exp_Rev Access'!$F$7:$GK$318,44,FALSE))</f>
        <v>5186.29</v>
      </c>
      <c r="BD320" s="90">
        <f>IF(ISNA(VLOOKUP($B320,'[1]1718  Exp_Rev Access'!$F$7:$GK$318,45,FALSE)),"",VLOOKUP($B320,'[1]1718  Exp_Rev Access'!$F$7:$GK$318,45,FALSE))</f>
        <v>0</v>
      </c>
      <c r="BE320" s="90">
        <f>IF(ISNA(VLOOKUP($B320,'[1]1718  Exp_Rev Access'!$F$7:$GK$318,46,FALSE)),"",VLOOKUP($B320,'[1]1718  Exp_Rev Access'!$F$7:$GK$318,46,FALSE))</f>
        <v>9104.11</v>
      </c>
      <c r="BF320" s="90">
        <f>IF(ISNA(VLOOKUP($B320,'[1]1718  Exp_Rev Access'!$F$7:$GK$318,47,FALSE)),"",VLOOKUP($B320,'[1]1718  Exp_Rev Access'!$F$7:$GK$318,47,FALSE))</f>
        <v>0</v>
      </c>
      <c r="BG320" s="90">
        <f>IF(ISNA(VLOOKUP($B320,'[1]1718  Exp_Rev Access'!$F$7:$GK$318,48,FALSE)),"",VLOOKUP($B320,'[1]1718  Exp_Rev Access'!$F$7:$GK$318,48,FALSE))</f>
        <v>0</v>
      </c>
      <c r="BH320" s="90">
        <f>IF(ISNA(VLOOKUP($B320,'[1]1718  Exp_Rev Access'!$F$7:$GK$318,49,FALSE)),"",VLOOKUP($B320,'[1]1718  Exp_Rev Access'!$F$7:$GK$318,49,FALSE))</f>
        <v>0</v>
      </c>
      <c r="BI320" s="90">
        <f>IF(ISNA(VLOOKUP($B320,'[1]1718  Exp_Rev Access'!$F$7:$GK$318,50,FALSE)),"",VLOOKUP($B320,'[1]1718  Exp_Rev Access'!$F$7:$GK$318,50,FALSE))</f>
        <v>0</v>
      </c>
      <c r="BJ320" s="90">
        <f>IF(ISNA(VLOOKUP($B320,'[1]1718  Exp_Rev Access'!$F$7:$GK$318,51,FALSE)),"",VLOOKUP($B320,'[1]1718  Exp_Rev Access'!$F$7:$GK$318,51,FALSE))</f>
        <v>264.83999999999997</v>
      </c>
      <c r="BK320" s="90">
        <f>IF(ISNA(VLOOKUP($B320,'[1]1718  Exp_Rev Access'!$F$7:$GK$318,52,FALSE)),"",VLOOKUP($B320,'[1]1718  Exp_Rev Access'!$F$7:$GK$318,52,FALSE))</f>
        <v>82675.710000000006</v>
      </c>
      <c r="BL320" s="90">
        <f>IF(ISNA(VLOOKUP($B320,'[1]1718  Exp_Rev Access'!$F$7:$GK$318,53,FALSE)),"",VLOOKUP($B320,'[1]1718  Exp_Rev Access'!$F$7:$GK$318,53,FALSE))</f>
        <v>0</v>
      </c>
      <c r="BM320" s="90">
        <f>IF(ISNA(VLOOKUP($B320,'[1]1718  Exp_Rev Access'!$F$7:$GK$318,54,FALSE)),"",VLOOKUP($B320,'[1]1718  Exp_Rev Access'!$F$7:$GK$318,54,FALSE))</f>
        <v>0</v>
      </c>
      <c r="BN320" s="90">
        <f>IF(ISNA(VLOOKUP($B320,'[1]1718  Exp_Rev Access'!$F$7:$GK$318,55,FALSE)),"",VLOOKUP($B320,'[1]1718  Exp_Rev Access'!$F$7:$GK$318,55,FALSE))</f>
        <v>0</v>
      </c>
      <c r="BO320" s="90">
        <f>IF(ISNA(VLOOKUP($B320,'[1]1718  Exp_Rev Access'!$F$7:$GK$318,56,FALSE)),"",VLOOKUP($B320,'[1]1718  Exp_Rev Access'!$F$7:$GK$318,56,FALSE))</f>
        <v>0</v>
      </c>
      <c r="BP320" s="90">
        <f>IF(ISNA(VLOOKUP($B320,'[1]1718  Exp_Rev Access'!$F$7:$GK$318,57,FALSE)),"",VLOOKUP($B320,'[1]1718  Exp_Rev Access'!$F$7:$GK$318,57,FALSE))</f>
        <v>0</v>
      </c>
      <c r="BQ320" s="90">
        <f>IF(ISNA(VLOOKUP($B320,'[1]1718  Exp_Rev Access'!$F$7:$GK$318,58,FALSE)),"",VLOOKUP($B320,'[1]1718  Exp_Rev Access'!$F$7:$GK$318,58,FALSE))</f>
        <v>0</v>
      </c>
      <c r="BR320" s="90">
        <f>IF(ISNA(VLOOKUP($B320,'[1]1718  Exp_Rev Access'!$F$7:$GK$318,59,FALSE)),"",VLOOKUP($B320,'[1]1718  Exp_Rev Access'!$F$7:$GK$318,59,FALSE))</f>
        <v>0</v>
      </c>
      <c r="BS320" s="90">
        <f>IF(ISNA(VLOOKUP($B320,'[1]1718  Exp_Rev Access'!$F$7:$GK$318,60,FALSE)),"",VLOOKUP($B320,'[1]1718  Exp_Rev Access'!$F$7:$GK$318,60,FALSE))</f>
        <v>0</v>
      </c>
      <c r="BT320" s="90">
        <f>IF(ISNA(VLOOKUP($B320,'[1]1718  Exp_Rev Access'!$F$7:$GK$318,61,FALSE)),"",VLOOKUP($B320,'[1]1718  Exp_Rev Access'!$F$7:$GK$318,61,FALSE))</f>
        <v>0</v>
      </c>
      <c r="BU320" s="90">
        <f>IF(ISNA(VLOOKUP($B320,'[1]1718  Exp_Rev Access'!$F$7:$GK$318,62,FALSE)),"",VLOOKUP($B320,'[1]1718  Exp_Rev Access'!$F$7:$GK$318,62,FALSE))</f>
        <v>0</v>
      </c>
      <c r="BV320" s="56">
        <f t="shared" si="743"/>
        <v>136368.08000000002</v>
      </c>
      <c r="BW320" s="92">
        <f t="shared" si="868"/>
        <v>0.15375765571578487</v>
      </c>
      <c r="BX320" s="71">
        <f t="shared" si="869"/>
        <v>3975.7457725947529</v>
      </c>
      <c r="BY320" s="90">
        <f>IF(ISNA(VLOOKUP($B320,'[1]1718  Exp_Rev Access'!$F$7:$GK$318,64,FALSE)),"",VLOOKUP($B320,'[1]1718  Exp_Rev Access'!$F$7:$GK$318,64,FALSE))</f>
        <v>0</v>
      </c>
      <c r="BZ320" s="90">
        <f>IF(ISNA(VLOOKUP($B320,'[1]1718  Exp_Rev Access'!$F$7:$GK$318,65,FALSE)),"",VLOOKUP($B320,'[1]1718  Exp_Rev Access'!$F$7:$GK$318,65,FALSE))</f>
        <v>0</v>
      </c>
      <c r="CA320" s="90">
        <f>IF(ISNA(VLOOKUP($B320,'[1]1718  Exp_Rev Access'!$F$7:$GK$318,66,FALSE)),"",VLOOKUP($B320,'[1]1718  Exp_Rev Access'!$F$7:$GK$318,66,FALSE))</f>
        <v>0</v>
      </c>
      <c r="CB320" s="90">
        <f>IF(ISNA(VLOOKUP($B320,'[1]1718  Exp_Rev Access'!$F$7:$GK$318,67,FALSE)),"",VLOOKUP($B320,'[1]1718  Exp_Rev Access'!$F$7:$GK$318,67,FALSE))</f>
        <v>0</v>
      </c>
      <c r="CC320" s="90">
        <f>IF(ISNA(VLOOKUP($B320,'[1]1718  Exp_Rev Access'!$F$7:$GK$318,68,FALSE)),"",VLOOKUP($B320,'[1]1718  Exp_Rev Access'!$F$7:$GK$318,68,FALSE))</f>
        <v>90.19</v>
      </c>
      <c r="CD320" s="90">
        <f>IF(ISNA(VLOOKUP($B320,'[1]1718  Exp_Rev Access'!$F$7:$GK$318,69,FALSE)),"",VLOOKUP($B320,'[1]1718  Exp_Rev Access'!$F$7:$GK$318,69,FALSE))</f>
        <v>0</v>
      </c>
      <c r="CE320" s="56">
        <f t="shared" si="739"/>
        <v>90.19</v>
      </c>
      <c r="CF320" s="92">
        <f t="shared" si="757"/>
        <v>1.0169097466948742E-4</v>
      </c>
      <c r="CG320" s="78">
        <f t="shared" si="758"/>
        <v>2.629446064139942</v>
      </c>
      <c r="CH320" s="90">
        <f>IF(ISNA(VLOOKUP($B320,'[1]1718  Exp_Rev Access'!$F$7:$GK$318,$CH$2,FALSE)),"",VLOOKUP($B320,'[1]1718  Exp_Rev Access'!$F$7:$GK$318,$CH$2,FALSE))</f>
        <v>0</v>
      </c>
      <c r="CI320" s="90">
        <f>IF(ISNA(VLOOKUP($B320,'[1]1718  Exp_Rev Access'!$F$7:$GK$318,$CI$2,FALSE)),"",VLOOKUP($B320,'[1]1718  Exp_Rev Access'!$F$7:$GK$318,$CI$2,FALSE))</f>
        <v>0</v>
      </c>
      <c r="CJ320" s="90">
        <f>IF(ISNA(VLOOKUP($B320,'[1]1718  Exp_Rev Access'!$F$7:$GK$318,$CJ$2,FALSE)),"",VLOOKUP($B320,'[1]1718  Exp_Rev Access'!$F$7:$GK$318,$CJ$2,FALSE))</f>
        <v>0</v>
      </c>
      <c r="CK320" s="90">
        <f>IF(ISNA(VLOOKUP($B320,'[1]1718  Exp_Rev Access'!$F$7:$GK$318,$CK$2,FALSE)),"",VLOOKUP($B320,'[1]1718  Exp_Rev Access'!$F$7:$GK$318,$CK$2,FALSE))</f>
        <v>0</v>
      </c>
      <c r="CL320" s="90">
        <f>IF(ISNA(VLOOKUP($B320,'[1]1718  Exp_Rev Access'!$F$7:$GK$318,$CL$2,FALSE)),"",VLOOKUP($B320,'[1]1718  Exp_Rev Access'!$F$7:$GK$318,$CL$2,FALSE))</f>
        <v>0</v>
      </c>
      <c r="CM320" s="90">
        <f>IF(ISNA(VLOOKUP($B320,'[1]1718  Exp_Rev Access'!$F$7:$GK$318,$CM$2,FALSE)),"",VLOOKUP($B320,'[1]1718  Exp_Rev Access'!$F$7:$GK$318,$CM$2,FALSE))</f>
        <v>0</v>
      </c>
      <c r="CN320" s="90">
        <f>IF(ISNA(VLOOKUP($B320,'[1]1718  Exp_Rev Access'!$F$7:$GK$318,$CN$2,FALSE)),"",VLOOKUP($B320,'[1]1718  Exp_Rev Access'!$F$7:$GK$318,$CN$2,FALSE))</f>
        <v>0</v>
      </c>
      <c r="CO320" s="90">
        <f>IF(ISNA(VLOOKUP($B320,'[1]1718  Exp_Rev Access'!$F$7:$GK$318,$CO$2,FALSE)),"",VLOOKUP($B320,'[1]1718  Exp_Rev Access'!$F$7:$GK$318,$CO$2,FALSE))</f>
        <v>0</v>
      </c>
      <c r="CP320" s="90">
        <f>IF(ISNA(VLOOKUP($B320,'[1]1718  Exp_Rev Access'!$F$7:$GK$318,$CP$2,FALSE)),"",VLOOKUP($B320,'[1]1718  Exp_Rev Access'!$F$7:$GK$318,$CP$2,FALSE))</f>
        <v>0</v>
      </c>
      <c r="CQ320" s="90">
        <f>IF(ISNA(VLOOKUP($B320,'[1]1718  Exp_Rev Access'!$F$7:$GK$318,$CQ$2,FALSE)),"",VLOOKUP($B320,'[1]1718  Exp_Rev Access'!$F$7:$GK$318,$CQ$2,FALSE))</f>
        <v>9385</v>
      </c>
      <c r="CR320" s="90">
        <f>IF(ISNA(VLOOKUP($B320,'[1]1718  Exp_Rev Access'!$F$7:$GK$318,$CR$2,FALSE)),"",VLOOKUP($B320,'[1]1718  Exp_Rev Access'!$F$7:$GK$318,$CR$2,FALSE))</f>
        <v>0</v>
      </c>
      <c r="CS320" s="90">
        <f>IF(ISNA(VLOOKUP($B320,'[1]1718  Exp_Rev Access'!$F$7:$GK$318,$CS$2,FALSE)),"",VLOOKUP($B320,'[1]1718  Exp_Rev Access'!$F$7:$GK$318,$CS$2,FALSE))</f>
        <v>0</v>
      </c>
      <c r="CT320" s="90">
        <f>IF(ISNA(VLOOKUP($B320,'[1]1718  Exp_Rev Access'!$F$7:$GK$318,$CT$2,FALSE)),"",VLOOKUP($B320,'[1]1718  Exp_Rev Access'!$F$7:$GK$318,$CT$2,FALSE))</f>
        <v>0</v>
      </c>
      <c r="CU320" s="90">
        <f>IF(ISNA(VLOOKUP($B320,'[1]1718  Exp_Rev Access'!$F$7:$GK$318,$CU$2,FALSE)),"",VLOOKUP($B320,'[1]1718  Exp_Rev Access'!$F$7:$GK$318,$CU$2,FALSE))</f>
        <v>1167</v>
      </c>
      <c r="CV320" s="90">
        <f>IF(ISNA(VLOOKUP($B320,'[1]1718  Exp_Rev Access'!$F$7:$GK$318,$CV$2,FALSE)),"",VLOOKUP($B320,'[1]1718  Exp_Rev Access'!$F$7:$GK$318,$CV$2,FALSE))</f>
        <v>10699</v>
      </c>
      <c r="CW320" s="90">
        <f>IF(ISNA(VLOOKUP($B320,'[1]1718  Exp_Rev Access'!$F$7:$GK$318,$CW$2,FALSE)),"",VLOOKUP($B320,'[1]1718  Exp_Rev Access'!$F$7:$GK$318,$CW$2,FALSE))</f>
        <v>0</v>
      </c>
      <c r="CX320" s="90">
        <f>IF(ISNA(VLOOKUP($B320,'[1]1718  Exp_Rev Access'!$F$7:$GK$318,$CX$2,FALSE)),"",VLOOKUP($B320,'[1]1718  Exp_Rev Access'!$F$7:$GK$318,$CX$2,FALSE))</f>
        <v>0</v>
      </c>
      <c r="CY320" s="90">
        <f>IF(ISNA(VLOOKUP($B320,'[1]1718  Exp_Rev Access'!$F$7:$GK$318,$CY$2,FALSE)),"",VLOOKUP($B320,'[1]1718  Exp_Rev Access'!$F$7:$GK$318,$CY$2,FALSE))</f>
        <v>0</v>
      </c>
      <c r="CZ320" s="90">
        <f>IF(ISNA(VLOOKUP($B320,'[1]1718  Exp_Rev Access'!$F$7:$GK$318,$CZ$2,FALSE)),"",VLOOKUP($B320,'[1]1718  Exp_Rev Access'!$F$7:$GK$318,$CZ$2,FALSE))</f>
        <v>0</v>
      </c>
      <c r="DA320" s="90">
        <f>IF(ISNA(VLOOKUP($B320,'[1]1718  Exp_Rev Access'!$F$7:$GK$318,$DA$2,FALSE)),"",VLOOKUP($B320,'[1]1718  Exp_Rev Access'!$F$7:$GK$318,$DA$2,FALSE))</f>
        <v>0</v>
      </c>
      <c r="DB320" s="90">
        <f>IF(ISNA(VLOOKUP($B320,'[1]1718  Exp_Rev Access'!$F$7:$GK$318,$DB$2,FALSE)),"",VLOOKUP($B320,'[1]1718  Exp_Rev Access'!$F$7:$GK$318,$DB$2,FALSE))</f>
        <v>0</v>
      </c>
      <c r="DC320" s="90">
        <f>IF(ISNA(VLOOKUP($B320,'[1]1718  Exp_Rev Access'!$F$7:$GK$318,$DC$2,FALSE)),"",VLOOKUP($B320,'[1]1718  Exp_Rev Access'!$F$7:$GK$318,$DC$2,FALSE))</f>
        <v>0</v>
      </c>
      <c r="DD320" s="90">
        <f>IF(ISNA(VLOOKUP($B320,'[1]1718  Exp_Rev Access'!$F$7:$GK$318,$DD$2,FALSE)),"",VLOOKUP($B320,'[1]1718  Exp_Rev Access'!$F$7:$GK$318,$DD$2,FALSE))</f>
        <v>0</v>
      </c>
      <c r="DE320" s="90">
        <f>IF(ISNA(VLOOKUP($B320,'[1]1718  Exp_Rev Access'!$F$7:$GK$318,$DE$2,FALSE)),"",VLOOKUP($B320,'[1]1718  Exp_Rev Access'!$F$7:$GK$318,$DE$2,FALSE))</f>
        <v>0</v>
      </c>
      <c r="DF320" s="90">
        <f>IF(ISNA(VLOOKUP($B320,'[1]1718  Exp_Rev Access'!$F$7:$GK$318,$DF$2,FALSE)),"",VLOOKUP($B320,'[1]1718  Exp_Rev Access'!$F$7:$GK$318,$DF$2,FALSE))</f>
        <v>0</v>
      </c>
      <c r="DG320" s="90">
        <f>IF(ISNA(VLOOKUP($B320,'[1]1718  Exp_Rev Access'!$F$7:$GK$318,$DG$2,FALSE)),"",VLOOKUP($B320,'[1]1718  Exp_Rev Access'!$F$7:$GK$318,$DG$2,FALSE))</f>
        <v>0</v>
      </c>
      <c r="DH320" s="90">
        <f>IF(ISNA(VLOOKUP($B320,'[1]1718  Exp_Rev Access'!$F$7:$GK$318,$DH$2,FALSE)),"",VLOOKUP($B320,'[1]1718  Exp_Rev Access'!$F$7:$GK$318,$DH$2,FALSE))</f>
        <v>0</v>
      </c>
      <c r="DI320" s="90">
        <f>IF(ISNA(VLOOKUP($B320,'[1]1718  Exp_Rev Access'!$F$7:$GK$318,$DI$2,FALSE)),"",VLOOKUP($B320,'[1]1718  Exp_Rev Access'!$F$7:$GK$318,$DI$2,FALSE))</f>
        <v>4878.05</v>
      </c>
      <c r="DJ320" s="90">
        <f>IF(ISNA(VLOOKUP($B320,'[1]1718  Exp_Rev Access'!$F$7:$GK$318,$DJ$2,FALSE)),"",VLOOKUP($B320,'[1]1718  Exp_Rev Access'!$F$7:$GK$318,$DJ$2,FALSE))</f>
        <v>0</v>
      </c>
      <c r="DK320" s="90">
        <f>IF(ISNA(VLOOKUP($B320,'[1]1718  Exp_Rev Access'!$F$7:$GK$318,$DK$2,FALSE)),"",VLOOKUP($B320,'[1]1718  Exp_Rev Access'!$F$7:$GK$318,$DK$2,FALSE))</f>
        <v>11239</v>
      </c>
      <c r="DL320" s="90">
        <f>IF(ISNA(VLOOKUP($B320,'[1]1718  Exp_Rev Access'!$F$7:$GK$318,$DL$2,FALSE)),"",VLOOKUP($B320,'[1]1718  Exp_Rev Access'!$F$7:$GK$318,$DL$2,FALSE))</f>
        <v>0</v>
      </c>
      <c r="DM320" s="90">
        <f>IF(ISNA(VLOOKUP($B320,'[1]1718  Exp_Rev Access'!$F$7:$GK$318,$DM$2,FALSE)),"",VLOOKUP($B320,'[1]1718  Exp_Rev Access'!$F$7:$GK$318,$DM$2,FALSE))</f>
        <v>0</v>
      </c>
      <c r="DN320" s="90">
        <f>IF(ISNA(VLOOKUP($B320,'[1]1718  Exp_Rev Access'!$F$7:$GK$318,$DN$2,FALSE)),"",VLOOKUP($B320,'[1]1718  Exp_Rev Access'!$F$7:$GK$318,$DN$2,FALSE))</f>
        <v>0</v>
      </c>
      <c r="DO320" s="90">
        <f>IF(ISNA(VLOOKUP($B320,'[1]1718  Exp_Rev Access'!$F$7:$GK$318,$DO$2,FALSE)),"",VLOOKUP($B320,'[1]1718  Exp_Rev Access'!$F$7:$GK$318,$DO$2,FALSE))</f>
        <v>0</v>
      </c>
      <c r="DP320" s="90">
        <f>IF(ISNA(VLOOKUP($B320,'[1]1718  Exp_Rev Access'!$F$7:$GK$318,$DP$2,FALSE)),"",VLOOKUP($B320,'[1]1718  Exp_Rev Access'!$F$7:$GK$318,$DP$2,FALSE))</f>
        <v>0</v>
      </c>
      <c r="DQ320" s="90">
        <f>IF(ISNA(VLOOKUP($B320,'[1]1718  Exp_Rev Access'!$F$7:$GK$318,$DQ$2,FALSE)),"",VLOOKUP($B320,'[1]1718  Exp_Rev Access'!$F$7:$GK$318,$DQ$2,FALSE))</f>
        <v>0</v>
      </c>
      <c r="DR320" s="90">
        <f>IF(ISNA(VLOOKUP($B320,'[1]1718  Exp_Rev Access'!$F$7:$GK$318,$DR$2,FALSE)),"",VLOOKUP($B320,'[1]1718  Exp_Rev Access'!$F$7:$GK$318,$DR$2,FALSE))</f>
        <v>0</v>
      </c>
      <c r="DS320" s="90">
        <f>IF(ISNA(VLOOKUP($B320,'[1]1718  Exp_Rev Access'!$F$7:$GK$318,$DS$2,FALSE)),"",VLOOKUP($B320,'[1]1718  Exp_Rev Access'!$F$7:$GK$318,$DS$2,FALSE))</f>
        <v>0</v>
      </c>
      <c r="DT320" s="90">
        <f>IF(ISNA(VLOOKUP($B320,'[1]1718  Exp_Rev Access'!$F$7:$GK$318,$DT$2,FALSE)),"",VLOOKUP($B320,'[1]1718  Exp_Rev Access'!$F$7:$GK$318,$DT$2,FALSE))</f>
        <v>0</v>
      </c>
      <c r="DU320" s="90">
        <f>IF(ISNA(VLOOKUP($B320,'[1]1718  Exp_Rev Access'!$F$7:$GK$318,$DU$2,FALSE)),"",VLOOKUP($B320,'[1]1718  Exp_Rev Access'!$F$7:$GK$318,$DU$2,FALSE))</f>
        <v>0</v>
      </c>
      <c r="DV320" s="90">
        <f>IF(ISNA(VLOOKUP($B320,'[1]1718  Exp_Rev Access'!$F$7:$GK$318,$DV$2,FALSE)),"",VLOOKUP($B320,'[1]1718  Exp_Rev Access'!$F$7:$GK$318,$DV$2,FALSE))</f>
        <v>0</v>
      </c>
      <c r="DW320" s="90">
        <f>IF(ISNA(VLOOKUP($B320,'[1]1718  Exp_Rev Access'!$F$7:$GK$318,$DW$2,FALSE)),"",VLOOKUP($B320,'[1]1718  Exp_Rev Access'!$F$7:$GK$318,$DW$2,FALSE))</f>
        <v>0</v>
      </c>
      <c r="DX320" s="90">
        <f>IF(ISNA(VLOOKUP($B320,'[1]1718  Exp_Rev Access'!$F$7:$GK$318,$DX$2,FALSE)),"",VLOOKUP($B320,'[1]1718  Exp_Rev Access'!$F$7:$GK$318,$DX$2,FALSE))</f>
        <v>0</v>
      </c>
      <c r="DY320" s="90">
        <f>IF(ISNA(VLOOKUP($B320,'[1]1718  Exp_Rev Access'!$F$7:$GK$318,$DY$2,FALSE)),"",VLOOKUP($B320,'[1]1718  Exp_Rev Access'!$F$7:$GK$318,$DY$2,FALSE))</f>
        <v>0</v>
      </c>
      <c r="DZ320" s="90">
        <f>IF(ISNA(VLOOKUP($B320,'[1]1718  Exp_Rev Access'!$F$7:$GK$318,$DZ$2,FALSE)),"",VLOOKUP($B320,'[1]1718  Exp_Rev Access'!$F$7:$GK$318,$DZ$2,FALSE))</f>
        <v>0</v>
      </c>
      <c r="EA320" s="90">
        <f>IF(ISNA(VLOOKUP($B320,'[1]1718  Exp_Rev Access'!$F$7:$GK$318,$EA$2,FALSE)),"",VLOOKUP($B320,'[1]1718  Exp_Rev Access'!$F$7:$GK$318,$EA$2,FALSE))</f>
        <v>0</v>
      </c>
      <c r="EB320" s="90">
        <f>IF(ISNA(VLOOKUP($B320,'[1]1718  Exp_Rev Access'!$F$7:$GK$318,$EB$2,FALSE)),"",VLOOKUP($B320,'[1]1718  Exp_Rev Access'!$F$7:$GK$318,$EB$2,FALSE))</f>
        <v>0</v>
      </c>
      <c r="EC320" s="90">
        <f>IF(ISNA(VLOOKUP($B320,'[1]1718  Exp_Rev Access'!$F$7:$GK$318,$EC$2,FALSE)),"",VLOOKUP($B320,'[1]1718  Exp_Rev Access'!$F$7:$GK$318,$EC$2,FALSE))</f>
        <v>0</v>
      </c>
      <c r="ED320" s="90">
        <f>IF(ISNA(VLOOKUP($B320,'[1]1718  Exp_Rev Access'!$F$7:$GK$318,$ED$2,FALSE)),"",VLOOKUP($B320,'[1]1718  Exp_Rev Access'!$F$7:$GK$318,$ED$2,FALSE))</f>
        <v>0</v>
      </c>
      <c r="EE320" s="90">
        <f>IF(ISNA(VLOOKUP($B320,'[1]1718  Exp_Rev Access'!$F$7:$GK$318,$EE$2,FALSE)),"",VLOOKUP($B320,'[1]1718  Exp_Rev Access'!$F$7:$GK$318,$EE$2,FALSE))</f>
        <v>0</v>
      </c>
      <c r="EF320" s="90">
        <f>IF(ISNA(VLOOKUP($B320,'[1]1718  Exp_Rev Access'!$F$7:$GK$318,$EF$2,FALSE)),"",VLOOKUP($B320,'[1]1718  Exp_Rev Access'!$F$7:$GK$318,$EF$2,FALSE))</f>
        <v>0</v>
      </c>
      <c r="EG320" s="90">
        <f>IF(ISNA(VLOOKUP($B320,'[1]1718  Exp_Rev Access'!$F$7:$GK$318,$EG$2,FALSE)),"",VLOOKUP($B320,'[1]1718  Exp_Rev Access'!$F$7:$GK$318,$EG$2,FALSE))</f>
        <v>0</v>
      </c>
      <c r="EH320" s="90">
        <f>IF(ISNA(VLOOKUP($B320,'[1]1718  Exp_Rev Access'!$F$7:$GK$318,$EH$2,FALSE)),"",VLOOKUP($B320,'[1]1718  Exp_Rev Access'!$F$7:$GK$318,$EH$2,FALSE))</f>
        <v>0</v>
      </c>
      <c r="EI320" s="90">
        <f>IF(ISNA(VLOOKUP($B320,'[1]1718  Exp_Rev Access'!$F$7:$GK$318,$EI$2,FALSE)),"",VLOOKUP($B320,'[1]1718  Exp_Rev Access'!$F$7:$GK$318,$EI$2,FALSE))</f>
        <v>0</v>
      </c>
      <c r="EJ320" s="90">
        <f>IF(ISNA(VLOOKUP($B320,'[1]1718  Exp_Rev Access'!$F$7:$GK$318,$EJ$2,FALSE)),"",VLOOKUP($B320,'[1]1718  Exp_Rev Access'!$F$7:$GK$318,$EJ$2,FALSE))</f>
        <v>0</v>
      </c>
      <c r="EK320" s="90">
        <f>IF(ISNA(VLOOKUP($B320,'[1]1718  Exp_Rev Access'!$F$7:$GK$318,$EK$2,FALSE)),"",VLOOKUP($B320,'[1]1718  Exp_Rev Access'!$F$7:$GK$318,$EK$2,FALSE))</f>
        <v>0</v>
      </c>
      <c r="EL320" s="90">
        <f>IF(ISNA(VLOOKUP($B320,'[1]1718  Exp_Rev Access'!$F$7:$GK$318,$EL$2,FALSE)),"",VLOOKUP($B320,'[1]1718  Exp_Rev Access'!$F$7:$GK$318,$EL$2,FALSE))</f>
        <v>0</v>
      </c>
      <c r="EM320" s="90">
        <f>IF(ISNA(VLOOKUP($B320,'[1]1718  Exp_Rev Access'!$F$7:$GK$318,$EM$2,FALSE)),"",VLOOKUP($B320,'[1]1718  Exp_Rev Access'!$F$7:$GK$318,$EM$2,FALSE))</f>
        <v>0</v>
      </c>
      <c r="EN320" s="90">
        <f>IF(ISNA(VLOOKUP($B320,'[1]1718  Exp_Rev Access'!$F$7:$GK$318,$EN$2,FALSE)),"",VLOOKUP($B320,'[1]1718  Exp_Rev Access'!$F$7:$GK$318,$EN$2,FALSE))</f>
        <v>0</v>
      </c>
      <c r="EO320" s="90">
        <f>IF(ISNA(VLOOKUP($B320,'[1]1718  Exp_Rev Access'!$F$7:$GK$318,$EO$2,FALSE)),"",VLOOKUP($B320,'[1]1718  Exp_Rev Access'!$F$7:$GK$318,$EO$2,FALSE))</f>
        <v>0</v>
      </c>
      <c r="EP320" s="90">
        <f>IF(ISNA(VLOOKUP($B320,'[1]1718  Exp_Rev Access'!$F$7:$GK$318,$EP$2,FALSE)),"",VLOOKUP($B320,'[1]1718  Exp_Rev Access'!$F$7:$GK$318,$EP$2,FALSE))</f>
        <v>0</v>
      </c>
      <c r="EQ320" s="90">
        <f>IF(ISNA(VLOOKUP($B320,'[1]1718  Exp_Rev Access'!$F$7:$GK$318,$EQ$2,FALSE)),"",VLOOKUP($B320,'[1]1718  Exp_Rev Access'!$F$7:$GK$318,$EQ$2,FALSE))</f>
        <v>0</v>
      </c>
      <c r="ER320" s="90">
        <f>IF(ISNA(VLOOKUP($B320,'[1]1718  Exp_Rev Access'!$F$7:$GK$318,$ER$2,FALSE)),"",VLOOKUP($B320,'[1]1718  Exp_Rev Access'!$F$7:$GK$318,$ER$2,FALSE))</f>
        <v>0</v>
      </c>
      <c r="ES320" s="90">
        <f>IF(ISNA(VLOOKUP($B320,'[1]1718  Exp_Rev Access'!$F$7:$GK$318,$ES$2,FALSE)),"",VLOOKUP($B320,'[1]1718  Exp_Rev Access'!$F$7:$GK$318,$ES$2,FALSE))</f>
        <v>0</v>
      </c>
      <c r="ET320" s="90">
        <f>IF(ISNA(VLOOKUP($B320,'[1]1718  Exp_Rev Access'!$F$7:$GK$318,$ET$2,FALSE)),"",VLOOKUP($B320,'[1]1718  Exp_Rev Access'!$F$7:$GK$318,$ET$2,FALSE))</f>
        <v>0</v>
      </c>
      <c r="EU320" s="90">
        <f>IF(ISNA(VLOOKUP($B320,'[1]1718  Exp_Rev Access'!$F$7:$GK$318,$EU$2,FALSE)),"",VLOOKUP($B320,'[1]1718  Exp_Rev Access'!$F$7:$GK$318,$EU$2,FALSE))</f>
        <v>0</v>
      </c>
      <c r="EV320" s="90">
        <f>IF(ISNA(VLOOKUP($B320,'[1]1718  Exp_Rev Access'!$F$7:$GK$318,$EV$2,FALSE)),"",VLOOKUP($B320,'[1]1718  Exp_Rev Access'!$F$7:$GK$318,$EV$2,FALSE))</f>
        <v>0</v>
      </c>
      <c r="EW320" s="90">
        <f>IF(ISNA(VLOOKUP($B320,'[1]1718  Exp_Rev Access'!$F$7:$GK$318,$EW$2,FALSE)),"",VLOOKUP($B320,'[1]1718  Exp_Rev Access'!$F$7:$GK$318,$EW$2,FALSE))</f>
        <v>0</v>
      </c>
      <c r="EX320" s="90">
        <f>IF(ISNA(VLOOKUP($B320,'[1]1718  Exp_Rev Access'!$F$7:$GK$318,$EX$2,FALSE)),"",VLOOKUP($B320,'[1]1718  Exp_Rev Access'!$F$7:$GK$318,$EX$2,FALSE))</f>
        <v>0</v>
      </c>
      <c r="EY320" s="90">
        <f>IF(ISNA(VLOOKUP($B320,'[1]1718  Exp_Rev Access'!$F$7:$GK$318,$EY$2,FALSE)),"",VLOOKUP($B320,'[1]1718  Exp_Rev Access'!$F$7:$GK$318,$EY$2,FALSE))</f>
        <v>0</v>
      </c>
      <c r="EZ320" s="90">
        <f>IF(ISNA(VLOOKUP($B320,'[1]1718  Exp_Rev Access'!$F$7:$GK$318,$EZ$2,FALSE)),"",VLOOKUP($B320,'[1]1718  Exp_Rev Access'!$F$7:$GK$318,$EZ$2,FALSE))</f>
        <v>0</v>
      </c>
      <c r="FA320" s="90">
        <f>IF(ISNA(VLOOKUP($B320,'[1]1718  Exp_Rev Access'!$F$7:$GK$318,$FA$2,FALSE)),"",VLOOKUP($B320,'[1]1718  Exp_Rev Access'!$F$7:$GK$318,$FA$2,FALSE))</f>
        <v>0</v>
      </c>
      <c r="FB320" s="90">
        <f>IF(ISNA(VLOOKUP($B320,'[1]1718  Exp_Rev Access'!$F$7:$GK$318,$FB$2,FALSE)),"",VLOOKUP($B320,'[1]1718  Exp_Rev Access'!$F$7:$GK$318,$FB$2,FALSE))</f>
        <v>0</v>
      </c>
      <c r="FC320" s="90">
        <f>IF(ISNA(VLOOKUP($B320,'[1]1718  Exp_Rev Access'!$F$7:$GK$318,$FC$2,FALSE)),"",VLOOKUP($B320,'[1]1718  Exp_Rev Access'!$F$7:$GK$318,$FC$2,FALSE))</f>
        <v>0</v>
      </c>
      <c r="FD320" s="90">
        <f>IF(ISNA(VLOOKUP($B320,'[1]1718  Exp_Rev Access'!$F$7:$GK$318,$FD$2,FALSE)),"",VLOOKUP($B320,'[1]1718  Exp_Rev Access'!$F$7:$GK$318,$FD$2,FALSE))</f>
        <v>0</v>
      </c>
      <c r="FE320" s="90">
        <f>IF(ISNA(VLOOKUP($B320,'[1]1718  Exp_Rev Access'!$F$7:$GK$318,$FE$2,FALSE)),"",VLOOKUP($B320,'[1]1718  Exp_Rev Access'!$F$7:$GK$318,$FE$2,FALSE))</f>
        <v>0</v>
      </c>
      <c r="FF320" s="90">
        <f>IF(ISNA(VLOOKUP($B320,'[1]1718  Exp_Rev Access'!$F$7:$GK$318,$FF$2,FALSE)),"",VLOOKUP($B320,'[1]1718  Exp_Rev Access'!$F$7:$GK$318,$FF$2,FALSE))</f>
        <v>0</v>
      </c>
      <c r="FG320" s="90">
        <f>IF(ISNA(VLOOKUP($B320,'[1]1718  Exp_Rev Access'!$F$7:$GK$318,$FG$2,FALSE)),"",VLOOKUP($B320,'[1]1718  Exp_Rev Access'!$F$7:$GK$318,$FG$2,FALSE))</f>
        <v>0</v>
      </c>
      <c r="FH320" s="90">
        <f>IF(ISNA(VLOOKUP($B320,'[1]1718  Exp_Rev Access'!$F$7:$GK$318,$FH$2,FALSE)),"",VLOOKUP($B320,'[1]1718  Exp_Rev Access'!$F$7:$GK$318,$FH$2,FALSE))</f>
        <v>0</v>
      </c>
      <c r="FI320" s="90">
        <f>IF(ISNA(VLOOKUP($B320,'[1]1718  Exp_Rev Access'!$F$7:$GK$318,$FI$2,FALSE)),"",VLOOKUP($B320,'[1]1718  Exp_Rev Access'!$F$7:$GK$318,$FI$2,FALSE))</f>
        <v>0</v>
      </c>
      <c r="FJ320" s="90">
        <f>IF(ISNA(VLOOKUP($B320,'[1]1718  Exp_Rev Access'!$F$7:$GK$318,$FJ$2,FALSE)),"",VLOOKUP($B320,'[1]1718  Exp_Rev Access'!$F$7:$GK$318,$FJ$2,FALSE))</f>
        <v>0</v>
      </c>
      <c r="FK320" s="90">
        <f>IF(ISNA(VLOOKUP($B320,'[1]1718  Exp_Rev Access'!$F$7:$GK$318,$FK$2,FALSE)),"",VLOOKUP($B320,'[1]1718  Exp_Rev Access'!$F$7:$GK$318,$FK$2,FALSE))</f>
        <v>0</v>
      </c>
      <c r="FL320" s="90">
        <f>IF(ISNA(VLOOKUP($B320,'[1]1718  Exp_Rev Access'!$F$7:$GK$318,$FL$2,FALSE)),"",VLOOKUP($B320,'[1]1718  Exp_Rev Access'!$F$7:$GK$318,$FL$2,FALSE))</f>
        <v>0</v>
      </c>
      <c r="FM320" s="90">
        <f>IF(ISNA(VLOOKUP($B320,'[1]1718  Exp_Rev Access'!$F$7:$GK$318,$FM$2,FALSE)),"",VLOOKUP($B320,'[1]1718  Exp_Rev Access'!$F$7:$GK$318,$FM$2,FALSE))</f>
        <v>0</v>
      </c>
      <c r="FN320" s="90">
        <f>IF(ISNA(VLOOKUP($B320,'[1]1718  Exp_Rev Access'!$F$7:$GK$318,$FN$2,FALSE)),"",VLOOKUP($B320,'[1]1718  Exp_Rev Access'!$F$7:$GK$318,$FN$2,FALSE))</f>
        <v>0</v>
      </c>
      <c r="FO320" s="90">
        <f>IF(ISNA(VLOOKUP($B320,'[1]1718  Exp_Rev Access'!$F$7:$GK$318,$FO$2,FALSE)),"",VLOOKUP($B320,'[1]1718  Exp_Rev Access'!$F$7:$GK$318,$FO$2,FALSE))</f>
        <v>0</v>
      </c>
      <c r="FP320" s="90">
        <f>IF(ISNA(VLOOKUP($B320,'[1]1718  Exp_Rev Access'!$F$7:$GK$318,$FP$2,FALSE)),"",VLOOKUP($B320,'[1]1718  Exp_Rev Access'!$F$7:$GK$318,$FP$2,FALSE))</f>
        <v>0</v>
      </c>
      <c r="FQ320" s="90">
        <f>IF(ISNA(VLOOKUP($B320,'[1]1718  Exp_Rev Access'!$F$7:$GK$318,$FQ$2,FALSE)),"",VLOOKUP($B320,'[1]1718  Exp_Rev Access'!$F$7:$GK$318,$FQ$2,FALSE))</f>
        <v>0</v>
      </c>
      <c r="FR320" s="90">
        <f>IF(ISNA(VLOOKUP($B320,'[1]1718  Exp_Rev Access'!$F$7:$GK$318,$FR$2,FALSE)),"",VLOOKUP($B320,'[1]1718  Exp_Rev Access'!$F$7:$GK$318,$FR$2,FALSE))</f>
        <v>688.88</v>
      </c>
      <c r="FS320" s="56">
        <f t="shared" si="870"/>
        <v>38056.93</v>
      </c>
      <c r="FT320" s="92">
        <f t="shared" si="871"/>
        <v>4.2909926872474288E-2</v>
      </c>
      <c r="FU320" s="94">
        <f t="shared" si="872"/>
        <v>1109.5314868804667</v>
      </c>
      <c r="FV320" s="95">
        <f>IF(ISNA(VLOOKUP($B320,'[1]1718  Exp_Rev Access'!$F$7:$GK$318,$FV$2,FALSE)),"",VLOOKUP($B320,'[1]1718  Exp_Rev Access'!$F$7:$GK$318,$FV$2,FALSE))</f>
        <v>0</v>
      </c>
      <c r="FW320" s="95">
        <f>IF(ISNA(VLOOKUP($B320,'[1]1718  Exp_Rev Access'!$F$7:$GK$318,$FW$2,FALSE)),"",VLOOKUP($B320,'[1]1718  Exp_Rev Access'!$F$7:$GK$318,$FW$2,FALSE))</f>
        <v>0</v>
      </c>
      <c r="FX320" s="95">
        <f>IF(ISNA(VLOOKUP($B320,'[1]1718  Exp_Rev Access'!$F$7:$GK$318,$FX$2,FALSE)),"",VLOOKUP($B320,'[1]1718  Exp_Rev Access'!$F$7:$GK$318,$FX$2,FALSE))</f>
        <v>0</v>
      </c>
      <c r="FY320" s="95">
        <f>IF(ISNA(VLOOKUP($B320,'[1]1718  Exp_Rev Access'!$F$7:$GK$318,$FY$2,FALSE)),"",VLOOKUP($B320,'[1]1718  Exp_Rev Access'!$F$7:$GK$318,$FY$2,FALSE))</f>
        <v>0</v>
      </c>
      <c r="FZ320" s="95">
        <f>IF(ISNA(VLOOKUP($B320,'[1]1718  Exp_Rev Access'!$F$7:$GK$318,$FZ$2,FALSE)),"",VLOOKUP($B320,'[1]1718  Exp_Rev Access'!$F$7:$GK$318,$FZ$2,FALSE))</f>
        <v>0</v>
      </c>
      <c r="GA320" s="95">
        <f>IF(ISNA(VLOOKUP($B320,'[1]1718  Exp_Rev Access'!$F$7:$GK$318,$GA$2,FALSE)),"",VLOOKUP($B320,'[1]1718  Exp_Rev Access'!$F$7:$GK$318,$GA$2,FALSE))</f>
        <v>0</v>
      </c>
      <c r="GB320" s="95">
        <f>IF(ISNA(VLOOKUP($B320,'[1]1718  Exp_Rev Access'!$F$7:$GK$318,$GB$2,FALSE)),"",VLOOKUP($B320,'[1]1718  Exp_Rev Access'!$F$7:$GK$318,$GB$2,FALSE))</f>
        <v>0</v>
      </c>
      <c r="GC320" s="95">
        <f>IF(ISNA(VLOOKUP($B320,'[1]1718  Exp_Rev Access'!$F$7:$GK$318,$GC$2,FALSE)),"",VLOOKUP($B320,'[1]1718  Exp_Rev Access'!$F$7:$GK$318,$GC$2,FALSE))</f>
        <v>0</v>
      </c>
      <c r="GD320" s="95">
        <f>IF(ISNA(VLOOKUP($B320,'[1]1718  Exp_Rev Access'!$F$7:$GK$318,$GD$2,FALSE)),"",VLOOKUP($B320,'[1]1718  Exp_Rev Access'!$F$7:$GK$318,$GD$2,FALSE))</f>
        <v>0</v>
      </c>
      <c r="GE320" s="95">
        <f>IF(ISNA(VLOOKUP($B320,'[1]1718  Exp_Rev Access'!$F$7:$GK$318,$GE$2,FALSE)),"",VLOOKUP($B320,'[1]1718  Exp_Rev Access'!$F$7:$GK$318,$GE$2,FALSE))</f>
        <v>0</v>
      </c>
      <c r="GF320" s="95">
        <f>IF(ISNA(VLOOKUP($B320,'[1]1718  Exp_Rev Access'!$F$7:$GK$318,$GF$2,FALSE)),"",VLOOKUP($B320,'[1]1718  Exp_Rev Access'!$F$7:$GK$318,$GF$2,FALSE))</f>
        <v>0</v>
      </c>
      <c r="GG320" s="95">
        <f>IF(ISNA(VLOOKUP($B320,'[1]1718  Exp_Rev Access'!$F$7:$GK$318,$GG$2,FALSE)),"",VLOOKUP($B320,'[1]1718  Exp_Rev Access'!$F$7:$GK$318,$GG$2,FALSE))</f>
        <v>0</v>
      </c>
      <c r="GH320" s="95">
        <f>IF(ISNA(VLOOKUP($B320,'[1]1718  Exp_Rev Access'!$F$7:$GK$318,$GH$2,FALSE)),"",VLOOKUP($B320,'[1]1718  Exp_Rev Access'!$F$7:$GK$318,$GH$2,FALSE))</f>
        <v>0</v>
      </c>
      <c r="GI320" s="95">
        <f>IF(ISNA(VLOOKUP($B320,'[1]1718  Exp_Rev Access'!$F$7:$GK$318,$GI$2,FALSE)),"",VLOOKUP($B320,'[1]1718  Exp_Rev Access'!$F$7:$GK$318,$GI$2,FALSE))</f>
        <v>0</v>
      </c>
      <c r="GJ320" s="95">
        <f>IF(ISNA(VLOOKUP($B320,'[1]1718  Exp_Rev Access'!$F$7:$GK$318,$GJ$2,FALSE)),"",VLOOKUP($B320,'[1]1718  Exp_Rev Access'!$F$7:$GK$318,$GJ$2,FALSE))</f>
        <v>0</v>
      </c>
      <c r="GK320" s="95">
        <f>IF(ISNA(VLOOKUP($B320,'[1]1718  Exp_Rev Access'!$F$7:$GK$318,$GK$2,FALSE)),"",VLOOKUP($B320,'[1]1718  Exp_Rev Access'!$F$7:$GK$318,$GK$2,FALSE))</f>
        <v>0</v>
      </c>
      <c r="GL320" s="95">
        <f>IF(ISNA(VLOOKUP($B320,'[1]1718  Exp_Rev Access'!$F$7:$GK$318,$GL$2,FALSE)),"",VLOOKUP($B320,'[1]1718  Exp_Rev Access'!$F$7:$GK$318,$GL$2,FALSE))</f>
        <v>0</v>
      </c>
      <c r="GM320" s="95">
        <f>IF(ISNA(VLOOKUP($B320,'[1]1718  Exp_Rev Access'!$F$7:$GK$318,$GM$2,FALSE)),"",VLOOKUP($B320,'[1]1718  Exp_Rev Access'!$F$7:$GK$318,$GM$2,FALSE))</f>
        <v>0</v>
      </c>
      <c r="GN320" s="95">
        <f>IF(ISNA(VLOOKUP($B320,'[1]1718  Exp_Rev Access'!$F$7:$GK$318,$GN$2,FALSE)),"",VLOOKUP($B320,'[1]1718  Exp_Rev Access'!$F$7:$GK$318,$GN$2,FALSE))</f>
        <v>0</v>
      </c>
      <c r="GO320" s="95">
        <f>IF(ISNA(VLOOKUP($B320,'[1]1718  Exp_Rev Access'!$F$7:$GK$318,$GO$2,FALSE)),"",VLOOKUP($B320,'[1]1718  Exp_Rev Access'!$F$7:$GK$318,$GO$2,FALSE))</f>
        <v>0</v>
      </c>
      <c r="GP320" s="95">
        <f>IF(ISNA(VLOOKUP($B320,'[1]1718  Exp_Rev Access'!$F$7:$GK$318,$GP$2,FALSE)),"",VLOOKUP($B320,'[1]1718  Exp_Rev Access'!$F$7:$GK$318,$GP$2,FALSE))</f>
        <v>0</v>
      </c>
      <c r="GQ320" s="95">
        <f>IF(ISNA(VLOOKUP($B320,'[1]1718  Exp_Rev Access'!$F$7:$GK$318,$GQ$2,FALSE)),"",VLOOKUP($B320,'[1]1718  Exp_Rev Access'!$F$7:$GK$318,$GQ$2,FALSE))</f>
        <v>0</v>
      </c>
      <c r="GR320" s="95">
        <f>IF(ISNA(VLOOKUP($B320,'[1]1718  Exp_Rev Access'!$F$7:$GK$318,$GR$2,FALSE)),"",VLOOKUP($B320,'[1]1718  Exp_Rev Access'!$F$7:$GK$318,$GR$2,FALSE))</f>
        <v>0</v>
      </c>
      <c r="GS320" s="95">
        <f>IF(ISNA(VLOOKUP($B320,'[1]1718  Exp_Rev Access'!$F$7:$GK$318,$GS$2,FALSE)),"",VLOOKUP($B320,'[1]1718  Exp_Rev Access'!$F$7:$GK$318,$GS$2,FALSE))</f>
        <v>0</v>
      </c>
      <c r="GT320" s="95">
        <f>IF(ISNA(VLOOKUP($B320,'[1]1718  Exp_Rev Access'!$F$7:$GK$318,$GT$2,FALSE)),"",VLOOKUP($B320,'[1]1718  Exp_Rev Access'!$F$7:$GK$318,$GT$2,FALSE))</f>
        <v>0</v>
      </c>
      <c r="GU320" s="56">
        <f t="shared" si="864"/>
        <v>0</v>
      </c>
      <c r="GV320" s="92">
        <f t="shared" si="865"/>
        <v>0</v>
      </c>
      <c r="GW320" s="96">
        <f t="shared" si="866"/>
        <v>0</v>
      </c>
    </row>
    <row r="321" spans="1:222" x14ac:dyDescent="0.3">
      <c r="A321" s="73"/>
      <c r="B321" s="88" t="s">
        <v>649</v>
      </c>
      <c r="C321" s="89" t="s">
        <v>650</v>
      </c>
      <c r="D321" s="75">
        <f>IF(ISNA(VLOOKUP($B321,'[1]1718 enrollment_Rev_Exp by size'!$A$7:H653,3,FALSE)),"",VLOOKUP($B321,'[1]1718 enrollment_Rev_Exp by size'!$A$7:$G$350,3,FALSE))</f>
        <v>6829.65</v>
      </c>
      <c r="E321" s="76">
        <f>IF(ISNA(VLOOKUP($B321,'[1]1718 enrollment_Rev_Exp by size'!$A$7:I655,5,FALSE)),"",VLOOKUP($B321,'[1]1718 enrollment_Rev_Exp by size'!$A$7:$G$350,5,FALSE))</f>
        <v>80475047.25</v>
      </c>
      <c r="F321" s="70">
        <f t="shared" si="854"/>
        <v>80475047.25</v>
      </c>
      <c r="G321" s="70">
        <f t="shared" si="855"/>
        <v>0</v>
      </c>
      <c r="H321" s="90">
        <f>IF(ISNA(VLOOKUP($B321,'[1]1718  Exp_Rev Access'!$F$7:$GK$318,3,FALSE)),"",VLOOKUP($B321,'[1]1718  Exp_Rev Access'!$F$7:$GK$318,3,FALSE))</f>
        <v>17319862.100000001</v>
      </c>
      <c r="I321" s="90">
        <f>IF(ISNA(VLOOKUP($B321,'[1]1718  Exp_Rev Access'!$F$7:$GK$318,4,FALSE)),"",VLOOKUP($B321,'[1]1718  Exp_Rev Access'!$F$7:$GK$318,4,FALSE))</f>
        <v>0</v>
      </c>
      <c r="J321" s="90">
        <f>IF(ISNA(VLOOKUP($B321,'[1]1718  Exp_Rev Access'!$F$7:$GK$318,5,FALSE)),"",VLOOKUP($B321,'[1]1718  Exp_Rev Access'!$F$7:$GK$318,5,FALSE))</f>
        <v>0</v>
      </c>
      <c r="K321" s="90">
        <f>IF(ISNA(VLOOKUP($B321,'[1]1718  Exp_Rev Access'!$F$7:$GK$318,6,FALSE)),"-",VLOOKUP($B321,'[1]1718  Exp_Rev Access'!$F$7:$GK$318,6,FALSE))</f>
        <v>6025.74</v>
      </c>
      <c r="L321" s="90">
        <f>IF(ISNA(VLOOKUP($B321,'[1]1718  Exp_Rev Access'!$F$7:$GK$318,7,FALSE)),"",VLOOKUP($B321,'[1]1718  Exp_Rev Access'!$F$7:$GK$318,7,FALSE))</f>
        <v>0</v>
      </c>
      <c r="M321" s="90">
        <f>IF(ISNA(VLOOKUP($B321,'[1]1718  Exp_Rev Access'!$F$7:$GK$318,8,FALSE)),"",VLOOKUP($B321,'[1]1718  Exp_Rev Access'!$F$7:$GK$318,8,FALSE))</f>
        <v>0</v>
      </c>
      <c r="N321" s="56">
        <f t="shared" si="856"/>
        <v>17325887.84</v>
      </c>
      <c r="O321" s="91">
        <f t="shared" si="857"/>
        <v>0.21529515585341891</v>
      </c>
      <c r="P321" s="56">
        <f t="shared" si="858"/>
        <v>2536.8632126097241</v>
      </c>
      <c r="Q321" s="90">
        <f>IF(ISNA(VLOOKUP($B321,'[1]1718  Exp_Rev Access'!$F$7:$GK$318,10,FALSE)),"",VLOOKUP($B321,'[1]1718  Exp_Rev Access'!$F$7:$GK$318,10,FALSE))</f>
        <v>122160.12</v>
      </c>
      <c r="R321" s="90">
        <f>IF(ISNA(VLOOKUP($B321,'[1]1718  Exp_Rev Access'!$F$7:$GK$318,11,FALSE)),"",VLOOKUP($B321,'[1]1718  Exp_Rev Access'!$F$7:$GK$318,11,FALSE))</f>
        <v>0</v>
      </c>
      <c r="S321" s="90">
        <f>IF(ISNA(VLOOKUP($B321,'[1]1718  Exp_Rev Access'!$F$7:$GK$318,12,FALSE)),"",VLOOKUP($B321,'[1]1718  Exp_Rev Access'!$F$7:$GK$318,12,FALSE))</f>
        <v>0</v>
      </c>
      <c r="T321" s="90">
        <f>IF(ISNA(VLOOKUP($B321,'[1]1718  Exp_Rev Access'!$F$7:$GK$318,13,FALSE)),"",VLOOKUP($B321,'[1]1718  Exp_Rev Access'!$F$7:$GK$318,13,FALSE))</f>
        <v>0</v>
      </c>
      <c r="U321" s="90">
        <f>IF(ISNA(VLOOKUP($B321,'[1]1718  Exp_Rev Access'!$F$7:$GK$318,14,FALSE)),"",VLOOKUP($B321,'[1]1718  Exp_Rev Access'!$F$7:$GK$318,14,FALSE))</f>
        <v>0</v>
      </c>
      <c r="V321" s="90">
        <f>IF(ISNA(VLOOKUP($B321,'[1]1718  Exp_Rev Access'!$F$7:$GK$318,15,FALSE)),"",VLOOKUP($B321,'[1]1718  Exp_Rev Access'!$F$7:$GK$318,15,FALSE))</f>
        <v>5215</v>
      </c>
      <c r="W321" s="90">
        <f>IF(ISNA(VLOOKUP($B321,'[1]1718  Exp_Rev Access'!$F$7:$GK$318,16,FALSE)),"",VLOOKUP($B321,'[1]1718  Exp_Rev Access'!$F$7:$GK$318,16,FALSE))</f>
        <v>490.5</v>
      </c>
      <c r="X321" s="90">
        <f>IF(ISNA(VLOOKUP($B321,'[1]1718  Exp_Rev Access'!$F$7:$GK$318,17,FALSE)),"",VLOOKUP($B321,'[1]1718  Exp_Rev Access'!$F$7:$GK$318,17,FALSE))</f>
        <v>0</v>
      </c>
      <c r="Y321" s="90">
        <f>IF(ISNA(VLOOKUP($B321,'[1]1718  Exp_Rev Access'!$F$7:$GK$318,18,FALSE)),"",VLOOKUP($B321,'[1]1718  Exp_Rev Access'!$F$7:$GK$318,18,FALSE))</f>
        <v>64299.72</v>
      </c>
      <c r="Z321" s="90">
        <f>IF(ISNA(VLOOKUP($B321,'[1]1718  Exp_Rev Access'!$F$7:$GK$318,19,FALSE)),"",VLOOKUP($B321,'[1]1718  Exp_Rev Access'!$F$7:$GK$318,19,FALSE))</f>
        <v>13846.5</v>
      </c>
      <c r="AA321" s="90">
        <f>IF(ISNA(VLOOKUP($B321,'[1]1718  Exp_Rev Access'!$F$7:$GK$318,20,FALSE)),"",VLOOKUP($B321,'[1]1718  Exp_Rev Access'!$F$7:$GK$318,20,FALSE))</f>
        <v>0</v>
      </c>
      <c r="AB321" s="90">
        <f>IF(ISNA(VLOOKUP($B321,'[1]1718  Exp_Rev Access'!$F$7:$GK$318,21,FALSE)),"",VLOOKUP($B321,'[1]1718  Exp_Rev Access'!$F$7:$GK$318,21,FALSE))</f>
        <v>0</v>
      </c>
      <c r="AC321" s="90">
        <f>IF(ISNA(VLOOKUP($B321,'[1]1718  Exp_Rev Access'!$F$7:$GK$318,22,FALSE)),"",VLOOKUP($B321,'[1]1718  Exp_Rev Access'!$F$7:$GK$318,22,FALSE))</f>
        <v>0</v>
      </c>
      <c r="AD321" s="90">
        <f>IF(ISNA(VLOOKUP($B321,'[1]1718  Exp_Rev Access'!$F$7:$GK$318,23,FALSE)),"",VLOOKUP($B321,'[1]1718  Exp_Rev Access'!$F$7:$GK$318,23,FALSE))</f>
        <v>530943.67000000004</v>
      </c>
      <c r="AE321" s="90">
        <f>IF(ISNA(VLOOKUP($B321,'[1]1718  Exp_Rev Access'!$F$7:$GK$318,24,FALSE)),"",VLOOKUP($B321,'[1]1718  Exp_Rev Access'!$F$7:$GK$318,24,FALSE))</f>
        <v>134594.38</v>
      </c>
      <c r="AF321" s="90">
        <f>IF(ISNA(VLOOKUP($B321,'[1]1718  Exp_Rev Access'!$F$7:$GK$318,25,FALSE)),"",VLOOKUP($B321,'[1]1718  Exp_Rev Access'!$F$7:$GK$318,25,FALSE))</f>
        <v>0</v>
      </c>
      <c r="AG321" s="90">
        <f>IF(ISNA(VLOOKUP($B321,'[1]1718  Exp_Rev Access'!$F$7:$GK$318,26,FALSE)),"",VLOOKUP($B321,'[1]1718  Exp_Rev Access'!$F$7:$GK$318,26,FALSE))</f>
        <v>124856.8</v>
      </c>
      <c r="AH321" s="90">
        <f>IF(ISNA(VLOOKUP($B321,'[1]1718  Exp_Rev Access'!$F$7:$GK$318,27,FALSE)),"",VLOOKUP($B321,'[1]1718  Exp_Rev Access'!$F$7:$GK$318,27,FALSE))</f>
        <v>14521.35</v>
      </c>
      <c r="AI321" s="90">
        <f>IF(ISNA(VLOOKUP($B321,'[1]1718  Exp_Rev Access'!$F$7:$GK$318,28,FALSE)),"",VLOOKUP($B321,'[1]1718  Exp_Rev Access'!$F$7:$GK$318,28,FALSE))</f>
        <v>124859.47</v>
      </c>
      <c r="AJ321" s="90">
        <f>IF(ISNA(VLOOKUP($B321,'[1]1718  Exp_Rev Access'!$F$7:$GK$318,29,FALSE)),"",VLOOKUP($B321,'[1]1718  Exp_Rev Access'!$F$7:$GK$318,29,FALSE))</f>
        <v>1106.42</v>
      </c>
      <c r="AK321" s="90">
        <f>IF(ISNA(VLOOKUP($B321,'[1]1718  Exp_Rev Access'!$F$7:$GK$318,30,FALSE)),"",VLOOKUP($B321,'[1]1718  Exp_Rev Access'!$F$7:$GK$318,30,FALSE))</f>
        <v>409498.74</v>
      </c>
      <c r="AL321" s="90">
        <f>IF(ISNA(VLOOKUP($B321,'[1]1718  Exp_Rev Access'!$F$7:$GK$318,31,FALSE)),"",VLOOKUP($B321,'[1]1718  Exp_Rev Access'!$F$7:$GK$318,31,FALSE))</f>
        <v>0</v>
      </c>
      <c r="AM321" s="56">
        <f t="shared" si="867"/>
        <v>1546392.67</v>
      </c>
      <c r="AN321" s="92">
        <f t="shared" si="859"/>
        <v>1.9215803194200669E-2</v>
      </c>
      <c r="AO321" s="71">
        <f t="shared" si="860"/>
        <v>226.42341408417707</v>
      </c>
      <c r="AP321" s="90">
        <f>IF(ISNA(VLOOKUP($B321,'[1]1718  Exp_Rev Access'!$F$7:$GK$318,33,FALSE)),"",VLOOKUP($B321,'[1]1718  Exp_Rev Access'!$F$7:$GK$318,33,FALSE))</f>
        <v>45291228.009999998</v>
      </c>
      <c r="AQ321" s="90">
        <f>IF(ISNA(VLOOKUP($B321,'[1]1718  Exp_Rev Access'!$F$7:$GK$318,34,FALSE)),"",VLOOKUP($B321,'[1]1718  Exp_Rev Access'!$F$7:$GK$318,34,FALSE))</f>
        <v>1166223.4099999999</v>
      </c>
      <c r="AR321" s="90">
        <f>IF(ISNA(VLOOKUP($B321,'[1]1718  Exp_Rev Access'!$F$7:$GK$318,35,FALSE)),"",VLOOKUP($B321,'[1]1718  Exp_Rev Access'!$F$7:$GK$318,35,FALSE))</f>
        <v>1281677.96</v>
      </c>
      <c r="AS321" s="90">
        <f>IF(ISNA(VLOOKUP($B321,'[1]1718  Exp_Rev Access'!$F$7:$GK$318,36,FALSE)),"",VLOOKUP($B321,'[1]1718  Exp_Rev Access'!$F$7:$GK$318,36,FALSE))</f>
        <v>2843.24</v>
      </c>
      <c r="AT321" s="90">
        <f>IF(ISNA(VLOOKUP($B321,'[1]1718  Exp_Rev Access'!$F$7:$GK$318,37,FALSE)),"",VLOOKUP($B321,'[1]1718  Exp_Rev Access'!$F$7:$GK$318,37,FALSE))</f>
        <v>0</v>
      </c>
      <c r="AU321" s="56">
        <f t="shared" si="861"/>
        <v>47741972.619999997</v>
      </c>
      <c r="AV321" s="93">
        <f t="shared" si="862"/>
        <v>0.5932518743566193</v>
      </c>
      <c r="AW321" s="56">
        <f t="shared" si="863"/>
        <v>6990.3981346042619</v>
      </c>
      <c r="AX321" s="90">
        <f>IF(ISNA(VLOOKUP($B321,'[1]1718  Exp_Rev Access'!$F$7:$GK$318,39,FALSE)),"",VLOOKUP($B321,'[1]1718  Exp_Rev Access'!$F$7:$GK$318,39,FALSE))</f>
        <v>93676.13</v>
      </c>
      <c r="AY321" s="90">
        <f>IF(ISNA(VLOOKUP($B321,'[1]1718  Exp_Rev Access'!$F$7:$GK$318,40,FALSE)),"",VLOOKUP($B321,'[1]1718  Exp_Rev Access'!$F$7:$GK$318,40,FALSE))</f>
        <v>5193865.45</v>
      </c>
      <c r="AZ321" s="90">
        <f>IF(ISNA(VLOOKUP($B321,'[1]1718  Exp_Rev Access'!$F$7:$GK$318,41,FALSE)),"",VLOOKUP($B321,'[1]1718  Exp_Rev Access'!$F$7:$GK$318,41,FALSE))</f>
        <v>336335.44</v>
      </c>
      <c r="BA321" s="90">
        <f>IF(ISNA(VLOOKUP($B321,'[1]1718  Exp_Rev Access'!$F$7:$GK$318,42,FALSE)),"",VLOOKUP($B321,'[1]1718  Exp_Rev Access'!$F$7:$GK$318,42,FALSE))</f>
        <v>0</v>
      </c>
      <c r="BB321" s="90">
        <f>IF(ISNA(VLOOKUP($B321,'[1]1718  Exp_Rev Access'!$F$7:$GK$318,43,FALSE)),"",VLOOKUP($B321,'[1]1718  Exp_Rev Access'!$F$7:$GK$318,43,FALSE))</f>
        <v>0</v>
      </c>
      <c r="BC321" s="90">
        <f>IF(ISNA(VLOOKUP($B321,'[1]1718  Exp_Rev Access'!$F$7:$GK$318,44,FALSE)),"",VLOOKUP($B321,'[1]1718  Exp_Rev Access'!$F$7:$GK$318,44,FALSE))</f>
        <v>1009825.91</v>
      </c>
      <c r="BD321" s="90">
        <f>IF(ISNA(VLOOKUP($B321,'[1]1718  Exp_Rev Access'!$F$7:$GK$318,45,FALSE)),"",VLOOKUP($B321,'[1]1718  Exp_Rev Access'!$F$7:$GK$318,45,FALSE))</f>
        <v>0</v>
      </c>
      <c r="BE321" s="90">
        <f>IF(ISNA(VLOOKUP($B321,'[1]1718  Exp_Rev Access'!$F$7:$GK$318,46,FALSE)),"",VLOOKUP($B321,'[1]1718  Exp_Rev Access'!$F$7:$GK$318,46,FALSE))</f>
        <v>332341.73</v>
      </c>
      <c r="BF321" s="90">
        <f>IF(ISNA(VLOOKUP($B321,'[1]1718  Exp_Rev Access'!$F$7:$GK$318,47,FALSE)),"",VLOOKUP($B321,'[1]1718  Exp_Rev Access'!$F$7:$GK$318,47,FALSE))</f>
        <v>0</v>
      </c>
      <c r="BG321" s="90">
        <f>IF(ISNA(VLOOKUP($B321,'[1]1718  Exp_Rev Access'!$F$7:$GK$318,48,FALSE)),"",VLOOKUP($B321,'[1]1718  Exp_Rev Access'!$F$7:$GK$318,48,FALSE))</f>
        <v>738212.78</v>
      </c>
      <c r="BH321" s="90">
        <f>IF(ISNA(VLOOKUP($B321,'[1]1718  Exp_Rev Access'!$F$7:$GK$318,49,FALSE)),"",VLOOKUP($B321,'[1]1718  Exp_Rev Access'!$F$7:$GK$318,49,FALSE))</f>
        <v>152358.03</v>
      </c>
      <c r="BI321" s="90">
        <f>IF(ISNA(VLOOKUP($B321,'[1]1718  Exp_Rev Access'!$F$7:$GK$318,50,FALSE)),"",VLOOKUP($B321,'[1]1718  Exp_Rev Access'!$F$7:$GK$318,50,FALSE))</f>
        <v>0</v>
      </c>
      <c r="BJ321" s="90">
        <f>IF(ISNA(VLOOKUP($B321,'[1]1718  Exp_Rev Access'!$F$7:$GK$318,51,FALSE)),"",VLOOKUP($B321,'[1]1718  Exp_Rev Access'!$F$7:$GK$318,51,FALSE))</f>
        <v>23963.99</v>
      </c>
      <c r="BK321" s="90">
        <f>IF(ISNA(VLOOKUP($B321,'[1]1718  Exp_Rev Access'!$F$7:$GK$318,52,FALSE)),"",VLOOKUP($B321,'[1]1718  Exp_Rev Access'!$F$7:$GK$318,52,FALSE))</f>
        <v>2701060.25</v>
      </c>
      <c r="BL321" s="90">
        <f>IF(ISNA(VLOOKUP($B321,'[1]1718  Exp_Rev Access'!$F$7:$GK$318,53,FALSE)),"",VLOOKUP($B321,'[1]1718  Exp_Rev Access'!$F$7:$GK$318,53,FALSE))</f>
        <v>827.19</v>
      </c>
      <c r="BM321" s="90">
        <f>IF(ISNA(VLOOKUP($B321,'[1]1718  Exp_Rev Access'!$F$7:$GK$318,54,FALSE)),"",VLOOKUP($B321,'[1]1718  Exp_Rev Access'!$F$7:$GK$318,54,FALSE))</f>
        <v>0</v>
      </c>
      <c r="BN321" s="90">
        <f>IF(ISNA(VLOOKUP($B321,'[1]1718  Exp_Rev Access'!$F$7:$GK$318,55,FALSE)),"",VLOOKUP($B321,'[1]1718  Exp_Rev Access'!$F$7:$GK$318,55,FALSE))</f>
        <v>0</v>
      </c>
      <c r="BO321" s="90">
        <f>IF(ISNA(VLOOKUP($B321,'[1]1718  Exp_Rev Access'!$F$7:$GK$318,56,FALSE)),"",VLOOKUP($B321,'[1]1718  Exp_Rev Access'!$F$7:$GK$318,56,FALSE))</f>
        <v>0</v>
      </c>
      <c r="BP321" s="90">
        <f>IF(ISNA(VLOOKUP($B321,'[1]1718  Exp_Rev Access'!$F$7:$GK$318,57,FALSE)),"",VLOOKUP($B321,'[1]1718  Exp_Rev Access'!$F$7:$GK$318,57,FALSE))</f>
        <v>0</v>
      </c>
      <c r="BQ321" s="90">
        <f>IF(ISNA(VLOOKUP($B321,'[1]1718  Exp_Rev Access'!$F$7:$GK$318,58,FALSE)),"",VLOOKUP($B321,'[1]1718  Exp_Rev Access'!$F$7:$GK$318,58,FALSE))</f>
        <v>0</v>
      </c>
      <c r="BR321" s="90">
        <f>IF(ISNA(VLOOKUP($B321,'[1]1718  Exp_Rev Access'!$F$7:$GK$318,59,FALSE)),"",VLOOKUP($B321,'[1]1718  Exp_Rev Access'!$F$7:$GK$318,59,FALSE))</f>
        <v>0</v>
      </c>
      <c r="BS321" s="90">
        <f>IF(ISNA(VLOOKUP($B321,'[1]1718  Exp_Rev Access'!$F$7:$GK$318,60,FALSE)),"",VLOOKUP($B321,'[1]1718  Exp_Rev Access'!$F$7:$GK$318,60,FALSE))</f>
        <v>0</v>
      </c>
      <c r="BT321" s="90">
        <f>IF(ISNA(VLOOKUP($B321,'[1]1718  Exp_Rev Access'!$F$7:$GK$318,61,FALSE)),"",VLOOKUP($B321,'[1]1718  Exp_Rev Access'!$F$7:$GK$318,61,FALSE))</f>
        <v>0</v>
      </c>
      <c r="BU321" s="90">
        <f>IF(ISNA(VLOOKUP($B321,'[1]1718  Exp_Rev Access'!$F$7:$GK$318,62,FALSE)),"",VLOOKUP($B321,'[1]1718  Exp_Rev Access'!$F$7:$GK$318,62,FALSE))</f>
        <v>0</v>
      </c>
      <c r="BV321" s="56">
        <f t="shared" si="743"/>
        <v>10582466.9</v>
      </c>
      <c r="BW321" s="92">
        <f t="shared" si="868"/>
        <v>0.13149997746661776</v>
      </c>
      <c r="BX321" s="71">
        <f t="shared" si="869"/>
        <v>1549.4889049951316</v>
      </c>
      <c r="BY321" s="90">
        <f>IF(ISNA(VLOOKUP($B321,'[1]1718  Exp_Rev Access'!$F$7:$GK$318,64,FALSE)),"",VLOOKUP($B321,'[1]1718  Exp_Rev Access'!$F$7:$GK$318,64,FALSE))</f>
        <v>0</v>
      </c>
      <c r="BZ321" s="90">
        <f>IF(ISNA(VLOOKUP($B321,'[1]1718  Exp_Rev Access'!$F$7:$GK$318,65,FALSE)),"",VLOOKUP($B321,'[1]1718  Exp_Rev Access'!$F$7:$GK$318,65,FALSE))</f>
        <v>0</v>
      </c>
      <c r="CA321" s="90">
        <f>IF(ISNA(VLOOKUP($B321,'[1]1718  Exp_Rev Access'!$F$7:$GK$318,66,FALSE)),"",VLOOKUP($B321,'[1]1718  Exp_Rev Access'!$F$7:$GK$318,66,FALSE))</f>
        <v>0</v>
      </c>
      <c r="CB321" s="90">
        <f>IF(ISNA(VLOOKUP($B321,'[1]1718  Exp_Rev Access'!$F$7:$GK$318,67,FALSE)),"",VLOOKUP($B321,'[1]1718  Exp_Rev Access'!$F$7:$GK$318,67,FALSE))</f>
        <v>0</v>
      </c>
      <c r="CC321" s="90">
        <f>IF(ISNA(VLOOKUP($B321,'[1]1718  Exp_Rev Access'!$F$7:$GK$318,68,FALSE)),"",VLOOKUP($B321,'[1]1718  Exp_Rev Access'!$F$7:$GK$318,68,FALSE))</f>
        <v>18359.349999999999</v>
      </c>
      <c r="CD321" s="90">
        <f>IF(ISNA(VLOOKUP($B321,'[1]1718  Exp_Rev Access'!$F$7:$GK$318,69,FALSE)),"",VLOOKUP($B321,'[1]1718  Exp_Rev Access'!$F$7:$GK$318,69,FALSE))</f>
        <v>0</v>
      </c>
      <c r="CE321" s="56">
        <f t="shared" si="739"/>
        <v>18359.349999999999</v>
      </c>
      <c r="CF321" s="92">
        <f t="shared" si="757"/>
        <v>2.2813717577531461E-4</v>
      </c>
      <c r="CG321" s="78">
        <f t="shared" si="758"/>
        <v>2.6881831426207783</v>
      </c>
      <c r="CH321" s="90">
        <f>IF(ISNA(VLOOKUP($B321,'[1]1718  Exp_Rev Access'!$F$7:$GK$318,$CH$2,FALSE)),"",VLOOKUP($B321,'[1]1718  Exp_Rev Access'!$F$7:$GK$318,$CH$2,FALSE))</f>
        <v>0</v>
      </c>
      <c r="CI321" s="90">
        <f>IF(ISNA(VLOOKUP($B321,'[1]1718  Exp_Rev Access'!$F$7:$GK$318,$CI$2,FALSE)),"",VLOOKUP($B321,'[1]1718  Exp_Rev Access'!$F$7:$GK$318,$CI$2,FALSE))</f>
        <v>0</v>
      </c>
      <c r="CJ321" s="90">
        <f>IF(ISNA(VLOOKUP($B321,'[1]1718  Exp_Rev Access'!$F$7:$GK$318,$CJ$2,FALSE)),"",VLOOKUP($B321,'[1]1718  Exp_Rev Access'!$F$7:$GK$318,$CJ$2,FALSE))</f>
        <v>0</v>
      </c>
      <c r="CK321" s="90">
        <f>IF(ISNA(VLOOKUP($B321,'[1]1718  Exp_Rev Access'!$F$7:$GK$318,$CK$2,FALSE)),"",VLOOKUP($B321,'[1]1718  Exp_Rev Access'!$F$7:$GK$318,$CK$2,FALSE))</f>
        <v>0</v>
      </c>
      <c r="CL321" s="90">
        <f>IF(ISNA(VLOOKUP($B321,'[1]1718  Exp_Rev Access'!$F$7:$GK$318,$CL$2,FALSE)),"",VLOOKUP($B321,'[1]1718  Exp_Rev Access'!$F$7:$GK$318,$CL$2,FALSE))</f>
        <v>0</v>
      </c>
      <c r="CM321" s="90">
        <f>IF(ISNA(VLOOKUP($B321,'[1]1718  Exp_Rev Access'!$F$7:$GK$318,$CM$2,FALSE)),"",VLOOKUP($B321,'[1]1718  Exp_Rev Access'!$F$7:$GK$318,$CM$2,FALSE))</f>
        <v>0</v>
      </c>
      <c r="CN321" s="90">
        <f>IF(ISNA(VLOOKUP($B321,'[1]1718  Exp_Rev Access'!$F$7:$GK$318,$CN$2,FALSE)),"",VLOOKUP($B321,'[1]1718  Exp_Rev Access'!$F$7:$GK$318,$CN$2,FALSE))</f>
        <v>0</v>
      </c>
      <c r="CO321" s="90">
        <f>IF(ISNA(VLOOKUP($B321,'[1]1718  Exp_Rev Access'!$F$7:$GK$318,$CO$2,FALSE)),"",VLOOKUP($B321,'[1]1718  Exp_Rev Access'!$F$7:$GK$318,$CO$2,FALSE))</f>
        <v>0</v>
      </c>
      <c r="CP321" s="90">
        <f>IF(ISNA(VLOOKUP($B321,'[1]1718  Exp_Rev Access'!$F$7:$GK$318,$CP$2,FALSE)),"",VLOOKUP($B321,'[1]1718  Exp_Rev Access'!$F$7:$GK$318,$CP$2,FALSE))</f>
        <v>0</v>
      </c>
      <c r="CQ321" s="90">
        <f>IF(ISNA(VLOOKUP($B321,'[1]1718  Exp_Rev Access'!$F$7:$GK$318,$CQ$2,FALSE)),"",VLOOKUP($B321,'[1]1718  Exp_Rev Access'!$F$7:$GK$318,$CQ$2,FALSE))</f>
        <v>1177490</v>
      </c>
      <c r="CR321" s="90">
        <f>IF(ISNA(VLOOKUP($B321,'[1]1718  Exp_Rev Access'!$F$7:$GK$318,$CR$2,FALSE)),"",VLOOKUP($B321,'[1]1718  Exp_Rev Access'!$F$7:$GK$318,$CR$2,FALSE))</f>
        <v>0</v>
      </c>
      <c r="CS321" s="90">
        <f>IF(ISNA(VLOOKUP($B321,'[1]1718  Exp_Rev Access'!$F$7:$GK$318,$CS$2,FALSE)),"",VLOOKUP($B321,'[1]1718  Exp_Rev Access'!$F$7:$GK$318,$CS$2,FALSE))</f>
        <v>29643</v>
      </c>
      <c r="CT321" s="90">
        <f>IF(ISNA(VLOOKUP($B321,'[1]1718  Exp_Rev Access'!$F$7:$GK$318,$CT$2,FALSE)),"",VLOOKUP($B321,'[1]1718  Exp_Rev Access'!$F$7:$GK$318,$CT$2,FALSE))</f>
        <v>0</v>
      </c>
      <c r="CU321" s="90">
        <f>IF(ISNA(VLOOKUP($B321,'[1]1718  Exp_Rev Access'!$F$7:$GK$318,$CU$2,FALSE)),"",VLOOKUP($B321,'[1]1718  Exp_Rev Access'!$F$7:$GK$318,$CU$2,FALSE))</f>
        <v>559389.97</v>
      </c>
      <c r="CV321" s="90">
        <f>IF(ISNA(VLOOKUP($B321,'[1]1718  Exp_Rev Access'!$F$7:$GK$318,$CV$2,FALSE)),"",VLOOKUP($B321,'[1]1718  Exp_Rev Access'!$F$7:$GK$318,$CV$2,FALSE))</f>
        <v>147480.06</v>
      </c>
      <c r="CW321" s="90">
        <f>IF(ISNA(VLOOKUP($B321,'[1]1718  Exp_Rev Access'!$F$7:$GK$318,$CW$2,FALSE)),"",VLOOKUP($B321,'[1]1718  Exp_Rev Access'!$F$7:$GK$318,$CW$2,FALSE))</f>
        <v>0</v>
      </c>
      <c r="CX321" s="90">
        <f>IF(ISNA(VLOOKUP($B321,'[1]1718  Exp_Rev Access'!$F$7:$GK$318,$CX$2,FALSE)),"",VLOOKUP($B321,'[1]1718  Exp_Rev Access'!$F$7:$GK$318,$CX$2,FALSE))</f>
        <v>0</v>
      </c>
      <c r="CY321" s="90">
        <f>IF(ISNA(VLOOKUP($B321,'[1]1718  Exp_Rev Access'!$F$7:$GK$318,$CY$2,FALSE)),"",VLOOKUP($B321,'[1]1718  Exp_Rev Access'!$F$7:$GK$318,$CY$2,FALSE))</f>
        <v>0</v>
      </c>
      <c r="CZ321" s="90">
        <f>IF(ISNA(VLOOKUP($B321,'[1]1718  Exp_Rev Access'!$F$7:$GK$318,$CZ$2,FALSE)),"",VLOOKUP($B321,'[1]1718  Exp_Rev Access'!$F$7:$GK$318,$CZ$2,FALSE))</f>
        <v>0</v>
      </c>
      <c r="DA321" s="90">
        <f>IF(ISNA(VLOOKUP($B321,'[1]1718  Exp_Rev Access'!$F$7:$GK$318,$DA$2,FALSE)),"",VLOOKUP($B321,'[1]1718  Exp_Rev Access'!$F$7:$GK$318,$DA$2,FALSE))</f>
        <v>0</v>
      </c>
      <c r="DB321" s="90">
        <f>IF(ISNA(VLOOKUP($B321,'[1]1718  Exp_Rev Access'!$F$7:$GK$318,$DB$2,FALSE)),"",VLOOKUP($B321,'[1]1718  Exp_Rev Access'!$F$7:$GK$318,$DB$2,FALSE))</f>
        <v>67693.09</v>
      </c>
      <c r="DC321" s="90">
        <f>IF(ISNA(VLOOKUP($B321,'[1]1718  Exp_Rev Access'!$F$7:$GK$318,$DC$2,FALSE)),"",VLOOKUP($B321,'[1]1718  Exp_Rev Access'!$F$7:$GK$318,$DC$2,FALSE))</f>
        <v>0</v>
      </c>
      <c r="DD321" s="90">
        <f>IF(ISNA(VLOOKUP($B321,'[1]1718  Exp_Rev Access'!$F$7:$GK$318,$DD$2,FALSE)),"",VLOOKUP($B321,'[1]1718  Exp_Rev Access'!$F$7:$GK$318,$DD$2,FALSE))</f>
        <v>0</v>
      </c>
      <c r="DE321" s="90">
        <f>IF(ISNA(VLOOKUP($B321,'[1]1718  Exp_Rev Access'!$F$7:$GK$318,$DE$2,FALSE)),"",VLOOKUP($B321,'[1]1718  Exp_Rev Access'!$F$7:$GK$318,$DE$2,FALSE))</f>
        <v>0</v>
      </c>
      <c r="DF321" s="90">
        <f>IF(ISNA(VLOOKUP($B321,'[1]1718  Exp_Rev Access'!$F$7:$GK$318,$DF$2,FALSE)),"",VLOOKUP($B321,'[1]1718  Exp_Rev Access'!$F$7:$GK$318,$DF$2,FALSE))</f>
        <v>0</v>
      </c>
      <c r="DG321" s="90">
        <f>IF(ISNA(VLOOKUP($B321,'[1]1718  Exp_Rev Access'!$F$7:$GK$318,$DG$2,FALSE)),"",VLOOKUP($B321,'[1]1718  Exp_Rev Access'!$F$7:$GK$318,$DG$2,FALSE))</f>
        <v>0</v>
      </c>
      <c r="DH321" s="90">
        <f>IF(ISNA(VLOOKUP($B321,'[1]1718  Exp_Rev Access'!$F$7:$GK$318,$DH$2,FALSE)),"",VLOOKUP($B321,'[1]1718  Exp_Rev Access'!$F$7:$GK$318,$DH$2,FALSE))</f>
        <v>0</v>
      </c>
      <c r="DI321" s="90">
        <f>IF(ISNA(VLOOKUP($B321,'[1]1718  Exp_Rev Access'!$F$7:$GK$318,$DI$2,FALSE)),"",VLOOKUP($B321,'[1]1718  Exp_Rev Access'!$F$7:$GK$318,$DI$2,FALSE))</f>
        <v>871023.67</v>
      </c>
      <c r="DJ321" s="90">
        <f>IF(ISNA(VLOOKUP($B321,'[1]1718  Exp_Rev Access'!$F$7:$GK$318,$DJ$2,FALSE)),"",VLOOKUP($B321,'[1]1718  Exp_Rev Access'!$F$7:$GK$318,$DJ$2,FALSE))</f>
        <v>0</v>
      </c>
      <c r="DK321" s="90">
        <f>IF(ISNA(VLOOKUP($B321,'[1]1718  Exp_Rev Access'!$F$7:$GK$318,$DK$2,FALSE)),"",VLOOKUP($B321,'[1]1718  Exp_Rev Access'!$F$7:$GK$318,$DK$2,FALSE))</f>
        <v>0</v>
      </c>
      <c r="DL321" s="90">
        <f>IF(ISNA(VLOOKUP($B321,'[1]1718  Exp_Rev Access'!$F$7:$GK$318,$DL$2,FALSE)),"",VLOOKUP($B321,'[1]1718  Exp_Rev Access'!$F$7:$GK$318,$DL$2,FALSE))</f>
        <v>0</v>
      </c>
      <c r="DM321" s="90">
        <f>IF(ISNA(VLOOKUP($B321,'[1]1718  Exp_Rev Access'!$F$7:$GK$318,$DM$2,FALSE)),"",VLOOKUP($B321,'[1]1718  Exp_Rev Access'!$F$7:$GK$318,$DM$2,FALSE))</f>
        <v>0</v>
      </c>
      <c r="DN321" s="90">
        <f>IF(ISNA(VLOOKUP($B321,'[1]1718  Exp_Rev Access'!$F$7:$GK$318,$DN$2,FALSE)),"",VLOOKUP($B321,'[1]1718  Exp_Rev Access'!$F$7:$GK$318,$DN$2,FALSE))</f>
        <v>0</v>
      </c>
      <c r="DO321" s="90">
        <f>IF(ISNA(VLOOKUP($B321,'[1]1718  Exp_Rev Access'!$F$7:$GK$318,$DO$2,FALSE)),"",VLOOKUP($B321,'[1]1718  Exp_Rev Access'!$F$7:$GK$318,$DO$2,FALSE))</f>
        <v>0</v>
      </c>
      <c r="DP321" s="90">
        <f>IF(ISNA(VLOOKUP($B321,'[1]1718  Exp_Rev Access'!$F$7:$GK$318,$DP$2,FALSE)),"",VLOOKUP($B321,'[1]1718  Exp_Rev Access'!$F$7:$GK$318,$DP$2,FALSE))</f>
        <v>0</v>
      </c>
      <c r="DQ321" s="90">
        <f>IF(ISNA(VLOOKUP($B321,'[1]1718  Exp_Rev Access'!$F$7:$GK$318,$DQ$2,FALSE)),"",VLOOKUP($B321,'[1]1718  Exp_Rev Access'!$F$7:$GK$318,$DQ$2,FALSE))</f>
        <v>0</v>
      </c>
      <c r="DR321" s="90">
        <f>IF(ISNA(VLOOKUP($B321,'[1]1718  Exp_Rev Access'!$F$7:$GK$318,$DR$2,FALSE)),"",VLOOKUP($B321,'[1]1718  Exp_Rev Access'!$F$7:$GK$318,$DR$2,FALSE))</f>
        <v>0</v>
      </c>
      <c r="DS321" s="90">
        <f>IF(ISNA(VLOOKUP($B321,'[1]1718  Exp_Rev Access'!$F$7:$GK$318,$DS$2,FALSE)),"",VLOOKUP($B321,'[1]1718  Exp_Rev Access'!$F$7:$GK$318,$DS$2,FALSE))</f>
        <v>0</v>
      </c>
      <c r="DT321" s="90">
        <f>IF(ISNA(VLOOKUP($B321,'[1]1718  Exp_Rev Access'!$F$7:$GK$318,$DT$2,FALSE)),"",VLOOKUP($B321,'[1]1718  Exp_Rev Access'!$F$7:$GK$318,$DT$2,FALSE))</f>
        <v>0</v>
      </c>
      <c r="DU321" s="90">
        <f>IF(ISNA(VLOOKUP($B321,'[1]1718  Exp_Rev Access'!$F$7:$GK$318,$DU$2,FALSE)),"",VLOOKUP($B321,'[1]1718  Exp_Rev Access'!$F$7:$GK$318,$DU$2,FALSE))</f>
        <v>0</v>
      </c>
      <c r="DV321" s="90">
        <f>IF(ISNA(VLOOKUP($B321,'[1]1718  Exp_Rev Access'!$F$7:$GK$318,$DV$2,FALSE)),"",VLOOKUP($B321,'[1]1718  Exp_Rev Access'!$F$7:$GK$318,$DV$2,FALSE))</f>
        <v>0</v>
      </c>
      <c r="DW321" s="90">
        <f>IF(ISNA(VLOOKUP($B321,'[1]1718  Exp_Rev Access'!$F$7:$GK$318,$DW$2,FALSE)),"",VLOOKUP($B321,'[1]1718  Exp_Rev Access'!$F$7:$GK$318,$DW$2,FALSE))</f>
        <v>0</v>
      </c>
      <c r="DX321" s="90">
        <f>IF(ISNA(VLOOKUP($B321,'[1]1718  Exp_Rev Access'!$F$7:$GK$318,$DX$2,FALSE)),"",VLOOKUP($B321,'[1]1718  Exp_Rev Access'!$F$7:$GK$318,$DX$2,FALSE))</f>
        <v>0</v>
      </c>
      <c r="DY321" s="90">
        <f>IF(ISNA(VLOOKUP($B321,'[1]1718  Exp_Rev Access'!$F$7:$GK$318,$DY$2,FALSE)),"",VLOOKUP($B321,'[1]1718  Exp_Rev Access'!$F$7:$GK$318,$DY$2,FALSE))</f>
        <v>0</v>
      </c>
      <c r="DZ321" s="90">
        <f>IF(ISNA(VLOOKUP($B321,'[1]1718  Exp_Rev Access'!$F$7:$GK$318,$DZ$2,FALSE)),"",VLOOKUP($B321,'[1]1718  Exp_Rev Access'!$F$7:$GK$318,$DZ$2,FALSE))</f>
        <v>0</v>
      </c>
      <c r="EA321" s="90">
        <f>IF(ISNA(VLOOKUP($B321,'[1]1718  Exp_Rev Access'!$F$7:$GK$318,$EA$2,FALSE)),"",VLOOKUP($B321,'[1]1718  Exp_Rev Access'!$F$7:$GK$318,$EA$2,FALSE))</f>
        <v>0</v>
      </c>
      <c r="EB321" s="90">
        <f>IF(ISNA(VLOOKUP($B321,'[1]1718  Exp_Rev Access'!$F$7:$GK$318,$EB$2,FALSE)),"",VLOOKUP($B321,'[1]1718  Exp_Rev Access'!$F$7:$GK$318,$EB$2,FALSE))</f>
        <v>0</v>
      </c>
      <c r="EC321" s="90">
        <f>IF(ISNA(VLOOKUP($B321,'[1]1718  Exp_Rev Access'!$F$7:$GK$318,$EC$2,FALSE)),"",VLOOKUP($B321,'[1]1718  Exp_Rev Access'!$F$7:$GK$318,$EC$2,FALSE))</f>
        <v>0</v>
      </c>
      <c r="ED321" s="90">
        <f>IF(ISNA(VLOOKUP($B321,'[1]1718  Exp_Rev Access'!$F$7:$GK$318,$ED$2,FALSE)),"",VLOOKUP($B321,'[1]1718  Exp_Rev Access'!$F$7:$GK$318,$ED$2,FALSE))</f>
        <v>0</v>
      </c>
      <c r="EE321" s="90">
        <f>IF(ISNA(VLOOKUP($B321,'[1]1718  Exp_Rev Access'!$F$7:$GK$318,$EE$2,FALSE)),"",VLOOKUP($B321,'[1]1718  Exp_Rev Access'!$F$7:$GK$318,$EE$2,FALSE))</f>
        <v>0</v>
      </c>
      <c r="EF321" s="90">
        <f>IF(ISNA(VLOOKUP($B321,'[1]1718  Exp_Rev Access'!$F$7:$GK$318,$EF$2,FALSE)),"",VLOOKUP($B321,'[1]1718  Exp_Rev Access'!$F$7:$GK$318,$EF$2,FALSE))</f>
        <v>0</v>
      </c>
      <c r="EG321" s="90">
        <f>IF(ISNA(VLOOKUP($B321,'[1]1718  Exp_Rev Access'!$F$7:$GK$318,$EG$2,FALSE)),"",VLOOKUP($B321,'[1]1718  Exp_Rev Access'!$F$7:$GK$318,$EG$2,FALSE))</f>
        <v>21939.84</v>
      </c>
      <c r="EH321" s="90">
        <f>IF(ISNA(VLOOKUP($B321,'[1]1718  Exp_Rev Access'!$F$7:$GK$318,$EH$2,FALSE)),"",VLOOKUP($B321,'[1]1718  Exp_Rev Access'!$F$7:$GK$318,$EH$2,FALSE))</f>
        <v>85867.73</v>
      </c>
      <c r="EI321" s="90">
        <f>IF(ISNA(VLOOKUP($B321,'[1]1718  Exp_Rev Access'!$F$7:$GK$318,$EI$2,FALSE)),"",VLOOKUP($B321,'[1]1718  Exp_Rev Access'!$F$7:$GK$318,$EI$2,FALSE))</f>
        <v>0</v>
      </c>
      <c r="EJ321" s="90">
        <f>IF(ISNA(VLOOKUP($B321,'[1]1718  Exp_Rev Access'!$F$7:$GK$318,$EJ$2,FALSE)),"",VLOOKUP($B321,'[1]1718  Exp_Rev Access'!$F$7:$GK$318,$EJ$2,FALSE))</f>
        <v>0</v>
      </c>
      <c r="EK321" s="90">
        <f>IF(ISNA(VLOOKUP($B321,'[1]1718  Exp_Rev Access'!$F$7:$GK$318,$EK$2,FALSE)),"",VLOOKUP($B321,'[1]1718  Exp_Rev Access'!$F$7:$GK$318,$EK$2,FALSE))</f>
        <v>0</v>
      </c>
      <c r="EL321" s="90">
        <f>IF(ISNA(VLOOKUP($B321,'[1]1718  Exp_Rev Access'!$F$7:$GK$318,$EL$2,FALSE)),"",VLOOKUP($B321,'[1]1718  Exp_Rev Access'!$F$7:$GK$318,$EL$2,FALSE))</f>
        <v>0</v>
      </c>
      <c r="EM321" s="90">
        <f>IF(ISNA(VLOOKUP($B321,'[1]1718  Exp_Rev Access'!$F$7:$GK$318,$EM$2,FALSE)),"",VLOOKUP($B321,'[1]1718  Exp_Rev Access'!$F$7:$GK$318,$EM$2,FALSE))</f>
        <v>0</v>
      </c>
      <c r="EN321" s="90">
        <f>IF(ISNA(VLOOKUP($B321,'[1]1718  Exp_Rev Access'!$F$7:$GK$318,$EN$2,FALSE)),"",VLOOKUP($B321,'[1]1718  Exp_Rev Access'!$F$7:$GK$318,$EN$2,FALSE))</f>
        <v>0</v>
      </c>
      <c r="EO321" s="90">
        <f>IF(ISNA(VLOOKUP($B321,'[1]1718  Exp_Rev Access'!$F$7:$GK$318,$EO$2,FALSE)),"",VLOOKUP($B321,'[1]1718  Exp_Rev Access'!$F$7:$GK$318,$EO$2,FALSE))</f>
        <v>0</v>
      </c>
      <c r="EP321" s="90">
        <f>IF(ISNA(VLOOKUP($B321,'[1]1718  Exp_Rev Access'!$F$7:$GK$318,$EP$2,FALSE)),"",VLOOKUP($B321,'[1]1718  Exp_Rev Access'!$F$7:$GK$318,$EP$2,FALSE))</f>
        <v>0</v>
      </c>
      <c r="EQ321" s="90">
        <f>IF(ISNA(VLOOKUP($B321,'[1]1718  Exp_Rev Access'!$F$7:$GK$318,$EQ$2,FALSE)),"",VLOOKUP($B321,'[1]1718  Exp_Rev Access'!$F$7:$GK$318,$EQ$2,FALSE))</f>
        <v>0</v>
      </c>
      <c r="ER321" s="90">
        <f>IF(ISNA(VLOOKUP($B321,'[1]1718  Exp_Rev Access'!$F$7:$GK$318,$ER$2,FALSE)),"",VLOOKUP($B321,'[1]1718  Exp_Rev Access'!$F$7:$GK$318,$ER$2,FALSE))</f>
        <v>0</v>
      </c>
      <c r="ES321" s="90">
        <f>IF(ISNA(VLOOKUP($B321,'[1]1718  Exp_Rev Access'!$F$7:$GK$318,$ES$2,FALSE)),"",VLOOKUP($B321,'[1]1718  Exp_Rev Access'!$F$7:$GK$318,$ES$2,FALSE))</f>
        <v>0</v>
      </c>
      <c r="ET321" s="90">
        <f>IF(ISNA(VLOOKUP($B321,'[1]1718  Exp_Rev Access'!$F$7:$GK$318,$ET$2,FALSE)),"",VLOOKUP($B321,'[1]1718  Exp_Rev Access'!$F$7:$GK$318,$ET$2,FALSE))</f>
        <v>0</v>
      </c>
      <c r="EU321" s="90">
        <f>IF(ISNA(VLOOKUP($B321,'[1]1718  Exp_Rev Access'!$F$7:$GK$318,$EU$2,FALSE)),"",VLOOKUP($B321,'[1]1718  Exp_Rev Access'!$F$7:$GK$318,$EU$2,FALSE))</f>
        <v>0</v>
      </c>
      <c r="EV321" s="90">
        <f>IF(ISNA(VLOOKUP($B321,'[1]1718  Exp_Rev Access'!$F$7:$GK$318,$EV$2,FALSE)),"",VLOOKUP($B321,'[1]1718  Exp_Rev Access'!$F$7:$GK$318,$EV$2,FALSE))</f>
        <v>0</v>
      </c>
      <c r="EW321" s="90">
        <f>IF(ISNA(VLOOKUP($B321,'[1]1718  Exp_Rev Access'!$F$7:$GK$318,$EW$2,FALSE)),"",VLOOKUP($B321,'[1]1718  Exp_Rev Access'!$F$7:$GK$318,$EW$2,FALSE))</f>
        <v>0</v>
      </c>
      <c r="EX321" s="90">
        <f>IF(ISNA(VLOOKUP($B321,'[1]1718  Exp_Rev Access'!$F$7:$GK$318,$EX$2,FALSE)),"",VLOOKUP($B321,'[1]1718  Exp_Rev Access'!$F$7:$GK$318,$EX$2,FALSE))</f>
        <v>0</v>
      </c>
      <c r="EY321" s="90">
        <f>IF(ISNA(VLOOKUP($B321,'[1]1718  Exp_Rev Access'!$F$7:$GK$318,$EY$2,FALSE)),"",VLOOKUP($B321,'[1]1718  Exp_Rev Access'!$F$7:$GK$318,$EY$2,FALSE))</f>
        <v>0</v>
      </c>
      <c r="EZ321" s="90">
        <f>IF(ISNA(VLOOKUP($B321,'[1]1718  Exp_Rev Access'!$F$7:$GK$318,$EZ$2,FALSE)),"",VLOOKUP($B321,'[1]1718  Exp_Rev Access'!$F$7:$GK$318,$EZ$2,FALSE))</f>
        <v>0</v>
      </c>
      <c r="FA321" s="90">
        <f>IF(ISNA(VLOOKUP($B321,'[1]1718  Exp_Rev Access'!$F$7:$GK$318,$FA$2,FALSE)),"",VLOOKUP($B321,'[1]1718  Exp_Rev Access'!$F$7:$GK$318,$FA$2,FALSE))</f>
        <v>0</v>
      </c>
      <c r="FB321" s="90">
        <f>IF(ISNA(VLOOKUP($B321,'[1]1718  Exp_Rev Access'!$F$7:$GK$318,$FB$2,FALSE)),"",VLOOKUP($B321,'[1]1718  Exp_Rev Access'!$F$7:$GK$318,$FB$2,FALSE))</f>
        <v>0</v>
      </c>
      <c r="FC321" s="90">
        <f>IF(ISNA(VLOOKUP($B321,'[1]1718  Exp_Rev Access'!$F$7:$GK$318,$FC$2,FALSE)),"",VLOOKUP($B321,'[1]1718  Exp_Rev Access'!$F$7:$GK$318,$FC$2,FALSE))</f>
        <v>0</v>
      </c>
      <c r="FD321" s="90">
        <f>IF(ISNA(VLOOKUP($B321,'[1]1718  Exp_Rev Access'!$F$7:$GK$318,$FD$2,FALSE)),"",VLOOKUP($B321,'[1]1718  Exp_Rev Access'!$F$7:$GK$318,$FD$2,FALSE))</f>
        <v>0</v>
      </c>
      <c r="FE321" s="90">
        <f>IF(ISNA(VLOOKUP($B321,'[1]1718  Exp_Rev Access'!$F$7:$GK$318,$FE$2,FALSE)),"",VLOOKUP($B321,'[1]1718  Exp_Rev Access'!$F$7:$GK$318,$FE$2,FALSE))</f>
        <v>0</v>
      </c>
      <c r="FF321" s="90">
        <f>IF(ISNA(VLOOKUP($B321,'[1]1718  Exp_Rev Access'!$F$7:$GK$318,$FF$2,FALSE)),"",VLOOKUP($B321,'[1]1718  Exp_Rev Access'!$F$7:$GK$318,$FF$2,FALSE))</f>
        <v>0</v>
      </c>
      <c r="FG321" s="90">
        <f>IF(ISNA(VLOOKUP($B321,'[1]1718  Exp_Rev Access'!$F$7:$GK$318,$FG$2,FALSE)),"",VLOOKUP($B321,'[1]1718  Exp_Rev Access'!$F$7:$GK$318,$FG$2,FALSE))</f>
        <v>0</v>
      </c>
      <c r="FH321" s="90">
        <f>IF(ISNA(VLOOKUP($B321,'[1]1718  Exp_Rev Access'!$F$7:$GK$318,$FH$2,FALSE)),"",VLOOKUP($B321,'[1]1718  Exp_Rev Access'!$F$7:$GK$318,$FH$2,FALSE))</f>
        <v>0</v>
      </c>
      <c r="FI321" s="90">
        <f>IF(ISNA(VLOOKUP($B321,'[1]1718  Exp_Rev Access'!$F$7:$GK$318,$FI$2,FALSE)),"",VLOOKUP($B321,'[1]1718  Exp_Rev Access'!$F$7:$GK$318,$FI$2,FALSE))</f>
        <v>0</v>
      </c>
      <c r="FJ321" s="90">
        <f>IF(ISNA(VLOOKUP($B321,'[1]1718  Exp_Rev Access'!$F$7:$GK$318,$FJ$2,FALSE)),"",VLOOKUP($B321,'[1]1718  Exp_Rev Access'!$F$7:$GK$318,$FJ$2,FALSE))</f>
        <v>0</v>
      </c>
      <c r="FK321" s="90">
        <f>IF(ISNA(VLOOKUP($B321,'[1]1718  Exp_Rev Access'!$F$7:$GK$318,$FK$2,FALSE)),"",VLOOKUP($B321,'[1]1718  Exp_Rev Access'!$F$7:$GK$318,$FK$2,FALSE))</f>
        <v>0</v>
      </c>
      <c r="FL321" s="90">
        <f>IF(ISNA(VLOOKUP($B321,'[1]1718  Exp_Rev Access'!$F$7:$GK$318,$FL$2,FALSE)),"",VLOOKUP($B321,'[1]1718  Exp_Rev Access'!$F$7:$GK$318,$FL$2,FALSE))</f>
        <v>0</v>
      </c>
      <c r="FM321" s="90">
        <f>IF(ISNA(VLOOKUP($B321,'[1]1718  Exp_Rev Access'!$F$7:$GK$318,$FM$2,FALSE)),"",VLOOKUP($B321,'[1]1718  Exp_Rev Access'!$F$7:$GK$318,$FM$2,FALSE))</f>
        <v>0</v>
      </c>
      <c r="FN321" s="90">
        <f>IF(ISNA(VLOOKUP($B321,'[1]1718  Exp_Rev Access'!$F$7:$GK$318,$FN$2,FALSE)),"",VLOOKUP($B321,'[1]1718  Exp_Rev Access'!$F$7:$GK$318,$FN$2,FALSE))</f>
        <v>0</v>
      </c>
      <c r="FO321" s="90">
        <f>IF(ISNA(VLOOKUP($B321,'[1]1718  Exp_Rev Access'!$F$7:$GK$318,$FO$2,FALSE)),"",VLOOKUP($B321,'[1]1718  Exp_Rev Access'!$F$7:$GK$318,$FO$2,FALSE))</f>
        <v>0</v>
      </c>
      <c r="FP321" s="90">
        <f>IF(ISNA(VLOOKUP($B321,'[1]1718  Exp_Rev Access'!$F$7:$GK$318,$FP$2,FALSE)),"",VLOOKUP($B321,'[1]1718  Exp_Rev Access'!$F$7:$GK$318,$FP$2,FALSE))</f>
        <v>0</v>
      </c>
      <c r="FQ321" s="90">
        <f>IF(ISNA(VLOOKUP($B321,'[1]1718  Exp_Rev Access'!$F$7:$GK$318,$FQ$2,FALSE)),"",VLOOKUP($B321,'[1]1718  Exp_Rev Access'!$F$7:$GK$318,$FQ$2,FALSE))</f>
        <v>0</v>
      </c>
      <c r="FR321" s="90">
        <f>IF(ISNA(VLOOKUP($B321,'[1]1718  Exp_Rev Access'!$F$7:$GK$318,$FR$2,FALSE)),"",VLOOKUP($B321,'[1]1718  Exp_Rev Access'!$F$7:$GK$318,$FR$2,FALSE))</f>
        <v>84405.98</v>
      </c>
      <c r="FS321" s="56">
        <f t="shared" si="870"/>
        <v>3044933.34</v>
      </c>
      <c r="FT321" s="92">
        <f t="shared" si="871"/>
        <v>3.7836987290492084E-2</v>
      </c>
      <c r="FU321" s="94">
        <f t="shared" si="872"/>
        <v>445.84031978212647</v>
      </c>
      <c r="FV321" s="95">
        <f>IF(ISNA(VLOOKUP($B321,'[1]1718  Exp_Rev Access'!$F$7:$GK$318,$FV$2,FALSE)),"",VLOOKUP($B321,'[1]1718  Exp_Rev Access'!$F$7:$GK$318,$FV$2,FALSE))</f>
        <v>0</v>
      </c>
      <c r="FW321" s="95">
        <f>IF(ISNA(VLOOKUP($B321,'[1]1718  Exp_Rev Access'!$F$7:$GK$318,$FW$2,FALSE)),"",VLOOKUP($B321,'[1]1718  Exp_Rev Access'!$F$7:$GK$318,$FW$2,FALSE))</f>
        <v>0</v>
      </c>
      <c r="FX321" s="95">
        <f>IF(ISNA(VLOOKUP($B321,'[1]1718  Exp_Rev Access'!$F$7:$GK$318,$FX$2,FALSE)),"",VLOOKUP($B321,'[1]1718  Exp_Rev Access'!$F$7:$GK$318,$FX$2,FALSE))</f>
        <v>0</v>
      </c>
      <c r="FY321" s="95">
        <f>IF(ISNA(VLOOKUP($B321,'[1]1718  Exp_Rev Access'!$F$7:$GK$318,$FY$2,FALSE)),"",VLOOKUP($B321,'[1]1718  Exp_Rev Access'!$F$7:$GK$318,$FY$2,FALSE))</f>
        <v>0</v>
      </c>
      <c r="FZ321" s="95">
        <f>IF(ISNA(VLOOKUP($B321,'[1]1718  Exp_Rev Access'!$F$7:$GK$318,$FZ$2,FALSE)),"",VLOOKUP($B321,'[1]1718  Exp_Rev Access'!$F$7:$GK$318,$FZ$2,FALSE))</f>
        <v>0</v>
      </c>
      <c r="GA321" s="95">
        <f>IF(ISNA(VLOOKUP($B321,'[1]1718  Exp_Rev Access'!$F$7:$GK$318,$GA$2,FALSE)),"",VLOOKUP($B321,'[1]1718  Exp_Rev Access'!$F$7:$GK$318,$GA$2,FALSE))</f>
        <v>0</v>
      </c>
      <c r="GB321" s="95">
        <f>IF(ISNA(VLOOKUP($B321,'[1]1718  Exp_Rev Access'!$F$7:$GK$318,$GB$2,FALSE)),"",VLOOKUP($B321,'[1]1718  Exp_Rev Access'!$F$7:$GK$318,$GB$2,FALSE))</f>
        <v>0</v>
      </c>
      <c r="GC321" s="95">
        <f>IF(ISNA(VLOOKUP($B321,'[1]1718  Exp_Rev Access'!$F$7:$GK$318,$GC$2,FALSE)),"",VLOOKUP($B321,'[1]1718  Exp_Rev Access'!$F$7:$GK$318,$GC$2,FALSE))</f>
        <v>0</v>
      </c>
      <c r="GD321" s="95">
        <f>IF(ISNA(VLOOKUP($B321,'[1]1718  Exp_Rev Access'!$F$7:$GK$318,$GD$2,FALSE)),"",VLOOKUP($B321,'[1]1718  Exp_Rev Access'!$F$7:$GK$318,$GD$2,FALSE))</f>
        <v>0</v>
      </c>
      <c r="GE321" s="95">
        <f>IF(ISNA(VLOOKUP($B321,'[1]1718  Exp_Rev Access'!$F$7:$GK$318,$GE$2,FALSE)),"",VLOOKUP($B321,'[1]1718  Exp_Rev Access'!$F$7:$GK$318,$GE$2,FALSE))</f>
        <v>4509</v>
      </c>
      <c r="GF321" s="95">
        <f>IF(ISNA(VLOOKUP($B321,'[1]1718  Exp_Rev Access'!$F$7:$GK$318,$GF$2,FALSE)),"",VLOOKUP($B321,'[1]1718  Exp_Rev Access'!$F$7:$GK$318,$GF$2,FALSE))</f>
        <v>0</v>
      </c>
      <c r="GG321" s="95">
        <f>IF(ISNA(VLOOKUP($B321,'[1]1718  Exp_Rev Access'!$F$7:$GK$318,$GG$2,FALSE)),"",VLOOKUP($B321,'[1]1718  Exp_Rev Access'!$F$7:$GK$318,$GG$2,FALSE))</f>
        <v>0</v>
      </c>
      <c r="GH321" s="95">
        <f>IF(ISNA(VLOOKUP($B321,'[1]1718  Exp_Rev Access'!$F$7:$GK$318,$GH$2,FALSE)),"",VLOOKUP($B321,'[1]1718  Exp_Rev Access'!$F$7:$GK$318,$GH$2,FALSE))</f>
        <v>201451.04</v>
      </c>
      <c r="GI321" s="95">
        <f>IF(ISNA(VLOOKUP($B321,'[1]1718  Exp_Rev Access'!$F$7:$GK$318,$GI$2,FALSE)),"",VLOOKUP($B321,'[1]1718  Exp_Rev Access'!$F$7:$GK$318,$GI$2,FALSE))</f>
        <v>0</v>
      </c>
      <c r="GJ321" s="95">
        <f>IF(ISNA(VLOOKUP($B321,'[1]1718  Exp_Rev Access'!$F$7:$GK$318,$GJ$2,FALSE)),"",VLOOKUP($B321,'[1]1718  Exp_Rev Access'!$F$7:$GK$318,$GJ$2,FALSE))</f>
        <v>0</v>
      </c>
      <c r="GK321" s="95">
        <f>IF(ISNA(VLOOKUP($B321,'[1]1718  Exp_Rev Access'!$F$7:$GK$318,$GK$2,FALSE)),"",VLOOKUP($B321,'[1]1718  Exp_Rev Access'!$F$7:$GK$318,$GK$2,FALSE))</f>
        <v>899.06</v>
      </c>
      <c r="GL321" s="95">
        <f>IF(ISNA(VLOOKUP($B321,'[1]1718  Exp_Rev Access'!$F$7:$GK$318,$GL$2,FALSE)),"",VLOOKUP($B321,'[1]1718  Exp_Rev Access'!$F$7:$GK$318,$GL$2,FALSE))</f>
        <v>2418.58</v>
      </c>
      <c r="GM321" s="95">
        <f>IF(ISNA(VLOOKUP($B321,'[1]1718  Exp_Rev Access'!$F$7:$GK$318,$GM$2,FALSE)),"",VLOOKUP($B321,'[1]1718  Exp_Rev Access'!$F$7:$GK$318,$GM$2,FALSE))</f>
        <v>0</v>
      </c>
      <c r="GN321" s="95">
        <f>IF(ISNA(VLOOKUP($B321,'[1]1718  Exp_Rev Access'!$F$7:$GK$318,$GN$2,FALSE)),"",VLOOKUP($B321,'[1]1718  Exp_Rev Access'!$F$7:$GK$318,$GN$2,FALSE))</f>
        <v>0</v>
      </c>
      <c r="GO321" s="95">
        <f>IF(ISNA(VLOOKUP($B321,'[1]1718  Exp_Rev Access'!$F$7:$GK$318,$GO$2,FALSE)),"",VLOOKUP($B321,'[1]1718  Exp_Rev Access'!$F$7:$GK$318,$GO$2,FALSE))</f>
        <v>0</v>
      </c>
      <c r="GP321" s="95">
        <f>IF(ISNA(VLOOKUP($B321,'[1]1718  Exp_Rev Access'!$F$7:$GK$318,$GP$2,FALSE)),"",VLOOKUP($B321,'[1]1718  Exp_Rev Access'!$F$7:$GK$318,$GP$2,FALSE))</f>
        <v>0</v>
      </c>
      <c r="GQ321" s="95">
        <f>IF(ISNA(VLOOKUP($B321,'[1]1718  Exp_Rev Access'!$F$7:$GK$318,$GQ$2,FALSE)),"",VLOOKUP($B321,'[1]1718  Exp_Rev Access'!$F$7:$GK$318,$GQ$2,FALSE))</f>
        <v>5756.85</v>
      </c>
      <c r="GR321" s="95">
        <f>IF(ISNA(VLOOKUP($B321,'[1]1718  Exp_Rev Access'!$F$7:$GK$318,$GR$2,FALSE)),"",VLOOKUP($B321,'[1]1718  Exp_Rev Access'!$F$7:$GK$318,$GR$2,FALSE))</f>
        <v>0</v>
      </c>
      <c r="GS321" s="95">
        <f>IF(ISNA(VLOOKUP($B321,'[1]1718  Exp_Rev Access'!$F$7:$GK$318,$GS$2,FALSE)),"",VLOOKUP($B321,'[1]1718  Exp_Rev Access'!$F$7:$GK$318,$GS$2,FALSE))</f>
        <v>0</v>
      </c>
      <c r="GT321" s="95">
        <f>IF(ISNA(VLOOKUP($B321,'[1]1718  Exp_Rev Access'!$F$7:$GK$318,$GT$2,FALSE)),"",VLOOKUP($B321,'[1]1718  Exp_Rev Access'!$F$7:$GK$318,$GT$2,FALSE))</f>
        <v>0</v>
      </c>
      <c r="GU321" s="56">
        <f t="shared" si="864"/>
        <v>215034.53</v>
      </c>
      <c r="GV321" s="92">
        <f t="shared" si="865"/>
        <v>2.6720646628759824E-3</v>
      </c>
      <c r="GW321" s="96">
        <f t="shared" si="866"/>
        <v>31.485439224557631</v>
      </c>
    </row>
    <row r="322" spans="1:222" x14ac:dyDescent="0.3">
      <c r="A322" s="73"/>
      <c r="B322" s="88" t="s">
        <v>651</v>
      </c>
      <c r="C322" s="89" t="s">
        <v>652</v>
      </c>
      <c r="D322" s="75">
        <f>IF(ISNA(VLOOKUP($B322,'[1]1718 enrollment_Rev_Exp by size'!$A$7:H654,3,FALSE)),"",VLOOKUP($B322,'[1]1718 enrollment_Rev_Exp by size'!$A$7:$G$350,3,FALSE))</f>
        <v>10028.099999999999</v>
      </c>
      <c r="E322" s="76">
        <f>IF(ISNA(VLOOKUP($B322,'[1]1718 enrollment_Rev_Exp by size'!$A$7:I656,5,FALSE)),"",VLOOKUP($B322,'[1]1718 enrollment_Rev_Exp by size'!$A$7:$G$350,5,FALSE))</f>
        <v>129404003.77</v>
      </c>
      <c r="F322" s="70">
        <f t="shared" si="854"/>
        <v>129404003.77</v>
      </c>
      <c r="G322" s="70">
        <f t="shared" si="855"/>
        <v>0</v>
      </c>
      <c r="H322" s="90">
        <f>IF(ISNA(VLOOKUP($B322,'[1]1718  Exp_Rev Access'!$F$7:$GK$318,3,FALSE)),"",VLOOKUP($B322,'[1]1718  Exp_Rev Access'!$F$7:$GK$318,3,FALSE))</f>
        <v>26609959.379999999</v>
      </c>
      <c r="I322" s="90">
        <f>IF(ISNA(VLOOKUP($B322,'[1]1718  Exp_Rev Access'!$F$7:$GK$318,4,FALSE)),"",VLOOKUP($B322,'[1]1718  Exp_Rev Access'!$F$7:$GK$318,4,FALSE))</f>
        <v>0</v>
      </c>
      <c r="J322" s="90">
        <f>IF(ISNA(VLOOKUP($B322,'[1]1718  Exp_Rev Access'!$F$7:$GK$318,5,FALSE)),"",VLOOKUP($B322,'[1]1718  Exp_Rev Access'!$F$7:$GK$318,5,FALSE))</f>
        <v>0</v>
      </c>
      <c r="K322" s="90">
        <f>IF(ISNA(VLOOKUP($B322,'[1]1718  Exp_Rev Access'!$F$7:$GK$318,6,FALSE)),"-",VLOOKUP($B322,'[1]1718  Exp_Rev Access'!$F$7:$GK$318,6,FALSE))</f>
        <v>9208.36</v>
      </c>
      <c r="L322" s="90">
        <f>IF(ISNA(VLOOKUP($B322,'[1]1718  Exp_Rev Access'!$F$7:$GK$318,7,FALSE)),"",VLOOKUP($B322,'[1]1718  Exp_Rev Access'!$F$7:$GK$318,7,FALSE))</f>
        <v>0</v>
      </c>
      <c r="M322" s="90">
        <f>IF(ISNA(VLOOKUP($B322,'[1]1718  Exp_Rev Access'!$F$7:$GK$318,8,FALSE)),"",VLOOKUP($B322,'[1]1718  Exp_Rev Access'!$F$7:$GK$318,8,FALSE))</f>
        <v>0</v>
      </c>
      <c r="N322" s="56">
        <f t="shared" si="856"/>
        <v>26619167.739999998</v>
      </c>
      <c r="O322" s="91">
        <f t="shared" si="857"/>
        <v>0.20570590526172866</v>
      </c>
      <c r="P322" s="56">
        <f t="shared" si="858"/>
        <v>2654.4577477288822</v>
      </c>
      <c r="Q322" s="90">
        <f>IF(ISNA(VLOOKUP($B322,'[1]1718  Exp_Rev Access'!$F$7:$GK$318,10,FALSE)),"",VLOOKUP($B322,'[1]1718  Exp_Rev Access'!$F$7:$GK$318,10,FALSE))</f>
        <v>20970</v>
      </c>
      <c r="R322" s="90">
        <f>IF(ISNA(VLOOKUP($B322,'[1]1718  Exp_Rev Access'!$F$7:$GK$318,11,FALSE)),"",VLOOKUP($B322,'[1]1718  Exp_Rev Access'!$F$7:$GK$318,11,FALSE))</f>
        <v>0</v>
      </c>
      <c r="S322" s="90">
        <f>IF(ISNA(VLOOKUP($B322,'[1]1718  Exp_Rev Access'!$F$7:$GK$318,12,FALSE)),"",VLOOKUP($B322,'[1]1718  Exp_Rev Access'!$F$7:$GK$318,12,FALSE))</f>
        <v>0</v>
      </c>
      <c r="T322" s="90">
        <f>IF(ISNA(VLOOKUP($B322,'[1]1718  Exp_Rev Access'!$F$7:$GK$318,13,FALSE)),"",VLOOKUP($B322,'[1]1718  Exp_Rev Access'!$F$7:$GK$318,13,FALSE))</f>
        <v>0</v>
      </c>
      <c r="U322" s="90">
        <f>IF(ISNA(VLOOKUP($B322,'[1]1718  Exp_Rev Access'!$F$7:$GK$318,14,FALSE)),"",VLOOKUP($B322,'[1]1718  Exp_Rev Access'!$F$7:$GK$318,14,FALSE))</f>
        <v>0</v>
      </c>
      <c r="V322" s="90">
        <f>IF(ISNA(VLOOKUP($B322,'[1]1718  Exp_Rev Access'!$F$7:$GK$318,15,FALSE)),"",VLOOKUP($B322,'[1]1718  Exp_Rev Access'!$F$7:$GK$318,15,FALSE))</f>
        <v>57144.93</v>
      </c>
      <c r="W322" s="90">
        <f>IF(ISNA(VLOOKUP($B322,'[1]1718  Exp_Rev Access'!$F$7:$GK$318,16,FALSE)),"",VLOOKUP($B322,'[1]1718  Exp_Rev Access'!$F$7:$GK$318,16,FALSE))</f>
        <v>8701.7999999999993</v>
      </c>
      <c r="X322" s="90">
        <f>IF(ISNA(VLOOKUP($B322,'[1]1718  Exp_Rev Access'!$F$7:$GK$318,17,FALSE)),"",VLOOKUP($B322,'[1]1718  Exp_Rev Access'!$F$7:$GK$318,17,FALSE))</f>
        <v>0</v>
      </c>
      <c r="Y322" s="90">
        <f>IF(ISNA(VLOOKUP($B322,'[1]1718  Exp_Rev Access'!$F$7:$GK$318,18,FALSE)),"",VLOOKUP($B322,'[1]1718  Exp_Rev Access'!$F$7:$GK$318,18,FALSE))</f>
        <v>213047.51</v>
      </c>
      <c r="Z322" s="90">
        <f>IF(ISNA(VLOOKUP($B322,'[1]1718  Exp_Rev Access'!$F$7:$GK$318,19,FALSE)),"",VLOOKUP($B322,'[1]1718  Exp_Rev Access'!$F$7:$GK$318,19,FALSE))</f>
        <v>51627.5</v>
      </c>
      <c r="AA322" s="90">
        <f>IF(ISNA(VLOOKUP($B322,'[1]1718  Exp_Rev Access'!$F$7:$GK$318,20,FALSE)),"",VLOOKUP($B322,'[1]1718  Exp_Rev Access'!$F$7:$GK$318,20,FALSE))</f>
        <v>0</v>
      </c>
      <c r="AB322" s="90">
        <f>IF(ISNA(VLOOKUP($B322,'[1]1718  Exp_Rev Access'!$F$7:$GK$318,21,FALSE)),"",VLOOKUP($B322,'[1]1718  Exp_Rev Access'!$F$7:$GK$318,21,FALSE))</f>
        <v>0</v>
      </c>
      <c r="AC322" s="90">
        <f>IF(ISNA(VLOOKUP($B322,'[1]1718  Exp_Rev Access'!$F$7:$GK$318,22,FALSE)),"",VLOOKUP($B322,'[1]1718  Exp_Rev Access'!$F$7:$GK$318,22,FALSE))</f>
        <v>1998967.19</v>
      </c>
      <c r="AD322" s="90">
        <f>IF(ISNA(VLOOKUP($B322,'[1]1718  Exp_Rev Access'!$F$7:$GK$318,23,FALSE)),"",VLOOKUP($B322,'[1]1718  Exp_Rev Access'!$F$7:$GK$318,23,FALSE))</f>
        <v>1430715.98</v>
      </c>
      <c r="AE322" s="90">
        <f>IF(ISNA(VLOOKUP($B322,'[1]1718  Exp_Rev Access'!$F$7:$GK$318,24,FALSE)),"",VLOOKUP($B322,'[1]1718  Exp_Rev Access'!$F$7:$GK$318,24,FALSE))</f>
        <v>136975.79999999999</v>
      </c>
      <c r="AF322" s="90">
        <f>IF(ISNA(VLOOKUP($B322,'[1]1718  Exp_Rev Access'!$F$7:$GK$318,25,FALSE)),"",VLOOKUP($B322,'[1]1718  Exp_Rev Access'!$F$7:$GK$318,25,FALSE))</f>
        <v>0</v>
      </c>
      <c r="AG322" s="90">
        <f>IF(ISNA(VLOOKUP($B322,'[1]1718  Exp_Rev Access'!$F$7:$GK$318,26,FALSE)),"",VLOOKUP($B322,'[1]1718  Exp_Rev Access'!$F$7:$GK$318,26,FALSE))</f>
        <v>379656.88</v>
      </c>
      <c r="AH322" s="90">
        <f>IF(ISNA(VLOOKUP($B322,'[1]1718  Exp_Rev Access'!$F$7:$GK$318,27,FALSE)),"",VLOOKUP($B322,'[1]1718  Exp_Rev Access'!$F$7:$GK$318,27,FALSE))</f>
        <v>15969.02</v>
      </c>
      <c r="AI322" s="90">
        <f>IF(ISNA(VLOOKUP($B322,'[1]1718  Exp_Rev Access'!$F$7:$GK$318,28,FALSE)),"",VLOOKUP($B322,'[1]1718  Exp_Rev Access'!$F$7:$GK$318,28,FALSE))</f>
        <v>832284.56</v>
      </c>
      <c r="AJ322" s="90">
        <f>IF(ISNA(VLOOKUP($B322,'[1]1718  Exp_Rev Access'!$F$7:$GK$318,29,FALSE)),"",VLOOKUP($B322,'[1]1718  Exp_Rev Access'!$F$7:$GK$318,29,FALSE))</f>
        <v>0</v>
      </c>
      <c r="AK322" s="90">
        <f>IF(ISNA(VLOOKUP($B322,'[1]1718  Exp_Rev Access'!$F$7:$GK$318,30,FALSE)),"",VLOOKUP($B322,'[1]1718  Exp_Rev Access'!$F$7:$GK$318,30,FALSE))</f>
        <v>295651.32</v>
      </c>
      <c r="AL322" s="90">
        <f>IF(ISNA(VLOOKUP($B322,'[1]1718  Exp_Rev Access'!$F$7:$GK$318,31,FALSE)),"",VLOOKUP($B322,'[1]1718  Exp_Rev Access'!$F$7:$GK$318,31,FALSE))</f>
        <v>0</v>
      </c>
      <c r="AM322" s="56">
        <f t="shared" si="867"/>
        <v>5441712.4900000002</v>
      </c>
      <c r="AN322" s="92">
        <f t="shared" si="859"/>
        <v>4.2052118415686637E-2</v>
      </c>
      <c r="AO322" s="71">
        <f t="shared" si="860"/>
        <v>542.64641258064853</v>
      </c>
      <c r="AP322" s="90">
        <f>IF(ISNA(VLOOKUP($B322,'[1]1718  Exp_Rev Access'!$F$7:$GK$318,33,FALSE)),"",VLOOKUP($B322,'[1]1718  Exp_Rev Access'!$F$7:$GK$318,33,FALSE))</f>
        <v>67623893.319999993</v>
      </c>
      <c r="AQ322" s="90">
        <f>IF(ISNA(VLOOKUP($B322,'[1]1718  Exp_Rev Access'!$F$7:$GK$318,34,FALSE)),"",VLOOKUP($B322,'[1]1718  Exp_Rev Access'!$F$7:$GK$318,34,FALSE))</f>
        <v>1936997.98</v>
      </c>
      <c r="AR322" s="90">
        <f>IF(ISNA(VLOOKUP($B322,'[1]1718  Exp_Rev Access'!$F$7:$GK$318,35,FALSE)),"",VLOOKUP($B322,'[1]1718  Exp_Rev Access'!$F$7:$GK$318,35,FALSE))</f>
        <v>2336033.04</v>
      </c>
      <c r="AS322" s="90">
        <f>IF(ISNA(VLOOKUP($B322,'[1]1718  Exp_Rev Access'!$F$7:$GK$318,36,FALSE)),"",VLOOKUP($B322,'[1]1718  Exp_Rev Access'!$F$7:$GK$318,36,FALSE))</f>
        <v>411266.81</v>
      </c>
      <c r="AT322" s="90">
        <f>IF(ISNA(VLOOKUP($B322,'[1]1718  Exp_Rev Access'!$F$7:$GK$318,37,FALSE)),"",VLOOKUP($B322,'[1]1718  Exp_Rev Access'!$F$7:$GK$318,37,FALSE))</f>
        <v>0</v>
      </c>
      <c r="AU322" s="56">
        <f t="shared" si="861"/>
        <v>72308191.150000006</v>
      </c>
      <c r="AV322" s="93">
        <f t="shared" si="862"/>
        <v>0.55877862387101318</v>
      </c>
      <c r="AW322" s="56">
        <f t="shared" si="863"/>
        <v>7210.5574485695215</v>
      </c>
      <c r="AX322" s="90">
        <f>IF(ISNA(VLOOKUP($B322,'[1]1718  Exp_Rev Access'!$F$7:$GK$318,39,FALSE)),"",VLOOKUP($B322,'[1]1718  Exp_Rev Access'!$F$7:$GK$318,39,FALSE))</f>
        <v>0</v>
      </c>
      <c r="AY322" s="90">
        <f>IF(ISNA(VLOOKUP($B322,'[1]1718  Exp_Rev Access'!$F$7:$GK$318,40,FALSE)),"",VLOOKUP($B322,'[1]1718  Exp_Rev Access'!$F$7:$GK$318,40,FALSE))</f>
        <v>9208648.0099999998</v>
      </c>
      <c r="AZ322" s="90">
        <f>IF(ISNA(VLOOKUP($B322,'[1]1718  Exp_Rev Access'!$F$7:$GK$318,41,FALSE)),"",VLOOKUP($B322,'[1]1718  Exp_Rev Access'!$F$7:$GK$318,41,FALSE))</f>
        <v>430608.52</v>
      </c>
      <c r="BA322" s="90">
        <f>IF(ISNA(VLOOKUP($B322,'[1]1718  Exp_Rev Access'!$F$7:$GK$318,42,FALSE)),"",VLOOKUP($B322,'[1]1718  Exp_Rev Access'!$F$7:$GK$318,42,FALSE))</f>
        <v>0</v>
      </c>
      <c r="BB322" s="90">
        <f>IF(ISNA(VLOOKUP($B322,'[1]1718  Exp_Rev Access'!$F$7:$GK$318,43,FALSE)),"",VLOOKUP($B322,'[1]1718  Exp_Rev Access'!$F$7:$GK$318,43,FALSE))</f>
        <v>0</v>
      </c>
      <c r="BC322" s="90">
        <f>IF(ISNA(VLOOKUP($B322,'[1]1718  Exp_Rev Access'!$F$7:$GK$318,44,FALSE)),"",VLOOKUP($B322,'[1]1718  Exp_Rev Access'!$F$7:$GK$318,44,FALSE))</f>
        <v>1032164.57</v>
      </c>
      <c r="BD322" s="90">
        <f>IF(ISNA(VLOOKUP($B322,'[1]1718  Exp_Rev Access'!$F$7:$GK$318,45,FALSE)),"",VLOOKUP($B322,'[1]1718  Exp_Rev Access'!$F$7:$GK$318,45,FALSE))</f>
        <v>0</v>
      </c>
      <c r="BE322" s="90">
        <f>IF(ISNA(VLOOKUP($B322,'[1]1718  Exp_Rev Access'!$F$7:$GK$318,46,FALSE)),"",VLOOKUP($B322,'[1]1718  Exp_Rev Access'!$F$7:$GK$318,46,FALSE))</f>
        <v>361032.92</v>
      </c>
      <c r="BF322" s="90">
        <f>IF(ISNA(VLOOKUP($B322,'[1]1718  Exp_Rev Access'!$F$7:$GK$318,47,FALSE)),"",VLOOKUP($B322,'[1]1718  Exp_Rev Access'!$F$7:$GK$318,47,FALSE))</f>
        <v>0</v>
      </c>
      <c r="BG322" s="90">
        <f>IF(ISNA(VLOOKUP($B322,'[1]1718  Exp_Rev Access'!$F$7:$GK$318,48,FALSE)),"",VLOOKUP($B322,'[1]1718  Exp_Rev Access'!$F$7:$GK$318,48,FALSE))</f>
        <v>501985.98</v>
      </c>
      <c r="BH322" s="90">
        <f>IF(ISNA(VLOOKUP($B322,'[1]1718  Exp_Rev Access'!$F$7:$GK$318,49,FALSE)),"",VLOOKUP($B322,'[1]1718  Exp_Rev Access'!$F$7:$GK$318,49,FALSE))</f>
        <v>230100.65</v>
      </c>
      <c r="BI322" s="90">
        <f>IF(ISNA(VLOOKUP($B322,'[1]1718  Exp_Rev Access'!$F$7:$GK$318,50,FALSE)),"",VLOOKUP($B322,'[1]1718  Exp_Rev Access'!$F$7:$GK$318,50,FALSE))</f>
        <v>0</v>
      </c>
      <c r="BJ322" s="90">
        <f>IF(ISNA(VLOOKUP($B322,'[1]1718  Exp_Rev Access'!$F$7:$GK$318,51,FALSE)),"",VLOOKUP($B322,'[1]1718  Exp_Rev Access'!$F$7:$GK$318,51,FALSE))</f>
        <v>20926.53</v>
      </c>
      <c r="BK322" s="90">
        <f>IF(ISNA(VLOOKUP($B322,'[1]1718  Exp_Rev Access'!$F$7:$GK$318,52,FALSE)),"",VLOOKUP($B322,'[1]1718  Exp_Rev Access'!$F$7:$GK$318,52,FALSE))</f>
        <v>4833851.03</v>
      </c>
      <c r="BL322" s="90">
        <f>IF(ISNA(VLOOKUP($B322,'[1]1718  Exp_Rev Access'!$F$7:$GK$318,53,FALSE)),"",VLOOKUP($B322,'[1]1718  Exp_Rev Access'!$F$7:$GK$318,53,FALSE))</f>
        <v>0</v>
      </c>
      <c r="BM322" s="90">
        <f>IF(ISNA(VLOOKUP($B322,'[1]1718  Exp_Rev Access'!$F$7:$GK$318,54,FALSE)),"",VLOOKUP($B322,'[1]1718  Exp_Rev Access'!$F$7:$GK$318,54,FALSE))</f>
        <v>0</v>
      </c>
      <c r="BN322" s="90">
        <f>IF(ISNA(VLOOKUP($B322,'[1]1718  Exp_Rev Access'!$F$7:$GK$318,55,FALSE)),"",VLOOKUP($B322,'[1]1718  Exp_Rev Access'!$F$7:$GK$318,55,FALSE))</f>
        <v>0</v>
      </c>
      <c r="BO322" s="90">
        <f>IF(ISNA(VLOOKUP($B322,'[1]1718  Exp_Rev Access'!$F$7:$GK$318,56,FALSE)),"",VLOOKUP($B322,'[1]1718  Exp_Rev Access'!$F$7:$GK$318,56,FALSE))</f>
        <v>0</v>
      </c>
      <c r="BP322" s="90">
        <f>IF(ISNA(VLOOKUP($B322,'[1]1718  Exp_Rev Access'!$F$7:$GK$318,57,FALSE)),"",VLOOKUP($B322,'[1]1718  Exp_Rev Access'!$F$7:$GK$318,57,FALSE))</f>
        <v>0</v>
      </c>
      <c r="BQ322" s="90">
        <f>IF(ISNA(VLOOKUP($B322,'[1]1718  Exp_Rev Access'!$F$7:$GK$318,58,FALSE)),"",VLOOKUP($B322,'[1]1718  Exp_Rev Access'!$F$7:$GK$318,58,FALSE))</f>
        <v>1998.55</v>
      </c>
      <c r="BR322" s="90">
        <f>IF(ISNA(VLOOKUP($B322,'[1]1718  Exp_Rev Access'!$F$7:$GK$318,59,FALSE)),"",VLOOKUP($B322,'[1]1718  Exp_Rev Access'!$F$7:$GK$318,59,FALSE))</f>
        <v>0</v>
      </c>
      <c r="BS322" s="90">
        <f>IF(ISNA(VLOOKUP($B322,'[1]1718  Exp_Rev Access'!$F$7:$GK$318,60,FALSE)),"",VLOOKUP($B322,'[1]1718  Exp_Rev Access'!$F$7:$GK$318,60,FALSE))</f>
        <v>0</v>
      </c>
      <c r="BT322" s="90">
        <f>IF(ISNA(VLOOKUP($B322,'[1]1718  Exp_Rev Access'!$F$7:$GK$318,61,FALSE)),"",VLOOKUP($B322,'[1]1718  Exp_Rev Access'!$F$7:$GK$318,61,FALSE))</f>
        <v>0</v>
      </c>
      <c r="BU322" s="90">
        <f>IF(ISNA(VLOOKUP($B322,'[1]1718  Exp_Rev Access'!$F$7:$GK$318,62,FALSE)),"",VLOOKUP($B322,'[1]1718  Exp_Rev Access'!$F$7:$GK$318,62,FALSE))</f>
        <v>0</v>
      </c>
      <c r="BV322" s="56">
        <f t="shared" si="743"/>
        <v>16621316.760000002</v>
      </c>
      <c r="BW322" s="92">
        <f t="shared" si="868"/>
        <v>0.12844515065810783</v>
      </c>
      <c r="BX322" s="71">
        <f t="shared" si="869"/>
        <v>1657.4741735722623</v>
      </c>
      <c r="BY322" s="90">
        <f>IF(ISNA(VLOOKUP($B322,'[1]1718  Exp_Rev Access'!$F$7:$GK$318,64,FALSE)),"",VLOOKUP($B322,'[1]1718  Exp_Rev Access'!$F$7:$GK$318,64,FALSE))</f>
        <v>0</v>
      </c>
      <c r="BZ322" s="90">
        <f>IF(ISNA(VLOOKUP($B322,'[1]1718  Exp_Rev Access'!$F$7:$GK$318,65,FALSE)),"",VLOOKUP($B322,'[1]1718  Exp_Rev Access'!$F$7:$GK$318,65,FALSE))</f>
        <v>0</v>
      </c>
      <c r="CA322" s="90">
        <f>IF(ISNA(VLOOKUP($B322,'[1]1718  Exp_Rev Access'!$F$7:$GK$318,66,FALSE)),"",VLOOKUP($B322,'[1]1718  Exp_Rev Access'!$F$7:$GK$318,66,FALSE))</f>
        <v>0</v>
      </c>
      <c r="CB322" s="90">
        <f>IF(ISNA(VLOOKUP($B322,'[1]1718  Exp_Rev Access'!$F$7:$GK$318,67,FALSE)),"",VLOOKUP($B322,'[1]1718  Exp_Rev Access'!$F$7:$GK$318,67,FALSE))</f>
        <v>0</v>
      </c>
      <c r="CC322" s="90">
        <f>IF(ISNA(VLOOKUP($B322,'[1]1718  Exp_Rev Access'!$F$7:$GK$318,68,FALSE)),"",VLOOKUP($B322,'[1]1718  Exp_Rev Access'!$F$7:$GK$318,68,FALSE))</f>
        <v>27557.78</v>
      </c>
      <c r="CD322" s="90">
        <f>IF(ISNA(VLOOKUP($B322,'[1]1718  Exp_Rev Access'!$F$7:$GK$318,69,FALSE)),"",VLOOKUP($B322,'[1]1718  Exp_Rev Access'!$F$7:$GK$318,69,FALSE))</f>
        <v>0</v>
      </c>
      <c r="CE322" s="56">
        <f t="shared" si="739"/>
        <v>27557.78</v>
      </c>
      <c r="CF322" s="92">
        <f t="shared" si="757"/>
        <v>2.1295925316948175E-4</v>
      </c>
      <c r="CG322" s="78">
        <f t="shared" si="758"/>
        <v>2.7480559627446879</v>
      </c>
      <c r="CH322" s="90">
        <f>IF(ISNA(VLOOKUP($B322,'[1]1718  Exp_Rev Access'!$F$7:$GK$318,$CH$2,FALSE)),"",VLOOKUP($B322,'[1]1718  Exp_Rev Access'!$F$7:$GK$318,$CH$2,FALSE))</f>
        <v>0</v>
      </c>
      <c r="CI322" s="90">
        <f>IF(ISNA(VLOOKUP($B322,'[1]1718  Exp_Rev Access'!$F$7:$GK$318,$CI$2,FALSE)),"",VLOOKUP($B322,'[1]1718  Exp_Rev Access'!$F$7:$GK$318,$CI$2,FALSE))</f>
        <v>0</v>
      </c>
      <c r="CJ322" s="90">
        <f>IF(ISNA(VLOOKUP($B322,'[1]1718  Exp_Rev Access'!$F$7:$GK$318,$CJ$2,FALSE)),"",VLOOKUP($B322,'[1]1718  Exp_Rev Access'!$F$7:$GK$318,$CJ$2,FALSE))</f>
        <v>0</v>
      </c>
      <c r="CK322" s="90">
        <f>IF(ISNA(VLOOKUP($B322,'[1]1718  Exp_Rev Access'!$F$7:$GK$318,$CK$2,FALSE)),"",VLOOKUP($B322,'[1]1718  Exp_Rev Access'!$F$7:$GK$318,$CK$2,FALSE))</f>
        <v>0</v>
      </c>
      <c r="CL322" s="90">
        <f>IF(ISNA(VLOOKUP($B322,'[1]1718  Exp_Rev Access'!$F$7:$GK$318,$CL$2,FALSE)),"",VLOOKUP($B322,'[1]1718  Exp_Rev Access'!$F$7:$GK$318,$CL$2,FALSE))</f>
        <v>0</v>
      </c>
      <c r="CM322" s="90">
        <f>IF(ISNA(VLOOKUP($B322,'[1]1718  Exp_Rev Access'!$F$7:$GK$318,$CM$2,FALSE)),"",VLOOKUP($B322,'[1]1718  Exp_Rev Access'!$F$7:$GK$318,$CM$2,FALSE))</f>
        <v>0</v>
      </c>
      <c r="CN322" s="90">
        <f>IF(ISNA(VLOOKUP($B322,'[1]1718  Exp_Rev Access'!$F$7:$GK$318,$CN$2,FALSE)),"",VLOOKUP($B322,'[1]1718  Exp_Rev Access'!$F$7:$GK$318,$CN$2,FALSE))</f>
        <v>0</v>
      </c>
      <c r="CO322" s="90">
        <f>IF(ISNA(VLOOKUP($B322,'[1]1718  Exp_Rev Access'!$F$7:$GK$318,$CO$2,FALSE)),"",VLOOKUP($B322,'[1]1718  Exp_Rev Access'!$F$7:$GK$318,$CO$2,FALSE))</f>
        <v>0</v>
      </c>
      <c r="CP322" s="90">
        <f>IF(ISNA(VLOOKUP($B322,'[1]1718  Exp_Rev Access'!$F$7:$GK$318,$CP$2,FALSE)),"",VLOOKUP($B322,'[1]1718  Exp_Rev Access'!$F$7:$GK$318,$CP$2,FALSE))</f>
        <v>0</v>
      </c>
      <c r="CQ322" s="90">
        <f>IF(ISNA(VLOOKUP($B322,'[1]1718  Exp_Rev Access'!$F$7:$GK$318,$CQ$2,FALSE)),"",VLOOKUP($B322,'[1]1718  Exp_Rev Access'!$F$7:$GK$318,$CQ$2,FALSE))</f>
        <v>1994519</v>
      </c>
      <c r="CR322" s="90">
        <f>IF(ISNA(VLOOKUP($B322,'[1]1718  Exp_Rev Access'!$F$7:$GK$318,$CR$2,FALSE)),"",VLOOKUP($B322,'[1]1718  Exp_Rev Access'!$F$7:$GK$318,$CR$2,FALSE))</f>
        <v>0</v>
      </c>
      <c r="CS322" s="90">
        <f>IF(ISNA(VLOOKUP($B322,'[1]1718  Exp_Rev Access'!$F$7:$GK$318,$CS$2,FALSE)),"",VLOOKUP($B322,'[1]1718  Exp_Rev Access'!$F$7:$GK$318,$CS$2,FALSE))</f>
        <v>33466</v>
      </c>
      <c r="CT322" s="90">
        <f>IF(ISNA(VLOOKUP($B322,'[1]1718  Exp_Rev Access'!$F$7:$GK$318,$CT$2,FALSE)),"",VLOOKUP($B322,'[1]1718  Exp_Rev Access'!$F$7:$GK$318,$CT$2,FALSE))</f>
        <v>0</v>
      </c>
      <c r="CU322" s="90">
        <f>IF(ISNA(VLOOKUP($B322,'[1]1718  Exp_Rev Access'!$F$7:$GK$318,$CU$2,FALSE)),"",VLOOKUP($B322,'[1]1718  Exp_Rev Access'!$F$7:$GK$318,$CU$2,FALSE))</f>
        <v>646903.51</v>
      </c>
      <c r="CV322" s="90">
        <f>IF(ISNA(VLOOKUP($B322,'[1]1718  Exp_Rev Access'!$F$7:$GK$318,$CV$2,FALSE)),"",VLOOKUP($B322,'[1]1718  Exp_Rev Access'!$F$7:$GK$318,$CV$2,FALSE))</f>
        <v>168513.34</v>
      </c>
      <c r="CW322" s="90">
        <f>IF(ISNA(VLOOKUP($B322,'[1]1718  Exp_Rev Access'!$F$7:$GK$318,$CW$2,FALSE)),"",VLOOKUP($B322,'[1]1718  Exp_Rev Access'!$F$7:$GK$318,$CW$2,FALSE))</f>
        <v>21884.86</v>
      </c>
      <c r="CX322" s="90">
        <f>IF(ISNA(VLOOKUP($B322,'[1]1718  Exp_Rev Access'!$F$7:$GK$318,$CX$2,FALSE)),"",VLOOKUP($B322,'[1]1718  Exp_Rev Access'!$F$7:$GK$318,$CX$2,FALSE))</f>
        <v>0</v>
      </c>
      <c r="CY322" s="90">
        <f>IF(ISNA(VLOOKUP($B322,'[1]1718  Exp_Rev Access'!$F$7:$GK$318,$CY$2,FALSE)),"",VLOOKUP($B322,'[1]1718  Exp_Rev Access'!$F$7:$GK$318,$CY$2,FALSE))</f>
        <v>0</v>
      </c>
      <c r="CZ322" s="90">
        <f>IF(ISNA(VLOOKUP($B322,'[1]1718  Exp_Rev Access'!$F$7:$GK$318,$CZ$2,FALSE)),"",VLOOKUP($B322,'[1]1718  Exp_Rev Access'!$F$7:$GK$318,$CZ$2,FALSE))</f>
        <v>0</v>
      </c>
      <c r="DA322" s="90">
        <f>IF(ISNA(VLOOKUP($B322,'[1]1718  Exp_Rev Access'!$F$7:$GK$318,$DA$2,FALSE)),"",VLOOKUP($B322,'[1]1718  Exp_Rev Access'!$F$7:$GK$318,$DA$2,FALSE))</f>
        <v>0</v>
      </c>
      <c r="DB322" s="90">
        <f>IF(ISNA(VLOOKUP($B322,'[1]1718  Exp_Rev Access'!$F$7:$GK$318,$DB$2,FALSE)),"",VLOOKUP($B322,'[1]1718  Exp_Rev Access'!$F$7:$GK$318,$DB$2,FALSE))</f>
        <v>49701</v>
      </c>
      <c r="DC322" s="90">
        <f>IF(ISNA(VLOOKUP($B322,'[1]1718  Exp_Rev Access'!$F$7:$GK$318,$DC$2,FALSE)),"",VLOOKUP($B322,'[1]1718  Exp_Rev Access'!$F$7:$GK$318,$DC$2,FALSE))</f>
        <v>0</v>
      </c>
      <c r="DD322" s="90">
        <f>IF(ISNA(VLOOKUP($B322,'[1]1718  Exp_Rev Access'!$F$7:$GK$318,$DD$2,FALSE)),"",VLOOKUP($B322,'[1]1718  Exp_Rev Access'!$F$7:$GK$318,$DD$2,FALSE))</f>
        <v>0</v>
      </c>
      <c r="DE322" s="90">
        <f>IF(ISNA(VLOOKUP($B322,'[1]1718  Exp_Rev Access'!$F$7:$GK$318,$DE$2,FALSE)),"",VLOOKUP($B322,'[1]1718  Exp_Rev Access'!$F$7:$GK$318,$DE$2,FALSE))</f>
        <v>0</v>
      </c>
      <c r="DF322" s="90">
        <f>IF(ISNA(VLOOKUP($B322,'[1]1718  Exp_Rev Access'!$F$7:$GK$318,$DF$2,FALSE)),"",VLOOKUP($B322,'[1]1718  Exp_Rev Access'!$F$7:$GK$318,$DF$2,FALSE))</f>
        <v>0</v>
      </c>
      <c r="DG322" s="90">
        <f>IF(ISNA(VLOOKUP($B322,'[1]1718  Exp_Rev Access'!$F$7:$GK$318,$DG$2,FALSE)),"",VLOOKUP($B322,'[1]1718  Exp_Rev Access'!$F$7:$GK$318,$DG$2,FALSE))</f>
        <v>0</v>
      </c>
      <c r="DH322" s="90">
        <f>IF(ISNA(VLOOKUP($B322,'[1]1718  Exp_Rev Access'!$F$7:$GK$318,$DH$2,FALSE)),"",VLOOKUP($B322,'[1]1718  Exp_Rev Access'!$F$7:$GK$318,$DH$2,FALSE))</f>
        <v>0</v>
      </c>
      <c r="DI322" s="90">
        <f>IF(ISNA(VLOOKUP($B322,'[1]1718  Exp_Rev Access'!$F$7:$GK$318,$DI$2,FALSE)),"",VLOOKUP($B322,'[1]1718  Exp_Rev Access'!$F$7:$GK$318,$DI$2,FALSE))</f>
        <v>941052.06</v>
      </c>
      <c r="DJ322" s="90">
        <f>IF(ISNA(VLOOKUP($B322,'[1]1718  Exp_Rev Access'!$F$7:$GK$318,$DJ$2,FALSE)),"",VLOOKUP($B322,'[1]1718  Exp_Rev Access'!$F$7:$GK$318,$DJ$2,FALSE))</f>
        <v>0</v>
      </c>
      <c r="DK322" s="90">
        <f>IF(ISNA(VLOOKUP($B322,'[1]1718  Exp_Rev Access'!$F$7:$GK$318,$DK$2,FALSE)),"",VLOOKUP($B322,'[1]1718  Exp_Rev Access'!$F$7:$GK$318,$DK$2,FALSE))</f>
        <v>75818.23</v>
      </c>
      <c r="DL322" s="90">
        <f>IF(ISNA(VLOOKUP($B322,'[1]1718  Exp_Rev Access'!$F$7:$GK$318,$DL$2,FALSE)),"",VLOOKUP($B322,'[1]1718  Exp_Rev Access'!$F$7:$GK$318,$DL$2,FALSE))</f>
        <v>0</v>
      </c>
      <c r="DM322" s="90">
        <f>IF(ISNA(VLOOKUP($B322,'[1]1718  Exp_Rev Access'!$F$7:$GK$318,$DM$2,FALSE)),"",VLOOKUP($B322,'[1]1718  Exp_Rev Access'!$F$7:$GK$318,$DM$2,FALSE))</f>
        <v>0</v>
      </c>
      <c r="DN322" s="90">
        <f>IF(ISNA(VLOOKUP($B322,'[1]1718  Exp_Rev Access'!$F$7:$GK$318,$DN$2,FALSE)),"",VLOOKUP($B322,'[1]1718  Exp_Rev Access'!$F$7:$GK$318,$DN$2,FALSE))</f>
        <v>0</v>
      </c>
      <c r="DO322" s="90">
        <f>IF(ISNA(VLOOKUP($B322,'[1]1718  Exp_Rev Access'!$F$7:$GK$318,$DO$2,FALSE)),"",VLOOKUP($B322,'[1]1718  Exp_Rev Access'!$F$7:$GK$318,$DO$2,FALSE))</f>
        <v>0</v>
      </c>
      <c r="DP322" s="90">
        <f>IF(ISNA(VLOOKUP($B322,'[1]1718  Exp_Rev Access'!$F$7:$GK$318,$DP$2,FALSE)),"",VLOOKUP($B322,'[1]1718  Exp_Rev Access'!$F$7:$GK$318,$DP$2,FALSE))</f>
        <v>0</v>
      </c>
      <c r="DQ322" s="90">
        <f>IF(ISNA(VLOOKUP($B322,'[1]1718  Exp_Rev Access'!$F$7:$GK$318,$DQ$2,FALSE)),"",VLOOKUP($B322,'[1]1718  Exp_Rev Access'!$F$7:$GK$318,$DQ$2,FALSE))</f>
        <v>0</v>
      </c>
      <c r="DR322" s="90">
        <f>IF(ISNA(VLOOKUP($B322,'[1]1718  Exp_Rev Access'!$F$7:$GK$318,$DR$2,FALSE)),"",VLOOKUP($B322,'[1]1718  Exp_Rev Access'!$F$7:$GK$318,$DR$2,FALSE))</f>
        <v>0</v>
      </c>
      <c r="DS322" s="90">
        <f>IF(ISNA(VLOOKUP($B322,'[1]1718  Exp_Rev Access'!$F$7:$GK$318,$DS$2,FALSE)),"",VLOOKUP($B322,'[1]1718  Exp_Rev Access'!$F$7:$GK$318,$DS$2,FALSE))</f>
        <v>0</v>
      </c>
      <c r="DT322" s="90">
        <f>IF(ISNA(VLOOKUP($B322,'[1]1718  Exp_Rev Access'!$F$7:$GK$318,$DT$2,FALSE)),"",VLOOKUP($B322,'[1]1718  Exp_Rev Access'!$F$7:$GK$318,$DT$2,FALSE))</f>
        <v>0</v>
      </c>
      <c r="DU322" s="90">
        <f>IF(ISNA(VLOOKUP($B322,'[1]1718  Exp_Rev Access'!$F$7:$GK$318,$DU$2,FALSE)),"",VLOOKUP($B322,'[1]1718  Exp_Rev Access'!$F$7:$GK$318,$DU$2,FALSE))</f>
        <v>0</v>
      </c>
      <c r="DV322" s="90">
        <f>IF(ISNA(VLOOKUP($B322,'[1]1718  Exp_Rev Access'!$F$7:$GK$318,$DV$2,FALSE)),"",VLOOKUP($B322,'[1]1718  Exp_Rev Access'!$F$7:$GK$318,$DV$2,FALSE))</f>
        <v>0</v>
      </c>
      <c r="DW322" s="90">
        <f>IF(ISNA(VLOOKUP($B322,'[1]1718  Exp_Rev Access'!$F$7:$GK$318,$DW$2,FALSE)),"",VLOOKUP($B322,'[1]1718  Exp_Rev Access'!$F$7:$GK$318,$DW$2,FALSE))</f>
        <v>0</v>
      </c>
      <c r="DX322" s="90">
        <f>IF(ISNA(VLOOKUP($B322,'[1]1718  Exp_Rev Access'!$F$7:$GK$318,$DX$2,FALSE)),"",VLOOKUP($B322,'[1]1718  Exp_Rev Access'!$F$7:$GK$318,$DX$2,FALSE))</f>
        <v>0</v>
      </c>
      <c r="DY322" s="90">
        <f>IF(ISNA(VLOOKUP($B322,'[1]1718  Exp_Rev Access'!$F$7:$GK$318,$DY$2,FALSE)),"",VLOOKUP($B322,'[1]1718  Exp_Rev Access'!$F$7:$GK$318,$DY$2,FALSE))</f>
        <v>0</v>
      </c>
      <c r="DZ322" s="90">
        <f>IF(ISNA(VLOOKUP($B322,'[1]1718  Exp_Rev Access'!$F$7:$GK$318,$DZ$2,FALSE)),"",VLOOKUP($B322,'[1]1718  Exp_Rev Access'!$F$7:$GK$318,$DZ$2,FALSE))</f>
        <v>0</v>
      </c>
      <c r="EA322" s="90">
        <f>IF(ISNA(VLOOKUP($B322,'[1]1718  Exp_Rev Access'!$F$7:$GK$318,$EA$2,FALSE)),"",VLOOKUP($B322,'[1]1718  Exp_Rev Access'!$F$7:$GK$318,$EA$2,FALSE))</f>
        <v>0</v>
      </c>
      <c r="EB322" s="90">
        <f>IF(ISNA(VLOOKUP($B322,'[1]1718  Exp_Rev Access'!$F$7:$GK$318,$EB$2,FALSE)),"",VLOOKUP($B322,'[1]1718  Exp_Rev Access'!$F$7:$GK$318,$EB$2,FALSE))</f>
        <v>0</v>
      </c>
      <c r="EC322" s="90">
        <f>IF(ISNA(VLOOKUP($B322,'[1]1718  Exp_Rev Access'!$F$7:$GK$318,$EC$2,FALSE)),"",VLOOKUP($B322,'[1]1718  Exp_Rev Access'!$F$7:$GK$318,$EC$2,FALSE))</f>
        <v>0</v>
      </c>
      <c r="ED322" s="90">
        <f>IF(ISNA(VLOOKUP($B322,'[1]1718  Exp_Rev Access'!$F$7:$GK$318,$ED$2,FALSE)),"",VLOOKUP($B322,'[1]1718  Exp_Rev Access'!$F$7:$GK$318,$ED$2,FALSE))</f>
        <v>0</v>
      </c>
      <c r="EE322" s="90">
        <f>IF(ISNA(VLOOKUP($B322,'[1]1718  Exp_Rev Access'!$F$7:$GK$318,$EE$2,FALSE)),"",VLOOKUP($B322,'[1]1718  Exp_Rev Access'!$F$7:$GK$318,$EE$2,FALSE))</f>
        <v>0</v>
      </c>
      <c r="EF322" s="90">
        <f>IF(ISNA(VLOOKUP($B322,'[1]1718  Exp_Rev Access'!$F$7:$GK$318,$EF$2,FALSE)),"",VLOOKUP($B322,'[1]1718  Exp_Rev Access'!$F$7:$GK$318,$EF$2,FALSE))</f>
        <v>0</v>
      </c>
      <c r="EG322" s="90">
        <f>IF(ISNA(VLOOKUP($B322,'[1]1718  Exp_Rev Access'!$F$7:$GK$318,$EG$2,FALSE)),"",VLOOKUP($B322,'[1]1718  Exp_Rev Access'!$F$7:$GK$318,$EG$2,FALSE))</f>
        <v>0</v>
      </c>
      <c r="EH322" s="90">
        <f>IF(ISNA(VLOOKUP($B322,'[1]1718  Exp_Rev Access'!$F$7:$GK$318,$EH$2,FALSE)),"",VLOOKUP($B322,'[1]1718  Exp_Rev Access'!$F$7:$GK$318,$EH$2,FALSE))</f>
        <v>0</v>
      </c>
      <c r="EI322" s="90">
        <f>IF(ISNA(VLOOKUP($B322,'[1]1718  Exp_Rev Access'!$F$7:$GK$318,$EI$2,FALSE)),"",VLOOKUP($B322,'[1]1718  Exp_Rev Access'!$F$7:$GK$318,$EI$2,FALSE))</f>
        <v>0</v>
      </c>
      <c r="EJ322" s="90">
        <f>IF(ISNA(VLOOKUP($B322,'[1]1718  Exp_Rev Access'!$F$7:$GK$318,$EJ$2,FALSE)),"",VLOOKUP($B322,'[1]1718  Exp_Rev Access'!$F$7:$GK$318,$EJ$2,FALSE))</f>
        <v>0</v>
      </c>
      <c r="EK322" s="90">
        <f>IF(ISNA(VLOOKUP($B322,'[1]1718  Exp_Rev Access'!$F$7:$GK$318,$EK$2,FALSE)),"",VLOOKUP($B322,'[1]1718  Exp_Rev Access'!$F$7:$GK$318,$EK$2,FALSE))</f>
        <v>0</v>
      </c>
      <c r="EL322" s="90">
        <f>IF(ISNA(VLOOKUP($B322,'[1]1718  Exp_Rev Access'!$F$7:$GK$318,$EL$2,FALSE)),"",VLOOKUP($B322,'[1]1718  Exp_Rev Access'!$F$7:$GK$318,$EL$2,FALSE))</f>
        <v>0</v>
      </c>
      <c r="EM322" s="90">
        <f>IF(ISNA(VLOOKUP($B322,'[1]1718  Exp_Rev Access'!$F$7:$GK$318,$EM$2,FALSE)),"",VLOOKUP($B322,'[1]1718  Exp_Rev Access'!$F$7:$GK$318,$EM$2,FALSE))</f>
        <v>0</v>
      </c>
      <c r="EN322" s="90">
        <f>IF(ISNA(VLOOKUP($B322,'[1]1718  Exp_Rev Access'!$F$7:$GK$318,$EN$2,FALSE)),"",VLOOKUP($B322,'[1]1718  Exp_Rev Access'!$F$7:$GK$318,$EN$2,FALSE))</f>
        <v>0</v>
      </c>
      <c r="EO322" s="90">
        <f>IF(ISNA(VLOOKUP($B322,'[1]1718  Exp_Rev Access'!$F$7:$GK$318,$EO$2,FALSE)),"",VLOOKUP($B322,'[1]1718  Exp_Rev Access'!$F$7:$GK$318,$EO$2,FALSE))</f>
        <v>0</v>
      </c>
      <c r="EP322" s="90">
        <f>IF(ISNA(VLOOKUP($B322,'[1]1718  Exp_Rev Access'!$F$7:$GK$318,$EP$2,FALSE)),"",VLOOKUP($B322,'[1]1718  Exp_Rev Access'!$F$7:$GK$318,$EP$2,FALSE))</f>
        <v>0</v>
      </c>
      <c r="EQ322" s="90">
        <f>IF(ISNA(VLOOKUP($B322,'[1]1718  Exp_Rev Access'!$F$7:$GK$318,$EQ$2,FALSE)),"",VLOOKUP($B322,'[1]1718  Exp_Rev Access'!$F$7:$GK$318,$EQ$2,FALSE))</f>
        <v>0</v>
      </c>
      <c r="ER322" s="90">
        <f>IF(ISNA(VLOOKUP($B322,'[1]1718  Exp_Rev Access'!$F$7:$GK$318,$ER$2,FALSE)),"",VLOOKUP($B322,'[1]1718  Exp_Rev Access'!$F$7:$GK$318,$ER$2,FALSE))</f>
        <v>0</v>
      </c>
      <c r="ES322" s="90">
        <f>IF(ISNA(VLOOKUP($B322,'[1]1718  Exp_Rev Access'!$F$7:$GK$318,$ES$2,FALSE)),"",VLOOKUP($B322,'[1]1718  Exp_Rev Access'!$F$7:$GK$318,$ES$2,FALSE))</f>
        <v>0</v>
      </c>
      <c r="ET322" s="90">
        <f>IF(ISNA(VLOOKUP($B322,'[1]1718  Exp_Rev Access'!$F$7:$GK$318,$ET$2,FALSE)),"",VLOOKUP($B322,'[1]1718  Exp_Rev Access'!$F$7:$GK$318,$ET$2,FALSE))</f>
        <v>0</v>
      </c>
      <c r="EU322" s="90">
        <f>IF(ISNA(VLOOKUP($B322,'[1]1718  Exp_Rev Access'!$F$7:$GK$318,$EU$2,FALSE)),"",VLOOKUP($B322,'[1]1718  Exp_Rev Access'!$F$7:$GK$318,$EU$2,FALSE))</f>
        <v>0</v>
      </c>
      <c r="EV322" s="90">
        <f>IF(ISNA(VLOOKUP($B322,'[1]1718  Exp_Rev Access'!$F$7:$GK$318,$EV$2,FALSE)),"",VLOOKUP($B322,'[1]1718  Exp_Rev Access'!$F$7:$GK$318,$EV$2,FALSE))</f>
        <v>42344.800000000003</v>
      </c>
      <c r="EW322" s="90">
        <f>IF(ISNA(VLOOKUP($B322,'[1]1718  Exp_Rev Access'!$F$7:$GK$318,$EW$2,FALSE)),"",VLOOKUP($B322,'[1]1718  Exp_Rev Access'!$F$7:$GK$318,$EW$2,FALSE))</f>
        <v>0</v>
      </c>
      <c r="EX322" s="90">
        <f>IF(ISNA(VLOOKUP($B322,'[1]1718  Exp_Rev Access'!$F$7:$GK$318,$EX$2,FALSE)),"",VLOOKUP($B322,'[1]1718  Exp_Rev Access'!$F$7:$GK$318,$EX$2,FALSE))</f>
        <v>0</v>
      </c>
      <c r="EY322" s="90">
        <f>IF(ISNA(VLOOKUP($B322,'[1]1718  Exp_Rev Access'!$F$7:$GK$318,$EY$2,FALSE)),"",VLOOKUP($B322,'[1]1718  Exp_Rev Access'!$F$7:$GK$318,$EY$2,FALSE))</f>
        <v>0</v>
      </c>
      <c r="EZ322" s="90">
        <f>IF(ISNA(VLOOKUP($B322,'[1]1718  Exp_Rev Access'!$F$7:$GK$318,$EZ$2,FALSE)),"",VLOOKUP($B322,'[1]1718  Exp_Rev Access'!$F$7:$GK$318,$EZ$2,FALSE))</f>
        <v>0</v>
      </c>
      <c r="FA322" s="90">
        <f>IF(ISNA(VLOOKUP($B322,'[1]1718  Exp_Rev Access'!$F$7:$GK$318,$FA$2,FALSE)),"",VLOOKUP($B322,'[1]1718  Exp_Rev Access'!$F$7:$GK$318,$FA$2,FALSE))</f>
        <v>0</v>
      </c>
      <c r="FB322" s="90">
        <f>IF(ISNA(VLOOKUP($B322,'[1]1718  Exp_Rev Access'!$F$7:$GK$318,$FB$2,FALSE)),"",VLOOKUP($B322,'[1]1718  Exp_Rev Access'!$F$7:$GK$318,$FB$2,FALSE))</f>
        <v>0</v>
      </c>
      <c r="FC322" s="90">
        <f>IF(ISNA(VLOOKUP($B322,'[1]1718  Exp_Rev Access'!$F$7:$GK$318,$FC$2,FALSE)),"",VLOOKUP($B322,'[1]1718  Exp_Rev Access'!$F$7:$GK$318,$FC$2,FALSE))</f>
        <v>0</v>
      </c>
      <c r="FD322" s="90">
        <f>IF(ISNA(VLOOKUP($B322,'[1]1718  Exp_Rev Access'!$F$7:$GK$318,$FD$2,FALSE)),"",VLOOKUP($B322,'[1]1718  Exp_Rev Access'!$F$7:$GK$318,$FD$2,FALSE))</f>
        <v>0</v>
      </c>
      <c r="FE322" s="90">
        <f>IF(ISNA(VLOOKUP($B322,'[1]1718  Exp_Rev Access'!$F$7:$GK$318,$FE$2,FALSE)),"",VLOOKUP($B322,'[1]1718  Exp_Rev Access'!$F$7:$GK$318,$FE$2,FALSE))</f>
        <v>0</v>
      </c>
      <c r="FF322" s="90">
        <f>IF(ISNA(VLOOKUP($B322,'[1]1718  Exp_Rev Access'!$F$7:$GK$318,$FF$2,FALSE)),"",VLOOKUP($B322,'[1]1718  Exp_Rev Access'!$F$7:$GK$318,$FF$2,FALSE))</f>
        <v>0</v>
      </c>
      <c r="FG322" s="90">
        <f>IF(ISNA(VLOOKUP($B322,'[1]1718  Exp_Rev Access'!$F$7:$GK$318,$FG$2,FALSE)),"",VLOOKUP($B322,'[1]1718  Exp_Rev Access'!$F$7:$GK$318,$FG$2,FALSE))</f>
        <v>0</v>
      </c>
      <c r="FH322" s="90">
        <f>IF(ISNA(VLOOKUP($B322,'[1]1718  Exp_Rev Access'!$F$7:$GK$318,$FH$2,FALSE)),"",VLOOKUP($B322,'[1]1718  Exp_Rev Access'!$F$7:$GK$318,$FH$2,FALSE))</f>
        <v>0</v>
      </c>
      <c r="FI322" s="90">
        <f>IF(ISNA(VLOOKUP($B322,'[1]1718  Exp_Rev Access'!$F$7:$GK$318,$FI$2,FALSE)),"",VLOOKUP($B322,'[1]1718  Exp_Rev Access'!$F$7:$GK$318,$FI$2,FALSE))</f>
        <v>0</v>
      </c>
      <c r="FJ322" s="90">
        <f>IF(ISNA(VLOOKUP($B322,'[1]1718  Exp_Rev Access'!$F$7:$GK$318,$FJ$2,FALSE)),"",VLOOKUP($B322,'[1]1718  Exp_Rev Access'!$F$7:$GK$318,$FJ$2,FALSE))</f>
        <v>0</v>
      </c>
      <c r="FK322" s="90">
        <f>IF(ISNA(VLOOKUP($B322,'[1]1718  Exp_Rev Access'!$F$7:$GK$318,$FK$2,FALSE)),"",VLOOKUP($B322,'[1]1718  Exp_Rev Access'!$F$7:$GK$318,$FK$2,FALSE))</f>
        <v>0</v>
      </c>
      <c r="FL322" s="90">
        <f>IF(ISNA(VLOOKUP($B322,'[1]1718  Exp_Rev Access'!$F$7:$GK$318,$FL$2,FALSE)),"",VLOOKUP($B322,'[1]1718  Exp_Rev Access'!$F$7:$GK$318,$FL$2,FALSE))</f>
        <v>0</v>
      </c>
      <c r="FM322" s="90">
        <f>IF(ISNA(VLOOKUP($B322,'[1]1718  Exp_Rev Access'!$F$7:$GK$318,$FM$2,FALSE)),"",VLOOKUP($B322,'[1]1718  Exp_Rev Access'!$F$7:$GK$318,$FM$2,FALSE))</f>
        <v>0</v>
      </c>
      <c r="FN322" s="90">
        <f>IF(ISNA(VLOOKUP($B322,'[1]1718  Exp_Rev Access'!$F$7:$GK$318,$FN$2,FALSE)),"",VLOOKUP($B322,'[1]1718  Exp_Rev Access'!$F$7:$GK$318,$FN$2,FALSE))</f>
        <v>0</v>
      </c>
      <c r="FO322" s="90">
        <f>IF(ISNA(VLOOKUP($B322,'[1]1718  Exp_Rev Access'!$F$7:$GK$318,$FO$2,FALSE)),"",VLOOKUP($B322,'[1]1718  Exp_Rev Access'!$F$7:$GK$318,$FO$2,FALSE))</f>
        <v>0</v>
      </c>
      <c r="FP322" s="90">
        <f>IF(ISNA(VLOOKUP($B322,'[1]1718  Exp_Rev Access'!$F$7:$GK$318,$FP$2,FALSE)),"",VLOOKUP($B322,'[1]1718  Exp_Rev Access'!$F$7:$GK$318,$FP$2,FALSE))</f>
        <v>0</v>
      </c>
      <c r="FQ322" s="90">
        <f>IF(ISNA(VLOOKUP($B322,'[1]1718  Exp_Rev Access'!$F$7:$GK$318,$FQ$2,FALSE)),"",VLOOKUP($B322,'[1]1718  Exp_Rev Access'!$F$7:$GK$318,$FQ$2,FALSE))</f>
        <v>0</v>
      </c>
      <c r="FR322" s="90">
        <f>IF(ISNA(VLOOKUP($B322,'[1]1718  Exp_Rev Access'!$F$7:$GK$318,$FR$2,FALSE)),"",VLOOKUP($B322,'[1]1718  Exp_Rev Access'!$F$7:$GK$318,$FR$2,FALSE))</f>
        <v>123950.06</v>
      </c>
      <c r="FS322" s="56">
        <f t="shared" si="870"/>
        <v>4098152.8599999994</v>
      </c>
      <c r="FT322" s="92">
        <f t="shared" si="871"/>
        <v>3.1669444071328517E-2</v>
      </c>
      <c r="FU322" s="94">
        <f t="shared" si="872"/>
        <v>408.66693192130117</v>
      </c>
      <c r="FV322" s="95">
        <f>IF(ISNA(VLOOKUP($B322,'[1]1718  Exp_Rev Access'!$F$7:$GK$318,$FV$2,FALSE)),"",VLOOKUP($B322,'[1]1718  Exp_Rev Access'!$F$7:$GK$318,$FV$2,FALSE))</f>
        <v>20320</v>
      </c>
      <c r="FW322" s="95">
        <f>IF(ISNA(VLOOKUP($B322,'[1]1718  Exp_Rev Access'!$F$7:$GK$318,$FW$2,FALSE)),"",VLOOKUP($B322,'[1]1718  Exp_Rev Access'!$F$7:$GK$318,$FW$2,FALSE))</f>
        <v>149224.49</v>
      </c>
      <c r="FX322" s="95">
        <f>IF(ISNA(VLOOKUP($B322,'[1]1718  Exp_Rev Access'!$F$7:$GK$318,$FX$2,FALSE)),"",VLOOKUP($B322,'[1]1718  Exp_Rev Access'!$F$7:$GK$318,$FX$2,FALSE))</f>
        <v>0</v>
      </c>
      <c r="FY322" s="95">
        <f>IF(ISNA(VLOOKUP($B322,'[1]1718  Exp_Rev Access'!$F$7:$GK$318,$FY$2,FALSE)),"",VLOOKUP($B322,'[1]1718  Exp_Rev Access'!$F$7:$GK$318,$FY$2,FALSE))</f>
        <v>0</v>
      </c>
      <c r="FZ322" s="95">
        <f>IF(ISNA(VLOOKUP($B322,'[1]1718  Exp_Rev Access'!$F$7:$GK$318,$FZ$2,FALSE)),"",VLOOKUP($B322,'[1]1718  Exp_Rev Access'!$F$7:$GK$318,$FZ$2,FALSE))</f>
        <v>0</v>
      </c>
      <c r="GA322" s="95">
        <f>IF(ISNA(VLOOKUP($B322,'[1]1718  Exp_Rev Access'!$F$7:$GK$318,$GA$2,FALSE)),"",VLOOKUP($B322,'[1]1718  Exp_Rev Access'!$F$7:$GK$318,$GA$2,FALSE))</f>
        <v>0</v>
      </c>
      <c r="GB322" s="95">
        <f>IF(ISNA(VLOOKUP($B322,'[1]1718  Exp_Rev Access'!$F$7:$GK$318,$GB$2,FALSE)),"",VLOOKUP($B322,'[1]1718  Exp_Rev Access'!$F$7:$GK$318,$GB$2,FALSE))</f>
        <v>0</v>
      </c>
      <c r="GC322" s="95">
        <f>IF(ISNA(VLOOKUP($B322,'[1]1718  Exp_Rev Access'!$F$7:$GK$318,$GC$2,FALSE)),"",VLOOKUP($B322,'[1]1718  Exp_Rev Access'!$F$7:$GK$318,$GC$2,FALSE))</f>
        <v>0</v>
      </c>
      <c r="GD322" s="95">
        <f>IF(ISNA(VLOOKUP($B322,'[1]1718  Exp_Rev Access'!$F$7:$GK$318,$GD$2,FALSE)),"",VLOOKUP($B322,'[1]1718  Exp_Rev Access'!$F$7:$GK$318,$GD$2,FALSE))</f>
        <v>0</v>
      </c>
      <c r="GE322" s="95">
        <f>IF(ISNA(VLOOKUP($B322,'[1]1718  Exp_Rev Access'!$F$7:$GK$318,$GE$2,FALSE)),"",VLOOKUP($B322,'[1]1718  Exp_Rev Access'!$F$7:$GK$318,$GE$2,FALSE))</f>
        <v>0</v>
      </c>
      <c r="GF322" s="95">
        <f>IF(ISNA(VLOOKUP($B322,'[1]1718  Exp_Rev Access'!$F$7:$GK$318,$GF$2,FALSE)),"",VLOOKUP($B322,'[1]1718  Exp_Rev Access'!$F$7:$GK$318,$GF$2,FALSE))</f>
        <v>394306.9</v>
      </c>
      <c r="GG322" s="95">
        <f>IF(ISNA(VLOOKUP($B322,'[1]1718  Exp_Rev Access'!$F$7:$GK$318,$GG$2,FALSE)),"",VLOOKUP($B322,'[1]1718  Exp_Rev Access'!$F$7:$GK$318,$GG$2,FALSE))</f>
        <v>0</v>
      </c>
      <c r="GH322" s="95">
        <f>IF(ISNA(VLOOKUP($B322,'[1]1718  Exp_Rev Access'!$F$7:$GK$318,$GH$2,FALSE)),"",VLOOKUP($B322,'[1]1718  Exp_Rev Access'!$F$7:$GK$318,$GH$2,FALSE))</f>
        <v>0</v>
      </c>
      <c r="GI322" s="95">
        <f>IF(ISNA(VLOOKUP($B322,'[1]1718  Exp_Rev Access'!$F$7:$GK$318,$GI$2,FALSE)),"",VLOOKUP($B322,'[1]1718  Exp_Rev Access'!$F$7:$GK$318,$GI$2,FALSE))</f>
        <v>0</v>
      </c>
      <c r="GJ322" s="95">
        <f>IF(ISNA(VLOOKUP($B322,'[1]1718  Exp_Rev Access'!$F$7:$GK$318,$GJ$2,FALSE)),"",VLOOKUP($B322,'[1]1718  Exp_Rev Access'!$F$7:$GK$318,$GJ$2,FALSE))</f>
        <v>0</v>
      </c>
      <c r="GK322" s="95">
        <f>IF(ISNA(VLOOKUP($B322,'[1]1718  Exp_Rev Access'!$F$7:$GK$318,$GK$2,FALSE)),"",VLOOKUP($B322,'[1]1718  Exp_Rev Access'!$F$7:$GK$318,$GK$2,FALSE))</f>
        <v>3990</v>
      </c>
      <c r="GL322" s="95">
        <f>IF(ISNA(VLOOKUP($B322,'[1]1718  Exp_Rev Access'!$F$7:$GK$318,$GL$2,FALSE)),"",VLOOKUP($B322,'[1]1718  Exp_Rev Access'!$F$7:$GK$318,$GL$2,FALSE))</f>
        <v>437.08</v>
      </c>
      <c r="GM322" s="95">
        <f>IF(ISNA(VLOOKUP($B322,'[1]1718  Exp_Rev Access'!$F$7:$GK$318,$GM$2,FALSE)),"",VLOOKUP($B322,'[1]1718  Exp_Rev Access'!$F$7:$GK$318,$GM$2,FALSE))</f>
        <v>0</v>
      </c>
      <c r="GN322" s="95">
        <f>IF(ISNA(VLOOKUP($B322,'[1]1718  Exp_Rev Access'!$F$7:$GK$318,$GN$2,FALSE)),"",VLOOKUP($B322,'[1]1718  Exp_Rev Access'!$F$7:$GK$318,$GN$2,FALSE))</f>
        <v>0</v>
      </c>
      <c r="GO322" s="95">
        <f>IF(ISNA(VLOOKUP($B322,'[1]1718  Exp_Rev Access'!$F$7:$GK$318,$GO$2,FALSE)),"",VLOOKUP($B322,'[1]1718  Exp_Rev Access'!$F$7:$GK$318,$GO$2,FALSE))</f>
        <v>0</v>
      </c>
      <c r="GP322" s="95">
        <f>IF(ISNA(VLOOKUP($B322,'[1]1718  Exp_Rev Access'!$F$7:$GK$318,$GP$2,FALSE)),"",VLOOKUP($B322,'[1]1718  Exp_Rev Access'!$F$7:$GK$318,$GP$2,FALSE))</f>
        <v>0</v>
      </c>
      <c r="GQ322" s="95">
        <f>IF(ISNA(VLOOKUP($B322,'[1]1718  Exp_Rev Access'!$F$7:$GK$318,$GQ$2,FALSE)),"",VLOOKUP($B322,'[1]1718  Exp_Rev Access'!$F$7:$GK$318,$GQ$2,FALSE))</f>
        <v>13912.7</v>
      </c>
      <c r="GR322" s="95">
        <f>IF(ISNA(VLOOKUP($B322,'[1]1718  Exp_Rev Access'!$F$7:$GK$318,$GR$2,FALSE)),"",VLOOKUP($B322,'[1]1718  Exp_Rev Access'!$F$7:$GK$318,$GR$2,FALSE))</f>
        <v>0</v>
      </c>
      <c r="GS322" s="95">
        <f>IF(ISNA(VLOOKUP($B322,'[1]1718  Exp_Rev Access'!$F$7:$GK$318,$GS$2,FALSE)),"",VLOOKUP($B322,'[1]1718  Exp_Rev Access'!$F$7:$GK$318,$GS$2,FALSE))</f>
        <v>0</v>
      </c>
      <c r="GT322" s="95">
        <f>IF(ISNA(VLOOKUP($B322,'[1]1718  Exp_Rev Access'!$F$7:$GK$318,$GT$2,FALSE)),"",VLOOKUP($B322,'[1]1718  Exp_Rev Access'!$F$7:$GK$318,$GT$2,FALSE))</f>
        <v>3705713.82</v>
      </c>
      <c r="GU322" s="56">
        <f t="shared" si="864"/>
        <v>4287904.99</v>
      </c>
      <c r="GV322" s="92">
        <f t="shared" si="865"/>
        <v>3.3135798468965721E-2</v>
      </c>
      <c r="GW322" s="96">
        <f t="shared" si="866"/>
        <v>427.58897398310756</v>
      </c>
    </row>
    <row r="323" spans="1:222" x14ac:dyDescent="0.3">
      <c r="A323" s="73"/>
      <c r="B323" s="88" t="s">
        <v>653</v>
      </c>
      <c r="C323" s="89" t="s">
        <v>654</v>
      </c>
      <c r="D323" s="75">
        <f>IF(ISNA(VLOOKUP($B323,'[1]1718 enrollment_Rev_Exp by size'!$A$7:H655,3,FALSE)),"",VLOOKUP($B323,'[1]1718 enrollment_Rev_Exp by size'!$A$7:$G$350,3,FALSE))</f>
        <v>2439.1900000000005</v>
      </c>
      <c r="E323" s="76">
        <f>IF(ISNA(VLOOKUP($B323,'[1]1718 enrollment_Rev_Exp by size'!$A$7:I657,5,FALSE)),"",VLOOKUP($B323,'[1]1718 enrollment_Rev_Exp by size'!$A$7:$G$350,5,FALSE))</f>
        <v>30191788.289999999</v>
      </c>
      <c r="F323" s="70">
        <f t="shared" si="854"/>
        <v>30191788.289999995</v>
      </c>
      <c r="G323" s="70">
        <f t="shared" si="855"/>
        <v>0</v>
      </c>
      <c r="H323" s="90">
        <f>IF(ISNA(VLOOKUP($B323,'[1]1718  Exp_Rev Access'!$F$7:$GK$318,3,FALSE)),"",VLOOKUP($B323,'[1]1718  Exp_Rev Access'!$F$7:$GK$318,3,FALSE))</f>
        <v>6481359.8899999997</v>
      </c>
      <c r="I323" s="90">
        <f>IF(ISNA(VLOOKUP($B323,'[1]1718  Exp_Rev Access'!$F$7:$GK$318,4,FALSE)),"",VLOOKUP($B323,'[1]1718  Exp_Rev Access'!$F$7:$GK$318,4,FALSE))</f>
        <v>0</v>
      </c>
      <c r="J323" s="90">
        <f>IF(ISNA(VLOOKUP($B323,'[1]1718  Exp_Rev Access'!$F$7:$GK$318,5,FALSE)),"",VLOOKUP($B323,'[1]1718  Exp_Rev Access'!$F$7:$GK$318,5,FALSE))</f>
        <v>0</v>
      </c>
      <c r="K323" s="90">
        <f>IF(ISNA(VLOOKUP($B323,'[1]1718  Exp_Rev Access'!$F$7:$GK$318,6,FALSE)),"-",VLOOKUP($B323,'[1]1718  Exp_Rev Access'!$F$7:$GK$318,6,FALSE))</f>
        <v>952.54</v>
      </c>
      <c r="L323" s="90">
        <f>IF(ISNA(VLOOKUP($B323,'[1]1718  Exp_Rev Access'!$F$7:$GK$318,7,FALSE)),"",VLOOKUP($B323,'[1]1718  Exp_Rev Access'!$F$7:$GK$318,7,FALSE))</f>
        <v>0</v>
      </c>
      <c r="M323" s="90">
        <f>IF(ISNA(VLOOKUP($B323,'[1]1718  Exp_Rev Access'!$F$7:$GK$318,8,FALSE)),"",VLOOKUP($B323,'[1]1718  Exp_Rev Access'!$F$7:$GK$318,8,FALSE))</f>
        <v>0</v>
      </c>
      <c r="N323" s="56">
        <f t="shared" si="856"/>
        <v>6482312.4299999997</v>
      </c>
      <c r="O323" s="91">
        <f t="shared" si="857"/>
        <v>0.21470448744988865</v>
      </c>
      <c r="P323" s="56">
        <f t="shared" si="858"/>
        <v>2657.5676474567372</v>
      </c>
      <c r="Q323" s="90">
        <f>IF(ISNA(VLOOKUP($B323,'[1]1718  Exp_Rev Access'!$F$7:$GK$318,10,FALSE)),"",VLOOKUP($B323,'[1]1718  Exp_Rev Access'!$F$7:$GK$318,10,FALSE))</f>
        <v>15023.13</v>
      </c>
      <c r="R323" s="90">
        <f>IF(ISNA(VLOOKUP($B323,'[1]1718  Exp_Rev Access'!$F$7:$GK$318,11,FALSE)),"",VLOOKUP($B323,'[1]1718  Exp_Rev Access'!$F$7:$GK$318,11,FALSE))</f>
        <v>0</v>
      </c>
      <c r="S323" s="90">
        <f>IF(ISNA(VLOOKUP($B323,'[1]1718  Exp_Rev Access'!$F$7:$GK$318,12,FALSE)),"",VLOOKUP($B323,'[1]1718  Exp_Rev Access'!$F$7:$GK$318,12,FALSE))</f>
        <v>0</v>
      </c>
      <c r="T323" s="90">
        <f>IF(ISNA(VLOOKUP($B323,'[1]1718  Exp_Rev Access'!$F$7:$GK$318,13,FALSE)),"",VLOOKUP($B323,'[1]1718  Exp_Rev Access'!$F$7:$GK$318,13,FALSE))</f>
        <v>0</v>
      </c>
      <c r="U323" s="90">
        <f>IF(ISNA(VLOOKUP($B323,'[1]1718  Exp_Rev Access'!$F$7:$GK$318,14,FALSE)),"",VLOOKUP($B323,'[1]1718  Exp_Rev Access'!$F$7:$GK$318,14,FALSE))</f>
        <v>0</v>
      </c>
      <c r="V323" s="90">
        <f>IF(ISNA(VLOOKUP($B323,'[1]1718  Exp_Rev Access'!$F$7:$GK$318,15,FALSE)),"",VLOOKUP($B323,'[1]1718  Exp_Rev Access'!$F$7:$GK$318,15,FALSE))</f>
        <v>0</v>
      </c>
      <c r="W323" s="90">
        <f>IF(ISNA(VLOOKUP($B323,'[1]1718  Exp_Rev Access'!$F$7:$GK$318,16,FALSE)),"",VLOOKUP($B323,'[1]1718  Exp_Rev Access'!$F$7:$GK$318,16,FALSE))</f>
        <v>0</v>
      </c>
      <c r="X323" s="90">
        <f>IF(ISNA(VLOOKUP($B323,'[1]1718  Exp_Rev Access'!$F$7:$GK$318,17,FALSE)),"",VLOOKUP($B323,'[1]1718  Exp_Rev Access'!$F$7:$GK$318,17,FALSE))</f>
        <v>0</v>
      </c>
      <c r="Y323" s="90">
        <f>IF(ISNA(VLOOKUP($B323,'[1]1718  Exp_Rev Access'!$F$7:$GK$318,18,FALSE)),"",VLOOKUP($B323,'[1]1718  Exp_Rev Access'!$F$7:$GK$318,18,FALSE))</f>
        <v>17290.099999999999</v>
      </c>
      <c r="Z323" s="90">
        <f>IF(ISNA(VLOOKUP($B323,'[1]1718  Exp_Rev Access'!$F$7:$GK$318,19,FALSE)),"",VLOOKUP($B323,'[1]1718  Exp_Rev Access'!$F$7:$GK$318,19,FALSE))</f>
        <v>0</v>
      </c>
      <c r="AA323" s="90">
        <f>IF(ISNA(VLOOKUP($B323,'[1]1718  Exp_Rev Access'!$F$7:$GK$318,20,FALSE)),"",VLOOKUP($B323,'[1]1718  Exp_Rev Access'!$F$7:$GK$318,20,FALSE))</f>
        <v>0</v>
      </c>
      <c r="AB323" s="90">
        <f>IF(ISNA(VLOOKUP($B323,'[1]1718  Exp_Rev Access'!$F$7:$GK$318,21,FALSE)),"",VLOOKUP($B323,'[1]1718  Exp_Rev Access'!$F$7:$GK$318,21,FALSE))</f>
        <v>0</v>
      </c>
      <c r="AC323" s="90">
        <f>IF(ISNA(VLOOKUP($B323,'[1]1718  Exp_Rev Access'!$F$7:$GK$318,22,FALSE)),"",VLOOKUP($B323,'[1]1718  Exp_Rev Access'!$F$7:$GK$318,22,FALSE))</f>
        <v>0</v>
      </c>
      <c r="AD323" s="90">
        <f>IF(ISNA(VLOOKUP($B323,'[1]1718  Exp_Rev Access'!$F$7:$GK$318,23,FALSE)),"",VLOOKUP($B323,'[1]1718  Exp_Rev Access'!$F$7:$GK$318,23,FALSE))</f>
        <v>232048</v>
      </c>
      <c r="AE323" s="90">
        <f>IF(ISNA(VLOOKUP($B323,'[1]1718  Exp_Rev Access'!$F$7:$GK$318,24,FALSE)),"",VLOOKUP($B323,'[1]1718  Exp_Rev Access'!$F$7:$GK$318,24,FALSE))</f>
        <v>27619.75</v>
      </c>
      <c r="AF323" s="90">
        <f>IF(ISNA(VLOOKUP($B323,'[1]1718  Exp_Rev Access'!$F$7:$GK$318,25,FALSE)),"",VLOOKUP($B323,'[1]1718  Exp_Rev Access'!$F$7:$GK$318,25,FALSE))</f>
        <v>0</v>
      </c>
      <c r="AG323" s="90">
        <f>IF(ISNA(VLOOKUP($B323,'[1]1718  Exp_Rev Access'!$F$7:$GK$318,26,FALSE)),"",VLOOKUP($B323,'[1]1718  Exp_Rev Access'!$F$7:$GK$318,26,FALSE))</f>
        <v>650.02</v>
      </c>
      <c r="AH323" s="90">
        <f>IF(ISNA(VLOOKUP($B323,'[1]1718  Exp_Rev Access'!$F$7:$GK$318,27,FALSE)),"",VLOOKUP($B323,'[1]1718  Exp_Rev Access'!$F$7:$GK$318,27,FALSE))</f>
        <v>3746.42</v>
      </c>
      <c r="AI323" s="90">
        <f>IF(ISNA(VLOOKUP($B323,'[1]1718  Exp_Rev Access'!$F$7:$GK$318,28,FALSE)),"",VLOOKUP($B323,'[1]1718  Exp_Rev Access'!$F$7:$GK$318,28,FALSE))</f>
        <v>4257</v>
      </c>
      <c r="AJ323" s="90">
        <f>IF(ISNA(VLOOKUP($B323,'[1]1718  Exp_Rev Access'!$F$7:$GK$318,29,FALSE)),"",VLOOKUP($B323,'[1]1718  Exp_Rev Access'!$F$7:$GK$318,29,FALSE))</f>
        <v>40651.5</v>
      </c>
      <c r="AK323" s="90">
        <f>IF(ISNA(VLOOKUP($B323,'[1]1718  Exp_Rev Access'!$F$7:$GK$318,30,FALSE)),"",VLOOKUP($B323,'[1]1718  Exp_Rev Access'!$F$7:$GK$318,30,FALSE))</f>
        <v>287871.34999999998</v>
      </c>
      <c r="AL323" s="90">
        <f>IF(ISNA(VLOOKUP($B323,'[1]1718  Exp_Rev Access'!$F$7:$GK$318,31,FALSE)),"",VLOOKUP($B323,'[1]1718  Exp_Rev Access'!$F$7:$GK$318,31,FALSE))</f>
        <v>0</v>
      </c>
      <c r="AM323" s="56">
        <f t="shared" si="867"/>
        <v>629157.27</v>
      </c>
      <c r="AN323" s="92">
        <f t="shared" si="859"/>
        <v>2.0838688452528231E-2</v>
      </c>
      <c r="AO323" s="71">
        <f t="shared" si="860"/>
        <v>257.93696677995558</v>
      </c>
      <c r="AP323" s="90">
        <f>IF(ISNA(VLOOKUP($B323,'[1]1718  Exp_Rev Access'!$F$7:$GK$318,33,FALSE)),"",VLOOKUP($B323,'[1]1718  Exp_Rev Access'!$F$7:$GK$318,33,FALSE))</f>
        <v>15855012.810000001</v>
      </c>
      <c r="AQ323" s="90">
        <f>IF(ISNA(VLOOKUP($B323,'[1]1718  Exp_Rev Access'!$F$7:$GK$318,34,FALSE)),"",VLOOKUP($B323,'[1]1718  Exp_Rev Access'!$F$7:$GK$318,34,FALSE))</f>
        <v>660330.53</v>
      </c>
      <c r="AR323" s="90">
        <f>IF(ISNA(VLOOKUP($B323,'[1]1718  Exp_Rev Access'!$F$7:$GK$318,35,FALSE)),"",VLOOKUP($B323,'[1]1718  Exp_Rev Access'!$F$7:$GK$318,35,FALSE))</f>
        <v>224524.28</v>
      </c>
      <c r="AS323" s="90">
        <f>IF(ISNA(VLOOKUP($B323,'[1]1718  Exp_Rev Access'!$F$7:$GK$318,36,FALSE)),"",VLOOKUP($B323,'[1]1718  Exp_Rev Access'!$F$7:$GK$318,36,FALSE))</f>
        <v>0</v>
      </c>
      <c r="AT323" s="90">
        <f>IF(ISNA(VLOOKUP($B323,'[1]1718  Exp_Rev Access'!$F$7:$GK$318,37,FALSE)),"",VLOOKUP($B323,'[1]1718  Exp_Rev Access'!$F$7:$GK$318,37,FALSE))</f>
        <v>0</v>
      </c>
      <c r="AU323" s="56">
        <f t="shared" si="861"/>
        <v>16739867.619999999</v>
      </c>
      <c r="AV323" s="93">
        <f t="shared" si="862"/>
        <v>0.55445101360705118</v>
      </c>
      <c r="AW323" s="56">
        <f t="shared" si="863"/>
        <v>6862.879734666014</v>
      </c>
      <c r="AX323" s="90">
        <f>IF(ISNA(VLOOKUP($B323,'[1]1718  Exp_Rev Access'!$F$7:$GK$318,39,FALSE)),"",VLOOKUP($B323,'[1]1718  Exp_Rev Access'!$F$7:$GK$318,39,FALSE))</f>
        <v>0</v>
      </c>
      <c r="AY323" s="90">
        <f>IF(ISNA(VLOOKUP($B323,'[1]1718  Exp_Rev Access'!$F$7:$GK$318,40,FALSE)),"",VLOOKUP($B323,'[1]1718  Exp_Rev Access'!$F$7:$GK$318,40,FALSE))</f>
        <v>2367204.16</v>
      </c>
      <c r="AZ323" s="90">
        <f>IF(ISNA(VLOOKUP($B323,'[1]1718  Exp_Rev Access'!$F$7:$GK$318,41,FALSE)),"",VLOOKUP($B323,'[1]1718  Exp_Rev Access'!$F$7:$GK$318,41,FALSE))</f>
        <v>127400.02</v>
      </c>
      <c r="BA323" s="90">
        <f>IF(ISNA(VLOOKUP($B323,'[1]1718  Exp_Rev Access'!$F$7:$GK$318,42,FALSE)),"",VLOOKUP($B323,'[1]1718  Exp_Rev Access'!$F$7:$GK$318,42,FALSE))</f>
        <v>0</v>
      </c>
      <c r="BB323" s="90">
        <f>IF(ISNA(VLOOKUP($B323,'[1]1718  Exp_Rev Access'!$F$7:$GK$318,43,FALSE)),"",VLOOKUP($B323,'[1]1718  Exp_Rev Access'!$F$7:$GK$318,43,FALSE))</f>
        <v>0</v>
      </c>
      <c r="BC323" s="90">
        <f>IF(ISNA(VLOOKUP($B323,'[1]1718  Exp_Rev Access'!$F$7:$GK$318,44,FALSE)),"",VLOOKUP($B323,'[1]1718  Exp_Rev Access'!$F$7:$GK$318,44,FALSE))</f>
        <v>513052.84</v>
      </c>
      <c r="BD323" s="90">
        <f>IF(ISNA(VLOOKUP($B323,'[1]1718  Exp_Rev Access'!$F$7:$GK$318,45,FALSE)),"",VLOOKUP($B323,'[1]1718  Exp_Rev Access'!$F$7:$GK$318,45,FALSE))</f>
        <v>0</v>
      </c>
      <c r="BE323" s="90">
        <f>IF(ISNA(VLOOKUP($B323,'[1]1718  Exp_Rev Access'!$F$7:$GK$318,46,FALSE)),"",VLOOKUP($B323,'[1]1718  Exp_Rev Access'!$F$7:$GK$318,46,FALSE))</f>
        <v>62842.78</v>
      </c>
      <c r="BF323" s="90">
        <f>IF(ISNA(VLOOKUP($B323,'[1]1718  Exp_Rev Access'!$F$7:$GK$318,47,FALSE)),"",VLOOKUP($B323,'[1]1718  Exp_Rev Access'!$F$7:$GK$318,47,FALSE))</f>
        <v>0</v>
      </c>
      <c r="BG323" s="90">
        <f>IF(ISNA(VLOOKUP($B323,'[1]1718  Exp_Rev Access'!$F$7:$GK$318,48,FALSE)),"",VLOOKUP($B323,'[1]1718  Exp_Rev Access'!$F$7:$GK$318,48,FALSE))</f>
        <v>181799.58</v>
      </c>
      <c r="BH323" s="90">
        <f>IF(ISNA(VLOOKUP($B323,'[1]1718  Exp_Rev Access'!$F$7:$GK$318,49,FALSE)),"",VLOOKUP($B323,'[1]1718  Exp_Rev Access'!$F$7:$GK$318,49,FALSE))</f>
        <v>54076.77</v>
      </c>
      <c r="BI323" s="90">
        <f>IF(ISNA(VLOOKUP($B323,'[1]1718  Exp_Rev Access'!$F$7:$GK$318,50,FALSE)),"",VLOOKUP($B323,'[1]1718  Exp_Rev Access'!$F$7:$GK$318,50,FALSE))</f>
        <v>0</v>
      </c>
      <c r="BJ323" s="90">
        <f>IF(ISNA(VLOOKUP($B323,'[1]1718  Exp_Rev Access'!$F$7:$GK$318,51,FALSE)),"",VLOOKUP($B323,'[1]1718  Exp_Rev Access'!$F$7:$GK$318,51,FALSE))</f>
        <v>9757.01</v>
      </c>
      <c r="BK323" s="90">
        <f>IF(ISNA(VLOOKUP($B323,'[1]1718  Exp_Rev Access'!$F$7:$GK$318,52,FALSE)),"",VLOOKUP($B323,'[1]1718  Exp_Rev Access'!$F$7:$GK$318,52,FALSE))</f>
        <v>1610657.24</v>
      </c>
      <c r="BL323" s="90">
        <f>IF(ISNA(VLOOKUP($B323,'[1]1718  Exp_Rev Access'!$F$7:$GK$318,53,FALSE)),"",VLOOKUP($B323,'[1]1718  Exp_Rev Access'!$F$7:$GK$318,53,FALSE))</f>
        <v>0</v>
      </c>
      <c r="BM323" s="90">
        <f>IF(ISNA(VLOOKUP($B323,'[1]1718  Exp_Rev Access'!$F$7:$GK$318,54,FALSE)),"",VLOOKUP($B323,'[1]1718  Exp_Rev Access'!$F$7:$GK$318,54,FALSE))</f>
        <v>0</v>
      </c>
      <c r="BN323" s="90">
        <f>IF(ISNA(VLOOKUP($B323,'[1]1718  Exp_Rev Access'!$F$7:$GK$318,55,FALSE)),"",VLOOKUP($B323,'[1]1718  Exp_Rev Access'!$F$7:$GK$318,55,FALSE))</f>
        <v>0</v>
      </c>
      <c r="BO323" s="90">
        <f>IF(ISNA(VLOOKUP($B323,'[1]1718  Exp_Rev Access'!$F$7:$GK$318,56,FALSE)),"",VLOOKUP($B323,'[1]1718  Exp_Rev Access'!$F$7:$GK$318,56,FALSE))</f>
        <v>0</v>
      </c>
      <c r="BP323" s="90">
        <f>IF(ISNA(VLOOKUP($B323,'[1]1718  Exp_Rev Access'!$F$7:$GK$318,57,FALSE)),"",VLOOKUP($B323,'[1]1718  Exp_Rev Access'!$F$7:$GK$318,57,FALSE))</f>
        <v>0</v>
      </c>
      <c r="BQ323" s="90">
        <f>IF(ISNA(VLOOKUP($B323,'[1]1718  Exp_Rev Access'!$F$7:$GK$318,58,FALSE)),"",VLOOKUP($B323,'[1]1718  Exp_Rev Access'!$F$7:$GK$318,58,FALSE))</f>
        <v>0</v>
      </c>
      <c r="BR323" s="90">
        <f>IF(ISNA(VLOOKUP($B323,'[1]1718  Exp_Rev Access'!$F$7:$GK$318,59,FALSE)),"",VLOOKUP($B323,'[1]1718  Exp_Rev Access'!$F$7:$GK$318,59,FALSE))</f>
        <v>0</v>
      </c>
      <c r="BS323" s="90">
        <f>IF(ISNA(VLOOKUP($B323,'[1]1718  Exp_Rev Access'!$F$7:$GK$318,60,FALSE)),"",VLOOKUP($B323,'[1]1718  Exp_Rev Access'!$F$7:$GK$318,60,FALSE))</f>
        <v>0</v>
      </c>
      <c r="BT323" s="90">
        <f>IF(ISNA(VLOOKUP($B323,'[1]1718  Exp_Rev Access'!$F$7:$GK$318,61,FALSE)),"",VLOOKUP($B323,'[1]1718  Exp_Rev Access'!$F$7:$GK$318,61,FALSE))</f>
        <v>0</v>
      </c>
      <c r="BU323" s="90">
        <f>IF(ISNA(VLOOKUP($B323,'[1]1718  Exp_Rev Access'!$F$7:$GK$318,62,FALSE)),"",VLOOKUP($B323,'[1]1718  Exp_Rev Access'!$F$7:$GK$318,62,FALSE))</f>
        <v>0</v>
      </c>
      <c r="BV323" s="56">
        <f t="shared" si="743"/>
        <v>4926790.3999999994</v>
      </c>
      <c r="BW323" s="92">
        <f t="shared" si="868"/>
        <v>0.16318312624203948</v>
      </c>
      <c r="BX323" s="71">
        <f t="shared" si="869"/>
        <v>2019.8469163943762</v>
      </c>
      <c r="BY323" s="90">
        <f>IF(ISNA(VLOOKUP($B323,'[1]1718  Exp_Rev Access'!$F$7:$GK$318,64,FALSE)),"",VLOOKUP($B323,'[1]1718  Exp_Rev Access'!$F$7:$GK$318,64,FALSE))</f>
        <v>0</v>
      </c>
      <c r="BZ323" s="90">
        <f>IF(ISNA(VLOOKUP($B323,'[1]1718  Exp_Rev Access'!$F$7:$GK$318,65,FALSE)),"",VLOOKUP($B323,'[1]1718  Exp_Rev Access'!$F$7:$GK$318,65,FALSE))</f>
        <v>0</v>
      </c>
      <c r="CA323" s="90">
        <f>IF(ISNA(VLOOKUP($B323,'[1]1718  Exp_Rev Access'!$F$7:$GK$318,66,FALSE)),"",VLOOKUP($B323,'[1]1718  Exp_Rev Access'!$F$7:$GK$318,66,FALSE))</f>
        <v>0</v>
      </c>
      <c r="CB323" s="90">
        <f>IF(ISNA(VLOOKUP($B323,'[1]1718  Exp_Rev Access'!$F$7:$GK$318,67,FALSE)),"",VLOOKUP($B323,'[1]1718  Exp_Rev Access'!$F$7:$GK$318,67,FALSE))</f>
        <v>0</v>
      </c>
      <c r="CC323" s="90">
        <f>IF(ISNA(VLOOKUP($B323,'[1]1718  Exp_Rev Access'!$F$7:$GK$318,68,FALSE)),"",VLOOKUP($B323,'[1]1718  Exp_Rev Access'!$F$7:$GK$318,68,FALSE))</f>
        <v>6651.99</v>
      </c>
      <c r="CD323" s="90">
        <f>IF(ISNA(VLOOKUP($B323,'[1]1718  Exp_Rev Access'!$F$7:$GK$318,69,FALSE)),"",VLOOKUP($B323,'[1]1718  Exp_Rev Access'!$F$7:$GK$318,69,FALSE))</f>
        <v>0</v>
      </c>
      <c r="CE323" s="56">
        <f t="shared" si="739"/>
        <v>6651.99</v>
      </c>
      <c r="CF323" s="92">
        <f t="shared" si="757"/>
        <v>2.2032447816955727E-4</v>
      </c>
      <c r="CG323" s="78">
        <f t="shared" si="758"/>
        <v>2.7271307278235799</v>
      </c>
      <c r="CH323" s="90">
        <f>IF(ISNA(VLOOKUP($B323,'[1]1718  Exp_Rev Access'!$F$7:$GK$318,$CH$2,FALSE)),"",VLOOKUP($B323,'[1]1718  Exp_Rev Access'!$F$7:$GK$318,$CH$2,FALSE))</f>
        <v>0</v>
      </c>
      <c r="CI323" s="90">
        <f>IF(ISNA(VLOOKUP($B323,'[1]1718  Exp_Rev Access'!$F$7:$GK$318,$CI$2,FALSE)),"",VLOOKUP($B323,'[1]1718  Exp_Rev Access'!$F$7:$GK$318,$CI$2,FALSE))</f>
        <v>0</v>
      </c>
      <c r="CJ323" s="90">
        <f>IF(ISNA(VLOOKUP($B323,'[1]1718  Exp_Rev Access'!$F$7:$GK$318,$CJ$2,FALSE)),"",VLOOKUP($B323,'[1]1718  Exp_Rev Access'!$F$7:$GK$318,$CJ$2,FALSE))</f>
        <v>0</v>
      </c>
      <c r="CK323" s="90">
        <f>IF(ISNA(VLOOKUP($B323,'[1]1718  Exp_Rev Access'!$F$7:$GK$318,$CK$2,FALSE)),"",VLOOKUP($B323,'[1]1718  Exp_Rev Access'!$F$7:$GK$318,$CK$2,FALSE))</f>
        <v>0</v>
      </c>
      <c r="CL323" s="90">
        <f>IF(ISNA(VLOOKUP($B323,'[1]1718  Exp_Rev Access'!$F$7:$GK$318,$CL$2,FALSE)),"",VLOOKUP($B323,'[1]1718  Exp_Rev Access'!$F$7:$GK$318,$CL$2,FALSE))</f>
        <v>0</v>
      </c>
      <c r="CM323" s="90">
        <f>IF(ISNA(VLOOKUP($B323,'[1]1718  Exp_Rev Access'!$F$7:$GK$318,$CM$2,FALSE)),"",VLOOKUP($B323,'[1]1718  Exp_Rev Access'!$F$7:$GK$318,$CM$2,FALSE))</f>
        <v>0</v>
      </c>
      <c r="CN323" s="90">
        <f>IF(ISNA(VLOOKUP($B323,'[1]1718  Exp_Rev Access'!$F$7:$GK$318,$CN$2,FALSE)),"",VLOOKUP($B323,'[1]1718  Exp_Rev Access'!$F$7:$GK$318,$CN$2,FALSE))</f>
        <v>0</v>
      </c>
      <c r="CO323" s="90">
        <f>IF(ISNA(VLOOKUP($B323,'[1]1718  Exp_Rev Access'!$F$7:$GK$318,$CO$2,FALSE)),"",VLOOKUP($B323,'[1]1718  Exp_Rev Access'!$F$7:$GK$318,$CO$2,FALSE))</f>
        <v>0</v>
      </c>
      <c r="CP323" s="90">
        <f>IF(ISNA(VLOOKUP($B323,'[1]1718  Exp_Rev Access'!$F$7:$GK$318,$CP$2,FALSE)),"",VLOOKUP($B323,'[1]1718  Exp_Rev Access'!$F$7:$GK$318,$CP$2,FALSE))</f>
        <v>0</v>
      </c>
      <c r="CQ323" s="90">
        <f>IF(ISNA(VLOOKUP($B323,'[1]1718  Exp_Rev Access'!$F$7:$GK$318,$CQ$2,FALSE)),"",VLOOKUP($B323,'[1]1718  Exp_Rev Access'!$F$7:$GK$318,$CQ$2,FALSE))</f>
        <v>406416.73</v>
      </c>
      <c r="CR323" s="90">
        <f>IF(ISNA(VLOOKUP($B323,'[1]1718  Exp_Rev Access'!$F$7:$GK$318,$CR$2,FALSE)),"",VLOOKUP($B323,'[1]1718  Exp_Rev Access'!$F$7:$GK$318,$CR$2,FALSE))</f>
        <v>0</v>
      </c>
      <c r="CS323" s="90">
        <f>IF(ISNA(VLOOKUP($B323,'[1]1718  Exp_Rev Access'!$F$7:$GK$318,$CS$2,FALSE)),"",VLOOKUP($B323,'[1]1718  Exp_Rev Access'!$F$7:$GK$318,$CS$2,FALSE))</f>
        <v>9361.64</v>
      </c>
      <c r="CT323" s="90">
        <f>IF(ISNA(VLOOKUP($B323,'[1]1718  Exp_Rev Access'!$F$7:$GK$318,$CT$2,FALSE)),"",VLOOKUP($B323,'[1]1718  Exp_Rev Access'!$F$7:$GK$318,$CT$2,FALSE))</f>
        <v>0</v>
      </c>
      <c r="CU323" s="90">
        <f>IF(ISNA(VLOOKUP($B323,'[1]1718  Exp_Rev Access'!$F$7:$GK$318,$CU$2,FALSE)),"",VLOOKUP($B323,'[1]1718  Exp_Rev Access'!$F$7:$GK$318,$CU$2,FALSE))</f>
        <v>231993.12</v>
      </c>
      <c r="CV323" s="90">
        <f>IF(ISNA(VLOOKUP($B323,'[1]1718  Exp_Rev Access'!$F$7:$GK$318,$CV$2,FALSE)),"",VLOOKUP($B323,'[1]1718  Exp_Rev Access'!$F$7:$GK$318,$CV$2,FALSE))</f>
        <v>67774</v>
      </c>
      <c r="CW323" s="90">
        <f>IF(ISNA(VLOOKUP($B323,'[1]1718  Exp_Rev Access'!$F$7:$GK$318,$CW$2,FALSE)),"",VLOOKUP($B323,'[1]1718  Exp_Rev Access'!$F$7:$GK$318,$CW$2,FALSE))</f>
        <v>0</v>
      </c>
      <c r="CX323" s="90">
        <f>IF(ISNA(VLOOKUP($B323,'[1]1718  Exp_Rev Access'!$F$7:$GK$318,$CX$2,FALSE)),"",VLOOKUP($B323,'[1]1718  Exp_Rev Access'!$F$7:$GK$318,$CX$2,FALSE))</f>
        <v>0</v>
      </c>
      <c r="CY323" s="90">
        <f>IF(ISNA(VLOOKUP($B323,'[1]1718  Exp_Rev Access'!$F$7:$GK$318,$CY$2,FALSE)),"",VLOOKUP($B323,'[1]1718  Exp_Rev Access'!$F$7:$GK$318,$CY$2,FALSE))</f>
        <v>0</v>
      </c>
      <c r="CZ323" s="90">
        <f>IF(ISNA(VLOOKUP($B323,'[1]1718  Exp_Rev Access'!$F$7:$GK$318,$CZ$2,FALSE)),"",VLOOKUP($B323,'[1]1718  Exp_Rev Access'!$F$7:$GK$318,$CZ$2,FALSE))</f>
        <v>0</v>
      </c>
      <c r="DA323" s="90">
        <f>IF(ISNA(VLOOKUP($B323,'[1]1718  Exp_Rev Access'!$F$7:$GK$318,$DA$2,FALSE)),"",VLOOKUP($B323,'[1]1718  Exp_Rev Access'!$F$7:$GK$318,$DA$2,FALSE))</f>
        <v>0</v>
      </c>
      <c r="DB323" s="90">
        <f>IF(ISNA(VLOOKUP($B323,'[1]1718  Exp_Rev Access'!$F$7:$GK$318,$DB$2,FALSE)),"",VLOOKUP($B323,'[1]1718  Exp_Rev Access'!$F$7:$GK$318,$DB$2,FALSE))</f>
        <v>18263.7</v>
      </c>
      <c r="DC323" s="90">
        <f>IF(ISNA(VLOOKUP($B323,'[1]1718  Exp_Rev Access'!$F$7:$GK$318,$DC$2,FALSE)),"",VLOOKUP($B323,'[1]1718  Exp_Rev Access'!$F$7:$GK$318,$DC$2,FALSE))</f>
        <v>0</v>
      </c>
      <c r="DD323" s="90">
        <f>IF(ISNA(VLOOKUP($B323,'[1]1718  Exp_Rev Access'!$F$7:$GK$318,$DD$2,FALSE)),"",VLOOKUP($B323,'[1]1718  Exp_Rev Access'!$F$7:$GK$318,$DD$2,FALSE))</f>
        <v>0</v>
      </c>
      <c r="DE323" s="90">
        <f>IF(ISNA(VLOOKUP($B323,'[1]1718  Exp_Rev Access'!$F$7:$GK$318,$DE$2,FALSE)),"",VLOOKUP($B323,'[1]1718  Exp_Rev Access'!$F$7:$GK$318,$DE$2,FALSE))</f>
        <v>0</v>
      </c>
      <c r="DF323" s="90">
        <f>IF(ISNA(VLOOKUP($B323,'[1]1718  Exp_Rev Access'!$F$7:$GK$318,$DF$2,FALSE)),"",VLOOKUP($B323,'[1]1718  Exp_Rev Access'!$F$7:$GK$318,$DF$2,FALSE))</f>
        <v>0</v>
      </c>
      <c r="DG323" s="90">
        <f>IF(ISNA(VLOOKUP($B323,'[1]1718  Exp_Rev Access'!$F$7:$GK$318,$DG$2,FALSE)),"",VLOOKUP($B323,'[1]1718  Exp_Rev Access'!$F$7:$GK$318,$DG$2,FALSE))</f>
        <v>0</v>
      </c>
      <c r="DH323" s="90">
        <f>IF(ISNA(VLOOKUP($B323,'[1]1718  Exp_Rev Access'!$F$7:$GK$318,$DH$2,FALSE)),"",VLOOKUP($B323,'[1]1718  Exp_Rev Access'!$F$7:$GK$318,$DH$2,FALSE))</f>
        <v>0</v>
      </c>
      <c r="DI323" s="90">
        <f>IF(ISNA(VLOOKUP($B323,'[1]1718  Exp_Rev Access'!$F$7:$GK$318,$DI$2,FALSE)),"",VLOOKUP($B323,'[1]1718  Exp_Rev Access'!$F$7:$GK$318,$DI$2,FALSE))</f>
        <v>374251.54</v>
      </c>
      <c r="DJ323" s="90">
        <f>IF(ISNA(VLOOKUP($B323,'[1]1718  Exp_Rev Access'!$F$7:$GK$318,$DJ$2,FALSE)),"",VLOOKUP($B323,'[1]1718  Exp_Rev Access'!$F$7:$GK$318,$DJ$2,FALSE))</f>
        <v>0</v>
      </c>
      <c r="DK323" s="90">
        <f>IF(ISNA(VLOOKUP($B323,'[1]1718  Exp_Rev Access'!$F$7:$GK$318,$DK$2,FALSE)),"",VLOOKUP($B323,'[1]1718  Exp_Rev Access'!$F$7:$GK$318,$DK$2,FALSE))</f>
        <v>0</v>
      </c>
      <c r="DL323" s="90">
        <f>IF(ISNA(VLOOKUP($B323,'[1]1718  Exp_Rev Access'!$F$7:$GK$318,$DL$2,FALSE)),"",VLOOKUP($B323,'[1]1718  Exp_Rev Access'!$F$7:$GK$318,$DL$2,FALSE))</f>
        <v>0</v>
      </c>
      <c r="DM323" s="90">
        <f>IF(ISNA(VLOOKUP($B323,'[1]1718  Exp_Rev Access'!$F$7:$GK$318,$DM$2,FALSE)),"",VLOOKUP($B323,'[1]1718  Exp_Rev Access'!$F$7:$GK$318,$DM$2,FALSE))</f>
        <v>0</v>
      </c>
      <c r="DN323" s="90">
        <f>IF(ISNA(VLOOKUP($B323,'[1]1718  Exp_Rev Access'!$F$7:$GK$318,$DN$2,FALSE)),"",VLOOKUP($B323,'[1]1718  Exp_Rev Access'!$F$7:$GK$318,$DN$2,FALSE))</f>
        <v>0</v>
      </c>
      <c r="DO323" s="90">
        <f>IF(ISNA(VLOOKUP($B323,'[1]1718  Exp_Rev Access'!$F$7:$GK$318,$DO$2,FALSE)),"",VLOOKUP($B323,'[1]1718  Exp_Rev Access'!$F$7:$GK$318,$DO$2,FALSE))</f>
        <v>0</v>
      </c>
      <c r="DP323" s="90">
        <f>IF(ISNA(VLOOKUP($B323,'[1]1718  Exp_Rev Access'!$F$7:$GK$318,$DP$2,FALSE)),"",VLOOKUP($B323,'[1]1718  Exp_Rev Access'!$F$7:$GK$318,$DP$2,FALSE))</f>
        <v>0</v>
      </c>
      <c r="DQ323" s="90">
        <f>IF(ISNA(VLOOKUP($B323,'[1]1718  Exp_Rev Access'!$F$7:$GK$318,$DQ$2,FALSE)),"",VLOOKUP($B323,'[1]1718  Exp_Rev Access'!$F$7:$GK$318,$DQ$2,FALSE))</f>
        <v>0</v>
      </c>
      <c r="DR323" s="90">
        <f>IF(ISNA(VLOOKUP($B323,'[1]1718  Exp_Rev Access'!$F$7:$GK$318,$DR$2,FALSE)),"",VLOOKUP($B323,'[1]1718  Exp_Rev Access'!$F$7:$GK$318,$DR$2,FALSE))</f>
        <v>0</v>
      </c>
      <c r="DS323" s="90">
        <f>IF(ISNA(VLOOKUP($B323,'[1]1718  Exp_Rev Access'!$F$7:$GK$318,$DS$2,FALSE)),"",VLOOKUP($B323,'[1]1718  Exp_Rev Access'!$F$7:$GK$318,$DS$2,FALSE))</f>
        <v>0</v>
      </c>
      <c r="DT323" s="90">
        <f>IF(ISNA(VLOOKUP($B323,'[1]1718  Exp_Rev Access'!$F$7:$GK$318,$DT$2,FALSE)),"",VLOOKUP($B323,'[1]1718  Exp_Rev Access'!$F$7:$GK$318,$DT$2,FALSE))</f>
        <v>0</v>
      </c>
      <c r="DU323" s="90">
        <f>IF(ISNA(VLOOKUP($B323,'[1]1718  Exp_Rev Access'!$F$7:$GK$318,$DU$2,FALSE)),"",VLOOKUP($B323,'[1]1718  Exp_Rev Access'!$F$7:$GK$318,$DU$2,FALSE))</f>
        <v>0</v>
      </c>
      <c r="DV323" s="90">
        <f>IF(ISNA(VLOOKUP($B323,'[1]1718  Exp_Rev Access'!$F$7:$GK$318,$DV$2,FALSE)),"",VLOOKUP($B323,'[1]1718  Exp_Rev Access'!$F$7:$GK$318,$DV$2,FALSE))</f>
        <v>0</v>
      </c>
      <c r="DW323" s="90">
        <f>IF(ISNA(VLOOKUP($B323,'[1]1718  Exp_Rev Access'!$F$7:$GK$318,$DW$2,FALSE)),"",VLOOKUP($B323,'[1]1718  Exp_Rev Access'!$F$7:$GK$318,$DW$2,FALSE))</f>
        <v>0</v>
      </c>
      <c r="DX323" s="90">
        <f>IF(ISNA(VLOOKUP($B323,'[1]1718  Exp_Rev Access'!$F$7:$GK$318,$DX$2,FALSE)),"",VLOOKUP($B323,'[1]1718  Exp_Rev Access'!$F$7:$GK$318,$DX$2,FALSE))</f>
        <v>0</v>
      </c>
      <c r="DY323" s="90">
        <f>IF(ISNA(VLOOKUP($B323,'[1]1718  Exp_Rev Access'!$F$7:$GK$318,$DY$2,FALSE)),"",VLOOKUP($B323,'[1]1718  Exp_Rev Access'!$F$7:$GK$318,$DY$2,FALSE))</f>
        <v>0</v>
      </c>
      <c r="DZ323" s="90">
        <f>IF(ISNA(VLOOKUP($B323,'[1]1718  Exp_Rev Access'!$F$7:$GK$318,$DZ$2,FALSE)),"",VLOOKUP($B323,'[1]1718  Exp_Rev Access'!$F$7:$GK$318,$DZ$2,FALSE))</f>
        <v>0</v>
      </c>
      <c r="EA323" s="90">
        <f>IF(ISNA(VLOOKUP($B323,'[1]1718  Exp_Rev Access'!$F$7:$GK$318,$EA$2,FALSE)),"",VLOOKUP($B323,'[1]1718  Exp_Rev Access'!$F$7:$GK$318,$EA$2,FALSE))</f>
        <v>0</v>
      </c>
      <c r="EB323" s="90">
        <f>IF(ISNA(VLOOKUP($B323,'[1]1718  Exp_Rev Access'!$F$7:$GK$318,$EB$2,FALSE)),"",VLOOKUP($B323,'[1]1718  Exp_Rev Access'!$F$7:$GK$318,$EB$2,FALSE))</f>
        <v>0</v>
      </c>
      <c r="EC323" s="90">
        <f>IF(ISNA(VLOOKUP($B323,'[1]1718  Exp_Rev Access'!$F$7:$GK$318,$EC$2,FALSE)),"",VLOOKUP($B323,'[1]1718  Exp_Rev Access'!$F$7:$GK$318,$EC$2,FALSE))</f>
        <v>0</v>
      </c>
      <c r="ED323" s="90">
        <f>IF(ISNA(VLOOKUP($B323,'[1]1718  Exp_Rev Access'!$F$7:$GK$318,$ED$2,FALSE)),"",VLOOKUP($B323,'[1]1718  Exp_Rev Access'!$F$7:$GK$318,$ED$2,FALSE))</f>
        <v>0</v>
      </c>
      <c r="EE323" s="90">
        <f>IF(ISNA(VLOOKUP($B323,'[1]1718  Exp_Rev Access'!$F$7:$GK$318,$EE$2,FALSE)),"",VLOOKUP($B323,'[1]1718  Exp_Rev Access'!$F$7:$GK$318,$EE$2,FALSE))</f>
        <v>0</v>
      </c>
      <c r="EF323" s="90">
        <f>IF(ISNA(VLOOKUP($B323,'[1]1718  Exp_Rev Access'!$F$7:$GK$318,$EF$2,FALSE)),"",VLOOKUP($B323,'[1]1718  Exp_Rev Access'!$F$7:$GK$318,$EF$2,FALSE))</f>
        <v>0</v>
      </c>
      <c r="EG323" s="90">
        <f>IF(ISNA(VLOOKUP($B323,'[1]1718  Exp_Rev Access'!$F$7:$GK$318,$EG$2,FALSE)),"",VLOOKUP($B323,'[1]1718  Exp_Rev Access'!$F$7:$GK$318,$EG$2,FALSE))</f>
        <v>0</v>
      </c>
      <c r="EH323" s="90">
        <f>IF(ISNA(VLOOKUP($B323,'[1]1718  Exp_Rev Access'!$F$7:$GK$318,$EH$2,FALSE)),"",VLOOKUP($B323,'[1]1718  Exp_Rev Access'!$F$7:$GK$318,$EH$2,FALSE))</f>
        <v>0</v>
      </c>
      <c r="EI323" s="90">
        <f>IF(ISNA(VLOOKUP($B323,'[1]1718  Exp_Rev Access'!$F$7:$GK$318,$EI$2,FALSE)),"",VLOOKUP($B323,'[1]1718  Exp_Rev Access'!$F$7:$GK$318,$EI$2,FALSE))</f>
        <v>0</v>
      </c>
      <c r="EJ323" s="90">
        <f>IF(ISNA(VLOOKUP($B323,'[1]1718  Exp_Rev Access'!$F$7:$GK$318,$EJ$2,FALSE)),"",VLOOKUP($B323,'[1]1718  Exp_Rev Access'!$F$7:$GK$318,$EJ$2,FALSE))</f>
        <v>0</v>
      </c>
      <c r="EK323" s="90">
        <f>IF(ISNA(VLOOKUP($B323,'[1]1718  Exp_Rev Access'!$F$7:$GK$318,$EK$2,FALSE)),"",VLOOKUP($B323,'[1]1718  Exp_Rev Access'!$F$7:$GK$318,$EK$2,FALSE))</f>
        <v>0</v>
      </c>
      <c r="EL323" s="90">
        <f>IF(ISNA(VLOOKUP($B323,'[1]1718  Exp_Rev Access'!$F$7:$GK$318,$EL$2,FALSE)),"",VLOOKUP($B323,'[1]1718  Exp_Rev Access'!$F$7:$GK$318,$EL$2,FALSE))</f>
        <v>0</v>
      </c>
      <c r="EM323" s="90">
        <f>IF(ISNA(VLOOKUP($B323,'[1]1718  Exp_Rev Access'!$F$7:$GK$318,$EM$2,FALSE)),"",VLOOKUP($B323,'[1]1718  Exp_Rev Access'!$F$7:$GK$318,$EM$2,FALSE))</f>
        <v>0</v>
      </c>
      <c r="EN323" s="90">
        <f>IF(ISNA(VLOOKUP($B323,'[1]1718  Exp_Rev Access'!$F$7:$GK$318,$EN$2,FALSE)),"",VLOOKUP($B323,'[1]1718  Exp_Rev Access'!$F$7:$GK$318,$EN$2,FALSE))</f>
        <v>0</v>
      </c>
      <c r="EO323" s="90">
        <f>IF(ISNA(VLOOKUP($B323,'[1]1718  Exp_Rev Access'!$F$7:$GK$318,$EO$2,FALSE)),"",VLOOKUP($B323,'[1]1718  Exp_Rev Access'!$F$7:$GK$318,$EO$2,FALSE))</f>
        <v>0</v>
      </c>
      <c r="EP323" s="90">
        <f>IF(ISNA(VLOOKUP($B323,'[1]1718  Exp_Rev Access'!$F$7:$GK$318,$EP$2,FALSE)),"",VLOOKUP($B323,'[1]1718  Exp_Rev Access'!$F$7:$GK$318,$EP$2,FALSE))</f>
        <v>0</v>
      </c>
      <c r="EQ323" s="90">
        <f>IF(ISNA(VLOOKUP($B323,'[1]1718  Exp_Rev Access'!$F$7:$GK$318,$EQ$2,FALSE)),"",VLOOKUP($B323,'[1]1718  Exp_Rev Access'!$F$7:$GK$318,$EQ$2,FALSE))</f>
        <v>0</v>
      </c>
      <c r="ER323" s="90">
        <f>IF(ISNA(VLOOKUP($B323,'[1]1718  Exp_Rev Access'!$F$7:$GK$318,$ER$2,FALSE)),"",VLOOKUP($B323,'[1]1718  Exp_Rev Access'!$F$7:$GK$318,$ER$2,FALSE))</f>
        <v>0</v>
      </c>
      <c r="ES323" s="90">
        <f>IF(ISNA(VLOOKUP($B323,'[1]1718  Exp_Rev Access'!$F$7:$GK$318,$ES$2,FALSE)),"",VLOOKUP($B323,'[1]1718  Exp_Rev Access'!$F$7:$GK$318,$ES$2,FALSE))</f>
        <v>0</v>
      </c>
      <c r="ET323" s="90">
        <f>IF(ISNA(VLOOKUP($B323,'[1]1718  Exp_Rev Access'!$F$7:$GK$318,$ET$2,FALSE)),"",VLOOKUP($B323,'[1]1718  Exp_Rev Access'!$F$7:$GK$318,$ET$2,FALSE))</f>
        <v>0</v>
      </c>
      <c r="EU323" s="90">
        <f>IF(ISNA(VLOOKUP($B323,'[1]1718  Exp_Rev Access'!$F$7:$GK$318,$EU$2,FALSE)),"",VLOOKUP($B323,'[1]1718  Exp_Rev Access'!$F$7:$GK$318,$EU$2,FALSE))</f>
        <v>0</v>
      </c>
      <c r="EV323" s="90">
        <f>IF(ISNA(VLOOKUP($B323,'[1]1718  Exp_Rev Access'!$F$7:$GK$318,$EV$2,FALSE)),"",VLOOKUP($B323,'[1]1718  Exp_Rev Access'!$F$7:$GK$318,$EV$2,FALSE))</f>
        <v>34544.660000000003</v>
      </c>
      <c r="EW323" s="90">
        <f>IF(ISNA(VLOOKUP($B323,'[1]1718  Exp_Rev Access'!$F$7:$GK$318,$EW$2,FALSE)),"",VLOOKUP($B323,'[1]1718  Exp_Rev Access'!$F$7:$GK$318,$EW$2,FALSE))</f>
        <v>0</v>
      </c>
      <c r="EX323" s="90">
        <f>IF(ISNA(VLOOKUP($B323,'[1]1718  Exp_Rev Access'!$F$7:$GK$318,$EX$2,FALSE)),"",VLOOKUP($B323,'[1]1718  Exp_Rev Access'!$F$7:$GK$318,$EX$2,FALSE))</f>
        <v>0</v>
      </c>
      <c r="EY323" s="90">
        <f>IF(ISNA(VLOOKUP($B323,'[1]1718  Exp_Rev Access'!$F$7:$GK$318,$EY$2,FALSE)),"",VLOOKUP($B323,'[1]1718  Exp_Rev Access'!$F$7:$GK$318,$EY$2,FALSE))</f>
        <v>0</v>
      </c>
      <c r="EZ323" s="90">
        <f>IF(ISNA(VLOOKUP($B323,'[1]1718  Exp_Rev Access'!$F$7:$GK$318,$EZ$2,FALSE)),"",VLOOKUP($B323,'[1]1718  Exp_Rev Access'!$F$7:$GK$318,$EZ$2,FALSE))</f>
        <v>0</v>
      </c>
      <c r="FA323" s="90">
        <f>IF(ISNA(VLOOKUP($B323,'[1]1718  Exp_Rev Access'!$F$7:$GK$318,$FA$2,FALSE)),"",VLOOKUP($B323,'[1]1718  Exp_Rev Access'!$F$7:$GK$318,$FA$2,FALSE))</f>
        <v>0</v>
      </c>
      <c r="FB323" s="90">
        <f>IF(ISNA(VLOOKUP($B323,'[1]1718  Exp_Rev Access'!$F$7:$GK$318,$FB$2,FALSE)),"",VLOOKUP($B323,'[1]1718  Exp_Rev Access'!$F$7:$GK$318,$FB$2,FALSE))</f>
        <v>0</v>
      </c>
      <c r="FC323" s="90">
        <f>IF(ISNA(VLOOKUP($B323,'[1]1718  Exp_Rev Access'!$F$7:$GK$318,$FC$2,FALSE)),"",VLOOKUP($B323,'[1]1718  Exp_Rev Access'!$F$7:$GK$318,$FC$2,FALSE))</f>
        <v>0</v>
      </c>
      <c r="FD323" s="90">
        <f>IF(ISNA(VLOOKUP($B323,'[1]1718  Exp_Rev Access'!$F$7:$GK$318,$FD$2,FALSE)),"",VLOOKUP($B323,'[1]1718  Exp_Rev Access'!$F$7:$GK$318,$FD$2,FALSE))</f>
        <v>0</v>
      </c>
      <c r="FE323" s="90">
        <f>IF(ISNA(VLOOKUP($B323,'[1]1718  Exp_Rev Access'!$F$7:$GK$318,$FE$2,FALSE)),"",VLOOKUP($B323,'[1]1718  Exp_Rev Access'!$F$7:$GK$318,$FE$2,FALSE))</f>
        <v>0</v>
      </c>
      <c r="FF323" s="90">
        <f>IF(ISNA(VLOOKUP($B323,'[1]1718  Exp_Rev Access'!$F$7:$GK$318,$FF$2,FALSE)),"",VLOOKUP($B323,'[1]1718  Exp_Rev Access'!$F$7:$GK$318,$FF$2,FALSE))</f>
        <v>0</v>
      </c>
      <c r="FG323" s="90">
        <f>IF(ISNA(VLOOKUP($B323,'[1]1718  Exp_Rev Access'!$F$7:$GK$318,$FG$2,FALSE)),"",VLOOKUP($B323,'[1]1718  Exp_Rev Access'!$F$7:$GK$318,$FG$2,FALSE))</f>
        <v>0</v>
      </c>
      <c r="FH323" s="90">
        <f>IF(ISNA(VLOOKUP($B323,'[1]1718  Exp_Rev Access'!$F$7:$GK$318,$FH$2,FALSE)),"",VLOOKUP($B323,'[1]1718  Exp_Rev Access'!$F$7:$GK$318,$FH$2,FALSE))</f>
        <v>0</v>
      </c>
      <c r="FI323" s="90">
        <f>IF(ISNA(VLOOKUP($B323,'[1]1718  Exp_Rev Access'!$F$7:$GK$318,$FI$2,FALSE)),"",VLOOKUP($B323,'[1]1718  Exp_Rev Access'!$F$7:$GK$318,$FI$2,FALSE))</f>
        <v>0</v>
      </c>
      <c r="FJ323" s="90">
        <f>IF(ISNA(VLOOKUP($B323,'[1]1718  Exp_Rev Access'!$F$7:$GK$318,$FJ$2,FALSE)),"",VLOOKUP($B323,'[1]1718  Exp_Rev Access'!$F$7:$GK$318,$FJ$2,FALSE))</f>
        <v>0</v>
      </c>
      <c r="FK323" s="90">
        <f>IF(ISNA(VLOOKUP($B323,'[1]1718  Exp_Rev Access'!$F$7:$GK$318,$FK$2,FALSE)),"",VLOOKUP($B323,'[1]1718  Exp_Rev Access'!$F$7:$GK$318,$FK$2,FALSE))</f>
        <v>0</v>
      </c>
      <c r="FL323" s="90">
        <f>IF(ISNA(VLOOKUP($B323,'[1]1718  Exp_Rev Access'!$F$7:$GK$318,$FL$2,FALSE)),"",VLOOKUP($B323,'[1]1718  Exp_Rev Access'!$F$7:$GK$318,$FL$2,FALSE))</f>
        <v>0</v>
      </c>
      <c r="FM323" s="90">
        <f>IF(ISNA(VLOOKUP($B323,'[1]1718  Exp_Rev Access'!$F$7:$GK$318,$FM$2,FALSE)),"",VLOOKUP($B323,'[1]1718  Exp_Rev Access'!$F$7:$GK$318,$FM$2,FALSE))</f>
        <v>0</v>
      </c>
      <c r="FN323" s="90">
        <f>IF(ISNA(VLOOKUP($B323,'[1]1718  Exp_Rev Access'!$F$7:$GK$318,$FN$2,FALSE)),"",VLOOKUP($B323,'[1]1718  Exp_Rev Access'!$F$7:$GK$318,$FN$2,FALSE))</f>
        <v>0</v>
      </c>
      <c r="FO323" s="90">
        <f>IF(ISNA(VLOOKUP($B323,'[1]1718  Exp_Rev Access'!$F$7:$GK$318,$FO$2,FALSE)),"",VLOOKUP($B323,'[1]1718  Exp_Rev Access'!$F$7:$GK$318,$FO$2,FALSE))</f>
        <v>0</v>
      </c>
      <c r="FP323" s="90">
        <f>IF(ISNA(VLOOKUP($B323,'[1]1718  Exp_Rev Access'!$F$7:$GK$318,$FP$2,FALSE)),"",VLOOKUP($B323,'[1]1718  Exp_Rev Access'!$F$7:$GK$318,$FP$2,FALSE))</f>
        <v>0</v>
      </c>
      <c r="FQ323" s="90">
        <f>IF(ISNA(VLOOKUP($B323,'[1]1718  Exp_Rev Access'!$F$7:$GK$318,$FQ$2,FALSE)),"",VLOOKUP($B323,'[1]1718  Exp_Rev Access'!$F$7:$GK$318,$FQ$2,FALSE))</f>
        <v>0</v>
      </c>
      <c r="FR323" s="90">
        <f>IF(ISNA(VLOOKUP($B323,'[1]1718  Exp_Rev Access'!$F$7:$GK$318,$FR$2,FALSE)),"",VLOOKUP($B323,'[1]1718  Exp_Rev Access'!$F$7:$GK$318,$FR$2,FALSE))</f>
        <v>55103.19</v>
      </c>
      <c r="FS323" s="56">
        <f t="shared" si="870"/>
        <v>1197708.5799999998</v>
      </c>
      <c r="FT323" s="92">
        <f t="shared" si="871"/>
        <v>3.9670011212840278E-2</v>
      </c>
      <c r="FU323" s="94">
        <f t="shared" si="872"/>
        <v>491.02717705467779</v>
      </c>
      <c r="FV323" s="95">
        <f>IF(ISNA(VLOOKUP($B323,'[1]1718  Exp_Rev Access'!$F$7:$GK$318,$FV$2,FALSE)),"",VLOOKUP($B323,'[1]1718  Exp_Rev Access'!$F$7:$GK$318,$FV$2,FALSE))</f>
        <v>0</v>
      </c>
      <c r="FW323" s="95">
        <f>IF(ISNA(VLOOKUP($B323,'[1]1718  Exp_Rev Access'!$F$7:$GK$318,$FW$2,FALSE)),"",VLOOKUP($B323,'[1]1718  Exp_Rev Access'!$F$7:$GK$318,$FW$2,FALSE))</f>
        <v>0</v>
      </c>
      <c r="FX323" s="95">
        <f>IF(ISNA(VLOOKUP($B323,'[1]1718  Exp_Rev Access'!$F$7:$GK$318,$FX$2,FALSE)),"",VLOOKUP($B323,'[1]1718  Exp_Rev Access'!$F$7:$GK$318,$FX$2,FALSE))</f>
        <v>0</v>
      </c>
      <c r="FY323" s="95">
        <f>IF(ISNA(VLOOKUP($B323,'[1]1718  Exp_Rev Access'!$F$7:$GK$318,$FY$2,FALSE)),"",VLOOKUP($B323,'[1]1718  Exp_Rev Access'!$F$7:$GK$318,$FY$2,FALSE))</f>
        <v>0</v>
      </c>
      <c r="FZ323" s="95">
        <f>IF(ISNA(VLOOKUP($B323,'[1]1718  Exp_Rev Access'!$F$7:$GK$318,$FZ$2,FALSE)),"",VLOOKUP($B323,'[1]1718  Exp_Rev Access'!$F$7:$GK$318,$FZ$2,FALSE))</f>
        <v>0</v>
      </c>
      <c r="GA323" s="95">
        <f>IF(ISNA(VLOOKUP($B323,'[1]1718  Exp_Rev Access'!$F$7:$GK$318,$GA$2,FALSE)),"",VLOOKUP($B323,'[1]1718  Exp_Rev Access'!$F$7:$GK$318,$GA$2,FALSE))</f>
        <v>0</v>
      </c>
      <c r="GB323" s="95">
        <f>IF(ISNA(VLOOKUP($B323,'[1]1718  Exp_Rev Access'!$F$7:$GK$318,$GB$2,FALSE)),"",VLOOKUP($B323,'[1]1718  Exp_Rev Access'!$F$7:$GK$318,$GB$2,FALSE))</f>
        <v>0</v>
      </c>
      <c r="GC323" s="95">
        <f>IF(ISNA(VLOOKUP($B323,'[1]1718  Exp_Rev Access'!$F$7:$GK$318,$GC$2,FALSE)),"",VLOOKUP($B323,'[1]1718  Exp_Rev Access'!$F$7:$GK$318,$GC$2,FALSE))</f>
        <v>0</v>
      </c>
      <c r="GD323" s="95">
        <f>IF(ISNA(VLOOKUP($B323,'[1]1718  Exp_Rev Access'!$F$7:$GK$318,$GD$2,FALSE)),"",VLOOKUP($B323,'[1]1718  Exp_Rev Access'!$F$7:$GK$318,$GD$2,FALSE))</f>
        <v>0</v>
      </c>
      <c r="GE323" s="95">
        <f>IF(ISNA(VLOOKUP($B323,'[1]1718  Exp_Rev Access'!$F$7:$GK$318,$GE$2,FALSE)),"",VLOOKUP($B323,'[1]1718  Exp_Rev Access'!$F$7:$GK$318,$GE$2,FALSE))</f>
        <v>0</v>
      </c>
      <c r="GF323" s="95">
        <f>IF(ISNA(VLOOKUP($B323,'[1]1718  Exp_Rev Access'!$F$7:$GK$318,$GF$2,FALSE)),"",VLOOKUP($B323,'[1]1718  Exp_Rev Access'!$F$7:$GK$318,$GF$2,FALSE))</f>
        <v>209300</v>
      </c>
      <c r="GG323" s="95">
        <f>IF(ISNA(VLOOKUP($B323,'[1]1718  Exp_Rev Access'!$F$7:$GK$318,$GG$2,FALSE)),"",VLOOKUP($B323,'[1]1718  Exp_Rev Access'!$F$7:$GK$318,$GG$2,FALSE))</f>
        <v>0</v>
      </c>
      <c r="GH323" s="95">
        <f>IF(ISNA(VLOOKUP($B323,'[1]1718  Exp_Rev Access'!$F$7:$GK$318,$GH$2,FALSE)),"",VLOOKUP($B323,'[1]1718  Exp_Rev Access'!$F$7:$GK$318,$GH$2,FALSE))</f>
        <v>0</v>
      </c>
      <c r="GI323" s="95">
        <f>IF(ISNA(VLOOKUP($B323,'[1]1718  Exp_Rev Access'!$F$7:$GK$318,$GI$2,FALSE)),"",VLOOKUP($B323,'[1]1718  Exp_Rev Access'!$F$7:$GK$318,$GI$2,FALSE))</f>
        <v>0</v>
      </c>
      <c r="GJ323" s="95">
        <f>IF(ISNA(VLOOKUP($B323,'[1]1718  Exp_Rev Access'!$F$7:$GK$318,$GJ$2,FALSE)),"",VLOOKUP($B323,'[1]1718  Exp_Rev Access'!$F$7:$GK$318,$GJ$2,FALSE))</f>
        <v>0</v>
      </c>
      <c r="GK323" s="95">
        <f>IF(ISNA(VLOOKUP($B323,'[1]1718  Exp_Rev Access'!$F$7:$GK$318,$GK$2,FALSE)),"",VLOOKUP($B323,'[1]1718  Exp_Rev Access'!$F$7:$GK$318,$GK$2,FALSE))</f>
        <v>0</v>
      </c>
      <c r="GL323" s="95">
        <f>IF(ISNA(VLOOKUP($B323,'[1]1718  Exp_Rev Access'!$F$7:$GK$318,$GL$2,FALSE)),"",VLOOKUP($B323,'[1]1718  Exp_Rev Access'!$F$7:$GK$318,$GL$2,FALSE))</f>
        <v>0</v>
      </c>
      <c r="GM323" s="95">
        <f>IF(ISNA(VLOOKUP($B323,'[1]1718  Exp_Rev Access'!$F$7:$GK$318,$GM$2,FALSE)),"",VLOOKUP($B323,'[1]1718  Exp_Rev Access'!$F$7:$GK$318,$GM$2,FALSE))</f>
        <v>0</v>
      </c>
      <c r="GN323" s="95">
        <f>IF(ISNA(VLOOKUP($B323,'[1]1718  Exp_Rev Access'!$F$7:$GK$318,$GN$2,FALSE)),"",VLOOKUP($B323,'[1]1718  Exp_Rev Access'!$F$7:$GK$318,$GN$2,FALSE))</f>
        <v>0</v>
      </c>
      <c r="GO323" s="95">
        <f>IF(ISNA(VLOOKUP($B323,'[1]1718  Exp_Rev Access'!$F$7:$GK$318,$GO$2,FALSE)),"",VLOOKUP($B323,'[1]1718  Exp_Rev Access'!$F$7:$GK$318,$GO$2,FALSE))</f>
        <v>0</v>
      </c>
      <c r="GP323" s="95">
        <f>IF(ISNA(VLOOKUP($B323,'[1]1718  Exp_Rev Access'!$F$7:$GK$318,$GP$2,FALSE)),"",VLOOKUP($B323,'[1]1718  Exp_Rev Access'!$F$7:$GK$318,$GP$2,FALSE))</f>
        <v>0</v>
      </c>
      <c r="GQ323" s="95">
        <f>IF(ISNA(VLOOKUP($B323,'[1]1718  Exp_Rev Access'!$F$7:$GK$318,$GQ$2,FALSE)),"",VLOOKUP($B323,'[1]1718  Exp_Rev Access'!$F$7:$GK$318,$GQ$2,FALSE))</f>
        <v>0</v>
      </c>
      <c r="GR323" s="95">
        <f>IF(ISNA(VLOOKUP($B323,'[1]1718  Exp_Rev Access'!$F$7:$GK$318,$GR$2,FALSE)),"",VLOOKUP($B323,'[1]1718  Exp_Rev Access'!$F$7:$GK$318,$GR$2,FALSE))</f>
        <v>0</v>
      </c>
      <c r="GS323" s="95">
        <f>IF(ISNA(VLOOKUP($B323,'[1]1718  Exp_Rev Access'!$F$7:$GK$318,$GS$2,FALSE)),"",VLOOKUP($B323,'[1]1718  Exp_Rev Access'!$F$7:$GK$318,$GS$2,FALSE))</f>
        <v>0</v>
      </c>
      <c r="GT323" s="95">
        <f>IF(ISNA(VLOOKUP($B323,'[1]1718  Exp_Rev Access'!$F$7:$GK$318,$GT$2,FALSE)),"",VLOOKUP($B323,'[1]1718  Exp_Rev Access'!$F$7:$GK$318,$GT$2,FALSE))</f>
        <v>0</v>
      </c>
      <c r="GU323" s="56">
        <f t="shared" si="864"/>
        <v>209300</v>
      </c>
      <c r="GV323" s="92">
        <f t="shared" si="865"/>
        <v>6.9323485574825485E-3</v>
      </c>
      <c r="GW323" s="96">
        <f t="shared" si="866"/>
        <v>85.807173692906233</v>
      </c>
      <c r="HE323" s="97"/>
      <c r="HF323" s="97"/>
      <c r="HG323" s="97"/>
      <c r="HH323" s="97"/>
      <c r="HI323" s="97"/>
      <c r="HJ323" s="97"/>
      <c r="HK323" s="97"/>
      <c r="HL323" s="97"/>
      <c r="HM323" s="97"/>
      <c r="HN323" s="97"/>
    </row>
    <row r="324" spans="1:222" x14ac:dyDescent="0.3">
      <c r="A324" s="73"/>
      <c r="B324" s="88" t="s">
        <v>655</v>
      </c>
      <c r="C324" s="89" t="s">
        <v>656</v>
      </c>
      <c r="D324" s="75">
        <f>IF(ISNA(VLOOKUP($B324,'[1]1718 enrollment_Rev_Exp by size'!$A$7:H656,3,FALSE)),"",VLOOKUP($B324,'[1]1718 enrollment_Rev_Exp by size'!$A$7:$G$350,3,FALSE))</f>
        <v>2004.7200000000003</v>
      </c>
      <c r="E324" s="76">
        <f>IF(ISNA(VLOOKUP($B324,'[1]1718 enrollment_Rev_Exp by size'!$A$7:I658,5,FALSE)),"",VLOOKUP($B324,'[1]1718 enrollment_Rev_Exp by size'!$A$7:$G$350,5,FALSE))</f>
        <v>27726383.510000002</v>
      </c>
      <c r="F324" s="70">
        <f t="shared" si="854"/>
        <v>27726383.510000005</v>
      </c>
      <c r="G324" s="70">
        <f t="shared" si="855"/>
        <v>0</v>
      </c>
      <c r="H324" s="90">
        <f>IF(ISNA(VLOOKUP($B324,'[1]1718  Exp_Rev Access'!$F$7:$GK$318,3,FALSE)),"",VLOOKUP($B324,'[1]1718  Exp_Rev Access'!$F$7:$GK$318,3,FALSE))</f>
        <v>4831518.87</v>
      </c>
      <c r="I324" s="90">
        <f>IF(ISNA(VLOOKUP($B324,'[1]1718  Exp_Rev Access'!$F$7:$GK$318,4,FALSE)),"",VLOOKUP($B324,'[1]1718  Exp_Rev Access'!$F$7:$GK$318,4,FALSE))</f>
        <v>0</v>
      </c>
      <c r="J324" s="90">
        <f>IF(ISNA(VLOOKUP($B324,'[1]1718  Exp_Rev Access'!$F$7:$GK$318,5,FALSE)),"",VLOOKUP($B324,'[1]1718  Exp_Rev Access'!$F$7:$GK$318,5,FALSE))</f>
        <v>0</v>
      </c>
      <c r="K324" s="90">
        <f>IF(ISNA(VLOOKUP($B324,'[1]1718  Exp_Rev Access'!$F$7:$GK$318,6,FALSE)),"-",VLOOKUP($B324,'[1]1718  Exp_Rev Access'!$F$7:$GK$318,6,FALSE))</f>
        <v>147083.44</v>
      </c>
      <c r="L324" s="90">
        <f>IF(ISNA(VLOOKUP($B324,'[1]1718  Exp_Rev Access'!$F$7:$GK$318,7,FALSE)),"",VLOOKUP($B324,'[1]1718  Exp_Rev Access'!$F$7:$GK$318,7,FALSE))</f>
        <v>0</v>
      </c>
      <c r="M324" s="90">
        <f>IF(ISNA(VLOOKUP($B324,'[1]1718  Exp_Rev Access'!$F$7:$GK$318,8,FALSE)),"",VLOOKUP($B324,'[1]1718  Exp_Rev Access'!$F$7:$GK$318,8,FALSE))</f>
        <v>0</v>
      </c>
      <c r="N324" s="56">
        <f t="shared" si="856"/>
        <v>4978602.3100000005</v>
      </c>
      <c r="O324" s="91">
        <f t="shared" si="857"/>
        <v>0.17956190745916722</v>
      </c>
      <c r="P324" s="56">
        <f t="shared" si="858"/>
        <v>2483.4402360429385</v>
      </c>
      <c r="Q324" s="90">
        <f>IF(ISNA(VLOOKUP($B324,'[1]1718  Exp_Rev Access'!$F$7:$GK$318,10,FALSE)),"",VLOOKUP($B324,'[1]1718  Exp_Rev Access'!$F$7:$GK$318,10,FALSE))</f>
        <v>1205</v>
      </c>
      <c r="R324" s="90">
        <f>IF(ISNA(VLOOKUP($B324,'[1]1718  Exp_Rev Access'!$F$7:$GK$318,11,FALSE)),"",VLOOKUP($B324,'[1]1718  Exp_Rev Access'!$F$7:$GK$318,11,FALSE))</f>
        <v>0</v>
      </c>
      <c r="S324" s="90">
        <f>IF(ISNA(VLOOKUP($B324,'[1]1718  Exp_Rev Access'!$F$7:$GK$318,12,FALSE)),"",VLOOKUP($B324,'[1]1718  Exp_Rev Access'!$F$7:$GK$318,12,FALSE))</f>
        <v>0</v>
      </c>
      <c r="T324" s="90">
        <f>IF(ISNA(VLOOKUP($B324,'[1]1718  Exp_Rev Access'!$F$7:$GK$318,13,FALSE)),"",VLOOKUP($B324,'[1]1718  Exp_Rev Access'!$F$7:$GK$318,13,FALSE))</f>
        <v>0</v>
      </c>
      <c r="U324" s="90">
        <f>IF(ISNA(VLOOKUP($B324,'[1]1718  Exp_Rev Access'!$F$7:$GK$318,14,FALSE)),"",VLOOKUP($B324,'[1]1718  Exp_Rev Access'!$F$7:$GK$318,14,FALSE))</f>
        <v>0</v>
      </c>
      <c r="V324" s="90">
        <f>IF(ISNA(VLOOKUP($B324,'[1]1718  Exp_Rev Access'!$F$7:$GK$318,15,FALSE)),"",VLOOKUP($B324,'[1]1718  Exp_Rev Access'!$F$7:$GK$318,15,FALSE))</f>
        <v>0</v>
      </c>
      <c r="W324" s="90">
        <f>IF(ISNA(VLOOKUP($B324,'[1]1718  Exp_Rev Access'!$F$7:$GK$318,16,FALSE)),"",VLOOKUP($B324,'[1]1718  Exp_Rev Access'!$F$7:$GK$318,16,FALSE))</f>
        <v>0</v>
      </c>
      <c r="X324" s="90">
        <f>IF(ISNA(VLOOKUP($B324,'[1]1718  Exp_Rev Access'!$F$7:$GK$318,17,FALSE)),"",VLOOKUP($B324,'[1]1718  Exp_Rev Access'!$F$7:$GK$318,17,FALSE))</f>
        <v>0</v>
      </c>
      <c r="Y324" s="90">
        <f>IF(ISNA(VLOOKUP($B324,'[1]1718  Exp_Rev Access'!$F$7:$GK$318,18,FALSE)),"",VLOOKUP($B324,'[1]1718  Exp_Rev Access'!$F$7:$GK$318,18,FALSE))</f>
        <v>17841.990000000002</v>
      </c>
      <c r="Z324" s="90">
        <f>IF(ISNA(VLOOKUP($B324,'[1]1718  Exp_Rev Access'!$F$7:$GK$318,19,FALSE)),"",VLOOKUP($B324,'[1]1718  Exp_Rev Access'!$F$7:$GK$318,19,FALSE))</f>
        <v>0</v>
      </c>
      <c r="AA324" s="90">
        <f>IF(ISNA(VLOOKUP($B324,'[1]1718  Exp_Rev Access'!$F$7:$GK$318,20,FALSE)),"",VLOOKUP($B324,'[1]1718  Exp_Rev Access'!$F$7:$GK$318,20,FALSE))</f>
        <v>0</v>
      </c>
      <c r="AB324" s="90">
        <f>IF(ISNA(VLOOKUP($B324,'[1]1718  Exp_Rev Access'!$F$7:$GK$318,21,FALSE)),"",VLOOKUP($B324,'[1]1718  Exp_Rev Access'!$F$7:$GK$318,21,FALSE))</f>
        <v>0</v>
      </c>
      <c r="AC324" s="90">
        <f>IF(ISNA(VLOOKUP($B324,'[1]1718  Exp_Rev Access'!$F$7:$GK$318,22,FALSE)),"",VLOOKUP($B324,'[1]1718  Exp_Rev Access'!$F$7:$GK$318,22,FALSE))</f>
        <v>376.51</v>
      </c>
      <c r="AD324" s="90">
        <f>IF(ISNA(VLOOKUP($B324,'[1]1718  Exp_Rev Access'!$F$7:$GK$318,23,FALSE)),"",VLOOKUP($B324,'[1]1718  Exp_Rev Access'!$F$7:$GK$318,23,FALSE))</f>
        <v>230323.36</v>
      </c>
      <c r="AE324" s="90">
        <f>IF(ISNA(VLOOKUP($B324,'[1]1718  Exp_Rev Access'!$F$7:$GK$318,24,FALSE)),"",VLOOKUP($B324,'[1]1718  Exp_Rev Access'!$F$7:$GK$318,24,FALSE))</f>
        <v>26781.32</v>
      </c>
      <c r="AF324" s="90">
        <f>IF(ISNA(VLOOKUP($B324,'[1]1718  Exp_Rev Access'!$F$7:$GK$318,25,FALSE)),"",VLOOKUP($B324,'[1]1718  Exp_Rev Access'!$F$7:$GK$318,25,FALSE))</f>
        <v>0</v>
      </c>
      <c r="AG324" s="90">
        <f>IF(ISNA(VLOOKUP($B324,'[1]1718  Exp_Rev Access'!$F$7:$GK$318,26,FALSE)),"",VLOOKUP($B324,'[1]1718  Exp_Rev Access'!$F$7:$GK$318,26,FALSE))</f>
        <v>3273.52</v>
      </c>
      <c r="AH324" s="90">
        <f>IF(ISNA(VLOOKUP($B324,'[1]1718  Exp_Rev Access'!$F$7:$GK$318,27,FALSE)),"",VLOOKUP($B324,'[1]1718  Exp_Rev Access'!$F$7:$GK$318,27,FALSE))</f>
        <v>4473.6400000000003</v>
      </c>
      <c r="AI324" s="90">
        <f>IF(ISNA(VLOOKUP($B324,'[1]1718  Exp_Rev Access'!$F$7:$GK$318,28,FALSE)),"",VLOOKUP($B324,'[1]1718  Exp_Rev Access'!$F$7:$GK$318,28,FALSE))</f>
        <v>15087.1</v>
      </c>
      <c r="AJ324" s="90">
        <f>IF(ISNA(VLOOKUP($B324,'[1]1718  Exp_Rev Access'!$F$7:$GK$318,29,FALSE)),"",VLOOKUP($B324,'[1]1718  Exp_Rev Access'!$F$7:$GK$318,29,FALSE))</f>
        <v>35</v>
      </c>
      <c r="AK324" s="90">
        <f>IF(ISNA(VLOOKUP($B324,'[1]1718  Exp_Rev Access'!$F$7:$GK$318,30,FALSE)),"",VLOOKUP($B324,'[1]1718  Exp_Rev Access'!$F$7:$GK$318,30,FALSE))</f>
        <v>0</v>
      </c>
      <c r="AL324" s="90">
        <f>IF(ISNA(VLOOKUP($B324,'[1]1718  Exp_Rev Access'!$F$7:$GK$318,31,FALSE)),"",VLOOKUP($B324,'[1]1718  Exp_Rev Access'!$F$7:$GK$318,31,FALSE))</f>
        <v>21910</v>
      </c>
      <c r="AM324" s="56">
        <f t="shared" si="867"/>
        <v>321307.44</v>
      </c>
      <c r="AN324" s="92">
        <f t="shared" si="859"/>
        <v>1.1588508825325701E-2</v>
      </c>
      <c r="AO324" s="71">
        <f t="shared" si="860"/>
        <v>160.2754698910571</v>
      </c>
      <c r="AP324" s="90">
        <f>IF(ISNA(VLOOKUP($B324,'[1]1718  Exp_Rev Access'!$F$7:$GK$318,33,FALSE)),"",VLOOKUP($B324,'[1]1718  Exp_Rev Access'!$F$7:$GK$318,33,FALSE))</f>
        <v>13082893.75</v>
      </c>
      <c r="AQ324" s="90">
        <f>IF(ISNA(VLOOKUP($B324,'[1]1718  Exp_Rev Access'!$F$7:$GK$318,34,FALSE)),"",VLOOKUP($B324,'[1]1718  Exp_Rev Access'!$F$7:$GK$318,34,FALSE))</f>
        <v>640578.32999999996</v>
      </c>
      <c r="AR324" s="90">
        <f>IF(ISNA(VLOOKUP($B324,'[1]1718  Exp_Rev Access'!$F$7:$GK$318,35,FALSE)),"",VLOOKUP($B324,'[1]1718  Exp_Rev Access'!$F$7:$GK$318,35,FALSE))</f>
        <v>1124122</v>
      </c>
      <c r="AS324" s="90">
        <f>IF(ISNA(VLOOKUP($B324,'[1]1718  Exp_Rev Access'!$F$7:$GK$318,36,FALSE)),"",VLOOKUP($B324,'[1]1718  Exp_Rev Access'!$F$7:$GK$318,36,FALSE))</f>
        <v>1533351.18</v>
      </c>
      <c r="AT324" s="90">
        <f>IF(ISNA(VLOOKUP($B324,'[1]1718  Exp_Rev Access'!$F$7:$GK$318,37,FALSE)),"",VLOOKUP($B324,'[1]1718  Exp_Rev Access'!$F$7:$GK$318,37,FALSE))</f>
        <v>0</v>
      </c>
      <c r="AU324" s="56">
        <f t="shared" si="861"/>
        <v>16380945.26</v>
      </c>
      <c r="AV324" s="93">
        <f t="shared" si="862"/>
        <v>0.59080713696728349</v>
      </c>
      <c r="AW324" s="56">
        <f t="shared" si="863"/>
        <v>8171.1886248453638</v>
      </c>
      <c r="AX324" s="90">
        <f>IF(ISNA(VLOOKUP($B324,'[1]1718  Exp_Rev Access'!$F$7:$GK$318,39,FALSE)),"",VLOOKUP($B324,'[1]1718  Exp_Rev Access'!$F$7:$GK$318,39,FALSE))</f>
        <v>0</v>
      </c>
      <c r="AY324" s="90">
        <f>IF(ISNA(VLOOKUP($B324,'[1]1718  Exp_Rev Access'!$F$7:$GK$318,40,FALSE)),"",VLOOKUP($B324,'[1]1718  Exp_Rev Access'!$F$7:$GK$318,40,FALSE))</f>
        <v>2031943.37</v>
      </c>
      <c r="AZ324" s="90">
        <f>IF(ISNA(VLOOKUP($B324,'[1]1718  Exp_Rev Access'!$F$7:$GK$318,41,FALSE)),"",VLOOKUP($B324,'[1]1718  Exp_Rev Access'!$F$7:$GK$318,41,FALSE))</f>
        <v>121047.31</v>
      </c>
      <c r="BA324" s="90">
        <f>IF(ISNA(VLOOKUP($B324,'[1]1718  Exp_Rev Access'!$F$7:$GK$318,42,FALSE)),"",VLOOKUP($B324,'[1]1718  Exp_Rev Access'!$F$7:$GK$318,42,FALSE))</f>
        <v>0</v>
      </c>
      <c r="BB324" s="90">
        <f>IF(ISNA(VLOOKUP($B324,'[1]1718  Exp_Rev Access'!$F$7:$GK$318,43,FALSE)),"",VLOOKUP($B324,'[1]1718  Exp_Rev Access'!$F$7:$GK$318,43,FALSE))</f>
        <v>0</v>
      </c>
      <c r="BC324" s="90">
        <f>IF(ISNA(VLOOKUP($B324,'[1]1718  Exp_Rev Access'!$F$7:$GK$318,44,FALSE)),"",VLOOKUP($B324,'[1]1718  Exp_Rev Access'!$F$7:$GK$318,44,FALSE))</f>
        <v>841297.78</v>
      </c>
      <c r="BD324" s="90">
        <f>IF(ISNA(VLOOKUP($B324,'[1]1718  Exp_Rev Access'!$F$7:$GK$318,45,FALSE)),"",VLOOKUP($B324,'[1]1718  Exp_Rev Access'!$F$7:$GK$318,45,FALSE))</f>
        <v>0</v>
      </c>
      <c r="BE324" s="90">
        <f>IF(ISNA(VLOOKUP($B324,'[1]1718  Exp_Rev Access'!$F$7:$GK$318,46,FALSE)),"",VLOOKUP($B324,'[1]1718  Exp_Rev Access'!$F$7:$GK$318,46,FALSE))</f>
        <v>56708.54</v>
      </c>
      <c r="BF324" s="90">
        <f>IF(ISNA(VLOOKUP($B324,'[1]1718  Exp_Rev Access'!$F$7:$GK$318,47,FALSE)),"",VLOOKUP($B324,'[1]1718  Exp_Rev Access'!$F$7:$GK$318,47,FALSE))</f>
        <v>0</v>
      </c>
      <c r="BG324" s="90">
        <f>IF(ISNA(VLOOKUP($B324,'[1]1718  Exp_Rev Access'!$F$7:$GK$318,48,FALSE)),"",VLOOKUP($B324,'[1]1718  Exp_Rev Access'!$F$7:$GK$318,48,FALSE))</f>
        <v>215859.3</v>
      </c>
      <c r="BH324" s="90">
        <f>IF(ISNA(VLOOKUP($B324,'[1]1718  Exp_Rev Access'!$F$7:$GK$318,49,FALSE)),"",VLOOKUP($B324,'[1]1718  Exp_Rev Access'!$F$7:$GK$318,49,FALSE))</f>
        <v>44822.47</v>
      </c>
      <c r="BI324" s="90">
        <f>IF(ISNA(VLOOKUP($B324,'[1]1718  Exp_Rev Access'!$F$7:$GK$318,50,FALSE)),"",VLOOKUP($B324,'[1]1718  Exp_Rev Access'!$F$7:$GK$318,50,FALSE))</f>
        <v>0</v>
      </c>
      <c r="BJ324" s="90">
        <f>IF(ISNA(VLOOKUP($B324,'[1]1718  Exp_Rev Access'!$F$7:$GK$318,51,FALSE)),"",VLOOKUP($B324,'[1]1718  Exp_Rev Access'!$F$7:$GK$318,51,FALSE))</f>
        <v>19489.12</v>
      </c>
      <c r="BK324" s="90">
        <f>IF(ISNA(VLOOKUP($B324,'[1]1718  Exp_Rev Access'!$F$7:$GK$318,52,FALSE)),"",VLOOKUP($B324,'[1]1718  Exp_Rev Access'!$F$7:$GK$318,52,FALSE))</f>
        <v>1211353.1399999999</v>
      </c>
      <c r="BL324" s="90">
        <f>IF(ISNA(VLOOKUP($B324,'[1]1718  Exp_Rev Access'!$F$7:$GK$318,53,FALSE)),"",VLOOKUP($B324,'[1]1718  Exp_Rev Access'!$F$7:$GK$318,53,FALSE))</f>
        <v>0</v>
      </c>
      <c r="BM324" s="90">
        <f>IF(ISNA(VLOOKUP($B324,'[1]1718  Exp_Rev Access'!$F$7:$GK$318,54,FALSE)),"",VLOOKUP($B324,'[1]1718  Exp_Rev Access'!$F$7:$GK$318,54,FALSE))</f>
        <v>0</v>
      </c>
      <c r="BN324" s="90">
        <f>IF(ISNA(VLOOKUP($B324,'[1]1718  Exp_Rev Access'!$F$7:$GK$318,55,FALSE)),"",VLOOKUP($B324,'[1]1718  Exp_Rev Access'!$F$7:$GK$318,55,FALSE))</f>
        <v>0</v>
      </c>
      <c r="BO324" s="90">
        <f>IF(ISNA(VLOOKUP($B324,'[1]1718  Exp_Rev Access'!$F$7:$GK$318,56,FALSE)),"",VLOOKUP($B324,'[1]1718  Exp_Rev Access'!$F$7:$GK$318,56,FALSE))</f>
        <v>0</v>
      </c>
      <c r="BP324" s="90">
        <f>IF(ISNA(VLOOKUP($B324,'[1]1718  Exp_Rev Access'!$F$7:$GK$318,57,FALSE)),"",VLOOKUP($B324,'[1]1718  Exp_Rev Access'!$F$7:$GK$318,57,FALSE))</f>
        <v>0</v>
      </c>
      <c r="BQ324" s="90">
        <f>IF(ISNA(VLOOKUP($B324,'[1]1718  Exp_Rev Access'!$F$7:$GK$318,58,FALSE)),"",VLOOKUP($B324,'[1]1718  Exp_Rev Access'!$F$7:$GK$318,58,FALSE))</f>
        <v>0</v>
      </c>
      <c r="BR324" s="90">
        <f>IF(ISNA(VLOOKUP($B324,'[1]1718  Exp_Rev Access'!$F$7:$GK$318,59,FALSE)),"",VLOOKUP($B324,'[1]1718  Exp_Rev Access'!$F$7:$GK$318,59,FALSE))</f>
        <v>0</v>
      </c>
      <c r="BS324" s="90">
        <f>IF(ISNA(VLOOKUP($B324,'[1]1718  Exp_Rev Access'!$F$7:$GK$318,60,FALSE)),"",VLOOKUP($B324,'[1]1718  Exp_Rev Access'!$F$7:$GK$318,60,FALSE))</f>
        <v>0</v>
      </c>
      <c r="BT324" s="90">
        <f>IF(ISNA(VLOOKUP($B324,'[1]1718  Exp_Rev Access'!$F$7:$GK$318,61,FALSE)),"",VLOOKUP($B324,'[1]1718  Exp_Rev Access'!$F$7:$GK$318,61,FALSE))</f>
        <v>0</v>
      </c>
      <c r="BU324" s="90">
        <f>IF(ISNA(VLOOKUP($B324,'[1]1718  Exp_Rev Access'!$F$7:$GK$318,62,FALSE)),"",VLOOKUP($B324,'[1]1718  Exp_Rev Access'!$F$7:$GK$318,62,FALSE))</f>
        <v>0</v>
      </c>
      <c r="BV324" s="56">
        <f t="shared" si="743"/>
        <v>4542521.03</v>
      </c>
      <c r="BW324" s="92">
        <f t="shared" si="868"/>
        <v>0.16383388148554107</v>
      </c>
      <c r="BX324" s="71">
        <f t="shared" si="869"/>
        <v>2265.9129604134241</v>
      </c>
      <c r="BY324" s="90">
        <f>IF(ISNA(VLOOKUP($B324,'[1]1718  Exp_Rev Access'!$F$7:$GK$318,64,FALSE)),"",VLOOKUP($B324,'[1]1718  Exp_Rev Access'!$F$7:$GK$318,64,FALSE))</f>
        <v>0</v>
      </c>
      <c r="BZ324" s="90">
        <f>IF(ISNA(VLOOKUP($B324,'[1]1718  Exp_Rev Access'!$F$7:$GK$318,65,FALSE)),"",VLOOKUP($B324,'[1]1718  Exp_Rev Access'!$F$7:$GK$318,65,FALSE))</f>
        <v>0</v>
      </c>
      <c r="CA324" s="90">
        <f>IF(ISNA(VLOOKUP($B324,'[1]1718  Exp_Rev Access'!$F$7:$GK$318,66,FALSE)),"",VLOOKUP($B324,'[1]1718  Exp_Rev Access'!$F$7:$GK$318,66,FALSE))</f>
        <v>0</v>
      </c>
      <c r="CB324" s="90">
        <f>IF(ISNA(VLOOKUP($B324,'[1]1718  Exp_Rev Access'!$F$7:$GK$318,67,FALSE)),"",VLOOKUP($B324,'[1]1718  Exp_Rev Access'!$F$7:$GK$318,67,FALSE))</f>
        <v>0</v>
      </c>
      <c r="CC324" s="90">
        <f>IF(ISNA(VLOOKUP($B324,'[1]1718  Exp_Rev Access'!$F$7:$GK$318,68,FALSE)),"",VLOOKUP($B324,'[1]1718  Exp_Rev Access'!$F$7:$GK$318,68,FALSE))</f>
        <v>5362.53</v>
      </c>
      <c r="CD324" s="90">
        <f>IF(ISNA(VLOOKUP($B324,'[1]1718  Exp_Rev Access'!$F$7:$GK$318,69,FALSE)),"",VLOOKUP($B324,'[1]1718  Exp_Rev Access'!$F$7:$GK$318,69,FALSE))</f>
        <v>0</v>
      </c>
      <c r="CE324" s="56">
        <f t="shared" si="739"/>
        <v>5362.53</v>
      </c>
      <c r="CF324" s="92">
        <f t="shared" si="757"/>
        <v>1.9340892396103193E-4</v>
      </c>
      <c r="CG324" s="78">
        <f t="shared" si="758"/>
        <v>2.6749521130132883</v>
      </c>
      <c r="CH324" s="90">
        <f>IF(ISNA(VLOOKUP($B324,'[1]1718  Exp_Rev Access'!$F$7:$GK$318,$CH$2,FALSE)),"",VLOOKUP($B324,'[1]1718  Exp_Rev Access'!$F$7:$GK$318,$CH$2,FALSE))</f>
        <v>0</v>
      </c>
      <c r="CI324" s="90">
        <f>IF(ISNA(VLOOKUP($B324,'[1]1718  Exp_Rev Access'!$F$7:$GK$318,$CI$2,FALSE)),"",VLOOKUP($B324,'[1]1718  Exp_Rev Access'!$F$7:$GK$318,$CI$2,FALSE))</f>
        <v>0</v>
      </c>
      <c r="CJ324" s="90">
        <f>IF(ISNA(VLOOKUP($B324,'[1]1718  Exp_Rev Access'!$F$7:$GK$318,$CJ$2,FALSE)),"",VLOOKUP($B324,'[1]1718  Exp_Rev Access'!$F$7:$GK$318,$CJ$2,FALSE))</f>
        <v>0</v>
      </c>
      <c r="CK324" s="90">
        <f>IF(ISNA(VLOOKUP($B324,'[1]1718  Exp_Rev Access'!$F$7:$GK$318,$CK$2,FALSE)),"",VLOOKUP($B324,'[1]1718  Exp_Rev Access'!$F$7:$GK$318,$CK$2,FALSE))</f>
        <v>0</v>
      </c>
      <c r="CL324" s="90">
        <f>IF(ISNA(VLOOKUP($B324,'[1]1718  Exp_Rev Access'!$F$7:$GK$318,$CL$2,FALSE)),"",VLOOKUP($B324,'[1]1718  Exp_Rev Access'!$F$7:$GK$318,$CL$2,FALSE))</f>
        <v>0</v>
      </c>
      <c r="CM324" s="90">
        <f>IF(ISNA(VLOOKUP($B324,'[1]1718  Exp_Rev Access'!$F$7:$GK$318,$CM$2,FALSE)),"",VLOOKUP($B324,'[1]1718  Exp_Rev Access'!$F$7:$GK$318,$CM$2,FALSE))</f>
        <v>0</v>
      </c>
      <c r="CN324" s="90">
        <f>IF(ISNA(VLOOKUP($B324,'[1]1718  Exp_Rev Access'!$F$7:$GK$318,$CN$2,FALSE)),"",VLOOKUP($B324,'[1]1718  Exp_Rev Access'!$F$7:$GK$318,$CN$2,FALSE))</f>
        <v>0</v>
      </c>
      <c r="CO324" s="90">
        <f>IF(ISNA(VLOOKUP($B324,'[1]1718  Exp_Rev Access'!$F$7:$GK$318,$CO$2,FALSE)),"",VLOOKUP($B324,'[1]1718  Exp_Rev Access'!$F$7:$GK$318,$CO$2,FALSE))</f>
        <v>0</v>
      </c>
      <c r="CP324" s="90">
        <f>IF(ISNA(VLOOKUP($B324,'[1]1718  Exp_Rev Access'!$F$7:$GK$318,$CP$2,FALSE)),"",VLOOKUP($B324,'[1]1718  Exp_Rev Access'!$F$7:$GK$318,$CP$2,FALSE))</f>
        <v>0</v>
      </c>
      <c r="CQ324" s="90">
        <f>IF(ISNA(VLOOKUP($B324,'[1]1718  Exp_Rev Access'!$F$7:$GK$318,$CQ$2,FALSE)),"",VLOOKUP($B324,'[1]1718  Exp_Rev Access'!$F$7:$GK$318,$CQ$2,FALSE))</f>
        <v>461887.3</v>
      </c>
      <c r="CR324" s="90">
        <f>IF(ISNA(VLOOKUP($B324,'[1]1718  Exp_Rev Access'!$F$7:$GK$318,$CR$2,FALSE)),"",VLOOKUP($B324,'[1]1718  Exp_Rev Access'!$F$7:$GK$318,$CR$2,FALSE))</f>
        <v>0</v>
      </c>
      <c r="CS324" s="90">
        <f>IF(ISNA(VLOOKUP($B324,'[1]1718  Exp_Rev Access'!$F$7:$GK$318,$CS$2,FALSE)),"",VLOOKUP($B324,'[1]1718  Exp_Rev Access'!$F$7:$GK$318,$CS$2,FALSE))</f>
        <v>7939.85</v>
      </c>
      <c r="CT324" s="90">
        <f>IF(ISNA(VLOOKUP($B324,'[1]1718  Exp_Rev Access'!$F$7:$GK$318,$CT$2,FALSE)),"",VLOOKUP($B324,'[1]1718  Exp_Rev Access'!$F$7:$GK$318,$CT$2,FALSE))</f>
        <v>0</v>
      </c>
      <c r="CU324" s="90">
        <f>IF(ISNA(VLOOKUP($B324,'[1]1718  Exp_Rev Access'!$F$7:$GK$318,$CU$2,FALSE)),"",VLOOKUP($B324,'[1]1718  Exp_Rev Access'!$F$7:$GK$318,$CU$2,FALSE))</f>
        <v>266324.65999999997</v>
      </c>
      <c r="CV324" s="90">
        <f>IF(ISNA(VLOOKUP($B324,'[1]1718  Exp_Rev Access'!$F$7:$GK$318,$CV$2,FALSE)),"",VLOOKUP($B324,'[1]1718  Exp_Rev Access'!$F$7:$GK$318,$CV$2,FALSE))</f>
        <v>32814.39</v>
      </c>
      <c r="CW324" s="90">
        <f>IF(ISNA(VLOOKUP($B324,'[1]1718  Exp_Rev Access'!$F$7:$GK$318,$CW$2,FALSE)),"",VLOOKUP($B324,'[1]1718  Exp_Rev Access'!$F$7:$GK$318,$CW$2,FALSE))</f>
        <v>0</v>
      </c>
      <c r="CX324" s="90">
        <f>IF(ISNA(VLOOKUP($B324,'[1]1718  Exp_Rev Access'!$F$7:$GK$318,$CX$2,FALSE)),"",VLOOKUP($B324,'[1]1718  Exp_Rev Access'!$F$7:$GK$318,$CX$2,FALSE))</f>
        <v>0</v>
      </c>
      <c r="CY324" s="90">
        <f>IF(ISNA(VLOOKUP($B324,'[1]1718  Exp_Rev Access'!$F$7:$GK$318,$CY$2,FALSE)),"",VLOOKUP($B324,'[1]1718  Exp_Rev Access'!$F$7:$GK$318,$CY$2,FALSE))</f>
        <v>0</v>
      </c>
      <c r="CZ324" s="90">
        <f>IF(ISNA(VLOOKUP($B324,'[1]1718  Exp_Rev Access'!$F$7:$GK$318,$CZ$2,FALSE)),"",VLOOKUP($B324,'[1]1718  Exp_Rev Access'!$F$7:$GK$318,$CZ$2,FALSE))</f>
        <v>0</v>
      </c>
      <c r="DA324" s="90">
        <f>IF(ISNA(VLOOKUP($B324,'[1]1718  Exp_Rev Access'!$F$7:$GK$318,$DA$2,FALSE)),"",VLOOKUP($B324,'[1]1718  Exp_Rev Access'!$F$7:$GK$318,$DA$2,FALSE))</f>
        <v>0</v>
      </c>
      <c r="DB324" s="90">
        <f>IF(ISNA(VLOOKUP($B324,'[1]1718  Exp_Rev Access'!$F$7:$GK$318,$DB$2,FALSE)),"",VLOOKUP($B324,'[1]1718  Exp_Rev Access'!$F$7:$GK$318,$DB$2,FALSE))</f>
        <v>32425.32</v>
      </c>
      <c r="DC324" s="90">
        <f>IF(ISNA(VLOOKUP($B324,'[1]1718  Exp_Rev Access'!$F$7:$GK$318,$DC$2,FALSE)),"",VLOOKUP($B324,'[1]1718  Exp_Rev Access'!$F$7:$GK$318,$DC$2,FALSE))</f>
        <v>0</v>
      </c>
      <c r="DD324" s="90">
        <f>IF(ISNA(VLOOKUP($B324,'[1]1718  Exp_Rev Access'!$F$7:$GK$318,$DD$2,FALSE)),"",VLOOKUP($B324,'[1]1718  Exp_Rev Access'!$F$7:$GK$318,$DD$2,FALSE))</f>
        <v>0</v>
      </c>
      <c r="DE324" s="90">
        <f>IF(ISNA(VLOOKUP($B324,'[1]1718  Exp_Rev Access'!$F$7:$GK$318,$DE$2,FALSE)),"",VLOOKUP($B324,'[1]1718  Exp_Rev Access'!$F$7:$GK$318,$DE$2,FALSE))</f>
        <v>0</v>
      </c>
      <c r="DF324" s="90">
        <f>IF(ISNA(VLOOKUP($B324,'[1]1718  Exp_Rev Access'!$F$7:$GK$318,$DF$2,FALSE)),"",VLOOKUP($B324,'[1]1718  Exp_Rev Access'!$F$7:$GK$318,$DF$2,FALSE))</f>
        <v>0</v>
      </c>
      <c r="DG324" s="90">
        <f>IF(ISNA(VLOOKUP($B324,'[1]1718  Exp_Rev Access'!$F$7:$GK$318,$DG$2,FALSE)),"",VLOOKUP($B324,'[1]1718  Exp_Rev Access'!$F$7:$GK$318,$DG$2,FALSE))</f>
        <v>68869.84</v>
      </c>
      <c r="DH324" s="90">
        <f>IF(ISNA(VLOOKUP($B324,'[1]1718  Exp_Rev Access'!$F$7:$GK$318,$DH$2,FALSE)),"",VLOOKUP($B324,'[1]1718  Exp_Rev Access'!$F$7:$GK$318,$DH$2,FALSE))</f>
        <v>0</v>
      </c>
      <c r="DI324" s="90">
        <f>IF(ISNA(VLOOKUP($B324,'[1]1718  Exp_Rev Access'!$F$7:$GK$318,$DI$2,FALSE)),"",VLOOKUP($B324,'[1]1718  Exp_Rev Access'!$F$7:$GK$318,$DI$2,FALSE))</f>
        <v>572580.5</v>
      </c>
      <c r="DJ324" s="90">
        <f>IF(ISNA(VLOOKUP($B324,'[1]1718  Exp_Rev Access'!$F$7:$GK$318,$DJ$2,FALSE)),"",VLOOKUP($B324,'[1]1718  Exp_Rev Access'!$F$7:$GK$318,$DJ$2,FALSE))</f>
        <v>0</v>
      </c>
      <c r="DK324" s="90">
        <f>IF(ISNA(VLOOKUP($B324,'[1]1718  Exp_Rev Access'!$F$7:$GK$318,$DK$2,FALSE)),"",VLOOKUP($B324,'[1]1718  Exp_Rev Access'!$F$7:$GK$318,$DK$2,FALSE))</f>
        <v>0</v>
      </c>
      <c r="DL324" s="90">
        <f>IF(ISNA(VLOOKUP($B324,'[1]1718  Exp_Rev Access'!$F$7:$GK$318,$DL$2,FALSE)),"",VLOOKUP($B324,'[1]1718  Exp_Rev Access'!$F$7:$GK$318,$DL$2,FALSE))</f>
        <v>0</v>
      </c>
      <c r="DM324" s="90">
        <f>IF(ISNA(VLOOKUP($B324,'[1]1718  Exp_Rev Access'!$F$7:$GK$318,$DM$2,FALSE)),"",VLOOKUP($B324,'[1]1718  Exp_Rev Access'!$F$7:$GK$318,$DM$2,FALSE))</f>
        <v>0</v>
      </c>
      <c r="DN324" s="90">
        <f>IF(ISNA(VLOOKUP($B324,'[1]1718  Exp_Rev Access'!$F$7:$GK$318,$DN$2,FALSE)),"",VLOOKUP($B324,'[1]1718  Exp_Rev Access'!$F$7:$GK$318,$DN$2,FALSE))</f>
        <v>0</v>
      </c>
      <c r="DO324" s="90">
        <f>IF(ISNA(VLOOKUP($B324,'[1]1718  Exp_Rev Access'!$F$7:$GK$318,$DO$2,FALSE)),"",VLOOKUP($B324,'[1]1718  Exp_Rev Access'!$F$7:$GK$318,$DO$2,FALSE))</f>
        <v>0</v>
      </c>
      <c r="DP324" s="90">
        <f>IF(ISNA(VLOOKUP($B324,'[1]1718  Exp_Rev Access'!$F$7:$GK$318,$DP$2,FALSE)),"",VLOOKUP($B324,'[1]1718  Exp_Rev Access'!$F$7:$GK$318,$DP$2,FALSE))</f>
        <v>0</v>
      </c>
      <c r="DQ324" s="90">
        <f>IF(ISNA(VLOOKUP($B324,'[1]1718  Exp_Rev Access'!$F$7:$GK$318,$DQ$2,FALSE)),"",VLOOKUP($B324,'[1]1718  Exp_Rev Access'!$F$7:$GK$318,$DQ$2,FALSE))</f>
        <v>0</v>
      </c>
      <c r="DR324" s="90">
        <f>IF(ISNA(VLOOKUP($B324,'[1]1718  Exp_Rev Access'!$F$7:$GK$318,$DR$2,FALSE)),"",VLOOKUP($B324,'[1]1718  Exp_Rev Access'!$F$7:$GK$318,$DR$2,FALSE))</f>
        <v>0</v>
      </c>
      <c r="DS324" s="90">
        <f>IF(ISNA(VLOOKUP($B324,'[1]1718  Exp_Rev Access'!$F$7:$GK$318,$DS$2,FALSE)),"",VLOOKUP($B324,'[1]1718  Exp_Rev Access'!$F$7:$GK$318,$DS$2,FALSE))</f>
        <v>0</v>
      </c>
      <c r="DT324" s="90">
        <f>IF(ISNA(VLOOKUP($B324,'[1]1718  Exp_Rev Access'!$F$7:$GK$318,$DT$2,FALSE)),"",VLOOKUP($B324,'[1]1718  Exp_Rev Access'!$F$7:$GK$318,$DT$2,FALSE))</f>
        <v>0</v>
      </c>
      <c r="DU324" s="90">
        <f>IF(ISNA(VLOOKUP($B324,'[1]1718  Exp_Rev Access'!$F$7:$GK$318,$DU$2,FALSE)),"",VLOOKUP($B324,'[1]1718  Exp_Rev Access'!$F$7:$GK$318,$DU$2,FALSE))</f>
        <v>0</v>
      </c>
      <c r="DV324" s="90">
        <f>IF(ISNA(VLOOKUP($B324,'[1]1718  Exp_Rev Access'!$F$7:$GK$318,$DV$2,FALSE)),"",VLOOKUP($B324,'[1]1718  Exp_Rev Access'!$F$7:$GK$318,$DV$2,FALSE))</f>
        <v>0</v>
      </c>
      <c r="DW324" s="90">
        <f>IF(ISNA(VLOOKUP($B324,'[1]1718  Exp_Rev Access'!$F$7:$GK$318,$DW$2,FALSE)),"",VLOOKUP($B324,'[1]1718  Exp_Rev Access'!$F$7:$GK$318,$DW$2,FALSE))</f>
        <v>0</v>
      </c>
      <c r="DX324" s="90">
        <f>IF(ISNA(VLOOKUP($B324,'[1]1718  Exp_Rev Access'!$F$7:$GK$318,$DX$2,FALSE)),"",VLOOKUP($B324,'[1]1718  Exp_Rev Access'!$F$7:$GK$318,$DX$2,FALSE))</f>
        <v>0</v>
      </c>
      <c r="DY324" s="90">
        <f>IF(ISNA(VLOOKUP($B324,'[1]1718  Exp_Rev Access'!$F$7:$GK$318,$DY$2,FALSE)),"",VLOOKUP($B324,'[1]1718  Exp_Rev Access'!$F$7:$GK$318,$DY$2,FALSE))</f>
        <v>0</v>
      </c>
      <c r="DZ324" s="90">
        <f>IF(ISNA(VLOOKUP($B324,'[1]1718  Exp_Rev Access'!$F$7:$GK$318,$DZ$2,FALSE)),"",VLOOKUP($B324,'[1]1718  Exp_Rev Access'!$F$7:$GK$318,$DZ$2,FALSE))</f>
        <v>0</v>
      </c>
      <c r="EA324" s="90">
        <f>IF(ISNA(VLOOKUP($B324,'[1]1718  Exp_Rev Access'!$F$7:$GK$318,$EA$2,FALSE)),"",VLOOKUP($B324,'[1]1718  Exp_Rev Access'!$F$7:$GK$318,$EA$2,FALSE))</f>
        <v>0</v>
      </c>
      <c r="EB324" s="90">
        <f>IF(ISNA(VLOOKUP($B324,'[1]1718  Exp_Rev Access'!$F$7:$GK$318,$EB$2,FALSE)),"",VLOOKUP($B324,'[1]1718  Exp_Rev Access'!$F$7:$GK$318,$EB$2,FALSE))</f>
        <v>0</v>
      </c>
      <c r="EC324" s="90">
        <f>IF(ISNA(VLOOKUP($B324,'[1]1718  Exp_Rev Access'!$F$7:$GK$318,$EC$2,FALSE)),"",VLOOKUP($B324,'[1]1718  Exp_Rev Access'!$F$7:$GK$318,$EC$2,FALSE))</f>
        <v>0</v>
      </c>
      <c r="ED324" s="90">
        <f>IF(ISNA(VLOOKUP($B324,'[1]1718  Exp_Rev Access'!$F$7:$GK$318,$ED$2,FALSE)),"",VLOOKUP($B324,'[1]1718  Exp_Rev Access'!$F$7:$GK$318,$ED$2,FALSE))</f>
        <v>0</v>
      </c>
      <c r="EE324" s="90">
        <f>IF(ISNA(VLOOKUP($B324,'[1]1718  Exp_Rev Access'!$F$7:$GK$318,$EE$2,FALSE)),"",VLOOKUP($B324,'[1]1718  Exp_Rev Access'!$F$7:$GK$318,$EE$2,FALSE))</f>
        <v>0</v>
      </c>
      <c r="EF324" s="90">
        <f>IF(ISNA(VLOOKUP($B324,'[1]1718  Exp_Rev Access'!$F$7:$GK$318,$EF$2,FALSE)),"",VLOOKUP($B324,'[1]1718  Exp_Rev Access'!$F$7:$GK$318,$EF$2,FALSE))</f>
        <v>0</v>
      </c>
      <c r="EG324" s="90">
        <f>IF(ISNA(VLOOKUP($B324,'[1]1718  Exp_Rev Access'!$F$7:$GK$318,$EG$2,FALSE)),"",VLOOKUP($B324,'[1]1718  Exp_Rev Access'!$F$7:$GK$318,$EG$2,FALSE))</f>
        <v>0</v>
      </c>
      <c r="EH324" s="90">
        <f>IF(ISNA(VLOOKUP($B324,'[1]1718  Exp_Rev Access'!$F$7:$GK$318,$EH$2,FALSE)),"",VLOOKUP($B324,'[1]1718  Exp_Rev Access'!$F$7:$GK$318,$EH$2,FALSE))</f>
        <v>0</v>
      </c>
      <c r="EI324" s="90">
        <f>IF(ISNA(VLOOKUP($B324,'[1]1718  Exp_Rev Access'!$F$7:$GK$318,$EI$2,FALSE)),"",VLOOKUP($B324,'[1]1718  Exp_Rev Access'!$F$7:$GK$318,$EI$2,FALSE))</f>
        <v>0</v>
      </c>
      <c r="EJ324" s="90">
        <f>IF(ISNA(VLOOKUP($B324,'[1]1718  Exp_Rev Access'!$F$7:$GK$318,$EJ$2,FALSE)),"",VLOOKUP($B324,'[1]1718  Exp_Rev Access'!$F$7:$GK$318,$EJ$2,FALSE))</f>
        <v>0</v>
      </c>
      <c r="EK324" s="90">
        <f>IF(ISNA(VLOOKUP($B324,'[1]1718  Exp_Rev Access'!$F$7:$GK$318,$EK$2,FALSE)),"",VLOOKUP($B324,'[1]1718  Exp_Rev Access'!$F$7:$GK$318,$EK$2,FALSE))</f>
        <v>0</v>
      </c>
      <c r="EL324" s="90">
        <f>IF(ISNA(VLOOKUP($B324,'[1]1718  Exp_Rev Access'!$F$7:$GK$318,$EL$2,FALSE)),"",VLOOKUP($B324,'[1]1718  Exp_Rev Access'!$F$7:$GK$318,$EL$2,FALSE))</f>
        <v>0</v>
      </c>
      <c r="EM324" s="90">
        <f>IF(ISNA(VLOOKUP($B324,'[1]1718  Exp_Rev Access'!$F$7:$GK$318,$EM$2,FALSE)),"",VLOOKUP($B324,'[1]1718  Exp_Rev Access'!$F$7:$GK$318,$EM$2,FALSE))</f>
        <v>0</v>
      </c>
      <c r="EN324" s="90">
        <f>IF(ISNA(VLOOKUP($B324,'[1]1718  Exp_Rev Access'!$F$7:$GK$318,$EN$2,FALSE)),"",VLOOKUP($B324,'[1]1718  Exp_Rev Access'!$F$7:$GK$318,$EN$2,FALSE))</f>
        <v>0</v>
      </c>
      <c r="EO324" s="90">
        <f>IF(ISNA(VLOOKUP($B324,'[1]1718  Exp_Rev Access'!$F$7:$GK$318,$EO$2,FALSE)),"",VLOOKUP($B324,'[1]1718  Exp_Rev Access'!$F$7:$GK$318,$EO$2,FALSE))</f>
        <v>0</v>
      </c>
      <c r="EP324" s="90">
        <f>IF(ISNA(VLOOKUP($B324,'[1]1718  Exp_Rev Access'!$F$7:$GK$318,$EP$2,FALSE)),"",VLOOKUP($B324,'[1]1718  Exp_Rev Access'!$F$7:$GK$318,$EP$2,FALSE))</f>
        <v>0</v>
      </c>
      <c r="EQ324" s="90">
        <f>IF(ISNA(VLOOKUP($B324,'[1]1718  Exp_Rev Access'!$F$7:$GK$318,$EQ$2,FALSE)),"",VLOOKUP($B324,'[1]1718  Exp_Rev Access'!$F$7:$GK$318,$EQ$2,FALSE))</f>
        <v>0</v>
      </c>
      <c r="ER324" s="90">
        <f>IF(ISNA(VLOOKUP($B324,'[1]1718  Exp_Rev Access'!$F$7:$GK$318,$ER$2,FALSE)),"",VLOOKUP($B324,'[1]1718  Exp_Rev Access'!$F$7:$GK$318,$ER$2,FALSE))</f>
        <v>0</v>
      </c>
      <c r="ES324" s="90">
        <f>IF(ISNA(VLOOKUP($B324,'[1]1718  Exp_Rev Access'!$F$7:$GK$318,$ES$2,FALSE)),"",VLOOKUP($B324,'[1]1718  Exp_Rev Access'!$F$7:$GK$318,$ES$2,FALSE))</f>
        <v>0</v>
      </c>
      <c r="ET324" s="90">
        <f>IF(ISNA(VLOOKUP($B324,'[1]1718  Exp_Rev Access'!$F$7:$GK$318,$ET$2,FALSE)),"",VLOOKUP($B324,'[1]1718  Exp_Rev Access'!$F$7:$GK$318,$ET$2,FALSE))</f>
        <v>0</v>
      </c>
      <c r="EU324" s="90">
        <f>IF(ISNA(VLOOKUP($B324,'[1]1718  Exp_Rev Access'!$F$7:$GK$318,$EU$2,FALSE)),"",VLOOKUP($B324,'[1]1718  Exp_Rev Access'!$F$7:$GK$318,$EU$2,FALSE))</f>
        <v>0</v>
      </c>
      <c r="EV324" s="90">
        <f>IF(ISNA(VLOOKUP($B324,'[1]1718  Exp_Rev Access'!$F$7:$GK$318,$EV$2,FALSE)),"",VLOOKUP($B324,'[1]1718  Exp_Rev Access'!$F$7:$GK$318,$EV$2,FALSE))</f>
        <v>0</v>
      </c>
      <c r="EW324" s="90">
        <f>IF(ISNA(VLOOKUP($B324,'[1]1718  Exp_Rev Access'!$F$7:$GK$318,$EW$2,FALSE)),"",VLOOKUP($B324,'[1]1718  Exp_Rev Access'!$F$7:$GK$318,$EW$2,FALSE))</f>
        <v>0</v>
      </c>
      <c r="EX324" s="90">
        <f>IF(ISNA(VLOOKUP($B324,'[1]1718  Exp_Rev Access'!$F$7:$GK$318,$EX$2,FALSE)),"",VLOOKUP($B324,'[1]1718  Exp_Rev Access'!$F$7:$GK$318,$EX$2,FALSE))</f>
        <v>0</v>
      </c>
      <c r="EY324" s="90">
        <f>IF(ISNA(VLOOKUP($B324,'[1]1718  Exp_Rev Access'!$F$7:$GK$318,$EY$2,FALSE)),"",VLOOKUP($B324,'[1]1718  Exp_Rev Access'!$F$7:$GK$318,$EY$2,FALSE))</f>
        <v>0</v>
      </c>
      <c r="EZ324" s="90">
        <f>IF(ISNA(VLOOKUP($B324,'[1]1718  Exp_Rev Access'!$F$7:$GK$318,$EZ$2,FALSE)),"",VLOOKUP($B324,'[1]1718  Exp_Rev Access'!$F$7:$GK$318,$EZ$2,FALSE))</f>
        <v>0</v>
      </c>
      <c r="FA324" s="90">
        <f>IF(ISNA(VLOOKUP($B324,'[1]1718  Exp_Rev Access'!$F$7:$GK$318,$FA$2,FALSE)),"",VLOOKUP($B324,'[1]1718  Exp_Rev Access'!$F$7:$GK$318,$FA$2,FALSE))</f>
        <v>0</v>
      </c>
      <c r="FB324" s="90">
        <f>IF(ISNA(VLOOKUP($B324,'[1]1718  Exp_Rev Access'!$F$7:$GK$318,$FB$2,FALSE)),"",VLOOKUP($B324,'[1]1718  Exp_Rev Access'!$F$7:$GK$318,$FB$2,FALSE))</f>
        <v>0</v>
      </c>
      <c r="FC324" s="90">
        <f>IF(ISNA(VLOOKUP($B324,'[1]1718  Exp_Rev Access'!$F$7:$GK$318,$FC$2,FALSE)),"",VLOOKUP($B324,'[1]1718  Exp_Rev Access'!$F$7:$GK$318,$FC$2,FALSE))</f>
        <v>0</v>
      </c>
      <c r="FD324" s="90">
        <f>IF(ISNA(VLOOKUP($B324,'[1]1718  Exp_Rev Access'!$F$7:$GK$318,$FD$2,FALSE)),"",VLOOKUP($B324,'[1]1718  Exp_Rev Access'!$F$7:$GK$318,$FD$2,FALSE))</f>
        <v>0</v>
      </c>
      <c r="FE324" s="90">
        <f>IF(ISNA(VLOOKUP($B324,'[1]1718  Exp_Rev Access'!$F$7:$GK$318,$FE$2,FALSE)),"",VLOOKUP($B324,'[1]1718  Exp_Rev Access'!$F$7:$GK$318,$FE$2,FALSE))</f>
        <v>0</v>
      </c>
      <c r="FF324" s="90">
        <f>IF(ISNA(VLOOKUP($B324,'[1]1718  Exp_Rev Access'!$F$7:$GK$318,$FF$2,FALSE)),"",VLOOKUP($B324,'[1]1718  Exp_Rev Access'!$F$7:$GK$318,$FF$2,FALSE))</f>
        <v>0</v>
      </c>
      <c r="FG324" s="90">
        <f>IF(ISNA(VLOOKUP($B324,'[1]1718  Exp_Rev Access'!$F$7:$GK$318,$FG$2,FALSE)),"",VLOOKUP($B324,'[1]1718  Exp_Rev Access'!$F$7:$GK$318,$FG$2,FALSE))</f>
        <v>0</v>
      </c>
      <c r="FH324" s="90">
        <f>IF(ISNA(VLOOKUP($B324,'[1]1718  Exp_Rev Access'!$F$7:$GK$318,$FH$2,FALSE)),"",VLOOKUP($B324,'[1]1718  Exp_Rev Access'!$F$7:$GK$318,$FH$2,FALSE))</f>
        <v>0</v>
      </c>
      <c r="FI324" s="90">
        <f>IF(ISNA(VLOOKUP($B324,'[1]1718  Exp_Rev Access'!$F$7:$GK$318,$FI$2,FALSE)),"",VLOOKUP($B324,'[1]1718  Exp_Rev Access'!$F$7:$GK$318,$FI$2,FALSE))</f>
        <v>0</v>
      </c>
      <c r="FJ324" s="90">
        <f>IF(ISNA(VLOOKUP($B324,'[1]1718  Exp_Rev Access'!$F$7:$GK$318,$FJ$2,FALSE)),"",VLOOKUP($B324,'[1]1718  Exp_Rev Access'!$F$7:$GK$318,$FJ$2,FALSE))</f>
        <v>0</v>
      </c>
      <c r="FK324" s="90">
        <f>IF(ISNA(VLOOKUP($B324,'[1]1718  Exp_Rev Access'!$F$7:$GK$318,$FK$2,FALSE)),"",VLOOKUP($B324,'[1]1718  Exp_Rev Access'!$F$7:$GK$318,$FK$2,FALSE))</f>
        <v>0</v>
      </c>
      <c r="FL324" s="90">
        <f>IF(ISNA(VLOOKUP($B324,'[1]1718  Exp_Rev Access'!$F$7:$GK$318,$FL$2,FALSE)),"",VLOOKUP($B324,'[1]1718  Exp_Rev Access'!$F$7:$GK$318,$FL$2,FALSE))</f>
        <v>0</v>
      </c>
      <c r="FM324" s="90">
        <f>IF(ISNA(VLOOKUP($B324,'[1]1718  Exp_Rev Access'!$F$7:$GK$318,$FM$2,FALSE)),"",VLOOKUP($B324,'[1]1718  Exp_Rev Access'!$F$7:$GK$318,$FM$2,FALSE))</f>
        <v>0</v>
      </c>
      <c r="FN324" s="90">
        <f>IF(ISNA(VLOOKUP($B324,'[1]1718  Exp_Rev Access'!$F$7:$GK$318,$FN$2,FALSE)),"",VLOOKUP($B324,'[1]1718  Exp_Rev Access'!$F$7:$GK$318,$FN$2,FALSE))</f>
        <v>0</v>
      </c>
      <c r="FO324" s="90">
        <f>IF(ISNA(VLOOKUP($B324,'[1]1718  Exp_Rev Access'!$F$7:$GK$318,$FO$2,FALSE)),"",VLOOKUP($B324,'[1]1718  Exp_Rev Access'!$F$7:$GK$318,$FO$2,FALSE))</f>
        <v>0</v>
      </c>
      <c r="FP324" s="90">
        <f>IF(ISNA(VLOOKUP($B324,'[1]1718  Exp_Rev Access'!$F$7:$GK$318,$FP$2,FALSE)),"",VLOOKUP($B324,'[1]1718  Exp_Rev Access'!$F$7:$GK$318,$FP$2,FALSE))</f>
        <v>0</v>
      </c>
      <c r="FQ324" s="90">
        <f>IF(ISNA(VLOOKUP($B324,'[1]1718  Exp_Rev Access'!$F$7:$GK$318,$FQ$2,FALSE)),"",VLOOKUP($B324,'[1]1718  Exp_Rev Access'!$F$7:$GK$318,$FQ$2,FALSE))</f>
        <v>0</v>
      </c>
      <c r="FR324" s="90">
        <f>IF(ISNA(VLOOKUP($B324,'[1]1718  Exp_Rev Access'!$F$7:$GK$318,$FR$2,FALSE)),"",VLOOKUP($B324,'[1]1718  Exp_Rev Access'!$F$7:$GK$318,$FR$2,FALSE))</f>
        <v>54803.08</v>
      </c>
      <c r="FS324" s="56">
        <f t="shared" si="870"/>
        <v>1497644.94</v>
      </c>
      <c r="FT324" s="92">
        <f t="shared" si="871"/>
        <v>5.4015156338721504E-2</v>
      </c>
      <c r="FU324" s="94">
        <f t="shared" si="872"/>
        <v>747.05940979288869</v>
      </c>
      <c r="FV324" s="95">
        <f>IF(ISNA(VLOOKUP($B324,'[1]1718  Exp_Rev Access'!$F$7:$GK$318,$FV$2,FALSE)),"",VLOOKUP($B324,'[1]1718  Exp_Rev Access'!$F$7:$GK$318,$FV$2,FALSE))</f>
        <v>0</v>
      </c>
      <c r="FW324" s="95">
        <f>IF(ISNA(VLOOKUP($B324,'[1]1718  Exp_Rev Access'!$F$7:$GK$318,$FW$2,FALSE)),"",VLOOKUP($B324,'[1]1718  Exp_Rev Access'!$F$7:$GK$318,$FW$2,FALSE))</f>
        <v>0</v>
      </c>
      <c r="FX324" s="95">
        <f>IF(ISNA(VLOOKUP($B324,'[1]1718  Exp_Rev Access'!$F$7:$GK$318,$FX$2,FALSE)),"",VLOOKUP($B324,'[1]1718  Exp_Rev Access'!$F$7:$GK$318,$FX$2,FALSE))</f>
        <v>0</v>
      </c>
      <c r="FY324" s="95">
        <f>IF(ISNA(VLOOKUP($B324,'[1]1718  Exp_Rev Access'!$F$7:$GK$318,$FY$2,FALSE)),"",VLOOKUP($B324,'[1]1718  Exp_Rev Access'!$F$7:$GK$318,$FY$2,FALSE))</f>
        <v>0</v>
      </c>
      <c r="FZ324" s="95">
        <f>IF(ISNA(VLOOKUP($B324,'[1]1718  Exp_Rev Access'!$F$7:$GK$318,$FZ$2,FALSE)),"",VLOOKUP($B324,'[1]1718  Exp_Rev Access'!$F$7:$GK$318,$FZ$2,FALSE))</f>
        <v>0</v>
      </c>
      <c r="GA324" s="95">
        <f>IF(ISNA(VLOOKUP($B324,'[1]1718  Exp_Rev Access'!$F$7:$GK$318,$GA$2,FALSE)),"",VLOOKUP($B324,'[1]1718  Exp_Rev Access'!$F$7:$GK$318,$GA$2,FALSE))</f>
        <v>0</v>
      </c>
      <c r="GB324" s="95">
        <f>IF(ISNA(VLOOKUP($B324,'[1]1718  Exp_Rev Access'!$F$7:$GK$318,$GB$2,FALSE)),"",VLOOKUP($B324,'[1]1718  Exp_Rev Access'!$F$7:$GK$318,$GB$2,FALSE))</f>
        <v>0</v>
      </c>
      <c r="GC324" s="95">
        <f>IF(ISNA(VLOOKUP($B324,'[1]1718  Exp_Rev Access'!$F$7:$GK$318,$GC$2,FALSE)),"",VLOOKUP($B324,'[1]1718  Exp_Rev Access'!$F$7:$GK$318,$GC$2,FALSE))</f>
        <v>0</v>
      </c>
      <c r="GD324" s="95">
        <f>IF(ISNA(VLOOKUP($B324,'[1]1718  Exp_Rev Access'!$F$7:$GK$318,$GD$2,FALSE)),"",VLOOKUP($B324,'[1]1718  Exp_Rev Access'!$F$7:$GK$318,$GD$2,FALSE))</f>
        <v>0</v>
      </c>
      <c r="GE324" s="95">
        <f>IF(ISNA(VLOOKUP($B324,'[1]1718  Exp_Rev Access'!$F$7:$GK$318,$GE$2,FALSE)),"",VLOOKUP($B324,'[1]1718  Exp_Rev Access'!$F$7:$GK$318,$GE$2,FALSE))</f>
        <v>0</v>
      </c>
      <c r="GF324" s="95">
        <f>IF(ISNA(VLOOKUP($B324,'[1]1718  Exp_Rev Access'!$F$7:$GK$318,$GF$2,FALSE)),"",VLOOKUP($B324,'[1]1718  Exp_Rev Access'!$F$7:$GK$318,$GF$2,FALSE))</f>
        <v>0</v>
      </c>
      <c r="GG324" s="95">
        <f>IF(ISNA(VLOOKUP($B324,'[1]1718  Exp_Rev Access'!$F$7:$GK$318,$GG$2,FALSE)),"",VLOOKUP($B324,'[1]1718  Exp_Rev Access'!$F$7:$GK$318,$GG$2,FALSE))</f>
        <v>0</v>
      </c>
      <c r="GH324" s="95">
        <f>IF(ISNA(VLOOKUP($B324,'[1]1718  Exp_Rev Access'!$F$7:$GK$318,$GH$2,FALSE)),"",VLOOKUP($B324,'[1]1718  Exp_Rev Access'!$F$7:$GK$318,$GH$2,FALSE))</f>
        <v>0</v>
      </c>
      <c r="GI324" s="95">
        <f>IF(ISNA(VLOOKUP($B324,'[1]1718  Exp_Rev Access'!$F$7:$GK$318,$GI$2,FALSE)),"",VLOOKUP($B324,'[1]1718  Exp_Rev Access'!$F$7:$GK$318,$GI$2,FALSE))</f>
        <v>0</v>
      </c>
      <c r="GJ324" s="95">
        <f>IF(ISNA(VLOOKUP($B324,'[1]1718  Exp_Rev Access'!$F$7:$GK$318,$GJ$2,FALSE)),"",VLOOKUP($B324,'[1]1718  Exp_Rev Access'!$F$7:$GK$318,$GJ$2,FALSE))</f>
        <v>0</v>
      </c>
      <c r="GK324" s="95">
        <f>IF(ISNA(VLOOKUP($B324,'[1]1718  Exp_Rev Access'!$F$7:$GK$318,$GK$2,FALSE)),"",VLOOKUP($B324,'[1]1718  Exp_Rev Access'!$F$7:$GK$318,$GK$2,FALSE))</f>
        <v>0</v>
      </c>
      <c r="GL324" s="95">
        <f>IF(ISNA(VLOOKUP($B324,'[1]1718  Exp_Rev Access'!$F$7:$GK$318,$GL$2,FALSE)),"",VLOOKUP($B324,'[1]1718  Exp_Rev Access'!$F$7:$GK$318,$GL$2,FALSE))</f>
        <v>0</v>
      </c>
      <c r="GM324" s="95">
        <f>IF(ISNA(VLOOKUP($B324,'[1]1718  Exp_Rev Access'!$F$7:$GK$318,$GM$2,FALSE)),"",VLOOKUP($B324,'[1]1718  Exp_Rev Access'!$F$7:$GK$318,$GM$2,FALSE))</f>
        <v>0</v>
      </c>
      <c r="GN324" s="95">
        <f>IF(ISNA(VLOOKUP($B324,'[1]1718  Exp_Rev Access'!$F$7:$GK$318,$GN$2,FALSE)),"",VLOOKUP($B324,'[1]1718  Exp_Rev Access'!$F$7:$GK$318,$GN$2,FALSE))</f>
        <v>0</v>
      </c>
      <c r="GO324" s="95">
        <f>IF(ISNA(VLOOKUP($B324,'[1]1718  Exp_Rev Access'!$F$7:$GK$318,$GO$2,FALSE)),"",VLOOKUP($B324,'[1]1718  Exp_Rev Access'!$F$7:$GK$318,$GO$2,FALSE))</f>
        <v>0</v>
      </c>
      <c r="GP324" s="95">
        <f>IF(ISNA(VLOOKUP($B324,'[1]1718  Exp_Rev Access'!$F$7:$GK$318,$GP$2,FALSE)),"",VLOOKUP($B324,'[1]1718  Exp_Rev Access'!$F$7:$GK$318,$GP$2,FALSE))</f>
        <v>0</v>
      </c>
      <c r="GQ324" s="95">
        <f>IF(ISNA(VLOOKUP($B324,'[1]1718  Exp_Rev Access'!$F$7:$GK$318,$GQ$2,FALSE)),"",VLOOKUP($B324,'[1]1718  Exp_Rev Access'!$F$7:$GK$318,$GQ$2,FALSE))</f>
        <v>0</v>
      </c>
      <c r="GR324" s="95">
        <f>IF(ISNA(VLOOKUP($B324,'[1]1718  Exp_Rev Access'!$F$7:$GK$318,$GR$2,FALSE)),"",VLOOKUP($B324,'[1]1718  Exp_Rev Access'!$F$7:$GK$318,$GR$2,FALSE))</f>
        <v>0</v>
      </c>
      <c r="GS324" s="95">
        <f>IF(ISNA(VLOOKUP($B324,'[1]1718  Exp_Rev Access'!$F$7:$GK$318,$GS$2,FALSE)),"",VLOOKUP($B324,'[1]1718  Exp_Rev Access'!$F$7:$GK$318,$GS$2,FALSE))</f>
        <v>0</v>
      </c>
      <c r="GT324" s="95">
        <f>IF(ISNA(VLOOKUP($B324,'[1]1718  Exp_Rev Access'!$F$7:$GK$318,$GT$2,FALSE)),"",VLOOKUP($B324,'[1]1718  Exp_Rev Access'!$F$7:$GK$318,$GT$2,FALSE))</f>
        <v>0</v>
      </c>
      <c r="GU324" s="56">
        <f t="shared" si="864"/>
        <v>0</v>
      </c>
      <c r="GV324" s="92">
        <f t="shared" si="865"/>
        <v>0</v>
      </c>
      <c r="GW324" s="96">
        <f t="shared" si="866"/>
        <v>0</v>
      </c>
    </row>
    <row r="325" spans="1:222" x14ac:dyDescent="0.3">
      <c r="A325" s="73"/>
      <c r="B325" s="88" t="s">
        <v>657</v>
      </c>
      <c r="C325" s="89" t="s">
        <v>658</v>
      </c>
      <c r="D325" s="75">
        <f>IF(ISNA(VLOOKUP($B325,'[1]1718 enrollment_Rev_Exp by size'!$A$7:H657,3,FALSE)),"",VLOOKUP($B325,'[1]1718 enrollment_Rev_Exp by size'!$A$7:$G$350,3,FALSE))</f>
        <v>403.53</v>
      </c>
      <c r="E325" s="76">
        <f>IF(ISNA(VLOOKUP($B325,'[1]1718 enrollment_Rev_Exp by size'!$A$7:I659,5,FALSE)),"",VLOOKUP($B325,'[1]1718 enrollment_Rev_Exp by size'!$A$7:$G$350,5,FALSE))</f>
        <v>7951729.9800000004</v>
      </c>
      <c r="F325" s="70">
        <f t="shared" si="854"/>
        <v>7951729.9800000004</v>
      </c>
      <c r="G325" s="70">
        <f t="shared" si="855"/>
        <v>0</v>
      </c>
      <c r="H325" s="90">
        <f>IF(ISNA(VLOOKUP($B325,'[1]1718  Exp_Rev Access'!$F$7:$GK$318,3,FALSE)),"",VLOOKUP($B325,'[1]1718  Exp_Rev Access'!$F$7:$GK$318,3,FALSE))</f>
        <v>1150249.21</v>
      </c>
      <c r="I325" s="90">
        <f>IF(ISNA(VLOOKUP($B325,'[1]1718  Exp_Rev Access'!$F$7:$GK$318,4,FALSE)),"",VLOOKUP($B325,'[1]1718  Exp_Rev Access'!$F$7:$GK$318,4,FALSE))</f>
        <v>0</v>
      </c>
      <c r="J325" s="90">
        <f>IF(ISNA(VLOOKUP($B325,'[1]1718  Exp_Rev Access'!$F$7:$GK$318,5,FALSE)),"",VLOOKUP($B325,'[1]1718  Exp_Rev Access'!$F$7:$GK$318,5,FALSE))</f>
        <v>0</v>
      </c>
      <c r="K325" s="90">
        <f>IF(ISNA(VLOOKUP($B325,'[1]1718  Exp_Rev Access'!$F$7:$GK$318,6,FALSE)),"-",VLOOKUP($B325,'[1]1718  Exp_Rev Access'!$F$7:$GK$318,6,FALSE))</f>
        <v>118041.4</v>
      </c>
      <c r="L325" s="90">
        <f>IF(ISNA(VLOOKUP($B325,'[1]1718  Exp_Rev Access'!$F$7:$GK$318,7,FALSE)),"",VLOOKUP($B325,'[1]1718  Exp_Rev Access'!$F$7:$GK$318,7,FALSE))</f>
        <v>0</v>
      </c>
      <c r="M325" s="90">
        <f>IF(ISNA(VLOOKUP($B325,'[1]1718  Exp_Rev Access'!$F$7:$GK$318,8,FALSE)),"",VLOOKUP($B325,'[1]1718  Exp_Rev Access'!$F$7:$GK$318,8,FALSE))</f>
        <v>0</v>
      </c>
      <c r="N325" s="56">
        <f t="shared" si="856"/>
        <v>1268290.6099999999</v>
      </c>
      <c r="O325" s="91">
        <f t="shared" si="857"/>
        <v>0.15949870194158677</v>
      </c>
      <c r="P325" s="56">
        <f t="shared" si="858"/>
        <v>3142.9896414145169</v>
      </c>
      <c r="Q325" s="90">
        <f>IF(ISNA(VLOOKUP($B325,'[1]1718  Exp_Rev Access'!$F$7:$GK$318,10,FALSE)),"",VLOOKUP($B325,'[1]1718  Exp_Rev Access'!$F$7:$GK$318,10,FALSE))</f>
        <v>4418.12</v>
      </c>
      <c r="R325" s="90">
        <f>IF(ISNA(VLOOKUP($B325,'[1]1718  Exp_Rev Access'!$F$7:$GK$318,11,FALSE)),"",VLOOKUP($B325,'[1]1718  Exp_Rev Access'!$F$7:$GK$318,11,FALSE))</f>
        <v>0</v>
      </c>
      <c r="S325" s="90">
        <f>IF(ISNA(VLOOKUP($B325,'[1]1718  Exp_Rev Access'!$F$7:$GK$318,12,FALSE)),"",VLOOKUP($B325,'[1]1718  Exp_Rev Access'!$F$7:$GK$318,12,FALSE))</f>
        <v>0</v>
      </c>
      <c r="T325" s="90">
        <f>IF(ISNA(VLOOKUP($B325,'[1]1718  Exp_Rev Access'!$F$7:$GK$318,13,FALSE)),"",VLOOKUP($B325,'[1]1718  Exp_Rev Access'!$F$7:$GK$318,13,FALSE))</f>
        <v>0</v>
      </c>
      <c r="U325" s="90">
        <f>IF(ISNA(VLOOKUP($B325,'[1]1718  Exp_Rev Access'!$F$7:$GK$318,14,FALSE)),"",VLOOKUP($B325,'[1]1718  Exp_Rev Access'!$F$7:$GK$318,14,FALSE))</f>
        <v>7566.05</v>
      </c>
      <c r="V325" s="90">
        <f>IF(ISNA(VLOOKUP($B325,'[1]1718  Exp_Rev Access'!$F$7:$GK$318,15,FALSE)),"",VLOOKUP($B325,'[1]1718  Exp_Rev Access'!$F$7:$GK$318,15,FALSE))</f>
        <v>0</v>
      </c>
      <c r="W325" s="90">
        <f>IF(ISNA(VLOOKUP($B325,'[1]1718  Exp_Rev Access'!$F$7:$GK$318,16,FALSE)),"",VLOOKUP($B325,'[1]1718  Exp_Rev Access'!$F$7:$GK$318,16,FALSE))</f>
        <v>0</v>
      </c>
      <c r="X325" s="90">
        <f>IF(ISNA(VLOOKUP($B325,'[1]1718  Exp_Rev Access'!$F$7:$GK$318,17,FALSE)),"",VLOOKUP($B325,'[1]1718  Exp_Rev Access'!$F$7:$GK$318,17,FALSE))</f>
        <v>0</v>
      </c>
      <c r="Y325" s="90">
        <f>IF(ISNA(VLOOKUP($B325,'[1]1718  Exp_Rev Access'!$F$7:$GK$318,18,FALSE)),"",VLOOKUP($B325,'[1]1718  Exp_Rev Access'!$F$7:$GK$318,18,FALSE))</f>
        <v>3359.41</v>
      </c>
      <c r="Z325" s="90">
        <f>IF(ISNA(VLOOKUP($B325,'[1]1718  Exp_Rev Access'!$F$7:$GK$318,19,FALSE)),"",VLOOKUP($B325,'[1]1718  Exp_Rev Access'!$F$7:$GK$318,19,FALSE))</f>
        <v>368.31</v>
      </c>
      <c r="AA325" s="90">
        <f>IF(ISNA(VLOOKUP($B325,'[1]1718  Exp_Rev Access'!$F$7:$GK$318,20,FALSE)),"",VLOOKUP($B325,'[1]1718  Exp_Rev Access'!$F$7:$GK$318,20,FALSE))</f>
        <v>0</v>
      </c>
      <c r="AB325" s="90">
        <f>IF(ISNA(VLOOKUP($B325,'[1]1718  Exp_Rev Access'!$F$7:$GK$318,21,FALSE)),"",VLOOKUP($B325,'[1]1718  Exp_Rev Access'!$F$7:$GK$318,21,FALSE))</f>
        <v>0</v>
      </c>
      <c r="AC325" s="90">
        <f>IF(ISNA(VLOOKUP($B325,'[1]1718  Exp_Rev Access'!$F$7:$GK$318,22,FALSE)),"",VLOOKUP($B325,'[1]1718  Exp_Rev Access'!$F$7:$GK$318,22,FALSE))</f>
        <v>3743.03</v>
      </c>
      <c r="AD325" s="90">
        <f>IF(ISNA(VLOOKUP($B325,'[1]1718  Exp_Rev Access'!$F$7:$GK$318,23,FALSE)),"",VLOOKUP($B325,'[1]1718  Exp_Rev Access'!$F$7:$GK$318,23,FALSE))</f>
        <v>22365.82</v>
      </c>
      <c r="AE325" s="90">
        <f>IF(ISNA(VLOOKUP($B325,'[1]1718  Exp_Rev Access'!$F$7:$GK$318,24,FALSE)),"",VLOOKUP($B325,'[1]1718  Exp_Rev Access'!$F$7:$GK$318,24,FALSE))</f>
        <v>21716.03</v>
      </c>
      <c r="AF325" s="90">
        <f>IF(ISNA(VLOOKUP($B325,'[1]1718  Exp_Rev Access'!$F$7:$GK$318,25,FALSE)),"",VLOOKUP($B325,'[1]1718  Exp_Rev Access'!$F$7:$GK$318,25,FALSE))</f>
        <v>0</v>
      </c>
      <c r="AG325" s="90">
        <f>IF(ISNA(VLOOKUP($B325,'[1]1718  Exp_Rev Access'!$F$7:$GK$318,26,FALSE)),"",VLOOKUP($B325,'[1]1718  Exp_Rev Access'!$F$7:$GK$318,26,FALSE))</f>
        <v>78763.61</v>
      </c>
      <c r="AH325" s="90">
        <f>IF(ISNA(VLOOKUP($B325,'[1]1718  Exp_Rev Access'!$F$7:$GK$318,27,FALSE)),"",VLOOKUP($B325,'[1]1718  Exp_Rev Access'!$F$7:$GK$318,27,FALSE))</f>
        <v>2912.57</v>
      </c>
      <c r="AI325" s="90">
        <f>IF(ISNA(VLOOKUP($B325,'[1]1718  Exp_Rev Access'!$F$7:$GK$318,28,FALSE)),"",VLOOKUP($B325,'[1]1718  Exp_Rev Access'!$F$7:$GK$318,28,FALSE))</f>
        <v>1200</v>
      </c>
      <c r="AJ325" s="90">
        <f>IF(ISNA(VLOOKUP($B325,'[1]1718  Exp_Rev Access'!$F$7:$GK$318,29,FALSE)),"",VLOOKUP($B325,'[1]1718  Exp_Rev Access'!$F$7:$GK$318,29,FALSE))</f>
        <v>1145866.25</v>
      </c>
      <c r="AK325" s="90">
        <f>IF(ISNA(VLOOKUP($B325,'[1]1718  Exp_Rev Access'!$F$7:$GK$318,30,FALSE)),"",VLOOKUP($B325,'[1]1718  Exp_Rev Access'!$F$7:$GK$318,30,FALSE))</f>
        <v>14389.42</v>
      </c>
      <c r="AL325" s="90">
        <f>IF(ISNA(VLOOKUP($B325,'[1]1718  Exp_Rev Access'!$F$7:$GK$318,31,FALSE)),"",VLOOKUP($B325,'[1]1718  Exp_Rev Access'!$F$7:$GK$318,31,FALSE))</f>
        <v>3856.02</v>
      </c>
      <c r="AM325" s="56">
        <f t="shared" si="867"/>
        <v>1310524.6399999999</v>
      </c>
      <c r="AN325" s="92">
        <f t="shared" si="859"/>
        <v>0.16481000276621563</v>
      </c>
      <c r="AO325" s="71">
        <f t="shared" si="860"/>
        <v>3247.6510792258318</v>
      </c>
      <c r="AP325" s="90">
        <f>IF(ISNA(VLOOKUP($B325,'[1]1718  Exp_Rev Access'!$F$7:$GK$318,33,FALSE)),"",VLOOKUP($B325,'[1]1718  Exp_Rev Access'!$F$7:$GK$318,33,FALSE))</f>
        <v>3222186.91</v>
      </c>
      <c r="AQ325" s="90">
        <f>IF(ISNA(VLOOKUP($B325,'[1]1718  Exp_Rev Access'!$F$7:$GK$318,34,FALSE)),"",VLOOKUP($B325,'[1]1718  Exp_Rev Access'!$F$7:$GK$318,34,FALSE))</f>
        <v>95938.95</v>
      </c>
      <c r="AR325" s="90">
        <f>IF(ISNA(VLOOKUP($B325,'[1]1718  Exp_Rev Access'!$F$7:$GK$318,35,FALSE)),"",VLOOKUP($B325,'[1]1718  Exp_Rev Access'!$F$7:$GK$318,35,FALSE))</f>
        <v>267934.28000000003</v>
      </c>
      <c r="AS325" s="90">
        <f>IF(ISNA(VLOOKUP($B325,'[1]1718  Exp_Rev Access'!$F$7:$GK$318,36,FALSE)),"",VLOOKUP($B325,'[1]1718  Exp_Rev Access'!$F$7:$GK$318,36,FALSE))</f>
        <v>248643.6</v>
      </c>
      <c r="AT325" s="90">
        <f>IF(ISNA(VLOOKUP($B325,'[1]1718  Exp_Rev Access'!$F$7:$GK$318,37,FALSE)),"",VLOOKUP($B325,'[1]1718  Exp_Rev Access'!$F$7:$GK$318,37,FALSE))</f>
        <v>0</v>
      </c>
      <c r="AU325" s="56">
        <f t="shared" si="861"/>
        <v>3834703.7400000007</v>
      </c>
      <c r="AV325" s="93">
        <f t="shared" si="862"/>
        <v>0.48224773095225254</v>
      </c>
      <c r="AW325" s="56">
        <f t="shared" si="863"/>
        <v>9502.8962902386465</v>
      </c>
      <c r="AX325" s="90">
        <f>IF(ISNA(VLOOKUP($B325,'[1]1718  Exp_Rev Access'!$F$7:$GK$318,39,FALSE)),"",VLOOKUP($B325,'[1]1718  Exp_Rev Access'!$F$7:$GK$318,39,FALSE))</f>
        <v>133500</v>
      </c>
      <c r="AY325" s="90">
        <f>IF(ISNA(VLOOKUP($B325,'[1]1718  Exp_Rev Access'!$F$7:$GK$318,40,FALSE)),"",VLOOKUP($B325,'[1]1718  Exp_Rev Access'!$F$7:$GK$318,40,FALSE))</f>
        <v>409466.44</v>
      </c>
      <c r="AZ325" s="90">
        <f>IF(ISNA(VLOOKUP($B325,'[1]1718  Exp_Rev Access'!$F$7:$GK$318,41,FALSE)),"",VLOOKUP($B325,'[1]1718  Exp_Rev Access'!$F$7:$GK$318,41,FALSE))</f>
        <v>16067.53</v>
      </c>
      <c r="BA325" s="90">
        <f>IF(ISNA(VLOOKUP($B325,'[1]1718  Exp_Rev Access'!$F$7:$GK$318,42,FALSE)),"",VLOOKUP($B325,'[1]1718  Exp_Rev Access'!$F$7:$GK$318,42,FALSE))</f>
        <v>0</v>
      </c>
      <c r="BB325" s="90">
        <f>IF(ISNA(VLOOKUP($B325,'[1]1718  Exp_Rev Access'!$F$7:$GK$318,43,FALSE)),"",VLOOKUP($B325,'[1]1718  Exp_Rev Access'!$F$7:$GK$318,43,FALSE))</f>
        <v>0</v>
      </c>
      <c r="BC325" s="90">
        <f>IF(ISNA(VLOOKUP($B325,'[1]1718  Exp_Rev Access'!$F$7:$GK$318,44,FALSE)),"",VLOOKUP($B325,'[1]1718  Exp_Rev Access'!$F$7:$GK$318,44,FALSE))</f>
        <v>208826.56</v>
      </c>
      <c r="BD325" s="90">
        <f>IF(ISNA(VLOOKUP($B325,'[1]1718  Exp_Rev Access'!$F$7:$GK$318,45,FALSE)),"",VLOOKUP($B325,'[1]1718  Exp_Rev Access'!$F$7:$GK$318,45,FALSE))</f>
        <v>0</v>
      </c>
      <c r="BE325" s="90">
        <f>IF(ISNA(VLOOKUP($B325,'[1]1718  Exp_Rev Access'!$F$7:$GK$318,46,FALSE)),"",VLOOKUP($B325,'[1]1718  Exp_Rev Access'!$F$7:$GK$318,46,FALSE))</f>
        <v>6215.41</v>
      </c>
      <c r="BF325" s="90">
        <f>IF(ISNA(VLOOKUP($B325,'[1]1718  Exp_Rev Access'!$F$7:$GK$318,47,FALSE)),"",VLOOKUP($B325,'[1]1718  Exp_Rev Access'!$F$7:$GK$318,47,FALSE))</f>
        <v>0</v>
      </c>
      <c r="BG325" s="90">
        <f>IF(ISNA(VLOOKUP($B325,'[1]1718  Exp_Rev Access'!$F$7:$GK$318,48,FALSE)),"",VLOOKUP($B325,'[1]1718  Exp_Rev Access'!$F$7:$GK$318,48,FALSE))</f>
        <v>0</v>
      </c>
      <c r="BH325" s="90">
        <f>IF(ISNA(VLOOKUP($B325,'[1]1718  Exp_Rev Access'!$F$7:$GK$318,49,FALSE)),"",VLOOKUP($B325,'[1]1718  Exp_Rev Access'!$F$7:$GK$318,49,FALSE))</f>
        <v>3679.91</v>
      </c>
      <c r="BI325" s="90">
        <f>IF(ISNA(VLOOKUP($B325,'[1]1718  Exp_Rev Access'!$F$7:$GK$318,50,FALSE)),"",VLOOKUP($B325,'[1]1718  Exp_Rev Access'!$F$7:$GK$318,50,FALSE))</f>
        <v>0</v>
      </c>
      <c r="BJ325" s="90">
        <f>IF(ISNA(VLOOKUP($B325,'[1]1718  Exp_Rev Access'!$F$7:$GK$318,51,FALSE)),"",VLOOKUP($B325,'[1]1718  Exp_Rev Access'!$F$7:$GK$318,51,FALSE))</f>
        <v>2356.0500000000002</v>
      </c>
      <c r="BK325" s="90">
        <f>IF(ISNA(VLOOKUP($B325,'[1]1718  Exp_Rev Access'!$F$7:$GK$318,52,FALSE)),"",VLOOKUP($B325,'[1]1718  Exp_Rev Access'!$F$7:$GK$318,52,FALSE))</f>
        <v>253633.32</v>
      </c>
      <c r="BL325" s="90">
        <f>IF(ISNA(VLOOKUP($B325,'[1]1718  Exp_Rev Access'!$F$7:$GK$318,53,FALSE)),"",VLOOKUP($B325,'[1]1718  Exp_Rev Access'!$F$7:$GK$318,53,FALSE))</f>
        <v>0</v>
      </c>
      <c r="BM325" s="90">
        <f>IF(ISNA(VLOOKUP($B325,'[1]1718  Exp_Rev Access'!$F$7:$GK$318,54,FALSE)),"",VLOOKUP($B325,'[1]1718  Exp_Rev Access'!$F$7:$GK$318,54,FALSE))</f>
        <v>0</v>
      </c>
      <c r="BN325" s="90">
        <f>IF(ISNA(VLOOKUP($B325,'[1]1718  Exp_Rev Access'!$F$7:$GK$318,55,FALSE)),"",VLOOKUP($B325,'[1]1718  Exp_Rev Access'!$F$7:$GK$318,55,FALSE))</f>
        <v>0</v>
      </c>
      <c r="BO325" s="90">
        <f>IF(ISNA(VLOOKUP($B325,'[1]1718  Exp_Rev Access'!$F$7:$GK$318,56,FALSE)),"",VLOOKUP($B325,'[1]1718  Exp_Rev Access'!$F$7:$GK$318,56,FALSE))</f>
        <v>0</v>
      </c>
      <c r="BP325" s="90">
        <f>IF(ISNA(VLOOKUP($B325,'[1]1718  Exp_Rev Access'!$F$7:$GK$318,57,FALSE)),"",VLOOKUP($B325,'[1]1718  Exp_Rev Access'!$F$7:$GK$318,57,FALSE))</f>
        <v>0</v>
      </c>
      <c r="BQ325" s="90">
        <f>IF(ISNA(VLOOKUP($B325,'[1]1718  Exp_Rev Access'!$F$7:$GK$318,58,FALSE)),"",VLOOKUP($B325,'[1]1718  Exp_Rev Access'!$F$7:$GK$318,58,FALSE))</f>
        <v>0</v>
      </c>
      <c r="BR325" s="90">
        <f>IF(ISNA(VLOOKUP($B325,'[1]1718  Exp_Rev Access'!$F$7:$GK$318,59,FALSE)),"",VLOOKUP($B325,'[1]1718  Exp_Rev Access'!$F$7:$GK$318,59,FALSE))</f>
        <v>0</v>
      </c>
      <c r="BS325" s="90">
        <f>IF(ISNA(VLOOKUP($B325,'[1]1718  Exp_Rev Access'!$F$7:$GK$318,60,FALSE)),"",VLOOKUP($B325,'[1]1718  Exp_Rev Access'!$F$7:$GK$318,60,FALSE))</f>
        <v>0</v>
      </c>
      <c r="BT325" s="90">
        <f>IF(ISNA(VLOOKUP($B325,'[1]1718  Exp_Rev Access'!$F$7:$GK$318,61,FALSE)),"",VLOOKUP($B325,'[1]1718  Exp_Rev Access'!$F$7:$GK$318,61,FALSE))</f>
        <v>0</v>
      </c>
      <c r="BU325" s="90">
        <f>IF(ISNA(VLOOKUP($B325,'[1]1718  Exp_Rev Access'!$F$7:$GK$318,62,FALSE)),"",VLOOKUP($B325,'[1]1718  Exp_Rev Access'!$F$7:$GK$318,62,FALSE))</f>
        <v>0</v>
      </c>
      <c r="BV325" s="56">
        <f t="shared" si="743"/>
        <v>1033745.2200000002</v>
      </c>
      <c r="BW325" s="92">
        <f t="shared" si="868"/>
        <v>0.13000255574573724</v>
      </c>
      <c r="BX325" s="71">
        <f t="shared" si="869"/>
        <v>2561.7555572076431</v>
      </c>
      <c r="BY325" s="90">
        <f>IF(ISNA(VLOOKUP($B325,'[1]1718  Exp_Rev Access'!$F$7:$GK$318,64,FALSE)),"",VLOOKUP($B325,'[1]1718  Exp_Rev Access'!$F$7:$GK$318,64,FALSE))</f>
        <v>0</v>
      </c>
      <c r="BZ325" s="90">
        <f>IF(ISNA(VLOOKUP($B325,'[1]1718  Exp_Rev Access'!$F$7:$GK$318,65,FALSE)),"",VLOOKUP($B325,'[1]1718  Exp_Rev Access'!$F$7:$GK$318,65,FALSE))</f>
        <v>0</v>
      </c>
      <c r="CA325" s="90">
        <f>IF(ISNA(VLOOKUP($B325,'[1]1718  Exp_Rev Access'!$F$7:$GK$318,66,FALSE)),"",VLOOKUP($B325,'[1]1718  Exp_Rev Access'!$F$7:$GK$318,66,FALSE))</f>
        <v>0</v>
      </c>
      <c r="CB325" s="90">
        <f>IF(ISNA(VLOOKUP($B325,'[1]1718  Exp_Rev Access'!$F$7:$GK$318,67,FALSE)),"",VLOOKUP($B325,'[1]1718  Exp_Rev Access'!$F$7:$GK$318,67,FALSE))</f>
        <v>0</v>
      </c>
      <c r="CC325" s="90">
        <f>IF(ISNA(VLOOKUP($B325,'[1]1718  Exp_Rev Access'!$F$7:$GK$318,68,FALSE)),"",VLOOKUP($B325,'[1]1718  Exp_Rev Access'!$F$7:$GK$318,68,FALSE))</f>
        <v>1133.31</v>
      </c>
      <c r="CD325" s="90">
        <f>IF(ISNA(VLOOKUP($B325,'[1]1718  Exp_Rev Access'!$F$7:$GK$318,69,FALSE)),"",VLOOKUP($B325,'[1]1718  Exp_Rev Access'!$F$7:$GK$318,69,FALSE))</f>
        <v>0</v>
      </c>
      <c r="CE325" s="56">
        <f t="shared" si="739"/>
        <v>1133.31</v>
      </c>
      <c r="CF325" s="92">
        <f t="shared" si="757"/>
        <v>1.4252370274776355E-4</v>
      </c>
      <c r="CG325" s="78">
        <f t="shared" si="758"/>
        <v>2.808490075087354</v>
      </c>
      <c r="CH325" s="90">
        <f>IF(ISNA(VLOOKUP($B325,'[1]1718  Exp_Rev Access'!$F$7:$GK$318,$CH$2,FALSE)),"",VLOOKUP($B325,'[1]1718  Exp_Rev Access'!$F$7:$GK$318,$CH$2,FALSE))</f>
        <v>0</v>
      </c>
      <c r="CI325" s="90">
        <f>IF(ISNA(VLOOKUP($B325,'[1]1718  Exp_Rev Access'!$F$7:$GK$318,$CI$2,FALSE)),"",VLOOKUP($B325,'[1]1718  Exp_Rev Access'!$F$7:$GK$318,$CI$2,FALSE))</f>
        <v>0</v>
      </c>
      <c r="CJ325" s="90">
        <f>IF(ISNA(VLOOKUP($B325,'[1]1718  Exp_Rev Access'!$F$7:$GK$318,$CJ$2,FALSE)),"",VLOOKUP($B325,'[1]1718  Exp_Rev Access'!$F$7:$GK$318,$CJ$2,FALSE))</f>
        <v>0</v>
      </c>
      <c r="CK325" s="90">
        <f>IF(ISNA(VLOOKUP($B325,'[1]1718  Exp_Rev Access'!$F$7:$GK$318,$CK$2,FALSE)),"",VLOOKUP($B325,'[1]1718  Exp_Rev Access'!$F$7:$GK$318,$CK$2,FALSE))</f>
        <v>0</v>
      </c>
      <c r="CL325" s="90">
        <f>IF(ISNA(VLOOKUP($B325,'[1]1718  Exp_Rev Access'!$F$7:$GK$318,$CL$2,FALSE)),"",VLOOKUP($B325,'[1]1718  Exp_Rev Access'!$F$7:$GK$318,$CL$2,FALSE))</f>
        <v>0</v>
      </c>
      <c r="CM325" s="90">
        <f>IF(ISNA(VLOOKUP($B325,'[1]1718  Exp_Rev Access'!$F$7:$GK$318,$CM$2,FALSE)),"",VLOOKUP($B325,'[1]1718  Exp_Rev Access'!$F$7:$GK$318,$CM$2,FALSE))</f>
        <v>0</v>
      </c>
      <c r="CN325" s="90">
        <f>IF(ISNA(VLOOKUP($B325,'[1]1718  Exp_Rev Access'!$F$7:$GK$318,$CN$2,FALSE)),"",VLOOKUP($B325,'[1]1718  Exp_Rev Access'!$F$7:$GK$318,$CN$2,FALSE))</f>
        <v>0</v>
      </c>
      <c r="CO325" s="90">
        <f>IF(ISNA(VLOOKUP($B325,'[1]1718  Exp_Rev Access'!$F$7:$GK$318,$CO$2,FALSE)),"",VLOOKUP($B325,'[1]1718  Exp_Rev Access'!$F$7:$GK$318,$CO$2,FALSE))</f>
        <v>0</v>
      </c>
      <c r="CP325" s="90">
        <f>IF(ISNA(VLOOKUP($B325,'[1]1718  Exp_Rev Access'!$F$7:$GK$318,$CP$2,FALSE)),"",VLOOKUP($B325,'[1]1718  Exp_Rev Access'!$F$7:$GK$318,$CP$2,FALSE))</f>
        <v>0</v>
      </c>
      <c r="CQ325" s="90">
        <f>IF(ISNA(VLOOKUP($B325,'[1]1718  Exp_Rev Access'!$F$7:$GK$318,$CQ$2,FALSE)),"",VLOOKUP($B325,'[1]1718  Exp_Rev Access'!$F$7:$GK$318,$CQ$2,FALSE))</f>
        <v>91912</v>
      </c>
      <c r="CR325" s="90">
        <f>IF(ISNA(VLOOKUP($B325,'[1]1718  Exp_Rev Access'!$F$7:$GK$318,$CR$2,FALSE)),"",VLOOKUP($B325,'[1]1718  Exp_Rev Access'!$F$7:$GK$318,$CR$2,FALSE))</f>
        <v>0</v>
      </c>
      <c r="CS325" s="90">
        <f>IF(ISNA(VLOOKUP($B325,'[1]1718  Exp_Rev Access'!$F$7:$GK$318,$CS$2,FALSE)),"",VLOOKUP($B325,'[1]1718  Exp_Rev Access'!$F$7:$GK$318,$CS$2,FALSE))</f>
        <v>12659</v>
      </c>
      <c r="CT325" s="90">
        <f>IF(ISNA(VLOOKUP($B325,'[1]1718  Exp_Rev Access'!$F$7:$GK$318,$CT$2,FALSE)),"",VLOOKUP($B325,'[1]1718  Exp_Rev Access'!$F$7:$GK$318,$CT$2,FALSE))</f>
        <v>0</v>
      </c>
      <c r="CU325" s="90">
        <f>IF(ISNA(VLOOKUP($B325,'[1]1718  Exp_Rev Access'!$F$7:$GK$318,$CU$2,FALSE)),"",VLOOKUP($B325,'[1]1718  Exp_Rev Access'!$F$7:$GK$318,$CU$2,FALSE))</f>
        <v>215311.3</v>
      </c>
      <c r="CV325" s="90">
        <f>IF(ISNA(VLOOKUP($B325,'[1]1718  Exp_Rev Access'!$F$7:$GK$318,$CV$2,FALSE)),"",VLOOKUP($B325,'[1]1718  Exp_Rev Access'!$F$7:$GK$318,$CV$2,FALSE))</f>
        <v>29433</v>
      </c>
      <c r="CW325" s="90">
        <f>IF(ISNA(VLOOKUP($B325,'[1]1718  Exp_Rev Access'!$F$7:$GK$318,$CW$2,FALSE)),"",VLOOKUP($B325,'[1]1718  Exp_Rev Access'!$F$7:$GK$318,$CW$2,FALSE))</f>
        <v>0</v>
      </c>
      <c r="CX325" s="90">
        <f>IF(ISNA(VLOOKUP($B325,'[1]1718  Exp_Rev Access'!$F$7:$GK$318,$CX$2,FALSE)),"",VLOOKUP($B325,'[1]1718  Exp_Rev Access'!$F$7:$GK$318,$CX$2,FALSE))</f>
        <v>0</v>
      </c>
      <c r="CY325" s="90">
        <f>IF(ISNA(VLOOKUP($B325,'[1]1718  Exp_Rev Access'!$F$7:$GK$318,$CY$2,FALSE)),"",VLOOKUP($B325,'[1]1718  Exp_Rev Access'!$F$7:$GK$318,$CY$2,FALSE))</f>
        <v>0</v>
      </c>
      <c r="CZ325" s="90">
        <f>IF(ISNA(VLOOKUP($B325,'[1]1718  Exp_Rev Access'!$F$7:$GK$318,$CZ$2,FALSE)),"",VLOOKUP($B325,'[1]1718  Exp_Rev Access'!$F$7:$GK$318,$CZ$2,FALSE))</f>
        <v>0</v>
      </c>
      <c r="DA325" s="90">
        <f>IF(ISNA(VLOOKUP($B325,'[1]1718  Exp_Rev Access'!$F$7:$GK$318,$DA$2,FALSE)),"",VLOOKUP($B325,'[1]1718  Exp_Rev Access'!$F$7:$GK$318,$DA$2,FALSE))</f>
        <v>0</v>
      </c>
      <c r="DB325" s="90">
        <f>IF(ISNA(VLOOKUP($B325,'[1]1718  Exp_Rev Access'!$F$7:$GK$318,$DB$2,FALSE)),"",VLOOKUP($B325,'[1]1718  Exp_Rev Access'!$F$7:$GK$318,$DB$2,FALSE))</f>
        <v>0</v>
      </c>
      <c r="DC325" s="90">
        <f>IF(ISNA(VLOOKUP($B325,'[1]1718  Exp_Rev Access'!$F$7:$GK$318,$DC$2,FALSE)),"",VLOOKUP($B325,'[1]1718  Exp_Rev Access'!$F$7:$GK$318,$DC$2,FALSE))</f>
        <v>0</v>
      </c>
      <c r="DD325" s="90">
        <f>IF(ISNA(VLOOKUP($B325,'[1]1718  Exp_Rev Access'!$F$7:$GK$318,$DD$2,FALSE)),"",VLOOKUP($B325,'[1]1718  Exp_Rev Access'!$F$7:$GK$318,$DD$2,FALSE))</f>
        <v>0</v>
      </c>
      <c r="DE325" s="90">
        <f>IF(ISNA(VLOOKUP($B325,'[1]1718  Exp_Rev Access'!$F$7:$GK$318,$DE$2,FALSE)),"",VLOOKUP($B325,'[1]1718  Exp_Rev Access'!$F$7:$GK$318,$DE$2,FALSE))</f>
        <v>0</v>
      </c>
      <c r="DF325" s="90">
        <f>IF(ISNA(VLOOKUP($B325,'[1]1718  Exp_Rev Access'!$F$7:$GK$318,$DF$2,FALSE)),"",VLOOKUP($B325,'[1]1718  Exp_Rev Access'!$F$7:$GK$318,$DF$2,FALSE))</f>
        <v>0</v>
      </c>
      <c r="DG325" s="90">
        <f>IF(ISNA(VLOOKUP($B325,'[1]1718  Exp_Rev Access'!$F$7:$GK$318,$DG$2,FALSE)),"",VLOOKUP($B325,'[1]1718  Exp_Rev Access'!$F$7:$GK$318,$DG$2,FALSE))</f>
        <v>0</v>
      </c>
      <c r="DH325" s="90">
        <f>IF(ISNA(VLOOKUP($B325,'[1]1718  Exp_Rev Access'!$F$7:$GK$318,$DH$2,FALSE)),"",VLOOKUP($B325,'[1]1718  Exp_Rev Access'!$F$7:$GK$318,$DH$2,FALSE))</f>
        <v>0</v>
      </c>
      <c r="DI325" s="90">
        <f>IF(ISNA(VLOOKUP($B325,'[1]1718  Exp_Rev Access'!$F$7:$GK$318,$DI$2,FALSE)),"",VLOOKUP($B325,'[1]1718  Exp_Rev Access'!$F$7:$GK$318,$DI$2,FALSE))</f>
        <v>88429.21</v>
      </c>
      <c r="DJ325" s="90">
        <f>IF(ISNA(VLOOKUP($B325,'[1]1718  Exp_Rev Access'!$F$7:$GK$318,$DJ$2,FALSE)),"",VLOOKUP($B325,'[1]1718  Exp_Rev Access'!$F$7:$GK$318,$DJ$2,FALSE))</f>
        <v>0</v>
      </c>
      <c r="DK325" s="90">
        <f>IF(ISNA(VLOOKUP($B325,'[1]1718  Exp_Rev Access'!$F$7:$GK$318,$DK$2,FALSE)),"",VLOOKUP($B325,'[1]1718  Exp_Rev Access'!$F$7:$GK$318,$DK$2,FALSE))</f>
        <v>0</v>
      </c>
      <c r="DL325" s="90">
        <f>IF(ISNA(VLOOKUP($B325,'[1]1718  Exp_Rev Access'!$F$7:$GK$318,$DL$2,FALSE)),"",VLOOKUP($B325,'[1]1718  Exp_Rev Access'!$F$7:$GK$318,$DL$2,FALSE))</f>
        <v>0</v>
      </c>
      <c r="DM325" s="90">
        <f>IF(ISNA(VLOOKUP($B325,'[1]1718  Exp_Rev Access'!$F$7:$GK$318,$DM$2,FALSE)),"",VLOOKUP($B325,'[1]1718  Exp_Rev Access'!$F$7:$GK$318,$DM$2,FALSE))</f>
        <v>0</v>
      </c>
      <c r="DN325" s="90">
        <f>IF(ISNA(VLOOKUP($B325,'[1]1718  Exp_Rev Access'!$F$7:$GK$318,$DN$2,FALSE)),"",VLOOKUP($B325,'[1]1718  Exp_Rev Access'!$F$7:$GK$318,$DN$2,FALSE))</f>
        <v>0</v>
      </c>
      <c r="DO325" s="90">
        <f>IF(ISNA(VLOOKUP($B325,'[1]1718  Exp_Rev Access'!$F$7:$GK$318,$DO$2,FALSE)),"",VLOOKUP($B325,'[1]1718  Exp_Rev Access'!$F$7:$GK$318,$DO$2,FALSE))</f>
        <v>0</v>
      </c>
      <c r="DP325" s="90">
        <f>IF(ISNA(VLOOKUP($B325,'[1]1718  Exp_Rev Access'!$F$7:$GK$318,$DP$2,FALSE)),"",VLOOKUP($B325,'[1]1718  Exp_Rev Access'!$F$7:$GK$318,$DP$2,FALSE))</f>
        <v>0</v>
      </c>
      <c r="DQ325" s="90">
        <f>IF(ISNA(VLOOKUP($B325,'[1]1718  Exp_Rev Access'!$F$7:$GK$318,$DQ$2,FALSE)),"",VLOOKUP($B325,'[1]1718  Exp_Rev Access'!$F$7:$GK$318,$DQ$2,FALSE))</f>
        <v>0</v>
      </c>
      <c r="DR325" s="90">
        <f>IF(ISNA(VLOOKUP($B325,'[1]1718  Exp_Rev Access'!$F$7:$GK$318,$DR$2,FALSE)),"",VLOOKUP($B325,'[1]1718  Exp_Rev Access'!$F$7:$GK$318,$DR$2,FALSE))</f>
        <v>0</v>
      </c>
      <c r="DS325" s="90">
        <f>IF(ISNA(VLOOKUP($B325,'[1]1718  Exp_Rev Access'!$F$7:$GK$318,$DS$2,FALSE)),"",VLOOKUP($B325,'[1]1718  Exp_Rev Access'!$F$7:$GK$318,$DS$2,FALSE))</f>
        <v>0</v>
      </c>
      <c r="DT325" s="90">
        <f>IF(ISNA(VLOOKUP($B325,'[1]1718  Exp_Rev Access'!$F$7:$GK$318,$DT$2,FALSE)),"",VLOOKUP($B325,'[1]1718  Exp_Rev Access'!$F$7:$GK$318,$DT$2,FALSE))</f>
        <v>0</v>
      </c>
      <c r="DU325" s="90">
        <f>IF(ISNA(VLOOKUP($B325,'[1]1718  Exp_Rev Access'!$F$7:$GK$318,$DU$2,FALSE)),"",VLOOKUP($B325,'[1]1718  Exp_Rev Access'!$F$7:$GK$318,$DU$2,FALSE))</f>
        <v>0</v>
      </c>
      <c r="DV325" s="90">
        <f>IF(ISNA(VLOOKUP($B325,'[1]1718  Exp_Rev Access'!$F$7:$GK$318,$DV$2,FALSE)),"",VLOOKUP($B325,'[1]1718  Exp_Rev Access'!$F$7:$GK$318,$DV$2,FALSE))</f>
        <v>0</v>
      </c>
      <c r="DW325" s="90">
        <f>IF(ISNA(VLOOKUP($B325,'[1]1718  Exp_Rev Access'!$F$7:$GK$318,$DW$2,FALSE)),"",VLOOKUP($B325,'[1]1718  Exp_Rev Access'!$F$7:$GK$318,$DW$2,FALSE))</f>
        <v>0</v>
      </c>
      <c r="DX325" s="90">
        <f>IF(ISNA(VLOOKUP($B325,'[1]1718  Exp_Rev Access'!$F$7:$GK$318,$DX$2,FALSE)),"",VLOOKUP($B325,'[1]1718  Exp_Rev Access'!$F$7:$GK$318,$DX$2,FALSE))</f>
        <v>0</v>
      </c>
      <c r="DY325" s="90">
        <f>IF(ISNA(VLOOKUP($B325,'[1]1718  Exp_Rev Access'!$F$7:$GK$318,$DY$2,FALSE)),"",VLOOKUP($B325,'[1]1718  Exp_Rev Access'!$F$7:$GK$318,$DY$2,FALSE))</f>
        <v>0</v>
      </c>
      <c r="DZ325" s="90">
        <f>IF(ISNA(VLOOKUP($B325,'[1]1718  Exp_Rev Access'!$F$7:$GK$318,$DZ$2,FALSE)),"",VLOOKUP($B325,'[1]1718  Exp_Rev Access'!$F$7:$GK$318,$DZ$2,FALSE))</f>
        <v>0</v>
      </c>
      <c r="EA325" s="90">
        <f>IF(ISNA(VLOOKUP($B325,'[1]1718  Exp_Rev Access'!$F$7:$GK$318,$EA$2,FALSE)),"",VLOOKUP($B325,'[1]1718  Exp_Rev Access'!$F$7:$GK$318,$EA$2,FALSE))</f>
        <v>0</v>
      </c>
      <c r="EB325" s="90">
        <f>IF(ISNA(VLOOKUP($B325,'[1]1718  Exp_Rev Access'!$F$7:$GK$318,$EB$2,FALSE)),"",VLOOKUP($B325,'[1]1718  Exp_Rev Access'!$F$7:$GK$318,$EB$2,FALSE))</f>
        <v>0</v>
      </c>
      <c r="EC325" s="90">
        <f>IF(ISNA(VLOOKUP($B325,'[1]1718  Exp_Rev Access'!$F$7:$GK$318,$EC$2,FALSE)),"",VLOOKUP($B325,'[1]1718  Exp_Rev Access'!$F$7:$GK$318,$EC$2,FALSE))</f>
        <v>0</v>
      </c>
      <c r="ED325" s="90">
        <f>IF(ISNA(VLOOKUP($B325,'[1]1718  Exp_Rev Access'!$F$7:$GK$318,$ED$2,FALSE)),"",VLOOKUP($B325,'[1]1718  Exp_Rev Access'!$F$7:$GK$318,$ED$2,FALSE))</f>
        <v>0</v>
      </c>
      <c r="EE325" s="90">
        <f>IF(ISNA(VLOOKUP($B325,'[1]1718  Exp_Rev Access'!$F$7:$GK$318,$EE$2,FALSE)),"",VLOOKUP($B325,'[1]1718  Exp_Rev Access'!$F$7:$GK$318,$EE$2,FALSE))</f>
        <v>0</v>
      </c>
      <c r="EF325" s="90">
        <f>IF(ISNA(VLOOKUP($B325,'[1]1718  Exp_Rev Access'!$F$7:$GK$318,$EF$2,FALSE)),"",VLOOKUP($B325,'[1]1718  Exp_Rev Access'!$F$7:$GK$318,$EF$2,FALSE))</f>
        <v>0</v>
      </c>
      <c r="EG325" s="90">
        <f>IF(ISNA(VLOOKUP($B325,'[1]1718  Exp_Rev Access'!$F$7:$GK$318,$EG$2,FALSE)),"",VLOOKUP($B325,'[1]1718  Exp_Rev Access'!$F$7:$GK$318,$EG$2,FALSE))</f>
        <v>0</v>
      </c>
      <c r="EH325" s="90">
        <f>IF(ISNA(VLOOKUP($B325,'[1]1718  Exp_Rev Access'!$F$7:$GK$318,$EH$2,FALSE)),"",VLOOKUP($B325,'[1]1718  Exp_Rev Access'!$F$7:$GK$318,$EH$2,FALSE))</f>
        <v>0</v>
      </c>
      <c r="EI325" s="90">
        <f>IF(ISNA(VLOOKUP($B325,'[1]1718  Exp_Rev Access'!$F$7:$GK$318,$EI$2,FALSE)),"",VLOOKUP($B325,'[1]1718  Exp_Rev Access'!$F$7:$GK$318,$EI$2,FALSE))</f>
        <v>0</v>
      </c>
      <c r="EJ325" s="90">
        <f>IF(ISNA(VLOOKUP($B325,'[1]1718  Exp_Rev Access'!$F$7:$GK$318,$EJ$2,FALSE)),"",VLOOKUP($B325,'[1]1718  Exp_Rev Access'!$F$7:$GK$318,$EJ$2,FALSE))</f>
        <v>0</v>
      </c>
      <c r="EK325" s="90">
        <f>IF(ISNA(VLOOKUP($B325,'[1]1718  Exp_Rev Access'!$F$7:$GK$318,$EK$2,FALSE)),"",VLOOKUP($B325,'[1]1718  Exp_Rev Access'!$F$7:$GK$318,$EK$2,FALSE))</f>
        <v>0</v>
      </c>
      <c r="EL325" s="90">
        <f>IF(ISNA(VLOOKUP($B325,'[1]1718  Exp_Rev Access'!$F$7:$GK$318,$EL$2,FALSE)),"",VLOOKUP($B325,'[1]1718  Exp_Rev Access'!$F$7:$GK$318,$EL$2,FALSE))</f>
        <v>0</v>
      </c>
      <c r="EM325" s="90">
        <f>IF(ISNA(VLOOKUP($B325,'[1]1718  Exp_Rev Access'!$F$7:$GK$318,$EM$2,FALSE)),"",VLOOKUP($B325,'[1]1718  Exp_Rev Access'!$F$7:$GK$318,$EM$2,FALSE))</f>
        <v>0</v>
      </c>
      <c r="EN325" s="90">
        <f>IF(ISNA(VLOOKUP($B325,'[1]1718  Exp_Rev Access'!$F$7:$GK$318,$EN$2,FALSE)),"",VLOOKUP($B325,'[1]1718  Exp_Rev Access'!$F$7:$GK$318,$EN$2,FALSE))</f>
        <v>0</v>
      </c>
      <c r="EO325" s="90">
        <f>IF(ISNA(VLOOKUP($B325,'[1]1718  Exp_Rev Access'!$F$7:$GK$318,$EO$2,FALSE)),"",VLOOKUP($B325,'[1]1718  Exp_Rev Access'!$F$7:$GK$318,$EO$2,FALSE))</f>
        <v>31069.75</v>
      </c>
      <c r="EP325" s="90">
        <f>IF(ISNA(VLOOKUP($B325,'[1]1718  Exp_Rev Access'!$F$7:$GK$318,$EP$2,FALSE)),"",VLOOKUP($B325,'[1]1718  Exp_Rev Access'!$F$7:$GK$318,$EP$2,FALSE))</f>
        <v>0</v>
      </c>
      <c r="EQ325" s="90">
        <f>IF(ISNA(VLOOKUP($B325,'[1]1718  Exp_Rev Access'!$F$7:$GK$318,$EQ$2,FALSE)),"",VLOOKUP($B325,'[1]1718  Exp_Rev Access'!$F$7:$GK$318,$EQ$2,FALSE))</f>
        <v>0</v>
      </c>
      <c r="ER325" s="90">
        <f>IF(ISNA(VLOOKUP($B325,'[1]1718  Exp_Rev Access'!$F$7:$GK$318,$ER$2,FALSE)),"",VLOOKUP($B325,'[1]1718  Exp_Rev Access'!$F$7:$GK$318,$ER$2,FALSE))</f>
        <v>0</v>
      </c>
      <c r="ES325" s="90">
        <f>IF(ISNA(VLOOKUP($B325,'[1]1718  Exp_Rev Access'!$F$7:$GK$318,$ES$2,FALSE)),"",VLOOKUP($B325,'[1]1718  Exp_Rev Access'!$F$7:$GK$318,$ES$2,FALSE))</f>
        <v>0</v>
      </c>
      <c r="ET325" s="90">
        <f>IF(ISNA(VLOOKUP($B325,'[1]1718  Exp_Rev Access'!$F$7:$GK$318,$ET$2,FALSE)),"",VLOOKUP($B325,'[1]1718  Exp_Rev Access'!$F$7:$GK$318,$ET$2,FALSE))</f>
        <v>0</v>
      </c>
      <c r="EU325" s="90">
        <f>IF(ISNA(VLOOKUP($B325,'[1]1718  Exp_Rev Access'!$F$7:$GK$318,$EU$2,FALSE)),"",VLOOKUP($B325,'[1]1718  Exp_Rev Access'!$F$7:$GK$318,$EU$2,FALSE))</f>
        <v>0</v>
      </c>
      <c r="EV325" s="90">
        <f>IF(ISNA(VLOOKUP($B325,'[1]1718  Exp_Rev Access'!$F$7:$GK$318,$EV$2,FALSE)),"",VLOOKUP($B325,'[1]1718  Exp_Rev Access'!$F$7:$GK$318,$EV$2,FALSE))</f>
        <v>18168.62</v>
      </c>
      <c r="EW325" s="90">
        <f>IF(ISNA(VLOOKUP($B325,'[1]1718  Exp_Rev Access'!$F$7:$GK$318,$EW$2,FALSE)),"",VLOOKUP($B325,'[1]1718  Exp_Rev Access'!$F$7:$GK$318,$EW$2,FALSE))</f>
        <v>0</v>
      </c>
      <c r="EX325" s="90">
        <f>IF(ISNA(VLOOKUP($B325,'[1]1718  Exp_Rev Access'!$F$7:$GK$318,$EX$2,FALSE)),"",VLOOKUP($B325,'[1]1718  Exp_Rev Access'!$F$7:$GK$318,$EX$2,FALSE))</f>
        <v>0</v>
      </c>
      <c r="EY325" s="90">
        <f>IF(ISNA(VLOOKUP($B325,'[1]1718  Exp_Rev Access'!$F$7:$GK$318,$EY$2,FALSE)),"",VLOOKUP($B325,'[1]1718  Exp_Rev Access'!$F$7:$GK$318,$EY$2,FALSE))</f>
        <v>0</v>
      </c>
      <c r="EZ325" s="90">
        <f>IF(ISNA(VLOOKUP($B325,'[1]1718  Exp_Rev Access'!$F$7:$GK$318,$EZ$2,FALSE)),"",VLOOKUP($B325,'[1]1718  Exp_Rev Access'!$F$7:$GK$318,$EZ$2,FALSE))</f>
        <v>0</v>
      </c>
      <c r="FA325" s="90">
        <f>IF(ISNA(VLOOKUP($B325,'[1]1718  Exp_Rev Access'!$F$7:$GK$318,$FA$2,FALSE)),"",VLOOKUP($B325,'[1]1718  Exp_Rev Access'!$F$7:$GK$318,$FA$2,FALSE))</f>
        <v>0</v>
      </c>
      <c r="FB325" s="90">
        <f>IF(ISNA(VLOOKUP($B325,'[1]1718  Exp_Rev Access'!$F$7:$GK$318,$FB$2,FALSE)),"",VLOOKUP($B325,'[1]1718  Exp_Rev Access'!$F$7:$GK$318,$FB$2,FALSE))</f>
        <v>0</v>
      </c>
      <c r="FC325" s="90">
        <f>IF(ISNA(VLOOKUP($B325,'[1]1718  Exp_Rev Access'!$F$7:$GK$318,$FC$2,FALSE)),"",VLOOKUP($B325,'[1]1718  Exp_Rev Access'!$F$7:$GK$318,$FC$2,FALSE))</f>
        <v>0</v>
      </c>
      <c r="FD325" s="90">
        <f>IF(ISNA(VLOOKUP($B325,'[1]1718  Exp_Rev Access'!$F$7:$GK$318,$FD$2,FALSE)),"",VLOOKUP($B325,'[1]1718  Exp_Rev Access'!$F$7:$GK$318,$FD$2,FALSE))</f>
        <v>0</v>
      </c>
      <c r="FE325" s="90">
        <f>IF(ISNA(VLOOKUP($B325,'[1]1718  Exp_Rev Access'!$F$7:$GK$318,$FE$2,FALSE)),"",VLOOKUP($B325,'[1]1718  Exp_Rev Access'!$F$7:$GK$318,$FE$2,FALSE))</f>
        <v>0</v>
      </c>
      <c r="FF325" s="90">
        <f>IF(ISNA(VLOOKUP($B325,'[1]1718  Exp_Rev Access'!$F$7:$GK$318,$FF$2,FALSE)),"",VLOOKUP($B325,'[1]1718  Exp_Rev Access'!$F$7:$GK$318,$FF$2,FALSE))</f>
        <v>0</v>
      </c>
      <c r="FG325" s="90">
        <f>IF(ISNA(VLOOKUP($B325,'[1]1718  Exp_Rev Access'!$F$7:$GK$318,$FG$2,FALSE)),"",VLOOKUP($B325,'[1]1718  Exp_Rev Access'!$F$7:$GK$318,$FG$2,FALSE))</f>
        <v>0</v>
      </c>
      <c r="FH325" s="90">
        <f>IF(ISNA(VLOOKUP($B325,'[1]1718  Exp_Rev Access'!$F$7:$GK$318,$FH$2,FALSE)),"",VLOOKUP($B325,'[1]1718  Exp_Rev Access'!$F$7:$GK$318,$FH$2,FALSE))</f>
        <v>0</v>
      </c>
      <c r="FI325" s="90">
        <f>IF(ISNA(VLOOKUP($B325,'[1]1718  Exp_Rev Access'!$F$7:$GK$318,$FI$2,FALSE)),"",VLOOKUP($B325,'[1]1718  Exp_Rev Access'!$F$7:$GK$318,$FI$2,FALSE))</f>
        <v>0</v>
      </c>
      <c r="FJ325" s="90">
        <f>IF(ISNA(VLOOKUP($B325,'[1]1718  Exp_Rev Access'!$F$7:$GK$318,$FJ$2,FALSE)),"",VLOOKUP($B325,'[1]1718  Exp_Rev Access'!$F$7:$GK$318,$FJ$2,FALSE))</f>
        <v>0</v>
      </c>
      <c r="FK325" s="90">
        <f>IF(ISNA(VLOOKUP($B325,'[1]1718  Exp_Rev Access'!$F$7:$GK$318,$FK$2,FALSE)),"",VLOOKUP($B325,'[1]1718  Exp_Rev Access'!$F$7:$GK$318,$FK$2,FALSE))</f>
        <v>0</v>
      </c>
      <c r="FL325" s="90">
        <f>IF(ISNA(VLOOKUP($B325,'[1]1718  Exp_Rev Access'!$F$7:$GK$318,$FL$2,FALSE)),"",VLOOKUP($B325,'[1]1718  Exp_Rev Access'!$F$7:$GK$318,$FL$2,FALSE))</f>
        <v>0</v>
      </c>
      <c r="FM325" s="90">
        <f>IF(ISNA(VLOOKUP($B325,'[1]1718  Exp_Rev Access'!$F$7:$GK$318,$FM$2,FALSE)),"",VLOOKUP($B325,'[1]1718  Exp_Rev Access'!$F$7:$GK$318,$FM$2,FALSE))</f>
        <v>0</v>
      </c>
      <c r="FN325" s="90">
        <f>IF(ISNA(VLOOKUP($B325,'[1]1718  Exp_Rev Access'!$F$7:$GK$318,$FN$2,FALSE)),"",VLOOKUP($B325,'[1]1718  Exp_Rev Access'!$F$7:$GK$318,$FN$2,FALSE))</f>
        <v>0</v>
      </c>
      <c r="FO325" s="90">
        <f>IF(ISNA(VLOOKUP($B325,'[1]1718  Exp_Rev Access'!$F$7:$GK$318,$FO$2,FALSE)),"",VLOOKUP($B325,'[1]1718  Exp_Rev Access'!$F$7:$GK$318,$FO$2,FALSE))</f>
        <v>0</v>
      </c>
      <c r="FP325" s="90">
        <f>IF(ISNA(VLOOKUP($B325,'[1]1718  Exp_Rev Access'!$F$7:$GK$318,$FP$2,FALSE)),"",VLOOKUP($B325,'[1]1718  Exp_Rev Access'!$F$7:$GK$318,$FP$2,FALSE))</f>
        <v>0</v>
      </c>
      <c r="FQ325" s="90">
        <f>IF(ISNA(VLOOKUP($B325,'[1]1718  Exp_Rev Access'!$F$7:$GK$318,$FQ$2,FALSE)),"",VLOOKUP($B325,'[1]1718  Exp_Rev Access'!$F$7:$GK$318,$FQ$2,FALSE))</f>
        <v>0</v>
      </c>
      <c r="FR325" s="90">
        <f>IF(ISNA(VLOOKUP($B325,'[1]1718  Exp_Rev Access'!$F$7:$GK$318,$FR$2,FALSE)),"",VLOOKUP($B325,'[1]1718  Exp_Rev Access'!$F$7:$GK$318,$FR$2,FALSE))</f>
        <v>12931.58</v>
      </c>
      <c r="FS325" s="56">
        <f t="shared" si="870"/>
        <v>499914.46</v>
      </c>
      <c r="FT325" s="92">
        <f t="shared" si="871"/>
        <v>6.2868641321746688E-2</v>
      </c>
      <c r="FU325" s="94">
        <f t="shared" si="872"/>
        <v>1238.8532698931926</v>
      </c>
      <c r="FV325" s="95">
        <f>IF(ISNA(VLOOKUP($B325,'[1]1718  Exp_Rev Access'!$F$7:$GK$318,$FV$2,FALSE)),"",VLOOKUP($B325,'[1]1718  Exp_Rev Access'!$F$7:$GK$318,$FV$2,FALSE))</f>
        <v>0</v>
      </c>
      <c r="FW325" s="95">
        <f>IF(ISNA(VLOOKUP($B325,'[1]1718  Exp_Rev Access'!$F$7:$GK$318,$FW$2,FALSE)),"",VLOOKUP($B325,'[1]1718  Exp_Rev Access'!$F$7:$GK$318,$FW$2,FALSE))</f>
        <v>0</v>
      </c>
      <c r="FX325" s="95">
        <f>IF(ISNA(VLOOKUP($B325,'[1]1718  Exp_Rev Access'!$F$7:$GK$318,$FX$2,FALSE)),"",VLOOKUP($B325,'[1]1718  Exp_Rev Access'!$F$7:$GK$318,$FX$2,FALSE))</f>
        <v>0</v>
      </c>
      <c r="FY325" s="95">
        <f>IF(ISNA(VLOOKUP($B325,'[1]1718  Exp_Rev Access'!$F$7:$GK$318,$FY$2,FALSE)),"",VLOOKUP($B325,'[1]1718  Exp_Rev Access'!$F$7:$GK$318,$FY$2,FALSE))</f>
        <v>0</v>
      </c>
      <c r="FZ325" s="95">
        <f>IF(ISNA(VLOOKUP($B325,'[1]1718  Exp_Rev Access'!$F$7:$GK$318,$FZ$2,FALSE)),"",VLOOKUP($B325,'[1]1718  Exp_Rev Access'!$F$7:$GK$318,$FZ$2,FALSE))</f>
        <v>0</v>
      </c>
      <c r="GA325" s="95">
        <f>IF(ISNA(VLOOKUP($B325,'[1]1718  Exp_Rev Access'!$F$7:$GK$318,$GA$2,FALSE)),"",VLOOKUP($B325,'[1]1718  Exp_Rev Access'!$F$7:$GK$318,$GA$2,FALSE))</f>
        <v>0</v>
      </c>
      <c r="GB325" s="95">
        <f>IF(ISNA(VLOOKUP($B325,'[1]1718  Exp_Rev Access'!$F$7:$GK$318,$GB$2,FALSE)),"",VLOOKUP($B325,'[1]1718  Exp_Rev Access'!$F$7:$GK$318,$GB$2,FALSE))</f>
        <v>0</v>
      </c>
      <c r="GC325" s="95">
        <f>IF(ISNA(VLOOKUP($B325,'[1]1718  Exp_Rev Access'!$F$7:$GK$318,$GC$2,FALSE)),"",VLOOKUP($B325,'[1]1718  Exp_Rev Access'!$F$7:$GK$318,$GC$2,FALSE))</f>
        <v>0</v>
      </c>
      <c r="GD325" s="95">
        <f>IF(ISNA(VLOOKUP($B325,'[1]1718  Exp_Rev Access'!$F$7:$GK$318,$GD$2,FALSE)),"",VLOOKUP($B325,'[1]1718  Exp_Rev Access'!$F$7:$GK$318,$GD$2,FALSE))</f>
        <v>0</v>
      </c>
      <c r="GE325" s="95">
        <f>IF(ISNA(VLOOKUP($B325,'[1]1718  Exp_Rev Access'!$F$7:$GK$318,$GE$2,FALSE)),"",VLOOKUP($B325,'[1]1718  Exp_Rev Access'!$F$7:$GK$318,$GE$2,FALSE))</f>
        <v>0</v>
      </c>
      <c r="GF325" s="95">
        <f>IF(ISNA(VLOOKUP($B325,'[1]1718  Exp_Rev Access'!$F$7:$GK$318,$GF$2,FALSE)),"",VLOOKUP($B325,'[1]1718  Exp_Rev Access'!$F$7:$GK$318,$GF$2,FALSE))</f>
        <v>0</v>
      </c>
      <c r="GG325" s="95">
        <f>IF(ISNA(VLOOKUP($B325,'[1]1718  Exp_Rev Access'!$F$7:$GK$318,$GG$2,FALSE)),"",VLOOKUP($B325,'[1]1718  Exp_Rev Access'!$F$7:$GK$318,$GG$2,FALSE))</f>
        <v>0</v>
      </c>
      <c r="GH325" s="95">
        <f>IF(ISNA(VLOOKUP($B325,'[1]1718  Exp_Rev Access'!$F$7:$GK$318,$GH$2,FALSE)),"",VLOOKUP($B325,'[1]1718  Exp_Rev Access'!$F$7:$GK$318,$GH$2,FALSE))</f>
        <v>0</v>
      </c>
      <c r="GI325" s="95">
        <f>IF(ISNA(VLOOKUP($B325,'[1]1718  Exp_Rev Access'!$F$7:$GK$318,$GI$2,FALSE)),"",VLOOKUP($B325,'[1]1718  Exp_Rev Access'!$F$7:$GK$318,$GI$2,FALSE))</f>
        <v>0</v>
      </c>
      <c r="GJ325" s="95">
        <f>IF(ISNA(VLOOKUP($B325,'[1]1718  Exp_Rev Access'!$F$7:$GK$318,$GJ$2,FALSE)),"",VLOOKUP($B325,'[1]1718  Exp_Rev Access'!$F$7:$GK$318,$GJ$2,FALSE))</f>
        <v>0</v>
      </c>
      <c r="GK325" s="95">
        <f>IF(ISNA(VLOOKUP($B325,'[1]1718  Exp_Rev Access'!$F$7:$GK$318,$GK$2,FALSE)),"",VLOOKUP($B325,'[1]1718  Exp_Rev Access'!$F$7:$GK$318,$GK$2,FALSE))</f>
        <v>480</v>
      </c>
      <c r="GL325" s="95">
        <f>IF(ISNA(VLOOKUP($B325,'[1]1718  Exp_Rev Access'!$F$7:$GK$318,$GL$2,FALSE)),"",VLOOKUP($B325,'[1]1718  Exp_Rev Access'!$F$7:$GK$318,$GL$2,FALSE))</f>
        <v>2938</v>
      </c>
      <c r="GM325" s="95">
        <f>IF(ISNA(VLOOKUP($B325,'[1]1718  Exp_Rev Access'!$F$7:$GK$318,$GM$2,FALSE)),"",VLOOKUP($B325,'[1]1718  Exp_Rev Access'!$F$7:$GK$318,$GM$2,FALSE))</f>
        <v>0</v>
      </c>
      <c r="GN325" s="95">
        <f>IF(ISNA(VLOOKUP($B325,'[1]1718  Exp_Rev Access'!$F$7:$GK$318,$GN$2,FALSE)),"",VLOOKUP($B325,'[1]1718  Exp_Rev Access'!$F$7:$GK$318,$GN$2,FALSE))</f>
        <v>0</v>
      </c>
      <c r="GO325" s="95">
        <f>IF(ISNA(VLOOKUP($B325,'[1]1718  Exp_Rev Access'!$F$7:$GK$318,$GO$2,FALSE)),"",VLOOKUP($B325,'[1]1718  Exp_Rev Access'!$F$7:$GK$318,$GO$2,FALSE))</f>
        <v>0</v>
      </c>
      <c r="GP325" s="95">
        <f>IF(ISNA(VLOOKUP($B325,'[1]1718  Exp_Rev Access'!$F$7:$GK$318,$GP$2,FALSE)),"",VLOOKUP($B325,'[1]1718  Exp_Rev Access'!$F$7:$GK$318,$GP$2,FALSE))</f>
        <v>0</v>
      </c>
      <c r="GQ325" s="95">
        <f>IF(ISNA(VLOOKUP($B325,'[1]1718  Exp_Rev Access'!$F$7:$GK$318,$GQ$2,FALSE)),"",VLOOKUP($B325,'[1]1718  Exp_Rev Access'!$F$7:$GK$318,$GQ$2,FALSE))</f>
        <v>0</v>
      </c>
      <c r="GR325" s="95">
        <f>IF(ISNA(VLOOKUP($B325,'[1]1718  Exp_Rev Access'!$F$7:$GK$318,$GR$2,FALSE)),"",VLOOKUP($B325,'[1]1718  Exp_Rev Access'!$F$7:$GK$318,$GR$2,FALSE))</f>
        <v>0</v>
      </c>
      <c r="GS325" s="95">
        <f>IF(ISNA(VLOOKUP($B325,'[1]1718  Exp_Rev Access'!$F$7:$GK$318,$GS$2,FALSE)),"",VLOOKUP($B325,'[1]1718  Exp_Rev Access'!$F$7:$GK$318,$GS$2,FALSE))</f>
        <v>0</v>
      </c>
      <c r="GT325" s="95">
        <f>IF(ISNA(VLOOKUP($B325,'[1]1718  Exp_Rev Access'!$F$7:$GK$318,$GT$2,FALSE)),"",VLOOKUP($B325,'[1]1718  Exp_Rev Access'!$F$7:$GK$318,$GT$2,FALSE))</f>
        <v>0</v>
      </c>
      <c r="GU325" s="56">
        <f t="shared" si="864"/>
        <v>3418</v>
      </c>
      <c r="GV325" s="92">
        <f t="shared" si="865"/>
        <v>4.2984356971336693E-4</v>
      </c>
      <c r="GW325" s="96">
        <f t="shared" si="866"/>
        <v>8.4702500433672849</v>
      </c>
    </row>
    <row r="326" spans="1:222" s="97" customFormat="1" x14ac:dyDescent="0.3">
      <c r="A326" s="73"/>
      <c r="B326" s="88" t="s">
        <v>659</v>
      </c>
      <c r="C326" s="89" t="s">
        <v>660</v>
      </c>
      <c r="D326" s="75">
        <f>IF(ISNA(VLOOKUP($B326,'[1]1718 enrollment_Rev_Exp by size'!$A$7:H658,3,FALSE)),"",VLOOKUP($B326,'[1]1718 enrollment_Rev_Exp by size'!$A$7:$G$350,3,FALSE))</f>
        <v>1995.62</v>
      </c>
      <c r="E326" s="76">
        <f>IF(ISNA(VLOOKUP($B326,'[1]1718 enrollment_Rev_Exp by size'!$A$7:I660,5,FALSE)),"",VLOOKUP($B326,'[1]1718 enrollment_Rev_Exp by size'!$A$7:$G$350,5,FALSE))</f>
        <v>25984218.030000001</v>
      </c>
      <c r="F326" s="70">
        <f t="shared" si="854"/>
        <v>25984218.029999997</v>
      </c>
      <c r="G326" s="70">
        <f t="shared" si="855"/>
        <v>0</v>
      </c>
      <c r="H326" s="90">
        <f>IF(ISNA(VLOOKUP($B326,'[1]1718  Exp_Rev Access'!$F$7:$GK$318,3,FALSE)),"",VLOOKUP($B326,'[1]1718  Exp_Rev Access'!$F$7:$GK$318,3,FALSE))</f>
        <v>4384262.13</v>
      </c>
      <c r="I326" s="90">
        <f>IF(ISNA(VLOOKUP($B326,'[1]1718  Exp_Rev Access'!$F$7:$GK$318,4,FALSE)),"",VLOOKUP($B326,'[1]1718  Exp_Rev Access'!$F$7:$GK$318,4,FALSE))</f>
        <v>0</v>
      </c>
      <c r="J326" s="90">
        <f>IF(ISNA(VLOOKUP($B326,'[1]1718  Exp_Rev Access'!$F$7:$GK$318,5,FALSE)),"",VLOOKUP($B326,'[1]1718  Exp_Rev Access'!$F$7:$GK$318,5,FALSE))</f>
        <v>0</v>
      </c>
      <c r="K326" s="90">
        <f>IF(ISNA(VLOOKUP($B326,'[1]1718  Exp_Rev Access'!$F$7:$GK$318,6,FALSE)),"-",VLOOKUP($B326,'[1]1718  Exp_Rev Access'!$F$7:$GK$318,6,FALSE))</f>
        <v>56831.360000000001</v>
      </c>
      <c r="L326" s="90">
        <f>IF(ISNA(VLOOKUP($B326,'[1]1718  Exp_Rev Access'!$F$7:$GK$318,7,FALSE)),"",VLOOKUP($B326,'[1]1718  Exp_Rev Access'!$F$7:$GK$318,7,FALSE))</f>
        <v>0</v>
      </c>
      <c r="M326" s="90">
        <f>IF(ISNA(VLOOKUP($B326,'[1]1718  Exp_Rev Access'!$F$7:$GK$318,8,FALSE)),"",VLOOKUP($B326,'[1]1718  Exp_Rev Access'!$F$7:$GK$318,8,FALSE))</f>
        <v>0</v>
      </c>
      <c r="N326" s="56">
        <f t="shared" si="856"/>
        <v>4441093.49</v>
      </c>
      <c r="O326" s="91">
        <f t="shared" si="857"/>
        <v>0.17091503330492952</v>
      </c>
      <c r="P326" s="56">
        <f t="shared" si="858"/>
        <v>2225.4204157104059</v>
      </c>
      <c r="Q326" s="90">
        <f>IF(ISNA(VLOOKUP($B326,'[1]1718  Exp_Rev Access'!$F$7:$GK$318,10,FALSE)),"",VLOOKUP($B326,'[1]1718  Exp_Rev Access'!$F$7:$GK$318,10,FALSE))</f>
        <v>7175.31</v>
      </c>
      <c r="R326" s="90">
        <f>IF(ISNA(VLOOKUP($B326,'[1]1718  Exp_Rev Access'!$F$7:$GK$318,11,FALSE)),"",VLOOKUP($B326,'[1]1718  Exp_Rev Access'!$F$7:$GK$318,11,FALSE))</f>
        <v>0</v>
      </c>
      <c r="S326" s="90">
        <f>IF(ISNA(VLOOKUP($B326,'[1]1718  Exp_Rev Access'!$F$7:$GK$318,12,FALSE)),"",VLOOKUP($B326,'[1]1718  Exp_Rev Access'!$F$7:$GK$318,12,FALSE))</f>
        <v>0</v>
      </c>
      <c r="T326" s="90">
        <f>IF(ISNA(VLOOKUP($B326,'[1]1718  Exp_Rev Access'!$F$7:$GK$318,13,FALSE)),"",VLOOKUP($B326,'[1]1718  Exp_Rev Access'!$F$7:$GK$318,13,FALSE))</f>
        <v>0</v>
      </c>
      <c r="U326" s="90">
        <f>IF(ISNA(VLOOKUP($B326,'[1]1718  Exp_Rev Access'!$F$7:$GK$318,14,FALSE)),"",VLOOKUP($B326,'[1]1718  Exp_Rev Access'!$F$7:$GK$318,14,FALSE))</f>
        <v>27930</v>
      </c>
      <c r="V326" s="90">
        <f>IF(ISNA(VLOOKUP($B326,'[1]1718  Exp_Rev Access'!$F$7:$GK$318,15,FALSE)),"",VLOOKUP($B326,'[1]1718  Exp_Rev Access'!$F$7:$GK$318,15,FALSE))</f>
        <v>5425</v>
      </c>
      <c r="W326" s="90">
        <f>IF(ISNA(VLOOKUP($B326,'[1]1718  Exp_Rev Access'!$F$7:$GK$318,16,FALSE)),"",VLOOKUP($B326,'[1]1718  Exp_Rev Access'!$F$7:$GK$318,16,FALSE))</f>
        <v>0</v>
      </c>
      <c r="X326" s="90">
        <f>IF(ISNA(VLOOKUP($B326,'[1]1718  Exp_Rev Access'!$F$7:$GK$318,17,FALSE)),"",VLOOKUP($B326,'[1]1718  Exp_Rev Access'!$F$7:$GK$318,17,FALSE))</f>
        <v>0</v>
      </c>
      <c r="Y326" s="90">
        <f>IF(ISNA(VLOOKUP($B326,'[1]1718  Exp_Rev Access'!$F$7:$GK$318,18,FALSE)),"",VLOOKUP($B326,'[1]1718  Exp_Rev Access'!$F$7:$GK$318,18,FALSE))</f>
        <v>2751.84</v>
      </c>
      <c r="Z326" s="90">
        <f>IF(ISNA(VLOOKUP($B326,'[1]1718  Exp_Rev Access'!$F$7:$GK$318,19,FALSE)),"",VLOOKUP($B326,'[1]1718  Exp_Rev Access'!$F$7:$GK$318,19,FALSE))</f>
        <v>105</v>
      </c>
      <c r="AA326" s="90">
        <f>IF(ISNA(VLOOKUP($B326,'[1]1718  Exp_Rev Access'!$F$7:$GK$318,20,FALSE)),"",VLOOKUP($B326,'[1]1718  Exp_Rev Access'!$F$7:$GK$318,20,FALSE))</f>
        <v>0</v>
      </c>
      <c r="AB326" s="90">
        <f>IF(ISNA(VLOOKUP($B326,'[1]1718  Exp_Rev Access'!$F$7:$GK$318,21,FALSE)),"",VLOOKUP($B326,'[1]1718  Exp_Rev Access'!$F$7:$GK$318,21,FALSE))</f>
        <v>0</v>
      </c>
      <c r="AC326" s="90">
        <f>IF(ISNA(VLOOKUP($B326,'[1]1718  Exp_Rev Access'!$F$7:$GK$318,22,FALSE)),"",VLOOKUP($B326,'[1]1718  Exp_Rev Access'!$F$7:$GK$318,22,FALSE))</f>
        <v>14250.89</v>
      </c>
      <c r="AD326" s="90">
        <f>IF(ISNA(VLOOKUP($B326,'[1]1718  Exp_Rev Access'!$F$7:$GK$318,23,FALSE)),"",VLOOKUP($B326,'[1]1718  Exp_Rev Access'!$F$7:$GK$318,23,FALSE))</f>
        <v>185585.81</v>
      </c>
      <c r="AE326" s="90">
        <f>IF(ISNA(VLOOKUP($B326,'[1]1718  Exp_Rev Access'!$F$7:$GK$318,24,FALSE)),"",VLOOKUP($B326,'[1]1718  Exp_Rev Access'!$F$7:$GK$318,24,FALSE))</f>
        <v>13604.52</v>
      </c>
      <c r="AF326" s="90">
        <f>IF(ISNA(VLOOKUP($B326,'[1]1718  Exp_Rev Access'!$F$7:$GK$318,25,FALSE)),"",VLOOKUP($B326,'[1]1718  Exp_Rev Access'!$F$7:$GK$318,25,FALSE))</f>
        <v>0</v>
      </c>
      <c r="AG326" s="90">
        <f>IF(ISNA(VLOOKUP($B326,'[1]1718  Exp_Rev Access'!$F$7:$GK$318,26,FALSE)),"",VLOOKUP($B326,'[1]1718  Exp_Rev Access'!$F$7:$GK$318,26,FALSE))</f>
        <v>45591.15</v>
      </c>
      <c r="AH326" s="90">
        <f>IF(ISNA(VLOOKUP($B326,'[1]1718  Exp_Rev Access'!$F$7:$GK$318,27,FALSE)),"",VLOOKUP($B326,'[1]1718  Exp_Rev Access'!$F$7:$GK$318,27,FALSE))</f>
        <v>6140.43</v>
      </c>
      <c r="AI326" s="90">
        <f>IF(ISNA(VLOOKUP($B326,'[1]1718  Exp_Rev Access'!$F$7:$GK$318,28,FALSE)),"",VLOOKUP($B326,'[1]1718  Exp_Rev Access'!$F$7:$GK$318,28,FALSE))</f>
        <v>11607.76</v>
      </c>
      <c r="AJ326" s="90">
        <f>IF(ISNA(VLOOKUP($B326,'[1]1718  Exp_Rev Access'!$F$7:$GK$318,29,FALSE)),"",VLOOKUP($B326,'[1]1718  Exp_Rev Access'!$F$7:$GK$318,29,FALSE))</f>
        <v>0</v>
      </c>
      <c r="AK326" s="90">
        <f>IF(ISNA(VLOOKUP($B326,'[1]1718  Exp_Rev Access'!$F$7:$GK$318,30,FALSE)),"",VLOOKUP($B326,'[1]1718  Exp_Rev Access'!$F$7:$GK$318,30,FALSE))</f>
        <v>184320.86</v>
      </c>
      <c r="AL326" s="90">
        <f>IF(ISNA(VLOOKUP($B326,'[1]1718  Exp_Rev Access'!$F$7:$GK$318,31,FALSE)),"",VLOOKUP($B326,'[1]1718  Exp_Rev Access'!$F$7:$GK$318,31,FALSE))</f>
        <v>0</v>
      </c>
      <c r="AM326" s="56">
        <f t="shared" si="867"/>
        <v>504488.56999999995</v>
      </c>
      <c r="AN326" s="92">
        <f t="shared" si="859"/>
        <v>1.9415191537322546E-2</v>
      </c>
      <c r="AO326" s="71">
        <f t="shared" si="860"/>
        <v>252.79791242821778</v>
      </c>
      <c r="AP326" s="90">
        <f>IF(ISNA(VLOOKUP($B326,'[1]1718  Exp_Rev Access'!$F$7:$GK$318,33,FALSE)),"",VLOOKUP($B326,'[1]1718  Exp_Rev Access'!$F$7:$GK$318,33,FALSE))</f>
        <v>12937450.42</v>
      </c>
      <c r="AQ326" s="90">
        <f>IF(ISNA(VLOOKUP($B326,'[1]1718  Exp_Rev Access'!$F$7:$GK$318,34,FALSE)),"",VLOOKUP($B326,'[1]1718  Exp_Rev Access'!$F$7:$GK$318,34,FALSE))</f>
        <v>679556.78</v>
      </c>
      <c r="AR326" s="90">
        <f>IF(ISNA(VLOOKUP($B326,'[1]1718  Exp_Rev Access'!$F$7:$GK$318,35,FALSE)),"",VLOOKUP($B326,'[1]1718  Exp_Rev Access'!$F$7:$GK$318,35,FALSE))</f>
        <v>891911.12</v>
      </c>
      <c r="AS326" s="90">
        <f>IF(ISNA(VLOOKUP($B326,'[1]1718  Exp_Rev Access'!$F$7:$GK$318,36,FALSE)),"",VLOOKUP($B326,'[1]1718  Exp_Rev Access'!$F$7:$GK$318,36,FALSE))</f>
        <v>131866.45000000001</v>
      </c>
      <c r="AT326" s="90">
        <f>IF(ISNA(VLOOKUP($B326,'[1]1718  Exp_Rev Access'!$F$7:$GK$318,37,FALSE)),"",VLOOKUP($B326,'[1]1718  Exp_Rev Access'!$F$7:$GK$318,37,FALSE))</f>
        <v>0</v>
      </c>
      <c r="AU326" s="56">
        <f t="shared" si="861"/>
        <v>14640784.769999998</v>
      </c>
      <c r="AV326" s="93">
        <f t="shared" si="862"/>
        <v>0.56344911950386667</v>
      </c>
      <c r="AW326" s="56">
        <f t="shared" si="863"/>
        <v>7336.4592307152661</v>
      </c>
      <c r="AX326" s="90">
        <f>IF(ISNA(VLOOKUP($B326,'[1]1718  Exp_Rev Access'!$F$7:$GK$318,39,FALSE)),"",VLOOKUP($B326,'[1]1718  Exp_Rev Access'!$F$7:$GK$318,39,FALSE))</f>
        <v>0</v>
      </c>
      <c r="AY326" s="90">
        <f>IF(ISNA(VLOOKUP($B326,'[1]1718  Exp_Rev Access'!$F$7:$GK$318,40,FALSE)),"",VLOOKUP($B326,'[1]1718  Exp_Rev Access'!$F$7:$GK$318,40,FALSE))</f>
        <v>2423699.2999999998</v>
      </c>
      <c r="AZ326" s="90">
        <f>IF(ISNA(VLOOKUP($B326,'[1]1718  Exp_Rev Access'!$F$7:$GK$318,41,FALSE)),"",VLOOKUP($B326,'[1]1718  Exp_Rev Access'!$F$7:$GK$318,41,FALSE))</f>
        <v>115783.25</v>
      </c>
      <c r="BA326" s="90">
        <f>IF(ISNA(VLOOKUP($B326,'[1]1718  Exp_Rev Access'!$F$7:$GK$318,42,FALSE)),"",VLOOKUP($B326,'[1]1718  Exp_Rev Access'!$F$7:$GK$318,42,FALSE))</f>
        <v>0</v>
      </c>
      <c r="BB326" s="90">
        <f>IF(ISNA(VLOOKUP($B326,'[1]1718  Exp_Rev Access'!$F$7:$GK$318,43,FALSE)),"",VLOOKUP($B326,'[1]1718  Exp_Rev Access'!$F$7:$GK$318,43,FALSE))</f>
        <v>0</v>
      </c>
      <c r="BC326" s="90">
        <f>IF(ISNA(VLOOKUP($B326,'[1]1718  Exp_Rev Access'!$F$7:$GK$318,44,FALSE)),"",VLOOKUP($B326,'[1]1718  Exp_Rev Access'!$F$7:$GK$318,44,FALSE))</f>
        <v>618725.04</v>
      </c>
      <c r="BD326" s="90">
        <f>IF(ISNA(VLOOKUP($B326,'[1]1718  Exp_Rev Access'!$F$7:$GK$318,45,FALSE)),"",VLOOKUP($B326,'[1]1718  Exp_Rev Access'!$F$7:$GK$318,45,FALSE))</f>
        <v>0</v>
      </c>
      <c r="BE326" s="90">
        <f>IF(ISNA(VLOOKUP($B326,'[1]1718  Exp_Rev Access'!$F$7:$GK$318,46,FALSE)),"",VLOOKUP($B326,'[1]1718  Exp_Rev Access'!$F$7:$GK$318,46,FALSE))</f>
        <v>85925.71</v>
      </c>
      <c r="BF326" s="90">
        <f>IF(ISNA(VLOOKUP($B326,'[1]1718  Exp_Rev Access'!$F$7:$GK$318,47,FALSE)),"",VLOOKUP($B326,'[1]1718  Exp_Rev Access'!$F$7:$GK$318,47,FALSE))</f>
        <v>0</v>
      </c>
      <c r="BG326" s="90">
        <f>IF(ISNA(VLOOKUP($B326,'[1]1718  Exp_Rev Access'!$F$7:$GK$318,48,FALSE)),"",VLOOKUP($B326,'[1]1718  Exp_Rev Access'!$F$7:$GK$318,48,FALSE))</f>
        <v>68151.009999999995</v>
      </c>
      <c r="BH326" s="90">
        <f>IF(ISNA(VLOOKUP($B326,'[1]1718  Exp_Rev Access'!$F$7:$GK$318,49,FALSE)),"",VLOOKUP($B326,'[1]1718  Exp_Rev Access'!$F$7:$GK$318,49,FALSE))</f>
        <v>44872.12</v>
      </c>
      <c r="BI326" s="90">
        <f>IF(ISNA(VLOOKUP($B326,'[1]1718  Exp_Rev Access'!$F$7:$GK$318,50,FALSE)),"",VLOOKUP($B326,'[1]1718  Exp_Rev Access'!$F$7:$GK$318,50,FALSE))</f>
        <v>0</v>
      </c>
      <c r="BJ326" s="90">
        <f>IF(ISNA(VLOOKUP($B326,'[1]1718  Exp_Rev Access'!$F$7:$GK$318,51,FALSE)),"",VLOOKUP($B326,'[1]1718  Exp_Rev Access'!$F$7:$GK$318,51,FALSE))</f>
        <v>12449.83</v>
      </c>
      <c r="BK326" s="90">
        <f>IF(ISNA(VLOOKUP($B326,'[1]1718  Exp_Rev Access'!$F$7:$GK$318,52,FALSE)),"",VLOOKUP($B326,'[1]1718  Exp_Rev Access'!$F$7:$GK$318,52,FALSE))</f>
        <v>1197874.3400000001</v>
      </c>
      <c r="BL326" s="90">
        <f>IF(ISNA(VLOOKUP($B326,'[1]1718  Exp_Rev Access'!$F$7:$GK$318,53,FALSE)),"",VLOOKUP($B326,'[1]1718  Exp_Rev Access'!$F$7:$GK$318,53,FALSE))</f>
        <v>282400</v>
      </c>
      <c r="BM326" s="90">
        <f>IF(ISNA(VLOOKUP($B326,'[1]1718  Exp_Rev Access'!$F$7:$GK$318,54,FALSE)),"",VLOOKUP($B326,'[1]1718  Exp_Rev Access'!$F$7:$GK$318,54,FALSE))</f>
        <v>0</v>
      </c>
      <c r="BN326" s="90">
        <f>IF(ISNA(VLOOKUP($B326,'[1]1718  Exp_Rev Access'!$F$7:$GK$318,55,FALSE)),"",VLOOKUP($B326,'[1]1718  Exp_Rev Access'!$F$7:$GK$318,55,FALSE))</f>
        <v>0</v>
      </c>
      <c r="BO326" s="90">
        <f>IF(ISNA(VLOOKUP($B326,'[1]1718  Exp_Rev Access'!$F$7:$GK$318,56,FALSE)),"",VLOOKUP($B326,'[1]1718  Exp_Rev Access'!$F$7:$GK$318,56,FALSE))</f>
        <v>0</v>
      </c>
      <c r="BP326" s="90">
        <f>IF(ISNA(VLOOKUP($B326,'[1]1718  Exp_Rev Access'!$F$7:$GK$318,57,FALSE)),"",VLOOKUP($B326,'[1]1718  Exp_Rev Access'!$F$7:$GK$318,57,FALSE))</f>
        <v>0</v>
      </c>
      <c r="BQ326" s="90">
        <f>IF(ISNA(VLOOKUP($B326,'[1]1718  Exp_Rev Access'!$F$7:$GK$318,58,FALSE)),"",VLOOKUP($B326,'[1]1718  Exp_Rev Access'!$F$7:$GK$318,58,FALSE))</f>
        <v>0</v>
      </c>
      <c r="BR326" s="90">
        <f>IF(ISNA(VLOOKUP($B326,'[1]1718  Exp_Rev Access'!$F$7:$GK$318,59,FALSE)),"",VLOOKUP($B326,'[1]1718  Exp_Rev Access'!$F$7:$GK$318,59,FALSE))</f>
        <v>0</v>
      </c>
      <c r="BS326" s="90">
        <f>IF(ISNA(VLOOKUP($B326,'[1]1718  Exp_Rev Access'!$F$7:$GK$318,60,FALSE)),"",VLOOKUP($B326,'[1]1718  Exp_Rev Access'!$F$7:$GK$318,60,FALSE))</f>
        <v>0</v>
      </c>
      <c r="BT326" s="90">
        <f>IF(ISNA(VLOOKUP($B326,'[1]1718  Exp_Rev Access'!$F$7:$GK$318,61,FALSE)),"",VLOOKUP($B326,'[1]1718  Exp_Rev Access'!$F$7:$GK$318,61,FALSE))</f>
        <v>0</v>
      </c>
      <c r="BU326" s="90">
        <f>IF(ISNA(VLOOKUP($B326,'[1]1718  Exp_Rev Access'!$F$7:$GK$318,62,FALSE)),"",VLOOKUP($B326,'[1]1718  Exp_Rev Access'!$F$7:$GK$318,62,FALSE))</f>
        <v>0</v>
      </c>
      <c r="BV326" s="56">
        <f t="shared" si="743"/>
        <v>4849880.5999999996</v>
      </c>
      <c r="BW326" s="92">
        <f t="shared" si="868"/>
        <v>0.18664716384386032</v>
      </c>
      <c r="BX326" s="71">
        <f t="shared" si="869"/>
        <v>2430.2625750393363</v>
      </c>
      <c r="BY326" s="90">
        <f>IF(ISNA(VLOOKUP($B326,'[1]1718  Exp_Rev Access'!$F$7:$GK$318,64,FALSE)),"",VLOOKUP($B326,'[1]1718  Exp_Rev Access'!$F$7:$GK$318,64,FALSE))</f>
        <v>0</v>
      </c>
      <c r="BZ326" s="90">
        <f>IF(ISNA(VLOOKUP($B326,'[1]1718  Exp_Rev Access'!$F$7:$GK$318,65,FALSE)),"",VLOOKUP($B326,'[1]1718  Exp_Rev Access'!$F$7:$GK$318,65,FALSE))</f>
        <v>0</v>
      </c>
      <c r="CA326" s="90">
        <f>IF(ISNA(VLOOKUP($B326,'[1]1718  Exp_Rev Access'!$F$7:$GK$318,66,FALSE)),"",VLOOKUP($B326,'[1]1718  Exp_Rev Access'!$F$7:$GK$318,66,FALSE))</f>
        <v>0</v>
      </c>
      <c r="CB326" s="90">
        <f>IF(ISNA(VLOOKUP($B326,'[1]1718  Exp_Rev Access'!$F$7:$GK$318,67,FALSE)),"",VLOOKUP($B326,'[1]1718  Exp_Rev Access'!$F$7:$GK$318,67,FALSE))</f>
        <v>0</v>
      </c>
      <c r="CC326" s="90">
        <f>IF(ISNA(VLOOKUP($B326,'[1]1718  Exp_Rev Access'!$F$7:$GK$318,68,FALSE)),"",VLOOKUP($B326,'[1]1718  Exp_Rev Access'!$F$7:$GK$318,68,FALSE))</f>
        <v>5292.72</v>
      </c>
      <c r="CD326" s="90">
        <f>IF(ISNA(VLOOKUP($B326,'[1]1718  Exp_Rev Access'!$F$7:$GK$318,69,FALSE)),"",VLOOKUP($B326,'[1]1718  Exp_Rev Access'!$F$7:$GK$318,69,FALSE))</f>
        <v>0</v>
      </c>
      <c r="CE326" s="56">
        <f t="shared" si="739"/>
        <v>5292.72</v>
      </c>
      <c r="CF326" s="92">
        <f t="shared" si="757"/>
        <v>2.0368979331566978E-4</v>
      </c>
      <c r="CG326" s="78">
        <f t="shared" si="758"/>
        <v>2.6521682484641369</v>
      </c>
      <c r="CH326" s="90">
        <f>IF(ISNA(VLOOKUP($B326,'[1]1718  Exp_Rev Access'!$F$7:$GK$318,$CH$2,FALSE)),"",VLOOKUP($B326,'[1]1718  Exp_Rev Access'!$F$7:$GK$318,$CH$2,FALSE))</f>
        <v>12100</v>
      </c>
      <c r="CI326" s="90">
        <f>IF(ISNA(VLOOKUP($B326,'[1]1718  Exp_Rev Access'!$F$7:$GK$318,$CI$2,FALSE)),"",VLOOKUP($B326,'[1]1718  Exp_Rev Access'!$F$7:$GK$318,$CI$2,FALSE))</f>
        <v>0</v>
      </c>
      <c r="CJ326" s="90">
        <f>IF(ISNA(VLOOKUP($B326,'[1]1718  Exp_Rev Access'!$F$7:$GK$318,$CJ$2,FALSE)),"",VLOOKUP($B326,'[1]1718  Exp_Rev Access'!$F$7:$GK$318,$CJ$2,FALSE))</f>
        <v>0</v>
      </c>
      <c r="CK326" s="90">
        <f>IF(ISNA(VLOOKUP($B326,'[1]1718  Exp_Rev Access'!$F$7:$GK$318,$CK$2,FALSE)),"",VLOOKUP($B326,'[1]1718  Exp_Rev Access'!$F$7:$GK$318,$CK$2,FALSE))</f>
        <v>0</v>
      </c>
      <c r="CL326" s="90">
        <f>IF(ISNA(VLOOKUP($B326,'[1]1718  Exp_Rev Access'!$F$7:$GK$318,$CL$2,FALSE)),"",VLOOKUP($B326,'[1]1718  Exp_Rev Access'!$F$7:$GK$318,$CL$2,FALSE))</f>
        <v>0</v>
      </c>
      <c r="CM326" s="90">
        <f>IF(ISNA(VLOOKUP($B326,'[1]1718  Exp_Rev Access'!$F$7:$GK$318,$CM$2,FALSE)),"",VLOOKUP($B326,'[1]1718  Exp_Rev Access'!$F$7:$GK$318,$CM$2,FALSE))</f>
        <v>0</v>
      </c>
      <c r="CN326" s="90">
        <f>IF(ISNA(VLOOKUP($B326,'[1]1718  Exp_Rev Access'!$F$7:$GK$318,$CN$2,FALSE)),"",VLOOKUP($B326,'[1]1718  Exp_Rev Access'!$F$7:$GK$318,$CN$2,FALSE))</f>
        <v>0</v>
      </c>
      <c r="CO326" s="90">
        <f>IF(ISNA(VLOOKUP($B326,'[1]1718  Exp_Rev Access'!$F$7:$GK$318,$CO$2,FALSE)),"",VLOOKUP($B326,'[1]1718  Exp_Rev Access'!$F$7:$GK$318,$CO$2,FALSE))</f>
        <v>0</v>
      </c>
      <c r="CP326" s="90">
        <f>IF(ISNA(VLOOKUP($B326,'[1]1718  Exp_Rev Access'!$F$7:$GK$318,$CP$2,FALSE)),"",VLOOKUP($B326,'[1]1718  Exp_Rev Access'!$F$7:$GK$318,$CP$2,FALSE))</f>
        <v>0</v>
      </c>
      <c r="CQ326" s="90">
        <f>IF(ISNA(VLOOKUP($B326,'[1]1718  Exp_Rev Access'!$F$7:$GK$318,$CQ$2,FALSE)),"",VLOOKUP($B326,'[1]1718  Exp_Rev Access'!$F$7:$GK$318,$CQ$2,FALSE))</f>
        <v>552077.54</v>
      </c>
      <c r="CR326" s="90">
        <f>IF(ISNA(VLOOKUP($B326,'[1]1718  Exp_Rev Access'!$F$7:$GK$318,$CR$2,FALSE)),"",VLOOKUP($B326,'[1]1718  Exp_Rev Access'!$F$7:$GK$318,$CR$2,FALSE))</f>
        <v>0</v>
      </c>
      <c r="CS326" s="90">
        <f>IF(ISNA(VLOOKUP($B326,'[1]1718  Exp_Rev Access'!$F$7:$GK$318,$CS$2,FALSE)),"",VLOOKUP($B326,'[1]1718  Exp_Rev Access'!$F$7:$GK$318,$CS$2,FALSE))</f>
        <v>10064.41</v>
      </c>
      <c r="CT326" s="90">
        <f>IF(ISNA(VLOOKUP($B326,'[1]1718  Exp_Rev Access'!$F$7:$GK$318,$CT$2,FALSE)),"",VLOOKUP($B326,'[1]1718  Exp_Rev Access'!$F$7:$GK$318,$CT$2,FALSE))</f>
        <v>0</v>
      </c>
      <c r="CU326" s="90">
        <f>IF(ISNA(VLOOKUP($B326,'[1]1718  Exp_Rev Access'!$F$7:$GK$318,$CU$2,FALSE)),"",VLOOKUP($B326,'[1]1718  Exp_Rev Access'!$F$7:$GK$318,$CU$2,FALSE))</f>
        <v>205991.3</v>
      </c>
      <c r="CV326" s="90">
        <f>IF(ISNA(VLOOKUP($B326,'[1]1718  Exp_Rev Access'!$F$7:$GK$318,$CV$2,FALSE)),"",VLOOKUP($B326,'[1]1718  Exp_Rev Access'!$F$7:$GK$318,$CV$2,FALSE))</f>
        <v>31458.18</v>
      </c>
      <c r="CW326" s="90">
        <f>IF(ISNA(VLOOKUP($B326,'[1]1718  Exp_Rev Access'!$F$7:$GK$318,$CW$2,FALSE)),"",VLOOKUP($B326,'[1]1718  Exp_Rev Access'!$F$7:$GK$318,$CW$2,FALSE))</f>
        <v>0</v>
      </c>
      <c r="CX326" s="90">
        <f>IF(ISNA(VLOOKUP($B326,'[1]1718  Exp_Rev Access'!$F$7:$GK$318,$CX$2,FALSE)),"",VLOOKUP($B326,'[1]1718  Exp_Rev Access'!$F$7:$GK$318,$CX$2,FALSE))</f>
        <v>0</v>
      </c>
      <c r="CY326" s="90">
        <f>IF(ISNA(VLOOKUP($B326,'[1]1718  Exp_Rev Access'!$F$7:$GK$318,$CY$2,FALSE)),"",VLOOKUP($B326,'[1]1718  Exp_Rev Access'!$F$7:$GK$318,$CY$2,FALSE))</f>
        <v>0</v>
      </c>
      <c r="CZ326" s="90">
        <f>IF(ISNA(VLOOKUP($B326,'[1]1718  Exp_Rev Access'!$F$7:$GK$318,$CZ$2,FALSE)),"",VLOOKUP($B326,'[1]1718  Exp_Rev Access'!$F$7:$GK$318,$CZ$2,FALSE))</f>
        <v>0</v>
      </c>
      <c r="DA326" s="90">
        <f>IF(ISNA(VLOOKUP($B326,'[1]1718  Exp_Rev Access'!$F$7:$GK$318,$DA$2,FALSE)),"",VLOOKUP($B326,'[1]1718  Exp_Rev Access'!$F$7:$GK$318,$DA$2,FALSE))</f>
        <v>0</v>
      </c>
      <c r="DB326" s="90">
        <f>IF(ISNA(VLOOKUP($B326,'[1]1718  Exp_Rev Access'!$F$7:$GK$318,$DB$2,FALSE)),"",VLOOKUP($B326,'[1]1718  Exp_Rev Access'!$F$7:$GK$318,$DB$2,FALSE))</f>
        <v>0</v>
      </c>
      <c r="DC326" s="90">
        <f>IF(ISNA(VLOOKUP($B326,'[1]1718  Exp_Rev Access'!$F$7:$GK$318,$DC$2,FALSE)),"",VLOOKUP($B326,'[1]1718  Exp_Rev Access'!$F$7:$GK$318,$DC$2,FALSE))</f>
        <v>0</v>
      </c>
      <c r="DD326" s="90">
        <f>IF(ISNA(VLOOKUP($B326,'[1]1718  Exp_Rev Access'!$F$7:$GK$318,$DD$2,FALSE)),"",VLOOKUP($B326,'[1]1718  Exp_Rev Access'!$F$7:$GK$318,$DD$2,FALSE))</f>
        <v>0</v>
      </c>
      <c r="DE326" s="90">
        <f>IF(ISNA(VLOOKUP($B326,'[1]1718  Exp_Rev Access'!$F$7:$GK$318,$DE$2,FALSE)),"",VLOOKUP($B326,'[1]1718  Exp_Rev Access'!$F$7:$GK$318,$DE$2,FALSE))</f>
        <v>0</v>
      </c>
      <c r="DF326" s="90">
        <f>IF(ISNA(VLOOKUP($B326,'[1]1718  Exp_Rev Access'!$F$7:$GK$318,$DF$2,FALSE)),"",VLOOKUP($B326,'[1]1718  Exp_Rev Access'!$F$7:$GK$318,$DF$2,FALSE))</f>
        <v>0</v>
      </c>
      <c r="DG326" s="90">
        <f>IF(ISNA(VLOOKUP($B326,'[1]1718  Exp_Rev Access'!$F$7:$GK$318,$DG$2,FALSE)),"",VLOOKUP($B326,'[1]1718  Exp_Rev Access'!$F$7:$GK$318,$DG$2,FALSE))</f>
        <v>0</v>
      </c>
      <c r="DH326" s="90">
        <f>IF(ISNA(VLOOKUP($B326,'[1]1718  Exp_Rev Access'!$F$7:$GK$318,$DH$2,FALSE)),"",VLOOKUP($B326,'[1]1718  Exp_Rev Access'!$F$7:$GK$318,$DH$2,FALSE))</f>
        <v>0</v>
      </c>
      <c r="DI326" s="90">
        <f>IF(ISNA(VLOOKUP($B326,'[1]1718  Exp_Rev Access'!$F$7:$GK$318,$DI$2,FALSE)),"",VLOOKUP($B326,'[1]1718  Exp_Rev Access'!$F$7:$GK$318,$DI$2,FALSE))</f>
        <v>408029.91</v>
      </c>
      <c r="DJ326" s="90">
        <f>IF(ISNA(VLOOKUP($B326,'[1]1718  Exp_Rev Access'!$F$7:$GK$318,$DJ$2,FALSE)),"",VLOOKUP($B326,'[1]1718  Exp_Rev Access'!$F$7:$GK$318,$DJ$2,FALSE))</f>
        <v>0</v>
      </c>
      <c r="DK326" s="90">
        <f>IF(ISNA(VLOOKUP($B326,'[1]1718  Exp_Rev Access'!$F$7:$GK$318,$DK$2,FALSE)),"",VLOOKUP($B326,'[1]1718  Exp_Rev Access'!$F$7:$GK$318,$DK$2,FALSE))</f>
        <v>0</v>
      </c>
      <c r="DL326" s="90">
        <f>IF(ISNA(VLOOKUP($B326,'[1]1718  Exp_Rev Access'!$F$7:$GK$318,$DL$2,FALSE)),"",VLOOKUP($B326,'[1]1718  Exp_Rev Access'!$F$7:$GK$318,$DL$2,FALSE))</f>
        <v>0</v>
      </c>
      <c r="DM326" s="90">
        <f>IF(ISNA(VLOOKUP($B326,'[1]1718  Exp_Rev Access'!$F$7:$GK$318,$DM$2,FALSE)),"",VLOOKUP($B326,'[1]1718  Exp_Rev Access'!$F$7:$GK$318,$DM$2,FALSE))</f>
        <v>0</v>
      </c>
      <c r="DN326" s="90">
        <f>IF(ISNA(VLOOKUP($B326,'[1]1718  Exp_Rev Access'!$F$7:$GK$318,$DN$2,FALSE)),"",VLOOKUP($B326,'[1]1718  Exp_Rev Access'!$F$7:$GK$318,$DN$2,FALSE))</f>
        <v>0</v>
      </c>
      <c r="DO326" s="90">
        <f>IF(ISNA(VLOOKUP($B326,'[1]1718  Exp_Rev Access'!$F$7:$GK$318,$DO$2,FALSE)),"",VLOOKUP($B326,'[1]1718  Exp_Rev Access'!$F$7:$GK$318,$DO$2,FALSE))</f>
        <v>0</v>
      </c>
      <c r="DP326" s="90">
        <f>IF(ISNA(VLOOKUP($B326,'[1]1718  Exp_Rev Access'!$F$7:$GK$318,$DP$2,FALSE)),"",VLOOKUP($B326,'[1]1718  Exp_Rev Access'!$F$7:$GK$318,$DP$2,FALSE))</f>
        <v>0</v>
      </c>
      <c r="DQ326" s="90">
        <f>IF(ISNA(VLOOKUP($B326,'[1]1718  Exp_Rev Access'!$F$7:$GK$318,$DQ$2,FALSE)),"",VLOOKUP($B326,'[1]1718  Exp_Rev Access'!$F$7:$GK$318,$DQ$2,FALSE))</f>
        <v>0</v>
      </c>
      <c r="DR326" s="90">
        <f>IF(ISNA(VLOOKUP($B326,'[1]1718  Exp_Rev Access'!$F$7:$GK$318,$DR$2,FALSE)),"",VLOOKUP($B326,'[1]1718  Exp_Rev Access'!$F$7:$GK$318,$DR$2,FALSE))</f>
        <v>0</v>
      </c>
      <c r="DS326" s="90">
        <f>IF(ISNA(VLOOKUP($B326,'[1]1718  Exp_Rev Access'!$F$7:$GK$318,$DS$2,FALSE)),"",VLOOKUP($B326,'[1]1718  Exp_Rev Access'!$F$7:$GK$318,$DS$2,FALSE))</f>
        <v>0</v>
      </c>
      <c r="DT326" s="90">
        <f>IF(ISNA(VLOOKUP($B326,'[1]1718  Exp_Rev Access'!$F$7:$GK$318,$DT$2,FALSE)),"",VLOOKUP($B326,'[1]1718  Exp_Rev Access'!$F$7:$GK$318,$DT$2,FALSE))</f>
        <v>0</v>
      </c>
      <c r="DU326" s="90">
        <f>IF(ISNA(VLOOKUP($B326,'[1]1718  Exp_Rev Access'!$F$7:$GK$318,$DU$2,FALSE)),"",VLOOKUP($B326,'[1]1718  Exp_Rev Access'!$F$7:$GK$318,$DU$2,FALSE))</f>
        <v>0</v>
      </c>
      <c r="DV326" s="90">
        <f>IF(ISNA(VLOOKUP($B326,'[1]1718  Exp_Rev Access'!$F$7:$GK$318,$DV$2,FALSE)),"",VLOOKUP($B326,'[1]1718  Exp_Rev Access'!$F$7:$GK$318,$DV$2,FALSE))</f>
        <v>0</v>
      </c>
      <c r="DW326" s="90">
        <f>IF(ISNA(VLOOKUP($B326,'[1]1718  Exp_Rev Access'!$F$7:$GK$318,$DW$2,FALSE)),"",VLOOKUP($B326,'[1]1718  Exp_Rev Access'!$F$7:$GK$318,$DW$2,FALSE))</f>
        <v>0</v>
      </c>
      <c r="DX326" s="90">
        <f>IF(ISNA(VLOOKUP($B326,'[1]1718  Exp_Rev Access'!$F$7:$GK$318,$DX$2,FALSE)),"",VLOOKUP($B326,'[1]1718  Exp_Rev Access'!$F$7:$GK$318,$DX$2,FALSE))</f>
        <v>0</v>
      </c>
      <c r="DY326" s="90">
        <f>IF(ISNA(VLOOKUP($B326,'[1]1718  Exp_Rev Access'!$F$7:$GK$318,$DY$2,FALSE)),"",VLOOKUP($B326,'[1]1718  Exp_Rev Access'!$F$7:$GK$318,$DY$2,FALSE))</f>
        <v>0</v>
      </c>
      <c r="DZ326" s="90">
        <f>IF(ISNA(VLOOKUP($B326,'[1]1718  Exp_Rev Access'!$F$7:$GK$318,$DZ$2,FALSE)),"",VLOOKUP($B326,'[1]1718  Exp_Rev Access'!$F$7:$GK$318,$DZ$2,FALSE))</f>
        <v>0</v>
      </c>
      <c r="EA326" s="90">
        <f>IF(ISNA(VLOOKUP($B326,'[1]1718  Exp_Rev Access'!$F$7:$GK$318,$EA$2,FALSE)),"",VLOOKUP($B326,'[1]1718  Exp_Rev Access'!$F$7:$GK$318,$EA$2,FALSE))</f>
        <v>0</v>
      </c>
      <c r="EB326" s="90">
        <f>IF(ISNA(VLOOKUP($B326,'[1]1718  Exp_Rev Access'!$F$7:$GK$318,$EB$2,FALSE)),"",VLOOKUP($B326,'[1]1718  Exp_Rev Access'!$F$7:$GK$318,$EB$2,FALSE))</f>
        <v>0</v>
      </c>
      <c r="EC326" s="90">
        <f>IF(ISNA(VLOOKUP($B326,'[1]1718  Exp_Rev Access'!$F$7:$GK$318,$EC$2,FALSE)),"",VLOOKUP($B326,'[1]1718  Exp_Rev Access'!$F$7:$GK$318,$EC$2,FALSE))</f>
        <v>0</v>
      </c>
      <c r="ED326" s="90">
        <f>IF(ISNA(VLOOKUP($B326,'[1]1718  Exp_Rev Access'!$F$7:$GK$318,$ED$2,FALSE)),"",VLOOKUP($B326,'[1]1718  Exp_Rev Access'!$F$7:$GK$318,$ED$2,FALSE))</f>
        <v>0</v>
      </c>
      <c r="EE326" s="90">
        <f>IF(ISNA(VLOOKUP($B326,'[1]1718  Exp_Rev Access'!$F$7:$GK$318,$EE$2,FALSE)),"",VLOOKUP($B326,'[1]1718  Exp_Rev Access'!$F$7:$GK$318,$EE$2,FALSE))</f>
        <v>0</v>
      </c>
      <c r="EF326" s="90">
        <f>IF(ISNA(VLOOKUP($B326,'[1]1718  Exp_Rev Access'!$F$7:$GK$318,$EF$2,FALSE)),"",VLOOKUP($B326,'[1]1718  Exp_Rev Access'!$F$7:$GK$318,$EF$2,FALSE))</f>
        <v>0</v>
      </c>
      <c r="EG326" s="90">
        <f>IF(ISNA(VLOOKUP($B326,'[1]1718  Exp_Rev Access'!$F$7:$GK$318,$EG$2,FALSE)),"",VLOOKUP($B326,'[1]1718  Exp_Rev Access'!$F$7:$GK$318,$EG$2,FALSE))</f>
        <v>0</v>
      </c>
      <c r="EH326" s="90">
        <f>IF(ISNA(VLOOKUP($B326,'[1]1718  Exp_Rev Access'!$F$7:$GK$318,$EH$2,FALSE)),"",VLOOKUP($B326,'[1]1718  Exp_Rev Access'!$F$7:$GK$318,$EH$2,FALSE))</f>
        <v>0</v>
      </c>
      <c r="EI326" s="90">
        <f>IF(ISNA(VLOOKUP($B326,'[1]1718  Exp_Rev Access'!$F$7:$GK$318,$EI$2,FALSE)),"",VLOOKUP($B326,'[1]1718  Exp_Rev Access'!$F$7:$GK$318,$EI$2,FALSE))</f>
        <v>0</v>
      </c>
      <c r="EJ326" s="90">
        <f>IF(ISNA(VLOOKUP($B326,'[1]1718  Exp_Rev Access'!$F$7:$GK$318,$EJ$2,FALSE)),"",VLOOKUP($B326,'[1]1718  Exp_Rev Access'!$F$7:$GK$318,$EJ$2,FALSE))</f>
        <v>0</v>
      </c>
      <c r="EK326" s="90">
        <f>IF(ISNA(VLOOKUP($B326,'[1]1718  Exp_Rev Access'!$F$7:$GK$318,$EK$2,FALSE)),"",VLOOKUP($B326,'[1]1718  Exp_Rev Access'!$F$7:$GK$318,$EK$2,FALSE))</f>
        <v>0</v>
      </c>
      <c r="EL326" s="90">
        <f>IF(ISNA(VLOOKUP($B326,'[1]1718  Exp_Rev Access'!$F$7:$GK$318,$EL$2,FALSE)),"",VLOOKUP($B326,'[1]1718  Exp_Rev Access'!$F$7:$GK$318,$EL$2,FALSE))</f>
        <v>0</v>
      </c>
      <c r="EM326" s="90">
        <f>IF(ISNA(VLOOKUP($B326,'[1]1718  Exp_Rev Access'!$F$7:$GK$318,$EM$2,FALSE)),"",VLOOKUP($B326,'[1]1718  Exp_Rev Access'!$F$7:$GK$318,$EM$2,FALSE))</f>
        <v>0</v>
      </c>
      <c r="EN326" s="90">
        <f>IF(ISNA(VLOOKUP($B326,'[1]1718  Exp_Rev Access'!$F$7:$GK$318,$EN$2,FALSE)),"",VLOOKUP($B326,'[1]1718  Exp_Rev Access'!$F$7:$GK$318,$EN$2,FALSE))</f>
        <v>0</v>
      </c>
      <c r="EO326" s="90">
        <f>IF(ISNA(VLOOKUP($B326,'[1]1718  Exp_Rev Access'!$F$7:$GK$318,$EO$2,FALSE)),"",VLOOKUP($B326,'[1]1718  Exp_Rev Access'!$F$7:$GK$318,$EO$2,FALSE))</f>
        <v>0</v>
      </c>
      <c r="EP326" s="90">
        <f>IF(ISNA(VLOOKUP($B326,'[1]1718  Exp_Rev Access'!$F$7:$GK$318,$EP$2,FALSE)),"",VLOOKUP($B326,'[1]1718  Exp_Rev Access'!$F$7:$GK$318,$EP$2,FALSE))</f>
        <v>0</v>
      </c>
      <c r="EQ326" s="90">
        <f>IF(ISNA(VLOOKUP($B326,'[1]1718  Exp_Rev Access'!$F$7:$GK$318,$EQ$2,FALSE)),"",VLOOKUP($B326,'[1]1718  Exp_Rev Access'!$F$7:$GK$318,$EQ$2,FALSE))</f>
        <v>0</v>
      </c>
      <c r="ER326" s="90">
        <f>IF(ISNA(VLOOKUP($B326,'[1]1718  Exp_Rev Access'!$F$7:$GK$318,$ER$2,FALSE)),"",VLOOKUP($B326,'[1]1718  Exp_Rev Access'!$F$7:$GK$318,$ER$2,FALSE))</f>
        <v>0</v>
      </c>
      <c r="ES326" s="90">
        <f>IF(ISNA(VLOOKUP($B326,'[1]1718  Exp_Rev Access'!$F$7:$GK$318,$ES$2,FALSE)),"",VLOOKUP($B326,'[1]1718  Exp_Rev Access'!$F$7:$GK$318,$ES$2,FALSE))</f>
        <v>0</v>
      </c>
      <c r="ET326" s="90">
        <f>IF(ISNA(VLOOKUP($B326,'[1]1718  Exp_Rev Access'!$F$7:$GK$318,$ET$2,FALSE)),"",VLOOKUP($B326,'[1]1718  Exp_Rev Access'!$F$7:$GK$318,$ET$2,FALSE))</f>
        <v>0</v>
      </c>
      <c r="EU326" s="90">
        <f>IF(ISNA(VLOOKUP($B326,'[1]1718  Exp_Rev Access'!$F$7:$GK$318,$EU$2,FALSE)),"",VLOOKUP($B326,'[1]1718  Exp_Rev Access'!$F$7:$GK$318,$EU$2,FALSE))</f>
        <v>0</v>
      </c>
      <c r="EV326" s="90">
        <f>IF(ISNA(VLOOKUP($B326,'[1]1718  Exp_Rev Access'!$F$7:$GK$318,$EV$2,FALSE)),"",VLOOKUP($B326,'[1]1718  Exp_Rev Access'!$F$7:$GK$318,$EV$2,FALSE))</f>
        <v>0</v>
      </c>
      <c r="EW326" s="90">
        <f>IF(ISNA(VLOOKUP($B326,'[1]1718  Exp_Rev Access'!$F$7:$GK$318,$EW$2,FALSE)),"",VLOOKUP($B326,'[1]1718  Exp_Rev Access'!$F$7:$GK$318,$EW$2,FALSE))</f>
        <v>0</v>
      </c>
      <c r="EX326" s="90">
        <f>IF(ISNA(VLOOKUP($B326,'[1]1718  Exp_Rev Access'!$F$7:$GK$318,$EX$2,FALSE)),"",VLOOKUP($B326,'[1]1718  Exp_Rev Access'!$F$7:$GK$318,$EX$2,FALSE))</f>
        <v>0</v>
      </c>
      <c r="EY326" s="90">
        <f>IF(ISNA(VLOOKUP($B326,'[1]1718  Exp_Rev Access'!$F$7:$GK$318,$EY$2,FALSE)),"",VLOOKUP($B326,'[1]1718  Exp_Rev Access'!$F$7:$GK$318,$EY$2,FALSE))</f>
        <v>0</v>
      </c>
      <c r="EZ326" s="90">
        <f>IF(ISNA(VLOOKUP($B326,'[1]1718  Exp_Rev Access'!$F$7:$GK$318,$EZ$2,FALSE)),"",VLOOKUP($B326,'[1]1718  Exp_Rev Access'!$F$7:$GK$318,$EZ$2,FALSE))</f>
        <v>0</v>
      </c>
      <c r="FA326" s="90">
        <f>IF(ISNA(VLOOKUP($B326,'[1]1718  Exp_Rev Access'!$F$7:$GK$318,$FA$2,FALSE)),"",VLOOKUP($B326,'[1]1718  Exp_Rev Access'!$F$7:$GK$318,$FA$2,FALSE))</f>
        <v>0</v>
      </c>
      <c r="FB326" s="90">
        <f>IF(ISNA(VLOOKUP($B326,'[1]1718  Exp_Rev Access'!$F$7:$GK$318,$FB$2,FALSE)),"",VLOOKUP($B326,'[1]1718  Exp_Rev Access'!$F$7:$GK$318,$FB$2,FALSE))</f>
        <v>0</v>
      </c>
      <c r="FC326" s="90">
        <f>IF(ISNA(VLOOKUP($B326,'[1]1718  Exp_Rev Access'!$F$7:$GK$318,$FC$2,FALSE)),"",VLOOKUP($B326,'[1]1718  Exp_Rev Access'!$F$7:$GK$318,$FC$2,FALSE))</f>
        <v>0</v>
      </c>
      <c r="FD326" s="90">
        <f>IF(ISNA(VLOOKUP($B326,'[1]1718  Exp_Rev Access'!$F$7:$GK$318,$FD$2,FALSE)),"",VLOOKUP($B326,'[1]1718  Exp_Rev Access'!$F$7:$GK$318,$FD$2,FALSE))</f>
        <v>0</v>
      </c>
      <c r="FE326" s="90">
        <f>IF(ISNA(VLOOKUP($B326,'[1]1718  Exp_Rev Access'!$F$7:$GK$318,$FE$2,FALSE)),"",VLOOKUP($B326,'[1]1718  Exp_Rev Access'!$F$7:$GK$318,$FE$2,FALSE))</f>
        <v>0</v>
      </c>
      <c r="FF326" s="90">
        <f>IF(ISNA(VLOOKUP($B326,'[1]1718  Exp_Rev Access'!$F$7:$GK$318,$FF$2,FALSE)),"",VLOOKUP($B326,'[1]1718  Exp_Rev Access'!$F$7:$GK$318,$FF$2,FALSE))</f>
        <v>0</v>
      </c>
      <c r="FG326" s="90">
        <f>IF(ISNA(VLOOKUP($B326,'[1]1718  Exp_Rev Access'!$F$7:$GK$318,$FG$2,FALSE)),"",VLOOKUP($B326,'[1]1718  Exp_Rev Access'!$F$7:$GK$318,$FG$2,FALSE))</f>
        <v>0</v>
      </c>
      <c r="FH326" s="90">
        <f>IF(ISNA(VLOOKUP($B326,'[1]1718  Exp_Rev Access'!$F$7:$GK$318,$FH$2,FALSE)),"",VLOOKUP($B326,'[1]1718  Exp_Rev Access'!$F$7:$GK$318,$FH$2,FALSE))</f>
        <v>0</v>
      </c>
      <c r="FI326" s="90">
        <f>IF(ISNA(VLOOKUP($B326,'[1]1718  Exp_Rev Access'!$F$7:$GK$318,$FI$2,FALSE)),"",VLOOKUP($B326,'[1]1718  Exp_Rev Access'!$F$7:$GK$318,$FI$2,FALSE))</f>
        <v>0</v>
      </c>
      <c r="FJ326" s="90">
        <f>IF(ISNA(VLOOKUP($B326,'[1]1718  Exp_Rev Access'!$F$7:$GK$318,$FJ$2,FALSE)),"",VLOOKUP($B326,'[1]1718  Exp_Rev Access'!$F$7:$GK$318,$FJ$2,FALSE))</f>
        <v>0</v>
      </c>
      <c r="FK326" s="90">
        <f>IF(ISNA(VLOOKUP($B326,'[1]1718  Exp_Rev Access'!$F$7:$GK$318,$FK$2,FALSE)),"",VLOOKUP($B326,'[1]1718  Exp_Rev Access'!$F$7:$GK$318,$FK$2,FALSE))</f>
        <v>0</v>
      </c>
      <c r="FL326" s="90">
        <f>IF(ISNA(VLOOKUP($B326,'[1]1718  Exp_Rev Access'!$F$7:$GK$318,$FL$2,FALSE)),"",VLOOKUP($B326,'[1]1718  Exp_Rev Access'!$F$7:$GK$318,$FL$2,FALSE))</f>
        <v>0</v>
      </c>
      <c r="FM326" s="90">
        <f>IF(ISNA(VLOOKUP($B326,'[1]1718  Exp_Rev Access'!$F$7:$GK$318,$FM$2,FALSE)),"",VLOOKUP($B326,'[1]1718  Exp_Rev Access'!$F$7:$GK$318,$FM$2,FALSE))</f>
        <v>0</v>
      </c>
      <c r="FN326" s="90">
        <f>IF(ISNA(VLOOKUP($B326,'[1]1718  Exp_Rev Access'!$F$7:$GK$318,$FN$2,FALSE)),"",VLOOKUP($B326,'[1]1718  Exp_Rev Access'!$F$7:$GK$318,$FN$2,FALSE))</f>
        <v>0</v>
      </c>
      <c r="FO326" s="90">
        <f>IF(ISNA(VLOOKUP($B326,'[1]1718  Exp_Rev Access'!$F$7:$GK$318,$FO$2,FALSE)),"",VLOOKUP($B326,'[1]1718  Exp_Rev Access'!$F$7:$GK$318,$FO$2,FALSE))</f>
        <v>0</v>
      </c>
      <c r="FP326" s="90">
        <f>IF(ISNA(VLOOKUP($B326,'[1]1718  Exp_Rev Access'!$F$7:$GK$318,$FP$2,FALSE)),"",VLOOKUP($B326,'[1]1718  Exp_Rev Access'!$F$7:$GK$318,$FP$2,FALSE))</f>
        <v>0</v>
      </c>
      <c r="FQ326" s="90">
        <f>IF(ISNA(VLOOKUP($B326,'[1]1718  Exp_Rev Access'!$F$7:$GK$318,$FQ$2,FALSE)),"",VLOOKUP($B326,'[1]1718  Exp_Rev Access'!$F$7:$GK$318,$FQ$2,FALSE))</f>
        <v>0</v>
      </c>
      <c r="FR326" s="90">
        <f>IF(ISNA(VLOOKUP($B326,'[1]1718  Exp_Rev Access'!$F$7:$GK$318,$FR$2,FALSE)),"",VLOOKUP($B326,'[1]1718  Exp_Rev Access'!$F$7:$GK$318,$FR$2,FALSE))</f>
        <v>63527.14</v>
      </c>
      <c r="FS326" s="56">
        <f t="shared" si="870"/>
        <v>1283248.48</v>
      </c>
      <c r="FT326" s="92">
        <f t="shared" si="871"/>
        <v>4.9385687824756906E-2</v>
      </c>
      <c r="FU326" s="94">
        <f t="shared" si="872"/>
        <v>643.03248113368284</v>
      </c>
      <c r="FV326" s="95">
        <f>IF(ISNA(VLOOKUP($B326,'[1]1718  Exp_Rev Access'!$F$7:$GK$318,$FV$2,FALSE)),"",VLOOKUP($B326,'[1]1718  Exp_Rev Access'!$F$7:$GK$318,$FV$2,FALSE))</f>
        <v>0</v>
      </c>
      <c r="FW326" s="95">
        <f>IF(ISNA(VLOOKUP($B326,'[1]1718  Exp_Rev Access'!$F$7:$GK$318,$FW$2,FALSE)),"",VLOOKUP($B326,'[1]1718  Exp_Rev Access'!$F$7:$GK$318,$FW$2,FALSE))</f>
        <v>-2726.77</v>
      </c>
      <c r="FX326" s="95">
        <f>IF(ISNA(VLOOKUP($B326,'[1]1718  Exp_Rev Access'!$F$7:$GK$318,$FX$2,FALSE)),"",VLOOKUP($B326,'[1]1718  Exp_Rev Access'!$F$7:$GK$318,$FX$2,FALSE))</f>
        <v>0</v>
      </c>
      <c r="FY326" s="95">
        <f>IF(ISNA(VLOOKUP($B326,'[1]1718  Exp_Rev Access'!$F$7:$GK$318,$FY$2,FALSE)),"",VLOOKUP($B326,'[1]1718  Exp_Rev Access'!$F$7:$GK$318,$FY$2,FALSE))</f>
        <v>0</v>
      </c>
      <c r="FZ326" s="95">
        <f>IF(ISNA(VLOOKUP($B326,'[1]1718  Exp_Rev Access'!$F$7:$GK$318,$FZ$2,FALSE)),"",VLOOKUP($B326,'[1]1718  Exp_Rev Access'!$F$7:$GK$318,$FZ$2,FALSE))</f>
        <v>0</v>
      </c>
      <c r="GA326" s="95">
        <f>IF(ISNA(VLOOKUP($B326,'[1]1718  Exp_Rev Access'!$F$7:$GK$318,$GA$2,FALSE)),"",VLOOKUP($B326,'[1]1718  Exp_Rev Access'!$F$7:$GK$318,$GA$2,FALSE))</f>
        <v>0</v>
      </c>
      <c r="GB326" s="95">
        <f>IF(ISNA(VLOOKUP($B326,'[1]1718  Exp_Rev Access'!$F$7:$GK$318,$GB$2,FALSE)),"",VLOOKUP($B326,'[1]1718  Exp_Rev Access'!$F$7:$GK$318,$GB$2,FALSE))</f>
        <v>0</v>
      </c>
      <c r="GC326" s="95">
        <f>IF(ISNA(VLOOKUP($B326,'[1]1718  Exp_Rev Access'!$F$7:$GK$318,$GC$2,FALSE)),"",VLOOKUP($B326,'[1]1718  Exp_Rev Access'!$F$7:$GK$318,$GC$2,FALSE))</f>
        <v>0</v>
      </c>
      <c r="GD326" s="95">
        <f>IF(ISNA(VLOOKUP($B326,'[1]1718  Exp_Rev Access'!$F$7:$GK$318,$GD$2,FALSE)),"",VLOOKUP($B326,'[1]1718  Exp_Rev Access'!$F$7:$GK$318,$GD$2,FALSE))</f>
        <v>0</v>
      </c>
      <c r="GE326" s="95">
        <f>IF(ISNA(VLOOKUP($B326,'[1]1718  Exp_Rev Access'!$F$7:$GK$318,$GE$2,FALSE)),"",VLOOKUP($B326,'[1]1718  Exp_Rev Access'!$F$7:$GK$318,$GE$2,FALSE))</f>
        <v>0</v>
      </c>
      <c r="GF326" s="95">
        <f>IF(ISNA(VLOOKUP($B326,'[1]1718  Exp_Rev Access'!$F$7:$GK$318,$GF$2,FALSE)),"",VLOOKUP($B326,'[1]1718  Exp_Rev Access'!$F$7:$GK$318,$GF$2,FALSE))</f>
        <v>211183.63</v>
      </c>
      <c r="GG326" s="95">
        <f>IF(ISNA(VLOOKUP($B326,'[1]1718  Exp_Rev Access'!$F$7:$GK$318,$GG$2,FALSE)),"",VLOOKUP($B326,'[1]1718  Exp_Rev Access'!$F$7:$GK$318,$GG$2,FALSE))</f>
        <v>0</v>
      </c>
      <c r="GH326" s="95">
        <f>IF(ISNA(VLOOKUP($B326,'[1]1718  Exp_Rev Access'!$F$7:$GK$318,$GH$2,FALSE)),"",VLOOKUP($B326,'[1]1718  Exp_Rev Access'!$F$7:$GK$318,$GH$2,FALSE))</f>
        <v>0</v>
      </c>
      <c r="GI326" s="95">
        <f>IF(ISNA(VLOOKUP($B326,'[1]1718  Exp_Rev Access'!$F$7:$GK$318,$GI$2,FALSE)),"",VLOOKUP($B326,'[1]1718  Exp_Rev Access'!$F$7:$GK$318,$GI$2,FALSE))</f>
        <v>0</v>
      </c>
      <c r="GJ326" s="95">
        <f>IF(ISNA(VLOOKUP($B326,'[1]1718  Exp_Rev Access'!$F$7:$GK$318,$GJ$2,FALSE)),"",VLOOKUP($B326,'[1]1718  Exp_Rev Access'!$F$7:$GK$318,$GJ$2,FALSE))</f>
        <v>0</v>
      </c>
      <c r="GK326" s="95">
        <f>IF(ISNA(VLOOKUP($B326,'[1]1718  Exp_Rev Access'!$F$7:$GK$318,$GK$2,FALSE)),"",VLOOKUP($B326,'[1]1718  Exp_Rev Access'!$F$7:$GK$318,$GK$2,FALSE))</f>
        <v>50972.54</v>
      </c>
      <c r="GL326" s="95">
        <f>IF(ISNA(VLOOKUP($B326,'[1]1718  Exp_Rev Access'!$F$7:$GK$318,$GL$2,FALSE)),"",VLOOKUP($B326,'[1]1718  Exp_Rev Access'!$F$7:$GK$318,$GL$2,FALSE))</f>
        <v>0</v>
      </c>
      <c r="GM326" s="95">
        <f>IF(ISNA(VLOOKUP($B326,'[1]1718  Exp_Rev Access'!$F$7:$GK$318,$GM$2,FALSE)),"",VLOOKUP($B326,'[1]1718  Exp_Rev Access'!$F$7:$GK$318,$GM$2,FALSE))</f>
        <v>0</v>
      </c>
      <c r="GN326" s="95">
        <f>IF(ISNA(VLOOKUP($B326,'[1]1718  Exp_Rev Access'!$F$7:$GK$318,$GN$2,FALSE)),"",VLOOKUP($B326,'[1]1718  Exp_Rev Access'!$F$7:$GK$318,$GN$2,FALSE))</f>
        <v>0</v>
      </c>
      <c r="GO326" s="95">
        <f>IF(ISNA(VLOOKUP($B326,'[1]1718  Exp_Rev Access'!$F$7:$GK$318,$GO$2,FALSE)),"",VLOOKUP($B326,'[1]1718  Exp_Rev Access'!$F$7:$GK$318,$GO$2,FALSE))</f>
        <v>0</v>
      </c>
      <c r="GP326" s="95">
        <f>IF(ISNA(VLOOKUP($B326,'[1]1718  Exp_Rev Access'!$F$7:$GK$318,$GP$2,FALSE)),"",VLOOKUP($B326,'[1]1718  Exp_Rev Access'!$F$7:$GK$318,$GP$2,FALSE))</f>
        <v>0</v>
      </c>
      <c r="GQ326" s="95">
        <f>IF(ISNA(VLOOKUP($B326,'[1]1718  Exp_Rev Access'!$F$7:$GK$318,$GQ$2,FALSE)),"",VLOOKUP($B326,'[1]1718  Exp_Rev Access'!$F$7:$GK$318,$GQ$2,FALSE))</f>
        <v>0</v>
      </c>
      <c r="GR326" s="95">
        <f>IF(ISNA(VLOOKUP($B326,'[1]1718  Exp_Rev Access'!$F$7:$GK$318,$GR$2,FALSE)),"",VLOOKUP($B326,'[1]1718  Exp_Rev Access'!$F$7:$GK$318,$GR$2,FALSE))</f>
        <v>0</v>
      </c>
      <c r="GS326" s="95">
        <f>IF(ISNA(VLOOKUP($B326,'[1]1718  Exp_Rev Access'!$F$7:$GK$318,$GS$2,FALSE)),"",VLOOKUP($B326,'[1]1718  Exp_Rev Access'!$F$7:$GK$318,$GS$2,FALSE))</f>
        <v>0</v>
      </c>
      <c r="GT326" s="95">
        <f>IF(ISNA(VLOOKUP($B326,'[1]1718  Exp_Rev Access'!$F$7:$GK$318,$GT$2,FALSE)),"",VLOOKUP($B326,'[1]1718  Exp_Rev Access'!$F$7:$GK$318,$GT$2,FALSE))</f>
        <v>0</v>
      </c>
      <c r="GU326" s="56">
        <f t="shared" si="864"/>
        <v>259429.40000000002</v>
      </c>
      <c r="GV326" s="92">
        <f t="shared" si="865"/>
        <v>9.9841141919482269E-3</v>
      </c>
      <c r="GW326" s="96">
        <f t="shared" si="866"/>
        <v>129.99939868311606</v>
      </c>
      <c r="HE326" s="41"/>
      <c r="HF326" s="41"/>
      <c r="HG326" s="41"/>
      <c r="HH326" s="41"/>
      <c r="HI326" s="41"/>
      <c r="HJ326" s="41"/>
      <c r="HK326" s="41"/>
      <c r="HL326" s="41"/>
      <c r="HM326" s="41"/>
      <c r="HN326" s="41"/>
    </row>
    <row r="327" spans="1:222" x14ac:dyDescent="0.3">
      <c r="A327" s="73"/>
      <c r="B327" s="88" t="s">
        <v>661</v>
      </c>
      <c r="C327" s="89" t="s">
        <v>662</v>
      </c>
      <c r="D327" s="75">
        <f>IF(ISNA(VLOOKUP($B327,'[1]1718 enrollment_Rev_Exp by size'!$A$7:H659,3,FALSE)),"",VLOOKUP($B327,'[1]1718 enrollment_Rev_Exp by size'!$A$7:$G$350,3,FALSE))</f>
        <v>4606.26</v>
      </c>
      <c r="E327" s="76">
        <f>IF(ISNA(VLOOKUP($B327,'[1]1718 enrollment_Rev_Exp by size'!$A$7:I661,5,FALSE)),"",VLOOKUP($B327,'[1]1718 enrollment_Rev_Exp by size'!$A$7:$G$350,5,FALSE))</f>
        <v>57134971.990000002</v>
      </c>
      <c r="F327" s="70">
        <f t="shared" si="854"/>
        <v>57134971.990000002</v>
      </c>
      <c r="G327" s="70">
        <f t="shared" si="855"/>
        <v>0</v>
      </c>
      <c r="H327" s="90">
        <f>IF(ISNA(VLOOKUP($B327,'[1]1718  Exp_Rev Access'!$F$7:$GK$318,3,FALSE)),"",VLOOKUP($B327,'[1]1718  Exp_Rev Access'!$F$7:$GK$318,3,FALSE))</f>
        <v>12400408.779999999</v>
      </c>
      <c r="I327" s="90">
        <f>IF(ISNA(VLOOKUP($B327,'[1]1718  Exp_Rev Access'!$F$7:$GK$318,4,FALSE)),"",VLOOKUP($B327,'[1]1718  Exp_Rev Access'!$F$7:$GK$318,4,FALSE))</f>
        <v>0</v>
      </c>
      <c r="J327" s="90">
        <f>IF(ISNA(VLOOKUP($B327,'[1]1718  Exp_Rev Access'!$F$7:$GK$318,5,FALSE)),"",VLOOKUP($B327,'[1]1718  Exp_Rev Access'!$F$7:$GK$318,5,FALSE))</f>
        <v>0</v>
      </c>
      <c r="K327" s="90">
        <f>IF(ISNA(VLOOKUP($B327,'[1]1718  Exp_Rev Access'!$F$7:$GK$318,6,FALSE)),"-",VLOOKUP($B327,'[1]1718  Exp_Rev Access'!$F$7:$GK$318,6,FALSE))</f>
        <v>8701.5</v>
      </c>
      <c r="L327" s="90">
        <f>IF(ISNA(VLOOKUP($B327,'[1]1718  Exp_Rev Access'!$F$7:$GK$318,7,FALSE)),"",VLOOKUP($B327,'[1]1718  Exp_Rev Access'!$F$7:$GK$318,7,FALSE))</f>
        <v>0</v>
      </c>
      <c r="M327" s="90">
        <f>IF(ISNA(VLOOKUP($B327,'[1]1718  Exp_Rev Access'!$F$7:$GK$318,8,FALSE)),"",VLOOKUP($B327,'[1]1718  Exp_Rev Access'!$F$7:$GK$318,8,FALSE))</f>
        <v>0</v>
      </c>
      <c r="N327" s="56">
        <f t="shared" si="856"/>
        <v>12409110.279999999</v>
      </c>
      <c r="O327" s="91">
        <f t="shared" si="857"/>
        <v>0.21718939990330077</v>
      </c>
      <c r="P327" s="56">
        <f t="shared" si="858"/>
        <v>2693.9665325014216</v>
      </c>
      <c r="Q327" s="90">
        <f>IF(ISNA(VLOOKUP($B327,'[1]1718  Exp_Rev Access'!$F$7:$GK$318,10,FALSE)),"",VLOOKUP($B327,'[1]1718  Exp_Rev Access'!$F$7:$GK$318,10,FALSE))</f>
        <v>5300</v>
      </c>
      <c r="R327" s="90">
        <f>IF(ISNA(VLOOKUP($B327,'[1]1718  Exp_Rev Access'!$F$7:$GK$318,11,FALSE)),"",VLOOKUP($B327,'[1]1718  Exp_Rev Access'!$F$7:$GK$318,11,FALSE))</f>
        <v>0</v>
      </c>
      <c r="S327" s="90">
        <f>IF(ISNA(VLOOKUP($B327,'[1]1718  Exp_Rev Access'!$F$7:$GK$318,12,FALSE)),"",VLOOKUP($B327,'[1]1718  Exp_Rev Access'!$F$7:$GK$318,12,FALSE))</f>
        <v>0</v>
      </c>
      <c r="T327" s="90">
        <f>IF(ISNA(VLOOKUP($B327,'[1]1718  Exp_Rev Access'!$F$7:$GK$318,13,FALSE)),"",VLOOKUP($B327,'[1]1718  Exp_Rev Access'!$F$7:$GK$318,13,FALSE))</f>
        <v>0</v>
      </c>
      <c r="U327" s="90">
        <f>IF(ISNA(VLOOKUP($B327,'[1]1718  Exp_Rev Access'!$F$7:$GK$318,14,FALSE)),"",VLOOKUP($B327,'[1]1718  Exp_Rev Access'!$F$7:$GK$318,14,FALSE))</f>
        <v>89155</v>
      </c>
      <c r="V327" s="90">
        <f>IF(ISNA(VLOOKUP($B327,'[1]1718  Exp_Rev Access'!$F$7:$GK$318,15,FALSE)),"",VLOOKUP($B327,'[1]1718  Exp_Rev Access'!$F$7:$GK$318,15,FALSE))</f>
        <v>0</v>
      </c>
      <c r="W327" s="90">
        <f>IF(ISNA(VLOOKUP($B327,'[1]1718  Exp_Rev Access'!$F$7:$GK$318,16,FALSE)),"",VLOOKUP($B327,'[1]1718  Exp_Rev Access'!$F$7:$GK$318,16,FALSE))</f>
        <v>0</v>
      </c>
      <c r="X327" s="90">
        <f>IF(ISNA(VLOOKUP($B327,'[1]1718  Exp_Rev Access'!$F$7:$GK$318,17,FALSE)),"",VLOOKUP($B327,'[1]1718  Exp_Rev Access'!$F$7:$GK$318,17,FALSE))</f>
        <v>0</v>
      </c>
      <c r="Y327" s="90">
        <f>IF(ISNA(VLOOKUP($B327,'[1]1718  Exp_Rev Access'!$F$7:$GK$318,18,FALSE)),"",VLOOKUP($B327,'[1]1718  Exp_Rev Access'!$F$7:$GK$318,18,FALSE))</f>
        <v>56507.95</v>
      </c>
      <c r="Z327" s="90">
        <f>IF(ISNA(VLOOKUP($B327,'[1]1718  Exp_Rev Access'!$F$7:$GK$318,19,FALSE)),"",VLOOKUP($B327,'[1]1718  Exp_Rev Access'!$F$7:$GK$318,19,FALSE))</f>
        <v>34064.51</v>
      </c>
      <c r="AA327" s="90">
        <f>IF(ISNA(VLOOKUP($B327,'[1]1718  Exp_Rev Access'!$F$7:$GK$318,20,FALSE)),"",VLOOKUP($B327,'[1]1718  Exp_Rev Access'!$F$7:$GK$318,20,FALSE))</f>
        <v>0</v>
      </c>
      <c r="AB327" s="90">
        <f>IF(ISNA(VLOOKUP($B327,'[1]1718  Exp_Rev Access'!$F$7:$GK$318,21,FALSE)),"",VLOOKUP($B327,'[1]1718  Exp_Rev Access'!$F$7:$GK$318,21,FALSE))</f>
        <v>0</v>
      </c>
      <c r="AC327" s="90">
        <f>IF(ISNA(VLOOKUP($B327,'[1]1718  Exp_Rev Access'!$F$7:$GK$318,22,FALSE)),"",VLOOKUP($B327,'[1]1718  Exp_Rev Access'!$F$7:$GK$318,22,FALSE))</f>
        <v>29153.94</v>
      </c>
      <c r="AD327" s="90">
        <f>IF(ISNA(VLOOKUP($B327,'[1]1718  Exp_Rev Access'!$F$7:$GK$318,23,FALSE)),"",VLOOKUP($B327,'[1]1718  Exp_Rev Access'!$F$7:$GK$318,23,FALSE))</f>
        <v>562926.30000000005</v>
      </c>
      <c r="AE327" s="90">
        <f>IF(ISNA(VLOOKUP($B327,'[1]1718  Exp_Rev Access'!$F$7:$GK$318,24,FALSE)),"",VLOOKUP($B327,'[1]1718  Exp_Rev Access'!$F$7:$GK$318,24,FALSE))</f>
        <v>56804.55</v>
      </c>
      <c r="AF327" s="90">
        <f>IF(ISNA(VLOOKUP($B327,'[1]1718  Exp_Rev Access'!$F$7:$GK$318,25,FALSE)),"",VLOOKUP($B327,'[1]1718  Exp_Rev Access'!$F$7:$GK$318,25,FALSE))</f>
        <v>0</v>
      </c>
      <c r="AG327" s="90">
        <f>IF(ISNA(VLOOKUP($B327,'[1]1718  Exp_Rev Access'!$F$7:$GK$318,26,FALSE)),"",VLOOKUP($B327,'[1]1718  Exp_Rev Access'!$F$7:$GK$318,26,FALSE))</f>
        <v>75854.55</v>
      </c>
      <c r="AH327" s="90">
        <f>IF(ISNA(VLOOKUP($B327,'[1]1718  Exp_Rev Access'!$F$7:$GK$318,27,FALSE)),"",VLOOKUP($B327,'[1]1718  Exp_Rev Access'!$F$7:$GK$318,27,FALSE))</f>
        <v>9381.8799999999992</v>
      </c>
      <c r="AI327" s="90">
        <f>IF(ISNA(VLOOKUP($B327,'[1]1718  Exp_Rev Access'!$F$7:$GK$318,28,FALSE)),"",VLOOKUP($B327,'[1]1718  Exp_Rev Access'!$F$7:$GK$318,28,FALSE))</f>
        <v>27145.25</v>
      </c>
      <c r="AJ327" s="90">
        <f>IF(ISNA(VLOOKUP($B327,'[1]1718  Exp_Rev Access'!$F$7:$GK$318,29,FALSE)),"",VLOOKUP($B327,'[1]1718  Exp_Rev Access'!$F$7:$GK$318,29,FALSE))</f>
        <v>26970.95</v>
      </c>
      <c r="AK327" s="90">
        <f>IF(ISNA(VLOOKUP($B327,'[1]1718  Exp_Rev Access'!$F$7:$GK$318,30,FALSE)),"",VLOOKUP($B327,'[1]1718  Exp_Rev Access'!$F$7:$GK$318,30,FALSE))</f>
        <v>75131.75</v>
      </c>
      <c r="AL327" s="90">
        <f>IF(ISNA(VLOOKUP($B327,'[1]1718  Exp_Rev Access'!$F$7:$GK$318,31,FALSE)),"",VLOOKUP($B327,'[1]1718  Exp_Rev Access'!$F$7:$GK$318,31,FALSE))</f>
        <v>16619.98</v>
      </c>
      <c r="AM327" s="56">
        <f t="shared" si="867"/>
        <v>1065016.6100000001</v>
      </c>
      <c r="AN327" s="92">
        <f t="shared" si="859"/>
        <v>1.8640362861933383E-2</v>
      </c>
      <c r="AO327" s="71">
        <f t="shared" si="860"/>
        <v>231.21070239196226</v>
      </c>
      <c r="AP327" s="90">
        <f>IF(ISNA(VLOOKUP($B327,'[1]1718  Exp_Rev Access'!$F$7:$GK$318,33,FALSE)),"",VLOOKUP($B327,'[1]1718  Exp_Rev Access'!$F$7:$GK$318,33,FALSE))</f>
        <v>31503454.940000001</v>
      </c>
      <c r="AQ327" s="90">
        <f>IF(ISNA(VLOOKUP($B327,'[1]1718  Exp_Rev Access'!$F$7:$GK$318,34,FALSE)),"",VLOOKUP($B327,'[1]1718  Exp_Rev Access'!$F$7:$GK$318,34,FALSE))</f>
        <v>1229787.27</v>
      </c>
      <c r="AR327" s="90">
        <f>IF(ISNA(VLOOKUP($B327,'[1]1718  Exp_Rev Access'!$F$7:$GK$318,35,FALSE)),"",VLOOKUP($B327,'[1]1718  Exp_Rev Access'!$F$7:$GK$318,35,FALSE))</f>
        <v>0</v>
      </c>
      <c r="AS327" s="90">
        <f>IF(ISNA(VLOOKUP($B327,'[1]1718  Exp_Rev Access'!$F$7:$GK$318,36,FALSE)),"",VLOOKUP($B327,'[1]1718  Exp_Rev Access'!$F$7:$GK$318,36,FALSE))</f>
        <v>0</v>
      </c>
      <c r="AT327" s="90">
        <f>IF(ISNA(VLOOKUP($B327,'[1]1718  Exp_Rev Access'!$F$7:$GK$318,37,FALSE)),"",VLOOKUP($B327,'[1]1718  Exp_Rev Access'!$F$7:$GK$318,37,FALSE))</f>
        <v>0</v>
      </c>
      <c r="AU327" s="56">
        <f t="shared" si="861"/>
        <v>32733242.210000001</v>
      </c>
      <c r="AV327" s="93">
        <f t="shared" si="862"/>
        <v>0.57291079473582496</v>
      </c>
      <c r="AW327" s="56">
        <f t="shared" si="863"/>
        <v>7106.2515381242047</v>
      </c>
      <c r="AX327" s="90">
        <f>IF(ISNA(VLOOKUP($B327,'[1]1718  Exp_Rev Access'!$F$7:$GK$318,39,FALSE)),"",VLOOKUP($B327,'[1]1718  Exp_Rev Access'!$F$7:$GK$318,39,FALSE))</f>
        <v>0</v>
      </c>
      <c r="AY327" s="90">
        <f>IF(ISNA(VLOOKUP($B327,'[1]1718  Exp_Rev Access'!$F$7:$GK$318,40,FALSE)),"",VLOOKUP($B327,'[1]1718  Exp_Rev Access'!$F$7:$GK$318,40,FALSE))</f>
        <v>4742868.8</v>
      </c>
      <c r="AZ327" s="90">
        <f>IF(ISNA(VLOOKUP($B327,'[1]1718  Exp_Rev Access'!$F$7:$GK$318,41,FALSE)),"",VLOOKUP($B327,'[1]1718  Exp_Rev Access'!$F$7:$GK$318,41,FALSE))</f>
        <v>185055.65</v>
      </c>
      <c r="BA327" s="90">
        <f>IF(ISNA(VLOOKUP($B327,'[1]1718  Exp_Rev Access'!$F$7:$GK$318,42,FALSE)),"",VLOOKUP($B327,'[1]1718  Exp_Rev Access'!$F$7:$GK$318,42,FALSE))</f>
        <v>0</v>
      </c>
      <c r="BB327" s="90">
        <f>IF(ISNA(VLOOKUP($B327,'[1]1718  Exp_Rev Access'!$F$7:$GK$318,43,FALSE)),"",VLOOKUP($B327,'[1]1718  Exp_Rev Access'!$F$7:$GK$318,43,FALSE))</f>
        <v>0</v>
      </c>
      <c r="BC327" s="90">
        <f>IF(ISNA(VLOOKUP($B327,'[1]1718  Exp_Rev Access'!$F$7:$GK$318,44,FALSE)),"",VLOOKUP($B327,'[1]1718  Exp_Rev Access'!$F$7:$GK$318,44,FALSE))</f>
        <v>687100.11</v>
      </c>
      <c r="BD327" s="90">
        <f>IF(ISNA(VLOOKUP($B327,'[1]1718  Exp_Rev Access'!$F$7:$GK$318,45,FALSE)),"",VLOOKUP($B327,'[1]1718  Exp_Rev Access'!$F$7:$GK$318,45,FALSE))</f>
        <v>0</v>
      </c>
      <c r="BE327" s="90">
        <f>IF(ISNA(VLOOKUP($B327,'[1]1718  Exp_Rev Access'!$F$7:$GK$318,46,FALSE)),"",VLOOKUP($B327,'[1]1718  Exp_Rev Access'!$F$7:$GK$318,46,FALSE))</f>
        <v>168077.57</v>
      </c>
      <c r="BF327" s="90">
        <f>IF(ISNA(VLOOKUP($B327,'[1]1718  Exp_Rev Access'!$F$7:$GK$318,47,FALSE)),"",VLOOKUP($B327,'[1]1718  Exp_Rev Access'!$F$7:$GK$318,47,FALSE))</f>
        <v>0</v>
      </c>
      <c r="BG327" s="90">
        <f>IF(ISNA(VLOOKUP($B327,'[1]1718  Exp_Rev Access'!$F$7:$GK$318,48,FALSE)),"",VLOOKUP($B327,'[1]1718  Exp_Rev Access'!$F$7:$GK$318,48,FALSE))</f>
        <v>162200.35999999999</v>
      </c>
      <c r="BH327" s="90">
        <f>IF(ISNA(VLOOKUP($B327,'[1]1718  Exp_Rev Access'!$F$7:$GK$318,49,FALSE)),"",VLOOKUP($B327,'[1]1718  Exp_Rev Access'!$F$7:$GK$318,49,FALSE))</f>
        <v>109504.48</v>
      </c>
      <c r="BI327" s="90">
        <f>IF(ISNA(VLOOKUP($B327,'[1]1718  Exp_Rev Access'!$F$7:$GK$318,50,FALSE)),"",VLOOKUP($B327,'[1]1718  Exp_Rev Access'!$F$7:$GK$318,50,FALSE))</f>
        <v>0</v>
      </c>
      <c r="BJ327" s="90">
        <f>IF(ISNA(VLOOKUP($B327,'[1]1718  Exp_Rev Access'!$F$7:$GK$318,51,FALSE)),"",VLOOKUP($B327,'[1]1718  Exp_Rev Access'!$F$7:$GK$318,51,FALSE))</f>
        <v>16359.66</v>
      </c>
      <c r="BK327" s="90">
        <f>IF(ISNA(VLOOKUP($B327,'[1]1718  Exp_Rev Access'!$F$7:$GK$318,52,FALSE)),"",VLOOKUP($B327,'[1]1718  Exp_Rev Access'!$F$7:$GK$318,52,FALSE))</f>
        <v>2427800.98</v>
      </c>
      <c r="BL327" s="90">
        <f>IF(ISNA(VLOOKUP($B327,'[1]1718  Exp_Rev Access'!$F$7:$GK$318,53,FALSE)),"",VLOOKUP($B327,'[1]1718  Exp_Rev Access'!$F$7:$GK$318,53,FALSE))</f>
        <v>0</v>
      </c>
      <c r="BM327" s="90">
        <f>IF(ISNA(VLOOKUP($B327,'[1]1718  Exp_Rev Access'!$F$7:$GK$318,54,FALSE)),"",VLOOKUP($B327,'[1]1718  Exp_Rev Access'!$F$7:$GK$318,54,FALSE))</f>
        <v>0</v>
      </c>
      <c r="BN327" s="90">
        <f>IF(ISNA(VLOOKUP($B327,'[1]1718  Exp_Rev Access'!$F$7:$GK$318,55,FALSE)),"",VLOOKUP($B327,'[1]1718  Exp_Rev Access'!$F$7:$GK$318,55,FALSE))</f>
        <v>0</v>
      </c>
      <c r="BO327" s="90">
        <f>IF(ISNA(VLOOKUP($B327,'[1]1718  Exp_Rev Access'!$F$7:$GK$318,56,FALSE)),"",VLOOKUP($B327,'[1]1718  Exp_Rev Access'!$F$7:$GK$318,56,FALSE))</f>
        <v>0</v>
      </c>
      <c r="BP327" s="90">
        <f>IF(ISNA(VLOOKUP($B327,'[1]1718  Exp_Rev Access'!$F$7:$GK$318,57,FALSE)),"",VLOOKUP($B327,'[1]1718  Exp_Rev Access'!$F$7:$GK$318,57,FALSE))</f>
        <v>0</v>
      </c>
      <c r="BQ327" s="90">
        <f>IF(ISNA(VLOOKUP($B327,'[1]1718  Exp_Rev Access'!$F$7:$GK$318,58,FALSE)),"",VLOOKUP($B327,'[1]1718  Exp_Rev Access'!$F$7:$GK$318,58,FALSE))</f>
        <v>0</v>
      </c>
      <c r="BR327" s="90">
        <f>IF(ISNA(VLOOKUP($B327,'[1]1718  Exp_Rev Access'!$F$7:$GK$318,59,FALSE)),"",VLOOKUP($B327,'[1]1718  Exp_Rev Access'!$F$7:$GK$318,59,FALSE))</f>
        <v>0</v>
      </c>
      <c r="BS327" s="90">
        <f>IF(ISNA(VLOOKUP($B327,'[1]1718  Exp_Rev Access'!$F$7:$GK$318,60,FALSE)),"",VLOOKUP($B327,'[1]1718  Exp_Rev Access'!$F$7:$GK$318,60,FALSE))</f>
        <v>0</v>
      </c>
      <c r="BT327" s="90">
        <f>IF(ISNA(VLOOKUP($B327,'[1]1718  Exp_Rev Access'!$F$7:$GK$318,61,FALSE)),"",VLOOKUP($B327,'[1]1718  Exp_Rev Access'!$F$7:$GK$318,61,FALSE))</f>
        <v>0</v>
      </c>
      <c r="BU327" s="90">
        <f>IF(ISNA(VLOOKUP($B327,'[1]1718  Exp_Rev Access'!$F$7:$GK$318,62,FALSE)),"",VLOOKUP($B327,'[1]1718  Exp_Rev Access'!$F$7:$GK$318,62,FALSE))</f>
        <v>0</v>
      </c>
      <c r="BV327" s="56">
        <f t="shared" si="743"/>
        <v>8498967.6100000013</v>
      </c>
      <c r="BW327" s="92">
        <f t="shared" si="868"/>
        <v>0.1487524595529254</v>
      </c>
      <c r="BX327" s="71">
        <f t="shared" si="869"/>
        <v>1845.0907265330227</v>
      </c>
      <c r="BY327" s="90">
        <f>IF(ISNA(VLOOKUP($B327,'[1]1718  Exp_Rev Access'!$F$7:$GK$318,64,FALSE)),"",VLOOKUP($B327,'[1]1718  Exp_Rev Access'!$F$7:$GK$318,64,FALSE))</f>
        <v>0</v>
      </c>
      <c r="BZ327" s="90">
        <f>IF(ISNA(VLOOKUP($B327,'[1]1718  Exp_Rev Access'!$F$7:$GK$318,65,FALSE)),"",VLOOKUP($B327,'[1]1718  Exp_Rev Access'!$F$7:$GK$318,65,FALSE))</f>
        <v>0</v>
      </c>
      <c r="CA327" s="90">
        <f>IF(ISNA(VLOOKUP($B327,'[1]1718  Exp_Rev Access'!$F$7:$GK$318,66,FALSE)),"",VLOOKUP($B327,'[1]1718  Exp_Rev Access'!$F$7:$GK$318,66,FALSE))</f>
        <v>0</v>
      </c>
      <c r="CB327" s="90">
        <f>IF(ISNA(VLOOKUP($B327,'[1]1718  Exp_Rev Access'!$F$7:$GK$318,67,FALSE)),"",VLOOKUP($B327,'[1]1718  Exp_Rev Access'!$F$7:$GK$318,67,FALSE))</f>
        <v>0</v>
      </c>
      <c r="CC327" s="90">
        <f>IF(ISNA(VLOOKUP($B327,'[1]1718  Exp_Rev Access'!$F$7:$GK$318,68,FALSE)),"",VLOOKUP($B327,'[1]1718  Exp_Rev Access'!$F$7:$GK$318,68,FALSE))</f>
        <v>12451.78</v>
      </c>
      <c r="CD327" s="90">
        <f>IF(ISNA(VLOOKUP($B327,'[1]1718  Exp_Rev Access'!$F$7:$GK$318,69,FALSE)),"",VLOOKUP($B327,'[1]1718  Exp_Rev Access'!$F$7:$GK$318,69,FALSE))</f>
        <v>0</v>
      </c>
      <c r="CE327" s="56">
        <f t="shared" si="739"/>
        <v>12451.78</v>
      </c>
      <c r="CF327" s="92">
        <f t="shared" si="757"/>
        <v>2.1793622305755854E-4</v>
      </c>
      <c r="CG327" s="78">
        <f t="shared" si="758"/>
        <v>2.7032299522823289</v>
      </c>
      <c r="CH327" s="90">
        <f>IF(ISNA(VLOOKUP($B327,'[1]1718  Exp_Rev Access'!$F$7:$GK$318,$CH$2,FALSE)),"",VLOOKUP($B327,'[1]1718  Exp_Rev Access'!$F$7:$GK$318,$CH$2,FALSE))</f>
        <v>0</v>
      </c>
      <c r="CI327" s="90">
        <f>IF(ISNA(VLOOKUP($B327,'[1]1718  Exp_Rev Access'!$F$7:$GK$318,$CI$2,FALSE)),"",VLOOKUP($B327,'[1]1718  Exp_Rev Access'!$F$7:$GK$318,$CI$2,FALSE))</f>
        <v>0</v>
      </c>
      <c r="CJ327" s="90">
        <f>IF(ISNA(VLOOKUP($B327,'[1]1718  Exp_Rev Access'!$F$7:$GK$318,$CJ$2,FALSE)),"",VLOOKUP($B327,'[1]1718  Exp_Rev Access'!$F$7:$GK$318,$CJ$2,FALSE))</f>
        <v>0</v>
      </c>
      <c r="CK327" s="90">
        <f>IF(ISNA(VLOOKUP($B327,'[1]1718  Exp_Rev Access'!$F$7:$GK$318,$CK$2,FALSE)),"",VLOOKUP($B327,'[1]1718  Exp_Rev Access'!$F$7:$GK$318,$CK$2,FALSE))</f>
        <v>0</v>
      </c>
      <c r="CL327" s="90">
        <f>IF(ISNA(VLOOKUP($B327,'[1]1718  Exp_Rev Access'!$F$7:$GK$318,$CL$2,FALSE)),"",VLOOKUP($B327,'[1]1718  Exp_Rev Access'!$F$7:$GK$318,$CL$2,FALSE))</f>
        <v>0</v>
      </c>
      <c r="CM327" s="90">
        <f>IF(ISNA(VLOOKUP($B327,'[1]1718  Exp_Rev Access'!$F$7:$GK$318,$CM$2,FALSE)),"",VLOOKUP($B327,'[1]1718  Exp_Rev Access'!$F$7:$GK$318,$CM$2,FALSE))</f>
        <v>0</v>
      </c>
      <c r="CN327" s="90">
        <f>IF(ISNA(VLOOKUP($B327,'[1]1718  Exp_Rev Access'!$F$7:$GK$318,$CN$2,FALSE)),"",VLOOKUP($B327,'[1]1718  Exp_Rev Access'!$F$7:$GK$318,$CN$2,FALSE))</f>
        <v>0</v>
      </c>
      <c r="CO327" s="90">
        <f>IF(ISNA(VLOOKUP($B327,'[1]1718  Exp_Rev Access'!$F$7:$GK$318,$CO$2,FALSE)),"",VLOOKUP($B327,'[1]1718  Exp_Rev Access'!$F$7:$GK$318,$CO$2,FALSE))</f>
        <v>0</v>
      </c>
      <c r="CP327" s="90">
        <f>IF(ISNA(VLOOKUP($B327,'[1]1718  Exp_Rev Access'!$F$7:$GK$318,$CP$2,FALSE)),"",VLOOKUP($B327,'[1]1718  Exp_Rev Access'!$F$7:$GK$318,$CP$2,FALSE))</f>
        <v>0</v>
      </c>
      <c r="CQ327" s="90">
        <f>IF(ISNA(VLOOKUP($B327,'[1]1718  Exp_Rev Access'!$F$7:$GK$318,$CQ$2,FALSE)),"",VLOOKUP($B327,'[1]1718  Exp_Rev Access'!$F$7:$GK$318,$CQ$2,FALSE))</f>
        <v>901303.51</v>
      </c>
      <c r="CR327" s="90">
        <f>IF(ISNA(VLOOKUP($B327,'[1]1718  Exp_Rev Access'!$F$7:$GK$318,$CR$2,FALSE)),"",VLOOKUP($B327,'[1]1718  Exp_Rev Access'!$F$7:$GK$318,$CR$2,FALSE))</f>
        <v>0</v>
      </c>
      <c r="CS327" s="90">
        <f>IF(ISNA(VLOOKUP($B327,'[1]1718  Exp_Rev Access'!$F$7:$GK$318,$CS$2,FALSE)),"",VLOOKUP($B327,'[1]1718  Exp_Rev Access'!$F$7:$GK$318,$CS$2,FALSE))</f>
        <v>22139.15</v>
      </c>
      <c r="CT327" s="90">
        <f>IF(ISNA(VLOOKUP($B327,'[1]1718  Exp_Rev Access'!$F$7:$GK$318,$CT$2,FALSE)),"",VLOOKUP($B327,'[1]1718  Exp_Rev Access'!$F$7:$GK$318,$CT$2,FALSE))</f>
        <v>0</v>
      </c>
      <c r="CU327" s="90">
        <f>IF(ISNA(VLOOKUP($B327,'[1]1718  Exp_Rev Access'!$F$7:$GK$318,$CU$2,FALSE)),"",VLOOKUP($B327,'[1]1718  Exp_Rev Access'!$F$7:$GK$318,$CU$2,FALSE))</f>
        <v>443184.72</v>
      </c>
      <c r="CV327" s="90">
        <f>IF(ISNA(VLOOKUP($B327,'[1]1718  Exp_Rev Access'!$F$7:$GK$318,$CV$2,FALSE)),"",VLOOKUP($B327,'[1]1718  Exp_Rev Access'!$F$7:$GK$318,$CV$2,FALSE))</f>
        <v>114550</v>
      </c>
      <c r="CW327" s="90">
        <f>IF(ISNA(VLOOKUP($B327,'[1]1718  Exp_Rev Access'!$F$7:$GK$318,$CW$2,FALSE)),"",VLOOKUP($B327,'[1]1718  Exp_Rev Access'!$F$7:$GK$318,$CW$2,FALSE))</f>
        <v>829.61</v>
      </c>
      <c r="CX327" s="90">
        <f>IF(ISNA(VLOOKUP($B327,'[1]1718  Exp_Rev Access'!$F$7:$GK$318,$CX$2,FALSE)),"",VLOOKUP($B327,'[1]1718  Exp_Rev Access'!$F$7:$GK$318,$CX$2,FALSE))</f>
        <v>0</v>
      </c>
      <c r="CY327" s="90">
        <f>IF(ISNA(VLOOKUP($B327,'[1]1718  Exp_Rev Access'!$F$7:$GK$318,$CY$2,FALSE)),"",VLOOKUP($B327,'[1]1718  Exp_Rev Access'!$F$7:$GK$318,$CY$2,FALSE))</f>
        <v>0</v>
      </c>
      <c r="CZ327" s="90">
        <f>IF(ISNA(VLOOKUP($B327,'[1]1718  Exp_Rev Access'!$F$7:$GK$318,$CZ$2,FALSE)),"",VLOOKUP($B327,'[1]1718  Exp_Rev Access'!$F$7:$GK$318,$CZ$2,FALSE))</f>
        <v>0</v>
      </c>
      <c r="DA327" s="90">
        <f>IF(ISNA(VLOOKUP($B327,'[1]1718  Exp_Rev Access'!$F$7:$GK$318,$DA$2,FALSE)),"",VLOOKUP($B327,'[1]1718  Exp_Rev Access'!$F$7:$GK$318,$DA$2,FALSE))</f>
        <v>0</v>
      </c>
      <c r="DB327" s="90">
        <f>IF(ISNA(VLOOKUP($B327,'[1]1718  Exp_Rev Access'!$F$7:$GK$318,$DB$2,FALSE)),"",VLOOKUP($B327,'[1]1718  Exp_Rev Access'!$F$7:$GK$318,$DB$2,FALSE))</f>
        <v>16697</v>
      </c>
      <c r="DC327" s="90">
        <f>IF(ISNA(VLOOKUP($B327,'[1]1718  Exp_Rev Access'!$F$7:$GK$318,$DC$2,FALSE)),"",VLOOKUP($B327,'[1]1718  Exp_Rev Access'!$F$7:$GK$318,$DC$2,FALSE))</f>
        <v>0</v>
      </c>
      <c r="DD327" s="90">
        <f>IF(ISNA(VLOOKUP($B327,'[1]1718  Exp_Rev Access'!$F$7:$GK$318,$DD$2,FALSE)),"",VLOOKUP($B327,'[1]1718  Exp_Rev Access'!$F$7:$GK$318,$DD$2,FALSE))</f>
        <v>0</v>
      </c>
      <c r="DE327" s="90">
        <f>IF(ISNA(VLOOKUP($B327,'[1]1718  Exp_Rev Access'!$F$7:$GK$318,$DE$2,FALSE)),"",VLOOKUP($B327,'[1]1718  Exp_Rev Access'!$F$7:$GK$318,$DE$2,FALSE))</f>
        <v>0</v>
      </c>
      <c r="DF327" s="90">
        <f>IF(ISNA(VLOOKUP($B327,'[1]1718  Exp_Rev Access'!$F$7:$GK$318,$DF$2,FALSE)),"",VLOOKUP($B327,'[1]1718  Exp_Rev Access'!$F$7:$GK$318,$DF$2,FALSE))</f>
        <v>0</v>
      </c>
      <c r="DG327" s="90">
        <f>IF(ISNA(VLOOKUP($B327,'[1]1718  Exp_Rev Access'!$F$7:$GK$318,$DG$2,FALSE)),"",VLOOKUP($B327,'[1]1718  Exp_Rev Access'!$F$7:$GK$318,$DG$2,FALSE))</f>
        <v>0</v>
      </c>
      <c r="DH327" s="90">
        <f>IF(ISNA(VLOOKUP($B327,'[1]1718  Exp_Rev Access'!$F$7:$GK$318,$DH$2,FALSE)),"",VLOOKUP($B327,'[1]1718  Exp_Rev Access'!$F$7:$GK$318,$DH$2,FALSE))</f>
        <v>0</v>
      </c>
      <c r="DI327" s="90">
        <f>IF(ISNA(VLOOKUP($B327,'[1]1718  Exp_Rev Access'!$F$7:$GK$318,$DI$2,FALSE)),"",VLOOKUP($B327,'[1]1718  Exp_Rev Access'!$F$7:$GK$318,$DI$2,FALSE))</f>
        <v>563941.59</v>
      </c>
      <c r="DJ327" s="90">
        <f>IF(ISNA(VLOOKUP($B327,'[1]1718  Exp_Rev Access'!$F$7:$GK$318,$DJ$2,FALSE)),"",VLOOKUP($B327,'[1]1718  Exp_Rev Access'!$F$7:$GK$318,$DJ$2,FALSE))</f>
        <v>0</v>
      </c>
      <c r="DK327" s="90">
        <f>IF(ISNA(VLOOKUP($B327,'[1]1718  Exp_Rev Access'!$F$7:$GK$318,$DK$2,FALSE)),"",VLOOKUP($B327,'[1]1718  Exp_Rev Access'!$F$7:$GK$318,$DK$2,FALSE))</f>
        <v>0</v>
      </c>
      <c r="DL327" s="90">
        <f>IF(ISNA(VLOOKUP($B327,'[1]1718  Exp_Rev Access'!$F$7:$GK$318,$DL$2,FALSE)),"",VLOOKUP($B327,'[1]1718  Exp_Rev Access'!$F$7:$GK$318,$DL$2,FALSE))</f>
        <v>0</v>
      </c>
      <c r="DM327" s="90">
        <f>IF(ISNA(VLOOKUP($B327,'[1]1718  Exp_Rev Access'!$F$7:$GK$318,$DM$2,FALSE)),"",VLOOKUP($B327,'[1]1718  Exp_Rev Access'!$F$7:$GK$318,$DM$2,FALSE))</f>
        <v>0</v>
      </c>
      <c r="DN327" s="90">
        <f>IF(ISNA(VLOOKUP($B327,'[1]1718  Exp_Rev Access'!$F$7:$GK$318,$DN$2,FALSE)),"",VLOOKUP($B327,'[1]1718  Exp_Rev Access'!$F$7:$GK$318,$DN$2,FALSE))</f>
        <v>0</v>
      </c>
      <c r="DO327" s="90">
        <f>IF(ISNA(VLOOKUP($B327,'[1]1718  Exp_Rev Access'!$F$7:$GK$318,$DO$2,FALSE)),"",VLOOKUP($B327,'[1]1718  Exp_Rev Access'!$F$7:$GK$318,$DO$2,FALSE))</f>
        <v>0</v>
      </c>
      <c r="DP327" s="90">
        <f>IF(ISNA(VLOOKUP($B327,'[1]1718  Exp_Rev Access'!$F$7:$GK$318,$DP$2,FALSE)),"",VLOOKUP($B327,'[1]1718  Exp_Rev Access'!$F$7:$GK$318,$DP$2,FALSE))</f>
        <v>0</v>
      </c>
      <c r="DQ327" s="90">
        <f>IF(ISNA(VLOOKUP($B327,'[1]1718  Exp_Rev Access'!$F$7:$GK$318,$DQ$2,FALSE)),"",VLOOKUP($B327,'[1]1718  Exp_Rev Access'!$F$7:$GK$318,$DQ$2,FALSE))</f>
        <v>0</v>
      </c>
      <c r="DR327" s="90">
        <f>IF(ISNA(VLOOKUP($B327,'[1]1718  Exp_Rev Access'!$F$7:$GK$318,$DR$2,FALSE)),"",VLOOKUP($B327,'[1]1718  Exp_Rev Access'!$F$7:$GK$318,$DR$2,FALSE))</f>
        <v>0</v>
      </c>
      <c r="DS327" s="90">
        <f>IF(ISNA(VLOOKUP($B327,'[1]1718  Exp_Rev Access'!$F$7:$GK$318,$DS$2,FALSE)),"",VLOOKUP($B327,'[1]1718  Exp_Rev Access'!$F$7:$GK$318,$DS$2,FALSE))</f>
        <v>0</v>
      </c>
      <c r="DT327" s="90">
        <f>IF(ISNA(VLOOKUP($B327,'[1]1718  Exp_Rev Access'!$F$7:$GK$318,$DT$2,FALSE)),"",VLOOKUP($B327,'[1]1718  Exp_Rev Access'!$F$7:$GK$318,$DT$2,FALSE))</f>
        <v>0</v>
      </c>
      <c r="DU327" s="90">
        <f>IF(ISNA(VLOOKUP($B327,'[1]1718  Exp_Rev Access'!$F$7:$GK$318,$DU$2,FALSE)),"",VLOOKUP($B327,'[1]1718  Exp_Rev Access'!$F$7:$GK$318,$DU$2,FALSE))</f>
        <v>0</v>
      </c>
      <c r="DV327" s="90">
        <f>IF(ISNA(VLOOKUP($B327,'[1]1718  Exp_Rev Access'!$F$7:$GK$318,$DV$2,FALSE)),"",VLOOKUP($B327,'[1]1718  Exp_Rev Access'!$F$7:$GK$318,$DV$2,FALSE))</f>
        <v>0</v>
      </c>
      <c r="DW327" s="90">
        <f>IF(ISNA(VLOOKUP($B327,'[1]1718  Exp_Rev Access'!$F$7:$GK$318,$DW$2,FALSE)),"",VLOOKUP($B327,'[1]1718  Exp_Rev Access'!$F$7:$GK$318,$DW$2,FALSE))</f>
        <v>0</v>
      </c>
      <c r="DX327" s="90">
        <f>IF(ISNA(VLOOKUP($B327,'[1]1718  Exp_Rev Access'!$F$7:$GK$318,$DX$2,FALSE)),"",VLOOKUP($B327,'[1]1718  Exp_Rev Access'!$F$7:$GK$318,$DX$2,FALSE))</f>
        <v>0</v>
      </c>
      <c r="DY327" s="90">
        <f>IF(ISNA(VLOOKUP($B327,'[1]1718  Exp_Rev Access'!$F$7:$GK$318,$DY$2,FALSE)),"",VLOOKUP($B327,'[1]1718  Exp_Rev Access'!$F$7:$GK$318,$DY$2,FALSE))</f>
        <v>0</v>
      </c>
      <c r="DZ327" s="90">
        <f>IF(ISNA(VLOOKUP($B327,'[1]1718  Exp_Rev Access'!$F$7:$GK$318,$DZ$2,FALSE)),"",VLOOKUP($B327,'[1]1718  Exp_Rev Access'!$F$7:$GK$318,$DZ$2,FALSE))</f>
        <v>0</v>
      </c>
      <c r="EA327" s="90">
        <f>IF(ISNA(VLOOKUP($B327,'[1]1718  Exp_Rev Access'!$F$7:$GK$318,$EA$2,FALSE)),"",VLOOKUP($B327,'[1]1718  Exp_Rev Access'!$F$7:$GK$318,$EA$2,FALSE))</f>
        <v>0</v>
      </c>
      <c r="EB327" s="90">
        <f>IF(ISNA(VLOOKUP($B327,'[1]1718  Exp_Rev Access'!$F$7:$GK$318,$EB$2,FALSE)),"",VLOOKUP($B327,'[1]1718  Exp_Rev Access'!$F$7:$GK$318,$EB$2,FALSE))</f>
        <v>0</v>
      </c>
      <c r="EC327" s="90">
        <f>IF(ISNA(VLOOKUP($B327,'[1]1718  Exp_Rev Access'!$F$7:$GK$318,$EC$2,FALSE)),"",VLOOKUP($B327,'[1]1718  Exp_Rev Access'!$F$7:$GK$318,$EC$2,FALSE))</f>
        <v>0</v>
      </c>
      <c r="ED327" s="90">
        <f>IF(ISNA(VLOOKUP($B327,'[1]1718  Exp_Rev Access'!$F$7:$GK$318,$ED$2,FALSE)),"",VLOOKUP($B327,'[1]1718  Exp_Rev Access'!$F$7:$GK$318,$ED$2,FALSE))</f>
        <v>0</v>
      </c>
      <c r="EE327" s="90">
        <f>IF(ISNA(VLOOKUP($B327,'[1]1718  Exp_Rev Access'!$F$7:$GK$318,$EE$2,FALSE)),"",VLOOKUP($B327,'[1]1718  Exp_Rev Access'!$F$7:$GK$318,$EE$2,FALSE))</f>
        <v>0</v>
      </c>
      <c r="EF327" s="90">
        <f>IF(ISNA(VLOOKUP($B327,'[1]1718  Exp_Rev Access'!$F$7:$GK$318,$EF$2,FALSE)),"",VLOOKUP($B327,'[1]1718  Exp_Rev Access'!$F$7:$GK$318,$EF$2,FALSE))</f>
        <v>0</v>
      </c>
      <c r="EG327" s="90">
        <f>IF(ISNA(VLOOKUP($B327,'[1]1718  Exp_Rev Access'!$F$7:$GK$318,$EG$2,FALSE)),"",VLOOKUP($B327,'[1]1718  Exp_Rev Access'!$F$7:$GK$318,$EG$2,FALSE))</f>
        <v>0</v>
      </c>
      <c r="EH327" s="90">
        <f>IF(ISNA(VLOOKUP($B327,'[1]1718  Exp_Rev Access'!$F$7:$GK$318,$EH$2,FALSE)),"",VLOOKUP($B327,'[1]1718  Exp_Rev Access'!$F$7:$GK$318,$EH$2,FALSE))</f>
        <v>0</v>
      </c>
      <c r="EI327" s="90">
        <f>IF(ISNA(VLOOKUP($B327,'[1]1718  Exp_Rev Access'!$F$7:$GK$318,$EI$2,FALSE)),"",VLOOKUP($B327,'[1]1718  Exp_Rev Access'!$F$7:$GK$318,$EI$2,FALSE))</f>
        <v>0</v>
      </c>
      <c r="EJ327" s="90">
        <f>IF(ISNA(VLOOKUP($B327,'[1]1718  Exp_Rev Access'!$F$7:$GK$318,$EJ$2,FALSE)),"",VLOOKUP($B327,'[1]1718  Exp_Rev Access'!$F$7:$GK$318,$EJ$2,FALSE))</f>
        <v>0</v>
      </c>
      <c r="EK327" s="90">
        <f>IF(ISNA(VLOOKUP($B327,'[1]1718  Exp_Rev Access'!$F$7:$GK$318,$EK$2,FALSE)),"",VLOOKUP($B327,'[1]1718  Exp_Rev Access'!$F$7:$GK$318,$EK$2,FALSE))</f>
        <v>0</v>
      </c>
      <c r="EL327" s="90">
        <f>IF(ISNA(VLOOKUP($B327,'[1]1718  Exp_Rev Access'!$F$7:$GK$318,$EL$2,FALSE)),"",VLOOKUP($B327,'[1]1718  Exp_Rev Access'!$F$7:$GK$318,$EL$2,FALSE))</f>
        <v>0</v>
      </c>
      <c r="EM327" s="90">
        <f>IF(ISNA(VLOOKUP($B327,'[1]1718  Exp_Rev Access'!$F$7:$GK$318,$EM$2,FALSE)),"",VLOOKUP($B327,'[1]1718  Exp_Rev Access'!$F$7:$GK$318,$EM$2,FALSE))</f>
        <v>0</v>
      </c>
      <c r="EN327" s="90">
        <f>IF(ISNA(VLOOKUP($B327,'[1]1718  Exp_Rev Access'!$F$7:$GK$318,$EN$2,FALSE)),"",VLOOKUP($B327,'[1]1718  Exp_Rev Access'!$F$7:$GK$318,$EN$2,FALSE))</f>
        <v>0</v>
      </c>
      <c r="EO327" s="90">
        <f>IF(ISNA(VLOOKUP($B327,'[1]1718  Exp_Rev Access'!$F$7:$GK$318,$EO$2,FALSE)),"",VLOOKUP($B327,'[1]1718  Exp_Rev Access'!$F$7:$GK$318,$EO$2,FALSE))</f>
        <v>0</v>
      </c>
      <c r="EP327" s="90">
        <f>IF(ISNA(VLOOKUP($B327,'[1]1718  Exp_Rev Access'!$F$7:$GK$318,$EP$2,FALSE)),"",VLOOKUP($B327,'[1]1718  Exp_Rev Access'!$F$7:$GK$318,$EP$2,FALSE))</f>
        <v>0</v>
      </c>
      <c r="EQ327" s="90">
        <f>IF(ISNA(VLOOKUP($B327,'[1]1718  Exp_Rev Access'!$F$7:$GK$318,$EQ$2,FALSE)),"",VLOOKUP($B327,'[1]1718  Exp_Rev Access'!$F$7:$GK$318,$EQ$2,FALSE))</f>
        <v>0</v>
      </c>
      <c r="ER327" s="90">
        <f>IF(ISNA(VLOOKUP($B327,'[1]1718  Exp_Rev Access'!$F$7:$GK$318,$ER$2,FALSE)),"",VLOOKUP($B327,'[1]1718  Exp_Rev Access'!$F$7:$GK$318,$ER$2,FALSE))</f>
        <v>0</v>
      </c>
      <c r="ES327" s="90">
        <f>IF(ISNA(VLOOKUP($B327,'[1]1718  Exp_Rev Access'!$F$7:$GK$318,$ES$2,FALSE)),"",VLOOKUP($B327,'[1]1718  Exp_Rev Access'!$F$7:$GK$318,$ES$2,FALSE))</f>
        <v>0</v>
      </c>
      <c r="ET327" s="90">
        <f>IF(ISNA(VLOOKUP($B327,'[1]1718  Exp_Rev Access'!$F$7:$GK$318,$ET$2,FALSE)),"",VLOOKUP($B327,'[1]1718  Exp_Rev Access'!$F$7:$GK$318,$ET$2,FALSE))</f>
        <v>0</v>
      </c>
      <c r="EU327" s="90">
        <f>IF(ISNA(VLOOKUP($B327,'[1]1718  Exp_Rev Access'!$F$7:$GK$318,$EU$2,FALSE)),"",VLOOKUP($B327,'[1]1718  Exp_Rev Access'!$F$7:$GK$318,$EU$2,FALSE))</f>
        <v>0</v>
      </c>
      <c r="EV327" s="90">
        <f>IF(ISNA(VLOOKUP($B327,'[1]1718  Exp_Rev Access'!$F$7:$GK$318,$EV$2,FALSE)),"",VLOOKUP($B327,'[1]1718  Exp_Rev Access'!$F$7:$GK$318,$EV$2,FALSE))</f>
        <v>0</v>
      </c>
      <c r="EW327" s="90">
        <f>IF(ISNA(VLOOKUP($B327,'[1]1718  Exp_Rev Access'!$F$7:$GK$318,$EW$2,FALSE)),"",VLOOKUP($B327,'[1]1718  Exp_Rev Access'!$F$7:$GK$318,$EW$2,FALSE))</f>
        <v>0</v>
      </c>
      <c r="EX327" s="90">
        <f>IF(ISNA(VLOOKUP($B327,'[1]1718  Exp_Rev Access'!$F$7:$GK$318,$EX$2,FALSE)),"",VLOOKUP($B327,'[1]1718  Exp_Rev Access'!$F$7:$GK$318,$EX$2,FALSE))</f>
        <v>0</v>
      </c>
      <c r="EY327" s="90">
        <f>IF(ISNA(VLOOKUP($B327,'[1]1718  Exp_Rev Access'!$F$7:$GK$318,$EY$2,FALSE)),"",VLOOKUP($B327,'[1]1718  Exp_Rev Access'!$F$7:$GK$318,$EY$2,FALSE))</f>
        <v>0</v>
      </c>
      <c r="EZ327" s="90">
        <f>IF(ISNA(VLOOKUP($B327,'[1]1718  Exp_Rev Access'!$F$7:$GK$318,$EZ$2,FALSE)),"",VLOOKUP($B327,'[1]1718  Exp_Rev Access'!$F$7:$GK$318,$EZ$2,FALSE))</f>
        <v>0</v>
      </c>
      <c r="FA327" s="90">
        <f>IF(ISNA(VLOOKUP($B327,'[1]1718  Exp_Rev Access'!$F$7:$GK$318,$FA$2,FALSE)),"",VLOOKUP($B327,'[1]1718  Exp_Rev Access'!$F$7:$GK$318,$FA$2,FALSE))</f>
        <v>0</v>
      </c>
      <c r="FB327" s="90">
        <f>IF(ISNA(VLOOKUP($B327,'[1]1718  Exp_Rev Access'!$F$7:$GK$318,$FB$2,FALSE)),"",VLOOKUP($B327,'[1]1718  Exp_Rev Access'!$F$7:$GK$318,$FB$2,FALSE))</f>
        <v>0</v>
      </c>
      <c r="FC327" s="90">
        <f>IF(ISNA(VLOOKUP($B327,'[1]1718  Exp_Rev Access'!$F$7:$GK$318,$FC$2,FALSE)),"",VLOOKUP($B327,'[1]1718  Exp_Rev Access'!$F$7:$GK$318,$FC$2,FALSE))</f>
        <v>0</v>
      </c>
      <c r="FD327" s="90">
        <f>IF(ISNA(VLOOKUP($B327,'[1]1718  Exp_Rev Access'!$F$7:$GK$318,$FD$2,FALSE)),"",VLOOKUP($B327,'[1]1718  Exp_Rev Access'!$F$7:$GK$318,$FD$2,FALSE))</f>
        <v>0</v>
      </c>
      <c r="FE327" s="90">
        <f>IF(ISNA(VLOOKUP($B327,'[1]1718  Exp_Rev Access'!$F$7:$GK$318,$FE$2,FALSE)),"",VLOOKUP($B327,'[1]1718  Exp_Rev Access'!$F$7:$GK$318,$FE$2,FALSE))</f>
        <v>0</v>
      </c>
      <c r="FF327" s="90">
        <f>IF(ISNA(VLOOKUP($B327,'[1]1718  Exp_Rev Access'!$F$7:$GK$318,$FF$2,FALSE)),"",VLOOKUP($B327,'[1]1718  Exp_Rev Access'!$F$7:$GK$318,$FF$2,FALSE))</f>
        <v>0</v>
      </c>
      <c r="FG327" s="90">
        <f>IF(ISNA(VLOOKUP($B327,'[1]1718  Exp_Rev Access'!$F$7:$GK$318,$FG$2,FALSE)),"",VLOOKUP($B327,'[1]1718  Exp_Rev Access'!$F$7:$GK$318,$FG$2,FALSE))</f>
        <v>0</v>
      </c>
      <c r="FH327" s="90">
        <f>IF(ISNA(VLOOKUP($B327,'[1]1718  Exp_Rev Access'!$F$7:$GK$318,$FH$2,FALSE)),"",VLOOKUP($B327,'[1]1718  Exp_Rev Access'!$F$7:$GK$318,$FH$2,FALSE))</f>
        <v>0</v>
      </c>
      <c r="FI327" s="90">
        <f>IF(ISNA(VLOOKUP($B327,'[1]1718  Exp_Rev Access'!$F$7:$GK$318,$FI$2,FALSE)),"",VLOOKUP($B327,'[1]1718  Exp_Rev Access'!$F$7:$GK$318,$FI$2,FALSE))</f>
        <v>0</v>
      </c>
      <c r="FJ327" s="90">
        <f>IF(ISNA(VLOOKUP($B327,'[1]1718  Exp_Rev Access'!$F$7:$GK$318,$FJ$2,FALSE)),"",VLOOKUP($B327,'[1]1718  Exp_Rev Access'!$F$7:$GK$318,$FJ$2,FALSE))</f>
        <v>0</v>
      </c>
      <c r="FK327" s="90">
        <f>IF(ISNA(VLOOKUP($B327,'[1]1718  Exp_Rev Access'!$F$7:$GK$318,$FK$2,FALSE)),"",VLOOKUP($B327,'[1]1718  Exp_Rev Access'!$F$7:$GK$318,$FK$2,FALSE))</f>
        <v>0</v>
      </c>
      <c r="FL327" s="90">
        <f>IF(ISNA(VLOOKUP($B327,'[1]1718  Exp_Rev Access'!$F$7:$GK$318,$FL$2,FALSE)),"",VLOOKUP($B327,'[1]1718  Exp_Rev Access'!$F$7:$GK$318,$FL$2,FALSE))</f>
        <v>0</v>
      </c>
      <c r="FM327" s="90">
        <f>IF(ISNA(VLOOKUP($B327,'[1]1718  Exp_Rev Access'!$F$7:$GK$318,$FM$2,FALSE)),"",VLOOKUP($B327,'[1]1718  Exp_Rev Access'!$F$7:$GK$318,$FM$2,FALSE))</f>
        <v>0</v>
      </c>
      <c r="FN327" s="90">
        <f>IF(ISNA(VLOOKUP($B327,'[1]1718  Exp_Rev Access'!$F$7:$GK$318,$FN$2,FALSE)),"",VLOOKUP($B327,'[1]1718  Exp_Rev Access'!$F$7:$GK$318,$FN$2,FALSE))</f>
        <v>0</v>
      </c>
      <c r="FO327" s="90">
        <f>IF(ISNA(VLOOKUP($B327,'[1]1718  Exp_Rev Access'!$F$7:$GK$318,$FO$2,FALSE)),"",VLOOKUP($B327,'[1]1718  Exp_Rev Access'!$F$7:$GK$318,$FO$2,FALSE))</f>
        <v>0</v>
      </c>
      <c r="FP327" s="90">
        <f>IF(ISNA(VLOOKUP($B327,'[1]1718  Exp_Rev Access'!$F$7:$GK$318,$FP$2,FALSE)),"",VLOOKUP($B327,'[1]1718  Exp_Rev Access'!$F$7:$GK$318,$FP$2,FALSE))</f>
        <v>0</v>
      </c>
      <c r="FQ327" s="90">
        <f>IF(ISNA(VLOOKUP($B327,'[1]1718  Exp_Rev Access'!$F$7:$GK$318,$FQ$2,FALSE)),"",VLOOKUP($B327,'[1]1718  Exp_Rev Access'!$F$7:$GK$318,$FQ$2,FALSE))</f>
        <v>0</v>
      </c>
      <c r="FR327" s="90">
        <f>IF(ISNA(VLOOKUP($B327,'[1]1718  Exp_Rev Access'!$F$7:$GK$318,$FR$2,FALSE)),"",VLOOKUP($B327,'[1]1718  Exp_Rev Access'!$F$7:$GK$318,$FR$2,FALSE))</f>
        <v>91282.05</v>
      </c>
      <c r="FS327" s="56">
        <f t="shared" si="870"/>
        <v>2153927.63</v>
      </c>
      <c r="FT327" s="92">
        <f t="shared" si="871"/>
        <v>3.769893560772182E-2</v>
      </c>
      <c r="FU327" s="94">
        <f t="shared" si="872"/>
        <v>467.60878239613044</v>
      </c>
      <c r="FV327" s="95">
        <f>IF(ISNA(VLOOKUP($B327,'[1]1718  Exp_Rev Access'!$F$7:$GK$318,$FV$2,FALSE)),"",VLOOKUP($B327,'[1]1718  Exp_Rev Access'!$F$7:$GK$318,$FV$2,FALSE))</f>
        <v>0</v>
      </c>
      <c r="FW327" s="95">
        <f>IF(ISNA(VLOOKUP($B327,'[1]1718  Exp_Rev Access'!$F$7:$GK$318,$FW$2,FALSE)),"",VLOOKUP($B327,'[1]1718  Exp_Rev Access'!$F$7:$GK$318,$FW$2,FALSE))</f>
        <v>0</v>
      </c>
      <c r="FX327" s="95">
        <f>IF(ISNA(VLOOKUP($B327,'[1]1718  Exp_Rev Access'!$F$7:$GK$318,$FX$2,FALSE)),"",VLOOKUP($B327,'[1]1718  Exp_Rev Access'!$F$7:$GK$318,$FX$2,FALSE))</f>
        <v>0</v>
      </c>
      <c r="FY327" s="95">
        <f>IF(ISNA(VLOOKUP($B327,'[1]1718  Exp_Rev Access'!$F$7:$GK$318,$FY$2,FALSE)),"",VLOOKUP($B327,'[1]1718  Exp_Rev Access'!$F$7:$GK$318,$FY$2,FALSE))</f>
        <v>0</v>
      </c>
      <c r="FZ327" s="95">
        <f>IF(ISNA(VLOOKUP($B327,'[1]1718  Exp_Rev Access'!$F$7:$GK$318,$FZ$2,FALSE)),"",VLOOKUP($B327,'[1]1718  Exp_Rev Access'!$F$7:$GK$318,$FZ$2,FALSE))</f>
        <v>0</v>
      </c>
      <c r="GA327" s="95">
        <f>IF(ISNA(VLOOKUP($B327,'[1]1718  Exp_Rev Access'!$F$7:$GK$318,$GA$2,FALSE)),"",VLOOKUP($B327,'[1]1718  Exp_Rev Access'!$F$7:$GK$318,$GA$2,FALSE))</f>
        <v>0</v>
      </c>
      <c r="GB327" s="95">
        <f>IF(ISNA(VLOOKUP($B327,'[1]1718  Exp_Rev Access'!$F$7:$GK$318,$GB$2,FALSE)),"",VLOOKUP($B327,'[1]1718  Exp_Rev Access'!$F$7:$GK$318,$GB$2,FALSE))</f>
        <v>0</v>
      </c>
      <c r="GC327" s="95">
        <f>IF(ISNA(VLOOKUP($B327,'[1]1718  Exp_Rev Access'!$F$7:$GK$318,$GC$2,FALSE)),"",VLOOKUP($B327,'[1]1718  Exp_Rev Access'!$F$7:$GK$318,$GC$2,FALSE))</f>
        <v>0</v>
      </c>
      <c r="GD327" s="95">
        <f>IF(ISNA(VLOOKUP($B327,'[1]1718  Exp_Rev Access'!$F$7:$GK$318,$GD$2,FALSE)),"",VLOOKUP($B327,'[1]1718  Exp_Rev Access'!$F$7:$GK$318,$GD$2,FALSE))</f>
        <v>2170.8000000000002</v>
      </c>
      <c r="GE327" s="95">
        <f>IF(ISNA(VLOOKUP($B327,'[1]1718  Exp_Rev Access'!$F$7:$GK$318,$GE$2,FALSE)),"",VLOOKUP($B327,'[1]1718  Exp_Rev Access'!$F$7:$GK$318,$GE$2,FALSE))</f>
        <v>17348.439999999999</v>
      </c>
      <c r="GF327" s="95">
        <f>IF(ISNA(VLOOKUP($B327,'[1]1718  Exp_Rev Access'!$F$7:$GK$318,$GF$2,FALSE)),"",VLOOKUP($B327,'[1]1718  Exp_Rev Access'!$F$7:$GK$318,$GF$2,FALSE))</f>
        <v>192661.23</v>
      </c>
      <c r="GG327" s="95">
        <f>IF(ISNA(VLOOKUP($B327,'[1]1718  Exp_Rev Access'!$F$7:$GK$318,$GG$2,FALSE)),"",VLOOKUP($B327,'[1]1718  Exp_Rev Access'!$F$7:$GK$318,$GG$2,FALSE))</f>
        <v>0</v>
      </c>
      <c r="GH327" s="95">
        <f>IF(ISNA(VLOOKUP($B327,'[1]1718  Exp_Rev Access'!$F$7:$GK$318,$GH$2,FALSE)),"",VLOOKUP($B327,'[1]1718  Exp_Rev Access'!$F$7:$GK$318,$GH$2,FALSE))</f>
        <v>0</v>
      </c>
      <c r="GI327" s="95">
        <f>IF(ISNA(VLOOKUP($B327,'[1]1718  Exp_Rev Access'!$F$7:$GK$318,$GI$2,FALSE)),"",VLOOKUP($B327,'[1]1718  Exp_Rev Access'!$F$7:$GK$318,$GI$2,FALSE))</f>
        <v>0</v>
      </c>
      <c r="GJ327" s="95">
        <f>IF(ISNA(VLOOKUP($B327,'[1]1718  Exp_Rev Access'!$F$7:$GK$318,$GJ$2,FALSE)),"",VLOOKUP($B327,'[1]1718  Exp_Rev Access'!$F$7:$GK$318,$GJ$2,FALSE))</f>
        <v>0</v>
      </c>
      <c r="GK327" s="95">
        <f>IF(ISNA(VLOOKUP($B327,'[1]1718  Exp_Rev Access'!$F$7:$GK$318,$GK$2,FALSE)),"",VLOOKUP($B327,'[1]1718  Exp_Rev Access'!$F$7:$GK$318,$GK$2,FALSE))</f>
        <v>50075.4</v>
      </c>
      <c r="GL327" s="95">
        <f>IF(ISNA(VLOOKUP($B327,'[1]1718  Exp_Rev Access'!$F$7:$GK$318,$GL$2,FALSE)),"",VLOOKUP($B327,'[1]1718  Exp_Rev Access'!$F$7:$GK$318,$GL$2,FALSE))</f>
        <v>0</v>
      </c>
      <c r="GM327" s="95">
        <f>IF(ISNA(VLOOKUP($B327,'[1]1718  Exp_Rev Access'!$F$7:$GK$318,$GM$2,FALSE)),"",VLOOKUP($B327,'[1]1718  Exp_Rev Access'!$F$7:$GK$318,$GM$2,FALSE))</f>
        <v>0</v>
      </c>
      <c r="GN327" s="95">
        <f>IF(ISNA(VLOOKUP($B327,'[1]1718  Exp_Rev Access'!$F$7:$GK$318,$GN$2,FALSE)),"",VLOOKUP($B327,'[1]1718  Exp_Rev Access'!$F$7:$GK$318,$GN$2,FALSE))</f>
        <v>0</v>
      </c>
      <c r="GO327" s="95">
        <f>IF(ISNA(VLOOKUP($B327,'[1]1718  Exp_Rev Access'!$F$7:$GK$318,$GO$2,FALSE)),"",VLOOKUP($B327,'[1]1718  Exp_Rev Access'!$F$7:$GK$318,$GO$2,FALSE))</f>
        <v>0</v>
      </c>
      <c r="GP327" s="95">
        <f>IF(ISNA(VLOOKUP($B327,'[1]1718  Exp_Rev Access'!$F$7:$GK$318,$GP$2,FALSE)),"",VLOOKUP($B327,'[1]1718  Exp_Rev Access'!$F$7:$GK$318,$GP$2,FALSE))</f>
        <v>0</v>
      </c>
      <c r="GQ327" s="95">
        <f>IF(ISNA(VLOOKUP($B327,'[1]1718  Exp_Rev Access'!$F$7:$GK$318,$GQ$2,FALSE)),"",VLOOKUP($B327,'[1]1718  Exp_Rev Access'!$F$7:$GK$318,$GQ$2,FALSE))</f>
        <v>0</v>
      </c>
      <c r="GR327" s="95">
        <f>IF(ISNA(VLOOKUP($B327,'[1]1718  Exp_Rev Access'!$F$7:$GK$318,$GR$2,FALSE)),"",VLOOKUP($B327,'[1]1718  Exp_Rev Access'!$F$7:$GK$318,$GR$2,FALSE))</f>
        <v>0</v>
      </c>
      <c r="GS327" s="95">
        <f>IF(ISNA(VLOOKUP($B327,'[1]1718  Exp_Rev Access'!$F$7:$GK$318,$GS$2,FALSE)),"",VLOOKUP($B327,'[1]1718  Exp_Rev Access'!$F$7:$GK$318,$GS$2,FALSE))</f>
        <v>0</v>
      </c>
      <c r="GT327" s="95">
        <f>IF(ISNA(VLOOKUP($B327,'[1]1718  Exp_Rev Access'!$F$7:$GK$318,$GT$2,FALSE)),"",VLOOKUP($B327,'[1]1718  Exp_Rev Access'!$F$7:$GK$318,$GT$2,FALSE))</f>
        <v>0</v>
      </c>
      <c r="GU327" s="56">
        <f t="shared" si="864"/>
        <v>262255.87</v>
      </c>
      <c r="GV327" s="92">
        <f t="shared" si="865"/>
        <v>4.5901111152360603E-3</v>
      </c>
      <c r="GW327" s="96">
        <f t="shared" si="866"/>
        <v>56.934664999370419</v>
      </c>
    </row>
    <row r="328" spans="1:222" s="97" customFormat="1" x14ac:dyDescent="0.3">
      <c r="A328" s="98"/>
      <c r="B328" s="99"/>
      <c r="C328" s="82" t="s">
        <v>185</v>
      </c>
      <c r="D328" s="111">
        <f>SUM(D314:D327)</f>
        <v>111081.68999999999</v>
      </c>
      <c r="E328" s="112">
        <f>SUM(E314:E327)</f>
        <v>1443776867.4300001</v>
      </c>
      <c r="F328" s="113">
        <f t="shared" si="854"/>
        <v>1443776867.4299998</v>
      </c>
      <c r="G328" s="113">
        <f t="shared" si="855"/>
        <v>0</v>
      </c>
      <c r="H328" s="103">
        <f>SUM(H314:H327)</f>
        <v>286257482.48999995</v>
      </c>
      <c r="I328" s="103">
        <f t="shared" ref="I328:M328" si="873">SUM(I314:I327)</f>
        <v>0</v>
      </c>
      <c r="J328" s="103">
        <f t="shared" si="873"/>
        <v>38513.43</v>
      </c>
      <c r="K328" s="103">
        <f t="shared" si="873"/>
        <v>392483.54</v>
      </c>
      <c r="L328" s="103">
        <f t="shared" si="873"/>
        <v>0</v>
      </c>
      <c r="M328" s="103">
        <f t="shared" si="873"/>
        <v>0</v>
      </c>
      <c r="N328" s="102">
        <f t="shared" si="856"/>
        <v>286688479.45999998</v>
      </c>
      <c r="O328" s="58">
        <f t="shared" si="857"/>
        <v>0.19856841173132297</v>
      </c>
      <c r="P328" s="102">
        <f t="shared" si="858"/>
        <v>2580.8797062774252</v>
      </c>
      <c r="Q328" s="103">
        <f>SUM(Q314:Q327)</f>
        <v>1455122.88</v>
      </c>
      <c r="R328" s="103">
        <f t="shared" ref="R328:AL328" si="874">SUM(R314:R327)</f>
        <v>0</v>
      </c>
      <c r="S328" s="103">
        <f t="shared" si="874"/>
        <v>8952.76</v>
      </c>
      <c r="T328" s="103">
        <f t="shared" si="874"/>
        <v>0</v>
      </c>
      <c r="U328" s="103">
        <f t="shared" si="874"/>
        <v>335552.55</v>
      </c>
      <c r="V328" s="103">
        <f t="shared" si="874"/>
        <v>264496.89</v>
      </c>
      <c r="W328" s="103">
        <f t="shared" si="874"/>
        <v>128678.38</v>
      </c>
      <c r="X328" s="103">
        <f t="shared" si="874"/>
        <v>209720.15</v>
      </c>
      <c r="Y328" s="103">
        <f t="shared" si="874"/>
        <v>2235556.8300000005</v>
      </c>
      <c r="Z328" s="103">
        <f t="shared" si="874"/>
        <v>135253.19</v>
      </c>
      <c r="AA328" s="103">
        <f t="shared" si="874"/>
        <v>0</v>
      </c>
      <c r="AB328" s="103">
        <f t="shared" si="874"/>
        <v>0</v>
      </c>
      <c r="AC328" s="103">
        <f t="shared" si="874"/>
        <v>2372136.7699999996</v>
      </c>
      <c r="AD328" s="103">
        <f t="shared" si="874"/>
        <v>11822058.090000002</v>
      </c>
      <c r="AE328" s="103">
        <f t="shared" si="874"/>
        <v>2292272.0399999991</v>
      </c>
      <c r="AF328" s="103">
        <f t="shared" si="874"/>
        <v>0</v>
      </c>
      <c r="AG328" s="103">
        <f t="shared" si="874"/>
        <v>2858157.2999999993</v>
      </c>
      <c r="AH328" s="103">
        <f t="shared" si="874"/>
        <v>256465.78000000003</v>
      </c>
      <c r="AI328" s="103">
        <f t="shared" si="874"/>
        <v>3002894.7600000002</v>
      </c>
      <c r="AJ328" s="103">
        <f t="shared" si="874"/>
        <v>2743088.99</v>
      </c>
      <c r="AK328" s="103">
        <f t="shared" si="874"/>
        <v>3505542.2399999998</v>
      </c>
      <c r="AL328" s="103">
        <f t="shared" si="874"/>
        <v>1074258.3</v>
      </c>
      <c r="AM328" s="102">
        <f t="shared" si="867"/>
        <v>34700207.900000006</v>
      </c>
      <c r="AN328" s="61">
        <f t="shared" si="859"/>
        <v>2.4034328768383878E-2</v>
      </c>
      <c r="AO328" s="59">
        <f t="shared" si="860"/>
        <v>312.38458741490166</v>
      </c>
      <c r="AP328" s="103">
        <f>SUM(AP314:AP327)</f>
        <v>752125177.61999989</v>
      </c>
      <c r="AQ328" s="103">
        <f t="shared" ref="AQ328:AT328" si="875">SUM(AQ314:AQ327)</f>
        <v>27499092.720000003</v>
      </c>
      <c r="AR328" s="103">
        <f t="shared" si="875"/>
        <v>24002649.360000003</v>
      </c>
      <c r="AS328" s="103">
        <f t="shared" si="875"/>
        <v>2830713.52</v>
      </c>
      <c r="AT328" s="103">
        <f t="shared" si="875"/>
        <v>0</v>
      </c>
      <c r="AU328" s="102">
        <f t="shared" si="861"/>
        <v>806457633.21999991</v>
      </c>
      <c r="AV328" s="64">
        <f t="shared" si="862"/>
        <v>0.55857497887158802</v>
      </c>
      <c r="AW328" s="102">
        <f t="shared" si="863"/>
        <v>7260.0410852589657</v>
      </c>
      <c r="AX328" s="103">
        <f>SUM(AX314:AX327)</f>
        <v>206341.1</v>
      </c>
      <c r="AY328" s="103">
        <f t="shared" ref="AY328:BU328" si="876">SUM(AY314:AY327)</f>
        <v>106654123.03999999</v>
      </c>
      <c r="AZ328" s="103">
        <f t="shared" si="876"/>
        <v>7298134.4700000007</v>
      </c>
      <c r="BA328" s="103">
        <f t="shared" si="876"/>
        <v>0</v>
      </c>
      <c r="BB328" s="103">
        <f t="shared" si="876"/>
        <v>0</v>
      </c>
      <c r="BC328" s="103">
        <f t="shared" si="876"/>
        <v>27231286.589999996</v>
      </c>
      <c r="BD328" s="103">
        <f t="shared" si="876"/>
        <v>0</v>
      </c>
      <c r="BE328" s="103">
        <f t="shared" si="876"/>
        <v>7425434.1100000003</v>
      </c>
      <c r="BF328" s="103">
        <f t="shared" si="876"/>
        <v>0</v>
      </c>
      <c r="BG328" s="103">
        <f t="shared" si="876"/>
        <v>15349724.520000001</v>
      </c>
      <c r="BH328" s="103">
        <f t="shared" si="876"/>
        <v>2547709.2800000003</v>
      </c>
      <c r="BI328" s="103">
        <f t="shared" si="876"/>
        <v>0</v>
      </c>
      <c r="BJ328" s="103">
        <f t="shared" si="876"/>
        <v>556682.21000000008</v>
      </c>
      <c r="BK328" s="103">
        <f t="shared" si="876"/>
        <v>57669235.450000003</v>
      </c>
      <c r="BL328" s="103">
        <f t="shared" si="876"/>
        <v>2144515.84</v>
      </c>
      <c r="BM328" s="103">
        <f t="shared" si="876"/>
        <v>67861.14</v>
      </c>
      <c r="BN328" s="103">
        <f t="shared" si="876"/>
        <v>0</v>
      </c>
      <c r="BO328" s="103">
        <f t="shared" si="876"/>
        <v>0</v>
      </c>
      <c r="BP328" s="103">
        <f t="shared" si="876"/>
        <v>0</v>
      </c>
      <c r="BQ328" s="103">
        <f t="shared" si="876"/>
        <v>522848.55</v>
      </c>
      <c r="BR328" s="103">
        <f t="shared" si="876"/>
        <v>0</v>
      </c>
      <c r="BS328" s="103">
        <f t="shared" si="876"/>
        <v>0</v>
      </c>
      <c r="BT328" s="103">
        <f t="shared" si="876"/>
        <v>0</v>
      </c>
      <c r="BU328" s="103">
        <f t="shared" si="876"/>
        <v>0</v>
      </c>
      <c r="BV328" s="102">
        <f t="shared" si="743"/>
        <v>227673896.30000004</v>
      </c>
      <c r="BW328" s="61">
        <f t="shared" si="868"/>
        <v>0.15769327064040839</v>
      </c>
      <c r="BX328" s="59">
        <f t="shared" si="869"/>
        <v>2049.6077823446876</v>
      </c>
      <c r="BY328" s="90">
        <f>SUM(BY314:BY327)</f>
        <v>0</v>
      </c>
      <c r="BZ328" s="90">
        <f t="shared" ref="BZ328:CD328" si="877">SUM(BZ314:BZ327)</f>
        <v>501320.67</v>
      </c>
      <c r="CA328" s="90">
        <f t="shared" si="877"/>
        <v>108813.19</v>
      </c>
      <c r="CB328" s="90">
        <f t="shared" si="877"/>
        <v>0</v>
      </c>
      <c r="CC328" s="90">
        <f t="shared" si="877"/>
        <v>300473.21000000002</v>
      </c>
      <c r="CD328" s="90">
        <f t="shared" si="877"/>
        <v>0</v>
      </c>
      <c r="CE328" s="56">
        <f t="shared" si="739"/>
        <v>910607.07000000007</v>
      </c>
      <c r="CF328" s="61">
        <f t="shared" si="757"/>
        <v>6.3071177447310766E-4</v>
      </c>
      <c r="CG328" s="62">
        <f t="shared" si="758"/>
        <v>8.197634281581422</v>
      </c>
      <c r="CH328" s="103">
        <f>SUM(CH314:CH327)</f>
        <v>592538.36</v>
      </c>
      <c r="CI328" s="103">
        <f t="shared" ref="CI328:ET328" si="878">SUM(CI314:CI327)</f>
        <v>0</v>
      </c>
      <c r="CJ328" s="103">
        <f t="shared" si="878"/>
        <v>0</v>
      </c>
      <c r="CK328" s="103">
        <f t="shared" si="878"/>
        <v>0</v>
      </c>
      <c r="CL328" s="103">
        <f t="shared" si="878"/>
        <v>0</v>
      </c>
      <c r="CM328" s="103">
        <f t="shared" si="878"/>
        <v>0</v>
      </c>
      <c r="CN328" s="103">
        <f t="shared" si="878"/>
        <v>0</v>
      </c>
      <c r="CO328" s="103">
        <f t="shared" si="878"/>
        <v>0</v>
      </c>
      <c r="CP328" s="103">
        <f t="shared" si="878"/>
        <v>0</v>
      </c>
      <c r="CQ328" s="103">
        <f t="shared" si="878"/>
        <v>22289779.470000003</v>
      </c>
      <c r="CR328" s="103">
        <f t="shared" si="878"/>
        <v>0</v>
      </c>
      <c r="CS328" s="103">
        <f t="shared" si="878"/>
        <v>568541.56000000006</v>
      </c>
      <c r="CT328" s="103">
        <f t="shared" si="878"/>
        <v>55482.06</v>
      </c>
      <c r="CU328" s="103">
        <f t="shared" si="878"/>
        <v>15704842.030000001</v>
      </c>
      <c r="CV328" s="103">
        <f t="shared" si="878"/>
        <v>2651935.83</v>
      </c>
      <c r="CW328" s="103">
        <f t="shared" si="878"/>
        <v>22714.47</v>
      </c>
      <c r="CX328" s="103">
        <f t="shared" si="878"/>
        <v>0</v>
      </c>
      <c r="CY328" s="103">
        <f t="shared" si="878"/>
        <v>0</v>
      </c>
      <c r="CZ328" s="103">
        <f t="shared" si="878"/>
        <v>0</v>
      </c>
      <c r="DA328" s="103">
        <f t="shared" si="878"/>
        <v>44814.03</v>
      </c>
      <c r="DB328" s="103">
        <f t="shared" si="878"/>
        <v>1399645.7300000002</v>
      </c>
      <c r="DC328" s="103">
        <f t="shared" si="878"/>
        <v>0</v>
      </c>
      <c r="DD328" s="103">
        <f t="shared" si="878"/>
        <v>0</v>
      </c>
      <c r="DE328" s="103">
        <f t="shared" si="878"/>
        <v>0</v>
      </c>
      <c r="DF328" s="103">
        <f t="shared" si="878"/>
        <v>0</v>
      </c>
      <c r="DG328" s="103">
        <f t="shared" si="878"/>
        <v>258792.51</v>
      </c>
      <c r="DH328" s="103">
        <f t="shared" si="878"/>
        <v>251663.82</v>
      </c>
      <c r="DI328" s="103">
        <f t="shared" si="878"/>
        <v>19491450.93</v>
      </c>
      <c r="DJ328" s="103">
        <f t="shared" si="878"/>
        <v>0</v>
      </c>
      <c r="DK328" s="103">
        <f t="shared" si="878"/>
        <v>414876.25</v>
      </c>
      <c r="DL328" s="103">
        <f t="shared" si="878"/>
        <v>0</v>
      </c>
      <c r="DM328" s="103">
        <f t="shared" si="878"/>
        <v>0</v>
      </c>
      <c r="DN328" s="103">
        <f t="shared" si="878"/>
        <v>0</v>
      </c>
      <c r="DO328" s="103">
        <f t="shared" si="878"/>
        <v>0</v>
      </c>
      <c r="DP328" s="103">
        <f t="shared" si="878"/>
        <v>0</v>
      </c>
      <c r="DQ328" s="103">
        <f t="shared" si="878"/>
        <v>0</v>
      </c>
      <c r="DR328" s="103">
        <f t="shared" si="878"/>
        <v>0</v>
      </c>
      <c r="DS328" s="103">
        <f t="shared" si="878"/>
        <v>0</v>
      </c>
      <c r="DT328" s="103">
        <f t="shared" si="878"/>
        <v>0</v>
      </c>
      <c r="DU328" s="103">
        <f t="shared" si="878"/>
        <v>0</v>
      </c>
      <c r="DV328" s="103">
        <f t="shared" si="878"/>
        <v>0</v>
      </c>
      <c r="DW328" s="103">
        <f t="shared" si="878"/>
        <v>0</v>
      </c>
      <c r="DX328" s="103">
        <f t="shared" si="878"/>
        <v>0</v>
      </c>
      <c r="DY328" s="103">
        <f t="shared" si="878"/>
        <v>0</v>
      </c>
      <c r="DZ328" s="103">
        <f t="shared" si="878"/>
        <v>0</v>
      </c>
      <c r="EA328" s="103">
        <f t="shared" si="878"/>
        <v>0</v>
      </c>
      <c r="EB328" s="103">
        <f t="shared" si="878"/>
        <v>0</v>
      </c>
      <c r="EC328" s="103">
        <f t="shared" si="878"/>
        <v>0</v>
      </c>
      <c r="ED328" s="103">
        <f t="shared" si="878"/>
        <v>0</v>
      </c>
      <c r="EE328" s="103">
        <f t="shared" si="878"/>
        <v>0</v>
      </c>
      <c r="EF328" s="103">
        <f t="shared" si="878"/>
        <v>81081.97</v>
      </c>
      <c r="EG328" s="103">
        <f t="shared" si="878"/>
        <v>306253.56</v>
      </c>
      <c r="EH328" s="103">
        <f t="shared" si="878"/>
        <v>85867.73</v>
      </c>
      <c r="EI328" s="103">
        <f t="shared" si="878"/>
        <v>42651.31</v>
      </c>
      <c r="EJ328" s="103">
        <f t="shared" si="878"/>
        <v>0</v>
      </c>
      <c r="EK328" s="103">
        <f t="shared" si="878"/>
        <v>0</v>
      </c>
      <c r="EL328" s="103">
        <f t="shared" si="878"/>
        <v>0</v>
      </c>
      <c r="EM328" s="103">
        <f t="shared" si="878"/>
        <v>0</v>
      </c>
      <c r="EN328" s="103">
        <f t="shared" si="878"/>
        <v>289894.38</v>
      </c>
      <c r="EO328" s="103">
        <f t="shared" si="878"/>
        <v>31069.75</v>
      </c>
      <c r="EP328" s="103">
        <f t="shared" si="878"/>
        <v>0</v>
      </c>
      <c r="EQ328" s="103">
        <f t="shared" si="878"/>
        <v>0</v>
      </c>
      <c r="ER328" s="103">
        <f t="shared" si="878"/>
        <v>0</v>
      </c>
      <c r="ES328" s="103">
        <f t="shared" si="878"/>
        <v>0</v>
      </c>
      <c r="ET328" s="103">
        <f t="shared" si="878"/>
        <v>0</v>
      </c>
      <c r="EU328" s="103">
        <f t="shared" ref="EU328:FR328" si="879">SUM(EU314:EU327)</f>
        <v>0</v>
      </c>
      <c r="EV328" s="103">
        <f t="shared" si="879"/>
        <v>579191.18000000005</v>
      </c>
      <c r="EW328" s="103">
        <f t="shared" si="879"/>
        <v>0</v>
      </c>
      <c r="EX328" s="103">
        <f t="shared" si="879"/>
        <v>0</v>
      </c>
      <c r="EY328" s="103">
        <f t="shared" si="879"/>
        <v>0</v>
      </c>
      <c r="EZ328" s="103">
        <f t="shared" si="879"/>
        <v>0</v>
      </c>
      <c r="FA328" s="103">
        <f t="shared" si="879"/>
        <v>0</v>
      </c>
      <c r="FB328" s="103">
        <f t="shared" si="879"/>
        <v>0</v>
      </c>
      <c r="FC328" s="103">
        <f t="shared" si="879"/>
        <v>0</v>
      </c>
      <c r="FD328" s="103">
        <f t="shared" si="879"/>
        <v>0</v>
      </c>
      <c r="FE328" s="103">
        <f t="shared" si="879"/>
        <v>0</v>
      </c>
      <c r="FF328" s="103">
        <f t="shared" si="879"/>
        <v>0</v>
      </c>
      <c r="FG328" s="103">
        <f t="shared" si="879"/>
        <v>0</v>
      </c>
      <c r="FH328" s="103">
        <f t="shared" si="879"/>
        <v>0</v>
      </c>
      <c r="FI328" s="103">
        <f t="shared" si="879"/>
        <v>0</v>
      </c>
      <c r="FJ328" s="103">
        <f t="shared" si="879"/>
        <v>0</v>
      </c>
      <c r="FK328" s="103">
        <f t="shared" si="879"/>
        <v>0</v>
      </c>
      <c r="FL328" s="103">
        <f t="shared" si="879"/>
        <v>0</v>
      </c>
      <c r="FM328" s="103">
        <f t="shared" si="879"/>
        <v>0</v>
      </c>
      <c r="FN328" s="103">
        <f t="shared" si="879"/>
        <v>0</v>
      </c>
      <c r="FO328" s="103">
        <f t="shared" si="879"/>
        <v>0</v>
      </c>
      <c r="FP328" s="103">
        <f t="shared" si="879"/>
        <v>0</v>
      </c>
      <c r="FQ328" s="103">
        <f t="shared" si="879"/>
        <v>0</v>
      </c>
      <c r="FR328" s="103">
        <f t="shared" si="879"/>
        <v>2767488.1999999997</v>
      </c>
      <c r="FS328" s="102">
        <f t="shared" si="870"/>
        <v>67930575.129999995</v>
      </c>
      <c r="FT328" s="61">
        <f t="shared" si="871"/>
        <v>4.7050605022450627E-2</v>
      </c>
      <c r="FU328" s="115">
        <f t="shared" si="872"/>
        <v>611.53710508005418</v>
      </c>
      <c r="FV328" s="134">
        <f>SUM(FV314:FV327)</f>
        <v>20320</v>
      </c>
      <c r="FW328" s="134">
        <f t="shared" ref="FW328:GT328" si="880">SUM(FW314:FW327)</f>
        <v>2570103.4899999998</v>
      </c>
      <c r="FX328" s="134">
        <f t="shared" si="880"/>
        <v>0</v>
      </c>
      <c r="FY328" s="134">
        <f t="shared" si="880"/>
        <v>0</v>
      </c>
      <c r="FZ328" s="134">
        <f t="shared" si="880"/>
        <v>0</v>
      </c>
      <c r="GA328" s="134">
        <f t="shared" si="880"/>
        <v>20418.990000000002</v>
      </c>
      <c r="GB328" s="134">
        <f t="shared" si="880"/>
        <v>0</v>
      </c>
      <c r="GC328" s="134">
        <f t="shared" si="880"/>
        <v>0</v>
      </c>
      <c r="GD328" s="134">
        <f t="shared" si="880"/>
        <v>1233969.3400000001</v>
      </c>
      <c r="GE328" s="134">
        <f t="shared" si="880"/>
        <v>21857.439999999999</v>
      </c>
      <c r="GF328" s="134">
        <f t="shared" si="880"/>
        <v>7178579.5200000005</v>
      </c>
      <c r="GG328" s="134">
        <f t="shared" si="880"/>
        <v>0</v>
      </c>
      <c r="GH328" s="134">
        <f t="shared" si="880"/>
        <v>201451.04</v>
      </c>
      <c r="GI328" s="134">
        <f t="shared" si="880"/>
        <v>0</v>
      </c>
      <c r="GJ328" s="134">
        <f t="shared" si="880"/>
        <v>0</v>
      </c>
      <c r="GK328" s="134">
        <f t="shared" si="880"/>
        <v>436688.33</v>
      </c>
      <c r="GL328" s="134">
        <f t="shared" si="880"/>
        <v>25528.730000000003</v>
      </c>
      <c r="GM328" s="134">
        <f t="shared" si="880"/>
        <v>0</v>
      </c>
      <c r="GN328" s="134">
        <f t="shared" si="880"/>
        <v>0</v>
      </c>
      <c r="GO328" s="134">
        <f t="shared" si="880"/>
        <v>0</v>
      </c>
      <c r="GP328" s="134">
        <f t="shared" si="880"/>
        <v>0</v>
      </c>
      <c r="GQ328" s="134">
        <f t="shared" si="880"/>
        <v>96585.81</v>
      </c>
      <c r="GR328" s="134">
        <f t="shared" si="880"/>
        <v>6169.12</v>
      </c>
      <c r="GS328" s="134">
        <f t="shared" si="880"/>
        <v>0</v>
      </c>
      <c r="GT328" s="134">
        <f t="shared" si="880"/>
        <v>7603796.5399999991</v>
      </c>
      <c r="GU328" s="102">
        <f t="shared" si="864"/>
        <v>19415468.350000001</v>
      </c>
      <c r="GV328" s="61">
        <f t="shared" si="865"/>
        <v>1.3447693191372827E-2</v>
      </c>
      <c r="GW328" s="65">
        <f t="shared" si="866"/>
        <v>174.78549660164518</v>
      </c>
    </row>
    <row r="329" spans="1:222" x14ac:dyDescent="0.3">
      <c r="A329" s="73"/>
      <c r="B329" s="88"/>
      <c r="C329" s="89"/>
      <c r="D329" s="75"/>
      <c r="E329" s="76"/>
      <c r="F329" s="70"/>
      <c r="G329" s="70"/>
      <c r="H329" s="90"/>
      <c r="I329" s="90" t="str">
        <f>IF(ISNA(VLOOKUP($B329,'[1]1718  Exp_Rev Access'!$F$7:$GK$318,4,FALSE)),"",VLOOKUP($B329,'[1]1718  Exp_Rev Access'!$F$7:$GK$318,4,FALSE))</f>
        <v/>
      </c>
      <c r="J329" s="90" t="str">
        <f>IF(ISNA(VLOOKUP($B329,'[1]1718  Exp_Rev Access'!$F$7:$GK$318,5,FALSE)),"",VLOOKUP($B329,'[1]1718  Exp_Rev Access'!$F$7:$GK$318,5,FALSE))</f>
        <v/>
      </c>
      <c r="K329" s="90" t="str">
        <f>IF(ISNA(VLOOKUP($B329,'[1]1718  Exp_Rev Access'!$F$7:$GK$318,6,FALSE)),"-",VLOOKUP($B329,'[1]1718  Exp_Rev Access'!$F$7:$GK$318,6,FALSE))</f>
        <v>-</v>
      </c>
      <c r="L329" s="90" t="str">
        <f>IF(ISNA(VLOOKUP($B329,'[1]1718  Exp_Rev Access'!$F$7:$GK$318,7,FALSE)),"",VLOOKUP($B329,'[1]1718  Exp_Rev Access'!$F$7:$GK$318,7,FALSE))</f>
        <v/>
      </c>
      <c r="M329" s="90" t="str">
        <f>IF(ISNA(VLOOKUP($B329,'[1]1718  Exp_Rev Access'!$F$7:$GK$318,8,FALSE)),"",VLOOKUP($B329,'[1]1718  Exp_Rev Access'!$F$7:$GK$318,8,FALSE))</f>
        <v/>
      </c>
      <c r="N329" s="56"/>
      <c r="O329" s="91"/>
      <c r="P329" s="56"/>
      <c r="Q329" s="90" t="str">
        <f>IF(ISNA(VLOOKUP($B329,'[1]1718  Exp_Rev Access'!$F$7:$GK$318,10,FALSE)),"",VLOOKUP($B329,'[1]1718  Exp_Rev Access'!$F$7:$GK$318,10,FALSE))</f>
        <v/>
      </c>
      <c r="R329" s="90" t="str">
        <f>IF(ISNA(VLOOKUP($B329,'[1]1718  Exp_Rev Access'!$F$7:$GK$318,11,FALSE)),"",VLOOKUP($B329,'[1]1718  Exp_Rev Access'!$F$7:$GK$318,11,FALSE))</f>
        <v/>
      </c>
      <c r="S329" s="90" t="str">
        <f>IF(ISNA(VLOOKUP($B329,'[1]1718  Exp_Rev Access'!$F$7:$GK$318,12,FALSE)),"",VLOOKUP($B329,'[1]1718  Exp_Rev Access'!$F$7:$GK$318,12,FALSE))</f>
        <v/>
      </c>
      <c r="T329" s="90" t="str">
        <f>IF(ISNA(VLOOKUP($B329,'[1]1718  Exp_Rev Access'!$F$7:$GK$318,13,FALSE)),"",VLOOKUP($B329,'[1]1718  Exp_Rev Access'!$F$7:$GK$318,13,FALSE))</f>
        <v/>
      </c>
      <c r="U329" s="90" t="str">
        <f>IF(ISNA(VLOOKUP($B329,'[1]1718  Exp_Rev Access'!$F$7:$GK$318,14,FALSE)),"",VLOOKUP($B329,'[1]1718  Exp_Rev Access'!$F$7:$GK$318,14,FALSE))</f>
        <v/>
      </c>
      <c r="V329" s="90" t="str">
        <f>IF(ISNA(VLOOKUP($B329,'[1]1718  Exp_Rev Access'!$F$7:$GK$318,15,FALSE)),"",VLOOKUP($B329,'[1]1718  Exp_Rev Access'!$F$7:$GK$318,15,FALSE))</f>
        <v/>
      </c>
      <c r="W329" s="90" t="str">
        <f>IF(ISNA(VLOOKUP($B329,'[1]1718  Exp_Rev Access'!$F$7:$GK$318,16,FALSE)),"",VLOOKUP($B329,'[1]1718  Exp_Rev Access'!$F$7:$GK$318,16,FALSE))</f>
        <v/>
      </c>
      <c r="X329" s="90" t="str">
        <f>IF(ISNA(VLOOKUP($B329,'[1]1718  Exp_Rev Access'!$F$7:$GK$318,17,FALSE)),"",VLOOKUP($B329,'[1]1718  Exp_Rev Access'!$F$7:$GK$318,17,FALSE))</f>
        <v/>
      </c>
      <c r="Y329" s="90" t="str">
        <f>IF(ISNA(VLOOKUP($B329,'[1]1718  Exp_Rev Access'!$F$7:$GK$318,18,FALSE)),"",VLOOKUP($B329,'[1]1718  Exp_Rev Access'!$F$7:$GK$318,18,FALSE))</f>
        <v/>
      </c>
      <c r="Z329" s="90" t="str">
        <f>IF(ISNA(VLOOKUP($B329,'[1]1718  Exp_Rev Access'!$F$7:$GK$318,19,FALSE)),"",VLOOKUP($B329,'[1]1718  Exp_Rev Access'!$F$7:$GK$318,19,FALSE))</f>
        <v/>
      </c>
      <c r="AA329" s="90" t="str">
        <f>IF(ISNA(VLOOKUP($B329,'[1]1718  Exp_Rev Access'!$F$7:$GK$318,20,FALSE)),"",VLOOKUP($B329,'[1]1718  Exp_Rev Access'!$F$7:$GK$318,20,FALSE))</f>
        <v/>
      </c>
      <c r="AB329" s="90" t="str">
        <f>IF(ISNA(VLOOKUP($B329,'[1]1718  Exp_Rev Access'!$F$7:$GK$318,21,FALSE)),"",VLOOKUP($B329,'[1]1718  Exp_Rev Access'!$F$7:$GK$318,21,FALSE))</f>
        <v/>
      </c>
      <c r="AC329" s="90" t="str">
        <f>IF(ISNA(VLOOKUP($B329,'[1]1718  Exp_Rev Access'!$F$7:$GK$318,22,FALSE)),"",VLOOKUP($B329,'[1]1718  Exp_Rev Access'!$F$7:$GK$318,22,FALSE))</f>
        <v/>
      </c>
      <c r="AD329" s="90" t="str">
        <f>IF(ISNA(VLOOKUP($B329,'[1]1718  Exp_Rev Access'!$F$7:$GK$318,23,FALSE)),"",VLOOKUP($B329,'[1]1718  Exp_Rev Access'!$F$7:$GK$318,23,FALSE))</f>
        <v/>
      </c>
      <c r="AE329" s="90" t="str">
        <f>IF(ISNA(VLOOKUP($B329,'[1]1718  Exp_Rev Access'!$F$7:$GK$318,24,FALSE)),"",VLOOKUP($B329,'[1]1718  Exp_Rev Access'!$F$7:$GK$318,24,FALSE))</f>
        <v/>
      </c>
      <c r="AF329" s="90" t="str">
        <f>IF(ISNA(VLOOKUP($B329,'[1]1718  Exp_Rev Access'!$F$7:$GK$318,25,FALSE)),"",VLOOKUP($B329,'[1]1718  Exp_Rev Access'!$F$7:$GK$318,25,FALSE))</f>
        <v/>
      </c>
      <c r="AG329" s="90" t="str">
        <f>IF(ISNA(VLOOKUP($B329,'[1]1718  Exp_Rev Access'!$F$7:$GK$318,26,FALSE)),"",VLOOKUP($B329,'[1]1718  Exp_Rev Access'!$F$7:$GK$318,26,FALSE))</f>
        <v/>
      </c>
      <c r="AH329" s="90" t="str">
        <f>IF(ISNA(VLOOKUP($B329,'[1]1718  Exp_Rev Access'!$F$7:$GK$318,27,FALSE)),"",VLOOKUP($B329,'[1]1718  Exp_Rev Access'!$F$7:$GK$318,27,FALSE))</f>
        <v/>
      </c>
      <c r="AI329" s="90" t="str">
        <f>IF(ISNA(VLOOKUP($B329,'[1]1718  Exp_Rev Access'!$F$7:$GK$318,28,FALSE)),"",VLOOKUP($B329,'[1]1718  Exp_Rev Access'!$F$7:$GK$318,28,FALSE))</f>
        <v/>
      </c>
      <c r="AJ329" s="90" t="str">
        <f>IF(ISNA(VLOOKUP($B329,'[1]1718  Exp_Rev Access'!$F$7:$GK$318,29,FALSE)),"",VLOOKUP($B329,'[1]1718  Exp_Rev Access'!$F$7:$GK$318,29,FALSE))</f>
        <v/>
      </c>
      <c r="AK329" s="90" t="str">
        <f>IF(ISNA(VLOOKUP($B329,'[1]1718  Exp_Rev Access'!$F$7:$GK$318,30,FALSE)),"",VLOOKUP($B329,'[1]1718  Exp_Rev Access'!$F$7:$GK$318,30,FALSE))</f>
        <v/>
      </c>
      <c r="AL329" s="90" t="str">
        <f>IF(ISNA(VLOOKUP($B329,'[1]1718  Exp_Rev Access'!$F$7:$GK$318,31,FALSE)),"",VLOOKUP($B329,'[1]1718  Exp_Rev Access'!$F$7:$GK$318,31,FALSE))</f>
        <v/>
      </c>
      <c r="AM329" s="56"/>
      <c r="AN329" s="92"/>
      <c r="AO329" s="71"/>
      <c r="AP329" s="90" t="str">
        <f>IF(ISNA(VLOOKUP($B329,'[1]1718  Exp_Rev Access'!$F$7:$GK$318,33,FALSE)),"",VLOOKUP($B329,'[1]1718  Exp_Rev Access'!$F$7:$GK$318,33,FALSE))</f>
        <v/>
      </c>
      <c r="AQ329" s="90" t="str">
        <f>IF(ISNA(VLOOKUP($B329,'[1]1718  Exp_Rev Access'!$F$7:$GK$318,34,FALSE)),"",VLOOKUP($B329,'[1]1718  Exp_Rev Access'!$F$7:$GK$318,34,FALSE))</f>
        <v/>
      </c>
      <c r="AR329" s="90" t="str">
        <f>IF(ISNA(VLOOKUP($B329,'[1]1718  Exp_Rev Access'!$F$7:$GK$318,35,FALSE)),"",VLOOKUP($B329,'[1]1718  Exp_Rev Access'!$F$7:$GK$318,35,FALSE))</f>
        <v/>
      </c>
      <c r="AS329" s="90" t="str">
        <f>IF(ISNA(VLOOKUP($B329,'[1]1718  Exp_Rev Access'!$F$7:$GK$318,36,FALSE)),"",VLOOKUP($B329,'[1]1718  Exp_Rev Access'!$F$7:$GK$318,36,FALSE))</f>
        <v/>
      </c>
      <c r="AT329" s="90" t="str">
        <f>IF(ISNA(VLOOKUP($B329,'[1]1718  Exp_Rev Access'!$F$7:$GK$318,37,FALSE)),"",VLOOKUP($B329,'[1]1718  Exp_Rev Access'!$F$7:$GK$318,37,FALSE))</f>
        <v/>
      </c>
      <c r="AU329" s="56"/>
      <c r="AV329" s="93"/>
      <c r="AW329" s="56"/>
      <c r="AX329" s="90" t="str">
        <f>IF(ISNA(VLOOKUP($B329,'[1]1718  Exp_Rev Access'!$F$7:$GK$318,39,FALSE)),"",VLOOKUP($B329,'[1]1718  Exp_Rev Access'!$F$7:$GK$318,39,FALSE))</f>
        <v/>
      </c>
      <c r="AY329" s="90" t="str">
        <f>IF(ISNA(VLOOKUP($B329,'[1]1718  Exp_Rev Access'!$F$7:$GK$318,40,FALSE)),"",VLOOKUP($B329,'[1]1718  Exp_Rev Access'!$F$7:$GK$318,40,FALSE))</f>
        <v/>
      </c>
      <c r="AZ329" s="90" t="str">
        <f>IF(ISNA(VLOOKUP($B329,'[1]1718  Exp_Rev Access'!$F$7:$GK$318,41,FALSE)),"",VLOOKUP($B329,'[1]1718  Exp_Rev Access'!$F$7:$GK$318,41,FALSE))</f>
        <v/>
      </c>
      <c r="BA329" s="90" t="str">
        <f>IF(ISNA(VLOOKUP($B329,'[1]1718  Exp_Rev Access'!$F$7:$GK$318,42,FALSE)),"",VLOOKUP($B329,'[1]1718  Exp_Rev Access'!$F$7:$GK$318,42,FALSE))</f>
        <v/>
      </c>
      <c r="BB329" s="90" t="str">
        <f>IF(ISNA(VLOOKUP($B329,'[1]1718  Exp_Rev Access'!$F$7:$GK$318,43,FALSE)),"",VLOOKUP($B329,'[1]1718  Exp_Rev Access'!$F$7:$GK$318,43,FALSE))</f>
        <v/>
      </c>
      <c r="BC329" s="90" t="str">
        <f>IF(ISNA(VLOOKUP($B329,'[1]1718  Exp_Rev Access'!$F$7:$GK$318,44,FALSE)),"",VLOOKUP($B329,'[1]1718  Exp_Rev Access'!$F$7:$GK$318,44,FALSE))</f>
        <v/>
      </c>
      <c r="BD329" s="90" t="str">
        <f>IF(ISNA(VLOOKUP($B329,'[1]1718  Exp_Rev Access'!$F$7:$GK$318,45,FALSE)),"",VLOOKUP($B329,'[1]1718  Exp_Rev Access'!$F$7:$GK$318,45,FALSE))</f>
        <v/>
      </c>
      <c r="BE329" s="90" t="str">
        <f>IF(ISNA(VLOOKUP($B329,'[1]1718  Exp_Rev Access'!$F$7:$GK$318,46,FALSE)),"",VLOOKUP($B329,'[1]1718  Exp_Rev Access'!$F$7:$GK$318,46,FALSE))</f>
        <v/>
      </c>
      <c r="BF329" s="90" t="str">
        <f>IF(ISNA(VLOOKUP($B329,'[1]1718  Exp_Rev Access'!$F$7:$GK$318,47,FALSE)),"",VLOOKUP($B329,'[1]1718  Exp_Rev Access'!$F$7:$GK$318,47,FALSE))</f>
        <v/>
      </c>
      <c r="BG329" s="90" t="str">
        <f>IF(ISNA(VLOOKUP($B329,'[1]1718  Exp_Rev Access'!$F$7:$GK$318,48,FALSE)),"",VLOOKUP($B329,'[1]1718  Exp_Rev Access'!$F$7:$GK$318,48,FALSE))</f>
        <v/>
      </c>
      <c r="BH329" s="90" t="str">
        <f>IF(ISNA(VLOOKUP($B329,'[1]1718  Exp_Rev Access'!$F$7:$GK$318,49,FALSE)),"",VLOOKUP($B329,'[1]1718  Exp_Rev Access'!$F$7:$GK$318,49,FALSE))</f>
        <v/>
      </c>
      <c r="BI329" s="90" t="str">
        <f>IF(ISNA(VLOOKUP($B329,'[1]1718  Exp_Rev Access'!$F$7:$GK$318,50,FALSE)),"",VLOOKUP($B329,'[1]1718  Exp_Rev Access'!$F$7:$GK$318,50,FALSE))</f>
        <v/>
      </c>
      <c r="BJ329" s="90" t="str">
        <f>IF(ISNA(VLOOKUP($B329,'[1]1718  Exp_Rev Access'!$F$7:$GK$318,51,FALSE)),"",VLOOKUP($B329,'[1]1718  Exp_Rev Access'!$F$7:$GK$318,51,FALSE))</f>
        <v/>
      </c>
      <c r="BK329" s="90" t="str">
        <f>IF(ISNA(VLOOKUP($B329,'[1]1718  Exp_Rev Access'!$F$7:$GK$318,52,FALSE)),"",VLOOKUP($B329,'[1]1718  Exp_Rev Access'!$F$7:$GK$318,52,FALSE))</f>
        <v/>
      </c>
      <c r="BL329" s="90" t="str">
        <f>IF(ISNA(VLOOKUP($B329,'[1]1718  Exp_Rev Access'!$F$7:$GK$318,53,FALSE)),"",VLOOKUP($B329,'[1]1718  Exp_Rev Access'!$F$7:$GK$318,53,FALSE))</f>
        <v/>
      </c>
      <c r="BM329" s="90" t="str">
        <f>IF(ISNA(VLOOKUP($B329,'[1]1718  Exp_Rev Access'!$F$7:$GK$318,54,FALSE)),"",VLOOKUP($B329,'[1]1718  Exp_Rev Access'!$F$7:$GK$318,54,FALSE))</f>
        <v/>
      </c>
      <c r="BN329" s="90" t="str">
        <f>IF(ISNA(VLOOKUP($B329,'[1]1718  Exp_Rev Access'!$F$7:$GK$318,55,FALSE)),"",VLOOKUP($B329,'[1]1718  Exp_Rev Access'!$F$7:$GK$318,55,FALSE))</f>
        <v/>
      </c>
      <c r="BO329" s="90" t="str">
        <f>IF(ISNA(VLOOKUP($B329,'[1]1718  Exp_Rev Access'!$F$7:$GK$318,56,FALSE)),"",VLOOKUP($B329,'[1]1718  Exp_Rev Access'!$F$7:$GK$318,56,FALSE))</f>
        <v/>
      </c>
      <c r="BP329" s="90" t="str">
        <f>IF(ISNA(VLOOKUP($B329,'[1]1718  Exp_Rev Access'!$F$7:$GK$318,57,FALSE)),"",VLOOKUP($B329,'[1]1718  Exp_Rev Access'!$F$7:$GK$318,57,FALSE))</f>
        <v/>
      </c>
      <c r="BQ329" s="90" t="str">
        <f>IF(ISNA(VLOOKUP($B329,'[1]1718  Exp_Rev Access'!$F$7:$GK$318,58,FALSE)),"",VLOOKUP($B329,'[1]1718  Exp_Rev Access'!$F$7:$GK$318,58,FALSE))</f>
        <v/>
      </c>
      <c r="BR329" s="90" t="str">
        <f>IF(ISNA(VLOOKUP($B329,'[1]1718  Exp_Rev Access'!$F$7:$GK$318,59,FALSE)),"",VLOOKUP($B329,'[1]1718  Exp_Rev Access'!$F$7:$GK$318,59,FALSE))</f>
        <v/>
      </c>
      <c r="BS329" s="90" t="str">
        <f>IF(ISNA(VLOOKUP($B329,'[1]1718  Exp_Rev Access'!$F$7:$GK$318,60,FALSE)),"",VLOOKUP($B329,'[1]1718  Exp_Rev Access'!$F$7:$GK$318,60,FALSE))</f>
        <v/>
      </c>
      <c r="BT329" s="90" t="str">
        <f>IF(ISNA(VLOOKUP($B329,'[1]1718  Exp_Rev Access'!$F$7:$GK$318,61,FALSE)),"",VLOOKUP($B329,'[1]1718  Exp_Rev Access'!$F$7:$GK$318,61,FALSE))</f>
        <v/>
      </c>
      <c r="BU329" s="90" t="str">
        <f>IF(ISNA(VLOOKUP($B329,'[1]1718  Exp_Rev Access'!$F$7:$GK$318,62,FALSE)),"",VLOOKUP($B329,'[1]1718  Exp_Rev Access'!$F$7:$GK$318,62,FALSE))</f>
        <v/>
      </c>
      <c r="BV329" s="56">
        <f t="shared" si="743"/>
        <v>0</v>
      </c>
      <c r="BW329" s="92"/>
      <c r="BX329" s="71"/>
      <c r="BY329" s="90" t="str">
        <f>IF(ISNA(VLOOKUP($B329,'[1]1718  Exp_Rev Access'!$F$7:$GK$318,64,FALSE)),"",VLOOKUP($B329,'[1]1718  Exp_Rev Access'!$F$7:$GK$318,64,FALSE))</f>
        <v/>
      </c>
      <c r="BZ329" s="90" t="str">
        <f>IF(ISNA(VLOOKUP($B329,'[1]1718  Exp_Rev Access'!$F$7:$GK$318,65,FALSE)),"",VLOOKUP($B329,'[1]1718  Exp_Rev Access'!$F$7:$GK$318,65,FALSE))</f>
        <v/>
      </c>
      <c r="CA329" s="90" t="str">
        <f>IF(ISNA(VLOOKUP($B329,'[1]1718  Exp_Rev Access'!$F$7:$GK$318,66,FALSE)),"",VLOOKUP($B329,'[1]1718  Exp_Rev Access'!$F$7:$GK$318,66,FALSE))</f>
        <v/>
      </c>
      <c r="CB329" s="90" t="str">
        <f>IF(ISNA(VLOOKUP($B329,'[1]1718  Exp_Rev Access'!$F$7:$GK$318,67,FALSE)),"",VLOOKUP($B329,'[1]1718  Exp_Rev Access'!$F$7:$GK$318,67,FALSE))</f>
        <v/>
      </c>
      <c r="CC329" s="90" t="str">
        <f>IF(ISNA(VLOOKUP($B329,'[1]1718  Exp_Rev Access'!$F$7:$GK$318,68,FALSE)),"",VLOOKUP($B329,'[1]1718  Exp_Rev Access'!$F$7:$GK$318,68,FALSE))</f>
        <v/>
      </c>
      <c r="CD329" s="90" t="str">
        <f>IF(ISNA(VLOOKUP($B329,'[1]1718  Exp_Rev Access'!$F$7:$GK$318,69,FALSE)),"",VLOOKUP($B329,'[1]1718  Exp_Rev Access'!$F$7:$GK$318,69,FALSE))</f>
        <v/>
      </c>
      <c r="CE329" s="56">
        <f t="shared" si="739"/>
        <v>0</v>
      </c>
      <c r="CF329" s="92"/>
      <c r="CG329" s="78"/>
      <c r="CH329" s="90" t="str">
        <f>IF(ISNA(VLOOKUP($B329,'[1]1718  Exp_Rev Access'!$F$7:$GK$318,$CH$2,FALSE)),"",VLOOKUP($B329,'[1]1718  Exp_Rev Access'!$F$7:$GK$318,$CH$2,FALSE))</f>
        <v/>
      </c>
      <c r="CI329" s="90" t="str">
        <f>IF(ISNA(VLOOKUP($B329,'[1]1718  Exp_Rev Access'!$F$7:$GK$318,$CI$2,FALSE)),"",VLOOKUP($B329,'[1]1718  Exp_Rev Access'!$F$7:$GK$318,$CI$2,FALSE))</f>
        <v/>
      </c>
      <c r="CJ329" s="90" t="str">
        <f>IF(ISNA(VLOOKUP($B329,'[1]1718  Exp_Rev Access'!$F$7:$GK$318,$CJ$2,FALSE)),"",VLOOKUP($B329,'[1]1718  Exp_Rev Access'!$F$7:$GK$318,$CJ$2,FALSE))</f>
        <v/>
      </c>
      <c r="CK329" s="90" t="str">
        <f>IF(ISNA(VLOOKUP($B329,'[1]1718  Exp_Rev Access'!$F$7:$GK$318,$CK$2,FALSE)),"",VLOOKUP($B329,'[1]1718  Exp_Rev Access'!$F$7:$GK$318,$CK$2,FALSE))</f>
        <v/>
      </c>
      <c r="CL329" s="90" t="str">
        <f>IF(ISNA(VLOOKUP($B329,'[1]1718  Exp_Rev Access'!$F$7:$GK$318,$CL$2,FALSE)),"",VLOOKUP($B329,'[1]1718  Exp_Rev Access'!$F$7:$GK$318,$CL$2,FALSE))</f>
        <v/>
      </c>
      <c r="CM329" s="90" t="str">
        <f>IF(ISNA(VLOOKUP($B329,'[1]1718  Exp_Rev Access'!$F$7:$GK$318,$CM$2,FALSE)),"",VLOOKUP($B329,'[1]1718  Exp_Rev Access'!$F$7:$GK$318,$CM$2,FALSE))</f>
        <v/>
      </c>
      <c r="CN329" s="90" t="str">
        <f>IF(ISNA(VLOOKUP($B329,'[1]1718  Exp_Rev Access'!$F$7:$GK$318,$CN$2,FALSE)),"",VLOOKUP($B329,'[1]1718  Exp_Rev Access'!$F$7:$GK$318,$CN$2,FALSE))</f>
        <v/>
      </c>
      <c r="CO329" s="90" t="str">
        <f>IF(ISNA(VLOOKUP($B329,'[1]1718  Exp_Rev Access'!$F$7:$GK$318,$CO$2,FALSE)),"",VLOOKUP($B329,'[1]1718  Exp_Rev Access'!$F$7:$GK$318,$CO$2,FALSE))</f>
        <v/>
      </c>
      <c r="CP329" s="90" t="str">
        <f>IF(ISNA(VLOOKUP($B329,'[1]1718  Exp_Rev Access'!$F$7:$GK$318,$CP$2,FALSE)),"",VLOOKUP($B329,'[1]1718  Exp_Rev Access'!$F$7:$GK$318,$CP$2,FALSE))</f>
        <v/>
      </c>
      <c r="CQ329" s="90" t="str">
        <f>IF(ISNA(VLOOKUP($B329,'[1]1718  Exp_Rev Access'!$F$7:$GK$318,$CQ$2,FALSE)),"",VLOOKUP($B329,'[1]1718  Exp_Rev Access'!$F$7:$GK$318,$CQ$2,FALSE))</f>
        <v/>
      </c>
      <c r="CR329" s="90" t="str">
        <f>IF(ISNA(VLOOKUP($B329,'[1]1718  Exp_Rev Access'!$F$7:$GK$318,$CR$2,FALSE)),"",VLOOKUP($B329,'[1]1718  Exp_Rev Access'!$F$7:$GK$318,$CR$2,FALSE))</f>
        <v/>
      </c>
      <c r="CS329" s="90" t="str">
        <f>IF(ISNA(VLOOKUP($B329,'[1]1718  Exp_Rev Access'!$F$7:$GK$318,$CS$2,FALSE)),"",VLOOKUP($B329,'[1]1718  Exp_Rev Access'!$F$7:$GK$318,$CS$2,FALSE))</f>
        <v/>
      </c>
      <c r="CT329" s="90" t="str">
        <f>IF(ISNA(VLOOKUP($B329,'[1]1718  Exp_Rev Access'!$F$7:$GK$318,$CT$2,FALSE)),"",VLOOKUP($B329,'[1]1718  Exp_Rev Access'!$F$7:$GK$318,$CT$2,FALSE))</f>
        <v/>
      </c>
      <c r="CU329" s="90" t="str">
        <f>IF(ISNA(VLOOKUP($B329,'[1]1718  Exp_Rev Access'!$F$7:$GK$318,$CU$2,FALSE)),"",VLOOKUP($B329,'[1]1718  Exp_Rev Access'!$F$7:$GK$318,$CU$2,FALSE))</f>
        <v/>
      </c>
      <c r="CV329" s="90" t="str">
        <f>IF(ISNA(VLOOKUP($B329,'[1]1718  Exp_Rev Access'!$F$7:$GK$318,$CV$2,FALSE)),"",VLOOKUP($B329,'[1]1718  Exp_Rev Access'!$F$7:$GK$318,$CV$2,FALSE))</f>
        <v/>
      </c>
      <c r="CW329" s="90" t="str">
        <f>IF(ISNA(VLOOKUP($B329,'[1]1718  Exp_Rev Access'!$F$7:$GK$318,$CW$2,FALSE)),"",VLOOKUP($B329,'[1]1718  Exp_Rev Access'!$F$7:$GK$318,$CW$2,FALSE))</f>
        <v/>
      </c>
      <c r="CX329" s="90" t="str">
        <f>IF(ISNA(VLOOKUP($B329,'[1]1718  Exp_Rev Access'!$F$7:$GK$318,$CX$2,FALSE)),"",VLOOKUP($B329,'[1]1718  Exp_Rev Access'!$F$7:$GK$318,$CX$2,FALSE))</f>
        <v/>
      </c>
      <c r="CY329" s="90" t="str">
        <f>IF(ISNA(VLOOKUP($B329,'[1]1718  Exp_Rev Access'!$F$7:$GK$318,$CY$2,FALSE)),"",VLOOKUP($B329,'[1]1718  Exp_Rev Access'!$F$7:$GK$318,$CY$2,FALSE))</f>
        <v/>
      </c>
      <c r="CZ329" s="90" t="str">
        <f>IF(ISNA(VLOOKUP($B329,'[1]1718  Exp_Rev Access'!$F$7:$GK$318,$CZ$2,FALSE)),"",VLOOKUP($B329,'[1]1718  Exp_Rev Access'!$F$7:$GK$318,$CZ$2,FALSE))</f>
        <v/>
      </c>
      <c r="DA329" s="90" t="str">
        <f>IF(ISNA(VLOOKUP($B329,'[1]1718  Exp_Rev Access'!$F$7:$GK$318,$DA$2,FALSE)),"",VLOOKUP($B329,'[1]1718  Exp_Rev Access'!$F$7:$GK$318,$DA$2,FALSE))</f>
        <v/>
      </c>
      <c r="DB329" s="90" t="str">
        <f>IF(ISNA(VLOOKUP($B329,'[1]1718  Exp_Rev Access'!$F$7:$GK$318,$DB$2,FALSE)),"",VLOOKUP($B329,'[1]1718  Exp_Rev Access'!$F$7:$GK$318,$DB$2,FALSE))</f>
        <v/>
      </c>
      <c r="DC329" s="90" t="str">
        <f>IF(ISNA(VLOOKUP($B329,'[1]1718  Exp_Rev Access'!$F$7:$GK$318,$DC$2,FALSE)),"",VLOOKUP($B329,'[1]1718  Exp_Rev Access'!$F$7:$GK$318,$DC$2,FALSE))</f>
        <v/>
      </c>
      <c r="DD329" s="90" t="str">
        <f>IF(ISNA(VLOOKUP($B329,'[1]1718  Exp_Rev Access'!$F$7:$GK$318,$DD$2,FALSE)),"",VLOOKUP($B329,'[1]1718  Exp_Rev Access'!$F$7:$GK$318,$DD$2,FALSE))</f>
        <v/>
      </c>
      <c r="DE329" s="90" t="str">
        <f>IF(ISNA(VLOOKUP($B329,'[1]1718  Exp_Rev Access'!$F$7:$GK$318,$DE$2,FALSE)),"",VLOOKUP($B329,'[1]1718  Exp_Rev Access'!$F$7:$GK$318,$DE$2,FALSE))</f>
        <v/>
      </c>
      <c r="DF329" s="90" t="str">
        <f>IF(ISNA(VLOOKUP($B329,'[1]1718  Exp_Rev Access'!$F$7:$GK$318,$DF$2,FALSE)),"",VLOOKUP($B329,'[1]1718  Exp_Rev Access'!$F$7:$GK$318,$DF$2,FALSE))</f>
        <v/>
      </c>
      <c r="DG329" s="90" t="str">
        <f>IF(ISNA(VLOOKUP($B329,'[1]1718  Exp_Rev Access'!$F$7:$GK$318,$DG$2,FALSE)),"",VLOOKUP($B329,'[1]1718  Exp_Rev Access'!$F$7:$GK$318,$DG$2,FALSE))</f>
        <v/>
      </c>
      <c r="DH329" s="90" t="str">
        <f>IF(ISNA(VLOOKUP($B329,'[1]1718  Exp_Rev Access'!$F$7:$GK$318,$DH$2,FALSE)),"",VLOOKUP($B329,'[1]1718  Exp_Rev Access'!$F$7:$GK$318,$DH$2,FALSE))</f>
        <v/>
      </c>
      <c r="DI329" s="90" t="str">
        <f>IF(ISNA(VLOOKUP($B329,'[1]1718  Exp_Rev Access'!$F$7:$GK$318,$DI$2,FALSE)),"",VLOOKUP($B329,'[1]1718  Exp_Rev Access'!$F$7:$GK$318,$DI$2,FALSE))</f>
        <v/>
      </c>
      <c r="DJ329" s="90" t="str">
        <f>IF(ISNA(VLOOKUP($B329,'[1]1718  Exp_Rev Access'!$F$7:$GK$318,$DJ$2,FALSE)),"",VLOOKUP($B329,'[1]1718  Exp_Rev Access'!$F$7:$GK$318,$DJ$2,FALSE))</f>
        <v/>
      </c>
      <c r="DK329" s="90" t="str">
        <f>IF(ISNA(VLOOKUP($B329,'[1]1718  Exp_Rev Access'!$F$7:$GK$318,$DK$2,FALSE)),"",VLOOKUP($B329,'[1]1718  Exp_Rev Access'!$F$7:$GK$318,$DK$2,FALSE))</f>
        <v/>
      </c>
      <c r="DL329" s="90" t="str">
        <f>IF(ISNA(VLOOKUP($B329,'[1]1718  Exp_Rev Access'!$F$7:$GK$318,$DL$2,FALSE)),"",VLOOKUP($B329,'[1]1718  Exp_Rev Access'!$F$7:$GK$318,$DL$2,FALSE))</f>
        <v/>
      </c>
      <c r="DM329" s="90" t="str">
        <f>IF(ISNA(VLOOKUP($B329,'[1]1718  Exp_Rev Access'!$F$7:$GK$318,$DM$2,FALSE)),"",VLOOKUP($B329,'[1]1718  Exp_Rev Access'!$F$7:$GK$318,$DM$2,FALSE))</f>
        <v/>
      </c>
      <c r="DN329" s="90" t="str">
        <f>IF(ISNA(VLOOKUP($B329,'[1]1718  Exp_Rev Access'!$F$7:$GK$318,$DN$2,FALSE)),"",VLOOKUP($B329,'[1]1718  Exp_Rev Access'!$F$7:$GK$318,$DN$2,FALSE))</f>
        <v/>
      </c>
      <c r="DO329" s="90" t="str">
        <f>IF(ISNA(VLOOKUP($B329,'[1]1718  Exp_Rev Access'!$F$7:$GK$318,$DO$2,FALSE)),"",VLOOKUP($B329,'[1]1718  Exp_Rev Access'!$F$7:$GK$318,$DO$2,FALSE))</f>
        <v/>
      </c>
      <c r="DP329" s="90" t="str">
        <f>IF(ISNA(VLOOKUP($B329,'[1]1718  Exp_Rev Access'!$F$7:$GK$318,$DP$2,FALSE)),"",VLOOKUP($B329,'[1]1718  Exp_Rev Access'!$F$7:$GK$318,$DP$2,FALSE))</f>
        <v/>
      </c>
      <c r="DQ329" s="90" t="str">
        <f>IF(ISNA(VLOOKUP($B329,'[1]1718  Exp_Rev Access'!$F$7:$GK$318,$DQ$2,FALSE)),"",VLOOKUP($B329,'[1]1718  Exp_Rev Access'!$F$7:$GK$318,$DQ$2,FALSE))</f>
        <v/>
      </c>
      <c r="DR329" s="90" t="str">
        <f>IF(ISNA(VLOOKUP($B329,'[1]1718  Exp_Rev Access'!$F$7:$GK$318,$DR$2,FALSE)),"",VLOOKUP($B329,'[1]1718  Exp_Rev Access'!$F$7:$GK$318,$DR$2,FALSE))</f>
        <v/>
      </c>
      <c r="DS329" s="90" t="str">
        <f>IF(ISNA(VLOOKUP($B329,'[1]1718  Exp_Rev Access'!$F$7:$GK$318,$DS$2,FALSE)),"",VLOOKUP($B329,'[1]1718  Exp_Rev Access'!$F$7:$GK$318,$DS$2,FALSE))</f>
        <v/>
      </c>
      <c r="DT329" s="90" t="str">
        <f>IF(ISNA(VLOOKUP($B329,'[1]1718  Exp_Rev Access'!$F$7:$GK$318,$DT$2,FALSE)),"",VLOOKUP($B329,'[1]1718  Exp_Rev Access'!$F$7:$GK$318,$DT$2,FALSE))</f>
        <v/>
      </c>
      <c r="DU329" s="90" t="str">
        <f>IF(ISNA(VLOOKUP($B329,'[1]1718  Exp_Rev Access'!$F$7:$GK$318,$DU$2,FALSE)),"",VLOOKUP($B329,'[1]1718  Exp_Rev Access'!$F$7:$GK$318,$DU$2,FALSE))</f>
        <v/>
      </c>
      <c r="DV329" s="90" t="str">
        <f>IF(ISNA(VLOOKUP($B329,'[1]1718  Exp_Rev Access'!$F$7:$GK$318,$DV$2,FALSE)),"",VLOOKUP($B329,'[1]1718  Exp_Rev Access'!$F$7:$GK$318,$DV$2,FALSE))</f>
        <v/>
      </c>
      <c r="DW329" s="90" t="str">
        <f>IF(ISNA(VLOOKUP($B329,'[1]1718  Exp_Rev Access'!$F$7:$GK$318,$DW$2,FALSE)),"",VLOOKUP($B329,'[1]1718  Exp_Rev Access'!$F$7:$GK$318,$DW$2,FALSE))</f>
        <v/>
      </c>
      <c r="DX329" s="90" t="str">
        <f>IF(ISNA(VLOOKUP($B329,'[1]1718  Exp_Rev Access'!$F$7:$GK$318,$DX$2,FALSE)),"",VLOOKUP($B329,'[1]1718  Exp_Rev Access'!$F$7:$GK$318,$DX$2,FALSE))</f>
        <v/>
      </c>
      <c r="DY329" s="90" t="str">
        <f>IF(ISNA(VLOOKUP($B329,'[1]1718  Exp_Rev Access'!$F$7:$GK$318,$DY$2,FALSE)),"",VLOOKUP($B329,'[1]1718  Exp_Rev Access'!$F$7:$GK$318,$DY$2,FALSE))</f>
        <v/>
      </c>
      <c r="DZ329" s="90" t="str">
        <f>IF(ISNA(VLOOKUP($B329,'[1]1718  Exp_Rev Access'!$F$7:$GK$318,$DZ$2,FALSE)),"",VLOOKUP($B329,'[1]1718  Exp_Rev Access'!$F$7:$GK$318,$DZ$2,FALSE))</f>
        <v/>
      </c>
      <c r="EA329" s="90" t="str">
        <f>IF(ISNA(VLOOKUP($B329,'[1]1718  Exp_Rev Access'!$F$7:$GK$318,$EA$2,FALSE)),"",VLOOKUP($B329,'[1]1718  Exp_Rev Access'!$F$7:$GK$318,$EA$2,FALSE))</f>
        <v/>
      </c>
      <c r="EB329" s="90" t="str">
        <f>IF(ISNA(VLOOKUP($B329,'[1]1718  Exp_Rev Access'!$F$7:$GK$318,$EB$2,FALSE)),"",VLOOKUP($B329,'[1]1718  Exp_Rev Access'!$F$7:$GK$318,$EB$2,FALSE))</f>
        <v/>
      </c>
      <c r="EC329" s="90" t="str">
        <f>IF(ISNA(VLOOKUP($B329,'[1]1718  Exp_Rev Access'!$F$7:$GK$318,$EC$2,FALSE)),"",VLOOKUP($B329,'[1]1718  Exp_Rev Access'!$F$7:$GK$318,$EC$2,FALSE))</f>
        <v/>
      </c>
      <c r="ED329" s="90" t="str">
        <f>IF(ISNA(VLOOKUP($B329,'[1]1718  Exp_Rev Access'!$F$7:$GK$318,$ED$2,FALSE)),"",VLOOKUP($B329,'[1]1718  Exp_Rev Access'!$F$7:$GK$318,$ED$2,FALSE))</f>
        <v/>
      </c>
      <c r="EE329" s="90" t="str">
        <f>IF(ISNA(VLOOKUP($B329,'[1]1718  Exp_Rev Access'!$F$7:$GK$318,$EE$2,FALSE)),"",VLOOKUP($B329,'[1]1718  Exp_Rev Access'!$F$7:$GK$318,$EE$2,FALSE))</f>
        <v/>
      </c>
      <c r="EF329" s="90" t="str">
        <f>IF(ISNA(VLOOKUP($B329,'[1]1718  Exp_Rev Access'!$F$7:$GK$318,$EF$2,FALSE)),"",VLOOKUP($B329,'[1]1718  Exp_Rev Access'!$F$7:$GK$318,$EF$2,FALSE))</f>
        <v/>
      </c>
      <c r="EG329" s="90" t="str">
        <f>IF(ISNA(VLOOKUP($B329,'[1]1718  Exp_Rev Access'!$F$7:$GK$318,$EG$2,FALSE)),"",VLOOKUP($B329,'[1]1718  Exp_Rev Access'!$F$7:$GK$318,$EG$2,FALSE))</f>
        <v/>
      </c>
      <c r="EH329" s="90" t="str">
        <f>IF(ISNA(VLOOKUP($B329,'[1]1718  Exp_Rev Access'!$F$7:$GK$318,$EH$2,FALSE)),"",VLOOKUP($B329,'[1]1718  Exp_Rev Access'!$F$7:$GK$318,$EH$2,FALSE))</f>
        <v/>
      </c>
      <c r="EI329" s="90" t="str">
        <f>IF(ISNA(VLOOKUP($B329,'[1]1718  Exp_Rev Access'!$F$7:$GK$318,$EI$2,FALSE)),"",VLOOKUP($B329,'[1]1718  Exp_Rev Access'!$F$7:$GK$318,$EI$2,FALSE))</f>
        <v/>
      </c>
      <c r="EJ329" s="90" t="str">
        <f>IF(ISNA(VLOOKUP($B329,'[1]1718  Exp_Rev Access'!$F$7:$GK$318,$EJ$2,FALSE)),"",VLOOKUP($B329,'[1]1718  Exp_Rev Access'!$F$7:$GK$318,$EJ$2,FALSE))</f>
        <v/>
      </c>
      <c r="EK329" s="90" t="str">
        <f>IF(ISNA(VLOOKUP($B329,'[1]1718  Exp_Rev Access'!$F$7:$GK$318,$EK$2,FALSE)),"",VLOOKUP($B329,'[1]1718  Exp_Rev Access'!$F$7:$GK$318,$EK$2,FALSE))</f>
        <v/>
      </c>
      <c r="EL329" s="90" t="str">
        <f>IF(ISNA(VLOOKUP($B329,'[1]1718  Exp_Rev Access'!$F$7:$GK$318,$EL$2,FALSE)),"",VLOOKUP($B329,'[1]1718  Exp_Rev Access'!$F$7:$GK$318,$EL$2,FALSE))</f>
        <v/>
      </c>
      <c r="EM329" s="90" t="str">
        <f>IF(ISNA(VLOOKUP($B329,'[1]1718  Exp_Rev Access'!$F$7:$GK$318,$EM$2,FALSE)),"",VLOOKUP($B329,'[1]1718  Exp_Rev Access'!$F$7:$GK$318,$EM$2,FALSE))</f>
        <v/>
      </c>
      <c r="EN329" s="90" t="str">
        <f>IF(ISNA(VLOOKUP($B329,'[1]1718  Exp_Rev Access'!$F$7:$GK$318,$EN$2,FALSE)),"",VLOOKUP($B329,'[1]1718  Exp_Rev Access'!$F$7:$GK$318,$EN$2,FALSE))</f>
        <v/>
      </c>
      <c r="EO329" s="90" t="str">
        <f>IF(ISNA(VLOOKUP($B329,'[1]1718  Exp_Rev Access'!$F$7:$GK$318,$EO$2,FALSE)),"",VLOOKUP($B329,'[1]1718  Exp_Rev Access'!$F$7:$GK$318,$EO$2,FALSE))</f>
        <v/>
      </c>
      <c r="EP329" s="90" t="str">
        <f>IF(ISNA(VLOOKUP($B329,'[1]1718  Exp_Rev Access'!$F$7:$GK$318,$EP$2,FALSE)),"",VLOOKUP($B329,'[1]1718  Exp_Rev Access'!$F$7:$GK$318,$EP$2,FALSE))</f>
        <v/>
      </c>
      <c r="EQ329" s="90" t="str">
        <f>IF(ISNA(VLOOKUP($B329,'[1]1718  Exp_Rev Access'!$F$7:$GK$318,$EQ$2,FALSE)),"",VLOOKUP($B329,'[1]1718  Exp_Rev Access'!$F$7:$GK$318,$EQ$2,FALSE))</f>
        <v/>
      </c>
      <c r="ER329" s="90" t="str">
        <f>IF(ISNA(VLOOKUP($B329,'[1]1718  Exp_Rev Access'!$F$7:$GK$318,$ER$2,FALSE)),"",VLOOKUP($B329,'[1]1718  Exp_Rev Access'!$F$7:$GK$318,$ER$2,FALSE))</f>
        <v/>
      </c>
      <c r="ES329" s="90" t="str">
        <f>IF(ISNA(VLOOKUP($B329,'[1]1718  Exp_Rev Access'!$F$7:$GK$318,$ES$2,FALSE)),"",VLOOKUP($B329,'[1]1718  Exp_Rev Access'!$F$7:$GK$318,$ES$2,FALSE))</f>
        <v/>
      </c>
      <c r="ET329" s="90" t="str">
        <f>IF(ISNA(VLOOKUP($B329,'[1]1718  Exp_Rev Access'!$F$7:$GK$318,$ET$2,FALSE)),"",VLOOKUP($B329,'[1]1718  Exp_Rev Access'!$F$7:$GK$318,$ET$2,FALSE))</f>
        <v/>
      </c>
      <c r="EU329" s="90" t="str">
        <f>IF(ISNA(VLOOKUP($B329,'[1]1718  Exp_Rev Access'!$F$7:$GK$318,$EU$2,FALSE)),"",VLOOKUP($B329,'[1]1718  Exp_Rev Access'!$F$7:$GK$318,$EU$2,FALSE))</f>
        <v/>
      </c>
      <c r="EV329" s="90" t="str">
        <f>IF(ISNA(VLOOKUP($B329,'[1]1718  Exp_Rev Access'!$F$7:$GK$318,$EV$2,FALSE)),"",VLOOKUP($B329,'[1]1718  Exp_Rev Access'!$F$7:$GK$318,$EV$2,FALSE))</f>
        <v/>
      </c>
      <c r="EW329" s="90" t="str">
        <f>IF(ISNA(VLOOKUP($B329,'[1]1718  Exp_Rev Access'!$F$7:$GK$318,$EW$2,FALSE)),"",VLOOKUP($B329,'[1]1718  Exp_Rev Access'!$F$7:$GK$318,$EW$2,FALSE))</f>
        <v/>
      </c>
      <c r="EX329" s="90" t="str">
        <f>IF(ISNA(VLOOKUP($B329,'[1]1718  Exp_Rev Access'!$F$7:$GK$318,$EX$2,FALSE)),"",VLOOKUP($B329,'[1]1718  Exp_Rev Access'!$F$7:$GK$318,$EX$2,FALSE))</f>
        <v/>
      </c>
      <c r="EY329" s="90" t="str">
        <f>IF(ISNA(VLOOKUP($B329,'[1]1718  Exp_Rev Access'!$F$7:$GK$318,$EY$2,FALSE)),"",VLOOKUP($B329,'[1]1718  Exp_Rev Access'!$F$7:$GK$318,$EY$2,FALSE))</f>
        <v/>
      </c>
      <c r="EZ329" s="90" t="str">
        <f>IF(ISNA(VLOOKUP($B329,'[1]1718  Exp_Rev Access'!$F$7:$GK$318,$EZ$2,FALSE)),"",VLOOKUP($B329,'[1]1718  Exp_Rev Access'!$F$7:$GK$318,$EZ$2,FALSE))</f>
        <v/>
      </c>
      <c r="FA329" s="90" t="str">
        <f>IF(ISNA(VLOOKUP($B329,'[1]1718  Exp_Rev Access'!$F$7:$GK$318,$FA$2,FALSE)),"",VLOOKUP($B329,'[1]1718  Exp_Rev Access'!$F$7:$GK$318,$FA$2,FALSE))</f>
        <v/>
      </c>
      <c r="FB329" s="90" t="str">
        <f>IF(ISNA(VLOOKUP($B329,'[1]1718  Exp_Rev Access'!$F$7:$GK$318,$FB$2,FALSE)),"",VLOOKUP($B329,'[1]1718  Exp_Rev Access'!$F$7:$GK$318,$FB$2,FALSE))</f>
        <v/>
      </c>
      <c r="FC329" s="90" t="str">
        <f>IF(ISNA(VLOOKUP($B329,'[1]1718  Exp_Rev Access'!$F$7:$GK$318,$FC$2,FALSE)),"",VLOOKUP($B329,'[1]1718  Exp_Rev Access'!$F$7:$GK$318,$FC$2,FALSE))</f>
        <v/>
      </c>
      <c r="FD329" s="90" t="str">
        <f>IF(ISNA(VLOOKUP($B329,'[1]1718  Exp_Rev Access'!$F$7:$GK$318,$FD$2,FALSE)),"",VLOOKUP($B329,'[1]1718  Exp_Rev Access'!$F$7:$GK$318,$FD$2,FALSE))</f>
        <v/>
      </c>
      <c r="FE329" s="90" t="str">
        <f>IF(ISNA(VLOOKUP($B329,'[1]1718  Exp_Rev Access'!$F$7:$GK$318,$FE$2,FALSE)),"",VLOOKUP($B329,'[1]1718  Exp_Rev Access'!$F$7:$GK$318,$FE$2,FALSE))</f>
        <v/>
      </c>
      <c r="FF329" s="90" t="str">
        <f>IF(ISNA(VLOOKUP($B329,'[1]1718  Exp_Rev Access'!$F$7:$GK$318,$FF$2,FALSE)),"",VLOOKUP($B329,'[1]1718  Exp_Rev Access'!$F$7:$GK$318,$FF$2,FALSE))</f>
        <v/>
      </c>
      <c r="FG329" s="90" t="str">
        <f>IF(ISNA(VLOOKUP($B329,'[1]1718  Exp_Rev Access'!$F$7:$GK$318,$FG$2,FALSE)),"",VLOOKUP($B329,'[1]1718  Exp_Rev Access'!$F$7:$GK$318,$FG$2,FALSE))</f>
        <v/>
      </c>
      <c r="FH329" s="90" t="str">
        <f>IF(ISNA(VLOOKUP($B329,'[1]1718  Exp_Rev Access'!$F$7:$GK$318,$FH$2,FALSE)),"",VLOOKUP($B329,'[1]1718  Exp_Rev Access'!$F$7:$GK$318,$FH$2,FALSE))</f>
        <v/>
      </c>
      <c r="FI329" s="90" t="str">
        <f>IF(ISNA(VLOOKUP($B329,'[1]1718  Exp_Rev Access'!$F$7:$GK$318,$FI$2,FALSE)),"",VLOOKUP($B329,'[1]1718  Exp_Rev Access'!$F$7:$GK$318,$FI$2,FALSE))</f>
        <v/>
      </c>
      <c r="FJ329" s="90" t="str">
        <f>IF(ISNA(VLOOKUP($B329,'[1]1718  Exp_Rev Access'!$F$7:$GK$318,$FJ$2,FALSE)),"",VLOOKUP($B329,'[1]1718  Exp_Rev Access'!$F$7:$GK$318,$FJ$2,FALSE))</f>
        <v/>
      </c>
      <c r="FK329" s="90" t="str">
        <f>IF(ISNA(VLOOKUP($B329,'[1]1718  Exp_Rev Access'!$F$7:$GK$318,$FK$2,FALSE)),"",VLOOKUP($B329,'[1]1718  Exp_Rev Access'!$F$7:$GK$318,$FK$2,FALSE))</f>
        <v/>
      </c>
      <c r="FL329" s="90" t="str">
        <f>IF(ISNA(VLOOKUP($B329,'[1]1718  Exp_Rev Access'!$F$7:$GK$318,$FL$2,FALSE)),"",VLOOKUP($B329,'[1]1718  Exp_Rev Access'!$F$7:$GK$318,$FL$2,FALSE))</f>
        <v/>
      </c>
      <c r="FM329" s="90" t="str">
        <f>IF(ISNA(VLOOKUP($B329,'[1]1718  Exp_Rev Access'!$F$7:$GK$318,$FM$2,FALSE)),"",VLOOKUP($B329,'[1]1718  Exp_Rev Access'!$F$7:$GK$318,$FM$2,FALSE))</f>
        <v/>
      </c>
      <c r="FN329" s="90" t="str">
        <f>IF(ISNA(VLOOKUP($B329,'[1]1718  Exp_Rev Access'!$F$7:$GK$318,$FN$2,FALSE)),"",VLOOKUP($B329,'[1]1718  Exp_Rev Access'!$F$7:$GK$318,$FN$2,FALSE))</f>
        <v/>
      </c>
      <c r="FO329" s="90" t="str">
        <f>IF(ISNA(VLOOKUP($B329,'[1]1718  Exp_Rev Access'!$F$7:$GK$318,$FO$2,FALSE)),"",VLOOKUP($B329,'[1]1718  Exp_Rev Access'!$F$7:$GK$318,$FO$2,FALSE))</f>
        <v/>
      </c>
      <c r="FP329" s="90" t="str">
        <f>IF(ISNA(VLOOKUP($B329,'[1]1718  Exp_Rev Access'!$F$7:$GK$318,$FP$2,FALSE)),"",VLOOKUP($B329,'[1]1718  Exp_Rev Access'!$F$7:$GK$318,$FP$2,FALSE))</f>
        <v/>
      </c>
      <c r="FQ329" s="90" t="str">
        <f>IF(ISNA(VLOOKUP($B329,'[1]1718  Exp_Rev Access'!$F$7:$GK$318,$FQ$2,FALSE)),"",VLOOKUP($B329,'[1]1718  Exp_Rev Access'!$F$7:$GK$318,$FQ$2,FALSE))</f>
        <v/>
      </c>
      <c r="FR329" s="90" t="str">
        <f>IF(ISNA(VLOOKUP($B329,'[1]1718  Exp_Rev Access'!$F$7:$GK$318,$FR$2,FALSE)),"",VLOOKUP($B329,'[1]1718  Exp_Rev Access'!$F$7:$GK$318,$FR$2,FALSE))</f>
        <v/>
      </c>
      <c r="FS329" s="56"/>
      <c r="FT329" s="92"/>
      <c r="FU329" s="94"/>
      <c r="FV329" s="95" t="str">
        <f>IF(ISNA(VLOOKUP($B329,'[1]1718  Exp_Rev Access'!$F$7:$GK$318,$FV$2,FALSE)),"",VLOOKUP($B329,'[1]1718  Exp_Rev Access'!$F$7:$GK$318,$FV$2,FALSE))</f>
        <v/>
      </c>
      <c r="FW329" s="95" t="str">
        <f>IF(ISNA(VLOOKUP($B329,'[1]1718  Exp_Rev Access'!$F$7:$GK$318,$FW$2,FALSE)),"",VLOOKUP($B329,'[1]1718  Exp_Rev Access'!$F$7:$GK$318,$FW$2,FALSE))</f>
        <v/>
      </c>
      <c r="FX329" s="95" t="str">
        <f>IF(ISNA(VLOOKUP($B329,'[1]1718  Exp_Rev Access'!$F$7:$GK$318,$FX$2,FALSE)),"",VLOOKUP($B329,'[1]1718  Exp_Rev Access'!$F$7:$GK$318,$FX$2,FALSE))</f>
        <v/>
      </c>
      <c r="FY329" s="95" t="str">
        <f>IF(ISNA(VLOOKUP($B329,'[1]1718  Exp_Rev Access'!$F$7:$GK$318,$FY$2,FALSE)),"",VLOOKUP($B329,'[1]1718  Exp_Rev Access'!$F$7:$GK$318,$FY$2,FALSE))</f>
        <v/>
      </c>
      <c r="FZ329" s="95" t="str">
        <f>IF(ISNA(VLOOKUP($B329,'[1]1718  Exp_Rev Access'!$F$7:$GK$318,$FZ$2,FALSE)),"",VLOOKUP($B329,'[1]1718  Exp_Rev Access'!$F$7:$GK$318,$FZ$2,FALSE))</f>
        <v/>
      </c>
      <c r="GA329" s="95" t="str">
        <f>IF(ISNA(VLOOKUP($B329,'[1]1718  Exp_Rev Access'!$F$7:$GK$318,$GA$2,FALSE)),"",VLOOKUP($B329,'[1]1718  Exp_Rev Access'!$F$7:$GK$318,$GA$2,FALSE))</f>
        <v/>
      </c>
      <c r="GB329" s="95" t="str">
        <f>IF(ISNA(VLOOKUP($B329,'[1]1718  Exp_Rev Access'!$F$7:$GK$318,$GB$2,FALSE)),"",VLOOKUP($B329,'[1]1718  Exp_Rev Access'!$F$7:$GK$318,$GB$2,FALSE))</f>
        <v/>
      </c>
      <c r="GC329" s="95" t="str">
        <f>IF(ISNA(VLOOKUP($B329,'[1]1718  Exp_Rev Access'!$F$7:$GK$318,$GC$2,FALSE)),"",VLOOKUP($B329,'[1]1718  Exp_Rev Access'!$F$7:$GK$318,$GC$2,FALSE))</f>
        <v/>
      </c>
      <c r="GD329" s="95" t="str">
        <f>IF(ISNA(VLOOKUP($B329,'[1]1718  Exp_Rev Access'!$F$7:$GK$318,$GD$2,FALSE)),"",VLOOKUP($B329,'[1]1718  Exp_Rev Access'!$F$7:$GK$318,$GD$2,FALSE))</f>
        <v/>
      </c>
      <c r="GE329" s="95" t="str">
        <f>IF(ISNA(VLOOKUP($B329,'[1]1718  Exp_Rev Access'!$F$7:$GK$318,$GE$2,FALSE)),"",VLOOKUP($B329,'[1]1718  Exp_Rev Access'!$F$7:$GK$318,$GE$2,FALSE))</f>
        <v/>
      </c>
      <c r="GF329" s="95" t="str">
        <f>IF(ISNA(VLOOKUP($B329,'[1]1718  Exp_Rev Access'!$F$7:$GK$318,$GF$2,FALSE)),"",VLOOKUP($B329,'[1]1718  Exp_Rev Access'!$F$7:$GK$318,$GF$2,FALSE))</f>
        <v/>
      </c>
      <c r="GG329" s="95" t="str">
        <f>IF(ISNA(VLOOKUP($B329,'[1]1718  Exp_Rev Access'!$F$7:$GK$318,$GG$2,FALSE)),"",VLOOKUP($B329,'[1]1718  Exp_Rev Access'!$F$7:$GK$318,$GG$2,FALSE))</f>
        <v/>
      </c>
      <c r="GH329" s="95" t="str">
        <f>IF(ISNA(VLOOKUP($B329,'[1]1718  Exp_Rev Access'!$F$7:$GK$318,$GH$2,FALSE)),"",VLOOKUP($B329,'[1]1718  Exp_Rev Access'!$F$7:$GK$318,$GH$2,FALSE))</f>
        <v/>
      </c>
      <c r="GI329" s="95" t="str">
        <f>IF(ISNA(VLOOKUP($B329,'[1]1718  Exp_Rev Access'!$F$7:$GK$318,$GI$2,FALSE)),"",VLOOKUP($B329,'[1]1718  Exp_Rev Access'!$F$7:$GK$318,$GI$2,FALSE))</f>
        <v/>
      </c>
      <c r="GJ329" s="95" t="str">
        <f>IF(ISNA(VLOOKUP($B329,'[1]1718  Exp_Rev Access'!$F$7:$GK$318,$GJ$2,FALSE)),"",VLOOKUP($B329,'[1]1718  Exp_Rev Access'!$F$7:$GK$318,$GJ$2,FALSE))</f>
        <v/>
      </c>
      <c r="GK329" s="95" t="str">
        <f>IF(ISNA(VLOOKUP($B329,'[1]1718  Exp_Rev Access'!$F$7:$GK$318,$GK$2,FALSE)),"",VLOOKUP($B329,'[1]1718  Exp_Rev Access'!$F$7:$GK$318,$GK$2,FALSE))</f>
        <v/>
      </c>
      <c r="GL329" s="95" t="str">
        <f>IF(ISNA(VLOOKUP($B329,'[1]1718  Exp_Rev Access'!$F$7:$GK$318,$GL$2,FALSE)),"",VLOOKUP($B329,'[1]1718  Exp_Rev Access'!$F$7:$GK$318,$GL$2,FALSE))</f>
        <v/>
      </c>
      <c r="GM329" s="95" t="str">
        <f>IF(ISNA(VLOOKUP($B329,'[1]1718  Exp_Rev Access'!$F$7:$GK$318,$GM$2,FALSE)),"",VLOOKUP($B329,'[1]1718  Exp_Rev Access'!$F$7:$GK$318,$GM$2,FALSE))</f>
        <v/>
      </c>
      <c r="GN329" s="95" t="str">
        <f>IF(ISNA(VLOOKUP($B329,'[1]1718  Exp_Rev Access'!$F$7:$GK$318,$GN$2,FALSE)),"",VLOOKUP($B329,'[1]1718  Exp_Rev Access'!$F$7:$GK$318,$GN$2,FALSE))</f>
        <v/>
      </c>
      <c r="GO329" s="95" t="str">
        <f>IF(ISNA(VLOOKUP($B329,'[1]1718  Exp_Rev Access'!$F$7:$GK$318,$GO$2,FALSE)),"",VLOOKUP($B329,'[1]1718  Exp_Rev Access'!$F$7:$GK$318,$GO$2,FALSE))</f>
        <v/>
      </c>
      <c r="GP329" s="95" t="str">
        <f>IF(ISNA(VLOOKUP($B329,'[1]1718  Exp_Rev Access'!$F$7:$GK$318,$GP$2,FALSE)),"",VLOOKUP($B329,'[1]1718  Exp_Rev Access'!$F$7:$GK$318,$GP$2,FALSE))</f>
        <v/>
      </c>
      <c r="GQ329" s="95" t="str">
        <f>IF(ISNA(VLOOKUP($B329,'[1]1718  Exp_Rev Access'!$F$7:$GK$318,$GQ$2,FALSE)),"",VLOOKUP($B329,'[1]1718  Exp_Rev Access'!$F$7:$GK$318,$GQ$2,FALSE))</f>
        <v/>
      </c>
      <c r="GR329" s="95" t="str">
        <f>IF(ISNA(VLOOKUP($B329,'[1]1718  Exp_Rev Access'!$F$7:$GK$318,$GR$2,FALSE)),"",VLOOKUP($B329,'[1]1718  Exp_Rev Access'!$F$7:$GK$318,$GR$2,FALSE))</f>
        <v/>
      </c>
      <c r="GS329" s="95" t="str">
        <f>IF(ISNA(VLOOKUP($B329,'[1]1718  Exp_Rev Access'!$F$7:$GK$318,$GS$2,FALSE)),"",VLOOKUP($B329,'[1]1718  Exp_Rev Access'!$F$7:$GK$318,$GS$2,FALSE))</f>
        <v/>
      </c>
      <c r="GT329" s="95" t="str">
        <f>IF(ISNA(VLOOKUP($B329,'[1]1718  Exp_Rev Access'!$F$7:$GK$318,$GT$2,FALSE)),"",VLOOKUP($B329,'[1]1718  Exp_Rev Access'!$F$7:$GK$318,$GT$2,FALSE))</f>
        <v/>
      </c>
      <c r="GU329" s="56"/>
      <c r="GV329" s="92"/>
      <c r="GW329" s="96"/>
    </row>
    <row r="330" spans="1:222" x14ac:dyDescent="0.3">
      <c r="A330" s="98" t="s">
        <v>663</v>
      </c>
      <c r="B330" s="88"/>
      <c r="C330" s="89"/>
      <c r="D330" s="75"/>
      <c r="E330" s="76"/>
      <c r="F330" s="70"/>
      <c r="G330" s="70"/>
      <c r="H330" s="90"/>
      <c r="I330" s="90" t="str">
        <f>IF(ISNA(VLOOKUP($B330,'[1]1718  Exp_Rev Access'!$F$7:$GK$318,4,FALSE)),"",VLOOKUP($B330,'[1]1718  Exp_Rev Access'!$F$7:$GK$318,4,FALSE))</f>
        <v/>
      </c>
      <c r="J330" s="90" t="str">
        <f>IF(ISNA(VLOOKUP($B330,'[1]1718  Exp_Rev Access'!$F$7:$GK$318,5,FALSE)),"",VLOOKUP($B330,'[1]1718  Exp_Rev Access'!$F$7:$GK$318,5,FALSE))</f>
        <v/>
      </c>
      <c r="K330" s="90" t="str">
        <f>IF(ISNA(VLOOKUP($B330,'[1]1718  Exp_Rev Access'!$F$7:$GK$318,6,FALSE)),"-",VLOOKUP($B330,'[1]1718  Exp_Rev Access'!$F$7:$GK$318,6,FALSE))</f>
        <v>-</v>
      </c>
      <c r="L330" s="90" t="str">
        <f>IF(ISNA(VLOOKUP($B330,'[1]1718  Exp_Rev Access'!$F$7:$GK$318,7,FALSE)),"",VLOOKUP($B330,'[1]1718  Exp_Rev Access'!$F$7:$GK$318,7,FALSE))</f>
        <v/>
      </c>
      <c r="M330" s="90" t="str">
        <f>IF(ISNA(VLOOKUP($B330,'[1]1718  Exp_Rev Access'!$F$7:$GK$318,8,FALSE)),"",VLOOKUP($B330,'[1]1718  Exp_Rev Access'!$F$7:$GK$318,8,FALSE))</f>
        <v/>
      </c>
      <c r="N330" s="56"/>
      <c r="O330" s="91"/>
      <c r="P330" s="56"/>
      <c r="Q330" s="90" t="str">
        <f>IF(ISNA(VLOOKUP($B330,'[1]1718  Exp_Rev Access'!$F$7:$GK$318,10,FALSE)),"",VLOOKUP($B330,'[1]1718  Exp_Rev Access'!$F$7:$GK$318,10,FALSE))</f>
        <v/>
      </c>
      <c r="R330" s="90" t="str">
        <f>IF(ISNA(VLOOKUP($B330,'[1]1718  Exp_Rev Access'!$F$7:$GK$318,11,FALSE)),"",VLOOKUP($B330,'[1]1718  Exp_Rev Access'!$F$7:$GK$318,11,FALSE))</f>
        <v/>
      </c>
      <c r="S330" s="90" t="str">
        <f>IF(ISNA(VLOOKUP($B330,'[1]1718  Exp_Rev Access'!$F$7:$GK$318,12,FALSE)),"",VLOOKUP($B330,'[1]1718  Exp_Rev Access'!$F$7:$GK$318,12,FALSE))</f>
        <v/>
      </c>
      <c r="T330" s="90" t="str">
        <f>IF(ISNA(VLOOKUP($B330,'[1]1718  Exp_Rev Access'!$F$7:$GK$318,13,FALSE)),"",VLOOKUP($B330,'[1]1718  Exp_Rev Access'!$F$7:$GK$318,13,FALSE))</f>
        <v/>
      </c>
      <c r="U330" s="90" t="str">
        <f>IF(ISNA(VLOOKUP($B330,'[1]1718  Exp_Rev Access'!$F$7:$GK$318,14,FALSE)),"",VLOOKUP($B330,'[1]1718  Exp_Rev Access'!$F$7:$GK$318,14,FALSE))</f>
        <v/>
      </c>
      <c r="V330" s="90" t="str">
        <f>IF(ISNA(VLOOKUP($B330,'[1]1718  Exp_Rev Access'!$F$7:$GK$318,15,FALSE)),"",VLOOKUP($B330,'[1]1718  Exp_Rev Access'!$F$7:$GK$318,15,FALSE))</f>
        <v/>
      </c>
      <c r="W330" s="90" t="str">
        <f>IF(ISNA(VLOOKUP($B330,'[1]1718  Exp_Rev Access'!$F$7:$GK$318,16,FALSE)),"",VLOOKUP($B330,'[1]1718  Exp_Rev Access'!$F$7:$GK$318,16,FALSE))</f>
        <v/>
      </c>
      <c r="X330" s="90" t="str">
        <f>IF(ISNA(VLOOKUP($B330,'[1]1718  Exp_Rev Access'!$F$7:$GK$318,17,FALSE)),"",VLOOKUP($B330,'[1]1718  Exp_Rev Access'!$F$7:$GK$318,17,FALSE))</f>
        <v/>
      </c>
      <c r="Y330" s="90" t="str">
        <f>IF(ISNA(VLOOKUP($B330,'[1]1718  Exp_Rev Access'!$F$7:$GK$318,18,FALSE)),"",VLOOKUP($B330,'[1]1718  Exp_Rev Access'!$F$7:$GK$318,18,FALSE))</f>
        <v/>
      </c>
      <c r="Z330" s="90" t="str">
        <f>IF(ISNA(VLOOKUP($B330,'[1]1718  Exp_Rev Access'!$F$7:$GK$318,19,FALSE)),"",VLOOKUP($B330,'[1]1718  Exp_Rev Access'!$F$7:$GK$318,19,FALSE))</f>
        <v/>
      </c>
      <c r="AA330" s="90" t="str">
        <f>IF(ISNA(VLOOKUP($B330,'[1]1718  Exp_Rev Access'!$F$7:$GK$318,20,FALSE)),"",VLOOKUP($B330,'[1]1718  Exp_Rev Access'!$F$7:$GK$318,20,FALSE))</f>
        <v/>
      </c>
      <c r="AB330" s="90" t="str">
        <f>IF(ISNA(VLOOKUP($B330,'[1]1718  Exp_Rev Access'!$F$7:$GK$318,21,FALSE)),"",VLOOKUP($B330,'[1]1718  Exp_Rev Access'!$F$7:$GK$318,21,FALSE))</f>
        <v/>
      </c>
      <c r="AC330" s="90" t="str">
        <f>IF(ISNA(VLOOKUP($B330,'[1]1718  Exp_Rev Access'!$F$7:$GK$318,22,FALSE)),"",VLOOKUP($B330,'[1]1718  Exp_Rev Access'!$F$7:$GK$318,22,FALSE))</f>
        <v/>
      </c>
      <c r="AD330" s="90" t="str">
        <f>IF(ISNA(VLOOKUP($B330,'[1]1718  Exp_Rev Access'!$F$7:$GK$318,23,FALSE)),"",VLOOKUP($B330,'[1]1718  Exp_Rev Access'!$F$7:$GK$318,23,FALSE))</f>
        <v/>
      </c>
      <c r="AE330" s="90" t="str">
        <f>IF(ISNA(VLOOKUP($B330,'[1]1718  Exp_Rev Access'!$F$7:$GK$318,24,FALSE)),"",VLOOKUP($B330,'[1]1718  Exp_Rev Access'!$F$7:$GK$318,24,FALSE))</f>
        <v/>
      </c>
      <c r="AF330" s="90" t="str">
        <f>IF(ISNA(VLOOKUP($B330,'[1]1718  Exp_Rev Access'!$F$7:$GK$318,25,FALSE)),"",VLOOKUP($B330,'[1]1718  Exp_Rev Access'!$F$7:$GK$318,25,FALSE))</f>
        <v/>
      </c>
      <c r="AG330" s="90" t="str">
        <f>IF(ISNA(VLOOKUP($B330,'[1]1718  Exp_Rev Access'!$F$7:$GK$318,26,FALSE)),"",VLOOKUP($B330,'[1]1718  Exp_Rev Access'!$F$7:$GK$318,26,FALSE))</f>
        <v/>
      </c>
      <c r="AH330" s="90" t="str">
        <f>IF(ISNA(VLOOKUP($B330,'[1]1718  Exp_Rev Access'!$F$7:$GK$318,27,FALSE)),"",VLOOKUP($B330,'[1]1718  Exp_Rev Access'!$F$7:$GK$318,27,FALSE))</f>
        <v/>
      </c>
      <c r="AI330" s="90" t="str">
        <f>IF(ISNA(VLOOKUP($B330,'[1]1718  Exp_Rev Access'!$F$7:$GK$318,28,FALSE)),"",VLOOKUP($B330,'[1]1718  Exp_Rev Access'!$F$7:$GK$318,28,FALSE))</f>
        <v/>
      </c>
      <c r="AJ330" s="90" t="str">
        <f>IF(ISNA(VLOOKUP($B330,'[1]1718  Exp_Rev Access'!$F$7:$GK$318,29,FALSE)),"",VLOOKUP($B330,'[1]1718  Exp_Rev Access'!$F$7:$GK$318,29,FALSE))</f>
        <v/>
      </c>
      <c r="AK330" s="90" t="str">
        <f>IF(ISNA(VLOOKUP($B330,'[1]1718  Exp_Rev Access'!$F$7:$GK$318,30,FALSE)),"",VLOOKUP($B330,'[1]1718  Exp_Rev Access'!$F$7:$GK$318,30,FALSE))</f>
        <v/>
      </c>
      <c r="AL330" s="90" t="str">
        <f>IF(ISNA(VLOOKUP($B330,'[1]1718  Exp_Rev Access'!$F$7:$GK$318,31,FALSE)),"",VLOOKUP($B330,'[1]1718  Exp_Rev Access'!$F$7:$GK$318,31,FALSE))</f>
        <v/>
      </c>
      <c r="AM330" s="56"/>
      <c r="AN330" s="92"/>
      <c r="AO330" s="71"/>
      <c r="AP330" s="90" t="str">
        <f>IF(ISNA(VLOOKUP($B330,'[1]1718  Exp_Rev Access'!$F$7:$GK$318,33,FALSE)),"",VLOOKUP($B330,'[1]1718  Exp_Rev Access'!$F$7:$GK$318,33,FALSE))</f>
        <v/>
      </c>
      <c r="AQ330" s="90" t="str">
        <f>IF(ISNA(VLOOKUP($B330,'[1]1718  Exp_Rev Access'!$F$7:$GK$318,34,FALSE)),"",VLOOKUP($B330,'[1]1718  Exp_Rev Access'!$F$7:$GK$318,34,FALSE))</f>
        <v/>
      </c>
      <c r="AR330" s="90" t="str">
        <f>IF(ISNA(VLOOKUP($B330,'[1]1718  Exp_Rev Access'!$F$7:$GK$318,35,FALSE)),"",VLOOKUP($B330,'[1]1718  Exp_Rev Access'!$F$7:$GK$318,35,FALSE))</f>
        <v/>
      </c>
      <c r="AS330" s="90" t="str">
        <f>IF(ISNA(VLOOKUP($B330,'[1]1718  Exp_Rev Access'!$F$7:$GK$318,36,FALSE)),"",VLOOKUP($B330,'[1]1718  Exp_Rev Access'!$F$7:$GK$318,36,FALSE))</f>
        <v/>
      </c>
      <c r="AT330" s="90" t="str">
        <f>IF(ISNA(VLOOKUP($B330,'[1]1718  Exp_Rev Access'!$F$7:$GK$318,37,FALSE)),"",VLOOKUP($B330,'[1]1718  Exp_Rev Access'!$F$7:$GK$318,37,FALSE))</f>
        <v/>
      </c>
      <c r="AU330" s="56"/>
      <c r="AV330" s="93"/>
      <c r="AW330" s="56"/>
      <c r="AX330" s="90" t="str">
        <f>IF(ISNA(VLOOKUP($B330,'[1]1718  Exp_Rev Access'!$F$7:$GK$318,39,FALSE)),"",VLOOKUP($B330,'[1]1718  Exp_Rev Access'!$F$7:$GK$318,39,FALSE))</f>
        <v/>
      </c>
      <c r="AY330" s="90" t="str">
        <f>IF(ISNA(VLOOKUP($B330,'[1]1718  Exp_Rev Access'!$F$7:$GK$318,40,FALSE)),"",VLOOKUP($B330,'[1]1718  Exp_Rev Access'!$F$7:$GK$318,40,FALSE))</f>
        <v/>
      </c>
      <c r="AZ330" s="90" t="str">
        <f>IF(ISNA(VLOOKUP($B330,'[1]1718  Exp_Rev Access'!$F$7:$GK$318,41,FALSE)),"",VLOOKUP($B330,'[1]1718  Exp_Rev Access'!$F$7:$GK$318,41,FALSE))</f>
        <v/>
      </c>
      <c r="BA330" s="90" t="str">
        <f>IF(ISNA(VLOOKUP($B330,'[1]1718  Exp_Rev Access'!$F$7:$GK$318,42,FALSE)),"",VLOOKUP($B330,'[1]1718  Exp_Rev Access'!$F$7:$GK$318,42,FALSE))</f>
        <v/>
      </c>
      <c r="BB330" s="90" t="str">
        <f>IF(ISNA(VLOOKUP($B330,'[1]1718  Exp_Rev Access'!$F$7:$GK$318,43,FALSE)),"",VLOOKUP($B330,'[1]1718  Exp_Rev Access'!$F$7:$GK$318,43,FALSE))</f>
        <v/>
      </c>
      <c r="BC330" s="90" t="str">
        <f>IF(ISNA(VLOOKUP($B330,'[1]1718  Exp_Rev Access'!$F$7:$GK$318,44,FALSE)),"",VLOOKUP($B330,'[1]1718  Exp_Rev Access'!$F$7:$GK$318,44,FALSE))</f>
        <v/>
      </c>
      <c r="BD330" s="90" t="str">
        <f>IF(ISNA(VLOOKUP($B330,'[1]1718  Exp_Rev Access'!$F$7:$GK$318,45,FALSE)),"",VLOOKUP($B330,'[1]1718  Exp_Rev Access'!$F$7:$GK$318,45,FALSE))</f>
        <v/>
      </c>
      <c r="BE330" s="90" t="str">
        <f>IF(ISNA(VLOOKUP($B330,'[1]1718  Exp_Rev Access'!$F$7:$GK$318,46,FALSE)),"",VLOOKUP($B330,'[1]1718  Exp_Rev Access'!$F$7:$GK$318,46,FALSE))</f>
        <v/>
      </c>
      <c r="BF330" s="90" t="str">
        <f>IF(ISNA(VLOOKUP($B330,'[1]1718  Exp_Rev Access'!$F$7:$GK$318,47,FALSE)),"",VLOOKUP($B330,'[1]1718  Exp_Rev Access'!$F$7:$GK$318,47,FALSE))</f>
        <v/>
      </c>
      <c r="BG330" s="90" t="str">
        <f>IF(ISNA(VLOOKUP($B330,'[1]1718  Exp_Rev Access'!$F$7:$GK$318,48,FALSE)),"",VLOOKUP($B330,'[1]1718  Exp_Rev Access'!$F$7:$GK$318,48,FALSE))</f>
        <v/>
      </c>
      <c r="BH330" s="90" t="str">
        <f>IF(ISNA(VLOOKUP($B330,'[1]1718  Exp_Rev Access'!$F$7:$GK$318,49,FALSE)),"",VLOOKUP($B330,'[1]1718  Exp_Rev Access'!$F$7:$GK$318,49,FALSE))</f>
        <v/>
      </c>
      <c r="BI330" s="90" t="str">
        <f>IF(ISNA(VLOOKUP($B330,'[1]1718  Exp_Rev Access'!$F$7:$GK$318,50,FALSE)),"",VLOOKUP($B330,'[1]1718  Exp_Rev Access'!$F$7:$GK$318,50,FALSE))</f>
        <v/>
      </c>
      <c r="BJ330" s="90" t="str">
        <f>IF(ISNA(VLOOKUP($B330,'[1]1718  Exp_Rev Access'!$F$7:$GK$318,51,FALSE)),"",VLOOKUP($B330,'[1]1718  Exp_Rev Access'!$F$7:$GK$318,51,FALSE))</f>
        <v/>
      </c>
      <c r="BK330" s="90" t="str">
        <f>IF(ISNA(VLOOKUP($B330,'[1]1718  Exp_Rev Access'!$F$7:$GK$318,52,FALSE)),"",VLOOKUP($B330,'[1]1718  Exp_Rev Access'!$F$7:$GK$318,52,FALSE))</f>
        <v/>
      </c>
      <c r="BL330" s="90" t="str">
        <f>IF(ISNA(VLOOKUP($B330,'[1]1718  Exp_Rev Access'!$F$7:$GK$318,53,FALSE)),"",VLOOKUP($B330,'[1]1718  Exp_Rev Access'!$F$7:$GK$318,53,FALSE))</f>
        <v/>
      </c>
      <c r="BM330" s="90" t="str">
        <f>IF(ISNA(VLOOKUP($B330,'[1]1718  Exp_Rev Access'!$F$7:$GK$318,54,FALSE)),"",VLOOKUP($B330,'[1]1718  Exp_Rev Access'!$F$7:$GK$318,54,FALSE))</f>
        <v/>
      </c>
      <c r="BN330" s="90" t="str">
        <f>IF(ISNA(VLOOKUP($B330,'[1]1718  Exp_Rev Access'!$F$7:$GK$318,55,FALSE)),"",VLOOKUP($B330,'[1]1718  Exp_Rev Access'!$F$7:$GK$318,55,FALSE))</f>
        <v/>
      </c>
      <c r="BO330" s="90" t="str">
        <f>IF(ISNA(VLOOKUP($B330,'[1]1718  Exp_Rev Access'!$F$7:$GK$318,56,FALSE)),"",VLOOKUP($B330,'[1]1718  Exp_Rev Access'!$F$7:$GK$318,56,FALSE))</f>
        <v/>
      </c>
      <c r="BP330" s="90" t="str">
        <f>IF(ISNA(VLOOKUP($B330,'[1]1718  Exp_Rev Access'!$F$7:$GK$318,57,FALSE)),"",VLOOKUP($B330,'[1]1718  Exp_Rev Access'!$F$7:$GK$318,57,FALSE))</f>
        <v/>
      </c>
      <c r="BQ330" s="90" t="str">
        <f>IF(ISNA(VLOOKUP($B330,'[1]1718  Exp_Rev Access'!$F$7:$GK$318,58,FALSE)),"",VLOOKUP($B330,'[1]1718  Exp_Rev Access'!$F$7:$GK$318,58,FALSE))</f>
        <v/>
      </c>
      <c r="BR330" s="90" t="str">
        <f>IF(ISNA(VLOOKUP($B330,'[1]1718  Exp_Rev Access'!$F$7:$GK$318,59,FALSE)),"",VLOOKUP($B330,'[1]1718  Exp_Rev Access'!$F$7:$GK$318,59,FALSE))</f>
        <v/>
      </c>
      <c r="BS330" s="90" t="str">
        <f>IF(ISNA(VLOOKUP($B330,'[1]1718  Exp_Rev Access'!$F$7:$GK$318,60,FALSE)),"",VLOOKUP($B330,'[1]1718  Exp_Rev Access'!$F$7:$GK$318,60,FALSE))</f>
        <v/>
      </c>
      <c r="BT330" s="90" t="str">
        <f>IF(ISNA(VLOOKUP($B330,'[1]1718  Exp_Rev Access'!$F$7:$GK$318,61,FALSE)),"",VLOOKUP($B330,'[1]1718  Exp_Rev Access'!$F$7:$GK$318,61,FALSE))</f>
        <v/>
      </c>
      <c r="BU330" s="90" t="str">
        <f>IF(ISNA(VLOOKUP($B330,'[1]1718  Exp_Rev Access'!$F$7:$GK$318,62,FALSE)),"",VLOOKUP($B330,'[1]1718  Exp_Rev Access'!$F$7:$GK$318,62,FALSE))</f>
        <v/>
      </c>
      <c r="BV330" s="56">
        <f t="shared" si="743"/>
        <v>0</v>
      </c>
      <c r="BW330" s="92"/>
      <c r="BX330" s="71"/>
      <c r="BY330" s="90" t="str">
        <f>IF(ISNA(VLOOKUP($B330,'[1]1718  Exp_Rev Access'!$F$7:$GK$318,64,FALSE)),"",VLOOKUP($B330,'[1]1718  Exp_Rev Access'!$F$7:$GK$318,64,FALSE))</f>
        <v/>
      </c>
      <c r="BZ330" s="90" t="str">
        <f>IF(ISNA(VLOOKUP($B330,'[1]1718  Exp_Rev Access'!$F$7:$GK$318,65,FALSE)),"",VLOOKUP($B330,'[1]1718  Exp_Rev Access'!$F$7:$GK$318,65,FALSE))</f>
        <v/>
      </c>
      <c r="CA330" s="90" t="str">
        <f>IF(ISNA(VLOOKUP($B330,'[1]1718  Exp_Rev Access'!$F$7:$GK$318,66,FALSE)),"",VLOOKUP($B330,'[1]1718  Exp_Rev Access'!$F$7:$GK$318,66,FALSE))</f>
        <v/>
      </c>
      <c r="CB330" s="90" t="str">
        <f>IF(ISNA(VLOOKUP($B330,'[1]1718  Exp_Rev Access'!$F$7:$GK$318,67,FALSE)),"",VLOOKUP($B330,'[1]1718  Exp_Rev Access'!$F$7:$GK$318,67,FALSE))</f>
        <v/>
      </c>
      <c r="CC330" s="90" t="str">
        <f>IF(ISNA(VLOOKUP($B330,'[1]1718  Exp_Rev Access'!$F$7:$GK$318,68,FALSE)),"",VLOOKUP($B330,'[1]1718  Exp_Rev Access'!$F$7:$GK$318,68,FALSE))</f>
        <v/>
      </c>
      <c r="CD330" s="90" t="str">
        <f>IF(ISNA(VLOOKUP($B330,'[1]1718  Exp_Rev Access'!$F$7:$GK$318,69,FALSE)),"",VLOOKUP($B330,'[1]1718  Exp_Rev Access'!$F$7:$GK$318,69,FALSE))</f>
        <v/>
      </c>
      <c r="CE330" s="56">
        <f t="shared" ref="CE330:CE393" si="881">SUM(BY330:CD330)</f>
        <v>0</v>
      </c>
      <c r="CF330" s="92"/>
      <c r="CG330" s="78"/>
      <c r="CH330" s="90" t="str">
        <f>IF(ISNA(VLOOKUP($B330,'[1]1718  Exp_Rev Access'!$F$7:$GK$318,$CH$2,FALSE)),"",VLOOKUP($B330,'[1]1718  Exp_Rev Access'!$F$7:$GK$318,$CH$2,FALSE))</f>
        <v/>
      </c>
      <c r="CI330" s="90" t="str">
        <f>IF(ISNA(VLOOKUP($B330,'[1]1718  Exp_Rev Access'!$F$7:$GK$318,$CI$2,FALSE)),"",VLOOKUP($B330,'[1]1718  Exp_Rev Access'!$F$7:$GK$318,$CI$2,FALSE))</f>
        <v/>
      </c>
      <c r="CJ330" s="90" t="str">
        <f>IF(ISNA(VLOOKUP($B330,'[1]1718  Exp_Rev Access'!$F$7:$GK$318,$CJ$2,FALSE)),"",VLOOKUP($B330,'[1]1718  Exp_Rev Access'!$F$7:$GK$318,$CJ$2,FALSE))</f>
        <v/>
      </c>
      <c r="CK330" s="90" t="str">
        <f>IF(ISNA(VLOOKUP($B330,'[1]1718  Exp_Rev Access'!$F$7:$GK$318,$CK$2,FALSE)),"",VLOOKUP($B330,'[1]1718  Exp_Rev Access'!$F$7:$GK$318,$CK$2,FALSE))</f>
        <v/>
      </c>
      <c r="CL330" s="90" t="str">
        <f>IF(ISNA(VLOOKUP($B330,'[1]1718  Exp_Rev Access'!$F$7:$GK$318,$CL$2,FALSE)),"",VLOOKUP($B330,'[1]1718  Exp_Rev Access'!$F$7:$GK$318,$CL$2,FALSE))</f>
        <v/>
      </c>
      <c r="CM330" s="90" t="str">
        <f>IF(ISNA(VLOOKUP($B330,'[1]1718  Exp_Rev Access'!$F$7:$GK$318,$CM$2,FALSE)),"",VLOOKUP($B330,'[1]1718  Exp_Rev Access'!$F$7:$GK$318,$CM$2,FALSE))</f>
        <v/>
      </c>
      <c r="CN330" s="90" t="str">
        <f>IF(ISNA(VLOOKUP($B330,'[1]1718  Exp_Rev Access'!$F$7:$GK$318,$CN$2,FALSE)),"",VLOOKUP($B330,'[1]1718  Exp_Rev Access'!$F$7:$GK$318,$CN$2,FALSE))</f>
        <v/>
      </c>
      <c r="CO330" s="90" t="str">
        <f>IF(ISNA(VLOOKUP($B330,'[1]1718  Exp_Rev Access'!$F$7:$GK$318,$CO$2,FALSE)),"",VLOOKUP($B330,'[1]1718  Exp_Rev Access'!$F$7:$GK$318,$CO$2,FALSE))</f>
        <v/>
      </c>
      <c r="CP330" s="90" t="str">
        <f>IF(ISNA(VLOOKUP($B330,'[1]1718  Exp_Rev Access'!$F$7:$GK$318,$CP$2,FALSE)),"",VLOOKUP($B330,'[1]1718  Exp_Rev Access'!$F$7:$GK$318,$CP$2,FALSE))</f>
        <v/>
      </c>
      <c r="CQ330" s="90" t="str">
        <f>IF(ISNA(VLOOKUP($B330,'[1]1718  Exp_Rev Access'!$F$7:$GK$318,$CQ$2,FALSE)),"",VLOOKUP($B330,'[1]1718  Exp_Rev Access'!$F$7:$GK$318,$CQ$2,FALSE))</f>
        <v/>
      </c>
      <c r="CR330" s="90" t="str">
        <f>IF(ISNA(VLOOKUP($B330,'[1]1718  Exp_Rev Access'!$F$7:$GK$318,$CR$2,FALSE)),"",VLOOKUP($B330,'[1]1718  Exp_Rev Access'!$F$7:$GK$318,$CR$2,FALSE))</f>
        <v/>
      </c>
      <c r="CS330" s="90" t="str">
        <f>IF(ISNA(VLOOKUP($B330,'[1]1718  Exp_Rev Access'!$F$7:$GK$318,$CS$2,FALSE)),"",VLOOKUP($B330,'[1]1718  Exp_Rev Access'!$F$7:$GK$318,$CS$2,FALSE))</f>
        <v/>
      </c>
      <c r="CT330" s="90" t="str">
        <f>IF(ISNA(VLOOKUP($B330,'[1]1718  Exp_Rev Access'!$F$7:$GK$318,$CT$2,FALSE)),"",VLOOKUP($B330,'[1]1718  Exp_Rev Access'!$F$7:$GK$318,$CT$2,FALSE))</f>
        <v/>
      </c>
      <c r="CU330" s="90" t="str">
        <f>IF(ISNA(VLOOKUP($B330,'[1]1718  Exp_Rev Access'!$F$7:$GK$318,$CU$2,FALSE)),"",VLOOKUP($B330,'[1]1718  Exp_Rev Access'!$F$7:$GK$318,$CU$2,FALSE))</f>
        <v/>
      </c>
      <c r="CV330" s="90" t="str">
        <f>IF(ISNA(VLOOKUP($B330,'[1]1718  Exp_Rev Access'!$F$7:$GK$318,$CV$2,FALSE)),"",VLOOKUP($B330,'[1]1718  Exp_Rev Access'!$F$7:$GK$318,$CV$2,FALSE))</f>
        <v/>
      </c>
      <c r="CW330" s="90" t="str">
        <f>IF(ISNA(VLOOKUP($B330,'[1]1718  Exp_Rev Access'!$F$7:$GK$318,$CW$2,FALSE)),"",VLOOKUP($B330,'[1]1718  Exp_Rev Access'!$F$7:$GK$318,$CW$2,FALSE))</f>
        <v/>
      </c>
      <c r="CX330" s="90" t="str">
        <f>IF(ISNA(VLOOKUP($B330,'[1]1718  Exp_Rev Access'!$F$7:$GK$318,$CX$2,FALSE)),"",VLOOKUP($B330,'[1]1718  Exp_Rev Access'!$F$7:$GK$318,$CX$2,FALSE))</f>
        <v/>
      </c>
      <c r="CY330" s="90" t="str">
        <f>IF(ISNA(VLOOKUP($B330,'[1]1718  Exp_Rev Access'!$F$7:$GK$318,$CY$2,FALSE)),"",VLOOKUP($B330,'[1]1718  Exp_Rev Access'!$F$7:$GK$318,$CY$2,FALSE))</f>
        <v/>
      </c>
      <c r="CZ330" s="90" t="str">
        <f>IF(ISNA(VLOOKUP($B330,'[1]1718  Exp_Rev Access'!$F$7:$GK$318,$CZ$2,FALSE)),"",VLOOKUP($B330,'[1]1718  Exp_Rev Access'!$F$7:$GK$318,$CZ$2,FALSE))</f>
        <v/>
      </c>
      <c r="DA330" s="90" t="str">
        <f>IF(ISNA(VLOOKUP($B330,'[1]1718  Exp_Rev Access'!$F$7:$GK$318,$DA$2,FALSE)),"",VLOOKUP($B330,'[1]1718  Exp_Rev Access'!$F$7:$GK$318,$DA$2,FALSE))</f>
        <v/>
      </c>
      <c r="DB330" s="90" t="str">
        <f>IF(ISNA(VLOOKUP($B330,'[1]1718  Exp_Rev Access'!$F$7:$GK$318,$DB$2,FALSE)),"",VLOOKUP($B330,'[1]1718  Exp_Rev Access'!$F$7:$GK$318,$DB$2,FALSE))</f>
        <v/>
      </c>
      <c r="DC330" s="90" t="str">
        <f>IF(ISNA(VLOOKUP($B330,'[1]1718  Exp_Rev Access'!$F$7:$GK$318,$DC$2,FALSE)),"",VLOOKUP($B330,'[1]1718  Exp_Rev Access'!$F$7:$GK$318,$DC$2,FALSE))</f>
        <v/>
      </c>
      <c r="DD330" s="90" t="str">
        <f>IF(ISNA(VLOOKUP($B330,'[1]1718  Exp_Rev Access'!$F$7:$GK$318,$DD$2,FALSE)),"",VLOOKUP($B330,'[1]1718  Exp_Rev Access'!$F$7:$GK$318,$DD$2,FALSE))</f>
        <v/>
      </c>
      <c r="DE330" s="90" t="str">
        <f>IF(ISNA(VLOOKUP($B330,'[1]1718  Exp_Rev Access'!$F$7:$GK$318,$DE$2,FALSE)),"",VLOOKUP($B330,'[1]1718  Exp_Rev Access'!$F$7:$GK$318,$DE$2,FALSE))</f>
        <v/>
      </c>
      <c r="DF330" s="90" t="str">
        <f>IF(ISNA(VLOOKUP($B330,'[1]1718  Exp_Rev Access'!$F$7:$GK$318,$DF$2,FALSE)),"",VLOOKUP($B330,'[1]1718  Exp_Rev Access'!$F$7:$GK$318,$DF$2,FALSE))</f>
        <v/>
      </c>
      <c r="DG330" s="90" t="str">
        <f>IF(ISNA(VLOOKUP($B330,'[1]1718  Exp_Rev Access'!$F$7:$GK$318,$DG$2,FALSE)),"",VLOOKUP($B330,'[1]1718  Exp_Rev Access'!$F$7:$GK$318,$DG$2,FALSE))</f>
        <v/>
      </c>
      <c r="DH330" s="90" t="str">
        <f>IF(ISNA(VLOOKUP($B330,'[1]1718  Exp_Rev Access'!$F$7:$GK$318,$DH$2,FALSE)),"",VLOOKUP($B330,'[1]1718  Exp_Rev Access'!$F$7:$GK$318,$DH$2,FALSE))</f>
        <v/>
      </c>
      <c r="DI330" s="90" t="str">
        <f>IF(ISNA(VLOOKUP($B330,'[1]1718  Exp_Rev Access'!$F$7:$GK$318,$DI$2,FALSE)),"",VLOOKUP($B330,'[1]1718  Exp_Rev Access'!$F$7:$GK$318,$DI$2,FALSE))</f>
        <v/>
      </c>
      <c r="DJ330" s="90" t="str">
        <f>IF(ISNA(VLOOKUP($B330,'[1]1718  Exp_Rev Access'!$F$7:$GK$318,$DJ$2,FALSE)),"",VLOOKUP($B330,'[1]1718  Exp_Rev Access'!$F$7:$GK$318,$DJ$2,FALSE))</f>
        <v/>
      </c>
      <c r="DK330" s="90" t="str">
        <f>IF(ISNA(VLOOKUP($B330,'[1]1718  Exp_Rev Access'!$F$7:$GK$318,$DK$2,FALSE)),"",VLOOKUP($B330,'[1]1718  Exp_Rev Access'!$F$7:$GK$318,$DK$2,FALSE))</f>
        <v/>
      </c>
      <c r="DL330" s="90" t="str">
        <f>IF(ISNA(VLOOKUP($B330,'[1]1718  Exp_Rev Access'!$F$7:$GK$318,$DL$2,FALSE)),"",VLOOKUP($B330,'[1]1718  Exp_Rev Access'!$F$7:$GK$318,$DL$2,FALSE))</f>
        <v/>
      </c>
      <c r="DM330" s="90" t="str">
        <f>IF(ISNA(VLOOKUP($B330,'[1]1718  Exp_Rev Access'!$F$7:$GK$318,$DM$2,FALSE)),"",VLOOKUP($B330,'[1]1718  Exp_Rev Access'!$F$7:$GK$318,$DM$2,FALSE))</f>
        <v/>
      </c>
      <c r="DN330" s="90" t="str">
        <f>IF(ISNA(VLOOKUP($B330,'[1]1718  Exp_Rev Access'!$F$7:$GK$318,$DN$2,FALSE)),"",VLOOKUP($B330,'[1]1718  Exp_Rev Access'!$F$7:$GK$318,$DN$2,FALSE))</f>
        <v/>
      </c>
      <c r="DO330" s="90" t="str">
        <f>IF(ISNA(VLOOKUP($B330,'[1]1718  Exp_Rev Access'!$F$7:$GK$318,$DO$2,FALSE)),"",VLOOKUP($B330,'[1]1718  Exp_Rev Access'!$F$7:$GK$318,$DO$2,FALSE))</f>
        <v/>
      </c>
      <c r="DP330" s="90" t="str">
        <f>IF(ISNA(VLOOKUP($B330,'[1]1718  Exp_Rev Access'!$F$7:$GK$318,$DP$2,FALSE)),"",VLOOKUP($B330,'[1]1718  Exp_Rev Access'!$F$7:$GK$318,$DP$2,FALSE))</f>
        <v/>
      </c>
      <c r="DQ330" s="90" t="str">
        <f>IF(ISNA(VLOOKUP($B330,'[1]1718  Exp_Rev Access'!$F$7:$GK$318,$DQ$2,FALSE)),"",VLOOKUP($B330,'[1]1718  Exp_Rev Access'!$F$7:$GK$318,$DQ$2,FALSE))</f>
        <v/>
      </c>
      <c r="DR330" s="90" t="str">
        <f>IF(ISNA(VLOOKUP($B330,'[1]1718  Exp_Rev Access'!$F$7:$GK$318,$DR$2,FALSE)),"",VLOOKUP($B330,'[1]1718  Exp_Rev Access'!$F$7:$GK$318,$DR$2,FALSE))</f>
        <v/>
      </c>
      <c r="DS330" s="90" t="str">
        <f>IF(ISNA(VLOOKUP($B330,'[1]1718  Exp_Rev Access'!$F$7:$GK$318,$DS$2,FALSE)),"",VLOOKUP($B330,'[1]1718  Exp_Rev Access'!$F$7:$GK$318,$DS$2,FALSE))</f>
        <v/>
      </c>
      <c r="DT330" s="90" t="str">
        <f>IF(ISNA(VLOOKUP($B330,'[1]1718  Exp_Rev Access'!$F$7:$GK$318,$DT$2,FALSE)),"",VLOOKUP($B330,'[1]1718  Exp_Rev Access'!$F$7:$GK$318,$DT$2,FALSE))</f>
        <v/>
      </c>
      <c r="DU330" s="90" t="str">
        <f>IF(ISNA(VLOOKUP($B330,'[1]1718  Exp_Rev Access'!$F$7:$GK$318,$DU$2,FALSE)),"",VLOOKUP($B330,'[1]1718  Exp_Rev Access'!$F$7:$GK$318,$DU$2,FALSE))</f>
        <v/>
      </c>
      <c r="DV330" s="90" t="str">
        <f>IF(ISNA(VLOOKUP($B330,'[1]1718  Exp_Rev Access'!$F$7:$GK$318,$DV$2,FALSE)),"",VLOOKUP($B330,'[1]1718  Exp_Rev Access'!$F$7:$GK$318,$DV$2,FALSE))</f>
        <v/>
      </c>
      <c r="DW330" s="90" t="str">
        <f>IF(ISNA(VLOOKUP($B330,'[1]1718  Exp_Rev Access'!$F$7:$GK$318,$DW$2,FALSE)),"",VLOOKUP($B330,'[1]1718  Exp_Rev Access'!$F$7:$GK$318,$DW$2,FALSE))</f>
        <v/>
      </c>
      <c r="DX330" s="90" t="str">
        <f>IF(ISNA(VLOOKUP($B330,'[1]1718  Exp_Rev Access'!$F$7:$GK$318,$DX$2,FALSE)),"",VLOOKUP($B330,'[1]1718  Exp_Rev Access'!$F$7:$GK$318,$DX$2,FALSE))</f>
        <v/>
      </c>
      <c r="DY330" s="90" t="str">
        <f>IF(ISNA(VLOOKUP($B330,'[1]1718  Exp_Rev Access'!$F$7:$GK$318,$DY$2,FALSE)),"",VLOOKUP($B330,'[1]1718  Exp_Rev Access'!$F$7:$GK$318,$DY$2,FALSE))</f>
        <v/>
      </c>
      <c r="DZ330" s="90" t="str">
        <f>IF(ISNA(VLOOKUP($B330,'[1]1718  Exp_Rev Access'!$F$7:$GK$318,$DZ$2,FALSE)),"",VLOOKUP($B330,'[1]1718  Exp_Rev Access'!$F$7:$GK$318,$DZ$2,FALSE))</f>
        <v/>
      </c>
      <c r="EA330" s="90" t="str">
        <f>IF(ISNA(VLOOKUP($B330,'[1]1718  Exp_Rev Access'!$F$7:$GK$318,$EA$2,FALSE)),"",VLOOKUP($B330,'[1]1718  Exp_Rev Access'!$F$7:$GK$318,$EA$2,FALSE))</f>
        <v/>
      </c>
      <c r="EB330" s="90" t="str">
        <f>IF(ISNA(VLOOKUP($B330,'[1]1718  Exp_Rev Access'!$F$7:$GK$318,$EB$2,FALSE)),"",VLOOKUP($B330,'[1]1718  Exp_Rev Access'!$F$7:$GK$318,$EB$2,FALSE))</f>
        <v/>
      </c>
      <c r="EC330" s="90" t="str">
        <f>IF(ISNA(VLOOKUP($B330,'[1]1718  Exp_Rev Access'!$F$7:$GK$318,$EC$2,FALSE)),"",VLOOKUP($B330,'[1]1718  Exp_Rev Access'!$F$7:$GK$318,$EC$2,FALSE))</f>
        <v/>
      </c>
      <c r="ED330" s="90" t="str">
        <f>IF(ISNA(VLOOKUP($B330,'[1]1718  Exp_Rev Access'!$F$7:$GK$318,$ED$2,FALSE)),"",VLOOKUP($B330,'[1]1718  Exp_Rev Access'!$F$7:$GK$318,$ED$2,FALSE))</f>
        <v/>
      </c>
      <c r="EE330" s="90" t="str">
        <f>IF(ISNA(VLOOKUP($B330,'[1]1718  Exp_Rev Access'!$F$7:$GK$318,$EE$2,FALSE)),"",VLOOKUP($B330,'[1]1718  Exp_Rev Access'!$F$7:$GK$318,$EE$2,FALSE))</f>
        <v/>
      </c>
      <c r="EF330" s="90" t="str">
        <f>IF(ISNA(VLOOKUP($B330,'[1]1718  Exp_Rev Access'!$F$7:$GK$318,$EF$2,FALSE)),"",VLOOKUP($B330,'[1]1718  Exp_Rev Access'!$F$7:$GK$318,$EF$2,FALSE))</f>
        <v/>
      </c>
      <c r="EG330" s="90" t="str">
        <f>IF(ISNA(VLOOKUP($B330,'[1]1718  Exp_Rev Access'!$F$7:$GK$318,$EG$2,FALSE)),"",VLOOKUP($B330,'[1]1718  Exp_Rev Access'!$F$7:$GK$318,$EG$2,FALSE))</f>
        <v/>
      </c>
      <c r="EH330" s="90" t="str">
        <f>IF(ISNA(VLOOKUP($B330,'[1]1718  Exp_Rev Access'!$F$7:$GK$318,$EH$2,FALSE)),"",VLOOKUP($B330,'[1]1718  Exp_Rev Access'!$F$7:$GK$318,$EH$2,FALSE))</f>
        <v/>
      </c>
      <c r="EI330" s="90" t="str">
        <f>IF(ISNA(VLOOKUP($B330,'[1]1718  Exp_Rev Access'!$F$7:$GK$318,$EI$2,FALSE)),"",VLOOKUP($B330,'[1]1718  Exp_Rev Access'!$F$7:$GK$318,$EI$2,FALSE))</f>
        <v/>
      </c>
      <c r="EJ330" s="90" t="str">
        <f>IF(ISNA(VLOOKUP($B330,'[1]1718  Exp_Rev Access'!$F$7:$GK$318,$EJ$2,FALSE)),"",VLOOKUP($B330,'[1]1718  Exp_Rev Access'!$F$7:$GK$318,$EJ$2,FALSE))</f>
        <v/>
      </c>
      <c r="EK330" s="90" t="str">
        <f>IF(ISNA(VLOOKUP($B330,'[1]1718  Exp_Rev Access'!$F$7:$GK$318,$EK$2,FALSE)),"",VLOOKUP($B330,'[1]1718  Exp_Rev Access'!$F$7:$GK$318,$EK$2,FALSE))</f>
        <v/>
      </c>
      <c r="EL330" s="90" t="str">
        <f>IF(ISNA(VLOOKUP($B330,'[1]1718  Exp_Rev Access'!$F$7:$GK$318,$EL$2,FALSE)),"",VLOOKUP($B330,'[1]1718  Exp_Rev Access'!$F$7:$GK$318,$EL$2,FALSE))</f>
        <v/>
      </c>
      <c r="EM330" s="90" t="str">
        <f>IF(ISNA(VLOOKUP($B330,'[1]1718  Exp_Rev Access'!$F$7:$GK$318,$EM$2,FALSE)),"",VLOOKUP($B330,'[1]1718  Exp_Rev Access'!$F$7:$GK$318,$EM$2,FALSE))</f>
        <v/>
      </c>
      <c r="EN330" s="90" t="str">
        <f>IF(ISNA(VLOOKUP($B330,'[1]1718  Exp_Rev Access'!$F$7:$GK$318,$EN$2,FALSE)),"",VLOOKUP($B330,'[1]1718  Exp_Rev Access'!$F$7:$GK$318,$EN$2,FALSE))</f>
        <v/>
      </c>
      <c r="EO330" s="90" t="str">
        <f>IF(ISNA(VLOOKUP($B330,'[1]1718  Exp_Rev Access'!$F$7:$GK$318,$EO$2,FALSE)),"",VLOOKUP($B330,'[1]1718  Exp_Rev Access'!$F$7:$GK$318,$EO$2,FALSE))</f>
        <v/>
      </c>
      <c r="EP330" s="90" t="str">
        <f>IF(ISNA(VLOOKUP($B330,'[1]1718  Exp_Rev Access'!$F$7:$GK$318,$EP$2,FALSE)),"",VLOOKUP($B330,'[1]1718  Exp_Rev Access'!$F$7:$GK$318,$EP$2,FALSE))</f>
        <v/>
      </c>
      <c r="EQ330" s="90" t="str">
        <f>IF(ISNA(VLOOKUP($B330,'[1]1718  Exp_Rev Access'!$F$7:$GK$318,$EQ$2,FALSE)),"",VLOOKUP($B330,'[1]1718  Exp_Rev Access'!$F$7:$GK$318,$EQ$2,FALSE))</f>
        <v/>
      </c>
      <c r="ER330" s="90" t="str">
        <f>IF(ISNA(VLOOKUP($B330,'[1]1718  Exp_Rev Access'!$F$7:$GK$318,$ER$2,FALSE)),"",VLOOKUP($B330,'[1]1718  Exp_Rev Access'!$F$7:$GK$318,$ER$2,FALSE))</f>
        <v/>
      </c>
      <c r="ES330" s="90" t="str">
        <f>IF(ISNA(VLOOKUP($B330,'[1]1718  Exp_Rev Access'!$F$7:$GK$318,$ES$2,FALSE)),"",VLOOKUP($B330,'[1]1718  Exp_Rev Access'!$F$7:$GK$318,$ES$2,FALSE))</f>
        <v/>
      </c>
      <c r="ET330" s="90" t="str">
        <f>IF(ISNA(VLOOKUP($B330,'[1]1718  Exp_Rev Access'!$F$7:$GK$318,$ET$2,FALSE)),"",VLOOKUP($B330,'[1]1718  Exp_Rev Access'!$F$7:$GK$318,$ET$2,FALSE))</f>
        <v/>
      </c>
      <c r="EU330" s="90" t="str">
        <f>IF(ISNA(VLOOKUP($B330,'[1]1718  Exp_Rev Access'!$F$7:$GK$318,$EU$2,FALSE)),"",VLOOKUP($B330,'[1]1718  Exp_Rev Access'!$F$7:$GK$318,$EU$2,FALSE))</f>
        <v/>
      </c>
      <c r="EV330" s="90" t="str">
        <f>IF(ISNA(VLOOKUP($B330,'[1]1718  Exp_Rev Access'!$F$7:$GK$318,$EV$2,FALSE)),"",VLOOKUP($B330,'[1]1718  Exp_Rev Access'!$F$7:$GK$318,$EV$2,FALSE))</f>
        <v/>
      </c>
      <c r="EW330" s="90" t="str">
        <f>IF(ISNA(VLOOKUP($B330,'[1]1718  Exp_Rev Access'!$F$7:$GK$318,$EW$2,FALSE)),"",VLOOKUP($B330,'[1]1718  Exp_Rev Access'!$F$7:$GK$318,$EW$2,FALSE))</f>
        <v/>
      </c>
      <c r="EX330" s="90" t="str">
        <f>IF(ISNA(VLOOKUP($B330,'[1]1718  Exp_Rev Access'!$F$7:$GK$318,$EX$2,FALSE)),"",VLOOKUP($B330,'[1]1718  Exp_Rev Access'!$F$7:$GK$318,$EX$2,FALSE))</f>
        <v/>
      </c>
      <c r="EY330" s="90" t="str">
        <f>IF(ISNA(VLOOKUP($B330,'[1]1718  Exp_Rev Access'!$F$7:$GK$318,$EY$2,FALSE)),"",VLOOKUP($B330,'[1]1718  Exp_Rev Access'!$F$7:$GK$318,$EY$2,FALSE))</f>
        <v/>
      </c>
      <c r="EZ330" s="90" t="str">
        <f>IF(ISNA(VLOOKUP($B330,'[1]1718  Exp_Rev Access'!$F$7:$GK$318,$EZ$2,FALSE)),"",VLOOKUP($B330,'[1]1718  Exp_Rev Access'!$F$7:$GK$318,$EZ$2,FALSE))</f>
        <v/>
      </c>
      <c r="FA330" s="90" t="str">
        <f>IF(ISNA(VLOOKUP($B330,'[1]1718  Exp_Rev Access'!$F$7:$GK$318,$FA$2,FALSE)),"",VLOOKUP($B330,'[1]1718  Exp_Rev Access'!$F$7:$GK$318,$FA$2,FALSE))</f>
        <v/>
      </c>
      <c r="FB330" s="90" t="str">
        <f>IF(ISNA(VLOOKUP($B330,'[1]1718  Exp_Rev Access'!$F$7:$GK$318,$FB$2,FALSE)),"",VLOOKUP($B330,'[1]1718  Exp_Rev Access'!$F$7:$GK$318,$FB$2,FALSE))</f>
        <v/>
      </c>
      <c r="FC330" s="90" t="str">
        <f>IF(ISNA(VLOOKUP($B330,'[1]1718  Exp_Rev Access'!$F$7:$GK$318,$FC$2,FALSE)),"",VLOOKUP($B330,'[1]1718  Exp_Rev Access'!$F$7:$GK$318,$FC$2,FALSE))</f>
        <v/>
      </c>
      <c r="FD330" s="90" t="str">
        <f>IF(ISNA(VLOOKUP($B330,'[1]1718  Exp_Rev Access'!$F$7:$GK$318,$FD$2,FALSE)),"",VLOOKUP($B330,'[1]1718  Exp_Rev Access'!$F$7:$GK$318,$FD$2,FALSE))</f>
        <v/>
      </c>
      <c r="FE330" s="90" t="str">
        <f>IF(ISNA(VLOOKUP($B330,'[1]1718  Exp_Rev Access'!$F$7:$GK$318,$FE$2,FALSE)),"",VLOOKUP($B330,'[1]1718  Exp_Rev Access'!$F$7:$GK$318,$FE$2,FALSE))</f>
        <v/>
      </c>
      <c r="FF330" s="90" t="str">
        <f>IF(ISNA(VLOOKUP($B330,'[1]1718  Exp_Rev Access'!$F$7:$GK$318,$FF$2,FALSE)),"",VLOOKUP($B330,'[1]1718  Exp_Rev Access'!$F$7:$GK$318,$FF$2,FALSE))</f>
        <v/>
      </c>
      <c r="FG330" s="90" t="str">
        <f>IF(ISNA(VLOOKUP($B330,'[1]1718  Exp_Rev Access'!$F$7:$GK$318,$FG$2,FALSE)),"",VLOOKUP($B330,'[1]1718  Exp_Rev Access'!$F$7:$GK$318,$FG$2,FALSE))</f>
        <v/>
      </c>
      <c r="FH330" s="90" t="str">
        <f>IF(ISNA(VLOOKUP($B330,'[1]1718  Exp_Rev Access'!$F$7:$GK$318,$FH$2,FALSE)),"",VLOOKUP($B330,'[1]1718  Exp_Rev Access'!$F$7:$GK$318,$FH$2,FALSE))</f>
        <v/>
      </c>
      <c r="FI330" s="90" t="str">
        <f>IF(ISNA(VLOOKUP($B330,'[1]1718  Exp_Rev Access'!$F$7:$GK$318,$FI$2,FALSE)),"",VLOOKUP($B330,'[1]1718  Exp_Rev Access'!$F$7:$GK$318,$FI$2,FALSE))</f>
        <v/>
      </c>
      <c r="FJ330" s="90" t="str">
        <f>IF(ISNA(VLOOKUP($B330,'[1]1718  Exp_Rev Access'!$F$7:$GK$318,$FJ$2,FALSE)),"",VLOOKUP($B330,'[1]1718  Exp_Rev Access'!$F$7:$GK$318,$FJ$2,FALSE))</f>
        <v/>
      </c>
      <c r="FK330" s="90" t="str">
        <f>IF(ISNA(VLOOKUP($B330,'[1]1718  Exp_Rev Access'!$F$7:$GK$318,$FK$2,FALSE)),"",VLOOKUP($B330,'[1]1718  Exp_Rev Access'!$F$7:$GK$318,$FK$2,FALSE))</f>
        <v/>
      </c>
      <c r="FL330" s="90" t="str">
        <f>IF(ISNA(VLOOKUP($B330,'[1]1718  Exp_Rev Access'!$F$7:$GK$318,$FL$2,FALSE)),"",VLOOKUP($B330,'[1]1718  Exp_Rev Access'!$F$7:$GK$318,$FL$2,FALSE))</f>
        <v/>
      </c>
      <c r="FM330" s="90" t="str">
        <f>IF(ISNA(VLOOKUP($B330,'[1]1718  Exp_Rev Access'!$F$7:$GK$318,$FM$2,FALSE)),"",VLOOKUP($B330,'[1]1718  Exp_Rev Access'!$F$7:$GK$318,$FM$2,FALSE))</f>
        <v/>
      </c>
      <c r="FN330" s="90" t="str">
        <f>IF(ISNA(VLOOKUP($B330,'[1]1718  Exp_Rev Access'!$F$7:$GK$318,$FN$2,FALSE)),"",VLOOKUP($B330,'[1]1718  Exp_Rev Access'!$F$7:$GK$318,$FN$2,FALSE))</f>
        <v/>
      </c>
      <c r="FO330" s="90" t="str">
        <f>IF(ISNA(VLOOKUP($B330,'[1]1718  Exp_Rev Access'!$F$7:$GK$318,$FO$2,FALSE)),"",VLOOKUP($B330,'[1]1718  Exp_Rev Access'!$F$7:$GK$318,$FO$2,FALSE))</f>
        <v/>
      </c>
      <c r="FP330" s="90" t="str">
        <f>IF(ISNA(VLOOKUP($B330,'[1]1718  Exp_Rev Access'!$F$7:$GK$318,$FP$2,FALSE)),"",VLOOKUP($B330,'[1]1718  Exp_Rev Access'!$F$7:$GK$318,$FP$2,FALSE))</f>
        <v/>
      </c>
      <c r="FQ330" s="90" t="str">
        <f>IF(ISNA(VLOOKUP($B330,'[1]1718  Exp_Rev Access'!$F$7:$GK$318,$FQ$2,FALSE)),"",VLOOKUP($B330,'[1]1718  Exp_Rev Access'!$F$7:$GK$318,$FQ$2,FALSE))</f>
        <v/>
      </c>
      <c r="FR330" s="90" t="str">
        <f>IF(ISNA(VLOOKUP($B330,'[1]1718  Exp_Rev Access'!$F$7:$GK$318,$FR$2,FALSE)),"",VLOOKUP($B330,'[1]1718  Exp_Rev Access'!$F$7:$GK$318,$FR$2,FALSE))</f>
        <v/>
      </c>
      <c r="FS330" s="56"/>
      <c r="FT330" s="92"/>
      <c r="FU330" s="94"/>
      <c r="FV330" s="95" t="str">
        <f>IF(ISNA(VLOOKUP($B330,'[1]1718  Exp_Rev Access'!$F$7:$GK$318,$FV$2,FALSE)),"",VLOOKUP($B330,'[1]1718  Exp_Rev Access'!$F$7:$GK$318,$FV$2,FALSE))</f>
        <v/>
      </c>
      <c r="FW330" s="95" t="str">
        <f>IF(ISNA(VLOOKUP($B330,'[1]1718  Exp_Rev Access'!$F$7:$GK$318,$FW$2,FALSE)),"",VLOOKUP($B330,'[1]1718  Exp_Rev Access'!$F$7:$GK$318,$FW$2,FALSE))</f>
        <v/>
      </c>
      <c r="FX330" s="95" t="str">
        <f>IF(ISNA(VLOOKUP($B330,'[1]1718  Exp_Rev Access'!$F$7:$GK$318,$FX$2,FALSE)),"",VLOOKUP($B330,'[1]1718  Exp_Rev Access'!$F$7:$GK$318,$FX$2,FALSE))</f>
        <v/>
      </c>
      <c r="FY330" s="95" t="str">
        <f>IF(ISNA(VLOOKUP($B330,'[1]1718  Exp_Rev Access'!$F$7:$GK$318,$FY$2,FALSE)),"",VLOOKUP($B330,'[1]1718  Exp_Rev Access'!$F$7:$GK$318,$FY$2,FALSE))</f>
        <v/>
      </c>
      <c r="FZ330" s="95" t="str">
        <f>IF(ISNA(VLOOKUP($B330,'[1]1718  Exp_Rev Access'!$F$7:$GK$318,$FZ$2,FALSE)),"",VLOOKUP($B330,'[1]1718  Exp_Rev Access'!$F$7:$GK$318,$FZ$2,FALSE))</f>
        <v/>
      </c>
      <c r="GA330" s="95" t="str">
        <f>IF(ISNA(VLOOKUP($B330,'[1]1718  Exp_Rev Access'!$F$7:$GK$318,$GA$2,FALSE)),"",VLOOKUP($B330,'[1]1718  Exp_Rev Access'!$F$7:$GK$318,$GA$2,FALSE))</f>
        <v/>
      </c>
      <c r="GB330" s="95" t="str">
        <f>IF(ISNA(VLOOKUP($B330,'[1]1718  Exp_Rev Access'!$F$7:$GK$318,$GB$2,FALSE)),"",VLOOKUP($B330,'[1]1718  Exp_Rev Access'!$F$7:$GK$318,$GB$2,FALSE))</f>
        <v/>
      </c>
      <c r="GC330" s="95" t="str">
        <f>IF(ISNA(VLOOKUP($B330,'[1]1718  Exp_Rev Access'!$F$7:$GK$318,$GC$2,FALSE)),"",VLOOKUP($B330,'[1]1718  Exp_Rev Access'!$F$7:$GK$318,$GC$2,FALSE))</f>
        <v/>
      </c>
      <c r="GD330" s="95" t="str">
        <f>IF(ISNA(VLOOKUP($B330,'[1]1718  Exp_Rev Access'!$F$7:$GK$318,$GD$2,FALSE)),"",VLOOKUP($B330,'[1]1718  Exp_Rev Access'!$F$7:$GK$318,$GD$2,FALSE))</f>
        <v/>
      </c>
      <c r="GE330" s="95" t="str">
        <f>IF(ISNA(VLOOKUP($B330,'[1]1718  Exp_Rev Access'!$F$7:$GK$318,$GE$2,FALSE)),"",VLOOKUP($B330,'[1]1718  Exp_Rev Access'!$F$7:$GK$318,$GE$2,FALSE))</f>
        <v/>
      </c>
      <c r="GF330" s="95" t="str">
        <f>IF(ISNA(VLOOKUP($B330,'[1]1718  Exp_Rev Access'!$F$7:$GK$318,$GF$2,FALSE)),"",VLOOKUP($B330,'[1]1718  Exp_Rev Access'!$F$7:$GK$318,$GF$2,FALSE))</f>
        <v/>
      </c>
      <c r="GG330" s="95" t="str">
        <f>IF(ISNA(VLOOKUP($B330,'[1]1718  Exp_Rev Access'!$F$7:$GK$318,$GG$2,FALSE)),"",VLOOKUP($B330,'[1]1718  Exp_Rev Access'!$F$7:$GK$318,$GG$2,FALSE))</f>
        <v/>
      </c>
      <c r="GH330" s="95" t="str">
        <f>IF(ISNA(VLOOKUP($B330,'[1]1718  Exp_Rev Access'!$F$7:$GK$318,$GH$2,FALSE)),"",VLOOKUP($B330,'[1]1718  Exp_Rev Access'!$F$7:$GK$318,$GH$2,FALSE))</f>
        <v/>
      </c>
      <c r="GI330" s="95" t="str">
        <f>IF(ISNA(VLOOKUP($B330,'[1]1718  Exp_Rev Access'!$F$7:$GK$318,$GI$2,FALSE)),"",VLOOKUP($B330,'[1]1718  Exp_Rev Access'!$F$7:$GK$318,$GI$2,FALSE))</f>
        <v/>
      </c>
      <c r="GJ330" s="95" t="str">
        <f>IF(ISNA(VLOOKUP($B330,'[1]1718  Exp_Rev Access'!$F$7:$GK$318,$GJ$2,FALSE)),"",VLOOKUP($B330,'[1]1718  Exp_Rev Access'!$F$7:$GK$318,$GJ$2,FALSE))</f>
        <v/>
      </c>
      <c r="GK330" s="95" t="str">
        <f>IF(ISNA(VLOOKUP($B330,'[1]1718  Exp_Rev Access'!$F$7:$GK$318,$GK$2,FALSE)),"",VLOOKUP($B330,'[1]1718  Exp_Rev Access'!$F$7:$GK$318,$GK$2,FALSE))</f>
        <v/>
      </c>
      <c r="GL330" s="95" t="str">
        <f>IF(ISNA(VLOOKUP($B330,'[1]1718  Exp_Rev Access'!$F$7:$GK$318,$GL$2,FALSE)),"",VLOOKUP($B330,'[1]1718  Exp_Rev Access'!$F$7:$GK$318,$GL$2,FALSE))</f>
        <v/>
      </c>
      <c r="GM330" s="95" t="str">
        <f>IF(ISNA(VLOOKUP($B330,'[1]1718  Exp_Rev Access'!$F$7:$GK$318,$GM$2,FALSE)),"",VLOOKUP($B330,'[1]1718  Exp_Rev Access'!$F$7:$GK$318,$GM$2,FALSE))</f>
        <v/>
      </c>
      <c r="GN330" s="95" t="str">
        <f>IF(ISNA(VLOOKUP($B330,'[1]1718  Exp_Rev Access'!$F$7:$GK$318,$GN$2,FALSE)),"",VLOOKUP($B330,'[1]1718  Exp_Rev Access'!$F$7:$GK$318,$GN$2,FALSE))</f>
        <v/>
      </c>
      <c r="GO330" s="95" t="str">
        <f>IF(ISNA(VLOOKUP($B330,'[1]1718  Exp_Rev Access'!$F$7:$GK$318,$GO$2,FALSE)),"",VLOOKUP($B330,'[1]1718  Exp_Rev Access'!$F$7:$GK$318,$GO$2,FALSE))</f>
        <v/>
      </c>
      <c r="GP330" s="95" t="str">
        <f>IF(ISNA(VLOOKUP($B330,'[1]1718  Exp_Rev Access'!$F$7:$GK$318,$GP$2,FALSE)),"",VLOOKUP($B330,'[1]1718  Exp_Rev Access'!$F$7:$GK$318,$GP$2,FALSE))</f>
        <v/>
      </c>
      <c r="GQ330" s="95" t="str">
        <f>IF(ISNA(VLOOKUP($B330,'[1]1718  Exp_Rev Access'!$F$7:$GK$318,$GQ$2,FALSE)),"",VLOOKUP($B330,'[1]1718  Exp_Rev Access'!$F$7:$GK$318,$GQ$2,FALSE))</f>
        <v/>
      </c>
      <c r="GR330" s="95" t="str">
        <f>IF(ISNA(VLOOKUP($B330,'[1]1718  Exp_Rev Access'!$F$7:$GK$318,$GR$2,FALSE)),"",VLOOKUP($B330,'[1]1718  Exp_Rev Access'!$F$7:$GK$318,$GR$2,FALSE))</f>
        <v/>
      </c>
      <c r="GS330" s="95" t="str">
        <f>IF(ISNA(VLOOKUP($B330,'[1]1718  Exp_Rev Access'!$F$7:$GK$318,$GS$2,FALSE)),"",VLOOKUP($B330,'[1]1718  Exp_Rev Access'!$F$7:$GK$318,$GS$2,FALSE))</f>
        <v/>
      </c>
      <c r="GT330" s="95" t="str">
        <f>IF(ISNA(VLOOKUP($B330,'[1]1718  Exp_Rev Access'!$F$7:$GK$318,$GT$2,FALSE)),"",VLOOKUP($B330,'[1]1718  Exp_Rev Access'!$F$7:$GK$318,$GT$2,FALSE))</f>
        <v/>
      </c>
      <c r="GU330" s="56"/>
      <c r="GV330" s="92"/>
      <c r="GW330" s="96"/>
    </row>
    <row r="331" spans="1:222" x14ac:dyDescent="0.3">
      <c r="A331" s="98"/>
      <c r="B331" s="109" t="s">
        <v>664</v>
      </c>
      <c r="C331" s="110" t="s">
        <v>665</v>
      </c>
      <c r="D331" s="75">
        <f>IF(ISNA(VLOOKUP($B331,'[1]1718 enrollment_Rev_Exp by size'!$A$7:H663,3,FALSE)),"",VLOOKUP($B331,'[1]1718 enrollment_Rev_Exp by size'!$A$7:$G$350,3,FALSE))</f>
        <v>30748.670000000002</v>
      </c>
      <c r="E331" s="76">
        <f>IF(ISNA(VLOOKUP($B331,'[1]1718 enrollment_Rev_Exp by size'!$A$7:I665,5,FALSE)),"",VLOOKUP($B331,'[1]1718 enrollment_Rev_Exp by size'!$A$7:$G$350,5,FALSE))</f>
        <v>415553346.69999999</v>
      </c>
      <c r="F331" s="70">
        <f t="shared" ref="F331:F347" si="882">N331+AM331+AU331+BV331+CE331+FS331+GU331</f>
        <v>415553346.69999999</v>
      </c>
      <c r="G331" s="70">
        <f t="shared" ref="G331:G347" si="883">F331-E331</f>
        <v>0</v>
      </c>
      <c r="H331" s="90">
        <f>IF(ISNA(VLOOKUP($B331,'[1]1718  Exp_Rev Access'!$F$7:$GK$318,3,FALSE)),"",VLOOKUP($B331,'[1]1718  Exp_Rev Access'!$F$7:$GK$318,3,FALSE))</f>
        <v>68128811.810000002</v>
      </c>
      <c r="I331" s="90">
        <f>IF(ISNA(VLOOKUP($B331,'[1]1718  Exp_Rev Access'!$F$7:$GK$318,4,FALSE)),"",VLOOKUP($B331,'[1]1718  Exp_Rev Access'!$F$7:$GK$318,4,FALSE))</f>
        <v>0</v>
      </c>
      <c r="J331" s="90">
        <f>IF(ISNA(VLOOKUP($B331,'[1]1718  Exp_Rev Access'!$F$7:$GK$318,5,FALSE)),"",VLOOKUP($B331,'[1]1718  Exp_Rev Access'!$F$7:$GK$318,5,FALSE))</f>
        <v>0</v>
      </c>
      <c r="K331" s="90">
        <f>IF(ISNA(VLOOKUP($B331,'[1]1718  Exp_Rev Access'!$F$7:$GK$318,6,FALSE)),"-",VLOOKUP($B331,'[1]1718  Exp_Rev Access'!$F$7:$GK$318,6,FALSE))</f>
        <v>276.91000000000003</v>
      </c>
      <c r="L331" s="90">
        <f>IF(ISNA(VLOOKUP($B331,'[1]1718  Exp_Rev Access'!$F$7:$GK$318,7,FALSE)),"",VLOOKUP($B331,'[1]1718  Exp_Rev Access'!$F$7:$GK$318,7,FALSE))</f>
        <v>0</v>
      </c>
      <c r="M331" s="90">
        <f>IF(ISNA(VLOOKUP($B331,'[1]1718  Exp_Rev Access'!$F$7:$GK$318,8,FALSE)),"",VLOOKUP($B331,'[1]1718  Exp_Rev Access'!$F$7:$GK$318,8,FALSE))</f>
        <v>0</v>
      </c>
      <c r="N331" s="56">
        <f t="shared" ref="N331:N347" si="884">SUM(H331:M331)</f>
        <v>68129088.719999999</v>
      </c>
      <c r="O331" s="91">
        <f t="shared" ref="O331:O347" si="885">N331/E331</f>
        <v>0.16394787639427763</v>
      </c>
      <c r="P331" s="56">
        <f t="shared" ref="P331:P347" si="886">N331/D331</f>
        <v>2215.6759534640032</v>
      </c>
      <c r="Q331" s="90">
        <f>IF(ISNA(VLOOKUP($B331,'[1]1718  Exp_Rev Access'!$F$7:$GK$318,10,FALSE)),"",VLOOKUP($B331,'[1]1718  Exp_Rev Access'!$F$7:$GK$318,10,FALSE))</f>
        <v>257744.69</v>
      </c>
      <c r="R331" s="90">
        <f>IF(ISNA(VLOOKUP($B331,'[1]1718  Exp_Rev Access'!$F$7:$GK$318,11,FALSE)),"",VLOOKUP($B331,'[1]1718  Exp_Rev Access'!$F$7:$GK$318,11,FALSE))</f>
        <v>0</v>
      </c>
      <c r="S331" s="90">
        <f>IF(ISNA(VLOOKUP($B331,'[1]1718  Exp_Rev Access'!$F$7:$GK$318,12,FALSE)),"",VLOOKUP($B331,'[1]1718  Exp_Rev Access'!$F$7:$GK$318,12,FALSE))</f>
        <v>3921</v>
      </c>
      <c r="T331" s="90">
        <f>IF(ISNA(VLOOKUP($B331,'[1]1718  Exp_Rev Access'!$F$7:$GK$318,13,FALSE)),"",VLOOKUP($B331,'[1]1718  Exp_Rev Access'!$F$7:$GK$318,13,FALSE))</f>
        <v>12814.71</v>
      </c>
      <c r="U331" s="90">
        <f>IF(ISNA(VLOOKUP($B331,'[1]1718  Exp_Rev Access'!$F$7:$GK$318,14,FALSE)),"",VLOOKUP($B331,'[1]1718  Exp_Rev Access'!$F$7:$GK$318,14,FALSE))</f>
        <v>0</v>
      </c>
      <c r="V331" s="90">
        <f>IF(ISNA(VLOOKUP($B331,'[1]1718  Exp_Rev Access'!$F$7:$GK$318,15,FALSE)),"",VLOOKUP($B331,'[1]1718  Exp_Rev Access'!$F$7:$GK$318,15,FALSE))</f>
        <v>262064.22</v>
      </c>
      <c r="W331" s="90">
        <f>IF(ISNA(VLOOKUP($B331,'[1]1718  Exp_Rev Access'!$F$7:$GK$318,16,FALSE)),"",VLOOKUP($B331,'[1]1718  Exp_Rev Access'!$F$7:$GK$318,16,FALSE))</f>
        <v>0</v>
      </c>
      <c r="X331" s="90">
        <f>IF(ISNA(VLOOKUP($B331,'[1]1718  Exp_Rev Access'!$F$7:$GK$318,17,FALSE)),"",VLOOKUP($B331,'[1]1718  Exp_Rev Access'!$F$7:$GK$318,17,FALSE))</f>
        <v>2091921.34</v>
      </c>
      <c r="Y331" s="90">
        <f>IF(ISNA(VLOOKUP($B331,'[1]1718  Exp_Rev Access'!$F$7:$GK$318,18,FALSE)),"",VLOOKUP($B331,'[1]1718  Exp_Rev Access'!$F$7:$GK$318,18,FALSE))</f>
        <v>921771.21</v>
      </c>
      <c r="Z331" s="90">
        <f>IF(ISNA(VLOOKUP($B331,'[1]1718  Exp_Rev Access'!$F$7:$GK$318,19,FALSE)),"",VLOOKUP($B331,'[1]1718  Exp_Rev Access'!$F$7:$GK$318,19,FALSE))</f>
        <v>45590.17</v>
      </c>
      <c r="AA331" s="90">
        <f>IF(ISNA(VLOOKUP($B331,'[1]1718  Exp_Rev Access'!$F$7:$GK$318,20,FALSE)),"",VLOOKUP($B331,'[1]1718  Exp_Rev Access'!$F$7:$GK$318,20,FALSE))</f>
        <v>42794.95</v>
      </c>
      <c r="AB331" s="90">
        <f>IF(ISNA(VLOOKUP($B331,'[1]1718  Exp_Rev Access'!$F$7:$GK$318,21,FALSE)),"",VLOOKUP($B331,'[1]1718  Exp_Rev Access'!$F$7:$GK$318,21,FALSE))</f>
        <v>0</v>
      </c>
      <c r="AC331" s="90">
        <f>IF(ISNA(VLOOKUP($B331,'[1]1718  Exp_Rev Access'!$F$7:$GK$318,22,FALSE)),"",VLOOKUP($B331,'[1]1718  Exp_Rev Access'!$F$7:$GK$318,22,FALSE))</f>
        <v>110949.06</v>
      </c>
      <c r="AD331" s="90">
        <f>IF(ISNA(VLOOKUP($B331,'[1]1718  Exp_Rev Access'!$F$7:$GK$318,23,FALSE)),"",VLOOKUP($B331,'[1]1718  Exp_Rev Access'!$F$7:$GK$318,23,FALSE))</f>
        <v>2534169.1800000002</v>
      </c>
      <c r="AE331" s="90">
        <f>IF(ISNA(VLOOKUP($B331,'[1]1718  Exp_Rev Access'!$F$7:$GK$318,24,FALSE)),"",VLOOKUP($B331,'[1]1718  Exp_Rev Access'!$F$7:$GK$318,24,FALSE))</f>
        <v>567981.22</v>
      </c>
      <c r="AF331" s="90">
        <f>IF(ISNA(VLOOKUP($B331,'[1]1718  Exp_Rev Access'!$F$7:$GK$318,25,FALSE)),"",VLOOKUP($B331,'[1]1718  Exp_Rev Access'!$F$7:$GK$318,25,FALSE))</f>
        <v>0</v>
      </c>
      <c r="AG331" s="90">
        <f>IF(ISNA(VLOOKUP($B331,'[1]1718  Exp_Rev Access'!$F$7:$GK$318,26,FALSE)),"",VLOOKUP($B331,'[1]1718  Exp_Rev Access'!$F$7:$GK$318,26,FALSE))</f>
        <v>524397.25</v>
      </c>
      <c r="AH331" s="90">
        <f>IF(ISNA(VLOOKUP($B331,'[1]1718  Exp_Rev Access'!$F$7:$GK$318,27,FALSE)),"",VLOOKUP($B331,'[1]1718  Exp_Rev Access'!$F$7:$GK$318,27,FALSE))</f>
        <v>94943.77</v>
      </c>
      <c r="AI331" s="90">
        <f>IF(ISNA(VLOOKUP($B331,'[1]1718  Exp_Rev Access'!$F$7:$GK$318,28,FALSE)),"",VLOOKUP($B331,'[1]1718  Exp_Rev Access'!$F$7:$GK$318,28,FALSE))</f>
        <v>572459.9</v>
      </c>
      <c r="AJ331" s="90">
        <f>IF(ISNA(VLOOKUP($B331,'[1]1718  Exp_Rev Access'!$F$7:$GK$318,29,FALSE)),"",VLOOKUP($B331,'[1]1718  Exp_Rev Access'!$F$7:$GK$318,29,FALSE))</f>
        <v>16106.88</v>
      </c>
      <c r="AK331" s="90">
        <f>IF(ISNA(VLOOKUP($B331,'[1]1718  Exp_Rev Access'!$F$7:$GK$318,30,FALSE)),"",VLOOKUP($B331,'[1]1718  Exp_Rev Access'!$F$7:$GK$318,30,FALSE))</f>
        <v>306233.59000000003</v>
      </c>
      <c r="AL331" s="90">
        <f>IF(ISNA(VLOOKUP($B331,'[1]1718  Exp_Rev Access'!$F$7:$GK$318,31,FALSE)),"",VLOOKUP($B331,'[1]1718  Exp_Rev Access'!$F$7:$GK$318,31,FALSE))</f>
        <v>0</v>
      </c>
      <c r="AM331" s="56">
        <f t="shared" ref="AM331:AM347" si="887">SUM(Q331:AL331)</f>
        <v>8365863.1399999997</v>
      </c>
      <c r="AN331" s="92">
        <f t="shared" ref="AN331:AN347" si="888">AM331/E331</f>
        <v>2.0131863228716958E-2</v>
      </c>
      <c r="AO331" s="71">
        <f t="shared" ref="AO331:AO347" si="889">AM331/D331</f>
        <v>272.07235760115799</v>
      </c>
      <c r="AP331" s="90">
        <f>IF(ISNA(VLOOKUP($B331,'[1]1718  Exp_Rev Access'!$F$7:$GK$318,33,FALSE)),"",VLOOKUP($B331,'[1]1718  Exp_Rev Access'!$F$7:$GK$318,33,FALSE))</f>
        <v>204395282.15000001</v>
      </c>
      <c r="AQ331" s="90">
        <f>IF(ISNA(VLOOKUP($B331,'[1]1718  Exp_Rev Access'!$F$7:$GK$318,34,FALSE)),"",VLOOKUP($B331,'[1]1718  Exp_Rev Access'!$F$7:$GK$318,34,FALSE))</f>
        <v>8044970.1900000004</v>
      </c>
      <c r="AR331" s="90">
        <f>IF(ISNA(VLOOKUP($B331,'[1]1718  Exp_Rev Access'!$F$7:$GK$318,35,FALSE)),"",VLOOKUP($B331,'[1]1718  Exp_Rev Access'!$F$7:$GK$318,35,FALSE))</f>
        <v>20952669.280000001</v>
      </c>
      <c r="AS331" s="90">
        <f>IF(ISNA(VLOOKUP($B331,'[1]1718  Exp_Rev Access'!$F$7:$GK$318,36,FALSE)),"",VLOOKUP($B331,'[1]1718  Exp_Rev Access'!$F$7:$GK$318,36,FALSE))</f>
        <v>0</v>
      </c>
      <c r="AT331" s="90">
        <f>IF(ISNA(VLOOKUP($B331,'[1]1718  Exp_Rev Access'!$F$7:$GK$318,37,FALSE)),"",VLOOKUP($B331,'[1]1718  Exp_Rev Access'!$F$7:$GK$318,37,FALSE))</f>
        <v>0</v>
      </c>
      <c r="AU331" s="56">
        <f t="shared" ref="AU331:AU347" si="890">SUM(AP331:AT331)</f>
        <v>233392921.62</v>
      </c>
      <c r="AV331" s="93">
        <f t="shared" ref="AV331:AV347" si="891">AU331/E331</f>
        <v>0.56164370585250789</v>
      </c>
      <c r="AW331" s="56">
        <f t="shared" ref="AW331:AW347" si="892">AU331/D331</f>
        <v>7590.3420089389228</v>
      </c>
      <c r="AX331" s="90">
        <f>IF(ISNA(VLOOKUP($B331,'[1]1718  Exp_Rev Access'!$F$7:$GK$318,39,FALSE)),"",VLOOKUP($B331,'[1]1718  Exp_Rev Access'!$F$7:$GK$318,39,FALSE))</f>
        <v>248827.11</v>
      </c>
      <c r="AY331" s="90">
        <f>IF(ISNA(VLOOKUP($B331,'[1]1718  Exp_Rev Access'!$F$7:$GK$318,40,FALSE)),"",VLOOKUP($B331,'[1]1718  Exp_Rev Access'!$F$7:$GK$318,40,FALSE))</f>
        <v>29733850.609999999</v>
      </c>
      <c r="AZ331" s="90">
        <f>IF(ISNA(VLOOKUP($B331,'[1]1718  Exp_Rev Access'!$F$7:$GK$318,41,FALSE)),"",VLOOKUP($B331,'[1]1718  Exp_Rev Access'!$F$7:$GK$318,41,FALSE))</f>
        <v>3235833.15</v>
      </c>
      <c r="BA331" s="90">
        <f>IF(ISNA(VLOOKUP($B331,'[1]1718  Exp_Rev Access'!$F$7:$GK$318,42,FALSE)),"",VLOOKUP($B331,'[1]1718  Exp_Rev Access'!$F$7:$GK$318,42,FALSE))</f>
        <v>0</v>
      </c>
      <c r="BB331" s="90">
        <f>IF(ISNA(VLOOKUP($B331,'[1]1718  Exp_Rev Access'!$F$7:$GK$318,43,FALSE)),"",VLOOKUP($B331,'[1]1718  Exp_Rev Access'!$F$7:$GK$318,43,FALSE))</f>
        <v>0</v>
      </c>
      <c r="BC331" s="90">
        <f>IF(ISNA(VLOOKUP($B331,'[1]1718  Exp_Rev Access'!$F$7:$GK$318,44,FALSE)),"",VLOOKUP($B331,'[1]1718  Exp_Rev Access'!$F$7:$GK$318,44,FALSE))</f>
        <v>12469349.43</v>
      </c>
      <c r="BD331" s="90">
        <f>IF(ISNA(VLOOKUP($B331,'[1]1718  Exp_Rev Access'!$F$7:$GK$318,45,FALSE)),"",VLOOKUP($B331,'[1]1718  Exp_Rev Access'!$F$7:$GK$318,45,FALSE))</f>
        <v>0</v>
      </c>
      <c r="BE331" s="90">
        <f>IF(ISNA(VLOOKUP($B331,'[1]1718  Exp_Rev Access'!$F$7:$GK$318,46,FALSE)),"",VLOOKUP($B331,'[1]1718  Exp_Rev Access'!$F$7:$GK$318,46,FALSE))</f>
        <v>4635569.21</v>
      </c>
      <c r="BF331" s="90">
        <f>IF(ISNA(VLOOKUP($B331,'[1]1718  Exp_Rev Access'!$F$7:$GK$318,47,FALSE)),"",VLOOKUP($B331,'[1]1718  Exp_Rev Access'!$F$7:$GK$318,47,FALSE))</f>
        <v>0</v>
      </c>
      <c r="BG331" s="90">
        <f>IF(ISNA(VLOOKUP($B331,'[1]1718  Exp_Rev Access'!$F$7:$GK$318,48,FALSE)),"",VLOOKUP($B331,'[1]1718  Exp_Rev Access'!$F$7:$GK$318,48,FALSE))</f>
        <v>2377084.7999999998</v>
      </c>
      <c r="BH331" s="90">
        <f>IF(ISNA(VLOOKUP($B331,'[1]1718  Exp_Rev Access'!$F$7:$GK$318,49,FALSE)),"",VLOOKUP($B331,'[1]1718  Exp_Rev Access'!$F$7:$GK$318,49,FALSE))</f>
        <v>691592.86</v>
      </c>
      <c r="BI331" s="90">
        <f>IF(ISNA(VLOOKUP($B331,'[1]1718  Exp_Rev Access'!$F$7:$GK$318,50,FALSE)),"",VLOOKUP($B331,'[1]1718  Exp_Rev Access'!$F$7:$GK$318,50,FALSE))</f>
        <v>0</v>
      </c>
      <c r="BJ331" s="90">
        <f>IF(ISNA(VLOOKUP($B331,'[1]1718  Exp_Rev Access'!$F$7:$GK$318,51,FALSE)),"",VLOOKUP($B331,'[1]1718  Exp_Rev Access'!$F$7:$GK$318,51,FALSE))</f>
        <v>333043.15999999997</v>
      </c>
      <c r="BK331" s="90">
        <f>IF(ISNA(VLOOKUP($B331,'[1]1718  Exp_Rev Access'!$F$7:$GK$318,52,FALSE)),"",VLOOKUP($B331,'[1]1718  Exp_Rev Access'!$F$7:$GK$318,52,FALSE))</f>
        <v>11496222.279999999</v>
      </c>
      <c r="BL331" s="90">
        <f>IF(ISNA(VLOOKUP($B331,'[1]1718  Exp_Rev Access'!$F$7:$GK$318,53,FALSE)),"",VLOOKUP($B331,'[1]1718  Exp_Rev Access'!$F$7:$GK$318,53,FALSE))</f>
        <v>657408.96</v>
      </c>
      <c r="BM331" s="90">
        <f>IF(ISNA(VLOOKUP($B331,'[1]1718  Exp_Rev Access'!$F$7:$GK$318,54,FALSE)),"",VLOOKUP($B331,'[1]1718  Exp_Rev Access'!$F$7:$GK$318,54,FALSE))</f>
        <v>96279.73</v>
      </c>
      <c r="BN331" s="90">
        <f>IF(ISNA(VLOOKUP($B331,'[1]1718  Exp_Rev Access'!$F$7:$GK$318,55,FALSE)),"",VLOOKUP($B331,'[1]1718  Exp_Rev Access'!$F$7:$GK$318,55,FALSE))</f>
        <v>0</v>
      </c>
      <c r="BO331" s="90">
        <f>IF(ISNA(VLOOKUP($B331,'[1]1718  Exp_Rev Access'!$F$7:$GK$318,56,FALSE)),"",VLOOKUP($B331,'[1]1718  Exp_Rev Access'!$F$7:$GK$318,56,FALSE))</f>
        <v>0</v>
      </c>
      <c r="BP331" s="90">
        <f>IF(ISNA(VLOOKUP($B331,'[1]1718  Exp_Rev Access'!$F$7:$GK$318,57,FALSE)),"",VLOOKUP($B331,'[1]1718  Exp_Rev Access'!$F$7:$GK$318,57,FALSE))</f>
        <v>0</v>
      </c>
      <c r="BQ331" s="90">
        <f>IF(ISNA(VLOOKUP($B331,'[1]1718  Exp_Rev Access'!$F$7:$GK$318,58,FALSE)),"",VLOOKUP($B331,'[1]1718  Exp_Rev Access'!$F$7:$GK$318,58,FALSE))</f>
        <v>11673.79</v>
      </c>
      <c r="BR331" s="90">
        <f>IF(ISNA(VLOOKUP($B331,'[1]1718  Exp_Rev Access'!$F$7:$GK$318,59,FALSE)),"",VLOOKUP($B331,'[1]1718  Exp_Rev Access'!$F$7:$GK$318,59,FALSE))</f>
        <v>0</v>
      </c>
      <c r="BS331" s="90">
        <f>IF(ISNA(VLOOKUP($B331,'[1]1718  Exp_Rev Access'!$F$7:$GK$318,60,FALSE)),"",VLOOKUP($B331,'[1]1718  Exp_Rev Access'!$F$7:$GK$318,60,FALSE))</f>
        <v>758769.69</v>
      </c>
      <c r="BT331" s="90">
        <f>IF(ISNA(VLOOKUP($B331,'[1]1718  Exp_Rev Access'!$F$7:$GK$318,61,FALSE)),"",VLOOKUP($B331,'[1]1718  Exp_Rev Access'!$F$7:$GK$318,61,FALSE))</f>
        <v>0</v>
      </c>
      <c r="BU331" s="90">
        <f>IF(ISNA(VLOOKUP($B331,'[1]1718  Exp_Rev Access'!$F$7:$GK$318,62,FALSE)),"",VLOOKUP($B331,'[1]1718  Exp_Rev Access'!$F$7:$GK$318,62,FALSE))</f>
        <v>0</v>
      </c>
      <c r="BV331" s="56">
        <f t="shared" ref="BV331:BV394" si="893">SUM(AX331:BU331)</f>
        <v>66745504.779999986</v>
      </c>
      <c r="BW331" s="92">
        <f t="shared" ref="BW331:BW347" si="894">BV331/E331</f>
        <v>0.16061837862705389</v>
      </c>
      <c r="BX331" s="71">
        <f t="shared" ref="BX331:BX347" si="895">BV331/D331</f>
        <v>2170.6794075971411</v>
      </c>
      <c r="BY331" s="90">
        <f>IF(ISNA(VLOOKUP($B331,'[1]1718  Exp_Rev Access'!$F$7:$GK$318,64,FALSE)),"",VLOOKUP($B331,'[1]1718  Exp_Rev Access'!$F$7:$GK$318,64,FALSE))</f>
        <v>0</v>
      </c>
      <c r="BZ331" s="90">
        <f>IF(ISNA(VLOOKUP($B331,'[1]1718  Exp_Rev Access'!$F$7:$GK$318,65,FALSE)),"",VLOOKUP($B331,'[1]1718  Exp_Rev Access'!$F$7:$GK$318,65,FALSE))</f>
        <v>0</v>
      </c>
      <c r="CA331" s="90">
        <f>IF(ISNA(VLOOKUP($B331,'[1]1718  Exp_Rev Access'!$F$7:$GK$318,66,FALSE)),"",VLOOKUP($B331,'[1]1718  Exp_Rev Access'!$F$7:$GK$318,66,FALSE))</f>
        <v>0</v>
      </c>
      <c r="CB331" s="90">
        <f>IF(ISNA(VLOOKUP($B331,'[1]1718  Exp_Rev Access'!$F$7:$GK$318,67,FALSE)),"",VLOOKUP($B331,'[1]1718  Exp_Rev Access'!$F$7:$GK$318,67,FALSE))</f>
        <v>0</v>
      </c>
      <c r="CC331" s="90">
        <f>IF(ISNA(VLOOKUP($B331,'[1]1718  Exp_Rev Access'!$F$7:$GK$318,68,FALSE)),"",VLOOKUP($B331,'[1]1718  Exp_Rev Access'!$F$7:$GK$318,68,FALSE))</f>
        <v>0</v>
      </c>
      <c r="CD331" s="90">
        <f>IF(ISNA(VLOOKUP($B331,'[1]1718  Exp_Rev Access'!$F$7:$GK$318,69,FALSE)),"",VLOOKUP($B331,'[1]1718  Exp_Rev Access'!$F$7:$GK$318,69,FALSE))</f>
        <v>0</v>
      </c>
      <c r="CE331" s="56">
        <f t="shared" si="881"/>
        <v>0</v>
      </c>
      <c r="CF331" s="92">
        <f t="shared" ref="CF331:CF394" si="896">CE331/E331</f>
        <v>0</v>
      </c>
      <c r="CG331" s="78">
        <f t="shared" ref="CG331:CG394" si="897">CE331/D331</f>
        <v>0</v>
      </c>
      <c r="CH331" s="90">
        <f>IF(ISNA(VLOOKUP($B331,'[1]1718  Exp_Rev Access'!$F$7:$GK$318,$CH$2,FALSE)),"",VLOOKUP($B331,'[1]1718  Exp_Rev Access'!$F$7:$GK$318,$CH$2,FALSE))</f>
        <v>56241.25</v>
      </c>
      <c r="CI331" s="90">
        <f>IF(ISNA(VLOOKUP($B331,'[1]1718  Exp_Rev Access'!$F$7:$GK$318,$CI$2,FALSE)),"",VLOOKUP($B331,'[1]1718  Exp_Rev Access'!$F$7:$GK$318,$CI$2,FALSE))</f>
        <v>0</v>
      </c>
      <c r="CJ331" s="90">
        <f>IF(ISNA(VLOOKUP($B331,'[1]1718  Exp_Rev Access'!$F$7:$GK$318,$CJ$2,FALSE)),"",VLOOKUP($B331,'[1]1718  Exp_Rev Access'!$F$7:$GK$318,$CJ$2,FALSE))</f>
        <v>0</v>
      </c>
      <c r="CK331" s="90">
        <f>IF(ISNA(VLOOKUP($B331,'[1]1718  Exp_Rev Access'!$F$7:$GK$318,$CK$2,FALSE)),"",VLOOKUP($B331,'[1]1718  Exp_Rev Access'!$F$7:$GK$318,$CK$2,FALSE))</f>
        <v>0</v>
      </c>
      <c r="CL331" s="90">
        <f>IF(ISNA(VLOOKUP($B331,'[1]1718  Exp_Rev Access'!$F$7:$GK$318,$CL$2,FALSE)),"",VLOOKUP($B331,'[1]1718  Exp_Rev Access'!$F$7:$GK$318,$CL$2,FALSE))</f>
        <v>0</v>
      </c>
      <c r="CM331" s="90">
        <f>IF(ISNA(VLOOKUP($B331,'[1]1718  Exp_Rev Access'!$F$7:$GK$318,$CM$2,FALSE)),"",VLOOKUP($B331,'[1]1718  Exp_Rev Access'!$F$7:$GK$318,$CM$2,FALSE))</f>
        <v>0</v>
      </c>
      <c r="CN331" s="90">
        <f>IF(ISNA(VLOOKUP($B331,'[1]1718  Exp_Rev Access'!$F$7:$GK$318,$CN$2,FALSE)),"",VLOOKUP($B331,'[1]1718  Exp_Rev Access'!$F$7:$GK$318,$CN$2,FALSE))</f>
        <v>0</v>
      </c>
      <c r="CO331" s="90">
        <f>IF(ISNA(VLOOKUP($B331,'[1]1718  Exp_Rev Access'!$F$7:$GK$318,$CO$2,FALSE)),"",VLOOKUP($B331,'[1]1718  Exp_Rev Access'!$F$7:$GK$318,$CO$2,FALSE))</f>
        <v>18089.13</v>
      </c>
      <c r="CP331" s="90">
        <f>IF(ISNA(VLOOKUP($B331,'[1]1718  Exp_Rev Access'!$F$7:$GK$318,$CP$2,FALSE)),"",VLOOKUP($B331,'[1]1718  Exp_Rev Access'!$F$7:$GK$318,$CP$2,FALSE))</f>
        <v>0</v>
      </c>
      <c r="CQ331" s="90">
        <f>IF(ISNA(VLOOKUP($B331,'[1]1718  Exp_Rev Access'!$F$7:$GK$318,$CQ$2,FALSE)),"",VLOOKUP($B331,'[1]1718  Exp_Rev Access'!$F$7:$GK$318,$CQ$2,FALSE))</f>
        <v>6441893.3600000003</v>
      </c>
      <c r="CR331" s="90">
        <f>IF(ISNA(VLOOKUP($B331,'[1]1718  Exp_Rev Access'!$F$7:$GK$318,$CR$2,FALSE)),"",VLOOKUP($B331,'[1]1718  Exp_Rev Access'!$F$7:$GK$318,$CR$2,FALSE))</f>
        <v>0</v>
      </c>
      <c r="CS331" s="90">
        <f>IF(ISNA(VLOOKUP($B331,'[1]1718  Exp_Rev Access'!$F$7:$GK$318,$CS$2,FALSE)),"",VLOOKUP($B331,'[1]1718  Exp_Rev Access'!$F$7:$GK$318,$CS$2,FALSE))</f>
        <v>247566</v>
      </c>
      <c r="CT331" s="90">
        <f>IF(ISNA(VLOOKUP($B331,'[1]1718  Exp_Rev Access'!$F$7:$GK$318,$CT$2,FALSE)),"",VLOOKUP($B331,'[1]1718  Exp_Rev Access'!$F$7:$GK$318,$CT$2,FALSE))</f>
        <v>65695</v>
      </c>
      <c r="CU331" s="90">
        <f>IF(ISNA(VLOOKUP($B331,'[1]1718  Exp_Rev Access'!$F$7:$GK$318,$CU$2,FALSE)),"",VLOOKUP($B331,'[1]1718  Exp_Rev Access'!$F$7:$GK$318,$CU$2,FALSE))</f>
        <v>10330515.01</v>
      </c>
      <c r="CV331" s="90">
        <f>IF(ISNA(VLOOKUP($B331,'[1]1718  Exp_Rev Access'!$F$7:$GK$318,$CV$2,FALSE)),"",VLOOKUP($B331,'[1]1718  Exp_Rev Access'!$F$7:$GK$318,$CV$2,FALSE))</f>
        <v>1489009.94</v>
      </c>
      <c r="CW331" s="90">
        <f>IF(ISNA(VLOOKUP($B331,'[1]1718  Exp_Rev Access'!$F$7:$GK$318,$CW$2,FALSE)),"",VLOOKUP($B331,'[1]1718  Exp_Rev Access'!$F$7:$GK$318,$CW$2,FALSE))</f>
        <v>0</v>
      </c>
      <c r="CX331" s="90">
        <f>IF(ISNA(VLOOKUP($B331,'[1]1718  Exp_Rev Access'!$F$7:$GK$318,$CX$2,FALSE)),"",VLOOKUP($B331,'[1]1718  Exp_Rev Access'!$F$7:$GK$318,$CX$2,FALSE))</f>
        <v>0</v>
      </c>
      <c r="CY331" s="90">
        <f>IF(ISNA(VLOOKUP($B331,'[1]1718  Exp_Rev Access'!$F$7:$GK$318,$CY$2,FALSE)),"",VLOOKUP($B331,'[1]1718  Exp_Rev Access'!$F$7:$GK$318,$CY$2,FALSE))</f>
        <v>0</v>
      </c>
      <c r="CZ331" s="90">
        <f>IF(ISNA(VLOOKUP($B331,'[1]1718  Exp_Rev Access'!$F$7:$GK$318,$CZ$2,FALSE)),"",VLOOKUP($B331,'[1]1718  Exp_Rev Access'!$F$7:$GK$318,$CZ$2,FALSE))</f>
        <v>0</v>
      </c>
      <c r="DA331" s="90">
        <f>IF(ISNA(VLOOKUP($B331,'[1]1718  Exp_Rev Access'!$F$7:$GK$318,$DA$2,FALSE)),"",VLOOKUP($B331,'[1]1718  Exp_Rev Access'!$F$7:$GK$318,$DA$2,FALSE))</f>
        <v>0</v>
      </c>
      <c r="DB331" s="90">
        <f>IF(ISNA(VLOOKUP($B331,'[1]1718  Exp_Rev Access'!$F$7:$GK$318,$DB$2,FALSE)),"",VLOOKUP($B331,'[1]1718  Exp_Rev Access'!$F$7:$GK$318,$DB$2,FALSE))</f>
        <v>237563.56</v>
      </c>
      <c r="DC331" s="90">
        <f>IF(ISNA(VLOOKUP($B331,'[1]1718  Exp_Rev Access'!$F$7:$GK$318,$DC$2,FALSE)),"",VLOOKUP($B331,'[1]1718  Exp_Rev Access'!$F$7:$GK$318,$DC$2,FALSE))</f>
        <v>0</v>
      </c>
      <c r="DD331" s="90">
        <f>IF(ISNA(VLOOKUP($B331,'[1]1718  Exp_Rev Access'!$F$7:$GK$318,$DD$2,FALSE)),"",VLOOKUP($B331,'[1]1718  Exp_Rev Access'!$F$7:$GK$318,$DD$2,FALSE))</f>
        <v>0</v>
      </c>
      <c r="DE331" s="90">
        <f>IF(ISNA(VLOOKUP($B331,'[1]1718  Exp_Rev Access'!$F$7:$GK$318,$DE$2,FALSE)),"",VLOOKUP($B331,'[1]1718  Exp_Rev Access'!$F$7:$GK$318,$DE$2,FALSE))</f>
        <v>0</v>
      </c>
      <c r="DF331" s="90">
        <f>IF(ISNA(VLOOKUP($B331,'[1]1718  Exp_Rev Access'!$F$7:$GK$318,$DF$2,FALSE)),"",VLOOKUP($B331,'[1]1718  Exp_Rev Access'!$F$7:$GK$318,$DF$2,FALSE))</f>
        <v>0</v>
      </c>
      <c r="DG331" s="90">
        <f>IF(ISNA(VLOOKUP($B331,'[1]1718  Exp_Rev Access'!$F$7:$GK$318,$DG$2,FALSE)),"",VLOOKUP($B331,'[1]1718  Exp_Rev Access'!$F$7:$GK$318,$DG$2,FALSE))</f>
        <v>63135.23</v>
      </c>
      <c r="DH331" s="90">
        <f>IF(ISNA(VLOOKUP($B331,'[1]1718  Exp_Rev Access'!$F$7:$GK$318,$DH$2,FALSE)),"",VLOOKUP($B331,'[1]1718  Exp_Rev Access'!$F$7:$GK$318,$DH$2,FALSE))</f>
        <v>361869.43</v>
      </c>
      <c r="DI331" s="90">
        <f>IF(ISNA(VLOOKUP($B331,'[1]1718  Exp_Rev Access'!$F$7:$GK$318,$DI$2,FALSE)),"",VLOOKUP($B331,'[1]1718  Exp_Rev Access'!$F$7:$GK$318,$DI$2,FALSE))</f>
        <v>10717901.34</v>
      </c>
      <c r="DJ331" s="90">
        <f>IF(ISNA(VLOOKUP($B331,'[1]1718  Exp_Rev Access'!$F$7:$GK$318,$DJ$2,FALSE)),"",VLOOKUP($B331,'[1]1718  Exp_Rev Access'!$F$7:$GK$318,$DJ$2,FALSE))</f>
        <v>0</v>
      </c>
      <c r="DK331" s="90">
        <f>IF(ISNA(VLOOKUP($B331,'[1]1718  Exp_Rev Access'!$F$7:$GK$318,$DK$2,FALSE)),"",VLOOKUP($B331,'[1]1718  Exp_Rev Access'!$F$7:$GK$318,$DK$2,FALSE))</f>
        <v>67658.62</v>
      </c>
      <c r="DL331" s="90">
        <f>IF(ISNA(VLOOKUP($B331,'[1]1718  Exp_Rev Access'!$F$7:$GK$318,$DL$2,FALSE)),"",VLOOKUP($B331,'[1]1718  Exp_Rev Access'!$F$7:$GK$318,$DL$2,FALSE))</f>
        <v>0</v>
      </c>
      <c r="DM331" s="90">
        <f>IF(ISNA(VLOOKUP($B331,'[1]1718  Exp_Rev Access'!$F$7:$GK$318,$DM$2,FALSE)),"",VLOOKUP($B331,'[1]1718  Exp_Rev Access'!$F$7:$GK$318,$DM$2,FALSE))</f>
        <v>0</v>
      </c>
      <c r="DN331" s="90">
        <f>IF(ISNA(VLOOKUP($B331,'[1]1718  Exp_Rev Access'!$F$7:$GK$318,$DN$2,FALSE)),"",VLOOKUP($B331,'[1]1718  Exp_Rev Access'!$F$7:$GK$318,$DN$2,FALSE))</f>
        <v>0</v>
      </c>
      <c r="DO331" s="90">
        <f>IF(ISNA(VLOOKUP($B331,'[1]1718  Exp_Rev Access'!$F$7:$GK$318,$DO$2,FALSE)),"",VLOOKUP($B331,'[1]1718  Exp_Rev Access'!$F$7:$GK$318,$DO$2,FALSE))</f>
        <v>0</v>
      </c>
      <c r="DP331" s="90">
        <f>IF(ISNA(VLOOKUP($B331,'[1]1718  Exp_Rev Access'!$F$7:$GK$318,$DP$2,FALSE)),"",VLOOKUP($B331,'[1]1718  Exp_Rev Access'!$F$7:$GK$318,$DP$2,FALSE))</f>
        <v>0</v>
      </c>
      <c r="DQ331" s="90">
        <f>IF(ISNA(VLOOKUP($B331,'[1]1718  Exp_Rev Access'!$F$7:$GK$318,$DQ$2,FALSE)),"",VLOOKUP($B331,'[1]1718  Exp_Rev Access'!$F$7:$GK$318,$DQ$2,FALSE))</f>
        <v>0</v>
      </c>
      <c r="DR331" s="90">
        <f>IF(ISNA(VLOOKUP($B331,'[1]1718  Exp_Rev Access'!$F$7:$GK$318,$DR$2,FALSE)),"",VLOOKUP($B331,'[1]1718  Exp_Rev Access'!$F$7:$GK$318,$DR$2,FALSE))</f>
        <v>0</v>
      </c>
      <c r="DS331" s="90">
        <f>IF(ISNA(VLOOKUP($B331,'[1]1718  Exp_Rev Access'!$F$7:$GK$318,$DS$2,FALSE)),"",VLOOKUP($B331,'[1]1718  Exp_Rev Access'!$F$7:$GK$318,$DS$2,FALSE))</f>
        <v>0</v>
      </c>
      <c r="DT331" s="90">
        <f>IF(ISNA(VLOOKUP($B331,'[1]1718  Exp_Rev Access'!$F$7:$GK$318,$DT$2,FALSE)),"",VLOOKUP($B331,'[1]1718  Exp_Rev Access'!$F$7:$GK$318,$DT$2,FALSE))</f>
        <v>0</v>
      </c>
      <c r="DU331" s="90">
        <f>IF(ISNA(VLOOKUP($B331,'[1]1718  Exp_Rev Access'!$F$7:$GK$318,$DU$2,FALSE)),"",VLOOKUP($B331,'[1]1718  Exp_Rev Access'!$F$7:$GK$318,$DU$2,FALSE))</f>
        <v>0</v>
      </c>
      <c r="DV331" s="90">
        <f>IF(ISNA(VLOOKUP($B331,'[1]1718  Exp_Rev Access'!$F$7:$GK$318,$DV$2,FALSE)),"",VLOOKUP($B331,'[1]1718  Exp_Rev Access'!$F$7:$GK$318,$DV$2,FALSE))</f>
        <v>0</v>
      </c>
      <c r="DW331" s="90">
        <f>IF(ISNA(VLOOKUP($B331,'[1]1718  Exp_Rev Access'!$F$7:$GK$318,$DW$2,FALSE)),"",VLOOKUP($B331,'[1]1718  Exp_Rev Access'!$F$7:$GK$318,$DW$2,FALSE))</f>
        <v>0</v>
      </c>
      <c r="DX331" s="90">
        <f>IF(ISNA(VLOOKUP($B331,'[1]1718  Exp_Rev Access'!$F$7:$GK$318,$DX$2,FALSE)),"",VLOOKUP($B331,'[1]1718  Exp_Rev Access'!$F$7:$GK$318,$DX$2,FALSE))</f>
        <v>0</v>
      </c>
      <c r="DY331" s="90">
        <f>IF(ISNA(VLOOKUP($B331,'[1]1718  Exp_Rev Access'!$F$7:$GK$318,$DY$2,FALSE)),"",VLOOKUP($B331,'[1]1718  Exp_Rev Access'!$F$7:$GK$318,$DY$2,FALSE))</f>
        <v>0</v>
      </c>
      <c r="DZ331" s="90">
        <f>IF(ISNA(VLOOKUP($B331,'[1]1718  Exp_Rev Access'!$F$7:$GK$318,$DZ$2,FALSE)),"",VLOOKUP($B331,'[1]1718  Exp_Rev Access'!$F$7:$GK$318,$DZ$2,FALSE))</f>
        <v>0</v>
      </c>
      <c r="EA331" s="90">
        <f>IF(ISNA(VLOOKUP($B331,'[1]1718  Exp_Rev Access'!$F$7:$GK$318,$EA$2,FALSE)),"",VLOOKUP($B331,'[1]1718  Exp_Rev Access'!$F$7:$GK$318,$EA$2,FALSE))</f>
        <v>0</v>
      </c>
      <c r="EB331" s="90">
        <f>IF(ISNA(VLOOKUP($B331,'[1]1718  Exp_Rev Access'!$F$7:$GK$318,$EB$2,FALSE)),"",VLOOKUP($B331,'[1]1718  Exp_Rev Access'!$F$7:$GK$318,$EB$2,FALSE))</f>
        <v>0</v>
      </c>
      <c r="EC331" s="90">
        <f>IF(ISNA(VLOOKUP($B331,'[1]1718  Exp_Rev Access'!$F$7:$GK$318,$EC$2,FALSE)),"",VLOOKUP($B331,'[1]1718  Exp_Rev Access'!$F$7:$GK$318,$EC$2,FALSE))</f>
        <v>0</v>
      </c>
      <c r="ED331" s="90">
        <f>IF(ISNA(VLOOKUP($B331,'[1]1718  Exp_Rev Access'!$F$7:$GK$318,$ED$2,FALSE)),"",VLOOKUP($B331,'[1]1718  Exp_Rev Access'!$F$7:$GK$318,$ED$2,FALSE))</f>
        <v>0</v>
      </c>
      <c r="EE331" s="90">
        <f>IF(ISNA(VLOOKUP($B331,'[1]1718  Exp_Rev Access'!$F$7:$GK$318,$EE$2,FALSE)),"",VLOOKUP($B331,'[1]1718  Exp_Rev Access'!$F$7:$GK$318,$EE$2,FALSE))</f>
        <v>0</v>
      </c>
      <c r="EF331" s="90">
        <f>IF(ISNA(VLOOKUP($B331,'[1]1718  Exp_Rev Access'!$F$7:$GK$318,$EF$2,FALSE)),"",VLOOKUP($B331,'[1]1718  Exp_Rev Access'!$F$7:$GK$318,$EF$2,FALSE))</f>
        <v>0</v>
      </c>
      <c r="EG331" s="90">
        <f>IF(ISNA(VLOOKUP($B331,'[1]1718  Exp_Rev Access'!$F$7:$GK$318,$EG$2,FALSE)),"",VLOOKUP($B331,'[1]1718  Exp_Rev Access'!$F$7:$GK$318,$EG$2,FALSE))</f>
        <v>198106.45</v>
      </c>
      <c r="EH331" s="90">
        <f>IF(ISNA(VLOOKUP($B331,'[1]1718  Exp_Rev Access'!$F$7:$GK$318,$EH$2,FALSE)),"",VLOOKUP($B331,'[1]1718  Exp_Rev Access'!$F$7:$GK$318,$EH$2,FALSE))</f>
        <v>0</v>
      </c>
      <c r="EI331" s="90">
        <f>IF(ISNA(VLOOKUP($B331,'[1]1718  Exp_Rev Access'!$F$7:$GK$318,$EI$2,FALSE)),"",VLOOKUP($B331,'[1]1718  Exp_Rev Access'!$F$7:$GK$318,$EI$2,FALSE))</f>
        <v>0</v>
      </c>
      <c r="EJ331" s="90">
        <f>IF(ISNA(VLOOKUP($B331,'[1]1718  Exp_Rev Access'!$F$7:$GK$318,$EJ$2,FALSE)),"",VLOOKUP($B331,'[1]1718  Exp_Rev Access'!$F$7:$GK$318,$EJ$2,FALSE))</f>
        <v>0</v>
      </c>
      <c r="EK331" s="90">
        <f>IF(ISNA(VLOOKUP($B331,'[1]1718  Exp_Rev Access'!$F$7:$GK$318,$EK$2,FALSE)),"",VLOOKUP($B331,'[1]1718  Exp_Rev Access'!$F$7:$GK$318,$EK$2,FALSE))</f>
        <v>0</v>
      </c>
      <c r="EL331" s="90">
        <f>IF(ISNA(VLOOKUP($B331,'[1]1718  Exp_Rev Access'!$F$7:$GK$318,$EL$2,FALSE)),"",VLOOKUP($B331,'[1]1718  Exp_Rev Access'!$F$7:$GK$318,$EL$2,FALSE))</f>
        <v>0</v>
      </c>
      <c r="EM331" s="90">
        <f>IF(ISNA(VLOOKUP($B331,'[1]1718  Exp_Rev Access'!$F$7:$GK$318,$EM$2,FALSE)),"",VLOOKUP($B331,'[1]1718  Exp_Rev Access'!$F$7:$GK$318,$EM$2,FALSE))</f>
        <v>0</v>
      </c>
      <c r="EN331" s="90">
        <f>IF(ISNA(VLOOKUP($B331,'[1]1718  Exp_Rev Access'!$F$7:$GK$318,$EN$2,FALSE)),"",VLOOKUP($B331,'[1]1718  Exp_Rev Access'!$F$7:$GK$318,$EN$2,FALSE))</f>
        <v>1034375.59</v>
      </c>
      <c r="EO331" s="90">
        <f>IF(ISNA(VLOOKUP($B331,'[1]1718  Exp_Rev Access'!$F$7:$GK$318,$EO$2,FALSE)),"",VLOOKUP($B331,'[1]1718  Exp_Rev Access'!$F$7:$GK$318,$EO$2,FALSE))</f>
        <v>0</v>
      </c>
      <c r="EP331" s="90">
        <f>IF(ISNA(VLOOKUP($B331,'[1]1718  Exp_Rev Access'!$F$7:$GK$318,$EP$2,FALSE)),"",VLOOKUP($B331,'[1]1718  Exp_Rev Access'!$F$7:$GK$318,$EP$2,FALSE))</f>
        <v>0</v>
      </c>
      <c r="EQ331" s="90">
        <f>IF(ISNA(VLOOKUP($B331,'[1]1718  Exp_Rev Access'!$F$7:$GK$318,$EQ$2,FALSE)),"",VLOOKUP($B331,'[1]1718  Exp_Rev Access'!$F$7:$GK$318,$EQ$2,FALSE))</f>
        <v>0</v>
      </c>
      <c r="ER331" s="90">
        <f>IF(ISNA(VLOOKUP($B331,'[1]1718  Exp_Rev Access'!$F$7:$GK$318,$ER$2,FALSE)),"",VLOOKUP($B331,'[1]1718  Exp_Rev Access'!$F$7:$GK$318,$ER$2,FALSE))</f>
        <v>0</v>
      </c>
      <c r="ES331" s="90">
        <f>IF(ISNA(VLOOKUP($B331,'[1]1718  Exp_Rev Access'!$F$7:$GK$318,$ES$2,FALSE)),"",VLOOKUP($B331,'[1]1718  Exp_Rev Access'!$F$7:$GK$318,$ES$2,FALSE))</f>
        <v>0</v>
      </c>
      <c r="ET331" s="90">
        <f>IF(ISNA(VLOOKUP($B331,'[1]1718  Exp_Rev Access'!$F$7:$GK$318,$ET$2,FALSE)),"",VLOOKUP($B331,'[1]1718  Exp_Rev Access'!$F$7:$GK$318,$ET$2,FALSE))</f>
        <v>0</v>
      </c>
      <c r="EU331" s="90">
        <f>IF(ISNA(VLOOKUP($B331,'[1]1718  Exp_Rev Access'!$F$7:$GK$318,$EU$2,FALSE)),"",VLOOKUP($B331,'[1]1718  Exp_Rev Access'!$F$7:$GK$318,$EU$2,FALSE))</f>
        <v>0</v>
      </c>
      <c r="EV331" s="90">
        <f>IF(ISNA(VLOOKUP($B331,'[1]1718  Exp_Rev Access'!$F$7:$GK$318,$EV$2,FALSE)),"",VLOOKUP($B331,'[1]1718  Exp_Rev Access'!$F$7:$GK$318,$EV$2,FALSE))</f>
        <v>240699.29</v>
      </c>
      <c r="EW331" s="90">
        <f>IF(ISNA(VLOOKUP($B331,'[1]1718  Exp_Rev Access'!$F$7:$GK$318,$EW$2,FALSE)),"",VLOOKUP($B331,'[1]1718  Exp_Rev Access'!$F$7:$GK$318,$EW$2,FALSE))</f>
        <v>0</v>
      </c>
      <c r="EX331" s="90">
        <f>IF(ISNA(VLOOKUP($B331,'[1]1718  Exp_Rev Access'!$F$7:$GK$318,$EX$2,FALSE)),"",VLOOKUP($B331,'[1]1718  Exp_Rev Access'!$F$7:$GK$318,$EX$2,FALSE))</f>
        <v>0</v>
      </c>
      <c r="EY331" s="90">
        <f>IF(ISNA(VLOOKUP($B331,'[1]1718  Exp_Rev Access'!$F$7:$GK$318,$EY$2,FALSE)),"",VLOOKUP($B331,'[1]1718  Exp_Rev Access'!$F$7:$GK$318,$EY$2,FALSE))</f>
        <v>0</v>
      </c>
      <c r="EZ331" s="90">
        <f>IF(ISNA(VLOOKUP($B331,'[1]1718  Exp_Rev Access'!$F$7:$GK$318,$EZ$2,FALSE)),"",VLOOKUP($B331,'[1]1718  Exp_Rev Access'!$F$7:$GK$318,$EZ$2,FALSE))</f>
        <v>0</v>
      </c>
      <c r="FA331" s="90">
        <f>IF(ISNA(VLOOKUP($B331,'[1]1718  Exp_Rev Access'!$F$7:$GK$318,$FA$2,FALSE)),"",VLOOKUP($B331,'[1]1718  Exp_Rev Access'!$F$7:$GK$318,$FA$2,FALSE))</f>
        <v>0</v>
      </c>
      <c r="FB331" s="90">
        <f>IF(ISNA(VLOOKUP($B331,'[1]1718  Exp_Rev Access'!$F$7:$GK$318,$FB$2,FALSE)),"",VLOOKUP($B331,'[1]1718  Exp_Rev Access'!$F$7:$GK$318,$FB$2,FALSE))</f>
        <v>0</v>
      </c>
      <c r="FC331" s="90">
        <f>IF(ISNA(VLOOKUP($B331,'[1]1718  Exp_Rev Access'!$F$7:$GK$318,$FC$2,FALSE)),"",VLOOKUP($B331,'[1]1718  Exp_Rev Access'!$F$7:$GK$318,$FC$2,FALSE))</f>
        <v>0</v>
      </c>
      <c r="FD331" s="90">
        <f>IF(ISNA(VLOOKUP($B331,'[1]1718  Exp_Rev Access'!$F$7:$GK$318,$FD$2,FALSE)),"",VLOOKUP($B331,'[1]1718  Exp_Rev Access'!$F$7:$GK$318,$FD$2,FALSE))</f>
        <v>0</v>
      </c>
      <c r="FE331" s="90">
        <f>IF(ISNA(VLOOKUP($B331,'[1]1718  Exp_Rev Access'!$F$7:$GK$318,$FE$2,FALSE)),"",VLOOKUP($B331,'[1]1718  Exp_Rev Access'!$F$7:$GK$318,$FE$2,FALSE))</f>
        <v>0</v>
      </c>
      <c r="FF331" s="90">
        <f>IF(ISNA(VLOOKUP($B331,'[1]1718  Exp_Rev Access'!$F$7:$GK$318,$FF$2,FALSE)),"",VLOOKUP($B331,'[1]1718  Exp_Rev Access'!$F$7:$GK$318,$FF$2,FALSE))</f>
        <v>0</v>
      </c>
      <c r="FG331" s="90">
        <f>IF(ISNA(VLOOKUP($B331,'[1]1718  Exp_Rev Access'!$F$7:$GK$318,$FG$2,FALSE)),"",VLOOKUP($B331,'[1]1718  Exp_Rev Access'!$F$7:$GK$318,$FG$2,FALSE))</f>
        <v>0</v>
      </c>
      <c r="FH331" s="90">
        <f>IF(ISNA(VLOOKUP($B331,'[1]1718  Exp_Rev Access'!$F$7:$GK$318,$FH$2,FALSE)),"",VLOOKUP($B331,'[1]1718  Exp_Rev Access'!$F$7:$GK$318,$FH$2,FALSE))</f>
        <v>0</v>
      </c>
      <c r="FI331" s="90">
        <f>IF(ISNA(VLOOKUP($B331,'[1]1718  Exp_Rev Access'!$F$7:$GK$318,$FI$2,FALSE)),"",VLOOKUP($B331,'[1]1718  Exp_Rev Access'!$F$7:$GK$318,$FI$2,FALSE))</f>
        <v>0</v>
      </c>
      <c r="FJ331" s="90">
        <f>IF(ISNA(VLOOKUP($B331,'[1]1718  Exp_Rev Access'!$F$7:$GK$318,$FJ$2,FALSE)),"",VLOOKUP($B331,'[1]1718  Exp_Rev Access'!$F$7:$GK$318,$FJ$2,FALSE))</f>
        <v>0</v>
      </c>
      <c r="FK331" s="90">
        <f>IF(ISNA(VLOOKUP($B331,'[1]1718  Exp_Rev Access'!$F$7:$GK$318,$FK$2,FALSE)),"",VLOOKUP($B331,'[1]1718  Exp_Rev Access'!$F$7:$GK$318,$FK$2,FALSE))</f>
        <v>0</v>
      </c>
      <c r="FL331" s="90">
        <f>IF(ISNA(VLOOKUP($B331,'[1]1718  Exp_Rev Access'!$F$7:$GK$318,$FL$2,FALSE)),"",VLOOKUP($B331,'[1]1718  Exp_Rev Access'!$F$7:$GK$318,$FL$2,FALSE))</f>
        <v>0</v>
      </c>
      <c r="FM331" s="90">
        <f>IF(ISNA(VLOOKUP($B331,'[1]1718  Exp_Rev Access'!$F$7:$GK$318,$FM$2,FALSE)),"",VLOOKUP($B331,'[1]1718  Exp_Rev Access'!$F$7:$GK$318,$FM$2,FALSE))</f>
        <v>0</v>
      </c>
      <c r="FN331" s="90">
        <f>IF(ISNA(VLOOKUP($B331,'[1]1718  Exp_Rev Access'!$F$7:$GK$318,$FN$2,FALSE)),"",VLOOKUP($B331,'[1]1718  Exp_Rev Access'!$F$7:$GK$318,$FN$2,FALSE))</f>
        <v>649.16999999999996</v>
      </c>
      <c r="FO331" s="90">
        <f>IF(ISNA(VLOOKUP($B331,'[1]1718  Exp_Rev Access'!$F$7:$GK$318,$FO$2,FALSE)),"",VLOOKUP($B331,'[1]1718  Exp_Rev Access'!$F$7:$GK$318,$FO$2,FALSE))</f>
        <v>4488069.18</v>
      </c>
      <c r="FP331" s="90">
        <f>IF(ISNA(VLOOKUP($B331,'[1]1718  Exp_Rev Access'!$F$7:$GK$318,$FP$2,FALSE)),"",VLOOKUP($B331,'[1]1718  Exp_Rev Access'!$F$7:$GK$318,$FP$2,FALSE))</f>
        <v>0</v>
      </c>
      <c r="FQ331" s="90">
        <f>IF(ISNA(VLOOKUP($B331,'[1]1718  Exp_Rev Access'!$F$7:$GK$318,$FQ$2,FALSE)),"",VLOOKUP($B331,'[1]1718  Exp_Rev Access'!$F$7:$GK$318,$FQ$2,FALSE))</f>
        <v>0</v>
      </c>
      <c r="FR331" s="90">
        <f>IF(ISNA(VLOOKUP($B331,'[1]1718  Exp_Rev Access'!$F$7:$GK$318,$FR$2,FALSE)),"",VLOOKUP($B331,'[1]1718  Exp_Rev Access'!$F$7:$GK$318,$FR$2,FALSE))</f>
        <v>1215196.72</v>
      </c>
      <c r="FS331" s="56">
        <f t="shared" ref="FS331:FS347" si="898">SUM(CH331:FR331)</f>
        <v>37274234.269999996</v>
      </c>
      <c r="FT331" s="92">
        <f t="shared" ref="FT331:FT347" si="899">FS331/E331</f>
        <v>8.9697831977537529E-2</v>
      </c>
      <c r="FU331" s="94">
        <f t="shared" ref="FU331:FU347" si="900">FS331/D331</f>
        <v>1212.2226512561354</v>
      </c>
      <c r="FV331" s="95">
        <f>IF(ISNA(VLOOKUP($B331,'[1]1718  Exp_Rev Access'!$F$7:$GK$318,$FV$2,FALSE)),"",VLOOKUP($B331,'[1]1718  Exp_Rev Access'!$F$7:$GK$318,$FV$2,FALSE))</f>
        <v>695999.59</v>
      </c>
      <c r="FW331" s="95">
        <f>IF(ISNA(VLOOKUP($B331,'[1]1718  Exp_Rev Access'!$F$7:$GK$318,$FW$2,FALSE)),"",VLOOKUP($B331,'[1]1718  Exp_Rev Access'!$F$7:$GK$318,$FW$2,FALSE))</f>
        <v>143747.4</v>
      </c>
      <c r="FX331" s="95">
        <f>IF(ISNA(VLOOKUP($B331,'[1]1718  Exp_Rev Access'!$F$7:$GK$318,$FX$2,FALSE)),"",VLOOKUP($B331,'[1]1718  Exp_Rev Access'!$F$7:$GK$318,$FX$2,FALSE))</f>
        <v>0</v>
      </c>
      <c r="FY331" s="95">
        <f>IF(ISNA(VLOOKUP($B331,'[1]1718  Exp_Rev Access'!$F$7:$GK$318,$FY$2,FALSE)),"",VLOOKUP($B331,'[1]1718  Exp_Rev Access'!$F$7:$GK$318,$FY$2,FALSE))</f>
        <v>20515</v>
      </c>
      <c r="FZ331" s="95">
        <f>IF(ISNA(VLOOKUP($B331,'[1]1718  Exp_Rev Access'!$F$7:$GK$318,$FZ$2,FALSE)),"",VLOOKUP($B331,'[1]1718  Exp_Rev Access'!$F$7:$GK$318,$FZ$2,FALSE))</f>
        <v>0</v>
      </c>
      <c r="GA331" s="95">
        <f>IF(ISNA(VLOOKUP($B331,'[1]1718  Exp_Rev Access'!$F$7:$GK$318,$GA$2,FALSE)),"",VLOOKUP($B331,'[1]1718  Exp_Rev Access'!$F$7:$GK$318,$GA$2,FALSE))</f>
        <v>0</v>
      </c>
      <c r="GB331" s="95">
        <f>IF(ISNA(VLOOKUP($B331,'[1]1718  Exp_Rev Access'!$F$7:$GK$318,$GB$2,FALSE)),"",VLOOKUP($B331,'[1]1718  Exp_Rev Access'!$F$7:$GK$318,$GB$2,FALSE))</f>
        <v>29986.32</v>
      </c>
      <c r="GC331" s="95">
        <f>IF(ISNA(VLOOKUP($B331,'[1]1718  Exp_Rev Access'!$F$7:$GK$318,$GC$2,FALSE)),"",VLOOKUP($B331,'[1]1718  Exp_Rev Access'!$F$7:$GK$318,$GC$2,FALSE))</f>
        <v>0</v>
      </c>
      <c r="GD331" s="95">
        <f>IF(ISNA(VLOOKUP($B331,'[1]1718  Exp_Rev Access'!$F$7:$GK$318,$GD$2,FALSE)),"",VLOOKUP($B331,'[1]1718  Exp_Rev Access'!$F$7:$GK$318,$GD$2,FALSE))</f>
        <v>0</v>
      </c>
      <c r="GE331" s="95">
        <f>IF(ISNA(VLOOKUP($B331,'[1]1718  Exp_Rev Access'!$F$7:$GK$318,$GE$2,FALSE)),"",VLOOKUP($B331,'[1]1718  Exp_Rev Access'!$F$7:$GK$318,$GE$2,FALSE))</f>
        <v>4662</v>
      </c>
      <c r="GF331" s="95">
        <f>IF(ISNA(VLOOKUP($B331,'[1]1718  Exp_Rev Access'!$F$7:$GK$318,$GF$2,FALSE)),"",VLOOKUP($B331,'[1]1718  Exp_Rev Access'!$F$7:$GK$318,$GF$2,FALSE))</f>
        <v>7797.23</v>
      </c>
      <c r="GG331" s="95">
        <f>IF(ISNA(VLOOKUP($B331,'[1]1718  Exp_Rev Access'!$F$7:$GK$318,$GG$2,FALSE)),"",VLOOKUP($B331,'[1]1718  Exp_Rev Access'!$F$7:$GK$318,$GG$2,FALSE))</f>
        <v>0</v>
      </c>
      <c r="GH331" s="95">
        <f>IF(ISNA(VLOOKUP($B331,'[1]1718  Exp_Rev Access'!$F$7:$GK$318,$GH$2,FALSE)),"",VLOOKUP($B331,'[1]1718  Exp_Rev Access'!$F$7:$GK$318,$GH$2,FALSE))</f>
        <v>6644.78</v>
      </c>
      <c r="GI331" s="95">
        <f>IF(ISNA(VLOOKUP($B331,'[1]1718  Exp_Rev Access'!$F$7:$GK$318,$GI$2,FALSE)),"",VLOOKUP($B331,'[1]1718  Exp_Rev Access'!$F$7:$GK$318,$GI$2,FALSE))</f>
        <v>0</v>
      </c>
      <c r="GJ331" s="95">
        <f>IF(ISNA(VLOOKUP($B331,'[1]1718  Exp_Rev Access'!$F$7:$GK$318,$GJ$2,FALSE)),"",VLOOKUP($B331,'[1]1718  Exp_Rev Access'!$F$7:$GK$318,$GJ$2,FALSE))</f>
        <v>0</v>
      </c>
      <c r="GK331" s="95">
        <f>IF(ISNA(VLOOKUP($B331,'[1]1718  Exp_Rev Access'!$F$7:$GK$318,$GK$2,FALSE)),"",VLOOKUP($B331,'[1]1718  Exp_Rev Access'!$F$7:$GK$318,$GK$2,FALSE))</f>
        <v>718015.25</v>
      </c>
      <c r="GL331" s="95">
        <f>IF(ISNA(VLOOKUP($B331,'[1]1718  Exp_Rev Access'!$F$7:$GK$318,$GL$2,FALSE)),"",VLOOKUP($B331,'[1]1718  Exp_Rev Access'!$F$7:$GK$318,$GL$2,FALSE))</f>
        <v>0</v>
      </c>
      <c r="GM331" s="95">
        <f>IF(ISNA(VLOOKUP($B331,'[1]1718  Exp_Rev Access'!$F$7:$GK$318,$GM$2,FALSE)),"",VLOOKUP($B331,'[1]1718  Exp_Rev Access'!$F$7:$GK$318,$GM$2,FALSE))</f>
        <v>0</v>
      </c>
      <c r="GN331" s="95">
        <f>IF(ISNA(VLOOKUP($B331,'[1]1718  Exp_Rev Access'!$F$7:$GK$318,$GN$2,FALSE)),"",VLOOKUP($B331,'[1]1718  Exp_Rev Access'!$F$7:$GK$318,$GN$2,FALSE))</f>
        <v>0</v>
      </c>
      <c r="GO331" s="95">
        <f>IF(ISNA(VLOOKUP($B331,'[1]1718  Exp_Rev Access'!$F$7:$GK$318,$GO$2,FALSE)),"",VLOOKUP($B331,'[1]1718  Exp_Rev Access'!$F$7:$GK$318,$GO$2,FALSE))</f>
        <v>0</v>
      </c>
      <c r="GP331" s="95">
        <f>IF(ISNA(VLOOKUP($B331,'[1]1718  Exp_Rev Access'!$F$7:$GK$318,$GP$2,FALSE)),"",VLOOKUP($B331,'[1]1718  Exp_Rev Access'!$F$7:$GK$318,$GP$2,FALSE))</f>
        <v>0</v>
      </c>
      <c r="GQ331" s="95">
        <f>IF(ISNA(VLOOKUP($B331,'[1]1718  Exp_Rev Access'!$F$7:$GK$318,$GQ$2,FALSE)),"",VLOOKUP($B331,'[1]1718  Exp_Rev Access'!$F$7:$GK$318,$GQ$2,FALSE))</f>
        <v>18366.599999999999</v>
      </c>
      <c r="GR331" s="95">
        <f>IF(ISNA(VLOOKUP($B331,'[1]1718  Exp_Rev Access'!$F$7:$GK$318,$GR$2,FALSE)),"",VLOOKUP($B331,'[1]1718  Exp_Rev Access'!$F$7:$GK$318,$GR$2,FALSE))</f>
        <v>0</v>
      </c>
      <c r="GS331" s="95">
        <f>IF(ISNA(VLOOKUP($B331,'[1]1718  Exp_Rev Access'!$F$7:$GK$318,$GS$2,FALSE)),"",VLOOKUP($B331,'[1]1718  Exp_Rev Access'!$F$7:$GK$318,$GS$2,FALSE))</f>
        <v>0</v>
      </c>
      <c r="GT331" s="95">
        <f>IF(ISNA(VLOOKUP($B331,'[1]1718  Exp_Rev Access'!$F$7:$GK$318,$GT$2,FALSE)),"",VLOOKUP($B331,'[1]1718  Exp_Rev Access'!$F$7:$GK$318,$GT$2,FALSE))</f>
        <v>0</v>
      </c>
      <c r="GU331" s="56">
        <f t="shared" ref="GU331:GU347" si="901">SUM(FV331:GT331)</f>
        <v>1645734.17</v>
      </c>
      <c r="GV331" s="92">
        <f t="shared" ref="GV331:GV347" si="902">GU331/E331</f>
        <v>3.9603439199061563E-3</v>
      </c>
      <c r="GW331" s="96">
        <f t="shared" ref="GW331:GW347" si="903">GU331/D331</f>
        <v>53.522125347210135</v>
      </c>
    </row>
    <row r="332" spans="1:222" x14ac:dyDescent="0.3">
      <c r="A332" s="98"/>
      <c r="B332" s="88" t="s">
        <v>666</v>
      </c>
      <c r="C332" s="89" t="s">
        <v>667</v>
      </c>
      <c r="D332" s="75">
        <f>IF(ISNA(VLOOKUP($B332,'[1]1718 enrollment_Rev_Exp by size'!$A$7:H664,3,FALSE)),"",VLOOKUP($B332,'[1]1718 enrollment_Rev_Exp by size'!$A$7:$G$350,3,FALSE))</f>
        <v>71.040000000000006</v>
      </c>
      <c r="E332" s="76">
        <f>IF(ISNA(VLOOKUP($B332,'[1]1718 enrollment_Rev_Exp by size'!$A$7:I666,5,FALSE)),"",VLOOKUP($B332,'[1]1718 enrollment_Rev_Exp by size'!$A$7:$G$350,5,FALSE))</f>
        <v>935350.81</v>
      </c>
      <c r="F332" s="70">
        <f t="shared" si="882"/>
        <v>935350.80999999994</v>
      </c>
      <c r="G332" s="70">
        <f t="shared" si="883"/>
        <v>0</v>
      </c>
      <c r="H332" s="90">
        <f>IF(ISNA(VLOOKUP($B332,'[1]1718  Exp_Rev Access'!$F$7:$GK$318,3,FALSE)),"",VLOOKUP($B332,'[1]1718  Exp_Rev Access'!$F$7:$GK$318,3,FALSE))</f>
        <v>107685.11</v>
      </c>
      <c r="I332" s="90">
        <f>IF(ISNA(VLOOKUP($B332,'[1]1718  Exp_Rev Access'!$F$7:$GK$318,4,FALSE)),"",VLOOKUP($B332,'[1]1718  Exp_Rev Access'!$F$7:$GK$318,4,FALSE))</f>
        <v>0</v>
      </c>
      <c r="J332" s="90">
        <f>IF(ISNA(VLOOKUP($B332,'[1]1718  Exp_Rev Access'!$F$7:$GK$318,5,FALSE)),"",VLOOKUP($B332,'[1]1718  Exp_Rev Access'!$F$7:$GK$318,5,FALSE))</f>
        <v>0</v>
      </c>
      <c r="K332" s="90">
        <f>IF(ISNA(VLOOKUP($B332,'[1]1718  Exp_Rev Access'!$F$7:$GK$318,6,FALSE)),"-",VLOOKUP($B332,'[1]1718  Exp_Rev Access'!$F$7:$GK$318,6,FALSE))</f>
        <v>11.96</v>
      </c>
      <c r="L332" s="90">
        <f>IF(ISNA(VLOOKUP($B332,'[1]1718  Exp_Rev Access'!$F$7:$GK$318,7,FALSE)),"",VLOOKUP($B332,'[1]1718  Exp_Rev Access'!$F$7:$GK$318,7,FALSE))</f>
        <v>0</v>
      </c>
      <c r="M332" s="90">
        <f>IF(ISNA(VLOOKUP($B332,'[1]1718  Exp_Rev Access'!$F$7:$GK$318,8,FALSE)),"",VLOOKUP($B332,'[1]1718  Exp_Rev Access'!$F$7:$GK$318,8,FALSE))</f>
        <v>0</v>
      </c>
      <c r="N332" s="56">
        <f t="shared" si="884"/>
        <v>107697.07</v>
      </c>
      <c r="O332" s="91">
        <f t="shared" si="885"/>
        <v>0.11514083149187629</v>
      </c>
      <c r="P332" s="56">
        <f t="shared" si="886"/>
        <v>1516.0060529279278</v>
      </c>
      <c r="Q332" s="90">
        <f>IF(ISNA(VLOOKUP($B332,'[1]1718  Exp_Rev Access'!$F$7:$GK$318,10,FALSE)),"",VLOOKUP($B332,'[1]1718  Exp_Rev Access'!$F$7:$GK$318,10,FALSE))</f>
        <v>0</v>
      </c>
      <c r="R332" s="90">
        <f>IF(ISNA(VLOOKUP($B332,'[1]1718  Exp_Rev Access'!$F$7:$GK$318,11,FALSE)),"",VLOOKUP($B332,'[1]1718  Exp_Rev Access'!$F$7:$GK$318,11,FALSE))</f>
        <v>0</v>
      </c>
      <c r="S332" s="90">
        <f>IF(ISNA(VLOOKUP($B332,'[1]1718  Exp_Rev Access'!$F$7:$GK$318,12,FALSE)),"",VLOOKUP($B332,'[1]1718  Exp_Rev Access'!$F$7:$GK$318,12,FALSE))</f>
        <v>0</v>
      </c>
      <c r="T332" s="90">
        <f>IF(ISNA(VLOOKUP($B332,'[1]1718  Exp_Rev Access'!$F$7:$GK$318,13,FALSE)),"",VLOOKUP($B332,'[1]1718  Exp_Rev Access'!$F$7:$GK$318,13,FALSE))</f>
        <v>0</v>
      </c>
      <c r="U332" s="90">
        <f>IF(ISNA(VLOOKUP($B332,'[1]1718  Exp_Rev Access'!$F$7:$GK$318,14,FALSE)),"",VLOOKUP($B332,'[1]1718  Exp_Rev Access'!$F$7:$GK$318,14,FALSE))</f>
        <v>0</v>
      </c>
      <c r="V332" s="90">
        <f>IF(ISNA(VLOOKUP($B332,'[1]1718  Exp_Rev Access'!$F$7:$GK$318,15,FALSE)),"",VLOOKUP($B332,'[1]1718  Exp_Rev Access'!$F$7:$GK$318,15,FALSE))</f>
        <v>0</v>
      </c>
      <c r="W332" s="90">
        <f>IF(ISNA(VLOOKUP($B332,'[1]1718  Exp_Rev Access'!$F$7:$GK$318,16,FALSE)),"",VLOOKUP($B332,'[1]1718  Exp_Rev Access'!$F$7:$GK$318,16,FALSE))</f>
        <v>0</v>
      </c>
      <c r="X332" s="90">
        <f>IF(ISNA(VLOOKUP($B332,'[1]1718  Exp_Rev Access'!$F$7:$GK$318,17,FALSE)),"",VLOOKUP($B332,'[1]1718  Exp_Rev Access'!$F$7:$GK$318,17,FALSE))</f>
        <v>0</v>
      </c>
      <c r="Y332" s="90">
        <f>IF(ISNA(VLOOKUP($B332,'[1]1718  Exp_Rev Access'!$F$7:$GK$318,18,FALSE)),"",VLOOKUP($B332,'[1]1718  Exp_Rev Access'!$F$7:$GK$318,18,FALSE))</f>
        <v>0</v>
      </c>
      <c r="Z332" s="90">
        <f>IF(ISNA(VLOOKUP($B332,'[1]1718  Exp_Rev Access'!$F$7:$GK$318,19,FALSE)),"",VLOOKUP($B332,'[1]1718  Exp_Rev Access'!$F$7:$GK$318,19,FALSE))</f>
        <v>0</v>
      </c>
      <c r="AA332" s="90">
        <f>IF(ISNA(VLOOKUP($B332,'[1]1718  Exp_Rev Access'!$F$7:$GK$318,20,FALSE)),"",VLOOKUP($B332,'[1]1718  Exp_Rev Access'!$F$7:$GK$318,20,FALSE))</f>
        <v>0</v>
      </c>
      <c r="AB332" s="90">
        <f>IF(ISNA(VLOOKUP($B332,'[1]1718  Exp_Rev Access'!$F$7:$GK$318,21,FALSE)),"",VLOOKUP($B332,'[1]1718  Exp_Rev Access'!$F$7:$GK$318,21,FALSE))</f>
        <v>0</v>
      </c>
      <c r="AC332" s="90">
        <f>IF(ISNA(VLOOKUP($B332,'[1]1718  Exp_Rev Access'!$F$7:$GK$318,22,FALSE)),"",VLOOKUP($B332,'[1]1718  Exp_Rev Access'!$F$7:$GK$318,22,FALSE))</f>
        <v>0</v>
      </c>
      <c r="AD332" s="90">
        <f>IF(ISNA(VLOOKUP($B332,'[1]1718  Exp_Rev Access'!$F$7:$GK$318,23,FALSE)),"",VLOOKUP($B332,'[1]1718  Exp_Rev Access'!$F$7:$GK$318,23,FALSE))</f>
        <v>802.39</v>
      </c>
      <c r="AE332" s="90">
        <f>IF(ISNA(VLOOKUP($B332,'[1]1718  Exp_Rev Access'!$F$7:$GK$318,24,FALSE)),"",VLOOKUP($B332,'[1]1718  Exp_Rev Access'!$F$7:$GK$318,24,FALSE))</f>
        <v>3879.94</v>
      </c>
      <c r="AF332" s="90">
        <f>IF(ISNA(VLOOKUP($B332,'[1]1718  Exp_Rev Access'!$F$7:$GK$318,25,FALSE)),"",VLOOKUP($B332,'[1]1718  Exp_Rev Access'!$F$7:$GK$318,25,FALSE))</f>
        <v>0</v>
      </c>
      <c r="AG332" s="90">
        <f>IF(ISNA(VLOOKUP($B332,'[1]1718  Exp_Rev Access'!$F$7:$GK$318,26,FALSE)),"",VLOOKUP($B332,'[1]1718  Exp_Rev Access'!$F$7:$GK$318,26,FALSE))</f>
        <v>3605.93</v>
      </c>
      <c r="AH332" s="90">
        <f>IF(ISNA(VLOOKUP($B332,'[1]1718  Exp_Rev Access'!$F$7:$GK$318,27,FALSE)),"",VLOOKUP($B332,'[1]1718  Exp_Rev Access'!$F$7:$GK$318,27,FALSE))</f>
        <v>0</v>
      </c>
      <c r="AI332" s="90">
        <f>IF(ISNA(VLOOKUP($B332,'[1]1718  Exp_Rev Access'!$F$7:$GK$318,28,FALSE)),"",VLOOKUP($B332,'[1]1718  Exp_Rev Access'!$F$7:$GK$318,28,FALSE))</f>
        <v>0</v>
      </c>
      <c r="AJ332" s="90">
        <f>IF(ISNA(VLOOKUP($B332,'[1]1718  Exp_Rev Access'!$F$7:$GK$318,29,FALSE)),"",VLOOKUP($B332,'[1]1718  Exp_Rev Access'!$F$7:$GK$318,29,FALSE))</f>
        <v>0</v>
      </c>
      <c r="AK332" s="90">
        <f>IF(ISNA(VLOOKUP($B332,'[1]1718  Exp_Rev Access'!$F$7:$GK$318,30,FALSE)),"",VLOOKUP($B332,'[1]1718  Exp_Rev Access'!$F$7:$GK$318,30,FALSE))</f>
        <v>85.3</v>
      </c>
      <c r="AL332" s="90">
        <f>IF(ISNA(VLOOKUP($B332,'[1]1718  Exp_Rev Access'!$F$7:$GK$318,31,FALSE)),"",VLOOKUP($B332,'[1]1718  Exp_Rev Access'!$F$7:$GK$318,31,FALSE))</f>
        <v>0</v>
      </c>
      <c r="AM332" s="56">
        <f t="shared" si="887"/>
        <v>8373.56</v>
      </c>
      <c r="AN332" s="92">
        <f t="shared" si="888"/>
        <v>8.952320252975458E-3</v>
      </c>
      <c r="AO332" s="71">
        <f t="shared" si="889"/>
        <v>117.87105855855854</v>
      </c>
      <c r="AP332" s="90">
        <f>IF(ISNA(VLOOKUP($B332,'[1]1718  Exp_Rev Access'!$F$7:$GK$318,33,FALSE)),"",VLOOKUP($B332,'[1]1718  Exp_Rev Access'!$F$7:$GK$318,33,FALSE))</f>
        <v>596592.92000000004</v>
      </c>
      <c r="AQ332" s="90">
        <f>IF(ISNA(VLOOKUP($B332,'[1]1718  Exp_Rev Access'!$F$7:$GK$318,34,FALSE)),"",VLOOKUP($B332,'[1]1718  Exp_Rev Access'!$F$7:$GK$318,34,FALSE))</f>
        <v>4276.59</v>
      </c>
      <c r="AR332" s="90">
        <f>IF(ISNA(VLOOKUP($B332,'[1]1718  Exp_Rev Access'!$F$7:$GK$318,35,FALSE)),"",VLOOKUP($B332,'[1]1718  Exp_Rev Access'!$F$7:$GK$318,35,FALSE))</f>
        <v>32605.32</v>
      </c>
      <c r="AS332" s="90">
        <f>IF(ISNA(VLOOKUP($B332,'[1]1718  Exp_Rev Access'!$F$7:$GK$318,36,FALSE)),"",VLOOKUP($B332,'[1]1718  Exp_Rev Access'!$F$7:$GK$318,36,FALSE))</f>
        <v>0</v>
      </c>
      <c r="AT332" s="90">
        <f>IF(ISNA(VLOOKUP($B332,'[1]1718  Exp_Rev Access'!$F$7:$GK$318,37,FALSE)),"",VLOOKUP($B332,'[1]1718  Exp_Rev Access'!$F$7:$GK$318,37,FALSE))</f>
        <v>0</v>
      </c>
      <c r="AU332" s="56">
        <f t="shared" si="890"/>
        <v>633474.82999999996</v>
      </c>
      <c r="AV332" s="93">
        <f t="shared" si="891"/>
        <v>0.67725908100726395</v>
      </c>
      <c r="AW332" s="56">
        <f t="shared" si="892"/>
        <v>8917.1569538288277</v>
      </c>
      <c r="AX332" s="90">
        <f>IF(ISNA(VLOOKUP($B332,'[1]1718  Exp_Rev Access'!$F$7:$GK$318,39,FALSE)),"",VLOOKUP($B332,'[1]1718  Exp_Rev Access'!$F$7:$GK$318,39,FALSE))</f>
        <v>0</v>
      </c>
      <c r="AY332" s="90">
        <f>IF(ISNA(VLOOKUP($B332,'[1]1718  Exp_Rev Access'!$F$7:$GK$318,40,FALSE)),"",VLOOKUP($B332,'[1]1718  Exp_Rev Access'!$F$7:$GK$318,40,FALSE))</f>
        <v>61340.52</v>
      </c>
      <c r="AZ332" s="90">
        <f>IF(ISNA(VLOOKUP($B332,'[1]1718  Exp_Rev Access'!$F$7:$GK$318,41,FALSE)),"",VLOOKUP($B332,'[1]1718  Exp_Rev Access'!$F$7:$GK$318,41,FALSE))</f>
        <v>14290.04</v>
      </c>
      <c r="BA332" s="90">
        <f>IF(ISNA(VLOOKUP($B332,'[1]1718  Exp_Rev Access'!$F$7:$GK$318,42,FALSE)),"",VLOOKUP($B332,'[1]1718  Exp_Rev Access'!$F$7:$GK$318,42,FALSE))</f>
        <v>0</v>
      </c>
      <c r="BB332" s="90">
        <f>IF(ISNA(VLOOKUP($B332,'[1]1718  Exp_Rev Access'!$F$7:$GK$318,43,FALSE)),"",VLOOKUP($B332,'[1]1718  Exp_Rev Access'!$F$7:$GK$318,43,FALSE))</f>
        <v>0</v>
      </c>
      <c r="BC332" s="90">
        <f>IF(ISNA(VLOOKUP($B332,'[1]1718  Exp_Rev Access'!$F$7:$GK$318,44,FALSE)),"",VLOOKUP($B332,'[1]1718  Exp_Rev Access'!$F$7:$GK$318,44,FALSE))</f>
        <v>1737.01</v>
      </c>
      <c r="BD332" s="90">
        <f>IF(ISNA(VLOOKUP($B332,'[1]1718  Exp_Rev Access'!$F$7:$GK$318,45,FALSE)),"",VLOOKUP($B332,'[1]1718  Exp_Rev Access'!$F$7:$GK$318,45,FALSE))</f>
        <v>0</v>
      </c>
      <c r="BE332" s="90">
        <f>IF(ISNA(VLOOKUP($B332,'[1]1718  Exp_Rev Access'!$F$7:$GK$318,46,FALSE)),"",VLOOKUP($B332,'[1]1718  Exp_Rev Access'!$F$7:$GK$318,46,FALSE))</f>
        <v>0</v>
      </c>
      <c r="BF332" s="90">
        <f>IF(ISNA(VLOOKUP($B332,'[1]1718  Exp_Rev Access'!$F$7:$GK$318,47,FALSE)),"",VLOOKUP($B332,'[1]1718  Exp_Rev Access'!$F$7:$GK$318,47,FALSE))</f>
        <v>0</v>
      </c>
      <c r="BG332" s="90">
        <f>IF(ISNA(VLOOKUP($B332,'[1]1718  Exp_Rev Access'!$F$7:$GK$318,48,FALSE)),"",VLOOKUP($B332,'[1]1718  Exp_Rev Access'!$F$7:$GK$318,48,FALSE))</f>
        <v>0</v>
      </c>
      <c r="BH332" s="90">
        <f>IF(ISNA(VLOOKUP($B332,'[1]1718  Exp_Rev Access'!$F$7:$GK$318,49,FALSE)),"",VLOOKUP($B332,'[1]1718  Exp_Rev Access'!$F$7:$GK$318,49,FALSE))</f>
        <v>0</v>
      </c>
      <c r="BI332" s="90">
        <f>IF(ISNA(VLOOKUP($B332,'[1]1718  Exp_Rev Access'!$F$7:$GK$318,50,FALSE)),"",VLOOKUP($B332,'[1]1718  Exp_Rev Access'!$F$7:$GK$318,50,FALSE))</f>
        <v>0</v>
      </c>
      <c r="BJ332" s="90">
        <f>IF(ISNA(VLOOKUP($B332,'[1]1718  Exp_Rev Access'!$F$7:$GK$318,51,FALSE)),"",VLOOKUP($B332,'[1]1718  Exp_Rev Access'!$F$7:$GK$318,51,FALSE))</f>
        <v>0</v>
      </c>
      <c r="BK332" s="90">
        <f>IF(ISNA(VLOOKUP($B332,'[1]1718  Exp_Rev Access'!$F$7:$GK$318,52,FALSE)),"",VLOOKUP($B332,'[1]1718  Exp_Rev Access'!$F$7:$GK$318,52,FALSE))</f>
        <v>24291.94</v>
      </c>
      <c r="BL332" s="90">
        <f>IF(ISNA(VLOOKUP($B332,'[1]1718  Exp_Rev Access'!$F$7:$GK$318,53,FALSE)),"",VLOOKUP($B332,'[1]1718  Exp_Rev Access'!$F$7:$GK$318,53,FALSE))</f>
        <v>0</v>
      </c>
      <c r="BM332" s="90">
        <f>IF(ISNA(VLOOKUP($B332,'[1]1718  Exp_Rev Access'!$F$7:$GK$318,54,FALSE)),"",VLOOKUP($B332,'[1]1718  Exp_Rev Access'!$F$7:$GK$318,54,FALSE))</f>
        <v>0</v>
      </c>
      <c r="BN332" s="90">
        <f>IF(ISNA(VLOOKUP($B332,'[1]1718  Exp_Rev Access'!$F$7:$GK$318,55,FALSE)),"",VLOOKUP($B332,'[1]1718  Exp_Rev Access'!$F$7:$GK$318,55,FALSE))</f>
        <v>0</v>
      </c>
      <c r="BO332" s="90">
        <f>IF(ISNA(VLOOKUP($B332,'[1]1718  Exp_Rev Access'!$F$7:$GK$318,56,FALSE)),"",VLOOKUP($B332,'[1]1718  Exp_Rev Access'!$F$7:$GK$318,56,FALSE))</f>
        <v>0</v>
      </c>
      <c r="BP332" s="90">
        <f>IF(ISNA(VLOOKUP($B332,'[1]1718  Exp_Rev Access'!$F$7:$GK$318,57,FALSE)),"",VLOOKUP($B332,'[1]1718  Exp_Rev Access'!$F$7:$GK$318,57,FALSE))</f>
        <v>0</v>
      </c>
      <c r="BQ332" s="90">
        <f>IF(ISNA(VLOOKUP($B332,'[1]1718  Exp_Rev Access'!$F$7:$GK$318,58,FALSE)),"",VLOOKUP($B332,'[1]1718  Exp_Rev Access'!$F$7:$GK$318,58,FALSE))</f>
        <v>0</v>
      </c>
      <c r="BR332" s="90">
        <f>IF(ISNA(VLOOKUP($B332,'[1]1718  Exp_Rev Access'!$F$7:$GK$318,59,FALSE)),"",VLOOKUP($B332,'[1]1718  Exp_Rev Access'!$F$7:$GK$318,59,FALSE))</f>
        <v>0</v>
      </c>
      <c r="BS332" s="90">
        <f>IF(ISNA(VLOOKUP($B332,'[1]1718  Exp_Rev Access'!$F$7:$GK$318,60,FALSE)),"",VLOOKUP($B332,'[1]1718  Exp_Rev Access'!$F$7:$GK$318,60,FALSE))</f>
        <v>0</v>
      </c>
      <c r="BT332" s="90">
        <f>IF(ISNA(VLOOKUP($B332,'[1]1718  Exp_Rev Access'!$F$7:$GK$318,61,FALSE)),"",VLOOKUP($B332,'[1]1718  Exp_Rev Access'!$F$7:$GK$318,61,FALSE))</f>
        <v>0</v>
      </c>
      <c r="BU332" s="90">
        <f>IF(ISNA(VLOOKUP($B332,'[1]1718  Exp_Rev Access'!$F$7:$GK$318,62,FALSE)),"",VLOOKUP($B332,'[1]1718  Exp_Rev Access'!$F$7:$GK$318,62,FALSE))</f>
        <v>0</v>
      </c>
      <c r="BV332" s="56">
        <f t="shared" si="893"/>
        <v>101659.51</v>
      </c>
      <c r="BW332" s="92">
        <f t="shared" si="894"/>
        <v>0.1086859699196711</v>
      </c>
      <c r="BX332" s="71">
        <f t="shared" si="895"/>
        <v>1431.017877252252</v>
      </c>
      <c r="BY332" s="90">
        <f>IF(ISNA(VLOOKUP($B332,'[1]1718  Exp_Rev Access'!$F$7:$GK$318,64,FALSE)),"",VLOOKUP($B332,'[1]1718  Exp_Rev Access'!$F$7:$GK$318,64,FALSE))</f>
        <v>0</v>
      </c>
      <c r="BZ332" s="90">
        <f>IF(ISNA(VLOOKUP($B332,'[1]1718  Exp_Rev Access'!$F$7:$GK$318,65,FALSE)),"",VLOOKUP($B332,'[1]1718  Exp_Rev Access'!$F$7:$GK$318,65,FALSE))</f>
        <v>0</v>
      </c>
      <c r="CA332" s="90">
        <f>IF(ISNA(VLOOKUP($B332,'[1]1718  Exp_Rev Access'!$F$7:$GK$318,66,FALSE)),"",VLOOKUP($B332,'[1]1718  Exp_Rev Access'!$F$7:$GK$318,66,FALSE))</f>
        <v>0</v>
      </c>
      <c r="CB332" s="90">
        <f>IF(ISNA(VLOOKUP($B332,'[1]1718  Exp_Rev Access'!$F$7:$GK$318,67,FALSE)),"",VLOOKUP($B332,'[1]1718  Exp_Rev Access'!$F$7:$GK$318,67,FALSE))</f>
        <v>0</v>
      </c>
      <c r="CC332" s="90">
        <f>IF(ISNA(VLOOKUP($B332,'[1]1718  Exp_Rev Access'!$F$7:$GK$318,68,FALSE)),"",VLOOKUP($B332,'[1]1718  Exp_Rev Access'!$F$7:$GK$318,68,FALSE))</f>
        <v>0</v>
      </c>
      <c r="CD332" s="90">
        <f>IF(ISNA(VLOOKUP($B332,'[1]1718  Exp_Rev Access'!$F$7:$GK$318,69,FALSE)),"",VLOOKUP($B332,'[1]1718  Exp_Rev Access'!$F$7:$GK$318,69,FALSE))</f>
        <v>0</v>
      </c>
      <c r="CE332" s="56">
        <f t="shared" si="881"/>
        <v>0</v>
      </c>
      <c r="CF332" s="92">
        <f t="shared" si="896"/>
        <v>0</v>
      </c>
      <c r="CG332" s="78">
        <f t="shared" si="897"/>
        <v>0</v>
      </c>
      <c r="CH332" s="90">
        <f>IF(ISNA(VLOOKUP($B332,'[1]1718  Exp_Rev Access'!$F$7:$GK$318,$CH$2,FALSE)),"",VLOOKUP($B332,'[1]1718  Exp_Rev Access'!$F$7:$GK$318,$CH$2,FALSE))</f>
        <v>0</v>
      </c>
      <c r="CI332" s="90">
        <f>IF(ISNA(VLOOKUP($B332,'[1]1718  Exp_Rev Access'!$F$7:$GK$318,$CI$2,FALSE)),"",VLOOKUP($B332,'[1]1718  Exp_Rev Access'!$F$7:$GK$318,$CI$2,FALSE))</f>
        <v>0</v>
      </c>
      <c r="CJ332" s="90">
        <f>IF(ISNA(VLOOKUP($B332,'[1]1718  Exp_Rev Access'!$F$7:$GK$318,$CJ$2,FALSE)),"",VLOOKUP($B332,'[1]1718  Exp_Rev Access'!$F$7:$GK$318,$CJ$2,FALSE))</f>
        <v>0</v>
      </c>
      <c r="CK332" s="90">
        <f>IF(ISNA(VLOOKUP($B332,'[1]1718  Exp_Rev Access'!$F$7:$GK$318,$CK$2,FALSE)),"",VLOOKUP($B332,'[1]1718  Exp_Rev Access'!$F$7:$GK$318,$CK$2,FALSE))</f>
        <v>0</v>
      </c>
      <c r="CL332" s="90">
        <f>IF(ISNA(VLOOKUP($B332,'[1]1718  Exp_Rev Access'!$F$7:$GK$318,$CL$2,FALSE)),"",VLOOKUP($B332,'[1]1718  Exp_Rev Access'!$F$7:$GK$318,$CL$2,FALSE))</f>
        <v>0</v>
      </c>
      <c r="CM332" s="90">
        <f>IF(ISNA(VLOOKUP($B332,'[1]1718  Exp_Rev Access'!$F$7:$GK$318,$CM$2,FALSE)),"",VLOOKUP($B332,'[1]1718  Exp_Rev Access'!$F$7:$GK$318,$CM$2,FALSE))</f>
        <v>0</v>
      </c>
      <c r="CN332" s="90">
        <f>IF(ISNA(VLOOKUP($B332,'[1]1718  Exp_Rev Access'!$F$7:$GK$318,$CN$2,FALSE)),"",VLOOKUP($B332,'[1]1718  Exp_Rev Access'!$F$7:$GK$318,$CN$2,FALSE))</f>
        <v>0</v>
      </c>
      <c r="CO332" s="90">
        <f>IF(ISNA(VLOOKUP($B332,'[1]1718  Exp_Rev Access'!$F$7:$GK$318,$CO$2,FALSE)),"",VLOOKUP($B332,'[1]1718  Exp_Rev Access'!$F$7:$GK$318,$CO$2,FALSE))</f>
        <v>0</v>
      </c>
      <c r="CP332" s="90">
        <f>IF(ISNA(VLOOKUP($B332,'[1]1718  Exp_Rev Access'!$F$7:$GK$318,$CP$2,FALSE)),"",VLOOKUP($B332,'[1]1718  Exp_Rev Access'!$F$7:$GK$318,$CP$2,FALSE))</f>
        <v>0</v>
      </c>
      <c r="CQ332" s="90">
        <f>IF(ISNA(VLOOKUP($B332,'[1]1718  Exp_Rev Access'!$F$7:$GK$318,$CQ$2,FALSE)),"",VLOOKUP($B332,'[1]1718  Exp_Rev Access'!$F$7:$GK$318,$CQ$2,FALSE))</f>
        <v>41232.75</v>
      </c>
      <c r="CR332" s="90">
        <f>IF(ISNA(VLOOKUP($B332,'[1]1718  Exp_Rev Access'!$F$7:$GK$318,$CR$2,FALSE)),"",VLOOKUP($B332,'[1]1718  Exp_Rev Access'!$F$7:$GK$318,$CR$2,FALSE))</f>
        <v>0</v>
      </c>
      <c r="CS332" s="90">
        <f>IF(ISNA(VLOOKUP($B332,'[1]1718  Exp_Rev Access'!$F$7:$GK$318,$CS$2,FALSE)),"",VLOOKUP($B332,'[1]1718  Exp_Rev Access'!$F$7:$GK$318,$CS$2,FALSE))</f>
        <v>0</v>
      </c>
      <c r="CT332" s="90">
        <f>IF(ISNA(VLOOKUP($B332,'[1]1718  Exp_Rev Access'!$F$7:$GK$318,$CT$2,FALSE)),"",VLOOKUP($B332,'[1]1718  Exp_Rev Access'!$F$7:$GK$318,$CT$2,FALSE))</f>
        <v>0</v>
      </c>
      <c r="CU332" s="90">
        <f>IF(ISNA(VLOOKUP($B332,'[1]1718  Exp_Rev Access'!$F$7:$GK$318,$CU$2,FALSE)),"",VLOOKUP($B332,'[1]1718  Exp_Rev Access'!$F$7:$GK$318,$CU$2,FALSE))</f>
        <v>28057</v>
      </c>
      <c r="CV332" s="90">
        <f>IF(ISNA(VLOOKUP($B332,'[1]1718  Exp_Rev Access'!$F$7:$GK$318,$CV$2,FALSE)),"",VLOOKUP($B332,'[1]1718  Exp_Rev Access'!$F$7:$GK$318,$CV$2,FALSE))</f>
        <v>4744.87</v>
      </c>
      <c r="CW332" s="90">
        <f>IF(ISNA(VLOOKUP($B332,'[1]1718  Exp_Rev Access'!$F$7:$GK$318,$CW$2,FALSE)),"",VLOOKUP($B332,'[1]1718  Exp_Rev Access'!$F$7:$GK$318,$CW$2,FALSE))</f>
        <v>0</v>
      </c>
      <c r="CX332" s="90">
        <f>IF(ISNA(VLOOKUP($B332,'[1]1718  Exp_Rev Access'!$F$7:$GK$318,$CX$2,FALSE)),"",VLOOKUP($B332,'[1]1718  Exp_Rev Access'!$F$7:$GK$318,$CX$2,FALSE))</f>
        <v>0</v>
      </c>
      <c r="CY332" s="90">
        <f>IF(ISNA(VLOOKUP($B332,'[1]1718  Exp_Rev Access'!$F$7:$GK$318,$CY$2,FALSE)),"",VLOOKUP($B332,'[1]1718  Exp_Rev Access'!$F$7:$GK$318,$CY$2,FALSE))</f>
        <v>0</v>
      </c>
      <c r="CZ332" s="90">
        <f>IF(ISNA(VLOOKUP($B332,'[1]1718  Exp_Rev Access'!$F$7:$GK$318,$CZ$2,FALSE)),"",VLOOKUP($B332,'[1]1718  Exp_Rev Access'!$F$7:$GK$318,$CZ$2,FALSE))</f>
        <v>0</v>
      </c>
      <c r="DA332" s="90">
        <f>IF(ISNA(VLOOKUP($B332,'[1]1718  Exp_Rev Access'!$F$7:$GK$318,$DA$2,FALSE)),"",VLOOKUP($B332,'[1]1718  Exp_Rev Access'!$F$7:$GK$318,$DA$2,FALSE))</f>
        <v>0</v>
      </c>
      <c r="DB332" s="90">
        <f>IF(ISNA(VLOOKUP($B332,'[1]1718  Exp_Rev Access'!$F$7:$GK$318,$DB$2,FALSE)),"",VLOOKUP($B332,'[1]1718  Exp_Rev Access'!$F$7:$GK$318,$DB$2,FALSE))</f>
        <v>0</v>
      </c>
      <c r="DC332" s="90">
        <f>IF(ISNA(VLOOKUP($B332,'[1]1718  Exp_Rev Access'!$F$7:$GK$318,$DC$2,FALSE)),"",VLOOKUP($B332,'[1]1718  Exp_Rev Access'!$F$7:$GK$318,$DC$2,FALSE))</f>
        <v>0</v>
      </c>
      <c r="DD332" s="90">
        <f>IF(ISNA(VLOOKUP($B332,'[1]1718  Exp_Rev Access'!$F$7:$GK$318,$DD$2,FALSE)),"",VLOOKUP($B332,'[1]1718  Exp_Rev Access'!$F$7:$GK$318,$DD$2,FALSE))</f>
        <v>0</v>
      </c>
      <c r="DE332" s="90">
        <f>IF(ISNA(VLOOKUP($B332,'[1]1718  Exp_Rev Access'!$F$7:$GK$318,$DE$2,FALSE)),"",VLOOKUP($B332,'[1]1718  Exp_Rev Access'!$F$7:$GK$318,$DE$2,FALSE))</f>
        <v>0</v>
      </c>
      <c r="DF332" s="90">
        <f>IF(ISNA(VLOOKUP($B332,'[1]1718  Exp_Rev Access'!$F$7:$GK$318,$DF$2,FALSE)),"",VLOOKUP($B332,'[1]1718  Exp_Rev Access'!$F$7:$GK$318,$DF$2,FALSE))</f>
        <v>0</v>
      </c>
      <c r="DG332" s="90">
        <f>IF(ISNA(VLOOKUP($B332,'[1]1718  Exp_Rev Access'!$F$7:$GK$318,$DG$2,FALSE)),"",VLOOKUP($B332,'[1]1718  Exp_Rev Access'!$F$7:$GK$318,$DG$2,FALSE))</f>
        <v>0</v>
      </c>
      <c r="DH332" s="90">
        <f>IF(ISNA(VLOOKUP($B332,'[1]1718  Exp_Rev Access'!$F$7:$GK$318,$DH$2,FALSE)),"",VLOOKUP($B332,'[1]1718  Exp_Rev Access'!$F$7:$GK$318,$DH$2,FALSE))</f>
        <v>0</v>
      </c>
      <c r="DI332" s="90">
        <f>IF(ISNA(VLOOKUP($B332,'[1]1718  Exp_Rev Access'!$F$7:$GK$318,$DI$2,FALSE)),"",VLOOKUP($B332,'[1]1718  Exp_Rev Access'!$F$7:$GK$318,$DI$2,FALSE))</f>
        <v>792.22</v>
      </c>
      <c r="DJ332" s="90">
        <f>IF(ISNA(VLOOKUP($B332,'[1]1718  Exp_Rev Access'!$F$7:$GK$318,$DJ$2,FALSE)),"",VLOOKUP($B332,'[1]1718  Exp_Rev Access'!$F$7:$GK$318,$DJ$2,FALSE))</f>
        <v>0</v>
      </c>
      <c r="DK332" s="90">
        <f>IF(ISNA(VLOOKUP($B332,'[1]1718  Exp_Rev Access'!$F$7:$GK$318,$DK$2,FALSE)),"",VLOOKUP($B332,'[1]1718  Exp_Rev Access'!$F$7:$GK$318,$DK$2,FALSE))</f>
        <v>0</v>
      </c>
      <c r="DL332" s="90">
        <f>IF(ISNA(VLOOKUP($B332,'[1]1718  Exp_Rev Access'!$F$7:$GK$318,$DL$2,FALSE)),"",VLOOKUP($B332,'[1]1718  Exp_Rev Access'!$F$7:$GK$318,$DL$2,FALSE))</f>
        <v>0</v>
      </c>
      <c r="DM332" s="90">
        <f>IF(ISNA(VLOOKUP($B332,'[1]1718  Exp_Rev Access'!$F$7:$GK$318,$DM$2,FALSE)),"",VLOOKUP($B332,'[1]1718  Exp_Rev Access'!$F$7:$GK$318,$DM$2,FALSE))</f>
        <v>0</v>
      </c>
      <c r="DN332" s="90">
        <f>IF(ISNA(VLOOKUP($B332,'[1]1718  Exp_Rev Access'!$F$7:$GK$318,$DN$2,FALSE)),"",VLOOKUP($B332,'[1]1718  Exp_Rev Access'!$F$7:$GK$318,$DN$2,FALSE))</f>
        <v>0</v>
      </c>
      <c r="DO332" s="90">
        <f>IF(ISNA(VLOOKUP($B332,'[1]1718  Exp_Rev Access'!$F$7:$GK$318,$DO$2,FALSE)),"",VLOOKUP($B332,'[1]1718  Exp_Rev Access'!$F$7:$GK$318,$DO$2,FALSE))</f>
        <v>0</v>
      </c>
      <c r="DP332" s="90">
        <f>IF(ISNA(VLOOKUP($B332,'[1]1718  Exp_Rev Access'!$F$7:$GK$318,$DP$2,FALSE)),"",VLOOKUP($B332,'[1]1718  Exp_Rev Access'!$F$7:$GK$318,$DP$2,FALSE))</f>
        <v>0</v>
      </c>
      <c r="DQ332" s="90">
        <f>IF(ISNA(VLOOKUP($B332,'[1]1718  Exp_Rev Access'!$F$7:$GK$318,$DQ$2,FALSE)),"",VLOOKUP($B332,'[1]1718  Exp_Rev Access'!$F$7:$GK$318,$DQ$2,FALSE))</f>
        <v>0</v>
      </c>
      <c r="DR332" s="90">
        <f>IF(ISNA(VLOOKUP($B332,'[1]1718  Exp_Rev Access'!$F$7:$GK$318,$DR$2,FALSE)),"",VLOOKUP($B332,'[1]1718  Exp_Rev Access'!$F$7:$GK$318,$DR$2,FALSE))</f>
        <v>0</v>
      </c>
      <c r="DS332" s="90">
        <f>IF(ISNA(VLOOKUP($B332,'[1]1718  Exp_Rev Access'!$F$7:$GK$318,$DS$2,FALSE)),"",VLOOKUP($B332,'[1]1718  Exp_Rev Access'!$F$7:$GK$318,$DS$2,FALSE))</f>
        <v>0</v>
      </c>
      <c r="DT332" s="90">
        <f>IF(ISNA(VLOOKUP($B332,'[1]1718  Exp_Rev Access'!$F$7:$GK$318,$DT$2,FALSE)),"",VLOOKUP($B332,'[1]1718  Exp_Rev Access'!$F$7:$GK$318,$DT$2,FALSE))</f>
        <v>0</v>
      </c>
      <c r="DU332" s="90">
        <f>IF(ISNA(VLOOKUP($B332,'[1]1718  Exp_Rev Access'!$F$7:$GK$318,$DU$2,FALSE)),"",VLOOKUP($B332,'[1]1718  Exp_Rev Access'!$F$7:$GK$318,$DU$2,FALSE))</f>
        <v>0</v>
      </c>
      <c r="DV332" s="90">
        <f>IF(ISNA(VLOOKUP($B332,'[1]1718  Exp_Rev Access'!$F$7:$GK$318,$DV$2,FALSE)),"",VLOOKUP($B332,'[1]1718  Exp_Rev Access'!$F$7:$GK$318,$DV$2,FALSE))</f>
        <v>0</v>
      </c>
      <c r="DW332" s="90">
        <f>IF(ISNA(VLOOKUP($B332,'[1]1718  Exp_Rev Access'!$F$7:$GK$318,$DW$2,FALSE)),"",VLOOKUP($B332,'[1]1718  Exp_Rev Access'!$F$7:$GK$318,$DW$2,FALSE))</f>
        <v>0</v>
      </c>
      <c r="DX332" s="90">
        <f>IF(ISNA(VLOOKUP($B332,'[1]1718  Exp_Rev Access'!$F$7:$GK$318,$DX$2,FALSE)),"",VLOOKUP($B332,'[1]1718  Exp_Rev Access'!$F$7:$GK$318,$DX$2,FALSE))</f>
        <v>0</v>
      </c>
      <c r="DY332" s="90">
        <f>IF(ISNA(VLOOKUP($B332,'[1]1718  Exp_Rev Access'!$F$7:$GK$318,$DY$2,FALSE)),"",VLOOKUP($B332,'[1]1718  Exp_Rev Access'!$F$7:$GK$318,$DY$2,FALSE))</f>
        <v>9319</v>
      </c>
      <c r="DZ332" s="90">
        <f>IF(ISNA(VLOOKUP($B332,'[1]1718  Exp_Rev Access'!$F$7:$GK$318,$DZ$2,FALSE)),"",VLOOKUP($B332,'[1]1718  Exp_Rev Access'!$F$7:$GK$318,$DZ$2,FALSE))</f>
        <v>0</v>
      </c>
      <c r="EA332" s="90">
        <f>IF(ISNA(VLOOKUP($B332,'[1]1718  Exp_Rev Access'!$F$7:$GK$318,$EA$2,FALSE)),"",VLOOKUP($B332,'[1]1718  Exp_Rev Access'!$F$7:$GK$318,$EA$2,FALSE))</f>
        <v>0</v>
      </c>
      <c r="EB332" s="90">
        <f>IF(ISNA(VLOOKUP($B332,'[1]1718  Exp_Rev Access'!$F$7:$GK$318,$EB$2,FALSE)),"",VLOOKUP($B332,'[1]1718  Exp_Rev Access'!$F$7:$GK$318,$EB$2,FALSE))</f>
        <v>0</v>
      </c>
      <c r="EC332" s="90">
        <f>IF(ISNA(VLOOKUP($B332,'[1]1718  Exp_Rev Access'!$F$7:$GK$318,$EC$2,FALSE)),"",VLOOKUP($B332,'[1]1718  Exp_Rev Access'!$F$7:$GK$318,$EC$2,FALSE))</f>
        <v>0</v>
      </c>
      <c r="ED332" s="90">
        <f>IF(ISNA(VLOOKUP($B332,'[1]1718  Exp_Rev Access'!$F$7:$GK$318,$ED$2,FALSE)),"",VLOOKUP($B332,'[1]1718  Exp_Rev Access'!$F$7:$GK$318,$ED$2,FALSE))</f>
        <v>0</v>
      </c>
      <c r="EE332" s="90">
        <f>IF(ISNA(VLOOKUP($B332,'[1]1718  Exp_Rev Access'!$F$7:$GK$318,$EE$2,FALSE)),"",VLOOKUP($B332,'[1]1718  Exp_Rev Access'!$F$7:$GK$318,$EE$2,FALSE))</f>
        <v>0</v>
      </c>
      <c r="EF332" s="90">
        <f>IF(ISNA(VLOOKUP($B332,'[1]1718  Exp_Rev Access'!$F$7:$GK$318,$EF$2,FALSE)),"",VLOOKUP($B332,'[1]1718  Exp_Rev Access'!$F$7:$GK$318,$EF$2,FALSE))</f>
        <v>0</v>
      </c>
      <c r="EG332" s="90">
        <f>IF(ISNA(VLOOKUP($B332,'[1]1718  Exp_Rev Access'!$F$7:$GK$318,$EG$2,FALSE)),"",VLOOKUP($B332,'[1]1718  Exp_Rev Access'!$F$7:$GK$318,$EG$2,FALSE))</f>
        <v>0</v>
      </c>
      <c r="EH332" s="90">
        <f>IF(ISNA(VLOOKUP($B332,'[1]1718  Exp_Rev Access'!$F$7:$GK$318,$EH$2,FALSE)),"",VLOOKUP($B332,'[1]1718  Exp_Rev Access'!$F$7:$GK$318,$EH$2,FALSE))</f>
        <v>0</v>
      </c>
      <c r="EI332" s="90">
        <f>IF(ISNA(VLOOKUP($B332,'[1]1718  Exp_Rev Access'!$F$7:$GK$318,$EI$2,FALSE)),"",VLOOKUP($B332,'[1]1718  Exp_Rev Access'!$F$7:$GK$318,$EI$2,FALSE))</f>
        <v>0</v>
      </c>
      <c r="EJ332" s="90">
        <f>IF(ISNA(VLOOKUP($B332,'[1]1718  Exp_Rev Access'!$F$7:$GK$318,$EJ$2,FALSE)),"",VLOOKUP($B332,'[1]1718  Exp_Rev Access'!$F$7:$GK$318,$EJ$2,FALSE))</f>
        <v>0</v>
      </c>
      <c r="EK332" s="90">
        <f>IF(ISNA(VLOOKUP($B332,'[1]1718  Exp_Rev Access'!$F$7:$GK$318,$EK$2,FALSE)),"",VLOOKUP($B332,'[1]1718  Exp_Rev Access'!$F$7:$GK$318,$EK$2,FALSE))</f>
        <v>0</v>
      </c>
      <c r="EL332" s="90">
        <f>IF(ISNA(VLOOKUP($B332,'[1]1718  Exp_Rev Access'!$F$7:$GK$318,$EL$2,FALSE)),"",VLOOKUP($B332,'[1]1718  Exp_Rev Access'!$F$7:$GK$318,$EL$2,FALSE))</f>
        <v>0</v>
      </c>
      <c r="EM332" s="90">
        <f>IF(ISNA(VLOOKUP($B332,'[1]1718  Exp_Rev Access'!$F$7:$GK$318,$EM$2,FALSE)),"",VLOOKUP($B332,'[1]1718  Exp_Rev Access'!$F$7:$GK$318,$EM$2,FALSE))</f>
        <v>0</v>
      </c>
      <c r="EN332" s="90">
        <f>IF(ISNA(VLOOKUP($B332,'[1]1718  Exp_Rev Access'!$F$7:$GK$318,$EN$2,FALSE)),"",VLOOKUP($B332,'[1]1718  Exp_Rev Access'!$F$7:$GK$318,$EN$2,FALSE))</f>
        <v>0</v>
      </c>
      <c r="EO332" s="90">
        <f>IF(ISNA(VLOOKUP($B332,'[1]1718  Exp_Rev Access'!$F$7:$GK$318,$EO$2,FALSE)),"",VLOOKUP($B332,'[1]1718  Exp_Rev Access'!$F$7:$GK$318,$EO$2,FALSE))</f>
        <v>0</v>
      </c>
      <c r="EP332" s="90">
        <f>IF(ISNA(VLOOKUP($B332,'[1]1718  Exp_Rev Access'!$F$7:$GK$318,$EP$2,FALSE)),"",VLOOKUP($B332,'[1]1718  Exp_Rev Access'!$F$7:$GK$318,$EP$2,FALSE))</f>
        <v>0</v>
      </c>
      <c r="EQ332" s="90">
        <f>IF(ISNA(VLOOKUP($B332,'[1]1718  Exp_Rev Access'!$F$7:$GK$318,$EQ$2,FALSE)),"",VLOOKUP($B332,'[1]1718  Exp_Rev Access'!$F$7:$GK$318,$EQ$2,FALSE))</f>
        <v>0</v>
      </c>
      <c r="ER332" s="90">
        <f>IF(ISNA(VLOOKUP($B332,'[1]1718  Exp_Rev Access'!$F$7:$GK$318,$ER$2,FALSE)),"",VLOOKUP($B332,'[1]1718  Exp_Rev Access'!$F$7:$GK$318,$ER$2,FALSE))</f>
        <v>0</v>
      </c>
      <c r="ES332" s="90">
        <f>IF(ISNA(VLOOKUP($B332,'[1]1718  Exp_Rev Access'!$F$7:$GK$318,$ES$2,FALSE)),"",VLOOKUP($B332,'[1]1718  Exp_Rev Access'!$F$7:$GK$318,$ES$2,FALSE))</f>
        <v>0</v>
      </c>
      <c r="ET332" s="90">
        <f>IF(ISNA(VLOOKUP($B332,'[1]1718  Exp_Rev Access'!$F$7:$GK$318,$ET$2,FALSE)),"",VLOOKUP($B332,'[1]1718  Exp_Rev Access'!$F$7:$GK$318,$ET$2,FALSE))</f>
        <v>0</v>
      </c>
      <c r="EU332" s="90">
        <f>IF(ISNA(VLOOKUP($B332,'[1]1718  Exp_Rev Access'!$F$7:$GK$318,$EU$2,FALSE)),"",VLOOKUP($B332,'[1]1718  Exp_Rev Access'!$F$7:$GK$318,$EU$2,FALSE))</f>
        <v>0</v>
      </c>
      <c r="EV332" s="90">
        <f>IF(ISNA(VLOOKUP($B332,'[1]1718  Exp_Rev Access'!$F$7:$GK$318,$EV$2,FALSE)),"",VLOOKUP($B332,'[1]1718  Exp_Rev Access'!$F$7:$GK$318,$EV$2,FALSE))</f>
        <v>0</v>
      </c>
      <c r="EW332" s="90">
        <f>IF(ISNA(VLOOKUP($B332,'[1]1718  Exp_Rev Access'!$F$7:$GK$318,$EW$2,FALSE)),"",VLOOKUP($B332,'[1]1718  Exp_Rev Access'!$F$7:$GK$318,$EW$2,FALSE))</f>
        <v>0</v>
      </c>
      <c r="EX332" s="90">
        <f>IF(ISNA(VLOOKUP($B332,'[1]1718  Exp_Rev Access'!$F$7:$GK$318,$EX$2,FALSE)),"",VLOOKUP($B332,'[1]1718  Exp_Rev Access'!$F$7:$GK$318,$EX$2,FALSE))</f>
        <v>0</v>
      </c>
      <c r="EY332" s="90">
        <f>IF(ISNA(VLOOKUP($B332,'[1]1718  Exp_Rev Access'!$F$7:$GK$318,$EY$2,FALSE)),"",VLOOKUP($B332,'[1]1718  Exp_Rev Access'!$F$7:$GK$318,$EY$2,FALSE))</f>
        <v>0</v>
      </c>
      <c r="EZ332" s="90">
        <f>IF(ISNA(VLOOKUP($B332,'[1]1718  Exp_Rev Access'!$F$7:$GK$318,$EZ$2,FALSE)),"",VLOOKUP($B332,'[1]1718  Exp_Rev Access'!$F$7:$GK$318,$EZ$2,FALSE))</f>
        <v>0</v>
      </c>
      <c r="FA332" s="90">
        <f>IF(ISNA(VLOOKUP($B332,'[1]1718  Exp_Rev Access'!$F$7:$GK$318,$FA$2,FALSE)),"",VLOOKUP($B332,'[1]1718  Exp_Rev Access'!$F$7:$GK$318,$FA$2,FALSE))</f>
        <v>0</v>
      </c>
      <c r="FB332" s="90">
        <f>IF(ISNA(VLOOKUP($B332,'[1]1718  Exp_Rev Access'!$F$7:$GK$318,$FB$2,FALSE)),"",VLOOKUP($B332,'[1]1718  Exp_Rev Access'!$F$7:$GK$318,$FB$2,FALSE))</f>
        <v>0</v>
      </c>
      <c r="FC332" s="90">
        <f>IF(ISNA(VLOOKUP($B332,'[1]1718  Exp_Rev Access'!$F$7:$GK$318,$FC$2,FALSE)),"",VLOOKUP($B332,'[1]1718  Exp_Rev Access'!$F$7:$GK$318,$FC$2,FALSE))</f>
        <v>0</v>
      </c>
      <c r="FD332" s="90">
        <f>IF(ISNA(VLOOKUP($B332,'[1]1718  Exp_Rev Access'!$F$7:$GK$318,$FD$2,FALSE)),"",VLOOKUP($B332,'[1]1718  Exp_Rev Access'!$F$7:$GK$318,$FD$2,FALSE))</f>
        <v>0</v>
      </c>
      <c r="FE332" s="90">
        <f>IF(ISNA(VLOOKUP($B332,'[1]1718  Exp_Rev Access'!$F$7:$GK$318,$FE$2,FALSE)),"",VLOOKUP($B332,'[1]1718  Exp_Rev Access'!$F$7:$GK$318,$FE$2,FALSE))</f>
        <v>0</v>
      </c>
      <c r="FF332" s="90">
        <f>IF(ISNA(VLOOKUP($B332,'[1]1718  Exp_Rev Access'!$F$7:$GK$318,$FF$2,FALSE)),"",VLOOKUP($B332,'[1]1718  Exp_Rev Access'!$F$7:$GK$318,$FF$2,FALSE))</f>
        <v>0</v>
      </c>
      <c r="FG332" s="90">
        <f>IF(ISNA(VLOOKUP($B332,'[1]1718  Exp_Rev Access'!$F$7:$GK$318,$FG$2,FALSE)),"",VLOOKUP($B332,'[1]1718  Exp_Rev Access'!$F$7:$GK$318,$FG$2,FALSE))</f>
        <v>0</v>
      </c>
      <c r="FH332" s="90">
        <f>IF(ISNA(VLOOKUP($B332,'[1]1718  Exp_Rev Access'!$F$7:$GK$318,$FH$2,FALSE)),"",VLOOKUP($B332,'[1]1718  Exp_Rev Access'!$F$7:$GK$318,$FH$2,FALSE))</f>
        <v>0</v>
      </c>
      <c r="FI332" s="90">
        <f>IF(ISNA(VLOOKUP($B332,'[1]1718  Exp_Rev Access'!$F$7:$GK$318,$FI$2,FALSE)),"",VLOOKUP($B332,'[1]1718  Exp_Rev Access'!$F$7:$GK$318,$FI$2,FALSE))</f>
        <v>0</v>
      </c>
      <c r="FJ332" s="90">
        <f>IF(ISNA(VLOOKUP($B332,'[1]1718  Exp_Rev Access'!$F$7:$GK$318,$FJ$2,FALSE)),"",VLOOKUP($B332,'[1]1718  Exp_Rev Access'!$F$7:$GK$318,$FJ$2,FALSE))</f>
        <v>0</v>
      </c>
      <c r="FK332" s="90">
        <f>IF(ISNA(VLOOKUP($B332,'[1]1718  Exp_Rev Access'!$F$7:$GK$318,$FK$2,FALSE)),"",VLOOKUP($B332,'[1]1718  Exp_Rev Access'!$F$7:$GK$318,$FK$2,FALSE))</f>
        <v>0</v>
      </c>
      <c r="FL332" s="90">
        <f>IF(ISNA(VLOOKUP($B332,'[1]1718  Exp_Rev Access'!$F$7:$GK$318,$FL$2,FALSE)),"",VLOOKUP($B332,'[1]1718  Exp_Rev Access'!$F$7:$GK$318,$FL$2,FALSE))</f>
        <v>0</v>
      </c>
      <c r="FM332" s="90">
        <f>IF(ISNA(VLOOKUP($B332,'[1]1718  Exp_Rev Access'!$F$7:$GK$318,$FM$2,FALSE)),"",VLOOKUP($B332,'[1]1718  Exp_Rev Access'!$F$7:$GK$318,$FM$2,FALSE))</f>
        <v>0</v>
      </c>
      <c r="FN332" s="90">
        <f>IF(ISNA(VLOOKUP($B332,'[1]1718  Exp_Rev Access'!$F$7:$GK$318,$FN$2,FALSE)),"",VLOOKUP($B332,'[1]1718  Exp_Rev Access'!$F$7:$GK$318,$FN$2,FALSE))</f>
        <v>0</v>
      </c>
      <c r="FO332" s="90">
        <f>IF(ISNA(VLOOKUP($B332,'[1]1718  Exp_Rev Access'!$F$7:$GK$318,$FO$2,FALSE)),"",VLOOKUP($B332,'[1]1718  Exp_Rev Access'!$F$7:$GK$318,$FO$2,FALSE))</f>
        <v>0</v>
      </c>
      <c r="FP332" s="90">
        <f>IF(ISNA(VLOOKUP($B332,'[1]1718  Exp_Rev Access'!$F$7:$GK$318,$FP$2,FALSE)),"",VLOOKUP($B332,'[1]1718  Exp_Rev Access'!$F$7:$GK$318,$FP$2,FALSE))</f>
        <v>0</v>
      </c>
      <c r="FQ332" s="90">
        <f>IF(ISNA(VLOOKUP($B332,'[1]1718  Exp_Rev Access'!$F$7:$GK$318,$FQ$2,FALSE)),"",VLOOKUP($B332,'[1]1718  Exp_Rev Access'!$F$7:$GK$318,$FQ$2,FALSE))</f>
        <v>0</v>
      </c>
      <c r="FR332" s="90">
        <f>IF(ISNA(VLOOKUP($B332,'[1]1718  Exp_Rev Access'!$F$7:$GK$318,$FR$2,FALSE)),"",VLOOKUP($B332,'[1]1718  Exp_Rev Access'!$F$7:$GK$318,$FR$2,FALSE))</f>
        <v>0</v>
      </c>
      <c r="FS332" s="56">
        <f t="shared" si="898"/>
        <v>84145.84</v>
      </c>
      <c r="FT332" s="92">
        <f t="shared" si="899"/>
        <v>8.9961797328213133E-2</v>
      </c>
      <c r="FU332" s="94">
        <f t="shared" si="900"/>
        <v>1184.4853603603601</v>
      </c>
      <c r="FV332" s="95">
        <f>IF(ISNA(VLOOKUP($B332,'[1]1718  Exp_Rev Access'!$F$7:$GK$318,$FV$2,FALSE)),"",VLOOKUP($B332,'[1]1718  Exp_Rev Access'!$F$7:$GK$318,$FV$2,FALSE))</f>
        <v>0</v>
      </c>
      <c r="FW332" s="95">
        <f>IF(ISNA(VLOOKUP($B332,'[1]1718  Exp_Rev Access'!$F$7:$GK$318,$FW$2,FALSE)),"",VLOOKUP($B332,'[1]1718  Exp_Rev Access'!$F$7:$GK$318,$FW$2,FALSE))</f>
        <v>0</v>
      </c>
      <c r="FX332" s="95">
        <f>IF(ISNA(VLOOKUP($B332,'[1]1718  Exp_Rev Access'!$F$7:$GK$318,$FX$2,FALSE)),"",VLOOKUP($B332,'[1]1718  Exp_Rev Access'!$F$7:$GK$318,$FX$2,FALSE))</f>
        <v>0</v>
      </c>
      <c r="FY332" s="95">
        <f>IF(ISNA(VLOOKUP($B332,'[1]1718  Exp_Rev Access'!$F$7:$GK$318,$FY$2,FALSE)),"",VLOOKUP($B332,'[1]1718  Exp_Rev Access'!$F$7:$GK$318,$FY$2,FALSE))</f>
        <v>0</v>
      </c>
      <c r="FZ332" s="95">
        <f>IF(ISNA(VLOOKUP($B332,'[1]1718  Exp_Rev Access'!$F$7:$GK$318,$FZ$2,FALSE)),"",VLOOKUP($B332,'[1]1718  Exp_Rev Access'!$F$7:$GK$318,$FZ$2,FALSE))</f>
        <v>0</v>
      </c>
      <c r="GA332" s="95">
        <f>IF(ISNA(VLOOKUP($B332,'[1]1718  Exp_Rev Access'!$F$7:$GK$318,$GA$2,FALSE)),"",VLOOKUP($B332,'[1]1718  Exp_Rev Access'!$F$7:$GK$318,$GA$2,FALSE))</f>
        <v>0</v>
      </c>
      <c r="GB332" s="95">
        <f>IF(ISNA(VLOOKUP($B332,'[1]1718  Exp_Rev Access'!$F$7:$GK$318,$GB$2,FALSE)),"",VLOOKUP($B332,'[1]1718  Exp_Rev Access'!$F$7:$GK$318,$GB$2,FALSE))</f>
        <v>0</v>
      </c>
      <c r="GC332" s="95">
        <f>IF(ISNA(VLOOKUP($B332,'[1]1718  Exp_Rev Access'!$F$7:$GK$318,$GC$2,FALSE)),"",VLOOKUP($B332,'[1]1718  Exp_Rev Access'!$F$7:$GK$318,$GC$2,FALSE))</f>
        <v>0</v>
      </c>
      <c r="GD332" s="95">
        <f>IF(ISNA(VLOOKUP($B332,'[1]1718  Exp_Rev Access'!$F$7:$GK$318,$GD$2,FALSE)),"",VLOOKUP($B332,'[1]1718  Exp_Rev Access'!$F$7:$GK$318,$GD$2,FALSE))</f>
        <v>0</v>
      </c>
      <c r="GE332" s="95">
        <f>IF(ISNA(VLOOKUP($B332,'[1]1718  Exp_Rev Access'!$F$7:$GK$318,$GE$2,FALSE)),"",VLOOKUP($B332,'[1]1718  Exp_Rev Access'!$F$7:$GK$318,$GE$2,FALSE))</f>
        <v>0</v>
      </c>
      <c r="GF332" s="95">
        <f>IF(ISNA(VLOOKUP($B332,'[1]1718  Exp_Rev Access'!$F$7:$GK$318,$GF$2,FALSE)),"",VLOOKUP($B332,'[1]1718  Exp_Rev Access'!$F$7:$GK$318,$GF$2,FALSE))</f>
        <v>0</v>
      </c>
      <c r="GG332" s="95">
        <f>IF(ISNA(VLOOKUP($B332,'[1]1718  Exp_Rev Access'!$F$7:$GK$318,$GG$2,FALSE)),"",VLOOKUP($B332,'[1]1718  Exp_Rev Access'!$F$7:$GK$318,$GG$2,FALSE))</f>
        <v>0</v>
      </c>
      <c r="GH332" s="95">
        <f>IF(ISNA(VLOOKUP($B332,'[1]1718  Exp_Rev Access'!$F$7:$GK$318,$GH$2,FALSE)),"",VLOOKUP($B332,'[1]1718  Exp_Rev Access'!$F$7:$GK$318,$GH$2,FALSE))</f>
        <v>0</v>
      </c>
      <c r="GI332" s="95">
        <f>IF(ISNA(VLOOKUP($B332,'[1]1718  Exp_Rev Access'!$F$7:$GK$318,$GI$2,FALSE)),"",VLOOKUP($B332,'[1]1718  Exp_Rev Access'!$F$7:$GK$318,$GI$2,FALSE))</f>
        <v>0</v>
      </c>
      <c r="GJ332" s="95">
        <f>IF(ISNA(VLOOKUP($B332,'[1]1718  Exp_Rev Access'!$F$7:$GK$318,$GJ$2,FALSE)),"",VLOOKUP($B332,'[1]1718  Exp_Rev Access'!$F$7:$GK$318,$GJ$2,FALSE))</f>
        <v>0</v>
      </c>
      <c r="GK332" s="95">
        <f>IF(ISNA(VLOOKUP($B332,'[1]1718  Exp_Rev Access'!$F$7:$GK$318,$GK$2,FALSE)),"",VLOOKUP($B332,'[1]1718  Exp_Rev Access'!$F$7:$GK$318,$GK$2,FALSE))</f>
        <v>0</v>
      </c>
      <c r="GL332" s="95">
        <f>IF(ISNA(VLOOKUP($B332,'[1]1718  Exp_Rev Access'!$F$7:$GK$318,$GL$2,FALSE)),"",VLOOKUP($B332,'[1]1718  Exp_Rev Access'!$F$7:$GK$318,$GL$2,FALSE))</f>
        <v>0</v>
      </c>
      <c r="GM332" s="95">
        <f>IF(ISNA(VLOOKUP($B332,'[1]1718  Exp_Rev Access'!$F$7:$GK$318,$GM$2,FALSE)),"",VLOOKUP($B332,'[1]1718  Exp_Rev Access'!$F$7:$GK$318,$GM$2,FALSE))</f>
        <v>0</v>
      </c>
      <c r="GN332" s="95">
        <f>IF(ISNA(VLOOKUP($B332,'[1]1718  Exp_Rev Access'!$F$7:$GK$318,$GN$2,FALSE)),"",VLOOKUP($B332,'[1]1718  Exp_Rev Access'!$F$7:$GK$318,$GN$2,FALSE))</f>
        <v>0</v>
      </c>
      <c r="GO332" s="95">
        <f>IF(ISNA(VLOOKUP($B332,'[1]1718  Exp_Rev Access'!$F$7:$GK$318,$GO$2,FALSE)),"",VLOOKUP($B332,'[1]1718  Exp_Rev Access'!$F$7:$GK$318,$GO$2,FALSE))</f>
        <v>0</v>
      </c>
      <c r="GP332" s="95">
        <f>IF(ISNA(VLOOKUP($B332,'[1]1718  Exp_Rev Access'!$F$7:$GK$318,$GP$2,FALSE)),"",VLOOKUP($B332,'[1]1718  Exp_Rev Access'!$F$7:$GK$318,$GP$2,FALSE))</f>
        <v>0</v>
      </c>
      <c r="GQ332" s="95">
        <f>IF(ISNA(VLOOKUP($B332,'[1]1718  Exp_Rev Access'!$F$7:$GK$318,$GQ$2,FALSE)),"",VLOOKUP($B332,'[1]1718  Exp_Rev Access'!$F$7:$GK$318,$GQ$2,FALSE))</f>
        <v>0</v>
      </c>
      <c r="GR332" s="95">
        <f>IF(ISNA(VLOOKUP($B332,'[1]1718  Exp_Rev Access'!$F$7:$GK$318,$GR$2,FALSE)),"",VLOOKUP($B332,'[1]1718  Exp_Rev Access'!$F$7:$GK$318,$GR$2,FALSE))</f>
        <v>0</v>
      </c>
      <c r="GS332" s="95">
        <f>IF(ISNA(VLOOKUP($B332,'[1]1718  Exp_Rev Access'!$F$7:$GK$318,$GS$2,FALSE)),"",VLOOKUP($B332,'[1]1718  Exp_Rev Access'!$F$7:$GK$318,$GS$2,FALSE))</f>
        <v>0</v>
      </c>
      <c r="GT332" s="95">
        <f>IF(ISNA(VLOOKUP($B332,'[1]1718  Exp_Rev Access'!$F$7:$GK$318,$GT$2,FALSE)),"",VLOOKUP($B332,'[1]1718  Exp_Rev Access'!$F$7:$GK$318,$GT$2,FALSE))</f>
        <v>0</v>
      </c>
      <c r="GU332" s="56">
        <f t="shared" si="901"/>
        <v>0</v>
      </c>
      <c r="GV332" s="92">
        <f t="shared" si="902"/>
        <v>0</v>
      </c>
      <c r="GW332" s="96">
        <f t="shared" si="903"/>
        <v>0</v>
      </c>
    </row>
    <row r="333" spans="1:222" x14ac:dyDescent="0.3">
      <c r="A333" s="73"/>
      <c r="B333" s="88" t="s">
        <v>668</v>
      </c>
      <c r="C333" s="89" t="s">
        <v>669</v>
      </c>
      <c r="D333" s="75">
        <f>IF(ISNA(VLOOKUP($B333,'[1]1718 enrollment_Rev_Exp by size'!$A$7:H665,3,FALSE)),"",VLOOKUP($B333,'[1]1718 enrollment_Rev_Exp by size'!$A$7:$G$350,3,FALSE))</f>
        <v>54.4</v>
      </c>
      <c r="E333" s="76">
        <f>IF(ISNA(VLOOKUP($B333,'[1]1718 enrollment_Rev_Exp by size'!$A$7:I667,5,FALSE)),"",VLOOKUP($B333,'[1]1718 enrollment_Rev_Exp by size'!$A$7:$G$350,5,FALSE))</f>
        <v>850982.74</v>
      </c>
      <c r="F333" s="70">
        <f t="shared" si="882"/>
        <v>850982.74000000011</v>
      </c>
      <c r="G333" s="70">
        <f t="shared" si="883"/>
        <v>0</v>
      </c>
      <c r="H333" s="90">
        <f>IF(ISNA(VLOOKUP($B333,'[1]1718  Exp_Rev Access'!$F$7:$GK$318,3,FALSE)),"",VLOOKUP($B333,'[1]1718  Exp_Rev Access'!$F$7:$GK$318,3,FALSE))</f>
        <v>199611.74</v>
      </c>
      <c r="I333" s="90">
        <f>IF(ISNA(VLOOKUP($B333,'[1]1718  Exp_Rev Access'!$F$7:$GK$318,4,FALSE)),"",VLOOKUP($B333,'[1]1718  Exp_Rev Access'!$F$7:$GK$318,4,FALSE))</f>
        <v>0</v>
      </c>
      <c r="J333" s="90">
        <f>IF(ISNA(VLOOKUP($B333,'[1]1718  Exp_Rev Access'!$F$7:$GK$318,5,FALSE)),"",VLOOKUP($B333,'[1]1718  Exp_Rev Access'!$F$7:$GK$318,5,FALSE))</f>
        <v>0</v>
      </c>
      <c r="K333" s="90">
        <f>IF(ISNA(VLOOKUP($B333,'[1]1718  Exp_Rev Access'!$F$7:$GK$318,6,FALSE)),"-",VLOOKUP($B333,'[1]1718  Exp_Rev Access'!$F$7:$GK$318,6,FALSE))</f>
        <v>50.91</v>
      </c>
      <c r="L333" s="90">
        <f>IF(ISNA(VLOOKUP($B333,'[1]1718  Exp_Rev Access'!$F$7:$GK$318,7,FALSE)),"",VLOOKUP($B333,'[1]1718  Exp_Rev Access'!$F$7:$GK$318,7,FALSE))</f>
        <v>0</v>
      </c>
      <c r="M333" s="90">
        <f>IF(ISNA(VLOOKUP($B333,'[1]1718  Exp_Rev Access'!$F$7:$GK$318,8,FALSE)),"",VLOOKUP($B333,'[1]1718  Exp_Rev Access'!$F$7:$GK$318,8,FALSE))</f>
        <v>0</v>
      </c>
      <c r="N333" s="56">
        <f t="shared" si="884"/>
        <v>199662.65</v>
      </c>
      <c r="O333" s="91">
        <f t="shared" si="885"/>
        <v>0.23462596902964211</v>
      </c>
      <c r="P333" s="56">
        <f t="shared" si="886"/>
        <v>3670.2693014705883</v>
      </c>
      <c r="Q333" s="90">
        <f>IF(ISNA(VLOOKUP($B333,'[1]1718  Exp_Rev Access'!$F$7:$GK$318,10,FALSE)),"",VLOOKUP($B333,'[1]1718  Exp_Rev Access'!$F$7:$GK$318,10,FALSE))</f>
        <v>0</v>
      </c>
      <c r="R333" s="90">
        <f>IF(ISNA(VLOOKUP($B333,'[1]1718  Exp_Rev Access'!$F$7:$GK$318,11,FALSE)),"",VLOOKUP($B333,'[1]1718  Exp_Rev Access'!$F$7:$GK$318,11,FALSE))</f>
        <v>0</v>
      </c>
      <c r="S333" s="90">
        <f>IF(ISNA(VLOOKUP($B333,'[1]1718  Exp_Rev Access'!$F$7:$GK$318,12,FALSE)),"",VLOOKUP($B333,'[1]1718  Exp_Rev Access'!$F$7:$GK$318,12,FALSE))</f>
        <v>0</v>
      </c>
      <c r="T333" s="90">
        <f>IF(ISNA(VLOOKUP($B333,'[1]1718  Exp_Rev Access'!$F$7:$GK$318,13,FALSE)),"",VLOOKUP($B333,'[1]1718  Exp_Rev Access'!$F$7:$GK$318,13,FALSE))</f>
        <v>0</v>
      </c>
      <c r="U333" s="90">
        <f>IF(ISNA(VLOOKUP($B333,'[1]1718  Exp_Rev Access'!$F$7:$GK$318,14,FALSE)),"",VLOOKUP($B333,'[1]1718  Exp_Rev Access'!$F$7:$GK$318,14,FALSE))</f>
        <v>0</v>
      </c>
      <c r="V333" s="90">
        <f>IF(ISNA(VLOOKUP($B333,'[1]1718  Exp_Rev Access'!$F$7:$GK$318,15,FALSE)),"",VLOOKUP($B333,'[1]1718  Exp_Rev Access'!$F$7:$GK$318,15,FALSE))</f>
        <v>0</v>
      </c>
      <c r="W333" s="90">
        <f>IF(ISNA(VLOOKUP($B333,'[1]1718  Exp_Rev Access'!$F$7:$GK$318,16,FALSE)),"",VLOOKUP($B333,'[1]1718  Exp_Rev Access'!$F$7:$GK$318,16,FALSE))</f>
        <v>0</v>
      </c>
      <c r="X333" s="90">
        <f>IF(ISNA(VLOOKUP($B333,'[1]1718  Exp_Rev Access'!$F$7:$GK$318,17,FALSE)),"",VLOOKUP($B333,'[1]1718  Exp_Rev Access'!$F$7:$GK$318,17,FALSE))</f>
        <v>0</v>
      </c>
      <c r="Y333" s="90">
        <f>IF(ISNA(VLOOKUP($B333,'[1]1718  Exp_Rev Access'!$F$7:$GK$318,18,FALSE)),"",VLOOKUP($B333,'[1]1718  Exp_Rev Access'!$F$7:$GK$318,18,FALSE))</f>
        <v>0</v>
      </c>
      <c r="Z333" s="90">
        <f>IF(ISNA(VLOOKUP($B333,'[1]1718  Exp_Rev Access'!$F$7:$GK$318,19,FALSE)),"",VLOOKUP($B333,'[1]1718  Exp_Rev Access'!$F$7:$GK$318,19,FALSE))</f>
        <v>0</v>
      </c>
      <c r="AA333" s="90">
        <f>IF(ISNA(VLOOKUP($B333,'[1]1718  Exp_Rev Access'!$F$7:$GK$318,20,FALSE)),"",VLOOKUP($B333,'[1]1718  Exp_Rev Access'!$F$7:$GK$318,20,FALSE))</f>
        <v>0</v>
      </c>
      <c r="AB333" s="90">
        <f>IF(ISNA(VLOOKUP($B333,'[1]1718  Exp_Rev Access'!$F$7:$GK$318,21,FALSE)),"",VLOOKUP($B333,'[1]1718  Exp_Rev Access'!$F$7:$GK$318,21,FALSE))</f>
        <v>0</v>
      </c>
      <c r="AC333" s="90">
        <f>IF(ISNA(VLOOKUP($B333,'[1]1718  Exp_Rev Access'!$F$7:$GK$318,22,FALSE)),"",VLOOKUP($B333,'[1]1718  Exp_Rev Access'!$F$7:$GK$318,22,FALSE))</f>
        <v>0</v>
      </c>
      <c r="AD333" s="90">
        <f>IF(ISNA(VLOOKUP($B333,'[1]1718  Exp_Rev Access'!$F$7:$GK$318,23,FALSE)),"",VLOOKUP($B333,'[1]1718  Exp_Rev Access'!$F$7:$GK$318,23,FALSE))</f>
        <v>0</v>
      </c>
      <c r="AE333" s="90">
        <f>IF(ISNA(VLOOKUP($B333,'[1]1718  Exp_Rev Access'!$F$7:$GK$318,24,FALSE)),"",VLOOKUP($B333,'[1]1718  Exp_Rev Access'!$F$7:$GK$318,24,FALSE))</f>
        <v>3798.16</v>
      </c>
      <c r="AF333" s="90">
        <f>IF(ISNA(VLOOKUP($B333,'[1]1718  Exp_Rev Access'!$F$7:$GK$318,25,FALSE)),"",VLOOKUP($B333,'[1]1718  Exp_Rev Access'!$F$7:$GK$318,25,FALSE))</f>
        <v>0</v>
      </c>
      <c r="AG333" s="90">
        <f>IF(ISNA(VLOOKUP($B333,'[1]1718  Exp_Rev Access'!$F$7:$GK$318,26,FALSE)),"",VLOOKUP($B333,'[1]1718  Exp_Rev Access'!$F$7:$GK$318,26,FALSE))</f>
        <v>2900</v>
      </c>
      <c r="AH333" s="90">
        <f>IF(ISNA(VLOOKUP($B333,'[1]1718  Exp_Rev Access'!$F$7:$GK$318,27,FALSE)),"",VLOOKUP($B333,'[1]1718  Exp_Rev Access'!$F$7:$GK$318,27,FALSE))</f>
        <v>0</v>
      </c>
      <c r="AI333" s="90">
        <f>IF(ISNA(VLOOKUP($B333,'[1]1718  Exp_Rev Access'!$F$7:$GK$318,28,FALSE)),"",VLOOKUP($B333,'[1]1718  Exp_Rev Access'!$F$7:$GK$318,28,FALSE))</f>
        <v>0</v>
      </c>
      <c r="AJ333" s="90">
        <f>IF(ISNA(VLOOKUP($B333,'[1]1718  Exp_Rev Access'!$F$7:$GK$318,29,FALSE)),"",VLOOKUP($B333,'[1]1718  Exp_Rev Access'!$F$7:$GK$318,29,FALSE))</f>
        <v>0</v>
      </c>
      <c r="AK333" s="90">
        <f>IF(ISNA(VLOOKUP($B333,'[1]1718  Exp_Rev Access'!$F$7:$GK$318,30,FALSE)),"",VLOOKUP($B333,'[1]1718  Exp_Rev Access'!$F$7:$GK$318,30,FALSE))</f>
        <v>0</v>
      </c>
      <c r="AL333" s="90">
        <f>IF(ISNA(VLOOKUP($B333,'[1]1718  Exp_Rev Access'!$F$7:$GK$318,31,FALSE)),"",VLOOKUP($B333,'[1]1718  Exp_Rev Access'!$F$7:$GK$318,31,FALSE))</f>
        <v>0</v>
      </c>
      <c r="AM333" s="56">
        <f t="shared" si="887"/>
        <v>6698.16</v>
      </c>
      <c r="AN333" s="92">
        <f t="shared" si="888"/>
        <v>7.8710879611964876E-3</v>
      </c>
      <c r="AO333" s="71">
        <f t="shared" si="889"/>
        <v>123.12794117647059</v>
      </c>
      <c r="AP333" s="90">
        <f>IF(ISNA(VLOOKUP($B333,'[1]1718  Exp_Rev Access'!$F$7:$GK$318,33,FALSE)),"",VLOOKUP($B333,'[1]1718  Exp_Rev Access'!$F$7:$GK$318,33,FALSE))</f>
        <v>446666.88</v>
      </c>
      <c r="AQ333" s="90">
        <f>IF(ISNA(VLOOKUP($B333,'[1]1718  Exp_Rev Access'!$F$7:$GK$318,34,FALSE)),"",VLOOKUP($B333,'[1]1718  Exp_Rev Access'!$F$7:$GK$318,34,FALSE))</f>
        <v>4483.93</v>
      </c>
      <c r="AR333" s="90">
        <f>IF(ISNA(VLOOKUP($B333,'[1]1718  Exp_Rev Access'!$F$7:$GK$318,35,FALSE)),"",VLOOKUP($B333,'[1]1718  Exp_Rev Access'!$F$7:$GK$318,35,FALSE))</f>
        <v>0</v>
      </c>
      <c r="AS333" s="90">
        <f>IF(ISNA(VLOOKUP($B333,'[1]1718  Exp_Rev Access'!$F$7:$GK$318,36,FALSE)),"",VLOOKUP($B333,'[1]1718  Exp_Rev Access'!$F$7:$GK$318,36,FALSE))</f>
        <v>0</v>
      </c>
      <c r="AT333" s="90">
        <f>IF(ISNA(VLOOKUP($B333,'[1]1718  Exp_Rev Access'!$F$7:$GK$318,37,FALSE)),"",VLOOKUP($B333,'[1]1718  Exp_Rev Access'!$F$7:$GK$318,37,FALSE))</f>
        <v>0</v>
      </c>
      <c r="AU333" s="56">
        <f t="shared" si="890"/>
        <v>451150.81</v>
      </c>
      <c r="AV333" s="93">
        <f t="shared" si="891"/>
        <v>0.53015271496575833</v>
      </c>
      <c r="AW333" s="56">
        <f t="shared" si="892"/>
        <v>8293.2134191176465</v>
      </c>
      <c r="AX333" s="90">
        <f>IF(ISNA(VLOOKUP($B333,'[1]1718  Exp_Rev Access'!$F$7:$GK$318,39,FALSE)),"",VLOOKUP($B333,'[1]1718  Exp_Rev Access'!$F$7:$GK$318,39,FALSE))</f>
        <v>0</v>
      </c>
      <c r="AY333" s="90">
        <f>IF(ISNA(VLOOKUP($B333,'[1]1718  Exp_Rev Access'!$F$7:$GK$318,40,FALSE)),"",VLOOKUP($B333,'[1]1718  Exp_Rev Access'!$F$7:$GK$318,40,FALSE))</f>
        <v>47211.16</v>
      </c>
      <c r="AZ333" s="90">
        <f>IF(ISNA(VLOOKUP($B333,'[1]1718  Exp_Rev Access'!$F$7:$GK$318,41,FALSE)),"",VLOOKUP($B333,'[1]1718  Exp_Rev Access'!$F$7:$GK$318,41,FALSE))</f>
        <v>7970.98</v>
      </c>
      <c r="BA333" s="90">
        <f>IF(ISNA(VLOOKUP($B333,'[1]1718  Exp_Rev Access'!$F$7:$GK$318,42,FALSE)),"",VLOOKUP($B333,'[1]1718  Exp_Rev Access'!$F$7:$GK$318,42,FALSE))</f>
        <v>0</v>
      </c>
      <c r="BB333" s="90">
        <f>IF(ISNA(VLOOKUP($B333,'[1]1718  Exp_Rev Access'!$F$7:$GK$318,43,FALSE)),"",VLOOKUP($B333,'[1]1718  Exp_Rev Access'!$F$7:$GK$318,43,FALSE))</f>
        <v>0</v>
      </c>
      <c r="BC333" s="90">
        <f>IF(ISNA(VLOOKUP($B333,'[1]1718  Exp_Rev Access'!$F$7:$GK$318,44,FALSE)),"",VLOOKUP($B333,'[1]1718  Exp_Rev Access'!$F$7:$GK$318,44,FALSE))</f>
        <v>4781.6000000000004</v>
      </c>
      <c r="BD333" s="90">
        <f>IF(ISNA(VLOOKUP($B333,'[1]1718  Exp_Rev Access'!$F$7:$GK$318,45,FALSE)),"",VLOOKUP($B333,'[1]1718  Exp_Rev Access'!$F$7:$GK$318,45,FALSE))</f>
        <v>0</v>
      </c>
      <c r="BE333" s="90">
        <f>IF(ISNA(VLOOKUP($B333,'[1]1718  Exp_Rev Access'!$F$7:$GK$318,46,FALSE)),"",VLOOKUP($B333,'[1]1718  Exp_Rev Access'!$F$7:$GK$318,46,FALSE))</f>
        <v>0</v>
      </c>
      <c r="BF333" s="90">
        <f>IF(ISNA(VLOOKUP($B333,'[1]1718  Exp_Rev Access'!$F$7:$GK$318,47,FALSE)),"",VLOOKUP($B333,'[1]1718  Exp_Rev Access'!$F$7:$GK$318,47,FALSE))</f>
        <v>0</v>
      </c>
      <c r="BG333" s="90">
        <f>IF(ISNA(VLOOKUP($B333,'[1]1718  Exp_Rev Access'!$F$7:$GK$318,48,FALSE)),"",VLOOKUP($B333,'[1]1718  Exp_Rev Access'!$F$7:$GK$318,48,FALSE))</f>
        <v>0</v>
      </c>
      <c r="BH333" s="90">
        <f>IF(ISNA(VLOOKUP($B333,'[1]1718  Exp_Rev Access'!$F$7:$GK$318,49,FALSE)),"",VLOOKUP($B333,'[1]1718  Exp_Rev Access'!$F$7:$GK$318,49,FALSE))</f>
        <v>0</v>
      </c>
      <c r="BI333" s="90">
        <f>IF(ISNA(VLOOKUP($B333,'[1]1718  Exp_Rev Access'!$F$7:$GK$318,50,FALSE)),"",VLOOKUP($B333,'[1]1718  Exp_Rev Access'!$F$7:$GK$318,50,FALSE))</f>
        <v>0</v>
      </c>
      <c r="BJ333" s="90">
        <f>IF(ISNA(VLOOKUP($B333,'[1]1718  Exp_Rev Access'!$F$7:$GK$318,51,FALSE)),"",VLOOKUP($B333,'[1]1718  Exp_Rev Access'!$F$7:$GK$318,51,FALSE))</f>
        <v>0</v>
      </c>
      <c r="BK333" s="90">
        <f>IF(ISNA(VLOOKUP($B333,'[1]1718  Exp_Rev Access'!$F$7:$GK$318,52,FALSE)),"",VLOOKUP($B333,'[1]1718  Exp_Rev Access'!$F$7:$GK$318,52,FALSE))</f>
        <v>84022.95</v>
      </c>
      <c r="BL333" s="90">
        <f>IF(ISNA(VLOOKUP($B333,'[1]1718  Exp_Rev Access'!$F$7:$GK$318,53,FALSE)),"",VLOOKUP($B333,'[1]1718  Exp_Rev Access'!$F$7:$GK$318,53,FALSE))</f>
        <v>2220</v>
      </c>
      <c r="BM333" s="90">
        <f>IF(ISNA(VLOOKUP($B333,'[1]1718  Exp_Rev Access'!$F$7:$GK$318,54,FALSE)),"",VLOOKUP($B333,'[1]1718  Exp_Rev Access'!$F$7:$GK$318,54,FALSE))</f>
        <v>0</v>
      </c>
      <c r="BN333" s="90">
        <f>IF(ISNA(VLOOKUP($B333,'[1]1718  Exp_Rev Access'!$F$7:$GK$318,55,FALSE)),"",VLOOKUP($B333,'[1]1718  Exp_Rev Access'!$F$7:$GK$318,55,FALSE))</f>
        <v>0</v>
      </c>
      <c r="BO333" s="90">
        <f>IF(ISNA(VLOOKUP($B333,'[1]1718  Exp_Rev Access'!$F$7:$GK$318,56,FALSE)),"",VLOOKUP($B333,'[1]1718  Exp_Rev Access'!$F$7:$GK$318,56,FALSE))</f>
        <v>0</v>
      </c>
      <c r="BP333" s="90">
        <f>IF(ISNA(VLOOKUP($B333,'[1]1718  Exp_Rev Access'!$F$7:$GK$318,57,FALSE)),"",VLOOKUP($B333,'[1]1718  Exp_Rev Access'!$F$7:$GK$318,57,FALSE))</f>
        <v>0</v>
      </c>
      <c r="BQ333" s="90">
        <f>IF(ISNA(VLOOKUP($B333,'[1]1718  Exp_Rev Access'!$F$7:$GK$318,58,FALSE)),"",VLOOKUP($B333,'[1]1718  Exp_Rev Access'!$F$7:$GK$318,58,FALSE))</f>
        <v>0</v>
      </c>
      <c r="BR333" s="90">
        <f>IF(ISNA(VLOOKUP($B333,'[1]1718  Exp_Rev Access'!$F$7:$GK$318,59,FALSE)),"",VLOOKUP($B333,'[1]1718  Exp_Rev Access'!$F$7:$GK$318,59,FALSE))</f>
        <v>0</v>
      </c>
      <c r="BS333" s="90">
        <f>IF(ISNA(VLOOKUP($B333,'[1]1718  Exp_Rev Access'!$F$7:$GK$318,60,FALSE)),"",VLOOKUP($B333,'[1]1718  Exp_Rev Access'!$F$7:$GK$318,60,FALSE))</f>
        <v>0</v>
      </c>
      <c r="BT333" s="90">
        <f>IF(ISNA(VLOOKUP($B333,'[1]1718  Exp_Rev Access'!$F$7:$GK$318,61,FALSE)),"",VLOOKUP($B333,'[1]1718  Exp_Rev Access'!$F$7:$GK$318,61,FALSE))</f>
        <v>0</v>
      </c>
      <c r="BU333" s="90">
        <f>IF(ISNA(VLOOKUP($B333,'[1]1718  Exp_Rev Access'!$F$7:$GK$318,62,FALSE)),"",VLOOKUP($B333,'[1]1718  Exp_Rev Access'!$F$7:$GK$318,62,FALSE))</f>
        <v>0</v>
      </c>
      <c r="BV333" s="56">
        <f t="shared" si="893"/>
        <v>146206.69</v>
      </c>
      <c r="BW333" s="92">
        <f t="shared" si="894"/>
        <v>0.1718092308194171</v>
      </c>
      <c r="BX333" s="71">
        <f t="shared" si="895"/>
        <v>2687.6229779411765</v>
      </c>
      <c r="BY333" s="90">
        <f>IF(ISNA(VLOOKUP($B333,'[1]1718  Exp_Rev Access'!$F$7:$GK$318,64,FALSE)),"",VLOOKUP($B333,'[1]1718  Exp_Rev Access'!$F$7:$GK$318,64,FALSE))</f>
        <v>0</v>
      </c>
      <c r="BZ333" s="90">
        <f>IF(ISNA(VLOOKUP($B333,'[1]1718  Exp_Rev Access'!$F$7:$GK$318,65,FALSE)),"",VLOOKUP($B333,'[1]1718  Exp_Rev Access'!$F$7:$GK$318,65,FALSE))</f>
        <v>0</v>
      </c>
      <c r="CA333" s="90">
        <f>IF(ISNA(VLOOKUP($B333,'[1]1718  Exp_Rev Access'!$F$7:$GK$318,66,FALSE)),"",VLOOKUP($B333,'[1]1718  Exp_Rev Access'!$F$7:$GK$318,66,FALSE))</f>
        <v>0</v>
      </c>
      <c r="CB333" s="90">
        <f>IF(ISNA(VLOOKUP($B333,'[1]1718  Exp_Rev Access'!$F$7:$GK$318,67,FALSE)),"",VLOOKUP($B333,'[1]1718  Exp_Rev Access'!$F$7:$GK$318,67,FALSE))</f>
        <v>0</v>
      </c>
      <c r="CC333" s="90">
        <f>IF(ISNA(VLOOKUP($B333,'[1]1718  Exp_Rev Access'!$F$7:$GK$318,68,FALSE)),"",VLOOKUP($B333,'[1]1718  Exp_Rev Access'!$F$7:$GK$318,68,FALSE))</f>
        <v>0</v>
      </c>
      <c r="CD333" s="90">
        <f>IF(ISNA(VLOOKUP($B333,'[1]1718  Exp_Rev Access'!$F$7:$GK$318,69,FALSE)),"",VLOOKUP($B333,'[1]1718  Exp_Rev Access'!$F$7:$GK$318,69,FALSE))</f>
        <v>0</v>
      </c>
      <c r="CE333" s="56">
        <f t="shared" si="881"/>
        <v>0</v>
      </c>
      <c r="CF333" s="92">
        <f t="shared" si="896"/>
        <v>0</v>
      </c>
      <c r="CG333" s="78">
        <f t="shared" si="897"/>
        <v>0</v>
      </c>
      <c r="CH333" s="90">
        <f>IF(ISNA(VLOOKUP($B333,'[1]1718  Exp_Rev Access'!$F$7:$GK$318,$CH$2,FALSE)),"",VLOOKUP($B333,'[1]1718  Exp_Rev Access'!$F$7:$GK$318,$CH$2,FALSE))</f>
        <v>0</v>
      </c>
      <c r="CI333" s="90">
        <f>IF(ISNA(VLOOKUP($B333,'[1]1718  Exp_Rev Access'!$F$7:$GK$318,$CI$2,FALSE)),"",VLOOKUP($B333,'[1]1718  Exp_Rev Access'!$F$7:$GK$318,$CI$2,FALSE))</f>
        <v>0</v>
      </c>
      <c r="CJ333" s="90">
        <f>IF(ISNA(VLOOKUP($B333,'[1]1718  Exp_Rev Access'!$F$7:$GK$318,$CJ$2,FALSE)),"",VLOOKUP($B333,'[1]1718  Exp_Rev Access'!$F$7:$GK$318,$CJ$2,FALSE))</f>
        <v>0</v>
      </c>
      <c r="CK333" s="90">
        <f>IF(ISNA(VLOOKUP($B333,'[1]1718  Exp_Rev Access'!$F$7:$GK$318,$CK$2,FALSE)),"",VLOOKUP($B333,'[1]1718  Exp_Rev Access'!$F$7:$GK$318,$CK$2,FALSE))</f>
        <v>0</v>
      </c>
      <c r="CL333" s="90">
        <f>IF(ISNA(VLOOKUP($B333,'[1]1718  Exp_Rev Access'!$F$7:$GK$318,$CL$2,FALSE)),"",VLOOKUP($B333,'[1]1718  Exp_Rev Access'!$F$7:$GK$318,$CL$2,FALSE))</f>
        <v>0</v>
      </c>
      <c r="CM333" s="90">
        <f>IF(ISNA(VLOOKUP($B333,'[1]1718  Exp_Rev Access'!$F$7:$GK$318,$CM$2,FALSE)),"",VLOOKUP($B333,'[1]1718  Exp_Rev Access'!$F$7:$GK$318,$CM$2,FALSE))</f>
        <v>0</v>
      </c>
      <c r="CN333" s="90">
        <f>IF(ISNA(VLOOKUP($B333,'[1]1718  Exp_Rev Access'!$F$7:$GK$318,$CN$2,FALSE)),"",VLOOKUP($B333,'[1]1718  Exp_Rev Access'!$F$7:$GK$318,$CN$2,FALSE))</f>
        <v>0</v>
      </c>
      <c r="CO333" s="90">
        <f>IF(ISNA(VLOOKUP($B333,'[1]1718  Exp_Rev Access'!$F$7:$GK$318,$CO$2,FALSE)),"",VLOOKUP($B333,'[1]1718  Exp_Rev Access'!$F$7:$GK$318,$CO$2,FALSE))</f>
        <v>0</v>
      </c>
      <c r="CP333" s="90">
        <f>IF(ISNA(VLOOKUP($B333,'[1]1718  Exp_Rev Access'!$F$7:$GK$318,$CP$2,FALSE)),"",VLOOKUP($B333,'[1]1718  Exp_Rev Access'!$F$7:$GK$318,$CP$2,FALSE))</f>
        <v>0</v>
      </c>
      <c r="CQ333" s="90">
        <f>IF(ISNA(VLOOKUP($B333,'[1]1718  Exp_Rev Access'!$F$7:$GK$318,$CQ$2,FALSE)),"",VLOOKUP($B333,'[1]1718  Exp_Rev Access'!$F$7:$GK$318,$CQ$2,FALSE))</f>
        <v>7856.34</v>
      </c>
      <c r="CR333" s="90">
        <f>IF(ISNA(VLOOKUP($B333,'[1]1718  Exp_Rev Access'!$F$7:$GK$318,$CR$2,FALSE)),"",VLOOKUP($B333,'[1]1718  Exp_Rev Access'!$F$7:$GK$318,$CR$2,FALSE))</f>
        <v>0</v>
      </c>
      <c r="CS333" s="90">
        <f>IF(ISNA(VLOOKUP($B333,'[1]1718  Exp_Rev Access'!$F$7:$GK$318,$CS$2,FALSE)),"",VLOOKUP($B333,'[1]1718  Exp_Rev Access'!$F$7:$GK$318,$CS$2,FALSE))</f>
        <v>0</v>
      </c>
      <c r="CT333" s="90">
        <f>IF(ISNA(VLOOKUP($B333,'[1]1718  Exp_Rev Access'!$F$7:$GK$318,$CT$2,FALSE)),"",VLOOKUP($B333,'[1]1718  Exp_Rev Access'!$F$7:$GK$318,$CT$2,FALSE))</f>
        <v>0</v>
      </c>
      <c r="CU333" s="90">
        <f>IF(ISNA(VLOOKUP($B333,'[1]1718  Exp_Rev Access'!$F$7:$GK$318,$CU$2,FALSE)),"",VLOOKUP($B333,'[1]1718  Exp_Rev Access'!$F$7:$GK$318,$CU$2,FALSE))</f>
        <v>22692.09</v>
      </c>
      <c r="CV333" s="90">
        <f>IF(ISNA(VLOOKUP($B333,'[1]1718  Exp_Rev Access'!$F$7:$GK$318,$CV$2,FALSE)),"",VLOOKUP($B333,'[1]1718  Exp_Rev Access'!$F$7:$GK$318,$CV$2,FALSE))</f>
        <v>0</v>
      </c>
      <c r="CW333" s="90">
        <f>IF(ISNA(VLOOKUP($B333,'[1]1718  Exp_Rev Access'!$F$7:$GK$318,$CW$2,FALSE)),"",VLOOKUP($B333,'[1]1718  Exp_Rev Access'!$F$7:$GK$318,$CW$2,FALSE))</f>
        <v>0</v>
      </c>
      <c r="CX333" s="90">
        <f>IF(ISNA(VLOOKUP($B333,'[1]1718  Exp_Rev Access'!$F$7:$GK$318,$CX$2,FALSE)),"",VLOOKUP($B333,'[1]1718  Exp_Rev Access'!$F$7:$GK$318,$CX$2,FALSE))</f>
        <v>0</v>
      </c>
      <c r="CY333" s="90">
        <f>IF(ISNA(VLOOKUP($B333,'[1]1718  Exp_Rev Access'!$F$7:$GK$318,$CY$2,FALSE)),"",VLOOKUP($B333,'[1]1718  Exp_Rev Access'!$F$7:$GK$318,$CY$2,FALSE))</f>
        <v>0</v>
      </c>
      <c r="CZ333" s="90">
        <f>IF(ISNA(VLOOKUP($B333,'[1]1718  Exp_Rev Access'!$F$7:$GK$318,$CZ$2,FALSE)),"",VLOOKUP($B333,'[1]1718  Exp_Rev Access'!$F$7:$GK$318,$CZ$2,FALSE))</f>
        <v>0</v>
      </c>
      <c r="DA333" s="90">
        <f>IF(ISNA(VLOOKUP($B333,'[1]1718  Exp_Rev Access'!$F$7:$GK$318,$DA$2,FALSE)),"",VLOOKUP($B333,'[1]1718  Exp_Rev Access'!$F$7:$GK$318,$DA$2,FALSE))</f>
        <v>0</v>
      </c>
      <c r="DB333" s="90">
        <f>IF(ISNA(VLOOKUP($B333,'[1]1718  Exp_Rev Access'!$F$7:$GK$318,$DB$2,FALSE)),"",VLOOKUP($B333,'[1]1718  Exp_Rev Access'!$F$7:$GK$318,$DB$2,FALSE))</f>
        <v>0</v>
      </c>
      <c r="DC333" s="90">
        <f>IF(ISNA(VLOOKUP($B333,'[1]1718  Exp_Rev Access'!$F$7:$GK$318,$DC$2,FALSE)),"",VLOOKUP($B333,'[1]1718  Exp_Rev Access'!$F$7:$GK$318,$DC$2,FALSE))</f>
        <v>0</v>
      </c>
      <c r="DD333" s="90">
        <f>IF(ISNA(VLOOKUP($B333,'[1]1718  Exp_Rev Access'!$F$7:$GK$318,$DD$2,FALSE)),"",VLOOKUP($B333,'[1]1718  Exp_Rev Access'!$F$7:$GK$318,$DD$2,FALSE))</f>
        <v>0</v>
      </c>
      <c r="DE333" s="90">
        <f>IF(ISNA(VLOOKUP($B333,'[1]1718  Exp_Rev Access'!$F$7:$GK$318,$DE$2,FALSE)),"",VLOOKUP($B333,'[1]1718  Exp_Rev Access'!$F$7:$GK$318,$DE$2,FALSE))</f>
        <v>0</v>
      </c>
      <c r="DF333" s="90">
        <f>IF(ISNA(VLOOKUP($B333,'[1]1718  Exp_Rev Access'!$F$7:$GK$318,$DF$2,FALSE)),"",VLOOKUP($B333,'[1]1718  Exp_Rev Access'!$F$7:$GK$318,$DF$2,FALSE))</f>
        <v>0</v>
      </c>
      <c r="DG333" s="90">
        <f>IF(ISNA(VLOOKUP($B333,'[1]1718  Exp_Rev Access'!$F$7:$GK$318,$DG$2,FALSE)),"",VLOOKUP($B333,'[1]1718  Exp_Rev Access'!$F$7:$GK$318,$DG$2,FALSE))</f>
        <v>0</v>
      </c>
      <c r="DH333" s="90">
        <f>IF(ISNA(VLOOKUP($B333,'[1]1718  Exp_Rev Access'!$F$7:$GK$318,$DH$2,FALSE)),"",VLOOKUP($B333,'[1]1718  Exp_Rev Access'!$F$7:$GK$318,$DH$2,FALSE))</f>
        <v>0</v>
      </c>
      <c r="DI333" s="90">
        <f>IF(ISNA(VLOOKUP($B333,'[1]1718  Exp_Rev Access'!$F$7:$GK$318,$DI$2,FALSE)),"",VLOOKUP($B333,'[1]1718  Exp_Rev Access'!$F$7:$GK$318,$DI$2,FALSE))</f>
        <v>0</v>
      </c>
      <c r="DJ333" s="90">
        <f>IF(ISNA(VLOOKUP($B333,'[1]1718  Exp_Rev Access'!$F$7:$GK$318,$DJ$2,FALSE)),"",VLOOKUP($B333,'[1]1718  Exp_Rev Access'!$F$7:$GK$318,$DJ$2,FALSE))</f>
        <v>0</v>
      </c>
      <c r="DK333" s="90">
        <f>IF(ISNA(VLOOKUP($B333,'[1]1718  Exp_Rev Access'!$F$7:$GK$318,$DK$2,FALSE)),"",VLOOKUP($B333,'[1]1718  Exp_Rev Access'!$F$7:$GK$318,$DK$2,FALSE))</f>
        <v>0</v>
      </c>
      <c r="DL333" s="90">
        <f>IF(ISNA(VLOOKUP($B333,'[1]1718  Exp_Rev Access'!$F$7:$GK$318,$DL$2,FALSE)),"",VLOOKUP($B333,'[1]1718  Exp_Rev Access'!$F$7:$GK$318,$DL$2,FALSE))</f>
        <v>0</v>
      </c>
      <c r="DM333" s="90">
        <f>IF(ISNA(VLOOKUP($B333,'[1]1718  Exp_Rev Access'!$F$7:$GK$318,$DM$2,FALSE)),"",VLOOKUP($B333,'[1]1718  Exp_Rev Access'!$F$7:$GK$318,$DM$2,FALSE))</f>
        <v>0</v>
      </c>
      <c r="DN333" s="90">
        <f>IF(ISNA(VLOOKUP($B333,'[1]1718  Exp_Rev Access'!$F$7:$GK$318,$DN$2,FALSE)),"",VLOOKUP($B333,'[1]1718  Exp_Rev Access'!$F$7:$GK$318,$DN$2,FALSE))</f>
        <v>0</v>
      </c>
      <c r="DO333" s="90">
        <f>IF(ISNA(VLOOKUP($B333,'[1]1718  Exp_Rev Access'!$F$7:$GK$318,$DO$2,FALSE)),"",VLOOKUP($B333,'[1]1718  Exp_Rev Access'!$F$7:$GK$318,$DO$2,FALSE))</f>
        <v>0</v>
      </c>
      <c r="DP333" s="90">
        <f>IF(ISNA(VLOOKUP($B333,'[1]1718  Exp_Rev Access'!$F$7:$GK$318,$DP$2,FALSE)),"",VLOOKUP($B333,'[1]1718  Exp_Rev Access'!$F$7:$GK$318,$DP$2,FALSE))</f>
        <v>0</v>
      </c>
      <c r="DQ333" s="90">
        <f>IF(ISNA(VLOOKUP($B333,'[1]1718  Exp_Rev Access'!$F$7:$GK$318,$DQ$2,FALSE)),"",VLOOKUP($B333,'[1]1718  Exp_Rev Access'!$F$7:$GK$318,$DQ$2,FALSE))</f>
        <v>0</v>
      </c>
      <c r="DR333" s="90">
        <f>IF(ISNA(VLOOKUP($B333,'[1]1718  Exp_Rev Access'!$F$7:$GK$318,$DR$2,FALSE)),"",VLOOKUP($B333,'[1]1718  Exp_Rev Access'!$F$7:$GK$318,$DR$2,FALSE))</f>
        <v>0</v>
      </c>
      <c r="DS333" s="90">
        <f>IF(ISNA(VLOOKUP($B333,'[1]1718  Exp_Rev Access'!$F$7:$GK$318,$DS$2,FALSE)),"",VLOOKUP($B333,'[1]1718  Exp_Rev Access'!$F$7:$GK$318,$DS$2,FALSE))</f>
        <v>0</v>
      </c>
      <c r="DT333" s="90">
        <f>IF(ISNA(VLOOKUP($B333,'[1]1718  Exp_Rev Access'!$F$7:$GK$318,$DT$2,FALSE)),"",VLOOKUP($B333,'[1]1718  Exp_Rev Access'!$F$7:$GK$318,$DT$2,FALSE))</f>
        <v>0</v>
      </c>
      <c r="DU333" s="90">
        <f>IF(ISNA(VLOOKUP($B333,'[1]1718  Exp_Rev Access'!$F$7:$GK$318,$DU$2,FALSE)),"",VLOOKUP($B333,'[1]1718  Exp_Rev Access'!$F$7:$GK$318,$DU$2,FALSE))</f>
        <v>0</v>
      </c>
      <c r="DV333" s="90">
        <f>IF(ISNA(VLOOKUP($B333,'[1]1718  Exp_Rev Access'!$F$7:$GK$318,$DV$2,FALSE)),"",VLOOKUP($B333,'[1]1718  Exp_Rev Access'!$F$7:$GK$318,$DV$2,FALSE))</f>
        <v>0</v>
      </c>
      <c r="DW333" s="90">
        <f>IF(ISNA(VLOOKUP($B333,'[1]1718  Exp_Rev Access'!$F$7:$GK$318,$DW$2,FALSE)),"",VLOOKUP($B333,'[1]1718  Exp_Rev Access'!$F$7:$GK$318,$DW$2,FALSE))</f>
        <v>0</v>
      </c>
      <c r="DX333" s="90">
        <f>IF(ISNA(VLOOKUP($B333,'[1]1718  Exp_Rev Access'!$F$7:$GK$318,$DX$2,FALSE)),"",VLOOKUP($B333,'[1]1718  Exp_Rev Access'!$F$7:$GK$318,$DX$2,FALSE))</f>
        <v>0</v>
      </c>
      <c r="DY333" s="90">
        <f>IF(ISNA(VLOOKUP($B333,'[1]1718  Exp_Rev Access'!$F$7:$GK$318,$DY$2,FALSE)),"",VLOOKUP($B333,'[1]1718  Exp_Rev Access'!$F$7:$GK$318,$DY$2,FALSE))</f>
        <v>16716</v>
      </c>
      <c r="DZ333" s="90">
        <f>IF(ISNA(VLOOKUP($B333,'[1]1718  Exp_Rev Access'!$F$7:$GK$318,$DZ$2,FALSE)),"",VLOOKUP($B333,'[1]1718  Exp_Rev Access'!$F$7:$GK$318,$DZ$2,FALSE))</f>
        <v>0</v>
      </c>
      <c r="EA333" s="90">
        <f>IF(ISNA(VLOOKUP($B333,'[1]1718  Exp_Rev Access'!$F$7:$GK$318,$EA$2,FALSE)),"",VLOOKUP($B333,'[1]1718  Exp_Rev Access'!$F$7:$GK$318,$EA$2,FALSE))</f>
        <v>0</v>
      </c>
      <c r="EB333" s="90">
        <f>IF(ISNA(VLOOKUP($B333,'[1]1718  Exp_Rev Access'!$F$7:$GK$318,$EB$2,FALSE)),"",VLOOKUP($B333,'[1]1718  Exp_Rev Access'!$F$7:$GK$318,$EB$2,FALSE))</f>
        <v>0</v>
      </c>
      <c r="EC333" s="90">
        <f>IF(ISNA(VLOOKUP($B333,'[1]1718  Exp_Rev Access'!$F$7:$GK$318,$EC$2,FALSE)),"",VLOOKUP($B333,'[1]1718  Exp_Rev Access'!$F$7:$GK$318,$EC$2,FALSE))</f>
        <v>0</v>
      </c>
      <c r="ED333" s="90">
        <f>IF(ISNA(VLOOKUP($B333,'[1]1718  Exp_Rev Access'!$F$7:$GK$318,$ED$2,FALSE)),"",VLOOKUP($B333,'[1]1718  Exp_Rev Access'!$F$7:$GK$318,$ED$2,FALSE))</f>
        <v>0</v>
      </c>
      <c r="EE333" s="90">
        <f>IF(ISNA(VLOOKUP($B333,'[1]1718  Exp_Rev Access'!$F$7:$GK$318,$EE$2,FALSE)),"",VLOOKUP($B333,'[1]1718  Exp_Rev Access'!$F$7:$GK$318,$EE$2,FALSE))</f>
        <v>0</v>
      </c>
      <c r="EF333" s="90">
        <f>IF(ISNA(VLOOKUP($B333,'[1]1718  Exp_Rev Access'!$F$7:$GK$318,$EF$2,FALSE)),"",VLOOKUP($B333,'[1]1718  Exp_Rev Access'!$F$7:$GK$318,$EF$2,FALSE))</f>
        <v>0</v>
      </c>
      <c r="EG333" s="90">
        <f>IF(ISNA(VLOOKUP($B333,'[1]1718  Exp_Rev Access'!$F$7:$GK$318,$EG$2,FALSE)),"",VLOOKUP($B333,'[1]1718  Exp_Rev Access'!$F$7:$GK$318,$EG$2,FALSE))</f>
        <v>0</v>
      </c>
      <c r="EH333" s="90">
        <f>IF(ISNA(VLOOKUP($B333,'[1]1718  Exp_Rev Access'!$F$7:$GK$318,$EH$2,FALSE)),"",VLOOKUP($B333,'[1]1718  Exp_Rev Access'!$F$7:$GK$318,$EH$2,FALSE))</f>
        <v>0</v>
      </c>
      <c r="EI333" s="90">
        <f>IF(ISNA(VLOOKUP($B333,'[1]1718  Exp_Rev Access'!$F$7:$GK$318,$EI$2,FALSE)),"",VLOOKUP($B333,'[1]1718  Exp_Rev Access'!$F$7:$GK$318,$EI$2,FALSE))</f>
        <v>0</v>
      </c>
      <c r="EJ333" s="90">
        <f>IF(ISNA(VLOOKUP($B333,'[1]1718  Exp_Rev Access'!$F$7:$GK$318,$EJ$2,FALSE)),"",VLOOKUP($B333,'[1]1718  Exp_Rev Access'!$F$7:$GK$318,$EJ$2,FALSE))</f>
        <v>0</v>
      </c>
      <c r="EK333" s="90">
        <f>IF(ISNA(VLOOKUP($B333,'[1]1718  Exp_Rev Access'!$F$7:$GK$318,$EK$2,FALSE)),"",VLOOKUP($B333,'[1]1718  Exp_Rev Access'!$F$7:$GK$318,$EK$2,FALSE))</f>
        <v>0</v>
      </c>
      <c r="EL333" s="90">
        <f>IF(ISNA(VLOOKUP($B333,'[1]1718  Exp_Rev Access'!$F$7:$GK$318,$EL$2,FALSE)),"",VLOOKUP($B333,'[1]1718  Exp_Rev Access'!$F$7:$GK$318,$EL$2,FALSE))</f>
        <v>0</v>
      </c>
      <c r="EM333" s="90">
        <f>IF(ISNA(VLOOKUP($B333,'[1]1718  Exp_Rev Access'!$F$7:$GK$318,$EM$2,FALSE)),"",VLOOKUP($B333,'[1]1718  Exp_Rev Access'!$F$7:$GK$318,$EM$2,FALSE))</f>
        <v>0</v>
      </c>
      <c r="EN333" s="90">
        <f>IF(ISNA(VLOOKUP($B333,'[1]1718  Exp_Rev Access'!$F$7:$GK$318,$EN$2,FALSE)),"",VLOOKUP($B333,'[1]1718  Exp_Rev Access'!$F$7:$GK$318,$EN$2,FALSE))</f>
        <v>0</v>
      </c>
      <c r="EO333" s="90">
        <f>IF(ISNA(VLOOKUP($B333,'[1]1718  Exp_Rev Access'!$F$7:$GK$318,$EO$2,FALSE)),"",VLOOKUP($B333,'[1]1718  Exp_Rev Access'!$F$7:$GK$318,$EO$2,FALSE))</f>
        <v>0</v>
      </c>
      <c r="EP333" s="90">
        <f>IF(ISNA(VLOOKUP($B333,'[1]1718  Exp_Rev Access'!$F$7:$GK$318,$EP$2,FALSE)),"",VLOOKUP($B333,'[1]1718  Exp_Rev Access'!$F$7:$GK$318,$EP$2,FALSE))</f>
        <v>0</v>
      </c>
      <c r="EQ333" s="90">
        <f>IF(ISNA(VLOOKUP($B333,'[1]1718  Exp_Rev Access'!$F$7:$GK$318,$EQ$2,FALSE)),"",VLOOKUP($B333,'[1]1718  Exp_Rev Access'!$F$7:$GK$318,$EQ$2,FALSE))</f>
        <v>0</v>
      </c>
      <c r="ER333" s="90">
        <f>IF(ISNA(VLOOKUP($B333,'[1]1718  Exp_Rev Access'!$F$7:$GK$318,$ER$2,FALSE)),"",VLOOKUP($B333,'[1]1718  Exp_Rev Access'!$F$7:$GK$318,$ER$2,FALSE))</f>
        <v>0</v>
      </c>
      <c r="ES333" s="90">
        <f>IF(ISNA(VLOOKUP($B333,'[1]1718  Exp_Rev Access'!$F$7:$GK$318,$ES$2,FALSE)),"",VLOOKUP($B333,'[1]1718  Exp_Rev Access'!$F$7:$GK$318,$ES$2,FALSE))</f>
        <v>0</v>
      </c>
      <c r="ET333" s="90">
        <f>IF(ISNA(VLOOKUP($B333,'[1]1718  Exp_Rev Access'!$F$7:$GK$318,$ET$2,FALSE)),"",VLOOKUP($B333,'[1]1718  Exp_Rev Access'!$F$7:$GK$318,$ET$2,FALSE))</f>
        <v>0</v>
      </c>
      <c r="EU333" s="90">
        <f>IF(ISNA(VLOOKUP($B333,'[1]1718  Exp_Rev Access'!$F$7:$GK$318,$EU$2,FALSE)),"",VLOOKUP($B333,'[1]1718  Exp_Rev Access'!$F$7:$GK$318,$EU$2,FALSE))</f>
        <v>0</v>
      </c>
      <c r="EV333" s="90">
        <f>IF(ISNA(VLOOKUP($B333,'[1]1718  Exp_Rev Access'!$F$7:$GK$318,$EV$2,FALSE)),"",VLOOKUP($B333,'[1]1718  Exp_Rev Access'!$F$7:$GK$318,$EV$2,FALSE))</f>
        <v>0</v>
      </c>
      <c r="EW333" s="90">
        <f>IF(ISNA(VLOOKUP($B333,'[1]1718  Exp_Rev Access'!$F$7:$GK$318,$EW$2,FALSE)),"",VLOOKUP($B333,'[1]1718  Exp_Rev Access'!$F$7:$GK$318,$EW$2,FALSE))</f>
        <v>0</v>
      </c>
      <c r="EX333" s="90">
        <f>IF(ISNA(VLOOKUP($B333,'[1]1718  Exp_Rev Access'!$F$7:$GK$318,$EX$2,FALSE)),"",VLOOKUP($B333,'[1]1718  Exp_Rev Access'!$F$7:$GK$318,$EX$2,FALSE))</f>
        <v>0</v>
      </c>
      <c r="EY333" s="90">
        <f>IF(ISNA(VLOOKUP($B333,'[1]1718  Exp_Rev Access'!$F$7:$GK$318,$EY$2,FALSE)),"",VLOOKUP($B333,'[1]1718  Exp_Rev Access'!$F$7:$GK$318,$EY$2,FALSE))</f>
        <v>0</v>
      </c>
      <c r="EZ333" s="90">
        <f>IF(ISNA(VLOOKUP($B333,'[1]1718  Exp_Rev Access'!$F$7:$GK$318,$EZ$2,FALSE)),"",VLOOKUP($B333,'[1]1718  Exp_Rev Access'!$F$7:$GK$318,$EZ$2,FALSE))</f>
        <v>0</v>
      </c>
      <c r="FA333" s="90">
        <f>IF(ISNA(VLOOKUP($B333,'[1]1718  Exp_Rev Access'!$F$7:$GK$318,$FA$2,FALSE)),"",VLOOKUP($B333,'[1]1718  Exp_Rev Access'!$F$7:$GK$318,$FA$2,FALSE))</f>
        <v>0</v>
      </c>
      <c r="FB333" s="90">
        <f>IF(ISNA(VLOOKUP($B333,'[1]1718  Exp_Rev Access'!$F$7:$GK$318,$FB$2,FALSE)),"",VLOOKUP($B333,'[1]1718  Exp_Rev Access'!$F$7:$GK$318,$FB$2,FALSE))</f>
        <v>0</v>
      </c>
      <c r="FC333" s="90">
        <f>IF(ISNA(VLOOKUP($B333,'[1]1718  Exp_Rev Access'!$F$7:$GK$318,$FC$2,FALSE)),"",VLOOKUP($B333,'[1]1718  Exp_Rev Access'!$F$7:$GK$318,$FC$2,FALSE))</f>
        <v>0</v>
      </c>
      <c r="FD333" s="90">
        <f>IF(ISNA(VLOOKUP($B333,'[1]1718  Exp_Rev Access'!$F$7:$GK$318,$FD$2,FALSE)),"",VLOOKUP($B333,'[1]1718  Exp_Rev Access'!$F$7:$GK$318,$FD$2,FALSE))</f>
        <v>0</v>
      </c>
      <c r="FE333" s="90">
        <f>IF(ISNA(VLOOKUP($B333,'[1]1718  Exp_Rev Access'!$F$7:$GK$318,$FE$2,FALSE)),"",VLOOKUP($B333,'[1]1718  Exp_Rev Access'!$F$7:$GK$318,$FE$2,FALSE))</f>
        <v>0</v>
      </c>
      <c r="FF333" s="90">
        <f>IF(ISNA(VLOOKUP($B333,'[1]1718  Exp_Rev Access'!$F$7:$GK$318,$FF$2,FALSE)),"",VLOOKUP($B333,'[1]1718  Exp_Rev Access'!$F$7:$GK$318,$FF$2,FALSE))</f>
        <v>0</v>
      </c>
      <c r="FG333" s="90">
        <f>IF(ISNA(VLOOKUP($B333,'[1]1718  Exp_Rev Access'!$F$7:$GK$318,$FG$2,FALSE)),"",VLOOKUP($B333,'[1]1718  Exp_Rev Access'!$F$7:$GK$318,$FG$2,FALSE))</f>
        <v>0</v>
      </c>
      <c r="FH333" s="90">
        <f>IF(ISNA(VLOOKUP($B333,'[1]1718  Exp_Rev Access'!$F$7:$GK$318,$FH$2,FALSE)),"",VLOOKUP($B333,'[1]1718  Exp_Rev Access'!$F$7:$GK$318,$FH$2,FALSE))</f>
        <v>0</v>
      </c>
      <c r="FI333" s="90">
        <f>IF(ISNA(VLOOKUP($B333,'[1]1718  Exp_Rev Access'!$F$7:$GK$318,$FI$2,FALSE)),"",VLOOKUP($B333,'[1]1718  Exp_Rev Access'!$F$7:$GK$318,$FI$2,FALSE))</f>
        <v>0</v>
      </c>
      <c r="FJ333" s="90">
        <f>IF(ISNA(VLOOKUP($B333,'[1]1718  Exp_Rev Access'!$F$7:$GK$318,$FJ$2,FALSE)),"",VLOOKUP($B333,'[1]1718  Exp_Rev Access'!$F$7:$GK$318,$FJ$2,FALSE))</f>
        <v>0</v>
      </c>
      <c r="FK333" s="90">
        <f>IF(ISNA(VLOOKUP($B333,'[1]1718  Exp_Rev Access'!$F$7:$GK$318,$FK$2,FALSE)),"",VLOOKUP($B333,'[1]1718  Exp_Rev Access'!$F$7:$GK$318,$FK$2,FALSE))</f>
        <v>0</v>
      </c>
      <c r="FL333" s="90">
        <f>IF(ISNA(VLOOKUP($B333,'[1]1718  Exp_Rev Access'!$F$7:$GK$318,$FL$2,FALSE)),"",VLOOKUP($B333,'[1]1718  Exp_Rev Access'!$F$7:$GK$318,$FL$2,FALSE))</f>
        <v>0</v>
      </c>
      <c r="FM333" s="90">
        <f>IF(ISNA(VLOOKUP($B333,'[1]1718  Exp_Rev Access'!$F$7:$GK$318,$FM$2,FALSE)),"",VLOOKUP($B333,'[1]1718  Exp_Rev Access'!$F$7:$GK$318,$FM$2,FALSE))</f>
        <v>0</v>
      </c>
      <c r="FN333" s="90">
        <f>IF(ISNA(VLOOKUP($B333,'[1]1718  Exp_Rev Access'!$F$7:$GK$318,$FN$2,FALSE)),"",VLOOKUP($B333,'[1]1718  Exp_Rev Access'!$F$7:$GK$318,$FN$2,FALSE))</f>
        <v>0</v>
      </c>
      <c r="FO333" s="90">
        <f>IF(ISNA(VLOOKUP($B333,'[1]1718  Exp_Rev Access'!$F$7:$GK$318,$FO$2,FALSE)),"",VLOOKUP($B333,'[1]1718  Exp_Rev Access'!$F$7:$GK$318,$FO$2,FALSE))</f>
        <v>0</v>
      </c>
      <c r="FP333" s="90">
        <f>IF(ISNA(VLOOKUP($B333,'[1]1718  Exp_Rev Access'!$F$7:$GK$318,$FP$2,FALSE)),"",VLOOKUP($B333,'[1]1718  Exp_Rev Access'!$F$7:$GK$318,$FP$2,FALSE))</f>
        <v>0</v>
      </c>
      <c r="FQ333" s="90">
        <f>IF(ISNA(VLOOKUP($B333,'[1]1718  Exp_Rev Access'!$F$7:$GK$318,$FQ$2,FALSE)),"",VLOOKUP($B333,'[1]1718  Exp_Rev Access'!$F$7:$GK$318,$FQ$2,FALSE))</f>
        <v>0</v>
      </c>
      <c r="FR333" s="90">
        <f>IF(ISNA(VLOOKUP($B333,'[1]1718  Exp_Rev Access'!$F$7:$GK$318,$FR$2,FALSE)),"",VLOOKUP($B333,'[1]1718  Exp_Rev Access'!$F$7:$GK$318,$FR$2,FALSE))</f>
        <v>0</v>
      </c>
      <c r="FS333" s="56">
        <f t="shared" si="898"/>
        <v>47264.43</v>
      </c>
      <c r="FT333" s="92">
        <f t="shared" si="899"/>
        <v>5.5540997223985998E-2</v>
      </c>
      <c r="FU333" s="94">
        <f t="shared" si="900"/>
        <v>868.83143382352944</v>
      </c>
      <c r="FV333" s="95">
        <f>IF(ISNA(VLOOKUP($B333,'[1]1718  Exp_Rev Access'!$F$7:$GK$318,$FV$2,FALSE)),"",VLOOKUP($B333,'[1]1718  Exp_Rev Access'!$F$7:$GK$318,$FV$2,FALSE))</f>
        <v>0</v>
      </c>
      <c r="FW333" s="95">
        <f>IF(ISNA(VLOOKUP($B333,'[1]1718  Exp_Rev Access'!$F$7:$GK$318,$FW$2,FALSE)),"",VLOOKUP($B333,'[1]1718  Exp_Rev Access'!$F$7:$GK$318,$FW$2,FALSE))</f>
        <v>0</v>
      </c>
      <c r="FX333" s="95">
        <f>IF(ISNA(VLOOKUP($B333,'[1]1718  Exp_Rev Access'!$F$7:$GK$318,$FX$2,FALSE)),"",VLOOKUP($B333,'[1]1718  Exp_Rev Access'!$F$7:$GK$318,$FX$2,FALSE))</f>
        <v>0</v>
      </c>
      <c r="FY333" s="95">
        <f>IF(ISNA(VLOOKUP($B333,'[1]1718  Exp_Rev Access'!$F$7:$GK$318,$FY$2,FALSE)),"",VLOOKUP($B333,'[1]1718  Exp_Rev Access'!$F$7:$GK$318,$FY$2,FALSE))</f>
        <v>0</v>
      </c>
      <c r="FZ333" s="95">
        <f>IF(ISNA(VLOOKUP($B333,'[1]1718  Exp_Rev Access'!$F$7:$GK$318,$FZ$2,FALSE)),"",VLOOKUP($B333,'[1]1718  Exp_Rev Access'!$F$7:$GK$318,$FZ$2,FALSE))</f>
        <v>0</v>
      </c>
      <c r="GA333" s="95">
        <f>IF(ISNA(VLOOKUP($B333,'[1]1718  Exp_Rev Access'!$F$7:$GK$318,$GA$2,FALSE)),"",VLOOKUP($B333,'[1]1718  Exp_Rev Access'!$F$7:$GK$318,$GA$2,FALSE))</f>
        <v>0</v>
      </c>
      <c r="GB333" s="95">
        <f>IF(ISNA(VLOOKUP($B333,'[1]1718  Exp_Rev Access'!$F$7:$GK$318,$GB$2,FALSE)),"",VLOOKUP($B333,'[1]1718  Exp_Rev Access'!$F$7:$GK$318,$GB$2,FALSE))</f>
        <v>0</v>
      </c>
      <c r="GC333" s="95">
        <f>IF(ISNA(VLOOKUP($B333,'[1]1718  Exp_Rev Access'!$F$7:$GK$318,$GC$2,FALSE)),"",VLOOKUP($B333,'[1]1718  Exp_Rev Access'!$F$7:$GK$318,$GC$2,FALSE))</f>
        <v>0</v>
      </c>
      <c r="GD333" s="95">
        <f>IF(ISNA(VLOOKUP($B333,'[1]1718  Exp_Rev Access'!$F$7:$GK$318,$GD$2,FALSE)),"",VLOOKUP($B333,'[1]1718  Exp_Rev Access'!$F$7:$GK$318,$GD$2,FALSE))</f>
        <v>0</v>
      </c>
      <c r="GE333" s="95">
        <f>IF(ISNA(VLOOKUP($B333,'[1]1718  Exp_Rev Access'!$F$7:$GK$318,$GE$2,FALSE)),"",VLOOKUP($B333,'[1]1718  Exp_Rev Access'!$F$7:$GK$318,$GE$2,FALSE))</f>
        <v>0</v>
      </c>
      <c r="GF333" s="95">
        <f>IF(ISNA(VLOOKUP($B333,'[1]1718  Exp_Rev Access'!$F$7:$GK$318,$GF$2,FALSE)),"",VLOOKUP($B333,'[1]1718  Exp_Rev Access'!$F$7:$GK$318,$GF$2,FALSE))</f>
        <v>0</v>
      </c>
      <c r="GG333" s="95">
        <f>IF(ISNA(VLOOKUP($B333,'[1]1718  Exp_Rev Access'!$F$7:$GK$318,$GG$2,FALSE)),"",VLOOKUP($B333,'[1]1718  Exp_Rev Access'!$F$7:$GK$318,$GG$2,FALSE))</f>
        <v>0</v>
      </c>
      <c r="GH333" s="95">
        <f>IF(ISNA(VLOOKUP($B333,'[1]1718  Exp_Rev Access'!$F$7:$GK$318,$GH$2,FALSE)),"",VLOOKUP($B333,'[1]1718  Exp_Rev Access'!$F$7:$GK$318,$GH$2,FALSE))</f>
        <v>0</v>
      </c>
      <c r="GI333" s="95">
        <f>IF(ISNA(VLOOKUP($B333,'[1]1718  Exp_Rev Access'!$F$7:$GK$318,$GI$2,FALSE)),"",VLOOKUP($B333,'[1]1718  Exp_Rev Access'!$F$7:$GK$318,$GI$2,FALSE))</f>
        <v>0</v>
      </c>
      <c r="GJ333" s="95">
        <f>IF(ISNA(VLOOKUP($B333,'[1]1718  Exp_Rev Access'!$F$7:$GK$318,$GJ$2,FALSE)),"",VLOOKUP($B333,'[1]1718  Exp_Rev Access'!$F$7:$GK$318,$GJ$2,FALSE))</f>
        <v>0</v>
      </c>
      <c r="GK333" s="95">
        <f>IF(ISNA(VLOOKUP($B333,'[1]1718  Exp_Rev Access'!$F$7:$GK$318,$GK$2,FALSE)),"",VLOOKUP($B333,'[1]1718  Exp_Rev Access'!$F$7:$GK$318,$GK$2,FALSE))</f>
        <v>0</v>
      </c>
      <c r="GL333" s="95">
        <f>IF(ISNA(VLOOKUP($B333,'[1]1718  Exp_Rev Access'!$F$7:$GK$318,$GL$2,FALSE)),"",VLOOKUP($B333,'[1]1718  Exp_Rev Access'!$F$7:$GK$318,$GL$2,FALSE))</f>
        <v>0</v>
      </c>
      <c r="GM333" s="95">
        <f>IF(ISNA(VLOOKUP($B333,'[1]1718  Exp_Rev Access'!$F$7:$GK$318,$GM$2,FALSE)),"",VLOOKUP($B333,'[1]1718  Exp_Rev Access'!$F$7:$GK$318,$GM$2,FALSE))</f>
        <v>0</v>
      </c>
      <c r="GN333" s="95">
        <f>IF(ISNA(VLOOKUP($B333,'[1]1718  Exp_Rev Access'!$F$7:$GK$318,$GN$2,FALSE)),"",VLOOKUP($B333,'[1]1718  Exp_Rev Access'!$F$7:$GK$318,$GN$2,FALSE))</f>
        <v>0</v>
      </c>
      <c r="GO333" s="95">
        <f>IF(ISNA(VLOOKUP($B333,'[1]1718  Exp_Rev Access'!$F$7:$GK$318,$GO$2,FALSE)),"",VLOOKUP($B333,'[1]1718  Exp_Rev Access'!$F$7:$GK$318,$GO$2,FALSE))</f>
        <v>0</v>
      </c>
      <c r="GP333" s="95">
        <f>IF(ISNA(VLOOKUP($B333,'[1]1718  Exp_Rev Access'!$F$7:$GK$318,$GP$2,FALSE)),"",VLOOKUP($B333,'[1]1718  Exp_Rev Access'!$F$7:$GK$318,$GP$2,FALSE))</f>
        <v>0</v>
      </c>
      <c r="GQ333" s="95">
        <f>IF(ISNA(VLOOKUP($B333,'[1]1718  Exp_Rev Access'!$F$7:$GK$318,$GQ$2,FALSE)),"",VLOOKUP($B333,'[1]1718  Exp_Rev Access'!$F$7:$GK$318,$GQ$2,FALSE))</f>
        <v>0</v>
      </c>
      <c r="GR333" s="95">
        <f>IF(ISNA(VLOOKUP($B333,'[1]1718  Exp_Rev Access'!$F$7:$GK$318,$GR$2,FALSE)),"",VLOOKUP($B333,'[1]1718  Exp_Rev Access'!$F$7:$GK$318,$GR$2,FALSE))</f>
        <v>0</v>
      </c>
      <c r="GS333" s="95">
        <f>IF(ISNA(VLOOKUP($B333,'[1]1718  Exp_Rev Access'!$F$7:$GK$318,$GS$2,FALSE)),"",VLOOKUP($B333,'[1]1718  Exp_Rev Access'!$F$7:$GK$318,$GS$2,FALSE))</f>
        <v>0</v>
      </c>
      <c r="GT333" s="95">
        <f>IF(ISNA(VLOOKUP($B333,'[1]1718  Exp_Rev Access'!$F$7:$GK$318,$GT$2,FALSE)),"",VLOOKUP($B333,'[1]1718  Exp_Rev Access'!$F$7:$GK$318,$GT$2,FALSE))</f>
        <v>0</v>
      </c>
      <c r="GU333" s="56">
        <f t="shared" si="901"/>
        <v>0</v>
      </c>
      <c r="GV333" s="92">
        <f t="shared" si="902"/>
        <v>0</v>
      </c>
      <c r="GW333" s="96">
        <f t="shared" si="903"/>
        <v>0</v>
      </c>
    </row>
    <row r="334" spans="1:222" x14ac:dyDescent="0.3">
      <c r="A334" s="73"/>
      <c r="B334" s="88" t="s">
        <v>670</v>
      </c>
      <c r="C334" s="89" t="s">
        <v>671</v>
      </c>
      <c r="D334" s="75">
        <f>IF(ISNA(VLOOKUP($B334,'[1]1718 enrollment_Rev_Exp by size'!$A$7:H666,3,FALSE)),"",VLOOKUP($B334,'[1]1718 enrollment_Rev_Exp by size'!$A$7:$G$350,3,FALSE))</f>
        <v>1427.65</v>
      </c>
      <c r="E334" s="76">
        <f>IF(ISNA(VLOOKUP($B334,'[1]1718 enrollment_Rev_Exp by size'!$A$7:I668,5,FALSE)),"",VLOOKUP($B334,'[1]1718 enrollment_Rev_Exp by size'!$A$7:$G$350,5,FALSE))</f>
        <v>17885208.449999999</v>
      </c>
      <c r="F334" s="70">
        <f t="shared" si="882"/>
        <v>17885208.449999999</v>
      </c>
      <c r="G334" s="70">
        <f t="shared" si="883"/>
        <v>0</v>
      </c>
      <c r="H334" s="90">
        <f>IF(ISNA(VLOOKUP($B334,'[1]1718  Exp_Rev Access'!$F$7:$GK$318,3,FALSE)),"",VLOOKUP($B334,'[1]1718  Exp_Rev Access'!$F$7:$GK$318,3,FALSE))</f>
        <v>2953747.72</v>
      </c>
      <c r="I334" s="90">
        <f>IF(ISNA(VLOOKUP($B334,'[1]1718  Exp_Rev Access'!$F$7:$GK$318,4,FALSE)),"",VLOOKUP($B334,'[1]1718  Exp_Rev Access'!$F$7:$GK$318,4,FALSE))</f>
        <v>0</v>
      </c>
      <c r="J334" s="90">
        <f>IF(ISNA(VLOOKUP($B334,'[1]1718  Exp_Rev Access'!$F$7:$GK$318,5,FALSE)),"",VLOOKUP($B334,'[1]1718  Exp_Rev Access'!$F$7:$GK$318,5,FALSE))</f>
        <v>0</v>
      </c>
      <c r="K334" s="90">
        <f>IF(ISNA(VLOOKUP($B334,'[1]1718  Exp_Rev Access'!$F$7:$GK$318,6,FALSE)),"-",VLOOKUP($B334,'[1]1718  Exp_Rev Access'!$F$7:$GK$318,6,FALSE))</f>
        <v>295.11</v>
      </c>
      <c r="L334" s="90">
        <f>IF(ISNA(VLOOKUP($B334,'[1]1718  Exp_Rev Access'!$F$7:$GK$318,7,FALSE)),"",VLOOKUP($B334,'[1]1718  Exp_Rev Access'!$F$7:$GK$318,7,FALSE))</f>
        <v>0</v>
      </c>
      <c r="M334" s="90">
        <f>IF(ISNA(VLOOKUP($B334,'[1]1718  Exp_Rev Access'!$F$7:$GK$318,8,FALSE)),"",VLOOKUP($B334,'[1]1718  Exp_Rev Access'!$F$7:$GK$318,8,FALSE))</f>
        <v>0</v>
      </c>
      <c r="N334" s="56">
        <f t="shared" si="884"/>
        <v>2954042.83</v>
      </c>
      <c r="O334" s="91">
        <f t="shared" si="885"/>
        <v>0.16516681023083074</v>
      </c>
      <c r="P334" s="56">
        <f t="shared" si="886"/>
        <v>2069.1645921619443</v>
      </c>
      <c r="Q334" s="90">
        <f>IF(ISNA(VLOOKUP($B334,'[1]1718  Exp_Rev Access'!$F$7:$GK$318,10,FALSE)),"",VLOOKUP($B334,'[1]1718  Exp_Rev Access'!$F$7:$GK$318,10,FALSE))</f>
        <v>58387.5</v>
      </c>
      <c r="R334" s="90">
        <f>IF(ISNA(VLOOKUP($B334,'[1]1718  Exp_Rev Access'!$F$7:$GK$318,11,FALSE)),"",VLOOKUP($B334,'[1]1718  Exp_Rev Access'!$F$7:$GK$318,11,FALSE))</f>
        <v>0</v>
      </c>
      <c r="S334" s="90">
        <f>IF(ISNA(VLOOKUP($B334,'[1]1718  Exp_Rev Access'!$F$7:$GK$318,12,FALSE)),"",VLOOKUP($B334,'[1]1718  Exp_Rev Access'!$F$7:$GK$318,12,FALSE))</f>
        <v>0</v>
      </c>
      <c r="T334" s="90">
        <f>IF(ISNA(VLOOKUP($B334,'[1]1718  Exp_Rev Access'!$F$7:$GK$318,13,FALSE)),"",VLOOKUP($B334,'[1]1718  Exp_Rev Access'!$F$7:$GK$318,13,FALSE))</f>
        <v>0</v>
      </c>
      <c r="U334" s="90">
        <f>IF(ISNA(VLOOKUP($B334,'[1]1718  Exp_Rev Access'!$F$7:$GK$318,14,FALSE)),"",VLOOKUP($B334,'[1]1718  Exp_Rev Access'!$F$7:$GK$318,14,FALSE))</f>
        <v>0</v>
      </c>
      <c r="V334" s="90">
        <f>IF(ISNA(VLOOKUP($B334,'[1]1718  Exp_Rev Access'!$F$7:$GK$318,15,FALSE)),"",VLOOKUP($B334,'[1]1718  Exp_Rev Access'!$F$7:$GK$318,15,FALSE))</f>
        <v>0</v>
      </c>
      <c r="W334" s="90">
        <f>IF(ISNA(VLOOKUP($B334,'[1]1718  Exp_Rev Access'!$F$7:$GK$318,16,FALSE)),"",VLOOKUP($B334,'[1]1718  Exp_Rev Access'!$F$7:$GK$318,16,FALSE))</f>
        <v>0</v>
      </c>
      <c r="X334" s="90">
        <f>IF(ISNA(VLOOKUP($B334,'[1]1718  Exp_Rev Access'!$F$7:$GK$318,17,FALSE)),"",VLOOKUP($B334,'[1]1718  Exp_Rev Access'!$F$7:$GK$318,17,FALSE))</f>
        <v>0</v>
      </c>
      <c r="Y334" s="90">
        <f>IF(ISNA(VLOOKUP($B334,'[1]1718  Exp_Rev Access'!$F$7:$GK$318,18,FALSE)),"",VLOOKUP($B334,'[1]1718  Exp_Rev Access'!$F$7:$GK$318,18,FALSE))</f>
        <v>10749.35</v>
      </c>
      <c r="Z334" s="90">
        <f>IF(ISNA(VLOOKUP($B334,'[1]1718  Exp_Rev Access'!$F$7:$GK$318,19,FALSE)),"",VLOOKUP($B334,'[1]1718  Exp_Rev Access'!$F$7:$GK$318,19,FALSE))</f>
        <v>0</v>
      </c>
      <c r="AA334" s="90">
        <f>IF(ISNA(VLOOKUP($B334,'[1]1718  Exp_Rev Access'!$F$7:$GK$318,20,FALSE)),"",VLOOKUP($B334,'[1]1718  Exp_Rev Access'!$F$7:$GK$318,20,FALSE))</f>
        <v>0</v>
      </c>
      <c r="AB334" s="90">
        <f>IF(ISNA(VLOOKUP($B334,'[1]1718  Exp_Rev Access'!$F$7:$GK$318,21,FALSE)),"",VLOOKUP($B334,'[1]1718  Exp_Rev Access'!$F$7:$GK$318,21,FALSE))</f>
        <v>0</v>
      </c>
      <c r="AC334" s="90">
        <f>IF(ISNA(VLOOKUP($B334,'[1]1718  Exp_Rev Access'!$F$7:$GK$318,22,FALSE)),"",VLOOKUP($B334,'[1]1718  Exp_Rev Access'!$F$7:$GK$318,22,FALSE))</f>
        <v>0</v>
      </c>
      <c r="AD334" s="90">
        <f>IF(ISNA(VLOOKUP($B334,'[1]1718  Exp_Rev Access'!$F$7:$GK$318,23,FALSE)),"",VLOOKUP($B334,'[1]1718  Exp_Rev Access'!$F$7:$GK$318,23,FALSE))</f>
        <v>205417.51</v>
      </c>
      <c r="AE334" s="90">
        <f>IF(ISNA(VLOOKUP($B334,'[1]1718  Exp_Rev Access'!$F$7:$GK$318,24,FALSE)),"",VLOOKUP($B334,'[1]1718  Exp_Rev Access'!$F$7:$GK$318,24,FALSE))</f>
        <v>24566.02</v>
      </c>
      <c r="AF334" s="90">
        <f>IF(ISNA(VLOOKUP($B334,'[1]1718  Exp_Rev Access'!$F$7:$GK$318,25,FALSE)),"",VLOOKUP($B334,'[1]1718  Exp_Rev Access'!$F$7:$GK$318,25,FALSE))</f>
        <v>0</v>
      </c>
      <c r="AG334" s="90">
        <f>IF(ISNA(VLOOKUP($B334,'[1]1718  Exp_Rev Access'!$F$7:$GK$318,26,FALSE)),"",VLOOKUP($B334,'[1]1718  Exp_Rev Access'!$F$7:$GK$318,26,FALSE))</f>
        <v>6200</v>
      </c>
      <c r="AH334" s="90">
        <f>IF(ISNA(VLOOKUP($B334,'[1]1718  Exp_Rev Access'!$F$7:$GK$318,27,FALSE)),"",VLOOKUP($B334,'[1]1718  Exp_Rev Access'!$F$7:$GK$318,27,FALSE))</f>
        <v>3451.28</v>
      </c>
      <c r="AI334" s="90">
        <f>IF(ISNA(VLOOKUP($B334,'[1]1718  Exp_Rev Access'!$F$7:$GK$318,28,FALSE)),"",VLOOKUP($B334,'[1]1718  Exp_Rev Access'!$F$7:$GK$318,28,FALSE))</f>
        <v>5600</v>
      </c>
      <c r="AJ334" s="90">
        <f>IF(ISNA(VLOOKUP($B334,'[1]1718  Exp_Rev Access'!$F$7:$GK$318,29,FALSE)),"",VLOOKUP($B334,'[1]1718  Exp_Rev Access'!$F$7:$GK$318,29,FALSE))</f>
        <v>0</v>
      </c>
      <c r="AK334" s="90">
        <f>IF(ISNA(VLOOKUP($B334,'[1]1718  Exp_Rev Access'!$F$7:$GK$318,30,FALSE)),"",VLOOKUP($B334,'[1]1718  Exp_Rev Access'!$F$7:$GK$318,30,FALSE))</f>
        <v>29553.09</v>
      </c>
      <c r="AL334" s="90">
        <f>IF(ISNA(VLOOKUP($B334,'[1]1718  Exp_Rev Access'!$F$7:$GK$318,31,FALSE)),"",VLOOKUP($B334,'[1]1718  Exp_Rev Access'!$F$7:$GK$318,31,FALSE))</f>
        <v>36351.019999999997</v>
      </c>
      <c r="AM334" s="56">
        <f t="shared" si="887"/>
        <v>380275.77000000008</v>
      </c>
      <c r="AN334" s="92">
        <f t="shared" si="888"/>
        <v>2.1262026163301445E-2</v>
      </c>
      <c r="AO334" s="71">
        <f t="shared" si="889"/>
        <v>266.3648443245894</v>
      </c>
      <c r="AP334" s="90">
        <f>IF(ISNA(VLOOKUP($B334,'[1]1718  Exp_Rev Access'!$F$7:$GK$318,33,FALSE)),"",VLOOKUP($B334,'[1]1718  Exp_Rev Access'!$F$7:$GK$318,33,FALSE))</f>
        <v>9850761.3800000008</v>
      </c>
      <c r="AQ334" s="90">
        <f>IF(ISNA(VLOOKUP($B334,'[1]1718  Exp_Rev Access'!$F$7:$GK$318,34,FALSE)),"",VLOOKUP($B334,'[1]1718  Exp_Rev Access'!$F$7:$GK$318,34,FALSE))</f>
        <v>279476.78000000003</v>
      </c>
      <c r="AR334" s="90">
        <f>IF(ISNA(VLOOKUP($B334,'[1]1718  Exp_Rev Access'!$F$7:$GK$318,35,FALSE)),"",VLOOKUP($B334,'[1]1718  Exp_Rev Access'!$F$7:$GK$318,35,FALSE))</f>
        <v>702794.12</v>
      </c>
      <c r="AS334" s="90">
        <f>IF(ISNA(VLOOKUP($B334,'[1]1718  Exp_Rev Access'!$F$7:$GK$318,36,FALSE)),"",VLOOKUP($B334,'[1]1718  Exp_Rev Access'!$F$7:$GK$318,36,FALSE))</f>
        <v>0</v>
      </c>
      <c r="AT334" s="90">
        <f>IF(ISNA(VLOOKUP($B334,'[1]1718  Exp_Rev Access'!$F$7:$GK$318,37,FALSE)),"",VLOOKUP($B334,'[1]1718  Exp_Rev Access'!$F$7:$GK$318,37,FALSE))</f>
        <v>0</v>
      </c>
      <c r="AU334" s="56">
        <f t="shared" si="890"/>
        <v>10833032.279999999</v>
      </c>
      <c r="AV334" s="93">
        <f t="shared" si="891"/>
        <v>0.60569784860405129</v>
      </c>
      <c r="AW334" s="56">
        <f t="shared" si="892"/>
        <v>7588.0168668791357</v>
      </c>
      <c r="AX334" s="90">
        <f>IF(ISNA(VLOOKUP($B334,'[1]1718  Exp_Rev Access'!$F$7:$GK$318,39,FALSE)),"",VLOOKUP($B334,'[1]1718  Exp_Rev Access'!$F$7:$GK$318,39,FALSE))</f>
        <v>0</v>
      </c>
      <c r="AY334" s="90">
        <f>IF(ISNA(VLOOKUP($B334,'[1]1718  Exp_Rev Access'!$F$7:$GK$318,40,FALSE)),"",VLOOKUP($B334,'[1]1718  Exp_Rev Access'!$F$7:$GK$318,40,FALSE))</f>
        <v>1432763.54</v>
      </c>
      <c r="AZ334" s="90">
        <f>IF(ISNA(VLOOKUP($B334,'[1]1718  Exp_Rev Access'!$F$7:$GK$318,41,FALSE)),"",VLOOKUP($B334,'[1]1718  Exp_Rev Access'!$F$7:$GK$318,41,FALSE))</f>
        <v>24701.9</v>
      </c>
      <c r="BA334" s="90">
        <f>IF(ISNA(VLOOKUP($B334,'[1]1718  Exp_Rev Access'!$F$7:$GK$318,42,FALSE)),"",VLOOKUP($B334,'[1]1718  Exp_Rev Access'!$F$7:$GK$318,42,FALSE))</f>
        <v>0</v>
      </c>
      <c r="BB334" s="90">
        <f>IF(ISNA(VLOOKUP($B334,'[1]1718  Exp_Rev Access'!$F$7:$GK$318,43,FALSE)),"",VLOOKUP($B334,'[1]1718  Exp_Rev Access'!$F$7:$GK$318,43,FALSE))</f>
        <v>0</v>
      </c>
      <c r="BC334" s="90">
        <f>IF(ISNA(VLOOKUP($B334,'[1]1718  Exp_Rev Access'!$F$7:$GK$318,44,FALSE)),"",VLOOKUP($B334,'[1]1718  Exp_Rev Access'!$F$7:$GK$318,44,FALSE))</f>
        <v>218500.28</v>
      </c>
      <c r="BD334" s="90">
        <f>IF(ISNA(VLOOKUP($B334,'[1]1718  Exp_Rev Access'!$F$7:$GK$318,45,FALSE)),"",VLOOKUP($B334,'[1]1718  Exp_Rev Access'!$F$7:$GK$318,45,FALSE))</f>
        <v>0</v>
      </c>
      <c r="BE334" s="90">
        <f>IF(ISNA(VLOOKUP($B334,'[1]1718  Exp_Rev Access'!$F$7:$GK$318,46,FALSE)),"",VLOOKUP($B334,'[1]1718  Exp_Rev Access'!$F$7:$GK$318,46,FALSE))</f>
        <v>78623.92</v>
      </c>
      <c r="BF334" s="90">
        <f>IF(ISNA(VLOOKUP($B334,'[1]1718  Exp_Rev Access'!$F$7:$GK$318,47,FALSE)),"",VLOOKUP($B334,'[1]1718  Exp_Rev Access'!$F$7:$GK$318,47,FALSE))</f>
        <v>0</v>
      </c>
      <c r="BG334" s="90">
        <f>IF(ISNA(VLOOKUP($B334,'[1]1718  Exp_Rev Access'!$F$7:$GK$318,48,FALSE)),"",VLOOKUP($B334,'[1]1718  Exp_Rev Access'!$F$7:$GK$318,48,FALSE))</f>
        <v>0</v>
      </c>
      <c r="BH334" s="90">
        <f>IF(ISNA(VLOOKUP($B334,'[1]1718  Exp_Rev Access'!$F$7:$GK$318,49,FALSE)),"",VLOOKUP($B334,'[1]1718  Exp_Rev Access'!$F$7:$GK$318,49,FALSE))</f>
        <v>30777.17</v>
      </c>
      <c r="BI334" s="90">
        <f>IF(ISNA(VLOOKUP($B334,'[1]1718  Exp_Rev Access'!$F$7:$GK$318,50,FALSE)),"",VLOOKUP($B334,'[1]1718  Exp_Rev Access'!$F$7:$GK$318,50,FALSE))</f>
        <v>0</v>
      </c>
      <c r="BJ334" s="90">
        <f>IF(ISNA(VLOOKUP($B334,'[1]1718  Exp_Rev Access'!$F$7:$GK$318,51,FALSE)),"",VLOOKUP($B334,'[1]1718  Exp_Rev Access'!$F$7:$GK$318,51,FALSE))</f>
        <v>4820.78</v>
      </c>
      <c r="BK334" s="90">
        <f>IF(ISNA(VLOOKUP($B334,'[1]1718  Exp_Rev Access'!$F$7:$GK$318,52,FALSE)),"",VLOOKUP($B334,'[1]1718  Exp_Rev Access'!$F$7:$GK$318,52,FALSE))</f>
        <v>908674.28</v>
      </c>
      <c r="BL334" s="90">
        <f>IF(ISNA(VLOOKUP($B334,'[1]1718  Exp_Rev Access'!$F$7:$GK$318,53,FALSE)),"",VLOOKUP($B334,'[1]1718  Exp_Rev Access'!$F$7:$GK$318,53,FALSE))</f>
        <v>1920.2</v>
      </c>
      <c r="BM334" s="90">
        <f>IF(ISNA(VLOOKUP($B334,'[1]1718  Exp_Rev Access'!$F$7:$GK$318,54,FALSE)),"",VLOOKUP($B334,'[1]1718  Exp_Rev Access'!$F$7:$GK$318,54,FALSE))</f>
        <v>0</v>
      </c>
      <c r="BN334" s="90">
        <f>IF(ISNA(VLOOKUP($B334,'[1]1718  Exp_Rev Access'!$F$7:$GK$318,55,FALSE)),"",VLOOKUP($B334,'[1]1718  Exp_Rev Access'!$F$7:$GK$318,55,FALSE))</f>
        <v>0</v>
      </c>
      <c r="BO334" s="90">
        <f>IF(ISNA(VLOOKUP($B334,'[1]1718  Exp_Rev Access'!$F$7:$GK$318,56,FALSE)),"",VLOOKUP($B334,'[1]1718  Exp_Rev Access'!$F$7:$GK$318,56,FALSE))</f>
        <v>0</v>
      </c>
      <c r="BP334" s="90">
        <f>IF(ISNA(VLOOKUP($B334,'[1]1718  Exp_Rev Access'!$F$7:$GK$318,57,FALSE)),"",VLOOKUP($B334,'[1]1718  Exp_Rev Access'!$F$7:$GK$318,57,FALSE))</f>
        <v>0</v>
      </c>
      <c r="BQ334" s="90">
        <f>IF(ISNA(VLOOKUP($B334,'[1]1718  Exp_Rev Access'!$F$7:$GK$318,58,FALSE)),"",VLOOKUP($B334,'[1]1718  Exp_Rev Access'!$F$7:$GK$318,58,FALSE))</f>
        <v>0</v>
      </c>
      <c r="BR334" s="90">
        <f>IF(ISNA(VLOOKUP($B334,'[1]1718  Exp_Rev Access'!$F$7:$GK$318,59,FALSE)),"",VLOOKUP($B334,'[1]1718  Exp_Rev Access'!$F$7:$GK$318,59,FALSE))</f>
        <v>0</v>
      </c>
      <c r="BS334" s="90">
        <f>IF(ISNA(VLOOKUP($B334,'[1]1718  Exp_Rev Access'!$F$7:$GK$318,60,FALSE)),"",VLOOKUP($B334,'[1]1718  Exp_Rev Access'!$F$7:$GK$318,60,FALSE))</f>
        <v>0</v>
      </c>
      <c r="BT334" s="90">
        <f>IF(ISNA(VLOOKUP($B334,'[1]1718  Exp_Rev Access'!$F$7:$GK$318,61,FALSE)),"",VLOOKUP($B334,'[1]1718  Exp_Rev Access'!$F$7:$GK$318,61,FALSE))</f>
        <v>0</v>
      </c>
      <c r="BU334" s="90">
        <f>IF(ISNA(VLOOKUP($B334,'[1]1718  Exp_Rev Access'!$F$7:$GK$318,62,FALSE)),"",VLOOKUP($B334,'[1]1718  Exp_Rev Access'!$F$7:$GK$318,62,FALSE))</f>
        <v>0</v>
      </c>
      <c r="BV334" s="56">
        <f t="shared" si="893"/>
        <v>2700782.0700000003</v>
      </c>
      <c r="BW334" s="92">
        <f t="shared" si="894"/>
        <v>0.15100646310890498</v>
      </c>
      <c r="BX334" s="71">
        <f t="shared" si="895"/>
        <v>1891.7676391272371</v>
      </c>
      <c r="BY334" s="90">
        <f>IF(ISNA(VLOOKUP($B334,'[1]1718  Exp_Rev Access'!$F$7:$GK$318,64,FALSE)),"",VLOOKUP($B334,'[1]1718  Exp_Rev Access'!$F$7:$GK$318,64,FALSE))</f>
        <v>0</v>
      </c>
      <c r="BZ334" s="90">
        <f>IF(ISNA(VLOOKUP($B334,'[1]1718  Exp_Rev Access'!$F$7:$GK$318,65,FALSE)),"",VLOOKUP($B334,'[1]1718  Exp_Rev Access'!$F$7:$GK$318,65,FALSE))</f>
        <v>0</v>
      </c>
      <c r="CA334" s="90">
        <f>IF(ISNA(VLOOKUP($B334,'[1]1718  Exp_Rev Access'!$F$7:$GK$318,66,FALSE)),"",VLOOKUP($B334,'[1]1718  Exp_Rev Access'!$F$7:$GK$318,66,FALSE))</f>
        <v>0</v>
      </c>
      <c r="CB334" s="90">
        <f>IF(ISNA(VLOOKUP($B334,'[1]1718  Exp_Rev Access'!$F$7:$GK$318,67,FALSE)),"",VLOOKUP($B334,'[1]1718  Exp_Rev Access'!$F$7:$GK$318,67,FALSE))</f>
        <v>0</v>
      </c>
      <c r="CC334" s="90">
        <f>IF(ISNA(VLOOKUP($B334,'[1]1718  Exp_Rev Access'!$F$7:$GK$318,68,FALSE)),"",VLOOKUP($B334,'[1]1718  Exp_Rev Access'!$F$7:$GK$318,68,FALSE))</f>
        <v>0</v>
      </c>
      <c r="CD334" s="90">
        <f>IF(ISNA(VLOOKUP($B334,'[1]1718  Exp_Rev Access'!$F$7:$GK$318,69,FALSE)),"",VLOOKUP($B334,'[1]1718  Exp_Rev Access'!$F$7:$GK$318,69,FALSE))</f>
        <v>0</v>
      </c>
      <c r="CE334" s="56">
        <f t="shared" si="881"/>
        <v>0</v>
      </c>
      <c r="CF334" s="92">
        <f t="shared" si="896"/>
        <v>0</v>
      </c>
      <c r="CG334" s="78">
        <f t="shared" si="897"/>
        <v>0</v>
      </c>
      <c r="CH334" s="90">
        <f>IF(ISNA(VLOOKUP($B334,'[1]1718  Exp_Rev Access'!$F$7:$GK$318,$CH$2,FALSE)),"",VLOOKUP($B334,'[1]1718  Exp_Rev Access'!$F$7:$GK$318,$CH$2,FALSE))</f>
        <v>0</v>
      </c>
      <c r="CI334" s="90">
        <f>IF(ISNA(VLOOKUP($B334,'[1]1718  Exp_Rev Access'!$F$7:$GK$318,$CI$2,FALSE)),"",VLOOKUP($B334,'[1]1718  Exp_Rev Access'!$F$7:$GK$318,$CI$2,FALSE))</f>
        <v>0</v>
      </c>
      <c r="CJ334" s="90">
        <f>IF(ISNA(VLOOKUP($B334,'[1]1718  Exp_Rev Access'!$F$7:$GK$318,$CJ$2,FALSE)),"",VLOOKUP($B334,'[1]1718  Exp_Rev Access'!$F$7:$GK$318,$CJ$2,FALSE))</f>
        <v>0</v>
      </c>
      <c r="CK334" s="90">
        <f>IF(ISNA(VLOOKUP($B334,'[1]1718  Exp_Rev Access'!$F$7:$GK$318,$CK$2,FALSE)),"",VLOOKUP($B334,'[1]1718  Exp_Rev Access'!$F$7:$GK$318,$CK$2,FALSE))</f>
        <v>0</v>
      </c>
      <c r="CL334" s="90">
        <f>IF(ISNA(VLOOKUP($B334,'[1]1718  Exp_Rev Access'!$F$7:$GK$318,$CL$2,FALSE)),"",VLOOKUP($B334,'[1]1718  Exp_Rev Access'!$F$7:$GK$318,$CL$2,FALSE))</f>
        <v>0</v>
      </c>
      <c r="CM334" s="90">
        <f>IF(ISNA(VLOOKUP($B334,'[1]1718  Exp_Rev Access'!$F$7:$GK$318,$CM$2,FALSE)),"",VLOOKUP($B334,'[1]1718  Exp_Rev Access'!$F$7:$GK$318,$CM$2,FALSE))</f>
        <v>0</v>
      </c>
      <c r="CN334" s="90">
        <f>IF(ISNA(VLOOKUP($B334,'[1]1718  Exp_Rev Access'!$F$7:$GK$318,$CN$2,FALSE)),"",VLOOKUP($B334,'[1]1718  Exp_Rev Access'!$F$7:$GK$318,$CN$2,FALSE))</f>
        <v>0</v>
      </c>
      <c r="CO334" s="90">
        <f>IF(ISNA(VLOOKUP($B334,'[1]1718  Exp_Rev Access'!$F$7:$GK$318,$CO$2,FALSE)),"",VLOOKUP($B334,'[1]1718  Exp_Rev Access'!$F$7:$GK$318,$CO$2,FALSE))</f>
        <v>0</v>
      </c>
      <c r="CP334" s="90">
        <f>IF(ISNA(VLOOKUP($B334,'[1]1718  Exp_Rev Access'!$F$7:$GK$318,$CP$2,FALSE)),"",VLOOKUP($B334,'[1]1718  Exp_Rev Access'!$F$7:$GK$318,$CP$2,FALSE))</f>
        <v>0</v>
      </c>
      <c r="CQ334" s="90">
        <f>IF(ISNA(VLOOKUP($B334,'[1]1718  Exp_Rev Access'!$F$7:$GK$318,$CQ$2,FALSE)),"",VLOOKUP($B334,'[1]1718  Exp_Rev Access'!$F$7:$GK$318,$CQ$2,FALSE))</f>
        <v>286724</v>
      </c>
      <c r="CR334" s="90">
        <f>IF(ISNA(VLOOKUP($B334,'[1]1718  Exp_Rev Access'!$F$7:$GK$318,$CR$2,FALSE)),"",VLOOKUP($B334,'[1]1718  Exp_Rev Access'!$F$7:$GK$318,$CR$2,FALSE))</f>
        <v>0</v>
      </c>
      <c r="CS334" s="90">
        <f>IF(ISNA(VLOOKUP($B334,'[1]1718  Exp_Rev Access'!$F$7:$GK$318,$CS$2,FALSE)),"",VLOOKUP($B334,'[1]1718  Exp_Rev Access'!$F$7:$GK$318,$CS$2,FALSE))</f>
        <v>11410.91</v>
      </c>
      <c r="CT334" s="90">
        <f>IF(ISNA(VLOOKUP($B334,'[1]1718  Exp_Rev Access'!$F$7:$GK$318,$CT$2,FALSE)),"",VLOOKUP($B334,'[1]1718  Exp_Rev Access'!$F$7:$GK$318,$CT$2,FALSE))</f>
        <v>0</v>
      </c>
      <c r="CU334" s="90">
        <f>IF(ISNA(VLOOKUP($B334,'[1]1718  Exp_Rev Access'!$F$7:$GK$318,$CU$2,FALSE)),"",VLOOKUP($B334,'[1]1718  Exp_Rev Access'!$F$7:$GK$318,$CU$2,FALSE))</f>
        <v>395712.04</v>
      </c>
      <c r="CV334" s="90">
        <f>IF(ISNA(VLOOKUP($B334,'[1]1718  Exp_Rev Access'!$F$7:$GK$318,$CV$2,FALSE)),"",VLOOKUP($B334,'[1]1718  Exp_Rev Access'!$F$7:$GK$318,$CV$2,FALSE))</f>
        <v>70974.31</v>
      </c>
      <c r="CW334" s="90">
        <f>IF(ISNA(VLOOKUP($B334,'[1]1718  Exp_Rev Access'!$F$7:$GK$318,$CW$2,FALSE)),"",VLOOKUP($B334,'[1]1718  Exp_Rev Access'!$F$7:$GK$318,$CW$2,FALSE))</f>
        <v>0</v>
      </c>
      <c r="CX334" s="90">
        <f>IF(ISNA(VLOOKUP($B334,'[1]1718  Exp_Rev Access'!$F$7:$GK$318,$CX$2,FALSE)),"",VLOOKUP($B334,'[1]1718  Exp_Rev Access'!$F$7:$GK$318,$CX$2,FALSE))</f>
        <v>0</v>
      </c>
      <c r="CY334" s="90">
        <f>IF(ISNA(VLOOKUP($B334,'[1]1718  Exp_Rev Access'!$F$7:$GK$318,$CY$2,FALSE)),"",VLOOKUP($B334,'[1]1718  Exp_Rev Access'!$F$7:$GK$318,$CY$2,FALSE))</f>
        <v>0</v>
      </c>
      <c r="CZ334" s="90">
        <f>IF(ISNA(VLOOKUP($B334,'[1]1718  Exp_Rev Access'!$F$7:$GK$318,$CZ$2,FALSE)),"",VLOOKUP($B334,'[1]1718  Exp_Rev Access'!$F$7:$GK$318,$CZ$2,FALSE))</f>
        <v>0</v>
      </c>
      <c r="DA334" s="90">
        <f>IF(ISNA(VLOOKUP($B334,'[1]1718  Exp_Rev Access'!$F$7:$GK$318,$DA$2,FALSE)),"",VLOOKUP($B334,'[1]1718  Exp_Rev Access'!$F$7:$GK$318,$DA$2,FALSE))</f>
        <v>0</v>
      </c>
      <c r="DB334" s="90">
        <f>IF(ISNA(VLOOKUP($B334,'[1]1718  Exp_Rev Access'!$F$7:$GK$318,$DB$2,FALSE)),"",VLOOKUP($B334,'[1]1718  Exp_Rev Access'!$F$7:$GK$318,$DB$2,FALSE))</f>
        <v>0</v>
      </c>
      <c r="DC334" s="90">
        <f>IF(ISNA(VLOOKUP($B334,'[1]1718  Exp_Rev Access'!$F$7:$GK$318,$DC$2,FALSE)),"",VLOOKUP($B334,'[1]1718  Exp_Rev Access'!$F$7:$GK$318,$DC$2,FALSE))</f>
        <v>0</v>
      </c>
      <c r="DD334" s="90">
        <f>IF(ISNA(VLOOKUP($B334,'[1]1718  Exp_Rev Access'!$F$7:$GK$318,$DD$2,FALSE)),"",VLOOKUP($B334,'[1]1718  Exp_Rev Access'!$F$7:$GK$318,$DD$2,FALSE))</f>
        <v>0</v>
      </c>
      <c r="DE334" s="90">
        <f>IF(ISNA(VLOOKUP($B334,'[1]1718  Exp_Rev Access'!$F$7:$GK$318,$DE$2,FALSE)),"",VLOOKUP($B334,'[1]1718  Exp_Rev Access'!$F$7:$GK$318,$DE$2,FALSE))</f>
        <v>0</v>
      </c>
      <c r="DF334" s="90">
        <f>IF(ISNA(VLOOKUP($B334,'[1]1718  Exp_Rev Access'!$F$7:$GK$318,$DF$2,FALSE)),"",VLOOKUP($B334,'[1]1718  Exp_Rev Access'!$F$7:$GK$318,$DF$2,FALSE))</f>
        <v>0</v>
      </c>
      <c r="DG334" s="90">
        <f>IF(ISNA(VLOOKUP($B334,'[1]1718  Exp_Rev Access'!$F$7:$GK$318,$DG$2,FALSE)),"",VLOOKUP($B334,'[1]1718  Exp_Rev Access'!$F$7:$GK$318,$DG$2,FALSE))</f>
        <v>0</v>
      </c>
      <c r="DH334" s="90">
        <f>IF(ISNA(VLOOKUP($B334,'[1]1718  Exp_Rev Access'!$F$7:$GK$318,$DH$2,FALSE)),"",VLOOKUP($B334,'[1]1718  Exp_Rev Access'!$F$7:$GK$318,$DH$2,FALSE))</f>
        <v>0</v>
      </c>
      <c r="DI334" s="90">
        <f>IF(ISNA(VLOOKUP($B334,'[1]1718  Exp_Rev Access'!$F$7:$GK$318,$DI$2,FALSE)),"",VLOOKUP($B334,'[1]1718  Exp_Rev Access'!$F$7:$GK$318,$DI$2,FALSE))</f>
        <v>174985.97</v>
      </c>
      <c r="DJ334" s="90">
        <f>IF(ISNA(VLOOKUP($B334,'[1]1718  Exp_Rev Access'!$F$7:$GK$318,$DJ$2,FALSE)),"",VLOOKUP($B334,'[1]1718  Exp_Rev Access'!$F$7:$GK$318,$DJ$2,FALSE))</f>
        <v>0</v>
      </c>
      <c r="DK334" s="90">
        <f>IF(ISNA(VLOOKUP($B334,'[1]1718  Exp_Rev Access'!$F$7:$GK$318,$DK$2,FALSE)),"",VLOOKUP($B334,'[1]1718  Exp_Rev Access'!$F$7:$GK$318,$DK$2,FALSE))</f>
        <v>0</v>
      </c>
      <c r="DL334" s="90">
        <f>IF(ISNA(VLOOKUP($B334,'[1]1718  Exp_Rev Access'!$F$7:$GK$318,$DL$2,FALSE)),"",VLOOKUP($B334,'[1]1718  Exp_Rev Access'!$F$7:$GK$318,$DL$2,FALSE))</f>
        <v>0</v>
      </c>
      <c r="DM334" s="90">
        <f>IF(ISNA(VLOOKUP($B334,'[1]1718  Exp_Rev Access'!$F$7:$GK$318,$DM$2,FALSE)),"",VLOOKUP($B334,'[1]1718  Exp_Rev Access'!$F$7:$GK$318,$DM$2,FALSE))</f>
        <v>0</v>
      </c>
      <c r="DN334" s="90">
        <f>IF(ISNA(VLOOKUP($B334,'[1]1718  Exp_Rev Access'!$F$7:$GK$318,$DN$2,FALSE)),"",VLOOKUP($B334,'[1]1718  Exp_Rev Access'!$F$7:$GK$318,$DN$2,FALSE))</f>
        <v>0</v>
      </c>
      <c r="DO334" s="90">
        <f>IF(ISNA(VLOOKUP($B334,'[1]1718  Exp_Rev Access'!$F$7:$GK$318,$DO$2,FALSE)),"",VLOOKUP($B334,'[1]1718  Exp_Rev Access'!$F$7:$GK$318,$DO$2,FALSE))</f>
        <v>0</v>
      </c>
      <c r="DP334" s="90">
        <f>IF(ISNA(VLOOKUP($B334,'[1]1718  Exp_Rev Access'!$F$7:$GK$318,$DP$2,FALSE)),"",VLOOKUP($B334,'[1]1718  Exp_Rev Access'!$F$7:$GK$318,$DP$2,FALSE))</f>
        <v>0</v>
      </c>
      <c r="DQ334" s="90">
        <f>IF(ISNA(VLOOKUP($B334,'[1]1718  Exp_Rev Access'!$F$7:$GK$318,$DQ$2,FALSE)),"",VLOOKUP($B334,'[1]1718  Exp_Rev Access'!$F$7:$GK$318,$DQ$2,FALSE))</f>
        <v>0</v>
      </c>
      <c r="DR334" s="90">
        <f>IF(ISNA(VLOOKUP($B334,'[1]1718  Exp_Rev Access'!$F$7:$GK$318,$DR$2,FALSE)),"",VLOOKUP($B334,'[1]1718  Exp_Rev Access'!$F$7:$GK$318,$DR$2,FALSE))</f>
        <v>0</v>
      </c>
      <c r="DS334" s="90">
        <f>IF(ISNA(VLOOKUP($B334,'[1]1718  Exp_Rev Access'!$F$7:$GK$318,$DS$2,FALSE)),"",VLOOKUP($B334,'[1]1718  Exp_Rev Access'!$F$7:$GK$318,$DS$2,FALSE))</f>
        <v>0</v>
      </c>
      <c r="DT334" s="90">
        <f>IF(ISNA(VLOOKUP($B334,'[1]1718  Exp_Rev Access'!$F$7:$GK$318,$DT$2,FALSE)),"",VLOOKUP($B334,'[1]1718  Exp_Rev Access'!$F$7:$GK$318,$DT$2,FALSE))</f>
        <v>0</v>
      </c>
      <c r="DU334" s="90">
        <f>IF(ISNA(VLOOKUP($B334,'[1]1718  Exp_Rev Access'!$F$7:$GK$318,$DU$2,FALSE)),"",VLOOKUP($B334,'[1]1718  Exp_Rev Access'!$F$7:$GK$318,$DU$2,FALSE))</f>
        <v>0</v>
      </c>
      <c r="DV334" s="90">
        <f>IF(ISNA(VLOOKUP($B334,'[1]1718  Exp_Rev Access'!$F$7:$GK$318,$DV$2,FALSE)),"",VLOOKUP($B334,'[1]1718  Exp_Rev Access'!$F$7:$GK$318,$DV$2,FALSE))</f>
        <v>0</v>
      </c>
      <c r="DW334" s="90">
        <f>IF(ISNA(VLOOKUP($B334,'[1]1718  Exp_Rev Access'!$F$7:$GK$318,$DW$2,FALSE)),"",VLOOKUP($B334,'[1]1718  Exp_Rev Access'!$F$7:$GK$318,$DW$2,FALSE))</f>
        <v>0</v>
      </c>
      <c r="DX334" s="90">
        <f>IF(ISNA(VLOOKUP($B334,'[1]1718  Exp_Rev Access'!$F$7:$GK$318,$DX$2,FALSE)),"",VLOOKUP($B334,'[1]1718  Exp_Rev Access'!$F$7:$GK$318,$DX$2,FALSE))</f>
        <v>0</v>
      </c>
      <c r="DY334" s="90">
        <f>IF(ISNA(VLOOKUP($B334,'[1]1718  Exp_Rev Access'!$F$7:$GK$318,$DY$2,FALSE)),"",VLOOKUP($B334,'[1]1718  Exp_Rev Access'!$F$7:$GK$318,$DY$2,FALSE))</f>
        <v>0</v>
      </c>
      <c r="DZ334" s="90">
        <f>IF(ISNA(VLOOKUP($B334,'[1]1718  Exp_Rev Access'!$F$7:$GK$318,$DZ$2,FALSE)),"",VLOOKUP($B334,'[1]1718  Exp_Rev Access'!$F$7:$GK$318,$DZ$2,FALSE))</f>
        <v>0</v>
      </c>
      <c r="EA334" s="90">
        <f>IF(ISNA(VLOOKUP($B334,'[1]1718  Exp_Rev Access'!$F$7:$GK$318,$EA$2,FALSE)),"",VLOOKUP($B334,'[1]1718  Exp_Rev Access'!$F$7:$GK$318,$EA$2,FALSE))</f>
        <v>0</v>
      </c>
      <c r="EB334" s="90">
        <f>IF(ISNA(VLOOKUP($B334,'[1]1718  Exp_Rev Access'!$F$7:$GK$318,$EB$2,FALSE)),"",VLOOKUP($B334,'[1]1718  Exp_Rev Access'!$F$7:$GK$318,$EB$2,FALSE))</f>
        <v>0</v>
      </c>
      <c r="EC334" s="90">
        <f>IF(ISNA(VLOOKUP($B334,'[1]1718  Exp_Rev Access'!$F$7:$GK$318,$EC$2,FALSE)),"",VLOOKUP($B334,'[1]1718  Exp_Rev Access'!$F$7:$GK$318,$EC$2,FALSE))</f>
        <v>0</v>
      </c>
      <c r="ED334" s="90">
        <f>IF(ISNA(VLOOKUP($B334,'[1]1718  Exp_Rev Access'!$F$7:$GK$318,$ED$2,FALSE)),"",VLOOKUP($B334,'[1]1718  Exp_Rev Access'!$F$7:$GK$318,$ED$2,FALSE))</f>
        <v>0</v>
      </c>
      <c r="EE334" s="90">
        <f>IF(ISNA(VLOOKUP($B334,'[1]1718  Exp_Rev Access'!$F$7:$GK$318,$EE$2,FALSE)),"",VLOOKUP($B334,'[1]1718  Exp_Rev Access'!$F$7:$GK$318,$EE$2,FALSE))</f>
        <v>0</v>
      </c>
      <c r="EF334" s="90">
        <f>IF(ISNA(VLOOKUP($B334,'[1]1718  Exp_Rev Access'!$F$7:$GK$318,$EF$2,FALSE)),"",VLOOKUP($B334,'[1]1718  Exp_Rev Access'!$F$7:$GK$318,$EF$2,FALSE))</f>
        <v>0</v>
      </c>
      <c r="EG334" s="90">
        <f>IF(ISNA(VLOOKUP($B334,'[1]1718  Exp_Rev Access'!$F$7:$GK$318,$EG$2,FALSE)),"",VLOOKUP($B334,'[1]1718  Exp_Rev Access'!$F$7:$GK$318,$EG$2,FALSE))</f>
        <v>0</v>
      </c>
      <c r="EH334" s="90">
        <f>IF(ISNA(VLOOKUP($B334,'[1]1718  Exp_Rev Access'!$F$7:$GK$318,$EH$2,FALSE)),"",VLOOKUP($B334,'[1]1718  Exp_Rev Access'!$F$7:$GK$318,$EH$2,FALSE))</f>
        <v>0</v>
      </c>
      <c r="EI334" s="90">
        <f>IF(ISNA(VLOOKUP($B334,'[1]1718  Exp_Rev Access'!$F$7:$GK$318,$EI$2,FALSE)),"",VLOOKUP($B334,'[1]1718  Exp_Rev Access'!$F$7:$GK$318,$EI$2,FALSE))</f>
        <v>0</v>
      </c>
      <c r="EJ334" s="90">
        <f>IF(ISNA(VLOOKUP($B334,'[1]1718  Exp_Rev Access'!$F$7:$GK$318,$EJ$2,FALSE)),"",VLOOKUP($B334,'[1]1718  Exp_Rev Access'!$F$7:$GK$318,$EJ$2,FALSE))</f>
        <v>0</v>
      </c>
      <c r="EK334" s="90">
        <f>IF(ISNA(VLOOKUP($B334,'[1]1718  Exp_Rev Access'!$F$7:$GK$318,$EK$2,FALSE)),"",VLOOKUP($B334,'[1]1718  Exp_Rev Access'!$F$7:$GK$318,$EK$2,FALSE))</f>
        <v>0</v>
      </c>
      <c r="EL334" s="90">
        <f>IF(ISNA(VLOOKUP($B334,'[1]1718  Exp_Rev Access'!$F$7:$GK$318,$EL$2,FALSE)),"",VLOOKUP($B334,'[1]1718  Exp_Rev Access'!$F$7:$GK$318,$EL$2,FALSE))</f>
        <v>0</v>
      </c>
      <c r="EM334" s="90">
        <f>IF(ISNA(VLOOKUP($B334,'[1]1718  Exp_Rev Access'!$F$7:$GK$318,$EM$2,FALSE)),"",VLOOKUP($B334,'[1]1718  Exp_Rev Access'!$F$7:$GK$318,$EM$2,FALSE))</f>
        <v>0</v>
      </c>
      <c r="EN334" s="90">
        <f>IF(ISNA(VLOOKUP($B334,'[1]1718  Exp_Rev Access'!$F$7:$GK$318,$EN$2,FALSE)),"",VLOOKUP($B334,'[1]1718  Exp_Rev Access'!$F$7:$GK$318,$EN$2,FALSE))</f>
        <v>0</v>
      </c>
      <c r="EO334" s="90">
        <f>IF(ISNA(VLOOKUP($B334,'[1]1718  Exp_Rev Access'!$F$7:$GK$318,$EO$2,FALSE)),"",VLOOKUP($B334,'[1]1718  Exp_Rev Access'!$F$7:$GK$318,$EO$2,FALSE))</f>
        <v>0</v>
      </c>
      <c r="EP334" s="90">
        <f>IF(ISNA(VLOOKUP($B334,'[1]1718  Exp_Rev Access'!$F$7:$GK$318,$EP$2,FALSE)),"",VLOOKUP($B334,'[1]1718  Exp_Rev Access'!$F$7:$GK$318,$EP$2,FALSE))</f>
        <v>0</v>
      </c>
      <c r="EQ334" s="90">
        <f>IF(ISNA(VLOOKUP($B334,'[1]1718  Exp_Rev Access'!$F$7:$GK$318,$EQ$2,FALSE)),"",VLOOKUP($B334,'[1]1718  Exp_Rev Access'!$F$7:$GK$318,$EQ$2,FALSE))</f>
        <v>0</v>
      </c>
      <c r="ER334" s="90">
        <f>IF(ISNA(VLOOKUP($B334,'[1]1718  Exp_Rev Access'!$F$7:$GK$318,$ER$2,FALSE)),"",VLOOKUP($B334,'[1]1718  Exp_Rev Access'!$F$7:$GK$318,$ER$2,FALSE))</f>
        <v>0</v>
      </c>
      <c r="ES334" s="90">
        <f>IF(ISNA(VLOOKUP($B334,'[1]1718  Exp_Rev Access'!$F$7:$GK$318,$ES$2,FALSE)),"",VLOOKUP($B334,'[1]1718  Exp_Rev Access'!$F$7:$GK$318,$ES$2,FALSE))</f>
        <v>0</v>
      </c>
      <c r="ET334" s="90">
        <f>IF(ISNA(VLOOKUP($B334,'[1]1718  Exp_Rev Access'!$F$7:$GK$318,$ET$2,FALSE)),"",VLOOKUP($B334,'[1]1718  Exp_Rev Access'!$F$7:$GK$318,$ET$2,FALSE))</f>
        <v>0</v>
      </c>
      <c r="EU334" s="90">
        <f>IF(ISNA(VLOOKUP($B334,'[1]1718  Exp_Rev Access'!$F$7:$GK$318,$EU$2,FALSE)),"",VLOOKUP($B334,'[1]1718  Exp_Rev Access'!$F$7:$GK$318,$EU$2,FALSE))</f>
        <v>0</v>
      </c>
      <c r="EV334" s="90">
        <f>IF(ISNA(VLOOKUP($B334,'[1]1718  Exp_Rev Access'!$F$7:$GK$318,$EV$2,FALSE)),"",VLOOKUP($B334,'[1]1718  Exp_Rev Access'!$F$7:$GK$318,$EV$2,FALSE))</f>
        <v>0</v>
      </c>
      <c r="EW334" s="90">
        <f>IF(ISNA(VLOOKUP($B334,'[1]1718  Exp_Rev Access'!$F$7:$GK$318,$EW$2,FALSE)),"",VLOOKUP($B334,'[1]1718  Exp_Rev Access'!$F$7:$GK$318,$EW$2,FALSE))</f>
        <v>0</v>
      </c>
      <c r="EX334" s="90">
        <f>IF(ISNA(VLOOKUP($B334,'[1]1718  Exp_Rev Access'!$F$7:$GK$318,$EX$2,FALSE)),"",VLOOKUP($B334,'[1]1718  Exp_Rev Access'!$F$7:$GK$318,$EX$2,FALSE))</f>
        <v>0</v>
      </c>
      <c r="EY334" s="90">
        <f>IF(ISNA(VLOOKUP($B334,'[1]1718  Exp_Rev Access'!$F$7:$GK$318,$EY$2,FALSE)),"",VLOOKUP($B334,'[1]1718  Exp_Rev Access'!$F$7:$GK$318,$EY$2,FALSE))</f>
        <v>0</v>
      </c>
      <c r="EZ334" s="90">
        <f>IF(ISNA(VLOOKUP($B334,'[1]1718  Exp_Rev Access'!$F$7:$GK$318,$EZ$2,FALSE)),"",VLOOKUP($B334,'[1]1718  Exp_Rev Access'!$F$7:$GK$318,$EZ$2,FALSE))</f>
        <v>0</v>
      </c>
      <c r="FA334" s="90">
        <f>IF(ISNA(VLOOKUP($B334,'[1]1718  Exp_Rev Access'!$F$7:$GK$318,$FA$2,FALSE)),"",VLOOKUP($B334,'[1]1718  Exp_Rev Access'!$F$7:$GK$318,$FA$2,FALSE))</f>
        <v>0</v>
      </c>
      <c r="FB334" s="90">
        <f>IF(ISNA(VLOOKUP($B334,'[1]1718  Exp_Rev Access'!$F$7:$GK$318,$FB$2,FALSE)),"",VLOOKUP($B334,'[1]1718  Exp_Rev Access'!$F$7:$GK$318,$FB$2,FALSE))</f>
        <v>0</v>
      </c>
      <c r="FC334" s="90">
        <f>IF(ISNA(VLOOKUP($B334,'[1]1718  Exp_Rev Access'!$F$7:$GK$318,$FC$2,FALSE)),"",VLOOKUP($B334,'[1]1718  Exp_Rev Access'!$F$7:$GK$318,$FC$2,FALSE))</f>
        <v>0</v>
      </c>
      <c r="FD334" s="90">
        <f>IF(ISNA(VLOOKUP($B334,'[1]1718  Exp_Rev Access'!$F$7:$GK$318,$FD$2,FALSE)),"",VLOOKUP($B334,'[1]1718  Exp_Rev Access'!$F$7:$GK$318,$FD$2,FALSE))</f>
        <v>0</v>
      </c>
      <c r="FE334" s="90">
        <f>IF(ISNA(VLOOKUP($B334,'[1]1718  Exp_Rev Access'!$F$7:$GK$318,$FE$2,FALSE)),"",VLOOKUP($B334,'[1]1718  Exp_Rev Access'!$F$7:$GK$318,$FE$2,FALSE))</f>
        <v>0</v>
      </c>
      <c r="FF334" s="90">
        <f>IF(ISNA(VLOOKUP($B334,'[1]1718  Exp_Rev Access'!$F$7:$GK$318,$FF$2,FALSE)),"",VLOOKUP($B334,'[1]1718  Exp_Rev Access'!$F$7:$GK$318,$FF$2,FALSE))</f>
        <v>0</v>
      </c>
      <c r="FG334" s="90">
        <f>IF(ISNA(VLOOKUP($B334,'[1]1718  Exp_Rev Access'!$F$7:$GK$318,$FG$2,FALSE)),"",VLOOKUP($B334,'[1]1718  Exp_Rev Access'!$F$7:$GK$318,$FG$2,FALSE))</f>
        <v>0</v>
      </c>
      <c r="FH334" s="90">
        <f>IF(ISNA(VLOOKUP($B334,'[1]1718  Exp_Rev Access'!$F$7:$GK$318,$FH$2,FALSE)),"",VLOOKUP($B334,'[1]1718  Exp_Rev Access'!$F$7:$GK$318,$FH$2,FALSE))</f>
        <v>0</v>
      </c>
      <c r="FI334" s="90">
        <f>IF(ISNA(VLOOKUP($B334,'[1]1718  Exp_Rev Access'!$F$7:$GK$318,$FI$2,FALSE)),"",VLOOKUP($B334,'[1]1718  Exp_Rev Access'!$F$7:$GK$318,$FI$2,FALSE))</f>
        <v>0</v>
      </c>
      <c r="FJ334" s="90">
        <f>IF(ISNA(VLOOKUP($B334,'[1]1718  Exp_Rev Access'!$F$7:$GK$318,$FJ$2,FALSE)),"",VLOOKUP($B334,'[1]1718  Exp_Rev Access'!$F$7:$GK$318,$FJ$2,FALSE))</f>
        <v>0</v>
      </c>
      <c r="FK334" s="90">
        <f>IF(ISNA(VLOOKUP($B334,'[1]1718  Exp_Rev Access'!$F$7:$GK$318,$FK$2,FALSE)),"",VLOOKUP($B334,'[1]1718  Exp_Rev Access'!$F$7:$GK$318,$FK$2,FALSE))</f>
        <v>0</v>
      </c>
      <c r="FL334" s="90">
        <f>IF(ISNA(VLOOKUP($B334,'[1]1718  Exp_Rev Access'!$F$7:$GK$318,$FL$2,FALSE)),"",VLOOKUP($B334,'[1]1718  Exp_Rev Access'!$F$7:$GK$318,$FL$2,FALSE))</f>
        <v>0</v>
      </c>
      <c r="FM334" s="90">
        <f>IF(ISNA(VLOOKUP($B334,'[1]1718  Exp_Rev Access'!$F$7:$GK$318,$FM$2,FALSE)),"",VLOOKUP($B334,'[1]1718  Exp_Rev Access'!$F$7:$GK$318,$FM$2,FALSE))</f>
        <v>0</v>
      </c>
      <c r="FN334" s="90">
        <f>IF(ISNA(VLOOKUP($B334,'[1]1718  Exp_Rev Access'!$F$7:$GK$318,$FN$2,FALSE)),"",VLOOKUP($B334,'[1]1718  Exp_Rev Access'!$F$7:$GK$318,$FN$2,FALSE))</f>
        <v>0</v>
      </c>
      <c r="FO334" s="90">
        <f>IF(ISNA(VLOOKUP($B334,'[1]1718  Exp_Rev Access'!$F$7:$GK$318,$FO$2,FALSE)),"",VLOOKUP($B334,'[1]1718  Exp_Rev Access'!$F$7:$GK$318,$FO$2,FALSE))</f>
        <v>0</v>
      </c>
      <c r="FP334" s="90">
        <f>IF(ISNA(VLOOKUP($B334,'[1]1718  Exp_Rev Access'!$F$7:$GK$318,$FP$2,FALSE)),"",VLOOKUP($B334,'[1]1718  Exp_Rev Access'!$F$7:$GK$318,$FP$2,FALSE))</f>
        <v>0</v>
      </c>
      <c r="FQ334" s="90">
        <f>IF(ISNA(VLOOKUP($B334,'[1]1718  Exp_Rev Access'!$F$7:$GK$318,$FQ$2,FALSE)),"",VLOOKUP($B334,'[1]1718  Exp_Rev Access'!$F$7:$GK$318,$FQ$2,FALSE))</f>
        <v>0</v>
      </c>
      <c r="FR334" s="90">
        <f>IF(ISNA(VLOOKUP($B334,'[1]1718  Exp_Rev Access'!$F$7:$GK$318,$FR$2,FALSE)),"",VLOOKUP($B334,'[1]1718  Exp_Rev Access'!$F$7:$GK$318,$FR$2,FALSE))</f>
        <v>44173.7</v>
      </c>
      <c r="FS334" s="56">
        <f t="shared" si="898"/>
        <v>983980.92999999993</v>
      </c>
      <c r="FT334" s="92">
        <f t="shared" si="899"/>
        <v>5.501646417769316E-2</v>
      </c>
      <c r="FU334" s="94">
        <f t="shared" si="900"/>
        <v>689.23120512730702</v>
      </c>
      <c r="FV334" s="95">
        <f>IF(ISNA(VLOOKUP($B334,'[1]1718  Exp_Rev Access'!$F$7:$GK$318,$FV$2,FALSE)),"",VLOOKUP($B334,'[1]1718  Exp_Rev Access'!$F$7:$GK$318,$FV$2,FALSE))</f>
        <v>0</v>
      </c>
      <c r="FW334" s="95">
        <f>IF(ISNA(VLOOKUP($B334,'[1]1718  Exp_Rev Access'!$F$7:$GK$318,$FW$2,FALSE)),"",VLOOKUP($B334,'[1]1718  Exp_Rev Access'!$F$7:$GK$318,$FW$2,FALSE))</f>
        <v>0</v>
      </c>
      <c r="FX334" s="95">
        <f>IF(ISNA(VLOOKUP($B334,'[1]1718  Exp_Rev Access'!$F$7:$GK$318,$FX$2,FALSE)),"",VLOOKUP($B334,'[1]1718  Exp_Rev Access'!$F$7:$GK$318,$FX$2,FALSE))</f>
        <v>0</v>
      </c>
      <c r="FY334" s="95">
        <f>IF(ISNA(VLOOKUP($B334,'[1]1718  Exp_Rev Access'!$F$7:$GK$318,$FY$2,FALSE)),"",VLOOKUP($B334,'[1]1718  Exp_Rev Access'!$F$7:$GK$318,$FY$2,FALSE))</f>
        <v>0</v>
      </c>
      <c r="FZ334" s="95">
        <f>IF(ISNA(VLOOKUP($B334,'[1]1718  Exp_Rev Access'!$F$7:$GK$318,$FZ$2,FALSE)),"",VLOOKUP($B334,'[1]1718  Exp_Rev Access'!$F$7:$GK$318,$FZ$2,FALSE))</f>
        <v>0</v>
      </c>
      <c r="GA334" s="95">
        <f>IF(ISNA(VLOOKUP($B334,'[1]1718  Exp_Rev Access'!$F$7:$GK$318,$GA$2,FALSE)),"",VLOOKUP($B334,'[1]1718  Exp_Rev Access'!$F$7:$GK$318,$GA$2,FALSE))</f>
        <v>0</v>
      </c>
      <c r="GB334" s="95">
        <f>IF(ISNA(VLOOKUP($B334,'[1]1718  Exp_Rev Access'!$F$7:$GK$318,$GB$2,FALSE)),"",VLOOKUP($B334,'[1]1718  Exp_Rev Access'!$F$7:$GK$318,$GB$2,FALSE))</f>
        <v>0</v>
      </c>
      <c r="GC334" s="95">
        <f>IF(ISNA(VLOOKUP($B334,'[1]1718  Exp_Rev Access'!$F$7:$GK$318,$GC$2,FALSE)),"",VLOOKUP($B334,'[1]1718  Exp_Rev Access'!$F$7:$GK$318,$GC$2,FALSE))</f>
        <v>0</v>
      </c>
      <c r="GD334" s="95">
        <f>IF(ISNA(VLOOKUP($B334,'[1]1718  Exp_Rev Access'!$F$7:$GK$318,$GD$2,FALSE)),"",VLOOKUP($B334,'[1]1718  Exp_Rev Access'!$F$7:$GK$318,$GD$2,FALSE))</f>
        <v>0</v>
      </c>
      <c r="GE334" s="95">
        <f>IF(ISNA(VLOOKUP($B334,'[1]1718  Exp_Rev Access'!$F$7:$GK$318,$GE$2,FALSE)),"",VLOOKUP($B334,'[1]1718  Exp_Rev Access'!$F$7:$GK$318,$GE$2,FALSE))</f>
        <v>0</v>
      </c>
      <c r="GF334" s="95">
        <f>IF(ISNA(VLOOKUP($B334,'[1]1718  Exp_Rev Access'!$F$7:$GK$318,$GF$2,FALSE)),"",VLOOKUP($B334,'[1]1718  Exp_Rev Access'!$F$7:$GK$318,$GF$2,FALSE))</f>
        <v>0</v>
      </c>
      <c r="GG334" s="95">
        <f>IF(ISNA(VLOOKUP($B334,'[1]1718  Exp_Rev Access'!$F$7:$GK$318,$GG$2,FALSE)),"",VLOOKUP($B334,'[1]1718  Exp_Rev Access'!$F$7:$GK$318,$GG$2,FALSE))</f>
        <v>0</v>
      </c>
      <c r="GH334" s="95">
        <f>IF(ISNA(VLOOKUP($B334,'[1]1718  Exp_Rev Access'!$F$7:$GK$318,$GH$2,FALSE)),"",VLOOKUP($B334,'[1]1718  Exp_Rev Access'!$F$7:$GK$318,$GH$2,FALSE))</f>
        <v>0</v>
      </c>
      <c r="GI334" s="95">
        <f>IF(ISNA(VLOOKUP($B334,'[1]1718  Exp_Rev Access'!$F$7:$GK$318,$GI$2,FALSE)),"",VLOOKUP($B334,'[1]1718  Exp_Rev Access'!$F$7:$GK$318,$GI$2,FALSE))</f>
        <v>0</v>
      </c>
      <c r="GJ334" s="95">
        <f>IF(ISNA(VLOOKUP($B334,'[1]1718  Exp_Rev Access'!$F$7:$GK$318,$GJ$2,FALSE)),"",VLOOKUP($B334,'[1]1718  Exp_Rev Access'!$F$7:$GK$318,$GJ$2,FALSE))</f>
        <v>0</v>
      </c>
      <c r="GK334" s="95">
        <f>IF(ISNA(VLOOKUP($B334,'[1]1718  Exp_Rev Access'!$F$7:$GK$318,$GK$2,FALSE)),"",VLOOKUP($B334,'[1]1718  Exp_Rev Access'!$F$7:$GK$318,$GK$2,FALSE))</f>
        <v>33094.57</v>
      </c>
      <c r="GL334" s="95">
        <f>IF(ISNA(VLOOKUP($B334,'[1]1718  Exp_Rev Access'!$F$7:$GK$318,$GL$2,FALSE)),"",VLOOKUP($B334,'[1]1718  Exp_Rev Access'!$F$7:$GK$318,$GL$2,FALSE))</f>
        <v>0</v>
      </c>
      <c r="GM334" s="95">
        <f>IF(ISNA(VLOOKUP($B334,'[1]1718  Exp_Rev Access'!$F$7:$GK$318,$GM$2,FALSE)),"",VLOOKUP($B334,'[1]1718  Exp_Rev Access'!$F$7:$GK$318,$GM$2,FALSE))</f>
        <v>0</v>
      </c>
      <c r="GN334" s="95">
        <f>IF(ISNA(VLOOKUP($B334,'[1]1718  Exp_Rev Access'!$F$7:$GK$318,$GN$2,FALSE)),"",VLOOKUP($B334,'[1]1718  Exp_Rev Access'!$F$7:$GK$318,$GN$2,FALSE))</f>
        <v>0</v>
      </c>
      <c r="GO334" s="95">
        <f>IF(ISNA(VLOOKUP($B334,'[1]1718  Exp_Rev Access'!$F$7:$GK$318,$GO$2,FALSE)),"",VLOOKUP($B334,'[1]1718  Exp_Rev Access'!$F$7:$GK$318,$GO$2,FALSE))</f>
        <v>0</v>
      </c>
      <c r="GP334" s="95">
        <f>IF(ISNA(VLOOKUP($B334,'[1]1718  Exp_Rev Access'!$F$7:$GK$318,$GP$2,FALSE)),"",VLOOKUP($B334,'[1]1718  Exp_Rev Access'!$F$7:$GK$318,$GP$2,FALSE))</f>
        <v>0</v>
      </c>
      <c r="GQ334" s="95">
        <f>IF(ISNA(VLOOKUP($B334,'[1]1718  Exp_Rev Access'!$F$7:$GK$318,$GQ$2,FALSE)),"",VLOOKUP($B334,'[1]1718  Exp_Rev Access'!$F$7:$GK$318,$GQ$2,FALSE))</f>
        <v>0</v>
      </c>
      <c r="GR334" s="95">
        <f>IF(ISNA(VLOOKUP($B334,'[1]1718  Exp_Rev Access'!$F$7:$GK$318,$GR$2,FALSE)),"",VLOOKUP($B334,'[1]1718  Exp_Rev Access'!$F$7:$GK$318,$GR$2,FALSE))</f>
        <v>0</v>
      </c>
      <c r="GS334" s="95">
        <f>IF(ISNA(VLOOKUP($B334,'[1]1718  Exp_Rev Access'!$F$7:$GK$318,$GS$2,FALSE)),"",VLOOKUP($B334,'[1]1718  Exp_Rev Access'!$F$7:$GK$318,$GS$2,FALSE))</f>
        <v>0</v>
      </c>
      <c r="GT334" s="95">
        <f>IF(ISNA(VLOOKUP($B334,'[1]1718  Exp_Rev Access'!$F$7:$GK$318,$GT$2,FALSE)),"",VLOOKUP($B334,'[1]1718  Exp_Rev Access'!$F$7:$GK$318,$GT$2,FALSE))</f>
        <v>0</v>
      </c>
      <c r="GU334" s="56">
        <f t="shared" si="901"/>
        <v>33094.57</v>
      </c>
      <c r="GV334" s="92">
        <f t="shared" si="902"/>
        <v>1.8503877152183821E-3</v>
      </c>
      <c r="GW334" s="96">
        <f t="shared" si="903"/>
        <v>23.181150842293277</v>
      </c>
    </row>
    <row r="335" spans="1:222" x14ac:dyDescent="0.3">
      <c r="A335" s="73"/>
      <c r="B335" s="88" t="s">
        <v>672</v>
      </c>
      <c r="C335" s="89" t="s">
        <v>673</v>
      </c>
      <c r="D335" s="75">
        <f>IF(ISNA(VLOOKUP($B335,'[1]1718 enrollment_Rev_Exp by size'!$A$7:H667,3,FALSE)),"",VLOOKUP($B335,'[1]1718 enrollment_Rev_Exp by size'!$A$7:$G$350,3,FALSE))</f>
        <v>1887.1799999999998</v>
      </c>
      <c r="E335" s="76">
        <f>IF(ISNA(VLOOKUP($B335,'[1]1718 enrollment_Rev_Exp by size'!$A$7:I669,5,FALSE)),"",VLOOKUP($B335,'[1]1718 enrollment_Rev_Exp by size'!$A$7:$G$350,5,FALSE))</f>
        <v>22990720.559999999</v>
      </c>
      <c r="F335" s="70">
        <f t="shared" si="882"/>
        <v>22990720.559999999</v>
      </c>
      <c r="G335" s="70">
        <f t="shared" si="883"/>
        <v>0</v>
      </c>
      <c r="H335" s="90">
        <f>IF(ISNA(VLOOKUP($B335,'[1]1718  Exp_Rev Access'!$F$7:$GK$318,3,FALSE)),"",VLOOKUP($B335,'[1]1718  Exp_Rev Access'!$F$7:$GK$318,3,FALSE))</f>
        <v>1192352.0900000001</v>
      </c>
      <c r="I335" s="90">
        <f>IF(ISNA(VLOOKUP($B335,'[1]1718  Exp_Rev Access'!$F$7:$GK$318,4,FALSE)),"",VLOOKUP($B335,'[1]1718  Exp_Rev Access'!$F$7:$GK$318,4,FALSE))</f>
        <v>0</v>
      </c>
      <c r="J335" s="90">
        <f>IF(ISNA(VLOOKUP($B335,'[1]1718  Exp_Rev Access'!$F$7:$GK$318,5,FALSE)),"",VLOOKUP($B335,'[1]1718  Exp_Rev Access'!$F$7:$GK$318,5,FALSE))</f>
        <v>0</v>
      </c>
      <c r="K335" s="90">
        <f>IF(ISNA(VLOOKUP($B335,'[1]1718  Exp_Rev Access'!$F$7:$GK$318,6,FALSE)),"-",VLOOKUP($B335,'[1]1718  Exp_Rev Access'!$F$7:$GK$318,6,FALSE))</f>
        <v>847.36</v>
      </c>
      <c r="L335" s="90">
        <f>IF(ISNA(VLOOKUP($B335,'[1]1718  Exp_Rev Access'!$F$7:$GK$318,7,FALSE)),"",VLOOKUP($B335,'[1]1718  Exp_Rev Access'!$F$7:$GK$318,7,FALSE))</f>
        <v>0</v>
      </c>
      <c r="M335" s="90">
        <f>IF(ISNA(VLOOKUP($B335,'[1]1718  Exp_Rev Access'!$F$7:$GK$318,8,FALSE)),"",VLOOKUP($B335,'[1]1718  Exp_Rev Access'!$F$7:$GK$318,8,FALSE))</f>
        <v>0</v>
      </c>
      <c r="N335" s="56">
        <f t="shared" si="884"/>
        <v>1193199.4500000002</v>
      </c>
      <c r="O335" s="91">
        <f t="shared" si="885"/>
        <v>5.1899175882115123E-2</v>
      </c>
      <c r="P335" s="56">
        <f t="shared" si="886"/>
        <v>632.265841096239</v>
      </c>
      <c r="Q335" s="90">
        <f>IF(ISNA(VLOOKUP($B335,'[1]1718  Exp_Rev Access'!$F$7:$GK$318,10,FALSE)),"",VLOOKUP($B335,'[1]1718  Exp_Rev Access'!$F$7:$GK$318,10,FALSE))</f>
        <v>0</v>
      </c>
      <c r="R335" s="90">
        <f>IF(ISNA(VLOOKUP($B335,'[1]1718  Exp_Rev Access'!$F$7:$GK$318,11,FALSE)),"",VLOOKUP($B335,'[1]1718  Exp_Rev Access'!$F$7:$GK$318,11,FALSE))</f>
        <v>0</v>
      </c>
      <c r="S335" s="90">
        <f>IF(ISNA(VLOOKUP($B335,'[1]1718  Exp_Rev Access'!$F$7:$GK$318,12,FALSE)),"",VLOOKUP($B335,'[1]1718  Exp_Rev Access'!$F$7:$GK$318,12,FALSE))</f>
        <v>0</v>
      </c>
      <c r="T335" s="90">
        <f>IF(ISNA(VLOOKUP($B335,'[1]1718  Exp_Rev Access'!$F$7:$GK$318,13,FALSE)),"",VLOOKUP($B335,'[1]1718  Exp_Rev Access'!$F$7:$GK$318,13,FALSE))</f>
        <v>0</v>
      </c>
      <c r="U335" s="90">
        <f>IF(ISNA(VLOOKUP($B335,'[1]1718  Exp_Rev Access'!$F$7:$GK$318,14,FALSE)),"",VLOOKUP($B335,'[1]1718  Exp_Rev Access'!$F$7:$GK$318,14,FALSE))</f>
        <v>0</v>
      </c>
      <c r="V335" s="90">
        <f>IF(ISNA(VLOOKUP($B335,'[1]1718  Exp_Rev Access'!$F$7:$GK$318,15,FALSE)),"",VLOOKUP($B335,'[1]1718  Exp_Rev Access'!$F$7:$GK$318,15,FALSE))</f>
        <v>0</v>
      </c>
      <c r="W335" s="90">
        <f>IF(ISNA(VLOOKUP($B335,'[1]1718  Exp_Rev Access'!$F$7:$GK$318,16,FALSE)),"",VLOOKUP($B335,'[1]1718  Exp_Rev Access'!$F$7:$GK$318,16,FALSE))</f>
        <v>0</v>
      </c>
      <c r="X335" s="90">
        <f>IF(ISNA(VLOOKUP($B335,'[1]1718  Exp_Rev Access'!$F$7:$GK$318,17,FALSE)),"",VLOOKUP($B335,'[1]1718  Exp_Rev Access'!$F$7:$GK$318,17,FALSE))</f>
        <v>0</v>
      </c>
      <c r="Y335" s="90">
        <f>IF(ISNA(VLOOKUP($B335,'[1]1718  Exp_Rev Access'!$F$7:$GK$318,18,FALSE)),"",VLOOKUP($B335,'[1]1718  Exp_Rev Access'!$F$7:$GK$318,18,FALSE))</f>
        <v>3754.59</v>
      </c>
      <c r="Z335" s="90">
        <f>IF(ISNA(VLOOKUP($B335,'[1]1718  Exp_Rev Access'!$F$7:$GK$318,19,FALSE)),"",VLOOKUP($B335,'[1]1718  Exp_Rev Access'!$F$7:$GK$318,19,FALSE))</f>
        <v>0</v>
      </c>
      <c r="AA335" s="90">
        <f>IF(ISNA(VLOOKUP($B335,'[1]1718  Exp_Rev Access'!$F$7:$GK$318,20,FALSE)),"",VLOOKUP($B335,'[1]1718  Exp_Rev Access'!$F$7:$GK$318,20,FALSE))</f>
        <v>0</v>
      </c>
      <c r="AB335" s="90">
        <f>IF(ISNA(VLOOKUP($B335,'[1]1718  Exp_Rev Access'!$F$7:$GK$318,21,FALSE)),"",VLOOKUP($B335,'[1]1718  Exp_Rev Access'!$F$7:$GK$318,21,FALSE))</f>
        <v>0</v>
      </c>
      <c r="AC335" s="90">
        <f>IF(ISNA(VLOOKUP($B335,'[1]1718  Exp_Rev Access'!$F$7:$GK$318,22,FALSE)),"",VLOOKUP($B335,'[1]1718  Exp_Rev Access'!$F$7:$GK$318,22,FALSE))</f>
        <v>0</v>
      </c>
      <c r="AD335" s="90">
        <f>IF(ISNA(VLOOKUP($B335,'[1]1718  Exp_Rev Access'!$F$7:$GK$318,23,FALSE)),"",VLOOKUP($B335,'[1]1718  Exp_Rev Access'!$F$7:$GK$318,23,FALSE))</f>
        <v>270718.87</v>
      </c>
      <c r="AE335" s="90">
        <f>IF(ISNA(VLOOKUP($B335,'[1]1718  Exp_Rev Access'!$F$7:$GK$318,24,FALSE)),"",VLOOKUP($B335,'[1]1718  Exp_Rev Access'!$F$7:$GK$318,24,FALSE))</f>
        <v>27373.87</v>
      </c>
      <c r="AF335" s="90">
        <f>IF(ISNA(VLOOKUP($B335,'[1]1718  Exp_Rev Access'!$F$7:$GK$318,25,FALSE)),"",VLOOKUP($B335,'[1]1718  Exp_Rev Access'!$F$7:$GK$318,25,FALSE))</f>
        <v>0</v>
      </c>
      <c r="AG335" s="90">
        <f>IF(ISNA(VLOOKUP($B335,'[1]1718  Exp_Rev Access'!$F$7:$GK$318,26,FALSE)),"",VLOOKUP($B335,'[1]1718  Exp_Rev Access'!$F$7:$GK$318,26,FALSE))</f>
        <v>59556.94</v>
      </c>
      <c r="AH335" s="90">
        <f>IF(ISNA(VLOOKUP($B335,'[1]1718  Exp_Rev Access'!$F$7:$GK$318,27,FALSE)),"",VLOOKUP($B335,'[1]1718  Exp_Rev Access'!$F$7:$GK$318,27,FALSE))</f>
        <v>43.7</v>
      </c>
      <c r="AI335" s="90">
        <f>IF(ISNA(VLOOKUP($B335,'[1]1718  Exp_Rev Access'!$F$7:$GK$318,28,FALSE)),"",VLOOKUP($B335,'[1]1718  Exp_Rev Access'!$F$7:$GK$318,28,FALSE))</f>
        <v>3386.16</v>
      </c>
      <c r="AJ335" s="90">
        <f>IF(ISNA(VLOOKUP($B335,'[1]1718  Exp_Rev Access'!$F$7:$GK$318,29,FALSE)),"",VLOOKUP($B335,'[1]1718  Exp_Rev Access'!$F$7:$GK$318,29,FALSE))</f>
        <v>0</v>
      </c>
      <c r="AK335" s="90">
        <f>IF(ISNA(VLOOKUP($B335,'[1]1718  Exp_Rev Access'!$F$7:$GK$318,30,FALSE)),"",VLOOKUP($B335,'[1]1718  Exp_Rev Access'!$F$7:$GK$318,30,FALSE))</f>
        <v>0</v>
      </c>
      <c r="AL335" s="90">
        <f>IF(ISNA(VLOOKUP($B335,'[1]1718  Exp_Rev Access'!$F$7:$GK$318,31,FALSE)),"",VLOOKUP($B335,'[1]1718  Exp_Rev Access'!$F$7:$GK$318,31,FALSE))</f>
        <v>24399.29</v>
      </c>
      <c r="AM335" s="56">
        <f t="shared" si="887"/>
        <v>389233.42</v>
      </c>
      <c r="AN335" s="92">
        <f t="shared" si="888"/>
        <v>1.693002265780225E-2</v>
      </c>
      <c r="AO335" s="71">
        <f t="shared" si="889"/>
        <v>206.25134857300313</v>
      </c>
      <c r="AP335" s="90">
        <f>IF(ISNA(VLOOKUP($B335,'[1]1718  Exp_Rev Access'!$F$7:$GK$318,33,FALSE)),"",VLOOKUP($B335,'[1]1718  Exp_Rev Access'!$F$7:$GK$318,33,FALSE))</f>
        <v>12575262.57</v>
      </c>
      <c r="AQ335" s="90">
        <f>IF(ISNA(VLOOKUP($B335,'[1]1718  Exp_Rev Access'!$F$7:$GK$318,34,FALSE)),"",VLOOKUP($B335,'[1]1718  Exp_Rev Access'!$F$7:$GK$318,34,FALSE))</f>
        <v>359309.11</v>
      </c>
      <c r="AR335" s="90">
        <f>IF(ISNA(VLOOKUP($B335,'[1]1718  Exp_Rev Access'!$F$7:$GK$318,35,FALSE)),"",VLOOKUP($B335,'[1]1718  Exp_Rev Access'!$F$7:$GK$318,35,FALSE))</f>
        <v>1891424.6</v>
      </c>
      <c r="AS335" s="90">
        <f>IF(ISNA(VLOOKUP($B335,'[1]1718  Exp_Rev Access'!$F$7:$GK$318,36,FALSE)),"",VLOOKUP($B335,'[1]1718  Exp_Rev Access'!$F$7:$GK$318,36,FALSE))</f>
        <v>0</v>
      </c>
      <c r="AT335" s="90">
        <f>IF(ISNA(VLOOKUP($B335,'[1]1718  Exp_Rev Access'!$F$7:$GK$318,37,FALSE)),"",VLOOKUP($B335,'[1]1718  Exp_Rev Access'!$F$7:$GK$318,37,FALSE))</f>
        <v>0</v>
      </c>
      <c r="AU335" s="56">
        <f t="shared" si="890"/>
        <v>14825996.279999999</v>
      </c>
      <c r="AV335" s="93">
        <f t="shared" si="891"/>
        <v>0.64486870871697466</v>
      </c>
      <c r="AW335" s="56">
        <f t="shared" si="892"/>
        <v>7856.1643722379431</v>
      </c>
      <c r="AX335" s="90">
        <f>IF(ISNA(VLOOKUP($B335,'[1]1718  Exp_Rev Access'!$F$7:$GK$318,39,FALSE)),"",VLOOKUP($B335,'[1]1718  Exp_Rev Access'!$F$7:$GK$318,39,FALSE))</f>
        <v>0</v>
      </c>
      <c r="AY335" s="90">
        <f>IF(ISNA(VLOOKUP($B335,'[1]1718  Exp_Rev Access'!$F$7:$GK$318,40,FALSE)),"",VLOOKUP($B335,'[1]1718  Exp_Rev Access'!$F$7:$GK$318,40,FALSE))</f>
        <v>1538830.18</v>
      </c>
      <c r="AZ335" s="90">
        <f>IF(ISNA(VLOOKUP($B335,'[1]1718  Exp_Rev Access'!$F$7:$GK$318,41,FALSE)),"",VLOOKUP($B335,'[1]1718  Exp_Rev Access'!$F$7:$GK$318,41,FALSE))</f>
        <v>138323.73000000001</v>
      </c>
      <c r="BA335" s="90">
        <f>IF(ISNA(VLOOKUP($B335,'[1]1718  Exp_Rev Access'!$F$7:$GK$318,42,FALSE)),"",VLOOKUP($B335,'[1]1718  Exp_Rev Access'!$F$7:$GK$318,42,FALSE))</f>
        <v>0</v>
      </c>
      <c r="BB335" s="90">
        <f>IF(ISNA(VLOOKUP($B335,'[1]1718  Exp_Rev Access'!$F$7:$GK$318,43,FALSE)),"",VLOOKUP($B335,'[1]1718  Exp_Rev Access'!$F$7:$GK$318,43,FALSE))</f>
        <v>0</v>
      </c>
      <c r="BC335" s="90">
        <f>IF(ISNA(VLOOKUP($B335,'[1]1718  Exp_Rev Access'!$F$7:$GK$318,44,FALSE)),"",VLOOKUP($B335,'[1]1718  Exp_Rev Access'!$F$7:$GK$318,44,FALSE))</f>
        <v>466039.83</v>
      </c>
      <c r="BD335" s="90">
        <f>IF(ISNA(VLOOKUP($B335,'[1]1718  Exp_Rev Access'!$F$7:$GK$318,45,FALSE)),"",VLOOKUP($B335,'[1]1718  Exp_Rev Access'!$F$7:$GK$318,45,FALSE))</f>
        <v>0</v>
      </c>
      <c r="BE335" s="90">
        <f>IF(ISNA(VLOOKUP($B335,'[1]1718  Exp_Rev Access'!$F$7:$GK$318,46,FALSE)),"",VLOOKUP($B335,'[1]1718  Exp_Rev Access'!$F$7:$GK$318,46,FALSE))</f>
        <v>114219.5</v>
      </c>
      <c r="BF335" s="90">
        <f>IF(ISNA(VLOOKUP($B335,'[1]1718  Exp_Rev Access'!$F$7:$GK$318,47,FALSE)),"",VLOOKUP($B335,'[1]1718  Exp_Rev Access'!$F$7:$GK$318,47,FALSE))</f>
        <v>0</v>
      </c>
      <c r="BG335" s="90">
        <f>IF(ISNA(VLOOKUP($B335,'[1]1718  Exp_Rev Access'!$F$7:$GK$318,48,FALSE)),"",VLOOKUP($B335,'[1]1718  Exp_Rev Access'!$F$7:$GK$318,48,FALSE))</f>
        <v>13043.6</v>
      </c>
      <c r="BH335" s="90">
        <f>IF(ISNA(VLOOKUP($B335,'[1]1718  Exp_Rev Access'!$F$7:$GK$318,49,FALSE)),"",VLOOKUP($B335,'[1]1718  Exp_Rev Access'!$F$7:$GK$318,49,FALSE))</f>
        <v>41518.54</v>
      </c>
      <c r="BI335" s="90">
        <f>IF(ISNA(VLOOKUP($B335,'[1]1718  Exp_Rev Access'!$F$7:$GK$318,50,FALSE)),"",VLOOKUP($B335,'[1]1718  Exp_Rev Access'!$F$7:$GK$318,50,FALSE))</f>
        <v>0</v>
      </c>
      <c r="BJ335" s="90">
        <f>IF(ISNA(VLOOKUP($B335,'[1]1718  Exp_Rev Access'!$F$7:$GK$318,51,FALSE)),"",VLOOKUP($B335,'[1]1718  Exp_Rev Access'!$F$7:$GK$318,51,FALSE))</f>
        <v>14741.48</v>
      </c>
      <c r="BK335" s="90">
        <f>IF(ISNA(VLOOKUP($B335,'[1]1718  Exp_Rev Access'!$F$7:$GK$318,52,FALSE)),"",VLOOKUP($B335,'[1]1718  Exp_Rev Access'!$F$7:$GK$318,52,FALSE))</f>
        <v>1042161.94</v>
      </c>
      <c r="BL335" s="90">
        <f>IF(ISNA(VLOOKUP($B335,'[1]1718  Exp_Rev Access'!$F$7:$GK$318,53,FALSE)),"",VLOOKUP($B335,'[1]1718  Exp_Rev Access'!$F$7:$GK$318,53,FALSE))</f>
        <v>750</v>
      </c>
      <c r="BM335" s="90">
        <f>IF(ISNA(VLOOKUP($B335,'[1]1718  Exp_Rev Access'!$F$7:$GK$318,54,FALSE)),"",VLOOKUP($B335,'[1]1718  Exp_Rev Access'!$F$7:$GK$318,54,FALSE))</f>
        <v>0</v>
      </c>
      <c r="BN335" s="90">
        <f>IF(ISNA(VLOOKUP($B335,'[1]1718  Exp_Rev Access'!$F$7:$GK$318,55,FALSE)),"",VLOOKUP($B335,'[1]1718  Exp_Rev Access'!$F$7:$GK$318,55,FALSE))</f>
        <v>0</v>
      </c>
      <c r="BO335" s="90">
        <f>IF(ISNA(VLOOKUP($B335,'[1]1718  Exp_Rev Access'!$F$7:$GK$318,56,FALSE)),"",VLOOKUP($B335,'[1]1718  Exp_Rev Access'!$F$7:$GK$318,56,FALSE))</f>
        <v>0</v>
      </c>
      <c r="BP335" s="90">
        <f>IF(ISNA(VLOOKUP($B335,'[1]1718  Exp_Rev Access'!$F$7:$GK$318,57,FALSE)),"",VLOOKUP($B335,'[1]1718  Exp_Rev Access'!$F$7:$GK$318,57,FALSE))</f>
        <v>0</v>
      </c>
      <c r="BQ335" s="90">
        <f>IF(ISNA(VLOOKUP($B335,'[1]1718  Exp_Rev Access'!$F$7:$GK$318,58,FALSE)),"",VLOOKUP($B335,'[1]1718  Exp_Rev Access'!$F$7:$GK$318,58,FALSE))</f>
        <v>14000</v>
      </c>
      <c r="BR335" s="90">
        <f>IF(ISNA(VLOOKUP($B335,'[1]1718  Exp_Rev Access'!$F$7:$GK$318,59,FALSE)),"",VLOOKUP($B335,'[1]1718  Exp_Rev Access'!$F$7:$GK$318,59,FALSE))</f>
        <v>0</v>
      </c>
      <c r="BS335" s="90">
        <f>IF(ISNA(VLOOKUP($B335,'[1]1718  Exp_Rev Access'!$F$7:$GK$318,60,FALSE)),"",VLOOKUP($B335,'[1]1718  Exp_Rev Access'!$F$7:$GK$318,60,FALSE))</f>
        <v>0</v>
      </c>
      <c r="BT335" s="90">
        <f>IF(ISNA(VLOOKUP($B335,'[1]1718  Exp_Rev Access'!$F$7:$GK$318,61,FALSE)),"",VLOOKUP($B335,'[1]1718  Exp_Rev Access'!$F$7:$GK$318,61,FALSE))</f>
        <v>0</v>
      </c>
      <c r="BU335" s="90">
        <f>IF(ISNA(VLOOKUP($B335,'[1]1718  Exp_Rev Access'!$F$7:$GK$318,62,FALSE)),"",VLOOKUP($B335,'[1]1718  Exp_Rev Access'!$F$7:$GK$318,62,FALSE))</f>
        <v>0</v>
      </c>
      <c r="BV335" s="56">
        <f t="shared" si="893"/>
        <v>3383628.8</v>
      </c>
      <c r="BW335" s="92">
        <f t="shared" si="894"/>
        <v>0.14717367344662294</v>
      </c>
      <c r="BX335" s="71">
        <f t="shared" si="895"/>
        <v>1792.9549910448395</v>
      </c>
      <c r="BY335" s="90">
        <f>IF(ISNA(VLOOKUP($B335,'[1]1718  Exp_Rev Access'!$F$7:$GK$318,64,FALSE)),"",VLOOKUP($B335,'[1]1718  Exp_Rev Access'!$F$7:$GK$318,64,FALSE))</f>
        <v>0</v>
      </c>
      <c r="BZ335" s="90">
        <f>IF(ISNA(VLOOKUP($B335,'[1]1718  Exp_Rev Access'!$F$7:$GK$318,65,FALSE)),"",VLOOKUP($B335,'[1]1718  Exp_Rev Access'!$F$7:$GK$318,65,FALSE))</f>
        <v>1483405.52</v>
      </c>
      <c r="CA335" s="90">
        <f>IF(ISNA(VLOOKUP($B335,'[1]1718  Exp_Rev Access'!$F$7:$GK$318,66,FALSE)),"",VLOOKUP($B335,'[1]1718  Exp_Rev Access'!$F$7:$GK$318,66,FALSE))</f>
        <v>57784.75</v>
      </c>
      <c r="CB335" s="90">
        <f>IF(ISNA(VLOOKUP($B335,'[1]1718  Exp_Rev Access'!$F$7:$GK$318,67,FALSE)),"",VLOOKUP($B335,'[1]1718  Exp_Rev Access'!$F$7:$GK$318,67,FALSE))</f>
        <v>0</v>
      </c>
      <c r="CC335" s="90">
        <f>IF(ISNA(VLOOKUP($B335,'[1]1718  Exp_Rev Access'!$F$7:$GK$318,68,FALSE)),"",VLOOKUP($B335,'[1]1718  Exp_Rev Access'!$F$7:$GK$318,68,FALSE))</f>
        <v>0</v>
      </c>
      <c r="CD335" s="90">
        <f>IF(ISNA(VLOOKUP($B335,'[1]1718  Exp_Rev Access'!$F$7:$GK$318,69,FALSE)),"",VLOOKUP($B335,'[1]1718  Exp_Rev Access'!$F$7:$GK$318,69,FALSE))</f>
        <v>0</v>
      </c>
      <c r="CE335" s="56">
        <f t="shared" si="881"/>
        <v>1541190.27</v>
      </c>
      <c r="CF335" s="92">
        <f t="shared" si="896"/>
        <v>6.7035318270163874E-2</v>
      </c>
      <c r="CG335" s="78">
        <f t="shared" si="897"/>
        <v>816.66310049915751</v>
      </c>
      <c r="CH335" s="90">
        <f>IF(ISNA(VLOOKUP($B335,'[1]1718  Exp_Rev Access'!$F$7:$GK$318,$CH$2,FALSE)),"",VLOOKUP($B335,'[1]1718  Exp_Rev Access'!$F$7:$GK$318,$CH$2,FALSE))</f>
        <v>0</v>
      </c>
      <c r="CI335" s="90">
        <f>IF(ISNA(VLOOKUP($B335,'[1]1718  Exp_Rev Access'!$F$7:$GK$318,$CI$2,FALSE)),"",VLOOKUP($B335,'[1]1718  Exp_Rev Access'!$F$7:$GK$318,$CI$2,FALSE))</f>
        <v>0</v>
      </c>
      <c r="CJ335" s="90">
        <f>IF(ISNA(VLOOKUP($B335,'[1]1718  Exp_Rev Access'!$F$7:$GK$318,$CJ$2,FALSE)),"",VLOOKUP($B335,'[1]1718  Exp_Rev Access'!$F$7:$GK$318,$CJ$2,FALSE))</f>
        <v>0</v>
      </c>
      <c r="CK335" s="90">
        <f>IF(ISNA(VLOOKUP($B335,'[1]1718  Exp_Rev Access'!$F$7:$GK$318,$CK$2,FALSE)),"",VLOOKUP($B335,'[1]1718  Exp_Rev Access'!$F$7:$GK$318,$CK$2,FALSE))</f>
        <v>0</v>
      </c>
      <c r="CL335" s="90">
        <f>IF(ISNA(VLOOKUP($B335,'[1]1718  Exp_Rev Access'!$F$7:$GK$318,$CL$2,FALSE)),"",VLOOKUP($B335,'[1]1718  Exp_Rev Access'!$F$7:$GK$318,$CL$2,FALSE))</f>
        <v>0</v>
      </c>
      <c r="CM335" s="90">
        <f>IF(ISNA(VLOOKUP($B335,'[1]1718  Exp_Rev Access'!$F$7:$GK$318,$CM$2,FALSE)),"",VLOOKUP($B335,'[1]1718  Exp_Rev Access'!$F$7:$GK$318,$CM$2,FALSE))</f>
        <v>0</v>
      </c>
      <c r="CN335" s="90">
        <f>IF(ISNA(VLOOKUP($B335,'[1]1718  Exp_Rev Access'!$F$7:$GK$318,$CN$2,FALSE)),"",VLOOKUP($B335,'[1]1718  Exp_Rev Access'!$F$7:$GK$318,$CN$2,FALSE))</f>
        <v>0</v>
      </c>
      <c r="CO335" s="90">
        <f>IF(ISNA(VLOOKUP($B335,'[1]1718  Exp_Rev Access'!$F$7:$GK$318,$CO$2,FALSE)),"",VLOOKUP($B335,'[1]1718  Exp_Rev Access'!$F$7:$GK$318,$CO$2,FALSE))</f>
        <v>0</v>
      </c>
      <c r="CP335" s="90">
        <f>IF(ISNA(VLOOKUP($B335,'[1]1718  Exp_Rev Access'!$F$7:$GK$318,$CP$2,FALSE)),"",VLOOKUP($B335,'[1]1718  Exp_Rev Access'!$F$7:$GK$318,$CP$2,FALSE))</f>
        <v>0</v>
      </c>
      <c r="CQ335" s="90">
        <f>IF(ISNA(VLOOKUP($B335,'[1]1718  Exp_Rev Access'!$F$7:$GK$318,$CQ$2,FALSE)),"",VLOOKUP($B335,'[1]1718  Exp_Rev Access'!$F$7:$GK$318,$CQ$2,FALSE))</f>
        <v>382373</v>
      </c>
      <c r="CR335" s="90">
        <f>IF(ISNA(VLOOKUP($B335,'[1]1718  Exp_Rev Access'!$F$7:$GK$318,$CR$2,FALSE)),"",VLOOKUP($B335,'[1]1718  Exp_Rev Access'!$F$7:$GK$318,$CR$2,FALSE))</f>
        <v>0</v>
      </c>
      <c r="CS335" s="90">
        <f>IF(ISNA(VLOOKUP($B335,'[1]1718  Exp_Rev Access'!$F$7:$GK$318,$CS$2,FALSE)),"",VLOOKUP($B335,'[1]1718  Exp_Rev Access'!$F$7:$GK$318,$CS$2,FALSE))</f>
        <v>13624.46</v>
      </c>
      <c r="CT335" s="90">
        <f>IF(ISNA(VLOOKUP($B335,'[1]1718  Exp_Rev Access'!$F$7:$GK$318,$CT$2,FALSE)),"",VLOOKUP($B335,'[1]1718  Exp_Rev Access'!$F$7:$GK$318,$CT$2,FALSE))</f>
        <v>0</v>
      </c>
      <c r="CU335" s="90">
        <f>IF(ISNA(VLOOKUP($B335,'[1]1718  Exp_Rev Access'!$F$7:$GK$318,$CU$2,FALSE)),"",VLOOKUP($B335,'[1]1718  Exp_Rev Access'!$F$7:$GK$318,$CU$2,FALSE))</f>
        <v>199191.25</v>
      </c>
      <c r="CV335" s="90">
        <f>IF(ISNA(VLOOKUP($B335,'[1]1718  Exp_Rev Access'!$F$7:$GK$318,$CV$2,FALSE)),"",VLOOKUP($B335,'[1]1718  Exp_Rev Access'!$F$7:$GK$318,$CV$2,FALSE))</f>
        <v>51545.279999999999</v>
      </c>
      <c r="CW335" s="90">
        <f>IF(ISNA(VLOOKUP($B335,'[1]1718  Exp_Rev Access'!$F$7:$GK$318,$CW$2,FALSE)),"",VLOOKUP($B335,'[1]1718  Exp_Rev Access'!$F$7:$GK$318,$CW$2,FALSE))</f>
        <v>0</v>
      </c>
      <c r="CX335" s="90">
        <f>IF(ISNA(VLOOKUP($B335,'[1]1718  Exp_Rev Access'!$F$7:$GK$318,$CX$2,FALSE)),"",VLOOKUP($B335,'[1]1718  Exp_Rev Access'!$F$7:$GK$318,$CX$2,FALSE))</f>
        <v>0</v>
      </c>
      <c r="CY335" s="90">
        <f>IF(ISNA(VLOOKUP($B335,'[1]1718  Exp_Rev Access'!$F$7:$GK$318,$CY$2,FALSE)),"",VLOOKUP($B335,'[1]1718  Exp_Rev Access'!$F$7:$GK$318,$CY$2,FALSE))</f>
        <v>0</v>
      </c>
      <c r="CZ335" s="90">
        <f>IF(ISNA(VLOOKUP($B335,'[1]1718  Exp_Rev Access'!$F$7:$GK$318,$CZ$2,FALSE)),"",VLOOKUP($B335,'[1]1718  Exp_Rev Access'!$F$7:$GK$318,$CZ$2,FALSE))</f>
        <v>0</v>
      </c>
      <c r="DA335" s="90">
        <f>IF(ISNA(VLOOKUP($B335,'[1]1718  Exp_Rev Access'!$F$7:$GK$318,$DA$2,FALSE)),"",VLOOKUP($B335,'[1]1718  Exp_Rev Access'!$F$7:$GK$318,$DA$2,FALSE))</f>
        <v>0</v>
      </c>
      <c r="DB335" s="90">
        <f>IF(ISNA(VLOOKUP($B335,'[1]1718  Exp_Rev Access'!$F$7:$GK$318,$DB$2,FALSE)),"",VLOOKUP($B335,'[1]1718  Exp_Rev Access'!$F$7:$GK$318,$DB$2,FALSE))</f>
        <v>0</v>
      </c>
      <c r="DC335" s="90">
        <f>IF(ISNA(VLOOKUP($B335,'[1]1718  Exp_Rev Access'!$F$7:$GK$318,$DC$2,FALSE)),"",VLOOKUP($B335,'[1]1718  Exp_Rev Access'!$F$7:$GK$318,$DC$2,FALSE))</f>
        <v>0</v>
      </c>
      <c r="DD335" s="90">
        <f>IF(ISNA(VLOOKUP($B335,'[1]1718  Exp_Rev Access'!$F$7:$GK$318,$DD$2,FALSE)),"",VLOOKUP($B335,'[1]1718  Exp_Rev Access'!$F$7:$GK$318,$DD$2,FALSE))</f>
        <v>0</v>
      </c>
      <c r="DE335" s="90">
        <f>IF(ISNA(VLOOKUP($B335,'[1]1718  Exp_Rev Access'!$F$7:$GK$318,$DE$2,FALSE)),"",VLOOKUP($B335,'[1]1718  Exp_Rev Access'!$F$7:$GK$318,$DE$2,FALSE))</f>
        <v>0</v>
      </c>
      <c r="DF335" s="90">
        <f>IF(ISNA(VLOOKUP($B335,'[1]1718  Exp_Rev Access'!$F$7:$GK$318,$DF$2,FALSE)),"",VLOOKUP($B335,'[1]1718  Exp_Rev Access'!$F$7:$GK$318,$DF$2,FALSE))</f>
        <v>0</v>
      </c>
      <c r="DG335" s="90">
        <f>IF(ISNA(VLOOKUP($B335,'[1]1718  Exp_Rev Access'!$F$7:$GK$318,$DG$2,FALSE)),"",VLOOKUP($B335,'[1]1718  Exp_Rev Access'!$F$7:$GK$318,$DG$2,FALSE))</f>
        <v>0</v>
      </c>
      <c r="DH335" s="90">
        <f>IF(ISNA(VLOOKUP($B335,'[1]1718  Exp_Rev Access'!$F$7:$GK$318,$DH$2,FALSE)),"",VLOOKUP($B335,'[1]1718  Exp_Rev Access'!$F$7:$GK$318,$DH$2,FALSE))</f>
        <v>2612.5300000000002</v>
      </c>
      <c r="DI335" s="90">
        <f>IF(ISNA(VLOOKUP($B335,'[1]1718  Exp_Rev Access'!$F$7:$GK$318,$DI$2,FALSE)),"",VLOOKUP($B335,'[1]1718  Exp_Rev Access'!$F$7:$GK$318,$DI$2,FALSE))</f>
        <v>350338.09</v>
      </c>
      <c r="DJ335" s="90">
        <f>IF(ISNA(VLOOKUP($B335,'[1]1718  Exp_Rev Access'!$F$7:$GK$318,$DJ$2,FALSE)),"",VLOOKUP($B335,'[1]1718  Exp_Rev Access'!$F$7:$GK$318,$DJ$2,FALSE))</f>
        <v>0</v>
      </c>
      <c r="DK335" s="90">
        <f>IF(ISNA(VLOOKUP($B335,'[1]1718  Exp_Rev Access'!$F$7:$GK$318,$DK$2,FALSE)),"",VLOOKUP($B335,'[1]1718  Exp_Rev Access'!$F$7:$GK$318,$DK$2,FALSE))</f>
        <v>60090.62</v>
      </c>
      <c r="DL335" s="90">
        <f>IF(ISNA(VLOOKUP($B335,'[1]1718  Exp_Rev Access'!$F$7:$GK$318,$DL$2,FALSE)),"",VLOOKUP($B335,'[1]1718  Exp_Rev Access'!$F$7:$GK$318,$DL$2,FALSE))</f>
        <v>0</v>
      </c>
      <c r="DM335" s="90">
        <f>IF(ISNA(VLOOKUP($B335,'[1]1718  Exp_Rev Access'!$F$7:$GK$318,$DM$2,FALSE)),"",VLOOKUP($B335,'[1]1718  Exp_Rev Access'!$F$7:$GK$318,$DM$2,FALSE))</f>
        <v>0</v>
      </c>
      <c r="DN335" s="90">
        <f>IF(ISNA(VLOOKUP($B335,'[1]1718  Exp_Rev Access'!$F$7:$GK$318,$DN$2,FALSE)),"",VLOOKUP($B335,'[1]1718  Exp_Rev Access'!$F$7:$GK$318,$DN$2,FALSE))</f>
        <v>0</v>
      </c>
      <c r="DO335" s="90">
        <f>IF(ISNA(VLOOKUP($B335,'[1]1718  Exp_Rev Access'!$F$7:$GK$318,$DO$2,FALSE)),"",VLOOKUP($B335,'[1]1718  Exp_Rev Access'!$F$7:$GK$318,$DO$2,FALSE))</f>
        <v>0</v>
      </c>
      <c r="DP335" s="90">
        <f>IF(ISNA(VLOOKUP($B335,'[1]1718  Exp_Rev Access'!$F$7:$GK$318,$DP$2,FALSE)),"",VLOOKUP($B335,'[1]1718  Exp_Rev Access'!$F$7:$GK$318,$DP$2,FALSE))</f>
        <v>0</v>
      </c>
      <c r="DQ335" s="90">
        <f>IF(ISNA(VLOOKUP($B335,'[1]1718  Exp_Rev Access'!$F$7:$GK$318,$DQ$2,FALSE)),"",VLOOKUP($B335,'[1]1718  Exp_Rev Access'!$F$7:$GK$318,$DQ$2,FALSE))</f>
        <v>0</v>
      </c>
      <c r="DR335" s="90">
        <f>IF(ISNA(VLOOKUP($B335,'[1]1718  Exp_Rev Access'!$F$7:$GK$318,$DR$2,FALSE)),"",VLOOKUP($B335,'[1]1718  Exp_Rev Access'!$F$7:$GK$318,$DR$2,FALSE))</f>
        <v>0</v>
      </c>
      <c r="DS335" s="90">
        <f>IF(ISNA(VLOOKUP($B335,'[1]1718  Exp_Rev Access'!$F$7:$GK$318,$DS$2,FALSE)),"",VLOOKUP($B335,'[1]1718  Exp_Rev Access'!$F$7:$GK$318,$DS$2,FALSE))</f>
        <v>0</v>
      </c>
      <c r="DT335" s="90">
        <f>IF(ISNA(VLOOKUP($B335,'[1]1718  Exp_Rev Access'!$F$7:$GK$318,$DT$2,FALSE)),"",VLOOKUP($B335,'[1]1718  Exp_Rev Access'!$F$7:$GK$318,$DT$2,FALSE))</f>
        <v>0</v>
      </c>
      <c r="DU335" s="90">
        <f>IF(ISNA(VLOOKUP($B335,'[1]1718  Exp_Rev Access'!$F$7:$GK$318,$DU$2,FALSE)),"",VLOOKUP($B335,'[1]1718  Exp_Rev Access'!$F$7:$GK$318,$DU$2,FALSE))</f>
        <v>0</v>
      </c>
      <c r="DV335" s="90">
        <f>IF(ISNA(VLOOKUP($B335,'[1]1718  Exp_Rev Access'!$F$7:$GK$318,$DV$2,FALSE)),"",VLOOKUP($B335,'[1]1718  Exp_Rev Access'!$F$7:$GK$318,$DV$2,FALSE))</f>
        <v>0</v>
      </c>
      <c r="DW335" s="90">
        <f>IF(ISNA(VLOOKUP($B335,'[1]1718  Exp_Rev Access'!$F$7:$GK$318,$DW$2,FALSE)),"",VLOOKUP($B335,'[1]1718  Exp_Rev Access'!$F$7:$GK$318,$DW$2,FALSE))</f>
        <v>0</v>
      </c>
      <c r="DX335" s="90">
        <f>IF(ISNA(VLOOKUP($B335,'[1]1718  Exp_Rev Access'!$F$7:$GK$318,$DX$2,FALSE)),"",VLOOKUP($B335,'[1]1718  Exp_Rev Access'!$F$7:$GK$318,$DX$2,FALSE))</f>
        <v>0</v>
      </c>
      <c r="DY335" s="90">
        <f>IF(ISNA(VLOOKUP($B335,'[1]1718  Exp_Rev Access'!$F$7:$GK$318,$DY$2,FALSE)),"",VLOOKUP($B335,'[1]1718  Exp_Rev Access'!$F$7:$GK$318,$DY$2,FALSE))</f>
        <v>0</v>
      </c>
      <c r="DZ335" s="90">
        <f>IF(ISNA(VLOOKUP($B335,'[1]1718  Exp_Rev Access'!$F$7:$GK$318,$DZ$2,FALSE)),"",VLOOKUP($B335,'[1]1718  Exp_Rev Access'!$F$7:$GK$318,$DZ$2,FALSE))</f>
        <v>0</v>
      </c>
      <c r="EA335" s="90">
        <f>IF(ISNA(VLOOKUP($B335,'[1]1718  Exp_Rev Access'!$F$7:$GK$318,$EA$2,FALSE)),"",VLOOKUP($B335,'[1]1718  Exp_Rev Access'!$F$7:$GK$318,$EA$2,FALSE))</f>
        <v>0</v>
      </c>
      <c r="EB335" s="90">
        <f>IF(ISNA(VLOOKUP($B335,'[1]1718  Exp_Rev Access'!$F$7:$GK$318,$EB$2,FALSE)),"",VLOOKUP($B335,'[1]1718  Exp_Rev Access'!$F$7:$GK$318,$EB$2,FALSE))</f>
        <v>0</v>
      </c>
      <c r="EC335" s="90">
        <f>IF(ISNA(VLOOKUP($B335,'[1]1718  Exp_Rev Access'!$F$7:$GK$318,$EC$2,FALSE)),"",VLOOKUP($B335,'[1]1718  Exp_Rev Access'!$F$7:$GK$318,$EC$2,FALSE))</f>
        <v>0</v>
      </c>
      <c r="ED335" s="90">
        <f>IF(ISNA(VLOOKUP($B335,'[1]1718  Exp_Rev Access'!$F$7:$GK$318,$ED$2,FALSE)),"",VLOOKUP($B335,'[1]1718  Exp_Rev Access'!$F$7:$GK$318,$ED$2,FALSE))</f>
        <v>0</v>
      </c>
      <c r="EE335" s="90">
        <f>IF(ISNA(VLOOKUP($B335,'[1]1718  Exp_Rev Access'!$F$7:$GK$318,$EE$2,FALSE)),"",VLOOKUP($B335,'[1]1718  Exp_Rev Access'!$F$7:$GK$318,$EE$2,FALSE))</f>
        <v>0</v>
      </c>
      <c r="EF335" s="90">
        <f>IF(ISNA(VLOOKUP($B335,'[1]1718  Exp_Rev Access'!$F$7:$GK$318,$EF$2,FALSE)),"",VLOOKUP($B335,'[1]1718  Exp_Rev Access'!$F$7:$GK$318,$EF$2,FALSE))</f>
        <v>0</v>
      </c>
      <c r="EG335" s="90">
        <f>IF(ISNA(VLOOKUP($B335,'[1]1718  Exp_Rev Access'!$F$7:$GK$318,$EG$2,FALSE)),"",VLOOKUP($B335,'[1]1718  Exp_Rev Access'!$F$7:$GK$318,$EG$2,FALSE))</f>
        <v>0</v>
      </c>
      <c r="EH335" s="90">
        <f>IF(ISNA(VLOOKUP($B335,'[1]1718  Exp_Rev Access'!$F$7:$GK$318,$EH$2,FALSE)),"",VLOOKUP($B335,'[1]1718  Exp_Rev Access'!$F$7:$GK$318,$EH$2,FALSE))</f>
        <v>470961.32</v>
      </c>
      <c r="EI335" s="90">
        <f>IF(ISNA(VLOOKUP($B335,'[1]1718  Exp_Rev Access'!$F$7:$GK$318,$EI$2,FALSE)),"",VLOOKUP($B335,'[1]1718  Exp_Rev Access'!$F$7:$GK$318,$EI$2,FALSE))</f>
        <v>0</v>
      </c>
      <c r="EJ335" s="90">
        <f>IF(ISNA(VLOOKUP($B335,'[1]1718  Exp_Rev Access'!$F$7:$GK$318,$EJ$2,FALSE)),"",VLOOKUP($B335,'[1]1718  Exp_Rev Access'!$F$7:$GK$318,$EJ$2,FALSE))</f>
        <v>0</v>
      </c>
      <c r="EK335" s="90">
        <f>IF(ISNA(VLOOKUP($B335,'[1]1718  Exp_Rev Access'!$F$7:$GK$318,$EK$2,FALSE)),"",VLOOKUP($B335,'[1]1718  Exp_Rev Access'!$F$7:$GK$318,$EK$2,FALSE))</f>
        <v>0</v>
      </c>
      <c r="EL335" s="90">
        <f>IF(ISNA(VLOOKUP($B335,'[1]1718  Exp_Rev Access'!$F$7:$GK$318,$EL$2,FALSE)),"",VLOOKUP($B335,'[1]1718  Exp_Rev Access'!$F$7:$GK$318,$EL$2,FALSE))</f>
        <v>0</v>
      </c>
      <c r="EM335" s="90">
        <f>IF(ISNA(VLOOKUP($B335,'[1]1718  Exp_Rev Access'!$F$7:$GK$318,$EM$2,FALSE)),"",VLOOKUP($B335,'[1]1718  Exp_Rev Access'!$F$7:$GK$318,$EM$2,FALSE))</f>
        <v>0</v>
      </c>
      <c r="EN335" s="90">
        <f>IF(ISNA(VLOOKUP($B335,'[1]1718  Exp_Rev Access'!$F$7:$GK$318,$EN$2,FALSE)),"",VLOOKUP($B335,'[1]1718  Exp_Rev Access'!$F$7:$GK$318,$EN$2,FALSE))</f>
        <v>0</v>
      </c>
      <c r="EO335" s="90">
        <f>IF(ISNA(VLOOKUP($B335,'[1]1718  Exp_Rev Access'!$F$7:$GK$318,$EO$2,FALSE)),"",VLOOKUP($B335,'[1]1718  Exp_Rev Access'!$F$7:$GK$318,$EO$2,FALSE))</f>
        <v>0</v>
      </c>
      <c r="EP335" s="90">
        <f>IF(ISNA(VLOOKUP($B335,'[1]1718  Exp_Rev Access'!$F$7:$GK$318,$EP$2,FALSE)),"",VLOOKUP($B335,'[1]1718  Exp_Rev Access'!$F$7:$GK$318,$EP$2,FALSE))</f>
        <v>0</v>
      </c>
      <c r="EQ335" s="90">
        <f>IF(ISNA(VLOOKUP($B335,'[1]1718  Exp_Rev Access'!$F$7:$GK$318,$EQ$2,FALSE)),"",VLOOKUP($B335,'[1]1718  Exp_Rev Access'!$F$7:$GK$318,$EQ$2,FALSE))</f>
        <v>0</v>
      </c>
      <c r="ER335" s="90">
        <f>IF(ISNA(VLOOKUP($B335,'[1]1718  Exp_Rev Access'!$F$7:$GK$318,$ER$2,FALSE)),"",VLOOKUP($B335,'[1]1718  Exp_Rev Access'!$F$7:$GK$318,$ER$2,FALSE))</f>
        <v>0</v>
      </c>
      <c r="ES335" s="90">
        <f>IF(ISNA(VLOOKUP($B335,'[1]1718  Exp_Rev Access'!$F$7:$GK$318,$ES$2,FALSE)),"",VLOOKUP($B335,'[1]1718  Exp_Rev Access'!$F$7:$GK$318,$ES$2,FALSE))</f>
        <v>0</v>
      </c>
      <c r="ET335" s="90">
        <f>IF(ISNA(VLOOKUP($B335,'[1]1718  Exp_Rev Access'!$F$7:$GK$318,$ET$2,FALSE)),"",VLOOKUP($B335,'[1]1718  Exp_Rev Access'!$F$7:$GK$318,$ET$2,FALSE))</f>
        <v>0</v>
      </c>
      <c r="EU335" s="90">
        <f>IF(ISNA(VLOOKUP($B335,'[1]1718  Exp_Rev Access'!$F$7:$GK$318,$EU$2,FALSE)),"",VLOOKUP($B335,'[1]1718  Exp_Rev Access'!$F$7:$GK$318,$EU$2,FALSE))</f>
        <v>0</v>
      </c>
      <c r="EV335" s="90">
        <f>IF(ISNA(VLOOKUP($B335,'[1]1718  Exp_Rev Access'!$F$7:$GK$318,$EV$2,FALSE)),"",VLOOKUP($B335,'[1]1718  Exp_Rev Access'!$F$7:$GK$318,$EV$2,FALSE))</f>
        <v>26002.03</v>
      </c>
      <c r="EW335" s="90">
        <f>IF(ISNA(VLOOKUP($B335,'[1]1718  Exp_Rev Access'!$F$7:$GK$318,$EW$2,FALSE)),"",VLOOKUP($B335,'[1]1718  Exp_Rev Access'!$F$7:$GK$318,$EW$2,FALSE))</f>
        <v>0</v>
      </c>
      <c r="EX335" s="90">
        <f>IF(ISNA(VLOOKUP($B335,'[1]1718  Exp_Rev Access'!$F$7:$GK$318,$EX$2,FALSE)),"",VLOOKUP($B335,'[1]1718  Exp_Rev Access'!$F$7:$GK$318,$EX$2,FALSE))</f>
        <v>0</v>
      </c>
      <c r="EY335" s="90">
        <f>IF(ISNA(VLOOKUP($B335,'[1]1718  Exp_Rev Access'!$F$7:$GK$318,$EY$2,FALSE)),"",VLOOKUP($B335,'[1]1718  Exp_Rev Access'!$F$7:$GK$318,$EY$2,FALSE))</f>
        <v>0</v>
      </c>
      <c r="EZ335" s="90">
        <f>IF(ISNA(VLOOKUP($B335,'[1]1718  Exp_Rev Access'!$F$7:$GK$318,$EZ$2,FALSE)),"",VLOOKUP($B335,'[1]1718  Exp_Rev Access'!$F$7:$GK$318,$EZ$2,FALSE))</f>
        <v>0</v>
      </c>
      <c r="FA335" s="90">
        <f>IF(ISNA(VLOOKUP($B335,'[1]1718  Exp_Rev Access'!$F$7:$GK$318,$FA$2,FALSE)),"",VLOOKUP($B335,'[1]1718  Exp_Rev Access'!$F$7:$GK$318,$FA$2,FALSE))</f>
        <v>0</v>
      </c>
      <c r="FB335" s="90">
        <f>IF(ISNA(VLOOKUP($B335,'[1]1718  Exp_Rev Access'!$F$7:$GK$318,$FB$2,FALSE)),"",VLOOKUP($B335,'[1]1718  Exp_Rev Access'!$F$7:$GK$318,$FB$2,FALSE))</f>
        <v>0</v>
      </c>
      <c r="FC335" s="90">
        <f>IF(ISNA(VLOOKUP($B335,'[1]1718  Exp_Rev Access'!$F$7:$GK$318,$FC$2,FALSE)),"",VLOOKUP($B335,'[1]1718  Exp_Rev Access'!$F$7:$GK$318,$FC$2,FALSE))</f>
        <v>0</v>
      </c>
      <c r="FD335" s="90">
        <f>IF(ISNA(VLOOKUP($B335,'[1]1718  Exp_Rev Access'!$F$7:$GK$318,$FD$2,FALSE)),"",VLOOKUP($B335,'[1]1718  Exp_Rev Access'!$F$7:$GK$318,$FD$2,FALSE))</f>
        <v>0</v>
      </c>
      <c r="FE335" s="90">
        <f>IF(ISNA(VLOOKUP($B335,'[1]1718  Exp_Rev Access'!$F$7:$GK$318,$FE$2,FALSE)),"",VLOOKUP($B335,'[1]1718  Exp_Rev Access'!$F$7:$GK$318,$FE$2,FALSE))</f>
        <v>0</v>
      </c>
      <c r="FF335" s="90">
        <f>IF(ISNA(VLOOKUP($B335,'[1]1718  Exp_Rev Access'!$F$7:$GK$318,$FF$2,FALSE)),"",VLOOKUP($B335,'[1]1718  Exp_Rev Access'!$F$7:$GK$318,$FF$2,FALSE))</f>
        <v>0</v>
      </c>
      <c r="FG335" s="90">
        <f>IF(ISNA(VLOOKUP($B335,'[1]1718  Exp_Rev Access'!$F$7:$GK$318,$FG$2,FALSE)),"",VLOOKUP($B335,'[1]1718  Exp_Rev Access'!$F$7:$GK$318,$FG$2,FALSE))</f>
        <v>0</v>
      </c>
      <c r="FH335" s="90">
        <f>IF(ISNA(VLOOKUP($B335,'[1]1718  Exp_Rev Access'!$F$7:$GK$318,$FH$2,FALSE)),"",VLOOKUP($B335,'[1]1718  Exp_Rev Access'!$F$7:$GK$318,$FH$2,FALSE))</f>
        <v>0</v>
      </c>
      <c r="FI335" s="90">
        <f>IF(ISNA(VLOOKUP($B335,'[1]1718  Exp_Rev Access'!$F$7:$GK$318,$FI$2,FALSE)),"",VLOOKUP($B335,'[1]1718  Exp_Rev Access'!$F$7:$GK$318,$FI$2,FALSE))</f>
        <v>0</v>
      </c>
      <c r="FJ335" s="90">
        <f>IF(ISNA(VLOOKUP($B335,'[1]1718  Exp_Rev Access'!$F$7:$GK$318,$FJ$2,FALSE)),"",VLOOKUP($B335,'[1]1718  Exp_Rev Access'!$F$7:$GK$318,$FJ$2,FALSE))</f>
        <v>0</v>
      </c>
      <c r="FK335" s="90">
        <f>IF(ISNA(VLOOKUP($B335,'[1]1718  Exp_Rev Access'!$F$7:$GK$318,$FK$2,FALSE)),"",VLOOKUP($B335,'[1]1718  Exp_Rev Access'!$F$7:$GK$318,$FK$2,FALSE))</f>
        <v>0</v>
      </c>
      <c r="FL335" s="90">
        <f>IF(ISNA(VLOOKUP($B335,'[1]1718  Exp_Rev Access'!$F$7:$GK$318,$FL$2,FALSE)),"",VLOOKUP($B335,'[1]1718  Exp_Rev Access'!$F$7:$GK$318,$FL$2,FALSE))</f>
        <v>0</v>
      </c>
      <c r="FM335" s="90">
        <f>IF(ISNA(VLOOKUP($B335,'[1]1718  Exp_Rev Access'!$F$7:$GK$318,$FM$2,FALSE)),"",VLOOKUP($B335,'[1]1718  Exp_Rev Access'!$F$7:$GK$318,$FM$2,FALSE))</f>
        <v>0</v>
      </c>
      <c r="FN335" s="90">
        <f>IF(ISNA(VLOOKUP($B335,'[1]1718  Exp_Rev Access'!$F$7:$GK$318,$FN$2,FALSE)),"",VLOOKUP($B335,'[1]1718  Exp_Rev Access'!$F$7:$GK$318,$FN$2,FALSE))</f>
        <v>0</v>
      </c>
      <c r="FO335" s="90">
        <f>IF(ISNA(VLOOKUP($B335,'[1]1718  Exp_Rev Access'!$F$7:$GK$318,$FO$2,FALSE)),"",VLOOKUP($B335,'[1]1718  Exp_Rev Access'!$F$7:$GK$318,$FO$2,FALSE))</f>
        <v>0</v>
      </c>
      <c r="FP335" s="90">
        <f>IF(ISNA(VLOOKUP($B335,'[1]1718  Exp_Rev Access'!$F$7:$GK$318,$FP$2,FALSE)),"",VLOOKUP($B335,'[1]1718  Exp_Rev Access'!$F$7:$GK$318,$FP$2,FALSE))</f>
        <v>0</v>
      </c>
      <c r="FQ335" s="90">
        <f>IF(ISNA(VLOOKUP($B335,'[1]1718  Exp_Rev Access'!$F$7:$GK$318,$FQ$2,FALSE)),"",VLOOKUP($B335,'[1]1718  Exp_Rev Access'!$F$7:$GK$318,$FQ$2,FALSE))</f>
        <v>0</v>
      </c>
      <c r="FR335" s="90">
        <f>IF(ISNA(VLOOKUP($B335,'[1]1718  Exp_Rev Access'!$F$7:$GK$318,$FR$2,FALSE)),"",VLOOKUP($B335,'[1]1718  Exp_Rev Access'!$F$7:$GK$318,$FR$2,FALSE))</f>
        <v>68712.820000000007</v>
      </c>
      <c r="FS335" s="56">
        <f t="shared" si="898"/>
        <v>1625451.4000000004</v>
      </c>
      <c r="FT335" s="92">
        <f t="shared" si="899"/>
        <v>7.0700324322501382E-2</v>
      </c>
      <c r="FU335" s="94">
        <f t="shared" si="900"/>
        <v>861.31232844773706</v>
      </c>
      <c r="FV335" s="95">
        <f>IF(ISNA(VLOOKUP($B335,'[1]1718  Exp_Rev Access'!$F$7:$GK$318,$FV$2,FALSE)),"",VLOOKUP($B335,'[1]1718  Exp_Rev Access'!$F$7:$GK$318,$FV$2,FALSE))</f>
        <v>0</v>
      </c>
      <c r="FW335" s="95">
        <f>IF(ISNA(VLOOKUP($B335,'[1]1718  Exp_Rev Access'!$F$7:$GK$318,$FW$2,FALSE)),"",VLOOKUP($B335,'[1]1718  Exp_Rev Access'!$F$7:$GK$318,$FW$2,FALSE))</f>
        <v>31540.94</v>
      </c>
      <c r="FX335" s="95">
        <f>IF(ISNA(VLOOKUP($B335,'[1]1718  Exp_Rev Access'!$F$7:$GK$318,$FX$2,FALSE)),"",VLOOKUP($B335,'[1]1718  Exp_Rev Access'!$F$7:$GK$318,$FX$2,FALSE))</f>
        <v>0</v>
      </c>
      <c r="FY335" s="95">
        <f>IF(ISNA(VLOOKUP($B335,'[1]1718  Exp_Rev Access'!$F$7:$GK$318,$FY$2,FALSE)),"",VLOOKUP($B335,'[1]1718  Exp_Rev Access'!$F$7:$GK$318,$FY$2,FALSE))</f>
        <v>0</v>
      </c>
      <c r="FZ335" s="95">
        <f>IF(ISNA(VLOOKUP($B335,'[1]1718  Exp_Rev Access'!$F$7:$GK$318,$FZ$2,FALSE)),"",VLOOKUP($B335,'[1]1718  Exp_Rev Access'!$F$7:$GK$318,$FZ$2,FALSE))</f>
        <v>0</v>
      </c>
      <c r="GA335" s="95">
        <f>IF(ISNA(VLOOKUP($B335,'[1]1718  Exp_Rev Access'!$F$7:$GK$318,$GA$2,FALSE)),"",VLOOKUP($B335,'[1]1718  Exp_Rev Access'!$F$7:$GK$318,$GA$2,FALSE))</f>
        <v>0</v>
      </c>
      <c r="GB335" s="95">
        <f>IF(ISNA(VLOOKUP($B335,'[1]1718  Exp_Rev Access'!$F$7:$GK$318,$GB$2,FALSE)),"",VLOOKUP($B335,'[1]1718  Exp_Rev Access'!$F$7:$GK$318,$GB$2,FALSE))</f>
        <v>0</v>
      </c>
      <c r="GC335" s="95">
        <f>IF(ISNA(VLOOKUP($B335,'[1]1718  Exp_Rev Access'!$F$7:$GK$318,$GC$2,FALSE)),"",VLOOKUP($B335,'[1]1718  Exp_Rev Access'!$F$7:$GK$318,$GC$2,FALSE))</f>
        <v>0</v>
      </c>
      <c r="GD335" s="95">
        <f>IF(ISNA(VLOOKUP($B335,'[1]1718  Exp_Rev Access'!$F$7:$GK$318,$GD$2,FALSE)),"",VLOOKUP($B335,'[1]1718  Exp_Rev Access'!$F$7:$GK$318,$GD$2,FALSE))</f>
        <v>0</v>
      </c>
      <c r="GE335" s="95">
        <f>IF(ISNA(VLOOKUP($B335,'[1]1718  Exp_Rev Access'!$F$7:$GK$318,$GE$2,FALSE)),"",VLOOKUP($B335,'[1]1718  Exp_Rev Access'!$F$7:$GK$318,$GE$2,FALSE))</f>
        <v>0</v>
      </c>
      <c r="GF335" s="95">
        <f>IF(ISNA(VLOOKUP($B335,'[1]1718  Exp_Rev Access'!$F$7:$GK$318,$GF$2,FALSE)),"",VLOOKUP($B335,'[1]1718  Exp_Rev Access'!$F$7:$GK$318,$GF$2,FALSE))</f>
        <v>0</v>
      </c>
      <c r="GG335" s="95">
        <f>IF(ISNA(VLOOKUP($B335,'[1]1718  Exp_Rev Access'!$F$7:$GK$318,$GG$2,FALSE)),"",VLOOKUP($B335,'[1]1718  Exp_Rev Access'!$F$7:$GK$318,$GG$2,FALSE))</f>
        <v>0</v>
      </c>
      <c r="GH335" s="95">
        <f>IF(ISNA(VLOOKUP($B335,'[1]1718  Exp_Rev Access'!$F$7:$GK$318,$GH$2,FALSE)),"",VLOOKUP($B335,'[1]1718  Exp_Rev Access'!$F$7:$GK$318,$GH$2,FALSE))</f>
        <v>0</v>
      </c>
      <c r="GI335" s="95">
        <f>IF(ISNA(VLOOKUP($B335,'[1]1718  Exp_Rev Access'!$F$7:$GK$318,$GI$2,FALSE)),"",VLOOKUP($B335,'[1]1718  Exp_Rev Access'!$F$7:$GK$318,$GI$2,FALSE))</f>
        <v>0</v>
      </c>
      <c r="GJ335" s="95">
        <f>IF(ISNA(VLOOKUP($B335,'[1]1718  Exp_Rev Access'!$F$7:$GK$318,$GJ$2,FALSE)),"",VLOOKUP($B335,'[1]1718  Exp_Rev Access'!$F$7:$GK$318,$GJ$2,FALSE))</f>
        <v>0</v>
      </c>
      <c r="GK335" s="95">
        <f>IF(ISNA(VLOOKUP($B335,'[1]1718  Exp_Rev Access'!$F$7:$GK$318,$GK$2,FALSE)),"",VLOOKUP($B335,'[1]1718  Exp_Rev Access'!$F$7:$GK$318,$GK$2,FALSE))</f>
        <v>480</v>
      </c>
      <c r="GL335" s="95">
        <f>IF(ISNA(VLOOKUP($B335,'[1]1718  Exp_Rev Access'!$F$7:$GK$318,$GL$2,FALSE)),"",VLOOKUP($B335,'[1]1718  Exp_Rev Access'!$F$7:$GK$318,$GL$2,FALSE))</f>
        <v>0</v>
      </c>
      <c r="GM335" s="95">
        <f>IF(ISNA(VLOOKUP($B335,'[1]1718  Exp_Rev Access'!$F$7:$GK$318,$GM$2,FALSE)),"",VLOOKUP($B335,'[1]1718  Exp_Rev Access'!$F$7:$GK$318,$GM$2,FALSE))</f>
        <v>0</v>
      </c>
      <c r="GN335" s="95">
        <f>IF(ISNA(VLOOKUP($B335,'[1]1718  Exp_Rev Access'!$F$7:$GK$318,$GN$2,FALSE)),"",VLOOKUP($B335,'[1]1718  Exp_Rev Access'!$F$7:$GK$318,$GN$2,FALSE))</f>
        <v>0</v>
      </c>
      <c r="GO335" s="95">
        <f>IF(ISNA(VLOOKUP($B335,'[1]1718  Exp_Rev Access'!$F$7:$GK$318,$GO$2,FALSE)),"",VLOOKUP($B335,'[1]1718  Exp_Rev Access'!$F$7:$GK$318,$GO$2,FALSE))</f>
        <v>0</v>
      </c>
      <c r="GP335" s="95">
        <f>IF(ISNA(VLOOKUP($B335,'[1]1718  Exp_Rev Access'!$F$7:$GK$318,$GP$2,FALSE)),"",VLOOKUP($B335,'[1]1718  Exp_Rev Access'!$F$7:$GK$318,$GP$2,FALSE))</f>
        <v>0</v>
      </c>
      <c r="GQ335" s="95">
        <f>IF(ISNA(VLOOKUP($B335,'[1]1718  Exp_Rev Access'!$F$7:$GK$318,$GQ$2,FALSE)),"",VLOOKUP($B335,'[1]1718  Exp_Rev Access'!$F$7:$GK$318,$GQ$2,FALSE))</f>
        <v>0</v>
      </c>
      <c r="GR335" s="95">
        <f>IF(ISNA(VLOOKUP($B335,'[1]1718  Exp_Rev Access'!$F$7:$GK$318,$GR$2,FALSE)),"",VLOOKUP($B335,'[1]1718  Exp_Rev Access'!$F$7:$GK$318,$GR$2,FALSE))</f>
        <v>0</v>
      </c>
      <c r="GS335" s="95">
        <f>IF(ISNA(VLOOKUP($B335,'[1]1718  Exp_Rev Access'!$F$7:$GK$318,$GS$2,FALSE)),"",VLOOKUP($B335,'[1]1718  Exp_Rev Access'!$F$7:$GK$318,$GS$2,FALSE))</f>
        <v>0</v>
      </c>
      <c r="GT335" s="95">
        <f>IF(ISNA(VLOOKUP($B335,'[1]1718  Exp_Rev Access'!$F$7:$GK$318,$GT$2,FALSE)),"",VLOOKUP($B335,'[1]1718  Exp_Rev Access'!$F$7:$GK$318,$GT$2,FALSE))</f>
        <v>0</v>
      </c>
      <c r="GU335" s="56">
        <f t="shared" si="901"/>
        <v>32020.94</v>
      </c>
      <c r="GV335" s="92">
        <f t="shared" si="902"/>
        <v>1.3927767038198475E-3</v>
      </c>
      <c r="GW335" s="96">
        <f t="shared" si="903"/>
        <v>16.967613052279063</v>
      </c>
    </row>
    <row r="336" spans="1:222" x14ac:dyDescent="0.3">
      <c r="A336" s="73"/>
      <c r="B336" s="88" t="s">
        <v>674</v>
      </c>
      <c r="C336" s="89" t="s">
        <v>675</v>
      </c>
      <c r="D336" s="75">
        <f>IF(ISNA(VLOOKUP($B336,'[1]1718 enrollment_Rev_Exp by size'!$A$7:H668,3,FALSE)),"",VLOOKUP($B336,'[1]1718 enrollment_Rev_Exp by size'!$A$7:$G$350,3,FALSE))</f>
        <v>10406</v>
      </c>
      <c r="E336" s="76">
        <f>IF(ISNA(VLOOKUP($B336,'[1]1718 enrollment_Rev_Exp by size'!$A$7:I670,5,FALSE)),"",VLOOKUP($B336,'[1]1718 enrollment_Rev_Exp by size'!$A$7:$G$350,5,FALSE))</f>
        <v>124752495.7</v>
      </c>
      <c r="F336" s="70">
        <f t="shared" si="882"/>
        <v>124752495.7</v>
      </c>
      <c r="G336" s="70">
        <f t="shared" si="883"/>
        <v>0</v>
      </c>
      <c r="H336" s="90">
        <f>IF(ISNA(VLOOKUP($B336,'[1]1718  Exp_Rev Access'!$F$7:$GK$318,3,FALSE)),"",VLOOKUP($B336,'[1]1718  Exp_Rev Access'!$F$7:$GK$318,3,FALSE))</f>
        <v>20755915.82</v>
      </c>
      <c r="I336" s="90">
        <f>IF(ISNA(VLOOKUP($B336,'[1]1718  Exp_Rev Access'!$F$7:$GK$318,4,FALSE)),"",VLOOKUP($B336,'[1]1718  Exp_Rev Access'!$F$7:$GK$318,4,FALSE))</f>
        <v>0</v>
      </c>
      <c r="J336" s="90">
        <f>IF(ISNA(VLOOKUP($B336,'[1]1718  Exp_Rev Access'!$F$7:$GK$318,5,FALSE)),"",VLOOKUP($B336,'[1]1718  Exp_Rev Access'!$F$7:$GK$318,5,FALSE))</f>
        <v>0</v>
      </c>
      <c r="K336" s="90">
        <f>IF(ISNA(VLOOKUP($B336,'[1]1718  Exp_Rev Access'!$F$7:$GK$318,6,FALSE)),"-",VLOOKUP($B336,'[1]1718  Exp_Rev Access'!$F$7:$GK$318,6,FALSE))</f>
        <v>4590.18</v>
      </c>
      <c r="L336" s="90">
        <f>IF(ISNA(VLOOKUP($B336,'[1]1718  Exp_Rev Access'!$F$7:$GK$318,7,FALSE)),"",VLOOKUP($B336,'[1]1718  Exp_Rev Access'!$F$7:$GK$318,7,FALSE))</f>
        <v>0</v>
      </c>
      <c r="M336" s="90">
        <f>IF(ISNA(VLOOKUP($B336,'[1]1718  Exp_Rev Access'!$F$7:$GK$318,8,FALSE)),"",VLOOKUP($B336,'[1]1718  Exp_Rev Access'!$F$7:$GK$318,8,FALSE))</f>
        <v>0</v>
      </c>
      <c r="N336" s="56">
        <f t="shared" si="884"/>
        <v>20760506</v>
      </c>
      <c r="O336" s="91">
        <f t="shared" si="885"/>
        <v>0.16641355255869242</v>
      </c>
      <c r="P336" s="56">
        <f t="shared" si="886"/>
        <v>1995.0515087449548</v>
      </c>
      <c r="Q336" s="90">
        <f>IF(ISNA(VLOOKUP($B336,'[1]1718  Exp_Rev Access'!$F$7:$GK$318,10,FALSE)),"",VLOOKUP($B336,'[1]1718  Exp_Rev Access'!$F$7:$GK$318,10,FALSE))</f>
        <v>252954.57</v>
      </c>
      <c r="R336" s="90">
        <f>IF(ISNA(VLOOKUP($B336,'[1]1718  Exp_Rev Access'!$F$7:$GK$318,11,FALSE)),"",VLOOKUP($B336,'[1]1718  Exp_Rev Access'!$F$7:$GK$318,11,FALSE))</f>
        <v>0</v>
      </c>
      <c r="S336" s="90">
        <f>IF(ISNA(VLOOKUP($B336,'[1]1718  Exp_Rev Access'!$F$7:$GK$318,12,FALSE)),"",VLOOKUP($B336,'[1]1718  Exp_Rev Access'!$F$7:$GK$318,12,FALSE))</f>
        <v>0</v>
      </c>
      <c r="T336" s="90">
        <f>IF(ISNA(VLOOKUP($B336,'[1]1718  Exp_Rev Access'!$F$7:$GK$318,13,FALSE)),"",VLOOKUP($B336,'[1]1718  Exp_Rev Access'!$F$7:$GK$318,13,FALSE))</f>
        <v>0</v>
      </c>
      <c r="U336" s="90">
        <f>IF(ISNA(VLOOKUP($B336,'[1]1718  Exp_Rev Access'!$F$7:$GK$318,14,FALSE)),"",VLOOKUP($B336,'[1]1718  Exp_Rev Access'!$F$7:$GK$318,14,FALSE))</f>
        <v>0</v>
      </c>
      <c r="V336" s="90">
        <f>IF(ISNA(VLOOKUP($B336,'[1]1718  Exp_Rev Access'!$F$7:$GK$318,15,FALSE)),"",VLOOKUP($B336,'[1]1718  Exp_Rev Access'!$F$7:$GK$318,15,FALSE))</f>
        <v>48795.46</v>
      </c>
      <c r="W336" s="90">
        <f>IF(ISNA(VLOOKUP($B336,'[1]1718  Exp_Rev Access'!$F$7:$GK$318,16,FALSE)),"",VLOOKUP($B336,'[1]1718  Exp_Rev Access'!$F$7:$GK$318,16,FALSE))</f>
        <v>14915</v>
      </c>
      <c r="X336" s="90">
        <f>IF(ISNA(VLOOKUP($B336,'[1]1718  Exp_Rev Access'!$F$7:$GK$318,17,FALSE)),"",VLOOKUP($B336,'[1]1718  Exp_Rev Access'!$F$7:$GK$318,17,FALSE))</f>
        <v>0</v>
      </c>
      <c r="Y336" s="90">
        <f>IF(ISNA(VLOOKUP($B336,'[1]1718  Exp_Rev Access'!$F$7:$GK$318,18,FALSE)),"",VLOOKUP($B336,'[1]1718  Exp_Rev Access'!$F$7:$GK$318,18,FALSE))</f>
        <v>85824.9</v>
      </c>
      <c r="Z336" s="90">
        <f>IF(ISNA(VLOOKUP($B336,'[1]1718  Exp_Rev Access'!$F$7:$GK$318,19,FALSE)),"",VLOOKUP($B336,'[1]1718  Exp_Rev Access'!$F$7:$GK$318,19,FALSE))</f>
        <v>25015</v>
      </c>
      <c r="AA336" s="90">
        <f>IF(ISNA(VLOOKUP($B336,'[1]1718  Exp_Rev Access'!$F$7:$GK$318,20,FALSE)),"",VLOOKUP($B336,'[1]1718  Exp_Rev Access'!$F$7:$GK$318,20,FALSE))</f>
        <v>0</v>
      </c>
      <c r="AB336" s="90">
        <f>IF(ISNA(VLOOKUP($B336,'[1]1718  Exp_Rev Access'!$F$7:$GK$318,21,FALSE)),"",VLOOKUP($B336,'[1]1718  Exp_Rev Access'!$F$7:$GK$318,21,FALSE))</f>
        <v>0</v>
      </c>
      <c r="AC336" s="90">
        <f>IF(ISNA(VLOOKUP($B336,'[1]1718  Exp_Rev Access'!$F$7:$GK$318,22,FALSE)),"",VLOOKUP($B336,'[1]1718  Exp_Rev Access'!$F$7:$GK$318,22,FALSE))</f>
        <v>186658.28</v>
      </c>
      <c r="AD336" s="90">
        <f>IF(ISNA(VLOOKUP($B336,'[1]1718  Exp_Rev Access'!$F$7:$GK$318,23,FALSE)),"",VLOOKUP($B336,'[1]1718  Exp_Rev Access'!$F$7:$GK$318,23,FALSE))</f>
        <v>1556668.98</v>
      </c>
      <c r="AE336" s="90">
        <f>IF(ISNA(VLOOKUP($B336,'[1]1718  Exp_Rev Access'!$F$7:$GK$318,24,FALSE)),"",VLOOKUP($B336,'[1]1718  Exp_Rev Access'!$F$7:$GK$318,24,FALSE))</f>
        <v>178107.82</v>
      </c>
      <c r="AF336" s="90">
        <f>IF(ISNA(VLOOKUP($B336,'[1]1718  Exp_Rev Access'!$F$7:$GK$318,25,FALSE)),"",VLOOKUP($B336,'[1]1718  Exp_Rev Access'!$F$7:$GK$318,25,FALSE))</f>
        <v>0</v>
      </c>
      <c r="AG336" s="90">
        <f>IF(ISNA(VLOOKUP($B336,'[1]1718  Exp_Rev Access'!$F$7:$GK$318,26,FALSE)),"",VLOOKUP($B336,'[1]1718  Exp_Rev Access'!$F$7:$GK$318,26,FALSE))</f>
        <v>221975.03</v>
      </c>
      <c r="AH336" s="90">
        <f>IF(ISNA(VLOOKUP($B336,'[1]1718  Exp_Rev Access'!$F$7:$GK$318,27,FALSE)),"",VLOOKUP($B336,'[1]1718  Exp_Rev Access'!$F$7:$GK$318,27,FALSE))</f>
        <v>13219.46</v>
      </c>
      <c r="AI336" s="90">
        <f>IF(ISNA(VLOOKUP($B336,'[1]1718  Exp_Rev Access'!$F$7:$GK$318,28,FALSE)),"",VLOOKUP($B336,'[1]1718  Exp_Rev Access'!$F$7:$GK$318,28,FALSE))</f>
        <v>42298.61</v>
      </c>
      <c r="AJ336" s="90">
        <f>IF(ISNA(VLOOKUP($B336,'[1]1718  Exp_Rev Access'!$F$7:$GK$318,29,FALSE)),"",VLOOKUP($B336,'[1]1718  Exp_Rev Access'!$F$7:$GK$318,29,FALSE))</f>
        <v>2290.9899999999998</v>
      </c>
      <c r="AK336" s="90">
        <f>IF(ISNA(VLOOKUP($B336,'[1]1718  Exp_Rev Access'!$F$7:$GK$318,30,FALSE)),"",VLOOKUP($B336,'[1]1718  Exp_Rev Access'!$F$7:$GK$318,30,FALSE))</f>
        <v>45847.74</v>
      </c>
      <c r="AL336" s="90">
        <f>IF(ISNA(VLOOKUP($B336,'[1]1718  Exp_Rev Access'!$F$7:$GK$318,31,FALSE)),"",VLOOKUP($B336,'[1]1718  Exp_Rev Access'!$F$7:$GK$318,31,FALSE))</f>
        <v>98643.24</v>
      </c>
      <c r="AM336" s="56">
        <f t="shared" si="887"/>
        <v>2773215.08</v>
      </c>
      <c r="AN336" s="92">
        <f t="shared" si="888"/>
        <v>2.2229736282542361E-2</v>
      </c>
      <c r="AO336" s="71">
        <f t="shared" si="889"/>
        <v>266.50154526234866</v>
      </c>
      <c r="AP336" s="90">
        <f>IF(ISNA(VLOOKUP($B336,'[1]1718  Exp_Rev Access'!$F$7:$GK$318,33,FALSE)),"",VLOOKUP($B336,'[1]1718  Exp_Rev Access'!$F$7:$GK$318,33,FALSE))</f>
        <v>69997396.260000005</v>
      </c>
      <c r="AQ336" s="90">
        <f>IF(ISNA(VLOOKUP($B336,'[1]1718  Exp_Rev Access'!$F$7:$GK$318,34,FALSE)),"",VLOOKUP($B336,'[1]1718  Exp_Rev Access'!$F$7:$GK$318,34,FALSE))</f>
        <v>2490703.52</v>
      </c>
      <c r="AR336" s="90">
        <f>IF(ISNA(VLOOKUP($B336,'[1]1718  Exp_Rev Access'!$F$7:$GK$318,35,FALSE)),"",VLOOKUP($B336,'[1]1718  Exp_Rev Access'!$F$7:$GK$318,35,FALSE))</f>
        <v>6224085.4400000004</v>
      </c>
      <c r="AS336" s="90">
        <f>IF(ISNA(VLOOKUP($B336,'[1]1718  Exp_Rev Access'!$F$7:$GK$318,36,FALSE)),"",VLOOKUP($B336,'[1]1718  Exp_Rev Access'!$F$7:$GK$318,36,FALSE))</f>
        <v>0</v>
      </c>
      <c r="AT336" s="90">
        <f>IF(ISNA(VLOOKUP($B336,'[1]1718  Exp_Rev Access'!$F$7:$GK$318,37,FALSE)),"",VLOOKUP($B336,'[1]1718  Exp_Rev Access'!$F$7:$GK$318,37,FALSE))</f>
        <v>19723.62</v>
      </c>
      <c r="AU336" s="56">
        <f t="shared" si="890"/>
        <v>78731908.840000004</v>
      </c>
      <c r="AV336" s="93">
        <f t="shared" si="891"/>
        <v>0.63110488009259125</v>
      </c>
      <c r="AW336" s="56">
        <f t="shared" si="892"/>
        <v>7566.010843743994</v>
      </c>
      <c r="AX336" s="90">
        <f>IF(ISNA(VLOOKUP($B336,'[1]1718  Exp_Rev Access'!$F$7:$GK$318,39,FALSE)),"",VLOOKUP($B336,'[1]1718  Exp_Rev Access'!$F$7:$GK$318,39,FALSE))</f>
        <v>0</v>
      </c>
      <c r="AY336" s="90">
        <f>IF(ISNA(VLOOKUP($B336,'[1]1718  Exp_Rev Access'!$F$7:$GK$318,40,FALSE)),"",VLOOKUP($B336,'[1]1718  Exp_Rev Access'!$F$7:$GK$318,40,FALSE))</f>
        <v>9021934.0899999999</v>
      </c>
      <c r="AZ336" s="90">
        <f>IF(ISNA(VLOOKUP($B336,'[1]1718  Exp_Rev Access'!$F$7:$GK$318,41,FALSE)),"",VLOOKUP($B336,'[1]1718  Exp_Rev Access'!$F$7:$GK$318,41,FALSE))</f>
        <v>707442.63</v>
      </c>
      <c r="BA336" s="90">
        <f>IF(ISNA(VLOOKUP($B336,'[1]1718  Exp_Rev Access'!$F$7:$GK$318,42,FALSE)),"",VLOOKUP($B336,'[1]1718  Exp_Rev Access'!$F$7:$GK$318,42,FALSE))</f>
        <v>0</v>
      </c>
      <c r="BB336" s="90">
        <f>IF(ISNA(VLOOKUP($B336,'[1]1718  Exp_Rev Access'!$F$7:$GK$318,43,FALSE)),"",VLOOKUP($B336,'[1]1718  Exp_Rev Access'!$F$7:$GK$318,43,FALSE))</f>
        <v>0</v>
      </c>
      <c r="BC336" s="90">
        <f>IF(ISNA(VLOOKUP($B336,'[1]1718  Exp_Rev Access'!$F$7:$GK$318,44,FALSE)),"",VLOOKUP($B336,'[1]1718  Exp_Rev Access'!$F$7:$GK$318,44,FALSE))</f>
        <v>1704876.74</v>
      </c>
      <c r="BD336" s="90">
        <f>IF(ISNA(VLOOKUP($B336,'[1]1718  Exp_Rev Access'!$F$7:$GK$318,45,FALSE)),"",VLOOKUP($B336,'[1]1718  Exp_Rev Access'!$F$7:$GK$318,45,FALSE))</f>
        <v>0</v>
      </c>
      <c r="BE336" s="90">
        <f>IF(ISNA(VLOOKUP($B336,'[1]1718  Exp_Rev Access'!$F$7:$GK$318,46,FALSE)),"",VLOOKUP($B336,'[1]1718  Exp_Rev Access'!$F$7:$GK$318,46,FALSE))</f>
        <v>466502.51</v>
      </c>
      <c r="BF336" s="90">
        <f>IF(ISNA(VLOOKUP($B336,'[1]1718  Exp_Rev Access'!$F$7:$GK$318,47,FALSE)),"",VLOOKUP($B336,'[1]1718  Exp_Rev Access'!$F$7:$GK$318,47,FALSE))</f>
        <v>0</v>
      </c>
      <c r="BG336" s="90">
        <f>IF(ISNA(VLOOKUP($B336,'[1]1718  Exp_Rev Access'!$F$7:$GK$318,48,FALSE)),"",VLOOKUP($B336,'[1]1718  Exp_Rev Access'!$F$7:$GK$318,48,FALSE))</f>
        <v>442555.67</v>
      </c>
      <c r="BH336" s="90">
        <f>IF(ISNA(VLOOKUP($B336,'[1]1718  Exp_Rev Access'!$F$7:$GK$318,49,FALSE)),"",VLOOKUP($B336,'[1]1718  Exp_Rev Access'!$F$7:$GK$318,49,FALSE))</f>
        <v>242482.7</v>
      </c>
      <c r="BI336" s="90">
        <f>IF(ISNA(VLOOKUP($B336,'[1]1718  Exp_Rev Access'!$F$7:$GK$318,50,FALSE)),"",VLOOKUP($B336,'[1]1718  Exp_Rev Access'!$F$7:$GK$318,50,FALSE))</f>
        <v>0</v>
      </c>
      <c r="BJ336" s="90">
        <f>IF(ISNA(VLOOKUP($B336,'[1]1718  Exp_Rev Access'!$F$7:$GK$318,51,FALSE)),"",VLOOKUP($B336,'[1]1718  Exp_Rev Access'!$F$7:$GK$318,51,FALSE))</f>
        <v>48601.63</v>
      </c>
      <c r="BK336" s="90">
        <f>IF(ISNA(VLOOKUP($B336,'[1]1718  Exp_Rev Access'!$F$7:$GK$318,52,FALSE)),"",VLOOKUP($B336,'[1]1718  Exp_Rev Access'!$F$7:$GK$318,52,FALSE))</f>
        <v>4500538</v>
      </c>
      <c r="BL336" s="90">
        <f>IF(ISNA(VLOOKUP($B336,'[1]1718  Exp_Rev Access'!$F$7:$GK$318,53,FALSE)),"",VLOOKUP($B336,'[1]1718  Exp_Rev Access'!$F$7:$GK$318,53,FALSE))</f>
        <v>22029.05</v>
      </c>
      <c r="BM336" s="90">
        <f>IF(ISNA(VLOOKUP($B336,'[1]1718  Exp_Rev Access'!$F$7:$GK$318,54,FALSE)),"",VLOOKUP($B336,'[1]1718  Exp_Rev Access'!$F$7:$GK$318,54,FALSE))</f>
        <v>0</v>
      </c>
      <c r="BN336" s="90">
        <f>IF(ISNA(VLOOKUP($B336,'[1]1718  Exp_Rev Access'!$F$7:$GK$318,55,FALSE)),"",VLOOKUP($B336,'[1]1718  Exp_Rev Access'!$F$7:$GK$318,55,FALSE))</f>
        <v>0</v>
      </c>
      <c r="BO336" s="90">
        <f>IF(ISNA(VLOOKUP($B336,'[1]1718  Exp_Rev Access'!$F$7:$GK$318,56,FALSE)),"",VLOOKUP($B336,'[1]1718  Exp_Rev Access'!$F$7:$GK$318,56,FALSE))</f>
        <v>0</v>
      </c>
      <c r="BP336" s="90">
        <f>IF(ISNA(VLOOKUP($B336,'[1]1718  Exp_Rev Access'!$F$7:$GK$318,57,FALSE)),"",VLOOKUP($B336,'[1]1718  Exp_Rev Access'!$F$7:$GK$318,57,FALSE))</f>
        <v>0</v>
      </c>
      <c r="BQ336" s="90">
        <f>IF(ISNA(VLOOKUP($B336,'[1]1718  Exp_Rev Access'!$F$7:$GK$318,58,FALSE)),"",VLOOKUP($B336,'[1]1718  Exp_Rev Access'!$F$7:$GK$318,58,FALSE))</f>
        <v>0</v>
      </c>
      <c r="BR336" s="90">
        <f>IF(ISNA(VLOOKUP($B336,'[1]1718  Exp_Rev Access'!$F$7:$GK$318,59,FALSE)),"",VLOOKUP($B336,'[1]1718  Exp_Rev Access'!$F$7:$GK$318,59,FALSE))</f>
        <v>0</v>
      </c>
      <c r="BS336" s="90">
        <f>IF(ISNA(VLOOKUP($B336,'[1]1718  Exp_Rev Access'!$F$7:$GK$318,60,FALSE)),"",VLOOKUP($B336,'[1]1718  Exp_Rev Access'!$F$7:$GK$318,60,FALSE))</f>
        <v>0</v>
      </c>
      <c r="BT336" s="90">
        <f>IF(ISNA(VLOOKUP($B336,'[1]1718  Exp_Rev Access'!$F$7:$GK$318,61,FALSE)),"",VLOOKUP($B336,'[1]1718  Exp_Rev Access'!$F$7:$GK$318,61,FALSE))</f>
        <v>0</v>
      </c>
      <c r="BU336" s="90">
        <f>IF(ISNA(VLOOKUP($B336,'[1]1718  Exp_Rev Access'!$F$7:$GK$318,62,FALSE)),"",VLOOKUP($B336,'[1]1718  Exp_Rev Access'!$F$7:$GK$318,62,FALSE))</f>
        <v>0</v>
      </c>
      <c r="BV336" s="56">
        <f t="shared" si="893"/>
        <v>17156963.02</v>
      </c>
      <c r="BW336" s="92">
        <f t="shared" si="894"/>
        <v>0.1375280143593953</v>
      </c>
      <c r="BX336" s="71">
        <f t="shared" si="895"/>
        <v>1648.756776859504</v>
      </c>
      <c r="BY336" s="90">
        <f>IF(ISNA(VLOOKUP($B336,'[1]1718  Exp_Rev Access'!$F$7:$GK$318,64,FALSE)),"",VLOOKUP($B336,'[1]1718  Exp_Rev Access'!$F$7:$GK$318,64,FALSE))</f>
        <v>0</v>
      </c>
      <c r="BZ336" s="90">
        <f>IF(ISNA(VLOOKUP($B336,'[1]1718  Exp_Rev Access'!$F$7:$GK$318,65,FALSE)),"",VLOOKUP($B336,'[1]1718  Exp_Rev Access'!$F$7:$GK$318,65,FALSE))</f>
        <v>0</v>
      </c>
      <c r="CA336" s="90">
        <f>IF(ISNA(VLOOKUP($B336,'[1]1718  Exp_Rev Access'!$F$7:$GK$318,66,FALSE)),"",VLOOKUP($B336,'[1]1718  Exp_Rev Access'!$F$7:$GK$318,66,FALSE))</f>
        <v>0</v>
      </c>
      <c r="CB336" s="90">
        <f>IF(ISNA(VLOOKUP($B336,'[1]1718  Exp_Rev Access'!$F$7:$GK$318,67,FALSE)),"",VLOOKUP($B336,'[1]1718  Exp_Rev Access'!$F$7:$GK$318,67,FALSE))</f>
        <v>0</v>
      </c>
      <c r="CC336" s="90">
        <f>IF(ISNA(VLOOKUP($B336,'[1]1718  Exp_Rev Access'!$F$7:$GK$318,68,FALSE)),"",VLOOKUP($B336,'[1]1718  Exp_Rev Access'!$F$7:$GK$318,68,FALSE))</f>
        <v>0</v>
      </c>
      <c r="CD336" s="90">
        <f>IF(ISNA(VLOOKUP($B336,'[1]1718  Exp_Rev Access'!$F$7:$GK$318,69,FALSE)),"",VLOOKUP($B336,'[1]1718  Exp_Rev Access'!$F$7:$GK$318,69,FALSE))</f>
        <v>0</v>
      </c>
      <c r="CE336" s="56">
        <f t="shared" si="881"/>
        <v>0</v>
      </c>
      <c r="CF336" s="92">
        <f t="shared" si="896"/>
        <v>0</v>
      </c>
      <c r="CG336" s="78">
        <f t="shared" si="897"/>
        <v>0</v>
      </c>
      <c r="CH336" s="90">
        <f>IF(ISNA(VLOOKUP($B336,'[1]1718  Exp_Rev Access'!$F$7:$GK$318,$CH$2,FALSE)),"",VLOOKUP($B336,'[1]1718  Exp_Rev Access'!$F$7:$GK$318,$CH$2,FALSE))</f>
        <v>0</v>
      </c>
      <c r="CI336" s="90">
        <f>IF(ISNA(VLOOKUP($B336,'[1]1718  Exp_Rev Access'!$F$7:$GK$318,$CI$2,FALSE)),"",VLOOKUP($B336,'[1]1718  Exp_Rev Access'!$F$7:$GK$318,$CI$2,FALSE))</f>
        <v>0</v>
      </c>
      <c r="CJ336" s="90">
        <f>IF(ISNA(VLOOKUP($B336,'[1]1718  Exp_Rev Access'!$F$7:$GK$318,$CJ$2,FALSE)),"",VLOOKUP($B336,'[1]1718  Exp_Rev Access'!$F$7:$GK$318,$CJ$2,FALSE))</f>
        <v>0</v>
      </c>
      <c r="CK336" s="90">
        <f>IF(ISNA(VLOOKUP($B336,'[1]1718  Exp_Rev Access'!$F$7:$GK$318,$CK$2,FALSE)),"",VLOOKUP($B336,'[1]1718  Exp_Rev Access'!$F$7:$GK$318,$CK$2,FALSE))</f>
        <v>0</v>
      </c>
      <c r="CL336" s="90">
        <f>IF(ISNA(VLOOKUP($B336,'[1]1718  Exp_Rev Access'!$F$7:$GK$318,$CL$2,FALSE)),"",VLOOKUP($B336,'[1]1718  Exp_Rev Access'!$F$7:$GK$318,$CL$2,FALSE))</f>
        <v>0</v>
      </c>
      <c r="CM336" s="90">
        <f>IF(ISNA(VLOOKUP($B336,'[1]1718  Exp_Rev Access'!$F$7:$GK$318,$CM$2,FALSE)),"",VLOOKUP($B336,'[1]1718  Exp_Rev Access'!$F$7:$GK$318,$CM$2,FALSE))</f>
        <v>0</v>
      </c>
      <c r="CN336" s="90">
        <f>IF(ISNA(VLOOKUP($B336,'[1]1718  Exp_Rev Access'!$F$7:$GK$318,$CN$2,FALSE)),"",VLOOKUP($B336,'[1]1718  Exp_Rev Access'!$F$7:$GK$318,$CN$2,FALSE))</f>
        <v>0</v>
      </c>
      <c r="CO336" s="90">
        <f>IF(ISNA(VLOOKUP($B336,'[1]1718  Exp_Rev Access'!$F$7:$GK$318,$CO$2,FALSE)),"",VLOOKUP($B336,'[1]1718  Exp_Rev Access'!$F$7:$GK$318,$CO$2,FALSE))</f>
        <v>0</v>
      </c>
      <c r="CP336" s="90">
        <f>IF(ISNA(VLOOKUP($B336,'[1]1718  Exp_Rev Access'!$F$7:$GK$318,$CP$2,FALSE)),"",VLOOKUP($B336,'[1]1718  Exp_Rev Access'!$F$7:$GK$318,$CP$2,FALSE))</f>
        <v>0</v>
      </c>
      <c r="CQ336" s="90">
        <f>IF(ISNA(VLOOKUP($B336,'[1]1718  Exp_Rev Access'!$F$7:$GK$318,$CQ$2,FALSE)),"",VLOOKUP($B336,'[1]1718  Exp_Rev Access'!$F$7:$GK$318,$CQ$2,FALSE))</f>
        <v>1730397</v>
      </c>
      <c r="CR336" s="90">
        <f>IF(ISNA(VLOOKUP($B336,'[1]1718  Exp_Rev Access'!$F$7:$GK$318,$CR$2,FALSE)),"",VLOOKUP($B336,'[1]1718  Exp_Rev Access'!$F$7:$GK$318,$CR$2,FALSE))</f>
        <v>0</v>
      </c>
      <c r="CS336" s="90">
        <f>IF(ISNA(VLOOKUP($B336,'[1]1718  Exp_Rev Access'!$F$7:$GK$318,$CS$2,FALSE)),"",VLOOKUP($B336,'[1]1718  Exp_Rev Access'!$F$7:$GK$318,$CS$2,FALSE))</f>
        <v>44041</v>
      </c>
      <c r="CT336" s="90">
        <f>IF(ISNA(VLOOKUP($B336,'[1]1718  Exp_Rev Access'!$F$7:$GK$318,$CT$2,FALSE)),"",VLOOKUP($B336,'[1]1718  Exp_Rev Access'!$F$7:$GK$318,$CT$2,FALSE))</f>
        <v>0</v>
      </c>
      <c r="CU336" s="90">
        <f>IF(ISNA(VLOOKUP($B336,'[1]1718  Exp_Rev Access'!$F$7:$GK$318,$CU$2,FALSE)),"",VLOOKUP($B336,'[1]1718  Exp_Rev Access'!$F$7:$GK$318,$CU$2,FALSE))</f>
        <v>1155524.83</v>
      </c>
      <c r="CV336" s="90">
        <f>IF(ISNA(VLOOKUP($B336,'[1]1718  Exp_Rev Access'!$F$7:$GK$318,$CV$2,FALSE)),"",VLOOKUP($B336,'[1]1718  Exp_Rev Access'!$F$7:$GK$318,$CV$2,FALSE))</f>
        <v>246974</v>
      </c>
      <c r="CW336" s="90">
        <f>IF(ISNA(VLOOKUP($B336,'[1]1718  Exp_Rev Access'!$F$7:$GK$318,$CW$2,FALSE)),"",VLOOKUP($B336,'[1]1718  Exp_Rev Access'!$F$7:$GK$318,$CW$2,FALSE))</f>
        <v>0</v>
      </c>
      <c r="CX336" s="90">
        <f>IF(ISNA(VLOOKUP($B336,'[1]1718  Exp_Rev Access'!$F$7:$GK$318,$CX$2,FALSE)),"",VLOOKUP($B336,'[1]1718  Exp_Rev Access'!$F$7:$GK$318,$CX$2,FALSE))</f>
        <v>0</v>
      </c>
      <c r="CY336" s="90">
        <f>IF(ISNA(VLOOKUP($B336,'[1]1718  Exp_Rev Access'!$F$7:$GK$318,$CY$2,FALSE)),"",VLOOKUP($B336,'[1]1718  Exp_Rev Access'!$F$7:$GK$318,$CY$2,FALSE))</f>
        <v>0</v>
      </c>
      <c r="CZ336" s="90">
        <f>IF(ISNA(VLOOKUP($B336,'[1]1718  Exp_Rev Access'!$F$7:$GK$318,$CZ$2,FALSE)),"",VLOOKUP($B336,'[1]1718  Exp_Rev Access'!$F$7:$GK$318,$CZ$2,FALSE))</f>
        <v>0</v>
      </c>
      <c r="DA336" s="90">
        <f>IF(ISNA(VLOOKUP($B336,'[1]1718  Exp_Rev Access'!$F$7:$GK$318,$DA$2,FALSE)),"",VLOOKUP($B336,'[1]1718  Exp_Rev Access'!$F$7:$GK$318,$DA$2,FALSE))</f>
        <v>0</v>
      </c>
      <c r="DB336" s="90">
        <f>IF(ISNA(VLOOKUP($B336,'[1]1718  Exp_Rev Access'!$F$7:$GK$318,$DB$2,FALSE)),"",VLOOKUP($B336,'[1]1718  Exp_Rev Access'!$F$7:$GK$318,$DB$2,FALSE))</f>
        <v>53690.36</v>
      </c>
      <c r="DC336" s="90">
        <f>IF(ISNA(VLOOKUP($B336,'[1]1718  Exp_Rev Access'!$F$7:$GK$318,$DC$2,FALSE)),"",VLOOKUP($B336,'[1]1718  Exp_Rev Access'!$F$7:$GK$318,$DC$2,FALSE))</f>
        <v>0</v>
      </c>
      <c r="DD336" s="90">
        <f>IF(ISNA(VLOOKUP($B336,'[1]1718  Exp_Rev Access'!$F$7:$GK$318,$DD$2,FALSE)),"",VLOOKUP($B336,'[1]1718  Exp_Rev Access'!$F$7:$GK$318,$DD$2,FALSE))</f>
        <v>0</v>
      </c>
      <c r="DE336" s="90">
        <f>IF(ISNA(VLOOKUP($B336,'[1]1718  Exp_Rev Access'!$F$7:$GK$318,$DE$2,FALSE)),"",VLOOKUP($B336,'[1]1718  Exp_Rev Access'!$F$7:$GK$318,$DE$2,FALSE))</f>
        <v>0</v>
      </c>
      <c r="DF336" s="90">
        <f>IF(ISNA(VLOOKUP($B336,'[1]1718  Exp_Rev Access'!$F$7:$GK$318,$DF$2,FALSE)),"",VLOOKUP($B336,'[1]1718  Exp_Rev Access'!$F$7:$GK$318,$DF$2,FALSE))</f>
        <v>0</v>
      </c>
      <c r="DG336" s="90">
        <f>IF(ISNA(VLOOKUP($B336,'[1]1718  Exp_Rev Access'!$F$7:$GK$318,$DG$2,FALSE)),"",VLOOKUP($B336,'[1]1718  Exp_Rev Access'!$F$7:$GK$318,$DG$2,FALSE))</f>
        <v>0</v>
      </c>
      <c r="DH336" s="90">
        <f>IF(ISNA(VLOOKUP($B336,'[1]1718  Exp_Rev Access'!$F$7:$GK$318,$DH$2,FALSE)),"",VLOOKUP($B336,'[1]1718  Exp_Rev Access'!$F$7:$GK$318,$DH$2,FALSE))</f>
        <v>0</v>
      </c>
      <c r="DI336" s="90">
        <f>IF(ISNA(VLOOKUP($B336,'[1]1718  Exp_Rev Access'!$F$7:$GK$318,$DI$2,FALSE)),"",VLOOKUP($B336,'[1]1718  Exp_Rev Access'!$F$7:$GK$318,$DI$2,FALSE))</f>
        <v>1670587.95</v>
      </c>
      <c r="DJ336" s="90">
        <f>IF(ISNA(VLOOKUP($B336,'[1]1718  Exp_Rev Access'!$F$7:$GK$318,$DJ$2,FALSE)),"",VLOOKUP($B336,'[1]1718  Exp_Rev Access'!$F$7:$GK$318,$DJ$2,FALSE))</f>
        <v>0</v>
      </c>
      <c r="DK336" s="90">
        <f>IF(ISNA(VLOOKUP($B336,'[1]1718  Exp_Rev Access'!$F$7:$GK$318,$DK$2,FALSE)),"",VLOOKUP($B336,'[1]1718  Exp_Rev Access'!$F$7:$GK$318,$DK$2,FALSE))</f>
        <v>0</v>
      </c>
      <c r="DL336" s="90">
        <f>IF(ISNA(VLOOKUP($B336,'[1]1718  Exp_Rev Access'!$F$7:$GK$318,$DL$2,FALSE)),"",VLOOKUP($B336,'[1]1718  Exp_Rev Access'!$F$7:$GK$318,$DL$2,FALSE))</f>
        <v>0</v>
      </c>
      <c r="DM336" s="90">
        <f>IF(ISNA(VLOOKUP($B336,'[1]1718  Exp_Rev Access'!$F$7:$GK$318,$DM$2,FALSE)),"",VLOOKUP($B336,'[1]1718  Exp_Rev Access'!$F$7:$GK$318,$DM$2,FALSE))</f>
        <v>0</v>
      </c>
      <c r="DN336" s="90">
        <f>IF(ISNA(VLOOKUP($B336,'[1]1718  Exp_Rev Access'!$F$7:$GK$318,$DN$2,FALSE)),"",VLOOKUP($B336,'[1]1718  Exp_Rev Access'!$F$7:$GK$318,$DN$2,FALSE))</f>
        <v>0</v>
      </c>
      <c r="DO336" s="90">
        <f>IF(ISNA(VLOOKUP($B336,'[1]1718  Exp_Rev Access'!$F$7:$GK$318,$DO$2,FALSE)),"",VLOOKUP($B336,'[1]1718  Exp_Rev Access'!$F$7:$GK$318,$DO$2,FALSE))</f>
        <v>0</v>
      </c>
      <c r="DP336" s="90">
        <f>IF(ISNA(VLOOKUP($B336,'[1]1718  Exp_Rev Access'!$F$7:$GK$318,$DP$2,FALSE)),"",VLOOKUP($B336,'[1]1718  Exp_Rev Access'!$F$7:$GK$318,$DP$2,FALSE))</f>
        <v>0</v>
      </c>
      <c r="DQ336" s="90">
        <f>IF(ISNA(VLOOKUP($B336,'[1]1718  Exp_Rev Access'!$F$7:$GK$318,$DQ$2,FALSE)),"",VLOOKUP($B336,'[1]1718  Exp_Rev Access'!$F$7:$GK$318,$DQ$2,FALSE))</f>
        <v>0</v>
      </c>
      <c r="DR336" s="90">
        <f>IF(ISNA(VLOOKUP($B336,'[1]1718  Exp_Rev Access'!$F$7:$GK$318,$DR$2,FALSE)),"",VLOOKUP($B336,'[1]1718  Exp_Rev Access'!$F$7:$GK$318,$DR$2,FALSE))</f>
        <v>0</v>
      </c>
      <c r="DS336" s="90">
        <f>IF(ISNA(VLOOKUP($B336,'[1]1718  Exp_Rev Access'!$F$7:$GK$318,$DS$2,FALSE)),"",VLOOKUP($B336,'[1]1718  Exp_Rev Access'!$F$7:$GK$318,$DS$2,FALSE))</f>
        <v>0</v>
      </c>
      <c r="DT336" s="90">
        <f>IF(ISNA(VLOOKUP($B336,'[1]1718  Exp_Rev Access'!$F$7:$GK$318,$DT$2,FALSE)),"",VLOOKUP($B336,'[1]1718  Exp_Rev Access'!$F$7:$GK$318,$DT$2,FALSE))</f>
        <v>0</v>
      </c>
      <c r="DU336" s="90">
        <f>IF(ISNA(VLOOKUP($B336,'[1]1718  Exp_Rev Access'!$F$7:$GK$318,$DU$2,FALSE)),"",VLOOKUP($B336,'[1]1718  Exp_Rev Access'!$F$7:$GK$318,$DU$2,FALSE))</f>
        <v>0</v>
      </c>
      <c r="DV336" s="90">
        <f>IF(ISNA(VLOOKUP($B336,'[1]1718  Exp_Rev Access'!$F$7:$GK$318,$DV$2,FALSE)),"",VLOOKUP($B336,'[1]1718  Exp_Rev Access'!$F$7:$GK$318,$DV$2,FALSE))</f>
        <v>0</v>
      </c>
      <c r="DW336" s="90">
        <f>IF(ISNA(VLOOKUP($B336,'[1]1718  Exp_Rev Access'!$F$7:$GK$318,$DW$2,FALSE)),"",VLOOKUP($B336,'[1]1718  Exp_Rev Access'!$F$7:$GK$318,$DW$2,FALSE))</f>
        <v>0</v>
      </c>
      <c r="DX336" s="90">
        <f>IF(ISNA(VLOOKUP($B336,'[1]1718  Exp_Rev Access'!$F$7:$GK$318,$DX$2,FALSE)),"",VLOOKUP($B336,'[1]1718  Exp_Rev Access'!$F$7:$GK$318,$DX$2,FALSE))</f>
        <v>0</v>
      </c>
      <c r="DY336" s="90">
        <f>IF(ISNA(VLOOKUP($B336,'[1]1718  Exp_Rev Access'!$F$7:$GK$318,$DY$2,FALSE)),"",VLOOKUP($B336,'[1]1718  Exp_Rev Access'!$F$7:$GK$318,$DY$2,FALSE))</f>
        <v>0</v>
      </c>
      <c r="DZ336" s="90">
        <f>IF(ISNA(VLOOKUP($B336,'[1]1718  Exp_Rev Access'!$F$7:$GK$318,$DZ$2,FALSE)),"",VLOOKUP($B336,'[1]1718  Exp_Rev Access'!$F$7:$GK$318,$DZ$2,FALSE))</f>
        <v>0</v>
      </c>
      <c r="EA336" s="90">
        <f>IF(ISNA(VLOOKUP($B336,'[1]1718  Exp_Rev Access'!$F$7:$GK$318,$EA$2,FALSE)),"",VLOOKUP($B336,'[1]1718  Exp_Rev Access'!$F$7:$GK$318,$EA$2,FALSE))</f>
        <v>0</v>
      </c>
      <c r="EB336" s="90">
        <f>IF(ISNA(VLOOKUP($B336,'[1]1718  Exp_Rev Access'!$F$7:$GK$318,$EB$2,FALSE)),"",VLOOKUP($B336,'[1]1718  Exp_Rev Access'!$F$7:$GK$318,$EB$2,FALSE))</f>
        <v>0</v>
      </c>
      <c r="EC336" s="90">
        <f>IF(ISNA(VLOOKUP($B336,'[1]1718  Exp_Rev Access'!$F$7:$GK$318,$EC$2,FALSE)),"",VLOOKUP($B336,'[1]1718  Exp_Rev Access'!$F$7:$GK$318,$EC$2,FALSE))</f>
        <v>0</v>
      </c>
      <c r="ED336" s="90">
        <f>IF(ISNA(VLOOKUP($B336,'[1]1718  Exp_Rev Access'!$F$7:$GK$318,$ED$2,FALSE)),"",VLOOKUP($B336,'[1]1718  Exp_Rev Access'!$F$7:$GK$318,$ED$2,FALSE))</f>
        <v>0</v>
      </c>
      <c r="EE336" s="90">
        <f>IF(ISNA(VLOOKUP($B336,'[1]1718  Exp_Rev Access'!$F$7:$GK$318,$EE$2,FALSE)),"",VLOOKUP($B336,'[1]1718  Exp_Rev Access'!$F$7:$GK$318,$EE$2,FALSE))</f>
        <v>0</v>
      </c>
      <c r="EF336" s="90">
        <f>IF(ISNA(VLOOKUP($B336,'[1]1718  Exp_Rev Access'!$F$7:$GK$318,$EF$2,FALSE)),"",VLOOKUP($B336,'[1]1718  Exp_Rev Access'!$F$7:$GK$318,$EF$2,FALSE))</f>
        <v>0</v>
      </c>
      <c r="EG336" s="90">
        <f>IF(ISNA(VLOOKUP($B336,'[1]1718  Exp_Rev Access'!$F$7:$GK$318,$EG$2,FALSE)),"",VLOOKUP($B336,'[1]1718  Exp_Rev Access'!$F$7:$GK$318,$EG$2,FALSE))</f>
        <v>0</v>
      </c>
      <c r="EH336" s="90">
        <f>IF(ISNA(VLOOKUP($B336,'[1]1718  Exp_Rev Access'!$F$7:$GK$318,$EH$2,FALSE)),"",VLOOKUP($B336,'[1]1718  Exp_Rev Access'!$F$7:$GK$318,$EH$2,FALSE))</f>
        <v>0</v>
      </c>
      <c r="EI336" s="90">
        <f>IF(ISNA(VLOOKUP($B336,'[1]1718  Exp_Rev Access'!$F$7:$GK$318,$EI$2,FALSE)),"",VLOOKUP($B336,'[1]1718  Exp_Rev Access'!$F$7:$GK$318,$EI$2,FALSE))</f>
        <v>0</v>
      </c>
      <c r="EJ336" s="90">
        <f>IF(ISNA(VLOOKUP($B336,'[1]1718  Exp_Rev Access'!$F$7:$GK$318,$EJ$2,FALSE)),"",VLOOKUP($B336,'[1]1718  Exp_Rev Access'!$F$7:$GK$318,$EJ$2,FALSE))</f>
        <v>0</v>
      </c>
      <c r="EK336" s="90">
        <f>IF(ISNA(VLOOKUP($B336,'[1]1718  Exp_Rev Access'!$F$7:$GK$318,$EK$2,FALSE)),"",VLOOKUP($B336,'[1]1718  Exp_Rev Access'!$F$7:$GK$318,$EK$2,FALSE))</f>
        <v>0</v>
      </c>
      <c r="EL336" s="90">
        <f>IF(ISNA(VLOOKUP($B336,'[1]1718  Exp_Rev Access'!$F$7:$GK$318,$EL$2,FALSE)),"",VLOOKUP($B336,'[1]1718  Exp_Rev Access'!$F$7:$GK$318,$EL$2,FALSE))</f>
        <v>4000</v>
      </c>
      <c r="EM336" s="90">
        <f>IF(ISNA(VLOOKUP($B336,'[1]1718  Exp_Rev Access'!$F$7:$GK$318,$EM$2,FALSE)),"",VLOOKUP($B336,'[1]1718  Exp_Rev Access'!$F$7:$GK$318,$EM$2,FALSE))</f>
        <v>0</v>
      </c>
      <c r="EN336" s="90">
        <f>IF(ISNA(VLOOKUP($B336,'[1]1718  Exp_Rev Access'!$F$7:$GK$318,$EN$2,FALSE)),"",VLOOKUP($B336,'[1]1718  Exp_Rev Access'!$F$7:$GK$318,$EN$2,FALSE))</f>
        <v>0</v>
      </c>
      <c r="EO336" s="90">
        <f>IF(ISNA(VLOOKUP($B336,'[1]1718  Exp_Rev Access'!$F$7:$GK$318,$EO$2,FALSE)),"",VLOOKUP($B336,'[1]1718  Exp_Rev Access'!$F$7:$GK$318,$EO$2,FALSE))</f>
        <v>0</v>
      </c>
      <c r="EP336" s="90">
        <f>IF(ISNA(VLOOKUP($B336,'[1]1718  Exp_Rev Access'!$F$7:$GK$318,$EP$2,FALSE)),"",VLOOKUP($B336,'[1]1718  Exp_Rev Access'!$F$7:$GK$318,$EP$2,FALSE))</f>
        <v>0</v>
      </c>
      <c r="EQ336" s="90">
        <f>IF(ISNA(VLOOKUP($B336,'[1]1718  Exp_Rev Access'!$F$7:$GK$318,$EQ$2,FALSE)),"",VLOOKUP($B336,'[1]1718  Exp_Rev Access'!$F$7:$GK$318,$EQ$2,FALSE))</f>
        <v>0</v>
      </c>
      <c r="ER336" s="90">
        <f>IF(ISNA(VLOOKUP($B336,'[1]1718  Exp_Rev Access'!$F$7:$GK$318,$ER$2,FALSE)),"",VLOOKUP($B336,'[1]1718  Exp_Rev Access'!$F$7:$GK$318,$ER$2,FALSE))</f>
        <v>0</v>
      </c>
      <c r="ES336" s="90">
        <f>IF(ISNA(VLOOKUP($B336,'[1]1718  Exp_Rev Access'!$F$7:$GK$318,$ES$2,FALSE)),"",VLOOKUP($B336,'[1]1718  Exp_Rev Access'!$F$7:$GK$318,$ES$2,FALSE))</f>
        <v>0</v>
      </c>
      <c r="ET336" s="90">
        <f>IF(ISNA(VLOOKUP($B336,'[1]1718  Exp_Rev Access'!$F$7:$GK$318,$ET$2,FALSE)),"",VLOOKUP($B336,'[1]1718  Exp_Rev Access'!$F$7:$GK$318,$ET$2,FALSE))</f>
        <v>0</v>
      </c>
      <c r="EU336" s="90">
        <f>IF(ISNA(VLOOKUP($B336,'[1]1718  Exp_Rev Access'!$F$7:$GK$318,$EU$2,FALSE)),"",VLOOKUP($B336,'[1]1718  Exp_Rev Access'!$F$7:$GK$318,$EU$2,FALSE))</f>
        <v>0</v>
      </c>
      <c r="EV336" s="90">
        <f>IF(ISNA(VLOOKUP($B336,'[1]1718  Exp_Rev Access'!$F$7:$GK$318,$EV$2,FALSE)),"",VLOOKUP($B336,'[1]1718  Exp_Rev Access'!$F$7:$GK$318,$EV$2,FALSE))</f>
        <v>0</v>
      </c>
      <c r="EW336" s="90">
        <f>IF(ISNA(VLOOKUP($B336,'[1]1718  Exp_Rev Access'!$F$7:$GK$318,$EW$2,FALSE)),"",VLOOKUP($B336,'[1]1718  Exp_Rev Access'!$F$7:$GK$318,$EW$2,FALSE))</f>
        <v>0</v>
      </c>
      <c r="EX336" s="90">
        <f>IF(ISNA(VLOOKUP($B336,'[1]1718  Exp_Rev Access'!$F$7:$GK$318,$EX$2,FALSE)),"",VLOOKUP($B336,'[1]1718  Exp_Rev Access'!$F$7:$GK$318,$EX$2,FALSE))</f>
        <v>0</v>
      </c>
      <c r="EY336" s="90">
        <f>IF(ISNA(VLOOKUP($B336,'[1]1718  Exp_Rev Access'!$F$7:$GK$318,$EY$2,FALSE)),"",VLOOKUP($B336,'[1]1718  Exp_Rev Access'!$F$7:$GK$318,$EY$2,FALSE))</f>
        <v>0</v>
      </c>
      <c r="EZ336" s="90">
        <f>IF(ISNA(VLOOKUP($B336,'[1]1718  Exp_Rev Access'!$F$7:$GK$318,$EZ$2,FALSE)),"",VLOOKUP($B336,'[1]1718  Exp_Rev Access'!$F$7:$GK$318,$EZ$2,FALSE))</f>
        <v>0</v>
      </c>
      <c r="FA336" s="90">
        <f>IF(ISNA(VLOOKUP($B336,'[1]1718  Exp_Rev Access'!$F$7:$GK$318,$FA$2,FALSE)),"",VLOOKUP($B336,'[1]1718  Exp_Rev Access'!$F$7:$GK$318,$FA$2,FALSE))</f>
        <v>0</v>
      </c>
      <c r="FB336" s="90">
        <f>IF(ISNA(VLOOKUP($B336,'[1]1718  Exp_Rev Access'!$F$7:$GK$318,$FB$2,FALSE)),"",VLOOKUP($B336,'[1]1718  Exp_Rev Access'!$F$7:$GK$318,$FB$2,FALSE))</f>
        <v>0</v>
      </c>
      <c r="FC336" s="90">
        <f>IF(ISNA(VLOOKUP($B336,'[1]1718  Exp_Rev Access'!$F$7:$GK$318,$FC$2,FALSE)),"",VLOOKUP($B336,'[1]1718  Exp_Rev Access'!$F$7:$GK$318,$FC$2,FALSE))</f>
        <v>0</v>
      </c>
      <c r="FD336" s="90">
        <f>IF(ISNA(VLOOKUP($B336,'[1]1718  Exp_Rev Access'!$F$7:$GK$318,$FD$2,FALSE)),"",VLOOKUP($B336,'[1]1718  Exp_Rev Access'!$F$7:$GK$318,$FD$2,FALSE))</f>
        <v>0</v>
      </c>
      <c r="FE336" s="90">
        <f>IF(ISNA(VLOOKUP($B336,'[1]1718  Exp_Rev Access'!$F$7:$GK$318,$FE$2,FALSE)),"",VLOOKUP($B336,'[1]1718  Exp_Rev Access'!$F$7:$GK$318,$FE$2,FALSE))</f>
        <v>0</v>
      </c>
      <c r="FF336" s="90">
        <f>IF(ISNA(VLOOKUP($B336,'[1]1718  Exp_Rev Access'!$F$7:$GK$318,$FF$2,FALSE)),"",VLOOKUP($B336,'[1]1718  Exp_Rev Access'!$F$7:$GK$318,$FF$2,FALSE))</f>
        <v>0</v>
      </c>
      <c r="FG336" s="90">
        <f>IF(ISNA(VLOOKUP($B336,'[1]1718  Exp_Rev Access'!$F$7:$GK$318,$FG$2,FALSE)),"",VLOOKUP($B336,'[1]1718  Exp_Rev Access'!$F$7:$GK$318,$FG$2,FALSE))</f>
        <v>0</v>
      </c>
      <c r="FH336" s="90">
        <f>IF(ISNA(VLOOKUP($B336,'[1]1718  Exp_Rev Access'!$F$7:$GK$318,$FH$2,FALSE)),"",VLOOKUP($B336,'[1]1718  Exp_Rev Access'!$F$7:$GK$318,$FH$2,FALSE))</f>
        <v>0</v>
      </c>
      <c r="FI336" s="90">
        <f>IF(ISNA(VLOOKUP($B336,'[1]1718  Exp_Rev Access'!$F$7:$GK$318,$FI$2,FALSE)),"",VLOOKUP($B336,'[1]1718  Exp_Rev Access'!$F$7:$GK$318,$FI$2,FALSE))</f>
        <v>0</v>
      </c>
      <c r="FJ336" s="90">
        <f>IF(ISNA(VLOOKUP($B336,'[1]1718  Exp_Rev Access'!$F$7:$GK$318,$FJ$2,FALSE)),"",VLOOKUP($B336,'[1]1718  Exp_Rev Access'!$F$7:$GK$318,$FJ$2,FALSE))</f>
        <v>0</v>
      </c>
      <c r="FK336" s="90">
        <f>IF(ISNA(VLOOKUP($B336,'[1]1718  Exp_Rev Access'!$F$7:$GK$318,$FK$2,FALSE)),"",VLOOKUP($B336,'[1]1718  Exp_Rev Access'!$F$7:$GK$318,$FK$2,FALSE))</f>
        <v>0</v>
      </c>
      <c r="FL336" s="90">
        <f>IF(ISNA(VLOOKUP($B336,'[1]1718  Exp_Rev Access'!$F$7:$GK$318,$FL$2,FALSE)),"",VLOOKUP($B336,'[1]1718  Exp_Rev Access'!$F$7:$GK$318,$FL$2,FALSE))</f>
        <v>0</v>
      </c>
      <c r="FM336" s="90">
        <f>IF(ISNA(VLOOKUP($B336,'[1]1718  Exp_Rev Access'!$F$7:$GK$318,$FM$2,FALSE)),"",VLOOKUP($B336,'[1]1718  Exp_Rev Access'!$F$7:$GK$318,$FM$2,FALSE))</f>
        <v>0</v>
      </c>
      <c r="FN336" s="90">
        <f>IF(ISNA(VLOOKUP($B336,'[1]1718  Exp_Rev Access'!$F$7:$GK$318,$FN$2,FALSE)),"",VLOOKUP($B336,'[1]1718  Exp_Rev Access'!$F$7:$GK$318,$FN$2,FALSE))</f>
        <v>0</v>
      </c>
      <c r="FO336" s="90">
        <f>IF(ISNA(VLOOKUP($B336,'[1]1718  Exp_Rev Access'!$F$7:$GK$318,$FO$2,FALSE)),"",VLOOKUP($B336,'[1]1718  Exp_Rev Access'!$F$7:$GK$318,$FO$2,FALSE))</f>
        <v>0</v>
      </c>
      <c r="FP336" s="90">
        <f>IF(ISNA(VLOOKUP($B336,'[1]1718  Exp_Rev Access'!$F$7:$GK$318,$FP$2,FALSE)),"",VLOOKUP($B336,'[1]1718  Exp_Rev Access'!$F$7:$GK$318,$FP$2,FALSE))</f>
        <v>0</v>
      </c>
      <c r="FQ336" s="90">
        <f>IF(ISNA(VLOOKUP($B336,'[1]1718  Exp_Rev Access'!$F$7:$GK$318,$FQ$2,FALSE)),"",VLOOKUP($B336,'[1]1718  Exp_Rev Access'!$F$7:$GK$318,$FQ$2,FALSE))</f>
        <v>0</v>
      </c>
      <c r="FR336" s="90">
        <f>IF(ISNA(VLOOKUP($B336,'[1]1718  Exp_Rev Access'!$F$7:$GK$318,$FR$2,FALSE)),"",VLOOKUP($B336,'[1]1718  Exp_Rev Access'!$F$7:$GK$318,$FR$2,FALSE))</f>
        <v>256774.92</v>
      </c>
      <c r="FS336" s="56">
        <f t="shared" si="898"/>
        <v>5161990.0599999996</v>
      </c>
      <c r="FT336" s="92">
        <f t="shared" si="899"/>
        <v>4.137785004649009E-2</v>
      </c>
      <c r="FU336" s="94">
        <f t="shared" si="900"/>
        <v>496.05901018643084</v>
      </c>
      <c r="FV336" s="95">
        <f>IF(ISNA(VLOOKUP($B336,'[1]1718  Exp_Rev Access'!$F$7:$GK$318,$FV$2,FALSE)),"",VLOOKUP($B336,'[1]1718  Exp_Rev Access'!$F$7:$GK$318,$FV$2,FALSE))</f>
        <v>0</v>
      </c>
      <c r="FW336" s="95">
        <f>IF(ISNA(VLOOKUP($B336,'[1]1718  Exp_Rev Access'!$F$7:$GK$318,$FW$2,FALSE)),"",VLOOKUP($B336,'[1]1718  Exp_Rev Access'!$F$7:$GK$318,$FW$2,FALSE))</f>
        <v>0</v>
      </c>
      <c r="FX336" s="95">
        <f>IF(ISNA(VLOOKUP($B336,'[1]1718  Exp_Rev Access'!$F$7:$GK$318,$FX$2,FALSE)),"",VLOOKUP($B336,'[1]1718  Exp_Rev Access'!$F$7:$GK$318,$FX$2,FALSE))</f>
        <v>0</v>
      </c>
      <c r="FY336" s="95">
        <f>IF(ISNA(VLOOKUP($B336,'[1]1718  Exp_Rev Access'!$F$7:$GK$318,$FY$2,FALSE)),"",VLOOKUP($B336,'[1]1718  Exp_Rev Access'!$F$7:$GK$318,$FY$2,FALSE))</f>
        <v>0</v>
      </c>
      <c r="FZ336" s="95">
        <f>IF(ISNA(VLOOKUP($B336,'[1]1718  Exp_Rev Access'!$F$7:$GK$318,$FZ$2,FALSE)),"",VLOOKUP($B336,'[1]1718  Exp_Rev Access'!$F$7:$GK$318,$FZ$2,FALSE))</f>
        <v>0</v>
      </c>
      <c r="GA336" s="95">
        <f>IF(ISNA(VLOOKUP($B336,'[1]1718  Exp_Rev Access'!$F$7:$GK$318,$GA$2,FALSE)),"",VLOOKUP($B336,'[1]1718  Exp_Rev Access'!$F$7:$GK$318,$GA$2,FALSE))</f>
        <v>0</v>
      </c>
      <c r="GB336" s="95">
        <f>IF(ISNA(VLOOKUP($B336,'[1]1718  Exp_Rev Access'!$F$7:$GK$318,$GB$2,FALSE)),"",VLOOKUP($B336,'[1]1718  Exp_Rev Access'!$F$7:$GK$318,$GB$2,FALSE))</f>
        <v>0</v>
      </c>
      <c r="GC336" s="95">
        <f>IF(ISNA(VLOOKUP($B336,'[1]1718  Exp_Rev Access'!$F$7:$GK$318,$GC$2,FALSE)),"",VLOOKUP($B336,'[1]1718  Exp_Rev Access'!$F$7:$GK$318,$GC$2,FALSE))</f>
        <v>0</v>
      </c>
      <c r="GD336" s="95">
        <f>IF(ISNA(VLOOKUP($B336,'[1]1718  Exp_Rev Access'!$F$7:$GK$318,$GD$2,FALSE)),"",VLOOKUP($B336,'[1]1718  Exp_Rev Access'!$F$7:$GK$318,$GD$2,FALSE))</f>
        <v>0</v>
      </c>
      <c r="GE336" s="95">
        <f>IF(ISNA(VLOOKUP($B336,'[1]1718  Exp_Rev Access'!$F$7:$GK$318,$GE$2,FALSE)),"",VLOOKUP($B336,'[1]1718  Exp_Rev Access'!$F$7:$GK$318,$GE$2,FALSE))</f>
        <v>69009.45</v>
      </c>
      <c r="GF336" s="95">
        <f>IF(ISNA(VLOOKUP($B336,'[1]1718  Exp_Rev Access'!$F$7:$GK$318,$GF$2,FALSE)),"",VLOOKUP($B336,'[1]1718  Exp_Rev Access'!$F$7:$GK$318,$GF$2,FALSE))</f>
        <v>0</v>
      </c>
      <c r="GG336" s="95">
        <f>IF(ISNA(VLOOKUP($B336,'[1]1718  Exp_Rev Access'!$F$7:$GK$318,$GG$2,FALSE)),"",VLOOKUP($B336,'[1]1718  Exp_Rev Access'!$F$7:$GK$318,$GG$2,FALSE))</f>
        <v>0</v>
      </c>
      <c r="GH336" s="95">
        <f>IF(ISNA(VLOOKUP($B336,'[1]1718  Exp_Rev Access'!$F$7:$GK$318,$GH$2,FALSE)),"",VLOOKUP($B336,'[1]1718  Exp_Rev Access'!$F$7:$GK$318,$GH$2,FALSE))</f>
        <v>0</v>
      </c>
      <c r="GI336" s="95">
        <f>IF(ISNA(VLOOKUP($B336,'[1]1718  Exp_Rev Access'!$F$7:$GK$318,$GI$2,FALSE)),"",VLOOKUP($B336,'[1]1718  Exp_Rev Access'!$F$7:$GK$318,$GI$2,FALSE))</f>
        <v>0</v>
      </c>
      <c r="GJ336" s="95">
        <f>IF(ISNA(VLOOKUP($B336,'[1]1718  Exp_Rev Access'!$F$7:$GK$318,$GJ$2,FALSE)),"",VLOOKUP($B336,'[1]1718  Exp_Rev Access'!$F$7:$GK$318,$GJ$2,FALSE))</f>
        <v>0</v>
      </c>
      <c r="GK336" s="95">
        <f>IF(ISNA(VLOOKUP($B336,'[1]1718  Exp_Rev Access'!$F$7:$GK$318,$GK$2,FALSE)),"",VLOOKUP($B336,'[1]1718  Exp_Rev Access'!$F$7:$GK$318,$GK$2,FALSE))</f>
        <v>4261.8500000000004</v>
      </c>
      <c r="GL336" s="95">
        <f>IF(ISNA(VLOOKUP($B336,'[1]1718  Exp_Rev Access'!$F$7:$GK$318,$GL$2,FALSE)),"",VLOOKUP($B336,'[1]1718  Exp_Rev Access'!$F$7:$GK$318,$GL$2,FALSE))</f>
        <v>11459.35</v>
      </c>
      <c r="GM336" s="95">
        <f>IF(ISNA(VLOOKUP($B336,'[1]1718  Exp_Rev Access'!$F$7:$GK$318,$GM$2,FALSE)),"",VLOOKUP($B336,'[1]1718  Exp_Rev Access'!$F$7:$GK$318,$GM$2,FALSE))</f>
        <v>0</v>
      </c>
      <c r="GN336" s="95">
        <f>IF(ISNA(VLOOKUP($B336,'[1]1718  Exp_Rev Access'!$F$7:$GK$318,$GN$2,FALSE)),"",VLOOKUP($B336,'[1]1718  Exp_Rev Access'!$F$7:$GK$318,$GN$2,FALSE))</f>
        <v>0</v>
      </c>
      <c r="GO336" s="95">
        <f>IF(ISNA(VLOOKUP($B336,'[1]1718  Exp_Rev Access'!$F$7:$GK$318,$GO$2,FALSE)),"",VLOOKUP($B336,'[1]1718  Exp_Rev Access'!$F$7:$GK$318,$GO$2,FALSE))</f>
        <v>0</v>
      </c>
      <c r="GP336" s="95">
        <f>IF(ISNA(VLOOKUP($B336,'[1]1718  Exp_Rev Access'!$F$7:$GK$318,$GP$2,FALSE)),"",VLOOKUP($B336,'[1]1718  Exp_Rev Access'!$F$7:$GK$318,$GP$2,FALSE))</f>
        <v>0</v>
      </c>
      <c r="GQ336" s="95">
        <f>IF(ISNA(VLOOKUP($B336,'[1]1718  Exp_Rev Access'!$F$7:$GK$318,$GQ$2,FALSE)),"",VLOOKUP($B336,'[1]1718  Exp_Rev Access'!$F$7:$GK$318,$GQ$2,FALSE))</f>
        <v>83182.05</v>
      </c>
      <c r="GR336" s="95">
        <f>IF(ISNA(VLOOKUP($B336,'[1]1718  Exp_Rev Access'!$F$7:$GK$318,$GR$2,FALSE)),"",VLOOKUP($B336,'[1]1718  Exp_Rev Access'!$F$7:$GK$318,$GR$2,FALSE))</f>
        <v>0</v>
      </c>
      <c r="GS336" s="95">
        <f>IF(ISNA(VLOOKUP($B336,'[1]1718  Exp_Rev Access'!$F$7:$GK$318,$GS$2,FALSE)),"",VLOOKUP($B336,'[1]1718  Exp_Rev Access'!$F$7:$GK$318,$GS$2,FALSE))</f>
        <v>0</v>
      </c>
      <c r="GT336" s="95">
        <f>IF(ISNA(VLOOKUP($B336,'[1]1718  Exp_Rev Access'!$F$7:$GK$318,$GT$2,FALSE)),"",VLOOKUP($B336,'[1]1718  Exp_Rev Access'!$F$7:$GK$318,$GT$2,FALSE))</f>
        <v>0</v>
      </c>
      <c r="GU336" s="56">
        <f t="shared" si="901"/>
        <v>167912.7</v>
      </c>
      <c r="GV336" s="92">
        <f t="shared" si="902"/>
        <v>1.3459666602886246E-3</v>
      </c>
      <c r="GW336" s="96">
        <f t="shared" si="903"/>
        <v>16.136142610032675</v>
      </c>
    </row>
    <row r="337" spans="1:222" x14ac:dyDescent="0.3">
      <c r="A337" s="73"/>
      <c r="B337" s="88" t="s">
        <v>676</v>
      </c>
      <c r="C337" s="89" t="s">
        <v>677</v>
      </c>
      <c r="D337" s="75">
        <f>IF(ISNA(VLOOKUP($B337,'[1]1718 enrollment_Rev_Exp by size'!$A$7:H669,3,FALSE)),"",VLOOKUP($B337,'[1]1718 enrollment_Rev_Exp by size'!$A$7:$G$350,3,FALSE))</f>
        <v>14070.039999999999</v>
      </c>
      <c r="E337" s="76">
        <f>IF(ISNA(VLOOKUP($B337,'[1]1718 enrollment_Rev_Exp by size'!$A$7:I671,5,FALSE)),"",VLOOKUP($B337,'[1]1718 enrollment_Rev_Exp by size'!$A$7:$G$350,5,FALSE))</f>
        <v>170320061.78999999</v>
      </c>
      <c r="F337" s="70">
        <f t="shared" si="882"/>
        <v>170320061.78999996</v>
      </c>
      <c r="G337" s="70">
        <f t="shared" si="883"/>
        <v>0</v>
      </c>
      <c r="H337" s="90">
        <f>IF(ISNA(VLOOKUP($B337,'[1]1718  Exp_Rev Access'!$F$7:$GK$318,3,FALSE)),"",VLOOKUP($B337,'[1]1718  Exp_Rev Access'!$F$7:$GK$318,3,FALSE))</f>
        <v>25757670.140000001</v>
      </c>
      <c r="I337" s="90">
        <f>IF(ISNA(VLOOKUP($B337,'[1]1718  Exp_Rev Access'!$F$7:$GK$318,4,FALSE)),"",VLOOKUP($B337,'[1]1718  Exp_Rev Access'!$F$7:$GK$318,4,FALSE))</f>
        <v>0</v>
      </c>
      <c r="J337" s="90">
        <f>IF(ISNA(VLOOKUP($B337,'[1]1718  Exp_Rev Access'!$F$7:$GK$318,5,FALSE)),"",VLOOKUP($B337,'[1]1718  Exp_Rev Access'!$F$7:$GK$318,5,FALSE))</f>
        <v>0</v>
      </c>
      <c r="K337" s="90">
        <f>IF(ISNA(VLOOKUP($B337,'[1]1718  Exp_Rev Access'!$F$7:$GK$318,6,FALSE)),"-",VLOOKUP($B337,'[1]1718  Exp_Rev Access'!$F$7:$GK$318,6,FALSE))</f>
        <v>930.28</v>
      </c>
      <c r="L337" s="90">
        <f>IF(ISNA(VLOOKUP($B337,'[1]1718  Exp_Rev Access'!$F$7:$GK$318,7,FALSE)),"",VLOOKUP($B337,'[1]1718  Exp_Rev Access'!$F$7:$GK$318,7,FALSE))</f>
        <v>0</v>
      </c>
      <c r="M337" s="90">
        <f>IF(ISNA(VLOOKUP($B337,'[1]1718  Exp_Rev Access'!$F$7:$GK$318,8,FALSE)),"",VLOOKUP($B337,'[1]1718  Exp_Rev Access'!$F$7:$GK$318,8,FALSE))</f>
        <v>0</v>
      </c>
      <c r="N337" s="56">
        <f t="shared" si="884"/>
        <v>25758600.420000002</v>
      </c>
      <c r="O337" s="91">
        <f t="shared" si="885"/>
        <v>0.15123644360674116</v>
      </c>
      <c r="P337" s="56">
        <f t="shared" si="886"/>
        <v>1830.7410938419509</v>
      </c>
      <c r="Q337" s="90">
        <f>IF(ISNA(VLOOKUP($B337,'[1]1718  Exp_Rev Access'!$F$7:$GK$318,10,FALSE)),"",VLOOKUP($B337,'[1]1718  Exp_Rev Access'!$F$7:$GK$318,10,FALSE))</f>
        <v>227428.44</v>
      </c>
      <c r="R337" s="90">
        <f>IF(ISNA(VLOOKUP($B337,'[1]1718  Exp_Rev Access'!$F$7:$GK$318,11,FALSE)),"",VLOOKUP($B337,'[1]1718  Exp_Rev Access'!$F$7:$GK$318,11,FALSE))</f>
        <v>0</v>
      </c>
      <c r="S337" s="90">
        <f>IF(ISNA(VLOOKUP($B337,'[1]1718  Exp_Rev Access'!$F$7:$GK$318,12,FALSE)),"",VLOOKUP($B337,'[1]1718  Exp_Rev Access'!$F$7:$GK$318,12,FALSE))</f>
        <v>0</v>
      </c>
      <c r="T337" s="90">
        <f>IF(ISNA(VLOOKUP($B337,'[1]1718  Exp_Rev Access'!$F$7:$GK$318,13,FALSE)),"",VLOOKUP($B337,'[1]1718  Exp_Rev Access'!$F$7:$GK$318,13,FALSE))</f>
        <v>0</v>
      </c>
      <c r="U337" s="90">
        <f>IF(ISNA(VLOOKUP($B337,'[1]1718  Exp_Rev Access'!$F$7:$GK$318,14,FALSE)),"",VLOOKUP($B337,'[1]1718  Exp_Rev Access'!$F$7:$GK$318,14,FALSE))</f>
        <v>0</v>
      </c>
      <c r="V337" s="90">
        <f>IF(ISNA(VLOOKUP($B337,'[1]1718  Exp_Rev Access'!$F$7:$GK$318,15,FALSE)),"",VLOOKUP($B337,'[1]1718  Exp_Rev Access'!$F$7:$GK$318,15,FALSE))</f>
        <v>17349.990000000002</v>
      </c>
      <c r="W337" s="90">
        <f>IF(ISNA(VLOOKUP($B337,'[1]1718  Exp_Rev Access'!$F$7:$GK$318,16,FALSE)),"",VLOOKUP($B337,'[1]1718  Exp_Rev Access'!$F$7:$GK$318,16,FALSE))</f>
        <v>0</v>
      </c>
      <c r="X337" s="90">
        <f>IF(ISNA(VLOOKUP($B337,'[1]1718  Exp_Rev Access'!$F$7:$GK$318,17,FALSE)),"",VLOOKUP($B337,'[1]1718  Exp_Rev Access'!$F$7:$GK$318,17,FALSE))</f>
        <v>399228.82</v>
      </c>
      <c r="Y337" s="90">
        <f>IF(ISNA(VLOOKUP($B337,'[1]1718  Exp_Rev Access'!$F$7:$GK$318,18,FALSE)),"",VLOOKUP($B337,'[1]1718  Exp_Rev Access'!$F$7:$GK$318,18,FALSE))</f>
        <v>63158.28</v>
      </c>
      <c r="Z337" s="90">
        <f>IF(ISNA(VLOOKUP($B337,'[1]1718  Exp_Rev Access'!$F$7:$GK$318,19,FALSE)),"",VLOOKUP($B337,'[1]1718  Exp_Rev Access'!$F$7:$GK$318,19,FALSE))</f>
        <v>0</v>
      </c>
      <c r="AA337" s="90">
        <f>IF(ISNA(VLOOKUP($B337,'[1]1718  Exp_Rev Access'!$F$7:$GK$318,20,FALSE)),"",VLOOKUP($B337,'[1]1718  Exp_Rev Access'!$F$7:$GK$318,20,FALSE))</f>
        <v>0</v>
      </c>
      <c r="AB337" s="90">
        <f>IF(ISNA(VLOOKUP($B337,'[1]1718  Exp_Rev Access'!$F$7:$GK$318,21,FALSE)),"",VLOOKUP($B337,'[1]1718  Exp_Rev Access'!$F$7:$GK$318,21,FALSE))</f>
        <v>0</v>
      </c>
      <c r="AC337" s="90">
        <f>IF(ISNA(VLOOKUP($B337,'[1]1718  Exp_Rev Access'!$F$7:$GK$318,22,FALSE)),"",VLOOKUP($B337,'[1]1718  Exp_Rev Access'!$F$7:$GK$318,22,FALSE))</f>
        <v>0</v>
      </c>
      <c r="AD337" s="90">
        <f>IF(ISNA(VLOOKUP($B337,'[1]1718  Exp_Rev Access'!$F$7:$GK$318,23,FALSE)),"",VLOOKUP($B337,'[1]1718  Exp_Rev Access'!$F$7:$GK$318,23,FALSE))</f>
        <v>1354664.76</v>
      </c>
      <c r="AE337" s="90">
        <f>IF(ISNA(VLOOKUP($B337,'[1]1718  Exp_Rev Access'!$F$7:$GK$318,24,FALSE)),"",VLOOKUP($B337,'[1]1718  Exp_Rev Access'!$F$7:$GK$318,24,FALSE))</f>
        <v>243340.89</v>
      </c>
      <c r="AF337" s="90">
        <f>IF(ISNA(VLOOKUP($B337,'[1]1718  Exp_Rev Access'!$F$7:$GK$318,25,FALSE)),"",VLOOKUP($B337,'[1]1718  Exp_Rev Access'!$F$7:$GK$318,25,FALSE))</f>
        <v>0</v>
      </c>
      <c r="AG337" s="90">
        <f>IF(ISNA(VLOOKUP($B337,'[1]1718  Exp_Rev Access'!$F$7:$GK$318,26,FALSE)),"",VLOOKUP($B337,'[1]1718  Exp_Rev Access'!$F$7:$GK$318,26,FALSE))</f>
        <v>192054.22</v>
      </c>
      <c r="AH337" s="90">
        <f>IF(ISNA(VLOOKUP($B337,'[1]1718  Exp_Rev Access'!$F$7:$GK$318,27,FALSE)),"",VLOOKUP($B337,'[1]1718  Exp_Rev Access'!$F$7:$GK$318,27,FALSE))</f>
        <v>20900.47</v>
      </c>
      <c r="AI337" s="90">
        <f>IF(ISNA(VLOOKUP($B337,'[1]1718  Exp_Rev Access'!$F$7:$GK$318,28,FALSE)),"",VLOOKUP($B337,'[1]1718  Exp_Rev Access'!$F$7:$GK$318,28,FALSE))</f>
        <v>224408.11</v>
      </c>
      <c r="AJ337" s="90">
        <f>IF(ISNA(VLOOKUP($B337,'[1]1718  Exp_Rev Access'!$F$7:$GK$318,29,FALSE)),"",VLOOKUP($B337,'[1]1718  Exp_Rev Access'!$F$7:$GK$318,29,FALSE))</f>
        <v>1609.77</v>
      </c>
      <c r="AK337" s="90">
        <f>IF(ISNA(VLOOKUP($B337,'[1]1718  Exp_Rev Access'!$F$7:$GK$318,30,FALSE)),"",VLOOKUP($B337,'[1]1718  Exp_Rev Access'!$F$7:$GK$318,30,FALSE))</f>
        <v>70970.73</v>
      </c>
      <c r="AL337" s="90">
        <f>IF(ISNA(VLOOKUP($B337,'[1]1718  Exp_Rev Access'!$F$7:$GK$318,31,FALSE)),"",VLOOKUP($B337,'[1]1718  Exp_Rev Access'!$F$7:$GK$318,31,FALSE))</f>
        <v>285477.67</v>
      </c>
      <c r="AM337" s="56">
        <f t="shared" si="887"/>
        <v>3100592.1500000004</v>
      </c>
      <c r="AN337" s="92">
        <f t="shared" si="888"/>
        <v>1.8204503435555033E-2</v>
      </c>
      <c r="AO337" s="71">
        <f t="shared" si="889"/>
        <v>220.36839625189413</v>
      </c>
      <c r="AP337" s="90">
        <f>IF(ISNA(VLOOKUP($B337,'[1]1718  Exp_Rev Access'!$F$7:$GK$318,33,FALSE)),"",VLOOKUP($B337,'[1]1718  Exp_Rev Access'!$F$7:$GK$318,33,FALSE))</f>
        <v>92769384.439999998</v>
      </c>
      <c r="AQ337" s="90">
        <f>IF(ISNA(VLOOKUP($B337,'[1]1718  Exp_Rev Access'!$F$7:$GK$318,34,FALSE)),"",VLOOKUP($B337,'[1]1718  Exp_Rev Access'!$F$7:$GK$318,34,FALSE))</f>
        <v>3867561.67</v>
      </c>
      <c r="AR337" s="90">
        <f>IF(ISNA(VLOOKUP($B337,'[1]1718  Exp_Rev Access'!$F$7:$GK$318,35,FALSE)),"",VLOOKUP($B337,'[1]1718  Exp_Rev Access'!$F$7:$GK$318,35,FALSE))</f>
        <v>8498050.5199999996</v>
      </c>
      <c r="AS337" s="90">
        <f>IF(ISNA(VLOOKUP($B337,'[1]1718  Exp_Rev Access'!$F$7:$GK$318,36,FALSE)),"",VLOOKUP($B337,'[1]1718  Exp_Rev Access'!$F$7:$GK$318,36,FALSE))</f>
        <v>0</v>
      </c>
      <c r="AT337" s="90">
        <f>IF(ISNA(VLOOKUP($B337,'[1]1718  Exp_Rev Access'!$F$7:$GK$318,37,FALSE)),"",VLOOKUP($B337,'[1]1718  Exp_Rev Access'!$F$7:$GK$318,37,FALSE))</f>
        <v>0</v>
      </c>
      <c r="AU337" s="56">
        <f t="shared" si="890"/>
        <v>105134996.63</v>
      </c>
      <c r="AV337" s="93">
        <f t="shared" si="891"/>
        <v>0.61727899535187225</v>
      </c>
      <c r="AW337" s="56">
        <f t="shared" si="892"/>
        <v>7472.2599672779897</v>
      </c>
      <c r="AX337" s="90">
        <f>IF(ISNA(VLOOKUP($B337,'[1]1718  Exp_Rev Access'!$F$7:$GK$318,39,FALSE)),"",VLOOKUP($B337,'[1]1718  Exp_Rev Access'!$F$7:$GK$318,39,FALSE))</f>
        <v>0</v>
      </c>
      <c r="AY337" s="90">
        <f>IF(ISNA(VLOOKUP($B337,'[1]1718  Exp_Rev Access'!$F$7:$GK$318,40,FALSE)),"",VLOOKUP($B337,'[1]1718  Exp_Rev Access'!$F$7:$GK$318,40,FALSE))</f>
        <v>13063510.67</v>
      </c>
      <c r="AZ337" s="90">
        <f>IF(ISNA(VLOOKUP($B337,'[1]1718  Exp_Rev Access'!$F$7:$GK$318,41,FALSE)),"",VLOOKUP($B337,'[1]1718  Exp_Rev Access'!$F$7:$GK$318,41,FALSE))</f>
        <v>1447232.3</v>
      </c>
      <c r="BA337" s="90">
        <f>IF(ISNA(VLOOKUP($B337,'[1]1718  Exp_Rev Access'!$F$7:$GK$318,42,FALSE)),"",VLOOKUP($B337,'[1]1718  Exp_Rev Access'!$F$7:$GK$318,42,FALSE))</f>
        <v>0</v>
      </c>
      <c r="BB337" s="90">
        <f>IF(ISNA(VLOOKUP($B337,'[1]1718  Exp_Rev Access'!$F$7:$GK$318,43,FALSE)),"",VLOOKUP($B337,'[1]1718  Exp_Rev Access'!$F$7:$GK$318,43,FALSE))</f>
        <v>0</v>
      </c>
      <c r="BC337" s="90">
        <f>IF(ISNA(VLOOKUP($B337,'[1]1718  Exp_Rev Access'!$F$7:$GK$318,44,FALSE)),"",VLOOKUP($B337,'[1]1718  Exp_Rev Access'!$F$7:$GK$318,44,FALSE))</f>
        <v>3547701.56</v>
      </c>
      <c r="BD337" s="90">
        <f>IF(ISNA(VLOOKUP($B337,'[1]1718  Exp_Rev Access'!$F$7:$GK$318,45,FALSE)),"",VLOOKUP($B337,'[1]1718  Exp_Rev Access'!$F$7:$GK$318,45,FALSE))</f>
        <v>0</v>
      </c>
      <c r="BE337" s="90">
        <f>IF(ISNA(VLOOKUP($B337,'[1]1718  Exp_Rev Access'!$F$7:$GK$318,46,FALSE)),"",VLOOKUP($B337,'[1]1718  Exp_Rev Access'!$F$7:$GK$318,46,FALSE))</f>
        <v>952105.25</v>
      </c>
      <c r="BF337" s="90">
        <f>IF(ISNA(VLOOKUP($B337,'[1]1718  Exp_Rev Access'!$F$7:$GK$318,47,FALSE)),"",VLOOKUP($B337,'[1]1718  Exp_Rev Access'!$F$7:$GK$318,47,FALSE))</f>
        <v>0</v>
      </c>
      <c r="BG337" s="90">
        <f>IF(ISNA(VLOOKUP($B337,'[1]1718  Exp_Rev Access'!$F$7:$GK$318,48,FALSE)),"",VLOOKUP($B337,'[1]1718  Exp_Rev Access'!$F$7:$GK$318,48,FALSE))</f>
        <v>634418.06999999995</v>
      </c>
      <c r="BH337" s="90">
        <f>IF(ISNA(VLOOKUP($B337,'[1]1718  Exp_Rev Access'!$F$7:$GK$318,49,FALSE)),"",VLOOKUP($B337,'[1]1718  Exp_Rev Access'!$F$7:$GK$318,49,FALSE))</f>
        <v>318017.96000000002</v>
      </c>
      <c r="BI337" s="90">
        <f>IF(ISNA(VLOOKUP($B337,'[1]1718  Exp_Rev Access'!$F$7:$GK$318,50,FALSE)),"",VLOOKUP($B337,'[1]1718  Exp_Rev Access'!$F$7:$GK$318,50,FALSE))</f>
        <v>0</v>
      </c>
      <c r="BJ337" s="90">
        <f>IF(ISNA(VLOOKUP($B337,'[1]1718  Exp_Rev Access'!$F$7:$GK$318,51,FALSE)),"",VLOOKUP($B337,'[1]1718  Exp_Rev Access'!$F$7:$GK$318,51,FALSE))</f>
        <v>73156.75</v>
      </c>
      <c r="BK337" s="90">
        <f>IF(ISNA(VLOOKUP($B337,'[1]1718  Exp_Rev Access'!$F$7:$GK$318,52,FALSE)),"",VLOOKUP($B337,'[1]1718  Exp_Rev Access'!$F$7:$GK$318,52,FALSE))</f>
        <v>4739871.45</v>
      </c>
      <c r="BL337" s="90">
        <f>IF(ISNA(VLOOKUP($B337,'[1]1718  Exp_Rev Access'!$F$7:$GK$318,53,FALSE)),"",VLOOKUP($B337,'[1]1718  Exp_Rev Access'!$F$7:$GK$318,53,FALSE))</f>
        <v>0</v>
      </c>
      <c r="BM337" s="90">
        <f>IF(ISNA(VLOOKUP($B337,'[1]1718  Exp_Rev Access'!$F$7:$GK$318,54,FALSE)),"",VLOOKUP($B337,'[1]1718  Exp_Rev Access'!$F$7:$GK$318,54,FALSE))</f>
        <v>0</v>
      </c>
      <c r="BN337" s="90">
        <f>IF(ISNA(VLOOKUP($B337,'[1]1718  Exp_Rev Access'!$F$7:$GK$318,55,FALSE)),"",VLOOKUP($B337,'[1]1718  Exp_Rev Access'!$F$7:$GK$318,55,FALSE))</f>
        <v>0</v>
      </c>
      <c r="BO337" s="90">
        <f>IF(ISNA(VLOOKUP($B337,'[1]1718  Exp_Rev Access'!$F$7:$GK$318,56,FALSE)),"",VLOOKUP($B337,'[1]1718  Exp_Rev Access'!$F$7:$GK$318,56,FALSE))</f>
        <v>0</v>
      </c>
      <c r="BP337" s="90">
        <f>IF(ISNA(VLOOKUP($B337,'[1]1718  Exp_Rev Access'!$F$7:$GK$318,57,FALSE)),"",VLOOKUP($B337,'[1]1718  Exp_Rev Access'!$F$7:$GK$318,57,FALSE))</f>
        <v>0</v>
      </c>
      <c r="BQ337" s="90">
        <f>IF(ISNA(VLOOKUP($B337,'[1]1718  Exp_Rev Access'!$F$7:$GK$318,58,FALSE)),"",VLOOKUP($B337,'[1]1718  Exp_Rev Access'!$F$7:$GK$318,58,FALSE))</f>
        <v>0</v>
      </c>
      <c r="BR337" s="90">
        <f>IF(ISNA(VLOOKUP($B337,'[1]1718  Exp_Rev Access'!$F$7:$GK$318,59,FALSE)),"",VLOOKUP($B337,'[1]1718  Exp_Rev Access'!$F$7:$GK$318,59,FALSE))</f>
        <v>0</v>
      </c>
      <c r="BS337" s="90">
        <f>IF(ISNA(VLOOKUP($B337,'[1]1718  Exp_Rev Access'!$F$7:$GK$318,60,FALSE)),"",VLOOKUP($B337,'[1]1718  Exp_Rev Access'!$F$7:$GK$318,60,FALSE))</f>
        <v>2550842.84</v>
      </c>
      <c r="BT337" s="90">
        <f>IF(ISNA(VLOOKUP($B337,'[1]1718  Exp_Rev Access'!$F$7:$GK$318,61,FALSE)),"",VLOOKUP($B337,'[1]1718  Exp_Rev Access'!$F$7:$GK$318,61,FALSE))</f>
        <v>0</v>
      </c>
      <c r="BU337" s="90">
        <f>IF(ISNA(VLOOKUP($B337,'[1]1718  Exp_Rev Access'!$F$7:$GK$318,62,FALSE)),"",VLOOKUP($B337,'[1]1718  Exp_Rev Access'!$F$7:$GK$318,62,FALSE))</f>
        <v>0</v>
      </c>
      <c r="BV337" s="56">
        <f t="shared" si="893"/>
        <v>27326856.850000001</v>
      </c>
      <c r="BW337" s="92">
        <f t="shared" si="894"/>
        <v>0.1604441459379769</v>
      </c>
      <c r="BX337" s="71">
        <f t="shared" si="895"/>
        <v>1942.2017883389103</v>
      </c>
      <c r="BY337" s="90">
        <f>IF(ISNA(VLOOKUP($B337,'[1]1718  Exp_Rev Access'!$F$7:$GK$318,64,FALSE)),"",VLOOKUP($B337,'[1]1718  Exp_Rev Access'!$F$7:$GK$318,64,FALSE))</f>
        <v>0</v>
      </c>
      <c r="BZ337" s="90">
        <f>IF(ISNA(VLOOKUP($B337,'[1]1718  Exp_Rev Access'!$F$7:$GK$318,65,FALSE)),"",VLOOKUP($B337,'[1]1718  Exp_Rev Access'!$F$7:$GK$318,65,FALSE))</f>
        <v>0</v>
      </c>
      <c r="CA337" s="90">
        <f>IF(ISNA(VLOOKUP($B337,'[1]1718  Exp_Rev Access'!$F$7:$GK$318,66,FALSE)),"",VLOOKUP($B337,'[1]1718  Exp_Rev Access'!$F$7:$GK$318,66,FALSE))</f>
        <v>0</v>
      </c>
      <c r="CB337" s="90">
        <f>IF(ISNA(VLOOKUP($B337,'[1]1718  Exp_Rev Access'!$F$7:$GK$318,67,FALSE)),"",VLOOKUP($B337,'[1]1718  Exp_Rev Access'!$F$7:$GK$318,67,FALSE))</f>
        <v>0</v>
      </c>
      <c r="CC337" s="90">
        <f>IF(ISNA(VLOOKUP($B337,'[1]1718  Exp_Rev Access'!$F$7:$GK$318,68,FALSE)),"",VLOOKUP($B337,'[1]1718  Exp_Rev Access'!$F$7:$GK$318,68,FALSE))</f>
        <v>0</v>
      </c>
      <c r="CD337" s="90">
        <f>IF(ISNA(VLOOKUP($B337,'[1]1718  Exp_Rev Access'!$F$7:$GK$318,69,FALSE)),"",VLOOKUP($B337,'[1]1718  Exp_Rev Access'!$F$7:$GK$318,69,FALSE))</f>
        <v>0</v>
      </c>
      <c r="CE337" s="56">
        <f t="shared" si="881"/>
        <v>0</v>
      </c>
      <c r="CF337" s="92">
        <f t="shared" si="896"/>
        <v>0</v>
      </c>
      <c r="CG337" s="78">
        <f t="shared" si="897"/>
        <v>0</v>
      </c>
      <c r="CH337" s="90">
        <f>IF(ISNA(VLOOKUP($B337,'[1]1718  Exp_Rev Access'!$F$7:$GK$318,$CH$2,FALSE)),"",VLOOKUP($B337,'[1]1718  Exp_Rev Access'!$F$7:$GK$318,$CH$2,FALSE))</f>
        <v>0</v>
      </c>
      <c r="CI337" s="90">
        <f>IF(ISNA(VLOOKUP($B337,'[1]1718  Exp_Rev Access'!$F$7:$GK$318,$CI$2,FALSE)),"",VLOOKUP($B337,'[1]1718  Exp_Rev Access'!$F$7:$GK$318,$CI$2,FALSE))</f>
        <v>0</v>
      </c>
      <c r="CJ337" s="90">
        <f>IF(ISNA(VLOOKUP($B337,'[1]1718  Exp_Rev Access'!$F$7:$GK$318,$CJ$2,FALSE)),"",VLOOKUP($B337,'[1]1718  Exp_Rev Access'!$F$7:$GK$318,$CJ$2,FALSE))</f>
        <v>0</v>
      </c>
      <c r="CK337" s="90">
        <f>IF(ISNA(VLOOKUP($B337,'[1]1718  Exp_Rev Access'!$F$7:$GK$318,$CK$2,FALSE)),"",VLOOKUP($B337,'[1]1718  Exp_Rev Access'!$F$7:$GK$318,$CK$2,FALSE))</f>
        <v>0</v>
      </c>
      <c r="CL337" s="90">
        <f>IF(ISNA(VLOOKUP($B337,'[1]1718  Exp_Rev Access'!$F$7:$GK$318,$CL$2,FALSE)),"",VLOOKUP($B337,'[1]1718  Exp_Rev Access'!$F$7:$GK$318,$CL$2,FALSE))</f>
        <v>0</v>
      </c>
      <c r="CM337" s="90">
        <f>IF(ISNA(VLOOKUP($B337,'[1]1718  Exp_Rev Access'!$F$7:$GK$318,$CM$2,FALSE)),"",VLOOKUP($B337,'[1]1718  Exp_Rev Access'!$F$7:$GK$318,$CM$2,FALSE))</f>
        <v>0</v>
      </c>
      <c r="CN337" s="90">
        <f>IF(ISNA(VLOOKUP($B337,'[1]1718  Exp_Rev Access'!$F$7:$GK$318,$CN$2,FALSE)),"",VLOOKUP($B337,'[1]1718  Exp_Rev Access'!$F$7:$GK$318,$CN$2,FALSE))</f>
        <v>0</v>
      </c>
      <c r="CO337" s="90">
        <f>IF(ISNA(VLOOKUP($B337,'[1]1718  Exp_Rev Access'!$F$7:$GK$318,$CO$2,FALSE)),"",VLOOKUP($B337,'[1]1718  Exp_Rev Access'!$F$7:$GK$318,$CO$2,FALSE))</f>
        <v>0</v>
      </c>
      <c r="CP337" s="90">
        <f>IF(ISNA(VLOOKUP($B337,'[1]1718  Exp_Rev Access'!$F$7:$GK$318,$CP$2,FALSE)),"",VLOOKUP($B337,'[1]1718  Exp_Rev Access'!$F$7:$GK$318,$CP$2,FALSE))</f>
        <v>0</v>
      </c>
      <c r="CQ337" s="90">
        <f>IF(ISNA(VLOOKUP($B337,'[1]1718  Exp_Rev Access'!$F$7:$GK$318,$CQ$2,FALSE)),"",VLOOKUP($B337,'[1]1718  Exp_Rev Access'!$F$7:$GK$318,$CQ$2,FALSE))</f>
        <v>2418105</v>
      </c>
      <c r="CR337" s="90">
        <f>IF(ISNA(VLOOKUP($B337,'[1]1718  Exp_Rev Access'!$F$7:$GK$318,$CR$2,FALSE)),"",VLOOKUP($B337,'[1]1718  Exp_Rev Access'!$F$7:$GK$318,$CR$2,FALSE))</f>
        <v>0</v>
      </c>
      <c r="CS337" s="90">
        <f>IF(ISNA(VLOOKUP($B337,'[1]1718  Exp_Rev Access'!$F$7:$GK$318,$CS$2,FALSE)),"",VLOOKUP($B337,'[1]1718  Exp_Rev Access'!$F$7:$GK$318,$CS$2,FALSE))</f>
        <v>76594</v>
      </c>
      <c r="CT337" s="90">
        <f>IF(ISNA(VLOOKUP($B337,'[1]1718  Exp_Rev Access'!$F$7:$GK$318,$CT$2,FALSE)),"",VLOOKUP($B337,'[1]1718  Exp_Rev Access'!$F$7:$GK$318,$CT$2,FALSE))</f>
        <v>0</v>
      </c>
      <c r="CU337" s="90">
        <f>IF(ISNA(VLOOKUP($B337,'[1]1718  Exp_Rev Access'!$F$7:$GK$318,$CU$2,FALSE)),"",VLOOKUP($B337,'[1]1718  Exp_Rev Access'!$F$7:$GK$318,$CU$2,FALSE))</f>
        <v>2478315.94</v>
      </c>
      <c r="CV337" s="90">
        <f>IF(ISNA(VLOOKUP($B337,'[1]1718  Exp_Rev Access'!$F$7:$GK$318,$CV$2,FALSE)),"",VLOOKUP($B337,'[1]1718  Exp_Rev Access'!$F$7:$GK$318,$CV$2,FALSE))</f>
        <v>371640.62</v>
      </c>
      <c r="CW337" s="90">
        <f>IF(ISNA(VLOOKUP($B337,'[1]1718  Exp_Rev Access'!$F$7:$GK$318,$CW$2,FALSE)),"",VLOOKUP($B337,'[1]1718  Exp_Rev Access'!$F$7:$GK$318,$CW$2,FALSE))</f>
        <v>0</v>
      </c>
      <c r="CX337" s="90">
        <f>IF(ISNA(VLOOKUP($B337,'[1]1718  Exp_Rev Access'!$F$7:$GK$318,$CX$2,FALSE)),"",VLOOKUP($B337,'[1]1718  Exp_Rev Access'!$F$7:$GK$318,$CX$2,FALSE))</f>
        <v>0</v>
      </c>
      <c r="CY337" s="90">
        <f>IF(ISNA(VLOOKUP($B337,'[1]1718  Exp_Rev Access'!$F$7:$GK$318,$CY$2,FALSE)),"",VLOOKUP($B337,'[1]1718  Exp_Rev Access'!$F$7:$GK$318,$CY$2,FALSE))</f>
        <v>0</v>
      </c>
      <c r="CZ337" s="90">
        <f>IF(ISNA(VLOOKUP($B337,'[1]1718  Exp_Rev Access'!$F$7:$GK$318,$CZ$2,FALSE)),"",VLOOKUP($B337,'[1]1718  Exp_Rev Access'!$F$7:$GK$318,$CZ$2,FALSE))</f>
        <v>0</v>
      </c>
      <c r="DA337" s="90">
        <f>IF(ISNA(VLOOKUP($B337,'[1]1718  Exp_Rev Access'!$F$7:$GK$318,$DA$2,FALSE)),"",VLOOKUP($B337,'[1]1718  Exp_Rev Access'!$F$7:$GK$318,$DA$2,FALSE))</f>
        <v>0</v>
      </c>
      <c r="DB337" s="90">
        <f>IF(ISNA(VLOOKUP($B337,'[1]1718  Exp_Rev Access'!$F$7:$GK$318,$DB$2,FALSE)),"",VLOOKUP($B337,'[1]1718  Exp_Rev Access'!$F$7:$GK$318,$DB$2,FALSE))</f>
        <v>74807.820000000007</v>
      </c>
      <c r="DC337" s="90">
        <f>IF(ISNA(VLOOKUP($B337,'[1]1718  Exp_Rev Access'!$F$7:$GK$318,$DC$2,FALSE)),"",VLOOKUP($B337,'[1]1718  Exp_Rev Access'!$F$7:$GK$318,$DC$2,FALSE))</f>
        <v>0</v>
      </c>
      <c r="DD337" s="90">
        <f>IF(ISNA(VLOOKUP($B337,'[1]1718  Exp_Rev Access'!$F$7:$GK$318,$DD$2,FALSE)),"",VLOOKUP($B337,'[1]1718  Exp_Rev Access'!$F$7:$GK$318,$DD$2,FALSE))</f>
        <v>0</v>
      </c>
      <c r="DE337" s="90">
        <f>IF(ISNA(VLOOKUP($B337,'[1]1718  Exp_Rev Access'!$F$7:$GK$318,$DE$2,FALSE)),"",VLOOKUP($B337,'[1]1718  Exp_Rev Access'!$F$7:$GK$318,$DE$2,FALSE))</f>
        <v>0</v>
      </c>
      <c r="DF337" s="90">
        <f>IF(ISNA(VLOOKUP($B337,'[1]1718  Exp_Rev Access'!$F$7:$GK$318,$DF$2,FALSE)),"",VLOOKUP($B337,'[1]1718  Exp_Rev Access'!$F$7:$GK$318,$DF$2,FALSE))</f>
        <v>0</v>
      </c>
      <c r="DG337" s="90">
        <f>IF(ISNA(VLOOKUP($B337,'[1]1718  Exp_Rev Access'!$F$7:$GK$318,$DG$2,FALSE)),"",VLOOKUP($B337,'[1]1718  Exp_Rev Access'!$F$7:$GK$318,$DG$2,FALSE))</f>
        <v>173422.82</v>
      </c>
      <c r="DH337" s="90">
        <f>IF(ISNA(VLOOKUP($B337,'[1]1718  Exp_Rev Access'!$F$7:$GK$318,$DH$2,FALSE)),"",VLOOKUP($B337,'[1]1718  Exp_Rev Access'!$F$7:$GK$318,$DH$2,FALSE))</f>
        <v>11322.95</v>
      </c>
      <c r="DI337" s="90">
        <f>IF(ISNA(VLOOKUP($B337,'[1]1718  Exp_Rev Access'!$F$7:$GK$318,$DI$2,FALSE)),"",VLOOKUP($B337,'[1]1718  Exp_Rev Access'!$F$7:$GK$318,$DI$2,FALSE))</f>
        <v>2664613.39</v>
      </c>
      <c r="DJ337" s="90">
        <f>IF(ISNA(VLOOKUP($B337,'[1]1718  Exp_Rev Access'!$F$7:$GK$318,$DJ$2,FALSE)),"",VLOOKUP($B337,'[1]1718  Exp_Rev Access'!$F$7:$GK$318,$DJ$2,FALSE))</f>
        <v>0</v>
      </c>
      <c r="DK337" s="90">
        <f>IF(ISNA(VLOOKUP($B337,'[1]1718  Exp_Rev Access'!$F$7:$GK$318,$DK$2,FALSE)),"",VLOOKUP($B337,'[1]1718  Exp_Rev Access'!$F$7:$GK$318,$DK$2,FALSE))</f>
        <v>0</v>
      </c>
      <c r="DL337" s="90">
        <f>IF(ISNA(VLOOKUP($B337,'[1]1718  Exp_Rev Access'!$F$7:$GK$318,$DL$2,FALSE)),"",VLOOKUP($B337,'[1]1718  Exp_Rev Access'!$F$7:$GK$318,$DL$2,FALSE))</f>
        <v>0</v>
      </c>
      <c r="DM337" s="90">
        <f>IF(ISNA(VLOOKUP($B337,'[1]1718  Exp_Rev Access'!$F$7:$GK$318,$DM$2,FALSE)),"",VLOOKUP($B337,'[1]1718  Exp_Rev Access'!$F$7:$GK$318,$DM$2,FALSE))</f>
        <v>0</v>
      </c>
      <c r="DN337" s="90">
        <f>IF(ISNA(VLOOKUP($B337,'[1]1718  Exp_Rev Access'!$F$7:$GK$318,$DN$2,FALSE)),"",VLOOKUP($B337,'[1]1718  Exp_Rev Access'!$F$7:$GK$318,$DN$2,FALSE))</f>
        <v>0</v>
      </c>
      <c r="DO337" s="90">
        <f>IF(ISNA(VLOOKUP($B337,'[1]1718  Exp_Rev Access'!$F$7:$GK$318,$DO$2,FALSE)),"",VLOOKUP($B337,'[1]1718  Exp_Rev Access'!$F$7:$GK$318,$DO$2,FALSE))</f>
        <v>0</v>
      </c>
      <c r="DP337" s="90">
        <f>IF(ISNA(VLOOKUP($B337,'[1]1718  Exp_Rev Access'!$F$7:$GK$318,$DP$2,FALSE)),"",VLOOKUP($B337,'[1]1718  Exp_Rev Access'!$F$7:$GK$318,$DP$2,FALSE))</f>
        <v>0</v>
      </c>
      <c r="DQ337" s="90">
        <f>IF(ISNA(VLOOKUP($B337,'[1]1718  Exp_Rev Access'!$F$7:$GK$318,$DQ$2,FALSE)),"",VLOOKUP($B337,'[1]1718  Exp_Rev Access'!$F$7:$GK$318,$DQ$2,FALSE))</f>
        <v>0</v>
      </c>
      <c r="DR337" s="90">
        <f>IF(ISNA(VLOOKUP($B337,'[1]1718  Exp_Rev Access'!$F$7:$GK$318,$DR$2,FALSE)),"",VLOOKUP($B337,'[1]1718  Exp_Rev Access'!$F$7:$GK$318,$DR$2,FALSE))</f>
        <v>0</v>
      </c>
      <c r="DS337" s="90">
        <f>IF(ISNA(VLOOKUP($B337,'[1]1718  Exp_Rev Access'!$F$7:$GK$318,$DS$2,FALSE)),"",VLOOKUP($B337,'[1]1718  Exp_Rev Access'!$F$7:$GK$318,$DS$2,FALSE))</f>
        <v>0</v>
      </c>
      <c r="DT337" s="90">
        <f>IF(ISNA(VLOOKUP($B337,'[1]1718  Exp_Rev Access'!$F$7:$GK$318,$DT$2,FALSE)),"",VLOOKUP($B337,'[1]1718  Exp_Rev Access'!$F$7:$GK$318,$DT$2,FALSE))</f>
        <v>0</v>
      </c>
      <c r="DU337" s="90">
        <f>IF(ISNA(VLOOKUP($B337,'[1]1718  Exp_Rev Access'!$F$7:$GK$318,$DU$2,FALSE)),"",VLOOKUP($B337,'[1]1718  Exp_Rev Access'!$F$7:$GK$318,$DU$2,FALSE))</f>
        <v>0</v>
      </c>
      <c r="DV337" s="90">
        <f>IF(ISNA(VLOOKUP($B337,'[1]1718  Exp_Rev Access'!$F$7:$GK$318,$DV$2,FALSE)),"",VLOOKUP($B337,'[1]1718  Exp_Rev Access'!$F$7:$GK$318,$DV$2,FALSE))</f>
        <v>0</v>
      </c>
      <c r="DW337" s="90">
        <f>IF(ISNA(VLOOKUP($B337,'[1]1718  Exp_Rev Access'!$F$7:$GK$318,$DW$2,FALSE)),"",VLOOKUP($B337,'[1]1718  Exp_Rev Access'!$F$7:$GK$318,$DW$2,FALSE))</f>
        <v>0</v>
      </c>
      <c r="DX337" s="90">
        <f>IF(ISNA(VLOOKUP($B337,'[1]1718  Exp_Rev Access'!$F$7:$GK$318,$DX$2,FALSE)),"",VLOOKUP($B337,'[1]1718  Exp_Rev Access'!$F$7:$GK$318,$DX$2,FALSE))</f>
        <v>0</v>
      </c>
      <c r="DY337" s="90">
        <f>IF(ISNA(VLOOKUP($B337,'[1]1718  Exp_Rev Access'!$F$7:$GK$318,$DY$2,FALSE)),"",VLOOKUP($B337,'[1]1718  Exp_Rev Access'!$F$7:$GK$318,$DY$2,FALSE))</f>
        <v>0</v>
      </c>
      <c r="DZ337" s="90">
        <f>IF(ISNA(VLOOKUP($B337,'[1]1718  Exp_Rev Access'!$F$7:$GK$318,$DZ$2,FALSE)),"",VLOOKUP($B337,'[1]1718  Exp_Rev Access'!$F$7:$GK$318,$DZ$2,FALSE))</f>
        <v>0</v>
      </c>
      <c r="EA337" s="90">
        <f>IF(ISNA(VLOOKUP($B337,'[1]1718  Exp_Rev Access'!$F$7:$GK$318,$EA$2,FALSE)),"",VLOOKUP($B337,'[1]1718  Exp_Rev Access'!$F$7:$GK$318,$EA$2,FALSE))</f>
        <v>0</v>
      </c>
      <c r="EB337" s="90">
        <f>IF(ISNA(VLOOKUP($B337,'[1]1718  Exp_Rev Access'!$F$7:$GK$318,$EB$2,FALSE)),"",VLOOKUP($B337,'[1]1718  Exp_Rev Access'!$F$7:$GK$318,$EB$2,FALSE))</f>
        <v>0</v>
      </c>
      <c r="EC337" s="90">
        <f>IF(ISNA(VLOOKUP($B337,'[1]1718  Exp_Rev Access'!$F$7:$GK$318,$EC$2,FALSE)),"",VLOOKUP($B337,'[1]1718  Exp_Rev Access'!$F$7:$GK$318,$EC$2,FALSE))</f>
        <v>0</v>
      </c>
      <c r="ED337" s="90">
        <f>IF(ISNA(VLOOKUP($B337,'[1]1718  Exp_Rev Access'!$F$7:$GK$318,$ED$2,FALSE)),"",VLOOKUP($B337,'[1]1718  Exp_Rev Access'!$F$7:$GK$318,$ED$2,FALSE))</f>
        <v>0</v>
      </c>
      <c r="EE337" s="90">
        <f>IF(ISNA(VLOOKUP($B337,'[1]1718  Exp_Rev Access'!$F$7:$GK$318,$EE$2,FALSE)),"",VLOOKUP($B337,'[1]1718  Exp_Rev Access'!$F$7:$GK$318,$EE$2,FALSE))</f>
        <v>0</v>
      </c>
      <c r="EF337" s="90">
        <f>IF(ISNA(VLOOKUP($B337,'[1]1718  Exp_Rev Access'!$F$7:$GK$318,$EF$2,FALSE)),"",VLOOKUP($B337,'[1]1718  Exp_Rev Access'!$F$7:$GK$318,$EF$2,FALSE))</f>
        <v>0</v>
      </c>
      <c r="EG337" s="90">
        <f>IF(ISNA(VLOOKUP($B337,'[1]1718  Exp_Rev Access'!$F$7:$GK$318,$EG$2,FALSE)),"",VLOOKUP($B337,'[1]1718  Exp_Rev Access'!$F$7:$GK$318,$EG$2,FALSE))</f>
        <v>0</v>
      </c>
      <c r="EH337" s="90">
        <f>IF(ISNA(VLOOKUP($B337,'[1]1718  Exp_Rev Access'!$F$7:$GK$318,$EH$2,FALSE)),"",VLOOKUP($B337,'[1]1718  Exp_Rev Access'!$F$7:$GK$318,$EH$2,FALSE))</f>
        <v>0</v>
      </c>
      <c r="EI337" s="90">
        <f>IF(ISNA(VLOOKUP($B337,'[1]1718  Exp_Rev Access'!$F$7:$GK$318,$EI$2,FALSE)),"",VLOOKUP($B337,'[1]1718  Exp_Rev Access'!$F$7:$GK$318,$EI$2,FALSE))</f>
        <v>0</v>
      </c>
      <c r="EJ337" s="90">
        <f>IF(ISNA(VLOOKUP($B337,'[1]1718  Exp_Rev Access'!$F$7:$GK$318,$EJ$2,FALSE)),"",VLOOKUP($B337,'[1]1718  Exp_Rev Access'!$F$7:$GK$318,$EJ$2,FALSE))</f>
        <v>0</v>
      </c>
      <c r="EK337" s="90">
        <f>IF(ISNA(VLOOKUP($B337,'[1]1718  Exp_Rev Access'!$F$7:$GK$318,$EK$2,FALSE)),"",VLOOKUP($B337,'[1]1718  Exp_Rev Access'!$F$7:$GK$318,$EK$2,FALSE))</f>
        <v>0</v>
      </c>
      <c r="EL337" s="90">
        <f>IF(ISNA(VLOOKUP($B337,'[1]1718  Exp_Rev Access'!$F$7:$GK$318,$EL$2,FALSE)),"",VLOOKUP($B337,'[1]1718  Exp_Rev Access'!$F$7:$GK$318,$EL$2,FALSE))</f>
        <v>1500</v>
      </c>
      <c r="EM337" s="90">
        <f>IF(ISNA(VLOOKUP($B337,'[1]1718  Exp_Rev Access'!$F$7:$GK$318,$EM$2,FALSE)),"",VLOOKUP($B337,'[1]1718  Exp_Rev Access'!$F$7:$GK$318,$EM$2,FALSE))</f>
        <v>0</v>
      </c>
      <c r="EN337" s="90">
        <f>IF(ISNA(VLOOKUP($B337,'[1]1718  Exp_Rev Access'!$F$7:$GK$318,$EN$2,FALSE)),"",VLOOKUP($B337,'[1]1718  Exp_Rev Access'!$F$7:$GK$318,$EN$2,FALSE))</f>
        <v>2000</v>
      </c>
      <c r="EO337" s="90">
        <f>IF(ISNA(VLOOKUP($B337,'[1]1718  Exp_Rev Access'!$F$7:$GK$318,$EO$2,FALSE)),"",VLOOKUP($B337,'[1]1718  Exp_Rev Access'!$F$7:$GK$318,$EO$2,FALSE))</f>
        <v>0</v>
      </c>
      <c r="EP337" s="90">
        <f>IF(ISNA(VLOOKUP($B337,'[1]1718  Exp_Rev Access'!$F$7:$GK$318,$EP$2,FALSE)),"",VLOOKUP($B337,'[1]1718  Exp_Rev Access'!$F$7:$GK$318,$EP$2,FALSE))</f>
        <v>0</v>
      </c>
      <c r="EQ337" s="90">
        <f>IF(ISNA(VLOOKUP($B337,'[1]1718  Exp_Rev Access'!$F$7:$GK$318,$EQ$2,FALSE)),"",VLOOKUP($B337,'[1]1718  Exp_Rev Access'!$F$7:$GK$318,$EQ$2,FALSE))</f>
        <v>0</v>
      </c>
      <c r="ER337" s="90">
        <f>IF(ISNA(VLOOKUP($B337,'[1]1718  Exp_Rev Access'!$F$7:$GK$318,$ER$2,FALSE)),"",VLOOKUP($B337,'[1]1718  Exp_Rev Access'!$F$7:$GK$318,$ER$2,FALSE))</f>
        <v>0</v>
      </c>
      <c r="ES337" s="90">
        <f>IF(ISNA(VLOOKUP($B337,'[1]1718  Exp_Rev Access'!$F$7:$GK$318,$ES$2,FALSE)),"",VLOOKUP($B337,'[1]1718  Exp_Rev Access'!$F$7:$GK$318,$ES$2,FALSE))</f>
        <v>0</v>
      </c>
      <c r="ET337" s="90">
        <f>IF(ISNA(VLOOKUP($B337,'[1]1718  Exp_Rev Access'!$F$7:$GK$318,$ET$2,FALSE)),"",VLOOKUP($B337,'[1]1718  Exp_Rev Access'!$F$7:$GK$318,$ET$2,FALSE))</f>
        <v>0</v>
      </c>
      <c r="EU337" s="90">
        <f>IF(ISNA(VLOOKUP($B337,'[1]1718  Exp_Rev Access'!$F$7:$GK$318,$EU$2,FALSE)),"",VLOOKUP($B337,'[1]1718  Exp_Rev Access'!$F$7:$GK$318,$EU$2,FALSE))</f>
        <v>0</v>
      </c>
      <c r="EV337" s="90">
        <f>IF(ISNA(VLOOKUP($B337,'[1]1718  Exp_Rev Access'!$F$7:$GK$318,$EV$2,FALSE)),"",VLOOKUP($B337,'[1]1718  Exp_Rev Access'!$F$7:$GK$318,$EV$2,FALSE))</f>
        <v>267816.06</v>
      </c>
      <c r="EW337" s="90">
        <f>IF(ISNA(VLOOKUP($B337,'[1]1718  Exp_Rev Access'!$F$7:$GK$318,$EW$2,FALSE)),"",VLOOKUP($B337,'[1]1718  Exp_Rev Access'!$F$7:$GK$318,$EW$2,FALSE))</f>
        <v>0</v>
      </c>
      <c r="EX337" s="90">
        <f>IF(ISNA(VLOOKUP($B337,'[1]1718  Exp_Rev Access'!$F$7:$GK$318,$EX$2,FALSE)),"",VLOOKUP($B337,'[1]1718  Exp_Rev Access'!$F$7:$GK$318,$EX$2,FALSE))</f>
        <v>0</v>
      </c>
      <c r="EY337" s="90">
        <f>IF(ISNA(VLOOKUP($B337,'[1]1718  Exp_Rev Access'!$F$7:$GK$318,$EY$2,FALSE)),"",VLOOKUP($B337,'[1]1718  Exp_Rev Access'!$F$7:$GK$318,$EY$2,FALSE))</f>
        <v>0</v>
      </c>
      <c r="EZ337" s="90">
        <f>IF(ISNA(VLOOKUP($B337,'[1]1718  Exp_Rev Access'!$F$7:$GK$318,$EZ$2,FALSE)),"",VLOOKUP($B337,'[1]1718  Exp_Rev Access'!$F$7:$GK$318,$EZ$2,FALSE))</f>
        <v>0</v>
      </c>
      <c r="FA337" s="90">
        <f>IF(ISNA(VLOOKUP($B337,'[1]1718  Exp_Rev Access'!$F$7:$GK$318,$FA$2,FALSE)),"",VLOOKUP($B337,'[1]1718  Exp_Rev Access'!$F$7:$GK$318,$FA$2,FALSE))</f>
        <v>0</v>
      </c>
      <c r="FB337" s="90">
        <f>IF(ISNA(VLOOKUP($B337,'[1]1718  Exp_Rev Access'!$F$7:$GK$318,$FB$2,FALSE)),"",VLOOKUP($B337,'[1]1718  Exp_Rev Access'!$F$7:$GK$318,$FB$2,FALSE))</f>
        <v>0</v>
      </c>
      <c r="FC337" s="90">
        <f>IF(ISNA(VLOOKUP($B337,'[1]1718  Exp_Rev Access'!$F$7:$GK$318,$FC$2,FALSE)),"",VLOOKUP($B337,'[1]1718  Exp_Rev Access'!$F$7:$GK$318,$FC$2,FALSE))</f>
        <v>0</v>
      </c>
      <c r="FD337" s="90">
        <f>IF(ISNA(VLOOKUP($B337,'[1]1718  Exp_Rev Access'!$F$7:$GK$318,$FD$2,FALSE)),"",VLOOKUP($B337,'[1]1718  Exp_Rev Access'!$F$7:$GK$318,$FD$2,FALSE))</f>
        <v>0</v>
      </c>
      <c r="FE337" s="90">
        <f>IF(ISNA(VLOOKUP($B337,'[1]1718  Exp_Rev Access'!$F$7:$GK$318,$FE$2,FALSE)),"",VLOOKUP($B337,'[1]1718  Exp_Rev Access'!$F$7:$GK$318,$FE$2,FALSE))</f>
        <v>0</v>
      </c>
      <c r="FF337" s="90">
        <f>IF(ISNA(VLOOKUP($B337,'[1]1718  Exp_Rev Access'!$F$7:$GK$318,$FF$2,FALSE)),"",VLOOKUP($B337,'[1]1718  Exp_Rev Access'!$F$7:$GK$318,$FF$2,FALSE))</f>
        <v>0</v>
      </c>
      <c r="FG337" s="90">
        <f>IF(ISNA(VLOOKUP($B337,'[1]1718  Exp_Rev Access'!$F$7:$GK$318,$FG$2,FALSE)),"",VLOOKUP($B337,'[1]1718  Exp_Rev Access'!$F$7:$GK$318,$FG$2,FALSE))</f>
        <v>0</v>
      </c>
      <c r="FH337" s="90">
        <f>IF(ISNA(VLOOKUP($B337,'[1]1718  Exp_Rev Access'!$F$7:$GK$318,$FH$2,FALSE)),"",VLOOKUP($B337,'[1]1718  Exp_Rev Access'!$F$7:$GK$318,$FH$2,FALSE))</f>
        <v>0</v>
      </c>
      <c r="FI337" s="90">
        <f>IF(ISNA(VLOOKUP($B337,'[1]1718  Exp_Rev Access'!$F$7:$GK$318,$FI$2,FALSE)),"",VLOOKUP($B337,'[1]1718  Exp_Rev Access'!$F$7:$GK$318,$FI$2,FALSE))</f>
        <v>0</v>
      </c>
      <c r="FJ337" s="90">
        <f>IF(ISNA(VLOOKUP($B337,'[1]1718  Exp_Rev Access'!$F$7:$GK$318,$FJ$2,FALSE)),"",VLOOKUP($B337,'[1]1718  Exp_Rev Access'!$F$7:$GK$318,$FJ$2,FALSE))</f>
        <v>0</v>
      </c>
      <c r="FK337" s="90">
        <f>IF(ISNA(VLOOKUP($B337,'[1]1718  Exp_Rev Access'!$F$7:$GK$318,$FK$2,FALSE)),"",VLOOKUP($B337,'[1]1718  Exp_Rev Access'!$F$7:$GK$318,$FK$2,FALSE))</f>
        <v>0</v>
      </c>
      <c r="FL337" s="90">
        <f>IF(ISNA(VLOOKUP($B337,'[1]1718  Exp_Rev Access'!$F$7:$GK$318,$FL$2,FALSE)),"",VLOOKUP($B337,'[1]1718  Exp_Rev Access'!$F$7:$GK$318,$FL$2,FALSE))</f>
        <v>0</v>
      </c>
      <c r="FM337" s="90">
        <f>IF(ISNA(VLOOKUP($B337,'[1]1718  Exp_Rev Access'!$F$7:$GK$318,$FM$2,FALSE)),"",VLOOKUP($B337,'[1]1718  Exp_Rev Access'!$F$7:$GK$318,$FM$2,FALSE))</f>
        <v>0</v>
      </c>
      <c r="FN337" s="90">
        <f>IF(ISNA(VLOOKUP($B337,'[1]1718  Exp_Rev Access'!$F$7:$GK$318,$FN$2,FALSE)),"",VLOOKUP($B337,'[1]1718  Exp_Rev Access'!$F$7:$GK$318,$FN$2,FALSE))</f>
        <v>0</v>
      </c>
      <c r="FO337" s="90">
        <f>IF(ISNA(VLOOKUP($B337,'[1]1718  Exp_Rev Access'!$F$7:$GK$318,$FO$2,FALSE)),"",VLOOKUP($B337,'[1]1718  Exp_Rev Access'!$F$7:$GK$318,$FO$2,FALSE))</f>
        <v>0</v>
      </c>
      <c r="FP337" s="90">
        <f>IF(ISNA(VLOOKUP($B337,'[1]1718  Exp_Rev Access'!$F$7:$GK$318,$FP$2,FALSE)),"",VLOOKUP($B337,'[1]1718  Exp_Rev Access'!$F$7:$GK$318,$FP$2,FALSE))</f>
        <v>0</v>
      </c>
      <c r="FQ337" s="90">
        <f>IF(ISNA(VLOOKUP($B337,'[1]1718  Exp_Rev Access'!$F$7:$GK$318,$FQ$2,FALSE)),"",VLOOKUP($B337,'[1]1718  Exp_Rev Access'!$F$7:$GK$318,$FQ$2,FALSE))</f>
        <v>0</v>
      </c>
      <c r="FR337" s="90">
        <f>IF(ISNA(VLOOKUP($B337,'[1]1718  Exp_Rev Access'!$F$7:$GK$318,$FR$2,FALSE)),"",VLOOKUP($B337,'[1]1718  Exp_Rev Access'!$F$7:$GK$318,$FR$2,FALSE))</f>
        <v>397530.6</v>
      </c>
      <c r="FS337" s="56">
        <f t="shared" si="898"/>
        <v>8937669.2000000011</v>
      </c>
      <c r="FT337" s="92">
        <f t="shared" si="899"/>
        <v>5.2475727791949159E-2</v>
      </c>
      <c r="FU337" s="94">
        <f t="shared" si="900"/>
        <v>635.22699295808695</v>
      </c>
      <c r="FV337" s="95">
        <f>IF(ISNA(VLOOKUP($B337,'[1]1718  Exp_Rev Access'!$F$7:$GK$318,$FV$2,FALSE)),"",VLOOKUP($B337,'[1]1718  Exp_Rev Access'!$F$7:$GK$318,$FV$2,FALSE))</f>
        <v>0</v>
      </c>
      <c r="FW337" s="95">
        <f>IF(ISNA(VLOOKUP($B337,'[1]1718  Exp_Rev Access'!$F$7:$GK$318,$FW$2,FALSE)),"",VLOOKUP($B337,'[1]1718  Exp_Rev Access'!$F$7:$GK$318,$FW$2,FALSE))</f>
        <v>0</v>
      </c>
      <c r="FX337" s="95">
        <f>IF(ISNA(VLOOKUP($B337,'[1]1718  Exp_Rev Access'!$F$7:$GK$318,$FX$2,FALSE)),"",VLOOKUP($B337,'[1]1718  Exp_Rev Access'!$F$7:$GK$318,$FX$2,FALSE))</f>
        <v>0</v>
      </c>
      <c r="FY337" s="95">
        <f>IF(ISNA(VLOOKUP($B337,'[1]1718  Exp_Rev Access'!$F$7:$GK$318,$FY$2,FALSE)),"",VLOOKUP($B337,'[1]1718  Exp_Rev Access'!$F$7:$GK$318,$FY$2,FALSE))</f>
        <v>0</v>
      </c>
      <c r="FZ337" s="95">
        <f>IF(ISNA(VLOOKUP($B337,'[1]1718  Exp_Rev Access'!$F$7:$GK$318,$FZ$2,FALSE)),"",VLOOKUP($B337,'[1]1718  Exp_Rev Access'!$F$7:$GK$318,$FZ$2,FALSE))</f>
        <v>0</v>
      </c>
      <c r="GA337" s="95">
        <f>IF(ISNA(VLOOKUP($B337,'[1]1718  Exp_Rev Access'!$F$7:$GK$318,$GA$2,FALSE)),"",VLOOKUP($B337,'[1]1718  Exp_Rev Access'!$F$7:$GK$318,$GA$2,FALSE))</f>
        <v>0</v>
      </c>
      <c r="GB337" s="95">
        <f>IF(ISNA(VLOOKUP($B337,'[1]1718  Exp_Rev Access'!$F$7:$GK$318,$GB$2,FALSE)),"",VLOOKUP($B337,'[1]1718  Exp_Rev Access'!$F$7:$GK$318,$GB$2,FALSE))</f>
        <v>0</v>
      </c>
      <c r="GC337" s="95">
        <f>IF(ISNA(VLOOKUP($B337,'[1]1718  Exp_Rev Access'!$F$7:$GK$318,$GC$2,FALSE)),"",VLOOKUP($B337,'[1]1718  Exp_Rev Access'!$F$7:$GK$318,$GC$2,FALSE))</f>
        <v>0</v>
      </c>
      <c r="GD337" s="95">
        <f>IF(ISNA(VLOOKUP($B337,'[1]1718  Exp_Rev Access'!$F$7:$GK$318,$GD$2,FALSE)),"",VLOOKUP($B337,'[1]1718  Exp_Rev Access'!$F$7:$GK$318,$GD$2,FALSE))</f>
        <v>0</v>
      </c>
      <c r="GE337" s="95">
        <f>IF(ISNA(VLOOKUP($B337,'[1]1718  Exp_Rev Access'!$F$7:$GK$318,$GE$2,FALSE)),"",VLOOKUP($B337,'[1]1718  Exp_Rev Access'!$F$7:$GK$318,$GE$2,FALSE))</f>
        <v>0</v>
      </c>
      <c r="GF337" s="95">
        <f>IF(ISNA(VLOOKUP($B337,'[1]1718  Exp_Rev Access'!$F$7:$GK$318,$GF$2,FALSE)),"",VLOOKUP($B337,'[1]1718  Exp_Rev Access'!$F$7:$GK$318,$GF$2,FALSE))</f>
        <v>2659.66</v>
      </c>
      <c r="GG337" s="95">
        <f>IF(ISNA(VLOOKUP($B337,'[1]1718  Exp_Rev Access'!$F$7:$GK$318,$GG$2,FALSE)),"",VLOOKUP($B337,'[1]1718  Exp_Rev Access'!$F$7:$GK$318,$GG$2,FALSE))</f>
        <v>0</v>
      </c>
      <c r="GH337" s="95">
        <f>IF(ISNA(VLOOKUP($B337,'[1]1718  Exp_Rev Access'!$F$7:$GK$318,$GH$2,FALSE)),"",VLOOKUP($B337,'[1]1718  Exp_Rev Access'!$F$7:$GK$318,$GH$2,FALSE))</f>
        <v>0</v>
      </c>
      <c r="GI337" s="95">
        <f>IF(ISNA(VLOOKUP($B337,'[1]1718  Exp_Rev Access'!$F$7:$GK$318,$GI$2,FALSE)),"",VLOOKUP($B337,'[1]1718  Exp_Rev Access'!$F$7:$GK$318,$GI$2,FALSE))</f>
        <v>30000</v>
      </c>
      <c r="GJ337" s="95">
        <f>IF(ISNA(VLOOKUP($B337,'[1]1718  Exp_Rev Access'!$F$7:$GK$318,$GJ$2,FALSE)),"",VLOOKUP($B337,'[1]1718  Exp_Rev Access'!$F$7:$GK$318,$GJ$2,FALSE))</f>
        <v>0</v>
      </c>
      <c r="GK337" s="95">
        <f>IF(ISNA(VLOOKUP($B337,'[1]1718  Exp_Rev Access'!$F$7:$GK$318,$GK$2,FALSE)),"",VLOOKUP($B337,'[1]1718  Exp_Rev Access'!$F$7:$GK$318,$GK$2,FALSE))</f>
        <v>15528.92</v>
      </c>
      <c r="GL337" s="95">
        <f>IF(ISNA(VLOOKUP($B337,'[1]1718  Exp_Rev Access'!$F$7:$GK$318,$GL$2,FALSE)),"",VLOOKUP($B337,'[1]1718  Exp_Rev Access'!$F$7:$GK$318,$GL$2,FALSE))</f>
        <v>13157.96</v>
      </c>
      <c r="GM337" s="95">
        <f>IF(ISNA(VLOOKUP($B337,'[1]1718  Exp_Rev Access'!$F$7:$GK$318,$GM$2,FALSE)),"",VLOOKUP($B337,'[1]1718  Exp_Rev Access'!$F$7:$GK$318,$GM$2,FALSE))</f>
        <v>0</v>
      </c>
      <c r="GN337" s="95">
        <f>IF(ISNA(VLOOKUP($B337,'[1]1718  Exp_Rev Access'!$F$7:$GK$318,$GN$2,FALSE)),"",VLOOKUP($B337,'[1]1718  Exp_Rev Access'!$F$7:$GK$318,$GN$2,FALSE))</f>
        <v>0</v>
      </c>
      <c r="GO337" s="95">
        <f>IF(ISNA(VLOOKUP($B337,'[1]1718  Exp_Rev Access'!$F$7:$GK$318,$GO$2,FALSE)),"",VLOOKUP($B337,'[1]1718  Exp_Rev Access'!$F$7:$GK$318,$GO$2,FALSE))</f>
        <v>0</v>
      </c>
      <c r="GP337" s="95">
        <f>IF(ISNA(VLOOKUP($B337,'[1]1718  Exp_Rev Access'!$F$7:$GK$318,$GP$2,FALSE)),"",VLOOKUP($B337,'[1]1718  Exp_Rev Access'!$F$7:$GK$318,$GP$2,FALSE))</f>
        <v>0</v>
      </c>
      <c r="GQ337" s="95">
        <f>IF(ISNA(VLOOKUP($B337,'[1]1718  Exp_Rev Access'!$F$7:$GK$318,$GQ$2,FALSE)),"",VLOOKUP($B337,'[1]1718  Exp_Rev Access'!$F$7:$GK$318,$GQ$2,FALSE))</f>
        <v>0</v>
      </c>
      <c r="GR337" s="95">
        <f>IF(ISNA(VLOOKUP($B337,'[1]1718  Exp_Rev Access'!$F$7:$GK$318,$GR$2,FALSE)),"",VLOOKUP($B337,'[1]1718  Exp_Rev Access'!$F$7:$GK$318,$GR$2,FALSE))</f>
        <v>0</v>
      </c>
      <c r="GS337" s="95">
        <f>IF(ISNA(VLOOKUP($B337,'[1]1718  Exp_Rev Access'!$F$7:$GK$318,$GS$2,FALSE)),"",VLOOKUP($B337,'[1]1718  Exp_Rev Access'!$F$7:$GK$318,$GS$2,FALSE))</f>
        <v>0</v>
      </c>
      <c r="GT337" s="95">
        <f>IF(ISNA(VLOOKUP($B337,'[1]1718  Exp_Rev Access'!$F$7:$GK$318,$GT$2,FALSE)),"",VLOOKUP($B337,'[1]1718  Exp_Rev Access'!$F$7:$GK$318,$GT$2,FALSE))</f>
        <v>0</v>
      </c>
      <c r="GU337" s="56">
        <f t="shared" si="901"/>
        <v>61346.54</v>
      </c>
      <c r="GV337" s="92">
        <f t="shared" si="902"/>
        <v>3.6018387590557954E-4</v>
      </c>
      <c r="GW337" s="96">
        <f t="shared" si="903"/>
        <v>4.3600828426927007</v>
      </c>
    </row>
    <row r="338" spans="1:222" x14ac:dyDescent="0.3">
      <c r="A338" s="73"/>
      <c r="B338" s="88" t="s">
        <v>678</v>
      </c>
      <c r="C338" s="89" t="s">
        <v>679</v>
      </c>
      <c r="D338" s="75">
        <f>IF(ISNA(VLOOKUP($B338,'[1]1718 enrollment_Rev_Exp by size'!$A$7:H670,3,FALSE)),"",VLOOKUP($B338,'[1]1718 enrollment_Rev_Exp by size'!$A$7:$G$350,3,FALSE))</f>
        <v>902.85000000000014</v>
      </c>
      <c r="E338" s="76">
        <f>IF(ISNA(VLOOKUP($B338,'[1]1718 enrollment_Rev_Exp by size'!$A$7:I672,5,FALSE)),"",VLOOKUP($B338,'[1]1718 enrollment_Rev_Exp by size'!$A$7:$G$350,5,FALSE))</f>
        <v>10640387.57</v>
      </c>
      <c r="F338" s="70">
        <f t="shared" si="882"/>
        <v>10640387.57</v>
      </c>
      <c r="G338" s="70">
        <f t="shared" si="883"/>
        <v>0</v>
      </c>
      <c r="H338" s="90">
        <f>IF(ISNA(VLOOKUP($B338,'[1]1718  Exp_Rev Access'!$F$7:$GK$318,3,FALSE)),"",VLOOKUP($B338,'[1]1718  Exp_Rev Access'!$F$7:$GK$318,3,FALSE))</f>
        <v>1608968.97</v>
      </c>
      <c r="I338" s="90">
        <f>IF(ISNA(VLOOKUP($B338,'[1]1718  Exp_Rev Access'!$F$7:$GK$318,4,FALSE)),"",VLOOKUP($B338,'[1]1718  Exp_Rev Access'!$F$7:$GK$318,4,FALSE))</f>
        <v>0</v>
      </c>
      <c r="J338" s="90">
        <f>IF(ISNA(VLOOKUP($B338,'[1]1718  Exp_Rev Access'!$F$7:$GK$318,5,FALSE)),"",VLOOKUP($B338,'[1]1718  Exp_Rev Access'!$F$7:$GK$318,5,FALSE))</f>
        <v>0</v>
      </c>
      <c r="K338" s="90">
        <f>IF(ISNA(VLOOKUP($B338,'[1]1718  Exp_Rev Access'!$F$7:$GK$318,6,FALSE)),"-",VLOOKUP($B338,'[1]1718  Exp_Rev Access'!$F$7:$GK$318,6,FALSE))</f>
        <v>2465.34</v>
      </c>
      <c r="L338" s="90">
        <f>IF(ISNA(VLOOKUP($B338,'[1]1718  Exp_Rev Access'!$F$7:$GK$318,7,FALSE)),"",VLOOKUP($B338,'[1]1718  Exp_Rev Access'!$F$7:$GK$318,7,FALSE))</f>
        <v>0</v>
      </c>
      <c r="M338" s="90">
        <f>IF(ISNA(VLOOKUP($B338,'[1]1718  Exp_Rev Access'!$F$7:$GK$318,8,FALSE)),"",VLOOKUP($B338,'[1]1718  Exp_Rev Access'!$F$7:$GK$318,8,FALSE))</f>
        <v>0</v>
      </c>
      <c r="N338" s="56">
        <f t="shared" si="884"/>
        <v>1611434.31</v>
      </c>
      <c r="O338" s="91">
        <f t="shared" si="885"/>
        <v>0.15144507654433118</v>
      </c>
      <c r="P338" s="56">
        <f t="shared" si="886"/>
        <v>1784.830603090214</v>
      </c>
      <c r="Q338" s="90">
        <f>IF(ISNA(VLOOKUP($B338,'[1]1718  Exp_Rev Access'!$F$7:$GK$318,10,FALSE)),"",VLOOKUP($B338,'[1]1718  Exp_Rev Access'!$F$7:$GK$318,10,FALSE))</f>
        <v>11190.2</v>
      </c>
      <c r="R338" s="90">
        <f>IF(ISNA(VLOOKUP($B338,'[1]1718  Exp_Rev Access'!$F$7:$GK$318,11,FALSE)),"",VLOOKUP($B338,'[1]1718  Exp_Rev Access'!$F$7:$GK$318,11,FALSE))</f>
        <v>0</v>
      </c>
      <c r="S338" s="90">
        <f>IF(ISNA(VLOOKUP($B338,'[1]1718  Exp_Rev Access'!$F$7:$GK$318,12,FALSE)),"",VLOOKUP($B338,'[1]1718  Exp_Rev Access'!$F$7:$GK$318,12,FALSE))</f>
        <v>0</v>
      </c>
      <c r="T338" s="90">
        <f>IF(ISNA(VLOOKUP($B338,'[1]1718  Exp_Rev Access'!$F$7:$GK$318,13,FALSE)),"",VLOOKUP($B338,'[1]1718  Exp_Rev Access'!$F$7:$GK$318,13,FALSE))</f>
        <v>0</v>
      </c>
      <c r="U338" s="90">
        <f>IF(ISNA(VLOOKUP($B338,'[1]1718  Exp_Rev Access'!$F$7:$GK$318,14,FALSE)),"",VLOOKUP($B338,'[1]1718  Exp_Rev Access'!$F$7:$GK$318,14,FALSE))</f>
        <v>0</v>
      </c>
      <c r="V338" s="90">
        <f>IF(ISNA(VLOOKUP($B338,'[1]1718  Exp_Rev Access'!$F$7:$GK$318,15,FALSE)),"",VLOOKUP($B338,'[1]1718  Exp_Rev Access'!$F$7:$GK$318,15,FALSE))</f>
        <v>0</v>
      </c>
      <c r="W338" s="90">
        <f>IF(ISNA(VLOOKUP($B338,'[1]1718  Exp_Rev Access'!$F$7:$GK$318,16,FALSE)),"",VLOOKUP($B338,'[1]1718  Exp_Rev Access'!$F$7:$GK$318,16,FALSE))</f>
        <v>0</v>
      </c>
      <c r="X338" s="90">
        <f>IF(ISNA(VLOOKUP($B338,'[1]1718  Exp_Rev Access'!$F$7:$GK$318,17,FALSE)),"",VLOOKUP($B338,'[1]1718  Exp_Rev Access'!$F$7:$GK$318,17,FALSE))</f>
        <v>47191</v>
      </c>
      <c r="Y338" s="90">
        <f>IF(ISNA(VLOOKUP($B338,'[1]1718  Exp_Rev Access'!$F$7:$GK$318,18,FALSE)),"",VLOOKUP($B338,'[1]1718  Exp_Rev Access'!$F$7:$GK$318,18,FALSE))</f>
        <v>1160.57</v>
      </c>
      <c r="Z338" s="90">
        <f>IF(ISNA(VLOOKUP($B338,'[1]1718  Exp_Rev Access'!$F$7:$GK$318,19,FALSE)),"",VLOOKUP($B338,'[1]1718  Exp_Rev Access'!$F$7:$GK$318,19,FALSE))</f>
        <v>2840.25</v>
      </c>
      <c r="AA338" s="90">
        <f>IF(ISNA(VLOOKUP($B338,'[1]1718  Exp_Rev Access'!$F$7:$GK$318,20,FALSE)),"",VLOOKUP($B338,'[1]1718  Exp_Rev Access'!$F$7:$GK$318,20,FALSE))</f>
        <v>0</v>
      </c>
      <c r="AB338" s="90">
        <f>IF(ISNA(VLOOKUP($B338,'[1]1718  Exp_Rev Access'!$F$7:$GK$318,21,FALSE)),"",VLOOKUP($B338,'[1]1718  Exp_Rev Access'!$F$7:$GK$318,21,FALSE))</f>
        <v>16000.1</v>
      </c>
      <c r="AC338" s="90">
        <f>IF(ISNA(VLOOKUP($B338,'[1]1718  Exp_Rev Access'!$F$7:$GK$318,22,FALSE)),"",VLOOKUP($B338,'[1]1718  Exp_Rev Access'!$F$7:$GK$318,22,FALSE))</f>
        <v>0</v>
      </c>
      <c r="AD338" s="90">
        <f>IF(ISNA(VLOOKUP($B338,'[1]1718  Exp_Rev Access'!$F$7:$GK$318,23,FALSE)),"",VLOOKUP($B338,'[1]1718  Exp_Rev Access'!$F$7:$GK$318,23,FALSE))</f>
        <v>167049.70000000001</v>
      </c>
      <c r="AE338" s="90">
        <f>IF(ISNA(VLOOKUP($B338,'[1]1718  Exp_Rev Access'!$F$7:$GK$318,24,FALSE)),"",VLOOKUP($B338,'[1]1718  Exp_Rev Access'!$F$7:$GK$318,24,FALSE))</f>
        <v>9020.42</v>
      </c>
      <c r="AF338" s="90">
        <f>IF(ISNA(VLOOKUP($B338,'[1]1718  Exp_Rev Access'!$F$7:$GK$318,25,FALSE)),"",VLOOKUP($B338,'[1]1718  Exp_Rev Access'!$F$7:$GK$318,25,FALSE))</f>
        <v>0</v>
      </c>
      <c r="AG338" s="90">
        <f>IF(ISNA(VLOOKUP($B338,'[1]1718  Exp_Rev Access'!$F$7:$GK$318,26,FALSE)),"",VLOOKUP($B338,'[1]1718  Exp_Rev Access'!$F$7:$GK$318,26,FALSE))</f>
        <v>131698.85</v>
      </c>
      <c r="AH338" s="90">
        <f>IF(ISNA(VLOOKUP($B338,'[1]1718  Exp_Rev Access'!$F$7:$GK$318,27,FALSE)),"",VLOOKUP($B338,'[1]1718  Exp_Rev Access'!$F$7:$GK$318,27,FALSE))</f>
        <v>66.040000000000006</v>
      </c>
      <c r="AI338" s="90">
        <f>IF(ISNA(VLOOKUP($B338,'[1]1718  Exp_Rev Access'!$F$7:$GK$318,28,FALSE)),"",VLOOKUP($B338,'[1]1718  Exp_Rev Access'!$F$7:$GK$318,28,FALSE))</f>
        <v>2410</v>
      </c>
      <c r="AJ338" s="90">
        <f>IF(ISNA(VLOOKUP($B338,'[1]1718  Exp_Rev Access'!$F$7:$GK$318,29,FALSE)),"",VLOOKUP($B338,'[1]1718  Exp_Rev Access'!$F$7:$GK$318,29,FALSE))</f>
        <v>0</v>
      </c>
      <c r="AK338" s="90">
        <f>IF(ISNA(VLOOKUP($B338,'[1]1718  Exp_Rev Access'!$F$7:$GK$318,30,FALSE)),"",VLOOKUP($B338,'[1]1718  Exp_Rev Access'!$F$7:$GK$318,30,FALSE))</f>
        <v>16459.29</v>
      </c>
      <c r="AL338" s="90">
        <f>IF(ISNA(VLOOKUP($B338,'[1]1718  Exp_Rev Access'!$F$7:$GK$318,31,FALSE)),"",VLOOKUP($B338,'[1]1718  Exp_Rev Access'!$F$7:$GK$318,31,FALSE))</f>
        <v>0</v>
      </c>
      <c r="AM338" s="56">
        <f t="shared" si="887"/>
        <v>405086.42</v>
      </c>
      <c r="AN338" s="92">
        <f t="shared" si="888"/>
        <v>3.807064520301115E-2</v>
      </c>
      <c r="AO338" s="71">
        <f t="shared" si="889"/>
        <v>448.67521736722591</v>
      </c>
      <c r="AP338" s="90">
        <f>IF(ISNA(VLOOKUP($B338,'[1]1718  Exp_Rev Access'!$F$7:$GK$318,33,FALSE)),"",VLOOKUP($B338,'[1]1718  Exp_Rev Access'!$F$7:$GK$318,33,FALSE))</f>
        <v>6246085.6600000001</v>
      </c>
      <c r="AQ338" s="90">
        <f>IF(ISNA(VLOOKUP($B338,'[1]1718  Exp_Rev Access'!$F$7:$GK$318,34,FALSE)),"",VLOOKUP($B338,'[1]1718  Exp_Rev Access'!$F$7:$GK$318,34,FALSE))</f>
        <v>125521.91</v>
      </c>
      <c r="AR338" s="90">
        <f>IF(ISNA(VLOOKUP($B338,'[1]1718  Exp_Rev Access'!$F$7:$GK$318,35,FALSE)),"",VLOOKUP($B338,'[1]1718  Exp_Rev Access'!$F$7:$GK$318,35,FALSE))</f>
        <v>420455.16</v>
      </c>
      <c r="AS338" s="90">
        <f>IF(ISNA(VLOOKUP($B338,'[1]1718  Exp_Rev Access'!$F$7:$GK$318,36,FALSE)),"",VLOOKUP($B338,'[1]1718  Exp_Rev Access'!$F$7:$GK$318,36,FALSE))</f>
        <v>0</v>
      </c>
      <c r="AT338" s="90">
        <f>IF(ISNA(VLOOKUP($B338,'[1]1718  Exp_Rev Access'!$F$7:$GK$318,37,FALSE)),"",VLOOKUP($B338,'[1]1718  Exp_Rev Access'!$F$7:$GK$318,37,FALSE))</f>
        <v>0</v>
      </c>
      <c r="AU338" s="56">
        <f t="shared" si="890"/>
        <v>6792062.7300000004</v>
      </c>
      <c r="AV338" s="93">
        <f t="shared" si="891"/>
        <v>0.63832850874246871</v>
      </c>
      <c r="AW338" s="56">
        <f t="shared" si="892"/>
        <v>7522.9138062801121</v>
      </c>
      <c r="AX338" s="90">
        <f>IF(ISNA(VLOOKUP($B338,'[1]1718  Exp_Rev Access'!$F$7:$GK$318,39,FALSE)),"",VLOOKUP($B338,'[1]1718  Exp_Rev Access'!$F$7:$GK$318,39,FALSE))</f>
        <v>0</v>
      </c>
      <c r="AY338" s="90">
        <f>IF(ISNA(VLOOKUP($B338,'[1]1718  Exp_Rev Access'!$F$7:$GK$318,40,FALSE)),"",VLOOKUP($B338,'[1]1718  Exp_Rev Access'!$F$7:$GK$318,40,FALSE))</f>
        <v>640569.09</v>
      </c>
      <c r="AZ338" s="90">
        <f>IF(ISNA(VLOOKUP($B338,'[1]1718  Exp_Rev Access'!$F$7:$GK$318,41,FALSE)),"",VLOOKUP($B338,'[1]1718  Exp_Rev Access'!$F$7:$GK$318,41,FALSE))</f>
        <v>0</v>
      </c>
      <c r="BA338" s="90">
        <f>IF(ISNA(VLOOKUP($B338,'[1]1718  Exp_Rev Access'!$F$7:$GK$318,42,FALSE)),"",VLOOKUP($B338,'[1]1718  Exp_Rev Access'!$F$7:$GK$318,42,FALSE))</f>
        <v>0</v>
      </c>
      <c r="BB338" s="90">
        <f>IF(ISNA(VLOOKUP($B338,'[1]1718  Exp_Rev Access'!$F$7:$GK$318,43,FALSE)),"",VLOOKUP($B338,'[1]1718  Exp_Rev Access'!$F$7:$GK$318,43,FALSE))</f>
        <v>0</v>
      </c>
      <c r="BC338" s="90">
        <f>IF(ISNA(VLOOKUP($B338,'[1]1718  Exp_Rev Access'!$F$7:$GK$318,44,FALSE)),"",VLOOKUP($B338,'[1]1718  Exp_Rev Access'!$F$7:$GK$318,44,FALSE))</f>
        <v>99367.19</v>
      </c>
      <c r="BD338" s="90">
        <f>IF(ISNA(VLOOKUP($B338,'[1]1718  Exp_Rev Access'!$F$7:$GK$318,45,FALSE)),"",VLOOKUP($B338,'[1]1718  Exp_Rev Access'!$F$7:$GK$318,45,FALSE))</f>
        <v>0</v>
      </c>
      <c r="BE338" s="90">
        <f>IF(ISNA(VLOOKUP($B338,'[1]1718  Exp_Rev Access'!$F$7:$GK$318,46,FALSE)),"",VLOOKUP($B338,'[1]1718  Exp_Rev Access'!$F$7:$GK$318,46,FALSE))</f>
        <v>47280.88</v>
      </c>
      <c r="BF338" s="90">
        <f>IF(ISNA(VLOOKUP($B338,'[1]1718  Exp_Rev Access'!$F$7:$GK$318,47,FALSE)),"",VLOOKUP($B338,'[1]1718  Exp_Rev Access'!$F$7:$GK$318,47,FALSE))</f>
        <v>0</v>
      </c>
      <c r="BG338" s="90">
        <f>IF(ISNA(VLOOKUP($B338,'[1]1718  Exp_Rev Access'!$F$7:$GK$318,48,FALSE)),"",VLOOKUP($B338,'[1]1718  Exp_Rev Access'!$F$7:$GK$318,48,FALSE))</f>
        <v>0</v>
      </c>
      <c r="BH338" s="90">
        <f>IF(ISNA(VLOOKUP($B338,'[1]1718  Exp_Rev Access'!$F$7:$GK$318,49,FALSE)),"",VLOOKUP($B338,'[1]1718  Exp_Rev Access'!$F$7:$GK$318,49,FALSE))</f>
        <v>0</v>
      </c>
      <c r="BI338" s="90">
        <f>IF(ISNA(VLOOKUP($B338,'[1]1718  Exp_Rev Access'!$F$7:$GK$318,50,FALSE)),"",VLOOKUP($B338,'[1]1718  Exp_Rev Access'!$F$7:$GK$318,50,FALSE))</f>
        <v>0</v>
      </c>
      <c r="BJ338" s="90">
        <f>IF(ISNA(VLOOKUP($B338,'[1]1718  Exp_Rev Access'!$F$7:$GK$318,51,FALSE)),"",VLOOKUP($B338,'[1]1718  Exp_Rev Access'!$F$7:$GK$318,51,FALSE))</f>
        <v>5514.08</v>
      </c>
      <c r="BK338" s="90">
        <f>IF(ISNA(VLOOKUP($B338,'[1]1718  Exp_Rev Access'!$F$7:$GK$318,52,FALSE)),"",VLOOKUP($B338,'[1]1718  Exp_Rev Access'!$F$7:$GK$318,52,FALSE))</f>
        <v>597738.96</v>
      </c>
      <c r="BL338" s="90">
        <f>IF(ISNA(VLOOKUP($B338,'[1]1718  Exp_Rev Access'!$F$7:$GK$318,53,FALSE)),"",VLOOKUP($B338,'[1]1718  Exp_Rev Access'!$F$7:$GK$318,53,FALSE))</f>
        <v>0</v>
      </c>
      <c r="BM338" s="90">
        <f>IF(ISNA(VLOOKUP($B338,'[1]1718  Exp_Rev Access'!$F$7:$GK$318,54,FALSE)),"",VLOOKUP($B338,'[1]1718  Exp_Rev Access'!$F$7:$GK$318,54,FALSE))</f>
        <v>0</v>
      </c>
      <c r="BN338" s="90">
        <f>IF(ISNA(VLOOKUP($B338,'[1]1718  Exp_Rev Access'!$F$7:$GK$318,55,FALSE)),"",VLOOKUP($B338,'[1]1718  Exp_Rev Access'!$F$7:$GK$318,55,FALSE))</f>
        <v>0</v>
      </c>
      <c r="BO338" s="90">
        <f>IF(ISNA(VLOOKUP($B338,'[1]1718  Exp_Rev Access'!$F$7:$GK$318,56,FALSE)),"",VLOOKUP($B338,'[1]1718  Exp_Rev Access'!$F$7:$GK$318,56,FALSE))</f>
        <v>0</v>
      </c>
      <c r="BP338" s="90">
        <f>IF(ISNA(VLOOKUP($B338,'[1]1718  Exp_Rev Access'!$F$7:$GK$318,57,FALSE)),"",VLOOKUP($B338,'[1]1718  Exp_Rev Access'!$F$7:$GK$318,57,FALSE))</f>
        <v>0</v>
      </c>
      <c r="BQ338" s="90">
        <f>IF(ISNA(VLOOKUP($B338,'[1]1718  Exp_Rev Access'!$F$7:$GK$318,58,FALSE)),"",VLOOKUP($B338,'[1]1718  Exp_Rev Access'!$F$7:$GK$318,58,FALSE))</f>
        <v>0</v>
      </c>
      <c r="BR338" s="90">
        <f>IF(ISNA(VLOOKUP($B338,'[1]1718  Exp_Rev Access'!$F$7:$GK$318,59,FALSE)),"",VLOOKUP($B338,'[1]1718  Exp_Rev Access'!$F$7:$GK$318,59,FALSE))</f>
        <v>0</v>
      </c>
      <c r="BS338" s="90">
        <f>IF(ISNA(VLOOKUP($B338,'[1]1718  Exp_Rev Access'!$F$7:$GK$318,60,FALSE)),"",VLOOKUP($B338,'[1]1718  Exp_Rev Access'!$F$7:$GK$318,60,FALSE))</f>
        <v>0</v>
      </c>
      <c r="BT338" s="90">
        <f>IF(ISNA(VLOOKUP($B338,'[1]1718  Exp_Rev Access'!$F$7:$GK$318,61,FALSE)),"",VLOOKUP($B338,'[1]1718  Exp_Rev Access'!$F$7:$GK$318,61,FALSE))</f>
        <v>0</v>
      </c>
      <c r="BU338" s="90">
        <f>IF(ISNA(VLOOKUP($B338,'[1]1718  Exp_Rev Access'!$F$7:$GK$318,62,FALSE)),"",VLOOKUP($B338,'[1]1718  Exp_Rev Access'!$F$7:$GK$318,62,FALSE))</f>
        <v>0</v>
      </c>
      <c r="BV338" s="56">
        <f t="shared" si="893"/>
        <v>1390470.2</v>
      </c>
      <c r="BW338" s="92">
        <f t="shared" si="894"/>
        <v>0.13067852940999591</v>
      </c>
      <c r="BX338" s="71">
        <f t="shared" si="895"/>
        <v>1540.0899374203907</v>
      </c>
      <c r="BY338" s="90">
        <f>IF(ISNA(VLOOKUP($B338,'[1]1718  Exp_Rev Access'!$F$7:$GK$318,64,FALSE)),"",VLOOKUP($B338,'[1]1718  Exp_Rev Access'!$F$7:$GK$318,64,FALSE))</f>
        <v>0</v>
      </c>
      <c r="BZ338" s="90">
        <f>IF(ISNA(VLOOKUP($B338,'[1]1718  Exp_Rev Access'!$F$7:$GK$318,65,FALSE)),"",VLOOKUP($B338,'[1]1718  Exp_Rev Access'!$F$7:$GK$318,65,FALSE))</f>
        <v>0</v>
      </c>
      <c r="CA338" s="90">
        <f>IF(ISNA(VLOOKUP($B338,'[1]1718  Exp_Rev Access'!$F$7:$GK$318,66,FALSE)),"",VLOOKUP($B338,'[1]1718  Exp_Rev Access'!$F$7:$GK$318,66,FALSE))</f>
        <v>0</v>
      </c>
      <c r="CB338" s="90">
        <f>IF(ISNA(VLOOKUP($B338,'[1]1718  Exp_Rev Access'!$F$7:$GK$318,67,FALSE)),"",VLOOKUP($B338,'[1]1718  Exp_Rev Access'!$F$7:$GK$318,67,FALSE))</f>
        <v>0</v>
      </c>
      <c r="CC338" s="90">
        <f>IF(ISNA(VLOOKUP($B338,'[1]1718  Exp_Rev Access'!$F$7:$GK$318,68,FALSE)),"",VLOOKUP($B338,'[1]1718  Exp_Rev Access'!$F$7:$GK$318,68,FALSE))</f>
        <v>0</v>
      </c>
      <c r="CD338" s="90">
        <f>IF(ISNA(VLOOKUP($B338,'[1]1718  Exp_Rev Access'!$F$7:$GK$318,69,FALSE)),"",VLOOKUP($B338,'[1]1718  Exp_Rev Access'!$F$7:$GK$318,69,FALSE))</f>
        <v>0</v>
      </c>
      <c r="CE338" s="56">
        <f t="shared" si="881"/>
        <v>0</v>
      </c>
      <c r="CF338" s="92">
        <f t="shared" si="896"/>
        <v>0</v>
      </c>
      <c r="CG338" s="78">
        <f t="shared" si="897"/>
        <v>0</v>
      </c>
      <c r="CH338" s="90">
        <f>IF(ISNA(VLOOKUP($B338,'[1]1718  Exp_Rev Access'!$F$7:$GK$318,$CH$2,FALSE)),"",VLOOKUP($B338,'[1]1718  Exp_Rev Access'!$F$7:$GK$318,$CH$2,FALSE))</f>
        <v>0</v>
      </c>
      <c r="CI338" s="90">
        <f>IF(ISNA(VLOOKUP($B338,'[1]1718  Exp_Rev Access'!$F$7:$GK$318,$CI$2,FALSE)),"",VLOOKUP($B338,'[1]1718  Exp_Rev Access'!$F$7:$GK$318,$CI$2,FALSE))</f>
        <v>0</v>
      </c>
      <c r="CJ338" s="90">
        <f>IF(ISNA(VLOOKUP($B338,'[1]1718  Exp_Rev Access'!$F$7:$GK$318,$CJ$2,FALSE)),"",VLOOKUP($B338,'[1]1718  Exp_Rev Access'!$F$7:$GK$318,$CJ$2,FALSE))</f>
        <v>0</v>
      </c>
      <c r="CK338" s="90">
        <f>IF(ISNA(VLOOKUP($B338,'[1]1718  Exp_Rev Access'!$F$7:$GK$318,$CK$2,FALSE)),"",VLOOKUP($B338,'[1]1718  Exp_Rev Access'!$F$7:$GK$318,$CK$2,FALSE))</f>
        <v>0</v>
      </c>
      <c r="CL338" s="90">
        <f>IF(ISNA(VLOOKUP($B338,'[1]1718  Exp_Rev Access'!$F$7:$GK$318,$CL$2,FALSE)),"",VLOOKUP($B338,'[1]1718  Exp_Rev Access'!$F$7:$GK$318,$CL$2,FALSE))</f>
        <v>0</v>
      </c>
      <c r="CM338" s="90">
        <f>IF(ISNA(VLOOKUP($B338,'[1]1718  Exp_Rev Access'!$F$7:$GK$318,$CM$2,FALSE)),"",VLOOKUP($B338,'[1]1718  Exp_Rev Access'!$F$7:$GK$318,$CM$2,FALSE))</f>
        <v>0</v>
      </c>
      <c r="CN338" s="90">
        <f>IF(ISNA(VLOOKUP($B338,'[1]1718  Exp_Rev Access'!$F$7:$GK$318,$CN$2,FALSE)),"",VLOOKUP($B338,'[1]1718  Exp_Rev Access'!$F$7:$GK$318,$CN$2,FALSE))</f>
        <v>0</v>
      </c>
      <c r="CO338" s="90">
        <f>IF(ISNA(VLOOKUP($B338,'[1]1718  Exp_Rev Access'!$F$7:$GK$318,$CO$2,FALSE)),"",VLOOKUP($B338,'[1]1718  Exp_Rev Access'!$F$7:$GK$318,$CO$2,FALSE))</f>
        <v>0</v>
      </c>
      <c r="CP338" s="90">
        <f>IF(ISNA(VLOOKUP($B338,'[1]1718  Exp_Rev Access'!$F$7:$GK$318,$CP$2,FALSE)),"",VLOOKUP($B338,'[1]1718  Exp_Rev Access'!$F$7:$GK$318,$CP$2,FALSE))</f>
        <v>0</v>
      </c>
      <c r="CQ338" s="90">
        <f>IF(ISNA(VLOOKUP($B338,'[1]1718  Exp_Rev Access'!$F$7:$GK$318,$CQ$2,FALSE)),"",VLOOKUP($B338,'[1]1718  Exp_Rev Access'!$F$7:$GK$318,$CQ$2,FALSE))</f>
        <v>120742.18</v>
      </c>
      <c r="CR338" s="90">
        <f>IF(ISNA(VLOOKUP($B338,'[1]1718  Exp_Rev Access'!$F$7:$GK$318,$CR$2,FALSE)),"",VLOOKUP($B338,'[1]1718  Exp_Rev Access'!$F$7:$GK$318,$CR$2,FALSE))</f>
        <v>0</v>
      </c>
      <c r="CS338" s="90">
        <f>IF(ISNA(VLOOKUP($B338,'[1]1718  Exp_Rev Access'!$F$7:$GK$318,$CS$2,FALSE)),"",VLOOKUP($B338,'[1]1718  Exp_Rev Access'!$F$7:$GK$318,$CS$2,FALSE))</f>
        <v>13001.82</v>
      </c>
      <c r="CT338" s="90">
        <f>IF(ISNA(VLOOKUP($B338,'[1]1718  Exp_Rev Access'!$F$7:$GK$318,$CT$2,FALSE)),"",VLOOKUP($B338,'[1]1718  Exp_Rev Access'!$F$7:$GK$318,$CT$2,FALSE))</f>
        <v>0</v>
      </c>
      <c r="CU338" s="90">
        <f>IF(ISNA(VLOOKUP($B338,'[1]1718  Exp_Rev Access'!$F$7:$GK$318,$CU$2,FALSE)),"",VLOOKUP($B338,'[1]1718  Exp_Rev Access'!$F$7:$GK$318,$CU$2,FALSE))</f>
        <v>54321.66</v>
      </c>
      <c r="CV338" s="90">
        <f>IF(ISNA(VLOOKUP($B338,'[1]1718  Exp_Rev Access'!$F$7:$GK$318,$CV$2,FALSE)),"",VLOOKUP($B338,'[1]1718  Exp_Rev Access'!$F$7:$GK$318,$CV$2,FALSE))</f>
        <v>27245</v>
      </c>
      <c r="CW338" s="90">
        <f>IF(ISNA(VLOOKUP($B338,'[1]1718  Exp_Rev Access'!$F$7:$GK$318,$CW$2,FALSE)),"",VLOOKUP($B338,'[1]1718  Exp_Rev Access'!$F$7:$GK$318,$CW$2,FALSE))</f>
        <v>0</v>
      </c>
      <c r="CX338" s="90">
        <f>IF(ISNA(VLOOKUP($B338,'[1]1718  Exp_Rev Access'!$F$7:$GK$318,$CX$2,FALSE)),"",VLOOKUP($B338,'[1]1718  Exp_Rev Access'!$F$7:$GK$318,$CX$2,FALSE))</f>
        <v>0</v>
      </c>
      <c r="CY338" s="90">
        <f>IF(ISNA(VLOOKUP($B338,'[1]1718  Exp_Rev Access'!$F$7:$GK$318,$CY$2,FALSE)),"",VLOOKUP($B338,'[1]1718  Exp_Rev Access'!$F$7:$GK$318,$CY$2,FALSE))</f>
        <v>0</v>
      </c>
      <c r="CZ338" s="90">
        <f>IF(ISNA(VLOOKUP($B338,'[1]1718  Exp_Rev Access'!$F$7:$GK$318,$CZ$2,FALSE)),"",VLOOKUP($B338,'[1]1718  Exp_Rev Access'!$F$7:$GK$318,$CZ$2,FALSE))</f>
        <v>0</v>
      </c>
      <c r="DA338" s="90">
        <f>IF(ISNA(VLOOKUP($B338,'[1]1718  Exp_Rev Access'!$F$7:$GK$318,$DA$2,FALSE)),"",VLOOKUP($B338,'[1]1718  Exp_Rev Access'!$F$7:$GK$318,$DA$2,FALSE))</f>
        <v>0</v>
      </c>
      <c r="DB338" s="90">
        <f>IF(ISNA(VLOOKUP($B338,'[1]1718  Exp_Rev Access'!$F$7:$GK$318,$DB$2,FALSE)),"",VLOOKUP($B338,'[1]1718  Exp_Rev Access'!$F$7:$GK$318,$DB$2,FALSE))</f>
        <v>0</v>
      </c>
      <c r="DC338" s="90">
        <f>IF(ISNA(VLOOKUP($B338,'[1]1718  Exp_Rev Access'!$F$7:$GK$318,$DC$2,FALSE)),"",VLOOKUP($B338,'[1]1718  Exp_Rev Access'!$F$7:$GK$318,$DC$2,FALSE))</f>
        <v>0</v>
      </c>
      <c r="DD338" s="90">
        <f>IF(ISNA(VLOOKUP($B338,'[1]1718  Exp_Rev Access'!$F$7:$GK$318,$DD$2,FALSE)),"",VLOOKUP($B338,'[1]1718  Exp_Rev Access'!$F$7:$GK$318,$DD$2,FALSE))</f>
        <v>0</v>
      </c>
      <c r="DE338" s="90">
        <f>IF(ISNA(VLOOKUP($B338,'[1]1718  Exp_Rev Access'!$F$7:$GK$318,$DE$2,FALSE)),"",VLOOKUP($B338,'[1]1718  Exp_Rev Access'!$F$7:$GK$318,$DE$2,FALSE))</f>
        <v>0</v>
      </c>
      <c r="DF338" s="90">
        <f>IF(ISNA(VLOOKUP($B338,'[1]1718  Exp_Rev Access'!$F$7:$GK$318,$DF$2,FALSE)),"",VLOOKUP($B338,'[1]1718  Exp_Rev Access'!$F$7:$GK$318,$DF$2,FALSE))</f>
        <v>0</v>
      </c>
      <c r="DG338" s="90">
        <f>IF(ISNA(VLOOKUP($B338,'[1]1718  Exp_Rev Access'!$F$7:$GK$318,$DG$2,FALSE)),"",VLOOKUP($B338,'[1]1718  Exp_Rev Access'!$F$7:$GK$318,$DG$2,FALSE))</f>
        <v>0</v>
      </c>
      <c r="DH338" s="90">
        <f>IF(ISNA(VLOOKUP($B338,'[1]1718  Exp_Rev Access'!$F$7:$GK$318,$DH$2,FALSE)),"",VLOOKUP($B338,'[1]1718  Exp_Rev Access'!$F$7:$GK$318,$DH$2,FALSE))</f>
        <v>0</v>
      </c>
      <c r="DI338" s="90">
        <f>IF(ISNA(VLOOKUP($B338,'[1]1718  Exp_Rev Access'!$F$7:$GK$318,$DI$2,FALSE)),"",VLOOKUP($B338,'[1]1718  Exp_Rev Access'!$F$7:$GK$318,$DI$2,FALSE))</f>
        <v>125371.34</v>
      </c>
      <c r="DJ338" s="90">
        <f>IF(ISNA(VLOOKUP($B338,'[1]1718  Exp_Rev Access'!$F$7:$GK$318,$DJ$2,FALSE)),"",VLOOKUP($B338,'[1]1718  Exp_Rev Access'!$F$7:$GK$318,$DJ$2,FALSE))</f>
        <v>0</v>
      </c>
      <c r="DK338" s="90">
        <f>IF(ISNA(VLOOKUP($B338,'[1]1718  Exp_Rev Access'!$F$7:$GK$318,$DK$2,FALSE)),"",VLOOKUP($B338,'[1]1718  Exp_Rev Access'!$F$7:$GK$318,$DK$2,FALSE))</f>
        <v>0</v>
      </c>
      <c r="DL338" s="90">
        <f>IF(ISNA(VLOOKUP($B338,'[1]1718  Exp_Rev Access'!$F$7:$GK$318,$DL$2,FALSE)),"",VLOOKUP($B338,'[1]1718  Exp_Rev Access'!$F$7:$GK$318,$DL$2,FALSE))</f>
        <v>0</v>
      </c>
      <c r="DM338" s="90">
        <f>IF(ISNA(VLOOKUP($B338,'[1]1718  Exp_Rev Access'!$F$7:$GK$318,$DM$2,FALSE)),"",VLOOKUP($B338,'[1]1718  Exp_Rev Access'!$F$7:$GK$318,$DM$2,FALSE))</f>
        <v>0</v>
      </c>
      <c r="DN338" s="90">
        <f>IF(ISNA(VLOOKUP($B338,'[1]1718  Exp_Rev Access'!$F$7:$GK$318,$DN$2,FALSE)),"",VLOOKUP($B338,'[1]1718  Exp_Rev Access'!$F$7:$GK$318,$DN$2,FALSE))</f>
        <v>0</v>
      </c>
      <c r="DO338" s="90">
        <f>IF(ISNA(VLOOKUP($B338,'[1]1718  Exp_Rev Access'!$F$7:$GK$318,$DO$2,FALSE)),"",VLOOKUP($B338,'[1]1718  Exp_Rev Access'!$F$7:$GK$318,$DO$2,FALSE))</f>
        <v>0</v>
      </c>
      <c r="DP338" s="90">
        <f>IF(ISNA(VLOOKUP($B338,'[1]1718  Exp_Rev Access'!$F$7:$GK$318,$DP$2,FALSE)),"",VLOOKUP($B338,'[1]1718  Exp_Rev Access'!$F$7:$GK$318,$DP$2,FALSE))</f>
        <v>0</v>
      </c>
      <c r="DQ338" s="90">
        <f>IF(ISNA(VLOOKUP($B338,'[1]1718  Exp_Rev Access'!$F$7:$GK$318,$DQ$2,FALSE)),"",VLOOKUP($B338,'[1]1718  Exp_Rev Access'!$F$7:$GK$318,$DQ$2,FALSE))</f>
        <v>0</v>
      </c>
      <c r="DR338" s="90">
        <f>IF(ISNA(VLOOKUP($B338,'[1]1718  Exp_Rev Access'!$F$7:$GK$318,$DR$2,FALSE)),"",VLOOKUP($B338,'[1]1718  Exp_Rev Access'!$F$7:$GK$318,$DR$2,FALSE))</f>
        <v>0</v>
      </c>
      <c r="DS338" s="90">
        <f>IF(ISNA(VLOOKUP($B338,'[1]1718  Exp_Rev Access'!$F$7:$GK$318,$DS$2,FALSE)),"",VLOOKUP($B338,'[1]1718  Exp_Rev Access'!$F$7:$GK$318,$DS$2,FALSE))</f>
        <v>0</v>
      </c>
      <c r="DT338" s="90">
        <f>IF(ISNA(VLOOKUP($B338,'[1]1718  Exp_Rev Access'!$F$7:$GK$318,$DT$2,FALSE)),"",VLOOKUP($B338,'[1]1718  Exp_Rev Access'!$F$7:$GK$318,$DT$2,FALSE))</f>
        <v>0</v>
      </c>
      <c r="DU338" s="90">
        <f>IF(ISNA(VLOOKUP($B338,'[1]1718  Exp_Rev Access'!$F$7:$GK$318,$DU$2,FALSE)),"",VLOOKUP($B338,'[1]1718  Exp_Rev Access'!$F$7:$GK$318,$DU$2,FALSE))</f>
        <v>0</v>
      </c>
      <c r="DV338" s="90">
        <f>IF(ISNA(VLOOKUP($B338,'[1]1718  Exp_Rev Access'!$F$7:$GK$318,$DV$2,FALSE)),"",VLOOKUP($B338,'[1]1718  Exp_Rev Access'!$F$7:$GK$318,$DV$2,FALSE))</f>
        <v>0</v>
      </c>
      <c r="DW338" s="90">
        <f>IF(ISNA(VLOOKUP($B338,'[1]1718  Exp_Rev Access'!$F$7:$GK$318,$DW$2,FALSE)),"",VLOOKUP($B338,'[1]1718  Exp_Rev Access'!$F$7:$GK$318,$DW$2,FALSE))</f>
        <v>0</v>
      </c>
      <c r="DX338" s="90">
        <f>IF(ISNA(VLOOKUP($B338,'[1]1718  Exp_Rev Access'!$F$7:$GK$318,$DX$2,FALSE)),"",VLOOKUP($B338,'[1]1718  Exp_Rev Access'!$F$7:$GK$318,$DX$2,FALSE))</f>
        <v>0</v>
      </c>
      <c r="DY338" s="90">
        <f>IF(ISNA(VLOOKUP($B338,'[1]1718  Exp_Rev Access'!$F$7:$GK$318,$DY$2,FALSE)),"",VLOOKUP($B338,'[1]1718  Exp_Rev Access'!$F$7:$GK$318,$DY$2,FALSE))</f>
        <v>0</v>
      </c>
      <c r="DZ338" s="90">
        <f>IF(ISNA(VLOOKUP($B338,'[1]1718  Exp_Rev Access'!$F$7:$GK$318,$DZ$2,FALSE)),"",VLOOKUP($B338,'[1]1718  Exp_Rev Access'!$F$7:$GK$318,$DZ$2,FALSE))</f>
        <v>0</v>
      </c>
      <c r="EA338" s="90">
        <f>IF(ISNA(VLOOKUP($B338,'[1]1718  Exp_Rev Access'!$F$7:$GK$318,$EA$2,FALSE)),"",VLOOKUP($B338,'[1]1718  Exp_Rev Access'!$F$7:$GK$318,$EA$2,FALSE))</f>
        <v>0</v>
      </c>
      <c r="EB338" s="90">
        <f>IF(ISNA(VLOOKUP($B338,'[1]1718  Exp_Rev Access'!$F$7:$GK$318,$EB$2,FALSE)),"",VLOOKUP($B338,'[1]1718  Exp_Rev Access'!$F$7:$GK$318,$EB$2,FALSE))</f>
        <v>0</v>
      </c>
      <c r="EC338" s="90">
        <f>IF(ISNA(VLOOKUP($B338,'[1]1718  Exp_Rev Access'!$F$7:$GK$318,$EC$2,FALSE)),"",VLOOKUP($B338,'[1]1718  Exp_Rev Access'!$F$7:$GK$318,$EC$2,FALSE))</f>
        <v>0</v>
      </c>
      <c r="ED338" s="90">
        <f>IF(ISNA(VLOOKUP($B338,'[1]1718  Exp_Rev Access'!$F$7:$GK$318,$ED$2,FALSE)),"",VLOOKUP($B338,'[1]1718  Exp_Rev Access'!$F$7:$GK$318,$ED$2,FALSE))</f>
        <v>0</v>
      </c>
      <c r="EE338" s="90">
        <f>IF(ISNA(VLOOKUP($B338,'[1]1718  Exp_Rev Access'!$F$7:$GK$318,$EE$2,FALSE)),"",VLOOKUP($B338,'[1]1718  Exp_Rev Access'!$F$7:$GK$318,$EE$2,FALSE))</f>
        <v>0</v>
      </c>
      <c r="EF338" s="90">
        <f>IF(ISNA(VLOOKUP($B338,'[1]1718  Exp_Rev Access'!$F$7:$GK$318,$EF$2,FALSE)),"",VLOOKUP($B338,'[1]1718  Exp_Rev Access'!$F$7:$GK$318,$EF$2,FALSE))</f>
        <v>0</v>
      </c>
      <c r="EG338" s="90">
        <f>IF(ISNA(VLOOKUP($B338,'[1]1718  Exp_Rev Access'!$F$7:$GK$318,$EG$2,FALSE)),"",VLOOKUP($B338,'[1]1718  Exp_Rev Access'!$F$7:$GK$318,$EG$2,FALSE))</f>
        <v>0</v>
      </c>
      <c r="EH338" s="90">
        <f>IF(ISNA(VLOOKUP($B338,'[1]1718  Exp_Rev Access'!$F$7:$GK$318,$EH$2,FALSE)),"",VLOOKUP($B338,'[1]1718  Exp_Rev Access'!$F$7:$GK$318,$EH$2,FALSE))</f>
        <v>0</v>
      </c>
      <c r="EI338" s="90">
        <f>IF(ISNA(VLOOKUP($B338,'[1]1718  Exp_Rev Access'!$F$7:$GK$318,$EI$2,FALSE)),"",VLOOKUP($B338,'[1]1718  Exp_Rev Access'!$F$7:$GK$318,$EI$2,FALSE))</f>
        <v>0</v>
      </c>
      <c r="EJ338" s="90">
        <f>IF(ISNA(VLOOKUP($B338,'[1]1718  Exp_Rev Access'!$F$7:$GK$318,$EJ$2,FALSE)),"",VLOOKUP($B338,'[1]1718  Exp_Rev Access'!$F$7:$GK$318,$EJ$2,FALSE))</f>
        <v>0</v>
      </c>
      <c r="EK338" s="90">
        <f>IF(ISNA(VLOOKUP($B338,'[1]1718  Exp_Rev Access'!$F$7:$GK$318,$EK$2,FALSE)),"",VLOOKUP($B338,'[1]1718  Exp_Rev Access'!$F$7:$GK$318,$EK$2,FALSE))</f>
        <v>0</v>
      </c>
      <c r="EL338" s="90">
        <f>IF(ISNA(VLOOKUP($B338,'[1]1718  Exp_Rev Access'!$F$7:$GK$318,$EL$2,FALSE)),"",VLOOKUP($B338,'[1]1718  Exp_Rev Access'!$F$7:$GK$318,$EL$2,FALSE))</f>
        <v>0</v>
      </c>
      <c r="EM338" s="90">
        <f>IF(ISNA(VLOOKUP($B338,'[1]1718  Exp_Rev Access'!$F$7:$GK$318,$EM$2,FALSE)),"",VLOOKUP($B338,'[1]1718  Exp_Rev Access'!$F$7:$GK$318,$EM$2,FALSE))</f>
        <v>0</v>
      </c>
      <c r="EN338" s="90">
        <f>IF(ISNA(VLOOKUP($B338,'[1]1718  Exp_Rev Access'!$F$7:$GK$318,$EN$2,FALSE)),"",VLOOKUP($B338,'[1]1718  Exp_Rev Access'!$F$7:$GK$318,$EN$2,FALSE))</f>
        <v>0</v>
      </c>
      <c r="EO338" s="90">
        <f>IF(ISNA(VLOOKUP($B338,'[1]1718  Exp_Rev Access'!$F$7:$GK$318,$EO$2,FALSE)),"",VLOOKUP($B338,'[1]1718  Exp_Rev Access'!$F$7:$GK$318,$EO$2,FALSE))</f>
        <v>0</v>
      </c>
      <c r="EP338" s="90">
        <f>IF(ISNA(VLOOKUP($B338,'[1]1718  Exp_Rev Access'!$F$7:$GK$318,$EP$2,FALSE)),"",VLOOKUP($B338,'[1]1718  Exp_Rev Access'!$F$7:$GK$318,$EP$2,FALSE))</f>
        <v>0</v>
      </c>
      <c r="EQ338" s="90">
        <f>IF(ISNA(VLOOKUP($B338,'[1]1718  Exp_Rev Access'!$F$7:$GK$318,$EQ$2,FALSE)),"",VLOOKUP($B338,'[1]1718  Exp_Rev Access'!$F$7:$GK$318,$EQ$2,FALSE))</f>
        <v>0</v>
      </c>
      <c r="ER338" s="90">
        <f>IF(ISNA(VLOOKUP($B338,'[1]1718  Exp_Rev Access'!$F$7:$GK$318,$ER$2,FALSE)),"",VLOOKUP($B338,'[1]1718  Exp_Rev Access'!$F$7:$GK$318,$ER$2,FALSE))</f>
        <v>0</v>
      </c>
      <c r="ES338" s="90">
        <f>IF(ISNA(VLOOKUP($B338,'[1]1718  Exp_Rev Access'!$F$7:$GK$318,$ES$2,FALSE)),"",VLOOKUP($B338,'[1]1718  Exp_Rev Access'!$F$7:$GK$318,$ES$2,FALSE))</f>
        <v>0</v>
      </c>
      <c r="ET338" s="90">
        <f>IF(ISNA(VLOOKUP($B338,'[1]1718  Exp_Rev Access'!$F$7:$GK$318,$ET$2,FALSE)),"",VLOOKUP($B338,'[1]1718  Exp_Rev Access'!$F$7:$GK$318,$ET$2,FALSE))</f>
        <v>0</v>
      </c>
      <c r="EU338" s="90">
        <f>IF(ISNA(VLOOKUP($B338,'[1]1718  Exp_Rev Access'!$F$7:$GK$318,$EU$2,FALSE)),"",VLOOKUP($B338,'[1]1718  Exp_Rev Access'!$F$7:$GK$318,$EU$2,FALSE))</f>
        <v>0</v>
      </c>
      <c r="EV338" s="90">
        <f>IF(ISNA(VLOOKUP($B338,'[1]1718  Exp_Rev Access'!$F$7:$GK$318,$EV$2,FALSE)),"",VLOOKUP($B338,'[1]1718  Exp_Rev Access'!$F$7:$GK$318,$EV$2,FALSE))</f>
        <v>0</v>
      </c>
      <c r="EW338" s="90">
        <f>IF(ISNA(VLOOKUP($B338,'[1]1718  Exp_Rev Access'!$F$7:$GK$318,$EW$2,FALSE)),"",VLOOKUP($B338,'[1]1718  Exp_Rev Access'!$F$7:$GK$318,$EW$2,FALSE))</f>
        <v>0</v>
      </c>
      <c r="EX338" s="90">
        <f>IF(ISNA(VLOOKUP($B338,'[1]1718  Exp_Rev Access'!$F$7:$GK$318,$EX$2,FALSE)),"",VLOOKUP($B338,'[1]1718  Exp_Rev Access'!$F$7:$GK$318,$EX$2,FALSE))</f>
        <v>0</v>
      </c>
      <c r="EY338" s="90">
        <f>IF(ISNA(VLOOKUP($B338,'[1]1718  Exp_Rev Access'!$F$7:$GK$318,$EY$2,FALSE)),"",VLOOKUP($B338,'[1]1718  Exp_Rev Access'!$F$7:$GK$318,$EY$2,FALSE))</f>
        <v>0</v>
      </c>
      <c r="EZ338" s="90">
        <f>IF(ISNA(VLOOKUP($B338,'[1]1718  Exp_Rev Access'!$F$7:$GK$318,$EZ$2,FALSE)),"",VLOOKUP($B338,'[1]1718  Exp_Rev Access'!$F$7:$GK$318,$EZ$2,FALSE))</f>
        <v>0</v>
      </c>
      <c r="FA338" s="90">
        <f>IF(ISNA(VLOOKUP($B338,'[1]1718  Exp_Rev Access'!$F$7:$GK$318,$FA$2,FALSE)),"",VLOOKUP($B338,'[1]1718  Exp_Rev Access'!$F$7:$GK$318,$FA$2,FALSE))</f>
        <v>0</v>
      </c>
      <c r="FB338" s="90">
        <f>IF(ISNA(VLOOKUP($B338,'[1]1718  Exp_Rev Access'!$F$7:$GK$318,$FB$2,FALSE)),"",VLOOKUP($B338,'[1]1718  Exp_Rev Access'!$F$7:$GK$318,$FB$2,FALSE))</f>
        <v>0</v>
      </c>
      <c r="FC338" s="90">
        <f>IF(ISNA(VLOOKUP($B338,'[1]1718  Exp_Rev Access'!$F$7:$GK$318,$FC$2,FALSE)),"",VLOOKUP($B338,'[1]1718  Exp_Rev Access'!$F$7:$GK$318,$FC$2,FALSE))</f>
        <v>0</v>
      </c>
      <c r="FD338" s="90">
        <f>IF(ISNA(VLOOKUP($B338,'[1]1718  Exp_Rev Access'!$F$7:$GK$318,$FD$2,FALSE)),"",VLOOKUP($B338,'[1]1718  Exp_Rev Access'!$F$7:$GK$318,$FD$2,FALSE))</f>
        <v>0</v>
      </c>
      <c r="FE338" s="90">
        <f>IF(ISNA(VLOOKUP($B338,'[1]1718  Exp_Rev Access'!$F$7:$GK$318,$FE$2,FALSE)),"",VLOOKUP($B338,'[1]1718  Exp_Rev Access'!$F$7:$GK$318,$FE$2,FALSE))</f>
        <v>0</v>
      </c>
      <c r="FF338" s="90">
        <f>IF(ISNA(VLOOKUP($B338,'[1]1718  Exp_Rev Access'!$F$7:$GK$318,$FF$2,FALSE)),"",VLOOKUP($B338,'[1]1718  Exp_Rev Access'!$F$7:$GK$318,$FF$2,FALSE))</f>
        <v>0</v>
      </c>
      <c r="FG338" s="90">
        <f>IF(ISNA(VLOOKUP($B338,'[1]1718  Exp_Rev Access'!$F$7:$GK$318,$FG$2,FALSE)),"",VLOOKUP($B338,'[1]1718  Exp_Rev Access'!$F$7:$GK$318,$FG$2,FALSE))</f>
        <v>0</v>
      </c>
      <c r="FH338" s="90">
        <f>IF(ISNA(VLOOKUP($B338,'[1]1718  Exp_Rev Access'!$F$7:$GK$318,$FH$2,FALSE)),"",VLOOKUP($B338,'[1]1718  Exp_Rev Access'!$F$7:$GK$318,$FH$2,FALSE))</f>
        <v>0</v>
      </c>
      <c r="FI338" s="90">
        <f>IF(ISNA(VLOOKUP($B338,'[1]1718  Exp_Rev Access'!$F$7:$GK$318,$FI$2,FALSE)),"",VLOOKUP($B338,'[1]1718  Exp_Rev Access'!$F$7:$GK$318,$FI$2,FALSE))</f>
        <v>0</v>
      </c>
      <c r="FJ338" s="90">
        <f>IF(ISNA(VLOOKUP($B338,'[1]1718  Exp_Rev Access'!$F$7:$GK$318,$FJ$2,FALSE)),"",VLOOKUP($B338,'[1]1718  Exp_Rev Access'!$F$7:$GK$318,$FJ$2,FALSE))</f>
        <v>0</v>
      </c>
      <c r="FK338" s="90">
        <f>IF(ISNA(VLOOKUP($B338,'[1]1718  Exp_Rev Access'!$F$7:$GK$318,$FK$2,FALSE)),"",VLOOKUP($B338,'[1]1718  Exp_Rev Access'!$F$7:$GK$318,$FK$2,FALSE))</f>
        <v>0</v>
      </c>
      <c r="FL338" s="90">
        <f>IF(ISNA(VLOOKUP($B338,'[1]1718  Exp_Rev Access'!$F$7:$GK$318,$FL$2,FALSE)),"",VLOOKUP($B338,'[1]1718  Exp_Rev Access'!$F$7:$GK$318,$FL$2,FALSE))</f>
        <v>0</v>
      </c>
      <c r="FM338" s="90">
        <f>IF(ISNA(VLOOKUP($B338,'[1]1718  Exp_Rev Access'!$F$7:$GK$318,$FM$2,FALSE)),"",VLOOKUP($B338,'[1]1718  Exp_Rev Access'!$F$7:$GK$318,$FM$2,FALSE))</f>
        <v>0</v>
      </c>
      <c r="FN338" s="90">
        <f>IF(ISNA(VLOOKUP($B338,'[1]1718  Exp_Rev Access'!$F$7:$GK$318,$FN$2,FALSE)),"",VLOOKUP($B338,'[1]1718  Exp_Rev Access'!$F$7:$GK$318,$FN$2,FALSE))</f>
        <v>0</v>
      </c>
      <c r="FO338" s="90">
        <f>IF(ISNA(VLOOKUP($B338,'[1]1718  Exp_Rev Access'!$F$7:$GK$318,$FO$2,FALSE)),"",VLOOKUP($B338,'[1]1718  Exp_Rev Access'!$F$7:$GK$318,$FO$2,FALSE))</f>
        <v>0</v>
      </c>
      <c r="FP338" s="90">
        <f>IF(ISNA(VLOOKUP($B338,'[1]1718  Exp_Rev Access'!$F$7:$GK$318,$FP$2,FALSE)),"",VLOOKUP($B338,'[1]1718  Exp_Rev Access'!$F$7:$GK$318,$FP$2,FALSE))</f>
        <v>0</v>
      </c>
      <c r="FQ338" s="90">
        <f>IF(ISNA(VLOOKUP($B338,'[1]1718  Exp_Rev Access'!$F$7:$GK$318,$FQ$2,FALSE)),"",VLOOKUP($B338,'[1]1718  Exp_Rev Access'!$F$7:$GK$318,$FQ$2,FALSE))</f>
        <v>0</v>
      </c>
      <c r="FR338" s="90">
        <f>IF(ISNA(VLOOKUP($B338,'[1]1718  Exp_Rev Access'!$F$7:$GK$318,$FR$2,FALSE)),"",VLOOKUP($B338,'[1]1718  Exp_Rev Access'!$F$7:$GK$318,$FR$2,FALSE))</f>
        <v>28564.77</v>
      </c>
      <c r="FS338" s="56">
        <f t="shared" si="898"/>
        <v>369246.77</v>
      </c>
      <c r="FT338" s="92">
        <f t="shared" si="899"/>
        <v>3.470237973671856E-2</v>
      </c>
      <c r="FU338" s="94">
        <f t="shared" si="900"/>
        <v>408.97908844215533</v>
      </c>
      <c r="FV338" s="95">
        <f>IF(ISNA(VLOOKUP($B338,'[1]1718  Exp_Rev Access'!$F$7:$GK$318,$FV$2,FALSE)),"",VLOOKUP($B338,'[1]1718  Exp_Rev Access'!$F$7:$GK$318,$FV$2,FALSE))</f>
        <v>69470</v>
      </c>
      <c r="FW338" s="95">
        <f>IF(ISNA(VLOOKUP($B338,'[1]1718  Exp_Rev Access'!$F$7:$GK$318,$FW$2,FALSE)),"",VLOOKUP($B338,'[1]1718  Exp_Rev Access'!$F$7:$GK$318,$FW$2,FALSE))</f>
        <v>0</v>
      </c>
      <c r="FX338" s="95">
        <f>IF(ISNA(VLOOKUP($B338,'[1]1718  Exp_Rev Access'!$F$7:$GK$318,$FX$2,FALSE)),"",VLOOKUP($B338,'[1]1718  Exp_Rev Access'!$F$7:$GK$318,$FX$2,FALSE))</f>
        <v>0</v>
      </c>
      <c r="FY338" s="95">
        <f>IF(ISNA(VLOOKUP($B338,'[1]1718  Exp_Rev Access'!$F$7:$GK$318,$FY$2,FALSE)),"",VLOOKUP($B338,'[1]1718  Exp_Rev Access'!$F$7:$GK$318,$FY$2,FALSE))</f>
        <v>0</v>
      </c>
      <c r="FZ338" s="95">
        <f>IF(ISNA(VLOOKUP($B338,'[1]1718  Exp_Rev Access'!$F$7:$GK$318,$FZ$2,FALSE)),"",VLOOKUP($B338,'[1]1718  Exp_Rev Access'!$F$7:$GK$318,$FZ$2,FALSE))</f>
        <v>0</v>
      </c>
      <c r="GA338" s="95">
        <f>IF(ISNA(VLOOKUP($B338,'[1]1718  Exp_Rev Access'!$F$7:$GK$318,$GA$2,FALSE)),"",VLOOKUP($B338,'[1]1718  Exp_Rev Access'!$F$7:$GK$318,$GA$2,FALSE))</f>
        <v>0</v>
      </c>
      <c r="GB338" s="95">
        <f>IF(ISNA(VLOOKUP($B338,'[1]1718  Exp_Rev Access'!$F$7:$GK$318,$GB$2,FALSE)),"",VLOOKUP($B338,'[1]1718  Exp_Rev Access'!$F$7:$GK$318,$GB$2,FALSE))</f>
        <v>0</v>
      </c>
      <c r="GC338" s="95">
        <f>IF(ISNA(VLOOKUP($B338,'[1]1718  Exp_Rev Access'!$F$7:$GK$318,$GC$2,FALSE)),"",VLOOKUP($B338,'[1]1718  Exp_Rev Access'!$F$7:$GK$318,$GC$2,FALSE))</f>
        <v>0</v>
      </c>
      <c r="GD338" s="95">
        <f>IF(ISNA(VLOOKUP($B338,'[1]1718  Exp_Rev Access'!$F$7:$GK$318,$GD$2,FALSE)),"",VLOOKUP($B338,'[1]1718  Exp_Rev Access'!$F$7:$GK$318,$GD$2,FALSE))</f>
        <v>0</v>
      </c>
      <c r="GE338" s="95">
        <f>IF(ISNA(VLOOKUP($B338,'[1]1718  Exp_Rev Access'!$F$7:$GK$318,$GE$2,FALSE)),"",VLOOKUP($B338,'[1]1718  Exp_Rev Access'!$F$7:$GK$318,$GE$2,FALSE))</f>
        <v>0</v>
      </c>
      <c r="GF338" s="95">
        <f>IF(ISNA(VLOOKUP($B338,'[1]1718  Exp_Rev Access'!$F$7:$GK$318,$GF$2,FALSE)),"",VLOOKUP($B338,'[1]1718  Exp_Rev Access'!$F$7:$GK$318,$GF$2,FALSE))</f>
        <v>1845</v>
      </c>
      <c r="GG338" s="95">
        <f>IF(ISNA(VLOOKUP($B338,'[1]1718  Exp_Rev Access'!$F$7:$GK$318,$GG$2,FALSE)),"",VLOOKUP($B338,'[1]1718  Exp_Rev Access'!$F$7:$GK$318,$GG$2,FALSE))</f>
        <v>0</v>
      </c>
      <c r="GH338" s="95">
        <f>IF(ISNA(VLOOKUP($B338,'[1]1718  Exp_Rev Access'!$F$7:$GK$318,$GH$2,FALSE)),"",VLOOKUP($B338,'[1]1718  Exp_Rev Access'!$F$7:$GK$318,$GH$2,FALSE))</f>
        <v>0</v>
      </c>
      <c r="GI338" s="95">
        <f>IF(ISNA(VLOOKUP($B338,'[1]1718  Exp_Rev Access'!$F$7:$GK$318,$GI$2,FALSE)),"",VLOOKUP($B338,'[1]1718  Exp_Rev Access'!$F$7:$GK$318,$GI$2,FALSE))</f>
        <v>0</v>
      </c>
      <c r="GJ338" s="95">
        <f>IF(ISNA(VLOOKUP($B338,'[1]1718  Exp_Rev Access'!$F$7:$GK$318,$GJ$2,FALSE)),"",VLOOKUP($B338,'[1]1718  Exp_Rev Access'!$F$7:$GK$318,$GJ$2,FALSE))</f>
        <v>0</v>
      </c>
      <c r="GK338" s="95">
        <f>IF(ISNA(VLOOKUP($B338,'[1]1718  Exp_Rev Access'!$F$7:$GK$318,$GK$2,FALSE)),"",VLOOKUP($B338,'[1]1718  Exp_Rev Access'!$F$7:$GK$318,$GK$2,FALSE))</f>
        <v>772.14</v>
      </c>
      <c r="GL338" s="95">
        <f>IF(ISNA(VLOOKUP($B338,'[1]1718  Exp_Rev Access'!$F$7:$GK$318,$GL$2,FALSE)),"",VLOOKUP($B338,'[1]1718  Exp_Rev Access'!$F$7:$GK$318,$GL$2,FALSE))</f>
        <v>0</v>
      </c>
      <c r="GM338" s="95">
        <f>IF(ISNA(VLOOKUP($B338,'[1]1718  Exp_Rev Access'!$F$7:$GK$318,$GM$2,FALSE)),"",VLOOKUP($B338,'[1]1718  Exp_Rev Access'!$F$7:$GK$318,$GM$2,FALSE))</f>
        <v>0</v>
      </c>
      <c r="GN338" s="95">
        <f>IF(ISNA(VLOOKUP($B338,'[1]1718  Exp_Rev Access'!$F$7:$GK$318,$GN$2,FALSE)),"",VLOOKUP($B338,'[1]1718  Exp_Rev Access'!$F$7:$GK$318,$GN$2,FALSE))</f>
        <v>0</v>
      </c>
      <c r="GO338" s="95">
        <f>IF(ISNA(VLOOKUP($B338,'[1]1718  Exp_Rev Access'!$F$7:$GK$318,$GO$2,FALSE)),"",VLOOKUP($B338,'[1]1718  Exp_Rev Access'!$F$7:$GK$318,$GO$2,FALSE))</f>
        <v>0</v>
      </c>
      <c r="GP338" s="95">
        <f>IF(ISNA(VLOOKUP($B338,'[1]1718  Exp_Rev Access'!$F$7:$GK$318,$GP$2,FALSE)),"",VLOOKUP($B338,'[1]1718  Exp_Rev Access'!$F$7:$GK$318,$GP$2,FALSE))</f>
        <v>0</v>
      </c>
      <c r="GQ338" s="95">
        <f>IF(ISNA(VLOOKUP($B338,'[1]1718  Exp_Rev Access'!$F$7:$GK$318,$GQ$2,FALSE)),"",VLOOKUP($B338,'[1]1718  Exp_Rev Access'!$F$7:$GK$318,$GQ$2,FALSE))</f>
        <v>0</v>
      </c>
      <c r="GR338" s="95">
        <f>IF(ISNA(VLOOKUP($B338,'[1]1718  Exp_Rev Access'!$F$7:$GK$318,$GR$2,FALSE)),"",VLOOKUP($B338,'[1]1718  Exp_Rev Access'!$F$7:$GK$318,$GR$2,FALSE))</f>
        <v>0</v>
      </c>
      <c r="GS338" s="95">
        <f>IF(ISNA(VLOOKUP($B338,'[1]1718  Exp_Rev Access'!$F$7:$GK$318,$GS$2,FALSE)),"",VLOOKUP($B338,'[1]1718  Exp_Rev Access'!$F$7:$GK$318,$GS$2,FALSE))</f>
        <v>0</v>
      </c>
      <c r="GT338" s="95">
        <f>IF(ISNA(VLOOKUP($B338,'[1]1718  Exp_Rev Access'!$F$7:$GK$318,$GT$2,FALSE)),"",VLOOKUP($B338,'[1]1718  Exp_Rev Access'!$F$7:$GK$318,$GT$2,FALSE))</f>
        <v>0</v>
      </c>
      <c r="GU338" s="56">
        <f t="shared" si="901"/>
        <v>72087.14</v>
      </c>
      <c r="GV338" s="92">
        <f t="shared" si="902"/>
        <v>6.7748603634745228E-3</v>
      </c>
      <c r="GW338" s="96">
        <f t="shared" si="903"/>
        <v>79.843982942903011</v>
      </c>
    </row>
    <row r="339" spans="1:222" x14ac:dyDescent="0.3">
      <c r="A339" s="73"/>
      <c r="B339" s="88" t="s">
        <v>680</v>
      </c>
      <c r="C339" s="89" t="s">
        <v>681</v>
      </c>
      <c r="D339" s="75">
        <f>IF(ISNA(VLOOKUP($B339,'[1]1718 enrollment_Rev_Exp by size'!$A$7:H671,3,FALSE)),"",VLOOKUP($B339,'[1]1718 enrollment_Rev_Exp by size'!$A$7:$G$350,3,FALSE))</f>
        <v>4825.0399999999991</v>
      </c>
      <c r="E339" s="76">
        <f>IF(ISNA(VLOOKUP($B339,'[1]1718 enrollment_Rev_Exp by size'!$A$7:I673,5,FALSE)),"",VLOOKUP($B339,'[1]1718 enrollment_Rev_Exp by size'!$A$7:$G$350,5,FALSE))</f>
        <v>57726750.159999996</v>
      </c>
      <c r="F339" s="70">
        <f t="shared" si="882"/>
        <v>57726750.160000004</v>
      </c>
      <c r="G339" s="70">
        <f t="shared" si="883"/>
        <v>0</v>
      </c>
      <c r="H339" s="90">
        <f>IF(ISNA(VLOOKUP($B339,'[1]1718  Exp_Rev Access'!$F$7:$GK$318,3,FALSE)),"",VLOOKUP($B339,'[1]1718  Exp_Rev Access'!$F$7:$GK$318,3,FALSE))</f>
        <v>9485817.1799999997</v>
      </c>
      <c r="I339" s="90">
        <f>IF(ISNA(VLOOKUP($B339,'[1]1718  Exp_Rev Access'!$F$7:$GK$318,4,FALSE)),"",VLOOKUP($B339,'[1]1718  Exp_Rev Access'!$F$7:$GK$318,4,FALSE))</f>
        <v>0</v>
      </c>
      <c r="J339" s="90">
        <f>IF(ISNA(VLOOKUP($B339,'[1]1718  Exp_Rev Access'!$F$7:$GK$318,5,FALSE)),"",VLOOKUP($B339,'[1]1718  Exp_Rev Access'!$F$7:$GK$318,5,FALSE))</f>
        <v>0</v>
      </c>
      <c r="K339" s="90">
        <f>IF(ISNA(VLOOKUP($B339,'[1]1718  Exp_Rev Access'!$F$7:$GK$318,6,FALSE)),"-",VLOOKUP($B339,'[1]1718  Exp_Rev Access'!$F$7:$GK$318,6,FALSE))</f>
        <v>1159.8800000000001</v>
      </c>
      <c r="L339" s="90">
        <f>IF(ISNA(VLOOKUP($B339,'[1]1718  Exp_Rev Access'!$F$7:$GK$318,7,FALSE)),"",VLOOKUP($B339,'[1]1718  Exp_Rev Access'!$F$7:$GK$318,7,FALSE))</f>
        <v>0</v>
      </c>
      <c r="M339" s="90">
        <f>IF(ISNA(VLOOKUP($B339,'[1]1718  Exp_Rev Access'!$F$7:$GK$318,8,FALSE)),"",VLOOKUP($B339,'[1]1718  Exp_Rev Access'!$F$7:$GK$318,8,FALSE))</f>
        <v>0</v>
      </c>
      <c r="N339" s="56">
        <f t="shared" si="884"/>
        <v>9486977.0600000005</v>
      </c>
      <c r="O339" s="91">
        <f t="shared" si="885"/>
        <v>0.16434282258580554</v>
      </c>
      <c r="P339" s="56">
        <f t="shared" si="886"/>
        <v>1966.1965621010402</v>
      </c>
      <c r="Q339" s="90">
        <f>IF(ISNA(VLOOKUP($B339,'[1]1718  Exp_Rev Access'!$F$7:$GK$318,10,FALSE)),"",VLOOKUP($B339,'[1]1718  Exp_Rev Access'!$F$7:$GK$318,10,FALSE))</f>
        <v>116269.75</v>
      </c>
      <c r="R339" s="90">
        <f>IF(ISNA(VLOOKUP($B339,'[1]1718  Exp_Rev Access'!$F$7:$GK$318,11,FALSE)),"",VLOOKUP($B339,'[1]1718  Exp_Rev Access'!$F$7:$GK$318,11,FALSE))</f>
        <v>0</v>
      </c>
      <c r="S339" s="90">
        <f>IF(ISNA(VLOOKUP($B339,'[1]1718  Exp_Rev Access'!$F$7:$GK$318,12,FALSE)),"",VLOOKUP($B339,'[1]1718  Exp_Rev Access'!$F$7:$GK$318,12,FALSE))</f>
        <v>0</v>
      </c>
      <c r="T339" s="90">
        <f>IF(ISNA(VLOOKUP($B339,'[1]1718  Exp_Rev Access'!$F$7:$GK$318,13,FALSE)),"",VLOOKUP($B339,'[1]1718  Exp_Rev Access'!$F$7:$GK$318,13,FALSE))</f>
        <v>0</v>
      </c>
      <c r="U339" s="90">
        <f>IF(ISNA(VLOOKUP($B339,'[1]1718  Exp_Rev Access'!$F$7:$GK$318,14,FALSE)),"",VLOOKUP($B339,'[1]1718  Exp_Rev Access'!$F$7:$GK$318,14,FALSE))</f>
        <v>0</v>
      </c>
      <c r="V339" s="90">
        <f>IF(ISNA(VLOOKUP($B339,'[1]1718  Exp_Rev Access'!$F$7:$GK$318,15,FALSE)),"",VLOOKUP($B339,'[1]1718  Exp_Rev Access'!$F$7:$GK$318,15,FALSE))</f>
        <v>0</v>
      </c>
      <c r="W339" s="90">
        <f>IF(ISNA(VLOOKUP($B339,'[1]1718  Exp_Rev Access'!$F$7:$GK$318,16,FALSE)),"",VLOOKUP($B339,'[1]1718  Exp_Rev Access'!$F$7:$GK$318,16,FALSE))</f>
        <v>0</v>
      </c>
      <c r="X339" s="90">
        <f>IF(ISNA(VLOOKUP($B339,'[1]1718  Exp_Rev Access'!$F$7:$GK$318,17,FALSE)),"",VLOOKUP($B339,'[1]1718  Exp_Rev Access'!$F$7:$GK$318,17,FALSE))</f>
        <v>0</v>
      </c>
      <c r="Y339" s="90">
        <f>IF(ISNA(VLOOKUP($B339,'[1]1718  Exp_Rev Access'!$F$7:$GK$318,18,FALSE)),"",VLOOKUP($B339,'[1]1718  Exp_Rev Access'!$F$7:$GK$318,18,FALSE))</f>
        <v>16201.79</v>
      </c>
      <c r="Z339" s="90">
        <f>IF(ISNA(VLOOKUP($B339,'[1]1718  Exp_Rev Access'!$F$7:$GK$318,19,FALSE)),"",VLOOKUP($B339,'[1]1718  Exp_Rev Access'!$F$7:$GK$318,19,FALSE))</f>
        <v>0</v>
      </c>
      <c r="AA339" s="90">
        <f>IF(ISNA(VLOOKUP($B339,'[1]1718  Exp_Rev Access'!$F$7:$GK$318,20,FALSE)),"",VLOOKUP($B339,'[1]1718  Exp_Rev Access'!$F$7:$GK$318,20,FALSE))</f>
        <v>0</v>
      </c>
      <c r="AB339" s="90">
        <f>IF(ISNA(VLOOKUP($B339,'[1]1718  Exp_Rev Access'!$F$7:$GK$318,21,FALSE)),"",VLOOKUP($B339,'[1]1718  Exp_Rev Access'!$F$7:$GK$318,21,FALSE))</f>
        <v>0</v>
      </c>
      <c r="AC339" s="90">
        <f>IF(ISNA(VLOOKUP($B339,'[1]1718  Exp_Rev Access'!$F$7:$GK$318,22,FALSE)),"",VLOOKUP($B339,'[1]1718  Exp_Rev Access'!$F$7:$GK$318,22,FALSE))</f>
        <v>35695.410000000003</v>
      </c>
      <c r="AD339" s="90">
        <f>IF(ISNA(VLOOKUP($B339,'[1]1718  Exp_Rev Access'!$F$7:$GK$318,23,FALSE)),"",VLOOKUP($B339,'[1]1718  Exp_Rev Access'!$F$7:$GK$318,23,FALSE))</f>
        <v>432979.66</v>
      </c>
      <c r="AE339" s="90">
        <f>IF(ISNA(VLOOKUP($B339,'[1]1718  Exp_Rev Access'!$F$7:$GK$318,24,FALSE)),"",VLOOKUP($B339,'[1]1718  Exp_Rev Access'!$F$7:$GK$318,24,FALSE))</f>
        <v>82166.03</v>
      </c>
      <c r="AF339" s="90">
        <f>IF(ISNA(VLOOKUP($B339,'[1]1718  Exp_Rev Access'!$F$7:$GK$318,25,FALSE)),"",VLOOKUP($B339,'[1]1718  Exp_Rev Access'!$F$7:$GK$318,25,FALSE))</f>
        <v>0</v>
      </c>
      <c r="AG339" s="90">
        <f>IF(ISNA(VLOOKUP($B339,'[1]1718  Exp_Rev Access'!$F$7:$GK$318,26,FALSE)),"",VLOOKUP($B339,'[1]1718  Exp_Rev Access'!$F$7:$GK$318,26,FALSE))</f>
        <v>17880.46</v>
      </c>
      <c r="AH339" s="90">
        <f>IF(ISNA(VLOOKUP($B339,'[1]1718  Exp_Rev Access'!$F$7:$GK$318,27,FALSE)),"",VLOOKUP($B339,'[1]1718  Exp_Rev Access'!$F$7:$GK$318,27,FALSE))</f>
        <v>6284.07</v>
      </c>
      <c r="AI339" s="90">
        <f>IF(ISNA(VLOOKUP($B339,'[1]1718  Exp_Rev Access'!$F$7:$GK$318,28,FALSE)),"",VLOOKUP($B339,'[1]1718  Exp_Rev Access'!$F$7:$GK$318,28,FALSE))</f>
        <v>16961.7</v>
      </c>
      <c r="AJ339" s="90">
        <f>IF(ISNA(VLOOKUP($B339,'[1]1718  Exp_Rev Access'!$F$7:$GK$318,29,FALSE)),"",VLOOKUP($B339,'[1]1718  Exp_Rev Access'!$F$7:$GK$318,29,FALSE))</f>
        <v>433.21</v>
      </c>
      <c r="AK339" s="90">
        <f>IF(ISNA(VLOOKUP($B339,'[1]1718  Exp_Rev Access'!$F$7:$GK$318,30,FALSE)),"",VLOOKUP($B339,'[1]1718  Exp_Rev Access'!$F$7:$GK$318,30,FALSE))</f>
        <v>161556.79</v>
      </c>
      <c r="AL339" s="90">
        <f>IF(ISNA(VLOOKUP($B339,'[1]1718  Exp_Rev Access'!$F$7:$GK$318,31,FALSE)),"",VLOOKUP($B339,'[1]1718  Exp_Rev Access'!$F$7:$GK$318,31,FALSE))</f>
        <v>5326.56</v>
      </c>
      <c r="AM339" s="56">
        <f t="shared" si="887"/>
        <v>891755.42999999993</v>
      </c>
      <c r="AN339" s="92">
        <f t="shared" si="888"/>
        <v>1.5447871697754342E-2</v>
      </c>
      <c r="AO339" s="71">
        <f t="shared" si="889"/>
        <v>184.81824606635388</v>
      </c>
      <c r="AP339" s="90">
        <f>IF(ISNA(VLOOKUP($B339,'[1]1718  Exp_Rev Access'!$F$7:$GK$318,33,FALSE)),"",VLOOKUP($B339,'[1]1718  Exp_Rev Access'!$F$7:$GK$318,33,FALSE))</f>
        <v>31164416.329999998</v>
      </c>
      <c r="AQ339" s="90">
        <f>IF(ISNA(VLOOKUP($B339,'[1]1718  Exp_Rev Access'!$F$7:$GK$318,34,FALSE)),"",VLOOKUP($B339,'[1]1718  Exp_Rev Access'!$F$7:$GK$318,34,FALSE))</f>
        <v>1243142.4099999999</v>
      </c>
      <c r="AR339" s="90">
        <f>IF(ISNA(VLOOKUP($B339,'[1]1718  Exp_Rev Access'!$F$7:$GK$318,35,FALSE)),"",VLOOKUP($B339,'[1]1718  Exp_Rev Access'!$F$7:$GK$318,35,FALSE))</f>
        <v>1950279.12</v>
      </c>
      <c r="AS339" s="90">
        <f>IF(ISNA(VLOOKUP($B339,'[1]1718  Exp_Rev Access'!$F$7:$GK$318,36,FALSE)),"",VLOOKUP($B339,'[1]1718  Exp_Rev Access'!$F$7:$GK$318,36,FALSE))</f>
        <v>0</v>
      </c>
      <c r="AT339" s="90">
        <f>IF(ISNA(VLOOKUP($B339,'[1]1718  Exp_Rev Access'!$F$7:$GK$318,37,FALSE)),"",VLOOKUP($B339,'[1]1718  Exp_Rev Access'!$F$7:$GK$318,37,FALSE))</f>
        <v>0</v>
      </c>
      <c r="AU339" s="56">
        <f t="shared" si="890"/>
        <v>34357837.859999999</v>
      </c>
      <c r="AV339" s="93">
        <f t="shared" si="891"/>
        <v>0.59518053181187436</v>
      </c>
      <c r="AW339" s="56">
        <f t="shared" si="892"/>
        <v>7120.7363793875293</v>
      </c>
      <c r="AX339" s="90">
        <f>IF(ISNA(VLOOKUP($B339,'[1]1718  Exp_Rev Access'!$F$7:$GK$318,39,FALSE)),"",VLOOKUP($B339,'[1]1718  Exp_Rev Access'!$F$7:$GK$318,39,FALSE))</f>
        <v>0</v>
      </c>
      <c r="AY339" s="90">
        <f>IF(ISNA(VLOOKUP($B339,'[1]1718  Exp_Rev Access'!$F$7:$GK$318,40,FALSE)),"",VLOOKUP($B339,'[1]1718  Exp_Rev Access'!$F$7:$GK$318,40,FALSE))</f>
        <v>4666196.8099999996</v>
      </c>
      <c r="AZ339" s="90">
        <f>IF(ISNA(VLOOKUP($B339,'[1]1718  Exp_Rev Access'!$F$7:$GK$318,41,FALSE)),"",VLOOKUP($B339,'[1]1718  Exp_Rev Access'!$F$7:$GK$318,41,FALSE))</f>
        <v>569054.91</v>
      </c>
      <c r="BA339" s="90">
        <f>IF(ISNA(VLOOKUP($B339,'[1]1718  Exp_Rev Access'!$F$7:$GK$318,42,FALSE)),"",VLOOKUP($B339,'[1]1718  Exp_Rev Access'!$F$7:$GK$318,42,FALSE))</f>
        <v>0</v>
      </c>
      <c r="BB339" s="90">
        <f>IF(ISNA(VLOOKUP($B339,'[1]1718  Exp_Rev Access'!$F$7:$GK$318,43,FALSE)),"",VLOOKUP($B339,'[1]1718  Exp_Rev Access'!$F$7:$GK$318,43,FALSE))</f>
        <v>0</v>
      </c>
      <c r="BC339" s="90">
        <f>IF(ISNA(VLOOKUP($B339,'[1]1718  Exp_Rev Access'!$F$7:$GK$318,44,FALSE)),"",VLOOKUP($B339,'[1]1718  Exp_Rev Access'!$F$7:$GK$318,44,FALSE))</f>
        <v>1381632.89</v>
      </c>
      <c r="BD339" s="90">
        <f>IF(ISNA(VLOOKUP($B339,'[1]1718  Exp_Rev Access'!$F$7:$GK$318,45,FALSE)),"",VLOOKUP($B339,'[1]1718  Exp_Rev Access'!$F$7:$GK$318,45,FALSE))</f>
        <v>0</v>
      </c>
      <c r="BE339" s="90">
        <f>IF(ISNA(VLOOKUP($B339,'[1]1718  Exp_Rev Access'!$F$7:$GK$318,46,FALSE)),"",VLOOKUP($B339,'[1]1718  Exp_Rev Access'!$F$7:$GK$318,46,FALSE))</f>
        <v>393497.53</v>
      </c>
      <c r="BF339" s="90">
        <f>IF(ISNA(VLOOKUP($B339,'[1]1718  Exp_Rev Access'!$F$7:$GK$318,47,FALSE)),"",VLOOKUP($B339,'[1]1718  Exp_Rev Access'!$F$7:$GK$318,47,FALSE))</f>
        <v>0</v>
      </c>
      <c r="BG339" s="90">
        <f>IF(ISNA(VLOOKUP($B339,'[1]1718  Exp_Rev Access'!$F$7:$GK$318,48,FALSE)),"",VLOOKUP($B339,'[1]1718  Exp_Rev Access'!$F$7:$GK$318,48,FALSE))</f>
        <v>180488.11</v>
      </c>
      <c r="BH339" s="90">
        <f>IF(ISNA(VLOOKUP($B339,'[1]1718  Exp_Rev Access'!$F$7:$GK$318,49,FALSE)),"",VLOOKUP($B339,'[1]1718  Exp_Rev Access'!$F$7:$GK$318,49,FALSE))</f>
        <v>104630.88</v>
      </c>
      <c r="BI339" s="90">
        <f>IF(ISNA(VLOOKUP($B339,'[1]1718  Exp_Rev Access'!$F$7:$GK$318,50,FALSE)),"",VLOOKUP($B339,'[1]1718  Exp_Rev Access'!$F$7:$GK$318,50,FALSE))</f>
        <v>0</v>
      </c>
      <c r="BJ339" s="90">
        <f>IF(ISNA(VLOOKUP($B339,'[1]1718  Exp_Rev Access'!$F$7:$GK$318,51,FALSE)),"",VLOOKUP($B339,'[1]1718  Exp_Rev Access'!$F$7:$GK$318,51,FALSE))</f>
        <v>36390.54</v>
      </c>
      <c r="BK339" s="90">
        <f>IF(ISNA(VLOOKUP($B339,'[1]1718  Exp_Rev Access'!$F$7:$GK$318,52,FALSE)),"",VLOOKUP($B339,'[1]1718  Exp_Rev Access'!$F$7:$GK$318,52,FALSE))</f>
        <v>2222451.71</v>
      </c>
      <c r="BL339" s="90">
        <f>IF(ISNA(VLOOKUP($B339,'[1]1718  Exp_Rev Access'!$F$7:$GK$318,53,FALSE)),"",VLOOKUP($B339,'[1]1718  Exp_Rev Access'!$F$7:$GK$318,53,FALSE))</f>
        <v>0</v>
      </c>
      <c r="BM339" s="90">
        <f>IF(ISNA(VLOOKUP($B339,'[1]1718  Exp_Rev Access'!$F$7:$GK$318,54,FALSE)),"",VLOOKUP($B339,'[1]1718  Exp_Rev Access'!$F$7:$GK$318,54,FALSE))</f>
        <v>0</v>
      </c>
      <c r="BN339" s="90">
        <f>IF(ISNA(VLOOKUP($B339,'[1]1718  Exp_Rev Access'!$F$7:$GK$318,55,FALSE)),"",VLOOKUP($B339,'[1]1718  Exp_Rev Access'!$F$7:$GK$318,55,FALSE))</f>
        <v>0</v>
      </c>
      <c r="BO339" s="90">
        <f>IF(ISNA(VLOOKUP($B339,'[1]1718  Exp_Rev Access'!$F$7:$GK$318,56,FALSE)),"",VLOOKUP($B339,'[1]1718  Exp_Rev Access'!$F$7:$GK$318,56,FALSE))</f>
        <v>0</v>
      </c>
      <c r="BP339" s="90">
        <f>IF(ISNA(VLOOKUP($B339,'[1]1718  Exp_Rev Access'!$F$7:$GK$318,57,FALSE)),"",VLOOKUP($B339,'[1]1718  Exp_Rev Access'!$F$7:$GK$318,57,FALSE))</f>
        <v>0</v>
      </c>
      <c r="BQ339" s="90">
        <f>IF(ISNA(VLOOKUP($B339,'[1]1718  Exp_Rev Access'!$F$7:$GK$318,58,FALSE)),"",VLOOKUP($B339,'[1]1718  Exp_Rev Access'!$F$7:$GK$318,58,FALSE))</f>
        <v>0</v>
      </c>
      <c r="BR339" s="90">
        <f>IF(ISNA(VLOOKUP($B339,'[1]1718  Exp_Rev Access'!$F$7:$GK$318,59,FALSE)),"",VLOOKUP($B339,'[1]1718  Exp_Rev Access'!$F$7:$GK$318,59,FALSE))</f>
        <v>0</v>
      </c>
      <c r="BS339" s="90">
        <f>IF(ISNA(VLOOKUP($B339,'[1]1718  Exp_Rev Access'!$F$7:$GK$318,60,FALSE)),"",VLOOKUP($B339,'[1]1718  Exp_Rev Access'!$F$7:$GK$318,60,FALSE))</f>
        <v>0</v>
      </c>
      <c r="BT339" s="90">
        <f>IF(ISNA(VLOOKUP($B339,'[1]1718  Exp_Rev Access'!$F$7:$GK$318,61,FALSE)),"",VLOOKUP($B339,'[1]1718  Exp_Rev Access'!$F$7:$GK$318,61,FALSE))</f>
        <v>0</v>
      </c>
      <c r="BU339" s="90">
        <f>IF(ISNA(VLOOKUP($B339,'[1]1718  Exp_Rev Access'!$F$7:$GK$318,62,FALSE)),"",VLOOKUP($B339,'[1]1718  Exp_Rev Access'!$F$7:$GK$318,62,FALSE))</f>
        <v>0</v>
      </c>
      <c r="BV339" s="56">
        <f t="shared" si="893"/>
        <v>9554343.379999999</v>
      </c>
      <c r="BW339" s="92">
        <f t="shared" si="894"/>
        <v>0.16550980877181601</v>
      </c>
      <c r="BX339" s="71">
        <f t="shared" si="895"/>
        <v>1980.1583779616337</v>
      </c>
      <c r="BY339" s="90">
        <f>IF(ISNA(VLOOKUP($B339,'[1]1718  Exp_Rev Access'!$F$7:$GK$318,64,FALSE)),"",VLOOKUP($B339,'[1]1718  Exp_Rev Access'!$F$7:$GK$318,64,FALSE))</f>
        <v>0</v>
      </c>
      <c r="BZ339" s="90">
        <f>IF(ISNA(VLOOKUP($B339,'[1]1718  Exp_Rev Access'!$F$7:$GK$318,65,FALSE)),"",VLOOKUP($B339,'[1]1718  Exp_Rev Access'!$F$7:$GK$318,65,FALSE))</f>
        <v>0</v>
      </c>
      <c r="CA339" s="90">
        <f>IF(ISNA(VLOOKUP($B339,'[1]1718  Exp_Rev Access'!$F$7:$GK$318,66,FALSE)),"",VLOOKUP($B339,'[1]1718  Exp_Rev Access'!$F$7:$GK$318,66,FALSE))</f>
        <v>0</v>
      </c>
      <c r="CB339" s="90">
        <f>IF(ISNA(VLOOKUP($B339,'[1]1718  Exp_Rev Access'!$F$7:$GK$318,67,FALSE)),"",VLOOKUP($B339,'[1]1718  Exp_Rev Access'!$F$7:$GK$318,67,FALSE))</f>
        <v>13115.85</v>
      </c>
      <c r="CC339" s="90">
        <f>IF(ISNA(VLOOKUP($B339,'[1]1718  Exp_Rev Access'!$F$7:$GK$318,68,FALSE)),"",VLOOKUP($B339,'[1]1718  Exp_Rev Access'!$F$7:$GK$318,68,FALSE))</f>
        <v>0</v>
      </c>
      <c r="CD339" s="90">
        <f>IF(ISNA(VLOOKUP($B339,'[1]1718  Exp_Rev Access'!$F$7:$GK$318,69,FALSE)),"",VLOOKUP($B339,'[1]1718  Exp_Rev Access'!$F$7:$GK$318,69,FALSE))</f>
        <v>0</v>
      </c>
      <c r="CE339" s="56">
        <f t="shared" si="881"/>
        <v>13115.85</v>
      </c>
      <c r="CF339" s="92">
        <f t="shared" si="896"/>
        <v>2.2720575753263573E-4</v>
      </c>
      <c r="CG339" s="78">
        <f t="shared" si="897"/>
        <v>2.7182883457960978</v>
      </c>
      <c r="CH339" s="90">
        <f>IF(ISNA(VLOOKUP($B339,'[1]1718  Exp_Rev Access'!$F$7:$GK$318,$CH$2,FALSE)),"",VLOOKUP($B339,'[1]1718  Exp_Rev Access'!$F$7:$GK$318,$CH$2,FALSE))</f>
        <v>0</v>
      </c>
      <c r="CI339" s="90">
        <f>IF(ISNA(VLOOKUP($B339,'[1]1718  Exp_Rev Access'!$F$7:$GK$318,$CI$2,FALSE)),"",VLOOKUP($B339,'[1]1718  Exp_Rev Access'!$F$7:$GK$318,$CI$2,FALSE))</f>
        <v>0</v>
      </c>
      <c r="CJ339" s="90">
        <f>IF(ISNA(VLOOKUP($B339,'[1]1718  Exp_Rev Access'!$F$7:$GK$318,$CJ$2,FALSE)),"",VLOOKUP($B339,'[1]1718  Exp_Rev Access'!$F$7:$GK$318,$CJ$2,FALSE))</f>
        <v>0</v>
      </c>
      <c r="CK339" s="90">
        <f>IF(ISNA(VLOOKUP($B339,'[1]1718  Exp_Rev Access'!$F$7:$GK$318,$CK$2,FALSE)),"",VLOOKUP($B339,'[1]1718  Exp_Rev Access'!$F$7:$GK$318,$CK$2,FALSE))</f>
        <v>0</v>
      </c>
      <c r="CL339" s="90">
        <f>IF(ISNA(VLOOKUP($B339,'[1]1718  Exp_Rev Access'!$F$7:$GK$318,$CL$2,FALSE)),"",VLOOKUP($B339,'[1]1718  Exp_Rev Access'!$F$7:$GK$318,$CL$2,FALSE))</f>
        <v>0</v>
      </c>
      <c r="CM339" s="90">
        <f>IF(ISNA(VLOOKUP($B339,'[1]1718  Exp_Rev Access'!$F$7:$GK$318,$CM$2,FALSE)),"",VLOOKUP($B339,'[1]1718  Exp_Rev Access'!$F$7:$GK$318,$CM$2,FALSE))</f>
        <v>0</v>
      </c>
      <c r="CN339" s="90">
        <f>IF(ISNA(VLOOKUP($B339,'[1]1718  Exp_Rev Access'!$F$7:$GK$318,$CN$2,FALSE)),"",VLOOKUP($B339,'[1]1718  Exp_Rev Access'!$F$7:$GK$318,$CN$2,FALSE))</f>
        <v>0</v>
      </c>
      <c r="CO339" s="90">
        <f>IF(ISNA(VLOOKUP($B339,'[1]1718  Exp_Rev Access'!$F$7:$GK$318,$CO$2,FALSE)),"",VLOOKUP($B339,'[1]1718  Exp_Rev Access'!$F$7:$GK$318,$CO$2,FALSE))</f>
        <v>0</v>
      </c>
      <c r="CP339" s="90">
        <f>IF(ISNA(VLOOKUP($B339,'[1]1718  Exp_Rev Access'!$F$7:$GK$318,$CP$2,FALSE)),"",VLOOKUP($B339,'[1]1718  Exp_Rev Access'!$F$7:$GK$318,$CP$2,FALSE))</f>
        <v>0</v>
      </c>
      <c r="CQ339" s="90">
        <f>IF(ISNA(VLOOKUP($B339,'[1]1718  Exp_Rev Access'!$F$7:$GK$318,$CQ$2,FALSE)),"",VLOOKUP($B339,'[1]1718  Exp_Rev Access'!$F$7:$GK$318,$CQ$2,FALSE))</f>
        <v>767912.87</v>
      </c>
      <c r="CR339" s="90">
        <f>IF(ISNA(VLOOKUP($B339,'[1]1718  Exp_Rev Access'!$F$7:$GK$318,$CR$2,FALSE)),"",VLOOKUP($B339,'[1]1718  Exp_Rev Access'!$F$7:$GK$318,$CR$2,FALSE))</f>
        <v>0</v>
      </c>
      <c r="CS339" s="90">
        <f>IF(ISNA(VLOOKUP($B339,'[1]1718  Exp_Rev Access'!$F$7:$GK$318,$CS$2,FALSE)),"",VLOOKUP($B339,'[1]1718  Exp_Rev Access'!$F$7:$GK$318,$CS$2,FALSE))</f>
        <v>27430</v>
      </c>
      <c r="CT339" s="90">
        <f>IF(ISNA(VLOOKUP($B339,'[1]1718  Exp_Rev Access'!$F$7:$GK$318,$CT$2,FALSE)),"",VLOOKUP($B339,'[1]1718  Exp_Rev Access'!$F$7:$GK$318,$CT$2,FALSE))</f>
        <v>0</v>
      </c>
      <c r="CU339" s="90">
        <f>IF(ISNA(VLOOKUP($B339,'[1]1718  Exp_Rev Access'!$F$7:$GK$318,$CU$2,FALSE)),"",VLOOKUP($B339,'[1]1718  Exp_Rev Access'!$F$7:$GK$318,$CU$2,FALSE))</f>
        <v>916396</v>
      </c>
      <c r="CV339" s="90">
        <f>IF(ISNA(VLOOKUP($B339,'[1]1718  Exp_Rev Access'!$F$7:$GK$318,$CV$2,FALSE)),"",VLOOKUP($B339,'[1]1718  Exp_Rev Access'!$F$7:$GK$318,$CV$2,FALSE))</f>
        <v>470375.12</v>
      </c>
      <c r="CW339" s="90">
        <f>IF(ISNA(VLOOKUP($B339,'[1]1718  Exp_Rev Access'!$F$7:$GK$318,$CW$2,FALSE)),"",VLOOKUP($B339,'[1]1718  Exp_Rev Access'!$F$7:$GK$318,$CW$2,FALSE))</f>
        <v>0</v>
      </c>
      <c r="CX339" s="90">
        <f>IF(ISNA(VLOOKUP($B339,'[1]1718  Exp_Rev Access'!$F$7:$GK$318,$CX$2,FALSE)),"",VLOOKUP($B339,'[1]1718  Exp_Rev Access'!$F$7:$GK$318,$CX$2,FALSE))</f>
        <v>0</v>
      </c>
      <c r="CY339" s="90">
        <f>IF(ISNA(VLOOKUP($B339,'[1]1718  Exp_Rev Access'!$F$7:$GK$318,$CY$2,FALSE)),"",VLOOKUP($B339,'[1]1718  Exp_Rev Access'!$F$7:$GK$318,$CY$2,FALSE))</f>
        <v>0</v>
      </c>
      <c r="CZ339" s="90">
        <f>IF(ISNA(VLOOKUP($B339,'[1]1718  Exp_Rev Access'!$F$7:$GK$318,$CZ$2,FALSE)),"",VLOOKUP($B339,'[1]1718  Exp_Rev Access'!$F$7:$GK$318,$CZ$2,FALSE))</f>
        <v>0</v>
      </c>
      <c r="DA339" s="90">
        <f>IF(ISNA(VLOOKUP($B339,'[1]1718  Exp_Rev Access'!$F$7:$GK$318,$DA$2,FALSE)),"",VLOOKUP($B339,'[1]1718  Exp_Rev Access'!$F$7:$GK$318,$DA$2,FALSE))</f>
        <v>0</v>
      </c>
      <c r="DB339" s="90">
        <f>IF(ISNA(VLOOKUP($B339,'[1]1718  Exp_Rev Access'!$F$7:$GK$318,$DB$2,FALSE)),"",VLOOKUP($B339,'[1]1718  Exp_Rev Access'!$F$7:$GK$318,$DB$2,FALSE))</f>
        <v>0</v>
      </c>
      <c r="DC339" s="90">
        <f>IF(ISNA(VLOOKUP($B339,'[1]1718  Exp_Rev Access'!$F$7:$GK$318,$DC$2,FALSE)),"",VLOOKUP($B339,'[1]1718  Exp_Rev Access'!$F$7:$GK$318,$DC$2,FALSE))</f>
        <v>0</v>
      </c>
      <c r="DD339" s="90">
        <f>IF(ISNA(VLOOKUP($B339,'[1]1718  Exp_Rev Access'!$F$7:$GK$318,$DD$2,FALSE)),"",VLOOKUP($B339,'[1]1718  Exp_Rev Access'!$F$7:$GK$318,$DD$2,FALSE))</f>
        <v>0</v>
      </c>
      <c r="DE339" s="90">
        <f>IF(ISNA(VLOOKUP($B339,'[1]1718  Exp_Rev Access'!$F$7:$GK$318,$DE$2,FALSE)),"",VLOOKUP($B339,'[1]1718  Exp_Rev Access'!$F$7:$GK$318,$DE$2,FALSE))</f>
        <v>0</v>
      </c>
      <c r="DF339" s="90">
        <f>IF(ISNA(VLOOKUP($B339,'[1]1718  Exp_Rev Access'!$F$7:$GK$318,$DF$2,FALSE)),"",VLOOKUP($B339,'[1]1718  Exp_Rev Access'!$F$7:$GK$318,$DF$2,FALSE))</f>
        <v>0</v>
      </c>
      <c r="DG339" s="90">
        <f>IF(ISNA(VLOOKUP($B339,'[1]1718  Exp_Rev Access'!$F$7:$GK$318,$DG$2,FALSE)),"",VLOOKUP($B339,'[1]1718  Exp_Rev Access'!$F$7:$GK$318,$DG$2,FALSE))</f>
        <v>0</v>
      </c>
      <c r="DH339" s="90">
        <f>IF(ISNA(VLOOKUP($B339,'[1]1718  Exp_Rev Access'!$F$7:$GK$318,$DH$2,FALSE)),"",VLOOKUP($B339,'[1]1718  Exp_Rev Access'!$F$7:$GK$318,$DH$2,FALSE))</f>
        <v>66354.58</v>
      </c>
      <c r="DI339" s="90">
        <f>IF(ISNA(VLOOKUP($B339,'[1]1718  Exp_Rev Access'!$F$7:$GK$318,$DI$2,FALSE)),"",VLOOKUP($B339,'[1]1718  Exp_Rev Access'!$F$7:$GK$318,$DI$2,FALSE))</f>
        <v>1007998.18</v>
      </c>
      <c r="DJ339" s="90">
        <f>IF(ISNA(VLOOKUP($B339,'[1]1718  Exp_Rev Access'!$F$7:$GK$318,$DJ$2,FALSE)),"",VLOOKUP($B339,'[1]1718  Exp_Rev Access'!$F$7:$GK$318,$DJ$2,FALSE))</f>
        <v>0</v>
      </c>
      <c r="DK339" s="90">
        <f>IF(ISNA(VLOOKUP($B339,'[1]1718  Exp_Rev Access'!$F$7:$GK$318,$DK$2,FALSE)),"",VLOOKUP($B339,'[1]1718  Exp_Rev Access'!$F$7:$GK$318,$DK$2,FALSE))</f>
        <v>0</v>
      </c>
      <c r="DL339" s="90">
        <f>IF(ISNA(VLOOKUP($B339,'[1]1718  Exp_Rev Access'!$F$7:$GK$318,$DL$2,FALSE)),"",VLOOKUP($B339,'[1]1718  Exp_Rev Access'!$F$7:$GK$318,$DL$2,FALSE))</f>
        <v>0</v>
      </c>
      <c r="DM339" s="90">
        <f>IF(ISNA(VLOOKUP($B339,'[1]1718  Exp_Rev Access'!$F$7:$GK$318,$DM$2,FALSE)),"",VLOOKUP($B339,'[1]1718  Exp_Rev Access'!$F$7:$GK$318,$DM$2,FALSE))</f>
        <v>0</v>
      </c>
      <c r="DN339" s="90">
        <f>IF(ISNA(VLOOKUP($B339,'[1]1718  Exp_Rev Access'!$F$7:$GK$318,$DN$2,FALSE)),"",VLOOKUP($B339,'[1]1718  Exp_Rev Access'!$F$7:$GK$318,$DN$2,FALSE))</f>
        <v>0</v>
      </c>
      <c r="DO339" s="90">
        <f>IF(ISNA(VLOOKUP($B339,'[1]1718  Exp_Rev Access'!$F$7:$GK$318,$DO$2,FALSE)),"",VLOOKUP($B339,'[1]1718  Exp_Rev Access'!$F$7:$GK$318,$DO$2,FALSE))</f>
        <v>0</v>
      </c>
      <c r="DP339" s="90">
        <f>IF(ISNA(VLOOKUP($B339,'[1]1718  Exp_Rev Access'!$F$7:$GK$318,$DP$2,FALSE)),"",VLOOKUP($B339,'[1]1718  Exp_Rev Access'!$F$7:$GK$318,$DP$2,FALSE))</f>
        <v>0</v>
      </c>
      <c r="DQ339" s="90">
        <f>IF(ISNA(VLOOKUP($B339,'[1]1718  Exp_Rev Access'!$F$7:$GK$318,$DQ$2,FALSE)),"",VLOOKUP($B339,'[1]1718  Exp_Rev Access'!$F$7:$GK$318,$DQ$2,FALSE))</f>
        <v>0</v>
      </c>
      <c r="DR339" s="90">
        <f>IF(ISNA(VLOOKUP($B339,'[1]1718  Exp_Rev Access'!$F$7:$GK$318,$DR$2,FALSE)),"",VLOOKUP($B339,'[1]1718  Exp_Rev Access'!$F$7:$GK$318,$DR$2,FALSE))</f>
        <v>0</v>
      </c>
      <c r="DS339" s="90">
        <f>IF(ISNA(VLOOKUP($B339,'[1]1718  Exp_Rev Access'!$F$7:$GK$318,$DS$2,FALSE)),"",VLOOKUP($B339,'[1]1718  Exp_Rev Access'!$F$7:$GK$318,$DS$2,FALSE))</f>
        <v>0</v>
      </c>
      <c r="DT339" s="90">
        <f>IF(ISNA(VLOOKUP($B339,'[1]1718  Exp_Rev Access'!$F$7:$GK$318,$DT$2,FALSE)),"",VLOOKUP($B339,'[1]1718  Exp_Rev Access'!$F$7:$GK$318,$DT$2,FALSE))</f>
        <v>0</v>
      </c>
      <c r="DU339" s="90">
        <f>IF(ISNA(VLOOKUP($B339,'[1]1718  Exp_Rev Access'!$F$7:$GK$318,$DU$2,FALSE)),"",VLOOKUP($B339,'[1]1718  Exp_Rev Access'!$F$7:$GK$318,$DU$2,FALSE))</f>
        <v>0</v>
      </c>
      <c r="DV339" s="90">
        <f>IF(ISNA(VLOOKUP($B339,'[1]1718  Exp_Rev Access'!$F$7:$GK$318,$DV$2,FALSE)),"",VLOOKUP($B339,'[1]1718  Exp_Rev Access'!$F$7:$GK$318,$DV$2,FALSE))</f>
        <v>0</v>
      </c>
      <c r="DW339" s="90">
        <f>IF(ISNA(VLOOKUP($B339,'[1]1718  Exp_Rev Access'!$F$7:$GK$318,$DW$2,FALSE)),"",VLOOKUP($B339,'[1]1718  Exp_Rev Access'!$F$7:$GK$318,$DW$2,FALSE))</f>
        <v>0</v>
      </c>
      <c r="DX339" s="90">
        <f>IF(ISNA(VLOOKUP($B339,'[1]1718  Exp_Rev Access'!$F$7:$GK$318,$DX$2,FALSE)),"",VLOOKUP($B339,'[1]1718  Exp_Rev Access'!$F$7:$GK$318,$DX$2,FALSE))</f>
        <v>0</v>
      </c>
      <c r="DY339" s="90">
        <f>IF(ISNA(VLOOKUP($B339,'[1]1718  Exp_Rev Access'!$F$7:$GK$318,$DY$2,FALSE)),"",VLOOKUP($B339,'[1]1718  Exp_Rev Access'!$F$7:$GK$318,$DY$2,FALSE))</f>
        <v>0</v>
      </c>
      <c r="DZ339" s="90">
        <f>IF(ISNA(VLOOKUP($B339,'[1]1718  Exp_Rev Access'!$F$7:$GK$318,$DZ$2,FALSE)),"",VLOOKUP($B339,'[1]1718  Exp_Rev Access'!$F$7:$GK$318,$DZ$2,FALSE))</f>
        <v>0</v>
      </c>
      <c r="EA339" s="90">
        <f>IF(ISNA(VLOOKUP($B339,'[1]1718  Exp_Rev Access'!$F$7:$GK$318,$EA$2,FALSE)),"",VLOOKUP($B339,'[1]1718  Exp_Rev Access'!$F$7:$GK$318,$EA$2,FALSE))</f>
        <v>0</v>
      </c>
      <c r="EB339" s="90">
        <f>IF(ISNA(VLOOKUP($B339,'[1]1718  Exp_Rev Access'!$F$7:$GK$318,$EB$2,FALSE)),"",VLOOKUP($B339,'[1]1718  Exp_Rev Access'!$F$7:$GK$318,$EB$2,FALSE))</f>
        <v>0</v>
      </c>
      <c r="EC339" s="90">
        <f>IF(ISNA(VLOOKUP($B339,'[1]1718  Exp_Rev Access'!$F$7:$GK$318,$EC$2,FALSE)),"",VLOOKUP($B339,'[1]1718  Exp_Rev Access'!$F$7:$GK$318,$EC$2,FALSE))</f>
        <v>0</v>
      </c>
      <c r="ED339" s="90">
        <f>IF(ISNA(VLOOKUP($B339,'[1]1718  Exp_Rev Access'!$F$7:$GK$318,$ED$2,FALSE)),"",VLOOKUP($B339,'[1]1718  Exp_Rev Access'!$F$7:$GK$318,$ED$2,FALSE))</f>
        <v>0</v>
      </c>
      <c r="EE339" s="90">
        <f>IF(ISNA(VLOOKUP($B339,'[1]1718  Exp_Rev Access'!$F$7:$GK$318,$EE$2,FALSE)),"",VLOOKUP($B339,'[1]1718  Exp_Rev Access'!$F$7:$GK$318,$EE$2,FALSE))</f>
        <v>0</v>
      </c>
      <c r="EF339" s="90">
        <f>IF(ISNA(VLOOKUP($B339,'[1]1718  Exp_Rev Access'!$F$7:$GK$318,$EF$2,FALSE)),"",VLOOKUP($B339,'[1]1718  Exp_Rev Access'!$F$7:$GK$318,$EF$2,FALSE))</f>
        <v>0</v>
      </c>
      <c r="EG339" s="90">
        <f>IF(ISNA(VLOOKUP($B339,'[1]1718  Exp_Rev Access'!$F$7:$GK$318,$EG$2,FALSE)),"",VLOOKUP($B339,'[1]1718  Exp_Rev Access'!$F$7:$GK$318,$EG$2,FALSE))</f>
        <v>0</v>
      </c>
      <c r="EH339" s="90">
        <f>IF(ISNA(VLOOKUP($B339,'[1]1718  Exp_Rev Access'!$F$7:$GK$318,$EH$2,FALSE)),"",VLOOKUP($B339,'[1]1718  Exp_Rev Access'!$F$7:$GK$318,$EH$2,FALSE))</f>
        <v>0</v>
      </c>
      <c r="EI339" s="90">
        <f>IF(ISNA(VLOOKUP($B339,'[1]1718  Exp_Rev Access'!$F$7:$GK$318,$EI$2,FALSE)),"",VLOOKUP($B339,'[1]1718  Exp_Rev Access'!$F$7:$GK$318,$EI$2,FALSE))</f>
        <v>0</v>
      </c>
      <c r="EJ339" s="90">
        <f>IF(ISNA(VLOOKUP($B339,'[1]1718  Exp_Rev Access'!$F$7:$GK$318,$EJ$2,FALSE)),"",VLOOKUP($B339,'[1]1718  Exp_Rev Access'!$F$7:$GK$318,$EJ$2,FALSE))</f>
        <v>0</v>
      </c>
      <c r="EK339" s="90">
        <f>IF(ISNA(VLOOKUP($B339,'[1]1718  Exp_Rev Access'!$F$7:$GK$318,$EK$2,FALSE)),"",VLOOKUP($B339,'[1]1718  Exp_Rev Access'!$F$7:$GK$318,$EK$2,FALSE))</f>
        <v>0</v>
      </c>
      <c r="EL339" s="90">
        <f>IF(ISNA(VLOOKUP($B339,'[1]1718  Exp_Rev Access'!$F$7:$GK$318,$EL$2,FALSE)),"",VLOOKUP($B339,'[1]1718  Exp_Rev Access'!$F$7:$GK$318,$EL$2,FALSE))</f>
        <v>0</v>
      </c>
      <c r="EM339" s="90">
        <f>IF(ISNA(VLOOKUP($B339,'[1]1718  Exp_Rev Access'!$F$7:$GK$318,$EM$2,FALSE)),"",VLOOKUP($B339,'[1]1718  Exp_Rev Access'!$F$7:$GK$318,$EM$2,FALSE))</f>
        <v>0</v>
      </c>
      <c r="EN339" s="90">
        <f>IF(ISNA(VLOOKUP($B339,'[1]1718  Exp_Rev Access'!$F$7:$GK$318,$EN$2,FALSE)),"",VLOOKUP($B339,'[1]1718  Exp_Rev Access'!$F$7:$GK$318,$EN$2,FALSE))</f>
        <v>0</v>
      </c>
      <c r="EO339" s="90">
        <f>IF(ISNA(VLOOKUP($B339,'[1]1718  Exp_Rev Access'!$F$7:$GK$318,$EO$2,FALSE)),"",VLOOKUP($B339,'[1]1718  Exp_Rev Access'!$F$7:$GK$318,$EO$2,FALSE))</f>
        <v>0</v>
      </c>
      <c r="EP339" s="90">
        <f>IF(ISNA(VLOOKUP($B339,'[1]1718  Exp_Rev Access'!$F$7:$GK$318,$EP$2,FALSE)),"",VLOOKUP($B339,'[1]1718  Exp_Rev Access'!$F$7:$GK$318,$EP$2,FALSE))</f>
        <v>0</v>
      </c>
      <c r="EQ339" s="90">
        <f>IF(ISNA(VLOOKUP($B339,'[1]1718  Exp_Rev Access'!$F$7:$GK$318,$EQ$2,FALSE)),"",VLOOKUP($B339,'[1]1718  Exp_Rev Access'!$F$7:$GK$318,$EQ$2,FALSE))</f>
        <v>0</v>
      </c>
      <c r="ER339" s="90">
        <f>IF(ISNA(VLOOKUP($B339,'[1]1718  Exp_Rev Access'!$F$7:$GK$318,$ER$2,FALSE)),"",VLOOKUP($B339,'[1]1718  Exp_Rev Access'!$F$7:$GK$318,$ER$2,FALSE))</f>
        <v>0</v>
      </c>
      <c r="ES339" s="90">
        <f>IF(ISNA(VLOOKUP($B339,'[1]1718  Exp_Rev Access'!$F$7:$GK$318,$ES$2,FALSE)),"",VLOOKUP($B339,'[1]1718  Exp_Rev Access'!$F$7:$GK$318,$ES$2,FALSE))</f>
        <v>0</v>
      </c>
      <c r="ET339" s="90">
        <f>IF(ISNA(VLOOKUP($B339,'[1]1718  Exp_Rev Access'!$F$7:$GK$318,$ET$2,FALSE)),"",VLOOKUP($B339,'[1]1718  Exp_Rev Access'!$F$7:$GK$318,$ET$2,FALSE))</f>
        <v>0</v>
      </c>
      <c r="EU339" s="90">
        <f>IF(ISNA(VLOOKUP($B339,'[1]1718  Exp_Rev Access'!$F$7:$GK$318,$EU$2,FALSE)),"",VLOOKUP($B339,'[1]1718  Exp_Rev Access'!$F$7:$GK$318,$EU$2,FALSE))</f>
        <v>0</v>
      </c>
      <c r="EV339" s="90">
        <f>IF(ISNA(VLOOKUP($B339,'[1]1718  Exp_Rev Access'!$F$7:$GK$318,$EV$2,FALSE)),"",VLOOKUP($B339,'[1]1718  Exp_Rev Access'!$F$7:$GK$318,$EV$2,FALSE))</f>
        <v>0</v>
      </c>
      <c r="EW339" s="90">
        <f>IF(ISNA(VLOOKUP($B339,'[1]1718  Exp_Rev Access'!$F$7:$GK$318,$EW$2,FALSE)),"",VLOOKUP($B339,'[1]1718  Exp_Rev Access'!$F$7:$GK$318,$EW$2,FALSE))</f>
        <v>0</v>
      </c>
      <c r="EX339" s="90">
        <f>IF(ISNA(VLOOKUP($B339,'[1]1718  Exp_Rev Access'!$F$7:$GK$318,$EX$2,FALSE)),"",VLOOKUP($B339,'[1]1718  Exp_Rev Access'!$F$7:$GK$318,$EX$2,FALSE))</f>
        <v>0</v>
      </c>
      <c r="EY339" s="90">
        <f>IF(ISNA(VLOOKUP($B339,'[1]1718  Exp_Rev Access'!$F$7:$GK$318,$EY$2,FALSE)),"",VLOOKUP($B339,'[1]1718  Exp_Rev Access'!$F$7:$GK$318,$EY$2,FALSE))</f>
        <v>0</v>
      </c>
      <c r="EZ339" s="90">
        <f>IF(ISNA(VLOOKUP($B339,'[1]1718  Exp_Rev Access'!$F$7:$GK$318,$EZ$2,FALSE)),"",VLOOKUP($B339,'[1]1718  Exp_Rev Access'!$F$7:$GK$318,$EZ$2,FALSE))</f>
        <v>0</v>
      </c>
      <c r="FA339" s="90">
        <f>IF(ISNA(VLOOKUP($B339,'[1]1718  Exp_Rev Access'!$F$7:$GK$318,$FA$2,FALSE)),"",VLOOKUP($B339,'[1]1718  Exp_Rev Access'!$F$7:$GK$318,$FA$2,FALSE))</f>
        <v>0</v>
      </c>
      <c r="FB339" s="90">
        <f>IF(ISNA(VLOOKUP($B339,'[1]1718  Exp_Rev Access'!$F$7:$GK$318,$FB$2,FALSE)),"",VLOOKUP($B339,'[1]1718  Exp_Rev Access'!$F$7:$GK$318,$FB$2,FALSE))</f>
        <v>0</v>
      </c>
      <c r="FC339" s="90">
        <f>IF(ISNA(VLOOKUP($B339,'[1]1718  Exp_Rev Access'!$F$7:$GK$318,$FC$2,FALSE)),"",VLOOKUP($B339,'[1]1718  Exp_Rev Access'!$F$7:$GK$318,$FC$2,FALSE))</f>
        <v>0</v>
      </c>
      <c r="FD339" s="90">
        <f>IF(ISNA(VLOOKUP($B339,'[1]1718  Exp_Rev Access'!$F$7:$GK$318,$FD$2,FALSE)),"",VLOOKUP($B339,'[1]1718  Exp_Rev Access'!$F$7:$GK$318,$FD$2,FALSE))</f>
        <v>0</v>
      </c>
      <c r="FE339" s="90">
        <f>IF(ISNA(VLOOKUP($B339,'[1]1718  Exp_Rev Access'!$F$7:$GK$318,$FE$2,FALSE)),"",VLOOKUP($B339,'[1]1718  Exp_Rev Access'!$F$7:$GK$318,$FE$2,FALSE))</f>
        <v>0</v>
      </c>
      <c r="FF339" s="90">
        <f>IF(ISNA(VLOOKUP($B339,'[1]1718  Exp_Rev Access'!$F$7:$GK$318,$FF$2,FALSE)),"",VLOOKUP($B339,'[1]1718  Exp_Rev Access'!$F$7:$GK$318,$FF$2,FALSE))</f>
        <v>0</v>
      </c>
      <c r="FG339" s="90">
        <f>IF(ISNA(VLOOKUP($B339,'[1]1718  Exp_Rev Access'!$F$7:$GK$318,$FG$2,FALSE)),"",VLOOKUP($B339,'[1]1718  Exp_Rev Access'!$F$7:$GK$318,$FG$2,FALSE))</f>
        <v>0</v>
      </c>
      <c r="FH339" s="90">
        <f>IF(ISNA(VLOOKUP($B339,'[1]1718  Exp_Rev Access'!$F$7:$GK$318,$FH$2,FALSE)),"",VLOOKUP($B339,'[1]1718  Exp_Rev Access'!$F$7:$GK$318,$FH$2,FALSE))</f>
        <v>0</v>
      </c>
      <c r="FI339" s="90">
        <f>IF(ISNA(VLOOKUP($B339,'[1]1718  Exp_Rev Access'!$F$7:$GK$318,$FI$2,FALSE)),"",VLOOKUP($B339,'[1]1718  Exp_Rev Access'!$F$7:$GK$318,$FI$2,FALSE))</f>
        <v>0</v>
      </c>
      <c r="FJ339" s="90">
        <f>IF(ISNA(VLOOKUP($B339,'[1]1718  Exp_Rev Access'!$F$7:$GK$318,$FJ$2,FALSE)),"",VLOOKUP($B339,'[1]1718  Exp_Rev Access'!$F$7:$GK$318,$FJ$2,FALSE))</f>
        <v>0</v>
      </c>
      <c r="FK339" s="90">
        <f>IF(ISNA(VLOOKUP($B339,'[1]1718  Exp_Rev Access'!$F$7:$GK$318,$FK$2,FALSE)),"",VLOOKUP($B339,'[1]1718  Exp_Rev Access'!$F$7:$GK$318,$FK$2,FALSE))</f>
        <v>0</v>
      </c>
      <c r="FL339" s="90">
        <f>IF(ISNA(VLOOKUP($B339,'[1]1718  Exp_Rev Access'!$F$7:$GK$318,$FL$2,FALSE)),"",VLOOKUP($B339,'[1]1718  Exp_Rev Access'!$F$7:$GK$318,$FL$2,FALSE))</f>
        <v>0</v>
      </c>
      <c r="FM339" s="90">
        <f>IF(ISNA(VLOOKUP($B339,'[1]1718  Exp_Rev Access'!$F$7:$GK$318,$FM$2,FALSE)),"",VLOOKUP($B339,'[1]1718  Exp_Rev Access'!$F$7:$GK$318,$FM$2,FALSE))</f>
        <v>0</v>
      </c>
      <c r="FN339" s="90">
        <f>IF(ISNA(VLOOKUP($B339,'[1]1718  Exp_Rev Access'!$F$7:$GK$318,$FN$2,FALSE)),"",VLOOKUP($B339,'[1]1718  Exp_Rev Access'!$F$7:$GK$318,$FN$2,FALSE))</f>
        <v>0</v>
      </c>
      <c r="FO339" s="90">
        <f>IF(ISNA(VLOOKUP($B339,'[1]1718  Exp_Rev Access'!$F$7:$GK$318,$FO$2,FALSE)),"",VLOOKUP($B339,'[1]1718  Exp_Rev Access'!$F$7:$GK$318,$FO$2,FALSE))</f>
        <v>0</v>
      </c>
      <c r="FP339" s="90">
        <f>IF(ISNA(VLOOKUP($B339,'[1]1718  Exp_Rev Access'!$F$7:$GK$318,$FP$2,FALSE)),"",VLOOKUP($B339,'[1]1718  Exp_Rev Access'!$F$7:$GK$318,$FP$2,FALSE))</f>
        <v>0</v>
      </c>
      <c r="FQ339" s="90">
        <f>IF(ISNA(VLOOKUP($B339,'[1]1718  Exp_Rev Access'!$F$7:$GK$318,$FQ$2,FALSE)),"",VLOOKUP($B339,'[1]1718  Exp_Rev Access'!$F$7:$GK$318,$FQ$2,FALSE))</f>
        <v>0</v>
      </c>
      <c r="FR339" s="90">
        <f>IF(ISNA(VLOOKUP($B339,'[1]1718  Exp_Rev Access'!$F$7:$GK$318,$FR$2,FALSE)),"",VLOOKUP($B339,'[1]1718  Exp_Rev Access'!$F$7:$GK$318,$FR$2,FALSE))</f>
        <v>134077.12</v>
      </c>
      <c r="FS339" s="56">
        <f t="shared" si="898"/>
        <v>3390543.8700000006</v>
      </c>
      <c r="FT339" s="92">
        <f t="shared" si="899"/>
        <v>5.8734362502695939E-2</v>
      </c>
      <c r="FU339" s="94">
        <f t="shared" si="900"/>
        <v>702.69756727405399</v>
      </c>
      <c r="FV339" s="95">
        <f>IF(ISNA(VLOOKUP($B339,'[1]1718  Exp_Rev Access'!$F$7:$GK$318,$FV$2,FALSE)),"",VLOOKUP($B339,'[1]1718  Exp_Rev Access'!$F$7:$GK$318,$FV$2,FALSE))</f>
        <v>0</v>
      </c>
      <c r="FW339" s="95">
        <f>IF(ISNA(VLOOKUP($B339,'[1]1718  Exp_Rev Access'!$F$7:$GK$318,$FW$2,FALSE)),"",VLOOKUP($B339,'[1]1718  Exp_Rev Access'!$F$7:$GK$318,$FW$2,FALSE))</f>
        <v>0</v>
      </c>
      <c r="FX339" s="95">
        <f>IF(ISNA(VLOOKUP($B339,'[1]1718  Exp_Rev Access'!$F$7:$GK$318,$FX$2,FALSE)),"",VLOOKUP($B339,'[1]1718  Exp_Rev Access'!$F$7:$GK$318,$FX$2,FALSE))</f>
        <v>0</v>
      </c>
      <c r="FY339" s="95">
        <f>IF(ISNA(VLOOKUP($B339,'[1]1718  Exp_Rev Access'!$F$7:$GK$318,$FY$2,FALSE)),"",VLOOKUP($B339,'[1]1718  Exp_Rev Access'!$F$7:$GK$318,$FY$2,FALSE))</f>
        <v>0</v>
      </c>
      <c r="FZ339" s="95">
        <f>IF(ISNA(VLOOKUP($B339,'[1]1718  Exp_Rev Access'!$F$7:$GK$318,$FZ$2,FALSE)),"",VLOOKUP($B339,'[1]1718  Exp_Rev Access'!$F$7:$GK$318,$FZ$2,FALSE))</f>
        <v>0</v>
      </c>
      <c r="GA339" s="95">
        <f>IF(ISNA(VLOOKUP($B339,'[1]1718  Exp_Rev Access'!$F$7:$GK$318,$GA$2,FALSE)),"",VLOOKUP($B339,'[1]1718  Exp_Rev Access'!$F$7:$GK$318,$GA$2,FALSE))</f>
        <v>0</v>
      </c>
      <c r="GB339" s="95">
        <f>IF(ISNA(VLOOKUP($B339,'[1]1718  Exp_Rev Access'!$F$7:$GK$318,$GB$2,FALSE)),"",VLOOKUP($B339,'[1]1718  Exp_Rev Access'!$F$7:$GK$318,$GB$2,FALSE))</f>
        <v>0</v>
      </c>
      <c r="GC339" s="95">
        <f>IF(ISNA(VLOOKUP($B339,'[1]1718  Exp_Rev Access'!$F$7:$GK$318,$GC$2,FALSE)),"",VLOOKUP($B339,'[1]1718  Exp_Rev Access'!$F$7:$GK$318,$GC$2,FALSE))</f>
        <v>0</v>
      </c>
      <c r="GD339" s="95">
        <f>IF(ISNA(VLOOKUP($B339,'[1]1718  Exp_Rev Access'!$F$7:$GK$318,$GD$2,FALSE)),"",VLOOKUP($B339,'[1]1718  Exp_Rev Access'!$F$7:$GK$318,$GD$2,FALSE))</f>
        <v>0</v>
      </c>
      <c r="GE339" s="95">
        <f>IF(ISNA(VLOOKUP($B339,'[1]1718  Exp_Rev Access'!$F$7:$GK$318,$GE$2,FALSE)),"",VLOOKUP($B339,'[1]1718  Exp_Rev Access'!$F$7:$GK$318,$GE$2,FALSE))</f>
        <v>25916.720000000001</v>
      </c>
      <c r="GF339" s="95">
        <f>IF(ISNA(VLOOKUP($B339,'[1]1718  Exp_Rev Access'!$F$7:$GK$318,$GF$2,FALSE)),"",VLOOKUP($B339,'[1]1718  Exp_Rev Access'!$F$7:$GK$318,$GF$2,FALSE))</f>
        <v>0</v>
      </c>
      <c r="GG339" s="95">
        <f>IF(ISNA(VLOOKUP($B339,'[1]1718  Exp_Rev Access'!$F$7:$GK$318,$GG$2,FALSE)),"",VLOOKUP($B339,'[1]1718  Exp_Rev Access'!$F$7:$GK$318,$GG$2,FALSE))</f>
        <v>0</v>
      </c>
      <c r="GH339" s="95">
        <f>IF(ISNA(VLOOKUP($B339,'[1]1718  Exp_Rev Access'!$F$7:$GK$318,$GH$2,FALSE)),"",VLOOKUP($B339,'[1]1718  Exp_Rev Access'!$F$7:$GK$318,$GH$2,FALSE))</f>
        <v>0</v>
      </c>
      <c r="GI339" s="95">
        <f>IF(ISNA(VLOOKUP($B339,'[1]1718  Exp_Rev Access'!$F$7:$GK$318,$GI$2,FALSE)),"",VLOOKUP($B339,'[1]1718  Exp_Rev Access'!$F$7:$GK$318,$GI$2,FALSE))</f>
        <v>0</v>
      </c>
      <c r="GJ339" s="95">
        <f>IF(ISNA(VLOOKUP($B339,'[1]1718  Exp_Rev Access'!$F$7:$GK$318,$GJ$2,FALSE)),"",VLOOKUP($B339,'[1]1718  Exp_Rev Access'!$F$7:$GK$318,$GJ$2,FALSE))</f>
        <v>0</v>
      </c>
      <c r="GK339" s="95">
        <f>IF(ISNA(VLOOKUP($B339,'[1]1718  Exp_Rev Access'!$F$7:$GK$318,$GK$2,FALSE)),"",VLOOKUP($B339,'[1]1718  Exp_Rev Access'!$F$7:$GK$318,$GK$2,FALSE))</f>
        <v>859.99</v>
      </c>
      <c r="GL339" s="95">
        <f>IF(ISNA(VLOOKUP($B339,'[1]1718  Exp_Rev Access'!$F$7:$GK$318,$GL$2,FALSE)),"",VLOOKUP($B339,'[1]1718  Exp_Rev Access'!$F$7:$GK$318,$GL$2,FALSE))</f>
        <v>5400</v>
      </c>
      <c r="GM339" s="95">
        <f>IF(ISNA(VLOOKUP($B339,'[1]1718  Exp_Rev Access'!$F$7:$GK$318,$GM$2,FALSE)),"",VLOOKUP($B339,'[1]1718  Exp_Rev Access'!$F$7:$GK$318,$GM$2,FALSE))</f>
        <v>0</v>
      </c>
      <c r="GN339" s="95">
        <f>IF(ISNA(VLOOKUP($B339,'[1]1718  Exp_Rev Access'!$F$7:$GK$318,$GN$2,FALSE)),"",VLOOKUP($B339,'[1]1718  Exp_Rev Access'!$F$7:$GK$318,$GN$2,FALSE))</f>
        <v>0</v>
      </c>
      <c r="GO339" s="95">
        <f>IF(ISNA(VLOOKUP($B339,'[1]1718  Exp_Rev Access'!$F$7:$GK$318,$GO$2,FALSE)),"",VLOOKUP($B339,'[1]1718  Exp_Rev Access'!$F$7:$GK$318,$GO$2,FALSE))</f>
        <v>0</v>
      </c>
      <c r="GP339" s="95">
        <f>IF(ISNA(VLOOKUP($B339,'[1]1718  Exp_Rev Access'!$F$7:$GK$318,$GP$2,FALSE)),"",VLOOKUP($B339,'[1]1718  Exp_Rev Access'!$F$7:$GK$318,$GP$2,FALSE))</f>
        <v>0</v>
      </c>
      <c r="GQ339" s="95">
        <f>IF(ISNA(VLOOKUP($B339,'[1]1718  Exp_Rev Access'!$F$7:$GK$318,$GQ$2,FALSE)),"",VLOOKUP($B339,'[1]1718  Exp_Rev Access'!$F$7:$GK$318,$GQ$2,FALSE))</f>
        <v>0</v>
      </c>
      <c r="GR339" s="95">
        <f>IF(ISNA(VLOOKUP($B339,'[1]1718  Exp_Rev Access'!$F$7:$GK$318,$GR$2,FALSE)),"",VLOOKUP($B339,'[1]1718  Exp_Rev Access'!$F$7:$GK$318,$GR$2,FALSE))</f>
        <v>0</v>
      </c>
      <c r="GS339" s="95">
        <f>IF(ISNA(VLOOKUP($B339,'[1]1718  Exp_Rev Access'!$F$7:$GK$318,$GS$2,FALSE)),"",VLOOKUP($B339,'[1]1718  Exp_Rev Access'!$F$7:$GK$318,$GS$2,FALSE))</f>
        <v>0</v>
      </c>
      <c r="GT339" s="95">
        <f>IF(ISNA(VLOOKUP($B339,'[1]1718  Exp_Rev Access'!$F$7:$GK$318,$GT$2,FALSE)),"",VLOOKUP($B339,'[1]1718  Exp_Rev Access'!$F$7:$GK$318,$GT$2,FALSE))</f>
        <v>0</v>
      </c>
      <c r="GU339" s="56">
        <f t="shared" si="901"/>
        <v>32176.710000000003</v>
      </c>
      <c r="GV339" s="92">
        <f t="shared" si="902"/>
        <v>5.5739687252125754E-4</v>
      </c>
      <c r="GW339" s="96">
        <f t="shared" si="903"/>
        <v>6.6686929020277574</v>
      </c>
    </row>
    <row r="340" spans="1:222" x14ac:dyDescent="0.3">
      <c r="A340" s="73"/>
      <c r="B340" s="88" t="s">
        <v>682</v>
      </c>
      <c r="C340" s="89" t="s">
        <v>683</v>
      </c>
      <c r="D340" s="75">
        <f>IF(ISNA(VLOOKUP($B340,'[1]1718 enrollment_Rev_Exp by size'!$A$7:H672,3,FALSE)),"",VLOOKUP($B340,'[1]1718 enrollment_Rev_Exp by size'!$A$7:$G$350,3,FALSE))</f>
        <v>4225.29</v>
      </c>
      <c r="E340" s="76">
        <f>IF(ISNA(VLOOKUP($B340,'[1]1718 enrollment_Rev_Exp by size'!$A$7:I674,5,FALSE)),"",VLOOKUP($B340,'[1]1718 enrollment_Rev_Exp by size'!$A$7:$G$350,5,FALSE))</f>
        <v>58177678.880000003</v>
      </c>
      <c r="F340" s="70">
        <f t="shared" si="882"/>
        <v>58177678.879999995</v>
      </c>
      <c r="G340" s="70">
        <f t="shared" si="883"/>
        <v>0</v>
      </c>
      <c r="H340" s="90">
        <f>IF(ISNA(VLOOKUP($B340,'[1]1718  Exp_Rev Access'!$F$7:$GK$318,3,FALSE)),"",VLOOKUP($B340,'[1]1718  Exp_Rev Access'!$F$7:$GK$318,3,FALSE))</f>
        <v>11409696.57</v>
      </c>
      <c r="I340" s="90">
        <f>IF(ISNA(VLOOKUP($B340,'[1]1718  Exp_Rev Access'!$F$7:$GK$318,4,FALSE)),"",VLOOKUP($B340,'[1]1718  Exp_Rev Access'!$F$7:$GK$318,4,FALSE))</f>
        <v>0</v>
      </c>
      <c r="J340" s="90">
        <f>IF(ISNA(VLOOKUP($B340,'[1]1718  Exp_Rev Access'!$F$7:$GK$318,5,FALSE)),"",VLOOKUP($B340,'[1]1718  Exp_Rev Access'!$F$7:$GK$318,5,FALSE))</f>
        <v>0</v>
      </c>
      <c r="K340" s="90">
        <f>IF(ISNA(VLOOKUP($B340,'[1]1718  Exp_Rev Access'!$F$7:$GK$318,6,FALSE)),"-",VLOOKUP($B340,'[1]1718  Exp_Rev Access'!$F$7:$GK$318,6,FALSE))</f>
        <v>5756.57</v>
      </c>
      <c r="L340" s="90">
        <f>IF(ISNA(VLOOKUP($B340,'[1]1718  Exp_Rev Access'!$F$7:$GK$318,7,FALSE)),"",VLOOKUP($B340,'[1]1718  Exp_Rev Access'!$F$7:$GK$318,7,FALSE))</f>
        <v>0</v>
      </c>
      <c r="M340" s="90">
        <f>IF(ISNA(VLOOKUP($B340,'[1]1718  Exp_Rev Access'!$F$7:$GK$318,8,FALSE)),"",VLOOKUP($B340,'[1]1718  Exp_Rev Access'!$F$7:$GK$318,8,FALSE))</f>
        <v>0</v>
      </c>
      <c r="N340" s="56">
        <f t="shared" si="884"/>
        <v>11415453.140000001</v>
      </c>
      <c r="O340" s="91">
        <f t="shared" si="885"/>
        <v>0.1962170605593607</v>
      </c>
      <c r="P340" s="56">
        <f t="shared" si="886"/>
        <v>2701.6969580786172</v>
      </c>
      <c r="Q340" s="90">
        <f>IF(ISNA(VLOOKUP($B340,'[1]1718  Exp_Rev Access'!$F$7:$GK$318,10,FALSE)),"",VLOOKUP($B340,'[1]1718  Exp_Rev Access'!$F$7:$GK$318,10,FALSE))</f>
        <v>25524</v>
      </c>
      <c r="R340" s="90">
        <f>IF(ISNA(VLOOKUP($B340,'[1]1718  Exp_Rev Access'!$F$7:$GK$318,11,FALSE)),"",VLOOKUP($B340,'[1]1718  Exp_Rev Access'!$F$7:$GK$318,11,FALSE))</f>
        <v>0</v>
      </c>
      <c r="S340" s="90">
        <f>IF(ISNA(VLOOKUP($B340,'[1]1718  Exp_Rev Access'!$F$7:$GK$318,12,FALSE)),"",VLOOKUP($B340,'[1]1718  Exp_Rev Access'!$F$7:$GK$318,12,FALSE))</f>
        <v>0</v>
      </c>
      <c r="T340" s="90">
        <f>IF(ISNA(VLOOKUP($B340,'[1]1718  Exp_Rev Access'!$F$7:$GK$318,13,FALSE)),"",VLOOKUP($B340,'[1]1718  Exp_Rev Access'!$F$7:$GK$318,13,FALSE))</f>
        <v>0</v>
      </c>
      <c r="U340" s="90">
        <f>IF(ISNA(VLOOKUP($B340,'[1]1718  Exp_Rev Access'!$F$7:$GK$318,14,FALSE)),"",VLOOKUP($B340,'[1]1718  Exp_Rev Access'!$F$7:$GK$318,14,FALSE))</f>
        <v>0</v>
      </c>
      <c r="V340" s="90">
        <f>IF(ISNA(VLOOKUP($B340,'[1]1718  Exp_Rev Access'!$F$7:$GK$318,15,FALSE)),"",VLOOKUP($B340,'[1]1718  Exp_Rev Access'!$F$7:$GK$318,15,FALSE))</f>
        <v>0</v>
      </c>
      <c r="W340" s="90">
        <f>IF(ISNA(VLOOKUP($B340,'[1]1718  Exp_Rev Access'!$F$7:$GK$318,16,FALSE)),"",VLOOKUP($B340,'[1]1718  Exp_Rev Access'!$F$7:$GK$318,16,FALSE))</f>
        <v>0</v>
      </c>
      <c r="X340" s="90">
        <f>IF(ISNA(VLOOKUP($B340,'[1]1718  Exp_Rev Access'!$F$7:$GK$318,17,FALSE)),"",VLOOKUP($B340,'[1]1718  Exp_Rev Access'!$F$7:$GK$318,17,FALSE))</f>
        <v>0</v>
      </c>
      <c r="Y340" s="90">
        <f>IF(ISNA(VLOOKUP($B340,'[1]1718  Exp_Rev Access'!$F$7:$GK$318,18,FALSE)),"",VLOOKUP($B340,'[1]1718  Exp_Rev Access'!$F$7:$GK$318,18,FALSE))</f>
        <v>5283.16</v>
      </c>
      <c r="Z340" s="90">
        <f>IF(ISNA(VLOOKUP($B340,'[1]1718  Exp_Rev Access'!$F$7:$GK$318,19,FALSE)),"",VLOOKUP($B340,'[1]1718  Exp_Rev Access'!$F$7:$GK$318,19,FALSE))</f>
        <v>0</v>
      </c>
      <c r="AA340" s="90">
        <f>IF(ISNA(VLOOKUP($B340,'[1]1718  Exp_Rev Access'!$F$7:$GK$318,20,FALSE)),"",VLOOKUP($B340,'[1]1718  Exp_Rev Access'!$F$7:$GK$318,20,FALSE))</f>
        <v>0</v>
      </c>
      <c r="AB340" s="90">
        <f>IF(ISNA(VLOOKUP($B340,'[1]1718  Exp_Rev Access'!$F$7:$GK$318,21,FALSE)),"",VLOOKUP($B340,'[1]1718  Exp_Rev Access'!$F$7:$GK$318,21,FALSE))</f>
        <v>0</v>
      </c>
      <c r="AC340" s="90">
        <f>IF(ISNA(VLOOKUP($B340,'[1]1718  Exp_Rev Access'!$F$7:$GK$318,22,FALSE)),"",VLOOKUP($B340,'[1]1718  Exp_Rev Access'!$F$7:$GK$318,22,FALSE))</f>
        <v>12046.99</v>
      </c>
      <c r="AD340" s="90">
        <f>IF(ISNA(VLOOKUP($B340,'[1]1718  Exp_Rev Access'!$F$7:$GK$318,23,FALSE)),"",VLOOKUP($B340,'[1]1718  Exp_Rev Access'!$F$7:$GK$318,23,FALSE))</f>
        <v>362779.49</v>
      </c>
      <c r="AE340" s="90">
        <f>IF(ISNA(VLOOKUP($B340,'[1]1718  Exp_Rev Access'!$F$7:$GK$318,24,FALSE)),"",VLOOKUP($B340,'[1]1718  Exp_Rev Access'!$F$7:$GK$318,24,FALSE))</f>
        <v>79219.429999999993</v>
      </c>
      <c r="AF340" s="90">
        <f>IF(ISNA(VLOOKUP($B340,'[1]1718  Exp_Rev Access'!$F$7:$GK$318,25,FALSE)),"",VLOOKUP($B340,'[1]1718  Exp_Rev Access'!$F$7:$GK$318,25,FALSE))</f>
        <v>0</v>
      </c>
      <c r="AG340" s="90">
        <f>IF(ISNA(VLOOKUP($B340,'[1]1718  Exp_Rev Access'!$F$7:$GK$318,26,FALSE)),"",VLOOKUP($B340,'[1]1718  Exp_Rev Access'!$F$7:$GK$318,26,FALSE))</f>
        <v>45183.99</v>
      </c>
      <c r="AH340" s="90">
        <f>IF(ISNA(VLOOKUP($B340,'[1]1718  Exp_Rev Access'!$F$7:$GK$318,27,FALSE)),"",VLOOKUP($B340,'[1]1718  Exp_Rev Access'!$F$7:$GK$318,27,FALSE))</f>
        <v>5060.1499999999996</v>
      </c>
      <c r="AI340" s="90">
        <f>IF(ISNA(VLOOKUP($B340,'[1]1718  Exp_Rev Access'!$F$7:$GK$318,28,FALSE)),"",VLOOKUP($B340,'[1]1718  Exp_Rev Access'!$F$7:$GK$318,28,FALSE))</f>
        <v>21313.4</v>
      </c>
      <c r="AJ340" s="90">
        <f>IF(ISNA(VLOOKUP($B340,'[1]1718  Exp_Rev Access'!$F$7:$GK$318,29,FALSE)),"",VLOOKUP($B340,'[1]1718  Exp_Rev Access'!$F$7:$GK$318,29,FALSE))</f>
        <v>0</v>
      </c>
      <c r="AK340" s="90">
        <f>IF(ISNA(VLOOKUP($B340,'[1]1718  Exp_Rev Access'!$F$7:$GK$318,30,FALSE)),"",VLOOKUP($B340,'[1]1718  Exp_Rev Access'!$F$7:$GK$318,30,FALSE))</f>
        <v>53946.65</v>
      </c>
      <c r="AL340" s="90">
        <f>IF(ISNA(VLOOKUP($B340,'[1]1718  Exp_Rev Access'!$F$7:$GK$318,31,FALSE)),"",VLOOKUP($B340,'[1]1718  Exp_Rev Access'!$F$7:$GK$318,31,FALSE))</f>
        <v>98875.06</v>
      </c>
      <c r="AM340" s="56">
        <f t="shared" si="887"/>
        <v>709232.32000000007</v>
      </c>
      <c r="AN340" s="92">
        <f t="shared" si="888"/>
        <v>1.2190797805166751E-2</v>
      </c>
      <c r="AO340" s="71">
        <f t="shared" si="889"/>
        <v>167.85411652217957</v>
      </c>
      <c r="AP340" s="90">
        <f>IF(ISNA(VLOOKUP($B340,'[1]1718  Exp_Rev Access'!$F$7:$GK$318,33,FALSE)),"",VLOOKUP($B340,'[1]1718  Exp_Rev Access'!$F$7:$GK$318,33,FALSE))</f>
        <v>28820275.379999999</v>
      </c>
      <c r="AQ340" s="90">
        <f>IF(ISNA(VLOOKUP($B340,'[1]1718  Exp_Rev Access'!$F$7:$GK$318,34,FALSE)),"",VLOOKUP($B340,'[1]1718  Exp_Rev Access'!$F$7:$GK$318,34,FALSE))</f>
        <v>1105422.6499999999</v>
      </c>
      <c r="AR340" s="90">
        <f>IF(ISNA(VLOOKUP($B340,'[1]1718  Exp_Rev Access'!$F$7:$GK$318,35,FALSE)),"",VLOOKUP($B340,'[1]1718  Exp_Rev Access'!$F$7:$GK$318,35,FALSE))</f>
        <v>2190806.16</v>
      </c>
      <c r="AS340" s="90">
        <f>IF(ISNA(VLOOKUP($B340,'[1]1718  Exp_Rev Access'!$F$7:$GK$318,36,FALSE)),"",VLOOKUP($B340,'[1]1718  Exp_Rev Access'!$F$7:$GK$318,36,FALSE))</f>
        <v>7438.49</v>
      </c>
      <c r="AT340" s="90">
        <f>IF(ISNA(VLOOKUP($B340,'[1]1718  Exp_Rev Access'!$F$7:$GK$318,37,FALSE)),"",VLOOKUP($B340,'[1]1718  Exp_Rev Access'!$F$7:$GK$318,37,FALSE))</f>
        <v>0</v>
      </c>
      <c r="AU340" s="56">
        <f t="shared" si="890"/>
        <v>32123942.679999996</v>
      </c>
      <c r="AV340" s="93">
        <f t="shared" si="891"/>
        <v>0.55216954850090083</v>
      </c>
      <c r="AW340" s="56">
        <f t="shared" si="892"/>
        <v>7602.7781951061343</v>
      </c>
      <c r="AX340" s="90">
        <f>IF(ISNA(VLOOKUP($B340,'[1]1718  Exp_Rev Access'!$F$7:$GK$318,39,FALSE)),"",VLOOKUP($B340,'[1]1718  Exp_Rev Access'!$F$7:$GK$318,39,FALSE))</f>
        <v>0</v>
      </c>
      <c r="AY340" s="90">
        <f>IF(ISNA(VLOOKUP($B340,'[1]1718  Exp_Rev Access'!$F$7:$GK$318,40,FALSE)),"",VLOOKUP($B340,'[1]1718  Exp_Rev Access'!$F$7:$GK$318,40,FALSE))</f>
        <v>4238544.42</v>
      </c>
      <c r="AZ340" s="90">
        <f>IF(ISNA(VLOOKUP($B340,'[1]1718  Exp_Rev Access'!$F$7:$GK$318,41,FALSE)),"",VLOOKUP($B340,'[1]1718  Exp_Rev Access'!$F$7:$GK$318,41,FALSE))</f>
        <v>301330.19</v>
      </c>
      <c r="BA340" s="90">
        <f>IF(ISNA(VLOOKUP($B340,'[1]1718  Exp_Rev Access'!$F$7:$GK$318,42,FALSE)),"",VLOOKUP($B340,'[1]1718  Exp_Rev Access'!$F$7:$GK$318,42,FALSE))</f>
        <v>0</v>
      </c>
      <c r="BB340" s="90">
        <f>IF(ISNA(VLOOKUP($B340,'[1]1718  Exp_Rev Access'!$F$7:$GK$318,43,FALSE)),"",VLOOKUP($B340,'[1]1718  Exp_Rev Access'!$F$7:$GK$318,43,FALSE))</f>
        <v>0</v>
      </c>
      <c r="BC340" s="90">
        <f>IF(ISNA(VLOOKUP($B340,'[1]1718  Exp_Rev Access'!$F$7:$GK$318,44,FALSE)),"",VLOOKUP($B340,'[1]1718  Exp_Rev Access'!$F$7:$GK$318,44,FALSE))</f>
        <v>1713683.65</v>
      </c>
      <c r="BD340" s="90">
        <f>IF(ISNA(VLOOKUP($B340,'[1]1718  Exp_Rev Access'!$F$7:$GK$318,45,FALSE)),"",VLOOKUP($B340,'[1]1718  Exp_Rev Access'!$F$7:$GK$318,45,FALSE))</f>
        <v>0</v>
      </c>
      <c r="BE340" s="90">
        <f>IF(ISNA(VLOOKUP($B340,'[1]1718  Exp_Rev Access'!$F$7:$GK$318,46,FALSE)),"",VLOOKUP($B340,'[1]1718  Exp_Rev Access'!$F$7:$GK$318,46,FALSE))</f>
        <v>350888.2</v>
      </c>
      <c r="BF340" s="90">
        <f>IF(ISNA(VLOOKUP($B340,'[1]1718  Exp_Rev Access'!$F$7:$GK$318,47,FALSE)),"",VLOOKUP($B340,'[1]1718  Exp_Rev Access'!$F$7:$GK$318,47,FALSE))</f>
        <v>0</v>
      </c>
      <c r="BG340" s="90">
        <f>IF(ISNA(VLOOKUP($B340,'[1]1718  Exp_Rev Access'!$F$7:$GK$318,48,FALSE)),"",VLOOKUP($B340,'[1]1718  Exp_Rev Access'!$F$7:$GK$318,48,FALSE))</f>
        <v>152738.01</v>
      </c>
      <c r="BH340" s="90">
        <f>IF(ISNA(VLOOKUP($B340,'[1]1718  Exp_Rev Access'!$F$7:$GK$318,49,FALSE)),"",VLOOKUP($B340,'[1]1718  Exp_Rev Access'!$F$7:$GK$318,49,FALSE))</f>
        <v>99400.83</v>
      </c>
      <c r="BI340" s="90">
        <f>IF(ISNA(VLOOKUP($B340,'[1]1718  Exp_Rev Access'!$F$7:$GK$318,50,FALSE)),"",VLOOKUP($B340,'[1]1718  Exp_Rev Access'!$F$7:$GK$318,50,FALSE))</f>
        <v>0</v>
      </c>
      <c r="BJ340" s="90">
        <f>IF(ISNA(VLOOKUP($B340,'[1]1718  Exp_Rev Access'!$F$7:$GK$318,51,FALSE)),"",VLOOKUP($B340,'[1]1718  Exp_Rev Access'!$F$7:$GK$318,51,FALSE))</f>
        <v>33214.410000000003</v>
      </c>
      <c r="BK340" s="90">
        <f>IF(ISNA(VLOOKUP($B340,'[1]1718  Exp_Rev Access'!$F$7:$GK$318,52,FALSE)),"",VLOOKUP($B340,'[1]1718  Exp_Rev Access'!$F$7:$GK$318,52,FALSE))</f>
        <v>1995035.62</v>
      </c>
      <c r="BL340" s="90">
        <f>IF(ISNA(VLOOKUP($B340,'[1]1718  Exp_Rev Access'!$F$7:$GK$318,53,FALSE)),"",VLOOKUP($B340,'[1]1718  Exp_Rev Access'!$F$7:$GK$318,53,FALSE))</f>
        <v>1128872.1399999999</v>
      </c>
      <c r="BM340" s="90">
        <f>IF(ISNA(VLOOKUP($B340,'[1]1718  Exp_Rev Access'!$F$7:$GK$318,54,FALSE)),"",VLOOKUP($B340,'[1]1718  Exp_Rev Access'!$F$7:$GK$318,54,FALSE))</f>
        <v>0</v>
      </c>
      <c r="BN340" s="90">
        <f>IF(ISNA(VLOOKUP($B340,'[1]1718  Exp_Rev Access'!$F$7:$GK$318,55,FALSE)),"",VLOOKUP($B340,'[1]1718  Exp_Rev Access'!$F$7:$GK$318,55,FALSE))</f>
        <v>0</v>
      </c>
      <c r="BO340" s="90">
        <f>IF(ISNA(VLOOKUP($B340,'[1]1718  Exp_Rev Access'!$F$7:$GK$318,56,FALSE)),"",VLOOKUP($B340,'[1]1718  Exp_Rev Access'!$F$7:$GK$318,56,FALSE))</f>
        <v>0</v>
      </c>
      <c r="BP340" s="90">
        <f>IF(ISNA(VLOOKUP($B340,'[1]1718  Exp_Rev Access'!$F$7:$GK$318,57,FALSE)),"",VLOOKUP($B340,'[1]1718  Exp_Rev Access'!$F$7:$GK$318,57,FALSE))</f>
        <v>0</v>
      </c>
      <c r="BQ340" s="90">
        <f>IF(ISNA(VLOOKUP($B340,'[1]1718  Exp_Rev Access'!$F$7:$GK$318,58,FALSE)),"",VLOOKUP($B340,'[1]1718  Exp_Rev Access'!$F$7:$GK$318,58,FALSE))</f>
        <v>0</v>
      </c>
      <c r="BR340" s="90">
        <f>IF(ISNA(VLOOKUP($B340,'[1]1718  Exp_Rev Access'!$F$7:$GK$318,59,FALSE)),"",VLOOKUP($B340,'[1]1718  Exp_Rev Access'!$F$7:$GK$318,59,FALSE))</f>
        <v>0</v>
      </c>
      <c r="BS340" s="90">
        <f>IF(ISNA(VLOOKUP($B340,'[1]1718  Exp_Rev Access'!$F$7:$GK$318,60,FALSE)),"",VLOOKUP($B340,'[1]1718  Exp_Rev Access'!$F$7:$GK$318,60,FALSE))</f>
        <v>0</v>
      </c>
      <c r="BT340" s="90">
        <f>IF(ISNA(VLOOKUP($B340,'[1]1718  Exp_Rev Access'!$F$7:$GK$318,61,FALSE)),"",VLOOKUP($B340,'[1]1718  Exp_Rev Access'!$F$7:$GK$318,61,FALSE))</f>
        <v>0</v>
      </c>
      <c r="BU340" s="90">
        <f>IF(ISNA(VLOOKUP($B340,'[1]1718  Exp_Rev Access'!$F$7:$GK$318,62,FALSE)),"",VLOOKUP($B340,'[1]1718  Exp_Rev Access'!$F$7:$GK$318,62,FALSE))</f>
        <v>0</v>
      </c>
      <c r="BV340" s="56">
        <f t="shared" si="893"/>
        <v>10013707.470000001</v>
      </c>
      <c r="BW340" s="92">
        <f t="shared" si="894"/>
        <v>0.17212284269117614</v>
      </c>
      <c r="BX340" s="71">
        <f t="shared" si="895"/>
        <v>2369.9456061004098</v>
      </c>
      <c r="BY340" s="90">
        <f>IF(ISNA(VLOOKUP($B340,'[1]1718  Exp_Rev Access'!$F$7:$GK$318,64,FALSE)),"",VLOOKUP($B340,'[1]1718  Exp_Rev Access'!$F$7:$GK$318,64,FALSE))</f>
        <v>0</v>
      </c>
      <c r="BZ340" s="90">
        <f>IF(ISNA(VLOOKUP($B340,'[1]1718  Exp_Rev Access'!$F$7:$GK$318,65,FALSE)),"",VLOOKUP($B340,'[1]1718  Exp_Rev Access'!$F$7:$GK$318,65,FALSE))</f>
        <v>0</v>
      </c>
      <c r="CA340" s="90">
        <f>IF(ISNA(VLOOKUP($B340,'[1]1718  Exp_Rev Access'!$F$7:$GK$318,66,FALSE)),"",VLOOKUP($B340,'[1]1718  Exp_Rev Access'!$F$7:$GK$318,66,FALSE))</f>
        <v>0</v>
      </c>
      <c r="CB340" s="90">
        <f>IF(ISNA(VLOOKUP($B340,'[1]1718  Exp_Rev Access'!$F$7:$GK$318,67,FALSE)),"",VLOOKUP($B340,'[1]1718  Exp_Rev Access'!$F$7:$GK$318,67,FALSE))</f>
        <v>0</v>
      </c>
      <c r="CC340" s="90">
        <f>IF(ISNA(VLOOKUP($B340,'[1]1718  Exp_Rev Access'!$F$7:$GK$318,68,FALSE)),"",VLOOKUP($B340,'[1]1718  Exp_Rev Access'!$F$7:$GK$318,68,FALSE))</f>
        <v>0</v>
      </c>
      <c r="CD340" s="90">
        <f>IF(ISNA(VLOOKUP($B340,'[1]1718  Exp_Rev Access'!$F$7:$GK$318,69,FALSE)),"",VLOOKUP($B340,'[1]1718  Exp_Rev Access'!$F$7:$GK$318,69,FALSE))</f>
        <v>0</v>
      </c>
      <c r="CE340" s="56">
        <f t="shared" si="881"/>
        <v>0</v>
      </c>
      <c r="CF340" s="92">
        <f t="shared" si="896"/>
        <v>0</v>
      </c>
      <c r="CG340" s="78">
        <f t="shared" si="897"/>
        <v>0</v>
      </c>
      <c r="CH340" s="90">
        <f>IF(ISNA(VLOOKUP($B340,'[1]1718  Exp_Rev Access'!$F$7:$GK$318,$CH$2,FALSE)),"",VLOOKUP($B340,'[1]1718  Exp_Rev Access'!$F$7:$GK$318,$CH$2,FALSE))</f>
        <v>0</v>
      </c>
      <c r="CI340" s="90">
        <f>IF(ISNA(VLOOKUP($B340,'[1]1718  Exp_Rev Access'!$F$7:$GK$318,$CI$2,FALSE)),"",VLOOKUP($B340,'[1]1718  Exp_Rev Access'!$F$7:$GK$318,$CI$2,FALSE))</f>
        <v>0</v>
      </c>
      <c r="CJ340" s="90">
        <f>IF(ISNA(VLOOKUP($B340,'[1]1718  Exp_Rev Access'!$F$7:$GK$318,$CJ$2,FALSE)),"",VLOOKUP($B340,'[1]1718  Exp_Rev Access'!$F$7:$GK$318,$CJ$2,FALSE))</f>
        <v>0</v>
      </c>
      <c r="CK340" s="90">
        <f>IF(ISNA(VLOOKUP($B340,'[1]1718  Exp_Rev Access'!$F$7:$GK$318,$CK$2,FALSE)),"",VLOOKUP($B340,'[1]1718  Exp_Rev Access'!$F$7:$GK$318,$CK$2,FALSE))</f>
        <v>0</v>
      </c>
      <c r="CL340" s="90">
        <f>IF(ISNA(VLOOKUP($B340,'[1]1718  Exp_Rev Access'!$F$7:$GK$318,$CL$2,FALSE)),"",VLOOKUP($B340,'[1]1718  Exp_Rev Access'!$F$7:$GK$318,$CL$2,FALSE))</f>
        <v>0</v>
      </c>
      <c r="CM340" s="90">
        <f>IF(ISNA(VLOOKUP($B340,'[1]1718  Exp_Rev Access'!$F$7:$GK$318,$CM$2,FALSE)),"",VLOOKUP($B340,'[1]1718  Exp_Rev Access'!$F$7:$GK$318,$CM$2,FALSE))</f>
        <v>0</v>
      </c>
      <c r="CN340" s="90">
        <f>IF(ISNA(VLOOKUP($B340,'[1]1718  Exp_Rev Access'!$F$7:$GK$318,$CN$2,FALSE)),"",VLOOKUP($B340,'[1]1718  Exp_Rev Access'!$F$7:$GK$318,$CN$2,FALSE))</f>
        <v>0</v>
      </c>
      <c r="CO340" s="90">
        <f>IF(ISNA(VLOOKUP($B340,'[1]1718  Exp_Rev Access'!$F$7:$GK$318,$CO$2,FALSE)),"",VLOOKUP($B340,'[1]1718  Exp_Rev Access'!$F$7:$GK$318,$CO$2,FALSE))</f>
        <v>0</v>
      </c>
      <c r="CP340" s="90">
        <f>IF(ISNA(VLOOKUP($B340,'[1]1718  Exp_Rev Access'!$F$7:$GK$318,$CP$2,FALSE)),"",VLOOKUP($B340,'[1]1718  Exp_Rev Access'!$F$7:$GK$318,$CP$2,FALSE))</f>
        <v>0</v>
      </c>
      <c r="CQ340" s="90">
        <f>IF(ISNA(VLOOKUP($B340,'[1]1718  Exp_Rev Access'!$F$7:$GK$318,$CQ$2,FALSE)),"",VLOOKUP($B340,'[1]1718  Exp_Rev Access'!$F$7:$GK$318,$CQ$2,FALSE))</f>
        <v>827601.82</v>
      </c>
      <c r="CR340" s="90">
        <f>IF(ISNA(VLOOKUP($B340,'[1]1718  Exp_Rev Access'!$F$7:$GK$318,$CR$2,FALSE)),"",VLOOKUP($B340,'[1]1718  Exp_Rev Access'!$F$7:$GK$318,$CR$2,FALSE))</f>
        <v>0</v>
      </c>
      <c r="CS340" s="90">
        <f>IF(ISNA(VLOOKUP($B340,'[1]1718  Exp_Rev Access'!$F$7:$GK$318,$CS$2,FALSE)),"",VLOOKUP($B340,'[1]1718  Exp_Rev Access'!$F$7:$GK$318,$CS$2,FALSE))</f>
        <v>31656</v>
      </c>
      <c r="CT340" s="90">
        <f>IF(ISNA(VLOOKUP($B340,'[1]1718  Exp_Rev Access'!$F$7:$GK$318,$CT$2,FALSE)),"",VLOOKUP($B340,'[1]1718  Exp_Rev Access'!$F$7:$GK$318,$CT$2,FALSE))</f>
        <v>0</v>
      </c>
      <c r="CU340" s="90">
        <f>IF(ISNA(VLOOKUP($B340,'[1]1718  Exp_Rev Access'!$F$7:$GK$318,$CU$2,FALSE)),"",VLOOKUP($B340,'[1]1718  Exp_Rev Access'!$F$7:$GK$318,$CU$2,FALSE))</f>
        <v>1330136.03</v>
      </c>
      <c r="CV340" s="90">
        <f>IF(ISNA(VLOOKUP($B340,'[1]1718  Exp_Rev Access'!$F$7:$GK$318,$CV$2,FALSE)),"",VLOOKUP($B340,'[1]1718  Exp_Rev Access'!$F$7:$GK$318,$CV$2,FALSE))</f>
        <v>197129</v>
      </c>
      <c r="CW340" s="90">
        <f>IF(ISNA(VLOOKUP($B340,'[1]1718  Exp_Rev Access'!$F$7:$GK$318,$CW$2,FALSE)),"",VLOOKUP($B340,'[1]1718  Exp_Rev Access'!$F$7:$GK$318,$CW$2,FALSE))</f>
        <v>0</v>
      </c>
      <c r="CX340" s="90">
        <f>IF(ISNA(VLOOKUP($B340,'[1]1718  Exp_Rev Access'!$F$7:$GK$318,$CX$2,FALSE)),"",VLOOKUP($B340,'[1]1718  Exp_Rev Access'!$F$7:$GK$318,$CX$2,FALSE))</f>
        <v>0</v>
      </c>
      <c r="CY340" s="90">
        <f>IF(ISNA(VLOOKUP($B340,'[1]1718  Exp_Rev Access'!$F$7:$GK$318,$CY$2,FALSE)),"",VLOOKUP($B340,'[1]1718  Exp_Rev Access'!$F$7:$GK$318,$CY$2,FALSE))</f>
        <v>0</v>
      </c>
      <c r="CZ340" s="90">
        <f>IF(ISNA(VLOOKUP($B340,'[1]1718  Exp_Rev Access'!$F$7:$GK$318,$CZ$2,FALSE)),"",VLOOKUP($B340,'[1]1718  Exp_Rev Access'!$F$7:$GK$318,$CZ$2,FALSE))</f>
        <v>0</v>
      </c>
      <c r="DA340" s="90">
        <f>IF(ISNA(VLOOKUP($B340,'[1]1718  Exp_Rev Access'!$F$7:$GK$318,$DA$2,FALSE)),"",VLOOKUP($B340,'[1]1718  Exp_Rev Access'!$F$7:$GK$318,$DA$2,FALSE))</f>
        <v>0</v>
      </c>
      <c r="DB340" s="90">
        <f>IF(ISNA(VLOOKUP($B340,'[1]1718  Exp_Rev Access'!$F$7:$GK$318,$DB$2,FALSE)),"",VLOOKUP($B340,'[1]1718  Exp_Rev Access'!$F$7:$GK$318,$DB$2,FALSE))</f>
        <v>8023.02</v>
      </c>
      <c r="DC340" s="90">
        <f>IF(ISNA(VLOOKUP($B340,'[1]1718  Exp_Rev Access'!$F$7:$GK$318,$DC$2,FALSE)),"",VLOOKUP($B340,'[1]1718  Exp_Rev Access'!$F$7:$GK$318,$DC$2,FALSE))</f>
        <v>0</v>
      </c>
      <c r="DD340" s="90">
        <f>IF(ISNA(VLOOKUP($B340,'[1]1718  Exp_Rev Access'!$F$7:$GK$318,$DD$2,FALSE)),"",VLOOKUP($B340,'[1]1718  Exp_Rev Access'!$F$7:$GK$318,$DD$2,FALSE))</f>
        <v>0</v>
      </c>
      <c r="DE340" s="90">
        <f>IF(ISNA(VLOOKUP($B340,'[1]1718  Exp_Rev Access'!$F$7:$GK$318,$DE$2,FALSE)),"",VLOOKUP($B340,'[1]1718  Exp_Rev Access'!$F$7:$GK$318,$DE$2,FALSE))</f>
        <v>0</v>
      </c>
      <c r="DF340" s="90">
        <f>IF(ISNA(VLOOKUP($B340,'[1]1718  Exp_Rev Access'!$F$7:$GK$318,$DF$2,FALSE)),"",VLOOKUP($B340,'[1]1718  Exp_Rev Access'!$F$7:$GK$318,$DF$2,FALSE))</f>
        <v>0</v>
      </c>
      <c r="DG340" s="90">
        <f>IF(ISNA(VLOOKUP($B340,'[1]1718  Exp_Rev Access'!$F$7:$GK$318,$DG$2,FALSE)),"",VLOOKUP($B340,'[1]1718  Exp_Rev Access'!$F$7:$GK$318,$DG$2,FALSE))</f>
        <v>15827.76</v>
      </c>
      <c r="DH340" s="90">
        <f>IF(ISNA(VLOOKUP($B340,'[1]1718  Exp_Rev Access'!$F$7:$GK$318,$DH$2,FALSE)),"",VLOOKUP($B340,'[1]1718  Exp_Rev Access'!$F$7:$GK$318,$DH$2,FALSE))</f>
        <v>31926.87</v>
      </c>
      <c r="DI340" s="90">
        <f>IF(ISNA(VLOOKUP($B340,'[1]1718  Exp_Rev Access'!$F$7:$GK$318,$DI$2,FALSE)),"",VLOOKUP($B340,'[1]1718  Exp_Rev Access'!$F$7:$GK$318,$DI$2,FALSE))</f>
        <v>1195155.31</v>
      </c>
      <c r="DJ340" s="90">
        <f>IF(ISNA(VLOOKUP($B340,'[1]1718  Exp_Rev Access'!$F$7:$GK$318,$DJ$2,FALSE)),"",VLOOKUP($B340,'[1]1718  Exp_Rev Access'!$F$7:$GK$318,$DJ$2,FALSE))</f>
        <v>0</v>
      </c>
      <c r="DK340" s="90">
        <f>IF(ISNA(VLOOKUP($B340,'[1]1718  Exp_Rev Access'!$F$7:$GK$318,$DK$2,FALSE)),"",VLOOKUP($B340,'[1]1718  Exp_Rev Access'!$F$7:$GK$318,$DK$2,FALSE))</f>
        <v>0</v>
      </c>
      <c r="DL340" s="90">
        <f>IF(ISNA(VLOOKUP($B340,'[1]1718  Exp_Rev Access'!$F$7:$GK$318,$DL$2,FALSE)),"",VLOOKUP($B340,'[1]1718  Exp_Rev Access'!$F$7:$GK$318,$DL$2,FALSE))</f>
        <v>0</v>
      </c>
      <c r="DM340" s="90">
        <f>IF(ISNA(VLOOKUP($B340,'[1]1718  Exp_Rev Access'!$F$7:$GK$318,$DM$2,FALSE)),"",VLOOKUP($B340,'[1]1718  Exp_Rev Access'!$F$7:$GK$318,$DM$2,FALSE))</f>
        <v>0</v>
      </c>
      <c r="DN340" s="90">
        <f>IF(ISNA(VLOOKUP($B340,'[1]1718  Exp_Rev Access'!$F$7:$GK$318,$DN$2,FALSE)),"",VLOOKUP($B340,'[1]1718  Exp_Rev Access'!$F$7:$GK$318,$DN$2,FALSE))</f>
        <v>0</v>
      </c>
      <c r="DO340" s="90">
        <f>IF(ISNA(VLOOKUP($B340,'[1]1718  Exp_Rev Access'!$F$7:$GK$318,$DO$2,FALSE)),"",VLOOKUP($B340,'[1]1718  Exp_Rev Access'!$F$7:$GK$318,$DO$2,FALSE))</f>
        <v>0</v>
      </c>
      <c r="DP340" s="90">
        <f>IF(ISNA(VLOOKUP($B340,'[1]1718  Exp_Rev Access'!$F$7:$GK$318,$DP$2,FALSE)),"",VLOOKUP($B340,'[1]1718  Exp_Rev Access'!$F$7:$GK$318,$DP$2,FALSE))</f>
        <v>0</v>
      </c>
      <c r="DQ340" s="90">
        <f>IF(ISNA(VLOOKUP($B340,'[1]1718  Exp_Rev Access'!$F$7:$GK$318,$DQ$2,FALSE)),"",VLOOKUP($B340,'[1]1718  Exp_Rev Access'!$F$7:$GK$318,$DQ$2,FALSE))</f>
        <v>0</v>
      </c>
      <c r="DR340" s="90">
        <f>IF(ISNA(VLOOKUP($B340,'[1]1718  Exp_Rev Access'!$F$7:$GK$318,$DR$2,FALSE)),"",VLOOKUP($B340,'[1]1718  Exp_Rev Access'!$F$7:$GK$318,$DR$2,FALSE))</f>
        <v>0</v>
      </c>
      <c r="DS340" s="90">
        <f>IF(ISNA(VLOOKUP($B340,'[1]1718  Exp_Rev Access'!$F$7:$GK$318,$DS$2,FALSE)),"",VLOOKUP($B340,'[1]1718  Exp_Rev Access'!$F$7:$GK$318,$DS$2,FALSE))</f>
        <v>0</v>
      </c>
      <c r="DT340" s="90">
        <f>IF(ISNA(VLOOKUP($B340,'[1]1718  Exp_Rev Access'!$F$7:$GK$318,$DT$2,FALSE)),"",VLOOKUP($B340,'[1]1718  Exp_Rev Access'!$F$7:$GK$318,$DT$2,FALSE))</f>
        <v>0</v>
      </c>
      <c r="DU340" s="90">
        <f>IF(ISNA(VLOOKUP($B340,'[1]1718  Exp_Rev Access'!$F$7:$GK$318,$DU$2,FALSE)),"",VLOOKUP($B340,'[1]1718  Exp_Rev Access'!$F$7:$GK$318,$DU$2,FALSE))</f>
        <v>0</v>
      </c>
      <c r="DV340" s="90">
        <f>IF(ISNA(VLOOKUP($B340,'[1]1718  Exp_Rev Access'!$F$7:$GK$318,$DV$2,FALSE)),"",VLOOKUP($B340,'[1]1718  Exp_Rev Access'!$F$7:$GK$318,$DV$2,FALSE))</f>
        <v>0</v>
      </c>
      <c r="DW340" s="90">
        <f>IF(ISNA(VLOOKUP($B340,'[1]1718  Exp_Rev Access'!$F$7:$GK$318,$DW$2,FALSE)),"",VLOOKUP($B340,'[1]1718  Exp_Rev Access'!$F$7:$GK$318,$DW$2,FALSE))</f>
        <v>0</v>
      </c>
      <c r="DX340" s="90">
        <f>IF(ISNA(VLOOKUP($B340,'[1]1718  Exp_Rev Access'!$F$7:$GK$318,$DX$2,FALSE)),"",VLOOKUP($B340,'[1]1718  Exp_Rev Access'!$F$7:$GK$318,$DX$2,FALSE))</f>
        <v>0</v>
      </c>
      <c r="DY340" s="90">
        <f>IF(ISNA(VLOOKUP($B340,'[1]1718  Exp_Rev Access'!$F$7:$GK$318,$DY$2,FALSE)),"",VLOOKUP($B340,'[1]1718  Exp_Rev Access'!$F$7:$GK$318,$DY$2,FALSE))</f>
        <v>0</v>
      </c>
      <c r="DZ340" s="90">
        <f>IF(ISNA(VLOOKUP($B340,'[1]1718  Exp_Rev Access'!$F$7:$GK$318,$DZ$2,FALSE)),"",VLOOKUP($B340,'[1]1718  Exp_Rev Access'!$F$7:$GK$318,$DZ$2,FALSE))</f>
        <v>0</v>
      </c>
      <c r="EA340" s="90">
        <f>IF(ISNA(VLOOKUP($B340,'[1]1718  Exp_Rev Access'!$F$7:$GK$318,$EA$2,FALSE)),"",VLOOKUP($B340,'[1]1718  Exp_Rev Access'!$F$7:$GK$318,$EA$2,FALSE))</f>
        <v>0</v>
      </c>
      <c r="EB340" s="90">
        <f>IF(ISNA(VLOOKUP($B340,'[1]1718  Exp_Rev Access'!$F$7:$GK$318,$EB$2,FALSE)),"",VLOOKUP($B340,'[1]1718  Exp_Rev Access'!$F$7:$GK$318,$EB$2,FALSE))</f>
        <v>0</v>
      </c>
      <c r="EC340" s="90">
        <f>IF(ISNA(VLOOKUP($B340,'[1]1718  Exp_Rev Access'!$F$7:$GK$318,$EC$2,FALSE)),"",VLOOKUP($B340,'[1]1718  Exp_Rev Access'!$F$7:$GK$318,$EC$2,FALSE))</f>
        <v>0</v>
      </c>
      <c r="ED340" s="90">
        <f>IF(ISNA(VLOOKUP($B340,'[1]1718  Exp_Rev Access'!$F$7:$GK$318,$ED$2,FALSE)),"",VLOOKUP($B340,'[1]1718  Exp_Rev Access'!$F$7:$GK$318,$ED$2,FALSE))</f>
        <v>0</v>
      </c>
      <c r="EE340" s="90">
        <f>IF(ISNA(VLOOKUP($B340,'[1]1718  Exp_Rev Access'!$F$7:$GK$318,$EE$2,FALSE)),"",VLOOKUP($B340,'[1]1718  Exp_Rev Access'!$F$7:$GK$318,$EE$2,FALSE))</f>
        <v>0</v>
      </c>
      <c r="EF340" s="90">
        <f>IF(ISNA(VLOOKUP($B340,'[1]1718  Exp_Rev Access'!$F$7:$GK$318,$EF$2,FALSE)),"",VLOOKUP($B340,'[1]1718  Exp_Rev Access'!$F$7:$GK$318,$EF$2,FALSE))</f>
        <v>0</v>
      </c>
      <c r="EG340" s="90">
        <f>IF(ISNA(VLOOKUP($B340,'[1]1718  Exp_Rev Access'!$F$7:$GK$318,$EG$2,FALSE)),"",VLOOKUP($B340,'[1]1718  Exp_Rev Access'!$F$7:$GK$318,$EG$2,FALSE))</f>
        <v>0</v>
      </c>
      <c r="EH340" s="90">
        <f>IF(ISNA(VLOOKUP($B340,'[1]1718  Exp_Rev Access'!$F$7:$GK$318,$EH$2,FALSE)),"",VLOOKUP($B340,'[1]1718  Exp_Rev Access'!$F$7:$GK$318,$EH$2,FALSE))</f>
        <v>0</v>
      </c>
      <c r="EI340" s="90">
        <f>IF(ISNA(VLOOKUP($B340,'[1]1718  Exp_Rev Access'!$F$7:$GK$318,$EI$2,FALSE)),"",VLOOKUP($B340,'[1]1718  Exp_Rev Access'!$F$7:$GK$318,$EI$2,FALSE))</f>
        <v>0</v>
      </c>
      <c r="EJ340" s="90">
        <f>IF(ISNA(VLOOKUP($B340,'[1]1718  Exp_Rev Access'!$F$7:$GK$318,$EJ$2,FALSE)),"",VLOOKUP($B340,'[1]1718  Exp_Rev Access'!$F$7:$GK$318,$EJ$2,FALSE))</f>
        <v>0</v>
      </c>
      <c r="EK340" s="90">
        <f>IF(ISNA(VLOOKUP($B340,'[1]1718  Exp_Rev Access'!$F$7:$GK$318,$EK$2,FALSE)),"",VLOOKUP($B340,'[1]1718  Exp_Rev Access'!$F$7:$GK$318,$EK$2,FALSE))</f>
        <v>0</v>
      </c>
      <c r="EL340" s="90">
        <f>IF(ISNA(VLOOKUP($B340,'[1]1718  Exp_Rev Access'!$F$7:$GK$318,$EL$2,FALSE)),"",VLOOKUP($B340,'[1]1718  Exp_Rev Access'!$F$7:$GK$318,$EL$2,FALSE))</f>
        <v>0</v>
      </c>
      <c r="EM340" s="90">
        <f>IF(ISNA(VLOOKUP($B340,'[1]1718  Exp_Rev Access'!$F$7:$GK$318,$EM$2,FALSE)),"",VLOOKUP($B340,'[1]1718  Exp_Rev Access'!$F$7:$GK$318,$EM$2,FALSE))</f>
        <v>0</v>
      </c>
      <c r="EN340" s="90">
        <f>IF(ISNA(VLOOKUP($B340,'[1]1718  Exp_Rev Access'!$F$7:$GK$318,$EN$2,FALSE)),"",VLOOKUP($B340,'[1]1718  Exp_Rev Access'!$F$7:$GK$318,$EN$2,FALSE))</f>
        <v>126769.27</v>
      </c>
      <c r="EO340" s="90">
        <f>IF(ISNA(VLOOKUP($B340,'[1]1718  Exp_Rev Access'!$F$7:$GK$318,$EO$2,FALSE)),"",VLOOKUP($B340,'[1]1718  Exp_Rev Access'!$F$7:$GK$318,$EO$2,FALSE))</f>
        <v>0</v>
      </c>
      <c r="EP340" s="90">
        <f>IF(ISNA(VLOOKUP($B340,'[1]1718  Exp_Rev Access'!$F$7:$GK$318,$EP$2,FALSE)),"",VLOOKUP($B340,'[1]1718  Exp_Rev Access'!$F$7:$GK$318,$EP$2,FALSE))</f>
        <v>0</v>
      </c>
      <c r="EQ340" s="90">
        <f>IF(ISNA(VLOOKUP($B340,'[1]1718  Exp_Rev Access'!$F$7:$GK$318,$EQ$2,FALSE)),"",VLOOKUP($B340,'[1]1718  Exp_Rev Access'!$F$7:$GK$318,$EQ$2,FALSE))</f>
        <v>0</v>
      </c>
      <c r="ER340" s="90">
        <f>IF(ISNA(VLOOKUP($B340,'[1]1718  Exp_Rev Access'!$F$7:$GK$318,$ER$2,FALSE)),"",VLOOKUP($B340,'[1]1718  Exp_Rev Access'!$F$7:$GK$318,$ER$2,FALSE))</f>
        <v>0</v>
      </c>
      <c r="ES340" s="90">
        <f>IF(ISNA(VLOOKUP($B340,'[1]1718  Exp_Rev Access'!$F$7:$GK$318,$ES$2,FALSE)),"",VLOOKUP($B340,'[1]1718  Exp_Rev Access'!$F$7:$GK$318,$ES$2,FALSE))</f>
        <v>0</v>
      </c>
      <c r="ET340" s="90">
        <f>IF(ISNA(VLOOKUP($B340,'[1]1718  Exp_Rev Access'!$F$7:$GK$318,$ET$2,FALSE)),"",VLOOKUP($B340,'[1]1718  Exp_Rev Access'!$F$7:$GK$318,$ET$2,FALSE))</f>
        <v>0</v>
      </c>
      <c r="EU340" s="90">
        <f>IF(ISNA(VLOOKUP($B340,'[1]1718  Exp_Rev Access'!$F$7:$GK$318,$EU$2,FALSE)),"",VLOOKUP($B340,'[1]1718  Exp_Rev Access'!$F$7:$GK$318,$EU$2,FALSE))</f>
        <v>0</v>
      </c>
      <c r="EV340" s="90">
        <f>IF(ISNA(VLOOKUP($B340,'[1]1718  Exp_Rev Access'!$F$7:$GK$318,$EV$2,FALSE)),"",VLOOKUP($B340,'[1]1718  Exp_Rev Access'!$F$7:$GK$318,$EV$2,FALSE))</f>
        <v>0</v>
      </c>
      <c r="EW340" s="90">
        <f>IF(ISNA(VLOOKUP($B340,'[1]1718  Exp_Rev Access'!$F$7:$GK$318,$EW$2,FALSE)),"",VLOOKUP($B340,'[1]1718  Exp_Rev Access'!$F$7:$GK$318,$EW$2,FALSE))</f>
        <v>0</v>
      </c>
      <c r="EX340" s="90">
        <f>IF(ISNA(VLOOKUP($B340,'[1]1718  Exp_Rev Access'!$F$7:$GK$318,$EX$2,FALSE)),"",VLOOKUP($B340,'[1]1718  Exp_Rev Access'!$F$7:$GK$318,$EX$2,FALSE))</f>
        <v>0</v>
      </c>
      <c r="EY340" s="90">
        <f>IF(ISNA(VLOOKUP($B340,'[1]1718  Exp_Rev Access'!$F$7:$GK$318,$EY$2,FALSE)),"",VLOOKUP($B340,'[1]1718  Exp_Rev Access'!$F$7:$GK$318,$EY$2,FALSE))</f>
        <v>0</v>
      </c>
      <c r="EZ340" s="90">
        <f>IF(ISNA(VLOOKUP($B340,'[1]1718  Exp_Rev Access'!$F$7:$GK$318,$EZ$2,FALSE)),"",VLOOKUP($B340,'[1]1718  Exp_Rev Access'!$F$7:$GK$318,$EZ$2,FALSE))</f>
        <v>0</v>
      </c>
      <c r="FA340" s="90">
        <f>IF(ISNA(VLOOKUP($B340,'[1]1718  Exp_Rev Access'!$F$7:$GK$318,$FA$2,FALSE)),"",VLOOKUP($B340,'[1]1718  Exp_Rev Access'!$F$7:$GK$318,$FA$2,FALSE))</f>
        <v>0</v>
      </c>
      <c r="FB340" s="90">
        <f>IF(ISNA(VLOOKUP($B340,'[1]1718  Exp_Rev Access'!$F$7:$GK$318,$FB$2,FALSE)),"",VLOOKUP($B340,'[1]1718  Exp_Rev Access'!$F$7:$GK$318,$FB$2,FALSE))</f>
        <v>0</v>
      </c>
      <c r="FC340" s="90">
        <f>IF(ISNA(VLOOKUP($B340,'[1]1718  Exp_Rev Access'!$F$7:$GK$318,$FC$2,FALSE)),"",VLOOKUP($B340,'[1]1718  Exp_Rev Access'!$F$7:$GK$318,$FC$2,FALSE))</f>
        <v>0</v>
      </c>
      <c r="FD340" s="90">
        <f>IF(ISNA(VLOOKUP($B340,'[1]1718  Exp_Rev Access'!$F$7:$GK$318,$FD$2,FALSE)),"",VLOOKUP($B340,'[1]1718  Exp_Rev Access'!$F$7:$GK$318,$FD$2,FALSE))</f>
        <v>0</v>
      </c>
      <c r="FE340" s="90">
        <f>IF(ISNA(VLOOKUP($B340,'[1]1718  Exp_Rev Access'!$F$7:$GK$318,$FE$2,FALSE)),"",VLOOKUP($B340,'[1]1718  Exp_Rev Access'!$F$7:$GK$318,$FE$2,FALSE))</f>
        <v>0</v>
      </c>
      <c r="FF340" s="90">
        <f>IF(ISNA(VLOOKUP($B340,'[1]1718  Exp_Rev Access'!$F$7:$GK$318,$FF$2,FALSE)),"",VLOOKUP($B340,'[1]1718  Exp_Rev Access'!$F$7:$GK$318,$FF$2,FALSE))</f>
        <v>0</v>
      </c>
      <c r="FG340" s="90">
        <f>IF(ISNA(VLOOKUP($B340,'[1]1718  Exp_Rev Access'!$F$7:$GK$318,$FG$2,FALSE)),"",VLOOKUP($B340,'[1]1718  Exp_Rev Access'!$F$7:$GK$318,$FG$2,FALSE))</f>
        <v>0</v>
      </c>
      <c r="FH340" s="90">
        <f>IF(ISNA(VLOOKUP($B340,'[1]1718  Exp_Rev Access'!$F$7:$GK$318,$FH$2,FALSE)),"",VLOOKUP($B340,'[1]1718  Exp_Rev Access'!$F$7:$GK$318,$FH$2,FALSE))</f>
        <v>0</v>
      </c>
      <c r="FI340" s="90">
        <f>IF(ISNA(VLOOKUP($B340,'[1]1718  Exp_Rev Access'!$F$7:$GK$318,$FI$2,FALSE)),"",VLOOKUP($B340,'[1]1718  Exp_Rev Access'!$F$7:$GK$318,$FI$2,FALSE))</f>
        <v>0</v>
      </c>
      <c r="FJ340" s="90">
        <f>IF(ISNA(VLOOKUP($B340,'[1]1718  Exp_Rev Access'!$F$7:$GK$318,$FJ$2,FALSE)),"",VLOOKUP($B340,'[1]1718  Exp_Rev Access'!$F$7:$GK$318,$FJ$2,FALSE))</f>
        <v>0</v>
      </c>
      <c r="FK340" s="90">
        <f>IF(ISNA(VLOOKUP($B340,'[1]1718  Exp_Rev Access'!$F$7:$GK$318,$FK$2,FALSE)),"",VLOOKUP($B340,'[1]1718  Exp_Rev Access'!$F$7:$GK$318,$FK$2,FALSE))</f>
        <v>0</v>
      </c>
      <c r="FL340" s="90">
        <f>IF(ISNA(VLOOKUP($B340,'[1]1718  Exp_Rev Access'!$F$7:$GK$318,$FL$2,FALSE)),"",VLOOKUP($B340,'[1]1718  Exp_Rev Access'!$F$7:$GK$318,$FL$2,FALSE))</f>
        <v>0</v>
      </c>
      <c r="FM340" s="90">
        <f>IF(ISNA(VLOOKUP($B340,'[1]1718  Exp_Rev Access'!$F$7:$GK$318,$FM$2,FALSE)),"",VLOOKUP($B340,'[1]1718  Exp_Rev Access'!$F$7:$GK$318,$FM$2,FALSE))</f>
        <v>0</v>
      </c>
      <c r="FN340" s="90">
        <f>IF(ISNA(VLOOKUP($B340,'[1]1718  Exp_Rev Access'!$F$7:$GK$318,$FN$2,FALSE)),"",VLOOKUP($B340,'[1]1718  Exp_Rev Access'!$F$7:$GK$318,$FN$2,FALSE))</f>
        <v>0</v>
      </c>
      <c r="FO340" s="90">
        <f>IF(ISNA(VLOOKUP($B340,'[1]1718  Exp_Rev Access'!$F$7:$GK$318,$FO$2,FALSE)),"",VLOOKUP($B340,'[1]1718  Exp_Rev Access'!$F$7:$GK$318,$FO$2,FALSE))</f>
        <v>0</v>
      </c>
      <c r="FP340" s="90">
        <f>IF(ISNA(VLOOKUP($B340,'[1]1718  Exp_Rev Access'!$F$7:$GK$318,$FP$2,FALSE)),"",VLOOKUP($B340,'[1]1718  Exp_Rev Access'!$F$7:$GK$318,$FP$2,FALSE))</f>
        <v>0</v>
      </c>
      <c r="FQ340" s="90">
        <f>IF(ISNA(VLOOKUP($B340,'[1]1718  Exp_Rev Access'!$F$7:$GK$318,$FQ$2,FALSE)),"",VLOOKUP($B340,'[1]1718  Exp_Rev Access'!$F$7:$GK$318,$FQ$2,FALSE))</f>
        <v>0</v>
      </c>
      <c r="FR340" s="90">
        <f>IF(ISNA(VLOOKUP($B340,'[1]1718  Exp_Rev Access'!$F$7:$GK$318,$FR$2,FALSE)),"",VLOOKUP($B340,'[1]1718  Exp_Rev Access'!$F$7:$GK$318,$FR$2,FALSE))</f>
        <v>148899.18</v>
      </c>
      <c r="FS340" s="56">
        <f t="shared" si="898"/>
        <v>3913124.2600000002</v>
      </c>
      <c r="FT340" s="92">
        <f t="shared" si="899"/>
        <v>6.7261608495440203E-2</v>
      </c>
      <c r="FU340" s="94">
        <f t="shared" si="900"/>
        <v>926.11968882609244</v>
      </c>
      <c r="FV340" s="95">
        <f>IF(ISNA(VLOOKUP($B340,'[1]1718  Exp_Rev Access'!$F$7:$GK$318,$FV$2,FALSE)),"",VLOOKUP($B340,'[1]1718  Exp_Rev Access'!$F$7:$GK$318,$FV$2,FALSE))</f>
        <v>0</v>
      </c>
      <c r="FW340" s="95">
        <f>IF(ISNA(VLOOKUP($B340,'[1]1718  Exp_Rev Access'!$F$7:$GK$318,$FW$2,FALSE)),"",VLOOKUP($B340,'[1]1718  Exp_Rev Access'!$F$7:$GK$318,$FW$2,FALSE))</f>
        <v>0</v>
      </c>
      <c r="FX340" s="95">
        <f>IF(ISNA(VLOOKUP($B340,'[1]1718  Exp_Rev Access'!$F$7:$GK$318,$FX$2,FALSE)),"",VLOOKUP($B340,'[1]1718  Exp_Rev Access'!$F$7:$GK$318,$FX$2,FALSE))</f>
        <v>0</v>
      </c>
      <c r="FY340" s="95">
        <f>IF(ISNA(VLOOKUP($B340,'[1]1718  Exp_Rev Access'!$F$7:$GK$318,$FY$2,FALSE)),"",VLOOKUP($B340,'[1]1718  Exp_Rev Access'!$F$7:$GK$318,$FY$2,FALSE))</f>
        <v>0</v>
      </c>
      <c r="FZ340" s="95">
        <f>IF(ISNA(VLOOKUP($B340,'[1]1718  Exp_Rev Access'!$F$7:$GK$318,$FZ$2,FALSE)),"",VLOOKUP($B340,'[1]1718  Exp_Rev Access'!$F$7:$GK$318,$FZ$2,FALSE))</f>
        <v>0</v>
      </c>
      <c r="GA340" s="95">
        <f>IF(ISNA(VLOOKUP($B340,'[1]1718  Exp_Rev Access'!$F$7:$GK$318,$GA$2,FALSE)),"",VLOOKUP($B340,'[1]1718  Exp_Rev Access'!$F$7:$GK$318,$GA$2,FALSE))</f>
        <v>0</v>
      </c>
      <c r="GB340" s="95">
        <f>IF(ISNA(VLOOKUP($B340,'[1]1718  Exp_Rev Access'!$F$7:$GK$318,$GB$2,FALSE)),"",VLOOKUP($B340,'[1]1718  Exp_Rev Access'!$F$7:$GK$318,$GB$2,FALSE))</f>
        <v>0</v>
      </c>
      <c r="GC340" s="95">
        <f>IF(ISNA(VLOOKUP($B340,'[1]1718  Exp_Rev Access'!$F$7:$GK$318,$GC$2,FALSE)),"",VLOOKUP($B340,'[1]1718  Exp_Rev Access'!$F$7:$GK$318,$GC$2,FALSE))</f>
        <v>0</v>
      </c>
      <c r="GD340" s="95">
        <f>IF(ISNA(VLOOKUP($B340,'[1]1718  Exp_Rev Access'!$F$7:$GK$318,$GD$2,FALSE)),"",VLOOKUP($B340,'[1]1718  Exp_Rev Access'!$F$7:$GK$318,$GD$2,FALSE))</f>
        <v>0</v>
      </c>
      <c r="GE340" s="95">
        <f>IF(ISNA(VLOOKUP($B340,'[1]1718  Exp_Rev Access'!$F$7:$GK$318,$GE$2,FALSE)),"",VLOOKUP($B340,'[1]1718  Exp_Rev Access'!$F$7:$GK$318,$GE$2,FALSE))</f>
        <v>0</v>
      </c>
      <c r="GF340" s="95">
        <f>IF(ISNA(VLOOKUP($B340,'[1]1718  Exp_Rev Access'!$F$7:$GK$318,$GF$2,FALSE)),"",VLOOKUP($B340,'[1]1718  Exp_Rev Access'!$F$7:$GK$318,$GF$2,FALSE))</f>
        <v>0</v>
      </c>
      <c r="GG340" s="95">
        <f>IF(ISNA(VLOOKUP($B340,'[1]1718  Exp_Rev Access'!$F$7:$GK$318,$GG$2,FALSE)),"",VLOOKUP($B340,'[1]1718  Exp_Rev Access'!$F$7:$GK$318,$GG$2,FALSE))</f>
        <v>0</v>
      </c>
      <c r="GH340" s="95">
        <f>IF(ISNA(VLOOKUP($B340,'[1]1718  Exp_Rev Access'!$F$7:$GK$318,$GH$2,FALSE)),"",VLOOKUP($B340,'[1]1718  Exp_Rev Access'!$F$7:$GK$318,$GH$2,FALSE))</f>
        <v>0</v>
      </c>
      <c r="GI340" s="95">
        <f>IF(ISNA(VLOOKUP($B340,'[1]1718  Exp_Rev Access'!$F$7:$GK$318,$GI$2,FALSE)),"",VLOOKUP($B340,'[1]1718  Exp_Rev Access'!$F$7:$GK$318,$GI$2,FALSE))</f>
        <v>0</v>
      </c>
      <c r="GJ340" s="95">
        <f>IF(ISNA(VLOOKUP($B340,'[1]1718  Exp_Rev Access'!$F$7:$GK$318,$GJ$2,FALSE)),"",VLOOKUP($B340,'[1]1718  Exp_Rev Access'!$F$7:$GK$318,$GJ$2,FALSE))</f>
        <v>0</v>
      </c>
      <c r="GK340" s="95">
        <f>IF(ISNA(VLOOKUP($B340,'[1]1718  Exp_Rev Access'!$F$7:$GK$318,$GK$2,FALSE)),"",VLOOKUP($B340,'[1]1718  Exp_Rev Access'!$F$7:$GK$318,$GK$2,FALSE))</f>
        <v>2219.0100000000002</v>
      </c>
      <c r="GL340" s="95">
        <f>IF(ISNA(VLOOKUP($B340,'[1]1718  Exp_Rev Access'!$F$7:$GK$318,$GL$2,FALSE)),"",VLOOKUP($B340,'[1]1718  Exp_Rev Access'!$F$7:$GK$318,$GL$2,FALSE))</f>
        <v>0</v>
      </c>
      <c r="GM340" s="95">
        <f>IF(ISNA(VLOOKUP($B340,'[1]1718  Exp_Rev Access'!$F$7:$GK$318,$GM$2,FALSE)),"",VLOOKUP($B340,'[1]1718  Exp_Rev Access'!$F$7:$GK$318,$GM$2,FALSE))</f>
        <v>0</v>
      </c>
      <c r="GN340" s="95">
        <f>IF(ISNA(VLOOKUP($B340,'[1]1718  Exp_Rev Access'!$F$7:$GK$318,$GN$2,FALSE)),"",VLOOKUP($B340,'[1]1718  Exp_Rev Access'!$F$7:$GK$318,$GN$2,FALSE))</f>
        <v>0</v>
      </c>
      <c r="GO340" s="95">
        <f>IF(ISNA(VLOOKUP($B340,'[1]1718  Exp_Rev Access'!$F$7:$GK$318,$GO$2,FALSE)),"",VLOOKUP($B340,'[1]1718  Exp_Rev Access'!$F$7:$GK$318,$GO$2,FALSE))</f>
        <v>0</v>
      </c>
      <c r="GP340" s="95">
        <f>IF(ISNA(VLOOKUP($B340,'[1]1718  Exp_Rev Access'!$F$7:$GK$318,$GP$2,FALSE)),"",VLOOKUP($B340,'[1]1718  Exp_Rev Access'!$F$7:$GK$318,$GP$2,FALSE))</f>
        <v>0</v>
      </c>
      <c r="GQ340" s="95">
        <f>IF(ISNA(VLOOKUP($B340,'[1]1718  Exp_Rev Access'!$F$7:$GK$318,$GQ$2,FALSE)),"",VLOOKUP($B340,'[1]1718  Exp_Rev Access'!$F$7:$GK$318,$GQ$2,FALSE))</f>
        <v>0</v>
      </c>
      <c r="GR340" s="95">
        <f>IF(ISNA(VLOOKUP($B340,'[1]1718  Exp_Rev Access'!$F$7:$GK$318,$GR$2,FALSE)),"",VLOOKUP($B340,'[1]1718  Exp_Rev Access'!$F$7:$GK$318,$GR$2,FALSE))</f>
        <v>0</v>
      </c>
      <c r="GS340" s="95">
        <f>IF(ISNA(VLOOKUP($B340,'[1]1718  Exp_Rev Access'!$F$7:$GK$318,$GS$2,FALSE)),"",VLOOKUP($B340,'[1]1718  Exp_Rev Access'!$F$7:$GK$318,$GS$2,FALSE))</f>
        <v>0</v>
      </c>
      <c r="GT340" s="95">
        <f>IF(ISNA(VLOOKUP($B340,'[1]1718  Exp_Rev Access'!$F$7:$GK$318,$GT$2,FALSE)),"",VLOOKUP($B340,'[1]1718  Exp_Rev Access'!$F$7:$GK$318,$GT$2,FALSE))</f>
        <v>0</v>
      </c>
      <c r="GU340" s="56">
        <f t="shared" si="901"/>
        <v>2219.0100000000002</v>
      </c>
      <c r="GV340" s="92">
        <f t="shared" si="902"/>
        <v>3.814194795528082E-5</v>
      </c>
      <c r="GW340" s="96">
        <f t="shared" si="903"/>
        <v>0.52517342004927481</v>
      </c>
      <c r="HE340" s="97"/>
      <c r="HF340" s="97"/>
      <c r="HG340" s="97"/>
      <c r="HH340" s="97"/>
      <c r="HI340" s="97"/>
      <c r="HJ340" s="97"/>
      <c r="HK340" s="97"/>
      <c r="HL340" s="97"/>
      <c r="HM340" s="97"/>
      <c r="HN340" s="97"/>
    </row>
    <row r="341" spans="1:222" x14ac:dyDescent="0.3">
      <c r="A341" s="73"/>
      <c r="B341" s="88" t="s">
        <v>684</v>
      </c>
      <c r="C341" s="89" t="s">
        <v>685</v>
      </c>
      <c r="D341" s="75">
        <f>IF(ISNA(VLOOKUP($B341,'[1]1718 enrollment_Rev_Exp by size'!$A$7:H673,3,FALSE)),"",VLOOKUP($B341,'[1]1718 enrollment_Rev_Exp by size'!$A$7:$G$350,3,FALSE))</f>
        <v>516.04999999999995</v>
      </c>
      <c r="E341" s="76">
        <f>IF(ISNA(VLOOKUP($B341,'[1]1718 enrollment_Rev_Exp by size'!$A$7:I675,5,FALSE)),"",VLOOKUP($B341,'[1]1718 enrollment_Rev_Exp by size'!$A$7:$G$350,5,FALSE))</f>
        <v>7098892.1399999997</v>
      </c>
      <c r="F341" s="70">
        <f t="shared" si="882"/>
        <v>7098892.1399999997</v>
      </c>
      <c r="G341" s="70">
        <f t="shared" si="883"/>
        <v>0</v>
      </c>
      <c r="H341" s="90">
        <f>IF(ISNA(VLOOKUP($B341,'[1]1718  Exp_Rev Access'!$F$7:$GK$318,3,FALSE)),"",VLOOKUP($B341,'[1]1718  Exp_Rev Access'!$F$7:$GK$318,3,FALSE))</f>
        <v>1565686.01</v>
      </c>
      <c r="I341" s="90">
        <f>IF(ISNA(VLOOKUP($B341,'[1]1718  Exp_Rev Access'!$F$7:$GK$318,4,FALSE)),"",VLOOKUP($B341,'[1]1718  Exp_Rev Access'!$F$7:$GK$318,4,FALSE))</f>
        <v>0</v>
      </c>
      <c r="J341" s="90">
        <f>IF(ISNA(VLOOKUP($B341,'[1]1718  Exp_Rev Access'!$F$7:$GK$318,5,FALSE)),"",VLOOKUP($B341,'[1]1718  Exp_Rev Access'!$F$7:$GK$318,5,FALSE))</f>
        <v>0</v>
      </c>
      <c r="K341" s="90">
        <f>IF(ISNA(VLOOKUP($B341,'[1]1718  Exp_Rev Access'!$F$7:$GK$318,6,FALSE)),"-",VLOOKUP($B341,'[1]1718  Exp_Rev Access'!$F$7:$GK$318,6,FALSE))</f>
        <v>891.21</v>
      </c>
      <c r="L341" s="90">
        <f>IF(ISNA(VLOOKUP($B341,'[1]1718  Exp_Rev Access'!$F$7:$GK$318,7,FALSE)),"",VLOOKUP($B341,'[1]1718  Exp_Rev Access'!$F$7:$GK$318,7,FALSE))</f>
        <v>0</v>
      </c>
      <c r="M341" s="90">
        <f>IF(ISNA(VLOOKUP($B341,'[1]1718  Exp_Rev Access'!$F$7:$GK$318,8,FALSE)),"",VLOOKUP($B341,'[1]1718  Exp_Rev Access'!$F$7:$GK$318,8,FALSE))</f>
        <v>0</v>
      </c>
      <c r="N341" s="56">
        <f t="shared" si="884"/>
        <v>1566577.22</v>
      </c>
      <c r="O341" s="91">
        <f t="shared" si="885"/>
        <v>0.22067911289605818</v>
      </c>
      <c r="P341" s="56">
        <f t="shared" si="886"/>
        <v>3035.7082065691311</v>
      </c>
      <c r="Q341" s="90">
        <f>IF(ISNA(VLOOKUP($B341,'[1]1718  Exp_Rev Access'!$F$7:$GK$318,10,FALSE)),"",VLOOKUP($B341,'[1]1718  Exp_Rev Access'!$F$7:$GK$318,10,FALSE))</f>
        <v>0</v>
      </c>
      <c r="R341" s="90">
        <f>IF(ISNA(VLOOKUP($B341,'[1]1718  Exp_Rev Access'!$F$7:$GK$318,11,FALSE)),"",VLOOKUP($B341,'[1]1718  Exp_Rev Access'!$F$7:$GK$318,11,FALSE))</f>
        <v>0</v>
      </c>
      <c r="S341" s="90">
        <f>IF(ISNA(VLOOKUP($B341,'[1]1718  Exp_Rev Access'!$F$7:$GK$318,12,FALSE)),"",VLOOKUP($B341,'[1]1718  Exp_Rev Access'!$F$7:$GK$318,12,FALSE))</f>
        <v>0</v>
      </c>
      <c r="T341" s="90">
        <f>IF(ISNA(VLOOKUP($B341,'[1]1718  Exp_Rev Access'!$F$7:$GK$318,13,FALSE)),"",VLOOKUP($B341,'[1]1718  Exp_Rev Access'!$F$7:$GK$318,13,FALSE))</f>
        <v>0</v>
      </c>
      <c r="U341" s="90">
        <f>IF(ISNA(VLOOKUP($B341,'[1]1718  Exp_Rev Access'!$F$7:$GK$318,14,FALSE)),"",VLOOKUP($B341,'[1]1718  Exp_Rev Access'!$F$7:$GK$318,14,FALSE))</f>
        <v>0</v>
      </c>
      <c r="V341" s="90">
        <f>IF(ISNA(VLOOKUP($B341,'[1]1718  Exp_Rev Access'!$F$7:$GK$318,15,FALSE)),"",VLOOKUP($B341,'[1]1718  Exp_Rev Access'!$F$7:$GK$318,15,FALSE))</f>
        <v>0</v>
      </c>
      <c r="W341" s="90">
        <f>IF(ISNA(VLOOKUP($B341,'[1]1718  Exp_Rev Access'!$F$7:$GK$318,16,FALSE)),"",VLOOKUP($B341,'[1]1718  Exp_Rev Access'!$F$7:$GK$318,16,FALSE))</f>
        <v>0</v>
      </c>
      <c r="X341" s="90">
        <f>IF(ISNA(VLOOKUP($B341,'[1]1718  Exp_Rev Access'!$F$7:$GK$318,17,FALSE)),"",VLOOKUP($B341,'[1]1718  Exp_Rev Access'!$F$7:$GK$318,17,FALSE))</f>
        <v>0</v>
      </c>
      <c r="Y341" s="90">
        <f>IF(ISNA(VLOOKUP($B341,'[1]1718  Exp_Rev Access'!$F$7:$GK$318,18,FALSE)),"",VLOOKUP($B341,'[1]1718  Exp_Rev Access'!$F$7:$GK$318,18,FALSE))</f>
        <v>3200.4</v>
      </c>
      <c r="Z341" s="90">
        <f>IF(ISNA(VLOOKUP($B341,'[1]1718  Exp_Rev Access'!$F$7:$GK$318,19,FALSE)),"",VLOOKUP($B341,'[1]1718  Exp_Rev Access'!$F$7:$GK$318,19,FALSE))</f>
        <v>0</v>
      </c>
      <c r="AA341" s="90">
        <f>IF(ISNA(VLOOKUP($B341,'[1]1718  Exp_Rev Access'!$F$7:$GK$318,20,FALSE)),"",VLOOKUP($B341,'[1]1718  Exp_Rev Access'!$F$7:$GK$318,20,FALSE))</f>
        <v>0</v>
      </c>
      <c r="AB341" s="90">
        <f>IF(ISNA(VLOOKUP($B341,'[1]1718  Exp_Rev Access'!$F$7:$GK$318,21,FALSE)),"",VLOOKUP($B341,'[1]1718  Exp_Rev Access'!$F$7:$GK$318,21,FALSE))</f>
        <v>0</v>
      </c>
      <c r="AC341" s="90">
        <f>IF(ISNA(VLOOKUP($B341,'[1]1718  Exp_Rev Access'!$F$7:$GK$318,22,FALSE)),"",VLOOKUP($B341,'[1]1718  Exp_Rev Access'!$F$7:$GK$318,22,FALSE))</f>
        <v>0</v>
      </c>
      <c r="AD341" s="90">
        <f>IF(ISNA(VLOOKUP($B341,'[1]1718  Exp_Rev Access'!$F$7:$GK$318,23,FALSE)),"",VLOOKUP($B341,'[1]1718  Exp_Rev Access'!$F$7:$GK$318,23,FALSE))</f>
        <v>90127.71</v>
      </c>
      <c r="AE341" s="90">
        <f>IF(ISNA(VLOOKUP($B341,'[1]1718  Exp_Rev Access'!$F$7:$GK$318,24,FALSE)),"",VLOOKUP($B341,'[1]1718  Exp_Rev Access'!$F$7:$GK$318,24,FALSE))</f>
        <v>11453.95</v>
      </c>
      <c r="AF341" s="90">
        <f>IF(ISNA(VLOOKUP($B341,'[1]1718  Exp_Rev Access'!$F$7:$GK$318,25,FALSE)),"",VLOOKUP($B341,'[1]1718  Exp_Rev Access'!$F$7:$GK$318,25,FALSE))</f>
        <v>0</v>
      </c>
      <c r="AG341" s="90">
        <f>IF(ISNA(VLOOKUP($B341,'[1]1718  Exp_Rev Access'!$F$7:$GK$318,26,FALSE)),"",VLOOKUP($B341,'[1]1718  Exp_Rev Access'!$F$7:$GK$318,26,FALSE))</f>
        <v>5700</v>
      </c>
      <c r="AH341" s="90">
        <f>IF(ISNA(VLOOKUP($B341,'[1]1718  Exp_Rev Access'!$F$7:$GK$318,27,FALSE)),"",VLOOKUP($B341,'[1]1718  Exp_Rev Access'!$F$7:$GK$318,27,FALSE))</f>
        <v>535.20000000000005</v>
      </c>
      <c r="AI341" s="90">
        <f>IF(ISNA(VLOOKUP($B341,'[1]1718  Exp_Rev Access'!$F$7:$GK$318,28,FALSE)),"",VLOOKUP($B341,'[1]1718  Exp_Rev Access'!$F$7:$GK$318,28,FALSE))</f>
        <v>0</v>
      </c>
      <c r="AJ341" s="90">
        <f>IF(ISNA(VLOOKUP($B341,'[1]1718  Exp_Rev Access'!$F$7:$GK$318,29,FALSE)),"",VLOOKUP($B341,'[1]1718  Exp_Rev Access'!$F$7:$GK$318,29,FALSE))</f>
        <v>29542.75</v>
      </c>
      <c r="AK341" s="90">
        <f>IF(ISNA(VLOOKUP($B341,'[1]1718  Exp_Rev Access'!$F$7:$GK$318,30,FALSE)),"",VLOOKUP($B341,'[1]1718  Exp_Rev Access'!$F$7:$GK$318,30,FALSE))</f>
        <v>3198.65</v>
      </c>
      <c r="AL341" s="90">
        <f>IF(ISNA(VLOOKUP($B341,'[1]1718  Exp_Rev Access'!$F$7:$GK$318,31,FALSE)),"",VLOOKUP($B341,'[1]1718  Exp_Rev Access'!$F$7:$GK$318,31,FALSE))</f>
        <v>1300.48</v>
      </c>
      <c r="AM341" s="56">
        <f t="shared" si="887"/>
        <v>145059.14000000001</v>
      </c>
      <c r="AN341" s="92">
        <f t="shared" si="888"/>
        <v>2.0434053249328565E-2</v>
      </c>
      <c r="AO341" s="71">
        <f t="shared" si="889"/>
        <v>281.09512644123635</v>
      </c>
      <c r="AP341" s="90">
        <f>IF(ISNA(VLOOKUP($B341,'[1]1718  Exp_Rev Access'!$F$7:$GK$318,33,FALSE)),"",VLOOKUP($B341,'[1]1718  Exp_Rev Access'!$F$7:$GK$318,33,FALSE))</f>
        <v>3929583.68</v>
      </c>
      <c r="AQ341" s="90">
        <f>IF(ISNA(VLOOKUP($B341,'[1]1718  Exp_Rev Access'!$F$7:$GK$318,34,FALSE)),"",VLOOKUP($B341,'[1]1718  Exp_Rev Access'!$F$7:$GK$318,34,FALSE))</f>
        <v>45671.56</v>
      </c>
      <c r="AR341" s="90">
        <f>IF(ISNA(VLOOKUP($B341,'[1]1718  Exp_Rev Access'!$F$7:$GK$318,35,FALSE)),"",VLOOKUP($B341,'[1]1718  Exp_Rev Access'!$F$7:$GK$318,35,FALSE))</f>
        <v>0</v>
      </c>
      <c r="AS341" s="90">
        <f>IF(ISNA(VLOOKUP($B341,'[1]1718  Exp_Rev Access'!$F$7:$GK$318,36,FALSE)),"",VLOOKUP($B341,'[1]1718  Exp_Rev Access'!$F$7:$GK$318,36,FALSE))</f>
        <v>0</v>
      </c>
      <c r="AT341" s="90">
        <f>IF(ISNA(VLOOKUP($B341,'[1]1718  Exp_Rev Access'!$F$7:$GK$318,37,FALSE)),"",VLOOKUP($B341,'[1]1718  Exp_Rev Access'!$F$7:$GK$318,37,FALSE))</f>
        <v>0</v>
      </c>
      <c r="AU341" s="56">
        <f t="shared" si="890"/>
        <v>3975255.24</v>
      </c>
      <c r="AV341" s="93">
        <f t="shared" si="891"/>
        <v>0.55998248199894474</v>
      </c>
      <c r="AW341" s="56">
        <f t="shared" si="892"/>
        <v>7703.2365856021715</v>
      </c>
      <c r="AX341" s="90">
        <f>IF(ISNA(VLOOKUP($B341,'[1]1718  Exp_Rev Access'!$F$7:$GK$318,39,FALSE)),"",VLOOKUP($B341,'[1]1718  Exp_Rev Access'!$F$7:$GK$318,39,FALSE))</f>
        <v>0</v>
      </c>
      <c r="AY341" s="90">
        <f>IF(ISNA(VLOOKUP($B341,'[1]1718  Exp_Rev Access'!$F$7:$GK$318,40,FALSE)),"",VLOOKUP($B341,'[1]1718  Exp_Rev Access'!$F$7:$GK$318,40,FALSE))</f>
        <v>352273.84</v>
      </c>
      <c r="AZ341" s="90">
        <f>IF(ISNA(VLOOKUP($B341,'[1]1718  Exp_Rev Access'!$F$7:$GK$318,41,FALSE)),"",VLOOKUP($B341,'[1]1718  Exp_Rev Access'!$F$7:$GK$318,41,FALSE))</f>
        <v>63419.77</v>
      </c>
      <c r="BA341" s="90">
        <f>IF(ISNA(VLOOKUP($B341,'[1]1718  Exp_Rev Access'!$F$7:$GK$318,42,FALSE)),"",VLOOKUP($B341,'[1]1718  Exp_Rev Access'!$F$7:$GK$318,42,FALSE))</f>
        <v>0</v>
      </c>
      <c r="BB341" s="90">
        <f>IF(ISNA(VLOOKUP($B341,'[1]1718  Exp_Rev Access'!$F$7:$GK$318,43,FALSE)),"",VLOOKUP($B341,'[1]1718  Exp_Rev Access'!$F$7:$GK$318,43,FALSE))</f>
        <v>0</v>
      </c>
      <c r="BC341" s="90">
        <f>IF(ISNA(VLOOKUP($B341,'[1]1718  Exp_Rev Access'!$F$7:$GK$318,44,FALSE)),"",VLOOKUP($B341,'[1]1718  Exp_Rev Access'!$F$7:$GK$318,44,FALSE))</f>
        <v>83394.89</v>
      </c>
      <c r="BD341" s="90">
        <f>IF(ISNA(VLOOKUP($B341,'[1]1718  Exp_Rev Access'!$F$7:$GK$318,45,FALSE)),"",VLOOKUP($B341,'[1]1718  Exp_Rev Access'!$F$7:$GK$318,45,FALSE))</f>
        <v>0</v>
      </c>
      <c r="BE341" s="90">
        <f>IF(ISNA(VLOOKUP($B341,'[1]1718  Exp_Rev Access'!$F$7:$GK$318,46,FALSE)),"",VLOOKUP($B341,'[1]1718  Exp_Rev Access'!$F$7:$GK$318,46,FALSE))</f>
        <v>21025.599999999999</v>
      </c>
      <c r="BF341" s="90">
        <f>IF(ISNA(VLOOKUP($B341,'[1]1718  Exp_Rev Access'!$F$7:$GK$318,47,FALSE)),"",VLOOKUP($B341,'[1]1718  Exp_Rev Access'!$F$7:$GK$318,47,FALSE))</f>
        <v>0</v>
      </c>
      <c r="BG341" s="90">
        <f>IF(ISNA(VLOOKUP($B341,'[1]1718  Exp_Rev Access'!$F$7:$GK$318,48,FALSE)),"",VLOOKUP($B341,'[1]1718  Exp_Rev Access'!$F$7:$GK$318,48,FALSE))</f>
        <v>7297.94</v>
      </c>
      <c r="BH341" s="90">
        <f>IF(ISNA(VLOOKUP($B341,'[1]1718  Exp_Rev Access'!$F$7:$GK$318,49,FALSE)),"",VLOOKUP($B341,'[1]1718  Exp_Rev Access'!$F$7:$GK$318,49,FALSE))</f>
        <v>11589.78</v>
      </c>
      <c r="BI341" s="90">
        <f>IF(ISNA(VLOOKUP($B341,'[1]1718  Exp_Rev Access'!$F$7:$GK$318,50,FALSE)),"",VLOOKUP($B341,'[1]1718  Exp_Rev Access'!$F$7:$GK$318,50,FALSE))</f>
        <v>0</v>
      </c>
      <c r="BJ341" s="90">
        <f>IF(ISNA(VLOOKUP($B341,'[1]1718  Exp_Rev Access'!$F$7:$GK$318,51,FALSE)),"",VLOOKUP($B341,'[1]1718  Exp_Rev Access'!$F$7:$GK$318,51,FALSE))</f>
        <v>4435.95</v>
      </c>
      <c r="BK341" s="90">
        <f>IF(ISNA(VLOOKUP($B341,'[1]1718  Exp_Rev Access'!$F$7:$GK$318,52,FALSE)),"",VLOOKUP($B341,'[1]1718  Exp_Rev Access'!$F$7:$GK$318,52,FALSE))</f>
        <v>490160.49</v>
      </c>
      <c r="BL341" s="90">
        <f>IF(ISNA(VLOOKUP($B341,'[1]1718  Exp_Rev Access'!$F$7:$GK$318,53,FALSE)),"",VLOOKUP($B341,'[1]1718  Exp_Rev Access'!$F$7:$GK$318,53,FALSE))</f>
        <v>5396</v>
      </c>
      <c r="BM341" s="90">
        <f>IF(ISNA(VLOOKUP($B341,'[1]1718  Exp_Rev Access'!$F$7:$GK$318,54,FALSE)),"",VLOOKUP($B341,'[1]1718  Exp_Rev Access'!$F$7:$GK$318,54,FALSE))</f>
        <v>0</v>
      </c>
      <c r="BN341" s="90">
        <f>IF(ISNA(VLOOKUP($B341,'[1]1718  Exp_Rev Access'!$F$7:$GK$318,55,FALSE)),"",VLOOKUP($B341,'[1]1718  Exp_Rev Access'!$F$7:$GK$318,55,FALSE))</f>
        <v>0</v>
      </c>
      <c r="BO341" s="90">
        <f>IF(ISNA(VLOOKUP($B341,'[1]1718  Exp_Rev Access'!$F$7:$GK$318,56,FALSE)),"",VLOOKUP($B341,'[1]1718  Exp_Rev Access'!$F$7:$GK$318,56,FALSE))</f>
        <v>0</v>
      </c>
      <c r="BP341" s="90">
        <f>IF(ISNA(VLOOKUP($B341,'[1]1718  Exp_Rev Access'!$F$7:$GK$318,57,FALSE)),"",VLOOKUP($B341,'[1]1718  Exp_Rev Access'!$F$7:$GK$318,57,FALSE))</f>
        <v>0</v>
      </c>
      <c r="BQ341" s="90">
        <f>IF(ISNA(VLOOKUP($B341,'[1]1718  Exp_Rev Access'!$F$7:$GK$318,58,FALSE)),"",VLOOKUP($B341,'[1]1718  Exp_Rev Access'!$F$7:$GK$318,58,FALSE))</f>
        <v>1000</v>
      </c>
      <c r="BR341" s="90">
        <f>IF(ISNA(VLOOKUP($B341,'[1]1718  Exp_Rev Access'!$F$7:$GK$318,59,FALSE)),"",VLOOKUP($B341,'[1]1718  Exp_Rev Access'!$F$7:$GK$318,59,FALSE))</f>
        <v>0</v>
      </c>
      <c r="BS341" s="90">
        <f>IF(ISNA(VLOOKUP($B341,'[1]1718  Exp_Rev Access'!$F$7:$GK$318,60,FALSE)),"",VLOOKUP($B341,'[1]1718  Exp_Rev Access'!$F$7:$GK$318,60,FALSE))</f>
        <v>0</v>
      </c>
      <c r="BT341" s="90">
        <f>IF(ISNA(VLOOKUP($B341,'[1]1718  Exp_Rev Access'!$F$7:$GK$318,61,FALSE)),"",VLOOKUP($B341,'[1]1718  Exp_Rev Access'!$F$7:$GK$318,61,FALSE))</f>
        <v>0</v>
      </c>
      <c r="BU341" s="90">
        <f>IF(ISNA(VLOOKUP($B341,'[1]1718  Exp_Rev Access'!$F$7:$GK$318,62,FALSE)),"",VLOOKUP($B341,'[1]1718  Exp_Rev Access'!$F$7:$GK$318,62,FALSE))</f>
        <v>0</v>
      </c>
      <c r="BV341" s="56">
        <f t="shared" si="893"/>
        <v>1039994.26</v>
      </c>
      <c r="BW341" s="92">
        <f t="shared" si="894"/>
        <v>0.14650092429774544</v>
      </c>
      <c r="BX341" s="71">
        <f t="shared" si="895"/>
        <v>2015.2974711752738</v>
      </c>
      <c r="BY341" s="90">
        <f>IF(ISNA(VLOOKUP($B341,'[1]1718  Exp_Rev Access'!$F$7:$GK$318,64,FALSE)),"",VLOOKUP($B341,'[1]1718  Exp_Rev Access'!$F$7:$GK$318,64,FALSE))</f>
        <v>0</v>
      </c>
      <c r="BZ341" s="90">
        <f>IF(ISNA(VLOOKUP($B341,'[1]1718  Exp_Rev Access'!$F$7:$GK$318,65,FALSE)),"",VLOOKUP($B341,'[1]1718  Exp_Rev Access'!$F$7:$GK$318,65,FALSE))</f>
        <v>0</v>
      </c>
      <c r="CA341" s="90">
        <f>IF(ISNA(VLOOKUP($B341,'[1]1718  Exp_Rev Access'!$F$7:$GK$318,66,FALSE)),"",VLOOKUP($B341,'[1]1718  Exp_Rev Access'!$F$7:$GK$318,66,FALSE))</f>
        <v>0</v>
      </c>
      <c r="CB341" s="90">
        <f>IF(ISNA(VLOOKUP($B341,'[1]1718  Exp_Rev Access'!$F$7:$GK$318,67,FALSE)),"",VLOOKUP($B341,'[1]1718  Exp_Rev Access'!$F$7:$GK$318,67,FALSE))</f>
        <v>0</v>
      </c>
      <c r="CC341" s="90">
        <f>IF(ISNA(VLOOKUP($B341,'[1]1718  Exp_Rev Access'!$F$7:$GK$318,68,FALSE)),"",VLOOKUP($B341,'[1]1718  Exp_Rev Access'!$F$7:$GK$318,68,FALSE))</f>
        <v>0</v>
      </c>
      <c r="CD341" s="90">
        <f>IF(ISNA(VLOOKUP($B341,'[1]1718  Exp_Rev Access'!$F$7:$GK$318,69,FALSE)),"",VLOOKUP($B341,'[1]1718  Exp_Rev Access'!$F$7:$GK$318,69,FALSE))</f>
        <v>0</v>
      </c>
      <c r="CE341" s="56">
        <f t="shared" si="881"/>
        <v>0</v>
      </c>
      <c r="CF341" s="92">
        <f t="shared" si="896"/>
        <v>0</v>
      </c>
      <c r="CG341" s="78">
        <f t="shared" si="897"/>
        <v>0</v>
      </c>
      <c r="CH341" s="90">
        <f>IF(ISNA(VLOOKUP($B341,'[1]1718  Exp_Rev Access'!$F$7:$GK$318,$CH$2,FALSE)),"",VLOOKUP($B341,'[1]1718  Exp_Rev Access'!$F$7:$GK$318,$CH$2,FALSE))</f>
        <v>0</v>
      </c>
      <c r="CI341" s="90">
        <f>IF(ISNA(VLOOKUP($B341,'[1]1718  Exp_Rev Access'!$F$7:$GK$318,$CI$2,FALSE)),"",VLOOKUP($B341,'[1]1718  Exp_Rev Access'!$F$7:$GK$318,$CI$2,FALSE))</f>
        <v>0</v>
      </c>
      <c r="CJ341" s="90">
        <f>IF(ISNA(VLOOKUP($B341,'[1]1718  Exp_Rev Access'!$F$7:$GK$318,$CJ$2,FALSE)),"",VLOOKUP($B341,'[1]1718  Exp_Rev Access'!$F$7:$GK$318,$CJ$2,FALSE))</f>
        <v>0</v>
      </c>
      <c r="CK341" s="90">
        <f>IF(ISNA(VLOOKUP($B341,'[1]1718  Exp_Rev Access'!$F$7:$GK$318,$CK$2,FALSE)),"",VLOOKUP($B341,'[1]1718  Exp_Rev Access'!$F$7:$GK$318,$CK$2,FALSE))</f>
        <v>0</v>
      </c>
      <c r="CL341" s="90">
        <f>IF(ISNA(VLOOKUP($B341,'[1]1718  Exp_Rev Access'!$F$7:$GK$318,$CL$2,FALSE)),"",VLOOKUP($B341,'[1]1718  Exp_Rev Access'!$F$7:$GK$318,$CL$2,FALSE))</f>
        <v>0</v>
      </c>
      <c r="CM341" s="90">
        <f>IF(ISNA(VLOOKUP($B341,'[1]1718  Exp_Rev Access'!$F$7:$GK$318,$CM$2,FALSE)),"",VLOOKUP($B341,'[1]1718  Exp_Rev Access'!$F$7:$GK$318,$CM$2,FALSE))</f>
        <v>0</v>
      </c>
      <c r="CN341" s="90">
        <f>IF(ISNA(VLOOKUP($B341,'[1]1718  Exp_Rev Access'!$F$7:$GK$318,$CN$2,FALSE)),"",VLOOKUP($B341,'[1]1718  Exp_Rev Access'!$F$7:$GK$318,$CN$2,FALSE))</f>
        <v>0</v>
      </c>
      <c r="CO341" s="90">
        <f>IF(ISNA(VLOOKUP($B341,'[1]1718  Exp_Rev Access'!$F$7:$GK$318,$CO$2,FALSE)),"",VLOOKUP($B341,'[1]1718  Exp_Rev Access'!$F$7:$GK$318,$CO$2,FALSE))</f>
        <v>0</v>
      </c>
      <c r="CP341" s="90">
        <f>IF(ISNA(VLOOKUP($B341,'[1]1718  Exp_Rev Access'!$F$7:$GK$318,$CP$2,FALSE)),"",VLOOKUP($B341,'[1]1718  Exp_Rev Access'!$F$7:$GK$318,$CP$2,FALSE))</f>
        <v>0</v>
      </c>
      <c r="CQ341" s="90">
        <f>IF(ISNA(VLOOKUP($B341,'[1]1718  Exp_Rev Access'!$F$7:$GK$318,$CQ$2,FALSE)),"",VLOOKUP($B341,'[1]1718  Exp_Rev Access'!$F$7:$GK$318,$CQ$2,FALSE))</f>
        <v>125278.61</v>
      </c>
      <c r="CR341" s="90">
        <f>IF(ISNA(VLOOKUP($B341,'[1]1718  Exp_Rev Access'!$F$7:$GK$318,$CR$2,FALSE)),"",VLOOKUP($B341,'[1]1718  Exp_Rev Access'!$F$7:$GK$318,$CR$2,FALSE))</f>
        <v>0</v>
      </c>
      <c r="CS341" s="90">
        <f>IF(ISNA(VLOOKUP($B341,'[1]1718  Exp_Rev Access'!$F$7:$GK$318,$CS$2,FALSE)),"",VLOOKUP($B341,'[1]1718  Exp_Rev Access'!$F$7:$GK$318,$CS$2,FALSE))</f>
        <v>3508</v>
      </c>
      <c r="CT341" s="90">
        <f>IF(ISNA(VLOOKUP($B341,'[1]1718  Exp_Rev Access'!$F$7:$GK$318,$CT$2,FALSE)),"",VLOOKUP($B341,'[1]1718  Exp_Rev Access'!$F$7:$GK$318,$CT$2,FALSE))</f>
        <v>0</v>
      </c>
      <c r="CU341" s="90">
        <f>IF(ISNA(VLOOKUP($B341,'[1]1718  Exp_Rev Access'!$F$7:$GK$318,$CU$2,FALSE)),"",VLOOKUP($B341,'[1]1718  Exp_Rev Access'!$F$7:$GK$318,$CU$2,FALSE))</f>
        <v>68109.59</v>
      </c>
      <c r="CV341" s="90">
        <f>IF(ISNA(VLOOKUP($B341,'[1]1718  Exp_Rev Access'!$F$7:$GK$318,$CV$2,FALSE)),"",VLOOKUP($B341,'[1]1718  Exp_Rev Access'!$F$7:$GK$318,$CV$2,FALSE))</f>
        <v>25868.36</v>
      </c>
      <c r="CW341" s="90">
        <f>IF(ISNA(VLOOKUP($B341,'[1]1718  Exp_Rev Access'!$F$7:$GK$318,$CW$2,FALSE)),"",VLOOKUP($B341,'[1]1718  Exp_Rev Access'!$F$7:$GK$318,$CW$2,FALSE))</f>
        <v>0</v>
      </c>
      <c r="CX341" s="90">
        <f>IF(ISNA(VLOOKUP($B341,'[1]1718  Exp_Rev Access'!$F$7:$GK$318,$CX$2,FALSE)),"",VLOOKUP($B341,'[1]1718  Exp_Rev Access'!$F$7:$GK$318,$CX$2,FALSE))</f>
        <v>0</v>
      </c>
      <c r="CY341" s="90">
        <f>IF(ISNA(VLOOKUP($B341,'[1]1718  Exp_Rev Access'!$F$7:$GK$318,$CY$2,FALSE)),"",VLOOKUP($B341,'[1]1718  Exp_Rev Access'!$F$7:$GK$318,$CY$2,FALSE))</f>
        <v>0</v>
      </c>
      <c r="CZ341" s="90">
        <f>IF(ISNA(VLOOKUP($B341,'[1]1718  Exp_Rev Access'!$F$7:$GK$318,$CZ$2,FALSE)),"",VLOOKUP($B341,'[1]1718  Exp_Rev Access'!$F$7:$GK$318,$CZ$2,FALSE))</f>
        <v>0</v>
      </c>
      <c r="DA341" s="90">
        <f>IF(ISNA(VLOOKUP($B341,'[1]1718  Exp_Rev Access'!$F$7:$GK$318,$DA$2,FALSE)),"",VLOOKUP($B341,'[1]1718  Exp_Rev Access'!$F$7:$GK$318,$DA$2,FALSE))</f>
        <v>0</v>
      </c>
      <c r="DB341" s="90">
        <f>IF(ISNA(VLOOKUP($B341,'[1]1718  Exp_Rev Access'!$F$7:$GK$318,$DB$2,FALSE)),"",VLOOKUP($B341,'[1]1718  Exp_Rev Access'!$F$7:$GK$318,$DB$2,FALSE))</f>
        <v>0</v>
      </c>
      <c r="DC341" s="90">
        <f>IF(ISNA(VLOOKUP($B341,'[1]1718  Exp_Rev Access'!$F$7:$GK$318,$DC$2,FALSE)),"",VLOOKUP($B341,'[1]1718  Exp_Rev Access'!$F$7:$GK$318,$DC$2,FALSE))</f>
        <v>0</v>
      </c>
      <c r="DD341" s="90">
        <f>IF(ISNA(VLOOKUP($B341,'[1]1718  Exp_Rev Access'!$F$7:$GK$318,$DD$2,FALSE)),"",VLOOKUP($B341,'[1]1718  Exp_Rev Access'!$F$7:$GK$318,$DD$2,FALSE))</f>
        <v>0</v>
      </c>
      <c r="DE341" s="90">
        <f>IF(ISNA(VLOOKUP($B341,'[1]1718  Exp_Rev Access'!$F$7:$GK$318,$DE$2,FALSE)),"",VLOOKUP($B341,'[1]1718  Exp_Rev Access'!$F$7:$GK$318,$DE$2,FALSE))</f>
        <v>0</v>
      </c>
      <c r="DF341" s="90">
        <f>IF(ISNA(VLOOKUP($B341,'[1]1718  Exp_Rev Access'!$F$7:$GK$318,$DF$2,FALSE)),"",VLOOKUP($B341,'[1]1718  Exp_Rev Access'!$F$7:$GK$318,$DF$2,FALSE))</f>
        <v>0</v>
      </c>
      <c r="DG341" s="90">
        <f>IF(ISNA(VLOOKUP($B341,'[1]1718  Exp_Rev Access'!$F$7:$GK$318,$DG$2,FALSE)),"",VLOOKUP($B341,'[1]1718  Exp_Rev Access'!$F$7:$GK$318,$DG$2,FALSE))</f>
        <v>0</v>
      </c>
      <c r="DH341" s="90">
        <f>IF(ISNA(VLOOKUP($B341,'[1]1718  Exp_Rev Access'!$F$7:$GK$318,$DH$2,FALSE)),"",VLOOKUP($B341,'[1]1718  Exp_Rev Access'!$F$7:$GK$318,$DH$2,FALSE))</f>
        <v>0</v>
      </c>
      <c r="DI341" s="90">
        <f>IF(ISNA(VLOOKUP($B341,'[1]1718  Exp_Rev Access'!$F$7:$GK$318,$DI$2,FALSE)),"",VLOOKUP($B341,'[1]1718  Exp_Rev Access'!$F$7:$GK$318,$DI$2,FALSE))</f>
        <v>111500.49</v>
      </c>
      <c r="DJ341" s="90">
        <f>IF(ISNA(VLOOKUP($B341,'[1]1718  Exp_Rev Access'!$F$7:$GK$318,$DJ$2,FALSE)),"",VLOOKUP($B341,'[1]1718  Exp_Rev Access'!$F$7:$GK$318,$DJ$2,FALSE))</f>
        <v>0</v>
      </c>
      <c r="DK341" s="90">
        <f>IF(ISNA(VLOOKUP($B341,'[1]1718  Exp_Rev Access'!$F$7:$GK$318,$DK$2,FALSE)),"",VLOOKUP($B341,'[1]1718  Exp_Rev Access'!$F$7:$GK$318,$DK$2,FALSE))</f>
        <v>0</v>
      </c>
      <c r="DL341" s="90">
        <f>IF(ISNA(VLOOKUP($B341,'[1]1718  Exp_Rev Access'!$F$7:$GK$318,$DL$2,FALSE)),"",VLOOKUP($B341,'[1]1718  Exp_Rev Access'!$F$7:$GK$318,$DL$2,FALSE))</f>
        <v>0</v>
      </c>
      <c r="DM341" s="90">
        <f>IF(ISNA(VLOOKUP($B341,'[1]1718  Exp_Rev Access'!$F$7:$GK$318,$DM$2,FALSE)),"",VLOOKUP($B341,'[1]1718  Exp_Rev Access'!$F$7:$GK$318,$DM$2,FALSE))</f>
        <v>0</v>
      </c>
      <c r="DN341" s="90">
        <f>IF(ISNA(VLOOKUP($B341,'[1]1718  Exp_Rev Access'!$F$7:$GK$318,$DN$2,FALSE)),"",VLOOKUP($B341,'[1]1718  Exp_Rev Access'!$F$7:$GK$318,$DN$2,FALSE))</f>
        <v>0</v>
      </c>
      <c r="DO341" s="90">
        <f>IF(ISNA(VLOOKUP($B341,'[1]1718  Exp_Rev Access'!$F$7:$GK$318,$DO$2,FALSE)),"",VLOOKUP($B341,'[1]1718  Exp_Rev Access'!$F$7:$GK$318,$DO$2,FALSE))</f>
        <v>0</v>
      </c>
      <c r="DP341" s="90">
        <f>IF(ISNA(VLOOKUP($B341,'[1]1718  Exp_Rev Access'!$F$7:$GK$318,$DP$2,FALSE)),"",VLOOKUP($B341,'[1]1718  Exp_Rev Access'!$F$7:$GK$318,$DP$2,FALSE))</f>
        <v>0</v>
      </c>
      <c r="DQ341" s="90">
        <f>IF(ISNA(VLOOKUP($B341,'[1]1718  Exp_Rev Access'!$F$7:$GK$318,$DQ$2,FALSE)),"",VLOOKUP($B341,'[1]1718  Exp_Rev Access'!$F$7:$GK$318,$DQ$2,FALSE))</f>
        <v>0</v>
      </c>
      <c r="DR341" s="90">
        <f>IF(ISNA(VLOOKUP($B341,'[1]1718  Exp_Rev Access'!$F$7:$GK$318,$DR$2,FALSE)),"",VLOOKUP($B341,'[1]1718  Exp_Rev Access'!$F$7:$GK$318,$DR$2,FALSE))</f>
        <v>0</v>
      </c>
      <c r="DS341" s="90">
        <f>IF(ISNA(VLOOKUP($B341,'[1]1718  Exp_Rev Access'!$F$7:$GK$318,$DS$2,FALSE)),"",VLOOKUP($B341,'[1]1718  Exp_Rev Access'!$F$7:$GK$318,$DS$2,FALSE))</f>
        <v>0</v>
      </c>
      <c r="DT341" s="90">
        <f>IF(ISNA(VLOOKUP($B341,'[1]1718  Exp_Rev Access'!$F$7:$GK$318,$DT$2,FALSE)),"",VLOOKUP($B341,'[1]1718  Exp_Rev Access'!$F$7:$GK$318,$DT$2,FALSE))</f>
        <v>0</v>
      </c>
      <c r="DU341" s="90">
        <f>IF(ISNA(VLOOKUP($B341,'[1]1718  Exp_Rev Access'!$F$7:$GK$318,$DU$2,FALSE)),"",VLOOKUP($B341,'[1]1718  Exp_Rev Access'!$F$7:$GK$318,$DU$2,FALSE))</f>
        <v>0</v>
      </c>
      <c r="DV341" s="90">
        <f>IF(ISNA(VLOOKUP($B341,'[1]1718  Exp_Rev Access'!$F$7:$GK$318,$DV$2,FALSE)),"",VLOOKUP($B341,'[1]1718  Exp_Rev Access'!$F$7:$GK$318,$DV$2,FALSE))</f>
        <v>0</v>
      </c>
      <c r="DW341" s="90">
        <f>IF(ISNA(VLOOKUP($B341,'[1]1718  Exp_Rev Access'!$F$7:$GK$318,$DW$2,FALSE)),"",VLOOKUP($B341,'[1]1718  Exp_Rev Access'!$F$7:$GK$318,$DW$2,FALSE))</f>
        <v>0</v>
      </c>
      <c r="DX341" s="90">
        <f>IF(ISNA(VLOOKUP($B341,'[1]1718  Exp_Rev Access'!$F$7:$GK$318,$DX$2,FALSE)),"",VLOOKUP($B341,'[1]1718  Exp_Rev Access'!$F$7:$GK$318,$DX$2,FALSE))</f>
        <v>0</v>
      </c>
      <c r="DY341" s="90">
        <f>IF(ISNA(VLOOKUP($B341,'[1]1718  Exp_Rev Access'!$F$7:$GK$318,$DY$2,FALSE)),"",VLOOKUP($B341,'[1]1718  Exp_Rev Access'!$F$7:$GK$318,$DY$2,FALSE))</f>
        <v>21845.18</v>
      </c>
      <c r="DZ341" s="90">
        <f>IF(ISNA(VLOOKUP($B341,'[1]1718  Exp_Rev Access'!$F$7:$GK$318,$DZ$2,FALSE)),"",VLOOKUP($B341,'[1]1718  Exp_Rev Access'!$F$7:$GK$318,$DZ$2,FALSE))</f>
        <v>0</v>
      </c>
      <c r="EA341" s="90">
        <f>IF(ISNA(VLOOKUP($B341,'[1]1718  Exp_Rev Access'!$F$7:$GK$318,$EA$2,FALSE)),"",VLOOKUP($B341,'[1]1718  Exp_Rev Access'!$F$7:$GK$318,$EA$2,FALSE))</f>
        <v>0</v>
      </c>
      <c r="EB341" s="90">
        <f>IF(ISNA(VLOOKUP($B341,'[1]1718  Exp_Rev Access'!$F$7:$GK$318,$EB$2,FALSE)),"",VLOOKUP($B341,'[1]1718  Exp_Rev Access'!$F$7:$GK$318,$EB$2,FALSE))</f>
        <v>0</v>
      </c>
      <c r="EC341" s="90">
        <f>IF(ISNA(VLOOKUP($B341,'[1]1718  Exp_Rev Access'!$F$7:$GK$318,$EC$2,FALSE)),"",VLOOKUP($B341,'[1]1718  Exp_Rev Access'!$F$7:$GK$318,$EC$2,FALSE))</f>
        <v>0</v>
      </c>
      <c r="ED341" s="90">
        <f>IF(ISNA(VLOOKUP($B341,'[1]1718  Exp_Rev Access'!$F$7:$GK$318,$ED$2,FALSE)),"",VLOOKUP($B341,'[1]1718  Exp_Rev Access'!$F$7:$GK$318,$ED$2,FALSE))</f>
        <v>0</v>
      </c>
      <c r="EE341" s="90">
        <f>IF(ISNA(VLOOKUP($B341,'[1]1718  Exp_Rev Access'!$F$7:$GK$318,$EE$2,FALSE)),"",VLOOKUP($B341,'[1]1718  Exp_Rev Access'!$F$7:$GK$318,$EE$2,FALSE))</f>
        <v>0</v>
      </c>
      <c r="EF341" s="90">
        <f>IF(ISNA(VLOOKUP($B341,'[1]1718  Exp_Rev Access'!$F$7:$GK$318,$EF$2,FALSE)),"",VLOOKUP($B341,'[1]1718  Exp_Rev Access'!$F$7:$GK$318,$EF$2,FALSE))</f>
        <v>0</v>
      </c>
      <c r="EG341" s="90">
        <f>IF(ISNA(VLOOKUP($B341,'[1]1718  Exp_Rev Access'!$F$7:$GK$318,$EG$2,FALSE)),"",VLOOKUP($B341,'[1]1718  Exp_Rev Access'!$F$7:$GK$318,$EG$2,FALSE))</f>
        <v>0</v>
      </c>
      <c r="EH341" s="90">
        <f>IF(ISNA(VLOOKUP($B341,'[1]1718  Exp_Rev Access'!$F$7:$GK$318,$EH$2,FALSE)),"",VLOOKUP($B341,'[1]1718  Exp_Rev Access'!$F$7:$GK$318,$EH$2,FALSE))</f>
        <v>0</v>
      </c>
      <c r="EI341" s="90">
        <f>IF(ISNA(VLOOKUP($B341,'[1]1718  Exp_Rev Access'!$F$7:$GK$318,$EI$2,FALSE)),"",VLOOKUP($B341,'[1]1718  Exp_Rev Access'!$F$7:$GK$318,$EI$2,FALSE))</f>
        <v>0</v>
      </c>
      <c r="EJ341" s="90">
        <f>IF(ISNA(VLOOKUP($B341,'[1]1718  Exp_Rev Access'!$F$7:$GK$318,$EJ$2,FALSE)),"",VLOOKUP($B341,'[1]1718  Exp_Rev Access'!$F$7:$GK$318,$EJ$2,FALSE))</f>
        <v>0</v>
      </c>
      <c r="EK341" s="90">
        <f>IF(ISNA(VLOOKUP($B341,'[1]1718  Exp_Rev Access'!$F$7:$GK$318,$EK$2,FALSE)),"",VLOOKUP($B341,'[1]1718  Exp_Rev Access'!$F$7:$GK$318,$EK$2,FALSE))</f>
        <v>0</v>
      </c>
      <c r="EL341" s="90">
        <f>IF(ISNA(VLOOKUP($B341,'[1]1718  Exp_Rev Access'!$F$7:$GK$318,$EL$2,FALSE)),"",VLOOKUP($B341,'[1]1718  Exp_Rev Access'!$F$7:$GK$318,$EL$2,FALSE))</f>
        <v>0</v>
      </c>
      <c r="EM341" s="90">
        <f>IF(ISNA(VLOOKUP($B341,'[1]1718  Exp_Rev Access'!$F$7:$GK$318,$EM$2,FALSE)),"",VLOOKUP($B341,'[1]1718  Exp_Rev Access'!$F$7:$GK$318,$EM$2,FALSE))</f>
        <v>0</v>
      </c>
      <c r="EN341" s="90">
        <f>IF(ISNA(VLOOKUP($B341,'[1]1718  Exp_Rev Access'!$F$7:$GK$318,$EN$2,FALSE)),"",VLOOKUP($B341,'[1]1718  Exp_Rev Access'!$F$7:$GK$318,$EN$2,FALSE))</f>
        <v>0</v>
      </c>
      <c r="EO341" s="90">
        <f>IF(ISNA(VLOOKUP($B341,'[1]1718  Exp_Rev Access'!$F$7:$GK$318,$EO$2,FALSE)),"",VLOOKUP($B341,'[1]1718  Exp_Rev Access'!$F$7:$GK$318,$EO$2,FALSE))</f>
        <v>0</v>
      </c>
      <c r="EP341" s="90">
        <f>IF(ISNA(VLOOKUP($B341,'[1]1718  Exp_Rev Access'!$F$7:$GK$318,$EP$2,FALSE)),"",VLOOKUP($B341,'[1]1718  Exp_Rev Access'!$F$7:$GK$318,$EP$2,FALSE))</f>
        <v>0</v>
      </c>
      <c r="EQ341" s="90">
        <f>IF(ISNA(VLOOKUP($B341,'[1]1718  Exp_Rev Access'!$F$7:$GK$318,$EQ$2,FALSE)),"",VLOOKUP($B341,'[1]1718  Exp_Rev Access'!$F$7:$GK$318,$EQ$2,FALSE))</f>
        <v>0</v>
      </c>
      <c r="ER341" s="90">
        <f>IF(ISNA(VLOOKUP($B341,'[1]1718  Exp_Rev Access'!$F$7:$GK$318,$ER$2,FALSE)),"",VLOOKUP($B341,'[1]1718  Exp_Rev Access'!$F$7:$GK$318,$ER$2,FALSE))</f>
        <v>0</v>
      </c>
      <c r="ES341" s="90">
        <f>IF(ISNA(VLOOKUP($B341,'[1]1718  Exp_Rev Access'!$F$7:$GK$318,$ES$2,FALSE)),"",VLOOKUP($B341,'[1]1718  Exp_Rev Access'!$F$7:$GK$318,$ES$2,FALSE))</f>
        <v>0</v>
      </c>
      <c r="ET341" s="90">
        <f>IF(ISNA(VLOOKUP($B341,'[1]1718  Exp_Rev Access'!$F$7:$GK$318,$ET$2,FALSE)),"",VLOOKUP($B341,'[1]1718  Exp_Rev Access'!$F$7:$GK$318,$ET$2,FALSE))</f>
        <v>0</v>
      </c>
      <c r="EU341" s="90">
        <f>IF(ISNA(VLOOKUP($B341,'[1]1718  Exp_Rev Access'!$F$7:$GK$318,$EU$2,FALSE)),"",VLOOKUP($B341,'[1]1718  Exp_Rev Access'!$F$7:$GK$318,$EU$2,FALSE))</f>
        <v>0</v>
      </c>
      <c r="EV341" s="90">
        <f>IF(ISNA(VLOOKUP($B341,'[1]1718  Exp_Rev Access'!$F$7:$GK$318,$EV$2,FALSE)),"",VLOOKUP($B341,'[1]1718  Exp_Rev Access'!$F$7:$GK$318,$EV$2,FALSE))</f>
        <v>0</v>
      </c>
      <c r="EW341" s="90">
        <f>IF(ISNA(VLOOKUP($B341,'[1]1718  Exp_Rev Access'!$F$7:$GK$318,$EW$2,FALSE)),"",VLOOKUP($B341,'[1]1718  Exp_Rev Access'!$F$7:$GK$318,$EW$2,FALSE))</f>
        <v>0</v>
      </c>
      <c r="EX341" s="90">
        <f>IF(ISNA(VLOOKUP($B341,'[1]1718  Exp_Rev Access'!$F$7:$GK$318,$EX$2,FALSE)),"",VLOOKUP($B341,'[1]1718  Exp_Rev Access'!$F$7:$GK$318,$EX$2,FALSE))</f>
        <v>0</v>
      </c>
      <c r="EY341" s="90">
        <f>IF(ISNA(VLOOKUP($B341,'[1]1718  Exp_Rev Access'!$F$7:$GK$318,$EY$2,FALSE)),"",VLOOKUP($B341,'[1]1718  Exp_Rev Access'!$F$7:$GK$318,$EY$2,FALSE))</f>
        <v>0</v>
      </c>
      <c r="EZ341" s="90">
        <f>IF(ISNA(VLOOKUP($B341,'[1]1718  Exp_Rev Access'!$F$7:$GK$318,$EZ$2,FALSE)),"",VLOOKUP($B341,'[1]1718  Exp_Rev Access'!$F$7:$GK$318,$EZ$2,FALSE))</f>
        <v>0</v>
      </c>
      <c r="FA341" s="90">
        <f>IF(ISNA(VLOOKUP($B341,'[1]1718  Exp_Rev Access'!$F$7:$GK$318,$FA$2,FALSE)),"",VLOOKUP($B341,'[1]1718  Exp_Rev Access'!$F$7:$GK$318,$FA$2,FALSE))</f>
        <v>0</v>
      </c>
      <c r="FB341" s="90">
        <f>IF(ISNA(VLOOKUP($B341,'[1]1718  Exp_Rev Access'!$F$7:$GK$318,$FB$2,FALSE)),"",VLOOKUP($B341,'[1]1718  Exp_Rev Access'!$F$7:$GK$318,$FB$2,FALSE))</f>
        <v>0</v>
      </c>
      <c r="FC341" s="90">
        <f>IF(ISNA(VLOOKUP($B341,'[1]1718  Exp_Rev Access'!$F$7:$GK$318,$FC$2,FALSE)),"",VLOOKUP($B341,'[1]1718  Exp_Rev Access'!$F$7:$GK$318,$FC$2,FALSE))</f>
        <v>0</v>
      </c>
      <c r="FD341" s="90">
        <f>IF(ISNA(VLOOKUP($B341,'[1]1718  Exp_Rev Access'!$F$7:$GK$318,$FD$2,FALSE)),"",VLOOKUP($B341,'[1]1718  Exp_Rev Access'!$F$7:$GK$318,$FD$2,FALSE))</f>
        <v>0</v>
      </c>
      <c r="FE341" s="90">
        <f>IF(ISNA(VLOOKUP($B341,'[1]1718  Exp_Rev Access'!$F$7:$GK$318,$FE$2,FALSE)),"",VLOOKUP($B341,'[1]1718  Exp_Rev Access'!$F$7:$GK$318,$FE$2,FALSE))</f>
        <v>0</v>
      </c>
      <c r="FF341" s="90">
        <f>IF(ISNA(VLOOKUP($B341,'[1]1718  Exp_Rev Access'!$F$7:$GK$318,$FF$2,FALSE)),"",VLOOKUP($B341,'[1]1718  Exp_Rev Access'!$F$7:$GK$318,$FF$2,FALSE))</f>
        <v>0</v>
      </c>
      <c r="FG341" s="90">
        <f>IF(ISNA(VLOOKUP($B341,'[1]1718  Exp_Rev Access'!$F$7:$GK$318,$FG$2,FALSE)),"",VLOOKUP($B341,'[1]1718  Exp_Rev Access'!$F$7:$GK$318,$FG$2,FALSE))</f>
        <v>0</v>
      </c>
      <c r="FH341" s="90">
        <f>IF(ISNA(VLOOKUP($B341,'[1]1718  Exp_Rev Access'!$F$7:$GK$318,$FH$2,FALSE)),"",VLOOKUP($B341,'[1]1718  Exp_Rev Access'!$F$7:$GK$318,$FH$2,FALSE))</f>
        <v>0</v>
      </c>
      <c r="FI341" s="90">
        <f>IF(ISNA(VLOOKUP($B341,'[1]1718  Exp_Rev Access'!$F$7:$GK$318,$FI$2,FALSE)),"",VLOOKUP($B341,'[1]1718  Exp_Rev Access'!$F$7:$GK$318,$FI$2,FALSE))</f>
        <v>0</v>
      </c>
      <c r="FJ341" s="90">
        <f>IF(ISNA(VLOOKUP($B341,'[1]1718  Exp_Rev Access'!$F$7:$GK$318,$FJ$2,FALSE)),"",VLOOKUP($B341,'[1]1718  Exp_Rev Access'!$F$7:$GK$318,$FJ$2,FALSE))</f>
        <v>0</v>
      </c>
      <c r="FK341" s="90">
        <f>IF(ISNA(VLOOKUP($B341,'[1]1718  Exp_Rev Access'!$F$7:$GK$318,$FK$2,FALSE)),"",VLOOKUP($B341,'[1]1718  Exp_Rev Access'!$F$7:$GK$318,$FK$2,FALSE))</f>
        <v>0</v>
      </c>
      <c r="FL341" s="90">
        <f>IF(ISNA(VLOOKUP($B341,'[1]1718  Exp_Rev Access'!$F$7:$GK$318,$FL$2,FALSE)),"",VLOOKUP($B341,'[1]1718  Exp_Rev Access'!$F$7:$GK$318,$FL$2,FALSE))</f>
        <v>0</v>
      </c>
      <c r="FM341" s="90">
        <f>IF(ISNA(VLOOKUP($B341,'[1]1718  Exp_Rev Access'!$F$7:$GK$318,$FM$2,FALSE)),"",VLOOKUP($B341,'[1]1718  Exp_Rev Access'!$F$7:$GK$318,$FM$2,FALSE))</f>
        <v>0</v>
      </c>
      <c r="FN341" s="90">
        <f>IF(ISNA(VLOOKUP($B341,'[1]1718  Exp_Rev Access'!$F$7:$GK$318,$FN$2,FALSE)),"",VLOOKUP($B341,'[1]1718  Exp_Rev Access'!$F$7:$GK$318,$FN$2,FALSE))</f>
        <v>0</v>
      </c>
      <c r="FO341" s="90">
        <f>IF(ISNA(VLOOKUP($B341,'[1]1718  Exp_Rev Access'!$F$7:$GK$318,$FO$2,FALSE)),"",VLOOKUP($B341,'[1]1718  Exp_Rev Access'!$F$7:$GK$318,$FO$2,FALSE))</f>
        <v>0</v>
      </c>
      <c r="FP341" s="90">
        <f>IF(ISNA(VLOOKUP($B341,'[1]1718  Exp_Rev Access'!$F$7:$GK$318,$FP$2,FALSE)),"",VLOOKUP($B341,'[1]1718  Exp_Rev Access'!$F$7:$GK$318,$FP$2,FALSE))</f>
        <v>0</v>
      </c>
      <c r="FQ341" s="90">
        <f>IF(ISNA(VLOOKUP($B341,'[1]1718  Exp_Rev Access'!$F$7:$GK$318,$FQ$2,FALSE)),"",VLOOKUP($B341,'[1]1718  Exp_Rev Access'!$F$7:$GK$318,$FQ$2,FALSE))</f>
        <v>0</v>
      </c>
      <c r="FR341" s="90">
        <f>IF(ISNA(VLOOKUP($B341,'[1]1718  Exp_Rev Access'!$F$7:$GK$318,$FR$2,FALSE)),"",VLOOKUP($B341,'[1]1718  Exp_Rev Access'!$F$7:$GK$318,$FR$2,FALSE))</f>
        <v>15896.05</v>
      </c>
      <c r="FS341" s="56">
        <f t="shared" si="898"/>
        <v>372006.27999999997</v>
      </c>
      <c r="FT341" s="92">
        <f t="shared" si="899"/>
        <v>5.2403427557923141E-2</v>
      </c>
      <c r="FU341" s="94">
        <f t="shared" si="900"/>
        <v>720.87255110938861</v>
      </c>
      <c r="FV341" s="95">
        <f>IF(ISNA(VLOOKUP($B341,'[1]1718  Exp_Rev Access'!$F$7:$GK$318,$FV$2,FALSE)),"",VLOOKUP($B341,'[1]1718  Exp_Rev Access'!$F$7:$GK$318,$FV$2,FALSE))</f>
        <v>0</v>
      </c>
      <c r="FW341" s="95">
        <f>IF(ISNA(VLOOKUP($B341,'[1]1718  Exp_Rev Access'!$F$7:$GK$318,$FW$2,FALSE)),"",VLOOKUP($B341,'[1]1718  Exp_Rev Access'!$F$7:$GK$318,$FW$2,FALSE))</f>
        <v>0</v>
      </c>
      <c r="FX341" s="95">
        <f>IF(ISNA(VLOOKUP($B341,'[1]1718  Exp_Rev Access'!$F$7:$GK$318,$FX$2,FALSE)),"",VLOOKUP($B341,'[1]1718  Exp_Rev Access'!$F$7:$GK$318,$FX$2,FALSE))</f>
        <v>0</v>
      </c>
      <c r="FY341" s="95">
        <f>IF(ISNA(VLOOKUP($B341,'[1]1718  Exp_Rev Access'!$F$7:$GK$318,$FY$2,FALSE)),"",VLOOKUP($B341,'[1]1718  Exp_Rev Access'!$F$7:$GK$318,$FY$2,FALSE))</f>
        <v>0</v>
      </c>
      <c r="FZ341" s="95">
        <f>IF(ISNA(VLOOKUP($B341,'[1]1718  Exp_Rev Access'!$F$7:$GK$318,$FZ$2,FALSE)),"",VLOOKUP($B341,'[1]1718  Exp_Rev Access'!$F$7:$GK$318,$FZ$2,FALSE))</f>
        <v>0</v>
      </c>
      <c r="GA341" s="95">
        <f>IF(ISNA(VLOOKUP($B341,'[1]1718  Exp_Rev Access'!$F$7:$GK$318,$GA$2,FALSE)),"",VLOOKUP($B341,'[1]1718  Exp_Rev Access'!$F$7:$GK$318,$GA$2,FALSE))</f>
        <v>0</v>
      </c>
      <c r="GB341" s="95">
        <f>IF(ISNA(VLOOKUP($B341,'[1]1718  Exp_Rev Access'!$F$7:$GK$318,$GB$2,FALSE)),"",VLOOKUP($B341,'[1]1718  Exp_Rev Access'!$F$7:$GK$318,$GB$2,FALSE))</f>
        <v>0</v>
      </c>
      <c r="GC341" s="95">
        <f>IF(ISNA(VLOOKUP($B341,'[1]1718  Exp_Rev Access'!$F$7:$GK$318,$GC$2,FALSE)),"",VLOOKUP($B341,'[1]1718  Exp_Rev Access'!$F$7:$GK$318,$GC$2,FALSE))</f>
        <v>0</v>
      </c>
      <c r="GD341" s="95">
        <f>IF(ISNA(VLOOKUP($B341,'[1]1718  Exp_Rev Access'!$F$7:$GK$318,$GD$2,FALSE)),"",VLOOKUP($B341,'[1]1718  Exp_Rev Access'!$F$7:$GK$318,$GD$2,FALSE))</f>
        <v>0</v>
      </c>
      <c r="GE341" s="95">
        <f>IF(ISNA(VLOOKUP($B341,'[1]1718  Exp_Rev Access'!$F$7:$GK$318,$GE$2,FALSE)),"",VLOOKUP($B341,'[1]1718  Exp_Rev Access'!$F$7:$GK$318,$GE$2,FALSE))</f>
        <v>0</v>
      </c>
      <c r="GF341" s="95">
        <f>IF(ISNA(VLOOKUP($B341,'[1]1718  Exp_Rev Access'!$F$7:$GK$318,$GF$2,FALSE)),"",VLOOKUP($B341,'[1]1718  Exp_Rev Access'!$F$7:$GK$318,$GF$2,FALSE))</f>
        <v>0</v>
      </c>
      <c r="GG341" s="95">
        <f>IF(ISNA(VLOOKUP($B341,'[1]1718  Exp_Rev Access'!$F$7:$GK$318,$GG$2,FALSE)),"",VLOOKUP($B341,'[1]1718  Exp_Rev Access'!$F$7:$GK$318,$GG$2,FALSE))</f>
        <v>0</v>
      </c>
      <c r="GH341" s="95">
        <f>IF(ISNA(VLOOKUP($B341,'[1]1718  Exp_Rev Access'!$F$7:$GK$318,$GH$2,FALSE)),"",VLOOKUP($B341,'[1]1718  Exp_Rev Access'!$F$7:$GK$318,$GH$2,FALSE))</f>
        <v>0</v>
      </c>
      <c r="GI341" s="95">
        <f>IF(ISNA(VLOOKUP($B341,'[1]1718  Exp_Rev Access'!$F$7:$GK$318,$GI$2,FALSE)),"",VLOOKUP($B341,'[1]1718  Exp_Rev Access'!$F$7:$GK$318,$GI$2,FALSE))</f>
        <v>0</v>
      </c>
      <c r="GJ341" s="95">
        <f>IF(ISNA(VLOOKUP($B341,'[1]1718  Exp_Rev Access'!$F$7:$GK$318,$GJ$2,FALSE)),"",VLOOKUP($B341,'[1]1718  Exp_Rev Access'!$F$7:$GK$318,$GJ$2,FALSE))</f>
        <v>0</v>
      </c>
      <c r="GK341" s="95">
        <f>IF(ISNA(VLOOKUP($B341,'[1]1718  Exp_Rev Access'!$F$7:$GK$318,$GK$2,FALSE)),"",VLOOKUP($B341,'[1]1718  Exp_Rev Access'!$F$7:$GK$318,$GK$2,FALSE))</f>
        <v>0</v>
      </c>
      <c r="GL341" s="95">
        <f>IF(ISNA(VLOOKUP($B341,'[1]1718  Exp_Rev Access'!$F$7:$GK$318,$GL$2,FALSE)),"",VLOOKUP($B341,'[1]1718  Exp_Rev Access'!$F$7:$GK$318,$GL$2,FALSE))</f>
        <v>0</v>
      </c>
      <c r="GM341" s="95">
        <f>IF(ISNA(VLOOKUP($B341,'[1]1718  Exp_Rev Access'!$F$7:$GK$318,$GM$2,FALSE)),"",VLOOKUP($B341,'[1]1718  Exp_Rev Access'!$F$7:$GK$318,$GM$2,FALSE))</f>
        <v>0</v>
      </c>
      <c r="GN341" s="95">
        <f>IF(ISNA(VLOOKUP($B341,'[1]1718  Exp_Rev Access'!$F$7:$GK$318,$GN$2,FALSE)),"",VLOOKUP($B341,'[1]1718  Exp_Rev Access'!$F$7:$GK$318,$GN$2,FALSE))</f>
        <v>0</v>
      </c>
      <c r="GO341" s="95">
        <f>IF(ISNA(VLOOKUP($B341,'[1]1718  Exp_Rev Access'!$F$7:$GK$318,$GO$2,FALSE)),"",VLOOKUP($B341,'[1]1718  Exp_Rev Access'!$F$7:$GK$318,$GO$2,FALSE))</f>
        <v>0</v>
      </c>
      <c r="GP341" s="95">
        <f>IF(ISNA(VLOOKUP($B341,'[1]1718  Exp_Rev Access'!$F$7:$GK$318,$GP$2,FALSE)),"",VLOOKUP($B341,'[1]1718  Exp_Rev Access'!$F$7:$GK$318,$GP$2,FALSE))</f>
        <v>0</v>
      </c>
      <c r="GQ341" s="95">
        <f>IF(ISNA(VLOOKUP($B341,'[1]1718  Exp_Rev Access'!$F$7:$GK$318,$GQ$2,FALSE)),"",VLOOKUP($B341,'[1]1718  Exp_Rev Access'!$F$7:$GK$318,$GQ$2,FALSE))</f>
        <v>0</v>
      </c>
      <c r="GR341" s="95">
        <f>IF(ISNA(VLOOKUP($B341,'[1]1718  Exp_Rev Access'!$F$7:$GK$318,$GR$2,FALSE)),"",VLOOKUP($B341,'[1]1718  Exp_Rev Access'!$F$7:$GK$318,$GR$2,FALSE))</f>
        <v>0</v>
      </c>
      <c r="GS341" s="95">
        <f>IF(ISNA(VLOOKUP($B341,'[1]1718  Exp_Rev Access'!$F$7:$GK$318,$GS$2,FALSE)),"",VLOOKUP($B341,'[1]1718  Exp_Rev Access'!$F$7:$GK$318,$GS$2,FALSE))</f>
        <v>0</v>
      </c>
      <c r="GT341" s="95">
        <f>IF(ISNA(VLOOKUP($B341,'[1]1718  Exp_Rev Access'!$F$7:$GK$318,$GT$2,FALSE)),"",VLOOKUP($B341,'[1]1718  Exp_Rev Access'!$F$7:$GK$318,$GT$2,FALSE))</f>
        <v>0</v>
      </c>
      <c r="GU341" s="56">
        <f t="shared" si="901"/>
        <v>0</v>
      </c>
      <c r="GV341" s="92">
        <f t="shared" si="902"/>
        <v>0</v>
      </c>
      <c r="GW341" s="96">
        <f t="shared" si="903"/>
        <v>0</v>
      </c>
    </row>
    <row r="342" spans="1:222" x14ac:dyDescent="0.3">
      <c r="A342" s="73"/>
      <c r="B342" s="88" t="s">
        <v>686</v>
      </c>
      <c r="C342" s="89" t="s">
        <v>687</v>
      </c>
      <c r="D342" s="75">
        <f>IF(ISNA(VLOOKUP($B342,'[1]1718 enrollment_Rev_Exp by size'!$A$7:H674,3,FALSE)),"",VLOOKUP($B342,'[1]1718 enrollment_Rev_Exp by size'!$A$7:$G$350,3,FALSE))</f>
        <v>3818.2700000000004</v>
      </c>
      <c r="E342" s="76">
        <f>IF(ISNA(VLOOKUP($B342,'[1]1718 enrollment_Rev_Exp by size'!$A$7:I676,5,FALSE)),"",VLOOKUP($B342,'[1]1718 enrollment_Rev_Exp by size'!$A$7:$G$350,5,FALSE))</f>
        <v>48147267.740000002</v>
      </c>
      <c r="F342" s="70">
        <f t="shared" si="882"/>
        <v>48147267.739999995</v>
      </c>
      <c r="G342" s="70">
        <f t="shared" si="883"/>
        <v>0</v>
      </c>
      <c r="H342" s="90">
        <f>IF(ISNA(VLOOKUP($B342,'[1]1718  Exp_Rev Access'!$F$7:$GK$318,3,FALSE)),"",VLOOKUP($B342,'[1]1718  Exp_Rev Access'!$F$7:$GK$318,3,FALSE))</f>
        <v>8537190.8100000005</v>
      </c>
      <c r="I342" s="90">
        <f>IF(ISNA(VLOOKUP($B342,'[1]1718  Exp_Rev Access'!$F$7:$GK$318,4,FALSE)),"",VLOOKUP($B342,'[1]1718  Exp_Rev Access'!$F$7:$GK$318,4,FALSE))</f>
        <v>0</v>
      </c>
      <c r="J342" s="90">
        <f>IF(ISNA(VLOOKUP($B342,'[1]1718  Exp_Rev Access'!$F$7:$GK$318,5,FALSE)),"",VLOOKUP($B342,'[1]1718  Exp_Rev Access'!$F$7:$GK$318,5,FALSE))</f>
        <v>0</v>
      </c>
      <c r="K342" s="90">
        <f>IF(ISNA(VLOOKUP($B342,'[1]1718  Exp_Rev Access'!$F$7:$GK$318,6,FALSE)),"-",VLOOKUP($B342,'[1]1718  Exp_Rev Access'!$F$7:$GK$318,6,FALSE))</f>
        <v>137.6</v>
      </c>
      <c r="L342" s="90">
        <f>IF(ISNA(VLOOKUP($B342,'[1]1718  Exp_Rev Access'!$F$7:$GK$318,7,FALSE)),"",VLOOKUP($B342,'[1]1718  Exp_Rev Access'!$F$7:$GK$318,7,FALSE))</f>
        <v>0</v>
      </c>
      <c r="M342" s="90">
        <f>IF(ISNA(VLOOKUP($B342,'[1]1718  Exp_Rev Access'!$F$7:$GK$318,8,FALSE)),"",VLOOKUP($B342,'[1]1718  Exp_Rev Access'!$F$7:$GK$318,8,FALSE))</f>
        <v>0</v>
      </c>
      <c r="N342" s="56">
        <f t="shared" si="884"/>
        <v>8537328.4100000001</v>
      </c>
      <c r="O342" s="91">
        <f t="shared" si="885"/>
        <v>0.17731698621201969</v>
      </c>
      <c r="P342" s="56">
        <f t="shared" si="886"/>
        <v>2235.9153255270053</v>
      </c>
      <c r="Q342" s="90">
        <f>IF(ISNA(VLOOKUP($B342,'[1]1718  Exp_Rev Access'!$F$7:$GK$318,10,FALSE)),"",VLOOKUP($B342,'[1]1718  Exp_Rev Access'!$F$7:$GK$318,10,FALSE))</f>
        <v>52807.16</v>
      </c>
      <c r="R342" s="90">
        <f>IF(ISNA(VLOOKUP($B342,'[1]1718  Exp_Rev Access'!$F$7:$GK$318,11,FALSE)),"",VLOOKUP($B342,'[1]1718  Exp_Rev Access'!$F$7:$GK$318,11,FALSE))</f>
        <v>0</v>
      </c>
      <c r="S342" s="90">
        <f>IF(ISNA(VLOOKUP($B342,'[1]1718  Exp_Rev Access'!$F$7:$GK$318,12,FALSE)),"",VLOOKUP($B342,'[1]1718  Exp_Rev Access'!$F$7:$GK$318,12,FALSE))</f>
        <v>0</v>
      </c>
      <c r="T342" s="90">
        <f>IF(ISNA(VLOOKUP($B342,'[1]1718  Exp_Rev Access'!$F$7:$GK$318,13,FALSE)),"",VLOOKUP($B342,'[1]1718  Exp_Rev Access'!$F$7:$GK$318,13,FALSE))</f>
        <v>0</v>
      </c>
      <c r="U342" s="90">
        <f>IF(ISNA(VLOOKUP($B342,'[1]1718  Exp_Rev Access'!$F$7:$GK$318,14,FALSE)),"",VLOOKUP($B342,'[1]1718  Exp_Rev Access'!$F$7:$GK$318,14,FALSE))</f>
        <v>0</v>
      </c>
      <c r="V342" s="90">
        <f>IF(ISNA(VLOOKUP($B342,'[1]1718  Exp_Rev Access'!$F$7:$GK$318,15,FALSE)),"",VLOOKUP($B342,'[1]1718  Exp_Rev Access'!$F$7:$GK$318,15,FALSE))</f>
        <v>0</v>
      </c>
      <c r="W342" s="90">
        <f>IF(ISNA(VLOOKUP($B342,'[1]1718  Exp_Rev Access'!$F$7:$GK$318,16,FALSE)),"",VLOOKUP($B342,'[1]1718  Exp_Rev Access'!$F$7:$GK$318,16,FALSE))</f>
        <v>0</v>
      </c>
      <c r="X342" s="90">
        <f>IF(ISNA(VLOOKUP($B342,'[1]1718  Exp_Rev Access'!$F$7:$GK$318,17,FALSE)),"",VLOOKUP($B342,'[1]1718  Exp_Rev Access'!$F$7:$GK$318,17,FALSE))</f>
        <v>0</v>
      </c>
      <c r="Y342" s="90">
        <f>IF(ISNA(VLOOKUP($B342,'[1]1718  Exp_Rev Access'!$F$7:$GK$318,18,FALSE)),"",VLOOKUP($B342,'[1]1718  Exp_Rev Access'!$F$7:$GK$318,18,FALSE))</f>
        <v>0</v>
      </c>
      <c r="Z342" s="90">
        <f>IF(ISNA(VLOOKUP($B342,'[1]1718  Exp_Rev Access'!$F$7:$GK$318,19,FALSE)),"",VLOOKUP($B342,'[1]1718  Exp_Rev Access'!$F$7:$GK$318,19,FALSE))</f>
        <v>4180.0600000000004</v>
      </c>
      <c r="AA342" s="90">
        <f>IF(ISNA(VLOOKUP($B342,'[1]1718  Exp_Rev Access'!$F$7:$GK$318,20,FALSE)),"",VLOOKUP($B342,'[1]1718  Exp_Rev Access'!$F$7:$GK$318,20,FALSE))</f>
        <v>0</v>
      </c>
      <c r="AB342" s="90">
        <f>IF(ISNA(VLOOKUP($B342,'[1]1718  Exp_Rev Access'!$F$7:$GK$318,21,FALSE)),"",VLOOKUP($B342,'[1]1718  Exp_Rev Access'!$F$7:$GK$318,21,FALSE))</f>
        <v>0</v>
      </c>
      <c r="AC342" s="90">
        <f>IF(ISNA(VLOOKUP($B342,'[1]1718  Exp_Rev Access'!$F$7:$GK$318,22,FALSE)),"",VLOOKUP($B342,'[1]1718  Exp_Rev Access'!$F$7:$GK$318,22,FALSE))</f>
        <v>10322.36</v>
      </c>
      <c r="AD342" s="90">
        <f>IF(ISNA(VLOOKUP($B342,'[1]1718  Exp_Rev Access'!$F$7:$GK$318,23,FALSE)),"",VLOOKUP($B342,'[1]1718  Exp_Rev Access'!$F$7:$GK$318,23,FALSE))</f>
        <v>357478.13</v>
      </c>
      <c r="AE342" s="90">
        <f>IF(ISNA(VLOOKUP($B342,'[1]1718  Exp_Rev Access'!$F$7:$GK$318,24,FALSE)),"",VLOOKUP($B342,'[1]1718  Exp_Rev Access'!$F$7:$GK$318,24,FALSE))</f>
        <v>57209.55</v>
      </c>
      <c r="AF342" s="90">
        <f>IF(ISNA(VLOOKUP($B342,'[1]1718  Exp_Rev Access'!$F$7:$GK$318,25,FALSE)),"",VLOOKUP($B342,'[1]1718  Exp_Rev Access'!$F$7:$GK$318,25,FALSE))</f>
        <v>0</v>
      </c>
      <c r="AG342" s="90">
        <f>IF(ISNA(VLOOKUP($B342,'[1]1718  Exp_Rev Access'!$F$7:$GK$318,26,FALSE)),"",VLOOKUP($B342,'[1]1718  Exp_Rev Access'!$F$7:$GK$318,26,FALSE))</f>
        <v>2750</v>
      </c>
      <c r="AH342" s="90">
        <f>IF(ISNA(VLOOKUP($B342,'[1]1718  Exp_Rev Access'!$F$7:$GK$318,27,FALSE)),"",VLOOKUP($B342,'[1]1718  Exp_Rev Access'!$F$7:$GK$318,27,FALSE))</f>
        <v>4228.1099999999997</v>
      </c>
      <c r="AI342" s="90">
        <f>IF(ISNA(VLOOKUP($B342,'[1]1718  Exp_Rev Access'!$F$7:$GK$318,28,FALSE)),"",VLOOKUP($B342,'[1]1718  Exp_Rev Access'!$F$7:$GK$318,28,FALSE))</f>
        <v>83489.42</v>
      </c>
      <c r="AJ342" s="90">
        <f>IF(ISNA(VLOOKUP($B342,'[1]1718  Exp_Rev Access'!$F$7:$GK$318,29,FALSE)),"",VLOOKUP($B342,'[1]1718  Exp_Rev Access'!$F$7:$GK$318,29,FALSE))</f>
        <v>13248.68</v>
      </c>
      <c r="AK342" s="90">
        <f>IF(ISNA(VLOOKUP($B342,'[1]1718  Exp_Rev Access'!$F$7:$GK$318,30,FALSE)),"",VLOOKUP($B342,'[1]1718  Exp_Rev Access'!$F$7:$GK$318,30,FALSE))</f>
        <v>193233.06</v>
      </c>
      <c r="AL342" s="90">
        <f>IF(ISNA(VLOOKUP($B342,'[1]1718  Exp_Rev Access'!$F$7:$GK$318,31,FALSE)),"",VLOOKUP($B342,'[1]1718  Exp_Rev Access'!$F$7:$GK$318,31,FALSE))</f>
        <v>9837.5499999999993</v>
      </c>
      <c r="AM342" s="56">
        <f t="shared" si="887"/>
        <v>788784.08000000007</v>
      </c>
      <c r="AN342" s="92">
        <f t="shared" si="888"/>
        <v>1.6382738149535545E-2</v>
      </c>
      <c r="AO342" s="71">
        <f t="shared" si="889"/>
        <v>206.58153561691552</v>
      </c>
      <c r="AP342" s="90">
        <f>IF(ISNA(VLOOKUP($B342,'[1]1718  Exp_Rev Access'!$F$7:$GK$318,33,FALSE)),"",VLOOKUP($B342,'[1]1718  Exp_Rev Access'!$F$7:$GK$318,33,FALSE))</f>
        <v>25405201.68</v>
      </c>
      <c r="AQ342" s="90">
        <f>IF(ISNA(VLOOKUP($B342,'[1]1718  Exp_Rev Access'!$F$7:$GK$318,34,FALSE)),"",VLOOKUP($B342,'[1]1718  Exp_Rev Access'!$F$7:$GK$318,34,FALSE))</f>
        <v>550355.34</v>
      </c>
      <c r="AR342" s="90">
        <f>IF(ISNA(VLOOKUP($B342,'[1]1718  Exp_Rev Access'!$F$7:$GK$318,35,FALSE)),"",VLOOKUP($B342,'[1]1718  Exp_Rev Access'!$F$7:$GK$318,35,FALSE))</f>
        <v>2414390.4</v>
      </c>
      <c r="AS342" s="90">
        <f>IF(ISNA(VLOOKUP($B342,'[1]1718  Exp_Rev Access'!$F$7:$GK$318,36,FALSE)),"",VLOOKUP($B342,'[1]1718  Exp_Rev Access'!$F$7:$GK$318,36,FALSE))</f>
        <v>619.41999999999996</v>
      </c>
      <c r="AT342" s="90">
        <f>IF(ISNA(VLOOKUP($B342,'[1]1718  Exp_Rev Access'!$F$7:$GK$318,37,FALSE)),"",VLOOKUP($B342,'[1]1718  Exp_Rev Access'!$F$7:$GK$318,37,FALSE))</f>
        <v>0</v>
      </c>
      <c r="AU342" s="56">
        <f t="shared" si="890"/>
        <v>28370566.84</v>
      </c>
      <c r="AV342" s="93">
        <f t="shared" si="891"/>
        <v>0.58924562434578553</v>
      </c>
      <c r="AW342" s="56">
        <f t="shared" si="892"/>
        <v>7430.2149507499462</v>
      </c>
      <c r="AX342" s="90">
        <f>IF(ISNA(VLOOKUP($B342,'[1]1718  Exp_Rev Access'!$F$7:$GK$318,39,FALSE)),"",VLOOKUP($B342,'[1]1718  Exp_Rev Access'!$F$7:$GK$318,39,FALSE))</f>
        <v>615</v>
      </c>
      <c r="AY342" s="90">
        <f>IF(ISNA(VLOOKUP($B342,'[1]1718  Exp_Rev Access'!$F$7:$GK$318,40,FALSE)),"",VLOOKUP($B342,'[1]1718  Exp_Rev Access'!$F$7:$GK$318,40,FALSE))</f>
        <v>3381684.79</v>
      </c>
      <c r="AZ342" s="90">
        <f>IF(ISNA(VLOOKUP($B342,'[1]1718  Exp_Rev Access'!$F$7:$GK$318,41,FALSE)),"",VLOOKUP($B342,'[1]1718  Exp_Rev Access'!$F$7:$GK$318,41,FALSE))</f>
        <v>324499.02</v>
      </c>
      <c r="BA342" s="90">
        <f>IF(ISNA(VLOOKUP($B342,'[1]1718  Exp_Rev Access'!$F$7:$GK$318,42,FALSE)),"",VLOOKUP($B342,'[1]1718  Exp_Rev Access'!$F$7:$GK$318,42,FALSE))</f>
        <v>0</v>
      </c>
      <c r="BB342" s="90">
        <f>IF(ISNA(VLOOKUP($B342,'[1]1718  Exp_Rev Access'!$F$7:$GK$318,43,FALSE)),"",VLOOKUP($B342,'[1]1718  Exp_Rev Access'!$F$7:$GK$318,43,FALSE))</f>
        <v>0</v>
      </c>
      <c r="BC342" s="90">
        <f>IF(ISNA(VLOOKUP($B342,'[1]1718  Exp_Rev Access'!$F$7:$GK$318,44,FALSE)),"",VLOOKUP($B342,'[1]1718  Exp_Rev Access'!$F$7:$GK$318,44,FALSE))</f>
        <v>1473348.7</v>
      </c>
      <c r="BD342" s="90">
        <f>IF(ISNA(VLOOKUP($B342,'[1]1718  Exp_Rev Access'!$F$7:$GK$318,45,FALSE)),"",VLOOKUP($B342,'[1]1718  Exp_Rev Access'!$F$7:$GK$318,45,FALSE))</f>
        <v>0</v>
      </c>
      <c r="BE342" s="90">
        <f>IF(ISNA(VLOOKUP($B342,'[1]1718  Exp_Rev Access'!$F$7:$GK$318,46,FALSE)),"",VLOOKUP($B342,'[1]1718  Exp_Rev Access'!$F$7:$GK$318,46,FALSE))</f>
        <v>239998</v>
      </c>
      <c r="BF342" s="90">
        <f>IF(ISNA(VLOOKUP($B342,'[1]1718  Exp_Rev Access'!$F$7:$GK$318,47,FALSE)),"",VLOOKUP($B342,'[1]1718  Exp_Rev Access'!$F$7:$GK$318,47,FALSE))</f>
        <v>0</v>
      </c>
      <c r="BG342" s="90">
        <f>IF(ISNA(VLOOKUP($B342,'[1]1718  Exp_Rev Access'!$F$7:$GK$318,48,FALSE)),"",VLOOKUP($B342,'[1]1718  Exp_Rev Access'!$F$7:$GK$318,48,FALSE))</f>
        <v>142124.25</v>
      </c>
      <c r="BH342" s="90">
        <f>IF(ISNA(VLOOKUP($B342,'[1]1718  Exp_Rev Access'!$F$7:$GK$318,49,FALSE)),"",VLOOKUP($B342,'[1]1718  Exp_Rev Access'!$F$7:$GK$318,49,FALSE))</f>
        <v>85032.21</v>
      </c>
      <c r="BI342" s="90">
        <f>IF(ISNA(VLOOKUP($B342,'[1]1718  Exp_Rev Access'!$F$7:$GK$318,50,FALSE)),"",VLOOKUP($B342,'[1]1718  Exp_Rev Access'!$F$7:$GK$318,50,FALSE))</f>
        <v>0</v>
      </c>
      <c r="BJ342" s="90">
        <f>IF(ISNA(VLOOKUP($B342,'[1]1718  Exp_Rev Access'!$F$7:$GK$318,51,FALSE)),"",VLOOKUP($B342,'[1]1718  Exp_Rev Access'!$F$7:$GK$318,51,FALSE))</f>
        <v>20204.63</v>
      </c>
      <c r="BK342" s="90">
        <f>IF(ISNA(VLOOKUP($B342,'[1]1718  Exp_Rev Access'!$F$7:$GK$318,52,FALSE)),"",VLOOKUP($B342,'[1]1718  Exp_Rev Access'!$F$7:$GK$318,52,FALSE))</f>
        <v>1390672.74</v>
      </c>
      <c r="BL342" s="90">
        <f>IF(ISNA(VLOOKUP($B342,'[1]1718  Exp_Rev Access'!$F$7:$GK$318,53,FALSE)),"",VLOOKUP($B342,'[1]1718  Exp_Rev Access'!$F$7:$GK$318,53,FALSE))</f>
        <v>0</v>
      </c>
      <c r="BM342" s="90">
        <f>IF(ISNA(VLOOKUP($B342,'[1]1718  Exp_Rev Access'!$F$7:$GK$318,54,FALSE)),"",VLOOKUP($B342,'[1]1718  Exp_Rev Access'!$F$7:$GK$318,54,FALSE))</f>
        <v>0</v>
      </c>
      <c r="BN342" s="90">
        <f>IF(ISNA(VLOOKUP($B342,'[1]1718  Exp_Rev Access'!$F$7:$GK$318,55,FALSE)),"",VLOOKUP($B342,'[1]1718  Exp_Rev Access'!$F$7:$GK$318,55,FALSE))</f>
        <v>0</v>
      </c>
      <c r="BO342" s="90">
        <f>IF(ISNA(VLOOKUP($B342,'[1]1718  Exp_Rev Access'!$F$7:$GK$318,56,FALSE)),"",VLOOKUP($B342,'[1]1718  Exp_Rev Access'!$F$7:$GK$318,56,FALSE))</f>
        <v>0</v>
      </c>
      <c r="BP342" s="90">
        <f>IF(ISNA(VLOOKUP($B342,'[1]1718  Exp_Rev Access'!$F$7:$GK$318,57,FALSE)),"",VLOOKUP($B342,'[1]1718  Exp_Rev Access'!$F$7:$GK$318,57,FALSE))</f>
        <v>0</v>
      </c>
      <c r="BQ342" s="90">
        <f>IF(ISNA(VLOOKUP($B342,'[1]1718  Exp_Rev Access'!$F$7:$GK$318,58,FALSE)),"",VLOOKUP($B342,'[1]1718  Exp_Rev Access'!$F$7:$GK$318,58,FALSE))</f>
        <v>23500</v>
      </c>
      <c r="BR342" s="90">
        <f>IF(ISNA(VLOOKUP($B342,'[1]1718  Exp_Rev Access'!$F$7:$GK$318,59,FALSE)),"",VLOOKUP($B342,'[1]1718  Exp_Rev Access'!$F$7:$GK$318,59,FALSE))</f>
        <v>0</v>
      </c>
      <c r="BS342" s="90">
        <f>IF(ISNA(VLOOKUP($B342,'[1]1718  Exp_Rev Access'!$F$7:$GK$318,60,FALSE)),"",VLOOKUP($B342,'[1]1718  Exp_Rev Access'!$F$7:$GK$318,60,FALSE))</f>
        <v>0</v>
      </c>
      <c r="BT342" s="90">
        <f>IF(ISNA(VLOOKUP($B342,'[1]1718  Exp_Rev Access'!$F$7:$GK$318,61,FALSE)),"",VLOOKUP($B342,'[1]1718  Exp_Rev Access'!$F$7:$GK$318,61,FALSE))</f>
        <v>0</v>
      </c>
      <c r="BU342" s="90">
        <f>IF(ISNA(VLOOKUP($B342,'[1]1718  Exp_Rev Access'!$F$7:$GK$318,62,FALSE)),"",VLOOKUP($B342,'[1]1718  Exp_Rev Access'!$F$7:$GK$318,62,FALSE))</f>
        <v>0</v>
      </c>
      <c r="BV342" s="56">
        <f t="shared" si="893"/>
        <v>7081679.3399999999</v>
      </c>
      <c r="BW342" s="92">
        <f t="shared" si="894"/>
        <v>0.14708372193084282</v>
      </c>
      <c r="BX342" s="71">
        <f t="shared" si="895"/>
        <v>1854.6827070898598</v>
      </c>
      <c r="BY342" s="90">
        <f>IF(ISNA(VLOOKUP($B342,'[1]1718  Exp_Rev Access'!$F$7:$GK$318,64,FALSE)),"",VLOOKUP($B342,'[1]1718  Exp_Rev Access'!$F$7:$GK$318,64,FALSE))</f>
        <v>0</v>
      </c>
      <c r="BZ342" s="90">
        <f>IF(ISNA(VLOOKUP($B342,'[1]1718  Exp_Rev Access'!$F$7:$GK$318,65,FALSE)),"",VLOOKUP($B342,'[1]1718  Exp_Rev Access'!$F$7:$GK$318,65,FALSE))</f>
        <v>0</v>
      </c>
      <c r="CA342" s="90">
        <f>IF(ISNA(VLOOKUP($B342,'[1]1718  Exp_Rev Access'!$F$7:$GK$318,66,FALSE)),"",VLOOKUP($B342,'[1]1718  Exp_Rev Access'!$F$7:$GK$318,66,FALSE))</f>
        <v>0</v>
      </c>
      <c r="CB342" s="90">
        <f>IF(ISNA(VLOOKUP($B342,'[1]1718  Exp_Rev Access'!$F$7:$GK$318,67,FALSE)),"",VLOOKUP($B342,'[1]1718  Exp_Rev Access'!$F$7:$GK$318,67,FALSE))</f>
        <v>0</v>
      </c>
      <c r="CC342" s="90">
        <f>IF(ISNA(VLOOKUP($B342,'[1]1718  Exp_Rev Access'!$F$7:$GK$318,68,FALSE)),"",VLOOKUP($B342,'[1]1718  Exp_Rev Access'!$F$7:$GK$318,68,FALSE))</f>
        <v>0</v>
      </c>
      <c r="CD342" s="90">
        <f>IF(ISNA(VLOOKUP($B342,'[1]1718  Exp_Rev Access'!$F$7:$GK$318,69,FALSE)),"",VLOOKUP($B342,'[1]1718  Exp_Rev Access'!$F$7:$GK$318,69,FALSE))</f>
        <v>0</v>
      </c>
      <c r="CE342" s="56">
        <f t="shared" si="881"/>
        <v>0</v>
      </c>
      <c r="CF342" s="92">
        <f t="shared" si="896"/>
        <v>0</v>
      </c>
      <c r="CG342" s="78">
        <f t="shared" si="897"/>
        <v>0</v>
      </c>
      <c r="CH342" s="90">
        <f>IF(ISNA(VLOOKUP($B342,'[1]1718  Exp_Rev Access'!$F$7:$GK$318,$CH$2,FALSE)),"",VLOOKUP($B342,'[1]1718  Exp_Rev Access'!$F$7:$GK$318,$CH$2,FALSE))</f>
        <v>0</v>
      </c>
      <c r="CI342" s="90">
        <f>IF(ISNA(VLOOKUP($B342,'[1]1718  Exp_Rev Access'!$F$7:$GK$318,$CI$2,FALSE)),"",VLOOKUP($B342,'[1]1718  Exp_Rev Access'!$F$7:$GK$318,$CI$2,FALSE))</f>
        <v>0</v>
      </c>
      <c r="CJ342" s="90">
        <f>IF(ISNA(VLOOKUP($B342,'[1]1718  Exp_Rev Access'!$F$7:$GK$318,$CJ$2,FALSE)),"",VLOOKUP($B342,'[1]1718  Exp_Rev Access'!$F$7:$GK$318,$CJ$2,FALSE))</f>
        <v>0</v>
      </c>
      <c r="CK342" s="90">
        <f>IF(ISNA(VLOOKUP($B342,'[1]1718  Exp_Rev Access'!$F$7:$GK$318,$CK$2,FALSE)),"",VLOOKUP($B342,'[1]1718  Exp_Rev Access'!$F$7:$GK$318,$CK$2,FALSE))</f>
        <v>0</v>
      </c>
      <c r="CL342" s="90">
        <f>IF(ISNA(VLOOKUP($B342,'[1]1718  Exp_Rev Access'!$F$7:$GK$318,$CL$2,FALSE)),"",VLOOKUP($B342,'[1]1718  Exp_Rev Access'!$F$7:$GK$318,$CL$2,FALSE))</f>
        <v>0</v>
      </c>
      <c r="CM342" s="90">
        <f>IF(ISNA(VLOOKUP($B342,'[1]1718  Exp_Rev Access'!$F$7:$GK$318,$CM$2,FALSE)),"",VLOOKUP($B342,'[1]1718  Exp_Rev Access'!$F$7:$GK$318,$CM$2,FALSE))</f>
        <v>0</v>
      </c>
      <c r="CN342" s="90">
        <f>IF(ISNA(VLOOKUP($B342,'[1]1718  Exp_Rev Access'!$F$7:$GK$318,$CN$2,FALSE)),"",VLOOKUP($B342,'[1]1718  Exp_Rev Access'!$F$7:$GK$318,$CN$2,FALSE))</f>
        <v>0</v>
      </c>
      <c r="CO342" s="90">
        <f>IF(ISNA(VLOOKUP($B342,'[1]1718  Exp_Rev Access'!$F$7:$GK$318,$CO$2,FALSE)),"",VLOOKUP($B342,'[1]1718  Exp_Rev Access'!$F$7:$GK$318,$CO$2,FALSE))</f>
        <v>0</v>
      </c>
      <c r="CP342" s="90">
        <f>IF(ISNA(VLOOKUP($B342,'[1]1718  Exp_Rev Access'!$F$7:$GK$318,$CP$2,FALSE)),"",VLOOKUP($B342,'[1]1718  Exp_Rev Access'!$F$7:$GK$318,$CP$2,FALSE))</f>
        <v>0</v>
      </c>
      <c r="CQ342" s="90">
        <f>IF(ISNA(VLOOKUP($B342,'[1]1718  Exp_Rev Access'!$F$7:$GK$318,$CQ$2,FALSE)),"",VLOOKUP($B342,'[1]1718  Exp_Rev Access'!$F$7:$GK$318,$CQ$2,FALSE))</f>
        <v>723193</v>
      </c>
      <c r="CR342" s="90">
        <f>IF(ISNA(VLOOKUP($B342,'[1]1718  Exp_Rev Access'!$F$7:$GK$318,$CR$2,FALSE)),"",VLOOKUP($B342,'[1]1718  Exp_Rev Access'!$F$7:$GK$318,$CR$2,FALSE))</f>
        <v>0</v>
      </c>
      <c r="CS342" s="90">
        <f>IF(ISNA(VLOOKUP($B342,'[1]1718  Exp_Rev Access'!$F$7:$GK$318,$CS$2,FALSE)),"",VLOOKUP($B342,'[1]1718  Exp_Rev Access'!$F$7:$GK$318,$CS$2,FALSE))</f>
        <v>20276</v>
      </c>
      <c r="CT342" s="90">
        <f>IF(ISNA(VLOOKUP($B342,'[1]1718  Exp_Rev Access'!$F$7:$GK$318,$CT$2,FALSE)),"",VLOOKUP($B342,'[1]1718  Exp_Rev Access'!$F$7:$GK$318,$CT$2,FALSE))</f>
        <v>0</v>
      </c>
      <c r="CU342" s="90">
        <f>IF(ISNA(VLOOKUP($B342,'[1]1718  Exp_Rev Access'!$F$7:$GK$318,$CU$2,FALSE)),"",VLOOKUP($B342,'[1]1718  Exp_Rev Access'!$F$7:$GK$318,$CU$2,FALSE))</f>
        <v>587862.72</v>
      </c>
      <c r="CV342" s="90">
        <f>IF(ISNA(VLOOKUP($B342,'[1]1718  Exp_Rev Access'!$F$7:$GK$318,$CV$2,FALSE)),"",VLOOKUP($B342,'[1]1718  Exp_Rev Access'!$F$7:$GK$318,$CV$2,FALSE))</f>
        <v>119876.65</v>
      </c>
      <c r="CW342" s="90">
        <f>IF(ISNA(VLOOKUP($B342,'[1]1718  Exp_Rev Access'!$F$7:$GK$318,$CW$2,FALSE)),"",VLOOKUP($B342,'[1]1718  Exp_Rev Access'!$F$7:$GK$318,$CW$2,FALSE))</f>
        <v>0</v>
      </c>
      <c r="CX342" s="90">
        <f>IF(ISNA(VLOOKUP($B342,'[1]1718  Exp_Rev Access'!$F$7:$GK$318,$CX$2,FALSE)),"",VLOOKUP($B342,'[1]1718  Exp_Rev Access'!$F$7:$GK$318,$CX$2,FALSE))</f>
        <v>0</v>
      </c>
      <c r="CY342" s="90">
        <f>IF(ISNA(VLOOKUP($B342,'[1]1718  Exp_Rev Access'!$F$7:$GK$318,$CY$2,FALSE)),"",VLOOKUP($B342,'[1]1718  Exp_Rev Access'!$F$7:$GK$318,$CY$2,FALSE))</f>
        <v>0</v>
      </c>
      <c r="CZ342" s="90">
        <f>IF(ISNA(VLOOKUP($B342,'[1]1718  Exp_Rev Access'!$F$7:$GK$318,$CZ$2,FALSE)),"",VLOOKUP($B342,'[1]1718  Exp_Rev Access'!$F$7:$GK$318,$CZ$2,FALSE))</f>
        <v>0</v>
      </c>
      <c r="DA342" s="90">
        <f>IF(ISNA(VLOOKUP($B342,'[1]1718  Exp_Rev Access'!$F$7:$GK$318,$DA$2,FALSE)),"",VLOOKUP($B342,'[1]1718  Exp_Rev Access'!$F$7:$GK$318,$DA$2,FALSE))</f>
        <v>0</v>
      </c>
      <c r="DB342" s="90">
        <f>IF(ISNA(VLOOKUP($B342,'[1]1718  Exp_Rev Access'!$F$7:$GK$318,$DB$2,FALSE)),"",VLOOKUP($B342,'[1]1718  Exp_Rev Access'!$F$7:$GK$318,$DB$2,FALSE))</f>
        <v>9469.2999999999993</v>
      </c>
      <c r="DC342" s="90">
        <f>IF(ISNA(VLOOKUP($B342,'[1]1718  Exp_Rev Access'!$F$7:$GK$318,$DC$2,FALSE)),"",VLOOKUP($B342,'[1]1718  Exp_Rev Access'!$F$7:$GK$318,$DC$2,FALSE))</f>
        <v>0</v>
      </c>
      <c r="DD342" s="90">
        <f>IF(ISNA(VLOOKUP($B342,'[1]1718  Exp_Rev Access'!$F$7:$GK$318,$DD$2,FALSE)),"",VLOOKUP($B342,'[1]1718  Exp_Rev Access'!$F$7:$GK$318,$DD$2,FALSE))</f>
        <v>0</v>
      </c>
      <c r="DE342" s="90">
        <f>IF(ISNA(VLOOKUP($B342,'[1]1718  Exp_Rev Access'!$F$7:$GK$318,$DE$2,FALSE)),"",VLOOKUP($B342,'[1]1718  Exp_Rev Access'!$F$7:$GK$318,$DE$2,FALSE))</f>
        <v>0</v>
      </c>
      <c r="DF342" s="90">
        <f>IF(ISNA(VLOOKUP($B342,'[1]1718  Exp_Rev Access'!$F$7:$GK$318,$DF$2,FALSE)),"",VLOOKUP($B342,'[1]1718  Exp_Rev Access'!$F$7:$GK$318,$DF$2,FALSE))</f>
        <v>0</v>
      </c>
      <c r="DG342" s="90">
        <f>IF(ISNA(VLOOKUP($B342,'[1]1718  Exp_Rev Access'!$F$7:$GK$318,$DG$2,FALSE)),"",VLOOKUP($B342,'[1]1718  Exp_Rev Access'!$F$7:$GK$318,$DG$2,FALSE))</f>
        <v>27101.439999999999</v>
      </c>
      <c r="DH342" s="90">
        <f>IF(ISNA(VLOOKUP($B342,'[1]1718  Exp_Rev Access'!$F$7:$GK$318,$DH$2,FALSE)),"",VLOOKUP($B342,'[1]1718  Exp_Rev Access'!$F$7:$GK$318,$DH$2,FALSE))</f>
        <v>19897.240000000002</v>
      </c>
      <c r="DI342" s="90">
        <f>IF(ISNA(VLOOKUP($B342,'[1]1718  Exp_Rev Access'!$F$7:$GK$318,$DI$2,FALSE)),"",VLOOKUP($B342,'[1]1718  Exp_Rev Access'!$F$7:$GK$318,$DI$2,FALSE))</f>
        <v>822564.36</v>
      </c>
      <c r="DJ342" s="90">
        <f>IF(ISNA(VLOOKUP($B342,'[1]1718  Exp_Rev Access'!$F$7:$GK$318,$DJ$2,FALSE)),"",VLOOKUP($B342,'[1]1718  Exp_Rev Access'!$F$7:$GK$318,$DJ$2,FALSE))</f>
        <v>0</v>
      </c>
      <c r="DK342" s="90">
        <f>IF(ISNA(VLOOKUP($B342,'[1]1718  Exp_Rev Access'!$F$7:$GK$318,$DK$2,FALSE)),"",VLOOKUP($B342,'[1]1718  Exp_Rev Access'!$F$7:$GK$318,$DK$2,FALSE))</f>
        <v>0</v>
      </c>
      <c r="DL342" s="90">
        <f>IF(ISNA(VLOOKUP($B342,'[1]1718  Exp_Rev Access'!$F$7:$GK$318,$DL$2,FALSE)),"",VLOOKUP($B342,'[1]1718  Exp_Rev Access'!$F$7:$GK$318,$DL$2,FALSE))</f>
        <v>0</v>
      </c>
      <c r="DM342" s="90">
        <f>IF(ISNA(VLOOKUP($B342,'[1]1718  Exp_Rev Access'!$F$7:$GK$318,$DM$2,FALSE)),"",VLOOKUP($B342,'[1]1718  Exp_Rev Access'!$F$7:$GK$318,$DM$2,FALSE))</f>
        <v>0</v>
      </c>
      <c r="DN342" s="90">
        <f>IF(ISNA(VLOOKUP($B342,'[1]1718  Exp_Rev Access'!$F$7:$GK$318,$DN$2,FALSE)),"",VLOOKUP($B342,'[1]1718  Exp_Rev Access'!$F$7:$GK$318,$DN$2,FALSE))</f>
        <v>0</v>
      </c>
      <c r="DO342" s="90">
        <f>IF(ISNA(VLOOKUP($B342,'[1]1718  Exp_Rev Access'!$F$7:$GK$318,$DO$2,FALSE)),"",VLOOKUP($B342,'[1]1718  Exp_Rev Access'!$F$7:$GK$318,$DO$2,FALSE))</f>
        <v>0</v>
      </c>
      <c r="DP342" s="90">
        <f>IF(ISNA(VLOOKUP($B342,'[1]1718  Exp_Rev Access'!$F$7:$GK$318,$DP$2,FALSE)),"",VLOOKUP($B342,'[1]1718  Exp_Rev Access'!$F$7:$GK$318,$DP$2,FALSE))</f>
        <v>0</v>
      </c>
      <c r="DQ342" s="90">
        <f>IF(ISNA(VLOOKUP($B342,'[1]1718  Exp_Rev Access'!$F$7:$GK$318,$DQ$2,FALSE)),"",VLOOKUP($B342,'[1]1718  Exp_Rev Access'!$F$7:$GK$318,$DQ$2,FALSE))</f>
        <v>0</v>
      </c>
      <c r="DR342" s="90">
        <f>IF(ISNA(VLOOKUP($B342,'[1]1718  Exp_Rev Access'!$F$7:$GK$318,$DR$2,FALSE)),"",VLOOKUP($B342,'[1]1718  Exp_Rev Access'!$F$7:$GK$318,$DR$2,FALSE))</f>
        <v>0</v>
      </c>
      <c r="DS342" s="90">
        <f>IF(ISNA(VLOOKUP($B342,'[1]1718  Exp_Rev Access'!$F$7:$GK$318,$DS$2,FALSE)),"",VLOOKUP($B342,'[1]1718  Exp_Rev Access'!$F$7:$GK$318,$DS$2,FALSE))</f>
        <v>0</v>
      </c>
      <c r="DT342" s="90">
        <f>IF(ISNA(VLOOKUP($B342,'[1]1718  Exp_Rev Access'!$F$7:$GK$318,$DT$2,FALSE)),"",VLOOKUP($B342,'[1]1718  Exp_Rev Access'!$F$7:$GK$318,$DT$2,FALSE))</f>
        <v>0</v>
      </c>
      <c r="DU342" s="90">
        <f>IF(ISNA(VLOOKUP($B342,'[1]1718  Exp_Rev Access'!$F$7:$GK$318,$DU$2,FALSE)),"",VLOOKUP($B342,'[1]1718  Exp_Rev Access'!$F$7:$GK$318,$DU$2,FALSE))</f>
        <v>0</v>
      </c>
      <c r="DV342" s="90">
        <f>IF(ISNA(VLOOKUP($B342,'[1]1718  Exp_Rev Access'!$F$7:$GK$318,$DV$2,FALSE)),"",VLOOKUP($B342,'[1]1718  Exp_Rev Access'!$F$7:$GK$318,$DV$2,FALSE))</f>
        <v>0</v>
      </c>
      <c r="DW342" s="90">
        <f>IF(ISNA(VLOOKUP($B342,'[1]1718  Exp_Rev Access'!$F$7:$GK$318,$DW$2,FALSE)),"",VLOOKUP($B342,'[1]1718  Exp_Rev Access'!$F$7:$GK$318,$DW$2,FALSE))</f>
        <v>0</v>
      </c>
      <c r="DX342" s="90">
        <f>IF(ISNA(VLOOKUP($B342,'[1]1718  Exp_Rev Access'!$F$7:$GK$318,$DX$2,FALSE)),"",VLOOKUP($B342,'[1]1718  Exp_Rev Access'!$F$7:$GK$318,$DX$2,FALSE))</f>
        <v>0</v>
      </c>
      <c r="DY342" s="90">
        <f>IF(ISNA(VLOOKUP($B342,'[1]1718  Exp_Rev Access'!$F$7:$GK$318,$DY$2,FALSE)),"",VLOOKUP($B342,'[1]1718  Exp_Rev Access'!$F$7:$GK$318,$DY$2,FALSE))</f>
        <v>0</v>
      </c>
      <c r="DZ342" s="90">
        <f>IF(ISNA(VLOOKUP($B342,'[1]1718  Exp_Rev Access'!$F$7:$GK$318,$DZ$2,FALSE)),"",VLOOKUP($B342,'[1]1718  Exp_Rev Access'!$F$7:$GK$318,$DZ$2,FALSE))</f>
        <v>0</v>
      </c>
      <c r="EA342" s="90">
        <f>IF(ISNA(VLOOKUP($B342,'[1]1718  Exp_Rev Access'!$F$7:$GK$318,$EA$2,FALSE)),"",VLOOKUP($B342,'[1]1718  Exp_Rev Access'!$F$7:$GK$318,$EA$2,FALSE))</f>
        <v>0</v>
      </c>
      <c r="EB342" s="90">
        <f>IF(ISNA(VLOOKUP($B342,'[1]1718  Exp_Rev Access'!$F$7:$GK$318,$EB$2,FALSE)),"",VLOOKUP($B342,'[1]1718  Exp_Rev Access'!$F$7:$GK$318,$EB$2,FALSE))</f>
        <v>0</v>
      </c>
      <c r="EC342" s="90">
        <f>IF(ISNA(VLOOKUP($B342,'[1]1718  Exp_Rev Access'!$F$7:$GK$318,$EC$2,FALSE)),"",VLOOKUP($B342,'[1]1718  Exp_Rev Access'!$F$7:$GK$318,$EC$2,FALSE))</f>
        <v>0</v>
      </c>
      <c r="ED342" s="90">
        <f>IF(ISNA(VLOOKUP($B342,'[1]1718  Exp_Rev Access'!$F$7:$GK$318,$ED$2,FALSE)),"",VLOOKUP($B342,'[1]1718  Exp_Rev Access'!$F$7:$GK$318,$ED$2,FALSE))</f>
        <v>0</v>
      </c>
      <c r="EE342" s="90">
        <f>IF(ISNA(VLOOKUP($B342,'[1]1718  Exp_Rev Access'!$F$7:$GK$318,$EE$2,FALSE)),"",VLOOKUP($B342,'[1]1718  Exp_Rev Access'!$F$7:$GK$318,$EE$2,FALSE))</f>
        <v>0</v>
      </c>
      <c r="EF342" s="90">
        <f>IF(ISNA(VLOOKUP($B342,'[1]1718  Exp_Rev Access'!$F$7:$GK$318,$EF$2,FALSE)),"",VLOOKUP($B342,'[1]1718  Exp_Rev Access'!$F$7:$GK$318,$EF$2,FALSE))</f>
        <v>0</v>
      </c>
      <c r="EG342" s="90">
        <f>IF(ISNA(VLOOKUP($B342,'[1]1718  Exp_Rev Access'!$F$7:$GK$318,$EG$2,FALSE)),"",VLOOKUP($B342,'[1]1718  Exp_Rev Access'!$F$7:$GK$318,$EG$2,FALSE))</f>
        <v>0</v>
      </c>
      <c r="EH342" s="90">
        <f>IF(ISNA(VLOOKUP($B342,'[1]1718  Exp_Rev Access'!$F$7:$GK$318,$EH$2,FALSE)),"",VLOOKUP($B342,'[1]1718  Exp_Rev Access'!$F$7:$GK$318,$EH$2,FALSE))</f>
        <v>0</v>
      </c>
      <c r="EI342" s="90">
        <f>IF(ISNA(VLOOKUP($B342,'[1]1718  Exp_Rev Access'!$F$7:$GK$318,$EI$2,FALSE)),"",VLOOKUP($B342,'[1]1718  Exp_Rev Access'!$F$7:$GK$318,$EI$2,FALSE))</f>
        <v>0</v>
      </c>
      <c r="EJ342" s="90">
        <f>IF(ISNA(VLOOKUP($B342,'[1]1718  Exp_Rev Access'!$F$7:$GK$318,$EJ$2,FALSE)),"",VLOOKUP($B342,'[1]1718  Exp_Rev Access'!$F$7:$GK$318,$EJ$2,FALSE))</f>
        <v>0</v>
      </c>
      <c r="EK342" s="90">
        <f>IF(ISNA(VLOOKUP($B342,'[1]1718  Exp_Rev Access'!$F$7:$GK$318,$EK$2,FALSE)),"",VLOOKUP($B342,'[1]1718  Exp_Rev Access'!$F$7:$GK$318,$EK$2,FALSE))</f>
        <v>0</v>
      </c>
      <c r="EL342" s="90">
        <f>IF(ISNA(VLOOKUP($B342,'[1]1718  Exp_Rev Access'!$F$7:$GK$318,$EL$2,FALSE)),"",VLOOKUP($B342,'[1]1718  Exp_Rev Access'!$F$7:$GK$318,$EL$2,FALSE))</f>
        <v>0</v>
      </c>
      <c r="EM342" s="90">
        <f>IF(ISNA(VLOOKUP($B342,'[1]1718  Exp_Rev Access'!$F$7:$GK$318,$EM$2,FALSE)),"",VLOOKUP($B342,'[1]1718  Exp_Rev Access'!$F$7:$GK$318,$EM$2,FALSE))</f>
        <v>0</v>
      </c>
      <c r="EN342" s="90">
        <f>IF(ISNA(VLOOKUP($B342,'[1]1718  Exp_Rev Access'!$F$7:$GK$318,$EN$2,FALSE)),"",VLOOKUP($B342,'[1]1718  Exp_Rev Access'!$F$7:$GK$318,$EN$2,FALSE))</f>
        <v>137976.92000000001</v>
      </c>
      <c r="EO342" s="90">
        <f>IF(ISNA(VLOOKUP($B342,'[1]1718  Exp_Rev Access'!$F$7:$GK$318,$EO$2,FALSE)),"",VLOOKUP($B342,'[1]1718  Exp_Rev Access'!$F$7:$GK$318,$EO$2,FALSE))</f>
        <v>0</v>
      </c>
      <c r="EP342" s="90">
        <f>IF(ISNA(VLOOKUP($B342,'[1]1718  Exp_Rev Access'!$F$7:$GK$318,$EP$2,FALSE)),"",VLOOKUP($B342,'[1]1718  Exp_Rev Access'!$F$7:$GK$318,$EP$2,FALSE))</f>
        <v>0</v>
      </c>
      <c r="EQ342" s="90">
        <f>IF(ISNA(VLOOKUP($B342,'[1]1718  Exp_Rev Access'!$F$7:$GK$318,$EQ$2,FALSE)),"",VLOOKUP($B342,'[1]1718  Exp_Rev Access'!$F$7:$GK$318,$EQ$2,FALSE))</f>
        <v>0</v>
      </c>
      <c r="ER342" s="90">
        <f>IF(ISNA(VLOOKUP($B342,'[1]1718  Exp_Rev Access'!$F$7:$GK$318,$ER$2,FALSE)),"",VLOOKUP($B342,'[1]1718  Exp_Rev Access'!$F$7:$GK$318,$ER$2,FALSE))</f>
        <v>0</v>
      </c>
      <c r="ES342" s="90">
        <f>IF(ISNA(VLOOKUP($B342,'[1]1718  Exp_Rev Access'!$F$7:$GK$318,$ES$2,FALSE)),"",VLOOKUP($B342,'[1]1718  Exp_Rev Access'!$F$7:$GK$318,$ES$2,FALSE))</f>
        <v>0</v>
      </c>
      <c r="ET342" s="90">
        <f>IF(ISNA(VLOOKUP($B342,'[1]1718  Exp_Rev Access'!$F$7:$GK$318,$ET$2,FALSE)),"",VLOOKUP($B342,'[1]1718  Exp_Rev Access'!$F$7:$GK$318,$ET$2,FALSE))</f>
        <v>0</v>
      </c>
      <c r="EU342" s="90">
        <f>IF(ISNA(VLOOKUP($B342,'[1]1718  Exp_Rev Access'!$F$7:$GK$318,$EU$2,FALSE)),"",VLOOKUP($B342,'[1]1718  Exp_Rev Access'!$F$7:$GK$318,$EU$2,FALSE))</f>
        <v>0</v>
      </c>
      <c r="EV342" s="90">
        <f>IF(ISNA(VLOOKUP($B342,'[1]1718  Exp_Rev Access'!$F$7:$GK$318,$EV$2,FALSE)),"",VLOOKUP($B342,'[1]1718  Exp_Rev Access'!$F$7:$GK$318,$EV$2,FALSE))</f>
        <v>56157.08</v>
      </c>
      <c r="EW342" s="90">
        <f>IF(ISNA(VLOOKUP($B342,'[1]1718  Exp_Rev Access'!$F$7:$GK$318,$EW$2,FALSE)),"",VLOOKUP($B342,'[1]1718  Exp_Rev Access'!$F$7:$GK$318,$EW$2,FALSE))</f>
        <v>0</v>
      </c>
      <c r="EX342" s="90">
        <f>IF(ISNA(VLOOKUP($B342,'[1]1718  Exp_Rev Access'!$F$7:$GK$318,$EX$2,FALSE)),"",VLOOKUP($B342,'[1]1718  Exp_Rev Access'!$F$7:$GK$318,$EX$2,FALSE))</f>
        <v>0</v>
      </c>
      <c r="EY342" s="90">
        <f>IF(ISNA(VLOOKUP($B342,'[1]1718  Exp_Rev Access'!$F$7:$GK$318,$EY$2,FALSE)),"",VLOOKUP($B342,'[1]1718  Exp_Rev Access'!$F$7:$GK$318,$EY$2,FALSE))</f>
        <v>0</v>
      </c>
      <c r="EZ342" s="90">
        <f>IF(ISNA(VLOOKUP($B342,'[1]1718  Exp_Rev Access'!$F$7:$GK$318,$EZ$2,FALSE)),"",VLOOKUP($B342,'[1]1718  Exp_Rev Access'!$F$7:$GK$318,$EZ$2,FALSE))</f>
        <v>0</v>
      </c>
      <c r="FA342" s="90">
        <f>IF(ISNA(VLOOKUP($B342,'[1]1718  Exp_Rev Access'!$F$7:$GK$318,$FA$2,FALSE)),"",VLOOKUP($B342,'[1]1718  Exp_Rev Access'!$F$7:$GK$318,$FA$2,FALSE))</f>
        <v>0</v>
      </c>
      <c r="FB342" s="90">
        <f>IF(ISNA(VLOOKUP($B342,'[1]1718  Exp_Rev Access'!$F$7:$GK$318,$FB$2,FALSE)),"",VLOOKUP($B342,'[1]1718  Exp_Rev Access'!$F$7:$GK$318,$FB$2,FALSE))</f>
        <v>7535</v>
      </c>
      <c r="FC342" s="90">
        <f>IF(ISNA(VLOOKUP($B342,'[1]1718  Exp_Rev Access'!$F$7:$GK$318,$FC$2,FALSE)),"",VLOOKUP($B342,'[1]1718  Exp_Rev Access'!$F$7:$GK$318,$FC$2,FALSE))</f>
        <v>0</v>
      </c>
      <c r="FD342" s="90">
        <f>IF(ISNA(VLOOKUP($B342,'[1]1718  Exp_Rev Access'!$F$7:$GK$318,$FD$2,FALSE)),"",VLOOKUP($B342,'[1]1718  Exp_Rev Access'!$F$7:$GK$318,$FD$2,FALSE))</f>
        <v>0</v>
      </c>
      <c r="FE342" s="90">
        <f>IF(ISNA(VLOOKUP($B342,'[1]1718  Exp_Rev Access'!$F$7:$GK$318,$FE$2,FALSE)),"",VLOOKUP($B342,'[1]1718  Exp_Rev Access'!$F$7:$GK$318,$FE$2,FALSE))</f>
        <v>0</v>
      </c>
      <c r="FF342" s="90">
        <f>IF(ISNA(VLOOKUP($B342,'[1]1718  Exp_Rev Access'!$F$7:$GK$318,$FF$2,FALSE)),"",VLOOKUP($B342,'[1]1718  Exp_Rev Access'!$F$7:$GK$318,$FF$2,FALSE))</f>
        <v>0</v>
      </c>
      <c r="FG342" s="90">
        <f>IF(ISNA(VLOOKUP($B342,'[1]1718  Exp_Rev Access'!$F$7:$GK$318,$FG$2,FALSE)),"",VLOOKUP($B342,'[1]1718  Exp_Rev Access'!$F$7:$GK$318,$FG$2,FALSE))</f>
        <v>0</v>
      </c>
      <c r="FH342" s="90">
        <f>IF(ISNA(VLOOKUP($B342,'[1]1718  Exp_Rev Access'!$F$7:$GK$318,$FH$2,FALSE)),"",VLOOKUP($B342,'[1]1718  Exp_Rev Access'!$F$7:$GK$318,$FH$2,FALSE))</f>
        <v>0</v>
      </c>
      <c r="FI342" s="90">
        <f>IF(ISNA(VLOOKUP($B342,'[1]1718  Exp_Rev Access'!$F$7:$GK$318,$FI$2,FALSE)),"",VLOOKUP($B342,'[1]1718  Exp_Rev Access'!$F$7:$GK$318,$FI$2,FALSE))</f>
        <v>0</v>
      </c>
      <c r="FJ342" s="90">
        <f>IF(ISNA(VLOOKUP($B342,'[1]1718  Exp_Rev Access'!$F$7:$GK$318,$FJ$2,FALSE)),"",VLOOKUP($B342,'[1]1718  Exp_Rev Access'!$F$7:$GK$318,$FJ$2,FALSE))</f>
        <v>0</v>
      </c>
      <c r="FK342" s="90">
        <f>IF(ISNA(VLOOKUP($B342,'[1]1718  Exp_Rev Access'!$F$7:$GK$318,$FK$2,FALSE)),"",VLOOKUP($B342,'[1]1718  Exp_Rev Access'!$F$7:$GK$318,$FK$2,FALSE))</f>
        <v>0</v>
      </c>
      <c r="FL342" s="90">
        <f>IF(ISNA(VLOOKUP($B342,'[1]1718  Exp_Rev Access'!$F$7:$GK$318,$FL$2,FALSE)),"",VLOOKUP($B342,'[1]1718  Exp_Rev Access'!$F$7:$GK$318,$FL$2,FALSE))</f>
        <v>0</v>
      </c>
      <c r="FM342" s="90">
        <f>IF(ISNA(VLOOKUP($B342,'[1]1718  Exp_Rev Access'!$F$7:$GK$318,$FM$2,FALSE)),"",VLOOKUP($B342,'[1]1718  Exp_Rev Access'!$F$7:$GK$318,$FM$2,FALSE))</f>
        <v>0</v>
      </c>
      <c r="FN342" s="90">
        <f>IF(ISNA(VLOOKUP($B342,'[1]1718  Exp_Rev Access'!$F$7:$GK$318,$FN$2,FALSE)),"",VLOOKUP($B342,'[1]1718  Exp_Rev Access'!$F$7:$GK$318,$FN$2,FALSE))</f>
        <v>0</v>
      </c>
      <c r="FO342" s="90">
        <f>IF(ISNA(VLOOKUP($B342,'[1]1718  Exp_Rev Access'!$F$7:$GK$318,$FO$2,FALSE)),"",VLOOKUP($B342,'[1]1718  Exp_Rev Access'!$F$7:$GK$318,$FO$2,FALSE))</f>
        <v>0</v>
      </c>
      <c r="FP342" s="90">
        <f>IF(ISNA(VLOOKUP($B342,'[1]1718  Exp_Rev Access'!$F$7:$GK$318,$FP$2,FALSE)),"",VLOOKUP($B342,'[1]1718  Exp_Rev Access'!$F$7:$GK$318,$FP$2,FALSE))</f>
        <v>0</v>
      </c>
      <c r="FQ342" s="90">
        <f>IF(ISNA(VLOOKUP($B342,'[1]1718  Exp_Rev Access'!$F$7:$GK$318,$FQ$2,FALSE)),"",VLOOKUP($B342,'[1]1718  Exp_Rev Access'!$F$7:$GK$318,$FQ$2,FALSE))</f>
        <v>0</v>
      </c>
      <c r="FR342" s="90">
        <f>IF(ISNA(VLOOKUP($B342,'[1]1718  Exp_Rev Access'!$F$7:$GK$318,$FR$2,FALSE)),"",VLOOKUP($B342,'[1]1718  Exp_Rev Access'!$F$7:$GK$318,$FR$2,FALSE))</f>
        <v>71146.95</v>
      </c>
      <c r="FS342" s="56">
        <f t="shared" si="898"/>
        <v>2603056.66</v>
      </c>
      <c r="FT342" s="92">
        <f t="shared" si="899"/>
        <v>5.4064473067438903E-2</v>
      </c>
      <c r="FU342" s="94">
        <f t="shared" si="900"/>
        <v>681.73718987918608</v>
      </c>
      <c r="FV342" s="95">
        <f>IF(ISNA(VLOOKUP($B342,'[1]1718  Exp_Rev Access'!$F$7:$GK$318,$FV$2,FALSE)),"",VLOOKUP($B342,'[1]1718  Exp_Rev Access'!$F$7:$GK$318,$FV$2,FALSE))</f>
        <v>907.2</v>
      </c>
      <c r="FW342" s="95">
        <f>IF(ISNA(VLOOKUP($B342,'[1]1718  Exp_Rev Access'!$F$7:$GK$318,$FW$2,FALSE)),"",VLOOKUP($B342,'[1]1718  Exp_Rev Access'!$F$7:$GK$318,$FW$2,FALSE))</f>
        <v>223839.12</v>
      </c>
      <c r="FX342" s="95">
        <f>IF(ISNA(VLOOKUP($B342,'[1]1718  Exp_Rev Access'!$F$7:$GK$318,$FX$2,FALSE)),"",VLOOKUP($B342,'[1]1718  Exp_Rev Access'!$F$7:$GK$318,$FX$2,FALSE))</f>
        <v>0</v>
      </c>
      <c r="FY342" s="95">
        <f>IF(ISNA(VLOOKUP($B342,'[1]1718  Exp_Rev Access'!$F$7:$GK$318,$FY$2,FALSE)),"",VLOOKUP($B342,'[1]1718  Exp_Rev Access'!$F$7:$GK$318,$FY$2,FALSE))</f>
        <v>0</v>
      </c>
      <c r="FZ342" s="95">
        <f>IF(ISNA(VLOOKUP($B342,'[1]1718  Exp_Rev Access'!$F$7:$GK$318,$FZ$2,FALSE)),"",VLOOKUP($B342,'[1]1718  Exp_Rev Access'!$F$7:$GK$318,$FZ$2,FALSE))</f>
        <v>0</v>
      </c>
      <c r="GA342" s="95">
        <f>IF(ISNA(VLOOKUP($B342,'[1]1718  Exp_Rev Access'!$F$7:$GK$318,$GA$2,FALSE)),"",VLOOKUP($B342,'[1]1718  Exp_Rev Access'!$F$7:$GK$318,$GA$2,FALSE))</f>
        <v>0</v>
      </c>
      <c r="GB342" s="95">
        <f>IF(ISNA(VLOOKUP($B342,'[1]1718  Exp_Rev Access'!$F$7:$GK$318,$GB$2,FALSE)),"",VLOOKUP($B342,'[1]1718  Exp_Rev Access'!$F$7:$GK$318,$GB$2,FALSE))</f>
        <v>0</v>
      </c>
      <c r="GC342" s="95">
        <f>IF(ISNA(VLOOKUP($B342,'[1]1718  Exp_Rev Access'!$F$7:$GK$318,$GC$2,FALSE)),"",VLOOKUP($B342,'[1]1718  Exp_Rev Access'!$F$7:$GK$318,$GC$2,FALSE))</f>
        <v>0</v>
      </c>
      <c r="GD342" s="95">
        <f>IF(ISNA(VLOOKUP($B342,'[1]1718  Exp_Rev Access'!$F$7:$GK$318,$GD$2,FALSE)),"",VLOOKUP($B342,'[1]1718  Exp_Rev Access'!$F$7:$GK$318,$GD$2,FALSE))</f>
        <v>0</v>
      </c>
      <c r="GE342" s="95">
        <f>IF(ISNA(VLOOKUP($B342,'[1]1718  Exp_Rev Access'!$F$7:$GK$318,$GE$2,FALSE)),"",VLOOKUP($B342,'[1]1718  Exp_Rev Access'!$F$7:$GK$318,$GE$2,FALSE))</f>
        <v>34531.300000000003</v>
      </c>
      <c r="GF342" s="95">
        <f>IF(ISNA(VLOOKUP($B342,'[1]1718  Exp_Rev Access'!$F$7:$GK$318,$GF$2,FALSE)),"",VLOOKUP($B342,'[1]1718  Exp_Rev Access'!$F$7:$GK$318,$GF$2,FALSE))</f>
        <v>481500.79</v>
      </c>
      <c r="GG342" s="95">
        <f>IF(ISNA(VLOOKUP($B342,'[1]1718  Exp_Rev Access'!$F$7:$GK$318,$GG$2,FALSE)),"",VLOOKUP($B342,'[1]1718  Exp_Rev Access'!$F$7:$GK$318,$GG$2,FALSE))</f>
        <v>0</v>
      </c>
      <c r="GH342" s="95">
        <f>IF(ISNA(VLOOKUP($B342,'[1]1718  Exp_Rev Access'!$F$7:$GK$318,$GH$2,FALSE)),"",VLOOKUP($B342,'[1]1718  Exp_Rev Access'!$F$7:$GK$318,$GH$2,FALSE))</f>
        <v>0</v>
      </c>
      <c r="GI342" s="95">
        <f>IF(ISNA(VLOOKUP($B342,'[1]1718  Exp_Rev Access'!$F$7:$GK$318,$GI$2,FALSE)),"",VLOOKUP($B342,'[1]1718  Exp_Rev Access'!$F$7:$GK$318,$GI$2,FALSE))</f>
        <v>0</v>
      </c>
      <c r="GJ342" s="95">
        <f>IF(ISNA(VLOOKUP($B342,'[1]1718  Exp_Rev Access'!$F$7:$GK$318,$GJ$2,FALSE)),"",VLOOKUP($B342,'[1]1718  Exp_Rev Access'!$F$7:$GK$318,$GJ$2,FALSE))</f>
        <v>0</v>
      </c>
      <c r="GK342" s="95">
        <f>IF(ISNA(VLOOKUP($B342,'[1]1718  Exp_Rev Access'!$F$7:$GK$318,$GK$2,FALSE)),"",VLOOKUP($B342,'[1]1718  Exp_Rev Access'!$F$7:$GK$318,$GK$2,FALSE))</f>
        <v>25074</v>
      </c>
      <c r="GL342" s="95">
        <f>IF(ISNA(VLOOKUP($B342,'[1]1718  Exp_Rev Access'!$F$7:$GK$318,$GL$2,FALSE)),"",VLOOKUP($B342,'[1]1718  Exp_Rev Access'!$F$7:$GK$318,$GL$2,FALSE))</f>
        <v>0</v>
      </c>
      <c r="GM342" s="95">
        <f>IF(ISNA(VLOOKUP($B342,'[1]1718  Exp_Rev Access'!$F$7:$GK$318,$GM$2,FALSE)),"",VLOOKUP($B342,'[1]1718  Exp_Rev Access'!$F$7:$GK$318,$GM$2,FALSE))</f>
        <v>0</v>
      </c>
      <c r="GN342" s="95">
        <f>IF(ISNA(VLOOKUP($B342,'[1]1718  Exp_Rev Access'!$F$7:$GK$318,$GN$2,FALSE)),"",VLOOKUP($B342,'[1]1718  Exp_Rev Access'!$F$7:$GK$318,$GN$2,FALSE))</f>
        <v>0</v>
      </c>
      <c r="GO342" s="95">
        <f>IF(ISNA(VLOOKUP($B342,'[1]1718  Exp_Rev Access'!$F$7:$GK$318,$GO$2,FALSE)),"",VLOOKUP($B342,'[1]1718  Exp_Rev Access'!$F$7:$GK$318,$GO$2,FALSE))</f>
        <v>0</v>
      </c>
      <c r="GP342" s="95">
        <f>IF(ISNA(VLOOKUP($B342,'[1]1718  Exp_Rev Access'!$F$7:$GK$318,$GP$2,FALSE)),"",VLOOKUP($B342,'[1]1718  Exp_Rev Access'!$F$7:$GK$318,$GP$2,FALSE))</f>
        <v>0</v>
      </c>
      <c r="GQ342" s="95">
        <f>IF(ISNA(VLOOKUP($B342,'[1]1718  Exp_Rev Access'!$F$7:$GK$318,$GQ$2,FALSE)),"",VLOOKUP($B342,'[1]1718  Exp_Rev Access'!$F$7:$GK$318,$GQ$2,FALSE))</f>
        <v>0</v>
      </c>
      <c r="GR342" s="95">
        <f>IF(ISNA(VLOOKUP($B342,'[1]1718  Exp_Rev Access'!$F$7:$GK$318,$GR$2,FALSE)),"",VLOOKUP($B342,'[1]1718  Exp_Rev Access'!$F$7:$GK$318,$GR$2,FALSE))</f>
        <v>0</v>
      </c>
      <c r="GS342" s="95">
        <f>IF(ISNA(VLOOKUP($B342,'[1]1718  Exp_Rev Access'!$F$7:$GK$318,$GS$2,FALSE)),"",VLOOKUP($B342,'[1]1718  Exp_Rev Access'!$F$7:$GK$318,$GS$2,FALSE))</f>
        <v>0</v>
      </c>
      <c r="GT342" s="95">
        <f>IF(ISNA(VLOOKUP($B342,'[1]1718  Exp_Rev Access'!$F$7:$GK$318,$GT$2,FALSE)),"",VLOOKUP($B342,'[1]1718  Exp_Rev Access'!$F$7:$GK$318,$GT$2,FALSE))</f>
        <v>0</v>
      </c>
      <c r="GU342" s="56">
        <f t="shared" si="901"/>
        <v>765852.40999999992</v>
      </c>
      <c r="GV342" s="92">
        <f t="shared" si="902"/>
        <v>1.5906456294377463E-2</v>
      </c>
      <c r="GW342" s="96">
        <f t="shared" si="903"/>
        <v>200.5757607502874</v>
      </c>
    </row>
    <row r="343" spans="1:222" s="97" customFormat="1" x14ac:dyDescent="0.3">
      <c r="A343" s="73"/>
      <c r="B343" s="88" t="s">
        <v>688</v>
      </c>
      <c r="C343" s="89" t="s">
        <v>689</v>
      </c>
      <c r="D343" s="75">
        <f>IF(ISNA(VLOOKUP($B343,'[1]1718 enrollment_Rev_Exp by size'!$A$7:H675,3,FALSE)),"",VLOOKUP($B343,'[1]1718 enrollment_Rev_Exp by size'!$A$7:$G$350,3,FALSE))</f>
        <v>2463.9900000000007</v>
      </c>
      <c r="E343" s="76">
        <f>IF(ISNA(VLOOKUP($B343,'[1]1718 enrollment_Rev_Exp by size'!$A$7:I677,5,FALSE)),"",VLOOKUP($B343,'[1]1718 enrollment_Rev_Exp by size'!$A$7:$G$350,5,FALSE))</f>
        <v>28260591.260000002</v>
      </c>
      <c r="F343" s="70">
        <f t="shared" si="882"/>
        <v>28260591.259999998</v>
      </c>
      <c r="G343" s="70">
        <f t="shared" si="883"/>
        <v>0</v>
      </c>
      <c r="H343" s="90">
        <f>IF(ISNA(VLOOKUP($B343,'[1]1718  Exp_Rev Access'!$F$7:$GK$318,3,FALSE)),"",VLOOKUP($B343,'[1]1718  Exp_Rev Access'!$F$7:$GK$318,3,FALSE))</f>
        <v>2215853.1800000002</v>
      </c>
      <c r="I343" s="90">
        <f>IF(ISNA(VLOOKUP($B343,'[1]1718  Exp_Rev Access'!$F$7:$GK$318,4,FALSE)),"",VLOOKUP($B343,'[1]1718  Exp_Rev Access'!$F$7:$GK$318,4,FALSE))</f>
        <v>0</v>
      </c>
      <c r="J343" s="90">
        <f>IF(ISNA(VLOOKUP($B343,'[1]1718  Exp_Rev Access'!$F$7:$GK$318,5,FALSE)),"",VLOOKUP($B343,'[1]1718  Exp_Rev Access'!$F$7:$GK$318,5,FALSE))</f>
        <v>0</v>
      </c>
      <c r="K343" s="90">
        <f>IF(ISNA(VLOOKUP($B343,'[1]1718  Exp_Rev Access'!$F$7:$GK$318,6,FALSE)),"-",VLOOKUP($B343,'[1]1718  Exp_Rev Access'!$F$7:$GK$318,6,FALSE))</f>
        <v>494.26</v>
      </c>
      <c r="L343" s="90">
        <f>IF(ISNA(VLOOKUP($B343,'[1]1718  Exp_Rev Access'!$F$7:$GK$318,7,FALSE)),"",VLOOKUP($B343,'[1]1718  Exp_Rev Access'!$F$7:$GK$318,7,FALSE))</f>
        <v>0</v>
      </c>
      <c r="M343" s="90">
        <f>IF(ISNA(VLOOKUP($B343,'[1]1718  Exp_Rev Access'!$F$7:$GK$318,8,FALSE)),"",VLOOKUP($B343,'[1]1718  Exp_Rev Access'!$F$7:$GK$318,8,FALSE))</f>
        <v>0</v>
      </c>
      <c r="N343" s="56">
        <f t="shared" si="884"/>
        <v>2216347.44</v>
      </c>
      <c r="O343" s="91">
        <f t="shared" si="885"/>
        <v>7.8425374034442608E-2</v>
      </c>
      <c r="P343" s="56">
        <f t="shared" si="886"/>
        <v>899.49530639328862</v>
      </c>
      <c r="Q343" s="90">
        <f>IF(ISNA(VLOOKUP($B343,'[1]1718  Exp_Rev Access'!$F$7:$GK$318,10,FALSE)),"",VLOOKUP($B343,'[1]1718  Exp_Rev Access'!$F$7:$GK$318,10,FALSE))</f>
        <v>15503.74</v>
      </c>
      <c r="R343" s="90">
        <f>IF(ISNA(VLOOKUP($B343,'[1]1718  Exp_Rev Access'!$F$7:$GK$318,11,FALSE)),"",VLOOKUP($B343,'[1]1718  Exp_Rev Access'!$F$7:$GK$318,11,FALSE))</f>
        <v>0</v>
      </c>
      <c r="S343" s="90">
        <f>IF(ISNA(VLOOKUP($B343,'[1]1718  Exp_Rev Access'!$F$7:$GK$318,12,FALSE)),"",VLOOKUP($B343,'[1]1718  Exp_Rev Access'!$F$7:$GK$318,12,FALSE))</f>
        <v>0</v>
      </c>
      <c r="T343" s="90">
        <f>IF(ISNA(VLOOKUP($B343,'[1]1718  Exp_Rev Access'!$F$7:$GK$318,13,FALSE)),"",VLOOKUP($B343,'[1]1718  Exp_Rev Access'!$F$7:$GK$318,13,FALSE))</f>
        <v>0</v>
      </c>
      <c r="U343" s="90">
        <f>IF(ISNA(VLOOKUP($B343,'[1]1718  Exp_Rev Access'!$F$7:$GK$318,14,FALSE)),"",VLOOKUP($B343,'[1]1718  Exp_Rev Access'!$F$7:$GK$318,14,FALSE))</f>
        <v>0</v>
      </c>
      <c r="V343" s="90">
        <f>IF(ISNA(VLOOKUP($B343,'[1]1718  Exp_Rev Access'!$F$7:$GK$318,15,FALSE)),"",VLOOKUP($B343,'[1]1718  Exp_Rev Access'!$F$7:$GK$318,15,FALSE))</f>
        <v>0</v>
      </c>
      <c r="W343" s="90">
        <f>IF(ISNA(VLOOKUP($B343,'[1]1718  Exp_Rev Access'!$F$7:$GK$318,16,FALSE)),"",VLOOKUP($B343,'[1]1718  Exp_Rev Access'!$F$7:$GK$318,16,FALSE))</f>
        <v>0</v>
      </c>
      <c r="X343" s="90">
        <f>IF(ISNA(VLOOKUP($B343,'[1]1718  Exp_Rev Access'!$F$7:$GK$318,17,FALSE)),"",VLOOKUP($B343,'[1]1718  Exp_Rev Access'!$F$7:$GK$318,17,FALSE))</f>
        <v>0</v>
      </c>
      <c r="Y343" s="90">
        <f>IF(ISNA(VLOOKUP($B343,'[1]1718  Exp_Rev Access'!$F$7:$GK$318,18,FALSE)),"",VLOOKUP($B343,'[1]1718  Exp_Rev Access'!$F$7:$GK$318,18,FALSE))</f>
        <v>42</v>
      </c>
      <c r="Z343" s="90">
        <f>IF(ISNA(VLOOKUP($B343,'[1]1718  Exp_Rev Access'!$F$7:$GK$318,19,FALSE)),"",VLOOKUP($B343,'[1]1718  Exp_Rev Access'!$F$7:$GK$318,19,FALSE))</f>
        <v>0</v>
      </c>
      <c r="AA343" s="90">
        <f>IF(ISNA(VLOOKUP($B343,'[1]1718  Exp_Rev Access'!$F$7:$GK$318,20,FALSE)),"",VLOOKUP($B343,'[1]1718  Exp_Rev Access'!$F$7:$GK$318,20,FALSE))</f>
        <v>0</v>
      </c>
      <c r="AB343" s="90">
        <f>IF(ISNA(VLOOKUP($B343,'[1]1718  Exp_Rev Access'!$F$7:$GK$318,21,FALSE)),"",VLOOKUP($B343,'[1]1718  Exp_Rev Access'!$F$7:$GK$318,21,FALSE))</f>
        <v>0</v>
      </c>
      <c r="AC343" s="90">
        <f>IF(ISNA(VLOOKUP($B343,'[1]1718  Exp_Rev Access'!$F$7:$GK$318,22,FALSE)),"",VLOOKUP($B343,'[1]1718  Exp_Rev Access'!$F$7:$GK$318,22,FALSE))</f>
        <v>0</v>
      </c>
      <c r="AD343" s="90">
        <f>IF(ISNA(VLOOKUP($B343,'[1]1718  Exp_Rev Access'!$F$7:$GK$318,23,FALSE)),"",VLOOKUP($B343,'[1]1718  Exp_Rev Access'!$F$7:$GK$318,23,FALSE))</f>
        <v>128784.88</v>
      </c>
      <c r="AE343" s="90">
        <f>IF(ISNA(VLOOKUP($B343,'[1]1718  Exp_Rev Access'!$F$7:$GK$318,24,FALSE)),"",VLOOKUP($B343,'[1]1718  Exp_Rev Access'!$F$7:$GK$318,24,FALSE))</f>
        <v>34055.96</v>
      </c>
      <c r="AF343" s="90">
        <f>IF(ISNA(VLOOKUP($B343,'[1]1718  Exp_Rev Access'!$F$7:$GK$318,25,FALSE)),"",VLOOKUP($B343,'[1]1718  Exp_Rev Access'!$F$7:$GK$318,25,FALSE))</f>
        <v>0</v>
      </c>
      <c r="AG343" s="90">
        <f>IF(ISNA(VLOOKUP($B343,'[1]1718  Exp_Rev Access'!$F$7:$GK$318,26,FALSE)),"",VLOOKUP($B343,'[1]1718  Exp_Rev Access'!$F$7:$GK$318,26,FALSE))</f>
        <v>0</v>
      </c>
      <c r="AH343" s="90">
        <f>IF(ISNA(VLOOKUP($B343,'[1]1718  Exp_Rev Access'!$F$7:$GK$318,27,FALSE)),"",VLOOKUP($B343,'[1]1718  Exp_Rev Access'!$F$7:$GK$318,27,FALSE))</f>
        <v>245</v>
      </c>
      <c r="AI343" s="90">
        <f>IF(ISNA(VLOOKUP($B343,'[1]1718  Exp_Rev Access'!$F$7:$GK$318,28,FALSE)),"",VLOOKUP($B343,'[1]1718  Exp_Rev Access'!$F$7:$GK$318,28,FALSE))</f>
        <v>22859.66</v>
      </c>
      <c r="AJ343" s="90">
        <f>IF(ISNA(VLOOKUP($B343,'[1]1718  Exp_Rev Access'!$F$7:$GK$318,29,FALSE)),"",VLOOKUP($B343,'[1]1718  Exp_Rev Access'!$F$7:$GK$318,29,FALSE))</f>
        <v>3675.64</v>
      </c>
      <c r="AK343" s="90">
        <f>IF(ISNA(VLOOKUP($B343,'[1]1718  Exp_Rev Access'!$F$7:$GK$318,30,FALSE)),"",VLOOKUP($B343,'[1]1718  Exp_Rev Access'!$F$7:$GK$318,30,FALSE))</f>
        <v>117197.72</v>
      </c>
      <c r="AL343" s="90">
        <f>IF(ISNA(VLOOKUP($B343,'[1]1718  Exp_Rev Access'!$F$7:$GK$318,31,FALSE)),"",VLOOKUP($B343,'[1]1718  Exp_Rev Access'!$F$7:$GK$318,31,FALSE))</f>
        <v>12123.27</v>
      </c>
      <c r="AM343" s="56">
        <f t="shared" si="887"/>
        <v>334487.87</v>
      </c>
      <c r="AN343" s="92">
        <f t="shared" si="888"/>
        <v>1.1835841186855621E-2</v>
      </c>
      <c r="AO343" s="71">
        <f t="shared" si="889"/>
        <v>135.75049817572307</v>
      </c>
      <c r="AP343" s="90">
        <f>IF(ISNA(VLOOKUP($B343,'[1]1718  Exp_Rev Access'!$F$7:$GK$318,33,FALSE)),"",VLOOKUP($B343,'[1]1718  Exp_Rev Access'!$F$7:$GK$318,33,FALSE))</f>
        <v>16384940.800000001</v>
      </c>
      <c r="AQ343" s="90">
        <f>IF(ISNA(VLOOKUP($B343,'[1]1718  Exp_Rev Access'!$F$7:$GK$318,34,FALSE)),"",VLOOKUP($B343,'[1]1718  Exp_Rev Access'!$F$7:$GK$318,34,FALSE))</f>
        <v>455476.39</v>
      </c>
      <c r="AR343" s="90">
        <f>IF(ISNA(VLOOKUP($B343,'[1]1718  Exp_Rev Access'!$F$7:$GK$318,35,FALSE)),"",VLOOKUP($B343,'[1]1718  Exp_Rev Access'!$F$7:$GK$318,35,FALSE))</f>
        <v>2269551.6800000002</v>
      </c>
      <c r="AS343" s="90">
        <f>IF(ISNA(VLOOKUP($B343,'[1]1718  Exp_Rev Access'!$F$7:$GK$318,36,FALSE)),"",VLOOKUP($B343,'[1]1718  Exp_Rev Access'!$F$7:$GK$318,36,FALSE))</f>
        <v>0</v>
      </c>
      <c r="AT343" s="90">
        <f>IF(ISNA(VLOOKUP($B343,'[1]1718  Exp_Rev Access'!$F$7:$GK$318,37,FALSE)),"",VLOOKUP($B343,'[1]1718  Exp_Rev Access'!$F$7:$GK$318,37,FALSE))</f>
        <v>0</v>
      </c>
      <c r="AU343" s="56">
        <f t="shared" si="890"/>
        <v>19109968.870000001</v>
      </c>
      <c r="AV343" s="93">
        <f t="shared" si="891"/>
        <v>0.67620555756199707</v>
      </c>
      <c r="AW343" s="56">
        <f t="shared" si="892"/>
        <v>7755.7006603111195</v>
      </c>
      <c r="AX343" s="90">
        <f>IF(ISNA(VLOOKUP($B343,'[1]1718  Exp_Rev Access'!$F$7:$GK$318,39,FALSE)),"",VLOOKUP($B343,'[1]1718  Exp_Rev Access'!$F$7:$GK$318,39,FALSE))</f>
        <v>0</v>
      </c>
      <c r="AY343" s="90">
        <f>IF(ISNA(VLOOKUP($B343,'[1]1718  Exp_Rev Access'!$F$7:$GK$318,40,FALSE)),"",VLOOKUP($B343,'[1]1718  Exp_Rev Access'!$F$7:$GK$318,40,FALSE))</f>
        <v>1943471.15</v>
      </c>
      <c r="AZ343" s="90">
        <f>IF(ISNA(VLOOKUP($B343,'[1]1718  Exp_Rev Access'!$F$7:$GK$318,41,FALSE)),"",VLOOKUP($B343,'[1]1718  Exp_Rev Access'!$F$7:$GK$318,41,FALSE))</f>
        <v>50085.22</v>
      </c>
      <c r="BA343" s="90">
        <f>IF(ISNA(VLOOKUP($B343,'[1]1718  Exp_Rev Access'!$F$7:$GK$318,42,FALSE)),"",VLOOKUP($B343,'[1]1718  Exp_Rev Access'!$F$7:$GK$318,42,FALSE))</f>
        <v>0</v>
      </c>
      <c r="BB343" s="90">
        <f>IF(ISNA(VLOOKUP($B343,'[1]1718  Exp_Rev Access'!$F$7:$GK$318,43,FALSE)),"",VLOOKUP($B343,'[1]1718  Exp_Rev Access'!$F$7:$GK$318,43,FALSE))</f>
        <v>0</v>
      </c>
      <c r="BC343" s="90">
        <f>IF(ISNA(VLOOKUP($B343,'[1]1718  Exp_Rev Access'!$F$7:$GK$318,44,FALSE)),"",VLOOKUP($B343,'[1]1718  Exp_Rev Access'!$F$7:$GK$318,44,FALSE))</f>
        <v>906647.16</v>
      </c>
      <c r="BD343" s="90">
        <f>IF(ISNA(VLOOKUP($B343,'[1]1718  Exp_Rev Access'!$F$7:$GK$318,45,FALSE)),"",VLOOKUP($B343,'[1]1718  Exp_Rev Access'!$F$7:$GK$318,45,FALSE))</f>
        <v>0</v>
      </c>
      <c r="BE343" s="90">
        <f>IF(ISNA(VLOOKUP($B343,'[1]1718  Exp_Rev Access'!$F$7:$GK$318,46,FALSE)),"",VLOOKUP($B343,'[1]1718  Exp_Rev Access'!$F$7:$GK$318,46,FALSE))</f>
        <v>101611.27</v>
      </c>
      <c r="BF343" s="90">
        <f>IF(ISNA(VLOOKUP($B343,'[1]1718  Exp_Rev Access'!$F$7:$GK$318,47,FALSE)),"",VLOOKUP($B343,'[1]1718  Exp_Rev Access'!$F$7:$GK$318,47,FALSE))</f>
        <v>0</v>
      </c>
      <c r="BG343" s="90">
        <f>IF(ISNA(VLOOKUP($B343,'[1]1718  Exp_Rev Access'!$F$7:$GK$318,48,FALSE)),"",VLOOKUP($B343,'[1]1718  Exp_Rev Access'!$F$7:$GK$318,48,FALSE))</f>
        <v>19269.55</v>
      </c>
      <c r="BH343" s="90">
        <f>IF(ISNA(VLOOKUP($B343,'[1]1718  Exp_Rev Access'!$F$7:$GK$318,49,FALSE)),"",VLOOKUP($B343,'[1]1718  Exp_Rev Access'!$F$7:$GK$318,49,FALSE))</f>
        <v>56010.32</v>
      </c>
      <c r="BI343" s="90">
        <f>IF(ISNA(VLOOKUP($B343,'[1]1718  Exp_Rev Access'!$F$7:$GK$318,50,FALSE)),"",VLOOKUP($B343,'[1]1718  Exp_Rev Access'!$F$7:$GK$318,50,FALSE))</f>
        <v>0</v>
      </c>
      <c r="BJ343" s="90">
        <f>IF(ISNA(VLOOKUP($B343,'[1]1718  Exp_Rev Access'!$F$7:$GK$318,51,FALSE)),"",VLOOKUP($B343,'[1]1718  Exp_Rev Access'!$F$7:$GK$318,51,FALSE))</f>
        <v>22649.42</v>
      </c>
      <c r="BK343" s="90">
        <f>IF(ISNA(VLOOKUP($B343,'[1]1718  Exp_Rev Access'!$F$7:$GK$318,52,FALSE)),"",VLOOKUP($B343,'[1]1718  Exp_Rev Access'!$F$7:$GK$318,52,FALSE))</f>
        <v>1196357.29</v>
      </c>
      <c r="BL343" s="90">
        <f>IF(ISNA(VLOOKUP($B343,'[1]1718  Exp_Rev Access'!$F$7:$GK$318,53,FALSE)),"",VLOOKUP($B343,'[1]1718  Exp_Rev Access'!$F$7:$GK$318,53,FALSE))</f>
        <v>0</v>
      </c>
      <c r="BM343" s="90">
        <f>IF(ISNA(VLOOKUP($B343,'[1]1718  Exp_Rev Access'!$F$7:$GK$318,54,FALSE)),"",VLOOKUP($B343,'[1]1718  Exp_Rev Access'!$F$7:$GK$318,54,FALSE))</f>
        <v>0</v>
      </c>
      <c r="BN343" s="90">
        <f>IF(ISNA(VLOOKUP($B343,'[1]1718  Exp_Rev Access'!$F$7:$GK$318,55,FALSE)),"",VLOOKUP($B343,'[1]1718  Exp_Rev Access'!$F$7:$GK$318,55,FALSE))</f>
        <v>0</v>
      </c>
      <c r="BO343" s="90">
        <f>IF(ISNA(VLOOKUP($B343,'[1]1718  Exp_Rev Access'!$F$7:$GK$318,56,FALSE)),"",VLOOKUP($B343,'[1]1718  Exp_Rev Access'!$F$7:$GK$318,56,FALSE))</f>
        <v>0</v>
      </c>
      <c r="BP343" s="90">
        <f>IF(ISNA(VLOOKUP($B343,'[1]1718  Exp_Rev Access'!$F$7:$GK$318,57,FALSE)),"",VLOOKUP($B343,'[1]1718  Exp_Rev Access'!$F$7:$GK$318,57,FALSE))</f>
        <v>0</v>
      </c>
      <c r="BQ343" s="90">
        <f>IF(ISNA(VLOOKUP($B343,'[1]1718  Exp_Rev Access'!$F$7:$GK$318,58,FALSE)),"",VLOOKUP($B343,'[1]1718  Exp_Rev Access'!$F$7:$GK$318,58,FALSE))</f>
        <v>960</v>
      </c>
      <c r="BR343" s="90">
        <f>IF(ISNA(VLOOKUP($B343,'[1]1718  Exp_Rev Access'!$F$7:$GK$318,59,FALSE)),"",VLOOKUP($B343,'[1]1718  Exp_Rev Access'!$F$7:$GK$318,59,FALSE))</f>
        <v>0</v>
      </c>
      <c r="BS343" s="90">
        <f>IF(ISNA(VLOOKUP($B343,'[1]1718  Exp_Rev Access'!$F$7:$GK$318,60,FALSE)),"",VLOOKUP($B343,'[1]1718  Exp_Rev Access'!$F$7:$GK$318,60,FALSE))</f>
        <v>0</v>
      </c>
      <c r="BT343" s="90">
        <f>IF(ISNA(VLOOKUP($B343,'[1]1718  Exp_Rev Access'!$F$7:$GK$318,61,FALSE)),"",VLOOKUP($B343,'[1]1718  Exp_Rev Access'!$F$7:$GK$318,61,FALSE))</f>
        <v>0</v>
      </c>
      <c r="BU343" s="90">
        <f>IF(ISNA(VLOOKUP($B343,'[1]1718  Exp_Rev Access'!$F$7:$GK$318,62,FALSE)),"",VLOOKUP($B343,'[1]1718  Exp_Rev Access'!$F$7:$GK$318,62,FALSE))</f>
        <v>0</v>
      </c>
      <c r="BV343" s="56">
        <f t="shared" si="893"/>
        <v>4297061.379999999</v>
      </c>
      <c r="BW343" s="92">
        <f t="shared" si="894"/>
        <v>0.15205136157508684</v>
      </c>
      <c r="BX343" s="71">
        <f t="shared" si="895"/>
        <v>1743.944326072751</v>
      </c>
      <c r="BY343" s="90">
        <f>IF(ISNA(VLOOKUP($B343,'[1]1718  Exp_Rev Access'!$F$7:$GK$318,64,FALSE)),"",VLOOKUP($B343,'[1]1718  Exp_Rev Access'!$F$7:$GK$318,64,FALSE))</f>
        <v>0</v>
      </c>
      <c r="BZ343" s="90">
        <f>IF(ISNA(VLOOKUP($B343,'[1]1718  Exp_Rev Access'!$F$7:$GK$318,65,FALSE)),"",VLOOKUP($B343,'[1]1718  Exp_Rev Access'!$F$7:$GK$318,65,FALSE))</f>
        <v>0</v>
      </c>
      <c r="CA343" s="90">
        <f>IF(ISNA(VLOOKUP($B343,'[1]1718  Exp_Rev Access'!$F$7:$GK$318,66,FALSE)),"",VLOOKUP($B343,'[1]1718  Exp_Rev Access'!$F$7:$GK$318,66,FALSE))</f>
        <v>0</v>
      </c>
      <c r="CB343" s="90">
        <f>IF(ISNA(VLOOKUP($B343,'[1]1718  Exp_Rev Access'!$F$7:$GK$318,67,FALSE)),"",VLOOKUP($B343,'[1]1718  Exp_Rev Access'!$F$7:$GK$318,67,FALSE))</f>
        <v>0</v>
      </c>
      <c r="CC343" s="90">
        <f>IF(ISNA(VLOOKUP($B343,'[1]1718  Exp_Rev Access'!$F$7:$GK$318,68,FALSE)),"",VLOOKUP($B343,'[1]1718  Exp_Rev Access'!$F$7:$GK$318,68,FALSE))</f>
        <v>0</v>
      </c>
      <c r="CD343" s="90">
        <f>IF(ISNA(VLOOKUP($B343,'[1]1718  Exp_Rev Access'!$F$7:$GK$318,69,FALSE)),"",VLOOKUP($B343,'[1]1718  Exp_Rev Access'!$F$7:$GK$318,69,FALSE))</f>
        <v>0</v>
      </c>
      <c r="CE343" s="56">
        <f t="shared" si="881"/>
        <v>0</v>
      </c>
      <c r="CF343" s="92">
        <f t="shared" si="896"/>
        <v>0</v>
      </c>
      <c r="CG343" s="78">
        <f t="shared" si="897"/>
        <v>0</v>
      </c>
      <c r="CH343" s="90">
        <f>IF(ISNA(VLOOKUP($B343,'[1]1718  Exp_Rev Access'!$F$7:$GK$318,$CH$2,FALSE)),"",VLOOKUP($B343,'[1]1718  Exp_Rev Access'!$F$7:$GK$318,$CH$2,FALSE))</f>
        <v>0</v>
      </c>
      <c r="CI343" s="90">
        <f>IF(ISNA(VLOOKUP($B343,'[1]1718  Exp_Rev Access'!$F$7:$GK$318,$CI$2,FALSE)),"",VLOOKUP($B343,'[1]1718  Exp_Rev Access'!$F$7:$GK$318,$CI$2,FALSE))</f>
        <v>0</v>
      </c>
      <c r="CJ343" s="90">
        <f>IF(ISNA(VLOOKUP($B343,'[1]1718  Exp_Rev Access'!$F$7:$GK$318,$CJ$2,FALSE)),"",VLOOKUP($B343,'[1]1718  Exp_Rev Access'!$F$7:$GK$318,$CJ$2,FALSE))</f>
        <v>0</v>
      </c>
      <c r="CK343" s="90">
        <f>IF(ISNA(VLOOKUP($B343,'[1]1718  Exp_Rev Access'!$F$7:$GK$318,$CK$2,FALSE)),"",VLOOKUP($B343,'[1]1718  Exp_Rev Access'!$F$7:$GK$318,$CK$2,FALSE))</f>
        <v>0</v>
      </c>
      <c r="CL343" s="90">
        <f>IF(ISNA(VLOOKUP($B343,'[1]1718  Exp_Rev Access'!$F$7:$GK$318,$CL$2,FALSE)),"",VLOOKUP($B343,'[1]1718  Exp_Rev Access'!$F$7:$GK$318,$CL$2,FALSE))</f>
        <v>0</v>
      </c>
      <c r="CM343" s="90">
        <f>IF(ISNA(VLOOKUP($B343,'[1]1718  Exp_Rev Access'!$F$7:$GK$318,$CM$2,FALSE)),"",VLOOKUP($B343,'[1]1718  Exp_Rev Access'!$F$7:$GK$318,$CM$2,FALSE))</f>
        <v>0</v>
      </c>
      <c r="CN343" s="90">
        <f>IF(ISNA(VLOOKUP($B343,'[1]1718  Exp_Rev Access'!$F$7:$GK$318,$CN$2,FALSE)),"",VLOOKUP($B343,'[1]1718  Exp_Rev Access'!$F$7:$GK$318,$CN$2,FALSE))</f>
        <v>0</v>
      </c>
      <c r="CO343" s="90">
        <f>IF(ISNA(VLOOKUP($B343,'[1]1718  Exp_Rev Access'!$F$7:$GK$318,$CO$2,FALSE)),"",VLOOKUP($B343,'[1]1718  Exp_Rev Access'!$F$7:$GK$318,$CO$2,FALSE))</f>
        <v>0</v>
      </c>
      <c r="CP343" s="90">
        <f>IF(ISNA(VLOOKUP($B343,'[1]1718  Exp_Rev Access'!$F$7:$GK$318,$CP$2,FALSE)),"",VLOOKUP($B343,'[1]1718  Exp_Rev Access'!$F$7:$GK$318,$CP$2,FALSE))</f>
        <v>0</v>
      </c>
      <c r="CQ343" s="90">
        <f>IF(ISNA(VLOOKUP($B343,'[1]1718  Exp_Rev Access'!$F$7:$GK$318,$CQ$2,FALSE)),"",VLOOKUP($B343,'[1]1718  Exp_Rev Access'!$F$7:$GK$318,$CQ$2,FALSE))</f>
        <v>516712.97</v>
      </c>
      <c r="CR343" s="90">
        <f>IF(ISNA(VLOOKUP($B343,'[1]1718  Exp_Rev Access'!$F$7:$GK$318,$CR$2,FALSE)),"",VLOOKUP($B343,'[1]1718  Exp_Rev Access'!$F$7:$GK$318,$CR$2,FALSE))</f>
        <v>0</v>
      </c>
      <c r="CS343" s="90">
        <f>IF(ISNA(VLOOKUP($B343,'[1]1718  Exp_Rev Access'!$F$7:$GK$318,$CS$2,FALSE)),"",VLOOKUP($B343,'[1]1718  Exp_Rev Access'!$F$7:$GK$318,$CS$2,FALSE))</f>
        <v>15505</v>
      </c>
      <c r="CT343" s="90">
        <f>IF(ISNA(VLOOKUP($B343,'[1]1718  Exp_Rev Access'!$F$7:$GK$318,$CT$2,FALSE)),"",VLOOKUP($B343,'[1]1718  Exp_Rev Access'!$F$7:$GK$318,$CT$2,FALSE))</f>
        <v>0</v>
      </c>
      <c r="CU343" s="90">
        <f>IF(ISNA(VLOOKUP($B343,'[1]1718  Exp_Rev Access'!$F$7:$GK$318,$CU$2,FALSE)),"",VLOOKUP($B343,'[1]1718  Exp_Rev Access'!$F$7:$GK$318,$CU$2,FALSE))</f>
        <v>617400.13</v>
      </c>
      <c r="CV343" s="90">
        <f>IF(ISNA(VLOOKUP($B343,'[1]1718  Exp_Rev Access'!$F$7:$GK$318,$CV$2,FALSE)),"",VLOOKUP($B343,'[1]1718  Exp_Rev Access'!$F$7:$GK$318,$CV$2,FALSE))</f>
        <v>70223.44</v>
      </c>
      <c r="CW343" s="90">
        <f>IF(ISNA(VLOOKUP($B343,'[1]1718  Exp_Rev Access'!$F$7:$GK$318,$CW$2,FALSE)),"",VLOOKUP($B343,'[1]1718  Exp_Rev Access'!$F$7:$GK$318,$CW$2,FALSE))</f>
        <v>0</v>
      </c>
      <c r="CX343" s="90">
        <f>IF(ISNA(VLOOKUP($B343,'[1]1718  Exp_Rev Access'!$F$7:$GK$318,$CX$2,FALSE)),"",VLOOKUP($B343,'[1]1718  Exp_Rev Access'!$F$7:$GK$318,$CX$2,FALSE))</f>
        <v>0</v>
      </c>
      <c r="CY343" s="90">
        <f>IF(ISNA(VLOOKUP($B343,'[1]1718  Exp_Rev Access'!$F$7:$GK$318,$CY$2,FALSE)),"",VLOOKUP($B343,'[1]1718  Exp_Rev Access'!$F$7:$GK$318,$CY$2,FALSE))</f>
        <v>0</v>
      </c>
      <c r="CZ343" s="90">
        <f>IF(ISNA(VLOOKUP($B343,'[1]1718  Exp_Rev Access'!$F$7:$GK$318,$CZ$2,FALSE)),"",VLOOKUP($B343,'[1]1718  Exp_Rev Access'!$F$7:$GK$318,$CZ$2,FALSE))</f>
        <v>0</v>
      </c>
      <c r="DA343" s="90">
        <f>IF(ISNA(VLOOKUP($B343,'[1]1718  Exp_Rev Access'!$F$7:$GK$318,$DA$2,FALSE)),"",VLOOKUP($B343,'[1]1718  Exp_Rev Access'!$F$7:$GK$318,$DA$2,FALSE))</f>
        <v>0</v>
      </c>
      <c r="DB343" s="90">
        <f>IF(ISNA(VLOOKUP($B343,'[1]1718  Exp_Rev Access'!$F$7:$GK$318,$DB$2,FALSE)),"",VLOOKUP($B343,'[1]1718  Exp_Rev Access'!$F$7:$GK$318,$DB$2,FALSE))</f>
        <v>0</v>
      </c>
      <c r="DC343" s="90">
        <f>IF(ISNA(VLOOKUP($B343,'[1]1718  Exp_Rev Access'!$F$7:$GK$318,$DC$2,FALSE)),"",VLOOKUP($B343,'[1]1718  Exp_Rev Access'!$F$7:$GK$318,$DC$2,FALSE))</f>
        <v>0</v>
      </c>
      <c r="DD343" s="90">
        <f>IF(ISNA(VLOOKUP($B343,'[1]1718  Exp_Rev Access'!$F$7:$GK$318,$DD$2,FALSE)),"",VLOOKUP($B343,'[1]1718  Exp_Rev Access'!$F$7:$GK$318,$DD$2,FALSE))</f>
        <v>0</v>
      </c>
      <c r="DE343" s="90">
        <f>IF(ISNA(VLOOKUP($B343,'[1]1718  Exp_Rev Access'!$F$7:$GK$318,$DE$2,FALSE)),"",VLOOKUP($B343,'[1]1718  Exp_Rev Access'!$F$7:$GK$318,$DE$2,FALSE))</f>
        <v>0</v>
      </c>
      <c r="DF343" s="90">
        <f>IF(ISNA(VLOOKUP($B343,'[1]1718  Exp_Rev Access'!$F$7:$GK$318,$DF$2,FALSE)),"",VLOOKUP($B343,'[1]1718  Exp_Rev Access'!$F$7:$GK$318,$DF$2,FALSE))</f>
        <v>0</v>
      </c>
      <c r="DG343" s="90">
        <f>IF(ISNA(VLOOKUP($B343,'[1]1718  Exp_Rev Access'!$F$7:$GK$318,$DG$2,FALSE)),"",VLOOKUP($B343,'[1]1718  Exp_Rev Access'!$F$7:$GK$318,$DG$2,FALSE))</f>
        <v>0</v>
      </c>
      <c r="DH343" s="90">
        <f>IF(ISNA(VLOOKUP($B343,'[1]1718  Exp_Rev Access'!$F$7:$GK$318,$DH$2,FALSE)),"",VLOOKUP($B343,'[1]1718  Exp_Rev Access'!$F$7:$GK$318,$DH$2,FALSE))</f>
        <v>16108.48</v>
      </c>
      <c r="DI343" s="90">
        <f>IF(ISNA(VLOOKUP($B343,'[1]1718  Exp_Rev Access'!$F$7:$GK$318,$DI$2,FALSE)),"",VLOOKUP($B343,'[1]1718  Exp_Rev Access'!$F$7:$GK$318,$DI$2,FALSE))</f>
        <v>564477.1</v>
      </c>
      <c r="DJ343" s="90">
        <f>IF(ISNA(VLOOKUP($B343,'[1]1718  Exp_Rev Access'!$F$7:$GK$318,$DJ$2,FALSE)),"",VLOOKUP($B343,'[1]1718  Exp_Rev Access'!$F$7:$GK$318,$DJ$2,FALSE))</f>
        <v>0</v>
      </c>
      <c r="DK343" s="90">
        <f>IF(ISNA(VLOOKUP($B343,'[1]1718  Exp_Rev Access'!$F$7:$GK$318,$DK$2,FALSE)),"",VLOOKUP($B343,'[1]1718  Exp_Rev Access'!$F$7:$GK$318,$DK$2,FALSE))</f>
        <v>0</v>
      </c>
      <c r="DL343" s="90">
        <f>IF(ISNA(VLOOKUP($B343,'[1]1718  Exp_Rev Access'!$F$7:$GK$318,$DL$2,FALSE)),"",VLOOKUP($B343,'[1]1718  Exp_Rev Access'!$F$7:$GK$318,$DL$2,FALSE))</f>
        <v>0</v>
      </c>
      <c r="DM343" s="90">
        <f>IF(ISNA(VLOOKUP($B343,'[1]1718  Exp_Rev Access'!$F$7:$GK$318,$DM$2,FALSE)),"",VLOOKUP($B343,'[1]1718  Exp_Rev Access'!$F$7:$GK$318,$DM$2,FALSE))</f>
        <v>0</v>
      </c>
      <c r="DN343" s="90">
        <f>IF(ISNA(VLOOKUP($B343,'[1]1718  Exp_Rev Access'!$F$7:$GK$318,$DN$2,FALSE)),"",VLOOKUP($B343,'[1]1718  Exp_Rev Access'!$F$7:$GK$318,$DN$2,FALSE))</f>
        <v>0</v>
      </c>
      <c r="DO343" s="90">
        <f>IF(ISNA(VLOOKUP($B343,'[1]1718  Exp_Rev Access'!$F$7:$GK$318,$DO$2,FALSE)),"",VLOOKUP($B343,'[1]1718  Exp_Rev Access'!$F$7:$GK$318,$DO$2,FALSE))</f>
        <v>0</v>
      </c>
      <c r="DP343" s="90">
        <f>IF(ISNA(VLOOKUP($B343,'[1]1718  Exp_Rev Access'!$F$7:$GK$318,$DP$2,FALSE)),"",VLOOKUP($B343,'[1]1718  Exp_Rev Access'!$F$7:$GK$318,$DP$2,FALSE))</f>
        <v>0</v>
      </c>
      <c r="DQ343" s="90">
        <f>IF(ISNA(VLOOKUP($B343,'[1]1718  Exp_Rev Access'!$F$7:$GK$318,$DQ$2,FALSE)),"",VLOOKUP($B343,'[1]1718  Exp_Rev Access'!$F$7:$GK$318,$DQ$2,FALSE))</f>
        <v>0</v>
      </c>
      <c r="DR343" s="90">
        <f>IF(ISNA(VLOOKUP($B343,'[1]1718  Exp_Rev Access'!$F$7:$GK$318,$DR$2,FALSE)),"",VLOOKUP($B343,'[1]1718  Exp_Rev Access'!$F$7:$GK$318,$DR$2,FALSE))</f>
        <v>0</v>
      </c>
      <c r="DS343" s="90">
        <f>IF(ISNA(VLOOKUP($B343,'[1]1718  Exp_Rev Access'!$F$7:$GK$318,$DS$2,FALSE)),"",VLOOKUP($B343,'[1]1718  Exp_Rev Access'!$F$7:$GK$318,$DS$2,FALSE))</f>
        <v>0</v>
      </c>
      <c r="DT343" s="90">
        <f>IF(ISNA(VLOOKUP($B343,'[1]1718  Exp_Rev Access'!$F$7:$GK$318,$DT$2,FALSE)),"",VLOOKUP($B343,'[1]1718  Exp_Rev Access'!$F$7:$GK$318,$DT$2,FALSE))</f>
        <v>0</v>
      </c>
      <c r="DU343" s="90">
        <f>IF(ISNA(VLOOKUP($B343,'[1]1718  Exp_Rev Access'!$F$7:$GK$318,$DU$2,FALSE)),"",VLOOKUP($B343,'[1]1718  Exp_Rev Access'!$F$7:$GK$318,$DU$2,FALSE))</f>
        <v>0</v>
      </c>
      <c r="DV343" s="90">
        <f>IF(ISNA(VLOOKUP($B343,'[1]1718  Exp_Rev Access'!$F$7:$GK$318,$DV$2,FALSE)),"",VLOOKUP($B343,'[1]1718  Exp_Rev Access'!$F$7:$GK$318,$DV$2,FALSE))</f>
        <v>0</v>
      </c>
      <c r="DW343" s="90">
        <f>IF(ISNA(VLOOKUP($B343,'[1]1718  Exp_Rev Access'!$F$7:$GK$318,$DW$2,FALSE)),"",VLOOKUP($B343,'[1]1718  Exp_Rev Access'!$F$7:$GK$318,$DW$2,FALSE))</f>
        <v>0</v>
      </c>
      <c r="DX343" s="90">
        <f>IF(ISNA(VLOOKUP($B343,'[1]1718  Exp_Rev Access'!$F$7:$GK$318,$DX$2,FALSE)),"",VLOOKUP($B343,'[1]1718  Exp_Rev Access'!$F$7:$GK$318,$DX$2,FALSE))</f>
        <v>0</v>
      </c>
      <c r="DY343" s="90">
        <f>IF(ISNA(VLOOKUP($B343,'[1]1718  Exp_Rev Access'!$F$7:$GK$318,$DY$2,FALSE)),"",VLOOKUP($B343,'[1]1718  Exp_Rev Access'!$F$7:$GK$318,$DY$2,FALSE))</f>
        <v>0</v>
      </c>
      <c r="DZ343" s="90">
        <f>IF(ISNA(VLOOKUP($B343,'[1]1718  Exp_Rev Access'!$F$7:$GK$318,$DZ$2,FALSE)),"",VLOOKUP($B343,'[1]1718  Exp_Rev Access'!$F$7:$GK$318,$DZ$2,FALSE))</f>
        <v>0</v>
      </c>
      <c r="EA343" s="90">
        <f>IF(ISNA(VLOOKUP($B343,'[1]1718  Exp_Rev Access'!$F$7:$GK$318,$EA$2,FALSE)),"",VLOOKUP($B343,'[1]1718  Exp_Rev Access'!$F$7:$GK$318,$EA$2,FALSE))</f>
        <v>0</v>
      </c>
      <c r="EB343" s="90">
        <f>IF(ISNA(VLOOKUP($B343,'[1]1718  Exp_Rev Access'!$F$7:$GK$318,$EB$2,FALSE)),"",VLOOKUP($B343,'[1]1718  Exp_Rev Access'!$F$7:$GK$318,$EB$2,FALSE))</f>
        <v>0</v>
      </c>
      <c r="EC343" s="90">
        <f>IF(ISNA(VLOOKUP($B343,'[1]1718  Exp_Rev Access'!$F$7:$GK$318,$EC$2,FALSE)),"",VLOOKUP($B343,'[1]1718  Exp_Rev Access'!$F$7:$GK$318,$EC$2,FALSE))</f>
        <v>0</v>
      </c>
      <c r="ED343" s="90">
        <f>IF(ISNA(VLOOKUP($B343,'[1]1718  Exp_Rev Access'!$F$7:$GK$318,$ED$2,FALSE)),"",VLOOKUP($B343,'[1]1718  Exp_Rev Access'!$F$7:$GK$318,$ED$2,FALSE))</f>
        <v>0</v>
      </c>
      <c r="EE343" s="90">
        <f>IF(ISNA(VLOOKUP($B343,'[1]1718  Exp_Rev Access'!$F$7:$GK$318,$EE$2,FALSE)),"",VLOOKUP($B343,'[1]1718  Exp_Rev Access'!$F$7:$GK$318,$EE$2,FALSE))</f>
        <v>0</v>
      </c>
      <c r="EF343" s="90">
        <f>IF(ISNA(VLOOKUP($B343,'[1]1718  Exp_Rev Access'!$F$7:$GK$318,$EF$2,FALSE)),"",VLOOKUP($B343,'[1]1718  Exp_Rev Access'!$F$7:$GK$318,$EF$2,FALSE))</f>
        <v>0</v>
      </c>
      <c r="EG343" s="90">
        <f>IF(ISNA(VLOOKUP($B343,'[1]1718  Exp_Rev Access'!$F$7:$GK$318,$EG$2,FALSE)),"",VLOOKUP($B343,'[1]1718  Exp_Rev Access'!$F$7:$GK$318,$EG$2,FALSE))</f>
        <v>0</v>
      </c>
      <c r="EH343" s="90">
        <f>IF(ISNA(VLOOKUP($B343,'[1]1718  Exp_Rev Access'!$F$7:$GK$318,$EH$2,FALSE)),"",VLOOKUP($B343,'[1]1718  Exp_Rev Access'!$F$7:$GK$318,$EH$2,FALSE))</f>
        <v>0</v>
      </c>
      <c r="EI343" s="90">
        <f>IF(ISNA(VLOOKUP($B343,'[1]1718  Exp_Rev Access'!$F$7:$GK$318,$EI$2,FALSE)),"",VLOOKUP($B343,'[1]1718  Exp_Rev Access'!$F$7:$GK$318,$EI$2,FALSE))</f>
        <v>0</v>
      </c>
      <c r="EJ343" s="90">
        <f>IF(ISNA(VLOOKUP($B343,'[1]1718  Exp_Rev Access'!$F$7:$GK$318,$EJ$2,FALSE)),"",VLOOKUP($B343,'[1]1718  Exp_Rev Access'!$F$7:$GK$318,$EJ$2,FALSE))</f>
        <v>0</v>
      </c>
      <c r="EK343" s="90">
        <f>IF(ISNA(VLOOKUP($B343,'[1]1718  Exp_Rev Access'!$F$7:$GK$318,$EK$2,FALSE)),"",VLOOKUP($B343,'[1]1718  Exp_Rev Access'!$F$7:$GK$318,$EK$2,FALSE))</f>
        <v>0</v>
      </c>
      <c r="EL343" s="90">
        <f>IF(ISNA(VLOOKUP($B343,'[1]1718  Exp_Rev Access'!$F$7:$GK$318,$EL$2,FALSE)),"",VLOOKUP($B343,'[1]1718  Exp_Rev Access'!$F$7:$GK$318,$EL$2,FALSE))</f>
        <v>0</v>
      </c>
      <c r="EM343" s="90">
        <f>IF(ISNA(VLOOKUP($B343,'[1]1718  Exp_Rev Access'!$F$7:$GK$318,$EM$2,FALSE)),"",VLOOKUP($B343,'[1]1718  Exp_Rev Access'!$F$7:$GK$318,$EM$2,FALSE))</f>
        <v>0</v>
      </c>
      <c r="EN343" s="90">
        <f>IF(ISNA(VLOOKUP($B343,'[1]1718  Exp_Rev Access'!$F$7:$GK$318,$EN$2,FALSE)),"",VLOOKUP($B343,'[1]1718  Exp_Rev Access'!$F$7:$GK$318,$EN$2,FALSE))</f>
        <v>0</v>
      </c>
      <c r="EO343" s="90">
        <f>IF(ISNA(VLOOKUP($B343,'[1]1718  Exp_Rev Access'!$F$7:$GK$318,$EO$2,FALSE)),"",VLOOKUP($B343,'[1]1718  Exp_Rev Access'!$F$7:$GK$318,$EO$2,FALSE))</f>
        <v>0</v>
      </c>
      <c r="EP343" s="90">
        <f>IF(ISNA(VLOOKUP($B343,'[1]1718  Exp_Rev Access'!$F$7:$GK$318,$EP$2,FALSE)),"",VLOOKUP($B343,'[1]1718  Exp_Rev Access'!$F$7:$GK$318,$EP$2,FALSE))</f>
        <v>0</v>
      </c>
      <c r="EQ343" s="90">
        <f>IF(ISNA(VLOOKUP($B343,'[1]1718  Exp_Rev Access'!$F$7:$GK$318,$EQ$2,FALSE)),"",VLOOKUP($B343,'[1]1718  Exp_Rev Access'!$F$7:$GK$318,$EQ$2,FALSE))</f>
        <v>0</v>
      </c>
      <c r="ER343" s="90">
        <f>IF(ISNA(VLOOKUP($B343,'[1]1718  Exp_Rev Access'!$F$7:$GK$318,$ER$2,FALSE)),"",VLOOKUP($B343,'[1]1718  Exp_Rev Access'!$F$7:$GK$318,$ER$2,FALSE))</f>
        <v>0</v>
      </c>
      <c r="ES343" s="90">
        <f>IF(ISNA(VLOOKUP($B343,'[1]1718  Exp_Rev Access'!$F$7:$GK$318,$ES$2,FALSE)),"",VLOOKUP($B343,'[1]1718  Exp_Rev Access'!$F$7:$GK$318,$ES$2,FALSE))</f>
        <v>0</v>
      </c>
      <c r="ET343" s="90">
        <f>IF(ISNA(VLOOKUP($B343,'[1]1718  Exp_Rev Access'!$F$7:$GK$318,$ET$2,FALSE)),"",VLOOKUP($B343,'[1]1718  Exp_Rev Access'!$F$7:$GK$318,$ET$2,FALSE))</f>
        <v>0</v>
      </c>
      <c r="EU343" s="90">
        <f>IF(ISNA(VLOOKUP($B343,'[1]1718  Exp_Rev Access'!$F$7:$GK$318,$EU$2,FALSE)),"",VLOOKUP($B343,'[1]1718  Exp_Rev Access'!$F$7:$GK$318,$EU$2,FALSE))</f>
        <v>0</v>
      </c>
      <c r="EV343" s="90">
        <f>IF(ISNA(VLOOKUP($B343,'[1]1718  Exp_Rev Access'!$F$7:$GK$318,$EV$2,FALSE)),"",VLOOKUP($B343,'[1]1718  Exp_Rev Access'!$F$7:$GK$318,$EV$2,FALSE))</f>
        <v>0</v>
      </c>
      <c r="EW343" s="90">
        <f>IF(ISNA(VLOOKUP($B343,'[1]1718  Exp_Rev Access'!$F$7:$GK$318,$EW$2,FALSE)),"",VLOOKUP($B343,'[1]1718  Exp_Rev Access'!$F$7:$GK$318,$EW$2,FALSE))</f>
        <v>0</v>
      </c>
      <c r="EX343" s="90">
        <f>IF(ISNA(VLOOKUP($B343,'[1]1718  Exp_Rev Access'!$F$7:$GK$318,$EX$2,FALSE)),"",VLOOKUP($B343,'[1]1718  Exp_Rev Access'!$F$7:$GK$318,$EX$2,FALSE))</f>
        <v>0</v>
      </c>
      <c r="EY343" s="90">
        <f>IF(ISNA(VLOOKUP($B343,'[1]1718  Exp_Rev Access'!$F$7:$GK$318,$EY$2,FALSE)),"",VLOOKUP($B343,'[1]1718  Exp_Rev Access'!$F$7:$GK$318,$EY$2,FALSE))</f>
        <v>0</v>
      </c>
      <c r="EZ343" s="90">
        <f>IF(ISNA(VLOOKUP($B343,'[1]1718  Exp_Rev Access'!$F$7:$GK$318,$EZ$2,FALSE)),"",VLOOKUP($B343,'[1]1718  Exp_Rev Access'!$F$7:$GK$318,$EZ$2,FALSE))</f>
        <v>0</v>
      </c>
      <c r="FA343" s="90">
        <f>IF(ISNA(VLOOKUP($B343,'[1]1718  Exp_Rev Access'!$F$7:$GK$318,$FA$2,FALSE)),"",VLOOKUP($B343,'[1]1718  Exp_Rev Access'!$F$7:$GK$318,$FA$2,FALSE))</f>
        <v>0</v>
      </c>
      <c r="FB343" s="90">
        <f>IF(ISNA(VLOOKUP($B343,'[1]1718  Exp_Rev Access'!$F$7:$GK$318,$FB$2,FALSE)),"",VLOOKUP($B343,'[1]1718  Exp_Rev Access'!$F$7:$GK$318,$FB$2,FALSE))</f>
        <v>0</v>
      </c>
      <c r="FC343" s="90">
        <f>IF(ISNA(VLOOKUP($B343,'[1]1718  Exp_Rev Access'!$F$7:$GK$318,$FC$2,FALSE)),"",VLOOKUP($B343,'[1]1718  Exp_Rev Access'!$F$7:$GK$318,$FC$2,FALSE))</f>
        <v>0</v>
      </c>
      <c r="FD343" s="90">
        <f>IF(ISNA(VLOOKUP($B343,'[1]1718  Exp_Rev Access'!$F$7:$GK$318,$FD$2,FALSE)),"",VLOOKUP($B343,'[1]1718  Exp_Rev Access'!$F$7:$GK$318,$FD$2,FALSE))</f>
        <v>0</v>
      </c>
      <c r="FE343" s="90">
        <f>IF(ISNA(VLOOKUP($B343,'[1]1718  Exp_Rev Access'!$F$7:$GK$318,$FE$2,FALSE)),"",VLOOKUP($B343,'[1]1718  Exp_Rev Access'!$F$7:$GK$318,$FE$2,FALSE))</f>
        <v>0</v>
      </c>
      <c r="FF343" s="90">
        <f>IF(ISNA(VLOOKUP($B343,'[1]1718  Exp_Rev Access'!$F$7:$GK$318,$FF$2,FALSE)),"",VLOOKUP($B343,'[1]1718  Exp_Rev Access'!$F$7:$GK$318,$FF$2,FALSE))</f>
        <v>0</v>
      </c>
      <c r="FG343" s="90">
        <f>IF(ISNA(VLOOKUP($B343,'[1]1718  Exp_Rev Access'!$F$7:$GK$318,$FG$2,FALSE)),"",VLOOKUP($B343,'[1]1718  Exp_Rev Access'!$F$7:$GK$318,$FG$2,FALSE))</f>
        <v>0</v>
      </c>
      <c r="FH343" s="90">
        <f>IF(ISNA(VLOOKUP($B343,'[1]1718  Exp_Rev Access'!$F$7:$GK$318,$FH$2,FALSE)),"",VLOOKUP($B343,'[1]1718  Exp_Rev Access'!$F$7:$GK$318,$FH$2,FALSE))</f>
        <v>0</v>
      </c>
      <c r="FI343" s="90">
        <f>IF(ISNA(VLOOKUP($B343,'[1]1718  Exp_Rev Access'!$F$7:$GK$318,$FI$2,FALSE)),"",VLOOKUP($B343,'[1]1718  Exp_Rev Access'!$F$7:$GK$318,$FI$2,FALSE))</f>
        <v>0</v>
      </c>
      <c r="FJ343" s="90">
        <f>IF(ISNA(VLOOKUP($B343,'[1]1718  Exp_Rev Access'!$F$7:$GK$318,$FJ$2,FALSE)),"",VLOOKUP($B343,'[1]1718  Exp_Rev Access'!$F$7:$GK$318,$FJ$2,FALSE))</f>
        <v>0</v>
      </c>
      <c r="FK343" s="90">
        <f>IF(ISNA(VLOOKUP($B343,'[1]1718  Exp_Rev Access'!$F$7:$GK$318,$FK$2,FALSE)),"",VLOOKUP($B343,'[1]1718  Exp_Rev Access'!$F$7:$GK$318,$FK$2,FALSE))</f>
        <v>0</v>
      </c>
      <c r="FL343" s="90">
        <f>IF(ISNA(VLOOKUP($B343,'[1]1718  Exp_Rev Access'!$F$7:$GK$318,$FL$2,FALSE)),"",VLOOKUP($B343,'[1]1718  Exp_Rev Access'!$F$7:$GK$318,$FL$2,FALSE))</f>
        <v>0</v>
      </c>
      <c r="FM343" s="90">
        <f>IF(ISNA(VLOOKUP($B343,'[1]1718  Exp_Rev Access'!$F$7:$GK$318,$FM$2,FALSE)),"",VLOOKUP($B343,'[1]1718  Exp_Rev Access'!$F$7:$GK$318,$FM$2,FALSE))</f>
        <v>0</v>
      </c>
      <c r="FN343" s="90">
        <f>IF(ISNA(VLOOKUP($B343,'[1]1718  Exp_Rev Access'!$F$7:$GK$318,$FN$2,FALSE)),"",VLOOKUP($B343,'[1]1718  Exp_Rev Access'!$F$7:$GK$318,$FN$2,FALSE))</f>
        <v>0</v>
      </c>
      <c r="FO343" s="90">
        <f>IF(ISNA(VLOOKUP($B343,'[1]1718  Exp_Rev Access'!$F$7:$GK$318,$FO$2,FALSE)),"",VLOOKUP($B343,'[1]1718  Exp_Rev Access'!$F$7:$GK$318,$FO$2,FALSE))</f>
        <v>0</v>
      </c>
      <c r="FP343" s="90">
        <f>IF(ISNA(VLOOKUP($B343,'[1]1718  Exp_Rev Access'!$F$7:$GK$318,$FP$2,FALSE)),"",VLOOKUP($B343,'[1]1718  Exp_Rev Access'!$F$7:$GK$318,$FP$2,FALSE))</f>
        <v>0</v>
      </c>
      <c r="FQ343" s="90">
        <f>IF(ISNA(VLOOKUP($B343,'[1]1718  Exp_Rev Access'!$F$7:$GK$318,$FQ$2,FALSE)),"",VLOOKUP($B343,'[1]1718  Exp_Rev Access'!$F$7:$GK$318,$FQ$2,FALSE))</f>
        <v>0</v>
      </c>
      <c r="FR343" s="90">
        <f>IF(ISNA(VLOOKUP($B343,'[1]1718  Exp_Rev Access'!$F$7:$GK$318,$FR$2,FALSE)),"",VLOOKUP($B343,'[1]1718  Exp_Rev Access'!$F$7:$GK$318,$FR$2,FALSE))</f>
        <v>49848.58</v>
      </c>
      <c r="FS343" s="56">
        <f t="shared" si="898"/>
        <v>1850275.7000000002</v>
      </c>
      <c r="FT343" s="92">
        <f t="shared" si="899"/>
        <v>6.5471938749522118E-2</v>
      </c>
      <c r="FU343" s="94">
        <f t="shared" si="900"/>
        <v>750.92662713728532</v>
      </c>
      <c r="FV343" s="95">
        <f>IF(ISNA(VLOOKUP($B343,'[1]1718  Exp_Rev Access'!$F$7:$GK$318,$FV$2,FALSE)),"",VLOOKUP($B343,'[1]1718  Exp_Rev Access'!$F$7:$GK$318,$FV$2,FALSE))</f>
        <v>0</v>
      </c>
      <c r="FW343" s="95">
        <f>IF(ISNA(VLOOKUP($B343,'[1]1718  Exp_Rev Access'!$F$7:$GK$318,$FW$2,FALSE)),"",VLOOKUP($B343,'[1]1718  Exp_Rev Access'!$F$7:$GK$318,$FW$2,FALSE))</f>
        <v>0</v>
      </c>
      <c r="FX343" s="95">
        <f>IF(ISNA(VLOOKUP($B343,'[1]1718  Exp_Rev Access'!$F$7:$GK$318,$FX$2,FALSE)),"",VLOOKUP($B343,'[1]1718  Exp_Rev Access'!$F$7:$GK$318,$FX$2,FALSE))</f>
        <v>0</v>
      </c>
      <c r="FY343" s="95">
        <f>IF(ISNA(VLOOKUP($B343,'[1]1718  Exp_Rev Access'!$F$7:$GK$318,$FY$2,FALSE)),"",VLOOKUP($B343,'[1]1718  Exp_Rev Access'!$F$7:$GK$318,$FY$2,FALSE))</f>
        <v>0</v>
      </c>
      <c r="FZ343" s="95">
        <f>IF(ISNA(VLOOKUP($B343,'[1]1718  Exp_Rev Access'!$F$7:$GK$318,$FZ$2,FALSE)),"",VLOOKUP($B343,'[1]1718  Exp_Rev Access'!$F$7:$GK$318,$FZ$2,FALSE))</f>
        <v>0</v>
      </c>
      <c r="GA343" s="95">
        <f>IF(ISNA(VLOOKUP($B343,'[1]1718  Exp_Rev Access'!$F$7:$GK$318,$GA$2,FALSE)),"",VLOOKUP($B343,'[1]1718  Exp_Rev Access'!$F$7:$GK$318,$GA$2,FALSE))</f>
        <v>0</v>
      </c>
      <c r="GB343" s="95">
        <f>IF(ISNA(VLOOKUP($B343,'[1]1718  Exp_Rev Access'!$F$7:$GK$318,$GB$2,FALSE)),"",VLOOKUP($B343,'[1]1718  Exp_Rev Access'!$F$7:$GK$318,$GB$2,FALSE))</f>
        <v>0</v>
      </c>
      <c r="GC343" s="95">
        <f>IF(ISNA(VLOOKUP($B343,'[1]1718  Exp_Rev Access'!$F$7:$GK$318,$GC$2,FALSE)),"",VLOOKUP($B343,'[1]1718  Exp_Rev Access'!$F$7:$GK$318,$GC$2,FALSE))</f>
        <v>0</v>
      </c>
      <c r="GD343" s="95">
        <f>IF(ISNA(VLOOKUP($B343,'[1]1718  Exp_Rev Access'!$F$7:$GK$318,$GD$2,FALSE)),"",VLOOKUP($B343,'[1]1718  Exp_Rev Access'!$F$7:$GK$318,$GD$2,FALSE))</f>
        <v>0</v>
      </c>
      <c r="GE343" s="95">
        <f>IF(ISNA(VLOOKUP($B343,'[1]1718  Exp_Rev Access'!$F$7:$GK$318,$GE$2,FALSE)),"",VLOOKUP($B343,'[1]1718  Exp_Rev Access'!$F$7:$GK$318,$GE$2,FALSE))</f>
        <v>43517</v>
      </c>
      <c r="GF343" s="95">
        <f>IF(ISNA(VLOOKUP($B343,'[1]1718  Exp_Rev Access'!$F$7:$GK$318,$GF$2,FALSE)),"",VLOOKUP($B343,'[1]1718  Exp_Rev Access'!$F$7:$GK$318,$GF$2,FALSE))</f>
        <v>407433</v>
      </c>
      <c r="GG343" s="95">
        <f>IF(ISNA(VLOOKUP($B343,'[1]1718  Exp_Rev Access'!$F$7:$GK$318,$GG$2,FALSE)),"",VLOOKUP($B343,'[1]1718  Exp_Rev Access'!$F$7:$GK$318,$GG$2,FALSE))</f>
        <v>0</v>
      </c>
      <c r="GH343" s="95">
        <f>IF(ISNA(VLOOKUP($B343,'[1]1718  Exp_Rev Access'!$F$7:$GK$318,$GH$2,FALSE)),"",VLOOKUP($B343,'[1]1718  Exp_Rev Access'!$F$7:$GK$318,$GH$2,FALSE))</f>
        <v>0</v>
      </c>
      <c r="GI343" s="95">
        <f>IF(ISNA(VLOOKUP($B343,'[1]1718  Exp_Rev Access'!$F$7:$GK$318,$GI$2,FALSE)),"",VLOOKUP($B343,'[1]1718  Exp_Rev Access'!$F$7:$GK$318,$GI$2,FALSE))</f>
        <v>0</v>
      </c>
      <c r="GJ343" s="95">
        <f>IF(ISNA(VLOOKUP($B343,'[1]1718  Exp_Rev Access'!$F$7:$GK$318,$GJ$2,FALSE)),"",VLOOKUP($B343,'[1]1718  Exp_Rev Access'!$F$7:$GK$318,$GJ$2,FALSE))</f>
        <v>0</v>
      </c>
      <c r="GK343" s="95">
        <f>IF(ISNA(VLOOKUP($B343,'[1]1718  Exp_Rev Access'!$F$7:$GK$318,$GK$2,FALSE)),"",VLOOKUP($B343,'[1]1718  Exp_Rev Access'!$F$7:$GK$318,$GK$2,FALSE))</f>
        <v>1500</v>
      </c>
      <c r="GL343" s="95">
        <f>IF(ISNA(VLOOKUP($B343,'[1]1718  Exp_Rev Access'!$F$7:$GK$318,$GL$2,FALSE)),"",VLOOKUP($B343,'[1]1718  Exp_Rev Access'!$F$7:$GK$318,$GL$2,FALSE))</f>
        <v>0</v>
      </c>
      <c r="GM343" s="95">
        <f>IF(ISNA(VLOOKUP($B343,'[1]1718  Exp_Rev Access'!$F$7:$GK$318,$GM$2,FALSE)),"",VLOOKUP($B343,'[1]1718  Exp_Rev Access'!$F$7:$GK$318,$GM$2,FALSE))</f>
        <v>0</v>
      </c>
      <c r="GN343" s="95">
        <f>IF(ISNA(VLOOKUP($B343,'[1]1718  Exp_Rev Access'!$F$7:$GK$318,$GN$2,FALSE)),"",VLOOKUP($B343,'[1]1718  Exp_Rev Access'!$F$7:$GK$318,$GN$2,FALSE))</f>
        <v>0</v>
      </c>
      <c r="GO343" s="95">
        <f>IF(ISNA(VLOOKUP($B343,'[1]1718  Exp_Rev Access'!$F$7:$GK$318,$GO$2,FALSE)),"",VLOOKUP($B343,'[1]1718  Exp_Rev Access'!$F$7:$GK$318,$GO$2,FALSE))</f>
        <v>0</v>
      </c>
      <c r="GP343" s="95">
        <f>IF(ISNA(VLOOKUP($B343,'[1]1718  Exp_Rev Access'!$F$7:$GK$318,$GP$2,FALSE)),"",VLOOKUP($B343,'[1]1718  Exp_Rev Access'!$F$7:$GK$318,$GP$2,FALSE))</f>
        <v>0</v>
      </c>
      <c r="GQ343" s="95">
        <f>IF(ISNA(VLOOKUP($B343,'[1]1718  Exp_Rev Access'!$F$7:$GK$318,$GQ$2,FALSE)),"",VLOOKUP($B343,'[1]1718  Exp_Rev Access'!$F$7:$GK$318,$GQ$2,FALSE))</f>
        <v>0</v>
      </c>
      <c r="GR343" s="95">
        <f>IF(ISNA(VLOOKUP($B343,'[1]1718  Exp_Rev Access'!$F$7:$GK$318,$GR$2,FALSE)),"",VLOOKUP($B343,'[1]1718  Exp_Rev Access'!$F$7:$GK$318,$GR$2,FALSE))</f>
        <v>0</v>
      </c>
      <c r="GS343" s="95">
        <f>IF(ISNA(VLOOKUP($B343,'[1]1718  Exp_Rev Access'!$F$7:$GK$318,$GS$2,FALSE)),"",VLOOKUP($B343,'[1]1718  Exp_Rev Access'!$F$7:$GK$318,$GS$2,FALSE))</f>
        <v>0</v>
      </c>
      <c r="GT343" s="95">
        <f>IF(ISNA(VLOOKUP($B343,'[1]1718  Exp_Rev Access'!$F$7:$GK$318,$GT$2,FALSE)),"",VLOOKUP($B343,'[1]1718  Exp_Rev Access'!$F$7:$GK$318,$GT$2,FALSE))</f>
        <v>0</v>
      </c>
      <c r="GU343" s="56">
        <f t="shared" si="901"/>
        <v>452450</v>
      </c>
      <c r="GV343" s="92">
        <f t="shared" si="902"/>
        <v>1.6009926892095745E-2</v>
      </c>
      <c r="GW343" s="96">
        <f t="shared" si="903"/>
        <v>183.62493354274972</v>
      </c>
      <c r="HE343" s="41"/>
      <c r="HF343" s="41"/>
      <c r="HG343" s="41"/>
      <c r="HH343" s="41"/>
      <c r="HI343" s="41"/>
      <c r="HJ343" s="41"/>
      <c r="HK343" s="41"/>
      <c r="HL343" s="41"/>
      <c r="HM343" s="41"/>
      <c r="HN343" s="41"/>
    </row>
    <row r="344" spans="1:222" x14ac:dyDescent="0.3">
      <c r="A344" s="73"/>
      <c r="B344" s="88" t="s">
        <v>690</v>
      </c>
      <c r="C344" s="89" t="s">
        <v>691</v>
      </c>
      <c r="D344" s="75">
        <f>IF(ISNA(VLOOKUP($B344,'[1]1718 enrollment_Rev_Exp by size'!$A$7:H676,3,FALSE)),"",VLOOKUP($B344,'[1]1718 enrollment_Rev_Exp by size'!$A$7:$G$350,3,FALSE))</f>
        <v>1412.5299999999997</v>
      </c>
      <c r="E344" s="76">
        <f>IF(ISNA(VLOOKUP($B344,'[1]1718 enrollment_Rev_Exp by size'!$A$7:I678,5,FALSE)),"",VLOOKUP($B344,'[1]1718 enrollment_Rev_Exp by size'!$A$7:$G$350,5,FALSE))</f>
        <v>19199071.899999999</v>
      </c>
      <c r="F344" s="70">
        <f t="shared" si="882"/>
        <v>19199071.900000002</v>
      </c>
      <c r="G344" s="70">
        <f t="shared" si="883"/>
        <v>0</v>
      </c>
      <c r="H344" s="90">
        <f>IF(ISNA(VLOOKUP($B344,'[1]1718  Exp_Rev Access'!$F$7:$GK$318,3,FALSE)),"",VLOOKUP($B344,'[1]1718  Exp_Rev Access'!$F$7:$GK$318,3,FALSE))</f>
        <v>2875660.94</v>
      </c>
      <c r="I344" s="90">
        <f>IF(ISNA(VLOOKUP($B344,'[1]1718  Exp_Rev Access'!$F$7:$GK$318,4,FALSE)),"",VLOOKUP($B344,'[1]1718  Exp_Rev Access'!$F$7:$GK$318,4,FALSE))</f>
        <v>0</v>
      </c>
      <c r="J344" s="90">
        <f>IF(ISNA(VLOOKUP($B344,'[1]1718  Exp_Rev Access'!$F$7:$GK$318,5,FALSE)),"",VLOOKUP($B344,'[1]1718  Exp_Rev Access'!$F$7:$GK$318,5,FALSE))</f>
        <v>0</v>
      </c>
      <c r="K344" s="90">
        <f>IF(ISNA(VLOOKUP($B344,'[1]1718  Exp_Rev Access'!$F$7:$GK$318,6,FALSE)),"-",VLOOKUP($B344,'[1]1718  Exp_Rev Access'!$F$7:$GK$318,6,FALSE))</f>
        <v>7563.4</v>
      </c>
      <c r="L344" s="90">
        <f>IF(ISNA(VLOOKUP($B344,'[1]1718  Exp_Rev Access'!$F$7:$GK$318,7,FALSE)),"",VLOOKUP($B344,'[1]1718  Exp_Rev Access'!$F$7:$GK$318,7,FALSE))</f>
        <v>0</v>
      </c>
      <c r="M344" s="90">
        <f>IF(ISNA(VLOOKUP($B344,'[1]1718  Exp_Rev Access'!$F$7:$GK$318,8,FALSE)),"",VLOOKUP($B344,'[1]1718  Exp_Rev Access'!$F$7:$GK$318,8,FALSE))</f>
        <v>0</v>
      </c>
      <c r="N344" s="56">
        <f t="shared" si="884"/>
        <v>2883224.34</v>
      </c>
      <c r="O344" s="91">
        <f t="shared" si="885"/>
        <v>0.15017519362485435</v>
      </c>
      <c r="P344" s="56">
        <f t="shared" si="886"/>
        <v>2041.1774192406535</v>
      </c>
      <c r="Q344" s="90">
        <f>IF(ISNA(VLOOKUP($B344,'[1]1718  Exp_Rev Access'!$F$7:$GK$318,10,FALSE)),"",VLOOKUP($B344,'[1]1718  Exp_Rev Access'!$F$7:$GK$318,10,FALSE))</f>
        <v>22509.5</v>
      </c>
      <c r="R344" s="90">
        <f>IF(ISNA(VLOOKUP($B344,'[1]1718  Exp_Rev Access'!$F$7:$GK$318,11,FALSE)),"",VLOOKUP($B344,'[1]1718  Exp_Rev Access'!$F$7:$GK$318,11,FALSE))</f>
        <v>0</v>
      </c>
      <c r="S344" s="90">
        <f>IF(ISNA(VLOOKUP($B344,'[1]1718  Exp_Rev Access'!$F$7:$GK$318,12,FALSE)),"",VLOOKUP($B344,'[1]1718  Exp_Rev Access'!$F$7:$GK$318,12,FALSE))</f>
        <v>3795.82</v>
      </c>
      <c r="T344" s="90">
        <f>IF(ISNA(VLOOKUP($B344,'[1]1718  Exp_Rev Access'!$F$7:$GK$318,13,FALSE)),"",VLOOKUP($B344,'[1]1718  Exp_Rev Access'!$F$7:$GK$318,13,FALSE))</f>
        <v>0</v>
      </c>
      <c r="U344" s="90">
        <f>IF(ISNA(VLOOKUP($B344,'[1]1718  Exp_Rev Access'!$F$7:$GK$318,14,FALSE)),"",VLOOKUP($B344,'[1]1718  Exp_Rev Access'!$F$7:$GK$318,14,FALSE))</f>
        <v>0</v>
      </c>
      <c r="V344" s="90">
        <f>IF(ISNA(VLOOKUP($B344,'[1]1718  Exp_Rev Access'!$F$7:$GK$318,15,FALSE)),"",VLOOKUP($B344,'[1]1718  Exp_Rev Access'!$F$7:$GK$318,15,FALSE))</f>
        <v>620</v>
      </c>
      <c r="W344" s="90">
        <f>IF(ISNA(VLOOKUP($B344,'[1]1718  Exp_Rev Access'!$F$7:$GK$318,16,FALSE)),"",VLOOKUP($B344,'[1]1718  Exp_Rev Access'!$F$7:$GK$318,16,FALSE))</f>
        <v>0</v>
      </c>
      <c r="X344" s="90">
        <f>IF(ISNA(VLOOKUP($B344,'[1]1718  Exp_Rev Access'!$F$7:$GK$318,17,FALSE)),"",VLOOKUP($B344,'[1]1718  Exp_Rev Access'!$F$7:$GK$318,17,FALSE))</f>
        <v>0</v>
      </c>
      <c r="Y344" s="90">
        <f>IF(ISNA(VLOOKUP($B344,'[1]1718  Exp_Rev Access'!$F$7:$GK$318,18,FALSE)),"",VLOOKUP($B344,'[1]1718  Exp_Rev Access'!$F$7:$GK$318,18,FALSE))</f>
        <v>3150.63</v>
      </c>
      <c r="Z344" s="90">
        <f>IF(ISNA(VLOOKUP($B344,'[1]1718  Exp_Rev Access'!$F$7:$GK$318,19,FALSE)),"",VLOOKUP($B344,'[1]1718  Exp_Rev Access'!$F$7:$GK$318,19,FALSE))</f>
        <v>155635.23000000001</v>
      </c>
      <c r="AA344" s="90">
        <f>IF(ISNA(VLOOKUP($B344,'[1]1718  Exp_Rev Access'!$F$7:$GK$318,20,FALSE)),"",VLOOKUP($B344,'[1]1718  Exp_Rev Access'!$F$7:$GK$318,20,FALSE))</f>
        <v>0</v>
      </c>
      <c r="AB344" s="90">
        <f>IF(ISNA(VLOOKUP($B344,'[1]1718  Exp_Rev Access'!$F$7:$GK$318,21,FALSE)),"",VLOOKUP($B344,'[1]1718  Exp_Rev Access'!$F$7:$GK$318,21,FALSE))</f>
        <v>0</v>
      </c>
      <c r="AC344" s="90">
        <f>IF(ISNA(VLOOKUP($B344,'[1]1718  Exp_Rev Access'!$F$7:$GK$318,22,FALSE)),"",VLOOKUP($B344,'[1]1718  Exp_Rev Access'!$F$7:$GK$318,22,FALSE))</f>
        <v>0</v>
      </c>
      <c r="AD344" s="90">
        <f>IF(ISNA(VLOOKUP($B344,'[1]1718  Exp_Rev Access'!$F$7:$GK$318,23,FALSE)),"",VLOOKUP($B344,'[1]1718  Exp_Rev Access'!$F$7:$GK$318,23,FALSE))</f>
        <v>118826.37</v>
      </c>
      <c r="AE344" s="90">
        <f>IF(ISNA(VLOOKUP($B344,'[1]1718  Exp_Rev Access'!$F$7:$GK$318,24,FALSE)),"",VLOOKUP($B344,'[1]1718  Exp_Rev Access'!$F$7:$GK$318,24,FALSE))</f>
        <v>25050.17</v>
      </c>
      <c r="AF344" s="90">
        <f>IF(ISNA(VLOOKUP($B344,'[1]1718  Exp_Rev Access'!$F$7:$GK$318,25,FALSE)),"",VLOOKUP($B344,'[1]1718  Exp_Rev Access'!$F$7:$GK$318,25,FALSE))</f>
        <v>0</v>
      </c>
      <c r="AG344" s="90">
        <f>IF(ISNA(VLOOKUP($B344,'[1]1718  Exp_Rev Access'!$F$7:$GK$318,26,FALSE)),"",VLOOKUP($B344,'[1]1718  Exp_Rev Access'!$F$7:$GK$318,26,FALSE))</f>
        <v>6738.28</v>
      </c>
      <c r="AH344" s="90">
        <f>IF(ISNA(VLOOKUP($B344,'[1]1718  Exp_Rev Access'!$F$7:$GK$318,27,FALSE)),"",VLOOKUP($B344,'[1]1718  Exp_Rev Access'!$F$7:$GK$318,27,FALSE))</f>
        <v>1575.09</v>
      </c>
      <c r="AI344" s="90">
        <f>IF(ISNA(VLOOKUP($B344,'[1]1718  Exp_Rev Access'!$F$7:$GK$318,28,FALSE)),"",VLOOKUP($B344,'[1]1718  Exp_Rev Access'!$F$7:$GK$318,28,FALSE))</f>
        <v>19858.810000000001</v>
      </c>
      <c r="AJ344" s="90">
        <f>IF(ISNA(VLOOKUP($B344,'[1]1718  Exp_Rev Access'!$F$7:$GK$318,29,FALSE)),"",VLOOKUP($B344,'[1]1718  Exp_Rev Access'!$F$7:$GK$318,29,FALSE))</f>
        <v>4190.82</v>
      </c>
      <c r="AK344" s="90">
        <f>IF(ISNA(VLOOKUP($B344,'[1]1718  Exp_Rev Access'!$F$7:$GK$318,30,FALSE)),"",VLOOKUP($B344,'[1]1718  Exp_Rev Access'!$F$7:$GK$318,30,FALSE))</f>
        <v>37972.01</v>
      </c>
      <c r="AL344" s="90">
        <f>IF(ISNA(VLOOKUP($B344,'[1]1718  Exp_Rev Access'!$F$7:$GK$318,31,FALSE)),"",VLOOKUP($B344,'[1]1718  Exp_Rev Access'!$F$7:$GK$318,31,FALSE))</f>
        <v>8723.35</v>
      </c>
      <c r="AM344" s="56">
        <f t="shared" si="887"/>
        <v>408646.08000000007</v>
      </c>
      <c r="AN344" s="92">
        <f t="shared" si="888"/>
        <v>2.128467887033644E-2</v>
      </c>
      <c r="AO344" s="71">
        <f t="shared" si="889"/>
        <v>289.3008148499502</v>
      </c>
      <c r="AP344" s="90">
        <f>IF(ISNA(VLOOKUP($B344,'[1]1718  Exp_Rev Access'!$F$7:$GK$318,33,FALSE)),"",VLOOKUP($B344,'[1]1718  Exp_Rev Access'!$F$7:$GK$318,33,FALSE))</f>
        <v>9323855.6500000004</v>
      </c>
      <c r="AQ344" s="90">
        <f>IF(ISNA(VLOOKUP($B344,'[1]1718  Exp_Rev Access'!$F$7:$GK$318,34,FALSE)),"",VLOOKUP($B344,'[1]1718  Exp_Rev Access'!$F$7:$GK$318,34,FALSE))</f>
        <v>394557.47</v>
      </c>
      <c r="AR344" s="90">
        <f>IF(ISNA(VLOOKUP($B344,'[1]1718  Exp_Rev Access'!$F$7:$GK$318,35,FALSE)),"",VLOOKUP($B344,'[1]1718  Exp_Rev Access'!$F$7:$GK$318,35,FALSE))</f>
        <v>899385.96</v>
      </c>
      <c r="AS344" s="90">
        <f>IF(ISNA(VLOOKUP($B344,'[1]1718  Exp_Rev Access'!$F$7:$GK$318,36,FALSE)),"",VLOOKUP($B344,'[1]1718  Exp_Rev Access'!$F$7:$GK$318,36,FALSE))</f>
        <v>0</v>
      </c>
      <c r="AT344" s="90">
        <f>IF(ISNA(VLOOKUP($B344,'[1]1718  Exp_Rev Access'!$F$7:$GK$318,37,FALSE)),"",VLOOKUP($B344,'[1]1718  Exp_Rev Access'!$F$7:$GK$318,37,FALSE))</f>
        <v>0</v>
      </c>
      <c r="AU344" s="56">
        <f t="shared" si="890"/>
        <v>10617799.080000002</v>
      </c>
      <c r="AV344" s="93">
        <f t="shared" si="891"/>
        <v>0.55303710175698662</v>
      </c>
      <c r="AW344" s="56">
        <f t="shared" si="892"/>
        <v>7516.8662470885602</v>
      </c>
      <c r="AX344" s="90">
        <f>IF(ISNA(VLOOKUP($B344,'[1]1718  Exp_Rev Access'!$F$7:$GK$318,39,FALSE)),"",VLOOKUP($B344,'[1]1718  Exp_Rev Access'!$F$7:$GK$318,39,FALSE))</f>
        <v>0</v>
      </c>
      <c r="AY344" s="90">
        <f>IF(ISNA(VLOOKUP($B344,'[1]1718  Exp_Rev Access'!$F$7:$GK$318,40,FALSE)),"",VLOOKUP($B344,'[1]1718  Exp_Rev Access'!$F$7:$GK$318,40,FALSE))</f>
        <v>1354938.49</v>
      </c>
      <c r="AZ344" s="90">
        <f>IF(ISNA(VLOOKUP($B344,'[1]1718  Exp_Rev Access'!$F$7:$GK$318,41,FALSE)),"",VLOOKUP($B344,'[1]1718  Exp_Rev Access'!$F$7:$GK$318,41,FALSE))</f>
        <v>138561.76</v>
      </c>
      <c r="BA344" s="90">
        <f>IF(ISNA(VLOOKUP($B344,'[1]1718  Exp_Rev Access'!$F$7:$GK$318,42,FALSE)),"",VLOOKUP($B344,'[1]1718  Exp_Rev Access'!$F$7:$GK$318,42,FALSE))</f>
        <v>0</v>
      </c>
      <c r="BB344" s="90">
        <f>IF(ISNA(VLOOKUP($B344,'[1]1718  Exp_Rev Access'!$F$7:$GK$318,43,FALSE)),"",VLOOKUP($B344,'[1]1718  Exp_Rev Access'!$F$7:$GK$318,43,FALSE))</f>
        <v>0</v>
      </c>
      <c r="BC344" s="90">
        <f>IF(ISNA(VLOOKUP($B344,'[1]1718  Exp_Rev Access'!$F$7:$GK$318,44,FALSE)),"",VLOOKUP($B344,'[1]1718  Exp_Rev Access'!$F$7:$GK$318,44,FALSE))</f>
        <v>611326.93000000005</v>
      </c>
      <c r="BD344" s="90">
        <f>IF(ISNA(VLOOKUP($B344,'[1]1718  Exp_Rev Access'!$F$7:$GK$318,45,FALSE)),"",VLOOKUP($B344,'[1]1718  Exp_Rev Access'!$F$7:$GK$318,45,FALSE))</f>
        <v>0</v>
      </c>
      <c r="BE344" s="90">
        <f>IF(ISNA(VLOOKUP($B344,'[1]1718  Exp_Rev Access'!$F$7:$GK$318,46,FALSE)),"",VLOOKUP($B344,'[1]1718  Exp_Rev Access'!$F$7:$GK$318,46,FALSE))</f>
        <v>120550.14</v>
      </c>
      <c r="BF344" s="90">
        <f>IF(ISNA(VLOOKUP($B344,'[1]1718  Exp_Rev Access'!$F$7:$GK$318,47,FALSE)),"",VLOOKUP($B344,'[1]1718  Exp_Rev Access'!$F$7:$GK$318,47,FALSE))</f>
        <v>0</v>
      </c>
      <c r="BG344" s="90">
        <f>IF(ISNA(VLOOKUP($B344,'[1]1718  Exp_Rev Access'!$F$7:$GK$318,48,FALSE)),"",VLOOKUP($B344,'[1]1718  Exp_Rev Access'!$F$7:$GK$318,48,FALSE))</f>
        <v>13942</v>
      </c>
      <c r="BH344" s="90">
        <f>IF(ISNA(VLOOKUP($B344,'[1]1718  Exp_Rev Access'!$F$7:$GK$318,49,FALSE)),"",VLOOKUP($B344,'[1]1718  Exp_Rev Access'!$F$7:$GK$318,49,FALSE))</f>
        <v>31992.1</v>
      </c>
      <c r="BI344" s="90">
        <f>IF(ISNA(VLOOKUP($B344,'[1]1718  Exp_Rev Access'!$F$7:$GK$318,50,FALSE)),"",VLOOKUP($B344,'[1]1718  Exp_Rev Access'!$F$7:$GK$318,50,FALSE))</f>
        <v>0</v>
      </c>
      <c r="BJ344" s="90">
        <f>IF(ISNA(VLOOKUP($B344,'[1]1718  Exp_Rev Access'!$F$7:$GK$318,51,FALSE)),"",VLOOKUP($B344,'[1]1718  Exp_Rev Access'!$F$7:$GK$318,51,FALSE))</f>
        <v>13776.88</v>
      </c>
      <c r="BK344" s="90">
        <f>IF(ISNA(VLOOKUP($B344,'[1]1718  Exp_Rev Access'!$F$7:$GK$318,52,FALSE)),"",VLOOKUP($B344,'[1]1718  Exp_Rev Access'!$F$7:$GK$318,52,FALSE))</f>
        <v>1259840.71</v>
      </c>
      <c r="BL344" s="90">
        <f>IF(ISNA(VLOOKUP($B344,'[1]1718  Exp_Rev Access'!$F$7:$GK$318,53,FALSE)),"",VLOOKUP($B344,'[1]1718  Exp_Rev Access'!$F$7:$GK$318,53,FALSE))</f>
        <v>120</v>
      </c>
      <c r="BM344" s="90">
        <f>IF(ISNA(VLOOKUP($B344,'[1]1718  Exp_Rev Access'!$F$7:$GK$318,54,FALSE)),"",VLOOKUP($B344,'[1]1718  Exp_Rev Access'!$F$7:$GK$318,54,FALSE))</f>
        <v>0</v>
      </c>
      <c r="BN344" s="90">
        <f>IF(ISNA(VLOOKUP($B344,'[1]1718  Exp_Rev Access'!$F$7:$GK$318,55,FALSE)),"",VLOOKUP($B344,'[1]1718  Exp_Rev Access'!$F$7:$GK$318,55,FALSE))</f>
        <v>0</v>
      </c>
      <c r="BO344" s="90">
        <f>IF(ISNA(VLOOKUP($B344,'[1]1718  Exp_Rev Access'!$F$7:$GK$318,56,FALSE)),"",VLOOKUP($B344,'[1]1718  Exp_Rev Access'!$F$7:$GK$318,56,FALSE))</f>
        <v>0</v>
      </c>
      <c r="BP344" s="90">
        <f>IF(ISNA(VLOOKUP($B344,'[1]1718  Exp_Rev Access'!$F$7:$GK$318,57,FALSE)),"",VLOOKUP($B344,'[1]1718  Exp_Rev Access'!$F$7:$GK$318,57,FALSE))</f>
        <v>0</v>
      </c>
      <c r="BQ344" s="90">
        <f>IF(ISNA(VLOOKUP($B344,'[1]1718  Exp_Rev Access'!$F$7:$GK$318,58,FALSE)),"",VLOOKUP($B344,'[1]1718  Exp_Rev Access'!$F$7:$GK$318,58,FALSE))</f>
        <v>5339.12</v>
      </c>
      <c r="BR344" s="90">
        <f>IF(ISNA(VLOOKUP($B344,'[1]1718  Exp_Rev Access'!$F$7:$GK$318,59,FALSE)),"",VLOOKUP($B344,'[1]1718  Exp_Rev Access'!$F$7:$GK$318,59,FALSE))</f>
        <v>0</v>
      </c>
      <c r="BS344" s="90">
        <f>IF(ISNA(VLOOKUP($B344,'[1]1718  Exp_Rev Access'!$F$7:$GK$318,60,FALSE)),"",VLOOKUP($B344,'[1]1718  Exp_Rev Access'!$F$7:$GK$318,60,FALSE))</f>
        <v>0</v>
      </c>
      <c r="BT344" s="90">
        <f>IF(ISNA(VLOOKUP($B344,'[1]1718  Exp_Rev Access'!$F$7:$GK$318,61,FALSE)),"",VLOOKUP($B344,'[1]1718  Exp_Rev Access'!$F$7:$GK$318,61,FALSE))</f>
        <v>0</v>
      </c>
      <c r="BU344" s="90">
        <f>IF(ISNA(VLOOKUP($B344,'[1]1718  Exp_Rev Access'!$F$7:$GK$318,62,FALSE)),"",VLOOKUP($B344,'[1]1718  Exp_Rev Access'!$F$7:$GK$318,62,FALSE))</f>
        <v>0</v>
      </c>
      <c r="BV344" s="56">
        <f t="shared" si="893"/>
        <v>3550388.1300000004</v>
      </c>
      <c r="BW344" s="92">
        <f t="shared" si="894"/>
        <v>0.18492498744171068</v>
      </c>
      <c r="BX344" s="71">
        <f t="shared" si="895"/>
        <v>2513.4957346038677</v>
      </c>
      <c r="BY344" s="90">
        <f>IF(ISNA(VLOOKUP($B344,'[1]1718  Exp_Rev Access'!$F$7:$GK$318,64,FALSE)),"",VLOOKUP($B344,'[1]1718  Exp_Rev Access'!$F$7:$GK$318,64,FALSE))</f>
        <v>0</v>
      </c>
      <c r="BZ344" s="90">
        <f>IF(ISNA(VLOOKUP($B344,'[1]1718  Exp_Rev Access'!$F$7:$GK$318,65,FALSE)),"",VLOOKUP($B344,'[1]1718  Exp_Rev Access'!$F$7:$GK$318,65,FALSE))</f>
        <v>0</v>
      </c>
      <c r="CA344" s="90">
        <f>IF(ISNA(VLOOKUP($B344,'[1]1718  Exp_Rev Access'!$F$7:$GK$318,66,FALSE)),"",VLOOKUP($B344,'[1]1718  Exp_Rev Access'!$F$7:$GK$318,66,FALSE))</f>
        <v>0</v>
      </c>
      <c r="CB344" s="90">
        <f>IF(ISNA(VLOOKUP($B344,'[1]1718  Exp_Rev Access'!$F$7:$GK$318,67,FALSE)),"",VLOOKUP($B344,'[1]1718  Exp_Rev Access'!$F$7:$GK$318,67,FALSE))</f>
        <v>0</v>
      </c>
      <c r="CC344" s="90">
        <f>IF(ISNA(VLOOKUP($B344,'[1]1718  Exp_Rev Access'!$F$7:$GK$318,68,FALSE)),"",VLOOKUP($B344,'[1]1718  Exp_Rev Access'!$F$7:$GK$318,68,FALSE))</f>
        <v>0</v>
      </c>
      <c r="CD344" s="90">
        <f>IF(ISNA(VLOOKUP($B344,'[1]1718  Exp_Rev Access'!$F$7:$GK$318,69,FALSE)),"",VLOOKUP($B344,'[1]1718  Exp_Rev Access'!$F$7:$GK$318,69,FALSE))</f>
        <v>0</v>
      </c>
      <c r="CE344" s="56">
        <f t="shared" si="881"/>
        <v>0</v>
      </c>
      <c r="CF344" s="92">
        <f t="shared" si="896"/>
        <v>0</v>
      </c>
      <c r="CG344" s="78">
        <f t="shared" si="897"/>
        <v>0</v>
      </c>
      <c r="CH344" s="90">
        <f>IF(ISNA(VLOOKUP($B344,'[1]1718  Exp_Rev Access'!$F$7:$GK$318,$CH$2,FALSE)),"",VLOOKUP($B344,'[1]1718  Exp_Rev Access'!$F$7:$GK$318,$CH$2,FALSE))</f>
        <v>0</v>
      </c>
      <c r="CI344" s="90">
        <f>IF(ISNA(VLOOKUP($B344,'[1]1718  Exp_Rev Access'!$F$7:$GK$318,$CI$2,FALSE)),"",VLOOKUP($B344,'[1]1718  Exp_Rev Access'!$F$7:$GK$318,$CI$2,FALSE))</f>
        <v>0</v>
      </c>
      <c r="CJ344" s="90">
        <f>IF(ISNA(VLOOKUP($B344,'[1]1718  Exp_Rev Access'!$F$7:$GK$318,$CJ$2,FALSE)),"",VLOOKUP($B344,'[1]1718  Exp_Rev Access'!$F$7:$GK$318,$CJ$2,FALSE))</f>
        <v>0</v>
      </c>
      <c r="CK344" s="90">
        <f>IF(ISNA(VLOOKUP($B344,'[1]1718  Exp_Rev Access'!$F$7:$GK$318,$CK$2,FALSE)),"",VLOOKUP($B344,'[1]1718  Exp_Rev Access'!$F$7:$GK$318,$CK$2,FALSE))</f>
        <v>0</v>
      </c>
      <c r="CL344" s="90">
        <f>IF(ISNA(VLOOKUP($B344,'[1]1718  Exp_Rev Access'!$F$7:$GK$318,$CL$2,FALSE)),"",VLOOKUP($B344,'[1]1718  Exp_Rev Access'!$F$7:$GK$318,$CL$2,FALSE))</f>
        <v>0</v>
      </c>
      <c r="CM344" s="90">
        <f>IF(ISNA(VLOOKUP($B344,'[1]1718  Exp_Rev Access'!$F$7:$GK$318,$CM$2,FALSE)),"",VLOOKUP($B344,'[1]1718  Exp_Rev Access'!$F$7:$GK$318,$CM$2,FALSE))</f>
        <v>0</v>
      </c>
      <c r="CN344" s="90">
        <f>IF(ISNA(VLOOKUP($B344,'[1]1718  Exp_Rev Access'!$F$7:$GK$318,$CN$2,FALSE)),"",VLOOKUP($B344,'[1]1718  Exp_Rev Access'!$F$7:$GK$318,$CN$2,FALSE))</f>
        <v>0</v>
      </c>
      <c r="CO344" s="90">
        <f>IF(ISNA(VLOOKUP($B344,'[1]1718  Exp_Rev Access'!$F$7:$GK$318,$CO$2,FALSE)),"",VLOOKUP($B344,'[1]1718  Exp_Rev Access'!$F$7:$GK$318,$CO$2,FALSE))</f>
        <v>0</v>
      </c>
      <c r="CP344" s="90">
        <f>IF(ISNA(VLOOKUP($B344,'[1]1718  Exp_Rev Access'!$F$7:$GK$318,$CP$2,FALSE)),"",VLOOKUP($B344,'[1]1718  Exp_Rev Access'!$F$7:$GK$318,$CP$2,FALSE))</f>
        <v>0</v>
      </c>
      <c r="CQ344" s="90">
        <f>IF(ISNA(VLOOKUP($B344,'[1]1718  Exp_Rev Access'!$F$7:$GK$318,$CQ$2,FALSE)),"",VLOOKUP($B344,'[1]1718  Exp_Rev Access'!$F$7:$GK$318,$CQ$2,FALSE))</f>
        <v>367100</v>
      </c>
      <c r="CR344" s="90">
        <f>IF(ISNA(VLOOKUP($B344,'[1]1718  Exp_Rev Access'!$F$7:$GK$318,$CR$2,FALSE)),"",VLOOKUP($B344,'[1]1718  Exp_Rev Access'!$F$7:$GK$318,$CR$2,FALSE))</f>
        <v>0</v>
      </c>
      <c r="CS344" s="90">
        <f>IF(ISNA(VLOOKUP($B344,'[1]1718  Exp_Rev Access'!$F$7:$GK$318,$CS$2,FALSE)),"",VLOOKUP($B344,'[1]1718  Exp_Rev Access'!$F$7:$GK$318,$CS$2,FALSE))</f>
        <v>0</v>
      </c>
      <c r="CT344" s="90">
        <f>IF(ISNA(VLOOKUP($B344,'[1]1718  Exp_Rev Access'!$F$7:$GK$318,$CT$2,FALSE)),"",VLOOKUP($B344,'[1]1718  Exp_Rev Access'!$F$7:$GK$318,$CT$2,FALSE))</f>
        <v>0</v>
      </c>
      <c r="CU344" s="90">
        <f>IF(ISNA(VLOOKUP($B344,'[1]1718  Exp_Rev Access'!$F$7:$GK$318,$CU$2,FALSE)),"",VLOOKUP($B344,'[1]1718  Exp_Rev Access'!$F$7:$GK$318,$CU$2,FALSE))</f>
        <v>466905.99</v>
      </c>
      <c r="CV344" s="90">
        <f>IF(ISNA(VLOOKUP($B344,'[1]1718  Exp_Rev Access'!$F$7:$GK$318,$CV$2,FALSE)),"",VLOOKUP($B344,'[1]1718  Exp_Rev Access'!$F$7:$GK$318,$CV$2,FALSE))</f>
        <v>82934.67</v>
      </c>
      <c r="CW344" s="90">
        <f>IF(ISNA(VLOOKUP($B344,'[1]1718  Exp_Rev Access'!$F$7:$GK$318,$CW$2,FALSE)),"",VLOOKUP($B344,'[1]1718  Exp_Rev Access'!$F$7:$GK$318,$CW$2,FALSE))</f>
        <v>0</v>
      </c>
      <c r="CX344" s="90">
        <f>IF(ISNA(VLOOKUP($B344,'[1]1718  Exp_Rev Access'!$F$7:$GK$318,$CX$2,FALSE)),"",VLOOKUP($B344,'[1]1718  Exp_Rev Access'!$F$7:$GK$318,$CX$2,FALSE))</f>
        <v>0</v>
      </c>
      <c r="CY344" s="90">
        <f>IF(ISNA(VLOOKUP($B344,'[1]1718  Exp_Rev Access'!$F$7:$GK$318,$CY$2,FALSE)),"",VLOOKUP($B344,'[1]1718  Exp_Rev Access'!$F$7:$GK$318,$CY$2,FALSE))</f>
        <v>0</v>
      </c>
      <c r="CZ344" s="90">
        <f>IF(ISNA(VLOOKUP($B344,'[1]1718  Exp_Rev Access'!$F$7:$GK$318,$CZ$2,FALSE)),"",VLOOKUP($B344,'[1]1718  Exp_Rev Access'!$F$7:$GK$318,$CZ$2,FALSE))</f>
        <v>0</v>
      </c>
      <c r="DA344" s="90">
        <f>IF(ISNA(VLOOKUP($B344,'[1]1718  Exp_Rev Access'!$F$7:$GK$318,$DA$2,FALSE)),"",VLOOKUP($B344,'[1]1718  Exp_Rev Access'!$F$7:$GK$318,$DA$2,FALSE))</f>
        <v>0</v>
      </c>
      <c r="DB344" s="90">
        <f>IF(ISNA(VLOOKUP($B344,'[1]1718  Exp_Rev Access'!$F$7:$GK$318,$DB$2,FALSE)),"",VLOOKUP($B344,'[1]1718  Exp_Rev Access'!$F$7:$GK$318,$DB$2,FALSE))</f>
        <v>0</v>
      </c>
      <c r="DC344" s="90">
        <f>IF(ISNA(VLOOKUP($B344,'[1]1718  Exp_Rev Access'!$F$7:$GK$318,$DC$2,FALSE)),"",VLOOKUP($B344,'[1]1718  Exp_Rev Access'!$F$7:$GK$318,$DC$2,FALSE))</f>
        <v>0</v>
      </c>
      <c r="DD344" s="90">
        <f>IF(ISNA(VLOOKUP($B344,'[1]1718  Exp_Rev Access'!$F$7:$GK$318,$DD$2,FALSE)),"",VLOOKUP($B344,'[1]1718  Exp_Rev Access'!$F$7:$GK$318,$DD$2,FALSE))</f>
        <v>0</v>
      </c>
      <c r="DE344" s="90">
        <f>IF(ISNA(VLOOKUP($B344,'[1]1718  Exp_Rev Access'!$F$7:$GK$318,$DE$2,FALSE)),"",VLOOKUP($B344,'[1]1718  Exp_Rev Access'!$F$7:$GK$318,$DE$2,FALSE))</f>
        <v>0</v>
      </c>
      <c r="DF344" s="90">
        <f>IF(ISNA(VLOOKUP($B344,'[1]1718  Exp_Rev Access'!$F$7:$GK$318,$DF$2,FALSE)),"",VLOOKUP($B344,'[1]1718  Exp_Rev Access'!$F$7:$GK$318,$DF$2,FALSE))</f>
        <v>0</v>
      </c>
      <c r="DG344" s="90">
        <f>IF(ISNA(VLOOKUP($B344,'[1]1718  Exp_Rev Access'!$F$7:$GK$318,$DG$2,FALSE)),"",VLOOKUP($B344,'[1]1718  Exp_Rev Access'!$F$7:$GK$318,$DG$2,FALSE))</f>
        <v>0</v>
      </c>
      <c r="DH344" s="90">
        <f>IF(ISNA(VLOOKUP($B344,'[1]1718  Exp_Rev Access'!$F$7:$GK$318,$DH$2,FALSE)),"",VLOOKUP($B344,'[1]1718  Exp_Rev Access'!$F$7:$GK$318,$DH$2,FALSE))</f>
        <v>4004.09</v>
      </c>
      <c r="DI344" s="90">
        <f>IF(ISNA(VLOOKUP($B344,'[1]1718  Exp_Rev Access'!$F$7:$GK$318,$DI$2,FALSE)),"",VLOOKUP($B344,'[1]1718  Exp_Rev Access'!$F$7:$GK$318,$DI$2,FALSE))</f>
        <v>390442.29</v>
      </c>
      <c r="DJ344" s="90">
        <f>IF(ISNA(VLOOKUP($B344,'[1]1718  Exp_Rev Access'!$F$7:$GK$318,$DJ$2,FALSE)),"",VLOOKUP($B344,'[1]1718  Exp_Rev Access'!$F$7:$GK$318,$DJ$2,FALSE))</f>
        <v>0</v>
      </c>
      <c r="DK344" s="90">
        <f>IF(ISNA(VLOOKUP($B344,'[1]1718  Exp_Rev Access'!$F$7:$GK$318,$DK$2,FALSE)),"",VLOOKUP($B344,'[1]1718  Exp_Rev Access'!$F$7:$GK$318,$DK$2,FALSE))</f>
        <v>0</v>
      </c>
      <c r="DL344" s="90">
        <f>IF(ISNA(VLOOKUP($B344,'[1]1718  Exp_Rev Access'!$F$7:$GK$318,$DL$2,FALSE)),"",VLOOKUP($B344,'[1]1718  Exp_Rev Access'!$F$7:$GK$318,$DL$2,FALSE))</f>
        <v>0</v>
      </c>
      <c r="DM344" s="90">
        <f>IF(ISNA(VLOOKUP($B344,'[1]1718  Exp_Rev Access'!$F$7:$GK$318,$DM$2,FALSE)),"",VLOOKUP($B344,'[1]1718  Exp_Rev Access'!$F$7:$GK$318,$DM$2,FALSE))</f>
        <v>0</v>
      </c>
      <c r="DN344" s="90">
        <f>IF(ISNA(VLOOKUP($B344,'[1]1718  Exp_Rev Access'!$F$7:$GK$318,$DN$2,FALSE)),"",VLOOKUP($B344,'[1]1718  Exp_Rev Access'!$F$7:$GK$318,$DN$2,FALSE))</f>
        <v>0</v>
      </c>
      <c r="DO344" s="90">
        <f>IF(ISNA(VLOOKUP($B344,'[1]1718  Exp_Rev Access'!$F$7:$GK$318,$DO$2,FALSE)),"",VLOOKUP($B344,'[1]1718  Exp_Rev Access'!$F$7:$GK$318,$DO$2,FALSE))</f>
        <v>0</v>
      </c>
      <c r="DP344" s="90">
        <f>IF(ISNA(VLOOKUP($B344,'[1]1718  Exp_Rev Access'!$F$7:$GK$318,$DP$2,FALSE)),"",VLOOKUP($B344,'[1]1718  Exp_Rev Access'!$F$7:$GK$318,$DP$2,FALSE))</f>
        <v>0</v>
      </c>
      <c r="DQ344" s="90">
        <f>IF(ISNA(VLOOKUP($B344,'[1]1718  Exp_Rev Access'!$F$7:$GK$318,$DQ$2,FALSE)),"",VLOOKUP($B344,'[1]1718  Exp_Rev Access'!$F$7:$GK$318,$DQ$2,FALSE))</f>
        <v>0</v>
      </c>
      <c r="DR344" s="90">
        <f>IF(ISNA(VLOOKUP($B344,'[1]1718  Exp_Rev Access'!$F$7:$GK$318,$DR$2,FALSE)),"",VLOOKUP($B344,'[1]1718  Exp_Rev Access'!$F$7:$GK$318,$DR$2,FALSE))</f>
        <v>0</v>
      </c>
      <c r="DS344" s="90">
        <f>IF(ISNA(VLOOKUP($B344,'[1]1718  Exp_Rev Access'!$F$7:$GK$318,$DS$2,FALSE)),"",VLOOKUP($B344,'[1]1718  Exp_Rev Access'!$F$7:$GK$318,$DS$2,FALSE))</f>
        <v>0</v>
      </c>
      <c r="DT344" s="90">
        <f>IF(ISNA(VLOOKUP($B344,'[1]1718  Exp_Rev Access'!$F$7:$GK$318,$DT$2,FALSE)),"",VLOOKUP($B344,'[1]1718  Exp_Rev Access'!$F$7:$GK$318,$DT$2,FALSE))</f>
        <v>0</v>
      </c>
      <c r="DU344" s="90">
        <f>IF(ISNA(VLOOKUP($B344,'[1]1718  Exp_Rev Access'!$F$7:$GK$318,$DU$2,FALSE)),"",VLOOKUP($B344,'[1]1718  Exp_Rev Access'!$F$7:$GK$318,$DU$2,FALSE))</f>
        <v>0</v>
      </c>
      <c r="DV344" s="90">
        <f>IF(ISNA(VLOOKUP($B344,'[1]1718  Exp_Rev Access'!$F$7:$GK$318,$DV$2,FALSE)),"",VLOOKUP($B344,'[1]1718  Exp_Rev Access'!$F$7:$GK$318,$DV$2,FALSE))</f>
        <v>0</v>
      </c>
      <c r="DW344" s="90">
        <f>IF(ISNA(VLOOKUP($B344,'[1]1718  Exp_Rev Access'!$F$7:$GK$318,$DW$2,FALSE)),"",VLOOKUP($B344,'[1]1718  Exp_Rev Access'!$F$7:$GK$318,$DW$2,FALSE))</f>
        <v>0</v>
      </c>
      <c r="DX344" s="90">
        <f>IF(ISNA(VLOOKUP($B344,'[1]1718  Exp_Rev Access'!$F$7:$GK$318,$DX$2,FALSE)),"",VLOOKUP($B344,'[1]1718  Exp_Rev Access'!$F$7:$GK$318,$DX$2,FALSE))</f>
        <v>0</v>
      </c>
      <c r="DY344" s="90">
        <f>IF(ISNA(VLOOKUP($B344,'[1]1718  Exp_Rev Access'!$F$7:$GK$318,$DY$2,FALSE)),"",VLOOKUP($B344,'[1]1718  Exp_Rev Access'!$F$7:$GK$318,$DY$2,FALSE))</f>
        <v>0</v>
      </c>
      <c r="DZ344" s="90">
        <f>IF(ISNA(VLOOKUP($B344,'[1]1718  Exp_Rev Access'!$F$7:$GK$318,$DZ$2,FALSE)),"",VLOOKUP($B344,'[1]1718  Exp_Rev Access'!$F$7:$GK$318,$DZ$2,FALSE))</f>
        <v>0</v>
      </c>
      <c r="EA344" s="90">
        <f>IF(ISNA(VLOOKUP($B344,'[1]1718  Exp_Rev Access'!$F$7:$GK$318,$EA$2,FALSE)),"",VLOOKUP($B344,'[1]1718  Exp_Rev Access'!$F$7:$GK$318,$EA$2,FALSE))</f>
        <v>0</v>
      </c>
      <c r="EB344" s="90">
        <f>IF(ISNA(VLOOKUP($B344,'[1]1718  Exp_Rev Access'!$F$7:$GK$318,$EB$2,FALSE)),"",VLOOKUP($B344,'[1]1718  Exp_Rev Access'!$F$7:$GK$318,$EB$2,FALSE))</f>
        <v>0</v>
      </c>
      <c r="EC344" s="90">
        <f>IF(ISNA(VLOOKUP($B344,'[1]1718  Exp_Rev Access'!$F$7:$GK$318,$EC$2,FALSE)),"",VLOOKUP($B344,'[1]1718  Exp_Rev Access'!$F$7:$GK$318,$EC$2,FALSE))</f>
        <v>0</v>
      </c>
      <c r="ED344" s="90">
        <f>IF(ISNA(VLOOKUP($B344,'[1]1718  Exp_Rev Access'!$F$7:$GK$318,$ED$2,FALSE)),"",VLOOKUP($B344,'[1]1718  Exp_Rev Access'!$F$7:$GK$318,$ED$2,FALSE))</f>
        <v>0</v>
      </c>
      <c r="EE344" s="90">
        <f>IF(ISNA(VLOOKUP($B344,'[1]1718  Exp_Rev Access'!$F$7:$GK$318,$EE$2,FALSE)),"",VLOOKUP($B344,'[1]1718  Exp_Rev Access'!$F$7:$GK$318,$EE$2,FALSE))</f>
        <v>0</v>
      </c>
      <c r="EF344" s="90">
        <f>IF(ISNA(VLOOKUP($B344,'[1]1718  Exp_Rev Access'!$F$7:$GK$318,$EF$2,FALSE)),"",VLOOKUP($B344,'[1]1718  Exp_Rev Access'!$F$7:$GK$318,$EF$2,FALSE))</f>
        <v>0</v>
      </c>
      <c r="EG344" s="90">
        <f>IF(ISNA(VLOOKUP($B344,'[1]1718  Exp_Rev Access'!$F$7:$GK$318,$EG$2,FALSE)),"",VLOOKUP($B344,'[1]1718  Exp_Rev Access'!$F$7:$GK$318,$EG$2,FALSE))</f>
        <v>0</v>
      </c>
      <c r="EH344" s="90">
        <f>IF(ISNA(VLOOKUP($B344,'[1]1718  Exp_Rev Access'!$F$7:$GK$318,$EH$2,FALSE)),"",VLOOKUP($B344,'[1]1718  Exp_Rev Access'!$F$7:$GK$318,$EH$2,FALSE))</f>
        <v>0</v>
      </c>
      <c r="EI344" s="90">
        <f>IF(ISNA(VLOOKUP($B344,'[1]1718  Exp_Rev Access'!$F$7:$GK$318,$EI$2,FALSE)),"",VLOOKUP($B344,'[1]1718  Exp_Rev Access'!$F$7:$GK$318,$EI$2,FALSE))</f>
        <v>0</v>
      </c>
      <c r="EJ344" s="90">
        <f>IF(ISNA(VLOOKUP($B344,'[1]1718  Exp_Rev Access'!$F$7:$GK$318,$EJ$2,FALSE)),"",VLOOKUP($B344,'[1]1718  Exp_Rev Access'!$F$7:$GK$318,$EJ$2,FALSE))</f>
        <v>0</v>
      </c>
      <c r="EK344" s="90">
        <f>IF(ISNA(VLOOKUP($B344,'[1]1718  Exp_Rev Access'!$F$7:$GK$318,$EK$2,FALSE)),"",VLOOKUP($B344,'[1]1718  Exp_Rev Access'!$F$7:$GK$318,$EK$2,FALSE))</f>
        <v>0</v>
      </c>
      <c r="EL344" s="90">
        <f>IF(ISNA(VLOOKUP($B344,'[1]1718  Exp_Rev Access'!$F$7:$GK$318,$EL$2,FALSE)),"",VLOOKUP($B344,'[1]1718  Exp_Rev Access'!$F$7:$GK$318,$EL$2,FALSE))</f>
        <v>0</v>
      </c>
      <c r="EM344" s="90">
        <f>IF(ISNA(VLOOKUP($B344,'[1]1718  Exp_Rev Access'!$F$7:$GK$318,$EM$2,FALSE)),"",VLOOKUP($B344,'[1]1718  Exp_Rev Access'!$F$7:$GK$318,$EM$2,FALSE))</f>
        <v>0</v>
      </c>
      <c r="EN344" s="90">
        <f>IF(ISNA(VLOOKUP($B344,'[1]1718  Exp_Rev Access'!$F$7:$GK$318,$EN$2,FALSE)),"",VLOOKUP($B344,'[1]1718  Exp_Rev Access'!$F$7:$GK$318,$EN$2,FALSE))</f>
        <v>0</v>
      </c>
      <c r="EO344" s="90">
        <f>IF(ISNA(VLOOKUP($B344,'[1]1718  Exp_Rev Access'!$F$7:$GK$318,$EO$2,FALSE)),"",VLOOKUP($B344,'[1]1718  Exp_Rev Access'!$F$7:$GK$318,$EO$2,FALSE))</f>
        <v>0</v>
      </c>
      <c r="EP344" s="90">
        <f>IF(ISNA(VLOOKUP($B344,'[1]1718  Exp_Rev Access'!$F$7:$GK$318,$EP$2,FALSE)),"",VLOOKUP($B344,'[1]1718  Exp_Rev Access'!$F$7:$GK$318,$EP$2,FALSE))</f>
        <v>0</v>
      </c>
      <c r="EQ344" s="90">
        <f>IF(ISNA(VLOOKUP($B344,'[1]1718  Exp_Rev Access'!$F$7:$GK$318,$EQ$2,FALSE)),"",VLOOKUP($B344,'[1]1718  Exp_Rev Access'!$F$7:$GK$318,$EQ$2,FALSE))</f>
        <v>0</v>
      </c>
      <c r="ER344" s="90">
        <f>IF(ISNA(VLOOKUP($B344,'[1]1718  Exp_Rev Access'!$F$7:$GK$318,$ER$2,FALSE)),"",VLOOKUP($B344,'[1]1718  Exp_Rev Access'!$F$7:$GK$318,$ER$2,FALSE))</f>
        <v>0</v>
      </c>
      <c r="ES344" s="90">
        <f>IF(ISNA(VLOOKUP($B344,'[1]1718  Exp_Rev Access'!$F$7:$GK$318,$ES$2,FALSE)),"",VLOOKUP($B344,'[1]1718  Exp_Rev Access'!$F$7:$GK$318,$ES$2,FALSE))</f>
        <v>0</v>
      </c>
      <c r="ET344" s="90">
        <f>IF(ISNA(VLOOKUP($B344,'[1]1718  Exp_Rev Access'!$F$7:$GK$318,$ET$2,FALSE)),"",VLOOKUP($B344,'[1]1718  Exp_Rev Access'!$F$7:$GK$318,$ET$2,FALSE))</f>
        <v>0</v>
      </c>
      <c r="EU344" s="90">
        <f>IF(ISNA(VLOOKUP($B344,'[1]1718  Exp_Rev Access'!$F$7:$GK$318,$EU$2,FALSE)),"",VLOOKUP($B344,'[1]1718  Exp_Rev Access'!$F$7:$GK$318,$EU$2,FALSE))</f>
        <v>0</v>
      </c>
      <c r="EV344" s="90">
        <f>IF(ISNA(VLOOKUP($B344,'[1]1718  Exp_Rev Access'!$F$7:$GK$318,$EV$2,FALSE)),"",VLOOKUP($B344,'[1]1718  Exp_Rev Access'!$F$7:$GK$318,$EV$2,FALSE))</f>
        <v>0</v>
      </c>
      <c r="EW344" s="90">
        <f>IF(ISNA(VLOOKUP($B344,'[1]1718  Exp_Rev Access'!$F$7:$GK$318,$EW$2,FALSE)),"",VLOOKUP($B344,'[1]1718  Exp_Rev Access'!$F$7:$GK$318,$EW$2,FALSE))</f>
        <v>0</v>
      </c>
      <c r="EX344" s="90">
        <f>IF(ISNA(VLOOKUP($B344,'[1]1718  Exp_Rev Access'!$F$7:$GK$318,$EX$2,FALSE)),"",VLOOKUP($B344,'[1]1718  Exp_Rev Access'!$F$7:$GK$318,$EX$2,FALSE))</f>
        <v>0</v>
      </c>
      <c r="EY344" s="90">
        <f>IF(ISNA(VLOOKUP($B344,'[1]1718  Exp_Rev Access'!$F$7:$GK$318,$EY$2,FALSE)),"",VLOOKUP($B344,'[1]1718  Exp_Rev Access'!$F$7:$GK$318,$EY$2,FALSE))</f>
        <v>0</v>
      </c>
      <c r="EZ344" s="90">
        <f>IF(ISNA(VLOOKUP($B344,'[1]1718  Exp_Rev Access'!$F$7:$GK$318,$EZ$2,FALSE)),"",VLOOKUP($B344,'[1]1718  Exp_Rev Access'!$F$7:$GK$318,$EZ$2,FALSE))</f>
        <v>0</v>
      </c>
      <c r="FA344" s="90">
        <f>IF(ISNA(VLOOKUP($B344,'[1]1718  Exp_Rev Access'!$F$7:$GK$318,$FA$2,FALSE)),"",VLOOKUP($B344,'[1]1718  Exp_Rev Access'!$F$7:$GK$318,$FA$2,FALSE))</f>
        <v>0</v>
      </c>
      <c r="FB344" s="90">
        <f>IF(ISNA(VLOOKUP($B344,'[1]1718  Exp_Rev Access'!$F$7:$GK$318,$FB$2,FALSE)),"",VLOOKUP($B344,'[1]1718  Exp_Rev Access'!$F$7:$GK$318,$FB$2,FALSE))</f>
        <v>0</v>
      </c>
      <c r="FC344" s="90">
        <f>IF(ISNA(VLOOKUP($B344,'[1]1718  Exp_Rev Access'!$F$7:$GK$318,$FC$2,FALSE)),"",VLOOKUP($B344,'[1]1718  Exp_Rev Access'!$F$7:$GK$318,$FC$2,FALSE))</f>
        <v>0</v>
      </c>
      <c r="FD344" s="90">
        <f>IF(ISNA(VLOOKUP($B344,'[1]1718  Exp_Rev Access'!$F$7:$GK$318,$FD$2,FALSE)),"",VLOOKUP($B344,'[1]1718  Exp_Rev Access'!$F$7:$GK$318,$FD$2,FALSE))</f>
        <v>0</v>
      </c>
      <c r="FE344" s="90">
        <f>IF(ISNA(VLOOKUP($B344,'[1]1718  Exp_Rev Access'!$F$7:$GK$318,$FE$2,FALSE)),"",VLOOKUP($B344,'[1]1718  Exp_Rev Access'!$F$7:$GK$318,$FE$2,FALSE))</f>
        <v>0</v>
      </c>
      <c r="FF344" s="90">
        <f>IF(ISNA(VLOOKUP($B344,'[1]1718  Exp_Rev Access'!$F$7:$GK$318,$FF$2,FALSE)),"",VLOOKUP($B344,'[1]1718  Exp_Rev Access'!$F$7:$GK$318,$FF$2,FALSE))</f>
        <v>0</v>
      </c>
      <c r="FG344" s="90">
        <f>IF(ISNA(VLOOKUP($B344,'[1]1718  Exp_Rev Access'!$F$7:$GK$318,$FG$2,FALSE)),"",VLOOKUP($B344,'[1]1718  Exp_Rev Access'!$F$7:$GK$318,$FG$2,FALSE))</f>
        <v>0</v>
      </c>
      <c r="FH344" s="90">
        <f>IF(ISNA(VLOOKUP($B344,'[1]1718  Exp_Rev Access'!$F$7:$GK$318,$FH$2,FALSE)),"",VLOOKUP($B344,'[1]1718  Exp_Rev Access'!$F$7:$GK$318,$FH$2,FALSE))</f>
        <v>0</v>
      </c>
      <c r="FI344" s="90">
        <f>IF(ISNA(VLOOKUP($B344,'[1]1718  Exp_Rev Access'!$F$7:$GK$318,$FI$2,FALSE)),"",VLOOKUP($B344,'[1]1718  Exp_Rev Access'!$F$7:$GK$318,$FI$2,FALSE))</f>
        <v>0</v>
      </c>
      <c r="FJ344" s="90">
        <f>IF(ISNA(VLOOKUP($B344,'[1]1718  Exp_Rev Access'!$F$7:$GK$318,$FJ$2,FALSE)),"",VLOOKUP($B344,'[1]1718  Exp_Rev Access'!$F$7:$GK$318,$FJ$2,FALSE))</f>
        <v>0</v>
      </c>
      <c r="FK344" s="90">
        <f>IF(ISNA(VLOOKUP($B344,'[1]1718  Exp_Rev Access'!$F$7:$GK$318,$FK$2,FALSE)),"",VLOOKUP($B344,'[1]1718  Exp_Rev Access'!$F$7:$GK$318,$FK$2,FALSE))</f>
        <v>0</v>
      </c>
      <c r="FL344" s="90">
        <f>IF(ISNA(VLOOKUP($B344,'[1]1718  Exp_Rev Access'!$F$7:$GK$318,$FL$2,FALSE)),"",VLOOKUP($B344,'[1]1718  Exp_Rev Access'!$F$7:$GK$318,$FL$2,FALSE))</f>
        <v>0</v>
      </c>
      <c r="FM344" s="90">
        <f>IF(ISNA(VLOOKUP($B344,'[1]1718  Exp_Rev Access'!$F$7:$GK$318,$FM$2,FALSE)),"",VLOOKUP($B344,'[1]1718  Exp_Rev Access'!$F$7:$GK$318,$FM$2,FALSE))</f>
        <v>0</v>
      </c>
      <c r="FN344" s="90">
        <f>IF(ISNA(VLOOKUP($B344,'[1]1718  Exp_Rev Access'!$F$7:$GK$318,$FN$2,FALSE)),"",VLOOKUP($B344,'[1]1718  Exp_Rev Access'!$F$7:$GK$318,$FN$2,FALSE))</f>
        <v>0</v>
      </c>
      <c r="FO344" s="90">
        <f>IF(ISNA(VLOOKUP($B344,'[1]1718  Exp_Rev Access'!$F$7:$GK$318,$FO$2,FALSE)),"",VLOOKUP($B344,'[1]1718  Exp_Rev Access'!$F$7:$GK$318,$FO$2,FALSE))</f>
        <v>0</v>
      </c>
      <c r="FP344" s="90">
        <f>IF(ISNA(VLOOKUP($B344,'[1]1718  Exp_Rev Access'!$F$7:$GK$318,$FP$2,FALSE)),"",VLOOKUP($B344,'[1]1718  Exp_Rev Access'!$F$7:$GK$318,$FP$2,FALSE))</f>
        <v>0</v>
      </c>
      <c r="FQ344" s="90">
        <f>IF(ISNA(VLOOKUP($B344,'[1]1718  Exp_Rev Access'!$F$7:$GK$318,$FQ$2,FALSE)),"",VLOOKUP($B344,'[1]1718  Exp_Rev Access'!$F$7:$GK$318,$FQ$2,FALSE))</f>
        <v>0</v>
      </c>
      <c r="FR344" s="90">
        <f>IF(ISNA(VLOOKUP($B344,'[1]1718  Exp_Rev Access'!$F$7:$GK$318,$FR$2,FALSE)),"",VLOOKUP($B344,'[1]1718  Exp_Rev Access'!$F$7:$GK$318,$FR$2,FALSE))</f>
        <v>39246.53</v>
      </c>
      <c r="FS344" s="56">
        <f t="shared" si="898"/>
        <v>1350633.57</v>
      </c>
      <c r="FT344" s="92">
        <f t="shared" si="899"/>
        <v>7.0348899000685555E-2</v>
      </c>
      <c r="FU344" s="94">
        <f t="shared" si="900"/>
        <v>956.18044926479456</v>
      </c>
      <c r="FV344" s="95">
        <f>IF(ISNA(VLOOKUP($B344,'[1]1718  Exp_Rev Access'!$F$7:$GK$318,$FV$2,FALSE)),"",VLOOKUP($B344,'[1]1718  Exp_Rev Access'!$F$7:$GK$318,$FV$2,FALSE))</f>
        <v>0</v>
      </c>
      <c r="FW344" s="95">
        <f>IF(ISNA(VLOOKUP($B344,'[1]1718  Exp_Rev Access'!$F$7:$GK$318,$FW$2,FALSE)),"",VLOOKUP($B344,'[1]1718  Exp_Rev Access'!$F$7:$GK$318,$FW$2,FALSE))</f>
        <v>0</v>
      </c>
      <c r="FX344" s="95">
        <f>IF(ISNA(VLOOKUP($B344,'[1]1718  Exp_Rev Access'!$F$7:$GK$318,$FX$2,FALSE)),"",VLOOKUP($B344,'[1]1718  Exp_Rev Access'!$F$7:$GK$318,$FX$2,FALSE))</f>
        <v>0</v>
      </c>
      <c r="FY344" s="95">
        <f>IF(ISNA(VLOOKUP($B344,'[1]1718  Exp_Rev Access'!$F$7:$GK$318,$FY$2,FALSE)),"",VLOOKUP($B344,'[1]1718  Exp_Rev Access'!$F$7:$GK$318,$FY$2,FALSE))</f>
        <v>0</v>
      </c>
      <c r="FZ344" s="95">
        <f>IF(ISNA(VLOOKUP($B344,'[1]1718  Exp_Rev Access'!$F$7:$GK$318,$FZ$2,FALSE)),"",VLOOKUP($B344,'[1]1718  Exp_Rev Access'!$F$7:$GK$318,$FZ$2,FALSE))</f>
        <v>0</v>
      </c>
      <c r="GA344" s="95">
        <f>IF(ISNA(VLOOKUP($B344,'[1]1718  Exp_Rev Access'!$F$7:$GK$318,$GA$2,FALSE)),"",VLOOKUP($B344,'[1]1718  Exp_Rev Access'!$F$7:$GK$318,$GA$2,FALSE))</f>
        <v>0</v>
      </c>
      <c r="GB344" s="95">
        <f>IF(ISNA(VLOOKUP($B344,'[1]1718  Exp_Rev Access'!$F$7:$GK$318,$GB$2,FALSE)),"",VLOOKUP($B344,'[1]1718  Exp_Rev Access'!$F$7:$GK$318,$GB$2,FALSE))</f>
        <v>0</v>
      </c>
      <c r="GC344" s="95">
        <f>IF(ISNA(VLOOKUP($B344,'[1]1718  Exp_Rev Access'!$F$7:$GK$318,$GC$2,FALSE)),"",VLOOKUP($B344,'[1]1718  Exp_Rev Access'!$F$7:$GK$318,$GC$2,FALSE))</f>
        <v>0</v>
      </c>
      <c r="GD344" s="95">
        <f>IF(ISNA(VLOOKUP($B344,'[1]1718  Exp_Rev Access'!$F$7:$GK$318,$GD$2,FALSE)),"",VLOOKUP($B344,'[1]1718  Exp_Rev Access'!$F$7:$GK$318,$GD$2,FALSE))</f>
        <v>0</v>
      </c>
      <c r="GE344" s="95">
        <f>IF(ISNA(VLOOKUP($B344,'[1]1718  Exp_Rev Access'!$F$7:$GK$318,$GE$2,FALSE)),"",VLOOKUP($B344,'[1]1718  Exp_Rev Access'!$F$7:$GK$318,$GE$2,FALSE))</f>
        <v>0</v>
      </c>
      <c r="GF344" s="95">
        <f>IF(ISNA(VLOOKUP($B344,'[1]1718  Exp_Rev Access'!$F$7:$GK$318,$GF$2,FALSE)),"",VLOOKUP($B344,'[1]1718  Exp_Rev Access'!$F$7:$GK$318,$GF$2,FALSE))</f>
        <v>2975</v>
      </c>
      <c r="GG344" s="95">
        <f>IF(ISNA(VLOOKUP($B344,'[1]1718  Exp_Rev Access'!$F$7:$GK$318,$GG$2,FALSE)),"",VLOOKUP($B344,'[1]1718  Exp_Rev Access'!$F$7:$GK$318,$GG$2,FALSE))</f>
        <v>0</v>
      </c>
      <c r="GH344" s="95">
        <f>IF(ISNA(VLOOKUP($B344,'[1]1718  Exp_Rev Access'!$F$7:$GK$318,$GH$2,FALSE)),"",VLOOKUP($B344,'[1]1718  Exp_Rev Access'!$F$7:$GK$318,$GH$2,FALSE))</f>
        <v>375464.88</v>
      </c>
      <c r="GI344" s="95">
        <f>IF(ISNA(VLOOKUP($B344,'[1]1718  Exp_Rev Access'!$F$7:$GK$318,$GI$2,FALSE)),"",VLOOKUP($B344,'[1]1718  Exp_Rev Access'!$F$7:$GK$318,$GI$2,FALSE))</f>
        <v>0</v>
      </c>
      <c r="GJ344" s="95">
        <f>IF(ISNA(VLOOKUP($B344,'[1]1718  Exp_Rev Access'!$F$7:$GK$318,$GJ$2,FALSE)),"",VLOOKUP($B344,'[1]1718  Exp_Rev Access'!$F$7:$GK$318,$GJ$2,FALSE))</f>
        <v>0</v>
      </c>
      <c r="GK344" s="95">
        <f>IF(ISNA(VLOOKUP($B344,'[1]1718  Exp_Rev Access'!$F$7:$GK$318,$GK$2,FALSE)),"",VLOOKUP($B344,'[1]1718  Exp_Rev Access'!$F$7:$GK$318,$GK$2,FALSE))</f>
        <v>1533.24</v>
      </c>
      <c r="GL344" s="95">
        <f>IF(ISNA(VLOOKUP($B344,'[1]1718  Exp_Rev Access'!$F$7:$GK$318,$GL$2,FALSE)),"",VLOOKUP($B344,'[1]1718  Exp_Rev Access'!$F$7:$GK$318,$GL$2,FALSE))</f>
        <v>8407.58</v>
      </c>
      <c r="GM344" s="95">
        <f>IF(ISNA(VLOOKUP($B344,'[1]1718  Exp_Rev Access'!$F$7:$GK$318,$GM$2,FALSE)),"",VLOOKUP($B344,'[1]1718  Exp_Rev Access'!$F$7:$GK$318,$GM$2,FALSE))</f>
        <v>0</v>
      </c>
      <c r="GN344" s="95">
        <f>IF(ISNA(VLOOKUP($B344,'[1]1718  Exp_Rev Access'!$F$7:$GK$318,$GN$2,FALSE)),"",VLOOKUP($B344,'[1]1718  Exp_Rev Access'!$F$7:$GK$318,$GN$2,FALSE))</f>
        <v>0</v>
      </c>
      <c r="GO344" s="95">
        <f>IF(ISNA(VLOOKUP($B344,'[1]1718  Exp_Rev Access'!$F$7:$GK$318,$GO$2,FALSE)),"",VLOOKUP($B344,'[1]1718  Exp_Rev Access'!$F$7:$GK$318,$GO$2,FALSE))</f>
        <v>0</v>
      </c>
      <c r="GP344" s="95">
        <f>IF(ISNA(VLOOKUP($B344,'[1]1718  Exp_Rev Access'!$F$7:$GK$318,$GP$2,FALSE)),"",VLOOKUP($B344,'[1]1718  Exp_Rev Access'!$F$7:$GK$318,$GP$2,FALSE))</f>
        <v>0</v>
      </c>
      <c r="GQ344" s="95">
        <f>IF(ISNA(VLOOKUP($B344,'[1]1718  Exp_Rev Access'!$F$7:$GK$318,$GQ$2,FALSE)),"",VLOOKUP($B344,'[1]1718  Exp_Rev Access'!$F$7:$GK$318,$GQ$2,FALSE))</f>
        <v>0</v>
      </c>
      <c r="GR344" s="95">
        <f>IF(ISNA(VLOOKUP($B344,'[1]1718  Exp_Rev Access'!$F$7:$GK$318,$GR$2,FALSE)),"",VLOOKUP($B344,'[1]1718  Exp_Rev Access'!$F$7:$GK$318,$GR$2,FALSE))</f>
        <v>0</v>
      </c>
      <c r="GS344" s="95">
        <f>IF(ISNA(VLOOKUP($B344,'[1]1718  Exp_Rev Access'!$F$7:$GK$318,$GS$2,FALSE)),"",VLOOKUP($B344,'[1]1718  Exp_Rev Access'!$F$7:$GK$318,$GS$2,FALSE))</f>
        <v>0</v>
      </c>
      <c r="GT344" s="95">
        <f>IF(ISNA(VLOOKUP($B344,'[1]1718  Exp_Rev Access'!$F$7:$GK$318,$GT$2,FALSE)),"",VLOOKUP($B344,'[1]1718  Exp_Rev Access'!$F$7:$GK$318,$GT$2,FALSE))</f>
        <v>0</v>
      </c>
      <c r="GU344" s="56">
        <f t="shared" si="901"/>
        <v>388380.7</v>
      </c>
      <c r="GV344" s="92">
        <f t="shared" si="902"/>
        <v>2.0229139305426531E-2</v>
      </c>
      <c r="GW344" s="96">
        <f t="shared" si="903"/>
        <v>274.95394788075305</v>
      </c>
    </row>
    <row r="345" spans="1:222" x14ac:dyDescent="0.3">
      <c r="A345" s="73"/>
      <c r="B345" s="106" t="s">
        <v>692</v>
      </c>
      <c r="C345" s="89" t="s">
        <v>693</v>
      </c>
      <c r="D345" s="75">
        <f>IF(ISNA(VLOOKUP($B345,'[1]1718 enrollment_Rev_Exp by size'!$A$7:H677,3,FALSE)),"",VLOOKUP($B345,'[1]1718 enrollment_Rev_Exp by size'!$A$7:$G$350,3,FALSE))</f>
        <v>395.95000000000005</v>
      </c>
      <c r="E345" s="76">
        <f>IF(ISNA(VLOOKUP($B345,'[1]1718 enrollment_Rev_Exp by size'!$A$7:I679,5,FALSE)),"",VLOOKUP($B345,'[1]1718 enrollment_Rev_Exp by size'!$A$7:$G$350,5,FALSE))</f>
        <v>5224867.79</v>
      </c>
      <c r="F345" s="70">
        <f t="shared" si="882"/>
        <v>5224867.79</v>
      </c>
      <c r="G345" s="70">
        <f t="shared" si="883"/>
        <v>0</v>
      </c>
      <c r="H345" s="90">
        <f>IF(ISNA(VLOOKUP($B345,'[1]1718  Exp_Rev Access'!$F$7:$GK$318,3,FALSE)),"",VLOOKUP($B345,'[1]1718  Exp_Rev Access'!$F$7:$GK$318,3,FALSE))</f>
        <v>0</v>
      </c>
      <c r="I345" s="90">
        <f>IF(ISNA(VLOOKUP($B345,'[1]1718  Exp_Rev Access'!$F$7:$GK$318,4,FALSE)),"",VLOOKUP($B345,'[1]1718  Exp_Rev Access'!$F$7:$GK$318,4,FALSE))</f>
        <v>0</v>
      </c>
      <c r="J345" s="90">
        <f>IF(ISNA(VLOOKUP($B345,'[1]1718  Exp_Rev Access'!$F$7:$GK$318,5,FALSE)),"",VLOOKUP($B345,'[1]1718  Exp_Rev Access'!$F$7:$GK$318,5,FALSE))</f>
        <v>0</v>
      </c>
      <c r="K345" s="90">
        <f>IF(ISNA(VLOOKUP($B345,'[1]1718  Exp_Rev Access'!$F$7:$GK$318,6,FALSE)),"-",VLOOKUP($B345,'[1]1718  Exp_Rev Access'!$F$7:$GK$318,6,FALSE))</f>
        <v>0</v>
      </c>
      <c r="L345" s="90">
        <f>IF(ISNA(VLOOKUP($B345,'[1]1718  Exp_Rev Access'!$F$7:$GK$318,7,FALSE)),"",VLOOKUP($B345,'[1]1718  Exp_Rev Access'!$F$7:$GK$318,7,FALSE))</f>
        <v>0</v>
      </c>
      <c r="M345" s="90">
        <f>IF(ISNA(VLOOKUP($B345,'[1]1718  Exp_Rev Access'!$F$7:$GK$318,8,FALSE)),"",VLOOKUP($B345,'[1]1718  Exp_Rev Access'!$F$7:$GK$318,8,FALSE))</f>
        <v>0</v>
      </c>
      <c r="N345" s="56">
        <f t="shared" si="884"/>
        <v>0</v>
      </c>
      <c r="O345" s="91">
        <f t="shared" si="885"/>
        <v>0</v>
      </c>
      <c r="P345" s="56">
        <f t="shared" si="886"/>
        <v>0</v>
      </c>
      <c r="Q345" s="90">
        <f>IF(ISNA(VLOOKUP($B345,'[1]1718  Exp_Rev Access'!$F$7:$GK$318,10,FALSE)),"",VLOOKUP($B345,'[1]1718  Exp_Rev Access'!$F$7:$GK$318,10,FALSE))</f>
        <v>0</v>
      </c>
      <c r="R345" s="90">
        <f>IF(ISNA(VLOOKUP($B345,'[1]1718  Exp_Rev Access'!$F$7:$GK$318,11,FALSE)),"",VLOOKUP($B345,'[1]1718  Exp_Rev Access'!$F$7:$GK$318,11,FALSE))</f>
        <v>0</v>
      </c>
      <c r="S345" s="90">
        <f>IF(ISNA(VLOOKUP($B345,'[1]1718  Exp_Rev Access'!$F$7:$GK$318,12,FALSE)),"",VLOOKUP($B345,'[1]1718  Exp_Rev Access'!$F$7:$GK$318,12,FALSE))</f>
        <v>0</v>
      </c>
      <c r="T345" s="90">
        <f>IF(ISNA(VLOOKUP($B345,'[1]1718  Exp_Rev Access'!$F$7:$GK$318,13,FALSE)),"",VLOOKUP($B345,'[1]1718  Exp_Rev Access'!$F$7:$GK$318,13,FALSE))</f>
        <v>0</v>
      </c>
      <c r="U345" s="90">
        <f>IF(ISNA(VLOOKUP($B345,'[1]1718  Exp_Rev Access'!$F$7:$GK$318,14,FALSE)),"",VLOOKUP($B345,'[1]1718  Exp_Rev Access'!$F$7:$GK$318,14,FALSE))</f>
        <v>0</v>
      </c>
      <c r="V345" s="90">
        <f>IF(ISNA(VLOOKUP($B345,'[1]1718  Exp_Rev Access'!$F$7:$GK$318,15,FALSE)),"",VLOOKUP($B345,'[1]1718  Exp_Rev Access'!$F$7:$GK$318,15,FALSE))</f>
        <v>178.16</v>
      </c>
      <c r="W345" s="90">
        <f>IF(ISNA(VLOOKUP($B345,'[1]1718  Exp_Rev Access'!$F$7:$GK$318,16,FALSE)),"",VLOOKUP($B345,'[1]1718  Exp_Rev Access'!$F$7:$GK$318,16,FALSE))</f>
        <v>0</v>
      </c>
      <c r="X345" s="90">
        <f>IF(ISNA(VLOOKUP($B345,'[1]1718  Exp_Rev Access'!$F$7:$GK$318,17,FALSE)),"",VLOOKUP($B345,'[1]1718  Exp_Rev Access'!$F$7:$GK$318,17,FALSE))</f>
        <v>0</v>
      </c>
      <c r="Y345" s="90">
        <f>IF(ISNA(VLOOKUP($B345,'[1]1718  Exp_Rev Access'!$F$7:$GK$318,18,FALSE)),"",VLOOKUP($B345,'[1]1718  Exp_Rev Access'!$F$7:$GK$318,18,FALSE))</f>
        <v>37318.92</v>
      </c>
      <c r="Z345" s="90">
        <f>IF(ISNA(VLOOKUP($B345,'[1]1718  Exp_Rev Access'!$F$7:$GK$318,19,FALSE)),"",VLOOKUP($B345,'[1]1718  Exp_Rev Access'!$F$7:$GK$318,19,FALSE))</f>
        <v>0</v>
      </c>
      <c r="AA345" s="90">
        <f>IF(ISNA(VLOOKUP($B345,'[1]1718  Exp_Rev Access'!$F$7:$GK$318,20,FALSE)),"",VLOOKUP($B345,'[1]1718  Exp_Rev Access'!$F$7:$GK$318,20,FALSE))</f>
        <v>0</v>
      </c>
      <c r="AB345" s="90">
        <f>IF(ISNA(VLOOKUP($B345,'[1]1718  Exp_Rev Access'!$F$7:$GK$318,21,FALSE)),"",VLOOKUP($B345,'[1]1718  Exp_Rev Access'!$F$7:$GK$318,21,FALSE))</f>
        <v>0</v>
      </c>
      <c r="AC345" s="90">
        <f>IF(ISNA(VLOOKUP($B345,'[1]1718  Exp_Rev Access'!$F$7:$GK$318,22,FALSE)),"",VLOOKUP($B345,'[1]1718  Exp_Rev Access'!$F$7:$GK$318,22,FALSE))</f>
        <v>0</v>
      </c>
      <c r="AD345" s="90">
        <f>IF(ISNA(VLOOKUP($B345,'[1]1718  Exp_Rev Access'!$F$7:$GK$318,23,FALSE)),"",VLOOKUP($B345,'[1]1718  Exp_Rev Access'!$F$7:$GK$318,23,FALSE))</f>
        <v>36912.86</v>
      </c>
      <c r="AE345" s="90">
        <f>IF(ISNA(VLOOKUP($B345,'[1]1718  Exp_Rev Access'!$F$7:$GK$318,24,FALSE)),"",VLOOKUP($B345,'[1]1718  Exp_Rev Access'!$F$7:$GK$318,24,FALSE))</f>
        <v>2794.63</v>
      </c>
      <c r="AF345" s="90">
        <f>IF(ISNA(VLOOKUP($B345,'[1]1718  Exp_Rev Access'!$F$7:$GK$318,25,FALSE)),"",VLOOKUP($B345,'[1]1718  Exp_Rev Access'!$F$7:$GK$318,25,FALSE))</f>
        <v>0</v>
      </c>
      <c r="AG345" s="90">
        <f>IF(ISNA(VLOOKUP($B345,'[1]1718  Exp_Rev Access'!$F$7:$GK$318,26,FALSE)),"",VLOOKUP($B345,'[1]1718  Exp_Rev Access'!$F$7:$GK$318,26,FALSE))</f>
        <v>850699.72</v>
      </c>
      <c r="AH345" s="90">
        <f>IF(ISNA(VLOOKUP($B345,'[1]1718  Exp_Rev Access'!$F$7:$GK$318,27,FALSE)),"",VLOOKUP($B345,'[1]1718  Exp_Rev Access'!$F$7:$GK$318,27,FALSE))</f>
        <v>9342.69</v>
      </c>
      <c r="AI345" s="90">
        <f>IF(ISNA(VLOOKUP($B345,'[1]1718  Exp_Rev Access'!$F$7:$GK$318,28,FALSE)),"",VLOOKUP($B345,'[1]1718  Exp_Rev Access'!$F$7:$GK$318,28,FALSE))</f>
        <v>0</v>
      </c>
      <c r="AJ345" s="90">
        <f>IF(ISNA(VLOOKUP($B345,'[1]1718  Exp_Rev Access'!$F$7:$GK$318,29,FALSE)),"",VLOOKUP($B345,'[1]1718  Exp_Rev Access'!$F$7:$GK$318,29,FALSE))</f>
        <v>0</v>
      </c>
      <c r="AK345" s="90">
        <f>IF(ISNA(VLOOKUP($B345,'[1]1718  Exp_Rev Access'!$F$7:$GK$318,30,FALSE)),"",VLOOKUP($B345,'[1]1718  Exp_Rev Access'!$F$7:$GK$318,30,FALSE))</f>
        <v>4881.54</v>
      </c>
      <c r="AL345" s="90">
        <f>IF(ISNA(VLOOKUP($B345,'[1]1718  Exp_Rev Access'!$F$7:$GK$318,31,FALSE)),"",VLOOKUP($B345,'[1]1718  Exp_Rev Access'!$F$7:$GK$318,31,FALSE))</f>
        <v>9427.65</v>
      </c>
      <c r="AM345" s="56">
        <f t="shared" si="887"/>
        <v>951556.17</v>
      </c>
      <c r="AN345" s="92">
        <f t="shared" si="888"/>
        <v>0.18212062165883053</v>
      </c>
      <c r="AO345" s="71">
        <f t="shared" si="889"/>
        <v>2403.2230584669778</v>
      </c>
      <c r="AP345" s="90">
        <f>IF(ISNA(VLOOKUP($B345,'[1]1718  Exp_Rev Access'!$F$7:$GK$318,33,FALSE)),"",VLOOKUP($B345,'[1]1718  Exp_Rev Access'!$F$7:$GK$318,33,FALSE))</f>
        <v>2797341.61</v>
      </c>
      <c r="AQ345" s="90">
        <f>IF(ISNA(VLOOKUP($B345,'[1]1718  Exp_Rev Access'!$F$7:$GK$318,34,FALSE)),"",VLOOKUP($B345,'[1]1718  Exp_Rev Access'!$F$7:$GK$318,34,FALSE))</f>
        <v>41677.39</v>
      </c>
      <c r="AR345" s="90">
        <f>IF(ISNA(VLOOKUP($B345,'[1]1718  Exp_Rev Access'!$F$7:$GK$318,35,FALSE)),"",VLOOKUP($B345,'[1]1718  Exp_Rev Access'!$F$7:$GK$318,35,FALSE))</f>
        <v>0</v>
      </c>
      <c r="AS345" s="90">
        <f>IF(ISNA(VLOOKUP($B345,'[1]1718  Exp_Rev Access'!$F$7:$GK$318,36,FALSE)),"",VLOOKUP($B345,'[1]1718  Exp_Rev Access'!$F$7:$GK$318,36,FALSE))</f>
        <v>0</v>
      </c>
      <c r="AT345" s="90">
        <f>IF(ISNA(VLOOKUP($B345,'[1]1718  Exp_Rev Access'!$F$7:$GK$318,37,FALSE)),"",VLOOKUP($B345,'[1]1718  Exp_Rev Access'!$F$7:$GK$318,37,FALSE))</f>
        <v>0</v>
      </c>
      <c r="AU345" s="56">
        <f t="shared" si="890"/>
        <v>2839019</v>
      </c>
      <c r="AV345" s="93">
        <f t="shared" si="891"/>
        <v>0.54336666765686714</v>
      </c>
      <c r="AW345" s="56">
        <f t="shared" si="892"/>
        <v>7170.1452203561048</v>
      </c>
      <c r="AX345" s="90">
        <f>IF(ISNA(VLOOKUP($B345,'[1]1718  Exp_Rev Access'!$F$7:$GK$318,39,FALSE)),"",VLOOKUP($B345,'[1]1718  Exp_Rev Access'!$F$7:$GK$318,39,FALSE))</f>
        <v>0</v>
      </c>
      <c r="AY345" s="90">
        <f>IF(ISNA(VLOOKUP($B345,'[1]1718  Exp_Rev Access'!$F$7:$GK$318,40,FALSE)),"",VLOOKUP($B345,'[1]1718  Exp_Rev Access'!$F$7:$GK$318,40,FALSE))</f>
        <v>251969.03</v>
      </c>
      <c r="AZ345" s="90">
        <f>IF(ISNA(VLOOKUP($B345,'[1]1718  Exp_Rev Access'!$F$7:$GK$318,41,FALSE)),"",VLOOKUP($B345,'[1]1718  Exp_Rev Access'!$F$7:$GK$318,41,FALSE))</f>
        <v>0</v>
      </c>
      <c r="BA345" s="90">
        <f>IF(ISNA(VLOOKUP($B345,'[1]1718  Exp_Rev Access'!$F$7:$GK$318,42,FALSE)),"",VLOOKUP($B345,'[1]1718  Exp_Rev Access'!$F$7:$GK$318,42,FALSE))</f>
        <v>0</v>
      </c>
      <c r="BB345" s="90">
        <f>IF(ISNA(VLOOKUP($B345,'[1]1718  Exp_Rev Access'!$F$7:$GK$318,43,FALSE)),"",VLOOKUP($B345,'[1]1718  Exp_Rev Access'!$F$7:$GK$318,43,FALSE))</f>
        <v>0</v>
      </c>
      <c r="BC345" s="90">
        <f>IF(ISNA(VLOOKUP($B345,'[1]1718  Exp_Rev Access'!$F$7:$GK$318,44,FALSE)),"",VLOOKUP($B345,'[1]1718  Exp_Rev Access'!$F$7:$GK$318,44,FALSE))</f>
        <v>118175.3</v>
      </c>
      <c r="BD345" s="90">
        <f>IF(ISNA(VLOOKUP($B345,'[1]1718  Exp_Rev Access'!$F$7:$GK$318,45,FALSE)),"",VLOOKUP($B345,'[1]1718  Exp_Rev Access'!$F$7:$GK$318,45,FALSE))</f>
        <v>0</v>
      </c>
      <c r="BE345" s="90">
        <f>IF(ISNA(VLOOKUP($B345,'[1]1718  Exp_Rev Access'!$F$7:$GK$318,46,FALSE)),"",VLOOKUP($B345,'[1]1718  Exp_Rev Access'!$F$7:$GK$318,46,FALSE))</f>
        <v>388.93</v>
      </c>
      <c r="BF345" s="90">
        <f>IF(ISNA(VLOOKUP($B345,'[1]1718  Exp_Rev Access'!$F$7:$GK$318,47,FALSE)),"",VLOOKUP($B345,'[1]1718  Exp_Rev Access'!$F$7:$GK$318,47,FALSE))</f>
        <v>0</v>
      </c>
      <c r="BG345" s="90">
        <f>IF(ISNA(VLOOKUP($B345,'[1]1718  Exp_Rev Access'!$F$7:$GK$318,48,FALSE)),"",VLOOKUP($B345,'[1]1718  Exp_Rev Access'!$F$7:$GK$318,48,FALSE))</f>
        <v>0</v>
      </c>
      <c r="BH345" s="90">
        <f>IF(ISNA(VLOOKUP($B345,'[1]1718  Exp_Rev Access'!$F$7:$GK$318,49,FALSE)),"",VLOOKUP($B345,'[1]1718  Exp_Rev Access'!$F$7:$GK$318,49,FALSE))</f>
        <v>0</v>
      </c>
      <c r="BI345" s="90">
        <f>IF(ISNA(VLOOKUP($B345,'[1]1718  Exp_Rev Access'!$F$7:$GK$318,50,FALSE)),"",VLOOKUP($B345,'[1]1718  Exp_Rev Access'!$F$7:$GK$318,50,FALSE))</f>
        <v>0</v>
      </c>
      <c r="BJ345" s="90">
        <f>IF(ISNA(VLOOKUP($B345,'[1]1718  Exp_Rev Access'!$F$7:$GK$318,51,FALSE)),"",VLOOKUP($B345,'[1]1718  Exp_Rev Access'!$F$7:$GK$318,51,FALSE))</f>
        <v>3199.62</v>
      </c>
      <c r="BK345" s="90">
        <f>IF(ISNA(VLOOKUP($B345,'[1]1718  Exp_Rev Access'!$F$7:$GK$318,52,FALSE)),"",VLOOKUP($B345,'[1]1718  Exp_Rev Access'!$F$7:$GK$318,52,FALSE))</f>
        <v>336472.18</v>
      </c>
      <c r="BL345" s="90">
        <f>IF(ISNA(VLOOKUP($B345,'[1]1718  Exp_Rev Access'!$F$7:$GK$318,53,FALSE)),"",VLOOKUP($B345,'[1]1718  Exp_Rev Access'!$F$7:$GK$318,53,FALSE))</f>
        <v>0</v>
      </c>
      <c r="BM345" s="90">
        <f>IF(ISNA(VLOOKUP($B345,'[1]1718  Exp_Rev Access'!$F$7:$GK$318,54,FALSE)),"",VLOOKUP($B345,'[1]1718  Exp_Rev Access'!$F$7:$GK$318,54,FALSE))</f>
        <v>0</v>
      </c>
      <c r="BN345" s="90">
        <f>IF(ISNA(VLOOKUP($B345,'[1]1718  Exp_Rev Access'!$F$7:$GK$318,55,FALSE)),"",VLOOKUP($B345,'[1]1718  Exp_Rev Access'!$F$7:$GK$318,55,FALSE))</f>
        <v>0</v>
      </c>
      <c r="BO345" s="90">
        <f>IF(ISNA(VLOOKUP($B345,'[1]1718  Exp_Rev Access'!$F$7:$GK$318,56,FALSE)),"",VLOOKUP($B345,'[1]1718  Exp_Rev Access'!$F$7:$GK$318,56,FALSE))</f>
        <v>0</v>
      </c>
      <c r="BP345" s="90">
        <f>IF(ISNA(VLOOKUP($B345,'[1]1718  Exp_Rev Access'!$F$7:$GK$318,57,FALSE)),"",VLOOKUP($B345,'[1]1718  Exp_Rev Access'!$F$7:$GK$318,57,FALSE))</f>
        <v>0</v>
      </c>
      <c r="BQ345" s="90">
        <f>IF(ISNA(VLOOKUP($B345,'[1]1718  Exp_Rev Access'!$F$7:$GK$318,58,FALSE)),"",VLOOKUP($B345,'[1]1718  Exp_Rev Access'!$F$7:$GK$318,58,FALSE))</f>
        <v>0</v>
      </c>
      <c r="BR345" s="90">
        <f>IF(ISNA(VLOOKUP($B345,'[1]1718  Exp_Rev Access'!$F$7:$GK$318,59,FALSE)),"",VLOOKUP($B345,'[1]1718  Exp_Rev Access'!$F$7:$GK$318,59,FALSE))</f>
        <v>0</v>
      </c>
      <c r="BS345" s="90">
        <f>IF(ISNA(VLOOKUP($B345,'[1]1718  Exp_Rev Access'!$F$7:$GK$318,60,FALSE)),"",VLOOKUP($B345,'[1]1718  Exp_Rev Access'!$F$7:$GK$318,60,FALSE))</f>
        <v>0</v>
      </c>
      <c r="BT345" s="90">
        <f>IF(ISNA(VLOOKUP($B345,'[1]1718  Exp_Rev Access'!$F$7:$GK$318,61,FALSE)),"",VLOOKUP($B345,'[1]1718  Exp_Rev Access'!$F$7:$GK$318,61,FALSE))</f>
        <v>0</v>
      </c>
      <c r="BU345" s="90">
        <f>IF(ISNA(VLOOKUP($B345,'[1]1718  Exp_Rev Access'!$F$7:$GK$318,62,FALSE)),"",VLOOKUP($B345,'[1]1718  Exp_Rev Access'!$F$7:$GK$318,62,FALSE))</f>
        <v>0</v>
      </c>
      <c r="BV345" s="56">
        <f t="shared" si="893"/>
        <v>710205.06</v>
      </c>
      <c r="BW345" s="92">
        <f t="shared" si="894"/>
        <v>0.13592785282706646</v>
      </c>
      <c r="BX345" s="71">
        <f t="shared" si="895"/>
        <v>1793.6735951509029</v>
      </c>
      <c r="BY345" s="90">
        <f>IF(ISNA(VLOOKUP($B345,'[1]1718  Exp_Rev Access'!$F$7:$GK$318,64,FALSE)),"",VLOOKUP($B345,'[1]1718  Exp_Rev Access'!$F$7:$GK$318,64,FALSE))</f>
        <v>0</v>
      </c>
      <c r="BZ345" s="90">
        <f>IF(ISNA(VLOOKUP($B345,'[1]1718  Exp_Rev Access'!$F$7:$GK$318,65,FALSE)),"",VLOOKUP($B345,'[1]1718  Exp_Rev Access'!$F$7:$GK$318,65,FALSE))</f>
        <v>0</v>
      </c>
      <c r="CA345" s="90">
        <f>IF(ISNA(VLOOKUP($B345,'[1]1718  Exp_Rev Access'!$F$7:$GK$318,66,FALSE)),"",VLOOKUP($B345,'[1]1718  Exp_Rev Access'!$F$7:$GK$318,66,FALSE))</f>
        <v>0</v>
      </c>
      <c r="CB345" s="90">
        <f>IF(ISNA(VLOOKUP($B345,'[1]1718  Exp_Rev Access'!$F$7:$GK$318,67,FALSE)),"",VLOOKUP($B345,'[1]1718  Exp_Rev Access'!$F$7:$GK$318,67,FALSE))</f>
        <v>0</v>
      </c>
      <c r="CC345" s="90">
        <f>IF(ISNA(VLOOKUP($B345,'[1]1718  Exp_Rev Access'!$F$7:$GK$318,68,FALSE)),"",VLOOKUP($B345,'[1]1718  Exp_Rev Access'!$F$7:$GK$318,68,FALSE))</f>
        <v>0</v>
      </c>
      <c r="CD345" s="90">
        <f>IF(ISNA(VLOOKUP($B345,'[1]1718  Exp_Rev Access'!$F$7:$GK$318,69,FALSE)),"",VLOOKUP($B345,'[1]1718  Exp_Rev Access'!$F$7:$GK$318,69,FALSE))</f>
        <v>0</v>
      </c>
      <c r="CE345" s="56">
        <f t="shared" si="881"/>
        <v>0</v>
      </c>
      <c r="CF345" s="92">
        <f t="shared" si="896"/>
        <v>0</v>
      </c>
      <c r="CG345" s="78">
        <f t="shared" si="897"/>
        <v>0</v>
      </c>
      <c r="CH345" s="90">
        <f>IF(ISNA(VLOOKUP($B345,'[1]1718  Exp_Rev Access'!$F$7:$GK$318,$CH$2,FALSE)),"",VLOOKUP($B345,'[1]1718  Exp_Rev Access'!$F$7:$GK$318,$CH$2,FALSE))</f>
        <v>0</v>
      </c>
      <c r="CI345" s="90">
        <f>IF(ISNA(VLOOKUP($B345,'[1]1718  Exp_Rev Access'!$F$7:$GK$318,$CI$2,FALSE)),"",VLOOKUP($B345,'[1]1718  Exp_Rev Access'!$F$7:$GK$318,$CI$2,FALSE))</f>
        <v>0</v>
      </c>
      <c r="CJ345" s="90">
        <f>IF(ISNA(VLOOKUP($B345,'[1]1718  Exp_Rev Access'!$F$7:$GK$318,$CJ$2,FALSE)),"",VLOOKUP($B345,'[1]1718  Exp_Rev Access'!$F$7:$GK$318,$CJ$2,FALSE))</f>
        <v>0</v>
      </c>
      <c r="CK345" s="90">
        <f>IF(ISNA(VLOOKUP($B345,'[1]1718  Exp_Rev Access'!$F$7:$GK$318,$CK$2,FALSE)),"",VLOOKUP($B345,'[1]1718  Exp_Rev Access'!$F$7:$GK$318,$CK$2,FALSE))</f>
        <v>0</v>
      </c>
      <c r="CL345" s="90">
        <f>IF(ISNA(VLOOKUP($B345,'[1]1718  Exp_Rev Access'!$F$7:$GK$318,$CL$2,FALSE)),"",VLOOKUP($B345,'[1]1718  Exp_Rev Access'!$F$7:$GK$318,$CL$2,FALSE))</f>
        <v>0</v>
      </c>
      <c r="CM345" s="90">
        <f>IF(ISNA(VLOOKUP($B345,'[1]1718  Exp_Rev Access'!$F$7:$GK$318,$CM$2,FALSE)),"",VLOOKUP($B345,'[1]1718  Exp_Rev Access'!$F$7:$GK$318,$CM$2,FALSE))</f>
        <v>0</v>
      </c>
      <c r="CN345" s="90">
        <f>IF(ISNA(VLOOKUP($B345,'[1]1718  Exp_Rev Access'!$F$7:$GK$318,$CN$2,FALSE)),"",VLOOKUP($B345,'[1]1718  Exp_Rev Access'!$F$7:$GK$318,$CN$2,FALSE))</f>
        <v>0</v>
      </c>
      <c r="CO345" s="90">
        <f>IF(ISNA(VLOOKUP($B345,'[1]1718  Exp_Rev Access'!$F$7:$GK$318,$CO$2,FALSE)),"",VLOOKUP($B345,'[1]1718  Exp_Rev Access'!$F$7:$GK$318,$CO$2,FALSE))</f>
        <v>0</v>
      </c>
      <c r="CP345" s="90">
        <f>IF(ISNA(VLOOKUP($B345,'[1]1718  Exp_Rev Access'!$F$7:$GK$318,$CP$2,FALSE)),"",VLOOKUP($B345,'[1]1718  Exp_Rev Access'!$F$7:$GK$318,$CP$2,FALSE))</f>
        <v>0</v>
      </c>
      <c r="CQ345" s="90">
        <f>IF(ISNA(VLOOKUP($B345,'[1]1718  Exp_Rev Access'!$F$7:$GK$318,$CQ$2,FALSE)),"",VLOOKUP($B345,'[1]1718  Exp_Rev Access'!$F$7:$GK$318,$CQ$2,FALSE))</f>
        <v>53643.78</v>
      </c>
      <c r="CR345" s="90">
        <f>IF(ISNA(VLOOKUP($B345,'[1]1718  Exp_Rev Access'!$F$7:$GK$318,$CR$2,FALSE)),"",VLOOKUP($B345,'[1]1718  Exp_Rev Access'!$F$7:$GK$318,$CR$2,FALSE))</f>
        <v>0</v>
      </c>
      <c r="CS345" s="90">
        <f>IF(ISNA(VLOOKUP($B345,'[1]1718  Exp_Rev Access'!$F$7:$GK$318,$CS$2,FALSE)),"",VLOOKUP($B345,'[1]1718  Exp_Rev Access'!$F$7:$GK$318,$CS$2,FALSE))</f>
        <v>0</v>
      </c>
      <c r="CT345" s="90">
        <f>IF(ISNA(VLOOKUP($B345,'[1]1718  Exp_Rev Access'!$F$7:$GK$318,$CT$2,FALSE)),"",VLOOKUP($B345,'[1]1718  Exp_Rev Access'!$F$7:$GK$318,$CT$2,FALSE))</f>
        <v>0</v>
      </c>
      <c r="CU345" s="90">
        <f>IF(ISNA(VLOOKUP($B345,'[1]1718  Exp_Rev Access'!$F$7:$GK$318,$CU$2,FALSE)),"",VLOOKUP($B345,'[1]1718  Exp_Rev Access'!$F$7:$GK$318,$CU$2,FALSE))</f>
        <v>81962.740000000005</v>
      </c>
      <c r="CV345" s="90">
        <f>IF(ISNA(VLOOKUP($B345,'[1]1718  Exp_Rev Access'!$F$7:$GK$318,$CV$2,FALSE)),"",VLOOKUP($B345,'[1]1718  Exp_Rev Access'!$F$7:$GK$318,$CV$2,FALSE))</f>
        <v>8379.85</v>
      </c>
      <c r="CW345" s="90">
        <f>IF(ISNA(VLOOKUP($B345,'[1]1718  Exp_Rev Access'!$F$7:$GK$318,$CW$2,FALSE)),"",VLOOKUP($B345,'[1]1718  Exp_Rev Access'!$F$7:$GK$318,$CW$2,FALSE))</f>
        <v>0</v>
      </c>
      <c r="CX345" s="90">
        <f>IF(ISNA(VLOOKUP($B345,'[1]1718  Exp_Rev Access'!$F$7:$GK$318,$CX$2,FALSE)),"",VLOOKUP($B345,'[1]1718  Exp_Rev Access'!$F$7:$GK$318,$CX$2,FALSE))</f>
        <v>0</v>
      </c>
      <c r="CY345" s="90">
        <f>IF(ISNA(VLOOKUP($B345,'[1]1718  Exp_Rev Access'!$F$7:$GK$318,$CY$2,FALSE)),"",VLOOKUP($B345,'[1]1718  Exp_Rev Access'!$F$7:$GK$318,$CY$2,FALSE))</f>
        <v>0</v>
      </c>
      <c r="CZ345" s="90">
        <f>IF(ISNA(VLOOKUP($B345,'[1]1718  Exp_Rev Access'!$F$7:$GK$318,$CZ$2,FALSE)),"",VLOOKUP($B345,'[1]1718  Exp_Rev Access'!$F$7:$GK$318,$CZ$2,FALSE))</f>
        <v>0</v>
      </c>
      <c r="DA345" s="90">
        <f>IF(ISNA(VLOOKUP($B345,'[1]1718  Exp_Rev Access'!$F$7:$GK$318,$DA$2,FALSE)),"",VLOOKUP($B345,'[1]1718  Exp_Rev Access'!$F$7:$GK$318,$DA$2,FALSE))</f>
        <v>0</v>
      </c>
      <c r="DB345" s="90">
        <f>IF(ISNA(VLOOKUP($B345,'[1]1718  Exp_Rev Access'!$F$7:$GK$318,$DB$2,FALSE)),"",VLOOKUP($B345,'[1]1718  Exp_Rev Access'!$F$7:$GK$318,$DB$2,FALSE))</f>
        <v>0</v>
      </c>
      <c r="DC345" s="90">
        <f>IF(ISNA(VLOOKUP($B345,'[1]1718  Exp_Rev Access'!$F$7:$GK$318,$DC$2,FALSE)),"",VLOOKUP($B345,'[1]1718  Exp_Rev Access'!$F$7:$GK$318,$DC$2,FALSE))</f>
        <v>0</v>
      </c>
      <c r="DD345" s="90">
        <f>IF(ISNA(VLOOKUP($B345,'[1]1718  Exp_Rev Access'!$F$7:$GK$318,$DD$2,FALSE)),"",VLOOKUP($B345,'[1]1718  Exp_Rev Access'!$F$7:$GK$318,$DD$2,FALSE))</f>
        <v>0</v>
      </c>
      <c r="DE345" s="90">
        <f>IF(ISNA(VLOOKUP($B345,'[1]1718  Exp_Rev Access'!$F$7:$GK$318,$DE$2,FALSE)),"",VLOOKUP($B345,'[1]1718  Exp_Rev Access'!$F$7:$GK$318,$DE$2,FALSE))</f>
        <v>0</v>
      </c>
      <c r="DF345" s="90">
        <f>IF(ISNA(VLOOKUP($B345,'[1]1718  Exp_Rev Access'!$F$7:$GK$318,$DF$2,FALSE)),"",VLOOKUP($B345,'[1]1718  Exp_Rev Access'!$F$7:$GK$318,$DF$2,FALSE))</f>
        <v>0</v>
      </c>
      <c r="DG345" s="90">
        <f>IF(ISNA(VLOOKUP($B345,'[1]1718  Exp_Rev Access'!$F$7:$GK$318,$DG$2,FALSE)),"",VLOOKUP($B345,'[1]1718  Exp_Rev Access'!$F$7:$GK$318,$DG$2,FALSE))</f>
        <v>0</v>
      </c>
      <c r="DH345" s="90">
        <f>IF(ISNA(VLOOKUP($B345,'[1]1718  Exp_Rev Access'!$F$7:$GK$318,$DH$2,FALSE)),"",VLOOKUP($B345,'[1]1718  Exp_Rev Access'!$F$7:$GK$318,$DH$2,FALSE))</f>
        <v>0</v>
      </c>
      <c r="DI345" s="90">
        <f>IF(ISNA(VLOOKUP($B345,'[1]1718  Exp_Rev Access'!$F$7:$GK$318,$DI$2,FALSE)),"",VLOOKUP($B345,'[1]1718  Exp_Rev Access'!$F$7:$GK$318,$DI$2,FALSE))</f>
        <v>128425.87</v>
      </c>
      <c r="DJ345" s="90">
        <f>IF(ISNA(VLOOKUP($B345,'[1]1718  Exp_Rev Access'!$F$7:$GK$318,$DJ$2,FALSE)),"",VLOOKUP($B345,'[1]1718  Exp_Rev Access'!$F$7:$GK$318,$DJ$2,FALSE))</f>
        <v>0</v>
      </c>
      <c r="DK345" s="90">
        <f>IF(ISNA(VLOOKUP($B345,'[1]1718  Exp_Rev Access'!$F$7:$GK$318,$DK$2,FALSE)),"",VLOOKUP($B345,'[1]1718  Exp_Rev Access'!$F$7:$GK$318,$DK$2,FALSE))</f>
        <v>0</v>
      </c>
      <c r="DL345" s="90">
        <f>IF(ISNA(VLOOKUP($B345,'[1]1718  Exp_Rev Access'!$F$7:$GK$318,$DL$2,FALSE)),"",VLOOKUP($B345,'[1]1718  Exp_Rev Access'!$F$7:$GK$318,$DL$2,FALSE))</f>
        <v>0</v>
      </c>
      <c r="DM345" s="90">
        <f>IF(ISNA(VLOOKUP($B345,'[1]1718  Exp_Rev Access'!$F$7:$GK$318,$DM$2,FALSE)),"",VLOOKUP($B345,'[1]1718  Exp_Rev Access'!$F$7:$GK$318,$DM$2,FALSE))</f>
        <v>0</v>
      </c>
      <c r="DN345" s="90">
        <f>IF(ISNA(VLOOKUP($B345,'[1]1718  Exp_Rev Access'!$F$7:$GK$318,$DN$2,FALSE)),"",VLOOKUP($B345,'[1]1718  Exp_Rev Access'!$F$7:$GK$318,$DN$2,FALSE))</f>
        <v>0</v>
      </c>
      <c r="DO345" s="90">
        <f>IF(ISNA(VLOOKUP($B345,'[1]1718  Exp_Rev Access'!$F$7:$GK$318,$DO$2,FALSE)),"",VLOOKUP($B345,'[1]1718  Exp_Rev Access'!$F$7:$GK$318,$DO$2,FALSE))</f>
        <v>0</v>
      </c>
      <c r="DP345" s="90">
        <f>IF(ISNA(VLOOKUP($B345,'[1]1718  Exp_Rev Access'!$F$7:$GK$318,$DP$2,FALSE)),"",VLOOKUP($B345,'[1]1718  Exp_Rev Access'!$F$7:$GK$318,$DP$2,FALSE))</f>
        <v>0</v>
      </c>
      <c r="DQ345" s="90">
        <f>IF(ISNA(VLOOKUP($B345,'[1]1718  Exp_Rev Access'!$F$7:$GK$318,$DQ$2,FALSE)),"",VLOOKUP($B345,'[1]1718  Exp_Rev Access'!$F$7:$GK$318,$DQ$2,FALSE))</f>
        <v>0</v>
      </c>
      <c r="DR345" s="90">
        <f>IF(ISNA(VLOOKUP($B345,'[1]1718  Exp_Rev Access'!$F$7:$GK$318,$DR$2,FALSE)),"",VLOOKUP($B345,'[1]1718  Exp_Rev Access'!$F$7:$GK$318,$DR$2,FALSE))</f>
        <v>0</v>
      </c>
      <c r="DS345" s="90">
        <f>IF(ISNA(VLOOKUP($B345,'[1]1718  Exp_Rev Access'!$F$7:$GK$318,$DS$2,FALSE)),"",VLOOKUP($B345,'[1]1718  Exp_Rev Access'!$F$7:$GK$318,$DS$2,FALSE))</f>
        <v>0</v>
      </c>
      <c r="DT345" s="90">
        <f>IF(ISNA(VLOOKUP($B345,'[1]1718  Exp_Rev Access'!$F$7:$GK$318,$DT$2,FALSE)),"",VLOOKUP($B345,'[1]1718  Exp_Rev Access'!$F$7:$GK$318,$DT$2,FALSE))</f>
        <v>0</v>
      </c>
      <c r="DU345" s="90">
        <f>IF(ISNA(VLOOKUP($B345,'[1]1718  Exp_Rev Access'!$F$7:$GK$318,$DU$2,FALSE)),"",VLOOKUP($B345,'[1]1718  Exp_Rev Access'!$F$7:$GK$318,$DU$2,FALSE))</f>
        <v>0</v>
      </c>
      <c r="DV345" s="90">
        <f>IF(ISNA(VLOOKUP($B345,'[1]1718  Exp_Rev Access'!$F$7:$GK$318,$DV$2,FALSE)),"",VLOOKUP($B345,'[1]1718  Exp_Rev Access'!$F$7:$GK$318,$DV$2,FALSE))</f>
        <v>0</v>
      </c>
      <c r="DW345" s="90">
        <f>IF(ISNA(VLOOKUP($B345,'[1]1718  Exp_Rev Access'!$F$7:$GK$318,$DW$2,FALSE)),"",VLOOKUP($B345,'[1]1718  Exp_Rev Access'!$F$7:$GK$318,$DW$2,FALSE))</f>
        <v>0</v>
      </c>
      <c r="DX345" s="90">
        <f>IF(ISNA(VLOOKUP($B345,'[1]1718  Exp_Rev Access'!$F$7:$GK$318,$DX$2,FALSE)),"",VLOOKUP($B345,'[1]1718  Exp_Rev Access'!$F$7:$GK$318,$DX$2,FALSE))</f>
        <v>0</v>
      </c>
      <c r="DY345" s="90">
        <f>IF(ISNA(VLOOKUP($B345,'[1]1718  Exp_Rev Access'!$F$7:$GK$318,$DY$2,FALSE)),"",VLOOKUP($B345,'[1]1718  Exp_Rev Access'!$F$7:$GK$318,$DY$2,FALSE))</f>
        <v>51675.32</v>
      </c>
      <c r="DZ345" s="90">
        <f>IF(ISNA(VLOOKUP($B345,'[1]1718  Exp_Rev Access'!$F$7:$GK$318,$DZ$2,FALSE)),"",VLOOKUP($B345,'[1]1718  Exp_Rev Access'!$F$7:$GK$318,$DZ$2,FALSE))</f>
        <v>0</v>
      </c>
      <c r="EA345" s="90">
        <f>IF(ISNA(VLOOKUP($B345,'[1]1718  Exp_Rev Access'!$F$7:$GK$318,$EA$2,FALSE)),"",VLOOKUP($B345,'[1]1718  Exp_Rev Access'!$F$7:$GK$318,$EA$2,FALSE))</f>
        <v>0</v>
      </c>
      <c r="EB345" s="90">
        <f>IF(ISNA(VLOOKUP($B345,'[1]1718  Exp_Rev Access'!$F$7:$GK$318,$EB$2,FALSE)),"",VLOOKUP($B345,'[1]1718  Exp_Rev Access'!$F$7:$GK$318,$EB$2,FALSE))</f>
        <v>0</v>
      </c>
      <c r="EC345" s="90">
        <f>IF(ISNA(VLOOKUP($B345,'[1]1718  Exp_Rev Access'!$F$7:$GK$318,$EC$2,FALSE)),"",VLOOKUP($B345,'[1]1718  Exp_Rev Access'!$F$7:$GK$318,$EC$2,FALSE))</f>
        <v>0</v>
      </c>
      <c r="ED345" s="90">
        <f>IF(ISNA(VLOOKUP($B345,'[1]1718  Exp_Rev Access'!$F$7:$GK$318,$ED$2,FALSE)),"",VLOOKUP($B345,'[1]1718  Exp_Rev Access'!$F$7:$GK$318,$ED$2,FALSE))</f>
        <v>0</v>
      </c>
      <c r="EE345" s="90">
        <f>IF(ISNA(VLOOKUP($B345,'[1]1718  Exp_Rev Access'!$F$7:$GK$318,$EE$2,FALSE)),"",VLOOKUP($B345,'[1]1718  Exp_Rev Access'!$F$7:$GK$318,$EE$2,FALSE))</f>
        <v>0</v>
      </c>
      <c r="EF345" s="90">
        <f>IF(ISNA(VLOOKUP($B345,'[1]1718  Exp_Rev Access'!$F$7:$GK$318,$EF$2,FALSE)),"",VLOOKUP($B345,'[1]1718  Exp_Rev Access'!$F$7:$GK$318,$EF$2,FALSE))</f>
        <v>0</v>
      </c>
      <c r="EG345" s="90">
        <f>IF(ISNA(VLOOKUP($B345,'[1]1718  Exp_Rev Access'!$F$7:$GK$318,$EG$2,FALSE)),"",VLOOKUP($B345,'[1]1718  Exp_Rev Access'!$F$7:$GK$318,$EG$2,FALSE))</f>
        <v>0</v>
      </c>
      <c r="EH345" s="90">
        <f>IF(ISNA(VLOOKUP($B345,'[1]1718  Exp_Rev Access'!$F$7:$GK$318,$EH$2,FALSE)),"",VLOOKUP($B345,'[1]1718  Exp_Rev Access'!$F$7:$GK$318,$EH$2,FALSE))</f>
        <v>0</v>
      </c>
      <c r="EI345" s="90">
        <f>IF(ISNA(VLOOKUP($B345,'[1]1718  Exp_Rev Access'!$F$7:$GK$318,$EI$2,FALSE)),"",VLOOKUP($B345,'[1]1718  Exp_Rev Access'!$F$7:$GK$318,$EI$2,FALSE))</f>
        <v>0</v>
      </c>
      <c r="EJ345" s="90">
        <f>IF(ISNA(VLOOKUP($B345,'[1]1718  Exp_Rev Access'!$F$7:$GK$318,$EJ$2,FALSE)),"",VLOOKUP($B345,'[1]1718  Exp_Rev Access'!$F$7:$GK$318,$EJ$2,FALSE))</f>
        <v>0</v>
      </c>
      <c r="EK345" s="90">
        <f>IF(ISNA(VLOOKUP($B345,'[1]1718  Exp_Rev Access'!$F$7:$GK$318,$EK$2,FALSE)),"",VLOOKUP($B345,'[1]1718  Exp_Rev Access'!$F$7:$GK$318,$EK$2,FALSE))</f>
        <v>0</v>
      </c>
      <c r="EL345" s="90">
        <f>IF(ISNA(VLOOKUP($B345,'[1]1718  Exp_Rev Access'!$F$7:$GK$318,$EL$2,FALSE)),"",VLOOKUP($B345,'[1]1718  Exp_Rev Access'!$F$7:$GK$318,$EL$2,FALSE))</f>
        <v>0</v>
      </c>
      <c r="EM345" s="90">
        <f>IF(ISNA(VLOOKUP($B345,'[1]1718  Exp_Rev Access'!$F$7:$GK$318,$EM$2,FALSE)),"",VLOOKUP($B345,'[1]1718  Exp_Rev Access'!$F$7:$GK$318,$EM$2,FALSE))</f>
        <v>0</v>
      </c>
      <c r="EN345" s="90">
        <f>IF(ISNA(VLOOKUP($B345,'[1]1718  Exp_Rev Access'!$F$7:$GK$318,$EN$2,FALSE)),"",VLOOKUP($B345,'[1]1718  Exp_Rev Access'!$F$7:$GK$318,$EN$2,FALSE))</f>
        <v>0</v>
      </c>
      <c r="EO345" s="90">
        <f>IF(ISNA(VLOOKUP($B345,'[1]1718  Exp_Rev Access'!$F$7:$GK$318,$EO$2,FALSE)),"",VLOOKUP($B345,'[1]1718  Exp_Rev Access'!$F$7:$GK$318,$EO$2,FALSE))</f>
        <v>0</v>
      </c>
      <c r="EP345" s="90">
        <f>IF(ISNA(VLOOKUP($B345,'[1]1718  Exp_Rev Access'!$F$7:$GK$318,$EP$2,FALSE)),"",VLOOKUP($B345,'[1]1718  Exp_Rev Access'!$F$7:$GK$318,$EP$2,FALSE))</f>
        <v>0</v>
      </c>
      <c r="EQ345" s="90">
        <f>IF(ISNA(VLOOKUP($B345,'[1]1718  Exp_Rev Access'!$F$7:$GK$318,$EQ$2,FALSE)),"",VLOOKUP($B345,'[1]1718  Exp_Rev Access'!$F$7:$GK$318,$EQ$2,FALSE))</f>
        <v>0</v>
      </c>
      <c r="ER345" s="90">
        <f>IF(ISNA(VLOOKUP($B345,'[1]1718  Exp_Rev Access'!$F$7:$GK$318,$ER$2,FALSE)),"",VLOOKUP($B345,'[1]1718  Exp_Rev Access'!$F$7:$GK$318,$ER$2,FALSE))</f>
        <v>0</v>
      </c>
      <c r="ES345" s="90">
        <f>IF(ISNA(VLOOKUP($B345,'[1]1718  Exp_Rev Access'!$F$7:$GK$318,$ES$2,FALSE)),"",VLOOKUP($B345,'[1]1718  Exp_Rev Access'!$F$7:$GK$318,$ES$2,FALSE))</f>
        <v>0</v>
      </c>
      <c r="ET345" s="90">
        <f>IF(ISNA(VLOOKUP($B345,'[1]1718  Exp_Rev Access'!$F$7:$GK$318,$ET$2,FALSE)),"",VLOOKUP($B345,'[1]1718  Exp_Rev Access'!$F$7:$GK$318,$ET$2,FALSE))</f>
        <v>0</v>
      </c>
      <c r="EU345" s="90">
        <f>IF(ISNA(VLOOKUP($B345,'[1]1718  Exp_Rev Access'!$F$7:$GK$318,$EU$2,FALSE)),"",VLOOKUP($B345,'[1]1718  Exp_Rev Access'!$F$7:$GK$318,$EU$2,FALSE))</f>
        <v>0</v>
      </c>
      <c r="EV345" s="90">
        <f>IF(ISNA(VLOOKUP($B345,'[1]1718  Exp_Rev Access'!$F$7:$GK$318,$EV$2,FALSE)),"",VLOOKUP($B345,'[1]1718  Exp_Rev Access'!$F$7:$GK$318,$EV$2,FALSE))</f>
        <v>0</v>
      </c>
      <c r="EW345" s="90">
        <f>IF(ISNA(VLOOKUP($B345,'[1]1718  Exp_Rev Access'!$F$7:$GK$318,$EW$2,FALSE)),"",VLOOKUP($B345,'[1]1718  Exp_Rev Access'!$F$7:$GK$318,$EW$2,FALSE))</f>
        <v>0</v>
      </c>
      <c r="EX345" s="90">
        <f>IF(ISNA(VLOOKUP($B345,'[1]1718  Exp_Rev Access'!$F$7:$GK$318,$EX$2,FALSE)),"",VLOOKUP($B345,'[1]1718  Exp_Rev Access'!$F$7:$GK$318,$EX$2,FALSE))</f>
        <v>0</v>
      </c>
      <c r="EY345" s="90">
        <f>IF(ISNA(VLOOKUP($B345,'[1]1718  Exp_Rev Access'!$F$7:$GK$318,$EY$2,FALSE)),"",VLOOKUP($B345,'[1]1718  Exp_Rev Access'!$F$7:$GK$318,$EY$2,FALSE))</f>
        <v>0</v>
      </c>
      <c r="EZ345" s="90">
        <f>IF(ISNA(VLOOKUP($B345,'[1]1718  Exp_Rev Access'!$F$7:$GK$318,$EZ$2,FALSE)),"",VLOOKUP($B345,'[1]1718  Exp_Rev Access'!$F$7:$GK$318,$EZ$2,FALSE))</f>
        <v>0</v>
      </c>
      <c r="FA345" s="90">
        <f>IF(ISNA(VLOOKUP($B345,'[1]1718  Exp_Rev Access'!$F$7:$GK$318,$FA$2,FALSE)),"",VLOOKUP($B345,'[1]1718  Exp_Rev Access'!$F$7:$GK$318,$FA$2,FALSE))</f>
        <v>0</v>
      </c>
      <c r="FB345" s="90">
        <f>IF(ISNA(VLOOKUP($B345,'[1]1718  Exp_Rev Access'!$F$7:$GK$318,$FB$2,FALSE)),"",VLOOKUP($B345,'[1]1718  Exp_Rev Access'!$F$7:$GK$318,$FB$2,FALSE))</f>
        <v>0</v>
      </c>
      <c r="FC345" s="90">
        <f>IF(ISNA(VLOOKUP($B345,'[1]1718  Exp_Rev Access'!$F$7:$GK$318,$FC$2,FALSE)),"",VLOOKUP($B345,'[1]1718  Exp_Rev Access'!$F$7:$GK$318,$FC$2,FALSE))</f>
        <v>0</v>
      </c>
      <c r="FD345" s="90">
        <f>IF(ISNA(VLOOKUP($B345,'[1]1718  Exp_Rev Access'!$F$7:$GK$318,$FD$2,FALSE)),"",VLOOKUP($B345,'[1]1718  Exp_Rev Access'!$F$7:$GK$318,$FD$2,FALSE))</f>
        <v>0</v>
      </c>
      <c r="FE345" s="90">
        <f>IF(ISNA(VLOOKUP($B345,'[1]1718  Exp_Rev Access'!$F$7:$GK$318,$FE$2,FALSE)),"",VLOOKUP($B345,'[1]1718  Exp_Rev Access'!$F$7:$GK$318,$FE$2,FALSE))</f>
        <v>0</v>
      </c>
      <c r="FF345" s="90">
        <f>IF(ISNA(VLOOKUP($B345,'[1]1718  Exp_Rev Access'!$F$7:$GK$318,$FF$2,FALSE)),"",VLOOKUP($B345,'[1]1718  Exp_Rev Access'!$F$7:$GK$318,$FF$2,FALSE))</f>
        <v>0</v>
      </c>
      <c r="FG345" s="90">
        <f>IF(ISNA(VLOOKUP($B345,'[1]1718  Exp_Rev Access'!$F$7:$GK$318,$FG$2,FALSE)),"",VLOOKUP($B345,'[1]1718  Exp_Rev Access'!$F$7:$GK$318,$FG$2,FALSE))</f>
        <v>0</v>
      </c>
      <c r="FH345" s="90">
        <f>IF(ISNA(VLOOKUP($B345,'[1]1718  Exp_Rev Access'!$F$7:$GK$318,$FH$2,FALSE)),"",VLOOKUP($B345,'[1]1718  Exp_Rev Access'!$F$7:$GK$318,$FH$2,FALSE))</f>
        <v>0</v>
      </c>
      <c r="FI345" s="90">
        <f>IF(ISNA(VLOOKUP($B345,'[1]1718  Exp_Rev Access'!$F$7:$GK$318,$FI$2,FALSE)),"",VLOOKUP($B345,'[1]1718  Exp_Rev Access'!$F$7:$GK$318,$FI$2,FALSE))</f>
        <v>0</v>
      </c>
      <c r="FJ345" s="90">
        <f>IF(ISNA(VLOOKUP($B345,'[1]1718  Exp_Rev Access'!$F$7:$GK$318,$FJ$2,FALSE)),"",VLOOKUP($B345,'[1]1718  Exp_Rev Access'!$F$7:$GK$318,$FJ$2,FALSE))</f>
        <v>0</v>
      </c>
      <c r="FK345" s="90">
        <f>IF(ISNA(VLOOKUP($B345,'[1]1718  Exp_Rev Access'!$F$7:$GK$318,$FK$2,FALSE)),"",VLOOKUP($B345,'[1]1718  Exp_Rev Access'!$F$7:$GK$318,$FK$2,FALSE))</f>
        <v>0</v>
      </c>
      <c r="FL345" s="90">
        <f>IF(ISNA(VLOOKUP($B345,'[1]1718  Exp_Rev Access'!$F$7:$GK$318,$FL$2,FALSE)),"",VLOOKUP($B345,'[1]1718  Exp_Rev Access'!$F$7:$GK$318,$FL$2,FALSE))</f>
        <v>0</v>
      </c>
      <c r="FM345" s="90">
        <f>IF(ISNA(VLOOKUP($B345,'[1]1718  Exp_Rev Access'!$F$7:$GK$318,$FM$2,FALSE)),"",VLOOKUP($B345,'[1]1718  Exp_Rev Access'!$F$7:$GK$318,$FM$2,FALSE))</f>
        <v>0</v>
      </c>
      <c r="FN345" s="90">
        <f>IF(ISNA(VLOOKUP($B345,'[1]1718  Exp_Rev Access'!$F$7:$GK$318,$FN$2,FALSE)),"",VLOOKUP($B345,'[1]1718  Exp_Rev Access'!$F$7:$GK$318,$FN$2,FALSE))</f>
        <v>0</v>
      </c>
      <c r="FO345" s="90">
        <f>IF(ISNA(VLOOKUP($B345,'[1]1718  Exp_Rev Access'!$F$7:$GK$318,$FO$2,FALSE)),"",VLOOKUP($B345,'[1]1718  Exp_Rev Access'!$F$7:$GK$318,$FO$2,FALSE))</f>
        <v>0</v>
      </c>
      <c r="FP345" s="90">
        <f>IF(ISNA(VLOOKUP($B345,'[1]1718  Exp_Rev Access'!$F$7:$GK$318,$FP$2,FALSE)),"",VLOOKUP($B345,'[1]1718  Exp_Rev Access'!$F$7:$GK$318,$FP$2,FALSE))</f>
        <v>0</v>
      </c>
      <c r="FQ345" s="90">
        <f>IF(ISNA(VLOOKUP($B345,'[1]1718  Exp_Rev Access'!$F$7:$GK$318,$FQ$2,FALSE)),"",VLOOKUP($B345,'[1]1718  Exp_Rev Access'!$F$7:$GK$318,$FQ$2,FALSE))</f>
        <v>0</v>
      </c>
      <c r="FR345" s="90">
        <f>IF(ISNA(VLOOKUP($B345,'[1]1718  Exp_Rev Access'!$F$7:$GK$318,$FR$2,FALSE)),"",VLOOKUP($B345,'[1]1718  Exp_Rev Access'!$F$7:$GK$318,$FR$2,FALSE))</f>
        <v>0</v>
      </c>
      <c r="FS345" s="56">
        <f t="shared" si="898"/>
        <v>324087.56</v>
      </c>
      <c r="FT345" s="92">
        <f t="shared" si="899"/>
        <v>6.2027896786264899E-2</v>
      </c>
      <c r="FU345" s="94">
        <f t="shared" si="900"/>
        <v>818.50627604495503</v>
      </c>
      <c r="FV345" s="95">
        <f>IF(ISNA(VLOOKUP($B345,'[1]1718  Exp_Rev Access'!$F$7:$GK$318,$FV$2,FALSE)),"",VLOOKUP($B345,'[1]1718  Exp_Rev Access'!$F$7:$GK$318,$FV$2,FALSE))</f>
        <v>0</v>
      </c>
      <c r="FW345" s="95">
        <f>IF(ISNA(VLOOKUP($B345,'[1]1718  Exp_Rev Access'!$F$7:$GK$318,$FW$2,FALSE)),"",VLOOKUP($B345,'[1]1718  Exp_Rev Access'!$F$7:$GK$318,$FW$2,FALSE))</f>
        <v>0</v>
      </c>
      <c r="FX345" s="95">
        <f>IF(ISNA(VLOOKUP($B345,'[1]1718  Exp_Rev Access'!$F$7:$GK$318,$FX$2,FALSE)),"",VLOOKUP($B345,'[1]1718  Exp_Rev Access'!$F$7:$GK$318,$FX$2,FALSE))</f>
        <v>0</v>
      </c>
      <c r="FY345" s="95">
        <f>IF(ISNA(VLOOKUP($B345,'[1]1718  Exp_Rev Access'!$F$7:$GK$318,$FY$2,FALSE)),"",VLOOKUP($B345,'[1]1718  Exp_Rev Access'!$F$7:$GK$318,$FY$2,FALSE))</f>
        <v>0</v>
      </c>
      <c r="FZ345" s="95">
        <f>IF(ISNA(VLOOKUP($B345,'[1]1718  Exp_Rev Access'!$F$7:$GK$318,$FZ$2,FALSE)),"",VLOOKUP($B345,'[1]1718  Exp_Rev Access'!$F$7:$GK$318,$FZ$2,FALSE))</f>
        <v>0</v>
      </c>
      <c r="GA345" s="95">
        <f>IF(ISNA(VLOOKUP($B345,'[1]1718  Exp_Rev Access'!$F$7:$GK$318,$GA$2,FALSE)),"",VLOOKUP($B345,'[1]1718  Exp_Rev Access'!$F$7:$GK$318,$GA$2,FALSE))</f>
        <v>0</v>
      </c>
      <c r="GB345" s="95">
        <f>IF(ISNA(VLOOKUP($B345,'[1]1718  Exp_Rev Access'!$F$7:$GK$318,$GB$2,FALSE)),"",VLOOKUP($B345,'[1]1718  Exp_Rev Access'!$F$7:$GK$318,$GB$2,FALSE))</f>
        <v>0</v>
      </c>
      <c r="GC345" s="95">
        <f>IF(ISNA(VLOOKUP($B345,'[1]1718  Exp_Rev Access'!$F$7:$GK$318,$GC$2,FALSE)),"",VLOOKUP($B345,'[1]1718  Exp_Rev Access'!$F$7:$GK$318,$GC$2,FALSE))</f>
        <v>0</v>
      </c>
      <c r="GD345" s="95">
        <f>IF(ISNA(VLOOKUP($B345,'[1]1718  Exp_Rev Access'!$F$7:$GK$318,$GD$2,FALSE)),"",VLOOKUP($B345,'[1]1718  Exp_Rev Access'!$F$7:$GK$318,$GD$2,FALSE))</f>
        <v>0</v>
      </c>
      <c r="GE345" s="95">
        <f>IF(ISNA(VLOOKUP($B345,'[1]1718  Exp_Rev Access'!$F$7:$GK$318,$GE$2,FALSE)),"",VLOOKUP($B345,'[1]1718  Exp_Rev Access'!$F$7:$GK$318,$GE$2,FALSE))</f>
        <v>0</v>
      </c>
      <c r="GF345" s="95">
        <f>IF(ISNA(VLOOKUP($B345,'[1]1718  Exp_Rev Access'!$F$7:$GK$318,$GF$2,FALSE)),"",VLOOKUP($B345,'[1]1718  Exp_Rev Access'!$F$7:$GK$318,$GF$2,FALSE))</f>
        <v>0</v>
      </c>
      <c r="GG345" s="95">
        <f>IF(ISNA(VLOOKUP($B345,'[1]1718  Exp_Rev Access'!$F$7:$GK$318,$GG$2,FALSE)),"",VLOOKUP($B345,'[1]1718  Exp_Rev Access'!$F$7:$GK$318,$GG$2,FALSE))</f>
        <v>0</v>
      </c>
      <c r="GH345" s="95">
        <f>IF(ISNA(VLOOKUP($B345,'[1]1718  Exp_Rev Access'!$F$7:$GK$318,$GH$2,FALSE)),"",VLOOKUP($B345,'[1]1718  Exp_Rev Access'!$F$7:$GK$318,$GH$2,FALSE))</f>
        <v>0</v>
      </c>
      <c r="GI345" s="95">
        <f>IF(ISNA(VLOOKUP($B345,'[1]1718  Exp_Rev Access'!$F$7:$GK$318,$GI$2,FALSE)),"",VLOOKUP($B345,'[1]1718  Exp_Rev Access'!$F$7:$GK$318,$GI$2,FALSE))</f>
        <v>0</v>
      </c>
      <c r="GJ345" s="95">
        <f>IF(ISNA(VLOOKUP($B345,'[1]1718  Exp_Rev Access'!$F$7:$GK$318,$GJ$2,FALSE)),"",VLOOKUP($B345,'[1]1718  Exp_Rev Access'!$F$7:$GK$318,$GJ$2,FALSE))</f>
        <v>0</v>
      </c>
      <c r="GK345" s="95">
        <f>IF(ISNA(VLOOKUP($B345,'[1]1718  Exp_Rev Access'!$F$7:$GK$318,$GK$2,FALSE)),"",VLOOKUP($B345,'[1]1718  Exp_Rev Access'!$F$7:$GK$318,$GK$2,FALSE))</f>
        <v>0</v>
      </c>
      <c r="GL345" s="95">
        <f>IF(ISNA(VLOOKUP($B345,'[1]1718  Exp_Rev Access'!$F$7:$GK$318,$GL$2,FALSE)),"",VLOOKUP($B345,'[1]1718  Exp_Rev Access'!$F$7:$GK$318,$GL$2,FALSE))</f>
        <v>0</v>
      </c>
      <c r="GM345" s="95">
        <f>IF(ISNA(VLOOKUP($B345,'[1]1718  Exp_Rev Access'!$F$7:$GK$318,$GM$2,FALSE)),"",VLOOKUP($B345,'[1]1718  Exp_Rev Access'!$F$7:$GK$318,$GM$2,FALSE))</f>
        <v>0</v>
      </c>
      <c r="GN345" s="95">
        <f>IF(ISNA(VLOOKUP($B345,'[1]1718  Exp_Rev Access'!$F$7:$GK$318,$GN$2,FALSE)),"",VLOOKUP($B345,'[1]1718  Exp_Rev Access'!$F$7:$GK$318,$GN$2,FALSE))</f>
        <v>0</v>
      </c>
      <c r="GO345" s="95">
        <f>IF(ISNA(VLOOKUP($B345,'[1]1718  Exp_Rev Access'!$F$7:$GK$318,$GO$2,FALSE)),"",VLOOKUP($B345,'[1]1718  Exp_Rev Access'!$F$7:$GK$318,$GO$2,FALSE))</f>
        <v>400000</v>
      </c>
      <c r="GP345" s="95">
        <f>IF(ISNA(VLOOKUP($B345,'[1]1718  Exp_Rev Access'!$F$7:$GK$318,$GP$2,FALSE)),"",VLOOKUP($B345,'[1]1718  Exp_Rev Access'!$F$7:$GK$318,$GP$2,FALSE))</f>
        <v>0</v>
      </c>
      <c r="GQ345" s="95">
        <f>IF(ISNA(VLOOKUP($B345,'[1]1718  Exp_Rev Access'!$F$7:$GK$318,$GQ$2,FALSE)),"",VLOOKUP($B345,'[1]1718  Exp_Rev Access'!$F$7:$GK$318,$GQ$2,FALSE))</f>
        <v>0</v>
      </c>
      <c r="GR345" s="95">
        <f>IF(ISNA(VLOOKUP($B345,'[1]1718  Exp_Rev Access'!$F$7:$GK$318,$GR$2,FALSE)),"",VLOOKUP($B345,'[1]1718  Exp_Rev Access'!$F$7:$GK$318,$GR$2,FALSE))</f>
        <v>0</v>
      </c>
      <c r="GS345" s="95">
        <f>IF(ISNA(VLOOKUP($B345,'[1]1718  Exp_Rev Access'!$F$7:$GK$318,$GS$2,FALSE)),"",VLOOKUP($B345,'[1]1718  Exp_Rev Access'!$F$7:$GK$318,$GS$2,FALSE))</f>
        <v>0</v>
      </c>
      <c r="GT345" s="95">
        <f>IF(ISNA(VLOOKUP($B345,'[1]1718  Exp_Rev Access'!$F$7:$GK$318,$GT$2,FALSE)),"",VLOOKUP($B345,'[1]1718  Exp_Rev Access'!$F$7:$GK$318,$GT$2,FALSE))</f>
        <v>0</v>
      </c>
      <c r="GU345" s="56">
        <f t="shared" si="901"/>
        <v>400000</v>
      </c>
      <c r="GV345" s="92">
        <f t="shared" si="902"/>
        <v>7.6556961070970944E-2</v>
      </c>
      <c r="GW345" s="96">
        <f t="shared" si="903"/>
        <v>1010.2285642126529</v>
      </c>
    </row>
    <row r="346" spans="1:222" x14ac:dyDescent="0.3">
      <c r="A346" s="108"/>
      <c r="B346" s="106" t="s">
        <v>694</v>
      </c>
      <c r="C346" s="89" t="s">
        <v>831</v>
      </c>
      <c r="D346" s="75">
        <f>IF(ISNA(VLOOKUP($B346,'[1]1718 enrollment_Rev_Exp by size'!$A$7:H678,3,FALSE)),"",VLOOKUP($B346,'[1]1718 enrollment_Rev_Exp by size'!$A$7:$G$350,3,FALSE))</f>
        <v>400.04999999999995</v>
      </c>
      <c r="E346" s="76">
        <f>IF(ISNA(VLOOKUP($B346,'[1]1718 enrollment_Rev_Exp by size'!$A$7:I680,5,FALSE)),"",VLOOKUP($B346,'[1]1718 enrollment_Rev_Exp by size'!$A$7:$G$350,5,FALSE))</f>
        <v>4801339.24</v>
      </c>
      <c r="F346" s="70">
        <f t="shared" si="882"/>
        <v>4801339.24</v>
      </c>
      <c r="G346" s="70">
        <f t="shared" si="883"/>
        <v>0</v>
      </c>
      <c r="H346" s="90">
        <f>IF(ISNA(VLOOKUP($B346,'[1]1718  Exp_Rev Access'!$F$7:$GK$318,3,FALSE)),"",VLOOKUP($B346,'[1]1718  Exp_Rev Access'!$F$7:$GK$318,3,FALSE))</f>
        <v>0</v>
      </c>
      <c r="I346" s="90">
        <f>IF(ISNA(VLOOKUP($B346,'[1]1718  Exp_Rev Access'!$F$7:$GK$318,4,FALSE)),"",VLOOKUP($B346,'[1]1718  Exp_Rev Access'!$F$7:$GK$318,4,FALSE))</f>
        <v>0</v>
      </c>
      <c r="J346" s="90">
        <f>IF(ISNA(VLOOKUP($B346,'[1]1718  Exp_Rev Access'!$F$7:$GK$318,5,FALSE)),"",VLOOKUP($B346,'[1]1718  Exp_Rev Access'!$F$7:$GK$318,5,FALSE))</f>
        <v>0</v>
      </c>
      <c r="K346" s="90">
        <f>IF(ISNA(VLOOKUP($B346,'[1]1718  Exp_Rev Access'!$F$7:$GK$318,6,FALSE)),"-",VLOOKUP($B346,'[1]1718  Exp_Rev Access'!$F$7:$GK$318,6,FALSE))</f>
        <v>0</v>
      </c>
      <c r="L346" s="90">
        <f>IF(ISNA(VLOOKUP($B346,'[1]1718  Exp_Rev Access'!$F$7:$GK$318,7,FALSE)),"",VLOOKUP($B346,'[1]1718  Exp_Rev Access'!$F$7:$GK$318,7,FALSE))</f>
        <v>0</v>
      </c>
      <c r="M346" s="90">
        <f>IF(ISNA(VLOOKUP($B346,'[1]1718  Exp_Rev Access'!$F$7:$GK$318,8,FALSE)),"",VLOOKUP($B346,'[1]1718  Exp_Rev Access'!$F$7:$GK$318,8,FALSE))</f>
        <v>0</v>
      </c>
      <c r="N346" s="56">
        <f t="shared" si="884"/>
        <v>0</v>
      </c>
      <c r="O346" s="91">
        <f t="shared" si="885"/>
        <v>0</v>
      </c>
      <c r="P346" s="56">
        <f t="shared" si="886"/>
        <v>0</v>
      </c>
      <c r="Q346" s="90">
        <f>IF(ISNA(VLOOKUP($B346,'[1]1718  Exp_Rev Access'!$F$7:$GK$318,10,FALSE)),"",VLOOKUP($B346,'[1]1718  Exp_Rev Access'!$F$7:$GK$318,10,FALSE))</f>
        <v>0</v>
      </c>
      <c r="R346" s="90">
        <f>IF(ISNA(VLOOKUP($B346,'[1]1718  Exp_Rev Access'!$F$7:$GK$318,11,FALSE)),"",VLOOKUP($B346,'[1]1718  Exp_Rev Access'!$F$7:$GK$318,11,FALSE))</f>
        <v>0</v>
      </c>
      <c r="S346" s="90">
        <f>IF(ISNA(VLOOKUP($B346,'[1]1718  Exp_Rev Access'!$F$7:$GK$318,12,FALSE)),"",VLOOKUP($B346,'[1]1718  Exp_Rev Access'!$F$7:$GK$318,12,FALSE))</f>
        <v>0</v>
      </c>
      <c r="T346" s="90">
        <f>IF(ISNA(VLOOKUP($B346,'[1]1718  Exp_Rev Access'!$F$7:$GK$318,13,FALSE)),"",VLOOKUP($B346,'[1]1718  Exp_Rev Access'!$F$7:$GK$318,13,FALSE))</f>
        <v>0</v>
      </c>
      <c r="U346" s="90">
        <f>IF(ISNA(VLOOKUP($B346,'[1]1718  Exp_Rev Access'!$F$7:$GK$318,14,FALSE)),"",VLOOKUP($B346,'[1]1718  Exp_Rev Access'!$F$7:$GK$318,14,FALSE))</f>
        <v>0</v>
      </c>
      <c r="V346" s="90">
        <f>IF(ISNA(VLOOKUP($B346,'[1]1718  Exp_Rev Access'!$F$7:$GK$318,15,FALSE)),"",VLOOKUP($B346,'[1]1718  Exp_Rev Access'!$F$7:$GK$318,15,FALSE))</f>
        <v>0</v>
      </c>
      <c r="W346" s="90">
        <f>IF(ISNA(VLOOKUP($B346,'[1]1718  Exp_Rev Access'!$F$7:$GK$318,16,FALSE)),"",VLOOKUP($B346,'[1]1718  Exp_Rev Access'!$F$7:$GK$318,16,FALSE))</f>
        <v>0</v>
      </c>
      <c r="X346" s="90">
        <f>IF(ISNA(VLOOKUP($B346,'[1]1718  Exp_Rev Access'!$F$7:$GK$318,17,FALSE)),"",VLOOKUP($B346,'[1]1718  Exp_Rev Access'!$F$7:$GK$318,17,FALSE))</f>
        <v>0</v>
      </c>
      <c r="Y346" s="90">
        <f>IF(ISNA(VLOOKUP($B346,'[1]1718  Exp_Rev Access'!$F$7:$GK$318,18,FALSE)),"",VLOOKUP($B346,'[1]1718  Exp_Rev Access'!$F$7:$GK$318,18,FALSE))</f>
        <v>452.37</v>
      </c>
      <c r="Z346" s="90">
        <f>IF(ISNA(VLOOKUP($B346,'[1]1718  Exp_Rev Access'!$F$7:$GK$318,19,FALSE)),"",VLOOKUP($B346,'[1]1718  Exp_Rev Access'!$F$7:$GK$318,19,FALSE))</f>
        <v>0</v>
      </c>
      <c r="AA346" s="90">
        <f>IF(ISNA(VLOOKUP($B346,'[1]1718  Exp_Rev Access'!$F$7:$GK$318,20,FALSE)),"",VLOOKUP($B346,'[1]1718  Exp_Rev Access'!$F$7:$GK$318,20,FALSE))</f>
        <v>0</v>
      </c>
      <c r="AB346" s="90">
        <f>IF(ISNA(VLOOKUP($B346,'[1]1718  Exp_Rev Access'!$F$7:$GK$318,21,FALSE)),"",VLOOKUP($B346,'[1]1718  Exp_Rev Access'!$F$7:$GK$318,21,FALSE))</f>
        <v>0</v>
      </c>
      <c r="AC346" s="90">
        <f>IF(ISNA(VLOOKUP($B346,'[1]1718  Exp_Rev Access'!$F$7:$GK$318,22,FALSE)),"",VLOOKUP($B346,'[1]1718  Exp_Rev Access'!$F$7:$GK$318,22,FALSE))</f>
        <v>0</v>
      </c>
      <c r="AD346" s="90">
        <f>IF(ISNA(VLOOKUP($B346,'[1]1718  Exp_Rev Access'!$F$7:$GK$318,23,FALSE)),"",VLOOKUP($B346,'[1]1718  Exp_Rev Access'!$F$7:$GK$318,23,FALSE))</f>
        <v>67050.31</v>
      </c>
      <c r="AE346" s="90">
        <f>IF(ISNA(VLOOKUP($B346,'[1]1718  Exp_Rev Access'!$F$7:$GK$318,24,FALSE)),"",VLOOKUP($B346,'[1]1718  Exp_Rev Access'!$F$7:$GK$318,24,FALSE))</f>
        <v>0</v>
      </c>
      <c r="AF346" s="90">
        <f>IF(ISNA(VLOOKUP($B346,'[1]1718  Exp_Rev Access'!$F$7:$GK$318,25,FALSE)),"",VLOOKUP($B346,'[1]1718  Exp_Rev Access'!$F$7:$GK$318,25,FALSE))</f>
        <v>0</v>
      </c>
      <c r="AG346" s="90">
        <f>IF(ISNA(VLOOKUP($B346,'[1]1718  Exp_Rev Access'!$F$7:$GK$318,26,FALSE)),"",VLOOKUP($B346,'[1]1718  Exp_Rev Access'!$F$7:$GK$318,26,FALSE))</f>
        <v>802453.96</v>
      </c>
      <c r="AH346" s="90">
        <f>IF(ISNA(VLOOKUP($B346,'[1]1718  Exp_Rev Access'!$F$7:$GK$318,27,FALSE)),"",VLOOKUP($B346,'[1]1718  Exp_Rev Access'!$F$7:$GK$318,27,FALSE))</f>
        <v>1535</v>
      </c>
      <c r="AI346" s="90">
        <f>IF(ISNA(VLOOKUP($B346,'[1]1718  Exp_Rev Access'!$F$7:$GK$318,28,FALSE)),"",VLOOKUP($B346,'[1]1718  Exp_Rev Access'!$F$7:$GK$318,28,FALSE))</f>
        <v>0</v>
      </c>
      <c r="AJ346" s="90">
        <f>IF(ISNA(VLOOKUP($B346,'[1]1718  Exp_Rev Access'!$F$7:$GK$318,29,FALSE)),"",VLOOKUP($B346,'[1]1718  Exp_Rev Access'!$F$7:$GK$318,29,FALSE))</f>
        <v>0</v>
      </c>
      <c r="AK346" s="90">
        <f>IF(ISNA(VLOOKUP($B346,'[1]1718  Exp_Rev Access'!$F$7:$GK$318,30,FALSE)),"",VLOOKUP($B346,'[1]1718  Exp_Rev Access'!$F$7:$GK$318,30,FALSE))</f>
        <v>28409.21</v>
      </c>
      <c r="AL346" s="90">
        <f>IF(ISNA(VLOOKUP($B346,'[1]1718  Exp_Rev Access'!$F$7:$GK$318,31,FALSE)),"",VLOOKUP($B346,'[1]1718  Exp_Rev Access'!$F$7:$GK$318,31,FALSE))</f>
        <v>0</v>
      </c>
      <c r="AM346" s="56">
        <f t="shared" si="887"/>
        <v>899900.84999999986</v>
      </c>
      <c r="AN346" s="92">
        <f t="shared" si="888"/>
        <v>0.1874270500411464</v>
      </c>
      <c r="AO346" s="71">
        <f t="shared" si="889"/>
        <v>2249.4709411323583</v>
      </c>
      <c r="AP346" s="90">
        <f>IF(ISNA(VLOOKUP($B346,'[1]1718  Exp_Rev Access'!$F$7:$GK$318,33,FALSE)),"",VLOOKUP($B346,'[1]1718  Exp_Rev Access'!$F$7:$GK$318,33,FALSE))</f>
        <v>2822860.29</v>
      </c>
      <c r="AQ346" s="90">
        <f>IF(ISNA(VLOOKUP($B346,'[1]1718  Exp_Rev Access'!$F$7:$GK$318,34,FALSE)),"",VLOOKUP($B346,'[1]1718  Exp_Rev Access'!$F$7:$GK$318,34,FALSE))</f>
        <v>35163.11</v>
      </c>
      <c r="AR346" s="90">
        <f>IF(ISNA(VLOOKUP($B346,'[1]1718  Exp_Rev Access'!$F$7:$GK$318,35,FALSE)),"",VLOOKUP($B346,'[1]1718  Exp_Rev Access'!$F$7:$GK$318,35,FALSE))</f>
        <v>0</v>
      </c>
      <c r="AS346" s="90">
        <f>IF(ISNA(VLOOKUP($B346,'[1]1718  Exp_Rev Access'!$F$7:$GK$318,36,FALSE)),"",VLOOKUP($B346,'[1]1718  Exp_Rev Access'!$F$7:$GK$318,36,FALSE))</f>
        <v>0</v>
      </c>
      <c r="AT346" s="90">
        <f>IF(ISNA(VLOOKUP($B346,'[1]1718  Exp_Rev Access'!$F$7:$GK$318,37,FALSE)),"",VLOOKUP($B346,'[1]1718  Exp_Rev Access'!$F$7:$GK$318,37,FALSE))</f>
        <v>0</v>
      </c>
      <c r="AU346" s="56">
        <f t="shared" si="890"/>
        <v>2858023.4</v>
      </c>
      <c r="AV346" s="93">
        <f t="shared" si="891"/>
        <v>0.59525546043274369</v>
      </c>
      <c r="AW346" s="56">
        <f t="shared" si="892"/>
        <v>7144.1654793150865</v>
      </c>
      <c r="AX346" s="90">
        <f>IF(ISNA(VLOOKUP($B346,'[1]1718  Exp_Rev Access'!$F$7:$GK$318,39,FALSE)),"",VLOOKUP($B346,'[1]1718  Exp_Rev Access'!$F$7:$GK$318,39,FALSE))</f>
        <v>0</v>
      </c>
      <c r="AY346" s="90">
        <f>IF(ISNA(VLOOKUP($B346,'[1]1718  Exp_Rev Access'!$F$7:$GK$318,40,FALSE)),"",VLOOKUP($B346,'[1]1718  Exp_Rev Access'!$F$7:$GK$318,40,FALSE))</f>
        <v>260306.09</v>
      </c>
      <c r="AZ346" s="90">
        <f>IF(ISNA(VLOOKUP($B346,'[1]1718  Exp_Rev Access'!$F$7:$GK$318,41,FALSE)),"",VLOOKUP($B346,'[1]1718  Exp_Rev Access'!$F$7:$GK$318,41,FALSE))</f>
        <v>0</v>
      </c>
      <c r="BA346" s="90">
        <f>IF(ISNA(VLOOKUP($B346,'[1]1718  Exp_Rev Access'!$F$7:$GK$318,42,FALSE)),"",VLOOKUP($B346,'[1]1718  Exp_Rev Access'!$F$7:$GK$318,42,FALSE))</f>
        <v>0</v>
      </c>
      <c r="BB346" s="90">
        <f>IF(ISNA(VLOOKUP($B346,'[1]1718  Exp_Rev Access'!$F$7:$GK$318,43,FALSE)),"",VLOOKUP($B346,'[1]1718  Exp_Rev Access'!$F$7:$GK$318,43,FALSE))</f>
        <v>0</v>
      </c>
      <c r="BC346" s="90">
        <f>IF(ISNA(VLOOKUP($B346,'[1]1718  Exp_Rev Access'!$F$7:$GK$318,44,FALSE)),"",VLOOKUP($B346,'[1]1718  Exp_Rev Access'!$F$7:$GK$318,44,FALSE))</f>
        <v>52648.11</v>
      </c>
      <c r="BD346" s="90">
        <f>IF(ISNA(VLOOKUP($B346,'[1]1718  Exp_Rev Access'!$F$7:$GK$318,45,FALSE)),"",VLOOKUP($B346,'[1]1718  Exp_Rev Access'!$F$7:$GK$318,45,FALSE))</f>
        <v>0</v>
      </c>
      <c r="BE346" s="90">
        <f>IF(ISNA(VLOOKUP($B346,'[1]1718  Exp_Rev Access'!$F$7:$GK$318,46,FALSE)),"",VLOOKUP($B346,'[1]1718  Exp_Rev Access'!$F$7:$GK$318,46,FALSE))</f>
        <v>13012.28</v>
      </c>
      <c r="BF346" s="90">
        <f>IF(ISNA(VLOOKUP($B346,'[1]1718  Exp_Rev Access'!$F$7:$GK$318,47,FALSE)),"",VLOOKUP($B346,'[1]1718  Exp_Rev Access'!$F$7:$GK$318,47,FALSE))</f>
        <v>0</v>
      </c>
      <c r="BG346" s="90">
        <f>IF(ISNA(VLOOKUP($B346,'[1]1718  Exp_Rev Access'!$F$7:$GK$318,48,FALSE)),"",VLOOKUP($B346,'[1]1718  Exp_Rev Access'!$F$7:$GK$318,48,FALSE))</f>
        <v>2491.85</v>
      </c>
      <c r="BH346" s="90">
        <f>IF(ISNA(VLOOKUP($B346,'[1]1718  Exp_Rev Access'!$F$7:$GK$318,49,FALSE)),"",VLOOKUP($B346,'[1]1718  Exp_Rev Access'!$F$7:$GK$318,49,FALSE))</f>
        <v>2588.65</v>
      </c>
      <c r="BI346" s="90">
        <f>IF(ISNA(VLOOKUP($B346,'[1]1718  Exp_Rev Access'!$F$7:$GK$318,50,FALSE)),"",VLOOKUP($B346,'[1]1718  Exp_Rev Access'!$F$7:$GK$318,50,FALSE))</f>
        <v>0</v>
      </c>
      <c r="BJ346" s="90">
        <f>IF(ISNA(VLOOKUP($B346,'[1]1718  Exp_Rev Access'!$F$7:$GK$318,51,FALSE)),"",VLOOKUP($B346,'[1]1718  Exp_Rev Access'!$F$7:$GK$318,51,FALSE))</f>
        <v>5058.54</v>
      </c>
      <c r="BK346" s="90">
        <f>IF(ISNA(VLOOKUP($B346,'[1]1718  Exp_Rev Access'!$F$7:$GK$318,52,FALSE)),"",VLOOKUP($B346,'[1]1718  Exp_Rev Access'!$F$7:$GK$318,52,FALSE))</f>
        <v>226663.33</v>
      </c>
      <c r="BL346" s="90">
        <f>IF(ISNA(VLOOKUP($B346,'[1]1718  Exp_Rev Access'!$F$7:$GK$318,53,FALSE)),"",VLOOKUP($B346,'[1]1718  Exp_Rev Access'!$F$7:$GK$318,53,FALSE))</f>
        <v>0</v>
      </c>
      <c r="BM346" s="90">
        <f>IF(ISNA(VLOOKUP($B346,'[1]1718  Exp_Rev Access'!$F$7:$GK$318,54,FALSE)),"",VLOOKUP($B346,'[1]1718  Exp_Rev Access'!$F$7:$GK$318,54,FALSE))</f>
        <v>0</v>
      </c>
      <c r="BN346" s="90">
        <f>IF(ISNA(VLOOKUP($B346,'[1]1718  Exp_Rev Access'!$F$7:$GK$318,55,FALSE)),"",VLOOKUP($B346,'[1]1718  Exp_Rev Access'!$F$7:$GK$318,55,FALSE))</f>
        <v>0</v>
      </c>
      <c r="BO346" s="90">
        <f>IF(ISNA(VLOOKUP($B346,'[1]1718  Exp_Rev Access'!$F$7:$GK$318,56,FALSE)),"",VLOOKUP($B346,'[1]1718  Exp_Rev Access'!$F$7:$GK$318,56,FALSE))</f>
        <v>0</v>
      </c>
      <c r="BP346" s="90">
        <f>IF(ISNA(VLOOKUP($B346,'[1]1718  Exp_Rev Access'!$F$7:$GK$318,57,FALSE)),"",VLOOKUP($B346,'[1]1718  Exp_Rev Access'!$F$7:$GK$318,57,FALSE))</f>
        <v>0</v>
      </c>
      <c r="BQ346" s="90">
        <f>IF(ISNA(VLOOKUP($B346,'[1]1718  Exp_Rev Access'!$F$7:$GK$318,58,FALSE)),"",VLOOKUP($B346,'[1]1718  Exp_Rev Access'!$F$7:$GK$318,58,FALSE))</f>
        <v>440.81</v>
      </c>
      <c r="BR346" s="90">
        <f>IF(ISNA(VLOOKUP($B346,'[1]1718  Exp_Rev Access'!$F$7:$GK$318,59,FALSE)),"",VLOOKUP($B346,'[1]1718  Exp_Rev Access'!$F$7:$GK$318,59,FALSE))</f>
        <v>0</v>
      </c>
      <c r="BS346" s="90">
        <f>IF(ISNA(VLOOKUP($B346,'[1]1718  Exp_Rev Access'!$F$7:$GK$318,60,FALSE)),"",VLOOKUP($B346,'[1]1718  Exp_Rev Access'!$F$7:$GK$318,60,FALSE))</f>
        <v>0</v>
      </c>
      <c r="BT346" s="90">
        <f>IF(ISNA(VLOOKUP($B346,'[1]1718  Exp_Rev Access'!$F$7:$GK$318,61,FALSE)),"",VLOOKUP($B346,'[1]1718  Exp_Rev Access'!$F$7:$GK$318,61,FALSE))</f>
        <v>0</v>
      </c>
      <c r="BU346" s="90">
        <f>IF(ISNA(VLOOKUP($B346,'[1]1718  Exp_Rev Access'!$F$7:$GK$318,62,FALSE)),"",VLOOKUP($B346,'[1]1718  Exp_Rev Access'!$F$7:$GK$318,62,FALSE))</f>
        <v>0</v>
      </c>
      <c r="BV346" s="56">
        <f t="shared" si="893"/>
        <v>563209.66</v>
      </c>
      <c r="BW346" s="92">
        <f t="shared" si="894"/>
        <v>0.11730261742554979</v>
      </c>
      <c r="BX346" s="71">
        <f t="shared" si="895"/>
        <v>1407.848168978878</v>
      </c>
      <c r="BY346" s="90">
        <f>IF(ISNA(VLOOKUP($B346,'[1]1718  Exp_Rev Access'!$F$7:$GK$318,64,FALSE)),"",VLOOKUP($B346,'[1]1718  Exp_Rev Access'!$F$7:$GK$318,64,FALSE))</f>
        <v>0</v>
      </c>
      <c r="BZ346" s="90">
        <f>IF(ISNA(VLOOKUP($B346,'[1]1718  Exp_Rev Access'!$F$7:$GK$318,65,FALSE)),"",VLOOKUP($B346,'[1]1718  Exp_Rev Access'!$F$7:$GK$318,65,FALSE))</f>
        <v>0</v>
      </c>
      <c r="CA346" s="90">
        <f>IF(ISNA(VLOOKUP($B346,'[1]1718  Exp_Rev Access'!$F$7:$GK$318,66,FALSE)),"",VLOOKUP($B346,'[1]1718  Exp_Rev Access'!$F$7:$GK$318,66,FALSE))</f>
        <v>0</v>
      </c>
      <c r="CB346" s="90">
        <f>IF(ISNA(VLOOKUP($B346,'[1]1718  Exp_Rev Access'!$F$7:$GK$318,67,FALSE)),"",VLOOKUP($B346,'[1]1718  Exp_Rev Access'!$F$7:$GK$318,67,FALSE))</f>
        <v>0</v>
      </c>
      <c r="CC346" s="90">
        <f>IF(ISNA(VLOOKUP($B346,'[1]1718  Exp_Rev Access'!$F$7:$GK$318,68,FALSE)),"",VLOOKUP($B346,'[1]1718  Exp_Rev Access'!$F$7:$GK$318,68,FALSE))</f>
        <v>0</v>
      </c>
      <c r="CD346" s="90">
        <f>IF(ISNA(VLOOKUP($B346,'[1]1718  Exp_Rev Access'!$F$7:$GK$318,69,FALSE)),"",VLOOKUP($B346,'[1]1718  Exp_Rev Access'!$F$7:$GK$318,69,FALSE))</f>
        <v>0</v>
      </c>
      <c r="CE346" s="56">
        <f t="shared" si="881"/>
        <v>0</v>
      </c>
      <c r="CF346" s="92">
        <f t="shared" si="896"/>
        <v>0</v>
      </c>
      <c r="CG346" s="78">
        <f t="shared" si="897"/>
        <v>0</v>
      </c>
      <c r="CH346" s="90">
        <f>IF(ISNA(VLOOKUP($B346,'[1]1718  Exp_Rev Access'!$F$7:$GK$318,$CH$2,FALSE)),"",VLOOKUP($B346,'[1]1718  Exp_Rev Access'!$F$7:$GK$318,$CH$2,FALSE))</f>
        <v>212628.13</v>
      </c>
      <c r="CI346" s="90">
        <f>IF(ISNA(VLOOKUP($B346,'[1]1718  Exp_Rev Access'!$F$7:$GK$318,$CI$2,FALSE)),"",VLOOKUP($B346,'[1]1718  Exp_Rev Access'!$F$7:$GK$318,$CI$2,FALSE))</f>
        <v>0</v>
      </c>
      <c r="CJ346" s="90">
        <f>IF(ISNA(VLOOKUP($B346,'[1]1718  Exp_Rev Access'!$F$7:$GK$318,$CJ$2,FALSE)),"",VLOOKUP($B346,'[1]1718  Exp_Rev Access'!$F$7:$GK$318,$CJ$2,FALSE))</f>
        <v>0</v>
      </c>
      <c r="CK346" s="90">
        <f>IF(ISNA(VLOOKUP($B346,'[1]1718  Exp_Rev Access'!$F$7:$GK$318,$CK$2,FALSE)),"",VLOOKUP($B346,'[1]1718  Exp_Rev Access'!$F$7:$GK$318,$CK$2,FALSE))</f>
        <v>0</v>
      </c>
      <c r="CL346" s="90">
        <f>IF(ISNA(VLOOKUP($B346,'[1]1718  Exp_Rev Access'!$F$7:$GK$318,$CL$2,FALSE)),"",VLOOKUP($B346,'[1]1718  Exp_Rev Access'!$F$7:$GK$318,$CL$2,FALSE))</f>
        <v>0</v>
      </c>
      <c r="CM346" s="90">
        <f>IF(ISNA(VLOOKUP($B346,'[1]1718  Exp_Rev Access'!$F$7:$GK$318,$CM$2,FALSE)),"",VLOOKUP($B346,'[1]1718  Exp_Rev Access'!$F$7:$GK$318,$CM$2,FALSE))</f>
        <v>0</v>
      </c>
      <c r="CN346" s="90">
        <f>IF(ISNA(VLOOKUP($B346,'[1]1718  Exp_Rev Access'!$F$7:$GK$318,$CN$2,FALSE)),"",VLOOKUP($B346,'[1]1718  Exp_Rev Access'!$F$7:$GK$318,$CN$2,FALSE))</f>
        <v>0</v>
      </c>
      <c r="CO346" s="90">
        <f>IF(ISNA(VLOOKUP($B346,'[1]1718  Exp_Rev Access'!$F$7:$GK$318,$CO$2,FALSE)),"",VLOOKUP($B346,'[1]1718  Exp_Rev Access'!$F$7:$GK$318,$CO$2,FALSE))</f>
        <v>0</v>
      </c>
      <c r="CP346" s="90">
        <f>IF(ISNA(VLOOKUP($B346,'[1]1718  Exp_Rev Access'!$F$7:$GK$318,$CP$2,FALSE)),"",VLOOKUP($B346,'[1]1718  Exp_Rev Access'!$F$7:$GK$318,$CP$2,FALSE))</f>
        <v>0</v>
      </c>
      <c r="CQ346" s="90">
        <f>IF(ISNA(VLOOKUP($B346,'[1]1718  Exp_Rev Access'!$F$7:$GK$318,$CQ$2,FALSE)),"",VLOOKUP($B346,'[1]1718  Exp_Rev Access'!$F$7:$GK$318,$CQ$2,FALSE))</f>
        <v>65126.01</v>
      </c>
      <c r="CR346" s="90">
        <f>IF(ISNA(VLOOKUP($B346,'[1]1718  Exp_Rev Access'!$F$7:$GK$318,$CR$2,FALSE)),"",VLOOKUP($B346,'[1]1718  Exp_Rev Access'!$F$7:$GK$318,$CR$2,FALSE))</f>
        <v>0</v>
      </c>
      <c r="CS346" s="90">
        <f>IF(ISNA(VLOOKUP($B346,'[1]1718  Exp_Rev Access'!$F$7:$GK$318,$CS$2,FALSE)),"",VLOOKUP($B346,'[1]1718  Exp_Rev Access'!$F$7:$GK$318,$CS$2,FALSE))</f>
        <v>0</v>
      </c>
      <c r="CT346" s="90">
        <f>IF(ISNA(VLOOKUP($B346,'[1]1718  Exp_Rev Access'!$F$7:$GK$318,$CT$2,FALSE)),"",VLOOKUP($B346,'[1]1718  Exp_Rev Access'!$F$7:$GK$318,$CT$2,FALSE))</f>
        <v>0</v>
      </c>
      <c r="CU346" s="90">
        <f>IF(ISNA(VLOOKUP($B346,'[1]1718  Exp_Rev Access'!$F$7:$GK$318,$CU$2,FALSE)),"",VLOOKUP($B346,'[1]1718  Exp_Rev Access'!$F$7:$GK$318,$CU$2,FALSE))</f>
        <v>65873.740000000005</v>
      </c>
      <c r="CV346" s="90">
        <f>IF(ISNA(VLOOKUP($B346,'[1]1718  Exp_Rev Access'!$F$7:$GK$318,$CV$2,FALSE)),"",VLOOKUP($B346,'[1]1718  Exp_Rev Access'!$F$7:$GK$318,$CV$2,FALSE))</f>
        <v>18864</v>
      </c>
      <c r="CW346" s="90">
        <f>IF(ISNA(VLOOKUP($B346,'[1]1718  Exp_Rev Access'!$F$7:$GK$318,$CW$2,FALSE)),"",VLOOKUP($B346,'[1]1718  Exp_Rev Access'!$F$7:$GK$318,$CW$2,FALSE))</f>
        <v>0</v>
      </c>
      <c r="CX346" s="90">
        <f>IF(ISNA(VLOOKUP($B346,'[1]1718  Exp_Rev Access'!$F$7:$GK$318,$CX$2,FALSE)),"",VLOOKUP($B346,'[1]1718  Exp_Rev Access'!$F$7:$GK$318,$CX$2,FALSE))</f>
        <v>0</v>
      </c>
      <c r="CY346" s="90">
        <f>IF(ISNA(VLOOKUP($B346,'[1]1718  Exp_Rev Access'!$F$7:$GK$318,$CY$2,FALSE)),"",VLOOKUP($B346,'[1]1718  Exp_Rev Access'!$F$7:$GK$318,$CY$2,FALSE))</f>
        <v>0</v>
      </c>
      <c r="CZ346" s="90">
        <f>IF(ISNA(VLOOKUP($B346,'[1]1718  Exp_Rev Access'!$F$7:$GK$318,$CZ$2,FALSE)),"",VLOOKUP($B346,'[1]1718  Exp_Rev Access'!$F$7:$GK$318,$CZ$2,FALSE))</f>
        <v>0</v>
      </c>
      <c r="DA346" s="90">
        <f>IF(ISNA(VLOOKUP($B346,'[1]1718  Exp_Rev Access'!$F$7:$GK$318,$DA$2,FALSE)),"",VLOOKUP($B346,'[1]1718  Exp_Rev Access'!$F$7:$GK$318,$DA$2,FALSE))</f>
        <v>0</v>
      </c>
      <c r="DB346" s="90">
        <f>IF(ISNA(VLOOKUP($B346,'[1]1718  Exp_Rev Access'!$F$7:$GK$318,$DB$2,FALSE)),"",VLOOKUP($B346,'[1]1718  Exp_Rev Access'!$F$7:$GK$318,$DB$2,FALSE))</f>
        <v>0</v>
      </c>
      <c r="DC346" s="90">
        <f>IF(ISNA(VLOOKUP($B346,'[1]1718  Exp_Rev Access'!$F$7:$GK$318,$DC$2,FALSE)),"",VLOOKUP($B346,'[1]1718  Exp_Rev Access'!$F$7:$GK$318,$DC$2,FALSE))</f>
        <v>0</v>
      </c>
      <c r="DD346" s="90">
        <f>IF(ISNA(VLOOKUP($B346,'[1]1718  Exp_Rev Access'!$F$7:$GK$318,$DD$2,FALSE)),"",VLOOKUP($B346,'[1]1718  Exp_Rev Access'!$F$7:$GK$318,$DD$2,FALSE))</f>
        <v>0</v>
      </c>
      <c r="DE346" s="90">
        <f>IF(ISNA(VLOOKUP($B346,'[1]1718  Exp_Rev Access'!$F$7:$GK$318,$DE$2,FALSE)),"",VLOOKUP($B346,'[1]1718  Exp_Rev Access'!$F$7:$GK$318,$DE$2,FALSE))</f>
        <v>0</v>
      </c>
      <c r="DF346" s="90">
        <f>IF(ISNA(VLOOKUP($B346,'[1]1718  Exp_Rev Access'!$F$7:$GK$318,$DF$2,FALSE)),"",VLOOKUP($B346,'[1]1718  Exp_Rev Access'!$F$7:$GK$318,$DF$2,FALSE))</f>
        <v>0</v>
      </c>
      <c r="DG346" s="90">
        <f>IF(ISNA(VLOOKUP($B346,'[1]1718  Exp_Rev Access'!$F$7:$GK$318,$DG$2,FALSE)),"",VLOOKUP($B346,'[1]1718  Exp_Rev Access'!$F$7:$GK$318,$DG$2,FALSE))</f>
        <v>0</v>
      </c>
      <c r="DH346" s="90">
        <f>IF(ISNA(VLOOKUP($B346,'[1]1718  Exp_Rev Access'!$F$7:$GK$318,$DH$2,FALSE)),"",VLOOKUP($B346,'[1]1718  Exp_Rev Access'!$F$7:$GK$318,$DH$2,FALSE))</f>
        <v>0</v>
      </c>
      <c r="DI346" s="90">
        <f>IF(ISNA(VLOOKUP($B346,'[1]1718  Exp_Rev Access'!$F$7:$GK$318,$DI$2,FALSE)),"",VLOOKUP($B346,'[1]1718  Exp_Rev Access'!$F$7:$GK$318,$DI$2,FALSE))</f>
        <v>114345.26</v>
      </c>
      <c r="DJ346" s="90">
        <f>IF(ISNA(VLOOKUP($B346,'[1]1718  Exp_Rev Access'!$F$7:$GK$318,$DJ$2,FALSE)),"",VLOOKUP($B346,'[1]1718  Exp_Rev Access'!$F$7:$GK$318,$DJ$2,FALSE))</f>
        <v>0</v>
      </c>
      <c r="DK346" s="90">
        <f>IF(ISNA(VLOOKUP($B346,'[1]1718  Exp_Rev Access'!$F$7:$GK$318,$DK$2,FALSE)),"",VLOOKUP($B346,'[1]1718  Exp_Rev Access'!$F$7:$GK$318,$DK$2,FALSE))</f>
        <v>0</v>
      </c>
      <c r="DL346" s="90">
        <f>IF(ISNA(VLOOKUP($B346,'[1]1718  Exp_Rev Access'!$F$7:$GK$318,$DL$2,FALSE)),"",VLOOKUP($B346,'[1]1718  Exp_Rev Access'!$F$7:$GK$318,$DL$2,FALSE))</f>
        <v>0</v>
      </c>
      <c r="DM346" s="90">
        <f>IF(ISNA(VLOOKUP($B346,'[1]1718  Exp_Rev Access'!$F$7:$GK$318,$DM$2,FALSE)),"",VLOOKUP($B346,'[1]1718  Exp_Rev Access'!$F$7:$GK$318,$DM$2,FALSE))</f>
        <v>0</v>
      </c>
      <c r="DN346" s="90">
        <f>IF(ISNA(VLOOKUP($B346,'[1]1718  Exp_Rev Access'!$F$7:$GK$318,$DN$2,FALSE)),"",VLOOKUP($B346,'[1]1718  Exp_Rev Access'!$F$7:$GK$318,$DN$2,FALSE))</f>
        <v>0</v>
      </c>
      <c r="DO346" s="90">
        <f>IF(ISNA(VLOOKUP($B346,'[1]1718  Exp_Rev Access'!$F$7:$GK$318,$DO$2,FALSE)),"",VLOOKUP($B346,'[1]1718  Exp_Rev Access'!$F$7:$GK$318,$DO$2,FALSE))</f>
        <v>0</v>
      </c>
      <c r="DP346" s="90">
        <f>IF(ISNA(VLOOKUP($B346,'[1]1718  Exp_Rev Access'!$F$7:$GK$318,$DP$2,FALSE)),"",VLOOKUP($B346,'[1]1718  Exp_Rev Access'!$F$7:$GK$318,$DP$2,FALSE))</f>
        <v>0</v>
      </c>
      <c r="DQ346" s="90">
        <f>IF(ISNA(VLOOKUP($B346,'[1]1718  Exp_Rev Access'!$F$7:$GK$318,$DQ$2,FALSE)),"",VLOOKUP($B346,'[1]1718  Exp_Rev Access'!$F$7:$GK$318,$DQ$2,FALSE))</f>
        <v>0</v>
      </c>
      <c r="DR346" s="90">
        <f>IF(ISNA(VLOOKUP($B346,'[1]1718  Exp_Rev Access'!$F$7:$GK$318,$DR$2,FALSE)),"",VLOOKUP($B346,'[1]1718  Exp_Rev Access'!$F$7:$GK$318,$DR$2,FALSE))</f>
        <v>0</v>
      </c>
      <c r="DS346" s="90">
        <f>IF(ISNA(VLOOKUP($B346,'[1]1718  Exp_Rev Access'!$F$7:$GK$318,$DS$2,FALSE)),"",VLOOKUP($B346,'[1]1718  Exp_Rev Access'!$F$7:$GK$318,$DS$2,FALSE))</f>
        <v>0</v>
      </c>
      <c r="DT346" s="90">
        <f>IF(ISNA(VLOOKUP($B346,'[1]1718  Exp_Rev Access'!$F$7:$GK$318,$DT$2,FALSE)),"",VLOOKUP($B346,'[1]1718  Exp_Rev Access'!$F$7:$GK$318,$DT$2,FALSE))</f>
        <v>0</v>
      </c>
      <c r="DU346" s="90">
        <f>IF(ISNA(VLOOKUP($B346,'[1]1718  Exp_Rev Access'!$F$7:$GK$318,$DU$2,FALSE)),"",VLOOKUP($B346,'[1]1718  Exp_Rev Access'!$F$7:$GK$318,$DU$2,FALSE))</f>
        <v>0</v>
      </c>
      <c r="DV346" s="90">
        <f>IF(ISNA(VLOOKUP($B346,'[1]1718  Exp_Rev Access'!$F$7:$GK$318,$DV$2,FALSE)),"",VLOOKUP($B346,'[1]1718  Exp_Rev Access'!$F$7:$GK$318,$DV$2,FALSE))</f>
        <v>0</v>
      </c>
      <c r="DW346" s="90">
        <f>IF(ISNA(VLOOKUP($B346,'[1]1718  Exp_Rev Access'!$F$7:$GK$318,$DW$2,FALSE)),"",VLOOKUP($B346,'[1]1718  Exp_Rev Access'!$F$7:$GK$318,$DW$2,FALSE))</f>
        <v>0</v>
      </c>
      <c r="DX346" s="90">
        <f>IF(ISNA(VLOOKUP($B346,'[1]1718  Exp_Rev Access'!$F$7:$GK$318,$DX$2,FALSE)),"",VLOOKUP($B346,'[1]1718  Exp_Rev Access'!$F$7:$GK$318,$DX$2,FALSE))</f>
        <v>0</v>
      </c>
      <c r="DY346" s="90">
        <f>IF(ISNA(VLOOKUP($B346,'[1]1718  Exp_Rev Access'!$F$7:$GK$318,$DY$2,FALSE)),"",VLOOKUP($B346,'[1]1718  Exp_Rev Access'!$F$7:$GK$318,$DY$2,FALSE))</f>
        <v>0</v>
      </c>
      <c r="DZ346" s="90">
        <f>IF(ISNA(VLOOKUP($B346,'[1]1718  Exp_Rev Access'!$F$7:$GK$318,$DZ$2,FALSE)),"",VLOOKUP($B346,'[1]1718  Exp_Rev Access'!$F$7:$GK$318,$DZ$2,FALSE))</f>
        <v>0</v>
      </c>
      <c r="EA346" s="90">
        <f>IF(ISNA(VLOOKUP($B346,'[1]1718  Exp_Rev Access'!$F$7:$GK$318,$EA$2,FALSE)),"",VLOOKUP($B346,'[1]1718  Exp_Rev Access'!$F$7:$GK$318,$EA$2,FALSE))</f>
        <v>0</v>
      </c>
      <c r="EB346" s="90">
        <f>IF(ISNA(VLOOKUP($B346,'[1]1718  Exp_Rev Access'!$F$7:$GK$318,$EB$2,FALSE)),"",VLOOKUP($B346,'[1]1718  Exp_Rev Access'!$F$7:$GK$318,$EB$2,FALSE))</f>
        <v>0</v>
      </c>
      <c r="EC346" s="90">
        <f>IF(ISNA(VLOOKUP($B346,'[1]1718  Exp_Rev Access'!$F$7:$GK$318,$EC$2,FALSE)),"",VLOOKUP($B346,'[1]1718  Exp_Rev Access'!$F$7:$GK$318,$EC$2,FALSE))</f>
        <v>0</v>
      </c>
      <c r="ED346" s="90">
        <f>IF(ISNA(VLOOKUP($B346,'[1]1718  Exp_Rev Access'!$F$7:$GK$318,$ED$2,FALSE)),"",VLOOKUP($B346,'[1]1718  Exp_Rev Access'!$F$7:$GK$318,$ED$2,FALSE))</f>
        <v>0</v>
      </c>
      <c r="EE346" s="90">
        <f>IF(ISNA(VLOOKUP($B346,'[1]1718  Exp_Rev Access'!$F$7:$GK$318,$EE$2,FALSE)),"",VLOOKUP($B346,'[1]1718  Exp_Rev Access'!$F$7:$GK$318,$EE$2,FALSE))</f>
        <v>0</v>
      </c>
      <c r="EF346" s="90">
        <f>IF(ISNA(VLOOKUP($B346,'[1]1718  Exp_Rev Access'!$F$7:$GK$318,$EF$2,FALSE)),"",VLOOKUP($B346,'[1]1718  Exp_Rev Access'!$F$7:$GK$318,$EF$2,FALSE))</f>
        <v>0</v>
      </c>
      <c r="EG346" s="90">
        <f>IF(ISNA(VLOOKUP($B346,'[1]1718  Exp_Rev Access'!$F$7:$GK$318,$EG$2,FALSE)),"",VLOOKUP($B346,'[1]1718  Exp_Rev Access'!$F$7:$GK$318,$EG$2,FALSE))</f>
        <v>0</v>
      </c>
      <c r="EH346" s="90">
        <f>IF(ISNA(VLOOKUP($B346,'[1]1718  Exp_Rev Access'!$F$7:$GK$318,$EH$2,FALSE)),"",VLOOKUP($B346,'[1]1718  Exp_Rev Access'!$F$7:$GK$318,$EH$2,FALSE))</f>
        <v>0</v>
      </c>
      <c r="EI346" s="90">
        <f>IF(ISNA(VLOOKUP($B346,'[1]1718  Exp_Rev Access'!$F$7:$GK$318,$EI$2,FALSE)),"",VLOOKUP($B346,'[1]1718  Exp_Rev Access'!$F$7:$GK$318,$EI$2,FALSE))</f>
        <v>0</v>
      </c>
      <c r="EJ346" s="90">
        <f>IF(ISNA(VLOOKUP($B346,'[1]1718  Exp_Rev Access'!$F$7:$GK$318,$EJ$2,FALSE)),"",VLOOKUP($B346,'[1]1718  Exp_Rev Access'!$F$7:$GK$318,$EJ$2,FALSE))</f>
        <v>0</v>
      </c>
      <c r="EK346" s="90">
        <f>IF(ISNA(VLOOKUP($B346,'[1]1718  Exp_Rev Access'!$F$7:$GK$318,$EK$2,FALSE)),"",VLOOKUP($B346,'[1]1718  Exp_Rev Access'!$F$7:$GK$318,$EK$2,FALSE))</f>
        <v>0</v>
      </c>
      <c r="EL346" s="90">
        <f>IF(ISNA(VLOOKUP($B346,'[1]1718  Exp_Rev Access'!$F$7:$GK$318,$EL$2,FALSE)),"",VLOOKUP($B346,'[1]1718  Exp_Rev Access'!$F$7:$GK$318,$EL$2,FALSE))</f>
        <v>0</v>
      </c>
      <c r="EM346" s="90">
        <f>IF(ISNA(VLOOKUP($B346,'[1]1718  Exp_Rev Access'!$F$7:$GK$318,$EM$2,FALSE)),"",VLOOKUP($B346,'[1]1718  Exp_Rev Access'!$F$7:$GK$318,$EM$2,FALSE))</f>
        <v>0</v>
      </c>
      <c r="EN346" s="90">
        <f>IF(ISNA(VLOOKUP($B346,'[1]1718  Exp_Rev Access'!$F$7:$GK$318,$EN$2,FALSE)),"",VLOOKUP($B346,'[1]1718  Exp_Rev Access'!$F$7:$GK$318,$EN$2,FALSE))</f>
        <v>0</v>
      </c>
      <c r="EO346" s="90">
        <f>IF(ISNA(VLOOKUP($B346,'[1]1718  Exp_Rev Access'!$F$7:$GK$318,$EO$2,FALSE)),"",VLOOKUP($B346,'[1]1718  Exp_Rev Access'!$F$7:$GK$318,$EO$2,FALSE))</f>
        <v>0</v>
      </c>
      <c r="EP346" s="90">
        <f>IF(ISNA(VLOOKUP($B346,'[1]1718  Exp_Rev Access'!$F$7:$GK$318,$EP$2,FALSE)),"",VLOOKUP($B346,'[1]1718  Exp_Rev Access'!$F$7:$GK$318,$EP$2,FALSE))</f>
        <v>0</v>
      </c>
      <c r="EQ346" s="90">
        <f>IF(ISNA(VLOOKUP($B346,'[1]1718  Exp_Rev Access'!$F$7:$GK$318,$EQ$2,FALSE)),"",VLOOKUP($B346,'[1]1718  Exp_Rev Access'!$F$7:$GK$318,$EQ$2,FALSE))</f>
        <v>0</v>
      </c>
      <c r="ER346" s="90">
        <f>IF(ISNA(VLOOKUP($B346,'[1]1718  Exp_Rev Access'!$F$7:$GK$318,$ER$2,FALSE)),"",VLOOKUP($B346,'[1]1718  Exp_Rev Access'!$F$7:$GK$318,$ER$2,FALSE))</f>
        <v>0</v>
      </c>
      <c r="ES346" s="90">
        <f>IF(ISNA(VLOOKUP($B346,'[1]1718  Exp_Rev Access'!$F$7:$GK$318,$ES$2,FALSE)),"",VLOOKUP($B346,'[1]1718  Exp_Rev Access'!$F$7:$GK$318,$ES$2,FALSE))</f>
        <v>0</v>
      </c>
      <c r="ET346" s="90">
        <f>IF(ISNA(VLOOKUP($B346,'[1]1718  Exp_Rev Access'!$F$7:$GK$318,$ET$2,FALSE)),"",VLOOKUP($B346,'[1]1718  Exp_Rev Access'!$F$7:$GK$318,$ET$2,FALSE))</f>
        <v>0</v>
      </c>
      <c r="EU346" s="90">
        <f>IF(ISNA(VLOOKUP($B346,'[1]1718  Exp_Rev Access'!$F$7:$GK$318,$EU$2,FALSE)),"",VLOOKUP($B346,'[1]1718  Exp_Rev Access'!$F$7:$GK$318,$EU$2,FALSE))</f>
        <v>0</v>
      </c>
      <c r="EV346" s="90">
        <f>IF(ISNA(VLOOKUP($B346,'[1]1718  Exp_Rev Access'!$F$7:$GK$318,$EV$2,FALSE)),"",VLOOKUP($B346,'[1]1718  Exp_Rev Access'!$F$7:$GK$318,$EV$2,FALSE))</f>
        <v>0</v>
      </c>
      <c r="EW346" s="90">
        <f>IF(ISNA(VLOOKUP($B346,'[1]1718  Exp_Rev Access'!$F$7:$GK$318,$EW$2,FALSE)),"",VLOOKUP($B346,'[1]1718  Exp_Rev Access'!$F$7:$GK$318,$EW$2,FALSE))</f>
        <v>0</v>
      </c>
      <c r="EX346" s="90">
        <f>IF(ISNA(VLOOKUP($B346,'[1]1718  Exp_Rev Access'!$F$7:$GK$318,$EX$2,FALSE)),"",VLOOKUP($B346,'[1]1718  Exp_Rev Access'!$F$7:$GK$318,$EX$2,FALSE))</f>
        <v>0</v>
      </c>
      <c r="EY346" s="90">
        <f>IF(ISNA(VLOOKUP($B346,'[1]1718  Exp_Rev Access'!$F$7:$GK$318,$EY$2,FALSE)),"",VLOOKUP($B346,'[1]1718  Exp_Rev Access'!$F$7:$GK$318,$EY$2,FALSE))</f>
        <v>0</v>
      </c>
      <c r="EZ346" s="90">
        <f>IF(ISNA(VLOOKUP($B346,'[1]1718  Exp_Rev Access'!$F$7:$GK$318,$EZ$2,FALSE)),"",VLOOKUP($B346,'[1]1718  Exp_Rev Access'!$F$7:$GK$318,$EZ$2,FALSE))</f>
        <v>0</v>
      </c>
      <c r="FA346" s="90">
        <f>IF(ISNA(VLOOKUP($B346,'[1]1718  Exp_Rev Access'!$F$7:$GK$318,$FA$2,FALSE)),"",VLOOKUP($B346,'[1]1718  Exp_Rev Access'!$F$7:$GK$318,$FA$2,FALSE))</f>
        <v>0</v>
      </c>
      <c r="FB346" s="90">
        <f>IF(ISNA(VLOOKUP($B346,'[1]1718  Exp_Rev Access'!$F$7:$GK$318,$FB$2,FALSE)),"",VLOOKUP($B346,'[1]1718  Exp_Rev Access'!$F$7:$GK$318,$FB$2,FALSE))</f>
        <v>0</v>
      </c>
      <c r="FC346" s="90">
        <f>IF(ISNA(VLOOKUP($B346,'[1]1718  Exp_Rev Access'!$F$7:$GK$318,$FC$2,FALSE)),"",VLOOKUP($B346,'[1]1718  Exp_Rev Access'!$F$7:$GK$318,$FC$2,FALSE))</f>
        <v>0</v>
      </c>
      <c r="FD346" s="90">
        <f>IF(ISNA(VLOOKUP($B346,'[1]1718  Exp_Rev Access'!$F$7:$GK$318,$FD$2,FALSE)),"",VLOOKUP($B346,'[1]1718  Exp_Rev Access'!$F$7:$GK$318,$FD$2,FALSE))</f>
        <v>0</v>
      </c>
      <c r="FE346" s="90">
        <f>IF(ISNA(VLOOKUP($B346,'[1]1718  Exp_Rev Access'!$F$7:$GK$318,$FE$2,FALSE)),"",VLOOKUP($B346,'[1]1718  Exp_Rev Access'!$F$7:$GK$318,$FE$2,FALSE))</f>
        <v>0</v>
      </c>
      <c r="FF346" s="90">
        <f>IF(ISNA(VLOOKUP($B346,'[1]1718  Exp_Rev Access'!$F$7:$GK$318,$FF$2,FALSE)),"",VLOOKUP($B346,'[1]1718  Exp_Rev Access'!$F$7:$GK$318,$FF$2,FALSE))</f>
        <v>0</v>
      </c>
      <c r="FG346" s="90">
        <f>IF(ISNA(VLOOKUP($B346,'[1]1718  Exp_Rev Access'!$F$7:$GK$318,$FG$2,FALSE)),"",VLOOKUP($B346,'[1]1718  Exp_Rev Access'!$F$7:$GK$318,$FG$2,FALSE))</f>
        <v>0</v>
      </c>
      <c r="FH346" s="90">
        <f>IF(ISNA(VLOOKUP($B346,'[1]1718  Exp_Rev Access'!$F$7:$GK$318,$FH$2,FALSE)),"",VLOOKUP($B346,'[1]1718  Exp_Rev Access'!$F$7:$GK$318,$FH$2,FALSE))</f>
        <v>0</v>
      </c>
      <c r="FI346" s="90">
        <f>IF(ISNA(VLOOKUP($B346,'[1]1718  Exp_Rev Access'!$F$7:$GK$318,$FI$2,FALSE)),"",VLOOKUP($B346,'[1]1718  Exp_Rev Access'!$F$7:$GK$318,$FI$2,FALSE))</f>
        <v>0</v>
      </c>
      <c r="FJ346" s="90">
        <f>IF(ISNA(VLOOKUP($B346,'[1]1718  Exp_Rev Access'!$F$7:$GK$318,$FJ$2,FALSE)),"",VLOOKUP($B346,'[1]1718  Exp_Rev Access'!$F$7:$GK$318,$FJ$2,FALSE))</f>
        <v>0</v>
      </c>
      <c r="FK346" s="90">
        <f>IF(ISNA(VLOOKUP($B346,'[1]1718  Exp_Rev Access'!$F$7:$GK$318,$FK$2,FALSE)),"",VLOOKUP($B346,'[1]1718  Exp_Rev Access'!$F$7:$GK$318,$FK$2,FALSE))</f>
        <v>0</v>
      </c>
      <c r="FL346" s="90">
        <f>IF(ISNA(VLOOKUP($B346,'[1]1718  Exp_Rev Access'!$F$7:$GK$318,$FL$2,FALSE)),"",VLOOKUP($B346,'[1]1718  Exp_Rev Access'!$F$7:$GK$318,$FL$2,FALSE))</f>
        <v>0</v>
      </c>
      <c r="FM346" s="90">
        <f>IF(ISNA(VLOOKUP($B346,'[1]1718  Exp_Rev Access'!$F$7:$GK$318,$FM$2,FALSE)),"",VLOOKUP($B346,'[1]1718  Exp_Rev Access'!$F$7:$GK$318,$FM$2,FALSE))</f>
        <v>0</v>
      </c>
      <c r="FN346" s="90">
        <f>IF(ISNA(VLOOKUP($B346,'[1]1718  Exp_Rev Access'!$F$7:$GK$318,$FN$2,FALSE)),"",VLOOKUP($B346,'[1]1718  Exp_Rev Access'!$F$7:$GK$318,$FN$2,FALSE))</f>
        <v>0</v>
      </c>
      <c r="FO346" s="90">
        <f>IF(ISNA(VLOOKUP($B346,'[1]1718  Exp_Rev Access'!$F$7:$GK$318,$FO$2,FALSE)),"",VLOOKUP($B346,'[1]1718  Exp_Rev Access'!$F$7:$GK$318,$FO$2,FALSE))</f>
        <v>0</v>
      </c>
      <c r="FP346" s="90">
        <f>IF(ISNA(VLOOKUP($B346,'[1]1718  Exp_Rev Access'!$F$7:$GK$318,$FP$2,FALSE)),"",VLOOKUP($B346,'[1]1718  Exp_Rev Access'!$F$7:$GK$318,$FP$2,FALSE))</f>
        <v>0</v>
      </c>
      <c r="FQ346" s="90">
        <f>IF(ISNA(VLOOKUP($B346,'[1]1718  Exp_Rev Access'!$F$7:$GK$318,$FQ$2,FALSE)),"",VLOOKUP($B346,'[1]1718  Exp_Rev Access'!$F$7:$GK$318,$FQ$2,FALSE))</f>
        <v>0</v>
      </c>
      <c r="FR346" s="90">
        <f>IF(ISNA(VLOOKUP($B346,'[1]1718  Exp_Rev Access'!$F$7:$GK$318,$FR$2,FALSE)),"",VLOOKUP($B346,'[1]1718  Exp_Rev Access'!$F$7:$GK$318,$FR$2,FALSE))</f>
        <v>3368.19</v>
      </c>
      <c r="FS346" s="56">
        <f t="shared" si="898"/>
        <v>480205.33</v>
      </c>
      <c r="FT346" s="92">
        <f t="shared" si="899"/>
        <v>0.10001487210056001</v>
      </c>
      <c r="FU346" s="94">
        <f t="shared" si="900"/>
        <v>1200.3632795900514</v>
      </c>
      <c r="FV346" s="95">
        <f>IF(ISNA(VLOOKUP($B346,'[1]1718  Exp_Rev Access'!$F$7:$GK$318,$FV$2,FALSE)),"",VLOOKUP($B346,'[1]1718  Exp_Rev Access'!$F$7:$GK$318,$FV$2,FALSE))</f>
        <v>0</v>
      </c>
      <c r="FW346" s="95">
        <f>IF(ISNA(VLOOKUP($B346,'[1]1718  Exp_Rev Access'!$F$7:$GK$318,$FW$2,FALSE)),"",VLOOKUP($B346,'[1]1718  Exp_Rev Access'!$F$7:$GK$318,$FW$2,FALSE))</f>
        <v>0</v>
      </c>
      <c r="FX346" s="95">
        <f>IF(ISNA(VLOOKUP($B346,'[1]1718  Exp_Rev Access'!$F$7:$GK$318,$FX$2,FALSE)),"",VLOOKUP($B346,'[1]1718  Exp_Rev Access'!$F$7:$GK$318,$FX$2,FALSE))</f>
        <v>0</v>
      </c>
      <c r="FY346" s="95">
        <f>IF(ISNA(VLOOKUP($B346,'[1]1718  Exp_Rev Access'!$F$7:$GK$318,$FY$2,FALSE)),"",VLOOKUP($B346,'[1]1718  Exp_Rev Access'!$F$7:$GK$318,$FY$2,FALSE))</f>
        <v>0</v>
      </c>
      <c r="FZ346" s="95">
        <f>IF(ISNA(VLOOKUP($B346,'[1]1718  Exp_Rev Access'!$F$7:$GK$318,$FZ$2,FALSE)),"",VLOOKUP($B346,'[1]1718  Exp_Rev Access'!$F$7:$GK$318,$FZ$2,FALSE))</f>
        <v>0</v>
      </c>
      <c r="GA346" s="95">
        <f>IF(ISNA(VLOOKUP($B346,'[1]1718  Exp_Rev Access'!$F$7:$GK$318,$GA$2,FALSE)),"",VLOOKUP($B346,'[1]1718  Exp_Rev Access'!$F$7:$GK$318,$GA$2,FALSE))</f>
        <v>0</v>
      </c>
      <c r="GB346" s="95">
        <f>IF(ISNA(VLOOKUP($B346,'[1]1718  Exp_Rev Access'!$F$7:$GK$318,$GB$2,FALSE)),"",VLOOKUP($B346,'[1]1718  Exp_Rev Access'!$F$7:$GK$318,$GB$2,FALSE))</f>
        <v>0</v>
      </c>
      <c r="GC346" s="95">
        <f>IF(ISNA(VLOOKUP($B346,'[1]1718  Exp_Rev Access'!$F$7:$GK$318,$GC$2,FALSE)),"",VLOOKUP($B346,'[1]1718  Exp_Rev Access'!$F$7:$GK$318,$GC$2,FALSE))</f>
        <v>0</v>
      </c>
      <c r="GD346" s="95">
        <f>IF(ISNA(VLOOKUP($B346,'[1]1718  Exp_Rev Access'!$F$7:$GK$318,$GD$2,FALSE)),"",VLOOKUP($B346,'[1]1718  Exp_Rev Access'!$F$7:$GK$318,$GD$2,FALSE))</f>
        <v>0</v>
      </c>
      <c r="GE346" s="95">
        <f>IF(ISNA(VLOOKUP($B346,'[1]1718  Exp_Rev Access'!$F$7:$GK$318,$GE$2,FALSE)),"",VLOOKUP($B346,'[1]1718  Exp_Rev Access'!$F$7:$GK$318,$GE$2,FALSE))</f>
        <v>0</v>
      </c>
      <c r="GF346" s="95">
        <f>IF(ISNA(VLOOKUP($B346,'[1]1718  Exp_Rev Access'!$F$7:$GK$318,$GF$2,FALSE)),"",VLOOKUP($B346,'[1]1718  Exp_Rev Access'!$F$7:$GK$318,$GF$2,FALSE))</f>
        <v>0</v>
      </c>
      <c r="GG346" s="95">
        <f>IF(ISNA(VLOOKUP($B346,'[1]1718  Exp_Rev Access'!$F$7:$GK$318,$GG$2,FALSE)),"",VLOOKUP($B346,'[1]1718  Exp_Rev Access'!$F$7:$GK$318,$GG$2,FALSE))</f>
        <v>0</v>
      </c>
      <c r="GH346" s="95">
        <f>IF(ISNA(VLOOKUP($B346,'[1]1718  Exp_Rev Access'!$F$7:$GK$318,$GH$2,FALSE)),"",VLOOKUP($B346,'[1]1718  Exp_Rev Access'!$F$7:$GK$318,$GH$2,FALSE))</f>
        <v>0</v>
      </c>
      <c r="GI346" s="95">
        <f>IF(ISNA(VLOOKUP($B346,'[1]1718  Exp_Rev Access'!$F$7:$GK$318,$GI$2,FALSE)),"",VLOOKUP($B346,'[1]1718  Exp_Rev Access'!$F$7:$GK$318,$GI$2,FALSE))</f>
        <v>0</v>
      </c>
      <c r="GJ346" s="95">
        <f>IF(ISNA(VLOOKUP($B346,'[1]1718  Exp_Rev Access'!$F$7:$GK$318,$GJ$2,FALSE)),"",VLOOKUP($B346,'[1]1718  Exp_Rev Access'!$F$7:$GK$318,$GJ$2,FALSE))</f>
        <v>0</v>
      </c>
      <c r="GK346" s="95">
        <f>IF(ISNA(VLOOKUP($B346,'[1]1718  Exp_Rev Access'!$F$7:$GK$318,$GK$2,FALSE)),"",VLOOKUP($B346,'[1]1718  Exp_Rev Access'!$F$7:$GK$318,$GK$2,FALSE))</f>
        <v>0</v>
      </c>
      <c r="GL346" s="95">
        <f>IF(ISNA(VLOOKUP($B346,'[1]1718  Exp_Rev Access'!$F$7:$GK$318,$GL$2,FALSE)),"",VLOOKUP($B346,'[1]1718  Exp_Rev Access'!$F$7:$GK$318,$GL$2,FALSE))</f>
        <v>0</v>
      </c>
      <c r="GM346" s="95">
        <f>IF(ISNA(VLOOKUP($B346,'[1]1718  Exp_Rev Access'!$F$7:$GK$318,$GM$2,FALSE)),"",VLOOKUP($B346,'[1]1718  Exp_Rev Access'!$F$7:$GK$318,$GM$2,FALSE))</f>
        <v>0</v>
      </c>
      <c r="GN346" s="95">
        <f>IF(ISNA(VLOOKUP($B346,'[1]1718  Exp_Rev Access'!$F$7:$GK$318,$GN$2,FALSE)),"",VLOOKUP($B346,'[1]1718  Exp_Rev Access'!$F$7:$GK$318,$GN$2,FALSE))</f>
        <v>0</v>
      </c>
      <c r="GO346" s="95">
        <f>IF(ISNA(VLOOKUP($B346,'[1]1718  Exp_Rev Access'!$F$7:$GK$318,$GO$2,FALSE)),"",VLOOKUP($B346,'[1]1718  Exp_Rev Access'!$F$7:$GK$318,$GO$2,FALSE))</f>
        <v>0</v>
      </c>
      <c r="GP346" s="95">
        <f>IF(ISNA(VLOOKUP($B346,'[1]1718  Exp_Rev Access'!$F$7:$GK$318,$GP$2,FALSE)),"",VLOOKUP($B346,'[1]1718  Exp_Rev Access'!$F$7:$GK$318,$GP$2,FALSE))</f>
        <v>0</v>
      </c>
      <c r="GQ346" s="95">
        <f>IF(ISNA(VLOOKUP($B346,'[1]1718  Exp_Rev Access'!$F$7:$GK$318,$GQ$2,FALSE)),"",VLOOKUP($B346,'[1]1718  Exp_Rev Access'!$F$7:$GK$318,$GQ$2,FALSE))</f>
        <v>0</v>
      </c>
      <c r="GR346" s="95">
        <f>IF(ISNA(VLOOKUP($B346,'[1]1718  Exp_Rev Access'!$F$7:$GK$318,$GR$2,FALSE)),"",VLOOKUP($B346,'[1]1718  Exp_Rev Access'!$F$7:$GK$318,$GR$2,FALSE))</f>
        <v>0</v>
      </c>
      <c r="GS346" s="95">
        <f>IF(ISNA(VLOOKUP($B346,'[1]1718  Exp_Rev Access'!$F$7:$GK$318,$GS$2,FALSE)),"",VLOOKUP($B346,'[1]1718  Exp_Rev Access'!$F$7:$GK$318,$GS$2,FALSE))</f>
        <v>0</v>
      </c>
      <c r="GT346" s="95">
        <f>IF(ISNA(VLOOKUP($B346,'[1]1718  Exp_Rev Access'!$F$7:$GK$318,$GT$2,FALSE)),"",VLOOKUP($B346,'[1]1718  Exp_Rev Access'!$F$7:$GK$318,$GT$2,FALSE))</f>
        <v>0</v>
      </c>
      <c r="GU346" s="56">
        <f t="shared" si="901"/>
        <v>0</v>
      </c>
      <c r="GV346" s="92">
        <f t="shared" si="902"/>
        <v>0</v>
      </c>
      <c r="GW346" s="96">
        <f t="shared" si="903"/>
        <v>0</v>
      </c>
    </row>
    <row r="347" spans="1:222" s="97" customFormat="1" x14ac:dyDescent="0.3">
      <c r="A347" s="98"/>
      <c r="B347" s="99"/>
      <c r="C347" s="82" t="s">
        <v>185</v>
      </c>
      <c r="D347" s="111">
        <f>SUM(D331:D346)</f>
        <v>77625.000000000015</v>
      </c>
      <c r="E347" s="112">
        <f>SUM(E331:E346)</f>
        <v>992565013.42999995</v>
      </c>
      <c r="F347" s="113">
        <f t="shared" si="882"/>
        <v>992565013.42999995</v>
      </c>
      <c r="G347" s="113">
        <f t="shared" si="883"/>
        <v>0</v>
      </c>
      <c r="H347" s="103">
        <f>SUM(H331:H346)</f>
        <v>156794668.08999997</v>
      </c>
      <c r="I347" s="103">
        <f t="shared" ref="I347:M347" si="904">SUM(I331:I346)</f>
        <v>0</v>
      </c>
      <c r="J347" s="103">
        <f t="shared" si="904"/>
        <v>0</v>
      </c>
      <c r="K347" s="103">
        <f t="shared" si="904"/>
        <v>25470.969999999994</v>
      </c>
      <c r="L347" s="103">
        <f t="shared" si="904"/>
        <v>0</v>
      </c>
      <c r="M347" s="103">
        <f t="shared" si="904"/>
        <v>0</v>
      </c>
      <c r="N347" s="102">
        <f t="shared" si="884"/>
        <v>156820139.05999997</v>
      </c>
      <c r="O347" s="58">
        <f t="shared" si="885"/>
        <v>0.15799482848793725</v>
      </c>
      <c r="P347" s="102">
        <f t="shared" si="886"/>
        <v>2020.22723426731</v>
      </c>
      <c r="Q347" s="103">
        <f>SUM(Q331:Q346)</f>
        <v>1040319.5499999999</v>
      </c>
      <c r="R347" s="103">
        <f t="shared" ref="R347:AL347" si="905">SUM(R331:R346)</f>
        <v>0</v>
      </c>
      <c r="S347" s="103">
        <f t="shared" si="905"/>
        <v>7716.82</v>
      </c>
      <c r="T347" s="103">
        <f t="shared" si="905"/>
        <v>12814.71</v>
      </c>
      <c r="U347" s="103">
        <f t="shared" si="905"/>
        <v>0</v>
      </c>
      <c r="V347" s="103">
        <f t="shared" si="905"/>
        <v>329007.82999999996</v>
      </c>
      <c r="W347" s="103">
        <f t="shared" si="905"/>
        <v>14915</v>
      </c>
      <c r="X347" s="103">
        <f t="shared" si="905"/>
        <v>2538341.16</v>
      </c>
      <c r="Y347" s="103">
        <f t="shared" si="905"/>
        <v>1152068.1699999997</v>
      </c>
      <c r="Z347" s="103">
        <f t="shared" si="905"/>
        <v>233260.71000000002</v>
      </c>
      <c r="AA347" s="103">
        <f t="shared" si="905"/>
        <v>42794.95</v>
      </c>
      <c r="AB347" s="103">
        <f t="shared" si="905"/>
        <v>16000.1</v>
      </c>
      <c r="AC347" s="103">
        <f t="shared" si="905"/>
        <v>355672.1</v>
      </c>
      <c r="AD347" s="103">
        <f t="shared" si="905"/>
        <v>7684430.7999999998</v>
      </c>
      <c r="AE347" s="103">
        <f t="shared" si="905"/>
        <v>1350018.0599999996</v>
      </c>
      <c r="AF347" s="103">
        <f t="shared" si="905"/>
        <v>0</v>
      </c>
      <c r="AG347" s="103">
        <f t="shared" si="905"/>
        <v>2873794.63</v>
      </c>
      <c r="AH347" s="103">
        <f t="shared" si="905"/>
        <v>161430.03</v>
      </c>
      <c r="AI347" s="103">
        <f t="shared" si="905"/>
        <v>1015045.7700000001</v>
      </c>
      <c r="AJ347" s="103">
        <f t="shared" si="905"/>
        <v>71098.739999999991</v>
      </c>
      <c r="AK347" s="103">
        <f t="shared" si="905"/>
        <v>1069545.3700000001</v>
      </c>
      <c r="AL347" s="103">
        <f t="shared" si="905"/>
        <v>590485.14</v>
      </c>
      <c r="AM347" s="102">
        <f t="shared" si="887"/>
        <v>20558759.639999997</v>
      </c>
      <c r="AN347" s="61">
        <f t="shared" si="888"/>
        <v>2.0712758722932652E-2</v>
      </c>
      <c r="AO347" s="59">
        <f t="shared" si="889"/>
        <v>264.84714512077284</v>
      </c>
      <c r="AP347" s="103">
        <f>SUM(AP331:AP346)</f>
        <v>517525907.68000001</v>
      </c>
      <c r="AQ347" s="103">
        <f t="shared" ref="AQ347:AT347" si="906">SUM(AQ331:AQ346)</f>
        <v>19047770.019999996</v>
      </c>
      <c r="AR347" s="103">
        <f t="shared" si="906"/>
        <v>48446497.759999998</v>
      </c>
      <c r="AS347" s="103">
        <f t="shared" si="906"/>
        <v>8057.91</v>
      </c>
      <c r="AT347" s="103">
        <f t="shared" si="906"/>
        <v>19723.62</v>
      </c>
      <c r="AU347" s="102">
        <f t="shared" si="890"/>
        <v>585047956.99000001</v>
      </c>
      <c r="AV347" s="64">
        <f t="shared" si="891"/>
        <v>0.58943036382901903</v>
      </c>
      <c r="AW347" s="102">
        <f t="shared" si="892"/>
        <v>7536.8496874718185</v>
      </c>
      <c r="AX347" s="103">
        <f>SUM(AX331:AX346)</f>
        <v>249442.11</v>
      </c>
      <c r="AY347" s="103">
        <f t="shared" ref="AY347:BU347" si="907">SUM(AY331:AY346)</f>
        <v>71989394.480000019</v>
      </c>
      <c r="AZ347" s="103">
        <f t="shared" si="907"/>
        <v>7022745.5999999987</v>
      </c>
      <c r="BA347" s="103">
        <f t="shared" si="907"/>
        <v>0</v>
      </c>
      <c r="BB347" s="103">
        <f t="shared" si="907"/>
        <v>0</v>
      </c>
      <c r="BC347" s="103">
        <f t="shared" si="907"/>
        <v>24853211.27</v>
      </c>
      <c r="BD347" s="103">
        <f t="shared" si="907"/>
        <v>0</v>
      </c>
      <c r="BE347" s="103">
        <f t="shared" si="907"/>
        <v>7535273.2199999988</v>
      </c>
      <c r="BF347" s="103">
        <f t="shared" si="907"/>
        <v>0</v>
      </c>
      <c r="BG347" s="103">
        <f t="shared" si="907"/>
        <v>3985453.8499999996</v>
      </c>
      <c r="BH347" s="103">
        <f t="shared" si="907"/>
        <v>1715634</v>
      </c>
      <c r="BI347" s="103">
        <f t="shared" si="907"/>
        <v>0</v>
      </c>
      <c r="BJ347" s="103">
        <f t="shared" si="907"/>
        <v>618807.87</v>
      </c>
      <c r="BK347" s="103">
        <f t="shared" si="907"/>
        <v>32511175.869999994</v>
      </c>
      <c r="BL347" s="103">
        <f t="shared" si="907"/>
        <v>1818716.3499999999</v>
      </c>
      <c r="BM347" s="103">
        <f t="shared" si="907"/>
        <v>96279.73</v>
      </c>
      <c r="BN347" s="103">
        <f t="shared" si="907"/>
        <v>0</v>
      </c>
      <c r="BO347" s="103">
        <f t="shared" si="907"/>
        <v>0</v>
      </c>
      <c r="BP347" s="103">
        <f t="shared" si="907"/>
        <v>0</v>
      </c>
      <c r="BQ347" s="103">
        <f t="shared" si="907"/>
        <v>56913.72</v>
      </c>
      <c r="BR347" s="103">
        <f t="shared" si="907"/>
        <v>0</v>
      </c>
      <c r="BS347" s="103">
        <f t="shared" si="907"/>
        <v>3309612.53</v>
      </c>
      <c r="BT347" s="103">
        <f t="shared" si="907"/>
        <v>0</v>
      </c>
      <c r="BU347" s="103">
        <f t="shared" si="907"/>
        <v>0</v>
      </c>
      <c r="BV347" s="102">
        <f t="shared" si="893"/>
        <v>155762660.59999999</v>
      </c>
      <c r="BW347" s="61">
        <f t="shared" si="894"/>
        <v>0.15692942879553257</v>
      </c>
      <c r="BX347" s="59">
        <f t="shared" si="895"/>
        <v>2006.6043233494358</v>
      </c>
      <c r="BY347" s="90">
        <f>SUM(BY331:BY346)</f>
        <v>0</v>
      </c>
      <c r="BZ347" s="90">
        <f t="shared" ref="BZ347:CE347" si="908">SUM(BZ331:BZ346)</f>
        <v>1483405.52</v>
      </c>
      <c r="CA347" s="90">
        <f t="shared" si="908"/>
        <v>57784.75</v>
      </c>
      <c r="CB347" s="90">
        <f t="shared" si="908"/>
        <v>13115.85</v>
      </c>
      <c r="CC347" s="90">
        <f t="shared" si="908"/>
        <v>0</v>
      </c>
      <c r="CD347" s="90">
        <f t="shared" si="908"/>
        <v>0</v>
      </c>
      <c r="CE347" s="90">
        <f t="shared" si="908"/>
        <v>1554306.12</v>
      </c>
      <c r="CF347" s="61">
        <f t="shared" si="896"/>
        <v>1.5659489292583419E-3</v>
      </c>
      <c r="CG347" s="62">
        <f t="shared" si="897"/>
        <v>20.023267246376808</v>
      </c>
      <c r="CH347" s="103">
        <f>SUM(CH331:CH346)</f>
        <v>268869.38</v>
      </c>
      <c r="CI347" s="103">
        <f t="shared" ref="CI347:ET347" si="909">SUM(CI331:CI346)</f>
        <v>0</v>
      </c>
      <c r="CJ347" s="103">
        <f t="shared" si="909"/>
        <v>0</v>
      </c>
      <c r="CK347" s="103">
        <f t="shared" si="909"/>
        <v>0</v>
      </c>
      <c r="CL347" s="103">
        <f t="shared" si="909"/>
        <v>0</v>
      </c>
      <c r="CM347" s="103">
        <f t="shared" si="909"/>
        <v>0</v>
      </c>
      <c r="CN347" s="103">
        <f t="shared" si="909"/>
        <v>0</v>
      </c>
      <c r="CO347" s="103">
        <f t="shared" si="909"/>
        <v>18089.13</v>
      </c>
      <c r="CP347" s="103">
        <f t="shared" si="909"/>
        <v>0</v>
      </c>
      <c r="CQ347" s="103">
        <f t="shared" si="909"/>
        <v>14875892.689999998</v>
      </c>
      <c r="CR347" s="103">
        <f t="shared" si="909"/>
        <v>0</v>
      </c>
      <c r="CS347" s="103">
        <f t="shared" si="909"/>
        <v>504613.19</v>
      </c>
      <c r="CT347" s="103">
        <f t="shared" si="909"/>
        <v>65695</v>
      </c>
      <c r="CU347" s="103">
        <f t="shared" si="909"/>
        <v>18798976.75999999</v>
      </c>
      <c r="CV347" s="103">
        <f t="shared" si="909"/>
        <v>3255785.11</v>
      </c>
      <c r="CW347" s="103">
        <f t="shared" si="909"/>
        <v>0</v>
      </c>
      <c r="CX347" s="103">
        <f t="shared" si="909"/>
        <v>0</v>
      </c>
      <c r="CY347" s="103">
        <f t="shared" si="909"/>
        <v>0</v>
      </c>
      <c r="CZ347" s="103">
        <f t="shared" si="909"/>
        <v>0</v>
      </c>
      <c r="DA347" s="103">
        <f t="shared" si="909"/>
        <v>0</v>
      </c>
      <c r="DB347" s="103">
        <f t="shared" si="909"/>
        <v>383554.06</v>
      </c>
      <c r="DC347" s="103">
        <f t="shared" si="909"/>
        <v>0</v>
      </c>
      <c r="DD347" s="103">
        <f t="shared" si="909"/>
        <v>0</v>
      </c>
      <c r="DE347" s="103">
        <f t="shared" si="909"/>
        <v>0</v>
      </c>
      <c r="DF347" s="103">
        <f t="shared" si="909"/>
        <v>0</v>
      </c>
      <c r="DG347" s="103">
        <f t="shared" si="909"/>
        <v>279487.25</v>
      </c>
      <c r="DH347" s="103">
        <f t="shared" si="909"/>
        <v>514096.17000000004</v>
      </c>
      <c r="DI347" s="103">
        <f t="shared" si="909"/>
        <v>20039499.16</v>
      </c>
      <c r="DJ347" s="103">
        <f t="shared" si="909"/>
        <v>0</v>
      </c>
      <c r="DK347" s="103">
        <f t="shared" si="909"/>
        <v>127749.23999999999</v>
      </c>
      <c r="DL347" s="103">
        <f t="shared" si="909"/>
        <v>0</v>
      </c>
      <c r="DM347" s="103">
        <f t="shared" si="909"/>
        <v>0</v>
      </c>
      <c r="DN347" s="103">
        <f t="shared" si="909"/>
        <v>0</v>
      </c>
      <c r="DO347" s="103">
        <f t="shared" si="909"/>
        <v>0</v>
      </c>
      <c r="DP347" s="103">
        <f t="shared" si="909"/>
        <v>0</v>
      </c>
      <c r="DQ347" s="103">
        <f t="shared" si="909"/>
        <v>0</v>
      </c>
      <c r="DR347" s="103">
        <f t="shared" si="909"/>
        <v>0</v>
      </c>
      <c r="DS347" s="103">
        <f t="shared" si="909"/>
        <v>0</v>
      </c>
      <c r="DT347" s="103">
        <f t="shared" si="909"/>
        <v>0</v>
      </c>
      <c r="DU347" s="103">
        <f t="shared" si="909"/>
        <v>0</v>
      </c>
      <c r="DV347" s="103">
        <f t="shared" si="909"/>
        <v>0</v>
      </c>
      <c r="DW347" s="103">
        <f t="shared" si="909"/>
        <v>0</v>
      </c>
      <c r="DX347" s="103">
        <f t="shared" si="909"/>
        <v>0</v>
      </c>
      <c r="DY347" s="103">
        <f t="shared" si="909"/>
        <v>99555.5</v>
      </c>
      <c r="DZ347" s="103">
        <f t="shared" si="909"/>
        <v>0</v>
      </c>
      <c r="EA347" s="103">
        <f t="shared" si="909"/>
        <v>0</v>
      </c>
      <c r="EB347" s="103">
        <f t="shared" si="909"/>
        <v>0</v>
      </c>
      <c r="EC347" s="103">
        <f t="shared" si="909"/>
        <v>0</v>
      </c>
      <c r="ED347" s="103">
        <f t="shared" si="909"/>
        <v>0</v>
      </c>
      <c r="EE347" s="103">
        <f t="shared" si="909"/>
        <v>0</v>
      </c>
      <c r="EF347" s="103">
        <f t="shared" si="909"/>
        <v>0</v>
      </c>
      <c r="EG347" s="103">
        <f t="shared" si="909"/>
        <v>198106.45</v>
      </c>
      <c r="EH347" s="103">
        <f t="shared" si="909"/>
        <v>470961.32</v>
      </c>
      <c r="EI347" s="103">
        <f t="shared" si="909"/>
        <v>0</v>
      </c>
      <c r="EJ347" s="103">
        <f t="shared" si="909"/>
        <v>0</v>
      </c>
      <c r="EK347" s="103">
        <f t="shared" si="909"/>
        <v>0</v>
      </c>
      <c r="EL347" s="103">
        <f t="shared" si="909"/>
        <v>5500</v>
      </c>
      <c r="EM347" s="103">
        <f t="shared" si="909"/>
        <v>0</v>
      </c>
      <c r="EN347" s="103">
        <f t="shared" si="909"/>
        <v>1301121.7799999998</v>
      </c>
      <c r="EO347" s="103">
        <f t="shared" si="909"/>
        <v>0</v>
      </c>
      <c r="EP347" s="103">
        <f t="shared" si="909"/>
        <v>0</v>
      </c>
      <c r="EQ347" s="103">
        <f t="shared" si="909"/>
        <v>0</v>
      </c>
      <c r="ER347" s="103">
        <f t="shared" si="909"/>
        <v>0</v>
      </c>
      <c r="ES347" s="103">
        <f t="shared" si="909"/>
        <v>0</v>
      </c>
      <c r="ET347" s="103">
        <f t="shared" si="909"/>
        <v>0</v>
      </c>
      <c r="EU347" s="103">
        <f t="shared" ref="EU347:FR347" si="910">SUM(EU331:EU346)</f>
        <v>0</v>
      </c>
      <c r="EV347" s="103">
        <f t="shared" si="910"/>
        <v>590674.46</v>
      </c>
      <c r="EW347" s="103">
        <f t="shared" si="910"/>
        <v>0</v>
      </c>
      <c r="EX347" s="103">
        <f t="shared" si="910"/>
        <v>0</v>
      </c>
      <c r="EY347" s="103">
        <f t="shared" si="910"/>
        <v>0</v>
      </c>
      <c r="EZ347" s="103">
        <f t="shared" si="910"/>
        <v>0</v>
      </c>
      <c r="FA347" s="103">
        <f t="shared" si="910"/>
        <v>0</v>
      </c>
      <c r="FB347" s="103">
        <f t="shared" si="910"/>
        <v>7535</v>
      </c>
      <c r="FC347" s="103">
        <f t="shared" si="910"/>
        <v>0</v>
      </c>
      <c r="FD347" s="103">
        <f t="shared" si="910"/>
        <v>0</v>
      </c>
      <c r="FE347" s="103">
        <f t="shared" si="910"/>
        <v>0</v>
      </c>
      <c r="FF347" s="103">
        <f t="shared" si="910"/>
        <v>0</v>
      </c>
      <c r="FG347" s="103">
        <f t="shared" si="910"/>
        <v>0</v>
      </c>
      <c r="FH347" s="103">
        <f t="shared" si="910"/>
        <v>0</v>
      </c>
      <c r="FI347" s="103">
        <f t="shared" si="910"/>
        <v>0</v>
      </c>
      <c r="FJ347" s="103">
        <f t="shared" si="910"/>
        <v>0</v>
      </c>
      <c r="FK347" s="103">
        <f t="shared" si="910"/>
        <v>0</v>
      </c>
      <c r="FL347" s="103">
        <f t="shared" si="910"/>
        <v>0</v>
      </c>
      <c r="FM347" s="103">
        <f t="shared" si="910"/>
        <v>0</v>
      </c>
      <c r="FN347" s="103">
        <f t="shared" si="910"/>
        <v>649.16999999999996</v>
      </c>
      <c r="FO347" s="103">
        <f t="shared" si="910"/>
        <v>4488069.18</v>
      </c>
      <c r="FP347" s="103">
        <f t="shared" si="910"/>
        <v>0</v>
      </c>
      <c r="FQ347" s="103">
        <f t="shared" si="910"/>
        <v>0</v>
      </c>
      <c r="FR347" s="103">
        <f t="shared" si="910"/>
        <v>2473436.13</v>
      </c>
      <c r="FS347" s="102">
        <f t="shared" si="898"/>
        <v>68767916.129999995</v>
      </c>
      <c r="FT347" s="61">
        <f t="shared" si="899"/>
        <v>6.9283034561493553E-2</v>
      </c>
      <c r="FU347" s="115">
        <f t="shared" si="900"/>
        <v>885.8990805797099</v>
      </c>
      <c r="FV347" s="134">
        <f>SUM(FV331:FV346)</f>
        <v>766376.78999999992</v>
      </c>
      <c r="FW347" s="134">
        <f t="shared" ref="FW347:GT347" si="911">SUM(FW331:FW346)</f>
        <v>399127.45999999996</v>
      </c>
      <c r="FX347" s="134">
        <f t="shared" si="911"/>
        <v>0</v>
      </c>
      <c r="FY347" s="134">
        <f t="shared" si="911"/>
        <v>20515</v>
      </c>
      <c r="FZ347" s="134">
        <f t="shared" si="911"/>
        <v>0</v>
      </c>
      <c r="GA347" s="134">
        <f t="shared" si="911"/>
        <v>0</v>
      </c>
      <c r="GB347" s="134">
        <f t="shared" si="911"/>
        <v>29986.32</v>
      </c>
      <c r="GC347" s="134">
        <f t="shared" si="911"/>
        <v>0</v>
      </c>
      <c r="GD347" s="134">
        <f t="shared" si="911"/>
        <v>0</v>
      </c>
      <c r="GE347" s="134">
        <f t="shared" si="911"/>
        <v>177636.47</v>
      </c>
      <c r="GF347" s="134">
        <f t="shared" si="911"/>
        <v>904210.67999999993</v>
      </c>
      <c r="GG347" s="134">
        <f t="shared" si="911"/>
        <v>0</v>
      </c>
      <c r="GH347" s="134">
        <f t="shared" si="911"/>
        <v>382109.66000000003</v>
      </c>
      <c r="GI347" s="134">
        <f t="shared" si="911"/>
        <v>30000</v>
      </c>
      <c r="GJ347" s="134">
        <f t="shared" si="911"/>
        <v>0</v>
      </c>
      <c r="GK347" s="134">
        <f t="shared" si="911"/>
        <v>803338.97</v>
      </c>
      <c r="GL347" s="134">
        <f t="shared" si="911"/>
        <v>38424.89</v>
      </c>
      <c r="GM347" s="134">
        <f t="shared" si="911"/>
        <v>0</v>
      </c>
      <c r="GN347" s="134">
        <f t="shared" si="911"/>
        <v>0</v>
      </c>
      <c r="GO347" s="134">
        <f t="shared" si="911"/>
        <v>400000</v>
      </c>
      <c r="GP347" s="134">
        <f t="shared" si="911"/>
        <v>0</v>
      </c>
      <c r="GQ347" s="134">
        <f t="shared" si="911"/>
        <v>101548.65</v>
      </c>
      <c r="GR347" s="134">
        <f t="shared" si="911"/>
        <v>0</v>
      </c>
      <c r="GS347" s="134">
        <f t="shared" si="911"/>
        <v>0</v>
      </c>
      <c r="GT347" s="134">
        <f t="shared" si="911"/>
        <v>0</v>
      </c>
      <c r="GU347" s="102">
        <f t="shared" si="901"/>
        <v>4053274.8899999997</v>
      </c>
      <c r="GV347" s="61">
        <f t="shared" si="902"/>
        <v>4.083636673826661E-3</v>
      </c>
      <c r="GW347" s="65">
        <f t="shared" si="903"/>
        <v>52.216101642512065</v>
      </c>
    </row>
    <row r="348" spans="1:222" x14ac:dyDescent="0.3">
      <c r="A348" s="73"/>
      <c r="B348" s="88"/>
      <c r="C348" s="89"/>
      <c r="D348" s="75"/>
      <c r="E348" s="76"/>
      <c r="F348" s="70"/>
      <c r="G348" s="70"/>
      <c r="H348" s="90"/>
      <c r="I348" s="90"/>
      <c r="J348" s="90"/>
      <c r="K348" s="90"/>
      <c r="L348" s="90"/>
      <c r="M348" s="90"/>
      <c r="N348" s="56"/>
      <c r="O348" s="91"/>
      <c r="P348" s="56"/>
      <c r="Q348" s="90" t="str">
        <f>IF(ISNA(VLOOKUP($B348,'[1]1718  Exp_Rev Access'!$F$7:$GK$318,10,FALSE)),"",VLOOKUP($B348,'[1]1718  Exp_Rev Access'!$F$7:$GK$318,10,FALSE))</f>
        <v/>
      </c>
      <c r="R348" s="90" t="str">
        <f>IF(ISNA(VLOOKUP($B348,'[1]1718  Exp_Rev Access'!$F$7:$GK$318,11,FALSE)),"",VLOOKUP($B348,'[1]1718  Exp_Rev Access'!$F$7:$GK$318,11,FALSE))</f>
        <v/>
      </c>
      <c r="S348" s="90" t="str">
        <f>IF(ISNA(VLOOKUP($B348,'[1]1718  Exp_Rev Access'!$F$7:$GK$318,12,FALSE)),"",VLOOKUP($B348,'[1]1718  Exp_Rev Access'!$F$7:$GK$318,12,FALSE))</f>
        <v/>
      </c>
      <c r="T348" s="90" t="str">
        <f>IF(ISNA(VLOOKUP($B348,'[1]1718  Exp_Rev Access'!$F$7:$GK$318,13,FALSE)),"",VLOOKUP($B348,'[1]1718  Exp_Rev Access'!$F$7:$GK$318,13,FALSE))</f>
        <v/>
      </c>
      <c r="U348" s="90" t="str">
        <f>IF(ISNA(VLOOKUP($B348,'[1]1718  Exp_Rev Access'!$F$7:$GK$318,14,FALSE)),"",VLOOKUP($B348,'[1]1718  Exp_Rev Access'!$F$7:$GK$318,14,FALSE))</f>
        <v/>
      </c>
      <c r="V348" s="90" t="str">
        <f>IF(ISNA(VLOOKUP($B348,'[1]1718  Exp_Rev Access'!$F$7:$GK$318,15,FALSE)),"",VLOOKUP($B348,'[1]1718  Exp_Rev Access'!$F$7:$GK$318,15,FALSE))</f>
        <v/>
      </c>
      <c r="W348" s="90" t="str">
        <f>IF(ISNA(VLOOKUP($B348,'[1]1718  Exp_Rev Access'!$F$7:$GK$318,16,FALSE)),"",VLOOKUP($B348,'[1]1718  Exp_Rev Access'!$F$7:$GK$318,16,FALSE))</f>
        <v/>
      </c>
      <c r="X348" s="90" t="str">
        <f>IF(ISNA(VLOOKUP($B348,'[1]1718  Exp_Rev Access'!$F$7:$GK$318,17,FALSE)),"",VLOOKUP($B348,'[1]1718  Exp_Rev Access'!$F$7:$GK$318,17,FALSE))</f>
        <v/>
      </c>
      <c r="Y348" s="90" t="str">
        <f>IF(ISNA(VLOOKUP($B348,'[1]1718  Exp_Rev Access'!$F$7:$GK$318,18,FALSE)),"",VLOOKUP($B348,'[1]1718  Exp_Rev Access'!$F$7:$GK$318,18,FALSE))</f>
        <v/>
      </c>
      <c r="Z348" s="90" t="str">
        <f>IF(ISNA(VLOOKUP($B348,'[1]1718  Exp_Rev Access'!$F$7:$GK$318,19,FALSE)),"",VLOOKUP($B348,'[1]1718  Exp_Rev Access'!$F$7:$GK$318,19,FALSE))</f>
        <v/>
      </c>
      <c r="AA348" s="90" t="str">
        <f>IF(ISNA(VLOOKUP($B348,'[1]1718  Exp_Rev Access'!$F$7:$GK$318,20,FALSE)),"",VLOOKUP($B348,'[1]1718  Exp_Rev Access'!$F$7:$GK$318,20,FALSE))</f>
        <v/>
      </c>
      <c r="AB348" s="90" t="str">
        <f>IF(ISNA(VLOOKUP($B348,'[1]1718  Exp_Rev Access'!$F$7:$GK$318,21,FALSE)),"",VLOOKUP($B348,'[1]1718  Exp_Rev Access'!$F$7:$GK$318,21,FALSE))</f>
        <v/>
      </c>
      <c r="AC348" s="90" t="str">
        <f>IF(ISNA(VLOOKUP($B348,'[1]1718  Exp_Rev Access'!$F$7:$GK$318,22,FALSE)),"",VLOOKUP($B348,'[1]1718  Exp_Rev Access'!$F$7:$GK$318,22,FALSE))</f>
        <v/>
      </c>
      <c r="AD348" s="90" t="str">
        <f>IF(ISNA(VLOOKUP($B348,'[1]1718  Exp_Rev Access'!$F$7:$GK$318,23,FALSE)),"",VLOOKUP($B348,'[1]1718  Exp_Rev Access'!$F$7:$GK$318,23,FALSE))</f>
        <v/>
      </c>
      <c r="AE348" s="90" t="str">
        <f>IF(ISNA(VLOOKUP($B348,'[1]1718  Exp_Rev Access'!$F$7:$GK$318,24,FALSE)),"",VLOOKUP($B348,'[1]1718  Exp_Rev Access'!$F$7:$GK$318,24,FALSE))</f>
        <v/>
      </c>
      <c r="AF348" s="90" t="str">
        <f>IF(ISNA(VLOOKUP($B348,'[1]1718  Exp_Rev Access'!$F$7:$GK$318,25,FALSE)),"",VLOOKUP($B348,'[1]1718  Exp_Rev Access'!$F$7:$GK$318,25,FALSE))</f>
        <v/>
      </c>
      <c r="AG348" s="90" t="str">
        <f>IF(ISNA(VLOOKUP($B348,'[1]1718  Exp_Rev Access'!$F$7:$GK$318,26,FALSE)),"",VLOOKUP($B348,'[1]1718  Exp_Rev Access'!$F$7:$GK$318,26,FALSE))</f>
        <v/>
      </c>
      <c r="AH348" s="90" t="str">
        <f>IF(ISNA(VLOOKUP($B348,'[1]1718  Exp_Rev Access'!$F$7:$GK$318,27,FALSE)),"",VLOOKUP($B348,'[1]1718  Exp_Rev Access'!$F$7:$GK$318,27,FALSE))</f>
        <v/>
      </c>
      <c r="AI348" s="90" t="str">
        <f>IF(ISNA(VLOOKUP($B348,'[1]1718  Exp_Rev Access'!$F$7:$GK$318,28,FALSE)),"",VLOOKUP($B348,'[1]1718  Exp_Rev Access'!$F$7:$GK$318,28,FALSE))</f>
        <v/>
      </c>
      <c r="AJ348" s="90" t="str">
        <f>IF(ISNA(VLOOKUP($B348,'[1]1718  Exp_Rev Access'!$F$7:$GK$318,29,FALSE)),"",VLOOKUP($B348,'[1]1718  Exp_Rev Access'!$F$7:$GK$318,29,FALSE))</f>
        <v/>
      </c>
      <c r="AK348" s="90" t="str">
        <f>IF(ISNA(VLOOKUP($B348,'[1]1718  Exp_Rev Access'!$F$7:$GK$318,30,FALSE)),"",VLOOKUP($B348,'[1]1718  Exp_Rev Access'!$F$7:$GK$318,30,FALSE))</f>
        <v/>
      </c>
      <c r="AL348" s="90" t="str">
        <f>IF(ISNA(VLOOKUP($B348,'[1]1718  Exp_Rev Access'!$F$7:$GK$318,31,FALSE)),"",VLOOKUP($B348,'[1]1718  Exp_Rev Access'!$F$7:$GK$318,31,FALSE))</f>
        <v/>
      </c>
      <c r="AM348" s="56"/>
      <c r="AN348" s="92"/>
      <c r="AO348" s="71"/>
      <c r="AP348" s="90" t="str">
        <f>IF(ISNA(VLOOKUP($B348,'[1]1718  Exp_Rev Access'!$F$7:$GK$318,33,FALSE)),"",VLOOKUP($B348,'[1]1718  Exp_Rev Access'!$F$7:$GK$318,33,FALSE))</f>
        <v/>
      </c>
      <c r="AQ348" s="90" t="str">
        <f>IF(ISNA(VLOOKUP($B348,'[1]1718  Exp_Rev Access'!$F$7:$GK$318,34,FALSE)),"",VLOOKUP($B348,'[1]1718  Exp_Rev Access'!$F$7:$GK$318,34,FALSE))</f>
        <v/>
      </c>
      <c r="AR348" s="90" t="str">
        <f>IF(ISNA(VLOOKUP($B348,'[1]1718  Exp_Rev Access'!$F$7:$GK$318,35,FALSE)),"",VLOOKUP($B348,'[1]1718  Exp_Rev Access'!$F$7:$GK$318,35,FALSE))</f>
        <v/>
      </c>
      <c r="AS348" s="90" t="str">
        <f>IF(ISNA(VLOOKUP($B348,'[1]1718  Exp_Rev Access'!$F$7:$GK$318,36,FALSE)),"",VLOOKUP($B348,'[1]1718  Exp_Rev Access'!$F$7:$GK$318,36,FALSE))</f>
        <v/>
      </c>
      <c r="AT348" s="90" t="str">
        <f>IF(ISNA(VLOOKUP($B348,'[1]1718  Exp_Rev Access'!$F$7:$GK$318,37,FALSE)),"",VLOOKUP($B348,'[1]1718  Exp_Rev Access'!$F$7:$GK$318,37,FALSE))</f>
        <v/>
      </c>
      <c r="AU348" s="56"/>
      <c r="AV348" s="93"/>
      <c r="AW348" s="56"/>
      <c r="AX348" s="90" t="str">
        <f>IF(ISNA(VLOOKUP($B348,'[1]1718  Exp_Rev Access'!$F$7:$GK$318,39,FALSE)),"",VLOOKUP($B348,'[1]1718  Exp_Rev Access'!$F$7:$GK$318,39,FALSE))</f>
        <v/>
      </c>
      <c r="AY348" s="90" t="str">
        <f>IF(ISNA(VLOOKUP($B348,'[1]1718  Exp_Rev Access'!$F$7:$GK$318,40,FALSE)),"",VLOOKUP($B348,'[1]1718  Exp_Rev Access'!$F$7:$GK$318,40,FALSE))</f>
        <v/>
      </c>
      <c r="AZ348" s="90" t="str">
        <f>IF(ISNA(VLOOKUP($B348,'[1]1718  Exp_Rev Access'!$F$7:$GK$318,41,FALSE)),"",VLOOKUP($B348,'[1]1718  Exp_Rev Access'!$F$7:$GK$318,41,FALSE))</f>
        <v/>
      </c>
      <c r="BA348" s="90" t="str">
        <f>IF(ISNA(VLOOKUP($B348,'[1]1718  Exp_Rev Access'!$F$7:$GK$318,42,FALSE)),"",VLOOKUP($B348,'[1]1718  Exp_Rev Access'!$F$7:$GK$318,42,FALSE))</f>
        <v/>
      </c>
      <c r="BB348" s="90" t="str">
        <f>IF(ISNA(VLOOKUP($B348,'[1]1718  Exp_Rev Access'!$F$7:$GK$318,43,FALSE)),"",VLOOKUP($B348,'[1]1718  Exp_Rev Access'!$F$7:$GK$318,43,FALSE))</f>
        <v/>
      </c>
      <c r="BC348" s="90" t="str">
        <f>IF(ISNA(VLOOKUP($B348,'[1]1718  Exp_Rev Access'!$F$7:$GK$318,44,FALSE)),"",VLOOKUP($B348,'[1]1718  Exp_Rev Access'!$F$7:$GK$318,44,FALSE))</f>
        <v/>
      </c>
      <c r="BD348" s="90" t="str">
        <f>IF(ISNA(VLOOKUP($B348,'[1]1718  Exp_Rev Access'!$F$7:$GK$318,45,FALSE)),"",VLOOKUP($B348,'[1]1718  Exp_Rev Access'!$F$7:$GK$318,45,FALSE))</f>
        <v/>
      </c>
      <c r="BE348" s="90" t="str">
        <f>IF(ISNA(VLOOKUP($B348,'[1]1718  Exp_Rev Access'!$F$7:$GK$318,46,FALSE)),"",VLOOKUP($B348,'[1]1718  Exp_Rev Access'!$F$7:$GK$318,46,FALSE))</f>
        <v/>
      </c>
      <c r="BF348" s="90" t="str">
        <f>IF(ISNA(VLOOKUP($B348,'[1]1718  Exp_Rev Access'!$F$7:$GK$318,47,FALSE)),"",VLOOKUP($B348,'[1]1718  Exp_Rev Access'!$F$7:$GK$318,47,FALSE))</f>
        <v/>
      </c>
      <c r="BG348" s="90" t="str">
        <f>IF(ISNA(VLOOKUP($B348,'[1]1718  Exp_Rev Access'!$F$7:$GK$318,48,FALSE)),"",VLOOKUP($B348,'[1]1718  Exp_Rev Access'!$F$7:$GK$318,48,FALSE))</f>
        <v/>
      </c>
      <c r="BH348" s="90" t="str">
        <f>IF(ISNA(VLOOKUP($B348,'[1]1718  Exp_Rev Access'!$F$7:$GK$318,49,FALSE)),"",VLOOKUP($B348,'[1]1718  Exp_Rev Access'!$F$7:$GK$318,49,FALSE))</f>
        <v/>
      </c>
      <c r="BI348" s="90" t="str">
        <f>IF(ISNA(VLOOKUP($B348,'[1]1718  Exp_Rev Access'!$F$7:$GK$318,50,FALSE)),"",VLOOKUP($B348,'[1]1718  Exp_Rev Access'!$F$7:$GK$318,50,FALSE))</f>
        <v/>
      </c>
      <c r="BJ348" s="90" t="str">
        <f>IF(ISNA(VLOOKUP($B348,'[1]1718  Exp_Rev Access'!$F$7:$GK$318,51,FALSE)),"",VLOOKUP($B348,'[1]1718  Exp_Rev Access'!$F$7:$GK$318,51,FALSE))</f>
        <v/>
      </c>
      <c r="BK348" s="90" t="str">
        <f>IF(ISNA(VLOOKUP($B348,'[1]1718  Exp_Rev Access'!$F$7:$GK$318,52,FALSE)),"",VLOOKUP($B348,'[1]1718  Exp_Rev Access'!$F$7:$GK$318,52,FALSE))</f>
        <v/>
      </c>
      <c r="BL348" s="90" t="str">
        <f>IF(ISNA(VLOOKUP($B348,'[1]1718  Exp_Rev Access'!$F$7:$GK$318,53,FALSE)),"",VLOOKUP($B348,'[1]1718  Exp_Rev Access'!$F$7:$GK$318,53,FALSE))</f>
        <v/>
      </c>
      <c r="BM348" s="90" t="str">
        <f>IF(ISNA(VLOOKUP($B348,'[1]1718  Exp_Rev Access'!$F$7:$GK$318,54,FALSE)),"",VLOOKUP($B348,'[1]1718  Exp_Rev Access'!$F$7:$GK$318,54,FALSE))</f>
        <v/>
      </c>
      <c r="BN348" s="90" t="str">
        <f>IF(ISNA(VLOOKUP($B348,'[1]1718  Exp_Rev Access'!$F$7:$GK$318,55,FALSE)),"",VLOOKUP($B348,'[1]1718  Exp_Rev Access'!$F$7:$GK$318,55,FALSE))</f>
        <v/>
      </c>
      <c r="BO348" s="90" t="str">
        <f>IF(ISNA(VLOOKUP($B348,'[1]1718  Exp_Rev Access'!$F$7:$GK$318,56,FALSE)),"",VLOOKUP($B348,'[1]1718  Exp_Rev Access'!$F$7:$GK$318,56,FALSE))</f>
        <v/>
      </c>
      <c r="BP348" s="90" t="str">
        <f>IF(ISNA(VLOOKUP($B348,'[1]1718  Exp_Rev Access'!$F$7:$GK$318,57,FALSE)),"",VLOOKUP($B348,'[1]1718  Exp_Rev Access'!$F$7:$GK$318,57,FALSE))</f>
        <v/>
      </c>
      <c r="BQ348" s="90" t="str">
        <f>IF(ISNA(VLOOKUP($B348,'[1]1718  Exp_Rev Access'!$F$7:$GK$318,58,FALSE)),"",VLOOKUP($B348,'[1]1718  Exp_Rev Access'!$F$7:$GK$318,58,FALSE))</f>
        <v/>
      </c>
      <c r="BR348" s="90" t="str">
        <f>IF(ISNA(VLOOKUP($B348,'[1]1718  Exp_Rev Access'!$F$7:$GK$318,59,FALSE)),"",VLOOKUP($B348,'[1]1718  Exp_Rev Access'!$F$7:$GK$318,59,FALSE))</f>
        <v/>
      </c>
      <c r="BS348" s="90" t="str">
        <f>IF(ISNA(VLOOKUP($B348,'[1]1718  Exp_Rev Access'!$F$7:$GK$318,60,FALSE)),"",VLOOKUP($B348,'[1]1718  Exp_Rev Access'!$F$7:$GK$318,60,FALSE))</f>
        <v/>
      </c>
      <c r="BT348" s="90" t="str">
        <f>IF(ISNA(VLOOKUP($B348,'[1]1718  Exp_Rev Access'!$F$7:$GK$318,61,FALSE)),"",VLOOKUP($B348,'[1]1718  Exp_Rev Access'!$F$7:$GK$318,61,FALSE))</f>
        <v/>
      </c>
      <c r="BU348" s="90" t="str">
        <f>IF(ISNA(VLOOKUP($B348,'[1]1718  Exp_Rev Access'!$F$7:$GK$318,62,FALSE)),"",VLOOKUP($B348,'[1]1718  Exp_Rev Access'!$F$7:$GK$318,62,FALSE))</f>
        <v/>
      </c>
      <c r="BV348" s="56">
        <f t="shared" si="893"/>
        <v>0</v>
      </c>
      <c r="BW348" s="92"/>
      <c r="BX348" s="71"/>
      <c r="BY348" s="90" t="str">
        <f>IF(ISNA(VLOOKUP($B348,'[1]1718  Exp_Rev Access'!$F$7:$GK$318,64,FALSE)),"",VLOOKUP($B348,'[1]1718  Exp_Rev Access'!$F$7:$GK$318,64,FALSE))</f>
        <v/>
      </c>
      <c r="BZ348" s="90" t="str">
        <f>IF(ISNA(VLOOKUP($B348,'[1]1718  Exp_Rev Access'!$F$7:$GK$318,65,FALSE)),"",VLOOKUP($B348,'[1]1718  Exp_Rev Access'!$F$7:$GK$318,65,FALSE))</f>
        <v/>
      </c>
      <c r="CA348" s="90" t="str">
        <f>IF(ISNA(VLOOKUP($B348,'[1]1718  Exp_Rev Access'!$F$7:$GK$318,66,FALSE)),"",VLOOKUP($B348,'[1]1718  Exp_Rev Access'!$F$7:$GK$318,66,FALSE))</f>
        <v/>
      </c>
      <c r="CB348" s="90" t="str">
        <f>IF(ISNA(VLOOKUP($B348,'[1]1718  Exp_Rev Access'!$F$7:$GK$318,67,FALSE)),"",VLOOKUP($B348,'[1]1718  Exp_Rev Access'!$F$7:$GK$318,67,FALSE))</f>
        <v/>
      </c>
      <c r="CC348" s="90" t="str">
        <f>IF(ISNA(VLOOKUP($B348,'[1]1718  Exp_Rev Access'!$F$7:$GK$318,68,FALSE)),"",VLOOKUP($B348,'[1]1718  Exp_Rev Access'!$F$7:$GK$318,68,FALSE))</f>
        <v/>
      </c>
      <c r="CD348" s="90" t="str">
        <f>IF(ISNA(VLOOKUP($B348,'[1]1718  Exp_Rev Access'!$F$7:$GK$318,69,FALSE)),"",VLOOKUP($B348,'[1]1718  Exp_Rev Access'!$F$7:$GK$318,69,FALSE))</f>
        <v/>
      </c>
      <c r="CE348" s="56">
        <f t="shared" si="881"/>
        <v>0</v>
      </c>
      <c r="CF348" s="92"/>
      <c r="CG348" s="78"/>
      <c r="CH348" s="90" t="str">
        <f>IF(ISNA(VLOOKUP($B348,'[1]1718  Exp_Rev Access'!$F$7:$GK$318,$CH$2,FALSE)),"",VLOOKUP($B348,'[1]1718  Exp_Rev Access'!$F$7:$GK$318,$CH$2,FALSE))</f>
        <v/>
      </c>
      <c r="CI348" s="90" t="str">
        <f>IF(ISNA(VLOOKUP($B348,'[1]1718  Exp_Rev Access'!$F$7:$GK$318,$CI$2,FALSE)),"",VLOOKUP($B348,'[1]1718  Exp_Rev Access'!$F$7:$GK$318,$CI$2,FALSE))</f>
        <v/>
      </c>
      <c r="CJ348" s="90" t="str">
        <f>IF(ISNA(VLOOKUP($B348,'[1]1718  Exp_Rev Access'!$F$7:$GK$318,$CJ$2,FALSE)),"",VLOOKUP($B348,'[1]1718  Exp_Rev Access'!$F$7:$GK$318,$CJ$2,FALSE))</f>
        <v/>
      </c>
      <c r="CK348" s="90" t="str">
        <f>IF(ISNA(VLOOKUP($B348,'[1]1718  Exp_Rev Access'!$F$7:$GK$318,$CK$2,FALSE)),"",VLOOKUP($B348,'[1]1718  Exp_Rev Access'!$F$7:$GK$318,$CK$2,FALSE))</f>
        <v/>
      </c>
      <c r="CL348" s="90" t="str">
        <f>IF(ISNA(VLOOKUP($B348,'[1]1718  Exp_Rev Access'!$F$7:$GK$318,$CL$2,FALSE)),"",VLOOKUP($B348,'[1]1718  Exp_Rev Access'!$F$7:$GK$318,$CL$2,FALSE))</f>
        <v/>
      </c>
      <c r="CM348" s="90" t="str">
        <f>IF(ISNA(VLOOKUP($B348,'[1]1718  Exp_Rev Access'!$F$7:$GK$318,$CM$2,FALSE)),"",VLOOKUP($B348,'[1]1718  Exp_Rev Access'!$F$7:$GK$318,$CM$2,FALSE))</f>
        <v/>
      </c>
      <c r="CN348" s="90" t="str">
        <f>IF(ISNA(VLOOKUP($B348,'[1]1718  Exp_Rev Access'!$F$7:$GK$318,$CN$2,FALSE)),"",VLOOKUP($B348,'[1]1718  Exp_Rev Access'!$F$7:$GK$318,$CN$2,FALSE))</f>
        <v/>
      </c>
      <c r="CO348" s="90" t="str">
        <f>IF(ISNA(VLOOKUP($B348,'[1]1718  Exp_Rev Access'!$F$7:$GK$318,$CO$2,FALSE)),"",VLOOKUP($B348,'[1]1718  Exp_Rev Access'!$F$7:$GK$318,$CO$2,FALSE))</f>
        <v/>
      </c>
      <c r="CP348" s="90" t="str">
        <f>IF(ISNA(VLOOKUP($B348,'[1]1718  Exp_Rev Access'!$F$7:$GK$318,$CP$2,FALSE)),"",VLOOKUP($B348,'[1]1718  Exp_Rev Access'!$F$7:$GK$318,$CP$2,FALSE))</f>
        <v/>
      </c>
      <c r="CQ348" s="90" t="str">
        <f>IF(ISNA(VLOOKUP($B348,'[1]1718  Exp_Rev Access'!$F$7:$GK$318,$CQ$2,FALSE)),"",VLOOKUP($B348,'[1]1718  Exp_Rev Access'!$F$7:$GK$318,$CQ$2,FALSE))</f>
        <v/>
      </c>
      <c r="CR348" s="90" t="str">
        <f>IF(ISNA(VLOOKUP($B348,'[1]1718  Exp_Rev Access'!$F$7:$GK$318,$CR$2,FALSE)),"",VLOOKUP($B348,'[1]1718  Exp_Rev Access'!$F$7:$GK$318,$CR$2,FALSE))</f>
        <v/>
      </c>
      <c r="CS348" s="90" t="str">
        <f>IF(ISNA(VLOOKUP($B348,'[1]1718  Exp_Rev Access'!$F$7:$GK$318,$CS$2,FALSE)),"",VLOOKUP($B348,'[1]1718  Exp_Rev Access'!$F$7:$GK$318,$CS$2,FALSE))</f>
        <v/>
      </c>
      <c r="CT348" s="90" t="str">
        <f>IF(ISNA(VLOOKUP($B348,'[1]1718  Exp_Rev Access'!$F$7:$GK$318,$CT$2,FALSE)),"",VLOOKUP($B348,'[1]1718  Exp_Rev Access'!$F$7:$GK$318,$CT$2,FALSE))</f>
        <v/>
      </c>
      <c r="CU348" s="90" t="str">
        <f>IF(ISNA(VLOOKUP($B348,'[1]1718  Exp_Rev Access'!$F$7:$GK$318,$CU$2,FALSE)),"",VLOOKUP($B348,'[1]1718  Exp_Rev Access'!$F$7:$GK$318,$CU$2,FALSE))</f>
        <v/>
      </c>
      <c r="CV348" s="90" t="str">
        <f>IF(ISNA(VLOOKUP($B348,'[1]1718  Exp_Rev Access'!$F$7:$GK$318,$CV$2,FALSE)),"",VLOOKUP($B348,'[1]1718  Exp_Rev Access'!$F$7:$GK$318,$CV$2,FALSE))</f>
        <v/>
      </c>
      <c r="CW348" s="90" t="str">
        <f>IF(ISNA(VLOOKUP($B348,'[1]1718  Exp_Rev Access'!$F$7:$GK$318,$CW$2,FALSE)),"",VLOOKUP($B348,'[1]1718  Exp_Rev Access'!$F$7:$GK$318,$CW$2,FALSE))</f>
        <v/>
      </c>
      <c r="CX348" s="90" t="str">
        <f>IF(ISNA(VLOOKUP($B348,'[1]1718  Exp_Rev Access'!$F$7:$GK$318,$CX$2,FALSE)),"",VLOOKUP($B348,'[1]1718  Exp_Rev Access'!$F$7:$GK$318,$CX$2,FALSE))</f>
        <v/>
      </c>
      <c r="CY348" s="90" t="str">
        <f>IF(ISNA(VLOOKUP($B348,'[1]1718  Exp_Rev Access'!$F$7:$GK$318,$CY$2,FALSE)),"",VLOOKUP($B348,'[1]1718  Exp_Rev Access'!$F$7:$GK$318,$CY$2,FALSE))</f>
        <v/>
      </c>
      <c r="CZ348" s="90" t="str">
        <f>IF(ISNA(VLOOKUP($B348,'[1]1718  Exp_Rev Access'!$F$7:$GK$318,$CZ$2,FALSE)),"",VLOOKUP($B348,'[1]1718  Exp_Rev Access'!$F$7:$GK$318,$CZ$2,FALSE))</f>
        <v/>
      </c>
      <c r="DA348" s="90" t="str">
        <f>IF(ISNA(VLOOKUP($B348,'[1]1718  Exp_Rev Access'!$F$7:$GK$318,$DA$2,FALSE)),"",VLOOKUP($B348,'[1]1718  Exp_Rev Access'!$F$7:$GK$318,$DA$2,FALSE))</f>
        <v/>
      </c>
      <c r="DB348" s="90" t="str">
        <f>IF(ISNA(VLOOKUP($B348,'[1]1718  Exp_Rev Access'!$F$7:$GK$318,$DB$2,FALSE)),"",VLOOKUP($B348,'[1]1718  Exp_Rev Access'!$F$7:$GK$318,$DB$2,FALSE))</f>
        <v/>
      </c>
      <c r="DC348" s="90" t="str">
        <f>IF(ISNA(VLOOKUP($B348,'[1]1718  Exp_Rev Access'!$F$7:$GK$318,$DC$2,FALSE)),"",VLOOKUP($B348,'[1]1718  Exp_Rev Access'!$F$7:$GK$318,$DC$2,FALSE))</f>
        <v/>
      </c>
      <c r="DD348" s="90" t="str">
        <f>IF(ISNA(VLOOKUP($B348,'[1]1718  Exp_Rev Access'!$F$7:$GK$318,$DD$2,FALSE)),"",VLOOKUP($B348,'[1]1718  Exp_Rev Access'!$F$7:$GK$318,$DD$2,FALSE))</f>
        <v/>
      </c>
      <c r="DE348" s="90" t="str">
        <f>IF(ISNA(VLOOKUP($B348,'[1]1718  Exp_Rev Access'!$F$7:$GK$318,$DE$2,FALSE)),"",VLOOKUP($B348,'[1]1718  Exp_Rev Access'!$F$7:$GK$318,$DE$2,FALSE))</f>
        <v/>
      </c>
      <c r="DF348" s="90" t="str">
        <f>IF(ISNA(VLOOKUP($B348,'[1]1718  Exp_Rev Access'!$F$7:$GK$318,$DF$2,FALSE)),"",VLOOKUP($B348,'[1]1718  Exp_Rev Access'!$F$7:$GK$318,$DF$2,FALSE))</f>
        <v/>
      </c>
      <c r="DG348" s="90" t="str">
        <f>IF(ISNA(VLOOKUP($B348,'[1]1718  Exp_Rev Access'!$F$7:$GK$318,$DG$2,FALSE)),"",VLOOKUP($B348,'[1]1718  Exp_Rev Access'!$F$7:$GK$318,$DG$2,FALSE))</f>
        <v/>
      </c>
      <c r="DH348" s="90" t="str">
        <f>IF(ISNA(VLOOKUP($B348,'[1]1718  Exp_Rev Access'!$F$7:$GK$318,$DH$2,FALSE)),"",VLOOKUP($B348,'[1]1718  Exp_Rev Access'!$F$7:$GK$318,$DH$2,FALSE))</f>
        <v/>
      </c>
      <c r="DI348" s="90" t="str">
        <f>IF(ISNA(VLOOKUP($B348,'[1]1718  Exp_Rev Access'!$F$7:$GK$318,$DI$2,FALSE)),"",VLOOKUP($B348,'[1]1718  Exp_Rev Access'!$F$7:$GK$318,$DI$2,FALSE))</f>
        <v/>
      </c>
      <c r="DJ348" s="90" t="str">
        <f>IF(ISNA(VLOOKUP($B348,'[1]1718  Exp_Rev Access'!$F$7:$GK$318,$DJ$2,FALSE)),"",VLOOKUP($B348,'[1]1718  Exp_Rev Access'!$F$7:$GK$318,$DJ$2,FALSE))</f>
        <v/>
      </c>
      <c r="DK348" s="90" t="str">
        <f>IF(ISNA(VLOOKUP($B348,'[1]1718  Exp_Rev Access'!$F$7:$GK$318,$DK$2,FALSE)),"",VLOOKUP($B348,'[1]1718  Exp_Rev Access'!$F$7:$GK$318,$DK$2,FALSE))</f>
        <v/>
      </c>
      <c r="DL348" s="90" t="str">
        <f>IF(ISNA(VLOOKUP($B348,'[1]1718  Exp_Rev Access'!$F$7:$GK$318,$DL$2,FALSE)),"",VLOOKUP($B348,'[1]1718  Exp_Rev Access'!$F$7:$GK$318,$DL$2,FALSE))</f>
        <v/>
      </c>
      <c r="DM348" s="90" t="str">
        <f>IF(ISNA(VLOOKUP($B348,'[1]1718  Exp_Rev Access'!$F$7:$GK$318,$DM$2,FALSE)),"",VLOOKUP($B348,'[1]1718  Exp_Rev Access'!$F$7:$GK$318,$DM$2,FALSE))</f>
        <v/>
      </c>
      <c r="DN348" s="90" t="str">
        <f>IF(ISNA(VLOOKUP($B348,'[1]1718  Exp_Rev Access'!$F$7:$GK$318,$DN$2,FALSE)),"",VLOOKUP($B348,'[1]1718  Exp_Rev Access'!$F$7:$GK$318,$DN$2,FALSE))</f>
        <v/>
      </c>
      <c r="DO348" s="90" t="str">
        <f>IF(ISNA(VLOOKUP($B348,'[1]1718  Exp_Rev Access'!$F$7:$GK$318,$DO$2,FALSE)),"",VLOOKUP($B348,'[1]1718  Exp_Rev Access'!$F$7:$GK$318,$DO$2,FALSE))</f>
        <v/>
      </c>
      <c r="DP348" s="90" t="str">
        <f>IF(ISNA(VLOOKUP($B348,'[1]1718  Exp_Rev Access'!$F$7:$GK$318,$DP$2,FALSE)),"",VLOOKUP($B348,'[1]1718  Exp_Rev Access'!$F$7:$GK$318,$DP$2,FALSE))</f>
        <v/>
      </c>
      <c r="DQ348" s="90" t="str">
        <f>IF(ISNA(VLOOKUP($B348,'[1]1718  Exp_Rev Access'!$F$7:$GK$318,$DQ$2,FALSE)),"",VLOOKUP($B348,'[1]1718  Exp_Rev Access'!$F$7:$GK$318,$DQ$2,FALSE))</f>
        <v/>
      </c>
      <c r="DR348" s="90" t="str">
        <f>IF(ISNA(VLOOKUP($B348,'[1]1718  Exp_Rev Access'!$F$7:$GK$318,$DR$2,FALSE)),"",VLOOKUP($B348,'[1]1718  Exp_Rev Access'!$F$7:$GK$318,$DR$2,FALSE))</f>
        <v/>
      </c>
      <c r="DS348" s="90" t="str">
        <f>IF(ISNA(VLOOKUP($B348,'[1]1718  Exp_Rev Access'!$F$7:$GK$318,$DS$2,FALSE)),"",VLOOKUP($B348,'[1]1718  Exp_Rev Access'!$F$7:$GK$318,$DS$2,FALSE))</f>
        <v/>
      </c>
      <c r="DT348" s="90" t="str">
        <f>IF(ISNA(VLOOKUP($B348,'[1]1718  Exp_Rev Access'!$F$7:$GK$318,$DT$2,FALSE)),"",VLOOKUP($B348,'[1]1718  Exp_Rev Access'!$F$7:$GK$318,$DT$2,FALSE))</f>
        <v/>
      </c>
      <c r="DU348" s="90" t="str">
        <f>IF(ISNA(VLOOKUP($B348,'[1]1718  Exp_Rev Access'!$F$7:$GK$318,$DU$2,FALSE)),"",VLOOKUP($B348,'[1]1718  Exp_Rev Access'!$F$7:$GK$318,$DU$2,FALSE))</f>
        <v/>
      </c>
      <c r="DV348" s="90" t="str">
        <f>IF(ISNA(VLOOKUP($B348,'[1]1718  Exp_Rev Access'!$F$7:$GK$318,$DV$2,FALSE)),"",VLOOKUP($B348,'[1]1718  Exp_Rev Access'!$F$7:$GK$318,$DV$2,FALSE))</f>
        <v/>
      </c>
      <c r="DW348" s="90" t="str">
        <f>IF(ISNA(VLOOKUP($B348,'[1]1718  Exp_Rev Access'!$F$7:$GK$318,$DW$2,FALSE)),"",VLOOKUP($B348,'[1]1718  Exp_Rev Access'!$F$7:$GK$318,$DW$2,FALSE))</f>
        <v/>
      </c>
      <c r="DX348" s="90" t="str">
        <f>IF(ISNA(VLOOKUP($B348,'[1]1718  Exp_Rev Access'!$F$7:$GK$318,$DX$2,FALSE)),"",VLOOKUP($B348,'[1]1718  Exp_Rev Access'!$F$7:$GK$318,$DX$2,FALSE))</f>
        <v/>
      </c>
      <c r="DY348" s="90" t="str">
        <f>IF(ISNA(VLOOKUP($B348,'[1]1718  Exp_Rev Access'!$F$7:$GK$318,$DY$2,FALSE)),"",VLOOKUP($B348,'[1]1718  Exp_Rev Access'!$F$7:$GK$318,$DY$2,FALSE))</f>
        <v/>
      </c>
      <c r="DZ348" s="90" t="str">
        <f>IF(ISNA(VLOOKUP($B348,'[1]1718  Exp_Rev Access'!$F$7:$GK$318,$DZ$2,FALSE)),"",VLOOKUP($B348,'[1]1718  Exp_Rev Access'!$F$7:$GK$318,$DZ$2,FALSE))</f>
        <v/>
      </c>
      <c r="EA348" s="90" t="str">
        <f>IF(ISNA(VLOOKUP($B348,'[1]1718  Exp_Rev Access'!$F$7:$GK$318,$EA$2,FALSE)),"",VLOOKUP($B348,'[1]1718  Exp_Rev Access'!$F$7:$GK$318,$EA$2,FALSE))</f>
        <v/>
      </c>
      <c r="EB348" s="90" t="str">
        <f>IF(ISNA(VLOOKUP($B348,'[1]1718  Exp_Rev Access'!$F$7:$GK$318,$EB$2,FALSE)),"",VLOOKUP($B348,'[1]1718  Exp_Rev Access'!$F$7:$GK$318,$EB$2,FALSE))</f>
        <v/>
      </c>
      <c r="EC348" s="90" t="str">
        <f>IF(ISNA(VLOOKUP($B348,'[1]1718  Exp_Rev Access'!$F$7:$GK$318,$EC$2,FALSE)),"",VLOOKUP($B348,'[1]1718  Exp_Rev Access'!$F$7:$GK$318,$EC$2,FALSE))</f>
        <v/>
      </c>
      <c r="ED348" s="90" t="str">
        <f>IF(ISNA(VLOOKUP($B348,'[1]1718  Exp_Rev Access'!$F$7:$GK$318,$ED$2,FALSE)),"",VLOOKUP($B348,'[1]1718  Exp_Rev Access'!$F$7:$GK$318,$ED$2,FALSE))</f>
        <v/>
      </c>
      <c r="EE348" s="90" t="str">
        <f>IF(ISNA(VLOOKUP($B348,'[1]1718  Exp_Rev Access'!$F$7:$GK$318,$EE$2,FALSE)),"",VLOOKUP($B348,'[1]1718  Exp_Rev Access'!$F$7:$GK$318,$EE$2,FALSE))</f>
        <v/>
      </c>
      <c r="EF348" s="90" t="str">
        <f>IF(ISNA(VLOOKUP($B348,'[1]1718  Exp_Rev Access'!$F$7:$GK$318,$EF$2,FALSE)),"",VLOOKUP($B348,'[1]1718  Exp_Rev Access'!$F$7:$GK$318,$EF$2,FALSE))</f>
        <v/>
      </c>
      <c r="EG348" s="90" t="str">
        <f>IF(ISNA(VLOOKUP($B348,'[1]1718  Exp_Rev Access'!$F$7:$GK$318,$EG$2,FALSE)),"",VLOOKUP($B348,'[1]1718  Exp_Rev Access'!$F$7:$GK$318,$EG$2,FALSE))</f>
        <v/>
      </c>
      <c r="EH348" s="90" t="str">
        <f>IF(ISNA(VLOOKUP($B348,'[1]1718  Exp_Rev Access'!$F$7:$GK$318,$EH$2,FALSE)),"",VLOOKUP($B348,'[1]1718  Exp_Rev Access'!$F$7:$GK$318,$EH$2,FALSE))</f>
        <v/>
      </c>
      <c r="EI348" s="90" t="str">
        <f>IF(ISNA(VLOOKUP($B348,'[1]1718  Exp_Rev Access'!$F$7:$GK$318,$EI$2,FALSE)),"",VLOOKUP($B348,'[1]1718  Exp_Rev Access'!$F$7:$GK$318,$EI$2,FALSE))</f>
        <v/>
      </c>
      <c r="EJ348" s="90" t="str">
        <f>IF(ISNA(VLOOKUP($B348,'[1]1718  Exp_Rev Access'!$F$7:$GK$318,$EJ$2,FALSE)),"",VLOOKUP($B348,'[1]1718  Exp_Rev Access'!$F$7:$GK$318,$EJ$2,FALSE))</f>
        <v/>
      </c>
      <c r="EK348" s="90" t="str">
        <f>IF(ISNA(VLOOKUP($B348,'[1]1718  Exp_Rev Access'!$F$7:$GK$318,$EK$2,FALSE)),"",VLOOKUP($B348,'[1]1718  Exp_Rev Access'!$F$7:$GK$318,$EK$2,FALSE))</f>
        <v/>
      </c>
      <c r="EL348" s="90" t="str">
        <f>IF(ISNA(VLOOKUP($B348,'[1]1718  Exp_Rev Access'!$F$7:$GK$318,$EL$2,FALSE)),"",VLOOKUP($B348,'[1]1718  Exp_Rev Access'!$F$7:$GK$318,$EL$2,FALSE))</f>
        <v/>
      </c>
      <c r="EM348" s="90" t="str">
        <f>IF(ISNA(VLOOKUP($B348,'[1]1718  Exp_Rev Access'!$F$7:$GK$318,$EM$2,FALSE)),"",VLOOKUP($B348,'[1]1718  Exp_Rev Access'!$F$7:$GK$318,$EM$2,FALSE))</f>
        <v/>
      </c>
      <c r="EN348" s="90" t="str">
        <f>IF(ISNA(VLOOKUP($B348,'[1]1718  Exp_Rev Access'!$F$7:$GK$318,$EN$2,FALSE)),"",VLOOKUP($B348,'[1]1718  Exp_Rev Access'!$F$7:$GK$318,$EN$2,FALSE))</f>
        <v/>
      </c>
      <c r="EO348" s="90" t="str">
        <f>IF(ISNA(VLOOKUP($B348,'[1]1718  Exp_Rev Access'!$F$7:$GK$318,$EO$2,FALSE)),"",VLOOKUP($B348,'[1]1718  Exp_Rev Access'!$F$7:$GK$318,$EO$2,FALSE))</f>
        <v/>
      </c>
      <c r="EP348" s="90" t="str">
        <f>IF(ISNA(VLOOKUP($B348,'[1]1718  Exp_Rev Access'!$F$7:$GK$318,$EP$2,FALSE)),"",VLOOKUP($B348,'[1]1718  Exp_Rev Access'!$F$7:$GK$318,$EP$2,FALSE))</f>
        <v/>
      </c>
      <c r="EQ348" s="90" t="str">
        <f>IF(ISNA(VLOOKUP($B348,'[1]1718  Exp_Rev Access'!$F$7:$GK$318,$EQ$2,FALSE)),"",VLOOKUP($B348,'[1]1718  Exp_Rev Access'!$F$7:$GK$318,$EQ$2,FALSE))</f>
        <v/>
      </c>
      <c r="ER348" s="90" t="str">
        <f>IF(ISNA(VLOOKUP($B348,'[1]1718  Exp_Rev Access'!$F$7:$GK$318,$ER$2,FALSE)),"",VLOOKUP($B348,'[1]1718  Exp_Rev Access'!$F$7:$GK$318,$ER$2,FALSE))</f>
        <v/>
      </c>
      <c r="ES348" s="90" t="str">
        <f>IF(ISNA(VLOOKUP($B348,'[1]1718  Exp_Rev Access'!$F$7:$GK$318,$ES$2,FALSE)),"",VLOOKUP($B348,'[1]1718  Exp_Rev Access'!$F$7:$GK$318,$ES$2,FALSE))</f>
        <v/>
      </c>
      <c r="ET348" s="90" t="str">
        <f>IF(ISNA(VLOOKUP($B348,'[1]1718  Exp_Rev Access'!$F$7:$GK$318,$ET$2,FALSE)),"",VLOOKUP($B348,'[1]1718  Exp_Rev Access'!$F$7:$GK$318,$ET$2,FALSE))</f>
        <v/>
      </c>
      <c r="EU348" s="90" t="str">
        <f>IF(ISNA(VLOOKUP($B348,'[1]1718  Exp_Rev Access'!$F$7:$GK$318,$EU$2,FALSE)),"",VLOOKUP($B348,'[1]1718  Exp_Rev Access'!$F$7:$GK$318,$EU$2,FALSE))</f>
        <v/>
      </c>
      <c r="EV348" s="90" t="str">
        <f>IF(ISNA(VLOOKUP($B348,'[1]1718  Exp_Rev Access'!$F$7:$GK$318,$EV$2,FALSE)),"",VLOOKUP($B348,'[1]1718  Exp_Rev Access'!$F$7:$GK$318,$EV$2,FALSE))</f>
        <v/>
      </c>
      <c r="EW348" s="90" t="str">
        <f>IF(ISNA(VLOOKUP($B348,'[1]1718  Exp_Rev Access'!$F$7:$GK$318,$EW$2,FALSE)),"",VLOOKUP($B348,'[1]1718  Exp_Rev Access'!$F$7:$GK$318,$EW$2,FALSE))</f>
        <v/>
      </c>
      <c r="EX348" s="90" t="str">
        <f>IF(ISNA(VLOOKUP($B348,'[1]1718  Exp_Rev Access'!$F$7:$GK$318,$EX$2,FALSE)),"",VLOOKUP($B348,'[1]1718  Exp_Rev Access'!$F$7:$GK$318,$EX$2,FALSE))</f>
        <v/>
      </c>
      <c r="EY348" s="90" t="str">
        <f>IF(ISNA(VLOOKUP($B348,'[1]1718  Exp_Rev Access'!$F$7:$GK$318,$EY$2,FALSE)),"",VLOOKUP($B348,'[1]1718  Exp_Rev Access'!$F$7:$GK$318,$EY$2,FALSE))</f>
        <v/>
      </c>
      <c r="EZ348" s="90" t="str">
        <f>IF(ISNA(VLOOKUP($B348,'[1]1718  Exp_Rev Access'!$F$7:$GK$318,$EZ$2,FALSE)),"",VLOOKUP($B348,'[1]1718  Exp_Rev Access'!$F$7:$GK$318,$EZ$2,FALSE))</f>
        <v/>
      </c>
      <c r="FA348" s="90" t="str">
        <f>IF(ISNA(VLOOKUP($B348,'[1]1718  Exp_Rev Access'!$F$7:$GK$318,$FA$2,FALSE)),"",VLOOKUP($B348,'[1]1718  Exp_Rev Access'!$F$7:$GK$318,$FA$2,FALSE))</f>
        <v/>
      </c>
      <c r="FB348" s="90" t="str">
        <f>IF(ISNA(VLOOKUP($B348,'[1]1718  Exp_Rev Access'!$F$7:$GK$318,$FB$2,FALSE)),"",VLOOKUP($B348,'[1]1718  Exp_Rev Access'!$F$7:$GK$318,$FB$2,FALSE))</f>
        <v/>
      </c>
      <c r="FC348" s="90" t="str">
        <f>IF(ISNA(VLOOKUP($B348,'[1]1718  Exp_Rev Access'!$F$7:$GK$318,$FC$2,FALSE)),"",VLOOKUP($B348,'[1]1718  Exp_Rev Access'!$F$7:$GK$318,$FC$2,FALSE))</f>
        <v/>
      </c>
      <c r="FD348" s="90" t="str">
        <f>IF(ISNA(VLOOKUP($B348,'[1]1718  Exp_Rev Access'!$F$7:$GK$318,$FD$2,FALSE)),"",VLOOKUP($B348,'[1]1718  Exp_Rev Access'!$F$7:$GK$318,$FD$2,FALSE))</f>
        <v/>
      </c>
      <c r="FE348" s="90" t="str">
        <f>IF(ISNA(VLOOKUP($B348,'[1]1718  Exp_Rev Access'!$F$7:$GK$318,$FE$2,FALSE)),"",VLOOKUP($B348,'[1]1718  Exp_Rev Access'!$F$7:$GK$318,$FE$2,FALSE))</f>
        <v/>
      </c>
      <c r="FF348" s="90" t="str">
        <f>IF(ISNA(VLOOKUP($B348,'[1]1718  Exp_Rev Access'!$F$7:$GK$318,$FF$2,FALSE)),"",VLOOKUP($B348,'[1]1718  Exp_Rev Access'!$F$7:$GK$318,$FF$2,FALSE))</f>
        <v/>
      </c>
      <c r="FG348" s="90" t="str">
        <f>IF(ISNA(VLOOKUP($B348,'[1]1718  Exp_Rev Access'!$F$7:$GK$318,$FG$2,FALSE)),"",VLOOKUP($B348,'[1]1718  Exp_Rev Access'!$F$7:$GK$318,$FG$2,FALSE))</f>
        <v/>
      </c>
      <c r="FH348" s="90" t="str">
        <f>IF(ISNA(VLOOKUP($B348,'[1]1718  Exp_Rev Access'!$F$7:$GK$318,$FH$2,FALSE)),"",VLOOKUP($B348,'[1]1718  Exp_Rev Access'!$F$7:$GK$318,$FH$2,FALSE))</f>
        <v/>
      </c>
      <c r="FI348" s="90" t="str">
        <f>IF(ISNA(VLOOKUP($B348,'[1]1718  Exp_Rev Access'!$F$7:$GK$318,$FI$2,FALSE)),"",VLOOKUP($B348,'[1]1718  Exp_Rev Access'!$F$7:$GK$318,$FI$2,FALSE))</f>
        <v/>
      </c>
      <c r="FJ348" s="90" t="str">
        <f>IF(ISNA(VLOOKUP($B348,'[1]1718  Exp_Rev Access'!$F$7:$GK$318,$FJ$2,FALSE)),"",VLOOKUP($B348,'[1]1718  Exp_Rev Access'!$F$7:$GK$318,$FJ$2,FALSE))</f>
        <v/>
      </c>
      <c r="FK348" s="90" t="str">
        <f>IF(ISNA(VLOOKUP($B348,'[1]1718  Exp_Rev Access'!$F$7:$GK$318,$FK$2,FALSE)),"",VLOOKUP($B348,'[1]1718  Exp_Rev Access'!$F$7:$GK$318,$FK$2,FALSE))</f>
        <v/>
      </c>
      <c r="FL348" s="90" t="str">
        <f>IF(ISNA(VLOOKUP($B348,'[1]1718  Exp_Rev Access'!$F$7:$GK$318,$FL$2,FALSE)),"",VLOOKUP($B348,'[1]1718  Exp_Rev Access'!$F$7:$GK$318,$FL$2,FALSE))</f>
        <v/>
      </c>
      <c r="FM348" s="90" t="str">
        <f>IF(ISNA(VLOOKUP($B348,'[1]1718  Exp_Rev Access'!$F$7:$GK$318,$FM$2,FALSE)),"",VLOOKUP($B348,'[1]1718  Exp_Rev Access'!$F$7:$GK$318,$FM$2,FALSE))</f>
        <v/>
      </c>
      <c r="FN348" s="90" t="str">
        <f>IF(ISNA(VLOOKUP($B348,'[1]1718  Exp_Rev Access'!$F$7:$GK$318,$FN$2,FALSE)),"",VLOOKUP($B348,'[1]1718  Exp_Rev Access'!$F$7:$GK$318,$FN$2,FALSE))</f>
        <v/>
      </c>
      <c r="FO348" s="90" t="str">
        <f>IF(ISNA(VLOOKUP($B348,'[1]1718  Exp_Rev Access'!$F$7:$GK$318,$FO$2,FALSE)),"",VLOOKUP($B348,'[1]1718  Exp_Rev Access'!$F$7:$GK$318,$FO$2,FALSE))</f>
        <v/>
      </c>
      <c r="FP348" s="90" t="str">
        <f>IF(ISNA(VLOOKUP($B348,'[1]1718  Exp_Rev Access'!$F$7:$GK$318,$FP$2,FALSE)),"",VLOOKUP($B348,'[1]1718  Exp_Rev Access'!$F$7:$GK$318,$FP$2,FALSE))</f>
        <v/>
      </c>
      <c r="FQ348" s="90" t="str">
        <f>IF(ISNA(VLOOKUP($B348,'[1]1718  Exp_Rev Access'!$F$7:$GK$318,$FQ$2,FALSE)),"",VLOOKUP($B348,'[1]1718  Exp_Rev Access'!$F$7:$GK$318,$FQ$2,FALSE))</f>
        <v/>
      </c>
      <c r="FR348" s="90" t="str">
        <f>IF(ISNA(VLOOKUP($B348,'[1]1718  Exp_Rev Access'!$F$7:$GK$318,$FR$2,FALSE)),"",VLOOKUP($B348,'[1]1718  Exp_Rev Access'!$F$7:$GK$318,$FR$2,FALSE))</f>
        <v/>
      </c>
      <c r="FS348" s="56"/>
      <c r="FT348" s="92"/>
      <c r="FU348" s="94"/>
      <c r="FV348" s="95" t="str">
        <f>IF(ISNA(VLOOKUP($B348,'[1]1718  Exp_Rev Access'!$F$7:$GK$318,$FV$2,FALSE)),"",VLOOKUP($B348,'[1]1718  Exp_Rev Access'!$F$7:$GK$318,$FV$2,FALSE))</f>
        <v/>
      </c>
      <c r="FW348" s="95" t="str">
        <f>IF(ISNA(VLOOKUP($B348,'[1]1718  Exp_Rev Access'!$F$7:$GK$318,$FW$2,FALSE)),"",VLOOKUP($B348,'[1]1718  Exp_Rev Access'!$F$7:$GK$318,$FW$2,FALSE))</f>
        <v/>
      </c>
      <c r="FX348" s="95" t="str">
        <f>IF(ISNA(VLOOKUP($B348,'[1]1718  Exp_Rev Access'!$F$7:$GK$318,$FX$2,FALSE)),"",VLOOKUP($B348,'[1]1718  Exp_Rev Access'!$F$7:$GK$318,$FX$2,FALSE))</f>
        <v/>
      </c>
      <c r="FY348" s="95" t="str">
        <f>IF(ISNA(VLOOKUP($B348,'[1]1718  Exp_Rev Access'!$F$7:$GK$318,$FY$2,FALSE)),"",VLOOKUP($B348,'[1]1718  Exp_Rev Access'!$F$7:$GK$318,$FY$2,FALSE))</f>
        <v/>
      </c>
      <c r="FZ348" s="95" t="str">
        <f>IF(ISNA(VLOOKUP($B348,'[1]1718  Exp_Rev Access'!$F$7:$GK$318,$FZ$2,FALSE)),"",VLOOKUP($B348,'[1]1718  Exp_Rev Access'!$F$7:$GK$318,$FZ$2,FALSE))</f>
        <v/>
      </c>
      <c r="GA348" s="95" t="str">
        <f>IF(ISNA(VLOOKUP($B348,'[1]1718  Exp_Rev Access'!$F$7:$GK$318,$GA$2,FALSE)),"",VLOOKUP($B348,'[1]1718  Exp_Rev Access'!$F$7:$GK$318,$GA$2,FALSE))</f>
        <v/>
      </c>
      <c r="GB348" s="95" t="str">
        <f>IF(ISNA(VLOOKUP($B348,'[1]1718  Exp_Rev Access'!$F$7:$GK$318,$GB$2,FALSE)),"",VLOOKUP($B348,'[1]1718  Exp_Rev Access'!$F$7:$GK$318,$GB$2,FALSE))</f>
        <v/>
      </c>
      <c r="GC348" s="95" t="str">
        <f>IF(ISNA(VLOOKUP($B348,'[1]1718  Exp_Rev Access'!$F$7:$GK$318,$GC$2,FALSE)),"",VLOOKUP($B348,'[1]1718  Exp_Rev Access'!$F$7:$GK$318,$GC$2,FALSE))</f>
        <v/>
      </c>
      <c r="GD348" s="95" t="str">
        <f>IF(ISNA(VLOOKUP($B348,'[1]1718  Exp_Rev Access'!$F$7:$GK$318,$GD$2,FALSE)),"",VLOOKUP($B348,'[1]1718  Exp_Rev Access'!$F$7:$GK$318,$GD$2,FALSE))</f>
        <v/>
      </c>
      <c r="GE348" s="95" t="str">
        <f>IF(ISNA(VLOOKUP($B348,'[1]1718  Exp_Rev Access'!$F$7:$GK$318,$GE$2,FALSE)),"",VLOOKUP($B348,'[1]1718  Exp_Rev Access'!$F$7:$GK$318,$GE$2,FALSE))</f>
        <v/>
      </c>
      <c r="GF348" s="95" t="str">
        <f>IF(ISNA(VLOOKUP($B348,'[1]1718  Exp_Rev Access'!$F$7:$GK$318,$GF$2,FALSE)),"",VLOOKUP($B348,'[1]1718  Exp_Rev Access'!$F$7:$GK$318,$GF$2,FALSE))</f>
        <v/>
      </c>
      <c r="GG348" s="95" t="str">
        <f>IF(ISNA(VLOOKUP($B348,'[1]1718  Exp_Rev Access'!$F$7:$GK$318,$GG$2,FALSE)),"",VLOOKUP($B348,'[1]1718  Exp_Rev Access'!$F$7:$GK$318,$GG$2,FALSE))</f>
        <v/>
      </c>
      <c r="GH348" s="95" t="str">
        <f>IF(ISNA(VLOOKUP($B348,'[1]1718  Exp_Rev Access'!$F$7:$GK$318,$GH$2,FALSE)),"",VLOOKUP($B348,'[1]1718  Exp_Rev Access'!$F$7:$GK$318,$GH$2,FALSE))</f>
        <v/>
      </c>
      <c r="GI348" s="95" t="str">
        <f>IF(ISNA(VLOOKUP($B348,'[1]1718  Exp_Rev Access'!$F$7:$GK$318,$GI$2,FALSE)),"",VLOOKUP($B348,'[1]1718  Exp_Rev Access'!$F$7:$GK$318,$GI$2,FALSE))</f>
        <v/>
      </c>
      <c r="GJ348" s="95" t="str">
        <f>IF(ISNA(VLOOKUP($B348,'[1]1718  Exp_Rev Access'!$F$7:$GK$318,$GJ$2,FALSE)),"",VLOOKUP($B348,'[1]1718  Exp_Rev Access'!$F$7:$GK$318,$GJ$2,FALSE))</f>
        <v/>
      </c>
      <c r="GK348" s="95" t="str">
        <f>IF(ISNA(VLOOKUP($B348,'[1]1718  Exp_Rev Access'!$F$7:$GK$318,$GK$2,FALSE)),"",VLOOKUP($B348,'[1]1718  Exp_Rev Access'!$F$7:$GK$318,$GK$2,FALSE))</f>
        <v/>
      </c>
      <c r="GL348" s="95" t="str">
        <f>IF(ISNA(VLOOKUP($B348,'[1]1718  Exp_Rev Access'!$F$7:$GK$318,$GL$2,FALSE)),"",VLOOKUP($B348,'[1]1718  Exp_Rev Access'!$F$7:$GK$318,$GL$2,FALSE))</f>
        <v/>
      </c>
      <c r="GM348" s="95" t="str">
        <f>IF(ISNA(VLOOKUP($B348,'[1]1718  Exp_Rev Access'!$F$7:$GK$318,$GM$2,FALSE)),"",VLOOKUP($B348,'[1]1718  Exp_Rev Access'!$F$7:$GK$318,$GM$2,FALSE))</f>
        <v/>
      </c>
      <c r="GN348" s="95" t="str">
        <f>IF(ISNA(VLOOKUP($B348,'[1]1718  Exp_Rev Access'!$F$7:$GK$318,$GN$2,FALSE)),"",VLOOKUP($B348,'[1]1718  Exp_Rev Access'!$F$7:$GK$318,$GN$2,FALSE))</f>
        <v/>
      </c>
      <c r="GO348" s="95" t="str">
        <f>IF(ISNA(VLOOKUP($B348,'[1]1718  Exp_Rev Access'!$F$7:$GK$318,$GO$2,FALSE)),"",VLOOKUP($B348,'[1]1718  Exp_Rev Access'!$F$7:$GK$318,$GO$2,FALSE))</f>
        <v/>
      </c>
      <c r="GP348" s="95" t="str">
        <f>IF(ISNA(VLOOKUP($B348,'[1]1718  Exp_Rev Access'!$F$7:$GK$318,$GP$2,FALSE)),"",VLOOKUP($B348,'[1]1718  Exp_Rev Access'!$F$7:$GK$318,$GP$2,FALSE))</f>
        <v/>
      </c>
      <c r="GQ348" s="95" t="str">
        <f>IF(ISNA(VLOOKUP($B348,'[1]1718  Exp_Rev Access'!$F$7:$GK$318,$GQ$2,FALSE)),"",VLOOKUP($B348,'[1]1718  Exp_Rev Access'!$F$7:$GK$318,$GQ$2,FALSE))</f>
        <v/>
      </c>
      <c r="GR348" s="95" t="str">
        <f>IF(ISNA(VLOOKUP($B348,'[1]1718  Exp_Rev Access'!$F$7:$GK$318,$GR$2,FALSE)),"",VLOOKUP($B348,'[1]1718  Exp_Rev Access'!$F$7:$GK$318,$GR$2,FALSE))</f>
        <v/>
      </c>
      <c r="GS348" s="95" t="str">
        <f>IF(ISNA(VLOOKUP($B348,'[1]1718  Exp_Rev Access'!$F$7:$GK$318,$GS$2,FALSE)),"",VLOOKUP($B348,'[1]1718  Exp_Rev Access'!$F$7:$GK$318,$GS$2,FALSE))</f>
        <v/>
      </c>
      <c r="GT348" s="95" t="str">
        <f>IF(ISNA(VLOOKUP($B348,'[1]1718  Exp_Rev Access'!$F$7:$GK$318,$GT$2,FALSE)),"",VLOOKUP($B348,'[1]1718  Exp_Rev Access'!$F$7:$GK$318,$GT$2,FALSE))</f>
        <v/>
      </c>
      <c r="GU348" s="56"/>
      <c r="GV348" s="92"/>
      <c r="GW348" s="96"/>
    </row>
    <row r="349" spans="1:222" x14ac:dyDescent="0.3">
      <c r="A349" s="98" t="s">
        <v>695</v>
      </c>
      <c r="B349" s="88"/>
      <c r="C349" s="89"/>
      <c r="D349" s="75"/>
      <c r="E349" s="76"/>
      <c r="F349" s="70"/>
      <c r="G349" s="70"/>
      <c r="H349" s="90"/>
      <c r="I349" s="90" t="str">
        <f>IF(ISNA(VLOOKUP($B349,'[1]1718  Exp_Rev Access'!$F$7:$GK$318,4,FALSE)),"",VLOOKUP($B349,'[1]1718  Exp_Rev Access'!$F$7:$GK$318,4,FALSE))</f>
        <v/>
      </c>
      <c r="J349" s="90" t="str">
        <f>IF(ISNA(VLOOKUP($B349,'[1]1718  Exp_Rev Access'!$F$7:$GK$318,5,FALSE)),"",VLOOKUP($B349,'[1]1718  Exp_Rev Access'!$F$7:$GK$318,5,FALSE))</f>
        <v/>
      </c>
      <c r="K349" s="90" t="str">
        <f>IF(ISNA(VLOOKUP($B349,'[1]1718  Exp_Rev Access'!$F$7:$GK$318,6,FALSE)),"-",VLOOKUP($B349,'[1]1718  Exp_Rev Access'!$F$7:$GK$318,6,FALSE))</f>
        <v>-</v>
      </c>
      <c r="L349" s="90" t="str">
        <f>IF(ISNA(VLOOKUP($B349,'[1]1718  Exp_Rev Access'!$F$7:$GK$318,7,FALSE)),"",VLOOKUP($B349,'[1]1718  Exp_Rev Access'!$F$7:$GK$318,7,FALSE))</f>
        <v/>
      </c>
      <c r="M349" s="90" t="str">
        <f>IF(ISNA(VLOOKUP($B349,'[1]1718  Exp_Rev Access'!$F$7:$GK$318,8,FALSE)),"",VLOOKUP($B349,'[1]1718  Exp_Rev Access'!$F$7:$GK$318,8,FALSE))</f>
        <v/>
      </c>
      <c r="N349" s="56"/>
      <c r="O349" s="91"/>
      <c r="P349" s="56"/>
      <c r="Q349" s="90" t="str">
        <f>IF(ISNA(VLOOKUP($B349,'[1]1718  Exp_Rev Access'!$F$7:$GK$318,10,FALSE)),"",VLOOKUP($B349,'[1]1718  Exp_Rev Access'!$F$7:$GK$318,10,FALSE))</f>
        <v/>
      </c>
      <c r="R349" s="90" t="str">
        <f>IF(ISNA(VLOOKUP($B349,'[1]1718  Exp_Rev Access'!$F$7:$GK$318,11,FALSE)),"",VLOOKUP($B349,'[1]1718  Exp_Rev Access'!$F$7:$GK$318,11,FALSE))</f>
        <v/>
      </c>
      <c r="S349" s="90" t="str">
        <f>IF(ISNA(VLOOKUP($B349,'[1]1718  Exp_Rev Access'!$F$7:$GK$318,12,FALSE)),"",VLOOKUP($B349,'[1]1718  Exp_Rev Access'!$F$7:$GK$318,12,FALSE))</f>
        <v/>
      </c>
      <c r="T349" s="90" t="str">
        <f>IF(ISNA(VLOOKUP($B349,'[1]1718  Exp_Rev Access'!$F$7:$GK$318,13,FALSE)),"",VLOOKUP($B349,'[1]1718  Exp_Rev Access'!$F$7:$GK$318,13,FALSE))</f>
        <v/>
      </c>
      <c r="U349" s="90" t="str">
        <f>IF(ISNA(VLOOKUP($B349,'[1]1718  Exp_Rev Access'!$F$7:$GK$318,14,FALSE)),"",VLOOKUP($B349,'[1]1718  Exp_Rev Access'!$F$7:$GK$318,14,FALSE))</f>
        <v/>
      </c>
      <c r="V349" s="90" t="str">
        <f>IF(ISNA(VLOOKUP($B349,'[1]1718  Exp_Rev Access'!$F$7:$GK$318,15,FALSE)),"",VLOOKUP($B349,'[1]1718  Exp_Rev Access'!$F$7:$GK$318,15,FALSE))</f>
        <v/>
      </c>
      <c r="W349" s="90" t="str">
        <f>IF(ISNA(VLOOKUP($B349,'[1]1718  Exp_Rev Access'!$F$7:$GK$318,16,FALSE)),"",VLOOKUP($B349,'[1]1718  Exp_Rev Access'!$F$7:$GK$318,16,FALSE))</f>
        <v/>
      </c>
      <c r="X349" s="90" t="str">
        <f>IF(ISNA(VLOOKUP($B349,'[1]1718  Exp_Rev Access'!$F$7:$GK$318,17,FALSE)),"",VLOOKUP($B349,'[1]1718  Exp_Rev Access'!$F$7:$GK$318,17,FALSE))</f>
        <v/>
      </c>
      <c r="Y349" s="90" t="str">
        <f>IF(ISNA(VLOOKUP($B349,'[1]1718  Exp_Rev Access'!$F$7:$GK$318,18,FALSE)),"",VLOOKUP($B349,'[1]1718  Exp_Rev Access'!$F$7:$GK$318,18,FALSE))</f>
        <v/>
      </c>
      <c r="Z349" s="90" t="str">
        <f>IF(ISNA(VLOOKUP($B349,'[1]1718  Exp_Rev Access'!$F$7:$GK$318,19,FALSE)),"",VLOOKUP($B349,'[1]1718  Exp_Rev Access'!$F$7:$GK$318,19,FALSE))</f>
        <v/>
      </c>
      <c r="AA349" s="90" t="str">
        <f>IF(ISNA(VLOOKUP($B349,'[1]1718  Exp_Rev Access'!$F$7:$GK$318,20,FALSE)),"",VLOOKUP($B349,'[1]1718  Exp_Rev Access'!$F$7:$GK$318,20,FALSE))</f>
        <v/>
      </c>
      <c r="AB349" s="90" t="str">
        <f>IF(ISNA(VLOOKUP($B349,'[1]1718  Exp_Rev Access'!$F$7:$GK$318,21,FALSE)),"",VLOOKUP($B349,'[1]1718  Exp_Rev Access'!$F$7:$GK$318,21,FALSE))</f>
        <v/>
      </c>
      <c r="AC349" s="90" t="str">
        <f>IF(ISNA(VLOOKUP($B349,'[1]1718  Exp_Rev Access'!$F$7:$GK$318,22,FALSE)),"",VLOOKUP($B349,'[1]1718  Exp_Rev Access'!$F$7:$GK$318,22,FALSE))</f>
        <v/>
      </c>
      <c r="AD349" s="90" t="str">
        <f>IF(ISNA(VLOOKUP($B349,'[1]1718  Exp_Rev Access'!$F$7:$GK$318,23,FALSE)),"",VLOOKUP($B349,'[1]1718  Exp_Rev Access'!$F$7:$GK$318,23,FALSE))</f>
        <v/>
      </c>
      <c r="AE349" s="90" t="str">
        <f>IF(ISNA(VLOOKUP($B349,'[1]1718  Exp_Rev Access'!$F$7:$GK$318,24,FALSE)),"",VLOOKUP($B349,'[1]1718  Exp_Rev Access'!$F$7:$GK$318,24,FALSE))</f>
        <v/>
      </c>
      <c r="AF349" s="90" t="str">
        <f>IF(ISNA(VLOOKUP($B349,'[1]1718  Exp_Rev Access'!$F$7:$GK$318,25,FALSE)),"",VLOOKUP($B349,'[1]1718  Exp_Rev Access'!$F$7:$GK$318,25,FALSE))</f>
        <v/>
      </c>
      <c r="AG349" s="90" t="str">
        <f>IF(ISNA(VLOOKUP($B349,'[1]1718  Exp_Rev Access'!$F$7:$GK$318,26,FALSE)),"",VLOOKUP($B349,'[1]1718  Exp_Rev Access'!$F$7:$GK$318,26,FALSE))</f>
        <v/>
      </c>
      <c r="AH349" s="90" t="str">
        <f>IF(ISNA(VLOOKUP($B349,'[1]1718  Exp_Rev Access'!$F$7:$GK$318,27,FALSE)),"",VLOOKUP($B349,'[1]1718  Exp_Rev Access'!$F$7:$GK$318,27,FALSE))</f>
        <v/>
      </c>
      <c r="AI349" s="90" t="str">
        <f>IF(ISNA(VLOOKUP($B349,'[1]1718  Exp_Rev Access'!$F$7:$GK$318,28,FALSE)),"",VLOOKUP($B349,'[1]1718  Exp_Rev Access'!$F$7:$GK$318,28,FALSE))</f>
        <v/>
      </c>
      <c r="AJ349" s="90" t="str">
        <f>IF(ISNA(VLOOKUP($B349,'[1]1718  Exp_Rev Access'!$F$7:$GK$318,29,FALSE)),"",VLOOKUP($B349,'[1]1718  Exp_Rev Access'!$F$7:$GK$318,29,FALSE))</f>
        <v/>
      </c>
      <c r="AK349" s="90" t="str">
        <f>IF(ISNA(VLOOKUP($B349,'[1]1718  Exp_Rev Access'!$F$7:$GK$318,30,FALSE)),"",VLOOKUP($B349,'[1]1718  Exp_Rev Access'!$F$7:$GK$318,30,FALSE))</f>
        <v/>
      </c>
      <c r="AL349" s="90" t="str">
        <f>IF(ISNA(VLOOKUP($B349,'[1]1718  Exp_Rev Access'!$F$7:$GK$318,31,FALSE)),"",VLOOKUP($B349,'[1]1718  Exp_Rev Access'!$F$7:$GK$318,31,FALSE))</f>
        <v/>
      </c>
      <c r="AM349" s="56"/>
      <c r="AN349" s="92"/>
      <c r="AO349" s="71"/>
      <c r="AP349" s="90" t="str">
        <f>IF(ISNA(VLOOKUP($B349,'[1]1718  Exp_Rev Access'!$F$7:$GK$318,33,FALSE)),"",VLOOKUP($B349,'[1]1718  Exp_Rev Access'!$F$7:$GK$318,33,FALSE))</f>
        <v/>
      </c>
      <c r="AQ349" s="90" t="str">
        <f>IF(ISNA(VLOOKUP($B349,'[1]1718  Exp_Rev Access'!$F$7:$GK$318,34,FALSE)),"",VLOOKUP($B349,'[1]1718  Exp_Rev Access'!$F$7:$GK$318,34,FALSE))</f>
        <v/>
      </c>
      <c r="AR349" s="90" t="str">
        <f>IF(ISNA(VLOOKUP($B349,'[1]1718  Exp_Rev Access'!$F$7:$GK$318,35,FALSE)),"",VLOOKUP($B349,'[1]1718  Exp_Rev Access'!$F$7:$GK$318,35,FALSE))</f>
        <v/>
      </c>
      <c r="AS349" s="90" t="str">
        <f>IF(ISNA(VLOOKUP($B349,'[1]1718  Exp_Rev Access'!$F$7:$GK$318,36,FALSE)),"",VLOOKUP($B349,'[1]1718  Exp_Rev Access'!$F$7:$GK$318,36,FALSE))</f>
        <v/>
      </c>
      <c r="AT349" s="90" t="str">
        <f>IF(ISNA(VLOOKUP($B349,'[1]1718  Exp_Rev Access'!$F$7:$GK$318,37,FALSE)),"",VLOOKUP($B349,'[1]1718  Exp_Rev Access'!$F$7:$GK$318,37,FALSE))</f>
        <v/>
      </c>
      <c r="AU349" s="56"/>
      <c r="AV349" s="93"/>
      <c r="AW349" s="56"/>
      <c r="AX349" s="90" t="str">
        <f>IF(ISNA(VLOOKUP($B349,'[1]1718  Exp_Rev Access'!$F$7:$GK$318,39,FALSE)),"",VLOOKUP($B349,'[1]1718  Exp_Rev Access'!$F$7:$GK$318,39,FALSE))</f>
        <v/>
      </c>
      <c r="AY349" s="90" t="str">
        <f>IF(ISNA(VLOOKUP($B349,'[1]1718  Exp_Rev Access'!$F$7:$GK$318,40,FALSE)),"",VLOOKUP($B349,'[1]1718  Exp_Rev Access'!$F$7:$GK$318,40,FALSE))</f>
        <v/>
      </c>
      <c r="AZ349" s="90" t="str">
        <f>IF(ISNA(VLOOKUP($B349,'[1]1718  Exp_Rev Access'!$F$7:$GK$318,41,FALSE)),"",VLOOKUP($B349,'[1]1718  Exp_Rev Access'!$F$7:$GK$318,41,FALSE))</f>
        <v/>
      </c>
      <c r="BA349" s="90" t="str">
        <f>IF(ISNA(VLOOKUP($B349,'[1]1718  Exp_Rev Access'!$F$7:$GK$318,42,FALSE)),"",VLOOKUP($B349,'[1]1718  Exp_Rev Access'!$F$7:$GK$318,42,FALSE))</f>
        <v/>
      </c>
      <c r="BB349" s="90" t="str">
        <f>IF(ISNA(VLOOKUP($B349,'[1]1718  Exp_Rev Access'!$F$7:$GK$318,43,FALSE)),"",VLOOKUP($B349,'[1]1718  Exp_Rev Access'!$F$7:$GK$318,43,FALSE))</f>
        <v/>
      </c>
      <c r="BC349" s="90" t="str">
        <f>IF(ISNA(VLOOKUP($B349,'[1]1718  Exp_Rev Access'!$F$7:$GK$318,44,FALSE)),"",VLOOKUP($B349,'[1]1718  Exp_Rev Access'!$F$7:$GK$318,44,FALSE))</f>
        <v/>
      </c>
      <c r="BD349" s="90" t="str">
        <f>IF(ISNA(VLOOKUP($B349,'[1]1718  Exp_Rev Access'!$F$7:$GK$318,45,FALSE)),"",VLOOKUP($B349,'[1]1718  Exp_Rev Access'!$F$7:$GK$318,45,FALSE))</f>
        <v/>
      </c>
      <c r="BE349" s="90" t="str">
        <f>IF(ISNA(VLOOKUP($B349,'[1]1718  Exp_Rev Access'!$F$7:$GK$318,46,FALSE)),"",VLOOKUP($B349,'[1]1718  Exp_Rev Access'!$F$7:$GK$318,46,FALSE))</f>
        <v/>
      </c>
      <c r="BF349" s="90" t="str">
        <f>IF(ISNA(VLOOKUP($B349,'[1]1718  Exp_Rev Access'!$F$7:$GK$318,47,FALSE)),"",VLOOKUP($B349,'[1]1718  Exp_Rev Access'!$F$7:$GK$318,47,FALSE))</f>
        <v/>
      </c>
      <c r="BG349" s="90" t="str">
        <f>IF(ISNA(VLOOKUP($B349,'[1]1718  Exp_Rev Access'!$F$7:$GK$318,48,FALSE)),"",VLOOKUP($B349,'[1]1718  Exp_Rev Access'!$F$7:$GK$318,48,FALSE))</f>
        <v/>
      </c>
      <c r="BH349" s="90" t="str">
        <f>IF(ISNA(VLOOKUP($B349,'[1]1718  Exp_Rev Access'!$F$7:$GK$318,49,FALSE)),"",VLOOKUP($B349,'[1]1718  Exp_Rev Access'!$F$7:$GK$318,49,FALSE))</f>
        <v/>
      </c>
      <c r="BI349" s="90" t="str">
        <f>IF(ISNA(VLOOKUP($B349,'[1]1718  Exp_Rev Access'!$F$7:$GK$318,50,FALSE)),"",VLOOKUP($B349,'[1]1718  Exp_Rev Access'!$F$7:$GK$318,50,FALSE))</f>
        <v/>
      </c>
      <c r="BJ349" s="90" t="str">
        <f>IF(ISNA(VLOOKUP($B349,'[1]1718  Exp_Rev Access'!$F$7:$GK$318,51,FALSE)),"",VLOOKUP($B349,'[1]1718  Exp_Rev Access'!$F$7:$GK$318,51,FALSE))</f>
        <v/>
      </c>
      <c r="BK349" s="90" t="str">
        <f>IF(ISNA(VLOOKUP($B349,'[1]1718  Exp_Rev Access'!$F$7:$GK$318,52,FALSE)),"",VLOOKUP($B349,'[1]1718  Exp_Rev Access'!$F$7:$GK$318,52,FALSE))</f>
        <v/>
      </c>
      <c r="BL349" s="90" t="str">
        <f>IF(ISNA(VLOOKUP($B349,'[1]1718  Exp_Rev Access'!$F$7:$GK$318,53,FALSE)),"",VLOOKUP($B349,'[1]1718  Exp_Rev Access'!$F$7:$GK$318,53,FALSE))</f>
        <v/>
      </c>
      <c r="BM349" s="90" t="str">
        <f>IF(ISNA(VLOOKUP($B349,'[1]1718  Exp_Rev Access'!$F$7:$GK$318,54,FALSE)),"",VLOOKUP($B349,'[1]1718  Exp_Rev Access'!$F$7:$GK$318,54,FALSE))</f>
        <v/>
      </c>
      <c r="BN349" s="90" t="str">
        <f>IF(ISNA(VLOOKUP($B349,'[1]1718  Exp_Rev Access'!$F$7:$GK$318,55,FALSE)),"",VLOOKUP($B349,'[1]1718  Exp_Rev Access'!$F$7:$GK$318,55,FALSE))</f>
        <v/>
      </c>
      <c r="BO349" s="90" t="str">
        <f>IF(ISNA(VLOOKUP($B349,'[1]1718  Exp_Rev Access'!$F$7:$GK$318,56,FALSE)),"",VLOOKUP($B349,'[1]1718  Exp_Rev Access'!$F$7:$GK$318,56,FALSE))</f>
        <v/>
      </c>
      <c r="BP349" s="90" t="str">
        <f>IF(ISNA(VLOOKUP($B349,'[1]1718  Exp_Rev Access'!$F$7:$GK$318,57,FALSE)),"",VLOOKUP($B349,'[1]1718  Exp_Rev Access'!$F$7:$GK$318,57,FALSE))</f>
        <v/>
      </c>
      <c r="BQ349" s="90" t="str">
        <f>IF(ISNA(VLOOKUP($B349,'[1]1718  Exp_Rev Access'!$F$7:$GK$318,58,FALSE)),"",VLOOKUP($B349,'[1]1718  Exp_Rev Access'!$F$7:$GK$318,58,FALSE))</f>
        <v/>
      </c>
      <c r="BR349" s="90" t="str">
        <f>IF(ISNA(VLOOKUP($B349,'[1]1718  Exp_Rev Access'!$F$7:$GK$318,59,FALSE)),"",VLOOKUP($B349,'[1]1718  Exp_Rev Access'!$F$7:$GK$318,59,FALSE))</f>
        <v/>
      </c>
      <c r="BS349" s="90" t="str">
        <f>IF(ISNA(VLOOKUP($B349,'[1]1718  Exp_Rev Access'!$F$7:$GK$318,60,FALSE)),"",VLOOKUP($B349,'[1]1718  Exp_Rev Access'!$F$7:$GK$318,60,FALSE))</f>
        <v/>
      </c>
      <c r="BT349" s="90" t="str">
        <f>IF(ISNA(VLOOKUP($B349,'[1]1718  Exp_Rev Access'!$F$7:$GK$318,61,FALSE)),"",VLOOKUP($B349,'[1]1718  Exp_Rev Access'!$F$7:$GK$318,61,FALSE))</f>
        <v/>
      </c>
      <c r="BU349" s="90" t="str">
        <f>IF(ISNA(VLOOKUP($B349,'[1]1718  Exp_Rev Access'!$F$7:$GK$318,62,FALSE)),"",VLOOKUP($B349,'[1]1718  Exp_Rev Access'!$F$7:$GK$318,62,FALSE))</f>
        <v/>
      </c>
      <c r="BV349" s="56">
        <f t="shared" si="893"/>
        <v>0</v>
      </c>
      <c r="BW349" s="92"/>
      <c r="BX349" s="71"/>
      <c r="BY349" s="90" t="str">
        <f>IF(ISNA(VLOOKUP($B349,'[1]1718  Exp_Rev Access'!$F$7:$GK$318,64,FALSE)),"",VLOOKUP($B349,'[1]1718  Exp_Rev Access'!$F$7:$GK$318,64,FALSE))</f>
        <v/>
      </c>
      <c r="BZ349" s="90" t="str">
        <f>IF(ISNA(VLOOKUP($B349,'[1]1718  Exp_Rev Access'!$F$7:$GK$318,65,FALSE)),"",VLOOKUP($B349,'[1]1718  Exp_Rev Access'!$F$7:$GK$318,65,FALSE))</f>
        <v/>
      </c>
      <c r="CA349" s="90" t="str">
        <f>IF(ISNA(VLOOKUP($B349,'[1]1718  Exp_Rev Access'!$F$7:$GK$318,66,FALSE)),"",VLOOKUP($B349,'[1]1718  Exp_Rev Access'!$F$7:$GK$318,66,FALSE))</f>
        <v/>
      </c>
      <c r="CB349" s="90" t="str">
        <f>IF(ISNA(VLOOKUP($B349,'[1]1718  Exp_Rev Access'!$F$7:$GK$318,67,FALSE)),"",VLOOKUP($B349,'[1]1718  Exp_Rev Access'!$F$7:$GK$318,67,FALSE))</f>
        <v/>
      </c>
      <c r="CC349" s="90" t="str">
        <f>IF(ISNA(VLOOKUP($B349,'[1]1718  Exp_Rev Access'!$F$7:$GK$318,68,FALSE)),"",VLOOKUP($B349,'[1]1718  Exp_Rev Access'!$F$7:$GK$318,68,FALSE))</f>
        <v/>
      </c>
      <c r="CD349" s="90" t="str">
        <f>IF(ISNA(VLOOKUP($B349,'[1]1718  Exp_Rev Access'!$F$7:$GK$318,69,FALSE)),"",VLOOKUP($B349,'[1]1718  Exp_Rev Access'!$F$7:$GK$318,69,FALSE))</f>
        <v/>
      </c>
      <c r="CE349" s="56">
        <f t="shared" si="881"/>
        <v>0</v>
      </c>
      <c r="CF349" s="92"/>
      <c r="CG349" s="78"/>
      <c r="CH349" s="90" t="str">
        <f>IF(ISNA(VLOOKUP($B349,'[1]1718  Exp_Rev Access'!$F$7:$GK$318,$CH$2,FALSE)),"",VLOOKUP($B349,'[1]1718  Exp_Rev Access'!$F$7:$GK$318,$CH$2,FALSE))</f>
        <v/>
      </c>
      <c r="CI349" s="90" t="str">
        <f>IF(ISNA(VLOOKUP($B349,'[1]1718  Exp_Rev Access'!$F$7:$GK$318,$CI$2,FALSE)),"",VLOOKUP($B349,'[1]1718  Exp_Rev Access'!$F$7:$GK$318,$CI$2,FALSE))</f>
        <v/>
      </c>
      <c r="CJ349" s="90" t="str">
        <f>IF(ISNA(VLOOKUP($B349,'[1]1718  Exp_Rev Access'!$F$7:$GK$318,$CJ$2,FALSE)),"",VLOOKUP($B349,'[1]1718  Exp_Rev Access'!$F$7:$GK$318,$CJ$2,FALSE))</f>
        <v/>
      </c>
      <c r="CK349" s="90" t="str">
        <f>IF(ISNA(VLOOKUP($B349,'[1]1718  Exp_Rev Access'!$F$7:$GK$318,$CK$2,FALSE)),"",VLOOKUP($B349,'[1]1718  Exp_Rev Access'!$F$7:$GK$318,$CK$2,FALSE))</f>
        <v/>
      </c>
      <c r="CL349" s="90" t="str">
        <f>IF(ISNA(VLOOKUP($B349,'[1]1718  Exp_Rev Access'!$F$7:$GK$318,$CL$2,FALSE)),"",VLOOKUP($B349,'[1]1718  Exp_Rev Access'!$F$7:$GK$318,$CL$2,FALSE))</f>
        <v/>
      </c>
      <c r="CM349" s="90" t="str">
        <f>IF(ISNA(VLOOKUP($B349,'[1]1718  Exp_Rev Access'!$F$7:$GK$318,$CM$2,FALSE)),"",VLOOKUP($B349,'[1]1718  Exp_Rev Access'!$F$7:$GK$318,$CM$2,FALSE))</f>
        <v/>
      </c>
      <c r="CN349" s="90" t="str">
        <f>IF(ISNA(VLOOKUP($B349,'[1]1718  Exp_Rev Access'!$F$7:$GK$318,$CN$2,FALSE)),"",VLOOKUP($B349,'[1]1718  Exp_Rev Access'!$F$7:$GK$318,$CN$2,FALSE))</f>
        <v/>
      </c>
      <c r="CO349" s="90" t="str">
        <f>IF(ISNA(VLOOKUP($B349,'[1]1718  Exp_Rev Access'!$F$7:$GK$318,$CO$2,FALSE)),"",VLOOKUP($B349,'[1]1718  Exp_Rev Access'!$F$7:$GK$318,$CO$2,FALSE))</f>
        <v/>
      </c>
      <c r="CP349" s="90" t="str">
        <f>IF(ISNA(VLOOKUP($B349,'[1]1718  Exp_Rev Access'!$F$7:$GK$318,$CP$2,FALSE)),"",VLOOKUP($B349,'[1]1718  Exp_Rev Access'!$F$7:$GK$318,$CP$2,FALSE))</f>
        <v/>
      </c>
      <c r="CQ349" s="90" t="str">
        <f>IF(ISNA(VLOOKUP($B349,'[1]1718  Exp_Rev Access'!$F$7:$GK$318,$CQ$2,FALSE)),"",VLOOKUP($B349,'[1]1718  Exp_Rev Access'!$F$7:$GK$318,$CQ$2,FALSE))</f>
        <v/>
      </c>
      <c r="CR349" s="90" t="str">
        <f>IF(ISNA(VLOOKUP($B349,'[1]1718  Exp_Rev Access'!$F$7:$GK$318,$CR$2,FALSE)),"",VLOOKUP($B349,'[1]1718  Exp_Rev Access'!$F$7:$GK$318,$CR$2,FALSE))</f>
        <v/>
      </c>
      <c r="CS349" s="90" t="str">
        <f>IF(ISNA(VLOOKUP($B349,'[1]1718  Exp_Rev Access'!$F$7:$GK$318,$CS$2,FALSE)),"",VLOOKUP($B349,'[1]1718  Exp_Rev Access'!$F$7:$GK$318,$CS$2,FALSE))</f>
        <v/>
      </c>
      <c r="CT349" s="90" t="str">
        <f>IF(ISNA(VLOOKUP($B349,'[1]1718  Exp_Rev Access'!$F$7:$GK$318,$CT$2,FALSE)),"",VLOOKUP($B349,'[1]1718  Exp_Rev Access'!$F$7:$GK$318,$CT$2,FALSE))</f>
        <v/>
      </c>
      <c r="CU349" s="90" t="str">
        <f>IF(ISNA(VLOOKUP($B349,'[1]1718  Exp_Rev Access'!$F$7:$GK$318,$CU$2,FALSE)),"",VLOOKUP($B349,'[1]1718  Exp_Rev Access'!$F$7:$GK$318,$CU$2,FALSE))</f>
        <v/>
      </c>
      <c r="CV349" s="90" t="str">
        <f>IF(ISNA(VLOOKUP($B349,'[1]1718  Exp_Rev Access'!$F$7:$GK$318,$CV$2,FALSE)),"",VLOOKUP($B349,'[1]1718  Exp_Rev Access'!$F$7:$GK$318,$CV$2,FALSE))</f>
        <v/>
      </c>
      <c r="CW349" s="90" t="str">
        <f>IF(ISNA(VLOOKUP($B349,'[1]1718  Exp_Rev Access'!$F$7:$GK$318,$CW$2,FALSE)),"",VLOOKUP($B349,'[1]1718  Exp_Rev Access'!$F$7:$GK$318,$CW$2,FALSE))</f>
        <v/>
      </c>
      <c r="CX349" s="90" t="str">
        <f>IF(ISNA(VLOOKUP($B349,'[1]1718  Exp_Rev Access'!$F$7:$GK$318,$CX$2,FALSE)),"",VLOOKUP($B349,'[1]1718  Exp_Rev Access'!$F$7:$GK$318,$CX$2,FALSE))</f>
        <v/>
      </c>
      <c r="CY349" s="90" t="str">
        <f>IF(ISNA(VLOOKUP($B349,'[1]1718  Exp_Rev Access'!$F$7:$GK$318,$CY$2,FALSE)),"",VLOOKUP($B349,'[1]1718  Exp_Rev Access'!$F$7:$GK$318,$CY$2,FALSE))</f>
        <v/>
      </c>
      <c r="CZ349" s="90" t="str">
        <f>IF(ISNA(VLOOKUP($B349,'[1]1718  Exp_Rev Access'!$F$7:$GK$318,$CZ$2,FALSE)),"",VLOOKUP($B349,'[1]1718  Exp_Rev Access'!$F$7:$GK$318,$CZ$2,FALSE))</f>
        <v/>
      </c>
      <c r="DA349" s="90" t="str">
        <f>IF(ISNA(VLOOKUP($B349,'[1]1718  Exp_Rev Access'!$F$7:$GK$318,$DA$2,FALSE)),"",VLOOKUP($B349,'[1]1718  Exp_Rev Access'!$F$7:$GK$318,$DA$2,FALSE))</f>
        <v/>
      </c>
      <c r="DB349" s="90" t="str">
        <f>IF(ISNA(VLOOKUP($B349,'[1]1718  Exp_Rev Access'!$F$7:$GK$318,$DB$2,FALSE)),"",VLOOKUP($B349,'[1]1718  Exp_Rev Access'!$F$7:$GK$318,$DB$2,FALSE))</f>
        <v/>
      </c>
      <c r="DC349" s="90" t="str">
        <f>IF(ISNA(VLOOKUP($B349,'[1]1718  Exp_Rev Access'!$F$7:$GK$318,$DC$2,FALSE)),"",VLOOKUP($B349,'[1]1718  Exp_Rev Access'!$F$7:$GK$318,$DC$2,FALSE))</f>
        <v/>
      </c>
      <c r="DD349" s="90" t="str">
        <f>IF(ISNA(VLOOKUP($B349,'[1]1718  Exp_Rev Access'!$F$7:$GK$318,$DD$2,FALSE)),"",VLOOKUP($B349,'[1]1718  Exp_Rev Access'!$F$7:$GK$318,$DD$2,FALSE))</f>
        <v/>
      </c>
      <c r="DE349" s="90" t="str">
        <f>IF(ISNA(VLOOKUP($B349,'[1]1718  Exp_Rev Access'!$F$7:$GK$318,$DE$2,FALSE)),"",VLOOKUP($B349,'[1]1718  Exp_Rev Access'!$F$7:$GK$318,$DE$2,FALSE))</f>
        <v/>
      </c>
      <c r="DF349" s="90" t="str">
        <f>IF(ISNA(VLOOKUP($B349,'[1]1718  Exp_Rev Access'!$F$7:$GK$318,$DF$2,FALSE)),"",VLOOKUP($B349,'[1]1718  Exp_Rev Access'!$F$7:$GK$318,$DF$2,FALSE))</f>
        <v/>
      </c>
      <c r="DG349" s="90" t="str">
        <f>IF(ISNA(VLOOKUP($B349,'[1]1718  Exp_Rev Access'!$F$7:$GK$318,$DG$2,FALSE)),"",VLOOKUP($B349,'[1]1718  Exp_Rev Access'!$F$7:$GK$318,$DG$2,FALSE))</f>
        <v/>
      </c>
      <c r="DH349" s="90" t="str">
        <f>IF(ISNA(VLOOKUP($B349,'[1]1718  Exp_Rev Access'!$F$7:$GK$318,$DH$2,FALSE)),"",VLOOKUP($B349,'[1]1718  Exp_Rev Access'!$F$7:$GK$318,$DH$2,FALSE))</f>
        <v/>
      </c>
      <c r="DI349" s="90" t="str">
        <f>IF(ISNA(VLOOKUP($B349,'[1]1718  Exp_Rev Access'!$F$7:$GK$318,$DI$2,FALSE)),"",VLOOKUP($B349,'[1]1718  Exp_Rev Access'!$F$7:$GK$318,$DI$2,FALSE))</f>
        <v/>
      </c>
      <c r="DJ349" s="90" t="str">
        <f>IF(ISNA(VLOOKUP($B349,'[1]1718  Exp_Rev Access'!$F$7:$GK$318,$DJ$2,FALSE)),"",VLOOKUP($B349,'[1]1718  Exp_Rev Access'!$F$7:$GK$318,$DJ$2,FALSE))</f>
        <v/>
      </c>
      <c r="DK349" s="90" t="str">
        <f>IF(ISNA(VLOOKUP($B349,'[1]1718  Exp_Rev Access'!$F$7:$GK$318,$DK$2,FALSE)),"",VLOOKUP($B349,'[1]1718  Exp_Rev Access'!$F$7:$GK$318,$DK$2,FALSE))</f>
        <v/>
      </c>
      <c r="DL349" s="90" t="str">
        <f>IF(ISNA(VLOOKUP($B349,'[1]1718  Exp_Rev Access'!$F$7:$GK$318,$DL$2,FALSE)),"",VLOOKUP($B349,'[1]1718  Exp_Rev Access'!$F$7:$GK$318,$DL$2,FALSE))</f>
        <v/>
      </c>
      <c r="DM349" s="90" t="str">
        <f>IF(ISNA(VLOOKUP($B349,'[1]1718  Exp_Rev Access'!$F$7:$GK$318,$DM$2,FALSE)),"",VLOOKUP($B349,'[1]1718  Exp_Rev Access'!$F$7:$GK$318,$DM$2,FALSE))</f>
        <v/>
      </c>
      <c r="DN349" s="90" t="str">
        <f>IF(ISNA(VLOOKUP($B349,'[1]1718  Exp_Rev Access'!$F$7:$GK$318,$DN$2,FALSE)),"",VLOOKUP($B349,'[1]1718  Exp_Rev Access'!$F$7:$GK$318,$DN$2,FALSE))</f>
        <v/>
      </c>
      <c r="DO349" s="90" t="str">
        <f>IF(ISNA(VLOOKUP($B349,'[1]1718  Exp_Rev Access'!$F$7:$GK$318,$DO$2,FALSE)),"",VLOOKUP($B349,'[1]1718  Exp_Rev Access'!$F$7:$GK$318,$DO$2,FALSE))</f>
        <v/>
      </c>
      <c r="DP349" s="90" t="str">
        <f>IF(ISNA(VLOOKUP($B349,'[1]1718  Exp_Rev Access'!$F$7:$GK$318,$DP$2,FALSE)),"",VLOOKUP($B349,'[1]1718  Exp_Rev Access'!$F$7:$GK$318,$DP$2,FALSE))</f>
        <v/>
      </c>
      <c r="DQ349" s="90" t="str">
        <f>IF(ISNA(VLOOKUP($B349,'[1]1718  Exp_Rev Access'!$F$7:$GK$318,$DQ$2,FALSE)),"",VLOOKUP($B349,'[1]1718  Exp_Rev Access'!$F$7:$GK$318,$DQ$2,FALSE))</f>
        <v/>
      </c>
      <c r="DR349" s="90" t="str">
        <f>IF(ISNA(VLOOKUP($B349,'[1]1718  Exp_Rev Access'!$F$7:$GK$318,$DR$2,FALSE)),"",VLOOKUP($B349,'[1]1718  Exp_Rev Access'!$F$7:$GK$318,$DR$2,FALSE))</f>
        <v/>
      </c>
      <c r="DS349" s="90" t="str">
        <f>IF(ISNA(VLOOKUP($B349,'[1]1718  Exp_Rev Access'!$F$7:$GK$318,$DS$2,FALSE)),"",VLOOKUP($B349,'[1]1718  Exp_Rev Access'!$F$7:$GK$318,$DS$2,FALSE))</f>
        <v/>
      </c>
      <c r="DT349" s="90" t="str">
        <f>IF(ISNA(VLOOKUP($B349,'[1]1718  Exp_Rev Access'!$F$7:$GK$318,$DT$2,FALSE)),"",VLOOKUP($B349,'[1]1718  Exp_Rev Access'!$F$7:$GK$318,$DT$2,FALSE))</f>
        <v/>
      </c>
      <c r="DU349" s="90" t="str">
        <f>IF(ISNA(VLOOKUP($B349,'[1]1718  Exp_Rev Access'!$F$7:$GK$318,$DU$2,FALSE)),"",VLOOKUP($B349,'[1]1718  Exp_Rev Access'!$F$7:$GK$318,$DU$2,FALSE))</f>
        <v/>
      </c>
      <c r="DV349" s="90" t="str">
        <f>IF(ISNA(VLOOKUP($B349,'[1]1718  Exp_Rev Access'!$F$7:$GK$318,$DV$2,FALSE)),"",VLOOKUP($B349,'[1]1718  Exp_Rev Access'!$F$7:$GK$318,$DV$2,FALSE))</f>
        <v/>
      </c>
      <c r="DW349" s="90" t="str">
        <f>IF(ISNA(VLOOKUP($B349,'[1]1718  Exp_Rev Access'!$F$7:$GK$318,$DW$2,FALSE)),"",VLOOKUP($B349,'[1]1718  Exp_Rev Access'!$F$7:$GK$318,$DW$2,FALSE))</f>
        <v/>
      </c>
      <c r="DX349" s="90" t="str">
        <f>IF(ISNA(VLOOKUP($B349,'[1]1718  Exp_Rev Access'!$F$7:$GK$318,$DX$2,FALSE)),"",VLOOKUP($B349,'[1]1718  Exp_Rev Access'!$F$7:$GK$318,$DX$2,FALSE))</f>
        <v/>
      </c>
      <c r="DY349" s="90" t="str">
        <f>IF(ISNA(VLOOKUP($B349,'[1]1718  Exp_Rev Access'!$F$7:$GK$318,$DY$2,FALSE)),"",VLOOKUP($B349,'[1]1718  Exp_Rev Access'!$F$7:$GK$318,$DY$2,FALSE))</f>
        <v/>
      </c>
      <c r="DZ349" s="90" t="str">
        <f>IF(ISNA(VLOOKUP($B349,'[1]1718  Exp_Rev Access'!$F$7:$GK$318,$DZ$2,FALSE)),"",VLOOKUP($B349,'[1]1718  Exp_Rev Access'!$F$7:$GK$318,$DZ$2,FALSE))</f>
        <v/>
      </c>
      <c r="EA349" s="90" t="str">
        <f>IF(ISNA(VLOOKUP($B349,'[1]1718  Exp_Rev Access'!$F$7:$GK$318,$EA$2,FALSE)),"",VLOOKUP($B349,'[1]1718  Exp_Rev Access'!$F$7:$GK$318,$EA$2,FALSE))</f>
        <v/>
      </c>
      <c r="EB349" s="90" t="str">
        <f>IF(ISNA(VLOOKUP($B349,'[1]1718  Exp_Rev Access'!$F$7:$GK$318,$EB$2,FALSE)),"",VLOOKUP($B349,'[1]1718  Exp_Rev Access'!$F$7:$GK$318,$EB$2,FALSE))</f>
        <v/>
      </c>
      <c r="EC349" s="90" t="str">
        <f>IF(ISNA(VLOOKUP($B349,'[1]1718  Exp_Rev Access'!$F$7:$GK$318,$EC$2,FALSE)),"",VLOOKUP($B349,'[1]1718  Exp_Rev Access'!$F$7:$GK$318,$EC$2,FALSE))</f>
        <v/>
      </c>
      <c r="ED349" s="90" t="str">
        <f>IF(ISNA(VLOOKUP($B349,'[1]1718  Exp_Rev Access'!$F$7:$GK$318,$ED$2,FALSE)),"",VLOOKUP($B349,'[1]1718  Exp_Rev Access'!$F$7:$GK$318,$ED$2,FALSE))</f>
        <v/>
      </c>
      <c r="EE349" s="90" t="str">
        <f>IF(ISNA(VLOOKUP($B349,'[1]1718  Exp_Rev Access'!$F$7:$GK$318,$EE$2,FALSE)),"",VLOOKUP($B349,'[1]1718  Exp_Rev Access'!$F$7:$GK$318,$EE$2,FALSE))</f>
        <v/>
      </c>
      <c r="EF349" s="90" t="str">
        <f>IF(ISNA(VLOOKUP($B349,'[1]1718  Exp_Rev Access'!$F$7:$GK$318,$EF$2,FALSE)),"",VLOOKUP($B349,'[1]1718  Exp_Rev Access'!$F$7:$GK$318,$EF$2,FALSE))</f>
        <v/>
      </c>
      <c r="EG349" s="90" t="str">
        <f>IF(ISNA(VLOOKUP($B349,'[1]1718  Exp_Rev Access'!$F$7:$GK$318,$EG$2,FALSE)),"",VLOOKUP($B349,'[1]1718  Exp_Rev Access'!$F$7:$GK$318,$EG$2,FALSE))</f>
        <v/>
      </c>
      <c r="EH349" s="90" t="str">
        <f>IF(ISNA(VLOOKUP($B349,'[1]1718  Exp_Rev Access'!$F$7:$GK$318,$EH$2,FALSE)),"",VLOOKUP($B349,'[1]1718  Exp_Rev Access'!$F$7:$GK$318,$EH$2,FALSE))</f>
        <v/>
      </c>
      <c r="EI349" s="90" t="str">
        <f>IF(ISNA(VLOOKUP($B349,'[1]1718  Exp_Rev Access'!$F$7:$GK$318,$EI$2,FALSE)),"",VLOOKUP($B349,'[1]1718  Exp_Rev Access'!$F$7:$GK$318,$EI$2,FALSE))</f>
        <v/>
      </c>
      <c r="EJ349" s="90" t="str">
        <f>IF(ISNA(VLOOKUP($B349,'[1]1718  Exp_Rev Access'!$F$7:$GK$318,$EJ$2,FALSE)),"",VLOOKUP($B349,'[1]1718  Exp_Rev Access'!$F$7:$GK$318,$EJ$2,FALSE))</f>
        <v/>
      </c>
      <c r="EK349" s="90" t="str">
        <f>IF(ISNA(VLOOKUP($B349,'[1]1718  Exp_Rev Access'!$F$7:$GK$318,$EK$2,FALSE)),"",VLOOKUP($B349,'[1]1718  Exp_Rev Access'!$F$7:$GK$318,$EK$2,FALSE))</f>
        <v/>
      </c>
      <c r="EL349" s="90" t="str">
        <f>IF(ISNA(VLOOKUP($B349,'[1]1718  Exp_Rev Access'!$F$7:$GK$318,$EL$2,FALSE)),"",VLOOKUP($B349,'[1]1718  Exp_Rev Access'!$F$7:$GK$318,$EL$2,FALSE))</f>
        <v/>
      </c>
      <c r="EM349" s="90" t="str">
        <f>IF(ISNA(VLOOKUP($B349,'[1]1718  Exp_Rev Access'!$F$7:$GK$318,$EM$2,FALSE)),"",VLOOKUP($B349,'[1]1718  Exp_Rev Access'!$F$7:$GK$318,$EM$2,FALSE))</f>
        <v/>
      </c>
      <c r="EN349" s="90" t="str">
        <f>IF(ISNA(VLOOKUP($B349,'[1]1718  Exp_Rev Access'!$F$7:$GK$318,$EN$2,FALSE)),"",VLOOKUP($B349,'[1]1718  Exp_Rev Access'!$F$7:$GK$318,$EN$2,FALSE))</f>
        <v/>
      </c>
      <c r="EO349" s="90" t="str">
        <f>IF(ISNA(VLOOKUP($B349,'[1]1718  Exp_Rev Access'!$F$7:$GK$318,$EO$2,FALSE)),"",VLOOKUP($B349,'[1]1718  Exp_Rev Access'!$F$7:$GK$318,$EO$2,FALSE))</f>
        <v/>
      </c>
      <c r="EP349" s="90" t="str">
        <f>IF(ISNA(VLOOKUP($B349,'[1]1718  Exp_Rev Access'!$F$7:$GK$318,$EP$2,FALSE)),"",VLOOKUP($B349,'[1]1718  Exp_Rev Access'!$F$7:$GK$318,$EP$2,FALSE))</f>
        <v/>
      </c>
      <c r="EQ349" s="90" t="str">
        <f>IF(ISNA(VLOOKUP($B349,'[1]1718  Exp_Rev Access'!$F$7:$GK$318,$EQ$2,FALSE)),"",VLOOKUP($B349,'[1]1718  Exp_Rev Access'!$F$7:$GK$318,$EQ$2,FALSE))</f>
        <v/>
      </c>
      <c r="ER349" s="90" t="str">
        <f>IF(ISNA(VLOOKUP($B349,'[1]1718  Exp_Rev Access'!$F$7:$GK$318,$ER$2,FALSE)),"",VLOOKUP($B349,'[1]1718  Exp_Rev Access'!$F$7:$GK$318,$ER$2,FALSE))</f>
        <v/>
      </c>
      <c r="ES349" s="90" t="str">
        <f>IF(ISNA(VLOOKUP($B349,'[1]1718  Exp_Rev Access'!$F$7:$GK$318,$ES$2,FALSE)),"",VLOOKUP($B349,'[1]1718  Exp_Rev Access'!$F$7:$GK$318,$ES$2,FALSE))</f>
        <v/>
      </c>
      <c r="ET349" s="90" t="str">
        <f>IF(ISNA(VLOOKUP($B349,'[1]1718  Exp_Rev Access'!$F$7:$GK$318,$ET$2,FALSE)),"",VLOOKUP($B349,'[1]1718  Exp_Rev Access'!$F$7:$GK$318,$ET$2,FALSE))</f>
        <v/>
      </c>
      <c r="EU349" s="90" t="str">
        <f>IF(ISNA(VLOOKUP($B349,'[1]1718  Exp_Rev Access'!$F$7:$GK$318,$EU$2,FALSE)),"",VLOOKUP($B349,'[1]1718  Exp_Rev Access'!$F$7:$GK$318,$EU$2,FALSE))</f>
        <v/>
      </c>
      <c r="EV349" s="90" t="str">
        <f>IF(ISNA(VLOOKUP($B349,'[1]1718  Exp_Rev Access'!$F$7:$GK$318,$EV$2,FALSE)),"",VLOOKUP($B349,'[1]1718  Exp_Rev Access'!$F$7:$GK$318,$EV$2,FALSE))</f>
        <v/>
      </c>
      <c r="EW349" s="90" t="str">
        <f>IF(ISNA(VLOOKUP($B349,'[1]1718  Exp_Rev Access'!$F$7:$GK$318,$EW$2,FALSE)),"",VLOOKUP($B349,'[1]1718  Exp_Rev Access'!$F$7:$GK$318,$EW$2,FALSE))</f>
        <v/>
      </c>
      <c r="EX349" s="90" t="str">
        <f>IF(ISNA(VLOOKUP($B349,'[1]1718  Exp_Rev Access'!$F$7:$GK$318,$EX$2,FALSE)),"",VLOOKUP($B349,'[1]1718  Exp_Rev Access'!$F$7:$GK$318,$EX$2,FALSE))</f>
        <v/>
      </c>
      <c r="EY349" s="90" t="str">
        <f>IF(ISNA(VLOOKUP($B349,'[1]1718  Exp_Rev Access'!$F$7:$GK$318,$EY$2,FALSE)),"",VLOOKUP($B349,'[1]1718  Exp_Rev Access'!$F$7:$GK$318,$EY$2,FALSE))</f>
        <v/>
      </c>
      <c r="EZ349" s="90" t="str">
        <f>IF(ISNA(VLOOKUP($B349,'[1]1718  Exp_Rev Access'!$F$7:$GK$318,$EZ$2,FALSE)),"",VLOOKUP($B349,'[1]1718  Exp_Rev Access'!$F$7:$GK$318,$EZ$2,FALSE))</f>
        <v/>
      </c>
      <c r="FA349" s="90" t="str">
        <f>IF(ISNA(VLOOKUP($B349,'[1]1718  Exp_Rev Access'!$F$7:$GK$318,$FA$2,FALSE)),"",VLOOKUP($B349,'[1]1718  Exp_Rev Access'!$F$7:$GK$318,$FA$2,FALSE))</f>
        <v/>
      </c>
      <c r="FB349" s="90" t="str">
        <f>IF(ISNA(VLOOKUP($B349,'[1]1718  Exp_Rev Access'!$F$7:$GK$318,$FB$2,FALSE)),"",VLOOKUP($B349,'[1]1718  Exp_Rev Access'!$F$7:$GK$318,$FB$2,FALSE))</f>
        <v/>
      </c>
      <c r="FC349" s="90" t="str">
        <f>IF(ISNA(VLOOKUP($B349,'[1]1718  Exp_Rev Access'!$F$7:$GK$318,$FC$2,FALSE)),"",VLOOKUP($B349,'[1]1718  Exp_Rev Access'!$F$7:$GK$318,$FC$2,FALSE))</f>
        <v/>
      </c>
      <c r="FD349" s="90" t="str">
        <f>IF(ISNA(VLOOKUP($B349,'[1]1718  Exp_Rev Access'!$F$7:$GK$318,$FD$2,FALSE)),"",VLOOKUP($B349,'[1]1718  Exp_Rev Access'!$F$7:$GK$318,$FD$2,FALSE))</f>
        <v/>
      </c>
      <c r="FE349" s="90" t="str">
        <f>IF(ISNA(VLOOKUP($B349,'[1]1718  Exp_Rev Access'!$F$7:$GK$318,$FE$2,FALSE)),"",VLOOKUP($B349,'[1]1718  Exp_Rev Access'!$F$7:$GK$318,$FE$2,FALSE))</f>
        <v/>
      </c>
      <c r="FF349" s="90" t="str">
        <f>IF(ISNA(VLOOKUP($B349,'[1]1718  Exp_Rev Access'!$F$7:$GK$318,$FF$2,FALSE)),"",VLOOKUP($B349,'[1]1718  Exp_Rev Access'!$F$7:$GK$318,$FF$2,FALSE))</f>
        <v/>
      </c>
      <c r="FG349" s="90" t="str">
        <f>IF(ISNA(VLOOKUP($B349,'[1]1718  Exp_Rev Access'!$F$7:$GK$318,$FG$2,FALSE)),"",VLOOKUP($B349,'[1]1718  Exp_Rev Access'!$F$7:$GK$318,$FG$2,FALSE))</f>
        <v/>
      </c>
      <c r="FH349" s="90" t="str">
        <f>IF(ISNA(VLOOKUP($B349,'[1]1718  Exp_Rev Access'!$F$7:$GK$318,$FH$2,FALSE)),"",VLOOKUP($B349,'[1]1718  Exp_Rev Access'!$F$7:$GK$318,$FH$2,FALSE))</f>
        <v/>
      </c>
      <c r="FI349" s="90" t="str">
        <f>IF(ISNA(VLOOKUP($B349,'[1]1718  Exp_Rev Access'!$F$7:$GK$318,$FI$2,FALSE)),"",VLOOKUP($B349,'[1]1718  Exp_Rev Access'!$F$7:$GK$318,$FI$2,FALSE))</f>
        <v/>
      </c>
      <c r="FJ349" s="90" t="str">
        <f>IF(ISNA(VLOOKUP($B349,'[1]1718  Exp_Rev Access'!$F$7:$GK$318,$FJ$2,FALSE)),"",VLOOKUP($B349,'[1]1718  Exp_Rev Access'!$F$7:$GK$318,$FJ$2,FALSE))</f>
        <v/>
      </c>
      <c r="FK349" s="90" t="str">
        <f>IF(ISNA(VLOOKUP($B349,'[1]1718  Exp_Rev Access'!$F$7:$GK$318,$FK$2,FALSE)),"",VLOOKUP($B349,'[1]1718  Exp_Rev Access'!$F$7:$GK$318,$FK$2,FALSE))</f>
        <v/>
      </c>
      <c r="FL349" s="90" t="str">
        <f>IF(ISNA(VLOOKUP($B349,'[1]1718  Exp_Rev Access'!$F$7:$GK$318,$FL$2,FALSE)),"",VLOOKUP($B349,'[1]1718  Exp_Rev Access'!$F$7:$GK$318,$FL$2,FALSE))</f>
        <v/>
      </c>
      <c r="FM349" s="90" t="str">
        <f>IF(ISNA(VLOOKUP($B349,'[1]1718  Exp_Rev Access'!$F$7:$GK$318,$FM$2,FALSE)),"",VLOOKUP($B349,'[1]1718  Exp_Rev Access'!$F$7:$GK$318,$FM$2,FALSE))</f>
        <v/>
      </c>
      <c r="FN349" s="90" t="str">
        <f>IF(ISNA(VLOOKUP($B349,'[1]1718  Exp_Rev Access'!$F$7:$GK$318,$FN$2,FALSE)),"",VLOOKUP($B349,'[1]1718  Exp_Rev Access'!$F$7:$GK$318,$FN$2,FALSE))</f>
        <v/>
      </c>
      <c r="FO349" s="90" t="str">
        <f>IF(ISNA(VLOOKUP($B349,'[1]1718  Exp_Rev Access'!$F$7:$GK$318,$FO$2,FALSE)),"",VLOOKUP($B349,'[1]1718  Exp_Rev Access'!$F$7:$GK$318,$FO$2,FALSE))</f>
        <v/>
      </c>
      <c r="FP349" s="90" t="str">
        <f>IF(ISNA(VLOOKUP($B349,'[1]1718  Exp_Rev Access'!$F$7:$GK$318,$FP$2,FALSE)),"",VLOOKUP($B349,'[1]1718  Exp_Rev Access'!$F$7:$GK$318,$FP$2,FALSE))</f>
        <v/>
      </c>
      <c r="FQ349" s="90" t="str">
        <f>IF(ISNA(VLOOKUP($B349,'[1]1718  Exp_Rev Access'!$F$7:$GK$318,$FQ$2,FALSE)),"",VLOOKUP($B349,'[1]1718  Exp_Rev Access'!$F$7:$GK$318,$FQ$2,FALSE))</f>
        <v/>
      </c>
      <c r="FR349" s="90" t="str">
        <f>IF(ISNA(VLOOKUP($B349,'[1]1718  Exp_Rev Access'!$F$7:$GK$318,$FR$2,FALSE)),"",VLOOKUP($B349,'[1]1718  Exp_Rev Access'!$F$7:$GK$318,$FR$2,FALSE))</f>
        <v/>
      </c>
      <c r="FS349" s="56"/>
      <c r="FT349" s="92"/>
      <c r="FU349" s="94"/>
      <c r="FV349" s="95" t="str">
        <f>IF(ISNA(VLOOKUP($B349,'[1]1718  Exp_Rev Access'!$F$7:$GK$318,$FV$2,FALSE)),"",VLOOKUP($B349,'[1]1718  Exp_Rev Access'!$F$7:$GK$318,$FV$2,FALSE))</f>
        <v/>
      </c>
      <c r="FW349" s="95" t="str">
        <f>IF(ISNA(VLOOKUP($B349,'[1]1718  Exp_Rev Access'!$F$7:$GK$318,$FW$2,FALSE)),"",VLOOKUP($B349,'[1]1718  Exp_Rev Access'!$F$7:$GK$318,$FW$2,FALSE))</f>
        <v/>
      </c>
      <c r="FX349" s="95" t="str">
        <f>IF(ISNA(VLOOKUP($B349,'[1]1718  Exp_Rev Access'!$F$7:$GK$318,$FX$2,FALSE)),"",VLOOKUP($B349,'[1]1718  Exp_Rev Access'!$F$7:$GK$318,$FX$2,FALSE))</f>
        <v/>
      </c>
      <c r="FY349" s="95" t="str">
        <f>IF(ISNA(VLOOKUP($B349,'[1]1718  Exp_Rev Access'!$F$7:$GK$318,$FY$2,FALSE)),"",VLOOKUP($B349,'[1]1718  Exp_Rev Access'!$F$7:$GK$318,$FY$2,FALSE))</f>
        <v/>
      </c>
      <c r="FZ349" s="95" t="str">
        <f>IF(ISNA(VLOOKUP($B349,'[1]1718  Exp_Rev Access'!$F$7:$GK$318,$FZ$2,FALSE)),"",VLOOKUP($B349,'[1]1718  Exp_Rev Access'!$F$7:$GK$318,$FZ$2,FALSE))</f>
        <v/>
      </c>
      <c r="GA349" s="95" t="str">
        <f>IF(ISNA(VLOOKUP($B349,'[1]1718  Exp_Rev Access'!$F$7:$GK$318,$GA$2,FALSE)),"",VLOOKUP($B349,'[1]1718  Exp_Rev Access'!$F$7:$GK$318,$GA$2,FALSE))</f>
        <v/>
      </c>
      <c r="GB349" s="95" t="str">
        <f>IF(ISNA(VLOOKUP($B349,'[1]1718  Exp_Rev Access'!$F$7:$GK$318,$GB$2,FALSE)),"",VLOOKUP($B349,'[1]1718  Exp_Rev Access'!$F$7:$GK$318,$GB$2,FALSE))</f>
        <v/>
      </c>
      <c r="GC349" s="95" t="str">
        <f>IF(ISNA(VLOOKUP($B349,'[1]1718  Exp_Rev Access'!$F$7:$GK$318,$GC$2,FALSE)),"",VLOOKUP($B349,'[1]1718  Exp_Rev Access'!$F$7:$GK$318,$GC$2,FALSE))</f>
        <v/>
      </c>
      <c r="GD349" s="95" t="str">
        <f>IF(ISNA(VLOOKUP($B349,'[1]1718  Exp_Rev Access'!$F$7:$GK$318,$GD$2,FALSE)),"",VLOOKUP($B349,'[1]1718  Exp_Rev Access'!$F$7:$GK$318,$GD$2,FALSE))</f>
        <v/>
      </c>
      <c r="GE349" s="95" t="str">
        <f>IF(ISNA(VLOOKUP($B349,'[1]1718  Exp_Rev Access'!$F$7:$GK$318,$GE$2,FALSE)),"",VLOOKUP($B349,'[1]1718  Exp_Rev Access'!$F$7:$GK$318,$GE$2,FALSE))</f>
        <v/>
      </c>
      <c r="GF349" s="95" t="str">
        <f>IF(ISNA(VLOOKUP($B349,'[1]1718  Exp_Rev Access'!$F$7:$GK$318,$GF$2,FALSE)),"",VLOOKUP($B349,'[1]1718  Exp_Rev Access'!$F$7:$GK$318,$GF$2,FALSE))</f>
        <v/>
      </c>
      <c r="GG349" s="95" t="str">
        <f>IF(ISNA(VLOOKUP($B349,'[1]1718  Exp_Rev Access'!$F$7:$GK$318,$GG$2,FALSE)),"",VLOOKUP($B349,'[1]1718  Exp_Rev Access'!$F$7:$GK$318,$GG$2,FALSE))</f>
        <v/>
      </c>
      <c r="GH349" s="95" t="str">
        <f>IF(ISNA(VLOOKUP($B349,'[1]1718  Exp_Rev Access'!$F$7:$GK$318,$GH$2,FALSE)),"",VLOOKUP($B349,'[1]1718  Exp_Rev Access'!$F$7:$GK$318,$GH$2,FALSE))</f>
        <v/>
      </c>
      <c r="GI349" s="95" t="str">
        <f>IF(ISNA(VLOOKUP($B349,'[1]1718  Exp_Rev Access'!$F$7:$GK$318,$GI$2,FALSE)),"",VLOOKUP($B349,'[1]1718  Exp_Rev Access'!$F$7:$GK$318,$GI$2,FALSE))</f>
        <v/>
      </c>
      <c r="GJ349" s="95" t="str">
        <f>IF(ISNA(VLOOKUP($B349,'[1]1718  Exp_Rev Access'!$F$7:$GK$318,$GJ$2,FALSE)),"",VLOOKUP($B349,'[1]1718  Exp_Rev Access'!$F$7:$GK$318,$GJ$2,FALSE))</f>
        <v/>
      </c>
      <c r="GK349" s="95" t="str">
        <f>IF(ISNA(VLOOKUP($B349,'[1]1718  Exp_Rev Access'!$F$7:$GK$318,$GK$2,FALSE)),"",VLOOKUP($B349,'[1]1718  Exp_Rev Access'!$F$7:$GK$318,$GK$2,FALSE))</f>
        <v/>
      </c>
      <c r="GL349" s="95" t="str">
        <f>IF(ISNA(VLOOKUP($B349,'[1]1718  Exp_Rev Access'!$F$7:$GK$318,$GL$2,FALSE)),"",VLOOKUP($B349,'[1]1718  Exp_Rev Access'!$F$7:$GK$318,$GL$2,FALSE))</f>
        <v/>
      </c>
      <c r="GM349" s="95" t="str">
        <f>IF(ISNA(VLOOKUP($B349,'[1]1718  Exp_Rev Access'!$F$7:$GK$318,$GM$2,FALSE)),"",VLOOKUP($B349,'[1]1718  Exp_Rev Access'!$F$7:$GK$318,$GM$2,FALSE))</f>
        <v/>
      </c>
      <c r="GN349" s="95" t="str">
        <f>IF(ISNA(VLOOKUP($B349,'[1]1718  Exp_Rev Access'!$F$7:$GK$318,$GN$2,FALSE)),"",VLOOKUP($B349,'[1]1718  Exp_Rev Access'!$F$7:$GK$318,$GN$2,FALSE))</f>
        <v/>
      </c>
      <c r="GO349" s="95" t="str">
        <f>IF(ISNA(VLOOKUP($B349,'[1]1718  Exp_Rev Access'!$F$7:$GK$318,$GO$2,FALSE)),"",VLOOKUP($B349,'[1]1718  Exp_Rev Access'!$F$7:$GK$318,$GO$2,FALSE))</f>
        <v/>
      </c>
      <c r="GP349" s="95" t="str">
        <f>IF(ISNA(VLOOKUP($B349,'[1]1718  Exp_Rev Access'!$F$7:$GK$318,$GP$2,FALSE)),"",VLOOKUP($B349,'[1]1718  Exp_Rev Access'!$F$7:$GK$318,$GP$2,FALSE))</f>
        <v/>
      </c>
      <c r="GQ349" s="95" t="str">
        <f>IF(ISNA(VLOOKUP($B349,'[1]1718  Exp_Rev Access'!$F$7:$GK$318,$GQ$2,FALSE)),"",VLOOKUP($B349,'[1]1718  Exp_Rev Access'!$F$7:$GK$318,$GQ$2,FALSE))</f>
        <v/>
      </c>
      <c r="GR349" s="95" t="str">
        <f>IF(ISNA(VLOOKUP($B349,'[1]1718  Exp_Rev Access'!$F$7:$GK$318,$GR$2,FALSE)),"",VLOOKUP($B349,'[1]1718  Exp_Rev Access'!$F$7:$GK$318,$GR$2,FALSE))</f>
        <v/>
      </c>
      <c r="GS349" s="95" t="str">
        <f>IF(ISNA(VLOOKUP($B349,'[1]1718  Exp_Rev Access'!$F$7:$GK$318,$GS$2,FALSE)),"",VLOOKUP($B349,'[1]1718  Exp_Rev Access'!$F$7:$GK$318,$GS$2,FALSE))</f>
        <v/>
      </c>
      <c r="GT349" s="95" t="str">
        <f>IF(ISNA(VLOOKUP($B349,'[1]1718  Exp_Rev Access'!$F$7:$GK$318,$GT$2,FALSE)),"",VLOOKUP($B349,'[1]1718  Exp_Rev Access'!$F$7:$GK$318,$GT$2,FALSE))</f>
        <v/>
      </c>
      <c r="GU349" s="56"/>
      <c r="GV349" s="92"/>
      <c r="GW349" s="96"/>
    </row>
    <row r="350" spans="1:222" x14ac:dyDescent="0.3">
      <c r="A350" s="73"/>
      <c r="B350" s="88" t="s">
        <v>696</v>
      </c>
      <c r="C350" s="89" t="s">
        <v>697</v>
      </c>
      <c r="D350" s="75">
        <f>IF(ISNA(VLOOKUP($B350,'[1]1718 enrollment_Rev_Exp by size'!$A$7:H681,3,FALSE)),"",VLOOKUP($B350,'[1]1718 enrollment_Rev_Exp by size'!$A$7:$G$350,3,FALSE))</f>
        <v>30.1</v>
      </c>
      <c r="E350" s="76">
        <f>IF(ISNA(VLOOKUP($B350,'[1]1718 enrollment_Rev_Exp by size'!$A$7:I683,5,FALSE)),"",VLOOKUP($B350,'[1]1718 enrollment_Rev_Exp by size'!$A$7:$G$350,5,FALSE))</f>
        <v>945678.25</v>
      </c>
      <c r="F350" s="70">
        <f t="shared" ref="F350:F362" si="912">N350+AM350+AU350+BV350+CE350+FS350+GU350</f>
        <v>945678.25000000012</v>
      </c>
      <c r="G350" s="70">
        <f t="shared" ref="G350:G362" si="913">F350-E350</f>
        <v>0</v>
      </c>
      <c r="H350" s="90">
        <f>IF(ISNA(VLOOKUP($B350,'[1]1718  Exp_Rev Access'!$F$7:$GK$318,3,FALSE)),"",VLOOKUP($B350,'[1]1718  Exp_Rev Access'!$F$7:$GK$318,3,FALSE))</f>
        <v>53082.53</v>
      </c>
      <c r="I350" s="90">
        <f>IF(ISNA(VLOOKUP($B350,'[1]1718  Exp_Rev Access'!$F$7:$GK$318,4,FALSE)),"",VLOOKUP($B350,'[1]1718  Exp_Rev Access'!$F$7:$GK$318,4,FALSE))</f>
        <v>0</v>
      </c>
      <c r="J350" s="90">
        <f>IF(ISNA(VLOOKUP($B350,'[1]1718  Exp_Rev Access'!$F$7:$GK$318,5,FALSE)),"",VLOOKUP($B350,'[1]1718  Exp_Rev Access'!$F$7:$GK$318,5,FALSE))</f>
        <v>0</v>
      </c>
      <c r="K350" s="90">
        <f>IF(ISNA(VLOOKUP($B350,'[1]1718  Exp_Rev Access'!$F$7:$GK$318,6,FALSE)),"-",VLOOKUP($B350,'[1]1718  Exp_Rev Access'!$F$7:$GK$318,6,FALSE))</f>
        <v>7538.73</v>
      </c>
      <c r="L350" s="90">
        <f>IF(ISNA(VLOOKUP($B350,'[1]1718  Exp_Rev Access'!$F$7:$GK$318,7,FALSE)),"",VLOOKUP($B350,'[1]1718  Exp_Rev Access'!$F$7:$GK$318,7,FALSE))</f>
        <v>0</v>
      </c>
      <c r="M350" s="90">
        <f>IF(ISNA(VLOOKUP($B350,'[1]1718  Exp_Rev Access'!$F$7:$GK$318,8,FALSE)),"",VLOOKUP($B350,'[1]1718  Exp_Rev Access'!$F$7:$GK$318,8,FALSE))</f>
        <v>0</v>
      </c>
      <c r="N350" s="56">
        <f t="shared" ref="N350:N362" si="914">SUM(H350:M350)</f>
        <v>60621.259999999995</v>
      </c>
      <c r="O350" s="91">
        <f t="shared" ref="O350:O362" si="915">N350/E350</f>
        <v>6.4103472824927496E-2</v>
      </c>
      <c r="P350" s="56">
        <f t="shared" ref="P350:P362" si="916">N350/D350</f>
        <v>2013.9953488372091</v>
      </c>
      <c r="Q350" s="90">
        <f>IF(ISNA(VLOOKUP($B350,'[1]1718  Exp_Rev Access'!$F$7:$GK$318,10,FALSE)),"",VLOOKUP($B350,'[1]1718  Exp_Rev Access'!$F$7:$GK$318,10,FALSE))</f>
        <v>0</v>
      </c>
      <c r="R350" s="90">
        <f>IF(ISNA(VLOOKUP($B350,'[1]1718  Exp_Rev Access'!$F$7:$GK$318,11,FALSE)),"",VLOOKUP($B350,'[1]1718  Exp_Rev Access'!$F$7:$GK$318,11,FALSE))</f>
        <v>0</v>
      </c>
      <c r="S350" s="90">
        <f>IF(ISNA(VLOOKUP($B350,'[1]1718  Exp_Rev Access'!$F$7:$GK$318,12,FALSE)),"",VLOOKUP($B350,'[1]1718  Exp_Rev Access'!$F$7:$GK$318,12,FALSE))</f>
        <v>0</v>
      </c>
      <c r="T350" s="90">
        <f>IF(ISNA(VLOOKUP($B350,'[1]1718  Exp_Rev Access'!$F$7:$GK$318,13,FALSE)),"",VLOOKUP($B350,'[1]1718  Exp_Rev Access'!$F$7:$GK$318,13,FALSE))</f>
        <v>0</v>
      </c>
      <c r="U350" s="90">
        <f>IF(ISNA(VLOOKUP($B350,'[1]1718  Exp_Rev Access'!$F$7:$GK$318,14,FALSE)),"",VLOOKUP($B350,'[1]1718  Exp_Rev Access'!$F$7:$GK$318,14,FALSE))</f>
        <v>0</v>
      </c>
      <c r="V350" s="90">
        <f>IF(ISNA(VLOOKUP($B350,'[1]1718  Exp_Rev Access'!$F$7:$GK$318,15,FALSE)),"",VLOOKUP($B350,'[1]1718  Exp_Rev Access'!$F$7:$GK$318,15,FALSE))</f>
        <v>0</v>
      </c>
      <c r="W350" s="90">
        <f>IF(ISNA(VLOOKUP($B350,'[1]1718  Exp_Rev Access'!$F$7:$GK$318,16,FALSE)),"",VLOOKUP($B350,'[1]1718  Exp_Rev Access'!$F$7:$GK$318,16,FALSE))</f>
        <v>0</v>
      </c>
      <c r="X350" s="90">
        <f>IF(ISNA(VLOOKUP($B350,'[1]1718  Exp_Rev Access'!$F$7:$GK$318,17,FALSE)),"",VLOOKUP($B350,'[1]1718  Exp_Rev Access'!$F$7:$GK$318,17,FALSE))</f>
        <v>0</v>
      </c>
      <c r="Y350" s="90">
        <f>IF(ISNA(VLOOKUP($B350,'[1]1718  Exp_Rev Access'!$F$7:$GK$318,18,FALSE)),"",VLOOKUP($B350,'[1]1718  Exp_Rev Access'!$F$7:$GK$318,18,FALSE))</f>
        <v>125.4</v>
      </c>
      <c r="Z350" s="90">
        <f>IF(ISNA(VLOOKUP($B350,'[1]1718  Exp_Rev Access'!$F$7:$GK$318,19,FALSE)),"",VLOOKUP($B350,'[1]1718  Exp_Rev Access'!$F$7:$GK$318,19,FALSE))</f>
        <v>0</v>
      </c>
      <c r="AA350" s="90">
        <f>IF(ISNA(VLOOKUP($B350,'[1]1718  Exp_Rev Access'!$F$7:$GK$318,20,FALSE)),"",VLOOKUP($B350,'[1]1718  Exp_Rev Access'!$F$7:$GK$318,20,FALSE))</f>
        <v>0</v>
      </c>
      <c r="AB350" s="90">
        <f>IF(ISNA(VLOOKUP($B350,'[1]1718  Exp_Rev Access'!$F$7:$GK$318,21,FALSE)),"",VLOOKUP($B350,'[1]1718  Exp_Rev Access'!$F$7:$GK$318,21,FALSE))</f>
        <v>0</v>
      </c>
      <c r="AC350" s="90">
        <f>IF(ISNA(VLOOKUP($B350,'[1]1718  Exp_Rev Access'!$F$7:$GK$318,22,FALSE)),"",VLOOKUP($B350,'[1]1718  Exp_Rev Access'!$F$7:$GK$318,22,FALSE))</f>
        <v>0</v>
      </c>
      <c r="AD350" s="90">
        <f>IF(ISNA(VLOOKUP($B350,'[1]1718  Exp_Rev Access'!$F$7:$GK$318,23,FALSE)),"",VLOOKUP($B350,'[1]1718  Exp_Rev Access'!$F$7:$GK$318,23,FALSE))</f>
        <v>4274.05</v>
      </c>
      <c r="AE350" s="90">
        <f>IF(ISNA(VLOOKUP($B350,'[1]1718  Exp_Rev Access'!$F$7:$GK$318,24,FALSE)),"",VLOOKUP($B350,'[1]1718  Exp_Rev Access'!$F$7:$GK$318,24,FALSE))</f>
        <v>2779.83</v>
      </c>
      <c r="AF350" s="90">
        <f>IF(ISNA(VLOOKUP($B350,'[1]1718  Exp_Rev Access'!$F$7:$GK$318,25,FALSE)),"",VLOOKUP($B350,'[1]1718  Exp_Rev Access'!$F$7:$GK$318,25,FALSE))</f>
        <v>0</v>
      </c>
      <c r="AG350" s="90">
        <f>IF(ISNA(VLOOKUP($B350,'[1]1718  Exp_Rev Access'!$F$7:$GK$318,26,FALSE)),"",VLOOKUP($B350,'[1]1718  Exp_Rev Access'!$F$7:$GK$318,26,FALSE))</f>
        <v>222</v>
      </c>
      <c r="AH350" s="90">
        <f>IF(ISNA(VLOOKUP($B350,'[1]1718  Exp_Rev Access'!$F$7:$GK$318,27,FALSE)),"",VLOOKUP($B350,'[1]1718  Exp_Rev Access'!$F$7:$GK$318,27,FALSE))</f>
        <v>0</v>
      </c>
      <c r="AI350" s="90">
        <f>IF(ISNA(VLOOKUP($B350,'[1]1718  Exp_Rev Access'!$F$7:$GK$318,28,FALSE)),"",VLOOKUP($B350,'[1]1718  Exp_Rev Access'!$F$7:$GK$318,28,FALSE))</f>
        <v>0</v>
      </c>
      <c r="AJ350" s="90">
        <f>IF(ISNA(VLOOKUP($B350,'[1]1718  Exp_Rev Access'!$F$7:$GK$318,29,FALSE)),"",VLOOKUP($B350,'[1]1718  Exp_Rev Access'!$F$7:$GK$318,29,FALSE))</f>
        <v>0</v>
      </c>
      <c r="AK350" s="90">
        <f>IF(ISNA(VLOOKUP($B350,'[1]1718  Exp_Rev Access'!$F$7:$GK$318,30,FALSE)),"",VLOOKUP($B350,'[1]1718  Exp_Rev Access'!$F$7:$GK$318,30,FALSE))</f>
        <v>979.37</v>
      </c>
      <c r="AL350" s="90">
        <f>IF(ISNA(VLOOKUP($B350,'[1]1718  Exp_Rev Access'!$F$7:$GK$318,31,FALSE)),"",VLOOKUP($B350,'[1]1718  Exp_Rev Access'!$F$7:$GK$318,31,FALSE))</f>
        <v>2746.13</v>
      </c>
      <c r="AM350" s="56">
        <f t="shared" ref="AM350:AM362" si="917">SUM(Q350:AL350)</f>
        <v>11126.779999999999</v>
      </c>
      <c r="AN350" s="92">
        <f t="shared" ref="AN350:AN362" si="918">AM350/E350</f>
        <v>1.176592567292311E-2</v>
      </c>
      <c r="AO350" s="71">
        <f t="shared" ref="AO350:AO362" si="919">AM350/D350</f>
        <v>369.660465116279</v>
      </c>
      <c r="AP350" s="90">
        <f>IF(ISNA(VLOOKUP($B350,'[1]1718  Exp_Rev Access'!$F$7:$GK$318,33,FALSE)),"",VLOOKUP($B350,'[1]1718  Exp_Rev Access'!$F$7:$GK$318,33,FALSE))</f>
        <v>473486.49</v>
      </c>
      <c r="AQ350" s="90">
        <f>IF(ISNA(VLOOKUP($B350,'[1]1718  Exp_Rev Access'!$F$7:$GK$318,34,FALSE)),"",VLOOKUP($B350,'[1]1718  Exp_Rev Access'!$F$7:$GK$318,34,FALSE))</f>
        <v>2993.14</v>
      </c>
      <c r="AR350" s="90">
        <f>IF(ISNA(VLOOKUP($B350,'[1]1718  Exp_Rev Access'!$F$7:$GK$318,35,FALSE)),"",VLOOKUP($B350,'[1]1718  Exp_Rev Access'!$F$7:$GK$318,35,FALSE))</f>
        <v>99765.440000000002</v>
      </c>
      <c r="AS350" s="90">
        <f>IF(ISNA(VLOOKUP($B350,'[1]1718  Exp_Rev Access'!$F$7:$GK$318,36,FALSE)),"",VLOOKUP($B350,'[1]1718  Exp_Rev Access'!$F$7:$GK$318,36,FALSE))</f>
        <v>0</v>
      </c>
      <c r="AT350" s="90">
        <f>IF(ISNA(VLOOKUP($B350,'[1]1718  Exp_Rev Access'!$F$7:$GK$318,37,FALSE)),"",VLOOKUP($B350,'[1]1718  Exp_Rev Access'!$F$7:$GK$318,37,FALSE))</f>
        <v>0</v>
      </c>
      <c r="AU350" s="56">
        <f t="shared" ref="AU350:AU362" si="920">SUM(AP350:AT350)</f>
        <v>576245.07000000007</v>
      </c>
      <c r="AV350" s="93">
        <f t="shared" ref="AV350:AV362" si="921">AU350/E350</f>
        <v>0.609345800223279</v>
      </c>
      <c r="AW350" s="56">
        <f t="shared" ref="AW350:AW362" si="922">AU350/D350</f>
        <v>19144.354485049837</v>
      </c>
      <c r="AX350" s="90">
        <f>IF(ISNA(VLOOKUP($B350,'[1]1718  Exp_Rev Access'!$F$7:$GK$318,39,FALSE)),"",VLOOKUP($B350,'[1]1718  Exp_Rev Access'!$F$7:$GK$318,39,FALSE))</f>
        <v>0</v>
      </c>
      <c r="AY350" s="90">
        <f>IF(ISNA(VLOOKUP($B350,'[1]1718  Exp_Rev Access'!$F$7:$GK$318,40,FALSE)),"",VLOOKUP($B350,'[1]1718  Exp_Rev Access'!$F$7:$GK$318,40,FALSE))</f>
        <v>29563.75</v>
      </c>
      <c r="AZ350" s="90">
        <f>IF(ISNA(VLOOKUP($B350,'[1]1718  Exp_Rev Access'!$F$7:$GK$318,41,FALSE)),"",VLOOKUP($B350,'[1]1718  Exp_Rev Access'!$F$7:$GK$318,41,FALSE))</f>
        <v>0</v>
      </c>
      <c r="BA350" s="90">
        <f>IF(ISNA(VLOOKUP($B350,'[1]1718  Exp_Rev Access'!$F$7:$GK$318,42,FALSE)),"",VLOOKUP($B350,'[1]1718  Exp_Rev Access'!$F$7:$GK$318,42,FALSE))</f>
        <v>0</v>
      </c>
      <c r="BB350" s="90">
        <f>IF(ISNA(VLOOKUP($B350,'[1]1718  Exp_Rev Access'!$F$7:$GK$318,43,FALSE)),"",VLOOKUP($B350,'[1]1718  Exp_Rev Access'!$F$7:$GK$318,43,FALSE))</f>
        <v>0</v>
      </c>
      <c r="BC350" s="90">
        <f>IF(ISNA(VLOOKUP($B350,'[1]1718  Exp_Rev Access'!$F$7:$GK$318,44,FALSE)),"",VLOOKUP($B350,'[1]1718  Exp_Rev Access'!$F$7:$GK$318,44,FALSE))</f>
        <v>29929.8</v>
      </c>
      <c r="BD350" s="90">
        <f>IF(ISNA(VLOOKUP($B350,'[1]1718  Exp_Rev Access'!$F$7:$GK$318,45,FALSE)),"",VLOOKUP($B350,'[1]1718  Exp_Rev Access'!$F$7:$GK$318,45,FALSE))</f>
        <v>0</v>
      </c>
      <c r="BE350" s="90">
        <f>IF(ISNA(VLOOKUP($B350,'[1]1718  Exp_Rev Access'!$F$7:$GK$318,46,FALSE)),"",VLOOKUP($B350,'[1]1718  Exp_Rev Access'!$F$7:$GK$318,46,FALSE))</f>
        <v>21711.32</v>
      </c>
      <c r="BF350" s="90">
        <f>IF(ISNA(VLOOKUP($B350,'[1]1718  Exp_Rev Access'!$F$7:$GK$318,47,FALSE)),"",VLOOKUP($B350,'[1]1718  Exp_Rev Access'!$F$7:$GK$318,47,FALSE))</f>
        <v>0</v>
      </c>
      <c r="BG350" s="90">
        <f>IF(ISNA(VLOOKUP($B350,'[1]1718  Exp_Rev Access'!$F$7:$GK$318,48,FALSE)),"",VLOOKUP($B350,'[1]1718  Exp_Rev Access'!$F$7:$GK$318,48,FALSE))</f>
        <v>0</v>
      </c>
      <c r="BH350" s="90">
        <f>IF(ISNA(VLOOKUP($B350,'[1]1718  Exp_Rev Access'!$F$7:$GK$318,49,FALSE)),"",VLOOKUP($B350,'[1]1718  Exp_Rev Access'!$F$7:$GK$318,49,FALSE))</f>
        <v>361.69</v>
      </c>
      <c r="BI350" s="90">
        <f>IF(ISNA(VLOOKUP($B350,'[1]1718  Exp_Rev Access'!$F$7:$GK$318,50,FALSE)),"",VLOOKUP($B350,'[1]1718  Exp_Rev Access'!$F$7:$GK$318,50,FALSE))</f>
        <v>0</v>
      </c>
      <c r="BJ350" s="90">
        <f>IF(ISNA(VLOOKUP($B350,'[1]1718  Exp_Rev Access'!$F$7:$GK$318,51,FALSE)),"",VLOOKUP($B350,'[1]1718  Exp_Rev Access'!$F$7:$GK$318,51,FALSE))</f>
        <v>2812.3</v>
      </c>
      <c r="BK350" s="90">
        <f>IF(ISNA(VLOOKUP($B350,'[1]1718  Exp_Rev Access'!$F$7:$GK$318,52,FALSE)),"",VLOOKUP($B350,'[1]1718  Exp_Rev Access'!$F$7:$GK$318,52,FALSE))</f>
        <v>98937.14</v>
      </c>
      <c r="BL350" s="90">
        <f>IF(ISNA(VLOOKUP($B350,'[1]1718  Exp_Rev Access'!$F$7:$GK$318,53,FALSE)),"",VLOOKUP($B350,'[1]1718  Exp_Rev Access'!$F$7:$GK$318,53,FALSE))</f>
        <v>0</v>
      </c>
      <c r="BM350" s="90">
        <f>IF(ISNA(VLOOKUP($B350,'[1]1718  Exp_Rev Access'!$F$7:$GK$318,54,FALSE)),"",VLOOKUP($B350,'[1]1718  Exp_Rev Access'!$F$7:$GK$318,54,FALSE))</f>
        <v>0</v>
      </c>
      <c r="BN350" s="90">
        <f>IF(ISNA(VLOOKUP($B350,'[1]1718  Exp_Rev Access'!$F$7:$GK$318,55,FALSE)),"",VLOOKUP($B350,'[1]1718  Exp_Rev Access'!$F$7:$GK$318,55,FALSE))</f>
        <v>0</v>
      </c>
      <c r="BO350" s="90">
        <f>IF(ISNA(VLOOKUP($B350,'[1]1718  Exp_Rev Access'!$F$7:$GK$318,56,FALSE)),"",VLOOKUP($B350,'[1]1718  Exp_Rev Access'!$F$7:$GK$318,56,FALSE))</f>
        <v>0</v>
      </c>
      <c r="BP350" s="90">
        <f>IF(ISNA(VLOOKUP($B350,'[1]1718  Exp_Rev Access'!$F$7:$GK$318,57,FALSE)),"",VLOOKUP($B350,'[1]1718  Exp_Rev Access'!$F$7:$GK$318,57,FALSE))</f>
        <v>0</v>
      </c>
      <c r="BQ350" s="90">
        <f>IF(ISNA(VLOOKUP($B350,'[1]1718  Exp_Rev Access'!$F$7:$GK$318,58,FALSE)),"",VLOOKUP($B350,'[1]1718  Exp_Rev Access'!$F$7:$GK$318,58,FALSE))</f>
        <v>0</v>
      </c>
      <c r="BR350" s="90">
        <f>IF(ISNA(VLOOKUP($B350,'[1]1718  Exp_Rev Access'!$F$7:$GK$318,59,FALSE)),"",VLOOKUP($B350,'[1]1718  Exp_Rev Access'!$F$7:$GK$318,59,FALSE))</f>
        <v>0</v>
      </c>
      <c r="BS350" s="90">
        <f>IF(ISNA(VLOOKUP($B350,'[1]1718  Exp_Rev Access'!$F$7:$GK$318,60,FALSE)),"",VLOOKUP($B350,'[1]1718  Exp_Rev Access'!$F$7:$GK$318,60,FALSE))</f>
        <v>0</v>
      </c>
      <c r="BT350" s="90">
        <f>IF(ISNA(VLOOKUP($B350,'[1]1718  Exp_Rev Access'!$F$7:$GK$318,61,FALSE)),"",VLOOKUP($B350,'[1]1718  Exp_Rev Access'!$F$7:$GK$318,61,FALSE))</f>
        <v>0</v>
      </c>
      <c r="BU350" s="90">
        <f>IF(ISNA(VLOOKUP($B350,'[1]1718  Exp_Rev Access'!$F$7:$GK$318,62,FALSE)),"",VLOOKUP($B350,'[1]1718  Exp_Rev Access'!$F$7:$GK$318,62,FALSE))</f>
        <v>0</v>
      </c>
      <c r="BV350" s="56">
        <f t="shared" si="893"/>
        <v>183316</v>
      </c>
      <c r="BW350" s="92">
        <f t="shared" ref="BW350:BW362" si="923">BV350/E350</f>
        <v>0.19384605704953031</v>
      </c>
      <c r="BX350" s="71">
        <f t="shared" ref="BX350:BX362" si="924">BV350/D350</f>
        <v>6090.2325581395344</v>
      </c>
      <c r="BY350" s="90">
        <f>IF(ISNA(VLOOKUP($B350,'[1]1718  Exp_Rev Access'!$F$7:$GK$318,64,FALSE)),"",VLOOKUP($B350,'[1]1718  Exp_Rev Access'!$F$7:$GK$318,64,FALSE))</f>
        <v>0</v>
      </c>
      <c r="BZ350" s="90">
        <f>IF(ISNA(VLOOKUP($B350,'[1]1718  Exp_Rev Access'!$F$7:$GK$318,65,FALSE)),"",VLOOKUP($B350,'[1]1718  Exp_Rev Access'!$F$7:$GK$318,65,FALSE))</f>
        <v>0</v>
      </c>
      <c r="CA350" s="90">
        <f>IF(ISNA(VLOOKUP($B350,'[1]1718  Exp_Rev Access'!$F$7:$GK$318,66,FALSE)),"",VLOOKUP($B350,'[1]1718  Exp_Rev Access'!$F$7:$GK$318,66,FALSE))</f>
        <v>0</v>
      </c>
      <c r="CB350" s="90">
        <f>IF(ISNA(VLOOKUP($B350,'[1]1718  Exp_Rev Access'!$F$7:$GK$318,67,FALSE)),"",VLOOKUP($B350,'[1]1718  Exp_Rev Access'!$F$7:$GK$318,67,FALSE))</f>
        <v>0</v>
      </c>
      <c r="CC350" s="90">
        <f>IF(ISNA(VLOOKUP($B350,'[1]1718  Exp_Rev Access'!$F$7:$GK$318,68,FALSE)),"",VLOOKUP($B350,'[1]1718  Exp_Rev Access'!$F$7:$GK$318,68,FALSE))</f>
        <v>948.66</v>
      </c>
      <c r="CD350" s="90">
        <f>IF(ISNA(VLOOKUP($B350,'[1]1718  Exp_Rev Access'!$F$7:$GK$318,69,FALSE)),"",VLOOKUP($B350,'[1]1718  Exp_Rev Access'!$F$7:$GK$318,69,FALSE))</f>
        <v>0</v>
      </c>
      <c r="CE350" s="56">
        <f t="shared" si="881"/>
        <v>948.66</v>
      </c>
      <c r="CF350" s="92">
        <f t="shared" si="896"/>
        <v>1.0031530279986877E-3</v>
      </c>
      <c r="CG350" s="78">
        <f t="shared" si="897"/>
        <v>31.516943521594683</v>
      </c>
      <c r="CH350" s="90">
        <f>IF(ISNA(VLOOKUP($B350,'[1]1718  Exp_Rev Access'!$F$7:$GK$318,$CH$2,FALSE)),"",VLOOKUP($B350,'[1]1718  Exp_Rev Access'!$F$7:$GK$318,$CH$2,FALSE))</f>
        <v>0</v>
      </c>
      <c r="CI350" s="90">
        <f>IF(ISNA(VLOOKUP($B350,'[1]1718  Exp_Rev Access'!$F$7:$GK$318,$CI$2,FALSE)),"",VLOOKUP($B350,'[1]1718  Exp_Rev Access'!$F$7:$GK$318,$CI$2,FALSE))</f>
        <v>0</v>
      </c>
      <c r="CJ350" s="90">
        <f>IF(ISNA(VLOOKUP($B350,'[1]1718  Exp_Rev Access'!$F$7:$GK$318,$CJ$2,FALSE)),"",VLOOKUP($B350,'[1]1718  Exp_Rev Access'!$F$7:$GK$318,$CJ$2,FALSE))</f>
        <v>0</v>
      </c>
      <c r="CK350" s="90">
        <f>IF(ISNA(VLOOKUP($B350,'[1]1718  Exp_Rev Access'!$F$7:$GK$318,$CK$2,FALSE)),"",VLOOKUP($B350,'[1]1718  Exp_Rev Access'!$F$7:$GK$318,$CK$2,FALSE))</f>
        <v>0</v>
      </c>
      <c r="CL350" s="90">
        <f>IF(ISNA(VLOOKUP($B350,'[1]1718  Exp_Rev Access'!$F$7:$GK$318,$CL$2,FALSE)),"",VLOOKUP($B350,'[1]1718  Exp_Rev Access'!$F$7:$GK$318,$CL$2,FALSE))</f>
        <v>0</v>
      </c>
      <c r="CM350" s="90">
        <f>IF(ISNA(VLOOKUP($B350,'[1]1718  Exp_Rev Access'!$F$7:$GK$318,$CM$2,FALSE)),"",VLOOKUP($B350,'[1]1718  Exp_Rev Access'!$F$7:$GK$318,$CM$2,FALSE))</f>
        <v>0</v>
      </c>
      <c r="CN350" s="90">
        <f>IF(ISNA(VLOOKUP($B350,'[1]1718  Exp_Rev Access'!$F$7:$GK$318,$CN$2,FALSE)),"",VLOOKUP($B350,'[1]1718  Exp_Rev Access'!$F$7:$GK$318,$CN$2,FALSE))</f>
        <v>0</v>
      </c>
      <c r="CO350" s="90">
        <f>IF(ISNA(VLOOKUP($B350,'[1]1718  Exp_Rev Access'!$F$7:$GK$318,$CO$2,FALSE)),"",VLOOKUP($B350,'[1]1718  Exp_Rev Access'!$F$7:$GK$318,$CO$2,FALSE))</f>
        <v>0</v>
      </c>
      <c r="CP350" s="90">
        <f>IF(ISNA(VLOOKUP($B350,'[1]1718  Exp_Rev Access'!$F$7:$GK$318,$CP$2,FALSE)),"",VLOOKUP($B350,'[1]1718  Exp_Rev Access'!$F$7:$GK$318,$CP$2,FALSE))</f>
        <v>0</v>
      </c>
      <c r="CQ350" s="90">
        <f>IF(ISNA(VLOOKUP($B350,'[1]1718  Exp_Rev Access'!$F$7:$GK$318,$CQ$2,FALSE)),"",VLOOKUP($B350,'[1]1718  Exp_Rev Access'!$F$7:$GK$318,$CQ$2,FALSE))</f>
        <v>8134.05</v>
      </c>
      <c r="CR350" s="90">
        <f>IF(ISNA(VLOOKUP($B350,'[1]1718  Exp_Rev Access'!$F$7:$GK$318,$CR$2,FALSE)),"",VLOOKUP($B350,'[1]1718  Exp_Rev Access'!$F$7:$GK$318,$CR$2,FALSE))</f>
        <v>0</v>
      </c>
      <c r="CS350" s="90">
        <f>IF(ISNA(VLOOKUP($B350,'[1]1718  Exp_Rev Access'!$F$7:$GK$318,$CS$2,FALSE)),"",VLOOKUP($B350,'[1]1718  Exp_Rev Access'!$F$7:$GK$318,$CS$2,FALSE))</f>
        <v>0</v>
      </c>
      <c r="CT350" s="90">
        <f>IF(ISNA(VLOOKUP($B350,'[1]1718  Exp_Rev Access'!$F$7:$GK$318,$CT$2,FALSE)),"",VLOOKUP($B350,'[1]1718  Exp_Rev Access'!$F$7:$GK$318,$CT$2,FALSE))</f>
        <v>0</v>
      </c>
      <c r="CU350" s="90">
        <f>IF(ISNA(VLOOKUP($B350,'[1]1718  Exp_Rev Access'!$F$7:$GK$318,$CU$2,FALSE)),"",VLOOKUP($B350,'[1]1718  Exp_Rev Access'!$F$7:$GK$318,$CU$2,FALSE))</f>
        <v>39785</v>
      </c>
      <c r="CV350" s="90">
        <f>IF(ISNA(VLOOKUP($B350,'[1]1718  Exp_Rev Access'!$F$7:$GK$318,$CV$2,FALSE)),"",VLOOKUP($B350,'[1]1718  Exp_Rev Access'!$F$7:$GK$318,$CV$2,FALSE))</f>
        <v>39597.870000000003</v>
      </c>
      <c r="CW350" s="90">
        <f>IF(ISNA(VLOOKUP($B350,'[1]1718  Exp_Rev Access'!$F$7:$GK$318,$CW$2,FALSE)),"",VLOOKUP($B350,'[1]1718  Exp_Rev Access'!$F$7:$GK$318,$CW$2,FALSE))</f>
        <v>0</v>
      </c>
      <c r="CX350" s="90">
        <f>IF(ISNA(VLOOKUP($B350,'[1]1718  Exp_Rev Access'!$F$7:$GK$318,$CX$2,FALSE)),"",VLOOKUP($B350,'[1]1718  Exp_Rev Access'!$F$7:$GK$318,$CX$2,FALSE))</f>
        <v>0</v>
      </c>
      <c r="CY350" s="90">
        <f>IF(ISNA(VLOOKUP($B350,'[1]1718  Exp_Rev Access'!$F$7:$GK$318,$CY$2,FALSE)),"",VLOOKUP($B350,'[1]1718  Exp_Rev Access'!$F$7:$GK$318,$CY$2,FALSE))</f>
        <v>0</v>
      </c>
      <c r="CZ350" s="90">
        <f>IF(ISNA(VLOOKUP($B350,'[1]1718  Exp_Rev Access'!$F$7:$GK$318,$CZ$2,FALSE)),"",VLOOKUP($B350,'[1]1718  Exp_Rev Access'!$F$7:$GK$318,$CZ$2,FALSE))</f>
        <v>0</v>
      </c>
      <c r="DA350" s="90">
        <f>IF(ISNA(VLOOKUP($B350,'[1]1718  Exp_Rev Access'!$F$7:$GK$318,$DA$2,FALSE)),"",VLOOKUP($B350,'[1]1718  Exp_Rev Access'!$F$7:$GK$318,$DA$2,FALSE))</f>
        <v>0</v>
      </c>
      <c r="DB350" s="90">
        <f>IF(ISNA(VLOOKUP($B350,'[1]1718  Exp_Rev Access'!$F$7:$GK$318,$DB$2,FALSE)),"",VLOOKUP($B350,'[1]1718  Exp_Rev Access'!$F$7:$GK$318,$DB$2,FALSE))</f>
        <v>0</v>
      </c>
      <c r="DC350" s="90">
        <f>IF(ISNA(VLOOKUP($B350,'[1]1718  Exp_Rev Access'!$F$7:$GK$318,$DC$2,FALSE)),"",VLOOKUP($B350,'[1]1718  Exp_Rev Access'!$F$7:$GK$318,$DC$2,FALSE))</f>
        <v>0</v>
      </c>
      <c r="DD350" s="90">
        <f>IF(ISNA(VLOOKUP($B350,'[1]1718  Exp_Rev Access'!$F$7:$GK$318,$DD$2,FALSE)),"",VLOOKUP($B350,'[1]1718  Exp_Rev Access'!$F$7:$GK$318,$DD$2,FALSE))</f>
        <v>0</v>
      </c>
      <c r="DE350" s="90">
        <f>IF(ISNA(VLOOKUP($B350,'[1]1718  Exp_Rev Access'!$F$7:$GK$318,$DE$2,FALSE)),"",VLOOKUP($B350,'[1]1718  Exp_Rev Access'!$F$7:$GK$318,$DE$2,FALSE))</f>
        <v>0</v>
      </c>
      <c r="DF350" s="90">
        <f>IF(ISNA(VLOOKUP($B350,'[1]1718  Exp_Rev Access'!$F$7:$GK$318,$DF$2,FALSE)),"",VLOOKUP($B350,'[1]1718  Exp_Rev Access'!$F$7:$GK$318,$DF$2,FALSE))</f>
        <v>0</v>
      </c>
      <c r="DG350" s="90">
        <f>IF(ISNA(VLOOKUP($B350,'[1]1718  Exp_Rev Access'!$F$7:$GK$318,$DG$2,FALSE)),"",VLOOKUP($B350,'[1]1718  Exp_Rev Access'!$F$7:$GK$318,$DG$2,FALSE))</f>
        <v>0</v>
      </c>
      <c r="DH350" s="90">
        <f>IF(ISNA(VLOOKUP($B350,'[1]1718  Exp_Rev Access'!$F$7:$GK$318,$DH$2,FALSE)),"",VLOOKUP($B350,'[1]1718  Exp_Rev Access'!$F$7:$GK$318,$DH$2,FALSE))</f>
        <v>0</v>
      </c>
      <c r="DI350" s="90">
        <f>IF(ISNA(VLOOKUP($B350,'[1]1718  Exp_Rev Access'!$F$7:$GK$318,$DI$2,FALSE)),"",VLOOKUP($B350,'[1]1718  Exp_Rev Access'!$F$7:$GK$318,$DI$2,FALSE))</f>
        <v>23114</v>
      </c>
      <c r="DJ350" s="90">
        <f>IF(ISNA(VLOOKUP($B350,'[1]1718  Exp_Rev Access'!$F$7:$GK$318,$DJ$2,FALSE)),"",VLOOKUP($B350,'[1]1718  Exp_Rev Access'!$F$7:$GK$318,$DJ$2,FALSE))</f>
        <v>0</v>
      </c>
      <c r="DK350" s="90">
        <f>IF(ISNA(VLOOKUP($B350,'[1]1718  Exp_Rev Access'!$F$7:$GK$318,$DK$2,FALSE)),"",VLOOKUP($B350,'[1]1718  Exp_Rev Access'!$F$7:$GK$318,$DK$2,FALSE))</f>
        <v>0</v>
      </c>
      <c r="DL350" s="90">
        <f>IF(ISNA(VLOOKUP($B350,'[1]1718  Exp_Rev Access'!$F$7:$GK$318,$DL$2,FALSE)),"",VLOOKUP($B350,'[1]1718  Exp_Rev Access'!$F$7:$GK$318,$DL$2,FALSE))</f>
        <v>0</v>
      </c>
      <c r="DM350" s="90">
        <f>IF(ISNA(VLOOKUP($B350,'[1]1718  Exp_Rev Access'!$F$7:$GK$318,$DM$2,FALSE)),"",VLOOKUP($B350,'[1]1718  Exp_Rev Access'!$F$7:$GK$318,$DM$2,FALSE))</f>
        <v>0</v>
      </c>
      <c r="DN350" s="90">
        <f>IF(ISNA(VLOOKUP($B350,'[1]1718  Exp_Rev Access'!$F$7:$GK$318,$DN$2,FALSE)),"",VLOOKUP($B350,'[1]1718  Exp_Rev Access'!$F$7:$GK$318,$DN$2,FALSE))</f>
        <v>0</v>
      </c>
      <c r="DO350" s="90">
        <f>IF(ISNA(VLOOKUP($B350,'[1]1718  Exp_Rev Access'!$F$7:$GK$318,$DO$2,FALSE)),"",VLOOKUP($B350,'[1]1718  Exp_Rev Access'!$F$7:$GK$318,$DO$2,FALSE))</f>
        <v>0</v>
      </c>
      <c r="DP350" s="90">
        <f>IF(ISNA(VLOOKUP($B350,'[1]1718  Exp_Rev Access'!$F$7:$GK$318,$DP$2,FALSE)),"",VLOOKUP($B350,'[1]1718  Exp_Rev Access'!$F$7:$GK$318,$DP$2,FALSE))</f>
        <v>0</v>
      </c>
      <c r="DQ350" s="90">
        <f>IF(ISNA(VLOOKUP($B350,'[1]1718  Exp_Rev Access'!$F$7:$GK$318,$DQ$2,FALSE)),"",VLOOKUP($B350,'[1]1718  Exp_Rev Access'!$F$7:$GK$318,$DQ$2,FALSE))</f>
        <v>0</v>
      </c>
      <c r="DR350" s="90">
        <f>IF(ISNA(VLOOKUP($B350,'[1]1718  Exp_Rev Access'!$F$7:$GK$318,$DR$2,FALSE)),"",VLOOKUP($B350,'[1]1718  Exp_Rev Access'!$F$7:$GK$318,$DR$2,FALSE))</f>
        <v>0</v>
      </c>
      <c r="DS350" s="90">
        <f>IF(ISNA(VLOOKUP($B350,'[1]1718  Exp_Rev Access'!$F$7:$GK$318,$DS$2,FALSE)),"",VLOOKUP($B350,'[1]1718  Exp_Rev Access'!$F$7:$GK$318,$DS$2,FALSE))</f>
        <v>0</v>
      </c>
      <c r="DT350" s="90">
        <f>IF(ISNA(VLOOKUP($B350,'[1]1718  Exp_Rev Access'!$F$7:$GK$318,$DT$2,FALSE)),"",VLOOKUP($B350,'[1]1718  Exp_Rev Access'!$F$7:$GK$318,$DT$2,FALSE))</f>
        <v>0</v>
      </c>
      <c r="DU350" s="90">
        <f>IF(ISNA(VLOOKUP($B350,'[1]1718  Exp_Rev Access'!$F$7:$GK$318,$DU$2,FALSE)),"",VLOOKUP($B350,'[1]1718  Exp_Rev Access'!$F$7:$GK$318,$DU$2,FALSE))</f>
        <v>0</v>
      </c>
      <c r="DV350" s="90">
        <f>IF(ISNA(VLOOKUP($B350,'[1]1718  Exp_Rev Access'!$F$7:$GK$318,$DV$2,FALSE)),"",VLOOKUP($B350,'[1]1718  Exp_Rev Access'!$F$7:$GK$318,$DV$2,FALSE))</f>
        <v>0</v>
      </c>
      <c r="DW350" s="90">
        <f>IF(ISNA(VLOOKUP($B350,'[1]1718  Exp_Rev Access'!$F$7:$GK$318,$DW$2,FALSE)),"",VLOOKUP($B350,'[1]1718  Exp_Rev Access'!$F$7:$GK$318,$DW$2,FALSE))</f>
        <v>0</v>
      </c>
      <c r="DX350" s="90">
        <f>IF(ISNA(VLOOKUP($B350,'[1]1718  Exp_Rev Access'!$F$7:$GK$318,$DX$2,FALSE)),"",VLOOKUP($B350,'[1]1718  Exp_Rev Access'!$F$7:$GK$318,$DX$2,FALSE))</f>
        <v>0</v>
      </c>
      <c r="DY350" s="90">
        <f>IF(ISNA(VLOOKUP($B350,'[1]1718  Exp_Rev Access'!$F$7:$GK$318,$DY$2,FALSE)),"",VLOOKUP($B350,'[1]1718  Exp_Rev Access'!$F$7:$GK$318,$DY$2,FALSE))</f>
        <v>0</v>
      </c>
      <c r="DZ350" s="90">
        <f>IF(ISNA(VLOOKUP($B350,'[1]1718  Exp_Rev Access'!$F$7:$GK$318,$DZ$2,FALSE)),"",VLOOKUP($B350,'[1]1718  Exp_Rev Access'!$F$7:$GK$318,$DZ$2,FALSE))</f>
        <v>0</v>
      </c>
      <c r="EA350" s="90">
        <f>IF(ISNA(VLOOKUP($B350,'[1]1718  Exp_Rev Access'!$F$7:$GK$318,$EA$2,FALSE)),"",VLOOKUP($B350,'[1]1718  Exp_Rev Access'!$F$7:$GK$318,$EA$2,FALSE))</f>
        <v>0</v>
      </c>
      <c r="EB350" s="90">
        <f>IF(ISNA(VLOOKUP($B350,'[1]1718  Exp_Rev Access'!$F$7:$GK$318,$EB$2,FALSE)),"",VLOOKUP($B350,'[1]1718  Exp_Rev Access'!$F$7:$GK$318,$EB$2,FALSE))</f>
        <v>0</v>
      </c>
      <c r="EC350" s="90">
        <f>IF(ISNA(VLOOKUP($B350,'[1]1718  Exp_Rev Access'!$F$7:$GK$318,$EC$2,FALSE)),"",VLOOKUP($B350,'[1]1718  Exp_Rev Access'!$F$7:$GK$318,$EC$2,FALSE))</f>
        <v>0</v>
      </c>
      <c r="ED350" s="90">
        <f>IF(ISNA(VLOOKUP($B350,'[1]1718  Exp_Rev Access'!$F$7:$GK$318,$ED$2,FALSE)),"",VLOOKUP($B350,'[1]1718  Exp_Rev Access'!$F$7:$GK$318,$ED$2,FALSE))</f>
        <v>0</v>
      </c>
      <c r="EE350" s="90">
        <f>IF(ISNA(VLOOKUP($B350,'[1]1718  Exp_Rev Access'!$F$7:$GK$318,$EE$2,FALSE)),"",VLOOKUP($B350,'[1]1718  Exp_Rev Access'!$F$7:$GK$318,$EE$2,FALSE))</f>
        <v>0</v>
      </c>
      <c r="EF350" s="90">
        <f>IF(ISNA(VLOOKUP($B350,'[1]1718  Exp_Rev Access'!$F$7:$GK$318,$EF$2,FALSE)),"",VLOOKUP($B350,'[1]1718  Exp_Rev Access'!$F$7:$GK$318,$EF$2,FALSE))</f>
        <v>0</v>
      </c>
      <c r="EG350" s="90">
        <f>IF(ISNA(VLOOKUP($B350,'[1]1718  Exp_Rev Access'!$F$7:$GK$318,$EG$2,FALSE)),"",VLOOKUP($B350,'[1]1718  Exp_Rev Access'!$F$7:$GK$318,$EG$2,FALSE))</f>
        <v>0</v>
      </c>
      <c r="EH350" s="90">
        <f>IF(ISNA(VLOOKUP($B350,'[1]1718  Exp_Rev Access'!$F$7:$GK$318,$EH$2,FALSE)),"",VLOOKUP($B350,'[1]1718  Exp_Rev Access'!$F$7:$GK$318,$EH$2,FALSE))</f>
        <v>0</v>
      </c>
      <c r="EI350" s="90">
        <f>IF(ISNA(VLOOKUP($B350,'[1]1718  Exp_Rev Access'!$F$7:$GK$318,$EI$2,FALSE)),"",VLOOKUP($B350,'[1]1718  Exp_Rev Access'!$F$7:$GK$318,$EI$2,FALSE))</f>
        <v>0</v>
      </c>
      <c r="EJ350" s="90">
        <f>IF(ISNA(VLOOKUP($B350,'[1]1718  Exp_Rev Access'!$F$7:$GK$318,$EJ$2,FALSE)),"",VLOOKUP($B350,'[1]1718  Exp_Rev Access'!$F$7:$GK$318,$EJ$2,FALSE))</f>
        <v>0</v>
      </c>
      <c r="EK350" s="90">
        <f>IF(ISNA(VLOOKUP($B350,'[1]1718  Exp_Rev Access'!$F$7:$GK$318,$EK$2,FALSE)),"",VLOOKUP($B350,'[1]1718  Exp_Rev Access'!$F$7:$GK$318,$EK$2,FALSE))</f>
        <v>0</v>
      </c>
      <c r="EL350" s="90">
        <f>IF(ISNA(VLOOKUP($B350,'[1]1718  Exp_Rev Access'!$F$7:$GK$318,$EL$2,FALSE)),"",VLOOKUP($B350,'[1]1718  Exp_Rev Access'!$F$7:$GK$318,$EL$2,FALSE))</f>
        <v>0</v>
      </c>
      <c r="EM350" s="90">
        <f>IF(ISNA(VLOOKUP($B350,'[1]1718  Exp_Rev Access'!$F$7:$GK$318,$EM$2,FALSE)),"",VLOOKUP($B350,'[1]1718  Exp_Rev Access'!$F$7:$GK$318,$EM$2,FALSE))</f>
        <v>0</v>
      </c>
      <c r="EN350" s="90">
        <f>IF(ISNA(VLOOKUP($B350,'[1]1718  Exp_Rev Access'!$F$7:$GK$318,$EN$2,FALSE)),"",VLOOKUP($B350,'[1]1718  Exp_Rev Access'!$F$7:$GK$318,$EN$2,FALSE))</f>
        <v>0</v>
      </c>
      <c r="EO350" s="90">
        <f>IF(ISNA(VLOOKUP($B350,'[1]1718  Exp_Rev Access'!$F$7:$GK$318,$EO$2,FALSE)),"",VLOOKUP($B350,'[1]1718  Exp_Rev Access'!$F$7:$GK$318,$EO$2,FALSE))</f>
        <v>0</v>
      </c>
      <c r="EP350" s="90">
        <f>IF(ISNA(VLOOKUP($B350,'[1]1718  Exp_Rev Access'!$F$7:$GK$318,$EP$2,FALSE)),"",VLOOKUP($B350,'[1]1718  Exp_Rev Access'!$F$7:$GK$318,$EP$2,FALSE))</f>
        <v>0</v>
      </c>
      <c r="EQ350" s="90">
        <f>IF(ISNA(VLOOKUP($B350,'[1]1718  Exp_Rev Access'!$F$7:$GK$318,$EQ$2,FALSE)),"",VLOOKUP($B350,'[1]1718  Exp_Rev Access'!$F$7:$GK$318,$EQ$2,FALSE))</f>
        <v>0</v>
      </c>
      <c r="ER350" s="90">
        <f>IF(ISNA(VLOOKUP($B350,'[1]1718  Exp_Rev Access'!$F$7:$GK$318,$ER$2,FALSE)),"",VLOOKUP($B350,'[1]1718  Exp_Rev Access'!$F$7:$GK$318,$ER$2,FALSE))</f>
        <v>0</v>
      </c>
      <c r="ES350" s="90">
        <f>IF(ISNA(VLOOKUP($B350,'[1]1718  Exp_Rev Access'!$F$7:$GK$318,$ES$2,FALSE)),"",VLOOKUP($B350,'[1]1718  Exp_Rev Access'!$F$7:$GK$318,$ES$2,FALSE))</f>
        <v>0</v>
      </c>
      <c r="ET350" s="90">
        <f>IF(ISNA(VLOOKUP($B350,'[1]1718  Exp_Rev Access'!$F$7:$GK$318,$ET$2,FALSE)),"",VLOOKUP($B350,'[1]1718  Exp_Rev Access'!$F$7:$GK$318,$ET$2,FALSE))</f>
        <v>0</v>
      </c>
      <c r="EU350" s="90">
        <f>IF(ISNA(VLOOKUP($B350,'[1]1718  Exp_Rev Access'!$F$7:$GK$318,$EU$2,FALSE)),"",VLOOKUP($B350,'[1]1718  Exp_Rev Access'!$F$7:$GK$318,$EU$2,FALSE))</f>
        <v>0</v>
      </c>
      <c r="EV350" s="90">
        <f>IF(ISNA(VLOOKUP($B350,'[1]1718  Exp_Rev Access'!$F$7:$GK$318,$EV$2,FALSE)),"",VLOOKUP($B350,'[1]1718  Exp_Rev Access'!$F$7:$GK$318,$EV$2,FALSE))</f>
        <v>0</v>
      </c>
      <c r="EW350" s="90">
        <f>IF(ISNA(VLOOKUP($B350,'[1]1718  Exp_Rev Access'!$F$7:$GK$318,$EW$2,FALSE)),"",VLOOKUP($B350,'[1]1718  Exp_Rev Access'!$F$7:$GK$318,$EW$2,FALSE))</f>
        <v>0</v>
      </c>
      <c r="EX350" s="90">
        <f>IF(ISNA(VLOOKUP($B350,'[1]1718  Exp_Rev Access'!$F$7:$GK$318,$EX$2,FALSE)),"",VLOOKUP($B350,'[1]1718  Exp_Rev Access'!$F$7:$GK$318,$EX$2,FALSE))</f>
        <v>0</v>
      </c>
      <c r="EY350" s="90">
        <f>IF(ISNA(VLOOKUP($B350,'[1]1718  Exp_Rev Access'!$F$7:$GK$318,$EY$2,FALSE)),"",VLOOKUP($B350,'[1]1718  Exp_Rev Access'!$F$7:$GK$318,$EY$2,FALSE))</f>
        <v>0</v>
      </c>
      <c r="EZ350" s="90">
        <f>IF(ISNA(VLOOKUP($B350,'[1]1718  Exp_Rev Access'!$F$7:$GK$318,$EZ$2,FALSE)),"",VLOOKUP($B350,'[1]1718  Exp_Rev Access'!$F$7:$GK$318,$EZ$2,FALSE))</f>
        <v>0</v>
      </c>
      <c r="FA350" s="90">
        <f>IF(ISNA(VLOOKUP($B350,'[1]1718  Exp_Rev Access'!$F$7:$GK$318,$FA$2,FALSE)),"",VLOOKUP($B350,'[1]1718  Exp_Rev Access'!$F$7:$GK$318,$FA$2,FALSE))</f>
        <v>0</v>
      </c>
      <c r="FB350" s="90">
        <f>IF(ISNA(VLOOKUP($B350,'[1]1718  Exp_Rev Access'!$F$7:$GK$318,$FB$2,FALSE)),"",VLOOKUP($B350,'[1]1718  Exp_Rev Access'!$F$7:$GK$318,$FB$2,FALSE))</f>
        <v>0</v>
      </c>
      <c r="FC350" s="90">
        <f>IF(ISNA(VLOOKUP($B350,'[1]1718  Exp_Rev Access'!$F$7:$GK$318,$FC$2,FALSE)),"",VLOOKUP($B350,'[1]1718  Exp_Rev Access'!$F$7:$GK$318,$FC$2,FALSE))</f>
        <v>0</v>
      </c>
      <c r="FD350" s="90">
        <f>IF(ISNA(VLOOKUP($B350,'[1]1718  Exp_Rev Access'!$F$7:$GK$318,$FD$2,FALSE)),"",VLOOKUP($B350,'[1]1718  Exp_Rev Access'!$F$7:$GK$318,$FD$2,FALSE))</f>
        <v>0</v>
      </c>
      <c r="FE350" s="90">
        <f>IF(ISNA(VLOOKUP($B350,'[1]1718  Exp_Rev Access'!$F$7:$GK$318,$FE$2,FALSE)),"",VLOOKUP($B350,'[1]1718  Exp_Rev Access'!$F$7:$GK$318,$FE$2,FALSE))</f>
        <v>0</v>
      </c>
      <c r="FF350" s="90">
        <f>IF(ISNA(VLOOKUP($B350,'[1]1718  Exp_Rev Access'!$F$7:$GK$318,$FF$2,FALSE)),"",VLOOKUP($B350,'[1]1718  Exp_Rev Access'!$F$7:$GK$318,$FF$2,FALSE))</f>
        <v>0</v>
      </c>
      <c r="FG350" s="90">
        <f>IF(ISNA(VLOOKUP($B350,'[1]1718  Exp_Rev Access'!$F$7:$GK$318,$FG$2,FALSE)),"",VLOOKUP($B350,'[1]1718  Exp_Rev Access'!$F$7:$GK$318,$FG$2,FALSE))</f>
        <v>0</v>
      </c>
      <c r="FH350" s="90">
        <f>IF(ISNA(VLOOKUP($B350,'[1]1718  Exp_Rev Access'!$F$7:$GK$318,$FH$2,FALSE)),"",VLOOKUP($B350,'[1]1718  Exp_Rev Access'!$F$7:$GK$318,$FH$2,FALSE))</f>
        <v>0</v>
      </c>
      <c r="FI350" s="90">
        <f>IF(ISNA(VLOOKUP($B350,'[1]1718  Exp_Rev Access'!$F$7:$GK$318,$FI$2,FALSE)),"",VLOOKUP($B350,'[1]1718  Exp_Rev Access'!$F$7:$GK$318,$FI$2,FALSE))</f>
        <v>0</v>
      </c>
      <c r="FJ350" s="90">
        <f>IF(ISNA(VLOOKUP($B350,'[1]1718  Exp_Rev Access'!$F$7:$GK$318,$FJ$2,FALSE)),"",VLOOKUP($B350,'[1]1718  Exp_Rev Access'!$F$7:$GK$318,$FJ$2,FALSE))</f>
        <v>0</v>
      </c>
      <c r="FK350" s="90">
        <f>IF(ISNA(VLOOKUP($B350,'[1]1718  Exp_Rev Access'!$F$7:$GK$318,$FK$2,FALSE)),"",VLOOKUP($B350,'[1]1718  Exp_Rev Access'!$F$7:$GK$318,$FK$2,FALSE))</f>
        <v>0</v>
      </c>
      <c r="FL350" s="90">
        <f>IF(ISNA(VLOOKUP($B350,'[1]1718  Exp_Rev Access'!$F$7:$GK$318,$FL$2,FALSE)),"",VLOOKUP($B350,'[1]1718  Exp_Rev Access'!$F$7:$GK$318,$FL$2,FALSE))</f>
        <v>0</v>
      </c>
      <c r="FM350" s="90">
        <f>IF(ISNA(VLOOKUP($B350,'[1]1718  Exp_Rev Access'!$F$7:$GK$318,$FM$2,FALSE)),"",VLOOKUP($B350,'[1]1718  Exp_Rev Access'!$F$7:$GK$318,$FM$2,FALSE))</f>
        <v>0</v>
      </c>
      <c r="FN350" s="90">
        <f>IF(ISNA(VLOOKUP($B350,'[1]1718  Exp_Rev Access'!$F$7:$GK$318,$FN$2,FALSE)),"",VLOOKUP($B350,'[1]1718  Exp_Rev Access'!$F$7:$GK$318,$FN$2,FALSE))</f>
        <v>0</v>
      </c>
      <c r="FO350" s="90">
        <f>IF(ISNA(VLOOKUP($B350,'[1]1718  Exp_Rev Access'!$F$7:$GK$318,$FO$2,FALSE)),"",VLOOKUP($B350,'[1]1718  Exp_Rev Access'!$F$7:$GK$318,$FO$2,FALSE))</f>
        <v>0</v>
      </c>
      <c r="FP350" s="90">
        <f>IF(ISNA(VLOOKUP($B350,'[1]1718  Exp_Rev Access'!$F$7:$GK$318,$FP$2,FALSE)),"",VLOOKUP($B350,'[1]1718  Exp_Rev Access'!$F$7:$GK$318,$FP$2,FALSE))</f>
        <v>0</v>
      </c>
      <c r="FQ350" s="90">
        <f>IF(ISNA(VLOOKUP($B350,'[1]1718  Exp_Rev Access'!$F$7:$GK$318,$FQ$2,FALSE)),"",VLOOKUP($B350,'[1]1718  Exp_Rev Access'!$F$7:$GK$318,$FQ$2,FALSE))</f>
        <v>0</v>
      </c>
      <c r="FR350" s="90">
        <f>IF(ISNA(VLOOKUP($B350,'[1]1718  Exp_Rev Access'!$F$7:$GK$318,$FR$2,FALSE)),"",VLOOKUP($B350,'[1]1718  Exp_Rev Access'!$F$7:$GK$318,$FR$2,FALSE))</f>
        <v>2659.56</v>
      </c>
      <c r="FS350" s="56">
        <f t="shared" ref="FS350:FS362" si="925">SUM(CH350:FR350)</f>
        <v>113290.48000000001</v>
      </c>
      <c r="FT350" s="92">
        <f t="shared" ref="FT350:FT362" si="926">FS350/E350</f>
        <v>0.11979812372759975</v>
      </c>
      <c r="FU350" s="94">
        <f t="shared" ref="FU350:FU362" si="927">FS350/D350</f>
        <v>3763.8033222591362</v>
      </c>
      <c r="FV350" s="95">
        <f>IF(ISNA(VLOOKUP($B350,'[1]1718  Exp_Rev Access'!$F$7:$GK$318,$FV$2,FALSE)),"",VLOOKUP($B350,'[1]1718  Exp_Rev Access'!$F$7:$GK$318,$FV$2,FALSE))</f>
        <v>0</v>
      </c>
      <c r="FW350" s="95">
        <f>IF(ISNA(VLOOKUP($B350,'[1]1718  Exp_Rev Access'!$F$7:$GK$318,$FW$2,FALSE)),"",VLOOKUP($B350,'[1]1718  Exp_Rev Access'!$F$7:$GK$318,$FW$2,FALSE))</f>
        <v>0</v>
      </c>
      <c r="FX350" s="95">
        <f>IF(ISNA(VLOOKUP($B350,'[1]1718  Exp_Rev Access'!$F$7:$GK$318,$FX$2,FALSE)),"",VLOOKUP($B350,'[1]1718  Exp_Rev Access'!$F$7:$GK$318,$FX$2,FALSE))</f>
        <v>0</v>
      </c>
      <c r="FY350" s="95">
        <f>IF(ISNA(VLOOKUP($B350,'[1]1718  Exp_Rev Access'!$F$7:$GK$318,$FY$2,FALSE)),"",VLOOKUP($B350,'[1]1718  Exp_Rev Access'!$F$7:$GK$318,$FY$2,FALSE))</f>
        <v>0</v>
      </c>
      <c r="FZ350" s="95">
        <f>IF(ISNA(VLOOKUP($B350,'[1]1718  Exp_Rev Access'!$F$7:$GK$318,$FZ$2,FALSE)),"",VLOOKUP($B350,'[1]1718  Exp_Rev Access'!$F$7:$GK$318,$FZ$2,FALSE))</f>
        <v>0</v>
      </c>
      <c r="GA350" s="95">
        <f>IF(ISNA(VLOOKUP($B350,'[1]1718  Exp_Rev Access'!$F$7:$GK$318,$GA$2,FALSE)),"",VLOOKUP($B350,'[1]1718  Exp_Rev Access'!$F$7:$GK$318,$GA$2,FALSE))</f>
        <v>0</v>
      </c>
      <c r="GB350" s="95">
        <f>IF(ISNA(VLOOKUP($B350,'[1]1718  Exp_Rev Access'!$F$7:$GK$318,$GB$2,FALSE)),"",VLOOKUP($B350,'[1]1718  Exp_Rev Access'!$F$7:$GK$318,$GB$2,FALSE))</f>
        <v>0</v>
      </c>
      <c r="GC350" s="95">
        <f>IF(ISNA(VLOOKUP($B350,'[1]1718  Exp_Rev Access'!$F$7:$GK$318,$GC$2,FALSE)),"",VLOOKUP($B350,'[1]1718  Exp_Rev Access'!$F$7:$GK$318,$GC$2,FALSE))</f>
        <v>0</v>
      </c>
      <c r="GD350" s="95">
        <f>IF(ISNA(VLOOKUP($B350,'[1]1718  Exp_Rev Access'!$F$7:$GK$318,$GD$2,FALSE)),"",VLOOKUP($B350,'[1]1718  Exp_Rev Access'!$F$7:$GK$318,$GD$2,FALSE))</f>
        <v>0</v>
      </c>
      <c r="GE350" s="95">
        <f>IF(ISNA(VLOOKUP($B350,'[1]1718  Exp_Rev Access'!$F$7:$GK$318,$GE$2,FALSE)),"",VLOOKUP($B350,'[1]1718  Exp_Rev Access'!$F$7:$GK$318,$GE$2,FALSE))</f>
        <v>0</v>
      </c>
      <c r="GF350" s="95">
        <f>IF(ISNA(VLOOKUP($B350,'[1]1718  Exp_Rev Access'!$F$7:$GK$318,$GF$2,FALSE)),"",VLOOKUP($B350,'[1]1718  Exp_Rev Access'!$F$7:$GK$318,$GF$2,FALSE))</f>
        <v>0</v>
      </c>
      <c r="GG350" s="95">
        <f>IF(ISNA(VLOOKUP($B350,'[1]1718  Exp_Rev Access'!$F$7:$GK$318,$GG$2,FALSE)),"",VLOOKUP($B350,'[1]1718  Exp_Rev Access'!$F$7:$GK$318,$GG$2,FALSE))</f>
        <v>0</v>
      </c>
      <c r="GH350" s="95">
        <f>IF(ISNA(VLOOKUP($B350,'[1]1718  Exp_Rev Access'!$F$7:$GK$318,$GH$2,FALSE)),"",VLOOKUP($B350,'[1]1718  Exp_Rev Access'!$F$7:$GK$318,$GH$2,FALSE))</f>
        <v>0</v>
      </c>
      <c r="GI350" s="95">
        <f>IF(ISNA(VLOOKUP($B350,'[1]1718  Exp_Rev Access'!$F$7:$GK$318,$GI$2,FALSE)),"",VLOOKUP($B350,'[1]1718  Exp_Rev Access'!$F$7:$GK$318,$GI$2,FALSE))</f>
        <v>0</v>
      </c>
      <c r="GJ350" s="95">
        <f>IF(ISNA(VLOOKUP($B350,'[1]1718  Exp_Rev Access'!$F$7:$GK$318,$GJ$2,FALSE)),"",VLOOKUP($B350,'[1]1718  Exp_Rev Access'!$F$7:$GK$318,$GJ$2,FALSE))</f>
        <v>0</v>
      </c>
      <c r="GK350" s="95">
        <f>IF(ISNA(VLOOKUP($B350,'[1]1718  Exp_Rev Access'!$F$7:$GK$318,$GK$2,FALSE)),"",VLOOKUP($B350,'[1]1718  Exp_Rev Access'!$F$7:$GK$318,$GK$2,FALSE))</f>
        <v>130</v>
      </c>
      <c r="GL350" s="95">
        <f>IF(ISNA(VLOOKUP($B350,'[1]1718  Exp_Rev Access'!$F$7:$GK$318,$GL$2,FALSE)),"",VLOOKUP($B350,'[1]1718  Exp_Rev Access'!$F$7:$GK$318,$GL$2,FALSE))</f>
        <v>0</v>
      </c>
      <c r="GM350" s="95">
        <f>IF(ISNA(VLOOKUP($B350,'[1]1718  Exp_Rev Access'!$F$7:$GK$318,$GM$2,FALSE)),"",VLOOKUP($B350,'[1]1718  Exp_Rev Access'!$F$7:$GK$318,$GM$2,FALSE))</f>
        <v>0</v>
      </c>
      <c r="GN350" s="95">
        <f>IF(ISNA(VLOOKUP($B350,'[1]1718  Exp_Rev Access'!$F$7:$GK$318,$GN$2,FALSE)),"",VLOOKUP($B350,'[1]1718  Exp_Rev Access'!$F$7:$GK$318,$GN$2,FALSE))</f>
        <v>0</v>
      </c>
      <c r="GO350" s="95">
        <f>IF(ISNA(VLOOKUP($B350,'[1]1718  Exp_Rev Access'!$F$7:$GK$318,$GO$2,FALSE)),"",VLOOKUP($B350,'[1]1718  Exp_Rev Access'!$F$7:$GK$318,$GO$2,FALSE))</f>
        <v>0</v>
      </c>
      <c r="GP350" s="95">
        <f>IF(ISNA(VLOOKUP($B350,'[1]1718  Exp_Rev Access'!$F$7:$GK$318,$GP$2,FALSE)),"",VLOOKUP($B350,'[1]1718  Exp_Rev Access'!$F$7:$GK$318,$GP$2,FALSE))</f>
        <v>0</v>
      </c>
      <c r="GQ350" s="95">
        <f>IF(ISNA(VLOOKUP($B350,'[1]1718  Exp_Rev Access'!$F$7:$GK$318,$GQ$2,FALSE)),"",VLOOKUP($B350,'[1]1718  Exp_Rev Access'!$F$7:$GK$318,$GQ$2,FALSE))</f>
        <v>0</v>
      </c>
      <c r="GR350" s="95">
        <f>IF(ISNA(VLOOKUP($B350,'[1]1718  Exp_Rev Access'!$F$7:$GK$318,$GR$2,FALSE)),"",VLOOKUP($B350,'[1]1718  Exp_Rev Access'!$F$7:$GK$318,$GR$2,FALSE))</f>
        <v>0</v>
      </c>
      <c r="GS350" s="95">
        <f>IF(ISNA(VLOOKUP($B350,'[1]1718  Exp_Rev Access'!$F$7:$GK$318,$GS$2,FALSE)),"",VLOOKUP($B350,'[1]1718  Exp_Rev Access'!$F$7:$GK$318,$GS$2,FALSE))</f>
        <v>0</v>
      </c>
      <c r="GT350" s="95">
        <f>IF(ISNA(VLOOKUP($B350,'[1]1718  Exp_Rev Access'!$F$7:$GK$318,$GT$2,FALSE)),"",VLOOKUP($B350,'[1]1718  Exp_Rev Access'!$F$7:$GK$318,$GT$2,FALSE))</f>
        <v>0</v>
      </c>
      <c r="GU350" s="56">
        <f t="shared" ref="GU350:GU362" si="928">SUM(FV350:GT350)</f>
        <v>130</v>
      </c>
      <c r="GV350" s="92">
        <f t="shared" ref="GV350:GV362" si="929">GU350/E350</f>
        <v>1.3746747374172982E-4</v>
      </c>
      <c r="GW350" s="96">
        <f t="shared" ref="GW350:GW362" si="930">GU350/D350</f>
        <v>4.3189368770764114</v>
      </c>
    </row>
    <row r="351" spans="1:222" x14ac:dyDescent="0.3">
      <c r="A351" s="73"/>
      <c r="B351" s="88" t="s">
        <v>698</v>
      </c>
      <c r="C351" s="89" t="s">
        <v>699</v>
      </c>
      <c r="D351" s="75">
        <f>IF(ISNA(VLOOKUP($B351,'[1]1718 enrollment_Rev_Exp by size'!$A$7:H682,3,FALSE)),"",VLOOKUP($B351,'[1]1718 enrollment_Rev_Exp by size'!$A$7:$G$350,3,FALSE))</f>
        <v>782.28000000000009</v>
      </c>
      <c r="E351" s="76">
        <f>IF(ISNA(VLOOKUP($B351,'[1]1718 enrollment_Rev_Exp by size'!$A$7:I684,5,FALSE)),"",VLOOKUP($B351,'[1]1718 enrollment_Rev_Exp by size'!$A$7:$G$350,5,FALSE))</f>
        <v>9797967.1600000001</v>
      </c>
      <c r="F351" s="70">
        <f t="shared" si="912"/>
        <v>9797967.1600000001</v>
      </c>
      <c r="G351" s="70">
        <f t="shared" si="913"/>
        <v>0</v>
      </c>
      <c r="H351" s="90">
        <f>IF(ISNA(VLOOKUP($B351,'[1]1718  Exp_Rev Access'!$F$7:$GK$318,3,FALSE)),"",VLOOKUP($B351,'[1]1718  Exp_Rev Access'!$F$7:$GK$318,3,FALSE))</f>
        <v>972403.63</v>
      </c>
      <c r="I351" s="90">
        <f>IF(ISNA(VLOOKUP($B351,'[1]1718  Exp_Rev Access'!$F$7:$GK$318,4,FALSE)),"",VLOOKUP($B351,'[1]1718  Exp_Rev Access'!$F$7:$GK$318,4,FALSE))</f>
        <v>0</v>
      </c>
      <c r="J351" s="90">
        <f>IF(ISNA(VLOOKUP($B351,'[1]1718  Exp_Rev Access'!$F$7:$GK$318,5,FALSE)),"",VLOOKUP($B351,'[1]1718  Exp_Rev Access'!$F$7:$GK$318,5,FALSE))</f>
        <v>0</v>
      </c>
      <c r="K351" s="90">
        <f>IF(ISNA(VLOOKUP($B351,'[1]1718  Exp_Rev Access'!$F$7:$GK$318,6,FALSE)),"-",VLOOKUP($B351,'[1]1718  Exp_Rev Access'!$F$7:$GK$318,6,FALSE))</f>
        <v>32479.02</v>
      </c>
      <c r="L351" s="90">
        <f>IF(ISNA(VLOOKUP($B351,'[1]1718  Exp_Rev Access'!$F$7:$GK$318,7,FALSE)),"",VLOOKUP($B351,'[1]1718  Exp_Rev Access'!$F$7:$GK$318,7,FALSE))</f>
        <v>0</v>
      </c>
      <c r="M351" s="90">
        <f>IF(ISNA(VLOOKUP($B351,'[1]1718  Exp_Rev Access'!$F$7:$GK$318,8,FALSE)),"",VLOOKUP($B351,'[1]1718  Exp_Rev Access'!$F$7:$GK$318,8,FALSE))</f>
        <v>0</v>
      </c>
      <c r="N351" s="56">
        <f t="shared" si="914"/>
        <v>1004882.65</v>
      </c>
      <c r="O351" s="91">
        <f t="shared" si="915"/>
        <v>0.10256032027770136</v>
      </c>
      <c r="P351" s="56">
        <f t="shared" si="916"/>
        <v>1284.5562330623304</v>
      </c>
      <c r="Q351" s="90">
        <f>IF(ISNA(VLOOKUP($B351,'[1]1718  Exp_Rev Access'!$F$7:$GK$318,10,FALSE)),"",VLOOKUP($B351,'[1]1718  Exp_Rev Access'!$F$7:$GK$318,10,FALSE))</f>
        <v>4263</v>
      </c>
      <c r="R351" s="90">
        <f>IF(ISNA(VLOOKUP($B351,'[1]1718  Exp_Rev Access'!$F$7:$GK$318,11,FALSE)),"",VLOOKUP($B351,'[1]1718  Exp_Rev Access'!$F$7:$GK$318,11,FALSE))</f>
        <v>0</v>
      </c>
      <c r="S351" s="90">
        <f>IF(ISNA(VLOOKUP($B351,'[1]1718  Exp_Rev Access'!$F$7:$GK$318,12,FALSE)),"",VLOOKUP($B351,'[1]1718  Exp_Rev Access'!$F$7:$GK$318,12,FALSE))</f>
        <v>34</v>
      </c>
      <c r="T351" s="90">
        <f>IF(ISNA(VLOOKUP($B351,'[1]1718  Exp_Rev Access'!$F$7:$GK$318,13,FALSE)),"",VLOOKUP($B351,'[1]1718  Exp_Rev Access'!$F$7:$GK$318,13,FALSE))</f>
        <v>0</v>
      </c>
      <c r="U351" s="90">
        <f>IF(ISNA(VLOOKUP($B351,'[1]1718  Exp_Rev Access'!$F$7:$GK$318,14,FALSE)),"",VLOOKUP($B351,'[1]1718  Exp_Rev Access'!$F$7:$GK$318,14,FALSE))</f>
        <v>0</v>
      </c>
      <c r="V351" s="90">
        <f>IF(ISNA(VLOOKUP($B351,'[1]1718  Exp_Rev Access'!$F$7:$GK$318,15,FALSE)),"",VLOOKUP($B351,'[1]1718  Exp_Rev Access'!$F$7:$GK$318,15,FALSE))</f>
        <v>0</v>
      </c>
      <c r="W351" s="90">
        <f>IF(ISNA(VLOOKUP($B351,'[1]1718  Exp_Rev Access'!$F$7:$GK$318,16,FALSE)),"",VLOOKUP($B351,'[1]1718  Exp_Rev Access'!$F$7:$GK$318,16,FALSE))</f>
        <v>0</v>
      </c>
      <c r="X351" s="90">
        <f>IF(ISNA(VLOOKUP($B351,'[1]1718  Exp_Rev Access'!$F$7:$GK$318,17,FALSE)),"",VLOOKUP($B351,'[1]1718  Exp_Rev Access'!$F$7:$GK$318,17,FALSE))</f>
        <v>0</v>
      </c>
      <c r="Y351" s="90">
        <f>IF(ISNA(VLOOKUP($B351,'[1]1718  Exp_Rev Access'!$F$7:$GK$318,18,FALSE)),"",VLOOKUP($B351,'[1]1718  Exp_Rev Access'!$F$7:$GK$318,18,FALSE))</f>
        <v>697</v>
      </c>
      <c r="Z351" s="90">
        <f>IF(ISNA(VLOOKUP($B351,'[1]1718  Exp_Rev Access'!$F$7:$GK$318,19,FALSE)),"",VLOOKUP($B351,'[1]1718  Exp_Rev Access'!$F$7:$GK$318,19,FALSE))</f>
        <v>0</v>
      </c>
      <c r="AA351" s="90">
        <f>IF(ISNA(VLOOKUP($B351,'[1]1718  Exp_Rev Access'!$F$7:$GK$318,20,FALSE)),"",VLOOKUP($B351,'[1]1718  Exp_Rev Access'!$F$7:$GK$318,20,FALSE))</f>
        <v>0</v>
      </c>
      <c r="AB351" s="90">
        <f>IF(ISNA(VLOOKUP($B351,'[1]1718  Exp_Rev Access'!$F$7:$GK$318,21,FALSE)),"",VLOOKUP($B351,'[1]1718  Exp_Rev Access'!$F$7:$GK$318,21,FALSE))</f>
        <v>0</v>
      </c>
      <c r="AC351" s="90">
        <f>IF(ISNA(VLOOKUP($B351,'[1]1718  Exp_Rev Access'!$F$7:$GK$318,22,FALSE)),"",VLOOKUP($B351,'[1]1718  Exp_Rev Access'!$F$7:$GK$318,22,FALSE))</f>
        <v>9</v>
      </c>
      <c r="AD351" s="90">
        <f>IF(ISNA(VLOOKUP($B351,'[1]1718  Exp_Rev Access'!$F$7:$GK$318,23,FALSE)),"",VLOOKUP($B351,'[1]1718  Exp_Rev Access'!$F$7:$GK$318,23,FALSE))</f>
        <v>49137.23</v>
      </c>
      <c r="AE351" s="90">
        <f>IF(ISNA(VLOOKUP($B351,'[1]1718  Exp_Rev Access'!$F$7:$GK$318,24,FALSE)),"",VLOOKUP($B351,'[1]1718  Exp_Rev Access'!$F$7:$GK$318,24,FALSE))</f>
        <v>9535.48</v>
      </c>
      <c r="AF351" s="90">
        <f>IF(ISNA(VLOOKUP($B351,'[1]1718  Exp_Rev Access'!$F$7:$GK$318,25,FALSE)),"",VLOOKUP($B351,'[1]1718  Exp_Rev Access'!$F$7:$GK$318,25,FALSE))</f>
        <v>0</v>
      </c>
      <c r="AG351" s="90">
        <f>IF(ISNA(VLOOKUP($B351,'[1]1718  Exp_Rev Access'!$F$7:$GK$318,26,FALSE)),"",VLOOKUP($B351,'[1]1718  Exp_Rev Access'!$F$7:$GK$318,26,FALSE))</f>
        <v>2750</v>
      </c>
      <c r="AH351" s="90">
        <f>IF(ISNA(VLOOKUP($B351,'[1]1718  Exp_Rev Access'!$F$7:$GK$318,27,FALSE)),"",VLOOKUP($B351,'[1]1718  Exp_Rev Access'!$F$7:$GK$318,27,FALSE))</f>
        <v>1724.22</v>
      </c>
      <c r="AI351" s="90">
        <f>IF(ISNA(VLOOKUP($B351,'[1]1718  Exp_Rev Access'!$F$7:$GK$318,28,FALSE)),"",VLOOKUP($B351,'[1]1718  Exp_Rev Access'!$F$7:$GK$318,28,FALSE))</f>
        <v>1365</v>
      </c>
      <c r="AJ351" s="90">
        <f>IF(ISNA(VLOOKUP($B351,'[1]1718  Exp_Rev Access'!$F$7:$GK$318,29,FALSE)),"",VLOOKUP($B351,'[1]1718  Exp_Rev Access'!$F$7:$GK$318,29,FALSE))</f>
        <v>0</v>
      </c>
      <c r="AK351" s="90">
        <f>IF(ISNA(VLOOKUP($B351,'[1]1718  Exp_Rev Access'!$F$7:$GK$318,30,FALSE)),"",VLOOKUP($B351,'[1]1718  Exp_Rev Access'!$F$7:$GK$318,30,FALSE))</f>
        <v>68751.789999999994</v>
      </c>
      <c r="AL351" s="90">
        <f>IF(ISNA(VLOOKUP($B351,'[1]1718  Exp_Rev Access'!$F$7:$GK$318,31,FALSE)),"",VLOOKUP($B351,'[1]1718  Exp_Rev Access'!$F$7:$GK$318,31,FALSE))</f>
        <v>3199.92</v>
      </c>
      <c r="AM351" s="56">
        <f t="shared" si="917"/>
        <v>141466.64000000001</v>
      </c>
      <c r="AN351" s="92">
        <f t="shared" si="918"/>
        <v>1.4438366417223224E-2</v>
      </c>
      <c r="AO351" s="71">
        <f t="shared" si="919"/>
        <v>180.83888121900085</v>
      </c>
      <c r="AP351" s="90">
        <f>IF(ISNA(VLOOKUP($B351,'[1]1718  Exp_Rev Access'!$F$7:$GK$318,33,FALSE)),"",VLOOKUP($B351,'[1]1718  Exp_Rev Access'!$F$7:$GK$318,33,FALSE))</f>
        <v>5325919.96</v>
      </c>
      <c r="AQ351" s="90">
        <f>IF(ISNA(VLOOKUP($B351,'[1]1718  Exp_Rev Access'!$F$7:$GK$318,34,FALSE)),"",VLOOKUP($B351,'[1]1718  Exp_Rev Access'!$F$7:$GK$318,34,FALSE))</f>
        <v>151353.12</v>
      </c>
      <c r="AR351" s="90">
        <f>IF(ISNA(VLOOKUP($B351,'[1]1718  Exp_Rev Access'!$F$7:$GK$318,35,FALSE)),"",VLOOKUP($B351,'[1]1718  Exp_Rev Access'!$F$7:$GK$318,35,FALSE))</f>
        <v>485896</v>
      </c>
      <c r="AS351" s="90">
        <f>IF(ISNA(VLOOKUP($B351,'[1]1718  Exp_Rev Access'!$F$7:$GK$318,36,FALSE)),"",VLOOKUP($B351,'[1]1718  Exp_Rev Access'!$F$7:$GK$318,36,FALSE))</f>
        <v>0</v>
      </c>
      <c r="AT351" s="90">
        <f>IF(ISNA(VLOOKUP($B351,'[1]1718  Exp_Rev Access'!$F$7:$GK$318,37,FALSE)),"",VLOOKUP($B351,'[1]1718  Exp_Rev Access'!$F$7:$GK$318,37,FALSE))</f>
        <v>0</v>
      </c>
      <c r="AU351" s="56">
        <f t="shared" si="920"/>
        <v>5963169.0800000001</v>
      </c>
      <c r="AV351" s="93">
        <f t="shared" si="921"/>
        <v>0.60861288700216465</v>
      </c>
      <c r="AW351" s="56">
        <f t="shared" si="922"/>
        <v>7622.8065142915575</v>
      </c>
      <c r="AX351" s="90">
        <f>IF(ISNA(VLOOKUP($B351,'[1]1718  Exp_Rev Access'!$F$7:$GK$318,39,FALSE)),"",VLOOKUP($B351,'[1]1718  Exp_Rev Access'!$F$7:$GK$318,39,FALSE))</f>
        <v>0</v>
      </c>
      <c r="AY351" s="90">
        <f>IF(ISNA(VLOOKUP($B351,'[1]1718  Exp_Rev Access'!$F$7:$GK$318,40,FALSE)),"",VLOOKUP($B351,'[1]1718  Exp_Rev Access'!$F$7:$GK$318,40,FALSE))</f>
        <v>660503.1</v>
      </c>
      <c r="AZ351" s="90">
        <f>IF(ISNA(VLOOKUP($B351,'[1]1718  Exp_Rev Access'!$F$7:$GK$318,41,FALSE)),"",VLOOKUP($B351,'[1]1718  Exp_Rev Access'!$F$7:$GK$318,41,FALSE))</f>
        <v>0</v>
      </c>
      <c r="BA351" s="90">
        <f>IF(ISNA(VLOOKUP($B351,'[1]1718  Exp_Rev Access'!$F$7:$GK$318,42,FALSE)),"",VLOOKUP($B351,'[1]1718  Exp_Rev Access'!$F$7:$GK$318,42,FALSE))</f>
        <v>0</v>
      </c>
      <c r="BB351" s="90">
        <f>IF(ISNA(VLOOKUP($B351,'[1]1718  Exp_Rev Access'!$F$7:$GK$318,43,FALSE)),"",VLOOKUP($B351,'[1]1718  Exp_Rev Access'!$F$7:$GK$318,43,FALSE))</f>
        <v>0</v>
      </c>
      <c r="BC351" s="90">
        <f>IF(ISNA(VLOOKUP($B351,'[1]1718  Exp_Rev Access'!$F$7:$GK$318,44,FALSE)),"",VLOOKUP($B351,'[1]1718  Exp_Rev Access'!$F$7:$GK$318,44,FALSE))</f>
        <v>439617.45</v>
      </c>
      <c r="BD351" s="90">
        <f>IF(ISNA(VLOOKUP($B351,'[1]1718  Exp_Rev Access'!$F$7:$GK$318,45,FALSE)),"",VLOOKUP($B351,'[1]1718  Exp_Rev Access'!$F$7:$GK$318,45,FALSE))</f>
        <v>0</v>
      </c>
      <c r="BE351" s="90">
        <f>IF(ISNA(VLOOKUP($B351,'[1]1718  Exp_Rev Access'!$F$7:$GK$318,46,FALSE)),"",VLOOKUP($B351,'[1]1718  Exp_Rev Access'!$F$7:$GK$318,46,FALSE))</f>
        <v>84016.88</v>
      </c>
      <c r="BF351" s="90">
        <f>IF(ISNA(VLOOKUP($B351,'[1]1718  Exp_Rev Access'!$F$7:$GK$318,47,FALSE)),"",VLOOKUP($B351,'[1]1718  Exp_Rev Access'!$F$7:$GK$318,47,FALSE))</f>
        <v>0</v>
      </c>
      <c r="BG351" s="90">
        <f>IF(ISNA(VLOOKUP($B351,'[1]1718  Exp_Rev Access'!$F$7:$GK$318,48,FALSE)),"",VLOOKUP($B351,'[1]1718  Exp_Rev Access'!$F$7:$GK$318,48,FALSE))</f>
        <v>0</v>
      </c>
      <c r="BH351" s="90">
        <f>IF(ISNA(VLOOKUP($B351,'[1]1718  Exp_Rev Access'!$F$7:$GK$318,49,FALSE)),"",VLOOKUP($B351,'[1]1718  Exp_Rev Access'!$F$7:$GK$318,49,FALSE))</f>
        <v>18481.900000000001</v>
      </c>
      <c r="BI351" s="90">
        <f>IF(ISNA(VLOOKUP($B351,'[1]1718  Exp_Rev Access'!$F$7:$GK$318,50,FALSE)),"",VLOOKUP($B351,'[1]1718  Exp_Rev Access'!$F$7:$GK$318,50,FALSE))</f>
        <v>0</v>
      </c>
      <c r="BJ351" s="90">
        <f>IF(ISNA(VLOOKUP($B351,'[1]1718  Exp_Rev Access'!$F$7:$GK$318,51,FALSE)),"",VLOOKUP($B351,'[1]1718  Exp_Rev Access'!$F$7:$GK$318,51,FALSE))</f>
        <v>4840.3</v>
      </c>
      <c r="BK351" s="90">
        <f>IF(ISNA(VLOOKUP($B351,'[1]1718  Exp_Rev Access'!$F$7:$GK$318,52,FALSE)),"",VLOOKUP($B351,'[1]1718  Exp_Rev Access'!$F$7:$GK$318,52,FALSE))</f>
        <v>490580.44</v>
      </c>
      <c r="BL351" s="90">
        <f>IF(ISNA(VLOOKUP($B351,'[1]1718  Exp_Rev Access'!$F$7:$GK$318,53,FALSE)),"",VLOOKUP($B351,'[1]1718  Exp_Rev Access'!$F$7:$GK$318,53,FALSE))</f>
        <v>0</v>
      </c>
      <c r="BM351" s="90">
        <f>IF(ISNA(VLOOKUP($B351,'[1]1718  Exp_Rev Access'!$F$7:$GK$318,54,FALSE)),"",VLOOKUP($B351,'[1]1718  Exp_Rev Access'!$F$7:$GK$318,54,FALSE))</f>
        <v>0</v>
      </c>
      <c r="BN351" s="90">
        <f>IF(ISNA(VLOOKUP($B351,'[1]1718  Exp_Rev Access'!$F$7:$GK$318,55,FALSE)),"",VLOOKUP($B351,'[1]1718  Exp_Rev Access'!$F$7:$GK$318,55,FALSE))</f>
        <v>0</v>
      </c>
      <c r="BO351" s="90">
        <f>IF(ISNA(VLOOKUP($B351,'[1]1718  Exp_Rev Access'!$F$7:$GK$318,56,FALSE)),"",VLOOKUP($B351,'[1]1718  Exp_Rev Access'!$F$7:$GK$318,56,FALSE))</f>
        <v>0</v>
      </c>
      <c r="BP351" s="90">
        <f>IF(ISNA(VLOOKUP($B351,'[1]1718  Exp_Rev Access'!$F$7:$GK$318,57,FALSE)),"",VLOOKUP($B351,'[1]1718  Exp_Rev Access'!$F$7:$GK$318,57,FALSE))</f>
        <v>0</v>
      </c>
      <c r="BQ351" s="90">
        <f>IF(ISNA(VLOOKUP($B351,'[1]1718  Exp_Rev Access'!$F$7:$GK$318,58,FALSE)),"",VLOOKUP($B351,'[1]1718  Exp_Rev Access'!$F$7:$GK$318,58,FALSE))</f>
        <v>0</v>
      </c>
      <c r="BR351" s="90">
        <f>IF(ISNA(VLOOKUP($B351,'[1]1718  Exp_Rev Access'!$F$7:$GK$318,59,FALSE)),"",VLOOKUP($B351,'[1]1718  Exp_Rev Access'!$F$7:$GK$318,59,FALSE))</f>
        <v>0</v>
      </c>
      <c r="BS351" s="90">
        <f>IF(ISNA(VLOOKUP($B351,'[1]1718  Exp_Rev Access'!$F$7:$GK$318,60,FALSE)),"",VLOOKUP($B351,'[1]1718  Exp_Rev Access'!$F$7:$GK$318,60,FALSE))</f>
        <v>0</v>
      </c>
      <c r="BT351" s="90">
        <f>IF(ISNA(VLOOKUP($B351,'[1]1718  Exp_Rev Access'!$F$7:$GK$318,61,FALSE)),"",VLOOKUP($B351,'[1]1718  Exp_Rev Access'!$F$7:$GK$318,61,FALSE))</f>
        <v>0</v>
      </c>
      <c r="BU351" s="90">
        <f>IF(ISNA(VLOOKUP($B351,'[1]1718  Exp_Rev Access'!$F$7:$GK$318,62,FALSE)),"",VLOOKUP($B351,'[1]1718  Exp_Rev Access'!$F$7:$GK$318,62,FALSE))</f>
        <v>0</v>
      </c>
      <c r="BV351" s="56">
        <f t="shared" si="893"/>
        <v>1698040.07</v>
      </c>
      <c r="BW351" s="92">
        <f t="shared" si="923"/>
        <v>0.17330534408527248</v>
      </c>
      <c r="BX351" s="71">
        <f t="shared" si="924"/>
        <v>2170.6295316255046</v>
      </c>
      <c r="BY351" s="90">
        <f>IF(ISNA(VLOOKUP($B351,'[1]1718  Exp_Rev Access'!$F$7:$GK$318,64,FALSE)),"",VLOOKUP($B351,'[1]1718  Exp_Rev Access'!$F$7:$GK$318,64,FALSE))</f>
        <v>0</v>
      </c>
      <c r="BZ351" s="90">
        <f>IF(ISNA(VLOOKUP($B351,'[1]1718  Exp_Rev Access'!$F$7:$GK$318,65,FALSE)),"",VLOOKUP($B351,'[1]1718  Exp_Rev Access'!$F$7:$GK$318,65,FALSE))</f>
        <v>0</v>
      </c>
      <c r="CA351" s="90">
        <f>IF(ISNA(VLOOKUP($B351,'[1]1718  Exp_Rev Access'!$F$7:$GK$318,66,FALSE)),"",VLOOKUP($B351,'[1]1718  Exp_Rev Access'!$F$7:$GK$318,66,FALSE))</f>
        <v>0</v>
      </c>
      <c r="CB351" s="90">
        <f>IF(ISNA(VLOOKUP($B351,'[1]1718  Exp_Rev Access'!$F$7:$GK$318,67,FALSE)),"",VLOOKUP($B351,'[1]1718  Exp_Rev Access'!$F$7:$GK$318,67,FALSE))</f>
        <v>0</v>
      </c>
      <c r="CC351" s="90">
        <f>IF(ISNA(VLOOKUP($B351,'[1]1718  Exp_Rev Access'!$F$7:$GK$318,68,FALSE)),"",VLOOKUP($B351,'[1]1718  Exp_Rev Access'!$F$7:$GK$318,68,FALSE))</f>
        <v>22792.400000000001</v>
      </c>
      <c r="CD351" s="90">
        <f>IF(ISNA(VLOOKUP($B351,'[1]1718  Exp_Rev Access'!$F$7:$GK$318,69,FALSE)),"",VLOOKUP($B351,'[1]1718  Exp_Rev Access'!$F$7:$GK$318,69,FALSE))</f>
        <v>0</v>
      </c>
      <c r="CE351" s="56">
        <f t="shared" si="881"/>
        <v>22792.400000000001</v>
      </c>
      <c r="CF351" s="92">
        <f t="shared" si="896"/>
        <v>2.3262376396860672E-3</v>
      </c>
      <c r="CG351" s="78">
        <f t="shared" si="897"/>
        <v>29.135859283121132</v>
      </c>
      <c r="CH351" s="90">
        <f>IF(ISNA(VLOOKUP($B351,'[1]1718  Exp_Rev Access'!$F$7:$GK$318,$CH$2,FALSE)),"",VLOOKUP($B351,'[1]1718  Exp_Rev Access'!$F$7:$GK$318,$CH$2,FALSE))</f>
        <v>0</v>
      </c>
      <c r="CI351" s="90">
        <f>IF(ISNA(VLOOKUP($B351,'[1]1718  Exp_Rev Access'!$F$7:$GK$318,$CI$2,FALSE)),"",VLOOKUP($B351,'[1]1718  Exp_Rev Access'!$F$7:$GK$318,$CI$2,FALSE))</f>
        <v>0</v>
      </c>
      <c r="CJ351" s="90">
        <f>IF(ISNA(VLOOKUP($B351,'[1]1718  Exp_Rev Access'!$F$7:$GK$318,$CJ$2,FALSE)),"",VLOOKUP($B351,'[1]1718  Exp_Rev Access'!$F$7:$GK$318,$CJ$2,FALSE))</f>
        <v>0</v>
      </c>
      <c r="CK351" s="90">
        <f>IF(ISNA(VLOOKUP($B351,'[1]1718  Exp_Rev Access'!$F$7:$GK$318,$CK$2,FALSE)),"",VLOOKUP($B351,'[1]1718  Exp_Rev Access'!$F$7:$GK$318,$CK$2,FALSE))</f>
        <v>0</v>
      </c>
      <c r="CL351" s="90">
        <f>IF(ISNA(VLOOKUP($B351,'[1]1718  Exp_Rev Access'!$F$7:$GK$318,$CL$2,FALSE)),"",VLOOKUP($B351,'[1]1718  Exp_Rev Access'!$F$7:$GK$318,$CL$2,FALSE))</f>
        <v>0</v>
      </c>
      <c r="CM351" s="90">
        <f>IF(ISNA(VLOOKUP($B351,'[1]1718  Exp_Rev Access'!$F$7:$GK$318,$CM$2,FALSE)),"",VLOOKUP($B351,'[1]1718  Exp_Rev Access'!$F$7:$GK$318,$CM$2,FALSE))</f>
        <v>0</v>
      </c>
      <c r="CN351" s="90">
        <f>IF(ISNA(VLOOKUP($B351,'[1]1718  Exp_Rev Access'!$F$7:$GK$318,$CN$2,FALSE)),"",VLOOKUP($B351,'[1]1718  Exp_Rev Access'!$F$7:$GK$318,$CN$2,FALSE))</f>
        <v>0</v>
      </c>
      <c r="CO351" s="90">
        <f>IF(ISNA(VLOOKUP($B351,'[1]1718  Exp_Rev Access'!$F$7:$GK$318,$CO$2,FALSE)),"",VLOOKUP($B351,'[1]1718  Exp_Rev Access'!$F$7:$GK$318,$CO$2,FALSE))</f>
        <v>0</v>
      </c>
      <c r="CP351" s="90">
        <f>IF(ISNA(VLOOKUP($B351,'[1]1718  Exp_Rev Access'!$F$7:$GK$318,$CP$2,FALSE)),"",VLOOKUP($B351,'[1]1718  Exp_Rev Access'!$F$7:$GK$318,$CP$2,FALSE))</f>
        <v>0</v>
      </c>
      <c r="CQ351" s="90">
        <f>IF(ISNA(VLOOKUP($B351,'[1]1718  Exp_Rev Access'!$F$7:$GK$318,$CQ$2,FALSE)),"",VLOOKUP($B351,'[1]1718  Exp_Rev Access'!$F$7:$GK$318,$CQ$2,FALSE))</f>
        <v>183785</v>
      </c>
      <c r="CR351" s="90">
        <f>IF(ISNA(VLOOKUP($B351,'[1]1718  Exp_Rev Access'!$F$7:$GK$318,$CR$2,FALSE)),"",VLOOKUP($B351,'[1]1718  Exp_Rev Access'!$F$7:$GK$318,$CR$2,FALSE))</f>
        <v>0</v>
      </c>
      <c r="CS351" s="90">
        <f>IF(ISNA(VLOOKUP($B351,'[1]1718  Exp_Rev Access'!$F$7:$GK$318,$CS$2,FALSE)),"",VLOOKUP($B351,'[1]1718  Exp_Rev Access'!$F$7:$GK$318,$CS$2,FALSE))</f>
        <v>11897</v>
      </c>
      <c r="CT351" s="90">
        <f>IF(ISNA(VLOOKUP($B351,'[1]1718  Exp_Rev Access'!$F$7:$GK$318,$CT$2,FALSE)),"",VLOOKUP($B351,'[1]1718  Exp_Rev Access'!$F$7:$GK$318,$CT$2,FALSE))</f>
        <v>0</v>
      </c>
      <c r="CU351" s="90">
        <f>IF(ISNA(VLOOKUP($B351,'[1]1718  Exp_Rev Access'!$F$7:$GK$318,$CU$2,FALSE)),"",VLOOKUP($B351,'[1]1718  Exp_Rev Access'!$F$7:$GK$318,$CU$2,FALSE))</f>
        <v>393284.47</v>
      </c>
      <c r="CV351" s="90">
        <f>IF(ISNA(VLOOKUP($B351,'[1]1718  Exp_Rev Access'!$F$7:$GK$318,$CV$2,FALSE)),"",VLOOKUP($B351,'[1]1718  Exp_Rev Access'!$F$7:$GK$318,$CV$2,FALSE))</f>
        <v>77166.820000000007</v>
      </c>
      <c r="CW351" s="90">
        <f>IF(ISNA(VLOOKUP($B351,'[1]1718  Exp_Rev Access'!$F$7:$GK$318,$CW$2,FALSE)),"",VLOOKUP($B351,'[1]1718  Exp_Rev Access'!$F$7:$GK$318,$CW$2,FALSE))</f>
        <v>0</v>
      </c>
      <c r="CX351" s="90">
        <f>IF(ISNA(VLOOKUP($B351,'[1]1718  Exp_Rev Access'!$F$7:$GK$318,$CX$2,FALSE)),"",VLOOKUP($B351,'[1]1718  Exp_Rev Access'!$F$7:$GK$318,$CX$2,FALSE))</f>
        <v>0</v>
      </c>
      <c r="CY351" s="90">
        <f>IF(ISNA(VLOOKUP($B351,'[1]1718  Exp_Rev Access'!$F$7:$GK$318,$CY$2,FALSE)),"",VLOOKUP($B351,'[1]1718  Exp_Rev Access'!$F$7:$GK$318,$CY$2,FALSE))</f>
        <v>0</v>
      </c>
      <c r="CZ351" s="90">
        <f>IF(ISNA(VLOOKUP($B351,'[1]1718  Exp_Rev Access'!$F$7:$GK$318,$CZ$2,FALSE)),"",VLOOKUP($B351,'[1]1718  Exp_Rev Access'!$F$7:$GK$318,$CZ$2,FALSE))</f>
        <v>0</v>
      </c>
      <c r="DA351" s="90">
        <f>IF(ISNA(VLOOKUP($B351,'[1]1718  Exp_Rev Access'!$F$7:$GK$318,$DA$2,FALSE)),"",VLOOKUP($B351,'[1]1718  Exp_Rev Access'!$F$7:$GK$318,$DA$2,FALSE))</f>
        <v>0</v>
      </c>
      <c r="DB351" s="90">
        <f>IF(ISNA(VLOOKUP($B351,'[1]1718  Exp_Rev Access'!$F$7:$GK$318,$DB$2,FALSE)),"",VLOOKUP($B351,'[1]1718  Exp_Rev Access'!$F$7:$GK$318,$DB$2,FALSE))</f>
        <v>0</v>
      </c>
      <c r="DC351" s="90">
        <f>IF(ISNA(VLOOKUP($B351,'[1]1718  Exp_Rev Access'!$F$7:$GK$318,$DC$2,FALSE)),"",VLOOKUP($B351,'[1]1718  Exp_Rev Access'!$F$7:$GK$318,$DC$2,FALSE))</f>
        <v>0</v>
      </c>
      <c r="DD351" s="90">
        <f>IF(ISNA(VLOOKUP($B351,'[1]1718  Exp_Rev Access'!$F$7:$GK$318,$DD$2,FALSE)),"",VLOOKUP($B351,'[1]1718  Exp_Rev Access'!$F$7:$GK$318,$DD$2,FALSE))</f>
        <v>0</v>
      </c>
      <c r="DE351" s="90">
        <f>IF(ISNA(VLOOKUP($B351,'[1]1718  Exp_Rev Access'!$F$7:$GK$318,$DE$2,FALSE)),"",VLOOKUP($B351,'[1]1718  Exp_Rev Access'!$F$7:$GK$318,$DE$2,FALSE))</f>
        <v>0</v>
      </c>
      <c r="DF351" s="90">
        <f>IF(ISNA(VLOOKUP($B351,'[1]1718  Exp_Rev Access'!$F$7:$GK$318,$DF$2,FALSE)),"",VLOOKUP($B351,'[1]1718  Exp_Rev Access'!$F$7:$GK$318,$DF$2,FALSE))</f>
        <v>0</v>
      </c>
      <c r="DG351" s="90">
        <f>IF(ISNA(VLOOKUP($B351,'[1]1718  Exp_Rev Access'!$F$7:$GK$318,$DG$2,FALSE)),"",VLOOKUP($B351,'[1]1718  Exp_Rev Access'!$F$7:$GK$318,$DG$2,FALSE))</f>
        <v>0</v>
      </c>
      <c r="DH351" s="90">
        <f>IF(ISNA(VLOOKUP($B351,'[1]1718  Exp_Rev Access'!$F$7:$GK$318,$DH$2,FALSE)),"",VLOOKUP($B351,'[1]1718  Exp_Rev Access'!$F$7:$GK$318,$DH$2,FALSE))</f>
        <v>2754.35</v>
      </c>
      <c r="DI351" s="90">
        <f>IF(ISNA(VLOOKUP($B351,'[1]1718  Exp_Rev Access'!$F$7:$GK$318,$DI$2,FALSE)),"",VLOOKUP($B351,'[1]1718  Exp_Rev Access'!$F$7:$GK$318,$DI$2,FALSE))</f>
        <v>186266.9</v>
      </c>
      <c r="DJ351" s="90">
        <f>IF(ISNA(VLOOKUP($B351,'[1]1718  Exp_Rev Access'!$F$7:$GK$318,$DJ$2,FALSE)),"",VLOOKUP($B351,'[1]1718  Exp_Rev Access'!$F$7:$GK$318,$DJ$2,FALSE))</f>
        <v>0</v>
      </c>
      <c r="DK351" s="90">
        <f>IF(ISNA(VLOOKUP($B351,'[1]1718  Exp_Rev Access'!$F$7:$GK$318,$DK$2,FALSE)),"",VLOOKUP($B351,'[1]1718  Exp_Rev Access'!$F$7:$GK$318,$DK$2,FALSE))</f>
        <v>0</v>
      </c>
      <c r="DL351" s="90">
        <f>IF(ISNA(VLOOKUP($B351,'[1]1718  Exp_Rev Access'!$F$7:$GK$318,$DL$2,FALSE)),"",VLOOKUP($B351,'[1]1718  Exp_Rev Access'!$F$7:$GK$318,$DL$2,FALSE))</f>
        <v>0</v>
      </c>
      <c r="DM351" s="90">
        <f>IF(ISNA(VLOOKUP($B351,'[1]1718  Exp_Rev Access'!$F$7:$GK$318,$DM$2,FALSE)),"",VLOOKUP($B351,'[1]1718  Exp_Rev Access'!$F$7:$GK$318,$DM$2,FALSE))</f>
        <v>0</v>
      </c>
      <c r="DN351" s="90">
        <f>IF(ISNA(VLOOKUP($B351,'[1]1718  Exp_Rev Access'!$F$7:$GK$318,$DN$2,FALSE)),"",VLOOKUP($B351,'[1]1718  Exp_Rev Access'!$F$7:$GK$318,$DN$2,FALSE))</f>
        <v>0</v>
      </c>
      <c r="DO351" s="90">
        <f>IF(ISNA(VLOOKUP($B351,'[1]1718  Exp_Rev Access'!$F$7:$GK$318,$DO$2,FALSE)),"",VLOOKUP($B351,'[1]1718  Exp_Rev Access'!$F$7:$GK$318,$DO$2,FALSE))</f>
        <v>0</v>
      </c>
      <c r="DP351" s="90">
        <f>IF(ISNA(VLOOKUP($B351,'[1]1718  Exp_Rev Access'!$F$7:$GK$318,$DP$2,FALSE)),"",VLOOKUP($B351,'[1]1718  Exp_Rev Access'!$F$7:$GK$318,$DP$2,FALSE))</f>
        <v>0</v>
      </c>
      <c r="DQ351" s="90">
        <f>IF(ISNA(VLOOKUP($B351,'[1]1718  Exp_Rev Access'!$F$7:$GK$318,$DQ$2,FALSE)),"",VLOOKUP($B351,'[1]1718  Exp_Rev Access'!$F$7:$GK$318,$DQ$2,FALSE))</f>
        <v>0</v>
      </c>
      <c r="DR351" s="90">
        <f>IF(ISNA(VLOOKUP($B351,'[1]1718  Exp_Rev Access'!$F$7:$GK$318,$DR$2,FALSE)),"",VLOOKUP($B351,'[1]1718  Exp_Rev Access'!$F$7:$GK$318,$DR$2,FALSE))</f>
        <v>0</v>
      </c>
      <c r="DS351" s="90">
        <f>IF(ISNA(VLOOKUP($B351,'[1]1718  Exp_Rev Access'!$F$7:$GK$318,$DS$2,FALSE)),"",VLOOKUP($B351,'[1]1718  Exp_Rev Access'!$F$7:$GK$318,$DS$2,FALSE))</f>
        <v>0</v>
      </c>
      <c r="DT351" s="90">
        <f>IF(ISNA(VLOOKUP($B351,'[1]1718  Exp_Rev Access'!$F$7:$GK$318,$DT$2,FALSE)),"",VLOOKUP($B351,'[1]1718  Exp_Rev Access'!$F$7:$GK$318,$DT$2,FALSE))</f>
        <v>0</v>
      </c>
      <c r="DU351" s="90">
        <f>IF(ISNA(VLOOKUP($B351,'[1]1718  Exp_Rev Access'!$F$7:$GK$318,$DU$2,FALSE)),"",VLOOKUP($B351,'[1]1718  Exp_Rev Access'!$F$7:$GK$318,$DU$2,FALSE))</f>
        <v>0</v>
      </c>
      <c r="DV351" s="90">
        <f>IF(ISNA(VLOOKUP($B351,'[1]1718  Exp_Rev Access'!$F$7:$GK$318,$DV$2,FALSE)),"",VLOOKUP($B351,'[1]1718  Exp_Rev Access'!$F$7:$GK$318,$DV$2,FALSE))</f>
        <v>0</v>
      </c>
      <c r="DW351" s="90">
        <f>IF(ISNA(VLOOKUP($B351,'[1]1718  Exp_Rev Access'!$F$7:$GK$318,$DW$2,FALSE)),"",VLOOKUP($B351,'[1]1718  Exp_Rev Access'!$F$7:$GK$318,$DW$2,FALSE))</f>
        <v>0</v>
      </c>
      <c r="DX351" s="90">
        <f>IF(ISNA(VLOOKUP($B351,'[1]1718  Exp_Rev Access'!$F$7:$GK$318,$DX$2,FALSE)),"",VLOOKUP($B351,'[1]1718  Exp_Rev Access'!$F$7:$GK$318,$DX$2,FALSE))</f>
        <v>0</v>
      </c>
      <c r="DY351" s="90">
        <f>IF(ISNA(VLOOKUP($B351,'[1]1718  Exp_Rev Access'!$F$7:$GK$318,$DY$2,FALSE)),"",VLOOKUP($B351,'[1]1718  Exp_Rev Access'!$F$7:$GK$318,$DY$2,FALSE))</f>
        <v>0</v>
      </c>
      <c r="DZ351" s="90">
        <f>IF(ISNA(VLOOKUP($B351,'[1]1718  Exp_Rev Access'!$F$7:$GK$318,$DZ$2,FALSE)),"",VLOOKUP($B351,'[1]1718  Exp_Rev Access'!$F$7:$GK$318,$DZ$2,FALSE))</f>
        <v>0</v>
      </c>
      <c r="EA351" s="90">
        <f>IF(ISNA(VLOOKUP($B351,'[1]1718  Exp_Rev Access'!$F$7:$GK$318,$EA$2,FALSE)),"",VLOOKUP($B351,'[1]1718  Exp_Rev Access'!$F$7:$GK$318,$EA$2,FALSE))</f>
        <v>0</v>
      </c>
      <c r="EB351" s="90">
        <f>IF(ISNA(VLOOKUP($B351,'[1]1718  Exp_Rev Access'!$F$7:$GK$318,$EB$2,FALSE)),"",VLOOKUP($B351,'[1]1718  Exp_Rev Access'!$F$7:$GK$318,$EB$2,FALSE))</f>
        <v>0</v>
      </c>
      <c r="EC351" s="90">
        <f>IF(ISNA(VLOOKUP($B351,'[1]1718  Exp_Rev Access'!$F$7:$GK$318,$EC$2,FALSE)),"",VLOOKUP($B351,'[1]1718  Exp_Rev Access'!$F$7:$GK$318,$EC$2,FALSE))</f>
        <v>0</v>
      </c>
      <c r="ED351" s="90">
        <f>IF(ISNA(VLOOKUP($B351,'[1]1718  Exp_Rev Access'!$F$7:$GK$318,$ED$2,FALSE)),"",VLOOKUP($B351,'[1]1718  Exp_Rev Access'!$F$7:$GK$318,$ED$2,FALSE))</f>
        <v>0</v>
      </c>
      <c r="EE351" s="90">
        <f>IF(ISNA(VLOOKUP($B351,'[1]1718  Exp_Rev Access'!$F$7:$GK$318,$EE$2,FALSE)),"",VLOOKUP($B351,'[1]1718  Exp_Rev Access'!$F$7:$GK$318,$EE$2,FALSE))</f>
        <v>0</v>
      </c>
      <c r="EF351" s="90">
        <f>IF(ISNA(VLOOKUP($B351,'[1]1718  Exp_Rev Access'!$F$7:$GK$318,$EF$2,FALSE)),"",VLOOKUP($B351,'[1]1718  Exp_Rev Access'!$F$7:$GK$318,$EF$2,FALSE))</f>
        <v>0</v>
      </c>
      <c r="EG351" s="90">
        <f>IF(ISNA(VLOOKUP($B351,'[1]1718  Exp_Rev Access'!$F$7:$GK$318,$EG$2,FALSE)),"",VLOOKUP($B351,'[1]1718  Exp_Rev Access'!$F$7:$GK$318,$EG$2,FALSE))</f>
        <v>0</v>
      </c>
      <c r="EH351" s="90">
        <f>IF(ISNA(VLOOKUP($B351,'[1]1718  Exp_Rev Access'!$F$7:$GK$318,$EH$2,FALSE)),"",VLOOKUP($B351,'[1]1718  Exp_Rev Access'!$F$7:$GK$318,$EH$2,FALSE))</f>
        <v>0</v>
      </c>
      <c r="EI351" s="90">
        <f>IF(ISNA(VLOOKUP($B351,'[1]1718  Exp_Rev Access'!$F$7:$GK$318,$EI$2,FALSE)),"",VLOOKUP($B351,'[1]1718  Exp_Rev Access'!$F$7:$GK$318,$EI$2,FALSE))</f>
        <v>0</v>
      </c>
      <c r="EJ351" s="90">
        <f>IF(ISNA(VLOOKUP($B351,'[1]1718  Exp_Rev Access'!$F$7:$GK$318,$EJ$2,FALSE)),"",VLOOKUP($B351,'[1]1718  Exp_Rev Access'!$F$7:$GK$318,$EJ$2,FALSE))</f>
        <v>0</v>
      </c>
      <c r="EK351" s="90">
        <f>IF(ISNA(VLOOKUP($B351,'[1]1718  Exp_Rev Access'!$F$7:$GK$318,$EK$2,FALSE)),"",VLOOKUP($B351,'[1]1718  Exp_Rev Access'!$F$7:$GK$318,$EK$2,FALSE))</f>
        <v>0</v>
      </c>
      <c r="EL351" s="90">
        <f>IF(ISNA(VLOOKUP($B351,'[1]1718  Exp_Rev Access'!$F$7:$GK$318,$EL$2,FALSE)),"",VLOOKUP($B351,'[1]1718  Exp_Rev Access'!$F$7:$GK$318,$EL$2,FALSE))</f>
        <v>0</v>
      </c>
      <c r="EM351" s="90">
        <f>IF(ISNA(VLOOKUP($B351,'[1]1718  Exp_Rev Access'!$F$7:$GK$318,$EM$2,FALSE)),"",VLOOKUP($B351,'[1]1718  Exp_Rev Access'!$F$7:$GK$318,$EM$2,FALSE))</f>
        <v>0</v>
      </c>
      <c r="EN351" s="90">
        <f>IF(ISNA(VLOOKUP($B351,'[1]1718  Exp_Rev Access'!$F$7:$GK$318,$EN$2,FALSE)),"",VLOOKUP($B351,'[1]1718  Exp_Rev Access'!$F$7:$GK$318,$EN$2,FALSE))</f>
        <v>0</v>
      </c>
      <c r="EO351" s="90">
        <f>IF(ISNA(VLOOKUP($B351,'[1]1718  Exp_Rev Access'!$F$7:$GK$318,$EO$2,FALSE)),"",VLOOKUP($B351,'[1]1718  Exp_Rev Access'!$F$7:$GK$318,$EO$2,FALSE))</f>
        <v>0</v>
      </c>
      <c r="EP351" s="90">
        <f>IF(ISNA(VLOOKUP($B351,'[1]1718  Exp_Rev Access'!$F$7:$GK$318,$EP$2,FALSE)),"",VLOOKUP($B351,'[1]1718  Exp_Rev Access'!$F$7:$GK$318,$EP$2,FALSE))</f>
        <v>0</v>
      </c>
      <c r="EQ351" s="90">
        <f>IF(ISNA(VLOOKUP($B351,'[1]1718  Exp_Rev Access'!$F$7:$GK$318,$EQ$2,FALSE)),"",VLOOKUP($B351,'[1]1718  Exp_Rev Access'!$F$7:$GK$318,$EQ$2,FALSE))</f>
        <v>0</v>
      </c>
      <c r="ER351" s="90">
        <f>IF(ISNA(VLOOKUP($B351,'[1]1718  Exp_Rev Access'!$F$7:$GK$318,$ER$2,FALSE)),"",VLOOKUP($B351,'[1]1718  Exp_Rev Access'!$F$7:$GK$318,$ER$2,FALSE))</f>
        <v>0</v>
      </c>
      <c r="ES351" s="90">
        <f>IF(ISNA(VLOOKUP($B351,'[1]1718  Exp_Rev Access'!$F$7:$GK$318,$ES$2,FALSE)),"",VLOOKUP($B351,'[1]1718  Exp_Rev Access'!$F$7:$GK$318,$ES$2,FALSE))</f>
        <v>0</v>
      </c>
      <c r="ET351" s="90">
        <f>IF(ISNA(VLOOKUP($B351,'[1]1718  Exp_Rev Access'!$F$7:$GK$318,$ET$2,FALSE)),"",VLOOKUP($B351,'[1]1718  Exp_Rev Access'!$F$7:$GK$318,$ET$2,FALSE))</f>
        <v>0</v>
      </c>
      <c r="EU351" s="90">
        <f>IF(ISNA(VLOOKUP($B351,'[1]1718  Exp_Rev Access'!$F$7:$GK$318,$EU$2,FALSE)),"",VLOOKUP($B351,'[1]1718  Exp_Rev Access'!$F$7:$GK$318,$EU$2,FALSE))</f>
        <v>0</v>
      </c>
      <c r="EV351" s="90">
        <f>IF(ISNA(VLOOKUP($B351,'[1]1718  Exp_Rev Access'!$F$7:$GK$318,$EV$2,FALSE)),"",VLOOKUP($B351,'[1]1718  Exp_Rev Access'!$F$7:$GK$318,$EV$2,FALSE))</f>
        <v>9696.23</v>
      </c>
      <c r="EW351" s="90">
        <f>IF(ISNA(VLOOKUP($B351,'[1]1718  Exp_Rev Access'!$F$7:$GK$318,$EW$2,FALSE)),"",VLOOKUP($B351,'[1]1718  Exp_Rev Access'!$F$7:$GK$318,$EW$2,FALSE))</f>
        <v>0</v>
      </c>
      <c r="EX351" s="90">
        <f>IF(ISNA(VLOOKUP($B351,'[1]1718  Exp_Rev Access'!$F$7:$GK$318,$EX$2,FALSE)),"",VLOOKUP($B351,'[1]1718  Exp_Rev Access'!$F$7:$GK$318,$EX$2,FALSE))</f>
        <v>0</v>
      </c>
      <c r="EY351" s="90">
        <f>IF(ISNA(VLOOKUP($B351,'[1]1718  Exp_Rev Access'!$F$7:$GK$318,$EY$2,FALSE)),"",VLOOKUP($B351,'[1]1718  Exp_Rev Access'!$F$7:$GK$318,$EY$2,FALSE))</f>
        <v>0</v>
      </c>
      <c r="EZ351" s="90">
        <f>IF(ISNA(VLOOKUP($B351,'[1]1718  Exp_Rev Access'!$F$7:$GK$318,$EZ$2,FALSE)),"",VLOOKUP($B351,'[1]1718  Exp_Rev Access'!$F$7:$GK$318,$EZ$2,FALSE))</f>
        <v>0</v>
      </c>
      <c r="FA351" s="90">
        <f>IF(ISNA(VLOOKUP($B351,'[1]1718  Exp_Rev Access'!$F$7:$GK$318,$FA$2,FALSE)),"",VLOOKUP($B351,'[1]1718  Exp_Rev Access'!$F$7:$GK$318,$FA$2,FALSE))</f>
        <v>0</v>
      </c>
      <c r="FB351" s="90">
        <f>IF(ISNA(VLOOKUP($B351,'[1]1718  Exp_Rev Access'!$F$7:$GK$318,$FB$2,FALSE)),"",VLOOKUP($B351,'[1]1718  Exp_Rev Access'!$F$7:$GK$318,$FB$2,FALSE))</f>
        <v>0</v>
      </c>
      <c r="FC351" s="90">
        <f>IF(ISNA(VLOOKUP($B351,'[1]1718  Exp_Rev Access'!$F$7:$GK$318,$FC$2,FALSE)),"",VLOOKUP($B351,'[1]1718  Exp_Rev Access'!$F$7:$GK$318,$FC$2,FALSE))</f>
        <v>0</v>
      </c>
      <c r="FD351" s="90">
        <f>IF(ISNA(VLOOKUP($B351,'[1]1718  Exp_Rev Access'!$F$7:$GK$318,$FD$2,FALSE)),"",VLOOKUP($B351,'[1]1718  Exp_Rev Access'!$F$7:$GK$318,$FD$2,FALSE))</f>
        <v>0</v>
      </c>
      <c r="FE351" s="90">
        <f>IF(ISNA(VLOOKUP($B351,'[1]1718  Exp_Rev Access'!$F$7:$GK$318,$FE$2,FALSE)),"",VLOOKUP($B351,'[1]1718  Exp_Rev Access'!$F$7:$GK$318,$FE$2,FALSE))</f>
        <v>0</v>
      </c>
      <c r="FF351" s="90">
        <f>IF(ISNA(VLOOKUP($B351,'[1]1718  Exp_Rev Access'!$F$7:$GK$318,$FF$2,FALSE)),"",VLOOKUP($B351,'[1]1718  Exp_Rev Access'!$F$7:$GK$318,$FF$2,FALSE))</f>
        <v>0</v>
      </c>
      <c r="FG351" s="90">
        <f>IF(ISNA(VLOOKUP($B351,'[1]1718  Exp_Rev Access'!$F$7:$GK$318,$FG$2,FALSE)),"",VLOOKUP($B351,'[1]1718  Exp_Rev Access'!$F$7:$GK$318,$FG$2,FALSE))</f>
        <v>0</v>
      </c>
      <c r="FH351" s="90">
        <f>IF(ISNA(VLOOKUP($B351,'[1]1718  Exp_Rev Access'!$F$7:$GK$318,$FH$2,FALSE)),"",VLOOKUP($B351,'[1]1718  Exp_Rev Access'!$F$7:$GK$318,$FH$2,FALSE))</f>
        <v>0</v>
      </c>
      <c r="FI351" s="90">
        <f>IF(ISNA(VLOOKUP($B351,'[1]1718  Exp_Rev Access'!$F$7:$GK$318,$FI$2,FALSE)),"",VLOOKUP($B351,'[1]1718  Exp_Rev Access'!$F$7:$GK$318,$FI$2,FALSE))</f>
        <v>0</v>
      </c>
      <c r="FJ351" s="90">
        <f>IF(ISNA(VLOOKUP($B351,'[1]1718  Exp_Rev Access'!$F$7:$GK$318,$FJ$2,FALSE)),"",VLOOKUP($B351,'[1]1718  Exp_Rev Access'!$F$7:$GK$318,$FJ$2,FALSE))</f>
        <v>0</v>
      </c>
      <c r="FK351" s="90">
        <f>IF(ISNA(VLOOKUP($B351,'[1]1718  Exp_Rev Access'!$F$7:$GK$318,$FK$2,FALSE)),"",VLOOKUP($B351,'[1]1718  Exp_Rev Access'!$F$7:$GK$318,$FK$2,FALSE))</f>
        <v>0</v>
      </c>
      <c r="FL351" s="90">
        <f>IF(ISNA(VLOOKUP($B351,'[1]1718  Exp_Rev Access'!$F$7:$GK$318,$FL$2,FALSE)),"",VLOOKUP($B351,'[1]1718  Exp_Rev Access'!$F$7:$GK$318,$FL$2,FALSE))</f>
        <v>0</v>
      </c>
      <c r="FM351" s="90">
        <f>IF(ISNA(VLOOKUP($B351,'[1]1718  Exp_Rev Access'!$F$7:$GK$318,$FM$2,FALSE)),"",VLOOKUP($B351,'[1]1718  Exp_Rev Access'!$F$7:$GK$318,$FM$2,FALSE))</f>
        <v>0</v>
      </c>
      <c r="FN351" s="90">
        <f>IF(ISNA(VLOOKUP($B351,'[1]1718  Exp_Rev Access'!$F$7:$GK$318,$FN$2,FALSE)),"",VLOOKUP($B351,'[1]1718  Exp_Rev Access'!$F$7:$GK$318,$FN$2,FALSE))</f>
        <v>0</v>
      </c>
      <c r="FO351" s="90">
        <f>IF(ISNA(VLOOKUP($B351,'[1]1718  Exp_Rev Access'!$F$7:$GK$318,$FO$2,FALSE)),"",VLOOKUP($B351,'[1]1718  Exp_Rev Access'!$F$7:$GK$318,$FO$2,FALSE))</f>
        <v>0</v>
      </c>
      <c r="FP351" s="90">
        <f>IF(ISNA(VLOOKUP($B351,'[1]1718  Exp_Rev Access'!$F$7:$GK$318,$FP$2,FALSE)),"",VLOOKUP($B351,'[1]1718  Exp_Rev Access'!$F$7:$GK$318,$FP$2,FALSE))</f>
        <v>0</v>
      </c>
      <c r="FQ351" s="90">
        <f>IF(ISNA(VLOOKUP($B351,'[1]1718  Exp_Rev Access'!$F$7:$GK$318,$FQ$2,FALSE)),"",VLOOKUP($B351,'[1]1718  Exp_Rev Access'!$F$7:$GK$318,$FQ$2,FALSE))</f>
        <v>0</v>
      </c>
      <c r="FR351" s="90">
        <f>IF(ISNA(VLOOKUP($B351,'[1]1718  Exp_Rev Access'!$F$7:$GK$318,$FR$2,FALSE)),"",VLOOKUP($B351,'[1]1718  Exp_Rev Access'!$F$7:$GK$318,$FR$2,FALSE))</f>
        <v>25275.64</v>
      </c>
      <c r="FS351" s="56">
        <f t="shared" si="925"/>
        <v>890126.41</v>
      </c>
      <c r="FT351" s="92">
        <f t="shared" si="926"/>
        <v>9.0848070366465694E-2</v>
      </c>
      <c r="FU351" s="94">
        <f t="shared" si="927"/>
        <v>1137.8616480032724</v>
      </c>
      <c r="FV351" s="95">
        <f>IF(ISNA(VLOOKUP($B351,'[1]1718  Exp_Rev Access'!$F$7:$GK$318,$FV$2,FALSE)),"",VLOOKUP($B351,'[1]1718  Exp_Rev Access'!$F$7:$GK$318,$FV$2,FALSE))</f>
        <v>0</v>
      </c>
      <c r="FW351" s="95">
        <f>IF(ISNA(VLOOKUP($B351,'[1]1718  Exp_Rev Access'!$F$7:$GK$318,$FW$2,FALSE)),"",VLOOKUP($B351,'[1]1718  Exp_Rev Access'!$F$7:$GK$318,$FW$2,FALSE))</f>
        <v>2398.0100000000002</v>
      </c>
      <c r="FX351" s="95">
        <f>IF(ISNA(VLOOKUP($B351,'[1]1718  Exp_Rev Access'!$F$7:$GK$318,$FX$2,FALSE)),"",VLOOKUP($B351,'[1]1718  Exp_Rev Access'!$F$7:$GK$318,$FX$2,FALSE))</f>
        <v>0</v>
      </c>
      <c r="FY351" s="95">
        <f>IF(ISNA(VLOOKUP($B351,'[1]1718  Exp_Rev Access'!$F$7:$GK$318,$FY$2,FALSE)),"",VLOOKUP($B351,'[1]1718  Exp_Rev Access'!$F$7:$GK$318,$FY$2,FALSE))</f>
        <v>0</v>
      </c>
      <c r="FZ351" s="95">
        <f>IF(ISNA(VLOOKUP($B351,'[1]1718  Exp_Rev Access'!$F$7:$GK$318,$FZ$2,FALSE)),"",VLOOKUP($B351,'[1]1718  Exp_Rev Access'!$F$7:$GK$318,$FZ$2,FALSE))</f>
        <v>0</v>
      </c>
      <c r="GA351" s="95">
        <f>IF(ISNA(VLOOKUP($B351,'[1]1718  Exp_Rev Access'!$F$7:$GK$318,$GA$2,FALSE)),"",VLOOKUP($B351,'[1]1718  Exp_Rev Access'!$F$7:$GK$318,$GA$2,FALSE))</f>
        <v>0</v>
      </c>
      <c r="GB351" s="95">
        <f>IF(ISNA(VLOOKUP($B351,'[1]1718  Exp_Rev Access'!$F$7:$GK$318,$GB$2,FALSE)),"",VLOOKUP($B351,'[1]1718  Exp_Rev Access'!$F$7:$GK$318,$GB$2,FALSE))</f>
        <v>0</v>
      </c>
      <c r="GC351" s="95">
        <f>IF(ISNA(VLOOKUP($B351,'[1]1718  Exp_Rev Access'!$F$7:$GK$318,$GC$2,FALSE)),"",VLOOKUP($B351,'[1]1718  Exp_Rev Access'!$F$7:$GK$318,$GC$2,FALSE))</f>
        <v>0</v>
      </c>
      <c r="GD351" s="95">
        <f>IF(ISNA(VLOOKUP($B351,'[1]1718  Exp_Rev Access'!$F$7:$GK$318,$GD$2,FALSE)),"",VLOOKUP($B351,'[1]1718  Exp_Rev Access'!$F$7:$GK$318,$GD$2,FALSE))</f>
        <v>1977.28</v>
      </c>
      <c r="GE351" s="95">
        <f>IF(ISNA(VLOOKUP($B351,'[1]1718  Exp_Rev Access'!$F$7:$GK$318,$GE$2,FALSE)),"",VLOOKUP($B351,'[1]1718  Exp_Rev Access'!$F$7:$GK$318,$GE$2,FALSE))</f>
        <v>70621.36</v>
      </c>
      <c r="GF351" s="95">
        <f>IF(ISNA(VLOOKUP($B351,'[1]1718  Exp_Rev Access'!$F$7:$GK$318,$GF$2,FALSE)),"",VLOOKUP($B351,'[1]1718  Exp_Rev Access'!$F$7:$GK$318,$GF$2,FALSE))</f>
        <v>0</v>
      </c>
      <c r="GG351" s="95">
        <f>IF(ISNA(VLOOKUP($B351,'[1]1718  Exp_Rev Access'!$F$7:$GK$318,$GG$2,FALSE)),"",VLOOKUP($B351,'[1]1718  Exp_Rev Access'!$F$7:$GK$318,$GG$2,FALSE))</f>
        <v>0</v>
      </c>
      <c r="GH351" s="95">
        <f>IF(ISNA(VLOOKUP($B351,'[1]1718  Exp_Rev Access'!$F$7:$GK$318,$GH$2,FALSE)),"",VLOOKUP($B351,'[1]1718  Exp_Rev Access'!$F$7:$GK$318,$GH$2,FALSE))</f>
        <v>0</v>
      </c>
      <c r="GI351" s="95">
        <f>IF(ISNA(VLOOKUP($B351,'[1]1718  Exp_Rev Access'!$F$7:$GK$318,$GI$2,FALSE)),"",VLOOKUP($B351,'[1]1718  Exp_Rev Access'!$F$7:$GK$318,$GI$2,FALSE))</f>
        <v>0</v>
      </c>
      <c r="GJ351" s="95">
        <f>IF(ISNA(VLOOKUP($B351,'[1]1718  Exp_Rev Access'!$F$7:$GK$318,$GJ$2,FALSE)),"",VLOOKUP($B351,'[1]1718  Exp_Rev Access'!$F$7:$GK$318,$GJ$2,FALSE))</f>
        <v>0</v>
      </c>
      <c r="GK351" s="95">
        <f>IF(ISNA(VLOOKUP($B351,'[1]1718  Exp_Rev Access'!$F$7:$GK$318,$GK$2,FALSE)),"",VLOOKUP($B351,'[1]1718  Exp_Rev Access'!$F$7:$GK$318,$GK$2,FALSE))</f>
        <v>2493.2600000000002</v>
      </c>
      <c r="GL351" s="95">
        <f>IF(ISNA(VLOOKUP($B351,'[1]1718  Exp_Rev Access'!$F$7:$GK$318,$GL$2,FALSE)),"",VLOOKUP($B351,'[1]1718  Exp_Rev Access'!$F$7:$GK$318,$GL$2,FALSE))</f>
        <v>0</v>
      </c>
      <c r="GM351" s="95">
        <f>IF(ISNA(VLOOKUP($B351,'[1]1718  Exp_Rev Access'!$F$7:$GK$318,$GM$2,FALSE)),"",VLOOKUP($B351,'[1]1718  Exp_Rev Access'!$F$7:$GK$318,$GM$2,FALSE))</f>
        <v>0</v>
      </c>
      <c r="GN351" s="95">
        <f>IF(ISNA(VLOOKUP($B351,'[1]1718  Exp_Rev Access'!$F$7:$GK$318,$GN$2,FALSE)),"",VLOOKUP($B351,'[1]1718  Exp_Rev Access'!$F$7:$GK$318,$GN$2,FALSE))</f>
        <v>0</v>
      </c>
      <c r="GO351" s="95">
        <f>IF(ISNA(VLOOKUP($B351,'[1]1718  Exp_Rev Access'!$F$7:$GK$318,$GO$2,FALSE)),"",VLOOKUP($B351,'[1]1718  Exp_Rev Access'!$F$7:$GK$318,$GO$2,FALSE))</f>
        <v>0</v>
      </c>
      <c r="GP351" s="95">
        <f>IF(ISNA(VLOOKUP($B351,'[1]1718  Exp_Rev Access'!$F$7:$GK$318,$GP$2,FALSE)),"",VLOOKUP($B351,'[1]1718  Exp_Rev Access'!$F$7:$GK$318,$GP$2,FALSE))</f>
        <v>0</v>
      </c>
      <c r="GQ351" s="95">
        <f>IF(ISNA(VLOOKUP($B351,'[1]1718  Exp_Rev Access'!$F$7:$GK$318,$GQ$2,FALSE)),"",VLOOKUP($B351,'[1]1718  Exp_Rev Access'!$F$7:$GK$318,$GQ$2,FALSE))</f>
        <v>0</v>
      </c>
      <c r="GR351" s="95">
        <f>IF(ISNA(VLOOKUP($B351,'[1]1718  Exp_Rev Access'!$F$7:$GK$318,$GR$2,FALSE)),"",VLOOKUP($B351,'[1]1718  Exp_Rev Access'!$F$7:$GK$318,$GR$2,FALSE))</f>
        <v>0</v>
      </c>
      <c r="GS351" s="95">
        <f>IF(ISNA(VLOOKUP($B351,'[1]1718  Exp_Rev Access'!$F$7:$GK$318,$GS$2,FALSE)),"",VLOOKUP($B351,'[1]1718  Exp_Rev Access'!$F$7:$GK$318,$GS$2,FALSE))</f>
        <v>0</v>
      </c>
      <c r="GT351" s="95">
        <f>IF(ISNA(VLOOKUP($B351,'[1]1718  Exp_Rev Access'!$F$7:$GK$318,$GT$2,FALSE)),"",VLOOKUP($B351,'[1]1718  Exp_Rev Access'!$F$7:$GK$318,$GT$2,FALSE))</f>
        <v>0</v>
      </c>
      <c r="GU351" s="56">
        <f t="shared" si="928"/>
        <v>77489.909999999989</v>
      </c>
      <c r="GV351" s="92">
        <f t="shared" si="929"/>
        <v>7.908774211486537E-3</v>
      </c>
      <c r="GW351" s="96">
        <f t="shared" si="930"/>
        <v>99.056488725264586</v>
      </c>
    </row>
    <row r="352" spans="1:222" x14ac:dyDescent="0.3">
      <c r="A352" s="73"/>
      <c r="B352" s="88" t="s">
        <v>700</v>
      </c>
      <c r="C352" s="89" t="s">
        <v>701</v>
      </c>
      <c r="D352" s="75">
        <f>IF(ISNA(VLOOKUP($B352,'[1]1718 enrollment_Rev_Exp by size'!$A$7:H683,3,FALSE)),"",VLOOKUP($B352,'[1]1718 enrollment_Rev_Exp by size'!$A$7:$G$350,3,FALSE))</f>
        <v>405.42</v>
      </c>
      <c r="E352" s="76">
        <f>IF(ISNA(VLOOKUP($B352,'[1]1718 enrollment_Rev_Exp by size'!$A$7:I685,5,FALSE)),"",VLOOKUP($B352,'[1]1718 enrollment_Rev_Exp by size'!$A$7:$G$350,5,FALSE))</f>
        <v>8382619.79</v>
      </c>
      <c r="F352" s="70">
        <f t="shared" si="912"/>
        <v>8382619.790000001</v>
      </c>
      <c r="G352" s="70">
        <f t="shared" si="913"/>
        <v>0</v>
      </c>
      <c r="H352" s="90">
        <f>IF(ISNA(VLOOKUP($B352,'[1]1718  Exp_Rev Access'!$F$7:$GK$318,3,FALSE)),"",VLOOKUP($B352,'[1]1718  Exp_Rev Access'!$F$7:$GK$318,3,FALSE))</f>
        <v>34352.300000000003</v>
      </c>
      <c r="I352" s="90">
        <f>IF(ISNA(VLOOKUP($B352,'[1]1718  Exp_Rev Access'!$F$7:$GK$318,4,FALSE)),"",VLOOKUP($B352,'[1]1718  Exp_Rev Access'!$F$7:$GK$318,4,FALSE))</f>
        <v>0</v>
      </c>
      <c r="J352" s="90">
        <f>IF(ISNA(VLOOKUP($B352,'[1]1718  Exp_Rev Access'!$F$7:$GK$318,5,FALSE)),"",VLOOKUP($B352,'[1]1718  Exp_Rev Access'!$F$7:$GK$318,5,FALSE))</f>
        <v>0</v>
      </c>
      <c r="K352" s="90">
        <f>IF(ISNA(VLOOKUP($B352,'[1]1718  Exp_Rev Access'!$F$7:$GK$318,6,FALSE)),"-",VLOOKUP($B352,'[1]1718  Exp_Rev Access'!$F$7:$GK$318,6,FALSE))</f>
        <v>319.45999999999998</v>
      </c>
      <c r="L352" s="90">
        <f>IF(ISNA(VLOOKUP($B352,'[1]1718  Exp_Rev Access'!$F$7:$GK$318,7,FALSE)),"",VLOOKUP($B352,'[1]1718  Exp_Rev Access'!$F$7:$GK$318,7,FALSE))</f>
        <v>0</v>
      </c>
      <c r="M352" s="90">
        <f>IF(ISNA(VLOOKUP($B352,'[1]1718  Exp_Rev Access'!$F$7:$GK$318,8,FALSE)),"",VLOOKUP($B352,'[1]1718  Exp_Rev Access'!$F$7:$GK$318,8,FALSE))</f>
        <v>0</v>
      </c>
      <c r="N352" s="56">
        <f t="shared" si="914"/>
        <v>34671.760000000002</v>
      </c>
      <c r="O352" s="91">
        <f t="shared" si="915"/>
        <v>4.136148467733379E-3</v>
      </c>
      <c r="P352" s="56">
        <f t="shared" si="916"/>
        <v>85.520595925213357</v>
      </c>
      <c r="Q352" s="90">
        <f>IF(ISNA(VLOOKUP($B352,'[1]1718  Exp_Rev Access'!$F$7:$GK$318,10,FALSE)),"",VLOOKUP($B352,'[1]1718  Exp_Rev Access'!$F$7:$GK$318,10,FALSE))</f>
        <v>0</v>
      </c>
      <c r="R352" s="90">
        <f>IF(ISNA(VLOOKUP($B352,'[1]1718  Exp_Rev Access'!$F$7:$GK$318,11,FALSE)),"",VLOOKUP($B352,'[1]1718  Exp_Rev Access'!$F$7:$GK$318,11,FALSE))</f>
        <v>0</v>
      </c>
      <c r="S352" s="90">
        <f>IF(ISNA(VLOOKUP($B352,'[1]1718  Exp_Rev Access'!$F$7:$GK$318,12,FALSE)),"",VLOOKUP($B352,'[1]1718  Exp_Rev Access'!$F$7:$GK$318,12,FALSE))</f>
        <v>0</v>
      </c>
      <c r="T352" s="90">
        <f>IF(ISNA(VLOOKUP($B352,'[1]1718  Exp_Rev Access'!$F$7:$GK$318,13,FALSE)),"",VLOOKUP($B352,'[1]1718  Exp_Rev Access'!$F$7:$GK$318,13,FALSE))</f>
        <v>0</v>
      </c>
      <c r="U352" s="90">
        <f>IF(ISNA(VLOOKUP($B352,'[1]1718  Exp_Rev Access'!$F$7:$GK$318,14,FALSE)),"",VLOOKUP($B352,'[1]1718  Exp_Rev Access'!$F$7:$GK$318,14,FALSE))</f>
        <v>0</v>
      </c>
      <c r="V352" s="90">
        <f>IF(ISNA(VLOOKUP($B352,'[1]1718  Exp_Rev Access'!$F$7:$GK$318,15,FALSE)),"",VLOOKUP($B352,'[1]1718  Exp_Rev Access'!$F$7:$GK$318,15,FALSE))</f>
        <v>0</v>
      </c>
      <c r="W352" s="90">
        <f>IF(ISNA(VLOOKUP($B352,'[1]1718  Exp_Rev Access'!$F$7:$GK$318,16,FALSE)),"",VLOOKUP($B352,'[1]1718  Exp_Rev Access'!$F$7:$GK$318,16,FALSE))</f>
        <v>0</v>
      </c>
      <c r="X352" s="90">
        <f>IF(ISNA(VLOOKUP($B352,'[1]1718  Exp_Rev Access'!$F$7:$GK$318,17,FALSE)),"",VLOOKUP($B352,'[1]1718  Exp_Rev Access'!$F$7:$GK$318,17,FALSE))</f>
        <v>0</v>
      </c>
      <c r="Y352" s="90">
        <f>IF(ISNA(VLOOKUP($B352,'[1]1718  Exp_Rev Access'!$F$7:$GK$318,18,FALSE)),"",VLOOKUP($B352,'[1]1718  Exp_Rev Access'!$F$7:$GK$318,18,FALSE))</f>
        <v>0</v>
      </c>
      <c r="Z352" s="90">
        <f>IF(ISNA(VLOOKUP($B352,'[1]1718  Exp_Rev Access'!$F$7:$GK$318,19,FALSE)),"",VLOOKUP($B352,'[1]1718  Exp_Rev Access'!$F$7:$GK$318,19,FALSE))</f>
        <v>0</v>
      </c>
      <c r="AA352" s="90">
        <f>IF(ISNA(VLOOKUP($B352,'[1]1718  Exp_Rev Access'!$F$7:$GK$318,20,FALSE)),"",VLOOKUP($B352,'[1]1718  Exp_Rev Access'!$F$7:$GK$318,20,FALSE))</f>
        <v>0</v>
      </c>
      <c r="AB352" s="90">
        <f>IF(ISNA(VLOOKUP($B352,'[1]1718  Exp_Rev Access'!$F$7:$GK$318,21,FALSE)),"",VLOOKUP($B352,'[1]1718  Exp_Rev Access'!$F$7:$GK$318,21,FALSE))</f>
        <v>0</v>
      </c>
      <c r="AC352" s="90">
        <f>IF(ISNA(VLOOKUP($B352,'[1]1718  Exp_Rev Access'!$F$7:$GK$318,22,FALSE)),"",VLOOKUP($B352,'[1]1718  Exp_Rev Access'!$F$7:$GK$318,22,FALSE))</f>
        <v>0</v>
      </c>
      <c r="AD352" s="90">
        <f>IF(ISNA(VLOOKUP($B352,'[1]1718  Exp_Rev Access'!$F$7:$GK$318,23,FALSE)),"",VLOOKUP($B352,'[1]1718  Exp_Rev Access'!$F$7:$GK$318,23,FALSE))</f>
        <v>9764.77</v>
      </c>
      <c r="AE352" s="90">
        <f>IF(ISNA(VLOOKUP($B352,'[1]1718  Exp_Rev Access'!$F$7:$GK$318,24,FALSE)),"",VLOOKUP($B352,'[1]1718  Exp_Rev Access'!$F$7:$GK$318,24,FALSE))</f>
        <v>37392.17</v>
      </c>
      <c r="AF352" s="90">
        <f>IF(ISNA(VLOOKUP($B352,'[1]1718  Exp_Rev Access'!$F$7:$GK$318,25,FALSE)),"",VLOOKUP($B352,'[1]1718  Exp_Rev Access'!$F$7:$GK$318,25,FALSE))</f>
        <v>0</v>
      </c>
      <c r="AG352" s="90">
        <f>IF(ISNA(VLOOKUP($B352,'[1]1718  Exp_Rev Access'!$F$7:$GK$318,26,FALSE)),"",VLOOKUP($B352,'[1]1718  Exp_Rev Access'!$F$7:$GK$318,26,FALSE))</f>
        <v>369.92</v>
      </c>
      <c r="AH352" s="90">
        <f>IF(ISNA(VLOOKUP($B352,'[1]1718  Exp_Rev Access'!$F$7:$GK$318,27,FALSE)),"",VLOOKUP($B352,'[1]1718  Exp_Rev Access'!$F$7:$GK$318,27,FALSE))</f>
        <v>0</v>
      </c>
      <c r="AI352" s="90">
        <f>IF(ISNA(VLOOKUP($B352,'[1]1718  Exp_Rev Access'!$F$7:$GK$318,28,FALSE)),"",VLOOKUP($B352,'[1]1718  Exp_Rev Access'!$F$7:$GK$318,28,FALSE))</f>
        <v>44750</v>
      </c>
      <c r="AJ352" s="90">
        <f>IF(ISNA(VLOOKUP($B352,'[1]1718  Exp_Rev Access'!$F$7:$GK$318,29,FALSE)),"",VLOOKUP($B352,'[1]1718  Exp_Rev Access'!$F$7:$GK$318,29,FALSE))</f>
        <v>0</v>
      </c>
      <c r="AK352" s="90">
        <f>IF(ISNA(VLOOKUP($B352,'[1]1718  Exp_Rev Access'!$F$7:$GK$318,30,FALSE)),"",VLOOKUP($B352,'[1]1718  Exp_Rev Access'!$F$7:$GK$318,30,FALSE))</f>
        <v>0</v>
      </c>
      <c r="AL352" s="90">
        <f>IF(ISNA(VLOOKUP($B352,'[1]1718  Exp_Rev Access'!$F$7:$GK$318,31,FALSE)),"",VLOOKUP($B352,'[1]1718  Exp_Rev Access'!$F$7:$GK$318,31,FALSE))</f>
        <v>41046.81</v>
      </c>
      <c r="AM352" s="56">
        <f t="shared" si="917"/>
        <v>133323.66999999998</v>
      </c>
      <c r="AN352" s="92">
        <f t="shared" si="918"/>
        <v>1.590477360777447E-2</v>
      </c>
      <c r="AO352" s="71">
        <f t="shared" si="919"/>
        <v>328.8532139509644</v>
      </c>
      <c r="AP352" s="90">
        <f>IF(ISNA(VLOOKUP($B352,'[1]1718  Exp_Rev Access'!$F$7:$GK$318,33,FALSE)),"",VLOOKUP($B352,'[1]1718  Exp_Rev Access'!$F$7:$GK$318,33,FALSE))</f>
        <v>3172098.47</v>
      </c>
      <c r="AQ352" s="90">
        <f>IF(ISNA(VLOOKUP($B352,'[1]1718  Exp_Rev Access'!$F$7:$GK$318,34,FALSE)),"",VLOOKUP($B352,'[1]1718  Exp_Rev Access'!$F$7:$GK$318,34,FALSE))</f>
        <v>82896.58</v>
      </c>
      <c r="AR352" s="90">
        <f>IF(ISNA(VLOOKUP($B352,'[1]1718  Exp_Rev Access'!$F$7:$GK$318,35,FALSE)),"",VLOOKUP($B352,'[1]1718  Exp_Rev Access'!$F$7:$GK$318,35,FALSE))</f>
        <v>506477.2</v>
      </c>
      <c r="AS352" s="90">
        <f>IF(ISNA(VLOOKUP($B352,'[1]1718  Exp_Rev Access'!$F$7:$GK$318,36,FALSE)),"",VLOOKUP($B352,'[1]1718  Exp_Rev Access'!$F$7:$GK$318,36,FALSE))</f>
        <v>0</v>
      </c>
      <c r="AT352" s="90">
        <f>IF(ISNA(VLOOKUP($B352,'[1]1718  Exp_Rev Access'!$F$7:$GK$318,37,FALSE)),"",VLOOKUP($B352,'[1]1718  Exp_Rev Access'!$F$7:$GK$318,37,FALSE))</f>
        <v>0</v>
      </c>
      <c r="AU352" s="56">
        <f t="shared" si="920"/>
        <v>3761472.2500000005</v>
      </c>
      <c r="AV352" s="93">
        <f t="shared" si="921"/>
        <v>0.44872275544302126</v>
      </c>
      <c r="AW352" s="56">
        <f t="shared" si="922"/>
        <v>9277.9642099551093</v>
      </c>
      <c r="AX352" s="90">
        <f>IF(ISNA(VLOOKUP($B352,'[1]1718  Exp_Rev Access'!$F$7:$GK$318,39,FALSE)),"",VLOOKUP($B352,'[1]1718  Exp_Rev Access'!$F$7:$GK$318,39,FALSE))</f>
        <v>0</v>
      </c>
      <c r="AY352" s="90">
        <f>IF(ISNA(VLOOKUP($B352,'[1]1718  Exp_Rev Access'!$F$7:$GK$318,40,FALSE)),"",VLOOKUP($B352,'[1]1718  Exp_Rev Access'!$F$7:$GK$318,40,FALSE))</f>
        <v>388571.12</v>
      </c>
      <c r="AZ352" s="90">
        <f>IF(ISNA(VLOOKUP($B352,'[1]1718  Exp_Rev Access'!$F$7:$GK$318,41,FALSE)),"",VLOOKUP($B352,'[1]1718  Exp_Rev Access'!$F$7:$GK$318,41,FALSE))</f>
        <v>6421.97</v>
      </c>
      <c r="BA352" s="90">
        <f>IF(ISNA(VLOOKUP($B352,'[1]1718  Exp_Rev Access'!$F$7:$GK$318,42,FALSE)),"",VLOOKUP($B352,'[1]1718  Exp_Rev Access'!$F$7:$GK$318,42,FALSE))</f>
        <v>0</v>
      </c>
      <c r="BB352" s="90">
        <f>IF(ISNA(VLOOKUP($B352,'[1]1718  Exp_Rev Access'!$F$7:$GK$318,43,FALSE)),"",VLOOKUP($B352,'[1]1718  Exp_Rev Access'!$F$7:$GK$318,43,FALSE))</f>
        <v>0</v>
      </c>
      <c r="BC352" s="90">
        <f>IF(ISNA(VLOOKUP($B352,'[1]1718  Exp_Rev Access'!$F$7:$GK$318,44,FALSE)),"",VLOOKUP($B352,'[1]1718  Exp_Rev Access'!$F$7:$GK$318,44,FALSE))</f>
        <v>246307.39</v>
      </c>
      <c r="BD352" s="90">
        <f>IF(ISNA(VLOOKUP($B352,'[1]1718  Exp_Rev Access'!$F$7:$GK$318,45,FALSE)),"",VLOOKUP($B352,'[1]1718  Exp_Rev Access'!$F$7:$GK$318,45,FALSE))</f>
        <v>0</v>
      </c>
      <c r="BE352" s="90">
        <f>IF(ISNA(VLOOKUP($B352,'[1]1718  Exp_Rev Access'!$F$7:$GK$318,46,FALSE)),"",VLOOKUP($B352,'[1]1718  Exp_Rev Access'!$F$7:$GK$318,46,FALSE))</f>
        <v>236800.23</v>
      </c>
      <c r="BF352" s="90">
        <f>IF(ISNA(VLOOKUP($B352,'[1]1718  Exp_Rev Access'!$F$7:$GK$318,47,FALSE)),"",VLOOKUP($B352,'[1]1718  Exp_Rev Access'!$F$7:$GK$318,47,FALSE))</f>
        <v>0</v>
      </c>
      <c r="BG352" s="90">
        <f>IF(ISNA(VLOOKUP($B352,'[1]1718  Exp_Rev Access'!$F$7:$GK$318,48,FALSE)),"",VLOOKUP($B352,'[1]1718  Exp_Rev Access'!$F$7:$GK$318,48,FALSE))</f>
        <v>0</v>
      </c>
      <c r="BH352" s="90">
        <f>IF(ISNA(VLOOKUP($B352,'[1]1718  Exp_Rev Access'!$F$7:$GK$318,49,FALSE)),"",VLOOKUP($B352,'[1]1718  Exp_Rev Access'!$F$7:$GK$318,49,FALSE))</f>
        <v>6256.59</v>
      </c>
      <c r="BI352" s="90">
        <f>IF(ISNA(VLOOKUP($B352,'[1]1718  Exp_Rev Access'!$F$7:$GK$318,50,FALSE)),"",VLOOKUP($B352,'[1]1718  Exp_Rev Access'!$F$7:$GK$318,50,FALSE))</f>
        <v>0</v>
      </c>
      <c r="BJ352" s="90">
        <f>IF(ISNA(VLOOKUP($B352,'[1]1718  Exp_Rev Access'!$F$7:$GK$318,51,FALSE)),"",VLOOKUP($B352,'[1]1718  Exp_Rev Access'!$F$7:$GK$318,51,FALSE))</f>
        <v>5131.79</v>
      </c>
      <c r="BK352" s="90">
        <f>IF(ISNA(VLOOKUP($B352,'[1]1718  Exp_Rev Access'!$F$7:$GK$318,52,FALSE)),"",VLOOKUP($B352,'[1]1718  Exp_Rev Access'!$F$7:$GK$318,52,FALSE))</f>
        <v>257974.52</v>
      </c>
      <c r="BL352" s="90">
        <f>IF(ISNA(VLOOKUP($B352,'[1]1718  Exp_Rev Access'!$F$7:$GK$318,53,FALSE)),"",VLOOKUP($B352,'[1]1718  Exp_Rev Access'!$F$7:$GK$318,53,FALSE))</f>
        <v>0</v>
      </c>
      <c r="BM352" s="90">
        <f>IF(ISNA(VLOOKUP($B352,'[1]1718  Exp_Rev Access'!$F$7:$GK$318,54,FALSE)),"",VLOOKUP($B352,'[1]1718  Exp_Rev Access'!$F$7:$GK$318,54,FALSE))</f>
        <v>0</v>
      </c>
      <c r="BN352" s="90">
        <f>IF(ISNA(VLOOKUP($B352,'[1]1718  Exp_Rev Access'!$F$7:$GK$318,55,FALSE)),"",VLOOKUP($B352,'[1]1718  Exp_Rev Access'!$F$7:$GK$318,55,FALSE))</f>
        <v>0</v>
      </c>
      <c r="BO352" s="90">
        <f>IF(ISNA(VLOOKUP($B352,'[1]1718  Exp_Rev Access'!$F$7:$GK$318,56,FALSE)),"",VLOOKUP($B352,'[1]1718  Exp_Rev Access'!$F$7:$GK$318,56,FALSE))</f>
        <v>0</v>
      </c>
      <c r="BP352" s="90">
        <f>IF(ISNA(VLOOKUP($B352,'[1]1718  Exp_Rev Access'!$F$7:$GK$318,57,FALSE)),"",VLOOKUP($B352,'[1]1718  Exp_Rev Access'!$F$7:$GK$318,57,FALSE))</f>
        <v>0</v>
      </c>
      <c r="BQ352" s="90">
        <f>IF(ISNA(VLOOKUP($B352,'[1]1718  Exp_Rev Access'!$F$7:$GK$318,58,FALSE)),"",VLOOKUP($B352,'[1]1718  Exp_Rev Access'!$F$7:$GK$318,58,FALSE))</f>
        <v>0</v>
      </c>
      <c r="BR352" s="90">
        <f>IF(ISNA(VLOOKUP($B352,'[1]1718  Exp_Rev Access'!$F$7:$GK$318,59,FALSE)),"",VLOOKUP($B352,'[1]1718  Exp_Rev Access'!$F$7:$GK$318,59,FALSE))</f>
        <v>0</v>
      </c>
      <c r="BS352" s="90">
        <f>IF(ISNA(VLOOKUP($B352,'[1]1718  Exp_Rev Access'!$F$7:$GK$318,60,FALSE)),"",VLOOKUP($B352,'[1]1718  Exp_Rev Access'!$F$7:$GK$318,60,FALSE))</f>
        <v>0</v>
      </c>
      <c r="BT352" s="90">
        <f>IF(ISNA(VLOOKUP($B352,'[1]1718  Exp_Rev Access'!$F$7:$GK$318,61,FALSE)),"",VLOOKUP($B352,'[1]1718  Exp_Rev Access'!$F$7:$GK$318,61,FALSE))</f>
        <v>0</v>
      </c>
      <c r="BU352" s="90">
        <f>IF(ISNA(VLOOKUP($B352,'[1]1718  Exp_Rev Access'!$F$7:$GK$318,62,FALSE)),"",VLOOKUP($B352,'[1]1718  Exp_Rev Access'!$F$7:$GK$318,62,FALSE))</f>
        <v>0</v>
      </c>
      <c r="BV352" s="56">
        <f t="shared" si="893"/>
        <v>1147463.6099999999</v>
      </c>
      <c r="BW352" s="92">
        <f t="shared" si="923"/>
        <v>0.13688603786716658</v>
      </c>
      <c r="BX352" s="71">
        <f t="shared" si="924"/>
        <v>2830.308346899511</v>
      </c>
      <c r="BY352" s="90">
        <f>IF(ISNA(VLOOKUP($B352,'[1]1718  Exp_Rev Access'!$F$7:$GK$318,64,FALSE)),"",VLOOKUP($B352,'[1]1718  Exp_Rev Access'!$F$7:$GK$318,64,FALSE))</f>
        <v>0</v>
      </c>
      <c r="BZ352" s="90">
        <f>IF(ISNA(VLOOKUP($B352,'[1]1718  Exp_Rev Access'!$F$7:$GK$318,65,FALSE)),"",VLOOKUP($B352,'[1]1718  Exp_Rev Access'!$F$7:$GK$318,65,FALSE))</f>
        <v>2341151.46</v>
      </c>
      <c r="CA352" s="90">
        <f>IF(ISNA(VLOOKUP($B352,'[1]1718  Exp_Rev Access'!$F$7:$GK$318,66,FALSE)),"",VLOOKUP($B352,'[1]1718  Exp_Rev Access'!$F$7:$GK$318,66,FALSE))</f>
        <v>22955</v>
      </c>
      <c r="CB352" s="90">
        <f>IF(ISNA(VLOOKUP($B352,'[1]1718  Exp_Rev Access'!$F$7:$GK$318,67,FALSE)),"",VLOOKUP($B352,'[1]1718  Exp_Rev Access'!$F$7:$GK$318,67,FALSE))</f>
        <v>0</v>
      </c>
      <c r="CC352" s="90">
        <f>IF(ISNA(VLOOKUP($B352,'[1]1718  Exp_Rev Access'!$F$7:$GK$318,68,FALSE)),"",VLOOKUP($B352,'[1]1718  Exp_Rev Access'!$F$7:$GK$318,68,FALSE))</f>
        <v>10710.71</v>
      </c>
      <c r="CD352" s="90">
        <f>IF(ISNA(VLOOKUP($B352,'[1]1718  Exp_Rev Access'!$F$7:$GK$318,69,FALSE)),"",VLOOKUP($B352,'[1]1718  Exp_Rev Access'!$F$7:$GK$318,69,FALSE))</f>
        <v>0</v>
      </c>
      <c r="CE352" s="56">
        <f t="shared" si="881"/>
        <v>2374817.17</v>
      </c>
      <c r="CF352" s="92">
        <f t="shared" si="896"/>
        <v>0.28330250321421291</v>
      </c>
      <c r="CG352" s="78">
        <f t="shared" si="897"/>
        <v>5857.6714764935123</v>
      </c>
      <c r="CH352" s="90">
        <f>IF(ISNA(VLOOKUP($B352,'[1]1718  Exp_Rev Access'!$F$7:$GK$318,$CH$2,FALSE)),"",VLOOKUP($B352,'[1]1718  Exp_Rev Access'!$F$7:$GK$318,$CH$2,FALSE))</f>
        <v>0</v>
      </c>
      <c r="CI352" s="90">
        <f>IF(ISNA(VLOOKUP($B352,'[1]1718  Exp_Rev Access'!$F$7:$GK$318,$CI$2,FALSE)),"",VLOOKUP($B352,'[1]1718  Exp_Rev Access'!$F$7:$GK$318,$CI$2,FALSE))</f>
        <v>0</v>
      </c>
      <c r="CJ352" s="90">
        <f>IF(ISNA(VLOOKUP($B352,'[1]1718  Exp_Rev Access'!$F$7:$GK$318,$CJ$2,FALSE)),"",VLOOKUP($B352,'[1]1718  Exp_Rev Access'!$F$7:$GK$318,$CJ$2,FALSE))</f>
        <v>0</v>
      </c>
      <c r="CK352" s="90">
        <f>IF(ISNA(VLOOKUP($B352,'[1]1718  Exp_Rev Access'!$F$7:$GK$318,$CK$2,FALSE)),"",VLOOKUP($B352,'[1]1718  Exp_Rev Access'!$F$7:$GK$318,$CK$2,FALSE))</f>
        <v>0</v>
      </c>
      <c r="CL352" s="90">
        <f>IF(ISNA(VLOOKUP($B352,'[1]1718  Exp_Rev Access'!$F$7:$GK$318,$CL$2,FALSE)),"",VLOOKUP($B352,'[1]1718  Exp_Rev Access'!$F$7:$GK$318,$CL$2,FALSE))</f>
        <v>0</v>
      </c>
      <c r="CM352" s="90">
        <f>IF(ISNA(VLOOKUP($B352,'[1]1718  Exp_Rev Access'!$F$7:$GK$318,$CM$2,FALSE)),"",VLOOKUP($B352,'[1]1718  Exp_Rev Access'!$F$7:$GK$318,$CM$2,FALSE))</f>
        <v>0</v>
      </c>
      <c r="CN352" s="90">
        <f>IF(ISNA(VLOOKUP($B352,'[1]1718  Exp_Rev Access'!$F$7:$GK$318,$CN$2,FALSE)),"",VLOOKUP($B352,'[1]1718  Exp_Rev Access'!$F$7:$GK$318,$CN$2,FALSE))</f>
        <v>0</v>
      </c>
      <c r="CO352" s="90">
        <f>IF(ISNA(VLOOKUP($B352,'[1]1718  Exp_Rev Access'!$F$7:$GK$318,$CO$2,FALSE)),"",VLOOKUP($B352,'[1]1718  Exp_Rev Access'!$F$7:$GK$318,$CO$2,FALSE))</f>
        <v>0</v>
      </c>
      <c r="CP352" s="90">
        <f>IF(ISNA(VLOOKUP($B352,'[1]1718  Exp_Rev Access'!$F$7:$GK$318,$CP$2,FALSE)),"",VLOOKUP($B352,'[1]1718  Exp_Rev Access'!$F$7:$GK$318,$CP$2,FALSE))</f>
        <v>0</v>
      </c>
      <c r="CQ352" s="90">
        <f>IF(ISNA(VLOOKUP($B352,'[1]1718  Exp_Rev Access'!$F$7:$GK$318,$CQ$2,FALSE)),"",VLOOKUP($B352,'[1]1718  Exp_Rev Access'!$F$7:$GK$318,$CQ$2,FALSE))</f>
        <v>89347.98</v>
      </c>
      <c r="CR352" s="90">
        <f>IF(ISNA(VLOOKUP($B352,'[1]1718  Exp_Rev Access'!$F$7:$GK$318,$CR$2,FALSE)),"",VLOOKUP($B352,'[1]1718  Exp_Rev Access'!$F$7:$GK$318,$CR$2,FALSE))</f>
        <v>0</v>
      </c>
      <c r="CS352" s="90">
        <f>IF(ISNA(VLOOKUP($B352,'[1]1718  Exp_Rev Access'!$F$7:$GK$318,$CS$2,FALSE)),"",VLOOKUP($B352,'[1]1718  Exp_Rev Access'!$F$7:$GK$318,$CS$2,FALSE))</f>
        <v>0</v>
      </c>
      <c r="CT352" s="90">
        <f>IF(ISNA(VLOOKUP($B352,'[1]1718  Exp_Rev Access'!$F$7:$GK$318,$CT$2,FALSE)),"",VLOOKUP($B352,'[1]1718  Exp_Rev Access'!$F$7:$GK$318,$CT$2,FALSE))</f>
        <v>0</v>
      </c>
      <c r="CU352" s="90">
        <f>IF(ISNA(VLOOKUP($B352,'[1]1718  Exp_Rev Access'!$F$7:$GK$318,$CU$2,FALSE)),"",VLOOKUP($B352,'[1]1718  Exp_Rev Access'!$F$7:$GK$318,$CU$2,FALSE))</f>
        <v>123084.82</v>
      </c>
      <c r="CV352" s="90">
        <f>IF(ISNA(VLOOKUP($B352,'[1]1718  Exp_Rev Access'!$F$7:$GK$318,$CV$2,FALSE)),"",VLOOKUP($B352,'[1]1718  Exp_Rev Access'!$F$7:$GK$318,$CV$2,FALSE))</f>
        <v>51706.69</v>
      </c>
      <c r="CW352" s="90">
        <f>IF(ISNA(VLOOKUP($B352,'[1]1718  Exp_Rev Access'!$F$7:$GK$318,$CW$2,FALSE)),"",VLOOKUP($B352,'[1]1718  Exp_Rev Access'!$F$7:$GK$318,$CW$2,FALSE))</f>
        <v>0</v>
      </c>
      <c r="CX352" s="90">
        <f>IF(ISNA(VLOOKUP($B352,'[1]1718  Exp_Rev Access'!$F$7:$GK$318,$CX$2,FALSE)),"",VLOOKUP($B352,'[1]1718  Exp_Rev Access'!$F$7:$GK$318,$CX$2,FALSE))</f>
        <v>0</v>
      </c>
      <c r="CY352" s="90">
        <f>IF(ISNA(VLOOKUP($B352,'[1]1718  Exp_Rev Access'!$F$7:$GK$318,$CY$2,FALSE)),"",VLOOKUP($B352,'[1]1718  Exp_Rev Access'!$F$7:$GK$318,$CY$2,FALSE))</f>
        <v>0</v>
      </c>
      <c r="CZ352" s="90">
        <f>IF(ISNA(VLOOKUP($B352,'[1]1718  Exp_Rev Access'!$F$7:$GK$318,$CZ$2,FALSE)),"",VLOOKUP($B352,'[1]1718  Exp_Rev Access'!$F$7:$GK$318,$CZ$2,FALSE))</f>
        <v>0</v>
      </c>
      <c r="DA352" s="90">
        <f>IF(ISNA(VLOOKUP($B352,'[1]1718  Exp_Rev Access'!$F$7:$GK$318,$DA$2,FALSE)),"",VLOOKUP($B352,'[1]1718  Exp_Rev Access'!$F$7:$GK$318,$DA$2,FALSE))</f>
        <v>0</v>
      </c>
      <c r="DB352" s="90">
        <f>IF(ISNA(VLOOKUP($B352,'[1]1718  Exp_Rev Access'!$F$7:$GK$318,$DB$2,FALSE)),"",VLOOKUP($B352,'[1]1718  Exp_Rev Access'!$F$7:$GK$318,$DB$2,FALSE))</f>
        <v>15798.3</v>
      </c>
      <c r="DC352" s="90">
        <f>IF(ISNA(VLOOKUP($B352,'[1]1718  Exp_Rev Access'!$F$7:$GK$318,$DC$2,FALSE)),"",VLOOKUP($B352,'[1]1718  Exp_Rev Access'!$F$7:$GK$318,$DC$2,FALSE))</f>
        <v>0</v>
      </c>
      <c r="DD352" s="90">
        <f>IF(ISNA(VLOOKUP($B352,'[1]1718  Exp_Rev Access'!$F$7:$GK$318,$DD$2,FALSE)),"",VLOOKUP($B352,'[1]1718  Exp_Rev Access'!$F$7:$GK$318,$DD$2,FALSE))</f>
        <v>0</v>
      </c>
      <c r="DE352" s="90">
        <f>IF(ISNA(VLOOKUP($B352,'[1]1718  Exp_Rev Access'!$F$7:$GK$318,$DE$2,FALSE)),"",VLOOKUP($B352,'[1]1718  Exp_Rev Access'!$F$7:$GK$318,$DE$2,FALSE))</f>
        <v>0</v>
      </c>
      <c r="DF352" s="90">
        <f>IF(ISNA(VLOOKUP($B352,'[1]1718  Exp_Rev Access'!$F$7:$GK$318,$DF$2,FALSE)),"",VLOOKUP($B352,'[1]1718  Exp_Rev Access'!$F$7:$GK$318,$DF$2,FALSE))</f>
        <v>0</v>
      </c>
      <c r="DG352" s="90">
        <f>IF(ISNA(VLOOKUP($B352,'[1]1718  Exp_Rev Access'!$F$7:$GK$318,$DG$2,FALSE)),"",VLOOKUP($B352,'[1]1718  Exp_Rev Access'!$F$7:$GK$318,$DG$2,FALSE))</f>
        <v>0</v>
      </c>
      <c r="DH352" s="90">
        <f>IF(ISNA(VLOOKUP($B352,'[1]1718  Exp_Rev Access'!$F$7:$GK$318,$DH$2,FALSE)),"",VLOOKUP($B352,'[1]1718  Exp_Rev Access'!$F$7:$GK$318,$DH$2,FALSE))</f>
        <v>0</v>
      </c>
      <c r="DI352" s="90">
        <f>IF(ISNA(VLOOKUP($B352,'[1]1718  Exp_Rev Access'!$F$7:$GK$318,$DI$2,FALSE)),"",VLOOKUP($B352,'[1]1718  Exp_Rev Access'!$F$7:$GK$318,$DI$2,FALSE))</f>
        <v>234887.48</v>
      </c>
      <c r="DJ352" s="90">
        <f>IF(ISNA(VLOOKUP($B352,'[1]1718  Exp_Rev Access'!$F$7:$GK$318,$DJ$2,FALSE)),"",VLOOKUP($B352,'[1]1718  Exp_Rev Access'!$F$7:$GK$318,$DJ$2,FALSE))</f>
        <v>0</v>
      </c>
      <c r="DK352" s="90">
        <f>IF(ISNA(VLOOKUP($B352,'[1]1718  Exp_Rev Access'!$F$7:$GK$318,$DK$2,FALSE)),"",VLOOKUP($B352,'[1]1718  Exp_Rev Access'!$F$7:$GK$318,$DK$2,FALSE))</f>
        <v>0</v>
      </c>
      <c r="DL352" s="90">
        <f>IF(ISNA(VLOOKUP($B352,'[1]1718  Exp_Rev Access'!$F$7:$GK$318,$DL$2,FALSE)),"",VLOOKUP($B352,'[1]1718  Exp_Rev Access'!$F$7:$GK$318,$DL$2,FALSE))</f>
        <v>0</v>
      </c>
      <c r="DM352" s="90">
        <f>IF(ISNA(VLOOKUP($B352,'[1]1718  Exp_Rev Access'!$F$7:$GK$318,$DM$2,FALSE)),"",VLOOKUP($B352,'[1]1718  Exp_Rev Access'!$F$7:$GK$318,$DM$2,FALSE))</f>
        <v>0</v>
      </c>
      <c r="DN352" s="90">
        <f>IF(ISNA(VLOOKUP($B352,'[1]1718  Exp_Rev Access'!$F$7:$GK$318,$DN$2,FALSE)),"",VLOOKUP($B352,'[1]1718  Exp_Rev Access'!$F$7:$GK$318,$DN$2,FALSE))</f>
        <v>0</v>
      </c>
      <c r="DO352" s="90">
        <f>IF(ISNA(VLOOKUP($B352,'[1]1718  Exp_Rev Access'!$F$7:$GK$318,$DO$2,FALSE)),"",VLOOKUP($B352,'[1]1718  Exp_Rev Access'!$F$7:$GK$318,$DO$2,FALSE))</f>
        <v>0</v>
      </c>
      <c r="DP352" s="90">
        <f>IF(ISNA(VLOOKUP($B352,'[1]1718  Exp_Rev Access'!$F$7:$GK$318,$DP$2,FALSE)),"",VLOOKUP($B352,'[1]1718  Exp_Rev Access'!$F$7:$GK$318,$DP$2,FALSE))</f>
        <v>0</v>
      </c>
      <c r="DQ352" s="90">
        <f>IF(ISNA(VLOOKUP($B352,'[1]1718  Exp_Rev Access'!$F$7:$GK$318,$DQ$2,FALSE)),"",VLOOKUP($B352,'[1]1718  Exp_Rev Access'!$F$7:$GK$318,$DQ$2,FALSE))</f>
        <v>0</v>
      </c>
      <c r="DR352" s="90">
        <f>IF(ISNA(VLOOKUP($B352,'[1]1718  Exp_Rev Access'!$F$7:$GK$318,$DR$2,FALSE)),"",VLOOKUP($B352,'[1]1718  Exp_Rev Access'!$F$7:$GK$318,$DR$2,FALSE))</f>
        <v>0</v>
      </c>
      <c r="DS352" s="90">
        <f>IF(ISNA(VLOOKUP($B352,'[1]1718  Exp_Rev Access'!$F$7:$GK$318,$DS$2,FALSE)),"",VLOOKUP($B352,'[1]1718  Exp_Rev Access'!$F$7:$GK$318,$DS$2,FALSE))</f>
        <v>0</v>
      </c>
      <c r="DT352" s="90">
        <f>IF(ISNA(VLOOKUP($B352,'[1]1718  Exp_Rev Access'!$F$7:$GK$318,$DT$2,FALSE)),"",VLOOKUP($B352,'[1]1718  Exp_Rev Access'!$F$7:$GK$318,$DT$2,FALSE))</f>
        <v>0</v>
      </c>
      <c r="DU352" s="90">
        <f>IF(ISNA(VLOOKUP($B352,'[1]1718  Exp_Rev Access'!$F$7:$GK$318,$DU$2,FALSE)),"",VLOOKUP($B352,'[1]1718  Exp_Rev Access'!$F$7:$GK$318,$DU$2,FALSE))</f>
        <v>0</v>
      </c>
      <c r="DV352" s="90">
        <f>IF(ISNA(VLOOKUP($B352,'[1]1718  Exp_Rev Access'!$F$7:$GK$318,$DV$2,FALSE)),"",VLOOKUP($B352,'[1]1718  Exp_Rev Access'!$F$7:$GK$318,$DV$2,FALSE))</f>
        <v>0</v>
      </c>
      <c r="DW352" s="90">
        <f>IF(ISNA(VLOOKUP($B352,'[1]1718  Exp_Rev Access'!$F$7:$GK$318,$DW$2,FALSE)),"",VLOOKUP($B352,'[1]1718  Exp_Rev Access'!$F$7:$GK$318,$DW$2,FALSE))</f>
        <v>0</v>
      </c>
      <c r="DX352" s="90">
        <f>IF(ISNA(VLOOKUP($B352,'[1]1718  Exp_Rev Access'!$F$7:$GK$318,$DX$2,FALSE)),"",VLOOKUP($B352,'[1]1718  Exp_Rev Access'!$F$7:$GK$318,$DX$2,FALSE))</f>
        <v>0</v>
      </c>
      <c r="DY352" s="90">
        <f>IF(ISNA(VLOOKUP($B352,'[1]1718  Exp_Rev Access'!$F$7:$GK$318,$DY$2,FALSE)),"",VLOOKUP($B352,'[1]1718  Exp_Rev Access'!$F$7:$GK$318,$DY$2,FALSE))</f>
        <v>0</v>
      </c>
      <c r="DZ352" s="90">
        <f>IF(ISNA(VLOOKUP($B352,'[1]1718  Exp_Rev Access'!$F$7:$GK$318,$DZ$2,FALSE)),"",VLOOKUP($B352,'[1]1718  Exp_Rev Access'!$F$7:$GK$318,$DZ$2,FALSE))</f>
        <v>0</v>
      </c>
      <c r="EA352" s="90">
        <f>IF(ISNA(VLOOKUP($B352,'[1]1718  Exp_Rev Access'!$F$7:$GK$318,$EA$2,FALSE)),"",VLOOKUP($B352,'[1]1718  Exp_Rev Access'!$F$7:$GK$318,$EA$2,FALSE))</f>
        <v>0</v>
      </c>
      <c r="EB352" s="90">
        <f>IF(ISNA(VLOOKUP($B352,'[1]1718  Exp_Rev Access'!$F$7:$GK$318,$EB$2,FALSE)),"",VLOOKUP($B352,'[1]1718  Exp_Rev Access'!$F$7:$GK$318,$EB$2,FALSE))</f>
        <v>0</v>
      </c>
      <c r="EC352" s="90">
        <f>IF(ISNA(VLOOKUP($B352,'[1]1718  Exp_Rev Access'!$F$7:$GK$318,$EC$2,FALSE)),"",VLOOKUP($B352,'[1]1718  Exp_Rev Access'!$F$7:$GK$318,$EC$2,FALSE))</f>
        <v>0</v>
      </c>
      <c r="ED352" s="90">
        <f>IF(ISNA(VLOOKUP($B352,'[1]1718  Exp_Rev Access'!$F$7:$GK$318,$ED$2,FALSE)),"",VLOOKUP($B352,'[1]1718  Exp_Rev Access'!$F$7:$GK$318,$ED$2,FALSE))</f>
        <v>0</v>
      </c>
      <c r="EE352" s="90">
        <f>IF(ISNA(VLOOKUP($B352,'[1]1718  Exp_Rev Access'!$F$7:$GK$318,$EE$2,FALSE)),"",VLOOKUP($B352,'[1]1718  Exp_Rev Access'!$F$7:$GK$318,$EE$2,FALSE))</f>
        <v>0</v>
      </c>
      <c r="EF352" s="90">
        <f>IF(ISNA(VLOOKUP($B352,'[1]1718  Exp_Rev Access'!$F$7:$GK$318,$EF$2,FALSE)),"",VLOOKUP($B352,'[1]1718  Exp_Rev Access'!$F$7:$GK$318,$EF$2,FALSE))</f>
        <v>0</v>
      </c>
      <c r="EG352" s="90">
        <f>IF(ISNA(VLOOKUP($B352,'[1]1718  Exp_Rev Access'!$F$7:$GK$318,$EG$2,FALSE)),"",VLOOKUP($B352,'[1]1718  Exp_Rev Access'!$F$7:$GK$318,$EG$2,FALSE))</f>
        <v>67047.33</v>
      </c>
      <c r="EH352" s="90">
        <f>IF(ISNA(VLOOKUP($B352,'[1]1718  Exp_Rev Access'!$F$7:$GK$318,$EH$2,FALSE)),"",VLOOKUP($B352,'[1]1718  Exp_Rev Access'!$F$7:$GK$318,$EH$2,FALSE))</f>
        <v>0</v>
      </c>
      <c r="EI352" s="90">
        <f>IF(ISNA(VLOOKUP($B352,'[1]1718  Exp_Rev Access'!$F$7:$GK$318,$EI$2,FALSE)),"",VLOOKUP($B352,'[1]1718  Exp_Rev Access'!$F$7:$GK$318,$EI$2,FALSE))</f>
        <v>0</v>
      </c>
      <c r="EJ352" s="90">
        <f>IF(ISNA(VLOOKUP($B352,'[1]1718  Exp_Rev Access'!$F$7:$GK$318,$EJ$2,FALSE)),"",VLOOKUP($B352,'[1]1718  Exp_Rev Access'!$F$7:$GK$318,$EJ$2,FALSE))</f>
        <v>0</v>
      </c>
      <c r="EK352" s="90">
        <f>IF(ISNA(VLOOKUP($B352,'[1]1718  Exp_Rev Access'!$F$7:$GK$318,$EK$2,FALSE)),"",VLOOKUP($B352,'[1]1718  Exp_Rev Access'!$F$7:$GK$318,$EK$2,FALSE))</f>
        <v>0</v>
      </c>
      <c r="EL352" s="90">
        <f>IF(ISNA(VLOOKUP($B352,'[1]1718  Exp_Rev Access'!$F$7:$GK$318,$EL$2,FALSE)),"",VLOOKUP($B352,'[1]1718  Exp_Rev Access'!$F$7:$GK$318,$EL$2,FALSE))</f>
        <v>0</v>
      </c>
      <c r="EM352" s="90">
        <f>IF(ISNA(VLOOKUP($B352,'[1]1718  Exp_Rev Access'!$F$7:$GK$318,$EM$2,FALSE)),"",VLOOKUP($B352,'[1]1718  Exp_Rev Access'!$F$7:$GK$318,$EM$2,FALSE))</f>
        <v>0</v>
      </c>
      <c r="EN352" s="90">
        <f>IF(ISNA(VLOOKUP($B352,'[1]1718  Exp_Rev Access'!$F$7:$GK$318,$EN$2,FALSE)),"",VLOOKUP($B352,'[1]1718  Exp_Rev Access'!$F$7:$GK$318,$EN$2,FALSE))</f>
        <v>269854.01</v>
      </c>
      <c r="EO352" s="90">
        <f>IF(ISNA(VLOOKUP($B352,'[1]1718  Exp_Rev Access'!$F$7:$GK$318,$EO$2,FALSE)),"",VLOOKUP($B352,'[1]1718  Exp_Rev Access'!$F$7:$GK$318,$EO$2,FALSE))</f>
        <v>0</v>
      </c>
      <c r="EP352" s="90">
        <f>IF(ISNA(VLOOKUP($B352,'[1]1718  Exp_Rev Access'!$F$7:$GK$318,$EP$2,FALSE)),"",VLOOKUP($B352,'[1]1718  Exp_Rev Access'!$F$7:$GK$318,$EP$2,FALSE))</f>
        <v>0</v>
      </c>
      <c r="EQ352" s="90">
        <f>IF(ISNA(VLOOKUP($B352,'[1]1718  Exp_Rev Access'!$F$7:$GK$318,$EQ$2,FALSE)),"",VLOOKUP($B352,'[1]1718  Exp_Rev Access'!$F$7:$GK$318,$EQ$2,FALSE))</f>
        <v>0</v>
      </c>
      <c r="ER352" s="90">
        <f>IF(ISNA(VLOOKUP($B352,'[1]1718  Exp_Rev Access'!$F$7:$GK$318,$ER$2,FALSE)),"",VLOOKUP($B352,'[1]1718  Exp_Rev Access'!$F$7:$GK$318,$ER$2,FALSE))</f>
        <v>0</v>
      </c>
      <c r="ES352" s="90">
        <f>IF(ISNA(VLOOKUP($B352,'[1]1718  Exp_Rev Access'!$F$7:$GK$318,$ES$2,FALSE)),"",VLOOKUP($B352,'[1]1718  Exp_Rev Access'!$F$7:$GK$318,$ES$2,FALSE))</f>
        <v>0</v>
      </c>
      <c r="ET352" s="90">
        <f>IF(ISNA(VLOOKUP($B352,'[1]1718  Exp_Rev Access'!$F$7:$GK$318,$ET$2,FALSE)),"",VLOOKUP($B352,'[1]1718  Exp_Rev Access'!$F$7:$GK$318,$ET$2,FALSE))</f>
        <v>0</v>
      </c>
      <c r="EU352" s="90">
        <f>IF(ISNA(VLOOKUP($B352,'[1]1718  Exp_Rev Access'!$F$7:$GK$318,$EU$2,FALSE)),"",VLOOKUP($B352,'[1]1718  Exp_Rev Access'!$F$7:$GK$318,$EU$2,FALSE))</f>
        <v>0</v>
      </c>
      <c r="EV352" s="90">
        <f>IF(ISNA(VLOOKUP($B352,'[1]1718  Exp_Rev Access'!$F$7:$GK$318,$EV$2,FALSE)),"",VLOOKUP($B352,'[1]1718  Exp_Rev Access'!$F$7:$GK$318,$EV$2,FALSE))</f>
        <v>0</v>
      </c>
      <c r="EW352" s="90">
        <f>IF(ISNA(VLOOKUP($B352,'[1]1718  Exp_Rev Access'!$F$7:$GK$318,$EW$2,FALSE)),"",VLOOKUP($B352,'[1]1718  Exp_Rev Access'!$F$7:$GK$318,$EW$2,FALSE))</f>
        <v>0</v>
      </c>
      <c r="EX352" s="90">
        <f>IF(ISNA(VLOOKUP($B352,'[1]1718  Exp_Rev Access'!$F$7:$GK$318,$EX$2,FALSE)),"",VLOOKUP($B352,'[1]1718  Exp_Rev Access'!$F$7:$GK$318,$EX$2,FALSE))</f>
        <v>0</v>
      </c>
      <c r="EY352" s="90">
        <f>IF(ISNA(VLOOKUP($B352,'[1]1718  Exp_Rev Access'!$F$7:$GK$318,$EY$2,FALSE)),"",VLOOKUP($B352,'[1]1718  Exp_Rev Access'!$F$7:$GK$318,$EY$2,FALSE))</f>
        <v>0</v>
      </c>
      <c r="EZ352" s="90">
        <f>IF(ISNA(VLOOKUP($B352,'[1]1718  Exp_Rev Access'!$F$7:$GK$318,$EZ$2,FALSE)),"",VLOOKUP($B352,'[1]1718  Exp_Rev Access'!$F$7:$GK$318,$EZ$2,FALSE))</f>
        <v>0</v>
      </c>
      <c r="FA352" s="90">
        <f>IF(ISNA(VLOOKUP($B352,'[1]1718  Exp_Rev Access'!$F$7:$GK$318,$FA$2,FALSE)),"",VLOOKUP($B352,'[1]1718  Exp_Rev Access'!$F$7:$GK$318,$FA$2,FALSE))</f>
        <v>0</v>
      </c>
      <c r="FB352" s="90">
        <f>IF(ISNA(VLOOKUP($B352,'[1]1718  Exp_Rev Access'!$F$7:$GK$318,$FB$2,FALSE)),"",VLOOKUP($B352,'[1]1718  Exp_Rev Access'!$F$7:$GK$318,$FB$2,FALSE))</f>
        <v>0</v>
      </c>
      <c r="FC352" s="90">
        <f>IF(ISNA(VLOOKUP($B352,'[1]1718  Exp_Rev Access'!$F$7:$GK$318,$FC$2,FALSE)),"",VLOOKUP($B352,'[1]1718  Exp_Rev Access'!$F$7:$GK$318,$FC$2,FALSE))</f>
        <v>0</v>
      </c>
      <c r="FD352" s="90">
        <f>IF(ISNA(VLOOKUP($B352,'[1]1718  Exp_Rev Access'!$F$7:$GK$318,$FD$2,FALSE)),"",VLOOKUP($B352,'[1]1718  Exp_Rev Access'!$F$7:$GK$318,$FD$2,FALSE))</f>
        <v>0</v>
      </c>
      <c r="FE352" s="90">
        <f>IF(ISNA(VLOOKUP($B352,'[1]1718  Exp_Rev Access'!$F$7:$GK$318,$FE$2,FALSE)),"",VLOOKUP($B352,'[1]1718  Exp_Rev Access'!$F$7:$GK$318,$FE$2,FALSE))</f>
        <v>0</v>
      </c>
      <c r="FF352" s="90">
        <f>IF(ISNA(VLOOKUP($B352,'[1]1718  Exp_Rev Access'!$F$7:$GK$318,$FF$2,FALSE)),"",VLOOKUP($B352,'[1]1718  Exp_Rev Access'!$F$7:$GK$318,$FF$2,FALSE))</f>
        <v>0</v>
      </c>
      <c r="FG352" s="90">
        <f>IF(ISNA(VLOOKUP($B352,'[1]1718  Exp_Rev Access'!$F$7:$GK$318,$FG$2,FALSE)),"",VLOOKUP($B352,'[1]1718  Exp_Rev Access'!$F$7:$GK$318,$FG$2,FALSE))</f>
        <v>0</v>
      </c>
      <c r="FH352" s="90">
        <f>IF(ISNA(VLOOKUP($B352,'[1]1718  Exp_Rev Access'!$F$7:$GK$318,$FH$2,FALSE)),"",VLOOKUP($B352,'[1]1718  Exp_Rev Access'!$F$7:$GK$318,$FH$2,FALSE))</f>
        <v>0</v>
      </c>
      <c r="FI352" s="90">
        <f>IF(ISNA(VLOOKUP($B352,'[1]1718  Exp_Rev Access'!$F$7:$GK$318,$FI$2,FALSE)),"",VLOOKUP($B352,'[1]1718  Exp_Rev Access'!$F$7:$GK$318,$FI$2,FALSE))</f>
        <v>0</v>
      </c>
      <c r="FJ352" s="90">
        <f>IF(ISNA(VLOOKUP($B352,'[1]1718  Exp_Rev Access'!$F$7:$GK$318,$FJ$2,FALSE)),"",VLOOKUP($B352,'[1]1718  Exp_Rev Access'!$F$7:$GK$318,$FJ$2,FALSE))</f>
        <v>0</v>
      </c>
      <c r="FK352" s="90">
        <f>IF(ISNA(VLOOKUP($B352,'[1]1718  Exp_Rev Access'!$F$7:$GK$318,$FK$2,FALSE)),"",VLOOKUP($B352,'[1]1718  Exp_Rev Access'!$F$7:$GK$318,$FK$2,FALSE))</f>
        <v>0</v>
      </c>
      <c r="FL352" s="90">
        <f>IF(ISNA(VLOOKUP($B352,'[1]1718  Exp_Rev Access'!$F$7:$GK$318,$FL$2,FALSE)),"",VLOOKUP($B352,'[1]1718  Exp_Rev Access'!$F$7:$GK$318,$FL$2,FALSE))</f>
        <v>56597.75</v>
      </c>
      <c r="FM352" s="90">
        <f>IF(ISNA(VLOOKUP($B352,'[1]1718  Exp_Rev Access'!$F$7:$GK$318,$FM$2,FALSE)),"",VLOOKUP($B352,'[1]1718  Exp_Rev Access'!$F$7:$GK$318,$FM$2,FALSE))</f>
        <v>0</v>
      </c>
      <c r="FN352" s="90">
        <f>IF(ISNA(VLOOKUP($B352,'[1]1718  Exp_Rev Access'!$F$7:$GK$318,$FN$2,FALSE)),"",VLOOKUP($B352,'[1]1718  Exp_Rev Access'!$F$7:$GK$318,$FN$2,FALSE))</f>
        <v>0</v>
      </c>
      <c r="FO352" s="90">
        <f>IF(ISNA(VLOOKUP($B352,'[1]1718  Exp_Rev Access'!$F$7:$GK$318,$FO$2,FALSE)),"",VLOOKUP($B352,'[1]1718  Exp_Rev Access'!$F$7:$GK$318,$FO$2,FALSE))</f>
        <v>0</v>
      </c>
      <c r="FP352" s="90">
        <f>IF(ISNA(VLOOKUP($B352,'[1]1718  Exp_Rev Access'!$F$7:$GK$318,$FP$2,FALSE)),"",VLOOKUP($B352,'[1]1718  Exp_Rev Access'!$F$7:$GK$318,$FP$2,FALSE))</f>
        <v>0</v>
      </c>
      <c r="FQ352" s="90">
        <f>IF(ISNA(VLOOKUP($B352,'[1]1718  Exp_Rev Access'!$F$7:$GK$318,$FQ$2,FALSE)),"",VLOOKUP($B352,'[1]1718  Exp_Rev Access'!$F$7:$GK$318,$FQ$2,FALSE))</f>
        <v>0</v>
      </c>
      <c r="FR352" s="90">
        <f>IF(ISNA(VLOOKUP($B352,'[1]1718  Exp_Rev Access'!$F$7:$GK$318,$FR$2,FALSE)),"",VLOOKUP($B352,'[1]1718  Exp_Rev Access'!$F$7:$GK$318,$FR$2,FALSE))</f>
        <v>17098.099999999999</v>
      </c>
      <c r="FS352" s="56">
        <f t="shared" si="925"/>
        <v>925422.46</v>
      </c>
      <c r="FT352" s="92">
        <f t="shared" si="926"/>
        <v>0.11039776146163489</v>
      </c>
      <c r="FU352" s="94">
        <f t="shared" si="927"/>
        <v>2282.6265601105024</v>
      </c>
      <c r="FV352" s="95">
        <f>IF(ISNA(VLOOKUP($B352,'[1]1718  Exp_Rev Access'!$F$7:$GK$318,$FV$2,FALSE)),"",VLOOKUP($B352,'[1]1718  Exp_Rev Access'!$F$7:$GK$318,$FV$2,FALSE))</f>
        <v>0</v>
      </c>
      <c r="FW352" s="95">
        <f>IF(ISNA(VLOOKUP($B352,'[1]1718  Exp_Rev Access'!$F$7:$GK$318,$FW$2,FALSE)),"",VLOOKUP($B352,'[1]1718  Exp_Rev Access'!$F$7:$GK$318,$FW$2,FALSE))</f>
        <v>0</v>
      </c>
      <c r="FX352" s="95">
        <f>IF(ISNA(VLOOKUP($B352,'[1]1718  Exp_Rev Access'!$F$7:$GK$318,$FX$2,FALSE)),"",VLOOKUP($B352,'[1]1718  Exp_Rev Access'!$F$7:$GK$318,$FX$2,FALSE))</f>
        <v>0</v>
      </c>
      <c r="FY352" s="95">
        <f>IF(ISNA(VLOOKUP($B352,'[1]1718  Exp_Rev Access'!$F$7:$GK$318,$FY$2,FALSE)),"",VLOOKUP($B352,'[1]1718  Exp_Rev Access'!$F$7:$GK$318,$FY$2,FALSE))</f>
        <v>0</v>
      </c>
      <c r="FZ352" s="95">
        <f>IF(ISNA(VLOOKUP($B352,'[1]1718  Exp_Rev Access'!$F$7:$GK$318,$FZ$2,FALSE)),"",VLOOKUP($B352,'[1]1718  Exp_Rev Access'!$F$7:$GK$318,$FZ$2,FALSE))</f>
        <v>0</v>
      </c>
      <c r="GA352" s="95">
        <f>IF(ISNA(VLOOKUP($B352,'[1]1718  Exp_Rev Access'!$F$7:$GK$318,$GA$2,FALSE)),"",VLOOKUP($B352,'[1]1718  Exp_Rev Access'!$F$7:$GK$318,$GA$2,FALSE))</f>
        <v>0</v>
      </c>
      <c r="GB352" s="95">
        <f>IF(ISNA(VLOOKUP($B352,'[1]1718  Exp_Rev Access'!$F$7:$GK$318,$GB$2,FALSE)),"",VLOOKUP($B352,'[1]1718  Exp_Rev Access'!$F$7:$GK$318,$GB$2,FALSE))</f>
        <v>0</v>
      </c>
      <c r="GC352" s="95">
        <f>IF(ISNA(VLOOKUP($B352,'[1]1718  Exp_Rev Access'!$F$7:$GK$318,$GC$2,FALSE)),"",VLOOKUP($B352,'[1]1718  Exp_Rev Access'!$F$7:$GK$318,$GC$2,FALSE))</f>
        <v>0</v>
      </c>
      <c r="GD352" s="95">
        <f>IF(ISNA(VLOOKUP($B352,'[1]1718  Exp_Rev Access'!$F$7:$GK$318,$GD$2,FALSE)),"",VLOOKUP($B352,'[1]1718  Exp_Rev Access'!$F$7:$GK$318,$GD$2,FALSE))</f>
        <v>0</v>
      </c>
      <c r="GE352" s="95">
        <f>IF(ISNA(VLOOKUP($B352,'[1]1718  Exp_Rev Access'!$F$7:$GK$318,$GE$2,FALSE)),"",VLOOKUP($B352,'[1]1718  Exp_Rev Access'!$F$7:$GK$318,$GE$2,FALSE))</f>
        <v>0</v>
      </c>
      <c r="GF352" s="95">
        <f>IF(ISNA(VLOOKUP($B352,'[1]1718  Exp_Rev Access'!$F$7:$GK$318,$GF$2,FALSE)),"",VLOOKUP($B352,'[1]1718  Exp_Rev Access'!$F$7:$GK$318,$GF$2,FALSE))</f>
        <v>0</v>
      </c>
      <c r="GG352" s="95">
        <f>IF(ISNA(VLOOKUP($B352,'[1]1718  Exp_Rev Access'!$F$7:$GK$318,$GG$2,FALSE)),"",VLOOKUP($B352,'[1]1718  Exp_Rev Access'!$F$7:$GK$318,$GG$2,FALSE))</f>
        <v>0</v>
      </c>
      <c r="GH352" s="95">
        <f>IF(ISNA(VLOOKUP($B352,'[1]1718  Exp_Rev Access'!$F$7:$GK$318,$GH$2,FALSE)),"",VLOOKUP($B352,'[1]1718  Exp_Rev Access'!$F$7:$GK$318,$GH$2,FALSE))</f>
        <v>0</v>
      </c>
      <c r="GI352" s="95">
        <f>IF(ISNA(VLOOKUP($B352,'[1]1718  Exp_Rev Access'!$F$7:$GK$318,$GI$2,FALSE)),"",VLOOKUP($B352,'[1]1718  Exp_Rev Access'!$F$7:$GK$318,$GI$2,FALSE))</f>
        <v>0</v>
      </c>
      <c r="GJ352" s="95">
        <f>IF(ISNA(VLOOKUP($B352,'[1]1718  Exp_Rev Access'!$F$7:$GK$318,$GJ$2,FALSE)),"",VLOOKUP($B352,'[1]1718  Exp_Rev Access'!$F$7:$GK$318,$GJ$2,FALSE))</f>
        <v>0</v>
      </c>
      <c r="GK352" s="95">
        <f>IF(ISNA(VLOOKUP($B352,'[1]1718  Exp_Rev Access'!$F$7:$GK$318,$GK$2,FALSE)),"",VLOOKUP($B352,'[1]1718  Exp_Rev Access'!$F$7:$GK$318,$GK$2,FALSE))</f>
        <v>5448.87</v>
      </c>
      <c r="GL352" s="95">
        <f>IF(ISNA(VLOOKUP($B352,'[1]1718  Exp_Rev Access'!$F$7:$GK$318,$GL$2,FALSE)),"",VLOOKUP($B352,'[1]1718  Exp_Rev Access'!$F$7:$GK$318,$GL$2,FALSE))</f>
        <v>0</v>
      </c>
      <c r="GM352" s="95">
        <f>IF(ISNA(VLOOKUP($B352,'[1]1718  Exp_Rev Access'!$F$7:$GK$318,$GM$2,FALSE)),"",VLOOKUP($B352,'[1]1718  Exp_Rev Access'!$F$7:$GK$318,$GM$2,FALSE))</f>
        <v>0</v>
      </c>
      <c r="GN352" s="95">
        <f>IF(ISNA(VLOOKUP($B352,'[1]1718  Exp_Rev Access'!$F$7:$GK$318,$GN$2,FALSE)),"",VLOOKUP($B352,'[1]1718  Exp_Rev Access'!$F$7:$GK$318,$GN$2,FALSE))</f>
        <v>0</v>
      </c>
      <c r="GO352" s="95">
        <f>IF(ISNA(VLOOKUP($B352,'[1]1718  Exp_Rev Access'!$F$7:$GK$318,$GO$2,FALSE)),"",VLOOKUP($B352,'[1]1718  Exp_Rev Access'!$F$7:$GK$318,$GO$2,FALSE))</f>
        <v>0</v>
      </c>
      <c r="GP352" s="95">
        <f>IF(ISNA(VLOOKUP($B352,'[1]1718  Exp_Rev Access'!$F$7:$GK$318,$GP$2,FALSE)),"",VLOOKUP($B352,'[1]1718  Exp_Rev Access'!$F$7:$GK$318,$GP$2,FALSE))</f>
        <v>0</v>
      </c>
      <c r="GQ352" s="95">
        <f>IF(ISNA(VLOOKUP($B352,'[1]1718  Exp_Rev Access'!$F$7:$GK$318,$GQ$2,FALSE)),"",VLOOKUP($B352,'[1]1718  Exp_Rev Access'!$F$7:$GK$318,$GQ$2,FALSE))</f>
        <v>0</v>
      </c>
      <c r="GR352" s="95">
        <f>IF(ISNA(VLOOKUP($B352,'[1]1718  Exp_Rev Access'!$F$7:$GK$318,$GR$2,FALSE)),"",VLOOKUP($B352,'[1]1718  Exp_Rev Access'!$F$7:$GK$318,$GR$2,FALSE))</f>
        <v>0</v>
      </c>
      <c r="GS352" s="95">
        <f>IF(ISNA(VLOOKUP($B352,'[1]1718  Exp_Rev Access'!$F$7:$GK$318,$GS$2,FALSE)),"",VLOOKUP($B352,'[1]1718  Exp_Rev Access'!$F$7:$GK$318,$GS$2,FALSE))</f>
        <v>0</v>
      </c>
      <c r="GT352" s="95">
        <f>IF(ISNA(VLOOKUP($B352,'[1]1718  Exp_Rev Access'!$F$7:$GK$318,$GT$2,FALSE)),"",VLOOKUP($B352,'[1]1718  Exp_Rev Access'!$F$7:$GK$318,$GT$2,FALSE))</f>
        <v>0</v>
      </c>
      <c r="GU352" s="56">
        <f t="shared" si="928"/>
        <v>5448.87</v>
      </c>
      <c r="GV352" s="92">
        <f t="shared" si="929"/>
        <v>6.5001993845649529E-4</v>
      </c>
      <c r="GW352" s="96">
        <f t="shared" si="930"/>
        <v>13.44006215776232</v>
      </c>
    </row>
    <row r="353" spans="1:222" x14ac:dyDescent="0.3">
      <c r="A353" s="73"/>
      <c r="B353" s="88" t="s">
        <v>702</v>
      </c>
      <c r="C353" s="89" t="s">
        <v>703</v>
      </c>
      <c r="D353" s="75">
        <f>IF(ISNA(VLOOKUP($B353,'[1]1718 enrollment_Rev_Exp by size'!$A$7:H684,3,FALSE)),"",VLOOKUP($B353,'[1]1718 enrollment_Rev_Exp by size'!$A$7:$G$350,3,FALSE))</f>
        <v>706.1400000000001</v>
      </c>
      <c r="E353" s="76">
        <f>IF(ISNA(VLOOKUP($B353,'[1]1718 enrollment_Rev_Exp by size'!$A$7:I686,5,FALSE)),"",VLOOKUP($B353,'[1]1718 enrollment_Rev_Exp by size'!$A$7:$G$350,5,FALSE))</f>
        <v>9721281.6899999995</v>
      </c>
      <c r="F353" s="70">
        <f t="shared" si="912"/>
        <v>9721281.6899999995</v>
      </c>
      <c r="G353" s="70">
        <f t="shared" si="913"/>
        <v>0</v>
      </c>
      <c r="H353" s="90">
        <f>IF(ISNA(VLOOKUP($B353,'[1]1718  Exp_Rev Access'!$F$7:$GK$318,3,FALSE)),"",VLOOKUP($B353,'[1]1718  Exp_Rev Access'!$F$7:$GK$318,3,FALSE))</f>
        <v>146182.89000000001</v>
      </c>
      <c r="I353" s="90">
        <f>IF(ISNA(VLOOKUP($B353,'[1]1718  Exp_Rev Access'!$F$7:$GK$318,4,FALSE)),"",VLOOKUP($B353,'[1]1718  Exp_Rev Access'!$F$7:$GK$318,4,FALSE))</f>
        <v>0</v>
      </c>
      <c r="J353" s="90">
        <f>IF(ISNA(VLOOKUP($B353,'[1]1718  Exp_Rev Access'!$F$7:$GK$318,5,FALSE)),"",VLOOKUP($B353,'[1]1718  Exp_Rev Access'!$F$7:$GK$318,5,FALSE))</f>
        <v>0</v>
      </c>
      <c r="K353" s="90">
        <f>IF(ISNA(VLOOKUP($B353,'[1]1718  Exp_Rev Access'!$F$7:$GK$318,6,FALSE)),"-",VLOOKUP($B353,'[1]1718  Exp_Rev Access'!$F$7:$GK$318,6,FALSE))</f>
        <v>7500.64</v>
      </c>
      <c r="L353" s="90">
        <f>IF(ISNA(VLOOKUP($B353,'[1]1718  Exp_Rev Access'!$F$7:$GK$318,7,FALSE)),"",VLOOKUP($B353,'[1]1718  Exp_Rev Access'!$F$7:$GK$318,7,FALSE))</f>
        <v>0</v>
      </c>
      <c r="M353" s="90">
        <f>IF(ISNA(VLOOKUP($B353,'[1]1718  Exp_Rev Access'!$F$7:$GK$318,8,FALSE)),"",VLOOKUP($B353,'[1]1718  Exp_Rev Access'!$F$7:$GK$318,8,FALSE))</f>
        <v>0</v>
      </c>
      <c r="N353" s="56">
        <f t="shared" si="914"/>
        <v>153683.53000000003</v>
      </c>
      <c r="O353" s="91">
        <f t="shared" si="915"/>
        <v>1.5808978167774917E-2</v>
      </c>
      <c r="P353" s="56">
        <f t="shared" si="916"/>
        <v>217.63889596963776</v>
      </c>
      <c r="Q353" s="90">
        <f>IF(ISNA(VLOOKUP($B353,'[1]1718  Exp_Rev Access'!$F$7:$GK$318,10,FALSE)),"",VLOOKUP($B353,'[1]1718  Exp_Rev Access'!$F$7:$GK$318,10,FALSE))</f>
        <v>0</v>
      </c>
      <c r="R353" s="90">
        <f>IF(ISNA(VLOOKUP($B353,'[1]1718  Exp_Rev Access'!$F$7:$GK$318,11,FALSE)),"",VLOOKUP($B353,'[1]1718  Exp_Rev Access'!$F$7:$GK$318,11,FALSE))</f>
        <v>0</v>
      </c>
      <c r="S353" s="90">
        <f>IF(ISNA(VLOOKUP($B353,'[1]1718  Exp_Rev Access'!$F$7:$GK$318,12,FALSE)),"",VLOOKUP($B353,'[1]1718  Exp_Rev Access'!$F$7:$GK$318,12,FALSE))</f>
        <v>0</v>
      </c>
      <c r="T353" s="90">
        <f>IF(ISNA(VLOOKUP($B353,'[1]1718  Exp_Rev Access'!$F$7:$GK$318,13,FALSE)),"",VLOOKUP($B353,'[1]1718  Exp_Rev Access'!$F$7:$GK$318,13,FALSE))</f>
        <v>0</v>
      </c>
      <c r="U353" s="90">
        <f>IF(ISNA(VLOOKUP($B353,'[1]1718  Exp_Rev Access'!$F$7:$GK$318,14,FALSE)),"",VLOOKUP($B353,'[1]1718  Exp_Rev Access'!$F$7:$GK$318,14,FALSE))</f>
        <v>0</v>
      </c>
      <c r="V353" s="90">
        <f>IF(ISNA(VLOOKUP($B353,'[1]1718  Exp_Rev Access'!$F$7:$GK$318,15,FALSE)),"",VLOOKUP($B353,'[1]1718  Exp_Rev Access'!$F$7:$GK$318,15,FALSE))</f>
        <v>0</v>
      </c>
      <c r="W353" s="90">
        <f>IF(ISNA(VLOOKUP($B353,'[1]1718  Exp_Rev Access'!$F$7:$GK$318,16,FALSE)),"",VLOOKUP($B353,'[1]1718  Exp_Rev Access'!$F$7:$GK$318,16,FALSE))</f>
        <v>0</v>
      </c>
      <c r="X353" s="90">
        <f>IF(ISNA(VLOOKUP($B353,'[1]1718  Exp_Rev Access'!$F$7:$GK$318,17,FALSE)),"",VLOOKUP($B353,'[1]1718  Exp_Rev Access'!$F$7:$GK$318,17,FALSE))</f>
        <v>91519.96</v>
      </c>
      <c r="Y353" s="90">
        <f>IF(ISNA(VLOOKUP($B353,'[1]1718  Exp_Rev Access'!$F$7:$GK$318,18,FALSE)),"",VLOOKUP($B353,'[1]1718  Exp_Rev Access'!$F$7:$GK$318,18,FALSE))</f>
        <v>0</v>
      </c>
      <c r="Z353" s="90">
        <f>IF(ISNA(VLOOKUP($B353,'[1]1718  Exp_Rev Access'!$F$7:$GK$318,19,FALSE)),"",VLOOKUP($B353,'[1]1718  Exp_Rev Access'!$F$7:$GK$318,19,FALSE))</f>
        <v>0</v>
      </c>
      <c r="AA353" s="90">
        <f>IF(ISNA(VLOOKUP($B353,'[1]1718  Exp_Rev Access'!$F$7:$GK$318,20,FALSE)),"",VLOOKUP($B353,'[1]1718  Exp_Rev Access'!$F$7:$GK$318,20,FALSE))</f>
        <v>0</v>
      </c>
      <c r="AB353" s="90">
        <f>IF(ISNA(VLOOKUP($B353,'[1]1718  Exp_Rev Access'!$F$7:$GK$318,21,FALSE)),"",VLOOKUP($B353,'[1]1718  Exp_Rev Access'!$F$7:$GK$318,21,FALSE))</f>
        <v>0</v>
      </c>
      <c r="AC353" s="90">
        <f>IF(ISNA(VLOOKUP($B353,'[1]1718  Exp_Rev Access'!$F$7:$GK$318,22,FALSE)),"",VLOOKUP($B353,'[1]1718  Exp_Rev Access'!$F$7:$GK$318,22,FALSE))</f>
        <v>0</v>
      </c>
      <c r="AD353" s="90">
        <f>IF(ISNA(VLOOKUP($B353,'[1]1718  Exp_Rev Access'!$F$7:$GK$318,23,FALSE)),"",VLOOKUP($B353,'[1]1718  Exp_Rev Access'!$F$7:$GK$318,23,FALSE))</f>
        <v>17240.66</v>
      </c>
      <c r="AE353" s="90">
        <f>IF(ISNA(VLOOKUP($B353,'[1]1718  Exp_Rev Access'!$F$7:$GK$318,24,FALSE)),"",VLOOKUP($B353,'[1]1718  Exp_Rev Access'!$F$7:$GK$318,24,FALSE))</f>
        <v>1385.02</v>
      </c>
      <c r="AF353" s="90">
        <f>IF(ISNA(VLOOKUP($B353,'[1]1718  Exp_Rev Access'!$F$7:$GK$318,25,FALSE)),"",VLOOKUP($B353,'[1]1718  Exp_Rev Access'!$F$7:$GK$318,25,FALSE))</f>
        <v>0</v>
      </c>
      <c r="AG353" s="90">
        <f>IF(ISNA(VLOOKUP($B353,'[1]1718  Exp_Rev Access'!$F$7:$GK$318,26,FALSE)),"",VLOOKUP($B353,'[1]1718  Exp_Rev Access'!$F$7:$GK$318,26,FALSE))</f>
        <v>3796.6</v>
      </c>
      <c r="AH353" s="90">
        <f>IF(ISNA(VLOOKUP($B353,'[1]1718  Exp_Rev Access'!$F$7:$GK$318,27,FALSE)),"",VLOOKUP($B353,'[1]1718  Exp_Rev Access'!$F$7:$GK$318,27,FALSE))</f>
        <v>1344.5</v>
      </c>
      <c r="AI353" s="90">
        <f>IF(ISNA(VLOOKUP($B353,'[1]1718  Exp_Rev Access'!$F$7:$GK$318,28,FALSE)),"",VLOOKUP($B353,'[1]1718  Exp_Rev Access'!$F$7:$GK$318,28,FALSE))</f>
        <v>19260</v>
      </c>
      <c r="AJ353" s="90">
        <f>IF(ISNA(VLOOKUP($B353,'[1]1718  Exp_Rev Access'!$F$7:$GK$318,29,FALSE)),"",VLOOKUP($B353,'[1]1718  Exp_Rev Access'!$F$7:$GK$318,29,FALSE))</f>
        <v>0</v>
      </c>
      <c r="AK353" s="90">
        <f>IF(ISNA(VLOOKUP($B353,'[1]1718  Exp_Rev Access'!$F$7:$GK$318,30,FALSE)),"",VLOOKUP($B353,'[1]1718  Exp_Rev Access'!$F$7:$GK$318,30,FALSE))</f>
        <v>3886.74</v>
      </c>
      <c r="AL353" s="90">
        <f>IF(ISNA(VLOOKUP($B353,'[1]1718  Exp_Rev Access'!$F$7:$GK$318,31,FALSE)),"",VLOOKUP($B353,'[1]1718  Exp_Rev Access'!$F$7:$GK$318,31,FALSE))</f>
        <v>8759.93</v>
      </c>
      <c r="AM353" s="56">
        <f t="shared" si="917"/>
        <v>147193.41</v>
      </c>
      <c r="AN353" s="92">
        <f t="shared" si="918"/>
        <v>1.5141358381931633E-2</v>
      </c>
      <c r="AO353" s="71">
        <f t="shared" si="919"/>
        <v>208.44791401138582</v>
      </c>
      <c r="AP353" s="90">
        <f>IF(ISNA(VLOOKUP($B353,'[1]1718  Exp_Rev Access'!$F$7:$GK$318,33,FALSE)),"",VLOOKUP($B353,'[1]1718  Exp_Rev Access'!$F$7:$GK$318,33,FALSE))</f>
        <v>5176030.8499999996</v>
      </c>
      <c r="AQ353" s="90">
        <f>IF(ISNA(VLOOKUP($B353,'[1]1718  Exp_Rev Access'!$F$7:$GK$318,34,FALSE)),"",VLOOKUP($B353,'[1]1718  Exp_Rev Access'!$F$7:$GK$318,34,FALSE))</f>
        <v>90486.89</v>
      </c>
      <c r="AR353" s="90">
        <f>IF(ISNA(VLOOKUP($B353,'[1]1718  Exp_Rev Access'!$F$7:$GK$318,35,FALSE)),"",VLOOKUP($B353,'[1]1718  Exp_Rev Access'!$F$7:$GK$318,35,FALSE))</f>
        <v>736950.24</v>
      </c>
      <c r="AS353" s="90">
        <f>IF(ISNA(VLOOKUP($B353,'[1]1718  Exp_Rev Access'!$F$7:$GK$318,36,FALSE)),"",VLOOKUP($B353,'[1]1718  Exp_Rev Access'!$F$7:$GK$318,36,FALSE))</f>
        <v>0</v>
      </c>
      <c r="AT353" s="90">
        <f>IF(ISNA(VLOOKUP($B353,'[1]1718  Exp_Rev Access'!$F$7:$GK$318,37,FALSE)),"",VLOOKUP($B353,'[1]1718  Exp_Rev Access'!$F$7:$GK$318,37,FALSE))</f>
        <v>0</v>
      </c>
      <c r="AU353" s="56">
        <f t="shared" si="920"/>
        <v>6003467.9799999995</v>
      </c>
      <c r="AV353" s="93">
        <f t="shared" si="921"/>
        <v>0.61755930662677871</v>
      </c>
      <c r="AW353" s="56">
        <f t="shared" si="922"/>
        <v>8501.809811085619</v>
      </c>
      <c r="AX353" s="90">
        <f>IF(ISNA(VLOOKUP($B353,'[1]1718  Exp_Rev Access'!$F$7:$GK$318,39,FALSE)),"",VLOOKUP($B353,'[1]1718  Exp_Rev Access'!$F$7:$GK$318,39,FALSE))</f>
        <v>0</v>
      </c>
      <c r="AY353" s="90">
        <f>IF(ISNA(VLOOKUP($B353,'[1]1718  Exp_Rev Access'!$F$7:$GK$318,40,FALSE)),"",VLOOKUP($B353,'[1]1718  Exp_Rev Access'!$F$7:$GK$318,40,FALSE))</f>
        <v>599191.81000000006</v>
      </c>
      <c r="AZ353" s="90">
        <f>IF(ISNA(VLOOKUP($B353,'[1]1718  Exp_Rev Access'!$F$7:$GK$318,41,FALSE)),"",VLOOKUP($B353,'[1]1718  Exp_Rev Access'!$F$7:$GK$318,41,FALSE))</f>
        <v>0</v>
      </c>
      <c r="BA353" s="90">
        <f>IF(ISNA(VLOOKUP($B353,'[1]1718  Exp_Rev Access'!$F$7:$GK$318,42,FALSE)),"",VLOOKUP($B353,'[1]1718  Exp_Rev Access'!$F$7:$GK$318,42,FALSE))</f>
        <v>0</v>
      </c>
      <c r="BB353" s="90">
        <f>IF(ISNA(VLOOKUP($B353,'[1]1718  Exp_Rev Access'!$F$7:$GK$318,43,FALSE)),"",VLOOKUP($B353,'[1]1718  Exp_Rev Access'!$F$7:$GK$318,43,FALSE))</f>
        <v>0</v>
      </c>
      <c r="BC353" s="90">
        <f>IF(ISNA(VLOOKUP($B353,'[1]1718  Exp_Rev Access'!$F$7:$GK$318,44,FALSE)),"",VLOOKUP($B353,'[1]1718  Exp_Rev Access'!$F$7:$GK$318,44,FALSE))</f>
        <v>154366.68</v>
      </c>
      <c r="BD353" s="90">
        <f>IF(ISNA(VLOOKUP($B353,'[1]1718  Exp_Rev Access'!$F$7:$GK$318,45,FALSE)),"",VLOOKUP($B353,'[1]1718  Exp_Rev Access'!$F$7:$GK$318,45,FALSE))</f>
        <v>0</v>
      </c>
      <c r="BE353" s="90">
        <f>IF(ISNA(VLOOKUP($B353,'[1]1718  Exp_Rev Access'!$F$7:$GK$318,46,FALSE)),"",VLOOKUP($B353,'[1]1718  Exp_Rev Access'!$F$7:$GK$318,46,FALSE))</f>
        <v>529.66999999999996</v>
      </c>
      <c r="BF353" s="90">
        <f>IF(ISNA(VLOOKUP($B353,'[1]1718  Exp_Rev Access'!$F$7:$GK$318,47,FALSE)),"",VLOOKUP($B353,'[1]1718  Exp_Rev Access'!$F$7:$GK$318,47,FALSE))</f>
        <v>0</v>
      </c>
      <c r="BG353" s="90">
        <f>IF(ISNA(VLOOKUP($B353,'[1]1718  Exp_Rev Access'!$F$7:$GK$318,48,FALSE)),"",VLOOKUP($B353,'[1]1718  Exp_Rev Access'!$F$7:$GK$318,48,FALSE))</f>
        <v>0</v>
      </c>
      <c r="BH353" s="90">
        <f>IF(ISNA(VLOOKUP($B353,'[1]1718  Exp_Rev Access'!$F$7:$GK$318,49,FALSE)),"",VLOOKUP($B353,'[1]1718  Exp_Rev Access'!$F$7:$GK$318,49,FALSE))</f>
        <v>7180.54</v>
      </c>
      <c r="BI353" s="90">
        <f>IF(ISNA(VLOOKUP($B353,'[1]1718  Exp_Rev Access'!$F$7:$GK$318,50,FALSE)),"",VLOOKUP($B353,'[1]1718  Exp_Rev Access'!$F$7:$GK$318,50,FALSE))</f>
        <v>0</v>
      </c>
      <c r="BJ353" s="90">
        <f>IF(ISNA(VLOOKUP($B353,'[1]1718  Exp_Rev Access'!$F$7:$GK$318,51,FALSE)),"",VLOOKUP($B353,'[1]1718  Exp_Rev Access'!$F$7:$GK$318,51,FALSE))</f>
        <v>2801.33</v>
      </c>
      <c r="BK353" s="90">
        <f>IF(ISNA(VLOOKUP($B353,'[1]1718  Exp_Rev Access'!$F$7:$GK$318,52,FALSE)),"",VLOOKUP($B353,'[1]1718  Exp_Rev Access'!$F$7:$GK$318,52,FALSE))</f>
        <v>692746.25</v>
      </c>
      <c r="BL353" s="90">
        <f>IF(ISNA(VLOOKUP($B353,'[1]1718  Exp_Rev Access'!$F$7:$GK$318,53,FALSE)),"",VLOOKUP($B353,'[1]1718  Exp_Rev Access'!$F$7:$GK$318,53,FALSE))</f>
        <v>5012</v>
      </c>
      <c r="BM353" s="90">
        <f>IF(ISNA(VLOOKUP($B353,'[1]1718  Exp_Rev Access'!$F$7:$GK$318,54,FALSE)),"",VLOOKUP($B353,'[1]1718  Exp_Rev Access'!$F$7:$GK$318,54,FALSE))</f>
        <v>0</v>
      </c>
      <c r="BN353" s="90">
        <f>IF(ISNA(VLOOKUP($B353,'[1]1718  Exp_Rev Access'!$F$7:$GK$318,55,FALSE)),"",VLOOKUP($B353,'[1]1718  Exp_Rev Access'!$F$7:$GK$318,55,FALSE))</f>
        <v>0</v>
      </c>
      <c r="BO353" s="90">
        <f>IF(ISNA(VLOOKUP($B353,'[1]1718  Exp_Rev Access'!$F$7:$GK$318,56,FALSE)),"",VLOOKUP($B353,'[1]1718  Exp_Rev Access'!$F$7:$GK$318,56,FALSE))</f>
        <v>0</v>
      </c>
      <c r="BP353" s="90">
        <f>IF(ISNA(VLOOKUP($B353,'[1]1718  Exp_Rev Access'!$F$7:$GK$318,57,FALSE)),"",VLOOKUP($B353,'[1]1718  Exp_Rev Access'!$F$7:$GK$318,57,FALSE))</f>
        <v>0</v>
      </c>
      <c r="BQ353" s="90">
        <f>IF(ISNA(VLOOKUP($B353,'[1]1718  Exp_Rev Access'!$F$7:$GK$318,58,FALSE)),"",VLOOKUP($B353,'[1]1718  Exp_Rev Access'!$F$7:$GK$318,58,FALSE))</f>
        <v>153305</v>
      </c>
      <c r="BR353" s="90">
        <f>IF(ISNA(VLOOKUP($B353,'[1]1718  Exp_Rev Access'!$F$7:$GK$318,59,FALSE)),"",VLOOKUP($B353,'[1]1718  Exp_Rev Access'!$F$7:$GK$318,59,FALSE))</f>
        <v>0</v>
      </c>
      <c r="BS353" s="90">
        <f>IF(ISNA(VLOOKUP($B353,'[1]1718  Exp_Rev Access'!$F$7:$GK$318,60,FALSE)),"",VLOOKUP($B353,'[1]1718  Exp_Rev Access'!$F$7:$GK$318,60,FALSE))</f>
        <v>48648.09</v>
      </c>
      <c r="BT353" s="90">
        <f>IF(ISNA(VLOOKUP($B353,'[1]1718  Exp_Rev Access'!$F$7:$GK$318,61,FALSE)),"",VLOOKUP($B353,'[1]1718  Exp_Rev Access'!$F$7:$GK$318,61,FALSE))</f>
        <v>0</v>
      </c>
      <c r="BU353" s="90">
        <f>IF(ISNA(VLOOKUP($B353,'[1]1718  Exp_Rev Access'!$F$7:$GK$318,62,FALSE)),"",VLOOKUP($B353,'[1]1718  Exp_Rev Access'!$F$7:$GK$318,62,FALSE))</f>
        <v>0</v>
      </c>
      <c r="BV353" s="56">
        <f t="shared" si="893"/>
        <v>1663781.37</v>
      </c>
      <c r="BW353" s="92">
        <f t="shared" si="923"/>
        <v>0.17114835502724746</v>
      </c>
      <c r="BX353" s="71">
        <f t="shared" si="924"/>
        <v>2356.163607783159</v>
      </c>
      <c r="BY353" s="90">
        <f>IF(ISNA(VLOOKUP($B353,'[1]1718  Exp_Rev Access'!$F$7:$GK$318,64,FALSE)),"",VLOOKUP($B353,'[1]1718  Exp_Rev Access'!$F$7:$GK$318,64,FALSE))</f>
        <v>0</v>
      </c>
      <c r="BZ353" s="90">
        <f>IF(ISNA(VLOOKUP($B353,'[1]1718  Exp_Rev Access'!$F$7:$GK$318,65,FALSE)),"",VLOOKUP($B353,'[1]1718  Exp_Rev Access'!$F$7:$GK$318,65,FALSE))</f>
        <v>0</v>
      </c>
      <c r="CA353" s="90">
        <f>IF(ISNA(VLOOKUP($B353,'[1]1718  Exp_Rev Access'!$F$7:$GK$318,66,FALSE)),"",VLOOKUP($B353,'[1]1718  Exp_Rev Access'!$F$7:$GK$318,66,FALSE))</f>
        <v>0</v>
      </c>
      <c r="CB353" s="90">
        <f>IF(ISNA(VLOOKUP($B353,'[1]1718  Exp_Rev Access'!$F$7:$GK$318,67,FALSE)),"",VLOOKUP($B353,'[1]1718  Exp_Rev Access'!$F$7:$GK$318,67,FALSE))</f>
        <v>0</v>
      </c>
      <c r="CC353" s="90">
        <f>IF(ISNA(VLOOKUP($B353,'[1]1718  Exp_Rev Access'!$F$7:$GK$318,68,FALSE)),"",VLOOKUP($B353,'[1]1718  Exp_Rev Access'!$F$7:$GK$318,68,FALSE))</f>
        <v>8801.76</v>
      </c>
      <c r="CD353" s="90">
        <f>IF(ISNA(VLOOKUP($B353,'[1]1718  Exp_Rev Access'!$F$7:$GK$318,69,FALSE)),"",VLOOKUP($B353,'[1]1718  Exp_Rev Access'!$F$7:$GK$318,69,FALSE))</f>
        <v>0</v>
      </c>
      <c r="CE353" s="56">
        <f t="shared" si="881"/>
        <v>8801.76</v>
      </c>
      <c r="CF353" s="92">
        <f t="shared" si="896"/>
        <v>9.05411475634341E-4</v>
      </c>
      <c r="CG353" s="78">
        <f t="shared" si="897"/>
        <v>12.464610417197722</v>
      </c>
      <c r="CH353" s="90">
        <f>IF(ISNA(VLOOKUP($B353,'[1]1718  Exp_Rev Access'!$F$7:$GK$318,$CH$2,FALSE)),"",VLOOKUP($B353,'[1]1718  Exp_Rev Access'!$F$7:$GK$318,$CH$2,FALSE))</f>
        <v>0</v>
      </c>
      <c r="CI353" s="90">
        <f>IF(ISNA(VLOOKUP($B353,'[1]1718  Exp_Rev Access'!$F$7:$GK$318,$CI$2,FALSE)),"",VLOOKUP($B353,'[1]1718  Exp_Rev Access'!$F$7:$GK$318,$CI$2,FALSE))</f>
        <v>0</v>
      </c>
      <c r="CJ353" s="90">
        <f>IF(ISNA(VLOOKUP($B353,'[1]1718  Exp_Rev Access'!$F$7:$GK$318,$CJ$2,FALSE)),"",VLOOKUP($B353,'[1]1718  Exp_Rev Access'!$F$7:$GK$318,$CJ$2,FALSE))</f>
        <v>0</v>
      </c>
      <c r="CK353" s="90">
        <f>IF(ISNA(VLOOKUP($B353,'[1]1718  Exp_Rev Access'!$F$7:$GK$318,$CK$2,FALSE)),"",VLOOKUP($B353,'[1]1718  Exp_Rev Access'!$F$7:$GK$318,$CK$2,FALSE))</f>
        <v>0</v>
      </c>
      <c r="CL353" s="90">
        <f>IF(ISNA(VLOOKUP($B353,'[1]1718  Exp_Rev Access'!$F$7:$GK$318,$CL$2,FALSE)),"",VLOOKUP($B353,'[1]1718  Exp_Rev Access'!$F$7:$GK$318,$CL$2,FALSE))</f>
        <v>0</v>
      </c>
      <c r="CM353" s="90">
        <f>IF(ISNA(VLOOKUP($B353,'[1]1718  Exp_Rev Access'!$F$7:$GK$318,$CM$2,FALSE)),"",VLOOKUP($B353,'[1]1718  Exp_Rev Access'!$F$7:$GK$318,$CM$2,FALSE))</f>
        <v>0</v>
      </c>
      <c r="CN353" s="90">
        <f>IF(ISNA(VLOOKUP($B353,'[1]1718  Exp_Rev Access'!$F$7:$GK$318,$CN$2,FALSE)),"",VLOOKUP($B353,'[1]1718  Exp_Rev Access'!$F$7:$GK$318,$CN$2,FALSE))</f>
        <v>0</v>
      </c>
      <c r="CO353" s="90">
        <f>IF(ISNA(VLOOKUP($B353,'[1]1718  Exp_Rev Access'!$F$7:$GK$318,$CO$2,FALSE)),"",VLOOKUP($B353,'[1]1718  Exp_Rev Access'!$F$7:$GK$318,$CO$2,FALSE))</f>
        <v>0</v>
      </c>
      <c r="CP353" s="90">
        <f>IF(ISNA(VLOOKUP($B353,'[1]1718  Exp_Rev Access'!$F$7:$GK$318,$CP$2,FALSE)),"",VLOOKUP($B353,'[1]1718  Exp_Rev Access'!$F$7:$GK$318,$CP$2,FALSE))</f>
        <v>0</v>
      </c>
      <c r="CQ353" s="90">
        <f>IF(ISNA(VLOOKUP($B353,'[1]1718  Exp_Rev Access'!$F$7:$GK$318,$CQ$2,FALSE)),"",VLOOKUP($B353,'[1]1718  Exp_Rev Access'!$F$7:$GK$318,$CQ$2,FALSE))</f>
        <v>114069</v>
      </c>
      <c r="CR353" s="90">
        <f>IF(ISNA(VLOOKUP($B353,'[1]1718  Exp_Rev Access'!$F$7:$GK$318,$CR$2,FALSE)),"",VLOOKUP($B353,'[1]1718  Exp_Rev Access'!$F$7:$GK$318,$CR$2,FALSE))</f>
        <v>0</v>
      </c>
      <c r="CS353" s="90">
        <f>IF(ISNA(VLOOKUP($B353,'[1]1718  Exp_Rev Access'!$F$7:$GK$318,$CS$2,FALSE)),"",VLOOKUP($B353,'[1]1718  Exp_Rev Access'!$F$7:$GK$318,$CS$2,FALSE))</f>
        <v>0</v>
      </c>
      <c r="CT353" s="90">
        <f>IF(ISNA(VLOOKUP($B353,'[1]1718  Exp_Rev Access'!$F$7:$GK$318,$CT$2,FALSE)),"",VLOOKUP($B353,'[1]1718  Exp_Rev Access'!$F$7:$GK$318,$CT$2,FALSE))</f>
        <v>0</v>
      </c>
      <c r="CU353" s="90">
        <f>IF(ISNA(VLOOKUP($B353,'[1]1718  Exp_Rev Access'!$F$7:$GK$318,$CU$2,FALSE)),"",VLOOKUP($B353,'[1]1718  Exp_Rev Access'!$F$7:$GK$318,$CU$2,FALSE))</f>
        <v>85432</v>
      </c>
      <c r="CV353" s="90">
        <f>IF(ISNA(VLOOKUP($B353,'[1]1718  Exp_Rev Access'!$F$7:$GK$318,$CV$2,FALSE)),"",VLOOKUP($B353,'[1]1718  Exp_Rev Access'!$F$7:$GK$318,$CV$2,FALSE))</f>
        <v>35113</v>
      </c>
      <c r="CW353" s="90">
        <f>IF(ISNA(VLOOKUP($B353,'[1]1718  Exp_Rev Access'!$F$7:$GK$318,$CW$2,FALSE)),"",VLOOKUP($B353,'[1]1718  Exp_Rev Access'!$F$7:$GK$318,$CW$2,FALSE))</f>
        <v>0</v>
      </c>
      <c r="CX353" s="90">
        <f>IF(ISNA(VLOOKUP($B353,'[1]1718  Exp_Rev Access'!$F$7:$GK$318,$CX$2,FALSE)),"",VLOOKUP($B353,'[1]1718  Exp_Rev Access'!$F$7:$GK$318,$CX$2,FALSE))</f>
        <v>0</v>
      </c>
      <c r="CY353" s="90">
        <f>IF(ISNA(VLOOKUP($B353,'[1]1718  Exp_Rev Access'!$F$7:$GK$318,$CY$2,FALSE)),"",VLOOKUP($B353,'[1]1718  Exp_Rev Access'!$F$7:$GK$318,$CY$2,FALSE))</f>
        <v>0</v>
      </c>
      <c r="CZ353" s="90">
        <f>IF(ISNA(VLOOKUP($B353,'[1]1718  Exp_Rev Access'!$F$7:$GK$318,$CZ$2,FALSE)),"",VLOOKUP($B353,'[1]1718  Exp_Rev Access'!$F$7:$GK$318,$CZ$2,FALSE))</f>
        <v>0</v>
      </c>
      <c r="DA353" s="90">
        <f>IF(ISNA(VLOOKUP($B353,'[1]1718  Exp_Rev Access'!$F$7:$GK$318,$DA$2,FALSE)),"",VLOOKUP($B353,'[1]1718  Exp_Rev Access'!$F$7:$GK$318,$DA$2,FALSE))</f>
        <v>0</v>
      </c>
      <c r="DB353" s="90">
        <f>IF(ISNA(VLOOKUP($B353,'[1]1718  Exp_Rev Access'!$F$7:$GK$318,$DB$2,FALSE)),"",VLOOKUP($B353,'[1]1718  Exp_Rev Access'!$F$7:$GK$318,$DB$2,FALSE))</f>
        <v>0</v>
      </c>
      <c r="DC353" s="90">
        <f>IF(ISNA(VLOOKUP($B353,'[1]1718  Exp_Rev Access'!$F$7:$GK$318,$DC$2,FALSE)),"",VLOOKUP($B353,'[1]1718  Exp_Rev Access'!$F$7:$GK$318,$DC$2,FALSE))</f>
        <v>0</v>
      </c>
      <c r="DD353" s="90">
        <f>IF(ISNA(VLOOKUP($B353,'[1]1718  Exp_Rev Access'!$F$7:$GK$318,$DD$2,FALSE)),"",VLOOKUP($B353,'[1]1718  Exp_Rev Access'!$F$7:$GK$318,$DD$2,FALSE))</f>
        <v>0</v>
      </c>
      <c r="DE353" s="90">
        <f>IF(ISNA(VLOOKUP($B353,'[1]1718  Exp_Rev Access'!$F$7:$GK$318,$DE$2,FALSE)),"",VLOOKUP($B353,'[1]1718  Exp_Rev Access'!$F$7:$GK$318,$DE$2,FALSE))</f>
        <v>0</v>
      </c>
      <c r="DF353" s="90">
        <f>IF(ISNA(VLOOKUP($B353,'[1]1718  Exp_Rev Access'!$F$7:$GK$318,$DF$2,FALSE)),"",VLOOKUP($B353,'[1]1718  Exp_Rev Access'!$F$7:$GK$318,$DF$2,FALSE))</f>
        <v>0</v>
      </c>
      <c r="DG353" s="90">
        <f>IF(ISNA(VLOOKUP($B353,'[1]1718  Exp_Rev Access'!$F$7:$GK$318,$DG$2,FALSE)),"",VLOOKUP($B353,'[1]1718  Exp_Rev Access'!$F$7:$GK$318,$DG$2,FALSE))</f>
        <v>28202.09</v>
      </c>
      <c r="DH353" s="90">
        <f>IF(ISNA(VLOOKUP($B353,'[1]1718  Exp_Rev Access'!$F$7:$GK$318,$DH$2,FALSE)),"",VLOOKUP($B353,'[1]1718  Exp_Rev Access'!$F$7:$GK$318,$DH$2,FALSE))</f>
        <v>0</v>
      </c>
      <c r="DI353" s="90">
        <f>IF(ISNA(VLOOKUP($B353,'[1]1718  Exp_Rev Access'!$F$7:$GK$318,$DI$2,FALSE)),"",VLOOKUP($B353,'[1]1718  Exp_Rev Access'!$F$7:$GK$318,$DI$2,FALSE))</f>
        <v>102801.84</v>
      </c>
      <c r="DJ353" s="90">
        <f>IF(ISNA(VLOOKUP($B353,'[1]1718  Exp_Rev Access'!$F$7:$GK$318,$DJ$2,FALSE)),"",VLOOKUP($B353,'[1]1718  Exp_Rev Access'!$F$7:$GK$318,$DJ$2,FALSE))</f>
        <v>0</v>
      </c>
      <c r="DK353" s="90">
        <f>IF(ISNA(VLOOKUP($B353,'[1]1718  Exp_Rev Access'!$F$7:$GK$318,$DK$2,FALSE)),"",VLOOKUP($B353,'[1]1718  Exp_Rev Access'!$F$7:$GK$318,$DK$2,FALSE))</f>
        <v>0</v>
      </c>
      <c r="DL353" s="90">
        <f>IF(ISNA(VLOOKUP($B353,'[1]1718  Exp_Rev Access'!$F$7:$GK$318,$DL$2,FALSE)),"",VLOOKUP($B353,'[1]1718  Exp_Rev Access'!$F$7:$GK$318,$DL$2,FALSE))</f>
        <v>0</v>
      </c>
      <c r="DM353" s="90">
        <f>IF(ISNA(VLOOKUP($B353,'[1]1718  Exp_Rev Access'!$F$7:$GK$318,$DM$2,FALSE)),"",VLOOKUP($B353,'[1]1718  Exp_Rev Access'!$F$7:$GK$318,$DM$2,FALSE))</f>
        <v>0</v>
      </c>
      <c r="DN353" s="90">
        <f>IF(ISNA(VLOOKUP($B353,'[1]1718  Exp_Rev Access'!$F$7:$GK$318,$DN$2,FALSE)),"",VLOOKUP($B353,'[1]1718  Exp_Rev Access'!$F$7:$GK$318,$DN$2,FALSE))</f>
        <v>0</v>
      </c>
      <c r="DO353" s="90">
        <f>IF(ISNA(VLOOKUP($B353,'[1]1718  Exp_Rev Access'!$F$7:$GK$318,$DO$2,FALSE)),"",VLOOKUP($B353,'[1]1718  Exp_Rev Access'!$F$7:$GK$318,$DO$2,FALSE))</f>
        <v>0</v>
      </c>
      <c r="DP353" s="90">
        <f>IF(ISNA(VLOOKUP($B353,'[1]1718  Exp_Rev Access'!$F$7:$GK$318,$DP$2,FALSE)),"",VLOOKUP($B353,'[1]1718  Exp_Rev Access'!$F$7:$GK$318,$DP$2,FALSE))</f>
        <v>0</v>
      </c>
      <c r="DQ353" s="90">
        <f>IF(ISNA(VLOOKUP($B353,'[1]1718  Exp_Rev Access'!$F$7:$GK$318,$DQ$2,FALSE)),"",VLOOKUP($B353,'[1]1718  Exp_Rev Access'!$F$7:$GK$318,$DQ$2,FALSE))</f>
        <v>0</v>
      </c>
      <c r="DR353" s="90">
        <f>IF(ISNA(VLOOKUP($B353,'[1]1718  Exp_Rev Access'!$F$7:$GK$318,$DR$2,FALSE)),"",VLOOKUP($B353,'[1]1718  Exp_Rev Access'!$F$7:$GK$318,$DR$2,FALSE))</f>
        <v>0</v>
      </c>
      <c r="DS353" s="90">
        <f>IF(ISNA(VLOOKUP($B353,'[1]1718  Exp_Rev Access'!$F$7:$GK$318,$DS$2,FALSE)),"",VLOOKUP($B353,'[1]1718  Exp_Rev Access'!$F$7:$GK$318,$DS$2,FALSE))</f>
        <v>0</v>
      </c>
      <c r="DT353" s="90">
        <f>IF(ISNA(VLOOKUP($B353,'[1]1718  Exp_Rev Access'!$F$7:$GK$318,$DT$2,FALSE)),"",VLOOKUP($B353,'[1]1718  Exp_Rev Access'!$F$7:$GK$318,$DT$2,FALSE))</f>
        <v>0</v>
      </c>
      <c r="DU353" s="90">
        <f>IF(ISNA(VLOOKUP($B353,'[1]1718  Exp_Rev Access'!$F$7:$GK$318,$DU$2,FALSE)),"",VLOOKUP($B353,'[1]1718  Exp_Rev Access'!$F$7:$GK$318,$DU$2,FALSE))</f>
        <v>0</v>
      </c>
      <c r="DV353" s="90">
        <f>IF(ISNA(VLOOKUP($B353,'[1]1718  Exp_Rev Access'!$F$7:$GK$318,$DV$2,FALSE)),"",VLOOKUP($B353,'[1]1718  Exp_Rev Access'!$F$7:$GK$318,$DV$2,FALSE))</f>
        <v>0</v>
      </c>
      <c r="DW353" s="90">
        <f>IF(ISNA(VLOOKUP($B353,'[1]1718  Exp_Rev Access'!$F$7:$GK$318,$DW$2,FALSE)),"",VLOOKUP($B353,'[1]1718  Exp_Rev Access'!$F$7:$GK$318,$DW$2,FALSE))</f>
        <v>0</v>
      </c>
      <c r="DX353" s="90">
        <f>IF(ISNA(VLOOKUP($B353,'[1]1718  Exp_Rev Access'!$F$7:$GK$318,$DX$2,FALSE)),"",VLOOKUP($B353,'[1]1718  Exp_Rev Access'!$F$7:$GK$318,$DX$2,FALSE))</f>
        <v>0</v>
      </c>
      <c r="DY353" s="90">
        <f>IF(ISNA(VLOOKUP($B353,'[1]1718  Exp_Rev Access'!$F$7:$GK$318,$DY$2,FALSE)),"",VLOOKUP($B353,'[1]1718  Exp_Rev Access'!$F$7:$GK$318,$DY$2,FALSE))</f>
        <v>0</v>
      </c>
      <c r="DZ353" s="90">
        <f>IF(ISNA(VLOOKUP($B353,'[1]1718  Exp_Rev Access'!$F$7:$GK$318,$DZ$2,FALSE)),"",VLOOKUP($B353,'[1]1718  Exp_Rev Access'!$F$7:$GK$318,$DZ$2,FALSE))</f>
        <v>0</v>
      </c>
      <c r="EA353" s="90">
        <f>IF(ISNA(VLOOKUP($B353,'[1]1718  Exp_Rev Access'!$F$7:$GK$318,$EA$2,FALSE)),"",VLOOKUP($B353,'[1]1718  Exp_Rev Access'!$F$7:$GK$318,$EA$2,FALSE))</f>
        <v>0</v>
      </c>
      <c r="EB353" s="90">
        <f>IF(ISNA(VLOOKUP($B353,'[1]1718  Exp_Rev Access'!$F$7:$GK$318,$EB$2,FALSE)),"",VLOOKUP($B353,'[1]1718  Exp_Rev Access'!$F$7:$GK$318,$EB$2,FALSE))</f>
        <v>0</v>
      </c>
      <c r="EC353" s="90">
        <f>IF(ISNA(VLOOKUP($B353,'[1]1718  Exp_Rev Access'!$F$7:$GK$318,$EC$2,FALSE)),"",VLOOKUP($B353,'[1]1718  Exp_Rev Access'!$F$7:$GK$318,$EC$2,FALSE))</f>
        <v>0</v>
      </c>
      <c r="ED353" s="90">
        <f>IF(ISNA(VLOOKUP($B353,'[1]1718  Exp_Rev Access'!$F$7:$GK$318,$ED$2,FALSE)),"",VLOOKUP($B353,'[1]1718  Exp_Rev Access'!$F$7:$GK$318,$ED$2,FALSE))</f>
        <v>0</v>
      </c>
      <c r="EE353" s="90">
        <f>IF(ISNA(VLOOKUP($B353,'[1]1718  Exp_Rev Access'!$F$7:$GK$318,$EE$2,FALSE)),"",VLOOKUP($B353,'[1]1718  Exp_Rev Access'!$F$7:$GK$318,$EE$2,FALSE))</f>
        <v>0</v>
      </c>
      <c r="EF353" s="90">
        <f>IF(ISNA(VLOOKUP($B353,'[1]1718  Exp_Rev Access'!$F$7:$GK$318,$EF$2,FALSE)),"",VLOOKUP($B353,'[1]1718  Exp_Rev Access'!$F$7:$GK$318,$EF$2,FALSE))</f>
        <v>0</v>
      </c>
      <c r="EG353" s="90">
        <f>IF(ISNA(VLOOKUP($B353,'[1]1718  Exp_Rev Access'!$F$7:$GK$318,$EG$2,FALSE)),"",VLOOKUP($B353,'[1]1718  Exp_Rev Access'!$F$7:$GK$318,$EG$2,FALSE))</f>
        <v>0</v>
      </c>
      <c r="EH353" s="90">
        <f>IF(ISNA(VLOOKUP($B353,'[1]1718  Exp_Rev Access'!$F$7:$GK$318,$EH$2,FALSE)),"",VLOOKUP($B353,'[1]1718  Exp_Rev Access'!$F$7:$GK$318,$EH$2,FALSE))</f>
        <v>0</v>
      </c>
      <c r="EI353" s="90">
        <f>IF(ISNA(VLOOKUP($B353,'[1]1718  Exp_Rev Access'!$F$7:$GK$318,$EI$2,FALSE)),"",VLOOKUP($B353,'[1]1718  Exp_Rev Access'!$F$7:$GK$318,$EI$2,FALSE))</f>
        <v>0</v>
      </c>
      <c r="EJ353" s="90">
        <f>IF(ISNA(VLOOKUP($B353,'[1]1718  Exp_Rev Access'!$F$7:$GK$318,$EJ$2,FALSE)),"",VLOOKUP($B353,'[1]1718  Exp_Rev Access'!$F$7:$GK$318,$EJ$2,FALSE))</f>
        <v>0</v>
      </c>
      <c r="EK353" s="90">
        <f>IF(ISNA(VLOOKUP($B353,'[1]1718  Exp_Rev Access'!$F$7:$GK$318,$EK$2,FALSE)),"",VLOOKUP($B353,'[1]1718  Exp_Rev Access'!$F$7:$GK$318,$EK$2,FALSE))</f>
        <v>0</v>
      </c>
      <c r="EL353" s="90">
        <f>IF(ISNA(VLOOKUP($B353,'[1]1718  Exp_Rev Access'!$F$7:$GK$318,$EL$2,FALSE)),"",VLOOKUP($B353,'[1]1718  Exp_Rev Access'!$F$7:$GK$318,$EL$2,FALSE))</f>
        <v>0</v>
      </c>
      <c r="EM353" s="90">
        <f>IF(ISNA(VLOOKUP($B353,'[1]1718  Exp_Rev Access'!$F$7:$GK$318,$EM$2,FALSE)),"",VLOOKUP($B353,'[1]1718  Exp_Rev Access'!$F$7:$GK$318,$EM$2,FALSE))</f>
        <v>0</v>
      </c>
      <c r="EN353" s="90">
        <f>IF(ISNA(VLOOKUP($B353,'[1]1718  Exp_Rev Access'!$F$7:$GK$318,$EN$2,FALSE)),"",VLOOKUP($B353,'[1]1718  Exp_Rev Access'!$F$7:$GK$318,$EN$2,FALSE))</f>
        <v>0</v>
      </c>
      <c r="EO353" s="90">
        <f>IF(ISNA(VLOOKUP($B353,'[1]1718  Exp_Rev Access'!$F$7:$GK$318,$EO$2,FALSE)),"",VLOOKUP($B353,'[1]1718  Exp_Rev Access'!$F$7:$GK$318,$EO$2,FALSE))</f>
        <v>0</v>
      </c>
      <c r="EP353" s="90">
        <f>IF(ISNA(VLOOKUP($B353,'[1]1718  Exp_Rev Access'!$F$7:$GK$318,$EP$2,FALSE)),"",VLOOKUP($B353,'[1]1718  Exp_Rev Access'!$F$7:$GK$318,$EP$2,FALSE))</f>
        <v>0</v>
      </c>
      <c r="EQ353" s="90">
        <f>IF(ISNA(VLOOKUP($B353,'[1]1718  Exp_Rev Access'!$F$7:$GK$318,$EQ$2,FALSE)),"",VLOOKUP($B353,'[1]1718  Exp_Rev Access'!$F$7:$GK$318,$EQ$2,FALSE))</f>
        <v>0</v>
      </c>
      <c r="ER353" s="90">
        <f>IF(ISNA(VLOOKUP($B353,'[1]1718  Exp_Rev Access'!$F$7:$GK$318,$ER$2,FALSE)),"",VLOOKUP($B353,'[1]1718  Exp_Rev Access'!$F$7:$GK$318,$ER$2,FALSE))</f>
        <v>0</v>
      </c>
      <c r="ES353" s="90">
        <f>IF(ISNA(VLOOKUP($B353,'[1]1718  Exp_Rev Access'!$F$7:$GK$318,$ES$2,FALSE)),"",VLOOKUP($B353,'[1]1718  Exp_Rev Access'!$F$7:$GK$318,$ES$2,FALSE))</f>
        <v>0</v>
      </c>
      <c r="ET353" s="90">
        <f>IF(ISNA(VLOOKUP($B353,'[1]1718  Exp_Rev Access'!$F$7:$GK$318,$ET$2,FALSE)),"",VLOOKUP($B353,'[1]1718  Exp_Rev Access'!$F$7:$GK$318,$ET$2,FALSE))</f>
        <v>0</v>
      </c>
      <c r="EU353" s="90">
        <f>IF(ISNA(VLOOKUP($B353,'[1]1718  Exp_Rev Access'!$F$7:$GK$318,$EU$2,FALSE)),"",VLOOKUP($B353,'[1]1718  Exp_Rev Access'!$F$7:$GK$318,$EU$2,FALSE))</f>
        <v>0</v>
      </c>
      <c r="EV353" s="90">
        <f>IF(ISNA(VLOOKUP($B353,'[1]1718  Exp_Rev Access'!$F$7:$GK$318,$EV$2,FALSE)),"",VLOOKUP($B353,'[1]1718  Exp_Rev Access'!$F$7:$GK$318,$EV$2,FALSE))</f>
        <v>0</v>
      </c>
      <c r="EW353" s="90">
        <f>IF(ISNA(VLOOKUP($B353,'[1]1718  Exp_Rev Access'!$F$7:$GK$318,$EW$2,FALSE)),"",VLOOKUP($B353,'[1]1718  Exp_Rev Access'!$F$7:$GK$318,$EW$2,FALSE))</f>
        <v>0</v>
      </c>
      <c r="EX353" s="90">
        <f>IF(ISNA(VLOOKUP($B353,'[1]1718  Exp_Rev Access'!$F$7:$GK$318,$EX$2,FALSE)),"",VLOOKUP($B353,'[1]1718  Exp_Rev Access'!$F$7:$GK$318,$EX$2,FALSE))</f>
        <v>0</v>
      </c>
      <c r="EY353" s="90">
        <f>IF(ISNA(VLOOKUP($B353,'[1]1718  Exp_Rev Access'!$F$7:$GK$318,$EY$2,FALSE)),"",VLOOKUP($B353,'[1]1718  Exp_Rev Access'!$F$7:$GK$318,$EY$2,FALSE))</f>
        <v>0</v>
      </c>
      <c r="EZ353" s="90">
        <f>IF(ISNA(VLOOKUP($B353,'[1]1718  Exp_Rev Access'!$F$7:$GK$318,$EZ$2,FALSE)),"",VLOOKUP($B353,'[1]1718  Exp_Rev Access'!$F$7:$GK$318,$EZ$2,FALSE))</f>
        <v>0</v>
      </c>
      <c r="FA353" s="90">
        <f>IF(ISNA(VLOOKUP($B353,'[1]1718  Exp_Rev Access'!$F$7:$GK$318,$FA$2,FALSE)),"",VLOOKUP($B353,'[1]1718  Exp_Rev Access'!$F$7:$GK$318,$FA$2,FALSE))</f>
        <v>0</v>
      </c>
      <c r="FB353" s="90">
        <f>IF(ISNA(VLOOKUP($B353,'[1]1718  Exp_Rev Access'!$F$7:$GK$318,$FB$2,FALSE)),"",VLOOKUP($B353,'[1]1718  Exp_Rev Access'!$F$7:$GK$318,$FB$2,FALSE))</f>
        <v>0</v>
      </c>
      <c r="FC353" s="90">
        <f>IF(ISNA(VLOOKUP($B353,'[1]1718  Exp_Rev Access'!$F$7:$GK$318,$FC$2,FALSE)),"",VLOOKUP($B353,'[1]1718  Exp_Rev Access'!$F$7:$GK$318,$FC$2,FALSE))</f>
        <v>0</v>
      </c>
      <c r="FD353" s="90">
        <f>IF(ISNA(VLOOKUP($B353,'[1]1718  Exp_Rev Access'!$F$7:$GK$318,$FD$2,FALSE)),"",VLOOKUP($B353,'[1]1718  Exp_Rev Access'!$F$7:$GK$318,$FD$2,FALSE))</f>
        <v>0</v>
      </c>
      <c r="FE353" s="90">
        <f>IF(ISNA(VLOOKUP($B353,'[1]1718  Exp_Rev Access'!$F$7:$GK$318,$FE$2,FALSE)),"",VLOOKUP($B353,'[1]1718  Exp_Rev Access'!$F$7:$GK$318,$FE$2,FALSE))</f>
        <v>0</v>
      </c>
      <c r="FF353" s="90">
        <f>IF(ISNA(VLOOKUP($B353,'[1]1718  Exp_Rev Access'!$F$7:$GK$318,$FF$2,FALSE)),"",VLOOKUP($B353,'[1]1718  Exp_Rev Access'!$F$7:$GK$318,$FF$2,FALSE))</f>
        <v>0</v>
      </c>
      <c r="FG353" s="90">
        <f>IF(ISNA(VLOOKUP($B353,'[1]1718  Exp_Rev Access'!$F$7:$GK$318,$FG$2,FALSE)),"",VLOOKUP($B353,'[1]1718  Exp_Rev Access'!$F$7:$GK$318,$FG$2,FALSE))</f>
        <v>0</v>
      </c>
      <c r="FH353" s="90">
        <f>IF(ISNA(VLOOKUP($B353,'[1]1718  Exp_Rev Access'!$F$7:$GK$318,$FH$2,FALSE)),"",VLOOKUP($B353,'[1]1718  Exp_Rev Access'!$F$7:$GK$318,$FH$2,FALSE))</f>
        <v>0</v>
      </c>
      <c r="FI353" s="90">
        <f>IF(ISNA(VLOOKUP($B353,'[1]1718  Exp_Rev Access'!$F$7:$GK$318,$FI$2,FALSE)),"",VLOOKUP($B353,'[1]1718  Exp_Rev Access'!$F$7:$GK$318,$FI$2,FALSE))</f>
        <v>0</v>
      </c>
      <c r="FJ353" s="90">
        <f>IF(ISNA(VLOOKUP($B353,'[1]1718  Exp_Rev Access'!$F$7:$GK$318,$FJ$2,FALSE)),"",VLOOKUP($B353,'[1]1718  Exp_Rev Access'!$F$7:$GK$318,$FJ$2,FALSE))</f>
        <v>0</v>
      </c>
      <c r="FK353" s="90">
        <f>IF(ISNA(VLOOKUP($B353,'[1]1718  Exp_Rev Access'!$F$7:$GK$318,$FK$2,FALSE)),"",VLOOKUP($B353,'[1]1718  Exp_Rev Access'!$F$7:$GK$318,$FK$2,FALSE))</f>
        <v>0</v>
      </c>
      <c r="FL353" s="90">
        <f>IF(ISNA(VLOOKUP($B353,'[1]1718  Exp_Rev Access'!$F$7:$GK$318,$FL$2,FALSE)),"",VLOOKUP($B353,'[1]1718  Exp_Rev Access'!$F$7:$GK$318,$FL$2,FALSE))</f>
        <v>0</v>
      </c>
      <c r="FM353" s="90">
        <f>IF(ISNA(VLOOKUP($B353,'[1]1718  Exp_Rev Access'!$F$7:$GK$318,$FM$2,FALSE)),"",VLOOKUP($B353,'[1]1718  Exp_Rev Access'!$F$7:$GK$318,$FM$2,FALSE))</f>
        <v>0</v>
      </c>
      <c r="FN353" s="90">
        <f>IF(ISNA(VLOOKUP($B353,'[1]1718  Exp_Rev Access'!$F$7:$GK$318,$FN$2,FALSE)),"",VLOOKUP($B353,'[1]1718  Exp_Rev Access'!$F$7:$GK$318,$FN$2,FALSE))</f>
        <v>0</v>
      </c>
      <c r="FO353" s="90">
        <f>IF(ISNA(VLOOKUP($B353,'[1]1718  Exp_Rev Access'!$F$7:$GK$318,$FO$2,FALSE)),"",VLOOKUP($B353,'[1]1718  Exp_Rev Access'!$F$7:$GK$318,$FO$2,FALSE))</f>
        <v>0</v>
      </c>
      <c r="FP353" s="90">
        <f>IF(ISNA(VLOOKUP($B353,'[1]1718  Exp_Rev Access'!$F$7:$GK$318,$FP$2,FALSE)),"",VLOOKUP($B353,'[1]1718  Exp_Rev Access'!$F$7:$GK$318,$FP$2,FALSE))</f>
        <v>0</v>
      </c>
      <c r="FQ353" s="90">
        <f>IF(ISNA(VLOOKUP($B353,'[1]1718  Exp_Rev Access'!$F$7:$GK$318,$FQ$2,FALSE)),"",VLOOKUP($B353,'[1]1718  Exp_Rev Access'!$F$7:$GK$318,$FQ$2,FALSE))</f>
        <v>0</v>
      </c>
      <c r="FR353" s="90">
        <f>IF(ISNA(VLOOKUP($B353,'[1]1718  Exp_Rev Access'!$F$7:$GK$318,$FR$2,FALSE)),"",VLOOKUP($B353,'[1]1718  Exp_Rev Access'!$F$7:$GK$318,$FR$2,FALSE))</f>
        <v>10366.549999999999</v>
      </c>
      <c r="FS353" s="56">
        <f t="shared" si="925"/>
        <v>375984.48000000004</v>
      </c>
      <c r="FT353" s="92">
        <f t="shared" si="926"/>
        <v>3.8676430947039049E-2</v>
      </c>
      <c r="FU353" s="94">
        <f t="shared" si="927"/>
        <v>532.45033562749597</v>
      </c>
      <c r="FV353" s="95">
        <f>IF(ISNA(VLOOKUP($B353,'[1]1718  Exp_Rev Access'!$F$7:$GK$318,$FV$2,FALSE)),"",VLOOKUP($B353,'[1]1718  Exp_Rev Access'!$F$7:$GK$318,$FV$2,FALSE))</f>
        <v>1057719.3899999999</v>
      </c>
      <c r="FW353" s="95">
        <f>IF(ISNA(VLOOKUP($B353,'[1]1718  Exp_Rev Access'!$F$7:$GK$318,$FW$2,FALSE)),"",VLOOKUP($B353,'[1]1718  Exp_Rev Access'!$F$7:$GK$318,$FW$2,FALSE))</f>
        <v>6978.23</v>
      </c>
      <c r="FX353" s="95">
        <f>IF(ISNA(VLOOKUP($B353,'[1]1718  Exp_Rev Access'!$F$7:$GK$318,$FX$2,FALSE)),"",VLOOKUP($B353,'[1]1718  Exp_Rev Access'!$F$7:$GK$318,$FX$2,FALSE))</f>
        <v>0</v>
      </c>
      <c r="FY353" s="95">
        <f>IF(ISNA(VLOOKUP($B353,'[1]1718  Exp_Rev Access'!$F$7:$GK$318,$FY$2,FALSE)),"",VLOOKUP($B353,'[1]1718  Exp_Rev Access'!$F$7:$GK$318,$FY$2,FALSE))</f>
        <v>0</v>
      </c>
      <c r="FZ353" s="95">
        <f>IF(ISNA(VLOOKUP($B353,'[1]1718  Exp_Rev Access'!$F$7:$GK$318,$FZ$2,FALSE)),"",VLOOKUP($B353,'[1]1718  Exp_Rev Access'!$F$7:$GK$318,$FZ$2,FALSE))</f>
        <v>0</v>
      </c>
      <c r="GA353" s="95">
        <f>IF(ISNA(VLOOKUP($B353,'[1]1718  Exp_Rev Access'!$F$7:$GK$318,$GA$2,FALSE)),"",VLOOKUP($B353,'[1]1718  Exp_Rev Access'!$F$7:$GK$318,$GA$2,FALSE))</f>
        <v>0</v>
      </c>
      <c r="GB353" s="95">
        <f>IF(ISNA(VLOOKUP($B353,'[1]1718  Exp_Rev Access'!$F$7:$GK$318,$GB$2,FALSE)),"",VLOOKUP($B353,'[1]1718  Exp_Rev Access'!$F$7:$GK$318,$GB$2,FALSE))</f>
        <v>0</v>
      </c>
      <c r="GC353" s="95">
        <f>IF(ISNA(VLOOKUP($B353,'[1]1718  Exp_Rev Access'!$F$7:$GK$318,$GC$2,FALSE)),"",VLOOKUP($B353,'[1]1718  Exp_Rev Access'!$F$7:$GK$318,$GC$2,FALSE))</f>
        <v>0</v>
      </c>
      <c r="GD353" s="95">
        <f>IF(ISNA(VLOOKUP($B353,'[1]1718  Exp_Rev Access'!$F$7:$GK$318,$GD$2,FALSE)),"",VLOOKUP($B353,'[1]1718  Exp_Rev Access'!$F$7:$GK$318,$GD$2,FALSE))</f>
        <v>8093.04</v>
      </c>
      <c r="GE353" s="95">
        <f>IF(ISNA(VLOOKUP($B353,'[1]1718  Exp_Rev Access'!$F$7:$GK$318,$GE$2,FALSE)),"",VLOOKUP($B353,'[1]1718  Exp_Rev Access'!$F$7:$GK$318,$GE$2,FALSE))</f>
        <v>0</v>
      </c>
      <c r="GF353" s="95">
        <f>IF(ISNA(VLOOKUP($B353,'[1]1718  Exp_Rev Access'!$F$7:$GK$318,$GF$2,FALSE)),"",VLOOKUP($B353,'[1]1718  Exp_Rev Access'!$F$7:$GK$318,$GF$2,FALSE))</f>
        <v>0</v>
      </c>
      <c r="GG353" s="95">
        <f>IF(ISNA(VLOOKUP($B353,'[1]1718  Exp_Rev Access'!$F$7:$GK$318,$GG$2,FALSE)),"",VLOOKUP($B353,'[1]1718  Exp_Rev Access'!$F$7:$GK$318,$GG$2,FALSE))</f>
        <v>0</v>
      </c>
      <c r="GH353" s="95">
        <f>IF(ISNA(VLOOKUP($B353,'[1]1718  Exp_Rev Access'!$F$7:$GK$318,$GH$2,FALSE)),"",VLOOKUP($B353,'[1]1718  Exp_Rev Access'!$F$7:$GK$318,$GH$2,FALSE))</f>
        <v>295578.5</v>
      </c>
      <c r="GI353" s="95">
        <f>IF(ISNA(VLOOKUP($B353,'[1]1718  Exp_Rev Access'!$F$7:$GK$318,$GI$2,FALSE)),"",VLOOKUP($B353,'[1]1718  Exp_Rev Access'!$F$7:$GK$318,$GI$2,FALSE))</f>
        <v>0</v>
      </c>
      <c r="GJ353" s="95">
        <f>IF(ISNA(VLOOKUP($B353,'[1]1718  Exp_Rev Access'!$F$7:$GK$318,$GJ$2,FALSE)),"",VLOOKUP($B353,'[1]1718  Exp_Rev Access'!$F$7:$GK$318,$GJ$2,FALSE))</f>
        <v>0</v>
      </c>
      <c r="GK353" s="95">
        <f>IF(ISNA(VLOOKUP($B353,'[1]1718  Exp_Rev Access'!$F$7:$GK$318,$GK$2,FALSE)),"",VLOOKUP($B353,'[1]1718  Exp_Rev Access'!$F$7:$GK$318,$GK$2,FALSE))</f>
        <v>0</v>
      </c>
      <c r="GL353" s="95">
        <f>IF(ISNA(VLOOKUP($B353,'[1]1718  Exp_Rev Access'!$F$7:$GK$318,$GL$2,FALSE)),"",VLOOKUP($B353,'[1]1718  Exp_Rev Access'!$F$7:$GK$318,$GL$2,FALSE))</f>
        <v>0</v>
      </c>
      <c r="GM353" s="95">
        <f>IF(ISNA(VLOOKUP($B353,'[1]1718  Exp_Rev Access'!$F$7:$GK$318,$GM$2,FALSE)),"",VLOOKUP($B353,'[1]1718  Exp_Rev Access'!$F$7:$GK$318,$GM$2,FALSE))</f>
        <v>0</v>
      </c>
      <c r="GN353" s="95">
        <f>IF(ISNA(VLOOKUP($B353,'[1]1718  Exp_Rev Access'!$F$7:$GK$318,$GN$2,FALSE)),"",VLOOKUP($B353,'[1]1718  Exp_Rev Access'!$F$7:$GK$318,$GN$2,FALSE))</f>
        <v>0</v>
      </c>
      <c r="GO353" s="95">
        <f>IF(ISNA(VLOOKUP($B353,'[1]1718  Exp_Rev Access'!$F$7:$GK$318,$GO$2,FALSE)),"",VLOOKUP($B353,'[1]1718  Exp_Rev Access'!$F$7:$GK$318,$GO$2,FALSE))</f>
        <v>0</v>
      </c>
      <c r="GP353" s="95">
        <f>IF(ISNA(VLOOKUP($B353,'[1]1718  Exp_Rev Access'!$F$7:$GK$318,$GP$2,FALSE)),"",VLOOKUP($B353,'[1]1718  Exp_Rev Access'!$F$7:$GK$318,$GP$2,FALSE))</f>
        <v>0</v>
      </c>
      <c r="GQ353" s="95">
        <f>IF(ISNA(VLOOKUP($B353,'[1]1718  Exp_Rev Access'!$F$7:$GK$318,$GQ$2,FALSE)),"",VLOOKUP($B353,'[1]1718  Exp_Rev Access'!$F$7:$GK$318,$GQ$2,FALSE))</f>
        <v>0</v>
      </c>
      <c r="GR353" s="95">
        <f>IF(ISNA(VLOOKUP($B353,'[1]1718  Exp_Rev Access'!$F$7:$GK$318,$GR$2,FALSE)),"",VLOOKUP($B353,'[1]1718  Exp_Rev Access'!$F$7:$GK$318,$GR$2,FALSE))</f>
        <v>0</v>
      </c>
      <c r="GS353" s="95">
        <f>IF(ISNA(VLOOKUP($B353,'[1]1718  Exp_Rev Access'!$F$7:$GK$318,$GS$2,FALSE)),"",VLOOKUP($B353,'[1]1718  Exp_Rev Access'!$F$7:$GK$318,$GS$2,FALSE))</f>
        <v>0</v>
      </c>
      <c r="GT353" s="95">
        <f>IF(ISNA(VLOOKUP($B353,'[1]1718  Exp_Rev Access'!$F$7:$GK$318,$GT$2,FALSE)),"",VLOOKUP($B353,'[1]1718  Exp_Rev Access'!$F$7:$GK$318,$GT$2,FALSE))</f>
        <v>0</v>
      </c>
      <c r="GU353" s="56">
        <f t="shared" si="928"/>
        <v>1368369.16</v>
      </c>
      <c r="GV353" s="92">
        <f t="shared" si="929"/>
        <v>0.14076015937359387</v>
      </c>
      <c r="GW353" s="96">
        <f t="shared" si="930"/>
        <v>1937.8156739456761</v>
      </c>
    </row>
    <row r="354" spans="1:222" x14ac:dyDescent="0.3">
      <c r="A354" s="73"/>
      <c r="B354" s="88" t="s">
        <v>704</v>
      </c>
      <c r="C354" s="89" t="s">
        <v>705</v>
      </c>
      <c r="D354" s="75">
        <f>IF(ISNA(VLOOKUP($B354,'[1]1718 enrollment_Rev_Exp by size'!$A$7:H685,3,FALSE)),"",VLOOKUP($B354,'[1]1718 enrollment_Rev_Exp by size'!$A$7:$G$350,3,FALSE))</f>
        <v>1815.3200000000002</v>
      </c>
      <c r="E354" s="76">
        <f>IF(ISNA(VLOOKUP($B354,'[1]1718 enrollment_Rev_Exp by size'!$A$7:I687,5,FALSE)),"",VLOOKUP($B354,'[1]1718 enrollment_Rev_Exp by size'!$A$7:$G$350,5,FALSE))</f>
        <v>22641781.149999999</v>
      </c>
      <c r="F354" s="70">
        <f t="shared" si="912"/>
        <v>22641781.149999999</v>
      </c>
      <c r="G354" s="70">
        <f t="shared" si="913"/>
        <v>0</v>
      </c>
      <c r="H354" s="90">
        <f>IF(ISNA(VLOOKUP($B354,'[1]1718  Exp_Rev Access'!$F$7:$GK$318,3,FALSE)),"",VLOOKUP($B354,'[1]1718  Exp_Rev Access'!$F$7:$GK$318,3,FALSE))</f>
        <v>2628452.63</v>
      </c>
      <c r="I354" s="90">
        <f>IF(ISNA(VLOOKUP($B354,'[1]1718  Exp_Rev Access'!$F$7:$GK$318,4,FALSE)),"",VLOOKUP($B354,'[1]1718  Exp_Rev Access'!$F$7:$GK$318,4,FALSE))</f>
        <v>0</v>
      </c>
      <c r="J354" s="90">
        <f>IF(ISNA(VLOOKUP($B354,'[1]1718  Exp_Rev Access'!$F$7:$GK$318,5,FALSE)),"",VLOOKUP($B354,'[1]1718  Exp_Rev Access'!$F$7:$GK$318,5,FALSE))</f>
        <v>0</v>
      </c>
      <c r="K354" s="90">
        <f>IF(ISNA(VLOOKUP($B354,'[1]1718  Exp_Rev Access'!$F$7:$GK$318,6,FALSE)),"-",VLOOKUP($B354,'[1]1718  Exp_Rev Access'!$F$7:$GK$318,6,FALSE))</f>
        <v>70321.33</v>
      </c>
      <c r="L354" s="90">
        <f>IF(ISNA(VLOOKUP($B354,'[1]1718  Exp_Rev Access'!$F$7:$GK$318,7,FALSE)),"",VLOOKUP($B354,'[1]1718  Exp_Rev Access'!$F$7:$GK$318,7,FALSE))</f>
        <v>0</v>
      </c>
      <c r="M354" s="90">
        <f>IF(ISNA(VLOOKUP($B354,'[1]1718  Exp_Rev Access'!$F$7:$GK$318,8,FALSE)),"",VLOOKUP($B354,'[1]1718  Exp_Rev Access'!$F$7:$GK$318,8,FALSE))</f>
        <v>0</v>
      </c>
      <c r="N354" s="56">
        <f t="shared" si="914"/>
        <v>2698773.96</v>
      </c>
      <c r="O354" s="91">
        <f t="shared" si="915"/>
        <v>0.11919441947260409</v>
      </c>
      <c r="P354" s="56">
        <f t="shared" si="916"/>
        <v>1486.6656897957384</v>
      </c>
      <c r="Q354" s="90">
        <f>IF(ISNA(VLOOKUP($B354,'[1]1718  Exp_Rev Access'!$F$7:$GK$318,10,FALSE)),"",VLOOKUP($B354,'[1]1718  Exp_Rev Access'!$F$7:$GK$318,10,FALSE))</f>
        <v>0</v>
      </c>
      <c r="R354" s="90">
        <f>IF(ISNA(VLOOKUP($B354,'[1]1718  Exp_Rev Access'!$F$7:$GK$318,11,FALSE)),"",VLOOKUP($B354,'[1]1718  Exp_Rev Access'!$F$7:$GK$318,11,FALSE))</f>
        <v>0</v>
      </c>
      <c r="S354" s="90">
        <f>IF(ISNA(VLOOKUP($B354,'[1]1718  Exp_Rev Access'!$F$7:$GK$318,12,FALSE)),"",VLOOKUP($B354,'[1]1718  Exp_Rev Access'!$F$7:$GK$318,12,FALSE))</f>
        <v>0</v>
      </c>
      <c r="T354" s="90">
        <f>IF(ISNA(VLOOKUP($B354,'[1]1718  Exp_Rev Access'!$F$7:$GK$318,13,FALSE)),"",VLOOKUP($B354,'[1]1718  Exp_Rev Access'!$F$7:$GK$318,13,FALSE))</f>
        <v>0</v>
      </c>
      <c r="U354" s="90">
        <f>IF(ISNA(VLOOKUP($B354,'[1]1718  Exp_Rev Access'!$F$7:$GK$318,14,FALSE)),"",VLOOKUP($B354,'[1]1718  Exp_Rev Access'!$F$7:$GK$318,14,FALSE))</f>
        <v>0</v>
      </c>
      <c r="V354" s="90">
        <f>IF(ISNA(VLOOKUP($B354,'[1]1718  Exp_Rev Access'!$F$7:$GK$318,15,FALSE)),"",VLOOKUP($B354,'[1]1718  Exp_Rev Access'!$F$7:$GK$318,15,FALSE))</f>
        <v>0</v>
      </c>
      <c r="W354" s="90">
        <f>IF(ISNA(VLOOKUP($B354,'[1]1718  Exp_Rev Access'!$F$7:$GK$318,16,FALSE)),"",VLOOKUP($B354,'[1]1718  Exp_Rev Access'!$F$7:$GK$318,16,FALSE))</f>
        <v>0</v>
      </c>
      <c r="X354" s="90">
        <f>IF(ISNA(VLOOKUP($B354,'[1]1718  Exp_Rev Access'!$F$7:$GK$318,17,FALSE)),"",VLOOKUP($B354,'[1]1718  Exp_Rev Access'!$F$7:$GK$318,17,FALSE))</f>
        <v>0</v>
      </c>
      <c r="Y354" s="90">
        <f>IF(ISNA(VLOOKUP($B354,'[1]1718  Exp_Rev Access'!$F$7:$GK$318,18,FALSE)),"",VLOOKUP($B354,'[1]1718  Exp_Rev Access'!$F$7:$GK$318,18,FALSE))</f>
        <v>0</v>
      </c>
      <c r="Z354" s="90">
        <f>IF(ISNA(VLOOKUP($B354,'[1]1718  Exp_Rev Access'!$F$7:$GK$318,19,FALSE)),"",VLOOKUP($B354,'[1]1718  Exp_Rev Access'!$F$7:$GK$318,19,FALSE))</f>
        <v>0</v>
      </c>
      <c r="AA354" s="90">
        <f>IF(ISNA(VLOOKUP($B354,'[1]1718  Exp_Rev Access'!$F$7:$GK$318,20,FALSE)),"",VLOOKUP($B354,'[1]1718  Exp_Rev Access'!$F$7:$GK$318,20,FALSE))</f>
        <v>0</v>
      </c>
      <c r="AB354" s="90">
        <f>IF(ISNA(VLOOKUP($B354,'[1]1718  Exp_Rev Access'!$F$7:$GK$318,21,FALSE)),"",VLOOKUP($B354,'[1]1718  Exp_Rev Access'!$F$7:$GK$318,21,FALSE))</f>
        <v>0</v>
      </c>
      <c r="AC354" s="90">
        <f>IF(ISNA(VLOOKUP($B354,'[1]1718  Exp_Rev Access'!$F$7:$GK$318,22,FALSE)),"",VLOOKUP($B354,'[1]1718  Exp_Rev Access'!$F$7:$GK$318,22,FALSE))</f>
        <v>0</v>
      </c>
      <c r="AD354" s="90">
        <f>IF(ISNA(VLOOKUP($B354,'[1]1718  Exp_Rev Access'!$F$7:$GK$318,23,FALSE)),"",VLOOKUP($B354,'[1]1718  Exp_Rev Access'!$F$7:$GK$318,23,FALSE))</f>
        <v>81983.45</v>
      </c>
      <c r="AE354" s="90">
        <f>IF(ISNA(VLOOKUP($B354,'[1]1718  Exp_Rev Access'!$F$7:$GK$318,24,FALSE)),"",VLOOKUP($B354,'[1]1718  Exp_Rev Access'!$F$7:$GK$318,24,FALSE))</f>
        <v>13090.8</v>
      </c>
      <c r="AF354" s="90">
        <f>IF(ISNA(VLOOKUP($B354,'[1]1718  Exp_Rev Access'!$F$7:$GK$318,25,FALSE)),"",VLOOKUP($B354,'[1]1718  Exp_Rev Access'!$F$7:$GK$318,25,FALSE))</f>
        <v>0</v>
      </c>
      <c r="AG354" s="90">
        <f>IF(ISNA(VLOOKUP($B354,'[1]1718  Exp_Rev Access'!$F$7:$GK$318,26,FALSE)),"",VLOOKUP($B354,'[1]1718  Exp_Rev Access'!$F$7:$GK$318,26,FALSE))</f>
        <v>2995</v>
      </c>
      <c r="AH354" s="90">
        <f>IF(ISNA(VLOOKUP($B354,'[1]1718  Exp_Rev Access'!$F$7:$GK$318,27,FALSE)),"",VLOOKUP($B354,'[1]1718  Exp_Rev Access'!$F$7:$GK$318,27,FALSE))</f>
        <v>307.82</v>
      </c>
      <c r="AI354" s="90">
        <f>IF(ISNA(VLOOKUP($B354,'[1]1718  Exp_Rev Access'!$F$7:$GK$318,28,FALSE)),"",VLOOKUP($B354,'[1]1718  Exp_Rev Access'!$F$7:$GK$318,28,FALSE))</f>
        <v>16950</v>
      </c>
      <c r="AJ354" s="90">
        <f>IF(ISNA(VLOOKUP($B354,'[1]1718  Exp_Rev Access'!$F$7:$GK$318,29,FALSE)),"",VLOOKUP($B354,'[1]1718  Exp_Rev Access'!$F$7:$GK$318,29,FALSE))</f>
        <v>10484.81</v>
      </c>
      <c r="AK354" s="90">
        <f>IF(ISNA(VLOOKUP($B354,'[1]1718  Exp_Rev Access'!$F$7:$GK$318,30,FALSE)),"",VLOOKUP($B354,'[1]1718  Exp_Rev Access'!$F$7:$GK$318,30,FALSE))</f>
        <v>158052.07999999999</v>
      </c>
      <c r="AL354" s="90">
        <f>IF(ISNA(VLOOKUP($B354,'[1]1718  Exp_Rev Access'!$F$7:$GK$318,31,FALSE)),"",VLOOKUP($B354,'[1]1718  Exp_Rev Access'!$F$7:$GK$318,31,FALSE))</f>
        <v>0</v>
      </c>
      <c r="AM354" s="56">
        <f t="shared" si="917"/>
        <v>283863.95999999996</v>
      </c>
      <c r="AN354" s="92">
        <f t="shared" si="918"/>
        <v>1.2537174443981409E-2</v>
      </c>
      <c r="AO354" s="71">
        <f t="shared" si="919"/>
        <v>156.37130643633074</v>
      </c>
      <c r="AP354" s="90">
        <f>IF(ISNA(VLOOKUP($B354,'[1]1718  Exp_Rev Access'!$F$7:$GK$318,33,FALSE)),"",VLOOKUP($B354,'[1]1718  Exp_Rev Access'!$F$7:$GK$318,33,FALSE))</f>
        <v>11973261.279999999</v>
      </c>
      <c r="AQ354" s="90">
        <f>IF(ISNA(VLOOKUP($B354,'[1]1718  Exp_Rev Access'!$F$7:$GK$318,34,FALSE)),"",VLOOKUP($B354,'[1]1718  Exp_Rev Access'!$F$7:$GK$318,34,FALSE))</f>
        <v>410814.6</v>
      </c>
      <c r="AR354" s="90">
        <f>IF(ISNA(VLOOKUP($B354,'[1]1718  Exp_Rev Access'!$F$7:$GK$318,35,FALSE)),"",VLOOKUP($B354,'[1]1718  Exp_Rev Access'!$F$7:$GK$318,35,FALSE))</f>
        <v>1259293.76</v>
      </c>
      <c r="AS354" s="90">
        <f>IF(ISNA(VLOOKUP($B354,'[1]1718  Exp_Rev Access'!$F$7:$GK$318,36,FALSE)),"",VLOOKUP($B354,'[1]1718  Exp_Rev Access'!$F$7:$GK$318,36,FALSE))</f>
        <v>23572.400000000001</v>
      </c>
      <c r="AT354" s="90">
        <f>IF(ISNA(VLOOKUP($B354,'[1]1718  Exp_Rev Access'!$F$7:$GK$318,37,FALSE)),"",VLOOKUP($B354,'[1]1718  Exp_Rev Access'!$F$7:$GK$318,37,FALSE))</f>
        <v>0</v>
      </c>
      <c r="AU354" s="56">
        <f t="shared" si="920"/>
        <v>13666942.039999999</v>
      </c>
      <c r="AV354" s="93">
        <f t="shared" si="921"/>
        <v>0.60361602956311589</v>
      </c>
      <c r="AW354" s="56">
        <f t="shared" si="922"/>
        <v>7528.668245818918</v>
      </c>
      <c r="AX354" s="90">
        <f>IF(ISNA(VLOOKUP($B354,'[1]1718  Exp_Rev Access'!$F$7:$GK$318,39,FALSE)),"",VLOOKUP($B354,'[1]1718  Exp_Rev Access'!$F$7:$GK$318,39,FALSE))</f>
        <v>0</v>
      </c>
      <c r="AY354" s="90">
        <f>IF(ISNA(VLOOKUP($B354,'[1]1718  Exp_Rev Access'!$F$7:$GK$318,40,FALSE)),"",VLOOKUP($B354,'[1]1718  Exp_Rev Access'!$F$7:$GK$318,40,FALSE))</f>
        <v>1959446.9</v>
      </c>
      <c r="AZ354" s="90">
        <f>IF(ISNA(VLOOKUP($B354,'[1]1718  Exp_Rev Access'!$F$7:$GK$318,41,FALSE)),"",VLOOKUP($B354,'[1]1718  Exp_Rev Access'!$F$7:$GK$318,41,FALSE))</f>
        <v>62918.53</v>
      </c>
      <c r="BA354" s="90">
        <f>IF(ISNA(VLOOKUP($B354,'[1]1718  Exp_Rev Access'!$F$7:$GK$318,42,FALSE)),"",VLOOKUP($B354,'[1]1718  Exp_Rev Access'!$F$7:$GK$318,42,FALSE))</f>
        <v>0</v>
      </c>
      <c r="BB354" s="90">
        <f>IF(ISNA(VLOOKUP($B354,'[1]1718  Exp_Rev Access'!$F$7:$GK$318,43,FALSE)),"",VLOOKUP($B354,'[1]1718  Exp_Rev Access'!$F$7:$GK$318,43,FALSE))</f>
        <v>0</v>
      </c>
      <c r="BC354" s="90">
        <f>IF(ISNA(VLOOKUP($B354,'[1]1718  Exp_Rev Access'!$F$7:$GK$318,44,FALSE)),"",VLOOKUP($B354,'[1]1718  Exp_Rev Access'!$F$7:$GK$318,44,FALSE))</f>
        <v>756192.87</v>
      </c>
      <c r="BD354" s="90">
        <f>IF(ISNA(VLOOKUP($B354,'[1]1718  Exp_Rev Access'!$F$7:$GK$318,45,FALSE)),"",VLOOKUP($B354,'[1]1718  Exp_Rev Access'!$F$7:$GK$318,45,FALSE))</f>
        <v>0</v>
      </c>
      <c r="BE354" s="90">
        <f>IF(ISNA(VLOOKUP($B354,'[1]1718  Exp_Rev Access'!$F$7:$GK$318,46,FALSE)),"",VLOOKUP($B354,'[1]1718  Exp_Rev Access'!$F$7:$GK$318,46,FALSE))</f>
        <v>74758.33</v>
      </c>
      <c r="BF354" s="90">
        <f>IF(ISNA(VLOOKUP($B354,'[1]1718  Exp_Rev Access'!$F$7:$GK$318,47,FALSE)),"",VLOOKUP($B354,'[1]1718  Exp_Rev Access'!$F$7:$GK$318,47,FALSE))</f>
        <v>0</v>
      </c>
      <c r="BG354" s="90">
        <f>IF(ISNA(VLOOKUP($B354,'[1]1718  Exp_Rev Access'!$F$7:$GK$318,48,FALSE)),"",VLOOKUP($B354,'[1]1718  Exp_Rev Access'!$F$7:$GK$318,48,FALSE))</f>
        <v>24822.65</v>
      </c>
      <c r="BH354" s="90">
        <f>IF(ISNA(VLOOKUP($B354,'[1]1718  Exp_Rev Access'!$F$7:$GK$318,49,FALSE)),"",VLOOKUP($B354,'[1]1718  Exp_Rev Access'!$F$7:$GK$318,49,FALSE))</f>
        <v>41175.230000000003</v>
      </c>
      <c r="BI354" s="90">
        <f>IF(ISNA(VLOOKUP($B354,'[1]1718  Exp_Rev Access'!$F$7:$GK$318,50,FALSE)),"",VLOOKUP($B354,'[1]1718  Exp_Rev Access'!$F$7:$GK$318,50,FALSE))</f>
        <v>0</v>
      </c>
      <c r="BJ354" s="90">
        <f>IF(ISNA(VLOOKUP($B354,'[1]1718  Exp_Rev Access'!$F$7:$GK$318,51,FALSE)),"",VLOOKUP($B354,'[1]1718  Exp_Rev Access'!$F$7:$GK$318,51,FALSE))</f>
        <v>12850.44</v>
      </c>
      <c r="BK354" s="90">
        <f>IF(ISNA(VLOOKUP($B354,'[1]1718  Exp_Rev Access'!$F$7:$GK$318,52,FALSE)),"",VLOOKUP($B354,'[1]1718  Exp_Rev Access'!$F$7:$GK$318,52,FALSE))</f>
        <v>1303039.83</v>
      </c>
      <c r="BL354" s="90">
        <f>IF(ISNA(VLOOKUP($B354,'[1]1718  Exp_Rev Access'!$F$7:$GK$318,53,FALSE)),"",VLOOKUP($B354,'[1]1718  Exp_Rev Access'!$F$7:$GK$318,53,FALSE))</f>
        <v>0</v>
      </c>
      <c r="BM354" s="90">
        <f>IF(ISNA(VLOOKUP($B354,'[1]1718  Exp_Rev Access'!$F$7:$GK$318,54,FALSE)),"",VLOOKUP($B354,'[1]1718  Exp_Rev Access'!$F$7:$GK$318,54,FALSE))</f>
        <v>0</v>
      </c>
      <c r="BN354" s="90">
        <f>IF(ISNA(VLOOKUP($B354,'[1]1718  Exp_Rev Access'!$F$7:$GK$318,55,FALSE)),"",VLOOKUP($B354,'[1]1718  Exp_Rev Access'!$F$7:$GK$318,55,FALSE))</f>
        <v>0</v>
      </c>
      <c r="BO354" s="90">
        <f>IF(ISNA(VLOOKUP($B354,'[1]1718  Exp_Rev Access'!$F$7:$GK$318,56,FALSE)),"",VLOOKUP($B354,'[1]1718  Exp_Rev Access'!$F$7:$GK$318,56,FALSE))</f>
        <v>0</v>
      </c>
      <c r="BP354" s="90">
        <f>IF(ISNA(VLOOKUP($B354,'[1]1718  Exp_Rev Access'!$F$7:$GK$318,57,FALSE)),"",VLOOKUP($B354,'[1]1718  Exp_Rev Access'!$F$7:$GK$318,57,FALSE))</f>
        <v>0</v>
      </c>
      <c r="BQ354" s="90">
        <f>IF(ISNA(VLOOKUP($B354,'[1]1718  Exp_Rev Access'!$F$7:$GK$318,58,FALSE)),"",VLOOKUP($B354,'[1]1718  Exp_Rev Access'!$F$7:$GK$318,58,FALSE))</f>
        <v>0</v>
      </c>
      <c r="BR354" s="90">
        <f>IF(ISNA(VLOOKUP($B354,'[1]1718  Exp_Rev Access'!$F$7:$GK$318,59,FALSE)),"",VLOOKUP($B354,'[1]1718  Exp_Rev Access'!$F$7:$GK$318,59,FALSE))</f>
        <v>0</v>
      </c>
      <c r="BS354" s="90">
        <f>IF(ISNA(VLOOKUP($B354,'[1]1718  Exp_Rev Access'!$F$7:$GK$318,60,FALSE)),"",VLOOKUP($B354,'[1]1718  Exp_Rev Access'!$F$7:$GK$318,60,FALSE))</f>
        <v>0</v>
      </c>
      <c r="BT354" s="90">
        <f>IF(ISNA(VLOOKUP($B354,'[1]1718  Exp_Rev Access'!$F$7:$GK$318,61,FALSE)),"",VLOOKUP($B354,'[1]1718  Exp_Rev Access'!$F$7:$GK$318,61,FALSE))</f>
        <v>0</v>
      </c>
      <c r="BU354" s="90">
        <f>IF(ISNA(VLOOKUP($B354,'[1]1718  Exp_Rev Access'!$F$7:$GK$318,62,FALSE)),"",VLOOKUP($B354,'[1]1718  Exp_Rev Access'!$F$7:$GK$318,62,FALSE))</f>
        <v>0</v>
      </c>
      <c r="BV354" s="56">
        <f t="shared" si="893"/>
        <v>4235204.7799999993</v>
      </c>
      <c r="BW354" s="92">
        <f t="shared" si="923"/>
        <v>0.18705263300365393</v>
      </c>
      <c r="BX354" s="71">
        <f t="shared" si="924"/>
        <v>2333.0348258158338</v>
      </c>
      <c r="BY354" s="90">
        <f>IF(ISNA(VLOOKUP($B354,'[1]1718  Exp_Rev Access'!$F$7:$GK$318,64,FALSE)),"",VLOOKUP($B354,'[1]1718  Exp_Rev Access'!$F$7:$GK$318,64,FALSE))</f>
        <v>0</v>
      </c>
      <c r="BZ354" s="90">
        <f>IF(ISNA(VLOOKUP($B354,'[1]1718  Exp_Rev Access'!$F$7:$GK$318,65,FALSE)),"",VLOOKUP($B354,'[1]1718  Exp_Rev Access'!$F$7:$GK$318,65,FALSE))</f>
        <v>0</v>
      </c>
      <c r="CA354" s="90">
        <f>IF(ISNA(VLOOKUP($B354,'[1]1718  Exp_Rev Access'!$F$7:$GK$318,66,FALSE)),"",VLOOKUP($B354,'[1]1718  Exp_Rev Access'!$F$7:$GK$318,66,FALSE))</f>
        <v>0</v>
      </c>
      <c r="CB354" s="90">
        <f>IF(ISNA(VLOOKUP($B354,'[1]1718  Exp_Rev Access'!$F$7:$GK$318,67,FALSE)),"",VLOOKUP($B354,'[1]1718  Exp_Rev Access'!$F$7:$GK$318,67,FALSE))</f>
        <v>0</v>
      </c>
      <c r="CC354" s="90">
        <f>IF(ISNA(VLOOKUP($B354,'[1]1718  Exp_Rev Access'!$F$7:$GK$318,68,FALSE)),"",VLOOKUP($B354,'[1]1718  Exp_Rev Access'!$F$7:$GK$318,68,FALSE))</f>
        <v>52688.13</v>
      </c>
      <c r="CD354" s="90">
        <f>IF(ISNA(VLOOKUP($B354,'[1]1718  Exp_Rev Access'!$F$7:$GK$318,69,FALSE)),"",VLOOKUP($B354,'[1]1718  Exp_Rev Access'!$F$7:$GK$318,69,FALSE))</f>
        <v>0</v>
      </c>
      <c r="CE354" s="56">
        <f t="shared" si="881"/>
        <v>52688.13</v>
      </c>
      <c r="CF354" s="92">
        <f t="shared" si="896"/>
        <v>2.3270311487839815E-3</v>
      </c>
      <c r="CG354" s="78">
        <f t="shared" si="897"/>
        <v>29.024155520789719</v>
      </c>
      <c r="CH354" s="90">
        <f>IF(ISNA(VLOOKUP($B354,'[1]1718  Exp_Rev Access'!$F$7:$GK$318,$CH$2,FALSE)),"",VLOOKUP($B354,'[1]1718  Exp_Rev Access'!$F$7:$GK$318,$CH$2,FALSE))</f>
        <v>0</v>
      </c>
      <c r="CI354" s="90">
        <f>IF(ISNA(VLOOKUP($B354,'[1]1718  Exp_Rev Access'!$F$7:$GK$318,$CI$2,FALSE)),"",VLOOKUP($B354,'[1]1718  Exp_Rev Access'!$F$7:$GK$318,$CI$2,FALSE))</f>
        <v>0</v>
      </c>
      <c r="CJ354" s="90">
        <f>IF(ISNA(VLOOKUP($B354,'[1]1718  Exp_Rev Access'!$F$7:$GK$318,$CJ$2,FALSE)),"",VLOOKUP($B354,'[1]1718  Exp_Rev Access'!$F$7:$GK$318,$CJ$2,FALSE))</f>
        <v>0</v>
      </c>
      <c r="CK354" s="90">
        <f>IF(ISNA(VLOOKUP($B354,'[1]1718  Exp_Rev Access'!$F$7:$GK$318,$CK$2,FALSE)),"",VLOOKUP($B354,'[1]1718  Exp_Rev Access'!$F$7:$GK$318,$CK$2,FALSE))</f>
        <v>0</v>
      </c>
      <c r="CL354" s="90">
        <f>IF(ISNA(VLOOKUP($B354,'[1]1718  Exp_Rev Access'!$F$7:$GK$318,$CL$2,FALSE)),"",VLOOKUP($B354,'[1]1718  Exp_Rev Access'!$F$7:$GK$318,$CL$2,FALSE))</f>
        <v>0</v>
      </c>
      <c r="CM354" s="90">
        <f>IF(ISNA(VLOOKUP($B354,'[1]1718  Exp_Rev Access'!$F$7:$GK$318,$CM$2,FALSE)),"",VLOOKUP($B354,'[1]1718  Exp_Rev Access'!$F$7:$GK$318,$CM$2,FALSE))</f>
        <v>0</v>
      </c>
      <c r="CN354" s="90">
        <f>IF(ISNA(VLOOKUP($B354,'[1]1718  Exp_Rev Access'!$F$7:$GK$318,$CN$2,FALSE)),"",VLOOKUP($B354,'[1]1718  Exp_Rev Access'!$F$7:$GK$318,$CN$2,FALSE))</f>
        <v>0</v>
      </c>
      <c r="CO354" s="90">
        <f>IF(ISNA(VLOOKUP($B354,'[1]1718  Exp_Rev Access'!$F$7:$GK$318,$CO$2,FALSE)),"",VLOOKUP($B354,'[1]1718  Exp_Rev Access'!$F$7:$GK$318,$CO$2,FALSE))</f>
        <v>0</v>
      </c>
      <c r="CP354" s="90">
        <f>IF(ISNA(VLOOKUP($B354,'[1]1718  Exp_Rev Access'!$F$7:$GK$318,$CP$2,FALSE)),"",VLOOKUP($B354,'[1]1718  Exp_Rev Access'!$F$7:$GK$318,$CP$2,FALSE))</f>
        <v>0</v>
      </c>
      <c r="CQ354" s="90">
        <f>IF(ISNA(VLOOKUP($B354,'[1]1718  Exp_Rev Access'!$F$7:$GK$318,$CQ$2,FALSE)),"",VLOOKUP($B354,'[1]1718  Exp_Rev Access'!$F$7:$GK$318,$CQ$2,FALSE))</f>
        <v>434528.8</v>
      </c>
      <c r="CR354" s="90">
        <f>IF(ISNA(VLOOKUP($B354,'[1]1718  Exp_Rev Access'!$F$7:$GK$318,$CR$2,FALSE)),"",VLOOKUP($B354,'[1]1718  Exp_Rev Access'!$F$7:$GK$318,$CR$2,FALSE))</f>
        <v>0</v>
      </c>
      <c r="CS354" s="90">
        <f>IF(ISNA(VLOOKUP($B354,'[1]1718  Exp_Rev Access'!$F$7:$GK$318,$CS$2,FALSE)),"",VLOOKUP($B354,'[1]1718  Exp_Rev Access'!$F$7:$GK$318,$CS$2,FALSE))</f>
        <v>16909</v>
      </c>
      <c r="CT354" s="90">
        <f>IF(ISNA(VLOOKUP($B354,'[1]1718  Exp_Rev Access'!$F$7:$GK$318,$CT$2,FALSE)),"",VLOOKUP($B354,'[1]1718  Exp_Rev Access'!$F$7:$GK$318,$CT$2,FALSE))</f>
        <v>0</v>
      </c>
      <c r="CU354" s="90">
        <f>IF(ISNA(VLOOKUP($B354,'[1]1718  Exp_Rev Access'!$F$7:$GK$318,$CU$2,FALSE)),"",VLOOKUP($B354,'[1]1718  Exp_Rev Access'!$F$7:$GK$318,$CU$2,FALSE))</f>
        <v>653646.96</v>
      </c>
      <c r="CV354" s="90">
        <f>IF(ISNA(VLOOKUP($B354,'[1]1718  Exp_Rev Access'!$F$7:$GK$318,$CV$2,FALSE)),"",VLOOKUP($B354,'[1]1718  Exp_Rev Access'!$F$7:$GK$318,$CV$2,FALSE))</f>
        <v>132345.70000000001</v>
      </c>
      <c r="CW354" s="90">
        <f>IF(ISNA(VLOOKUP($B354,'[1]1718  Exp_Rev Access'!$F$7:$GK$318,$CW$2,FALSE)),"",VLOOKUP($B354,'[1]1718  Exp_Rev Access'!$F$7:$GK$318,$CW$2,FALSE))</f>
        <v>0</v>
      </c>
      <c r="CX354" s="90">
        <f>IF(ISNA(VLOOKUP($B354,'[1]1718  Exp_Rev Access'!$F$7:$GK$318,$CX$2,FALSE)),"",VLOOKUP($B354,'[1]1718  Exp_Rev Access'!$F$7:$GK$318,$CX$2,FALSE))</f>
        <v>0</v>
      </c>
      <c r="CY354" s="90">
        <f>IF(ISNA(VLOOKUP($B354,'[1]1718  Exp_Rev Access'!$F$7:$GK$318,$CY$2,FALSE)),"",VLOOKUP($B354,'[1]1718  Exp_Rev Access'!$F$7:$GK$318,$CY$2,FALSE))</f>
        <v>0</v>
      </c>
      <c r="CZ354" s="90">
        <f>IF(ISNA(VLOOKUP($B354,'[1]1718  Exp_Rev Access'!$F$7:$GK$318,$CZ$2,FALSE)),"",VLOOKUP($B354,'[1]1718  Exp_Rev Access'!$F$7:$GK$318,$CZ$2,FALSE))</f>
        <v>0</v>
      </c>
      <c r="DA354" s="90">
        <f>IF(ISNA(VLOOKUP($B354,'[1]1718  Exp_Rev Access'!$F$7:$GK$318,$DA$2,FALSE)),"",VLOOKUP($B354,'[1]1718  Exp_Rev Access'!$F$7:$GK$318,$DA$2,FALSE))</f>
        <v>0</v>
      </c>
      <c r="DB354" s="90">
        <f>IF(ISNA(VLOOKUP($B354,'[1]1718  Exp_Rev Access'!$F$7:$GK$318,$DB$2,FALSE)),"",VLOOKUP($B354,'[1]1718  Exp_Rev Access'!$F$7:$GK$318,$DB$2,FALSE))</f>
        <v>0</v>
      </c>
      <c r="DC354" s="90">
        <f>IF(ISNA(VLOOKUP($B354,'[1]1718  Exp_Rev Access'!$F$7:$GK$318,$DC$2,FALSE)),"",VLOOKUP($B354,'[1]1718  Exp_Rev Access'!$F$7:$GK$318,$DC$2,FALSE))</f>
        <v>0</v>
      </c>
      <c r="DD354" s="90">
        <f>IF(ISNA(VLOOKUP($B354,'[1]1718  Exp_Rev Access'!$F$7:$GK$318,$DD$2,FALSE)),"",VLOOKUP($B354,'[1]1718  Exp_Rev Access'!$F$7:$GK$318,$DD$2,FALSE))</f>
        <v>0</v>
      </c>
      <c r="DE354" s="90">
        <f>IF(ISNA(VLOOKUP($B354,'[1]1718  Exp_Rev Access'!$F$7:$GK$318,$DE$2,FALSE)),"",VLOOKUP($B354,'[1]1718  Exp_Rev Access'!$F$7:$GK$318,$DE$2,FALSE))</f>
        <v>0</v>
      </c>
      <c r="DF354" s="90">
        <f>IF(ISNA(VLOOKUP($B354,'[1]1718  Exp_Rev Access'!$F$7:$GK$318,$DF$2,FALSE)),"",VLOOKUP($B354,'[1]1718  Exp_Rev Access'!$F$7:$GK$318,$DF$2,FALSE))</f>
        <v>0</v>
      </c>
      <c r="DG354" s="90">
        <f>IF(ISNA(VLOOKUP($B354,'[1]1718  Exp_Rev Access'!$F$7:$GK$318,$DG$2,FALSE)),"",VLOOKUP($B354,'[1]1718  Exp_Rev Access'!$F$7:$GK$318,$DG$2,FALSE))</f>
        <v>0</v>
      </c>
      <c r="DH354" s="90">
        <f>IF(ISNA(VLOOKUP($B354,'[1]1718  Exp_Rev Access'!$F$7:$GK$318,$DH$2,FALSE)),"",VLOOKUP($B354,'[1]1718  Exp_Rev Access'!$F$7:$GK$318,$DH$2,FALSE))</f>
        <v>0</v>
      </c>
      <c r="DI354" s="90">
        <f>IF(ISNA(VLOOKUP($B354,'[1]1718  Exp_Rev Access'!$F$7:$GK$318,$DI$2,FALSE)),"",VLOOKUP($B354,'[1]1718  Exp_Rev Access'!$F$7:$GK$318,$DI$2,FALSE))</f>
        <v>390958</v>
      </c>
      <c r="DJ354" s="90">
        <f>IF(ISNA(VLOOKUP($B354,'[1]1718  Exp_Rev Access'!$F$7:$GK$318,$DJ$2,FALSE)),"",VLOOKUP($B354,'[1]1718  Exp_Rev Access'!$F$7:$GK$318,$DJ$2,FALSE))</f>
        <v>0</v>
      </c>
      <c r="DK354" s="90">
        <f>IF(ISNA(VLOOKUP($B354,'[1]1718  Exp_Rev Access'!$F$7:$GK$318,$DK$2,FALSE)),"",VLOOKUP($B354,'[1]1718  Exp_Rev Access'!$F$7:$GK$318,$DK$2,FALSE))</f>
        <v>0</v>
      </c>
      <c r="DL354" s="90">
        <f>IF(ISNA(VLOOKUP($B354,'[1]1718  Exp_Rev Access'!$F$7:$GK$318,$DL$2,FALSE)),"",VLOOKUP($B354,'[1]1718  Exp_Rev Access'!$F$7:$GK$318,$DL$2,FALSE))</f>
        <v>0</v>
      </c>
      <c r="DM354" s="90">
        <f>IF(ISNA(VLOOKUP($B354,'[1]1718  Exp_Rev Access'!$F$7:$GK$318,$DM$2,FALSE)),"",VLOOKUP($B354,'[1]1718  Exp_Rev Access'!$F$7:$GK$318,$DM$2,FALSE))</f>
        <v>0</v>
      </c>
      <c r="DN354" s="90">
        <f>IF(ISNA(VLOOKUP($B354,'[1]1718  Exp_Rev Access'!$F$7:$GK$318,$DN$2,FALSE)),"",VLOOKUP($B354,'[1]1718  Exp_Rev Access'!$F$7:$GK$318,$DN$2,FALSE))</f>
        <v>0</v>
      </c>
      <c r="DO354" s="90">
        <f>IF(ISNA(VLOOKUP($B354,'[1]1718  Exp_Rev Access'!$F$7:$GK$318,$DO$2,FALSE)),"",VLOOKUP($B354,'[1]1718  Exp_Rev Access'!$F$7:$GK$318,$DO$2,FALSE))</f>
        <v>0</v>
      </c>
      <c r="DP354" s="90">
        <f>IF(ISNA(VLOOKUP($B354,'[1]1718  Exp_Rev Access'!$F$7:$GK$318,$DP$2,FALSE)),"",VLOOKUP($B354,'[1]1718  Exp_Rev Access'!$F$7:$GK$318,$DP$2,FALSE))</f>
        <v>0</v>
      </c>
      <c r="DQ354" s="90">
        <f>IF(ISNA(VLOOKUP($B354,'[1]1718  Exp_Rev Access'!$F$7:$GK$318,$DQ$2,FALSE)),"",VLOOKUP($B354,'[1]1718  Exp_Rev Access'!$F$7:$GK$318,$DQ$2,FALSE))</f>
        <v>0</v>
      </c>
      <c r="DR354" s="90">
        <f>IF(ISNA(VLOOKUP($B354,'[1]1718  Exp_Rev Access'!$F$7:$GK$318,$DR$2,FALSE)),"",VLOOKUP($B354,'[1]1718  Exp_Rev Access'!$F$7:$GK$318,$DR$2,FALSE))</f>
        <v>0</v>
      </c>
      <c r="DS354" s="90">
        <f>IF(ISNA(VLOOKUP($B354,'[1]1718  Exp_Rev Access'!$F$7:$GK$318,$DS$2,FALSE)),"",VLOOKUP($B354,'[1]1718  Exp_Rev Access'!$F$7:$GK$318,$DS$2,FALSE))</f>
        <v>0</v>
      </c>
      <c r="DT354" s="90">
        <f>IF(ISNA(VLOOKUP($B354,'[1]1718  Exp_Rev Access'!$F$7:$GK$318,$DT$2,FALSE)),"",VLOOKUP($B354,'[1]1718  Exp_Rev Access'!$F$7:$GK$318,$DT$2,FALSE))</f>
        <v>0</v>
      </c>
      <c r="DU354" s="90">
        <f>IF(ISNA(VLOOKUP($B354,'[1]1718  Exp_Rev Access'!$F$7:$GK$318,$DU$2,FALSE)),"",VLOOKUP($B354,'[1]1718  Exp_Rev Access'!$F$7:$GK$318,$DU$2,FALSE))</f>
        <v>0</v>
      </c>
      <c r="DV354" s="90">
        <f>IF(ISNA(VLOOKUP($B354,'[1]1718  Exp_Rev Access'!$F$7:$GK$318,$DV$2,FALSE)),"",VLOOKUP($B354,'[1]1718  Exp_Rev Access'!$F$7:$GK$318,$DV$2,FALSE))</f>
        <v>0</v>
      </c>
      <c r="DW354" s="90">
        <f>IF(ISNA(VLOOKUP($B354,'[1]1718  Exp_Rev Access'!$F$7:$GK$318,$DW$2,FALSE)),"",VLOOKUP($B354,'[1]1718  Exp_Rev Access'!$F$7:$GK$318,$DW$2,FALSE))</f>
        <v>0</v>
      </c>
      <c r="DX354" s="90">
        <f>IF(ISNA(VLOOKUP($B354,'[1]1718  Exp_Rev Access'!$F$7:$GK$318,$DX$2,FALSE)),"",VLOOKUP($B354,'[1]1718  Exp_Rev Access'!$F$7:$GK$318,$DX$2,FALSE))</f>
        <v>0</v>
      </c>
      <c r="DY354" s="90">
        <f>IF(ISNA(VLOOKUP($B354,'[1]1718  Exp_Rev Access'!$F$7:$GK$318,$DY$2,FALSE)),"",VLOOKUP($B354,'[1]1718  Exp_Rev Access'!$F$7:$GK$318,$DY$2,FALSE))</f>
        <v>0</v>
      </c>
      <c r="DZ354" s="90">
        <f>IF(ISNA(VLOOKUP($B354,'[1]1718  Exp_Rev Access'!$F$7:$GK$318,$DZ$2,FALSE)),"",VLOOKUP($B354,'[1]1718  Exp_Rev Access'!$F$7:$GK$318,$DZ$2,FALSE))</f>
        <v>0</v>
      </c>
      <c r="EA354" s="90">
        <f>IF(ISNA(VLOOKUP($B354,'[1]1718  Exp_Rev Access'!$F$7:$GK$318,$EA$2,FALSE)),"",VLOOKUP($B354,'[1]1718  Exp_Rev Access'!$F$7:$GK$318,$EA$2,FALSE))</f>
        <v>0</v>
      </c>
      <c r="EB354" s="90">
        <f>IF(ISNA(VLOOKUP($B354,'[1]1718  Exp_Rev Access'!$F$7:$GK$318,$EB$2,FALSE)),"",VLOOKUP($B354,'[1]1718  Exp_Rev Access'!$F$7:$GK$318,$EB$2,FALSE))</f>
        <v>0</v>
      </c>
      <c r="EC354" s="90">
        <f>IF(ISNA(VLOOKUP($B354,'[1]1718  Exp_Rev Access'!$F$7:$GK$318,$EC$2,FALSE)),"",VLOOKUP($B354,'[1]1718  Exp_Rev Access'!$F$7:$GK$318,$EC$2,FALSE))</f>
        <v>0</v>
      </c>
      <c r="ED354" s="90">
        <f>IF(ISNA(VLOOKUP($B354,'[1]1718  Exp_Rev Access'!$F$7:$GK$318,$ED$2,FALSE)),"",VLOOKUP($B354,'[1]1718  Exp_Rev Access'!$F$7:$GK$318,$ED$2,FALSE))</f>
        <v>0</v>
      </c>
      <c r="EE354" s="90">
        <f>IF(ISNA(VLOOKUP($B354,'[1]1718  Exp_Rev Access'!$F$7:$GK$318,$EE$2,FALSE)),"",VLOOKUP($B354,'[1]1718  Exp_Rev Access'!$F$7:$GK$318,$EE$2,FALSE))</f>
        <v>0</v>
      </c>
      <c r="EF354" s="90">
        <f>IF(ISNA(VLOOKUP($B354,'[1]1718  Exp_Rev Access'!$F$7:$GK$318,$EF$2,FALSE)),"",VLOOKUP($B354,'[1]1718  Exp_Rev Access'!$F$7:$GK$318,$EF$2,FALSE))</f>
        <v>0</v>
      </c>
      <c r="EG354" s="90">
        <f>IF(ISNA(VLOOKUP($B354,'[1]1718  Exp_Rev Access'!$F$7:$GK$318,$EG$2,FALSE)),"",VLOOKUP($B354,'[1]1718  Exp_Rev Access'!$F$7:$GK$318,$EG$2,FALSE))</f>
        <v>0</v>
      </c>
      <c r="EH354" s="90">
        <f>IF(ISNA(VLOOKUP($B354,'[1]1718  Exp_Rev Access'!$F$7:$GK$318,$EH$2,FALSE)),"",VLOOKUP($B354,'[1]1718  Exp_Rev Access'!$F$7:$GK$318,$EH$2,FALSE))</f>
        <v>0</v>
      </c>
      <c r="EI354" s="90">
        <f>IF(ISNA(VLOOKUP($B354,'[1]1718  Exp_Rev Access'!$F$7:$GK$318,$EI$2,FALSE)),"",VLOOKUP($B354,'[1]1718  Exp_Rev Access'!$F$7:$GK$318,$EI$2,FALSE))</f>
        <v>0</v>
      </c>
      <c r="EJ354" s="90">
        <f>IF(ISNA(VLOOKUP($B354,'[1]1718  Exp_Rev Access'!$F$7:$GK$318,$EJ$2,FALSE)),"",VLOOKUP($B354,'[1]1718  Exp_Rev Access'!$F$7:$GK$318,$EJ$2,FALSE))</f>
        <v>0</v>
      </c>
      <c r="EK354" s="90">
        <f>IF(ISNA(VLOOKUP($B354,'[1]1718  Exp_Rev Access'!$F$7:$GK$318,$EK$2,FALSE)),"",VLOOKUP($B354,'[1]1718  Exp_Rev Access'!$F$7:$GK$318,$EK$2,FALSE))</f>
        <v>0</v>
      </c>
      <c r="EL354" s="90">
        <f>IF(ISNA(VLOOKUP($B354,'[1]1718  Exp_Rev Access'!$F$7:$GK$318,$EL$2,FALSE)),"",VLOOKUP($B354,'[1]1718  Exp_Rev Access'!$F$7:$GK$318,$EL$2,FALSE))</f>
        <v>0</v>
      </c>
      <c r="EM354" s="90">
        <f>IF(ISNA(VLOOKUP($B354,'[1]1718  Exp_Rev Access'!$F$7:$GK$318,$EM$2,FALSE)),"",VLOOKUP($B354,'[1]1718  Exp_Rev Access'!$F$7:$GK$318,$EM$2,FALSE))</f>
        <v>0</v>
      </c>
      <c r="EN354" s="90">
        <f>IF(ISNA(VLOOKUP($B354,'[1]1718  Exp_Rev Access'!$F$7:$GK$318,$EN$2,FALSE)),"",VLOOKUP($B354,'[1]1718  Exp_Rev Access'!$F$7:$GK$318,$EN$2,FALSE))</f>
        <v>0</v>
      </c>
      <c r="EO354" s="90">
        <f>IF(ISNA(VLOOKUP($B354,'[1]1718  Exp_Rev Access'!$F$7:$GK$318,$EO$2,FALSE)),"",VLOOKUP($B354,'[1]1718  Exp_Rev Access'!$F$7:$GK$318,$EO$2,FALSE))</f>
        <v>15244.22</v>
      </c>
      <c r="EP354" s="90">
        <f>IF(ISNA(VLOOKUP($B354,'[1]1718  Exp_Rev Access'!$F$7:$GK$318,$EP$2,FALSE)),"",VLOOKUP($B354,'[1]1718  Exp_Rev Access'!$F$7:$GK$318,$EP$2,FALSE))</f>
        <v>0</v>
      </c>
      <c r="EQ354" s="90">
        <f>IF(ISNA(VLOOKUP($B354,'[1]1718  Exp_Rev Access'!$F$7:$GK$318,$EQ$2,FALSE)),"",VLOOKUP($B354,'[1]1718  Exp_Rev Access'!$F$7:$GK$318,$EQ$2,FALSE))</f>
        <v>0</v>
      </c>
      <c r="ER354" s="90">
        <f>IF(ISNA(VLOOKUP($B354,'[1]1718  Exp_Rev Access'!$F$7:$GK$318,$ER$2,FALSE)),"",VLOOKUP($B354,'[1]1718  Exp_Rev Access'!$F$7:$GK$318,$ER$2,FALSE))</f>
        <v>0</v>
      </c>
      <c r="ES354" s="90">
        <f>IF(ISNA(VLOOKUP($B354,'[1]1718  Exp_Rev Access'!$F$7:$GK$318,$ES$2,FALSE)),"",VLOOKUP($B354,'[1]1718  Exp_Rev Access'!$F$7:$GK$318,$ES$2,FALSE))</f>
        <v>0</v>
      </c>
      <c r="ET354" s="90">
        <f>IF(ISNA(VLOOKUP($B354,'[1]1718  Exp_Rev Access'!$F$7:$GK$318,$ET$2,FALSE)),"",VLOOKUP($B354,'[1]1718  Exp_Rev Access'!$F$7:$GK$318,$ET$2,FALSE))</f>
        <v>0</v>
      </c>
      <c r="EU354" s="90">
        <f>IF(ISNA(VLOOKUP($B354,'[1]1718  Exp_Rev Access'!$F$7:$GK$318,$EU$2,FALSE)),"",VLOOKUP($B354,'[1]1718  Exp_Rev Access'!$F$7:$GK$318,$EU$2,FALSE))</f>
        <v>0</v>
      </c>
      <c r="EV354" s="90">
        <f>IF(ISNA(VLOOKUP($B354,'[1]1718  Exp_Rev Access'!$F$7:$GK$318,$EV$2,FALSE)),"",VLOOKUP($B354,'[1]1718  Exp_Rev Access'!$F$7:$GK$318,$EV$2,FALSE))</f>
        <v>0</v>
      </c>
      <c r="EW354" s="90">
        <f>IF(ISNA(VLOOKUP($B354,'[1]1718  Exp_Rev Access'!$F$7:$GK$318,$EW$2,FALSE)),"",VLOOKUP($B354,'[1]1718  Exp_Rev Access'!$F$7:$GK$318,$EW$2,FALSE))</f>
        <v>0</v>
      </c>
      <c r="EX354" s="90">
        <f>IF(ISNA(VLOOKUP($B354,'[1]1718  Exp_Rev Access'!$F$7:$GK$318,$EX$2,FALSE)),"",VLOOKUP($B354,'[1]1718  Exp_Rev Access'!$F$7:$GK$318,$EX$2,FALSE))</f>
        <v>0</v>
      </c>
      <c r="EY354" s="90">
        <f>IF(ISNA(VLOOKUP($B354,'[1]1718  Exp_Rev Access'!$F$7:$GK$318,$EY$2,FALSE)),"",VLOOKUP($B354,'[1]1718  Exp_Rev Access'!$F$7:$GK$318,$EY$2,FALSE))</f>
        <v>0</v>
      </c>
      <c r="EZ354" s="90">
        <f>IF(ISNA(VLOOKUP($B354,'[1]1718  Exp_Rev Access'!$F$7:$GK$318,$EZ$2,FALSE)),"",VLOOKUP($B354,'[1]1718  Exp_Rev Access'!$F$7:$GK$318,$EZ$2,FALSE))</f>
        <v>0</v>
      </c>
      <c r="FA354" s="90">
        <f>IF(ISNA(VLOOKUP($B354,'[1]1718  Exp_Rev Access'!$F$7:$GK$318,$FA$2,FALSE)),"",VLOOKUP($B354,'[1]1718  Exp_Rev Access'!$F$7:$GK$318,$FA$2,FALSE))</f>
        <v>0</v>
      </c>
      <c r="FB354" s="90">
        <f>IF(ISNA(VLOOKUP($B354,'[1]1718  Exp_Rev Access'!$F$7:$GK$318,$FB$2,FALSE)),"",VLOOKUP($B354,'[1]1718  Exp_Rev Access'!$F$7:$GK$318,$FB$2,FALSE))</f>
        <v>0</v>
      </c>
      <c r="FC354" s="90">
        <f>IF(ISNA(VLOOKUP($B354,'[1]1718  Exp_Rev Access'!$F$7:$GK$318,$FC$2,FALSE)),"",VLOOKUP($B354,'[1]1718  Exp_Rev Access'!$F$7:$GK$318,$FC$2,FALSE))</f>
        <v>0</v>
      </c>
      <c r="FD354" s="90">
        <f>IF(ISNA(VLOOKUP($B354,'[1]1718  Exp_Rev Access'!$F$7:$GK$318,$FD$2,FALSE)),"",VLOOKUP($B354,'[1]1718  Exp_Rev Access'!$F$7:$GK$318,$FD$2,FALSE))</f>
        <v>0</v>
      </c>
      <c r="FE354" s="90">
        <f>IF(ISNA(VLOOKUP($B354,'[1]1718  Exp_Rev Access'!$F$7:$GK$318,$FE$2,FALSE)),"",VLOOKUP($B354,'[1]1718  Exp_Rev Access'!$F$7:$GK$318,$FE$2,FALSE))</f>
        <v>0</v>
      </c>
      <c r="FF354" s="90">
        <f>IF(ISNA(VLOOKUP($B354,'[1]1718  Exp_Rev Access'!$F$7:$GK$318,$FF$2,FALSE)),"",VLOOKUP($B354,'[1]1718  Exp_Rev Access'!$F$7:$GK$318,$FF$2,FALSE))</f>
        <v>0</v>
      </c>
      <c r="FG354" s="90">
        <f>IF(ISNA(VLOOKUP($B354,'[1]1718  Exp_Rev Access'!$F$7:$GK$318,$FG$2,FALSE)),"",VLOOKUP($B354,'[1]1718  Exp_Rev Access'!$F$7:$GK$318,$FG$2,FALSE))</f>
        <v>0</v>
      </c>
      <c r="FH354" s="90">
        <f>IF(ISNA(VLOOKUP($B354,'[1]1718  Exp_Rev Access'!$F$7:$GK$318,$FH$2,FALSE)),"",VLOOKUP($B354,'[1]1718  Exp_Rev Access'!$F$7:$GK$318,$FH$2,FALSE))</f>
        <v>0</v>
      </c>
      <c r="FI354" s="90">
        <f>IF(ISNA(VLOOKUP($B354,'[1]1718  Exp_Rev Access'!$F$7:$GK$318,$FI$2,FALSE)),"",VLOOKUP($B354,'[1]1718  Exp_Rev Access'!$F$7:$GK$318,$FI$2,FALSE))</f>
        <v>0</v>
      </c>
      <c r="FJ354" s="90">
        <f>IF(ISNA(VLOOKUP($B354,'[1]1718  Exp_Rev Access'!$F$7:$GK$318,$FJ$2,FALSE)),"",VLOOKUP($B354,'[1]1718  Exp_Rev Access'!$F$7:$GK$318,$FJ$2,FALSE))</f>
        <v>0</v>
      </c>
      <c r="FK354" s="90">
        <f>IF(ISNA(VLOOKUP($B354,'[1]1718  Exp_Rev Access'!$F$7:$GK$318,$FK$2,FALSE)),"",VLOOKUP($B354,'[1]1718  Exp_Rev Access'!$F$7:$GK$318,$FK$2,FALSE))</f>
        <v>0</v>
      </c>
      <c r="FL354" s="90">
        <f>IF(ISNA(VLOOKUP($B354,'[1]1718  Exp_Rev Access'!$F$7:$GK$318,$FL$2,FALSE)),"",VLOOKUP($B354,'[1]1718  Exp_Rev Access'!$F$7:$GK$318,$FL$2,FALSE))</f>
        <v>0</v>
      </c>
      <c r="FM354" s="90">
        <f>IF(ISNA(VLOOKUP($B354,'[1]1718  Exp_Rev Access'!$F$7:$GK$318,$FM$2,FALSE)),"",VLOOKUP($B354,'[1]1718  Exp_Rev Access'!$F$7:$GK$318,$FM$2,FALSE))</f>
        <v>0</v>
      </c>
      <c r="FN354" s="90">
        <f>IF(ISNA(VLOOKUP($B354,'[1]1718  Exp_Rev Access'!$F$7:$GK$318,$FN$2,FALSE)),"",VLOOKUP($B354,'[1]1718  Exp_Rev Access'!$F$7:$GK$318,$FN$2,FALSE))</f>
        <v>0</v>
      </c>
      <c r="FO354" s="90">
        <f>IF(ISNA(VLOOKUP($B354,'[1]1718  Exp_Rev Access'!$F$7:$GK$318,$FO$2,FALSE)),"",VLOOKUP($B354,'[1]1718  Exp_Rev Access'!$F$7:$GK$318,$FO$2,FALSE))</f>
        <v>0</v>
      </c>
      <c r="FP354" s="90">
        <f>IF(ISNA(VLOOKUP($B354,'[1]1718  Exp_Rev Access'!$F$7:$GK$318,$FP$2,FALSE)),"",VLOOKUP($B354,'[1]1718  Exp_Rev Access'!$F$7:$GK$318,$FP$2,FALSE))</f>
        <v>0</v>
      </c>
      <c r="FQ354" s="90">
        <f>IF(ISNA(VLOOKUP($B354,'[1]1718  Exp_Rev Access'!$F$7:$GK$318,$FQ$2,FALSE)),"",VLOOKUP($B354,'[1]1718  Exp_Rev Access'!$F$7:$GK$318,$FQ$2,FALSE))</f>
        <v>0</v>
      </c>
      <c r="FR354" s="90">
        <f>IF(ISNA(VLOOKUP($B354,'[1]1718  Exp_Rev Access'!$F$7:$GK$318,$FR$2,FALSE)),"",VLOOKUP($B354,'[1]1718  Exp_Rev Access'!$F$7:$GK$318,$FR$2,FALSE))</f>
        <v>50348.35</v>
      </c>
      <c r="FS354" s="56">
        <f t="shared" si="925"/>
        <v>1693981.03</v>
      </c>
      <c r="FT354" s="92">
        <f t="shared" si="926"/>
        <v>7.4816597633265272E-2</v>
      </c>
      <c r="FU354" s="94">
        <f t="shared" si="927"/>
        <v>933.15835775510652</v>
      </c>
      <c r="FV354" s="95">
        <f>IF(ISNA(VLOOKUP($B354,'[1]1718  Exp_Rev Access'!$F$7:$GK$318,$FV$2,FALSE)),"",VLOOKUP($B354,'[1]1718  Exp_Rev Access'!$F$7:$GK$318,$FV$2,FALSE))</f>
        <v>0</v>
      </c>
      <c r="FW354" s="95">
        <f>IF(ISNA(VLOOKUP($B354,'[1]1718  Exp_Rev Access'!$F$7:$GK$318,$FW$2,FALSE)),"",VLOOKUP($B354,'[1]1718  Exp_Rev Access'!$F$7:$GK$318,$FW$2,FALSE))</f>
        <v>0</v>
      </c>
      <c r="FX354" s="95">
        <f>IF(ISNA(VLOOKUP($B354,'[1]1718  Exp_Rev Access'!$F$7:$GK$318,$FX$2,FALSE)),"",VLOOKUP($B354,'[1]1718  Exp_Rev Access'!$F$7:$GK$318,$FX$2,FALSE))</f>
        <v>0</v>
      </c>
      <c r="FY354" s="95">
        <f>IF(ISNA(VLOOKUP($B354,'[1]1718  Exp_Rev Access'!$F$7:$GK$318,$FY$2,FALSE)),"",VLOOKUP($B354,'[1]1718  Exp_Rev Access'!$F$7:$GK$318,$FY$2,FALSE))</f>
        <v>0</v>
      </c>
      <c r="FZ354" s="95">
        <f>IF(ISNA(VLOOKUP($B354,'[1]1718  Exp_Rev Access'!$F$7:$GK$318,$FZ$2,FALSE)),"",VLOOKUP($B354,'[1]1718  Exp_Rev Access'!$F$7:$GK$318,$FZ$2,FALSE))</f>
        <v>0</v>
      </c>
      <c r="GA354" s="95">
        <f>IF(ISNA(VLOOKUP($B354,'[1]1718  Exp_Rev Access'!$F$7:$GK$318,$GA$2,FALSE)),"",VLOOKUP($B354,'[1]1718  Exp_Rev Access'!$F$7:$GK$318,$GA$2,FALSE))</f>
        <v>0</v>
      </c>
      <c r="GB354" s="95">
        <f>IF(ISNA(VLOOKUP($B354,'[1]1718  Exp_Rev Access'!$F$7:$GK$318,$GB$2,FALSE)),"",VLOOKUP($B354,'[1]1718  Exp_Rev Access'!$F$7:$GK$318,$GB$2,FALSE))</f>
        <v>0</v>
      </c>
      <c r="GC354" s="95">
        <f>IF(ISNA(VLOOKUP($B354,'[1]1718  Exp_Rev Access'!$F$7:$GK$318,$GC$2,FALSE)),"",VLOOKUP($B354,'[1]1718  Exp_Rev Access'!$F$7:$GK$318,$GC$2,FALSE))</f>
        <v>0</v>
      </c>
      <c r="GD354" s="95">
        <f>IF(ISNA(VLOOKUP($B354,'[1]1718  Exp_Rev Access'!$F$7:$GK$318,$GD$2,FALSE)),"",VLOOKUP($B354,'[1]1718  Exp_Rev Access'!$F$7:$GK$318,$GD$2,FALSE))</f>
        <v>0</v>
      </c>
      <c r="GE354" s="95">
        <f>IF(ISNA(VLOOKUP($B354,'[1]1718  Exp_Rev Access'!$F$7:$GK$318,$GE$2,FALSE)),"",VLOOKUP($B354,'[1]1718  Exp_Rev Access'!$F$7:$GK$318,$GE$2,FALSE))</f>
        <v>10327.25</v>
      </c>
      <c r="GF354" s="95">
        <f>IF(ISNA(VLOOKUP($B354,'[1]1718  Exp_Rev Access'!$F$7:$GK$318,$GF$2,FALSE)),"",VLOOKUP($B354,'[1]1718  Exp_Rev Access'!$F$7:$GK$318,$GF$2,FALSE))</f>
        <v>0</v>
      </c>
      <c r="GG354" s="95">
        <f>IF(ISNA(VLOOKUP($B354,'[1]1718  Exp_Rev Access'!$F$7:$GK$318,$GG$2,FALSE)),"",VLOOKUP($B354,'[1]1718  Exp_Rev Access'!$F$7:$GK$318,$GG$2,FALSE))</f>
        <v>0</v>
      </c>
      <c r="GH354" s="95">
        <f>IF(ISNA(VLOOKUP($B354,'[1]1718  Exp_Rev Access'!$F$7:$GK$318,$GH$2,FALSE)),"",VLOOKUP($B354,'[1]1718  Exp_Rev Access'!$F$7:$GK$318,$GH$2,FALSE))</f>
        <v>0</v>
      </c>
      <c r="GI354" s="95">
        <f>IF(ISNA(VLOOKUP($B354,'[1]1718  Exp_Rev Access'!$F$7:$GK$318,$GI$2,FALSE)),"",VLOOKUP($B354,'[1]1718  Exp_Rev Access'!$F$7:$GK$318,$GI$2,FALSE))</f>
        <v>0</v>
      </c>
      <c r="GJ354" s="95">
        <f>IF(ISNA(VLOOKUP($B354,'[1]1718  Exp_Rev Access'!$F$7:$GK$318,$GJ$2,FALSE)),"",VLOOKUP($B354,'[1]1718  Exp_Rev Access'!$F$7:$GK$318,$GJ$2,FALSE))</f>
        <v>0</v>
      </c>
      <c r="GK354" s="95">
        <f>IF(ISNA(VLOOKUP($B354,'[1]1718  Exp_Rev Access'!$F$7:$GK$318,$GK$2,FALSE)),"",VLOOKUP($B354,'[1]1718  Exp_Rev Access'!$F$7:$GK$318,$GK$2,FALSE))</f>
        <v>0</v>
      </c>
      <c r="GL354" s="95">
        <f>IF(ISNA(VLOOKUP($B354,'[1]1718  Exp_Rev Access'!$F$7:$GK$318,$GL$2,FALSE)),"",VLOOKUP($B354,'[1]1718  Exp_Rev Access'!$F$7:$GK$318,$GL$2,FALSE))</f>
        <v>0</v>
      </c>
      <c r="GM354" s="95">
        <f>IF(ISNA(VLOOKUP($B354,'[1]1718  Exp_Rev Access'!$F$7:$GK$318,$GM$2,FALSE)),"",VLOOKUP($B354,'[1]1718  Exp_Rev Access'!$F$7:$GK$318,$GM$2,FALSE))</f>
        <v>0</v>
      </c>
      <c r="GN354" s="95">
        <f>IF(ISNA(VLOOKUP($B354,'[1]1718  Exp_Rev Access'!$F$7:$GK$318,$GN$2,FALSE)),"",VLOOKUP($B354,'[1]1718  Exp_Rev Access'!$F$7:$GK$318,$GN$2,FALSE))</f>
        <v>0</v>
      </c>
      <c r="GO354" s="95">
        <f>IF(ISNA(VLOOKUP($B354,'[1]1718  Exp_Rev Access'!$F$7:$GK$318,$GO$2,FALSE)),"",VLOOKUP($B354,'[1]1718  Exp_Rev Access'!$F$7:$GK$318,$GO$2,FALSE))</f>
        <v>0</v>
      </c>
      <c r="GP354" s="95">
        <f>IF(ISNA(VLOOKUP($B354,'[1]1718  Exp_Rev Access'!$F$7:$GK$318,$GP$2,FALSE)),"",VLOOKUP($B354,'[1]1718  Exp_Rev Access'!$F$7:$GK$318,$GP$2,FALSE))</f>
        <v>0</v>
      </c>
      <c r="GQ354" s="95">
        <f>IF(ISNA(VLOOKUP($B354,'[1]1718  Exp_Rev Access'!$F$7:$GK$318,$GQ$2,FALSE)),"",VLOOKUP($B354,'[1]1718  Exp_Rev Access'!$F$7:$GK$318,$GQ$2,FALSE))</f>
        <v>0</v>
      </c>
      <c r="GR354" s="95">
        <f>IF(ISNA(VLOOKUP($B354,'[1]1718  Exp_Rev Access'!$F$7:$GK$318,$GR$2,FALSE)),"",VLOOKUP($B354,'[1]1718  Exp_Rev Access'!$F$7:$GK$318,$GR$2,FALSE))</f>
        <v>0</v>
      </c>
      <c r="GS354" s="95">
        <f>IF(ISNA(VLOOKUP($B354,'[1]1718  Exp_Rev Access'!$F$7:$GK$318,$GS$2,FALSE)),"",VLOOKUP($B354,'[1]1718  Exp_Rev Access'!$F$7:$GK$318,$GS$2,FALSE))</f>
        <v>0</v>
      </c>
      <c r="GT354" s="95">
        <f>IF(ISNA(VLOOKUP($B354,'[1]1718  Exp_Rev Access'!$F$7:$GK$318,$GT$2,FALSE)),"",VLOOKUP($B354,'[1]1718  Exp_Rev Access'!$F$7:$GK$318,$GT$2,FALSE))</f>
        <v>0</v>
      </c>
      <c r="GU354" s="56">
        <f t="shared" si="928"/>
        <v>10327.25</v>
      </c>
      <c r="GV354" s="92">
        <f t="shared" si="929"/>
        <v>4.5611473459542738E-4</v>
      </c>
      <c r="GW354" s="96">
        <f t="shared" si="930"/>
        <v>5.6889418945420083</v>
      </c>
    </row>
    <row r="355" spans="1:222" x14ac:dyDescent="0.3">
      <c r="A355" s="73"/>
      <c r="B355" s="88" t="s">
        <v>706</v>
      </c>
      <c r="C355" s="89" t="s">
        <v>707</v>
      </c>
      <c r="D355" s="75">
        <f>IF(ISNA(VLOOKUP($B355,'[1]1718 enrollment_Rev_Exp by size'!$A$7:H686,3,FALSE)),"",VLOOKUP($B355,'[1]1718 enrollment_Rev_Exp by size'!$A$7:$G$350,3,FALSE))</f>
        <v>214.85999999999999</v>
      </c>
      <c r="E355" s="76">
        <f>IF(ISNA(VLOOKUP($B355,'[1]1718 enrollment_Rev_Exp by size'!$A$7:I688,5,FALSE)),"",VLOOKUP($B355,'[1]1718 enrollment_Rev_Exp by size'!$A$7:$G$350,5,FALSE))</f>
        <v>2221489</v>
      </c>
      <c r="F355" s="70">
        <f t="shared" si="912"/>
        <v>2221489.0000000005</v>
      </c>
      <c r="G355" s="70">
        <f t="shared" si="913"/>
        <v>0</v>
      </c>
      <c r="H355" s="90">
        <f>IF(ISNA(VLOOKUP($B355,'[1]1718  Exp_Rev Access'!$F$7:$GK$318,3,FALSE)),"",VLOOKUP($B355,'[1]1718  Exp_Rev Access'!$F$7:$GK$318,3,FALSE))</f>
        <v>253043.89</v>
      </c>
      <c r="I355" s="90">
        <f>IF(ISNA(VLOOKUP($B355,'[1]1718  Exp_Rev Access'!$F$7:$GK$318,4,FALSE)),"",VLOOKUP($B355,'[1]1718  Exp_Rev Access'!$F$7:$GK$318,4,FALSE))</f>
        <v>0</v>
      </c>
      <c r="J355" s="90">
        <f>IF(ISNA(VLOOKUP($B355,'[1]1718  Exp_Rev Access'!$F$7:$GK$318,5,FALSE)),"",VLOOKUP($B355,'[1]1718  Exp_Rev Access'!$F$7:$GK$318,5,FALSE))</f>
        <v>0</v>
      </c>
      <c r="K355" s="90">
        <f>IF(ISNA(VLOOKUP($B355,'[1]1718  Exp_Rev Access'!$F$7:$GK$318,6,FALSE)),"-",VLOOKUP($B355,'[1]1718  Exp_Rev Access'!$F$7:$GK$318,6,FALSE))</f>
        <v>2193.33</v>
      </c>
      <c r="L355" s="90">
        <f>IF(ISNA(VLOOKUP($B355,'[1]1718  Exp_Rev Access'!$F$7:$GK$318,7,FALSE)),"",VLOOKUP($B355,'[1]1718  Exp_Rev Access'!$F$7:$GK$318,7,FALSE))</f>
        <v>0</v>
      </c>
      <c r="M355" s="90">
        <f>IF(ISNA(VLOOKUP($B355,'[1]1718  Exp_Rev Access'!$F$7:$GK$318,8,FALSE)),"",VLOOKUP($B355,'[1]1718  Exp_Rev Access'!$F$7:$GK$318,8,FALSE))</f>
        <v>0</v>
      </c>
      <c r="N355" s="56">
        <f t="shared" si="914"/>
        <v>255237.22</v>
      </c>
      <c r="O355" s="91">
        <f t="shared" si="915"/>
        <v>0.11489465849256962</v>
      </c>
      <c r="P355" s="56">
        <f t="shared" si="916"/>
        <v>1187.9233919761707</v>
      </c>
      <c r="Q355" s="90">
        <f>IF(ISNA(VLOOKUP($B355,'[1]1718  Exp_Rev Access'!$F$7:$GK$318,10,FALSE)),"",VLOOKUP($B355,'[1]1718  Exp_Rev Access'!$F$7:$GK$318,10,FALSE))</f>
        <v>0</v>
      </c>
      <c r="R355" s="90">
        <f>IF(ISNA(VLOOKUP($B355,'[1]1718  Exp_Rev Access'!$F$7:$GK$318,11,FALSE)),"",VLOOKUP($B355,'[1]1718  Exp_Rev Access'!$F$7:$GK$318,11,FALSE))</f>
        <v>0</v>
      </c>
      <c r="S355" s="90">
        <f>IF(ISNA(VLOOKUP($B355,'[1]1718  Exp_Rev Access'!$F$7:$GK$318,12,FALSE)),"",VLOOKUP($B355,'[1]1718  Exp_Rev Access'!$F$7:$GK$318,12,FALSE))</f>
        <v>0</v>
      </c>
      <c r="T355" s="90">
        <f>IF(ISNA(VLOOKUP($B355,'[1]1718  Exp_Rev Access'!$F$7:$GK$318,13,FALSE)),"",VLOOKUP($B355,'[1]1718  Exp_Rev Access'!$F$7:$GK$318,13,FALSE))</f>
        <v>0</v>
      </c>
      <c r="U355" s="90">
        <f>IF(ISNA(VLOOKUP($B355,'[1]1718  Exp_Rev Access'!$F$7:$GK$318,14,FALSE)),"",VLOOKUP($B355,'[1]1718  Exp_Rev Access'!$F$7:$GK$318,14,FALSE))</f>
        <v>0</v>
      </c>
      <c r="V355" s="90">
        <f>IF(ISNA(VLOOKUP($B355,'[1]1718  Exp_Rev Access'!$F$7:$GK$318,15,FALSE)),"",VLOOKUP($B355,'[1]1718  Exp_Rev Access'!$F$7:$GK$318,15,FALSE))</f>
        <v>0</v>
      </c>
      <c r="W355" s="90">
        <f>IF(ISNA(VLOOKUP($B355,'[1]1718  Exp_Rev Access'!$F$7:$GK$318,16,FALSE)),"",VLOOKUP($B355,'[1]1718  Exp_Rev Access'!$F$7:$GK$318,16,FALSE))</f>
        <v>0</v>
      </c>
      <c r="X355" s="90">
        <f>IF(ISNA(VLOOKUP($B355,'[1]1718  Exp_Rev Access'!$F$7:$GK$318,17,FALSE)),"",VLOOKUP($B355,'[1]1718  Exp_Rev Access'!$F$7:$GK$318,17,FALSE))</f>
        <v>0</v>
      </c>
      <c r="Y355" s="90">
        <f>IF(ISNA(VLOOKUP($B355,'[1]1718  Exp_Rev Access'!$F$7:$GK$318,18,FALSE)),"",VLOOKUP($B355,'[1]1718  Exp_Rev Access'!$F$7:$GK$318,18,FALSE))</f>
        <v>0</v>
      </c>
      <c r="Z355" s="90">
        <f>IF(ISNA(VLOOKUP($B355,'[1]1718  Exp_Rev Access'!$F$7:$GK$318,19,FALSE)),"",VLOOKUP($B355,'[1]1718  Exp_Rev Access'!$F$7:$GK$318,19,FALSE))</f>
        <v>0</v>
      </c>
      <c r="AA355" s="90">
        <f>IF(ISNA(VLOOKUP($B355,'[1]1718  Exp_Rev Access'!$F$7:$GK$318,20,FALSE)),"",VLOOKUP($B355,'[1]1718  Exp_Rev Access'!$F$7:$GK$318,20,FALSE))</f>
        <v>0</v>
      </c>
      <c r="AB355" s="90">
        <f>IF(ISNA(VLOOKUP($B355,'[1]1718  Exp_Rev Access'!$F$7:$GK$318,21,FALSE)),"",VLOOKUP($B355,'[1]1718  Exp_Rev Access'!$F$7:$GK$318,21,FALSE))</f>
        <v>0</v>
      </c>
      <c r="AC355" s="90">
        <f>IF(ISNA(VLOOKUP($B355,'[1]1718  Exp_Rev Access'!$F$7:$GK$318,22,FALSE)),"",VLOOKUP($B355,'[1]1718  Exp_Rev Access'!$F$7:$GK$318,22,FALSE))</f>
        <v>0</v>
      </c>
      <c r="AD355" s="90">
        <f>IF(ISNA(VLOOKUP($B355,'[1]1718  Exp_Rev Access'!$F$7:$GK$318,23,FALSE)),"",VLOOKUP($B355,'[1]1718  Exp_Rev Access'!$F$7:$GK$318,23,FALSE))</f>
        <v>4178.75</v>
      </c>
      <c r="AE355" s="90">
        <f>IF(ISNA(VLOOKUP($B355,'[1]1718  Exp_Rev Access'!$F$7:$GK$318,24,FALSE)),"",VLOOKUP($B355,'[1]1718  Exp_Rev Access'!$F$7:$GK$318,24,FALSE))</f>
        <v>5866.96</v>
      </c>
      <c r="AF355" s="90">
        <f>IF(ISNA(VLOOKUP($B355,'[1]1718  Exp_Rev Access'!$F$7:$GK$318,25,FALSE)),"",VLOOKUP($B355,'[1]1718  Exp_Rev Access'!$F$7:$GK$318,25,FALSE))</f>
        <v>0</v>
      </c>
      <c r="AG355" s="90">
        <f>IF(ISNA(VLOOKUP($B355,'[1]1718  Exp_Rev Access'!$F$7:$GK$318,26,FALSE)),"",VLOOKUP($B355,'[1]1718  Exp_Rev Access'!$F$7:$GK$318,26,FALSE))</f>
        <v>0</v>
      </c>
      <c r="AH355" s="90">
        <f>IF(ISNA(VLOOKUP($B355,'[1]1718  Exp_Rev Access'!$F$7:$GK$318,27,FALSE)),"",VLOOKUP($B355,'[1]1718  Exp_Rev Access'!$F$7:$GK$318,27,FALSE))</f>
        <v>0</v>
      </c>
      <c r="AI355" s="90">
        <f>IF(ISNA(VLOOKUP($B355,'[1]1718  Exp_Rev Access'!$F$7:$GK$318,28,FALSE)),"",VLOOKUP($B355,'[1]1718  Exp_Rev Access'!$F$7:$GK$318,28,FALSE))</f>
        <v>0</v>
      </c>
      <c r="AJ355" s="90">
        <f>IF(ISNA(VLOOKUP($B355,'[1]1718  Exp_Rev Access'!$F$7:$GK$318,29,FALSE)),"",VLOOKUP($B355,'[1]1718  Exp_Rev Access'!$F$7:$GK$318,29,FALSE))</f>
        <v>0</v>
      </c>
      <c r="AK355" s="90">
        <f>IF(ISNA(VLOOKUP($B355,'[1]1718  Exp_Rev Access'!$F$7:$GK$318,30,FALSE)),"",VLOOKUP($B355,'[1]1718  Exp_Rev Access'!$F$7:$GK$318,30,FALSE))</f>
        <v>23803.15</v>
      </c>
      <c r="AL355" s="90">
        <f>IF(ISNA(VLOOKUP($B355,'[1]1718  Exp_Rev Access'!$F$7:$GK$318,31,FALSE)),"",VLOOKUP($B355,'[1]1718  Exp_Rev Access'!$F$7:$GK$318,31,FALSE))</f>
        <v>0</v>
      </c>
      <c r="AM355" s="56">
        <f t="shared" si="917"/>
        <v>33848.86</v>
      </c>
      <c r="AN355" s="92">
        <f t="shared" si="918"/>
        <v>1.5237014452918741E-2</v>
      </c>
      <c r="AO355" s="71">
        <f t="shared" si="919"/>
        <v>157.53914176673183</v>
      </c>
      <c r="AP355" s="90">
        <f>IF(ISNA(VLOOKUP($B355,'[1]1718  Exp_Rev Access'!$F$7:$GK$318,33,FALSE)),"",VLOOKUP($B355,'[1]1718  Exp_Rev Access'!$F$7:$GK$318,33,FALSE))</f>
        <v>1491603.33</v>
      </c>
      <c r="AQ355" s="90">
        <f>IF(ISNA(VLOOKUP($B355,'[1]1718  Exp_Rev Access'!$F$7:$GK$318,34,FALSE)),"",VLOOKUP($B355,'[1]1718  Exp_Rev Access'!$F$7:$GK$318,34,FALSE))</f>
        <v>17450.62</v>
      </c>
      <c r="AR355" s="90">
        <f>IF(ISNA(VLOOKUP($B355,'[1]1718  Exp_Rev Access'!$F$7:$GK$318,35,FALSE)),"",VLOOKUP($B355,'[1]1718  Exp_Rev Access'!$F$7:$GK$318,35,FALSE))</f>
        <v>0</v>
      </c>
      <c r="AS355" s="90">
        <f>IF(ISNA(VLOOKUP($B355,'[1]1718  Exp_Rev Access'!$F$7:$GK$318,36,FALSE)),"",VLOOKUP($B355,'[1]1718  Exp_Rev Access'!$F$7:$GK$318,36,FALSE))</f>
        <v>0</v>
      </c>
      <c r="AT355" s="90">
        <f>IF(ISNA(VLOOKUP($B355,'[1]1718  Exp_Rev Access'!$F$7:$GK$318,37,FALSE)),"",VLOOKUP($B355,'[1]1718  Exp_Rev Access'!$F$7:$GK$318,37,FALSE))</f>
        <v>0</v>
      </c>
      <c r="AU355" s="56">
        <f t="shared" si="920"/>
        <v>1509053.9500000002</v>
      </c>
      <c r="AV355" s="93">
        <f t="shared" si="921"/>
        <v>0.67929841201104313</v>
      </c>
      <c r="AW355" s="56">
        <f t="shared" si="922"/>
        <v>7023.428977008286</v>
      </c>
      <c r="AX355" s="90">
        <f>IF(ISNA(VLOOKUP($B355,'[1]1718  Exp_Rev Access'!$F$7:$GK$318,39,FALSE)),"",VLOOKUP($B355,'[1]1718  Exp_Rev Access'!$F$7:$GK$318,39,FALSE))</f>
        <v>0</v>
      </c>
      <c r="AY355" s="90">
        <f>IF(ISNA(VLOOKUP($B355,'[1]1718  Exp_Rev Access'!$F$7:$GK$318,40,FALSE)),"",VLOOKUP($B355,'[1]1718  Exp_Rev Access'!$F$7:$GK$318,40,FALSE))</f>
        <v>110706.14</v>
      </c>
      <c r="AZ355" s="90">
        <f>IF(ISNA(VLOOKUP($B355,'[1]1718  Exp_Rev Access'!$F$7:$GK$318,41,FALSE)),"",VLOOKUP($B355,'[1]1718  Exp_Rev Access'!$F$7:$GK$318,41,FALSE))</f>
        <v>7181.45</v>
      </c>
      <c r="BA355" s="90">
        <f>IF(ISNA(VLOOKUP($B355,'[1]1718  Exp_Rev Access'!$F$7:$GK$318,42,FALSE)),"",VLOOKUP($B355,'[1]1718  Exp_Rev Access'!$F$7:$GK$318,42,FALSE))</f>
        <v>0</v>
      </c>
      <c r="BB355" s="90">
        <f>IF(ISNA(VLOOKUP($B355,'[1]1718  Exp_Rev Access'!$F$7:$GK$318,43,FALSE)),"",VLOOKUP($B355,'[1]1718  Exp_Rev Access'!$F$7:$GK$318,43,FALSE))</f>
        <v>0</v>
      </c>
      <c r="BC355" s="90">
        <f>IF(ISNA(VLOOKUP($B355,'[1]1718  Exp_Rev Access'!$F$7:$GK$318,44,FALSE)),"",VLOOKUP($B355,'[1]1718  Exp_Rev Access'!$F$7:$GK$318,44,FALSE))</f>
        <v>78637.27</v>
      </c>
      <c r="BD355" s="90">
        <f>IF(ISNA(VLOOKUP($B355,'[1]1718  Exp_Rev Access'!$F$7:$GK$318,45,FALSE)),"",VLOOKUP($B355,'[1]1718  Exp_Rev Access'!$F$7:$GK$318,45,FALSE))</f>
        <v>0</v>
      </c>
      <c r="BE355" s="90">
        <f>IF(ISNA(VLOOKUP($B355,'[1]1718  Exp_Rev Access'!$F$7:$GK$318,46,FALSE)),"",VLOOKUP($B355,'[1]1718  Exp_Rev Access'!$F$7:$GK$318,46,FALSE))</f>
        <v>0</v>
      </c>
      <c r="BF355" s="90">
        <f>IF(ISNA(VLOOKUP($B355,'[1]1718  Exp_Rev Access'!$F$7:$GK$318,47,FALSE)),"",VLOOKUP($B355,'[1]1718  Exp_Rev Access'!$F$7:$GK$318,47,FALSE))</f>
        <v>0</v>
      </c>
      <c r="BG355" s="90">
        <f>IF(ISNA(VLOOKUP($B355,'[1]1718  Exp_Rev Access'!$F$7:$GK$318,48,FALSE)),"",VLOOKUP($B355,'[1]1718  Exp_Rev Access'!$F$7:$GK$318,48,FALSE))</f>
        <v>0</v>
      </c>
      <c r="BH355" s="90">
        <f>IF(ISNA(VLOOKUP($B355,'[1]1718  Exp_Rev Access'!$F$7:$GK$318,49,FALSE)),"",VLOOKUP($B355,'[1]1718  Exp_Rev Access'!$F$7:$GK$318,49,FALSE))</f>
        <v>4644.26</v>
      </c>
      <c r="BI355" s="90">
        <f>IF(ISNA(VLOOKUP($B355,'[1]1718  Exp_Rev Access'!$F$7:$GK$318,50,FALSE)),"",VLOOKUP($B355,'[1]1718  Exp_Rev Access'!$F$7:$GK$318,50,FALSE))</f>
        <v>0</v>
      </c>
      <c r="BJ355" s="90">
        <f>IF(ISNA(VLOOKUP($B355,'[1]1718  Exp_Rev Access'!$F$7:$GK$318,51,FALSE)),"",VLOOKUP($B355,'[1]1718  Exp_Rev Access'!$F$7:$GK$318,51,FALSE))</f>
        <v>1974.45</v>
      </c>
      <c r="BK355" s="90">
        <f>IF(ISNA(VLOOKUP($B355,'[1]1718  Exp_Rev Access'!$F$7:$GK$318,52,FALSE)),"",VLOOKUP($B355,'[1]1718  Exp_Rev Access'!$F$7:$GK$318,52,FALSE))</f>
        <v>0</v>
      </c>
      <c r="BL355" s="90">
        <f>IF(ISNA(VLOOKUP($B355,'[1]1718  Exp_Rev Access'!$F$7:$GK$318,53,FALSE)),"",VLOOKUP($B355,'[1]1718  Exp_Rev Access'!$F$7:$GK$318,53,FALSE))</f>
        <v>0</v>
      </c>
      <c r="BM355" s="90">
        <f>IF(ISNA(VLOOKUP($B355,'[1]1718  Exp_Rev Access'!$F$7:$GK$318,54,FALSE)),"",VLOOKUP($B355,'[1]1718  Exp_Rev Access'!$F$7:$GK$318,54,FALSE))</f>
        <v>0</v>
      </c>
      <c r="BN355" s="90">
        <f>IF(ISNA(VLOOKUP($B355,'[1]1718  Exp_Rev Access'!$F$7:$GK$318,55,FALSE)),"",VLOOKUP($B355,'[1]1718  Exp_Rev Access'!$F$7:$GK$318,55,FALSE))</f>
        <v>0</v>
      </c>
      <c r="BO355" s="90">
        <f>IF(ISNA(VLOOKUP($B355,'[1]1718  Exp_Rev Access'!$F$7:$GK$318,56,FALSE)),"",VLOOKUP($B355,'[1]1718  Exp_Rev Access'!$F$7:$GK$318,56,FALSE))</f>
        <v>0</v>
      </c>
      <c r="BP355" s="90">
        <f>IF(ISNA(VLOOKUP($B355,'[1]1718  Exp_Rev Access'!$F$7:$GK$318,57,FALSE)),"",VLOOKUP($B355,'[1]1718  Exp_Rev Access'!$F$7:$GK$318,57,FALSE))</f>
        <v>0</v>
      </c>
      <c r="BQ355" s="90">
        <f>IF(ISNA(VLOOKUP($B355,'[1]1718  Exp_Rev Access'!$F$7:$GK$318,58,FALSE)),"",VLOOKUP($B355,'[1]1718  Exp_Rev Access'!$F$7:$GK$318,58,FALSE))</f>
        <v>0</v>
      </c>
      <c r="BR355" s="90">
        <f>IF(ISNA(VLOOKUP($B355,'[1]1718  Exp_Rev Access'!$F$7:$GK$318,59,FALSE)),"",VLOOKUP($B355,'[1]1718  Exp_Rev Access'!$F$7:$GK$318,59,FALSE))</f>
        <v>0</v>
      </c>
      <c r="BS355" s="90">
        <f>IF(ISNA(VLOOKUP($B355,'[1]1718  Exp_Rev Access'!$F$7:$GK$318,60,FALSE)),"",VLOOKUP($B355,'[1]1718  Exp_Rev Access'!$F$7:$GK$318,60,FALSE))</f>
        <v>0</v>
      </c>
      <c r="BT355" s="90">
        <f>IF(ISNA(VLOOKUP($B355,'[1]1718  Exp_Rev Access'!$F$7:$GK$318,61,FALSE)),"",VLOOKUP($B355,'[1]1718  Exp_Rev Access'!$F$7:$GK$318,61,FALSE))</f>
        <v>0</v>
      </c>
      <c r="BU355" s="90">
        <f>IF(ISNA(VLOOKUP($B355,'[1]1718  Exp_Rev Access'!$F$7:$GK$318,62,FALSE)),"",VLOOKUP($B355,'[1]1718  Exp_Rev Access'!$F$7:$GK$318,62,FALSE))</f>
        <v>0</v>
      </c>
      <c r="BV355" s="56">
        <f t="shared" si="893"/>
        <v>203143.57</v>
      </c>
      <c r="BW355" s="92">
        <f t="shared" si="923"/>
        <v>9.1444778704733637E-2</v>
      </c>
      <c r="BX355" s="71">
        <f t="shared" si="924"/>
        <v>945.46946849111055</v>
      </c>
      <c r="BY355" s="90">
        <f>IF(ISNA(VLOOKUP($B355,'[1]1718  Exp_Rev Access'!$F$7:$GK$318,64,FALSE)),"",VLOOKUP($B355,'[1]1718  Exp_Rev Access'!$F$7:$GK$318,64,FALSE))</f>
        <v>0</v>
      </c>
      <c r="BZ355" s="90">
        <f>IF(ISNA(VLOOKUP($B355,'[1]1718  Exp_Rev Access'!$F$7:$GK$318,65,FALSE)),"",VLOOKUP($B355,'[1]1718  Exp_Rev Access'!$F$7:$GK$318,65,FALSE))</f>
        <v>0</v>
      </c>
      <c r="CA355" s="90">
        <f>IF(ISNA(VLOOKUP($B355,'[1]1718  Exp_Rev Access'!$F$7:$GK$318,66,FALSE)),"",VLOOKUP($B355,'[1]1718  Exp_Rev Access'!$F$7:$GK$318,66,FALSE))</f>
        <v>0</v>
      </c>
      <c r="CB355" s="90">
        <f>IF(ISNA(VLOOKUP($B355,'[1]1718  Exp_Rev Access'!$F$7:$GK$318,67,FALSE)),"",VLOOKUP($B355,'[1]1718  Exp_Rev Access'!$F$7:$GK$318,67,FALSE))</f>
        <v>0</v>
      </c>
      <c r="CC355" s="90">
        <f>IF(ISNA(VLOOKUP($B355,'[1]1718  Exp_Rev Access'!$F$7:$GK$318,68,FALSE)),"",VLOOKUP($B355,'[1]1718  Exp_Rev Access'!$F$7:$GK$318,68,FALSE))</f>
        <v>3840.56</v>
      </c>
      <c r="CD355" s="90">
        <f>IF(ISNA(VLOOKUP($B355,'[1]1718  Exp_Rev Access'!$F$7:$GK$318,69,FALSE)),"",VLOOKUP($B355,'[1]1718  Exp_Rev Access'!$F$7:$GK$318,69,FALSE))</f>
        <v>0</v>
      </c>
      <c r="CE355" s="56">
        <f t="shared" si="881"/>
        <v>3840.56</v>
      </c>
      <c r="CF355" s="92">
        <f t="shared" si="896"/>
        <v>1.7288224249591153E-3</v>
      </c>
      <c r="CG355" s="78">
        <f t="shared" si="897"/>
        <v>17.874709112910733</v>
      </c>
      <c r="CH355" s="90">
        <f>IF(ISNA(VLOOKUP($B355,'[1]1718  Exp_Rev Access'!$F$7:$GK$318,$CH$2,FALSE)),"",VLOOKUP($B355,'[1]1718  Exp_Rev Access'!$F$7:$GK$318,$CH$2,FALSE))</f>
        <v>0</v>
      </c>
      <c r="CI355" s="90">
        <f>IF(ISNA(VLOOKUP($B355,'[1]1718  Exp_Rev Access'!$F$7:$GK$318,$CI$2,FALSE)),"",VLOOKUP($B355,'[1]1718  Exp_Rev Access'!$F$7:$GK$318,$CI$2,FALSE))</f>
        <v>0</v>
      </c>
      <c r="CJ355" s="90">
        <f>IF(ISNA(VLOOKUP($B355,'[1]1718  Exp_Rev Access'!$F$7:$GK$318,$CJ$2,FALSE)),"",VLOOKUP($B355,'[1]1718  Exp_Rev Access'!$F$7:$GK$318,$CJ$2,FALSE))</f>
        <v>0</v>
      </c>
      <c r="CK355" s="90">
        <f>IF(ISNA(VLOOKUP($B355,'[1]1718  Exp_Rev Access'!$F$7:$GK$318,$CK$2,FALSE)),"",VLOOKUP($B355,'[1]1718  Exp_Rev Access'!$F$7:$GK$318,$CK$2,FALSE))</f>
        <v>0</v>
      </c>
      <c r="CL355" s="90">
        <f>IF(ISNA(VLOOKUP($B355,'[1]1718  Exp_Rev Access'!$F$7:$GK$318,$CL$2,FALSE)),"",VLOOKUP($B355,'[1]1718  Exp_Rev Access'!$F$7:$GK$318,$CL$2,FALSE))</f>
        <v>0</v>
      </c>
      <c r="CM355" s="90">
        <f>IF(ISNA(VLOOKUP($B355,'[1]1718  Exp_Rev Access'!$F$7:$GK$318,$CM$2,FALSE)),"",VLOOKUP($B355,'[1]1718  Exp_Rev Access'!$F$7:$GK$318,$CM$2,FALSE))</f>
        <v>0</v>
      </c>
      <c r="CN355" s="90">
        <f>IF(ISNA(VLOOKUP($B355,'[1]1718  Exp_Rev Access'!$F$7:$GK$318,$CN$2,FALSE)),"",VLOOKUP($B355,'[1]1718  Exp_Rev Access'!$F$7:$GK$318,$CN$2,FALSE))</f>
        <v>0</v>
      </c>
      <c r="CO355" s="90">
        <f>IF(ISNA(VLOOKUP($B355,'[1]1718  Exp_Rev Access'!$F$7:$GK$318,$CO$2,FALSE)),"",VLOOKUP($B355,'[1]1718  Exp_Rev Access'!$F$7:$GK$318,$CO$2,FALSE))</f>
        <v>0</v>
      </c>
      <c r="CP355" s="90">
        <f>IF(ISNA(VLOOKUP($B355,'[1]1718  Exp_Rev Access'!$F$7:$GK$318,$CP$2,FALSE)),"",VLOOKUP($B355,'[1]1718  Exp_Rev Access'!$F$7:$GK$318,$CP$2,FALSE))</f>
        <v>0</v>
      </c>
      <c r="CQ355" s="90">
        <f>IF(ISNA(VLOOKUP($B355,'[1]1718  Exp_Rev Access'!$F$7:$GK$318,$CQ$2,FALSE)),"",VLOOKUP($B355,'[1]1718  Exp_Rev Access'!$F$7:$GK$318,$CQ$2,FALSE))</f>
        <v>53213</v>
      </c>
      <c r="CR355" s="90">
        <f>IF(ISNA(VLOOKUP($B355,'[1]1718  Exp_Rev Access'!$F$7:$GK$318,$CR$2,FALSE)),"",VLOOKUP($B355,'[1]1718  Exp_Rev Access'!$F$7:$GK$318,$CR$2,FALSE))</f>
        <v>0</v>
      </c>
      <c r="CS355" s="90">
        <f>IF(ISNA(VLOOKUP($B355,'[1]1718  Exp_Rev Access'!$F$7:$GK$318,$CS$2,FALSE)),"",VLOOKUP($B355,'[1]1718  Exp_Rev Access'!$F$7:$GK$318,$CS$2,FALSE))</f>
        <v>0</v>
      </c>
      <c r="CT355" s="90">
        <f>IF(ISNA(VLOOKUP($B355,'[1]1718  Exp_Rev Access'!$F$7:$GK$318,$CT$2,FALSE)),"",VLOOKUP($B355,'[1]1718  Exp_Rev Access'!$F$7:$GK$318,$CT$2,FALSE))</f>
        <v>0</v>
      </c>
      <c r="CU355" s="90">
        <f>IF(ISNA(VLOOKUP($B355,'[1]1718  Exp_Rev Access'!$F$7:$GK$318,$CU$2,FALSE)),"",VLOOKUP($B355,'[1]1718  Exp_Rev Access'!$F$7:$GK$318,$CU$2,FALSE))</f>
        <v>41114</v>
      </c>
      <c r="CV355" s="90">
        <f>IF(ISNA(VLOOKUP($B355,'[1]1718  Exp_Rev Access'!$F$7:$GK$318,$CV$2,FALSE)),"",VLOOKUP($B355,'[1]1718  Exp_Rev Access'!$F$7:$GK$318,$CV$2,FALSE))</f>
        <v>17465.41</v>
      </c>
      <c r="CW355" s="90">
        <f>IF(ISNA(VLOOKUP($B355,'[1]1718  Exp_Rev Access'!$F$7:$GK$318,$CW$2,FALSE)),"",VLOOKUP($B355,'[1]1718  Exp_Rev Access'!$F$7:$GK$318,$CW$2,FALSE))</f>
        <v>0</v>
      </c>
      <c r="CX355" s="90">
        <f>IF(ISNA(VLOOKUP($B355,'[1]1718  Exp_Rev Access'!$F$7:$GK$318,$CX$2,FALSE)),"",VLOOKUP($B355,'[1]1718  Exp_Rev Access'!$F$7:$GK$318,$CX$2,FALSE))</f>
        <v>0</v>
      </c>
      <c r="CY355" s="90">
        <f>IF(ISNA(VLOOKUP($B355,'[1]1718  Exp_Rev Access'!$F$7:$GK$318,$CY$2,FALSE)),"",VLOOKUP($B355,'[1]1718  Exp_Rev Access'!$F$7:$GK$318,$CY$2,FALSE))</f>
        <v>0</v>
      </c>
      <c r="CZ355" s="90">
        <f>IF(ISNA(VLOOKUP($B355,'[1]1718  Exp_Rev Access'!$F$7:$GK$318,$CZ$2,FALSE)),"",VLOOKUP($B355,'[1]1718  Exp_Rev Access'!$F$7:$GK$318,$CZ$2,FALSE))</f>
        <v>0</v>
      </c>
      <c r="DA355" s="90">
        <f>IF(ISNA(VLOOKUP($B355,'[1]1718  Exp_Rev Access'!$F$7:$GK$318,$DA$2,FALSE)),"",VLOOKUP($B355,'[1]1718  Exp_Rev Access'!$F$7:$GK$318,$DA$2,FALSE))</f>
        <v>0</v>
      </c>
      <c r="DB355" s="90">
        <f>IF(ISNA(VLOOKUP($B355,'[1]1718  Exp_Rev Access'!$F$7:$GK$318,$DB$2,FALSE)),"",VLOOKUP($B355,'[1]1718  Exp_Rev Access'!$F$7:$GK$318,$DB$2,FALSE))</f>
        <v>0</v>
      </c>
      <c r="DC355" s="90">
        <f>IF(ISNA(VLOOKUP($B355,'[1]1718  Exp_Rev Access'!$F$7:$GK$318,$DC$2,FALSE)),"",VLOOKUP($B355,'[1]1718  Exp_Rev Access'!$F$7:$GK$318,$DC$2,FALSE))</f>
        <v>0</v>
      </c>
      <c r="DD355" s="90">
        <f>IF(ISNA(VLOOKUP($B355,'[1]1718  Exp_Rev Access'!$F$7:$GK$318,$DD$2,FALSE)),"",VLOOKUP($B355,'[1]1718  Exp_Rev Access'!$F$7:$GK$318,$DD$2,FALSE))</f>
        <v>0</v>
      </c>
      <c r="DE355" s="90">
        <f>IF(ISNA(VLOOKUP($B355,'[1]1718  Exp_Rev Access'!$F$7:$GK$318,$DE$2,FALSE)),"",VLOOKUP($B355,'[1]1718  Exp_Rev Access'!$F$7:$GK$318,$DE$2,FALSE))</f>
        <v>0</v>
      </c>
      <c r="DF355" s="90">
        <f>IF(ISNA(VLOOKUP($B355,'[1]1718  Exp_Rev Access'!$F$7:$GK$318,$DF$2,FALSE)),"",VLOOKUP($B355,'[1]1718  Exp_Rev Access'!$F$7:$GK$318,$DF$2,FALSE))</f>
        <v>0</v>
      </c>
      <c r="DG355" s="90">
        <f>IF(ISNA(VLOOKUP($B355,'[1]1718  Exp_Rev Access'!$F$7:$GK$318,$DG$2,FALSE)),"",VLOOKUP($B355,'[1]1718  Exp_Rev Access'!$F$7:$GK$318,$DG$2,FALSE))</f>
        <v>0</v>
      </c>
      <c r="DH355" s="90">
        <f>IF(ISNA(VLOOKUP($B355,'[1]1718  Exp_Rev Access'!$F$7:$GK$318,$DH$2,FALSE)),"",VLOOKUP($B355,'[1]1718  Exp_Rev Access'!$F$7:$GK$318,$DH$2,FALSE))</f>
        <v>0</v>
      </c>
      <c r="DI355" s="90">
        <f>IF(ISNA(VLOOKUP($B355,'[1]1718  Exp_Rev Access'!$F$7:$GK$318,$DI$2,FALSE)),"",VLOOKUP($B355,'[1]1718  Exp_Rev Access'!$F$7:$GK$318,$DI$2,FALSE))</f>
        <v>99148.89</v>
      </c>
      <c r="DJ355" s="90">
        <f>IF(ISNA(VLOOKUP($B355,'[1]1718  Exp_Rev Access'!$F$7:$GK$318,$DJ$2,FALSE)),"",VLOOKUP($B355,'[1]1718  Exp_Rev Access'!$F$7:$GK$318,$DJ$2,FALSE))</f>
        <v>0</v>
      </c>
      <c r="DK355" s="90">
        <f>IF(ISNA(VLOOKUP($B355,'[1]1718  Exp_Rev Access'!$F$7:$GK$318,$DK$2,FALSE)),"",VLOOKUP($B355,'[1]1718  Exp_Rev Access'!$F$7:$GK$318,$DK$2,FALSE))</f>
        <v>0</v>
      </c>
      <c r="DL355" s="90">
        <f>IF(ISNA(VLOOKUP($B355,'[1]1718  Exp_Rev Access'!$F$7:$GK$318,$DL$2,FALSE)),"",VLOOKUP($B355,'[1]1718  Exp_Rev Access'!$F$7:$GK$318,$DL$2,FALSE))</f>
        <v>0</v>
      </c>
      <c r="DM355" s="90">
        <f>IF(ISNA(VLOOKUP($B355,'[1]1718  Exp_Rev Access'!$F$7:$GK$318,$DM$2,FALSE)),"",VLOOKUP($B355,'[1]1718  Exp_Rev Access'!$F$7:$GK$318,$DM$2,FALSE))</f>
        <v>0</v>
      </c>
      <c r="DN355" s="90">
        <f>IF(ISNA(VLOOKUP($B355,'[1]1718  Exp_Rev Access'!$F$7:$GK$318,$DN$2,FALSE)),"",VLOOKUP($B355,'[1]1718  Exp_Rev Access'!$F$7:$GK$318,$DN$2,FALSE))</f>
        <v>0</v>
      </c>
      <c r="DO355" s="90">
        <f>IF(ISNA(VLOOKUP($B355,'[1]1718  Exp_Rev Access'!$F$7:$GK$318,$DO$2,FALSE)),"",VLOOKUP($B355,'[1]1718  Exp_Rev Access'!$F$7:$GK$318,$DO$2,FALSE))</f>
        <v>0</v>
      </c>
      <c r="DP355" s="90">
        <f>IF(ISNA(VLOOKUP($B355,'[1]1718  Exp_Rev Access'!$F$7:$GK$318,$DP$2,FALSE)),"",VLOOKUP($B355,'[1]1718  Exp_Rev Access'!$F$7:$GK$318,$DP$2,FALSE))</f>
        <v>0</v>
      </c>
      <c r="DQ355" s="90">
        <f>IF(ISNA(VLOOKUP($B355,'[1]1718  Exp_Rev Access'!$F$7:$GK$318,$DQ$2,FALSE)),"",VLOOKUP($B355,'[1]1718  Exp_Rev Access'!$F$7:$GK$318,$DQ$2,FALSE))</f>
        <v>0</v>
      </c>
      <c r="DR355" s="90">
        <f>IF(ISNA(VLOOKUP($B355,'[1]1718  Exp_Rev Access'!$F$7:$GK$318,$DR$2,FALSE)),"",VLOOKUP($B355,'[1]1718  Exp_Rev Access'!$F$7:$GK$318,$DR$2,FALSE))</f>
        <v>0</v>
      </c>
      <c r="DS355" s="90">
        <f>IF(ISNA(VLOOKUP($B355,'[1]1718  Exp_Rev Access'!$F$7:$GK$318,$DS$2,FALSE)),"",VLOOKUP($B355,'[1]1718  Exp_Rev Access'!$F$7:$GK$318,$DS$2,FALSE))</f>
        <v>0</v>
      </c>
      <c r="DT355" s="90">
        <f>IF(ISNA(VLOOKUP($B355,'[1]1718  Exp_Rev Access'!$F$7:$GK$318,$DT$2,FALSE)),"",VLOOKUP($B355,'[1]1718  Exp_Rev Access'!$F$7:$GK$318,$DT$2,FALSE))</f>
        <v>0</v>
      </c>
      <c r="DU355" s="90">
        <f>IF(ISNA(VLOOKUP($B355,'[1]1718  Exp_Rev Access'!$F$7:$GK$318,$DU$2,FALSE)),"",VLOOKUP($B355,'[1]1718  Exp_Rev Access'!$F$7:$GK$318,$DU$2,FALSE))</f>
        <v>0</v>
      </c>
      <c r="DV355" s="90">
        <f>IF(ISNA(VLOOKUP($B355,'[1]1718  Exp_Rev Access'!$F$7:$GK$318,$DV$2,FALSE)),"",VLOOKUP($B355,'[1]1718  Exp_Rev Access'!$F$7:$GK$318,$DV$2,FALSE))</f>
        <v>0</v>
      </c>
      <c r="DW355" s="90">
        <f>IF(ISNA(VLOOKUP($B355,'[1]1718  Exp_Rev Access'!$F$7:$GK$318,$DW$2,FALSE)),"",VLOOKUP($B355,'[1]1718  Exp_Rev Access'!$F$7:$GK$318,$DW$2,FALSE))</f>
        <v>0</v>
      </c>
      <c r="DX355" s="90">
        <f>IF(ISNA(VLOOKUP($B355,'[1]1718  Exp_Rev Access'!$F$7:$GK$318,$DX$2,FALSE)),"",VLOOKUP($B355,'[1]1718  Exp_Rev Access'!$F$7:$GK$318,$DX$2,FALSE))</f>
        <v>0</v>
      </c>
      <c r="DY355" s="90">
        <f>IF(ISNA(VLOOKUP($B355,'[1]1718  Exp_Rev Access'!$F$7:$GK$318,$DY$2,FALSE)),"",VLOOKUP($B355,'[1]1718  Exp_Rev Access'!$F$7:$GK$318,$DY$2,FALSE))</f>
        <v>0</v>
      </c>
      <c r="DZ355" s="90">
        <f>IF(ISNA(VLOOKUP($B355,'[1]1718  Exp_Rev Access'!$F$7:$GK$318,$DZ$2,FALSE)),"",VLOOKUP($B355,'[1]1718  Exp_Rev Access'!$F$7:$GK$318,$DZ$2,FALSE))</f>
        <v>0</v>
      </c>
      <c r="EA355" s="90">
        <f>IF(ISNA(VLOOKUP($B355,'[1]1718  Exp_Rev Access'!$F$7:$GK$318,$EA$2,FALSE)),"",VLOOKUP($B355,'[1]1718  Exp_Rev Access'!$F$7:$GK$318,$EA$2,FALSE))</f>
        <v>0</v>
      </c>
      <c r="EB355" s="90">
        <f>IF(ISNA(VLOOKUP($B355,'[1]1718  Exp_Rev Access'!$F$7:$GK$318,$EB$2,FALSE)),"",VLOOKUP($B355,'[1]1718  Exp_Rev Access'!$F$7:$GK$318,$EB$2,FALSE))</f>
        <v>0</v>
      </c>
      <c r="EC355" s="90">
        <f>IF(ISNA(VLOOKUP($B355,'[1]1718  Exp_Rev Access'!$F$7:$GK$318,$EC$2,FALSE)),"",VLOOKUP($B355,'[1]1718  Exp_Rev Access'!$F$7:$GK$318,$EC$2,FALSE))</f>
        <v>0</v>
      </c>
      <c r="ED355" s="90">
        <f>IF(ISNA(VLOOKUP($B355,'[1]1718  Exp_Rev Access'!$F$7:$GK$318,$ED$2,FALSE)),"",VLOOKUP($B355,'[1]1718  Exp_Rev Access'!$F$7:$GK$318,$ED$2,FALSE))</f>
        <v>0</v>
      </c>
      <c r="EE355" s="90">
        <f>IF(ISNA(VLOOKUP($B355,'[1]1718  Exp_Rev Access'!$F$7:$GK$318,$EE$2,FALSE)),"",VLOOKUP($B355,'[1]1718  Exp_Rev Access'!$F$7:$GK$318,$EE$2,FALSE))</f>
        <v>0</v>
      </c>
      <c r="EF355" s="90">
        <f>IF(ISNA(VLOOKUP($B355,'[1]1718  Exp_Rev Access'!$F$7:$GK$318,$EF$2,FALSE)),"",VLOOKUP($B355,'[1]1718  Exp_Rev Access'!$F$7:$GK$318,$EF$2,FALSE))</f>
        <v>0</v>
      </c>
      <c r="EG355" s="90">
        <f>IF(ISNA(VLOOKUP($B355,'[1]1718  Exp_Rev Access'!$F$7:$GK$318,$EG$2,FALSE)),"",VLOOKUP($B355,'[1]1718  Exp_Rev Access'!$F$7:$GK$318,$EG$2,FALSE))</f>
        <v>0</v>
      </c>
      <c r="EH355" s="90">
        <f>IF(ISNA(VLOOKUP($B355,'[1]1718  Exp_Rev Access'!$F$7:$GK$318,$EH$2,FALSE)),"",VLOOKUP($B355,'[1]1718  Exp_Rev Access'!$F$7:$GK$318,$EH$2,FALSE))</f>
        <v>0</v>
      </c>
      <c r="EI355" s="90">
        <f>IF(ISNA(VLOOKUP($B355,'[1]1718  Exp_Rev Access'!$F$7:$GK$318,$EI$2,FALSE)),"",VLOOKUP($B355,'[1]1718  Exp_Rev Access'!$F$7:$GK$318,$EI$2,FALSE))</f>
        <v>0</v>
      </c>
      <c r="EJ355" s="90">
        <f>IF(ISNA(VLOOKUP($B355,'[1]1718  Exp_Rev Access'!$F$7:$GK$318,$EJ$2,FALSE)),"",VLOOKUP($B355,'[1]1718  Exp_Rev Access'!$F$7:$GK$318,$EJ$2,FALSE))</f>
        <v>0</v>
      </c>
      <c r="EK355" s="90">
        <f>IF(ISNA(VLOOKUP($B355,'[1]1718  Exp_Rev Access'!$F$7:$GK$318,$EK$2,FALSE)),"",VLOOKUP($B355,'[1]1718  Exp_Rev Access'!$F$7:$GK$318,$EK$2,FALSE))</f>
        <v>0</v>
      </c>
      <c r="EL355" s="90">
        <f>IF(ISNA(VLOOKUP($B355,'[1]1718  Exp_Rev Access'!$F$7:$GK$318,$EL$2,FALSE)),"",VLOOKUP($B355,'[1]1718  Exp_Rev Access'!$F$7:$GK$318,$EL$2,FALSE))</f>
        <v>0</v>
      </c>
      <c r="EM355" s="90">
        <f>IF(ISNA(VLOOKUP($B355,'[1]1718  Exp_Rev Access'!$F$7:$GK$318,$EM$2,FALSE)),"",VLOOKUP($B355,'[1]1718  Exp_Rev Access'!$F$7:$GK$318,$EM$2,FALSE))</f>
        <v>0</v>
      </c>
      <c r="EN355" s="90">
        <f>IF(ISNA(VLOOKUP($B355,'[1]1718  Exp_Rev Access'!$F$7:$GK$318,$EN$2,FALSE)),"",VLOOKUP($B355,'[1]1718  Exp_Rev Access'!$F$7:$GK$318,$EN$2,FALSE))</f>
        <v>0</v>
      </c>
      <c r="EO355" s="90">
        <f>IF(ISNA(VLOOKUP($B355,'[1]1718  Exp_Rev Access'!$F$7:$GK$318,$EO$2,FALSE)),"",VLOOKUP($B355,'[1]1718  Exp_Rev Access'!$F$7:$GK$318,$EO$2,FALSE))</f>
        <v>0</v>
      </c>
      <c r="EP355" s="90">
        <f>IF(ISNA(VLOOKUP($B355,'[1]1718  Exp_Rev Access'!$F$7:$GK$318,$EP$2,FALSE)),"",VLOOKUP($B355,'[1]1718  Exp_Rev Access'!$F$7:$GK$318,$EP$2,FALSE))</f>
        <v>0</v>
      </c>
      <c r="EQ355" s="90">
        <f>IF(ISNA(VLOOKUP($B355,'[1]1718  Exp_Rev Access'!$F$7:$GK$318,$EQ$2,FALSE)),"",VLOOKUP($B355,'[1]1718  Exp_Rev Access'!$F$7:$GK$318,$EQ$2,FALSE))</f>
        <v>0</v>
      </c>
      <c r="ER355" s="90">
        <f>IF(ISNA(VLOOKUP($B355,'[1]1718  Exp_Rev Access'!$F$7:$GK$318,$ER$2,FALSE)),"",VLOOKUP($B355,'[1]1718  Exp_Rev Access'!$F$7:$GK$318,$ER$2,FALSE))</f>
        <v>0</v>
      </c>
      <c r="ES355" s="90">
        <f>IF(ISNA(VLOOKUP($B355,'[1]1718  Exp_Rev Access'!$F$7:$GK$318,$ES$2,FALSE)),"",VLOOKUP($B355,'[1]1718  Exp_Rev Access'!$F$7:$GK$318,$ES$2,FALSE))</f>
        <v>0</v>
      </c>
      <c r="ET355" s="90">
        <f>IF(ISNA(VLOOKUP($B355,'[1]1718  Exp_Rev Access'!$F$7:$GK$318,$ET$2,FALSE)),"",VLOOKUP($B355,'[1]1718  Exp_Rev Access'!$F$7:$GK$318,$ET$2,FALSE))</f>
        <v>0</v>
      </c>
      <c r="EU355" s="90">
        <f>IF(ISNA(VLOOKUP($B355,'[1]1718  Exp_Rev Access'!$F$7:$GK$318,$EU$2,FALSE)),"",VLOOKUP($B355,'[1]1718  Exp_Rev Access'!$F$7:$GK$318,$EU$2,FALSE))</f>
        <v>0</v>
      </c>
      <c r="EV355" s="90">
        <f>IF(ISNA(VLOOKUP($B355,'[1]1718  Exp_Rev Access'!$F$7:$GK$318,$EV$2,FALSE)),"",VLOOKUP($B355,'[1]1718  Exp_Rev Access'!$F$7:$GK$318,$EV$2,FALSE))</f>
        <v>0</v>
      </c>
      <c r="EW355" s="90">
        <f>IF(ISNA(VLOOKUP($B355,'[1]1718  Exp_Rev Access'!$F$7:$GK$318,$EW$2,FALSE)),"",VLOOKUP($B355,'[1]1718  Exp_Rev Access'!$F$7:$GK$318,$EW$2,FALSE))</f>
        <v>0</v>
      </c>
      <c r="EX355" s="90">
        <f>IF(ISNA(VLOOKUP($B355,'[1]1718  Exp_Rev Access'!$F$7:$GK$318,$EX$2,FALSE)),"",VLOOKUP($B355,'[1]1718  Exp_Rev Access'!$F$7:$GK$318,$EX$2,FALSE))</f>
        <v>0</v>
      </c>
      <c r="EY355" s="90">
        <f>IF(ISNA(VLOOKUP($B355,'[1]1718  Exp_Rev Access'!$F$7:$GK$318,$EY$2,FALSE)),"",VLOOKUP($B355,'[1]1718  Exp_Rev Access'!$F$7:$GK$318,$EY$2,FALSE))</f>
        <v>0</v>
      </c>
      <c r="EZ355" s="90">
        <f>IF(ISNA(VLOOKUP($B355,'[1]1718  Exp_Rev Access'!$F$7:$GK$318,$EZ$2,FALSE)),"",VLOOKUP($B355,'[1]1718  Exp_Rev Access'!$F$7:$GK$318,$EZ$2,FALSE))</f>
        <v>0</v>
      </c>
      <c r="FA355" s="90">
        <f>IF(ISNA(VLOOKUP($B355,'[1]1718  Exp_Rev Access'!$F$7:$GK$318,$FA$2,FALSE)),"",VLOOKUP($B355,'[1]1718  Exp_Rev Access'!$F$7:$GK$318,$FA$2,FALSE))</f>
        <v>0</v>
      </c>
      <c r="FB355" s="90">
        <f>IF(ISNA(VLOOKUP($B355,'[1]1718  Exp_Rev Access'!$F$7:$GK$318,$FB$2,FALSE)),"",VLOOKUP($B355,'[1]1718  Exp_Rev Access'!$F$7:$GK$318,$FB$2,FALSE))</f>
        <v>0</v>
      </c>
      <c r="FC355" s="90">
        <f>IF(ISNA(VLOOKUP($B355,'[1]1718  Exp_Rev Access'!$F$7:$GK$318,$FC$2,FALSE)),"",VLOOKUP($B355,'[1]1718  Exp_Rev Access'!$F$7:$GK$318,$FC$2,FALSE))</f>
        <v>0</v>
      </c>
      <c r="FD355" s="90">
        <f>IF(ISNA(VLOOKUP($B355,'[1]1718  Exp_Rev Access'!$F$7:$GK$318,$FD$2,FALSE)),"",VLOOKUP($B355,'[1]1718  Exp_Rev Access'!$F$7:$GK$318,$FD$2,FALSE))</f>
        <v>0</v>
      </c>
      <c r="FE355" s="90">
        <f>IF(ISNA(VLOOKUP($B355,'[1]1718  Exp_Rev Access'!$F$7:$GK$318,$FE$2,FALSE)),"",VLOOKUP($B355,'[1]1718  Exp_Rev Access'!$F$7:$GK$318,$FE$2,FALSE))</f>
        <v>0</v>
      </c>
      <c r="FF355" s="90">
        <f>IF(ISNA(VLOOKUP($B355,'[1]1718  Exp_Rev Access'!$F$7:$GK$318,$FF$2,FALSE)),"",VLOOKUP($B355,'[1]1718  Exp_Rev Access'!$F$7:$GK$318,$FF$2,FALSE))</f>
        <v>0</v>
      </c>
      <c r="FG355" s="90">
        <f>IF(ISNA(VLOOKUP($B355,'[1]1718  Exp_Rev Access'!$F$7:$GK$318,$FG$2,FALSE)),"",VLOOKUP($B355,'[1]1718  Exp_Rev Access'!$F$7:$GK$318,$FG$2,FALSE))</f>
        <v>0</v>
      </c>
      <c r="FH355" s="90">
        <f>IF(ISNA(VLOOKUP($B355,'[1]1718  Exp_Rev Access'!$F$7:$GK$318,$FH$2,FALSE)),"",VLOOKUP($B355,'[1]1718  Exp_Rev Access'!$F$7:$GK$318,$FH$2,FALSE))</f>
        <v>0</v>
      </c>
      <c r="FI355" s="90">
        <f>IF(ISNA(VLOOKUP($B355,'[1]1718  Exp_Rev Access'!$F$7:$GK$318,$FI$2,FALSE)),"",VLOOKUP($B355,'[1]1718  Exp_Rev Access'!$F$7:$GK$318,$FI$2,FALSE))</f>
        <v>0</v>
      </c>
      <c r="FJ355" s="90">
        <f>IF(ISNA(VLOOKUP($B355,'[1]1718  Exp_Rev Access'!$F$7:$GK$318,$FJ$2,FALSE)),"",VLOOKUP($B355,'[1]1718  Exp_Rev Access'!$F$7:$GK$318,$FJ$2,FALSE))</f>
        <v>0</v>
      </c>
      <c r="FK355" s="90">
        <f>IF(ISNA(VLOOKUP($B355,'[1]1718  Exp_Rev Access'!$F$7:$GK$318,$FK$2,FALSE)),"",VLOOKUP($B355,'[1]1718  Exp_Rev Access'!$F$7:$GK$318,$FK$2,FALSE))</f>
        <v>0</v>
      </c>
      <c r="FL355" s="90">
        <f>IF(ISNA(VLOOKUP($B355,'[1]1718  Exp_Rev Access'!$F$7:$GK$318,$FL$2,FALSE)),"",VLOOKUP($B355,'[1]1718  Exp_Rev Access'!$F$7:$GK$318,$FL$2,FALSE))</f>
        <v>0</v>
      </c>
      <c r="FM355" s="90">
        <f>IF(ISNA(VLOOKUP($B355,'[1]1718  Exp_Rev Access'!$F$7:$GK$318,$FM$2,FALSE)),"",VLOOKUP($B355,'[1]1718  Exp_Rev Access'!$F$7:$GK$318,$FM$2,FALSE))</f>
        <v>0</v>
      </c>
      <c r="FN355" s="90">
        <f>IF(ISNA(VLOOKUP($B355,'[1]1718  Exp_Rev Access'!$F$7:$GK$318,$FN$2,FALSE)),"",VLOOKUP($B355,'[1]1718  Exp_Rev Access'!$F$7:$GK$318,$FN$2,FALSE))</f>
        <v>0</v>
      </c>
      <c r="FO355" s="90">
        <f>IF(ISNA(VLOOKUP($B355,'[1]1718  Exp_Rev Access'!$F$7:$GK$318,$FO$2,FALSE)),"",VLOOKUP($B355,'[1]1718  Exp_Rev Access'!$F$7:$GK$318,$FO$2,FALSE))</f>
        <v>0</v>
      </c>
      <c r="FP355" s="90">
        <f>IF(ISNA(VLOOKUP($B355,'[1]1718  Exp_Rev Access'!$F$7:$GK$318,$FP$2,FALSE)),"",VLOOKUP($B355,'[1]1718  Exp_Rev Access'!$F$7:$GK$318,$FP$2,FALSE))</f>
        <v>0</v>
      </c>
      <c r="FQ355" s="90">
        <f>IF(ISNA(VLOOKUP($B355,'[1]1718  Exp_Rev Access'!$F$7:$GK$318,$FQ$2,FALSE)),"",VLOOKUP($B355,'[1]1718  Exp_Rev Access'!$F$7:$GK$318,$FQ$2,FALSE))</f>
        <v>0</v>
      </c>
      <c r="FR355" s="90">
        <f>IF(ISNA(VLOOKUP($B355,'[1]1718  Exp_Rev Access'!$F$7:$GK$318,$FR$2,FALSE)),"",VLOOKUP($B355,'[1]1718  Exp_Rev Access'!$F$7:$GK$318,$FR$2,FALSE))</f>
        <v>5423.54</v>
      </c>
      <c r="FS355" s="56">
        <f t="shared" si="925"/>
        <v>216364.84</v>
      </c>
      <c r="FT355" s="92">
        <f t="shared" si="926"/>
        <v>9.7396313913775845E-2</v>
      </c>
      <c r="FU355" s="94">
        <f t="shared" si="927"/>
        <v>1007.0038164386112</v>
      </c>
      <c r="FV355" s="95">
        <f>IF(ISNA(VLOOKUP($B355,'[1]1718  Exp_Rev Access'!$F$7:$GK$318,$FV$2,FALSE)),"",VLOOKUP($B355,'[1]1718  Exp_Rev Access'!$F$7:$GK$318,$FV$2,FALSE))</f>
        <v>0</v>
      </c>
      <c r="FW355" s="95">
        <f>IF(ISNA(VLOOKUP($B355,'[1]1718  Exp_Rev Access'!$F$7:$GK$318,$FW$2,FALSE)),"",VLOOKUP($B355,'[1]1718  Exp_Rev Access'!$F$7:$GK$318,$FW$2,FALSE))</f>
        <v>0</v>
      </c>
      <c r="FX355" s="95">
        <f>IF(ISNA(VLOOKUP($B355,'[1]1718  Exp_Rev Access'!$F$7:$GK$318,$FX$2,FALSE)),"",VLOOKUP($B355,'[1]1718  Exp_Rev Access'!$F$7:$GK$318,$FX$2,FALSE))</f>
        <v>0</v>
      </c>
      <c r="FY355" s="95">
        <f>IF(ISNA(VLOOKUP($B355,'[1]1718  Exp_Rev Access'!$F$7:$GK$318,$FY$2,FALSE)),"",VLOOKUP($B355,'[1]1718  Exp_Rev Access'!$F$7:$GK$318,$FY$2,FALSE))</f>
        <v>0</v>
      </c>
      <c r="FZ355" s="95">
        <f>IF(ISNA(VLOOKUP($B355,'[1]1718  Exp_Rev Access'!$F$7:$GK$318,$FZ$2,FALSE)),"",VLOOKUP($B355,'[1]1718  Exp_Rev Access'!$F$7:$GK$318,$FZ$2,FALSE))</f>
        <v>0</v>
      </c>
      <c r="GA355" s="95">
        <f>IF(ISNA(VLOOKUP($B355,'[1]1718  Exp_Rev Access'!$F$7:$GK$318,$GA$2,FALSE)),"",VLOOKUP($B355,'[1]1718  Exp_Rev Access'!$F$7:$GK$318,$GA$2,FALSE))</f>
        <v>0</v>
      </c>
      <c r="GB355" s="95">
        <f>IF(ISNA(VLOOKUP($B355,'[1]1718  Exp_Rev Access'!$F$7:$GK$318,$GB$2,FALSE)),"",VLOOKUP($B355,'[1]1718  Exp_Rev Access'!$F$7:$GK$318,$GB$2,FALSE))</f>
        <v>0</v>
      </c>
      <c r="GC355" s="95">
        <f>IF(ISNA(VLOOKUP($B355,'[1]1718  Exp_Rev Access'!$F$7:$GK$318,$GC$2,FALSE)),"",VLOOKUP($B355,'[1]1718  Exp_Rev Access'!$F$7:$GK$318,$GC$2,FALSE))</f>
        <v>0</v>
      </c>
      <c r="GD355" s="95">
        <f>IF(ISNA(VLOOKUP($B355,'[1]1718  Exp_Rev Access'!$F$7:$GK$318,$GD$2,FALSE)),"",VLOOKUP($B355,'[1]1718  Exp_Rev Access'!$F$7:$GK$318,$GD$2,FALSE))</f>
        <v>0</v>
      </c>
      <c r="GE355" s="95">
        <f>IF(ISNA(VLOOKUP($B355,'[1]1718  Exp_Rev Access'!$F$7:$GK$318,$GE$2,FALSE)),"",VLOOKUP($B355,'[1]1718  Exp_Rev Access'!$F$7:$GK$318,$GE$2,FALSE))</f>
        <v>0</v>
      </c>
      <c r="GF355" s="95">
        <f>IF(ISNA(VLOOKUP($B355,'[1]1718  Exp_Rev Access'!$F$7:$GK$318,$GF$2,FALSE)),"",VLOOKUP($B355,'[1]1718  Exp_Rev Access'!$F$7:$GK$318,$GF$2,FALSE))</f>
        <v>0</v>
      </c>
      <c r="GG355" s="95">
        <f>IF(ISNA(VLOOKUP($B355,'[1]1718  Exp_Rev Access'!$F$7:$GK$318,$GG$2,FALSE)),"",VLOOKUP($B355,'[1]1718  Exp_Rev Access'!$F$7:$GK$318,$GG$2,FALSE))</f>
        <v>0</v>
      </c>
      <c r="GH355" s="95">
        <f>IF(ISNA(VLOOKUP($B355,'[1]1718  Exp_Rev Access'!$F$7:$GK$318,$GH$2,FALSE)),"",VLOOKUP($B355,'[1]1718  Exp_Rev Access'!$F$7:$GK$318,$GH$2,FALSE))</f>
        <v>0</v>
      </c>
      <c r="GI355" s="95">
        <f>IF(ISNA(VLOOKUP($B355,'[1]1718  Exp_Rev Access'!$F$7:$GK$318,$GI$2,FALSE)),"",VLOOKUP($B355,'[1]1718  Exp_Rev Access'!$F$7:$GK$318,$GI$2,FALSE))</f>
        <v>0</v>
      </c>
      <c r="GJ355" s="95">
        <f>IF(ISNA(VLOOKUP($B355,'[1]1718  Exp_Rev Access'!$F$7:$GK$318,$GJ$2,FALSE)),"",VLOOKUP($B355,'[1]1718  Exp_Rev Access'!$F$7:$GK$318,$GJ$2,FALSE))</f>
        <v>0</v>
      </c>
      <c r="GK355" s="95">
        <f>IF(ISNA(VLOOKUP($B355,'[1]1718  Exp_Rev Access'!$F$7:$GK$318,$GK$2,FALSE)),"",VLOOKUP($B355,'[1]1718  Exp_Rev Access'!$F$7:$GK$318,$GK$2,FALSE))</f>
        <v>0</v>
      </c>
      <c r="GL355" s="95">
        <f>IF(ISNA(VLOOKUP($B355,'[1]1718  Exp_Rev Access'!$F$7:$GK$318,$GL$2,FALSE)),"",VLOOKUP($B355,'[1]1718  Exp_Rev Access'!$F$7:$GK$318,$GL$2,FALSE))</f>
        <v>0</v>
      </c>
      <c r="GM355" s="95">
        <f>IF(ISNA(VLOOKUP($B355,'[1]1718  Exp_Rev Access'!$F$7:$GK$318,$GM$2,FALSE)),"",VLOOKUP($B355,'[1]1718  Exp_Rev Access'!$F$7:$GK$318,$GM$2,FALSE))</f>
        <v>0</v>
      </c>
      <c r="GN355" s="95">
        <f>IF(ISNA(VLOOKUP($B355,'[1]1718  Exp_Rev Access'!$F$7:$GK$318,$GN$2,FALSE)),"",VLOOKUP($B355,'[1]1718  Exp_Rev Access'!$F$7:$GK$318,$GN$2,FALSE))</f>
        <v>0</v>
      </c>
      <c r="GO355" s="95">
        <f>IF(ISNA(VLOOKUP($B355,'[1]1718  Exp_Rev Access'!$F$7:$GK$318,$GO$2,FALSE)),"",VLOOKUP($B355,'[1]1718  Exp_Rev Access'!$F$7:$GK$318,$GO$2,FALSE))</f>
        <v>0</v>
      </c>
      <c r="GP355" s="95">
        <f>IF(ISNA(VLOOKUP($B355,'[1]1718  Exp_Rev Access'!$F$7:$GK$318,$GP$2,FALSE)),"",VLOOKUP($B355,'[1]1718  Exp_Rev Access'!$F$7:$GK$318,$GP$2,FALSE))</f>
        <v>0</v>
      </c>
      <c r="GQ355" s="95">
        <f>IF(ISNA(VLOOKUP($B355,'[1]1718  Exp_Rev Access'!$F$7:$GK$318,$GQ$2,FALSE)),"",VLOOKUP($B355,'[1]1718  Exp_Rev Access'!$F$7:$GK$318,$GQ$2,FALSE))</f>
        <v>0</v>
      </c>
      <c r="GR355" s="95">
        <f>IF(ISNA(VLOOKUP($B355,'[1]1718  Exp_Rev Access'!$F$7:$GK$318,$GR$2,FALSE)),"",VLOOKUP($B355,'[1]1718  Exp_Rev Access'!$F$7:$GK$318,$GR$2,FALSE))</f>
        <v>0</v>
      </c>
      <c r="GS355" s="95">
        <f>IF(ISNA(VLOOKUP($B355,'[1]1718  Exp_Rev Access'!$F$7:$GK$318,$GS$2,FALSE)),"",VLOOKUP($B355,'[1]1718  Exp_Rev Access'!$F$7:$GK$318,$GS$2,FALSE))</f>
        <v>0</v>
      </c>
      <c r="GT355" s="95">
        <f>IF(ISNA(VLOOKUP($B355,'[1]1718  Exp_Rev Access'!$F$7:$GK$318,$GT$2,FALSE)),"",VLOOKUP($B355,'[1]1718  Exp_Rev Access'!$F$7:$GK$318,$GT$2,FALSE))</f>
        <v>0</v>
      </c>
      <c r="GU355" s="56">
        <f t="shared" si="928"/>
        <v>0</v>
      </c>
      <c r="GV355" s="92">
        <f t="shared" si="929"/>
        <v>0</v>
      </c>
      <c r="GW355" s="96">
        <f t="shared" si="930"/>
        <v>0</v>
      </c>
    </row>
    <row r="356" spans="1:222" x14ac:dyDescent="0.3">
      <c r="A356" s="98"/>
      <c r="B356" s="88" t="s">
        <v>708</v>
      </c>
      <c r="C356" s="89" t="s">
        <v>709</v>
      </c>
      <c r="D356" s="75">
        <f>IF(ISNA(VLOOKUP($B356,'[1]1718 enrollment_Rev_Exp by size'!$A$7:H687,3,FALSE)),"",VLOOKUP($B356,'[1]1718 enrollment_Rev_Exp by size'!$A$7:$G$350,3,FALSE))</f>
        <v>78.81</v>
      </c>
      <c r="E356" s="76">
        <f>IF(ISNA(VLOOKUP($B356,'[1]1718 enrollment_Rev_Exp by size'!$A$7:I689,5,FALSE)),"",VLOOKUP($B356,'[1]1718 enrollment_Rev_Exp by size'!$A$7:$G$350,5,FALSE))</f>
        <v>1121127.26</v>
      </c>
      <c r="F356" s="70">
        <f t="shared" si="912"/>
        <v>1121127.26</v>
      </c>
      <c r="G356" s="70">
        <f t="shared" si="913"/>
        <v>0</v>
      </c>
      <c r="H356" s="90">
        <f>IF(ISNA(VLOOKUP($B356,'[1]1718  Exp_Rev Access'!$F$7:$GK$318,3,FALSE)),"",VLOOKUP($B356,'[1]1718  Exp_Rev Access'!$F$7:$GK$318,3,FALSE))</f>
        <v>75858.41</v>
      </c>
      <c r="I356" s="90">
        <f>IF(ISNA(VLOOKUP($B356,'[1]1718  Exp_Rev Access'!$F$7:$GK$318,4,FALSE)),"",VLOOKUP($B356,'[1]1718  Exp_Rev Access'!$F$7:$GK$318,4,FALSE))</f>
        <v>0</v>
      </c>
      <c r="J356" s="90">
        <f>IF(ISNA(VLOOKUP($B356,'[1]1718  Exp_Rev Access'!$F$7:$GK$318,5,FALSE)),"",VLOOKUP($B356,'[1]1718  Exp_Rev Access'!$F$7:$GK$318,5,FALSE))</f>
        <v>0</v>
      </c>
      <c r="K356" s="90">
        <f>IF(ISNA(VLOOKUP($B356,'[1]1718  Exp_Rev Access'!$F$7:$GK$318,6,FALSE)),"-",VLOOKUP($B356,'[1]1718  Exp_Rev Access'!$F$7:$GK$318,6,FALSE))</f>
        <v>5898.02</v>
      </c>
      <c r="L356" s="90">
        <f>IF(ISNA(VLOOKUP($B356,'[1]1718  Exp_Rev Access'!$F$7:$GK$318,7,FALSE)),"",VLOOKUP($B356,'[1]1718  Exp_Rev Access'!$F$7:$GK$318,7,FALSE))</f>
        <v>0</v>
      </c>
      <c r="M356" s="90">
        <f>IF(ISNA(VLOOKUP($B356,'[1]1718  Exp_Rev Access'!$F$7:$GK$318,8,FALSE)),"",VLOOKUP($B356,'[1]1718  Exp_Rev Access'!$F$7:$GK$318,8,FALSE))</f>
        <v>0</v>
      </c>
      <c r="N356" s="56">
        <f t="shared" si="914"/>
        <v>81756.430000000008</v>
      </c>
      <c r="O356" s="91">
        <f t="shared" si="915"/>
        <v>7.2923416383613757E-2</v>
      </c>
      <c r="P356" s="56">
        <f t="shared" si="916"/>
        <v>1037.3864991752316</v>
      </c>
      <c r="Q356" s="90">
        <f>IF(ISNA(VLOOKUP($B356,'[1]1718  Exp_Rev Access'!$F$7:$GK$318,10,FALSE)),"",VLOOKUP($B356,'[1]1718  Exp_Rev Access'!$F$7:$GK$318,10,FALSE))</f>
        <v>0</v>
      </c>
      <c r="R356" s="90">
        <f>IF(ISNA(VLOOKUP($B356,'[1]1718  Exp_Rev Access'!$F$7:$GK$318,11,FALSE)),"",VLOOKUP($B356,'[1]1718  Exp_Rev Access'!$F$7:$GK$318,11,FALSE))</f>
        <v>0</v>
      </c>
      <c r="S356" s="90">
        <f>IF(ISNA(VLOOKUP($B356,'[1]1718  Exp_Rev Access'!$F$7:$GK$318,12,FALSE)),"",VLOOKUP($B356,'[1]1718  Exp_Rev Access'!$F$7:$GK$318,12,FALSE))</f>
        <v>0</v>
      </c>
      <c r="T356" s="90">
        <f>IF(ISNA(VLOOKUP($B356,'[1]1718  Exp_Rev Access'!$F$7:$GK$318,13,FALSE)),"",VLOOKUP($B356,'[1]1718  Exp_Rev Access'!$F$7:$GK$318,13,FALSE))</f>
        <v>0</v>
      </c>
      <c r="U356" s="90">
        <f>IF(ISNA(VLOOKUP($B356,'[1]1718  Exp_Rev Access'!$F$7:$GK$318,14,FALSE)),"",VLOOKUP($B356,'[1]1718  Exp_Rev Access'!$F$7:$GK$318,14,FALSE))</f>
        <v>0</v>
      </c>
      <c r="V356" s="90">
        <f>IF(ISNA(VLOOKUP($B356,'[1]1718  Exp_Rev Access'!$F$7:$GK$318,15,FALSE)),"",VLOOKUP($B356,'[1]1718  Exp_Rev Access'!$F$7:$GK$318,15,FALSE))</f>
        <v>0</v>
      </c>
      <c r="W356" s="90">
        <f>IF(ISNA(VLOOKUP($B356,'[1]1718  Exp_Rev Access'!$F$7:$GK$318,16,FALSE)),"",VLOOKUP($B356,'[1]1718  Exp_Rev Access'!$F$7:$GK$318,16,FALSE))</f>
        <v>0</v>
      </c>
      <c r="X356" s="90">
        <f>IF(ISNA(VLOOKUP($B356,'[1]1718  Exp_Rev Access'!$F$7:$GK$318,17,FALSE)),"",VLOOKUP($B356,'[1]1718  Exp_Rev Access'!$F$7:$GK$318,17,FALSE))</f>
        <v>0</v>
      </c>
      <c r="Y356" s="90">
        <f>IF(ISNA(VLOOKUP($B356,'[1]1718  Exp_Rev Access'!$F$7:$GK$318,18,FALSE)),"",VLOOKUP($B356,'[1]1718  Exp_Rev Access'!$F$7:$GK$318,18,FALSE))</f>
        <v>10</v>
      </c>
      <c r="Z356" s="90">
        <f>IF(ISNA(VLOOKUP($B356,'[1]1718  Exp_Rev Access'!$F$7:$GK$318,19,FALSE)),"",VLOOKUP($B356,'[1]1718  Exp_Rev Access'!$F$7:$GK$318,19,FALSE))</f>
        <v>0</v>
      </c>
      <c r="AA356" s="90">
        <f>IF(ISNA(VLOOKUP($B356,'[1]1718  Exp_Rev Access'!$F$7:$GK$318,20,FALSE)),"",VLOOKUP($B356,'[1]1718  Exp_Rev Access'!$F$7:$GK$318,20,FALSE))</f>
        <v>0</v>
      </c>
      <c r="AB356" s="90">
        <f>IF(ISNA(VLOOKUP($B356,'[1]1718  Exp_Rev Access'!$F$7:$GK$318,21,FALSE)),"",VLOOKUP($B356,'[1]1718  Exp_Rev Access'!$F$7:$GK$318,21,FALSE))</f>
        <v>0</v>
      </c>
      <c r="AC356" s="90">
        <f>IF(ISNA(VLOOKUP($B356,'[1]1718  Exp_Rev Access'!$F$7:$GK$318,22,FALSE)),"",VLOOKUP($B356,'[1]1718  Exp_Rev Access'!$F$7:$GK$318,22,FALSE))</f>
        <v>0</v>
      </c>
      <c r="AD356" s="90">
        <f>IF(ISNA(VLOOKUP($B356,'[1]1718  Exp_Rev Access'!$F$7:$GK$318,23,FALSE)),"",VLOOKUP($B356,'[1]1718  Exp_Rev Access'!$F$7:$GK$318,23,FALSE))</f>
        <v>7460.8</v>
      </c>
      <c r="AE356" s="90">
        <f>IF(ISNA(VLOOKUP($B356,'[1]1718  Exp_Rev Access'!$F$7:$GK$318,24,FALSE)),"",VLOOKUP($B356,'[1]1718  Exp_Rev Access'!$F$7:$GK$318,24,FALSE))</f>
        <v>3269.2</v>
      </c>
      <c r="AF356" s="90">
        <f>IF(ISNA(VLOOKUP($B356,'[1]1718  Exp_Rev Access'!$F$7:$GK$318,25,FALSE)),"",VLOOKUP($B356,'[1]1718  Exp_Rev Access'!$F$7:$GK$318,25,FALSE))</f>
        <v>0</v>
      </c>
      <c r="AG356" s="90">
        <f>IF(ISNA(VLOOKUP($B356,'[1]1718  Exp_Rev Access'!$F$7:$GK$318,26,FALSE)),"",VLOOKUP($B356,'[1]1718  Exp_Rev Access'!$F$7:$GK$318,26,FALSE))</f>
        <v>1680</v>
      </c>
      <c r="AH356" s="90">
        <f>IF(ISNA(VLOOKUP($B356,'[1]1718  Exp_Rev Access'!$F$7:$GK$318,27,FALSE)),"",VLOOKUP($B356,'[1]1718  Exp_Rev Access'!$F$7:$GK$318,27,FALSE))</f>
        <v>0</v>
      </c>
      <c r="AI356" s="90">
        <f>IF(ISNA(VLOOKUP($B356,'[1]1718  Exp_Rev Access'!$F$7:$GK$318,28,FALSE)),"",VLOOKUP($B356,'[1]1718  Exp_Rev Access'!$F$7:$GK$318,28,FALSE))</f>
        <v>0</v>
      </c>
      <c r="AJ356" s="90">
        <f>IF(ISNA(VLOOKUP($B356,'[1]1718  Exp_Rev Access'!$F$7:$GK$318,29,FALSE)),"",VLOOKUP($B356,'[1]1718  Exp_Rev Access'!$F$7:$GK$318,29,FALSE))</f>
        <v>0</v>
      </c>
      <c r="AK356" s="90">
        <f>IF(ISNA(VLOOKUP($B356,'[1]1718  Exp_Rev Access'!$F$7:$GK$318,30,FALSE)),"",VLOOKUP($B356,'[1]1718  Exp_Rev Access'!$F$7:$GK$318,30,FALSE))</f>
        <v>155.1</v>
      </c>
      <c r="AL356" s="90">
        <f>IF(ISNA(VLOOKUP($B356,'[1]1718  Exp_Rev Access'!$F$7:$GK$318,31,FALSE)),"",VLOOKUP($B356,'[1]1718  Exp_Rev Access'!$F$7:$GK$318,31,FALSE))</f>
        <v>0</v>
      </c>
      <c r="AM356" s="56">
        <f t="shared" si="917"/>
        <v>12575.1</v>
      </c>
      <c r="AN356" s="92">
        <f t="shared" si="918"/>
        <v>1.1216478671654099E-2</v>
      </c>
      <c r="AO356" s="71">
        <f t="shared" si="919"/>
        <v>159.56223829463266</v>
      </c>
      <c r="AP356" s="90">
        <f>IF(ISNA(VLOOKUP($B356,'[1]1718  Exp_Rev Access'!$F$7:$GK$318,33,FALSE)),"",VLOOKUP($B356,'[1]1718  Exp_Rev Access'!$F$7:$GK$318,33,FALSE))</f>
        <v>641980.99</v>
      </c>
      <c r="AQ356" s="90">
        <f>IF(ISNA(VLOOKUP($B356,'[1]1718  Exp_Rev Access'!$F$7:$GK$318,34,FALSE)),"",VLOOKUP($B356,'[1]1718  Exp_Rev Access'!$F$7:$GK$318,34,FALSE))</f>
        <v>3556.91</v>
      </c>
      <c r="AR356" s="90">
        <f>IF(ISNA(VLOOKUP($B356,'[1]1718  Exp_Rev Access'!$F$7:$GK$318,35,FALSE)),"",VLOOKUP($B356,'[1]1718  Exp_Rev Access'!$F$7:$GK$318,35,FALSE))</f>
        <v>73046.64</v>
      </c>
      <c r="AS356" s="90">
        <f>IF(ISNA(VLOOKUP($B356,'[1]1718  Exp_Rev Access'!$F$7:$GK$318,36,FALSE)),"",VLOOKUP($B356,'[1]1718  Exp_Rev Access'!$F$7:$GK$318,36,FALSE))</f>
        <v>0</v>
      </c>
      <c r="AT356" s="90">
        <f>IF(ISNA(VLOOKUP($B356,'[1]1718  Exp_Rev Access'!$F$7:$GK$318,37,FALSE)),"",VLOOKUP($B356,'[1]1718  Exp_Rev Access'!$F$7:$GK$318,37,FALSE))</f>
        <v>0</v>
      </c>
      <c r="AU356" s="56">
        <f t="shared" si="920"/>
        <v>718584.54</v>
      </c>
      <c r="AV356" s="93">
        <f t="shared" si="921"/>
        <v>0.64094823633135101</v>
      </c>
      <c r="AW356" s="56">
        <f t="shared" si="922"/>
        <v>9117.9360487247814</v>
      </c>
      <c r="AX356" s="90">
        <f>IF(ISNA(VLOOKUP($B356,'[1]1718  Exp_Rev Access'!$F$7:$GK$318,39,FALSE)),"",VLOOKUP($B356,'[1]1718  Exp_Rev Access'!$F$7:$GK$318,39,FALSE))</f>
        <v>0</v>
      </c>
      <c r="AY356" s="90">
        <f>IF(ISNA(VLOOKUP($B356,'[1]1718  Exp_Rev Access'!$F$7:$GK$318,40,FALSE)),"",VLOOKUP($B356,'[1]1718  Exp_Rev Access'!$F$7:$GK$318,40,FALSE))</f>
        <v>57432.59</v>
      </c>
      <c r="AZ356" s="90">
        <f>IF(ISNA(VLOOKUP($B356,'[1]1718  Exp_Rev Access'!$F$7:$GK$318,41,FALSE)),"",VLOOKUP($B356,'[1]1718  Exp_Rev Access'!$F$7:$GK$318,41,FALSE))</f>
        <v>0</v>
      </c>
      <c r="BA356" s="90">
        <f>IF(ISNA(VLOOKUP($B356,'[1]1718  Exp_Rev Access'!$F$7:$GK$318,42,FALSE)),"",VLOOKUP($B356,'[1]1718  Exp_Rev Access'!$F$7:$GK$318,42,FALSE))</f>
        <v>0</v>
      </c>
      <c r="BB356" s="90">
        <f>IF(ISNA(VLOOKUP($B356,'[1]1718  Exp_Rev Access'!$F$7:$GK$318,43,FALSE)),"",VLOOKUP($B356,'[1]1718  Exp_Rev Access'!$F$7:$GK$318,43,FALSE))</f>
        <v>0</v>
      </c>
      <c r="BC356" s="90">
        <f>IF(ISNA(VLOOKUP($B356,'[1]1718  Exp_Rev Access'!$F$7:$GK$318,44,FALSE)),"",VLOOKUP($B356,'[1]1718  Exp_Rev Access'!$F$7:$GK$318,44,FALSE))</f>
        <v>38048.870000000003</v>
      </c>
      <c r="BD356" s="90">
        <f>IF(ISNA(VLOOKUP($B356,'[1]1718  Exp_Rev Access'!$F$7:$GK$318,45,FALSE)),"",VLOOKUP($B356,'[1]1718  Exp_Rev Access'!$F$7:$GK$318,45,FALSE))</f>
        <v>0</v>
      </c>
      <c r="BE356" s="90">
        <f>IF(ISNA(VLOOKUP($B356,'[1]1718  Exp_Rev Access'!$F$7:$GK$318,46,FALSE)),"",VLOOKUP($B356,'[1]1718  Exp_Rev Access'!$F$7:$GK$318,46,FALSE))</f>
        <v>1257.82</v>
      </c>
      <c r="BF356" s="90">
        <f>IF(ISNA(VLOOKUP($B356,'[1]1718  Exp_Rev Access'!$F$7:$GK$318,47,FALSE)),"",VLOOKUP($B356,'[1]1718  Exp_Rev Access'!$F$7:$GK$318,47,FALSE))</f>
        <v>0</v>
      </c>
      <c r="BG356" s="90">
        <f>IF(ISNA(VLOOKUP($B356,'[1]1718  Exp_Rev Access'!$F$7:$GK$318,48,FALSE)),"",VLOOKUP($B356,'[1]1718  Exp_Rev Access'!$F$7:$GK$318,48,FALSE))</f>
        <v>0</v>
      </c>
      <c r="BH356" s="90">
        <f>IF(ISNA(VLOOKUP($B356,'[1]1718  Exp_Rev Access'!$F$7:$GK$318,49,FALSE)),"",VLOOKUP($B356,'[1]1718  Exp_Rev Access'!$F$7:$GK$318,49,FALSE))</f>
        <v>1594.43</v>
      </c>
      <c r="BI356" s="90">
        <f>IF(ISNA(VLOOKUP($B356,'[1]1718  Exp_Rev Access'!$F$7:$GK$318,50,FALSE)),"",VLOOKUP($B356,'[1]1718  Exp_Rev Access'!$F$7:$GK$318,50,FALSE))</f>
        <v>0</v>
      </c>
      <c r="BJ356" s="90">
        <f>IF(ISNA(VLOOKUP($B356,'[1]1718  Exp_Rev Access'!$F$7:$GK$318,51,FALSE)),"",VLOOKUP($B356,'[1]1718  Exp_Rev Access'!$F$7:$GK$318,51,FALSE))</f>
        <v>1560.98</v>
      </c>
      <c r="BK356" s="90">
        <f>IF(ISNA(VLOOKUP($B356,'[1]1718  Exp_Rev Access'!$F$7:$GK$318,52,FALSE)),"",VLOOKUP($B356,'[1]1718  Exp_Rev Access'!$F$7:$GK$318,52,FALSE))</f>
        <v>66892.59</v>
      </c>
      <c r="BL356" s="90">
        <f>IF(ISNA(VLOOKUP($B356,'[1]1718  Exp_Rev Access'!$F$7:$GK$318,53,FALSE)),"",VLOOKUP($B356,'[1]1718  Exp_Rev Access'!$F$7:$GK$318,53,FALSE))</f>
        <v>2586</v>
      </c>
      <c r="BM356" s="90">
        <f>IF(ISNA(VLOOKUP($B356,'[1]1718  Exp_Rev Access'!$F$7:$GK$318,54,FALSE)),"",VLOOKUP($B356,'[1]1718  Exp_Rev Access'!$F$7:$GK$318,54,FALSE))</f>
        <v>0</v>
      </c>
      <c r="BN356" s="90">
        <f>IF(ISNA(VLOOKUP($B356,'[1]1718  Exp_Rev Access'!$F$7:$GK$318,55,FALSE)),"",VLOOKUP($B356,'[1]1718  Exp_Rev Access'!$F$7:$GK$318,55,FALSE))</f>
        <v>0</v>
      </c>
      <c r="BO356" s="90">
        <f>IF(ISNA(VLOOKUP($B356,'[1]1718  Exp_Rev Access'!$F$7:$GK$318,56,FALSE)),"",VLOOKUP($B356,'[1]1718  Exp_Rev Access'!$F$7:$GK$318,56,FALSE))</f>
        <v>0</v>
      </c>
      <c r="BP356" s="90">
        <f>IF(ISNA(VLOOKUP($B356,'[1]1718  Exp_Rev Access'!$F$7:$GK$318,57,FALSE)),"",VLOOKUP($B356,'[1]1718  Exp_Rev Access'!$F$7:$GK$318,57,FALSE))</f>
        <v>0</v>
      </c>
      <c r="BQ356" s="90">
        <f>IF(ISNA(VLOOKUP($B356,'[1]1718  Exp_Rev Access'!$F$7:$GK$318,58,FALSE)),"",VLOOKUP($B356,'[1]1718  Exp_Rev Access'!$F$7:$GK$318,58,FALSE))</f>
        <v>0</v>
      </c>
      <c r="BR356" s="90">
        <f>IF(ISNA(VLOOKUP($B356,'[1]1718  Exp_Rev Access'!$F$7:$GK$318,59,FALSE)),"",VLOOKUP($B356,'[1]1718  Exp_Rev Access'!$F$7:$GK$318,59,FALSE))</f>
        <v>0</v>
      </c>
      <c r="BS356" s="90">
        <f>IF(ISNA(VLOOKUP($B356,'[1]1718  Exp_Rev Access'!$F$7:$GK$318,60,FALSE)),"",VLOOKUP($B356,'[1]1718  Exp_Rev Access'!$F$7:$GK$318,60,FALSE))</f>
        <v>0</v>
      </c>
      <c r="BT356" s="90">
        <f>IF(ISNA(VLOOKUP($B356,'[1]1718  Exp_Rev Access'!$F$7:$GK$318,61,FALSE)),"",VLOOKUP($B356,'[1]1718  Exp_Rev Access'!$F$7:$GK$318,61,FALSE))</f>
        <v>0</v>
      </c>
      <c r="BU356" s="90">
        <f>IF(ISNA(VLOOKUP($B356,'[1]1718  Exp_Rev Access'!$F$7:$GK$318,62,FALSE)),"",VLOOKUP($B356,'[1]1718  Exp_Rev Access'!$F$7:$GK$318,62,FALSE))</f>
        <v>0</v>
      </c>
      <c r="BV356" s="56">
        <f t="shared" si="893"/>
        <v>169373.27999999997</v>
      </c>
      <c r="BW356" s="92">
        <f t="shared" si="923"/>
        <v>0.15107408948382894</v>
      </c>
      <c r="BX356" s="71">
        <f t="shared" si="924"/>
        <v>2149.1343738104297</v>
      </c>
      <c r="BY356" s="90">
        <f>IF(ISNA(VLOOKUP($B356,'[1]1718  Exp_Rev Access'!$F$7:$GK$318,64,FALSE)),"",VLOOKUP($B356,'[1]1718  Exp_Rev Access'!$F$7:$GK$318,64,FALSE))</f>
        <v>0</v>
      </c>
      <c r="BZ356" s="90">
        <f>IF(ISNA(VLOOKUP($B356,'[1]1718  Exp_Rev Access'!$F$7:$GK$318,65,FALSE)),"",VLOOKUP($B356,'[1]1718  Exp_Rev Access'!$F$7:$GK$318,65,FALSE))</f>
        <v>0</v>
      </c>
      <c r="CA356" s="90">
        <f>IF(ISNA(VLOOKUP($B356,'[1]1718  Exp_Rev Access'!$F$7:$GK$318,66,FALSE)),"",VLOOKUP($B356,'[1]1718  Exp_Rev Access'!$F$7:$GK$318,66,FALSE))</f>
        <v>0</v>
      </c>
      <c r="CB356" s="90">
        <f>IF(ISNA(VLOOKUP($B356,'[1]1718  Exp_Rev Access'!$F$7:$GK$318,67,FALSE)),"",VLOOKUP($B356,'[1]1718  Exp_Rev Access'!$F$7:$GK$318,67,FALSE))</f>
        <v>0</v>
      </c>
      <c r="CC356" s="90">
        <f>IF(ISNA(VLOOKUP($B356,'[1]1718  Exp_Rev Access'!$F$7:$GK$318,68,FALSE)),"",VLOOKUP($B356,'[1]1718  Exp_Rev Access'!$F$7:$GK$318,68,FALSE))</f>
        <v>2335.85</v>
      </c>
      <c r="CD356" s="90">
        <f>IF(ISNA(VLOOKUP($B356,'[1]1718  Exp_Rev Access'!$F$7:$GK$318,69,FALSE)),"",VLOOKUP($B356,'[1]1718  Exp_Rev Access'!$F$7:$GK$318,69,FALSE))</f>
        <v>0</v>
      </c>
      <c r="CE356" s="56">
        <f t="shared" si="881"/>
        <v>2335.85</v>
      </c>
      <c r="CF356" s="92">
        <f t="shared" si="896"/>
        <v>2.0834833683376851E-3</v>
      </c>
      <c r="CG356" s="78">
        <f t="shared" si="897"/>
        <v>29.639005202385484</v>
      </c>
      <c r="CH356" s="90">
        <f>IF(ISNA(VLOOKUP($B356,'[1]1718  Exp_Rev Access'!$F$7:$GK$318,$CH$2,FALSE)),"",VLOOKUP($B356,'[1]1718  Exp_Rev Access'!$F$7:$GK$318,$CH$2,FALSE))</f>
        <v>0</v>
      </c>
      <c r="CI356" s="90">
        <f>IF(ISNA(VLOOKUP($B356,'[1]1718  Exp_Rev Access'!$F$7:$GK$318,$CI$2,FALSE)),"",VLOOKUP($B356,'[1]1718  Exp_Rev Access'!$F$7:$GK$318,$CI$2,FALSE))</f>
        <v>0</v>
      </c>
      <c r="CJ356" s="90">
        <f>IF(ISNA(VLOOKUP($B356,'[1]1718  Exp_Rev Access'!$F$7:$GK$318,$CJ$2,FALSE)),"",VLOOKUP($B356,'[1]1718  Exp_Rev Access'!$F$7:$GK$318,$CJ$2,FALSE))</f>
        <v>0</v>
      </c>
      <c r="CK356" s="90">
        <f>IF(ISNA(VLOOKUP($B356,'[1]1718  Exp_Rev Access'!$F$7:$GK$318,$CK$2,FALSE)),"",VLOOKUP($B356,'[1]1718  Exp_Rev Access'!$F$7:$GK$318,$CK$2,FALSE))</f>
        <v>0</v>
      </c>
      <c r="CL356" s="90">
        <f>IF(ISNA(VLOOKUP($B356,'[1]1718  Exp_Rev Access'!$F$7:$GK$318,$CL$2,FALSE)),"",VLOOKUP($B356,'[1]1718  Exp_Rev Access'!$F$7:$GK$318,$CL$2,FALSE))</f>
        <v>0</v>
      </c>
      <c r="CM356" s="90">
        <f>IF(ISNA(VLOOKUP($B356,'[1]1718  Exp_Rev Access'!$F$7:$GK$318,$CM$2,FALSE)),"",VLOOKUP($B356,'[1]1718  Exp_Rev Access'!$F$7:$GK$318,$CM$2,FALSE))</f>
        <v>0</v>
      </c>
      <c r="CN356" s="90">
        <f>IF(ISNA(VLOOKUP($B356,'[1]1718  Exp_Rev Access'!$F$7:$GK$318,$CN$2,FALSE)),"",VLOOKUP($B356,'[1]1718  Exp_Rev Access'!$F$7:$GK$318,$CN$2,FALSE))</f>
        <v>0</v>
      </c>
      <c r="CO356" s="90">
        <f>IF(ISNA(VLOOKUP($B356,'[1]1718  Exp_Rev Access'!$F$7:$GK$318,$CO$2,FALSE)),"",VLOOKUP($B356,'[1]1718  Exp_Rev Access'!$F$7:$GK$318,$CO$2,FALSE))</f>
        <v>0</v>
      </c>
      <c r="CP356" s="90">
        <f>IF(ISNA(VLOOKUP($B356,'[1]1718  Exp_Rev Access'!$F$7:$GK$318,$CP$2,FALSE)),"",VLOOKUP($B356,'[1]1718  Exp_Rev Access'!$F$7:$GK$318,$CP$2,FALSE))</f>
        <v>0</v>
      </c>
      <c r="CQ356" s="90">
        <f>IF(ISNA(VLOOKUP($B356,'[1]1718  Exp_Rev Access'!$F$7:$GK$318,$CQ$2,FALSE)),"",VLOOKUP($B356,'[1]1718  Exp_Rev Access'!$F$7:$GK$318,$CQ$2,FALSE))</f>
        <v>12255.64</v>
      </c>
      <c r="CR356" s="90">
        <f>IF(ISNA(VLOOKUP($B356,'[1]1718  Exp_Rev Access'!$F$7:$GK$318,$CR$2,FALSE)),"",VLOOKUP($B356,'[1]1718  Exp_Rev Access'!$F$7:$GK$318,$CR$2,FALSE))</f>
        <v>0</v>
      </c>
      <c r="CS356" s="90">
        <f>IF(ISNA(VLOOKUP($B356,'[1]1718  Exp_Rev Access'!$F$7:$GK$318,$CS$2,FALSE)),"",VLOOKUP($B356,'[1]1718  Exp_Rev Access'!$F$7:$GK$318,$CS$2,FALSE))</f>
        <v>0</v>
      </c>
      <c r="CT356" s="90">
        <f>IF(ISNA(VLOOKUP($B356,'[1]1718  Exp_Rev Access'!$F$7:$GK$318,$CT$2,FALSE)),"",VLOOKUP($B356,'[1]1718  Exp_Rev Access'!$F$7:$GK$318,$CT$2,FALSE))</f>
        <v>0</v>
      </c>
      <c r="CU356" s="90">
        <f>IF(ISNA(VLOOKUP($B356,'[1]1718  Exp_Rev Access'!$F$7:$GK$318,$CU$2,FALSE)),"",VLOOKUP($B356,'[1]1718  Exp_Rev Access'!$F$7:$GK$318,$CU$2,FALSE))</f>
        <v>44740.77</v>
      </c>
      <c r="CV356" s="90">
        <f>IF(ISNA(VLOOKUP($B356,'[1]1718  Exp_Rev Access'!$F$7:$GK$318,$CV$2,FALSE)),"",VLOOKUP($B356,'[1]1718  Exp_Rev Access'!$F$7:$GK$318,$CV$2,FALSE))</f>
        <v>32509.13</v>
      </c>
      <c r="CW356" s="90">
        <f>IF(ISNA(VLOOKUP($B356,'[1]1718  Exp_Rev Access'!$F$7:$GK$318,$CW$2,FALSE)),"",VLOOKUP($B356,'[1]1718  Exp_Rev Access'!$F$7:$GK$318,$CW$2,FALSE))</f>
        <v>0</v>
      </c>
      <c r="CX356" s="90">
        <f>IF(ISNA(VLOOKUP($B356,'[1]1718  Exp_Rev Access'!$F$7:$GK$318,$CX$2,FALSE)),"",VLOOKUP($B356,'[1]1718  Exp_Rev Access'!$F$7:$GK$318,$CX$2,FALSE))</f>
        <v>0</v>
      </c>
      <c r="CY356" s="90">
        <f>IF(ISNA(VLOOKUP($B356,'[1]1718  Exp_Rev Access'!$F$7:$GK$318,$CY$2,FALSE)),"",VLOOKUP($B356,'[1]1718  Exp_Rev Access'!$F$7:$GK$318,$CY$2,FALSE))</f>
        <v>0</v>
      </c>
      <c r="CZ356" s="90">
        <f>IF(ISNA(VLOOKUP($B356,'[1]1718  Exp_Rev Access'!$F$7:$GK$318,$CZ$2,FALSE)),"",VLOOKUP($B356,'[1]1718  Exp_Rev Access'!$F$7:$GK$318,$CZ$2,FALSE))</f>
        <v>0</v>
      </c>
      <c r="DA356" s="90">
        <f>IF(ISNA(VLOOKUP($B356,'[1]1718  Exp_Rev Access'!$F$7:$GK$318,$DA$2,FALSE)),"",VLOOKUP($B356,'[1]1718  Exp_Rev Access'!$F$7:$GK$318,$DA$2,FALSE))</f>
        <v>0</v>
      </c>
      <c r="DB356" s="90">
        <f>IF(ISNA(VLOOKUP($B356,'[1]1718  Exp_Rev Access'!$F$7:$GK$318,$DB$2,FALSE)),"",VLOOKUP($B356,'[1]1718  Exp_Rev Access'!$F$7:$GK$318,$DB$2,FALSE))</f>
        <v>0</v>
      </c>
      <c r="DC356" s="90">
        <f>IF(ISNA(VLOOKUP($B356,'[1]1718  Exp_Rev Access'!$F$7:$GK$318,$DC$2,FALSE)),"",VLOOKUP($B356,'[1]1718  Exp_Rev Access'!$F$7:$GK$318,$DC$2,FALSE))</f>
        <v>0</v>
      </c>
      <c r="DD356" s="90">
        <f>IF(ISNA(VLOOKUP($B356,'[1]1718  Exp_Rev Access'!$F$7:$GK$318,$DD$2,FALSE)),"",VLOOKUP($B356,'[1]1718  Exp_Rev Access'!$F$7:$GK$318,$DD$2,FALSE))</f>
        <v>0</v>
      </c>
      <c r="DE356" s="90">
        <f>IF(ISNA(VLOOKUP($B356,'[1]1718  Exp_Rev Access'!$F$7:$GK$318,$DE$2,FALSE)),"",VLOOKUP($B356,'[1]1718  Exp_Rev Access'!$F$7:$GK$318,$DE$2,FALSE))</f>
        <v>0</v>
      </c>
      <c r="DF356" s="90">
        <f>IF(ISNA(VLOOKUP($B356,'[1]1718  Exp_Rev Access'!$F$7:$GK$318,$DF$2,FALSE)),"",VLOOKUP($B356,'[1]1718  Exp_Rev Access'!$F$7:$GK$318,$DF$2,FALSE))</f>
        <v>0</v>
      </c>
      <c r="DG356" s="90">
        <f>IF(ISNA(VLOOKUP($B356,'[1]1718  Exp_Rev Access'!$F$7:$GK$318,$DG$2,FALSE)),"",VLOOKUP($B356,'[1]1718  Exp_Rev Access'!$F$7:$GK$318,$DG$2,FALSE))</f>
        <v>0</v>
      </c>
      <c r="DH356" s="90">
        <f>IF(ISNA(VLOOKUP($B356,'[1]1718  Exp_Rev Access'!$F$7:$GK$318,$DH$2,FALSE)),"",VLOOKUP($B356,'[1]1718  Exp_Rev Access'!$F$7:$GK$318,$DH$2,FALSE))</f>
        <v>0</v>
      </c>
      <c r="DI356" s="90">
        <f>IF(ISNA(VLOOKUP($B356,'[1]1718  Exp_Rev Access'!$F$7:$GK$318,$DI$2,FALSE)),"",VLOOKUP($B356,'[1]1718  Exp_Rev Access'!$F$7:$GK$318,$DI$2,FALSE))</f>
        <v>42767.7</v>
      </c>
      <c r="DJ356" s="90">
        <f>IF(ISNA(VLOOKUP($B356,'[1]1718  Exp_Rev Access'!$F$7:$GK$318,$DJ$2,FALSE)),"",VLOOKUP($B356,'[1]1718  Exp_Rev Access'!$F$7:$GK$318,$DJ$2,FALSE))</f>
        <v>0</v>
      </c>
      <c r="DK356" s="90">
        <f>IF(ISNA(VLOOKUP($B356,'[1]1718  Exp_Rev Access'!$F$7:$GK$318,$DK$2,FALSE)),"",VLOOKUP($B356,'[1]1718  Exp_Rev Access'!$F$7:$GK$318,$DK$2,FALSE))</f>
        <v>0</v>
      </c>
      <c r="DL356" s="90">
        <f>IF(ISNA(VLOOKUP($B356,'[1]1718  Exp_Rev Access'!$F$7:$GK$318,$DL$2,FALSE)),"",VLOOKUP($B356,'[1]1718  Exp_Rev Access'!$F$7:$GK$318,$DL$2,FALSE))</f>
        <v>0</v>
      </c>
      <c r="DM356" s="90">
        <f>IF(ISNA(VLOOKUP($B356,'[1]1718  Exp_Rev Access'!$F$7:$GK$318,$DM$2,FALSE)),"",VLOOKUP($B356,'[1]1718  Exp_Rev Access'!$F$7:$GK$318,$DM$2,FALSE))</f>
        <v>0</v>
      </c>
      <c r="DN356" s="90">
        <f>IF(ISNA(VLOOKUP($B356,'[1]1718  Exp_Rev Access'!$F$7:$GK$318,$DN$2,FALSE)),"",VLOOKUP($B356,'[1]1718  Exp_Rev Access'!$F$7:$GK$318,$DN$2,FALSE))</f>
        <v>0</v>
      </c>
      <c r="DO356" s="90">
        <f>IF(ISNA(VLOOKUP($B356,'[1]1718  Exp_Rev Access'!$F$7:$GK$318,$DO$2,FALSE)),"",VLOOKUP($B356,'[1]1718  Exp_Rev Access'!$F$7:$GK$318,$DO$2,FALSE))</f>
        <v>0</v>
      </c>
      <c r="DP356" s="90">
        <f>IF(ISNA(VLOOKUP($B356,'[1]1718  Exp_Rev Access'!$F$7:$GK$318,$DP$2,FALSE)),"",VLOOKUP($B356,'[1]1718  Exp_Rev Access'!$F$7:$GK$318,$DP$2,FALSE))</f>
        <v>0</v>
      </c>
      <c r="DQ356" s="90">
        <f>IF(ISNA(VLOOKUP($B356,'[1]1718  Exp_Rev Access'!$F$7:$GK$318,$DQ$2,FALSE)),"",VLOOKUP($B356,'[1]1718  Exp_Rev Access'!$F$7:$GK$318,$DQ$2,FALSE))</f>
        <v>0</v>
      </c>
      <c r="DR356" s="90">
        <f>IF(ISNA(VLOOKUP($B356,'[1]1718  Exp_Rev Access'!$F$7:$GK$318,$DR$2,FALSE)),"",VLOOKUP($B356,'[1]1718  Exp_Rev Access'!$F$7:$GK$318,$DR$2,FALSE))</f>
        <v>0</v>
      </c>
      <c r="DS356" s="90">
        <f>IF(ISNA(VLOOKUP($B356,'[1]1718  Exp_Rev Access'!$F$7:$GK$318,$DS$2,FALSE)),"",VLOOKUP($B356,'[1]1718  Exp_Rev Access'!$F$7:$GK$318,$DS$2,FALSE))</f>
        <v>0</v>
      </c>
      <c r="DT356" s="90">
        <f>IF(ISNA(VLOOKUP($B356,'[1]1718  Exp_Rev Access'!$F$7:$GK$318,$DT$2,FALSE)),"",VLOOKUP($B356,'[1]1718  Exp_Rev Access'!$F$7:$GK$318,$DT$2,FALSE))</f>
        <v>0</v>
      </c>
      <c r="DU356" s="90">
        <f>IF(ISNA(VLOOKUP($B356,'[1]1718  Exp_Rev Access'!$F$7:$GK$318,$DU$2,FALSE)),"",VLOOKUP($B356,'[1]1718  Exp_Rev Access'!$F$7:$GK$318,$DU$2,FALSE))</f>
        <v>0</v>
      </c>
      <c r="DV356" s="90">
        <f>IF(ISNA(VLOOKUP($B356,'[1]1718  Exp_Rev Access'!$F$7:$GK$318,$DV$2,FALSE)),"",VLOOKUP($B356,'[1]1718  Exp_Rev Access'!$F$7:$GK$318,$DV$2,FALSE))</f>
        <v>0</v>
      </c>
      <c r="DW356" s="90">
        <f>IF(ISNA(VLOOKUP($B356,'[1]1718  Exp_Rev Access'!$F$7:$GK$318,$DW$2,FALSE)),"",VLOOKUP($B356,'[1]1718  Exp_Rev Access'!$F$7:$GK$318,$DW$2,FALSE))</f>
        <v>0</v>
      </c>
      <c r="DX356" s="90">
        <f>IF(ISNA(VLOOKUP($B356,'[1]1718  Exp_Rev Access'!$F$7:$GK$318,$DX$2,FALSE)),"",VLOOKUP($B356,'[1]1718  Exp_Rev Access'!$F$7:$GK$318,$DX$2,FALSE))</f>
        <v>0</v>
      </c>
      <c r="DY356" s="90">
        <f>IF(ISNA(VLOOKUP($B356,'[1]1718  Exp_Rev Access'!$F$7:$GK$318,$DY$2,FALSE)),"",VLOOKUP($B356,'[1]1718  Exp_Rev Access'!$F$7:$GK$318,$DY$2,FALSE))</f>
        <v>0</v>
      </c>
      <c r="DZ356" s="90">
        <f>IF(ISNA(VLOOKUP($B356,'[1]1718  Exp_Rev Access'!$F$7:$GK$318,$DZ$2,FALSE)),"",VLOOKUP($B356,'[1]1718  Exp_Rev Access'!$F$7:$GK$318,$DZ$2,FALSE))</f>
        <v>0</v>
      </c>
      <c r="EA356" s="90">
        <f>IF(ISNA(VLOOKUP($B356,'[1]1718  Exp_Rev Access'!$F$7:$GK$318,$EA$2,FALSE)),"",VLOOKUP($B356,'[1]1718  Exp_Rev Access'!$F$7:$GK$318,$EA$2,FALSE))</f>
        <v>0</v>
      </c>
      <c r="EB356" s="90">
        <f>IF(ISNA(VLOOKUP($B356,'[1]1718  Exp_Rev Access'!$F$7:$GK$318,$EB$2,FALSE)),"",VLOOKUP($B356,'[1]1718  Exp_Rev Access'!$F$7:$GK$318,$EB$2,FALSE))</f>
        <v>0</v>
      </c>
      <c r="EC356" s="90">
        <f>IF(ISNA(VLOOKUP($B356,'[1]1718  Exp_Rev Access'!$F$7:$GK$318,$EC$2,FALSE)),"",VLOOKUP($B356,'[1]1718  Exp_Rev Access'!$F$7:$GK$318,$EC$2,FALSE))</f>
        <v>0</v>
      </c>
      <c r="ED356" s="90">
        <f>IF(ISNA(VLOOKUP($B356,'[1]1718  Exp_Rev Access'!$F$7:$GK$318,$ED$2,FALSE)),"",VLOOKUP($B356,'[1]1718  Exp_Rev Access'!$F$7:$GK$318,$ED$2,FALSE))</f>
        <v>0</v>
      </c>
      <c r="EE356" s="90">
        <f>IF(ISNA(VLOOKUP($B356,'[1]1718  Exp_Rev Access'!$F$7:$GK$318,$EE$2,FALSE)),"",VLOOKUP($B356,'[1]1718  Exp_Rev Access'!$F$7:$GK$318,$EE$2,FALSE))</f>
        <v>0</v>
      </c>
      <c r="EF356" s="90">
        <f>IF(ISNA(VLOOKUP($B356,'[1]1718  Exp_Rev Access'!$F$7:$GK$318,$EF$2,FALSE)),"",VLOOKUP($B356,'[1]1718  Exp_Rev Access'!$F$7:$GK$318,$EF$2,FALSE))</f>
        <v>0</v>
      </c>
      <c r="EG356" s="90">
        <f>IF(ISNA(VLOOKUP($B356,'[1]1718  Exp_Rev Access'!$F$7:$GK$318,$EG$2,FALSE)),"",VLOOKUP($B356,'[1]1718  Exp_Rev Access'!$F$7:$GK$318,$EG$2,FALSE))</f>
        <v>0</v>
      </c>
      <c r="EH356" s="90">
        <f>IF(ISNA(VLOOKUP($B356,'[1]1718  Exp_Rev Access'!$F$7:$GK$318,$EH$2,FALSE)),"",VLOOKUP($B356,'[1]1718  Exp_Rev Access'!$F$7:$GK$318,$EH$2,FALSE))</f>
        <v>0</v>
      </c>
      <c r="EI356" s="90">
        <f>IF(ISNA(VLOOKUP($B356,'[1]1718  Exp_Rev Access'!$F$7:$GK$318,$EI$2,FALSE)),"",VLOOKUP($B356,'[1]1718  Exp_Rev Access'!$F$7:$GK$318,$EI$2,FALSE))</f>
        <v>0</v>
      </c>
      <c r="EJ356" s="90">
        <f>IF(ISNA(VLOOKUP($B356,'[1]1718  Exp_Rev Access'!$F$7:$GK$318,$EJ$2,FALSE)),"",VLOOKUP($B356,'[1]1718  Exp_Rev Access'!$F$7:$GK$318,$EJ$2,FALSE))</f>
        <v>0</v>
      </c>
      <c r="EK356" s="90">
        <f>IF(ISNA(VLOOKUP($B356,'[1]1718  Exp_Rev Access'!$F$7:$GK$318,$EK$2,FALSE)),"",VLOOKUP($B356,'[1]1718  Exp_Rev Access'!$F$7:$GK$318,$EK$2,FALSE))</f>
        <v>0</v>
      </c>
      <c r="EL356" s="90">
        <f>IF(ISNA(VLOOKUP($B356,'[1]1718  Exp_Rev Access'!$F$7:$GK$318,$EL$2,FALSE)),"",VLOOKUP($B356,'[1]1718  Exp_Rev Access'!$F$7:$GK$318,$EL$2,FALSE))</f>
        <v>0</v>
      </c>
      <c r="EM356" s="90">
        <f>IF(ISNA(VLOOKUP($B356,'[1]1718  Exp_Rev Access'!$F$7:$GK$318,$EM$2,FALSE)),"",VLOOKUP($B356,'[1]1718  Exp_Rev Access'!$F$7:$GK$318,$EM$2,FALSE))</f>
        <v>0</v>
      </c>
      <c r="EN356" s="90">
        <f>IF(ISNA(VLOOKUP($B356,'[1]1718  Exp_Rev Access'!$F$7:$GK$318,$EN$2,FALSE)),"",VLOOKUP($B356,'[1]1718  Exp_Rev Access'!$F$7:$GK$318,$EN$2,FALSE))</f>
        <v>0</v>
      </c>
      <c r="EO356" s="90">
        <f>IF(ISNA(VLOOKUP($B356,'[1]1718  Exp_Rev Access'!$F$7:$GK$318,$EO$2,FALSE)),"",VLOOKUP($B356,'[1]1718  Exp_Rev Access'!$F$7:$GK$318,$EO$2,FALSE))</f>
        <v>0</v>
      </c>
      <c r="EP356" s="90">
        <f>IF(ISNA(VLOOKUP($B356,'[1]1718  Exp_Rev Access'!$F$7:$GK$318,$EP$2,FALSE)),"",VLOOKUP($B356,'[1]1718  Exp_Rev Access'!$F$7:$GK$318,$EP$2,FALSE))</f>
        <v>0</v>
      </c>
      <c r="EQ356" s="90">
        <f>IF(ISNA(VLOOKUP($B356,'[1]1718  Exp_Rev Access'!$F$7:$GK$318,$EQ$2,FALSE)),"",VLOOKUP($B356,'[1]1718  Exp_Rev Access'!$F$7:$GK$318,$EQ$2,FALSE))</f>
        <v>0</v>
      </c>
      <c r="ER356" s="90">
        <f>IF(ISNA(VLOOKUP($B356,'[1]1718  Exp_Rev Access'!$F$7:$GK$318,$ER$2,FALSE)),"",VLOOKUP($B356,'[1]1718  Exp_Rev Access'!$F$7:$GK$318,$ER$2,FALSE))</f>
        <v>0</v>
      </c>
      <c r="ES356" s="90">
        <f>IF(ISNA(VLOOKUP($B356,'[1]1718  Exp_Rev Access'!$F$7:$GK$318,$ES$2,FALSE)),"",VLOOKUP($B356,'[1]1718  Exp_Rev Access'!$F$7:$GK$318,$ES$2,FALSE))</f>
        <v>0</v>
      </c>
      <c r="ET356" s="90">
        <f>IF(ISNA(VLOOKUP($B356,'[1]1718  Exp_Rev Access'!$F$7:$GK$318,$ET$2,FALSE)),"",VLOOKUP($B356,'[1]1718  Exp_Rev Access'!$F$7:$GK$318,$ET$2,FALSE))</f>
        <v>0</v>
      </c>
      <c r="EU356" s="90">
        <f>IF(ISNA(VLOOKUP($B356,'[1]1718  Exp_Rev Access'!$F$7:$GK$318,$EU$2,FALSE)),"",VLOOKUP($B356,'[1]1718  Exp_Rev Access'!$F$7:$GK$318,$EU$2,FALSE))</f>
        <v>0</v>
      </c>
      <c r="EV356" s="90">
        <f>IF(ISNA(VLOOKUP($B356,'[1]1718  Exp_Rev Access'!$F$7:$GK$318,$EV$2,FALSE)),"",VLOOKUP($B356,'[1]1718  Exp_Rev Access'!$F$7:$GK$318,$EV$2,FALSE))</f>
        <v>0</v>
      </c>
      <c r="EW356" s="90">
        <f>IF(ISNA(VLOOKUP($B356,'[1]1718  Exp_Rev Access'!$F$7:$GK$318,$EW$2,FALSE)),"",VLOOKUP($B356,'[1]1718  Exp_Rev Access'!$F$7:$GK$318,$EW$2,FALSE))</f>
        <v>0</v>
      </c>
      <c r="EX356" s="90">
        <f>IF(ISNA(VLOOKUP($B356,'[1]1718  Exp_Rev Access'!$F$7:$GK$318,$EX$2,FALSE)),"",VLOOKUP($B356,'[1]1718  Exp_Rev Access'!$F$7:$GK$318,$EX$2,FALSE))</f>
        <v>0</v>
      </c>
      <c r="EY356" s="90">
        <f>IF(ISNA(VLOOKUP($B356,'[1]1718  Exp_Rev Access'!$F$7:$GK$318,$EY$2,FALSE)),"",VLOOKUP($B356,'[1]1718  Exp_Rev Access'!$F$7:$GK$318,$EY$2,FALSE))</f>
        <v>0</v>
      </c>
      <c r="EZ356" s="90">
        <f>IF(ISNA(VLOOKUP($B356,'[1]1718  Exp_Rev Access'!$F$7:$GK$318,$EZ$2,FALSE)),"",VLOOKUP($B356,'[1]1718  Exp_Rev Access'!$F$7:$GK$318,$EZ$2,FALSE))</f>
        <v>0</v>
      </c>
      <c r="FA356" s="90">
        <f>IF(ISNA(VLOOKUP($B356,'[1]1718  Exp_Rev Access'!$F$7:$GK$318,$FA$2,FALSE)),"",VLOOKUP($B356,'[1]1718  Exp_Rev Access'!$F$7:$GK$318,$FA$2,FALSE))</f>
        <v>0</v>
      </c>
      <c r="FB356" s="90">
        <f>IF(ISNA(VLOOKUP($B356,'[1]1718  Exp_Rev Access'!$F$7:$GK$318,$FB$2,FALSE)),"",VLOOKUP($B356,'[1]1718  Exp_Rev Access'!$F$7:$GK$318,$FB$2,FALSE))</f>
        <v>0</v>
      </c>
      <c r="FC356" s="90">
        <f>IF(ISNA(VLOOKUP($B356,'[1]1718  Exp_Rev Access'!$F$7:$GK$318,$FC$2,FALSE)),"",VLOOKUP($B356,'[1]1718  Exp_Rev Access'!$F$7:$GK$318,$FC$2,FALSE))</f>
        <v>0</v>
      </c>
      <c r="FD356" s="90">
        <f>IF(ISNA(VLOOKUP($B356,'[1]1718  Exp_Rev Access'!$F$7:$GK$318,$FD$2,FALSE)),"",VLOOKUP($B356,'[1]1718  Exp_Rev Access'!$F$7:$GK$318,$FD$2,FALSE))</f>
        <v>0</v>
      </c>
      <c r="FE356" s="90">
        <f>IF(ISNA(VLOOKUP($B356,'[1]1718  Exp_Rev Access'!$F$7:$GK$318,$FE$2,FALSE)),"",VLOOKUP($B356,'[1]1718  Exp_Rev Access'!$F$7:$GK$318,$FE$2,FALSE))</f>
        <v>0</v>
      </c>
      <c r="FF356" s="90">
        <f>IF(ISNA(VLOOKUP($B356,'[1]1718  Exp_Rev Access'!$F$7:$GK$318,$FF$2,FALSE)),"",VLOOKUP($B356,'[1]1718  Exp_Rev Access'!$F$7:$GK$318,$FF$2,FALSE))</f>
        <v>0</v>
      </c>
      <c r="FG356" s="90">
        <f>IF(ISNA(VLOOKUP($B356,'[1]1718  Exp_Rev Access'!$F$7:$GK$318,$FG$2,FALSE)),"",VLOOKUP($B356,'[1]1718  Exp_Rev Access'!$F$7:$GK$318,$FG$2,FALSE))</f>
        <v>0</v>
      </c>
      <c r="FH356" s="90">
        <f>IF(ISNA(VLOOKUP($B356,'[1]1718  Exp_Rev Access'!$F$7:$GK$318,$FH$2,FALSE)),"",VLOOKUP($B356,'[1]1718  Exp_Rev Access'!$F$7:$GK$318,$FH$2,FALSE))</f>
        <v>0</v>
      </c>
      <c r="FI356" s="90">
        <f>IF(ISNA(VLOOKUP($B356,'[1]1718  Exp_Rev Access'!$F$7:$GK$318,$FI$2,FALSE)),"",VLOOKUP($B356,'[1]1718  Exp_Rev Access'!$F$7:$GK$318,$FI$2,FALSE))</f>
        <v>0</v>
      </c>
      <c r="FJ356" s="90">
        <f>IF(ISNA(VLOOKUP($B356,'[1]1718  Exp_Rev Access'!$F$7:$GK$318,$FJ$2,FALSE)),"",VLOOKUP($B356,'[1]1718  Exp_Rev Access'!$F$7:$GK$318,$FJ$2,FALSE))</f>
        <v>0</v>
      </c>
      <c r="FK356" s="90">
        <f>IF(ISNA(VLOOKUP($B356,'[1]1718  Exp_Rev Access'!$F$7:$GK$318,$FK$2,FALSE)),"",VLOOKUP($B356,'[1]1718  Exp_Rev Access'!$F$7:$GK$318,$FK$2,FALSE))</f>
        <v>0</v>
      </c>
      <c r="FL356" s="90">
        <f>IF(ISNA(VLOOKUP($B356,'[1]1718  Exp_Rev Access'!$F$7:$GK$318,$FL$2,FALSE)),"",VLOOKUP($B356,'[1]1718  Exp_Rev Access'!$F$7:$GK$318,$FL$2,FALSE))</f>
        <v>0</v>
      </c>
      <c r="FM356" s="90">
        <f>IF(ISNA(VLOOKUP($B356,'[1]1718  Exp_Rev Access'!$F$7:$GK$318,$FM$2,FALSE)),"",VLOOKUP($B356,'[1]1718  Exp_Rev Access'!$F$7:$GK$318,$FM$2,FALSE))</f>
        <v>0</v>
      </c>
      <c r="FN356" s="90">
        <f>IF(ISNA(VLOOKUP($B356,'[1]1718  Exp_Rev Access'!$F$7:$GK$318,$FN$2,FALSE)),"",VLOOKUP($B356,'[1]1718  Exp_Rev Access'!$F$7:$GK$318,$FN$2,FALSE))</f>
        <v>0</v>
      </c>
      <c r="FO356" s="90">
        <f>IF(ISNA(VLOOKUP($B356,'[1]1718  Exp_Rev Access'!$F$7:$GK$318,$FO$2,FALSE)),"",VLOOKUP($B356,'[1]1718  Exp_Rev Access'!$F$7:$GK$318,$FO$2,FALSE))</f>
        <v>0</v>
      </c>
      <c r="FP356" s="90">
        <f>IF(ISNA(VLOOKUP($B356,'[1]1718  Exp_Rev Access'!$F$7:$GK$318,$FP$2,FALSE)),"",VLOOKUP($B356,'[1]1718  Exp_Rev Access'!$F$7:$GK$318,$FP$2,FALSE))</f>
        <v>0</v>
      </c>
      <c r="FQ356" s="90">
        <f>IF(ISNA(VLOOKUP($B356,'[1]1718  Exp_Rev Access'!$F$7:$GK$318,$FQ$2,FALSE)),"",VLOOKUP($B356,'[1]1718  Exp_Rev Access'!$F$7:$GK$318,$FQ$2,FALSE))</f>
        <v>0</v>
      </c>
      <c r="FR356" s="90">
        <f>IF(ISNA(VLOOKUP($B356,'[1]1718  Exp_Rev Access'!$F$7:$GK$318,$FR$2,FALSE)),"",VLOOKUP($B356,'[1]1718  Exp_Rev Access'!$F$7:$GK$318,$FR$2,FALSE))</f>
        <v>4228.82</v>
      </c>
      <c r="FS356" s="56">
        <f t="shared" si="925"/>
        <v>136502.06</v>
      </c>
      <c r="FT356" s="92">
        <f t="shared" si="926"/>
        <v>0.12175429576121448</v>
      </c>
      <c r="FU356" s="94">
        <f t="shared" si="927"/>
        <v>1732.0398426595609</v>
      </c>
      <c r="FV356" s="95">
        <f>IF(ISNA(VLOOKUP($B356,'[1]1718  Exp_Rev Access'!$F$7:$GK$318,$FV$2,FALSE)),"",VLOOKUP($B356,'[1]1718  Exp_Rev Access'!$F$7:$GK$318,$FV$2,FALSE))</f>
        <v>0</v>
      </c>
      <c r="FW356" s="95">
        <f>IF(ISNA(VLOOKUP($B356,'[1]1718  Exp_Rev Access'!$F$7:$GK$318,$FW$2,FALSE)),"",VLOOKUP($B356,'[1]1718  Exp_Rev Access'!$F$7:$GK$318,$FW$2,FALSE))</f>
        <v>0</v>
      </c>
      <c r="FX356" s="95">
        <f>IF(ISNA(VLOOKUP($B356,'[1]1718  Exp_Rev Access'!$F$7:$GK$318,$FX$2,FALSE)),"",VLOOKUP($B356,'[1]1718  Exp_Rev Access'!$F$7:$GK$318,$FX$2,FALSE))</f>
        <v>0</v>
      </c>
      <c r="FY356" s="95">
        <f>IF(ISNA(VLOOKUP($B356,'[1]1718  Exp_Rev Access'!$F$7:$GK$318,$FY$2,FALSE)),"",VLOOKUP($B356,'[1]1718  Exp_Rev Access'!$F$7:$GK$318,$FY$2,FALSE))</f>
        <v>0</v>
      </c>
      <c r="FZ356" s="95">
        <f>IF(ISNA(VLOOKUP($B356,'[1]1718  Exp_Rev Access'!$F$7:$GK$318,$FZ$2,FALSE)),"",VLOOKUP($B356,'[1]1718  Exp_Rev Access'!$F$7:$GK$318,$FZ$2,FALSE))</f>
        <v>0</v>
      </c>
      <c r="GA356" s="95">
        <f>IF(ISNA(VLOOKUP($B356,'[1]1718  Exp_Rev Access'!$F$7:$GK$318,$GA$2,FALSE)),"",VLOOKUP($B356,'[1]1718  Exp_Rev Access'!$F$7:$GK$318,$GA$2,FALSE))</f>
        <v>0</v>
      </c>
      <c r="GB356" s="95">
        <f>IF(ISNA(VLOOKUP($B356,'[1]1718  Exp_Rev Access'!$F$7:$GK$318,$GB$2,FALSE)),"",VLOOKUP($B356,'[1]1718  Exp_Rev Access'!$F$7:$GK$318,$GB$2,FALSE))</f>
        <v>0</v>
      </c>
      <c r="GC356" s="95">
        <f>IF(ISNA(VLOOKUP($B356,'[1]1718  Exp_Rev Access'!$F$7:$GK$318,$GC$2,FALSE)),"",VLOOKUP($B356,'[1]1718  Exp_Rev Access'!$F$7:$GK$318,$GC$2,FALSE))</f>
        <v>0</v>
      </c>
      <c r="GD356" s="95">
        <f>IF(ISNA(VLOOKUP($B356,'[1]1718  Exp_Rev Access'!$F$7:$GK$318,$GD$2,FALSE)),"",VLOOKUP($B356,'[1]1718  Exp_Rev Access'!$F$7:$GK$318,$GD$2,FALSE))</f>
        <v>0</v>
      </c>
      <c r="GE356" s="95">
        <f>IF(ISNA(VLOOKUP($B356,'[1]1718  Exp_Rev Access'!$F$7:$GK$318,$GE$2,FALSE)),"",VLOOKUP($B356,'[1]1718  Exp_Rev Access'!$F$7:$GK$318,$GE$2,FALSE))</f>
        <v>0</v>
      </c>
      <c r="GF356" s="95">
        <f>IF(ISNA(VLOOKUP($B356,'[1]1718  Exp_Rev Access'!$F$7:$GK$318,$GF$2,FALSE)),"",VLOOKUP($B356,'[1]1718  Exp_Rev Access'!$F$7:$GK$318,$GF$2,FALSE))</f>
        <v>0</v>
      </c>
      <c r="GG356" s="95">
        <f>IF(ISNA(VLOOKUP($B356,'[1]1718  Exp_Rev Access'!$F$7:$GK$318,$GG$2,FALSE)),"",VLOOKUP($B356,'[1]1718  Exp_Rev Access'!$F$7:$GK$318,$GG$2,FALSE))</f>
        <v>0</v>
      </c>
      <c r="GH356" s="95">
        <f>IF(ISNA(VLOOKUP($B356,'[1]1718  Exp_Rev Access'!$F$7:$GK$318,$GH$2,FALSE)),"",VLOOKUP($B356,'[1]1718  Exp_Rev Access'!$F$7:$GK$318,$GH$2,FALSE))</f>
        <v>0</v>
      </c>
      <c r="GI356" s="95">
        <f>IF(ISNA(VLOOKUP($B356,'[1]1718  Exp_Rev Access'!$F$7:$GK$318,$GI$2,FALSE)),"",VLOOKUP($B356,'[1]1718  Exp_Rev Access'!$F$7:$GK$318,$GI$2,FALSE))</f>
        <v>0</v>
      </c>
      <c r="GJ356" s="95">
        <f>IF(ISNA(VLOOKUP($B356,'[1]1718  Exp_Rev Access'!$F$7:$GK$318,$GJ$2,FALSE)),"",VLOOKUP($B356,'[1]1718  Exp_Rev Access'!$F$7:$GK$318,$GJ$2,FALSE))</f>
        <v>0</v>
      </c>
      <c r="GK356" s="95">
        <f>IF(ISNA(VLOOKUP($B356,'[1]1718  Exp_Rev Access'!$F$7:$GK$318,$GK$2,FALSE)),"",VLOOKUP($B356,'[1]1718  Exp_Rev Access'!$F$7:$GK$318,$GK$2,FALSE))</f>
        <v>0</v>
      </c>
      <c r="GL356" s="95">
        <f>IF(ISNA(VLOOKUP($B356,'[1]1718  Exp_Rev Access'!$F$7:$GK$318,$GL$2,FALSE)),"",VLOOKUP($B356,'[1]1718  Exp_Rev Access'!$F$7:$GK$318,$GL$2,FALSE))</f>
        <v>0</v>
      </c>
      <c r="GM356" s="95">
        <f>IF(ISNA(VLOOKUP($B356,'[1]1718  Exp_Rev Access'!$F$7:$GK$318,$GM$2,FALSE)),"",VLOOKUP($B356,'[1]1718  Exp_Rev Access'!$F$7:$GK$318,$GM$2,FALSE))</f>
        <v>0</v>
      </c>
      <c r="GN356" s="95">
        <f>IF(ISNA(VLOOKUP($B356,'[1]1718  Exp_Rev Access'!$F$7:$GK$318,$GN$2,FALSE)),"",VLOOKUP($B356,'[1]1718  Exp_Rev Access'!$F$7:$GK$318,$GN$2,FALSE))</f>
        <v>0</v>
      </c>
      <c r="GO356" s="95">
        <f>IF(ISNA(VLOOKUP($B356,'[1]1718  Exp_Rev Access'!$F$7:$GK$318,$GO$2,FALSE)),"",VLOOKUP($B356,'[1]1718  Exp_Rev Access'!$F$7:$GK$318,$GO$2,FALSE))</f>
        <v>0</v>
      </c>
      <c r="GP356" s="95">
        <f>IF(ISNA(VLOOKUP($B356,'[1]1718  Exp_Rev Access'!$F$7:$GK$318,$GP$2,FALSE)),"",VLOOKUP($B356,'[1]1718  Exp_Rev Access'!$F$7:$GK$318,$GP$2,FALSE))</f>
        <v>0</v>
      </c>
      <c r="GQ356" s="95">
        <f>IF(ISNA(VLOOKUP($B356,'[1]1718  Exp_Rev Access'!$F$7:$GK$318,$GQ$2,FALSE)),"",VLOOKUP($B356,'[1]1718  Exp_Rev Access'!$F$7:$GK$318,$GQ$2,FALSE))</f>
        <v>0</v>
      </c>
      <c r="GR356" s="95">
        <f>IF(ISNA(VLOOKUP($B356,'[1]1718  Exp_Rev Access'!$F$7:$GK$318,$GR$2,FALSE)),"",VLOOKUP($B356,'[1]1718  Exp_Rev Access'!$F$7:$GK$318,$GR$2,FALSE))</f>
        <v>0</v>
      </c>
      <c r="GS356" s="95">
        <f>IF(ISNA(VLOOKUP($B356,'[1]1718  Exp_Rev Access'!$F$7:$GK$318,$GS$2,FALSE)),"",VLOOKUP($B356,'[1]1718  Exp_Rev Access'!$F$7:$GK$318,$GS$2,FALSE))</f>
        <v>0</v>
      </c>
      <c r="GT356" s="95">
        <f>IF(ISNA(VLOOKUP($B356,'[1]1718  Exp_Rev Access'!$F$7:$GK$318,$GT$2,FALSE)),"",VLOOKUP($B356,'[1]1718  Exp_Rev Access'!$F$7:$GK$318,$GT$2,FALSE))</f>
        <v>0</v>
      </c>
      <c r="GU356" s="56">
        <f t="shared" si="928"/>
        <v>0</v>
      </c>
      <c r="GV356" s="92">
        <f t="shared" si="929"/>
        <v>0</v>
      </c>
      <c r="GW356" s="96">
        <f t="shared" si="930"/>
        <v>0</v>
      </c>
      <c r="HE356" s="97"/>
      <c r="HF356" s="97"/>
      <c r="HG356" s="97"/>
      <c r="HH356" s="97"/>
      <c r="HI356" s="97"/>
      <c r="HJ356" s="97"/>
      <c r="HK356" s="97"/>
      <c r="HL356" s="97"/>
      <c r="HM356" s="97"/>
      <c r="HN356" s="97"/>
    </row>
    <row r="357" spans="1:222" x14ac:dyDescent="0.3">
      <c r="A357" s="73"/>
      <c r="B357" s="88" t="s">
        <v>710</v>
      </c>
      <c r="C357" s="89" t="s">
        <v>711</v>
      </c>
      <c r="D357" s="75">
        <f>IF(ISNA(VLOOKUP($B357,'[1]1718 enrollment_Rev_Exp by size'!$A$7:H688,3,FALSE)),"",VLOOKUP($B357,'[1]1718 enrollment_Rev_Exp by size'!$A$7:$G$350,3,FALSE))</f>
        <v>35.5</v>
      </c>
      <c r="E357" s="76">
        <f>IF(ISNA(VLOOKUP($B357,'[1]1718 enrollment_Rev_Exp by size'!$A$7:I690,5,FALSE)),"",VLOOKUP($B357,'[1]1718 enrollment_Rev_Exp by size'!$A$7:$G$350,5,FALSE))</f>
        <v>607749.94999999995</v>
      </c>
      <c r="F357" s="70">
        <f t="shared" si="912"/>
        <v>607749.95000000007</v>
      </c>
      <c r="G357" s="70">
        <f t="shared" si="913"/>
        <v>0</v>
      </c>
      <c r="H357" s="90">
        <f>IF(ISNA(VLOOKUP($B357,'[1]1718  Exp_Rev Access'!$F$7:$GK$318,3,FALSE)),"",VLOOKUP($B357,'[1]1718  Exp_Rev Access'!$F$7:$GK$318,3,FALSE))</f>
        <v>28271.81</v>
      </c>
      <c r="I357" s="90">
        <f>IF(ISNA(VLOOKUP($B357,'[1]1718  Exp_Rev Access'!$F$7:$GK$318,4,FALSE)),"",VLOOKUP($B357,'[1]1718  Exp_Rev Access'!$F$7:$GK$318,4,FALSE))</f>
        <v>0</v>
      </c>
      <c r="J357" s="90">
        <f>IF(ISNA(VLOOKUP($B357,'[1]1718  Exp_Rev Access'!$F$7:$GK$318,5,FALSE)),"",VLOOKUP($B357,'[1]1718  Exp_Rev Access'!$F$7:$GK$318,5,FALSE))</f>
        <v>0</v>
      </c>
      <c r="K357" s="90">
        <f>IF(ISNA(VLOOKUP($B357,'[1]1718  Exp_Rev Access'!$F$7:$GK$318,6,FALSE)),"-",VLOOKUP($B357,'[1]1718  Exp_Rev Access'!$F$7:$GK$318,6,FALSE))</f>
        <v>1126.6400000000001</v>
      </c>
      <c r="L357" s="90">
        <f>IF(ISNA(VLOOKUP($B357,'[1]1718  Exp_Rev Access'!$F$7:$GK$318,7,FALSE)),"",VLOOKUP($B357,'[1]1718  Exp_Rev Access'!$F$7:$GK$318,7,FALSE))</f>
        <v>0</v>
      </c>
      <c r="M357" s="90">
        <f>IF(ISNA(VLOOKUP($B357,'[1]1718  Exp_Rev Access'!$F$7:$GK$318,8,FALSE)),"",VLOOKUP($B357,'[1]1718  Exp_Rev Access'!$F$7:$GK$318,8,FALSE))</f>
        <v>0</v>
      </c>
      <c r="N357" s="56">
        <f t="shared" si="914"/>
        <v>29398.45</v>
      </c>
      <c r="O357" s="91">
        <f t="shared" si="915"/>
        <v>4.8372607846368397E-2</v>
      </c>
      <c r="P357" s="56">
        <f t="shared" si="916"/>
        <v>828.12535211267607</v>
      </c>
      <c r="Q357" s="90">
        <f>IF(ISNA(VLOOKUP($B357,'[1]1718  Exp_Rev Access'!$F$7:$GK$318,10,FALSE)),"",VLOOKUP($B357,'[1]1718  Exp_Rev Access'!$F$7:$GK$318,10,FALSE))</f>
        <v>0</v>
      </c>
      <c r="R357" s="90">
        <f>IF(ISNA(VLOOKUP($B357,'[1]1718  Exp_Rev Access'!$F$7:$GK$318,11,FALSE)),"",VLOOKUP($B357,'[1]1718  Exp_Rev Access'!$F$7:$GK$318,11,FALSE))</f>
        <v>0</v>
      </c>
      <c r="S357" s="90">
        <f>IF(ISNA(VLOOKUP($B357,'[1]1718  Exp_Rev Access'!$F$7:$GK$318,12,FALSE)),"",VLOOKUP($B357,'[1]1718  Exp_Rev Access'!$F$7:$GK$318,12,FALSE))</f>
        <v>0</v>
      </c>
      <c r="T357" s="90">
        <f>IF(ISNA(VLOOKUP($B357,'[1]1718  Exp_Rev Access'!$F$7:$GK$318,13,FALSE)),"",VLOOKUP($B357,'[1]1718  Exp_Rev Access'!$F$7:$GK$318,13,FALSE))</f>
        <v>0</v>
      </c>
      <c r="U357" s="90">
        <f>IF(ISNA(VLOOKUP($B357,'[1]1718  Exp_Rev Access'!$F$7:$GK$318,14,FALSE)),"",VLOOKUP($B357,'[1]1718  Exp_Rev Access'!$F$7:$GK$318,14,FALSE))</f>
        <v>0</v>
      </c>
      <c r="V357" s="90">
        <f>IF(ISNA(VLOOKUP($B357,'[1]1718  Exp_Rev Access'!$F$7:$GK$318,15,FALSE)),"",VLOOKUP($B357,'[1]1718  Exp_Rev Access'!$F$7:$GK$318,15,FALSE))</f>
        <v>0</v>
      </c>
      <c r="W357" s="90">
        <f>IF(ISNA(VLOOKUP($B357,'[1]1718  Exp_Rev Access'!$F$7:$GK$318,16,FALSE)),"",VLOOKUP($B357,'[1]1718  Exp_Rev Access'!$F$7:$GK$318,16,FALSE))</f>
        <v>0</v>
      </c>
      <c r="X357" s="90">
        <f>IF(ISNA(VLOOKUP($B357,'[1]1718  Exp_Rev Access'!$F$7:$GK$318,17,FALSE)),"",VLOOKUP($B357,'[1]1718  Exp_Rev Access'!$F$7:$GK$318,17,FALSE))</f>
        <v>0</v>
      </c>
      <c r="Y357" s="90">
        <f>IF(ISNA(VLOOKUP($B357,'[1]1718  Exp_Rev Access'!$F$7:$GK$318,18,FALSE)),"",VLOOKUP($B357,'[1]1718  Exp_Rev Access'!$F$7:$GK$318,18,FALSE))</f>
        <v>55</v>
      </c>
      <c r="Z357" s="90">
        <f>IF(ISNA(VLOOKUP($B357,'[1]1718  Exp_Rev Access'!$F$7:$GK$318,19,FALSE)),"",VLOOKUP($B357,'[1]1718  Exp_Rev Access'!$F$7:$GK$318,19,FALSE))</f>
        <v>0</v>
      </c>
      <c r="AA357" s="90">
        <f>IF(ISNA(VLOOKUP($B357,'[1]1718  Exp_Rev Access'!$F$7:$GK$318,20,FALSE)),"",VLOOKUP($B357,'[1]1718  Exp_Rev Access'!$F$7:$GK$318,20,FALSE))</f>
        <v>0</v>
      </c>
      <c r="AB357" s="90">
        <f>IF(ISNA(VLOOKUP($B357,'[1]1718  Exp_Rev Access'!$F$7:$GK$318,21,FALSE)),"",VLOOKUP($B357,'[1]1718  Exp_Rev Access'!$F$7:$GK$318,21,FALSE))</f>
        <v>0</v>
      </c>
      <c r="AC357" s="90">
        <f>IF(ISNA(VLOOKUP($B357,'[1]1718  Exp_Rev Access'!$F$7:$GK$318,22,FALSE)),"",VLOOKUP($B357,'[1]1718  Exp_Rev Access'!$F$7:$GK$318,22,FALSE))</f>
        <v>0</v>
      </c>
      <c r="AD357" s="90">
        <f>IF(ISNA(VLOOKUP($B357,'[1]1718  Exp_Rev Access'!$F$7:$GK$318,23,FALSE)),"",VLOOKUP($B357,'[1]1718  Exp_Rev Access'!$F$7:$GK$318,23,FALSE))</f>
        <v>4780.97</v>
      </c>
      <c r="AE357" s="90">
        <f>IF(ISNA(VLOOKUP($B357,'[1]1718  Exp_Rev Access'!$F$7:$GK$318,24,FALSE)),"",VLOOKUP($B357,'[1]1718  Exp_Rev Access'!$F$7:$GK$318,24,FALSE))</f>
        <v>3418.86</v>
      </c>
      <c r="AF357" s="90">
        <f>IF(ISNA(VLOOKUP($B357,'[1]1718  Exp_Rev Access'!$F$7:$GK$318,25,FALSE)),"",VLOOKUP($B357,'[1]1718  Exp_Rev Access'!$F$7:$GK$318,25,FALSE))</f>
        <v>0</v>
      </c>
      <c r="AG357" s="90">
        <f>IF(ISNA(VLOOKUP($B357,'[1]1718  Exp_Rev Access'!$F$7:$GK$318,26,FALSE)),"",VLOOKUP($B357,'[1]1718  Exp_Rev Access'!$F$7:$GK$318,26,FALSE))</f>
        <v>2505</v>
      </c>
      <c r="AH357" s="90">
        <f>IF(ISNA(VLOOKUP($B357,'[1]1718  Exp_Rev Access'!$F$7:$GK$318,27,FALSE)),"",VLOOKUP($B357,'[1]1718  Exp_Rev Access'!$F$7:$GK$318,27,FALSE))</f>
        <v>0</v>
      </c>
      <c r="AI357" s="90">
        <f>IF(ISNA(VLOOKUP($B357,'[1]1718  Exp_Rev Access'!$F$7:$GK$318,28,FALSE)),"",VLOOKUP($B357,'[1]1718  Exp_Rev Access'!$F$7:$GK$318,28,FALSE))</f>
        <v>0</v>
      </c>
      <c r="AJ357" s="90">
        <f>IF(ISNA(VLOOKUP($B357,'[1]1718  Exp_Rev Access'!$F$7:$GK$318,29,FALSE)),"",VLOOKUP($B357,'[1]1718  Exp_Rev Access'!$F$7:$GK$318,29,FALSE))</f>
        <v>0</v>
      </c>
      <c r="AK357" s="90">
        <f>IF(ISNA(VLOOKUP($B357,'[1]1718  Exp_Rev Access'!$F$7:$GK$318,30,FALSE)),"",VLOOKUP($B357,'[1]1718  Exp_Rev Access'!$F$7:$GK$318,30,FALSE))</f>
        <v>543</v>
      </c>
      <c r="AL357" s="90">
        <f>IF(ISNA(VLOOKUP($B357,'[1]1718  Exp_Rev Access'!$F$7:$GK$318,31,FALSE)),"",VLOOKUP($B357,'[1]1718  Exp_Rev Access'!$F$7:$GK$318,31,FALSE))</f>
        <v>0</v>
      </c>
      <c r="AM357" s="56">
        <f t="shared" si="917"/>
        <v>11302.83</v>
      </c>
      <c r="AN357" s="92">
        <f t="shared" si="918"/>
        <v>1.8597829584354554E-2</v>
      </c>
      <c r="AO357" s="71">
        <f t="shared" si="919"/>
        <v>318.38957746478872</v>
      </c>
      <c r="AP357" s="90">
        <f>IF(ISNA(VLOOKUP($B357,'[1]1718  Exp_Rev Access'!$F$7:$GK$318,33,FALSE)),"",VLOOKUP($B357,'[1]1718  Exp_Rev Access'!$F$7:$GK$318,33,FALSE))</f>
        <v>340366.27</v>
      </c>
      <c r="AQ357" s="90">
        <f>IF(ISNA(VLOOKUP($B357,'[1]1718  Exp_Rev Access'!$F$7:$GK$318,34,FALSE)),"",VLOOKUP($B357,'[1]1718  Exp_Rev Access'!$F$7:$GK$318,34,FALSE))</f>
        <v>1032.27</v>
      </c>
      <c r="AR357" s="90">
        <f>IF(ISNA(VLOOKUP($B357,'[1]1718  Exp_Rev Access'!$F$7:$GK$318,35,FALSE)),"",VLOOKUP($B357,'[1]1718  Exp_Rev Access'!$F$7:$GK$318,35,FALSE))</f>
        <v>11158.12</v>
      </c>
      <c r="AS357" s="90">
        <f>IF(ISNA(VLOOKUP($B357,'[1]1718  Exp_Rev Access'!$F$7:$GK$318,36,FALSE)),"",VLOOKUP($B357,'[1]1718  Exp_Rev Access'!$F$7:$GK$318,36,FALSE))</f>
        <v>0</v>
      </c>
      <c r="AT357" s="90">
        <f>IF(ISNA(VLOOKUP($B357,'[1]1718  Exp_Rev Access'!$F$7:$GK$318,37,FALSE)),"",VLOOKUP($B357,'[1]1718  Exp_Rev Access'!$F$7:$GK$318,37,FALSE))</f>
        <v>0</v>
      </c>
      <c r="AU357" s="56">
        <f t="shared" si="920"/>
        <v>352556.66000000003</v>
      </c>
      <c r="AV357" s="93">
        <f t="shared" si="921"/>
        <v>0.58010150391620774</v>
      </c>
      <c r="AW357" s="56">
        <f t="shared" si="922"/>
        <v>9931.1735211267624</v>
      </c>
      <c r="AX357" s="90">
        <f>IF(ISNA(VLOOKUP($B357,'[1]1718  Exp_Rev Access'!$F$7:$GK$318,39,FALSE)),"",VLOOKUP($B357,'[1]1718  Exp_Rev Access'!$F$7:$GK$318,39,FALSE))</f>
        <v>0</v>
      </c>
      <c r="AY357" s="90">
        <f>IF(ISNA(VLOOKUP($B357,'[1]1718  Exp_Rev Access'!$F$7:$GK$318,40,FALSE)),"",VLOOKUP($B357,'[1]1718  Exp_Rev Access'!$F$7:$GK$318,40,FALSE))</f>
        <v>14422.76</v>
      </c>
      <c r="AZ357" s="90">
        <f>IF(ISNA(VLOOKUP($B357,'[1]1718  Exp_Rev Access'!$F$7:$GK$318,41,FALSE)),"",VLOOKUP($B357,'[1]1718  Exp_Rev Access'!$F$7:$GK$318,41,FALSE))</f>
        <v>0</v>
      </c>
      <c r="BA357" s="90">
        <f>IF(ISNA(VLOOKUP($B357,'[1]1718  Exp_Rev Access'!$F$7:$GK$318,42,FALSE)),"",VLOOKUP($B357,'[1]1718  Exp_Rev Access'!$F$7:$GK$318,42,FALSE))</f>
        <v>0</v>
      </c>
      <c r="BB357" s="90">
        <f>IF(ISNA(VLOOKUP($B357,'[1]1718  Exp_Rev Access'!$F$7:$GK$318,43,FALSE)),"",VLOOKUP($B357,'[1]1718  Exp_Rev Access'!$F$7:$GK$318,43,FALSE))</f>
        <v>0</v>
      </c>
      <c r="BC357" s="90">
        <f>IF(ISNA(VLOOKUP($B357,'[1]1718  Exp_Rev Access'!$F$7:$GK$318,44,FALSE)),"",VLOOKUP($B357,'[1]1718  Exp_Rev Access'!$F$7:$GK$318,44,FALSE))</f>
        <v>17535.810000000001</v>
      </c>
      <c r="BD357" s="90">
        <f>IF(ISNA(VLOOKUP($B357,'[1]1718  Exp_Rev Access'!$F$7:$GK$318,45,FALSE)),"",VLOOKUP($B357,'[1]1718  Exp_Rev Access'!$F$7:$GK$318,45,FALSE))</f>
        <v>0</v>
      </c>
      <c r="BE357" s="90">
        <f>IF(ISNA(VLOOKUP($B357,'[1]1718  Exp_Rev Access'!$F$7:$GK$318,46,FALSE)),"",VLOOKUP($B357,'[1]1718  Exp_Rev Access'!$F$7:$GK$318,46,FALSE))</f>
        <v>436.56</v>
      </c>
      <c r="BF357" s="90">
        <f>IF(ISNA(VLOOKUP($B357,'[1]1718  Exp_Rev Access'!$F$7:$GK$318,47,FALSE)),"",VLOOKUP($B357,'[1]1718  Exp_Rev Access'!$F$7:$GK$318,47,FALSE))</f>
        <v>0</v>
      </c>
      <c r="BG357" s="90">
        <f>IF(ISNA(VLOOKUP($B357,'[1]1718  Exp_Rev Access'!$F$7:$GK$318,48,FALSE)),"",VLOOKUP($B357,'[1]1718  Exp_Rev Access'!$F$7:$GK$318,48,FALSE))</f>
        <v>0</v>
      </c>
      <c r="BH357" s="90">
        <f>IF(ISNA(VLOOKUP($B357,'[1]1718  Exp_Rev Access'!$F$7:$GK$318,49,FALSE)),"",VLOOKUP($B357,'[1]1718  Exp_Rev Access'!$F$7:$GK$318,49,FALSE))</f>
        <v>808.1</v>
      </c>
      <c r="BI357" s="90">
        <f>IF(ISNA(VLOOKUP($B357,'[1]1718  Exp_Rev Access'!$F$7:$GK$318,50,FALSE)),"",VLOOKUP($B357,'[1]1718  Exp_Rev Access'!$F$7:$GK$318,50,FALSE))</f>
        <v>0</v>
      </c>
      <c r="BJ357" s="90">
        <f>IF(ISNA(VLOOKUP($B357,'[1]1718  Exp_Rev Access'!$F$7:$GK$318,51,FALSE)),"",VLOOKUP($B357,'[1]1718  Exp_Rev Access'!$F$7:$GK$318,51,FALSE))</f>
        <v>728.67</v>
      </c>
      <c r="BK357" s="90">
        <f>IF(ISNA(VLOOKUP($B357,'[1]1718  Exp_Rev Access'!$F$7:$GK$318,52,FALSE)),"",VLOOKUP($B357,'[1]1718  Exp_Rev Access'!$F$7:$GK$318,52,FALSE))</f>
        <v>71309.75</v>
      </c>
      <c r="BL357" s="90">
        <f>IF(ISNA(VLOOKUP($B357,'[1]1718  Exp_Rev Access'!$F$7:$GK$318,53,FALSE)),"",VLOOKUP($B357,'[1]1718  Exp_Rev Access'!$F$7:$GK$318,53,FALSE))</f>
        <v>0</v>
      </c>
      <c r="BM357" s="90">
        <f>IF(ISNA(VLOOKUP($B357,'[1]1718  Exp_Rev Access'!$F$7:$GK$318,54,FALSE)),"",VLOOKUP($B357,'[1]1718  Exp_Rev Access'!$F$7:$GK$318,54,FALSE))</f>
        <v>0</v>
      </c>
      <c r="BN357" s="90">
        <f>IF(ISNA(VLOOKUP($B357,'[1]1718  Exp_Rev Access'!$F$7:$GK$318,55,FALSE)),"",VLOOKUP($B357,'[1]1718  Exp_Rev Access'!$F$7:$GK$318,55,FALSE))</f>
        <v>0</v>
      </c>
      <c r="BO357" s="90">
        <f>IF(ISNA(VLOOKUP($B357,'[1]1718  Exp_Rev Access'!$F$7:$GK$318,56,FALSE)),"",VLOOKUP($B357,'[1]1718  Exp_Rev Access'!$F$7:$GK$318,56,FALSE))</f>
        <v>0</v>
      </c>
      <c r="BP357" s="90">
        <f>IF(ISNA(VLOOKUP($B357,'[1]1718  Exp_Rev Access'!$F$7:$GK$318,57,FALSE)),"",VLOOKUP($B357,'[1]1718  Exp_Rev Access'!$F$7:$GK$318,57,FALSE))</f>
        <v>0</v>
      </c>
      <c r="BQ357" s="90">
        <f>IF(ISNA(VLOOKUP($B357,'[1]1718  Exp_Rev Access'!$F$7:$GK$318,58,FALSE)),"",VLOOKUP($B357,'[1]1718  Exp_Rev Access'!$F$7:$GK$318,58,FALSE))</f>
        <v>0</v>
      </c>
      <c r="BR357" s="90">
        <f>IF(ISNA(VLOOKUP($B357,'[1]1718  Exp_Rev Access'!$F$7:$GK$318,59,FALSE)),"",VLOOKUP($B357,'[1]1718  Exp_Rev Access'!$F$7:$GK$318,59,FALSE))</f>
        <v>0</v>
      </c>
      <c r="BS357" s="90">
        <f>IF(ISNA(VLOOKUP($B357,'[1]1718  Exp_Rev Access'!$F$7:$GK$318,60,FALSE)),"",VLOOKUP($B357,'[1]1718  Exp_Rev Access'!$F$7:$GK$318,60,FALSE))</f>
        <v>0</v>
      </c>
      <c r="BT357" s="90">
        <f>IF(ISNA(VLOOKUP($B357,'[1]1718  Exp_Rev Access'!$F$7:$GK$318,61,FALSE)),"",VLOOKUP($B357,'[1]1718  Exp_Rev Access'!$F$7:$GK$318,61,FALSE))</f>
        <v>0</v>
      </c>
      <c r="BU357" s="90">
        <f>IF(ISNA(VLOOKUP($B357,'[1]1718  Exp_Rev Access'!$F$7:$GK$318,62,FALSE)),"",VLOOKUP($B357,'[1]1718  Exp_Rev Access'!$F$7:$GK$318,62,FALSE))</f>
        <v>0</v>
      </c>
      <c r="BV357" s="56">
        <f t="shared" si="893"/>
        <v>105241.65</v>
      </c>
      <c r="BW357" s="92">
        <f t="shared" si="923"/>
        <v>0.17316603645956696</v>
      </c>
      <c r="BX357" s="71">
        <f t="shared" si="924"/>
        <v>2964.5535211267602</v>
      </c>
      <c r="BY357" s="90">
        <f>IF(ISNA(VLOOKUP($B357,'[1]1718  Exp_Rev Access'!$F$7:$GK$318,64,FALSE)),"",VLOOKUP($B357,'[1]1718  Exp_Rev Access'!$F$7:$GK$318,64,FALSE))</f>
        <v>0</v>
      </c>
      <c r="BZ357" s="90">
        <f>IF(ISNA(VLOOKUP($B357,'[1]1718  Exp_Rev Access'!$F$7:$GK$318,65,FALSE)),"",VLOOKUP($B357,'[1]1718  Exp_Rev Access'!$F$7:$GK$318,65,FALSE))</f>
        <v>0</v>
      </c>
      <c r="CA357" s="90">
        <f>IF(ISNA(VLOOKUP($B357,'[1]1718  Exp_Rev Access'!$F$7:$GK$318,66,FALSE)),"",VLOOKUP($B357,'[1]1718  Exp_Rev Access'!$F$7:$GK$318,66,FALSE))</f>
        <v>0</v>
      </c>
      <c r="CB357" s="90">
        <f>IF(ISNA(VLOOKUP($B357,'[1]1718  Exp_Rev Access'!$F$7:$GK$318,67,FALSE)),"",VLOOKUP($B357,'[1]1718  Exp_Rev Access'!$F$7:$GK$318,67,FALSE))</f>
        <v>0</v>
      </c>
      <c r="CC357" s="90">
        <f>IF(ISNA(VLOOKUP($B357,'[1]1718  Exp_Rev Access'!$F$7:$GK$318,68,FALSE)),"",VLOOKUP($B357,'[1]1718  Exp_Rev Access'!$F$7:$GK$318,68,FALSE))</f>
        <v>1009.87</v>
      </c>
      <c r="CD357" s="90">
        <f>IF(ISNA(VLOOKUP($B357,'[1]1718  Exp_Rev Access'!$F$7:$GK$318,69,FALSE)),"",VLOOKUP($B357,'[1]1718  Exp_Rev Access'!$F$7:$GK$318,69,FALSE))</f>
        <v>0</v>
      </c>
      <c r="CE357" s="56">
        <f t="shared" si="881"/>
        <v>1009.87</v>
      </c>
      <c r="CF357" s="92">
        <f t="shared" si="896"/>
        <v>1.6616537771825405E-3</v>
      </c>
      <c r="CG357" s="78">
        <f t="shared" si="897"/>
        <v>28.447042253521126</v>
      </c>
      <c r="CH357" s="90">
        <f>IF(ISNA(VLOOKUP($B357,'[1]1718  Exp_Rev Access'!$F$7:$GK$318,$CH$2,FALSE)),"",VLOOKUP($B357,'[1]1718  Exp_Rev Access'!$F$7:$GK$318,$CH$2,FALSE))</f>
        <v>0</v>
      </c>
      <c r="CI357" s="90">
        <f>IF(ISNA(VLOOKUP($B357,'[1]1718  Exp_Rev Access'!$F$7:$GK$318,$CI$2,FALSE)),"",VLOOKUP($B357,'[1]1718  Exp_Rev Access'!$F$7:$GK$318,$CI$2,FALSE))</f>
        <v>0</v>
      </c>
      <c r="CJ357" s="90">
        <f>IF(ISNA(VLOOKUP($B357,'[1]1718  Exp_Rev Access'!$F$7:$GK$318,$CJ$2,FALSE)),"",VLOOKUP($B357,'[1]1718  Exp_Rev Access'!$F$7:$GK$318,$CJ$2,FALSE))</f>
        <v>0</v>
      </c>
      <c r="CK357" s="90">
        <f>IF(ISNA(VLOOKUP($B357,'[1]1718  Exp_Rev Access'!$F$7:$GK$318,$CK$2,FALSE)),"",VLOOKUP($B357,'[1]1718  Exp_Rev Access'!$F$7:$GK$318,$CK$2,FALSE))</f>
        <v>0</v>
      </c>
      <c r="CL357" s="90">
        <f>IF(ISNA(VLOOKUP($B357,'[1]1718  Exp_Rev Access'!$F$7:$GK$318,$CL$2,FALSE)),"",VLOOKUP($B357,'[1]1718  Exp_Rev Access'!$F$7:$GK$318,$CL$2,FALSE))</f>
        <v>0</v>
      </c>
      <c r="CM357" s="90">
        <f>IF(ISNA(VLOOKUP($B357,'[1]1718  Exp_Rev Access'!$F$7:$GK$318,$CM$2,FALSE)),"",VLOOKUP($B357,'[1]1718  Exp_Rev Access'!$F$7:$GK$318,$CM$2,FALSE))</f>
        <v>0</v>
      </c>
      <c r="CN357" s="90">
        <f>IF(ISNA(VLOOKUP($B357,'[1]1718  Exp_Rev Access'!$F$7:$GK$318,$CN$2,FALSE)),"",VLOOKUP($B357,'[1]1718  Exp_Rev Access'!$F$7:$GK$318,$CN$2,FALSE))</f>
        <v>0</v>
      </c>
      <c r="CO357" s="90">
        <f>IF(ISNA(VLOOKUP($B357,'[1]1718  Exp_Rev Access'!$F$7:$GK$318,$CO$2,FALSE)),"",VLOOKUP($B357,'[1]1718  Exp_Rev Access'!$F$7:$GK$318,$CO$2,FALSE))</f>
        <v>0</v>
      </c>
      <c r="CP357" s="90">
        <f>IF(ISNA(VLOOKUP($B357,'[1]1718  Exp_Rev Access'!$F$7:$GK$318,$CP$2,FALSE)),"",VLOOKUP($B357,'[1]1718  Exp_Rev Access'!$F$7:$GK$318,$CP$2,FALSE))</f>
        <v>0</v>
      </c>
      <c r="CQ357" s="90">
        <f>IF(ISNA(VLOOKUP($B357,'[1]1718  Exp_Rev Access'!$F$7:$GK$318,$CQ$2,FALSE)),"",VLOOKUP($B357,'[1]1718  Exp_Rev Access'!$F$7:$GK$318,$CQ$2,FALSE))</f>
        <v>7755.36</v>
      </c>
      <c r="CR357" s="90">
        <f>IF(ISNA(VLOOKUP($B357,'[1]1718  Exp_Rev Access'!$F$7:$GK$318,$CR$2,FALSE)),"",VLOOKUP($B357,'[1]1718  Exp_Rev Access'!$F$7:$GK$318,$CR$2,FALSE))</f>
        <v>0</v>
      </c>
      <c r="CS357" s="90">
        <f>IF(ISNA(VLOOKUP($B357,'[1]1718  Exp_Rev Access'!$F$7:$GK$318,$CS$2,FALSE)),"",VLOOKUP($B357,'[1]1718  Exp_Rev Access'!$F$7:$GK$318,$CS$2,FALSE))</f>
        <v>0</v>
      </c>
      <c r="CT357" s="90">
        <f>IF(ISNA(VLOOKUP($B357,'[1]1718  Exp_Rev Access'!$F$7:$GK$318,$CT$2,FALSE)),"",VLOOKUP($B357,'[1]1718  Exp_Rev Access'!$F$7:$GK$318,$CT$2,FALSE))</f>
        <v>0</v>
      </c>
      <c r="CU357" s="90">
        <f>IF(ISNA(VLOOKUP($B357,'[1]1718  Exp_Rev Access'!$F$7:$GK$318,$CU$2,FALSE)),"",VLOOKUP($B357,'[1]1718  Exp_Rev Access'!$F$7:$GK$318,$CU$2,FALSE))</f>
        <v>38270.120000000003</v>
      </c>
      <c r="CV357" s="90">
        <f>IF(ISNA(VLOOKUP($B357,'[1]1718  Exp_Rev Access'!$F$7:$GK$318,$CV$2,FALSE)),"",VLOOKUP($B357,'[1]1718  Exp_Rev Access'!$F$7:$GK$318,$CV$2,FALSE))</f>
        <v>7974.95</v>
      </c>
      <c r="CW357" s="90">
        <f>IF(ISNA(VLOOKUP($B357,'[1]1718  Exp_Rev Access'!$F$7:$GK$318,$CW$2,FALSE)),"",VLOOKUP($B357,'[1]1718  Exp_Rev Access'!$F$7:$GK$318,$CW$2,FALSE))</f>
        <v>0</v>
      </c>
      <c r="CX357" s="90">
        <f>IF(ISNA(VLOOKUP($B357,'[1]1718  Exp_Rev Access'!$F$7:$GK$318,$CX$2,FALSE)),"",VLOOKUP($B357,'[1]1718  Exp_Rev Access'!$F$7:$GK$318,$CX$2,FALSE))</f>
        <v>0</v>
      </c>
      <c r="CY357" s="90">
        <f>IF(ISNA(VLOOKUP($B357,'[1]1718  Exp_Rev Access'!$F$7:$GK$318,$CY$2,FALSE)),"",VLOOKUP($B357,'[1]1718  Exp_Rev Access'!$F$7:$GK$318,$CY$2,FALSE))</f>
        <v>0</v>
      </c>
      <c r="CZ357" s="90">
        <f>IF(ISNA(VLOOKUP($B357,'[1]1718  Exp_Rev Access'!$F$7:$GK$318,$CZ$2,FALSE)),"",VLOOKUP($B357,'[1]1718  Exp_Rev Access'!$F$7:$GK$318,$CZ$2,FALSE))</f>
        <v>0</v>
      </c>
      <c r="DA357" s="90">
        <f>IF(ISNA(VLOOKUP($B357,'[1]1718  Exp_Rev Access'!$F$7:$GK$318,$DA$2,FALSE)),"",VLOOKUP($B357,'[1]1718  Exp_Rev Access'!$F$7:$GK$318,$DA$2,FALSE))</f>
        <v>0</v>
      </c>
      <c r="DB357" s="90">
        <f>IF(ISNA(VLOOKUP($B357,'[1]1718  Exp_Rev Access'!$F$7:$GK$318,$DB$2,FALSE)),"",VLOOKUP($B357,'[1]1718  Exp_Rev Access'!$F$7:$GK$318,$DB$2,FALSE))</f>
        <v>0</v>
      </c>
      <c r="DC357" s="90">
        <f>IF(ISNA(VLOOKUP($B357,'[1]1718  Exp_Rev Access'!$F$7:$GK$318,$DC$2,FALSE)),"",VLOOKUP($B357,'[1]1718  Exp_Rev Access'!$F$7:$GK$318,$DC$2,FALSE))</f>
        <v>0</v>
      </c>
      <c r="DD357" s="90">
        <f>IF(ISNA(VLOOKUP($B357,'[1]1718  Exp_Rev Access'!$F$7:$GK$318,$DD$2,FALSE)),"",VLOOKUP($B357,'[1]1718  Exp_Rev Access'!$F$7:$GK$318,$DD$2,FALSE))</f>
        <v>0</v>
      </c>
      <c r="DE357" s="90">
        <f>IF(ISNA(VLOOKUP($B357,'[1]1718  Exp_Rev Access'!$F$7:$GK$318,$DE$2,FALSE)),"",VLOOKUP($B357,'[1]1718  Exp_Rev Access'!$F$7:$GK$318,$DE$2,FALSE))</f>
        <v>0</v>
      </c>
      <c r="DF357" s="90">
        <f>IF(ISNA(VLOOKUP($B357,'[1]1718  Exp_Rev Access'!$F$7:$GK$318,$DF$2,FALSE)),"",VLOOKUP($B357,'[1]1718  Exp_Rev Access'!$F$7:$GK$318,$DF$2,FALSE))</f>
        <v>0</v>
      </c>
      <c r="DG357" s="90">
        <f>IF(ISNA(VLOOKUP($B357,'[1]1718  Exp_Rev Access'!$F$7:$GK$318,$DG$2,FALSE)),"",VLOOKUP($B357,'[1]1718  Exp_Rev Access'!$F$7:$GK$318,$DG$2,FALSE))</f>
        <v>0</v>
      </c>
      <c r="DH357" s="90">
        <f>IF(ISNA(VLOOKUP($B357,'[1]1718  Exp_Rev Access'!$F$7:$GK$318,$DH$2,FALSE)),"",VLOOKUP($B357,'[1]1718  Exp_Rev Access'!$F$7:$GK$318,$DH$2,FALSE))</f>
        <v>0</v>
      </c>
      <c r="DI357" s="90">
        <f>IF(ISNA(VLOOKUP($B357,'[1]1718  Exp_Rev Access'!$F$7:$GK$318,$DI$2,FALSE)),"",VLOOKUP($B357,'[1]1718  Exp_Rev Access'!$F$7:$GK$318,$DI$2,FALSE))</f>
        <v>17875.919999999998</v>
      </c>
      <c r="DJ357" s="90">
        <f>IF(ISNA(VLOOKUP($B357,'[1]1718  Exp_Rev Access'!$F$7:$GK$318,$DJ$2,FALSE)),"",VLOOKUP($B357,'[1]1718  Exp_Rev Access'!$F$7:$GK$318,$DJ$2,FALSE))</f>
        <v>0</v>
      </c>
      <c r="DK357" s="90">
        <f>IF(ISNA(VLOOKUP($B357,'[1]1718  Exp_Rev Access'!$F$7:$GK$318,$DK$2,FALSE)),"",VLOOKUP($B357,'[1]1718  Exp_Rev Access'!$F$7:$GK$318,$DK$2,FALSE))</f>
        <v>0</v>
      </c>
      <c r="DL357" s="90">
        <f>IF(ISNA(VLOOKUP($B357,'[1]1718  Exp_Rev Access'!$F$7:$GK$318,$DL$2,FALSE)),"",VLOOKUP($B357,'[1]1718  Exp_Rev Access'!$F$7:$GK$318,$DL$2,FALSE))</f>
        <v>0</v>
      </c>
      <c r="DM357" s="90">
        <f>IF(ISNA(VLOOKUP($B357,'[1]1718  Exp_Rev Access'!$F$7:$GK$318,$DM$2,FALSE)),"",VLOOKUP($B357,'[1]1718  Exp_Rev Access'!$F$7:$GK$318,$DM$2,FALSE))</f>
        <v>0</v>
      </c>
      <c r="DN357" s="90">
        <f>IF(ISNA(VLOOKUP($B357,'[1]1718  Exp_Rev Access'!$F$7:$GK$318,$DN$2,FALSE)),"",VLOOKUP($B357,'[1]1718  Exp_Rev Access'!$F$7:$GK$318,$DN$2,FALSE))</f>
        <v>0</v>
      </c>
      <c r="DO357" s="90">
        <f>IF(ISNA(VLOOKUP($B357,'[1]1718  Exp_Rev Access'!$F$7:$GK$318,$DO$2,FALSE)),"",VLOOKUP($B357,'[1]1718  Exp_Rev Access'!$F$7:$GK$318,$DO$2,FALSE))</f>
        <v>0</v>
      </c>
      <c r="DP357" s="90">
        <f>IF(ISNA(VLOOKUP($B357,'[1]1718  Exp_Rev Access'!$F$7:$GK$318,$DP$2,FALSE)),"",VLOOKUP($B357,'[1]1718  Exp_Rev Access'!$F$7:$GK$318,$DP$2,FALSE))</f>
        <v>0</v>
      </c>
      <c r="DQ357" s="90">
        <f>IF(ISNA(VLOOKUP($B357,'[1]1718  Exp_Rev Access'!$F$7:$GK$318,$DQ$2,FALSE)),"",VLOOKUP($B357,'[1]1718  Exp_Rev Access'!$F$7:$GK$318,$DQ$2,FALSE))</f>
        <v>0</v>
      </c>
      <c r="DR357" s="90">
        <f>IF(ISNA(VLOOKUP($B357,'[1]1718  Exp_Rev Access'!$F$7:$GK$318,$DR$2,FALSE)),"",VLOOKUP($B357,'[1]1718  Exp_Rev Access'!$F$7:$GK$318,$DR$2,FALSE))</f>
        <v>0</v>
      </c>
      <c r="DS357" s="90">
        <f>IF(ISNA(VLOOKUP($B357,'[1]1718  Exp_Rev Access'!$F$7:$GK$318,$DS$2,FALSE)),"",VLOOKUP($B357,'[1]1718  Exp_Rev Access'!$F$7:$GK$318,$DS$2,FALSE))</f>
        <v>0</v>
      </c>
      <c r="DT357" s="90">
        <f>IF(ISNA(VLOOKUP($B357,'[1]1718  Exp_Rev Access'!$F$7:$GK$318,$DT$2,FALSE)),"",VLOOKUP($B357,'[1]1718  Exp_Rev Access'!$F$7:$GK$318,$DT$2,FALSE))</f>
        <v>0</v>
      </c>
      <c r="DU357" s="90">
        <f>IF(ISNA(VLOOKUP($B357,'[1]1718  Exp_Rev Access'!$F$7:$GK$318,$DU$2,FALSE)),"",VLOOKUP($B357,'[1]1718  Exp_Rev Access'!$F$7:$GK$318,$DU$2,FALSE))</f>
        <v>0</v>
      </c>
      <c r="DV357" s="90">
        <f>IF(ISNA(VLOOKUP($B357,'[1]1718  Exp_Rev Access'!$F$7:$GK$318,$DV$2,FALSE)),"",VLOOKUP($B357,'[1]1718  Exp_Rev Access'!$F$7:$GK$318,$DV$2,FALSE))</f>
        <v>0</v>
      </c>
      <c r="DW357" s="90">
        <f>IF(ISNA(VLOOKUP($B357,'[1]1718  Exp_Rev Access'!$F$7:$GK$318,$DW$2,FALSE)),"",VLOOKUP($B357,'[1]1718  Exp_Rev Access'!$F$7:$GK$318,$DW$2,FALSE))</f>
        <v>0</v>
      </c>
      <c r="DX357" s="90">
        <f>IF(ISNA(VLOOKUP($B357,'[1]1718  Exp_Rev Access'!$F$7:$GK$318,$DX$2,FALSE)),"",VLOOKUP($B357,'[1]1718  Exp_Rev Access'!$F$7:$GK$318,$DX$2,FALSE))</f>
        <v>0</v>
      </c>
      <c r="DY357" s="90">
        <f>IF(ISNA(VLOOKUP($B357,'[1]1718  Exp_Rev Access'!$F$7:$GK$318,$DY$2,FALSE)),"",VLOOKUP($B357,'[1]1718  Exp_Rev Access'!$F$7:$GK$318,$DY$2,FALSE))</f>
        <v>34977.31</v>
      </c>
      <c r="DZ357" s="90">
        <f>IF(ISNA(VLOOKUP($B357,'[1]1718  Exp_Rev Access'!$F$7:$GK$318,$DZ$2,FALSE)),"",VLOOKUP($B357,'[1]1718  Exp_Rev Access'!$F$7:$GK$318,$DZ$2,FALSE))</f>
        <v>0</v>
      </c>
      <c r="EA357" s="90">
        <f>IF(ISNA(VLOOKUP($B357,'[1]1718  Exp_Rev Access'!$F$7:$GK$318,$EA$2,FALSE)),"",VLOOKUP($B357,'[1]1718  Exp_Rev Access'!$F$7:$GK$318,$EA$2,FALSE))</f>
        <v>0</v>
      </c>
      <c r="EB357" s="90">
        <f>IF(ISNA(VLOOKUP($B357,'[1]1718  Exp_Rev Access'!$F$7:$GK$318,$EB$2,FALSE)),"",VLOOKUP($B357,'[1]1718  Exp_Rev Access'!$F$7:$GK$318,$EB$2,FALSE))</f>
        <v>0</v>
      </c>
      <c r="EC357" s="90">
        <f>IF(ISNA(VLOOKUP($B357,'[1]1718  Exp_Rev Access'!$F$7:$GK$318,$EC$2,FALSE)),"",VLOOKUP($B357,'[1]1718  Exp_Rev Access'!$F$7:$GK$318,$EC$2,FALSE))</f>
        <v>0</v>
      </c>
      <c r="ED357" s="90">
        <f>IF(ISNA(VLOOKUP($B357,'[1]1718  Exp_Rev Access'!$F$7:$GK$318,$ED$2,FALSE)),"",VLOOKUP($B357,'[1]1718  Exp_Rev Access'!$F$7:$GK$318,$ED$2,FALSE))</f>
        <v>0</v>
      </c>
      <c r="EE357" s="90">
        <f>IF(ISNA(VLOOKUP($B357,'[1]1718  Exp_Rev Access'!$F$7:$GK$318,$EE$2,FALSE)),"",VLOOKUP($B357,'[1]1718  Exp_Rev Access'!$F$7:$GK$318,$EE$2,FALSE))</f>
        <v>0</v>
      </c>
      <c r="EF357" s="90">
        <f>IF(ISNA(VLOOKUP($B357,'[1]1718  Exp_Rev Access'!$F$7:$GK$318,$EF$2,FALSE)),"",VLOOKUP($B357,'[1]1718  Exp_Rev Access'!$F$7:$GK$318,$EF$2,FALSE))</f>
        <v>0</v>
      </c>
      <c r="EG357" s="90">
        <f>IF(ISNA(VLOOKUP($B357,'[1]1718  Exp_Rev Access'!$F$7:$GK$318,$EG$2,FALSE)),"",VLOOKUP($B357,'[1]1718  Exp_Rev Access'!$F$7:$GK$318,$EG$2,FALSE))</f>
        <v>0</v>
      </c>
      <c r="EH357" s="90">
        <f>IF(ISNA(VLOOKUP($B357,'[1]1718  Exp_Rev Access'!$F$7:$GK$318,$EH$2,FALSE)),"",VLOOKUP($B357,'[1]1718  Exp_Rev Access'!$F$7:$GK$318,$EH$2,FALSE))</f>
        <v>0</v>
      </c>
      <c r="EI357" s="90">
        <f>IF(ISNA(VLOOKUP($B357,'[1]1718  Exp_Rev Access'!$F$7:$GK$318,$EI$2,FALSE)),"",VLOOKUP($B357,'[1]1718  Exp_Rev Access'!$F$7:$GK$318,$EI$2,FALSE))</f>
        <v>0</v>
      </c>
      <c r="EJ357" s="90">
        <f>IF(ISNA(VLOOKUP($B357,'[1]1718  Exp_Rev Access'!$F$7:$GK$318,$EJ$2,FALSE)),"",VLOOKUP($B357,'[1]1718  Exp_Rev Access'!$F$7:$GK$318,$EJ$2,FALSE))</f>
        <v>0</v>
      </c>
      <c r="EK357" s="90">
        <f>IF(ISNA(VLOOKUP($B357,'[1]1718  Exp_Rev Access'!$F$7:$GK$318,$EK$2,FALSE)),"",VLOOKUP($B357,'[1]1718  Exp_Rev Access'!$F$7:$GK$318,$EK$2,FALSE))</f>
        <v>0</v>
      </c>
      <c r="EL357" s="90">
        <f>IF(ISNA(VLOOKUP($B357,'[1]1718  Exp_Rev Access'!$F$7:$GK$318,$EL$2,FALSE)),"",VLOOKUP($B357,'[1]1718  Exp_Rev Access'!$F$7:$GK$318,$EL$2,FALSE))</f>
        <v>0</v>
      </c>
      <c r="EM357" s="90">
        <f>IF(ISNA(VLOOKUP($B357,'[1]1718  Exp_Rev Access'!$F$7:$GK$318,$EM$2,FALSE)),"",VLOOKUP($B357,'[1]1718  Exp_Rev Access'!$F$7:$GK$318,$EM$2,FALSE))</f>
        <v>0</v>
      </c>
      <c r="EN357" s="90">
        <f>IF(ISNA(VLOOKUP($B357,'[1]1718  Exp_Rev Access'!$F$7:$GK$318,$EN$2,FALSE)),"",VLOOKUP($B357,'[1]1718  Exp_Rev Access'!$F$7:$GK$318,$EN$2,FALSE))</f>
        <v>0</v>
      </c>
      <c r="EO357" s="90">
        <f>IF(ISNA(VLOOKUP($B357,'[1]1718  Exp_Rev Access'!$F$7:$GK$318,$EO$2,FALSE)),"",VLOOKUP($B357,'[1]1718  Exp_Rev Access'!$F$7:$GK$318,$EO$2,FALSE))</f>
        <v>0</v>
      </c>
      <c r="EP357" s="90">
        <f>IF(ISNA(VLOOKUP($B357,'[1]1718  Exp_Rev Access'!$F$7:$GK$318,$EP$2,FALSE)),"",VLOOKUP($B357,'[1]1718  Exp_Rev Access'!$F$7:$GK$318,$EP$2,FALSE))</f>
        <v>0</v>
      </c>
      <c r="EQ357" s="90">
        <f>IF(ISNA(VLOOKUP($B357,'[1]1718  Exp_Rev Access'!$F$7:$GK$318,$EQ$2,FALSE)),"",VLOOKUP($B357,'[1]1718  Exp_Rev Access'!$F$7:$GK$318,$EQ$2,FALSE))</f>
        <v>0</v>
      </c>
      <c r="ER357" s="90">
        <f>IF(ISNA(VLOOKUP($B357,'[1]1718  Exp_Rev Access'!$F$7:$GK$318,$ER$2,FALSE)),"",VLOOKUP($B357,'[1]1718  Exp_Rev Access'!$F$7:$GK$318,$ER$2,FALSE))</f>
        <v>0</v>
      </c>
      <c r="ES357" s="90">
        <f>IF(ISNA(VLOOKUP($B357,'[1]1718  Exp_Rev Access'!$F$7:$GK$318,$ES$2,FALSE)),"",VLOOKUP($B357,'[1]1718  Exp_Rev Access'!$F$7:$GK$318,$ES$2,FALSE))</f>
        <v>0</v>
      </c>
      <c r="ET357" s="90">
        <f>IF(ISNA(VLOOKUP($B357,'[1]1718  Exp_Rev Access'!$F$7:$GK$318,$ET$2,FALSE)),"",VLOOKUP($B357,'[1]1718  Exp_Rev Access'!$F$7:$GK$318,$ET$2,FALSE))</f>
        <v>0</v>
      </c>
      <c r="EU357" s="90">
        <f>IF(ISNA(VLOOKUP($B357,'[1]1718  Exp_Rev Access'!$F$7:$GK$318,$EU$2,FALSE)),"",VLOOKUP($B357,'[1]1718  Exp_Rev Access'!$F$7:$GK$318,$EU$2,FALSE))</f>
        <v>0</v>
      </c>
      <c r="EV357" s="90">
        <f>IF(ISNA(VLOOKUP($B357,'[1]1718  Exp_Rev Access'!$F$7:$GK$318,$EV$2,FALSE)),"",VLOOKUP($B357,'[1]1718  Exp_Rev Access'!$F$7:$GK$318,$EV$2,FALSE))</f>
        <v>0</v>
      </c>
      <c r="EW357" s="90">
        <f>IF(ISNA(VLOOKUP($B357,'[1]1718  Exp_Rev Access'!$F$7:$GK$318,$EW$2,FALSE)),"",VLOOKUP($B357,'[1]1718  Exp_Rev Access'!$F$7:$GK$318,$EW$2,FALSE))</f>
        <v>0</v>
      </c>
      <c r="EX357" s="90">
        <f>IF(ISNA(VLOOKUP($B357,'[1]1718  Exp_Rev Access'!$F$7:$GK$318,$EX$2,FALSE)),"",VLOOKUP($B357,'[1]1718  Exp_Rev Access'!$F$7:$GK$318,$EX$2,FALSE))</f>
        <v>0</v>
      </c>
      <c r="EY357" s="90">
        <f>IF(ISNA(VLOOKUP($B357,'[1]1718  Exp_Rev Access'!$F$7:$GK$318,$EY$2,FALSE)),"",VLOOKUP($B357,'[1]1718  Exp_Rev Access'!$F$7:$GK$318,$EY$2,FALSE))</f>
        <v>0</v>
      </c>
      <c r="EZ357" s="90">
        <f>IF(ISNA(VLOOKUP($B357,'[1]1718  Exp_Rev Access'!$F$7:$GK$318,$EZ$2,FALSE)),"",VLOOKUP($B357,'[1]1718  Exp_Rev Access'!$F$7:$GK$318,$EZ$2,FALSE))</f>
        <v>0</v>
      </c>
      <c r="FA357" s="90">
        <f>IF(ISNA(VLOOKUP($B357,'[1]1718  Exp_Rev Access'!$F$7:$GK$318,$FA$2,FALSE)),"",VLOOKUP($B357,'[1]1718  Exp_Rev Access'!$F$7:$GK$318,$FA$2,FALSE))</f>
        <v>0</v>
      </c>
      <c r="FB357" s="90">
        <f>IF(ISNA(VLOOKUP($B357,'[1]1718  Exp_Rev Access'!$F$7:$GK$318,$FB$2,FALSE)),"",VLOOKUP($B357,'[1]1718  Exp_Rev Access'!$F$7:$GK$318,$FB$2,FALSE))</f>
        <v>0</v>
      </c>
      <c r="FC357" s="90">
        <f>IF(ISNA(VLOOKUP($B357,'[1]1718  Exp_Rev Access'!$F$7:$GK$318,$FC$2,FALSE)),"",VLOOKUP($B357,'[1]1718  Exp_Rev Access'!$F$7:$GK$318,$FC$2,FALSE))</f>
        <v>0</v>
      </c>
      <c r="FD357" s="90">
        <f>IF(ISNA(VLOOKUP($B357,'[1]1718  Exp_Rev Access'!$F$7:$GK$318,$FD$2,FALSE)),"",VLOOKUP($B357,'[1]1718  Exp_Rev Access'!$F$7:$GK$318,$FD$2,FALSE))</f>
        <v>0</v>
      </c>
      <c r="FE357" s="90">
        <f>IF(ISNA(VLOOKUP($B357,'[1]1718  Exp_Rev Access'!$F$7:$GK$318,$FE$2,FALSE)),"",VLOOKUP($B357,'[1]1718  Exp_Rev Access'!$F$7:$GK$318,$FE$2,FALSE))</f>
        <v>0</v>
      </c>
      <c r="FF357" s="90">
        <f>IF(ISNA(VLOOKUP($B357,'[1]1718  Exp_Rev Access'!$F$7:$GK$318,$FF$2,FALSE)),"",VLOOKUP($B357,'[1]1718  Exp_Rev Access'!$F$7:$GK$318,$FF$2,FALSE))</f>
        <v>0</v>
      </c>
      <c r="FG357" s="90">
        <f>IF(ISNA(VLOOKUP($B357,'[1]1718  Exp_Rev Access'!$F$7:$GK$318,$FG$2,FALSE)),"",VLOOKUP($B357,'[1]1718  Exp_Rev Access'!$F$7:$GK$318,$FG$2,FALSE))</f>
        <v>0</v>
      </c>
      <c r="FH357" s="90">
        <f>IF(ISNA(VLOOKUP($B357,'[1]1718  Exp_Rev Access'!$F$7:$GK$318,$FH$2,FALSE)),"",VLOOKUP($B357,'[1]1718  Exp_Rev Access'!$F$7:$GK$318,$FH$2,FALSE))</f>
        <v>0</v>
      </c>
      <c r="FI357" s="90">
        <f>IF(ISNA(VLOOKUP($B357,'[1]1718  Exp_Rev Access'!$F$7:$GK$318,$FI$2,FALSE)),"",VLOOKUP($B357,'[1]1718  Exp_Rev Access'!$F$7:$GK$318,$FI$2,FALSE))</f>
        <v>0</v>
      </c>
      <c r="FJ357" s="90">
        <f>IF(ISNA(VLOOKUP($B357,'[1]1718  Exp_Rev Access'!$F$7:$GK$318,$FJ$2,FALSE)),"",VLOOKUP($B357,'[1]1718  Exp_Rev Access'!$F$7:$GK$318,$FJ$2,FALSE))</f>
        <v>0</v>
      </c>
      <c r="FK357" s="90">
        <f>IF(ISNA(VLOOKUP($B357,'[1]1718  Exp_Rev Access'!$F$7:$GK$318,$FK$2,FALSE)),"",VLOOKUP($B357,'[1]1718  Exp_Rev Access'!$F$7:$GK$318,$FK$2,FALSE))</f>
        <v>0</v>
      </c>
      <c r="FL357" s="90">
        <f>IF(ISNA(VLOOKUP($B357,'[1]1718  Exp_Rev Access'!$F$7:$GK$318,$FL$2,FALSE)),"",VLOOKUP($B357,'[1]1718  Exp_Rev Access'!$F$7:$GK$318,$FL$2,FALSE))</f>
        <v>0</v>
      </c>
      <c r="FM357" s="90">
        <f>IF(ISNA(VLOOKUP($B357,'[1]1718  Exp_Rev Access'!$F$7:$GK$318,$FM$2,FALSE)),"",VLOOKUP($B357,'[1]1718  Exp_Rev Access'!$F$7:$GK$318,$FM$2,FALSE))</f>
        <v>0</v>
      </c>
      <c r="FN357" s="90">
        <f>IF(ISNA(VLOOKUP($B357,'[1]1718  Exp_Rev Access'!$F$7:$GK$318,$FN$2,FALSE)),"",VLOOKUP($B357,'[1]1718  Exp_Rev Access'!$F$7:$GK$318,$FN$2,FALSE))</f>
        <v>0</v>
      </c>
      <c r="FO357" s="90">
        <f>IF(ISNA(VLOOKUP($B357,'[1]1718  Exp_Rev Access'!$F$7:$GK$318,$FO$2,FALSE)),"",VLOOKUP($B357,'[1]1718  Exp_Rev Access'!$F$7:$GK$318,$FO$2,FALSE))</f>
        <v>0</v>
      </c>
      <c r="FP357" s="90">
        <f>IF(ISNA(VLOOKUP($B357,'[1]1718  Exp_Rev Access'!$F$7:$GK$318,$FP$2,FALSE)),"",VLOOKUP($B357,'[1]1718  Exp_Rev Access'!$F$7:$GK$318,$FP$2,FALSE))</f>
        <v>0</v>
      </c>
      <c r="FQ357" s="90">
        <f>IF(ISNA(VLOOKUP($B357,'[1]1718  Exp_Rev Access'!$F$7:$GK$318,$FQ$2,FALSE)),"",VLOOKUP($B357,'[1]1718  Exp_Rev Access'!$F$7:$GK$318,$FQ$2,FALSE))</f>
        <v>0</v>
      </c>
      <c r="FR357" s="90">
        <f>IF(ISNA(VLOOKUP($B357,'[1]1718  Exp_Rev Access'!$F$7:$GK$318,$FR$2,FALSE)),"",VLOOKUP($B357,'[1]1718  Exp_Rev Access'!$F$7:$GK$318,$FR$2,FALSE))</f>
        <v>1386.83</v>
      </c>
      <c r="FS357" s="56">
        <f t="shared" si="925"/>
        <v>108240.49</v>
      </c>
      <c r="FT357" s="92">
        <f t="shared" si="926"/>
        <v>0.17810036841631993</v>
      </c>
      <c r="FU357" s="94">
        <f t="shared" si="927"/>
        <v>3049.027887323944</v>
      </c>
      <c r="FV357" s="95">
        <f>IF(ISNA(VLOOKUP($B357,'[1]1718  Exp_Rev Access'!$F$7:$GK$318,$FV$2,FALSE)),"",VLOOKUP($B357,'[1]1718  Exp_Rev Access'!$F$7:$GK$318,$FV$2,FALSE))</f>
        <v>0</v>
      </c>
      <c r="FW357" s="95">
        <f>IF(ISNA(VLOOKUP($B357,'[1]1718  Exp_Rev Access'!$F$7:$GK$318,$FW$2,FALSE)),"",VLOOKUP($B357,'[1]1718  Exp_Rev Access'!$F$7:$GK$318,$FW$2,FALSE))</f>
        <v>0</v>
      </c>
      <c r="FX357" s="95">
        <f>IF(ISNA(VLOOKUP($B357,'[1]1718  Exp_Rev Access'!$F$7:$GK$318,$FX$2,FALSE)),"",VLOOKUP($B357,'[1]1718  Exp_Rev Access'!$F$7:$GK$318,$FX$2,FALSE))</f>
        <v>0</v>
      </c>
      <c r="FY357" s="95">
        <f>IF(ISNA(VLOOKUP($B357,'[1]1718  Exp_Rev Access'!$F$7:$GK$318,$FY$2,FALSE)),"",VLOOKUP($B357,'[1]1718  Exp_Rev Access'!$F$7:$GK$318,$FY$2,FALSE))</f>
        <v>0</v>
      </c>
      <c r="FZ357" s="95">
        <f>IF(ISNA(VLOOKUP($B357,'[1]1718  Exp_Rev Access'!$F$7:$GK$318,$FZ$2,FALSE)),"",VLOOKUP($B357,'[1]1718  Exp_Rev Access'!$F$7:$GK$318,$FZ$2,FALSE))</f>
        <v>0</v>
      </c>
      <c r="GA357" s="95">
        <f>IF(ISNA(VLOOKUP($B357,'[1]1718  Exp_Rev Access'!$F$7:$GK$318,$GA$2,FALSE)),"",VLOOKUP($B357,'[1]1718  Exp_Rev Access'!$F$7:$GK$318,$GA$2,FALSE))</f>
        <v>0</v>
      </c>
      <c r="GB357" s="95">
        <f>IF(ISNA(VLOOKUP($B357,'[1]1718  Exp_Rev Access'!$F$7:$GK$318,$GB$2,FALSE)),"",VLOOKUP($B357,'[1]1718  Exp_Rev Access'!$F$7:$GK$318,$GB$2,FALSE))</f>
        <v>0</v>
      </c>
      <c r="GC357" s="95">
        <f>IF(ISNA(VLOOKUP($B357,'[1]1718  Exp_Rev Access'!$F$7:$GK$318,$GC$2,FALSE)),"",VLOOKUP($B357,'[1]1718  Exp_Rev Access'!$F$7:$GK$318,$GC$2,FALSE))</f>
        <v>0</v>
      </c>
      <c r="GD357" s="95">
        <f>IF(ISNA(VLOOKUP($B357,'[1]1718  Exp_Rev Access'!$F$7:$GK$318,$GD$2,FALSE)),"",VLOOKUP($B357,'[1]1718  Exp_Rev Access'!$F$7:$GK$318,$GD$2,FALSE))</f>
        <v>0</v>
      </c>
      <c r="GE357" s="95">
        <f>IF(ISNA(VLOOKUP($B357,'[1]1718  Exp_Rev Access'!$F$7:$GK$318,$GE$2,FALSE)),"",VLOOKUP($B357,'[1]1718  Exp_Rev Access'!$F$7:$GK$318,$GE$2,FALSE))</f>
        <v>0</v>
      </c>
      <c r="GF357" s="95">
        <f>IF(ISNA(VLOOKUP($B357,'[1]1718  Exp_Rev Access'!$F$7:$GK$318,$GF$2,FALSE)),"",VLOOKUP($B357,'[1]1718  Exp_Rev Access'!$F$7:$GK$318,$GF$2,FALSE))</f>
        <v>0</v>
      </c>
      <c r="GG357" s="95">
        <f>IF(ISNA(VLOOKUP($B357,'[1]1718  Exp_Rev Access'!$F$7:$GK$318,$GG$2,FALSE)),"",VLOOKUP($B357,'[1]1718  Exp_Rev Access'!$F$7:$GK$318,$GG$2,FALSE))</f>
        <v>0</v>
      </c>
      <c r="GH357" s="95">
        <f>IF(ISNA(VLOOKUP($B357,'[1]1718  Exp_Rev Access'!$F$7:$GK$318,$GH$2,FALSE)),"",VLOOKUP($B357,'[1]1718  Exp_Rev Access'!$F$7:$GK$318,$GH$2,FALSE))</f>
        <v>0</v>
      </c>
      <c r="GI357" s="95">
        <f>IF(ISNA(VLOOKUP($B357,'[1]1718  Exp_Rev Access'!$F$7:$GK$318,$GI$2,FALSE)),"",VLOOKUP($B357,'[1]1718  Exp_Rev Access'!$F$7:$GK$318,$GI$2,FALSE))</f>
        <v>0</v>
      </c>
      <c r="GJ357" s="95">
        <f>IF(ISNA(VLOOKUP($B357,'[1]1718  Exp_Rev Access'!$F$7:$GK$318,$GJ$2,FALSE)),"",VLOOKUP($B357,'[1]1718  Exp_Rev Access'!$F$7:$GK$318,$GJ$2,FALSE))</f>
        <v>0</v>
      </c>
      <c r="GK357" s="95">
        <f>IF(ISNA(VLOOKUP($B357,'[1]1718  Exp_Rev Access'!$F$7:$GK$318,$GK$2,FALSE)),"",VLOOKUP($B357,'[1]1718  Exp_Rev Access'!$F$7:$GK$318,$GK$2,FALSE))</f>
        <v>0</v>
      </c>
      <c r="GL357" s="95">
        <f>IF(ISNA(VLOOKUP($B357,'[1]1718  Exp_Rev Access'!$F$7:$GK$318,$GL$2,FALSE)),"",VLOOKUP($B357,'[1]1718  Exp_Rev Access'!$F$7:$GK$318,$GL$2,FALSE))</f>
        <v>0</v>
      </c>
      <c r="GM357" s="95">
        <f>IF(ISNA(VLOOKUP($B357,'[1]1718  Exp_Rev Access'!$F$7:$GK$318,$GM$2,FALSE)),"",VLOOKUP($B357,'[1]1718  Exp_Rev Access'!$F$7:$GK$318,$GM$2,FALSE))</f>
        <v>0</v>
      </c>
      <c r="GN357" s="95">
        <f>IF(ISNA(VLOOKUP($B357,'[1]1718  Exp_Rev Access'!$F$7:$GK$318,$GN$2,FALSE)),"",VLOOKUP($B357,'[1]1718  Exp_Rev Access'!$F$7:$GK$318,$GN$2,FALSE))</f>
        <v>0</v>
      </c>
      <c r="GO357" s="95">
        <f>IF(ISNA(VLOOKUP($B357,'[1]1718  Exp_Rev Access'!$F$7:$GK$318,$GO$2,FALSE)),"",VLOOKUP($B357,'[1]1718  Exp_Rev Access'!$F$7:$GK$318,$GO$2,FALSE))</f>
        <v>0</v>
      </c>
      <c r="GP357" s="95">
        <f>IF(ISNA(VLOOKUP($B357,'[1]1718  Exp_Rev Access'!$F$7:$GK$318,$GP$2,FALSE)),"",VLOOKUP($B357,'[1]1718  Exp_Rev Access'!$F$7:$GK$318,$GP$2,FALSE))</f>
        <v>0</v>
      </c>
      <c r="GQ357" s="95">
        <f>IF(ISNA(VLOOKUP($B357,'[1]1718  Exp_Rev Access'!$F$7:$GK$318,$GQ$2,FALSE)),"",VLOOKUP($B357,'[1]1718  Exp_Rev Access'!$F$7:$GK$318,$GQ$2,FALSE))</f>
        <v>0</v>
      </c>
      <c r="GR357" s="95">
        <f>IF(ISNA(VLOOKUP($B357,'[1]1718  Exp_Rev Access'!$F$7:$GK$318,$GR$2,FALSE)),"",VLOOKUP($B357,'[1]1718  Exp_Rev Access'!$F$7:$GK$318,$GR$2,FALSE))</f>
        <v>0</v>
      </c>
      <c r="GS357" s="95">
        <f>IF(ISNA(VLOOKUP($B357,'[1]1718  Exp_Rev Access'!$F$7:$GK$318,$GS$2,FALSE)),"",VLOOKUP($B357,'[1]1718  Exp_Rev Access'!$F$7:$GK$318,$GS$2,FALSE))</f>
        <v>0</v>
      </c>
      <c r="GT357" s="95">
        <f>IF(ISNA(VLOOKUP($B357,'[1]1718  Exp_Rev Access'!$F$7:$GK$318,$GT$2,FALSE)),"",VLOOKUP($B357,'[1]1718  Exp_Rev Access'!$F$7:$GK$318,$GT$2,FALSE))</f>
        <v>0</v>
      </c>
      <c r="GU357" s="56">
        <f t="shared" si="928"/>
        <v>0</v>
      </c>
      <c r="GV357" s="92">
        <f t="shared" si="929"/>
        <v>0</v>
      </c>
      <c r="GW357" s="96">
        <f t="shared" si="930"/>
        <v>0</v>
      </c>
    </row>
    <row r="358" spans="1:222" x14ac:dyDescent="0.3">
      <c r="A358" s="108"/>
      <c r="B358" s="88" t="s">
        <v>712</v>
      </c>
      <c r="C358" s="89" t="s">
        <v>713</v>
      </c>
      <c r="D358" s="75">
        <f>IF(ISNA(VLOOKUP($B358,'[1]1718 enrollment_Rev_Exp by size'!$A$7:H689,3,FALSE)),"",VLOOKUP($B358,'[1]1718 enrollment_Rev_Exp by size'!$A$7:$G$350,3,FALSE))</f>
        <v>137</v>
      </c>
      <c r="E358" s="76">
        <f>IF(ISNA(VLOOKUP($B358,'[1]1718 enrollment_Rev_Exp by size'!$A$7:I691,5,FALSE)),"",VLOOKUP($B358,'[1]1718 enrollment_Rev_Exp by size'!$A$7:$G$350,5,FALSE))</f>
        <v>3051063.57</v>
      </c>
      <c r="F358" s="70">
        <f t="shared" si="912"/>
        <v>3051063.5700000003</v>
      </c>
      <c r="G358" s="70">
        <f t="shared" si="913"/>
        <v>0</v>
      </c>
      <c r="H358" s="90">
        <f>IF(ISNA(VLOOKUP($B358,'[1]1718  Exp_Rev Access'!$F$7:$GK$318,3,FALSE)),"",VLOOKUP($B358,'[1]1718  Exp_Rev Access'!$F$7:$GK$318,3,FALSE))</f>
        <v>118507.54</v>
      </c>
      <c r="I358" s="90">
        <f>IF(ISNA(VLOOKUP($B358,'[1]1718  Exp_Rev Access'!$F$7:$GK$318,4,FALSE)),"",VLOOKUP($B358,'[1]1718  Exp_Rev Access'!$F$7:$GK$318,4,FALSE))</f>
        <v>0</v>
      </c>
      <c r="J358" s="90">
        <f>IF(ISNA(VLOOKUP($B358,'[1]1718  Exp_Rev Access'!$F$7:$GK$318,5,FALSE)),"",VLOOKUP($B358,'[1]1718  Exp_Rev Access'!$F$7:$GK$318,5,FALSE))</f>
        <v>0</v>
      </c>
      <c r="K358" s="90">
        <f>IF(ISNA(VLOOKUP($B358,'[1]1718  Exp_Rev Access'!$F$7:$GK$318,6,FALSE)),"-",VLOOKUP($B358,'[1]1718  Exp_Rev Access'!$F$7:$GK$318,6,FALSE))</f>
        <v>8984.9</v>
      </c>
      <c r="L358" s="90">
        <f>IF(ISNA(VLOOKUP($B358,'[1]1718  Exp_Rev Access'!$F$7:$GK$318,7,FALSE)),"",VLOOKUP($B358,'[1]1718  Exp_Rev Access'!$F$7:$GK$318,7,FALSE))</f>
        <v>0</v>
      </c>
      <c r="M358" s="90">
        <f>IF(ISNA(VLOOKUP($B358,'[1]1718  Exp_Rev Access'!$F$7:$GK$318,8,FALSE)),"",VLOOKUP($B358,'[1]1718  Exp_Rev Access'!$F$7:$GK$318,8,FALSE))</f>
        <v>0</v>
      </c>
      <c r="N358" s="56">
        <f t="shared" si="914"/>
        <v>127492.43999999999</v>
      </c>
      <c r="O358" s="91">
        <f t="shared" si="915"/>
        <v>4.1786228662551266E-2</v>
      </c>
      <c r="P358" s="56">
        <f t="shared" si="916"/>
        <v>930.60175182481748</v>
      </c>
      <c r="Q358" s="90">
        <f>IF(ISNA(VLOOKUP($B358,'[1]1718  Exp_Rev Access'!$F$7:$GK$318,10,FALSE)),"",VLOOKUP($B358,'[1]1718  Exp_Rev Access'!$F$7:$GK$318,10,FALSE))</f>
        <v>279.33</v>
      </c>
      <c r="R358" s="90">
        <f>IF(ISNA(VLOOKUP($B358,'[1]1718  Exp_Rev Access'!$F$7:$GK$318,11,FALSE)),"",VLOOKUP($B358,'[1]1718  Exp_Rev Access'!$F$7:$GK$318,11,FALSE))</f>
        <v>0</v>
      </c>
      <c r="S358" s="90">
        <f>IF(ISNA(VLOOKUP($B358,'[1]1718  Exp_Rev Access'!$F$7:$GK$318,12,FALSE)),"",VLOOKUP($B358,'[1]1718  Exp_Rev Access'!$F$7:$GK$318,12,FALSE))</f>
        <v>0</v>
      </c>
      <c r="T358" s="90">
        <f>IF(ISNA(VLOOKUP($B358,'[1]1718  Exp_Rev Access'!$F$7:$GK$318,13,FALSE)),"",VLOOKUP($B358,'[1]1718  Exp_Rev Access'!$F$7:$GK$318,13,FALSE))</f>
        <v>0</v>
      </c>
      <c r="U358" s="90">
        <f>IF(ISNA(VLOOKUP($B358,'[1]1718  Exp_Rev Access'!$F$7:$GK$318,14,FALSE)),"",VLOOKUP($B358,'[1]1718  Exp_Rev Access'!$F$7:$GK$318,14,FALSE))</f>
        <v>0</v>
      </c>
      <c r="V358" s="90">
        <f>IF(ISNA(VLOOKUP($B358,'[1]1718  Exp_Rev Access'!$F$7:$GK$318,15,FALSE)),"",VLOOKUP($B358,'[1]1718  Exp_Rev Access'!$F$7:$GK$318,15,FALSE))</f>
        <v>0</v>
      </c>
      <c r="W358" s="90">
        <f>IF(ISNA(VLOOKUP($B358,'[1]1718  Exp_Rev Access'!$F$7:$GK$318,16,FALSE)),"",VLOOKUP($B358,'[1]1718  Exp_Rev Access'!$F$7:$GK$318,16,FALSE))</f>
        <v>0</v>
      </c>
      <c r="X358" s="90">
        <f>IF(ISNA(VLOOKUP($B358,'[1]1718  Exp_Rev Access'!$F$7:$GK$318,17,FALSE)),"",VLOOKUP($B358,'[1]1718  Exp_Rev Access'!$F$7:$GK$318,17,FALSE))</f>
        <v>0</v>
      </c>
      <c r="Y358" s="90">
        <f>IF(ISNA(VLOOKUP($B358,'[1]1718  Exp_Rev Access'!$F$7:$GK$318,18,FALSE)),"",VLOOKUP($B358,'[1]1718  Exp_Rev Access'!$F$7:$GK$318,18,FALSE))</f>
        <v>527.63</v>
      </c>
      <c r="Z358" s="90">
        <f>IF(ISNA(VLOOKUP($B358,'[1]1718  Exp_Rev Access'!$F$7:$GK$318,19,FALSE)),"",VLOOKUP($B358,'[1]1718  Exp_Rev Access'!$F$7:$GK$318,19,FALSE))</f>
        <v>0</v>
      </c>
      <c r="AA358" s="90">
        <f>IF(ISNA(VLOOKUP($B358,'[1]1718  Exp_Rev Access'!$F$7:$GK$318,20,FALSE)),"",VLOOKUP($B358,'[1]1718  Exp_Rev Access'!$F$7:$GK$318,20,FALSE))</f>
        <v>0</v>
      </c>
      <c r="AB358" s="90">
        <f>IF(ISNA(VLOOKUP($B358,'[1]1718  Exp_Rev Access'!$F$7:$GK$318,21,FALSE)),"",VLOOKUP($B358,'[1]1718  Exp_Rev Access'!$F$7:$GK$318,21,FALSE))</f>
        <v>0</v>
      </c>
      <c r="AC358" s="90">
        <f>IF(ISNA(VLOOKUP($B358,'[1]1718  Exp_Rev Access'!$F$7:$GK$318,22,FALSE)),"",VLOOKUP($B358,'[1]1718  Exp_Rev Access'!$F$7:$GK$318,22,FALSE))</f>
        <v>0</v>
      </c>
      <c r="AD358" s="90">
        <f>IF(ISNA(VLOOKUP($B358,'[1]1718  Exp_Rev Access'!$F$7:$GK$318,23,FALSE)),"",VLOOKUP($B358,'[1]1718  Exp_Rev Access'!$F$7:$GK$318,23,FALSE))</f>
        <v>15884.4</v>
      </c>
      <c r="AE358" s="90">
        <f>IF(ISNA(VLOOKUP($B358,'[1]1718  Exp_Rev Access'!$F$7:$GK$318,24,FALSE)),"",VLOOKUP($B358,'[1]1718  Exp_Rev Access'!$F$7:$GK$318,24,FALSE))</f>
        <v>2180.11</v>
      </c>
      <c r="AF358" s="90">
        <f>IF(ISNA(VLOOKUP($B358,'[1]1718  Exp_Rev Access'!$F$7:$GK$318,25,FALSE)),"",VLOOKUP($B358,'[1]1718  Exp_Rev Access'!$F$7:$GK$318,25,FALSE))</f>
        <v>0</v>
      </c>
      <c r="AG358" s="90">
        <f>IF(ISNA(VLOOKUP($B358,'[1]1718  Exp_Rev Access'!$F$7:$GK$318,26,FALSE)),"",VLOOKUP($B358,'[1]1718  Exp_Rev Access'!$F$7:$GK$318,26,FALSE))</f>
        <v>1175.23</v>
      </c>
      <c r="AH358" s="90">
        <f>IF(ISNA(VLOOKUP($B358,'[1]1718  Exp_Rev Access'!$F$7:$GK$318,27,FALSE)),"",VLOOKUP($B358,'[1]1718  Exp_Rev Access'!$F$7:$GK$318,27,FALSE))</f>
        <v>102.05</v>
      </c>
      <c r="AI358" s="90">
        <f>IF(ISNA(VLOOKUP($B358,'[1]1718  Exp_Rev Access'!$F$7:$GK$318,28,FALSE)),"",VLOOKUP($B358,'[1]1718  Exp_Rev Access'!$F$7:$GK$318,28,FALSE))</f>
        <v>3600</v>
      </c>
      <c r="AJ358" s="90">
        <f>IF(ISNA(VLOOKUP($B358,'[1]1718  Exp_Rev Access'!$F$7:$GK$318,29,FALSE)),"",VLOOKUP($B358,'[1]1718  Exp_Rev Access'!$F$7:$GK$318,29,FALSE))</f>
        <v>0</v>
      </c>
      <c r="AK358" s="90">
        <f>IF(ISNA(VLOOKUP($B358,'[1]1718  Exp_Rev Access'!$F$7:$GK$318,30,FALSE)),"",VLOOKUP($B358,'[1]1718  Exp_Rev Access'!$F$7:$GK$318,30,FALSE))</f>
        <v>0</v>
      </c>
      <c r="AL358" s="90">
        <f>IF(ISNA(VLOOKUP($B358,'[1]1718  Exp_Rev Access'!$F$7:$GK$318,31,FALSE)),"",VLOOKUP($B358,'[1]1718  Exp_Rev Access'!$F$7:$GK$318,31,FALSE))</f>
        <v>1532.16</v>
      </c>
      <c r="AM358" s="56">
        <f t="shared" si="917"/>
        <v>25280.91</v>
      </c>
      <c r="AN358" s="92">
        <f t="shared" si="918"/>
        <v>8.2859335507060577E-3</v>
      </c>
      <c r="AO358" s="71">
        <f t="shared" si="919"/>
        <v>184.53218978102188</v>
      </c>
      <c r="AP358" s="90">
        <f>IF(ISNA(VLOOKUP($B358,'[1]1718  Exp_Rev Access'!$F$7:$GK$318,33,FALSE)),"",VLOOKUP($B358,'[1]1718  Exp_Rev Access'!$F$7:$GK$318,33,FALSE))</f>
        <v>1768577.71</v>
      </c>
      <c r="AQ358" s="90">
        <f>IF(ISNA(VLOOKUP($B358,'[1]1718  Exp_Rev Access'!$F$7:$GK$318,34,FALSE)),"",VLOOKUP($B358,'[1]1718  Exp_Rev Access'!$F$7:$GK$318,34,FALSE))</f>
        <v>17771.509999999998</v>
      </c>
      <c r="AR358" s="90">
        <f>IF(ISNA(VLOOKUP($B358,'[1]1718  Exp_Rev Access'!$F$7:$GK$318,35,FALSE)),"",VLOOKUP($B358,'[1]1718  Exp_Rev Access'!$F$7:$GK$318,35,FALSE))</f>
        <v>177775.01</v>
      </c>
      <c r="AS358" s="90">
        <f>IF(ISNA(VLOOKUP($B358,'[1]1718  Exp_Rev Access'!$F$7:$GK$318,36,FALSE)),"",VLOOKUP($B358,'[1]1718  Exp_Rev Access'!$F$7:$GK$318,36,FALSE))</f>
        <v>0</v>
      </c>
      <c r="AT358" s="90">
        <f>IF(ISNA(VLOOKUP($B358,'[1]1718  Exp_Rev Access'!$F$7:$GK$318,37,FALSE)),"",VLOOKUP($B358,'[1]1718  Exp_Rev Access'!$F$7:$GK$318,37,FALSE))</f>
        <v>0</v>
      </c>
      <c r="AU358" s="56">
        <f t="shared" si="920"/>
        <v>1964124.23</v>
      </c>
      <c r="AV358" s="93">
        <f t="shared" si="921"/>
        <v>0.64375067412967735</v>
      </c>
      <c r="AW358" s="56">
        <f t="shared" si="922"/>
        <v>14336.673211678832</v>
      </c>
      <c r="AX358" s="90">
        <f>IF(ISNA(VLOOKUP($B358,'[1]1718  Exp_Rev Access'!$F$7:$GK$318,39,FALSE)),"",VLOOKUP($B358,'[1]1718  Exp_Rev Access'!$F$7:$GK$318,39,FALSE))</f>
        <v>0</v>
      </c>
      <c r="AY358" s="90">
        <f>IF(ISNA(VLOOKUP($B358,'[1]1718  Exp_Rev Access'!$F$7:$GK$318,40,FALSE)),"",VLOOKUP($B358,'[1]1718  Exp_Rev Access'!$F$7:$GK$318,40,FALSE))</f>
        <v>127059.15</v>
      </c>
      <c r="AZ358" s="90">
        <f>IF(ISNA(VLOOKUP($B358,'[1]1718  Exp_Rev Access'!$F$7:$GK$318,41,FALSE)),"",VLOOKUP($B358,'[1]1718  Exp_Rev Access'!$F$7:$GK$318,41,FALSE))</f>
        <v>0</v>
      </c>
      <c r="BA358" s="90">
        <f>IF(ISNA(VLOOKUP($B358,'[1]1718  Exp_Rev Access'!$F$7:$GK$318,42,FALSE)),"",VLOOKUP($B358,'[1]1718  Exp_Rev Access'!$F$7:$GK$318,42,FALSE))</f>
        <v>0</v>
      </c>
      <c r="BB358" s="90">
        <f>IF(ISNA(VLOOKUP($B358,'[1]1718  Exp_Rev Access'!$F$7:$GK$318,43,FALSE)),"",VLOOKUP($B358,'[1]1718  Exp_Rev Access'!$F$7:$GK$318,43,FALSE))</f>
        <v>0</v>
      </c>
      <c r="BC358" s="90">
        <f>IF(ISNA(VLOOKUP($B358,'[1]1718  Exp_Rev Access'!$F$7:$GK$318,44,FALSE)),"",VLOOKUP($B358,'[1]1718  Exp_Rev Access'!$F$7:$GK$318,44,FALSE))</f>
        <v>96565.759999999995</v>
      </c>
      <c r="BD358" s="90">
        <f>IF(ISNA(VLOOKUP($B358,'[1]1718  Exp_Rev Access'!$F$7:$GK$318,45,FALSE)),"",VLOOKUP($B358,'[1]1718  Exp_Rev Access'!$F$7:$GK$318,45,FALSE))</f>
        <v>0</v>
      </c>
      <c r="BE358" s="90">
        <f>IF(ISNA(VLOOKUP($B358,'[1]1718  Exp_Rev Access'!$F$7:$GK$318,46,FALSE)),"",VLOOKUP($B358,'[1]1718  Exp_Rev Access'!$F$7:$GK$318,46,FALSE))</f>
        <v>64174.33</v>
      </c>
      <c r="BF358" s="90">
        <f>IF(ISNA(VLOOKUP($B358,'[1]1718  Exp_Rev Access'!$F$7:$GK$318,47,FALSE)),"",VLOOKUP($B358,'[1]1718  Exp_Rev Access'!$F$7:$GK$318,47,FALSE))</f>
        <v>0</v>
      </c>
      <c r="BG358" s="90">
        <f>IF(ISNA(VLOOKUP($B358,'[1]1718  Exp_Rev Access'!$F$7:$GK$318,48,FALSE)),"",VLOOKUP($B358,'[1]1718  Exp_Rev Access'!$F$7:$GK$318,48,FALSE))</f>
        <v>0</v>
      </c>
      <c r="BH358" s="90">
        <f>IF(ISNA(VLOOKUP($B358,'[1]1718  Exp_Rev Access'!$F$7:$GK$318,49,FALSE)),"",VLOOKUP($B358,'[1]1718  Exp_Rev Access'!$F$7:$GK$318,49,FALSE))</f>
        <v>1633.32</v>
      </c>
      <c r="BI358" s="90">
        <f>IF(ISNA(VLOOKUP($B358,'[1]1718  Exp_Rev Access'!$F$7:$GK$318,50,FALSE)),"",VLOOKUP($B358,'[1]1718  Exp_Rev Access'!$F$7:$GK$318,50,FALSE))</f>
        <v>0</v>
      </c>
      <c r="BJ358" s="90">
        <f>IF(ISNA(VLOOKUP($B358,'[1]1718  Exp_Rev Access'!$F$7:$GK$318,51,FALSE)),"",VLOOKUP($B358,'[1]1718  Exp_Rev Access'!$F$7:$GK$318,51,FALSE))</f>
        <v>4785.07</v>
      </c>
      <c r="BK358" s="90">
        <f>IF(ISNA(VLOOKUP($B358,'[1]1718  Exp_Rev Access'!$F$7:$GK$318,52,FALSE)),"",VLOOKUP($B358,'[1]1718  Exp_Rev Access'!$F$7:$GK$318,52,FALSE))</f>
        <v>240345.85</v>
      </c>
      <c r="BL358" s="90">
        <f>IF(ISNA(VLOOKUP($B358,'[1]1718  Exp_Rev Access'!$F$7:$GK$318,53,FALSE)),"",VLOOKUP($B358,'[1]1718  Exp_Rev Access'!$F$7:$GK$318,53,FALSE))</f>
        <v>13062</v>
      </c>
      <c r="BM358" s="90">
        <f>IF(ISNA(VLOOKUP($B358,'[1]1718  Exp_Rev Access'!$F$7:$GK$318,54,FALSE)),"",VLOOKUP($B358,'[1]1718  Exp_Rev Access'!$F$7:$GK$318,54,FALSE))</f>
        <v>0</v>
      </c>
      <c r="BN358" s="90">
        <f>IF(ISNA(VLOOKUP($B358,'[1]1718  Exp_Rev Access'!$F$7:$GK$318,55,FALSE)),"",VLOOKUP($B358,'[1]1718  Exp_Rev Access'!$F$7:$GK$318,55,FALSE))</f>
        <v>0</v>
      </c>
      <c r="BO358" s="90">
        <f>IF(ISNA(VLOOKUP($B358,'[1]1718  Exp_Rev Access'!$F$7:$GK$318,56,FALSE)),"",VLOOKUP($B358,'[1]1718  Exp_Rev Access'!$F$7:$GK$318,56,FALSE))</f>
        <v>0</v>
      </c>
      <c r="BP358" s="90">
        <f>IF(ISNA(VLOOKUP($B358,'[1]1718  Exp_Rev Access'!$F$7:$GK$318,57,FALSE)),"",VLOOKUP($B358,'[1]1718  Exp_Rev Access'!$F$7:$GK$318,57,FALSE))</f>
        <v>0</v>
      </c>
      <c r="BQ358" s="90">
        <f>IF(ISNA(VLOOKUP($B358,'[1]1718  Exp_Rev Access'!$F$7:$GK$318,58,FALSE)),"",VLOOKUP($B358,'[1]1718  Exp_Rev Access'!$F$7:$GK$318,58,FALSE))</f>
        <v>2000</v>
      </c>
      <c r="BR358" s="90">
        <f>IF(ISNA(VLOOKUP($B358,'[1]1718  Exp_Rev Access'!$F$7:$GK$318,59,FALSE)),"",VLOOKUP($B358,'[1]1718  Exp_Rev Access'!$F$7:$GK$318,59,FALSE))</f>
        <v>0</v>
      </c>
      <c r="BS358" s="90">
        <f>IF(ISNA(VLOOKUP($B358,'[1]1718  Exp_Rev Access'!$F$7:$GK$318,60,FALSE)),"",VLOOKUP($B358,'[1]1718  Exp_Rev Access'!$F$7:$GK$318,60,FALSE))</f>
        <v>0</v>
      </c>
      <c r="BT358" s="90">
        <f>IF(ISNA(VLOOKUP($B358,'[1]1718  Exp_Rev Access'!$F$7:$GK$318,61,FALSE)),"",VLOOKUP($B358,'[1]1718  Exp_Rev Access'!$F$7:$GK$318,61,FALSE))</f>
        <v>0</v>
      </c>
      <c r="BU358" s="90">
        <f>IF(ISNA(VLOOKUP($B358,'[1]1718  Exp_Rev Access'!$F$7:$GK$318,62,FALSE)),"",VLOOKUP($B358,'[1]1718  Exp_Rev Access'!$F$7:$GK$318,62,FALSE))</f>
        <v>0</v>
      </c>
      <c r="BV358" s="56">
        <f t="shared" si="893"/>
        <v>549625.48</v>
      </c>
      <c r="BW358" s="92">
        <f t="shared" si="923"/>
        <v>0.18014225773735681</v>
      </c>
      <c r="BX358" s="71">
        <f t="shared" si="924"/>
        <v>4011.8648175182479</v>
      </c>
      <c r="BY358" s="90">
        <f>IF(ISNA(VLOOKUP($B358,'[1]1718  Exp_Rev Access'!$F$7:$GK$318,64,FALSE)),"",VLOOKUP($B358,'[1]1718  Exp_Rev Access'!$F$7:$GK$318,64,FALSE))</f>
        <v>0</v>
      </c>
      <c r="BZ358" s="90">
        <f>IF(ISNA(VLOOKUP($B358,'[1]1718  Exp_Rev Access'!$F$7:$GK$318,65,FALSE)),"",VLOOKUP($B358,'[1]1718  Exp_Rev Access'!$F$7:$GK$318,65,FALSE))</f>
        <v>84342.02</v>
      </c>
      <c r="CA358" s="90">
        <f>IF(ISNA(VLOOKUP($B358,'[1]1718  Exp_Rev Access'!$F$7:$GK$318,66,FALSE)),"",VLOOKUP($B358,'[1]1718  Exp_Rev Access'!$F$7:$GK$318,66,FALSE))</f>
        <v>6638.75</v>
      </c>
      <c r="CB358" s="90">
        <f>IF(ISNA(VLOOKUP($B358,'[1]1718  Exp_Rev Access'!$F$7:$GK$318,67,FALSE)),"",VLOOKUP($B358,'[1]1718  Exp_Rev Access'!$F$7:$GK$318,67,FALSE))</f>
        <v>0</v>
      </c>
      <c r="CC358" s="90">
        <f>IF(ISNA(VLOOKUP($B358,'[1]1718  Exp_Rev Access'!$F$7:$GK$318,68,FALSE)),"",VLOOKUP($B358,'[1]1718  Exp_Rev Access'!$F$7:$GK$318,68,FALSE))</f>
        <v>4002.75</v>
      </c>
      <c r="CD358" s="90">
        <f>IF(ISNA(VLOOKUP($B358,'[1]1718  Exp_Rev Access'!$F$7:$GK$318,69,FALSE)),"",VLOOKUP($B358,'[1]1718  Exp_Rev Access'!$F$7:$GK$318,69,FALSE))</f>
        <v>0</v>
      </c>
      <c r="CE358" s="56">
        <f t="shared" si="881"/>
        <v>94983.52</v>
      </c>
      <c r="CF358" s="92">
        <f t="shared" si="896"/>
        <v>3.1131281869685858E-2</v>
      </c>
      <c r="CG358" s="78">
        <f t="shared" si="897"/>
        <v>693.31036496350373</v>
      </c>
      <c r="CH358" s="90">
        <f>IF(ISNA(VLOOKUP($B358,'[1]1718  Exp_Rev Access'!$F$7:$GK$318,$CH$2,FALSE)),"",VLOOKUP($B358,'[1]1718  Exp_Rev Access'!$F$7:$GK$318,$CH$2,FALSE))</f>
        <v>0</v>
      </c>
      <c r="CI358" s="90">
        <f>IF(ISNA(VLOOKUP($B358,'[1]1718  Exp_Rev Access'!$F$7:$GK$318,$CI$2,FALSE)),"",VLOOKUP($B358,'[1]1718  Exp_Rev Access'!$F$7:$GK$318,$CI$2,FALSE))</f>
        <v>0</v>
      </c>
      <c r="CJ358" s="90">
        <f>IF(ISNA(VLOOKUP($B358,'[1]1718  Exp_Rev Access'!$F$7:$GK$318,$CJ$2,FALSE)),"",VLOOKUP($B358,'[1]1718  Exp_Rev Access'!$F$7:$GK$318,$CJ$2,FALSE))</f>
        <v>0</v>
      </c>
      <c r="CK358" s="90">
        <f>IF(ISNA(VLOOKUP($B358,'[1]1718  Exp_Rev Access'!$F$7:$GK$318,$CK$2,FALSE)),"",VLOOKUP($B358,'[1]1718  Exp_Rev Access'!$F$7:$GK$318,$CK$2,FALSE))</f>
        <v>0</v>
      </c>
      <c r="CL358" s="90">
        <f>IF(ISNA(VLOOKUP($B358,'[1]1718  Exp_Rev Access'!$F$7:$GK$318,$CL$2,FALSE)),"",VLOOKUP($B358,'[1]1718  Exp_Rev Access'!$F$7:$GK$318,$CL$2,FALSE))</f>
        <v>0</v>
      </c>
      <c r="CM358" s="90">
        <f>IF(ISNA(VLOOKUP($B358,'[1]1718  Exp_Rev Access'!$F$7:$GK$318,$CM$2,FALSE)),"",VLOOKUP($B358,'[1]1718  Exp_Rev Access'!$F$7:$GK$318,$CM$2,FALSE))</f>
        <v>0</v>
      </c>
      <c r="CN358" s="90">
        <f>IF(ISNA(VLOOKUP($B358,'[1]1718  Exp_Rev Access'!$F$7:$GK$318,$CN$2,FALSE)),"",VLOOKUP($B358,'[1]1718  Exp_Rev Access'!$F$7:$GK$318,$CN$2,FALSE))</f>
        <v>0</v>
      </c>
      <c r="CO358" s="90">
        <f>IF(ISNA(VLOOKUP($B358,'[1]1718  Exp_Rev Access'!$F$7:$GK$318,$CO$2,FALSE)),"",VLOOKUP($B358,'[1]1718  Exp_Rev Access'!$F$7:$GK$318,$CO$2,FALSE))</f>
        <v>0</v>
      </c>
      <c r="CP358" s="90">
        <f>IF(ISNA(VLOOKUP($B358,'[1]1718  Exp_Rev Access'!$F$7:$GK$318,$CP$2,FALSE)),"",VLOOKUP($B358,'[1]1718  Exp_Rev Access'!$F$7:$GK$318,$CP$2,FALSE))</f>
        <v>0</v>
      </c>
      <c r="CQ358" s="90">
        <f>IF(ISNA(VLOOKUP($B358,'[1]1718  Exp_Rev Access'!$F$7:$GK$318,$CQ$2,FALSE)),"",VLOOKUP($B358,'[1]1718  Exp_Rev Access'!$F$7:$GK$318,$CQ$2,FALSE))</f>
        <v>41736</v>
      </c>
      <c r="CR358" s="90">
        <f>IF(ISNA(VLOOKUP($B358,'[1]1718  Exp_Rev Access'!$F$7:$GK$318,$CR$2,FALSE)),"",VLOOKUP($B358,'[1]1718  Exp_Rev Access'!$F$7:$GK$318,$CR$2,FALSE))</f>
        <v>0</v>
      </c>
      <c r="CS358" s="90">
        <f>IF(ISNA(VLOOKUP($B358,'[1]1718  Exp_Rev Access'!$F$7:$GK$318,$CS$2,FALSE)),"",VLOOKUP($B358,'[1]1718  Exp_Rev Access'!$F$7:$GK$318,$CS$2,FALSE))</f>
        <v>8040.17</v>
      </c>
      <c r="CT358" s="90">
        <f>IF(ISNA(VLOOKUP($B358,'[1]1718  Exp_Rev Access'!$F$7:$GK$318,$CT$2,FALSE)),"",VLOOKUP($B358,'[1]1718  Exp_Rev Access'!$F$7:$GK$318,$CT$2,FALSE))</f>
        <v>0</v>
      </c>
      <c r="CU358" s="90">
        <f>IF(ISNA(VLOOKUP($B358,'[1]1718  Exp_Rev Access'!$F$7:$GK$318,$CU$2,FALSE)),"",VLOOKUP($B358,'[1]1718  Exp_Rev Access'!$F$7:$GK$318,$CU$2,FALSE))</f>
        <v>83009.81</v>
      </c>
      <c r="CV358" s="90">
        <f>IF(ISNA(VLOOKUP($B358,'[1]1718  Exp_Rev Access'!$F$7:$GK$318,$CV$2,FALSE)),"",VLOOKUP($B358,'[1]1718  Exp_Rev Access'!$F$7:$GK$318,$CV$2,FALSE))</f>
        <v>21960.400000000001</v>
      </c>
      <c r="CW358" s="90">
        <f>IF(ISNA(VLOOKUP($B358,'[1]1718  Exp_Rev Access'!$F$7:$GK$318,$CW$2,FALSE)),"",VLOOKUP($B358,'[1]1718  Exp_Rev Access'!$F$7:$GK$318,$CW$2,FALSE))</f>
        <v>0</v>
      </c>
      <c r="CX358" s="90">
        <f>IF(ISNA(VLOOKUP($B358,'[1]1718  Exp_Rev Access'!$F$7:$GK$318,$CX$2,FALSE)),"",VLOOKUP($B358,'[1]1718  Exp_Rev Access'!$F$7:$GK$318,$CX$2,FALSE))</f>
        <v>0</v>
      </c>
      <c r="CY358" s="90">
        <f>IF(ISNA(VLOOKUP($B358,'[1]1718  Exp_Rev Access'!$F$7:$GK$318,$CY$2,FALSE)),"",VLOOKUP($B358,'[1]1718  Exp_Rev Access'!$F$7:$GK$318,$CY$2,FALSE))</f>
        <v>0</v>
      </c>
      <c r="CZ358" s="90">
        <f>IF(ISNA(VLOOKUP($B358,'[1]1718  Exp_Rev Access'!$F$7:$GK$318,$CZ$2,FALSE)),"",VLOOKUP($B358,'[1]1718  Exp_Rev Access'!$F$7:$GK$318,$CZ$2,FALSE))</f>
        <v>0</v>
      </c>
      <c r="DA358" s="90">
        <f>IF(ISNA(VLOOKUP($B358,'[1]1718  Exp_Rev Access'!$F$7:$GK$318,$DA$2,FALSE)),"",VLOOKUP($B358,'[1]1718  Exp_Rev Access'!$F$7:$GK$318,$DA$2,FALSE))</f>
        <v>0</v>
      </c>
      <c r="DB358" s="90">
        <f>IF(ISNA(VLOOKUP($B358,'[1]1718  Exp_Rev Access'!$F$7:$GK$318,$DB$2,FALSE)),"",VLOOKUP($B358,'[1]1718  Exp_Rev Access'!$F$7:$GK$318,$DB$2,FALSE))</f>
        <v>0</v>
      </c>
      <c r="DC358" s="90">
        <f>IF(ISNA(VLOOKUP($B358,'[1]1718  Exp_Rev Access'!$F$7:$GK$318,$DC$2,FALSE)),"",VLOOKUP($B358,'[1]1718  Exp_Rev Access'!$F$7:$GK$318,$DC$2,FALSE))</f>
        <v>0</v>
      </c>
      <c r="DD358" s="90">
        <f>IF(ISNA(VLOOKUP($B358,'[1]1718  Exp_Rev Access'!$F$7:$GK$318,$DD$2,FALSE)),"",VLOOKUP($B358,'[1]1718  Exp_Rev Access'!$F$7:$GK$318,$DD$2,FALSE))</f>
        <v>0</v>
      </c>
      <c r="DE358" s="90">
        <f>IF(ISNA(VLOOKUP($B358,'[1]1718  Exp_Rev Access'!$F$7:$GK$318,$DE$2,FALSE)),"",VLOOKUP($B358,'[1]1718  Exp_Rev Access'!$F$7:$GK$318,$DE$2,FALSE))</f>
        <v>0</v>
      </c>
      <c r="DF358" s="90">
        <f>IF(ISNA(VLOOKUP($B358,'[1]1718  Exp_Rev Access'!$F$7:$GK$318,$DF$2,FALSE)),"",VLOOKUP($B358,'[1]1718  Exp_Rev Access'!$F$7:$GK$318,$DF$2,FALSE))</f>
        <v>0</v>
      </c>
      <c r="DG358" s="90">
        <f>IF(ISNA(VLOOKUP($B358,'[1]1718  Exp_Rev Access'!$F$7:$GK$318,$DG$2,FALSE)),"",VLOOKUP($B358,'[1]1718  Exp_Rev Access'!$F$7:$GK$318,$DG$2,FALSE))</f>
        <v>0</v>
      </c>
      <c r="DH358" s="90">
        <f>IF(ISNA(VLOOKUP($B358,'[1]1718  Exp_Rev Access'!$F$7:$GK$318,$DH$2,FALSE)),"",VLOOKUP($B358,'[1]1718  Exp_Rev Access'!$F$7:$GK$318,$DH$2,FALSE))</f>
        <v>0</v>
      </c>
      <c r="DI358" s="90">
        <f>IF(ISNA(VLOOKUP($B358,'[1]1718  Exp_Rev Access'!$F$7:$GK$318,$DI$2,FALSE)),"",VLOOKUP($B358,'[1]1718  Exp_Rev Access'!$F$7:$GK$318,$DI$2,FALSE))</f>
        <v>63507.21</v>
      </c>
      <c r="DJ358" s="90">
        <f>IF(ISNA(VLOOKUP($B358,'[1]1718  Exp_Rev Access'!$F$7:$GK$318,$DJ$2,FALSE)),"",VLOOKUP($B358,'[1]1718  Exp_Rev Access'!$F$7:$GK$318,$DJ$2,FALSE))</f>
        <v>0</v>
      </c>
      <c r="DK358" s="90">
        <f>IF(ISNA(VLOOKUP($B358,'[1]1718  Exp_Rev Access'!$F$7:$GK$318,$DK$2,FALSE)),"",VLOOKUP($B358,'[1]1718  Exp_Rev Access'!$F$7:$GK$318,$DK$2,FALSE))</f>
        <v>0</v>
      </c>
      <c r="DL358" s="90">
        <f>IF(ISNA(VLOOKUP($B358,'[1]1718  Exp_Rev Access'!$F$7:$GK$318,$DL$2,FALSE)),"",VLOOKUP($B358,'[1]1718  Exp_Rev Access'!$F$7:$GK$318,$DL$2,FALSE))</f>
        <v>0</v>
      </c>
      <c r="DM358" s="90">
        <f>IF(ISNA(VLOOKUP($B358,'[1]1718  Exp_Rev Access'!$F$7:$GK$318,$DM$2,FALSE)),"",VLOOKUP($B358,'[1]1718  Exp_Rev Access'!$F$7:$GK$318,$DM$2,FALSE))</f>
        <v>0</v>
      </c>
      <c r="DN358" s="90">
        <f>IF(ISNA(VLOOKUP($B358,'[1]1718  Exp_Rev Access'!$F$7:$GK$318,$DN$2,FALSE)),"",VLOOKUP($B358,'[1]1718  Exp_Rev Access'!$F$7:$GK$318,$DN$2,FALSE))</f>
        <v>0</v>
      </c>
      <c r="DO358" s="90">
        <f>IF(ISNA(VLOOKUP($B358,'[1]1718  Exp_Rev Access'!$F$7:$GK$318,$DO$2,FALSE)),"",VLOOKUP($B358,'[1]1718  Exp_Rev Access'!$F$7:$GK$318,$DO$2,FALSE))</f>
        <v>0</v>
      </c>
      <c r="DP358" s="90">
        <f>IF(ISNA(VLOOKUP($B358,'[1]1718  Exp_Rev Access'!$F$7:$GK$318,$DP$2,FALSE)),"",VLOOKUP($B358,'[1]1718  Exp_Rev Access'!$F$7:$GK$318,$DP$2,FALSE))</f>
        <v>0</v>
      </c>
      <c r="DQ358" s="90">
        <f>IF(ISNA(VLOOKUP($B358,'[1]1718  Exp_Rev Access'!$F$7:$GK$318,$DQ$2,FALSE)),"",VLOOKUP($B358,'[1]1718  Exp_Rev Access'!$F$7:$GK$318,$DQ$2,FALSE))</f>
        <v>0</v>
      </c>
      <c r="DR358" s="90">
        <f>IF(ISNA(VLOOKUP($B358,'[1]1718  Exp_Rev Access'!$F$7:$GK$318,$DR$2,FALSE)),"",VLOOKUP($B358,'[1]1718  Exp_Rev Access'!$F$7:$GK$318,$DR$2,FALSE))</f>
        <v>0</v>
      </c>
      <c r="DS358" s="90">
        <f>IF(ISNA(VLOOKUP($B358,'[1]1718  Exp_Rev Access'!$F$7:$GK$318,$DS$2,FALSE)),"",VLOOKUP($B358,'[1]1718  Exp_Rev Access'!$F$7:$GK$318,$DS$2,FALSE))</f>
        <v>0</v>
      </c>
      <c r="DT358" s="90">
        <f>IF(ISNA(VLOOKUP($B358,'[1]1718  Exp_Rev Access'!$F$7:$GK$318,$DT$2,FALSE)),"",VLOOKUP($B358,'[1]1718  Exp_Rev Access'!$F$7:$GK$318,$DT$2,FALSE))</f>
        <v>0</v>
      </c>
      <c r="DU358" s="90">
        <f>IF(ISNA(VLOOKUP($B358,'[1]1718  Exp_Rev Access'!$F$7:$GK$318,$DU$2,FALSE)),"",VLOOKUP($B358,'[1]1718  Exp_Rev Access'!$F$7:$GK$318,$DU$2,FALSE))</f>
        <v>0</v>
      </c>
      <c r="DV358" s="90">
        <f>IF(ISNA(VLOOKUP($B358,'[1]1718  Exp_Rev Access'!$F$7:$GK$318,$DV$2,FALSE)),"",VLOOKUP($B358,'[1]1718  Exp_Rev Access'!$F$7:$GK$318,$DV$2,FALSE))</f>
        <v>0</v>
      </c>
      <c r="DW358" s="90">
        <f>IF(ISNA(VLOOKUP($B358,'[1]1718  Exp_Rev Access'!$F$7:$GK$318,$DW$2,FALSE)),"",VLOOKUP($B358,'[1]1718  Exp_Rev Access'!$F$7:$GK$318,$DW$2,FALSE))</f>
        <v>0</v>
      </c>
      <c r="DX358" s="90">
        <f>IF(ISNA(VLOOKUP($B358,'[1]1718  Exp_Rev Access'!$F$7:$GK$318,$DX$2,FALSE)),"",VLOOKUP($B358,'[1]1718  Exp_Rev Access'!$F$7:$GK$318,$DX$2,FALSE))</f>
        <v>0</v>
      </c>
      <c r="DY358" s="90">
        <f>IF(ISNA(VLOOKUP($B358,'[1]1718  Exp_Rev Access'!$F$7:$GK$318,$DY$2,FALSE)),"",VLOOKUP($B358,'[1]1718  Exp_Rev Access'!$F$7:$GK$318,$DY$2,FALSE))</f>
        <v>12071.6</v>
      </c>
      <c r="DZ358" s="90">
        <f>IF(ISNA(VLOOKUP($B358,'[1]1718  Exp_Rev Access'!$F$7:$GK$318,$DZ$2,FALSE)),"",VLOOKUP($B358,'[1]1718  Exp_Rev Access'!$F$7:$GK$318,$DZ$2,FALSE))</f>
        <v>0</v>
      </c>
      <c r="EA358" s="90">
        <f>IF(ISNA(VLOOKUP($B358,'[1]1718  Exp_Rev Access'!$F$7:$GK$318,$EA$2,FALSE)),"",VLOOKUP($B358,'[1]1718  Exp_Rev Access'!$F$7:$GK$318,$EA$2,FALSE))</f>
        <v>0</v>
      </c>
      <c r="EB358" s="90">
        <f>IF(ISNA(VLOOKUP($B358,'[1]1718  Exp_Rev Access'!$F$7:$GK$318,$EB$2,FALSE)),"",VLOOKUP($B358,'[1]1718  Exp_Rev Access'!$F$7:$GK$318,$EB$2,FALSE))</f>
        <v>0</v>
      </c>
      <c r="EC358" s="90">
        <f>IF(ISNA(VLOOKUP($B358,'[1]1718  Exp_Rev Access'!$F$7:$GK$318,$EC$2,FALSE)),"",VLOOKUP($B358,'[1]1718  Exp_Rev Access'!$F$7:$GK$318,$EC$2,FALSE))</f>
        <v>0</v>
      </c>
      <c r="ED358" s="90">
        <f>IF(ISNA(VLOOKUP($B358,'[1]1718  Exp_Rev Access'!$F$7:$GK$318,$ED$2,FALSE)),"",VLOOKUP($B358,'[1]1718  Exp_Rev Access'!$F$7:$GK$318,$ED$2,FALSE))</f>
        <v>0</v>
      </c>
      <c r="EE358" s="90">
        <f>IF(ISNA(VLOOKUP($B358,'[1]1718  Exp_Rev Access'!$F$7:$GK$318,$EE$2,FALSE)),"",VLOOKUP($B358,'[1]1718  Exp_Rev Access'!$F$7:$GK$318,$EE$2,FALSE))</f>
        <v>0</v>
      </c>
      <c r="EF358" s="90">
        <f>IF(ISNA(VLOOKUP($B358,'[1]1718  Exp_Rev Access'!$F$7:$GK$318,$EF$2,FALSE)),"",VLOOKUP($B358,'[1]1718  Exp_Rev Access'!$F$7:$GK$318,$EF$2,FALSE))</f>
        <v>0</v>
      </c>
      <c r="EG358" s="90">
        <f>IF(ISNA(VLOOKUP($B358,'[1]1718  Exp_Rev Access'!$F$7:$GK$318,$EG$2,FALSE)),"",VLOOKUP($B358,'[1]1718  Exp_Rev Access'!$F$7:$GK$318,$EG$2,FALSE))</f>
        <v>12723</v>
      </c>
      <c r="EH358" s="90">
        <f>IF(ISNA(VLOOKUP($B358,'[1]1718  Exp_Rev Access'!$F$7:$GK$318,$EH$2,FALSE)),"",VLOOKUP($B358,'[1]1718  Exp_Rev Access'!$F$7:$GK$318,$EH$2,FALSE))</f>
        <v>0</v>
      </c>
      <c r="EI358" s="90">
        <f>IF(ISNA(VLOOKUP($B358,'[1]1718  Exp_Rev Access'!$F$7:$GK$318,$EI$2,FALSE)),"",VLOOKUP($B358,'[1]1718  Exp_Rev Access'!$F$7:$GK$318,$EI$2,FALSE))</f>
        <v>0</v>
      </c>
      <c r="EJ358" s="90">
        <f>IF(ISNA(VLOOKUP($B358,'[1]1718  Exp_Rev Access'!$F$7:$GK$318,$EJ$2,FALSE)),"",VLOOKUP($B358,'[1]1718  Exp_Rev Access'!$F$7:$GK$318,$EJ$2,FALSE))</f>
        <v>0</v>
      </c>
      <c r="EK358" s="90">
        <f>IF(ISNA(VLOOKUP($B358,'[1]1718  Exp_Rev Access'!$F$7:$GK$318,$EK$2,FALSE)),"",VLOOKUP($B358,'[1]1718  Exp_Rev Access'!$F$7:$GK$318,$EK$2,FALSE))</f>
        <v>0</v>
      </c>
      <c r="EL358" s="90">
        <f>IF(ISNA(VLOOKUP($B358,'[1]1718  Exp_Rev Access'!$F$7:$GK$318,$EL$2,FALSE)),"",VLOOKUP($B358,'[1]1718  Exp_Rev Access'!$F$7:$GK$318,$EL$2,FALSE))</f>
        <v>0</v>
      </c>
      <c r="EM358" s="90">
        <f>IF(ISNA(VLOOKUP($B358,'[1]1718  Exp_Rev Access'!$F$7:$GK$318,$EM$2,FALSE)),"",VLOOKUP($B358,'[1]1718  Exp_Rev Access'!$F$7:$GK$318,$EM$2,FALSE))</f>
        <v>0</v>
      </c>
      <c r="EN358" s="90">
        <f>IF(ISNA(VLOOKUP($B358,'[1]1718  Exp_Rev Access'!$F$7:$GK$318,$EN$2,FALSE)),"",VLOOKUP($B358,'[1]1718  Exp_Rev Access'!$F$7:$GK$318,$EN$2,FALSE))</f>
        <v>0</v>
      </c>
      <c r="EO358" s="90">
        <f>IF(ISNA(VLOOKUP($B358,'[1]1718  Exp_Rev Access'!$F$7:$GK$318,$EO$2,FALSE)),"",VLOOKUP($B358,'[1]1718  Exp_Rev Access'!$F$7:$GK$318,$EO$2,FALSE))</f>
        <v>0</v>
      </c>
      <c r="EP358" s="90">
        <f>IF(ISNA(VLOOKUP($B358,'[1]1718  Exp_Rev Access'!$F$7:$GK$318,$EP$2,FALSE)),"",VLOOKUP($B358,'[1]1718  Exp_Rev Access'!$F$7:$GK$318,$EP$2,FALSE))</f>
        <v>0</v>
      </c>
      <c r="EQ358" s="90">
        <f>IF(ISNA(VLOOKUP($B358,'[1]1718  Exp_Rev Access'!$F$7:$GK$318,$EQ$2,FALSE)),"",VLOOKUP($B358,'[1]1718  Exp_Rev Access'!$F$7:$GK$318,$EQ$2,FALSE))</f>
        <v>0</v>
      </c>
      <c r="ER358" s="90">
        <f>IF(ISNA(VLOOKUP($B358,'[1]1718  Exp_Rev Access'!$F$7:$GK$318,$ER$2,FALSE)),"",VLOOKUP($B358,'[1]1718  Exp_Rev Access'!$F$7:$GK$318,$ER$2,FALSE))</f>
        <v>0</v>
      </c>
      <c r="ES358" s="90">
        <f>IF(ISNA(VLOOKUP($B358,'[1]1718  Exp_Rev Access'!$F$7:$GK$318,$ES$2,FALSE)),"",VLOOKUP($B358,'[1]1718  Exp_Rev Access'!$F$7:$GK$318,$ES$2,FALSE))</f>
        <v>0</v>
      </c>
      <c r="ET358" s="90">
        <f>IF(ISNA(VLOOKUP($B358,'[1]1718  Exp_Rev Access'!$F$7:$GK$318,$ET$2,FALSE)),"",VLOOKUP($B358,'[1]1718  Exp_Rev Access'!$F$7:$GK$318,$ET$2,FALSE))</f>
        <v>0</v>
      </c>
      <c r="EU358" s="90">
        <f>IF(ISNA(VLOOKUP($B358,'[1]1718  Exp_Rev Access'!$F$7:$GK$318,$EU$2,FALSE)),"",VLOOKUP($B358,'[1]1718  Exp_Rev Access'!$F$7:$GK$318,$EU$2,FALSE))</f>
        <v>0</v>
      </c>
      <c r="EV358" s="90">
        <f>IF(ISNA(VLOOKUP($B358,'[1]1718  Exp_Rev Access'!$F$7:$GK$318,$EV$2,FALSE)),"",VLOOKUP($B358,'[1]1718  Exp_Rev Access'!$F$7:$GK$318,$EV$2,FALSE))</f>
        <v>0</v>
      </c>
      <c r="EW358" s="90">
        <f>IF(ISNA(VLOOKUP($B358,'[1]1718  Exp_Rev Access'!$F$7:$GK$318,$EW$2,FALSE)),"",VLOOKUP($B358,'[1]1718  Exp_Rev Access'!$F$7:$GK$318,$EW$2,FALSE))</f>
        <v>0</v>
      </c>
      <c r="EX358" s="90">
        <f>IF(ISNA(VLOOKUP($B358,'[1]1718  Exp_Rev Access'!$F$7:$GK$318,$EX$2,FALSE)),"",VLOOKUP($B358,'[1]1718  Exp_Rev Access'!$F$7:$GK$318,$EX$2,FALSE))</f>
        <v>0</v>
      </c>
      <c r="EY358" s="90">
        <f>IF(ISNA(VLOOKUP($B358,'[1]1718  Exp_Rev Access'!$F$7:$GK$318,$EY$2,FALSE)),"",VLOOKUP($B358,'[1]1718  Exp_Rev Access'!$F$7:$GK$318,$EY$2,FALSE))</f>
        <v>0</v>
      </c>
      <c r="EZ358" s="90">
        <f>IF(ISNA(VLOOKUP($B358,'[1]1718  Exp_Rev Access'!$F$7:$GK$318,$EZ$2,FALSE)),"",VLOOKUP($B358,'[1]1718  Exp_Rev Access'!$F$7:$GK$318,$EZ$2,FALSE))</f>
        <v>0</v>
      </c>
      <c r="FA358" s="90">
        <f>IF(ISNA(VLOOKUP($B358,'[1]1718  Exp_Rev Access'!$F$7:$GK$318,$FA$2,FALSE)),"",VLOOKUP($B358,'[1]1718  Exp_Rev Access'!$F$7:$GK$318,$FA$2,FALSE))</f>
        <v>0</v>
      </c>
      <c r="FB358" s="90">
        <f>IF(ISNA(VLOOKUP($B358,'[1]1718  Exp_Rev Access'!$F$7:$GK$318,$FB$2,FALSE)),"",VLOOKUP($B358,'[1]1718  Exp_Rev Access'!$F$7:$GK$318,$FB$2,FALSE))</f>
        <v>0</v>
      </c>
      <c r="FC358" s="90">
        <f>IF(ISNA(VLOOKUP($B358,'[1]1718  Exp_Rev Access'!$F$7:$GK$318,$FC$2,FALSE)),"",VLOOKUP($B358,'[1]1718  Exp_Rev Access'!$F$7:$GK$318,$FC$2,FALSE))</f>
        <v>0</v>
      </c>
      <c r="FD358" s="90">
        <f>IF(ISNA(VLOOKUP($B358,'[1]1718  Exp_Rev Access'!$F$7:$GK$318,$FD$2,FALSE)),"",VLOOKUP($B358,'[1]1718  Exp_Rev Access'!$F$7:$GK$318,$FD$2,FALSE))</f>
        <v>0</v>
      </c>
      <c r="FE358" s="90">
        <f>IF(ISNA(VLOOKUP($B358,'[1]1718  Exp_Rev Access'!$F$7:$GK$318,$FE$2,FALSE)),"",VLOOKUP($B358,'[1]1718  Exp_Rev Access'!$F$7:$GK$318,$FE$2,FALSE))</f>
        <v>0</v>
      </c>
      <c r="FF358" s="90">
        <f>IF(ISNA(VLOOKUP($B358,'[1]1718  Exp_Rev Access'!$F$7:$GK$318,$FF$2,FALSE)),"",VLOOKUP($B358,'[1]1718  Exp_Rev Access'!$F$7:$GK$318,$FF$2,FALSE))</f>
        <v>0</v>
      </c>
      <c r="FG358" s="90">
        <f>IF(ISNA(VLOOKUP($B358,'[1]1718  Exp_Rev Access'!$F$7:$GK$318,$FG$2,FALSE)),"",VLOOKUP($B358,'[1]1718  Exp_Rev Access'!$F$7:$GK$318,$FG$2,FALSE))</f>
        <v>0</v>
      </c>
      <c r="FH358" s="90">
        <f>IF(ISNA(VLOOKUP($B358,'[1]1718  Exp_Rev Access'!$F$7:$GK$318,$FH$2,FALSE)),"",VLOOKUP($B358,'[1]1718  Exp_Rev Access'!$F$7:$GK$318,$FH$2,FALSE))</f>
        <v>0</v>
      </c>
      <c r="FI358" s="90">
        <f>IF(ISNA(VLOOKUP($B358,'[1]1718  Exp_Rev Access'!$F$7:$GK$318,$FI$2,FALSE)),"",VLOOKUP($B358,'[1]1718  Exp_Rev Access'!$F$7:$GK$318,$FI$2,FALSE))</f>
        <v>0</v>
      </c>
      <c r="FJ358" s="90">
        <f>IF(ISNA(VLOOKUP($B358,'[1]1718  Exp_Rev Access'!$F$7:$GK$318,$FJ$2,FALSE)),"",VLOOKUP($B358,'[1]1718  Exp_Rev Access'!$F$7:$GK$318,$FJ$2,FALSE))</f>
        <v>0</v>
      </c>
      <c r="FK358" s="90">
        <f>IF(ISNA(VLOOKUP($B358,'[1]1718  Exp_Rev Access'!$F$7:$GK$318,$FK$2,FALSE)),"",VLOOKUP($B358,'[1]1718  Exp_Rev Access'!$F$7:$GK$318,$FK$2,FALSE))</f>
        <v>0</v>
      </c>
      <c r="FL358" s="90">
        <f>IF(ISNA(VLOOKUP($B358,'[1]1718  Exp_Rev Access'!$F$7:$GK$318,$FL$2,FALSE)),"",VLOOKUP($B358,'[1]1718  Exp_Rev Access'!$F$7:$GK$318,$FL$2,FALSE))</f>
        <v>0</v>
      </c>
      <c r="FM358" s="90">
        <f>IF(ISNA(VLOOKUP($B358,'[1]1718  Exp_Rev Access'!$F$7:$GK$318,$FM$2,FALSE)),"",VLOOKUP($B358,'[1]1718  Exp_Rev Access'!$F$7:$GK$318,$FM$2,FALSE))</f>
        <v>0</v>
      </c>
      <c r="FN358" s="90">
        <f>IF(ISNA(VLOOKUP($B358,'[1]1718  Exp_Rev Access'!$F$7:$GK$318,$FN$2,FALSE)),"",VLOOKUP($B358,'[1]1718  Exp_Rev Access'!$F$7:$GK$318,$FN$2,FALSE))</f>
        <v>0</v>
      </c>
      <c r="FO358" s="90">
        <f>IF(ISNA(VLOOKUP($B358,'[1]1718  Exp_Rev Access'!$F$7:$GK$318,$FO$2,FALSE)),"",VLOOKUP($B358,'[1]1718  Exp_Rev Access'!$F$7:$GK$318,$FO$2,FALSE))</f>
        <v>0</v>
      </c>
      <c r="FP358" s="90">
        <f>IF(ISNA(VLOOKUP($B358,'[1]1718  Exp_Rev Access'!$F$7:$GK$318,$FP$2,FALSE)),"",VLOOKUP($B358,'[1]1718  Exp_Rev Access'!$F$7:$GK$318,$FP$2,FALSE))</f>
        <v>0</v>
      </c>
      <c r="FQ358" s="90">
        <f>IF(ISNA(VLOOKUP($B358,'[1]1718  Exp_Rev Access'!$F$7:$GK$318,$FQ$2,FALSE)),"",VLOOKUP($B358,'[1]1718  Exp_Rev Access'!$F$7:$GK$318,$FQ$2,FALSE))</f>
        <v>0</v>
      </c>
      <c r="FR358" s="90">
        <f>IF(ISNA(VLOOKUP($B358,'[1]1718  Exp_Rev Access'!$F$7:$GK$318,$FR$2,FALSE)),"",VLOOKUP($B358,'[1]1718  Exp_Rev Access'!$F$7:$GK$318,$FR$2,FALSE))</f>
        <v>5913.66</v>
      </c>
      <c r="FS358" s="56">
        <f t="shared" si="925"/>
        <v>248961.84999999998</v>
      </c>
      <c r="FT358" s="92">
        <f t="shared" si="926"/>
        <v>8.159838177347449E-2</v>
      </c>
      <c r="FU358" s="94">
        <f t="shared" si="927"/>
        <v>1817.2397810218977</v>
      </c>
      <c r="FV358" s="95">
        <f>IF(ISNA(VLOOKUP($B358,'[1]1718  Exp_Rev Access'!$F$7:$GK$318,$FV$2,FALSE)),"",VLOOKUP($B358,'[1]1718  Exp_Rev Access'!$F$7:$GK$318,$FV$2,FALSE))</f>
        <v>31722</v>
      </c>
      <c r="FW358" s="95">
        <f>IF(ISNA(VLOOKUP($B358,'[1]1718  Exp_Rev Access'!$F$7:$GK$318,$FW$2,FALSE)),"",VLOOKUP($B358,'[1]1718  Exp_Rev Access'!$F$7:$GK$318,$FW$2,FALSE))</f>
        <v>0</v>
      </c>
      <c r="FX358" s="95">
        <f>IF(ISNA(VLOOKUP($B358,'[1]1718  Exp_Rev Access'!$F$7:$GK$318,$FX$2,FALSE)),"",VLOOKUP($B358,'[1]1718  Exp_Rev Access'!$F$7:$GK$318,$FX$2,FALSE))</f>
        <v>0</v>
      </c>
      <c r="FY358" s="95">
        <f>IF(ISNA(VLOOKUP($B358,'[1]1718  Exp_Rev Access'!$F$7:$GK$318,$FY$2,FALSE)),"",VLOOKUP($B358,'[1]1718  Exp_Rev Access'!$F$7:$GK$318,$FY$2,FALSE))</f>
        <v>0</v>
      </c>
      <c r="FZ358" s="95">
        <f>IF(ISNA(VLOOKUP($B358,'[1]1718  Exp_Rev Access'!$F$7:$GK$318,$FZ$2,FALSE)),"",VLOOKUP($B358,'[1]1718  Exp_Rev Access'!$F$7:$GK$318,$FZ$2,FALSE))</f>
        <v>0</v>
      </c>
      <c r="GA358" s="95">
        <f>IF(ISNA(VLOOKUP($B358,'[1]1718  Exp_Rev Access'!$F$7:$GK$318,$GA$2,FALSE)),"",VLOOKUP($B358,'[1]1718  Exp_Rev Access'!$F$7:$GK$318,$GA$2,FALSE))</f>
        <v>0</v>
      </c>
      <c r="GB358" s="95">
        <f>IF(ISNA(VLOOKUP($B358,'[1]1718  Exp_Rev Access'!$F$7:$GK$318,$GB$2,FALSE)),"",VLOOKUP($B358,'[1]1718  Exp_Rev Access'!$F$7:$GK$318,$GB$2,FALSE))</f>
        <v>0</v>
      </c>
      <c r="GC358" s="95">
        <f>IF(ISNA(VLOOKUP($B358,'[1]1718  Exp_Rev Access'!$F$7:$GK$318,$GC$2,FALSE)),"",VLOOKUP($B358,'[1]1718  Exp_Rev Access'!$F$7:$GK$318,$GC$2,FALSE))</f>
        <v>0</v>
      </c>
      <c r="GD358" s="95">
        <f>IF(ISNA(VLOOKUP($B358,'[1]1718  Exp_Rev Access'!$F$7:$GK$318,$GD$2,FALSE)),"",VLOOKUP($B358,'[1]1718  Exp_Rev Access'!$F$7:$GK$318,$GD$2,FALSE))</f>
        <v>1340.3</v>
      </c>
      <c r="GE358" s="95">
        <f>IF(ISNA(VLOOKUP($B358,'[1]1718  Exp_Rev Access'!$F$7:$GK$318,$GE$2,FALSE)),"",VLOOKUP($B358,'[1]1718  Exp_Rev Access'!$F$7:$GK$318,$GE$2,FALSE))</f>
        <v>3613</v>
      </c>
      <c r="GF358" s="95">
        <f>IF(ISNA(VLOOKUP($B358,'[1]1718  Exp_Rev Access'!$F$7:$GK$318,$GF$2,FALSE)),"",VLOOKUP($B358,'[1]1718  Exp_Rev Access'!$F$7:$GK$318,$GF$2,FALSE))</f>
        <v>720</v>
      </c>
      <c r="GG358" s="95">
        <f>IF(ISNA(VLOOKUP($B358,'[1]1718  Exp_Rev Access'!$F$7:$GK$318,$GG$2,FALSE)),"",VLOOKUP($B358,'[1]1718  Exp_Rev Access'!$F$7:$GK$318,$GG$2,FALSE))</f>
        <v>0</v>
      </c>
      <c r="GH358" s="95">
        <f>IF(ISNA(VLOOKUP($B358,'[1]1718  Exp_Rev Access'!$F$7:$GK$318,$GH$2,FALSE)),"",VLOOKUP($B358,'[1]1718  Exp_Rev Access'!$F$7:$GK$318,$GH$2,FALSE))</f>
        <v>0</v>
      </c>
      <c r="GI358" s="95">
        <f>IF(ISNA(VLOOKUP($B358,'[1]1718  Exp_Rev Access'!$F$7:$GK$318,$GI$2,FALSE)),"",VLOOKUP($B358,'[1]1718  Exp_Rev Access'!$F$7:$GK$318,$GI$2,FALSE))</f>
        <v>0</v>
      </c>
      <c r="GJ358" s="95">
        <f>IF(ISNA(VLOOKUP($B358,'[1]1718  Exp_Rev Access'!$F$7:$GK$318,$GJ$2,FALSE)),"",VLOOKUP($B358,'[1]1718  Exp_Rev Access'!$F$7:$GK$318,$GJ$2,FALSE))</f>
        <v>0</v>
      </c>
      <c r="GK358" s="95">
        <f>IF(ISNA(VLOOKUP($B358,'[1]1718  Exp_Rev Access'!$F$7:$GK$318,$GK$2,FALSE)),"",VLOOKUP($B358,'[1]1718  Exp_Rev Access'!$F$7:$GK$318,$GK$2,FALSE))</f>
        <v>3199.84</v>
      </c>
      <c r="GL358" s="95">
        <f>IF(ISNA(VLOOKUP($B358,'[1]1718  Exp_Rev Access'!$F$7:$GK$318,$GL$2,FALSE)),"",VLOOKUP($B358,'[1]1718  Exp_Rev Access'!$F$7:$GK$318,$GL$2,FALSE))</f>
        <v>0</v>
      </c>
      <c r="GM358" s="95">
        <f>IF(ISNA(VLOOKUP($B358,'[1]1718  Exp_Rev Access'!$F$7:$GK$318,$GM$2,FALSE)),"",VLOOKUP($B358,'[1]1718  Exp_Rev Access'!$F$7:$GK$318,$GM$2,FALSE))</f>
        <v>0</v>
      </c>
      <c r="GN358" s="95">
        <f>IF(ISNA(VLOOKUP($B358,'[1]1718  Exp_Rev Access'!$F$7:$GK$318,$GN$2,FALSE)),"",VLOOKUP($B358,'[1]1718  Exp_Rev Access'!$F$7:$GK$318,$GN$2,FALSE))</f>
        <v>0</v>
      </c>
      <c r="GO358" s="95">
        <f>IF(ISNA(VLOOKUP($B358,'[1]1718  Exp_Rev Access'!$F$7:$GK$318,$GO$2,FALSE)),"",VLOOKUP($B358,'[1]1718  Exp_Rev Access'!$F$7:$GK$318,$GO$2,FALSE))</f>
        <v>0</v>
      </c>
      <c r="GP358" s="95">
        <f>IF(ISNA(VLOOKUP($B358,'[1]1718  Exp_Rev Access'!$F$7:$GK$318,$GP$2,FALSE)),"",VLOOKUP($B358,'[1]1718  Exp_Rev Access'!$F$7:$GK$318,$GP$2,FALSE))</f>
        <v>0</v>
      </c>
      <c r="GQ358" s="95">
        <f>IF(ISNA(VLOOKUP($B358,'[1]1718  Exp_Rev Access'!$F$7:$GK$318,$GQ$2,FALSE)),"",VLOOKUP($B358,'[1]1718  Exp_Rev Access'!$F$7:$GK$318,$GQ$2,FALSE))</f>
        <v>0</v>
      </c>
      <c r="GR358" s="95">
        <f>IF(ISNA(VLOOKUP($B358,'[1]1718  Exp_Rev Access'!$F$7:$GK$318,$GR$2,FALSE)),"",VLOOKUP($B358,'[1]1718  Exp_Rev Access'!$F$7:$GK$318,$GR$2,FALSE))</f>
        <v>0</v>
      </c>
      <c r="GS358" s="95">
        <f>IF(ISNA(VLOOKUP($B358,'[1]1718  Exp_Rev Access'!$F$7:$GK$318,$GS$2,FALSE)),"",VLOOKUP($B358,'[1]1718  Exp_Rev Access'!$F$7:$GK$318,$GS$2,FALSE))</f>
        <v>0</v>
      </c>
      <c r="GT358" s="95">
        <f>IF(ISNA(VLOOKUP($B358,'[1]1718  Exp_Rev Access'!$F$7:$GK$318,$GT$2,FALSE)),"",VLOOKUP($B358,'[1]1718  Exp_Rev Access'!$F$7:$GK$318,$GT$2,FALSE))</f>
        <v>0</v>
      </c>
      <c r="GU358" s="56">
        <f t="shared" si="928"/>
        <v>40595.14</v>
      </c>
      <c r="GV358" s="92">
        <f t="shared" si="929"/>
        <v>1.3305242276548175E-2</v>
      </c>
      <c r="GW358" s="96">
        <f t="shared" si="930"/>
        <v>296.31489051094889</v>
      </c>
    </row>
    <row r="359" spans="1:222" x14ac:dyDescent="0.3">
      <c r="A359" s="73"/>
      <c r="B359" s="88" t="s">
        <v>714</v>
      </c>
      <c r="C359" s="89" t="s">
        <v>715</v>
      </c>
      <c r="D359" s="75">
        <f>IF(ISNA(VLOOKUP($B359,'[1]1718 enrollment_Rev_Exp by size'!$A$7:H690,3,FALSE)),"",VLOOKUP($B359,'[1]1718 enrollment_Rev_Exp by size'!$A$7:$G$350,3,FALSE))</f>
        <v>499.90999999999997</v>
      </c>
      <c r="E359" s="76">
        <f>IF(ISNA(VLOOKUP($B359,'[1]1718 enrollment_Rev_Exp by size'!$A$7:I692,5,FALSE)),"",VLOOKUP($B359,'[1]1718 enrollment_Rev_Exp by size'!$A$7:$G$350,5,FALSE))</f>
        <v>7077552.7000000002</v>
      </c>
      <c r="F359" s="70">
        <f t="shared" si="912"/>
        <v>7077552.7000000002</v>
      </c>
      <c r="G359" s="70">
        <f t="shared" si="913"/>
        <v>0</v>
      </c>
      <c r="H359" s="90">
        <f>IF(ISNA(VLOOKUP($B359,'[1]1718  Exp_Rev Access'!$F$7:$GK$318,3,FALSE)),"",VLOOKUP($B359,'[1]1718  Exp_Rev Access'!$F$7:$GK$318,3,FALSE))</f>
        <v>246869.28</v>
      </c>
      <c r="I359" s="90">
        <f>IF(ISNA(VLOOKUP($B359,'[1]1718  Exp_Rev Access'!$F$7:$GK$318,4,FALSE)),"",VLOOKUP($B359,'[1]1718  Exp_Rev Access'!$F$7:$GK$318,4,FALSE))</f>
        <v>0</v>
      </c>
      <c r="J359" s="90">
        <f>IF(ISNA(VLOOKUP($B359,'[1]1718  Exp_Rev Access'!$F$7:$GK$318,5,FALSE)),"",VLOOKUP($B359,'[1]1718  Exp_Rev Access'!$F$7:$GK$318,5,FALSE))</f>
        <v>0</v>
      </c>
      <c r="K359" s="90">
        <f>IF(ISNA(VLOOKUP($B359,'[1]1718  Exp_Rev Access'!$F$7:$GK$318,6,FALSE)),"-",VLOOKUP($B359,'[1]1718  Exp_Rev Access'!$F$7:$GK$318,6,FALSE))</f>
        <v>14146.26</v>
      </c>
      <c r="L359" s="90">
        <f>IF(ISNA(VLOOKUP($B359,'[1]1718  Exp_Rev Access'!$F$7:$GK$318,7,FALSE)),"",VLOOKUP($B359,'[1]1718  Exp_Rev Access'!$F$7:$GK$318,7,FALSE))</f>
        <v>0</v>
      </c>
      <c r="M359" s="90">
        <f>IF(ISNA(VLOOKUP($B359,'[1]1718  Exp_Rev Access'!$F$7:$GK$318,8,FALSE)),"",VLOOKUP($B359,'[1]1718  Exp_Rev Access'!$F$7:$GK$318,8,FALSE))</f>
        <v>0</v>
      </c>
      <c r="N359" s="56">
        <f t="shared" si="914"/>
        <v>261015.54</v>
      </c>
      <c r="O359" s="91">
        <f t="shared" si="915"/>
        <v>3.6879349552564972E-2</v>
      </c>
      <c r="P359" s="56">
        <f t="shared" si="916"/>
        <v>522.12506251125205</v>
      </c>
      <c r="Q359" s="90">
        <f>IF(ISNA(VLOOKUP($B359,'[1]1718  Exp_Rev Access'!$F$7:$GK$318,10,FALSE)),"",VLOOKUP($B359,'[1]1718  Exp_Rev Access'!$F$7:$GK$318,10,FALSE))</f>
        <v>26646</v>
      </c>
      <c r="R359" s="90">
        <f>IF(ISNA(VLOOKUP($B359,'[1]1718  Exp_Rev Access'!$F$7:$GK$318,11,FALSE)),"",VLOOKUP($B359,'[1]1718  Exp_Rev Access'!$F$7:$GK$318,11,FALSE))</f>
        <v>0</v>
      </c>
      <c r="S359" s="90">
        <f>IF(ISNA(VLOOKUP($B359,'[1]1718  Exp_Rev Access'!$F$7:$GK$318,12,FALSE)),"",VLOOKUP($B359,'[1]1718  Exp_Rev Access'!$F$7:$GK$318,12,FALSE))</f>
        <v>0</v>
      </c>
      <c r="T359" s="90">
        <f>IF(ISNA(VLOOKUP($B359,'[1]1718  Exp_Rev Access'!$F$7:$GK$318,13,FALSE)),"",VLOOKUP($B359,'[1]1718  Exp_Rev Access'!$F$7:$GK$318,13,FALSE))</f>
        <v>0</v>
      </c>
      <c r="U359" s="90">
        <f>IF(ISNA(VLOOKUP($B359,'[1]1718  Exp_Rev Access'!$F$7:$GK$318,14,FALSE)),"",VLOOKUP($B359,'[1]1718  Exp_Rev Access'!$F$7:$GK$318,14,FALSE))</f>
        <v>0</v>
      </c>
      <c r="V359" s="90">
        <f>IF(ISNA(VLOOKUP($B359,'[1]1718  Exp_Rev Access'!$F$7:$GK$318,15,FALSE)),"",VLOOKUP($B359,'[1]1718  Exp_Rev Access'!$F$7:$GK$318,15,FALSE))</f>
        <v>0</v>
      </c>
      <c r="W359" s="90">
        <f>IF(ISNA(VLOOKUP($B359,'[1]1718  Exp_Rev Access'!$F$7:$GK$318,16,FALSE)),"",VLOOKUP($B359,'[1]1718  Exp_Rev Access'!$F$7:$GK$318,16,FALSE))</f>
        <v>0</v>
      </c>
      <c r="X359" s="90">
        <f>IF(ISNA(VLOOKUP($B359,'[1]1718  Exp_Rev Access'!$F$7:$GK$318,17,FALSE)),"",VLOOKUP($B359,'[1]1718  Exp_Rev Access'!$F$7:$GK$318,17,FALSE))</f>
        <v>0</v>
      </c>
      <c r="Y359" s="90">
        <f>IF(ISNA(VLOOKUP($B359,'[1]1718  Exp_Rev Access'!$F$7:$GK$318,18,FALSE)),"",VLOOKUP($B359,'[1]1718  Exp_Rev Access'!$F$7:$GK$318,18,FALSE))</f>
        <v>0</v>
      </c>
      <c r="Z359" s="90">
        <f>IF(ISNA(VLOOKUP($B359,'[1]1718  Exp_Rev Access'!$F$7:$GK$318,19,FALSE)),"",VLOOKUP($B359,'[1]1718  Exp_Rev Access'!$F$7:$GK$318,19,FALSE))</f>
        <v>0</v>
      </c>
      <c r="AA359" s="90">
        <f>IF(ISNA(VLOOKUP($B359,'[1]1718  Exp_Rev Access'!$F$7:$GK$318,20,FALSE)),"",VLOOKUP($B359,'[1]1718  Exp_Rev Access'!$F$7:$GK$318,20,FALSE))</f>
        <v>0</v>
      </c>
      <c r="AB359" s="90">
        <f>IF(ISNA(VLOOKUP($B359,'[1]1718  Exp_Rev Access'!$F$7:$GK$318,21,FALSE)),"",VLOOKUP($B359,'[1]1718  Exp_Rev Access'!$F$7:$GK$318,21,FALSE))</f>
        <v>0</v>
      </c>
      <c r="AC359" s="90">
        <f>IF(ISNA(VLOOKUP($B359,'[1]1718  Exp_Rev Access'!$F$7:$GK$318,22,FALSE)),"",VLOOKUP($B359,'[1]1718  Exp_Rev Access'!$F$7:$GK$318,22,FALSE))</f>
        <v>0</v>
      </c>
      <c r="AD359" s="90">
        <f>IF(ISNA(VLOOKUP($B359,'[1]1718  Exp_Rev Access'!$F$7:$GK$318,23,FALSE)),"",VLOOKUP($B359,'[1]1718  Exp_Rev Access'!$F$7:$GK$318,23,FALSE))</f>
        <v>10583.4</v>
      </c>
      <c r="AE359" s="90">
        <f>IF(ISNA(VLOOKUP($B359,'[1]1718  Exp_Rev Access'!$F$7:$GK$318,24,FALSE)),"",VLOOKUP($B359,'[1]1718  Exp_Rev Access'!$F$7:$GK$318,24,FALSE))</f>
        <v>6575.96</v>
      </c>
      <c r="AF359" s="90">
        <f>IF(ISNA(VLOOKUP($B359,'[1]1718  Exp_Rev Access'!$F$7:$GK$318,25,FALSE)),"",VLOOKUP($B359,'[1]1718  Exp_Rev Access'!$F$7:$GK$318,25,FALSE))</f>
        <v>0</v>
      </c>
      <c r="AG359" s="90">
        <f>IF(ISNA(VLOOKUP($B359,'[1]1718  Exp_Rev Access'!$F$7:$GK$318,26,FALSE)),"",VLOOKUP($B359,'[1]1718  Exp_Rev Access'!$F$7:$GK$318,26,FALSE))</f>
        <v>220</v>
      </c>
      <c r="AH359" s="90">
        <f>IF(ISNA(VLOOKUP($B359,'[1]1718  Exp_Rev Access'!$F$7:$GK$318,27,FALSE)),"",VLOOKUP($B359,'[1]1718  Exp_Rev Access'!$F$7:$GK$318,27,FALSE))</f>
        <v>271.08999999999997</v>
      </c>
      <c r="AI359" s="90">
        <f>IF(ISNA(VLOOKUP($B359,'[1]1718  Exp_Rev Access'!$F$7:$GK$318,28,FALSE)),"",VLOOKUP($B359,'[1]1718  Exp_Rev Access'!$F$7:$GK$318,28,FALSE))</f>
        <v>75</v>
      </c>
      <c r="AJ359" s="90">
        <f>IF(ISNA(VLOOKUP($B359,'[1]1718  Exp_Rev Access'!$F$7:$GK$318,29,FALSE)),"",VLOOKUP($B359,'[1]1718  Exp_Rev Access'!$F$7:$GK$318,29,FALSE))</f>
        <v>0</v>
      </c>
      <c r="AK359" s="90">
        <f>IF(ISNA(VLOOKUP($B359,'[1]1718  Exp_Rev Access'!$F$7:$GK$318,30,FALSE)),"",VLOOKUP($B359,'[1]1718  Exp_Rev Access'!$F$7:$GK$318,30,FALSE))</f>
        <v>5355.2</v>
      </c>
      <c r="AL359" s="90">
        <f>IF(ISNA(VLOOKUP($B359,'[1]1718  Exp_Rev Access'!$F$7:$GK$318,31,FALSE)),"",VLOOKUP($B359,'[1]1718  Exp_Rev Access'!$F$7:$GK$318,31,FALSE))</f>
        <v>14711.13</v>
      </c>
      <c r="AM359" s="56">
        <f t="shared" si="917"/>
        <v>64437.779999999992</v>
      </c>
      <c r="AN359" s="92">
        <f t="shared" si="918"/>
        <v>9.1045284622183024E-3</v>
      </c>
      <c r="AO359" s="71">
        <f t="shared" si="919"/>
        <v>128.89876177711989</v>
      </c>
      <c r="AP359" s="90">
        <f>IF(ISNA(VLOOKUP($B359,'[1]1718  Exp_Rev Access'!$F$7:$GK$318,33,FALSE)),"",VLOOKUP($B359,'[1]1718  Exp_Rev Access'!$F$7:$GK$318,33,FALSE))</f>
        <v>3819067.63</v>
      </c>
      <c r="AQ359" s="90">
        <f>IF(ISNA(VLOOKUP($B359,'[1]1718  Exp_Rev Access'!$F$7:$GK$318,34,FALSE)),"",VLOOKUP($B359,'[1]1718  Exp_Rev Access'!$F$7:$GK$318,34,FALSE))</f>
        <v>95426</v>
      </c>
      <c r="AR359" s="90">
        <f>IF(ISNA(VLOOKUP($B359,'[1]1718  Exp_Rev Access'!$F$7:$GK$318,35,FALSE)),"",VLOOKUP($B359,'[1]1718  Exp_Rev Access'!$F$7:$GK$318,35,FALSE))</f>
        <v>724502.84</v>
      </c>
      <c r="AS359" s="90">
        <f>IF(ISNA(VLOOKUP($B359,'[1]1718  Exp_Rev Access'!$F$7:$GK$318,36,FALSE)),"",VLOOKUP($B359,'[1]1718  Exp_Rev Access'!$F$7:$GK$318,36,FALSE))</f>
        <v>0</v>
      </c>
      <c r="AT359" s="90">
        <f>IF(ISNA(VLOOKUP($B359,'[1]1718  Exp_Rev Access'!$F$7:$GK$318,37,FALSE)),"",VLOOKUP($B359,'[1]1718  Exp_Rev Access'!$F$7:$GK$318,37,FALSE))</f>
        <v>0</v>
      </c>
      <c r="AU359" s="56">
        <f t="shared" si="920"/>
        <v>4638996.47</v>
      </c>
      <c r="AV359" s="93">
        <f t="shared" si="921"/>
        <v>0.65545205618885738</v>
      </c>
      <c r="AW359" s="56">
        <f t="shared" si="922"/>
        <v>9279.66327939029</v>
      </c>
      <c r="AX359" s="90">
        <f>IF(ISNA(VLOOKUP($B359,'[1]1718  Exp_Rev Access'!$F$7:$GK$318,39,FALSE)),"",VLOOKUP($B359,'[1]1718  Exp_Rev Access'!$F$7:$GK$318,39,FALSE))</f>
        <v>0</v>
      </c>
      <c r="AY359" s="90">
        <f>IF(ISNA(VLOOKUP($B359,'[1]1718  Exp_Rev Access'!$F$7:$GK$318,40,FALSE)),"",VLOOKUP($B359,'[1]1718  Exp_Rev Access'!$F$7:$GK$318,40,FALSE))</f>
        <v>466187.56</v>
      </c>
      <c r="AZ359" s="90">
        <f>IF(ISNA(VLOOKUP($B359,'[1]1718  Exp_Rev Access'!$F$7:$GK$318,41,FALSE)),"",VLOOKUP($B359,'[1]1718  Exp_Rev Access'!$F$7:$GK$318,41,FALSE))</f>
        <v>0</v>
      </c>
      <c r="BA359" s="90">
        <f>IF(ISNA(VLOOKUP($B359,'[1]1718  Exp_Rev Access'!$F$7:$GK$318,42,FALSE)),"",VLOOKUP($B359,'[1]1718  Exp_Rev Access'!$F$7:$GK$318,42,FALSE))</f>
        <v>0</v>
      </c>
      <c r="BB359" s="90">
        <f>IF(ISNA(VLOOKUP($B359,'[1]1718  Exp_Rev Access'!$F$7:$GK$318,43,FALSE)),"",VLOOKUP($B359,'[1]1718  Exp_Rev Access'!$F$7:$GK$318,43,FALSE))</f>
        <v>0</v>
      </c>
      <c r="BC359" s="90">
        <f>IF(ISNA(VLOOKUP($B359,'[1]1718  Exp_Rev Access'!$F$7:$GK$318,44,FALSE)),"",VLOOKUP($B359,'[1]1718  Exp_Rev Access'!$F$7:$GK$318,44,FALSE))</f>
        <v>352345.17</v>
      </c>
      <c r="BD359" s="90">
        <f>IF(ISNA(VLOOKUP($B359,'[1]1718  Exp_Rev Access'!$F$7:$GK$318,45,FALSE)),"",VLOOKUP($B359,'[1]1718  Exp_Rev Access'!$F$7:$GK$318,45,FALSE))</f>
        <v>0</v>
      </c>
      <c r="BE359" s="90">
        <f>IF(ISNA(VLOOKUP($B359,'[1]1718  Exp_Rev Access'!$F$7:$GK$318,46,FALSE)),"",VLOOKUP($B359,'[1]1718  Exp_Rev Access'!$F$7:$GK$318,46,FALSE))</f>
        <v>46030</v>
      </c>
      <c r="BF359" s="90">
        <f>IF(ISNA(VLOOKUP($B359,'[1]1718  Exp_Rev Access'!$F$7:$GK$318,47,FALSE)),"",VLOOKUP($B359,'[1]1718  Exp_Rev Access'!$F$7:$GK$318,47,FALSE))</f>
        <v>0</v>
      </c>
      <c r="BG359" s="90">
        <f>IF(ISNA(VLOOKUP($B359,'[1]1718  Exp_Rev Access'!$F$7:$GK$318,48,FALSE)),"",VLOOKUP($B359,'[1]1718  Exp_Rev Access'!$F$7:$GK$318,48,FALSE))</f>
        <v>3453.7</v>
      </c>
      <c r="BH359" s="90">
        <f>IF(ISNA(VLOOKUP($B359,'[1]1718  Exp_Rev Access'!$F$7:$GK$318,49,FALSE)),"",VLOOKUP($B359,'[1]1718  Exp_Rev Access'!$F$7:$GK$318,49,FALSE))</f>
        <v>0</v>
      </c>
      <c r="BI359" s="90">
        <f>IF(ISNA(VLOOKUP($B359,'[1]1718  Exp_Rev Access'!$F$7:$GK$318,50,FALSE)),"",VLOOKUP($B359,'[1]1718  Exp_Rev Access'!$F$7:$GK$318,50,FALSE))</f>
        <v>0</v>
      </c>
      <c r="BJ359" s="90">
        <f>IF(ISNA(VLOOKUP($B359,'[1]1718  Exp_Rev Access'!$F$7:$GK$318,51,FALSE)),"",VLOOKUP($B359,'[1]1718  Exp_Rev Access'!$F$7:$GK$318,51,FALSE))</f>
        <v>5539.2</v>
      </c>
      <c r="BK359" s="90">
        <f>IF(ISNA(VLOOKUP($B359,'[1]1718  Exp_Rev Access'!$F$7:$GK$318,52,FALSE)),"",VLOOKUP($B359,'[1]1718  Exp_Rev Access'!$F$7:$GK$318,52,FALSE))</f>
        <v>398221.57</v>
      </c>
      <c r="BL359" s="90">
        <f>IF(ISNA(VLOOKUP($B359,'[1]1718  Exp_Rev Access'!$F$7:$GK$318,53,FALSE)),"",VLOOKUP($B359,'[1]1718  Exp_Rev Access'!$F$7:$GK$318,53,FALSE))</f>
        <v>8444</v>
      </c>
      <c r="BM359" s="90">
        <f>IF(ISNA(VLOOKUP($B359,'[1]1718  Exp_Rev Access'!$F$7:$GK$318,54,FALSE)),"",VLOOKUP($B359,'[1]1718  Exp_Rev Access'!$F$7:$GK$318,54,FALSE))</f>
        <v>0</v>
      </c>
      <c r="BN359" s="90">
        <f>IF(ISNA(VLOOKUP($B359,'[1]1718  Exp_Rev Access'!$F$7:$GK$318,55,FALSE)),"",VLOOKUP($B359,'[1]1718  Exp_Rev Access'!$F$7:$GK$318,55,FALSE))</f>
        <v>0</v>
      </c>
      <c r="BO359" s="90">
        <f>IF(ISNA(VLOOKUP($B359,'[1]1718  Exp_Rev Access'!$F$7:$GK$318,56,FALSE)),"",VLOOKUP($B359,'[1]1718  Exp_Rev Access'!$F$7:$GK$318,56,FALSE))</f>
        <v>0</v>
      </c>
      <c r="BP359" s="90">
        <f>IF(ISNA(VLOOKUP($B359,'[1]1718  Exp_Rev Access'!$F$7:$GK$318,57,FALSE)),"",VLOOKUP($B359,'[1]1718  Exp_Rev Access'!$F$7:$GK$318,57,FALSE))</f>
        <v>0</v>
      </c>
      <c r="BQ359" s="90">
        <f>IF(ISNA(VLOOKUP($B359,'[1]1718  Exp_Rev Access'!$F$7:$GK$318,58,FALSE)),"",VLOOKUP($B359,'[1]1718  Exp_Rev Access'!$F$7:$GK$318,58,FALSE))</f>
        <v>1000</v>
      </c>
      <c r="BR359" s="90">
        <f>IF(ISNA(VLOOKUP($B359,'[1]1718  Exp_Rev Access'!$F$7:$GK$318,59,FALSE)),"",VLOOKUP($B359,'[1]1718  Exp_Rev Access'!$F$7:$GK$318,59,FALSE))</f>
        <v>0</v>
      </c>
      <c r="BS359" s="90">
        <f>IF(ISNA(VLOOKUP($B359,'[1]1718  Exp_Rev Access'!$F$7:$GK$318,60,FALSE)),"",VLOOKUP($B359,'[1]1718  Exp_Rev Access'!$F$7:$GK$318,60,FALSE))</f>
        <v>0</v>
      </c>
      <c r="BT359" s="90">
        <f>IF(ISNA(VLOOKUP($B359,'[1]1718  Exp_Rev Access'!$F$7:$GK$318,61,FALSE)),"",VLOOKUP($B359,'[1]1718  Exp_Rev Access'!$F$7:$GK$318,61,FALSE))</f>
        <v>0</v>
      </c>
      <c r="BU359" s="90">
        <f>IF(ISNA(VLOOKUP($B359,'[1]1718  Exp_Rev Access'!$F$7:$GK$318,62,FALSE)),"",VLOOKUP($B359,'[1]1718  Exp_Rev Access'!$F$7:$GK$318,62,FALSE))</f>
        <v>0</v>
      </c>
      <c r="BV359" s="56">
        <f t="shared" si="893"/>
        <v>1281221.2</v>
      </c>
      <c r="BW359" s="92">
        <f t="shared" si="923"/>
        <v>0.18102602047738903</v>
      </c>
      <c r="BX359" s="71">
        <f t="shared" si="924"/>
        <v>2562.9037226700807</v>
      </c>
      <c r="BY359" s="90">
        <f>IF(ISNA(VLOOKUP($B359,'[1]1718  Exp_Rev Access'!$F$7:$GK$318,64,FALSE)),"",VLOOKUP($B359,'[1]1718  Exp_Rev Access'!$F$7:$GK$318,64,FALSE))</f>
        <v>0</v>
      </c>
      <c r="BZ359" s="90">
        <f>IF(ISNA(VLOOKUP($B359,'[1]1718  Exp_Rev Access'!$F$7:$GK$318,65,FALSE)),"",VLOOKUP($B359,'[1]1718  Exp_Rev Access'!$F$7:$GK$318,65,FALSE))</f>
        <v>21009</v>
      </c>
      <c r="CA359" s="90">
        <f>IF(ISNA(VLOOKUP($B359,'[1]1718  Exp_Rev Access'!$F$7:$GK$318,66,FALSE)),"",VLOOKUP($B359,'[1]1718  Exp_Rev Access'!$F$7:$GK$318,66,FALSE))</f>
        <v>0</v>
      </c>
      <c r="CB359" s="90">
        <f>IF(ISNA(VLOOKUP($B359,'[1]1718  Exp_Rev Access'!$F$7:$GK$318,67,FALSE)),"",VLOOKUP($B359,'[1]1718  Exp_Rev Access'!$F$7:$GK$318,67,FALSE))</f>
        <v>0</v>
      </c>
      <c r="CC359" s="90">
        <f>IF(ISNA(VLOOKUP($B359,'[1]1718  Exp_Rev Access'!$F$7:$GK$318,68,FALSE)),"",VLOOKUP($B359,'[1]1718  Exp_Rev Access'!$F$7:$GK$318,68,FALSE))</f>
        <v>14693.87</v>
      </c>
      <c r="CD359" s="90">
        <f>IF(ISNA(VLOOKUP($B359,'[1]1718  Exp_Rev Access'!$F$7:$GK$318,69,FALSE)),"",VLOOKUP($B359,'[1]1718  Exp_Rev Access'!$F$7:$GK$318,69,FALSE))</f>
        <v>0</v>
      </c>
      <c r="CE359" s="56">
        <f t="shared" si="881"/>
        <v>35702.870000000003</v>
      </c>
      <c r="CF359" s="92">
        <f t="shared" si="896"/>
        <v>5.04452195742746E-3</v>
      </c>
      <c r="CG359" s="78">
        <f t="shared" si="897"/>
        <v>71.418595347162494</v>
      </c>
      <c r="CH359" s="90">
        <f>IF(ISNA(VLOOKUP($B359,'[1]1718  Exp_Rev Access'!$F$7:$GK$318,$CH$2,FALSE)),"",VLOOKUP($B359,'[1]1718  Exp_Rev Access'!$F$7:$GK$318,$CH$2,FALSE))</f>
        <v>0</v>
      </c>
      <c r="CI359" s="90">
        <f>IF(ISNA(VLOOKUP($B359,'[1]1718  Exp_Rev Access'!$F$7:$GK$318,$CI$2,FALSE)),"",VLOOKUP($B359,'[1]1718  Exp_Rev Access'!$F$7:$GK$318,$CI$2,FALSE))</f>
        <v>0</v>
      </c>
      <c r="CJ359" s="90">
        <f>IF(ISNA(VLOOKUP($B359,'[1]1718  Exp_Rev Access'!$F$7:$GK$318,$CJ$2,FALSE)),"",VLOOKUP($B359,'[1]1718  Exp_Rev Access'!$F$7:$GK$318,$CJ$2,FALSE))</f>
        <v>0</v>
      </c>
      <c r="CK359" s="90">
        <f>IF(ISNA(VLOOKUP($B359,'[1]1718  Exp_Rev Access'!$F$7:$GK$318,$CK$2,FALSE)),"",VLOOKUP($B359,'[1]1718  Exp_Rev Access'!$F$7:$GK$318,$CK$2,FALSE))</f>
        <v>0</v>
      </c>
      <c r="CL359" s="90">
        <f>IF(ISNA(VLOOKUP($B359,'[1]1718  Exp_Rev Access'!$F$7:$GK$318,$CL$2,FALSE)),"",VLOOKUP($B359,'[1]1718  Exp_Rev Access'!$F$7:$GK$318,$CL$2,FALSE))</f>
        <v>0</v>
      </c>
      <c r="CM359" s="90">
        <f>IF(ISNA(VLOOKUP($B359,'[1]1718  Exp_Rev Access'!$F$7:$GK$318,$CM$2,FALSE)),"",VLOOKUP($B359,'[1]1718  Exp_Rev Access'!$F$7:$GK$318,$CM$2,FALSE))</f>
        <v>0</v>
      </c>
      <c r="CN359" s="90">
        <f>IF(ISNA(VLOOKUP($B359,'[1]1718  Exp_Rev Access'!$F$7:$GK$318,$CN$2,FALSE)),"",VLOOKUP($B359,'[1]1718  Exp_Rev Access'!$F$7:$GK$318,$CN$2,FALSE))</f>
        <v>0</v>
      </c>
      <c r="CO359" s="90">
        <f>IF(ISNA(VLOOKUP($B359,'[1]1718  Exp_Rev Access'!$F$7:$GK$318,$CO$2,FALSE)),"",VLOOKUP($B359,'[1]1718  Exp_Rev Access'!$F$7:$GK$318,$CO$2,FALSE))</f>
        <v>0</v>
      </c>
      <c r="CP359" s="90">
        <f>IF(ISNA(VLOOKUP($B359,'[1]1718  Exp_Rev Access'!$F$7:$GK$318,$CP$2,FALSE)),"",VLOOKUP($B359,'[1]1718  Exp_Rev Access'!$F$7:$GK$318,$CP$2,FALSE))</f>
        <v>0</v>
      </c>
      <c r="CQ359" s="90">
        <f>IF(ISNA(VLOOKUP($B359,'[1]1718  Exp_Rev Access'!$F$7:$GK$318,$CQ$2,FALSE)),"",VLOOKUP($B359,'[1]1718  Exp_Rev Access'!$F$7:$GK$318,$CQ$2,FALSE))</f>
        <v>216965.31</v>
      </c>
      <c r="CR359" s="90">
        <f>IF(ISNA(VLOOKUP($B359,'[1]1718  Exp_Rev Access'!$F$7:$GK$318,$CR$2,FALSE)),"",VLOOKUP($B359,'[1]1718  Exp_Rev Access'!$F$7:$GK$318,$CR$2,FALSE))</f>
        <v>0</v>
      </c>
      <c r="CS359" s="90">
        <f>IF(ISNA(VLOOKUP($B359,'[1]1718  Exp_Rev Access'!$F$7:$GK$318,$CS$2,FALSE)),"",VLOOKUP($B359,'[1]1718  Exp_Rev Access'!$F$7:$GK$318,$CS$2,FALSE))</f>
        <v>0</v>
      </c>
      <c r="CT359" s="90">
        <f>IF(ISNA(VLOOKUP($B359,'[1]1718  Exp_Rev Access'!$F$7:$GK$318,$CT$2,FALSE)),"",VLOOKUP($B359,'[1]1718  Exp_Rev Access'!$F$7:$GK$318,$CT$2,FALSE))</f>
        <v>0</v>
      </c>
      <c r="CU359" s="90">
        <f>IF(ISNA(VLOOKUP($B359,'[1]1718  Exp_Rev Access'!$F$7:$GK$318,$CU$2,FALSE)),"",VLOOKUP($B359,'[1]1718  Exp_Rev Access'!$F$7:$GK$318,$CU$2,FALSE))</f>
        <v>213997.04</v>
      </c>
      <c r="CV359" s="90">
        <f>IF(ISNA(VLOOKUP($B359,'[1]1718  Exp_Rev Access'!$F$7:$GK$318,$CV$2,FALSE)),"",VLOOKUP($B359,'[1]1718  Exp_Rev Access'!$F$7:$GK$318,$CV$2,FALSE))</f>
        <v>24113.81</v>
      </c>
      <c r="CW359" s="90">
        <f>IF(ISNA(VLOOKUP($B359,'[1]1718  Exp_Rev Access'!$F$7:$GK$318,$CW$2,FALSE)),"",VLOOKUP($B359,'[1]1718  Exp_Rev Access'!$F$7:$GK$318,$CW$2,FALSE))</f>
        <v>0</v>
      </c>
      <c r="CX359" s="90">
        <f>IF(ISNA(VLOOKUP($B359,'[1]1718  Exp_Rev Access'!$F$7:$GK$318,$CX$2,FALSE)),"",VLOOKUP($B359,'[1]1718  Exp_Rev Access'!$F$7:$GK$318,$CX$2,FALSE))</f>
        <v>0</v>
      </c>
      <c r="CY359" s="90">
        <f>IF(ISNA(VLOOKUP($B359,'[1]1718  Exp_Rev Access'!$F$7:$GK$318,$CY$2,FALSE)),"",VLOOKUP($B359,'[1]1718  Exp_Rev Access'!$F$7:$GK$318,$CY$2,FALSE))</f>
        <v>0</v>
      </c>
      <c r="CZ359" s="90">
        <f>IF(ISNA(VLOOKUP($B359,'[1]1718  Exp_Rev Access'!$F$7:$GK$318,$CZ$2,FALSE)),"",VLOOKUP($B359,'[1]1718  Exp_Rev Access'!$F$7:$GK$318,$CZ$2,FALSE))</f>
        <v>0</v>
      </c>
      <c r="DA359" s="90">
        <f>IF(ISNA(VLOOKUP($B359,'[1]1718  Exp_Rev Access'!$F$7:$GK$318,$DA$2,FALSE)),"",VLOOKUP($B359,'[1]1718  Exp_Rev Access'!$F$7:$GK$318,$DA$2,FALSE))</f>
        <v>0</v>
      </c>
      <c r="DB359" s="90">
        <f>IF(ISNA(VLOOKUP($B359,'[1]1718  Exp_Rev Access'!$F$7:$GK$318,$DB$2,FALSE)),"",VLOOKUP($B359,'[1]1718  Exp_Rev Access'!$F$7:$GK$318,$DB$2,FALSE))</f>
        <v>0</v>
      </c>
      <c r="DC359" s="90">
        <f>IF(ISNA(VLOOKUP($B359,'[1]1718  Exp_Rev Access'!$F$7:$GK$318,$DC$2,FALSE)),"",VLOOKUP($B359,'[1]1718  Exp_Rev Access'!$F$7:$GK$318,$DC$2,FALSE))</f>
        <v>0</v>
      </c>
      <c r="DD359" s="90">
        <f>IF(ISNA(VLOOKUP($B359,'[1]1718  Exp_Rev Access'!$F$7:$GK$318,$DD$2,FALSE)),"",VLOOKUP($B359,'[1]1718  Exp_Rev Access'!$F$7:$GK$318,$DD$2,FALSE))</f>
        <v>0</v>
      </c>
      <c r="DE359" s="90">
        <f>IF(ISNA(VLOOKUP($B359,'[1]1718  Exp_Rev Access'!$F$7:$GK$318,$DE$2,FALSE)),"",VLOOKUP($B359,'[1]1718  Exp_Rev Access'!$F$7:$GK$318,$DE$2,FALSE))</f>
        <v>0</v>
      </c>
      <c r="DF359" s="90">
        <f>IF(ISNA(VLOOKUP($B359,'[1]1718  Exp_Rev Access'!$F$7:$GK$318,$DF$2,FALSE)),"",VLOOKUP($B359,'[1]1718  Exp_Rev Access'!$F$7:$GK$318,$DF$2,FALSE))</f>
        <v>0</v>
      </c>
      <c r="DG359" s="90">
        <f>IF(ISNA(VLOOKUP($B359,'[1]1718  Exp_Rev Access'!$F$7:$GK$318,$DG$2,FALSE)),"",VLOOKUP($B359,'[1]1718  Exp_Rev Access'!$F$7:$GK$318,$DG$2,FALSE))</f>
        <v>0</v>
      </c>
      <c r="DH359" s="90">
        <f>IF(ISNA(VLOOKUP($B359,'[1]1718  Exp_Rev Access'!$F$7:$GK$318,$DH$2,FALSE)),"",VLOOKUP($B359,'[1]1718  Exp_Rev Access'!$F$7:$GK$318,$DH$2,FALSE))</f>
        <v>13469.01</v>
      </c>
      <c r="DI359" s="90">
        <f>IF(ISNA(VLOOKUP($B359,'[1]1718  Exp_Rev Access'!$F$7:$GK$318,$DI$2,FALSE)),"",VLOOKUP($B359,'[1]1718  Exp_Rev Access'!$F$7:$GK$318,$DI$2,FALSE))</f>
        <v>250707.59</v>
      </c>
      <c r="DJ359" s="90">
        <f>IF(ISNA(VLOOKUP($B359,'[1]1718  Exp_Rev Access'!$F$7:$GK$318,$DJ$2,FALSE)),"",VLOOKUP($B359,'[1]1718  Exp_Rev Access'!$F$7:$GK$318,$DJ$2,FALSE))</f>
        <v>0</v>
      </c>
      <c r="DK359" s="90">
        <f>IF(ISNA(VLOOKUP($B359,'[1]1718  Exp_Rev Access'!$F$7:$GK$318,$DK$2,FALSE)),"",VLOOKUP($B359,'[1]1718  Exp_Rev Access'!$F$7:$GK$318,$DK$2,FALSE))</f>
        <v>0</v>
      </c>
      <c r="DL359" s="90">
        <f>IF(ISNA(VLOOKUP($B359,'[1]1718  Exp_Rev Access'!$F$7:$GK$318,$DL$2,FALSE)),"",VLOOKUP($B359,'[1]1718  Exp_Rev Access'!$F$7:$GK$318,$DL$2,FALSE))</f>
        <v>0</v>
      </c>
      <c r="DM359" s="90">
        <f>IF(ISNA(VLOOKUP($B359,'[1]1718  Exp_Rev Access'!$F$7:$GK$318,$DM$2,FALSE)),"",VLOOKUP($B359,'[1]1718  Exp_Rev Access'!$F$7:$GK$318,$DM$2,FALSE))</f>
        <v>0</v>
      </c>
      <c r="DN359" s="90">
        <f>IF(ISNA(VLOOKUP($B359,'[1]1718  Exp_Rev Access'!$F$7:$GK$318,$DN$2,FALSE)),"",VLOOKUP($B359,'[1]1718  Exp_Rev Access'!$F$7:$GK$318,$DN$2,FALSE))</f>
        <v>0</v>
      </c>
      <c r="DO359" s="90">
        <f>IF(ISNA(VLOOKUP($B359,'[1]1718  Exp_Rev Access'!$F$7:$GK$318,$DO$2,FALSE)),"",VLOOKUP($B359,'[1]1718  Exp_Rev Access'!$F$7:$GK$318,$DO$2,FALSE))</f>
        <v>0</v>
      </c>
      <c r="DP359" s="90">
        <f>IF(ISNA(VLOOKUP($B359,'[1]1718  Exp_Rev Access'!$F$7:$GK$318,$DP$2,FALSE)),"",VLOOKUP($B359,'[1]1718  Exp_Rev Access'!$F$7:$GK$318,$DP$2,FALSE))</f>
        <v>0</v>
      </c>
      <c r="DQ359" s="90">
        <f>IF(ISNA(VLOOKUP($B359,'[1]1718  Exp_Rev Access'!$F$7:$GK$318,$DQ$2,FALSE)),"",VLOOKUP($B359,'[1]1718  Exp_Rev Access'!$F$7:$GK$318,$DQ$2,FALSE))</f>
        <v>0</v>
      </c>
      <c r="DR359" s="90">
        <f>IF(ISNA(VLOOKUP($B359,'[1]1718  Exp_Rev Access'!$F$7:$GK$318,$DR$2,FALSE)),"",VLOOKUP($B359,'[1]1718  Exp_Rev Access'!$F$7:$GK$318,$DR$2,FALSE))</f>
        <v>0</v>
      </c>
      <c r="DS359" s="90">
        <f>IF(ISNA(VLOOKUP($B359,'[1]1718  Exp_Rev Access'!$F$7:$GK$318,$DS$2,FALSE)),"",VLOOKUP($B359,'[1]1718  Exp_Rev Access'!$F$7:$GK$318,$DS$2,FALSE))</f>
        <v>0</v>
      </c>
      <c r="DT359" s="90">
        <f>IF(ISNA(VLOOKUP($B359,'[1]1718  Exp_Rev Access'!$F$7:$GK$318,$DT$2,FALSE)),"",VLOOKUP($B359,'[1]1718  Exp_Rev Access'!$F$7:$GK$318,$DT$2,FALSE))</f>
        <v>0</v>
      </c>
      <c r="DU359" s="90">
        <f>IF(ISNA(VLOOKUP($B359,'[1]1718  Exp_Rev Access'!$F$7:$GK$318,$DU$2,FALSE)),"",VLOOKUP($B359,'[1]1718  Exp_Rev Access'!$F$7:$GK$318,$DU$2,FALSE))</f>
        <v>0</v>
      </c>
      <c r="DV359" s="90">
        <f>IF(ISNA(VLOOKUP($B359,'[1]1718  Exp_Rev Access'!$F$7:$GK$318,$DV$2,FALSE)),"",VLOOKUP($B359,'[1]1718  Exp_Rev Access'!$F$7:$GK$318,$DV$2,FALSE))</f>
        <v>0</v>
      </c>
      <c r="DW359" s="90">
        <f>IF(ISNA(VLOOKUP($B359,'[1]1718  Exp_Rev Access'!$F$7:$GK$318,$DW$2,FALSE)),"",VLOOKUP($B359,'[1]1718  Exp_Rev Access'!$F$7:$GK$318,$DW$2,FALSE))</f>
        <v>0</v>
      </c>
      <c r="DX359" s="90">
        <f>IF(ISNA(VLOOKUP($B359,'[1]1718  Exp_Rev Access'!$F$7:$GK$318,$DX$2,FALSE)),"",VLOOKUP($B359,'[1]1718  Exp_Rev Access'!$F$7:$GK$318,$DX$2,FALSE))</f>
        <v>0</v>
      </c>
      <c r="DY359" s="90">
        <f>IF(ISNA(VLOOKUP($B359,'[1]1718  Exp_Rev Access'!$F$7:$GK$318,$DY$2,FALSE)),"",VLOOKUP($B359,'[1]1718  Exp_Rev Access'!$F$7:$GK$318,$DY$2,FALSE))</f>
        <v>0</v>
      </c>
      <c r="DZ359" s="90">
        <f>IF(ISNA(VLOOKUP($B359,'[1]1718  Exp_Rev Access'!$F$7:$GK$318,$DZ$2,FALSE)),"",VLOOKUP($B359,'[1]1718  Exp_Rev Access'!$F$7:$GK$318,$DZ$2,FALSE))</f>
        <v>0</v>
      </c>
      <c r="EA359" s="90">
        <f>IF(ISNA(VLOOKUP($B359,'[1]1718  Exp_Rev Access'!$F$7:$GK$318,$EA$2,FALSE)),"",VLOOKUP($B359,'[1]1718  Exp_Rev Access'!$F$7:$GK$318,$EA$2,FALSE))</f>
        <v>0</v>
      </c>
      <c r="EB359" s="90">
        <f>IF(ISNA(VLOOKUP($B359,'[1]1718  Exp_Rev Access'!$F$7:$GK$318,$EB$2,FALSE)),"",VLOOKUP($B359,'[1]1718  Exp_Rev Access'!$F$7:$GK$318,$EB$2,FALSE))</f>
        <v>0</v>
      </c>
      <c r="EC359" s="90">
        <f>IF(ISNA(VLOOKUP($B359,'[1]1718  Exp_Rev Access'!$F$7:$GK$318,$EC$2,FALSE)),"",VLOOKUP($B359,'[1]1718  Exp_Rev Access'!$F$7:$GK$318,$EC$2,FALSE))</f>
        <v>0</v>
      </c>
      <c r="ED359" s="90">
        <f>IF(ISNA(VLOOKUP($B359,'[1]1718  Exp_Rev Access'!$F$7:$GK$318,$ED$2,FALSE)),"",VLOOKUP($B359,'[1]1718  Exp_Rev Access'!$F$7:$GK$318,$ED$2,FALSE))</f>
        <v>0</v>
      </c>
      <c r="EE359" s="90">
        <f>IF(ISNA(VLOOKUP($B359,'[1]1718  Exp_Rev Access'!$F$7:$GK$318,$EE$2,FALSE)),"",VLOOKUP($B359,'[1]1718  Exp_Rev Access'!$F$7:$GK$318,$EE$2,FALSE))</f>
        <v>0</v>
      </c>
      <c r="EF359" s="90">
        <f>IF(ISNA(VLOOKUP($B359,'[1]1718  Exp_Rev Access'!$F$7:$GK$318,$EF$2,FALSE)),"",VLOOKUP($B359,'[1]1718  Exp_Rev Access'!$F$7:$GK$318,$EF$2,FALSE))</f>
        <v>0</v>
      </c>
      <c r="EG359" s="90">
        <f>IF(ISNA(VLOOKUP($B359,'[1]1718  Exp_Rev Access'!$F$7:$GK$318,$EG$2,FALSE)),"",VLOOKUP($B359,'[1]1718  Exp_Rev Access'!$F$7:$GK$318,$EG$2,FALSE))</f>
        <v>0</v>
      </c>
      <c r="EH359" s="90">
        <f>IF(ISNA(VLOOKUP($B359,'[1]1718  Exp_Rev Access'!$F$7:$GK$318,$EH$2,FALSE)),"",VLOOKUP($B359,'[1]1718  Exp_Rev Access'!$F$7:$GK$318,$EH$2,FALSE))</f>
        <v>0</v>
      </c>
      <c r="EI359" s="90">
        <f>IF(ISNA(VLOOKUP($B359,'[1]1718  Exp_Rev Access'!$F$7:$GK$318,$EI$2,FALSE)),"",VLOOKUP($B359,'[1]1718  Exp_Rev Access'!$F$7:$GK$318,$EI$2,FALSE))</f>
        <v>0</v>
      </c>
      <c r="EJ359" s="90">
        <f>IF(ISNA(VLOOKUP($B359,'[1]1718  Exp_Rev Access'!$F$7:$GK$318,$EJ$2,FALSE)),"",VLOOKUP($B359,'[1]1718  Exp_Rev Access'!$F$7:$GK$318,$EJ$2,FALSE))</f>
        <v>0</v>
      </c>
      <c r="EK359" s="90">
        <f>IF(ISNA(VLOOKUP($B359,'[1]1718  Exp_Rev Access'!$F$7:$GK$318,$EK$2,FALSE)),"",VLOOKUP($B359,'[1]1718  Exp_Rev Access'!$F$7:$GK$318,$EK$2,FALSE))</f>
        <v>0</v>
      </c>
      <c r="EL359" s="90">
        <f>IF(ISNA(VLOOKUP($B359,'[1]1718  Exp_Rev Access'!$F$7:$GK$318,$EL$2,FALSE)),"",VLOOKUP($B359,'[1]1718  Exp_Rev Access'!$F$7:$GK$318,$EL$2,FALSE))</f>
        <v>0</v>
      </c>
      <c r="EM359" s="90">
        <f>IF(ISNA(VLOOKUP($B359,'[1]1718  Exp_Rev Access'!$F$7:$GK$318,$EM$2,FALSE)),"",VLOOKUP($B359,'[1]1718  Exp_Rev Access'!$F$7:$GK$318,$EM$2,FALSE))</f>
        <v>0</v>
      </c>
      <c r="EN359" s="90">
        <f>IF(ISNA(VLOOKUP($B359,'[1]1718  Exp_Rev Access'!$F$7:$GK$318,$EN$2,FALSE)),"",VLOOKUP($B359,'[1]1718  Exp_Rev Access'!$F$7:$GK$318,$EN$2,FALSE))</f>
        <v>0</v>
      </c>
      <c r="EO359" s="90">
        <f>IF(ISNA(VLOOKUP($B359,'[1]1718  Exp_Rev Access'!$F$7:$GK$318,$EO$2,FALSE)),"",VLOOKUP($B359,'[1]1718  Exp_Rev Access'!$F$7:$GK$318,$EO$2,FALSE))</f>
        <v>0</v>
      </c>
      <c r="EP359" s="90">
        <f>IF(ISNA(VLOOKUP($B359,'[1]1718  Exp_Rev Access'!$F$7:$GK$318,$EP$2,FALSE)),"",VLOOKUP($B359,'[1]1718  Exp_Rev Access'!$F$7:$GK$318,$EP$2,FALSE))</f>
        <v>0</v>
      </c>
      <c r="EQ359" s="90">
        <f>IF(ISNA(VLOOKUP($B359,'[1]1718  Exp_Rev Access'!$F$7:$GK$318,$EQ$2,FALSE)),"",VLOOKUP($B359,'[1]1718  Exp_Rev Access'!$F$7:$GK$318,$EQ$2,FALSE))</f>
        <v>0</v>
      </c>
      <c r="ER359" s="90">
        <f>IF(ISNA(VLOOKUP($B359,'[1]1718  Exp_Rev Access'!$F$7:$GK$318,$ER$2,FALSE)),"",VLOOKUP($B359,'[1]1718  Exp_Rev Access'!$F$7:$GK$318,$ER$2,FALSE))</f>
        <v>0</v>
      </c>
      <c r="ES359" s="90">
        <f>IF(ISNA(VLOOKUP($B359,'[1]1718  Exp_Rev Access'!$F$7:$GK$318,$ES$2,FALSE)),"",VLOOKUP($B359,'[1]1718  Exp_Rev Access'!$F$7:$GK$318,$ES$2,FALSE))</f>
        <v>0</v>
      </c>
      <c r="ET359" s="90">
        <f>IF(ISNA(VLOOKUP($B359,'[1]1718  Exp_Rev Access'!$F$7:$GK$318,$ET$2,FALSE)),"",VLOOKUP($B359,'[1]1718  Exp_Rev Access'!$F$7:$GK$318,$ET$2,FALSE))</f>
        <v>0</v>
      </c>
      <c r="EU359" s="90">
        <f>IF(ISNA(VLOOKUP($B359,'[1]1718  Exp_Rev Access'!$F$7:$GK$318,$EU$2,FALSE)),"",VLOOKUP($B359,'[1]1718  Exp_Rev Access'!$F$7:$GK$318,$EU$2,FALSE))</f>
        <v>0</v>
      </c>
      <c r="EV359" s="90">
        <f>IF(ISNA(VLOOKUP($B359,'[1]1718  Exp_Rev Access'!$F$7:$GK$318,$EV$2,FALSE)),"",VLOOKUP($B359,'[1]1718  Exp_Rev Access'!$F$7:$GK$318,$EV$2,FALSE))</f>
        <v>0</v>
      </c>
      <c r="EW359" s="90">
        <f>IF(ISNA(VLOOKUP($B359,'[1]1718  Exp_Rev Access'!$F$7:$GK$318,$EW$2,FALSE)),"",VLOOKUP($B359,'[1]1718  Exp_Rev Access'!$F$7:$GK$318,$EW$2,FALSE))</f>
        <v>0</v>
      </c>
      <c r="EX359" s="90">
        <f>IF(ISNA(VLOOKUP($B359,'[1]1718  Exp_Rev Access'!$F$7:$GK$318,$EX$2,FALSE)),"",VLOOKUP($B359,'[1]1718  Exp_Rev Access'!$F$7:$GK$318,$EX$2,FALSE))</f>
        <v>0</v>
      </c>
      <c r="EY359" s="90">
        <f>IF(ISNA(VLOOKUP($B359,'[1]1718  Exp_Rev Access'!$F$7:$GK$318,$EY$2,FALSE)),"",VLOOKUP($B359,'[1]1718  Exp_Rev Access'!$F$7:$GK$318,$EY$2,FALSE))</f>
        <v>0</v>
      </c>
      <c r="EZ359" s="90">
        <f>IF(ISNA(VLOOKUP($B359,'[1]1718  Exp_Rev Access'!$F$7:$GK$318,$EZ$2,FALSE)),"",VLOOKUP($B359,'[1]1718  Exp_Rev Access'!$F$7:$GK$318,$EZ$2,FALSE))</f>
        <v>0</v>
      </c>
      <c r="FA359" s="90">
        <f>IF(ISNA(VLOOKUP($B359,'[1]1718  Exp_Rev Access'!$F$7:$GK$318,$FA$2,FALSE)),"",VLOOKUP($B359,'[1]1718  Exp_Rev Access'!$F$7:$GK$318,$FA$2,FALSE))</f>
        <v>0</v>
      </c>
      <c r="FB359" s="90">
        <f>IF(ISNA(VLOOKUP($B359,'[1]1718  Exp_Rev Access'!$F$7:$GK$318,$FB$2,FALSE)),"",VLOOKUP($B359,'[1]1718  Exp_Rev Access'!$F$7:$GK$318,$FB$2,FALSE))</f>
        <v>0</v>
      </c>
      <c r="FC359" s="90">
        <f>IF(ISNA(VLOOKUP($B359,'[1]1718  Exp_Rev Access'!$F$7:$GK$318,$FC$2,FALSE)),"",VLOOKUP($B359,'[1]1718  Exp_Rev Access'!$F$7:$GK$318,$FC$2,FALSE))</f>
        <v>6999.08</v>
      </c>
      <c r="FD359" s="90">
        <f>IF(ISNA(VLOOKUP($B359,'[1]1718  Exp_Rev Access'!$F$7:$GK$318,$FD$2,FALSE)),"",VLOOKUP($B359,'[1]1718  Exp_Rev Access'!$F$7:$GK$318,$FD$2,FALSE))</f>
        <v>0</v>
      </c>
      <c r="FE359" s="90">
        <f>IF(ISNA(VLOOKUP($B359,'[1]1718  Exp_Rev Access'!$F$7:$GK$318,$FE$2,FALSE)),"",VLOOKUP($B359,'[1]1718  Exp_Rev Access'!$F$7:$GK$318,$FE$2,FALSE))</f>
        <v>0</v>
      </c>
      <c r="FF359" s="90">
        <f>IF(ISNA(VLOOKUP($B359,'[1]1718  Exp_Rev Access'!$F$7:$GK$318,$FF$2,FALSE)),"",VLOOKUP($B359,'[1]1718  Exp_Rev Access'!$F$7:$GK$318,$FF$2,FALSE))</f>
        <v>0</v>
      </c>
      <c r="FG359" s="90">
        <f>IF(ISNA(VLOOKUP($B359,'[1]1718  Exp_Rev Access'!$F$7:$GK$318,$FG$2,FALSE)),"",VLOOKUP($B359,'[1]1718  Exp_Rev Access'!$F$7:$GK$318,$FG$2,FALSE))</f>
        <v>0</v>
      </c>
      <c r="FH359" s="90">
        <f>IF(ISNA(VLOOKUP($B359,'[1]1718  Exp_Rev Access'!$F$7:$GK$318,$FH$2,FALSE)),"",VLOOKUP($B359,'[1]1718  Exp_Rev Access'!$F$7:$GK$318,$FH$2,FALSE))</f>
        <v>0</v>
      </c>
      <c r="FI359" s="90">
        <f>IF(ISNA(VLOOKUP($B359,'[1]1718  Exp_Rev Access'!$F$7:$GK$318,$FI$2,FALSE)),"",VLOOKUP($B359,'[1]1718  Exp_Rev Access'!$F$7:$GK$318,$FI$2,FALSE))</f>
        <v>0</v>
      </c>
      <c r="FJ359" s="90">
        <f>IF(ISNA(VLOOKUP($B359,'[1]1718  Exp_Rev Access'!$F$7:$GK$318,$FJ$2,FALSE)),"",VLOOKUP($B359,'[1]1718  Exp_Rev Access'!$F$7:$GK$318,$FJ$2,FALSE))</f>
        <v>0</v>
      </c>
      <c r="FK359" s="90">
        <f>IF(ISNA(VLOOKUP($B359,'[1]1718  Exp_Rev Access'!$F$7:$GK$318,$FK$2,FALSE)),"",VLOOKUP($B359,'[1]1718  Exp_Rev Access'!$F$7:$GK$318,$FK$2,FALSE))</f>
        <v>0</v>
      </c>
      <c r="FL359" s="90">
        <f>IF(ISNA(VLOOKUP($B359,'[1]1718  Exp_Rev Access'!$F$7:$GK$318,$FL$2,FALSE)),"",VLOOKUP($B359,'[1]1718  Exp_Rev Access'!$F$7:$GK$318,$FL$2,FALSE))</f>
        <v>0</v>
      </c>
      <c r="FM359" s="90">
        <f>IF(ISNA(VLOOKUP($B359,'[1]1718  Exp_Rev Access'!$F$7:$GK$318,$FM$2,FALSE)),"",VLOOKUP($B359,'[1]1718  Exp_Rev Access'!$F$7:$GK$318,$FM$2,FALSE))</f>
        <v>0</v>
      </c>
      <c r="FN359" s="90">
        <f>IF(ISNA(VLOOKUP($B359,'[1]1718  Exp_Rev Access'!$F$7:$GK$318,$FN$2,FALSE)),"",VLOOKUP($B359,'[1]1718  Exp_Rev Access'!$F$7:$GK$318,$FN$2,FALSE))</f>
        <v>0</v>
      </c>
      <c r="FO359" s="90">
        <f>IF(ISNA(VLOOKUP($B359,'[1]1718  Exp_Rev Access'!$F$7:$GK$318,$FO$2,FALSE)),"",VLOOKUP($B359,'[1]1718  Exp_Rev Access'!$F$7:$GK$318,$FO$2,FALSE))</f>
        <v>0</v>
      </c>
      <c r="FP359" s="90">
        <f>IF(ISNA(VLOOKUP($B359,'[1]1718  Exp_Rev Access'!$F$7:$GK$318,$FP$2,FALSE)),"",VLOOKUP($B359,'[1]1718  Exp_Rev Access'!$F$7:$GK$318,$FP$2,FALSE))</f>
        <v>0</v>
      </c>
      <c r="FQ359" s="90">
        <f>IF(ISNA(VLOOKUP($B359,'[1]1718  Exp_Rev Access'!$F$7:$GK$318,$FQ$2,FALSE)),"",VLOOKUP($B359,'[1]1718  Exp_Rev Access'!$F$7:$GK$318,$FQ$2,FALSE))</f>
        <v>0</v>
      </c>
      <c r="FR359" s="90">
        <f>IF(ISNA(VLOOKUP($B359,'[1]1718  Exp_Rev Access'!$F$7:$GK$318,$FR$2,FALSE)),"",VLOOKUP($B359,'[1]1718  Exp_Rev Access'!$F$7:$GK$318,$FR$2,FALSE))</f>
        <v>39293.32</v>
      </c>
      <c r="FS359" s="56">
        <f t="shared" si="925"/>
        <v>765545.15999999992</v>
      </c>
      <c r="FT359" s="92">
        <f t="shared" si="926"/>
        <v>0.10816523626874582</v>
      </c>
      <c r="FU359" s="94">
        <f t="shared" si="927"/>
        <v>1531.3659658738572</v>
      </c>
      <c r="FV359" s="95">
        <f>IF(ISNA(VLOOKUP($B359,'[1]1718  Exp_Rev Access'!$F$7:$GK$318,$FV$2,FALSE)),"",VLOOKUP($B359,'[1]1718  Exp_Rev Access'!$F$7:$GK$318,$FV$2,FALSE))</f>
        <v>0</v>
      </c>
      <c r="FW359" s="95">
        <f>IF(ISNA(VLOOKUP($B359,'[1]1718  Exp_Rev Access'!$F$7:$GK$318,$FW$2,FALSE)),"",VLOOKUP($B359,'[1]1718  Exp_Rev Access'!$F$7:$GK$318,$FW$2,FALSE))</f>
        <v>0</v>
      </c>
      <c r="FX359" s="95">
        <f>IF(ISNA(VLOOKUP($B359,'[1]1718  Exp_Rev Access'!$F$7:$GK$318,$FX$2,FALSE)),"",VLOOKUP($B359,'[1]1718  Exp_Rev Access'!$F$7:$GK$318,$FX$2,FALSE))</f>
        <v>0</v>
      </c>
      <c r="FY359" s="95">
        <f>IF(ISNA(VLOOKUP($B359,'[1]1718  Exp_Rev Access'!$F$7:$GK$318,$FY$2,FALSE)),"",VLOOKUP($B359,'[1]1718  Exp_Rev Access'!$F$7:$GK$318,$FY$2,FALSE))</f>
        <v>0</v>
      </c>
      <c r="FZ359" s="95">
        <f>IF(ISNA(VLOOKUP($B359,'[1]1718  Exp_Rev Access'!$F$7:$GK$318,$FZ$2,FALSE)),"",VLOOKUP($B359,'[1]1718  Exp_Rev Access'!$F$7:$GK$318,$FZ$2,FALSE))</f>
        <v>0</v>
      </c>
      <c r="GA359" s="95">
        <f>IF(ISNA(VLOOKUP($B359,'[1]1718  Exp_Rev Access'!$F$7:$GK$318,$GA$2,FALSE)),"",VLOOKUP($B359,'[1]1718  Exp_Rev Access'!$F$7:$GK$318,$GA$2,FALSE))</f>
        <v>0</v>
      </c>
      <c r="GB359" s="95">
        <f>IF(ISNA(VLOOKUP($B359,'[1]1718  Exp_Rev Access'!$F$7:$GK$318,$GB$2,FALSE)),"",VLOOKUP($B359,'[1]1718  Exp_Rev Access'!$F$7:$GK$318,$GB$2,FALSE))</f>
        <v>0</v>
      </c>
      <c r="GC359" s="95">
        <f>IF(ISNA(VLOOKUP($B359,'[1]1718  Exp_Rev Access'!$F$7:$GK$318,$GC$2,FALSE)),"",VLOOKUP($B359,'[1]1718  Exp_Rev Access'!$F$7:$GK$318,$GC$2,FALSE))</f>
        <v>0</v>
      </c>
      <c r="GD359" s="95">
        <f>IF(ISNA(VLOOKUP($B359,'[1]1718  Exp_Rev Access'!$F$7:$GK$318,$GD$2,FALSE)),"",VLOOKUP($B359,'[1]1718  Exp_Rev Access'!$F$7:$GK$318,$GD$2,FALSE))</f>
        <v>0</v>
      </c>
      <c r="GE359" s="95">
        <f>IF(ISNA(VLOOKUP($B359,'[1]1718  Exp_Rev Access'!$F$7:$GK$318,$GE$2,FALSE)),"",VLOOKUP($B359,'[1]1718  Exp_Rev Access'!$F$7:$GK$318,$GE$2,FALSE))</f>
        <v>24074</v>
      </c>
      <c r="GF359" s="95">
        <f>IF(ISNA(VLOOKUP($B359,'[1]1718  Exp_Rev Access'!$F$7:$GK$318,$GF$2,FALSE)),"",VLOOKUP($B359,'[1]1718  Exp_Rev Access'!$F$7:$GK$318,$GF$2,FALSE))</f>
        <v>0</v>
      </c>
      <c r="GG359" s="95">
        <f>IF(ISNA(VLOOKUP($B359,'[1]1718  Exp_Rev Access'!$F$7:$GK$318,$GG$2,FALSE)),"",VLOOKUP($B359,'[1]1718  Exp_Rev Access'!$F$7:$GK$318,$GG$2,FALSE))</f>
        <v>0</v>
      </c>
      <c r="GH359" s="95">
        <f>IF(ISNA(VLOOKUP($B359,'[1]1718  Exp_Rev Access'!$F$7:$GK$318,$GH$2,FALSE)),"",VLOOKUP($B359,'[1]1718  Exp_Rev Access'!$F$7:$GK$318,$GH$2,FALSE))</f>
        <v>0</v>
      </c>
      <c r="GI359" s="95">
        <f>IF(ISNA(VLOOKUP($B359,'[1]1718  Exp_Rev Access'!$F$7:$GK$318,$GI$2,FALSE)),"",VLOOKUP($B359,'[1]1718  Exp_Rev Access'!$F$7:$GK$318,$GI$2,FALSE))</f>
        <v>0</v>
      </c>
      <c r="GJ359" s="95">
        <f>IF(ISNA(VLOOKUP($B359,'[1]1718  Exp_Rev Access'!$F$7:$GK$318,$GJ$2,FALSE)),"",VLOOKUP($B359,'[1]1718  Exp_Rev Access'!$F$7:$GK$318,$GJ$2,FALSE))</f>
        <v>0</v>
      </c>
      <c r="GK359" s="95">
        <f>IF(ISNA(VLOOKUP($B359,'[1]1718  Exp_Rev Access'!$F$7:$GK$318,$GK$2,FALSE)),"",VLOOKUP($B359,'[1]1718  Exp_Rev Access'!$F$7:$GK$318,$GK$2,FALSE))</f>
        <v>6559.68</v>
      </c>
      <c r="GL359" s="95">
        <f>IF(ISNA(VLOOKUP($B359,'[1]1718  Exp_Rev Access'!$F$7:$GK$318,$GL$2,FALSE)),"",VLOOKUP($B359,'[1]1718  Exp_Rev Access'!$F$7:$GK$318,$GL$2,FALSE))</f>
        <v>0</v>
      </c>
      <c r="GM359" s="95">
        <f>IF(ISNA(VLOOKUP($B359,'[1]1718  Exp_Rev Access'!$F$7:$GK$318,$GM$2,FALSE)),"",VLOOKUP($B359,'[1]1718  Exp_Rev Access'!$F$7:$GK$318,$GM$2,FALSE))</f>
        <v>0</v>
      </c>
      <c r="GN359" s="95">
        <f>IF(ISNA(VLOOKUP($B359,'[1]1718  Exp_Rev Access'!$F$7:$GK$318,$GN$2,FALSE)),"",VLOOKUP($B359,'[1]1718  Exp_Rev Access'!$F$7:$GK$318,$GN$2,FALSE))</f>
        <v>0</v>
      </c>
      <c r="GO359" s="95">
        <f>IF(ISNA(VLOOKUP($B359,'[1]1718  Exp_Rev Access'!$F$7:$GK$318,$GO$2,FALSE)),"",VLOOKUP($B359,'[1]1718  Exp_Rev Access'!$F$7:$GK$318,$GO$2,FALSE))</f>
        <v>0</v>
      </c>
      <c r="GP359" s="95">
        <f>IF(ISNA(VLOOKUP($B359,'[1]1718  Exp_Rev Access'!$F$7:$GK$318,$GP$2,FALSE)),"",VLOOKUP($B359,'[1]1718  Exp_Rev Access'!$F$7:$GK$318,$GP$2,FALSE))</f>
        <v>0</v>
      </c>
      <c r="GQ359" s="95">
        <f>IF(ISNA(VLOOKUP($B359,'[1]1718  Exp_Rev Access'!$F$7:$GK$318,$GQ$2,FALSE)),"",VLOOKUP($B359,'[1]1718  Exp_Rev Access'!$F$7:$GK$318,$GQ$2,FALSE))</f>
        <v>0</v>
      </c>
      <c r="GR359" s="95">
        <f>IF(ISNA(VLOOKUP($B359,'[1]1718  Exp_Rev Access'!$F$7:$GK$318,$GR$2,FALSE)),"",VLOOKUP($B359,'[1]1718  Exp_Rev Access'!$F$7:$GK$318,$GR$2,FALSE))</f>
        <v>0</v>
      </c>
      <c r="GS359" s="95">
        <f>IF(ISNA(VLOOKUP($B359,'[1]1718  Exp_Rev Access'!$F$7:$GK$318,$GS$2,FALSE)),"",VLOOKUP($B359,'[1]1718  Exp_Rev Access'!$F$7:$GK$318,$GS$2,FALSE))</f>
        <v>0</v>
      </c>
      <c r="GT359" s="95">
        <f>IF(ISNA(VLOOKUP($B359,'[1]1718  Exp_Rev Access'!$F$7:$GK$318,$GT$2,FALSE)),"",VLOOKUP($B359,'[1]1718  Exp_Rev Access'!$F$7:$GK$318,$GT$2,FALSE))</f>
        <v>0</v>
      </c>
      <c r="GU359" s="56">
        <f t="shared" si="928"/>
        <v>30633.68</v>
      </c>
      <c r="GV359" s="92">
        <f t="shared" si="929"/>
        <v>4.3282870927969213E-3</v>
      </c>
      <c r="GW359" s="96">
        <f t="shared" si="930"/>
        <v>61.278390110219846</v>
      </c>
    </row>
    <row r="360" spans="1:222" s="97" customFormat="1" x14ac:dyDescent="0.3">
      <c r="A360" s="98"/>
      <c r="B360" s="88" t="s">
        <v>716</v>
      </c>
      <c r="C360" s="89" t="s">
        <v>717</v>
      </c>
      <c r="D360" s="75">
        <f>IF(ISNA(VLOOKUP($B360,'[1]1718 enrollment_Rev_Exp by size'!$A$7:H691,3,FALSE)),"",VLOOKUP($B360,'[1]1718 enrollment_Rev_Exp by size'!$A$7:$G$350,3,FALSE))</f>
        <v>235.04</v>
      </c>
      <c r="E360" s="76">
        <f>IF(ISNA(VLOOKUP($B360,'[1]1718 enrollment_Rev_Exp by size'!$A$7:I693,5,FALSE)),"",VLOOKUP($B360,'[1]1718 enrollment_Rev_Exp by size'!$A$7:$G$350,5,FALSE))</f>
        <v>3698367.13</v>
      </c>
      <c r="F360" s="70">
        <f t="shared" si="912"/>
        <v>3698367.1300000004</v>
      </c>
      <c r="G360" s="70">
        <f t="shared" si="913"/>
        <v>0</v>
      </c>
      <c r="H360" s="90">
        <f>IF(ISNA(VLOOKUP($B360,'[1]1718  Exp_Rev Access'!$F$7:$GK$318,3,FALSE)),"",VLOOKUP($B360,'[1]1718  Exp_Rev Access'!$F$7:$GK$318,3,FALSE))</f>
        <v>270050.19</v>
      </c>
      <c r="I360" s="90">
        <f>IF(ISNA(VLOOKUP($B360,'[1]1718  Exp_Rev Access'!$F$7:$GK$318,4,FALSE)),"",VLOOKUP($B360,'[1]1718  Exp_Rev Access'!$F$7:$GK$318,4,FALSE))</f>
        <v>0</v>
      </c>
      <c r="J360" s="90">
        <f>IF(ISNA(VLOOKUP($B360,'[1]1718  Exp_Rev Access'!$F$7:$GK$318,5,FALSE)),"",VLOOKUP($B360,'[1]1718  Exp_Rev Access'!$F$7:$GK$318,5,FALSE))</f>
        <v>0</v>
      </c>
      <c r="K360" s="90">
        <f>IF(ISNA(VLOOKUP($B360,'[1]1718  Exp_Rev Access'!$F$7:$GK$318,6,FALSE)),"-",VLOOKUP($B360,'[1]1718  Exp_Rev Access'!$F$7:$GK$318,6,FALSE))</f>
        <v>29062.26</v>
      </c>
      <c r="L360" s="90">
        <f>IF(ISNA(VLOOKUP($B360,'[1]1718  Exp_Rev Access'!$F$7:$GK$318,7,FALSE)),"",VLOOKUP($B360,'[1]1718  Exp_Rev Access'!$F$7:$GK$318,7,FALSE))</f>
        <v>0</v>
      </c>
      <c r="M360" s="90">
        <f>IF(ISNA(VLOOKUP($B360,'[1]1718  Exp_Rev Access'!$F$7:$GK$318,8,FALSE)),"",VLOOKUP($B360,'[1]1718  Exp_Rev Access'!$F$7:$GK$318,8,FALSE))</f>
        <v>0</v>
      </c>
      <c r="N360" s="56">
        <f t="shared" si="914"/>
        <v>299112.45</v>
      </c>
      <c r="O360" s="91">
        <f t="shared" si="915"/>
        <v>8.0876894987978121E-2</v>
      </c>
      <c r="P360" s="56">
        <f t="shared" si="916"/>
        <v>1272.6023230088497</v>
      </c>
      <c r="Q360" s="90">
        <f>IF(ISNA(VLOOKUP($B360,'[1]1718  Exp_Rev Access'!$F$7:$GK$318,10,FALSE)),"",VLOOKUP($B360,'[1]1718  Exp_Rev Access'!$F$7:$GK$318,10,FALSE))</f>
        <v>1563.81</v>
      </c>
      <c r="R360" s="90">
        <f>IF(ISNA(VLOOKUP($B360,'[1]1718  Exp_Rev Access'!$F$7:$GK$318,11,FALSE)),"",VLOOKUP($B360,'[1]1718  Exp_Rev Access'!$F$7:$GK$318,11,FALSE))</f>
        <v>0</v>
      </c>
      <c r="S360" s="90">
        <f>IF(ISNA(VLOOKUP($B360,'[1]1718  Exp_Rev Access'!$F$7:$GK$318,12,FALSE)),"",VLOOKUP($B360,'[1]1718  Exp_Rev Access'!$F$7:$GK$318,12,FALSE))</f>
        <v>0</v>
      </c>
      <c r="T360" s="90">
        <f>IF(ISNA(VLOOKUP($B360,'[1]1718  Exp_Rev Access'!$F$7:$GK$318,13,FALSE)),"",VLOOKUP($B360,'[1]1718  Exp_Rev Access'!$F$7:$GK$318,13,FALSE))</f>
        <v>0</v>
      </c>
      <c r="U360" s="90">
        <f>IF(ISNA(VLOOKUP($B360,'[1]1718  Exp_Rev Access'!$F$7:$GK$318,14,FALSE)),"",VLOOKUP($B360,'[1]1718  Exp_Rev Access'!$F$7:$GK$318,14,FALSE))</f>
        <v>0</v>
      </c>
      <c r="V360" s="90">
        <f>IF(ISNA(VLOOKUP($B360,'[1]1718  Exp_Rev Access'!$F$7:$GK$318,15,FALSE)),"",VLOOKUP($B360,'[1]1718  Exp_Rev Access'!$F$7:$GK$318,15,FALSE))</f>
        <v>0</v>
      </c>
      <c r="W360" s="90">
        <f>IF(ISNA(VLOOKUP($B360,'[1]1718  Exp_Rev Access'!$F$7:$GK$318,16,FALSE)),"",VLOOKUP($B360,'[1]1718  Exp_Rev Access'!$F$7:$GK$318,16,FALSE))</f>
        <v>0</v>
      </c>
      <c r="X360" s="90">
        <f>IF(ISNA(VLOOKUP($B360,'[1]1718  Exp_Rev Access'!$F$7:$GK$318,17,FALSE)),"",VLOOKUP($B360,'[1]1718  Exp_Rev Access'!$F$7:$GK$318,17,FALSE))</f>
        <v>0</v>
      </c>
      <c r="Y360" s="90">
        <f>IF(ISNA(VLOOKUP($B360,'[1]1718  Exp_Rev Access'!$F$7:$GK$318,18,FALSE)),"",VLOOKUP($B360,'[1]1718  Exp_Rev Access'!$F$7:$GK$318,18,FALSE))</f>
        <v>4752.79</v>
      </c>
      <c r="Z360" s="90">
        <f>IF(ISNA(VLOOKUP($B360,'[1]1718  Exp_Rev Access'!$F$7:$GK$318,19,FALSE)),"",VLOOKUP($B360,'[1]1718  Exp_Rev Access'!$F$7:$GK$318,19,FALSE))</f>
        <v>0</v>
      </c>
      <c r="AA360" s="90">
        <f>IF(ISNA(VLOOKUP($B360,'[1]1718  Exp_Rev Access'!$F$7:$GK$318,20,FALSE)),"",VLOOKUP($B360,'[1]1718  Exp_Rev Access'!$F$7:$GK$318,20,FALSE))</f>
        <v>0</v>
      </c>
      <c r="AB360" s="90">
        <f>IF(ISNA(VLOOKUP($B360,'[1]1718  Exp_Rev Access'!$F$7:$GK$318,21,FALSE)),"",VLOOKUP($B360,'[1]1718  Exp_Rev Access'!$F$7:$GK$318,21,FALSE))</f>
        <v>0</v>
      </c>
      <c r="AC360" s="90">
        <f>IF(ISNA(VLOOKUP($B360,'[1]1718  Exp_Rev Access'!$F$7:$GK$318,22,FALSE)),"",VLOOKUP($B360,'[1]1718  Exp_Rev Access'!$F$7:$GK$318,22,FALSE))</f>
        <v>0</v>
      </c>
      <c r="AD360" s="90">
        <f>IF(ISNA(VLOOKUP($B360,'[1]1718  Exp_Rev Access'!$F$7:$GK$318,23,FALSE)),"",VLOOKUP($B360,'[1]1718  Exp_Rev Access'!$F$7:$GK$318,23,FALSE))</f>
        <v>16192.46</v>
      </c>
      <c r="AE360" s="90">
        <f>IF(ISNA(VLOOKUP($B360,'[1]1718  Exp_Rev Access'!$F$7:$GK$318,24,FALSE)),"",VLOOKUP($B360,'[1]1718  Exp_Rev Access'!$F$7:$GK$318,24,FALSE))</f>
        <v>3614.13</v>
      </c>
      <c r="AF360" s="90">
        <f>IF(ISNA(VLOOKUP($B360,'[1]1718  Exp_Rev Access'!$F$7:$GK$318,25,FALSE)),"",VLOOKUP($B360,'[1]1718  Exp_Rev Access'!$F$7:$GK$318,25,FALSE))</f>
        <v>0</v>
      </c>
      <c r="AG360" s="90">
        <f>IF(ISNA(VLOOKUP($B360,'[1]1718  Exp_Rev Access'!$F$7:$GK$318,26,FALSE)),"",VLOOKUP($B360,'[1]1718  Exp_Rev Access'!$F$7:$GK$318,26,FALSE))</f>
        <v>36857.82</v>
      </c>
      <c r="AH360" s="90">
        <f>IF(ISNA(VLOOKUP($B360,'[1]1718  Exp_Rev Access'!$F$7:$GK$318,27,FALSE)),"",VLOOKUP($B360,'[1]1718  Exp_Rev Access'!$F$7:$GK$318,27,FALSE))</f>
        <v>469.76</v>
      </c>
      <c r="AI360" s="90">
        <f>IF(ISNA(VLOOKUP($B360,'[1]1718  Exp_Rev Access'!$F$7:$GK$318,28,FALSE)),"",VLOOKUP($B360,'[1]1718  Exp_Rev Access'!$F$7:$GK$318,28,FALSE))</f>
        <v>0</v>
      </c>
      <c r="AJ360" s="90">
        <f>IF(ISNA(VLOOKUP($B360,'[1]1718  Exp_Rev Access'!$F$7:$GK$318,29,FALSE)),"",VLOOKUP($B360,'[1]1718  Exp_Rev Access'!$F$7:$GK$318,29,FALSE))</f>
        <v>6684.89</v>
      </c>
      <c r="AK360" s="90">
        <f>IF(ISNA(VLOOKUP($B360,'[1]1718  Exp_Rev Access'!$F$7:$GK$318,30,FALSE)),"",VLOOKUP($B360,'[1]1718  Exp_Rev Access'!$F$7:$GK$318,30,FALSE))</f>
        <v>0</v>
      </c>
      <c r="AL360" s="90">
        <f>IF(ISNA(VLOOKUP($B360,'[1]1718  Exp_Rev Access'!$F$7:$GK$318,31,FALSE)),"",VLOOKUP($B360,'[1]1718  Exp_Rev Access'!$F$7:$GK$318,31,FALSE))</f>
        <v>3796.36</v>
      </c>
      <c r="AM360" s="56">
        <f t="shared" si="917"/>
        <v>73932.02</v>
      </c>
      <c r="AN360" s="92">
        <f t="shared" si="918"/>
        <v>1.9990449136400367E-2</v>
      </c>
      <c r="AO360" s="71">
        <f t="shared" si="919"/>
        <v>314.550799863853</v>
      </c>
      <c r="AP360" s="90">
        <f>IF(ISNA(VLOOKUP($B360,'[1]1718  Exp_Rev Access'!$F$7:$GK$318,33,FALSE)),"",VLOOKUP($B360,'[1]1718  Exp_Rev Access'!$F$7:$GK$318,33,FALSE))</f>
        <v>2226768.25</v>
      </c>
      <c r="AQ360" s="90">
        <f>IF(ISNA(VLOOKUP($B360,'[1]1718  Exp_Rev Access'!$F$7:$GK$318,34,FALSE)),"",VLOOKUP($B360,'[1]1718  Exp_Rev Access'!$F$7:$GK$318,34,FALSE))</f>
        <v>23530.73</v>
      </c>
      <c r="AR360" s="90">
        <f>IF(ISNA(VLOOKUP($B360,'[1]1718  Exp_Rev Access'!$F$7:$GK$318,35,FALSE)),"",VLOOKUP($B360,'[1]1718  Exp_Rev Access'!$F$7:$GK$318,35,FALSE))</f>
        <v>149544.44</v>
      </c>
      <c r="AS360" s="90">
        <f>IF(ISNA(VLOOKUP($B360,'[1]1718  Exp_Rev Access'!$F$7:$GK$318,36,FALSE)),"",VLOOKUP($B360,'[1]1718  Exp_Rev Access'!$F$7:$GK$318,36,FALSE))</f>
        <v>0</v>
      </c>
      <c r="AT360" s="90">
        <f>IF(ISNA(VLOOKUP($B360,'[1]1718  Exp_Rev Access'!$F$7:$GK$318,37,FALSE)),"",VLOOKUP($B360,'[1]1718  Exp_Rev Access'!$F$7:$GK$318,37,FALSE))</f>
        <v>0</v>
      </c>
      <c r="AU360" s="56">
        <f t="shared" si="920"/>
        <v>2399843.42</v>
      </c>
      <c r="AV360" s="93">
        <f t="shared" si="921"/>
        <v>0.64889269659932325</v>
      </c>
      <c r="AW360" s="56">
        <f t="shared" si="922"/>
        <v>10210.361725663717</v>
      </c>
      <c r="AX360" s="90">
        <f>IF(ISNA(VLOOKUP($B360,'[1]1718  Exp_Rev Access'!$F$7:$GK$318,39,FALSE)),"",VLOOKUP($B360,'[1]1718  Exp_Rev Access'!$F$7:$GK$318,39,FALSE))</f>
        <v>2586</v>
      </c>
      <c r="AY360" s="90">
        <f>IF(ISNA(VLOOKUP($B360,'[1]1718  Exp_Rev Access'!$F$7:$GK$318,40,FALSE)),"",VLOOKUP($B360,'[1]1718  Exp_Rev Access'!$F$7:$GK$318,40,FALSE))</f>
        <v>179848.22</v>
      </c>
      <c r="AZ360" s="90">
        <f>IF(ISNA(VLOOKUP($B360,'[1]1718  Exp_Rev Access'!$F$7:$GK$318,41,FALSE)),"",VLOOKUP($B360,'[1]1718  Exp_Rev Access'!$F$7:$GK$318,41,FALSE))</f>
        <v>0</v>
      </c>
      <c r="BA360" s="90">
        <f>IF(ISNA(VLOOKUP($B360,'[1]1718  Exp_Rev Access'!$F$7:$GK$318,42,FALSE)),"",VLOOKUP($B360,'[1]1718  Exp_Rev Access'!$F$7:$GK$318,42,FALSE))</f>
        <v>0</v>
      </c>
      <c r="BB360" s="90">
        <f>IF(ISNA(VLOOKUP($B360,'[1]1718  Exp_Rev Access'!$F$7:$GK$318,43,FALSE)),"",VLOOKUP($B360,'[1]1718  Exp_Rev Access'!$F$7:$GK$318,43,FALSE))</f>
        <v>0</v>
      </c>
      <c r="BC360" s="90">
        <f>IF(ISNA(VLOOKUP($B360,'[1]1718  Exp_Rev Access'!$F$7:$GK$318,44,FALSE)),"",VLOOKUP($B360,'[1]1718  Exp_Rev Access'!$F$7:$GK$318,44,FALSE))</f>
        <v>127727.7</v>
      </c>
      <c r="BD360" s="90">
        <f>IF(ISNA(VLOOKUP($B360,'[1]1718  Exp_Rev Access'!$F$7:$GK$318,45,FALSE)),"",VLOOKUP($B360,'[1]1718  Exp_Rev Access'!$F$7:$GK$318,45,FALSE))</f>
        <v>0</v>
      </c>
      <c r="BE360" s="90">
        <f>IF(ISNA(VLOOKUP($B360,'[1]1718  Exp_Rev Access'!$F$7:$GK$318,46,FALSE)),"",VLOOKUP($B360,'[1]1718  Exp_Rev Access'!$F$7:$GK$318,46,FALSE))</f>
        <v>98048.52</v>
      </c>
      <c r="BF360" s="90">
        <f>IF(ISNA(VLOOKUP($B360,'[1]1718  Exp_Rev Access'!$F$7:$GK$318,47,FALSE)),"",VLOOKUP($B360,'[1]1718  Exp_Rev Access'!$F$7:$GK$318,47,FALSE))</f>
        <v>0</v>
      </c>
      <c r="BG360" s="90">
        <f>IF(ISNA(VLOOKUP($B360,'[1]1718  Exp_Rev Access'!$F$7:$GK$318,48,FALSE)),"",VLOOKUP($B360,'[1]1718  Exp_Rev Access'!$F$7:$GK$318,48,FALSE))</f>
        <v>0</v>
      </c>
      <c r="BH360" s="90">
        <f>IF(ISNA(VLOOKUP($B360,'[1]1718  Exp_Rev Access'!$F$7:$GK$318,49,FALSE)),"",VLOOKUP($B360,'[1]1718  Exp_Rev Access'!$F$7:$GK$318,49,FALSE))</f>
        <v>3192.85</v>
      </c>
      <c r="BI360" s="90">
        <f>IF(ISNA(VLOOKUP($B360,'[1]1718  Exp_Rev Access'!$F$7:$GK$318,50,FALSE)),"",VLOOKUP($B360,'[1]1718  Exp_Rev Access'!$F$7:$GK$318,50,FALSE))</f>
        <v>0</v>
      </c>
      <c r="BJ360" s="90">
        <f>IF(ISNA(VLOOKUP($B360,'[1]1718  Exp_Rev Access'!$F$7:$GK$318,51,FALSE)),"",VLOOKUP($B360,'[1]1718  Exp_Rev Access'!$F$7:$GK$318,51,FALSE))</f>
        <v>8272.8700000000008</v>
      </c>
      <c r="BK360" s="90">
        <f>IF(ISNA(VLOOKUP($B360,'[1]1718  Exp_Rev Access'!$F$7:$GK$318,52,FALSE)),"",VLOOKUP($B360,'[1]1718  Exp_Rev Access'!$F$7:$GK$318,52,FALSE))</f>
        <v>190717.26</v>
      </c>
      <c r="BL360" s="90">
        <f>IF(ISNA(VLOOKUP($B360,'[1]1718  Exp_Rev Access'!$F$7:$GK$318,53,FALSE)),"",VLOOKUP($B360,'[1]1718  Exp_Rev Access'!$F$7:$GK$318,53,FALSE))</f>
        <v>20250</v>
      </c>
      <c r="BM360" s="90">
        <f>IF(ISNA(VLOOKUP($B360,'[1]1718  Exp_Rev Access'!$F$7:$GK$318,54,FALSE)),"",VLOOKUP($B360,'[1]1718  Exp_Rev Access'!$F$7:$GK$318,54,FALSE))</f>
        <v>0</v>
      </c>
      <c r="BN360" s="90">
        <f>IF(ISNA(VLOOKUP($B360,'[1]1718  Exp_Rev Access'!$F$7:$GK$318,55,FALSE)),"",VLOOKUP($B360,'[1]1718  Exp_Rev Access'!$F$7:$GK$318,55,FALSE))</f>
        <v>0</v>
      </c>
      <c r="BO360" s="90">
        <f>IF(ISNA(VLOOKUP($B360,'[1]1718  Exp_Rev Access'!$F$7:$GK$318,56,FALSE)),"",VLOOKUP($B360,'[1]1718  Exp_Rev Access'!$F$7:$GK$318,56,FALSE))</f>
        <v>0</v>
      </c>
      <c r="BP360" s="90">
        <f>IF(ISNA(VLOOKUP($B360,'[1]1718  Exp_Rev Access'!$F$7:$GK$318,57,FALSE)),"",VLOOKUP($B360,'[1]1718  Exp_Rev Access'!$F$7:$GK$318,57,FALSE))</f>
        <v>0</v>
      </c>
      <c r="BQ360" s="90">
        <f>IF(ISNA(VLOOKUP($B360,'[1]1718  Exp_Rev Access'!$F$7:$GK$318,58,FALSE)),"",VLOOKUP($B360,'[1]1718  Exp_Rev Access'!$F$7:$GK$318,58,FALSE))</f>
        <v>0</v>
      </c>
      <c r="BR360" s="90">
        <f>IF(ISNA(VLOOKUP($B360,'[1]1718  Exp_Rev Access'!$F$7:$GK$318,59,FALSE)),"",VLOOKUP($B360,'[1]1718  Exp_Rev Access'!$F$7:$GK$318,59,FALSE))</f>
        <v>0</v>
      </c>
      <c r="BS360" s="90">
        <f>IF(ISNA(VLOOKUP($B360,'[1]1718  Exp_Rev Access'!$F$7:$GK$318,60,FALSE)),"",VLOOKUP($B360,'[1]1718  Exp_Rev Access'!$F$7:$GK$318,60,FALSE))</f>
        <v>0</v>
      </c>
      <c r="BT360" s="90">
        <f>IF(ISNA(VLOOKUP($B360,'[1]1718  Exp_Rev Access'!$F$7:$GK$318,61,FALSE)),"",VLOOKUP($B360,'[1]1718  Exp_Rev Access'!$F$7:$GK$318,61,FALSE))</f>
        <v>0</v>
      </c>
      <c r="BU360" s="90">
        <f>IF(ISNA(VLOOKUP($B360,'[1]1718  Exp_Rev Access'!$F$7:$GK$318,62,FALSE)),"",VLOOKUP($B360,'[1]1718  Exp_Rev Access'!$F$7:$GK$318,62,FALSE))</f>
        <v>0</v>
      </c>
      <c r="BV360" s="56">
        <f t="shared" si="893"/>
        <v>630643.41999999993</v>
      </c>
      <c r="BW360" s="92">
        <f t="shared" si="923"/>
        <v>0.1705194205530374</v>
      </c>
      <c r="BX360" s="71">
        <f t="shared" si="924"/>
        <v>2683.1323179033352</v>
      </c>
      <c r="BY360" s="90">
        <f>IF(ISNA(VLOOKUP($B360,'[1]1718  Exp_Rev Access'!$F$7:$GK$318,64,FALSE)),"",VLOOKUP($B360,'[1]1718  Exp_Rev Access'!$F$7:$GK$318,64,FALSE))</f>
        <v>0</v>
      </c>
      <c r="BZ360" s="90">
        <f>IF(ISNA(VLOOKUP($B360,'[1]1718  Exp_Rev Access'!$F$7:$GK$318,65,FALSE)),"",VLOOKUP($B360,'[1]1718  Exp_Rev Access'!$F$7:$GK$318,65,FALSE))</f>
        <v>0</v>
      </c>
      <c r="CA360" s="90">
        <f>IF(ISNA(VLOOKUP($B360,'[1]1718  Exp_Rev Access'!$F$7:$GK$318,66,FALSE)),"",VLOOKUP($B360,'[1]1718  Exp_Rev Access'!$F$7:$GK$318,66,FALSE))</f>
        <v>0</v>
      </c>
      <c r="CB360" s="90">
        <f>IF(ISNA(VLOOKUP($B360,'[1]1718  Exp_Rev Access'!$F$7:$GK$318,67,FALSE)),"",VLOOKUP($B360,'[1]1718  Exp_Rev Access'!$F$7:$GK$318,67,FALSE))</f>
        <v>0</v>
      </c>
      <c r="CC360" s="90">
        <f>IF(ISNA(VLOOKUP($B360,'[1]1718  Exp_Rev Access'!$F$7:$GK$318,68,FALSE)),"",VLOOKUP($B360,'[1]1718  Exp_Rev Access'!$F$7:$GK$318,68,FALSE))</f>
        <v>5197.45</v>
      </c>
      <c r="CD360" s="90">
        <f>IF(ISNA(VLOOKUP($B360,'[1]1718  Exp_Rev Access'!$F$7:$GK$318,69,FALSE)),"",VLOOKUP($B360,'[1]1718  Exp_Rev Access'!$F$7:$GK$318,69,FALSE))</f>
        <v>0</v>
      </c>
      <c r="CE360" s="56">
        <f t="shared" si="881"/>
        <v>5197.45</v>
      </c>
      <c r="CF360" s="92">
        <f t="shared" si="896"/>
        <v>1.4053364139649382E-3</v>
      </c>
      <c r="CG360" s="78">
        <f t="shared" si="897"/>
        <v>22.113044588155208</v>
      </c>
      <c r="CH360" s="90">
        <f>IF(ISNA(VLOOKUP($B360,'[1]1718  Exp_Rev Access'!$F$7:$GK$318,$CH$2,FALSE)),"",VLOOKUP($B360,'[1]1718  Exp_Rev Access'!$F$7:$GK$318,$CH$2,FALSE))</f>
        <v>0</v>
      </c>
      <c r="CI360" s="90">
        <f>IF(ISNA(VLOOKUP($B360,'[1]1718  Exp_Rev Access'!$F$7:$GK$318,$CI$2,FALSE)),"",VLOOKUP($B360,'[1]1718  Exp_Rev Access'!$F$7:$GK$318,$CI$2,FALSE))</f>
        <v>0</v>
      </c>
      <c r="CJ360" s="90">
        <f>IF(ISNA(VLOOKUP($B360,'[1]1718  Exp_Rev Access'!$F$7:$GK$318,$CJ$2,FALSE)),"",VLOOKUP($B360,'[1]1718  Exp_Rev Access'!$F$7:$GK$318,$CJ$2,FALSE))</f>
        <v>0</v>
      </c>
      <c r="CK360" s="90">
        <f>IF(ISNA(VLOOKUP($B360,'[1]1718  Exp_Rev Access'!$F$7:$GK$318,$CK$2,FALSE)),"",VLOOKUP($B360,'[1]1718  Exp_Rev Access'!$F$7:$GK$318,$CK$2,FALSE))</f>
        <v>0</v>
      </c>
      <c r="CL360" s="90">
        <f>IF(ISNA(VLOOKUP($B360,'[1]1718  Exp_Rev Access'!$F$7:$GK$318,$CL$2,FALSE)),"",VLOOKUP($B360,'[1]1718  Exp_Rev Access'!$F$7:$GK$318,$CL$2,FALSE))</f>
        <v>0</v>
      </c>
      <c r="CM360" s="90">
        <f>IF(ISNA(VLOOKUP($B360,'[1]1718  Exp_Rev Access'!$F$7:$GK$318,$CM$2,FALSE)),"",VLOOKUP($B360,'[1]1718  Exp_Rev Access'!$F$7:$GK$318,$CM$2,FALSE))</f>
        <v>0</v>
      </c>
      <c r="CN360" s="90">
        <f>IF(ISNA(VLOOKUP($B360,'[1]1718  Exp_Rev Access'!$F$7:$GK$318,$CN$2,FALSE)),"",VLOOKUP($B360,'[1]1718  Exp_Rev Access'!$F$7:$GK$318,$CN$2,FALSE))</f>
        <v>0</v>
      </c>
      <c r="CO360" s="90">
        <f>IF(ISNA(VLOOKUP($B360,'[1]1718  Exp_Rev Access'!$F$7:$GK$318,$CO$2,FALSE)),"",VLOOKUP($B360,'[1]1718  Exp_Rev Access'!$F$7:$GK$318,$CO$2,FALSE))</f>
        <v>0</v>
      </c>
      <c r="CP360" s="90">
        <f>IF(ISNA(VLOOKUP($B360,'[1]1718  Exp_Rev Access'!$F$7:$GK$318,$CP$2,FALSE)),"",VLOOKUP($B360,'[1]1718  Exp_Rev Access'!$F$7:$GK$318,$CP$2,FALSE))</f>
        <v>0</v>
      </c>
      <c r="CQ360" s="90">
        <f>IF(ISNA(VLOOKUP($B360,'[1]1718  Exp_Rev Access'!$F$7:$GK$318,$CQ$2,FALSE)),"",VLOOKUP($B360,'[1]1718  Exp_Rev Access'!$F$7:$GK$318,$CQ$2,FALSE))</f>
        <v>39840</v>
      </c>
      <c r="CR360" s="90">
        <f>IF(ISNA(VLOOKUP($B360,'[1]1718  Exp_Rev Access'!$F$7:$GK$318,$CR$2,FALSE)),"",VLOOKUP($B360,'[1]1718  Exp_Rev Access'!$F$7:$GK$318,$CR$2,FALSE))</f>
        <v>0</v>
      </c>
      <c r="CS360" s="90">
        <f>IF(ISNA(VLOOKUP($B360,'[1]1718  Exp_Rev Access'!$F$7:$GK$318,$CS$2,FALSE)),"",VLOOKUP($B360,'[1]1718  Exp_Rev Access'!$F$7:$GK$318,$CS$2,FALSE))</f>
        <v>0</v>
      </c>
      <c r="CT360" s="90">
        <f>IF(ISNA(VLOOKUP($B360,'[1]1718  Exp_Rev Access'!$F$7:$GK$318,$CT$2,FALSE)),"",VLOOKUP($B360,'[1]1718  Exp_Rev Access'!$F$7:$GK$318,$CT$2,FALSE))</f>
        <v>0</v>
      </c>
      <c r="CU360" s="90">
        <f>IF(ISNA(VLOOKUP($B360,'[1]1718  Exp_Rev Access'!$F$7:$GK$318,$CU$2,FALSE)),"",VLOOKUP($B360,'[1]1718  Exp_Rev Access'!$F$7:$GK$318,$CU$2,FALSE))</f>
        <v>98366.6</v>
      </c>
      <c r="CV360" s="90">
        <f>IF(ISNA(VLOOKUP($B360,'[1]1718  Exp_Rev Access'!$F$7:$GK$318,$CV$2,FALSE)),"",VLOOKUP($B360,'[1]1718  Exp_Rev Access'!$F$7:$GK$318,$CV$2,FALSE))</f>
        <v>24100.89</v>
      </c>
      <c r="CW360" s="90">
        <f>IF(ISNA(VLOOKUP($B360,'[1]1718  Exp_Rev Access'!$F$7:$GK$318,$CW$2,FALSE)),"",VLOOKUP($B360,'[1]1718  Exp_Rev Access'!$F$7:$GK$318,$CW$2,FALSE))</f>
        <v>0</v>
      </c>
      <c r="CX360" s="90">
        <f>IF(ISNA(VLOOKUP($B360,'[1]1718  Exp_Rev Access'!$F$7:$GK$318,$CX$2,FALSE)),"",VLOOKUP($B360,'[1]1718  Exp_Rev Access'!$F$7:$GK$318,$CX$2,FALSE))</f>
        <v>0</v>
      </c>
      <c r="CY360" s="90">
        <f>IF(ISNA(VLOOKUP($B360,'[1]1718  Exp_Rev Access'!$F$7:$GK$318,$CY$2,FALSE)),"",VLOOKUP($B360,'[1]1718  Exp_Rev Access'!$F$7:$GK$318,$CY$2,FALSE))</f>
        <v>0</v>
      </c>
      <c r="CZ360" s="90">
        <f>IF(ISNA(VLOOKUP($B360,'[1]1718  Exp_Rev Access'!$F$7:$GK$318,$CZ$2,FALSE)),"",VLOOKUP($B360,'[1]1718  Exp_Rev Access'!$F$7:$GK$318,$CZ$2,FALSE))</f>
        <v>0</v>
      </c>
      <c r="DA360" s="90">
        <f>IF(ISNA(VLOOKUP($B360,'[1]1718  Exp_Rev Access'!$F$7:$GK$318,$DA$2,FALSE)),"",VLOOKUP($B360,'[1]1718  Exp_Rev Access'!$F$7:$GK$318,$DA$2,FALSE))</f>
        <v>0</v>
      </c>
      <c r="DB360" s="90">
        <f>IF(ISNA(VLOOKUP($B360,'[1]1718  Exp_Rev Access'!$F$7:$GK$318,$DB$2,FALSE)),"",VLOOKUP($B360,'[1]1718  Exp_Rev Access'!$F$7:$GK$318,$DB$2,FALSE))</f>
        <v>0</v>
      </c>
      <c r="DC360" s="90">
        <f>IF(ISNA(VLOOKUP($B360,'[1]1718  Exp_Rev Access'!$F$7:$GK$318,$DC$2,FALSE)),"",VLOOKUP($B360,'[1]1718  Exp_Rev Access'!$F$7:$GK$318,$DC$2,FALSE))</f>
        <v>0</v>
      </c>
      <c r="DD360" s="90">
        <f>IF(ISNA(VLOOKUP($B360,'[1]1718  Exp_Rev Access'!$F$7:$GK$318,$DD$2,FALSE)),"",VLOOKUP($B360,'[1]1718  Exp_Rev Access'!$F$7:$GK$318,$DD$2,FALSE))</f>
        <v>0</v>
      </c>
      <c r="DE360" s="90">
        <f>IF(ISNA(VLOOKUP($B360,'[1]1718  Exp_Rev Access'!$F$7:$GK$318,$DE$2,FALSE)),"",VLOOKUP($B360,'[1]1718  Exp_Rev Access'!$F$7:$GK$318,$DE$2,FALSE))</f>
        <v>0</v>
      </c>
      <c r="DF360" s="90">
        <f>IF(ISNA(VLOOKUP($B360,'[1]1718  Exp_Rev Access'!$F$7:$GK$318,$DF$2,FALSE)),"",VLOOKUP($B360,'[1]1718  Exp_Rev Access'!$F$7:$GK$318,$DF$2,FALSE))</f>
        <v>0</v>
      </c>
      <c r="DG360" s="90">
        <f>IF(ISNA(VLOOKUP($B360,'[1]1718  Exp_Rev Access'!$F$7:$GK$318,$DG$2,FALSE)),"",VLOOKUP($B360,'[1]1718  Exp_Rev Access'!$F$7:$GK$318,$DG$2,FALSE))</f>
        <v>0</v>
      </c>
      <c r="DH360" s="90">
        <f>IF(ISNA(VLOOKUP($B360,'[1]1718  Exp_Rev Access'!$F$7:$GK$318,$DH$2,FALSE)),"",VLOOKUP($B360,'[1]1718  Exp_Rev Access'!$F$7:$GK$318,$DH$2,FALSE))</f>
        <v>0</v>
      </c>
      <c r="DI360" s="90">
        <f>IF(ISNA(VLOOKUP($B360,'[1]1718  Exp_Rev Access'!$F$7:$GK$318,$DI$2,FALSE)),"",VLOOKUP($B360,'[1]1718  Exp_Rev Access'!$F$7:$GK$318,$DI$2,FALSE))</f>
        <v>77257.56</v>
      </c>
      <c r="DJ360" s="90">
        <f>IF(ISNA(VLOOKUP($B360,'[1]1718  Exp_Rev Access'!$F$7:$GK$318,$DJ$2,FALSE)),"",VLOOKUP($B360,'[1]1718  Exp_Rev Access'!$F$7:$GK$318,$DJ$2,FALSE))</f>
        <v>0</v>
      </c>
      <c r="DK360" s="90">
        <f>IF(ISNA(VLOOKUP($B360,'[1]1718  Exp_Rev Access'!$F$7:$GK$318,$DK$2,FALSE)),"",VLOOKUP($B360,'[1]1718  Exp_Rev Access'!$F$7:$GK$318,$DK$2,FALSE))</f>
        <v>0</v>
      </c>
      <c r="DL360" s="90">
        <f>IF(ISNA(VLOOKUP($B360,'[1]1718  Exp_Rev Access'!$F$7:$GK$318,$DL$2,FALSE)),"",VLOOKUP($B360,'[1]1718  Exp_Rev Access'!$F$7:$GK$318,$DL$2,FALSE))</f>
        <v>0</v>
      </c>
      <c r="DM360" s="90">
        <f>IF(ISNA(VLOOKUP($B360,'[1]1718  Exp_Rev Access'!$F$7:$GK$318,$DM$2,FALSE)),"",VLOOKUP($B360,'[1]1718  Exp_Rev Access'!$F$7:$GK$318,$DM$2,FALSE))</f>
        <v>0</v>
      </c>
      <c r="DN360" s="90">
        <f>IF(ISNA(VLOOKUP($B360,'[1]1718  Exp_Rev Access'!$F$7:$GK$318,$DN$2,FALSE)),"",VLOOKUP($B360,'[1]1718  Exp_Rev Access'!$F$7:$GK$318,$DN$2,FALSE))</f>
        <v>0</v>
      </c>
      <c r="DO360" s="90">
        <f>IF(ISNA(VLOOKUP($B360,'[1]1718  Exp_Rev Access'!$F$7:$GK$318,$DO$2,FALSE)),"",VLOOKUP($B360,'[1]1718  Exp_Rev Access'!$F$7:$GK$318,$DO$2,FALSE))</f>
        <v>0</v>
      </c>
      <c r="DP360" s="90">
        <f>IF(ISNA(VLOOKUP($B360,'[1]1718  Exp_Rev Access'!$F$7:$GK$318,$DP$2,FALSE)),"",VLOOKUP($B360,'[1]1718  Exp_Rev Access'!$F$7:$GK$318,$DP$2,FALSE))</f>
        <v>0</v>
      </c>
      <c r="DQ360" s="90">
        <f>IF(ISNA(VLOOKUP($B360,'[1]1718  Exp_Rev Access'!$F$7:$GK$318,$DQ$2,FALSE)),"",VLOOKUP($B360,'[1]1718  Exp_Rev Access'!$F$7:$GK$318,$DQ$2,FALSE))</f>
        <v>0</v>
      </c>
      <c r="DR360" s="90">
        <f>IF(ISNA(VLOOKUP($B360,'[1]1718  Exp_Rev Access'!$F$7:$GK$318,$DR$2,FALSE)),"",VLOOKUP($B360,'[1]1718  Exp_Rev Access'!$F$7:$GK$318,$DR$2,FALSE))</f>
        <v>0</v>
      </c>
      <c r="DS360" s="90">
        <f>IF(ISNA(VLOOKUP($B360,'[1]1718  Exp_Rev Access'!$F$7:$GK$318,$DS$2,FALSE)),"",VLOOKUP($B360,'[1]1718  Exp_Rev Access'!$F$7:$GK$318,$DS$2,FALSE))</f>
        <v>0</v>
      </c>
      <c r="DT360" s="90">
        <f>IF(ISNA(VLOOKUP($B360,'[1]1718  Exp_Rev Access'!$F$7:$GK$318,$DT$2,FALSE)),"",VLOOKUP($B360,'[1]1718  Exp_Rev Access'!$F$7:$GK$318,$DT$2,FALSE))</f>
        <v>0</v>
      </c>
      <c r="DU360" s="90">
        <f>IF(ISNA(VLOOKUP($B360,'[1]1718  Exp_Rev Access'!$F$7:$GK$318,$DU$2,FALSE)),"",VLOOKUP($B360,'[1]1718  Exp_Rev Access'!$F$7:$GK$318,$DU$2,FALSE))</f>
        <v>0</v>
      </c>
      <c r="DV360" s="90">
        <f>IF(ISNA(VLOOKUP($B360,'[1]1718  Exp_Rev Access'!$F$7:$GK$318,$DV$2,FALSE)),"",VLOOKUP($B360,'[1]1718  Exp_Rev Access'!$F$7:$GK$318,$DV$2,FALSE))</f>
        <v>0</v>
      </c>
      <c r="DW360" s="90">
        <f>IF(ISNA(VLOOKUP($B360,'[1]1718  Exp_Rev Access'!$F$7:$GK$318,$DW$2,FALSE)),"",VLOOKUP($B360,'[1]1718  Exp_Rev Access'!$F$7:$GK$318,$DW$2,FALSE))</f>
        <v>0</v>
      </c>
      <c r="DX360" s="90">
        <f>IF(ISNA(VLOOKUP($B360,'[1]1718  Exp_Rev Access'!$F$7:$GK$318,$DX$2,FALSE)),"",VLOOKUP($B360,'[1]1718  Exp_Rev Access'!$F$7:$GK$318,$DX$2,FALSE))</f>
        <v>0</v>
      </c>
      <c r="DY360" s="90">
        <f>IF(ISNA(VLOOKUP($B360,'[1]1718  Exp_Rev Access'!$F$7:$GK$318,$DY$2,FALSE)),"",VLOOKUP($B360,'[1]1718  Exp_Rev Access'!$F$7:$GK$318,$DY$2,FALSE))</f>
        <v>15959.33</v>
      </c>
      <c r="DZ360" s="90">
        <f>IF(ISNA(VLOOKUP($B360,'[1]1718  Exp_Rev Access'!$F$7:$GK$318,$DZ$2,FALSE)),"",VLOOKUP($B360,'[1]1718  Exp_Rev Access'!$F$7:$GK$318,$DZ$2,FALSE))</f>
        <v>0</v>
      </c>
      <c r="EA360" s="90">
        <f>IF(ISNA(VLOOKUP($B360,'[1]1718  Exp_Rev Access'!$F$7:$GK$318,$EA$2,FALSE)),"",VLOOKUP($B360,'[1]1718  Exp_Rev Access'!$F$7:$GK$318,$EA$2,FALSE))</f>
        <v>0</v>
      </c>
      <c r="EB360" s="90">
        <f>IF(ISNA(VLOOKUP($B360,'[1]1718  Exp_Rev Access'!$F$7:$GK$318,$EB$2,FALSE)),"",VLOOKUP($B360,'[1]1718  Exp_Rev Access'!$F$7:$GK$318,$EB$2,FALSE))</f>
        <v>0</v>
      </c>
      <c r="EC360" s="90">
        <f>IF(ISNA(VLOOKUP($B360,'[1]1718  Exp_Rev Access'!$F$7:$GK$318,$EC$2,FALSE)),"",VLOOKUP($B360,'[1]1718  Exp_Rev Access'!$F$7:$GK$318,$EC$2,FALSE))</f>
        <v>0</v>
      </c>
      <c r="ED360" s="90">
        <f>IF(ISNA(VLOOKUP($B360,'[1]1718  Exp_Rev Access'!$F$7:$GK$318,$ED$2,FALSE)),"",VLOOKUP($B360,'[1]1718  Exp_Rev Access'!$F$7:$GK$318,$ED$2,FALSE))</f>
        <v>0</v>
      </c>
      <c r="EE360" s="90">
        <f>IF(ISNA(VLOOKUP($B360,'[1]1718  Exp_Rev Access'!$F$7:$GK$318,$EE$2,FALSE)),"",VLOOKUP($B360,'[1]1718  Exp_Rev Access'!$F$7:$GK$318,$EE$2,FALSE))</f>
        <v>0</v>
      </c>
      <c r="EF360" s="90">
        <f>IF(ISNA(VLOOKUP($B360,'[1]1718  Exp_Rev Access'!$F$7:$GK$318,$EF$2,FALSE)),"",VLOOKUP($B360,'[1]1718  Exp_Rev Access'!$F$7:$GK$318,$EF$2,FALSE))</f>
        <v>0</v>
      </c>
      <c r="EG360" s="90">
        <f>IF(ISNA(VLOOKUP($B360,'[1]1718  Exp_Rev Access'!$F$7:$GK$318,$EG$2,FALSE)),"",VLOOKUP($B360,'[1]1718  Exp_Rev Access'!$F$7:$GK$318,$EG$2,FALSE))</f>
        <v>0</v>
      </c>
      <c r="EH360" s="90">
        <f>IF(ISNA(VLOOKUP($B360,'[1]1718  Exp_Rev Access'!$F$7:$GK$318,$EH$2,FALSE)),"",VLOOKUP($B360,'[1]1718  Exp_Rev Access'!$F$7:$GK$318,$EH$2,FALSE))</f>
        <v>0</v>
      </c>
      <c r="EI360" s="90">
        <f>IF(ISNA(VLOOKUP($B360,'[1]1718  Exp_Rev Access'!$F$7:$GK$318,$EI$2,FALSE)),"",VLOOKUP($B360,'[1]1718  Exp_Rev Access'!$F$7:$GK$318,$EI$2,FALSE))</f>
        <v>0</v>
      </c>
      <c r="EJ360" s="90">
        <f>IF(ISNA(VLOOKUP($B360,'[1]1718  Exp_Rev Access'!$F$7:$GK$318,$EJ$2,FALSE)),"",VLOOKUP($B360,'[1]1718  Exp_Rev Access'!$F$7:$GK$318,$EJ$2,FALSE))</f>
        <v>0</v>
      </c>
      <c r="EK360" s="90">
        <f>IF(ISNA(VLOOKUP($B360,'[1]1718  Exp_Rev Access'!$F$7:$GK$318,$EK$2,FALSE)),"",VLOOKUP($B360,'[1]1718  Exp_Rev Access'!$F$7:$GK$318,$EK$2,FALSE))</f>
        <v>0</v>
      </c>
      <c r="EL360" s="90">
        <f>IF(ISNA(VLOOKUP($B360,'[1]1718  Exp_Rev Access'!$F$7:$GK$318,$EL$2,FALSE)),"",VLOOKUP($B360,'[1]1718  Exp_Rev Access'!$F$7:$GK$318,$EL$2,FALSE))</f>
        <v>0</v>
      </c>
      <c r="EM360" s="90">
        <f>IF(ISNA(VLOOKUP($B360,'[1]1718  Exp_Rev Access'!$F$7:$GK$318,$EM$2,FALSE)),"",VLOOKUP($B360,'[1]1718  Exp_Rev Access'!$F$7:$GK$318,$EM$2,FALSE))</f>
        <v>0</v>
      </c>
      <c r="EN360" s="90">
        <f>IF(ISNA(VLOOKUP($B360,'[1]1718  Exp_Rev Access'!$F$7:$GK$318,$EN$2,FALSE)),"",VLOOKUP($B360,'[1]1718  Exp_Rev Access'!$F$7:$GK$318,$EN$2,FALSE))</f>
        <v>0</v>
      </c>
      <c r="EO360" s="90">
        <f>IF(ISNA(VLOOKUP($B360,'[1]1718  Exp_Rev Access'!$F$7:$GK$318,$EO$2,FALSE)),"",VLOOKUP($B360,'[1]1718  Exp_Rev Access'!$F$7:$GK$318,$EO$2,FALSE))</f>
        <v>0</v>
      </c>
      <c r="EP360" s="90">
        <f>IF(ISNA(VLOOKUP($B360,'[1]1718  Exp_Rev Access'!$F$7:$GK$318,$EP$2,FALSE)),"",VLOOKUP($B360,'[1]1718  Exp_Rev Access'!$F$7:$GK$318,$EP$2,FALSE))</f>
        <v>0</v>
      </c>
      <c r="EQ360" s="90">
        <f>IF(ISNA(VLOOKUP($B360,'[1]1718  Exp_Rev Access'!$F$7:$GK$318,$EQ$2,FALSE)),"",VLOOKUP($B360,'[1]1718  Exp_Rev Access'!$F$7:$GK$318,$EQ$2,FALSE))</f>
        <v>0</v>
      </c>
      <c r="ER360" s="90">
        <f>IF(ISNA(VLOOKUP($B360,'[1]1718  Exp_Rev Access'!$F$7:$GK$318,$ER$2,FALSE)),"",VLOOKUP($B360,'[1]1718  Exp_Rev Access'!$F$7:$GK$318,$ER$2,FALSE))</f>
        <v>0</v>
      </c>
      <c r="ES360" s="90">
        <f>IF(ISNA(VLOOKUP($B360,'[1]1718  Exp_Rev Access'!$F$7:$GK$318,$ES$2,FALSE)),"",VLOOKUP($B360,'[1]1718  Exp_Rev Access'!$F$7:$GK$318,$ES$2,FALSE))</f>
        <v>0</v>
      </c>
      <c r="ET360" s="90">
        <f>IF(ISNA(VLOOKUP($B360,'[1]1718  Exp_Rev Access'!$F$7:$GK$318,$ET$2,FALSE)),"",VLOOKUP($B360,'[1]1718  Exp_Rev Access'!$F$7:$GK$318,$ET$2,FALSE))</f>
        <v>0</v>
      </c>
      <c r="EU360" s="90">
        <f>IF(ISNA(VLOOKUP($B360,'[1]1718  Exp_Rev Access'!$F$7:$GK$318,$EU$2,FALSE)),"",VLOOKUP($B360,'[1]1718  Exp_Rev Access'!$F$7:$GK$318,$EU$2,FALSE))</f>
        <v>0</v>
      </c>
      <c r="EV360" s="90">
        <f>IF(ISNA(VLOOKUP($B360,'[1]1718  Exp_Rev Access'!$F$7:$GK$318,$EV$2,FALSE)),"",VLOOKUP($B360,'[1]1718  Exp_Rev Access'!$F$7:$GK$318,$EV$2,FALSE))</f>
        <v>0</v>
      </c>
      <c r="EW360" s="90">
        <f>IF(ISNA(VLOOKUP($B360,'[1]1718  Exp_Rev Access'!$F$7:$GK$318,$EW$2,FALSE)),"",VLOOKUP($B360,'[1]1718  Exp_Rev Access'!$F$7:$GK$318,$EW$2,FALSE))</f>
        <v>0</v>
      </c>
      <c r="EX360" s="90">
        <f>IF(ISNA(VLOOKUP($B360,'[1]1718  Exp_Rev Access'!$F$7:$GK$318,$EX$2,FALSE)),"",VLOOKUP($B360,'[1]1718  Exp_Rev Access'!$F$7:$GK$318,$EX$2,FALSE))</f>
        <v>0</v>
      </c>
      <c r="EY360" s="90">
        <f>IF(ISNA(VLOOKUP($B360,'[1]1718  Exp_Rev Access'!$F$7:$GK$318,$EY$2,FALSE)),"",VLOOKUP($B360,'[1]1718  Exp_Rev Access'!$F$7:$GK$318,$EY$2,FALSE))</f>
        <v>0</v>
      </c>
      <c r="EZ360" s="90">
        <f>IF(ISNA(VLOOKUP($B360,'[1]1718  Exp_Rev Access'!$F$7:$GK$318,$EZ$2,FALSE)),"",VLOOKUP($B360,'[1]1718  Exp_Rev Access'!$F$7:$GK$318,$EZ$2,FALSE))</f>
        <v>0</v>
      </c>
      <c r="FA360" s="90">
        <f>IF(ISNA(VLOOKUP($B360,'[1]1718  Exp_Rev Access'!$F$7:$GK$318,$FA$2,FALSE)),"",VLOOKUP($B360,'[1]1718  Exp_Rev Access'!$F$7:$GK$318,$FA$2,FALSE))</f>
        <v>0</v>
      </c>
      <c r="FB360" s="90">
        <f>IF(ISNA(VLOOKUP($B360,'[1]1718  Exp_Rev Access'!$F$7:$GK$318,$FB$2,FALSE)),"",VLOOKUP($B360,'[1]1718  Exp_Rev Access'!$F$7:$GK$318,$FB$2,FALSE))</f>
        <v>0</v>
      </c>
      <c r="FC360" s="90">
        <f>IF(ISNA(VLOOKUP($B360,'[1]1718  Exp_Rev Access'!$F$7:$GK$318,$FC$2,FALSE)),"",VLOOKUP($B360,'[1]1718  Exp_Rev Access'!$F$7:$GK$318,$FC$2,FALSE))</f>
        <v>0</v>
      </c>
      <c r="FD360" s="90">
        <f>IF(ISNA(VLOOKUP($B360,'[1]1718  Exp_Rev Access'!$F$7:$GK$318,$FD$2,FALSE)),"",VLOOKUP($B360,'[1]1718  Exp_Rev Access'!$F$7:$GK$318,$FD$2,FALSE))</f>
        <v>0</v>
      </c>
      <c r="FE360" s="90">
        <f>IF(ISNA(VLOOKUP($B360,'[1]1718  Exp_Rev Access'!$F$7:$GK$318,$FE$2,FALSE)),"",VLOOKUP($B360,'[1]1718  Exp_Rev Access'!$F$7:$GK$318,$FE$2,FALSE))</f>
        <v>0</v>
      </c>
      <c r="FF360" s="90">
        <f>IF(ISNA(VLOOKUP($B360,'[1]1718  Exp_Rev Access'!$F$7:$GK$318,$FF$2,FALSE)),"",VLOOKUP($B360,'[1]1718  Exp_Rev Access'!$F$7:$GK$318,$FF$2,FALSE))</f>
        <v>0</v>
      </c>
      <c r="FG360" s="90">
        <f>IF(ISNA(VLOOKUP($B360,'[1]1718  Exp_Rev Access'!$F$7:$GK$318,$FG$2,FALSE)),"",VLOOKUP($B360,'[1]1718  Exp_Rev Access'!$F$7:$GK$318,$FG$2,FALSE))</f>
        <v>0</v>
      </c>
      <c r="FH360" s="90">
        <f>IF(ISNA(VLOOKUP($B360,'[1]1718  Exp_Rev Access'!$F$7:$GK$318,$FH$2,FALSE)),"",VLOOKUP($B360,'[1]1718  Exp_Rev Access'!$F$7:$GK$318,$FH$2,FALSE))</f>
        <v>0</v>
      </c>
      <c r="FI360" s="90">
        <f>IF(ISNA(VLOOKUP($B360,'[1]1718  Exp_Rev Access'!$F$7:$GK$318,$FI$2,FALSE)),"",VLOOKUP($B360,'[1]1718  Exp_Rev Access'!$F$7:$GK$318,$FI$2,FALSE))</f>
        <v>0</v>
      </c>
      <c r="FJ360" s="90">
        <f>IF(ISNA(VLOOKUP($B360,'[1]1718  Exp_Rev Access'!$F$7:$GK$318,$FJ$2,FALSE)),"",VLOOKUP($B360,'[1]1718  Exp_Rev Access'!$F$7:$GK$318,$FJ$2,FALSE))</f>
        <v>0</v>
      </c>
      <c r="FK360" s="90">
        <f>IF(ISNA(VLOOKUP($B360,'[1]1718  Exp_Rev Access'!$F$7:$GK$318,$FK$2,FALSE)),"",VLOOKUP($B360,'[1]1718  Exp_Rev Access'!$F$7:$GK$318,$FK$2,FALSE))</f>
        <v>0</v>
      </c>
      <c r="FL360" s="90">
        <f>IF(ISNA(VLOOKUP($B360,'[1]1718  Exp_Rev Access'!$F$7:$GK$318,$FL$2,FALSE)),"",VLOOKUP($B360,'[1]1718  Exp_Rev Access'!$F$7:$GK$318,$FL$2,FALSE))</f>
        <v>0</v>
      </c>
      <c r="FM360" s="90">
        <f>IF(ISNA(VLOOKUP($B360,'[1]1718  Exp_Rev Access'!$F$7:$GK$318,$FM$2,FALSE)),"",VLOOKUP($B360,'[1]1718  Exp_Rev Access'!$F$7:$GK$318,$FM$2,FALSE))</f>
        <v>0</v>
      </c>
      <c r="FN360" s="90">
        <f>IF(ISNA(VLOOKUP($B360,'[1]1718  Exp_Rev Access'!$F$7:$GK$318,$FN$2,FALSE)),"",VLOOKUP($B360,'[1]1718  Exp_Rev Access'!$F$7:$GK$318,$FN$2,FALSE))</f>
        <v>0</v>
      </c>
      <c r="FO360" s="90">
        <f>IF(ISNA(VLOOKUP($B360,'[1]1718  Exp_Rev Access'!$F$7:$GK$318,$FO$2,FALSE)),"",VLOOKUP($B360,'[1]1718  Exp_Rev Access'!$F$7:$GK$318,$FO$2,FALSE))</f>
        <v>0</v>
      </c>
      <c r="FP360" s="90">
        <f>IF(ISNA(VLOOKUP($B360,'[1]1718  Exp_Rev Access'!$F$7:$GK$318,$FP$2,FALSE)),"",VLOOKUP($B360,'[1]1718  Exp_Rev Access'!$F$7:$GK$318,$FP$2,FALSE))</f>
        <v>0</v>
      </c>
      <c r="FQ360" s="90">
        <f>IF(ISNA(VLOOKUP($B360,'[1]1718  Exp_Rev Access'!$F$7:$GK$318,$FQ$2,FALSE)),"",VLOOKUP($B360,'[1]1718  Exp_Rev Access'!$F$7:$GK$318,$FQ$2,FALSE))</f>
        <v>0</v>
      </c>
      <c r="FR360" s="90">
        <f>IF(ISNA(VLOOKUP($B360,'[1]1718  Exp_Rev Access'!$F$7:$GK$318,$FR$2,FALSE)),"",VLOOKUP($B360,'[1]1718  Exp_Rev Access'!$F$7:$GK$318,$FR$2,FALSE))</f>
        <v>8366.43</v>
      </c>
      <c r="FS360" s="56">
        <f t="shared" si="925"/>
        <v>263890.81</v>
      </c>
      <c r="FT360" s="92">
        <f t="shared" si="926"/>
        <v>7.1353329922116196E-2</v>
      </c>
      <c r="FU360" s="94">
        <f t="shared" si="927"/>
        <v>1122.7485108917631</v>
      </c>
      <c r="FV360" s="95">
        <f>IF(ISNA(VLOOKUP($B360,'[1]1718  Exp_Rev Access'!$F$7:$GK$318,$FV$2,FALSE)),"",VLOOKUP($B360,'[1]1718  Exp_Rev Access'!$F$7:$GK$318,$FV$2,FALSE))</f>
        <v>0</v>
      </c>
      <c r="FW360" s="95">
        <f>IF(ISNA(VLOOKUP($B360,'[1]1718  Exp_Rev Access'!$F$7:$GK$318,$FW$2,FALSE)),"",VLOOKUP($B360,'[1]1718  Exp_Rev Access'!$F$7:$GK$318,$FW$2,FALSE))</f>
        <v>0</v>
      </c>
      <c r="FX360" s="95">
        <f>IF(ISNA(VLOOKUP($B360,'[1]1718  Exp_Rev Access'!$F$7:$GK$318,$FX$2,FALSE)),"",VLOOKUP($B360,'[1]1718  Exp_Rev Access'!$F$7:$GK$318,$FX$2,FALSE))</f>
        <v>0</v>
      </c>
      <c r="FY360" s="95">
        <f>IF(ISNA(VLOOKUP($B360,'[1]1718  Exp_Rev Access'!$F$7:$GK$318,$FY$2,FALSE)),"",VLOOKUP($B360,'[1]1718  Exp_Rev Access'!$F$7:$GK$318,$FY$2,FALSE))</f>
        <v>0</v>
      </c>
      <c r="FZ360" s="95">
        <f>IF(ISNA(VLOOKUP($B360,'[1]1718  Exp_Rev Access'!$F$7:$GK$318,$FZ$2,FALSE)),"",VLOOKUP($B360,'[1]1718  Exp_Rev Access'!$F$7:$GK$318,$FZ$2,FALSE))</f>
        <v>0</v>
      </c>
      <c r="GA360" s="95">
        <f>IF(ISNA(VLOOKUP($B360,'[1]1718  Exp_Rev Access'!$F$7:$GK$318,$GA$2,FALSE)),"",VLOOKUP($B360,'[1]1718  Exp_Rev Access'!$F$7:$GK$318,$GA$2,FALSE))</f>
        <v>0</v>
      </c>
      <c r="GB360" s="95">
        <f>IF(ISNA(VLOOKUP($B360,'[1]1718  Exp_Rev Access'!$F$7:$GK$318,$GB$2,FALSE)),"",VLOOKUP($B360,'[1]1718  Exp_Rev Access'!$F$7:$GK$318,$GB$2,FALSE))</f>
        <v>0</v>
      </c>
      <c r="GC360" s="95">
        <f>IF(ISNA(VLOOKUP($B360,'[1]1718  Exp_Rev Access'!$F$7:$GK$318,$GC$2,FALSE)),"",VLOOKUP($B360,'[1]1718  Exp_Rev Access'!$F$7:$GK$318,$GC$2,FALSE))</f>
        <v>0</v>
      </c>
      <c r="GD360" s="95">
        <f>IF(ISNA(VLOOKUP($B360,'[1]1718  Exp_Rev Access'!$F$7:$GK$318,$GD$2,FALSE)),"",VLOOKUP($B360,'[1]1718  Exp_Rev Access'!$F$7:$GK$318,$GD$2,FALSE))</f>
        <v>0</v>
      </c>
      <c r="GE360" s="95">
        <f>IF(ISNA(VLOOKUP($B360,'[1]1718  Exp_Rev Access'!$F$7:$GK$318,$GE$2,FALSE)),"",VLOOKUP($B360,'[1]1718  Exp_Rev Access'!$F$7:$GK$318,$GE$2,FALSE))</f>
        <v>730.26</v>
      </c>
      <c r="GF360" s="95">
        <f>IF(ISNA(VLOOKUP($B360,'[1]1718  Exp_Rev Access'!$F$7:$GK$318,$GF$2,FALSE)),"",VLOOKUP($B360,'[1]1718  Exp_Rev Access'!$F$7:$GK$318,$GF$2,FALSE))</f>
        <v>0</v>
      </c>
      <c r="GG360" s="95">
        <f>IF(ISNA(VLOOKUP($B360,'[1]1718  Exp_Rev Access'!$F$7:$GK$318,$GG$2,FALSE)),"",VLOOKUP($B360,'[1]1718  Exp_Rev Access'!$F$7:$GK$318,$GG$2,FALSE))</f>
        <v>0</v>
      </c>
      <c r="GH360" s="95">
        <f>IF(ISNA(VLOOKUP($B360,'[1]1718  Exp_Rev Access'!$F$7:$GK$318,$GH$2,FALSE)),"",VLOOKUP($B360,'[1]1718  Exp_Rev Access'!$F$7:$GK$318,$GH$2,FALSE))</f>
        <v>0</v>
      </c>
      <c r="GI360" s="95">
        <f>IF(ISNA(VLOOKUP($B360,'[1]1718  Exp_Rev Access'!$F$7:$GK$318,$GI$2,FALSE)),"",VLOOKUP($B360,'[1]1718  Exp_Rev Access'!$F$7:$GK$318,$GI$2,FALSE))</f>
        <v>0</v>
      </c>
      <c r="GJ360" s="95">
        <f>IF(ISNA(VLOOKUP($B360,'[1]1718  Exp_Rev Access'!$F$7:$GK$318,$GJ$2,FALSE)),"",VLOOKUP($B360,'[1]1718  Exp_Rev Access'!$F$7:$GK$318,$GJ$2,FALSE))</f>
        <v>0</v>
      </c>
      <c r="GK360" s="95">
        <f>IF(ISNA(VLOOKUP($B360,'[1]1718  Exp_Rev Access'!$F$7:$GK$318,$GK$2,FALSE)),"",VLOOKUP($B360,'[1]1718  Exp_Rev Access'!$F$7:$GK$318,$GK$2,FALSE))</f>
        <v>20389.3</v>
      </c>
      <c r="GL360" s="95">
        <f>IF(ISNA(VLOOKUP($B360,'[1]1718  Exp_Rev Access'!$F$7:$GK$318,$GL$2,FALSE)),"",VLOOKUP($B360,'[1]1718  Exp_Rev Access'!$F$7:$GK$318,$GL$2,FALSE))</f>
        <v>4628</v>
      </c>
      <c r="GM360" s="95">
        <f>IF(ISNA(VLOOKUP($B360,'[1]1718  Exp_Rev Access'!$F$7:$GK$318,$GM$2,FALSE)),"",VLOOKUP($B360,'[1]1718  Exp_Rev Access'!$F$7:$GK$318,$GM$2,FALSE))</f>
        <v>0</v>
      </c>
      <c r="GN360" s="95">
        <f>IF(ISNA(VLOOKUP($B360,'[1]1718  Exp_Rev Access'!$F$7:$GK$318,$GN$2,FALSE)),"",VLOOKUP($B360,'[1]1718  Exp_Rev Access'!$F$7:$GK$318,$GN$2,FALSE))</f>
        <v>0</v>
      </c>
      <c r="GO360" s="95">
        <f>IF(ISNA(VLOOKUP($B360,'[1]1718  Exp_Rev Access'!$F$7:$GK$318,$GO$2,FALSE)),"",VLOOKUP($B360,'[1]1718  Exp_Rev Access'!$F$7:$GK$318,$GO$2,FALSE))</f>
        <v>0</v>
      </c>
      <c r="GP360" s="95">
        <f>IF(ISNA(VLOOKUP($B360,'[1]1718  Exp_Rev Access'!$F$7:$GK$318,$GP$2,FALSE)),"",VLOOKUP($B360,'[1]1718  Exp_Rev Access'!$F$7:$GK$318,$GP$2,FALSE))</f>
        <v>0</v>
      </c>
      <c r="GQ360" s="95">
        <f>IF(ISNA(VLOOKUP($B360,'[1]1718  Exp_Rev Access'!$F$7:$GK$318,$GQ$2,FALSE)),"",VLOOKUP($B360,'[1]1718  Exp_Rev Access'!$F$7:$GK$318,$GQ$2,FALSE))</f>
        <v>0</v>
      </c>
      <c r="GR360" s="95">
        <f>IF(ISNA(VLOOKUP($B360,'[1]1718  Exp_Rev Access'!$F$7:$GK$318,$GR$2,FALSE)),"",VLOOKUP($B360,'[1]1718  Exp_Rev Access'!$F$7:$GK$318,$GR$2,FALSE))</f>
        <v>0</v>
      </c>
      <c r="GS360" s="95">
        <f>IF(ISNA(VLOOKUP($B360,'[1]1718  Exp_Rev Access'!$F$7:$GK$318,$GS$2,FALSE)),"",VLOOKUP($B360,'[1]1718  Exp_Rev Access'!$F$7:$GK$318,$GS$2,FALSE))</f>
        <v>0</v>
      </c>
      <c r="GT360" s="95">
        <f>IF(ISNA(VLOOKUP($B360,'[1]1718  Exp_Rev Access'!$F$7:$GK$318,$GT$2,FALSE)),"",VLOOKUP($B360,'[1]1718  Exp_Rev Access'!$F$7:$GK$318,$GT$2,FALSE))</f>
        <v>0</v>
      </c>
      <c r="GU360" s="56">
        <f t="shared" si="928"/>
        <v>25747.559999999998</v>
      </c>
      <c r="GV360" s="92">
        <f t="shared" si="929"/>
        <v>6.9618723871796902E-3</v>
      </c>
      <c r="GW360" s="96">
        <f t="shared" si="930"/>
        <v>109.54543907420013</v>
      </c>
      <c r="HE360" s="41"/>
      <c r="HF360" s="41"/>
      <c r="HG360" s="41"/>
      <c r="HH360" s="41"/>
      <c r="HI360" s="41"/>
      <c r="HJ360" s="41"/>
      <c r="HK360" s="41"/>
      <c r="HL360" s="41"/>
      <c r="HM360" s="41"/>
      <c r="HN360" s="41"/>
    </row>
    <row r="361" spans="1:222" x14ac:dyDescent="0.3">
      <c r="A361" s="73"/>
      <c r="B361" s="88" t="s">
        <v>718</v>
      </c>
      <c r="C361" s="89" t="s">
        <v>719</v>
      </c>
      <c r="D361" s="75">
        <f>IF(ISNA(VLOOKUP($B361,'[1]1718 enrollment_Rev_Exp by size'!$A$7:H692,3,FALSE)),"",VLOOKUP($B361,'[1]1718 enrollment_Rev_Exp by size'!$A$7:$G$350,3,FALSE))</f>
        <v>969.58999999999992</v>
      </c>
      <c r="E361" s="76">
        <f>IF(ISNA(VLOOKUP($B361,'[1]1718 enrollment_Rev_Exp by size'!$A$7:I694,5,FALSE)),"",VLOOKUP($B361,'[1]1718 enrollment_Rev_Exp by size'!$A$7:$G$350,5,FALSE))</f>
        <v>12317731.48</v>
      </c>
      <c r="F361" s="70">
        <f t="shared" si="912"/>
        <v>12317731.48</v>
      </c>
      <c r="G361" s="70">
        <f t="shared" si="913"/>
        <v>0</v>
      </c>
      <c r="H361" s="90">
        <f>IF(ISNA(VLOOKUP($B361,'[1]1718  Exp_Rev Access'!$F$7:$GK$318,3,FALSE)),"",VLOOKUP($B361,'[1]1718  Exp_Rev Access'!$F$7:$GK$318,3,FALSE))</f>
        <v>1442100.23</v>
      </c>
      <c r="I361" s="90">
        <f>IF(ISNA(VLOOKUP($B361,'[1]1718  Exp_Rev Access'!$F$7:$GK$318,4,FALSE)),"",VLOOKUP($B361,'[1]1718  Exp_Rev Access'!$F$7:$GK$318,4,FALSE))</f>
        <v>0</v>
      </c>
      <c r="J361" s="90">
        <f>IF(ISNA(VLOOKUP($B361,'[1]1718  Exp_Rev Access'!$F$7:$GK$318,5,FALSE)),"",VLOOKUP($B361,'[1]1718  Exp_Rev Access'!$F$7:$GK$318,5,FALSE))</f>
        <v>0</v>
      </c>
      <c r="K361" s="90">
        <f>IF(ISNA(VLOOKUP($B361,'[1]1718  Exp_Rev Access'!$F$7:$GK$318,6,FALSE)),"-",VLOOKUP($B361,'[1]1718  Exp_Rev Access'!$F$7:$GK$318,6,FALSE))</f>
        <v>14552.26</v>
      </c>
      <c r="L361" s="90">
        <f>IF(ISNA(VLOOKUP($B361,'[1]1718  Exp_Rev Access'!$F$7:$GK$318,7,FALSE)),"",VLOOKUP($B361,'[1]1718  Exp_Rev Access'!$F$7:$GK$318,7,FALSE))</f>
        <v>0</v>
      </c>
      <c r="M361" s="90">
        <f>IF(ISNA(VLOOKUP($B361,'[1]1718  Exp_Rev Access'!$F$7:$GK$318,8,FALSE)),"",VLOOKUP($B361,'[1]1718  Exp_Rev Access'!$F$7:$GK$318,8,FALSE))</f>
        <v>0</v>
      </c>
      <c r="N361" s="56">
        <f t="shared" si="914"/>
        <v>1456652.49</v>
      </c>
      <c r="O361" s="91">
        <f t="shared" si="915"/>
        <v>0.11825655498052795</v>
      </c>
      <c r="P361" s="56">
        <f t="shared" si="916"/>
        <v>1502.3386070400893</v>
      </c>
      <c r="Q361" s="90">
        <f>IF(ISNA(VLOOKUP($B361,'[1]1718  Exp_Rev Access'!$F$7:$GK$318,10,FALSE)),"",VLOOKUP($B361,'[1]1718  Exp_Rev Access'!$F$7:$GK$318,10,FALSE))</f>
        <v>14112.92</v>
      </c>
      <c r="R361" s="90">
        <f>IF(ISNA(VLOOKUP($B361,'[1]1718  Exp_Rev Access'!$F$7:$GK$318,11,FALSE)),"",VLOOKUP($B361,'[1]1718  Exp_Rev Access'!$F$7:$GK$318,11,FALSE))</f>
        <v>0</v>
      </c>
      <c r="S361" s="90">
        <f>IF(ISNA(VLOOKUP($B361,'[1]1718  Exp_Rev Access'!$F$7:$GK$318,12,FALSE)),"",VLOOKUP($B361,'[1]1718  Exp_Rev Access'!$F$7:$GK$318,12,FALSE))</f>
        <v>0</v>
      </c>
      <c r="T361" s="90">
        <f>IF(ISNA(VLOOKUP($B361,'[1]1718  Exp_Rev Access'!$F$7:$GK$318,13,FALSE)),"",VLOOKUP($B361,'[1]1718  Exp_Rev Access'!$F$7:$GK$318,13,FALSE))</f>
        <v>0</v>
      </c>
      <c r="U361" s="90">
        <f>IF(ISNA(VLOOKUP($B361,'[1]1718  Exp_Rev Access'!$F$7:$GK$318,14,FALSE)),"",VLOOKUP($B361,'[1]1718  Exp_Rev Access'!$F$7:$GK$318,14,FALSE))</f>
        <v>0</v>
      </c>
      <c r="V361" s="90">
        <f>IF(ISNA(VLOOKUP($B361,'[1]1718  Exp_Rev Access'!$F$7:$GK$318,15,FALSE)),"",VLOOKUP($B361,'[1]1718  Exp_Rev Access'!$F$7:$GK$318,15,FALSE))</f>
        <v>0</v>
      </c>
      <c r="W361" s="90">
        <f>IF(ISNA(VLOOKUP($B361,'[1]1718  Exp_Rev Access'!$F$7:$GK$318,16,FALSE)),"",VLOOKUP($B361,'[1]1718  Exp_Rev Access'!$F$7:$GK$318,16,FALSE))</f>
        <v>0</v>
      </c>
      <c r="X361" s="90">
        <f>IF(ISNA(VLOOKUP($B361,'[1]1718  Exp_Rev Access'!$F$7:$GK$318,17,FALSE)),"",VLOOKUP($B361,'[1]1718  Exp_Rev Access'!$F$7:$GK$318,17,FALSE))</f>
        <v>0</v>
      </c>
      <c r="Y361" s="90">
        <f>IF(ISNA(VLOOKUP($B361,'[1]1718  Exp_Rev Access'!$F$7:$GK$318,18,FALSE)),"",VLOOKUP($B361,'[1]1718  Exp_Rev Access'!$F$7:$GK$318,18,FALSE))</f>
        <v>2592.56</v>
      </c>
      <c r="Z361" s="90">
        <f>IF(ISNA(VLOOKUP($B361,'[1]1718  Exp_Rev Access'!$F$7:$GK$318,19,FALSE)),"",VLOOKUP($B361,'[1]1718  Exp_Rev Access'!$F$7:$GK$318,19,FALSE))</f>
        <v>4256.28</v>
      </c>
      <c r="AA361" s="90">
        <f>IF(ISNA(VLOOKUP($B361,'[1]1718  Exp_Rev Access'!$F$7:$GK$318,20,FALSE)),"",VLOOKUP($B361,'[1]1718  Exp_Rev Access'!$F$7:$GK$318,20,FALSE))</f>
        <v>0</v>
      </c>
      <c r="AB361" s="90">
        <f>IF(ISNA(VLOOKUP($B361,'[1]1718  Exp_Rev Access'!$F$7:$GK$318,21,FALSE)),"",VLOOKUP($B361,'[1]1718  Exp_Rev Access'!$F$7:$GK$318,21,FALSE))</f>
        <v>0</v>
      </c>
      <c r="AC361" s="90">
        <f>IF(ISNA(VLOOKUP($B361,'[1]1718  Exp_Rev Access'!$F$7:$GK$318,22,FALSE)),"",VLOOKUP($B361,'[1]1718  Exp_Rev Access'!$F$7:$GK$318,22,FALSE))</f>
        <v>0</v>
      </c>
      <c r="AD361" s="90">
        <f>IF(ISNA(VLOOKUP($B361,'[1]1718  Exp_Rev Access'!$F$7:$GK$318,23,FALSE)),"",VLOOKUP($B361,'[1]1718  Exp_Rev Access'!$F$7:$GK$318,23,FALSE))</f>
        <v>71422.899999999994</v>
      </c>
      <c r="AE361" s="90">
        <f>IF(ISNA(VLOOKUP($B361,'[1]1718  Exp_Rev Access'!$F$7:$GK$318,24,FALSE)),"",VLOOKUP($B361,'[1]1718  Exp_Rev Access'!$F$7:$GK$318,24,FALSE))</f>
        <v>12907.42</v>
      </c>
      <c r="AF361" s="90">
        <f>IF(ISNA(VLOOKUP($B361,'[1]1718  Exp_Rev Access'!$F$7:$GK$318,25,FALSE)),"",VLOOKUP($B361,'[1]1718  Exp_Rev Access'!$F$7:$GK$318,25,FALSE))</f>
        <v>0</v>
      </c>
      <c r="AG361" s="90">
        <f>IF(ISNA(VLOOKUP($B361,'[1]1718  Exp_Rev Access'!$F$7:$GK$318,26,FALSE)),"",VLOOKUP($B361,'[1]1718  Exp_Rev Access'!$F$7:$GK$318,26,FALSE))</f>
        <v>16245.44</v>
      </c>
      <c r="AH361" s="90">
        <f>IF(ISNA(VLOOKUP($B361,'[1]1718  Exp_Rev Access'!$F$7:$GK$318,27,FALSE)),"",VLOOKUP($B361,'[1]1718  Exp_Rev Access'!$F$7:$GK$318,27,FALSE))</f>
        <v>1461.42</v>
      </c>
      <c r="AI361" s="90">
        <f>IF(ISNA(VLOOKUP($B361,'[1]1718  Exp_Rev Access'!$F$7:$GK$318,28,FALSE)),"",VLOOKUP($B361,'[1]1718  Exp_Rev Access'!$F$7:$GK$318,28,FALSE))</f>
        <v>3249.23</v>
      </c>
      <c r="AJ361" s="90">
        <f>IF(ISNA(VLOOKUP($B361,'[1]1718  Exp_Rev Access'!$F$7:$GK$318,29,FALSE)),"",VLOOKUP($B361,'[1]1718  Exp_Rev Access'!$F$7:$GK$318,29,FALSE))</f>
        <v>228936.32000000001</v>
      </c>
      <c r="AK361" s="90">
        <f>IF(ISNA(VLOOKUP($B361,'[1]1718  Exp_Rev Access'!$F$7:$GK$318,30,FALSE)),"",VLOOKUP($B361,'[1]1718  Exp_Rev Access'!$F$7:$GK$318,30,FALSE))</f>
        <v>80519.360000000001</v>
      </c>
      <c r="AL361" s="90">
        <f>IF(ISNA(VLOOKUP($B361,'[1]1718  Exp_Rev Access'!$F$7:$GK$318,31,FALSE)),"",VLOOKUP($B361,'[1]1718  Exp_Rev Access'!$F$7:$GK$318,31,FALSE))</f>
        <v>702.2</v>
      </c>
      <c r="AM361" s="56">
        <f t="shared" si="917"/>
        <v>436406.05</v>
      </c>
      <c r="AN361" s="92">
        <f t="shared" si="918"/>
        <v>3.542909266276683E-2</v>
      </c>
      <c r="AO361" s="71">
        <f t="shared" si="919"/>
        <v>450.09338998958327</v>
      </c>
      <c r="AP361" s="90">
        <f>IF(ISNA(VLOOKUP($B361,'[1]1718  Exp_Rev Access'!$F$7:$GK$318,33,FALSE)),"",VLOOKUP($B361,'[1]1718  Exp_Rev Access'!$F$7:$GK$318,33,FALSE))</f>
        <v>6576540.5</v>
      </c>
      <c r="AQ361" s="90">
        <f>IF(ISNA(VLOOKUP($B361,'[1]1718  Exp_Rev Access'!$F$7:$GK$318,34,FALSE)),"",VLOOKUP($B361,'[1]1718  Exp_Rev Access'!$F$7:$GK$318,34,FALSE))</f>
        <v>198369.72</v>
      </c>
      <c r="AR361" s="90">
        <f>IF(ISNA(VLOOKUP($B361,'[1]1718  Exp_Rev Access'!$F$7:$GK$318,35,FALSE)),"",VLOOKUP($B361,'[1]1718  Exp_Rev Access'!$F$7:$GK$318,35,FALSE))</f>
        <v>615357.28</v>
      </c>
      <c r="AS361" s="90">
        <f>IF(ISNA(VLOOKUP($B361,'[1]1718  Exp_Rev Access'!$F$7:$GK$318,36,FALSE)),"",VLOOKUP($B361,'[1]1718  Exp_Rev Access'!$F$7:$GK$318,36,FALSE))</f>
        <v>0</v>
      </c>
      <c r="AT361" s="90">
        <f>IF(ISNA(VLOOKUP($B361,'[1]1718  Exp_Rev Access'!$F$7:$GK$318,37,FALSE)),"",VLOOKUP($B361,'[1]1718  Exp_Rev Access'!$F$7:$GK$318,37,FALSE))</f>
        <v>0</v>
      </c>
      <c r="AU361" s="56">
        <f t="shared" si="920"/>
        <v>7390267.5</v>
      </c>
      <c r="AV361" s="93">
        <f t="shared" si="921"/>
        <v>0.59996984931839081</v>
      </c>
      <c r="AW361" s="56">
        <f t="shared" si="922"/>
        <v>7622.054167225323</v>
      </c>
      <c r="AX361" s="90">
        <f>IF(ISNA(VLOOKUP($B361,'[1]1718  Exp_Rev Access'!$F$7:$GK$318,39,FALSE)),"",VLOOKUP($B361,'[1]1718  Exp_Rev Access'!$F$7:$GK$318,39,FALSE))</f>
        <v>0</v>
      </c>
      <c r="AY361" s="90">
        <f>IF(ISNA(VLOOKUP($B361,'[1]1718  Exp_Rev Access'!$F$7:$GK$318,40,FALSE)),"",VLOOKUP($B361,'[1]1718  Exp_Rev Access'!$F$7:$GK$318,40,FALSE))</f>
        <v>890129.78</v>
      </c>
      <c r="AZ361" s="90">
        <f>IF(ISNA(VLOOKUP($B361,'[1]1718  Exp_Rev Access'!$F$7:$GK$318,41,FALSE)),"",VLOOKUP($B361,'[1]1718  Exp_Rev Access'!$F$7:$GK$318,41,FALSE))</f>
        <v>0</v>
      </c>
      <c r="BA361" s="90">
        <f>IF(ISNA(VLOOKUP($B361,'[1]1718  Exp_Rev Access'!$F$7:$GK$318,42,FALSE)),"",VLOOKUP($B361,'[1]1718  Exp_Rev Access'!$F$7:$GK$318,42,FALSE))</f>
        <v>0</v>
      </c>
      <c r="BB361" s="90">
        <f>IF(ISNA(VLOOKUP($B361,'[1]1718  Exp_Rev Access'!$F$7:$GK$318,43,FALSE)),"",VLOOKUP($B361,'[1]1718  Exp_Rev Access'!$F$7:$GK$318,43,FALSE))</f>
        <v>0</v>
      </c>
      <c r="BC361" s="90">
        <f>IF(ISNA(VLOOKUP($B361,'[1]1718  Exp_Rev Access'!$F$7:$GK$318,44,FALSE)),"",VLOOKUP($B361,'[1]1718  Exp_Rev Access'!$F$7:$GK$318,44,FALSE))</f>
        <v>413535.3</v>
      </c>
      <c r="BD361" s="90">
        <f>IF(ISNA(VLOOKUP($B361,'[1]1718  Exp_Rev Access'!$F$7:$GK$318,45,FALSE)),"",VLOOKUP($B361,'[1]1718  Exp_Rev Access'!$F$7:$GK$318,45,FALSE))</f>
        <v>0</v>
      </c>
      <c r="BE361" s="90">
        <f>IF(ISNA(VLOOKUP($B361,'[1]1718  Exp_Rev Access'!$F$7:$GK$318,46,FALSE)),"",VLOOKUP($B361,'[1]1718  Exp_Rev Access'!$F$7:$GK$318,46,FALSE))</f>
        <v>125801.66</v>
      </c>
      <c r="BF361" s="90">
        <f>IF(ISNA(VLOOKUP($B361,'[1]1718  Exp_Rev Access'!$F$7:$GK$318,47,FALSE)),"",VLOOKUP($B361,'[1]1718  Exp_Rev Access'!$F$7:$GK$318,47,FALSE))</f>
        <v>0</v>
      </c>
      <c r="BG361" s="90">
        <f>IF(ISNA(VLOOKUP($B361,'[1]1718  Exp_Rev Access'!$F$7:$GK$318,48,FALSE)),"",VLOOKUP($B361,'[1]1718  Exp_Rev Access'!$F$7:$GK$318,48,FALSE))</f>
        <v>0</v>
      </c>
      <c r="BH361" s="90">
        <f>IF(ISNA(VLOOKUP($B361,'[1]1718  Exp_Rev Access'!$F$7:$GK$318,49,FALSE)),"",VLOOKUP($B361,'[1]1718  Exp_Rev Access'!$F$7:$GK$318,49,FALSE))</f>
        <v>22500.34</v>
      </c>
      <c r="BI361" s="90">
        <f>IF(ISNA(VLOOKUP($B361,'[1]1718  Exp_Rev Access'!$F$7:$GK$318,50,FALSE)),"",VLOOKUP($B361,'[1]1718  Exp_Rev Access'!$F$7:$GK$318,50,FALSE))</f>
        <v>0</v>
      </c>
      <c r="BJ361" s="90">
        <f>IF(ISNA(VLOOKUP($B361,'[1]1718  Exp_Rev Access'!$F$7:$GK$318,51,FALSE)),"",VLOOKUP($B361,'[1]1718  Exp_Rev Access'!$F$7:$GK$318,51,FALSE))</f>
        <v>8325.8700000000008</v>
      </c>
      <c r="BK361" s="90">
        <f>IF(ISNA(VLOOKUP($B361,'[1]1718  Exp_Rev Access'!$F$7:$GK$318,52,FALSE)),"",VLOOKUP($B361,'[1]1718  Exp_Rev Access'!$F$7:$GK$318,52,FALSE))</f>
        <v>717014.71</v>
      </c>
      <c r="BL361" s="90">
        <f>IF(ISNA(VLOOKUP($B361,'[1]1718  Exp_Rev Access'!$F$7:$GK$318,53,FALSE)),"",VLOOKUP($B361,'[1]1718  Exp_Rev Access'!$F$7:$GK$318,53,FALSE))</f>
        <v>6907</v>
      </c>
      <c r="BM361" s="90">
        <f>IF(ISNA(VLOOKUP($B361,'[1]1718  Exp_Rev Access'!$F$7:$GK$318,54,FALSE)),"",VLOOKUP($B361,'[1]1718  Exp_Rev Access'!$F$7:$GK$318,54,FALSE))</f>
        <v>0</v>
      </c>
      <c r="BN361" s="90">
        <f>IF(ISNA(VLOOKUP($B361,'[1]1718  Exp_Rev Access'!$F$7:$GK$318,55,FALSE)),"",VLOOKUP($B361,'[1]1718  Exp_Rev Access'!$F$7:$GK$318,55,FALSE))</f>
        <v>0</v>
      </c>
      <c r="BO361" s="90">
        <f>IF(ISNA(VLOOKUP($B361,'[1]1718  Exp_Rev Access'!$F$7:$GK$318,56,FALSE)),"",VLOOKUP($B361,'[1]1718  Exp_Rev Access'!$F$7:$GK$318,56,FALSE))</f>
        <v>0</v>
      </c>
      <c r="BP361" s="90">
        <f>IF(ISNA(VLOOKUP($B361,'[1]1718  Exp_Rev Access'!$F$7:$GK$318,57,FALSE)),"",VLOOKUP($B361,'[1]1718  Exp_Rev Access'!$F$7:$GK$318,57,FALSE))</f>
        <v>0</v>
      </c>
      <c r="BQ361" s="90">
        <f>IF(ISNA(VLOOKUP($B361,'[1]1718  Exp_Rev Access'!$F$7:$GK$318,58,FALSE)),"",VLOOKUP($B361,'[1]1718  Exp_Rev Access'!$F$7:$GK$318,58,FALSE))</f>
        <v>0</v>
      </c>
      <c r="BR361" s="90">
        <f>IF(ISNA(VLOOKUP($B361,'[1]1718  Exp_Rev Access'!$F$7:$GK$318,59,FALSE)),"",VLOOKUP($B361,'[1]1718  Exp_Rev Access'!$F$7:$GK$318,59,FALSE))</f>
        <v>0</v>
      </c>
      <c r="BS361" s="90">
        <f>IF(ISNA(VLOOKUP($B361,'[1]1718  Exp_Rev Access'!$F$7:$GK$318,60,FALSE)),"",VLOOKUP($B361,'[1]1718  Exp_Rev Access'!$F$7:$GK$318,60,FALSE))</f>
        <v>0</v>
      </c>
      <c r="BT361" s="90">
        <f>IF(ISNA(VLOOKUP($B361,'[1]1718  Exp_Rev Access'!$F$7:$GK$318,61,FALSE)),"",VLOOKUP($B361,'[1]1718  Exp_Rev Access'!$F$7:$GK$318,61,FALSE))</f>
        <v>0</v>
      </c>
      <c r="BU361" s="90">
        <f>IF(ISNA(VLOOKUP($B361,'[1]1718  Exp_Rev Access'!$F$7:$GK$318,62,FALSE)),"",VLOOKUP($B361,'[1]1718  Exp_Rev Access'!$F$7:$GK$318,62,FALSE))</f>
        <v>0</v>
      </c>
      <c r="BV361" s="56">
        <f t="shared" si="893"/>
        <v>2184214.66</v>
      </c>
      <c r="BW361" s="92">
        <f t="shared" si="923"/>
        <v>0.17732280197424793</v>
      </c>
      <c r="BX361" s="71">
        <f t="shared" si="924"/>
        <v>2252.7198712858017</v>
      </c>
      <c r="BY361" s="90">
        <f>IF(ISNA(VLOOKUP($B361,'[1]1718  Exp_Rev Access'!$F$7:$GK$318,64,FALSE)),"",VLOOKUP($B361,'[1]1718  Exp_Rev Access'!$F$7:$GK$318,64,FALSE))</f>
        <v>0</v>
      </c>
      <c r="BZ361" s="90">
        <f>IF(ISNA(VLOOKUP($B361,'[1]1718  Exp_Rev Access'!$F$7:$GK$318,65,FALSE)),"",VLOOKUP($B361,'[1]1718  Exp_Rev Access'!$F$7:$GK$318,65,FALSE))</f>
        <v>0</v>
      </c>
      <c r="CA361" s="90">
        <f>IF(ISNA(VLOOKUP($B361,'[1]1718  Exp_Rev Access'!$F$7:$GK$318,66,FALSE)),"",VLOOKUP($B361,'[1]1718  Exp_Rev Access'!$F$7:$GK$318,66,FALSE))</f>
        <v>0</v>
      </c>
      <c r="CB361" s="90">
        <f>IF(ISNA(VLOOKUP($B361,'[1]1718  Exp_Rev Access'!$F$7:$GK$318,67,FALSE)),"",VLOOKUP($B361,'[1]1718  Exp_Rev Access'!$F$7:$GK$318,67,FALSE))</f>
        <v>0</v>
      </c>
      <c r="CC361" s="90">
        <f>IF(ISNA(VLOOKUP($B361,'[1]1718  Exp_Rev Access'!$F$7:$GK$318,68,FALSE)),"",VLOOKUP($B361,'[1]1718  Exp_Rev Access'!$F$7:$GK$318,68,FALSE))</f>
        <v>23057.71</v>
      </c>
      <c r="CD361" s="90">
        <f>IF(ISNA(VLOOKUP($B361,'[1]1718  Exp_Rev Access'!$F$7:$GK$318,69,FALSE)),"",VLOOKUP($B361,'[1]1718  Exp_Rev Access'!$F$7:$GK$318,69,FALSE))</f>
        <v>0</v>
      </c>
      <c r="CE361" s="56">
        <f t="shared" si="881"/>
        <v>23057.71</v>
      </c>
      <c r="CF361" s="92">
        <f t="shared" si="896"/>
        <v>1.8719120511303756E-3</v>
      </c>
      <c r="CG361" s="78">
        <f t="shared" si="897"/>
        <v>23.780886766571438</v>
      </c>
      <c r="CH361" s="90">
        <f>IF(ISNA(VLOOKUP($B361,'[1]1718  Exp_Rev Access'!$F$7:$GK$318,$CH$2,FALSE)),"",VLOOKUP($B361,'[1]1718  Exp_Rev Access'!$F$7:$GK$318,$CH$2,FALSE))</f>
        <v>0</v>
      </c>
      <c r="CI361" s="90">
        <f>IF(ISNA(VLOOKUP($B361,'[1]1718  Exp_Rev Access'!$F$7:$GK$318,$CI$2,FALSE)),"",VLOOKUP($B361,'[1]1718  Exp_Rev Access'!$F$7:$GK$318,$CI$2,FALSE))</f>
        <v>0</v>
      </c>
      <c r="CJ361" s="90">
        <f>IF(ISNA(VLOOKUP($B361,'[1]1718  Exp_Rev Access'!$F$7:$GK$318,$CJ$2,FALSE)),"",VLOOKUP($B361,'[1]1718  Exp_Rev Access'!$F$7:$GK$318,$CJ$2,FALSE))</f>
        <v>0</v>
      </c>
      <c r="CK361" s="90">
        <f>IF(ISNA(VLOOKUP($B361,'[1]1718  Exp_Rev Access'!$F$7:$GK$318,$CK$2,FALSE)),"",VLOOKUP($B361,'[1]1718  Exp_Rev Access'!$F$7:$GK$318,$CK$2,FALSE))</f>
        <v>0</v>
      </c>
      <c r="CL361" s="90">
        <f>IF(ISNA(VLOOKUP($B361,'[1]1718  Exp_Rev Access'!$F$7:$GK$318,$CL$2,FALSE)),"",VLOOKUP($B361,'[1]1718  Exp_Rev Access'!$F$7:$GK$318,$CL$2,FALSE))</f>
        <v>0</v>
      </c>
      <c r="CM361" s="90">
        <f>IF(ISNA(VLOOKUP($B361,'[1]1718  Exp_Rev Access'!$F$7:$GK$318,$CM$2,FALSE)),"",VLOOKUP($B361,'[1]1718  Exp_Rev Access'!$F$7:$GK$318,$CM$2,FALSE))</f>
        <v>0</v>
      </c>
      <c r="CN361" s="90">
        <f>IF(ISNA(VLOOKUP($B361,'[1]1718  Exp_Rev Access'!$F$7:$GK$318,$CN$2,FALSE)),"",VLOOKUP($B361,'[1]1718  Exp_Rev Access'!$F$7:$GK$318,$CN$2,FALSE))</f>
        <v>0</v>
      </c>
      <c r="CO361" s="90">
        <f>IF(ISNA(VLOOKUP($B361,'[1]1718  Exp_Rev Access'!$F$7:$GK$318,$CO$2,FALSE)),"",VLOOKUP($B361,'[1]1718  Exp_Rev Access'!$F$7:$GK$318,$CO$2,FALSE))</f>
        <v>0</v>
      </c>
      <c r="CP361" s="90">
        <f>IF(ISNA(VLOOKUP($B361,'[1]1718  Exp_Rev Access'!$F$7:$GK$318,$CP$2,FALSE)),"",VLOOKUP($B361,'[1]1718  Exp_Rev Access'!$F$7:$GK$318,$CP$2,FALSE))</f>
        <v>0</v>
      </c>
      <c r="CQ361" s="90">
        <f>IF(ISNA(VLOOKUP($B361,'[1]1718  Exp_Rev Access'!$F$7:$GK$318,$CQ$2,FALSE)),"",VLOOKUP($B361,'[1]1718  Exp_Rev Access'!$F$7:$GK$318,$CQ$2,FALSE))</f>
        <v>181492.4</v>
      </c>
      <c r="CR361" s="90">
        <f>IF(ISNA(VLOOKUP($B361,'[1]1718  Exp_Rev Access'!$F$7:$GK$318,$CR$2,FALSE)),"",VLOOKUP($B361,'[1]1718  Exp_Rev Access'!$F$7:$GK$318,$CR$2,FALSE))</f>
        <v>0</v>
      </c>
      <c r="CS361" s="90">
        <f>IF(ISNA(VLOOKUP($B361,'[1]1718  Exp_Rev Access'!$F$7:$GK$318,$CS$2,FALSE)),"",VLOOKUP($B361,'[1]1718  Exp_Rev Access'!$F$7:$GK$318,$CS$2,FALSE))</f>
        <v>570.89</v>
      </c>
      <c r="CT361" s="90">
        <f>IF(ISNA(VLOOKUP($B361,'[1]1718  Exp_Rev Access'!$F$7:$GK$318,$CT$2,FALSE)),"",VLOOKUP($B361,'[1]1718  Exp_Rev Access'!$F$7:$GK$318,$CT$2,FALSE))</f>
        <v>0</v>
      </c>
      <c r="CU361" s="90">
        <f>IF(ISNA(VLOOKUP($B361,'[1]1718  Exp_Rev Access'!$F$7:$GK$318,$CU$2,FALSE)),"",VLOOKUP($B361,'[1]1718  Exp_Rev Access'!$F$7:$GK$318,$CU$2,FALSE))</f>
        <v>223195.97</v>
      </c>
      <c r="CV361" s="90">
        <f>IF(ISNA(VLOOKUP($B361,'[1]1718  Exp_Rev Access'!$F$7:$GK$318,$CV$2,FALSE)),"",VLOOKUP($B361,'[1]1718  Exp_Rev Access'!$F$7:$GK$318,$CV$2,FALSE))</f>
        <v>43616.37</v>
      </c>
      <c r="CW361" s="90">
        <f>IF(ISNA(VLOOKUP($B361,'[1]1718  Exp_Rev Access'!$F$7:$GK$318,$CW$2,FALSE)),"",VLOOKUP($B361,'[1]1718  Exp_Rev Access'!$F$7:$GK$318,$CW$2,FALSE))</f>
        <v>0</v>
      </c>
      <c r="CX361" s="90">
        <f>IF(ISNA(VLOOKUP($B361,'[1]1718  Exp_Rev Access'!$F$7:$GK$318,$CX$2,FALSE)),"",VLOOKUP($B361,'[1]1718  Exp_Rev Access'!$F$7:$GK$318,$CX$2,FALSE))</f>
        <v>0</v>
      </c>
      <c r="CY361" s="90">
        <f>IF(ISNA(VLOOKUP($B361,'[1]1718  Exp_Rev Access'!$F$7:$GK$318,$CY$2,FALSE)),"",VLOOKUP($B361,'[1]1718  Exp_Rev Access'!$F$7:$GK$318,$CY$2,FALSE))</f>
        <v>0</v>
      </c>
      <c r="CZ361" s="90">
        <f>IF(ISNA(VLOOKUP($B361,'[1]1718  Exp_Rev Access'!$F$7:$GK$318,$CZ$2,FALSE)),"",VLOOKUP($B361,'[1]1718  Exp_Rev Access'!$F$7:$GK$318,$CZ$2,FALSE))</f>
        <v>0</v>
      </c>
      <c r="DA361" s="90">
        <f>IF(ISNA(VLOOKUP($B361,'[1]1718  Exp_Rev Access'!$F$7:$GK$318,$DA$2,FALSE)),"",VLOOKUP($B361,'[1]1718  Exp_Rev Access'!$F$7:$GK$318,$DA$2,FALSE))</f>
        <v>0</v>
      </c>
      <c r="DB361" s="90">
        <f>IF(ISNA(VLOOKUP($B361,'[1]1718  Exp_Rev Access'!$F$7:$GK$318,$DB$2,FALSE)),"",VLOOKUP($B361,'[1]1718  Exp_Rev Access'!$F$7:$GK$318,$DB$2,FALSE))</f>
        <v>0</v>
      </c>
      <c r="DC361" s="90">
        <f>IF(ISNA(VLOOKUP($B361,'[1]1718  Exp_Rev Access'!$F$7:$GK$318,$DC$2,FALSE)),"",VLOOKUP($B361,'[1]1718  Exp_Rev Access'!$F$7:$GK$318,$DC$2,FALSE))</f>
        <v>0</v>
      </c>
      <c r="DD361" s="90">
        <f>IF(ISNA(VLOOKUP($B361,'[1]1718  Exp_Rev Access'!$F$7:$GK$318,$DD$2,FALSE)),"",VLOOKUP($B361,'[1]1718  Exp_Rev Access'!$F$7:$GK$318,$DD$2,FALSE))</f>
        <v>0</v>
      </c>
      <c r="DE361" s="90">
        <f>IF(ISNA(VLOOKUP($B361,'[1]1718  Exp_Rev Access'!$F$7:$GK$318,$DE$2,FALSE)),"",VLOOKUP($B361,'[1]1718  Exp_Rev Access'!$F$7:$GK$318,$DE$2,FALSE))</f>
        <v>0</v>
      </c>
      <c r="DF361" s="90">
        <f>IF(ISNA(VLOOKUP($B361,'[1]1718  Exp_Rev Access'!$F$7:$GK$318,$DF$2,FALSE)),"",VLOOKUP($B361,'[1]1718  Exp_Rev Access'!$F$7:$GK$318,$DF$2,FALSE))</f>
        <v>0</v>
      </c>
      <c r="DG361" s="90">
        <f>IF(ISNA(VLOOKUP($B361,'[1]1718  Exp_Rev Access'!$F$7:$GK$318,$DG$2,FALSE)),"",VLOOKUP($B361,'[1]1718  Exp_Rev Access'!$F$7:$GK$318,$DG$2,FALSE))</f>
        <v>0</v>
      </c>
      <c r="DH361" s="90">
        <f>IF(ISNA(VLOOKUP($B361,'[1]1718  Exp_Rev Access'!$F$7:$GK$318,$DH$2,FALSE)),"",VLOOKUP($B361,'[1]1718  Exp_Rev Access'!$F$7:$GK$318,$DH$2,FALSE))</f>
        <v>0</v>
      </c>
      <c r="DI361" s="90">
        <f>IF(ISNA(VLOOKUP($B361,'[1]1718  Exp_Rev Access'!$F$7:$GK$318,$DI$2,FALSE)),"",VLOOKUP($B361,'[1]1718  Exp_Rev Access'!$F$7:$GK$318,$DI$2,FALSE))</f>
        <v>281615.56</v>
      </c>
      <c r="DJ361" s="90">
        <f>IF(ISNA(VLOOKUP($B361,'[1]1718  Exp_Rev Access'!$F$7:$GK$318,$DJ$2,FALSE)),"",VLOOKUP($B361,'[1]1718  Exp_Rev Access'!$F$7:$GK$318,$DJ$2,FALSE))</f>
        <v>0</v>
      </c>
      <c r="DK361" s="90">
        <f>IF(ISNA(VLOOKUP($B361,'[1]1718  Exp_Rev Access'!$F$7:$GK$318,$DK$2,FALSE)),"",VLOOKUP($B361,'[1]1718  Exp_Rev Access'!$F$7:$GK$318,$DK$2,FALSE))</f>
        <v>0</v>
      </c>
      <c r="DL361" s="90">
        <f>IF(ISNA(VLOOKUP($B361,'[1]1718  Exp_Rev Access'!$F$7:$GK$318,$DL$2,FALSE)),"",VLOOKUP($B361,'[1]1718  Exp_Rev Access'!$F$7:$GK$318,$DL$2,FALSE))</f>
        <v>0</v>
      </c>
      <c r="DM361" s="90">
        <f>IF(ISNA(VLOOKUP($B361,'[1]1718  Exp_Rev Access'!$F$7:$GK$318,$DM$2,FALSE)),"",VLOOKUP($B361,'[1]1718  Exp_Rev Access'!$F$7:$GK$318,$DM$2,FALSE))</f>
        <v>0</v>
      </c>
      <c r="DN361" s="90">
        <f>IF(ISNA(VLOOKUP($B361,'[1]1718  Exp_Rev Access'!$F$7:$GK$318,$DN$2,FALSE)),"",VLOOKUP($B361,'[1]1718  Exp_Rev Access'!$F$7:$GK$318,$DN$2,FALSE))</f>
        <v>0</v>
      </c>
      <c r="DO361" s="90">
        <f>IF(ISNA(VLOOKUP($B361,'[1]1718  Exp_Rev Access'!$F$7:$GK$318,$DO$2,FALSE)),"",VLOOKUP($B361,'[1]1718  Exp_Rev Access'!$F$7:$GK$318,$DO$2,FALSE))</f>
        <v>0</v>
      </c>
      <c r="DP361" s="90">
        <f>IF(ISNA(VLOOKUP($B361,'[1]1718  Exp_Rev Access'!$F$7:$GK$318,$DP$2,FALSE)),"",VLOOKUP($B361,'[1]1718  Exp_Rev Access'!$F$7:$GK$318,$DP$2,FALSE))</f>
        <v>0</v>
      </c>
      <c r="DQ361" s="90">
        <f>IF(ISNA(VLOOKUP($B361,'[1]1718  Exp_Rev Access'!$F$7:$GK$318,$DQ$2,FALSE)),"",VLOOKUP($B361,'[1]1718  Exp_Rev Access'!$F$7:$GK$318,$DQ$2,FALSE))</f>
        <v>0</v>
      </c>
      <c r="DR361" s="90">
        <f>IF(ISNA(VLOOKUP($B361,'[1]1718  Exp_Rev Access'!$F$7:$GK$318,$DR$2,FALSE)),"",VLOOKUP($B361,'[1]1718  Exp_Rev Access'!$F$7:$GK$318,$DR$2,FALSE))</f>
        <v>0</v>
      </c>
      <c r="DS361" s="90">
        <f>IF(ISNA(VLOOKUP($B361,'[1]1718  Exp_Rev Access'!$F$7:$GK$318,$DS$2,FALSE)),"",VLOOKUP($B361,'[1]1718  Exp_Rev Access'!$F$7:$GK$318,$DS$2,FALSE))</f>
        <v>0</v>
      </c>
      <c r="DT361" s="90">
        <f>IF(ISNA(VLOOKUP($B361,'[1]1718  Exp_Rev Access'!$F$7:$GK$318,$DT$2,FALSE)),"",VLOOKUP($B361,'[1]1718  Exp_Rev Access'!$F$7:$GK$318,$DT$2,FALSE))</f>
        <v>0</v>
      </c>
      <c r="DU361" s="90">
        <f>IF(ISNA(VLOOKUP($B361,'[1]1718  Exp_Rev Access'!$F$7:$GK$318,$DU$2,FALSE)),"",VLOOKUP($B361,'[1]1718  Exp_Rev Access'!$F$7:$GK$318,$DU$2,FALSE))</f>
        <v>0</v>
      </c>
      <c r="DV361" s="90">
        <f>IF(ISNA(VLOOKUP($B361,'[1]1718  Exp_Rev Access'!$F$7:$GK$318,$DV$2,FALSE)),"",VLOOKUP($B361,'[1]1718  Exp_Rev Access'!$F$7:$GK$318,$DV$2,FALSE))</f>
        <v>0</v>
      </c>
      <c r="DW361" s="90">
        <f>IF(ISNA(VLOOKUP($B361,'[1]1718  Exp_Rev Access'!$F$7:$GK$318,$DW$2,FALSE)),"",VLOOKUP($B361,'[1]1718  Exp_Rev Access'!$F$7:$GK$318,$DW$2,FALSE))</f>
        <v>0</v>
      </c>
      <c r="DX361" s="90">
        <f>IF(ISNA(VLOOKUP($B361,'[1]1718  Exp_Rev Access'!$F$7:$GK$318,$DX$2,FALSE)),"",VLOOKUP($B361,'[1]1718  Exp_Rev Access'!$F$7:$GK$318,$DX$2,FALSE))</f>
        <v>0</v>
      </c>
      <c r="DY361" s="90">
        <f>IF(ISNA(VLOOKUP($B361,'[1]1718  Exp_Rev Access'!$F$7:$GK$318,$DY$2,FALSE)),"",VLOOKUP($B361,'[1]1718  Exp_Rev Access'!$F$7:$GK$318,$DY$2,FALSE))</f>
        <v>0</v>
      </c>
      <c r="DZ361" s="90">
        <f>IF(ISNA(VLOOKUP($B361,'[1]1718  Exp_Rev Access'!$F$7:$GK$318,$DZ$2,FALSE)),"",VLOOKUP($B361,'[1]1718  Exp_Rev Access'!$F$7:$GK$318,$DZ$2,FALSE))</f>
        <v>0</v>
      </c>
      <c r="EA361" s="90">
        <f>IF(ISNA(VLOOKUP($B361,'[1]1718  Exp_Rev Access'!$F$7:$GK$318,$EA$2,FALSE)),"",VLOOKUP($B361,'[1]1718  Exp_Rev Access'!$F$7:$GK$318,$EA$2,FALSE))</f>
        <v>0</v>
      </c>
      <c r="EB361" s="90">
        <f>IF(ISNA(VLOOKUP($B361,'[1]1718  Exp_Rev Access'!$F$7:$GK$318,$EB$2,FALSE)),"",VLOOKUP($B361,'[1]1718  Exp_Rev Access'!$F$7:$GK$318,$EB$2,FALSE))</f>
        <v>0</v>
      </c>
      <c r="EC361" s="90">
        <f>IF(ISNA(VLOOKUP($B361,'[1]1718  Exp_Rev Access'!$F$7:$GK$318,$EC$2,FALSE)),"",VLOOKUP($B361,'[1]1718  Exp_Rev Access'!$F$7:$GK$318,$EC$2,FALSE))</f>
        <v>0</v>
      </c>
      <c r="ED361" s="90">
        <f>IF(ISNA(VLOOKUP($B361,'[1]1718  Exp_Rev Access'!$F$7:$GK$318,$ED$2,FALSE)),"",VLOOKUP($B361,'[1]1718  Exp_Rev Access'!$F$7:$GK$318,$ED$2,FALSE))</f>
        <v>0</v>
      </c>
      <c r="EE361" s="90">
        <f>IF(ISNA(VLOOKUP($B361,'[1]1718  Exp_Rev Access'!$F$7:$GK$318,$EE$2,FALSE)),"",VLOOKUP($B361,'[1]1718  Exp_Rev Access'!$F$7:$GK$318,$EE$2,FALSE))</f>
        <v>0</v>
      </c>
      <c r="EF361" s="90">
        <f>IF(ISNA(VLOOKUP($B361,'[1]1718  Exp_Rev Access'!$F$7:$GK$318,$EF$2,FALSE)),"",VLOOKUP($B361,'[1]1718  Exp_Rev Access'!$F$7:$GK$318,$EF$2,FALSE))</f>
        <v>0</v>
      </c>
      <c r="EG361" s="90">
        <f>IF(ISNA(VLOOKUP($B361,'[1]1718  Exp_Rev Access'!$F$7:$GK$318,$EG$2,FALSE)),"",VLOOKUP($B361,'[1]1718  Exp_Rev Access'!$F$7:$GK$318,$EG$2,FALSE))</f>
        <v>0</v>
      </c>
      <c r="EH361" s="90">
        <f>IF(ISNA(VLOOKUP($B361,'[1]1718  Exp_Rev Access'!$F$7:$GK$318,$EH$2,FALSE)),"",VLOOKUP($B361,'[1]1718  Exp_Rev Access'!$F$7:$GK$318,$EH$2,FALSE))</f>
        <v>0</v>
      </c>
      <c r="EI361" s="90">
        <f>IF(ISNA(VLOOKUP($B361,'[1]1718  Exp_Rev Access'!$F$7:$GK$318,$EI$2,FALSE)),"",VLOOKUP($B361,'[1]1718  Exp_Rev Access'!$F$7:$GK$318,$EI$2,FALSE))</f>
        <v>0</v>
      </c>
      <c r="EJ361" s="90">
        <f>IF(ISNA(VLOOKUP($B361,'[1]1718  Exp_Rev Access'!$F$7:$GK$318,$EJ$2,FALSE)),"",VLOOKUP($B361,'[1]1718  Exp_Rev Access'!$F$7:$GK$318,$EJ$2,FALSE))</f>
        <v>0</v>
      </c>
      <c r="EK361" s="90">
        <f>IF(ISNA(VLOOKUP($B361,'[1]1718  Exp_Rev Access'!$F$7:$GK$318,$EK$2,FALSE)),"",VLOOKUP($B361,'[1]1718  Exp_Rev Access'!$F$7:$GK$318,$EK$2,FALSE))</f>
        <v>0</v>
      </c>
      <c r="EL361" s="90">
        <f>IF(ISNA(VLOOKUP($B361,'[1]1718  Exp_Rev Access'!$F$7:$GK$318,$EL$2,FALSE)),"",VLOOKUP($B361,'[1]1718  Exp_Rev Access'!$F$7:$GK$318,$EL$2,FALSE))</f>
        <v>0</v>
      </c>
      <c r="EM361" s="90">
        <f>IF(ISNA(VLOOKUP($B361,'[1]1718  Exp_Rev Access'!$F$7:$GK$318,$EM$2,FALSE)),"",VLOOKUP($B361,'[1]1718  Exp_Rev Access'!$F$7:$GK$318,$EM$2,FALSE))</f>
        <v>0</v>
      </c>
      <c r="EN361" s="90">
        <f>IF(ISNA(VLOOKUP($B361,'[1]1718  Exp_Rev Access'!$F$7:$GK$318,$EN$2,FALSE)),"",VLOOKUP($B361,'[1]1718  Exp_Rev Access'!$F$7:$GK$318,$EN$2,FALSE))</f>
        <v>48307.35</v>
      </c>
      <c r="EO361" s="90">
        <f>IF(ISNA(VLOOKUP($B361,'[1]1718  Exp_Rev Access'!$F$7:$GK$318,$EO$2,FALSE)),"",VLOOKUP($B361,'[1]1718  Exp_Rev Access'!$F$7:$GK$318,$EO$2,FALSE))</f>
        <v>12279.06</v>
      </c>
      <c r="EP361" s="90">
        <f>IF(ISNA(VLOOKUP($B361,'[1]1718  Exp_Rev Access'!$F$7:$GK$318,$EP$2,FALSE)),"",VLOOKUP($B361,'[1]1718  Exp_Rev Access'!$F$7:$GK$318,$EP$2,FALSE))</f>
        <v>0</v>
      </c>
      <c r="EQ361" s="90">
        <f>IF(ISNA(VLOOKUP($B361,'[1]1718  Exp_Rev Access'!$F$7:$GK$318,$EQ$2,FALSE)),"",VLOOKUP($B361,'[1]1718  Exp_Rev Access'!$F$7:$GK$318,$EQ$2,FALSE))</f>
        <v>0</v>
      </c>
      <c r="ER361" s="90">
        <f>IF(ISNA(VLOOKUP($B361,'[1]1718  Exp_Rev Access'!$F$7:$GK$318,$ER$2,FALSE)),"",VLOOKUP($B361,'[1]1718  Exp_Rev Access'!$F$7:$GK$318,$ER$2,FALSE))</f>
        <v>0</v>
      </c>
      <c r="ES361" s="90">
        <f>IF(ISNA(VLOOKUP($B361,'[1]1718  Exp_Rev Access'!$F$7:$GK$318,$ES$2,FALSE)),"",VLOOKUP($B361,'[1]1718  Exp_Rev Access'!$F$7:$GK$318,$ES$2,FALSE))</f>
        <v>0</v>
      </c>
      <c r="ET361" s="90">
        <f>IF(ISNA(VLOOKUP($B361,'[1]1718  Exp_Rev Access'!$F$7:$GK$318,$ET$2,FALSE)),"",VLOOKUP($B361,'[1]1718  Exp_Rev Access'!$F$7:$GK$318,$ET$2,FALSE))</f>
        <v>0</v>
      </c>
      <c r="EU361" s="90">
        <f>IF(ISNA(VLOOKUP($B361,'[1]1718  Exp_Rev Access'!$F$7:$GK$318,$EU$2,FALSE)),"",VLOOKUP($B361,'[1]1718  Exp_Rev Access'!$F$7:$GK$318,$EU$2,FALSE))</f>
        <v>0</v>
      </c>
      <c r="EV361" s="90">
        <f>IF(ISNA(VLOOKUP($B361,'[1]1718  Exp_Rev Access'!$F$7:$GK$318,$EV$2,FALSE)),"",VLOOKUP($B361,'[1]1718  Exp_Rev Access'!$F$7:$GK$318,$EV$2,FALSE))</f>
        <v>0</v>
      </c>
      <c r="EW361" s="90">
        <f>IF(ISNA(VLOOKUP($B361,'[1]1718  Exp_Rev Access'!$F$7:$GK$318,$EW$2,FALSE)),"",VLOOKUP($B361,'[1]1718  Exp_Rev Access'!$F$7:$GK$318,$EW$2,FALSE))</f>
        <v>0</v>
      </c>
      <c r="EX361" s="90">
        <f>IF(ISNA(VLOOKUP($B361,'[1]1718  Exp_Rev Access'!$F$7:$GK$318,$EX$2,FALSE)),"",VLOOKUP($B361,'[1]1718  Exp_Rev Access'!$F$7:$GK$318,$EX$2,FALSE))</f>
        <v>0</v>
      </c>
      <c r="EY361" s="90">
        <f>IF(ISNA(VLOOKUP($B361,'[1]1718  Exp_Rev Access'!$F$7:$GK$318,$EY$2,FALSE)),"",VLOOKUP($B361,'[1]1718  Exp_Rev Access'!$F$7:$GK$318,$EY$2,FALSE))</f>
        <v>0</v>
      </c>
      <c r="EZ361" s="90">
        <f>IF(ISNA(VLOOKUP($B361,'[1]1718  Exp_Rev Access'!$F$7:$GK$318,$EZ$2,FALSE)),"",VLOOKUP($B361,'[1]1718  Exp_Rev Access'!$F$7:$GK$318,$EZ$2,FALSE))</f>
        <v>0</v>
      </c>
      <c r="FA361" s="90">
        <f>IF(ISNA(VLOOKUP($B361,'[1]1718  Exp_Rev Access'!$F$7:$GK$318,$FA$2,FALSE)),"",VLOOKUP($B361,'[1]1718  Exp_Rev Access'!$F$7:$GK$318,$FA$2,FALSE))</f>
        <v>0</v>
      </c>
      <c r="FB361" s="90">
        <f>IF(ISNA(VLOOKUP($B361,'[1]1718  Exp_Rev Access'!$F$7:$GK$318,$FB$2,FALSE)),"",VLOOKUP($B361,'[1]1718  Exp_Rev Access'!$F$7:$GK$318,$FB$2,FALSE))</f>
        <v>0</v>
      </c>
      <c r="FC361" s="90">
        <f>IF(ISNA(VLOOKUP($B361,'[1]1718  Exp_Rev Access'!$F$7:$GK$318,$FC$2,FALSE)),"",VLOOKUP($B361,'[1]1718  Exp_Rev Access'!$F$7:$GK$318,$FC$2,FALSE))</f>
        <v>0</v>
      </c>
      <c r="FD361" s="90">
        <f>IF(ISNA(VLOOKUP($B361,'[1]1718  Exp_Rev Access'!$F$7:$GK$318,$FD$2,FALSE)),"",VLOOKUP($B361,'[1]1718  Exp_Rev Access'!$F$7:$GK$318,$FD$2,FALSE))</f>
        <v>0</v>
      </c>
      <c r="FE361" s="90">
        <f>IF(ISNA(VLOOKUP($B361,'[1]1718  Exp_Rev Access'!$F$7:$GK$318,$FE$2,FALSE)),"",VLOOKUP($B361,'[1]1718  Exp_Rev Access'!$F$7:$GK$318,$FE$2,FALSE))</f>
        <v>0</v>
      </c>
      <c r="FF361" s="90">
        <f>IF(ISNA(VLOOKUP($B361,'[1]1718  Exp_Rev Access'!$F$7:$GK$318,$FF$2,FALSE)),"",VLOOKUP($B361,'[1]1718  Exp_Rev Access'!$F$7:$GK$318,$FF$2,FALSE))</f>
        <v>0</v>
      </c>
      <c r="FG361" s="90">
        <f>IF(ISNA(VLOOKUP($B361,'[1]1718  Exp_Rev Access'!$F$7:$GK$318,$FG$2,FALSE)),"",VLOOKUP($B361,'[1]1718  Exp_Rev Access'!$F$7:$GK$318,$FG$2,FALSE))</f>
        <v>0</v>
      </c>
      <c r="FH361" s="90">
        <f>IF(ISNA(VLOOKUP($B361,'[1]1718  Exp_Rev Access'!$F$7:$GK$318,$FH$2,FALSE)),"",VLOOKUP($B361,'[1]1718  Exp_Rev Access'!$F$7:$GK$318,$FH$2,FALSE))</f>
        <v>0</v>
      </c>
      <c r="FI361" s="90">
        <f>IF(ISNA(VLOOKUP($B361,'[1]1718  Exp_Rev Access'!$F$7:$GK$318,$FI$2,FALSE)),"",VLOOKUP($B361,'[1]1718  Exp_Rev Access'!$F$7:$GK$318,$FI$2,FALSE))</f>
        <v>0</v>
      </c>
      <c r="FJ361" s="90">
        <f>IF(ISNA(VLOOKUP($B361,'[1]1718  Exp_Rev Access'!$F$7:$GK$318,$FJ$2,FALSE)),"",VLOOKUP($B361,'[1]1718  Exp_Rev Access'!$F$7:$GK$318,$FJ$2,FALSE))</f>
        <v>0</v>
      </c>
      <c r="FK361" s="90">
        <f>IF(ISNA(VLOOKUP($B361,'[1]1718  Exp_Rev Access'!$F$7:$GK$318,$FK$2,FALSE)),"",VLOOKUP($B361,'[1]1718  Exp_Rev Access'!$F$7:$GK$318,$FK$2,FALSE))</f>
        <v>0</v>
      </c>
      <c r="FL361" s="90">
        <f>IF(ISNA(VLOOKUP($B361,'[1]1718  Exp_Rev Access'!$F$7:$GK$318,$FL$2,FALSE)),"",VLOOKUP($B361,'[1]1718  Exp_Rev Access'!$F$7:$GK$318,$FL$2,FALSE))</f>
        <v>0</v>
      </c>
      <c r="FM361" s="90">
        <f>IF(ISNA(VLOOKUP($B361,'[1]1718  Exp_Rev Access'!$F$7:$GK$318,$FM$2,FALSE)),"",VLOOKUP($B361,'[1]1718  Exp_Rev Access'!$F$7:$GK$318,$FM$2,FALSE))</f>
        <v>0</v>
      </c>
      <c r="FN361" s="90">
        <f>IF(ISNA(VLOOKUP($B361,'[1]1718  Exp_Rev Access'!$F$7:$GK$318,$FN$2,FALSE)),"",VLOOKUP($B361,'[1]1718  Exp_Rev Access'!$F$7:$GK$318,$FN$2,FALSE))</f>
        <v>0</v>
      </c>
      <c r="FO361" s="90">
        <f>IF(ISNA(VLOOKUP($B361,'[1]1718  Exp_Rev Access'!$F$7:$GK$318,$FO$2,FALSE)),"",VLOOKUP($B361,'[1]1718  Exp_Rev Access'!$F$7:$GK$318,$FO$2,FALSE))</f>
        <v>0</v>
      </c>
      <c r="FP361" s="90">
        <f>IF(ISNA(VLOOKUP($B361,'[1]1718  Exp_Rev Access'!$F$7:$GK$318,$FP$2,FALSE)),"",VLOOKUP($B361,'[1]1718  Exp_Rev Access'!$F$7:$GK$318,$FP$2,FALSE))</f>
        <v>0</v>
      </c>
      <c r="FQ361" s="90">
        <f>IF(ISNA(VLOOKUP($B361,'[1]1718  Exp_Rev Access'!$F$7:$GK$318,$FQ$2,FALSE)),"",VLOOKUP($B361,'[1]1718  Exp_Rev Access'!$F$7:$GK$318,$FQ$2,FALSE))</f>
        <v>0</v>
      </c>
      <c r="FR361" s="90">
        <f>IF(ISNA(VLOOKUP($B361,'[1]1718  Exp_Rev Access'!$F$7:$GK$318,$FR$2,FALSE)),"",VLOOKUP($B361,'[1]1718  Exp_Rev Access'!$F$7:$GK$318,$FR$2,FALSE))</f>
        <v>26114.9</v>
      </c>
      <c r="FS361" s="56">
        <f t="shared" si="925"/>
        <v>817192.5</v>
      </c>
      <c r="FT361" s="92">
        <f t="shared" si="926"/>
        <v>6.6342775967056553E-2</v>
      </c>
      <c r="FU361" s="94">
        <f t="shared" si="927"/>
        <v>842.82273950845206</v>
      </c>
      <c r="FV361" s="95">
        <f>IF(ISNA(VLOOKUP($B361,'[1]1718  Exp_Rev Access'!$F$7:$GK$318,$FV$2,FALSE)),"",VLOOKUP($B361,'[1]1718  Exp_Rev Access'!$F$7:$GK$318,$FV$2,FALSE))</f>
        <v>0</v>
      </c>
      <c r="FW361" s="95">
        <f>IF(ISNA(VLOOKUP($B361,'[1]1718  Exp_Rev Access'!$F$7:$GK$318,$FW$2,FALSE)),"",VLOOKUP($B361,'[1]1718  Exp_Rev Access'!$F$7:$GK$318,$FW$2,FALSE))</f>
        <v>0</v>
      </c>
      <c r="FX361" s="95">
        <f>IF(ISNA(VLOOKUP($B361,'[1]1718  Exp_Rev Access'!$F$7:$GK$318,$FX$2,FALSE)),"",VLOOKUP($B361,'[1]1718  Exp_Rev Access'!$F$7:$GK$318,$FX$2,FALSE))</f>
        <v>0</v>
      </c>
      <c r="FY361" s="95">
        <f>IF(ISNA(VLOOKUP($B361,'[1]1718  Exp_Rev Access'!$F$7:$GK$318,$FY$2,FALSE)),"",VLOOKUP($B361,'[1]1718  Exp_Rev Access'!$F$7:$GK$318,$FY$2,FALSE))</f>
        <v>0</v>
      </c>
      <c r="FZ361" s="95">
        <f>IF(ISNA(VLOOKUP($B361,'[1]1718  Exp_Rev Access'!$F$7:$GK$318,$FZ$2,FALSE)),"",VLOOKUP($B361,'[1]1718  Exp_Rev Access'!$F$7:$GK$318,$FZ$2,FALSE))</f>
        <v>0</v>
      </c>
      <c r="GA361" s="95">
        <f>IF(ISNA(VLOOKUP($B361,'[1]1718  Exp_Rev Access'!$F$7:$GK$318,$GA$2,FALSE)),"",VLOOKUP($B361,'[1]1718  Exp_Rev Access'!$F$7:$GK$318,$GA$2,FALSE))</f>
        <v>0</v>
      </c>
      <c r="GB361" s="95">
        <f>IF(ISNA(VLOOKUP($B361,'[1]1718  Exp_Rev Access'!$F$7:$GK$318,$GB$2,FALSE)),"",VLOOKUP($B361,'[1]1718  Exp_Rev Access'!$F$7:$GK$318,$GB$2,FALSE))</f>
        <v>0</v>
      </c>
      <c r="GC361" s="95">
        <f>IF(ISNA(VLOOKUP($B361,'[1]1718  Exp_Rev Access'!$F$7:$GK$318,$GC$2,FALSE)),"",VLOOKUP($B361,'[1]1718  Exp_Rev Access'!$F$7:$GK$318,$GC$2,FALSE))</f>
        <v>0</v>
      </c>
      <c r="GD361" s="95">
        <f>IF(ISNA(VLOOKUP($B361,'[1]1718  Exp_Rev Access'!$F$7:$GK$318,$GD$2,FALSE)),"",VLOOKUP($B361,'[1]1718  Exp_Rev Access'!$F$7:$GK$318,$GD$2,FALSE))</f>
        <v>9940.57</v>
      </c>
      <c r="GE361" s="95">
        <f>IF(ISNA(VLOOKUP($B361,'[1]1718  Exp_Rev Access'!$F$7:$GK$318,$GE$2,FALSE)),"",VLOOKUP($B361,'[1]1718  Exp_Rev Access'!$F$7:$GK$318,$GE$2,FALSE))</f>
        <v>0</v>
      </c>
      <c r="GF361" s="95">
        <f>IF(ISNA(VLOOKUP($B361,'[1]1718  Exp_Rev Access'!$F$7:$GK$318,$GF$2,FALSE)),"",VLOOKUP($B361,'[1]1718  Exp_Rev Access'!$F$7:$GK$318,$GF$2,FALSE))</f>
        <v>0</v>
      </c>
      <c r="GG361" s="95">
        <f>IF(ISNA(VLOOKUP($B361,'[1]1718  Exp_Rev Access'!$F$7:$GK$318,$GG$2,FALSE)),"",VLOOKUP($B361,'[1]1718  Exp_Rev Access'!$F$7:$GK$318,$GG$2,FALSE))</f>
        <v>0</v>
      </c>
      <c r="GH361" s="95">
        <f>IF(ISNA(VLOOKUP($B361,'[1]1718  Exp_Rev Access'!$F$7:$GK$318,$GH$2,FALSE)),"",VLOOKUP($B361,'[1]1718  Exp_Rev Access'!$F$7:$GK$318,$GH$2,FALSE))</f>
        <v>0</v>
      </c>
      <c r="GI361" s="95">
        <f>IF(ISNA(VLOOKUP($B361,'[1]1718  Exp_Rev Access'!$F$7:$GK$318,$GI$2,FALSE)),"",VLOOKUP($B361,'[1]1718  Exp_Rev Access'!$F$7:$GK$318,$GI$2,FALSE))</f>
        <v>0</v>
      </c>
      <c r="GJ361" s="95">
        <f>IF(ISNA(VLOOKUP($B361,'[1]1718  Exp_Rev Access'!$F$7:$GK$318,$GJ$2,FALSE)),"",VLOOKUP($B361,'[1]1718  Exp_Rev Access'!$F$7:$GK$318,$GJ$2,FALSE))</f>
        <v>0</v>
      </c>
      <c r="GK361" s="95">
        <f>IF(ISNA(VLOOKUP($B361,'[1]1718  Exp_Rev Access'!$F$7:$GK$318,$GK$2,FALSE)),"",VLOOKUP($B361,'[1]1718  Exp_Rev Access'!$F$7:$GK$318,$GK$2,FALSE))</f>
        <v>0</v>
      </c>
      <c r="GL361" s="95">
        <f>IF(ISNA(VLOOKUP($B361,'[1]1718  Exp_Rev Access'!$F$7:$GK$318,$GL$2,FALSE)),"",VLOOKUP($B361,'[1]1718  Exp_Rev Access'!$F$7:$GK$318,$GL$2,FALSE))</f>
        <v>0</v>
      </c>
      <c r="GM361" s="95">
        <f>IF(ISNA(VLOOKUP($B361,'[1]1718  Exp_Rev Access'!$F$7:$GK$318,$GM$2,FALSE)),"",VLOOKUP($B361,'[1]1718  Exp_Rev Access'!$F$7:$GK$318,$GM$2,FALSE))</f>
        <v>0</v>
      </c>
      <c r="GN361" s="95">
        <f>IF(ISNA(VLOOKUP($B361,'[1]1718  Exp_Rev Access'!$F$7:$GK$318,$GN$2,FALSE)),"",VLOOKUP($B361,'[1]1718  Exp_Rev Access'!$F$7:$GK$318,$GN$2,FALSE))</f>
        <v>0</v>
      </c>
      <c r="GO361" s="95">
        <f>IF(ISNA(VLOOKUP($B361,'[1]1718  Exp_Rev Access'!$F$7:$GK$318,$GO$2,FALSE)),"",VLOOKUP($B361,'[1]1718  Exp_Rev Access'!$F$7:$GK$318,$GO$2,FALSE))</f>
        <v>0</v>
      </c>
      <c r="GP361" s="95">
        <f>IF(ISNA(VLOOKUP($B361,'[1]1718  Exp_Rev Access'!$F$7:$GK$318,$GP$2,FALSE)),"",VLOOKUP($B361,'[1]1718  Exp_Rev Access'!$F$7:$GK$318,$GP$2,FALSE))</f>
        <v>0</v>
      </c>
      <c r="GQ361" s="95">
        <f>IF(ISNA(VLOOKUP($B361,'[1]1718  Exp_Rev Access'!$F$7:$GK$318,$GQ$2,FALSE)),"",VLOOKUP($B361,'[1]1718  Exp_Rev Access'!$F$7:$GK$318,$GQ$2,FALSE))</f>
        <v>0</v>
      </c>
      <c r="GR361" s="95">
        <f>IF(ISNA(VLOOKUP($B361,'[1]1718  Exp_Rev Access'!$F$7:$GK$318,$GR$2,FALSE)),"",VLOOKUP($B361,'[1]1718  Exp_Rev Access'!$F$7:$GK$318,$GR$2,FALSE))</f>
        <v>0</v>
      </c>
      <c r="GS361" s="95">
        <f>IF(ISNA(VLOOKUP($B361,'[1]1718  Exp_Rev Access'!$F$7:$GK$318,$GS$2,FALSE)),"",VLOOKUP($B361,'[1]1718  Exp_Rev Access'!$F$7:$GK$318,$GS$2,FALSE))</f>
        <v>0</v>
      </c>
      <c r="GT361" s="95">
        <f>IF(ISNA(VLOOKUP($B361,'[1]1718  Exp_Rev Access'!$F$7:$GK$318,$GT$2,FALSE)),"",VLOOKUP($B361,'[1]1718  Exp_Rev Access'!$F$7:$GK$318,$GT$2,FALSE))</f>
        <v>0</v>
      </c>
      <c r="GU361" s="56">
        <f t="shared" si="928"/>
        <v>9940.57</v>
      </c>
      <c r="GV361" s="92">
        <f t="shared" si="929"/>
        <v>8.0701304587945115E-4</v>
      </c>
      <c r="GW361" s="96">
        <f t="shared" si="930"/>
        <v>10.252343774172589</v>
      </c>
    </row>
    <row r="362" spans="1:222" s="97" customFormat="1" x14ac:dyDescent="0.3">
      <c r="A362" s="107"/>
      <c r="B362" s="99"/>
      <c r="C362" s="82" t="s">
        <v>185</v>
      </c>
      <c r="D362" s="111">
        <f>SUM(D350:D361)</f>
        <v>5909.97</v>
      </c>
      <c r="E362" s="112">
        <f>SUM(E350:E361)</f>
        <v>81584409.13000001</v>
      </c>
      <c r="F362" s="113">
        <f t="shared" si="912"/>
        <v>81584409.13000001</v>
      </c>
      <c r="G362" s="113">
        <f t="shared" si="913"/>
        <v>0</v>
      </c>
      <c r="H362" s="103">
        <f>SUM(H350:H361)</f>
        <v>6269175.3300000001</v>
      </c>
      <c r="I362" s="103">
        <f t="shared" ref="I362:M362" si="931">SUM(I350:I361)</f>
        <v>0</v>
      </c>
      <c r="J362" s="103">
        <f t="shared" si="931"/>
        <v>0</v>
      </c>
      <c r="K362" s="103">
        <f t="shared" si="931"/>
        <v>194122.85000000003</v>
      </c>
      <c r="L362" s="103">
        <f t="shared" si="931"/>
        <v>0</v>
      </c>
      <c r="M362" s="103">
        <f t="shared" si="931"/>
        <v>0</v>
      </c>
      <c r="N362" s="102">
        <f t="shared" si="914"/>
        <v>6463298.1799999997</v>
      </c>
      <c r="O362" s="58">
        <f t="shared" si="915"/>
        <v>7.922222210007196E-2</v>
      </c>
      <c r="P362" s="102">
        <f t="shared" si="916"/>
        <v>1093.6262248370126</v>
      </c>
      <c r="Q362" s="103">
        <f>SUM(Q350:Q361)</f>
        <v>46865.060000000005</v>
      </c>
      <c r="R362" s="103">
        <f t="shared" ref="R362:AL362" si="932">SUM(R350:R361)</f>
        <v>0</v>
      </c>
      <c r="S362" s="103">
        <f t="shared" si="932"/>
        <v>34</v>
      </c>
      <c r="T362" s="103">
        <f t="shared" si="932"/>
        <v>0</v>
      </c>
      <c r="U362" s="103">
        <f t="shared" si="932"/>
        <v>0</v>
      </c>
      <c r="V362" s="103">
        <f t="shared" si="932"/>
        <v>0</v>
      </c>
      <c r="W362" s="103">
        <f t="shared" si="932"/>
        <v>0</v>
      </c>
      <c r="X362" s="103">
        <f t="shared" si="932"/>
        <v>91519.96</v>
      </c>
      <c r="Y362" s="103">
        <f t="shared" si="932"/>
        <v>8760.3799999999992</v>
      </c>
      <c r="Z362" s="103">
        <f t="shared" si="932"/>
        <v>4256.28</v>
      </c>
      <c r="AA362" s="103">
        <f t="shared" si="932"/>
        <v>0</v>
      </c>
      <c r="AB362" s="103">
        <f t="shared" si="932"/>
        <v>0</v>
      </c>
      <c r="AC362" s="103">
        <f t="shared" si="932"/>
        <v>9</v>
      </c>
      <c r="AD362" s="103">
        <f t="shared" si="932"/>
        <v>292903.83999999997</v>
      </c>
      <c r="AE362" s="103">
        <f t="shared" si="932"/>
        <v>102015.94</v>
      </c>
      <c r="AF362" s="103">
        <f t="shared" si="932"/>
        <v>0</v>
      </c>
      <c r="AG362" s="103">
        <f t="shared" si="932"/>
        <v>68817.009999999995</v>
      </c>
      <c r="AH362" s="103">
        <f t="shared" si="932"/>
        <v>5680.8600000000006</v>
      </c>
      <c r="AI362" s="103">
        <f t="shared" si="932"/>
        <v>89249.23</v>
      </c>
      <c r="AJ362" s="103">
        <f t="shared" si="932"/>
        <v>246106.02000000002</v>
      </c>
      <c r="AK362" s="103">
        <f t="shared" si="932"/>
        <v>342045.79</v>
      </c>
      <c r="AL362" s="103">
        <f t="shared" si="932"/>
        <v>76494.64</v>
      </c>
      <c r="AM362" s="102">
        <f t="shared" si="917"/>
        <v>1374758.0099999998</v>
      </c>
      <c r="AN362" s="61">
        <f t="shared" si="918"/>
        <v>1.6850744212774806E-2</v>
      </c>
      <c r="AO362" s="59">
        <f t="shared" si="919"/>
        <v>232.61674932360057</v>
      </c>
      <c r="AP362" s="103">
        <f>SUM(AP350:AP361)</f>
        <v>42985701.729999997</v>
      </c>
      <c r="AQ362" s="103">
        <f t="shared" ref="AQ362:AT362" si="933">SUM(AQ350:AQ361)</f>
        <v>1095682.0900000001</v>
      </c>
      <c r="AR362" s="103">
        <f t="shared" si="933"/>
        <v>4839766.9700000007</v>
      </c>
      <c r="AS362" s="103">
        <f t="shared" si="933"/>
        <v>23572.400000000001</v>
      </c>
      <c r="AT362" s="103">
        <f t="shared" si="933"/>
        <v>0</v>
      </c>
      <c r="AU362" s="102">
        <f t="shared" si="920"/>
        <v>48944723.189999998</v>
      </c>
      <c r="AV362" s="64">
        <f t="shared" si="921"/>
        <v>0.5999274090716209</v>
      </c>
      <c r="AW362" s="102">
        <f t="shared" si="922"/>
        <v>8281.7210899547699</v>
      </c>
      <c r="AX362" s="103">
        <f>SUM(AX350:AX361)</f>
        <v>2586</v>
      </c>
      <c r="AY362" s="103">
        <f t="shared" ref="AY362:BU362" si="934">SUM(AY350:AY361)</f>
        <v>5483062.879999999</v>
      </c>
      <c r="AZ362" s="103">
        <f t="shared" si="934"/>
        <v>76521.95</v>
      </c>
      <c r="BA362" s="103">
        <f t="shared" si="934"/>
        <v>0</v>
      </c>
      <c r="BB362" s="103">
        <f t="shared" si="934"/>
        <v>0</v>
      </c>
      <c r="BC362" s="103">
        <f t="shared" si="934"/>
        <v>2750810.0700000003</v>
      </c>
      <c r="BD362" s="103">
        <f t="shared" si="934"/>
        <v>0</v>
      </c>
      <c r="BE362" s="103">
        <f t="shared" si="934"/>
        <v>753565.32000000018</v>
      </c>
      <c r="BF362" s="103">
        <f t="shared" si="934"/>
        <v>0</v>
      </c>
      <c r="BG362" s="103">
        <f t="shared" si="934"/>
        <v>28276.350000000002</v>
      </c>
      <c r="BH362" s="103">
        <f t="shared" si="934"/>
        <v>107829.25000000001</v>
      </c>
      <c r="BI362" s="103">
        <f t="shared" si="934"/>
        <v>0</v>
      </c>
      <c r="BJ362" s="103">
        <f t="shared" si="934"/>
        <v>59623.270000000004</v>
      </c>
      <c r="BK362" s="103">
        <f t="shared" si="934"/>
        <v>4527779.91</v>
      </c>
      <c r="BL362" s="103">
        <f t="shared" si="934"/>
        <v>56261</v>
      </c>
      <c r="BM362" s="103">
        <f t="shared" si="934"/>
        <v>0</v>
      </c>
      <c r="BN362" s="103">
        <f t="shared" si="934"/>
        <v>0</v>
      </c>
      <c r="BO362" s="103">
        <f t="shared" si="934"/>
        <v>0</v>
      </c>
      <c r="BP362" s="103">
        <f t="shared" si="934"/>
        <v>0</v>
      </c>
      <c r="BQ362" s="103">
        <f t="shared" si="934"/>
        <v>156305</v>
      </c>
      <c r="BR362" s="103">
        <f t="shared" si="934"/>
        <v>0</v>
      </c>
      <c r="BS362" s="103">
        <f t="shared" si="934"/>
        <v>48648.09</v>
      </c>
      <c r="BT362" s="103">
        <f t="shared" si="934"/>
        <v>0</v>
      </c>
      <c r="BU362" s="103">
        <f t="shared" si="934"/>
        <v>0</v>
      </c>
      <c r="BV362" s="102">
        <f t="shared" si="893"/>
        <v>14051269.089999998</v>
      </c>
      <c r="BW362" s="61">
        <f t="shared" si="923"/>
        <v>0.17222983214366508</v>
      </c>
      <c r="BX362" s="59">
        <f t="shared" si="924"/>
        <v>2377.5533699832649</v>
      </c>
      <c r="BY362" s="90">
        <f>SUM(BY350:BY361)</f>
        <v>0</v>
      </c>
      <c r="BZ362" s="90">
        <f t="shared" ref="BZ362:CD362" si="935">SUM(BZ350:BZ361)</f>
        <v>2446502.48</v>
      </c>
      <c r="CA362" s="90">
        <f t="shared" si="935"/>
        <v>29593.75</v>
      </c>
      <c r="CB362" s="90">
        <f t="shared" si="935"/>
        <v>0</v>
      </c>
      <c r="CC362" s="90">
        <f t="shared" si="935"/>
        <v>150079.72</v>
      </c>
      <c r="CD362" s="90">
        <f t="shared" si="935"/>
        <v>0</v>
      </c>
      <c r="CE362" s="56">
        <f t="shared" si="881"/>
        <v>2626175.9500000002</v>
      </c>
      <c r="CF362" s="61">
        <f t="shared" si="896"/>
        <v>3.2189679106645754E-2</v>
      </c>
      <c r="CG362" s="62">
        <f t="shared" si="897"/>
        <v>444.36366851269975</v>
      </c>
      <c r="CH362" s="103">
        <f>SUM(CH350:CH361)</f>
        <v>0</v>
      </c>
      <c r="CI362" s="103">
        <f t="shared" ref="CI362:ET362" si="936">SUM(CI350:CI361)</f>
        <v>0</v>
      </c>
      <c r="CJ362" s="103">
        <f t="shared" si="936"/>
        <v>0</v>
      </c>
      <c r="CK362" s="103">
        <f t="shared" si="936"/>
        <v>0</v>
      </c>
      <c r="CL362" s="103">
        <f t="shared" si="936"/>
        <v>0</v>
      </c>
      <c r="CM362" s="103">
        <f t="shared" si="936"/>
        <v>0</v>
      </c>
      <c r="CN362" s="103">
        <f t="shared" si="936"/>
        <v>0</v>
      </c>
      <c r="CO362" s="103">
        <f t="shared" si="936"/>
        <v>0</v>
      </c>
      <c r="CP362" s="103">
        <f t="shared" si="936"/>
        <v>0</v>
      </c>
      <c r="CQ362" s="103">
        <f t="shared" si="936"/>
        <v>1383122.5399999998</v>
      </c>
      <c r="CR362" s="103">
        <f t="shared" si="936"/>
        <v>0</v>
      </c>
      <c r="CS362" s="103">
        <f t="shared" si="936"/>
        <v>37417.06</v>
      </c>
      <c r="CT362" s="103">
        <f t="shared" si="936"/>
        <v>0</v>
      </c>
      <c r="CU362" s="103">
        <f t="shared" si="936"/>
        <v>2037927.5600000003</v>
      </c>
      <c r="CV362" s="103">
        <f t="shared" si="936"/>
        <v>507671.04000000004</v>
      </c>
      <c r="CW362" s="103">
        <f t="shared" si="936"/>
        <v>0</v>
      </c>
      <c r="CX362" s="103">
        <f t="shared" si="936"/>
        <v>0</v>
      </c>
      <c r="CY362" s="103">
        <f t="shared" si="936"/>
        <v>0</v>
      </c>
      <c r="CZ362" s="103">
        <f t="shared" si="936"/>
        <v>0</v>
      </c>
      <c r="DA362" s="103">
        <f t="shared" si="936"/>
        <v>0</v>
      </c>
      <c r="DB362" s="103">
        <f t="shared" si="936"/>
        <v>15798.3</v>
      </c>
      <c r="DC362" s="103">
        <f t="shared" si="936"/>
        <v>0</v>
      </c>
      <c r="DD362" s="103">
        <f t="shared" si="936"/>
        <v>0</v>
      </c>
      <c r="DE362" s="103">
        <f t="shared" si="936"/>
        <v>0</v>
      </c>
      <c r="DF362" s="103">
        <f t="shared" si="936"/>
        <v>0</v>
      </c>
      <c r="DG362" s="103">
        <f t="shared" si="936"/>
        <v>28202.09</v>
      </c>
      <c r="DH362" s="103">
        <f t="shared" si="936"/>
        <v>16223.36</v>
      </c>
      <c r="DI362" s="103">
        <f t="shared" si="936"/>
        <v>1770908.6500000001</v>
      </c>
      <c r="DJ362" s="103">
        <f t="shared" si="936"/>
        <v>0</v>
      </c>
      <c r="DK362" s="103">
        <f t="shared" si="936"/>
        <v>0</v>
      </c>
      <c r="DL362" s="103">
        <f t="shared" si="936"/>
        <v>0</v>
      </c>
      <c r="DM362" s="103">
        <f t="shared" si="936"/>
        <v>0</v>
      </c>
      <c r="DN362" s="103">
        <f t="shared" si="936"/>
        <v>0</v>
      </c>
      <c r="DO362" s="103">
        <f t="shared" si="936"/>
        <v>0</v>
      </c>
      <c r="DP362" s="103">
        <f t="shared" si="936"/>
        <v>0</v>
      </c>
      <c r="DQ362" s="103">
        <f t="shared" si="936"/>
        <v>0</v>
      </c>
      <c r="DR362" s="103">
        <f t="shared" si="936"/>
        <v>0</v>
      </c>
      <c r="DS362" s="103">
        <f t="shared" si="936"/>
        <v>0</v>
      </c>
      <c r="DT362" s="103">
        <f t="shared" si="936"/>
        <v>0</v>
      </c>
      <c r="DU362" s="103">
        <f t="shared" si="936"/>
        <v>0</v>
      </c>
      <c r="DV362" s="103">
        <f t="shared" si="936"/>
        <v>0</v>
      </c>
      <c r="DW362" s="103">
        <f t="shared" si="936"/>
        <v>0</v>
      </c>
      <c r="DX362" s="103">
        <f t="shared" si="936"/>
        <v>0</v>
      </c>
      <c r="DY362" s="103">
        <f t="shared" si="936"/>
        <v>63008.24</v>
      </c>
      <c r="DZ362" s="103">
        <f t="shared" si="936"/>
        <v>0</v>
      </c>
      <c r="EA362" s="103">
        <f t="shared" si="936"/>
        <v>0</v>
      </c>
      <c r="EB362" s="103">
        <f t="shared" si="936"/>
        <v>0</v>
      </c>
      <c r="EC362" s="103">
        <f t="shared" si="936"/>
        <v>0</v>
      </c>
      <c r="ED362" s="103">
        <f t="shared" si="936"/>
        <v>0</v>
      </c>
      <c r="EE362" s="103">
        <f t="shared" si="936"/>
        <v>0</v>
      </c>
      <c r="EF362" s="103">
        <f t="shared" si="936"/>
        <v>0</v>
      </c>
      <c r="EG362" s="103">
        <f t="shared" si="936"/>
        <v>79770.33</v>
      </c>
      <c r="EH362" s="103">
        <f t="shared" si="936"/>
        <v>0</v>
      </c>
      <c r="EI362" s="103">
        <f t="shared" si="936"/>
        <v>0</v>
      </c>
      <c r="EJ362" s="103">
        <f t="shared" si="936"/>
        <v>0</v>
      </c>
      <c r="EK362" s="103">
        <f t="shared" si="936"/>
        <v>0</v>
      </c>
      <c r="EL362" s="103">
        <f t="shared" si="936"/>
        <v>0</v>
      </c>
      <c r="EM362" s="103">
        <f t="shared" si="936"/>
        <v>0</v>
      </c>
      <c r="EN362" s="103">
        <f t="shared" si="936"/>
        <v>318161.36</v>
      </c>
      <c r="EO362" s="103">
        <f t="shared" si="936"/>
        <v>27523.279999999999</v>
      </c>
      <c r="EP362" s="103">
        <f t="shared" si="936"/>
        <v>0</v>
      </c>
      <c r="EQ362" s="103">
        <f t="shared" si="936"/>
        <v>0</v>
      </c>
      <c r="ER362" s="103">
        <f t="shared" si="936"/>
        <v>0</v>
      </c>
      <c r="ES362" s="103">
        <f t="shared" si="936"/>
        <v>0</v>
      </c>
      <c r="ET362" s="103">
        <f t="shared" si="936"/>
        <v>0</v>
      </c>
      <c r="EU362" s="103">
        <f t="shared" ref="EU362:FR362" si="937">SUM(EU350:EU361)</f>
        <v>0</v>
      </c>
      <c r="EV362" s="103">
        <f t="shared" si="937"/>
        <v>9696.23</v>
      </c>
      <c r="EW362" s="103">
        <f t="shared" si="937"/>
        <v>0</v>
      </c>
      <c r="EX362" s="103">
        <f t="shared" si="937"/>
        <v>0</v>
      </c>
      <c r="EY362" s="103">
        <f t="shared" si="937"/>
        <v>0</v>
      </c>
      <c r="EZ362" s="103">
        <f t="shared" si="937"/>
        <v>0</v>
      </c>
      <c r="FA362" s="103">
        <f t="shared" si="937"/>
        <v>0</v>
      </c>
      <c r="FB362" s="103">
        <f t="shared" si="937"/>
        <v>0</v>
      </c>
      <c r="FC362" s="103">
        <f t="shared" si="937"/>
        <v>6999.08</v>
      </c>
      <c r="FD362" s="103">
        <f t="shared" si="937"/>
        <v>0</v>
      </c>
      <c r="FE362" s="103">
        <f t="shared" si="937"/>
        <v>0</v>
      </c>
      <c r="FF362" s="103">
        <f t="shared" si="937"/>
        <v>0</v>
      </c>
      <c r="FG362" s="103">
        <f t="shared" si="937"/>
        <v>0</v>
      </c>
      <c r="FH362" s="103">
        <f t="shared" si="937"/>
        <v>0</v>
      </c>
      <c r="FI362" s="103">
        <f t="shared" si="937"/>
        <v>0</v>
      </c>
      <c r="FJ362" s="103">
        <f t="shared" si="937"/>
        <v>0</v>
      </c>
      <c r="FK362" s="103">
        <f t="shared" si="937"/>
        <v>0</v>
      </c>
      <c r="FL362" s="103">
        <f t="shared" si="937"/>
        <v>56597.75</v>
      </c>
      <c r="FM362" s="103">
        <f t="shared" si="937"/>
        <v>0</v>
      </c>
      <c r="FN362" s="103">
        <f t="shared" si="937"/>
        <v>0</v>
      </c>
      <c r="FO362" s="103">
        <f t="shared" si="937"/>
        <v>0</v>
      </c>
      <c r="FP362" s="103">
        <f t="shared" si="937"/>
        <v>0</v>
      </c>
      <c r="FQ362" s="103">
        <f t="shared" si="937"/>
        <v>0</v>
      </c>
      <c r="FR362" s="103">
        <f t="shared" si="937"/>
        <v>196475.69999999998</v>
      </c>
      <c r="FS362" s="102">
        <f t="shared" si="925"/>
        <v>6555502.5700000012</v>
      </c>
      <c r="FT362" s="61">
        <f t="shared" si="926"/>
        <v>8.0352393795660018E-2</v>
      </c>
      <c r="FU362" s="115">
        <f t="shared" si="927"/>
        <v>1109.2277236601878</v>
      </c>
      <c r="FV362" s="134">
        <f>SUM(FV350:FV361)</f>
        <v>1089441.3899999999</v>
      </c>
      <c r="FW362" s="134">
        <f t="shared" ref="FW362:GT362" si="938">SUM(FW350:FW361)</f>
        <v>9376.24</v>
      </c>
      <c r="FX362" s="134">
        <f t="shared" si="938"/>
        <v>0</v>
      </c>
      <c r="FY362" s="134">
        <f t="shared" si="938"/>
        <v>0</v>
      </c>
      <c r="FZ362" s="134">
        <f t="shared" si="938"/>
        <v>0</v>
      </c>
      <c r="GA362" s="134">
        <f t="shared" si="938"/>
        <v>0</v>
      </c>
      <c r="GB362" s="134">
        <f t="shared" si="938"/>
        <v>0</v>
      </c>
      <c r="GC362" s="134">
        <f t="shared" si="938"/>
        <v>0</v>
      </c>
      <c r="GD362" s="134">
        <f t="shared" si="938"/>
        <v>21351.19</v>
      </c>
      <c r="GE362" s="134">
        <f t="shared" si="938"/>
        <v>109365.87</v>
      </c>
      <c r="GF362" s="134">
        <f t="shared" si="938"/>
        <v>720</v>
      </c>
      <c r="GG362" s="134">
        <f t="shared" si="938"/>
        <v>0</v>
      </c>
      <c r="GH362" s="134">
        <f t="shared" si="938"/>
        <v>295578.5</v>
      </c>
      <c r="GI362" s="134">
        <f t="shared" si="938"/>
        <v>0</v>
      </c>
      <c r="GJ362" s="134">
        <f t="shared" si="938"/>
        <v>0</v>
      </c>
      <c r="GK362" s="134">
        <f t="shared" si="938"/>
        <v>38220.949999999997</v>
      </c>
      <c r="GL362" s="134">
        <f t="shared" si="938"/>
        <v>4628</v>
      </c>
      <c r="GM362" s="134">
        <f t="shared" si="938"/>
        <v>0</v>
      </c>
      <c r="GN362" s="134">
        <f t="shared" si="938"/>
        <v>0</v>
      </c>
      <c r="GO362" s="134">
        <f t="shared" si="938"/>
        <v>0</v>
      </c>
      <c r="GP362" s="134">
        <f t="shared" si="938"/>
        <v>0</v>
      </c>
      <c r="GQ362" s="134">
        <f t="shared" si="938"/>
        <v>0</v>
      </c>
      <c r="GR362" s="134">
        <f t="shared" si="938"/>
        <v>0</v>
      </c>
      <c r="GS362" s="134">
        <f t="shared" si="938"/>
        <v>0</v>
      </c>
      <c r="GT362" s="134">
        <f t="shared" si="938"/>
        <v>0</v>
      </c>
      <c r="GU362" s="102">
        <f t="shared" si="928"/>
        <v>1568682.14</v>
      </c>
      <c r="GV362" s="61">
        <f t="shared" si="929"/>
        <v>1.922771956956134E-2</v>
      </c>
      <c r="GW362" s="65">
        <f t="shared" si="930"/>
        <v>265.42979744398025</v>
      </c>
    </row>
    <row r="363" spans="1:222" x14ac:dyDescent="0.3">
      <c r="A363" s="73"/>
      <c r="B363" s="88"/>
      <c r="C363" s="89"/>
      <c r="D363" s="75"/>
      <c r="E363" s="76"/>
      <c r="F363" s="70"/>
      <c r="G363" s="70"/>
      <c r="H363" s="90"/>
      <c r="I363" s="90" t="str">
        <f>IF(ISNA(VLOOKUP($B363,'[1]1718  Exp_Rev Access'!$F$7:$GK$318,4,FALSE)),"",VLOOKUP($B363,'[1]1718  Exp_Rev Access'!$F$7:$GK$318,4,FALSE))</f>
        <v/>
      </c>
      <c r="J363" s="90" t="str">
        <f>IF(ISNA(VLOOKUP($B363,'[1]1718  Exp_Rev Access'!$F$7:$GK$318,5,FALSE)),"",VLOOKUP($B363,'[1]1718  Exp_Rev Access'!$F$7:$GK$318,5,FALSE))</f>
        <v/>
      </c>
      <c r="K363" s="90" t="str">
        <f>IF(ISNA(VLOOKUP($B363,'[1]1718  Exp_Rev Access'!$F$7:$GK$318,6,FALSE)),"-",VLOOKUP($B363,'[1]1718  Exp_Rev Access'!$F$7:$GK$318,6,FALSE))</f>
        <v>-</v>
      </c>
      <c r="L363" s="90" t="str">
        <f>IF(ISNA(VLOOKUP($B363,'[1]1718  Exp_Rev Access'!$F$7:$GK$318,7,FALSE)),"",VLOOKUP($B363,'[1]1718  Exp_Rev Access'!$F$7:$GK$318,7,FALSE))</f>
        <v/>
      </c>
      <c r="M363" s="90" t="str">
        <f>IF(ISNA(VLOOKUP($B363,'[1]1718  Exp_Rev Access'!$F$7:$GK$318,8,FALSE)),"",VLOOKUP($B363,'[1]1718  Exp_Rev Access'!$F$7:$GK$318,8,FALSE))</f>
        <v/>
      </c>
      <c r="N363" s="56"/>
      <c r="O363" s="91"/>
      <c r="P363" s="56"/>
      <c r="Q363" s="90" t="str">
        <f>IF(ISNA(VLOOKUP($B363,'[1]1718  Exp_Rev Access'!$F$7:$GK$318,10,FALSE)),"",VLOOKUP($B363,'[1]1718  Exp_Rev Access'!$F$7:$GK$318,10,FALSE))</f>
        <v/>
      </c>
      <c r="R363" s="90" t="str">
        <f>IF(ISNA(VLOOKUP($B363,'[1]1718  Exp_Rev Access'!$F$7:$GK$318,11,FALSE)),"",VLOOKUP($B363,'[1]1718  Exp_Rev Access'!$F$7:$GK$318,11,FALSE))</f>
        <v/>
      </c>
      <c r="S363" s="90" t="str">
        <f>IF(ISNA(VLOOKUP($B363,'[1]1718  Exp_Rev Access'!$F$7:$GK$318,12,FALSE)),"",VLOOKUP($B363,'[1]1718  Exp_Rev Access'!$F$7:$GK$318,12,FALSE))</f>
        <v/>
      </c>
      <c r="T363" s="90" t="str">
        <f>IF(ISNA(VLOOKUP($B363,'[1]1718  Exp_Rev Access'!$F$7:$GK$318,13,FALSE)),"",VLOOKUP($B363,'[1]1718  Exp_Rev Access'!$F$7:$GK$318,13,FALSE))</f>
        <v/>
      </c>
      <c r="U363" s="90" t="str">
        <f>IF(ISNA(VLOOKUP($B363,'[1]1718  Exp_Rev Access'!$F$7:$GK$318,14,FALSE)),"",VLOOKUP($B363,'[1]1718  Exp_Rev Access'!$F$7:$GK$318,14,FALSE))</f>
        <v/>
      </c>
      <c r="V363" s="90" t="str">
        <f>IF(ISNA(VLOOKUP($B363,'[1]1718  Exp_Rev Access'!$F$7:$GK$318,15,FALSE)),"",VLOOKUP($B363,'[1]1718  Exp_Rev Access'!$F$7:$GK$318,15,FALSE))</f>
        <v/>
      </c>
      <c r="W363" s="90" t="str">
        <f>IF(ISNA(VLOOKUP($B363,'[1]1718  Exp_Rev Access'!$F$7:$GK$318,16,FALSE)),"",VLOOKUP($B363,'[1]1718  Exp_Rev Access'!$F$7:$GK$318,16,FALSE))</f>
        <v/>
      </c>
      <c r="X363" s="90" t="str">
        <f>IF(ISNA(VLOOKUP($B363,'[1]1718  Exp_Rev Access'!$F$7:$GK$318,17,FALSE)),"",VLOOKUP($B363,'[1]1718  Exp_Rev Access'!$F$7:$GK$318,17,FALSE))</f>
        <v/>
      </c>
      <c r="Y363" s="90" t="str">
        <f>IF(ISNA(VLOOKUP($B363,'[1]1718  Exp_Rev Access'!$F$7:$GK$318,18,FALSE)),"",VLOOKUP($B363,'[1]1718  Exp_Rev Access'!$F$7:$GK$318,18,FALSE))</f>
        <v/>
      </c>
      <c r="Z363" s="90" t="str">
        <f>IF(ISNA(VLOOKUP($B363,'[1]1718  Exp_Rev Access'!$F$7:$GK$318,19,FALSE)),"",VLOOKUP($B363,'[1]1718  Exp_Rev Access'!$F$7:$GK$318,19,FALSE))</f>
        <v/>
      </c>
      <c r="AA363" s="90" t="str">
        <f>IF(ISNA(VLOOKUP($B363,'[1]1718  Exp_Rev Access'!$F$7:$GK$318,20,FALSE)),"",VLOOKUP($B363,'[1]1718  Exp_Rev Access'!$F$7:$GK$318,20,FALSE))</f>
        <v/>
      </c>
      <c r="AB363" s="90" t="str">
        <f>IF(ISNA(VLOOKUP($B363,'[1]1718  Exp_Rev Access'!$F$7:$GK$318,21,FALSE)),"",VLOOKUP($B363,'[1]1718  Exp_Rev Access'!$F$7:$GK$318,21,FALSE))</f>
        <v/>
      </c>
      <c r="AC363" s="90" t="str">
        <f>IF(ISNA(VLOOKUP($B363,'[1]1718  Exp_Rev Access'!$F$7:$GK$318,22,FALSE)),"",VLOOKUP($B363,'[1]1718  Exp_Rev Access'!$F$7:$GK$318,22,FALSE))</f>
        <v/>
      </c>
      <c r="AD363" s="90" t="str">
        <f>IF(ISNA(VLOOKUP($B363,'[1]1718  Exp_Rev Access'!$F$7:$GK$318,23,FALSE)),"",VLOOKUP($B363,'[1]1718  Exp_Rev Access'!$F$7:$GK$318,23,FALSE))</f>
        <v/>
      </c>
      <c r="AE363" s="90" t="str">
        <f>IF(ISNA(VLOOKUP($B363,'[1]1718  Exp_Rev Access'!$F$7:$GK$318,24,FALSE)),"",VLOOKUP($B363,'[1]1718  Exp_Rev Access'!$F$7:$GK$318,24,FALSE))</f>
        <v/>
      </c>
      <c r="AF363" s="90" t="str">
        <f>IF(ISNA(VLOOKUP($B363,'[1]1718  Exp_Rev Access'!$F$7:$GK$318,25,FALSE)),"",VLOOKUP($B363,'[1]1718  Exp_Rev Access'!$F$7:$GK$318,25,FALSE))</f>
        <v/>
      </c>
      <c r="AG363" s="90" t="str">
        <f>IF(ISNA(VLOOKUP($B363,'[1]1718  Exp_Rev Access'!$F$7:$GK$318,26,FALSE)),"",VLOOKUP($B363,'[1]1718  Exp_Rev Access'!$F$7:$GK$318,26,FALSE))</f>
        <v/>
      </c>
      <c r="AH363" s="90" t="str">
        <f>IF(ISNA(VLOOKUP($B363,'[1]1718  Exp_Rev Access'!$F$7:$GK$318,27,FALSE)),"",VLOOKUP($B363,'[1]1718  Exp_Rev Access'!$F$7:$GK$318,27,FALSE))</f>
        <v/>
      </c>
      <c r="AI363" s="90" t="str">
        <f>IF(ISNA(VLOOKUP($B363,'[1]1718  Exp_Rev Access'!$F$7:$GK$318,28,FALSE)),"",VLOOKUP($B363,'[1]1718  Exp_Rev Access'!$F$7:$GK$318,28,FALSE))</f>
        <v/>
      </c>
      <c r="AJ363" s="90" t="str">
        <f>IF(ISNA(VLOOKUP($B363,'[1]1718  Exp_Rev Access'!$F$7:$GK$318,29,FALSE)),"",VLOOKUP($B363,'[1]1718  Exp_Rev Access'!$F$7:$GK$318,29,FALSE))</f>
        <v/>
      </c>
      <c r="AK363" s="90" t="str">
        <f>IF(ISNA(VLOOKUP($B363,'[1]1718  Exp_Rev Access'!$F$7:$GK$318,30,FALSE)),"",VLOOKUP($B363,'[1]1718  Exp_Rev Access'!$F$7:$GK$318,30,FALSE))</f>
        <v/>
      </c>
      <c r="AL363" s="90" t="str">
        <f>IF(ISNA(VLOOKUP($B363,'[1]1718  Exp_Rev Access'!$F$7:$GK$318,31,FALSE)),"",VLOOKUP($B363,'[1]1718  Exp_Rev Access'!$F$7:$GK$318,31,FALSE))</f>
        <v/>
      </c>
      <c r="AM363" s="56"/>
      <c r="AN363" s="92"/>
      <c r="AO363" s="71"/>
      <c r="AP363" s="90" t="str">
        <f>IF(ISNA(VLOOKUP($B363,'[1]1718  Exp_Rev Access'!$F$7:$GK$318,33,FALSE)),"",VLOOKUP($B363,'[1]1718  Exp_Rev Access'!$F$7:$GK$318,33,FALSE))</f>
        <v/>
      </c>
      <c r="AQ363" s="90" t="str">
        <f>IF(ISNA(VLOOKUP($B363,'[1]1718  Exp_Rev Access'!$F$7:$GK$318,34,FALSE)),"",VLOOKUP($B363,'[1]1718  Exp_Rev Access'!$F$7:$GK$318,34,FALSE))</f>
        <v/>
      </c>
      <c r="AR363" s="90" t="str">
        <f>IF(ISNA(VLOOKUP($B363,'[1]1718  Exp_Rev Access'!$F$7:$GK$318,35,FALSE)),"",VLOOKUP($B363,'[1]1718  Exp_Rev Access'!$F$7:$GK$318,35,FALSE))</f>
        <v/>
      </c>
      <c r="AS363" s="90" t="str">
        <f>IF(ISNA(VLOOKUP($B363,'[1]1718  Exp_Rev Access'!$F$7:$GK$318,36,FALSE)),"",VLOOKUP($B363,'[1]1718  Exp_Rev Access'!$F$7:$GK$318,36,FALSE))</f>
        <v/>
      </c>
      <c r="AT363" s="90" t="str">
        <f>IF(ISNA(VLOOKUP($B363,'[1]1718  Exp_Rev Access'!$F$7:$GK$318,37,FALSE)),"",VLOOKUP($B363,'[1]1718  Exp_Rev Access'!$F$7:$GK$318,37,FALSE))</f>
        <v/>
      </c>
      <c r="AU363" s="56"/>
      <c r="AV363" s="93"/>
      <c r="AW363" s="56"/>
      <c r="AX363" s="90" t="str">
        <f>IF(ISNA(VLOOKUP($B363,'[1]1718  Exp_Rev Access'!$F$7:$GK$318,39,FALSE)),"",VLOOKUP($B363,'[1]1718  Exp_Rev Access'!$F$7:$GK$318,39,FALSE))</f>
        <v/>
      </c>
      <c r="AY363" s="90" t="str">
        <f>IF(ISNA(VLOOKUP($B363,'[1]1718  Exp_Rev Access'!$F$7:$GK$318,40,FALSE)),"",VLOOKUP($B363,'[1]1718  Exp_Rev Access'!$F$7:$GK$318,40,FALSE))</f>
        <v/>
      </c>
      <c r="AZ363" s="90" t="str">
        <f>IF(ISNA(VLOOKUP($B363,'[1]1718  Exp_Rev Access'!$F$7:$GK$318,41,FALSE)),"",VLOOKUP($B363,'[1]1718  Exp_Rev Access'!$F$7:$GK$318,41,FALSE))</f>
        <v/>
      </c>
      <c r="BA363" s="90" t="str">
        <f>IF(ISNA(VLOOKUP($B363,'[1]1718  Exp_Rev Access'!$F$7:$GK$318,42,FALSE)),"",VLOOKUP($B363,'[1]1718  Exp_Rev Access'!$F$7:$GK$318,42,FALSE))</f>
        <v/>
      </c>
      <c r="BB363" s="90" t="str">
        <f>IF(ISNA(VLOOKUP($B363,'[1]1718  Exp_Rev Access'!$F$7:$GK$318,43,FALSE)),"",VLOOKUP($B363,'[1]1718  Exp_Rev Access'!$F$7:$GK$318,43,FALSE))</f>
        <v/>
      </c>
      <c r="BC363" s="90" t="str">
        <f>IF(ISNA(VLOOKUP($B363,'[1]1718  Exp_Rev Access'!$F$7:$GK$318,44,FALSE)),"",VLOOKUP($B363,'[1]1718  Exp_Rev Access'!$F$7:$GK$318,44,FALSE))</f>
        <v/>
      </c>
      <c r="BD363" s="90" t="str">
        <f>IF(ISNA(VLOOKUP($B363,'[1]1718  Exp_Rev Access'!$F$7:$GK$318,45,FALSE)),"",VLOOKUP($B363,'[1]1718  Exp_Rev Access'!$F$7:$GK$318,45,FALSE))</f>
        <v/>
      </c>
      <c r="BE363" s="90" t="str">
        <f>IF(ISNA(VLOOKUP($B363,'[1]1718  Exp_Rev Access'!$F$7:$GK$318,46,FALSE)),"",VLOOKUP($B363,'[1]1718  Exp_Rev Access'!$F$7:$GK$318,46,FALSE))</f>
        <v/>
      </c>
      <c r="BF363" s="90" t="str">
        <f>IF(ISNA(VLOOKUP($B363,'[1]1718  Exp_Rev Access'!$F$7:$GK$318,47,FALSE)),"",VLOOKUP($B363,'[1]1718  Exp_Rev Access'!$F$7:$GK$318,47,FALSE))</f>
        <v/>
      </c>
      <c r="BG363" s="90" t="str">
        <f>IF(ISNA(VLOOKUP($B363,'[1]1718  Exp_Rev Access'!$F$7:$GK$318,48,FALSE)),"",VLOOKUP($B363,'[1]1718  Exp_Rev Access'!$F$7:$GK$318,48,FALSE))</f>
        <v/>
      </c>
      <c r="BH363" s="90" t="str">
        <f>IF(ISNA(VLOOKUP($B363,'[1]1718  Exp_Rev Access'!$F$7:$GK$318,49,FALSE)),"",VLOOKUP($B363,'[1]1718  Exp_Rev Access'!$F$7:$GK$318,49,FALSE))</f>
        <v/>
      </c>
      <c r="BI363" s="90" t="str">
        <f>IF(ISNA(VLOOKUP($B363,'[1]1718  Exp_Rev Access'!$F$7:$GK$318,50,FALSE)),"",VLOOKUP($B363,'[1]1718  Exp_Rev Access'!$F$7:$GK$318,50,FALSE))</f>
        <v/>
      </c>
      <c r="BJ363" s="90" t="str">
        <f>IF(ISNA(VLOOKUP($B363,'[1]1718  Exp_Rev Access'!$F$7:$GK$318,51,FALSE)),"",VLOOKUP($B363,'[1]1718  Exp_Rev Access'!$F$7:$GK$318,51,FALSE))</f>
        <v/>
      </c>
      <c r="BK363" s="90" t="str">
        <f>IF(ISNA(VLOOKUP($B363,'[1]1718  Exp_Rev Access'!$F$7:$GK$318,52,FALSE)),"",VLOOKUP($B363,'[1]1718  Exp_Rev Access'!$F$7:$GK$318,52,FALSE))</f>
        <v/>
      </c>
      <c r="BL363" s="90" t="str">
        <f>IF(ISNA(VLOOKUP($B363,'[1]1718  Exp_Rev Access'!$F$7:$GK$318,53,FALSE)),"",VLOOKUP($B363,'[1]1718  Exp_Rev Access'!$F$7:$GK$318,53,FALSE))</f>
        <v/>
      </c>
      <c r="BM363" s="90" t="str">
        <f>IF(ISNA(VLOOKUP($B363,'[1]1718  Exp_Rev Access'!$F$7:$GK$318,54,FALSE)),"",VLOOKUP($B363,'[1]1718  Exp_Rev Access'!$F$7:$GK$318,54,FALSE))</f>
        <v/>
      </c>
      <c r="BN363" s="90" t="str">
        <f>IF(ISNA(VLOOKUP($B363,'[1]1718  Exp_Rev Access'!$F$7:$GK$318,55,FALSE)),"",VLOOKUP($B363,'[1]1718  Exp_Rev Access'!$F$7:$GK$318,55,FALSE))</f>
        <v/>
      </c>
      <c r="BO363" s="90" t="str">
        <f>IF(ISNA(VLOOKUP($B363,'[1]1718  Exp_Rev Access'!$F$7:$GK$318,56,FALSE)),"",VLOOKUP($B363,'[1]1718  Exp_Rev Access'!$F$7:$GK$318,56,FALSE))</f>
        <v/>
      </c>
      <c r="BP363" s="90" t="str">
        <f>IF(ISNA(VLOOKUP($B363,'[1]1718  Exp_Rev Access'!$F$7:$GK$318,57,FALSE)),"",VLOOKUP($B363,'[1]1718  Exp_Rev Access'!$F$7:$GK$318,57,FALSE))</f>
        <v/>
      </c>
      <c r="BQ363" s="90" t="str">
        <f>IF(ISNA(VLOOKUP($B363,'[1]1718  Exp_Rev Access'!$F$7:$GK$318,58,FALSE)),"",VLOOKUP($B363,'[1]1718  Exp_Rev Access'!$F$7:$GK$318,58,FALSE))</f>
        <v/>
      </c>
      <c r="BR363" s="90" t="str">
        <f>IF(ISNA(VLOOKUP($B363,'[1]1718  Exp_Rev Access'!$F$7:$GK$318,59,FALSE)),"",VLOOKUP($B363,'[1]1718  Exp_Rev Access'!$F$7:$GK$318,59,FALSE))</f>
        <v/>
      </c>
      <c r="BS363" s="90" t="str">
        <f>IF(ISNA(VLOOKUP($B363,'[1]1718  Exp_Rev Access'!$F$7:$GK$318,60,FALSE)),"",VLOOKUP($B363,'[1]1718  Exp_Rev Access'!$F$7:$GK$318,60,FALSE))</f>
        <v/>
      </c>
      <c r="BT363" s="90" t="str">
        <f>IF(ISNA(VLOOKUP($B363,'[1]1718  Exp_Rev Access'!$F$7:$GK$318,61,FALSE)),"",VLOOKUP($B363,'[1]1718  Exp_Rev Access'!$F$7:$GK$318,61,FALSE))</f>
        <v/>
      </c>
      <c r="BU363" s="90" t="str">
        <f>IF(ISNA(VLOOKUP($B363,'[1]1718  Exp_Rev Access'!$F$7:$GK$318,62,FALSE)),"",VLOOKUP($B363,'[1]1718  Exp_Rev Access'!$F$7:$GK$318,62,FALSE))</f>
        <v/>
      </c>
      <c r="BV363" s="56">
        <f t="shared" si="893"/>
        <v>0</v>
      </c>
      <c r="BW363" s="92"/>
      <c r="BX363" s="71"/>
      <c r="BY363" s="90" t="str">
        <f>IF(ISNA(VLOOKUP($B363,'[1]1718  Exp_Rev Access'!$F$7:$GK$318,64,FALSE)),"",VLOOKUP($B363,'[1]1718  Exp_Rev Access'!$F$7:$GK$318,64,FALSE))</f>
        <v/>
      </c>
      <c r="BZ363" s="90" t="str">
        <f>IF(ISNA(VLOOKUP($B363,'[1]1718  Exp_Rev Access'!$F$7:$GK$318,65,FALSE)),"",VLOOKUP($B363,'[1]1718  Exp_Rev Access'!$F$7:$GK$318,65,FALSE))</f>
        <v/>
      </c>
      <c r="CA363" s="90" t="str">
        <f>IF(ISNA(VLOOKUP($B363,'[1]1718  Exp_Rev Access'!$F$7:$GK$318,66,FALSE)),"",VLOOKUP($B363,'[1]1718  Exp_Rev Access'!$F$7:$GK$318,66,FALSE))</f>
        <v/>
      </c>
      <c r="CB363" s="90" t="str">
        <f>IF(ISNA(VLOOKUP($B363,'[1]1718  Exp_Rev Access'!$F$7:$GK$318,67,FALSE)),"",VLOOKUP($B363,'[1]1718  Exp_Rev Access'!$F$7:$GK$318,67,FALSE))</f>
        <v/>
      </c>
      <c r="CC363" s="90" t="str">
        <f>IF(ISNA(VLOOKUP($B363,'[1]1718  Exp_Rev Access'!$F$7:$GK$318,68,FALSE)),"",VLOOKUP($B363,'[1]1718  Exp_Rev Access'!$F$7:$GK$318,68,FALSE))</f>
        <v/>
      </c>
      <c r="CD363" s="90" t="str">
        <f>IF(ISNA(VLOOKUP($B363,'[1]1718  Exp_Rev Access'!$F$7:$GK$318,69,FALSE)),"",VLOOKUP($B363,'[1]1718  Exp_Rev Access'!$F$7:$GK$318,69,FALSE))</f>
        <v/>
      </c>
      <c r="CE363" s="56">
        <f t="shared" si="881"/>
        <v>0</v>
      </c>
      <c r="CF363" s="92"/>
      <c r="CG363" s="78"/>
      <c r="CH363" s="90" t="str">
        <f>IF(ISNA(VLOOKUP($B363,'[1]1718  Exp_Rev Access'!$F$7:$GK$318,$CH$2,FALSE)),"",VLOOKUP($B363,'[1]1718  Exp_Rev Access'!$F$7:$GK$318,$CH$2,FALSE))</f>
        <v/>
      </c>
      <c r="CI363" s="90" t="str">
        <f>IF(ISNA(VLOOKUP($B363,'[1]1718  Exp_Rev Access'!$F$7:$GK$318,$CI$2,FALSE)),"",VLOOKUP($B363,'[1]1718  Exp_Rev Access'!$F$7:$GK$318,$CI$2,FALSE))</f>
        <v/>
      </c>
      <c r="CJ363" s="90" t="str">
        <f>IF(ISNA(VLOOKUP($B363,'[1]1718  Exp_Rev Access'!$F$7:$GK$318,$CJ$2,FALSE)),"",VLOOKUP($B363,'[1]1718  Exp_Rev Access'!$F$7:$GK$318,$CJ$2,FALSE))</f>
        <v/>
      </c>
      <c r="CK363" s="90" t="str">
        <f>IF(ISNA(VLOOKUP($B363,'[1]1718  Exp_Rev Access'!$F$7:$GK$318,$CK$2,FALSE)),"",VLOOKUP($B363,'[1]1718  Exp_Rev Access'!$F$7:$GK$318,$CK$2,FALSE))</f>
        <v/>
      </c>
      <c r="CL363" s="90" t="str">
        <f>IF(ISNA(VLOOKUP($B363,'[1]1718  Exp_Rev Access'!$F$7:$GK$318,$CL$2,FALSE)),"",VLOOKUP($B363,'[1]1718  Exp_Rev Access'!$F$7:$GK$318,$CL$2,FALSE))</f>
        <v/>
      </c>
      <c r="CM363" s="90" t="str">
        <f>IF(ISNA(VLOOKUP($B363,'[1]1718  Exp_Rev Access'!$F$7:$GK$318,$CM$2,FALSE)),"",VLOOKUP($B363,'[1]1718  Exp_Rev Access'!$F$7:$GK$318,$CM$2,FALSE))</f>
        <v/>
      </c>
      <c r="CN363" s="90" t="str">
        <f>IF(ISNA(VLOOKUP($B363,'[1]1718  Exp_Rev Access'!$F$7:$GK$318,$CN$2,FALSE)),"",VLOOKUP($B363,'[1]1718  Exp_Rev Access'!$F$7:$GK$318,$CN$2,FALSE))</f>
        <v/>
      </c>
      <c r="CO363" s="90" t="str">
        <f>IF(ISNA(VLOOKUP($B363,'[1]1718  Exp_Rev Access'!$F$7:$GK$318,$CO$2,FALSE)),"",VLOOKUP($B363,'[1]1718  Exp_Rev Access'!$F$7:$GK$318,$CO$2,FALSE))</f>
        <v/>
      </c>
      <c r="CP363" s="90" t="str">
        <f>IF(ISNA(VLOOKUP($B363,'[1]1718  Exp_Rev Access'!$F$7:$GK$318,$CP$2,FALSE)),"",VLOOKUP($B363,'[1]1718  Exp_Rev Access'!$F$7:$GK$318,$CP$2,FALSE))</f>
        <v/>
      </c>
      <c r="CQ363" s="90" t="str">
        <f>IF(ISNA(VLOOKUP($B363,'[1]1718  Exp_Rev Access'!$F$7:$GK$318,$CQ$2,FALSE)),"",VLOOKUP($B363,'[1]1718  Exp_Rev Access'!$F$7:$GK$318,$CQ$2,FALSE))</f>
        <v/>
      </c>
      <c r="CR363" s="90" t="str">
        <f>IF(ISNA(VLOOKUP($B363,'[1]1718  Exp_Rev Access'!$F$7:$GK$318,$CR$2,FALSE)),"",VLOOKUP($B363,'[1]1718  Exp_Rev Access'!$F$7:$GK$318,$CR$2,FALSE))</f>
        <v/>
      </c>
      <c r="CS363" s="90" t="str">
        <f>IF(ISNA(VLOOKUP($B363,'[1]1718  Exp_Rev Access'!$F$7:$GK$318,$CS$2,FALSE)),"",VLOOKUP($B363,'[1]1718  Exp_Rev Access'!$F$7:$GK$318,$CS$2,FALSE))</f>
        <v/>
      </c>
      <c r="CT363" s="90" t="str">
        <f>IF(ISNA(VLOOKUP($B363,'[1]1718  Exp_Rev Access'!$F$7:$GK$318,$CT$2,FALSE)),"",VLOOKUP($B363,'[1]1718  Exp_Rev Access'!$F$7:$GK$318,$CT$2,FALSE))</f>
        <v/>
      </c>
      <c r="CU363" s="90" t="str">
        <f>IF(ISNA(VLOOKUP($B363,'[1]1718  Exp_Rev Access'!$F$7:$GK$318,$CU$2,FALSE)),"",VLOOKUP($B363,'[1]1718  Exp_Rev Access'!$F$7:$GK$318,$CU$2,FALSE))</f>
        <v/>
      </c>
      <c r="CV363" s="90" t="str">
        <f>IF(ISNA(VLOOKUP($B363,'[1]1718  Exp_Rev Access'!$F$7:$GK$318,$CV$2,FALSE)),"",VLOOKUP($B363,'[1]1718  Exp_Rev Access'!$F$7:$GK$318,$CV$2,FALSE))</f>
        <v/>
      </c>
      <c r="CW363" s="90" t="str">
        <f>IF(ISNA(VLOOKUP($B363,'[1]1718  Exp_Rev Access'!$F$7:$GK$318,$CW$2,FALSE)),"",VLOOKUP($B363,'[1]1718  Exp_Rev Access'!$F$7:$GK$318,$CW$2,FALSE))</f>
        <v/>
      </c>
      <c r="CX363" s="90" t="str">
        <f>IF(ISNA(VLOOKUP($B363,'[1]1718  Exp_Rev Access'!$F$7:$GK$318,$CX$2,FALSE)),"",VLOOKUP($B363,'[1]1718  Exp_Rev Access'!$F$7:$GK$318,$CX$2,FALSE))</f>
        <v/>
      </c>
      <c r="CY363" s="90" t="str">
        <f>IF(ISNA(VLOOKUP($B363,'[1]1718  Exp_Rev Access'!$F$7:$GK$318,$CY$2,FALSE)),"",VLOOKUP($B363,'[1]1718  Exp_Rev Access'!$F$7:$GK$318,$CY$2,FALSE))</f>
        <v/>
      </c>
      <c r="CZ363" s="90" t="str">
        <f>IF(ISNA(VLOOKUP($B363,'[1]1718  Exp_Rev Access'!$F$7:$GK$318,$CZ$2,FALSE)),"",VLOOKUP($B363,'[1]1718  Exp_Rev Access'!$F$7:$GK$318,$CZ$2,FALSE))</f>
        <v/>
      </c>
      <c r="DA363" s="90" t="str">
        <f>IF(ISNA(VLOOKUP($B363,'[1]1718  Exp_Rev Access'!$F$7:$GK$318,$DA$2,FALSE)),"",VLOOKUP($B363,'[1]1718  Exp_Rev Access'!$F$7:$GK$318,$DA$2,FALSE))</f>
        <v/>
      </c>
      <c r="DB363" s="90" t="str">
        <f>IF(ISNA(VLOOKUP($B363,'[1]1718  Exp_Rev Access'!$F$7:$GK$318,$DB$2,FALSE)),"",VLOOKUP($B363,'[1]1718  Exp_Rev Access'!$F$7:$GK$318,$DB$2,FALSE))</f>
        <v/>
      </c>
      <c r="DC363" s="90" t="str">
        <f>IF(ISNA(VLOOKUP($B363,'[1]1718  Exp_Rev Access'!$F$7:$GK$318,$DC$2,FALSE)),"",VLOOKUP($B363,'[1]1718  Exp_Rev Access'!$F$7:$GK$318,$DC$2,FALSE))</f>
        <v/>
      </c>
      <c r="DD363" s="90" t="str">
        <f>IF(ISNA(VLOOKUP($B363,'[1]1718  Exp_Rev Access'!$F$7:$GK$318,$DD$2,FALSE)),"",VLOOKUP($B363,'[1]1718  Exp_Rev Access'!$F$7:$GK$318,$DD$2,FALSE))</f>
        <v/>
      </c>
      <c r="DE363" s="90" t="str">
        <f>IF(ISNA(VLOOKUP($B363,'[1]1718  Exp_Rev Access'!$F$7:$GK$318,$DE$2,FALSE)),"",VLOOKUP($B363,'[1]1718  Exp_Rev Access'!$F$7:$GK$318,$DE$2,FALSE))</f>
        <v/>
      </c>
      <c r="DF363" s="90" t="str">
        <f>IF(ISNA(VLOOKUP($B363,'[1]1718  Exp_Rev Access'!$F$7:$GK$318,$DF$2,FALSE)),"",VLOOKUP($B363,'[1]1718  Exp_Rev Access'!$F$7:$GK$318,$DF$2,FALSE))</f>
        <v/>
      </c>
      <c r="DG363" s="90" t="str">
        <f>IF(ISNA(VLOOKUP($B363,'[1]1718  Exp_Rev Access'!$F$7:$GK$318,$DG$2,FALSE)),"",VLOOKUP($B363,'[1]1718  Exp_Rev Access'!$F$7:$GK$318,$DG$2,FALSE))</f>
        <v/>
      </c>
      <c r="DH363" s="90" t="str">
        <f>IF(ISNA(VLOOKUP($B363,'[1]1718  Exp_Rev Access'!$F$7:$GK$318,$DH$2,FALSE)),"",VLOOKUP($B363,'[1]1718  Exp_Rev Access'!$F$7:$GK$318,$DH$2,FALSE))</f>
        <v/>
      </c>
      <c r="DI363" s="90" t="str">
        <f>IF(ISNA(VLOOKUP($B363,'[1]1718  Exp_Rev Access'!$F$7:$GK$318,$DI$2,FALSE)),"",VLOOKUP($B363,'[1]1718  Exp_Rev Access'!$F$7:$GK$318,$DI$2,FALSE))</f>
        <v/>
      </c>
      <c r="DJ363" s="90" t="str">
        <f>IF(ISNA(VLOOKUP($B363,'[1]1718  Exp_Rev Access'!$F$7:$GK$318,$DJ$2,FALSE)),"",VLOOKUP($B363,'[1]1718  Exp_Rev Access'!$F$7:$GK$318,$DJ$2,FALSE))</f>
        <v/>
      </c>
      <c r="DK363" s="90" t="str">
        <f>IF(ISNA(VLOOKUP($B363,'[1]1718  Exp_Rev Access'!$F$7:$GK$318,$DK$2,FALSE)),"",VLOOKUP($B363,'[1]1718  Exp_Rev Access'!$F$7:$GK$318,$DK$2,FALSE))</f>
        <v/>
      </c>
      <c r="DL363" s="90" t="str">
        <f>IF(ISNA(VLOOKUP($B363,'[1]1718  Exp_Rev Access'!$F$7:$GK$318,$DL$2,FALSE)),"",VLOOKUP($B363,'[1]1718  Exp_Rev Access'!$F$7:$GK$318,$DL$2,FALSE))</f>
        <v/>
      </c>
      <c r="DM363" s="90" t="str">
        <f>IF(ISNA(VLOOKUP($B363,'[1]1718  Exp_Rev Access'!$F$7:$GK$318,$DM$2,FALSE)),"",VLOOKUP($B363,'[1]1718  Exp_Rev Access'!$F$7:$GK$318,$DM$2,FALSE))</f>
        <v/>
      </c>
      <c r="DN363" s="90" t="str">
        <f>IF(ISNA(VLOOKUP($B363,'[1]1718  Exp_Rev Access'!$F$7:$GK$318,$DN$2,FALSE)),"",VLOOKUP($B363,'[1]1718  Exp_Rev Access'!$F$7:$GK$318,$DN$2,FALSE))</f>
        <v/>
      </c>
      <c r="DO363" s="90" t="str">
        <f>IF(ISNA(VLOOKUP($B363,'[1]1718  Exp_Rev Access'!$F$7:$GK$318,$DO$2,FALSE)),"",VLOOKUP($B363,'[1]1718  Exp_Rev Access'!$F$7:$GK$318,$DO$2,FALSE))</f>
        <v/>
      </c>
      <c r="DP363" s="90" t="str">
        <f>IF(ISNA(VLOOKUP($B363,'[1]1718  Exp_Rev Access'!$F$7:$GK$318,$DP$2,FALSE)),"",VLOOKUP($B363,'[1]1718  Exp_Rev Access'!$F$7:$GK$318,$DP$2,FALSE))</f>
        <v/>
      </c>
      <c r="DQ363" s="90" t="str">
        <f>IF(ISNA(VLOOKUP($B363,'[1]1718  Exp_Rev Access'!$F$7:$GK$318,$DQ$2,FALSE)),"",VLOOKUP($B363,'[1]1718  Exp_Rev Access'!$F$7:$GK$318,$DQ$2,FALSE))</f>
        <v/>
      </c>
      <c r="DR363" s="90" t="str">
        <f>IF(ISNA(VLOOKUP($B363,'[1]1718  Exp_Rev Access'!$F$7:$GK$318,$DR$2,FALSE)),"",VLOOKUP($B363,'[1]1718  Exp_Rev Access'!$F$7:$GK$318,$DR$2,FALSE))</f>
        <v/>
      </c>
      <c r="DS363" s="90" t="str">
        <f>IF(ISNA(VLOOKUP($B363,'[1]1718  Exp_Rev Access'!$F$7:$GK$318,$DS$2,FALSE)),"",VLOOKUP($B363,'[1]1718  Exp_Rev Access'!$F$7:$GK$318,$DS$2,FALSE))</f>
        <v/>
      </c>
      <c r="DT363" s="90" t="str">
        <f>IF(ISNA(VLOOKUP($B363,'[1]1718  Exp_Rev Access'!$F$7:$GK$318,$DT$2,FALSE)),"",VLOOKUP($B363,'[1]1718  Exp_Rev Access'!$F$7:$GK$318,$DT$2,FALSE))</f>
        <v/>
      </c>
      <c r="DU363" s="90" t="str">
        <f>IF(ISNA(VLOOKUP($B363,'[1]1718  Exp_Rev Access'!$F$7:$GK$318,$DU$2,FALSE)),"",VLOOKUP($B363,'[1]1718  Exp_Rev Access'!$F$7:$GK$318,$DU$2,FALSE))</f>
        <v/>
      </c>
      <c r="DV363" s="90" t="str">
        <f>IF(ISNA(VLOOKUP($B363,'[1]1718  Exp_Rev Access'!$F$7:$GK$318,$DV$2,FALSE)),"",VLOOKUP($B363,'[1]1718  Exp_Rev Access'!$F$7:$GK$318,$DV$2,FALSE))</f>
        <v/>
      </c>
      <c r="DW363" s="90" t="str">
        <f>IF(ISNA(VLOOKUP($B363,'[1]1718  Exp_Rev Access'!$F$7:$GK$318,$DW$2,FALSE)),"",VLOOKUP($B363,'[1]1718  Exp_Rev Access'!$F$7:$GK$318,$DW$2,FALSE))</f>
        <v/>
      </c>
      <c r="DX363" s="90" t="str">
        <f>IF(ISNA(VLOOKUP($B363,'[1]1718  Exp_Rev Access'!$F$7:$GK$318,$DX$2,FALSE)),"",VLOOKUP($B363,'[1]1718  Exp_Rev Access'!$F$7:$GK$318,$DX$2,FALSE))</f>
        <v/>
      </c>
      <c r="DY363" s="90" t="str">
        <f>IF(ISNA(VLOOKUP($B363,'[1]1718  Exp_Rev Access'!$F$7:$GK$318,$DY$2,FALSE)),"",VLOOKUP($B363,'[1]1718  Exp_Rev Access'!$F$7:$GK$318,$DY$2,FALSE))</f>
        <v/>
      </c>
      <c r="DZ363" s="90" t="str">
        <f>IF(ISNA(VLOOKUP($B363,'[1]1718  Exp_Rev Access'!$F$7:$GK$318,$DZ$2,FALSE)),"",VLOOKUP($B363,'[1]1718  Exp_Rev Access'!$F$7:$GK$318,$DZ$2,FALSE))</f>
        <v/>
      </c>
      <c r="EA363" s="90" t="str">
        <f>IF(ISNA(VLOOKUP($B363,'[1]1718  Exp_Rev Access'!$F$7:$GK$318,$EA$2,FALSE)),"",VLOOKUP($B363,'[1]1718  Exp_Rev Access'!$F$7:$GK$318,$EA$2,FALSE))</f>
        <v/>
      </c>
      <c r="EB363" s="90" t="str">
        <f>IF(ISNA(VLOOKUP($B363,'[1]1718  Exp_Rev Access'!$F$7:$GK$318,$EB$2,FALSE)),"",VLOOKUP($B363,'[1]1718  Exp_Rev Access'!$F$7:$GK$318,$EB$2,FALSE))</f>
        <v/>
      </c>
      <c r="EC363" s="90" t="str">
        <f>IF(ISNA(VLOOKUP($B363,'[1]1718  Exp_Rev Access'!$F$7:$GK$318,$EC$2,FALSE)),"",VLOOKUP($B363,'[1]1718  Exp_Rev Access'!$F$7:$GK$318,$EC$2,FALSE))</f>
        <v/>
      </c>
      <c r="ED363" s="90" t="str">
        <f>IF(ISNA(VLOOKUP($B363,'[1]1718  Exp_Rev Access'!$F$7:$GK$318,$ED$2,FALSE)),"",VLOOKUP($B363,'[1]1718  Exp_Rev Access'!$F$7:$GK$318,$ED$2,FALSE))</f>
        <v/>
      </c>
      <c r="EE363" s="90" t="str">
        <f>IF(ISNA(VLOOKUP($B363,'[1]1718  Exp_Rev Access'!$F$7:$GK$318,$EE$2,FALSE)),"",VLOOKUP($B363,'[1]1718  Exp_Rev Access'!$F$7:$GK$318,$EE$2,FALSE))</f>
        <v/>
      </c>
      <c r="EF363" s="90" t="str">
        <f>IF(ISNA(VLOOKUP($B363,'[1]1718  Exp_Rev Access'!$F$7:$GK$318,$EF$2,FALSE)),"",VLOOKUP($B363,'[1]1718  Exp_Rev Access'!$F$7:$GK$318,$EF$2,FALSE))</f>
        <v/>
      </c>
      <c r="EG363" s="90" t="str">
        <f>IF(ISNA(VLOOKUP($B363,'[1]1718  Exp_Rev Access'!$F$7:$GK$318,$EG$2,FALSE)),"",VLOOKUP($B363,'[1]1718  Exp_Rev Access'!$F$7:$GK$318,$EG$2,FALSE))</f>
        <v/>
      </c>
      <c r="EH363" s="90" t="str">
        <f>IF(ISNA(VLOOKUP($B363,'[1]1718  Exp_Rev Access'!$F$7:$GK$318,$EH$2,FALSE)),"",VLOOKUP($B363,'[1]1718  Exp_Rev Access'!$F$7:$GK$318,$EH$2,FALSE))</f>
        <v/>
      </c>
      <c r="EI363" s="90" t="str">
        <f>IF(ISNA(VLOOKUP($B363,'[1]1718  Exp_Rev Access'!$F$7:$GK$318,$EI$2,FALSE)),"",VLOOKUP($B363,'[1]1718  Exp_Rev Access'!$F$7:$GK$318,$EI$2,FALSE))</f>
        <v/>
      </c>
      <c r="EJ363" s="90" t="str">
        <f>IF(ISNA(VLOOKUP($B363,'[1]1718  Exp_Rev Access'!$F$7:$GK$318,$EJ$2,FALSE)),"",VLOOKUP($B363,'[1]1718  Exp_Rev Access'!$F$7:$GK$318,$EJ$2,FALSE))</f>
        <v/>
      </c>
      <c r="EK363" s="90" t="str">
        <f>IF(ISNA(VLOOKUP($B363,'[1]1718  Exp_Rev Access'!$F$7:$GK$318,$EK$2,FALSE)),"",VLOOKUP($B363,'[1]1718  Exp_Rev Access'!$F$7:$GK$318,$EK$2,FALSE))</f>
        <v/>
      </c>
      <c r="EL363" s="90" t="str">
        <f>IF(ISNA(VLOOKUP($B363,'[1]1718  Exp_Rev Access'!$F$7:$GK$318,$EL$2,FALSE)),"",VLOOKUP($B363,'[1]1718  Exp_Rev Access'!$F$7:$GK$318,$EL$2,FALSE))</f>
        <v/>
      </c>
      <c r="EM363" s="90" t="str">
        <f>IF(ISNA(VLOOKUP($B363,'[1]1718  Exp_Rev Access'!$F$7:$GK$318,$EM$2,FALSE)),"",VLOOKUP($B363,'[1]1718  Exp_Rev Access'!$F$7:$GK$318,$EM$2,FALSE))</f>
        <v/>
      </c>
      <c r="EN363" s="90" t="str">
        <f>IF(ISNA(VLOOKUP($B363,'[1]1718  Exp_Rev Access'!$F$7:$GK$318,$EN$2,FALSE)),"",VLOOKUP($B363,'[1]1718  Exp_Rev Access'!$F$7:$GK$318,$EN$2,FALSE))</f>
        <v/>
      </c>
      <c r="EO363" s="90" t="str">
        <f>IF(ISNA(VLOOKUP($B363,'[1]1718  Exp_Rev Access'!$F$7:$GK$318,$EO$2,FALSE)),"",VLOOKUP($B363,'[1]1718  Exp_Rev Access'!$F$7:$GK$318,$EO$2,FALSE))</f>
        <v/>
      </c>
      <c r="EP363" s="90" t="str">
        <f>IF(ISNA(VLOOKUP($B363,'[1]1718  Exp_Rev Access'!$F$7:$GK$318,$EP$2,FALSE)),"",VLOOKUP($B363,'[1]1718  Exp_Rev Access'!$F$7:$GK$318,$EP$2,FALSE))</f>
        <v/>
      </c>
      <c r="EQ363" s="90" t="str">
        <f>IF(ISNA(VLOOKUP($B363,'[1]1718  Exp_Rev Access'!$F$7:$GK$318,$EQ$2,FALSE)),"",VLOOKUP($B363,'[1]1718  Exp_Rev Access'!$F$7:$GK$318,$EQ$2,FALSE))</f>
        <v/>
      </c>
      <c r="ER363" s="90" t="str">
        <f>IF(ISNA(VLOOKUP($B363,'[1]1718  Exp_Rev Access'!$F$7:$GK$318,$ER$2,FALSE)),"",VLOOKUP($B363,'[1]1718  Exp_Rev Access'!$F$7:$GK$318,$ER$2,FALSE))</f>
        <v/>
      </c>
      <c r="ES363" s="90" t="str">
        <f>IF(ISNA(VLOOKUP($B363,'[1]1718  Exp_Rev Access'!$F$7:$GK$318,$ES$2,FALSE)),"",VLOOKUP($B363,'[1]1718  Exp_Rev Access'!$F$7:$GK$318,$ES$2,FALSE))</f>
        <v/>
      </c>
      <c r="ET363" s="90" t="str">
        <f>IF(ISNA(VLOOKUP($B363,'[1]1718  Exp_Rev Access'!$F$7:$GK$318,$ET$2,FALSE)),"",VLOOKUP($B363,'[1]1718  Exp_Rev Access'!$F$7:$GK$318,$ET$2,FALSE))</f>
        <v/>
      </c>
      <c r="EU363" s="90" t="str">
        <f>IF(ISNA(VLOOKUP($B363,'[1]1718  Exp_Rev Access'!$F$7:$GK$318,$EU$2,FALSE)),"",VLOOKUP($B363,'[1]1718  Exp_Rev Access'!$F$7:$GK$318,$EU$2,FALSE))</f>
        <v/>
      </c>
      <c r="EV363" s="90" t="str">
        <f>IF(ISNA(VLOOKUP($B363,'[1]1718  Exp_Rev Access'!$F$7:$GK$318,$EV$2,FALSE)),"",VLOOKUP($B363,'[1]1718  Exp_Rev Access'!$F$7:$GK$318,$EV$2,FALSE))</f>
        <v/>
      </c>
      <c r="EW363" s="90" t="str">
        <f>IF(ISNA(VLOOKUP($B363,'[1]1718  Exp_Rev Access'!$F$7:$GK$318,$EW$2,FALSE)),"",VLOOKUP($B363,'[1]1718  Exp_Rev Access'!$F$7:$GK$318,$EW$2,FALSE))</f>
        <v/>
      </c>
      <c r="EX363" s="90" t="str">
        <f>IF(ISNA(VLOOKUP($B363,'[1]1718  Exp_Rev Access'!$F$7:$GK$318,$EX$2,FALSE)),"",VLOOKUP($B363,'[1]1718  Exp_Rev Access'!$F$7:$GK$318,$EX$2,FALSE))</f>
        <v/>
      </c>
      <c r="EY363" s="90" t="str">
        <f>IF(ISNA(VLOOKUP($B363,'[1]1718  Exp_Rev Access'!$F$7:$GK$318,$EY$2,FALSE)),"",VLOOKUP($B363,'[1]1718  Exp_Rev Access'!$F$7:$GK$318,$EY$2,FALSE))</f>
        <v/>
      </c>
      <c r="EZ363" s="90" t="str">
        <f>IF(ISNA(VLOOKUP($B363,'[1]1718  Exp_Rev Access'!$F$7:$GK$318,$EZ$2,FALSE)),"",VLOOKUP($B363,'[1]1718  Exp_Rev Access'!$F$7:$GK$318,$EZ$2,FALSE))</f>
        <v/>
      </c>
      <c r="FA363" s="90" t="str">
        <f>IF(ISNA(VLOOKUP($B363,'[1]1718  Exp_Rev Access'!$F$7:$GK$318,$FA$2,FALSE)),"",VLOOKUP($B363,'[1]1718  Exp_Rev Access'!$F$7:$GK$318,$FA$2,FALSE))</f>
        <v/>
      </c>
      <c r="FB363" s="90" t="str">
        <f>IF(ISNA(VLOOKUP($B363,'[1]1718  Exp_Rev Access'!$F$7:$GK$318,$FB$2,FALSE)),"",VLOOKUP($B363,'[1]1718  Exp_Rev Access'!$F$7:$GK$318,$FB$2,FALSE))</f>
        <v/>
      </c>
      <c r="FC363" s="90" t="str">
        <f>IF(ISNA(VLOOKUP($B363,'[1]1718  Exp_Rev Access'!$F$7:$GK$318,$FC$2,FALSE)),"",VLOOKUP($B363,'[1]1718  Exp_Rev Access'!$F$7:$GK$318,$FC$2,FALSE))</f>
        <v/>
      </c>
      <c r="FD363" s="90" t="str">
        <f>IF(ISNA(VLOOKUP($B363,'[1]1718  Exp_Rev Access'!$F$7:$GK$318,$FD$2,FALSE)),"",VLOOKUP($B363,'[1]1718  Exp_Rev Access'!$F$7:$GK$318,$FD$2,FALSE))</f>
        <v/>
      </c>
      <c r="FE363" s="90" t="str">
        <f>IF(ISNA(VLOOKUP($B363,'[1]1718  Exp_Rev Access'!$F$7:$GK$318,$FE$2,FALSE)),"",VLOOKUP($B363,'[1]1718  Exp_Rev Access'!$F$7:$GK$318,$FE$2,FALSE))</f>
        <v/>
      </c>
      <c r="FF363" s="90" t="str">
        <f>IF(ISNA(VLOOKUP($B363,'[1]1718  Exp_Rev Access'!$F$7:$GK$318,$FF$2,FALSE)),"",VLOOKUP($B363,'[1]1718  Exp_Rev Access'!$F$7:$GK$318,$FF$2,FALSE))</f>
        <v/>
      </c>
      <c r="FG363" s="90" t="str">
        <f>IF(ISNA(VLOOKUP($B363,'[1]1718  Exp_Rev Access'!$F$7:$GK$318,$FG$2,FALSE)),"",VLOOKUP($B363,'[1]1718  Exp_Rev Access'!$F$7:$GK$318,$FG$2,FALSE))</f>
        <v/>
      </c>
      <c r="FH363" s="90" t="str">
        <f>IF(ISNA(VLOOKUP($B363,'[1]1718  Exp_Rev Access'!$F$7:$GK$318,$FH$2,FALSE)),"",VLOOKUP($B363,'[1]1718  Exp_Rev Access'!$F$7:$GK$318,$FH$2,FALSE))</f>
        <v/>
      </c>
      <c r="FI363" s="90" t="str">
        <f>IF(ISNA(VLOOKUP($B363,'[1]1718  Exp_Rev Access'!$F$7:$GK$318,$FI$2,FALSE)),"",VLOOKUP($B363,'[1]1718  Exp_Rev Access'!$F$7:$GK$318,$FI$2,FALSE))</f>
        <v/>
      </c>
      <c r="FJ363" s="90" t="str">
        <f>IF(ISNA(VLOOKUP($B363,'[1]1718  Exp_Rev Access'!$F$7:$GK$318,$FJ$2,FALSE)),"",VLOOKUP($B363,'[1]1718  Exp_Rev Access'!$F$7:$GK$318,$FJ$2,FALSE))</f>
        <v/>
      </c>
      <c r="FK363" s="90" t="str">
        <f>IF(ISNA(VLOOKUP($B363,'[1]1718  Exp_Rev Access'!$F$7:$GK$318,$FK$2,FALSE)),"",VLOOKUP($B363,'[1]1718  Exp_Rev Access'!$F$7:$GK$318,$FK$2,FALSE))</f>
        <v/>
      </c>
      <c r="FL363" s="90" t="str">
        <f>IF(ISNA(VLOOKUP($B363,'[1]1718  Exp_Rev Access'!$F$7:$GK$318,$FL$2,FALSE)),"",VLOOKUP($B363,'[1]1718  Exp_Rev Access'!$F$7:$GK$318,$FL$2,FALSE))</f>
        <v/>
      </c>
      <c r="FM363" s="90" t="str">
        <f>IF(ISNA(VLOOKUP($B363,'[1]1718  Exp_Rev Access'!$F$7:$GK$318,$FM$2,FALSE)),"",VLOOKUP($B363,'[1]1718  Exp_Rev Access'!$F$7:$GK$318,$FM$2,FALSE))</f>
        <v/>
      </c>
      <c r="FN363" s="90" t="str">
        <f>IF(ISNA(VLOOKUP($B363,'[1]1718  Exp_Rev Access'!$F$7:$GK$318,$FN$2,FALSE)),"",VLOOKUP($B363,'[1]1718  Exp_Rev Access'!$F$7:$GK$318,$FN$2,FALSE))</f>
        <v/>
      </c>
      <c r="FO363" s="90" t="str">
        <f>IF(ISNA(VLOOKUP($B363,'[1]1718  Exp_Rev Access'!$F$7:$GK$318,$FO$2,FALSE)),"",VLOOKUP($B363,'[1]1718  Exp_Rev Access'!$F$7:$GK$318,$FO$2,FALSE))</f>
        <v/>
      </c>
      <c r="FP363" s="90" t="str">
        <f>IF(ISNA(VLOOKUP($B363,'[1]1718  Exp_Rev Access'!$F$7:$GK$318,$FP$2,FALSE)),"",VLOOKUP($B363,'[1]1718  Exp_Rev Access'!$F$7:$GK$318,$FP$2,FALSE))</f>
        <v/>
      </c>
      <c r="FQ363" s="90" t="str">
        <f>IF(ISNA(VLOOKUP($B363,'[1]1718  Exp_Rev Access'!$F$7:$GK$318,$FQ$2,FALSE)),"",VLOOKUP($B363,'[1]1718  Exp_Rev Access'!$F$7:$GK$318,$FQ$2,FALSE))</f>
        <v/>
      </c>
      <c r="FR363" s="90" t="str">
        <f>IF(ISNA(VLOOKUP($B363,'[1]1718  Exp_Rev Access'!$F$7:$GK$318,$FR$2,FALSE)),"",VLOOKUP($B363,'[1]1718  Exp_Rev Access'!$F$7:$GK$318,$FR$2,FALSE))</f>
        <v/>
      </c>
      <c r="FS363" s="56"/>
      <c r="FT363" s="92"/>
      <c r="FU363" s="94"/>
      <c r="FV363" s="95" t="str">
        <f>IF(ISNA(VLOOKUP($B363,'[1]1718  Exp_Rev Access'!$F$7:$GK$318,$FV$2,FALSE)),"",VLOOKUP($B363,'[1]1718  Exp_Rev Access'!$F$7:$GK$318,$FV$2,FALSE))</f>
        <v/>
      </c>
      <c r="FW363" s="95" t="str">
        <f>IF(ISNA(VLOOKUP($B363,'[1]1718  Exp_Rev Access'!$F$7:$GK$318,$FW$2,FALSE)),"",VLOOKUP($B363,'[1]1718  Exp_Rev Access'!$F$7:$GK$318,$FW$2,FALSE))</f>
        <v/>
      </c>
      <c r="FX363" s="95" t="str">
        <f>IF(ISNA(VLOOKUP($B363,'[1]1718  Exp_Rev Access'!$F$7:$GK$318,$FX$2,FALSE)),"",VLOOKUP($B363,'[1]1718  Exp_Rev Access'!$F$7:$GK$318,$FX$2,FALSE))</f>
        <v/>
      </c>
      <c r="FY363" s="95" t="str">
        <f>IF(ISNA(VLOOKUP($B363,'[1]1718  Exp_Rev Access'!$F$7:$GK$318,$FY$2,FALSE)),"",VLOOKUP($B363,'[1]1718  Exp_Rev Access'!$F$7:$GK$318,$FY$2,FALSE))</f>
        <v/>
      </c>
      <c r="FZ363" s="95" t="str">
        <f>IF(ISNA(VLOOKUP($B363,'[1]1718  Exp_Rev Access'!$F$7:$GK$318,$FZ$2,FALSE)),"",VLOOKUP($B363,'[1]1718  Exp_Rev Access'!$F$7:$GK$318,$FZ$2,FALSE))</f>
        <v/>
      </c>
      <c r="GA363" s="95" t="str">
        <f>IF(ISNA(VLOOKUP($B363,'[1]1718  Exp_Rev Access'!$F$7:$GK$318,$GA$2,FALSE)),"",VLOOKUP($B363,'[1]1718  Exp_Rev Access'!$F$7:$GK$318,$GA$2,FALSE))</f>
        <v/>
      </c>
      <c r="GB363" s="95" t="str">
        <f>IF(ISNA(VLOOKUP($B363,'[1]1718  Exp_Rev Access'!$F$7:$GK$318,$GB$2,FALSE)),"",VLOOKUP($B363,'[1]1718  Exp_Rev Access'!$F$7:$GK$318,$GB$2,FALSE))</f>
        <v/>
      </c>
      <c r="GC363" s="95" t="str">
        <f>IF(ISNA(VLOOKUP($B363,'[1]1718  Exp_Rev Access'!$F$7:$GK$318,$GC$2,FALSE)),"",VLOOKUP($B363,'[1]1718  Exp_Rev Access'!$F$7:$GK$318,$GC$2,FALSE))</f>
        <v/>
      </c>
      <c r="GD363" s="95" t="str">
        <f>IF(ISNA(VLOOKUP($B363,'[1]1718  Exp_Rev Access'!$F$7:$GK$318,$GD$2,FALSE)),"",VLOOKUP($B363,'[1]1718  Exp_Rev Access'!$F$7:$GK$318,$GD$2,FALSE))</f>
        <v/>
      </c>
      <c r="GE363" s="95" t="str">
        <f>IF(ISNA(VLOOKUP($B363,'[1]1718  Exp_Rev Access'!$F$7:$GK$318,$GE$2,FALSE)),"",VLOOKUP($B363,'[1]1718  Exp_Rev Access'!$F$7:$GK$318,$GE$2,FALSE))</f>
        <v/>
      </c>
      <c r="GF363" s="95" t="str">
        <f>IF(ISNA(VLOOKUP($B363,'[1]1718  Exp_Rev Access'!$F$7:$GK$318,$GF$2,FALSE)),"",VLOOKUP($B363,'[1]1718  Exp_Rev Access'!$F$7:$GK$318,$GF$2,FALSE))</f>
        <v/>
      </c>
      <c r="GG363" s="95" t="str">
        <f>IF(ISNA(VLOOKUP($B363,'[1]1718  Exp_Rev Access'!$F$7:$GK$318,$GG$2,FALSE)),"",VLOOKUP($B363,'[1]1718  Exp_Rev Access'!$F$7:$GK$318,$GG$2,FALSE))</f>
        <v/>
      </c>
      <c r="GH363" s="95" t="str">
        <f>IF(ISNA(VLOOKUP($B363,'[1]1718  Exp_Rev Access'!$F$7:$GK$318,$GH$2,FALSE)),"",VLOOKUP($B363,'[1]1718  Exp_Rev Access'!$F$7:$GK$318,$GH$2,FALSE))</f>
        <v/>
      </c>
      <c r="GI363" s="95" t="str">
        <f>IF(ISNA(VLOOKUP($B363,'[1]1718  Exp_Rev Access'!$F$7:$GK$318,$GI$2,FALSE)),"",VLOOKUP($B363,'[1]1718  Exp_Rev Access'!$F$7:$GK$318,$GI$2,FALSE))</f>
        <v/>
      </c>
      <c r="GJ363" s="95" t="str">
        <f>IF(ISNA(VLOOKUP($B363,'[1]1718  Exp_Rev Access'!$F$7:$GK$318,$GJ$2,FALSE)),"",VLOOKUP($B363,'[1]1718  Exp_Rev Access'!$F$7:$GK$318,$GJ$2,FALSE))</f>
        <v/>
      </c>
      <c r="GK363" s="95" t="str">
        <f>IF(ISNA(VLOOKUP($B363,'[1]1718  Exp_Rev Access'!$F$7:$GK$318,$GK$2,FALSE)),"",VLOOKUP($B363,'[1]1718  Exp_Rev Access'!$F$7:$GK$318,$GK$2,FALSE))</f>
        <v/>
      </c>
      <c r="GL363" s="95" t="str">
        <f>IF(ISNA(VLOOKUP($B363,'[1]1718  Exp_Rev Access'!$F$7:$GK$318,$GL$2,FALSE)),"",VLOOKUP($B363,'[1]1718  Exp_Rev Access'!$F$7:$GK$318,$GL$2,FALSE))</f>
        <v/>
      </c>
      <c r="GM363" s="95" t="str">
        <f>IF(ISNA(VLOOKUP($B363,'[1]1718  Exp_Rev Access'!$F$7:$GK$318,$GM$2,FALSE)),"",VLOOKUP($B363,'[1]1718  Exp_Rev Access'!$F$7:$GK$318,$GM$2,FALSE))</f>
        <v/>
      </c>
      <c r="GN363" s="95" t="str">
        <f>IF(ISNA(VLOOKUP($B363,'[1]1718  Exp_Rev Access'!$F$7:$GK$318,$GN$2,FALSE)),"",VLOOKUP($B363,'[1]1718  Exp_Rev Access'!$F$7:$GK$318,$GN$2,FALSE))</f>
        <v/>
      </c>
      <c r="GO363" s="95" t="str">
        <f>IF(ISNA(VLOOKUP($B363,'[1]1718  Exp_Rev Access'!$F$7:$GK$318,$GO$2,FALSE)),"",VLOOKUP($B363,'[1]1718  Exp_Rev Access'!$F$7:$GK$318,$GO$2,FALSE))</f>
        <v/>
      </c>
      <c r="GP363" s="95" t="str">
        <f>IF(ISNA(VLOOKUP($B363,'[1]1718  Exp_Rev Access'!$F$7:$GK$318,$GP$2,FALSE)),"",VLOOKUP($B363,'[1]1718  Exp_Rev Access'!$F$7:$GK$318,$GP$2,FALSE))</f>
        <v/>
      </c>
      <c r="GQ363" s="95" t="str">
        <f>IF(ISNA(VLOOKUP($B363,'[1]1718  Exp_Rev Access'!$F$7:$GK$318,$GQ$2,FALSE)),"",VLOOKUP($B363,'[1]1718  Exp_Rev Access'!$F$7:$GK$318,$GQ$2,FALSE))</f>
        <v/>
      </c>
      <c r="GR363" s="95" t="str">
        <f>IF(ISNA(VLOOKUP($B363,'[1]1718  Exp_Rev Access'!$F$7:$GK$318,$GR$2,FALSE)),"",VLOOKUP($B363,'[1]1718  Exp_Rev Access'!$F$7:$GK$318,$GR$2,FALSE))</f>
        <v/>
      </c>
      <c r="GS363" s="95" t="str">
        <f>IF(ISNA(VLOOKUP($B363,'[1]1718  Exp_Rev Access'!$F$7:$GK$318,$GS$2,FALSE)),"",VLOOKUP($B363,'[1]1718  Exp_Rev Access'!$F$7:$GK$318,$GS$2,FALSE))</f>
        <v/>
      </c>
      <c r="GT363" s="95" t="str">
        <f>IF(ISNA(VLOOKUP($B363,'[1]1718  Exp_Rev Access'!$F$7:$GK$318,$GT$2,FALSE)),"",VLOOKUP($B363,'[1]1718  Exp_Rev Access'!$F$7:$GK$318,$GT$2,FALSE))</f>
        <v/>
      </c>
      <c r="GU363" s="56"/>
      <c r="GV363" s="92"/>
      <c r="GW363" s="96"/>
    </row>
    <row r="364" spans="1:222" x14ac:dyDescent="0.3">
      <c r="A364" s="98" t="s">
        <v>720</v>
      </c>
      <c r="B364" s="88"/>
      <c r="C364" s="89"/>
      <c r="D364" s="75"/>
      <c r="E364" s="76"/>
      <c r="F364" s="70"/>
      <c r="G364" s="70"/>
      <c r="H364" s="90"/>
      <c r="I364" s="90" t="str">
        <f>IF(ISNA(VLOOKUP($B364,'[1]1718  Exp_Rev Access'!$F$7:$GK$318,4,FALSE)),"",VLOOKUP($B364,'[1]1718  Exp_Rev Access'!$F$7:$GK$318,4,FALSE))</f>
        <v/>
      </c>
      <c r="J364" s="90" t="str">
        <f>IF(ISNA(VLOOKUP($B364,'[1]1718  Exp_Rev Access'!$F$7:$GK$318,5,FALSE)),"",VLOOKUP($B364,'[1]1718  Exp_Rev Access'!$F$7:$GK$318,5,FALSE))</f>
        <v/>
      </c>
      <c r="K364" s="90" t="str">
        <f>IF(ISNA(VLOOKUP($B364,'[1]1718  Exp_Rev Access'!$F$7:$GK$318,6,FALSE)),"-",VLOOKUP($B364,'[1]1718  Exp_Rev Access'!$F$7:$GK$318,6,FALSE))</f>
        <v>-</v>
      </c>
      <c r="L364" s="90" t="str">
        <f>IF(ISNA(VLOOKUP($B364,'[1]1718  Exp_Rev Access'!$F$7:$GK$318,7,FALSE)),"",VLOOKUP($B364,'[1]1718  Exp_Rev Access'!$F$7:$GK$318,7,FALSE))</f>
        <v/>
      </c>
      <c r="M364" s="90" t="str">
        <f>IF(ISNA(VLOOKUP($B364,'[1]1718  Exp_Rev Access'!$F$7:$GK$318,8,FALSE)),"",VLOOKUP($B364,'[1]1718  Exp_Rev Access'!$F$7:$GK$318,8,FALSE))</f>
        <v/>
      </c>
      <c r="N364" s="56"/>
      <c r="O364" s="91"/>
      <c r="P364" s="56"/>
      <c r="Q364" s="90" t="str">
        <f>IF(ISNA(VLOOKUP($B364,'[1]1718  Exp_Rev Access'!$F$7:$GK$318,10,FALSE)),"",VLOOKUP($B364,'[1]1718  Exp_Rev Access'!$F$7:$GK$318,10,FALSE))</f>
        <v/>
      </c>
      <c r="R364" s="90" t="str">
        <f>IF(ISNA(VLOOKUP($B364,'[1]1718  Exp_Rev Access'!$F$7:$GK$318,11,FALSE)),"",VLOOKUP($B364,'[1]1718  Exp_Rev Access'!$F$7:$GK$318,11,FALSE))</f>
        <v/>
      </c>
      <c r="S364" s="90" t="str">
        <f>IF(ISNA(VLOOKUP($B364,'[1]1718  Exp_Rev Access'!$F$7:$GK$318,12,FALSE)),"",VLOOKUP($B364,'[1]1718  Exp_Rev Access'!$F$7:$GK$318,12,FALSE))</f>
        <v/>
      </c>
      <c r="T364" s="90" t="str">
        <f>IF(ISNA(VLOOKUP($B364,'[1]1718  Exp_Rev Access'!$F$7:$GK$318,13,FALSE)),"",VLOOKUP($B364,'[1]1718  Exp_Rev Access'!$F$7:$GK$318,13,FALSE))</f>
        <v/>
      </c>
      <c r="U364" s="90" t="str">
        <f>IF(ISNA(VLOOKUP($B364,'[1]1718  Exp_Rev Access'!$F$7:$GK$318,14,FALSE)),"",VLOOKUP($B364,'[1]1718  Exp_Rev Access'!$F$7:$GK$318,14,FALSE))</f>
        <v/>
      </c>
      <c r="V364" s="90" t="str">
        <f>IF(ISNA(VLOOKUP($B364,'[1]1718  Exp_Rev Access'!$F$7:$GK$318,15,FALSE)),"",VLOOKUP($B364,'[1]1718  Exp_Rev Access'!$F$7:$GK$318,15,FALSE))</f>
        <v/>
      </c>
      <c r="W364" s="90" t="str">
        <f>IF(ISNA(VLOOKUP($B364,'[1]1718  Exp_Rev Access'!$F$7:$GK$318,16,FALSE)),"",VLOOKUP($B364,'[1]1718  Exp_Rev Access'!$F$7:$GK$318,16,FALSE))</f>
        <v/>
      </c>
      <c r="X364" s="90" t="str">
        <f>IF(ISNA(VLOOKUP($B364,'[1]1718  Exp_Rev Access'!$F$7:$GK$318,17,FALSE)),"",VLOOKUP($B364,'[1]1718  Exp_Rev Access'!$F$7:$GK$318,17,FALSE))</f>
        <v/>
      </c>
      <c r="Y364" s="90" t="str">
        <f>IF(ISNA(VLOOKUP($B364,'[1]1718  Exp_Rev Access'!$F$7:$GK$318,18,FALSE)),"",VLOOKUP($B364,'[1]1718  Exp_Rev Access'!$F$7:$GK$318,18,FALSE))</f>
        <v/>
      </c>
      <c r="Z364" s="90" t="str">
        <f>IF(ISNA(VLOOKUP($B364,'[1]1718  Exp_Rev Access'!$F$7:$GK$318,19,FALSE)),"",VLOOKUP($B364,'[1]1718  Exp_Rev Access'!$F$7:$GK$318,19,FALSE))</f>
        <v/>
      </c>
      <c r="AA364" s="90" t="str">
        <f>IF(ISNA(VLOOKUP($B364,'[1]1718  Exp_Rev Access'!$F$7:$GK$318,20,FALSE)),"",VLOOKUP($B364,'[1]1718  Exp_Rev Access'!$F$7:$GK$318,20,FALSE))</f>
        <v/>
      </c>
      <c r="AB364" s="90" t="str">
        <f>IF(ISNA(VLOOKUP($B364,'[1]1718  Exp_Rev Access'!$F$7:$GK$318,21,FALSE)),"",VLOOKUP($B364,'[1]1718  Exp_Rev Access'!$F$7:$GK$318,21,FALSE))</f>
        <v/>
      </c>
      <c r="AC364" s="90" t="str">
        <f>IF(ISNA(VLOOKUP($B364,'[1]1718  Exp_Rev Access'!$F$7:$GK$318,22,FALSE)),"",VLOOKUP($B364,'[1]1718  Exp_Rev Access'!$F$7:$GK$318,22,FALSE))</f>
        <v/>
      </c>
      <c r="AD364" s="90" t="str">
        <f>IF(ISNA(VLOOKUP($B364,'[1]1718  Exp_Rev Access'!$F$7:$GK$318,23,FALSE)),"",VLOOKUP($B364,'[1]1718  Exp_Rev Access'!$F$7:$GK$318,23,FALSE))</f>
        <v/>
      </c>
      <c r="AE364" s="90" t="str">
        <f>IF(ISNA(VLOOKUP($B364,'[1]1718  Exp_Rev Access'!$F$7:$GK$318,24,FALSE)),"",VLOOKUP($B364,'[1]1718  Exp_Rev Access'!$F$7:$GK$318,24,FALSE))</f>
        <v/>
      </c>
      <c r="AF364" s="90" t="str">
        <f>IF(ISNA(VLOOKUP($B364,'[1]1718  Exp_Rev Access'!$F$7:$GK$318,25,FALSE)),"",VLOOKUP($B364,'[1]1718  Exp_Rev Access'!$F$7:$GK$318,25,FALSE))</f>
        <v/>
      </c>
      <c r="AG364" s="90" t="str">
        <f>IF(ISNA(VLOOKUP($B364,'[1]1718  Exp_Rev Access'!$F$7:$GK$318,26,FALSE)),"",VLOOKUP($B364,'[1]1718  Exp_Rev Access'!$F$7:$GK$318,26,FALSE))</f>
        <v/>
      </c>
      <c r="AH364" s="90" t="str">
        <f>IF(ISNA(VLOOKUP($B364,'[1]1718  Exp_Rev Access'!$F$7:$GK$318,27,FALSE)),"",VLOOKUP($B364,'[1]1718  Exp_Rev Access'!$F$7:$GK$318,27,FALSE))</f>
        <v/>
      </c>
      <c r="AI364" s="90" t="str">
        <f>IF(ISNA(VLOOKUP($B364,'[1]1718  Exp_Rev Access'!$F$7:$GK$318,28,FALSE)),"",VLOOKUP($B364,'[1]1718  Exp_Rev Access'!$F$7:$GK$318,28,FALSE))</f>
        <v/>
      </c>
      <c r="AJ364" s="90" t="str">
        <f>IF(ISNA(VLOOKUP($B364,'[1]1718  Exp_Rev Access'!$F$7:$GK$318,29,FALSE)),"",VLOOKUP($B364,'[1]1718  Exp_Rev Access'!$F$7:$GK$318,29,FALSE))</f>
        <v/>
      </c>
      <c r="AK364" s="90" t="str">
        <f>IF(ISNA(VLOOKUP($B364,'[1]1718  Exp_Rev Access'!$F$7:$GK$318,30,FALSE)),"",VLOOKUP($B364,'[1]1718  Exp_Rev Access'!$F$7:$GK$318,30,FALSE))</f>
        <v/>
      </c>
      <c r="AL364" s="90" t="str">
        <f>IF(ISNA(VLOOKUP($B364,'[1]1718  Exp_Rev Access'!$F$7:$GK$318,31,FALSE)),"",VLOOKUP($B364,'[1]1718  Exp_Rev Access'!$F$7:$GK$318,31,FALSE))</f>
        <v/>
      </c>
      <c r="AM364" s="56"/>
      <c r="AN364" s="92"/>
      <c r="AO364" s="71"/>
      <c r="AP364" s="90" t="str">
        <f>IF(ISNA(VLOOKUP($B364,'[1]1718  Exp_Rev Access'!$F$7:$GK$318,33,FALSE)),"",VLOOKUP($B364,'[1]1718  Exp_Rev Access'!$F$7:$GK$318,33,FALSE))</f>
        <v/>
      </c>
      <c r="AQ364" s="90" t="str">
        <f>IF(ISNA(VLOOKUP($B364,'[1]1718  Exp_Rev Access'!$F$7:$GK$318,34,FALSE)),"",VLOOKUP($B364,'[1]1718  Exp_Rev Access'!$F$7:$GK$318,34,FALSE))</f>
        <v/>
      </c>
      <c r="AR364" s="90" t="str">
        <f>IF(ISNA(VLOOKUP($B364,'[1]1718  Exp_Rev Access'!$F$7:$GK$318,35,FALSE)),"",VLOOKUP($B364,'[1]1718  Exp_Rev Access'!$F$7:$GK$318,35,FALSE))</f>
        <v/>
      </c>
      <c r="AS364" s="90" t="str">
        <f>IF(ISNA(VLOOKUP($B364,'[1]1718  Exp_Rev Access'!$F$7:$GK$318,36,FALSE)),"",VLOOKUP($B364,'[1]1718  Exp_Rev Access'!$F$7:$GK$318,36,FALSE))</f>
        <v/>
      </c>
      <c r="AT364" s="90" t="str">
        <f>IF(ISNA(VLOOKUP($B364,'[1]1718  Exp_Rev Access'!$F$7:$GK$318,37,FALSE)),"",VLOOKUP($B364,'[1]1718  Exp_Rev Access'!$F$7:$GK$318,37,FALSE))</f>
        <v/>
      </c>
      <c r="AU364" s="56"/>
      <c r="AV364" s="93"/>
      <c r="AW364" s="56"/>
      <c r="AX364" s="90" t="str">
        <f>IF(ISNA(VLOOKUP($B364,'[1]1718  Exp_Rev Access'!$F$7:$GK$318,39,FALSE)),"",VLOOKUP($B364,'[1]1718  Exp_Rev Access'!$F$7:$GK$318,39,FALSE))</f>
        <v/>
      </c>
      <c r="AY364" s="90" t="str">
        <f>IF(ISNA(VLOOKUP($B364,'[1]1718  Exp_Rev Access'!$F$7:$GK$318,40,FALSE)),"",VLOOKUP($B364,'[1]1718  Exp_Rev Access'!$F$7:$GK$318,40,FALSE))</f>
        <v/>
      </c>
      <c r="AZ364" s="90" t="str">
        <f>IF(ISNA(VLOOKUP($B364,'[1]1718  Exp_Rev Access'!$F$7:$GK$318,41,FALSE)),"",VLOOKUP($B364,'[1]1718  Exp_Rev Access'!$F$7:$GK$318,41,FALSE))</f>
        <v/>
      </c>
      <c r="BA364" s="90" t="str">
        <f>IF(ISNA(VLOOKUP($B364,'[1]1718  Exp_Rev Access'!$F$7:$GK$318,42,FALSE)),"",VLOOKUP($B364,'[1]1718  Exp_Rev Access'!$F$7:$GK$318,42,FALSE))</f>
        <v/>
      </c>
      <c r="BB364" s="90" t="str">
        <f>IF(ISNA(VLOOKUP($B364,'[1]1718  Exp_Rev Access'!$F$7:$GK$318,43,FALSE)),"",VLOOKUP($B364,'[1]1718  Exp_Rev Access'!$F$7:$GK$318,43,FALSE))</f>
        <v/>
      </c>
      <c r="BC364" s="90" t="str">
        <f>IF(ISNA(VLOOKUP($B364,'[1]1718  Exp_Rev Access'!$F$7:$GK$318,44,FALSE)),"",VLOOKUP($B364,'[1]1718  Exp_Rev Access'!$F$7:$GK$318,44,FALSE))</f>
        <v/>
      </c>
      <c r="BD364" s="90" t="str">
        <f>IF(ISNA(VLOOKUP($B364,'[1]1718  Exp_Rev Access'!$F$7:$GK$318,45,FALSE)),"",VLOOKUP($B364,'[1]1718  Exp_Rev Access'!$F$7:$GK$318,45,FALSE))</f>
        <v/>
      </c>
      <c r="BE364" s="90" t="str">
        <f>IF(ISNA(VLOOKUP($B364,'[1]1718  Exp_Rev Access'!$F$7:$GK$318,46,FALSE)),"",VLOOKUP($B364,'[1]1718  Exp_Rev Access'!$F$7:$GK$318,46,FALSE))</f>
        <v/>
      </c>
      <c r="BF364" s="90" t="str">
        <f>IF(ISNA(VLOOKUP($B364,'[1]1718  Exp_Rev Access'!$F$7:$GK$318,47,FALSE)),"",VLOOKUP($B364,'[1]1718  Exp_Rev Access'!$F$7:$GK$318,47,FALSE))</f>
        <v/>
      </c>
      <c r="BG364" s="90" t="str">
        <f>IF(ISNA(VLOOKUP($B364,'[1]1718  Exp_Rev Access'!$F$7:$GK$318,48,FALSE)),"",VLOOKUP($B364,'[1]1718  Exp_Rev Access'!$F$7:$GK$318,48,FALSE))</f>
        <v/>
      </c>
      <c r="BH364" s="90" t="str">
        <f>IF(ISNA(VLOOKUP($B364,'[1]1718  Exp_Rev Access'!$F$7:$GK$318,49,FALSE)),"",VLOOKUP($B364,'[1]1718  Exp_Rev Access'!$F$7:$GK$318,49,FALSE))</f>
        <v/>
      </c>
      <c r="BI364" s="90" t="str">
        <f>IF(ISNA(VLOOKUP($B364,'[1]1718  Exp_Rev Access'!$F$7:$GK$318,50,FALSE)),"",VLOOKUP($B364,'[1]1718  Exp_Rev Access'!$F$7:$GK$318,50,FALSE))</f>
        <v/>
      </c>
      <c r="BJ364" s="90" t="str">
        <f>IF(ISNA(VLOOKUP($B364,'[1]1718  Exp_Rev Access'!$F$7:$GK$318,51,FALSE)),"",VLOOKUP($B364,'[1]1718  Exp_Rev Access'!$F$7:$GK$318,51,FALSE))</f>
        <v/>
      </c>
      <c r="BK364" s="90" t="str">
        <f>IF(ISNA(VLOOKUP($B364,'[1]1718  Exp_Rev Access'!$F$7:$GK$318,52,FALSE)),"",VLOOKUP($B364,'[1]1718  Exp_Rev Access'!$F$7:$GK$318,52,FALSE))</f>
        <v/>
      </c>
      <c r="BL364" s="90" t="str">
        <f>IF(ISNA(VLOOKUP($B364,'[1]1718  Exp_Rev Access'!$F$7:$GK$318,53,FALSE)),"",VLOOKUP($B364,'[1]1718  Exp_Rev Access'!$F$7:$GK$318,53,FALSE))</f>
        <v/>
      </c>
      <c r="BM364" s="90" t="str">
        <f>IF(ISNA(VLOOKUP($B364,'[1]1718  Exp_Rev Access'!$F$7:$GK$318,54,FALSE)),"",VLOOKUP($B364,'[1]1718  Exp_Rev Access'!$F$7:$GK$318,54,FALSE))</f>
        <v/>
      </c>
      <c r="BN364" s="90" t="str">
        <f>IF(ISNA(VLOOKUP($B364,'[1]1718  Exp_Rev Access'!$F$7:$GK$318,55,FALSE)),"",VLOOKUP($B364,'[1]1718  Exp_Rev Access'!$F$7:$GK$318,55,FALSE))</f>
        <v/>
      </c>
      <c r="BO364" s="90" t="str">
        <f>IF(ISNA(VLOOKUP($B364,'[1]1718  Exp_Rev Access'!$F$7:$GK$318,56,FALSE)),"",VLOOKUP($B364,'[1]1718  Exp_Rev Access'!$F$7:$GK$318,56,FALSE))</f>
        <v/>
      </c>
      <c r="BP364" s="90" t="str">
        <f>IF(ISNA(VLOOKUP($B364,'[1]1718  Exp_Rev Access'!$F$7:$GK$318,57,FALSE)),"",VLOOKUP($B364,'[1]1718  Exp_Rev Access'!$F$7:$GK$318,57,FALSE))</f>
        <v/>
      </c>
      <c r="BQ364" s="90" t="str">
        <f>IF(ISNA(VLOOKUP($B364,'[1]1718  Exp_Rev Access'!$F$7:$GK$318,58,FALSE)),"",VLOOKUP($B364,'[1]1718  Exp_Rev Access'!$F$7:$GK$318,58,FALSE))</f>
        <v/>
      </c>
      <c r="BR364" s="90" t="str">
        <f>IF(ISNA(VLOOKUP($B364,'[1]1718  Exp_Rev Access'!$F$7:$GK$318,59,FALSE)),"",VLOOKUP($B364,'[1]1718  Exp_Rev Access'!$F$7:$GK$318,59,FALSE))</f>
        <v/>
      </c>
      <c r="BS364" s="90" t="str">
        <f>IF(ISNA(VLOOKUP($B364,'[1]1718  Exp_Rev Access'!$F$7:$GK$318,60,FALSE)),"",VLOOKUP($B364,'[1]1718  Exp_Rev Access'!$F$7:$GK$318,60,FALSE))</f>
        <v/>
      </c>
      <c r="BT364" s="90" t="str">
        <f>IF(ISNA(VLOOKUP($B364,'[1]1718  Exp_Rev Access'!$F$7:$GK$318,61,FALSE)),"",VLOOKUP($B364,'[1]1718  Exp_Rev Access'!$F$7:$GK$318,61,FALSE))</f>
        <v/>
      </c>
      <c r="BU364" s="90" t="str">
        <f>IF(ISNA(VLOOKUP($B364,'[1]1718  Exp_Rev Access'!$F$7:$GK$318,62,FALSE)),"",VLOOKUP($B364,'[1]1718  Exp_Rev Access'!$F$7:$GK$318,62,FALSE))</f>
        <v/>
      </c>
      <c r="BV364" s="56">
        <f t="shared" si="893"/>
        <v>0</v>
      </c>
      <c r="BW364" s="92"/>
      <c r="BX364" s="71"/>
      <c r="BY364" s="90" t="str">
        <f>IF(ISNA(VLOOKUP($B364,'[1]1718  Exp_Rev Access'!$F$7:$GK$318,64,FALSE)),"",VLOOKUP($B364,'[1]1718  Exp_Rev Access'!$F$7:$GK$318,64,FALSE))</f>
        <v/>
      </c>
      <c r="BZ364" s="90" t="str">
        <f>IF(ISNA(VLOOKUP($B364,'[1]1718  Exp_Rev Access'!$F$7:$GK$318,65,FALSE)),"",VLOOKUP($B364,'[1]1718  Exp_Rev Access'!$F$7:$GK$318,65,FALSE))</f>
        <v/>
      </c>
      <c r="CA364" s="90" t="str">
        <f>IF(ISNA(VLOOKUP($B364,'[1]1718  Exp_Rev Access'!$F$7:$GK$318,66,FALSE)),"",VLOOKUP($B364,'[1]1718  Exp_Rev Access'!$F$7:$GK$318,66,FALSE))</f>
        <v/>
      </c>
      <c r="CB364" s="90" t="str">
        <f>IF(ISNA(VLOOKUP($B364,'[1]1718  Exp_Rev Access'!$F$7:$GK$318,67,FALSE)),"",VLOOKUP($B364,'[1]1718  Exp_Rev Access'!$F$7:$GK$318,67,FALSE))</f>
        <v/>
      </c>
      <c r="CC364" s="90" t="str">
        <f>IF(ISNA(VLOOKUP($B364,'[1]1718  Exp_Rev Access'!$F$7:$GK$318,68,FALSE)),"",VLOOKUP($B364,'[1]1718  Exp_Rev Access'!$F$7:$GK$318,68,FALSE))</f>
        <v/>
      </c>
      <c r="CD364" s="90" t="str">
        <f>IF(ISNA(VLOOKUP($B364,'[1]1718  Exp_Rev Access'!$F$7:$GK$318,69,FALSE)),"",VLOOKUP($B364,'[1]1718  Exp_Rev Access'!$F$7:$GK$318,69,FALSE))</f>
        <v/>
      </c>
      <c r="CE364" s="56">
        <f t="shared" si="881"/>
        <v>0</v>
      </c>
      <c r="CF364" s="92"/>
      <c r="CG364" s="78"/>
      <c r="CH364" s="90" t="str">
        <f>IF(ISNA(VLOOKUP($B364,'[1]1718  Exp_Rev Access'!$F$7:$GK$318,$CH$2,FALSE)),"",VLOOKUP($B364,'[1]1718  Exp_Rev Access'!$F$7:$GK$318,$CH$2,FALSE))</f>
        <v/>
      </c>
      <c r="CI364" s="90" t="str">
        <f>IF(ISNA(VLOOKUP($B364,'[1]1718  Exp_Rev Access'!$F$7:$GK$318,$CI$2,FALSE)),"",VLOOKUP($B364,'[1]1718  Exp_Rev Access'!$F$7:$GK$318,$CI$2,FALSE))</f>
        <v/>
      </c>
      <c r="CJ364" s="90" t="str">
        <f>IF(ISNA(VLOOKUP($B364,'[1]1718  Exp_Rev Access'!$F$7:$GK$318,$CJ$2,FALSE)),"",VLOOKUP($B364,'[1]1718  Exp_Rev Access'!$F$7:$GK$318,$CJ$2,FALSE))</f>
        <v/>
      </c>
      <c r="CK364" s="90" t="str">
        <f>IF(ISNA(VLOOKUP($B364,'[1]1718  Exp_Rev Access'!$F$7:$GK$318,$CK$2,FALSE)),"",VLOOKUP($B364,'[1]1718  Exp_Rev Access'!$F$7:$GK$318,$CK$2,FALSE))</f>
        <v/>
      </c>
      <c r="CL364" s="90" t="str">
        <f>IF(ISNA(VLOOKUP($B364,'[1]1718  Exp_Rev Access'!$F$7:$GK$318,$CL$2,FALSE)),"",VLOOKUP($B364,'[1]1718  Exp_Rev Access'!$F$7:$GK$318,$CL$2,FALSE))</f>
        <v/>
      </c>
      <c r="CM364" s="90" t="str">
        <f>IF(ISNA(VLOOKUP($B364,'[1]1718  Exp_Rev Access'!$F$7:$GK$318,$CM$2,FALSE)),"",VLOOKUP($B364,'[1]1718  Exp_Rev Access'!$F$7:$GK$318,$CM$2,FALSE))</f>
        <v/>
      </c>
      <c r="CN364" s="90" t="str">
        <f>IF(ISNA(VLOOKUP($B364,'[1]1718  Exp_Rev Access'!$F$7:$GK$318,$CN$2,FALSE)),"",VLOOKUP($B364,'[1]1718  Exp_Rev Access'!$F$7:$GK$318,$CN$2,FALSE))</f>
        <v/>
      </c>
      <c r="CO364" s="90" t="str">
        <f>IF(ISNA(VLOOKUP($B364,'[1]1718  Exp_Rev Access'!$F$7:$GK$318,$CO$2,FALSE)),"",VLOOKUP($B364,'[1]1718  Exp_Rev Access'!$F$7:$GK$318,$CO$2,FALSE))</f>
        <v/>
      </c>
      <c r="CP364" s="90" t="str">
        <f>IF(ISNA(VLOOKUP($B364,'[1]1718  Exp_Rev Access'!$F$7:$GK$318,$CP$2,FALSE)),"",VLOOKUP($B364,'[1]1718  Exp_Rev Access'!$F$7:$GK$318,$CP$2,FALSE))</f>
        <v/>
      </c>
      <c r="CQ364" s="90" t="str">
        <f>IF(ISNA(VLOOKUP($B364,'[1]1718  Exp_Rev Access'!$F$7:$GK$318,$CQ$2,FALSE)),"",VLOOKUP($B364,'[1]1718  Exp_Rev Access'!$F$7:$GK$318,$CQ$2,FALSE))</f>
        <v/>
      </c>
      <c r="CR364" s="90" t="str">
        <f>IF(ISNA(VLOOKUP($B364,'[1]1718  Exp_Rev Access'!$F$7:$GK$318,$CR$2,FALSE)),"",VLOOKUP($B364,'[1]1718  Exp_Rev Access'!$F$7:$GK$318,$CR$2,FALSE))</f>
        <v/>
      </c>
      <c r="CS364" s="90" t="str">
        <f>IF(ISNA(VLOOKUP($B364,'[1]1718  Exp_Rev Access'!$F$7:$GK$318,$CS$2,FALSE)),"",VLOOKUP($B364,'[1]1718  Exp_Rev Access'!$F$7:$GK$318,$CS$2,FALSE))</f>
        <v/>
      </c>
      <c r="CT364" s="90" t="str">
        <f>IF(ISNA(VLOOKUP($B364,'[1]1718  Exp_Rev Access'!$F$7:$GK$318,$CT$2,FALSE)),"",VLOOKUP($B364,'[1]1718  Exp_Rev Access'!$F$7:$GK$318,$CT$2,FALSE))</f>
        <v/>
      </c>
      <c r="CU364" s="90" t="str">
        <f>IF(ISNA(VLOOKUP($B364,'[1]1718  Exp_Rev Access'!$F$7:$GK$318,$CU$2,FALSE)),"",VLOOKUP($B364,'[1]1718  Exp_Rev Access'!$F$7:$GK$318,$CU$2,FALSE))</f>
        <v/>
      </c>
      <c r="CV364" s="90" t="str">
        <f>IF(ISNA(VLOOKUP($B364,'[1]1718  Exp_Rev Access'!$F$7:$GK$318,$CV$2,FALSE)),"",VLOOKUP($B364,'[1]1718  Exp_Rev Access'!$F$7:$GK$318,$CV$2,FALSE))</f>
        <v/>
      </c>
      <c r="CW364" s="90" t="str">
        <f>IF(ISNA(VLOOKUP($B364,'[1]1718  Exp_Rev Access'!$F$7:$GK$318,$CW$2,FALSE)),"",VLOOKUP($B364,'[1]1718  Exp_Rev Access'!$F$7:$GK$318,$CW$2,FALSE))</f>
        <v/>
      </c>
      <c r="CX364" s="90" t="str">
        <f>IF(ISNA(VLOOKUP($B364,'[1]1718  Exp_Rev Access'!$F$7:$GK$318,$CX$2,FALSE)),"",VLOOKUP($B364,'[1]1718  Exp_Rev Access'!$F$7:$GK$318,$CX$2,FALSE))</f>
        <v/>
      </c>
      <c r="CY364" s="90" t="str">
        <f>IF(ISNA(VLOOKUP($B364,'[1]1718  Exp_Rev Access'!$F$7:$GK$318,$CY$2,FALSE)),"",VLOOKUP($B364,'[1]1718  Exp_Rev Access'!$F$7:$GK$318,$CY$2,FALSE))</f>
        <v/>
      </c>
      <c r="CZ364" s="90" t="str">
        <f>IF(ISNA(VLOOKUP($B364,'[1]1718  Exp_Rev Access'!$F$7:$GK$318,$CZ$2,FALSE)),"",VLOOKUP($B364,'[1]1718  Exp_Rev Access'!$F$7:$GK$318,$CZ$2,FALSE))</f>
        <v/>
      </c>
      <c r="DA364" s="90" t="str">
        <f>IF(ISNA(VLOOKUP($B364,'[1]1718  Exp_Rev Access'!$F$7:$GK$318,$DA$2,FALSE)),"",VLOOKUP($B364,'[1]1718  Exp_Rev Access'!$F$7:$GK$318,$DA$2,FALSE))</f>
        <v/>
      </c>
      <c r="DB364" s="90" t="str">
        <f>IF(ISNA(VLOOKUP($B364,'[1]1718  Exp_Rev Access'!$F$7:$GK$318,$DB$2,FALSE)),"",VLOOKUP($B364,'[1]1718  Exp_Rev Access'!$F$7:$GK$318,$DB$2,FALSE))</f>
        <v/>
      </c>
      <c r="DC364" s="90" t="str">
        <f>IF(ISNA(VLOOKUP($B364,'[1]1718  Exp_Rev Access'!$F$7:$GK$318,$DC$2,FALSE)),"",VLOOKUP($B364,'[1]1718  Exp_Rev Access'!$F$7:$GK$318,$DC$2,FALSE))</f>
        <v/>
      </c>
      <c r="DD364" s="90" t="str">
        <f>IF(ISNA(VLOOKUP($B364,'[1]1718  Exp_Rev Access'!$F$7:$GK$318,$DD$2,FALSE)),"",VLOOKUP($B364,'[1]1718  Exp_Rev Access'!$F$7:$GK$318,$DD$2,FALSE))</f>
        <v/>
      </c>
      <c r="DE364" s="90" t="str">
        <f>IF(ISNA(VLOOKUP($B364,'[1]1718  Exp_Rev Access'!$F$7:$GK$318,$DE$2,FALSE)),"",VLOOKUP($B364,'[1]1718  Exp_Rev Access'!$F$7:$GK$318,$DE$2,FALSE))</f>
        <v/>
      </c>
      <c r="DF364" s="90" t="str">
        <f>IF(ISNA(VLOOKUP($B364,'[1]1718  Exp_Rev Access'!$F$7:$GK$318,$DF$2,FALSE)),"",VLOOKUP($B364,'[1]1718  Exp_Rev Access'!$F$7:$GK$318,$DF$2,FALSE))</f>
        <v/>
      </c>
      <c r="DG364" s="90" t="str">
        <f>IF(ISNA(VLOOKUP($B364,'[1]1718  Exp_Rev Access'!$F$7:$GK$318,$DG$2,FALSE)),"",VLOOKUP($B364,'[1]1718  Exp_Rev Access'!$F$7:$GK$318,$DG$2,FALSE))</f>
        <v/>
      </c>
      <c r="DH364" s="90" t="str">
        <f>IF(ISNA(VLOOKUP($B364,'[1]1718  Exp_Rev Access'!$F$7:$GK$318,$DH$2,FALSE)),"",VLOOKUP($B364,'[1]1718  Exp_Rev Access'!$F$7:$GK$318,$DH$2,FALSE))</f>
        <v/>
      </c>
      <c r="DI364" s="90" t="str">
        <f>IF(ISNA(VLOOKUP($B364,'[1]1718  Exp_Rev Access'!$F$7:$GK$318,$DI$2,FALSE)),"",VLOOKUP($B364,'[1]1718  Exp_Rev Access'!$F$7:$GK$318,$DI$2,FALSE))</f>
        <v/>
      </c>
      <c r="DJ364" s="90" t="str">
        <f>IF(ISNA(VLOOKUP($B364,'[1]1718  Exp_Rev Access'!$F$7:$GK$318,$DJ$2,FALSE)),"",VLOOKUP($B364,'[1]1718  Exp_Rev Access'!$F$7:$GK$318,$DJ$2,FALSE))</f>
        <v/>
      </c>
      <c r="DK364" s="90" t="str">
        <f>IF(ISNA(VLOOKUP($B364,'[1]1718  Exp_Rev Access'!$F$7:$GK$318,$DK$2,FALSE)),"",VLOOKUP($B364,'[1]1718  Exp_Rev Access'!$F$7:$GK$318,$DK$2,FALSE))</f>
        <v/>
      </c>
      <c r="DL364" s="90" t="str">
        <f>IF(ISNA(VLOOKUP($B364,'[1]1718  Exp_Rev Access'!$F$7:$GK$318,$DL$2,FALSE)),"",VLOOKUP($B364,'[1]1718  Exp_Rev Access'!$F$7:$GK$318,$DL$2,FALSE))</f>
        <v/>
      </c>
      <c r="DM364" s="90" t="str">
        <f>IF(ISNA(VLOOKUP($B364,'[1]1718  Exp_Rev Access'!$F$7:$GK$318,$DM$2,FALSE)),"",VLOOKUP($B364,'[1]1718  Exp_Rev Access'!$F$7:$GK$318,$DM$2,FALSE))</f>
        <v/>
      </c>
      <c r="DN364" s="90" t="str">
        <f>IF(ISNA(VLOOKUP($B364,'[1]1718  Exp_Rev Access'!$F$7:$GK$318,$DN$2,FALSE)),"",VLOOKUP($B364,'[1]1718  Exp_Rev Access'!$F$7:$GK$318,$DN$2,FALSE))</f>
        <v/>
      </c>
      <c r="DO364" s="90" t="str">
        <f>IF(ISNA(VLOOKUP($B364,'[1]1718  Exp_Rev Access'!$F$7:$GK$318,$DO$2,FALSE)),"",VLOOKUP($B364,'[1]1718  Exp_Rev Access'!$F$7:$GK$318,$DO$2,FALSE))</f>
        <v/>
      </c>
      <c r="DP364" s="90" t="str">
        <f>IF(ISNA(VLOOKUP($B364,'[1]1718  Exp_Rev Access'!$F$7:$GK$318,$DP$2,FALSE)),"",VLOOKUP($B364,'[1]1718  Exp_Rev Access'!$F$7:$GK$318,$DP$2,FALSE))</f>
        <v/>
      </c>
      <c r="DQ364" s="90" t="str">
        <f>IF(ISNA(VLOOKUP($B364,'[1]1718  Exp_Rev Access'!$F$7:$GK$318,$DQ$2,FALSE)),"",VLOOKUP($B364,'[1]1718  Exp_Rev Access'!$F$7:$GK$318,$DQ$2,FALSE))</f>
        <v/>
      </c>
      <c r="DR364" s="90" t="str">
        <f>IF(ISNA(VLOOKUP($B364,'[1]1718  Exp_Rev Access'!$F$7:$GK$318,$DR$2,FALSE)),"",VLOOKUP($B364,'[1]1718  Exp_Rev Access'!$F$7:$GK$318,$DR$2,FALSE))</f>
        <v/>
      </c>
      <c r="DS364" s="90" t="str">
        <f>IF(ISNA(VLOOKUP($B364,'[1]1718  Exp_Rev Access'!$F$7:$GK$318,$DS$2,FALSE)),"",VLOOKUP($B364,'[1]1718  Exp_Rev Access'!$F$7:$GK$318,$DS$2,FALSE))</f>
        <v/>
      </c>
      <c r="DT364" s="90" t="str">
        <f>IF(ISNA(VLOOKUP($B364,'[1]1718  Exp_Rev Access'!$F$7:$GK$318,$DT$2,FALSE)),"",VLOOKUP($B364,'[1]1718  Exp_Rev Access'!$F$7:$GK$318,$DT$2,FALSE))</f>
        <v/>
      </c>
      <c r="DU364" s="90" t="str">
        <f>IF(ISNA(VLOOKUP($B364,'[1]1718  Exp_Rev Access'!$F$7:$GK$318,$DU$2,FALSE)),"",VLOOKUP($B364,'[1]1718  Exp_Rev Access'!$F$7:$GK$318,$DU$2,FALSE))</f>
        <v/>
      </c>
      <c r="DV364" s="90" t="str">
        <f>IF(ISNA(VLOOKUP($B364,'[1]1718  Exp_Rev Access'!$F$7:$GK$318,$DV$2,FALSE)),"",VLOOKUP($B364,'[1]1718  Exp_Rev Access'!$F$7:$GK$318,$DV$2,FALSE))</f>
        <v/>
      </c>
      <c r="DW364" s="90" t="str">
        <f>IF(ISNA(VLOOKUP($B364,'[1]1718  Exp_Rev Access'!$F$7:$GK$318,$DW$2,FALSE)),"",VLOOKUP($B364,'[1]1718  Exp_Rev Access'!$F$7:$GK$318,$DW$2,FALSE))</f>
        <v/>
      </c>
      <c r="DX364" s="90" t="str">
        <f>IF(ISNA(VLOOKUP($B364,'[1]1718  Exp_Rev Access'!$F$7:$GK$318,$DX$2,FALSE)),"",VLOOKUP($B364,'[1]1718  Exp_Rev Access'!$F$7:$GK$318,$DX$2,FALSE))</f>
        <v/>
      </c>
      <c r="DY364" s="90" t="str">
        <f>IF(ISNA(VLOOKUP($B364,'[1]1718  Exp_Rev Access'!$F$7:$GK$318,$DY$2,FALSE)),"",VLOOKUP($B364,'[1]1718  Exp_Rev Access'!$F$7:$GK$318,$DY$2,FALSE))</f>
        <v/>
      </c>
      <c r="DZ364" s="90" t="str">
        <f>IF(ISNA(VLOOKUP($B364,'[1]1718  Exp_Rev Access'!$F$7:$GK$318,$DZ$2,FALSE)),"",VLOOKUP($B364,'[1]1718  Exp_Rev Access'!$F$7:$GK$318,$DZ$2,FALSE))</f>
        <v/>
      </c>
      <c r="EA364" s="90" t="str">
        <f>IF(ISNA(VLOOKUP($B364,'[1]1718  Exp_Rev Access'!$F$7:$GK$318,$EA$2,FALSE)),"",VLOOKUP($B364,'[1]1718  Exp_Rev Access'!$F$7:$GK$318,$EA$2,FALSE))</f>
        <v/>
      </c>
      <c r="EB364" s="90" t="str">
        <f>IF(ISNA(VLOOKUP($B364,'[1]1718  Exp_Rev Access'!$F$7:$GK$318,$EB$2,FALSE)),"",VLOOKUP($B364,'[1]1718  Exp_Rev Access'!$F$7:$GK$318,$EB$2,FALSE))</f>
        <v/>
      </c>
      <c r="EC364" s="90" t="str">
        <f>IF(ISNA(VLOOKUP($B364,'[1]1718  Exp_Rev Access'!$F$7:$GK$318,$EC$2,FALSE)),"",VLOOKUP($B364,'[1]1718  Exp_Rev Access'!$F$7:$GK$318,$EC$2,FALSE))</f>
        <v/>
      </c>
      <c r="ED364" s="90" t="str">
        <f>IF(ISNA(VLOOKUP($B364,'[1]1718  Exp_Rev Access'!$F$7:$GK$318,$ED$2,FALSE)),"",VLOOKUP($B364,'[1]1718  Exp_Rev Access'!$F$7:$GK$318,$ED$2,FALSE))</f>
        <v/>
      </c>
      <c r="EE364" s="90" t="str">
        <f>IF(ISNA(VLOOKUP($B364,'[1]1718  Exp_Rev Access'!$F$7:$GK$318,$EE$2,FALSE)),"",VLOOKUP($B364,'[1]1718  Exp_Rev Access'!$F$7:$GK$318,$EE$2,FALSE))</f>
        <v/>
      </c>
      <c r="EF364" s="90" t="str">
        <f>IF(ISNA(VLOOKUP($B364,'[1]1718  Exp_Rev Access'!$F$7:$GK$318,$EF$2,FALSE)),"",VLOOKUP($B364,'[1]1718  Exp_Rev Access'!$F$7:$GK$318,$EF$2,FALSE))</f>
        <v/>
      </c>
      <c r="EG364" s="90" t="str">
        <f>IF(ISNA(VLOOKUP($B364,'[1]1718  Exp_Rev Access'!$F$7:$GK$318,$EG$2,FALSE)),"",VLOOKUP($B364,'[1]1718  Exp_Rev Access'!$F$7:$GK$318,$EG$2,FALSE))</f>
        <v/>
      </c>
      <c r="EH364" s="90" t="str">
        <f>IF(ISNA(VLOOKUP($B364,'[1]1718  Exp_Rev Access'!$F$7:$GK$318,$EH$2,FALSE)),"",VLOOKUP($B364,'[1]1718  Exp_Rev Access'!$F$7:$GK$318,$EH$2,FALSE))</f>
        <v/>
      </c>
      <c r="EI364" s="90" t="str">
        <f>IF(ISNA(VLOOKUP($B364,'[1]1718  Exp_Rev Access'!$F$7:$GK$318,$EI$2,FALSE)),"",VLOOKUP($B364,'[1]1718  Exp_Rev Access'!$F$7:$GK$318,$EI$2,FALSE))</f>
        <v/>
      </c>
      <c r="EJ364" s="90" t="str">
        <f>IF(ISNA(VLOOKUP($B364,'[1]1718  Exp_Rev Access'!$F$7:$GK$318,$EJ$2,FALSE)),"",VLOOKUP($B364,'[1]1718  Exp_Rev Access'!$F$7:$GK$318,$EJ$2,FALSE))</f>
        <v/>
      </c>
      <c r="EK364" s="90" t="str">
        <f>IF(ISNA(VLOOKUP($B364,'[1]1718  Exp_Rev Access'!$F$7:$GK$318,$EK$2,FALSE)),"",VLOOKUP($B364,'[1]1718  Exp_Rev Access'!$F$7:$GK$318,$EK$2,FALSE))</f>
        <v/>
      </c>
      <c r="EL364" s="90" t="str">
        <f>IF(ISNA(VLOOKUP($B364,'[1]1718  Exp_Rev Access'!$F$7:$GK$318,$EL$2,FALSE)),"",VLOOKUP($B364,'[1]1718  Exp_Rev Access'!$F$7:$GK$318,$EL$2,FALSE))</f>
        <v/>
      </c>
      <c r="EM364" s="90" t="str">
        <f>IF(ISNA(VLOOKUP($B364,'[1]1718  Exp_Rev Access'!$F$7:$GK$318,$EM$2,FALSE)),"",VLOOKUP($B364,'[1]1718  Exp_Rev Access'!$F$7:$GK$318,$EM$2,FALSE))</f>
        <v/>
      </c>
      <c r="EN364" s="90" t="str">
        <f>IF(ISNA(VLOOKUP($B364,'[1]1718  Exp_Rev Access'!$F$7:$GK$318,$EN$2,FALSE)),"",VLOOKUP($B364,'[1]1718  Exp_Rev Access'!$F$7:$GK$318,$EN$2,FALSE))</f>
        <v/>
      </c>
      <c r="EO364" s="90" t="str">
        <f>IF(ISNA(VLOOKUP($B364,'[1]1718  Exp_Rev Access'!$F$7:$GK$318,$EO$2,FALSE)),"",VLOOKUP($B364,'[1]1718  Exp_Rev Access'!$F$7:$GK$318,$EO$2,FALSE))</f>
        <v/>
      </c>
      <c r="EP364" s="90" t="str">
        <f>IF(ISNA(VLOOKUP($B364,'[1]1718  Exp_Rev Access'!$F$7:$GK$318,$EP$2,FALSE)),"",VLOOKUP($B364,'[1]1718  Exp_Rev Access'!$F$7:$GK$318,$EP$2,FALSE))</f>
        <v/>
      </c>
      <c r="EQ364" s="90" t="str">
        <f>IF(ISNA(VLOOKUP($B364,'[1]1718  Exp_Rev Access'!$F$7:$GK$318,$EQ$2,FALSE)),"",VLOOKUP($B364,'[1]1718  Exp_Rev Access'!$F$7:$GK$318,$EQ$2,FALSE))</f>
        <v/>
      </c>
      <c r="ER364" s="90" t="str">
        <f>IF(ISNA(VLOOKUP($B364,'[1]1718  Exp_Rev Access'!$F$7:$GK$318,$ER$2,FALSE)),"",VLOOKUP($B364,'[1]1718  Exp_Rev Access'!$F$7:$GK$318,$ER$2,FALSE))</f>
        <v/>
      </c>
      <c r="ES364" s="90" t="str">
        <f>IF(ISNA(VLOOKUP($B364,'[1]1718  Exp_Rev Access'!$F$7:$GK$318,$ES$2,FALSE)),"",VLOOKUP($B364,'[1]1718  Exp_Rev Access'!$F$7:$GK$318,$ES$2,FALSE))</f>
        <v/>
      </c>
      <c r="ET364" s="90" t="str">
        <f>IF(ISNA(VLOOKUP($B364,'[1]1718  Exp_Rev Access'!$F$7:$GK$318,$ET$2,FALSE)),"",VLOOKUP($B364,'[1]1718  Exp_Rev Access'!$F$7:$GK$318,$ET$2,FALSE))</f>
        <v/>
      </c>
      <c r="EU364" s="90" t="str">
        <f>IF(ISNA(VLOOKUP($B364,'[1]1718  Exp_Rev Access'!$F$7:$GK$318,$EU$2,FALSE)),"",VLOOKUP($B364,'[1]1718  Exp_Rev Access'!$F$7:$GK$318,$EU$2,FALSE))</f>
        <v/>
      </c>
      <c r="EV364" s="90" t="str">
        <f>IF(ISNA(VLOOKUP($B364,'[1]1718  Exp_Rev Access'!$F$7:$GK$318,$EV$2,FALSE)),"",VLOOKUP($B364,'[1]1718  Exp_Rev Access'!$F$7:$GK$318,$EV$2,FALSE))</f>
        <v/>
      </c>
      <c r="EW364" s="90" t="str">
        <f>IF(ISNA(VLOOKUP($B364,'[1]1718  Exp_Rev Access'!$F$7:$GK$318,$EW$2,FALSE)),"",VLOOKUP($B364,'[1]1718  Exp_Rev Access'!$F$7:$GK$318,$EW$2,FALSE))</f>
        <v/>
      </c>
      <c r="EX364" s="90" t="str">
        <f>IF(ISNA(VLOOKUP($B364,'[1]1718  Exp_Rev Access'!$F$7:$GK$318,$EX$2,FALSE)),"",VLOOKUP($B364,'[1]1718  Exp_Rev Access'!$F$7:$GK$318,$EX$2,FALSE))</f>
        <v/>
      </c>
      <c r="EY364" s="90" t="str">
        <f>IF(ISNA(VLOOKUP($B364,'[1]1718  Exp_Rev Access'!$F$7:$GK$318,$EY$2,FALSE)),"",VLOOKUP($B364,'[1]1718  Exp_Rev Access'!$F$7:$GK$318,$EY$2,FALSE))</f>
        <v/>
      </c>
      <c r="EZ364" s="90" t="str">
        <f>IF(ISNA(VLOOKUP($B364,'[1]1718  Exp_Rev Access'!$F$7:$GK$318,$EZ$2,FALSE)),"",VLOOKUP($B364,'[1]1718  Exp_Rev Access'!$F$7:$GK$318,$EZ$2,FALSE))</f>
        <v/>
      </c>
      <c r="FA364" s="90" t="str">
        <f>IF(ISNA(VLOOKUP($B364,'[1]1718  Exp_Rev Access'!$F$7:$GK$318,$FA$2,FALSE)),"",VLOOKUP($B364,'[1]1718  Exp_Rev Access'!$F$7:$GK$318,$FA$2,FALSE))</f>
        <v/>
      </c>
      <c r="FB364" s="90" t="str">
        <f>IF(ISNA(VLOOKUP($B364,'[1]1718  Exp_Rev Access'!$F$7:$GK$318,$FB$2,FALSE)),"",VLOOKUP($B364,'[1]1718  Exp_Rev Access'!$F$7:$GK$318,$FB$2,FALSE))</f>
        <v/>
      </c>
      <c r="FC364" s="90" t="str">
        <f>IF(ISNA(VLOOKUP($B364,'[1]1718  Exp_Rev Access'!$F$7:$GK$318,$FC$2,FALSE)),"",VLOOKUP($B364,'[1]1718  Exp_Rev Access'!$F$7:$GK$318,$FC$2,FALSE))</f>
        <v/>
      </c>
      <c r="FD364" s="90" t="str">
        <f>IF(ISNA(VLOOKUP($B364,'[1]1718  Exp_Rev Access'!$F$7:$GK$318,$FD$2,FALSE)),"",VLOOKUP($B364,'[1]1718  Exp_Rev Access'!$F$7:$GK$318,$FD$2,FALSE))</f>
        <v/>
      </c>
      <c r="FE364" s="90" t="str">
        <f>IF(ISNA(VLOOKUP($B364,'[1]1718  Exp_Rev Access'!$F$7:$GK$318,$FE$2,FALSE)),"",VLOOKUP($B364,'[1]1718  Exp_Rev Access'!$F$7:$GK$318,$FE$2,FALSE))</f>
        <v/>
      </c>
      <c r="FF364" s="90" t="str">
        <f>IF(ISNA(VLOOKUP($B364,'[1]1718  Exp_Rev Access'!$F$7:$GK$318,$FF$2,FALSE)),"",VLOOKUP($B364,'[1]1718  Exp_Rev Access'!$F$7:$GK$318,$FF$2,FALSE))</f>
        <v/>
      </c>
      <c r="FG364" s="90" t="str">
        <f>IF(ISNA(VLOOKUP($B364,'[1]1718  Exp_Rev Access'!$F$7:$GK$318,$FG$2,FALSE)),"",VLOOKUP($B364,'[1]1718  Exp_Rev Access'!$F$7:$GK$318,$FG$2,FALSE))</f>
        <v/>
      </c>
      <c r="FH364" s="90" t="str">
        <f>IF(ISNA(VLOOKUP($B364,'[1]1718  Exp_Rev Access'!$F$7:$GK$318,$FH$2,FALSE)),"",VLOOKUP($B364,'[1]1718  Exp_Rev Access'!$F$7:$GK$318,$FH$2,FALSE))</f>
        <v/>
      </c>
      <c r="FI364" s="90" t="str">
        <f>IF(ISNA(VLOOKUP($B364,'[1]1718  Exp_Rev Access'!$F$7:$GK$318,$FI$2,FALSE)),"",VLOOKUP($B364,'[1]1718  Exp_Rev Access'!$F$7:$GK$318,$FI$2,FALSE))</f>
        <v/>
      </c>
      <c r="FJ364" s="90" t="str">
        <f>IF(ISNA(VLOOKUP($B364,'[1]1718  Exp_Rev Access'!$F$7:$GK$318,$FJ$2,FALSE)),"",VLOOKUP($B364,'[1]1718  Exp_Rev Access'!$F$7:$GK$318,$FJ$2,FALSE))</f>
        <v/>
      </c>
      <c r="FK364" s="90" t="str">
        <f>IF(ISNA(VLOOKUP($B364,'[1]1718  Exp_Rev Access'!$F$7:$GK$318,$FK$2,FALSE)),"",VLOOKUP($B364,'[1]1718  Exp_Rev Access'!$F$7:$GK$318,$FK$2,FALSE))</f>
        <v/>
      </c>
      <c r="FL364" s="90" t="str">
        <f>IF(ISNA(VLOOKUP($B364,'[1]1718  Exp_Rev Access'!$F$7:$GK$318,$FL$2,FALSE)),"",VLOOKUP($B364,'[1]1718  Exp_Rev Access'!$F$7:$GK$318,$FL$2,FALSE))</f>
        <v/>
      </c>
      <c r="FM364" s="90" t="str">
        <f>IF(ISNA(VLOOKUP($B364,'[1]1718  Exp_Rev Access'!$F$7:$GK$318,$FM$2,FALSE)),"",VLOOKUP($B364,'[1]1718  Exp_Rev Access'!$F$7:$GK$318,$FM$2,FALSE))</f>
        <v/>
      </c>
      <c r="FN364" s="90" t="str">
        <f>IF(ISNA(VLOOKUP($B364,'[1]1718  Exp_Rev Access'!$F$7:$GK$318,$FN$2,FALSE)),"",VLOOKUP($B364,'[1]1718  Exp_Rev Access'!$F$7:$GK$318,$FN$2,FALSE))</f>
        <v/>
      </c>
      <c r="FO364" s="90" t="str">
        <f>IF(ISNA(VLOOKUP($B364,'[1]1718  Exp_Rev Access'!$F$7:$GK$318,$FO$2,FALSE)),"",VLOOKUP($B364,'[1]1718  Exp_Rev Access'!$F$7:$GK$318,$FO$2,FALSE))</f>
        <v/>
      </c>
      <c r="FP364" s="90" t="str">
        <f>IF(ISNA(VLOOKUP($B364,'[1]1718  Exp_Rev Access'!$F$7:$GK$318,$FP$2,FALSE)),"",VLOOKUP($B364,'[1]1718  Exp_Rev Access'!$F$7:$GK$318,$FP$2,FALSE))</f>
        <v/>
      </c>
      <c r="FQ364" s="90" t="str">
        <f>IF(ISNA(VLOOKUP($B364,'[1]1718  Exp_Rev Access'!$F$7:$GK$318,$FQ$2,FALSE)),"",VLOOKUP($B364,'[1]1718  Exp_Rev Access'!$F$7:$GK$318,$FQ$2,FALSE))</f>
        <v/>
      </c>
      <c r="FR364" s="90" t="str">
        <f>IF(ISNA(VLOOKUP($B364,'[1]1718  Exp_Rev Access'!$F$7:$GK$318,$FR$2,FALSE)),"",VLOOKUP($B364,'[1]1718  Exp_Rev Access'!$F$7:$GK$318,$FR$2,FALSE))</f>
        <v/>
      </c>
      <c r="FS364" s="56"/>
      <c r="FT364" s="92"/>
      <c r="FU364" s="94"/>
      <c r="FV364" s="95" t="str">
        <f>IF(ISNA(VLOOKUP($B364,'[1]1718  Exp_Rev Access'!$F$7:$GK$318,$FV$2,FALSE)),"",VLOOKUP($B364,'[1]1718  Exp_Rev Access'!$F$7:$GK$318,$FV$2,FALSE))</f>
        <v/>
      </c>
      <c r="FW364" s="95" t="str">
        <f>IF(ISNA(VLOOKUP($B364,'[1]1718  Exp_Rev Access'!$F$7:$GK$318,$FW$2,FALSE)),"",VLOOKUP($B364,'[1]1718  Exp_Rev Access'!$F$7:$GK$318,$FW$2,FALSE))</f>
        <v/>
      </c>
      <c r="FX364" s="95" t="str">
        <f>IF(ISNA(VLOOKUP($B364,'[1]1718  Exp_Rev Access'!$F$7:$GK$318,$FX$2,FALSE)),"",VLOOKUP($B364,'[1]1718  Exp_Rev Access'!$F$7:$GK$318,$FX$2,FALSE))</f>
        <v/>
      </c>
      <c r="FY364" s="95" t="str">
        <f>IF(ISNA(VLOOKUP($B364,'[1]1718  Exp_Rev Access'!$F$7:$GK$318,$FY$2,FALSE)),"",VLOOKUP($B364,'[1]1718  Exp_Rev Access'!$F$7:$GK$318,$FY$2,FALSE))</f>
        <v/>
      </c>
      <c r="FZ364" s="95" t="str">
        <f>IF(ISNA(VLOOKUP($B364,'[1]1718  Exp_Rev Access'!$F$7:$GK$318,$FZ$2,FALSE)),"",VLOOKUP($B364,'[1]1718  Exp_Rev Access'!$F$7:$GK$318,$FZ$2,FALSE))</f>
        <v/>
      </c>
      <c r="GA364" s="95" t="str">
        <f>IF(ISNA(VLOOKUP($B364,'[1]1718  Exp_Rev Access'!$F$7:$GK$318,$GA$2,FALSE)),"",VLOOKUP($B364,'[1]1718  Exp_Rev Access'!$F$7:$GK$318,$GA$2,FALSE))</f>
        <v/>
      </c>
      <c r="GB364" s="95" t="str">
        <f>IF(ISNA(VLOOKUP($B364,'[1]1718  Exp_Rev Access'!$F$7:$GK$318,$GB$2,FALSE)),"",VLOOKUP($B364,'[1]1718  Exp_Rev Access'!$F$7:$GK$318,$GB$2,FALSE))</f>
        <v/>
      </c>
      <c r="GC364" s="95" t="str">
        <f>IF(ISNA(VLOOKUP($B364,'[1]1718  Exp_Rev Access'!$F$7:$GK$318,$GC$2,FALSE)),"",VLOOKUP($B364,'[1]1718  Exp_Rev Access'!$F$7:$GK$318,$GC$2,FALSE))</f>
        <v/>
      </c>
      <c r="GD364" s="95" t="str">
        <f>IF(ISNA(VLOOKUP($B364,'[1]1718  Exp_Rev Access'!$F$7:$GK$318,$GD$2,FALSE)),"",VLOOKUP($B364,'[1]1718  Exp_Rev Access'!$F$7:$GK$318,$GD$2,FALSE))</f>
        <v/>
      </c>
      <c r="GE364" s="95" t="str">
        <f>IF(ISNA(VLOOKUP($B364,'[1]1718  Exp_Rev Access'!$F$7:$GK$318,$GE$2,FALSE)),"",VLOOKUP($B364,'[1]1718  Exp_Rev Access'!$F$7:$GK$318,$GE$2,FALSE))</f>
        <v/>
      </c>
      <c r="GF364" s="95" t="str">
        <f>IF(ISNA(VLOOKUP($B364,'[1]1718  Exp_Rev Access'!$F$7:$GK$318,$GF$2,FALSE)),"",VLOOKUP($B364,'[1]1718  Exp_Rev Access'!$F$7:$GK$318,$GF$2,FALSE))</f>
        <v/>
      </c>
      <c r="GG364" s="95" t="str">
        <f>IF(ISNA(VLOOKUP($B364,'[1]1718  Exp_Rev Access'!$F$7:$GK$318,$GG$2,FALSE)),"",VLOOKUP($B364,'[1]1718  Exp_Rev Access'!$F$7:$GK$318,$GG$2,FALSE))</f>
        <v/>
      </c>
      <c r="GH364" s="95" t="str">
        <f>IF(ISNA(VLOOKUP($B364,'[1]1718  Exp_Rev Access'!$F$7:$GK$318,$GH$2,FALSE)),"",VLOOKUP($B364,'[1]1718  Exp_Rev Access'!$F$7:$GK$318,$GH$2,FALSE))</f>
        <v/>
      </c>
      <c r="GI364" s="95" t="str">
        <f>IF(ISNA(VLOOKUP($B364,'[1]1718  Exp_Rev Access'!$F$7:$GK$318,$GI$2,FALSE)),"",VLOOKUP($B364,'[1]1718  Exp_Rev Access'!$F$7:$GK$318,$GI$2,FALSE))</f>
        <v/>
      </c>
      <c r="GJ364" s="95" t="str">
        <f>IF(ISNA(VLOOKUP($B364,'[1]1718  Exp_Rev Access'!$F$7:$GK$318,$GJ$2,FALSE)),"",VLOOKUP($B364,'[1]1718  Exp_Rev Access'!$F$7:$GK$318,$GJ$2,FALSE))</f>
        <v/>
      </c>
      <c r="GK364" s="95" t="str">
        <f>IF(ISNA(VLOOKUP($B364,'[1]1718  Exp_Rev Access'!$F$7:$GK$318,$GK$2,FALSE)),"",VLOOKUP($B364,'[1]1718  Exp_Rev Access'!$F$7:$GK$318,$GK$2,FALSE))</f>
        <v/>
      </c>
      <c r="GL364" s="95" t="str">
        <f>IF(ISNA(VLOOKUP($B364,'[1]1718  Exp_Rev Access'!$F$7:$GK$318,$GL$2,FALSE)),"",VLOOKUP($B364,'[1]1718  Exp_Rev Access'!$F$7:$GK$318,$GL$2,FALSE))</f>
        <v/>
      </c>
      <c r="GM364" s="95" t="str">
        <f>IF(ISNA(VLOOKUP($B364,'[1]1718  Exp_Rev Access'!$F$7:$GK$318,$GM$2,FALSE)),"",VLOOKUP($B364,'[1]1718  Exp_Rev Access'!$F$7:$GK$318,$GM$2,FALSE))</f>
        <v/>
      </c>
      <c r="GN364" s="95" t="str">
        <f>IF(ISNA(VLOOKUP($B364,'[1]1718  Exp_Rev Access'!$F$7:$GK$318,$GN$2,FALSE)),"",VLOOKUP($B364,'[1]1718  Exp_Rev Access'!$F$7:$GK$318,$GN$2,FALSE))</f>
        <v/>
      </c>
      <c r="GO364" s="95" t="str">
        <f>IF(ISNA(VLOOKUP($B364,'[1]1718  Exp_Rev Access'!$F$7:$GK$318,$GO$2,FALSE)),"",VLOOKUP($B364,'[1]1718  Exp_Rev Access'!$F$7:$GK$318,$GO$2,FALSE))</f>
        <v/>
      </c>
      <c r="GP364" s="95" t="str">
        <f>IF(ISNA(VLOOKUP($B364,'[1]1718  Exp_Rev Access'!$F$7:$GK$318,$GP$2,FALSE)),"",VLOOKUP($B364,'[1]1718  Exp_Rev Access'!$F$7:$GK$318,$GP$2,FALSE))</f>
        <v/>
      </c>
      <c r="GQ364" s="95" t="str">
        <f>IF(ISNA(VLOOKUP($B364,'[1]1718  Exp_Rev Access'!$F$7:$GK$318,$GQ$2,FALSE)),"",VLOOKUP($B364,'[1]1718  Exp_Rev Access'!$F$7:$GK$318,$GQ$2,FALSE))</f>
        <v/>
      </c>
      <c r="GR364" s="95" t="str">
        <f>IF(ISNA(VLOOKUP($B364,'[1]1718  Exp_Rev Access'!$F$7:$GK$318,$GR$2,FALSE)),"",VLOOKUP($B364,'[1]1718  Exp_Rev Access'!$F$7:$GK$318,$GR$2,FALSE))</f>
        <v/>
      </c>
      <c r="GS364" s="95" t="str">
        <f>IF(ISNA(VLOOKUP($B364,'[1]1718  Exp_Rev Access'!$F$7:$GK$318,$GS$2,FALSE)),"",VLOOKUP($B364,'[1]1718  Exp_Rev Access'!$F$7:$GK$318,$GS$2,FALSE))</f>
        <v/>
      </c>
      <c r="GT364" s="95" t="str">
        <f>IF(ISNA(VLOOKUP($B364,'[1]1718  Exp_Rev Access'!$F$7:$GK$318,$GT$2,FALSE)),"",VLOOKUP($B364,'[1]1718  Exp_Rev Access'!$F$7:$GK$318,$GT$2,FALSE))</f>
        <v/>
      </c>
      <c r="GU364" s="56"/>
      <c r="GV364" s="92"/>
      <c r="GW364" s="96"/>
    </row>
    <row r="365" spans="1:222" x14ac:dyDescent="0.3">
      <c r="A365" s="73"/>
      <c r="B365" s="88" t="s">
        <v>721</v>
      </c>
      <c r="C365" s="89" t="s">
        <v>722</v>
      </c>
      <c r="D365" s="75">
        <f>IF(ISNA(VLOOKUP($B365,'[1]1718 enrollment_Rev_Exp by size'!$A$7:H695,3,FALSE)),"",VLOOKUP($B365,'[1]1718 enrollment_Rev_Exp by size'!$A$7:$G$350,3,FALSE))</f>
        <v>5756.3099999999995</v>
      </c>
      <c r="E365" s="76">
        <f>IF(ISNA(VLOOKUP($B365,'[1]1718 enrollment_Rev_Exp by size'!$A$7:I698,5,FALSE)),"",VLOOKUP($B365,'[1]1718 enrollment_Rev_Exp by size'!$A$7:$G$350,5,FALSE))</f>
        <v>70438062.280000001</v>
      </c>
      <c r="F365" s="70">
        <f t="shared" ref="F365:F374" si="939">N365+AM365+AU365+BV365+CE365+FS365+GU365</f>
        <v>70438062.280000001</v>
      </c>
      <c r="G365" s="70">
        <f t="shared" ref="G365:G374" si="940">F365-E365</f>
        <v>0</v>
      </c>
      <c r="H365" s="90">
        <f>IF(ISNA(VLOOKUP($B365,'[1]1718  Exp_Rev Access'!$F$7:$GK$318,3,FALSE)),"",VLOOKUP($B365,'[1]1718  Exp_Rev Access'!$F$7:$GK$318,3,FALSE))</f>
        <v>10912161.9</v>
      </c>
      <c r="I365" s="90">
        <f>IF(ISNA(VLOOKUP($B365,'[1]1718  Exp_Rev Access'!$F$7:$GK$318,4,FALSE)),"",VLOOKUP($B365,'[1]1718  Exp_Rev Access'!$F$7:$GK$318,4,FALSE))</f>
        <v>0</v>
      </c>
      <c r="J365" s="90">
        <f>IF(ISNA(VLOOKUP($B365,'[1]1718  Exp_Rev Access'!$F$7:$GK$318,5,FALSE)),"",VLOOKUP($B365,'[1]1718  Exp_Rev Access'!$F$7:$GK$318,5,FALSE))</f>
        <v>1351.79</v>
      </c>
      <c r="K365" s="90">
        <f>IF(ISNA(VLOOKUP($B365,'[1]1718  Exp_Rev Access'!$F$7:$GK$318,6,FALSE)),"-",VLOOKUP($B365,'[1]1718  Exp_Rev Access'!$F$7:$GK$318,6,FALSE))</f>
        <v>127117.48</v>
      </c>
      <c r="L365" s="90">
        <f>IF(ISNA(VLOOKUP($B365,'[1]1718  Exp_Rev Access'!$F$7:$GK$318,7,FALSE)),"",VLOOKUP($B365,'[1]1718  Exp_Rev Access'!$F$7:$GK$318,7,FALSE))</f>
        <v>0</v>
      </c>
      <c r="M365" s="90">
        <f>IF(ISNA(VLOOKUP($B365,'[1]1718  Exp_Rev Access'!$F$7:$GK$318,8,FALSE)),"",VLOOKUP($B365,'[1]1718  Exp_Rev Access'!$F$7:$GK$318,8,FALSE))</f>
        <v>0</v>
      </c>
      <c r="N365" s="56">
        <f t="shared" ref="N365:N374" si="941">SUM(H365:M365)</f>
        <v>11040631.17</v>
      </c>
      <c r="O365" s="91">
        <f t="shared" ref="O365:O374" si="942">N365/E365</f>
        <v>0.15674240336300177</v>
      </c>
      <c r="P365" s="56">
        <f t="shared" ref="P365:P374" si="943">N365/D365</f>
        <v>1918.0049667234741</v>
      </c>
      <c r="Q365" s="90">
        <f>IF(ISNA(VLOOKUP($B365,'[1]1718  Exp_Rev Access'!$F$7:$GK$318,10,FALSE)),"",VLOOKUP($B365,'[1]1718  Exp_Rev Access'!$F$7:$GK$318,10,FALSE))</f>
        <v>53291.37</v>
      </c>
      <c r="R365" s="90">
        <f>IF(ISNA(VLOOKUP($B365,'[1]1718  Exp_Rev Access'!$F$7:$GK$318,11,FALSE)),"",VLOOKUP($B365,'[1]1718  Exp_Rev Access'!$F$7:$GK$318,11,FALSE))</f>
        <v>0</v>
      </c>
      <c r="S365" s="90">
        <f>IF(ISNA(VLOOKUP($B365,'[1]1718  Exp_Rev Access'!$F$7:$GK$318,12,FALSE)),"",VLOOKUP($B365,'[1]1718  Exp_Rev Access'!$F$7:$GK$318,12,FALSE))</f>
        <v>0</v>
      </c>
      <c r="T365" s="90">
        <f>IF(ISNA(VLOOKUP($B365,'[1]1718  Exp_Rev Access'!$F$7:$GK$318,13,FALSE)),"",VLOOKUP($B365,'[1]1718  Exp_Rev Access'!$F$7:$GK$318,13,FALSE))</f>
        <v>0</v>
      </c>
      <c r="U365" s="90">
        <f>IF(ISNA(VLOOKUP($B365,'[1]1718  Exp_Rev Access'!$F$7:$GK$318,14,FALSE)),"",VLOOKUP($B365,'[1]1718  Exp_Rev Access'!$F$7:$GK$318,14,FALSE))</f>
        <v>0</v>
      </c>
      <c r="V365" s="90">
        <f>IF(ISNA(VLOOKUP($B365,'[1]1718  Exp_Rev Access'!$F$7:$GK$318,15,FALSE)),"",VLOOKUP($B365,'[1]1718  Exp_Rev Access'!$F$7:$GK$318,15,FALSE))</f>
        <v>200</v>
      </c>
      <c r="W365" s="90">
        <f>IF(ISNA(VLOOKUP($B365,'[1]1718  Exp_Rev Access'!$F$7:$GK$318,16,FALSE)),"",VLOOKUP($B365,'[1]1718  Exp_Rev Access'!$F$7:$GK$318,16,FALSE))</f>
        <v>0</v>
      </c>
      <c r="X365" s="90">
        <f>IF(ISNA(VLOOKUP($B365,'[1]1718  Exp_Rev Access'!$F$7:$GK$318,17,FALSE)),"",VLOOKUP($B365,'[1]1718  Exp_Rev Access'!$F$7:$GK$318,17,FALSE))</f>
        <v>0</v>
      </c>
      <c r="Y365" s="90">
        <f>IF(ISNA(VLOOKUP($B365,'[1]1718  Exp_Rev Access'!$F$7:$GK$318,18,FALSE)),"",VLOOKUP($B365,'[1]1718  Exp_Rev Access'!$F$7:$GK$318,18,FALSE))</f>
        <v>175565.65</v>
      </c>
      <c r="Z365" s="90">
        <f>IF(ISNA(VLOOKUP($B365,'[1]1718  Exp_Rev Access'!$F$7:$GK$318,19,FALSE)),"",VLOOKUP($B365,'[1]1718  Exp_Rev Access'!$F$7:$GK$318,19,FALSE))</f>
        <v>2947.3</v>
      </c>
      <c r="AA365" s="90">
        <f>IF(ISNA(VLOOKUP($B365,'[1]1718  Exp_Rev Access'!$F$7:$GK$318,20,FALSE)),"",VLOOKUP($B365,'[1]1718  Exp_Rev Access'!$F$7:$GK$318,20,FALSE))</f>
        <v>0</v>
      </c>
      <c r="AB365" s="90">
        <f>IF(ISNA(VLOOKUP($B365,'[1]1718  Exp_Rev Access'!$F$7:$GK$318,21,FALSE)),"",VLOOKUP($B365,'[1]1718  Exp_Rev Access'!$F$7:$GK$318,21,FALSE))</f>
        <v>0</v>
      </c>
      <c r="AC365" s="90">
        <f>IF(ISNA(VLOOKUP($B365,'[1]1718  Exp_Rev Access'!$F$7:$GK$318,22,FALSE)),"",VLOOKUP($B365,'[1]1718  Exp_Rev Access'!$F$7:$GK$318,22,FALSE))</f>
        <v>0</v>
      </c>
      <c r="AD365" s="90">
        <f>IF(ISNA(VLOOKUP($B365,'[1]1718  Exp_Rev Access'!$F$7:$GK$318,23,FALSE)),"",VLOOKUP($B365,'[1]1718  Exp_Rev Access'!$F$7:$GK$318,23,FALSE))</f>
        <v>675407.75</v>
      </c>
      <c r="AE365" s="90">
        <f>IF(ISNA(VLOOKUP($B365,'[1]1718  Exp_Rev Access'!$F$7:$GK$318,24,FALSE)),"",VLOOKUP($B365,'[1]1718  Exp_Rev Access'!$F$7:$GK$318,24,FALSE))</f>
        <v>120410.82</v>
      </c>
      <c r="AF365" s="90">
        <f>IF(ISNA(VLOOKUP($B365,'[1]1718  Exp_Rev Access'!$F$7:$GK$318,25,FALSE)),"",VLOOKUP($B365,'[1]1718  Exp_Rev Access'!$F$7:$GK$318,25,FALSE))</f>
        <v>0</v>
      </c>
      <c r="AG365" s="90">
        <f>IF(ISNA(VLOOKUP($B365,'[1]1718  Exp_Rev Access'!$F$7:$GK$318,26,FALSE)),"",VLOOKUP($B365,'[1]1718  Exp_Rev Access'!$F$7:$GK$318,26,FALSE))</f>
        <v>145789.21</v>
      </c>
      <c r="AH365" s="90">
        <f>IF(ISNA(VLOOKUP($B365,'[1]1718  Exp_Rev Access'!$F$7:$GK$318,27,FALSE)),"",VLOOKUP($B365,'[1]1718  Exp_Rev Access'!$F$7:$GK$318,27,FALSE))</f>
        <v>5497.31</v>
      </c>
      <c r="AI365" s="90">
        <f>IF(ISNA(VLOOKUP($B365,'[1]1718  Exp_Rev Access'!$F$7:$GK$318,28,FALSE)),"",VLOOKUP($B365,'[1]1718  Exp_Rev Access'!$F$7:$GK$318,28,FALSE))</f>
        <v>2290</v>
      </c>
      <c r="AJ365" s="90">
        <f>IF(ISNA(VLOOKUP($B365,'[1]1718  Exp_Rev Access'!$F$7:$GK$318,29,FALSE)),"",VLOOKUP($B365,'[1]1718  Exp_Rev Access'!$F$7:$GK$318,29,FALSE))</f>
        <v>794.76</v>
      </c>
      <c r="AK365" s="90">
        <f>IF(ISNA(VLOOKUP($B365,'[1]1718  Exp_Rev Access'!$F$7:$GK$318,30,FALSE)),"",VLOOKUP($B365,'[1]1718  Exp_Rev Access'!$F$7:$GK$318,30,FALSE))</f>
        <v>30153.07</v>
      </c>
      <c r="AL365" s="90">
        <f>IF(ISNA(VLOOKUP($B365,'[1]1718  Exp_Rev Access'!$F$7:$GK$318,31,FALSE)),"",VLOOKUP($B365,'[1]1718  Exp_Rev Access'!$F$7:$GK$318,31,FALSE))</f>
        <v>0</v>
      </c>
      <c r="AM365" s="56">
        <f t="shared" ref="AM365:AM374" si="944">SUM(Q365:AL365)</f>
        <v>1212347.24</v>
      </c>
      <c r="AN365" s="92">
        <f t="shared" ref="AN365:AN374" si="945">AM365/E365</f>
        <v>1.7211535933239756E-2</v>
      </c>
      <c r="AO365" s="71">
        <f t="shared" ref="AO365:AO374" si="946">AM365/D365</f>
        <v>210.61187462106804</v>
      </c>
      <c r="AP365" s="90">
        <f>IF(ISNA(VLOOKUP($B365,'[1]1718  Exp_Rev Access'!$F$7:$GK$318,33,FALSE)),"",VLOOKUP($B365,'[1]1718  Exp_Rev Access'!$F$7:$GK$318,33,FALSE))</f>
        <v>37961571.810000002</v>
      </c>
      <c r="AQ365" s="90">
        <f>IF(ISNA(VLOOKUP($B365,'[1]1718  Exp_Rev Access'!$F$7:$GK$318,34,FALSE)),"",VLOOKUP($B365,'[1]1718  Exp_Rev Access'!$F$7:$GK$318,34,FALSE))</f>
        <v>1135592.82</v>
      </c>
      <c r="AR365" s="90">
        <f>IF(ISNA(VLOOKUP($B365,'[1]1718  Exp_Rev Access'!$F$7:$GK$318,35,FALSE)),"",VLOOKUP($B365,'[1]1718  Exp_Rev Access'!$F$7:$GK$318,35,FALSE))</f>
        <v>4019379.12</v>
      </c>
      <c r="AS365" s="90">
        <f>IF(ISNA(VLOOKUP($B365,'[1]1718  Exp_Rev Access'!$F$7:$GK$318,36,FALSE)),"",VLOOKUP($B365,'[1]1718  Exp_Rev Access'!$F$7:$GK$318,36,FALSE))</f>
        <v>0</v>
      </c>
      <c r="AT365" s="90">
        <f>IF(ISNA(VLOOKUP($B365,'[1]1718  Exp_Rev Access'!$F$7:$GK$318,37,FALSE)),"",VLOOKUP($B365,'[1]1718  Exp_Rev Access'!$F$7:$GK$318,37,FALSE))</f>
        <v>0</v>
      </c>
      <c r="AU365" s="56">
        <f t="shared" ref="AU365:AU374" si="947">SUM(AP365:AT365)</f>
        <v>43116543.75</v>
      </c>
      <c r="AV365" s="93">
        <f t="shared" ref="AV365:AV374" si="948">AU365/E365</f>
        <v>0.6121199583629432</v>
      </c>
      <c r="AW365" s="56">
        <f t="shared" ref="AW365:AW374" si="949">AU365/D365</f>
        <v>7490.3095472620489</v>
      </c>
      <c r="AX365" s="90">
        <f>IF(ISNA(VLOOKUP($B365,'[1]1718  Exp_Rev Access'!$F$7:$GK$318,39,FALSE)),"",VLOOKUP($B365,'[1]1718  Exp_Rev Access'!$F$7:$GK$318,39,FALSE))</f>
        <v>0</v>
      </c>
      <c r="AY365" s="90">
        <f>IF(ISNA(VLOOKUP($B365,'[1]1718  Exp_Rev Access'!$F$7:$GK$318,40,FALSE)),"",VLOOKUP($B365,'[1]1718  Exp_Rev Access'!$F$7:$GK$318,40,FALSE))</f>
        <v>4958297.34</v>
      </c>
      <c r="AZ365" s="90">
        <f>IF(ISNA(VLOOKUP($B365,'[1]1718  Exp_Rev Access'!$F$7:$GK$318,41,FALSE)),"",VLOOKUP($B365,'[1]1718  Exp_Rev Access'!$F$7:$GK$318,41,FALSE))</f>
        <v>211260.14</v>
      </c>
      <c r="BA365" s="90">
        <f>IF(ISNA(VLOOKUP($B365,'[1]1718  Exp_Rev Access'!$F$7:$GK$318,42,FALSE)),"",VLOOKUP($B365,'[1]1718  Exp_Rev Access'!$F$7:$GK$318,42,FALSE))</f>
        <v>0</v>
      </c>
      <c r="BB365" s="90">
        <f>IF(ISNA(VLOOKUP($B365,'[1]1718  Exp_Rev Access'!$F$7:$GK$318,43,FALSE)),"",VLOOKUP($B365,'[1]1718  Exp_Rev Access'!$F$7:$GK$318,43,FALSE))</f>
        <v>0</v>
      </c>
      <c r="BC365" s="90">
        <f>IF(ISNA(VLOOKUP($B365,'[1]1718  Exp_Rev Access'!$F$7:$GK$318,44,FALSE)),"",VLOOKUP($B365,'[1]1718  Exp_Rev Access'!$F$7:$GK$318,44,FALSE))</f>
        <v>1360979.23</v>
      </c>
      <c r="BD365" s="90">
        <f>IF(ISNA(VLOOKUP($B365,'[1]1718  Exp_Rev Access'!$F$7:$GK$318,45,FALSE)),"",VLOOKUP($B365,'[1]1718  Exp_Rev Access'!$F$7:$GK$318,45,FALSE))</f>
        <v>0</v>
      </c>
      <c r="BE365" s="90">
        <f>IF(ISNA(VLOOKUP($B365,'[1]1718  Exp_Rev Access'!$F$7:$GK$318,46,FALSE)),"",VLOOKUP($B365,'[1]1718  Exp_Rev Access'!$F$7:$GK$318,46,FALSE))</f>
        <v>291162.58</v>
      </c>
      <c r="BF365" s="90">
        <f>IF(ISNA(VLOOKUP($B365,'[1]1718  Exp_Rev Access'!$F$7:$GK$318,47,FALSE)),"",VLOOKUP($B365,'[1]1718  Exp_Rev Access'!$F$7:$GK$318,47,FALSE))</f>
        <v>0</v>
      </c>
      <c r="BG365" s="90">
        <f>IF(ISNA(VLOOKUP($B365,'[1]1718  Exp_Rev Access'!$F$7:$GK$318,48,FALSE)),"",VLOOKUP($B365,'[1]1718  Exp_Rev Access'!$F$7:$GK$318,48,FALSE))</f>
        <v>168190.46</v>
      </c>
      <c r="BH365" s="90">
        <f>IF(ISNA(VLOOKUP($B365,'[1]1718  Exp_Rev Access'!$F$7:$GK$318,49,FALSE)),"",VLOOKUP($B365,'[1]1718  Exp_Rev Access'!$F$7:$GK$318,49,FALSE))</f>
        <v>124772.66</v>
      </c>
      <c r="BI365" s="90">
        <f>IF(ISNA(VLOOKUP($B365,'[1]1718  Exp_Rev Access'!$F$7:$GK$318,50,FALSE)),"",VLOOKUP($B365,'[1]1718  Exp_Rev Access'!$F$7:$GK$318,50,FALSE))</f>
        <v>0</v>
      </c>
      <c r="BJ365" s="90">
        <f>IF(ISNA(VLOOKUP($B365,'[1]1718  Exp_Rev Access'!$F$7:$GK$318,51,FALSE)),"",VLOOKUP($B365,'[1]1718  Exp_Rev Access'!$F$7:$GK$318,51,FALSE))</f>
        <v>41226.75</v>
      </c>
      <c r="BK365" s="90">
        <f>IF(ISNA(VLOOKUP($B365,'[1]1718  Exp_Rev Access'!$F$7:$GK$318,52,FALSE)),"",VLOOKUP($B365,'[1]1718  Exp_Rev Access'!$F$7:$GK$318,52,FALSE))</f>
        <v>3097753.48</v>
      </c>
      <c r="BL365" s="90">
        <f>IF(ISNA(VLOOKUP($B365,'[1]1718  Exp_Rev Access'!$F$7:$GK$318,53,FALSE)),"",VLOOKUP($B365,'[1]1718  Exp_Rev Access'!$F$7:$GK$318,53,FALSE))</f>
        <v>0</v>
      </c>
      <c r="BM365" s="90">
        <f>IF(ISNA(VLOOKUP($B365,'[1]1718  Exp_Rev Access'!$F$7:$GK$318,54,FALSE)),"",VLOOKUP($B365,'[1]1718  Exp_Rev Access'!$F$7:$GK$318,54,FALSE))</f>
        <v>0</v>
      </c>
      <c r="BN365" s="90">
        <f>IF(ISNA(VLOOKUP($B365,'[1]1718  Exp_Rev Access'!$F$7:$GK$318,55,FALSE)),"",VLOOKUP($B365,'[1]1718  Exp_Rev Access'!$F$7:$GK$318,55,FALSE))</f>
        <v>0</v>
      </c>
      <c r="BO365" s="90">
        <f>IF(ISNA(VLOOKUP($B365,'[1]1718  Exp_Rev Access'!$F$7:$GK$318,56,FALSE)),"",VLOOKUP($B365,'[1]1718  Exp_Rev Access'!$F$7:$GK$318,56,FALSE))</f>
        <v>0</v>
      </c>
      <c r="BP365" s="90">
        <f>IF(ISNA(VLOOKUP($B365,'[1]1718  Exp_Rev Access'!$F$7:$GK$318,57,FALSE)),"",VLOOKUP($B365,'[1]1718  Exp_Rev Access'!$F$7:$GK$318,57,FALSE))</f>
        <v>0</v>
      </c>
      <c r="BQ365" s="90">
        <f>IF(ISNA(VLOOKUP($B365,'[1]1718  Exp_Rev Access'!$F$7:$GK$318,58,FALSE)),"",VLOOKUP($B365,'[1]1718  Exp_Rev Access'!$F$7:$GK$318,58,FALSE))</f>
        <v>0</v>
      </c>
      <c r="BR365" s="90">
        <f>IF(ISNA(VLOOKUP($B365,'[1]1718  Exp_Rev Access'!$F$7:$GK$318,59,FALSE)),"",VLOOKUP($B365,'[1]1718  Exp_Rev Access'!$F$7:$GK$318,59,FALSE))</f>
        <v>0</v>
      </c>
      <c r="BS365" s="90">
        <f>IF(ISNA(VLOOKUP($B365,'[1]1718  Exp_Rev Access'!$F$7:$GK$318,60,FALSE)),"",VLOOKUP($B365,'[1]1718  Exp_Rev Access'!$F$7:$GK$318,60,FALSE))</f>
        <v>0</v>
      </c>
      <c r="BT365" s="90">
        <f>IF(ISNA(VLOOKUP($B365,'[1]1718  Exp_Rev Access'!$F$7:$GK$318,61,FALSE)),"",VLOOKUP($B365,'[1]1718  Exp_Rev Access'!$F$7:$GK$318,61,FALSE))</f>
        <v>0</v>
      </c>
      <c r="BU365" s="90">
        <f>IF(ISNA(VLOOKUP($B365,'[1]1718  Exp_Rev Access'!$F$7:$GK$318,62,FALSE)),"",VLOOKUP($B365,'[1]1718  Exp_Rev Access'!$F$7:$GK$318,62,FALSE))</f>
        <v>0</v>
      </c>
      <c r="BV365" s="56">
        <f t="shared" si="893"/>
        <v>10253642.639999999</v>
      </c>
      <c r="BW365" s="92">
        <f t="shared" ref="BW365:BW374" si="950">BV365/E365</f>
        <v>0.14556962965904005</v>
      </c>
      <c r="BX365" s="71">
        <f t="shared" ref="BX365:BX374" si="951">BV365/D365</f>
        <v>1781.2874289258223</v>
      </c>
      <c r="BY365" s="90">
        <f>IF(ISNA(VLOOKUP($B365,'[1]1718  Exp_Rev Access'!$F$7:$GK$318,64,FALSE)),"",VLOOKUP($B365,'[1]1718  Exp_Rev Access'!$F$7:$GK$318,64,FALSE))</f>
        <v>0</v>
      </c>
      <c r="BZ365" s="90">
        <f>IF(ISNA(VLOOKUP($B365,'[1]1718  Exp_Rev Access'!$F$7:$GK$318,65,FALSE)),"",VLOOKUP($B365,'[1]1718  Exp_Rev Access'!$F$7:$GK$318,65,FALSE))</f>
        <v>46406.34</v>
      </c>
      <c r="CA365" s="90">
        <f>IF(ISNA(VLOOKUP($B365,'[1]1718  Exp_Rev Access'!$F$7:$GK$318,66,FALSE)),"",VLOOKUP($B365,'[1]1718  Exp_Rev Access'!$F$7:$GK$318,66,FALSE))</f>
        <v>11401.43</v>
      </c>
      <c r="CB365" s="90">
        <f>IF(ISNA(VLOOKUP($B365,'[1]1718  Exp_Rev Access'!$F$7:$GK$318,67,FALSE)),"",VLOOKUP($B365,'[1]1718  Exp_Rev Access'!$F$7:$GK$318,67,FALSE))</f>
        <v>0</v>
      </c>
      <c r="CC365" s="90">
        <f>IF(ISNA(VLOOKUP($B365,'[1]1718  Exp_Rev Access'!$F$7:$GK$318,68,FALSE)),"",VLOOKUP($B365,'[1]1718  Exp_Rev Access'!$F$7:$GK$318,68,FALSE))</f>
        <v>77.33</v>
      </c>
      <c r="CD365" s="90">
        <f>IF(ISNA(VLOOKUP($B365,'[1]1718  Exp_Rev Access'!$F$7:$GK$318,69,FALSE)),"",VLOOKUP($B365,'[1]1718  Exp_Rev Access'!$F$7:$GK$318,69,FALSE))</f>
        <v>0</v>
      </c>
      <c r="CE365" s="56">
        <f t="shared" si="881"/>
        <v>57885.1</v>
      </c>
      <c r="CF365" s="92">
        <f t="shared" si="896"/>
        <v>8.21787228755663E-4</v>
      </c>
      <c r="CG365" s="78">
        <f t="shared" si="897"/>
        <v>10.055938613452021</v>
      </c>
      <c r="CH365" s="90">
        <f>IF(ISNA(VLOOKUP($B365,'[1]1718  Exp_Rev Access'!$F$7:$GK$318,$CH$2,FALSE)),"",VLOOKUP($B365,'[1]1718  Exp_Rev Access'!$F$7:$GK$318,$CH$2,FALSE))</f>
        <v>0</v>
      </c>
      <c r="CI365" s="90">
        <f>IF(ISNA(VLOOKUP($B365,'[1]1718  Exp_Rev Access'!$F$7:$GK$318,$CI$2,FALSE)),"",VLOOKUP($B365,'[1]1718  Exp_Rev Access'!$F$7:$GK$318,$CI$2,FALSE))</f>
        <v>0</v>
      </c>
      <c r="CJ365" s="90">
        <f>IF(ISNA(VLOOKUP($B365,'[1]1718  Exp_Rev Access'!$F$7:$GK$318,$CJ$2,FALSE)),"",VLOOKUP($B365,'[1]1718  Exp_Rev Access'!$F$7:$GK$318,$CJ$2,FALSE))</f>
        <v>0</v>
      </c>
      <c r="CK365" s="90">
        <f>IF(ISNA(VLOOKUP($B365,'[1]1718  Exp_Rev Access'!$F$7:$GK$318,$CK$2,FALSE)),"",VLOOKUP($B365,'[1]1718  Exp_Rev Access'!$F$7:$GK$318,$CK$2,FALSE))</f>
        <v>0</v>
      </c>
      <c r="CL365" s="90">
        <f>IF(ISNA(VLOOKUP($B365,'[1]1718  Exp_Rev Access'!$F$7:$GK$318,$CL$2,FALSE)),"",VLOOKUP($B365,'[1]1718  Exp_Rev Access'!$F$7:$GK$318,$CL$2,FALSE))</f>
        <v>0</v>
      </c>
      <c r="CM365" s="90">
        <f>IF(ISNA(VLOOKUP($B365,'[1]1718  Exp_Rev Access'!$F$7:$GK$318,$CM$2,FALSE)),"",VLOOKUP($B365,'[1]1718  Exp_Rev Access'!$F$7:$GK$318,$CM$2,FALSE))</f>
        <v>0</v>
      </c>
      <c r="CN365" s="90">
        <f>IF(ISNA(VLOOKUP($B365,'[1]1718  Exp_Rev Access'!$F$7:$GK$318,$CN$2,FALSE)),"",VLOOKUP($B365,'[1]1718  Exp_Rev Access'!$F$7:$GK$318,$CN$2,FALSE))</f>
        <v>0</v>
      </c>
      <c r="CO365" s="90">
        <f>IF(ISNA(VLOOKUP($B365,'[1]1718  Exp_Rev Access'!$F$7:$GK$318,$CO$2,FALSE)),"",VLOOKUP($B365,'[1]1718  Exp_Rev Access'!$F$7:$GK$318,$CO$2,FALSE))</f>
        <v>0</v>
      </c>
      <c r="CP365" s="90">
        <f>IF(ISNA(VLOOKUP($B365,'[1]1718  Exp_Rev Access'!$F$7:$GK$318,$CP$2,FALSE)),"",VLOOKUP($B365,'[1]1718  Exp_Rev Access'!$F$7:$GK$318,$CP$2,FALSE))</f>
        <v>0</v>
      </c>
      <c r="CQ365" s="90">
        <f>IF(ISNA(VLOOKUP($B365,'[1]1718  Exp_Rev Access'!$F$7:$GK$318,$CQ$2,FALSE)),"",VLOOKUP($B365,'[1]1718  Exp_Rev Access'!$F$7:$GK$318,$CQ$2,FALSE))</f>
        <v>1069137</v>
      </c>
      <c r="CR365" s="90">
        <f>IF(ISNA(VLOOKUP($B365,'[1]1718  Exp_Rev Access'!$F$7:$GK$318,$CR$2,FALSE)),"",VLOOKUP($B365,'[1]1718  Exp_Rev Access'!$F$7:$GK$318,$CR$2,FALSE))</f>
        <v>0</v>
      </c>
      <c r="CS365" s="90">
        <f>IF(ISNA(VLOOKUP($B365,'[1]1718  Exp_Rev Access'!$F$7:$GK$318,$CS$2,FALSE)),"",VLOOKUP($B365,'[1]1718  Exp_Rev Access'!$F$7:$GK$318,$CS$2,FALSE))</f>
        <v>39471</v>
      </c>
      <c r="CT365" s="90">
        <f>IF(ISNA(VLOOKUP($B365,'[1]1718  Exp_Rev Access'!$F$7:$GK$318,$CT$2,FALSE)),"",VLOOKUP($B365,'[1]1718  Exp_Rev Access'!$F$7:$GK$318,$CT$2,FALSE))</f>
        <v>0</v>
      </c>
      <c r="CU365" s="90">
        <f>IF(ISNA(VLOOKUP($B365,'[1]1718  Exp_Rev Access'!$F$7:$GK$318,$CU$2,FALSE)),"",VLOOKUP($B365,'[1]1718  Exp_Rev Access'!$F$7:$GK$318,$CU$2,FALSE))</f>
        <v>1184864.79</v>
      </c>
      <c r="CV365" s="90">
        <f>IF(ISNA(VLOOKUP($B365,'[1]1718  Exp_Rev Access'!$F$7:$GK$318,$CV$2,FALSE)),"",VLOOKUP($B365,'[1]1718  Exp_Rev Access'!$F$7:$GK$318,$CV$2,FALSE))</f>
        <v>194575.07</v>
      </c>
      <c r="CW365" s="90">
        <f>IF(ISNA(VLOOKUP($B365,'[1]1718  Exp_Rev Access'!$F$7:$GK$318,$CW$2,FALSE)),"",VLOOKUP($B365,'[1]1718  Exp_Rev Access'!$F$7:$GK$318,$CW$2,FALSE))</f>
        <v>0</v>
      </c>
      <c r="CX365" s="90">
        <f>IF(ISNA(VLOOKUP($B365,'[1]1718  Exp_Rev Access'!$F$7:$GK$318,$CX$2,FALSE)),"",VLOOKUP($B365,'[1]1718  Exp_Rev Access'!$F$7:$GK$318,$CX$2,FALSE))</f>
        <v>0</v>
      </c>
      <c r="CY365" s="90">
        <f>IF(ISNA(VLOOKUP($B365,'[1]1718  Exp_Rev Access'!$F$7:$GK$318,$CY$2,FALSE)),"",VLOOKUP($B365,'[1]1718  Exp_Rev Access'!$F$7:$GK$318,$CY$2,FALSE))</f>
        <v>0</v>
      </c>
      <c r="CZ365" s="90">
        <f>IF(ISNA(VLOOKUP($B365,'[1]1718  Exp_Rev Access'!$F$7:$GK$318,$CZ$2,FALSE)),"",VLOOKUP($B365,'[1]1718  Exp_Rev Access'!$F$7:$GK$318,$CZ$2,FALSE))</f>
        <v>0</v>
      </c>
      <c r="DA365" s="90">
        <f>IF(ISNA(VLOOKUP($B365,'[1]1718  Exp_Rev Access'!$F$7:$GK$318,$DA$2,FALSE)),"",VLOOKUP($B365,'[1]1718  Exp_Rev Access'!$F$7:$GK$318,$DA$2,FALSE))</f>
        <v>0</v>
      </c>
      <c r="DB365" s="90">
        <f>IF(ISNA(VLOOKUP($B365,'[1]1718  Exp_Rev Access'!$F$7:$GK$318,$DB$2,FALSE)),"",VLOOKUP($B365,'[1]1718  Exp_Rev Access'!$F$7:$GK$318,$DB$2,FALSE))</f>
        <v>0</v>
      </c>
      <c r="DC365" s="90">
        <f>IF(ISNA(VLOOKUP($B365,'[1]1718  Exp_Rev Access'!$F$7:$GK$318,$DC$2,FALSE)),"",VLOOKUP($B365,'[1]1718  Exp_Rev Access'!$F$7:$GK$318,$DC$2,FALSE))</f>
        <v>0</v>
      </c>
      <c r="DD365" s="90">
        <f>IF(ISNA(VLOOKUP($B365,'[1]1718  Exp_Rev Access'!$F$7:$GK$318,$DD$2,FALSE)),"",VLOOKUP($B365,'[1]1718  Exp_Rev Access'!$F$7:$GK$318,$DD$2,FALSE))</f>
        <v>0</v>
      </c>
      <c r="DE365" s="90">
        <f>IF(ISNA(VLOOKUP($B365,'[1]1718  Exp_Rev Access'!$F$7:$GK$318,$DE$2,FALSE)),"",VLOOKUP($B365,'[1]1718  Exp_Rev Access'!$F$7:$GK$318,$DE$2,FALSE))</f>
        <v>0</v>
      </c>
      <c r="DF365" s="90">
        <f>IF(ISNA(VLOOKUP($B365,'[1]1718  Exp_Rev Access'!$F$7:$GK$318,$DF$2,FALSE)),"",VLOOKUP($B365,'[1]1718  Exp_Rev Access'!$F$7:$GK$318,$DF$2,FALSE))</f>
        <v>0</v>
      </c>
      <c r="DG365" s="90">
        <f>IF(ISNA(VLOOKUP($B365,'[1]1718  Exp_Rev Access'!$F$7:$GK$318,$DG$2,FALSE)),"",VLOOKUP($B365,'[1]1718  Exp_Rev Access'!$F$7:$GK$318,$DG$2,FALSE))</f>
        <v>0</v>
      </c>
      <c r="DH365" s="90">
        <f>IF(ISNA(VLOOKUP($B365,'[1]1718  Exp_Rev Access'!$F$7:$GK$318,$DH$2,FALSE)),"",VLOOKUP($B365,'[1]1718  Exp_Rev Access'!$F$7:$GK$318,$DH$2,FALSE))</f>
        <v>0</v>
      </c>
      <c r="DI365" s="90">
        <f>IF(ISNA(VLOOKUP($B365,'[1]1718  Exp_Rev Access'!$F$7:$GK$318,$DI$2,FALSE)),"",VLOOKUP($B365,'[1]1718  Exp_Rev Access'!$F$7:$GK$318,$DI$2,FALSE))</f>
        <v>1294398.8999999999</v>
      </c>
      <c r="DJ365" s="90">
        <f>IF(ISNA(VLOOKUP($B365,'[1]1718  Exp_Rev Access'!$F$7:$GK$318,$DJ$2,FALSE)),"",VLOOKUP($B365,'[1]1718  Exp_Rev Access'!$F$7:$GK$318,$DJ$2,FALSE))</f>
        <v>0</v>
      </c>
      <c r="DK365" s="90">
        <f>IF(ISNA(VLOOKUP($B365,'[1]1718  Exp_Rev Access'!$F$7:$GK$318,$DK$2,FALSE)),"",VLOOKUP($B365,'[1]1718  Exp_Rev Access'!$F$7:$GK$318,$DK$2,FALSE))</f>
        <v>656879.91</v>
      </c>
      <c r="DL365" s="90">
        <f>IF(ISNA(VLOOKUP($B365,'[1]1718  Exp_Rev Access'!$F$7:$GK$318,$DL$2,FALSE)),"",VLOOKUP($B365,'[1]1718  Exp_Rev Access'!$F$7:$GK$318,$DL$2,FALSE))</f>
        <v>0</v>
      </c>
      <c r="DM365" s="90">
        <f>IF(ISNA(VLOOKUP($B365,'[1]1718  Exp_Rev Access'!$F$7:$GK$318,$DM$2,FALSE)),"",VLOOKUP($B365,'[1]1718  Exp_Rev Access'!$F$7:$GK$318,$DM$2,FALSE))</f>
        <v>0</v>
      </c>
      <c r="DN365" s="90">
        <f>IF(ISNA(VLOOKUP($B365,'[1]1718  Exp_Rev Access'!$F$7:$GK$318,$DN$2,FALSE)),"",VLOOKUP($B365,'[1]1718  Exp_Rev Access'!$F$7:$GK$318,$DN$2,FALSE))</f>
        <v>0</v>
      </c>
      <c r="DO365" s="90">
        <f>IF(ISNA(VLOOKUP($B365,'[1]1718  Exp_Rev Access'!$F$7:$GK$318,$DO$2,FALSE)),"",VLOOKUP($B365,'[1]1718  Exp_Rev Access'!$F$7:$GK$318,$DO$2,FALSE))</f>
        <v>0</v>
      </c>
      <c r="DP365" s="90">
        <f>IF(ISNA(VLOOKUP($B365,'[1]1718  Exp_Rev Access'!$F$7:$GK$318,$DP$2,FALSE)),"",VLOOKUP($B365,'[1]1718  Exp_Rev Access'!$F$7:$GK$318,$DP$2,FALSE))</f>
        <v>0</v>
      </c>
      <c r="DQ365" s="90">
        <f>IF(ISNA(VLOOKUP($B365,'[1]1718  Exp_Rev Access'!$F$7:$GK$318,$DQ$2,FALSE)),"",VLOOKUP($B365,'[1]1718  Exp_Rev Access'!$F$7:$GK$318,$DQ$2,FALSE))</f>
        <v>0</v>
      </c>
      <c r="DR365" s="90">
        <f>IF(ISNA(VLOOKUP($B365,'[1]1718  Exp_Rev Access'!$F$7:$GK$318,$DR$2,FALSE)),"",VLOOKUP($B365,'[1]1718  Exp_Rev Access'!$F$7:$GK$318,$DR$2,FALSE))</f>
        <v>0</v>
      </c>
      <c r="DS365" s="90">
        <f>IF(ISNA(VLOOKUP($B365,'[1]1718  Exp_Rev Access'!$F$7:$GK$318,$DS$2,FALSE)),"",VLOOKUP($B365,'[1]1718  Exp_Rev Access'!$F$7:$GK$318,$DS$2,FALSE))</f>
        <v>0</v>
      </c>
      <c r="DT365" s="90">
        <f>IF(ISNA(VLOOKUP($B365,'[1]1718  Exp_Rev Access'!$F$7:$GK$318,$DT$2,FALSE)),"",VLOOKUP($B365,'[1]1718  Exp_Rev Access'!$F$7:$GK$318,$DT$2,FALSE))</f>
        <v>0</v>
      </c>
      <c r="DU365" s="90">
        <f>IF(ISNA(VLOOKUP($B365,'[1]1718  Exp_Rev Access'!$F$7:$GK$318,$DU$2,FALSE)),"",VLOOKUP($B365,'[1]1718  Exp_Rev Access'!$F$7:$GK$318,$DU$2,FALSE))</f>
        <v>0</v>
      </c>
      <c r="DV365" s="90">
        <f>IF(ISNA(VLOOKUP($B365,'[1]1718  Exp_Rev Access'!$F$7:$GK$318,$DV$2,FALSE)),"",VLOOKUP($B365,'[1]1718  Exp_Rev Access'!$F$7:$GK$318,$DV$2,FALSE))</f>
        <v>0</v>
      </c>
      <c r="DW365" s="90">
        <f>IF(ISNA(VLOOKUP($B365,'[1]1718  Exp_Rev Access'!$F$7:$GK$318,$DW$2,FALSE)),"",VLOOKUP($B365,'[1]1718  Exp_Rev Access'!$F$7:$GK$318,$DW$2,FALSE))</f>
        <v>0</v>
      </c>
      <c r="DX365" s="90">
        <f>IF(ISNA(VLOOKUP($B365,'[1]1718  Exp_Rev Access'!$F$7:$GK$318,$DX$2,FALSE)),"",VLOOKUP($B365,'[1]1718  Exp_Rev Access'!$F$7:$GK$318,$DX$2,FALSE))</f>
        <v>0</v>
      </c>
      <c r="DY365" s="90">
        <f>IF(ISNA(VLOOKUP($B365,'[1]1718  Exp_Rev Access'!$F$7:$GK$318,$DY$2,FALSE)),"",VLOOKUP($B365,'[1]1718  Exp_Rev Access'!$F$7:$GK$318,$DY$2,FALSE))</f>
        <v>0</v>
      </c>
      <c r="DZ365" s="90">
        <f>IF(ISNA(VLOOKUP($B365,'[1]1718  Exp_Rev Access'!$F$7:$GK$318,$DZ$2,FALSE)),"",VLOOKUP($B365,'[1]1718  Exp_Rev Access'!$F$7:$GK$318,$DZ$2,FALSE))</f>
        <v>0</v>
      </c>
      <c r="EA365" s="90">
        <f>IF(ISNA(VLOOKUP($B365,'[1]1718  Exp_Rev Access'!$F$7:$GK$318,$EA$2,FALSE)),"",VLOOKUP($B365,'[1]1718  Exp_Rev Access'!$F$7:$GK$318,$EA$2,FALSE))</f>
        <v>0</v>
      </c>
      <c r="EB365" s="90">
        <f>IF(ISNA(VLOOKUP($B365,'[1]1718  Exp_Rev Access'!$F$7:$GK$318,$EB$2,FALSE)),"",VLOOKUP($B365,'[1]1718  Exp_Rev Access'!$F$7:$GK$318,$EB$2,FALSE))</f>
        <v>0</v>
      </c>
      <c r="EC365" s="90">
        <f>IF(ISNA(VLOOKUP($B365,'[1]1718  Exp_Rev Access'!$F$7:$GK$318,$EC$2,FALSE)),"",VLOOKUP($B365,'[1]1718  Exp_Rev Access'!$F$7:$GK$318,$EC$2,FALSE))</f>
        <v>0</v>
      </c>
      <c r="ED365" s="90">
        <f>IF(ISNA(VLOOKUP($B365,'[1]1718  Exp_Rev Access'!$F$7:$GK$318,$ED$2,FALSE)),"",VLOOKUP($B365,'[1]1718  Exp_Rev Access'!$F$7:$GK$318,$ED$2,FALSE))</f>
        <v>0</v>
      </c>
      <c r="EE365" s="90">
        <f>IF(ISNA(VLOOKUP($B365,'[1]1718  Exp_Rev Access'!$F$7:$GK$318,$EE$2,FALSE)),"",VLOOKUP($B365,'[1]1718  Exp_Rev Access'!$F$7:$GK$318,$EE$2,FALSE))</f>
        <v>0</v>
      </c>
      <c r="EF365" s="90">
        <f>IF(ISNA(VLOOKUP($B365,'[1]1718  Exp_Rev Access'!$F$7:$GK$318,$EF$2,FALSE)),"",VLOOKUP($B365,'[1]1718  Exp_Rev Access'!$F$7:$GK$318,$EF$2,FALSE))</f>
        <v>0</v>
      </c>
      <c r="EG365" s="90">
        <f>IF(ISNA(VLOOKUP($B365,'[1]1718  Exp_Rev Access'!$F$7:$GK$318,$EG$2,FALSE)),"",VLOOKUP($B365,'[1]1718  Exp_Rev Access'!$F$7:$GK$318,$EG$2,FALSE))</f>
        <v>32903</v>
      </c>
      <c r="EH365" s="90">
        <f>IF(ISNA(VLOOKUP($B365,'[1]1718  Exp_Rev Access'!$F$7:$GK$318,$EH$2,FALSE)),"",VLOOKUP($B365,'[1]1718  Exp_Rev Access'!$F$7:$GK$318,$EH$2,FALSE))</f>
        <v>0</v>
      </c>
      <c r="EI365" s="90">
        <f>IF(ISNA(VLOOKUP($B365,'[1]1718  Exp_Rev Access'!$F$7:$GK$318,$EI$2,FALSE)),"",VLOOKUP($B365,'[1]1718  Exp_Rev Access'!$F$7:$GK$318,$EI$2,FALSE))</f>
        <v>0</v>
      </c>
      <c r="EJ365" s="90">
        <f>IF(ISNA(VLOOKUP($B365,'[1]1718  Exp_Rev Access'!$F$7:$GK$318,$EJ$2,FALSE)),"",VLOOKUP($B365,'[1]1718  Exp_Rev Access'!$F$7:$GK$318,$EJ$2,FALSE))</f>
        <v>0</v>
      </c>
      <c r="EK365" s="90">
        <f>IF(ISNA(VLOOKUP($B365,'[1]1718  Exp_Rev Access'!$F$7:$GK$318,$EK$2,FALSE)),"",VLOOKUP($B365,'[1]1718  Exp_Rev Access'!$F$7:$GK$318,$EK$2,FALSE))</f>
        <v>0</v>
      </c>
      <c r="EL365" s="90">
        <f>IF(ISNA(VLOOKUP($B365,'[1]1718  Exp_Rev Access'!$F$7:$GK$318,$EL$2,FALSE)),"",VLOOKUP($B365,'[1]1718  Exp_Rev Access'!$F$7:$GK$318,$EL$2,FALSE))</f>
        <v>0</v>
      </c>
      <c r="EM365" s="90">
        <f>IF(ISNA(VLOOKUP($B365,'[1]1718  Exp_Rev Access'!$F$7:$GK$318,$EM$2,FALSE)),"",VLOOKUP($B365,'[1]1718  Exp_Rev Access'!$F$7:$GK$318,$EM$2,FALSE))</f>
        <v>0</v>
      </c>
      <c r="EN365" s="90">
        <f>IF(ISNA(VLOOKUP($B365,'[1]1718  Exp_Rev Access'!$F$7:$GK$318,$EN$2,FALSE)),"",VLOOKUP($B365,'[1]1718  Exp_Rev Access'!$F$7:$GK$318,$EN$2,FALSE))</f>
        <v>200</v>
      </c>
      <c r="EO365" s="90">
        <f>IF(ISNA(VLOOKUP($B365,'[1]1718  Exp_Rev Access'!$F$7:$GK$318,$EO$2,FALSE)),"",VLOOKUP($B365,'[1]1718  Exp_Rev Access'!$F$7:$GK$318,$EO$2,FALSE))</f>
        <v>0</v>
      </c>
      <c r="EP365" s="90">
        <f>IF(ISNA(VLOOKUP($B365,'[1]1718  Exp_Rev Access'!$F$7:$GK$318,$EP$2,FALSE)),"",VLOOKUP($B365,'[1]1718  Exp_Rev Access'!$F$7:$GK$318,$EP$2,FALSE))</f>
        <v>0</v>
      </c>
      <c r="EQ365" s="90">
        <f>IF(ISNA(VLOOKUP($B365,'[1]1718  Exp_Rev Access'!$F$7:$GK$318,$EQ$2,FALSE)),"",VLOOKUP($B365,'[1]1718  Exp_Rev Access'!$F$7:$GK$318,$EQ$2,FALSE))</f>
        <v>0</v>
      </c>
      <c r="ER365" s="90">
        <f>IF(ISNA(VLOOKUP($B365,'[1]1718  Exp_Rev Access'!$F$7:$GK$318,$ER$2,FALSE)),"",VLOOKUP($B365,'[1]1718  Exp_Rev Access'!$F$7:$GK$318,$ER$2,FALSE))</f>
        <v>0</v>
      </c>
      <c r="ES365" s="90">
        <f>IF(ISNA(VLOOKUP($B365,'[1]1718  Exp_Rev Access'!$F$7:$GK$318,$ES$2,FALSE)),"",VLOOKUP($B365,'[1]1718  Exp_Rev Access'!$F$7:$GK$318,$ES$2,FALSE))</f>
        <v>0</v>
      </c>
      <c r="ET365" s="90">
        <f>IF(ISNA(VLOOKUP($B365,'[1]1718  Exp_Rev Access'!$F$7:$GK$318,$ET$2,FALSE)),"",VLOOKUP($B365,'[1]1718  Exp_Rev Access'!$F$7:$GK$318,$ET$2,FALSE))</f>
        <v>0</v>
      </c>
      <c r="EU365" s="90">
        <f>IF(ISNA(VLOOKUP($B365,'[1]1718  Exp_Rev Access'!$F$7:$GK$318,$EU$2,FALSE)),"",VLOOKUP($B365,'[1]1718  Exp_Rev Access'!$F$7:$GK$318,$EU$2,FALSE))</f>
        <v>0</v>
      </c>
      <c r="EV365" s="90">
        <f>IF(ISNA(VLOOKUP($B365,'[1]1718  Exp_Rev Access'!$F$7:$GK$318,$EV$2,FALSE)),"",VLOOKUP($B365,'[1]1718  Exp_Rev Access'!$F$7:$GK$318,$EV$2,FALSE))</f>
        <v>17885.32</v>
      </c>
      <c r="EW365" s="90">
        <f>IF(ISNA(VLOOKUP($B365,'[1]1718  Exp_Rev Access'!$F$7:$GK$318,$EW$2,FALSE)),"",VLOOKUP($B365,'[1]1718  Exp_Rev Access'!$F$7:$GK$318,$EW$2,FALSE))</f>
        <v>0</v>
      </c>
      <c r="EX365" s="90">
        <f>IF(ISNA(VLOOKUP($B365,'[1]1718  Exp_Rev Access'!$F$7:$GK$318,$EX$2,FALSE)),"",VLOOKUP($B365,'[1]1718  Exp_Rev Access'!$F$7:$GK$318,$EX$2,FALSE))</f>
        <v>0</v>
      </c>
      <c r="EY365" s="90">
        <f>IF(ISNA(VLOOKUP($B365,'[1]1718  Exp_Rev Access'!$F$7:$GK$318,$EY$2,FALSE)),"",VLOOKUP($B365,'[1]1718  Exp_Rev Access'!$F$7:$GK$318,$EY$2,FALSE))</f>
        <v>0</v>
      </c>
      <c r="EZ365" s="90">
        <f>IF(ISNA(VLOOKUP($B365,'[1]1718  Exp_Rev Access'!$F$7:$GK$318,$EZ$2,FALSE)),"",VLOOKUP($B365,'[1]1718  Exp_Rev Access'!$F$7:$GK$318,$EZ$2,FALSE))</f>
        <v>0</v>
      </c>
      <c r="FA365" s="90">
        <f>IF(ISNA(VLOOKUP($B365,'[1]1718  Exp_Rev Access'!$F$7:$GK$318,$FA$2,FALSE)),"",VLOOKUP($B365,'[1]1718  Exp_Rev Access'!$F$7:$GK$318,$FA$2,FALSE))</f>
        <v>0</v>
      </c>
      <c r="FB365" s="90">
        <f>IF(ISNA(VLOOKUP($B365,'[1]1718  Exp_Rev Access'!$F$7:$GK$318,$FB$2,FALSE)),"",VLOOKUP($B365,'[1]1718  Exp_Rev Access'!$F$7:$GK$318,$FB$2,FALSE))</f>
        <v>0</v>
      </c>
      <c r="FC365" s="90">
        <f>IF(ISNA(VLOOKUP($B365,'[1]1718  Exp_Rev Access'!$F$7:$GK$318,$FC$2,FALSE)),"",VLOOKUP($B365,'[1]1718  Exp_Rev Access'!$F$7:$GK$318,$FC$2,FALSE))</f>
        <v>0</v>
      </c>
      <c r="FD365" s="90">
        <f>IF(ISNA(VLOOKUP($B365,'[1]1718  Exp_Rev Access'!$F$7:$GK$318,$FD$2,FALSE)),"",VLOOKUP($B365,'[1]1718  Exp_Rev Access'!$F$7:$GK$318,$FD$2,FALSE))</f>
        <v>0</v>
      </c>
      <c r="FE365" s="90">
        <f>IF(ISNA(VLOOKUP($B365,'[1]1718  Exp_Rev Access'!$F$7:$GK$318,$FE$2,FALSE)),"",VLOOKUP($B365,'[1]1718  Exp_Rev Access'!$F$7:$GK$318,$FE$2,FALSE))</f>
        <v>0</v>
      </c>
      <c r="FF365" s="90">
        <f>IF(ISNA(VLOOKUP($B365,'[1]1718  Exp_Rev Access'!$F$7:$GK$318,$FF$2,FALSE)),"",VLOOKUP($B365,'[1]1718  Exp_Rev Access'!$F$7:$GK$318,$FF$2,FALSE))</f>
        <v>0</v>
      </c>
      <c r="FG365" s="90">
        <f>IF(ISNA(VLOOKUP($B365,'[1]1718  Exp_Rev Access'!$F$7:$GK$318,$FG$2,FALSE)),"",VLOOKUP($B365,'[1]1718  Exp_Rev Access'!$F$7:$GK$318,$FG$2,FALSE))</f>
        <v>0</v>
      </c>
      <c r="FH365" s="90">
        <f>IF(ISNA(VLOOKUP($B365,'[1]1718  Exp_Rev Access'!$F$7:$GK$318,$FH$2,FALSE)),"",VLOOKUP($B365,'[1]1718  Exp_Rev Access'!$F$7:$GK$318,$FH$2,FALSE))</f>
        <v>0</v>
      </c>
      <c r="FI365" s="90">
        <f>IF(ISNA(VLOOKUP($B365,'[1]1718  Exp_Rev Access'!$F$7:$GK$318,$FI$2,FALSE)),"",VLOOKUP($B365,'[1]1718  Exp_Rev Access'!$F$7:$GK$318,$FI$2,FALSE))</f>
        <v>0</v>
      </c>
      <c r="FJ365" s="90">
        <f>IF(ISNA(VLOOKUP($B365,'[1]1718  Exp_Rev Access'!$F$7:$GK$318,$FJ$2,FALSE)),"",VLOOKUP($B365,'[1]1718  Exp_Rev Access'!$F$7:$GK$318,$FJ$2,FALSE))</f>
        <v>0</v>
      </c>
      <c r="FK365" s="90">
        <f>IF(ISNA(VLOOKUP($B365,'[1]1718  Exp_Rev Access'!$F$7:$GK$318,$FK$2,FALSE)),"",VLOOKUP($B365,'[1]1718  Exp_Rev Access'!$F$7:$GK$318,$FK$2,FALSE))</f>
        <v>0</v>
      </c>
      <c r="FL365" s="90">
        <f>IF(ISNA(VLOOKUP($B365,'[1]1718  Exp_Rev Access'!$F$7:$GK$318,$FL$2,FALSE)),"",VLOOKUP($B365,'[1]1718  Exp_Rev Access'!$F$7:$GK$318,$FL$2,FALSE))</f>
        <v>0</v>
      </c>
      <c r="FM365" s="90">
        <f>IF(ISNA(VLOOKUP($B365,'[1]1718  Exp_Rev Access'!$F$7:$GK$318,$FM$2,FALSE)),"",VLOOKUP($B365,'[1]1718  Exp_Rev Access'!$F$7:$GK$318,$FM$2,FALSE))</f>
        <v>0</v>
      </c>
      <c r="FN365" s="90">
        <f>IF(ISNA(VLOOKUP($B365,'[1]1718  Exp_Rev Access'!$F$7:$GK$318,$FN$2,FALSE)),"",VLOOKUP($B365,'[1]1718  Exp_Rev Access'!$F$7:$GK$318,$FN$2,FALSE))</f>
        <v>0</v>
      </c>
      <c r="FO365" s="90">
        <f>IF(ISNA(VLOOKUP($B365,'[1]1718  Exp_Rev Access'!$F$7:$GK$318,$FO$2,FALSE)),"",VLOOKUP($B365,'[1]1718  Exp_Rev Access'!$F$7:$GK$318,$FO$2,FALSE))</f>
        <v>0</v>
      </c>
      <c r="FP365" s="90">
        <f>IF(ISNA(VLOOKUP($B365,'[1]1718  Exp_Rev Access'!$F$7:$GK$318,$FP$2,FALSE)),"",VLOOKUP($B365,'[1]1718  Exp_Rev Access'!$F$7:$GK$318,$FP$2,FALSE))</f>
        <v>0</v>
      </c>
      <c r="FQ365" s="90">
        <f>IF(ISNA(VLOOKUP($B365,'[1]1718  Exp_Rev Access'!$F$7:$GK$318,$FQ$2,FALSE)),"",VLOOKUP($B365,'[1]1718  Exp_Rev Access'!$F$7:$GK$318,$FQ$2,FALSE))</f>
        <v>0</v>
      </c>
      <c r="FR365" s="90">
        <f>IF(ISNA(VLOOKUP($B365,'[1]1718  Exp_Rev Access'!$F$7:$GK$318,$FR$2,FALSE)),"",VLOOKUP($B365,'[1]1718  Exp_Rev Access'!$F$7:$GK$318,$FR$2,FALSE))</f>
        <v>143819.26999999999</v>
      </c>
      <c r="FS365" s="56">
        <f t="shared" ref="FS365:FS374" si="952">SUM(CH365:FR365)</f>
        <v>4634134.26</v>
      </c>
      <c r="FT365" s="92">
        <f t="shared" ref="FT365:FT374" si="953">FS365/E365</f>
        <v>6.5790200780633967E-2</v>
      </c>
      <c r="FU365" s="94">
        <f t="shared" ref="FU365:FU374" si="954">FS365/D365</f>
        <v>805.05293495312105</v>
      </c>
      <c r="FV365" s="95">
        <f>IF(ISNA(VLOOKUP($B365,'[1]1718  Exp_Rev Access'!$F$7:$GK$318,$FV$2,FALSE)),"",VLOOKUP($B365,'[1]1718  Exp_Rev Access'!$F$7:$GK$318,$FV$2,FALSE))</f>
        <v>0</v>
      </c>
      <c r="FW365" s="95">
        <f>IF(ISNA(VLOOKUP($B365,'[1]1718  Exp_Rev Access'!$F$7:$GK$318,$FW$2,FALSE)),"",VLOOKUP($B365,'[1]1718  Exp_Rev Access'!$F$7:$GK$318,$FW$2,FALSE))</f>
        <v>70600</v>
      </c>
      <c r="FX365" s="95">
        <f>IF(ISNA(VLOOKUP($B365,'[1]1718  Exp_Rev Access'!$F$7:$GK$318,$FX$2,FALSE)),"",VLOOKUP($B365,'[1]1718  Exp_Rev Access'!$F$7:$GK$318,$FX$2,FALSE))</f>
        <v>0</v>
      </c>
      <c r="FY365" s="95">
        <f>IF(ISNA(VLOOKUP($B365,'[1]1718  Exp_Rev Access'!$F$7:$GK$318,$FY$2,FALSE)),"",VLOOKUP($B365,'[1]1718  Exp_Rev Access'!$F$7:$GK$318,$FY$2,FALSE))</f>
        <v>0</v>
      </c>
      <c r="FZ365" s="95">
        <f>IF(ISNA(VLOOKUP($B365,'[1]1718  Exp_Rev Access'!$F$7:$GK$318,$FZ$2,FALSE)),"",VLOOKUP($B365,'[1]1718  Exp_Rev Access'!$F$7:$GK$318,$FZ$2,FALSE))</f>
        <v>0</v>
      </c>
      <c r="GA365" s="95">
        <f>IF(ISNA(VLOOKUP($B365,'[1]1718  Exp_Rev Access'!$F$7:$GK$318,$GA$2,FALSE)),"",VLOOKUP($B365,'[1]1718  Exp_Rev Access'!$F$7:$GK$318,$GA$2,FALSE))</f>
        <v>0</v>
      </c>
      <c r="GB365" s="95">
        <f>IF(ISNA(VLOOKUP($B365,'[1]1718  Exp_Rev Access'!$F$7:$GK$318,$GB$2,FALSE)),"",VLOOKUP($B365,'[1]1718  Exp_Rev Access'!$F$7:$GK$318,$GB$2,FALSE))</f>
        <v>0</v>
      </c>
      <c r="GC365" s="95">
        <f>IF(ISNA(VLOOKUP($B365,'[1]1718  Exp_Rev Access'!$F$7:$GK$318,$GC$2,FALSE)),"",VLOOKUP($B365,'[1]1718  Exp_Rev Access'!$F$7:$GK$318,$GC$2,FALSE))</f>
        <v>0</v>
      </c>
      <c r="GD365" s="95">
        <f>IF(ISNA(VLOOKUP($B365,'[1]1718  Exp_Rev Access'!$F$7:$GK$318,$GD$2,FALSE)),"",VLOOKUP($B365,'[1]1718  Exp_Rev Access'!$F$7:$GK$318,$GD$2,FALSE))</f>
        <v>8623.2800000000007</v>
      </c>
      <c r="GE365" s="95">
        <f>IF(ISNA(VLOOKUP($B365,'[1]1718  Exp_Rev Access'!$F$7:$GK$318,$GE$2,FALSE)),"",VLOOKUP($B365,'[1]1718  Exp_Rev Access'!$F$7:$GK$318,$GE$2,FALSE))</f>
        <v>0</v>
      </c>
      <c r="GF365" s="95">
        <f>IF(ISNA(VLOOKUP($B365,'[1]1718  Exp_Rev Access'!$F$7:$GK$318,$GF$2,FALSE)),"",VLOOKUP($B365,'[1]1718  Exp_Rev Access'!$F$7:$GK$318,$GF$2,FALSE))</f>
        <v>0</v>
      </c>
      <c r="GG365" s="95">
        <f>IF(ISNA(VLOOKUP($B365,'[1]1718  Exp_Rev Access'!$F$7:$GK$318,$GG$2,FALSE)),"",VLOOKUP($B365,'[1]1718  Exp_Rev Access'!$F$7:$GK$318,$GG$2,FALSE))</f>
        <v>0</v>
      </c>
      <c r="GH365" s="95">
        <f>IF(ISNA(VLOOKUP($B365,'[1]1718  Exp_Rev Access'!$F$7:$GK$318,$GH$2,FALSE)),"",VLOOKUP($B365,'[1]1718  Exp_Rev Access'!$F$7:$GK$318,$GH$2,FALSE))</f>
        <v>0</v>
      </c>
      <c r="GI365" s="95">
        <f>IF(ISNA(VLOOKUP($B365,'[1]1718  Exp_Rev Access'!$F$7:$GK$318,$GI$2,FALSE)),"",VLOOKUP($B365,'[1]1718  Exp_Rev Access'!$F$7:$GK$318,$GI$2,FALSE))</f>
        <v>0</v>
      </c>
      <c r="GJ365" s="95">
        <f>IF(ISNA(VLOOKUP($B365,'[1]1718  Exp_Rev Access'!$F$7:$GK$318,$GJ$2,FALSE)),"",VLOOKUP($B365,'[1]1718  Exp_Rev Access'!$F$7:$GK$318,$GJ$2,FALSE))</f>
        <v>0</v>
      </c>
      <c r="GK365" s="95">
        <f>IF(ISNA(VLOOKUP($B365,'[1]1718  Exp_Rev Access'!$F$7:$GK$318,$GK$2,FALSE)),"",VLOOKUP($B365,'[1]1718  Exp_Rev Access'!$F$7:$GK$318,$GK$2,FALSE))</f>
        <v>10000</v>
      </c>
      <c r="GL365" s="95">
        <f>IF(ISNA(VLOOKUP($B365,'[1]1718  Exp_Rev Access'!$F$7:$GK$318,$GL$2,FALSE)),"",VLOOKUP($B365,'[1]1718  Exp_Rev Access'!$F$7:$GK$318,$GL$2,FALSE))</f>
        <v>33654.839999999997</v>
      </c>
      <c r="GM365" s="95">
        <f>IF(ISNA(VLOOKUP($B365,'[1]1718  Exp_Rev Access'!$F$7:$GK$318,$GM$2,FALSE)),"",VLOOKUP($B365,'[1]1718  Exp_Rev Access'!$F$7:$GK$318,$GM$2,FALSE))</f>
        <v>0</v>
      </c>
      <c r="GN365" s="95">
        <f>IF(ISNA(VLOOKUP($B365,'[1]1718  Exp_Rev Access'!$F$7:$GK$318,$GN$2,FALSE)),"",VLOOKUP($B365,'[1]1718  Exp_Rev Access'!$F$7:$GK$318,$GN$2,FALSE))</f>
        <v>0</v>
      </c>
      <c r="GO365" s="95">
        <f>IF(ISNA(VLOOKUP($B365,'[1]1718  Exp_Rev Access'!$F$7:$GK$318,$GO$2,FALSE)),"",VLOOKUP($B365,'[1]1718  Exp_Rev Access'!$F$7:$GK$318,$GO$2,FALSE))</f>
        <v>0</v>
      </c>
      <c r="GP365" s="95">
        <f>IF(ISNA(VLOOKUP($B365,'[1]1718  Exp_Rev Access'!$F$7:$GK$318,$GP$2,FALSE)),"",VLOOKUP($B365,'[1]1718  Exp_Rev Access'!$F$7:$GK$318,$GP$2,FALSE))</f>
        <v>0</v>
      </c>
      <c r="GQ365" s="95">
        <f>IF(ISNA(VLOOKUP($B365,'[1]1718  Exp_Rev Access'!$F$7:$GK$318,$GQ$2,FALSE)),"",VLOOKUP($B365,'[1]1718  Exp_Rev Access'!$F$7:$GK$318,$GQ$2,FALSE))</f>
        <v>0</v>
      </c>
      <c r="GR365" s="95">
        <f>IF(ISNA(VLOOKUP($B365,'[1]1718  Exp_Rev Access'!$F$7:$GK$318,$GR$2,FALSE)),"",VLOOKUP($B365,'[1]1718  Exp_Rev Access'!$F$7:$GK$318,$GR$2,FALSE))</f>
        <v>0</v>
      </c>
      <c r="GS365" s="95">
        <f>IF(ISNA(VLOOKUP($B365,'[1]1718  Exp_Rev Access'!$F$7:$GK$318,$GS$2,FALSE)),"",VLOOKUP($B365,'[1]1718  Exp_Rev Access'!$F$7:$GK$318,$GS$2,FALSE))</f>
        <v>0</v>
      </c>
      <c r="GT365" s="95">
        <f>IF(ISNA(VLOOKUP($B365,'[1]1718  Exp_Rev Access'!$F$7:$GK$318,$GT$2,FALSE)),"",VLOOKUP($B365,'[1]1718  Exp_Rev Access'!$F$7:$GK$318,$GT$2,FALSE))</f>
        <v>0</v>
      </c>
      <c r="GU365" s="56">
        <f t="shared" ref="GU365:GU374" si="955">SUM(FV365:GT365)</f>
        <v>122878.12</v>
      </c>
      <c r="GV365" s="92">
        <f t="shared" ref="GV365:GV374" si="956">GU365/E365</f>
        <v>1.7444846723855675E-3</v>
      </c>
      <c r="GW365" s="96">
        <f t="shared" ref="GW365:GW374" si="957">GU365/D365</f>
        <v>21.34668216270493</v>
      </c>
    </row>
    <row r="366" spans="1:222" x14ac:dyDescent="0.3">
      <c r="A366" s="73"/>
      <c r="B366" s="88" t="s">
        <v>723</v>
      </c>
      <c r="C366" s="89" t="s">
        <v>724</v>
      </c>
      <c r="D366" s="75">
        <f>IF(ISNA(VLOOKUP($B366,'[1]1718 enrollment_Rev_Exp by size'!$A$7:H696,3,FALSE)),"",VLOOKUP($B366,'[1]1718 enrollment_Rev_Exp by size'!$A$7:$G$350,3,FALSE))</f>
        <v>15111.509999999998</v>
      </c>
      <c r="E366" s="76">
        <f>IF(ISNA(VLOOKUP($B366,'[1]1718 enrollment_Rev_Exp by size'!$A$7:I699,5,FALSE)),"",VLOOKUP($B366,'[1]1718 enrollment_Rev_Exp by size'!$A$7:$G$350,5,FALSE))</f>
        <v>190589610.16999999</v>
      </c>
      <c r="F366" s="70">
        <f t="shared" si="939"/>
        <v>190589610.17000002</v>
      </c>
      <c r="G366" s="70">
        <f t="shared" si="940"/>
        <v>0</v>
      </c>
      <c r="H366" s="90">
        <f>IF(ISNA(VLOOKUP($B366,'[1]1718  Exp_Rev Access'!$F$7:$GK$318,3,FALSE)),"",VLOOKUP($B366,'[1]1718  Exp_Rev Access'!$F$7:$GK$318,3,FALSE))</f>
        <v>38121940.549999997</v>
      </c>
      <c r="I366" s="90">
        <f>IF(ISNA(VLOOKUP($B366,'[1]1718  Exp_Rev Access'!$F$7:$GK$318,4,FALSE)),"",VLOOKUP($B366,'[1]1718  Exp_Rev Access'!$F$7:$GK$318,4,FALSE))</f>
        <v>0</v>
      </c>
      <c r="J366" s="90">
        <f>IF(ISNA(VLOOKUP($B366,'[1]1718  Exp_Rev Access'!$F$7:$GK$318,5,FALSE)),"",VLOOKUP($B366,'[1]1718  Exp_Rev Access'!$F$7:$GK$318,5,FALSE))</f>
        <v>4211.58</v>
      </c>
      <c r="K366" s="90">
        <f>IF(ISNA(VLOOKUP($B366,'[1]1718  Exp_Rev Access'!$F$7:$GK$318,6,FALSE)),"-",VLOOKUP($B366,'[1]1718  Exp_Rev Access'!$F$7:$GK$318,6,FALSE))</f>
        <v>4251.95</v>
      </c>
      <c r="L366" s="90">
        <f>IF(ISNA(VLOOKUP($B366,'[1]1718  Exp_Rev Access'!$F$7:$GK$318,7,FALSE)),"",VLOOKUP($B366,'[1]1718  Exp_Rev Access'!$F$7:$GK$318,7,FALSE))</f>
        <v>0</v>
      </c>
      <c r="M366" s="90">
        <f>IF(ISNA(VLOOKUP($B366,'[1]1718  Exp_Rev Access'!$F$7:$GK$318,8,FALSE)),"",VLOOKUP($B366,'[1]1718  Exp_Rev Access'!$F$7:$GK$318,8,FALSE))</f>
        <v>0</v>
      </c>
      <c r="N366" s="56">
        <f t="shared" si="941"/>
        <v>38130404.079999998</v>
      </c>
      <c r="O366" s="91">
        <f t="shared" si="942"/>
        <v>0.20006549174421873</v>
      </c>
      <c r="P366" s="56">
        <f t="shared" si="943"/>
        <v>2523.2689572385552</v>
      </c>
      <c r="Q366" s="90">
        <f>IF(ISNA(VLOOKUP($B366,'[1]1718  Exp_Rev Access'!$F$7:$GK$318,10,FALSE)),"",VLOOKUP($B366,'[1]1718  Exp_Rev Access'!$F$7:$GK$318,10,FALSE))</f>
        <v>163514</v>
      </c>
      <c r="R366" s="90">
        <f>IF(ISNA(VLOOKUP($B366,'[1]1718  Exp_Rev Access'!$F$7:$GK$318,11,FALSE)),"",VLOOKUP($B366,'[1]1718  Exp_Rev Access'!$F$7:$GK$318,11,FALSE))</f>
        <v>0</v>
      </c>
      <c r="S366" s="90">
        <f>IF(ISNA(VLOOKUP($B366,'[1]1718  Exp_Rev Access'!$F$7:$GK$318,12,FALSE)),"",VLOOKUP($B366,'[1]1718  Exp_Rev Access'!$F$7:$GK$318,12,FALSE))</f>
        <v>0</v>
      </c>
      <c r="T366" s="90">
        <f>IF(ISNA(VLOOKUP($B366,'[1]1718  Exp_Rev Access'!$F$7:$GK$318,13,FALSE)),"",VLOOKUP($B366,'[1]1718  Exp_Rev Access'!$F$7:$GK$318,13,FALSE))</f>
        <v>0</v>
      </c>
      <c r="U366" s="90">
        <f>IF(ISNA(VLOOKUP($B366,'[1]1718  Exp_Rev Access'!$F$7:$GK$318,14,FALSE)),"",VLOOKUP($B366,'[1]1718  Exp_Rev Access'!$F$7:$GK$318,14,FALSE))</f>
        <v>0</v>
      </c>
      <c r="V366" s="90">
        <f>IF(ISNA(VLOOKUP($B366,'[1]1718  Exp_Rev Access'!$F$7:$GK$318,15,FALSE)),"",VLOOKUP($B366,'[1]1718  Exp_Rev Access'!$F$7:$GK$318,15,FALSE))</f>
        <v>19990</v>
      </c>
      <c r="W366" s="90">
        <f>IF(ISNA(VLOOKUP($B366,'[1]1718  Exp_Rev Access'!$F$7:$GK$318,16,FALSE)),"",VLOOKUP($B366,'[1]1718  Exp_Rev Access'!$F$7:$GK$318,16,FALSE))</f>
        <v>0</v>
      </c>
      <c r="X366" s="90">
        <f>IF(ISNA(VLOOKUP($B366,'[1]1718  Exp_Rev Access'!$F$7:$GK$318,17,FALSE)),"",VLOOKUP($B366,'[1]1718  Exp_Rev Access'!$F$7:$GK$318,17,FALSE))</f>
        <v>1002.78</v>
      </c>
      <c r="Y366" s="90">
        <f>IF(ISNA(VLOOKUP($B366,'[1]1718  Exp_Rev Access'!$F$7:$GK$318,18,FALSE)),"",VLOOKUP($B366,'[1]1718  Exp_Rev Access'!$F$7:$GK$318,18,FALSE))</f>
        <v>726930.59</v>
      </c>
      <c r="Z366" s="90">
        <f>IF(ISNA(VLOOKUP($B366,'[1]1718  Exp_Rev Access'!$F$7:$GK$318,19,FALSE)),"",VLOOKUP($B366,'[1]1718  Exp_Rev Access'!$F$7:$GK$318,19,FALSE))</f>
        <v>11132</v>
      </c>
      <c r="AA366" s="90">
        <f>IF(ISNA(VLOOKUP($B366,'[1]1718  Exp_Rev Access'!$F$7:$GK$318,20,FALSE)),"",VLOOKUP($B366,'[1]1718  Exp_Rev Access'!$F$7:$GK$318,20,FALSE))</f>
        <v>0</v>
      </c>
      <c r="AB366" s="90">
        <f>IF(ISNA(VLOOKUP($B366,'[1]1718  Exp_Rev Access'!$F$7:$GK$318,21,FALSE)),"",VLOOKUP($B366,'[1]1718  Exp_Rev Access'!$F$7:$GK$318,21,FALSE))</f>
        <v>0</v>
      </c>
      <c r="AC366" s="90">
        <f>IF(ISNA(VLOOKUP($B366,'[1]1718  Exp_Rev Access'!$F$7:$GK$318,22,FALSE)),"",VLOOKUP($B366,'[1]1718  Exp_Rev Access'!$F$7:$GK$318,22,FALSE))</f>
        <v>59432.06</v>
      </c>
      <c r="AD366" s="90">
        <f>IF(ISNA(VLOOKUP($B366,'[1]1718  Exp_Rev Access'!$F$7:$GK$318,23,FALSE)),"",VLOOKUP($B366,'[1]1718  Exp_Rev Access'!$F$7:$GK$318,23,FALSE))</f>
        <v>1889733.62</v>
      </c>
      <c r="AE366" s="90">
        <f>IF(ISNA(VLOOKUP($B366,'[1]1718  Exp_Rev Access'!$F$7:$GK$318,24,FALSE)),"",VLOOKUP($B366,'[1]1718  Exp_Rev Access'!$F$7:$GK$318,24,FALSE))</f>
        <v>259347.12</v>
      </c>
      <c r="AF366" s="90">
        <f>IF(ISNA(VLOOKUP($B366,'[1]1718  Exp_Rev Access'!$F$7:$GK$318,25,FALSE)),"",VLOOKUP($B366,'[1]1718  Exp_Rev Access'!$F$7:$GK$318,25,FALSE))</f>
        <v>0</v>
      </c>
      <c r="AG366" s="90">
        <f>IF(ISNA(VLOOKUP($B366,'[1]1718  Exp_Rev Access'!$F$7:$GK$318,26,FALSE)),"",VLOOKUP($B366,'[1]1718  Exp_Rev Access'!$F$7:$GK$318,26,FALSE))</f>
        <v>198117.97</v>
      </c>
      <c r="AH366" s="90">
        <f>IF(ISNA(VLOOKUP($B366,'[1]1718  Exp_Rev Access'!$F$7:$GK$318,27,FALSE)),"",VLOOKUP($B366,'[1]1718  Exp_Rev Access'!$F$7:$GK$318,27,FALSE))</f>
        <v>26639.41</v>
      </c>
      <c r="AI366" s="90">
        <f>IF(ISNA(VLOOKUP($B366,'[1]1718  Exp_Rev Access'!$F$7:$GK$318,28,FALSE)),"",VLOOKUP($B366,'[1]1718  Exp_Rev Access'!$F$7:$GK$318,28,FALSE))</f>
        <v>522647.69</v>
      </c>
      <c r="AJ366" s="90">
        <f>IF(ISNA(VLOOKUP($B366,'[1]1718  Exp_Rev Access'!$F$7:$GK$318,29,FALSE)),"",VLOOKUP($B366,'[1]1718  Exp_Rev Access'!$F$7:$GK$318,29,FALSE))</f>
        <v>14631.46</v>
      </c>
      <c r="AK366" s="90">
        <f>IF(ISNA(VLOOKUP($B366,'[1]1718  Exp_Rev Access'!$F$7:$GK$318,30,FALSE)),"",VLOOKUP($B366,'[1]1718  Exp_Rev Access'!$F$7:$GK$318,30,FALSE))</f>
        <v>161022.48000000001</v>
      </c>
      <c r="AL366" s="90">
        <f>IF(ISNA(VLOOKUP($B366,'[1]1718  Exp_Rev Access'!$F$7:$GK$318,31,FALSE)),"",VLOOKUP($B366,'[1]1718  Exp_Rev Access'!$F$7:$GK$318,31,FALSE))</f>
        <v>333196.43</v>
      </c>
      <c r="AM366" s="56">
        <f t="shared" si="944"/>
        <v>4387337.6100000003</v>
      </c>
      <c r="AN366" s="92">
        <f t="shared" si="945"/>
        <v>2.3019815225429299E-2</v>
      </c>
      <c r="AO366" s="71">
        <f t="shared" si="946"/>
        <v>290.33085442818094</v>
      </c>
      <c r="AP366" s="90">
        <f>IF(ISNA(VLOOKUP($B366,'[1]1718  Exp_Rev Access'!$F$7:$GK$318,33,FALSE)),"",VLOOKUP($B366,'[1]1718  Exp_Rev Access'!$F$7:$GK$318,33,FALSE))</f>
        <v>101699207.91</v>
      </c>
      <c r="AQ366" s="90">
        <f>IF(ISNA(VLOOKUP($B366,'[1]1718  Exp_Rev Access'!$F$7:$GK$318,34,FALSE)),"",VLOOKUP($B366,'[1]1718  Exp_Rev Access'!$F$7:$GK$318,34,FALSE))</f>
        <v>2892179.79</v>
      </c>
      <c r="AR366" s="90">
        <f>IF(ISNA(VLOOKUP($B366,'[1]1718  Exp_Rev Access'!$F$7:$GK$318,35,FALSE)),"",VLOOKUP($B366,'[1]1718  Exp_Rev Access'!$F$7:$GK$318,35,FALSE))</f>
        <v>5632219.1600000001</v>
      </c>
      <c r="AS366" s="90">
        <f>IF(ISNA(VLOOKUP($B366,'[1]1718  Exp_Rev Access'!$F$7:$GK$318,36,FALSE)),"",VLOOKUP($B366,'[1]1718  Exp_Rev Access'!$F$7:$GK$318,36,FALSE))</f>
        <v>0</v>
      </c>
      <c r="AT366" s="90">
        <f>IF(ISNA(VLOOKUP($B366,'[1]1718  Exp_Rev Access'!$F$7:$GK$318,37,FALSE)),"",VLOOKUP($B366,'[1]1718  Exp_Rev Access'!$F$7:$GK$318,37,FALSE))</f>
        <v>0</v>
      </c>
      <c r="AU366" s="56">
        <f t="shared" si="947"/>
        <v>110223606.86</v>
      </c>
      <c r="AV366" s="93">
        <f t="shared" si="948"/>
        <v>0.5783295677119229</v>
      </c>
      <c r="AW366" s="56">
        <f t="shared" si="949"/>
        <v>7294.0167369111368</v>
      </c>
      <c r="AX366" s="90">
        <f>IF(ISNA(VLOOKUP($B366,'[1]1718  Exp_Rev Access'!$F$7:$GK$318,39,FALSE)),"",VLOOKUP($B366,'[1]1718  Exp_Rev Access'!$F$7:$GK$318,39,FALSE))</f>
        <v>15082.36</v>
      </c>
      <c r="AY366" s="90">
        <f>IF(ISNA(VLOOKUP($B366,'[1]1718  Exp_Rev Access'!$F$7:$GK$318,40,FALSE)),"",VLOOKUP($B366,'[1]1718  Exp_Rev Access'!$F$7:$GK$318,40,FALSE))</f>
        <v>13456829.130000001</v>
      </c>
      <c r="AZ366" s="90">
        <f>IF(ISNA(VLOOKUP($B366,'[1]1718  Exp_Rev Access'!$F$7:$GK$318,41,FALSE)),"",VLOOKUP($B366,'[1]1718  Exp_Rev Access'!$F$7:$GK$318,41,FALSE))</f>
        <v>899817.96</v>
      </c>
      <c r="BA366" s="90">
        <f>IF(ISNA(VLOOKUP($B366,'[1]1718  Exp_Rev Access'!$F$7:$GK$318,42,FALSE)),"",VLOOKUP($B366,'[1]1718  Exp_Rev Access'!$F$7:$GK$318,42,FALSE))</f>
        <v>0</v>
      </c>
      <c r="BB366" s="90">
        <f>IF(ISNA(VLOOKUP($B366,'[1]1718  Exp_Rev Access'!$F$7:$GK$318,43,FALSE)),"",VLOOKUP($B366,'[1]1718  Exp_Rev Access'!$F$7:$GK$318,43,FALSE))</f>
        <v>0</v>
      </c>
      <c r="BC366" s="90">
        <f>IF(ISNA(VLOOKUP($B366,'[1]1718  Exp_Rev Access'!$F$7:$GK$318,44,FALSE)),"",VLOOKUP($B366,'[1]1718  Exp_Rev Access'!$F$7:$GK$318,44,FALSE))</f>
        <v>4022852.83</v>
      </c>
      <c r="BD366" s="90">
        <f>IF(ISNA(VLOOKUP($B366,'[1]1718  Exp_Rev Access'!$F$7:$GK$318,45,FALSE)),"",VLOOKUP($B366,'[1]1718  Exp_Rev Access'!$F$7:$GK$318,45,FALSE))</f>
        <v>0</v>
      </c>
      <c r="BE366" s="90">
        <f>IF(ISNA(VLOOKUP($B366,'[1]1718  Exp_Rev Access'!$F$7:$GK$318,46,FALSE)),"",VLOOKUP($B366,'[1]1718  Exp_Rev Access'!$F$7:$GK$318,46,FALSE))</f>
        <v>946993.87</v>
      </c>
      <c r="BF366" s="90">
        <f>IF(ISNA(VLOOKUP($B366,'[1]1718  Exp_Rev Access'!$F$7:$GK$318,47,FALSE)),"",VLOOKUP($B366,'[1]1718  Exp_Rev Access'!$F$7:$GK$318,47,FALSE))</f>
        <v>0</v>
      </c>
      <c r="BG366" s="90">
        <f>IF(ISNA(VLOOKUP($B366,'[1]1718  Exp_Rev Access'!$F$7:$GK$318,48,FALSE)),"",VLOOKUP($B366,'[1]1718  Exp_Rev Access'!$F$7:$GK$318,48,FALSE))</f>
        <v>994246.52</v>
      </c>
      <c r="BH366" s="90">
        <f>IF(ISNA(VLOOKUP($B366,'[1]1718  Exp_Rev Access'!$F$7:$GK$318,49,FALSE)),"",VLOOKUP($B366,'[1]1718  Exp_Rev Access'!$F$7:$GK$318,49,FALSE))</f>
        <v>340693.37</v>
      </c>
      <c r="BI366" s="90">
        <f>IF(ISNA(VLOOKUP($B366,'[1]1718  Exp_Rev Access'!$F$7:$GK$318,50,FALSE)),"",VLOOKUP($B366,'[1]1718  Exp_Rev Access'!$F$7:$GK$318,50,FALSE))</f>
        <v>0</v>
      </c>
      <c r="BJ366" s="90">
        <f>IF(ISNA(VLOOKUP($B366,'[1]1718  Exp_Rev Access'!$F$7:$GK$318,51,FALSE)),"",VLOOKUP($B366,'[1]1718  Exp_Rev Access'!$F$7:$GK$318,51,FALSE))</f>
        <v>91762.59</v>
      </c>
      <c r="BK366" s="90">
        <f>IF(ISNA(VLOOKUP($B366,'[1]1718  Exp_Rev Access'!$F$7:$GK$318,52,FALSE)),"",VLOOKUP($B366,'[1]1718  Exp_Rev Access'!$F$7:$GK$318,52,FALSE))</f>
        <v>6253348.8200000003</v>
      </c>
      <c r="BL366" s="90">
        <f>IF(ISNA(VLOOKUP($B366,'[1]1718  Exp_Rev Access'!$F$7:$GK$318,53,FALSE)),"",VLOOKUP($B366,'[1]1718  Exp_Rev Access'!$F$7:$GK$318,53,FALSE))</f>
        <v>272.76</v>
      </c>
      <c r="BM366" s="90">
        <f>IF(ISNA(VLOOKUP($B366,'[1]1718  Exp_Rev Access'!$F$7:$GK$318,54,FALSE)),"",VLOOKUP($B366,'[1]1718  Exp_Rev Access'!$F$7:$GK$318,54,FALSE))</f>
        <v>0</v>
      </c>
      <c r="BN366" s="90">
        <f>IF(ISNA(VLOOKUP($B366,'[1]1718  Exp_Rev Access'!$F$7:$GK$318,55,FALSE)),"",VLOOKUP($B366,'[1]1718  Exp_Rev Access'!$F$7:$GK$318,55,FALSE))</f>
        <v>0</v>
      </c>
      <c r="BO366" s="90">
        <f>IF(ISNA(VLOOKUP($B366,'[1]1718  Exp_Rev Access'!$F$7:$GK$318,56,FALSE)),"",VLOOKUP($B366,'[1]1718  Exp_Rev Access'!$F$7:$GK$318,56,FALSE))</f>
        <v>0</v>
      </c>
      <c r="BP366" s="90">
        <f>IF(ISNA(VLOOKUP($B366,'[1]1718  Exp_Rev Access'!$F$7:$GK$318,57,FALSE)),"",VLOOKUP($B366,'[1]1718  Exp_Rev Access'!$F$7:$GK$318,57,FALSE))</f>
        <v>0</v>
      </c>
      <c r="BQ366" s="90">
        <f>IF(ISNA(VLOOKUP($B366,'[1]1718  Exp_Rev Access'!$F$7:$GK$318,58,FALSE)),"",VLOOKUP($B366,'[1]1718  Exp_Rev Access'!$F$7:$GK$318,58,FALSE))</f>
        <v>0</v>
      </c>
      <c r="BR366" s="90">
        <f>IF(ISNA(VLOOKUP($B366,'[1]1718  Exp_Rev Access'!$F$7:$GK$318,59,FALSE)),"",VLOOKUP($B366,'[1]1718  Exp_Rev Access'!$F$7:$GK$318,59,FALSE))</f>
        <v>0</v>
      </c>
      <c r="BS366" s="90">
        <f>IF(ISNA(VLOOKUP($B366,'[1]1718  Exp_Rev Access'!$F$7:$GK$318,60,FALSE)),"",VLOOKUP($B366,'[1]1718  Exp_Rev Access'!$F$7:$GK$318,60,FALSE))</f>
        <v>33754.89</v>
      </c>
      <c r="BT366" s="90">
        <f>IF(ISNA(VLOOKUP($B366,'[1]1718  Exp_Rev Access'!$F$7:$GK$318,61,FALSE)),"",VLOOKUP($B366,'[1]1718  Exp_Rev Access'!$F$7:$GK$318,61,FALSE))</f>
        <v>0</v>
      </c>
      <c r="BU366" s="90">
        <f>IF(ISNA(VLOOKUP($B366,'[1]1718  Exp_Rev Access'!$F$7:$GK$318,62,FALSE)),"",VLOOKUP($B366,'[1]1718  Exp_Rev Access'!$F$7:$GK$318,62,FALSE))</f>
        <v>0</v>
      </c>
      <c r="BV366" s="56">
        <f t="shared" si="893"/>
        <v>27055655.100000005</v>
      </c>
      <c r="BW366" s="92">
        <f t="shared" si="950"/>
        <v>0.14195766010469935</v>
      </c>
      <c r="BX366" s="71">
        <f t="shared" si="951"/>
        <v>1790.4005026632024</v>
      </c>
      <c r="BY366" s="90">
        <f>IF(ISNA(VLOOKUP($B366,'[1]1718  Exp_Rev Access'!$F$7:$GK$318,64,FALSE)),"",VLOOKUP($B366,'[1]1718  Exp_Rev Access'!$F$7:$GK$318,64,FALSE))</f>
        <v>0</v>
      </c>
      <c r="BZ366" s="90">
        <f>IF(ISNA(VLOOKUP($B366,'[1]1718  Exp_Rev Access'!$F$7:$GK$318,65,FALSE)),"",VLOOKUP($B366,'[1]1718  Exp_Rev Access'!$F$7:$GK$318,65,FALSE))</f>
        <v>148520.1</v>
      </c>
      <c r="CA366" s="90">
        <f>IF(ISNA(VLOOKUP($B366,'[1]1718  Exp_Rev Access'!$F$7:$GK$318,66,FALSE)),"",VLOOKUP($B366,'[1]1718  Exp_Rev Access'!$F$7:$GK$318,66,FALSE))</f>
        <v>49857.36</v>
      </c>
      <c r="CB366" s="90">
        <f>IF(ISNA(VLOOKUP($B366,'[1]1718  Exp_Rev Access'!$F$7:$GK$318,67,FALSE)),"",VLOOKUP($B366,'[1]1718  Exp_Rev Access'!$F$7:$GK$318,67,FALSE))</f>
        <v>0</v>
      </c>
      <c r="CC366" s="90">
        <f>IF(ISNA(VLOOKUP($B366,'[1]1718  Exp_Rev Access'!$F$7:$GK$318,68,FALSE)),"",VLOOKUP($B366,'[1]1718  Exp_Rev Access'!$F$7:$GK$318,68,FALSE))</f>
        <v>201.72</v>
      </c>
      <c r="CD366" s="90">
        <f>IF(ISNA(VLOOKUP($B366,'[1]1718  Exp_Rev Access'!$F$7:$GK$318,69,FALSE)),"",VLOOKUP($B366,'[1]1718  Exp_Rev Access'!$F$7:$GK$318,69,FALSE))</f>
        <v>0</v>
      </c>
      <c r="CE366" s="56">
        <f t="shared" si="881"/>
        <v>198579.18000000002</v>
      </c>
      <c r="CF366" s="92">
        <f t="shared" si="896"/>
        <v>1.0419202800345392E-3</v>
      </c>
      <c r="CG366" s="78">
        <f t="shared" si="897"/>
        <v>13.140922383004746</v>
      </c>
      <c r="CH366" s="90">
        <f>IF(ISNA(VLOOKUP($B366,'[1]1718  Exp_Rev Access'!$F$7:$GK$318,$CH$2,FALSE)),"",VLOOKUP($B366,'[1]1718  Exp_Rev Access'!$F$7:$GK$318,$CH$2,FALSE))</f>
        <v>1977.35</v>
      </c>
      <c r="CI366" s="90">
        <f>IF(ISNA(VLOOKUP($B366,'[1]1718  Exp_Rev Access'!$F$7:$GK$318,$CI$2,FALSE)),"",VLOOKUP($B366,'[1]1718  Exp_Rev Access'!$F$7:$GK$318,$CI$2,FALSE))</f>
        <v>0</v>
      </c>
      <c r="CJ366" s="90">
        <f>IF(ISNA(VLOOKUP($B366,'[1]1718  Exp_Rev Access'!$F$7:$GK$318,$CJ$2,FALSE)),"",VLOOKUP($B366,'[1]1718  Exp_Rev Access'!$F$7:$GK$318,$CJ$2,FALSE))</f>
        <v>0</v>
      </c>
      <c r="CK366" s="90">
        <f>IF(ISNA(VLOOKUP($B366,'[1]1718  Exp_Rev Access'!$F$7:$GK$318,$CK$2,FALSE)),"",VLOOKUP($B366,'[1]1718  Exp_Rev Access'!$F$7:$GK$318,$CK$2,FALSE))</f>
        <v>0</v>
      </c>
      <c r="CL366" s="90">
        <f>IF(ISNA(VLOOKUP($B366,'[1]1718  Exp_Rev Access'!$F$7:$GK$318,$CL$2,FALSE)),"",VLOOKUP($B366,'[1]1718  Exp_Rev Access'!$F$7:$GK$318,$CL$2,FALSE))</f>
        <v>0</v>
      </c>
      <c r="CM366" s="90">
        <f>IF(ISNA(VLOOKUP($B366,'[1]1718  Exp_Rev Access'!$F$7:$GK$318,$CM$2,FALSE)),"",VLOOKUP($B366,'[1]1718  Exp_Rev Access'!$F$7:$GK$318,$CM$2,FALSE))</f>
        <v>0</v>
      </c>
      <c r="CN366" s="90">
        <f>IF(ISNA(VLOOKUP($B366,'[1]1718  Exp_Rev Access'!$F$7:$GK$318,$CN$2,FALSE)),"",VLOOKUP($B366,'[1]1718  Exp_Rev Access'!$F$7:$GK$318,$CN$2,FALSE))</f>
        <v>0</v>
      </c>
      <c r="CO366" s="90">
        <f>IF(ISNA(VLOOKUP($B366,'[1]1718  Exp_Rev Access'!$F$7:$GK$318,$CO$2,FALSE)),"",VLOOKUP($B366,'[1]1718  Exp_Rev Access'!$F$7:$GK$318,$CO$2,FALSE))</f>
        <v>0</v>
      </c>
      <c r="CP366" s="90">
        <f>IF(ISNA(VLOOKUP($B366,'[1]1718  Exp_Rev Access'!$F$7:$GK$318,$CP$2,FALSE)),"",VLOOKUP($B366,'[1]1718  Exp_Rev Access'!$F$7:$GK$318,$CP$2,FALSE))</f>
        <v>0</v>
      </c>
      <c r="CQ366" s="90">
        <f>IF(ISNA(VLOOKUP($B366,'[1]1718  Exp_Rev Access'!$F$7:$GK$318,$CQ$2,FALSE)),"",VLOOKUP($B366,'[1]1718  Exp_Rev Access'!$F$7:$GK$318,$CQ$2,FALSE))</f>
        <v>2844265.45</v>
      </c>
      <c r="CR366" s="90">
        <f>IF(ISNA(VLOOKUP($B366,'[1]1718  Exp_Rev Access'!$F$7:$GK$318,$CR$2,FALSE)),"",VLOOKUP($B366,'[1]1718  Exp_Rev Access'!$F$7:$GK$318,$CR$2,FALSE))</f>
        <v>0</v>
      </c>
      <c r="CS366" s="90">
        <f>IF(ISNA(VLOOKUP($B366,'[1]1718  Exp_Rev Access'!$F$7:$GK$318,$CS$2,FALSE)),"",VLOOKUP($B366,'[1]1718  Exp_Rev Access'!$F$7:$GK$318,$CS$2,FALSE))</f>
        <v>87164</v>
      </c>
      <c r="CT366" s="90">
        <f>IF(ISNA(VLOOKUP($B366,'[1]1718  Exp_Rev Access'!$F$7:$GK$318,$CT$2,FALSE)),"",VLOOKUP($B366,'[1]1718  Exp_Rev Access'!$F$7:$GK$318,$CT$2,FALSE))</f>
        <v>0</v>
      </c>
      <c r="CU366" s="90">
        <f>IF(ISNA(VLOOKUP($B366,'[1]1718  Exp_Rev Access'!$F$7:$GK$318,$CU$2,FALSE)),"",VLOOKUP($B366,'[1]1718  Exp_Rev Access'!$F$7:$GK$318,$CU$2,FALSE))</f>
        <v>2608472.16</v>
      </c>
      <c r="CV366" s="90">
        <f>IF(ISNA(VLOOKUP($B366,'[1]1718  Exp_Rev Access'!$F$7:$GK$318,$CV$2,FALSE)),"",VLOOKUP($B366,'[1]1718  Exp_Rev Access'!$F$7:$GK$318,$CV$2,FALSE))</f>
        <v>473845.25</v>
      </c>
      <c r="CW366" s="90">
        <f>IF(ISNA(VLOOKUP($B366,'[1]1718  Exp_Rev Access'!$F$7:$GK$318,$CW$2,FALSE)),"",VLOOKUP($B366,'[1]1718  Exp_Rev Access'!$F$7:$GK$318,$CW$2,FALSE))</f>
        <v>0</v>
      </c>
      <c r="CX366" s="90">
        <f>IF(ISNA(VLOOKUP($B366,'[1]1718  Exp_Rev Access'!$F$7:$GK$318,$CX$2,FALSE)),"",VLOOKUP($B366,'[1]1718  Exp_Rev Access'!$F$7:$GK$318,$CX$2,FALSE))</f>
        <v>0</v>
      </c>
      <c r="CY366" s="90">
        <f>IF(ISNA(VLOOKUP($B366,'[1]1718  Exp_Rev Access'!$F$7:$GK$318,$CY$2,FALSE)),"",VLOOKUP($B366,'[1]1718  Exp_Rev Access'!$F$7:$GK$318,$CY$2,FALSE))</f>
        <v>0</v>
      </c>
      <c r="CZ366" s="90">
        <f>IF(ISNA(VLOOKUP($B366,'[1]1718  Exp_Rev Access'!$F$7:$GK$318,$CZ$2,FALSE)),"",VLOOKUP($B366,'[1]1718  Exp_Rev Access'!$F$7:$GK$318,$CZ$2,FALSE))</f>
        <v>0</v>
      </c>
      <c r="DA366" s="90">
        <f>IF(ISNA(VLOOKUP($B366,'[1]1718  Exp_Rev Access'!$F$7:$GK$318,$DA$2,FALSE)),"",VLOOKUP($B366,'[1]1718  Exp_Rev Access'!$F$7:$GK$318,$DA$2,FALSE))</f>
        <v>0</v>
      </c>
      <c r="DB366" s="90">
        <f>IF(ISNA(VLOOKUP($B366,'[1]1718  Exp_Rev Access'!$F$7:$GK$318,$DB$2,FALSE)),"",VLOOKUP($B366,'[1]1718  Exp_Rev Access'!$F$7:$GK$318,$DB$2,FALSE))</f>
        <v>107469.96</v>
      </c>
      <c r="DC366" s="90">
        <f>IF(ISNA(VLOOKUP($B366,'[1]1718  Exp_Rev Access'!$F$7:$GK$318,$DC$2,FALSE)),"",VLOOKUP($B366,'[1]1718  Exp_Rev Access'!$F$7:$GK$318,$DC$2,FALSE))</f>
        <v>0</v>
      </c>
      <c r="DD366" s="90">
        <f>IF(ISNA(VLOOKUP($B366,'[1]1718  Exp_Rev Access'!$F$7:$GK$318,$DD$2,FALSE)),"",VLOOKUP($B366,'[1]1718  Exp_Rev Access'!$F$7:$GK$318,$DD$2,FALSE))</f>
        <v>0</v>
      </c>
      <c r="DE366" s="90">
        <f>IF(ISNA(VLOOKUP($B366,'[1]1718  Exp_Rev Access'!$F$7:$GK$318,$DE$2,FALSE)),"",VLOOKUP($B366,'[1]1718  Exp_Rev Access'!$F$7:$GK$318,$DE$2,FALSE))</f>
        <v>0</v>
      </c>
      <c r="DF366" s="90">
        <f>IF(ISNA(VLOOKUP($B366,'[1]1718  Exp_Rev Access'!$F$7:$GK$318,$DF$2,FALSE)),"",VLOOKUP($B366,'[1]1718  Exp_Rev Access'!$F$7:$GK$318,$DF$2,FALSE))</f>
        <v>0</v>
      </c>
      <c r="DG366" s="90">
        <f>IF(ISNA(VLOOKUP($B366,'[1]1718  Exp_Rev Access'!$F$7:$GK$318,$DG$2,FALSE)),"",VLOOKUP($B366,'[1]1718  Exp_Rev Access'!$F$7:$GK$318,$DG$2,FALSE))</f>
        <v>5201.3599999999997</v>
      </c>
      <c r="DH366" s="90">
        <f>IF(ISNA(VLOOKUP($B366,'[1]1718  Exp_Rev Access'!$F$7:$GK$318,$DH$2,FALSE)),"",VLOOKUP($B366,'[1]1718  Exp_Rev Access'!$F$7:$GK$318,$DH$2,FALSE))</f>
        <v>69673.5</v>
      </c>
      <c r="DI366" s="90">
        <f>IF(ISNA(VLOOKUP($B366,'[1]1718  Exp_Rev Access'!$F$7:$GK$318,$DI$2,FALSE)),"",VLOOKUP($B366,'[1]1718  Exp_Rev Access'!$F$7:$GK$318,$DI$2,FALSE))</f>
        <v>3206765.45</v>
      </c>
      <c r="DJ366" s="90">
        <f>IF(ISNA(VLOOKUP($B366,'[1]1718  Exp_Rev Access'!$F$7:$GK$318,$DJ$2,FALSE)),"",VLOOKUP($B366,'[1]1718  Exp_Rev Access'!$F$7:$GK$318,$DJ$2,FALSE))</f>
        <v>0</v>
      </c>
      <c r="DK366" s="90">
        <f>IF(ISNA(VLOOKUP($B366,'[1]1718  Exp_Rev Access'!$F$7:$GK$318,$DK$2,FALSE)),"",VLOOKUP($B366,'[1]1718  Exp_Rev Access'!$F$7:$GK$318,$DK$2,FALSE))</f>
        <v>7981.1</v>
      </c>
      <c r="DL366" s="90">
        <f>IF(ISNA(VLOOKUP($B366,'[1]1718  Exp_Rev Access'!$F$7:$GK$318,$DL$2,FALSE)),"",VLOOKUP($B366,'[1]1718  Exp_Rev Access'!$F$7:$GK$318,$DL$2,FALSE))</f>
        <v>0</v>
      </c>
      <c r="DM366" s="90">
        <f>IF(ISNA(VLOOKUP($B366,'[1]1718  Exp_Rev Access'!$F$7:$GK$318,$DM$2,FALSE)),"",VLOOKUP($B366,'[1]1718  Exp_Rev Access'!$F$7:$GK$318,$DM$2,FALSE))</f>
        <v>0</v>
      </c>
      <c r="DN366" s="90">
        <f>IF(ISNA(VLOOKUP($B366,'[1]1718  Exp_Rev Access'!$F$7:$GK$318,$DN$2,FALSE)),"",VLOOKUP($B366,'[1]1718  Exp_Rev Access'!$F$7:$GK$318,$DN$2,FALSE))</f>
        <v>0</v>
      </c>
      <c r="DO366" s="90">
        <f>IF(ISNA(VLOOKUP($B366,'[1]1718  Exp_Rev Access'!$F$7:$GK$318,$DO$2,FALSE)),"",VLOOKUP($B366,'[1]1718  Exp_Rev Access'!$F$7:$GK$318,$DO$2,FALSE))</f>
        <v>0</v>
      </c>
      <c r="DP366" s="90">
        <f>IF(ISNA(VLOOKUP($B366,'[1]1718  Exp_Rev Access'!$F$7:$GK$318,$DP$2,FALSE)),"",VLOOKUP($B366,'[1]1718  Exp_Rev Access'!$F$7:$GK$318,$DP$2,FALSE))</f>
        <v>0</v>
      </c>
      <c r="DQ366" s="90">
        <f>IF(ISNA(VLOOKUP($B366,'[1]1718  Exp_Rev Access'!$F$7:$GK$318,$DQ$2,FALSE)),"",VLOOKUP($B366,'[1]1718  Exp_Rev Access'!$F$7:$GK$318,$DQ$2,FALSE))</f>
        <v>0</v>
      </c>
      <c r="DR366" s="90">
        <f>IF(ISNA(VLOOKUP($B366,'[1]1718  Exp_Rev Access'!$F$7:$GK$318,$DR$2,FALSE)),"",VLOOKUP($B366,'[1]1718  Exp_Rev Access'!$F$7:$GK$318,$DR$2,FALSE))</f>
        <v>0</v>
      </c>
      <c r="DS366" s="90">
        <f>IF(ISNA(VLOOKUP($B366,'[1]1718  Exp_Rev Access'!$F$7:$GK$318,$DS$2,FALSE)),"",VLOOKUP($B366,'[1]1718  Exp_Rev Access'!$F$7:$GK$318,$DS$2,FALSE))</f>
        <v>0</v>
      </c>
      <c r="DT366" s="90">
        <f>IF(ISNA(VLOOKUP($B366,'[1]1718  Exp_Rev Access'!$F$7:$GK$318,$DT$2,FALSE)),"",VLOOKUP($B366,'[1]1718  Exp_Rev Access'!$F$7:$GK$318,$DT$2,FALSE))</f>
        <v>0</v>
      </c>
      <c r="DU366" s="90">
        <f>IF(ISNA(VLOOKUP($B366,'[1]1718  Exp_Rev Access'!$F$7:$GK$318,$DU$2,FALSE)),"",VLOOKUP($B366,'[1]1718  Exp_Rev Access'!$F$7:$GK$318,$DU$2,FALSE))</f>
        <v>0</v>
      </c>
      <c r="DV366" s="90">
        <f>IF(ISNA(VLOOKUP($B366,'[1]1718  Exp_Rev Access'!$F$7:$GK$318,$DV$2,FALSE)),"",VLOOKUP($B366,'[1]1718  Exp_Rev Access'!$F$7:$GK$318,$DV$2,FALSE))</f>
        <v>0</v>
      </c>
      <c r="DW366" s="90">
        <f>IF(ISNA(VLOOKUP($B366,'[1]1718  Exp_Rev Access'!$F$7:$GK$318,$DW$2,FALSE)),"",VLOOKUP($B366,'[1]1718  Exp_Rev Access'!$F$7:$GK$318,$DW$2,FALSE))</f>
        <v>0</v>
      </c>
      <c r="DX366" s="90">
        <f>IF(ISNA(VLOOKUP($B366,'[1]1718  Exp_Rev Access'!$F$7:$GK$318,$DX$2,FALSE)),"",VLOOKUP($B366,'[1]1718  Exp_Rev Access'!$F$7:$GK$318,$DX$2,FALSE))</f>
        <v>0</v>
      </c>
      <c r="DY366" s="90">
        <f>IF(ISNA(VLOOKUP($B366,'[1]1718  Exp_Rev Access'!$F$7:$GK$318,$DY$2,FALSE)),"",VLOOKUP($B366,'[1]1718  Exp_Rev Access'!$F$7:$GK$318,$DY$2,FALSE))</f>
        <v>0</v>
      </c>
      <c r="DZ366" s="90">
        <f>IF(ISNA(VLOOKUP($B366,'[1]1718  Exp_Rev Access'!$F$7:$GK$318,$DZ$2,FALSE)),"",VLOOKUP($B366,'[1]1718  Exp_Rev Access'!$F$7:$GK$318,$DZ$2,FALSE))</f>
        <v>0</v>
      </c>
      <c r="EA366" s="90">
        <f>IF(ISNA(VLOOKUP($B366,'[1]1718  Exp_Rev Access'!$F$7:$GK$318,$EA$2,FALSE)),"",VLOOKUP($B366,'[1]1718  Exp_Rev Access'!$F$7:$GK$318,$EA$2,FALSE))</f>
        <v>0</v>
      </c>
      <c r="EB366" s="90">
        <f>IF(ISNA(VLOOKUP($B366,'[1]1718  Exp_Rev Access'!$F$7:$GK$318,$EB$2,FALSE)),"",VLOOKUP($B366,'[1]1718  Exp_Rev Access'!$F$7:$GK$318,$EB$2,FALSE))</f>
        <v>0</v>
      </c>
      <c r="EC366" s="90">
        <f>IF(ISNA(VLOOKUP($B366,'[1]1718  Exp_Rev Access'!$F$7:$GK$318,$EC$2,FALSE)),"",VLOOKUP($B366,'[1]1718  Exp_Rev Access'!$F$7:$GK$318,$EC$2,FALSE))</f>
        <v>0</v>
      </c>
      <c r="ED366" s="90">
        <f>IF(ISNA(VLOOKUP($B366,'[1]1718  Exp_Rev Access'!$F$7:$GK$318,$ED$2,FALSE)),"",VLOOKUP($B366,'[1]1718  Exp_Rev Access'!$F$7:$GK$318,$ED$2,FALSE))</f>
        <v>0</v>
      </c>
      <c r="EE366" s="90">
        <f>IF(ISNA(VLOOKUP($B366,'[1]1718  Exp_Rev Access'!$F$7:$GK$318,$EE$2,FALSE)),"",VLOOKUP($B366,'[1]1718  Exp_Rev Access'!$F$7:$GK$318,$EE$2,FALSE))</f>
        <v>0</v>
      </c>
      <c r="EF366" s="90">
        <f>IF(ISNA(VLOOKUP($B366,'[1]1718  Exp_Rev Access'!$F$7:$GK$318,$EF$2,FALSE)),"",VLOOKUP($B366,'[1]1718  Exp_Rev Access'!$F$7:$GK$318,$EF$2,FALSE))</f>
        <v>0</v>
      </c>
      <c r="EG366" s="90">
        <f>IF(ISNA(VLOOKUP($B366,'[1]1718  Exp_Rev Access'!$F$7:$GK$318,$EG$2,FALSE)),"",VLOOKUP($B366,'[1]1718  Exp_Rev Access'!$F$7:$GK$318,$EG$2,FALSE))</f>
        <v>50013</v>
      </c>
      <c r="EH366" s="90">
        <f>IF(ISNA(VLOOKUP($B366,'[1]1718  Exp_Rev Access'!$F$7:$GK$318,$EH$2,FALSE)),"",VLOOKUP($B366,'[1]1718  Exp_Rev Access'!$F$7:$GK$318,$EH$2,FALSE))</f>
        <v>0</v>
      </c>
      <c r="EI366" s="90">
        <f>IF(ISNA(VLOOKUP($B366,'[1]1718  Exp_Rev Access'!$F$7:$GK$318,$EI$2,FALSE)),"",VLOOKUP($B366,'[1]1718  Exp_Rev Access'!$F$7:$GK$318,$EI$2,FALSE))</f>
        <v>0</v>
      </c>
      <c r="EJ366" s="90">
        <f>IF(ISNA(VLOOKUP($B366,'[1]1718  Exp_Rev Access'!$F$7:$GK$318,$EJ$2,FALSE)),"",VLOOKUP($B366,'[1]1718  Exp_Rev Access'!$F$7:$GK$318,$EJ$2,FALSE))</f>
        <v>0</v>
      </c>
      <c r="EK366" s="90">
        <f>IF(ISNA(VLOOKUP($B366,'[1]1718  Exp_Rev Access'!$F$7:$GK$318,$EK$2,FALSE)),"",VLOOKUP($B366,'[1]1718  Exp_Rev Access'!$F$7:$GK$318,$EK$2,FALSE))</f>
        <v>0</v>
      </c>
      <c r="EL366" s="90">
        <f>IF(ISNA(VLOOKUP($B366,'[1]1718  Exp_Rev Access'!$F$7:$GK$318,$EL$2,FALSE)),"",VLOOKUP($B366,'[1]1718  Exp_Rev Access'!$F$7:$GK$318,$EL$2,FALSE))</f>
        <v>0</v>
      </c>
      <c r="EM366" s="90">
        <f>IF(ISNA(VLOOKUP($B366,'[1]1718  Exp_Rev Access'!$F$7:$GK$318,$EM$2,FALSE)),"",VLOOKUP($B366,'[1]1718  Exp_Rev Access'!$F$7:$GK$318,$EM$2,FALSE))</f>
        <v>0</v>
      </c>
      <c r="EN366" s="90">
        <f>IF(ISNA(VLOOKUP($B366,'[1]1718  Exp_Rev Access'!$F$7:$GK$318,$EN$2,FALSE)),"",VLOOKUP($B366,'[1]1718  Exp_Rev Access'!$F$7:$GK$318,$EN$2,FALSE))</f>
        <v>7545.27</v>
      </c>
      <c r="EO366" s="90">
        <f>IF(ISNA(VLOOKUP($B366,'[1]1718  Exp_Rev Access'!$F$7:$GK$318,$EO$2,FALSE)),"",VLOOKUP($B366,'[1]1718  Exp_Rev Access'!$F$7:$GK$318,$EO$2,FALSE))</f>
        <v>215832.97</v>
      </c>
      <c r="EP366" s="90">
        <f>IF(ISNA(VLOOKUP($B366,'[1]1718  Exp_Rev Access'!$F$7:$GK$318,$EP$2,FALSE)),"",VLOOKUP($B366,'[1]1718  Exp_Rev Access'!$F$7:$GK$318,$EP$2,FALSE))</f>
        <v>0</v>
      </c>
      <c r="EQ366" s="90">
        <f>IF(ISNA(VLOOKUP($B366,'[1]1718  Exp_Rev Access'!$F$7:$GK$318,$EQ$2,FALSE)),"",VLOOKUP($B366,'[1]1718  Exp_Rev Access'!$F$7:$GK$318,$EQ$2,FALSE))</f>
        <v>0</v>
      </c>
      <c r="ER366" s="90">
        <f>IF(ISNA(VLOOKUP($B366,'[1]1718  Exp_Rev Access'!$F$7:$GK$318,$ER$2,FALSE)),"",VLOOKUP($B366,'[1]1718  Exp_Rev Access'!$F$7:$GK$318,$ER$2,FALSE))</f>
        <v>0</v>
      </c>
      <c r="ES366" s="90">
        <f>IF(ISNA(VLOOKUP($B366,'[1]1718  Exp_Rev Access'!$F$7:$GK$318,$ES$2,FALSE)),"",VLOOKUP($B366,'[1]1718  Exp_Rev Access'!$F$7:$GK$318,$ES$2,FALSE))</f>
        <v>0</v>
      </c>
      <c r="ET366" s="90">
        <f>IF(ISNA(VLOOKUP($B366,'[1]1718  Exp_Rev Access'!$F$7:$GK$318,$ET$2,FALSE)),"",VLOOKUP($B366,'[1]1718  Exp_Rev Access'!$F$7:$GK$318,$ET$2,FALSE))</f>
        <v>0</v>
      </c>
      <c r="EU366" s="90">
        <f>IF(ISNA(VLOOKUP($B366,'[1]1718  Exp_Rev Access'!$F$7:$GK$318,$EU$2,FALSE)),"",VLOOKUP($B366,'[1]1718  Exp_Rev Access'!$F$7:$GK$318,$EU$2,FALSE))</f>
        <v>0</v>
      </c>
      <c r="EV366" s="90">
        <f>IF(ISNA(VLOOKUP($B366,'[1]1718  Exp_Rev Access'!$F$7:$GK$318,$EV$2,FALSE)),"",VLOOKUP($B366,'[1]1718  Exp_Rev Access'!$F$7:$GK$318,$EV$2,FALSE))</f>
        <v>70866.37</v>
      </c>
      <c r="EW366" s="90">
        <f>IF(ISNA(VLOOKUP($B366,'[1]1718  Exp_Rev Access'!$F$7:$GK$318,$EW$2,FALSE)),"",VLOOKUP($B366,'[1]1718  Exp_Rev Access'!$F$7:$GK$318,$EW$2,FALSE))</f>
        <v>0</v>
      </c>
      <c r="EX366" s="90">
        <f>IF(ISNA(VLOOKUP($B366,'[1]1718  Exp_Rev Access'!$F$7:$GK$318,$EX$2,FALSE)),"",VLOOKUP($B366,'[1]1718  Exp_Rev Access'!$F$7:$GK$318,$EX$2,FALSE))</f>
        <v>0</v>
      </c>
      <c r="EY366" s="90">
        <f>IF(ISNA(VLOOKUP($B366,'[1]1718  Exp_Rev Access'!$F$7:$GK$318,$EY$2,FALSE)),"",VLOOKUP($B366,'[1]1718  Exp_Rev Access'!$F$7:$GK$318,$EY$2,FALSE))</f>
        <v>0</v>
      </c>
      <c r="EZ366" s="90">
        <f>IF(ISNA(VLOOKUP($B366,'[1]1718  Exp_Rev Access'!$F$7:$GK$318,$EZ$2,FALSE)),"",VLOOKUP($B366,'[1]1718  Exp_Rev Access'!$F$7:$GK$318,$EZ$2,FALSE))</f>
        <v>0</v>
      </c>
      <c r="FA366" s="90">
        <f>IF(ISNA(VLOOKUP($B366,'[1]1718  Exp_Rev Access'!$F$7:$GK$318,$FA$2,FALSE)),"",VLOOKUP($B366,'[1]1718  Exp_Rev Access'!$F$7:$GK$318,$FA$2,FALSE))</f>
        <v>0</v>
      </c>
      <c r="FB366" s="90">
        <f>IF(ISNA(VLOOKUP($B366,'[1]1718  Exp_Rev Access'!$F$7:$GK$318,$FB$2,FALSE)),"",VLOOKUP($B366,'[1]1718  Exp_Rev Access'!$F$7:$GK$318,$FB$2,FALSE))</f>
        <v>0</v>
      </c>
      <c r="FC366" s="90">
        <f>IF(ISNA(VLOOKUP($B366,'[1]1718  Exp_Rev Access'!$F$7:$GK$318,$FC$2,FALSE)),"",VLOOKUP($B366,'[1]1718  Exp_Rev Access'!$F$7:$GK$318,$FC$2,FALSE))</f>
        <v>0</v>
      </c>
      <c r="FD366" s="90">
        <f>IF(ISNA(VLOOKUP($B366,'[1]1718  Exp_Rev Access'!$F$7:$GK$318,$FD$2,FALSE)),"",VLOOKUP($B366,'[1]1718  Exp_Rev Access'!$F$7:$GK$318,$FD$2,FALSE))</f>
        <v>0</v>
      </c>
      <c r="FE366" s="90">
        <f>IF(ISNA(VLOOKUP($B366,'[1]1718  Exp_Rev Access'!$F$7:$GK$318,$FE$2,FALSE)),"",VLOOKUP($B366,'[1]1718  Exp_Rev Access'!$F$7:$GK$318,$FE$2,FALSE))</f>
        <v>0</v>
      </c>
      <c r="FF366" s="90">
        <f>IF(ISNA(VLOOKUP($B366,'[1]1718  Exp_Rev Access'!$F$7:$GK$318,$FF$2,FALSE)),"",VLOOKUP($B366,'[1]1718  Exp_Rev Access'!$F$7:$GK$318,$FF$2,FALSE))</f>
        <v>0</v>
      </c>
      <c r="FG366" s="90">
        <f>IF(ISNA(VLOOKUP($B366,'[1]1718  Exp_Rev Access'!$F$7:$GK$318,$FG$2,FALSE)),"",VLOOKUP($B366,'[1]1718  Exp_Rev Access'!$F$7:$GK$318,$FG$2,FALSE))</f>
        <v>0</v>
      </c>
      <c r="FH366" s="90">
        <f>IF(ISNA(VLOOKUP($B366,'[1]1718  Exp_Rev Access'!$F$7:$GK$318,$FH$2,FALSE)),"",VLOOKUP($B366,'[1]1718  Exp_Rev Access'!$F$7:$GK$318,$FH$2,FALSE))</f>
        <v>0</v>
      </c>
      <c r="FI366" s="90">
        <f>IF(ISNA(VLOOKUP($B366,'[1]1718  Exp_Rev Access'!$F$7:$GK$318,$FI$2,FALSE)),"",VLOOKUP($B366,'[1]1718  Exp_Rev Access'!$F$7:$GK$318,$FI$2,FALSE))</f>
        <v>0</v>
      </c>
      <c r="FJ366" s="90">
        <f>IF(ISNA(VLOOKUP($B366,'[1]1718  Exp_Rev Access'!$F$7:$GK$318,$FJ$2,FALSE)),"",VLOOKUP($B366,'[1]1718  Exp_Rev Access'!$F$7:$GK$318,$FJ$2,FALSE))</f>
        <v>0</v>
      </c>
      <c r="FK366" s="90">
        <f>IF(ISNA(VLOOKUP($B366,'[1]1718  Exp_Rev Access'!$F$7:$GK$318,$FK$2,FALSE)),"",VLOOKUP($B366,'[1]1718  Exp_Rev Access'!$F$7:$GK$318,$FK$2,FALSE))</f>
        <v>0</v>
      </c>
      <c r="FL366" s="90">
        <f>IF(ISNA(VLOOKUP($B366,'[1]1718  Exp_Rev Access'!$F$7:$GK$318,$FL$2,FALSE)),"",VLOOKUP($B366,'[1]1718  Exp_Rev Access'!$F$7:$GK$318,$FL$2,FALSE))</f>
        <v>0</v>
      </c>
      <c r="FM366" s="90">
        <f>IF(ISNA(VLOOKUP($B366,'[1]1718  Exp_Rev Access'!$F$7:$GK$318,$FM$2,FALSE)),"",VLOOKUP($B366,'[1]1718  Exp_Rev Access'!$F$7:$GK$318,$FM$2,FALSE))</f>
        <v>0</v>
      </c>
      <c r="FN366" s="90">
        <f>IF(ISNA(VLOOKUP($B366,'[1]1718  Exp_Rev Access'!$F$7:$GK$318,$FN$2,FALSE)),"",VLOOKUP($B366,'[1]1718  Exp_Rev Access'!$F$7:$GK$318,$FN$2,FALSE))</f>
        <v>0</v>
      </c>
      <c r="FO366" s="90">
        <f>IF(ISNA(VLOOKUP($B366,'[1]1718  Exp_Rev Access'!$F$7:$GK$318,$FO$2,FALSE)),"",VLOOKUP($B366,'[1]1718  Exp_Rev Access'!$F$7:$GK$318,$FO$2,FALSE))</f>
        <v>0</v>
      </c>
      <c r="FP366" s="90">
        <f>IF(ISNA(VLOOKUP($B366,'[1]1718  Exp_Rev Access'!$F$7:$GK$318,$FP$2,FALSE)),"",VLOOKUP($B366,'[1]1718  Exp_Rev Access'!$F$7:$GK$318,$FP$2,FALSE))</f>
        <v>0</v>
      </c>
      <c r="FQ366" s="90">
        <f>IF(ISNA(VLOOKUP($B366,'[1]1718  Exp_Rev Access'!$F$7:$GK$318,$FQ$2,FALSE)),"",VLOOKUP($B366,'[1]1718  Exp_Rev Access'!$F$7:$GK$318,$FQ$2,FALSE))</f>
        <v>0</v>
      </c>
      <c r="FR366" s="90">
        <f>IF(ISNA(VLOOKUP($B366,'[1]1718  Exp_Rev Access'!$F$7:$GK$318,$FR$2,FALSE)),"",VLOOKUP($B366,'[1]1718  Exp_Rev Access'!$F$7:$GK$318,$FR$2,FALSE))</f>
        <v>483513.84</v>
      </c>
      <c r="FS366" s="56">
        <f t="shared" si="952"/>
        <v>10240587.029999999</v>
      </c>
      <c r="FT366" s="92">
        <f t="shared" si="953"/>
        <v>5.373108754913615E-2</v>
      </c>
      <c r="FU366" s="94">
        <f t="shared" si="954"/>
        <v>677.66801795452614</v>
      </c>
      <c r="FV366" s="95">
        <f>IF(ISNA(VLOOKUP($B366,'[1]1718  Exp_Rev Access'!$F$7:$GK$318,$FV$2,FALSE)),"",VLOOKUP($B366,'[1]1718  Exp_Rev Access'!$F$7:$GK$318,$FV$2,FALSE))</f>
        <v>0</v>
      </c>
      <c r="FW366" s="95">
        <f>IF(ISNA(VLOOKUP($B366,'[1]1718  Exp_Rev Access'!$F$7:$GK$318,$FW$2,FALSE)),"",VLOOKUP($B366,'[1]1718  Exp_Rev Access'!$F$7:$GK$318,$FW$2,FALSE))</f>
        <v>0</v>
      </c>
      <c r="FX366" s="95">
        <f>IF(ISNA(VLOOKUP($B366,'[1]1718  Exp_Rev Access'!$F$7:$GK$318,$FX$2,FALSE)),"",VLOOKUP($B366,'[1]1718  Exp_Rev Access'!$F$7:$GK$318,$FX$2,FALSE))</f>
        <v>0</v>
      </c>
      <c r="FY366" s="95">
        <f>IF(ISNA(VLOOKUP($B366,'[1]1718  Exp_Rev Access'!$F$7:$GK$318,$FY$2,FALSE)),"",VLOOKUP($B366,'[1]1718  Exp_Rev Access'!$F$7:$GK$318,$FY$2,FALSE))</f>
        <v>0</v>
      </c>
      <c r="FZ366" s="95">
        <f>IF(ISNA(VLOOKUP($B366,'[1]1718  Exp_Rev Access'!$F$7:$GK$318,$FZ$2,FALSE)),"",VLOOKUP($B366,'[1]1718  Exp_Rev Access'!$F$7:$GK$318,$FZ$2,FALSE))</f>
        <v>0</v>
      </c>
      <c r="GA366" s="95">
        <f>IF(ISNA(VLOOKUP($B366,'[1]1718  Exp_Rev Access'!$F$7:$GK$318,$GA$2,FALSE)),"",VLOOKUP($B366,'[1]1718  Exp_Rev Access'!$F$7:$GK$318,$GA$2,FALSE))</f>
        <v>3583.35</v>
      </c>
      <c r="GB366" s="95">
        <f>IF(ISNA(VLOOKUP($B366,'[1]1718  Exp_Rev Access'!$F$7:$GK$318,$GB$2,FALSE)),"",VLOOKUP($B366,'[1]1718  Exp_Rev Access'!$F$7:$GK$318,$GB$2,FALSE))</f>
        <v>0</v>
      </c>
      <c r="GC366" s="95">
        <f>IF(ISNA(VLOOKUP($B366,'[1]1718  Exp_Rev Access'!$F$7:$GK$318,$GC$2,FALSE)),"",VLOOKUP($B366,'[1]1718  Exp_Rev Access'!$F$7:$GK$318,$GC$2,FALSE))</f>
        <v>0</v>
      </c>
      <c r="GD366" s="95">
        <f>IF(ISNA(VLOOKUP($B366,'[1]1718  Exp_Rev Access'!$F$7:$GK$318,$GD$2,FALSE)),"",VLOOKUP($B366,'[1]1718  Exp_Rev Access'!$F$7:$GK$318,$GD$2,FALSE))</f>
        <v>7042.78</v>
      </c>
      <c r="GE366" s="95">
        <f>IF(ISNA(VLOOKUP($B366,'[1]1718  Exp_Rev Access'!$F$7:$GK$318,$GE$2,FALSE)),"",VLOOKUP($B366,'[1]1718  Exp_Rev Access'!$F$7:$GK$318,$GE$2,FALSE))</f>
        <v>0</v>
      </c>
      <c r="GF366" s="95">
        <f>IF(ISNA(VLOOKUP($B366,'[1]1718  Exp_Rev Access'!$F$7:$GK$318,$GF$2,FALSE)),"",VLOOKUP($B366,'[1]1718  Exp_Rev Access'!$F$7:$GK$318,$GF$2,FALSE))</f>
        <v>70746.960000000006</v>
      </c>
      <c r="GG366" s="95">
        <f>IF(ISNA(VLOOKUP($B366,'[1]1718  Exp_Rev Access'!$F$7:$GK$318,$GG$2,FALSE)),"",VLOOKUP($B366,'[1]1718  Exp_Rev Access'!$F$7:$GK$318,$GG$2,FALSE))</f>
        <v>200</v>
      </c>
      <c r="GH366" s="95">
        <f>IF(ISNA(VLOOKUP($B366,'[1]1718  Exp_Rev Access'!$F$7:$GK$318,$GH$2,FALSE)),"",VLOOKUP($B366,'[1]1718  Exp_Rev Access'!$F$7:$GK$318,$GH$2,FALSE))</f>
        <v>74917.62</v>
      </c>
      <c r="GI366" s="95">
        <f>IF(ISNA(VLOOKUP($B366,'[1]1718  Exp_Rev Access'!$F$7:$GK$318,$GI$2,FALSE)),"",VLOOKUP($B366,'[1]1718  Exp_Rev Access'!$F$7:$GK$318,$GI$2,FALSE))</f>
        <v>0</v>
      </c>
      <c r="GJ366" s="95">
        <f>IF(ISNA(VLOOKUP($B366,'[1]1718  Exp_Rev Access'!$F$7:$GK$318,$GJ$2,FALSE)),"",VLOOKUP($B366,'[1]1718  Exp_Rev Access'!$F$7:$GK$318,$GJ$2,FALSE))</f>
        <v>9760.4</v>
      </c>
      <c r="GK366" s="95">
        <f>IF(ISNA(VLOOKUP($B366,'[1]1718  Exp_Rev Access'!$F$7:$GK$318,$GK$2,FALSE)),"",VLOOKUP($B366,'[1]1718  Exp_Rev Access'!$F$7:$GK$318,$GK$2,FALSE))</f>
        <v>11612.55</v>
      </c>
      <c r="GL366" s="95">
        <f>IF(ISNA(VLOOKUP($B366,'[1]1718  Exp_Rev Access'!$F$7:$GK$318,$GL$2,FALSE)),"",VLOOKUP($B366,'[1]1718  Exp_Rev Access'!$F$7:$GK$318,$GL$2,FALSE))</f>
        <v>175576.65</v>
      </c>
      <c r="GM366" s="95">
        <f>IF(ISNA(VLOOKUP($B366,'[1]1718  Exp_Rev Access'!$F$7:$GK$318,$GM$2,FALSE)),"",VLOOKUP($B366,'[1]1718  Exp_Rev Access'!$F$7:$GK$318,$GM$2,FALSE))</f>
        <v>0</v>
      </c>
      <c r="GN366" s="95">
        <f>IF(ISNA(VLOOKUP($B366,'[1]1718  Exp_Rev Access'!$F$7:$GK$318,$GN$2,FALSE)),"",VLOOKUP($B366,'[1]1718  Exp_Rev Access'!$F$7:$GK$318,$GN$2,FALSE))</f>
        <v>0</v>
      </c>
      <c r="GO366" s="95">
        <f>IF(ISNA(VLOOKUP($B366,'[1]1718  Exp_Rev Access'!$F$7:$GK$318,$GO$2,FALSE)),"",VLOOKUP($B366,'[1]1718  Exp_Rev Access'!$F$7:$GK$318,$GO$2,FALSE))</f>
        <v>0</v>
      </c>
      <c r="GP366" s="95">
        <f>IF(ISNA(VLOOKUP($B366,'[1]1718  Exp_Rev Access'!$F$7:$GK$318,$GP$2,FALSE)),"",VLOOKUP($B366,'[1]1718  Exp_Rev Access'!$F$7:$GK$318,$GP$2,FALSE))</f>
        <v>0</v>
      </c>
      <c r="GQ366" s="95">
        <f>IF(ISNA(VLOOKUP($B366,'[1]1718  Exp_Rev Access'!$F$7:$GK$318,$GQ$2,FALSE)),"",VLOOKUP($B366,'[1]1718  Exp_Rev Access'!$F$7:$GK$318,$GQ$2,FALSE))</f>
        <v>0</v>
      </c>
      <c r="GR366" s="95">
        <f>IF(ISNA(VLOOKUP($B366,'[1]1718  Exp_Rev Access'!$F$7:$GK$318,$GR$2,FALSE)),"",VLOOKUP($B366,'[1]1718  Exp_Rev Access'!$F$7:$GK$318,$GR$2,FALSE))</f>
        <v>0</v>
      </c>
      <c r="GS366" s="95">
        <f>IF(ISNA(VLOOKUP($B366,'[1]1718  Exp_Rev Access'!$F$7:$GK$318,$GS$2,FALSE)),"",VLOOKUP($B366,'[1]1718  Exp_Rev Access'!$F$7:$GK$318,$GS$2,FALSE))</f>
        <v>0</v>
      </c>
      <c r="GT366" s="95">
        <f>IF(ISNA(VLOOKUP($B366,'[1]1718  Exp_Rev Access'!$F$7:$GK$318,$GT$2,FALSE)),"",VLOOKUP($B366,'[1]1718  Exp_Rev Access'!$F$7:$GK$318,$GT$2,FALSE))</f>
        <v>0</v>
      </c>
      <c r="GU366" s="56">
        <f t="shared" si="955"/>
        <v>353440.31</v>
      </c>
      <c r="GV366" s="92">
        <f t="shared" si="956"/>
        <v>1.8544573845591177E-3</v>
      </c>
      <c r="GW366" s="96">
        <f t="shared" si="957"/>
        <v>23.388814883489474</v>
      </c>
    </row>
    <row r="367" spans="1:222" x14ac:dyDescent="0.3">
      <c r="A367" s="73"/>
      <c r="B367" s="88" t="s">
        <v>725</v>
      </c>
      <c r="C367" s="89" t="s">
        <v>726</v>
      </c>
      <c r="D367" s="75">
        <f>IF(ISNA(VLOOKUP($B367,'[1]1718 enrollment_Rev_Exp by size'!$A$7:H697,3,FALSE)),"",VLOOKUP($B367,'[1]1718 enrollment_Rev_Exp by size'!$A$7:$G$350,3,FALSE))</f>
        <v>7171.55</v>
      </c>
      <c r="E367" s="76">
        <f>IF(ISNA(VLOOKUP($B367,'[1]1718 enrollment_Rev_Exp by size'!$A$7:I700,5,FALSE)),"",VLOOKUP($B367,'[1]1718 enrollment_Rev_Exp by size'!$A$7:$G$350,5,FALSE))</f>
        <v>85678234.280000001</v>
      </c>
      <c r="F367" s="70">
        <f t="shared" si="939"/>
        <v>85678234.279999986</v>
      </c>
      <c r="G367" s="70">
        <f t="shared" si="940"/>
        <v>0</v>
      </c>
      <c r="H367" s="90">
        <f>IF(ISNA(VLOOKUP($B367,'[1]1718  Exp_Rev Access'!$F$7:$GK$318,3,FALSE)),"",VLOOKUP($B367,'[1]1718  Exp_Rev Access'!$F$7:$GK$318,3,FALSE))</f>
        <v>15625044.539999999</v>
      </c>
      <c r="I367" s="90">
        <f>IF(ISNA(VLOOKUP($B367,'[1]1718  Exp_Rev Access'!$F$7:$GK$318,4,FALSE)),"",VLOOKUP($B367,'[1]1718  Exp_Rev Access'!$F$7:$GK$318,4,FALSE))</f>
        <v>0</v>
      </c>
      <c r="J367" s="90">
        <f>IF(ISNA(VLOOKUP($B367,'[1]1718  Exp_Rev Access'!$F$7:$GK$318,5,FALSE)),"",VLOOKUP($B367,'[1]1718  Exp_Rev Access'!$F$7:$GK$318,5,FALSE))</f>
        <v>1597.08</v>
      </c>
      <c r="K367" s="90">
        <f>IF(ISNA(VLOOKUP($B367,'[1]1718  Exp_Rev Access'!$F$7:$GK$318,6,FALSE)),"-",VLOOKUP($B367,'[1]1718  Exp_Rev Access'!$F$7:$GK$318,6,FALSE))</f>
        <v>40034.35</v>
      </c>
      <c r="L367" s="90">
        <f>IF(ISNA(VLOOKUP($B367,'[1]1718  Exp_Rev Access'!$F$7:$GK$318,7,FALSE)),"",VLOOKUP($B367,'[1]1718  Exp_Rev Access'!$F$7:$GK$318,7,FALSE))</f>
        <v>0</v>
      </c>
      <c r="M367" s="90">
        <f>IF(ISNA(VLOOKUP($B367,'[1]1718  Exp_Rev Access'!$F$7:$GK$318,8,FALSE)),"",VLOOKUP($B367,'[1]1718  Exp_Rev Access'!$F$7:$GK$318,8,FALSE))</f>
        <v>0</v>
      </c>
      <c r="N367" s="56">
        <f t="shared" si="941"/>
        <v>15666675.969999999</v>
      </c>
      <c r="O367" s="91">
        <f t="shared" si="942"/>
        <v>0.18285479505565738</v>
      </c>
      <c r="P367" s="56">
        <f t="shared" si="943"/>
        <v>2184.5592612475684</v>
      </c>
      <c r="Q367" s="90">
        <f>IF(ISNA(VLOOKUP($B367,'[1]1718  Exp_Rev Access'!$F$7:$GK$318,10,FALSE)),"",VLOOKUP($B367,'[1]1718  Exp_Rev Access'!$F$7:$GK$318,10,FALSE))</f>
        <v>196266.66</v>
      </c>
      <c r="R367" s="90">
        <f>IF(ISNA(VLOOKUP($B367,'[1]1718  Exp_Rev Access'!$F$7:$GK$318,11,FALSE)),"",VLOOKUP($B367,'[1]1718  Exp_Rev Access'!$F$7:$GK$318,11,FALSE))</f>
        <v>0</v>
      </c>
      <c r="S367" s="90">
        <f>IF(ISNA(VLOOKUP($B367,'[1]1718  Exp_Rev Access'!$F$7:$GK$318,12,FALSE)),"",VLOOKUP($B367,'[1]1718  Exp_Rev Access'!$F$7:$GK$318,12,FALSE))</f>
        <v>7145</v>
      </c>
      <c r="T367" s="90">
        <f>IF(ISNA(VLOOKUP($B367,'[1]1718  Exp_Rev Access'!$F$7:$GK$318,13,FALSE)),"",VLOOKUP($B367,'[1]1718  Exp_Rev Access'!$F$7:$GK$318,13,FALSE))</f>
        <v>3317</v>
      </c>
      <c r="U367" s="90">
        <f>IF(ISNA(VLOOKUP($B367,'[1]1718  Exp_Rev Access'!$F$7:$GK$318,14,FALSE)),"",VLOOKUP($B367,'[1]1718  Exp_Rev Access'!$F$7:$GK$318,14,FALSE))</f>
        <v>0</v>
      </c>
      <c r="V367" s="90">
        <f>IF(ISNA(VLOOKUP($B367,'[1]1718  Exp_Rev Access'!$F$7:$GK$318,15,FALSE)),"",VLOOKUP($B367,'[1]1718  Exp_Rev Access'!$F$7:$GK$318,15,FALSE))</f>
        <v>9300</v>
      </c>
      <c r="W367" s="90">
        <f>IF(ISNA(VLOOKUP($B367,'[1]1718  Exp_Rev Access'!$F$7:$GK$318,16,FALSE)),"",VLOOKUP($B367,'[1]1718  Exp_Rev Access'!$F$7:$GK$318,16,FALSE))</f>
        <v>0</v>
      </c>
      <c r="X367" s="90">
        <f>IF(ISNA(VLOOKUP($B367,'[1]1718  Exp_Rev Access'!$F$7:$GK$318,17,FALSE)),"",VLOOKUP($B367,'[1]1718  Exp_Rev Access'!$F$7:$GK$318,17,FALSE))</f>
        <v>0</v>
      </c>
      <c r="Y367" s="90">
        <f>IF(ISNA(VLOOKUP($B367,'[1]1718  Exp_Rev Access'!$F$7:$GK$318,18,FALSE)),"",VLOOKUP($B367,'[1]1718  Exp_Rev Access'!$F$7:$GK$318,18,FALSE))</f>
        <v>92953.03</v>
      </c>
      <c r="Z367" s="90">
        <f>IF(ISNA(VLOOKUP($B367,'[1]1718  Exp_Rev Access'!$F$7:$GK$318,19,FALSE)),"",VLOOKUP($B367,'[1]1718  Exp_Rev Access'!$F$7:$GK$318,19,FALSE))</f>
        <v>38025.81</v>
      </c>
      <c r="AA367" s="90">
        <f>IF(ISNA(VLOOKUP($B367,'[1]1718  Exp_Rev Access'!$F$7:$GK$318,20,FALSE)),"",VLOOKUP($B367,'[1]1718  Exp_Rev Access'!$F$7:$GK$318,20,FALSE))</f>
        <v>106861</v>
      </c>
      <c r="AB367" s="90">
        <f>IF(ISNA(VLOOKUP($B367,'[1]1718  Exp_Rev Access'!$F$7:$GK$318,21,FALSE)),"",VLOOKUP($B367,'[1]1718  Exp_Rev Access'!$F$7:$GK$318,21,FALSE))</f>
        <v>0</v>
      </c>
      <c r="AC367" s="90">
        <f>IF(ISNA(VLOOKUP($B367,'[1]1718  Exp_Rev Access'!$F$7:$GK$318,22,FALSE)),"",VLOOKUP($B367,'[1]1718  Exp_Rev Access'!$F$7:$GK$318,22,FALSE))</f>
        <v>0</v>
      </c>
      <c r="AD367" s="90">
        <f>IF(ISNA(VLOOKUP($B367,'[1]1718  Exp_Rev Access'!$F$7:$GK$318,23,FALSE)),"",VLOOKUP($B367,'[1]1718  Exp_Rev Access'!$F$7:$GK$318,23,FALSE))</f>
        <v>970733.49</v>
      </c>
      <c r="AE367" s="90">
        <f>IF(ISNA(VLOOKUP($B367,'[1]1718  Exp_Rev Access'!$F$7:$GK$318,24,FALSE)),"",VLOOKUP($B367,'[1]1718  Exp_Rev Access'!$F$7:$GK$318,24,FALSE))</f>
        <v>132116.91</v>
      </c>
      <c r="AF367" s="90">
        <f>IF(ISNA(VLOOKUP($B367,'[1]1718  Exp_Rev Access'!$F$7:$GK$318,25,FALSE)),"",VLOOKUP($B367,'[1]1718  Exp_Rev Access'!$F$7:$GK$318,25,FALSE))</f>
        <v>0</v>
      </c>
      <c r="AG367" s="90">
        <f>IF(ISNA(VLOOKUP($B367,'[1]1718  Exp_Rev Access'!$F$7:$GK$318,26,FALSE)),"",VLOOKUP($B367,'[1]1718  Exp_Rev Access'!$F$7:$GK$318,26,FALSE))</f>
        <v>201804.1</v>
      </c>
      <c r="AH367" s="90">
        <f>IF(ISNA(VLOOKUP($B367,'[1]1718  Exp_Rev Access'!$F$7:$GK$318,27,FALSE)),"",VLOOKUP($B367,'[1]1718  Exp_Rev Access'!$F$7:$GK$318,27,FALSE))</f>
        <v>11543.55</v>
      </c>
      <c r="AI367" s="90">
        <f>IF(ISNA(VLOOKUP($B367,'[1]1718  Exp_Rev Access'!$F$7:$GK$318,28,FALSE)),"",VLOOKUP($B367,'[1]1718  Exp_Rev Access'!$F$7:$GK$318,28,FALSE))</f>
        <v>210476.26</v>
      </c>
      <c r="AJ367" s="90">
        <f>IF(ISNA(VLOOKUP($B367,'[1]1718  Exp_Rev Access'!$F$7:$GK$318,29,FALSE)),"",VLOOKUP($B367,'[1]1718  Exp_Rev Access'!$F$7:$GK$318,29,FALSE))</f>
        <v>0</v>
      </c>
      <c r="AK367" s="90">
        <f>IF(ISNA(VLOOKUP($B367,'[1]1718  Exp_Rev Access'!$F$7:$GK$318,30,FALSE)),"",VLOOKUP($B367,'[1]1718  Exp_Rev Access'!$F$7:$GK$318,30,FALSE))</f>
        <v>447651.01</v>
      </c>
      <c r="AL367" s="90">
        <f>IF(ISNA(VLOOKUP($B367,'[1]1718  Exp_Rev Access'!$F$7:$GK$318,31,FALSE)),"",VLOOKUP($B367,'[1]1718  Exp_Rev Access'!$F$7:$GK$318,31,FALSE))</f>
        <v>2810.26</v>
      </c>
      <c r="AM367" s="56">
        <f t="shared" si="944"/>
        <v>2431004.08</v>
      </c>
      <c r="AN367" s="92">
        <f t="shared" si="945"/>
        <v>2.8373648225001678E-2</v>
      </c>
      <c r="AO367" s="71">
        <f t="shared" si="946"/>
        <v>338.97889298687176</v>
      </c>
      <c r="AP367" s="90">
        <f>IF(ISNA(VLOOKUP($B367,'[1]1718  Exp_Rev Access'!$F$7:$GK$318,33,FALSE)),"",VLOOKUP($B367,'[1]1718  Exp_Rev Access'!$F$7:$GK$318,33,FALSE))</f>
        <v>48990215.130000003</v>
      </c>
      <c r="AQ367" s="90">
        <f>IF(ISNA(VLOOKUP($B367,'[1]1718  Exp_Rev Access'!$F$7:$GK$318,34,FALSE)),"",VLOOKUP($B367,'[1]1718  Exp_Rev Access'!$F$7:$GK$318,34,FALSE))</f>
        <v>1435977.29</v>
      </c>
      <c r="AR367" s="90">
        <f>IF(ISNA(VLOOKUP($B367,'[1]1718  Exp_Rev Access'!$F$7:$GK$318,35,FALSE)),"",VLOOKUP($B367,'[1]1718  Exp_Rev Access'!$F$7:$GK$318,35,FALSE))</f>
        <v>2221057</v>
      </c>
      <c r="AS367" s="90">
        <f>IF(ISNA(VLOOKUP($B367,'[1]1718  Exp_Rev Access'!$F$7:$GK$318,36,FALSE)),"",VLOOKUP($B367,'[1]1718  Exp_Rev Access'!$F$7:$GK$318,36,FALSE))</f>
        <v>21089.82</v>
      </c>
      <c r="AT367" s="90">
        <f>IF(ISNA(VLOOKUP($B367,'[1]1718  Exp_Rev Access'!$F$7:$GK$318,37,FALSE)),"",VLOOKUP($B367,'[1]1718  Exp_Rev Access'!$F$7:$GK$318,37,FALSE))</f>
        <v>0</v>
      </c>
      <c r="AU367" s="56">
        <f t="shared" si="947"/>
        <v>52668339.240000002</v>
      </c>
      <c r="AV367" s="93">
        <f t="shared" si="948"/>
        <v>0.61472251012874168</v>
      </c>
      <c r="AW367" s="56">
        <f t="shared" si="949"/>
        <v>7344.0663789557348</v>
      </c>
      <c r="AX367" s="90">
        <f>IF(ISNA(VLOOKUP($B367,'[1]1718  Exp_Rev Access'!$F$7:$GK$318,39,FALSE)),"",VLOOKUP($B367,'[1]1718  Exp_Rev Access'!$F$7:$GK$318,39,FALSE))</f>
        <v>0</v>
      </c>
      <c r="AY367" s="90">
        <f>IF(ISNA(VLOOKUP($B367,'[1]1718  Exp_Rev Access'!$F$7:$GK$318,40,FALSE)),"",VLOOKUP($B367,'[1]1718  Exp_Rev Access'!$F$7:$GK$318,40,FALSE))</f>
        <v>5730647.6600000001</v>
      </c>
      <c r="AZ367" s="90">
        <f>IF(ISNA(VLOOKUP($B367,'[1]1718  Exp_Rev Access'!$F$7:$GK$318,41,FALSE)),"",VLOOKUP($B367,'[1]1718  Exp_Rev Access'!$F$7:$GK$318,41,FALSE))</f>
        <v>289638.81</v>
      </c>
      <c r="BA367" s="90">
        <f>IF(ISNA(VLOOKUP($B367,'[1]1718  Exp_Rev Access'!$F$7:$GK$318,42,FALSE)),"",VLOOKUP($B367,'[1]1718  Exp_Rev Access'!$F$7:$GK$318,42,FALSE))</f>
        <v>0</v>
      </c>
      <c r="BB367" s="90">
        <f>IF(ISNA(VLOOKUP($B367,'[1]1718  Exp_Rev Access'!$F$7:$GK$318,43,FALSE)),"",VLOOKUP($B367,'[1]1718  Exp_Rev Access'!$F$7:$GK$318,43,FALSE))</f>
        <v>0</v>
      </c>
      <c r="BC367" s="90">
        <f>IF(ISNA(VLOOKUP($B367,'[1]1718  Exp_Rev Access'!$F$7:$GK$318,44,FALSE)),"",VLOOKUP($B367,'[1]1718  Exp_Rev Access'!$F$7:$GK$318,44,FALSE))</f>
        <v>1084670.8999999999</v>
      </c>
      <c r="BD367" s="90">
        <f>IF(ISNA(VLOOKUP($B367,'[1]1718  Exp_Rev Access'!$F$7:$GK$318,45,FALSE)),"",VLOOKUP($B367,'[1]1718  Exp_Rev Access'!$F$7:$GK$318,45,FALSE))</f>
        <v>182826.52</v>
      </c>
      <c r="BE367" s="90">
        <f>IF(ISNA(VLOOKUP($B367,'[1]1718  Exp_Rev Access'!$F$7:$GK$318,46,FALSE)),"",VLOOKUP($B367,'[1]1718  Exp_Rev Access'!$F$7:$GK$318,46,FALSE))</f>
        <v>359156.39</v>
      </c>
      <c r="BF367" s="90">
        <f>IF(ISNA(VLOOKUP($B367,'[1]1718  Exp_Rev Access'!$F$7:$GK$318,47,FALSE)),"",VLOOKUP($B367,'[1]1718  Exp_Rev Access'!$F$7:$GK$318,47,FALSE))</f>
        <v>0</v>
      </c>
      <c r="BG367" s="90">
        <f>IF(ISNA(VLOOKUP($B367,'[1]1718  Exp_Rev Access'!$F$7:$GK$318,48,FALSE)),"",VLOOKUP($B367,'[1]1718  Exp_Rev Access'!$F$7:$GK$318,48,FALSE))</f>
        <v>184121.86</v>
      </c>
      <c r="BH367" s="90">
        <f>IF(ISNA(VLOOKUP($B367,'[1]1718  Exp_Rev Access'!$F$7:$GK$318,49,FALSE)),"",VLOOKUP($B367,'[1]1718  Exp_Rev Access'!$F$7:$GK$318,49,FALSE))</f>
        <v>164488.93</v>
      </c>
      <c r="BI367" s="90">
        <f>IF(ISNA(VLOOKUP($B367,'[1]1718  Exp_Rev Access'!$F$7:$GK$318,50,FALSE)),"",VLOOKUP($B367,'[1]1718  Exp_Rev Access'!$F$7:$GK$318,50,FALSE))</f>
        <v>0</v>
      </c>
      <c r="BJ367" s="90">
        <f>IF(ISNA(VLOOKUP($B367,'[1]1718  Exp_Rev Access'!$F$7:$GK$318,51,FALSE)),"",VLOOKUP($B367,'[1]1718  Exp_Rev Access'!$F$7:$GK$318,51,FALSE))</f>
        <v>24431.72</v>
      </c>
      <c r="BK367" s="90">
        <f>IF(ISNA(VLOOKUP($B367,'[1]1718  Exp_Rev Access'!$F$7:$GK$318,52,FALSE)),"",VLOOKUP($B367,'[1]1718  Exp_Rev Access'!$F$7:$GK$318,52,FALSE))</f>
        <v>3206747.5</v>
      </c>
      <c r="BL367" s="90">
        <f>IF(ISNA(VLOOKUP($B367,'[1]1718  Exp_Rev Access'!$F$7:$GK$318,53,FALSE)),"",VLOOKUP($B367,'[1]1718  Exp_Rev Access'!$F$7:$GK$318,53,FALSE))</f>
        <v>0</v>
      </c>
      <c r="BM367" s="90">
        <f>IF(ISNA(VLOOKUP($B367,'[1]1718  Exp_Rev Access'!$F$7:$GK$318,54,FALSE)),"",VLOOKUP($B367,'[1]1718  Exp_Rev Access'!$F$7:$GK$318,54,FALSE))</f>
        <v>0</v>
      </c>
      <c r="BN367" s="90">
        <f>IF(ISNA(VLOOKUP($B367,'[1]1718  Exp_Rev Access'!$F$7:$GK$318,55,FALSE)),"",VLOOKUP($B367,'[1]1718  Exp_Rev Access'!$F$7:$GK$318,55,FALSE))</f>
        <v>0</v>
      </c>
      <c r="BO367" s="90">
        <f>IF(ISNA(VLOOKUP($B367,'[1]1718  Exp_Rev Access'!$F$7:$GK$318,56,FALSE)),"",VLOOKUP($B367,'[1]1718  Exp_Rev Access'!$F$7:$GK$318,56,FALSE))</f>
        <v>0</v>
      </c>
      <c r="BP367" s="90">
        <f>IF(ISNA(VLOOKUP($B367,'[1]1718  Exp_Rev Access'!$F$7:$GK$318,57,FALSE)),"",VLOOKUP($B367,'[1]1718  Exp_Rev Access'!$F$7:$GK$318,57,FALSE))</f>
        <v>0</v>
      </c>
      <c r="BQ367" s="90">
        <f>IF(ISNA(VLOOKUP($B367,'[1]1718  Exp_Rev Access'!$F$7:$GK$318,58,FALSE)),"",VLOOKUP($B367,'[1]1718  Exp_Rev Access'!$F$7:$GK$318,58,FALSE))</f>
        <v>0</v>
      </c>
      <c r="BR367" s="90">
        <f>IF(ISNA(VLOOKUP($B367,'[1]1718  Exp_Rev Access'!$F$7:$GK$318,59,FALSE)),"",VLOOKUP($B367,'[1]1718  Exp_Rev Access'!$F$7:$GK$318,59,FALSE))</f>
        <v>0</v>
      </c>
      <c r="BS367" s="90">
        <f>IF(ISNA(VLOOKUP($B367,'[1]1718  Exp_Rev Access'!$F$7:$GK$318,60,FALSE)),"",VLOOKUP($B367,'[1]1718  Exp_Rev Access'!$F$7:$GK$318,60,FALSE))</f>
        <v>0</v>
      </c>
      <c r="BT367" s="90">
        <f>IF(ISNA(VLOOKUP($B367,'[1]1718  Exp_Rev Access'!$F$7:$GK$318,61,FALSE)),"",VLOOKUP($B367,'[1]1718  Exp_Rev Access'!$F$7:$GK$318,61,FALSE))</f>
        <v>0</v>
      </c>
      <c r="BU367" s="90">
        <f>IF(ISNA(VLOOKUP($B367,'[1]1718  Exp_Rev Access'!$F$7:$GK$318,62,FALSE)),"",VLOOKUP($B367,'[1]1718  Exp_Rev Access'!$F$7:$GK$318,62,FALSE))</f>
        <v>0</v>
      </c>
      <c r="BV367" s="56">
        <f t="shared" si="893"/>
        <v>11226730.289999999</v>
      </c>
      <c r="BW367" s="92">
        <f t="shared" si="950"/>
        <v>0.13103363280469321</v>
      </c>
      <c r="BX367" s="71">
        <f t="shared" si="951"/>
        <v>1565.4538126346465</v>
      </c>
      <c r="BY367" s="90">
        <f>IF(ISNA(VLOOKUP($B367,'[1]1718  Exp_Rev Access'!$F$7:$GK$318,64,FALSE)),"",VLOOKUP($B367,'[1]1718  Exp_Rev Access'!$F$7:$GK$318,64,FALSE))</f>
        <v>0</v>
      </c>
      <c r="BZ367" s="90">
        <f>IF(ISNA(VLOOKUP($B367,'[1]1718  Exp_Rev Access'!$F$7:$GK$318,65,FALSE)),"",VLOOKUP($B367,'[1]1718  Exp_Rev Access'!$F$7:$GK$318,65,FALSE))</f>
        <v>0</v>
      </c>
      <c r="CA367" s="90">
        <f>IF(ISNA(VLOOKUP($B367,'[1]1718  Exp_Rev Access'!$F$7:$GK$318,66,FALSE)),"",VLOOKUP($B367,'[1]1718  Exp_Rev Access'!$F$7:$GK$318,66,FALSE))</f>
        <v>0</v>
      </c>
      <c r="CB367" s="90">
        <f>IF(ISNA(VLOOKUP($B367,'[1]1718  Exp_Rev Access'!$F$7:$GK$318,67,FALSE)),"",VLOOKUP($B367,'[1]1718  Exp_Rev Access'!$F$7:$GK$318,67,FALSE))</f>
        <v>0</v>
      </c>
      <c r="CC367" s="90">
        <f>IF(ISNA(VLOOKUP($B367,'[1]1718  Exp_Rev Access'!$F$7:$GK$318,68,FALSE)),"",VLOOKUP($B367,'[1]1718  Exp_Rev Access'!$F$7:$GK$318,68,FALSE))</f>
        <v>94.92</v>
      </c>
      <c r="CD367" s="90">
        <f>IF(ISNA(VLOOKUP($B367,'[1]1718  Exp_Rev Access'!$F$7:$GK$318,69,FALSE)),"",VLOOKUP($B367,'[1]1718  Exp_Rev Access'!$F$7:$GK$318,69,FALSE))</f>
        <v>0</v>
      </c>
      <c r="CE367" s="56">
        <f t="shared" si="881"/>
        <v>94.92</v>
      </c>
      <c r="CF367" s="92">
        <f t="shared" si="896"/>
        <v>1.107865968500209E-6</v>
      </c>
      <c r="CG367" s="78">
        <f t="shared" si="897"/>
        <v>1.3235632464390542E-2</v>
      </c>
      <c r="CH367" s="90">
        <f>IF(ISNA(VLOOKUP($B367,'[1]1718  Exp_Rev Access'!$F$7:$GK$318,$CH$2,FALSE)),"",VLOOKUP($B367,'[1]1718  Exp_Rev Access'!$F$7:$GK$318,$CH$2,FALSE))</f>
        <v>0</v>
      </c>
      <c r="CI367" s="90">
        <f>IF(ISNA(VLOOKUP($B367,'[1]1718  Exp_Rev Access'!$F$7:$GK$318,$CI$2,FALSE)),"",VLOOKUP($B367,'[1]1718  Exp_Rev Access'!$F$7:$GK$318,$CI$2,FALSE))</f>
        <v>0</v>
      </c>
      <c r="CJ367" s="90">
        <f>IF(ISNA(VLOOKUP($B367,'[1]1718  Exp_Rev Access'!$F$7:$GK$318,$CJ$2,FALSE)),"",VLOOKUP($B367,'[1]1718  Exp_Rev Access'!$F$7:$GK$318,$CJ$2,FALSE))</f>
        <v>0</v>
      </c>
      <c r="CK367" s="90">
        <f>IF(ISNA(VLOOKUP($B367,'[1]1718  Exp_Rev Access'!$F$7:$GK$318,$CK$2,FALSE)),"",VLOOKUP($B367,'[1]1718  Exp_Rev Access'!$F$7:$GK$318,$CK$2,FALSE))</f>
        <v>0</v>
      </c>
      <c r="CL367" s="90">
        <f>IF(ISNA(VLOOKUP($B367,'[1]1718  Exp_Rev Access'!$F$7:$GK$318,$CL$2,FALSE)),"",VLOOKUP($B367,'[1]1718  Exp_Rev Access'!$F$7:$GK$318,$CL$2,FALSE))</f>
        <v>0</v>
      </c>
      <c r="CM367" s="90">
        <f>IF(ISNA(VLOOKUP($B367,'[1]1718  Exp_Rev Access'!$F$7:$GK$318,$CM$2,FALSE)),"",VLOOKUP($B367,'[1]1718  Exp_Rev Access'!$F$7:$GK$318,$CM$2,FALSE))</f>
        <v>0</v>
      </c>
      <c r="CN367" s="90">
        <f>IF(ISNA(VLOOKUP($B367,'[1]1718  Exp_Rev Access'!$F$7:$GK$318,$CN$2,FALSE)),"",VLOOKUP($B367,'[1]1718  Exp_Rev Access'!$F$7:$GK$318,$CN$2,FALSE))</f>
        <v>0</v>
      </c>
      <c r="CO367" s="90">
        <f>IF(ISNA(VLOOKUP($B367,'[1]1718  Exp_Rev Access'!$F$7:$GK$318,$CO$2,FALSE)),"",VLOOKUP($B367,'[1]1718  Exp_Rev Access'!$F$7:$GK$318,$CO$2,FALSE))</f>
        <v>0</v>
      </c>
      <c r="CP367" s="90">
        <f>IF(ISNA(VLOOKUP($B367,'[1]1718  Exp_Rev Access'!$F$7:$GK$318,$CP$2,FALSE)),"",VLOOKUP($B367,'[1]1718  Exp_Rev Access'!$F$7:$GK$318,$CP$2,FALSE))</f>
        <v>0</v>
      </c>
      <c r="CQ367" s="90">
        <f>IF(ISNA(VLOOKUP($B367,'[1]1718  Exp_Rev Access'!$F$7:$GK$318,$CQ$2,FALSE)),"",VLOOKUP($B367,'[1]1718  Exp_Rev Access'!$F$7:$GK$318,$CQ$2,FALSE))</f>
        <v>1290426.1599999999</v>
      </c>
      <c r="CR367" s="90">
        <f>IF(ISNA(VLOOKUP($B367,'[1]1718  Exp_Rev Access'!$F$7:$GK$318,$CR$2,FALSE)),"",VLOOKUP($B367,'[1]1718  Exp_Rev Access'!$F$7:$GK$318,$CR$2,FALSE))</f>
        <v>0</v>
      </c>
      <c r="CS367" s="90">
        <f>IF(ISNA(VLOOKUP($B367,'[1]1718  Exp_Rev Access'!$F$7:$GK$318,$CS$2,FALSE)),"",VLOOKUP($B367,'[1]1718  Exp_Rev Access'!$F$7:$GK$318,$CS$2,FALSE))</f>
        <v>24848</v>
      </c>
      <c r="CT367" s="90">
        <f>IF(ISNA(VLOOKUP($B367,'[1]1718  Exp_Rev Access'!$F$7:$GK$318,$CT$2,FALSE)),"",VLOOKUP($B367,'[1]1718  Exp_Rev Access'!$F$7:$GK$318,$CT$2,FALSE))</f>
        <v>49419.57</v>
      </c>
      <c r="CU367" s="90">
        <f>IF(ISNA(VLOOKUP($B367,'[1]1718  Exp_Rev Access'!$F$7:$GK$318,$CU$2,FALSE)),"",VLOOKUP($B367,'[1]1718  Exp_Rev Access'!$F$7:$GK$318,$CU$2,FALSE))</f>
        <v>922909.54</v>
      </c>
      <c r="CV367" s="90">
        <f>IF(ISNA(VLOOKUP($B367,'[1]1718  Exp_Rev Access'!$F$7:$GK$318,$CV$2,FALSE)),"",VLOOKUP($B367,'[1]1718  Exp_Rev Access'!$F$7:$GK$318,$CV$2,FALSE))</f>
        <v>144616.15</v>
      </c>
      <c r="CW367" s="90">
        <f>IF(ISNA(VLOOKUP($B367,'[1]1718  Exp_Rev Access'!$F$7:$GK$318,$CW$2,FALSE)),"",VLOOKUP($B367,'[1]1718  Exp_Rev Access'!$F$7:$GK$318,$CW$2,FALSE))</f>
        <v>0</v>
      </c>
      <c r="CX367" s="90">
        <f>IF(ISNA(VLOOKUP($B367,'[1]1718  Exp_Rev Access'!$F$7:$GK$318,$CX$2,FALSE)),"",VLOOKUP($B367,'[1]1718  Exp_Rev Access'!$F$7:$GK$318,$CX$2,FALSE))</f>
        <v>0</v>
      </c>
      <c r="CY367" s="90">
        <f>IF(ISNA(VLOOKUP($B367,'[1]1718  Exp_Rev Access'!$F$7:$GK$318,$CY$2,FALSE)),"",VLOOKUP($B367,'[1]1718  Exp_Rev Access'!$F$7:$GK$318,$CY$2,FALSE))</f>
        <v>0</v>
      </c>
      <c r="CZ367" s="90">
        <f>IF(ISNA(VLOOKUP($B367,'[1]1718  Exp_Rev Access'!$F$7:$GK$318,$CZ$2,FALSE)),"",VLOOKUP($B367,'[1]1718  Exp_Rev Access'!$F$7:$GK$318,$CZ$2,FALSE))</f>
        <v>0</v>
      </c>
      <c r="DA367" s="90">
        <f>IF(ISNA(VLOOKUP($B367,'[1]1718  Exp_Rev Access'!$F$7:$GK$318,$DA$2,FALSE)),"",VLOOKUP($B367,'[1]1718  Exp_Rev Access'!$F$7:$GK$318,$DA$2,FALSE))</f>
        <v>0</v>
      </c>
      <c r="DB367" s="90">
        <f>IF(ISNA(VLOOKUP($B367,'[1]1718  Exp_Rev Access'!$F$7:$GK$318,$DB$2,FALSE)),"",VLOOKUP($B367,'[1]1718  Exp_Rev Access'!$F$7:$GK$318,$DB$2,FALSE))</f>
        <v>13738.86</v>
      </c>
      <c r="DC367" s="90">
        <f>IF(ISNA(VLOOKUP($B367,'[1]1718  Exp_Rev Access'!$F$7:$GK$318,$DC$2,FALSE)),"",VLOOKUP($B367,'[1]1718  Exp_Rev Access'!$F$7:$GK$318,$DC$2,FALSE))</f>
        <v>0</v>
      </c>
      <c r="DD367" s="90">
        <f>IF(ISNA(VLOOKUP($B367,'[1]1718  Exp_Rev Access'!$F$7:$GK$318,$DD$2,FALSE)),"",VLOOKUP($B367,'[1]1718  Exp_Rev Access'!$F$7:$GK$318,$DD$2,FALSE))</f>
        <v>0</v>
      </c>
      <c r="DE367" s="90">
        <f>IF(ISNA(VLOOKUP($B367,'[1]1718  Exp_Rev Access'!$F$7:$GK$318,$DE$2,FALSE)),"",VLOOKUP($B367,'[1]1718  Exp_Rev Access'!$F$7:$GK$318,$DE$2,FALSE))</f>
        <v>0</v>
      </c>
      <c r="DF367" s="90">
        <f>IF(ISNA(VLOOKUP($B367,'[1]1718  Exp_Rev Access'!$F$7:$GK$318,$DF$2,FALSE)),"",VLOOKUP($B367,'[1]1718  Exp_Rev Access'!$F$7:$GK$318,$DF$2,FALSE))</f>
        <v>0</v>
      </c>
      <c r="DG367" s="90">
        <f>IF(ISNA(VLOOKUP($B367,'[1]1718  Exp_Rev Access'!$F$7:$GK$318,$DG$2,FALSE)),"",VLOOKUP($B367,'[1]1718  Exp_Rev Access'!$F$7:$GK$318,$DG$2,FALSE))</f>
        <v>0</v>
      </c>
      <c r="DH367" s="90">
        <f>IF(ISNA(VLOOKUP($B367,'[1]1718  Exp_Rev Access'!$F$7:$GK$318,$DH$2,FALSE)),"",VLOOKUP($B367,'[1]1718  Exp_Rev Access'!$F$7:$GK$318,$DH$2,FALSE))</f>
        <v>0</v>
      </c>
      <c r="DI367" s="90">
        <f>IF(ISNA(VLOOKUP($B367,'[1]1718  Exp_Rev Access'!$F$7:$GK$318,$DI$2,FALSE)),"",VLOOKUP($B367,'[1]1718  Exp_Rev Access'!$F$7:$GK$318,$DI$2,FALSE))</f>
        <v>976909.72</v>
      </c>
      <c r="DJ367" s="90">
        <f>IF(ISNA(VLOOKUP($B367,'[1]1718  Exp_Rev Access'!$F$7:$GK$318,$DJ$2,FALSE)),"",VLOOKUP($B367,'[1]1718  Exp_Rev Access'!$F$7:$GK$318,$DJ$2,FALSE))</f>
        <v>0</v>
      </c>
      <c r="DK367" s="90">
        <f>IF(ISNA(VLOOKUP($B367,'[1]1718  Exp_Rev Access'!$F$7:$GK$318,$DK$2,FALSE)),"",VLOOKUP($B367,'[1]1718  Exp_Rev Access'!$F$7:$GK$318,$DK$2,FALSE))</f>
        <v>0</v>
      </c>
      <c r="DL367" s="90">
        <f>IF(ISNA(VLOOKUP($B367,'[1]1718  Exp_Rev Access'!$F$7:$GK$318,$DL$2,FALSE)),"",VLOOKUP($B367,'[1]1718  Exp_Rev Access'!$F$7:$GK$318,$DL$2,FALSE))</f>
        <v>0</v>
      </c>
      <c r="DM367" s="90">
        <f>IF(ISNA(VLOOKUP($B367,'[1]1718  Exp_Rev Access'!$F$7:$GK$318,$DM$2,FALSE)),"",VLOOKUP($B367,'[1]1718  Exp_Rev Access'!$F$7:$GK$318,$DM$2,FALSE))</f>
        <v>0</v>
      </c>
      <c r="DN367" s="90">
        <f>IF(ISNA(VLOOKUP($B367,'[1]1718  Exp_Rev Access'!$F$7:$GK$318,$DN$2,FALSE)),"",VLOOKUP($B367,'[1]1718  Exp_Rev Access'!$F$7:$GK$318,$DN$2,FALSE))</f>
        <v>0</v>
      </c>
      <c r="DO367" s="90">
        <f>IF(ISNA(VLOOKUP($B367,'[1]1718  Exp_Rev Access'!$F$7:$GK$318,$DO$2,FALSE)),"",VLOOKUP($B367,'[1]1718  Exp_Rev Access'!$F$7:$GK$318,$DO$2,FALSE))</f>
        <v>0</v>
      </c>
      <c r="DP367" s="90">
        <f>IF(ISNA(VLOOKUP($B367,'[1]1718  Exp_Rev Access'!$F$7:$GK$318,$DP$2,FALSE)),"",VLOOKUP($B367,'[1]1718  Exp_Rev Access'!$F$7:$GK$318,$DP$2,FALSE))</f>
        <v>0</v>
      </c>
      <c r="DQ367" s="90">
        <f>IF(ISNA(VLOOKUP($B367,'[1]1718  Exp_Rev Access'!$F$7:$GK$318,$DQ$2,FALSE)),"",VLOOKUP($B367,'[1]1718  Exp_Rev Access'!$F$7:$GK$318,$DQ$2,FALSE))</f>
        <v>0</v>
      </c>
      <c r="DR367" s="90">
        <f>IF(ISNA(VLOOKUP($B367,'[1]1718  Exp_Rev Access'!$F$7:$GK$318,$DR$2,FALSE)),"",VLOOKUP($B367,'[1]1718  Exp_Rev Access'!$F$7:$GK$318,$DR$2,FALSE))</f>
        <v>0</v>
      </c>
      <c r="DS367" s="90">
        <f>IF(ISNA(VLOOKUP($B367,'[1]1718  Exp_Rev Access'!$F$7:$GK$318,$DS$2,FALSE)),"",VLOOKUP($B367,'[1]1718  Exp_Rev Access'!$F$7:$GK$318,$DS$2,FALSE))</f>
        <v>0</v>
      </c>
      <c r="DT367" s="90">
        <f>IF(ISNA(VLOOKUP($B367,'[1]1718  Exp_Rev Access'!$F$7:$GK$318,$DT$2,FALSE)),"",VLOOKUP($B367,'[1]1718  Exp_Rev Access'!$F$7:$GK$318,$DT$2,FALSE))</f>
        <v>0</v>
      </c>
      <c r="DU367" s="90">
        <f>IF(ISNA(VLOOKUP($B367,'[1]1718  Exp_Rev Access'!$F$7:$GK$318,$DU$2,FALSE)),"",VLOOKUP($B367,'[1]1718  Exp_Rev Access'!$F$7:$GK$318,$DU$2,FALSE))</f>
        <v>0</v>
      </c>
      <c r="DV367" s="90">
        <f>IF(ISNA(VLOOKUP($B367,'[1]1718  Exp_Rev Access'!$F$7:$GK$318,$DV$2,FALSE)),"",VLOOKUP($B367,'[1]1718  Exp_Rev Access'!$F$7:$GK$318,$DV$2,FALSE))</f>
        <v>0</v>
      </c>
      <c r="DW367" s="90">
        <f>IF(ISNA(VLOOKUP($B367,'[1]1718  Exp_Rev Access'!$F$7:$GK$318,$DW$2,FALSE)),"",VLOOKUP($B367,'[1]1718  Exp_Rev Access'!$F$7:$GK$318,$DW$2,FALSE))</f>
        <v>0</v>
      </c>
      <c r="DX367" s="90">
        <f>IF(ISNA(VLOOKUP($B367,'[1]1718  Exp_Rev Access'!$F$7:$GK$318,$DX$2,FALSE)),"",VLOOKUP($B367,'[1]1718  Exp_Rev Access'!$F$7:$GK$318,$DX$2,FALSE))</f>
        <v>0</v>
      </c>
      <c r="DY367" s="90">
        <f>IF(ISNA(VLOOKUP($B367,'[1]1718  Exp_Rev Access'!$F$7:$GK$318,$DY$2,FALSE)),"",VLOOKUP($B367,'[1]1718  Exp_Rev Access'!$F$7:$GK$318,$DY$2,FALSE))</f>
        <v>0</v>
      </c>
      <c r="DZ367" s="90">
        <f>IF(ISNA(VLOOKUP($B367,'[1]1718  Exp_Rev Access'!$F$7:$GK$318,$DZ$2,FALSE)),"",VLOOKUP($B367,'[1]1718  Exp_Rev Access'!$F$7:$GK$318,$DZ$2,FALSE))</f>
        <v>0</v>
      </c>
      <c r="EA367" s="90">
        <f>IF(ISNA(VLOOKUP($B367,'[1]1718  Exp_Rev Access'!$F$7:$GK$318,$EA$2,FALSE)),"",VLOOKUP($B367,'[1]1718  Exp_Rev Access'!$F$7:$GK$318,$EA$2,FALSE))</f>
        <v>0</v>
      </c>
      <c r="EB367" s="90">
        <f>IF(ISNA(VLOOKUP($B367,'[1]1718  Exp_Rev Access'!$F$7:$GK$318,$EB$2,FALSE)),"",VLOOKUP($B367,'[1]1718  Exp_Rev Access'!$F$7:$GK$318,$EB$2,FALSE))</f>
        <v>0</v>
      </c>
      <c r="EC367" s="90">
        <f>IF(ISNA(VLOOKUP($B367,'[1]1718  Exp_Rev Access'!$F$7:$GK$318,$EC$2,FALSE)),"",VLOOKUP($B367,'[1]1718  Exp_Rev Access'!$F$7:$GK$318,$EC$2,FALSE))</f>
        <v>0</v>
      </c>
      <c r="ED367" s="90">
        <f>IF(ISNA(VLOOKUP($B367,'[1]1718  Exp_Rev Access'!$F$7:$GK$318,$ED$2,FALSE)),"",VLOOKUP($B367,'[1]1718  Exp_Rev Access'!$F$7:$GK$318,$ED$2,FALSE))</f>
        <v>0</v>
      </c>
      <c r="EE367" s="90">
        <f>IF(ISNA(VLOOKUP($B367,'[1]1718  Exp_Rev Access'!$F$7:$GK$318,$EE$2,FALSE)),"",VLOOKUP($B367,'[1]1718  Exp_Rev Access'!$F$7:$GK$318,$EE$2,FALSE))</f>
        <v>0</v>
      </c>
      <c r="EF367" s="90">
        <f>IF(ISNA(VLOOKUP($B367,'[1]1718  Exp_Rev Access'!$F$7:$GK$318,$EF$2,FALSE)),"",VLOOKUP($B367,'[1]1718  Exp_Rev Access'!$F$7:$GK$318,$EF$2,FALSE))</f>
        <v>0</v>
      </c>
      <c r="EG367" s="90">
        <f>IF(ISNA(VLOOKUP($B367,'[1]1718  Exp_Rev Access'!$F$7:$GK$318,$EG$2,FALSE)),"",VLOOKUP($B367,'[1]1718  Exp_Rev Access'!$F$7:$GK$318,$EG$2,FALSE))</f>
        <v>0</v>
      </c>
      <c r="EH367" s="90">
        <f>IF(ISNA(VLOOKUP($B367,'[1]1718  Exp_Rev Access'!$F$7:$GK$318,$EH$2,FALSE)),"",VLOOKUP($B367,'[1]1718  Exp_Rev Access'!$F$7:$GK$318,$EH$2,FALSE))</f>
        <v>0</v>
      </c>
      <c r="EI367" s="90">
        <f>IF(ISNA(VLOOKUP($B367,'[1]1718  Exp_Rev Access'!$F$7:$GK$318,$EI$2,FALSE)),"",VLOOKUP($B367,'[1]1718  Exp_Rev Access'!$F$7:$GK$318,$EI$2,FALSE))</f>
        <v>0</v>
      </c>
      <c r="EJ367" s="90">
        <f>IF(ISNA(VLOOKUP($B367,'[1]1718  Exp_Rev Access'!$F$7:$GK$318,$EJ$2,FALSE)),"",VLOOKUP($B367,'[1]1718  Exp_Rev Access'!$F$7:$GK$318,$EJ$2,FALSE))</f>
        <v>0</v>
      </c>
      <c r="EK367" s="90">
        <f>IF(ISNA(VLOOKUP($B367,'[1]1718  Exp_Rev Access'!$F$7:$GK$318,$EK$2,FALSE)),"",VLOOKUP($B367,'[1]1718  Exp_Rev Access'!$F$7:$GK$318,$EK$2,FALSE))</f>
        <v>0</v>
      </c>
      <c r="EL367" s="90">
        <f>IF(ISNA(VLOOKUP($B367,'[1]1718  Exp_Rev Access'!$F$7:$GK$318,$EL$2,FALSE)),"",VLOOKUP($B367,'[1]1718  Exp_Rev Access'!$F$7:$GK$318,$EL$2,FALSE))</f>
        <v>0</v>
      </c>
      <c r="EM367" s="90">
        <f>IF(ISNA(VLOOKUP($B367,'[1]1718  Exp_Rev Access'!$F$7:$GK$318,$EM$2,FALSE)),"",VLOOKUP($B367,'[1]1718  Exp_Rev Access'!$F$7:$GK$318,$EM$2,FALSE))</f>
        <v>0</v>
      </c>
      <c r="EN367" s="90">
        <f>IF(ISNA(VLOOKUP($B367,'[1]1718  Exp_Rev Access'!$F$7:$GK$318,$EN$2,FALSE)),"",VLOOKUP($B367,'[1]1718  Exp_Rev Access'!$F$7:$GK$318,$EN$2,FALSE))</f>
        <v>0</v>
      </c>
      <c r="EO367" s="90">
        <f>IF(ISNA(VLOOKUP($B367,'[1]1718  Exp_Rev Access'!$F$7:$GK$318,$EO$2,FALSE)),"",VLOOKUP($B367,'[1]1718  Exp_Rev Access'!$F$7:$GK$318,$EO$2,FALSE))</f>
        <v>71065.399999999994</v>
      </c>
      <c r="EP367" s="90">
        <f>IF(ISNA(VLOOKUP($B367,'[1]1718  Exp_Rev Access'!$F$7:$GK$318,$EP$2,FALSE)),"",VLOOKUP($B367,'[1]1718  Exp_Rev Access'!$F$7:$GK$318,$EP$2,FALSE))</f>
        <v>0</v>
      </c>
      <c r="EQ367" s="90">
        <f>IF(ISNA(VLOOKUP($B367,'[1]1718  Exp_Rev Access'!$F$7:$GK$318,$EQ$2,FALSE)),"",VLOOKUP($B367,'[1]1718  Exp_Rev Access'!$F$7:$GK$318,$EQ$2,FALSE))</f>
        <v>0</v>
      </c>
      <c r="ER367" s="90">
        <f>IF(ISNA(VLOOKUP($B367,'[1]1718  Exp_Rev Access'!$F$7:$GK$318,$ER$2,FALSE)),"",VLOOKUP($B367,'[1]1718  Exp_Rev Access'!$F$7:$GK$318,$ER$2,FALSE))</f>
        <v>0</v>
      </c>
      <c r="ES367" s="90">
        <f>IF(ISNA(VLOOKUP($B367,'[1]1718  Exp_Rev Access'!$F$7:$GK$318,$ES$2,FALSE)),"",VLOOKUP($B367,'[1]1718  Exp_Rev Access'!$F$7:$GK$318,$ES$2,FALSE))</f>
        <v>0</v>
      </c>
      <c r="ET367" s="90">
        <f>IF(ISNA(VLOOKUP($B367,'[1]1718  Exp_Rev Access'!$F$7:$GK$318,$ET$2,FALSE)),"",VLOOKUP($B367,'[1]1718  Exp_Rev Access'!$F$7:$GK$318,$ET$2,FALSE))</f>
        <v>0</v>
      </c>
      <c r="EU367" s="90">
        <f>IF(ISNA(VLOOKUP($B367,'[1]1718  Exp_Rev Access'!$F$7:$GK$318,$EU$2,FALSE)),"",VLOOKUP($B367,'[1]1718  Exp_Rev Access'!$F$7:$GK$318,$EU$2,FALSE))</f>
        <v>0</v>
      </c>
      <c r="EV367" s="90">
        <f>IF(ISNA(VLOOKUP($B367,'[1]1718  Exp_Rev Access'!$F$7:$GK$318,$EV$2,FALSE)),"",VLOOKUP($B367,'[1]1718  Exp_Rev Access'!$F$7:$GK$318,$EV$2,FALSE))</f>
        <v>0</v>
      </c>
      <c r="EW367" s="90">
        <f>IF(ISNA(VLOOKUP($B367,'[1]1718  Exp_Rev Access'!$F$7:$GK$318,$EW$2,FALSE)),"",VLOOKUP($B367,'[1]1718  Exp_Rev Access'!$F$7:$GK$318,$EW$2,FALSE))</f>
        <v>0</v>
      </c>
      <c r="EX367" s="90">
        <f>IF(ISNA(VLOOKUP($B367,'[1]1718  Exp_Rev Access'!$F$7:$GK$318,$EX$2,FALSE)),"",VLOOKUP($B367,'[1]1718  Exp_Rev Access'!$F$7:$GK$318,$EX$2,FALSE))</f>
        <v>0</v>
      </c>
      <c r="EY367" s="90">
        <f>IF(ISNA(VLOOKUP($B367,'[1]1718  Exp_Rev Access'!$F$7:$GK$318,$EY$2,FALSE)),"",VLOOKUP($B367,'[1]1718  Exp_Rev Access'!$F$7:$GK$318,$EY$2,FALSE))</f>
        <v>0</v>
      </c>
      <c r="EZ367" s="90">
        <f>IF(ISNA(VLOOKUP($B367,'[1]1718  Exp_Rev Access'!$F$7:$GK$318,$EZ$2,FALSE)),"",VLOOKUP($B367,'[1]1718  Exp_Rev Access'!$F$7:$GK$318,$EZ$2,FALSE))</f>
        <v>0</v>
      </c>
      <c r="FA367" s="90">
        <f>IF(ISNA(VLOOKUP($B367,'[1]1718  Exp_Rev Access'!$F$7:$GK$318,$FA$2,FALSE)),"",VLOOKUP($B367,'[1]1718  Exp_Rev Access'!$F$7:$GK$318,$FA$2,FALSE))</f>
        <v>0</v>
      </c>
      <c r="FB367" s="90">
        <f>IF(ISNA(VLOOKUP($B367,'[1]1718  Exp_Rev Access'!$F$7:$GK$318,$FB$2,FALSE)),"",VLOOKUP($B367,'[1]1718  Exp_Rev Access'!$F$7:$GK$318,$FB$2,FALSE))</f>
        <v>0</v>
      </c>
      <c r="FC367" s="90">
        <f>IF(ISNA(VLOOKUP($B367,'[1]1718  Exp_Rev Access'!$F$7:$GK$318,$FC$2,FALSE)),"",VLOOKUP($B367,'[1]1718  Exp_Rev Access'!$F$7:$GK$318,$FC$2,FALSE))</f>
        <v>0</v>
      </c>
      <c r="FD367" s="90">
        <f>IF(ISNA(VLOOKUP($B367,'[1]1718  Exp_Rev Access'!$F$7:$GK$318,$FD$2,FALSE)),"",VLOOKUP($B367,'[1]1718  Exp_Rev Access'!$F$7:$GK$318,$FD$2,FALSE))</f>
        <v>0</v>
      </c>
      <c r="FE367" s="90">
        <f>IF(ISNA(VLOOKUP($B367,'[1]1718  Exp_Rev Access'!$F$7:$GK$318,$FE$2,FALSE)),"",VLOOKUP($B367,'[1]1718  Exp_Rev Access'!$F$7:$GK$318,$FE$2,FALSE))</f>
        <v>0</v>
      </c>
      <c r="FF367" s="90">
        <f>IF(ISNA(VLOOKUP($B367,'[1]1718  Exp_Rev Access'!$F$7:$GK$318,$FF$2,FALSE)),"",VLOOKUP($B367,'[1]1718  Exp_Rev Access'!$F$7:$GK$318,$FF$2,FALSE))</f>
        <v>0</v>
      </c>
      <c r="FG367" s="90">
        <f>IF(ISNA(VLOOKUP($B367,'[1]1718  Exp_Rev Access'!$F$7:$GK$318,$FG$2,FALSE)),"",VLOOKUP($B367,'[1]1718  Exp_Rev Access'!$F$7:$GK$318,$FG$2,FALSE))</f>
        <v>0</v>
      </c>
      <c r="FH367" s="90">
        <f>IF(ISNA(VLOOKUP($B367,'[1]1718  Exp_Rev Access'!$F$7:$GK$318,$FH$2,FALSE)),"",VLOOKUP($B367,'[1]1718  Exp_Rev Access'!$F$7:$GK$318,$FH$2,FALSE))</f>
        <v>0</v>
      </c>
      <c r="FI367" s="90">
        <f>IF(ISNA(VLOOKUP($B367,'[1]1718  Exp_Rev Access'!$F$7:$GK$318,$FI$2,FALSE)),"",VLOOKUP($B367,'[1]1718  Exp_Rev Access'!$F$7:$GK$318,$FI$2,FALSE))</f>
        <v>0</v>
      </c>
      <c r="FJ367" s="90">
        <f>IF(ISNA(VLOOKUP($B367,'[1]1718  Exp_Rev Access'!$F$7:$GK$318,$FJ$2,FALSE)),"",VLOOKUP($B367,'[1]1718  Exp_Rev Access'!$F$7:$GK$318,$FJ$2,FALSE))</f>
        <v>0</v>
      </c>
      <c r="FK367" s="90">
        <f>IF(ISNA(VLOOKUP($B367,'[1]1718  Exp_Rev Access'!$F$7:$GK$318,$FK$2,FALSE)),"",VLOOKUP($B367,'[1]1718  Exp_Rev Access'!$F$7:$GK$318,$FK$2,FALSE))</f>
        <v>0</v>
      </c>
      <c r="FL367" s="90">
        <f>IF(ISNA(VLOOKUP($B367,'[1]1718  Exp_Rev Access'!$F$7:$GK$318,$FL$2,FALSE)),"",VLOOKUP($B367,'[1]1718  Exp_Rev Access'!$F$7:$GK$318,$FL$2,FALSE))</f>
        <v>0</v>
      </c>
      <c r="FM367" s="90">
        <f>IF(ISNA(VLOOKUP($B367,'[1]1718  Exp_Rev Access'!$F$7:$GK$318,$FM$2,FALSE)),"",VLOOKUP($B367,'[1]1718  Exp_Rev Access'!$F$7:$GK$318,$FM$2,FALSE))</f>
        <v>0</v>
      </c>
      <c r="FN367" s="90">
        <f>IF(ISNA(VLOOKUP($B367,'[1]1718  Exp_Rev Access'!$F$7:$GK$318,$FN$2,FALSE)),"",VLOOKUP($B367,'[1]1718  Exp_Rev Access'!$F$7:$GK$318,$FN$2,FALSE))</f>
        <v>0</v>
      </c>
      <c r="FO367" s="90">
        <f>IF(ISNA(VLOOKUP($B367,'[1]1718  Exp_Rev Access'!$F$7:$GK$318,$FO$2,FALSE)),"",VLOOKUP($B367,'[1]1718  Exp_Rev Access'!$F$7:$GK$318,$FO$2,FALSE))</f>
        <v>0</v>
      </c>
      <c r="FP367" s="90">
        <f>IF(ISNA(VLOOKUP($B367,'[1]1718  Exp_Rev Access'!$F$7:$GK$318,$FP$2,FALSE)),"",VLOOKUP($B367,'[1]1718  Exp_Rev Access'!$F$7:$GK$318,$FP$2,FALSE))</f>
        <v>0</v>
      </c>
      <c r="FQ367" s="90">
        <f>IF(ISNA(VLOOKUP($B367,'[1]1718  Exp_Rev Access'!$F$7:$GK$318,$FQ$2,FALSE)),"",VLOOKUP($B367,'[1]1718  Exp_Rev Access'!$F$7:$GK$318,$FQ$2,FALSE))</f>
        <v>0</v>
      </c>
      <c r="FR367" s="90">
        <f>IF(ISNA(VLOOKUP($B367,'[1]1718  Exp_Rev Access'!$F$7:$GK$318,$FR$2,FALSE)),"",VLOOKUP($B367,'[1]1718  Exp_Rev Access'!$F$7:$GK$318,$FR$2,FALSE))</f>
        <v>156412.24</v>
      </c>
      <c r="FS367" s="56">
        <f t="shared" si="952"/>
        <v>3650345.6399999997</v>
      </c>
      <c r="FT367" s="92">
        <f t="shared" si="953"/>
        <v>4.2605285585957803E-2</v>
      </c>
      <c r="FU367" s="94">
        <f t="shared" si="954"/>
        <v>509.00372165013135</v>
      </c>
      <c r="FV367" s="95">
        <f>IF(ISNA(VLOOKUP($B367,'[1]1718  Exp_Rev Access'!$F$7:$GK$318,$FV$2,FALSE)),"",VLOOKUP($B367,'[1]1718  Exp_Rev Access'!$F$7:$GK$318,$FV$2,FALSE))</f>
        <v>0</v>
      </c>
      <c r="FW367" s="95">
        <f>IF(ISNA(VLOOKUP($B367,'[1]1718  Exp_Rev Access'!$F$7:$GK$318,$FW$2,FALSE)),"",VLOOKUP($B367,'[1]1718  Exp_Rev Access'!$F$7:$GK$318,$FW$2,FALSE))</f>
        <v>0</v>
      </c>
      <c r="FX367" s="95">
        <f>IF(ISNA(VLOOKUP($B367,'[1]1718  Exp_Rev Access'!$F$7:$GK$318,$FX$2,FALSE)),"",VLOOKUP($B367,'[1]1718  Exp_Rev Access'!$F$7:$GK$318,$FX$2,FALSE))</f>
        <v>0</v>
      </c>
      <c r="FY367" s="95">
        <f>IF(ISNA(VLOOKUP($B367,'[1]1718  Exp_Rev Access'!$F$7:$GK$318,$FY$2,FALSE)),"",VLOOKUP($B367,'[1]1718  Exp_Rev Access'!$F$7:$GK$318,$FY$2,FALSE))</f>
        <v>0</v>
      </c>
      <c r="FZ367" s="95">
        <f>IF(ISNA(VLOOKUP($B367,'[1]1718  Exp_Rev Access'!$F$7:$GK$318,$FZ$2,FALSE)),"",VLOOKUP($B367,'[1]1718  Exp_Rev Access'!$F$7:$GK$318,$FZ$2,FALSE))</f>
        <v>0</v>
      </c>
      <c r="GA367" s="95">
        <f>IF(ISNA(VLOOKUP($B367,'[1]1718  Exp_Rev Access'!$F$7:$GK$318,$GA$2,FALSE)),"",VLOOKUP($B367,'[1]1718  Exp_Rev Access'!$F$7:$GK$318,$GA$2,FALSE))</f>
        <v>0</v>
      </c>
      <c r="GB367" s="95">
        <f>IF(ISNA(VLOOKUP($B367,'[1]1718  Exp_Rev Access'!$F$7:$GK$318,$GB$2,FALSE)),"",VLOOKUP($B367,'[1]1718  Exp_Rev Access'!$F$7:$GK$318,$GB$2,FALSE))</f>
        <v>0</v>
      </c>
      <c r="GC367" s="95">
        <f>IF(ISNA(VLOOKUP($B367,'[1]1718  Exp_Rev Access'!$F$7:$GK$318,$GC$2,FALSE)),"",VLOOKUP($B367,'[1]1718  Exp_Rev Access'!$F$7:$GK$318,$GC$2,FALSE))</f>
        <v>0</v>
      </c>
      <c r="GD367" s="95">
        <f>IF(ISNA(VLOOKUP($B367,'[1]1718  Exp_Rev Access'!$F$7:$GK$318,$GD$2,FALSE)),"",VLOOKUP($B367,'[1]1718  Exp_Rev Access'!$F$7:$GK$318,$GD$2,FALSE))</f>
        <v>0</v>
      </c>
      <c r="GE367" s="95">
        <f>IF(ISNA(VLOOKUP($B367,'[1]1718  Exp_Rev Access'!$F$7:$GK$318,$GE$2,FALSE)),"",VLOOKUP($B367,'[1]1718  Exp_Rev Access'!$F$7:$GK$318,$GE$2,FALSE))</f>
        <v>34372.65</v>
      </c>
      <c r="GF367" s="95">
        <f>IF(ISNA(VLOOKUP($B367,'[1]1718  Exp_Rev Access'!$F$7:$GK$318,$GF$2,FALSE)),"",VLOOKUP($B367,'[1]1718  Exp_Rev Access'!$F$7:$GK$318,$GF$2,FALSE))</f>
        <v>0</v>
      </c>
      <c r="GG367" s="95">
        <f>IF(ISNA(VLOOKUP($B367,'[1]1718  Exp_Rev Access'!$F$7:$GK$318,$GG$2,FALSE)),"",VLOOKUP($B367,'[1]1718  Exp_Rev Access'!$F$7:$GK$318,$GG$2,FALSE))</f>
        <v>0</v>
      </c>
      <c r="GH367" s="95">
        <f>IF(ISNA(VLOOKUP($B367,'[1]1718  Exp_Rev Access'!$F$7:$GK$318,$GH$2,FALSE)),"",VLOOKUP($B367,'[1]1718  Exp_Rev Access'!$F$7:$GK$318,$GH$2,FALSE))</f>
        <v>0</v>
      </c>
      <c r="GI367" s="95">
        <f>IF(ISNA(VLOOKUP($B367,'[1]1718  Exp_Rev Access'!$F$7:$GK$318,$GI$2,FALSE)),"",VLOOKUP($B367,'[1]1718  Exp_Rev Access'!$F$7:$GK$318,$GI$2,FALSE))</f>
        <v>0</v>
      </c>
      <c r="GJ367" s="95">
        <f>IF(ISNA(VLOOKUP($B367,'[1]1718  Exp_Rev Access'!$F$7:$GK$318,$GJ$2,FALSE)),"",VLOOKUP($B367,'[1]1718  Exp_Rev Access'!$F$7:$GK$318,$GJ$2,FALSE))</f>
        <v>0</v>
      </c>
      <c r="GK367" s="95">
        <f>IF(ISNA(VLOOKUP($B367,'[1]1718  Exp_Rev Access'!$F$7:$GK$318,$GK$2,FALSE)),"",VLOOKUP($B367,'[1]1718  Exp_Rev Access'!$F$7:$GK$318,$GK$2,FALSE))</f>
        <v>671.49</v>
      </c>
      <c r="GL367" s="95">
        <f>IF(ISNA(VLOOKUP($B367,'[1]1718  Exp_Rev Access'!$F$7:$GK$318,$GL$2,FALSE)),"",VLOOKUP($B367,'[1]1718  Exp_Rev Access'!$F$7:$GK$318,$GL$2,FALSE))</f>
        <v>0</v>
      </c>
      <c r="GM367" s="95">
        <f>IF(ISNA(VLOOKUP($B367,'[1]1718  Exp_Rev Access'!$F$7:$GK$318,$GM$2,FALSE)),"",VLOOKUP($B367,'[1]1718  Exp_Rev Access'!$F$7:$GK$318,$GM$2,FALSE))</f>
        <v>0</v>
      </c>
      <c r="GN367" s="95">
        <f>IF(ISNA(VLOOKUP($B367,'[1]1718  Exp_Rev Access'!$F$7:$GK$318,$GN$2,FALSE)),"",VLOOKUP($B367,'[1]1718  Exp_Rev Access'!$F$7:$GK$318,$GN$2,FALSE))</f>
        <v>0</v>
      </c>
      <c r="GO367" s="95">
        <f>IF(ISNA(VLOOKUP($B367,'[1]1718  Exp_Rev Access'!$F$7:$GK$318,$GO$2,FALSE)),"",VLOOKUP($B367,'[1]1718  Exp_Rev Access'!$F$7:$GK$318,$GO$2,FALSE))</f>
        <v>0</v>
      </c>
      <c r="GP367" s="95">
        <f>IF(ISNA(VLOOKUP($B367,'[1]1718  Exp_Rev Access'!$F$7:$GK$318,$GP$2,FALSE)),"",VLOOKUP($B367,'[1]1718  Exp_Rev Access'!$F$7:$GK$318,$GP$2,FALSE))</f>
        <v>0</v>
      </c>
      <c r="GQ367" s="95">
        <f>IF(ISNA(VLOOKUP($B367,'[1]1718  Exp_Rev Access'!$F$7:$GK$318,$GQ$2,FALSE)),"",VLOOKUP($B367,'[1]1718  Exp_Rev Access'!$F$7:$GK$318,$GQ$2,FALSE))</f>
        <v>0</v>
      </c>
      <c r="GR367" s="95">
        <f>IF(ISNA(VLOOKUP($B367,'[1]1718  Exp_Rev Access'!$F$7:$GK$318,$GR$2,FALSE)),"",VLOOKUP($B367,'[1]1718  Exp_Rev Access'!$F$7:$GK$318,$GR$2,FALSE))</f>
        <v>0</v>
      </c>
      <c r="GS367" s="95">
        <f>IF(ISNA(VLOOKUP($B367,'[1]1718  Exp_Rev Access'!$F$7:$GK$318,$GS$2,FALSE)),"",VLOOKUP($B367,'[1]1718  Exp_Rev Access'!$F$7:$GK$318,$GS$2,FALSE))</f>
        <v>0</v>
      </c>
      <c r="GT367" s="95">
        <f>IF(ISNA(VLOOKUP($B367,'[1]1718  Exp_Rev Access'!$F$7:$GK$318,$GT$2,FALSE)),"",VLOOKUP($B367,'[1]1718  Exp_Rev Access'!$F$7:$GK$318,$GT$2,FALSE))</f>
        <v>0</v>
      </c>
      <c r="GU367" s="56">
        <f t="shared" si="955"/>
        <v>35044.14</v>
      </c>
      <c r="GV367" s="92">
        <f t="shared" si="956"/>
        <v>4.0902033397973987E-4</v>
      </c>
      <c r="GW367" s="96">
        <f t="shared" si="957"/>
        <v>4.8865503273350948</v>
      </c>
    </row>
    <row r="368" spans="1:222" x14ac:dyDescent="0.3">
      <c r="A368" s="73"/>
      <c r="B368" s="88" t="s">
        <v>727</v>
      </c>
      <c r="C368" s="89" t="s">
        <v>728</v>
      </c>
      <c r="D368" s="75">
        <f>IF(ISNA(VLOOKUP($B368,'[1]1718 enrollment_Rev_Exp by size'!$A$7:H698,3,FALSE)),"",VLOOKUP($B368,'[1]1718 enrollment_Rev_Exp by size'!$A$7:$G$350,3,FALSE))</f>
        <v>10107.790000000003</v>
      </c>
      <c r="E368" s="76">
        <f>IF(ISNA(VLOOKUP($B368,'[1]1718 enrollment_Rev_Exp by size'!$A$7:I701,5,FALSE)),"",VLOOKUP($B368,'[1]1718 enrollment_Rev_Exp by size'!$A$7:$G$350,5,FALSE))</f>
        <v>125523631.53</v>
      </c>
      <c r="F368" s="70">
        <f t="shared" si="939"/>
        <v>125523631.52999997</v>
      </c>
      <c r="G368" s="70">
        <f t="shared" si="940"/>
        <v>0</v>
      </c>
      <c r="H368" s="90">
        <f>IF(ISNA(VLOOKUP($B368,'[1]1718  Exp_Rev Access'!$F$7:$GK$318,3,FALSE)),"",VLOOKUP($B368,'[1]1718  Exp_Rev Access'!$F$7:$GK$318,3,FALSE))</f>
        <v>25917963.800000001</v>
      </c>
      <c r="I368" s="90">
        <f>IF(ISNA(VLOOKUP($B368,'[1]1718  Exp_Rev Access'!$F$7:$GK$318,4,FALSE)),"",VLOOKUP($B368,'[1]1718  Exp_Rev Access'!$F$7:$GK$318,4,FALSE))</f>
        <v>562.96</v>
      </c>
      <c r="J368" s="90">
        <f>IF(ISNA(VLOOKUP($B368,'[1]1718  Exp_Rev Access'!$F$7:$GK$318,5,FALSE)),"",VLOOKUP($B368,'[1]1718  Exp_Rev Access'!$F$7:$GK$318,5,FALSE))</f>
        <v>16703.580000000002</v>
      </c>
      <c r="K368" s="90">
        <f>IF(ISNA(VLOOKUP($B368,'[1]1718  Exp_Rev Access'!$F$7:$GK$318,6,FALSE)),"-",VLOOKUP($B368,'[1]1718  Exp_Rev Access'!$F$7:$GK$318,6,FALSE))</f>
        <v>26366.37</v>
      </c>
      <c r="L368" s="90">
        <f>IF(ISNA(VLOOKUP($B368,'[1]1718  Exp_Rev Access'!$F$7:$GK$318,7,FALSE)),"",VLOOKUP($B368,'[1]1718  Exp_Rev Access'!$F$7:$GK$318,7,FALSE))</f>
        <v>0</v>
      </c>
      <c r="M368" s="90">
        <f>IF(ISNA(VLOOKUP($B368,'[1]1718  Exp_Rev Access'!$F$7:$GK$318,8,FALSE)),"",VLOOKUP($B368,'[1]1718  Exp_Rev Access'!$F$7:$GK$318,8,FALSE))</f>
        <v>0</v>
      </c>
      <c r="N368" s="56">
        <f t="shared" si="941"/>
        <v>25961596.710000001</v>
      </c>
      <c r="O368" s="91">
        <f t="shared" si="942"/>
        <v>0.20682636722309305</v>
      </c>
      <c r="P368" s="56">
        <f t="shared" si="943"/>
        <v>2568.4740887968583</v>
      </c>
      <c r="Q368" s="90">
        <f>IF(ISNA(VLOOKUP($B368,'[1]1718  Exp_Rev Access'!$F$7:$GK$318,10,FALSE)),"",VLOOKUP($B368,'[1]1718  Exp_Rev Access'!$F$7:$GK$318,10,FALSE))</f>
        <v>513690.72</v>
      </c>
      <c r="R368" s="90">
        <f>IF(ISNA(VLOOKUP($B368,'[1]1718  Exp_Rev Access'!$F$7:$GK$318,11,FALSE)),"",VLOOKUP($B368,'[1]1718  Exp_Rev Access'!$F$7:$GK$318,11,FALSE))</f>
        <v>0</v>
      </c>
      <c r="S368" s="90">
        <f>IF(ISNA(VLOOKUP($B368,'[1]1718  Exp_Rev Access'!$F$7:$GK$318,12,FALSE)),"",VLOOKUP($B368,'[1]1718  Exp_Rev Access'!$F$7:$GK$318,12,FALSE))</f>
        <v>43927.5</v>
      </c>
      <c r="T368" s="90">
        <f>IF(ISNA(VLOOKUP($B368,'[1]1718  Exp_Rev Access'!$F$7:$GK$318,13,FALSE)),"",VLOOKUP($B368,'[1]1718  Exp_Rev Access'!$F$7:$GK$318,13,FALSE))</f>
        <v>0</v>
      </c>
      <c r="U368" s="90">
        <f>IF(ISNA(VLOOKUP($B368,'[1]1718  Exp_Rev Access'!$F$7:$GK$318,14,FALSE)),"",VLOOKUP($B368,'[1]1718  Exp_Rev Access'!$F$7:$GK$318,14,FALSE))</f>
        <v>133985.93</v>
      </c>
      <c r="V368" s="90">
        <f>IF(ISNA(VLOOKUP($B368,'[1]1718  Exp_Rev Access'!$F$7:$GK$318,15,FALSE)),"",VLOOKUP($B368,'[1]1718  Exp_Rev Access'!$F$7:$GK$318,15,FALSE))</f>
        <v>8400</v>
      </c>
      <c r="W368" s="90">
        <f>IF(ISNA(VLOOKUP($B368,'[1]1718  Exp_Rev Access'!$F$7:$GK$318,16,FALSE)),"",VLOOKUP($B368,'[1]1718  Exp_Rev Access'!$F$7:$GK$318,16,FALSE))</f>
        <v>0</v>
      </c>
      <c r="X368" s="90">
        <f>IF(ISNA(VLOOKUP($B368,'[1]1718  Exp_Rev Access'!$F$7:$GK$318,17,FALSE)),"",VLOOKUP($B368,'[1]1718  Exp_Rev Access'!$F$7:$GK$318,17,FALSE))</f>
        <v>0</v>
      </c>
      <c r="Y368" s="90">
        <f>IF(ISNA(VLOOKUP($B368,'[1]1718  Exp_Rev Access'!$F$7:$GK$318,18,FALSE)),"",VLOOKUP($B368,'[1]1718  Exp_Rev Access'!$F$7:$GK$318,18,FALSE))</f>
        <v>256676.44</v>
      </c>
      <c r="Z368" s="90">
        <f>IF(ISNA(VLOOKUP($B368,'[1]1718  Exp_Rev Access'!$F$7:$GK$318,19,FALSE)),"",VLOOKUP($B368,'[1]1718  Exp_Rev Access'!$F$7:$GK$318,19,FALSE))</f>
        <v>2141.87</v>
      </c>
      <c r="AA368" s="90">
        <f>IF(ISNA(VLOOKUP($B368,'[1]1718  Exp_Rev Access'!$F$7:$GK$318,20,FALSE)),"",VLOOKUP($B368,'[1]1718  Exp_Rev Access'!$F$7:$GK$318,20,FALSE))</f>
        <v>0</v>
      </c>
      <c r="AB368" s="90">
        <f>IF(ISNA(VLOOKUP($B368,'[1]1718  Exp_Rev Access'!$F$7:$GK$318,21,FALSE)),"",VLOOKUP($B368,'[1]1718  Exp_Rev Access'!$F$7:$GK$318,21,FALSE))</f>
        <v>0</v>
      </c>
      <c r="AC368" s="90">
        <f>IF(ISNA(VLOOKUP($B368,'[1]1718  Exp_Rev Access'!$F$7:$GK$318,22,FALSE)),"",VLOOKUP($B368,'[1]1718  Exp_Rev Access'!$F$7:$GK$318,22,FALSE))</f>
        <v>85159.02</v>
      </c>
      <c r="AD368" s="90">
        <f>IF(ISNA(VLOOKUP($B368,'[1]1718  Exp_Rev Access'!$F$7:$GK$318,23,FALSE)),"",VLOOKUP($B368,'[1]1718  Exp_Rev Access'!$F$7:$GK$318,23,FALSE))</f>
        <v>1251850.22</v>
      </c>
      <c r="AE368" s="90">
        <f>IF(ISNA(VLOOKUP($B368,'[1]1718  Exp_Rev Access'!$F$7:$GK$318,24,FALSE)),"",VLOOKUP($B368,'[1]1718  Exp_Rev Access'!$F$7:$GK$318,24,FALSE))</f>
        <v>110814.88</v>
      </c>
      <c r="AF368" s="90">
        <f>IF(ISNA(VLOOKUP($B368,'[1]1718  Exp_Rev Access'!$F$7:$GK$318,25,FALSE)),"",VLOOKUP($B368,'[1]1718  Exp_Rev Access'!$F$7:$GK$318,25,FALSE))</f>
        <v>0</v>
      </c>
      <c r="AG368" s="90">
        <f>IF(ISNA(VLOOKUP($B368,'[1]1718  Exp_Rev Access'!$F$7:$GK$318,26,FALSE)),"",VLOOKUP($B368,'[1]1718  Exp_Rev Access'!$F$7:$GK$318,26,FALSE))</f>
        <v>150398.10999999999</v>
      </c>
      <c r="AH368" s="90">
        <f>IF(ISNA(VLOOKUP($B368,'[1]1718  Exp_Rev Access'!$F$7:$GK$318,27,FALSE)),"",VLOOKUP($B368,'[1]1718  Exp_Rev Access'!$F$7:$GK$318,27,FALSE))</f>
        <v>21288.720000000001</v>
      </c>
      <c r="AI368" s="90">
        <f>IF(ISNA(VLOOKUP($B368,'[1]1718  Exp_Rev Access'!$F$7:$GK$318,28,FALSE)),"",VLOOKUP($B368,'[1]1718  Exp_Rev Access'!$F$7:$GK$318,28,FALSE))</f>
        <v>373120.04</v>
      </c>
      <c r="AJ368" s="90">
        <f>IF(ISNA(VLOOKUP($B368,'[1]1718  Exp_Rev Access'!$F$7:$GK$318,29,FALSE)),"",VLOOKUP($B368,'[1]1718  Exp_Rev Access'!$F$7:$GK$318,29,FALSE))</f>
        <v>0</v>
      </c>
      <c r="AK368" s="90">
        <f>IF(ISNA(VLOOKUP($B368,'[1]1718  Exp_Rev Access'!$F$7:$GK$318,30,FALSE)),"",VLOOKUP($B368,'[1]1718  Exp_Rev Access'!$F$7:$GK$318,30,FALSE))</f>
        <v>879015.44</v>
      </c>
      <c r="AL368" s="90">
        <f>IF(ISNA(VLOOKUP($B368,'[1]1718  Exp_Rev Access'!$F$7:$GK$318,31,FALSE)),"",VLOOKUP($B368,'[1]1718  Exp_Rev Access'!$F$7:$GK$318,31,FALSE))</f>
        <v>0</v>
      </c>
      <c r="AM368" s="56">
        <f t="shared" si="944"/>
        <v>3830468.8899999997</v>
      </c>
      <c r="AN368" s="92">
        <f t="shared" si="945"/>
        <v>3.0515918343905803E-2</v>
      </c>
      <c r="AO368" s="71">
        <f t="shared" si="946"/>
        <v>378.96205698772911</v>
      </c>
      <c r="AP368" s="90">
        <f>IF(ISNA(VLOOKUP($B368,'[1]1718  Exp_Rev Access'!$F$7:$GK$318,33,FALSE)),"",VLOOKUP($B368,'[1]1718  Exp_Rev Access'!$F$7:$GK$318,33,FALSE))</f>
        <v>67733882.879999995</v>
      </c>
      <c r="AQ368" s="90">
        <f>IF(ISNA(VLOOKUP($B368,'[1]1718  Exp_Rev Access'!$F$7:$GK$318,34,FALSE)),"",VLOOKUP($B368,'[1]1718  Exp_Rev Access'!$F$7:$GK$318,34,FALSE))</f>
        <v>2442008.37</v>
      </c>
      <c r="AR368" s="90">
        <f>IF(ISNA(VLOOKUP($B368,'[1]1718  Exp_Rev Access'!$F$7:$GK$318,35,FALSE)),"",VLOOKUP($B368,'[1]1718  Exp_Rev Access'!$F$7:$GK$318,35,FALSE))</f>
        <v>1185652.3600000001</v>
      </c>
      <c r="AS368" s="90">
        <f>IF(ISNA(VLOOKUP($B368,'[1]1718  Exp_Rev Access'!$F$7:$GK$318,36,FALSE)),"",VLOOKUP($B368,'[1]1718  Exp_Rev Access'!$F$7:$GK$318,36,FALSE))</f>
        <v>686749.27</v>
      </c>
      <c r="AT368" s="90">
        <f>IF(ISNA(VLOOKUP($B368,'[1]1718  Exp_Rev Access'!$F$7:$GK$318,37,FALSE)),"",VLOOKUP($B368,'[1]1718  Exp_Rev Access'!$F$7:$GK$318,37,FALSE))</f>
        <v>28941.82</v>
      </c>
      <c r="AU368" s="56">
        <f t="shared" si="947"/>
        <v>72077234.699999988</v>
      </c>
      <c r="AV368" s="93">
        <f t="shared" si="948"/>
        <v>0.57421247155977651</v>
      </c>
      <c r="AW368" s="56">
        <f t="shared" si="949"/>
        <v>7130.859930805841</v>
      </c>
      <c r="AX368" s="90">
        <f>IF(ISNA(VLOOKUP($B368,'[1]1718  Exp_Rev Access'!$F$7:$GK$318,39,FALSE)),"",VLOOKUP($B368,'[1]1718  Exp_Rev Access'!$F$7:$GK$318,39,FALSE))</f>
        <v>0</v>
      </c>
      <c r="AY368" s="90">
        <f>IF(ISNA(VLOOKUP($B368,'[1]1718  Exp_Rev Access'!$F$7:$GK$318,40,FALSE)),"",VLOOKUP($B368,'[1]1718  Exp_Rev Access'!$F$7:$GK$318,40,FALSE))</f>
        <v>10318445.039999999</v>
      </c>
      <c r="AZ368" s="90">
        <f>IF(ISNA(VLOOKUP($B368,'[1]1718  Exp_Rev Access'!$F$7:$GK$318,41,FALSE)),"",VLOOKUP($B368,'[1]1718  Exp_Rev Access'!$F$7:$GK$318,41,FALSE))</f>
        <v>497646.89</v>
      </c>
      <c r="BA368" s="90">
        <f>IF(ISNA(VLOOKUP($B368,'[1]1718  Exp_Rev Access'!$F$7:$GK$318,42,FALSE)),"",VLOOKUP($B368,'[1]1718  Exp_Rev Access'!$F$7:$GK$318,42,FALSE))</f>
        <v>0</v>
      </c>
      <c r="BB368" s="90">
        <f>IF(ISNA(VLOOKUP($B368,'[1]1718  Exp_Rev Access'!$F$7:$GK$318,43,FALSE)),"",VLOOKUP($B368,'[1]1718  Exp_Rev Access'!$F$7:$GK$318,43,FALSE))</f>
        <v>0</v>
      </c>
      <c r="BC368" s="90">
        <f>IF(ISNA(VLOOKUP($B368,'[1]1718  Exp_Rev Access'!$F$7:$GK$318,44,FALSE)),"",VLOOKUP($B368,'[1]1718  Exp_Rev Access'!$F$7:$GK$318,44,FALSE))</f>
        <v>1724318.84</v>
      </c>
      <c r="BD368" s="90">
        <f>IF(ISNA(VLOOKUP($B368,'[1]1718  Exp_Rev Access'!$F$7:$GK$318,45,FALSE)),"",VLOOKUP($B368,'[1]1718  Exp_Rev Access'!$F$7:$GK$318,45,FALSE))</f>
        <v>121011.83</v>
      </c>
      <c r="BE368" s="90">
        <f>IF(ISNA(VLOOKUP($B368,'[1]1718  Exp_Rev Access'!$F$7:$GK$318,46,FALSE)),"",VLOOKUP($B368,'[1]1718  Exp_Rev Access'!$F$7:$GK$318,46,FALSE))</f>
        <v>636101.56000000006</v>
      </c>
      <c r="BF368" s="90">
        <f>IF(ISNA(VLOOKUP($B368,'[1]1718  Exp_Rev Access'!$F$7:$GK$318,47,FALSE)),"",VLOOKUP($B368,'[1]1718  Exp_Rev Access'!$F$7:$GK$318,47,FALSE))</f>
        <v>0</v>
      </c>
      <c r="BG368" s="90">
        <f>IF(ISNA(VLOOKUP($B368,'[1]1718  Exp_Rev Access'!$F$7:$GK$318,48,FALSE)),"",VLOOKUP($B368,'[1]1718  Exp_Rev Access'!$F$7:$GK$318,48,FALSE))</f>
        <v>358041.45</v>
      </c>
      <c r="BH368" s="90">
        <f>IF(ISNA(VLOOKUP($B368,'[1]1718  Exp_Rev Access'!$F$7:$GK$318,49,FALSE)),"",VLOOKUP($B368,'[1]1718  Exp_Rev Access'!$F$7:$GK$318,49,FALSE))</f>
        <v>232888.53</v>
      </c>
      <c r="BI368" s="90">
        <f>IF(ISNA(VLOOKUP($B368,'[1]1718  Exp_Rev Access'!$F$7:$GK$318,50,FALSE)),"",VLOOKUP($B368,'[1]1718  Exp_Rev Access'!$F$7:$GK$318,50,FALSE))</f>
        <v>0</v>
      </c>
      <c r="BJ368" s="90">
        <f>IF(ISNA(VLOOKUP($B368,'[1]1718  Exp_Rev Access'!$F$7:$GK$318,51,FALSE)),"",VLOOKUP($B368,'[1]1718  Exp_Rev Access'!$F$7:$GK$318,51,FALSE))</f>
        <v>35306.089999999997</v>
      </c>
      <c r="BK368" s="90">
        <f>IF(ISNA(VLOOKUP($B368,'[1]1718  Exp_Rev Access'!$F$7:$GK$318,52,FALSE)),"",VLOOKUP($B368,'[1]1718  Exp_Rev Access'!$F$7:$GK$318,52,FALSE))</f>
        <v>3245999.4</v>
      </c>
      <c r="BL368" s="90">
        <f>IF(ISNA(VLOOKUP($B368,'[1]1718  Exp_Rev Access'!$F$7:$GK$318,53,FALSE)),"",VLOOKUP($B368,'[1]1718  Exp_Rev Access'!$F$7:$GK$318,53,FALSE))</f>
        <v>0</v>
      </c>
      <c r="BM368" s="90">
        <f>IF(ISNA(VLOOKUP($B368,'[1]1718  Exp_Rev Access'!$F$7:$GK$318,54,FALSE)),"",VLOOKUP($B368,'[1]1718  Exp_Rev Access'!$F$7:$GK$318,54,FALSE))</f>
        <v>0</v>
      </c>
      <c r="BN368" s="90">
        <f>IF(ISNA(VLOOKUP($B368,'[1]1718  Exp_Rev Access'!$F$7:$GK$318,55,FALSE)),"",VLOOKUP($B368,'[1]1718  Exp_Rev Access'!$F$7:$GK$318,55,FALSE))</f>
        <v>0</v>
      </c>
      <c r="BO368" s="90">
        <f>IF(ISNA(VLOOKUP($B368,'[1]1718  Exp_Rev Access'!$F$7:$GK$318,56,FALSE)),"",VLOOKUP($B368,'[1]1718  Exp_Rev Access'!$F$7:$GK$318,56,FALSE))</f>
        <v>0</v>
      </c>
      <c r="BP368" s="90">
        <f>IF(ISNA(VLOOKUP($B368,'[1]1718  Exp_Rev Access'!$F$7:$GK$318,57,FALSE)),"",VLOOKUP($B368,'[1]1718  Exp_Rev Access'!$F$7:$GK$318,57,FALSE))</f>
        <v>0</v>
      </c>
      <c r="BQ368" s="90">
        <f>IF(ISNA(VLOOKUP($B368,'[1]1718  Exp_Rev Access'!$F$7:$GK$318,58,FALSE)),"",VLOOKUP($B368,'[1]1718  Exp_Rev Access'!$F$7:$GK$318,58,FALSE))</f>
        <v>19780.919999999998</v>
      </c>
      <c r="BR368" s="90">
        <f>IF(ISNA(VLOOKUP($B368,'[1]1718  Exp_Rev Access'!$F$7:$GK$318,59,FALSE)),"",VLOOKUP($B368,'[1]1718  Exp_Rev Access'!$F$7:$GK$318,59,FALSE))</f>
        <v>0</v>
      </c>
      <c r="BS368" s="90">
        <f>IF(ISNA(VLOOKUP($B368,'[1]1718  Exp_Rev Access'!$F$7:$GK$318,60,FALSE)),"",VLOOKUP($B368,'[1]1718  Exp_Rev Access'!$F$7:$GK$318,60,FALSE))</f>
        <v>0</v>
      </c>
      <c r="BT368" s="90">
        <f>IF(ISNA(VLOOKUP($B368,'[1]1718  Exp_Rev Access'!$F$7:$GK$318,61,FALSE)),"",VLOOKUP($B368,'[1]1718  Exp_Rev Access'!$F$7:$GK$318,61,FALSE))</f>
        <v>0</v>
      </c>
      <c r="BU368" s="90">
        <f>IF(ISNA(VLOOKUP($B368,'[1]1718  Exp_Rev Access'!$F$7:$GK$318,62,FALSE)),"",VLOOKUP($B368,'[1]1718  Exp_Rev Access'!$F$7:$GK$318,62,FALSE))</f>
        <v>0</v>
      </c>
      <c r="BV368" s="56">
        <f t="shared" si="893"/>
        <v>17189540.550000001</v>
      </c>
      <c r="BW368" s="92">
        <f t="shared" si="950"/>
        <v>0.13694266442483957</v>
      </c>
      <c r="BX368" s="71">
        <f t="shared" si="951"/>
        <v>1700.6230392598181</v>
      </c>
      <c r="BY368" s="90">
        <f>IF(ISNA(VLOOKUP($B368,'[1]1718  Exp_Rev Access'!$F$7:$GK$318,64,FALSE)),"",VLOOKUP($B368,'[1]1718  Exp_Rev Access'!$F$7:$GK$318,64,FALSE))</f>
        <v>0</v>
      </c>
      <c r="BZ368" s="90">
        <f>IF(ISNA(VLOOKUP($B368,'[1]1718  Exp_Rev Access'!$F$7:$GK$318,65,FALSE)),"",VLOOKUP($B368,'[1]1718  Exp_Rev Access'!$F$7:$GK$318,65,FALSE))</f>
        <v>0</v>
      </c>
      <c r="CA368" s="90">
        <f>IF(ISNA(VLOOKUP($B368,'[1]1718  Exp_Rev Access'!$F$7:$GK$318,66,FALSE)),"",VLOOKUP($B368,'[1]1718  Exp_Rev Access'!$F$7:$GK$318,66,FALSE))</f>
        <v>0</v>
      </c>
      <c r="CB368" s="90">
        <f>IF(ISNA(VLOOKUP($B368,'[1]1718  Exp_Rev Access'!$F$7:$GK$318,67,FALSE)),"",VLOOKUP($B368,'[1]1718  Exp_Rev Access'!$F$7:$GK$318,67,FALSE))</f>
        <v>0</v>
      </c>
      <c r="CC368" s="90">
        <f>IF(ISNA(VLOOKUP($B368,'[1]1718  Exp_Rev Access'!$F$7:$GK$318,68,FALSE)),"",VLOOKUP($B368,'[1]1718  Exp_Rev Access'!$F$7:$GK$318,68,FALSE))</f>
        <v>132.33000000000001</v>
      </c>
      <c r="CD368" s="90">
        <f>IF(ISNA(VLOOKUP($B368,'[1]1718  Exp_Rev Access'!$F$7:$GK$318,69,FALSE)),"",VLOOKUP($B368,'[1]1718  Exp_Rev Access'!$F$7:$GK$318,69,FALSE))</f>
        <v>0</v>
      </c>
      <c r="CE368" s="56">
        <f t="shared" si="881"/>
        <v>132.33000000000001</v>
      </c>
      <c r="CF368" s="92">
        <f t="shared" si="896"/>
        <v>1.054223801423187E-6</v>
      </c>
      <c r="CG368" s="78">
        <f t="shared" si="897"/>
        <v>1.3091882597481742E-2</v>
      </c>
      <c r="CH368" s="90">
        <f>IF(ISNA(VLOOKUP($B368,'[1]1718  Exp_Rev Access'!$F$7:$GK$318,$CH$2,FALSE)),"",VLOOKUP($B368,'[1]1718  Exp_Rev Access'!$F$7:$GK$318,$CH$2,FALSE))</f>
        <v>0</v>
      </c>
      <c r="CI368" s="90">
        <f>IF(ISNA(VLOOKUP($B368,'[1]1718  Exp_Rev Access'!$F$7:$GK$318,$CI$2,FALSE)),"",VLOOKUP($B368,'[1]1718  Exp_Rev Access'!$F$7:$GK$318,$CI$2,FALSE))</f>
        <v>0</v>
      </c>
      <c r="CJ368" s="90">
        <f>IF(ISNA(VLOOKUP($B368,'[1]1718  Exp_Rev Access'!$F$7:$GK$318,$CJ$2,FALSE)),"",VLOOKUP($B368,'[1]1718  Exp_Rev Access'!$F$7:$GK$318,$CJ$2,FALSE))</f>
        <v>0</v>
      </c>
      <c r="CK368" s="90">
        <f>IF(ISNA(VLOOKUP($B368,'[1]1718  Exp_Rev Access'!$F$7:$GK$318,$CK$2,FALSE)),"",VLOOKUP($B368,'[1]1718  Exp_Rev Access'!$F$7:$GK$318,$CK$2,FALSE))</f>
        <v>0</v>
      </c>
      <c r="CL368" s="90">
        <f>IF(ISNA(VLOOKUP($B368,'[1]1718  Exp_Rev Access'!$F$7:$GK$318,$CL$2,FALSE)),"",VLOOKUP($B368,'[1]1718  Exp_Rev Access'!$F$7:$GK$318,$CL$2,FALSE))</f>
        <v>0</v>
      </c>
      <c r="CM368" s="90">
        <f>IF(ISNA(VLOOKUP($B368,'[1]1718  Exp_Rev Access'!$F$7:$GK$318,$CM$2,FALSE)),"",VLOOKUP($B368,'[1]1718  Exp_Rev Access'!$F$7:$GK$318,$CM$2,FALSE))</f>
        <v>0</v>
      </c>
      <c r="CN368" s="90">
        <f>IF(ISNA(VLOOKUP($B368,'[1]1718  Exp_Rev Access'!$F$7:$GK$318,$CN$2,FALSE)),"",VLOOKUP($B368,'[1]1718  Exp_Rev Access'!$F$7:$GK$318,$CN$2,FALSE))</f>
        <v>0</v>
      </c>
      <c r="CO368" s="90">
        <f>IF(ISNA(VLOOKUP($B368,'[1]1718  Exp_Rev Access'!$F$7:$GK$318,$CO$2,FALSE)),"",VLOOKUP($B368,'[1]1718  Exp_Rev Access'!$F$7:$GK$318,$CO$2,FALSE))</f>
        <v>0</v>
      </c>
      <c r="CP368" s="90">
        <f>IF(ISNA(VLOOKUP($B368,'[1]1718  Exp_Rev Access'!$F$7:$GK$318,$CP$2,FALSE)),"",VLOOKUP($B368,'[1]1718  Exp_Rev Access'!$F$7:$GK$318,$CP$2,FALSE))</f>
        <v>0</v>
      </c>
      <c r="CQ368" s="90">
        <f>IF(ISNA(VLOOKUP($B368,'[1]1718  Exp_Rev Access'!$F$7:$GK$318,$CQ$2,FALSE)),"",VLOOKUP($B368,'[1]1718  Exp_Rev Access'!$F$7:$GK$318,$CQ$2,FALSE))</f>
        <v>1934885.38</v>
      </c>
      <c r="CR368" s="90">
        <f>IF(ISNA(VLOOKUP($B368,'[1]1718  Exp_Rev Access'!$F$7:$GK$318,$CR$2,FALSE)),"",VLOOKUP($B368,'[1]1718  Exp_Rev Access'!$F$7:$GK$318,$CR$2,FALSE))</f>
        <v>0</v>
      </c>
      <c r="CS368" s="90">
        <f>IF(ISNA(VLOOKUP($B368,'[1]1718  Exp_Rev Access'!$F$7:$GK$318,$CS$2,FALSE)),"",VLOOKUP($B368,'[1]1718  Exp_Rev Access'!$F$7:$GK$318,$CS$2,FALSE))</f>
        <v>48157</v>
      </c>
      <c r="CT368" s="90">
        <f>IF(ISNA(VLOOKUP($B368,'[1]1718  Exp_Rev Access'!$F$7:$GK$318,$CT$2,FALSE)),"",VLOOKUP($B368,'[1]1718  Exp_Rev Access'!$F$7:$GK$318,$CT$2,FALSE))</f>
        <v>0</v>
      </c>
      <c r="CU368" s="90">
        <f>IF(ISNA(VLOOKUP($B368,'[1]1718  Exp_Rev Access'!$F$7:$GK$318,$CU$2,FALSE)),"",VLOOKUP($B368,'[1]1718  Exp_Rev Access'!$F$7:$GK$318,$CU$2,FALSE))</f>
        <v>1192212.3799999999</v>
      </c>
      <c r="CV368" s="90">
        <f>IF(ISNA(VLOOKUP($B368,'[1]1718  Exp_Rev Access'!$F$7:$GK$318,$CV$2,FALSE)),"",VLOOKUP($B368,'[1]1718  Exp_Rev Access'!$F$7:$GK$318,$CV$2,FALSE))</f>
        <v>240277</v>
      </c>
      <c r="CW368" s="90">
        <f>IF(ISNA(VLOOKUP($B368,'[1]1718  Exp_Rev Access'!$F$7:$GK$318,$CW$2,FALSE)),"",VLOOKUP($B368,'[1]1718  Exp_Rev Access'!$F$7:$GK$318,$CW$2,FALSE))</f>
        <v>0</v>
      </c>
      <c r="CX368" s="90">
        <f>IF(ISNA(VLOOKUP($B368,'[1]1718  Exp_Rev Access'!$F$7:$GK$318,$CX$2,FALSE)),"",VLOOKUP($B368,'[1]1718  Exp_Rev Access'!$F$7:$GK$318,$CX$2,FALSE))</f>
        <v>0</v>
      </c>
      <c r="CY368" s="90">
        <f>IF(ISNA(VLOOKUP($B368,'[1]1718  Exp_Rev Access'!$F$7:$GK$318,$CY$2,FALSE)),"",VLOOKUP($B368,'[1]1718  Exp_Rev Access'!$F$7:$GK$318,$CY$2,FALSE))</f>
        <v>25037</v>
      </c>
      <c r="CZ368" s="90">
        <f>IF(ISNA(VLOOKUP($B368,'[1]1718  Exp_Rev Access'!$F$7:$GK$318,$CZ$2,FALSE)),"",VLOOKUP($B368,'[1]1718  Exp_Rev Access'!$F$7:$GK$318,$CZ$2,FALSE))</f>
        <v>0</v>
      </c>
      <c r="DA368" s="90">
        <f>IF(ISNA(VLOOKUP($B368,'[1]1718  Exp_Rev Access'!$F$7:$GK$318,$DA$2,FALSE)),"",VLOOKUP($B368,'[1]1718  Exp_Rev Access'!$F$7:$GK$318,$DA$2,FALSE))</f>
        <v>0</v>
      </c>
      <c r="DB368" s="90">
        <f>IF(ISNA(VLOOKUP($B368,'[1]1718  Exp_Rev Access'!$F$7:$GK$318,$DB$2,FALSE)),"",VLOOKUP($B368,'[1]1718  Exp_Rev Access'!$F$7:$GK$318,$DB$2,FALSE))</f>
        <v>33352</v>
      </c>
      <c r="DC368" s="90">
        <f>IF(ISNA(VLOOKUP($B368,'[1]1718  Exp_Rev Access'!$F$7:$GK$318,$DC$2,FALSE)),"",VLOOKUP($B368,'[1]1718  Exp_Rev Access'!$F$7:$GK$318,$DC$2,FALSE))</f>
        <v>0</v>
      </c>
      <c r="DD368" s="90">
        <f>IF(ISNA(VLOOKUP($B368,'[1]1718  Exp_Rev Access'!$F$7:$GK$318,$DD$2,FALSE)),"",VLOOKUP($B368,'[1]1718  Exp_Rev Access'!$F$7:$GK$318,$DD$2,FALSE))</f>
        <v>0</v>
      </c>
      <c r="DE368" s="90">
        <f>IF(ISNA(VLOOKUP($B368,'[1]1718  Exp_Rev Access'!$F$7:$GK$318,$DE$2,FALSE)),"",VLOOKUP($B368,'[1]1718  Exp_Rev Access'!$F$7:$GK$318,$DE$2,FALSE))</f>
        <v>0</v>
      </c>
      <c r="DF368" s="90">
        <f>IF(ISNA(VLOOKUP($B368,'[1]1718  Exp_Rev Access'!$F$7:$GK$318,$DF$2,FALSE)),"",VLOOKUP($B368,'[1]1718  Exp_Rev Access'!$F$7:$GK$318,$DF$2,FALSE))</f>
        <v>0</v>
      </c>
      <c r="DG368" s="90">
        <f>IF(ISNA(VLOOKUP($B368,'[1]1718  Exp_Rev Access'!$F$7:$GK$318,$DG$2,FALSE)),"",VLOOKUP($B368,'[1]1718  Exp_Rev Access'!$F$7:$GK$318,$DG$2,FALSE))</f>
        <v>14344</v>
      </c>
      <c r="DH368" s="90">
        <f>IF(ISNA(VLOOKUP($B368,'[1]1718  Exp_Rev Access'!$F$7:$GK$318,$DH$2,FALSE)),"",VLOOKUP($B368,'[1]1718  Exp_Rev Access'!$F$7:$GK$318,$DH$2,FALSE))</f>
        <v>0</v>
      </c>
      <c r="DI368" s="90">
        <f>IF(ISNA(VLOOKUP($B368,'[1]1718  Exp_Rev Access'!$F$7:$GK$318,$DI$2,FALSE)),"",VLOOKUP($B368,'[1]1718  Exp_Rev Access'!$F$7:$GK$318,$DI$2,FALSE))</f>
        <v>1285144.56</v>
      </c>
      <c r="DJ368" s="90">
        <f>IF(ISNA(VLOOKUP($B368,'[1]1718  Exp_Rev Access'!$F$7:$GK$318,$DJ$2,FALSE)),"",VLOOKUP($B368,'[1]1718  Exp_Rev Access'!$F$7:$GK$318,$DJ$2,FALSE))</f>
        <v>0</v>
      </c>
      <c r="DK368" s="90">
        <f>IF(ISNA(VLOOKUP($B368,'[1]1718  Exp_Rev Access'!$F$7:$GK$318,$DK$2,FALSE)),"",VLOOKUP($B368,'[1]1718  Exp_Rev Access'!$F$7:$GK$318,$DK$2,FALSE))</f>
        <v>0</v>
      </c>
      <c r="DL368" s="90">
        <f>IF(ISNA(VLOOKUP($B368,'[1]1718  Exp_Rev Access'!$F$7:$GK$318,$DL$2,FALSE)),"",VLOOKUP($B368,'[1]1718  Exp_Rev Access'!$F$7:$GK$318,$DL$2,FALSE))</f>
        <v>0</v>
      </c>
      <c r="DM368" s="90">
        <f>IF(ISNA(VLOOKUP($B368,'[1]1718  Exp_Rev Access'!$F$7:$GK$318,$DM$2,FALSE)),"",VLOOKUP($B368,'[1]1718  Exp_Rev Access'!$F$7:$GK$318,$DM$2,FALSE))</f>
        <v>0</v>
      </c>
      <c r="DN368" s="90">
        <f>IF(ISNA(VLOOKUP($B368,'[1]1718  Exp_Rev Access'!$F$7:$GK$318,$DN$2,FALSE)),"",VLOOKUP($B368,'[1]1718  Exp_Rev Access'!$F$7:$GK$318,$DN$2,FALSE))</f>
        <v>0</v>
      </c>
      <c r="DO368" s="90">
        <f>IF(ISNA(VLOOKUP($B368,'[1]1718  Exp_Rev Access'!$F$7:$GK$318,$DO$2,FALSE)),"",VLOOKUP($B368,'[1]1718  Exp_Rev Access'!$F$7:$GK$318,$DO$2,FALSE))</f>
        <v>0</v>
      </c>
      <c r="DP368" s="90">
        <f>IF(ISNA(VLOOKUP($B368,'[1]1718  Exp_Rev Access'!$F$7:$GK$318,$DP$2,FALSE)),"",VLOOKUP($B368,'[1]1718  Exp_Rev Access'!$F$7:$GK$318,$DP$2,FALSE))</f>
        <v>0</v>
      </c>
      <c r="DQ368" s="90">
        <f>IF(ISNA(VLOOKUP($B368,'[1]1718  Exp_Rev Access'!$F$7:$GK$318,$DQ$2,FALSE)),"",VLOOKUP($B368,'[1]1718  Exp_Rev Access'!$F$7:$GK$318,$DQ$2,FALSE))</f>
        <v>0</v>
      </c>
      <c r="DR368" s="90">
        <f>IF(ISNA(VLOOKUP($B368,'[1]1718  Exp_Rev Access'!$F$7:$GK$318,$DR$2,FALSE)),"",VLOOKUP($B368,'[1]1718  Exp_Rev Access'!$F$7:$GK$318,$DR$2,FALSE))</f>
        <v>0</v>
      </c>
      <c r="DS368" s="90">
        <f>IF(ISNA(VLOOKUP($B368,'[1]1718  Exp_Rev Access'!$F$7:$GK$318,$DS$2,FALSE)),"",VLOOKUP($B368,'[1]1718  Exp_Rev Access'!$F$7:$GK$318,$DS$2,FALSE))</f>
        <v>0</v>
      </c>
      <c r="DT368" s="90">
        <f>IF(ISNA(VLOOKUP($B368,'[1]1718  Exp_Rev Access'!$F$7:$GK$318,$DT$2,FALSE)),"",VLOOKUP($B368,'[1]1718  Exp_Rev Access'!$F$7:$GK$318,$DT$2,FALSE))</f>
        <v>0</v>
      </c>
      <c r="DU368" s="90">
        <f>IF(ISNA(VLOOKUP($B368,'[1]1718  Exp_Rev Access'!$F$7:$GK$318,$DU$2,FALSE)),"",VLOOKUP($B368,'[1]1718  Exp_Rev Access'!$F$7:$GK$318,$DU$2,FALSE))</f>
        <v>0</v>
      </c>
      <c r="DV368" s="90">
        <f>IF(ISNA(VLOOKUP($B368,'[1]1718  Exp_Rev Access'!$F$7:$GK$318,$DV$2,FALSE)),"",VLOOKUP($B368,'[1]1718  Exp_Rev Access'!$F$7:$GK$318,$DV$2,FALSE))</f>
        <v>0</v>
      </c>
      <c r="DW368" s="90">
        <f>IF(ISNA(VLOOKUP($B368,'[1]1718  Exp_Rev Access'!$F$7:$GK$318,$DW$2,FALSE)),"",VLOOKUP($B368,'[1]1718  Exp_Rev Access'!$F$7:$GK$318,$DW$2,FALSE))</f>
        <v>0</v>
      </c>
      <c r="DX368" s="90">
        <f>IF(ISNA(VLOOKUP($B368,'[1]1718  Exp_Rev Access'!$F$7:$GK$318,$DX$2,FALSE)),"",VLOOKUP($B368,'[1]1718  Exp_Rev Access'!$F$7:$GK$318,$DX$2,FALSE))</f>
        <v>0</v>
      </c>
      <c r="DY368" s="90">
        <f>IF(ISNA(VLOOKUP($B368,'[1]1718  Exp_Rev Access'!$F$7:$GK$318,$DY$2,FALSE)),"",VLOOKUP($B368,'[1]1718  Exp_Rev Access'!$F$7:$GK$318,$DY$2,FALSE))</f>
        <v>0</v>
      </c>
      <c r="DZ368" s="90">
        <f>IF(ISNA(VLOOKUP($B368,'[1]1718  Exp_Rev Access'!$F$7:$GK$318,$DZ$2,FALSE)),"",VLOOKUP($B368,'[1]1718  Exp_Rev Access'!$F$7:$GK$318,$DZ$2,FALSE))</f>
        <v>0</v>
      </c>
      <c r="EA368" s="90">
        <f>IF(ISNA(VLOOKUP($B368,'[1]1718  Exp_Rev Access'!$F$7:$GK$318,$EA$2,FALSE)),"",VLOOKUP($B368,'[1]1718  Exp_Rev Access'!$F$7:$GK$318,$EA$2,FALSE))</f>
        <v>0</v>
      </c>
      <c r="EB368" s="90">
        <f>IF(ISNA(VLOOKUP($B368,'[1]1718  Exp_Rev Access'!$F$7:$GK$318,$EB$2,FALSE)),"",VLOOKUP($B368,'[1]1718  Exp_Rev Access'!$F$7:$GK$318,$EB$2,FALSE))</f>
        <v>0</v>
      </c>
      <c r="EC368" s="90">
        <f>IF(ISNA(VLOOKUP($B368,'[1]1718  Exp_Rev Access'!$F$7:$GK$318,$EC$2,FALSE)),"",VLOOKUP($B368,'[1]1718  Exp_Rev Access'!$F$7:$GK$318,$EC$2,FALSE))</f>
        <v>0</v>
      </c>
      <c r="ED368" s="90">
        <f>IF(ISNA(VLOOKUP($B368,'[1]1718  Exp_Rev Access'!$F$7:$GK$318,$ED$2,FALSE)),"",VLOOKUP($B368,'[1]1718  Exp_Rev Access'!$F$7:$GK$318,$ED$2,FALSE))</f>
        <v>0</v>
      </c>
      <c r="EE368" s="90">
        <f>IF(ISNA(VLOOKUP($B368,'[1]1718  Exp_Rev Access'!$F$7:$GK$318,$EE$2,FALSE)),"",VLOOKUP($B368,'[1]1718  Exp_Rev Access'!$F$7:$GK$318,$EE$2,FALSE))</f>
        <v>0</v>
      </c>
      <c r="EF368" s="90">
        <f>IF(ISNA(VLOOKUP($B368,'[1]1718  Exp_Rev Access'!$F$7:$GK$318,$EF$2,FALSE)),"",VLOOKUP($B368,'[1]1718  Exp_Rev Access'!$F$7:$GK$318,$EF$2,FALSE))</f>
        <v>0</v>
      </c>
      <c r="EG368" s="90">
        <f>IF(ISNA(VLOOKUP($B368,'[1]1718  Exp_Rev Access'!$F$7:$GK$318,$EG$2,FALSE)),"",VLOOKUP($B368,'[1]1718  Exp_Rev Access'!$F$7:$GK$318,$EG$2,FALSE))</f>
        <v>0</v>
      </c>
      <c r="EH368" s="90">
        <f>IF(ISNA(VLOOKUP($B368,'[1]1718  Exp_Rev Access'!$F$7:$GK$318,$EH$2,FALSE)),"",VLOOKUP($B368,'[1]1718  Exp_Rev Access'!$F$7:$GK$318,$EH$2,FALSE))</f>
        <v>0</v>
      </c>
      <c r="EI368" s="90">
        <f>IF(ISNA(VLOOKUP($B368,'[1]1718  Exp_Rev Access'!$F$7:$GK$318,$EI$2,FALSE)),"",VLOOKUP($B368,'[1]1718  Exp_Rev Access'!$F$7:$GK$318,$EI$2,FALSE))</f>
        <v>0</v>
      </c>
      <c r="EJ368" s="90">
        <f>IF(ISNA(VLOOKUP($B368,'[1]1718  Exp_Rev Access'!$F$7:$GK$318,$EJ$2,FALSE)),"",VLOOKUP($B368,'[1]1718  Exp_Rev Access'!$F$7:$GK$318,$EJ$2,FALSE))</f>
        <v>0</v>
      </c>
      <c r="EK368" s="90">
        <f>IF(ISNA(VLOOKUP($B368,'[1]1718  Exp_Rev Access'!$F$7:$GK$318,$EK$2,FALSE)),"",VLOOKUP($B368,'[1]1718  Exp_Rev Access'!$F$7:$GK$318,$EK$2,FALSE))</f>
        <v>0</v>
      </c>
      <c r="EL368" s="90">
        <f>IF(ISNA(VLOOKUP($B368,'[1]1718  Exp_Rev Access'!$F$7:$GK$318,$EL$2,FALSE)),"",VLOOKUP($B368,'[1]1718  Exp_Rev Access'!$F$7:$GK$318,$EL$2,FALSE))</f>
        <v>0</v>
      </c>
      <c r="EM368" s="90">
        <f>IF(ISNA(VLOOKUP($B368,'[1]1718  Exp_Rev Access'!$F$7:$GK$318,$EM$2,FALSE)),"",VLOOKUP($B368,'[1]1718  Exp_Rev Access'!$F$7:$GK$318,$EM$2,FALSE))</f>
        <v>0</v>
      </c>
      <c r="EN368" s="90">
        <f>IF(ISNA(VLOOKUP($B368,'[1]1718  Exp_Rev Access'!$F$7:$GK$318,$EN$2,FALSE)),"",VLOOKUP($B368,'[1]1718  Exp_Rev Access'!$F$7:$GK$318,$EN$2,FALSE))</f>
        <v>114183.02</v>
      </c>
      <c r="EO368" s="90">
        <f>IF(ISNA(VLOOKUP($B368,'[1]1718  Exp_Rev Access'!$F$7:$GK$318,$EO$2,FALSE)),"",VLOOKUP($B368,'[1]1718  Exp_Rev Access'!$F$7:$GK$318,$EO$2,FALSE))</f>
        <v>0</v>
      </c>
      <c r="EP368" s="90">
        <f>IF(ISNA(VLOOKUP($B368,'[1]1718  Exp_Rev Access'!$F$7:$GK$318,$EP$2,FALSE)),"",VLOOKUP($B368,'[1]1718  Exp_Rev Access'!$F$7:$GK$318,$EP$2,FALSE))</f>
        <v>0</v>
      </c>
      <c r="EQ368" s="90">
        <f>IF(ISNA(VLOOKUP($B368,'[1]1718  Exp_Rev Access'!$F$7:$GK$318,$EQ$2,FALSE)),"",VLOOKUP($B368,'[1]1718  Exp_Rev Access'!$F$7:$GK$318,$EQ$2,FALSE))</f>
        <v>0</v>
      </c>
      <c r="ER368" s="90">
        <f>IF(ISNA(VLOOKUP($B368,'[1]1718  Exp_Rev Access'!$F$7:$GK$318,$ER$2,FALSE)),"",VLOOKUP($B368,'[1]1718  Exp_Rev Access'!$F$7:$GK$318,$ER$2,FALSE))</f>
        <v>0</v>
      </c>
      <c r="ES368" s="90">
        <f>IF(ISNA(VLOOKUP($B368,'[1]1718  Exp_Rev Access'!$F$7:$GK$318,$ES$2,FALSE)),"",VLOOKUP($B368,'[1]1718  Exp_Rev Access'!$F$7:$GK$318,$ES$2,FALSE))</f>
        <v>0</v>
      </c>
      <c r="ET368" s="90">
        <f>IF(ISNA(VLOOKUP($B368,'[1]1718  Exp_Rev Access'!$F$7:$GK$318,$ET$2,FALSE)),"",VLOOKUP($B368,'[1]1718  Exp_Rev Access'!$F$7:$GK$318,$ET$2,FALSE))</f>
        <v>0</v>
      </c>
      <c r="EU368" s="90">
        <f>IF(ISNA(VLOOKUP($B368,'[1]1718  Exp_Rev Access'!$F$7:$GK$318,$EU$2,FALSE)),"",VLOOKUP($B368,'[1]1718  Exp_Rev Access'!$F$7:$GK$318,$EU$2,FALSE))</f>
        <v>0</v>
      </c>
      <c r="EV368" s="90">
        <f>IF(ISNA(VLOOKUP($B368,'[1]1718  Exp_Rev Access'!$F$7:$GK$318,$EV$2,FALSE)),"",VLOOKUP($B368,'[1]1718  Exp_Rev Access'!$F$7:$GK$318,$EV$2,FALSE))</f>
        <v>38054.019999999997</v>
      </c>
      <c r="EW368" s="90">
        <f>IF(ISNA(VLOOKUP($B368,'[1]1718  Exp_Rev Access'!$F$7:$GK$318,$EW$2,FALSE)),"",VLOOKUP($B368,'[1]1718  Exp_Rev Access'!$F$7:$GK$318,$EW$2,FALSE))</f>
        <v>0</v>
      </c>
      <c r="EX368" s="90">
        <f>IF(ISNA(VLOOKUP($B368,'[1]1718  Exp_Rev Access'!$F$7:$GK$318,$EX$2,FALSE)),"",VLOOKUP($B368,'[1]1718  Exp_Rev Access'!$F$7:$GK$318,$EX$2,FALSE))</f>
        <v>0</v>
      </c>
      <c r="EY368" s="90">
        <f>IF(ISNA(VLOOKUP($B368,'[1]1718  Exp_Rev Access'!$F$7:$GK$318,$EY$2,FALSE)),"",VLOOKUP($B368,'[1]1718  Exp_Rev Access'!$F$7:$GK$318,$EY$2,FALSE))</f>
        <v>0</v>
      </c>
      <c r="EZ368" s="90">
        <f>IF(ISNA(VLOOKUP($B368,'[1]1718  Exp_Rev Access'!$F$7:$GK$318,$EZ$2,FALSE)),"",VLOOKUP($B368,'[1]1718  Exp_Rev Access'!$F$7:$GK$318,$EZ$2,FALSE))</f>
        <v>0</v>
      </c>
      <c r="FA368" s="90">
        <f>IF(ISNA(VLOOKUP($B368,'[1]1718  Exp_Rev Access'!$F$7:$GK$318,$FA$2,FALSE)),"",VLOOKUP($B368,'[1]1718  Exp_Rev Access'!$F$7:$GK$318,$FA$2,FALSE))</f>
        <v>0</v>
      </c>
      <c r="FB368" s="90">
        <f>IF(ISNA(VLOOKUP($B368,'[1]1718  Exp_Rev Access'!$F$7:$GK$318,$FB$2,FALSE)),"",VLOOKUP($B368,'[1]1718  Exp_Rev Access'!$F$7:$GK$318,$FB$2,FALSE))</f>
        <v>0</v>
      </c>
      <c r="FC368" s="90">
        <f>IF(ISNA(VLOOKUP($B368,'[1]1718  Exp_Rev Access'!$F$7:$GK$318,$FC$2,FALSE)),"",VLOOKUP($B368,'[1]1718  Exp_Rev Access'!$F$7:$GK$318,$FC$2,FALSE))</f>
        <v>0</v>
      </c>
      <c r="FD368" s="90">
        <f>IF(ISNA(VLOOKUP($B368,'[1]1718  Exp_Rev Access'!$F$7:$GK$318,$FD$2,FALSE)),"",VLOOKUP($B368,'[1]1718  Exp_Rev Access'!$F$7:$GK$318,$FD$2,FALSE))</f>
        <v>0</v>
      </c>
      <c r="FE368" s="90">
        <f>IF(ISNA(VLOOKUP($B368,'[1]1718  Exp_Rev Access'!$F$7:$GK$318,$FE$2,FALSE)),"",VLOOKUP($B368,'[1]1718  Exp_Rev Access'!$F$7:$GK$318,$FE$2,FALSE))</f>
        <v>0</v>
      </c>
      <c r="FF368" s="90">
        <f>IF(ISNA(VLOOKUP($B368,'[1]1718  Exp_Rev Access'!$F$7:$GK$318,$FF$2,FALSE)),"",VLOOKUP($B368,'[1]1718  Exp_Rev Access'!$F$7:$GK$318,$FF$2,FALSE))</f>
        <v>0</v>
      </c>
      <c r="FG368" s="90">
        <f>IF(ISNA(VLOOKUP($B368,'[1]1718  Exp_Rev Access'!$F$7:$GK$318,$FG$2,FALSE)),"",VLOOKUP($B368,'[1]1718  Exp_Rev Access'!$F$7:$GK$318,$FG$2,FALSE))</f>
        <v>0</v>
      </c>
      <c r="FH368" s="90">
        <f>IF(ISNA(VLOOKUP($B368,'[1]1718  Exp_Rev Access'!$F$7:$GK$318,$FH$2,FALSE)),"",VLOOKUP($B368,'[1]1718  Exp_Rev Access'!$F$7:$GK$318,$FH$2,FALSE))</f>
        <v>0</v>
      </c>
      <c r="FI368" s="90">
        <f>IF(ISNA(VLOOKUP($B368,'[1]1718  Exp_Rev Access'!$F$7:$GK$318,$FI$2,FALSE)),"",VLOOKUP($B368,'[1]1718  Exp_Rev Access'!$F$7:$GK$318,$FI$2,FALSE))</f>
        <v>0</v>
      </c>
      <c r="FJ368" s="90">
        <f>IF(ISNA(VLOOKUP($B368,'[1]1718  Exp_Rev Access'!$F$7:$GK$318,$FJ$2,FALSE)),"",VLOOKUP($B368,'[1]1718  Exp_Rev Access'!$F$7:$GK$318,$FJ$2,FALSE))</f>
        <v>0</v>
      </c>
      <c r="FK368" s="90">
        <f>IF(ISNA(VLOOKUP($B368,'[1]1718  Exp_Rev Access'!$F$7:$GK$318,$FK$2,FALSE)),"",VLOOKUP($B368,'[1]1718  Exp_Rev Access'!$F$7:$GK$318,$FK$2,FALSE))</f>
        <v>0</v>
      </c>
      <c r="FL368" s="90">
        <f>IF(ISNA(VLOOKUP($B368,'[1]1718  Exp_Rev Access'!$F$7:$GK$318,$FL$2,FALSE)),"",VLOOKUP($B368,'[1]1718  Exp_Rev Access'!$F$7:$GK$318,$FL$2,FALSE))</f>
        <v>0</v>
      </c>
      <c r="FM368" s="90">
        <f>IF(ISNA(VLOOKUP($B368,'[1]1718  Exp_Rev Access'!$F$7:$GK$318,$FM$2,FALSE)),"",VLOOKUP($B368,'[1]1718  Exp_Rev Access'!$F$7:$GK$318,$FM$2,FALSE))</f>
        <v>0</v>
      </c>
      <c r="FN368" s="90">
        <f>IF(ISNA(VLOOKUP($B368,'[1]1718  Exp_Rev Access'!$F$7:$GK$318,$FN$2,FALSE)),"",VLOOKUP($B368,'[1]1718  Exp_Rev Access'!$F$7:$GK$318,$FN$2,FALSE))</f>
        <v>0</v>
      </c>
      <c r="FO368" s="90">
        <f>IF(ISNA(VLOOKUP($B368,'[1]1718  Exp_Rev Access'!$F$7:$GK$318,$FO$2,FALSE)),"",VLOOKUP($B368,'[1]1718  Exp_Rev Access'!$F$7:$GK$318,$FO$2,FALSE))</f>
        <v>0</v>
      </c>
      <c r="FP368" s="90">
        <f>IF(ISNA(VLOOKUP($B368,'[1]1718  Exp_Rev Access'!$F$7:$GK$318,$FP$2,FALSE)),"",VLOOKUP($B368,'[1]1718  Exp_Rev Access'!$F$7:$GK$318,$FP$2,FALSE))</f>
        <v>0</v>
      </c>
      <c r="FQ368" s="90">
        <f>IF(ISNA(VLOOKUP($B368,'[1]1718  Exp_Rev Access'!$F$7:$GK$318,$FQ$2,FALSE)),"",VLOOKUP($B368,'[1]1718  Exp_Rev Access'!$F$7:$GK$318,$FQ$2,FALSE))</f>
        <v>0</v>
      </c>
      <c r="FR368" s="90">
        <f>IF(ISNA(VLOOKUP($B368,'[1]1718  Exp_Rev Access'!$F$7:$GK$318,$FR$2,FALSE)),"",VLOOKUP($B368,'[1]1718  Exp_Rev Access'!$F$7:$GK$318,$FR$2,FALSE))</f>
        <v>259260.47</v>
      </c>
      <c r="FS368" s="56">
        <f t="shared" si="952"/>
        <v>5184906.8299999991</v>
      </c>
      <c r="FT368" s="92">
        <f t="shared" si="953"/>
        <v>4.1306220723552063E-2</v>
      </c>
      <c r="FU368" s="94">
        <f t="shared" si="954"/>
        <v>512.96147130084796</v>
      </c>
      <c r="FV368" s="95">
        <f>IF(ISNA(VLOOKUP($B368,'[1]1718  Exp_Rev Access'!$F$7:$GK$318,$FV$2,FALSE)),"",VLOOKUP($B368,'[1]1718  Exp_Rev Access'!$F$7:$GK$318,$FV$2,FALSE))</f>
        <v>0</v>
      </c>
      <c r="FW368" s="95">
        <f>IF(ISNA(VLOOKUP($B368,'[1]1718  Exp_Rev Access'!$F$7:$GK$318,$FW$2,FALSE)),"",VLOOKUP($B368,'[1]1718  Exp_Rev Access'!$F$7:$GK$318,$FW$2,FALSE))</f>
        <v>0</v>
      </c>
      <c r="FX368" s="95">
        <f>IF(ISNA(VLOOKUP($B368,'[1]1718  Exp_Rev Access'!$F$7:$GK$318,$FX$2,FALSE)),"",VLOOKUP($B368,'[1]1718  Exp_Rev Access'!$F$7:$GK$318,$FX$2,FALSE))</f>
        <v>0</v>
      </c>
      <c r="FY368" s="95">
        <f>IF(ISNA(VLOOKUP($B368,'[1]1718  Exp_Rev Access'!$F$7:$GK$318,$FY$2,FALSE)),"",VLOOKUP($B368,'[1]1718  Exp_Rev Access'!$F$7:$GK$318,$FY$2,FALSE))</f>
        <v>0</v>
      </c>
      <c r="FZ368" s="95">
        <f>IF(ISNA(VLOOKUP($B368,'[1]1718  Exp_Rev Access'!$F$7:$GK$318,$FZ$2,FALSE)),"",VLOOKUP($B368,'[1]1718  Exp_Rev Access'!$F$7:$GK$318,$FZ$2,FALSE))</f>
        <v>0</v>
      </c>
      <c r="GA368" s="95">
        <f>IF(ISNA(VLOOKUP($B368,'[1]1718  Exp_Rev Access'!$F$7:$GK$318,$GA$2,FALSE)),"",VLOOKUP($B368,'[1]1718  Exp_Rev Access'!$F$7:$GK$318,$GA$2,FALSE))</f>
        <v>0</v>
      </c>
      <c r="GB368" s="95">
        <f>IF(ISNA(VLOOKUP($B368,'[1]1718  Exp_Rev Access'!$F$7:$GK$318,$GB$2,FALSE)),"",VLOOKUP($B368,'[1]1718  Exp_Rev Access'!$F$7:$GK$318,$GB$2,FALSE))</f>
        <v>0</v>
      </c>
      <c r="GC368" s="95">
        <f>IF(ISNA(VLOOKUP($B368,'[1]1718  Exp_Rev Access'!$F$7:$GK$318,$GC$2,FALSE)),"",VLOOKUP($B368,'[1]1718  Exp_Rev Access'!$F$7:$GK$318,$GC$2,FALSE))</f>
        <v>0</v>
      </c>
      <c r="GD368" s="95">
        <f>IF(ISNA(VLOOKUP($B368,'[1]1718  Exp_Rev Access'!$F$7:$GK$318,$GD$2,FALSE)),"",VLOOKUP($B368,'[1]1718  Exp_Rev Access'!$F$7:$GK$318,$GD$2,FALSE))</f>
        <v>0</v>
      </c>
      <c r="GE368" s="95">
        <f>IF(ISNA(VLOOKUP($B368,'[1]1718  Exp_Rev Access'!$F$7:$GK$318,$GE$2,FALSE)),"",VLOOKUP($B368,'[1]1718  Exp_Rev Access'!$F$7:$GK$318,$GE$2,FALSE))</f>
        <v>650743.93999999994</v>
      </c>
      <c r="GF368" s="95">
        <f>IF(ISNA(VLOOKUP($B368,'[1]1718  Exp_Rev Access'!$F$7:$GK$318,$GF$2,FALSE)),"",VLOOKUP($B368,'[1]1718  Exp_Rev Access'!$F$7:$GK$318,$GF$2,FALSE))</f>
        <v>0</v>
      </c>
      <c r="GG368" s="95">
        <f>IF(ISNA(VLOOKUP($B368,'[1]1718  Exp_Rev Access'!$F$7:$GK$318,$GG$2,FALSE)),"",VLOOKUP($B368,'[1]1718  Exp_Rev Access'!$F$7:$GK$318,$GG$2,FALSE))</f>
        <v>0</v>
      </c>
      <c r="GH368" s="95">
        <f>IF(ISNA(VLOOKUP($B368,'[1]1718  Exp_Rev Access'!$F$7:$GK$318,$GH$2,FALSE)),"",VLOOKUP($B368,'[1]1718  Exp_Rev Access'!$F$7:$GK$318,$GH$2,FALSE))</f>
        <v>0</v>
      </c>
      <c r="GI368" s="95">
        <f>IF(ISNA(VLOOKUP($B368,'[1]1718  Exp_Rev Access'!$F$7:$GK$318,$GI$2,FALSE)),"",VLOOKUP($B368,'[1]1718  Exp_Rev Access'!$F$7:$GK$318,$GI$2,FALSE))</f>
        <v>0</v>
      </c>
      <c r="GJ368" s="95">
        <f>IF(ISNA(VLOOKUP($B368,'[1]1718  Exp_Rev Access'!$F$7:$GK$318,$GJ$2,FALSE)),"",VLOOKUP($B368,'[1]1718  Exp_Rev Access'!$F$7:$GK$318,$GJ$2,FALSE))</f>
        <v>0</v>
      </c>
      <c r="GK368" s="95">
        <f>IF(ISNA(VLOOKUP($B368,'[1]1718  Exp_Rev Access'!$F$7:$GK$318,$GK$2,FALSE)),"",VLOOKUP($B368,'[1]1718  Exp_Rev Access'!$F$7:$GK$318,$GK$2,FALSE))</f>
        <v>125576.61</v>
      </c>
      <c r="GL368" s="95">
        <f>IF(ISNA(VLOOKUP($B368,'[1]1718  Exp_Rev Access'!$F$7:$GK$318,$GL$2,FALSE)),"",VLOOKUP($B368,'[1]1718  Exp_Rev Access'!$F$7:$GK$318,$GL$2,FALSE))</f>
        <v>0</v>
      </c>
      <c r="GM368" s="95">
        <f>IF(ISNA(VLOOKUP($B368,'[1]1718  Exp_Rev Access'!$F$7:$GK$318,$GM$2,FALSE)),"",VLOOKUP($B368,'[1]1718  Exp_Rev Access'!$F$7:$GK$318,$GM$2,FALSE))</f>
        <v>0</v>
      </c>
      <c r="GN368" s="95">
        <f>IF(ISNA(VLOOKUP($B368,'[1]1718  Exp_Rev Access'!$F$7:$GK$318,$GN$2,FALSE)),"",VLOOKUP($B368,'[1]1718  Exp_Rev Access'!$F$7:$GK$318,$GN$2,FALSE))</f>
        <v>0</v>
      </c>
      <c r="GO368" s="95">
        <f>IF(ISNA(VLOOKUP($B368,'[1]1718  Exp_Rev Access'!$F$7:$GK$318,$GO$2,FALSE)),"",VLOOKUP($B368,'[1]1718  Exp_Rev Access'!$F$7:$GK$318,$GO$2,FALSE))</f>
        <v>0</v>
      </c>
      <c r="GP368" s="95">
        <f>IF(ISNA(VLOOKUP($B368,'[1]1718  Exp_Rev Access'!$F$7:$GK$318,$GP$2,FALSE)),"",VLOOKUP($B368,'[1]1718  Exp_Rev Access'!$F$7:$GK$318,$GP$2,FALSE))</f>
        <v>0</v>
      </c>
      <c r="GQ368" s="95">
        <f>IF(ISNA(VLOOKUP($B368,'[1]1718  Exp_Rev Access'!$F$7:$GK$318,$GQ$2,FALSE)),"",VLOOKUP($B368,'[1]1718  Exp_Rev Access'!$F$7:$GK$318,$GQ$2,FALSE))</f>
        <v>13388.5</v>
      </c>
      <c r="GR368" s="95">
        <f>IF(ISNA(VLOOKUP($B368,'[1]1718  Exp_Rev Access'!$F$7:$GK$318,$GR$2,FALSE)),"",VLOOKUP($B368,'[1]1718  Exp_Rev Access'!$F$7:$GK$318,$GR$2,FALSE))</f>
        <v>0</v>
      </c>
      <c r="GS368" s="95">
        <f>IF(ISNA(VLOOKUP($B368,'[1]1718  Exp_Rev Access'!$F$7:$GK$318,$GS$2,FALSE)),"",VLOOKUP($B368,'[1]1718  Exp_Rev Access'!$F$7:$GK$318,$GS$2,FALSE))</f>
        <v>0</v>
      </c>
      <c r="GT368" s="95">
        <f>IF(ISNA(VLOOKUP($B368,'[1]1718  Exp_Rev Access'!$F$7:$GK$318,$GT$2,FALSE)),"",VLOOKUP($B368,'[1]1718  Exp_Rev Access'!$F$7:$GK$318,$GT$2,FALSE))</f>
        <v>490042.47</v>
      </c>
      <c r="GU368" s="56">
        <f t="shared" si="955"/>
        <v>1279751.52</v>
      </c>
      <c r="GV368" s="92">
        <f t="shared" si="956"/>
        <v>1.0195303501031525E-2</v>
      </c>
      <c r="GW368" s="96">
        <f t="shared" si="957"/>
        <v>126.61041830113207</v>
      </c>
      <c r="HE368" s="97"/>
      <c r="HF368" s="97"/>
      <c r="HG368" s="97"/>
      <c r="HH368" s="97"/>
      <c r="HI368" s="97"/>
      <c r="HJ368" s="97"/>
      <c r="HK368" s="97"/>
      <c r="HL368" s="97"/>
      <c r="HM368" s="97"/>
      <c r="HN368" s="97"/>
    </row>
    <row r="369" spans="1:222" x14ac:dyDescent="0.3">
      <c r="A369" s="73"/>
      <c r="B369" s="88" t="s">
        <v>729</v>
      </c>
      <c r="C369" s="89" t="s">
        <v>730</v>
      </c>
      <c r="D369" s="75">
        <f>IF(ISNA(VLOOKUP($B369,'[1]1718 enrollment_Rev_Exp by size'!$A$7:H699,3,FALSE)),"",VLOOKUP($B369,'[1]1718 enrollment_Rev_Exp by size'!$A$7:$G$350,3,FALSE))</f>
        <v>870.4</v>
      </c>
      <c r="E369" s="76">
        <f>IF(ISNA(VLOOKUP($B369,'[1]1718 enrollment_Rev_Exp by size'!$A$7:I702,5,FALSE)),"",VLOOKUP($B369,'[1]1718 enrollment_Rev_Exp by size'!$A$7:$G$350,5,FALSE))</f>
        <v>10822986.869999999</v>
      </c>
      <c r="F369" s="70">
        <f t="shared" si="939"/>
        <v>10822986.869999999</v>
      </c>
      <c r="G369" s="70">
        <f t="shared" si="940"/>
        <v>0</v>
      </c>
      <c r="H369" s="90">
        <f>IF(ISNA(VLOOKUP($B369,'[1]1718  Exp_Rev Access'!$F$7:$GK$318,3,FALSE)),"",VLOOKUP($B369,'[1]1718  Exp_Rev Access'!$F$7:$GK$318,3,FALSE))</f>
        <v>1649818.05</v>
      </c>
      <c r="I369" s="90">
        <f>IF(ISNA(VLOOKUP($B369,'[1]1718  Exp_Rev Access'!$F$7:$GK$318,4,FALSE)),"",VLOOKUP($B369,'[1]1718  Exp_Rev Access'!$F$7:$GK$318,4,FALSE))</f>
        <v>0</v>
      </c>
      <c r="J369" s="90">
        <f>IF(ISNA(VLOOKUP($B369,'[1]1718  Exp_Rev Access'!$F$7:$GK$318,5,FALSE)),"",VLOOKUP($B369,'[1]1718  Exp_Rev Access'!$F$7:$GK$318,5,FALSE))</f>
        <v>0</v>
      </c>
      <c r="K369" s="90">
        <f>IF(ISNA(VLOOKUP($B369,'[1]1718  Exp_Rev Access'!$F$7:$GK$318,6,FALSE)),"-",VLOOKUP($B369,'[1]1718  Exp_Rev Access'!$F$7:$GK$318,6,FALSE))</f>
        <v>28368.83</v>
      </c>
      <c r="L369" s="90">
        <f>IF(ISNA(VLOOKUP($B369,'[1]1718  Exp_Rev Access'!$F$7:$GK$318,7,FALSE)),"",VLOOKUP($B369,'[1]1718  Exp_Rev Access'!$F$7:$GK$318,7,FALSE))</f>
        <v>0</v>
      </c>
      <c r="M369" s="90">
        <f>IF(ISNA(VLOOKUP($B369,'[1]1718  Exp_Rev Access'!$F$7:$GK$318,8,FALSE)),"",VLOOKUP($B369,'[1]1718  Exp_Rev Access'!$F$7:$GK$318,8,FALSE))</f>
        <v>0</v>
      </c>
      <c r="N369" s="56">
        <f t="shared" si="941"/>
        <v>1678186.8800000001</v>
      </c>
      <c r="O369" s="91">
        <f t="shared" si="942"/>
        <v>0.15505764722414381</v>
      </c>
      <c r="P369" s="56">
        <f t="shared" si="943"/>
        <v>1928.0639705882354</v>
      </c>
      <c r="Q369" s="90">
        <f>IF(ISNA(VLOOKUP($B369,'[1]1718  Exp_Rev Access'!$F$7:$GK$318,10,FALSE)),"",VLOOKUP($B369,'[1]1718  Exp_Rev Access'!$F$7:$GK$318,10,FALSE))</f>
        <v>50008.13</v>
      </c>
      <c r="R369" s="90">
        <f>IF(ISNA(VLOOKUP($B369,'[1]1718  Exp_Rev Access'!$F$7:$GK$318,11,FALSE)),"",VLOOKUP($B369,'[1]1718  Exp_Rev Access'!$F$7:$GK$318,11,FALSE))</f>
        <v>0</v>
      </c>
      <c r="S369" s="90">
        <f>IF(ISNA(VLOOKUP($B369,'[1]1718  Exp_Rev Access'!$F$7:$GK$318,12,FALSE)),"",VLOOKUP($B369,'[1]1718  Exp_Rev Access'!$F$7:$GK$318,12,FALSE))</f>
        <v>0</v>
      </c>
      <c r="T369" s="90">
        <f>IF(ISNA(VLOOKUP($B369,'[1]1718  Exp_Rev Access'!$F$7:$GK$318,13,FALSE)),"",VLOOKUP($B369,'[1]1718  Exp_Rev Access'!$F$7:$GK$318,13,FALSE))</f>
        <v>0</v>
      </c>
      <c r="U369" s="90">
        <f>IF(ISNA(VLOOKUP($B369,'[1]1718  Exp_Rev Access'!$F$7:$GK$318,14,FALSE)),"",VLOOKUP($B369,'[1]1718  Exp_Rev Access'!$F$7:$GK$318,14,FALSE))</f>
        <v>0</v>
      </c>
      <c r="V369" s="90">
        <f>IF(ISNA(VLOOKUP($B369,'[1]1718  Exp_Rev Access'!$F$7:$GK$318,15,FALSE)),"",VLOOKUP($B369,'[1]1718  Exp_Rev Access'!$F$7:$GK$318,15,FALSE))</f>
        <v>0</v>
      </c>
      <c r="W369" s="90">
        <f>IF(ISNA(VLOOKUP($B369,'[1]1718  Exp_Rev Access'!$F$7:$GK$318,16,FALSE)),"",VLOOKUP($B369,'[1]1718  Exp_Rev Access'!$F$7:$GK$318,16,FALSE))</f>
        <v>0</v>
      </c>
      <c r="X369" s="90">
        <f>IF(ISNA(VLOOKUP($B369,'[1]1718  Exp_Rev Access'!$F$7:$GK$318,17,FALSE)),"",VLOOKUP($B369,'[1]1718  Exp_Rev Access'!$F$7:$GK$318,17,FALSE))</f>
        <v>0</v>
      </c>
      <c r="Y369" s="90">
        <f>IF(ISNA(VLOOKUP($B369,'[1]1718  Exp_Rev Access'!$F$7:$GK$318,18,FALSE)),"",VLOOKUP($B369,'[1]1718  Exp_Rev Access'!$F$7:$GK$318,18,FALSE))</f>
        <v>33.86</v>
      </c>
      <c r="Z369" s="90">
        <f>IF(ISNA(VLOOKUP($B369,'[1]1718  Exp_Rev Access'!$F$7:$GK$318,19,FALSE)),"",VLOOKUP($B369,'[1]1718  Exp_Rev Access'!$F$7:$GK$318,19,FALSE))</f>
        <v>0</v>
      </c>
      <c r="AA369" s="90">
        <f>IF(ISNA(VLOOKUP($B369,'[1]1718  Exp_Rev Access'!$F$7:$GK$318,20,FALSE)),"",VLOOKUP($B369,'[1]1718  Exp_Rev Access'!$F$7:$GK$318,20,FALSE))</f>
        <v>0</v>
      </c>
      <c r="AB369" s="90">
        <f>IF(ISNA(VLOOKUP($B369,'[1]1718  Exp_Rev Access'!$F$7:$GK$318,21,FALSE)),"",VLOOKUP($B369,'[1]1718  Exp_Rev Access'!$F$7:$GK$318,21,FALSE))</f>
        <v>0</v>
      </c>
      <c r="AC369" s="90">
        <f>IF(ISNA(VLOOKUP($B369,'[1]1718  Exp_Rev Access'!$F$7:$GK$318,22,FALSE)),"",VLOOKUP($B369,'[1]1718  Exp_Rev Access'!$F$7:$GK$318,22,FALSE))</f>
        <v>0</v>
      </c>
      <c r="AD369" s="90">
        <f>IF(ISNA(VLOOKUP($B369,'[1]1718  Exp_Rev Access'!$F$7:$GK$318,23,FALSE)),"",VLOOKUP($B369,'[1]1718  Exp_Rev Access'!$F$7:$GK$318,23,FALSE))</f>
        <v>112743.36</v>
      </c>
      <c r="AE369" s="90">
        <f>IF(ISNA(VLOOKUP($B369,'[1]1718  Exp_Rev Access'!$F$7:$GK$318,24,FALSE)),"",VLOOKUP($B369,'[1]1718  Exp_Rev Access'!$F$7:$GK$318,24,FALSE))</f>
        <v>23019.69</v>
      </c>
      <c r="AF369" s="90">
        <f>IF(ISNA(VLOOKUP($B369,'[1]1718  Exp_Rev Access'!$F$7:$GK$318,25,FALSE)),"",VLOOKUP($B369,'[1]1718  Exp_Rev Access'!$F$7:$GK$318,25,FALSE))</f>
        <v>0</v>
      </c>
      <c r="AG369" s="90">
        <f>IF(ISNA(VLOOKUP($B369,'[1]1718  Exp_Rev Access'!$F$7:$GK$318,26,FALSE)),"",VLOOKUP($B369,'[1]1718  Exp_Rev Access'!$F$7:$GK$318,26,FALSE))</f>
        <v>19329.48</v>
      </c>
      <c r="AH369" s="90">
        <f>IF(ISNA(VLOOKUP($B369,'[1]1718  Exp_Rev Access'!$F$7:$GK$318,27,FALSE)),"",VLOOKUP($B369,'[1]1718  Exp_Rev Access'!$F$7:$GK$318,27,FALSE))</f>
        <v>939.57</v>
      </c>
      <c r="AI369" s="90">
        <f>IF(ISNA(VLOOKUP($B369,'[1]1718  Exp_Rev Access'!$F$7:$GK$318,28,FALSE)),"",VLOOKUP($B369,'[1]1718  Exp_Rev Access'!$F$7:$GK$318,28,FALSE))</f>
        <v>0</v>
      </c>
      <c r="AJ369" s="90">
        <f>IF(ISNA(VLOOKUP($B369,'[1]1718  Exp_Rev Access'!$F$7:$GK$318,29,FALSE)),"",VLOOKUP($B369,'[1]1718  Exp_Rev Access'!$F$7:$GK$318,29,FALSE))</f>
        <v>0</v>
      </c>
      <c r="AK369" s="90">
        <f>IF(ISNA(VLOOKUP($B369,'[1]1718  Exp_Rev Access'!$F$7:$GK$318,30,FALSE)),"",VLOOKUP($B369,'[1]1718  Exp_Rev Access'!$F$7:$GK$318,30,FALSE))</f>
        <v>25413.79</v>
      </c>
      <c r="AL369" s="90">
        <f>IF(ISNA(VLOOKUP($B369,'[1]1718  Exp_Rev Access'!$F$7:$GK$318,31,FALSE)),"",VLOOKUP($B369,'[1]1718  Exp_Rev Access'!$F$7:$GK$318,31,FALSE))</f>
        <v>9823.16</v>
      </c>
      <c r="AM369" s="56">
        <f t="shared" si="944"/>
        <v>241311.04000000004</v>
      </c>
      <c r="AN369" s="92">
        <f t="shared" si="945"/>
        <v>2.229615935956504E-2</v>
      </c>
      <c r="AO369" s="71">
        <f t="shared" si="946"/>
        <v>277.24154411764709</v>
      </c>
      <c r="AP369" s="90">
        <f>IF(ISNA(VLOOKUP($B369,'[1]1718  Exp_Rev Access'!$F$7:$GK$318,33,FALSE)),"",VLOOKUP($B369,'[1]1718  Exp_Rev Access'!$F$7:$GK$318,33,FALSE))</f>
        <v>6044161.3899999997</v>
      </c>
      <c r="AQ369" s="90">
        <f>IF(ISNA(VLOOKUP($B369,'[1]1718  Exp_Rev Access'!$F$7:$GK$318,34,FALSE)),"",VLOOKUP($B369,'[1]1718  Exp_Rev Access'!$F$7:$GK$318,34,FALSE))</f>
        <v>150752.6</v>
      </c>
      <c r="AR369" s="90">
        <f>IF(ISNA(VLOOKUP($B369,'[1]1718  Exp_Rev Access'!$F$7:$GK$318,35,FALSE)),"",VLOOKUP($B369,'[1]1718  Exp_Rev Access'!$F$7:$GK$318,35,FALSE))</f>
        <v>507435.08</v>
      </c>
      <c r="AS369" s="90">
        <f>IF(ISNA(VLOOKUP($B369,'[1]1718  Exp_Rev Access'!$F$7:$GK$318,36,FALSE)),"",VLOOKUP($B369,'[1]1718  Exp_Rev Access'!$F$7:$GK$318,36,FALSE))</f>
        <v>0</v>
      </c>
      <c r="AT369" s="90">
        <f>IF(ISNA(VLOOKUP($B369,'[1]1718  Exp_Rev Access'!$F$7:$GK$318,37,FALSE)),"",VLOOKUP($B369,'[1]1718  Exp_Rev Access'!$F$7:$GK$318,37,FALSE))</f>
        <v>0</v>
      </c>
      <c r="AU369" s="56">
        <f t="shared" si="947"/>
        <v>6702349.0699999994</v>
      </c>
      <c r="AV369" s="93">
        <f t="shared" si="948"/>
        <v>0.61926981437796014</v>
      </c>
      <c r="AW369" s="56">
        <f t="shared" si="949"/>
        <v>7700.3091337316173</v>
      </c>
      <c r="AX369" s="90">
        <f>IF(ISNA(VLOOKUP($B369,'[1]1718  Exp_Rev Access'!$F$7:$GK$318,39,FALSE)),"",VLOOKUP($B369,'[1]1718  Exp_Rev Access'!$F$7:$GK$318,39,FALSE))</f>
        <v>2409</v>
      </c>
      <c r="AY369" s="90">
        <f>IF(ISNA(VLOOKUP($B369,'[1]1718  Exp_Rev Access'!$F$7:$GK$318,40,FALSE)),"",VLOOKUP($B369,'[1]1718  Exp_Rev Access'!$F$7:$GK$318,40,FALSE))</f>
        <v>816834.05</v>
      </c>
      <c r="AZ369" s="90">
        <f>IF(ISNA(VLOOKUP($B369,'[1]1718  Exp_Rev Access'!$F$7:$GK$318,41,FALSE)),"",VLOOKUP($B369,'[1]1718  Exp_Rev Access'!$F$7:$GK$318,41,FALSE))</f>
        <v>25749.33</v>
      </c>
      <c r="BA369" s="90">
        <f>IF(ISNA(VLOOKUP($B369,'[1]1718  Exp_Rev Access'!$F$7:$GK$318,42,FALSE)),"",VLOOKUP($B369,'[1]1718  Exp_Rev Access'!$F$7:$GK$318,42,FALSE))</f>
        <v>0</v>
      </c>
      <c r="BB369" s="90">
        <f>IF(ISNA(VLOOKUP($B369,'[1]1718  Exp_Rev Access'!$F$7:$GK$318,43,FALSE)),"",VLOOKUP($B369,'[1]1718  Exp_Rev Access'!$F$7:$GK$318,43,FALSE))</f>
        <v>0</v>
      </c>
      <c r="BC369" s="90">
        <f>IF(ISNA(VLOOKUP($B369,'[1]1718  Exp_Rev Access'!$F$7:$GK$318,44,FALSE)),"",VLOOKUP($B369,'[1]1718  Exp_Rev Access'!$F$7:$GK$318,44,FALSE))</f>
        <v>329131.02</v>
      </c>
      <c r="BD369" s="90">
        <f>IF(ISNA(VLOOKUP($B369,'[1]1718  Exp_Rev Access'!$F$7:$GK$318,45,FALSE)),"",VLOOKUP($B369,'[1]1718  Exp_Rev Access'!$F$7:$GK$318,45,FALSE))</f>
        <v>0</v>
      </c>
      <c r="BE369" s="90">
        <f>IF(ISNA(VLOOKUP($B369,'[1]1718  Exp_Rev Access'!$F$7:$GK$318,46,FALSE)),"",VLOOKUP($B369,'[1]1718  Exp_Rev Access'!$F$7:$GK$318,46,FALSE))</f>
        <v>15104.93</v>
      </c>
      <c r="BF369" s="90">
        <f>IF(ISNA(VLOOKUP($B369,'[1]1718  Exp_Rev Access'!$F$7:$GK$318,47,FALSE)),"",VLOOKUP($B369,'[1]1718  Exp_Rev Access'!$F$7:$GK$318,47,FALSE))</f>
        <v>0</v>
      </c>
      <c r="BG369" s="90">
        <f>IF(ISNA(VLOOKUP($B369,'[1]1718  Exp_Rev Access'!$F$7:$GK$318,48,FALSE)),"",VLOOKUP($B369,'[1]1718  Exp_Rev Access'!$F$7:$GK$318,48,FALSE))</f>
        <v>0</v>
      </c>
      <c r="BH369" s="90">
        <f>IF(ISNA(VLOOKUP($B369,'[1]1718  Exp_Rev Access'!$F$7:$GK$318,49,FALSE)),"",VLOOKUP($B369,'[1]1718  Exp_Rev Access'!$F$7:$GK$318,49,FALSE))</f>
        <v>11549.98</v>
      </c>
      <c r="BI369" s="90">
        <f>IF(ISNA(VLOOKUP($B369,'[1]1718  Exp_Rev Access'!$F$7:$GK$318,50,FALSE)),"",VLOOKUP($B369,'[1]1718  Exp_Rev Access'!$F$7:$GK$318,50,FALSE))</f>
        <v>0</v>
      </c>
      <c r="BJ369" s="90">
        <f>IF(ISNA(VLOOKUP($B369,'[1]1718  Exp_Rev Access'!$F$7:$GK$318,51,FALSE)),"",VLOOKUP($B369,'[1]1718  Exp_Rev Access'!$F$7:$GK$318,51,FALSE))</f>
        <v>6630.64</v>
      </c>
      <c r="BK369" s="90">
        <f>IF(ISNA(VLOOKUP($B369,'[1]1718  Exp_Rev Access'!$F$7:$GK$318,52,FALSE)),"",VLOOKUP($B369,'[1]1718  Exp_Rev Access'!$F$7:$GK$318,52,FALSE))</f>
        <v>376206.16</v>
      </c>
      <c r="BL369" s="90">
        <f>IF(ISNA(VLOOKUP($B369,'[1]1718  Exp_Rev Access'!$F$7:$GK$318,53,FALSE)),"",VLOOKUP($B369,'[1]1718  Exp_Rev Access'!$F$7:$GK$318,53,FALSE))</f>
        <v>0</v>
      </c>
      <c r="BM369" s="90">
        <f>IF(ISNA(VLOOKUP($B369,'[1]1718  Exp_Rev Access'!$F$7:$GK$318,54,FALSE)),"",VLOOKUP($B369,'[1]1718  Exp_Rev Access'!$F$7:$GK$318,54,FALSE))</f>
        <v>0</v>
      </c>
      <c r="BN369" s="90">
        <f>IF(ISNA(VLOOKUP($B369,'[1]1718  Exp_Rev Access'!$F$7:$GK$318,55,FALSE)),"",VLOOKUP($B369,'[1]1718  Exp_Rev Access'!$F$7:$GK$318,55,FALSE))</f>
        <v>0</v>
      </c>
      <c r="BO369" s="90">
        <f>IF(ISNA(VLOOKUP($B369,'[1]1718  Exp_Rev Access'!$F$7:$GK$318,56,FALSE)),"",VLOOKUP($B369,'[1]1718  Exp_Rev Access'!$F$7:$GK$318,56,FALSE))</f>
        <v>0</v>
      </c>
      <c r="BP369" s="90">
        <f>IF(ISNA(VLOOKUP($B369,'[1]1718  Exp_Rev Access'!$F$7:$GK$318,57,FALSE)),"",VLOOKUP($B369,'[1]1718  Exp_Rev Access'!$F$7:$GK$318,57,FALSE))</f>
        <v>0</v>
      </c>
      <c r="BQ369" s="90">
        <f>IF(ISNA(VLOOKUP($B369,'[1]1718  Exp_Rev Access'!$F$7:$GK$318,58,FALSE)),"",VLOOKUP($B369,'[1]1718  Exp_Rev Access'!$F$7:$GK$318,58,FALSE))</f>
        <v>0</v>
      </c>
      <c r="BR369" s="90">
        <f>IF(ISNA(VLOOKUP($B369,'[1]1718  Exp_Rev Access'!$F$7:$GK$318,59,FALSE)),"",VLOOKUP($B369,'[1]1718  Exp_Rev Access'!$F$7:$GK$318,59,FALSE))</f>
        <v>0</v>
      </c>
      <c r="BS369" s="90">
        <f>IF(ISNA(VLOOKUP($B369,'[1]1718  Exp_Rev Access'!$F$7:$GK$318,60,FALSE)),"",VLOOKUP($B369,'[1]1718  Exp_Rev Access'!$F$7:$GK$318,60,FALSE))</f>
        <v>0</v>
      </c>
      <c r="BT369" s="90">
        <f>IF(ISNA(VLOOKUP($B369,'[1]1718  Exp_Rev Access'!$F$7:$GK$318,61,FALSE)),"",VLOOKUP($B369,'[1]1718  Exp_Rev Access'!$F$7:$GK$318,61,FALSE))</f>
        <v>0</v>
      </c>
      <c r="BU369" s="90">
        <f>IF(ISNA(VLOOKUP($B369,'[1]1718  Exp_Rev Access'!$F$7:$GK$318,62,FALSE)),"",VLOOKUP($B369,'[1]1718  Exp_Rev Access'!$F$7:$GK$318,62,FALSE))</f>
        <v>0</v>
      </c>
      <c r="BV369" s="56">
        <f t="shared" si="893"/>
        <v>1583615.1099999996</v>
      </c>
      <c r="BW369" s="92">
        <f t="shared" si="950"/>
        <v>0.14631960003477301</v>
      </c>
      <c r="BX369" s="71">
        <f t="shared" si="951"/>
        <v>1819.4107421874996</v>
      </c>
      <c r="BY369" s="90">
        <f>IF(ISNA(VLOOKUP($B369,'[1]1718  Exp_Rev Access'!$F$7:$GK$318,64,FALSE)),"",VLOOKUP($B369,'[1]1718  Exp_Rev Access'!$F$7:$GK$318,64,FALSE))</f>
        <v>0</v>
      </c>
      <c r="BZ369" s="90">
        <f>IF(ISNA(VLOOKUP($B369,'[1]1718  Exp_Rev Access'!$F$7:$GK$318,65,FALSE)),"",VLOOKUP($B369,'[1]1718  Exp_Rev Access'!$F$7:$GK$318,65,FALSE))</f>
        <v>0</v>
      </c>
      <c r="CA369" s="90">
        <f>IF(ISNA(VLOOKUP($B369,'[1]1718  Exp_Rev Access'!$F$7:$GK$318,66,FALSE)),"",VLOOKUP($B369,'[1]1718  Exp_Rev Access'!$F$7:$GK$318,66,FALSE))</f>
        <v>0</v>
      </c>
      <c r="CB369" s="90">
        <f>IF(ISNA(VLOOKUP($B369,'[1]1718  Exp_Rev Access'!$F$7:$GK$318,67,FALSE)),"",VLOOKUP($B369,'[1]1718  Exp_Rev Access'!$F$7:$GK$318,67,FALSE))</f>
        <v>0</v>
      </c>
      <c r="CC369" s="90">
        <f>IF(ISNA(VLOOKUP($B369,'[1]1718  Exp_Rev Access'!$F$7:$GK$318,68,FALSE)),"",VLOOKUP($B369,'[1]1718  Exp_Rev Access'!$F$7:$GK$318,68,FALSE))</f>
        <v>11.7</v>
      </c>
      <c r="CD369" s="90">
        <f>IF(ISNA(VLOOKUP($B369,'[1]1718  Exp_Rev Access'!$F$7:$GK$318,69,FALSE)),"",VLOOKUP($B369,'[1]1718  Exp_Rev Access'!$F$7:$GK$318,69,FALSE))</f>
        <v>0</v>
      </c>
      <c r="CE369" s="56">
        <f t="shared" si="881"/>
        <v>11.7</v>
      </c>
      <c r="CF369" s="92">
        <f t="shared" si="896"/>
        <v>1.0810324488548511E-6</v>
      </c>
      <c r="CG369" s="78">
        <f t="shared" si="897"/>
        <v>1.3442095588235293E-2</v>
      </c>
      <c r="CH369" s="90">
        <f>IF(ISNA(VLOOKUP($B369,'[1]1718  Exp_Rev Access'!$F$7:$GK$318,$CH$2,FALSE)),"",VLOOKUP($B369,'[1]1718  Exp_Rev Access'!$F$7:$GK$318,$CH$2,FALSE))</f>
        <v>0</v>
      </c>
      <c r="CI369" s="90">
        <f>IF(ISNA(VLOOKUP($B369,'[1]1718  Exp_Rev Access'!$F$7:$GK$318,$CI$2,FALSE)),"",VLOOKUP($B369,'[1]1718  Exp_Rev Access'!$F$7:$GK$318,$CI$2,FALSE))</f>
        <v>0</v>
      </c>
      <c r="CJ369" s="90">
        <f>IF(ISNA(VLOOKUP($B369,'[1]1718  Exp_Rev Access'!$F$7:$GK$318,$CJ$2,FALSE)),"",VLOOKUP($B369,'[1]1718  Exp_Rev Access'!$F$7:$GK$318,$CJ$2,FALSE))</f>
        <v>0</v>
      </c>
      <c r="CK369" s="90">
        <f>IF(ISNA(VLOOKUP($B369,'[1]1718  Exp_Rev Access'!$F$7:$GK$318,$CK$2,FALSE)),"",VLOOKUP($B369,'[1]1718  Exp_Rev Access'!$F$7:$GK$318,$CK$2,FALSE))</f>
        <v>0</v>
      </c>
      <c r="CL369" s="90">
        <f>IF(ISNA(VLOOKUP($B369,'[1]1718  Exp_Rev Access'!$F$7:$GK$318,$CL$2,FALSE)),"",VLOOKUP($B369,'[1]1718  Exp_Rev Access'!$F$7:$GK$318,$CL$2,FALSE))</f>
        <v>0</v>
      </c>
      <c r="CM369" s="90">
        <f>IF(ISNA(VLOOKUP($B369,'[1]1718  Exp_Rev Access'!$F$7:$GK$318,$CM$2,FALSE)),"",VLOOKUP($B369,'[1]1718  Exp_Rev Access'!$F$7:$GK$318,$CM$2,FALSE))</f>
        <v>0</v>
      </c>
      <c r="CN369" s="90">
        <f>IF(ISNA(VLOOKUP($B369,'[1]1718  Exp_Rev Access'!$F$7:$GK$318,$CN$2,FALSE)),"",VLOOKUP($B369,'[1]1718  Exp_Rev Access'!$F$7:$GK$318,$CN$2,FALSE))</f>
        <v>0</v>
      </c>
      <c r="CO369" s="90">
        <f>IF(ISNA(VLOOKUP($B369,'[1]1718  Exp_Rev Access'!$F$7:$GK$318,$CO$2,FALSE)),"",VLOOKUP($B369,'[1]1718  Exp_Rev Access'!$F$7:$GK$318,$CO$2,FALSE))</f>
        <v>0</v>
      </c>
      <c r="CP369" s="90">
        <f>IF(ISNA(VLOOKUP($B369,'[1]1718  Exp_Rev Access'!$F$7:$GK$318,$CP$2,FALSE)),"",VLOOKUP($B369,'[1]1718  Exp_Rev Access'!$F$7:$GK$318,$CP$2,FALSE))</f>
        <v>0</v>
      </c>
      <c r="CQ369" s="90">
        <f>IF(ISNA(VLOOKUP($B369,'[1]1718  Exp_Rev Access'!$F$7:$GK$318,$CQ$2,FALSE)),"",VLOOKUP($B369,'[1]1718  Exp_Rev Access'!$F$7:$GK$318,$CQ$2,FALSE))</f>
        <v>177086.19</v>
      </c>
      <c r="CR369" s="90">
        <f>IF(ISNA(VLOOKUP($B369,'[1]1718  Exp_Rev Access'!$F$7:$GK$318,$CR$2,FALSE)),"",VLOOKUP($B369,'[1]1718  Exp_Rev Access'!$F$7:$GK$318,$CR$2,FALSE))</f>
        <v>0</v>
      </c>
      <c r="CS369" s="90">
        <f>IF(ISNA(VLOOKUP($B369,'[1]1718  Exp_Rev Access'!$F$7:$GK$318,$CS$2,FALSE)),"",VLOOKUP($B369,'[1]1718  Exp_Rev Access'!$F$7:$GK$318,$CS$2,FALSE))</f>
        <v>4849</v>
      </c>
      <c r="CT369" s="90">
        <f>IF(ISNA(VLOOKUP($B369,'[1]1718  Exp_Rev Access'!$F$7:$GK$318,$CT$2,FALSE)),"",VLOOKUP($B369,'[1]1718  Exp_Rev Access'!$F$7:$GK$318,$CT$2,FALSE))</f>
        <v>0</v>
      </c>
      <c r="CU369" s="90">
        <f>IF(ISNA(VLOOKUP($B369,'[1]1718  Exp_Rev Access'!$F$7:$GK$318,$CU$2,FALSE)),"",VLOOKUP($B369,'[1]1718  Exp_Rev Access'!$F$7:$GK$318,$CU$2,FALSE))</f>
        <v>150237.72</v>
      </c>
      <c r="CV369" s="90">
        <f>IF(ISNA(VLOOKUP($B369,'[1]1718  Exp_Rev Access'!$F$7:$GK$318,$CV$2,FALSE)),"",VLOOKUP($B369,'[1]1718  Exp_Rev Access'!$F$7:$GK$318,$CV$2,FALSE))</f>
        <v>23813</v>
      </c>
      <c r="CW369" s="90">
        <f>IF(ISNA(VLOOKUP($B369,'[1]1718  Exp_Rev Access'!$F$7:$GK$318,$CW$2,FALSE)),"",VLOOKUP($B369,'[1]1718  Exp_Rev Access'!$F$7:$GK$318,$CW$2,FALSE))</f>
        <v>0</v>
      </c>
      <c r="CX369" s="90">
        <f>IF(ISNA(VLOOKUP($B369,'[1]1718  Exp_Rev Access'!$F$7:$GK$318,$CX$2,FALSE)),"",VLOOKUP($B369,'[1]1718  Exp_Rev Access'!$F$7:$GK$318,$CX$2,FALSE))</f>
        <v>0</v>
      </c>
      <c r="CY369" s="90">
        <f>IF(ISNA(VLOOKUP($B369,'[1]1718  Exp_Rev Access'!$F$7:$GK$318,$CY$2,FALSE)),"",VLOOKUP($B369,'[1]1718  Exp_Rev Access'!$F$7:$GK$318,$CY$2,FALSE))</f>
        <v>0</v>
      </c>
      <c r="CZ369" s="90">
        <f>IF(ISNA(VLOOKUP($B369,'[1]1718  Exp_Rev Access'!$F$7:$GK$318,$CZ$2,FALSE)),"",VLOOKUP($B369,'[1]1718  Exp_Rev Access'!$F$7:$GK$318,$CZ$2,FALSE))</f>
        <v>0</v>
      </c>
      <c r="DA369" s="90">
        <f>IF(ISNA(VLOOKUP($B369,'[1]1718  Exp_Rev Access'!$F$7:$GK$318,$DA$2,FALSE)),"",VLOOKUP($B369,'[1]1718  Exp_Rev Access'!$F$7:$GK$318,$DA$2,FALSE))</f>
        <v>0</v>
      </c>
      <c r="DB369" s="90">
        <f>IF(ISNA(VLOOKUP($B369,'[1]1718  Exp_Rev Access'!$F$7:$GK$318,$DB$2,FALSE)),"",VLOOKUP($B369,'[1]1718  Exp_Rev Access'!$F$7:$GK$318,$DB$2,FALSE))</f>
        <v>0</v>
      </c>
      <c r="DC369" s="90">
        <f>IF(ISNA(VLOOKUP($B369,'[1]1718  Exp_Rev Access'!$F$7:$GK$318,$DC$2,FALSE)),"",VLOOKUP($B369,'[1]1718  Exp_Rev Access'!$F$7:$GK$318,$DC$2,FALSE))</f>
        <v>0</v>
      </c>
      <c r="DD369" s="90">
        <f>IF(ISNA(VLOOKUP($B369,'[1]1718  Exp_Rev Access'!$F$7:$GK$318,$DD$2,FALSE)),"",VLOOKUP($B369,'[1]1718  Exp_Rev Access'!$F$7:$GK$318,$DD$2,FALSE))</f>
        <v>0</v>
      </c>
      <c r="DE369" s="90">
        <f>IF(ISNA(VLOOKUP($B369,'[1]1718  Exp_Rev Access'!$F$7:$GK$318,$DE$2,FALSE)),"",VLOOKUP($B369,'[1]1718  Exp_Rev Access'!$F$7:$GK$318,$DE$2,FALSE))</f>
        <v>0</v>
      </c>
      <c r="DF369" s="90">
        <f>IF(ISNA(VLOOKUP($B369,'[1]1718  Exp_Rev Access'!$F$7:$GK$318,$DF$2,FALSE)),"",VLOOKUP($B369,'[1]1718  Exp_Rev Access'!$F$7:$GK$318,$DF$2,FALSE))</f>
        <v>0</v>
      </c>
      <c r="DG369" s="90">
        <f>IF(ISNA(VLOOKUP($B369,'[1]1718  Exp_Rev Access'!$F$7:$GK$318,$DG$2,FALSE)),"",VLOOKUP($B369,'[1]1718  Exp_Rev Access'!$F$7:$GK$318,$DG$2,FALSE))</f>
        <v>0</v>
      </c>
      <c r="DH369" s="90">
        <f>IF(ISNA(VLOOKUP($B369,'[1]1718  Exp_Rev Access'!$F$7:$GK$318,$DH$2,FALSE)),"",VLOOKUP($B369,'[1]1718  Exp_Rev Access'!$F$7:$GK$318,$DH$2,FALSE))</f>
        <v>0</v>
      </c>
      <c r="DI369" s="90">
        <f>IF(ISNA(VLOOKUP($B369,'[1]1718  Exp_Rev Access'!$F$7:$GK$318,$DI$2,FALSE)),"",VLOOKUP($B369,'[1]1718  Exp_Rev Access'!$F$7:$GK$318,$DI$2,FALSE))</f>
        <v>226885.45</v>
      </c>
      <c r="DJ369" s="90">
        <f>IF(ISNA(VLOOKUP($B369,'[1]1718  Exp_Rev Access'!$F$7:$GK$318,$DJ$2,FALSE)),"",VLOOKUP($B369,'[1]1718  Exp_Rev Access'!$F$7:$GK$318,$DJ$2,FALSE))</f>
        <v>0</v>
      </c>
      <c r="DK369" s="90">
        <f>IF(ISNA(VLOOKUP($B369,'[1]1718  Exp_Rev Access'!$F$7:$GK$318,$DK$2,FALSE)),"",VLOOKUP($B369,'[1]1718  Exp_Rev Access'!$F$7:$GK$318,$DK$2,FALSE))</f>
        <v>0</v>
      </c>
      <c r="DL369" s="90">
        <f>IF(ISNA(VLOOKUP($B369,'[1]1718  Exp_Rev Access'!$F$7:$GK$318,$DL$2,FALSE)),"",VLOOKUP($B369,'[1]1718  Exp_Rev Access'!$F$7:$GK$318,$DL$2,FALSE))</f>
        <v>0</v>
      </c>
      <c r="DM369" s="90">
        <f>IF(ISNA(VLOOKUP($B369,'[1]1718  Exp_Rev Access'!$F$7:$GK$318,$DM$2,FALSE)),"",VLOOKUP($B369,'[1]1718  Exp_Rev Access'!$F$7:$GK$318,$DM$2,FALSE))</f>
        <v>0</v>
      </c>
      <c r="DN369" s="90">
        <f>IF(ISNA(VLOOKUP($B369,'[1]1718  Exp_Rev Access'!$F$7:$GK$318,$DN$2,FALSE)),"",VLOOKUP($B369,'[1]1718  Exp_Rev Access'!$F$7:$GK$318,$DN$2,FALSE))</f>
        <v>0</v>
      </c>
      <c r="DO369" s="90">
        <f>IF(ISNA(VLOOKUP($B369,'[1]1718  Exp_Rev Access'!$F$7:$GK$318,$DO$2,FALSE)),"",VLOOKUP($B369,'[1]1718  Exp_Rev Access'!$F$7:$GK$318,$DO$2,FALSE))</f>
        <v>0</v>
      </c>
      <c r="DP369" s="90">
        <f>IF(ISNA(VLOOKUP($B369,'[1]1718  Exp_Rev Access'!$F$7:$GK$318,$DP$2,FALSE)),"",VLOOKUP($B369,'[1]1718  Exp_Rev Access'!$F$7:$GK$318,$DP$2,FALSE))</f>
        <v>0</v>
      </c>
      <c r="DQ369" s="90">
        <f>IF(ISNA(VLOOKUP($B369,'[1]1718  Exp_Rev Access'!$F$7:$GK$318,$DQ$2,FALSE)),"",VLOOKUP($B369,'[1]1718  Exp_Rev Access'!$F$7:$GK$318,$DQ$2,FALSE))</f>
        <v>0</v>
      </c>
      <c r="DR369" s="90">
        <f>IF(ISNA(VLOOKUP($B369,'[1]1718  Exp_Rev Access'!$F$7:$GK$318,$DR$2,FALSE)),"",VLOOKUP($B369,'[1]1718  Exp_Rev Access'!$F$7:$GK$318,$DR$2,FALSE))</f>
        <v>0</v>
      </c>
      <c r="DS369" s="90">
        <f>IF(ISNA(VLOOKUP($B369,'[1]1718  Exp_Rev Access'!$F$7:$GK$318,$DS$2,FALSE)),"",VLOOKUP($B369,'[1]1718  Exp_Rev Access'!$F$7:$GK$318,$DS$2,FALSE))</f>
        <v>0</v>
      </c>
      <c r="DT369" s="90">
        <f>IF(ISNA(VLOOKUP($B369,'[1]1718  Exp_Rev Access'!$F$7:$GK$318,$DT$2,FALSE)),"",VLOOKUP($B369,'[1]1718  Exp_Rev Access'!$F$7:$GK$318,$DT$2,FALSE))</f>
        <v>0</v>
      </c>
      <c r="DU369" s="90">
        <f>IF(ISNA(VLOOKUP($B369,'[1]1718  Exp_Rev Access'!$F$7:$GK$318,$DU$2,FALSE)),"",VLOOKUP($B369,'[1]1718  Exp_Rev Access'!$F$7:$GK$318,$DU$2,FALSE))</f>
        <v>0</v>
      </c>
      <c r="DV369" s="90">
        <f>IF(ISNA(VLOOKUP($B369,'[1]1718  Exp_Rev Access'!$F$7:$GK$318,$DV$2,FALSE)),"",VLOOKUP($B369,'[1]1718  Exp_Rev Access'!$F$7:$GK$318,$DV$2,FALSE))</f>
        <v>0</v>
      </c>
      <c r="DW369" s="90">
        <f>IF(ISNA(VLOOKUP($B369,'[1]1718  Exp_Rev Access'!$F$7:$GK$318,$DW$2,FALSE)),"",VLOOKUP($B369,'[1]1718  Exp_Rev Access'!$F$7:$GK$318,$DW$2,FALSE))</f>
        <v>0</v>
      </c>
      <c r="DX369" s="90">
        <f>IF(ISNA(VLOOKUP($B369,'[1]1718  Exp_Rev Access'!$F$7:$GK$318,$DX$2,FALSE)),"",VLOOKUP($B369,'[1]1718  Exp_Rev Access'!$F$7:$GK$318,$DX$2,FALSE))</f>
        <v>0</v>
      </c>
      <c r="DY369" s="90">
        <f>IF(ISNA(VLOOKUP($B369,'[1]1718  Exp_Rev Access'!$F$7:$GK$318,$DY$2,FALSE)),"",VLOOKUP($B369,'[1]1718  Exp_Rev Access'!$F$7:$GK$318,$DY$2,FALSE))</f>
        <v>0</v>
      </c>
      <c r="DZ369" s="90">
        <f>IF(ISNA(VLOOKUP($B369,'[1]1718  Exp_Rev Access'!$F$7:$GK$318,$DZ$2,FALSE)),"",VLOOKUP($B369,'[1]1718  Exp_Rev Access'!$F$7:$GK$318,$DZ$2,FALSE))</f>
        <v>0</v>
      </c>
      <c r="EA369" s="90">
        <f>IF(ISNA(VLOOKUP($B369,'[1]1718  Exp_Rev Access'!$F$7:$GK$318,$EA$2,FALSE)),"",VLOOKUP($B369,'[1]1718  Exp_Rev Access'!$F$7:$GK$318,$EA$2,FALSE))</f>
        <v>0</v>
      </c>
      <c r="EB369" s="90">
        <f>IF(ISNA(VLOOKUP($B369,'[1]1718  Exp_Rev Access'!$F$7:$GK$318,$EB$2,FALSE)),"",VLOOKUP($B369,'[1]1718  Exp_Rev Access'!$F$7:$GK$318,$EB$2,FALSE))</f>
        <v>0</v>
      </c>
      <c r="EC369" s="90">
        <f>IF(ISNA(VLOOKUP($B369,'[1]1718  Exp_Rev Access'!$F$7:$GK$318,$EC$2,FALSE)),"",VLOOKUP($B369,'[1]1718  Exp_Rev Access'!$F$7:$GK$318,$EC$2,FALSE))</f>
        <v>0</v>
      </c>
      <c r="ED369" s="90">
        <f>IF(ISNA(VLOOKUP($B369,'[1]1718  Exp_Rev Access'!$F$7:$GK$318,$ED$2,FALSE)),"",VLOOKUP($B369,'[1]1718  Exp_Rev Access'!$F$7:$GK$318,$ED$2,FALSE))</f>
        <v>0</v>
      </c>
      <c r="EE369" s="90">
        <f>IF(ISNA(VLOOKUP($B369,'[1]1718  Exp_Rev Access'!$F$7:$GK$318,$EE$2,FALSE)),"",VLOOKUP($B369,'[1]1718  Exp_Rev Access'!$F$7:$GK$318,$EE$2,FALSE))</f>
        <v>0</v>
      </c>
      <c r="EF369" s="90">
        <f>IF(ISNA(VLOOKUP($B369,'[1]1718  Exp_Rev Access'!$F$7:$GK$318,$EF$2,FALSE)),"",VLOOKUP($B369,'[1]1718  Exp_Rev Access'!$F$7:$GK$318,$EF$2,FALSE))</f>
        <v>0</v>
      </c>
      <c r="EG369" s="90">
        <f>IF(ISNA(VLOOKUP($B369,'[1]1718  Exp_Rev Access'!$F$7:$GK$318,$EG$2,FALSE)),"",VLOOKUP($B369,'[1]1718  Exp_Rev Access'!$F$7:$GK$318,$EG$2,FALSE))</f>
        <v>0</v>
      </c>
      <c r="EH369" s="90">
        <f>IF(ISNA(VLOOKUP($B369,'[1]1718  Exp_Rev Access'!$F$7:$GK$318,$EH$2,FALSE)),"",VLOOKUP($B369,'[1]1718  Exp_Rev Access'!$F$7:$GK$318,$EH$2,FALSE))</f>
        <v>0</v>
      </c>
      <c r="EI369" s="90">
        <f>IF(ISNA(VLOOKUP($B369,'[1]1718  Exp_Rev Access'!$F$7:$GK$318,$EI$2,FALSE)),"",VLOOKUP($B369,'[1]1718  Exp_Rev Access'!$F$7:$GK$318,$EI$2,FALSE))</f>
        <v>0</v>
      </c>
      <c r="EJ369" s="90">
        <f>IF(ISNA(VLOOKUP($B369,'[1]1718  Exp_Rev Access'!$F$7:$GK$318,$EJ$2,FALSE)),"",VLOOKUP($B369,'[1]1718  Exp_Rev Access'!$F$7:$GK$318,$EJ$2,FALSE))</f>
        <v>0</v>
      </c>
      <c r="EK369" s="90">
        <f>IF(ISNA(VLOOKUP($B369,'[1]1718  Exp_Rev Access'!$F$7:$GK$318,$EK$2,FALSE)),"",VLOOKUP($B369,'[1]1718  Exp_Rev Access'!$F$7:$GK$318,$EK$2,FALSE))</f>
        <v>0</v>
      </c>
      <c r="EL369" s="90">
        <f>IF(ISNA(VLOOKUP($B369,'[1]1718  Exp_Rev Access'!$F$7:$GK$318,$EL$2,FALSE)),"",VLOOKUP($B369,'[1]1718  Exp_Rev Access'!$F$7:$GK$318,$EL$2,FALSE))</f>
        <v>0</v>
      </c>
      <c r="EM369" s="90">
        <f>IF(ISNA(VLOOKUP($B369,'[1]1718  Exp_Rev Access'!$F$7:$GK$318,$EM$2,FALSE)),"",VLOOKUP($B369,'[1]1718  Exp_Rev Access'!$F$7:$GK$318,$EM$2,FALSE))</f>
        <v>0</v>
      </c>
      <c r="EN369" s="90">
        <f>IF(ISNA(VLOOKUP($B369,'[1]1718  Exp_Rev Access'!$F$7:$GK$318,$EN$2,FALSE)),"",VLOOKUP($B369,'[1]1718  Exp_Rev Access'!$F$7:$GK$318,$EN$2,FALSE))</f>
        <v>0</v>
      </c>
      <c r="EO369" s="90">
        <f>IF(ISNA(VLOOKUP($B369,'[1]1718  Exp_Rev Access'!$F$7:$GK$318,$EO$2,FALSE)),"",VLOOKUP($B369,'[1]1718  Exp_Rev Access'!$F$7:$GK$318,$EO$2,FALSE))</f>
        <v>0</v>
      </c>
      <c r="EP369" s="90">
        <f>IF(ISNA(VLOOKUP($B369,'[1]1718  Exp_Rev Access'!$F$7:$GK$318,$EP$2,FALSE)),"",VLOOKUP($B369,'[1]1718  Exp_Rev Access'!$F$7:$GK$318,$EP$2,FALSE))</f>
        <v>0</v>
      </c>
      <c r="EQ369" s="90">
        <f>IF(ISNA(VLOOKUP($B369,'[1]1718  Exp_Rev Access'!$F$7:$GK$318,$EQ$2,FALSE)),"",VLOOKUP($B369,'[1]1718  Exp_Rev Access'!$F$7:$GK$318,$EQ$2,FALSE))</f>
        <v>0</v>
      </c>
      <c r="ER369" s="90">
        <f>IF(ISNA(VLOOKUP($B369,'[1]1718  Exp_Rev Access'!$F$7:$GK$318,$ER$2,FALSE)),"",VLOOKUP($B369,'[1]1718  Exp_Rev Access'!$F$7:$GK$318,$ER$2,FALSE))</f>
        <v>0</v>
      </c>
      <c r="ES369" s="90">
        <f>IF(ISNA(VLOOKUP($B369,'[1]1718  Exp_Rev Access'!$F$7:$GK$318,$ES$2,FALSE)),"",VLOOKUP($B369,'[1]1718  Exp_Rev Access'!$F$7:$GK$318,$ES$2,FALSE))</f>
        <v>0</v>
      </c>
      <c r="ET369" s="90">
        <f>IF(ISNA(VLOOKUP($B369,'[1]1718  Exp_Rev Access'!$F$7:$GK$318,$ET$2,FALSE)),"",VLOOKUP($B369,'[1]1718  Exp_Rev Access'!$F$7:$GK$318,$ET$2,FALSE))</f>
        <v>0</v>
      </c>
      <c r="EU369" s="90">
        <f>IF(ISNA(VLOOKUP($B369,'[1]1718  Exp_Rev Access'!$F$7:$GK$318,$EU$2,FALSE)),"",VLOOKUP($B369,'[1]1718  Exp_Rev Access'!$F$7:$GK$318,$EU$2,FALSE))</f>
        <v>0</v>
      </c>
      <c r="EV369" s="90">
        <f>IF(ISNA(VLOOKUP($B369,'[1]1718  Exp_Rev Access'!$F$7:$GK$318,$EV$2,FALSE)),"",VLOOKUP($B369,'[1]1718  Exp_Rev Access'!$F$7:$GK$318,$EV$2,FALSE))</f>
        <v>473</v>
      </c>
      <c r="EW369" s="90">
        <f>IF(ISNA(VLOOKUP($B369,'[1]1718  Exp_Rev Access'!$F$7:$GK$318,$EW$2,FALSE)),"",VLOOKUP($B369,'[1]1718  Exp_Rev Access'!$F$7:$GK$318,$EW$2,FALSE))</f>
        <v>0</v>
      </c>
      <c r="EX369" s="90">
        <f>IF(ISNA(VLOOKUP($B369,'[1]1718  Exp_Rev Access'!$F$7:$GK$318,$EX$2,FALSE)),"",VLOOKUP($B369,'[1]1718  Exp_Rev Access'!$F$7:$GK$318,$EX$2,FALSE))</f>
        <v>0</v>
      </c>
      <c r="EY369" s="90">
        <f>IF(ISNA(VLOOKUP($B369,'[1]1718  Exp_Rev Access'!$F$7:$GK$318,$EY$2,FALSE)),"",VLOOKUP($B369,'[1]1718  Exp_Rev Access'!$F$7:$GK$318,$EY$2,FALSE))</f>
        <v>0</v>
      </c>
      <c r="EZ369" s="90">
        <f>IF(ISNA(VLOOKUP($B369,'[1]1718  Exp_Rev Access'!$F$7:$GK$318,$EZ$2,FALSE)),"",VLOOKUP($B369,'[1]1718  Exp_Rev Access'!$F$7:$GK$318,$EZ$2,FALSE))</f>
        <v>0</v>
      </c>
      <c r="FA369" s="90">
        <f>IF(ISNA(VLOOKUP($B369,'[1]1718  Exp_Rev Access'!$F$7:$GK$318,$FA$2,FALSE)),"",VLOOKUP($B369,'[1]1718  Exp_Rev Access'!$F$7:$GK$318,$FA$2,FALSE))</f>
        <v>0</v>
      </c>
      <c r="FB369" s="90">
        <f>IF(ISNA(VLOOKUP($B369,'[1]1718  Exp_Rev Access'!$F$7:$GK$318,$FB$2,FALSE)),"",VLOOKUP($B369,'[1]1718  Exp_Rev Access'!$F$7:$GK$318,$FB$2,FALSE))</f>
        <v>0</v>
      </c>
      <c r="FC369" s="90">
        <f>IF(ISNA(VLOOKUP($B369,'[1]1718  Exp_Rev Access'!$F$7:$GK$318,$FC$2,FALSE)),"",VLOOKUP($B369,'[1]1718  Exp_Rev Access'!$F$7:$GK$318,$FC$2,FALSE))</f>
        <v>0</v>
      </c>
      <c r="FD369" s="90">
        <f>IF(ISNA(VLOOKUP($B369,'[1]1718  Exp_Rev Access'!$F$7:$GK$318,$FD$2,FALSE)),"",VLOOKUP($B369,'[1]1718  Exp_Rev Access'!$F$7:$GK$318,$FD$2,FALSE))</f>
        <v>0</v>
      </c>
      <c r="FE369" s="90">
        <f>IF(ISNA(VLOOKUP($B369,'[1]1718  Exp_Rev Access'!$F$7:$GK$318,$FE$2,FALSE)),"",VLOOKUP($B369,'[1]1718  Exp_Rev Access'!$F$7:$GK$318,$FE$2,FALSE))</f>
        <v>0</v>
      </c>
      <c r="FF369" s="90">
        <f>IF(ISNA(VLOOKUP($B369,'[1]1718  Exp_Rev Access'!$F$7:$GK$318,$FF$2,FALSE)),"",VLOOKUP($B369,'[1]1718  Exp_Rev Access'!$F$7:$GK$318,$FF$2,FALSE))</f>
        <v>0</v>
      </c>
      <c r="FG369" s="90">
        <f>IF(ISNA(VLOOKUP($B369,'[1]1718  Exp_Rev Access'!$F$7:$GK$318,$FG$2,FALSE)),"",VLOOKUP($B369,'[1]1718  Exp_Rev Access'!$F$7:$GK$318,$FG$2,FALSE))</f>
        <v>0</v>
      </c>
      <c r="FH369" s="90">
        <f>IF(ISNA(VLOOKUP($B369,'[1]1718  Exp_Rev Access'!$F$7:$GK$318,$FH$2,FALSE)),"",VLOOKUP($B369,'[1]1718  Exp_Rev Access'!$F$7:$GK$318,$FH$2,FALSE))</f>
        <v>0</v>
      </c>
      <c r="FI369" s="90">
        <f>IF(ISNA(VLOOKUP($B369,'[1]1718  Exp_Rev Access'!$F$7:$GK$318,$FI$2,FALSE)),"",VLOOKUP($B369,'[1]1718  Exp_Rev Access'!$F$7:$GK$318,$FI$2,FALSE))</f>
        <v>0</v>
      </c>
      <c r="FJ369" s="90">
        <f>IF(ISNA(VLOOKUP($B369,'[1]1718  Exp_Rev Access'!$F$7:$GK$318,$FJ$2,FALSE)),"",VLOOKUP($B369,'[1]1718  Exp_Rev Access'!$F$7:$GK$318,$FJ$2,FALSE))</f>
        <v>0</v>
      </c>
      <c r="FK369" s="90">
        <f>IF(ISNA(VLOOKUP($B369,'[1]1718  Exp_Rev Access'!$F$7:$GK$318,$FK$2,FALSE)),"",VLOOKUP($B369,'[1]1718  Exp_Rev Access'!$F$7:$GK$318,$FK$2,FALSE))</f>
        <v>0</v>
      </c>
      <c r="FL369" s="90">
        <f>IF(ISNA(VLOOKUP($B369,'[1]1718  Exp_Rev Access'!$F$7:$GK$318,$FL$2,FALSE)),"",VLOOKUP($B369,'[1]1718  Exp_Rev Access'!$F$7:$GK$318,$FL$2,FALSE))</f>
        <v>0</v>
      </c>
      <c r="FM369" s="90">
        <f>IF(ISNA(VLOOKUP($B369,'[1]1718  Exp_Rev Access'!$F$7:$GK$318,$FM$2,FALSE)),"",VLOOKUP($B369,'[1]1718  Exp_Rev Access'!$F$7:$GK$318,$FM$2,FALSE))</f>
        <v>0</v>
      </c>
      <c r="FN369" s="90">
        <f>IF(ISNA(VLOOKUP($B369,'[1]1718  Exp_Rev Access'!$F$7:$GK$318,$FN$2,FALSE)),"",VLOOKUP($B369,'[1]1718  Exp_Rev Access'!$F$7:$GK$318,$FN$2,FALSE))</f>
        <v>0</v>
      </c>
      <c r="FO369" s="90">
        <f>IF(ISNA(VLOOKUP($B369,'[1]1718  Exp_Rev Access'!$F$7:$GK$318,$FO$2,FALSE)),"",VLOOKUP($B369,'[1]1718  Exp_Rev Access'!$F$7:$GK$318,$FO$2,FALSE))</f>
        <v>0</v>
      </c>
      <c r="FP369" s="90">
        <f>IF(ISNA(VLOOKUP($B369,'[1]1718  Exp_Rev Access'!$F$7:$GK$318,$FP$2,FALSE)),"",VLOOKUP($B369,'[1]1718  Exp_Rev Access'!$F$7:$GK$318,$FP$2,FALSE))</f>
        <v>0</v>
      </c>
      <c r="FQ369" s="90">
        <f>IF(ISNA(VLOOKUP($B369,'[1]1718  Exp_Rev Access'!$F$7:$GK$318,$FQ$2,FALSE)),"",VLOOKUP($B369,'[1]1718  Exp_Rev Access'!$F$7:$GK$318,$FQ$2,FALSE))</f>
        <v>0</v>
      </c>
      <c r="FR369" s="90">
        <f>IF(ISNA(VLOOKUP($B369,'[1]1718  Exp_Rev Access'!$F$7:$GK$318,$FR$2,FALSE)),"",VLOOKUP($B369,'[1]1718  Exp_Rev Access'!$F$7:$GK$318,$FR$2,FALSE))</f>
        <v>26724.1</v>
      </c>
      <c r="FS369" s="56">
        <f t="shared" si="952"/>
        <v>610068.46000000008</v>
      </c>
      <c r="FT369" s="92">
        <f t="shared" si="953"/>
        <v>5.6367846263496404E-2</v>
      </c>
      <c r="FU369" s="94">
        <f t="shared" si="954"/>
        <v>700.90585937500009</v>
      </c>
      <c r="FV369" s="95">
        <f>IF(ISNA(VLOOKUP($B369,'[1]1718  Exp_Rev Access'!$F$7:$GK$318,$FV$2,FALSE)),"",VLOOKUP($B369,'[1]1718  Exp_Rev Access'!$F$7:$GK$318,$FV$2,FALSE))</f>
        <v>0</v>
      </c>
      <c r="FW369" s="95">
        <f>IF(ISNA(VLOOKUP($B369,'[1]1718  Exp_Rev Access'!$F$7:$GK$318,$FW$2,FALSE)),"",VLOOKUP($B369,'[1]1718  Exp_Rev Access'!$F$7:$GK$318,$FW$2,FALSE))</f>
        <v>0</v>
      </c>
      <c r="FX369" s="95">
        <f>IF(ISNA(VLOOKUP($B369,'[1]1718  Exp_Rev Access'!$F$7:$GK$318,$FX$2,FALSE)),"",VLOOKUP($B369,'[1]1718  Exp_Rev Access'!$F$7:$GK$318,$FX$2,FALSE))</f>
        <v>0</v>
      </c>
      <c r="FY369" s="95">
        <f>IF(ISNA(VLOOKUP($B369,'[1]1718  Exp_Rev Access'!$F$7:$GK$318,$FY$2,FALSE)),"",VLOOKUP($B369,'[1]1718  Exp_Rev Access'!$F$7:$GK$318,$FY$2,FALSE))</f>
        <v>0</v>
      </c>
      <c r="FZ369" s="95">
        <f>IF(ISNA(VLOOKUP($B369,'[1]1718  Exp_Rev Access'!$F$7:$GK$318,$FZ$2,FALSE)),"",VLOOKUP($B369,'[1]1718  Exp_Rev Access'!$F$7:$GK$318,$FZ$2,FALSE))</f>
        <v>0</v>
      </c>
      <c r="GA369" s="95">
        <f>IF(ISNA(VLOOKUP($B369,'[1]1718  Exp_Rev Access'!$F$7:$GK$318,$GA$2,FALSE)),"",VLOOKUP($B369,'[1]1718  Exp_Rev Access'!$F$7:$GK$318,$GA$2,FALSE))</f>
        <v>0</v>
      </c>
      <c r="GB369" s="95">
        <f>IF(ISNA(VLOOKUP($B369,'[1]1718  Exp_Rev Access'!$F$7:$GK$318,$GB$2,FALSE)),"",VLOOKUP($B369,'[1]1718  Exp_Rev Access'!$F$7:$GK$318,$GB$2,FALSE))</f>
        <v>0</v>
      </c>
      <c r="GC369" s="95">
        <f>IF(ISNA(VLOOKUP($B369,'[1]1718  Exp_Rev Access'!$F$7:$GK$318,$GC$2,FALSE)),"",VLOOKUP($B369,'[1]1718  Exp_Rev Access'!$F$7:$GK$318,$GC$2,FALSE))</f>
        <v>0</v>
      </c>
      <c r="GD369" s="95">
        <f>IF(ISNA(VLOOKUP($B369,'[1]1718  Exp_Rev Access'!$F$7:$GK$318,$GD$2,FALSE)),"",VLOOKUP($B369,'[1]1718  Exp_Rev Access'!$F$7:$GK$318,$GD$2,FALSE))</f>
        <v>0</v>
      </c>
      <c r="GE369" s="95">
        <f>IF(ISNA(VLOOKUP($B369,'[1]1718  Exp_Rev Access'!$F$7:$GK$318,$GE$2,FALSE)),"",VLOOKUP($B369,'[1]1718  Exp_Rev Access'!$F$7:$GK$318,$GE$2,FALSE))</f>
        <v>0</v>
      </c>
      <c r="GF369" s="95">
        <f>IF(ISNA(VLOOKUP($B369,'[1]1718  Exp_Rev Access'!$F$7:$GK$318,$GF$2,FALSE)),"",VLOOKUP($B369,'[1]1718  Exp_Rev Access'!$F$7:$GK$318,$GF$2,FALSE))</f>
        <v>0</v>
      </c>
      <c r="GG369" s="95">
        <f>IF(ISNA(VLOOKUP($B369,'[1]1718  Exp_Rev Access'!$F$7:$GK$318,$GG$2,FALSE)),"",VLOOKUP($B369,'[1]1718  Exp_Rev Access'!$F$7:$GK$318,$GG$2,FALSE))</f>
        <v>0</v>
      </c>
      <c r="GH369" s="95">
        <f>IF(ISNA(VLOOKUP($B369,'[1]1718  Exp_Rev Access'!$F$7:$GK$318,$GH$2,FALSE)),"",VLOOKUP($B369,'[1]1718  Exp_Rev Access'!$F$7:$GK$318,$GH$2,FALSE))</f>
        <v>0</v>
      </c>
      <c r="GI369" s="95">
        <f>IF(ISNA(VLOOKUP($B369,'[1]1718  Exp_Rev Access'!$F$7:$GK$318,$GI$2,FALSE)),"",VLOOKUP($B369,'[1]1718  Exp_Rev Access'!$F$7:$GK$318,$GI$2,FALSE))</f>
        <v>0</v>
      </c>
      <c r="GJ369" s="95">
        <f>IF(ISNA(VLOOKUP($B369,'[1]1718  Exp_Rev Access'!$F$7:$GK$318,$GJ$2,FALSE)),"",VLOOKUP($B369,'[1]1718  Exp_Rev Access'!$F$7:$GK$318,$GJ$2,FALSE))</f>
        <v>7444.61</v>
      </c>
      <c r="GK369" s="95">
        <f>IF(ISNA(VLOOKUP($B369,'[1]1718  Exp_Rev Access'!$F$7:$GK$318,$GK$2,FALSE)),"",VLOOKUP($B369,'[1]1718  Exp_Rev Access'!$F$7:$GK$318,$GK$2,FALSE))</f>
        <v>0</v>
      </c>
      <c r="GL369" s="95">
        <f>IF(ISNA(VLOOKUP($B369,'[1]1718  Exp_Rev Access'!$F$7:$GK$318,$GL$2,FALSE)),"",VLOOKUP($B369,'[1]1718  Exp_Rev Access'!$F$7:$GK$318,$GL$2,FALSE))</f>
        <v>0</v>
      </c>
      <c r="GM369" s="95">
        <f>IF(ISNA(VLOOKUP($B369,'[1]1718  Exp_Rev Access'!$F$7:$GK$318,$GM$2,FALSE)),"",VLOOKUP($B369,'[1]1718  Exp_Rev Access'!$F$7:$GK$318,$GM$2,FALSE))</f>
        <v>0</v>
      </c>
      <c r="GN369" s="95">
        <f>IF(ISNA(VLOOKUP($B369,'[1]1718  Exp_Rev Access'!$F$7:$GK$318,$GN$2,FALSE)),"",VLOOKUP($B369,'[1]1718  Exp_Rev Access'!$F$7:$GK$318,$GN$2,FALSE))</f>
        <v>0</v>
      </c>
      <c r="GO369" s="95">
        <f>IF(ISNA(VLOOKUP($B369,'[1]1718  Exp_Rev Access'!$F$7:$GK$318,$GO$2,FALSE)),"",VLOOKUP($B369,'[1]1718  Exp_Rev Access'!$F$7:$GK$318,$GO$2,FALSE))</f>
        <v>0</v>
      </c>
      <c r="GP369" s="95">
        <f>IF(ISNA(VLOOKUP($B369,'[1]1718  Exp_Rev Access'!$F$7:$GK$318,$GP$2,FALSE)),"",VLOOKUP($B369,'[1]1718  Exp_Rev Access'!$F$7:$GK$318,$GP$2,FALSE))</f>
        <v>0</v>
      </c>
      <c r="GQ369" s="95">
        <f>IF(ISNA(VLOOKUP($B369,'[1]1718  Exp_Rev Access'!$F$7:$GK$318,$GQ$2,FALSE)),"",VLOOKUP($B369,'[1]1718  Exp_Rev Access'!$F$7:$GK$318,$GQ$2,FALSE))</f>
        <v>0</v>
      </c>
      <c r="GR369" s="95">
        <f>IF(ISNA(VLOOKUP($B369,'[1]1718  Exp_Rev Access'!$F$7:$GK$318,$GR$2,FALSE)),"",VLOOKUP($B369,'[1]1718  Exp_Rev Access'!$F$7:$GK$318,$GR$2,FALSE))</f>
        <v>0</v>
      </c>
      <c r="GS369" s="95">
        <f>IF(ISNA(VLOOKUP($B369,'[1]1718  Exp_Rev Access'!$F$7:$GK$318,$GS$2,FALSE)),"",VLOOKUP($B369,'[1]1718  Exp_Rev Access'!$F$7:$GK$318,$GS$2,FALSE))</f>
        <v>0</v>
      </c>
      <c r="GT369" s="95">
        <f>IF(ISNA(VLOOKUP($B369,'[1]1718  Exp_Rev Access'!$F$7:$GK$318,$GT$2,FALSE)),"",VLOOKUP($B369,'[1]1718  Exp_Rev Access'!$F$7:$GK$318,$GT$2,FALSE))</f>
        <v>0</v>
      </c>
      <c r="GU369" s="56">
        <f t="shared" si="955"/>
        <v>7444.61</v>
      </c>
      <c r="GV369" s="92">
        <f t="shared" si="956"/>
        <v>6.8785170761276185E-4</v>
      </c>
      <c r="GW369" s="96">
        <f t="shared" si="957"/>
        <v>8.5530905330882359</v>
      </c>
    </row>
    <row r="370" spans="1:222" x14ac:dyDescent="0.3">
      <c r="A370" s="98"/>
      <c r="B370" s="88" t="s">
        <v>731</v>
      </c>
      <c r="C370" s="89" t="s">
        <v>732</v>
      </c>
      <c r="D370" s="75">
        <f>IF(ISNA(VLOOKUP($B370,'[1]1718 enrollment_Rev_Exp by size'!$A$7:H700,3,FALSE)),"",VLOOKUP($B370,'[1]1718 enrollment_Rev_Exp by size'!$A$7:$G$350,3,FALSE))</f>
        <v>661.11</v>
      </c>
      <c r="E370" s="76">
        <f>IF(ISNA(VLOOKUP($B370,'[1]1718 enrollment_Rev_Exp by size'!$A$7:I703,5,FALSE)),"",VLOOKUP($B370,'[1]1718 enrollment_Rev_Exp by size'!$A$7:$G$350,5,FALSE))</f>
        <v>9036473.9100000001</v>
      </c>
      <c r="F370" s="70">
        <f t="shared" si="939"/>
        <v>9036473.9100000001</v>
      </c>
      <c r="G370" s="70">
        <f t="shared" si="940"/>
        <v>0</v>
      </c>
      <c r="H370" s="90">
        <f>IF(ISNA(VLOOKUP($B370,'[1]1718  Exp_Rev Access'!$F$7:$GK$318,3,FALSE)),"",VLOOKUP($B370,'[1]1718  Exp_Rev Access'!$F$7:$GK$318,3,FALSE))</f>
        <v>2282711.25</v>
      </c>
      <c r="I370" s="90">
        <f>IF(ISNA(VLOOKUP($B370,'[1]1718  Exp_Rev Access'!$F$7:$GK$318,4,FALSE)),"",VLOOKUP($B370,'[1]1718  Exp_Rev Access'!$F$7:$GK$318,4,FALSE))</f>
        <v>0</v>
      </c>
      <c r="J370" s="90">
        <f>IF(ISNA(VLOOKUP($B370,'[1]1718  Exp_Rev Access'!$F$7:$GK$318,5,FALSE)),"",VLOOKUP($B370,'[1]1718  Exp_Rev Access'!$F$7:$GK$318,5,FALSE))</f>
        <v>1116.04</v>
      </c>
      <c r="K370" s="90">
        <f>IF(ISNA(VLOOKUP($B370,'[1]1718  Exp_Rev Access'!$F$7:$GK$318,6,FALSE)),"-",VLOOKUP($B370,'[1]1718  Exp_Rev Access'!$F$7:$GK$318,6,FALSE))</f>
        <v>10439.24</v>
      </c>
      <c r="L370" s="90">
        <f>IF(ISNA(VLOOKUP($B370,'[1]1718  Exp_Rev Access'!$F$7:$GK$318,7,FALSE)),"",VLOOKUP($B370,'[1]1718  Exp_Rev Access'!$F$7:$GK$318,7,FALSE))</f>
        <v>0</v>
      </c>
      <c r="M370" s="90">
        <f>IF(ISNA(VLOOKUP($B370,'[1]1718  Exp_Rev Access'!$F$7:$GK$318,8,FALSE)),"",VLOOKUP($B370,'[1]1718  Exp_Rev Access'!$F$7:$GK$318,8,FALSE))</f>
        <v>0</v>
      </c>
      <c r="N370" s="56">
        <f t="shared" si="941"/>
        <v>2294266.5300000003</v>
      </c>
      <c r="O370" s="91">
        <f t="shared" si="942"/>
        <v>0.25388957605035573</v>
      </c>
      <c r="P370" s="56">
        <f t="shared" si="943"/>
        <v>3470.3249534873171</v>
      </c>
      <c r="Q370" s="90">
        <f>IF(ISNA(VLOOKUP($B370,'[1]1718  Exp_Rev Access'!$F$7:$GK$318,10,FALSE)),"",VLOOKUP($B370,'[1]1718  Exp_Rev Access'!$F$7:$GK$318,10,FALSE))</f>
        <v>37039.919999999998</v>
      </c>
      <c r="R370" s="90">
        <f>IF(ISNA(VLOOKUP($B370,'[1]1718  Exp_Rev Access'!$F$7:$GK$318,11,FALSE)),"",VLOOKUP($B370,'[1]1718  Exp_Rev Access'!$F$7:$GK$318,11,FALSE))</f>
        <v>0</v>
      </c>
      <c r="S370" s="90">
        <f>IF(ISNA(VLOOKUP($B370,'[1]1718  Exp_Rev Access'!$F$7:$GK$318,12,FALSE)),"",VLOOKUP($B370,'[1]1718  Exp_Rev Access'!$F$7:$GK$318,12,FALSE))</f>
        <v>0</v>
      </c>
      <c r="T370" s="90">
        <f>IF(ISNA(VLOOKUP($B370,'[1]1718  Exp_Rev Access'!$F$7:$GK$318,13,FALSE)),"",VLOOKUP($B370,'[1]1718  Exp_Rev Access'!$F$7:$GK$318,13,FALSE))</f>
        <v>0</v>
      </c>
      <c r="U370" s="90">
        <f>IF(ISNA(VLOOKUP($B370,'[1]1718  Exp_Rev Access'!$F$7:$GK$318,14,FALSE)),"",VLOOKUP($B370,'[1]1718  Exp_Rev Access'!$F$7:$GK$318,14,FALSE))</f>
        <v>0</v>
      </c>
      <c r="V370" s="90">
        <f>IF(ISNA(VLOOKUP($B370,'[1]1718  Exp_Rev Access'!$F$7:$GK$318,15,FALSE)),"",VLOOKUP($B370,'[1]1718  Exp_Rev Access'!$F$7:$GK$318,15,FALSE))</f>
        <v>0</v>
      </c>
      <c r="W370" s="90">
        <f>IF(ISNA(VLOOKUP($B370,'[1]1718  Exp_Rev Access'!$F$7:$GK$318,16,FALSE)),"",VLOOKUP($B370,'[1]1718  Exp_Rev Access'!$F$7:$GK$318,16,FALSE))</f>
        <v>0</v>
      </c>
      <c r="X370" s="90">
        <f>IF(ISNA(VLOOKUP($B370,'[1]1718  Exp_Rev Access'!$F$7:$GK$318,17,FALSE)),"",VLOOKUP($B370,'[1]1718  Exp_Rev Access'!$F$7:$GK$318,17,FALSE))</f>
        <v>0</v>
      </c>
      <c r="Y370" s="90">
        <f>IF(ISNA(VLOOKUP($B370,'[1]1718  Exp_Rev Access'!$F$7:$GK$318,18,FALSE)),"",VLOOKUP($B370,'[1]1718  Exp_Rev Access'!$F$7:$GK$318,18,FALSE))</f>
        <v>1887</v>
      </c>
      <c r="Z370" s="90">
        <f>IF(ISNA(VLOOKUP($B370,'[1]1718  Exp_Rev Access'!$F$7:$GK$318,19,FALSE)),"",VLOOKUP($B370,'[1]1718  Exp_Rev Access'!$F$7:$GK$318,19,FALSE))</f>
        <v>0</v>
      </c>
      <c r="AA370" s="90">
        <f>IF(ISNA(VLOOKUP($B370,'[1]1718  Exp_Rev Access'!$F$7:$GK$318,20,FALSE)),"",VLOOKUP($B370,'[1]1718  Exp_Rev Access'!$F$7:$GK$318,20,FALSE))</f>
        <v>0</v>
      </c>
      <c r="AB370" s="90">
        <f>IF(ISNA(VLOOKUP($B370,'[1]1718  Exp_Rev Access'!$F$7:$GK$318,21,FALSE)),"",VLOOKUP($B370,'[1]1718  Exp_Rev Access'!$F$7:$GK$318,21,FALSE))</f>
        <v>0</v>
      </c>
      <c r="AC370" s="90">
        <f>IF(ISNA(VLOOKUP($B370,'[1]1718  Exp_Rev Access'!$F$7:$GK$318,22,FALSE)),"",VLOOKUP($B370,'[1]1718  Exp_Rev Access'!$F$7:$GK$318,22,FALSE))</f>
        <v>3521.6</v>
      </c>
      <c r="AD370" s="90">
        <f>IF(ISNA(VLOOKUP($B370,'[1]1718  Exp_Rev Access'!$F$7:$GK$318,23,FALSE)),"",VLOOKUP($B370,'[1]1718  Exp_Rev Access'!$F$7:$GK$318,23,FALSE))</f>
        <v>120504.13</v>
      </c>
      <c r="AE370" s="90">
        <f>IF(ISNA(VLOOKUP($B370,'[1]1718  Exp_Rev Access'!$F$7:$GK$318,24,FALSE)),"",VLOOKUP($B370,'[1]1718  Exp_Rev Access'!$F$7:$GK$318,24,FALSE))</f>
        <v>34365.19</v>
      </c>
      <c r="AF370" s="90">
        <f>IF(ISNA(VLOOKUP($B370,'[1]1718  Exp_Rev Access'!$F$7:$GK$318,25,FALSE)),"",VLOOKUP($B370,'[1]1718  Exp_Rev Access'!$F$7:$GK$318,25,FALSE))</f>
        <v>0</v>
      </c>
      <c r="AG370" s="90">
        <f>IF(ISNA(VLOOKUP($B370,'[1]1718  Exp_Rev Access'!$F$7:$GK$318,26,FALSE)),"",VLOOKUP($B370,'[1]1718  Exp_Rev Access'!$F$7:$GK$318,26,FALSE))</f>
        <v>25800.12</v>
      </c>
      <c r="AH370" s="90">
        <f>IF(ISNA(VLOOKUP($B370,'[1]1718  Exp_Rev Access'!$F$7:$GK$318,27,FALSE)),"",VLOOKUP($B370,'[1]1718  Exp_Rev Access'!$F$7:$GK$318,27,FALSE))</f>
        <v>758.65</v>
      </c>
      <c r="AI370" s="90">
        <f>IF(ISNA(VLOOKUP($B370,'[1]1718  Exp_Rev Access'!$F$7:$GK$318,28,FALSE)),"",VLOOKUP($B370,'[1]1718  Exp_Rev Access'!$F$7:$GK$318,28,FALSE))</f>
        <v>0</v>
      </c>
      <c r="AJ370" s="90">
        <f>IF(ISNA(VLOOKUP($B370,'[1]1718  Exp_Rev Access'!$F$7:$GK$318,29,FALSE)),"",VLOOKUP($B370,'[1]1718  Exp_Rev Access'!$F$7:$GK$318,29,FALSE))</f>
        <v>0</v>
      </c>
      <c r="AK370" s="90">
        <f>IF(ISNA(VLOOKUP($B370,'[1]1718  Exp_Rev Access'!$F$7:$GK$318,30,FALSE)),"",VLOOKUP($B370,'[1]1718  Exp_Rev Access'!$F$7:$GK$318,30,FALSE))</f>
        <v>11717.8</v>
      </c>
      <c r="AL370" s="90">
        <f>IF(ISNA(VLOOKUP($B370,'[1]1718  Exp_Rev Access'!$F$7:$GK$318,31,FALSE)),"",VLOOKUP($B370,'[1]1718  Exp_Rev Access'!$F$7:$GK$318,31,FALSE))</f>
        <v>0</v>
      </c>
      <c r="AM370" s="56">
        <f t="shared" si="944"/>
        <v>235594.40999999997</v>
      </c>
      <c r="AN370" s="92">
        <f t="shared" si="945"/>
        <v>2.6071497837146965E-2</v>
      </c>
      <c r="AO370" s="71">
        <f t="shared" si="946"/>
        <v>356.36189136452327</v>
      </c>
      <c r="AP370" s="90">
        <f>IF(ISNA(VLOOKUP($B370,'[1]1718  Exp_Rev Access'!$F$7:$GK$318,33,FALSE)),"",VLOOKUP($B370,'[1]1718  Exp_Rev Access'!$F$7:$GK$318,33,FALSE))</f>
        <v>4478617.01</v>
      </c>
      <c r="AQ370" s="90">
        <f>IF(ISNA(VLOOKUP($B370,'[1]1718  Exp_Rev Access'!$F$7:$GK$318,34,FALSE)),"",VLOOKUP($B370,'[1]1718  Exp_Rev Access'!$F$7:$GK$318,34,FALSE))</f>
        <v>139122.32999999999</v>
      </c>
      <c r="AR370" s="90">
        <f>IF(ISNA(VLOOKUP($B370,'[1]1718  Exp_Rev Access'!$F$7:$GK$318,35,FALSE)),"",VLOOKUP($B370,'[1]1718  Exp_Rev Access'!$F$7:$GK$318,35,FALSE))</f>
        <v>0</v>
      </c>
      <c r="AS370" s="90">
        <f>IF(ISNA(VLOOKUP($B370,'[1]1718  Exp_Rev Access'!$F$7:$GK$318,36,FALSE)),"",VLOOKUP($B370,'[1]1718  Exp_Rev Access'!$F$7:$GK$318,36,FALSE))</f>
        <v>199.53</v>
      </c>
      <c r="AT370" s="90">
        <f>IF(ISNA(VLOOKUP($B370,'[1]1718  Exp_Rev Access'!$F$7:$GK$318,37,FALSE)),"",VLOOKUP($B370,'[1]1718  Exp_Rev Access'!$F$7:$GK$318,37,FALSE))</f>
        <v>0</v>
      </c>
      <c r="AU370" s="56">
        <f t="shared" si="947"/>
        <v>4617938.87</v>
      </c>
      <c r="AV370" s="93">
        <f t="shared" si="948"/>
        <v>0.51103327647409769</v>
      </c>
      <c r="AW370" s="56">
        <f t="shared" si="949"/>
        <v>6985.1293582006019</v>
      </c>
      <c r="AX370" s="90">
        <f>IF(ISNA(VLOOKUP($B370,'[1]1718  Exp_Rev Access'!$F$7:$GK$318,39,FALSE)),"",VLOOKUP($B370,'[1]1718  Exp_Rev Access'!$F$7:$GK$318,39,FALSE))</f>
        <v>0</v>
      </c>
      <c r="AY370" s="90">
        <f>IF(ISNA(VLOOKUP($B370,'[1]1718  Exp_Rev Access'!$F$7:$GK$318,40,FALSE)),"",VLOOKUP($B370,'[1]1718  Exp_Rev Access'!$F$7:$GK$318,40,FALSE))</f>
        <v>754522.87</v>
      </c>
      <c r="AZ370" s="90">
        <f>IF(ISNA(VLOOKUP($B370,'[1]1718  Exp_Rev Access'!$F$7:$GK$318,41,FALSE)),"",VLOOKUP($B370,'[1]1718  Exp_Rev Access'!$F$7:$GK$318,41,FALSE))</f>
        <v>38893.18</v>
      </c>
      <c r="BA370" s="90">
        <f>IF(ISNA(VLOOKUP($B370,'[1]1718  Exp_Rev Access'!$F$7:$GK$318,42,FALSE)),"",VLOOKUP($B370,'[1]1718  Exp_Rev Access'!$F$7:$GK$318,42,FALSE))</f>
        <v>0</v>
      </c>
      <c r="BB370" s="90">
        <f>IF(ISNA(VLOOKUP($B370,'[1]1718  Exp_Rev Access'!$F$7:$GK$318,43,FALSE)),"",VLOOKUP($B370,'[1]1718  Exp_Rev Access'!$F$7:$GK$318,43,FALSE))</f>
        <v>0</v>
      </c>
      <c r="BC370" s="90">
        <f>IF(ISNA(VLOOKUP($B370,'[1]1718  Exp_Rev Access'!$F$7:$GK$318,44,FALSE)),"",VLOOKUP($B370,'[1]1718  Exp_Rev Access'!$F$7:$GK$318,44,FALSE))</f>
        <v>56662.67</v>
      </c>
      <c r="BD370" s="90">
        <f>IF(ISNA(VLOOKUP($B370,'[1]1718  Exp_Rev Access'!$F$7:$GK$318,45,FALSE)),"",VLOOKUP($B370,'[1]1718  Exp_Rev Access'!$F$7:$GK$318,45,FALSE))</f>
        <v>0</v>
      </c>
      <c r="BE370" s="90">
        <f>IF(ISNA(VLOOKUP($B370,'[1]1718  Exp_Rev Access'!$F$7:$GK$318,46,FALSE)),"",VLOOKUP($B370,'[1]1718  Exp_Rev Access'!$F$7:$GK$318,46,FALSE))</f>
        <v>29928.240000000002</v>
      </c>
      <c r="BF370" s="90">
        <f>IF(ISNA(VLOOKUP($B370,'[1]1718  Exp_Rev Access'!$F$7:$GK$318,47,FALSE)),"",VLOOKUP($B370,'[1]1718  Exp_Rev Access'!$F$7:$GK$318,47,FALSE))</f>
        <v>0</v>
      </c>
      <c r="BG370" s="90">
        <f>IF(ISNA(VLOOKUP($B370,'[1]1718  Exp_Rev Access'!$F$7:$GK$318,48,FALSE)),"",VLOOKUP($B370,'[1]1718  Exp_Rev Access'!$F$7:$GK$318,48,FALSE))</f>
        <v>9587.57</v>
      </c>
      <c r="BH370" s="90">
        <f>IF(ISNA(VLOOKUP($B370,'[1]1718  Exp_Rev Access'!$F$7:$GK$318,49,FALSE)),"",VLOOKUP($B370,'[1]1718  Exp_Rev Access'!$F$7:$GK$318,49,FALSE))</f>
        <v>15216.87</v>
      </c>
      <c r="BI370" s="90">
        <f>IF(ISNA(VLOOKUP($B370,'[1]1718  Exp_Rev Access'!$F$7:$GK$318,50,FALSE)),"",VLOOKUP($B370,'[1]1718  Exp_Rev Access'!$F$7:$GK$318,50,FALSE))</f>
        <v>0</v>
      </c>
      <c r="BJ370" s="90">
        <f>IF(ISNA(VLOOKUP($B370,'[1]1718  Exp_Rev Access'!$F$7:$GK$318,51,FALSE)),"",VLOOKUP($B370,'[1]1718  Exp_Rev Access'!$F$7:$GK$318,51,FALSE))</f>
        <v>268.39999999999998</v>
      </c>
      <c r="BK370" s="90">
        <f>IF(ISNA(VLOOKUP($B370,'[1]1718  Exp_Rev Access'!$F$7:$GK$318,52,FALSE)),"",VLOOKUP($B370,'[1]1718  Exp_Rev Access'!$F$7:$GK$318,52,FALSE))</f>
        <v>614457.99</v>
      </c>
      <c r="BL370" s="90">
        <f>IF(ISNA(VLOOKUP($B370,'[1]1718  Exp_Rev Access'!$F$7:$GK$318,53,FALSE)),"",VLOOKUP($B370,'[1]1718  Exp_Rev Access'!$F$7:$GK$318,53,FALSE))</f>
        <v>0</v>
      </c>
      <c r="BM370" s="90">
        <f>IF(ISNA(VLOOKUP($B370,'[1]1718  Exp_Rev Access'!$F$7:$GK$318,54,FALSE)),"",VLOOKUP($B370,'[1]1718  Exp_Rev Access'!$F$7:$GK$318,54,FALSE))</f>
        <v>0</v>
      </c>
      <c r="BN370" s="90">
        <f>IF(ISNA(VLOOKUP($B370,'[1]1718  Exp_Rev Access'!$F$7:$GK$318,55,FALSE)),"",VLOOKUP($B370,'[1]1718  Exp_Rev Access'!$F$7:$GK$318,55,FALSE))</f>
        <v>0</v>
      </c>
      <c r="BO370" s="90">
        <f>IF(ISNA(VLOOKUP($B370,'[1]1718  Exp_Rev Access'!$F$7:$GK$318,56,FALSE)),"",VLOOKUP($B370,'[1]1718  Exp_Rev Access'!$F$7:$GK$318,56,FALSE))</f>
        <v>0</v>
      </c>
      <c r="BP370" s="90">
        <f>IF(ISNA(VLOOKUP($B370,'[1]1718  Exp_Rev Access'!$F$7:$GK$318,57,FALSE)),"",VLOOKUP($B370,'[1]1718  Exp_Rev Access'!$F$7:$GK$318,57,FALSE))</f>
        <v>0</v>
      </c>
      <c r="BQ370" s="90">
        <f>IF(ISNA(VLOOKUP($B370,'[1]1718  Exp_Rev Access'!$F$7:$GK$318,58,FALSE)),"",VLOOKUP($B370,'[1]1718  Exp_Rev Access'!$F$7:$GK$318,58,FALSE))</f>
        <v>0</v>
      </c>
      <c r="BR370" s="90">
        <f>IF(ISNA(VLOOKUP($B370,'[1]1718  Exp_Rev Access'!$F$7:$GK$318,59,FALSE)),"",VLOOKUP($B370,'[1]1718  Exp_Rev Access'!$F$7:$GK$318,59,FALSE))</f>
        <v>0</v>
      </c>
      <c r="BS370" s="90">
        <f>IF(ISNA(VLOOKUP($B370,'[1]1718  Exp_Rev Access'!$F$7:$GK$318,60,FALSE)),"",VLOOKUP($B370,'[1]1718  Exp_Rev Access'!$F$7:$GK$318,60,FALSE))</f>
        <v>0</v>
      </c>
      <c r="BT370" s="90">
        <f>IF(ISNA(VLOOKUP($B370,'[1]1718  Exp_Rev Access'!$F$7:$GK$318,61,FALSE)),"",VLOOKUP($B370,'[1]1718  Exp_Rev Access'!$F$7:$GK$318,61,FALSE))</f>
        <v>0</v>
      </c>
      <c r="BU370" s="90">
        <f>IF(ISNA(VLOOKUP($B370,'[1]1718  Exp_Rev Access'!$F$7:$GK$318,62,FALSE)),"",VLOOKUP($B370,'[1]1718  Exp_Rev Access'!$F$7:$GK$318,62,FALSE))</f>
        <v>0</v>
      </c>
      <c r="BV370" s="56">
        <f t="shared" si="893"/>
        <v>1519537.79</v>
      </c>
      <c r="BW370" s="92">
        <f t="shared" si="950"/>
        <v>0.16815605347108228</v>
      </c>
      <c r="BX370" s="71">
        <f t="shared" si="951"/>
        <v>2298.4643856544299</v>
      </c>
      <c r="BY370" s="90">
        <f>IF(ISNA(VLOOKUP($B370,'[1]1718  Exp_Rev Access'!$F$7:$GK$318,64,FALSE)),"",VLOOKUP($B370,'[1]1718  Exp_Rev Access'!$F$7:$GK$318,64,FALSE))</f>
        <v>0</v>
      </c>
      <c r="BZ370" s="90">
        <f>IF(ISNA(VLOOKUP($B370,'[1]1718  Exp_Rev Access'!$F$7:$GK$318,65,FALSE)),"",VLOOKUP($B370,'[1]1718  Exp_Rev Access'!$F$7:$GK$318,65,FALSE))</f>
        <v>0</v>
      </c>
      <c r="CA370" s="90">
        <f>IF(ISNA(VLOOKUP($B370,'[1]1718  Exp_Rev Access'!$F$7:$GK$318,66,FALSE)),"",VLOOKUP($B370,'[1]1718  Exp_Rev Access'!$F$7:$GK$318,66,FALSE))</f>
        <v>0</v>
      </c>
      <c r="CB370" s="90">
        <f>IF(ISNA(VLOOKUP($B370,'[1]1718  Exp_Rev Access'!$F$7:$GK$318,67,FALSE)),"",VLOOKUP($B370,'[1]1718  Exp_Rev Access'!$F$7:$GK$318,67,FALSE))</f>
        <v>0</v>
      </c>
      <c r="CC370" s="90">
        <f>IF(ISNA(VLOOKUP($B370,'[1]1718  Exp_Rev Access'!$F$7:$GK$318,68,FALSE)),"",VLOOKUP($B370,'[1]1718  Exp_Rev Access'!$F$7:$GK$318,68,FALSE))</f>
        <v>8.7899999999999991</v>
      </c>
      <c r="CD370" s="90">
        <f>IF(ISNA(VLOOKUP($B370,'[1]1718  Exp_Rev Access'!$F$7:$GK$318,69,FALSE)),"",VLOOKUP($B370,'[1]1718  Exp_Rev Access'!$F$7:$GK$318,69,FALSE))</f>
        <v>0</v>
      </c>
      <c r="CE370" s="56">
        <f t="shared" si="881"/>
        <v>8.7899999999999991</v>
      </c>
      <c r="CF370" s="92">
        <f t="shared" si="896"/>
        <v>9.7272454804221286E-7</v>
      </c>
      <c r="CG370" s="78">
        <f t="shared" si="897"/>
        <v>1.3295820665244814E-2</v>
      </c>
      <c r="CH370" s="90">
        <f>IF(ISNA(VLOOKUP($B370,'[1]1718  Exp_Rev Access'!$F$7:$GK$318,$CH$2,FALSE)),"",VLOOKUP($B370,'[1]1718  Exp_Rev Access'!$F$7:$GK$318,$CH$2,FALSE))</f>
        <v>0</v>
      </c>
      <c r="CI370" s="90">
        <f>IF(ISNA(VLOOKUP($B370,'[1]1718  Exp_Rev Access'!$F$7:$GK$318,$CI$2,FALSE)),"",VLOOKUP($B370,'[1]1718  Exp_Rev Access'!$F$7:$GK$318,$CI$2,FALSE))</f>
        <v>0</v>
      </c>
      <c r="CJ370" s="90">
        <f>IF(ISNA(VLOOKUP($B370,'[1]1718  Exp_Rev Access'!$F$7:$GK$318,$CJ$2,FALSE)),"",VLOOKUP($B370,'[1]1718  Exp_Rev Access'!$F$7:$GK$318,$CJ$2,FALSE))</f>
        <v>0</v>
      </c>
      <c r="CK370" s="90">
        <f>IF(ISNA(VLOOKUP($B370,'[1]1718  Exp_Rev Access'!$F$7:$GK$318,$CK$2,FALSE)),"",VLOOKUP($B370,'[1]1718  Exp_Rev Access'!$F$7:$GK$318,$CK$2,FALSE))</f>
        <v>0</v>
      </c>
      <c r="CL370" s="90">
        <f>IF(ISNA(VLOOKUP($B370,'[1]1718  Exp_Rev Access'!$F$7:$GK$318,$CL$2,FALSE)),"",VLOOKUP($B370,'[1]1718  Exp_Rev Access'!$F$7:$GK$318,$CL$2,FALSE))</f>
        <v>0</v>
      </c>
      <c r="CM370" s="90">
        <f>IF(ISNA(VLOOKUP($B370,'[1]1718  Exp_Rev Access'!$F$7:$GK$318,$CM$2,FALSE)),"",VLOOKUP($B370,'[1]1718  Exp_Rev Access'!$F$7:$GK$318,$CM$2,FALSE))</f>
        <v>0</v>
      </c>
      <c r="CN370" s="90">
        <f>IF(ISNA(VLOOKUP($B370,'[1]1718  Exp_Rev Access'!$F$7:$GK$318,$CN$2,FALSE)),"",VLOOKUP($B370,'[1]1718  Exp_Rev Access'!$F$7:$GK$318,$CN$2,FALSE))</f>
        <v>0</v>
      </c>
      <c r="CO370" s="90">
        <f>IF(ISNA(VLOOKUP($B370,'[1]1718  Exp_Rev Access'!$F$7:$GK$318,$CO$2,FALSE)),"",VLOOKUP($B370,'[1]1718  Exp_Rev Access'!$F$7:$GK$318,$CO$2,FALSE))</f>
        <v>0</v>
      </c>
      <c r="CP370" s="90">
        <f>IF(ISNA(VLOOKUP($B370,'[1]1718  Exp_Rev Access'!$F$7:$GK$318,$CP$2,FALSE)),"",VLOOKUP($B370,'[1]1718  Exp_Rev Access'!$F$7:$GK$318,$CP$2,FALSE))</f>
        <v>0</v>
      </c>
      <c r="CQ370" s="90">
        <f>IF(ISNA(VLOOKUP($B370,'[1]1718  Exp_Rev Access'!$F$7:$GK$318,$CQ$2,FALSE)),"",VLOOKUP($B370,'[1]1718  Exp_Rev Access'!$F$7:$GK$318,$CQ$2,FALSE))</f>
        <v>120293.48</v>
      </c>
      <c r="CR370" s="90">
        <f>IF(ISNA(VLOOKUP($B370,'[1]1718  Exp_Rev Access'!$F$7:$GK$318,$CR$2,FALSE)),"",VLOOKUP($B370,'[1]1718  Exp_Rev Access'!$F$7:$GK$318,$CR$2,FALSE))</f>
        <v>0</v>
      </c>
      <c r="CS370" s="90">
        <f>IF(ISNA(VLOOKUP($B370,'[1]1718  Exp_Rev Access'!$F$7:$GK$318,$CS$2,FALSE)),"",VLOOKUP($B370,'[1]1718  Exp_Rev Access'!$F$7:$GK$318,$CS$2,FALSE))</f>
        <v>0</v>
      </c>
      <c r="CT370" s="90">
        <f>IF(ISNA(VLOOKUP($B370,'[1]1718  Exp_Rev Access'!$F$7:$GK$318,$CT$2,FALSE)),"",VLOOKUP($B370,'[1]1718  Exp_Rev Access'!$F$7:$GK$318,$CT$2,FALSE))</f>
        <v>0</v>
      </c>
      <c r="CU370" s="90">
        <f>IF(ISNA(VLOOKUP($B370,'[1]1718  Exp_Rev Access'!$F$7:$GK$318,$CU$2,FALSE)),"",VLOOKUP($B370,'[1]1718  Exp_Rev Access'!$F$7:$GK$318,$CU$2,FALSE))</f>
        <v>124178.75</v>
      </c>
      <c r="CV370" s="90">
        <f>IF(ISNA(VLOOKUP($B370,'[1]1718  Exp_Rev Access'!$F$7:$GK$318,$CV$2,FALSE)),"",VLOOKUP($B370,'[1]1718  Exp_Rev Access'!$F$7:$GK$318,$CV$2,FALSE))</f>
        <v>29517.43</v>
      </c>
      <c r="CW370" s="90">
        <f>IF(ISNA(VLOOKUP($B370,'[1]1718  Exp_Rev Access'!$F$7:$GK$318,$CW$2,FALSE)),"",VLOOKUP($B370,'[1]1718  Exp_Rev Access'!$F$7:$GK$318,$CW$2,FALSE))</f>
        <v>0</v>
      </c>
      <c r="CX370" s="90">
        <f>IF(ISNA(VLOOKUP($B370,'[1]1718  Exp_Rev Access'!$F$7:$GK$318,$CX$2,FALSE)),"",VLOOKUP($B370,'[1]1718  Exp_Rev Access'!$F$7:$GK$318,$CX$2,FALSE))</f>
        <v>0</v>
      </c>
      <c r="CY370" s="90">
        <f>IF(ISNA(VLOOKUP($B370,'[1]1718  Exp_Rev Access'!$F$7:$GK$318,$CY$2,FALSE)),"",VLOOKUP($B370,'[1]1718  Exp_Rev Access'!$F$7:$GK$318,$CY$2,FALSE))</f>
        <v>0</v>
      </c>
      <c r="CZ370" s="90">
        <f>IF(ISNA(VLOOKUP($B370,'[1]1718  Exp_Rev Access'!$F$7:$GK$318,$CZ$2,FALSE)),"",VLOOKUP($B370,'[1]1718  Exp_Rev Access'!$F$7:$GK$318,$CZ$2,FALSE))</f>
        <v>0</v>
      </c>
      <c r="DA370" s="90">
        <f>IF(ISNA(VLOOKUP($B370,'[1]1718  Exp_Rev Access'!$F$7:$GK$318,$DA$2,FALSE)),"",VLOOKUP($B370,'[1]1718  Exp_Rev Access'!$F$7:$GK$318,$DA$2,FALSE))</f>
        <v>0</v>
      </c>
      <c r="DB370" s="90">
        <f>IF(ISNA(VLOOKUP($B370,'[1]1718  Exp_Rev Access'!$F$7:$GK$318,$DB$2,FALSE)),"",VLOOKUP($B370,'[1]1718  Exp_Rev Access'!$F$7:$GK$318,$DB$2,FALSE))</f>
        <v>0</v>
      </c>
      <c r="DC370" s="90">
        <f>IF(ISNA(VLOOKUP($B370,'[1]1718  Exp_Rev Access'!$F$7:$GK$318,$DC$2,FALSE)),"",VLOOKUP($B370,'[1]1718  Exp_Rev Access'!$F$7:$GK$318,$DC$2,FALSE))</f>
        <v>0</v>
      </c>
      <c r="DD370" s="90">
        <f>IF(ISNA(VLOOKUP($B370,'[1]1718  Exp_Rev Access'!$F$7:$GK$318,$DD$2,FALSE)),"",VLOOKUP($B370,'[1]1718  Exp_Rev Access'!$F$7:$GK$318,$DD$2,FALSE))</f>
        <v>0</v>
      </c>
      <c r="DE370" s="90">
        <f>IF(ISNA(VLOOKUP($B370,'[1]1718  Exp_Rev Access'!$F$7:$GK$318,$DE$2,FALSE)),"",VLOOKUP($B370,'[1]1718  Exp_Rev Access'!$F$7:$GK$318,$DE$2,FALSE))</f>
        <v>0</v>
      </c>
      <c r="DF370" s="90">
        <f>IF(ISNA(VLOOKUP($B370,'[1]1718  Exp_Rev Access'!$F$7:$GK$318,$DF$2,FALSE)),"",VLOOKUP($B370,'[1]1718  Exp_Rev Access'!$F$7:$GK$318,$DF$2,FALSE))</f>
        <v>0</v>
      </c>
      <c r="DG370" s="90">
        <f>IF(ISNA(VLOOKUP($B370,'[1]1718  Exp_Rev Access'!$F$7:$GK$318,$DG$2,FALSE)),"",VLOOKUP($B370,'[1]1718  Exp_Rev Access'!$F$7:$GK$318,$DG$2,FALSE))</f>
        <v>0</v>
      </c>
      <c r="DH370" s="90">
        <f>IF(ISNA(VLOOKUP($B370,'[1]1718  Exp_Rev Access'!$F$7:$GK$318,$DH$2,FALSE)),"",VLOOKUP($B370,'[1]1718  Exp_Rev Access'!$F$7:$GK$318,$DH$2,FALSE))</f>
        <v>0</v>
      </c>
      <c r="DI370" s="90">
        <f>IF(ISNA(VLOOKUP($B370,'[1]1718  Exp_Rev Access'!$F$7:$GK$318,$DI$2,FALSE)),"",VLOOKUP($B370,'[1]1718  Exp_Rev Access'!$F$7:$GK$318,$DI$2,FALSE))</f>
        <v>54528.98</v>
      </c>
      <c r="DJ370" s="90">
        <f>IF(ISNA(VLOOKUP($B370,'[1]1718  Exp_Rev Access'!$F$7:$GK$318,$DJ$2,FALSE)),"",VLOOKUP($B370,'[1]1718  Exp_Rev Access'!$F$7:$GK$318,$DJ$2,FALSE))</f>
        <v>0</v>
      </c>
      <c r="DK370" s="90">
        <f>IF(ISNA(VLOOKUP($B370,'[1]1718  Exp_Rev Access'!$F$7:$GK$318,$DK$2,FALSE)),"",VLOOKUP($B370,'[1]1718  Exp_Rev Access'!$F$7:$GK$318,$DK$2,FALSE))</f>
        <v>0</v>
      </c>
      <c r="DL370" s="90">
        <f>IF(ISNA(VLOOKUP($B370,'[1]1718  Exp_Rev Access'!$F$7:$GK$318,$DL$2,FALSE)),"",VLOOKUP($B370,'[1]1718  Exp_Rev Access'!$F$7:$GK$318,$DL$2,FALSE))</f>
        <v>0</v>
      </c>
      <c r="DM370" s="90">
        <f>IF(ISNA(VLOOKUP($B370,'[1]1718  Exp_Rev Access'!$F$7:$GK$318,$DM$2,FALSE)),"",VLOOKUP($B370,'[1]1718  Exp_Rev Access'!$F$7:$GK$318,$DM$2,FALSE))</f>
        <v>0</v>
      </c>
      <c r="DN370" s="90">
        <f>IF(ISNA(VLOOKUP($B370,'[1]1718  Exp_Rev Access'!$F$7:$GK$318,$DN$2,FALSE)),"",VLOOKUP($B370,'[1]1718  Exp_Rev Access'!$F$7:$GK$318,$DN$2,FALSE))</f>
        <v>0</v>
      </c>
      <c r="DO370" s="90">
        <f>IF(ISNA(VLOOKUP($B370,'[1]1718  Exp_Rev Access'!$F$7:$GK$318,$DO$2,FALSE)),"",VLOOKUP($B370,'[1]1718  Exp_Rev Access'!$F$7:$GK$318,$DO$2,FALSE))</f>
        <v>0</v>
      </c>
      <c r="DP370" s="90">
        <f>IF(ISNA(VLOOKUP($B370,'[1]1718  Exp_Rev Access'!$F$7:$GK$318,$DP$2,FALSE)),"",VLOOKUP($B370,'[1]1718  Exp_Rev Access'!$F$7:$GK$318,$DP$2,FALSE))</f>
        <v>0</v>
      </c>
      <c r="DQ370" s="90">
        <f>IF(ISNA(VLOOKUP($B370,'[1]1718  Exp_Rev Access'!$F$7:$GK$318,$DQ$2,FALSE)),"",VLOOKUP($B370,'[1]1718  Exp_Rev Access'!$F$7:$GK$318,$DQ$2,FALSE))</f>
        <v>0</v>
      </c>
      <c r="DR370" s="90">
        <f>IF(ISNA(VLOOKUP($B370,'[1]1718  Exp_Rev Access'!$F$7:$GK$318,$DR$2,FALSE)),"",VLOOKUP($B370,'[1]1718  Exp_Rev Access'!$F$7:$GK$318,$DR$2,FALSE))</f>
        <v>0</v>
      </c>
      <c r="DS370" s="90">
        <f>IF(ISNA(VLOOKUP($B370,'[1]1718  Exp_Rev Access'!$F$7:$GK$318,$DS$2,FALSE)),"",VLOOKUP($B370,'[1]1718  Exp_Rev Access'!$F$7:$GK$318,$DS$2,FALSE))</f>
        <v>0</v>
      </c>
      <c r="DT370" s="90">
        <f>IF(ISNA(VLOOKUP($B370,'[1]1718  Exp_Rev Access'!$F$7:$GK$318,$DT$2,FALSE)),"",VLOOKUP($B370,'[1]1718  Exp_Rev Access'!$F$7:$GK$318,$DT$2,FALSE))</f>
        <v>0</v>
      </c>
      <c r="DU370" s="90">
        <f>IF(ISNA(VLOOKUP($B370,'[1]1718  Exp_Rev Access'!$F$7:$GK$318,$DU$2,FALSE)),"",VLOOKUP($B370,'[1]1718  Exp_Rev Access'!$F$7:$GK$318,$DU$2,FALSE))</f>
        <v>0</v>
      </c>
      <c r="DV370" s="90">
        <f>IF(ISNA(VLOOKUP($B370,'[1]1718  Exp_Rev Access'!$F$7:$GK$318,$DV$2,FALSE)),"",VLOOKUP($B370,'[1]1718  Exp_Rev Access'!$F$7:$GK$318,$DV$2,FALSE))</f>
        <v>0</v>
      </c>
      <c r="DW370" s="90">
        <f>IF(ISNA(VLOOKUP($B370,'[1]1718  Exp_Rev Access'!$F$7:$GK$318,$DW$2,FALSE)),"",VLOOKUP($B370,'[1]1718  Exp_Rev Access'!$F$7:$GK$318,$DW$2,FALSE))</f>
        <v>0</v>
      </c>
      <c r="DX370" s="90">
        <f>IF(ISNA(VLOOKUP($B370,'[1]1718  Exp_Rev Access'!$F$7:$GK$318,$DX$2,FALSE)),"",VLOOKUP($B370,'[1]1718  Exp_Rev Access'!$F$7:$GK$318,$DX$2,FALSE))</f>
        <v>0</v>
      </c>
      <c r="DY370" s="90">
        <f>IF(ISNA(VLOOKUP($B370,'[1]1718  Exp_Rev Access'!$F$7:$GK$318,$DY$2,FALSE)),"",VLOOKUP($B370,'[1]1718  Exp_Rev Access'!$F$7:$GK$318,$DY$2,FALSE))</f>
        <v>0</v>
      </c>
      <c r="DZ370" s="90">
        <f>IF(ISNA(VLOOKUP($B370,'[1]1718  Exp_Rev Access'!$F$7:$GK$318,$DZ$2,FALSE)),"",VLOOKUP($B370,'[1]1718  Exp_Rev Access'!$F$7:$GK$318,$DZ$2,FALSE))</f>
        <v>0</v>
      </c>
      <c r="EA370" s="90">
        <f>IF(ISNA(VLOOKUP($B370,'[1]1718  Exp_Rev Access'!$F$7:$GK$318,$EA$2,FALSE)),"",VLOOKUP($B370,'[1]1718  Exp_Rev Access'!$F$7:$GK$318,$EA$2,FALSE))</f>
        <v>0</v>
      </c>
      <c r="EB370" s="90">
        <f>IF(ISNA(VLOOKUP($B370,'[1]1718  Exp_Rev Access'!$F$7:$GK$318,$EB$2,FALSE)),"",VLOOKUP($B370,'[1]1718  Exp_Rev Access'!$F$7:$GK$318,$EB$2,FALSE))</f>
        <v>0</v>
      </c>
      <c r="EC370" s="90">
        <f>IF(ISNA(VLOOKUP($B370,'[1]1718  Exp_Rev Access'!$F$7:$GK$318,$EC$2,FALSE)),"",VLOOKUP($B370,'[1]1718  Exp_Rev Access'!$F$7:$GK$318,$EC$2,FALSE))</f>
        <v>0</v>
      </c>
      <c r="ED370" s="90">
        <f>IF(ISNA(VLOOKUP($B370,'[1]1718  Exp_Rev Access'!$F$7:$GK$318,$ED$2,FALSE)),"",VLOOKUP($B370,'[1]1718  Exp_Rev Access'!$F$7:$GK$318,$ED$2,FALSE))</f>
        <v>0</v>
      </c>
      <c r="EE370" s="90">
        <f>IF(ISNA(VLOOKUP($B370,'[1]1718  Exp_Rev Access'!$F$7:$GK$318,$EE$2,FALSE)),"",VLOOKUP($B370,'[1]1718  Exp_Rev Access'!$F$7:$GK$318,$EE$2,FALSE))</f>
        <v>0</v>
      </c>
      <c r="EF370" s="90">
        <f>IF(ISNA(VLOOKUP($B370,'[1]1718  Exp_Rev Access'!$F$7:$GK$318,$EF$2,FALSE)),"",VLOOKUP($B370,'[1]1718  Exp_Rev Access'!$F$7:$GK$318,$EF$2,FALSE))</f>
        <v>0</v>
      </c>
      <c r="EG370" s="90">
        <f>IF(ISNA(VLOOKUP($B370,'[1]1718  Exp_Rev Access'!$F$7:$GK$318,$EG$2,FALSE)),"",VLOOKUP($B370,'[1]1718  Exp_Rev Access'!$F$7:$GK$318,$EG$2,FALSE))</f>
        <v>0</v>
      </c>
      <c r="EH370" s="90">
        <f>IF(ISNA(VLOOKUP($B370,'[1]1718  Exp_Rev Access'!$F$7:$GK$318,$EH$2,FALSE)),"",VLOOKUP($B370,'[1]1718  Exp_Rev Access'!$F$7:$GK$318,$EH$2,FALSE))</f>
        <v>0</v>
      </c>
      <c r="EI370" s="90">
        <f>IF(ISNA(VLOOKUP($B370,'[1]1718  Exp_Rev Access'!$F$7:$GK$318,$EI$2,FALSE)),"",VLOOKUP($B370,'[1]1718  Exp_Rev Access'!$F$7:$GK$318,$EI$2,FALSE))</f>
        <v>0</v>
      </c>
      <c r="EJ370" s="90">
        <f>IF(ISNA(VLOOKUP($B370,'[1]1718  Exp_Rev Access'!$F$7:$GK$318,$EJ$2,FALSE)),"",VLOOKUP($B370,'[1]1718  Exp_Rev Access'!$F$7:$GK$318,$EJ$2,FALSE))</f>
        <v>0</v>
      </c>
      <c r="EK370" s="90">
        <f>IF(ISNA(VLOOKUP($B370,'[1]1718  Exp_Rev Access'!$F$7:$GK$318,$EK$2,FALSE)),"",VLOOKUP($B370,'[1]1718  Exp_Rev Access'!$F$7:$GK$318,$EK$2,FALSE))</f>
        <v>0</v>
      </c>
      <c r="EL370" s="90">
        <f>IF(ISNA(VLOOKUP($B370,'[1]1718  Exp_Rev Access'!$F$7:$GK$318,$EL$2,FALSE)),"",VLOOKUP($B370,'[1]1718  Exp_Rev Access'!$F$7:$GK$318,$EL$2,FALSE))</f>
        <v>0</v>
      </c>
      <c r="EM370" s="90">
        <f>IF(ISNA(VLOOKUP($B370,'[1]1718  Exp_Rev Access'!$F$7:$GK$318,$EM$2,FALSE)),"",VLOOKUP($B370,'[1]1718  Exp_Rev Access'!$F$7:$GK$318,$EM$2,FALSE))</f>
        <v>0</v>
      </c>
      <c r="EN370" s="90">
        <f>IF(ISNA(VLOOKUP($B370,'[1]1718  Exp_Rev Access'!$F$7:$GK$318,$EN$2,FALSE)),"",VLOOKUP($B370,'[1]1718  Exp_Rev Access'!$F$7:$GK$318,$EN$2,FALSE))</f>
        <v>0</v>
      </c>
      <c r="EO370" s="90">
        <f>IF(ISNA(VLOOKUP($B370,'[1]1718  Exp_Rev Access'!$F$7:$GK$318,$EO$2,FALSE)),"",VLOOKUP($B370,'[1]1718  Exp_Rev Access'!$F$7:$GK$318,$EO$2,FALSE))</f>
        <v>0</v>
      </c>
      <c r="EP370" s="90">
        <f>IF(ISNA(VLOOKUP($B370,'[1]1718  Exp_Rev Access'!$F$7:$GK$318,$EP$2,FALSE)),"",VLOOKUP($B370,'[1]1718  Exp_Rev Access'!$F$7:$GK$318,$EP$2,FALSE))</f>
        <v>0</v>
      </c>
      <c r="EQ370" s="90">
        <f>IF(ISNA(VLOOKUP($B370,'[1]1718  Exp_Rev Access'!$F$7:$GK$318,$EQ$2,FALSE)),"",VLOOKUP($B370,'[1]1718  Exp_Rev Access'!$F$7:$GK$318,$EQ$2,FALSE))</f>
        <v>0</v>
      </c>
      <c r="ER370" s="90">
        <f>IF(ISNA(VLOOKUP($B370,'[1]1718  Exp_Rev Access'!$F$7:$GK$318,$ER$2,FALSE)),"",VLOOKUP($B370,'[1]1718  Exp_Rev Access'!$F$7:$GK$318,$ER$2,FALSE))</f>
        <v>0</v>
      </c>
      <c r="ES370" s="90">
        <f>IF(ISNA(VLOOKUP($B370,'[1]1718  Exp_Rev Access'!$F$7:$GK$318,$ES$2,FALSE)),"",VLOOKUP($B370,'[1]1718  Exp_Rev Access'!$F$7:$GK$318,$ES$2,FALSE))</f>
        <v>0</v>
      </c>
      <c r="ET370" s="90">
        <f>IF(ISNA(VLOOKUP($B370,'[1]1718  Exp_Rev Access'!$F$7:$GK$318,$ET$2,FALSE)),"",VLOOKUP($B370,'[1]1718  Exp_Rev Access'!$F$7:$GK$318,$ET$2,FALSE))</f>
        <v>0</v>
      </c>
      <c r="EU370" s="90">
        <f>IF(ISNA(VLOOKUP($B370,'[1]1718  Exp_Rev Access'!$F$7:$GK$318,$EU$2,FALSE)),"",VLOOKUP($B370,'[1]1718  Exp_Rev Access'!$F$7:$GK$318,$EU$2,FALSE))</f>
        <v>0</v>
      </c>
      <c r="EV370" s="90">
        <f>IF(ISNA(VLOOKUP($B370,'[1]1718  Exp_Rev Access'!$F$7:$GK$318,$EV$2,FALSE)),"",VLOOKUP($B370,'[1]1718  Exp_Rev Access'!$F$7:$GK$318,$EV$2,FALSE))</f>
        <v>21475.24</v>
      </c>
      <c r="EW370" s="90">
        <f>IF(ISNA(VLOOKUP($B370,'[1]1718  Exp_Rev Access'!$F$7:$GK$318,$EW$2,FALSE)),"",VLOOKUP($B370,'[1]1718  Exp_Rev Access'!$F$7:$GK$318,$EW$2,FALSE))</f>
        <v>0</v>
      </c>
      <c r="EX370" s="90">
        <f>IF(ISNA(VLOOKUP($B370,'[1]1718  Exp_Rev Access'!$F$7:$GK$318,$EX$2,FALSE)),"",VLOOKUP($B370,'[1]1718  Exp_Rev Access'!$F$7:$GK$318,$EX$2,FALSE))</f>
        <v>0</v>
      </c>
      <c r="EY370" s="90">
        <f>IF(ISNA(VLOOKUP($B370,'[1]1718  Exp_Rev Access'!$F$7:$GK$318,$EY$2,FALSE)),"",VLOOKUP($B370,'[1]1718  Exp_Rev Access'!$F$7:$GK$318,$EY$2,FALSE))</f>
        <v>0</v>
      </c>
      <c r="EZ370" s="90">
        <f>IF(ISNA(VLOOKUP($B370,'[1]1718  Exp_Rev Access'!$F$7:$GK$318,$EZ$2,FALSE)),"",VLOOKUP($B370,'[1]1718  Exp_Rev Access'!$F$7:$GK$318,$EZ$2,FALSE))</f>
        <v>0</v>
      </c>
      <c r="FA370" s="90">
        <f>IF(ISNA(VLOOKUP($B370,'[1]1718  Exp_Rev Access'!$F$7:$GK$318,$FA$2,FALSE)),"",VLOOKUP($B370,'[1]1718  Exp_Rev Access'!$F$7:$GK$318,$FA$2,FALSE))</f>
        <v>0</v>
      </c>
      <c r="FB370" s="90">
        <f>IF(ISNA(VLOOKUP($B370,'[1]1718  Exp_Rev Access'!$F$7:$GK$318,$FB$2,FALSE)),"",VLOOKUP($B370,'[1]1718  Exp_Rev Access'!$F$7:$GK$318,$FB$2,FALSE))</f>
        <v>0</v>
      </c>
      <c r="FC370" s="90">
        <f>IF(ISNA(VLOOKUP($B370,'[1]1718  Exp_Rev Access'!$F$7:$GK$318,$FC$2,FALSE)),"",VLOOKUP($B370,'[1]1718  Exp_Rev Access'!$F$7:$GK$318,$FC$2,FALSE))</f>
        <v>0</v>
      </c>
      <c r="FD370" s="90">
        <f>IF(ISNA(VLOOKUP($B370,'[1]1718  Exp_Rev Access'!$F$7:$GK$318,$FD$2,FALSE)),"",VLOOKUP($B370,'[1]1718  Exp_Rev Access'!$F$7:$GK$318,$FD$2,FALSE))</f>
        <v>0</v>
      </c>
      <c r="FE370" s="90">
        <f>IF(ISNA(VLOOKUP($B370,'[1]1718  Exp_Rev Access'!$F$7:$GK$318,$FE$2,FALSE)),"",VLOOKUP($B370,'[1]1718  Exp_Rev Access'!$F$7:$GK$318,$FE$2,FALSE))</f>
        <v>0</v>
      </c>
      <c r="FF370" s="90">
        <f>IF(ISNA(VLOOKUP($B370,'[1]1718  Exp_Rev Access'!$F$7:$GK$318,$FF$2,FALSE)),"",VLOOKUP($B370,'[1]1718  Exp_Rev Access'!$F$7:$GK$318,$FF$2,FALSE))</f>
        <v>0</v>
      </c>
      <c r="FG370" s="90">
        <f>IF(ISNA(VLOOKUP($B370,'[1]1718  Exp_Rev Access'!$F$7:$GK$318,$FG$2,FALSE)),"",VLOOKUP($B370,'[1]1718  Exp_Rev Access'!$F$7:$GK$318,$FG$2,FALSE))</f>
        <v>0</v>
      </c>
      <c r="FH370" s="90">
        <f>IF(ISNA(VLOOKUP($B370,'[1]1718  Exp_Rev Access'!$F$7:$GK$318,$FH$2,FALSE)),"",VLOOKUP($B370,'[1]1718  Exp_Rev Access'!$F$7:$GK$318,$FH$2,FALSE))</f>
        <v>0</v>
      </c>
      <c r="FI370" s="90">
        <f>IF(ISNA(VLOOKUP($B370,'[1]1718  Exp_Rev Access'!$F$7:$GK$318,$FI$2,FALSE)),"",VLOOKUP($B370,'[1]1718  Exp_Rev Access'!$F$7:$GK$318,$FI$2,FALSE))</f>
        <v>0</v>
      </c>
      <c r="FJ370" s="90">
        <f>IF(ISNA(VLOOKUP($B370,'[1]1718  Exp_Rev Access'!$F$7:$GK$318,$FJ$2,FALSE)),"",VLOOKUP($B370,'[1]1718  Exp_Rev Access'!$F$7:$GK$318,$FJ$2,FALSE))</f>
        <v>0</v>
      </c>
      <c r="FK370" s="90">
        <f>IF(ISNA(VLOOKUP($B370,'[1]1718  Exp_Rev Access'!$F$7:$GK$318,$FK$2,FALSE)),"",VLOOKUP($B370,'[1]1718  Exp_Rev Access'!$F$7:$GK$318,$FK$2,FALSE))</f>
        <v>0</v>
      </c>
      <c r="FL370" s="90">
        <f>IF(ISNA(VLOOKUP($B370,'[1]1718  Exp_Rev Access'!$F$7:$GK$318,$FL$2,FALSE)),"",VLOOKUP($B370,'[1]1718  Exp_Rev Access'!$F$7:$GK$318,$FL$2,FALSE))</f>
        <v>0</v>
      </c>
      <c r="FM370" s="90">
        <f>IF(ISNA(VLOOKUP($B370,'[1]1718  Exp_Rev Access'!$F$7:$GK$318,$FM$2,FALSE)),"",VLOOKUP($B370,'[1]1718  Exp_Rev Access'!$F$7:$GK$318,$FM$2,FALSE))</f>
        <v>0</v>
      </c>
      <c r="FN370" s="90">
        <f>IF(ISNA(VLOOKUP($B370,'[1]1718  Exp_Rev Access'!$F$7:$GK$318,$FN$2,FALSE)),"",VLOOKUP($B370,'[1]1718  Exp_Rev Access'!$F$7:$GK$318,$FN$2,FALSE))</f>
        <v>0</v>
      </c>
      <c r="FO370" s="90">
        <f>IF(ISNA(VLOOKUP($B370,'[1]1718  Exp_Rev Access'!$F$7:$GK$318,$FO$2,FALSE)),"",VLOOKUP($B370,'[1]1718  Exp_Rev Access'!$F$7:$GK$318,$FO$2,FALSE))</f>
        <v>0</v>
      </c>
      <c r="FP370" s="90">
        <f>IF(ISNA(VLOOKUP($B370,'[1]1718  Exp_Rev Access'!$F$7:$GK$318,$FP$2,FALSE)),"",VLOOKUP($B370,'[1]1718  Exp_Rev Access'!$F$7:$GK$318,$FP$2,FALSE))</f>
        <v>0</v>
      </c>
      <c r="FQ370" s="90">
        <f>IF(ISNA(VLOOKUP($B370,'[1]1718  Exp_Rev Access'!$F$7:$GK$318,$FQ$2,FALSE)),"",VLOOKUP($B370,'[1]1718  Exp_Rev Access'!$F$7:$GK$318,$FQ$2,FALSE))</f>
        <v>0</v>
      </c>
      <c r="FR370" s="90">
        <f>IF(ISNA(VLOOKUP($B370,'[1]1718  Exp_Rev Access'!$F$7:$GK$318,$FR$2,FALSE)),"",VLOOKUP($B370,'[1]1718  Exp_Rev Access'!$F$7:$GK$318,$FR$2,FALSE))</f>
        <v>15908.52</v>
      </c>
      <c r="FS370" s="56">
        <f t="shared" si="952"/>
        <v>365902.39999999997</v>
      </c>
      <c r="FT370" s="92">
        <f t="shared" si="953"/>
        <v>4.0491723170370995E-2</v>
      </c>
      <c r="FU370" s="94">
        <f t="shared" si="954"/>
        <v>553.46674532226098</v>
      </c>
      <c r="FV370" s="95">
        <f>IF(ISNA(VLOOKUP($B370,'[1]1718  Exp_Rev Access'!$F$7:$GK$318,$FV$2,FALSE)),"",VLOOKUP($B370,'[1]1718  Exp_Rev Access'!$F$7:$GK$318,$FV$2,FALSE))</f>
        <v>0</v>
      </c>
      <c r="FW370" s="95">
        <f>IF(ISNA(VLOOKUP($B370,'[1]1718  Exp_Rev Access'!$F$7:$GK$318,$FW$2,FALSE)),"",VLOOKUP($B370,'[1]1718  Exp_Rev Access'!$F$7:$GK$318,$FW$2,FALSE))</f>
        <v>0</v>
      </c>
      <c r="FX370" s="95">
        <f>IF(ISNA(VLOOKUP($B370,'[1]1718  Exp_Rev Access'!$F$7:$GK$318,$FX$2,FALSE)),"",VLOOKUP($B370,'[1]1718  Exp_Rev Access'!$F$7:$GK$318,$FX$2,FALSE))</f>
        <v>0</v>
      </c>
      <c r="FY370" s="95">
        <f>IF(ISNA(VLOOKUP($B370,'[1]1718  Exp_Rev Access'!$F$7:$GK$318,$FY$2,FALSE)),"",VLOOKUP($B370,'[1]1718  Exp_Rev Access'!$F$7:$GK$318,$FY$2,FALSE))</f>
        <v>0</v>
      </c>
      <c r="FZ370" s="95">
        <f>IF(ISNA(VLOOKUP($B370,'[1]1718  Exp_Rev Access'!$F$7:$GK$318,$FZ$2,FALSE)),"",VLOOKUP($B370,'[1]1718  Exp_Rev Access'!$F$7:$GK$318,$FZ$2,FALSE))</f>
        <v>0</v>
      </c>
      <c r="GA370" s="95">
        <f>IF(ISNA(VLOOKUP($B370,'[1]1718  Exp_Rev Access'!$F$7:$GK$318,$GA$2,FALSE)),"",VLOOKUP($B370,'[1]1718  Exp_Rev Access'!$F$7:$GK$318,$GA$2,FALSE))</f>
        <v>0</v>
      </c>
      <c r="GB370" s="95">
        <f>IF(ISNA(VLOOKUP($B370,'[1]1718  Exp_Rev Access'!$F$7:$GK$318,$GB$2,FALSE)),"",VLOOKUP($B370,'[1]1718  Exp_Rev Access'!$F$7:$GK$318,$GB$2,FALSE))</f>
        <v>0</v>
      </c>
      <c r="GC370" s="95">
        <f>IF(ISNA(VLOOKUP($B370,'[1]1718  Exp_Rev Access'!$F$7:$GK$318,$GC$2,FALSE)),"",VLOOKUP($B370,'[1]1718  Exp_Rev Access'!$F$7:$GK$318,$GC$2,FALSE))</f>
        <v>0</v>
      </c>
      <c r="GD370" s="95">
        <f>IF(ISNA(VLOOKUP($B370,'[1]1718  Exp_Rev Access'!$F$7:$GK$318,$GD$2,FALSE)),"",VLOOKUP($B370,'[1]1718  Exp_Rev Access'!$F$7:$GK$318,$GD$2,FALSE))</f>
        <v>0</v>
      </c>
      <c r="GE370" s="95">
        <f>IF(ISNA(VLOOKUP($B370,'[1]1718  Exp_Rev Access'!$F$7:$GK$318,$GE$2,FALSE)),"",VLOOKUP($B370,'[1]1718  Exp_Rev Access'!$F$7:$GK$318,$GE$2,FALSE))</f>
        <v>0</v>
      </c>
      <c r="GF370" s="95">
        <f>IF(ISNA(VLOOKUP($B370,'[1]1718  Exp_Rev Access'!$F$7:$GK$318,$GF$2,FALSE)),"",VLOOKUP($B370,'[1]1718  Exp_Rev Access'!$F$7:$GK$318,$GF$2,FALSE))</f>
        <v>1157.8599999999999</v>
      </c>
      <c r="GG370" s="95">
        <f>IF(ISNA(VLOOKUP($B370,'[1]1718  Exp_Rev Access'!$F$7:$GK$318,$GG$2,FALSE)),"",VLOOKUP($B370,'[1]1718  Exp_Rev Access'!$F$7:$GK$318,$GG$2,FALSE))</f>
        <v>0</v>
      </c>
      <c r="GH370" s="95">
        <f>IF(ISNA(VLOOKUP($B370,'[1]1718  Exp_Rev Access'!$F$7:$GK$318,$GH$2,FALSE)),"",VLOOKUP($B370,'[1]1718  Exp_Rev Access'!$F$7:$GK$318,$GH$2,FALSE))</f>
        <v>0</v>
      </c>
      <c r="GI370" s="95">
        <f>IF(ISNA(VLOOKUP($B370,'[1]1718  Exp_Rev Access'!$F$7:$GK$318,$GI$2,FALSE)),"",VLOOKUP($B370,'[1]1718  Exp_Rev Access'!$F$7:$GK$318,$GI$2,FALSE))</f>
        <v>0</v>
      </c>
      <c r="GJ370" s="95">
        <f>IF(ISNA(VLOOKUP($B370,'[1]1718  Exp_Rev Access'!$F$7:$GK$318,$GJ$2,FALSE)),"",VLOOKUP($B370,'[1]1718  Exp_Rev Access'!$F$7:$GK$318,$GJ$2,FALSE))</f>
        <v>0</v>
      </c>
      <c r="GK370" s="95">
        <f>IF(ISNA(VLOOKUP($B370,'[1]1718  Exp_Rev Access'!$F$7:$GK$318,$GK$2,FALSE)),"",VLOOKUP($B370,'[1]1718  Exp_Rev Access'!$F$7:$GK$318,$GK$2,FALSE))</f>
        <v>0</v>
      </c>
      <c r="GL370" s="95">
        <f>IF(ISNA(VLOOKUP($B370,'[1]1718  Exp_Rev Access'!$F$7:$GK$318,$GL$2,FALSE)),"",VLOOKUP($B370,'[1]1718  Exp_Rev Access'!$F$7:$GK$318,$GL$2,FALSE))</f>
        <v>2067.2600000000002</v>
      </c>
      <c r="GM370" s="95">
        <f>IF(ISNA(VLOOKUP($B370,'[1]1718  Exp_Rev Access'!$F$7:$GK$318,$GM$2,FALSE)),"",VLOOKUP($B370,'[1]1718  Exp_Rev Access'!$F$7:$GK$318,$GM$2,FALSE))</f>
        <v>0</v>
      </c>
      <c r="GN370" s="95">
        <f>IF(ISNA(VLOOKUP($B370,'[1]1718  Exp_Rev Access'!$F$7:$GK$318,$GN$2,FALSE)),"",VLOOKUP($B370,'[1]1718  Exp_Rev Access'!$F$7:$GK$318,$GN$2,FALSE))</f>
        <v>0</v>
      </c>
      <c r="GO370" s="95">
        <f>IF(ISNA(VLOOKUP($B370,'[1]1718  Exp_Rev Access'!$F$7:$GK$318,$GO$2,FALSE)),"",VLOOKUP($B370,'[1]1718  Exp_Rev Access'!$F$7:$GK$318,$GO$2,FALSE))</f>
        <v>0</v>
      </c>
      <c r="GP370" s="95">
        <f>IF(ISNA(VLOOKUP($B370,'[1]1718  Exp_Rev Access'!$F$7:$GK$318,$GP$2,FALSE)),"",VLOOKUP($B370,'[1]1718  Exp_Rev Access'!$F$7:$GK$318,$GP$2,FALSE))</f>
        <v>0</v>
      </c>
      <c r="GQ370" s="95">
        <f>IF(ISNA(VLOOKUP($B370,'[1]1718  Exp_Rev Access'!$F$7:$GK$318,$GQ$2,FALSE)),"",VLOOKUP($B370,'[1]1718  Exp_Rev Access'!$F$7:$GK$318,$GQ$2,FALSE))</f>
        <v>0</v>
      </c>
      <c r="GR370" s="95">
        <f>IF(ISNA(VLOOKUP($B370,'[1]1718  Exp_Rev Access'!$F$7:$GK$318,$GR$2,FALSE)),"",VLOOKUP($B370,'[1]1718  Exp_Rev Access'!$F$7:$GK$318,$GR$2,FALSE))</f>
        <v>0</v>
      </c>
      <c r="GS370" s="95">
        <f>IF(ISNA(VLOOKUP($B370,'[1]1718  Exp_Rev Access'!$F$7:$GK$318,$GS$2,FALSE)),"",VLOOKUP($B370,'[1]1718  Exp_Rev Access'!$F$7:$GK$318,$GS$2,FALSE))</f>
        <v>0</v>
      </c>
      <c r="GT370" s="95">
        <f>IF(ISNA(VLOOKUP($B370,'[1]1718  Exp_Rev Access'!$F$7:$GK$318,$GT$2,FALSE)),"",VLOOKUP($B370,'[1]1718  Exp_Rev Access'!$F$7:$GK$318,$GT$2,FALSE))</f>
        <v>0</v>
      </c>
      <c r="GU370" s="56">
        <f t="shared" si="955"/>
        <v>3225.12</v>
      </c>
      <c r="GV370" s="92">
        <f t="shared" si="956"/>
        <v>3.5690027239839616E-4</v>
      </c>
      <c r="GW370" s="96">
        <f t="shared" si="957"/>
        <v>4.8783409720016335</v>
      </c>
    </row>
    <row r="371" spans="1:222" s="97" customFormat="1" x14ac:dyDescent="0.3">
      <c r="A371" s="108"/>
      <c r="B371" s="88" t="s">
        <v>733</v>
      </c>
      <c r="C371" s="89" t="s">
        <v>734</v>
      </c>
      <c r="D371" s="75">
        <f>IF(ISNA(VLOOKUP($B371,'[1]1718 enrollment_Rev_Exp by size'!$A$7:H701,3,FALSE)),"",VLOOKUP($B371,'[1]1718 enrollment_Rev_Exp by size'!$A$7:$G$350,3,FALSE))</f>
        <v>2301.5700000000002</v>
      </c>
      <c r="E371" s="76">
        <f>IF(ISNA(VLOOKUP($B371,'[1]1718 enrollment_Rev_Exp by size'!$A$7:I704,5,FALSE)),"",VLOOKUP($B371,'[1]1718 enrollment_Rev_Exp by size'!$A$7:$G$350,5,FALSE))</f>
        <v>29596612.809999999</v>
      </c>
      <c r="F371" s="70">
        <f t="shared" si="939"/>
        <v>29596612.809999999</v>
      </c>
      <c r="G371" s="70">
        <f t="shared" si="940"/>
        <v>0</v>
      </c>
      <c r="H371" s="90">
        <f>IF(ISNA(VLOOKUP($B371,'[1]1718  Exp_Rev Access'!$F$7:$GK$318,3,FALSE)),"",VLOOKUP($B371,'[1]1718  Exp_Rev Access'!$F$7:$GK$318,3,FALSE))</f>
        <v>3932126.19</v>
      </c>
      <c r="I371" s="90">
        <f>IF(ISNA(VLOOKUP($B371,'[1]1718  Exp_Rev Access'!$F$7:$GK$318,4,FALSE)),"",VLOOKUP($B371,'[1]1718  Exp_Rev Access'!$F$7:$GK$318,4,FALSE))</f>
        <v>0</v>
      </c>
      <c r="J371" s="90">
        <f>IF(ISNA(VLOOKUP($B371,'[1]1718  Exp_Rev Access'!$F$7:$GK$318,5,FALSE)),"",VLOOKUP($B371,'[1]1718  Exp_Rev Access'!$F$7:$GK$318,5,FALSE))</f>
        <v>1873.88</v>
      </c>
      <c r="K371" s="90">
        <f>IF(ISNA(VLOOKUP($B371,'[1]1718  Exp_Rev Access'!$F$7:$GK$318,6,FALSE)),"-",VLOOKUP($B371,'[1]1718  Exp_Rev Access'!$F$7:$GK$318,6,FALSE))</f>
        <v>67288.259999999995</v>
      </c>
      <c r="L371" s="90">
        <f>IF(ISNA(VLOOKUP($B371,'[1]1718  Exp_Rev Access'!$F$7:$GK$318,7,FALSE)),"",VLOOKUP($B371,'[1]1718  Exp_Rev Access'!$F$7:$GK$318,7,FALSE))</f>
        <v>0</v>
      </c>
      <c r="M371" s="90">
        <f>IF(ISNA(VLOOKUP($B371,'[1]1718  Exp_Rev Access'!$F$7:$GK$318,8,FALSE)),"",VLOOKUP($B371,'[1]1718  Exp_Rev Access'!$F$7:$GK$318,8,FALSE))</f>
        <v>0</v>
      </c>
      <c r="N371" s="56">
        <f t="shared" si="941"/>
        <v>4001288.3299999996</v>
      </c>
      <c r="O371" s="91">
        <f t="shared" si="942"/>
        <v>0.13519413034480954</v>
      </c>
      <c r="P371" s="56">
        <f t="shared" si="943"/>
        <v>1738.5038604083297</v>
      </c>
      <c r="Q371" s="90">
        <f>IF(ISNA(VLOOKUP($B371,'[1]1718  Exp_Rev Access'!$F$7:$GK$318,10,FALSE)),"",VLOOKUP($B371,'[1]1718  Exp_Rev Access'!$F$7:$GK$318,10,FALSE))</f>
        <v>5394.04</v>
      </c>
      <c r="R371" s="90">
        <f>IF(ISNA(VLOOKUP($B371,'[1]1718  Exp_Rev Access'!$F$7:$GK$318,11,FALSE)),"",VLOOKUP($B371,'[1]1718  Exp_Rev Access'!$F$7:$GK$318,11,FALSE))</f>
        <v>0</v>
      </c>
      <c r="S371" s="90">
        <f>IF(ISNA(VLOOKUP($B371,'[1]1718  Exp_Rev Access'!$F$7:$GK$318,12,FALSE)),"",VLOOKUP($B371,'[1]1718  Exp_Rev Access'!$F$7:$GK$318,12,FALSE))</f>
        <v>0</v>
      </c>
      <c r="T371" s="90">
        <f>IF(ISNA(VLOOKUP($B371,'[1]1718  Exp_Rev Access'!$F$7:$GK$318,13,FALSE)),"",VLOOKUP($B371,'[1]1718  Exp_Rev Access'!$F$7:$GK$318,13,FALSE))</f>
        <v>0</v>
      </c>
      <c r="U371" s="90">
        <f>IF(ISNA(VLOOKUP($B371,'[1]1718  Exp_Rev Access'!$F$7:$GK$318,14,FALSE)),"",VLOOKUP($B371,'[1]1718  Exp_Rev Access'!$F$7:$GK$318,14,FALSE))</f>
        <v>0</v>
      </c>
      <c r="V371" s="90">
        <f>IF(ISNA(VLOOKUP($B371,'[1]1718  Exp_Rev Access'!$F$7:$GK$318,15,FALSE)),"",VLOOKUP($B371,'[1]1718  Exp_Rev Access'!$F$7:$GK$318,15,FALSE))</f>
        <v>3435</v>
      </c>
      <c r="W371" s="90">
        <f>IF(ISNA(VLOOKUP($B371,'[1]1718  Exp_Rev Access'!$F$7:$GK$318,16,FALSE)),"",VLOOKUP($B371,'[1]1718  Exp_Rev Access'!$F$7:$GK$318,16,FALSE))</f>
        <v>0</v>
      </c>
      <c r="X371" s="90">
        <f>IF(ISNA(VLOOKUP($B371,'[1]1718  Exp_Rev Access'!$F$7:$GK$318,17,FALSE)),"",VLOOKUP($B371,'[1]1718  Exp_Rev Access'!$F$7:$GK$318,17,FALSE))</f>
        <v>0</v>
      </c>
      <c r="Y371" s="90">
        <f>IF(ISNA(VLOOKUP($B371,'[1]1718  Exp_Rev Access'!$F$7:$GK$318,18,FALSE)),"",VLOOKUP($B371,'[1]1718  Exp_Rev Access'!$F$7:$GK$318,18,FALSE))</f>
        <v>11542.92</v>
      </c>
      <c r="Z371" s="90">
        <f>IF(ISNA(VLOOKUP($B371,'[1]1718  Exp_Rev Access'!$F$7:$GK$318,19,FALSE)),"",VLOOKUP($B371,'[1]1718  Exp_Rev Access'!$F$7:$GK$318,19,FALSE))</f>
        <v>0</v>
      </c>
      <c r="AA371" s="90">
        <f>IF(ISNA(VLOOKUP($B371,'[1]1718  Exp_Rev Access'!$F$7:$GK$318,20,FALSE)),"",VLOOKUP($B371,'[1]1718  Exp_Rev Access'!$F$7:$GK$318,20,FALSE))</f>
        <v>0</v>
      </c>
      <c r="AB371" s="90">
        <f>IF(ISNA(VLOOKUP($B371,'[1]1718  Exp_Rev Access'!$F$7:$GK$318,21,FALSE)),"",VLOOKUP($B371,'[1]1718  Exp_Rev Access'!$F$7:$GK$318,21,FALSE))</f>
        <v>0</v>
      </c>
      <c r="AC371" s="90">
        <f>IF(ISNA(VLOOKUP($B371,'[1]1718  Exp_Rev Access'!$F$7:$GK$318,22,FALSE)),"",VLOOKUP($B371,'[1]1718  Exp_Rev Access'!$F$7:$GK$318,22,FALSE))</f>
        <v>0</v>
      </c>
      <c r="AD371" s="90">
        <f>IF(ISNA(VLOOKUP($B371,'[1]1718  Exp_Rev Access'!$F$7:$GK$318,23,FALSE)),"",VLOOKUP($B371,'[1]1718  Exp_Rev Access'!$F$7:$GK$318,23,FALSE))</f>
        <v>295413.09000000003</v>
      </c>
      <c r="AE371" s="90">
        <f>IF(ISNA(VLOOKUP($B371,'[1]1718  Exp_Rev Access'!$F$7:$GK$318,24,FALSE)),"",VLOOKUP($B371,'[1]1718  Exp_Rev Access'!$F$7:$GK$318,24,FALSE))</f>
        <v>45981.27</v>
      </c>
      <c r="AF371" s="90">
        <f>IF(ISNA(VLOOKUP($B371,'[1]1718  Exp_Rev Access'!$F$7:$GK$318,25,FALSE)),"",VLOOKUP($B371,'[1]1718  Exp_Rev Access'!$F$7:$GK$318,25,FALSE))</f>
        <v>0</v>
      </c>
      <c r="AG371" s="90">
        <f>IF(ISNA(VLOOKUP($B371,'[1]1718  Exp_Rev Access'!$F$7:$GK$318,26,FALSE)),"",VLOOKUP($B371,'[1]1718  Exp_Rev Access'!$F$7:$GK$318,26,FALSE))</f>
        <v>11260</v>
      </c>
      <c r="AH371" s="90">
        <f>IF(ISNA(VLOOKUP($B371,'[1]1718  Exp_Rev Access'!$F$7:$GK$318,27,FALSE)),"",VLOOKUP($B371,'[1]1718  Exp_Rev Access'!$F$7:$GK$318,27,FALSE))</f>
        <v>2327.2199999999998</v>
      </c>
      <c r="AI371" s="90">
        <f>IF(ISNA(VLOOKUP($B371,'[1]1718  Exp_Rev Access'!$F$7:$GK$318,28,FALSE)),"",VLOOKUP($B371,'[1]1718  Exp_Rev Access'!$F$7:$GK$318,28,FALSE))</f>
        <v>25396</v>
      </c>
      <c r="AJ371" s="90">
        <f>IF(ISNA(VLOOKUP($B371,'[1]1718  Exp_Rev Access'!$F$7:$GK$318,29,FALSE)),"",VLOOKUP($B371,'[1]1718  Exp_Rev Access'!$F$7:$GK$318,29,FALSE))</f>
        <v>0</v>
      </c>
      <c r="AK371" s="90">
        <f>IF(ISNA(VLOOKUP($B371,'[1]1718  Exp_Rev Access'!$F$7:$GK$318,30,FALSE)),"",VLOOKUP($B371,'[1]1718  Exp_Rev Access'!$F$7:$GK$318,30,FALSE))</f>
        <v>27583.79</v>
      </c>
      <c r="AL371" s="90">
        <f>IF(ISNA(VLOOKUP($B371,'[1]1718  Exp_Rev Access'!$F$7:$GK$318,31,FALSE)),"",VLOOKUP($B371,'[1]1718  Exp_Rev Access'!$F$7:$GK$318,31,FALSE))</f>
        <v>0</v>
      </c>
      <c r="AM371" s="56">
        <f t="shared" si="944"/>
        <v>428333.33</v>
      </c>
      <c r="AN371" s="92">
        <f t="shared" si="945"/>
        <v>1.4472376712489082E-2</v>
      </c>
      <c r="AO371" s="71">
        <f t="shared" si="946"/>
        <v>186.1048458226341</v>
      </c>
      <c r="AP371" s="90">
        <f>IF(ISNA(VLOOKUP($B371,'[1]1718  Exp_Rev Access'!$F$7:$GK$318,33,FALSE)),"",VLOOKUP($B371,'[1]1718  Exp_Rev Access'!$F$7:$GK$318,33,FALSE))</f>
        <v>15043862.050000001</v>
      </c>
      <c r="AQ371" s="90">
        <f>IF(ISNA(VLOOKUP($B371,'[1]1718  Exp_Rev Access'!$F$7:$GK$318,34,FALSE)),"",VLOOKUP($B371,'[1]1718  Exp_Rev Access'!$F$7:$GK$318,34,FALSE))</f>
        <v>687766.98</v>
      </c>
      <c r="AR371" s="90">
        <f>IF(ISNA(VLOOKUP($B371,'[1]1718  Exp_Rev Access'!$F$7:$GK$318,35,FALSE)),"",VLOOKUP($B371,'[1]1718  Exp_Rev Access'!$F$7:$GK$318,35,FALSE))</f>
        <v>1932658.16</v>
      </c>
      <c r="AS371" s="90">
        <f>IF(ISNA(VLOOKUP($B371,'[1]1718  Exp_Rev Access'!$F$7:$GK$318,36,FALSE)),"",VLOOKUP($B371,'[1]1718  Exp_Rev Access'!$F$7:$GK$318,36,FALSE))</f>
        <v>382213.45</v>
      </c>
      <c r="AT371" s="90">
        <f>IF(ISNA(VLOOKUP($B371,'[1]1718  Exp_Rev Access'!$F$7:$GK$318,37,FALSE)),"",VLOOKUP($B371,'[1]1718  Exp_Rev Access'!$F$7:$GK$318,37,FALSE))</f>
        <v>0</v>
      </c>
      <c r="AU371" s="56">
        <f t="shared" si="947"/>
        <v>18046500.640000001</v>
      </c>
      <c r="AV371" s="93">
        <f t="shared" si="948"/>
        <v>0.60974885051381666</v>
      </c>
      <c r="AW371" s="56">
        <f t="shared" si="949"/>
        <v>7840.9523238485035</v>
      </c>
      <c r="AX371" s="90">
        <f>IF(ISNA(VLOOKUP($B371,'[1]1718  Exp_Rev Access'!$F$7:$GK$318,39,FALSE)),"",VLOOKUP($B371,'[1]1718  Exp_Rev Access'!$F$7:$GK$318,39,FALSE))</f>
        <v>0</v>
      </c>
      <c r="AY371" s="90">
        <f>IF(ISNA(VLOOKUP($B371,'[1]1718  Exp_Rev Access'!$F$7:$GK$318,40,FALSE)),"",VLOOKUP($B371,'[1]1718  Exp_Rev Access'!$F$7:$GK$318,40,FALSE))</f>
        <v>2209905.64</v>
      </c>
      <c r="AZ371" s="90">
        <f>IF(ISNA(VLOOKUP($B371,'[1]1718  Exp_Rev Access'!$F$7:$GK$318,41,FALSE)),"",VLOOKUP($B371,'[1]1718  Exp_Rev Access'!$F$7:$GK$318,41,FALSE))</f>
        <v>122864.74</v>
      </c>
      <c r="BA371" s="90">
        <f>IF(ISNA(VLOOKUP($B371,'[1]1718  Exp_Rev Access'!$F$7:$GK$318,42,FALSE)),"",VLOOKUP($B371,'[1]1718  Exp_Rev Access'!$F$7:$GK$318,42,FALSE))</f>
        <v>0</v>
      </c>
      <c r="BB371" s="90">
        <f>IF(ISNA(VLOOKUP($B371,'[1]1718  Exp_Rev Access'!$F$7:$GK$318,43,FALSE)),"",VLOOKUP($B371,'[1]1718  Exp_Rev Access'!$F$7:$GK$318,43,FALSE))</f>
        <v>0</v>
      </c>
      <c r="BC371" s="90">
        <f>IF(ISNA(VLOOKUP($B371,'[1]1718  Exp_Rev Access'!$F$7:$GK$318,44,FALSE)),"",VLOOKUP($B371,'[1]1718  Exp_Rev Access'!$F$7:$GK$318,44,FALSE))</f>
        <v>961990.84</v>
      </c>
      <c r="BD371" s="90">
        <f>IF(ISNA(VLOOKUP($B371,'[1]1718  Exp_Rev Access'!$F$7:$GK$318,45,FALSE)),"",VLOOKUP($B371,'[1]1718  Exp_Rev Access'!$F$7:$GK$318,45,FALSE))</f>
        <v>0</v>
      </c>
      <c r="BE371" s="90">
        <f>IF(ISNA(VLOOKUP($B371,'[1]1718  Exp_Rev Access'!$F$7:$GK$318,46,FALSE)),"",VLOOKUP($B371,'[1]1718  Exp_Rev Access'!$F$7:$GK$318,46,FALSE))</f>
        <v>39381.03</v>
      </c>
      <c r="BF371" s="90">
        <f>IF(ISNA(VLOOKUP($B371,'[1]1718  Exp_Rev Access'!$F$7:$GK$318,47,FALSE)),"",VLOOKUP($B371,'[1]1718  Exp_Rev Access'!$F$7:$GK$318,47,FALSE))</f>
        <v>0</v>
      </c>
      <c r="BG371" s="90">
        <f>IF(ISNA(VLOOKUP($B371,'[1]1718  Exp_Rev Access'!$F$7:$GK$318,48,FALSE)),"",VLOOKUP($B371,'[1]1718  Exp_Rev Access'!$F$7:$GK$318,48,FALSE))</f>
        <v>175144.68</v>
      </c>
      <c r="BH371" s="90">
        <f>IF(ISNA(VLOOKUP($B371,'[1]1718  Exp_Rev Access'!$F$7:$GK$318,49,FALSE)),"",VLOOKUP($B371,'[1]1718  Exp_Rev Access'!$F$7:$GK$318,49,FALSE))</f>
        <v>51353.919999999998</v>
      </c>
      <c r="BI371" s="90">
        <f>IF(ISNA(VLOOKUP($B371,'[1]1718  Exp_Rev Access'!$F$7:$GK$318,50,FALSE)),"",VLOOKUP($B371,'[1]1718  Exp_Rev Access'!$F$7:$GK$318,50,FALSE))</f>
        <v>0</v>
      </c>
      <c r="BJ371" s="90">
        <f>IF(ISNA(VLOOKUP($B371,'[1]1718  Exp_Rev Access'!$F$7:$GK$318,51,FALSE)),"",VLOOKUP($B371,'[1]1718  Exp_Rev Access'!$F$7:$GK$318,51,FALSE))</f>
        <v>17049.259999999998</v>
      </c>
      <c r="BK371" s="90">
        <f>IF(ISNA(VLOOKUP($B371,'[1]1718  Exp_Rev Access'!$F$7:$GK$318,52,FALSE)),"",VLOOKUP($B371,'[1]1718  Exp_Rev Access'!$F$7:$GK$318,52,FALSE))</f>
        <v>1630670.19</v>
      </c>
      <c r="BL371" s="90">
        <f>IF(ISNA(VLOOKUP($B371,'[1]1718  Exp_Rev Access'!$F$7:$GK$318,53,FALSE)),"",VLOOKUP($B371,'[1]1718  Exp_Rev Access'!$F$7:$GK$318,53,FALSE))</f>
        <v>0</v>
      </c>
      <c r="BM371" s="90">
        <f>IF(ISNA(VLOOKUP($B371,'[1]1718  Exp_Rev Access'!$F$7:$GK$318,54,FALSE)),"",VLOOKUP($B371,'[1]1718  Exp_Rev Access'!$F$7:$GK$318,54,FALSE))</f>
        <v>0</v>
      </c>
      <c r="BN371" s="90">
        <f>IF(ISNA(VLOOKUP($B371,'[1]1718  Exp_Rev Access'!$F$7:$GK$318,55,FALSE)),"",VLOOKUP($B371,'[1]1718  Exp_Rev Access'!$F$7:$GK$318,55,FALSE))</f>
        <v>0</v>
      </c>
      <c r="BO371" s="90">
        <f>IF(ISNA(VLOOKUP($B371,'[1]1718  Exp_Rev Access'!$F$7:$GK$318,56,FALSE)),"",VLOOKUP($B371,'[1]1718  Exp_Rev Access'!$F$7:$GK$318,56,FALSE))</f>
        <v>0</v>
      </c>
      <c r="BP371" s="90">
        <f>IF(ISNA(VLOOKUP($B371,'[1]1718  Exp_Rev Access'!$F$7:$GK$318,57,FALSE)),"",VLOOKUP($B371,'[1]1718  Exp_Rev Access'!$F$7:$GK$318,57,FALSE))</f>
        <v>0</v>
      </c>
      <c r="BQ371" s="90">
        <f>IF(ISNA(VLOOKUP($B371,'[1]1718  Exp_Rev Access'!$F$7:$GK$318,58,FALSE)),"",VLOOKUP($B371,'[1]1718  Exp_Rev Access'!$F$7:$GK$318,58,FALSE))</f>
        <v>0</v>
      </c>
      <c r="BR371" s="90">
        <f>IF(ISNA(VLOOKUP($B371,'[1]1718  Exp_Rev Access'!$F$7:$GK$318,59,FALSE)),"",VLOOKUP($B371,'[1]1718  Exp_Rev Access'!$F$7:$GK$318,59,FALSE))</f>
        <v>0</v>
      </c>
      <c r="BS371" s="90">
        <f>IF(ISNA(VLOOKUP($B371,'[1]1718  Exp_Rev Access'!$F$7:$GK$318,60,FALSE)),"",VLOOKUP($B371,'[1]1718  Exp_Rev Access'!$F$7:$GK$318,60,FALSE))</f>
        <v>0</v>
      </c>
      <c r="BT371" s="90">
        <f>IF(ISNA(VLOOKUP($B371,'[1]1718  Exp_Rev Access'!$F$7:$GK$318,61,FALSE)),"",VLOOKUP($B371,'[1]1718  Exp_Rev Access'!$F$7:$GK$318,61,FALSE))</f>
        <v>0</v>
      </c>
      <c r="BU371" s="90">
        <f>IF(ISNA(VLOOKUP($B371,'[1]1718  Exp_Rev Access'!$F$7:$GK$318,62,FALSE)),"",VLOOKUP($B371,'[1]1718  Exp_Rev Access'!$F$7:$GK$318,62,FALSE))</f>
        <v>0</v>
      </c>
      <c r="BV371" s="56">
        <f t="shared" si="893"/>
        <v>5208360.3</v>
      </c>
      <c r="BW371" s="92">
        <f t="shared" si="950"/>
        <v>0.17597825580365797</v>
      </c>
      <c r="BX371" s="71">
        <f t="shared" si="951"/>
        <v>2262.959762249247</v>
      </c>
      <c r="BY371" s="90">
        <f>IF(ISNA(VLOOKUP($B371,'[1]1718  Exp_Rev Access'!$F$7:$GK$318,64,FALSE)),"",VLOOKUP($B371,'[1]1718  Exp_Rev Access'!$F$7:$GK$318,64,FALSE))</f>
        <v>0</v>
      </c>
      <c r="BZ371" s="90">
        <f>IF(ISNA(VLOOKUP($B371,'[1]1718  Exp_Rev Access'!$F$7:$GK$318,65,FALSE)),"",VLOOKUP($B371,'[1]1718  Exp_Rev Access'!$F$7:$GK$318,65,FALSE))</f>
        <v>0</v>
      </c>
      <c r="CA371" s="90">
        <f>IF(ISNA(VLOOKUP($B371,'[1]1718  Exp_Rev Access'!$F$7:$GK$318,66,FALSE)),"",VLOOKUP($B371,'[1]1718  Exp_Rev Access'!$F$7:$GK$318,66,FALSE))</f>
        <v>0</v>
      </c>
      <c r="CB371" s="90">
        <f>IF(ISNA(VLOOKUP($B371,'[1]1718  Exp_Rev Access'!$F$7:$GK$318,67,FALSE)),"",VLOOKUP($B371,'[1]1718  Exp_Rev Access'!$F$7:$GK$318,67,FALSE))</f>
        <v>0</v>
      </c>
      <c r="CC371" s="90">
        <f>IF(ISNA(VLOOKUP($B371,'[1]1718  Exp_Rev Access'!$F$7:$GK$318,68,FALSE)),"",VLOOKUP($B371,'[1]1718  Exp_Rev Access'!$F$7:$GK$318,68,FALSE))</f>
        <v>30.74</v>
      </c>
      <c r="CD371" s="90">
        <f>IF(ISNA(VLOOKUP($B371,'[1]1718  Exp_Rev Access'!$F$7:$GK$318,69,FALSE)),"",VLOOKUP($B371,'[1]1718  Exp_Rev Access'!$F$7:$GK$318,69,FALSE))</f>
        <v>0</v>
      </c>
      <c r="CE371" s="56">
        <f t="shared" si="881"/>
        <v>30.74</v>
      </c>
      <c r="CF371" s="92">
        <f t="shared" si="896"/>
        <v>1.0386323663907134E-6</v>
      </c>
      <c r="CG371" s="78">
        <f t="shared" si="897"/>
        <v>1.3356100401030599E-2</v>
      </c>
      <c r="CH371" s="90">
        <f>IF(ISNA(VLOOKUP($B371,'[1]1718  Exp_Rev Access'!$F$7:$GK$318,$CH$2,FALSE)),"",VLOOKUP($B371,'[1]1718  Exp_Rev Access'!$F$7:$GK$318,$CH$2,FALSE))</f>
        <v>0</v>
      </c>
      <c r="CI371" s="90">
        <f>IF(ISNA(VLOOKUP($B371,'[1]1718  Exp_Rev Access'!$F$7:$GK$318,$CI$2,FALSE)),"",VLOOKUP($B371,'[1]1718  Exp_Rev Access'!$F$7:$GK$318,$CI$2,FALSE))</f>
        <v>0</v>
      </c>
      <c r="CJ371" s="90">
        <f>IF(ISNA(VLOOKUP($B371,'[1]1718  Exp_Rev Access'!$F$7:$GK$318,$CJ$2,FALSE)),"",VLOOKUP($B371,'[1]1718  Exp_Rev Access'!$F$7:$GK$318,$CJ$2,FALSE))</f>
        <v>0</v>
      </c>
      <c r="CK371" s="90">
        <f>IF(ISNA(VLOOKUP($B371,'[1]1718  Exp_Rev Access'!$F$7:$GK$318,$CK$2,FALSE)),"",VLOOKUP($B371,'[1]1718  Exp_Rev Access'!$F$7:$GK$318,$CK$2,FALSE))</f>
        <v>0</v>
      </c>
      <c r="CL371" s="90">
        <f>IF(ISNA(VLOOKUP($B371,'[1]1718  Exp_Rev Access'!$F$7:$GK$318,$CL$2,FALSE)),"",VLOOKUP($B371,'[1]1718  Exp_Rev Access'!$F$7:$GK$318,$CL$2,FALSE))</f>
        <v>0</v>
      </c>
      <c r="CM371" s="90">
        <f>IF(ISNA(VLOOKUP($B371,'[1]1718  Exp_Rev Access'!$F$7:$GK$318,$CM$2,FALSE)),"",VLOOKUP($B371,'[1]1718  Exp_Rev Access'!$F$7:$GK$318,$CM$2,FALSE))</f>
        <v>0</v>
      </c>
      <c r="CN371" s="90">
        <f>IF(ISNA(VLOOKUP($B371,'[1]1718  Exp_Rev Access'!$F$7:$GK$318,$CN$2,FALSE)),"",VLOOKUP($B371,'[1]1718  Exp_Rev Access'!$F$7:$GK$318,$CN$2,FALSE))</f>
        <v>0</v>
      </c>
      <c r="CO371" s="90">
        <f>IF(ISNA(VLOOKUP($B371,'[1]1718  Exp_Rev Access'!$F$7:$GK$318,$CO$2,FALSE)),"",VLOOKUP($B371,'[1]1718  Exp_Rev Access'!$F$7:$GK$318,$CO$2,FALSE))</f>
        <v>0</v>
      </c>
      <c r="CP371" s="90">
        <f>IF(ISNA(VLOOKUP($B371,'[1]1718  Exp_Rev Access'!$F$7:$GK$318,$CP$2,FALSE)),"",VLOOKUP($B371,'[1]1718  Exp_Rev Access'!$F$7:$GK$318,$CP$2,FALSE))</f>
        <v>0</v>
      </c>
      <c r="CQ371" s="90">
        <f>IF(ISNA(VLOOKUP($B371,'[1]1718  Exp_Rev Access'!$F$7:$GK$318,$CQ$2,FALSE)),"",VLOOKUP($B371,'[1]1718  Exp_Rev Access'!$F$7:$GK$318,$CQ$2,FALSE))</f>
        <v>519016.47</v>
      </c>
      <c r="CR371" s="90">
        <f>IF(ISNA(VLOOKUP($B371,'[1]1718  Exp_Rev Access'!$F$7:$GK$318,$CR$2,FALSE)),"",VLOOKUP($B371,'[1]1718  Exp_Rev Access'!$F$7:$GK$318,$CR$2,FALSE))</f>
        <v>0</v>
      </c>
      <c r="CS371" s="90">
        <f>IF(ISNA(VLOOKUP($B371,'[1]1718  Exp_Rev Access'!$F$7:$GK$318,$CS$2,FALSE)),"",VLOOKUP($B371,'[1]1718  Exp_Rev Access'!$F$7:$GK$318,$CS$2,FALSE))</f>
        <v>10488.54</v>
      </c>
      <c r="CT371" s="90">
        <f>IF(ISNA(VLOOKUP($B371,'[1]1718  Exp_Rev Access'!$F$7:$GK$318,$CT$2,FALSE)),"",VLOOKUP($B371,'[1]1718  Exp_Rev Access'!$F$7:$GK$318,$CT$2,FALSE))</f>
        <v>0</v>
      </c>
      <c r="CU371" s="90">
        <f>IF(ISNA(VLOOKUP($B371,'[1]1718  Exp_Rev Access'!$F$7:$GK$318,$CU$2,FALSE)),"",VLOOKUP($B371,'[1]1718  Exp_Rev Access'!$F$7:$GK$318,$CU$2,FALSE))</f>
        <v>467668.92</v>
      </c>
      <c r="CV371" s="90">
        <f>IF(ISNA(VLOOKUP($B371,'[1]1718  Exp_Rev Access'!$F$7:$GK$318,$CV$2,FALSE)),"",VLOOKUP($B371,'[1]1718  Exp_Rev Access'!$F$7:$GK$318,$CV$2,FALSE))</f>
        <v>94847.83</v>
      </c>
      <c r="CW371" s="90">
        <f>IF(ISNA(VLOOKUP($B371,'[1]1718  Exp_Rev Access'!$F$7:$GK$318,$CW$2,FALSE)),"",VLOOKUP($B371,'[1]1718  Exp_Rev Access'!$F$7:$GK$318,$CW$2,FALSE))</f>
        <v>0</v>
      </c>
      <c r="CX371" s="90">
        <f>IF(ISNA(VLOOKUP($B371,'[1]1718  Exp_Rev Access'!$F$7:$GK$318,$CX$2,FALSE)),"",VLOOKUP($B371,'[1]1718  Exp_Rev Access'!$F$7:$GK$318,$CX$2,FALSE))</f>
        <v>0</v>
      </c>
      <c r="CY371" s="90">
        <f>IF(ISNA(VLOOKUP($B371,'[1]1718  Exp_Rev Access'!$F$7:$GK$318,$CY$2,FALSE)),"",VLOOKUP($B371,'[1]1718  Exp_Rev Access'!$F$7:$GK$318,$CY$2,FALSE))</f>
        <v>0</v>
      </c>
      <c r="CZ371" s="90">
        <f>IF(ISNA(VLOOKUP($B371,'[1]1718  Exp_Rev Access'!$F$7:$GK$318,$CZ$2,FALSE)),"",VLOOKUP($B371,'[1]1718  Exp_Rev Access'!$F$7:$GK$318,$CZ$2,FALSE))</f>
        <v>0</v>
      </c>
      <c r="DA371" s="90">
        <f>IF(ISNA(VLOOKUP($B371,'[1]1718  Exp_Rev Access'!$F$7:$GK$318,$DA$2,FALSE)),"",VLOOKUP($B371,'[1]1718  Exp_Rev Access'!$F$7:$GK$318,$DA$2,FALSE))</f>
        <v>48763.67</v>
      </c>
      <c r="DB371" s="90">
        <f>IF(ISNA(VLOOKUP($B371,'[1]1718  Exp_Rev Access'!$F$7:$GK$318,$DB$2,FALSE)),"",VLOOKUP($B371,'[1]1718  Exp_Rev Access'!$F$7:$GK$318,$DB$2,FALSE))</f>
        <v>18586.37</v>
      </c>
      <c r="DC371" s="90">
        <f>IF(ISNA(VLOOKUP($B371,'[1]1718  Exp_Rev Access'!$F$7:$GK$318,$DC$2,FALSE)),"",VLOOKUP($B371,'[1]1718  Exp_Rev Access'!$F$7:$GK$318,$DC$2,FALSE))</f>
        <v>0</v>
      </c>
      <c r="DD371" s="90">
        <f>IF(ISNA(VLOOKUP($B371,'[1]1718  Exp_Rev Access'!$F$7:$GK$318,$DD$2,FALSE)),"",VLOOKUP($B371,'[1]1718  Exp_Rev Access'!$F$7:$GK$318,$DD$2,FALSE))</f>
        <v>0</v>
      </c>
      <c r="DE371" s="90">
        <f>IF(ISNA(VLOOKUP($B371,'[1]1718  Exp_Rev Access'!$F$7:$GK$318,$DE$2,FALSE)),"",VLOOKUP($B371,'[1]1718  Exp_Rev Access'!$F$7:$GK$318,$DE$2,FALSE))</f>
        <v>0</v>
      </c>
      <c r="DF371" s="90">
        <f>IF(ISNA(VLOOKUP($B371,'[1]1718  Exp_Rev Access'!$F$7:$GK$318,$DF$2,FALSE)),"",VLOOKUP($B371,'[1]1718  Exp_Rev Access'!$F$7:$GK$318,$DF$2,FALSE))</f>
        <v>0</v>
      </c>
      <c r="DG371" s="90">
        <f>IF(ISNA(VLOOKUP($B371,'[1]1718  Exp_Rev Access'!$F$7:$GK$318,$DG$2,FALSE)),"",VLOOKUP($B371,'[1]1718  Exp_Rev Access'!$F$7:$GK$318,$DG$2,FALSE))</f>
        <v>0</v>
      </c>
      <c r="DH371" s="90">
        <f>IF(ISNA(VLOOKUP($B371,'[1]1718  Exp_Rev Access'!$F$7:$GK$318,$DH$2,FALSE)),"",VLOOKUP($B371,'[1]1718  Exp_Rev Access'!$F$7:$GK$318,$DH$2,FALSE))</f>
        <v>0</v>
      </c>
      <c r="DI371" s="90">
        <f>IF(ISNA(VLOOKUP($B371,'[1]1718  Exp_Rev Access'!$F$7:$GK$318,$DI$2,FALSE)),"",VLOOKUP($B371,'[1]1718  Exp_Rev Access'!$F$7:$GK$318,$DI$2,FALSE))</f>
        <v>612728.66</v>
      </c>
      <c r="DJ371" s="90">
        <f>IF(ISNA(VLOOKUP($B371,'[1]1718  Exp_Rev Access'!$F$7:$GK$318,$DJ$2,FALSE)),"",VLOOKUP($B371,'[1]1718  Exp_Rev Access'!$F$7:$GK$318,$DJ$2,FALSE))</f>
        <v>0</v>
      </c>
      <c r="DK371" s="90">
        <f>IF(ISNA(VLOOKUP($B371,'[1]1718  Exp_Rev Access'!$F$7:$GK$318,$DK$2,FALSE)),"",VLOOKUP($B371,'[1]1718  Exp_Rev Access'!$F$7:$GK$318,$DK$2,FALSE))</f>
        <v>0</v>
      </c>
      <c r="DL371" s="90">
        <f>IF(ISNA(VLOOKUP($B371,'[1]1718  Exp_Rev Access'!$F$7:$GK$318,$DL$2,FALSE)),"",VLOOKUP($B371,'[1]1718  Exp_Rev Access'!$F$7:$GK$318,$DL$2,FALSE))</f>
        <v>0</v>
      </c>
      <c r="DM371" s="90">
        <f>IF(ISNA(VLOOKUP($B371,'[1]1718  Exp_Rev Access'!$F$7:$GK$318,$DM$2,FALSE)),"",VLOOKUP($B371,'[1]1718  Exp_Rev Access'!$F$7:$GK$318,$DM$2,FALSE))</f>
        <v>0</v>
      </c>
      <c r="DN371" s="90">
        <f>IF(ISNA(VLOOKUP($B371,'[1]1718  Exp_Rev Access'!$F$7:$GK$318,$DN$2,FALSE)),"",VLOOKUP($B371,'[1]1718  Exp_Rev Access'!$F$7:$GK$318,$DN$2,FALSE))</f>
        <v>0</v>
      </c>
      <c r="DO371" s="90">
        <f>IF(ISNA(VLOOKUP($B371,'[1]1718  Exp_Rev Access'!$F$7:$GK$318,$DO$2,FALSE)),"",VLOOKUP($B371,'[1]1718  Exp_Rev Access'!$F$7:$GK$318,$DO$2,FALSE))</f>
        <v>0</v>
      </c>
      <c r="DP371" s="90">
        <f>IF(ISNA(VLOOKUP($B371,'[1]1718  Exp_Rev Access'!$F$7:$GK$318,$DP$2,FALSE)),"",VLOOKUP($B371,'[1]1718  Exp_Rev Access'!$F$7:$GK$318,$DP$2,FALSE))</f>
        <v>0</v>
      </c>
      <c r="DQ371" s="90">
        <f>IF(ISNA(VLOOKUP($B371,'[1]1718  Exp_Rev Access'!$F$7:$GK$318,$DQ$2,FALSE)),"",VLOOKUP($B371,'[1]1718  Exp_Rev Access'!$F$7:$GK$318,$DQ$2,FALSE))</f>
        <v>0</v>
      </c>
      <c r="DR371" s="90">
        <f>IF(ISNA(VLOOKUP($B371,'[1]1718  Exp_Rev Access'!$F$7:$GK$318,$DR$2,FALSE)),"",VLOOKUP($B371,'[1]1718  Exp_Rev Access'!$F$7:$GK$318,$DR$2,FALSE))</f>
        <v>0</v>
      </c>
      <c r="DS371" s="90">
        <f>IF(ISNA(VLOOKUP($B371,'[1]1718  Exp_Rev Access'!$F$7:$GK$318,$DS$2,FALSE)),"",VLOOKUP($B371,'[1]1718  Exp_Rev Access'!$F$7:$GK$318,$DS$2,FALSE))</f>
        <v>0</v>
      </c>
      <c r="DT371" s="90">
        <f>IF(ISNA(VLOOKUP($B371,'[1]1718  Exp_Rev Access'!$F$7:$GK$318,$DT$2,FALSE)),"",VLOOKUP($B371,'[1]1718  Exp_Rev Access'!$F$7:$GK$318,$DT$2,FALSE))</f>
        <v>0</v>
      </c>
      <c r="DU371" s="90">
        <f>IF(ISNA(VLOOKUP($B371,'[1]1718  Exp_Rev Access'!$F$7:$GK$318,$DU$2,FALSE)),"",VLOOKUP($B371,'[1]1718  Exp_Rev Access'!$F$7:$GK$318,$DU$2,FALSE))</f>
        <v>0</v>
      </c>
      <c r="DV371" s="90">
        <f>IF(ISNA(VLOOKUP($B371,'[1]1718  Exp_Rev Access'!$F$7:$GK$318,$DV$2,FALSE)),"",VLOOKUP($B371,'[1]1718  Exp_Rev Access'!$F$7:$GK$318,$DV$2,FALSE))</f>
        <v>0</v>
      </c>
      <c r="DW371" s="90">
        <f>IF(ISNA(VLOOKUP($B371,'[1]1718  Exp_Rev Access'!$F$7:$GK$318,$DW$2,FALSE)),"",VLOOKUP($B371,'[1]1718  Exp_Rev Access'!$F$7:$GK$318,$DW$2,FALSE))</f>
        <v>0</v>
      </c>
      <c r="DX371" s="90">
        <f>IF(ISNA(VLOOKUP($B371,'[1]1718  Exp_Rev Access'!$F$7:$GK$318,$DX$2,FALSE)),"",VLOOKUP($B371,'[1]1718  Exp_Rev Access'!$F$7:$GK$318,$DX$2,FALSE))</f>
        <v>0</v>
      </c>
      <c r="DY371" s="90">
        <f>IF(ISNA(VLOOKUP($B371,'[1]1718  Exp_Rev Access'!$F$7:$GK$318,$DY$2,FALSE)),"",VLOOKUP($B371,'[1]1718  Exp_Rev Access'!$F$7:$GK$318,$DY$2,FALSE))</f>
        <v>0</v>
      </c>
      <c r="DZ371" s="90">
        <f>IF(ISNA(VLOOKUP($B371,'[1]1718  Exp_Rev Access'!$F$7:$GK$318,$DZ$2,FALSE)),"",VLOOKUP($B371,'[1]1718  Exp_Rev Access'!$F$7:$GK$318,$DZ$2,FALSE))</f>
        <v>0</v>
      </c>
      <c r="EA371" s="90">
        <f>IF(ISNA(VLOOKUP($B371,'[1]1718  Exp_Rev Access'!$F$7:$GK$318,$EA$2,FALSE)),"",VLOOKUP($B371,'[1]1718  Exp_Rev Access'!$F$7:$GK$318,$EA$2,FALSE))</f>
        <v>0</v>
      </c>
      <c r="EB371" s="90">
        <f>IF(ISNA(VLOOKUP($B371,'[1]1718  Exp_Rev Access'!$F$7:$GK$318,$EB$2,FALSE)),"",VLOOKUP($B371,'[1]1718  Exp_Rev Access'!$F$7:$GK$318,$EB$2,FALSE))</f>
        <v>0</v>
      </c>
      <c r="EC371" s="90">
        <f>IF(ISNA(VLOOKUP($B371,'[1]1718  Exp_Rev Access'!$F$7:$GK$318,$EC$2,FALSE)),"",VLOOKUP($B371,'[1]1718  Exp_Rev Access'!$F$7:$GK$318,$EC$2,FALSE))</f>
        <v>0</v>
      </c>
      <c r="ED371" s="90">
        <f>IF(ISNA(VLOOKUP($B371,'[1]1718  Exp_Rev Access'!$F$7:$GK$318,$ED$2,FALSE)),"",VLOOKUP($B371,'[1]1718  Exp_Rev Access'!$F$7:$GK$318,$ED$2,FALSE))</f>
        <v>0</v>
      </c>
      <c r="EE371" s="90">
        <f>IF(ISNA(VLOOKUP($B371,'[1]1718  Exp_Rev Access'!$F$7:$GK$318,$EE$2,FALSE)),"",VLOOKUP($B371,'[1]1718  Exp_Rev Access'!$F$7:$GK$318,$EE$2,FALSE))</f>
        <v>0</v>
      </c>
      <c r="EF371" s="90">
        <f>IF(ISNA(VLOOKUP($B371,'[1]1718  Exp_Rev Access'!$F$7:$GK$318,$EF$2,FALSE)),"",VLOOKUP($B371,'[1]1718  Exp_Rev Access'!$F$7:$GK$318,$EF$2,FALSE))</f>
        <v>0</v>
      </c>
      <c r="EG371" s="90">
        <f>IF(ISNA(VLOOKUP($B371,'[1]1718  Exp_Rev Access'!$F$7:$GK$318,$EG$2,FALSE)),"",VLOOKUP($B371,'[1]1718  Exp_Rev Access'!$F$7:$GK$318,$EG$2,FALSE))</f>
        <v>0</v>
      </c>
      <c r="EH371" s="90">
        <f>IF(ISNA(VLOOKUP($B371,'[1]1718  Exp_Rev Access'!$F$7:$GK$318,$EH$2,FALSE)),"",VLOOKUP($B371,'[1]1718  Exp_Rev Access'!$F$7:$GK$318,$EH$2,FALSE))</f>
        <v>0</v>
      </c>
      <c r="EI371" s="90">
        <f>IF(ISNA(VLOOKUP($B371,'[1]1718  Exp_Rev Access'!$F$7:$GK$318,$EI$2,FALSE)),"",VLOOKUP($B371,'[1]1718  Exp_Rev Access'!$F$7:$GK$318,$EI$2,FALSE))</f>
        <v>0</v>
      </c>
      <c r="EJ371" s="90">
        <f>IF(ISNA(VLOOKUP($B371,'[1]1718  Exp_Rev Access'!$F$7:$GK$318,$EJ$2,FALSE)),"",VLOOKUP($B371,'[1]1718  Exp_Rev Access'!$F$7:$GK$318,$EJ$2,FALSE))</f>
        <v>0</v>
      </c>
      <c r="EK371" s="90">
        <f>IF(ISNA(VLOOKUP($B371,'[1]1718  Exp_Rev Access'!$F$7:$GK$318,$EK$2,FALSE)),"",VLOOKUP($B371,'[1]1718  Exp_Rev Access'!$F$7:$GK$318,$EK$2,FALSE))</f>
        <v>0</v>
      </c>
      <c r="EL371" s="90">
        <f>IF(ISNA(VLOOKUP($B371,'[1]1718  Exp_Rev Access'!$F$7:$GK$318,$EL$2,FALSE)),"",VLOOKUP($B371,'[1]1718  Exp_Rev Access'!$F$7:$GK$318,$EL$2,FALSE))</f>
        <v>0</v>
      </c>
      <c r="EM371" s="90">
        <f>IF(ISNA(VLOOKUP($B371,'[1]1718  Exp_Rev Access'!$F$7:$GK$318,$EM$2,FALSE)),"",VLOOKUP($B371,'[1]1718  Exp_Rev Access'!$F$7:$GK$318,$EM$2,FALSE))</f>
        <v>0</v>
      </c>
      <c r="EN371" s="90">
        <f>IF(ISNA(VLOOKUP($B371,'[1]1718  Exp_Rev Access'!$F$7:$GK$318,$EN$2,FALSE)),"",VLOOKUP($B371,'[1]1718  Exp_Rev Access'!$F$7:$GK$318,$EN$2,FALSE))</f>
        <v>0</v>
      </c>
      <c r="EO371" s="90">
        <f>IF(ISNA(VLOOKUP($B371,'[1]1718  Exp_Rev Access'!$F$7:$GK$318,$EO$2,FALSE)),"",VLOOKUP($B371,'[1]1718  Exp_Rev Access'!$F$7:$GK$318,$EO$2,FALSE))</f>
        <v>0</v>
      </c>
      <c r="EP371" s="90">
        <f>IF(ISNA(VLOOKUP($B371,'[1]1718  Exp_Rev Access'!$F$7:$GK$318,$EP$2,FALSE)),"",VLOOKUP($B371,'[1]1718  Exp_Rev Access'!$F$7:$GK$318,$EP$2,FALSE))</f>
        <v>0</v>
      </c>
      <c r="EQ371" s="90">
        <f>IF(ISNA(VLOOKUP($B371,'[1]1718  Exp_Rev Access'!$F$7:$GK$318,$EQ$2,FALSE)),"",VLOOKUP($B371,'[1]1718  Exp_Rev Access'!$F$7:$GK$318,$EQ$2,FALSE))</f>
        <v>0</v>
      </c>
      <c r="ER371" s="90">
        <f>IF(ISNA(VLOOKUP($B371,'[1]1718  Exp_Rev Access'!$F$7:$GK$318,$ER$2,FALSE)),"",VLOOKUP($B371,'[1]1718  Exp_Rev Access'!$F$7:$GK$318,$ER$2,FALSE))</f>
        <v>0</v>
      </c>
      <c r="ES371" s="90">
        <f>IF(ISNA(VLOOKUP($B371,'[1]1718  Exp_Rev Access'!$F$7:$GK$318,$ES$2,FALSE)),"",VLOOKUP($B371,'[1]1718  Exp_Rev Access'!$F$7:$GK$318,$ES$2,FALSE))</f>
        <v>0</v>
      </c>
      <c r="ET371" s="90">
        <f>IF(ISNA(VLOOKUP($B371,'[1]1718  Exp_Rev Access'!$F$7:$GK$318,$ET$2,FALSE)),"",VLOOKUP($B371,'[1]1718  Exp_Rev Access'!$F$7:$GK$318,$ET$2,FALSE))</f>
        <v>0</v>
      </c>
      <c r="EU371" s="90">
        <f>IF(ISNA(VLOOKUP($B371,'[1]1718  Exp_Rev Access'!$F$7:$GK$318,$EU$2,FALSE)),"",VLOOKUP($B371,'[1]1718  Exp_Rev Access'!$F$7:$GK$318,$EU$2,FALSE))</f>
        <v>0</v>
      </c>
      <c r="EV371" s="90">
        <f>IF(ISNA(VLOOKUP($B371,'[1]1718  Exp_Rev Access'!$F$7:$GK$318,$EV$2,FALSE)),"",VLOOKUP($B371,'[1]1718  Exp_Rev Access'!$F$7:$GK$318,$EV$2,FALSE))</f>
        <v>21794.54</v>
      </c>
      <c r="EW371" s="90">
        <f>IF(ISNA(VLOOKUP($B371,'[1]1718  Exp_Rev Access'!$F$7:$GK$318,$EW$2,FALSE)),"",VLOOKUP($B371,'[1]1718  Exp_Rev Access'!$F$7:$GK$318,$EW$2,FALSE))</f>
        <v>0</v>
      </c>
      <c r="EX371" s="90">
        <f>IF(ISNA(VLOOKUP($B371,'[1]1718  Exp_Rev Access'!$F$7:$GK$318,$EX$2,FALSE)),"",VLOOKUP($B371,'[1]1718  Exp_Rev Access'!$F$7:$GK$318,$EX$2,FALSE))</f>
        <v>0</v>
      </c>
      <c r="EY371" s="90">
        <f>IF(ISNA(VLOOKUP($B371,'[1]1718  Exp_Rev Access'!$F$7:$GK$318,$EY$2,FALSE)),"",VLOOKUP($B371,'[1]1718  Exp_Rev Access'!$F$7:$GK$318,$EY$2,FALSE))</f>
        <v>0</v>
      </c>
      <c r="EZ371" s="90">
        <f>IF(ISNA(VLOOKUP($B371,'[1]1718  Exp_Rev Access'!$F$7:$GK$318,$EZ$2,FALSE)),"",VLOOKUP($B371,'[1]1718  Exp_Rev Access'!$F$7:$GK$318,$EZ$2,FALSE))</f>
        <v>0</v>
      </c>
      <c r="FA371" s="90">
        <f>IF(ISNA(VLOOKUP($B371,'[1]1718  Exp_Rev Access'!$F$7:$GK$318,$FA$2,FALSE)),"",VLOOKUP($B371,'[1]1718  Exp_Rev Access'!$F$7:$GK$318,$FA$2,FALSE))</f>
        <v>0</v>
      </c>
      <c r="FB371" s="90">
        <f>IF(ISNA(VLOOKUP($B371,'[1]1718  Exp_Rev Access'!$F$7:$GK$318,$FB$2,FALSE)),"",VLOOKUP($B371,'[1]1718  Exp_Rev Access'!$F$7:$GK$318,$FB$2,FALSE))</f>
        <v>0</v>
      </c>
      <c r="FC371" s="90">
        <f>IF(ISNA(VLOOKUP($B371,'[1]1718  Exp_Rev Access'!$F$7:$GK$318,$FC$2,FALSE)),"",VLOOKUP($B371,'[1]1718  Exp_Rev Access'!$F$7:$GK$318,$FC$2,FALSE))</f>
        <v>0</v>
      </c>
      <c r="FD371" s="90">
        <f>IF(ISNA(VLOOKUP($B371,'[1]1718  Exp_Rev Access'!$F$7:$GK$318,$FD$2,FALSE)),"",VLOOKUP($B371,'[1]1718  Exp_Rev Access'!$F$7:$GK$318,$FD$2,FALSE))</f>
        <v>0</v>
      </c>
      <c r="FE371" s="90">
        <f>IF(ISNA(VLOOKUP($B371,'[1]1718  Exp_Rev Access'!$F$7:$GK$318,$FE$2,FALSE)),"",VLOOKUP($B371,'[1]1718  Exp_Rev Access'!$F$7:$GK$318,$FE$2,FALSE))</f>
        <v>0</v>
      </c>
      <c r="FF371" s="90">
        <f>IF(ISNA(VLOOKUP($B371,'[1]1718  Exp_Rev Access'!$F$7:$GK$318,$FF$2,FALSE)),"",VLOOKUP($B371,'[1]1718  Exp_Rev Access'!$F$7:$GK$318,$FF$2,FALSE))</f>
        <v>0</v>
      </c>
      <c r="FG371" s="90">
        <f>IF(ISNA(VLOOKUP($B371,'[1]1718  Exp_Rev Access'!$F$7:$GK$318,$FG$2,FALSE)),"",VLOOKUP($B371,'[1]1718  Exp_Rev Access'!$F$7:$GK$318,$FG$2,FALSE))</f>
        <v>0</v>
      </c>
      <c r="FH371" s="90">
        <f>IF(ISNA(VLOOKUP($B371,'[1]1718  Exp_Rev Access'!$F$7:$GK$318,$FH$2,FALSE)),"",VLOOKUP($B371,'[1]1718  Exp_Rev Access'!$F$7:$GK$318,$FH$2,FALSE))</f>
        <v>0</v>
      </c>
      <c r="FI371" s="90">
        <f>IF(ISNA(VLOOKUP($B371,'[1]1718  Exp_Rev Access'!$F$7:$GK$318,$FI$2,FALSE)),"",VLOOKUP($B371,'[1]1718  Exp_Rev Access'!$F$7:$GK$318,$FI$2,FALSE))</f>
        <v>0</v>
      </c>
      <c r="FJ371" s="90">
        <f>IF(ISNA(VLOOKUP($B371,'[1]1718  Exp_Rev Access'!$F$7:$GK$318,$FJ$2,FALSE)),"",VLOOKUP($B371,'[1]1718  Exp_Rev Access'!$F$7:$GK$318,$FJ$2,FALSE))</f>
        <v>0</v>
      </c>
      <c r="FK371" s="90">
        <f>IF(ISNA(VLOOKUP($B371,'[1]1718  Exp_Rev Access'!$F$7:$GK$318,$FK$2,FALSE)),"",VLOOKUP($B371,'[1]1718  Exp_Rev Access'!$F$7:$GK$318,$FK$2,FALSE))</f>
        <v>0</v>
      </c>
      <c r="FL371" s="90">
        <f>IF(ISNA(VLOOKUP($B371,'[1]1718  Exp_Rev Access'!$F$7:$GK$318,$FL$2,FALSE)),"",VLOOKUP($B371,'[1]1718  Exp_Rev Access'!$F$7:$GK$318,$FL$2,FALSE))</f>
        <v>0</v>
      </c>
      <c r="FM371" s="90">
        <f>IF(ISNA(VLOOKUP($B371,'[1]1718  Exp_Rev Access'!$F$7:$GK$318,$FM$2,FALSE)),"",VLOOKUP($B371,'[1]1718  Exp_Rev Access'!$F$7:$GK$318,$FM$2,FALSE))</f>
        <v>0</v>
      </c>
      <c r="FN371" s="90">
        <f>IF(ISNA(VLOOKUP($B371,'[1]1718  Exp_Rev Access'!$F$7:$GK$318,$FN$2,FALSE)),"",VLOOKUP($B371,'[1]1718  Exp_Rev Access'!$F$7:$GK$318,$FN$2,FALSE))</f>
        <v>0</v>
      </c>
      <c r="FO371" s="90">
        <f>IF(ISNA(VLOOKUP($B371,'[1]1718  Exp_Rev Access'!$F$7:$GK$318,$FO$2,FALSE)),"",VLOOKUP($B371,'[1]1718  Exp_Rev Access'!$F$7:$GK$318,$FO$2,FALSE))</f>
        <v>0</v>
      </c>
      <c r="FP371" s="90">
        <f>IF(ISNA(VLOOKUP($B371,'[1]1718  Exp_Rev Access'!$F$7:$GK$318,$FP$2,FALSE)),"",VLOOKUP($B371,'[1]1718  Exp_Rev Access'!$F$7:$GK$318,$FP$2,FALSE))</f>
        <v>0</v>
      </c>
      <c r="FQ371" s="90">
        <f>IF(ISNA(VLOOKUP($B371,'[1]1718  Exp_Rev Access'!$F$7:$GK$318,$FQ$2,FALSE)),"",VLOOKUP($B371,'[1]1718  Exp_Rev Access'!$F$7:$GK$318,$FQ$2,FALSE))</f>
        <v>0</v>
      </c>
      <c r="FR371" s="90">
        <f>IF(ISNA(VLOOKUP($B371,'[1]1718  Exp_Rev Access'!$F$7:$GK$318,$FR$2,FALSE)),"",VLOOKUP($B371,'[1]1718  Exp_Rev Access'!$F$7:$GK$318,$FR$2,FALSE))</f>
        <v>75513.39</v>
      </c>
      <c r="FS371" s="56">
        <f t="shared" si="952"/>
        <v>1869408.39</v>
      </c>
      <c r="FT371" s="92">
        <f t="shared" si="953"/>
        <v>6.3162916716211895E-2</v>
      </c>
      <c r="FU371" s="94">
        <f t="shared" si="954"/>
        <v>812.23182001850898</v>
      </c>
      <c r="FV371" s="95">
        <f>IF(ISNA(VLOOKUP($B371,'[1]1718  Exp_Rev Access'!$F$7:$GK$318,$FV$2,FALSE)),"",VLOOKUP($B371,'[1]1718  Exp_Rev Access'!$F$7:$GK$318,$FV$2,FALSE))</f>
        <v>0</v>
      </c>
      <c r="FW371" s="95">
        <f>IF(ISNA(VLOOKUP($B371,'[1]1718  Exp_Rev Access'!$F$7:$GK$318,$FW$2,FALSE)),"",VLOOKUP($B371,'[1]1718  Exp_Rev Access'!$F$7:$GK$318,$FW$2,FALSE))</f>
        <v>0</v>
      </c>
      <c r="FX371" s="95">
        <f>IF(ISNA(VLOOKUP($B371,'[1]1718  Exp_Rev Access'!$F$7:$GK$318,$FX$2,FALSE)),"",VLOOKUP($B371,'[1]1718  Exp_Rev Access'!$F$7:$GK$318,$FX$2,FALSE))</f>
        <v>0</v>
      </c>
      <c r="FY371" s="95">
        <f>IF(ISNA(VLOOKUP($B371,'[1]1718  Exp_Rev Access'!$F$7:$GK$318,$FY$2,FALSE)),"",VLOOKUP($B371,'[1]1718  Exp_Rev Access'!$F$7:$GK$318,$FY$2,FALSE))</f>
        <v>0</v>
      </c>
      <c r="FZ371" s="95">
        <f>IF(ISNA(VLOOKUP($B371,'[1]1718  Exp_Rev Access'!$F$7:$GK$318,$FZ$2,FALSE)),"",VLOOKUP($B371,'[1]1718  Exp_Rev Access'!$F$7:$GK$318,$FZ$2,FALSE))</f>
        <v>0</v>
      </c>
      <c r="GA371" s="95">
        <f>IF(ISNA(VLOOKUP($B371,'[1]1718  Exp_Rev Access'!$F$7:$GK$318,$GA$2,FALSE)),"",VLOOKUP($B371,'[1]1718  Exp_Rev Access'!$F$7:$GK$318,$GA$2,FALSE))</f>
        <v>0</v>
      </c>
      <c r="GB371" s="95">
        <f>IF(ISNA(VLOOKUP($B371,'[1]1718  Exp_Rev Access'!$F$7:$GK$318,$GB$2,FALSE)),"",VLOOKUP($B371,'[1]1718  Exp_Rev Access'!$F$7:$GK$318,$GB$2,FALSE))</f>
        <v>0</v>
      </c>
      <c r="GC371" s="95">
        <f>IF(ISNA(VLOOKUP($B371,'[1]1718  Exp_Rev Access'!$F$7:$GK$318,$GC$2,FALSE)),"",VLOOKUP($B371,'[1]1718  Exp_Rev Access'!$F$7:$GK$318,$GC$2,FALSE))</f>
        <v>0</v>
      </c>
      <c r="GD371" s="95">
        <f>IF(ISNA(VLOOKUP($B371,'[1]1718  Exp_Rev Access'!$F$7:$GK$318,$GD$2,FALSE)),"",VLOOKUP($B371,'[1]1718  Exp_Rev Access'!$F$7:$GK$318,$GD$2,FALSE))</f>
        <v>0</v>
      </c>
      <c r="GE371" s="95">
        <f>IF(ISNA(VLOOKUP($B371,'[1]1718  Exp_Rev Access'!$F$7:$GK$318,$GE$2,FALSE)),"",VLOOKUP($B371,'[1]1718  Exp_Rev Access'!$F$7:$GK$318,$GE$2,FALSE))</f>
        <v>0</v>
      </c>
      <c r="GF371" s="95">
        <f>IF(ISNA(VLOOKUP($B371,'[1]1718  Exp_Rev Access'!$F$7:$GK$318,$GF$2,FALSE)),"",VLOOKUP($B371,'[1]1718  Exp_Rev Access'!$F$7:$GK$318,$GF$2,FALSE))</f>
        <v>0</v>
      </c>
      <c r="GG371" s="95">
        <f>IF(ISNA(VLOOKUP($B371,'[1]1718  Exp_Rev Access'!$F$7:$GK$318,$GG$2,FALSE)),"",VLOOKUP($B371,'[1]1718  Exp_Rev Access'!$F$7:$GK$318,$GG$2,FALSE))</f>
        <v>0</v>
      </c>
      <c r="GH371" s="95">
        <f>IF(ISNA(VLOOKUP($B371,'[1]1718  Exp_Rev Access'!$F$7:$GK$318,$GH$2,FALSE)),"",VLOOKUP($B371,'[1]1718  Exp_Rev Access'!$F$7:$GK$318,$GH$2,FALSE))</f>
        <v>0</v>
      </c>
      <c r="GI371" s="95">
        <f>IF(ISNA(VLOOKUP($B371,'[1]1718  Exp_Rev Access'!$F$7:$GK$318,$GI$2,FALSE)),"",VLOOKUP($B371,'[1]1718  Exp_Rev Access'!$F$7:$GK$318,$GI$2,FALSE))</f>
        <v>0</v>
      </c>
      <c r="GJ371" s="95">
        <f>IF(ISNA(VLOOKUP($B371,'[1]1718  Exp_Rev Access'!$F$7:$GK$318,$GJ$2,FALSE)),"",VLOOKUP($B371,'[1]1718  Exp_Rev Access'!$F$7:$GK$318,$GJ$2,FALSE))</f>
        <v>0</v>
      </c>
      <c r="GK371" s="95">
        <f>IF(ISNA(VLOOKUP($B371,'[1]1718  Exp_Rev Access'!$F$7:$GK$318,$GK$2,FALSE)),"",VLOOKUP($B371,'[1]1718  Exp_Rev Access'!$F$7:$GK$318,$GK$2,FALSE))</f>
        <v>42691.08</v>
      </c>
      <c r="GL371" s="95">
        <f>IF(ISNA(VLOOKUP($B371,'[1]1718  Exp_Rev Access'!$F$7:$GK$318,$GL$2,FALSE)),"",VLOOKUP($B371,'[1]1718  Exp_Rev Access'!$F$7:$GK$318,$GL$2,FALSE))</f>
        <v>0</v>
      </c>
      <c r="GM371" s="95">
        <f>IF(ISNA(VLOOKUP($B371,'[1]1718  Exp_Rev Access'!$F$7:$GK$318,$GM$2,FALSE)),"",VLOOKUP($B371,'[1]1718  Exp_Rev Access'!$F$7:$GK$318,$GM$2,FALSE))</f>
        <v>0</v>
      </c>
      <c r="GN371" s="95">
        <f>IF(ISNA(VLOOKUP($B371,'[1]1718  Exp_Rev Access'!$F$7:$GK$318,$GN$2,FALSE)),"",VLOOKUP($B371,'[1]1718  Exp_Rev Access'!$F$7:$GK$318,$GN$2,FALSE))</f>
        <v>0</v>
      </c>
      <c r="GO371" s="95">
        <f>IF(ISNA(VLOOKUP($B371,'[1]1718  Exp_Rev Access'!$F$7:$GK$318,$GO$2,FALSE)),"",VLOOKUP($B371,'[1]1718  Exp_Rev Access'!$F$7:$GK$318,$GO$2,FALSE))</f>
        <v>0</v>
      </c>
      <c r="GP371" s="95">
        <f>IF(ISNA(VLOOKUP($B371,'[1]1718  Exp_Rev Access'!$F$7:$GK$318,$GP$2,FALSE)),"",VLOOKUP($B371,'[1]1718  Exp_Rev Access'!$F$7:$GK$318,$GP$2,FALSE))</f>
        <v>0</v>
      </c>
      <c r="GQ371" s="95">
        <f>IF(ISNA(VLOOKUP($B371,'[1]1718  Exp_Rev Access'!$F$7:$GK$318,$GQ$2,FALSE)),"",VLOOKUP($B371,'[1]1718  Exp_Rev Access'!$F$7:$GK$318,$GQ$2,FALSE))</f>
        <v>0</v>
      </c>
      <c r="GR371" s="95">
        <f>IF(ISNA(VLOOKUP($B371,'[1]1718  Exp_Rev Access'!$F$7:$GK$318,$GR$2,FALSE)),"",VLOOKUP($B371,'[1]1718  Exp_Rev Access'!$F$7:$GK$318,$GR$2,FALSE))</f>
        <v>0</v>
      </c>
      <c r="GS371" s="95">
        <f>IF(ISNA(VLOOKUP($B371,'[1]1718  Exp_Rev Access'!$F$7:$GK$318,$GS$2,FALSE)),"",VLOOKUP($B371,'[1]1718  Exp_Rev Access'!$F$7:$GK$318,$GS$2,FALSE))</f>
        <v>0</v>
      </c>
      <c r="GT371" s="95">
        <f>IF(ISNA(VLOOKUP($B371,'[1]1718  Exp_Rev Access'!$F$7:$GK$318,$GT$2,FALSE)),"",VLOOKUP($B371,'[1]1718  Exp_Rev Access'!$F$7:$GK$318,$GT$2,FALSE))</f>
        <v>0</v>
      </c>
      <c r="GU371" s="56">
        <f t="shared" si="955"/>
        <v>42691.08</v>
      </c>
      <c r="GV371" s="92">
        <f t="shared" si="956"/>
        <v>1.4424312766485119E-3</v>
      </c>
      <c r="GW371" s="96">
        <f t="shared" si="957"/>
        <v>18.548677641783652</v>
      </c>
      <c r="HE371" s="41"/>
      <c r="HF371" s="41"/>
      <c r="HG371" s="41"/>
      <c r="HH371" s="41"/>
      <c r="HI371" s="41"/>
      <c r="HJ371" s="41"/>
      <c r="HK371" s="41"/>
      <c r="HL371" s="41"/>
      <c r="HM371" s="41"/>
      <c r="HN371" s="41"/>
    </row>
    <row r="372" spans="1:222" x14ac:dyDescent="0.3">
      <c r="A372" s="73"/>
      <c r="B372" s="88" t="s">
        <v>735</v>
      </c>
      <c r="C372" s="89" t="s">
        <v>736</v>
      </c>
      <c r="D372" s="75">
        <f>IF(ISNA(VLOOKUP($B372,'[1]1718 enrollment_Rev_Exp by size'!$A$7:H702,3,FALSE)),"",VLOOKUP($B372,'[1]1718 enrollment_Rev_Exp by size'!$A$7:$G$350,3,FALSE))</f>
        <v>1261.6000000000001</v>
      </c>
      <c r="E372" s="76">
        <f>IF(ISNA(VLOOKUP($B372,'[1]1718 enrollment_Rev_Exp by size'!$A$7:I705,5,FALSE)),"",VLOOKUP($B372,'[1]1718 enrollment_Rev_Exp by size'!$A$7:$G$350,5,FALSE))</f>
        <v>16068944.24</v>
      </c>
      <c r="F372" s="70">
        <f t="shared" si="939"/>
        <v>16068944.24</v>
      </c>
      <c r="G372" s="70">
        <f t="shared" si="940"/>
        <v>0</v>
      </c>
      <c r="H372" s="90">
        <f>IF(ISNA(VLOOKUP($B372,'[1]1718  Exp_Rev Access'!$F$7:$GK$318,3,FALSE)),"",VLOOKUP($B372,'[1]1718  Exp_Rev Access'!$F$7:$GK$318,3,FALSE))</f>
        <v>2943448.64</v>
      </c>
      <c r="I372" s="90">
        <f>IF(ISNA(VLOOKUP($B372,'[1]1718  Exp_Rev Access'!$F$7:$GK$318,4,FALSE)),"",VLOOKUP($B372,'[1]1718  Exp_Rev Access'!$F$7:$GK$318,4,FALSE))</f>
        <v>0</v>
      </c>
      <c r="J372" s="90">
        <f>IF(ISNA(VLOOKUP($B372,'[1]1718  Exp_Rev Access'!$F$7:$GK$318,5,FALSE)),"",VLOOKUP($B372,'[1]1718  Exp_Rev Access'!$F$7:$GK$318,5,FALSE))</f>
        <v>223.45</v>
      </c>
      <c r="K372" s="90">
        <f>IF(ISNA(VLOOKUP($B372,'[1]1718  Exp_Rev Access'!$F$7:$GK$318,6,FALSE)),"-",VLOOKUP($B372,'[1]1718  Exp_Rev Access'!$F$7:$GK$318,6,FALSE))</f>
        <v>52122.5</v>
      </c>
      <c r="L372" s="90">
        <f>IF(ISNA(VLOOKUP($B372,'[1]1718  Exp_Rev Access'!$F$7:$GK$318,7,FALSE)),"",VLOOKUP($B372,'[1]1718  Exp_Rev Access'!$F$7:$GK$318,7,FALSE))</f>
        <v>0</v>
      </c>
      <c r="M372" s="90">
        <f>IF(ISNA(VLOOKUP($B372,'[1]1718  Exp_Rev Access'!$F$7:$GK$318,8,FALSE)),"",VLOOKUP($B372,'[1]1718  Exp_Rev Access'!$F$7:$GK$318,8,FALSE))</f>
        <v>0</v>
      </c>
      <c r="N372" s="56">
        <f t="shared" si="941"/>
        <v>2995794.5900000003</v>
      </c>
      <c r="O372" s="91">
        <f t="shared" si="942"/>
        <v>0.18643381576635557</v>
      </c>
      <c r="P372" s="56">
        <f t="shared" si="943"/>
        <v>2374.5993896639188</v>
      </c>
      <c r="Q372" s="90">
        <f>IF(ISNA(VLOOKUP($B372,'[1]1718  Exp_Rev Access'!$F$7:$GK$318,10,FALSE)),"",VLOOKUP($B372,'[1]1718  Exp_Rev Access'!$F$7:$GK$318,10,FALSE))</f>
        <v>68650.759999999995</v>
      </c>
      <c r="R372" s="90">
        <f>IF(ISNA(VLOOKUP($B372,'[1]1718  Exp_Rev Access'!$F$7:$GK$318,11,FALSE)),"",VLOOKUP($B372,'[1]1718  Exp_Rev Access'!$F$7:$GK$318,11,FALSE))</f>
        <v>0</v>
      </c>
      <c r="S372" s="90">
        <f>IF(ISNA(VLOOKUP($B372,'[1]1718  Exp_Rev Access'!$F$7:$GK$318,12,FALSE)),"",VLOOKUP($B372,'[1]1718  Exp_Rev Access'!$F$7:$GK$318,12,FALSE))</f>
        <v>0</v>
      </c>
      <c r="T372" s="90">
        <f>IF(ISNA(VLOOKUP($B372,'[1]1718  Exp_Rev Access'!$F$7:$GK$318,13,FALSE)),"",VLOOKUP($B372,'[1]1718  Exp_Rev Access'!$F$7:$GK$318,13,FALSE))</f>
        <v>0</v>
      </c>
      <c r="U372" s="90">
        <f>IF(ISNA(VLOOKUP($B372,'[1]1718  Exp_Rev Access'!$F$7:$GK$318,14,FALSE)),"",VLOOKUP($B372,'[1]1718  Exp_Rev Access'!$F$7:$GK$318,14,FALSE))</f>
        <v>0</v>
      </c>
      <c r="V372" s="90">
        <f>IF(ISNA(VLOOKUP($B372,'[1]1718  Exp_Rev Access'!$F$7:$GK$318,15,FALSE)),"",VLOOKUP($B372,'[1]1718  Exp_Rev Access'!$F$7:$GK$318,15,FALSE))</f>
        <v>0</v>
      </c>
      <c r="W372" s="90">
        <f>IF(ISNA(VLOOKUP($B372,'[1]1718  Exp_Rev Access'!$F$7:$GK$318,16,FALSE)),"",VLOOKUP($B372,'[1]1718  Exp_Rev Access'!$F$7:$GK$318,16,FALSE))</f>
        <v>0</v>
      </c>
      <c r="X372" s="90">
        <f>IF(ISNA(VLOOKUP($B372,'[1]1718  Exp_Rev Access'!$F$7:$GK$318,17,FALSE)),"",VLOOKUP($B372,'[1]1718  Exp_Rev Access'!$F$7:$GK$318,17,FALSE))</f>
        <v>0</v>
      </c>
      <c r="Y372" s="90">
        <f>IF(ISNA(VLOOKUP($B372,'[1]1718  Exp_Rev Access'!$F$7:$GK$318,18,FALSE)),"",VLOOKUP($B372,'[1]1718  Exp_Rev Access'!$F$7:$GK$318,18,FALSE))</f>
        <v>0</v>
      </c>
      <c r="Z372" s="90">
        <f>IF(ISNA(VLOOKUP($B372,'[1]1718  Exp_Rev Access'!$F$7:$GK$318,19,FALSE)),"",VLOOKUP($B372,'[1]1718  Exp_Rev Access'!$F$7:$GK$318,19,FALSE))</f>
        <v>0</v>
      </c>
      <c r="AA372" s="90">
        <f>IF(ISNA(VLOOKUP($B372,'[1]1718  Exp_Rev Access'!$F$7:$GK$318,20,FALSE)),"",VLOOKUP($B372,'[1]1718  Exp_Rev Access'!$F$7:$GK$318,20,FALSE))</f>
        <v>0</v>
      </c>
      <c r="AB372" s="90">
        <f>IF(ISNA(VLOOKUP($B372,'[1]1718  Exp_Rev Access'!$F$7:$GK$318,21,FALSE)),"",VLOOKUP($B372,'[1]1718  Exp_Rev Access'!$F$7:$GK$318,21,FALSE))</f>
        <v>0</v>
      </c>
      <c r="AC372" s="90">
        <f>IF(ISNA(VLOOKUP($B372,'[1]1718  Exp_Rev Access'!$F$7:$GK$318,22,FALSE)),"",VLOOKUP($B372,'[1]1718  Exp_Rev Access'!$F$7:$GK$318,22,FALSE))</f>
        <v>8231</v>
      </c>
      <c r="AD372" s="90">
        <f>IF(ISNA(VLOOKUP($B372,'[1]1718  Exp_Rev Access'!$F$7:$GK$318,23,FALSE)),"",VLOOKUP($B372,'[1]1718  Exp_Rev Access'!$F$7:$GK$318,23,FALSE))</f>
        <v>131776.64000000001</v>
      </c>
      <c r="AE372" s="90">
        <f>IF(ISNA(VLOOKUP($B372,'[1]1718  Exp_Rev Access'!$F$7:$GK$318,24,FALSE)),"",VLOOKUP($B372,'[1]1718  Exp_Rev Access'!$F$7:$GK$318,24,FALSE))</f>
        <v>8098.63</v>
      </c>
      <c r="AF372" s="90">
        <f>IF(ISNA(VLOOKUP($B372,'[1]1718  Exp_Rev Access'!$F$7:$GK$318,25,FALSE)),"",VLOOKUP($B372,'[1]1718  Exp_Rev Access'!$F$7:$GK$318,25,FALSE))</f>
        <v>0</v>
      </c>
      <c r="AG372" s="90">
        <f>IF(ISNA(VLOOKUP($B372,'[1]1718  Exp_Rev Access'!$F$7:$GK$318,26,FALSE)),"",VLOOKUP($B372,'[1]1718  Exp_Rev Access'!$F$7:$GK$318,26,FALSE))</f>
        <v>66520.09</v>
      </c>
      <c r="AH372" s="90">
        <f>IF(ISNA(VLOOKUP($B372,'[1]1718  Exp_Rev Access'!$F$7:$GK$318,27,FALSE)),"",VLOOKUP($B372,'[1]1718  Exp_Rev Access'!$F$7:$GK$318,27,FALSE))</f>
        <v>1241</v>
      </c>
      <c r="AI372" s="90">
        <f>IF(ISNA(VLOOKUP($B372,'[1]1718  Exp_Rev Access'!$F$7:$GK$318,28,FALSE)),"",VLOOKUP($B372,'[1]1718  Exp_Rev Access'!$F$7:$GK$318,28,FALSE))</f>
        <v>12985</v>
      </c>
      <c r="AJ372" s="90">
        <f>IF(ISNA(VLOOKUP($B372,'[1]1718  Exp_Rev Access'!$F$7:$GK$318,29,FALSE)),"",VLOOKUP($B372,'[1]1718  Exp_Rev Access'!$F$7:$GK$318,29,FALSE))</f>
        <v>15874.33</v>
      </c>
      <c r="AK372" s="90">
        <f>IF(ISNA(VLOOKUP($B372,'[1]1718  Exp_Rev Access'!$F$7:$GK$318,30,FALSE)),"",VLOOKUP($B372,'[1]1718  Exp_Rev Access'!$F$7:$GK$318,30,FALSE))</f>
        <v>4718.5</v>
      </c>
      <c r="AL372" s="90">
        <f>IF(ISNA(VLOOKUP($B372,'[1]1718  Exp_Rev Access'!$F$7:$GK$318,31,FALSE)),"",VLOOKUP($B372,'[1]1718  Exp_Rev Access'!$F$7:$GK$318,31,FALSE))</f>
        <v>0</v>
      </c>
      <c r="AM372" s="56">
        <f t="shared" si="944"/>
        <v>318095.95</v>
      </c>
      <c r="AN372" s="92">
        <f t="shared" si="945"/>
        <v>1.9795696920036111E-2</v>
      </c>
      <c r="AO372" s="71">
        <f t="shared" si="946"/>
        <v>252.13692929613188</v>
      </c>
      <c r="AP372" s="90">
        <f>IF(ISNA(VLOOKUP($B372,'[1]1718  Exp_Rev Access'!$F$7:$GK$318,33,FALSE)),"",VLOOKUP($B372,'[1]1718  Exp_Rev Access'!$F$7:$GK$318,33,FALSE))</f>
        <v>8409018.1400000006</v>
      </c>
      <c r="AQ372" s="90">
        <f>IF(ISNA(VLOOKUP($B372,'[1]1718  Exp_Rev Access'!$F$7:$GK$318,34,FALSE)),"",VLOOKUP($B372,'[1]1718  Exp_Rev Access'!$F$7:$GK$318,34,FALSE))</f>
        <v>232817.2</v>
      </c>
      <c r="AR372" s="90">
        <f>IF(ISNA(VLOOKUP($B372,'[1]1718  Exp_Rev Access'!$F$7:$GK$318,35,FALSE)),"",VLOOKUP($B372,'[1]1718  Exp_Rev Access'!$F$7:$GK$318,35,FALSE))</f>
        <v>423913.64</v>
      </c>
      <c r="AS372" s="90">
        <f>IF(ISNA(VLOOKUP($B372,'[1]1718  Exp_Rev Access'!$F$7:$GK$318,36,FALSE)),"",VLOOKUP($B372,'[1]1718  Exp_Rev Access'!$F$7:$GK$318,36,FALSE))</f>
        <v>18469.830000000002</v>
      </c>
      <c r="AT372" s="90">
        <f>IF(ISNA(VLOOKUP($B372,'[1]1718  Exp_Rev Access'!$F$7:$GK$318,37,FALSE)),"",VLOOKUP($B372,'[1]1718  Exp_Rev Access'!$F$7:$GK$318,37,FALSE))</f>
        <v>0</v>
      </c>
      <c r="AU372" s="56">
        <f t="shared" si="947"/>
        <v>9084218.8100000005</v>
      </c>
      <c r="AV372" s="93">
        <f t="shared" si="948"/>
        <v>0.56532767021413233</v>
      </c>
      <c r="AW372" s="56">
        <f t="shared" si="949"/>
        <v>7200.5539077362073</v>
      </c>
      <c r="AX372" s="90">
        <f>IF(ISNA(VLOOKUP($B372,'[1]1718  Exp_Rev Access'!$F$7:$GK$318,39,FALSE)),"",VLOOKUP($B372,'[1]1718  Exp_Rev Access'!$F$7:$GK$318,39,FALSE))</f>
        <v>0</v>
      </c>
      <c r="AY372" s="90">
        <f>IF(ISNA(VLOOKUP($B372,'[1]1718  Exp_Rev Access'!$F$7:$GK$318,40,FALSE)),"",VLOOKUP($B372,'[1]1718  Exp_Rev Access'!$F$7:$GK$318,40,FALSE))</f>
        <v>1116291.05</v>
      </c>
      <c r="AZ372" s="90">
        <f>IF(ISNA(VLOOKUP($B372,'[1]1718  Exp_Rev Access'!$F$7:$GK$318,41,FALSE)),"",VLOOKUP($B372,'[1]1718  Exp_Rev Access'!$F$7:$GK$318,41,FALSE))</f>
        <v>47502.75</v>
      </c>
      <c r="BA372" s="90">
        <f>IF(ISNA(VLOOKUP($B372,'[1]1718  Exp_Rev Access'!$F$7:$GK$318,42,FALSE)),"",VLOOKUP($B372,'[1]1718  Exp_Rev Access'!$F$7:$GK$318,42,FALSE))</f>
        <v>0</v>
      </c>
      <c r="BB372" s="90">
        <f>IF(ISNA(VLOOKUP($B372,'[1]1718  Exp_Rev Access'!$F$7:$GK$318,43,FALSE)),"",VLOOKUP($B372,'[1]1718  Exp_Rev Access'!$F$7:$GK$318,43,FALSE))</f>
        <v>0</v>
      </c>
      <c r="BC372" s="90">
        <f>IF(ISNA(VLOOKUP($B372,'[1]1718  Exp_Rev Access'!$F$7:$GK$318,44,FALSE)),"",VLOOKUP($B372,'[1]1718  Exp_Rev Access'!$F$7:$GK$318,44,FALSE))</f>
        <v>431809.92</v>
      </c>
      <c r="BD372" s="90">
        <f>IF(ISNA(VLOOKUP($B372,'[1]1718  Exp_Rev Access'!$F$7:$GK$318,45,FALSE)),"",VLOOKUP($B372,'[1]1718  Exp_Rev Access'!$F$7:$GK$318,45,FALSE))</f>
        <v>0</v>
      </c>
      <c r="BE372" s="90">
        <f>IF(ISNA(VLOOKUP($B372,'[1]1718  Exp_Rev Access'!$F$7:$GK$318,46,FALSE)),"",VLOOKUP($B372,'[1]1718  Exp_Rev Access'!$F$7:$GK$318,46,FALSE))</f>
        <v>17399.560000000001</v>
      </c>
      <c r="BF372" s="90">
        <f>IF(ISNA(VLOOKUP($B372,'[1]1718  Exp_Rev Access'!$F$7:$GK$318,47,FALSE)),"",VLOOKUP($B372,'[1]1718  Exp_Rev Access'!$F$7:$GK$318,47,FALSE))</f>
        <v>0</v>
      </c>
      <c r="BG372" s="90">
        <f>IF(ISNA(VLOOKUP($B372,'[1]1718  Exp_Rev Access'!$F$7:$GK$318,48,FALSE)),"",VLOOKUP($B372,'[1]1718  Exp_Rev Access'!$F$7:$GK$318,48,FALSE))</f>
        <v>23107.62</v>
      </c>
      <c r="BH372" s="90">
        <f>IF(ISNA(VLOOKUP($B372,'[1]1718  Exp_Rev Access'!$F$7:$GK$318,49,FALSE)),"",VLOOKUP($B372,'[1]1718  Exp_Rev Access'!$F$7:$GK$318,49,FALSE))</f>
        <v>27654.48</v>
      </c>
      <c r="BI372" s="90">
        <f>IF(ISNA(VLOOKUP($B372,'[1]1718  Exp_Rev Access'!$F$7:$GK$318,50,FALSE)),"",VLOOKUP($B372,'[1]1718  Exp_Rev Access'!$F$7:$GK$318,50,FALSE))</f>
        <v>0</v>
      </c>
      <c r="BJ372" s="90">
        <f>IF(ISNA(VLOOKUP($B372,'[1]1718  Exp_Rev Access'!$F$7:$GK$318,51,FALSE)),"",VLOOKUP($B372,'[1]1718  Exp_Rev Access'!$F$7:$GK$318,51,FALSE))</f>
        <v>15562.91</v>
      </c>
      <c r="BK372" s="90">
        <f>IF(ISNA(VLOOKUP($B372,'[1]1718  Exp_Rev Access'!$F$7:$GK$318,52,FALSE)),"",VLOOKUP($B372,'[1]1718  Exp_Rev Access'!$F$7:$GK$318,52,FALSE))</f>
        <v>901985.78</v>
      </c>
      <c r="BL372" s="90">
        <f>IF(ISNA(VLOOKUP($B372,'[1]1718  Exp_Rev Access'!$F$7:$GK$318,53,FALSE)),"",VLOOKUP($B372,'[1]1718  Exp_Rev Access'!$F$7:$GK$318,53,FALSE))</f>
        <v>0</v>
      </c>
      <c r="BM372" s="90">
        <f>IF(ISNA(VLOOKUP($B372,'[1]1718  Exp_Rev Access'!$F$7:$GK$318,54,FALSE)),"",VLOOKUP($B372,'[1]1718  Exp_Rev Access'!$F$7:$GK$318,54,FALSE))</f>
        <v>0</v>
      </c>
      <c r="BN372" s="90">
        <f>IF(ISNA(VLOOKUP($B372,'[1]1718  Exp_Rev Access'!$F$7:$GK$318,55,FALSE)),"",VLOOKUP($B372,'[1]1718  Exp_Rev Access'!$F$7:$GK$318,55,FALSE))</f>
        <v>0</v>
      </c>
      <c r="BO372" s="90">
        <f>IF(ISNA(VLOOKUP($B372,'[1]1718  Exp_Rev Access'!$F$7:$GK$318,56,FALSE)),"",VLOOKUP($B372,'[1]1718  Exp_Rev Access'!$F$7:$GK$318,56,FALSE))</f>
        <v>0</v>
      </c>
      <c r="BP372" s="90">
        <f>IF(ISNA(VLOOKUP($B372,'[1]1718  Exp_Rev Access'!$F$7:$GK$318,57,FALSE)),"",VLOOKUP($B372,'[1]1718  Exp_Rev Access'!$F$7:$GK$318,57,FALSE))</f>
        <v>0</v>
      </c>
      <c r="BQ372" s="90">
        <f>IF(ISNA(VLOOKUP($B372,'[1]1718  Exp_Rev Access'!$F$7:$GK$318,58,FALSE)),"",VLOOKUP($B372,'[1]1718  Exp_Rev Access'!$F$7:$GK$318,58,FALSE))</f>
        <v>0</v>
      </c>
      <c r="BR372" s="90">
        <f>IF(ISNA(VLOOKUP($B372,'[1]1718  Exp_Rev Access'!$F$7:$GK$318,59,FALSE)),"",VLOOKUP($B372,'[1]1718  Exp_Rev Access'!$F$7:$GK$318,59,FALSE))</f>
        <v>0</v>
      </c>
      <c r="BS372" s="90">
        <f>IF(ISNA(VLOOKUP($B372,'[1]1718  Exp_Rev Access'!$F$7:$GK$318,60,FALSE)),"",VLOOKUP($B372,'[1]1718  Exp_Rev Access'!$F$7:$GK$318,60,FALSE))</f>
        <v>0</v>
      </c>
      <c r="BT372" s="90">
        <f>IF(ISNA(VLOOKUP($B372,'[1]1718  Exp_Rev Access'!$F$7:$GK$318,61,FALSE)),"",VLOOKUP($B372,'[1]1718  Exp_Rev Access'!$F$7:$GK$318,61,FALSE))</f>
        <v>0</v>
      </c>
      <c r="BU372" s="90">
        <f>IF(ISNA(VLOOKUP($B372,'[1]1718  Exp_Rev Access'!$F$7:$GK$318,62,FALSE)),"",VLOOKUP($B372,'[1]1718  Exp_Rev Access'!$F$7:$GK$318,62,FALSE))</f>
        <v>0</v>
      </c>
      <c r="BV372" s="56">
        <f t="shared" si="893"/>
        <v>2581314.0700000003</v>
      </c>
      <c r="BW372" s="92">
        <f t="shared" si="950"/>
        <v>0.16063992950914616</v>
      </c>
      <c r="BX372" s="71">
        <f t="shared" si="951"/>
        <v>2046.0637840837032</v>
      </c>
      <c r="BY372" s="90">
        <f>IF(ISNA(VLOOKUP($B372,'[1]1718  Exp_Rev Access'!$F$7:$GK$318,64,FALSE)),"",VLOOKUP($B372,'[1]1718  Exp_Rev Access'!$F$7:$GK$318,64,FALSE))</f>
        <v>0</v>
      </c>
      <c r="BZ372" s="90">
        <f>IF(ISNA(VLOOKUP($B372,'[1]1718  Exp_Rev Access'!$F$7:$GK$318,65,FALSE)),"",VLOOKUP($B372,'[1]1718  Exp_Rev Access'!$F$7:$GK$318,65,FALSE))</f>
        <v>0</v>
      </c>
      <c r="CA372" s="90">
        <f>IF(ISNA(VLOOKUP($B372,'[1]1718  Exp_Rev Access'!$F$7:$GK$318,66,FALSE)),"",VLOOKUP($B372,'[1]1718  Exp_Rev Access'!$F$7:$GK$318,66,FALSE))</f>
        <v>0</v>
      </c>
      <c r="CB372" s="90">
        <f>IF(ISNA(VLOOKUP($B372,'[1]1718  Exp_Rev Access'!$F$7:$GK$318,67,FALSE)),"",VLOOKUP($B372,'[1]1718  Exp_Rev Access'!$F$7:$GK$318,67,FALSE))</f>
        <v>0</v>
      </c>
      <c r="CC372" s="90">
        <f>IF(ISNA(VLOOKUP($B372,'[1]1718  Exp_Rev Access'!$F$7:$GK$318,68,FALSE)),"",VLOOKUP($B372,'[1]1718  Exp_Rev Access'!$F$7:$GK$318,68,FALSE))</f>
        <v>16.78</v>
      </c>
      <c r="CD372" s="90">
        <f>IF(ISNA(VLOOKUP($B372,'[1]1718  Exp_Rev Access'!$F$7:$GK$318,69,FALSE)),"",VLOOKUP($B372,'[1]1718  Exp_Rev Access'!$F$7:$GK$318,69,FALSE))</f>
        <v>0</v>
      </c>
      <c r="CE372" s="56">
        <f t="shared" si="881"/>
        <v>16.78</v>
      </c>
      <c r="CF372" s="92">
        <f t="shared" si="896"/>
        <v>1.0442503097515261E-6</v>
      </c>
      <c r="CG372" s="78">
        <f t="shared" si="897"/>
        <v>1.3300570703868104E-2</v>
      </c>
      <c r="CH372" s="90">
        <f>IF(ISNA(VLOOKUP($B372,'[1]1718  Exp_Rev Access'!$F$7:$GK$318,$CH$2,FALSE)),"",VLOOKUP($B372,'[1]1718  Exp_Rev Access'!$F$7:$GK$318,$CH$2,FALSE))</f>
        <v>0</v>
      </c>
      <c r="CI372" s="90">
        <f>IF(ISNA(VLOOKUP($B372,'[1]1718  Exp_Rev Access'!$F$7:$GK$318,$CI$2,FALSE)),"",VLOOKUP($B372,'[1]1718  Exp_Rev Access'!$F$7:$GK$318,$CI$2,FALSE))</f>
        <v>0</v>
      </c>
      <c r="CJ372" s="90">
        <f>IF(ISNA(VLOOKUP($B372,'[1]1718  Exp_Rev Access'!$F$7:$GK$318,$CJ$2,FALSE)),"",VLOOKUP($B372,'[1]1718  Exp_Rev Access'!$F$7:$GK$318,$CJ$2,FALSE))</f>
        <v>0</v>
      </c>
      <c r="CK372" s="90">
        <f>IF(ISNA(VLOOKUP($B372,'[1]1718  Exp_Rev Access'!$F$7:$GK$318,$CK$2,FALSE)),"",VLOOKUP($B372,'[1]1718  Exp_Rev Access'!$F$7:$GK$318,$CK$2,FALSE))</f>
        <v>0</v>
      </c>
      <c r="CL372" s="90">
        <f>IF(ISNA(VLOOKUP($B372,'[1]1718  Exp_Rev Access'!$F$7:$GK$318,$CL$2,FALSE)),"",VLOOKUP($B372,'[1]1718  Exp_Rev Access'!$F$7:$GK$318,$CL$2,FALSE))</f>
        <v>0</v>
      </c>
      <c r="CM372" s="90">
        <f>IF(ISNA(VLOOKUP($B372,'[1]1718  Exp_Rev Access'!$F$7:$GK$318,$CM$2,FALSE)),"",VLOOKUP($B372,'[1]1718  Exp_Rev Access'!$F$7:$GK$318,$CM$2,FALSE))</f>
        <v>0</v>
      </c>
      <c r="CN372" s="90">
        <f>IF(ISNA(VLOOKUP($B372,'[1]1718  Exp_Rev Access'!$F$7:$GK$318,$CN$2,FALSE)),"",VLOOKUP($B372,'[1]1718  Exp_Rev Access'!$F$7:$GK$318,$CN$2,FALSE))</f>
        <v>0</v>
      </c>
      <c r="CO372" s="90">
        <f>IF(ISNA(VLOOKUP($B372,'[1]1718  Exp_Rev Access'!$F$7:$GK$318,$CO$2,FALSE)),"",VLOOKUP($B372,'[1]1718  Exp_Rev Access'!$F$7:$GK$318,$CO$2,FALSE))</f>
        <v>0</v>
      </c>
      <c r="CP372" s="90">
        <f>IF(ISNA(VLOOKUP($B372,'[1]1718  Exp_Rev Access'!$F$7:$GK$318,$CP$2,FALSE)),"",VLOOKUP($B372,'[1]1718  Exp_Rev Access'!$F$7:$GK$318,$CP$2,FALSE))</f>
        <v>0</v>
      </c>
      <c r="CQ372" s="90">
        <f>IF(ISNA(VLOOKUP($B372,'[1]1718  Exp_Rev Access'!$F$7:$GK$318,$CQ$2,FALSE)),"",VLOOKUP($B372,'[1]1718  Exp_Rev Access'!$F$7:$GK$318,$CQ$2,FALSE))</f>
        <v>282718.09000000003</v>
      </c>
      <c r="CR372" s="90">
        <f>IF(ISNA(VLOOKUP($B372,'[1]1718  Exp_Rev Access'!$F$7:$GK$318,$CR$2,FALSE)),"",VLOOKUP($B372,'[1]1718  Exp_Rev Access'!$F$7:$GK$318,$CR$2,FALSE))</f>
        <v>0</v>
      </c>
      <c r="CS372" s="90">
        <f>IF(ISNA(VLOOKUP($B372,'[1]1718  Exp_Rev Access'!$F$7:$GK$318,$CS$2,FALSE)),"",VLOOKUP($B372,'[1]1718  Exp_Rev Access'!$F$7:$GK$318,$CS$2,FALSE))</f>
        <v>9804</v>
      </c>
      <c r="CT372" s="90">
        <f>IF(ISNA(VLOOKUP($B372,'[1]1718  Exp_Rev Access'!$F$7:$GK$318,$CT$2,FALSE)),"",VLOOKUP($B372,'[1]1718  Exp_Rev Access'!$F$7:$GK$318,$CT$2,FALSE))</f>
        <v>0</v>
      </c>
      <c r="CU372" s="90">
        <f>IF(ISNA(VLOOKUP($B372,'[1]1718  Exp_Rev Access'!$F$7:$GK$318,$CU$2,FALSE)),"",VLOOKUP($B372,'[1]1718  Exp_Rev Access'!$F$7:$GK$318,$CU$2,FALSE))</f>
        <v>333368.39</v>
      </c>
      <c r="CV372" s="90">
        <f>IF(ISNA(VLOOKUP($B372,'[1]1718  Exp_Rev Access'!$F$7:$GK$318,$CV$2,FALSE)),"",VLOOKUP($B372,'[1]1718  Exp_Rev Access'!$F$7:$GK$318,$CV$2,FALSE))</f>
        <v>43638.6</v>
      </c>
      <c r="CW372" s="90">
        <f>IF(ISNA(VLOOKUP($B372,'[1]1718  Exp_Rev Access'!$F$7:$GK$318,$CW$2,FALSE)),"",VLOOKUP($B372,'[1]1718  Exp_Rev Access'!$F$7:$GK$318,$CW$2,FALSE))</f>
        <v>0</v>
      </c>
      <c r="CX372" s="90">
        <f>IF(ISNA(VLOOKUP($B372,'[1]1718  Exp_Rev Access'!$F$7:$GK$318,$CX$2,FALSE)),"",VLOOKUP($B372,'[1]1718  Exp_Rev Access'!$F$7:$GK$318,$CX$2,FALSE))</f>
        <v>0</v>
      </c>
      <c r="CY372" s="90">
        <f>IF(ISNA(VLOOKUP($B372,'[1]1718  Exp_Rev Access'!$F$7:$GK$318,$CY$2,FALSE)),"",VLOOKUP($B372,'[1]1718  Exp_Rev Access'!$F$7:$GK$318,$CY$2,FALSE))</f>
        <v>0</v>
      </c>
      <c r="CZ372" s="90">
        <f>IF(ISNA(VLOOKUP($B372,'[1]1718  Exp_Rev Access'!$F$7:$GK$318,$CZ$2,FALSE)),"",VLOOKUP($B372,'[1]1718  Exp_Rev Access'!$F$7:$GK$318,$CZ$2,FALSE))</f>
        <v>0</v>
      </c>
      <c r="DA372" s="90">
        <f>IF(ISNA(VLOOKUP($B372,'[1]1718  Exp_Rev Access'!$F$7:$GK$318,$DA$2,FALSE)),"",VLOOKUP($B372,'[1]1718  Exp_Rev Access'!$F$7:$GK$318,$DA$2,FALSE))</f>
        <v>0</v>
      </c>
      <c r="DB372" s="90">
        <f>IF(ISNA(VLOOKUP($B372,'[1]1718  Exp_Rev Access'!$F$7:$GK$318,$DB$2,FALSE)),"",VLOOKUP($B372,'[1]1718  Exp_Rev Access'!$F$7:$GK$318,$DB$2,FALSE))</f>
        <v>0</v>
      </c>
      <c r="DC372" s="90">
        <f>IF(ISNA(VLOOKUP($B372,'[1]1718  Exp_Rev Access'!$F$7:$GK$318,$DC$2,FALSE)),"",VLOOKUP($B372,'[1]1718  Exp_Rev Access'!$F$7:$GK$318,$DC$2,FALSE))</f>
        <v>0</v>
      </c>
      <c r="DD372" s="90">
        <f>IF(ISNA(VLOOKUP($B372,'[1]1718  Exp_Rev Access'!$F$7:$GK$318,$DD$2,FALSE)),"",VLOOKUP($B372,'[1]1718  Exp_Rev Access'!$F$7:$GK$318,$DD$2,FALSE))</f>
        <v>0</v>
      </c>
      <c r="DE372" s="90">
        <f>IF(ISNA(VLOOKUP($B372,'[1]1718  Exp_Rev Access'!$F$7:$GK$318,$DE$2,FALSE)),"",VLOOKUP($B372,'[1]1718  Exp_Rev Access'!$F$7:$GK$318,$DE$2,FALSE))</f>
        <v>0</v>
      </c>
      <c r="DF372" s="90">
        <f>IF(ISNA(VLOOKUP($B372,'[1]1718  Exp_Rev Access'!$F$7:$GK$318,$DF$2,FALSE)),"",VLOOKUP($B372,'[1]1718  Exp_Rev Access'!$F$7:$GK$318,$DF$2,FALSE))</f>
        <v>0</v>
      </c>
      <c r="DG372" s="90">
        <f>IF(ISNA(VLOOKUP($B372,'[1]1718  Exp_Rev Access'!$F$7:$GK$318,$DG$2,FALSE)),"",VLOOKUP($B372,'[1]1718  Exp_Rev Access'!$F$7:$GK$318,$DG$2,FALSE))</f>
        <v>0</v>
      </c>
      <c r="DH372" s="90">
        <f>IF(ISNA(VLOOKUP($B372,'[1]1718  Exp_Rev Access'!$F$7:$GK$318,$DH$2,FALSE)),"",VLOOKUP($B372,'[1]1718  Exp_Rev Access'!$F$7:$GK$318,$DH$2,FALSE))</f>
        <v>0</v>
      </c>
      <c r="DI372" s="90">
        <f>IF(ISNA(VLOOKUP($B372,'[1]1718  Exp_Rev Access'!$F$7:$GK$318,$DI$2,FALSE)),"",VLOOKUP($B372,'[1]1718  Exp_Rev Access'!$F$7:$GK$318,$DI$2,FALSE))</f>
        <v>318730.05</v>
      </c>
      <c r="DJ372" s="90">
        <f>IF(ISNA(VLOOKUP($B372,'[1]1718  Exp_Rev Access'!$F$7:$GK$318,$DJ$2,FALSE)),"",VLOOKUP($B372,'[1]1718  Exp_Rev Access'!$F$7:$GK$318,$DJ$2,FALSE))</f>
        <v>0</v>
      </c>
      <c r="DK372" s="90">
        <f>IF(ISNA(VLOOKUP($B372,'[1]1718  Exp_Rev Access'!$F$7:$GK$318,$DK$2,FALSE)),"",VLOOKUP($B372,'[1]1718  Exp_Rev Access'!$F$7:$GK$318,$DK$2,FALSE))</f>
        <v>0</v>
      </c>
      <c r="DL372" s="90">
        <f>IF(ISNA(VLOOKUP($B372,'[1]1718  Exp_Rev Access'!$F$7:$GK$318,$DL$2,FALSE)),"",VLOOKUP($B372,'[1]1718  Exp_Rev Access'!$F$7:$GK$318,$DL$2,FALSE))</f>
        <v>0</v>
      </c>
      <c r="DM372" s="90">
        <f>IF(ISNA(VLOOKUP($B372,'[1]1718  Exp_Rev Access'!$F$7:$GK$318,$DM$2,FALSE)),"",VLOOKUP($B372,'[1]1718  Exp_Rev Access'!$F$7:$GK$318,$DM$2,FALSE))</f>
        <v>0</v>
      </c>
      <c r="DN372" s="90">
        <f>IF(ISNA(VLOOKUP($B372,'[1]1718  Exp_Rev Access'!$F$7:$GK$318,$DN$2,FALSE)),"",VLOOKUP($B372,'[1]1718  Exp_Rev Access'!$F$7:$GK$318,$DN$2,FALSE))</f>
        <v>0</v>
      </c>
      <c r="DO372" s="90">
        <f>IF(ISNA(VLOOKUP($B372,'[1]1718  Exp_Rev Access'!$F$7:$GK$318,$DO$2,FALSE)),"",VLOOKUP($B372,'[1]1718  Exp_Rev Access'!$F$7:$GK$318,$DO$2,FALSE))</f>
        <v>0</v>
      </c>
      <c r="DP372" s="90">
        <f>IF(ISNA(VLOOKUP($B372,'[1]1718  Exp_Rev Access'!$F$7:$GK$318,$DP$2,FALSE)),"",VLOOKUP($B372,'[1]1718  Exp_Rev Access'!$F$7:$GK$318,$DP$2,FALSE))</f>
        <v>0</v>
      </c>
      <c r="DQ372" s="90">
        <f>IF(ISNA(VLOOKUP($B372,'[1]1718  Exp_Rev Access'!$F$7:$GK$318,$DQ$2,FALSE)),"",VLOOKUP($B372,'[1]1718  Exp_Rev Access'!$F$7:$GK$318,$DQ$2,FALSE))</f>
        <v>0</v>
      </c>
      <c r="DR372" s="90">
        <f>IF(ISNA(VLOOKUP($B372,'[1]1718  Exp_Rev Access'!$F$7:$GK$318,$DR$2,FALSE)),"",VLOOKUP($B372,'[1]1718  Exp_Rev Access'!$F$7:$GK$318,$DR$2,FALSE))</f>
        <v>0</v>
      </c>
      <c r="DS372" s="90">
        <f>IF(ISNA(VLOOKUP($B372,'[1]1718  Exp_Rev Access'!$F$7:$GK$318,$DS$2,FALSE)),"",VLOOKUP($B372,'[1]1718  Exp_Rev Access'!$F$7:$GK$318,$DS$2,FALSE))</f>
        <v>0</v>
      </c>
      <c r="DT372" s="90">
        <f>IF(ISNA(VLOOKUP($B372,'[1]1718  Exp_Rev Access'!$F$7:$GK$318,$DT$2,FALSE)),"",VLOOKUP($B372,'[1]1718  Exp_Rev Access'!$F$7:$GK$318,$DT$2,FALSE))</f>
        <v>0</v>
      </c>
      <c r="DU372" s="90">
        <f>IF(ISNA(VLOOKUP($B372,'[1]1718  Exp_Rev Access'!$F$7:$GK$318,$DU$2,FALSE)),"",VLOOKUP($B372,'[1]1718  Exp_Rev Access'!$F$7:$GK$318,$DU$2,FALSE))</f>
        <v>0</v>
      </c>
      <c r="DV372" s="90">
        <f>IF(ISNA(VLOOKUP($B372,'[1]1718  Exp_Rev Access'!$F$7:$GK$318,$DV$2,FALSE)),"",VLOOKUP($B372,'[1]1718  Exp_Rev Access'!$F$7:$GK$318,$DV$2,FALSE))</f>
        <v>0</v>
      </c>
      <c r="DW372" s="90">
        <f>IF(ISNA(VLOOKUP($B372,'[1]1718  Exp_Rev Access'!$F$7:$GK$318,$DW$2,FALSE)),"",VLOOKUP($B372,'[1]1718  Exp_Rev Access'!$F$7:$GK$318,$DW$2,FALSE))</f>
        <v>0</v>
      </c>
      <c r="DX372" s="90">
        <f>IF(ISNA(VLOOKUP($B372,'[1]1718  Exp_Rev Access'!$F$7:$GK$318,$DX$2,FALSE)),"",VLOOKUP($B372,'[1]1718  Exp_Rev Access'!$F$7:$GK$318,$DX$2,FALSE))</f>
        <v>0</v>
      </c>
      <c r="DY372" s="90">
        <f>IF(ISNA(VLOOKUP($B372,'[1]1718  Exp_Rev Access'!$F$7:$GK$318,$DY$2,FALSE)),"",VLOOKUP($B372,'[1]1718  Exp_Rev Access'!$F$7:$GK$318,$DY$2,FALSE))</f>
        <v>0</v>
      </c>
      <c r="DZ372" s="90">
        <f>IF(ISNA(VLOOKUP($B372,'[1]1718  Exp_Rev Access'!$F$7:$GK$318,$DZ$2,FALSE)),"",VLOOKUP($B372,'[1]1718  Exp_Rev Access'!$F$7:$GK$318,$DZ$2,FALSE))</f>
        <v>0</v>
      </c>
      <c r="EA372" s="90">
        <f>IF(ISNA(VLOOKUP($B372,'[1]1718  Exp_Rev Access'!$F$7:$GK$318,$EA$2,FALSE)),"",VLOOKUP($B372,'[1]1718  Exp_Rev Access'!$F$7:$GK$318,$EA$2,FALSE))</f>
        <v>0</v>
      </c>
      <c r="EB372" s="90">
        <f>IF(ISNA(VLOOKUP($B372,'[1]1718  Exp_Rev Access'!$F$7:$GK$318,$EB$2,FALSE)),"",VLOOKUP($B372,'[1]1718  Exp_Rev Access'!$F$7:$GK$318,$EB$2,FALSE))</f>
        <v>0</v>
      </c>
      <c r="EC372" s="90">
        <f>IF(ISNA(VLOOKUP($B372,'[1]1718  Exp_Rev Access'!$F$7:$GK$318,$EC$2,FALSE)),"",VLOOKUP($B372,'[1]1718  Exp_Rev Access'!$F$7:$GK$318,$EC$2,FALSE))</f>
        <v>0</v>
      </c>
      <c r="ED372" s="90">
        <f>IF(ISNA(VLOOKUP($B372,'[1]1718  Exp_Rev Access'!$F$7:$GK$318,$ED$2,FALSE)),"",VLOOKUP($B372,'[1]1718  Exp_Rev Access'!$F$7:$GK$318,$ED$2,FALSE))</f>
        <v>0</v>
      </c>
      <c r="EE372" s="90">
        <f>IF(ISNA(VLOOKUP($B372,'[1]1718  Exp_Rev Access'!$F$7:$GK$318,$EE$2,FALSE)),"",VLOOKUP($B372,'[1]1718  Exp_Rev Access'!$F$7:$GK$318,$EE$2,FALSE))</f>
        <v>0</v>
      </c>
      <c r="EF372" s="90">
        <f>IF(ISNA(VLOOKUP($B372,'[1]1718  Exp_Rev Access'!$F$7:$GK$318,$EF$2,FALSE)),"",VLOOKUP($B372,'[1]1718  Exp_Rev Access'!$F$7:$GK$318,$EF$2,FALSE))</f>
        <v>0</v>
      </c>
      <c r="EG372" s="90">
        <f>IF(ISNA(VLOOKUP($B372,'[1]1718  Exp_Rev Access'!$F$7:$GK$318,$EG$2,FALSE)),"",VLOOKUP($B372,'[1]1718  Exp_Rev Access'!$F$7:$GK$318,$EG$2,FALSE))</f>
        <v>0</v>
      </c>
      <c r="EH372" s="90">
        <f>IF(ISNA(VLOOKUP($B372,'[1]1718  Exp_Rev Access'!$F$7:$GK$318,$EH$2,FALSE)),"",VLOOKUP($B372,'[1]1718  Exp_Rev Access'!$F$7:$GK$318,$EH$2,FALSE))</f>
        <v>0</v>
      </c>
      <c r="EI372" s="90">
        <f>IF(ISNA(VLOOKUP($B372,'[1]1718  Exp_Rev Access'!$F$7:$GK$318,$EI$2,FALSE)),"",VLOOKUP($B372,'[1]1718  Exp_Rev Access'!$F$7:$GK$318,$EI$2,FALSE))</f>
        <v>0</v>
      </c>
      <c r="EJ372" s="90">
        <f>IF(ISNA(VLOOKUP($B372,'[1]1718  Exp_Rev Access'!$F$7:$GK$318,$EJ$2,FALSE)),"",VLOOKUP($B372,'[1]1718  Exp_Rev Access'!$F$7:$GK$318,$EJ$2,FALSE))</f>
        <v>0</v>
      </c>
      <c r="EK372" s="90">
        <f>IF(ISNA(VLOOKUP($B372,'[1]1718  Exp_Rev Access'!$F$7:$GK$318,$EK$2,FALSE)),"",VLOOKUP($B372,'[1]1718  Exp_Rev Access'!$F$7:$GK$318,$EK$2,FALSE))</f>
        <v>0</v>
      </c>
      <c r="EL372" s="90">
        <f>IF(ISNA(VLOOKUP($B372,'[1]1718  Exp_Rev Access'!$F$7:$GK$318,$EL$2,FALSE)),"",VLOOKUP($B372,'[1]1718  Exp_Rev Access'!$F$7:$GK$318,$EL$2,FALSE))</f>
        <v>0</v>
      </c>
      <c r="EM372" s="90">
        <f>IF(ISNA(VLOOKUP($B372,'[1]1718  Exp_Rev Access'!$F$7:$GK$318,$EM$2,FALSE)),"",VLOOKUP($B372,'[1]1718  Exp_Rev Access'!$F$7:$GK$318,$EM$2,FALSE))</f>
        <v>0</v>
      </c>
      <c r="EN372" s="90">
        <f>IF(ISNA(VLOOKUP($B372,'[1]1718  Exp_Rev Access'!$F$7:$GK$318,$EN$2,FALSE)),"",VLOOKUP($B372,'[1]1718  Exp_Rev Access'!$F$7:$GK$318,$EN$2,FALSE))</f>
        <v>0</v>
      </c>
      <c r="EO372" s="90">
        <f>IF(ISNA(VLOOKUP($B372,'[1]1718  Exp_Rev Access'!$F$7:$GK$318,$EO$2,FALSE)),"",VLOOKUP($B372,'[1]1718  Exp_Rev Access'!$F$7:$GK$318,$EO$2,FALSE))</f>
        <v>46022.38</v>
      </c>
      <c r="EP372" s="90">
        <f>IF(ISNA(VLOOKUP($B372,'[1]1718  Exp_Rev Access'!$F$7:$GK$318,$EP$2,FALSE)),"",VLOOKUP($B372,'[1]1718  Exp_Rev Access'!$F$7:$GK$318,$EP$2,FALSE))</f>
        <v>0</v>
      </c>
      <c r="EQ372" s="90">
        <f>IF(ISNA(VLOOKUP($B372,'[1]1718  Exp_Rev Access'!$F$7:$GK$318,$EQ$2,FALSE)),"",VLOOKUP($B372,'[1]1718  Exp_Rev Access'!$F$7:$GK$318,$EQ$2,FALSE))</f>
        <v>0</v>
      </c>
      <c r="ER372" s="90">
        <f>IF(ISNA(VLOOKUP($B372,'[1]1718  Exp_Rev Access'!$F$7:$GK$318,$ER$2,FALSE)),"",VLOOKUP($B372,'[1]1718  Exp_Rev Access'!$F$7:$GK$318,$ER$2,FALSE))</f>
        <v>0</v>
      </c>
      <c r="ES372" s="90">
        <f>IF(ISNA(VLOOKUP($B372,'[1]1718  Exp_Rev Access'!$F$7:$GK$318,$ES$2,FALSE)),"",VLOOKUP($B372,'[1]1718  Exp_Rev Access'!$F$7:$GK$318,$ES$2,FALSE))</f>
        <v>0</v>
      </c>
      <c r="ET372" s="90">
        <f>IF(ISNA(VLOOKUP($B372,'[1]1718  Exp_Rev Access'!$F$7:$GK$318,$ET$2,FALSE)),"",VLOOKUP($B372,'[1]1718  Exp_Rev Access'!$F$7:$GK$318,$ET$2,FALSE))</f>
        <v>0</v>
      </c>
      <c r="EU372" s="90">
        <f>IF(ISNA(VLOOKUP($B372,'[1]1718  Exp_Rev Access'!$F$7:$GK$318,$EU$2,FALSE)),"",VLOOKUP($B372,'[1]1718  Exp_Rev Access'!$F$7:$GK$318,$EU$2,FALSE))</f>
        <v>0</v>
      </c>
      <c r="EV372" s="90">
        <f>IF(ISNA(VLOOKUP($B372,'[1]1718  Exp_Rev Access'!$F$7:$GK$318,$EV$2,FALSE)),"",VLOOKUP($B372,'[1]1718  Exp_Rev Access'!$F$7:$GK$318,$EV$2,FALSE))</f>
        <v>33184.300000000003</v>
      </c>
      <c r="EW372" s="90">
        <f>IF(ISNA(VLOOKUP($B372,'[1]1718  Exp_Rev Access'!$F$7:$GK$318,$EW$2,FALSE)),"",VLOOKUP($B372,'[1]1718  Exp_Rev Access'!$F$7:$GK$318,$EW$2,FALSE))</f>
        <v>0</v>
      </c>
      <c r="EX372" s="90">
        <f>IF(ISNA(VLOOKUP($B372,'[1]1718  Exp_Rev Access'!$F$7:$GK$318,$EX$2,FALSE)),"",VLOOKUP($B372,'[1]1718  Exp_Rev Access'!$F$7:$GK$318,$EX$2,FALSE))</f>
        <v>0</v>
      </c>
      <c r="EY372" s="90">
        <f>IF(ISNA(VLOOKUP($B372,'[1]1718  Exp_Rev Access'!$F$7:$GK$318,$EY$2,FALSE)),"",VLOOKUP($B372,'[1]1718  Exp_Rev Access'!$F$7:$GK$318,$EY$2,FALSE))</f>
        <v>0</v>
      </c>
      <c r="EZ372" s="90">
        <f>IF(ISNA(VLOOKUP($B372,'[1]1718  Exp_Rev Access'!$F$7:$GK$318,$EZ$2,FALSE)),"",VLOOKUP($B372,'[1]1718  Exp_Rev Access'!$F$7:$GK$318,$EZ$2,FALSE))</f>
        <v>0</v>
      </c>
      <c r="FA372" s="90">
        <f>IF(ISNA(VLOOKUP($B372,'[1]1718  Exp_Rev Access'!$F$7:$GK$318,$FA$2,FALSE)),"",VLOOKUP($B372,'[1]1718  Exp_Rev Access'!$F$7:$GK$318,$FA$2,FALSE))</f>
        <v>0</v>
      </c>
      <c r="FB372" s="90">
        <f>IF(ISNA(VLOOKUP($B372,'[1]1718  Exp_Rev Access'!$F$7:$GK$318,$FB$2,FALSE)),"",VLOOKUP($B372,'[1]1718  Exp_Rev Access'!$F$7:$GK$318,$FB$2,FALSE))</f>
        <v>0</v>
      </c>
      <c r="FC372" s="90">
        <f>IF(ISNA(VLOOKUP($B372,'[1]1718  Exp_Rev Access'!$F$7:$GK$318,$FC$2,FALSE)),"",VLOOKUP($B372,'[1]1718  Exp_Rev Access'!$F$7:$GK$318,$FC$2,FALSE))</f>
        <v>0</v>
      </c>
      <c r="FD372" s="90">
        <f>IF(ISNA(VLOOKUP($B372,'[1]1718  Exp_Rev Access'!$F$7:$GK$318,$FD$2,FALSE)),"",VLOOKUP($B372,'[1]1718  Exp_Rev Access'!$F$7:$GK$318,$FD$2,FALSE))</f>
        <v>0</v>
      </c>
      <c r="FE372" s="90">
        <f>IF(ISNA(VLOOKUP($B372,'[1]1718  Exp_Rev Access'!$F$7:$GK$318,$FE$2,FALSE)),"",VLOOKUP($B372,'[1]1718  Exp_Rev Access'!$F$7:$GK$318,$FE$2,FALSE))</f>
        <v>0</v>
      </c>
      <c r="FF372" s="90">
        <f>IF(ISNA(VLOOKUP($B372,'[1]1718  Exp_Rev Access'!$F$7:$GK$318,$FF$2,FALSE)),"",VLOOKUP($B372,'[1]1718  Exp_Rev Access'!$F$7:$GK$318,$FF$2,FALSE))</f>
        <v>0</v>
      </c>
      <c r="FG372" s="90">
        <f>IF(ISNA(VLOOKUP($B372,'[1]1718  Exp_Rev Access'!$F$7:$GK$318,$FG$2,FALSE)),"",VLOOKUP($B372,'[1]1718  Exp_Rev Access'!$F$7:$GK$318,$FG$2,FALSE))</f>
        <v>0</v>
      </c>
      <c r="FH372" s="90">
        <f>IF(ISNA(VLOOKUP($B372,'[1]1718  Exp_Rev Access'!$F$7:$GK$318,$FH$2,FALSE)),"",VLOOKUP($B372,'[1]1718  Exp_Rev Access'!$F$7:$GK$318,$FH$2,FALSE))</f>
        <v>0</v>
      </c>
      <c r="FI372" s="90">
        <f>IF(ISNA(VLOOKUP($B372,'[1]1718  Exp_Rev Access'!$F$7:$GK$318,$FI$2,FALSE)),"",VLOOKUP($B372,'[1]1718  Exp_Rev Access'!$F$7:$GK$318,$FI$2,FALSE))</f>
        <v>0</v>
      </c>
      <c r="FJ372" s="90">
        <f>IF(ISNA(VLOOKUP($B372,'[1]1718  Exp_Rev Access'!$F$7:$GK$318,$FJ$2,FALSE)),"",VLOOKUP($B372,'[1]1718  Exp_Rev Access'!$F$7:$GK$318,$FJ$2,FALSE))</f>
        <v>0</v>
      </c>
      <c r="FK372" s="90">
        <f>IF(ISNA(VLOOKUP($B372,'[1]1718  Exp_Rev Access'!$F$7:$GK$318,$FK$2,FALSE)),"",VLOOKUP($B372,'[1]1718  Exp_Rev Access'!$F$7:$GK$318,$FK$2,FALSE))</f>
        <v>0</v>
      </c>
      <c r="FL372" s="90">
        <f>IF(ISNA(VLOOKUP($B372,'[1]1718  Exp_Rev Access'!$F$7:$GK$318,$FL$2,FALSE)),"",VLOOKUP($B372,'[1]1718  Exp_Rev Access'!$F$7:$GK$318,$FL$2,FALSE))</f>
        <v>0</v>
      </c>
      <c r="FM372" s="90">
        <f>IF(ISNA(VLOOKUP($B372,'[1]1718  Exp_Rev Access'!$F$7:$GK$318,$FM$2,FALSE)),"",VLOOKUP($B372,'[1]1718  Exp_Rev Access'!$F$7:$GK$318,$FM$2,FALSE))</f>
        <v>0</v>
      </c>
      <c r="FN372" s="90">
        <f>IF(ISNA(VLOOKUP($B372,'[1]1718  Exp_Rev Access'!$F$7:$GK$318,$FN$2,FALSE)),"",VLOOKUP($B372,'[1]1718  Exp_Rev Access'!$F$7:$GK$318,$FN$2,FALSE))</f>
        <v>0</v>
      </c>
      <c r="FO372" s="90">
        <f>IF(ISNA(VLOOKUP($B372,'[1]1718  Exp_Rev Access'!$F$7:$GK$318,$FO$2,FALSE)),"",VLOOKUP($B372,'[1]1718  Exp_Rev Access'!$F$7:$GK$318,$FO$2,FALSE))</f>
        <v>0</v>
      </c>
      <c r="FP372" s="90">
        <f>IF(ISNA(VLOOKUP($B372,'[1]1718  Exp_Rev Access'!$F$7:$GK$318,$FP$2,FALSE)),"",VLOOKUP($B372,'[1]1718  Exp_Rev Access'!$F$7:$GK$318,$FP$2,FALSE))</f>
        <v>0</v>
      </c>
      <c r="FQ372" s="90">
        <f>IF(ISNA(VLOOKUP($B372,'[1]1718  Exp_Rev Access'!$F$7:$GK$318,$FQ$2,FALSE)),"",VLOOKUP($B372,'[1]1718  Exp_Rev Access'!$F$7:$GK$318,$FQ$2,FALSE))</f>
        <v>0</v>
      </c>
      <c r="FR372" s="90">
        <f>IF(ISNA(VLOOKUP($B372,'[1]1718  Exp_Rev Access'!$F$7:$GK$318,$FR$2,FALSE)),"",VLOOKUP($B372,'[1]1718  Exp_Rev Access'!$F$7:$GK$318,$FR$2,FALSE))</f>
        <v>19538.23</v>
      </c>
      <c r="FS372" s="56">
        <f t="shared" si="952"/>
        <v>1087004.0399999998</v>
      </c>
      <c r="FT372" s="92">
        <f t="shared" si="953"/>
        <v>6.7646263734872467E-2</v>
      </c>
      <c r="FU372" s="94">
        <f t="shared" si="954"/>
        <v>861.60751426759646</v>
      </c>
      <c r="FV372" s="95">
        <f>IF(ISNA(VLOOKUP($B372,'[1]1718  Exp_Rev Access'!$F$7:$GK$318,$FV$2,FALSE)),"",VLOOKUP($B372,'[1]1718  Exp_Rev Access'!$F$7:$GK$318,$FV$2,FALSE))</f>
        <v>0</v>
      </c>
      <c r="FW372" s="95">
        <f>IF(ISNA(VLOOKUP($B372,'[1]1718  Exp_Rev Access'!$F$7:$GK$318,$FW$2,FALSE)),"",VLOOKUP($B372,'[1]1718  Exp_Rev Access'!$F$7:$GK$318,$FW$2,FALSE))</f>
        <v>0</v>
      </c>
      <c r="FX372" s="95">
        <f>IF(ISNA(VLOOKUP($B372,'[1]1718  Exp_Rev Access'!$F$7:$GK$318,$FX$2,FALSE)),"",VLOOKUP($B372,'[1]1718  Exp_Rev Access'!$F$7:$GK$318,$FX$2,FALSE))</f>
        <v>0</v>
      </c>
      <c r="FY372" s="95">
        <f>IF(ISNA(VLOOKUP($B372,'[1]1718  Exp_Rev Access'!$F$7:$GK$318,$FY$2,FALSE)),"",VLOOKUP($B372,'[1]1718  Exp_Rev Access'!$F$7:$GK$318,$FY$2,FALSE))</f>
        <v>0</v>
      </c>
      <c r="FZ372" s="95">
        <f>IF(ISNA(VLOOKUP($B372,'[1]1718  Exp_Rev Access'!$F$7:$GK$318,$FZ$2,FALSE)),"",VLOOKUP($B372,'[1]1718  Exp_Rev Access'!$F$7:$GK$318,$FZ$2,FALSE))</f>
        <v>0</v>
      </c>
      <c r="GA372" s="95">
        <f>IF(ISNA(VLOOKUP($B372,'[1]1718  Exp_Rev Access'!$F$7:$GK$318,$GA$2,FALSE)),"",VLOOKUP($B372,'[1]1718  Exp_Rev Access'!$F$7:$GK$318,$GA$2,FALSE))</f>
        <v>0</v>
      </c>
      <c r="GB372" s="95">
        <f>IF(ISNA(VLOOKUP($B372,'[1]1718  Exp_Rev Access'!$F$7:$GK$318,$GB$2,FALSE)),"",VLOOKUP($B372,'[1]1718  Exp_Rev Access'!$F$7:$GK$318,$GB$2,FALSE))</f>
        <v>0</v>
      </c>
      <c r="GC372" s="95">
        <f>IF(ISNA(VLOOKUP($B372,'[1]1718  Exp_Rev Access'!$F$7:$GK$318,$GC$2,FALSE)),"",VLOOKUP($B372,'[1]1718  Exp_Rev Access'!$F$7:$GK$318,$GC$2,FALSE))</f>
        <v>0</v>
      </c>
      <c r="GD372" s="95">
        <f>IF(ISNA(VLOOKUP($B372,'[1]1718  Exp_Rev Access'!$F$7:$GK$318,$GD$2,FALSE)),"",VLOOKUP($B372,'[1]1718  Exp_Rev Access'!$F$7:$GK$318,$GD$2,FALSE))</f>
        <v>0</v>
      </c>
      <c r="GE372" s="95">
        <f>IF(ISNA(VLOOKUP($B372,'[1]1718  Exp_Rev Access'!$F$7:$GK$318,$GE$2,FALSE)),"",VLOOKUP($B372,'[1]1718  Exp_Rev Access'!$F$7:$GK$318,$GE$2,FALSE))</f>
        <v>0</v>
      </c>
      <c r="GF372" s="95">
        <f>IF(ISNA(VLOOKUP($B372,'[1]1718  Exp_Rev Access'!$F$7:$GK$318,$GF$2,FALSE)),"",VLOOKUP($B372,'[1]1718  Exp_Rev Access'!$F$7:$GK$318,$GF$2,FALSE))</f>
        <v>0</v>
      </c>
      <c r="GG372" s="95">
        <f>IF(ISNA(VLOOKUP($B372,'[1]1718  Exp_Rev Access'!$F$7:$GK$318,$GG$2,FALSE)),"",VLOOKUP($B372,'[1]1718  Exp_Rev Access'!$F$7:$GK$318,$GG$2,FALSE))</f>
        <v>0</v>
      </c>
      <c r="GH372" s="95">
        <f>IF(ISNA(VLOOKUP($B372,'[1]1718  Exp_Rev Access'!$F$7:$GK$318,$GH$2,FALSE)),"",VLOOKUP($B372,'[1]1718  Exp_Rev Access'!$F$7:$GK$318,$GH$2,FALSE))</f>
        <v>0</v>
      </c>
      <c r="GI372" s="95">
        <f>IF(ISNA(VLOOKUP($B372,'[1]1718  Exp_Rev Access'!$F$7:$GK$318,$GI$2,FALSE)),"",VLOOKUP($B372,'[1]1718  Exp_Rev Access'!$F$7:$GK$318,$GI$2,FALSE))</f>
        <v>0</v>
      </c>
      <c r="GJ372" s="95">
        <f>IF(ISNA(VLOOKUP($B372,'[1]1718  Exp_Rev Access'!$F$7:$GK$318,$GJ$2,FALSE)),"",VLOOKUP($B372,'[1]1718  Exp_Rev Access'!$F$7:$GK$318,$GJ$2,FALSE))</f>
        <v>0</v>
      </c>
      <c r="GK372" s="95">
        <f>IF(ISNA(VLOOKUP($B372,'[1]1718  Exp_Rev Access'!$F$7:$GK$318,$GK$2,FALSE)),"",VLOOKUP($B372,'[1]1718  Exp_Rev Access'!$F$7:$GK$318,$GK$2,FALSE))</f>
        <v>2500</v>
      </c>
      <c r="GL372" s="95">
        <f>IF(ISNA(VLOOKUP($B372,'[1]1718  Exp_Rev Access'!$F$7:$GK$318,$GL$2,FALSE)),"",VLOOKUP($B372,'[1]1718  Exp_Rev Access'!$F$7:$GK$318,$GL$2,FALSE))</f>
        <v>0</v>
      </c>
      <c r="GM372" s="95">
        <f>IF(ISNA(VLOOKUP($B372,'[1]1718  Exp_Rev Access'!$F$7:$GK$318,$GM$2,FALSE)),"",VLOOKUP($B372,'[1]1718  Exp_Rev Access'!$F$7:$GK$318,$GM$2,FALSE))</f>
        <v>0</v>
      </c>
      <c r="GN372" s="95">
        <f>IF(ISNA(VLOOKUP($B372,'[1]1718  Exp_Rev Access'!$F$7:$GK$318,$GN$2,FALSE)),"",VLOOKUP($B372,'[1]1718  Exp_Rev Access'!$F$7:$GK$318,$GN$2,FALSE))</f>
        <v>0</v>
      </c>
      <c r="GO372" s="95">
        <f>IF(ISNA(VLOOKUP($B372,'[1]1718  Exp_Rev Access'!$F$7:$GK$318,$GO$2,FALSE)),"",VLOOKUP($B372,'[1]1718  Exp_Rev Access'!$F$7:$GK$318,$GO$2,FALSE))</f>
        <v>0</v>
      </c>
      <c r="GP372" s="95">
        <f>IF(ISNA(VLOOKUP($B372,'[1]1718  Exp_Rev Access'!$F$7:$GK$318,$GP$2,FALSE)),"",VLOOKUP($B372,'[1]1718  Exp_Rev Access'!$F$7:$GK$318,$GP$2,FALSE))</f>
        <v>0</v>
      </c>
      <c r="GQ372" s="95">
        <f>IF(ISNA(VLOOKUP($B372,'[1]1718  Exp_Rev Access'!$F$7:$GK$318,$GQ$2,FALSE)),"",VLOOKUP($B372,'[1]1718  Exp_Rev Access'!$F$7:$GK$318,$GQ$2,FALSE))</f>
        <v>0</v>
      </c>
      <c r="GR372" s="95">
        <f>IF(ISNA(VLOOKUP($B372,'[1]1718  Exp_Rev Access'!$F$7:$GK$318,$GR$2,FALSE)),"",VLOOKUP($B372,'[1]1718  Exp_Rev Access'!$F$7:$GK$318,$GR$2,FALSE))</f>
        <v>0</v>
      </c>
      <c r="GS372" s="95">
        <f>IF(ISNA(VLOOKUP($B372,'[1]1718  Exp_Rev Access'!$F$7:$GK$318,$GS$2,FALSE)),"",VLOOKUP($B372,'[1]1718  Exp_Rev Access'!$F$7:$GK$318,$GS$2,FALSE))</f>
        <v>0</v>
      </c>
      <c r="GT372" s="95">
        <f>IF(ISNA(VLOOKUP($B372,'[1]1718  Exp_Rev Access'!$F$7:$GK$318,$GT$2,FALSE)),"",VLOOKUP($B372,'[1]1718  Exp_Rev Access'!$F$7:$GK$318,$GT$2,FALSE))</f>
        <v>0</v>
      </c>
      <c r="GU372" s="56">
        <f t="shared" si="955"/>
        <v>2500</v>
      </c>
      <c r="GV372" s="92">
        <f t="shared" si="956"/>
        <v>1.5557960514772437E-4</v>
      </c>
      <c r="GW372" s="96">
        <f t="shared" si="957"/>
        <v>1.9816106531388711</v>
      </c>
      <c r="HE372" s="97"/>
      <c r="HF372" s="97"/>
      <c r="HG372" s="97"/>
      <c r="HH372" s="97"/>
      <c r="HI372" s="97"/>
      <c r="HJ372" s="97"/>
      <c r="HK372" s="97"/>
      <c r="HL372" s="97"/>
      <c r="HM372" s="97"/>
      <c r="HN372" s="97"/>
    </row>
    <row r="373" spans="1:222" x14ac:dyDescent="0.3">
      <c r="A373" s="73"/>
      <c r="B373" s="106" t="s">
        <v>737</v>
      </c>
      <c r="C373" s="89" t="s">
        <v>833</v>
      </c>
      <c r="D373" s="75">
        <f>IF(ISNA(VLOOKUP($B373,'[1]1718 enrollment_Rev_Exp by size'!$A$7:H703,3,FALSE)),"",VLOOKUP($B373,'[1]1718 enrollment_Rev_Exp by size'!$A$7:$G$350,3,FALSE))</f>
        <v>132.19999999999999</v>
      </c>
      <c r="E373" s="76">
        <f>IF(ISNA(VLOOKUP($B373,'[1]1718 enrollment_Rev_Exp by size'!$A$7:I706,5,FALSE)),"",VLOOKUP($B373,'[1]1718 enrollment_Rev_Exp by size'!$A$7:$G$350,5,FALSE))</f>
        <v>1204058.6100000001</v>
      </c>
      <c r="F373" s="70">
        <f t="shared" si="939"/>
        <v>1204058.6100000001</v>
      </c>
      <c r="G373" s="70">
        <f t="shared" si="940"/>
        <v>0</v>
      </c>
      <c r="H373" s="90">
        <f>IF(ISNA(VLOOKUP($B373,'[1]1718  Exp_Rev Access'!$F$7:$GK$318,3,FALSE)),"",VLOOKUP($B373,'[1]1718  Exp_Rev Access'!$F$7:$GK$318,3,FALSE))</f>
        <v>0</v>
      </c>
      <c r="I373" s="90">
        <f>IF(ISNA(VLOOKUP($B373,'[1]1718  Exp_Rev Access'!$F$7:$GK$318,4,FALSE)),"",VLOOKUP($B373,'[1]1718  Exp_Rev Access'!$F$7:$GK$318,4,FALSE))</f>
        <v>0</v>
      </c>
      <c r="J373" s="90">
        <f>IF(ISNA(VLOOKUP($B373,'[1]1718  Exp_Rev Access'!$F$7:$GK$318,5,FALSE)),"",VLOOKUP($B373,'[1]1718  Exp_Rev Access'!$F$7:$GK$318,5,FALSE))</f>
        <v>0</v>
      </c>
      <c r="K373" s="90">
        <f>IF(ISNA(VLOOKUP($B373,'[1]1718  Exp_Rev Access'!$F$7:$GK$318,6,FALSE)),"-",VLOOKUP($B373,'[1]1718  Exp_Rev Access'!$F$7:$GK$318,6,FALSE))</f>
        <v>0</v>
      </c>
      <c r="L373" s="90">
        <f>IF(ISNA(VLOOKUP($B373,'[1]1718  Exp_Rev Access'!$F$7:$GK$318,7,FALSE)),"",VLOOKUP($B373,'[1]1718  Exp_Rev Access'!$F$7:$GK$318,7,FALSE))</f>
        <v>0</v>
      </c>
      <c r="M373" s="90">
        <f>IF(ISNA(VLOOKUP($B373,'[1]1718  Exp_Rev Access'!$F$7:$GK$318,8,FALSE)),"",VLOOKUP($B373,'[1]1718  Exp_Rev Access'!$F$7:$GK$318,8,FALSE))</f>
        <v>0</v>
      </c>
      <c r="N373" s="56">
        <f t="shared" si="941"/>
        <v>0</v>
      </c>
      <c r="O373" s="91">
        <f t="shared" si="942"/>
        <v>0</v>
      </c>
      <c r="P373" s="56">
        <f t="shared" si="943"/>
        <v>0</v>
      </c>
      <c r="Q373" s="90">
        <f>IF(ISNA(VLOOKUP($B373,'[1]1718  Exp_Rev Access'!$F$7:$GK$318,10,FALSE)),"",VLOOKUP($B373,'[1]1718  Exp_Rev Access'!$F$7:$GK$318,10,FALSE))</f>
        <v>0</v>
      </c>
      <c r="R373" s="90">
        <f>IF(ISNA(VLOOKUP($B373,'[1]1718  Exp_Rev Access'!$F$7:$GK$318,11,FALSE)),"",VLOOKUP($B373,'[1]1718  Exp_Rev Access'!$F$7:$GK$318,11,FALSE))</f>
        <v>0</v>
      </c>
      <c r="S373" s="90">
        <f>IF(ISNA(VLOOKUP($B373,'[1]1718  Exp_Rev Access'!$F$7:$GK$318,12,FALSE)),"",VLOOKUP($B373,'[1]1718  Exp_Rev Access'!$F$7:$GK$318,12,FALSE))</f>
        <v>0</v>
      </c>
      <c r="T373" s="90">
        <f>IF(ISNA(VLOOKUP($B373,'[1]1718  Exp_Rev Access'!$F$7:$GK$318,13,FALSE)),"",VLOOKUP($B373,'[1]1718  Exp_Rev Access'!$F$7:$GK$318,13,FALSE))</f>
        <v>0</v>
      </c>
      <c r="U373" s="90">
        <f>IF(ISNA(VLOOKUP($B373,'[1]1718  Exp_Rev Access'!$F$7:$GK$318,14,FALSE)),"",VLOOKUP($B373,'[1]1718  Exp_Rev Access'!$F$7:$GK$318,14,FALSE))</f>
        <v>0</v>
      </c>
      <c r="V373" s="90">
        <f>IF(ISNA(VLOOKUP($B373,'[1]1718  Exp_Rev Access'!$F$7:$GK$318,15,FALSE)),"",VLOOKUP($B373,'[1]1718  Exp_Rev Access'!$F$7:$GK$318,15,FALSE))</f>
        <v>0</v>
      </c>
      <c r="W373" s="90">
        <f>IF(ISNA(VLOOKUP($B373,'[1]1718  Exp_Rev Access'!$F$7:$GK$318,16,FALSE)),"",VLOOKUP($B373,'[1]1718  Exp_Rev Access'!$F$7:$GK$318,16,FALSE))</f>
        <v>0</v>
      </c>
      <c r="X373" s="90">
        <f>IF(ISNA(VLOOKUP($B373,'[1]1718  Exp_Rev Access'!$F$7:$GK$318,17,FALSE)),"",VLOOKUP($B373,'[1]1718  Exp_Rev Access'!$F$7:$GK$318,17,FALSE))</f>
        <v>0</v>
      </c>
      <c r="Y373" s="90">
        <f>IF(ISNA(VLOOKUP($B373,'[1]1718  Exp_Rev Access'!$F$7:$GK$318,18,FALSE)),"",VLOOKUP($B373,'[1]1718  Exp_Rev Access'!$F$7:$GK$318,18,FALSE))</f>
        <v>0</v>
      </c>
      <c r="Z373" s="90">
        <f>IF(ISNA(VLOOKUP($B373,'[1]1718  Exp_Rev Access'!$F$7:$GK$318,19,FALSE)),"",VLOOKUP($B373,'[1]1718  Exp_Rev Access'!$F$7:$GK$318,19,FALSE))</f>
        <v>0</v>
      </c>
      <c r="AA373" s="90">
        <f>IF(ISNA(VLOOKUP($B373,'[1]1718  Exp_Rev Access'!$F$7:$GK$318,20,FALSE)),"",VLOOKUP($B373,'[1]1718  Exp_Rev Access'!$F$7:$GK$318,20,FALSE))</f>
        <v>0</v>
      </c>
      <c r="AB373" s="90">
        <f>IF(ISNA(VLOOKUP($B373,'[1]1718  Exp_Rev Access'!$F$7:$GK$318,21,FALSE)),"",VLOOKUP($B373,'[1]1718  Exp_Rev Access'!$F$7:$GK$318,21,FALSE))</f>
        <v>0</v>
      </c>
      <c r="AC373" s="90">
        <f>IF(ISNA(VLOOKUP($B373,'[1]1718  Exp_Rev Access'!$F$7:$GK$318,22,FALSE)),"",VLOOKUP($B373,'[1]1718  Exp_Rev Access'!$F$7:$GK$318,22,FALSE))</f>
        <v>0</v>
      </c>
      <c r="AD373" s="90">
        <f>IF(ISNA(VLOOKUP($B373,'[1]1718  Exp_Rev Access'!$F$7:$GK$318,23,FALSE)),"",VLOOKUP($B373,'[1]1718  Exp_Rev Access'!$F$7:$GK$318,23,FALSE))</f>
        <v>0</v>
      </c>
      <c r="AE373" s="90">
        <f>IF(ISNA(VLOOKUP($B373,'[1]1718  Exp_Rev Access'!$F$7:$GK$318,24,FALSE)),"",VLOOKUP($B373,'[1]1718  Exp_Rev Access'!$F$7:$GK$318,24,FALSE))</f>
        <v>0</v>
      </c>
      <c r="AF373" s="90">
        <f>IF(ISNA(VLOOKUP($B373,'[1]1718  Exp_Rev Access'!$F$7:$GK$318,25,FALSE)),"",VLOOKUP($B373,'[1]1718  Exp_Rev Access'!$F$7:$GK$318,25,FALSE))</f>
        <v>0</v>
      </c>
      <c r="AG373" s="90">
        <f>IF(ISNA(VLOOKUP($B373,'[1]1718  Exp_Rev Access'!$F$7:$GK$318,26,FALSE)),"",VLOOKUP($B373,'[1]1718  Exp_Rev Access'!$F$7:$GK$318,26,FALSE))</f>
        <v>0</v>
      </c>
      <c r="AH373" s="90">
        <f>IF(ISNA(VLOOKUP($B373,'[1]1718  Exp_Rev Access'!$F$7:$GK$318,27,FALSE)),"",VLOOKUP($B373,'[1]1718  Exp_Rev Access'!$F$7:$GK$318,27,FALSE))</f>
        <v>0</v>
      </c>
      <c r="AI373" s="90">
        <f>IF(ISNA(VLOOKUP($B373,'[1]1718  Exp_Rev Access'!$F$7:$GK$318,28,FALSE)),"",VLOOKUP($B373,'[1]1718  Exp_Rev Access'!$F$7:$GK$318,28,FALSE))</f>
        <v>0</v>
      </c>
      <c r="AJ373" s="90">
        <f>IF(ISNA(VLOOKUP($B373,'[1]1718  Exp_Rev Access'!$F$7:$GK$318,29,FALSE)),"",VLOOKUP($B373,'[1]1718  Exp_Rev Access'!$F$7:$GK$318,29,FALSE))</f>
        <v>0</v>
      </c>
      <c r="AK373" s="90">
        <f>IF(ISNA(VLOOKUP($B373,'[1]1718  Exp_Rev Access'!$F$7:$GK$318,30,FALSE)),"",VLOOKUP($B373,'[1]1718  Exp_Rev Access'!$F$7:$GK$318,30,FALSE))</f>
        <v>0</v>
      </c>
      <c r="AL373" s="90">
        <f>IF(ISNA(VLOOKUP($B373,'[1]1718  Exp_Rev Access'!$F$7:$GK$318,31,FALSE)),"",VLOOKUP($B373,'[1]1718  Exp_Rev Access'!$F$7:$GK$318,31,FALSE))</f>
        <v>0</v>
      </c>
      <c r="AM373" s="56">
        <f t="shared" si="944"/>
        <v>0</v>
      </c>
      <c r="AN373" s="92">
        <f t="shared" si="945"/>
        <v>0</v>
      </c>
      <c r="AO373" s="71">
        <f t="shared" si="946"/>
        <v>0</v>
      </c>
      <c r="AP373" s="90">
        <f>IF(ISNA(VLOOKUP($B373,'[1]1718  Exp_Rev Access'!$F$7:$GK$318,33,FALSE)),"",VLOOKUP($B373,'[1]1718  Exp_Rev Access'!$F$7:$GK$318,33,FALSE))</f>
        <v>990485.65</v>
      </c>
      <c r="AQ373" s="90">
        <f>IF(ISNA(VLOOKUP($B373,'[1]1718  Exp_Rev Access'!$F$7:$GK$318,34,FALSE)),"",VLOOKUP($B373,'[1]1718  Exp_Rev Access'!$F$7:$GK$318,34,FALSE))</f>
        <v>0</v>
      </c>
      <c r="AR373" s="90">
        <f>IF(ISNA(VLOOKUP($B373,'[1]1718  Exp_Rev Access'!$F$7:$GK$318,35,FALSE)),"",VLOOKUP($B373,'[1]1718  Exp_Rev Access'!$F$7:$GK$318,35,FALSE))</f>
        <v>0</v>
      </c>
      <c r="AS373" s="90">
        <f>IF(ISNA(VLOOKUP($B373,'[1]1718  Exp_Rev Access'!$F$7:$GK$318,36,FALSE)),"",VLOOKUP($B373,'[1]1718  Exp_Rev Access'!$F$7:$GK$318,36,FALSE))</f>
        <v>0</v>
      </c>
      <c r="AT373" s="90">
        <f>IF(ISNA(VLOOKUP($B373,'[1]1718  Exp_Rev Access'!$F$7:$GK$318,37,FALSE)),"",VLOOKUP($B373,'[1]1718  Exp_Rev Access'!$F$7:$GK$318,37,FALSE))</f>
        <v>0</v>
      </c>
      <c r="AU373" s="56">
        <f t="shared" si="947"/>
        <v>990485.65</v>
      </c>
      <c r="AV373" s="93">
        <f t="shared" si="948"/>
        <v>0.82262245523081301</v>
      </c>
      <c r="AW373" s="56">
        <f t="shared" si="949"/>
        <v>7492.3271558245087</v>
      </c>
      <c r="AX373" s="90">
        <f>IF(ISNA(VLOOKUP($B373,'[1]1718  Exp_Rev Access'!$F$7:$GK$318,39,FALSE)),"",VLOOKUP($B373,'[1]1718  Exp_Rev Access'!$F$7:$GK$318,39,FALSE))</f>
        <v>14113.37</v>
      </c>
      <c r="AY373" s="90">
        <f>IF(ISNA(VLOOKUP($B373,'[1]1718  Exp_Rev Access'!$F$7:$GK$318,40,FALSE)),"",VLOOKUP($B373,'[1]1718  Exp_Rev Access'!$F$7:$GK$318,40,FALSE))</f>
        <v>0</v>
      </c>
      <c r="AZ373" s="90">
        <f>IF(ISNA(VLOOKUP($B373,'[1]1718  Exp_Rev Access'!$F$7:$GK$318,41,FALSE)),"",VLOOKUP($B373,'[1]1718  Exp_Rev Access'!$F$7:$GK$318,41,FALSE))</f>
        <v>0</v>
      </c>
      <c r="BA373" s="90">
        <f>IF(ISNA(VLOOKUP($B373,'[1]1718  Exp_Rev Access'!$F$7:$GK$318,42,FALSE)),"",VLOOKUP($B373,'[1]1718  Exp_Rev Access'!$F$7:$GK$318,42,FALSE))</f>
        <v>0</v>
      </c>
      <c r="BB373" s="90">
        <f>IF(ISNA(VLOOKUP($B373,'[1]1718  Exp_Rev Access'!$F$7:$GK$318,43,FALSE)),"",VLOOKUP($B373,'[1]1718  Exp_Rev Access'!$F$7:$GK$318,43,FALSE))</f>
        <v>0</v>
      </c>
      <c r="BC373" s="90">
        <f>IF(ISNA(VLOOKUP($B373,'[1]1718  Exp_Rev Access'!$F$7:$GK$318,44,FALSE)),"",VLOOKUP($B373,'[1]1718  Exp_Rev Access'!$F$7:$GK$318,44,FALSE))</f>
        <v>87664.15</v>
      </c>
      <c r="BD373" s="90">
        <f>IF(ISNA(VLOOKUP($B373,'[1]1718  Exp_Rev Access'!$F$7:$GK$318,45,FALSE)),"",VLOOKUP($B373,'[1]1718  Exp_Rev Access'!$F$7:$GK$318,45,FALSE))</f>
        <v>0</v>
      </c>
      <c r="BE373" s="90">
        <f>IF(ISNA(VLOOKUP($B373,'[1]1718  Exp_Rev Access'!$F$7:$GK$318,46,FALSE)),"",VLOOKUP($B373,'[1]1718  Exp_Rev Access'!$F$7:$GK$318,46,FALSE))</f>
        <v>0</v>
      </c>
      <c r="BF373" s="90">
        <f>IF(ISNA(VLOOKUP($B373,'[1]1718  Exp_Rev Access'!$F$7:$GK$318,47,FALSE)),"",VLOOKUP($B373,'[1]1718  Exp_Rev Access'!$F$7:$GK$318,47,FALSE))</f>
        <v>0</v>
      </c>
      <c r="BG373" s="90">
        <f>IF(ISNA(VLOOKUP($B373,'[1]1718  Exp_Rev Access'!$F$7:$GK$318,48,FALSE)),"",VLOOKUP($B373,'[1]1718  Exp_Rev Access'!$F$7:$GK$318,48,FALSE))</f>
        <v>0</v>
      </c>
      <c r="BH373" s="90">
        <f>IF(ISNA(VLOOKUP($B373,'[1]1718  Exp_Rev Access'!$F$7:$GK$318,49,FALSE)),"",VLOOKUP($B373,'[1]1718  Exp_Rev Access'!$F$7:$GK$318,49,FALSE))</f>
        <v>0</v>
      </c>
      <c r="BI373" s="90">
        <f>IF(ISNA(VLOOKUP($B373,'[1]1718  Exp_Rev Access'!$F$7:$GK$318,50,FALSE)),"",VLOOKUP($B373,'[1]1718  Exp_Rev Access'!$F$7:$GK$318,50,FALSE))</f>
        <v>0</v>
      </c>
      <c r="BJ373" s="90">
        <f>IF(ISNA(VLOOKUP($B373,'[1]1718  Exp_Rev Access'!$F$7:$GK$318,51,FALSE)),"",VLOOKUP($B373,'[1]1718  Exp_Rev Access'!$F$7:$GK$318,51,FALSE))</f>
        <v>0</v>
      </c>
      <c r="BK373" s="90">
        <f>IF(ISNA(VLOOKUP($B373,'[1]1718  Exp_Rev Access'!$F$7:$GK$318,52,FALSE)),"",VLOOKUP($B373,'[1]1718  Exp_Rev Access'!$F$7:$GK$318,52,FALSE))</f>
        <v>111795.44</v>
      </c>
      <c r="BL373" s="90">
        <f>IF(ISNA(VLOOKUP($B373,'[1]1718  Exp_Rev Access'!$F$7:$GK$318,53,FALSE)),"",VLOOKUP($B373,'[1]1718  Exp_Rev Access'!$F$7:$GK$318,53,FALSE))</f>
        <v>0</v>
      </c>
      <c r="BM373" s="90">
        <f>IF(ISNA(VLOOKUP($B373,'[1]1718  Exp_Rev Access'!$F$7:$GK$318,54,FALSE)),"",VLOOKUP($B373,'[1]1718  Exp_Rev Access'!$F$7:$GK$318,54,FALSE))</f>
        <v>0</v>
      </c>
      <c r="BN373" s="90">
        <f>IF(ISNA(VLOOKUP($B373,'[1]1718  Exp_Rev Access'!$F$7:$GK$318,55,FALSE)),"",VLOOKUP($B373,'[1]1718  Exp_Rev Access'!$F$7:$GK$318,55,FALSE))</f>
        <v>0</v>
      </c>
      <c r="BO373" s="90">
        <f>IF(ISNA(VLOOKUP($B373,'[1]1718  Exp_Rev Access'!$F$7:$GK$318,56,FALSE)),"",VLOOKUP($B373,'[1]1718  Exp_Rev Access'!$F$7:$GK$318,56,FALSE))</f>
        <v>0</v>
      </c>
      <c r="BP373" s="90">
        <f>IF(ISNA(VLOOKUP($B373,'[1]1718  Exp_Rev Access'!$F$7:$GK$318,57,FALSE)),"",VLOOKUP($B373,'[1]1718  Exp_Rev Access'!$F$7:$GK$318,57,FALSE))</f>
        <v>0</v>
      </c>
      <c r="BQ373" s="90">
        <f>IF(ISNA(VLOOKUP($B373,'[1]1718  Exp_Rev Access'!$F$7:$GK$318,58,FALSE)),"",VLOOKUP($B373,'[1]1718  Exp_Rev Access'!$F$7:$GK$318,58,FALSE))</f>
        <v>0</v>
      </c>
      <c r="BR373" s="90">
        <f>IF(ISNA(VLOOKUP($B373,'[1]1718  Exp_Rev Access'!$F$7:$GK$318,59,FALSE)),"",VLOOKUP($B373,'[1]1718  Exp_Rev Access'!$F$7:$GK$318,59,FALSE))</f>
        <v>0</v>
      </c>
      <c r="BS373" s="90">
        <f>IF(ISNA(VLOOKUP($B373,'[1]1718  Exp_Rev Access'!$F$7:$GK$318,60,FALSE)),"",VLOOKUP($B373,'[1]1718  Exp_Rev Access'!$F$7:$GK$318,60,FALSE))</f>
        <v>0</v>
      </c>
      <c r="BT373" s="90">
        <f>IF(ISNA(VLOOKUP($B373,'[1]1718  Exp_Rev Access'!$F$7:$GK$318,61,FALSE)),"",VLOOKUP($B373,'[1]1718  Exp_Rev Access'!$F$7:$GK$318,61,FALSE))</f>
        <v>0</v>
      </c>
      <c r="BU373" s="90">
        <f>IF(ISNA(VLOOKUP($B373,'[1]1718  Exp_Rev Access'!$F$7:$GK$318,62,FALSE)),"",VLOOKUP($B373,'[1]1718  Exp_Rev Access'!$F$7:$GK$318,62,FALSE))</f>
        <v>0</v>
      </c>
      <c r="BV373" s="56">
        <f t="shared" si="893"/>
        <v>213572.96</v>
      </c>
      <c r="BW373" s="92">
        <f t="shared" si="950"/>
        <v>0.17737754476918691</v>
      </c>
      <c r="BX373" s="71">
        <f t="shared" si="951"/>
        <v>1615.5291981845689</v>
      </c>
      <c r="BY373" s="90">
        <f>IF(ISNA(VLOOKUP($B373,'[1]1718  Exp_Rev Access'!$F$7:$GK$318,64,FALSE)),"",VLOOKUP($B373,'[1]1718  Exp_Rev Access'!$F$7:$GK$318,64,FALSE))</f>
        <v>0</v>
      </c>
      <c r="BZ373" s="90">
        <f>IF(ISNA(VLOOKUP($B373,'[1]1718  Exp_Rev Access'!$F$7:$GK$318,65,FALSE)),"",VLOOKUP($B373,'[1]1718  Exp_Rev Access'!$F$7:$GK$318,65,FALSE))</f>
        <v>0</v>
      </c>
      <c r="CA373" s="90">
        <f>IF(ISNA(VLOOKUP($B373,'[1]1718  Exp_Rev Access'!$F$7:$GK$318,66,FALSE)),"",VLOOKUP($B373,'[1]1718  Exp_Rev Access'!$F$7:$GK$318,66,FALSE))</f>
        <v>0</v>
      </c>
      <c r="CB373" s="90">
        <f>IF(ISNA(VLOOKUP($B373,'[1]1718  Exp_Rev Access'!$F$7:$GK$318,67,FALSE)),"",VLOOKUP($B373,'[1]1718  Exp_Rev Access'!$F$7:$GK$318,67,FALSE))</f>
        <v>0</v>
      </c>
      <c r="CC373" s="90">
        <f>IF(ISNA(VLOOKUP($B373,'[1]1718  Exp_Rev Access'!$F$7:$GK$318,68,FALSE)),"",VLOOKUP($B373,'[1]1718  Exp_Rev Access'!$F$7:$GK$318,68,FALSE))</f>
        <v>0</v>
      </c>
      <c r="CD373" s="90">
        <f>IF(ISNA(VLOOKUP($B373,'[1]1718  Exp_Rev Access'!$F$7:$GK$318,69,FALSE)),"",VLOOKUP($B373,'[1]1718  Exp_Rev Access'!$F$7:$GK$318,69,FALSE))</f>
        <v>0</v>
      </c>
      <c r="CE373" s="56">
        <f t="shared" si="881"/>
        <v>0</v>
      </c>
      <c r="CF373" s="92">
        <f t="shared" si="896"/>
        <v>0</v>
      </c>
      <c r="CG373" s="78">
        <f t="shared" si="897"/>
        <v>0</v>
      </c>
      <c r="CH373" s="90">
        <f>IF(ISNA(VLOOKUP($B373,'[1]1718  Exp_Rev Access'!$F$7:$GK$318,$CH$2,FALSE)),"",VLOOKUP($B373,'[1]1718  Exp_Rev Access'!$F$7:$GK$318,$CH$2,FALSE))</f>
        <v>0</v>
      </c>
      <c r="CI373" s="90">
        <f>IF(ISNA(VLOOKUP($B373,'[1]1718  Exp_Rev Access'!$F$7:$GK$318,$CI$2,FALSE)),"",VLOOKUP($B373,'[1]1718  Exp_Rev Access'!$F$7:$GK$318,$CI$2,FALSE))</f>
        <v>0</v>
      </c>
      <c r="CJ373" s="90">
        <f>IF(ISNA(VLOOKUP($B373,'[1]1718  Exp_Rev Access'!$F$7:$GK$318,$CJ$2,FALSE)),"",VLOOKUP($B373,'[1]1718  Exp_Rev Access'!$F$7:$GK$318,$CJ$2,FALSE))</f>
        <v>0</v>
      </c>
      <c r="CK373" s="90">
        <f>IF(ISNA(VLOOKUP($B373,'[1]1718  Exp_Rev Access'!$F$7:$GK$318,$CK$2,FALSE)),"",VLOOKUP($B373,'[1]1718  Exp_Rev Access'!$F$7:$GK$318,$CK$2,FALSE))</f>
        <v>0</v>
      </c>
      <c r="CL373" s="90">
        <f>IF(ISNA(VLOOKUP($B373,'[1]1718  Exp_Rev Access'!$F$7:$GK$318,$CL$2,FALSE)),"",VLOOKUP($B373,'[1]1718  Exp_Rev Access'!$F$7:$GK$318,$CL$2,FALSE))</f>
        <v>0</v>
      </c>
      <c r="CM373" s="90">
        <f>IF(ISNA(VLOOKUP($B373,'[1]1718  Exp_Rev Access'!$F$7:$GK$318,$CM$2,FALSE)),"",VLOOKUP($B373,'[1]1718  Exp_Rev Access'!$F$7:$GK$318,$CM$2,FALSE))</f>
        <v>0</v>
      </c>
      <c r="CN373" s="90">
        <f>IF(ISNA(VLOOKUP($B373,'[1]1718  Exp_Rev Access'!$F$7:$GK$318,$CN$2,FALSE)),"",VLOOKUP($B373,'[1]1718  Exp_Rev Access'!$F$7:$GK$318,$CN$2,FALSE))</f>
        <v>0</v>
      </c>
      <c r="CO373" s="90">
        <f>IF(ISNA(VLOOKUP($B373,'[1]1718  Exp_Rev Access'!$F$7:$GK$318,$CO$2,FALSE)),"",VLOOKUP($B373,'[1]1718  Exp_Rev Access'!$F$7:$GK$318,$CO$2,FALSE))</f>
        <v>0</v>
      </c>
      <c r="CP373" s="90">
        <f>IF(ISNA(VLOOKUP($B373,'[1]1718  Exp_Rev Access'!$F$7:$GK$318,$CP$2,FALSE)),"",VLOOKUP($B373,'[1]1718  Exp_Rev Access'!$F$7:$GK$318,$CP$2,FALSE))</f>
        <v>0</v>
      </c>
      <c r="CQ373" s="90">
        <f>IF(ISNA(VLOOKUP($B373,'[1]1718  Exp_Rev Access'!$F$7:$GK$318,$CQ$2,FALSE)),"",VLOOKUP($B373,'[1]1718  Exp_Rev Access'!$F$7:$GK$318,$CQ$2,FALSE))</f>
        <v>0</v>
      </c>
      <c r="CR373" s="90">
        <f>IF(ISNA(VLOOKUP($B373,'[1]1718  Exp_Rev Access'!$F$7:$GK$318,$CR$2,FALSE)),"",VLOOKUP($B373,'[1]1718  Exp_Rev Access'!$F$7:$GK$318,$CR$2,FALSE))</f>
        <v>0</v>
      </c>
      <c r="CS373" s="90">
        <f>IF(ISNA(VLOOKUP($B373,'[1]1718  Exp_Rev Access'!$F$7:$GK$318,$CS$2,FALSE)),"",VLOOKUP($B373,'[1]1718  Exp_Rev Access'!$F$7:$GK$318,$CS$2,FALSE))</f>
        <v>0</v>
      </c>
      <c r="CT373" s="90">
        <f>IF(ISNA(VLOOKUP($B373,'[1]1718  Exp_Rev Access'!$F$7:$GK$318,$CT$2,FALSE)),"",VLOOKUP($B373,'[1]1718  Exp_Rev Access'!$F$7:$GK$318,$CT$2,FALSE))</f>
        <v>0</v>
      </c>
      <c r="CU373" s="90">
        <f>IF(ISNA(VLOOKUP($B373,'[1]1718  Exp_Rev Access'!$F$7:$GK$318,$CU$2,FALSE)),"",VLOOKUP($B373,'[1]1718  Exp_Rev Access'!$F$7:$GK$318,$CU$2,FALSE))</f>
        <v>0</v>
      </c>
      <c r="CV373" s="90">
        <f>IF(ISNA(VLOOKUP($B373,'[1]1718  Exp_Rev Access'!$F$7:$GK$318,$CV$2,FALSE)),"",VLOOKUP($B373,'[1]1718  Exp_Rev Access'!$F$7:$GK$318,$CV$2,FALSE))</f>
        <v>0</v>
      </c>
      <c r="CW373" s="90">
        <f>IF(ISNA(VLOOKUP($B373,'[1]1718  Exp_Rev Access'!$F$7:$GK$318,$CW$2,FALSE)),"",VLOOKUP($B373,'[1]1718  Exp_Rev Access'!$F$7:$GK$318,$CW$2,FALSE))</f>
        <v>0</v>
      </c>
      <c r="CX373" s="90">
        <f>IF(ISNA(VLOOKUP($B373,'[1]1718  Exp_Rev Access'!$F$7:$GK$318,$CX$2,FALSE)),"",VLOOKUP($B373,'[1]1718  Exp_Rev Access'!$F$7:$GK$318,$CX$2,FALSE))</f>
        <v>0</v>
      </c>
      <c r="CY373" s="90">
        <f>IF(ISNA(VLOOKUP($B373,'[1]1718  Exp_Rev Access'!$F$7:$GK$318,$CY$2,FALSE)),"",VLOOKUP($B373,'[1]1718  Exp_Rev Access'!$F$7:$GK$318,$CY$2,FALSE))</f>
        <v>0</v>
      </c>
      <c r="CZ373" s="90">
        <f>IF(ISNA(VLOOKUP($B373,'[1]1718  Exp_Rev Access'!$F$7:$GK$318,$CZ$2,FALSE)),"",VLOOKUP($B373,'[1]1718  Exp_Rev Access'!$F$7:$GK$318,$CZ$2,FALSE))</f>
        <v>0</v>
      </c>
      <c r="DA373" s="90">
        <f>IF(ISNA(VLOOKUP($B373,'[1]1718  Exp_Rev Access'!$F$7:$GK$318,$DA$2,FALSE)),"",VLOOKUP($B373,'[1]1718  Exp_Rev Access'!$F$7:$GK$318,$DA$2,FALSE))</f>
        <v>0</v>
      </c>
      <c r="DB373" s="90">
        <f>IF(ISNA(VLOOKUP($B373,'[1]1718  Exp_Rev Access'!$F$7:$GK$318,$DB$2,FALSE)),"",VLOOKUP($B373,'[1]1718  Exp_Rev Access'!$F$7:$GK$318,$DB$2,FALSE))</f>
        <v>0</v>
      </c>
      <c r="DC373" s="90">
        <f>IF(ISNA(VLOOKUP($B373,'[1]1718  Exp_Rev Access'!$F$7:$GK$318,$DC$2,FALSE)),"",VLOOKUP($B373,'[1]1718  Exp_Rev Access'!$F$7:$GK$318,$DC$2,FALSE))</f>
        <v>0</v>
      </c>
      <c r="DD373" s="90">
        <f>IF(ISNA(VLOOKUP($B373,'[1]1718  Exp_Rev Access'!$F$7:$GK$318,$DD$2,FALSE)),"",VLOOKUP($B373,'[1]1718  Exp_Rev Access'!$F$7:$GK$318,$DD$2,FALSE))</f>
        <v>0</v>
      </c>
      <c r="DE373" s="90">
        <f>IF(ISNA(VLOOKUP($B373,'[1]1718  Exp_Rev Access'!$F$7:$GK$318,$DE$2,FALSE)),"",VLOOKUP($B373,'[1]1718  Exp_Rev Access'!$F$7:$GK$318,$DE$2,FALSE))</f>
        <v>0</v>
      </c>
      <c r="DF373" s="90">
        <f>IF(ISNA(VLOOKUP($B373,'[1]1718  Exp_Rev Access'!$F$7:$GK$318,$DF$2,FALSE)),"",VLOOKUP($B373,'[1]1718  Exp_Rev Access'!$F$7:$GK$318,$DF$2,FALSE))</f>
        <v>0</v>
      </c>
      <c r="DG373" s="90">
        <f>IF(ISNA(VLOOKUP($B373,'[1]1718  Exp_Rev Access'!$F$7:$GK$318,$DG$2,FALSE)),"",VLOOKUP($B373,'[1]1718  Exp_Rev Access'!$F$7:$GK$318,$DG$2,FALSE))</f>
        <v>0</v>
      </c>
      <c r="DH373" s="90">
        <f>IF(ISNA(VLOOKUP($B373,'[1]1718  Exp_Rev Access'!$F$7:$GK$318,$DH$2,FALSE)),"",VLOOKUP($B373,'[1]1718  Exp_Rev Access'!$F$7:$GK$318,$DH$2,FALSE))</f>
        <v>0</v>
      </c>
      <c r="DI373" s="90">
        <f>IF(ISNA(VLOOKUP($B373,'[1]1718  Exp_Rev Access'!$F$7:$GK$318,$DI$2,FALSE)),"",VLOOKUP($B373,'[1]1718  Exp_Rev Access'!$F$7:$GK$318,$DI$2,FALSE))</f>
        <v>0</v>
      </c>
      <c r="DJ373" s="90">
        <f>IF(ISNA(VLOOKUP($B373,'[1]1718  Exp_Rev Access'!$F$7:$GK$318,$DJ$2,FALSE)),"",VLOOKUP($B373,'[1]1718  Exp_Rev Access'!$F$7:$GK$318,$DJ$2,FALSE))</f>
        <v>0</v>
      </c>
      <c r="DK373" s="90">
        <f>IF(ISNA(VLOOKUP($B373,'[1]1718  Exp_Rev Access'!$F$7:$GK$318,$DK$2,FALSE)),"",VLOOKUP($B373,'[1]1718  Exp_Rev Access'!$F$7:$GK$318,$DK$2,FALSE))</f>
        <v>0</v>
      </c>
      <c r="DL373" s="90">
        <f>IF(ISNA(VLOOKUP($B373,'[1]1718  Exp_Rev Access'!$F$7:$GK$318,$DL$2,FALSE)),"",VLOOKUP($B373,'[1]1718  Exp_Rev Access'!$F$7:$GK$318,$DL$2,FALSE))</f>
        <v>0</v>
      </c>
      <c r="DM373" s="90">
        <f>IF(ISNA(VLOOKUP($B373,'[1]1718  Exp_Rev Access'!$F$7:$GK$318,$DM$2,FALSE)),"",VLOOKUP($B373,'[1]1718  Exp_Rev Access'!$F$7:$GK$318,$DM$2,FALSE))</f>
        <v>0</v>
      </c>
      <c r="DN373" s="90">
        <f>IF(ISNA(VLOOKUP($B373,'[1]1718  Exp_Rev Access'!$F$7:$GK$318,$DN$2,FALSE)),"",VLOOKUP($B373,'[1]1718  Exp_Rev Access'!$F$7:$GK$318,$DN$2,FALSE))</f>
        <v>0</v>
      </c>
      <c r="DO373" s="90">
        <f>IF(ISNA(VLOOKUP($B373,'[1]1718  Exp_Rev Access'!$F$7:$GK$318,$DO$2,FALSE)),"",VLOOKUP($B373,'[1]1718  Exp_Rev Access'!$F$7:$GK$318,$DO$2,FALSE))</f>
        <v>0</v>
      </c>
      <c r="DP373" s="90">
        <f>IF(ISNA(VLOOKUP($B373,'[1]1718  Exp_Rev Access'!$F$7:$GK$318,$DP$2,FALSE)),"",VLOOKUP($B373,'[1]1718  Exp_Rev Access'!$F$7:$GK$318,$DP$2,FALSE))</f>
        <v>0</v>
      </c>
      <c r="DQ373" s="90">
        <f>IF(ISNA(VLOOKUP($B373,'[1]1718  Exp_Rev Access'!$F$7:$GK$318,$DQ$2,FALSE)),"",VLOOKUP($B373,'[1]1718  Exp_Rev Access'!$F$7:$GK$318,$DQ$2,FALSE))</f>
        <v>0</v>
      </c>
      <c r="DR373" s="90">
        <f>IF(ISNA(VLOOKUP($B373,'[1]1718  Exp_Rev Access'!$F$7:$GK$318,$DR$2,FALSE)),"",VLOOKUP($B373,'[1]1718  Exp_Rev Access'!$F$7:$GK$318,$DR$2,FALSE))</f>
        <v>0</v>
      </c>
      <c r="DS373" s="90">
        <f>IF(ISNA(VLOOKUP($B373,'[1]1718  Exp_Rev Access'!$F$7:$GK$318,$DS$2,FALSE)),"",VLOOKUP($B373,'[1]1718  Exp_Rev Access'!$F$7:$GK$318,$DS$2,FALSE))</f>
        <v>0</v>
      </c>
      <c r="DT373" s="90">
        <f>IF(ISNA(VLOOKUP($B373,'[1]1718  Exp_Rev Access'!$F$7:$GK$318,$DT$2,FALSE)),"",VLOOKUP($B373,'[1]1718  Exp_Rev Access'!$F$7:$GK$318,$DT$2,FALSE))</f>
        <v>0</v>
      </c>
      <c r="DU373" s="90">
        <f>IF(ISNA(VLOOKUP($B373,'[1]1718  Exp_Rev Access'!$F$7:$GK$318,$DU$2,FALSE)),"",VLOOKUP($B373,'[1]1718  Exp_Rev Access'!$F$7:$GK$318,$DU$2,FALSE))</f>
        <v>0</v>
      </c>
      <c r="DV373" s="90">
        <f>IF(ISNA(VLOOKUP($B373,'[1]1718  Exp_Rev Access'!$F$7:$GK$318,$DV$2,FALSE)),"",VLOOKUP($B373,'[1]1718  Exp_Rev Access'!$F$7:$GK$318,$DV$2,FALSE))</f>
        <v>0</v>
      </c>
      <c r="DW373" s="90">
        <f>IF(ISNA(VLOOKUP($B373,'[1]1718  Exp_Rev Access'!$F$7:$GK$318,$DW$2,FALSE)),"",VLOOKUP($B373,'[1]1718  Exp_Rev Access'!$F$7:$GK$318,$DW$2,FALSE))</f>
        <v>0</v>
      </c>
      <c r="DX373" s="90">
        <f>IF(ISNA(VLOOKUP($B373,'[1]1718  Exp_Rev Access'!$F$7:$GK$318,$DX$2,FALSE)),"",VLOOKUP($B373,'[1]1718  Exp_Rev Access'!$F$7:$GK$318,$DX$2,FALSE))</f>
        <v>0</v>
      </c>
      <c r="DY373" s="90">
        <f>IF(ISNA(VLOOKUP($B373,'[1]1718  Exp_Rev Access'!$F$7:$GK$318,$DY$2,FALSE)),"",VLOOKUP($B373,'[1]1718  Exp_Rev Access'!$F$7:$GK$318,$DY$2,FALSE))</f>
        <v>0</v>
      </c>
      <c r="DZ373" s="90">
        <f>IF(ISNA(VLOOKUP($B373,'[1]1718  Exp_Rev Access'!$F$7:$GK$318,$DZ$2,FALSE)),"",VLOOKUP($B373,'[1]1718  Exp_Rev Access'!$F$7:$GK$318,$DZ$2,FALSE))</f>
        <v>0</v>
      </c>
      <c r="EA373" s="90">
        <f>IF(ISNA(VLOOKUP($B373,'[1]1718  Exp_Rev Access'!$F$7:$GK$318,$EA$2,FALSE)),"",VLOOKUP($B373,'[1]1718  Exp_Rev Access'!$F$7:$GK$318,$EA$2,FALSE))</f>
        <v>0</v>
      </c>
      <c r="EB373" s="90">
        <f>IF(ISNA(VLOOKUP($B373,'[1]1718  Exp_Rev Access'!$F$7:$GK$318,$EB$2,FALSE)),"",VLOOKUP($B373,'[1]1718  Exp_Rev Access'!$F$7:$GK$318,$EB$2,FALSE))</f>
        <v>0</v>
      </c>
      <c r="EC373" s="90">
        <f>IF(ISNA(VLOOKUP($B373,'[1]1718  Exp_Rev Access'!$F$7:$GK$318,$EC$2,FALSE)),"",VLOOKUP($B373,'[1]1718  Exp_Rev Access'!$F$7:$GK$318,$EC$2,FALSE))</f>
        <v>0</v>
      </c>
      <c r="ED373" s="90">
        <f>IF(ISNA(VLOOKUP($B373,'[1]1718  Exp_Rev Access'!$F$7:$GK$318,$ED$2,FALSE)),"",VLOOKUP($B373,'[1]1718  Exp_Rev Access'!$F$7:$GK$318,$ED$2,FALSE))</f>
        <v>0</v>
      </c>
      <c r="EE373" s="90">
        <f>IF(ISNA(VLOOKUP($B373,'[1]1718  Exp_Rev Access'!$F$7:$GK$318,$EE$2,FALSE)),"",VLOOKUP($B373,'[1]1718  Exp_Rev Access'!$F$7:$GK$318,$EE$2,FALSE))</f>
        <v>0</v>
      </c>
      <c r="EF373" s="90">
        <f>IF(ISNA(VLOOKUP($B373,'[1]1718  Exp_Rev Access'!$F$7:$GK$318,$EF$2,FALSE)),"",VLOOKUP($B373,'[1]1718  Exp_Rev Access'!$F$7:$GK$318,$EF$2,FALSE))</f>
        <v>0</v>
      </c>
      <c r="EG373" s="90">
        <f>IF(ISNA(VLOOKUP($B373,'[1]1718  Exp_Rev Access'!$F$7:$GK$318,$EG$2,FALSE)),"",VLOOKUP($B373,'[1]1718  Exp_Rev Access'!$F$7:$GK$318,$EG$2,FALSE))</f>
        <v>0</v>
      </c>
      <c r="EH373" s="90">
        <f>IF(ISNA(VLOOKUP($B373,'[1]1718  Exp_Rev Access'!$F$7:$GK$318,$EH$2,FALSE)),"",VLOOKUP($B373,'[1]1718  Exp_Rev Access'!$F$7:$GK$318,$EH$2,FALSE))</f>
        <v>0</v>
      </c>
      <c r="EI373" s="90">
        <f>IF(ISNA(VLOOKUP($B373,'[1]1718  Exp_Rev Access'!$F$7:$GK$318,$EI$2,FALSE)),"",VLOOKUP($B373,'[1]1718  Exp_Rev Access'!$F$7:$GK$318,$EI$2,FALSE))</f>
        <v>0</v>
      </c>
      <c r="EJ373" s="90">
        <f>IF(ISNA(VLOOKUP($B373,'[1]1718  Exp_Rev Access'!$F$7:$GK$318,$EJ$2,FALSE)),"",VLOOKUP($B373,'[1]1718  Exp_Rev Access'!$F$7:$GK$318,$EJ$2,FALSE))</f>
        <v>0</v>
      </c>
      <c r="EK373" s="90">
        <f>IF(ISNA(VLOOKUP($B373,'[1]1718  Exp_Rev Access'!$F$7:$GK$318,$EK$2,FALSE)),"",VLOOKUP($B373,'[1]1718  Exp_Rev Access'!$F$7:$GK$318,$EK$2,FALSE))</f>
        <v>0</v>
      </c>
      <c r="EL373" s="90">
        <f>IF(ISNA(VLOOKUP($B373,'[1]1718  Exp_Rev Access'!$F$7:$GK$318,$EL$2,FALSE)),"",VLOOKUP($B373,'[1]1718  Exp_Rev Access'!$F$7:$GK$318,$EL$2,FALSE))</f>
        <v>0</v>
      </c>
      <c r="EM373" s="90">
        <f>IF(ISNA(VLOOKUP($B373,'[1]1718  Exp_Rev Access'!$F$7:$GK$318,$EM$2,FALSE)),"",VLOOKUP($B373,'[1]1718  Exp_Rev Access'!$F$7:$GK$318,$EM$2,FALSE))</f>
        <v>0</v>
      </c>
      <c r="EN373" s="90">
        <f>IF(ISNA(VLOOKUP($B373,'[1]1718  Exp_Rev Access'!$F$7:$GK$318,$EN$2,FALSE)),"",VLOOKUP($B373,'[1]1718  Exp_Rev Access'!$F$7:$GK$318,$EN$2,FALSE))</f>
        <v>0</v>
      </c>
      <c r="EO373" s="90">
        <f>IF(ISNA(VLOOKUP($B373,'[1]1718  Exp_Rev Access'!$F$7:$GK$318,$EO$2,FALSE)),"",VLOOKUP($B373,'[1]1718  Exp_Rev Access'!$F$7:$GK$318,$EO$2,FALSE))</f>
        <v>0</v>
      </c>
      <c r="EP373" s="90">
        <f>IF(ISNA(VLOOKUP($B373,'[1]1718  Exp_Rev Access'!$F$7:$GK$318,$EP$2,FALSE)),"",VLOOKUP($B373,'[1]1718  Exp_Rev Access'!$F$7:$GK$318,$EP$2,FALSE))</f>
        <v>0</v>
      </c>
      <c r="EQ373" s="90">
        <f>IF(ISNA(VLOOKUP($B373,'[1]1718  Exp_Rev Access'!$F$7:$GK$318,$EQ$2,FALSE)),"",VLOOKUP($B373,'[1]1718  Exp_Rev Access'!$F$7:$GK$318,$EQ$2,FALSE))</f>
        <v>0</v>
      </c>
      <c r="ER373" s="90">
        <f>IF(ISNA(VLOOKUP($B373,'[1]1718  Exp_Rev Access'!$F$7:$GK$318,$ER$2,FALSE)),"",VLOOKUP($B373,'[1]1718  Exp_Rev Access'!$F$7:$GK$318,$ER$2,FALSE))</f>
        <v>0</v>
      </c>
      <c r="ES373" s="90">
        <f>IF(ISNA(VLOOKUP($B373,'[1]1718  Exp_Rev Access'!$F$7:$GK$318,$ES$2,FALSE)),"",VLOOKUP($B373,'[1]1718  Exp_Rev Access'!$F$7:$GK$318,$ES$2,FALSE))</f>
        <v>0</v>
      </c>
      <c r="ET373" s="90">
        <f>IF(ISNA(VLOOKUP($B373,'[1]1718  Exp_Rev Access'!$F$7:$GK$318,$ET$2,FALSE)),"",VLOOKUP($B373,'[1]1718  Exp_Rev Access'!$F$7:$GK$318,$ET$2,FALSE))</f>
        <v>0</v>
      </c>
      <c r="EU373" s="90">
        <f>IF(ISNA(VLOOKUP($B373,'[1]1718  Exp_Rev Access'!$F$7:$GK$318,$EU$2,FALSE)),"",VLOOKUP($B373,'[1]1718  Exp_Rev Access'!$F$7:$GK$318,$EU$2,FALSE))</f>
        <v>0</v>
      </c>
      <c r="EV373" s="90">
        <f>IF(ISNA(VLOOKUP($B373,'[1]1718  Exp_Rev Access'!$F$7:$GK$318,$EV$2,FALSE)),"",VLOOKUP($B373,'[1]1718  Exp_Rev Access'!$F$7:$GK$318,$EV$2,FALSE))</f>
        <v>0</v>
      </c>
      <c r="EW373" s="90">
        <f>IF(ISNA(VLOOKUP($B373,'[1]1718  Exp_Rev Access'!$F$7:$GK$318,$EW$2,FALSE)),"",VLOOKUP($B373,'[1]1718  Exp_Rev Access'!$F$7:$GK$318,$EW$2,FALSE))</f>
        <v>0</v>
      </c>
      <c r="EX373" s="90">
        <f>IF(ISNA(VLOOKUP($B373,'[1]1718  Exp_Rev Access'!$F$7:$GK$318,$EX$2,FALSE)),"",VLOOKUP($B373,'[1]1718  Exp_Rev Access'!$F$7:$GK$318,$EX$2,FALSE))</f>
        <v>0</v>
      </c>
      <c r="EY373" s="90">
        <f>IF(ISNA(VLOOKUP($B373,'[1]1718  Exp_Rev Access'!$F$7:$GK$318,$EY$2,FALSE)),"",VLOOKUP($B373,'[1]1718  Exp_Rev Access'!$F$7:$GK$318,$EY$2,FALSE))</f>
        <v>0</v>
      </c>
      <c r="EZ373" s="90">
        <f>IF(ISNA(VLOOKUP($B373,'[1]1718  Exp_Rev Access'!$F$7:$GK$318,$EZ$2,FALSE)),"",VLOOKUP($B373,'[1]1718  Exp_Rev Access'!$F$7:$GK$318,$EZ$2,FALSE))</f>
        <v>0</v>
      </c>
      <c r="FA373" s="90">
        <f>IF(ISNA(VLOOKUP($B373,'[1]1718  Exp_Rev Access'!$F$7:$GK$318,$FA$2,FALSE)),"",VLOOKUP($B373,'[1]1718  Exp_Rev Access'!$F$7:$GK$318,$FA$2,FALSE))</f>
        <v>0</v>
      </c>
      <c r="FB373" s="90">
        <f>IF(ISNA(VLOOKUP($B373,'[1]1718  Exp_Rev Access'!$F$7:$GK$318,$FB$2,FALSE)),"",VLOOKUP($B373,'[1]1718  Exp_Rev Access'!$F$7:$GK$318,$FB$2,FALSE))</f>
        <v>0</v>
      </c>
      <c r="FC373" s="90">
        <f>IF(ISNA(VLOOKUP($B373,'[1]1718  Exp_Rev Access'!$F$7:$GK$318,$FC$2,FALSE)),"",VLOOKUP($B373,'[1]1718  Exp_Rev Access'!$F$7:$GK$318,$FC$2,FALSE))</f>
        <v>0</v>
      </c>
      <c r="FD373" s="90">
        <f>IF(ISNA(VLOOKUP($B373,'[1]1718  Exp_Rev Access'!$F$7:$GK$318,$FD$2,FALSE)),"",VLOOKUP($B373,'[1]1718  Exp_Rev Access'!$F$7:$GK$318,$FD$2,FALSE))</f>
        <v>0</v>
      </c>
      <c r="FE373" s="90">
        <f>IF(ISNA(VLOOKUP($B373,'[1]1718  Exp_Rev Access'!$F$7:$GK$318,$FE$2,FALSE)),"",VLOOKUP($B373,'[1]1718  Exp_Rev Access'!$F$7:$GK$318,$FE$2,FALSE))</f>
        <v>0</v>
      </c>
      <c r="FF373" s="90">
        <f>IF(ISNA(VLOOKUP($B373,'[1]1718  Exp_Rev Access'!$F$7:$GK$318,$FF$2,FALSE)),"",VLOOKUP($B373,'[1]1718  Exp_Rev Access'!$F$7:$GK$318,$FF$2,FALSE))</f>
        <v>0</v>
      </c>
      <c r="FG373" s="90">
        <f>IF(ISNA(VLOOKUP($B373,'[1]1718  Exp_Rev Access'!$F$7:$GK$318,$FG$2,FALSE)),"",VLOOKUP($B373,'[1]1718  Exp_Rev Access'!$F$7:$GK$318,$FG$2,FALSE))</f>
        <v>0</v>
      </c>
      <c r="FH373" s="90">
        <f>IF(ISNA(VLOOKUP($B373,'[1]1718  Exp_Rev Access'!$F$7:$GK$318,$FH$2,FALSE)),"",VLOOKUP($B373,'[1]1718  Exp_Rev Access'!$F$7:$GK$318,$FH$2,FALSE))</f>
        <v>0</v>
      </c>
      <c r="FI373" s="90">
        <f>IF(ISNA(VLOOKUP($B373,'[1]1718  Exp_Rev Access'!$F$7:$GK$318,$FI$2,FALSE)),"",VLOOKUP($B373,'[1]1718  Exp_Rev Access'!$F$7:$GK$318,$FI$2,FALSE))</f>
        <v>0</v>
      </c>
      <c r="FJ373" s="90">
        <f>IF(ISNA(VLOOKUP($B373,'[1]1718  Exp_Rev Access'!$F$7:$GK$318,$FJ$2,FALSE)),"",VLOOKUP($B373,'[1]1718  Exp_Rev Access'!$F$7:$GK$318,$FJ$2,FALSE))</f>
        <v>0</v>
      </c>
      <c r="FK373" s="90">
        <f>IF(ISNA(VLOOKUP($B373,'[1]1718  Exp_Rev Access'!$F$7:$GK$318,$FK$2,FALSE)),"",VLOOKUP($B373,'[1]1718  Exp_Rev Access'!$F$7:$GK$318,$FK$2,FALSE))</f>
        <v>0</v>
      </c>
      <c r="FL373" s="90">
        <f>IF(ISNA(VLOOKUP($B373,'[1]1718  Exp_Rev Access'!$F$7:$GK$318,$FL$2,FALSE)),"",VLOOKUP($B373,'[1]1718  Exp_Rev Access'!$F$7:$GK$318,$FL$2,FALSE))</f>
        <v>0</v>
      </c>
      <c r="FM373" s="90">
        <f>IF(ISNA(VLOOKUP($B373,'[1]1718  Exp_Rev Access'!$F$7:$GK$318,$FM$2,FALSE)),"",VLOOKUP($B373,'[1]1718  Exp_Rev Access'!$F$7:$GK$318,$FM$2,FALSE))</f>
        <v>0</v>
      </c>
      <c r="FN373" s="90">
        <f>IF(ISNA(VLOOKUP($B373,'[1]1718  Exp_Rev Access'!$F$7:$GK$318,$FN$2,FALSE)),"",VLOOKUP($B373,'[1]1718  Exp_Rev Access'!$F$7:$GK$318,$FN$2,FALSE))</f>
        <v>0</v>
      </c>
      <c r="FO373" s="90">
        <f>IF(ISNA(VLOOKUP($B373,'[1]1718  Exp_Rev Access'!$F$7:$GK$318,$FO$2,FALSE)),"",VLOOKUP($B373,'[1]1718  Exp_Rev Access'!$F$7:$GK$318,$FO$2,FALSE))</f>
        <v>0</v>
      </c>
      <c r="FP373" s="90">
        <f>IF(ISNA(VLOOKUP($B373,'[1]1718  Exp_Rev Access'!$F$7:$GK$318,$FP$2,FALSE)),"",VLOOKUP($B373,'[1]1718  Exp_Rev Access'!$F$7:$GK$318,$FP$2,FALSE))</f>
        <v>0</v>
      </c>
      <c r="FQ373" s="90">
        <f>IF(ISNA(VLOOKUP($B373,'[1]1718  Exp_Rev Access'!$F$7:$GK$318,$FQ$2,FALSE)),"",VLOOKUP($B373,'[1]1718  Exp_Rev Access'!$F$7:$GK$318,$FQ$2,FALSE))</f>
        <v>0</v>
      </c>
      <c r="FR373" s="90">
        <f>IF(ISNA(VLOOKUP($B373,'[1]1718  Exp_Rev Access'!$F$7:$GK$318,$FR$2,FALSE)),"",VLOOKUP($B373,'[1]1718  Exp_Rev Access'!$F$7:$GK$318,$FR$2,FALSE))</f>
        <v>0</v>
      </c>
      <c r="FS373" s="56">
        <f t="shared" si="952"/>
        <v>0</v>
      </c>
      <c r="FT373" s="92">
        <f t="shared" si="953"/>
        <v>0</v>
      </c>
      <c r="FU373" s="94">
        <f t="shared" si="954"/>
        <v>0</v>
      </c>
      <c r="FV373" s="95">
        <f>IF(ISNA(VLOOKUP($B373,'[1]1718  Exp_Rev Access'!$F$7:$GK$318,$FV$2,FALSE)),"",VLOOKUP($B373,'[1]1718  Exp_Rev Access'!$F$7:$GK$318,$FV$2,FALSE))</f>
        <v>0</v>
      </c>
      <c r="FW373" s="95">
        <f>IF(ISNA(VLOOKUP($B373,'[1]1718  Exp_Rev Access'!$F$7:$GK$318,$FW$2,FALSE)),"",VLOOKUP($B373,'[1]1718  Exp_Rev Access'!$F$7:$GK$318,$FW$2,FALSE))</f>
        <v>0</v>
      </c>
      <c r="FX373" s="95">
        <f>IF(ISNA(VLOOKUP($B373,'[1]1718  Exp_Rev Access'!$F$7:$GK$318,$FX$2,FALSE)),"",VLOOKUP($B373,'[1]1718  Exp_Rev Access'!$F$7:$GK$318,$FX$2,FALSE))</f>
        <v>0</v>
      </c>
      <c r="FY373" s="95">
        <f>IF(ISNA(VLOOKUP($B373,'[1]1718  Exp_Rev Access'!$F$7:$GK$318,$FY$2,FALSE)),"",VLOOKUP($B373,'[1]1718  Exp_Rev Access'!$F$7:$GK$318,$FY$2,FALSE))</f>
        <v>0</v>
      </c>
      <c r="FZ373" s="95">
        <f>IF(ISNA(VLOOKUP($B373,'[1]1718  Exp_Rev Access'!$F$7:$GK$318,$FZ$2,FALSE)),"",VLOOKUP($B373,'[1]1718  Exp_Rev Access'!$F$7:$GK$318,$FZ$2,FALSE))</f>
        <v>0</v>
      </c>
      <c r="GA373" s="95">
        <f>IF(ISNA(VLOOKUP($B373,'[1]1718  Exp_Rev Access'!$F$7:$GK$318,$GA$2,FALSE)),"",VLOOKUP($B373,'[1]1718  Exp_Rev Access'!$F$7:$GK$318,$GA$2,FALSE))</f>
        <v>0</v>
      </c>
      <c r="GB373" s="95">
        <f>IF(ISNA(VLOOKUP($B373,'[1]1718  Exp_Rev Access'!$F$7:$GK$318,$GB$2,FALSE)),"",VLOOKUP($B373,'[1]1718  Exp_Rev Access'!$F$7:$GK$318,$GB$2,FALSE))</f>
        <v>0</v>
      </c>
      <c r="GC373" s="95">
        <f>IF(ISNA(VLOOKUP($B373,'[1]1718  Exp_Rev Access'!$F$7:$GK$318,$GC$2,FALSE)),"",VLOOKUP($B373,'[1]1718  Exp_Rev Access'!$F$7:$GK$318,$GC$2,FALSE))</f>
        <v>0</v>
      </c>
      <c r="GD373" s="95">
        <f>IF(ISNA(VLOOKUP($B373,'[1]1718  Exp_Rev Access'!$F$7:$GK$318,$GD$2,FALSE)),"",VLOOKUP($B373,'[1]1718  Exp_Rev Access'!$F$7:$GK$318,$GD$2,FALSE))</f>
        <v>0</v>
      </c>
      <c r="GE373" s="95">
        <f>IF(ISNA(VLOOKUP($B373,'[1]1718  Exp_Rev Access'!$F$7:$GK$318,$GE$2,FALSE)),"",VLOOKUP($B373,'[1]1718  Exp_Rev Access'!$F$7:$GK$318,$GE$2,FALSE))</f>
        <v>0</v>
      </c>
      <c r="GF373" s="95">
        <f>IF(ISNA(VLOOKUP($B373,'[1]1718  Exp_Rev Access'!$F$7:$GK$318,$GF$2,FALSE)),"",VLOOKUP($B373,'[1]1718  Exp_Rev Access'!$F$7:$GK$318,$GF$2,FALSE))</f>
        <v>0</v>
      </c>
      <c r="GG373" s="95">
        <f>IF(ISNA(VLOOKUP($B373,'[1]1718  Exp_Rev Access'!$F$7:$GK$318,$GG$2,FALSE)),"",VLOOKUP($B373,'[1]1718  Exp_Rev Access'!$F$7:$GK$318,$GG$2,FALSE))</f>
        <v>0</v>
      </c>
      <c r="GH373" s="95">
        <f>IF(ISNA(VLOOKUP($B373,'[1]1718  Exp_Rev Access'!$F$7:$GK$318,$GH$2,FALSE)),"",VLOOKUP($B373,'[1]1718  Exp_Rev Access'!$F$7:$GK$318,$GH$2,FALSE))</f>
        <v>0</v>
      </c>
      <c r="GI373" s="95">
        <f>IF(ISNA(VLOOKUP($B373,'[1]1718  Exp_Rev Access'!$F$7:$GK$318,$GI$2,FALSE)),"",VLOOKUP($B373,'[1]1718  Exp_Rev Access'!$F$7:$GK$318,$GI$2,FALSE))</f>
        <v>0</v>
      </c>
      <c r="GJ373" s="95">
        <f>IF(ISNA(VLOOKUP($B373,'[1]1718  Exp_Rev Access'!$F$7:$GK$318,$GJ$2,FALSE)),"",VLOOKUP($B373,'[1]1718  Exp_Rev Access'!$F$7:$GK$318,$GJ$2,FALSE))</f>
        <v>0</v>
      </c>
      <c r="GK373" s="95">
        <f>IF(ISNA(VLOOKUP($B373,'[1]1718  Exp_Rev Access'!$F$7:$GK$318,$GK$2,FALSE)),"",VLOOKUP($B373,'[1]1718  Exp_Rev Access'!$F$7:$GK$318,$GK$2,FALSE))</f>
        <v>0</v>
      </c>
      <c r="GL373" s="95">
        <f>IF(ISNA(VLOOKUP($B373,'[1]1718  Exp_Rev Access'!$F$7:$GK$318,$GL$2,FALSE)),"",VLOOKUP($B373,'[1]1718  Exp_Rev Access'!$F$7:$GK$318,$GL$2,FALSE))</f>
        <v>0</v>
      </c>
      <c r="GM373" s="95">
        <f>IF(ISNA(VLOOKUP($B373,'[1]1718  Exp_Rev Access'!$F$7:$GK$318,$GM$2,FALSE)),"",VLOOKUP($B373,'[1]1718  Exp_Rev Access'!$F$7:$GK$318,$GM$2,FALSE))</f>
        <v>0</v>
      </c>
      <c r="GN373" s="95">
        <f>IF(ISNA(VLOOKUP($B373,'[1]1718  Exp_Rev Access'!$F$7:$GK$318,$GN$2,FALSE)),"",VLOOKUP($B373,'[1]1718  Exp_Rev Access'!$F$7:$GK$318,$GN$2,FALSE))</f>
        <v>0</v>
      </c>
      <c r="GO373" s="95">
        <f>IF(ISNA(VLOOKUP($B373,'[1]1718  Exp_Rev Access'!$F$7:$GK$318,$GO$2,FALSE)),"",VLOOKUP($B373,'[1]1718  Exp_Rev Access'!$F$7:$GK$318,$GO$2,FALSE))</f>
        <v>0</v>
      </c>
      <c r="GP373" s="95">
        <f>IF(ISNA(VLOOKUP($B373,'[1]1718  Exp_Rev Access'!$F$7:$GK$318,$GP$2,FALSE)),"",VLOOKUP($B373,'[1]1718  Exp_Rev Access'!$F$7:$GK$318,$GP$2,FALSE))</f>
        <v>0</v>
      </c>
      <c r="GQ373" s="95">
        <f>IF(ISNA(VLOOKUP($B373,'[1]1718  Exp_Rev Access'!$F$7:$GK$318,$GQ$2,FALSE)),"",VLOOKUP($B373,'[1]1718  Exp_Rev Access'!$F$7:$GK$318,$GQ$2,FALSE))</f>
        <v>0</v>
      </c>
      <c r="GR373" s="95">
        <f>IF(ISNA(VLOOKUP($B373,'[1]1718  Exp_Rev Access'!$F$7:$GK$318,$GR$2,FALSE)),"",VLOOKUP($B373,'[1]1718  Exp_Rev Access'!$F$7:$GK$318,$GR$2,FALSE))</f>
        <v>0</v>
      </c>
      <c r="GS373" s="95">
        <f>IF(ISNA(VLOOKUP($B373,'[1]1718  Exp_Rev Access'!$F$7:$GK$318,$GS$2,FALSE)),"",VLOOKUP($B373,'[1]1718  Exp_Rev Access'!$F$7:$GK$318,$GS$2,FALSE))</f>
        <v>0</v>
      </c>
      <c r="GT373" s="95">
        <f>IF(ISNA(VLOOKUP($B373,'[1]1718  Exp_Rev Access'!$F$7:$GK$318,$GT$2,FALSE)),"",VLOOKUP($B373,'[1]1718  Exp_Rev Access'!$F$7:$GK$318,$GT$2,FALSE))</f>
        <v>0</v>
      </c>
      <c r="GU373" s="56">
        <f t="shared" si="955"/>
        <v>0</v>
      </c>
      <c r="GV373" s="92">
        <f t="shared" si="956"/>
        <v>0</v>
      </c>
      <c r="GW373" s="96">
        <f t="shared" si="957"/>
        <v>0</v>
      </c>
    </row>
    <row r="374" spans="1:222" s="97" customFormat="1" x14ac:dyDescent="0.3">
      <c r="A374" s="98"/>
      <c r="B374" s="99"/>
      <c r="C374" s="82" t="s">
        <v>185</v>
      </c>
      <c r="D374" s="100">
        <f>SUM(D365:D373)</f>
        <v>43374.04</v>
      </c>
      <c r="E374" s="112">
        <f>SUM(E365:E373)</f>
        <v>538958614.70000005</v>
      </c>
      <c r="F374" s="113">
        <f t="shared" si="939"/>
        <v>538958614.69999981</v>
      </c>
      <c r="G374" s="113">
        <f t="shared" si="940"/>
        <v>0</v>
      </c>
      <c r="H374" s="113">
        <f>SUM(H365:H373)</f>
        <v>101385214.91999999</v>
      </c>
      <c r="I374" s="113">
        <f t="shared" ref="I374:M374" si="958">SUM(I365:I373)</f>
        <v>562.96</v>
      </c>
      <c r="J374" s="113">
        <f t="shared" si="958"/>
        <v>27077.400000000005</v>
      </c>
      <c r="K374" s="113">
        <f t="shared" si="958"/>
        <v>355988.98</v>
      </c>
      <c r="L374" s="113">
        <f t="shared" si="958"/>
        <v>0</v>
      </c>
      <c r="M374" s="113">
        <f t="shared" si="958"/>
        <v>0</v>
      </c>
      <c r="N374" s="102">
        <f t="shared" si="941"/>
        <v>101768844.25999999</v>
      </c>
      <c r="O374" s="58">
        <f t="shared" si="942"/>
        <v>0.18882497001490081</v>
      </c>
      <c r="P374" s="102">
        <f t="shared" si="943"/>
        <v>2346.3077052541103</v>
      </c>
      <c r="Q374" s="103">
        <f>SUM(Q365:Q373)</f>
        <v>1087855.6000000001</v>
      </c>
      <c r="R374" s="103">
        <f t="shared" ref="R374:AL374" si="959">SUM(R365:R373)</f>
        <v>0</v>
      </c>
      <c r="S374" s="103">
        <f t="shared" si="959"/>
        <v>51072.5</v>
      </c>
      <c r="T374" s="103">
        <f t="shared" si="959"/>
        <v>3317</v>
      </c>
      <c r="U374" s="103">
        <f t="shared" si="959"/>
        <v>133985.93</v>
      </c>
      <c r="V374" s="103">
        <f t="shared" si="959"/>
        <v>41325</v>
      </c>
      <c r="W374" s="103">
        <f t="shared" si="959"/>
        <v>0</v>
      </c>
      <c r="X374" s="103">
        <f t="shared" si="959"/>
        <v>1002.78</v>
      </c>
      <c r="Y374" s="103">
        <f t="shared" si="959"/>
        <v>1265589.49</v>
      </c>
      <c r="Z374" s="103">
        <f t="shared" si="959"/>
        <v>54246.98</v>
      </c>
      <c r="AA374" s="103">
        <f t="shared" si="959"/>
        <v>106861</v>
      </c>
      <c r="AB374" s="103">
        <f t="shared" si="959"/>
        <v>0</v>
      </c>
      <c r="AC374" s="103">
        <f t="shared" si="959"/>
        <v>156343.68000000002</v>
      </c>
      <c r="AD374" s="103">
        <f t="shared" si="959"/>
        <v>5448162.2999999998</v>
      </c>
      <c r="AE374" s="103">
        <f t="shared" si="959"/>
        <v>734154.50999999989</v>
      </c>
      <c r="AF374" s="103">
        <f t="shared" si="959"/>
        <v>0</v>
      </c>
      <c r="AG374" s="103">
        <f t="shared" si="959"/>
        <v>819019.08</v>
      </c>
      <c r="AH374" s="103">
        <f t="shared" si="959"/>
        <v>70235.430000000008</v>
      </c>
      <c r="AI374" s="103">
        <f t="shared" si="959"/>
        <v>1146914.99</v>
      </c>
      <c r="AJ374" s="103">
        <f t="shared" si="959"/>
        <v>31300.55</v>
      </c>
      <c r="AK374" s="103">
        <f t="shared" si="959"/>
        <v>1587275.8800000001</v>
      </c>
      <c r="AL374" s="103">
        <f t="shared" si="959"/>
        <v>345829.85</v>
      </c>
      <c r="AM374" s="102">
        <f t="shared" si="944"/>
        <v>13084492.550000001</v>
      </c>
      <c r="AN374" s="61">
        <f t="shared" si="945"/>
        <v>2.4277360437560142E-2</v>
      </c>
      <c r="AO374" s="59">
        <f t="shared" si="946"/>
        <v>301.66644725739178</v>
      </c>
      <c r="AP374" s="103">
        <f>SUM(AP365:AP373)</f>
        <v>291351021.96999991</v>
      </c>
      <c r="AQ374" s="103">
        <f t="shared" ref="AQ374:AT374" si="960">SUM(AQ365:AQ373)</f>
        <v>9116217.379999999</v>
      </c>
      <c r="AR374" s="103">
        <f t="shared" si="960"/>
        <v>15922314.520000001</v>
      </c>
      <c r="AS374" s="103">
        <f t="shared" si="960"/>
        <v>1108721.9000000001</v>
      </c>
      <c r="AT374" s="103">
        <f t="shared" si="960"/>
        <v>28941.82</v>
      </c>
      <c r="AU374" s="102">
        <f t="shared" si="947"/>
        <v>317527217.58999985</v>
      </c>
      <c r="AV374" s="64">
        <f t="shared" si="948"/>
        <v>0.58914953565914274</v>
      </c>
      <c r="AW374" s="102">
        <f t="shared" si="949"/>
        <v>7320.6742463925393</v>
      </c>
      <c r="AX374" s="103">
        <f>SUM(AX365:AX373)</f>
        <v>31604.730000000003</v>
      </c>
      <c r="AY374" s="103">
        <f t="shared" ref="AY374:BU374" si="961">SUM(AY365:AY373)</f>
        <v>39361772.779999994</v>
      </c>
      <c r="AZ374" s="103">
        <f t="shared" si="961"/>
        <v>2133373.8000000003</v>
      </c>
      <c r="BA374" s="103">
        <f t="shared" si="961"/>
        <v>0</v>
      </c>
      <c r="BB374" s="103">
        <f t="shared" si="961"/>
        <v>0</v>
      </c>
      <c r="BC374" s="103">
        <f t="shared" si="961"/>
        <v>10060080.4</v>
      </c>
      <c r="BD374" s="103">
        <f t="shared" si="961"/>
        <v>303838.34999999998</v>
      </c>
      <c r="BE374" s="103">
        <f t="shared" si="961"/>
        <v>2335228.16</v>
      </c>
      <c r="BF374" s="103">
        <f t="shared" si="961"/>
        <v>0</v>
      </c>
      <c r="BG374" s="103">
        <f t="shared" si="961"/>
        <v>1912440.16</v>
      </c>
      <c r="BH374" s="103">
        <f t="shared" si="961"/>
        <v>968618.74</v>
      </c>
      <c r="BI374" s="103">
        <f t="shared" si="961"/>
        <v>0</v>
      </c>
      <c r="BJ374" s="103">
        <f t="shared" si="961"/>
        <v>232238.36000000002</v>
      </c>
      <c r="BK374" s="103">
        <f t="shared" si="961"/>
        <v>19438964.760000005</v>
      </c>
      <c r="BL374" s="103">
        <f t="shared" si="961"/>
        <v>272.76</v>
      </c>
      <c r="BM374" s="103">
        <f t="shared" si="961"/>
        <v>0</v>
      </c>
      <c r="BN374" s="103">
        <f t="shared" si="961"/>
        <v>0</v>
      </c>
      <c r="BO374" s="103">
        <f t="shared" si="961"/>
        <v>0</v>
      </c>
      <c r="BP374" s="103">
        <f t="shared" si="961"/>
        <v>0</v>
      </c>
      <c r="BQ374" s="103">
        <f t="shared" si="961"/>
        <v>19780.919999999998</v>
      </c>
      <c r="BR374" s="103">
        <f t="shared" si="961"/>
        <v>0</v>
      </c>
      <c r="BS374" s="103">
        <f t="shared" si="961"/>
        <v>33754.89</v>
      </c>
      <c r="BT374" s="103">
        <f t="shared" si="961"/>
        <v>0</v>
      </c>
      <c r="BU374" s="103">
        <f t="shared" si="961"/>
        <v>0</v>
      </c>
      <c r="BV374" s="102">
        <f t="shared" si="893"/>
        <v>76831968.809999987</v>
      </c>
      <c r="BW374" s="61">
        <f t="shared" si="950"/>
        <v>0.14255634238774881</v>
      </c>
      <c r="BX374" s="59">
        <f t="shared" si="951"/>
        <v>1771.3814256177193</v>
      </c>
      <c r="BY374" s="90">
        <f>SUM(BY365:BY373)</f>
        <v>0</v>
      </c>
      <c r="BZ374" s="90">
        <f t="shared" ref="BZ374:CD374" si="962">SUM(BZ365:BZ373)</f>
        <v>194926.44</v>
      </c>
      <c r="CA374" s="90">
        <f t="shared" si="962"/>
        <v>61258.79</v>
      </c>
      <c r="CB374" s="90">
        <f t="shared" si="962"/>
        <v>0</v>
      </c>
      <c r="CC374" s="90">
        <f t="shared" si="962"/>
        <v>574.31000000000006</v>
      </c>
      <c r="CD374" s="90">
        <f t="shared" si="962"/>
        <v>0</v>
      </c>
      <c r="CE374" s="56">
        <f t="shared" si="881"/>
        <v>256759.54</v>
      </c>
      <c r="CF374" s="61">
        <f t="shared" si="896"/>
        <v>4.7639936165213686E-4</v>
      </c>
      <c r="CG374" s="62">
        <f t="shared" si="897"/>
        <v>5.9196593169554879</v>
      </c>
      <c r="CH374" s="103">
        <f>SUM(CH365:CH373)</f>
        <v>1977.35</v>
      </c>
      <c r="CI374" s="103">
        <f t="shared" ref="CI374:ET374" si="963">SUM(CI365:CI373)</f>
        <v>0</v>
      </c>
      <c r="CJ374" s="103">
        <f t="shared" si="963"/>
        <v>0</v>
      </c>
      <c r="CK374" s="103">
        <f t="shared" si="963"/>
        <v>0</v>
      </c>
      <c r="CL374" s="103">
        <f t="shared" si="963"/>
        <v>0</v>
      </c>
      <c r="CM374" s="103">
        <f t="shared" si="963"/>
        <v>0</v>
      </c>
      <c r="CN374" s="103">
        <f t="shared" si="963"/>
        <v>0</v>
      </c>
      <c r="CO374" s="103">
        <f t="shared" si="963"/>
        <v>0</v>
      </c>
      <c r="CP374" s="103">
        <f t="shared" si="963"/>
        <v>0</v>
      </c>
      <c r="CQ374" s="103">
        <f t="shared" si="963"/>
        <v>8237828.2200000007</v>
      </c>
      <c r="CR374" s="103">
        <f t="shared" si="963"/>
        <v>0</v>
      </c>
      <c r="CS374" s="103">
        <f t="shared" si="963"/>
        <v>224781.54</v>
      </c>
      <c r="CT374" s="103">
        <f t="shared" si="963"/>
        <v>49419.57</v>
      </c>
      <c r="CU374" s="103">
        <f t="shared" si="963"/>
        <v>6983912.6499999994</v>
      </c>
      <c r="CV374" s="103">
        <f t="shared" si="963"/>
        <v>1245130.3300000003</v>
      </c>
      <c r="CW374" s="103">
        <f t="shared" si="963"/>
        <v>0</v>
      </c>
      <c r="CX374" s="103">
        <f t="shared" si="963"/>
        <v>0</v>
      </c>
      <c r="CY374" s="103">
        <f t="shared" si="963"/>
        <v>25037</v>
      </c>
      <c r="CZ374" s="103">
        <f t="shared" si="963"/>
        <v>0</v>
      </c>
      <c r="DA374" s="103">
        <f t="shared" si="963"/>
        <v>48763.67</v>
      </c>
      <c r="DB374" s="103">
        <f t="shared" si="963"/>
        <v>173147.19</v>
      </c>
      <c r="DC374" s="103">
        <f t="shared" si="963"/>
        <v>0</v>
      </c>
      <c r="DD374" s="103">
        <f t="shared" si="963"/>
        <v>0</v>
      </c>
      <c r="DE374" s="103">
        <f t="shared" si="963"/>
        <v>0</v>
      </c>
      <c r="DF374" s="103">
        <f t="shared" si="963"/>
        <v>0</v>
      </c>
      <c r="DG374" s="103">
        <f t="shared" si="963"/>
        <v>19545.36</v>
      </c>
      <c r="DH374" s="103">
        <f t="shared" si="963"/>
        <v>69673.5</v>
      </c>
      <c r="DI374" s="103">
        <f t="shared" si="963"/>
        <v>7976091.7699999996</v>
      </c>
      <c r="DJ374" s="103">
        <f t="shared" si="963"/>
        <v>0</v>
      </c>
      <c r="DK374" s="103">
        <f t="shared" si="963"/>
        <v>664861.01</v>
      </c>
      <c r="DL374" s="103">
        <f t="shared" si="963"/>
        <v>0</v>
      </c>
      <c r="DM374" s="103">
        <f t="shared" si="963"/>
        <v>0</v>
      </c>
      <c r="DN374" s="103">
        <f t="shared" si="963"/>
        <v>0</v>
      </c>
      <c r="DO374" s="103">
        <f t="shared" si="963"/>
        <v>0</v>
      </c>
      <c r="DP374" s="103">
        <f t="shared" si="963"/>
        <v>0</v>
      </c>
      <c r="DQ374" s="103">
        <f t="shared" si="963"/>
        <v>0</v>
      </c>
      <c r="DR374" s="103">
        <f t="shared" si="963"/>
        <v>0</v>
      </c>
      <c r="DS374" s="103">
        <f t="shared" si="963"/>
        <v>0</v>
      </c>
      <c r="DT374" s="103">
        <f t="shared" si="963"/>
        <v>0</v>
      </c>
      <c r="DU374" s="103">
        <f t="shared" si="963"/>
        <v>0</v>
      </c>
      <c r="DV374" s="103">
        <f t="shared" si="963"/>
        <v>0</v>
      </c>
      <c r="DW374" s="103">
        <f t="shared" si="963"/>
        <v>0</v>
      </c>
      <c r="DX374" s="103">
        <f t="shared" si="963"/>
        <v>0</v>
      </c>
      <c r="DY374" s="103">
        <f t="shared" si="963"/>
        <v>0</v>
      </c>
      <c r="DZ374" s="103">
        <f t="shared" si="963"/>
        <v>0</v>
      </c>
      <c r="EA374" s="103">
        <f t="shared" si="963"/>
        <v>0</v>
      </c>
      <c r="EB374" s="103">
        <f t="shared" si="963"/>
        <v>0</v>
      </c>
      <c r="EC374" s="103">
        <f t="shared" si="963"/>
        <v>0</v>
      </c>
      <c r="ED374" s="103">
        <f t="shared" si="963"/>
        <v>0</v>
      </c>
      <c r="EE374" s="103">
        <f t="shared" si="963"/>
        <v>0</v>
      </c>
      <c r="EF374" s="103">
        <f t="shared" si="963"/>
        <v>0</v>
      </c>
      <c r="EG374" s="103">
        <f t="shared" si="963"/>
        <v>82916</v>
      </c>
      <c r="EH374" s="103">
        <f t="shared" si="963"/>
        <v>0</v>
      </c>
      <c r="EI374" s="103">
        <f t="shared" si="963"/>
        <v>0</v>
      </c>
      <c r="EJ374" s="103">
        <f t="shared" si="963"/>
        <v>0</v>
      </c>
      <c r="EK374" s="103">
        <f t="shared" si="963"/>
        <v>0</v>
      </c>
      <c r="EL374" s="103">
        <f t="shared" si="963"/>
        <v>0</v>
      </c>
      <c r="EM374" s="103">
        <f t="shared" si="963"/>
        <v>0</v>
      </c>
      <c r="EN374" s="103">
        <f t="shared" si="963"/>
        <v>121928.29000000001</v>
      </c>
      <c r="EO374" s="103">
        <f t="shared" si="963"/>
        <v>332920.75</v>
      </c>
      <c r="EP374" s="103">
        <f t="shared" si="963"/>
        <v>0</v>
      </c>
      <c r="EQ374" s="103">
        <f t="shared" si="963"/>
        <v>0</v>
      </c>
      <c r="ER374" s="103">
        <f t="shared" si="963"/>
        <v>0</v>
      </c>
      <c r="ES374" s="103">
        <f t="shared" si="963"/>
        <v>0</v>
      </c>
      <c r="ET374" s="103">
        <f t="shared" si="963"/>
        <v>0</v>
      </c>
      <c r="EU374" s="103">
        <f t="shared" ref="EU374:FR374" si="964">SUM(EU365:EU373)</f>
        <v>0</v>
      </c>
      <c r="EV374" s="103">
        <f t="shared" si="964"/>
        <v>203732.78999999998</v>
      </c>
      <c r="EW374" s="103">
        <f t="shared" si="964"/>
        <v>0</v>
      </c>
      <c r="EX374" s="103">
        <f t="shared" si="964"/>
        <v>0</v>
      </c>
      <c r="EY374" s="103">
        <f t="shared" si="964"/>
        <v>0</v>
      </c>
      <c r="EZ374" s="103">
        <f t="shared" si="964"/>
        <v>0</v>
      </c>
      <c r="FA374" s="103">
        <f t="shared" si="964"/>
        <v>0</v>
      </c>
      <c r="FB374" s="103">
        <f t="shared" si="964"/>
        <v>0</v>
      </c>
      <c r="FC374" s="103">
        <f t="shared" si="964"/>
        <v>0</v>
      </c>
      <c r="FD374" s="103">
        <f t="shared" si="964"/>
        <v>0</v>
      </c>
      <c r="FE374" s="103">
        <f t="shared" si="964"/>
        <v>0</v>
      </c>
      <c r="FF374" s="103">
        <f t="shared" si="964"/>
        <v>0</v>
      </c>
      <c r="FG374" s="103">
        <f t="shared" si="964"/>
        <v>0</v>
      </c>
      <c r="FH374" s="103">
        <f t="shared" si="964"/>
        <v>0</v>
      </c>
      <c r="FI374" s="103">
        <f t="shared" si="964"/>
        <v>0</v>
      </c>
      <c r="FJ374" s="103">
        <f t="shared" si="964"/>
        <v>0</v>
      </c>
      <c r="FK374" s="103">
        <f t="shared" si="964"/>
        <v>0</v>
      </c>
      <c r="FL374" s="103">
        <f t="shared" si="964"/>
        <v>0</v>
      </c>
      <c r="FM374" s="103">
        <f t="shared" si="964"/>
        <v>0</v>
      </c>
      <c r="FN374" s="103">
        <f t="shared" si="964"/>
        <v>0</v>
      </c>
      <c r="FO374" s="103">
        <f t="shared" si="964"/>
        <v>0</v>
      </c>
      <c r="FP374" s="103">
        <f t="shared" si="964"/>
        <v>0</v>
      </c>
      <c r="FQ374" s="103">
        <f t="shared" si="964"/>
        <v>0</v>
      </c>
      <c r="FR374" s="103">
        <f t="shared" si="964"/>
        <v>1180690.0599999998</v>
      </c>
      <c r="FS374" s="102">
        <f t="shared" si="952"/>
        <v>27642357.049999997</v>
      </c>
      <c r="FT374" s="61">
        <f t="shared" si="953"/>
        <v>5.1288459440223498E-2</v>
      </c>
      <c r="FU374" s="115">
        <f t="shared" si="954"/>
        <v>637.30187573027547</v>
      </c>
      <c r="FV374" s="134">
        <f>SUM(FV365:FV373)</f>
        <v>0</v>
      </c>
      <c r="FW374" s="134">
        <f t="shared" ref="FW374:GT374" si="965">SUM(FW365:FW373)</f>
        <v>70600</v>
      </c>
      <c r="FX374" s="134">
        <f t="shared" si="965"/>
        <v>0</v>
      </c>
      <c r="FY374" s="134">
        <f t="shared" si="965"/>
        <v>0</v>
      </c>
      <c r="FZ374" s="134">
        <f t="shared" si="965"/>
        <v>0</v>
      </c>
      <c r="GA374" s="134">
        <f t="shared" si="965"/>
        <v>3583.35</v>
      </c>
      <c r="GB374" s="134">
        <f t="shared" si="965"/>
        <v>0</v>
      </c>
      <c r="GC374" s="134">
        <f t="shared" si="965"/>
        <v>0</v>
      </c>
      <c r="GD374" s="134">
        <f t="shared" si="965"/>
        <v>15666.060000000001</v>
      </c>
      <c r="GE374" s="134">
        <f t="shared" si="965"/>
        <v>685116.59</v>
      </c>
      <c r="GF374" s="134">
        <f t="shared" si="965"/>
        <v>71904.820000000007</v>
      </c>
      <c r="GG374" s="134">
        <f t="shared" si="965"/>
        <v>200</v>
      </c>
      <c r="GH374" s="134">
        <f t="shared" si="965"/>
        <v>74917.62</v>
      </c>
      <c r="GI374" s="134">
        <f t="shared" si="965"/>
        <v>0</v>
      </c>
      <c r="GJ374" s="134">
        <f t="shared" si="965"/>
        <v>17205.009999999998</v>
      </c>
      <c r="GK374" s="134">
        <f t="shared" si="965"/>
        <v>193051.72999999998</v>
      </c>
      <c r="GL374" s="134">
        <f t="shared" si="965"/>
        <v>211298.75</v>
      </c>
      <c r="GM374" s="134">
        <f t="shared" si="965"/>
        <v>0</v>
      </c>
      <c r="GN374" s="134">
        <f t="shared" si="965"/>
        <v>0</v>
      </c>
      <c r="GO374" s="134">
        <f t="shared" si="965"/>
        <v>0</v>
      </c>
      <c r="GP374" s="134">
        <f t="shared" si="965"/>
        <v>0</v>
      </c>
      <c r="GQ374" s="134">
        <f t="shared" si="965"/>
        <v>13388.5</v>
      </c>
      <c r="GR374" s="134">
        <f t="shared" si="965"/>
        <v>0</v>
      </c>
      <c r="GS374" s="134">
        <f t="shared" si="965"/>
        <v>0</v>
      </c>
      <c r="GT374" s="134">
        <f t="shared" si="965"/>
        <v>490042.47</v>
      </c>
      <c r="GU374" s="102">
        <f t="shared" si="955"/>
        <v>1846974.9000000001</v>
      </c>
      <c r="GV374" s="61">
        <f t="shared" si="956"/>
        <v>3.4269326987714627E-3</v>
      </c>
      <c r="GW374" s="65">
        <f t="shared" si="957"/>
        <v>42.582496350351505</v>
      </c>
    </row>
    <row r="375" spans="1:222" s="97" customFormat="1" x14ac:dyDescent="0.3">
      <c r="A375" s="73"/>
      <c r="B375" s="88"/>
      <c r="C375" s="89"/>
      <c r="D375" s="75"/>
      <c r="E375" s="76"/>
      <c r="F375" s="70"/>
      <c r="G375" s="70"/>
      <c r="H375" s="90"/>
      <c r="I375" s="90" t="str">
        <f>IF(ISNA(VLOOKUP($B375,'[1]1718  Exp_Rev Access'!$F$7:$GK$318,4,FALSE)),"",VLOOKUP($B375,'[1]1718  Exp_Rev Access'!$F$7:$GK$318,4,FALSE))</f>
        <v/>
      </c>
      <c r="J375" s="90" t="str">
        <f>IF(ISNA(VLOOKUP($B375,'[1]1718  Exp_Rev Access'!$F$7:$GK$318,5,FALSE)),"",VLOOKUP($B375,'[1]1718  Exp_Rev Access'!$F$7:$GK$318,5,FALSE))</f>
        <v/>
      </c>
      <c r="K375" s="90" t="str">
        <f>IF(ISNA(VLOOKUP($B375,'[1]1718  Exp_Rev Access'!$F$7:$GK$318,6,FALSE)),"-",VLOOKUP($B375,'[1]1718  Exp_Rev Access'!$F$7:$GK$318,6,FALSE))</f>
        <v>-</v>
      </c>
      <c r="L375" s="90" t="str">
        <f>IF(ISNA(VLOOKUP($B375,'[1]1718  Exp_Rev Access'!$F$7:$GK$318,7,FALSE)),"",VLOOKUP($B375,'[1]1718  Exp_Rev Access'!$F$7:$GK$318,7,FALSE))</f>
        <v/>
      </c>
      <c r="M375" s="90" t="str">
        <f>IF(ISNA(VLOOKUP($B375,'[1]1718  Exp_Rev Access'!$F$7:$GK$318,8,FALSE)),"",VLOOKUP($B375,'[1]1718  Exp_Rev Access'!$F$7:$GK$318,8,FALSE))</f>
        <v/>
      </c>
      <c r="N375" s="56"/>
      <c r="O375" s="91"/>
      <c r="P375" s="56"/>
      <c r="Q375" s="90" t="str">
        <f>IF(ISNA(VLOOKUP($B375,'[1]1718  Exp_Rev Access'!$F$7:$GK$318,10,FALSE)),"",VLOOKUP($B375,'[1]1718  Exp_Rev Access'!$F$7:$GK$318,10,FALSE))</f>
        <v/>
      </c>
      <c r="R375" s="90" t="str">
        <f>IF(ISNA(VLOOKUP($B375,'[1]1718  Exp_Rev Access'!$F$7:$GK$318,11,FALSE)),"",VLOOKUP($B375,'[1]1718  Exp_Rev Access'!$F$7:$GK$318,11,FALSE))</f>
        <v/>
      </c>
      <c r="S375" s="90" t="str">
        <f>IF(ISNA(VLOOKUP($B375,'[1]1718  Exp_Rev Access'!$F$7:$GK$318,12,FALSE)),"",VLOOKUP($B375,'[1]1718  Exp_Rev Access'!$F$7:$GK$318,12,FALSE))</f>
        <v/>
      </c>
      <c r="T375" s="90" t="str">
        <f>IF(ISNA(VLOOKUP($B375,'[1]1718  Exp_Rev Access'!$F$7:$GK$318,13,FALSE)),"",VLOOKUP($B375,'[1]1718  Exp_Rev Access'!$F$7:$GK$318,13,FALSE))</f>
        <v/>
      </c>
      <c r="U375" s="90" t="str">
        <f>IF(ISNA(VLOOKUP($B375,'[1]1718  Exp_Rev Access'!$F$7:$GK$318,14,FALSE)),"",VLOOKUP($B375,'[1]1718  Exp_Rev Access'!$F$7:$GK$318,14,FALSE))</f>
        <v/>
      </c>
      <c r="V375" s="90" t="str">
        <f>IF(ISNA(VLOOKUP($B375,'[1]1718  Exp_Rev Access'!$F$7:$GK$318,15,FALSE)),"",VLOOKUP($B375,'[1]1718  Exp_Rev Access'!$F$7:$GK$318,15,FALSE))</f>
        <v/>
      </c>
      <c r="W375" s="90" t="str">
        <f>IF(ISNA(VLOOKUP($B375,'[1]1718  Exp_Rev Access'!$F$7:$GK$318,16,FALSE)),"",VLOOKUP($B375,'[1]1718  Exp_Rev Access'!$F$7:$GK$318,16,FALSE))</f>
        <v/>
      </c>
      <c r="X375" s="90" t="str">
        <f>IF(ISNA(VLOOKUP($B375,'[1]1718  Exp_Rev Access'!$F$7:$GK$318,17,FALSE)),"",VLOOKUP($B375,'[1]1718  Exp_Rev Access'!$F$7:$GK$318,17,FALSE))</f>
        <v/>
      </c>
      <c r="Y375" s="90" t="str">
        <f>IF(ISNA(VLOOKUP($B375,'[1]1718  Exp_Rev Access'!$F$7:$GK$318,18,FALSE)),"",VLOOKUP($B375,'[1]1718  Exp_Rev Access'!$F$7:$GK$318,18,FALSE))</f>
        <v/>
      </c>
      <c r="Z375" s="90" t="str">
        <f>IF(ISNA(VLOOKUP($B375,'[1]1718  Exp_Rev Access'!$F$7:$GK$318,19,FALSE)),"",VLOOKUP($B375,'[1]1718  Exp_Rev Access'!$F$7:$GK$318,19,FALSE))</f>
        <v/>
      </c>
      <c r="AA375" s="90" t="str">
        <f>IF(ISNA(VLOOKUP($B375,'[1]1718  Exp_Rev Access'!$F$7:$GK$318,20,FALSE)),"",VLOOKUP($B375,'[1]1718  Exp_Rev Access'!$F$7:$GK$318,20,FALSE))</f>
        <v/>
      </c>
      <c r="AB375" s="90" t="str">
        <f>IF(ISNA(VLOOKUP($B375,'[1]1718  Exp_Rev Access'!$F$7:$GK$318,21,FALSE)),"",VLOOKUP($B375,'[1]1718  Exp_Rev Access'!$F$7:$GK$318,21,FALSE))</f>
        <v/>
      </c>
      <c r="AC375" s="90" t="str">
        <f>IF(ISNA(VLOOKUP($B375,'[1]1718  Exp_Rev Access'!$F$7:$GK$318,22,FALSE)),"",VLOOKUP($B375,'[1]1718  Exp_Rev Access'!$F$7:$GK$318,22,FALSE))</f>
        <v/>
      </c>
      <c r="AD375" s="90" t="str">
        <f>IF(ISNA(VLOOKUP($B375,'[1]1718  Exp_Rev Access'!$F$7:$GK$318,23,FALSE)),"",VLOOKUP($B375,'[1]1718  Exp_Rev Access'!$F$7:$GK$318,23,FALSE))</f>
        <v/>
      </c>
      <c r="AE375" s="90" t="str">
        <f>IF(ISNA(VLOOKUP($B375,'[1]1718  Exp_Rev Access'!$F$7:$GK$318,24,FALSE)),"",VLOOKUP($B375,'[1]1718  Exp_Rev Access'!$F$7:$GK$318,24,FALSE))</f>
        <v/>
      </c>
      <c r="AF375" s="90" t="str">
        <f>IF(ISNA(VLOOKUP($B375,'[1]1718  Exp_Rev Access'!$F$7:$GK$318,25,FALSE)),"",VLOOKUP($B375,'[1]1718  Exp_Rev Access'!$F$7:$GK$318,25,FALSE))</f>
        <v/>
      </c>
      <c r="AG375" s="90" t="str">
        <f>IF(ISNA(VLOOKUP($B375,'[1]1718  Exp_Rev Access'!$F$7:$GK$318,26,FALSE)),"",VLOOKUP($B375,'[1]1718  Exp_Rev Access'!$F$7:$GK$318,26,FALSE))</f>
        <v/>
      </c>
      <c r="AH375" s="90" t="str">
        <f>IF(ISNA(VLOOKUP($B375,'[1]1718  Exp_Rev Access'!$F$7:$GK$318,27,FALSE)),"",VLOOKUP($B375,'[1]1718  Exp_Rev Access'!$F$7:$GK$318,27,FALSE))</f>
        <v/>
      </c>
      <c r="AI375" s="90" t="str">
        <f>IF(ISNA(VLOOKUP($B375,'[1]1718  Exp_Rev Access'!$F$7:$GK$318,28,FALSE)),"",VLOOKUP($B375,'[1]1718  Exp_Rev Access'!$F$7:$GK$318,28,FALSE))</f>
        <v/>
      </c>
      <c r="AJ375" s="90" t="str">
        <f>IF(ISNA(VLOOKUP($B375,'[1]1718  Exp_Rev Access'!$F$7:$GK$318,29,FALSE)),"",VLOOKUP($B375,'[1]1718  Exp_Rev Access'!$F$7:$GK$318,29,FALSE))</f>
        <v/>
      </c>
      <c r="AK375" s="90" t="str">
        <f>IF(ISNA(VLOOKUP($B375,'[1]1718  Exp_Rev Access'!$F$7:$GK$318,30,FALSE)),"",VLOOKUP($B375,'[1]1718  Exp_Rev Access'!$F$7:$GK$318,30,FALSE))</f>
        <v/>
      </c>
      <c r="AL375" s="90" t="str">
        <f>IF(ISNA(VLOOKUP($B375,'[1]1718  Exp_Rev Access'!$F$7:$GK$318,31,FALSE)),"",VLOOKUP($B375,'[1]1718  Exp_Rev Access'!$F$7:$GK$318,31,FALSE))</f>
        <v/>
      </c>
      <c r="AM375" s="56"/>
      <c r="AN375" s="92"/>
      <c r="AO375" s="71"/>
      <c r="AP375" s="90" t="str">
        <f>IF(ISNA(VLOOKUP($B375,'[1]1718  Exp_Rev Access'!$F$7:$GK$318,33,FALSE)),"",VLOOKUP($B375,'[1]1718  Exp_Rev Access'!$F$7:$GK$318,33,FALSE))</f>
        <v/>
      </c>
      <c r="AQ375" s="90" t="str">
        <f>IF(ISNA(VLOOKUP($B375,'[1]1718  Exp_Rev Access'!$F$7:$GK$318,34,FALSE)),"",VLOOKUP($B375,'[1]1718  Exp_Rev Access'!$F$7:$GK$318,34,FALSE))</f>
        <v/>
      </c>
      <c r="AR375" s="90" t="str">
        <f>IF(ISNA(VLOOKUP($B375,'[1]1718  Exp_Rev Access'!$F$7:$GK$318,35,FALSE)),"",VLOOKUP($B375,'[1]1718  Exp_Rev Access'!$F$7:$GK$318,35,FALSE))</f>
        <v/>
      </c>
      <c r="AS375" s="90" t="str">
        <f>IF(ISNA(VLOOKUP($B375,'[1]1718  Exp_Rev Access'!$F$7:$GK$318,36,FALSE)),"",VLOOKUP($B375,'[1]1718  Exp_Rev Access'!$F$7:$GK$318,36,FALSE))</f>
        <v/>
      </c>
      <c r="AT375" s="90" t="str">
        <f>IF(ISNA(VLOOKUP($B375,'[1]1718  Exp_Rev Access'!$F$7:$GK$318,37,FALSE)),"",VLOOKUP($B375,'[1]1718  Exp_Rev Access'!$F$7:$GK$318,37,FALSE))</f>
        <v/>
      </c>
      <c r="AU375" s="56"/>
      <c r="AV375" s="93"/>
      <c r="AW375" s="56"/>
      <c r="AX375" s="90" t="str">
        <f>IF(ISNA(VLOOKUP($B375,'[1]1718  Exp_Rev Access'!$F$7:$GK$318,39,FALSE)),"",VLOOKUP($B375,'[1]1718  Exp_Rev Access'!$F$7:$GK$318,39,FALSE))</f>
        <v/>
      </c>
      <c r="AY375" s="90" t="str">
        <f>IF(ISNA(VLOOKUP($B375,'[1]1718  Exp_Rev Access'!$F$7:$GK$318,40,FALSE)),"",VLOOKUP($B375,'[1]1718  Exp_Rev Access'!$F$7:$GK$318,40,FALSE))</f>
        <v/>
      </c>
      <c r="AZ375" s="90" t="str">
        <f>IF(ISNA(VLOOKUP($B375,'[1]1718  Exp_Rev Access'!$F$7:$GK$318,41,FALSE)),"",VLOOKUP($B375,'[1]1718  Exp_Rev Access'!$F$7:$GK$318,41,FALSE))</f>
        <v/>
      </c>
      <c r="BA375" s="90" t="str">
        <f>IF(ISNA(VLOOKUP($B375,'[1]1718  Exp_Rev Access'!$F$7:$GK$318,42,FALSE)),"",VLOOKUP($B375,'[1]1718  Exp_Rev Access'!$F$7:$GK$318,42,FALSE))</f>
        <v/>
      </c>
      <c r="BB375" s="90" t="str">
        <f>IF(ISNA(VLOOKUP($B375,'[1]1718  Exp_Rev Access'!$F$7:$GK$318,43,FALSE)),"",VLOOKUP($B375,'[1]1718  Exp_Rev Access'!$F$7:$GK$318,43,FALSE))</f>
        <v/>
      </c>
      <c r="BC375" s="90" t="str">
        <f>IF(ISNA(VLOOKUP($B375,'[1]1718  Exp_Rev Access'!$F$7:$GK$318,44,FALSE)),"",VLOOKUP($B375,'[1]1718  Exp_Rev Access'!$F$7:$GK$318,44,FALSE))</f>
        <v/>
      </c>
      <c r="BD375" s="90" t="str">
        <f>IF(ISNA(VLOOKUP($B375,'[1]1718  Exp_Rev Access'!$F$7:$GK$318,45,FALSE)),"",VLOOKUP($B375,'[1]1718  Exp_Rev Access'!$F$7:$GK$318,45,FALSE))</f>
        <v/>
      </c>
      <c r="BE375" s="90" t="str">
        <f>IF(ISNA(VLOOKUP($B375,'[1]1718  Exp_Rev Access'!$F$7:$GK$318,46,FALSE)),"",VLOOKUP($B375,'[1]1718  Exp_Rev Access'!$F$7:$GK$318,46,FALSE))</f>
        <v/>
      </c>
      <c r="BF375" s="90" t="str">
        <f>IF(ISNA(VLOOKUP($B375,'[1]1718  Exp_Rev Access'!$F$7:$GK$318,47,FALSE)),"",VLOOKUP($B375,'[1]1718  Exp_Rev Access'!$F$7:$GK$318,47,FALSE))</f>
        <v/>
      </c>
      <c r="BG375" s="90" t="str">
        <f>IF(ISNA(VLOOKUP($B375,'[1]1718  Exp_Rev Access'!$F$7:$GK$318,48,FALSE)),"",VLOOKUP($B375,'[1]1718  Exp_Rev Access'!$F$7:$GK$318,48,FALSE))</f>
        <v/>
      </c>
      <c r="BH375" s="90" t="str">
        <f>IF(ISNA(VLOOKUP($B375,'[1]1718  Exp_Rev Access'!$F$7:$GK$318,49,FALSE)),"",VLOOKUP($B375,'[1]1718  Exp_Rev Access'!$F$7:$GK$318,49,FALSE))</f>
        <v/>
      </c>
      <c r="BI375" s="90" t="str">
        <f>IF(ISNA(VLOOKUP($B375,'[1]1718  Exp_Rev Access'!$F$7:$GK$318,50,FALSE)),"",VLOOKUP($B375,'[1]1718  Exp_Rev Access'!$F$7:$GK$318,50,FALSE))</f>
        <v/>
      </c>
      <c r="BJ375" s="90" t="str">
        <f>IF(ISNA(VLOOKUP($B375,'[1]1718  Exp_Rev Access'!$F$7:$GK$318,51,FALSE)),"",VLOOKUP($B375,'[1]1718  Exp_Rev Access'!$F$7:$GK$318,51,FALSE))</f>
        <v/>
      </c>
      <c r="BK375" s="90" t="str">
        <f>IF(ISNA(VLOOKUP($B375,'[1]1718  Exp_Rev Access'!$F$7:$GK$318,52,FALSE)),"",VLOOKUP($B375,'[1]1718  Exp_Rev Access'!$F$7:$GK$318,52,FALSE))</f>
        <v/>
      </c>
      <c r="BL375" s="90" t="str">
        <f>IF(ISNA(VLOOKUP($B375,'[1]1718  Exp_Rev Access'!$F$7:$GK$318,53,FALSE)),"",VLOOKUP($B375,'[1]1718  Exp_Rev Access'!$F$7:$GK$318,53,FALSE))</f>
        <v/>
      </c>
      <c r="BM375" s="90" t="str">
        <f>IF(ISNA(VLOOKUP($B375,'[1]1718  Exp_Rev Access'!$F$7:$GK$318,54,FALSE)),"",VLOOKUP($B375,'[1]1718  Exp_Rev Access'!$F$7:$GK$318,54,FALSE))</f>
        <v/>
      </c>
      <c r="BN375" s="90" t="str">
        <f>IF(ISNA(VLOOKUP($B375,'[1]1718  Exp_Rev Access'!$F$7:$GK$318,55,FALSE)),"",VLOOKUP($B375,'[1]1718  Exp_Rev Access'!$F$7:$GK$318,55,FALSE))</f>
        <v/>
      </c>
      <c r="BO375" s="90" t="str">
        <f>IF(ISNA(VLOOKUP($B375,'[1]1718  Exp_Rev Access'!$F$7:$GK$318,56,FALSE)),"",VLOOKUP($B375,'[1]1718  Exp_Rev Access'!$F$7:$GK$318,56,FALSE))</f>
        <v/>
      </c>
      <c r="BP375" s="90" t="str">
        <f>IF(ISNA(VLOOKUP($B375,'[1]1718  Exp_Rev Access'!$F$7:$GK$318,57,FALSE)),"",VLOOKUP($B375,'[1]1718  Exp_Rev Access'!$F$7:$GK$318,57,FALSE))</f>
        <v/>
      </c>
      <c r="BQ375" s="90" t="str">
        <f>IF(ISNA(VLOOKUP($B375,'[1]1718  Exp_Rev Access'!$F$7:$GK$318,58,FALSE)),"",VLOOKUP($B375,'[1]1718  Exp_Rev Access'!$F$7:$GK$318,58,FALSE))</f>
        <v/>
      </c>
      <c r="BR375" s="90" t="str">
        <f>IF(ISNA(VLOOKUP($B375,'[1]1718  Exp_Rev Access'!$F$7:$GK$318,59,FALSE)),"",VLOOKUP($B375,'[1]1718  Exp_Rev Access'!$F$7:$GK$318,59,FALSE))</f>
        <v/>
      </c>
      <c r="BS375" s="90" t="str">
        <f>IF(ISNA(VLOOKUP($B375,'[1]1718  Exp_Rev Access'!$F$7:$GK$318,60,FALSE)),"",VLOOKUP($B375,'[1]1718  Exp_Rev Access'!$F$7:$GK$318,60,FALSE))</f>
        <v/>
      </c>
      <c r="BT375" s="90" t="str">
        <f>IF(ISNA(VLOOKUP($B375,'[1]1718  Exp_Rev Access'!$F$7:$GK$318,61,FALSE)),"",VLOOKUP($B375,'[1]1718  Exp_Rev Access'!$F$7:$GK$318,61,FALSE))</f>
        <v/>
      </c>
      <c r="BU375" s="90" t="str">
        <f>IF(ISNA(VLOOKUP($B375,'[1]1718  Exp_Rev Access'!$F$7:$GK$318,62,FALSE)),"",VLOOKUP($B375,'[1]1718  Exp_Rev Access'!$F$7:$GK$318,62,FALSE))</f>
        <v/>
      </c>
      <c r="BV375" s="56">
        <f t="shared" si="893"/>
        <v>0</v>
      </c>
      <c r="BW375" s="92"/>
      <c r="BX375" s="71"/>
      <c r="BY375" s="90" t="str">
        <f>IF(ISNA(VLOOKUP($B375,'[1]1718  Exp_Rev Access'!$F$7:$GK$318,64,FALSE)),"",VLOOKUP($B375,'[1]1718  Exp_Rev Access'!$F$7:$GK$318,64,FALSE))</f>
        <v/>
      </c>
      <c r="BZ375" s="90" t="str">
        <f>IF(ISNA(VLOOKUP($B375,'[1]1718  Exp_Rev Access'!$F$7:$GK$318,65,FALSE)),"",VLOOKUP($B375,'[1]1718  Exp_Rev Access'!$F$7:$GK$318,65,FALSE))</f>
        <v/>
      </c>
      <c r="CA375" s="90" t="str">
        <f>IF(ISNA(VLOOKUP($B375,'[1]1718  Exp_Rev Access'!$F$7:$GK$318,66,FALSE)),"",VLOOKUP($B375,'[1]1718  Exp_Rev Access'!$F$7:$GK$318,66,FALSE))</f>
        <v/>
      </c>
      <c r="CB375" s="90" t="str">
        <f>IF(ISNA(VLOOKUP($B375,'[1]1718  Exp_Rev Access'!$F$7:$GK$318,67,FALSE)),"",VLOOKUP($B375,'[1]1718  Exp_Rev Access'!$F$7:$GK$318,67,FALSE))</f>
        <v/>
      </c>
      <c r="CC375" s="90" t="str">
        <f>IF(ISNA(VLOOKUP($B375,'[1]1718  Exp_Rev Access'!$F$7:$GK$318,68,FALSE)),"",VLOOKUP($B375,'[1]1718  Exp_Rev Access'!$F$7:$GK$318,68,FALSE))</f>
        <v/>
      </c>
      <c r="CD375" s="90" t="str">
        <f>IF(ISNA(VLOOKUP($B375,'[1]1718  Exp_Rev Access'!$F$7:$GK$318,69,FALSE)),"",VLOOKUP($B375,'[1]1718  Exp_Rev Access'!$F$7:$GK$318,69,FALSE))</f>
        <v/>
      </c>
      <c r="CE375" s="56">
        <f t="shared" si="881"/>
        <v>0</v>
      </c>
      <c r="CF375" s="92"/>
      <c r="CG375" s="78"/>
      <c r="CH375" s="90" t="str">
        <f>IF(ISNA(VLOOKUP($B375,'[1]1718  Exp_Rev Access'!$F$7:$GK$318,$CH$2,FALSE)),"",VLOOKUP($B375,'[1]1718  Exp_Rev Access'!$F$7:$GK$318,$CH$2,FALSE))</f>
        <v/>
      </c>
      <c r="CI375" s="90" t="str">
        <f>IF(ISNA(VLOOKUP($B375,'[1]1718  Exp_Rev Access'!$F$7:$GK$318,$CI$2,FALSE)),"",VLOOKUP($B375,'[1]1718  Exp_Rev Access'!$F$7:$GK$318,$CI$2,FALSE))</f>
        <v/>
      </c>
      <c r="CJ375" s="90" t="str">
        <f>IF(ISNA(VLOOKUP($B375,'[1]1718  Exp_Rev Access'!$F$7:$GK$318,$CJ$2,FALSE)),"",VLOOKUP($B375,'[1]1718  Exp_Rev Access'!$F$7:$GK$318,$CJ$2,FALSE))</f>
        <v/>
      </c>
      <c r="CK375" s="90" t="str">
        <f>IF(ISNA(VLOOKUP($B375,'[1]1718  Exp_Rev Access'!$F$7:$GK$318,$CK$2,FALSE)),"",VLOOKUP($B375,'[1]1718  Exp_Rev Access'!$F$7:$GK$318,$CK$2,FALSE))</f>
        <v/>
      </c>
      <c r="CL375" s="90" t="str">
        <f>IF(ISNA(VLOOKUP($B375,'[1]1718  Exp_Rev Access'!$F$7:$GK$318,$CL$2,FALSE)),"",VLOOKUP($B375,'[1]1718  Exp_Rev Access'!$F$7:$GK$318,$CL$2,FALSE))</f>
        <v/>
      </c>
      <c r="CM375" s="90" t="str">
        <f>IF(ISNA(VLOOKUP($B375,'[1]1718  Exp_Rev Access'!$F$7:$GK$318,$CM$2,FALSE)),"",VLOOKUP($B375,'[1]1718  Exp_Rev Access'!$F$7:$GK$318,$CM$2,FALSE))</f>
        <v/>
      </c>
      <c r="CN375" s="90" t="str">
        <f>IF(ISNA(VLOOKUP($B375,'[1]1718  Exp_Rev Access'!$F$7:$GK$318,$CN$2,FALSE)),"",VLOOKUP($B375,'[1]1718  Exp_Rev Access'!$F$7:$GK$318,$CN$2,FALSE))</f>
        <v/>
      </c>
      <c r="CO375" s="90" t="str">
        <f>IF(ISNA(VLOOKUP($B375,'[1]1718  Exp_Rev Access'!$F$7:$GK$318,$CO$2,FALSE)),"",VLOOKUP($B375,'[1]1718  Exp_Rev Access'!$F$7:$GK$318,$CO$2,FALSE))</f>
        <v/>
      </c>
      <c r="CP375" s="90" t="str">
        <f>IF(ISNA(VLOOKUP($B375,'[1]1718  Exp_Rev Access'!$F$7:$GK$318,$CP$2,FALSE)),"",VLOOKUP($B375,'[1]1718  Exp_Rev Access'!$F$7:$GK$318,$CP$2,FALSE))</f>
        <v/>
      </c>
      <c r="CQ375" s="90" t="str">
        <f>IF(ISNA(VLOOKUP($B375,'[1]1718  Exp_Rev Access'!$F$7:$GK$318,$CQ$2,FALSE)),"",VLOOKUP($B375,'[1]1718  Exp_Rev Access'!$F$7:$GK$318,$CQ$2,FALSE))</f>
        <v/>
      </c>
      <c r="CR375" s="90" t="str">
        <f>IF(ISNA(VLOOKUP($B375,'[1]1718  Exp_Rev Access'!$F$7:$GK$318,$CR$2,FALSE)),"",VLOOKUP($B375,'[1]1718  Exp_Rev Access'!$F$7:$GK$318,$CR$2,FALSE))</f>
        <v/>
      </c>
      <c r="CS375" s="90" t="str">
        <f>IF(ISNA(VLOOKUP($B375,'[1]1718  Exp_Rev Access'!$F$7:$GK$318,$CS$2,FALSE)),"",VLOOKUP($B375,'[1]1718  Exp_Rev Access'!$F$7:$GK$318,$CS$2,FALSE))</f>
        <v/>
      </c>
      <c r="CT375" s="90" t="str">
        <f>IF(ISNA(VLOOKUP($B375,'[1]1718  Exp_Rev Access'!$F$7:$GK$318,$CT$2,FALSE)),"",VLOOKUP($B375,'[1]1718  Exp_Rev Access'!$F$7:$GK$318,$CT$2,FALSE))</f>
        <v/>
      </c>
      <c r="CU375" s="90" t="str">
        <f>IF(ISNA(VLOOKUP($B375,'[1]1718  Exp_Rev Access'!$F$7:$GK$318,$CU$2,FALSE)),"",VLOOKUP($B375,'[1]1718  Exp_Rev Access'!$F$7:$GK$318,$CU$2,FALSE))</f>
        <v/>
      </c>
      <c r="CV375" s="90" t="str">
        <f>IF(ISNA(VLOOKUP($B375,'[1]1718  Exp_Rev Access'!$F$7:$GK$318,$CV$2,FALSE)),"",VLOOKUP($B375,'[1]1718  Exp_Rev Access'!$F$7:$GK$318,$CV$2,FALSE))</f>
        <v/>
      </c>
      <c r="CW375" s="90" t="str">
        <f>IF(ISNA(VLOOKUP($B375,'[1]1718  Exp_Rev Access'!$F$7:$GK$318,$CW$2,FALSE)),"",VLOOKUP($B375,'[1]1718  Exp_Rev Access'!$F$7:$GK$318,$CW$2,FALSE))</f>
        <v/>
      </c>
      <c r="CX375" s="90" t="str">
        <f>IF(ISNA(VLOOKUP($B375,'[1]1718  Exp_Rev Access'!$F$7:$GK$318,$CX$2,FALSE)),"",VLOOKUP($B375,'[1]1718  Exp_Rev Access'!$F$7:$GK$318,$CX$2,FALSE))</f>
        <v/>
      </c>
      <c r="CY375" s="90" t="str">
        <f>IF(ISNA(VLOOKUP($B375,'[1]1718  Exp_Rev Access'!$F$7:$GK$318,$CY$2,FALSE)),"",VLOOKUP($B375,'[1]1718  Exp_Rev Access'!$F$7:$GK$318,$CY$2,FALSE))</f>
        <v/>
      </c>
      <c r="CZ375" s="90" t="str">
        <f>IF(ISNA(VLOOKUP($B375,'[1]1718  Exp_Rev Access'!$F$7:$GK$318,$CZ$2,FALSE)),"",VLOOKUP($B375,'[1]1718  Exp_Rev Access'!$F$7:$GK$318,$CZ$2,FALSE))</f>
        <v/>
      </c>
      <c r="DA375" s="90" t="str">
        <f>IF(ISNA(VLOOKUP($B375,'[1]1718  Exp_Rev Access'!$F$7:$GK$318,$DA$2,FALSE)),"",VLOOKUP($B375,'[1]1718  Exp_Rev Access'!$F$7:$GK$318,$DA$2,FALSE))</f>
        <v/>
      </c>
      <c r="DB375" s="90" t="str">
        <f>IF(ISNA(VLOOKUP($B375,'[1]1718  Exp_Rev Access'!$F$7:$GK$318,$DB$2,FALSE)),"",VLOOKUP($B375,'[1]1718  Exp_Rev Access'!$F$7:$GK$318,$DB$2,FALSE))</f>
        <v/>
      </c>
      <c r="DC375" s="90" t="str">
        <f>IF(ISNA(VLOOKUP($B375,'[1]1718  Exp_Rev Access'!$F$7:$GK$318,$DC$2,FALSE)),"",VLOOKUP($B375,'[1]1718  Exp_Rev Access'!$F$7:$GK$318,$DC$2,FALSE))</f>
        <v/>
      </c>
      <c r="DD375" s="90" t="str">
        <f>IF(ISNA(VLOOKUP($B375,'[1]1718  Exp_Rev Access'!$F$7:$GK$318,$DD$2,FALSE)),"",VLOOKUP($B375,'[1]1718  Exp_Rev Access'!$F$7:$GK$318,$DD$2,FALSE))</f>
        <v/>
      </c>
      <c r="DE375" s="90" t="str">
        <f>IF(ISNA(VLOOKUP($B375,'[1]1718  Exp_Rev Access'!$F$7:$GK$318,$DE$2,FALSE)),"",VLOOKUP($B375,'[1]1718  Exp_Rev Access'!$F$7:$GK$318,$DE$2,FALSE))</f>
        <v/>
      </c>
      <c r="DF375" s="90" t="str">
        <f>IF(ISNA(VLOOKUP($B375,'[1]1718  Exp_Rev Access'!$F$7:$GK$318,$DF$2,FALSE)),"",VLOOKUP($B375,'[1]1718  Exp_Rev Access'!$F$7:$GK$318,$DF$2,FALSE))</f>
        <v/>
      </c>
      <c r="DG375" s="90" t="str">
        <f>IF(ISNA(VLOOKUP($B375,'[1]1718  Exp_Rev Access'!$F$7:$GK$318,$DG$2,FALSE)),"",VLOOKUP($B375,'[1]1718  Exp_Rev Access'!$F$7:$GK$318,$DG$2,FALSE))</f>
        <v/>
      </c>
      <c r="DH375" s="90" t="str">
        <f>IF(ISNA(VLOOKUP($B375,'[1]1718  Exp_Rev Access'!$F$7:$GK$318,$DH$2,FALSE)),"",VLOOKUP($B375,'[1]1718  Exp_Rev Access'!$F$7:$GK$318,$DH$2,FALSE))</f>
        <v/>
      </c>
      <c r="DI375" s="90" t="str">
        <f>IF(ISNA(VLOOKUP($B375,'[1]1718  Exp_Rev Access'!$F$7:$GK$318,$DI$2,FALSE)),"",VLOOKUP($B375,'[1]1718  Exp_Rev Access'!$F$7:$GK$318,$DI$2,FALSE))</f>
        <v/>
      </c>
      <c r="DJ375" s="90" t="str">
        <f>IF(ISNA(VLOOKUP($B375,'[1]1718  Exp_Rev Access'!$F$7:$GK$318,$DJ$2,FALSE)),"",VLOOKUP($B375,'[1]1718  Exp_Rev Access'!$F$7:$GK$318,$DJ$2,FALSE))</f>
        <v/>
      </c>
      <c r="DK375" s="90" t="str">
        <f>IF(ISNA(VLOOKUP($B375,'[1]1718  Exp_Rev Access'!$F$7:$GK$318,$DK$2,FALSE)),"",VLOOKUP($B375,'[1]1718  Exp_Rev Access'!$F$7:$GK$318,$DK$2,FALSE))</f>
        <v/>
      </c>
      <c r="DL375" s="90" t="str">
        <f>IF(ISNA(VLOOKUP($B375,'[1]1718  Exp_Rev Access'!$F$7:$GK$318,$DL$2,FALSE)),"",VLOOKUP($B375,'[1]1718  Exp_Rev Access'!$F$7:$GK$318,$DL$2,FALSE))</f>
        <v/>
      </c>
      <c r="DM375" s="90" t="str">
        <f>IF(ISNA(VLOOKUP($B375,'[1]1718  Exp_Rev Access'!$F$7:$GK$318,$DM$2,FALSE)),"",VLOOKUP($B375,'[1]1718  Exp_Rev Access'!$F$7:$GK$318,$DM$2,FALSE))</f>
        <v/>
      </c>
      <c r="DN375" s="90" t="str">
        <f>IF(ISNA(VLOOKUP($B375,'[1]1718  Exp_Rev Access'!$F$7:$GK$318,$DN$2,FALSE)),"",VLOOKUP($B375,'[1]1718  Exp_Rev Access'!$F$7:$GK$318,$DN$2,FALSE))</f>
        <v/>
      </c>
      <c r="DO375" s="90" t="str">
        <f>IF(ISNA(VLOOKUP($B375,'[1]1718  Exp_Rev Access'!$F$7:$GK$318,$DO$2,FALSE)),"",VLOOKUP($B375,'[1]1718  Exp_Rev Access'!$F$7:$GK$318,$DO$2,FALSE))</f>
        <v/>
      </c>
      <c r="DP375" s="90" t="str">
        <f>IF(ISNA(VLOOKUP($B375,'[1]1718  Exp_Rev Access'!$F$7:$GK$318,$DP$2,FALSE)),"",VLOOKUP($B375,'[1]1718  Exp_Rev Access'!$F$7:$GK$318,$DP$2,FALSE))</f>
        <v/>
      </c>
      <c r="DQ375" s="90" t="str">
        <f>IF(ISNA(VLOOKUP($B375,'[1]1718  Exp_Rev Access'!$F$7:$GK$318,$DQ$2,FALSE)),"",VLOOKUP($B375,'[1]1718  Exp_Rev Access'!$F$7:$GK$318,$DQ$2,FALSE))</f>
        <v/>
      </c>
      <c r="DR375" s="90" t="str">
        <f>IF(ISNA(VLOOKUP($B375,'[1]1718  Exp_Rev Access'!$F$7:$GK$318,$DR$2,FALSE)),"",VLOOKUP($B375,'[1]1718  Exp_Rev Access'!$F$7:$GK$318,$DR$2,FALSE))</f>
        <v/>
      </c>
      <c r="DS375" s="90" t="str">
        <f>IF(ISNA(VLOOKUP($B375,'[1]1718  Exp_Rev Access'!$F$7:$GK$318,$DS$2,FALSE)),"",VLOOKUP($B375,'[1]1718  Exp_Rev Access'!$F$7:$GK$318,$DS$2,FALSE))</f>
        <v/>
      </c>
      <c r="DT375" s="90" t="str">
        <f>IF(ISNA(VLOOKUP($B375,'[1]1718  Exp_Rev Access'!$F$7:$GK$318,$DT$2,FALSE)),"",VLOOKUP($B375,'[1]1718  Exp_Rev Access'!$F$7:$GK$318,$DT$2,FALSE))</f>
        <v/>
      </c>
      <c r="DU375" s="90" t="str">
        <f>IF(ISNA(VLOOKUP($B375,'[1]1718  Exp_Rev Access'!$F$7:$GK$318,$DU$2,FALSE)),"",VLOOKUP($B375,'[1]1718  Exp_Rev Access'!$F$7:$GK$318,$DU$2,FALSE))</f>
        <v/>
      </c>
      <c r="DV375" s="90" t="str">
        <f>IF(ISNA(VLOOKUP($B375,'[1]1718  Exp_Rev Access'!$F$7:$GK$318,$DV$2,FALSE)),"",VLOOKUP($B375,'[1]1718  Exp_Rev Access'!$F$7:$GK$318,$DV$2,FALSE))</f>
        <v/>
      </c>
      <c r="DW375" s="90" t="str">
        <f>IF(ISNA(VLOOKUP($B375,'[1]1718  Exp_Rev Access'!$F$7:$GK$318,$DW$2,FALSE)),"",VLOOKUP($B375,'[1]1718  Exp_Rev Access'!$F$7:$GK$318,$DW$2,FALSE))</f>
        <v/>
      </c>
      <c r="DX375" s="90" t="str">
        <f>IF(ISNA(VLOOKUP($B375,'[1]1718  Exp_Rev Access'!$F$7:$GK$318,$DX$2,FALSE)),"",VLOOKUP($B375,'[1]1718  Exp_Rev Access'!$F$7:$GK$318,$DX$2,FALSE))</f>
        <v/>
      </c>
      <c r="DY375" s="90" t="str">
        <f>IF(ISNA(VLOOKUP($B375,'[1]1718  Exp_Rev Access'!$F$7:$GK$318,$DY$2,FALSE)),"",VLOOKUP($B375,'[1]1718  Exp_Rev Access'!$F$7:$GK$318,$DY$2,FALSE))</f>
        <v/>
      </c>
      <c r="DZ375" s="90" t="str">
        <f>IF(ISNA(VLOOKUP($B375,'[1]1718  Exp_Rev Access'!$F$7:$GK$318,$DZ$2,FALSE)),"",VLOOKUP($B375,'[1]1718  Exp_Rev Access'!$F$7:$GK$318,$DZ$2,FALSE))</f>
        <v/>
      </c>
      <c r="EA375" s="90" t="str">
        <f>IF(ISNA(VLOOKUP($B375,'[1]1718  Exp_Rev Access'!$F$7:$GK$318,$EA$2,FALSE)),"",VLOOKUP($B375,'[1]1718  Exp_Rev Access'!$F$7:$GK$318,$EA$2,FALSE))</f>
        <v/>
      </c>
      <c r="EB375" s="90" t="str">
        <f>IF(ISNA(VLOOKUP($B375,'[1]1718  Exp_Rev Access'!$F$7:$GK$318,$EB$2,FALSE)),"",VLOOKUP($B375,'[1]1718  Exp_Rev Access'!$F$7:$GK$318,$EB$2,FALSE))</f>
        <v/>
      </c>
      <c r="EC375" s="90" t="str">
        <f>IF(ISNA(VLOOKUP($B375,'[1]1718  Exp_Rev Access'!$F$7:$GK$318,$EC$2,FALSE)),"",VLOOKUP($B375,'[1]1718  Exp_Rev Access'!$F$7:$GK$318,$EC$2,FALSE))</f>
        <v/>
      </c>
      <c r="ED375" s="90" t="str">
        <f>IF(ISNA(VLOOKUP($B375,'[1]1718  Exp_Rev Access'!$F$7:$GK$318,$ED$2,FALSE)),"",VLOOKUP($B375,'[1]1718  Exp_Rev Access'!$F$7:$GK$318,$ED$2,FALSE))</f>
        <v/>
      </c>
      <c r="EE375" s="90" t="str">
        <f>IF(ISNA(VLOOKUP($B375,'[1]1718  Exp_Rev Access'!$F$7:$GK$318,$EE$2,FALSE)),"",VLOOKUP($B375,'[1]1718  Exp_Rev Access'!$F$7:$GK$318,$EE$2,FALSE))</f>
        <v/>
      </c>
      <c r="EF375" s="90" t="str">
        <f>IF(ISNA(VLOOKUP($B375,'[1]1718  Exp_Rev Access'!$F$7:$GK$318,$EF$2,FALSE)),"",VLOOKUP($B375,'[1]1718  Exp_Rev Access'!$F$7:$GK$318,$EF$2,FALSE))</f>
        <v/>
      </c>
      <c r="EG375" s="90" t="str">
        <f>IF(ISNA(VLOOKUP($B375,'[1]1718  Exp_Rev Access'!$F$7:$GK$318,$EG$2,FALSE)),"",VLOOKUP($B375,'[1]1718  Exp_Rev Access'!$F$7:$GK$318,$EG$2,FALSE))</f>
        <v/>
      </c>
      <c r="EH375" s="90" t="str">
        <f>IF(ISNA(VLOOKUP($B375,'[1]1718  Exp_Rev Access'!$F$7:$GK$318,$EH$2,FALSE)),"",VLOOKUP($B375,'[1]1718  Exp_Rev Access'!$F$7:$GK$318,$EH$2,FALSE))</f>
        <v/>
      </c>
      <c r="EI375" s="90" t="str">
        <f>IF(ISNA(VLOOKUP($B375,'[1]1718  Exp_Rev Access'!$F$7:$GK$318,$EI$2,FALSE)),"",VLOOKUP($B375,'[1]1718  Exp_Rev Access'!$F$7:$GK$318,$EI$2,FALSE))</f>
        <v/>
      </c>
      <c r="EJ375" s="90" t="str">
        <f>IF(ISNA(VLOOKUP($B375,'[1]1718  Exp_Rev Access'!$F$7:$GK$318,$EJ$2,FALSE)),"",VLOOKUP($B375,'[1]1718  Exp_Rev Access'!$F$7:$GK$318,$EJ$2,FALSE))</f>
        <v/>
      </c>
      <c r="EK375" s="90" t="str">
        <f>IF(ISNA(VLOOKUP($B375,'[1]1718  Exp_Rev Access'!$F$7:$GK$318,$EK$2,FALSE)),"",VLOOKUP($B375,'[1]1718  Exp_Rev Access'!$F$7:$GK$318,$EK$2,FALSE))</f>
        <v/>
      </c>
      <c r="EL375" s="90" t="str">
        <f>IF(ISNA(VLOOKUP($B375,'[1]1718  Exp_Rev Access'!$F$7:$GK$318,$EL$2,FALSE)),"",VLOOKUP($B375,'[1]1718  Exp_Rev Access'!$F$7:$GK$318,$EL$2,FALSE))</f>
        <v/>
      </c>
      <c r="EM375" s="90" t="str">
        <f>IF(ISNA(VLOOKUP($B375,'[1]1718  Exp_Rev Access'!$F$7:$GK$318,$EM$2,FALSE)),"",VLOOKUP($B375,'[1]1718  Exp_Rev Access'!$F$7:$GK$318,$EM$2,FALSE))</f>
        <v/>
      </c>
      <c r="EN375" s="90" t="str">
        <f>IF(ISNA(VLOOKUP($B375,'[1]1718  Exp_Rev Access'!$F$7:$GK$318,$EN$2,FALSE)),"",VLOOKUP($B375,'[1]1718  Exp_Rev Access'!$F$7:$GK$318,$EN$2,FALSE))</f>
        <v/>
      </c>
      <c r="EO375" s="90" t="str">
        <f>IF(ISNA(VLOOKUP($B375,'[1]1718  Exp_Rev Access'!$F$7:$GK$318,$EO$2,FALSE)),"",VLOOKUP($B375,'[1]1718  Exp_Rev Access'!$F$7:$GK$318,$EO$2,FALSE))</f>
        <v/>
      </c>
      <c r="EP375" s="90" t="str">
        <f>IF(ISNA(VLOOKUP($B375,'[1]1718  Exp_Rev Access'!$F$7:$GK$318,$EP$2,FALSE)),"",VLOOKUP($B375,'[1]1718  Exp_Rev Access'!$F$7:$GK$318,$EP$2,FALSE))</f>
        <v/>
      </c>
      <c r="EQ375" s="90" t="str">
        <f>IF(ISNA(VLOOKUP($B375,'[1]1718  Exp_Rev Access'!$F$7:$GK$318,$EQ$2,FALSE)),"",VLOOKUP($B375,'[1]1718  Exp_Rev Access'!$F$7:$GK$318,$EQ$2,FALSE))</f>
        <v/>
      </c>
      <c r="ER375" s="90" t="str">
        <f>IF(ISNA(VLOOKUP($B375,'[1]1718  Exp_Rev Access'!$F$7:$GK$318,$ER$2,FALSE)),"",VLOOKUP($B375,'[1]1718  Exp_Rev Access'!$F$7:$GK$318,$ER$2,FALSE))</f>
        <v/>
      </c>
      <c r="ES375" s="90" t="str">
        <f>IF(ISNA(VLOOKUP($B375,'[1]1718  Exp_Rev Access'!$F$7:$GK$318,$ES$2,FALSE)),"",VLOOKUP($B375,'[1]1718  Exp_Rev Access'!$F$7:$GK$318,$ES$2,FALSE))</f>
        <v/>
      </c>
      <c r="ET375" s="90" t="str">
        <f>IF(ISNA(VLOOKUP($B375,'[1]1718  Exp_Rev Access'!$F$7:$GK$318,$ET$2,FALSE)),"",VLOOKUP($B375,'[1]1718  Exp_Rev Access'!$F$7:$GK$318,$ET$2,FALSE))</f>
        <v/>
      </c>
      <c r="EU375" s="90" t="str">
        <f>IF(ISNA(VLOOKUP($B375,'[1]1718  Exp_Rev Access'!$F$7:$GK$318,$EU$2,FALSE)),"",VLOOKUP($B375,'[1]1718  Exp_Rev Access'!$F$7:$GK$318,$EU$2,FALSE))</f>
        <v/>
      </c>
      <c r="EV375" s="90" t="str">
        <f>IF(ISNA(VLOOKUP($B375,'[1]1718  Exp_Rev Access'!$F$7:$GK$318,$EV$2,FALSE)),"",VLOOKUP($B375,'[1]1718  Exp_Rev Access'!$F$7:$GK$318,$EV$2,FALSE))</f>
        <v/>
      </c>
      <c r="EW375" s="90" t="str">
        <f>IF(ISNA(VLOOKUP($B375,'[1]1718  Exp_Rev Access'!$F$7:$GK$318,$EW$2,FALSE)),"",VLOOKUP($B375,'[1]1718  Exp_Rev Access'!$F$7:$GK$318,$EW$2,FALSE))</f>
        <v/>
      </c>
      <c r="EX375" s="90" t="str">
        <f>IF(ISNA(VLOOKUP($B375,'[1]1718  Exp_Rev Access'!$F$7:$GK$318,$EX$2,FALSE)),"",VLOOKUP($B375,'[1]1718  Exp_Rev Access'!$F$7:$GK$318,$EX$2,FALSE))</f>
        <v/>
      </c>
      <c r="EY375" s="90" t="str">
        <f>IF(ISNA(VLOOKUP($B375,'[1]1718  Exp_Rev Access'!$F$7:$GK$318,$EY$2,FALSE)),"",VLOOKUP($B375,'[1]1718  Exp_Rev Access'!$F$7:$GK$318,$EY$2,FALSE))</f>
        <v/>
      </c>
      <c r="EZ375" s="90" t="str">
        <f>IF(ISNA(VLOOKUP($B375,'[1]1718  Exp_Rev Access'!$F$7:$GK$318,$EZ$2,FALSE)),"",VLOOKUP($B375,'[1]1718  Exp_Rev Access'!$F$7:$GK$318,$EZ$2,FALSE))</f>
        <v/>
      </c>
      <c r="FA375" s="90" t="str">
        <f>IF(ISNA(VLOOKUP($B375,'[1]1718  Exp_Rev Access'!$F$7:$GK$318,$FA$2,FALSE)),"",VLOOKUP($B375,'[1]1718  Exp_Rev Access'!$F$7:$GK$318,$FA$2,FALSE))</f>
        <v/>
      </c>
      <c r="FB375" s="90" t="str">
        <f>IF(ISNA(VLOOKUP($B375,'[1]1718  Exp_Rev Access'!$F$7:$GK$318,$FB$2,FALSE)),"",VLOOKUP($B375,'[1]1718  Exp_Rev Access'!$F$7:$GK$318,$FB$2,FALSE))</f>
        <v/>
      </c>
      <c r="FC375" s="90" t="str">
        <f>IF(ISNA(VLOOKUP($B375,'[1]1718  Exp_Rev Access'!$F$7:$GK$318,$FC$2,FALSE)),"",VLOOKUP($B375,'[1]1718  Exp_Rev Access'!$F$7:$GK$318,$FC$2,FALSE))</f>
        <v/>
      </c>
      <c r="FD375" s="90" t="str">
        <f>IF(ISNA(VLOOKUP($B375,'[1]1718  Exp_Rev Access'!$F$7:$GK$318,$FD$2,FALSE)),"",VLOOKUP($B375,'[1]1718  Exp_Rev Access'!$F$7:$GK$318,$FD$2,FALSE))</f>
        <v/>
      </c>
      <c r="FE375" s="90" t="str">
        <f>IF(ISNA(VLOOKUP($B375,'[1]1718  Exp_Rev Access'!$F$7:$GK$318,$FE$2,FALSE)),"",VLOOKUP($B375,'[1]1718  Exp_Rev Access'!$F$7:$GK$318,$FE$2,FALSE))</f>
        <v/>
      </c>
      <c r="FF375" s="90" t="str">
        <f>IF(ISNA(VLOOKUP($B375,'[1]1718  Exp_Rev Access'!$F$7:$GK$318,$FF$2,FALSE)),"",VLOOKUP($B375,'[1]1718  Exp_Rev Access'!$F$7:$GK$318,$FF$2,FALSE))</f>
        <v/>
      </c>
      <c r="FG375" s="90" t="str">
        <f>IF(ISNA(VLOOKUP($B375,'[1]1718  Exp_Rev Access'!$F$7:$GK$318,$FG$2,FALSE)),"",VLOOKUP($B375,'[1]1718  Exp_Rev Access'!$F$7:$GK$318,$FG$2,FALSE))</f>
        <v/>
      </c>
      <c r="FH375" s="90" t="str">
        <f>IF(ISNA(VLOOKUP($B375,'[1]1718  Exp_Rev Access'!$F$7:$GK$318,$FH$2,FALSE)),"",VLOOKUP($B375,'[1]1718  Exp_Rev Access'!$F$7:$GK$318,$FH$2,FALSE))</f>
        <v/>
      </c>
      <c r="FI375" s="90" t="str">
        <f>IF(ISNA(VLOOKUP($B375,'[1]1718  Exp_Rev Access'!$F$7:$GK$318,$FI$2,FALSE)),"",VLOOKUP($B375,'[1]1718  Exp_Rev Access'!$F$7:$GK$318,$FI$2,FALSE))</f>
        <v/>
      </c>
      <c r="FJ375" s="90" t="str">
        <f>IF(ISNA(VLOOKUP($B375,'[1]1718  Exp_Rev Access'!$F$7:$GK$318,$FJ$2,FALSE)),"",VLOOKUP($B375,'[1]1718  Exp_Rev Access'!$F$7:$GK$318,$FJ$2,FALSE))</f>
        <v/>
      </c>
      <c r="FK375" s="90" t="str">
        <f>IF(ISNA(VLOOKUP($B375,'[1]1718  Exp_Rev Access'!$F$7:$GK$318,$FK$2,FALSE)),"",VLOOKUP($B375,'[1]1718  Exp_Rev Access'!$F$7:$GK$318,$FK$2,FALSE))</f>
        <v/>
      </c>
      <c r="FL375" s="90" t="str">
        <f>IF(ISNA(VLOOKUP($B375,'[1]1718  Exp_Rev Access'!$F$7:$GK$318,$FL$2,FALSE)),"",VLOOKUP($B375,'[1]1718  Exp_Rev Access'!$F$7:$GK$318,$FL$2,FALSE))</f>
        <v/>
      </c>
      <c r="FM375" s="90" t="str">
        <f>IF(ISNA(VLOOKUP($B375,'[1]1718  Exp_Rev Access'!$F$7:$GK$318,$FM$2,FALSE)),"",VLOOKUP($B375,'[1]1718  Exp_Rev Access'!$F$7:$GK$318,$FM$2,FALSE))</f>
        <v/>
      </c>
      <c r="FN375" s="90" t="str">
        <f>IF(ISNA(VLOOKUP($B375,'[1]1718  Exp_Rev Access'!$F$7:$GK$318,$FN$2,FALSE)),"",VLOOKUP($B375,'[1]1718  Exp_Rev Access'!$F$7:$GK$318,$FN$2,FALSE))</f>
        <v/>
      </c>
      <c r="FO375" s="90" t="str">
        <f>IF(ISNA(VLOOKUP($B375,'[1]1718  Exp_Rev Access'!$F$7:$GK$318,$FO$2,FALSE)),"",VLOOKUP($B375,'[1]1718  Exp_Rev Access'!$F$7:$GK$318,$FO$2,FALSE))</f>
        <v/>
      </c>
      <c r="FP375" s="90" t="str">
        <f>IF(ISNA(VLOOKUP($B375,'[1]1718  Exp_Rev Access'!$F$7:$GK$318,$FP$2,FALSE)),"",VLOOKUP($B375,'[1]1718  Exp_Rev Access'!$F$7:$GK$318,$FP$2,FALSE))</f>
        <v/>
      </c>
      <c r="FQ375" s="90" t="str">
        <f>IF(ISNA(VLOOKUP($B375,'[1]1718  Exp_Rev Access'!$F$7:$GK$318,$FQ$2,FALSE)),"",VLOOKUP($B375,'[1]1718  Exp_Rev Access'!$F$7:$GK$318,$FQ$2,FALSE))</f>
        <v/>
      </c>
      <c r="FR375" s="90" t="str">
        <f>IF(ISNA(VLOOKUP($B375,'[1]1718  Exp_Rev Access'!$F$7:$GK$318,$FR$2,FALSE)),"",VLOOKUP($B375,'[1]1718  Exp_Rev Access'!$F$7:$GK$318,$FR$2,FALSE))</f>
        <v/>
      </c>
      <c r="FS375" s="56"/>
      <c r="FT375" s="92"/>
      <c r="FU375" s="94"/>
      <c r="FV375" s="95" t="str">
        <f>IF(ISNA(VLOOKUP($B375,'[1]1718  Exp_Rev Access'!$F$7:$GK$318,$FV$2,FALSE)),"",VLOOKUP($B375,'[1]1718  Exp_Rev Access'!$F$7:$GK$318,$FV$2,FALSE))</f>
        <v/>
      </c>
      <c r="FW375" s="95" t="str">
        <f>IF(ISNA(VLOOKUP($B375,'[1]1718  Exp_Rev Access'!$F$7:$GK$318,$FW$2,FALSE)),"",VLOOKUP($B375,'[1]1718  Exp_Rev Access'!$F$7:$GK$318,$FW$2,FALSE))</f>
        <v/>
      </c>
      <c r="FX375" s="95" t="str">
        <f>IF(ISNA(VLOOKUP($B375,'[1]1718  Exp_Rev Access'!$F$7:$GK$318,$FX$2,FALSE)),"",VLOOKUP($B375,'[1]1718  Exp_Rev Access'!$F$7:$GK$318,$FX$2,FALSE))</f>
        <v/>
      </c>
      <c r="FY375" s="95" t="str">
        <f>IF(ISNA(VLOOKUP($B375,'[1]1718  Exp_Rev Access'!$F$7:$GK$318,$FY$2,FALSE)),"",VLOOKUP($B375,'[1]1718  Exp_Rev Access'!$F$7:$GK$318,$FY$2,FALSE))</f>
        <v/>
      </c>
      <c r="FZ375" s="95" t="str">
        <f>IF(ISNA(VLOOKUP($B375,'[1]1718  Exp_Rev Access'!$F$7:$GK$318,$FZ$2,FALSE)),"",VLOOKUP($B375,'[1]1718  Exp_Rev Access'!$F$7:$GK$318,$FZ$2,FALSE))</f>
        <v/>
      </c>
      <c r="GA375" s="95" t="str">
        <f>IF(ISNA(VLOOKUP($B375,'[1]1718  Exp_Rev Access'!$F$7:$GK$318,$GA$2,FALSE)),"",VLOOKUP($B375,'[1]1718  Exp_Rev Access'!$F$7:$GK$318,$GA$2,FALSE))</f>
        <v/>
      </c>
      <c r="GB375" s="95" t="str">
        <f>IF(ISNA(VLOOKUP($B375,'[1]1718  Exp_Rev Access'!$F$7:$GK$318,$GB$2,FALSE)),"",VLOOKUP($B375,'[1]1718  Exp_Rev Access'!$F$7:$GK$318,$GB$2,FALSE))</f>
        <v/>
      </c>
      <c r="GC375" s="95" t="str">
        <f>IF(ISNA(VLOOKUP($B375,'[1]1718  Exp_Rev Access'!$F$7:$GK$318,$GC$2,FALSE)),"",VLOOKUP($B375,'[1]1718  Exp_Rev Access'!$F$7:$GK$318,$GC$2,FALSE))</f>
        <v/>
      </c>
      <c r="GD375" s="95" t="str">
        <f>IF(ISNA(VLOOKUP($B375,'[1]1718  Exp_Rev Access'!$F$7:$GK$318,$GD$2,FALSE)),"",VLOOKUP($B375,'[1]1718  Exp_Rev Access'!$F$7:$GK$318,$GD$2,FALSE))</f>
        <v/>
      </c>
      <c r="GE375" s="95" t="str">
        <f>IF(ISNA(VLOOKUP($B375,'[1]1718  Exp_Rev Access'!$F$7:$GK$318,$GE$2,FALSE)),"",VLOOKUP($B375,'[1]1718  Exp_Rev Access'!$F$7:$GK$318,$GE$2,FALSE))</f>
        <v/>
      </c>
      <c r="GF375" s="95" t="str">
        <f>IF(ISNA(VLOOKUP($B375,'[1]1718  Exp_Rev Access'!$F$7:$GK$318,$GF$2,FALSE)),"",VLOOKUP($B375,'[1]1718  Exp_Rev Access'!$F$7:$GK$318,$GF$2,FALSE))</f>
        <v/>
      </c>
      <c r="GG375" s="95" t="str">
        <f>IF(ISNA(VLOOKUP($B375,'[1]1718  Exp_Rev Access'!$F$7:$GK$318,$GG$2,FALSE)),"",VLOOKUP($B375,'[1]1718  Exp_Rev Access'!$F$7:$GK$318,$GG$2,FALSE))</f>
        <v/>
      </c>
      <c r="GH375" s="95" t="str">
        <f>IF(ISNA(VLOOKUP($B375,'[1]1718  Exp_Rev Access'!$F$7:$GK$318,$GH$2,FALSE)),"",VLOOKUP($B375,'[1]1718  Exp_Rev Access'!$F$7:$GK$318,$GH$2,FALSE))</f>
        <v/>
      </c>
      <c r="GI375" s="95" t="str">
        <f>IF(ISNA(VLOOKUP($B375,'[1]1718  Exp_Rev Access'!$F$7:$GK$318,$GI$2,FALSE)),"",VLOOKUP($B375,'[1]1718  Exp_Rev Access'!$F$7:$GK$318,$GI$2,FALSE))</f>
        <v/>
      </c>
      <c r="GJ375" s="95" t="str">
        <f>IF(ISNA(VLOOKUP($B375,'[1]1718  Exp_Rev Access'!$F$7:$GK$318,$GJ$2,FALSE)),"",VLOOKUP($B375,'[1]1718  Exp_Rev Access'!$F$7:$GK$318,$GJ$2,FALSE))</f>
        <v/>
      </c>
      <c r="GK375" s="95" t="str">
        <f>IF(ISNA(VLOOKUP($B375,'[1]1718  Exp_Rev Access'!$F$7:$GK$318,$GK$2,FALSE)),"",VLOOKUP($B375,'[1]1718  Exp_Rev Access'!$F$7:$GK$318,$GK$2,FALSE))</f>
        <v/>
      </c>
      <c r="GL375" s="95" t="str">
        <f>IF(ISNA(VLOOKUP($B375,'[1]1718  Exp_Rev Access'!$F$7:$GK$318,$GL$2,FALSE)),"",VLOOKUP($B375,'[1]1718  Exp_Rev Access'!$F$7:$GK$318,$GL$2,FALSE))</f>
        <v/>
      </c>
      <c r="GM375" s="95" t="str">
        <f>IF(ISNA(VLOOKUP($B375,'[1]1718  Exp_Rev Access'!$F$7:$GK$318,$GM$2,FALSE)),"",VLOOKUP($B375,'[1]1718  Exp_Rev Access'!$F$7:$GK$318,$GM$2,FALSE))</f>
        <v/>
      </c>
      <c r="GN375" s="95" t="str">
        <f>IF(ISNA(VLOOKUP($B375,'[1]1718  Exp_Rev Access'!$F$7:$GK$318,$GN$2,FALSE)),"",VLOOKUP($B375,'[1]1718  Exp_Rev Access'!$F$7:$GK$318,$GN$2,FALSE))</f>
        <v/>
      </c>
      <c r="GO375" s="95" t="str">
        <f>IF(ISNA(VLOOKUP($B375,'[1]1718  Exp_Rev Access'!$F$7:$GK$318,$GO$2,FALSE)),"",VLOOKUP($B375,'[1]1718  Exp_Rev Access'!$F$7:$GK$318,$GO$2,FALSE))</f>
        <v/>
      </c>
      <c r="GP375" s="95" t="str">
        <f>IF(ISNA(VLOOKUP($B375,'[1]1718  Exp_Rev Access'!$F$7:$GK$318,$GP$2,FALSE)),"",VLOOKUP($B375,'[1]1718  Exp_Rev Access'!$F$7:$GK$318,$GP$2,FALSE))</f>
        <v/>
      </c>
      <c r="GQ375" s="95" t="str">
        <f>IF(ISNA(VLOOKUP($B375,'[1]1718  Exp_Rev Access'!$F$7:$GK$318,$GQ$2,FALSE)),"",VLOOKUP($B375,'[1]1718  Exp_Rev Access'!$F$7:$GK$318,$GQ$2,FALSE))</f>
        <v/>
      </c>
      <c r="GR375" s="95" t="str">
        <f>IF(ISNA(VLOOKUP($B375,'[1]1718  Exp_Rev Access'!$F$7:$GK$318,$GR$2,FALSE)),"",VLOOKUP($B375,'[1]1718  Exp_Rev Access'!$F$7:$GK$318,$GR$2,FALSE))</f>
        <v/>
      </c>
      <c r="GS375" s="95" t="str">
        <f>IF(ISNA(VLOOKUP($B375,'[1]1718  Exp_Rev Access'!$F$7:$GK$318,$GS$2,FALSE)),"",VLOOKUP($B375,'[1]1718  Exp_Rev Access'!$F$7:$GK$318,$GS$2,FALSE))</f>
        <v/>
      </c>
      <c r="GT375" s="95" t="str">
        <f>IF(ISNA(VLOOKUP($B375,'[1]1718  Exp_Rev Access'!$F$7:$GK$318,$GT$2,FALSE)),"",VLOOKUP($B375,'[1]1718  Exp_Rev Access'!$F$7:$GK$318,$GT$2,FALSE))</f>
        <v/>
      </c>
      <c r="GU375" s="56"/>
      <c r="GV375" s="92"/>
      <c r="GW375" s="96"/>
      <c r="HE375" s="41"/>
      <c r="HF375" s="41"/>
      <c r="HG375" s="41"/>
      <c r="HH375" s="41"/>
      <c r="HI375" s="41"/>
      <c r="HJ375" s="41"/>
      <c r="HK375" s="41"/>
      <c r="HL375" s="41"/>
      <c r="HM375" s="41"/>
      <c r="HN375" s="41"/>
    </row>
    <row r="376" spans="1:222" x14ac:dyDescent="0.3">
      <c r="A376" s="98" t="s">
        <v>738</v>
      </c>
      <c r="B376" s="88"/>
      <c r="C376" s="89"/>
      <c r="D376" s="75"/>
      <c r="E376" s="76"/>
      <c r="F376" s="70"/>
      <c r="G376" s="70"/>
      <c r="H376" s="90"/>
      <c r="I376" s="90" t="str">
        <f>IF(ISNA(VLOOKUP($B376,'[1]1718  Exp_Rev Access'!$F$7:$GK$318,4,FALSE)),"",VLOOKUP($B376,'[1]1718  Exp_Rev Access'!$F$7:$GK$318,4,FALSE))</f>
        <v/>
      </c>
      <c r="J376" s="90" t="str">
        <f>IF(ISNA(VLOOKUP($B376,'[1]1718  Exp_Rev Access'!$F$7:$GK$318,5,FALSE)),"",VLOOKUP($B376,'[1]1718  Exp_Rev Access'!$F$7:$GK$318,5,FALSE))</f>
        <v/>
      </c>
      <c r="K376" s="90" t="str">
        <f>IF(ISNA(VLOOKUP($B376,'[1]1718  Exp_Rev Access'!$F$7:$GK$318,6,FALSE)),"-",VLOOKUP($B376,'[1]1718  Exp_Rev Access'!$F$7:$GK$318,6,FALSE))</f>
        <v>-</v>
      </c>
      <c r="L376" s="90" t="str">
        <f>IF(ISNA(VLOOKUP($B376,'[1]1718  Exp_Rev Access'!$F$7:$GK$318,7,FALSE)),"",VLOOKUP($B376,'[1]1718  Exp_Rev Access'!$F$7:$GK$318,7,FALSE))</f>
        <v/>
      </c>
      <c r="M376" s="90" t="str">
        <f>IF(ISNA(VLOOKUP($B376,'[1]1718  Exp_Rev Access'!$F$7:$GK$318,8,FALSE)),"",VLOOKUP($B376,'[1]1718  Exp_Rev Access'!$F$7:$GK$318,8,FALSE))</f>
        <v/>
      </c>
      <c r="N376" s="56"/>
      <c r="O376" s="91"/>
      <c r="P376" s="56"/>
      <c r="Q376" s="90" t="str">
        <f>IF(ISNA(VLOOKUP($B376,'[1]1718  Exp_Rev Access'!$F$7:$GK$318,10,FALSE)),"",VLOOKUP($B376,'[1]1718  Exp_Rev Access'!$F$7:$GK$318,10,FALSE))</f>
        <v/>
      </c>
      <c r="R376" s="90" t="str">
        <f>IF(ISNA(VLOOKUP($B376,'[1]1718  Exp_Rev Access'!$F$7:$GK$318,11,FALSE)),"",VLOOKUP($B376,'[1]1718  Exp_Rev Access'!$F$7:$GK$318,11,FALSE))</f>
        <v/>
      </c>
      <c r="S376" s="90" t="str">
        <f>IF(ISNA(VLOOKUP($B376,'[1]1718  Exp_Rev Access'!$F$7:$GK$318,12,FALSE)),"",VLOOKUP($B376,'[1]1718  Exp_Rev Access'!$F$7:$GK$318,12,FALSE))</f>
        <v/>
      </c>
      <c r="T376" s="90" t="str">
        <f>IF(ISNA(VLOOKUP($B376,'[1]1718  Exp_Rev Access'!$F$7:$GK$318,13,FALSE)),"",VLOOKUP($B376,'[1]1718  Exp_Rev Access'!$F$7:$GK$318,13,FALSE))</f>
        <v/>
      </c>
      <c r="U376" s="90" t="str">
        <f>IF(ISNA(VLOOKUP($B376,'[1]1718  Exp_Rev Access'!$F$7:$GK$318,14,FALSE)),"",VLOOKUP($B376,'[1]1718  Exp_Rev Access'!$F$7:$GK$318,14,FALSE))</f>
        <v/>
      </c>
      <c r="V376" s="90" t="str">
        <f>IF(ISNA(VLOOKUP($B376,'[1]1718  Exp_Rev Access'!$F$7:$GK$318,15,FALSE)),"",VLOOKUP($B376,'[1]1718  Exp_Rev Access'!$F$7:$GK$318,15,FALSE))</f>
        <v/>
      </c>
      <c r="W376" s="90" t="str">
        <f>IF(ISNA(VLOOKUP($B376,'[1]1718  Exp_Rev Access'!$F$7:$GK$318,16,FALSE)),"",VLOOKUP($B376,'[1]1718  Exp_Rev Access'!$F$7:$GK$318,16,FALSE))</f>
        <v/>
      </c>
      <c r="X376" s="90" t="str">
        <f>IF(ISNA(VLOOKUP($B376,'[1]1718  Exp_Rev Access'!$F$7:$GK$318,17,FALSE)),"",VLOOKUP($B376,'[1]1718  Exp_Rev Access'!$F$7:$GK$318,17,FALSE))</f>
        <v/>
      </c>
      <c r="Y376" s="90" t="str">
        <f>IF(ISNA(VLOOKUP($B376,'[1]1718  Exp_Rev Access'!$F$7:$GK$318,18,FALSE)),"",VLOOKUP($B376,'[1]1718  Exp_Rev Access'!$F$7:$GK$318,18,FALSE))</f>
        <v/>
      </c>
      <c r="Z376" s="90" t="str">
        <f>IF(ISNA(VLOOKUP($B376,'[1]1718  Exp_Rev Access'!$F$7:$GK$318,19,FALSE)),"",VLOOKUP($B376,'[1]1718  Exp_Rev Access'!$F$7:$GK$318,19,FALSE))</f>
        <v/>
      </c>
      <c r="AA376" s="90" t="str">
        <f>IF(ISNA(VLOOKUP($B376,'[1]1718  Exp_Rev Access'!$F$7:$GK$318,20,FALSE)),"",VLOOKUP($B376,'[1]1718  Exp_Rev Access'!$F$7:$GK$318,20,FALSE))</f>
        <v/>
      </c>
      <c r="AB376" s="90" t="str">
        <f>IF(ISNA(VLOOKUP($B376,'[1]1718  Exp_Rev Access'!$F$7:$GK$318,21,FALSE)),"",VLOOKUP($B376,'[1]1718  Exp_Rev Access'!$F$7:$GK$318,21,FALSE))</f>
        <v/>
      </c>
      <c r="AC376" s="90" t="str">
        <f>IF(ISNA(VLOOKUP($B376,'[1]1718  Exp_Rev Access'!$F$7:$GK$318,22,FALSE)),"",VLOOKUP($B376,'[1]1718  Exp_Rev Access'!$F$7:$GK$318,22,FALSE))</f>
        <v/>
      </c>
      <c r="AD376" s="90" t="str">
        <f>IF(ISNA(VLOOKUP($B376,'[1]1718  Exp_Rev Access'!$F$7:$GK$318,23,FALSE)),"",VLOOKUP($B376,'[1]1718  Exp_Rev Access'!$F$7:$GK$318,23,FALSE))</f>
        <v/>
      </c>
      <c r="AE376" s="90" t="str">
        <f>IF(ISNA(VLOOKUP($B376,'[1]1718  Exp_Rev Access'!$F$7:$GK$318,24,FALSE)),"",VLOOKUP($B376,'[1]1718  Exp_Rev Access'!$F$7:$GK$318,24,FALSE))</f>
        <v/>
      </c>
      <c r="AF376" s="90" t="str">
        <f>IF(ISNA(VLOOKUP($B376,'[1]1718  Exp_Rev Access'!$F$7:$GK$318,25,FALSE)),"",VLOOKUP($B376,'[1]1718  Exp_Rev Access'!$F$7:$GK$318,25,FALSE))</f>
        <v/>
      </c>
      <c r="AG376" s="90" t="str">
        <f>IF(ISNA(VLOOKUP($B376,'[1]1718  Exp_Rev Access'!$F$7:$GK$318,26,FALSE)),"",VLOOKUP($B376,'[1]1718  Exp_Rev Access'!$F$7:$GK$318,26,FALSE))</f>
        <v/>
      </c>
      <c r="AH376" s="90" t="str">
        <f>IF(ISNA(VLOOKUP($B376,'[1]1718  Exp_Rev Access'!$F$7:$GK$318,27,FALSE)),"",VLOOKUP($B376,'[1]1718  Exp_Rev Access'!$F$7:$GK$318,27,FALSE))</f>
        <v/>
      </c>
      <c r="AI376" s="90" t="str">
        <f>IF(ISNA(VLOOKUP($B376,'[1]1718  Exp_Rev Access'!$F$7:$GK$318,28,FALSE)),"",VLOOKUP($B376,'[1]1718  Exp_Rev Access'!$F$7:$GK$318,28,FALSE))</f>
        <v/>
      </c>
      <c r="AJ376" s="90" t="str">
        <f>IF(ISNA(VLOOKUP($B376,'[1]1718  Exp_Rev Access'!$F$7:$GK$318,29,FALSE)),"",VLOOKUP($B376,'[1]1718  Exp_Rev Access'!$F$7:$GK$318,29,FALSE))</f>
        <v/>
      </c>
      <c r="AK376" s="90" t="str">
        <f>IF(ISNA(VLOOKUP($B376,'[1]1718  Exp_Rev Access'!$F$7:$GK$318,30,FALSE)),"",VLOOKUP($B376,'[1]1718  Exp_Rev Access'!$F$7:$GK$318,30,FALSE))</f>
        <v/>
      </c>
      <c r="AL376" s="90" t="str">
        <f>IF(ISNA(VLOOKUP($B376,'[1]1718  Exp_Rev Access'!$F$7:$GK$318,31,FALSE)),"",VLOOKUP($B376,'[1]1718  Exp_Rev Access'!$F$7:$GK$318,31,FALSE))</f>
        <v/>
      </c>
      <c r="AM376" s="56"/>
      <c r="AN376" s="92"/>
      <c r="AO376" s="71"/>
      <c r="AP376" s="90" t="str">
        <f>IF(ISNA(VLOOKUP($B376,'[1]1718  Exp_Rev Access'!$F$7:$GK$318,33,FALSE)),"",VLOOKUP($B376,'[1]1718  Exp_Rev Access'!$F$7:$GK$318,33,FALSE))</f>
        <v/>
      </c>
      <c r="AQ376" s="90" t="str">
        <f>IF(ISNA(VLOOKUP($B376,'[1]1718  Exp_Rev Access'!$F$7:$GK$318,34,FALSE)),"",VLOOKUP($B376,'[1]1718  Exp_Rev Access'!$F$7:$GK$318,34,FALSE))</f>
        <v/>
      </c>
      <c r="AR376" s="90" t="str">
        <f>IF(ISNA(VLOOKUP($B376,'[1]1718  Exp_Rev Access'!$F$7:$GK$318,35,FALSE)),"",VLOOKUP($B376,'[1]1718  Exp_Rev Access'!$F$7:$GK$318,35,FALSE))</f>
        <v/>
      </c>
      <c r="AS376" s="90" t="str">
        <f>IF(ISNA(VLOOKUP($B376,'[1]1718  Exp_Rev Access'!$F$7:$GK$318,36,FALSE)),"",VLOOKUP($B376,'[1]1718  Exp_Rev Access'!$F$7:$GK$318,36,FALSE))</f>
        <v/>
      </c>
      <c r="AT376" s="90" t="str">
        <f>IF(ISNA(VLOOKUP($B376,'[1]1718  Exp_Rev Access'!$F$7:$GK$318,37,FALSE)),"",VLOOKUP($B376,'[1]1718  Exp_Rev Access'!$F$7:$GK$318,37,FALSE))</f>
        <v/>
      </c>
      <c r="AU376" s="56"/>
      <c r="AV376" s="93"/>
      <c r="AW376" s="56"/>
      <c r="AX376" s="90" t="str">
        <f>IF(ISNA(VLOOKUP($B376,'[1]1718  Exp_Rev Access'!$F$7:$GK$318,39,FALSE)),"",VLOOKUP($B376,'[1]1718  Exp_Rev Access'!$F$7:$GK$318,39,FALSE))</f>
        <v/>
      </c>
      <c r="AY376" s="90" t="str">
        <f>IF(ISNA(VLOOKUP($B376,'[1]1718  Exp_Rev Access'!$F$7:$GK$318,40,FALSE)),"",VLOOKUP($B376,'[1]1718  Exp_Rev Access'!$F$7:$GK$318,40,FALSE))</f>
        <v/>
      </c>
      <c r="AZ376" s="90" t="str">
        <f>IF(ISNA(VLOOKUP($B376,'[1]1718  Exp_Rev Access'!$F$7:$GK$318,41,FALSE)),"",VLOOKUP($B376,'[1]1718  Exp_Rev Access'!$F$7:$GK$318,41,FALSE))</f>
        <v/>
      </c>
      <c r="BA376" s="90" t="str">
        <f>IF(ISNA(VLOOKUP($B376,'[1]1718  Exp_Rev Access'!$F$7:$GK$318,42,FALSE)),"",VLOOKUP($B376,'[1]1718  Exp_Rev Access'!$F$7:$GK$318,42,FALSE))</f>
        <v/>
      </c>
      <c r="BB376" s="90" t="str">
        <f>IF(ISNA(VLOOKUP($B376,'[1]1718  Exp_Rev Access'!$F$7:$GK$318,43,FALSE)),"",VLOOKUP($B376,'[1]1718  Exp_Rev Access'!$F$7:$GK$318,43,FALSE))</f>
        <v/>
      </c>
      <c r="BC376" s="90" t="str">
        <f>IF(ISNA(VLOOKUP($B376,'[1]1718  Exp_Rev Access'!$F$7:$GK$318,44,FALSE)),"",VLOOKUP($B376,'[1]1718  Exp_Rev Access'!$F$7:$GK$318,44,FALSE))</f>
        <v/>
      </c>
      <c r="BD376" s="90" t="str">
        <f>IF(ISNA(VLOOKUP($B376,'[1]1718  Exp_Rev Access'!$F$7:$GK$318,45,FALSE)),"",VLOOKUP($B376,'[1]1718  Exp_Rev Access'!$F$7:$GK$318,45,FALSE))</f>
        <v/>
      </c>
      <c r="BE376" s="90" t="str">
        <f>IF(ISNA(VLOOKUP($B376,'[1]1718  Exp_Rev Access'!$F$7:$GK$318,46,FALSE)),"",VLOOKUP($B376,'[1]1718  Exp_Rev Access'!$F$7:$GK$318,46,FALSE))</f>
        <v/>
      </c>
      <c r="BF376" s="90" t="str">
        <f>IF(ISNA(VLOOKUP($B376,'[1]1718  Exp_Rev Access'!$F$7:$GK$318,47,FALSE)),"",VLOOKUP($B376,'[1]1718  Exp_Rev Access'!$F$7:$GK$318,47,FALSE))</f>
        <v/>
      </c>
      <c r="BG376" s="90" t="str">
        <f>IF(ISNA(VLOOKUP($B376,'[1]1718  Exp_Rev Access'!$F$7:$GK$318,48,FALSE)),"",VLOOKUP($B376,'[1]1718  Exp_Rev Access'!$F$7:$GK$318,48,FALSE))</f>
        <v/>
      </c>
      <c r="BH376" s="90" t="str">
        <f>IF(ISNA(VLOOKUP($B376,'[1]1718  Exp_Rev Access'!$F$7:$GK$318,49,FALSE)),"",VLOOKUP($B376,'[1]1718  Exp_Rev Access'!$F$7:$GK$318,49,FALSE))</f>
        <v/>
      </c>
      <c r="BI376" s="90" t="str">
        <f>IF(ISNA(VLOOKUP($B376,'[1]1718  Exp_Rev Access'!$F$7:$GK$318,50,FALSE)),"",VLOOKUP($B376,'[1]1718  Exp_Rev Access'!$F$7:$GK$318,50,FALSE))</f>
        <v/>
      </c>
      <c r="BJ376" s="90" t="str">
        <f>IF(ISNA(VLOOKUP($B376,'[1]1718  Exp_Rev Access'!$F$7:$GK$318,51,FALSE)),"",VLOOKUP($B376,'[1]1718  Exp_Rev Access'!$F$7:$GK$318,51,FALSE))</f>
        <v/>
      </c>
      <c r="BK376" s="90" t="str">
        <f>IF(ISNA(VLOOKUP($B376,'[1]1718  Exp_Rev Access'!$F$7:$GK$318,52,FALSE)),"",VLOOKUP($B376,'[1]1718  Exp_Rev Access'!$F$7:$GK$318,52,FALSE))</f>
        <v/>
      </c>
      <c r="BL376" s="90" t="str">
        <f>IF(ISNA(VLOOKUP($B376,'[1]1718  Exp_Rev Access'!$F$7:$GK$318,53,FALSE)),"",VLOOKUP($B376,'[1]1718  Exp_Rev Access'!$F$7:$GK$318,53,FALSE))</f>
        <v/>
      </c>
      <c r="BM376" s="90" t="str">
        <f>IF(ISNA(VLOOKUP($B376,'[1]1718  Exp_Rev Access'!$F$7:$GK$318,54,FALSE)),"",VLOOKUP($B376,'[1]1718  Exp_Rev Access'!$F$7:$GK$318,54,FALSE))</f>
        <v/>
      </c>
      <c r="BN376" s="90" t="str">
        <f>IF(ISNA(VLOOKUP($B376,'[1]1718  Exp_Rev Access'!$F$7:$GK$318,55,FALSE)),"",VLOOKUP($B376,'[1]1718  Exp_Rev Access'!$F$7:$GK$318,55,FALSE))</f>
        <v/>
      </c>
      <c r="BO376" s="90" t="str">
        <f>IF(ISNA(VLOOKUP($B376,'[1]1718  Exp_Rev Access'!$F$7:$GK$318,56,FALSE)),"",VLOOKUP($B376,'[1]1718  Exp_Rev Access'!$F$7:$GK$318,56,FALSE))</f>
        <v/>
      </c>
      <c r="BP376" s="90" t="str">
        <f>IF(ISNA(VLOOKUP($B376,'[1]1718  Exp_Rev Access'!$F$7:$GK$318,57,FALSE)),"",VLOOKUP($B376,'[1]1718  Exp_Rev Access'!$F$7:$GK$318,57,FALSE))</f>
        <v/>
      </c>
      <c r="BQ376" s="90" t="str">
        <f>IF(ISNA(VLOOKUP($B376,'[1]1718  Exp_Rev Access'!$F$7:$GK$318,58,FALSE)),"",VLOOKUP($B376,'[1]1718  Exp_Rev Access'!$F$7:$GK$318,58,FALSE))</f>
        <v/>
      </c>
      <c r="BR376" s="90" t="str">
        <f>IF(ISNA(VLOOKUP($B376,'[1]1718  Exp_Rev Access'!$F$7:$GK$318,59,FALSE)),"",VLOOKUP($B376,'[1]1718  Exp_Rev Access'!$F$7:$GK$318,59,FALSE))</f>
        <v/>
      </c>
      <c r="BS376" s="90" t="str">
        <f>IF(ISNA(VLOOKUP($B376,'[1]1718  Exp_Rev Access'!$F$7:$GK$318,60,FALSE)),"",VLOOKUP($B376,'[1]1718  Exp_Rev Access'!$F$7:$GK$318,60,FALSE))</f>
        <v/>
      </c>
      <c r="BT376" s="90" t="str">
        <f>IF(ISNA(VLOOKUP($B376,'[1]1718  Exp_Rev Access'!$F$7:$GK$318,61,FALSE)),"",VLOOKUP($B376,'[1]1718  Exp_Rev Access'!$F$7:$GK$318,61,FALSE))</f>
        <v/>
      </c>
      <c r="BU376" s="90" t="str">
        <f>IF(ISNA(VLOOKUP($B376,'[1]1718  Exp_Rev Access'!$F$7:$GK$318,62,FALSE)),"",VLOOKUP($B376,'[1]1718  Exp_Rev Access'!$F$7:$GK$318,62,FALSE))</f>
        <v/>
      </c>
      <c r="BV376" s="56">
        <f t="shared" si="893"/>
        <v>0</v>
      </c>
      <c r="BW376" s="92"/>
      <c r="BX376" s="71"/>
      <c r="BY376" s="90" t="str">
        <f>IF(ISNA(VLOOKUP($B376,'[1]1718  Exp_Rev Access'!$F$7:$GK$318,64,FALSE)),"",VLOOKUP($B376,'[1]1718  Exp_Rev Access'!$F$7:$GK$318,64,FALSE))</f>
        <v/>
      </c>
      <c r="BZ376" s="90" t="str">
        <f>IF(ISNA(VLOOKUP($B376,'[1]1718  Exp_Rev Access'!$F$7:$GK$318,65,FALSE)),"",VLOOKUP($B376,'[1]1718  Exp_Rev Access'!$F$7:$GK$318,65,FALSE))</f>
        <v/>
      </c>
      <c r="CA376" s="90" t="str">
        <f>IF(ISNA(VLOOKUP($B376,'[1]1718  Exp_Rev Access'!$F$7:$GK$318,66,FALSE)),"",VLOOKUP($B376,'[1]1718  Exp_Rev Access'!$F$7:$GK$318,66,FALSE))</f>
        <v/>
      </c>
      <c r="CB376" s="90" t="str">
        <f>IF(ISNA(VLOOKUP($B376,'[1]1718  Exp_Rev Access'!$F$7:$GK$318,67,FALSE)),"",VLOOKUP($B376,'[1]1718  Exp_Rev Access'!$F$7:$GK$318,67,FALSE))</f>
        <v/>
      </c>
      <c r="CC376" s="90" t="str">
        <f>IF(ISNA(VLOOKUP($B376,'[1]1718  Exp_Rev Access'!$F$7:$GK$318,68,FALSE)),"",VLOOKUP($B376,'[1]1718  Exp_Rev Access'!$F$7:$GK$318,68,FALSE))</f>
        <v/>
      </c>
      <c r="CD376" s="90" t="str">
        <f>IF(ISNA(VLOOKUP($B376,'[1]1718  Exp_Rev Access'!$F$7:$GK$318,69,FALSE)),"",VLOOKUP($B376,'[1]1718  Exp_Rev Access'!$F$7:$GK$318,69,FALSE))</f>
        <v/>
      </c>
      <c r="CE376" s="56">
        <f t="shared" si="881"/>
        <v>0</v>
      </c>
      <c r="CF376" s="92"/>
      <c r="CG376" s="78"/>
      <c r="CH376" s="90" t="str">
        <f>IF(ISNA(VLOOKUP($B376,'[1]1718  Exp_Rev Access'!$F$7:$GK$318,$CH$2,FALSE)),"",VLOOKUP($B376,'[1]1718  Exp_Rev Access'!$F$7:$GK$318,$CH$2,FALSE))</f>
        <v/>
      </c>
      <c r="CI376" s="90" t="str">
        <f>IF(ISNA(VLOOKUP($B376,'[1]1718  Exp_Rev Access'!$F$7:$GK$318,$CI$2,FALSE)),"",VLOOKUP($B376,'[1]1718  Exp_Rev Access'!$F$7:$GK$318,$CI$2,FALSE))</f>
        <v/>
      </c>
      <c r="CJ376" s="90" t="str">
        <f>IF(ISNA(VLOOKUP($B376,'[1]1718  Exp_Rev Access'!$F$7:$GK$318,$CJ$2,FALSE)),"",VLOOKUP($B376,'[1]1718  Exp_Rev Access'!$F$7:$GK$318,$CJ$2,FALSE))</f>
        <v/>
      </c>
      <c r="CK376" s="90" t="str">
        <f>IF(ISNA(VLOOKUP($B376,'[1]1718  Exp_Rev Access'!$F$7:$GK$318,$CK$2,FALSE)),"",VLOOKUP($B376,'[1]1718  Exp_Rev Access'!$F$7:$GK$318,$CK$2,FALSE))</f>
        <v/>
      </c>
      <c r="CL376" s="90" t="str">
        <f>IF(ISNA(VLOOKUP($B376,'[1]1718  Exp_Rev Access'!$F$7:$GK$318,$CL$2,FALSE)),"",VLOOKUP($B376,'[1]1718  Exp_Rev Access'!$F$7:$GK$318,$CL$2,FALSE))</f>
        <v/>
      </c>
      <c r="CM376" s="90" t="str">
        <f>IF(ISNA(VLOOKUP($B376,'[1]1718  Exp_Rev Access'!$F$7:$GK$318,$CM$2,FALSE)),"",VLOOKUP($B376,'[1]1718  Exp_Rev Access'!$F$7:$GK$318,$CM$2,FALSE))</f>
        <v/>
      </c>
      <c r="CN376" s="90" t="str">
        <f>IF(ISNA(VLOOKUP($B376,'[1]1718  Exp_Rev Access'!$F$7:$GK$318,$CN$2,FALSE)),"",VLOOKUP($B376,'[1]1718  Exp_Rev Access'!$F$7:$GK$318,$CN$2,FALSE))</f>
        <v/>
      </c>
      <c r="CO376" s="90" t="str">
        <f>IF(ISNA(VLOOKUP($B376,'[1]1718  Exp_Rev Access'!$F$7:$GK$318,$CO$2,FALSE)),"",VLOOKUP($B376,'[1]1718  Exp_Rev Access'!$F$7:$GK$318,$CO$2,FALSE))</f>
        <v/>
      </c>
      <c r="CP376" s="90" t="str">
        <f>IF(ISNA(VLOOKUP($B376,'[1]1718  Exp_Rev Access'!$F$7:$GK$318,$CP$2,FALSE)),"",VLOOKUP($B376,'[1]1718  Exp_Rev Access'!$F$7:$GK$318,$CP$2,FALSE))</f>
        <v/>
      </c>
      <c r="CQ376" s="90" t="str">
        <f>IF(ISNA(VLOOKUP($B376,'[1]1718  Exp_Rev Access'!$F$7:$GK$318,$CQ$2,FALSE)),"",VLOOKUP($B376,'[1]1718  Exp_Rev Access'!$F$7:$GK$318,$CQ$2,FALSE))</f>
        <v/>
      </c>
      <c r="CR376" s="90" t="str">
        <f>IF(ISNA(VLOOKUP($B376,'[1]1718  Exp_Rev Access'!$F$7:$GK$318,$CR$2,FALSE)),"",VLOOKUP($B376,'[1]1718  Exp_Rev Access'!$F$7:$GK$318,$CR$2,FALSE))</f>
        <v/>
      </c>
      <c r="CS376" s="90" t="str">
        <f>IF(ISNA(VLOOKUP($B376,'[1]1718  Exp_Rev Access'!$F$7:$GK$318,$CS$2,FALSE)),"",VLOOKUP($B376,'[1]1718  Exp_Rev Access'!$F$7:$GK$318,$CS$2,FALSE))</f>
        <v/>
      </c>
      <c r="CT376" s="90" t="str">
        <f>IF(ISNA(VLOOKUP($B376,'[1]1718  Exp_Rev Access'!$F$7:$GK$318,$CT$2,FALSE)),"",VLOOKUP($B376,'[1]1718  Exp_Rev Access'!$F$7:$GK$318,$CT$2,FALSE))</f>
        <v/>
      </c>
      <c r="CU376" s="90" t="str">
        <f>IF(ISNA(VLOOKUP($B376,'[1]1718  Exp_Rev Access'!$F$7:$GK$318,$CU$2,FALSE)),"",VLOOKUP($B376,'[1]1718  Exp_Rev Access'!$F$7:$GK$318,$CU$2,FALSE))</f>
        <v/>
      </c>
      <c r="CV376" s="90" t="str">
        <f>IF(ISNA(VLOOKUP($B376,'[1]1718  Exp_Rev Access'!$F$7:$GK$318,$CV$2,FALSE)),"",VLOOKUP($B376,'[1]1718  Exp_Rev Access'!$F$7:$GK$318,$CV$2,FALSE))</f>
        <v/>
      </c>
      <c r="CW376" s="90" t="str">
        <f>IF(ISNA(VLOOKUP($B376,'[1]1718  Exp_Rev Access'!$F$7:$GK$318,$CW$2,FALSE)),"",VLOOKUP($B376,'[1]1718  Exp_Rev Access'!$F$7:$GK$318,$CW$2,FALSE))</f>
        <v/>
      </c>
      <c r="CX376" s="90" t="str">
        <f>IF(ISNA(VLOOKUP($B376,'[1]1718  Exp_Rev Access'!$F$7:$GK$318,$CX$2,FALSE)),"",VLOOKUP($B376,'[1]1718  Exp_Rev Access'!$F$7:$GK$318,$CX$2,FALSE))</f>
        <v/>
      </c>
      <c r="CY376" s="90" t="str">
        <f>IF(ISNA(VLOOKUP($B376,'[1]1718  Exp_Rev Access'!$F$7:$GK$318,$CY$2,FALSE)),"",VLOOKUP($B376,'[1]1718  Exp_Rev Access'!$F$7:$GK$318,$CY$2,FALSE))</f>
        <v/>
      </c>
      <c r="CZ376" s="90" t="str">
        <f>IF(ISNA(VLOOKUP($B376,'[1]1718  Exp_Rev Access'!$F$7:$GK$318,$CZ$2,FALSE)),"",VLOOKUP($B376,'[1]1718  Exp_Rev Access'!$F$7:$GK$318,$CZ$2,FALSE))</f>
        <v/>
      </c>
      <c r="DA376" s="90" t="str">
        <f>IF(ISNA(VLOOKUP($B376,'[1]1718  Exp_Rev Access'!$F$7:$GK$318,$DA$2,FALSE)),"",VLOOKUP($B376,'[1]1718  Exp_Rev Access'!$F$7:$GK$318,$DA$2,FALSE))</f>
        <v/>
      </c>
      <c r="DB376" s="90" t="str">
        <f>IF(ISNA(VLOOKUP($B376,'[1]1718  Exp_Rev Access'!$F$7:$GK$318,$DB$2,FALSE)),"",VLOOKUP($B376,'[1]1718  Exp_Rev Access'!$F$7:$GK$318,$DB$2,FALSE))</f>
        <v/>
      </c>
      <c r="DC376" s="90" t="str">
        <f>IF(ISNA(VLOOKUP($B376,'[1]1718  Exp_Rev Access'!$F$7:$GK$318,$DC$2,FALSE)),"",VLOOKUP($B376,'[1]1718  Exp_Rev Access'!$F$7:$GK$318,$DC$2,FALSE))</f>
        <v/>
      </c>
      <c r="DD376" s="90" t="str">
        <f>IF(ISNA(VLOOKUP($B376,'[1]1718  Exp_Rev Access'!$F$7:$GK$318,$DD$2,FALSE)),"",VLOOKUP($B376,'[1]1718  Exp_Rev Access'!$F$7:$GK$318,$DD$2,FALSE))</f>
        <v/>
      </c>
      <c r="DE376" s="90" t="str">
        <f>IF(ISNA(VLOOKUP($B376,'[1]1718  Exp_Rev Access'!$F$7:$GK$318,$DE$2,FALSE)),"",VLOOKUP($B376,'[1]1718  Exp_Rev Access'!$F$7:$GK$318,$DE$2,FALSE))</f>
        <v/>
      </c>
      <c r="DF376" s="90" t="str">
        <f>IF(ISNA(VLOOKUP($B376,'[1]1718  Exp_Rev Access'!$F$7:$GK$318,$DF$2,FALSE)),"",VLOOKUP($B376,'[1]1718  Exp_Rev Access'!$F$7:$GK$318,$DF$2,FALSE))</f>
        <v/>
      </c>
      <c r="DG376" s="90" t="str">
        <f>IF(ISNA(VLOOKUP($B376,'[1]1718  Exp_Rev Access'!$F$7:$GK$318,$DG$2,FALSE)),"",VLOOKUP($B376,'[1]1718  Exp_Rev Access'!$F$7:$GK$318,$DG$2,FALSE))</f>
        <v/>
      </c>
      <c r="DH376" s="90" t="str">
        <f>IF(ISNA(VLOOKUP($B376,'[1]1718  Exp_Rev Access'!$F$7:$GK$318,$DH$2,FALSE)),"",VLOOKUP($B376,'[1]1718  Exp_Rev Access'!$F$7:$GK$318,$DH$2,FALSE))</f>
        <v/>
      </c>
      <c r="DI376" s="90" t="str">
        <f>IF(ISNA(VLOOKUP($B376,'[1]1718  Exp_Rev Access'!$F$7:$GK$318,$DI$2,FALSE)),"",VLOOKUP($B376,'[1]1718  Exp_Rev Access'!$F$7:$GK$318,$DI$2,FALSE))</f>
        <v/>
      </c>
      <c r="DJ376" s="90" t="str">
        <f>IF(ISNA(VLOOKUP($B376,'[1]1718  Exp_Rev Access'!$F$7:$GK$318,$DJ$2,FALSE)),"",VLOOKUP($B376,'[1]1718  Exp_Rev Access'!$F$7:$GK$318,$DJ$2,FALSE))</f>
        <v/>
      </c>
      <c r="DK376" s="90" t="str">
        <f>IF(ISNA(VLOOKUP($B376,'[1]1718  Exp_Rev Access'!$F$7:$GK$318,$DK$2,FALSE)),"",VLOOKUP($B376,'[1]1718  Exp_Rev Access'!$F$7:$GK$318,$DK$2,FALSE))</f>
        <v/>
      </c>
      <c r="DL376" s="90" t="str">
        <f>IF(ISNA(VLOOKUP($B376,'[1]1718  Exp_Rev Access'!$F$7:$GK$318,$DL$2,FALSE)),"",VLOOKUP($B376,'[1]1718  Exp_Rev Access'!$F$7:$GK$318,$DL$2,FALSE))</f>
        <v/>
      </c>
      <c r="DM376" s="90" t="str">
        <f>IF(ISNA(VLOOKUP($B376,'[1]1718  Exp_Rev Access'!$F$7:$GK$318,$DM$2,FALSE)),"",VLOOKUP($B376,'[1]1718  Exp_Rev Access'!$F$7:$GK$318,$DM$2,FALSE))</f>
        <v/>
      </c>
      <c r="DN376" s="90" t="str">
        <f>IF(ISNA(VLOOKUP($B376,'[1]1718  Exp_Rev Access'!$F$7:$GK$318,$DN$2,FALSE)),"",VLOOKUP($B376,'[1]1718  Exp_Rev Access'!$F$7:$GK$318,$DN$2,FALSE))</f>
        <v/>
      </c>
      <c r="DO376" s="90" t="str">
        <f>IF(ISNA(VLOOKUP($B376,'[1]1718  Exp_Rev Access'!$F$7:$GK$318,$DO$2,FALSE)),"",VLOOKUP($B376,'[1]1718  Exp_Rev Access'!$F$7:$GK$318,$DO$2,FALSE))</f>
        <v/>
      </c>
      <c r="DP376" s="90" t="str">
        <f>IF(ISNA(VLOOKUP($B376,'[1]1718  Exp_Rev Access'!$F$7:$GK$318,$DP$2,FALSE)),"",VLOOKUP($B376,'[1]1718  Exp_Rev Access'!$F$7:$GK$318,$DP$2,FALSE))</f>
        <v/>
      </c>
      <c r="DQ376" s="90" t="str">
        <f>IF(ISNA(VLOOKUP($B376,'[1]1718  Exp_Rev Access'!$F$7:$GK$318,$DQ$2,FALSE)),"",VLOOKUP($B376,'[1]1718  Exp_Rev Access'!$F$7:$GK$318,$DQ$2,FALSE))</f>
        <v/>
      </c>
      <c r="DR376" s="90" t="str">
        <f>IF(ISNA(VLOOKUP($B376,'[1]1718  Exp_Rev Access'!$F$7:$GK$318,$DR$2,FALSE)),"",VLOOKUP($B376,'[1]1718  Exp_Rev Access'!$F$7:$GK$318,$DR$2,FALSE))</f>
        <v/>
      </c>
      <c r="DS376" s="90" t="str">
        <f>IF(ISNA(VLOOKUP($B376,'[1]1718  Exp_Rev Access'!$F$7:$GK$318,$DS$2,FALSE)),"",VLOOKUP($B376,'[1]1718  Exp_Rev Access'!$F$7:$GK$318,$DS$2,FALSE))</f>
        <v/>
      </c>
      <c r="DT376" s="90" t="str">
        <f>IF(ISNA(VLOOKUP($B376,'[1]1718  Exp_Rev Access'!$F$7:$GK$318,$DT$2,FALSE)),"",VLOOKUP($B376,'[1]1718  Exp_Rev Access'!$F$7:$GK$318,$DT$2,FALSE))</f>
        <v/>
      </c>
      <c r="DU376" s="90" t="str">
        <f>IF(ISNA(VLOOKUP($B376,'[1]1718  Exp_Rev Access'!$F$7:$GK$318,$DU$2,FALSE)),"",VLOOKUP($B376,'[1]1718  Exp_Rev Access'!$F$7:$GK$318,$DU$2,FALSE))</f>
        <v/>
      </c>
      <c r="DV376" s="90" t="str">
        <f>IF(ISNA(VLOOKUP($B376,'[1]1718  Exp_Rev Access'!$F$7:$GK$318,$DV$2,FALSE)),"",VLOOKUP($B376,'[1]1718  Exp_Rev Access'!$F$7:$GK$318,$DV$2,FALSE))</f>
        <v/>
      </c>
      <c r="DW376" s="90" t="str">
        <f>IF(ISNA(VLOOKUP($B376,'[1]1718  Exp_Rev Access'!$F$7:$GK$318,$DW$2,FALSE)),"",VLOOKUP($B376,'[1]1718  Exp_Rev Access'!$F$7:$GK$318,$DW$2,FALSE))</f>
        <v/>
      </c>
      <c r="DX376" s="90" t="str">
        <f>IF(ISNA(VLOOKUP($B376,'[1]1718  Exp_Rev Access'!$F$7:$GK$318,$DX$2,FALSE)),"",VLOOKUP($B376,'[1]1718  Exp_Rev Access'!$F$7:$GK$318,$DX$2,FALSE))</f>
        <v/>
      </c>
      <c r="DY376" s="90" t="str">
        <f>IF(ISNA(VLOOKUP($B376,'[1]1718  Exp_Rev Access'!$F$7:$GK$318,$DY$2,FALSE)),"",VLOOKUP($B376,'[1]1718  Exp_Rev Access'!$F$7:$GK$318,$DY$2,FALSE))</f>
        <v/>
      </c>
      <c r="DZ376" s="90" t="str">
        <f>IF(ISNA(VLOOKUP($B376,'[1]1718  Exp_Rev Access'!$F$7:$GK$318,$DZ$2,FALSE)),"",VLOOKUP($B376,'[1]1718  Exp_Rev Access'!$F$7:$GK$318,$DZ$2,FALSE))</f>
        <v/>
      </c>
      <c r="EA376" s="90" t="str">
        <f>IF(ISNA(VLOOKUP($B376,'[1]1718  Exp_Rev Access'!$F$7:$GK$318,$EA$2,FALSE)),"",VLOOKUP($B376,'[1]1718  Exp_Rev Access'!$F$7:$GK$318,$EA$2,FALSE))</f>
        <v/>
      </c>
      <c r="EB376" s="90" t="str">
        <f>IF(ISNA(VLOOKUP($B376,'[1]1718  Exp_Rev Access'!$F$7:$GK$318,$EB$2,FALSE)),"",VLOOKUP($B376,'[1]1718  Exp_Rev Access'!$F$7:$GK$318,$EB$2,FALSE))</f>
        <v/>
      </c>
      <c r="EC376" s="90" t="str">
        <f>IF(ISNA(VLOOKUP($B376,'[1]1718  Exp_Rev Access'!$F$7:$GK$318,$EC$2,FALSE)),"",VLOOKUP($B376,'[1]1718  Exp_Rev Access'!$F$7:$GK$318,$EC$2,FALSE))</f>
        <v/>
      </c>
      <c r="ED376" s="90" t="str">
        <f>IF(ISNA(VLOOKUP($B376,'[1]1718  Exp_Rev Access'!$F$7:$GK$318,$ED$2,FALSE)),"",VLOOKUP($B376,'[1]1718  Exp_Rev Access'!$F$7:$GK$318,$ED$2,FALSE))</f>
        <v/>
      </c>
      <c r="EE376" s="90" t="str">
        <f>IF(ISNA(VLOOKUP($B376,'[1]1718  Exp_Rev Access'!$F$7:$GK$318,$EE$2,FALSE)),"",VLOOKUP($B376,'[1]1718  Exp_Rev Access'!$F$7:$GK$318,$EE$2,FALSE))</f>
        <v/>
      </c>
      <c r="EF376" s="90" t="str">
        <f>IF(ISNA(VLOOKUP($B376,'[1]1718  Exp_Rev Access'!$F$7:$GK$318,$EF$2,FALSE)),"",VLOOKUP($B376,'[1]1718  Exp_Rev Access'!$F$7:$GK$318,$EF$2,FALSE))</f>
        <v/>
      </c>
      <c r="EG376" s="90" t="str">
        <f>IF(ISNA(VLOOKUP($B376,'[1]1718  Exp_Rev Access'!$F$7:$GK$318,$EG$2,FALSE)),"",VLOOKUP($B376,'[1]1718  Exp_Rev Access'!$F$7:$GK$318,$EG$2,FALSE))</f>
        <v/>
      </c>
      <c r="EH376" s="90" t="str">
        <f>IF(ISNA(VLOOKUP($B376,'[1]1718  Exp_Rev Access'!$F$7:$GK$318,$EH$2,FALSE)),"",VLOOKUP($B376,'[1]1718  Exp_Rev Access'!$F$7:$GK$318,$EH$2,FALSE))</f>
        <v/>
      </c>
      <c r="EI376" s="90" t="str">
        <f>IF(ISNA(VLOOKUP($B376,'[1]1718  Exp_Rev Access'!$F$7:$GK$318,$EI$2,FALSE)),"",VLOOKUP($B376,'[1]1718  Exp_Rev Access'!$F$7:$GK$318,$EI$2,FALSE))</f>
        <v/>
      </c>
      <c r="EJ376" s="90" t="str">
        <f>IF(ISNA(VLOOKUP($B376,'[1]1718  Exp_Rev Access'!$F$7:$GK$318,$EJ$2,FALSE)),"",VLOOKUP($B376,'[1]1718  Exp_Rev Access'!$F$7:$GK$318,$EJ$2,FALSE))</f>
        <v/>
      </c>
      <c r="EK376" s="90" t="str">
        <f>IF(ISNA(VLOOKUP($B376,'[1]1718  Exp_Rev Access'!$F$7:$GK$318,$EK$2,FALSE)),"",VLOOKUP($B376,'[1]1718  Exp_Rev Access'!$F$7:$GK$318,$EK$2,FALSE))</f>
        <v/>
      </c>
      <c r="EL376" s="90" t="str">
        <f>IF(ISNA(VLOOKUP($B376,'[1]1718  Exp_Rev Access'!$F$7:$GK$318,$EL$2,FALSE)),"",VLOOKUP($B376,'[1]1718  Exp_Rev Access'!$F$7:$GK$318,$EL$2,FALSE))</f>
        <v/>
      </c>
      <c r="EM376" s="90" t="str">
        <f>IF(ISNA(VLOOKUP($B376,'[1]1718  Exp_Rev Access'!$F$7:$GK$318,$EM$2,FALSE)),"",VLOOKUP($B376,'[1]1718  Exp_Rev Access'!$F$7:$GK$318,$EM$2,FALSE))</f>
        <v/>
      </c>
      <c r="EN376" s="90" t="str">
        <f>IF(ISNA(VLOOKUP($B376,'[1]1718  Exp_Rev Access'!$F$7:$GK$318,$EN$2,FALSE)),"",VLOOKUP($B376,'[1]1718  Exp_Rev Access'!$F$7:$GK$318,$EN$2,FALSE))</f>
        <v/>
      </c>
      <c r="EO376" s="90" t="str">
        <f>IF(ISNA(VLOOKUP($B376,'[1]1718  Exp_Rev Access'!$F$7:$GK$318,$EO$2,FALSE)),"",VLOOKUP($B376,'[1]1718  Exp_Rev Access'!$F$7:$GK$318,$EO$2,FALSE))</f>
        <v/>
      </c>
      <c r="EP376" s="90" t="str">
        <f>IF(ISNA(VLOOKUP($B376,'[1]1718  Exp_Rev Access'!$F$7:$GK$318,$EP$2,FALSE)),"",VLOOKUP($B376,'[1]1718  Exp_Rev Access'!$F$7:$GK$318,$EP$2,FALSE))</f>
        <v/>
      </c>
      <c r="EQ376" s="90" t="str">
        <f>IF(ISNA(VLOOKUP($B376,'[1]1718  Exp_Rev Access'!$F$7:$GK$318,$EQ$2,FALSE)),"",VLOOKUP($B376,'[1]1718  Exp_Rev Access'!$F$7:$GK$318,$EQ$2,FALSE))</f>
        <v/>
      </c>
      <c r="ER376" s="90" t="str">
        <f>IF(ISNA(VLOOKUP($B376,'[1]1718  Exp_Rev Access'!$F$7:$GK$318,$ER$2,FALSE)),"",VLOOKUP($B376,'[1]1718  Exp_Rev Access'!$F$7:$GK$318,$ER$2,FALSE))</f>
        <v/>
      </c>
      <c r="ES376" s="90" t="str">
        <f>IF(ISNA(VLOOKUP($B376,'[1]1718  Exp_Rev Access'!$F$7:$GK$318,$ES$2,FALSE)),"",VLOOKUP($B376,'[1]1718  Exp_Rev Access'!$F$7:$GK$318,$ES$2,FALSE))</f>
        <v/>
      </c>
      <c r="ET376" s="90" t="str">
        <f>IF(ISNA(VLOOKUP($B376,'[1]1718  Exp_Rev Access'!$F$7:$GK$318,$ET$2,FALSE)),"",VLOOKUP($B376,'[1]1718  Exp_Rev Access'!$F$7:$GK$318,$ET$2,FALSE))</f>
        <v/>
      </c>
      <c r="EU376" s="90" t="str">
        <f>IF(ISNA(VLOOKUP($B376,'[1]1718  Exp_Rev Access'!$F$7:$GK$318,$EU$2,FALSE)),"",VLOOKUP($B376,'[1]1718  Exp_Rev Access'!$F$7:$GK$318,$EU$2,FALSE))</f>
        <v/>
      </c>
      <c r="EV376" s="90" t="str">
        <f>IF(ISNA(VLOOKUP($B376,'[1]1718  Exp_Rev Access'!$F$7:$GK$318,$EV$2,FALSE)),"",VLOOKUP($B376,'[1]1718  Exp_Rev Access'!$F$7:$GK$318,$EV$2,FALSE))</f>
        <v/>
      </c>
      <c r="EW376" s="90" t="str">
        <f>IF(ISNA(VLOOKUP($B376,'[1]1718  Exp_Rev Access'!$F$7:$GK$318,$EW$2,FALSE)),"",VLOOKUP($B376,'[1]1718  Exp_Rev Access'!$F$7:$GK$318,$EW$2,FALSE))</f>
        <v/>
      </c>
      <c r="EX376" s="90" t="str">
        <f>IF(ISNA(VLOOKUP($B376,'[1]1718  Exp_Rev Access'!$F$7:$GK$318,$EX$2,FALSE)),"",VLOOKUP($B376,'[1]1718  Exp_Rev Access'!$F$7:$GK$318,$EX$2,FALSE))</f>
        <v/>
      </c>
      <c r="EY376" s="90" t="str">
        <f>IF(ISNA(VLOOKUP($B376,'[1]1718  Exp_Rev Access'!$F$7:$GK$318,$EY$2,FALSE)),"",VLOOKUP($B376,'[1]1718  Exp_Rev Access'!$F$7:$GK$318,$EY$2,FALSE))</f>
        <v/>
      </c>
      <c r="EZ376" s="90" t="str">
        <f>IF(ISNA(VLOOKUP($B376,'[1]1718  Exp_Rev Access'!$F$7:$GK$318,$EZ$2,FALSE)),"",VLOOKUP($B376,'[1]1718  Exp_Rev Access'!$F$7:$GK$318,$EZ$2,FALSE))</f>
        <v/>
      </c>
      <c r="FA376" s="90" t="str">
        <f>IF(ISNA(VLOOKUP($B376,'[1]1718  Exp_Rev Access'!$F$7:$GK$318,$FA$2,FALSE)),"",VLOOKUP($B376,'[1]1718  Exp_Rev Access'!$F$7:$GK$318,$FA$2,FALSE))</f>
        <v/>
      </c>
      <c r="FB376" s="90" t="str">
        <f>IF(ISNA(VLOOKUP($B376,'[1]1718  Exp_Rev Access'!$F$7:$GK$318,$FB$2,FALSE)),"",VLOOKUP($B376,'[1]1718  Exp_Rev Access'!$F$7:$GK$318,$FB$2,FALSE))</f>
        <v/>
      </c>
      <c r="FC376" s="90" t="str">
        <f>IF(ISNA(VLOOKUP($B376,'[1]1718  Exp_Rev Access'!$F$7:$GK$318,$FC$2,FALSE)),"",VLOOKUP($B376,'[1]1718  Exp_Rev Access'!$F$7:$GK$318,$FC$2,FALSE))</f>
        <v/>
      </c>
      <c r="FD376" s="90" t="str">
        <f>IF(ISNA(VLOOKUP($B376,'[1]1718  Exp_Rev Access'!$F$7:$GK$318,$FD$2,FALSE)),"",VLOOKUP($B376,'[1]1718  Exp_Rev Access'!$F$7:$GK$318,$FD$2,FALSE))</f>
        <v/>
      </c>
      <c r="FE376" s="90" t="str">
        <f>IF(ISNA(VLOOKUP($B376,'[1]1718  Exp_Rev Access'!$F$7:$GK$318,$FE$2,FALSE)),"",VLOOKUP($B376,'[1]1718  Exp_Rev Access'!$F$7:$GK$318,$FE$2,FALSE))</f>
        <v/>
      </c>
      <c r="FF376" s="90" t="str">
        <f>IF(ISNA(VLOOKUP($B376,'[1]1718  Exp_Rev Access'!$F$7:$GK$318,$FF$2,FALSE)),"",VLOOKUP($B376,'[1]1718  Exp_Rev Access'!$F$7:$GK$318,$FF$2,FALSE))</f>
        <v/>
      </c>
      <c r="FG376" s="90" t="str">
        <f>IF(ISNA(VLOOKUP($B376,'[1]1718  Exp_Rev Access'!$F$7:$GK$318,$FG$2,FALSE)),"",VLOOKUP($B376,'[1]1718  Exp_Rev Access'!$F$7:$GK$318,$FG$2,FALSE))</f>
        <v/>
      </c>
      <c r="FH376" s="90" t="str">
        <f>IF(ISNA(VLOOKUP($B376,'[1]1718  Exp_Rev Access'!$F$7:$GK$318,$FH$2,FALSE)),"",VLOOKUP($B376,'[1]1718  Exp_Rev Access'!$F$7:$GK$318,$FH$2,FALSE))</f>
        <v/>
      </c>
      <c r="FI376" s="90" t="str">
        <f>IF(ISNA(VLOOKUP($B376,'[1]1718  Exp_Rev Access'!$F$7:$GK$318,$FI$2,FALSE)),"",VLOOKUP($B376,'[1]1718  Exp_Rev Access'!$F$7:$GK$318,$FI$2,FALSE))</f>
        <v/>
      </c>
      <c r="FJ376" s="90" t="str">
        <f>IF(ISNA(VLOOKUP($B376,'[1]1718  Exp_Rev Access'!$F$7:$GK$318,$FJ$2,FALSE)),"",VLOOKUP($B376,'[1]1718  Exp_Rev Access'!$F$7:$GK$318,$FJ$2,FALSE))</f>
        <v/>
      </c>
      <c r="FK376" s="90" t="str">
        <f>IF(ISNA(VLOOKUP($B376,'[1]1718  Exp_Rev Access'!$F$7:$GK$318,$FK$2,FALSE)),"",VLOOKUP($B376,'[1]1718  Exp_Rev Access'!$F$7:$GK$318,$FK$2,FALSE))</f>
        <v/>
      </c>
      <c r="FL376" s="90" t="str">
        <f>IF(ISNA(VLOOKUP($B376,'[1]1718  Exp_Rev Access'!$F$7:$GK$318,$FL$2,FALSE)),"",VLOOKUP($B376,'[1]1718  Exp_Rev Access'!$F$7:$GK$318,$FL$2,FALSE))</f>
        <v/>
      </c>
      <c r="FM376" s="90" t="str">
        <f>IF(ISNA(VLOOKUP($B376,'[1]1718  Exp_Rev Access'!$F$7:$GK$318,$FM$2,FALSE)),"",VLOOKUP($B376,'[1]1718  Exp_Rev Access'!$F$7:$GK$318,$FM$2,FALSE))</f>
        <v/>
      </c>
      <c r="FN376" s="90" t="str">
        <f>IF(ISNA(VLOOKUP($B376,'[1]1718  Exp_Rev Access'!$F$7:$GK$318,$FN$2,FALSE)),"",VLOOKUP($B376,'[1]1718  Exp_Rev Access'!$F$7:$GK$318,$FN$2,FALSE))</f>
        <v/>
      </c>
      <c r="FO376" s="90" t="str">
        <f>IF(ISNA(VLOOKUP($B376,'[1]1718  Exp_Rev Access'!$F$7:$GK$318,$FO$2,FALSE)),"",VLOOKUP($B376,'[1]1718  Exp_Rev Access'!$F$7:$GK$318,$FO$2,FALSE))</f>
        <v/>
      </c>
      <c r="FP376" s="90" t="str">
        <f>IF(ISNA(VLOOKUP($B376,'[1]1718  Exp_Rev Access'!$F$7:$GK$318,$FP$2,FALSE)),"",VLOOKUP($B376,'[1]1718  Exp_Rev Access'!$F$7:$GK$318,$FP$2,FALSE))</f>
        <v/>
      </c>
      <c r="FQ376" s="90" t="str">
        <f>IF(ISNA(VLOOKUP($B376,'[1]1718  Exp_Rev Access'!$F$7:$GK$318,$FQ$2,FALSE)),"",VLOOKUP($B376,'[1]1718  Exp_Rev Access'!$F$7:$GK$318,$FQ$2,FALSE))</f>
        <v/>
      </c>
      <c r="FR376" s="90" t="str">
        <f>IF(ISNA(VLOOKUP($B376,'[1]1718  Exp_Rev Access'!$F$7:$GK$318,$FR$2,FALSE)),"",VLOOKUP($B376,'[1]1718  Exp_Rev Access'!$F$7:$GK$318,$FR$2,FALSE))</f>
        <v/>
      </c>
      <c r="FS376" s="56"/>
      <c r="FT376" s="92"/>
      <c r="FU376" s="94"/>
      <c r="FV376" s="95" t="str">
        <f>IF(ISNA(VLOOKUP($B376,'[1]1718  Exp_Rev Access'!$F$7:$GK$318,$FV$2,FALSE)),"",VLOOKUP($B376,'[1]1718  Exp_Rev Access'!$F$7:$GK$318,$FV$2,FALSE))</f>
        <v/>
      </c>
      <c r="FW376" s="95" t="str">
        <f>IF(ISNA(VLOOKUP($B376,'[1]1718  Exp_Rev Access'!$F$7:$GK$318,$FW$2,FALSE)),"",VLOOKUP($B376,'[1]1718  Exp_Rev Access'!$F$7:$GK$318,$FW$2,FALSE))</f>
        <v/>
      </c>
      <c r="FX376" s="95" t="str">
        <f>IF(ISNA(VLOOKUP($B376,'[1]1718  Exp_Rev Access'!$F$7:$GK$318,$FX$2,FALSE)),"",VLOOKUP($B376,'[1]1718  Exp_Rev Access'!$F$7:$GK$318,$FX$2,FALSE))</f>
        <v/>
      </c>
      <c r="FY376" s="95" t="str">
        <f>IF(ISNA(VLOOKUP($B376,'[1]1718  Exp_Rev Access'!$F$7:$GK$318,$FY$2,FALSE)),"",VLOOKUP($B376,'[1]1718  Exp_Rev Access'!$F$7:$GK$318,$FY$2,FALSE))</f>
        <v/>
      </c>
      <c r="FZ376" s="95" t="str">
        <f>IF(ISNA(VLOOKUP($B376,'[1]1718  Exp_Rev Access'!$F$7:$GK$318,$FZ$2,FALSE)),"",VLOOKUP($B376,'[1]1718  Exp_Rev Access'!$F$7:$GK$318,$FZ$2,FALSE))</f>
        <v/>
      </c>
      <c r="GA376" s="95" t="str">
        <f>IF(ISNA(VLOOKUP($B376,'[1]1718  Exp_Rev Access'!$F$7:$GK$318,$GA$2,FALSE)),"",VLOOKUP($B376,'[1]1718  Exp_Rev Access'!$F$7:$GK$318,$GA$2,FALSE))</f>
        <v/>
      </c>
      <c r="GB376" s="95" t="str">
        <f>IF(ISNA(VLOOKUP($B376,'[1]1718  Exp_Rev Access'!$F$7:$GK$318,$GB$2,FALSE)),"",VLOOKUP($B376,'[1]1718  Exp_Rev Access'!$F$7:$GK$318,$GB$2,FALSE))</f>
        <v/>
      </c>
      <c r="GC376" s="95" t="str">
        <f>IF(ISNA(VLOOKUP($B376,'[1]1718  Exp_Rev Access'!$F$7:$GK$318,$GC$2,FALSE)),"",VLOOKUP($B376,'[1]1718  Exp_Rev Access'!$F$7:$GK$318,$GC$2,FALSE))</f>
        <v/>
      </c>
      <c r="GD376" s="95" t="str">
        <f>IF(ISNA(VLOOKUP($B376,'[1]1718  Exp_Rev Access'!$F$7:$GK$318,$GD$2,FALSE)),"",VLOOKUP($B376,'[1]1718  Exp_Rev Access'!$F$7:$GK$318,$GD$2,FALSE))</f>
        <v/>
      </c>
      <c r="GE376" s="95" t="str">
        <f>IF(ISNA(VLOOKUP($B376,'[1]1718  Exp_Rev Access'!$F$7:$GK$318,$GE$2,FALSE)),"",VLOOKUP($B376,'[1]1718  Exp_Rev Access'!$F$7:$GK$318,$GE$2,FALSE))</f>
        <v/>
      </c>
      <c r="GF376" s="95" t="str">
        <f>IF(ISNA(VLOOKUP($B376,'[1]1718  Exp_Rev Access'!$F$7:$GK$318,$GF$2,FALSE)),"",VLOOKUP($B376,'[1]1718  Exp_Rev Access'!$F$7:$GK$318,$GF$2,FALSE))</f>
        <v/>
      </c>
      <c r="GG376" s="95" t="str">
        <f>IF(ISNA(VLOOKUP($B376,'[1]1718  Exp_Rev Access'!$F$7:$GK$318,$GG$2,FALSE)),"",VLOOKUP($B376,'[1]1718  Exp_Rev Access'!$F$7:$GK$318,$GG$2,FALSE))</f>
        <v/>
      </c>
      <c r="GH376" s="95" t="str">
        <f>IF(ISNA(VLOOKUP($B376,'[1]1718  Exp_Rev Access'!$F$7:$GK$318,$GH$2,FALSE)),"",VLOOKUP($B376,'[1]1718  Exp_Rev Access'!$F$7:$GK$318,$GH$2,FALSE))</f>
        <v/>
      </c>
      <c r="GI376" s="95" t="str">
        <f>IF(ISNA(VLOOKUP($B376,'[1]1718  Exp_Rev Access'!$F$7:$GK$318,$GI$2,FALSE)),"",VLOOKUP($B376,'[1]1718  Exp_Rev Access'!$F$7:$GK$318,$GI$2,FALSE))</f>
        <v/>
      </c>
      <c r="GJ376" s="95" t="str">
        <f>IF(ISNA(VLOOKUP($B376,'[1]1718  Exp_Rev Access'!$F$7:$GK$318,$GJ$2,FALSE)),"",VLOOKUP($B376,'[1]1718  Exp_Rev Access'!$F$7:$GK$318,$GJ$2,FALSE))</f>
        <v/>
      </c>
      <c r="GK376" s="95" t="str">
        <f>IF(ISNA(VLOOKUP($B376,'[1]1718  Exp_Rev Access'!$F$7:$GK$318,$GK$2,FALSE)),"",VLOOKUP($B376,'[1]1718  Exp_Rev Access'!$F$7:$GK$318,$GK$2,FALSE))</f>
        <v/>
      </c>
      <c r="GL376" s="95" t="str">
        <f>IF(ISNA(VLOOKUP($B376,'[1]1718  Exp_Rev Access'!$F$7:$GK$318,$GL$2,FALSE)),"",VLOOKUP($B376,'[1]1718  Exp_Rev Access'!$F$7:$GK$318,$GL$2,FALSE))</f>
        <v/>
      </c>
      <c r="GM376" s="95" t="str">
        <f>IF(ISNA(VLOOKUP($B376,'[1]1718  Exp_Rev Access'!$F$7:$GK$318,$GM$2,FALSE)),"",VLOOKUP($B376,'[1]1718  Exp_Rev Access'!$F$7:$GK$318,$GM$2,FALSE))</f>
        <v/>
      </c>
      <c r="GN376" s="95" t="str">
        <f>IF(ISNA(VLOOKUP($B376,'[1]1718  Exp_Rev Access'!$F$7:$GK$318,$GN$2,FALSE)),"",VLOOKUP($B376,'[1]1718  Exp_Rev Access'!$F$7:$GK$318,$GN$2,FALSE))</f>
        <v/>
      </c>
      <c r="GO376" s="95" t="str">
        <f>IF(ISNA(VLOOKUP($B376,'[1]1718  Exp_Rev Access'!$F$7:$GK$318,$GO$2,FALSE)),"",VLOOKUP($B376,'[1]1718  Exp_Rev Access'!$F$7:$GK$318,$GO$2,FALSE))</f>
        <v/>
      </c>
      <c r="GP376" s="95" t="str">
        <f>IF(ISNA(VLOOKUP($B376,'[1]1718  Exp_Rev Access'!$F$7:$GK$318,$GP$2,FALSE)),"",VLOOKUP($B376,'[1]1718  Exp_Rev Access'!$F$7:$GK$318,$GP$2,FALSE))</f>
        <v/>
      </c>
      <c r="GQ376" s="95" t="str">
        <f>IF(ISNA(VLOOKUP($B376,'[1]1718  Exp_Rev Access'!$F$7:$GK$318,$GQ$2,FALSE)),"",VLOOKUP($B376,'[1]1718  Exp_Rev Access'!$F$7:$GK$318,$GQ$2,FALSE))</f>
        <v/>
      </c>
      <c r="GR376" s="95" t="str">
        <f>IF(ISNA(VLOOKUP($B376,'[1]1718  Exp_Rev Access'!$F$7:$GK$318,$GR$2,FALSE)),"",VLOOKUP($B376,'[1]1718  Exp_Rev Access'!$F$7:$GK$318,$GR$2,FALSE))</f>
        <v/>
      </c>
      <c r="GS376" s="95" t="str">
        <f>IF(ISNA(VLOOKUP($B376,'[1]1718  Exp_Rev Access'!$F$7:$GK$318,$GS$2,FALSE)),"",VLOOKUP($B376,'[1]1718  Exp_Rev Access'!$F$7:$GK$318,$GS$2,FALSE))</f>
        <v/>
      </c>
      <c r="GT376" s="95" t="str">
        <f>IF(ISNA(VLOOKUP($B376,'[1]1718  Exp_Rev Access'!$F$7:$GK$318,$GT$2,FALSE)),"",VLOOKUP($B376,'[1]1718  Exp_Rev Access'!$F$7:$GK$318,$GT$2,FALSE))</f>
        <v/>
      </c>
      <c r="GU376" s="56"/>
      <c r="GV376" s="92"/>
      <c r="GW376" s="96"/>
    </row>
    <row r="377" spans="1:222" x14ac:dyDescent="0.3">
      <c r="A377" s="73"/>
      <c r="B377" s="88" t="s">
        <v>739</v>
      </c>
      <c r="C377" s="89" t="s">
        <v>740</v>
      </c>
      <c r="D377" s="75">
        <f>IF(ISNA(VLOOKUP($B377,'[1]1718 enrollment_Rev_Exp by size'!$A$7:H707,3,FALSE)),"",VLOOKUP($B377,'[1]1718 enrollment_Rev_Exp by size'!$A$7:$G$350,3,FALSE))</f>
        <v>483.31</v>
      </c>
      <c r="E377" s="76">
        <f>IF(ISNA(VLOOKUP($B377,'[1]1718 enrollment_Rev_Exp by size'!$A$7:I710,5,FALSE)),"",VLOOKUP($B377,'[1]1718 enrollment_Rev_Exp by size'!$A$7:$G$350,5,FALSE))</f>
        <v>6913695.9900000002</v>
      </c>
      <c r="F377" s="70">
        <f t="shared" ref="F377:F388" si="966">N377+AM377+AU377+BV377+CE377+FS377+GU377</f>
        <v>6913695.9899999993</v>
      </c>
      <c r="G377" s="70">
        <f t="shared" ref="G377:G378" si="967">F377-E377</f>
        <v>0</v>
      </c>
      <c r="H377" s="90">
        <f>IF(ISNA(VLOOKUP($B377,'[1]1718  Exp_Rev Access'!$F$7:$GK$318,3,FALSE)),"",VLOOKUP($B377,'[1]1718  Exp_Rev Access'!$F$7:$GK$318,3,FALSE))</f>
        <v>890183.31</v>
      </c>
      <c r="I377" s="90">
        <f>IF(ISNA(VLOOKUP($B377,'[1]1718  Exp_Rev Access'!$F$7:$GK$318,4,FALSE)),"",VLOOKUP($B377,'[1]1718  Exp_Rev Access'!$F$7:$GK$318,4,FALSE))</f>
        <v>0</v>
      </c>
      <c r="J377" s="90">
        <f>IF(ISNA(VLOOKUP($B377,'[1]1718  Exp_Rev Access'!$F$7:$GK$318,5,FALSE)),"",VLOOKUP($B377,'[1]1718  Exp_Rev Access'!$F$7:$GK$318,5,FALSE))</f>
        <v>99.42</v>
      </c>
      <c r="K377" s="90">
        <f>IF(ISNA(VLOOKUP($B377,'[1]1718  Exp_Rev Access'!$F$7:$GK$318,6,FALSE)),"-",VLOOKUP($B377,'[1]1718  Exp_Rev Access'!$F$7:$GK$318,6,FALSE))</f>
        <v>99693.54</v>
      </c>
      <c r="L377" s="90">
        <f>IF(ISNA(VLOOKUP($B377,'[1]1718  Exp_Rev Access'!$F$7:$GK$318,7,FALSE)),"",VLOOKUP($B377,'[1]1718  Exp_Rev Access'!$F$7:$GK$318,7,FALSE))</f>
        <v>0</v>
      </c>
      <c r="M377" s="90">
        <f>IF(ISNA(VLOOKUP($B377,'[1]1718  Exp_Rev Access'!$F$7:$GK$318,8,FALSE)),"",VLOOKUP($B377,'[1]1718  Exp_Rev Access'!$F$7:$GK$318,8,FALSE))</f>
        <v>0</v>
      </c>
      <c r="N377" s="56">
        <f t="shared" ref="N377:N388" si="968">SUM(H377:M377)</f>
        <v>989976.27000000014</v>
      </c>
      <c r="O377" s="91">
        <f t="shared" ref="O377:O388" si="969">N377/E377</f>
        <v>0.14319059898380057</v>
      </c>
      <c r="P377" s="56">
        <f t="shared" ref="P377:P388" si="970">N377/D377</f>
        <v>2048.3256502038034</v>
      </c>
      <c r="Q377" s="90">
        <f>IF(ISNA(VLOOKUP($B377,'[1]1718  Exp_Rev Access'!$F$7:$GK$318,10,FALSE)),"",VLOOKUP($B377,'[1]1718  Exp_Rev Access'!$F$7:$GK$318,10,FALSE))</f>
        <v>15835</v>
      </c>
      <c r="R377" s="90">
        <f>IF(ISNA(VLOOKUP($B377,'[1]1718  Exp_Rev Access'!$F$7:$GK$318,11,FALSE)),"",VLOOKUP($B377,'[1]1718  Exp_Rev Access'!$F$7:$GK$318,11,FALSE))</f>
        <v>0</v>
      </c>
      <c r="S377" s="90">
        <f>IF(ISNA(VLOOKUP($B377,'[1]1718  Exp_Rev Access'!$F$7:$GK$318,12,FALSE)),"",VLOOKUP($B377,'[1]1718  Exp_Rev Access'!$F$7:$GK$318,12,FALSE))</f>
        <v>0</v>
      </c>
      <c r="T377" s="90">
        <f>IF(ISNA(VLOOKUP($B377,'[1]1718  Exp_Rev Access'!$F$7:$GK$318,13,FALSE)),"",VLOOKUP($B377,'[1]1718  Exp_Rev Access'!$F$7:$GK$318,13,FALSE))</f>
        <v>0</v>
      </c>
      <c r="U377" s="90">
        <f>IF(ISNA(VLOOKUP($B377,'[1]1718  Exp_Rev Access'!$F$7:$GK$318,14,FALSE)),"",VLOOKUP($B377,'[1]1718  Exp_Rev Access'!$F$7:$GK$318,14,FALSE))</f>
        <v>8585</v>
      </c>
      <c r="V377" s="90">
        <f>IF(ISNA(VLOOKUP($B377,'[1]1718  Exp_Rev Access'!$F$7:$GK$318,15,FALSE)),"",VLOOKUP($B377,'[1]1718  Exp_Rev Access'!$F$7:$GK$318,15,FALSE))</f>
        <v>0</v>
      </c>
      <c r="W377" s="90">
        <f>IF(ISNA(VLOOKUP($B377,'[1]1718  Exp_Rev Access'!$F$7:$GK$318,16,FALSE)),"",VLOOKUP($B377,'[1]1718  Exp_Rev Access'!$F$7:$GK$318,16,FALSE))</f>
        <v>0</v>
      </c>
      <c r="X377" s="90">
        <f>IF(ISNA(VLOOKUP($B377,'[1]1718  Exp_Rev Access'!$F$7:$GK$318,17,FALSE)),"",VLOOKUP($B377,'[1]1718  Exp_Rev Access'!$F$7:$GK$318,17,FALSE))</f>
        <v>0</v>
      </c>
      <c r="Y377" s="90">
        <f>IF(ISNA(VLOOKUP($B377,'[1]1718  Exp_Rev Access'!$F$7:$GK$318,18,FALSE)),"",VLOOKUP($B377,'[1]1718  Exp_Rev Access'!$F$7:$GK$318,18,FALSE))</f>
        <v>4144.3999999999996</v>
      </c>
      <c r="Z377" s="90">
        <f>IF(ISNA(VLOOKUP($B377,'[1]1718  Exp_Rev Access'!$F$7:$GK$318,19,FALSE)),"",VLOOKUP($B377,'[1]1718  Exp_Rev Access'!$F$7:$GK$318,19,FALSE))</f>
        <v>0</v>
      </c>
      <c r="AA377" s="90">
        <f>IF(ISNA(VLOOKUP($B377,'[1]1718  Exp_Rev Access'!$F$7:$GK$318,20,FALSE)),"",VLOOKUP($B377,'[1]1718  Exp_Rev Access'!$F$7:$GK$318,20,FALSE))</f>
        <v>0</v>
      </c>
      <c r="AB377" s="90">
        <f>IF(ISNA(VLOOKUP($B377,'[1]1718  Exp_Rev Access'!$F$7:$GK$318,21,FALSE)),"",VLOOKUP($B377,'[1]1718  Exp_Rev Access'!$F$7:$GK$318,21,FALSE))</f>
        <v>0</v>
      </c>
      <c r="AC377" s="90">
        <f>IF(ISNA(VLOOKUP($B377,'[1]1718  Exp_Rev Access'!$F$7:$GK$318,22,FALSE)),"",VLOOKUP($B377,'[1]1718  Exp_Rev Access'!$F$7:$GK$318,22,FALSE))</f>
        <v>0</v>
      </c>
      <c r="AD377" s="90">
        <f>IF(ISNA(VLOOKUP($B377,'[1]1718  Exp_Rev Access'!$F$7:$GK$318,23,FALSE)),"",VLOOKUP($B377,'[1]1718  Exp_Rev Access'!$F$7:$GK$318,23,FALSE))</f>
        <v>23321.47</v>
      </c>
      <c r="AE377" s="90">
        <f>IF(ISNA(VLOOKUP($B377,'[1]1718  Exp_Rev Access'!$F$7:$GK$318,24,FALSE)),"",VLOOKUP($B377,'[1]1718  Exp_Rev Access'!$F$7:$GK$318,24,FALSE))</f>
        <v>13537.5</v>
      </c>
      <c r="AF377" s="90">
        <f>IF(ISNA(VLOOKUP($B377,'[1]1718  Exp_Rev Access'!$F$7:$GK$318,25,FALSE)),"",VLOOKUP($B377,'[1]1718  Exp_Rev Access'!$F$7:$GK$318,25,FALSE))</f>
        <v>1694.71</v>
      </c>
      <c r="AG377" s="90">
        <f>IF(ISNA(VLOOKUP($B377,'[1]1718  Exp_Rev Access'!$F$7:$GK$318,26,FALSE)),"",VLOOKUP($B377,'[1]1718  Exp_Rev Access'!$F$7:$GK$318,26,FALSE))</f>
        <v>1822.5</v>
      </c>
      <c r="AH377" s="90">
        <f>IF(ISNA(VLOOKUP($B377,'[1]1718  Exp_Rev Access'!$F$7:$GK$318,27,FALSE)),"",VLOOKUP($B377,'[1]1718  Exp_Rev Access'!$F$7:$GK$318,27,FALSE))</f>
        <v>1034.04</v>
      </c>
      <c r="AI377" s="90">
        <f>IF(ISNA(VLOOKUP($B377,'[1]1718  Exp_Rev Access'!$F$7:$GK$318,28,FALSE)),"",VLOOKUP($B377,'[1]1718  Exp_Rev Access'!$F$7:$GK$318,28,FALSE))</f>
        <v>0</v>
      </c>
      <c r="AJ377" s="90">
        <f>IF(ISNA(VLOOKUP($B377,'[1]1718  Exp_Rev Access'!$F$7:$GK$318,29,FALSE)),"",VLOOKUP($B377,'[1]1718  Exp_Rev Access'!$F$7:$GK$318,29,FALSE))</f>
        <v>0</v>
      </c>
      <c r="AK377" s="90">
        <f>IF(ISNA(VLOOKUP($B377,'[1]1718  Exp_Rev Access'!$F$7:$GK$318,30,FALSE)),"",VLOOKUP($B377,'[1]1718  Exp_Rev Access'!$F$7:$GK$318,30,FALSE))</f>
        <v>3615.19</v>
      </c>
      <c r="AL377" s="90">
        <f>IF(ISNA(VLOOKUP($B377,'[1]1718  Exp_Rev Access'!$F$7:$GK$318,31,FALSE)),"",VLOOKUP($B377,'[1]1718  Exp_Rev Access'!$F$7:$GK$318,31,FALSE))</f>
        <v>0</v>
      </c>
      <c r="AM377" s="56">
        <f t="shared" ref="AM377:AM388" si="971">SUM(Q377:AL377)</f>
        <v>73589.81</v>
      </c>
      <c r="AN377" s="92">
        <f t="shared" ref="AN377:AN388" si="972">AM377/E377</f>
        <v>1.0644062178383403E-2</v>
      </c>
      <c r="AO377" s="71">
        <f t="shared" ref="AO377:AO388" si="973">AM377/D377</f>
        <v>152.26212989592599</v>
      </c>
      <c r="AP377" s="90">
        <f>IF(ISNA(VLOOKUP($B377,'[1]1718  Exp_Rev Access'!$F$7:$GK$318,33,FALSE)),"",VLOOKUP($B377,'[1]1718  Exp_Rev Access'!$F$7:$GK$318,33,FALSE))</f>
        <v>3722634.33</v>
      </c>
      <c r="AQ377" s="90">
        <f>IF(ISNA(VLOOKUP($B377,'[1]1718  Exp_Rev Access'!$F$7:$GK$318,34,FALSE)),"",VLOOKUP($B377,'[1]1718  Exp_Rev Access'!$F$7:$GK$318,34,FALSE))</f>
        <v>132201.98000000001</v>
      </c>
      <c r="AR377" s="90">
        <f>IF(ISNA(VLOOKUP($B377,'[1]1718  Exp_Rev Access'!$F$7:$GK$318,35,FALSE)),"",VLOOKUP($B377,'[1]1718  Exp_Rev Access'!$F$7:$GK$318,35,FALSE))</f>
        <v>226749.2</v>
      </c>
      <c r="AS377" s="90">
        <f>IF(ISNA(VLOOKUP($B377,'[1]1718  Exp_Rev Access'!$F$7:$GK$318,36,FALSE)),"",VLOOKUP($B377,'[1]1718  Exp_Rev Access'!$F$7:$GK$318,36,FALSE))</f>
        <v>0</v>
      </c>
      <c r="AT377" s="90">
        <f>IF(ISNA(VLOOKUP($B377,'[1]1718  Exp_Rev Access'!$F$7:$GK$318,37,FALSE)),"",VLOOKUP($B377,'[1]1718  Exp_Rev Access'!$F$7:$GK$318,37,FALSE))</f>
        <v>325</v>
      </c>
      <c r="AU377" s="56">
        <f t="shared" ref="AU377:AU388" si="974">SUM(AP377:AT377)</f>
        <v>4081910.5100000002</v>
      </c>
      <c r="AV377" s="93">
        <f t="shared" ref="AV377:AV388" si="975">AU377/E377</f>
        <v>0.59040931448303391</v>
      </c>
      <c r="AW377" s="56">
        <f t="shared" ref="AW377:AW388" si="976">AU377/D377</f>
        <v>8445.739815025554</v>
      </c>
      <c r="AX377" s="90">
        <f>IF(ISNA(VLOOKUP($B377,'[1]1718  Exp_Rev Access'!$F$7:$GK$318,39,FALSE)),"",VLOOKUP($B377,'[1]1718  Exp_Rev Access'!$F$7:$GK$318,39,FALSE))</f>
        <v>0</v>
      </c>
      <c r="AY377" s="90">
        <f>IF(ISNA(VLOOKUP($B377,'[1]1718  Exp_Rev Access'!$F$7:$GK$318,40,FALSE)),"",VLOOKUP($B377,'[1]1718  Exp_Rev Access'!$F$7:$GK$318,40,FALSE))</f>
        <v>621156.68999999994</v>
      </c>
      <c r="AZ377" s="90">
        <f>IF(ISNA(VLOOKUP($B377,'[1]1718  Exp_Rev Access'!$F$7:$GK$318,41,FALSE)),"",VLOOKUP($B377,'[1]1718  Exp_Rev Access'!$F$7:$GK$318,41,FALSE))</f>
        <v>28635.24</v>
      </c>
      <c r="BA377" s="90">
        <f>IF(ISNA(VLOOKUP($B377,'[1]1718  Exp_Rev Access'!$F$7:$GK$318,42,FALSE)),"",VLOOKUP($B377,'[1]1718  Exp_Rev Access'!$F$7:$GK$318,42,FALSE))</f>
        <v>0</v>
      </c>
      <c r="BB377" s="90">
        <f>IF(ISNA(VLOOKUP($B377,'[1]1718  Exp_Rev Access'!$F$7:$GK$318,43,FALSE)),"",VLOOKUP($B377,'[1]1718  Exp_Rev Access'!$F$7:$GK$318,43,FALSE))</f>
        <v>0</v>
      </c>
      <c r="BC377" s="90">
        <f>IF(ISNA(VLOOKUP($B377,'[1]1718  Exp_Rev Access'!$F$7:$GK$318,44,FALSE)),"",VLOOKUP($B377,'[1]1718  Exp_Rev Access'!$F$7:$GK$318,44,FALSE))</f>
        <v>239798.58</v>
      </c>
      <c r="BD377" s="90">
        <f>IF(ISNA(VLOOKUP($B377,'[1]1718  Exp_Rev Access'!$F$7:$GK$318,45,FALSE)),"",VLOOKUP($B377,'[1]1718  Exp_Rev Access'!$F$7:$GK$318,45,FALSE))</f>
        <v>0</v>
      </c>
      <c r="BE377" s="90">
        <f>IF(ISNA(VLOOKUP($B377,'[1]1718  Exp_Rev Access'!$F$7:$GK$318,46,FALSE)),"",VLOOKUP($B377,'[1]1718  Exp_Rev Access'!$F$7:$GK$318,46,FALSE))</f>
        <v>43187.43</v>
      </c>
      <c r="BF377" s="90">
        <f>IF(ISNA(VLOOKUP($B377,'[1]1718  Exp_Rev Access'!$F$7:$GK$318,47,FALSE)),"",VLOOKUP($B377,'[1]1718  Exp_Rev Access'!$F$7:$GK$318,47,FALSE))</f>
        <v>0</v>
      </c>
      <c r="BG377" s="90">
        <f>IF(ISNA(VLOOKUP($B377,'[1]1718  Exp_Rev Access'!$F$7:$GK$318,48,FALSE)),"",VLOOKUP($B377,'[1]1718  Exp_Rev Access'!$F$7:$GK$318,48,FALSE))</f>
        <v>31148.86</v>
      </c>
      <c r="BH377" s="90">
        <f>IF(ISNA(VLOOKUP($B377,'[1]1718  Exp_Rev Access'!$F$7:$GK$318,49,FALSE)),"",VLOOKUP($B377,'[1]1718  Exp_Rev Access'!$F$7:$GK$318,49,FALSE))</f>
        <v>8655.17</v>
      </c>
      <c r="BI377" s="90">
        <f>IF(ISNA(VLOOKUP($B377,'[1]1718  Exp_Rev Access'!$F$7:$GK$318,50,FALSE)),"",VLOOKUP($B377,'[1]1718  Exp_Rev Access'!$F$7:$GK$318,50,FALSE))</f>
        <v>0</v>
      </c>
      <c r="BJ377" s="90">
        <f>IF(ISNA(VLOOKUP($B377,'[1]1718  Exp_Rev Access'!$F$7:$GK$318,51,FALSE)),"",VLOOKUP($B377,'[1]1718  Exp_Rev Access'!$F$7:$GK$318,51,FALSE))</f>
        <v>4908.4399999999996</v>
      </c>
      <c r="BK377" s="90">
        <f>IF(ISNA(VLOOKUP($B377,'[1]1718  Exp_Rev Access'!$F$7:$GK$318,52,FALSE)),"",VLOOKUP($B377,'[1]1718  Exp_Rev Access'!$F$7:$GK$318,52,FALSE))</f>
        <v>285255.28999999998</v>
      </c>
      <c r="BL377" s="90">
        <f>IF(ISNA(VLOOKUP($B377,'[1]1718  Exp_Rev Access'!$F$7:$GK$318,53,FALSE)),"",VLOOKUP($B377,'[1]1718  Exp_Rev Access'!$F$7:$GK$318,53,FALSE))</f>
        <v>0</v>
      </c>
      <c r="BM377" s="90">
        <f>IF(ISNA(VLOOKUP($B377,'[1]1718  Exp_Rev Access'!$F$7:$GK$318,54,FALSE)),"",VLOOKUP($B377,'[1]1718  Exp_Rev Access'!$F$7:$GK$318,54,FALSE))</f>
        <v>0</v>
      </c>
      <c r="BN377" s="90">
        <f>IF(ISNA(VLOOKUP($B377,'[1]1718  Exp_Rev Access'!$F$7:$GK$318,55,FALSE)),"",VLOOKUP($B377,'[1]1718  Exp_Rev Access'!$F$7:$GK$318,55,FALSE))</f>
        <v>0</v>
      </c>
      <c r="BO377" s="90">
        <f>IF(ISNA(VLOOKUP($B377,'[1]1718  Exp_Rev Access'!$F$7:$GK$318,56,FALSE)),"",VLOOKUP($B377,'[1]1718  Exp_Rev Access'!$F$7:$GK$318,56,FALSE))</f>
        <v>0</v>
      </c>
      <c r="BP377" s="90">
        <f>IF(ISNA(VLOOKUP($B377,'[1]1718  Exp_Rev Access'!$F$7:$GK$318,57,FALSE)),"",VLOOKUP($B377,'[1]1718  Exp_Rev Access'!$F$7:$GK$318,57,FALSE))</f>
        <v>0</v>
      </c>
      <c r="BQ377" s="90">
        <f>IF(ISNA(VLOOKUP($B377,'[1]1718  Exp_Rev Access'!$F$7:$GK$318,58,FALSE)),"",VLOOKUP($B377,'[1]1718  Exp_Rev Access'!$F$7:$GK$318,58,FALSE))</f>
        <v>0</v>
      </c>
      <c r="BR377" s="90">
        <f>IF(ISNA(VLOOKUP($B377,'[1]1718  Exp_Rev Access'!$F$7:$GK$318,59,FALSE)),"",VLOOKUP($B377,'[1]1718  Exp_Rev Access'!$F$7:$GK$318,59,FALSE))</f>
        <v>0</v>
      </c>
      <c r="BS377" s="90">
        <f>IF(ISNA(VLOOKUP($B377,'[1]1718  Exp_Rev Access'!$F$7:$GK$318,60,FALSE)),"",VLOOKUP($B377,'[1]1718  Exp_Rev Access'!$F$7:$GK$318,60,FALSE))</f>
        <v>0</v>
      </c>
      <c r="BT377" s="90">
        <f>IF(ISNA(VLOOKUP($B377,'[1]1718  Exp_Rev Access'!$F$7:$GK$318,61,FALSE)),"",VLOOKUP($B377,'[1]1718  Exp_Rev Access'!$F$7:$GK$318,61,FALSE))</f>
        <v>0</v>
      </c>
      <c r="BU377" s="90">
        <f>IF(ISNA(VLOOKUP($B377,'[1]1718  Exp_Rev Access'!$F$7:$GK$318,62,FALSE)),"",VLOOKUP($B377,'[1]1718  Exp_Rev Access'!$F$7:$GK$318,62,FALSE))</f>
        <v>0</v>
      </c>
      <c r="BV377" s="56">
        <f t="shared" si="893"/>
        <v>1262745.7</v>
      </c>
      <c r="BW377" s="92">
        <f t="shared" ref="BW377:BW388" si="977">BV377/E377</f>
        <v>0.18264408817316249</v>
      </c>
      <c r="BX377" s="71">
        <f t="shared" ref="BX377:BX388" si="978">BV377/D377</f>
        <v>2612.7034408557652</v>
      </c>
      <c r="BY377" s="90">
        <f>IF(ISNA(VLOOKUP($B377,'[1]1718  Exp_Rev Access'!$F$7:$GK$318,64,FALSE)),"",VLOOKUP($B377,'[1]1718  Exp_Rev Access'!$F$7:$GK$318,64,FALSE))</f>
        <v>0</v>
      </c>
      <c r="BZ377" s="90">
        <f>IF(ISNA(VLOOKUP($B377,'[1]1718  Exp_Rev Access'!$F$7:$GK$318,65,FALSE)),"",VLOOKUP($B377,'[1]1718  Exp_Rev Access'!$F$7:$GK$318,65,FALSE))</f>
        <v>0</v>
      </c>
      <c r="CA377" s="90">
        <f>IF(ISNA(VLOOKUP($B377,'[1]1718  Exp_Rev Access'!$F$7:$GK$318,66,FALSE)),"",VLOOKUP($B377,'[1]1718  Exp_Rev Access'!$F$7:$GK$318,66,FALSE))</f>
        <v>0</v>
      </c>
      <c r="CB377" s="90">
        <f>IF(ISNA(VLOOKUP($B377,'[1]1718  Exp_Rev Access'!$F$7:$GK$318,67,FALSE)),"",VLOOKUP($B377,'[1]1718  Exp_Rev Access'!$F$7:$GK$318,67,FALSE))</f>
        <v>5547.55</v>
      </c>
      <c r="CC377" s="90">
        <f>IF(ISNA(VLOOKUP($B377,'[1]1718  Exp_Rev Access'!$F$7:$GK$318,68,FALSE)),"",VLOOKUP($B377,'[1]1718  Exp_Rev Access'!$F$7:$GK$318,68,FALSE))</f>
        <v>0</v>
      </c>
      <c r="CD377" s="90">
        <f>IF(ISNA(VLOOKUP($B377,'[1]1718  Exp_Rev Access'!$F$7:$GK$318,69,FALSE)),"",VLOOKUP($B377,'[1]1718  Exp_Rev Access'!$F$7:$GK$318,69,FALSE))</f>
        <v>0</v>
      </c>
      <c r="CE377" s="56">
        <f t="shared" si="881"/>
        <v>5547.55</v>
      </c>
      <c r="CF377" s="92">
        <f t="shared" si="896"/>
        <v>8.0240004883408249E-4</v>
      </c>
      <c r="CG377" s="78">
        <f t="shared" si="897"/>
        <v>11.478243777285801</v>
      </c>
      <c r="CH377" s="90">
        <f>IF(ISNA(VLOOKUP($B377,'[1]1718  Exp_Rev Access'!$F$7:$GK$318,$CH$2,FALSE)),"",VLOOKUP($B377,'[1]1718  Exp_Rev Access'!$F$7:$GK$318,$CH$2,FALSE))</f>
        <v>0</v>
      </c>
      <c r="CI377" s="90">
        <f>IF(ISNA(VLOOKUP($B377,'[1]1718  Exp_Rev Access'!$F$7:$GK$318,$CI$2,FALSE)),"",VLOOKUP($B377,'[1]1718  Exp_Rev Access'!$F$7:$GK$318,$CI$2,FALSE))</f>
        <v>0</v>
      </c>
      <c r="CJ377" s="90">
        <f>IF(ISNA(VLOOKUP($B377,'[1]1718  Exp_Rev Access'!$F$7:$GK$318,$CJ$2,FALSE)),"",VLOOKUP($B377,'[1]1718  Exp_Rev Access'!$F$7:$GK$318,$CJ$2,FALSE))</f>
        <v>0</v>
      </c>
      <c r="CK377" s="90">
        <f>IF(ISNA(VLOOKUP($B377,'[1]1718  Exp_Rev Access'!$F$7:$GK$318,$CK$2,FALSE)),"",VLOOKUP($B377,'[1]1718  Exp_Rev Access'!$F$7:$GK$318,$CK$2,FALSE))</f>
        <v>0</v>
      </c>
      <c r="CL377" s="90">
        <f>IF(ISNA(VLOOKUP($B377,'[1]1718  Exp_Rev Access'!$F$7:$GK$318,$CL$2,FALSE)),"",VLOOKUP($B377,'[1]1718  Exp_Rev Access'!$F$7:$GK$318,$CL$2,FALSE))</f>
        <v>0</v>
      </c>
      <c r="CM377" s="90">
        <f>IF(ISNA(VLOOKUP($B377,'[1]1718  Exp_Rev Access'!$F$7:$GK$318,$CM$2,FALSE)),"",VLOOKUP($B377,'[1]1718  Exp_Rev Access'!$F$7:$GK$318,$CM$2,FALSE))</f>
        <v>0</v>
      </c>
      <c r="CN377" s="90">
        <f>IF(ISNA(VLOOKUP($B377,'[1]1718  Exp_Rev Access'!$F$7:$GK$318,$CN$2,FALSE)),"",VLOOKUP($B377,'[1]1718  Exp_Rev Access'!$F$7:$GK$318,$CN$2,FALSE))</f>
        <v>0</v>
      </c>
      <c r="CO377" s="90">
        <f>IF(ISNA(VLOOKUP($B377,'[1]1718  Exp_Rev Access'!$F$7:$GK$318,$CO$2,FALSE)),"",VLOOKUP($B377,'[1]1718  Exp_Rev Access'!$F$7:$GK$318,$CO$2,FALSE))</f>
        <v>0</v>
      </c>
      <c r="CP377" s="90">
        <f>IF(ISNA(VLOOKUP($B377,'[1]1718  Exp_Rev Access'!$F$7:$GK$318,$CP$2,FALSE)),"",VLOOKUP($B377,'[1]1718  Exp_Rev Access'!$F$7:$GK$318,$CP$2,FALSE))</f>
        <v>0</v>
      </c>
      <c r="CQ377" s="90">
        <f>IF(ISNA(VLOOKUP($B377,'[1]1718  Exp_Rev Access'!$F$7:$GK$318,$CQ$2,FALSE)),"",VLOOKUP($B377,'[1]1718  Exp_Rev Access'!$F$7:$GK$318,$CQ$2,FALSE))</f>
        <v>0</v>
      </c>
      <c r="CR377" s="90">
        <f>IF(ISNA(VLOOKUP($B377,'[1]1718  Exp_Rev Access'!$F$7:$GK$318,$CR$2,FALSE)),"",VLOOKUP($B377,'[1]1718  Exp_Rev Access'!$F$7:$GK$318,$CR$2,FALSE))</f>
        <v>0</v>
      </c>
      <c r="CS377" s="90">
        <f>IF(ISNA(VLOOKUP($B377,'[1]1718  Exp_Rev Access'!$F$7:$GK$318,$CS$2,FALSE)),"",VLOOKUP($B377,'[1]1718  Exp_Rev Access'!$F$7:$GK$318,$CS$2,FALSE))</f>
        <v>3436</v>
      </c>
      <c r="CT377" s="90">
        <f>IF(ISNA(VLOOKUP($B377,'[1]1718  Exp_Rev Access'!$F$7:$GK$318,$CT$2,FALSE)),"",VLOOKUP($B377,'[1]1718  Exp_Rev Access'!$F$7:$GK$318,$CT$2,FALSE))</f>
        <v>0</v>
      </c>
      <c r="CU377" s="90">
        <f>IF(ISNA(VLOOKUP($B377,'[1]1718  Exp_Rev Access'!$F$7:$GK$318,$CU$2,FALSE)),"",VLOOKUP($B377,'[1]1718  Exp_Rev Access'!$F$7:$GK$318,$CU$2,FALSE))</f>
        <v>125555.63</v>
      </c>
      <c r="CV377" s="90">
        <f>IF(ISNA(VLOOKUP($B377,'[1]1718  Exp_Rev Access'!$F$7:$GK$318,$CV$2,FALSE)),"",VLOOKUP($B377,'[1]1718  Exp_Rev Access'!$F$7:$GK$318,$CV$2,FALSE))</f>
        <v>93384.24</v>
      </c>
      <c r="CW377" s="90">
        <f>IF(ISNA(VLOOKUP($B377,'[1]1718  Exp_Rev Access'!$F$7:$GK$318,$CW$2,FALSE)),"",VLOOKUP($B377,'[1]1718  Exp_Rev Access'!$F$7:$GK$318,$CW$2,FALSE))</f>
        <v>0</v>
      </c>
      <c r="CX377" s="90">
        <f>IF(ISNA(VLOOKUP($B377,'[1]1718  Exp_Rev Access'!$F$7:$GK$318,$CX$2,FALSE)),"",VLOOKUP($B377,'[1]1718  Exp_Rev Access'!$F$7:$GK$318,$CX$2,FALSE))</f>
        <v>0</v>
      </c>
      <c r="CY377" s="90">
        <f>IF(ISNA(VLOOKUP($B377,'[1]1718  Exp_Rev Access'!$F$7:$GK$318,$CY$2,FALSE)),"",VLOOKUP($B377,'[1]1718  Exp_Rev Access'!$F$7:$GK$318,$CY$2,FALSE))</f>
        <v>0</v>
      </c>
      <c r="CZ377" s="90">
        <f>IF(ISNA(VLOOKUP($B377,'[1]1718  Exp_Rev Access'!$F$7:$GK$318,$CZ$2,FALSE)),"",VLOOKUP($B377,'[1]1718  Exp_Rev Access'!$F$7:$GK$318,$CZ$2,FALSE))</f>
        <v>0</v>
      </c>
      <c r="DA377" s="90">
        <f>IF(ISNA(VLOOKUP($B377,'[1]1718  Exp_Rev Access'!$F$7:$GK$318,$DA$2,FALSE)),"",VLOOKUP($B377,'[1]1718  Exp_Rev Access'!$F$7:$GK$318,$DA$2,FALSE))</f>
        <v>0</v>
      </c>
      <c r="DB377" s="90">
        <f>IF(ISNA(VLOOKUP($B377,'[1]1718  Exp_Rev Access'!$F$7:$GK$318,$DB$2,FALSE)),"",VLOOKUP($B377,'[1]1718  Exp_Rev Access'!$F$7:$GK$318,$DB$2,FALSE))</f>
        <v>0</v>
      </c>
      <c r="DC377" s="90">
        <f>IF(ISNA(VLOOKUP($B377,'[1]1718  Exp_Rev Access'!$F$7:$GK$318,$DC$2,FALSE)),"",VLOOKUP($B377,'[1]1718  Exp_Rev Access'!$F$7:$GK$318,$DC$2,FALSE))</f>
        <v>0</v>
      </c>
      <c r="DD377" s="90">
        <f>IF(ISNA(VLOOKUP($B377,'[1]1718  Exp_Rev Access'!$F$7:$GK$318,$DD$2,FALSE)),"",VLOOKUP($B377,'[1]1718  Exp_Rev Access'!$F$7:$GK$318,$DD$2,FALSE))</f>
        <v>0</v>
      </c>
      <c r="DE377" s="90">
        <f>IF(ISNA(VLOOKUP($B377,'[1]1718  Exp_Rev Access'!$F$7:$GK$318,$DE$2,FALSE)),"",VLOOKUP($B377,'[1]1718  Exp_Rev Access'!$F$7:$GK$318,$DE$2,FALSE))</f>
        <v>0</v>
      </c>
      <c r="DF377" s="90">
        <f>IF(ISNA(VLOOKUP($B377,'[1]1718  Exp_Rev Access'!$F$7:$GK$318,$DF$2,FALSE)),"",VLOOKUP($B377,'[1]1718  Exp_Rev Access'!$F$7:$GK$318,$DF$2,FALSE))</f>
        <v>0</v>
      </c>
      <c r="DG377" s="90">
        <f>IF(ISNA(VLOOKUP($B377,'[1]1718  Exp_Rev Access'!$F$7:$GK$318,$DG$2,FALSE)),"",VLOOKUP($B377,'[1]1718  Exp_Rev Access'!$F$7:$GK$318,$DG$2,FALSE))</f>
        <v>0</v>
      </c>
      <c r="DH377" s="90">
        <f>IF(ISNA(VLOOKUP($B377,'[1]1718  Exp_Rev Access'!$F$7:$GK$318,$DH$2,FALSE)),"",VLOOKUP($B377,'[1]1718  Exp_Rev Access'!$F$7:$GK$318,$DH$2,FALSE))</f>
        <v>0</v>
      </c>
      <c r="DI377" s="90">
        <f>IF(ISNA(VLOOKUP($B377,'[1]1718  Exp_Rev Access'!$F$7:$GK$318,$DI$2,FALSE)),"",VLOOKUP($B377,'[1]1718  Exp_Rev Access'!$F$7:$GK$318,$DI$2,FALSE))</f>
        <v>138512.5</v>
      </c>
      <c r="DJ377" s="90">
        <f>IF(ISNA(VLOOKUP($B377,'[1]1718  Exp_Rev Access'!$F$7:$GK$318,$DJ$2,FALSE)),"",VLOOKUP($B377,'[1]1718  Exp_Rev Access'!$F$7:$GK$318,$DJ$2,FALSE))</f>
        <v>0</v>
      </c>
      <c r="DK377" s="90">
        <f>IF(ISNA(VLOOKUP($B377,'[1]1718  Exp_Rev Access'!$F$7:$GK$318,$DK$2,FALSE)),"",VLOOKUP($B377,'[1]1718  Exp_Rev Access'!$F$7:$GK$318,$DK$2,FALSE))</f>
        <v>0</v>
      </c>
      <c r="DL377" s="90">
        <f>IF(ISNA(VLOOKUP($B377,'[1]1718  Exp_Rev Access'!$F$7:$GK$318,$DL$2,FALSE)),"",VLOOKUP($B377,'[1]1718  Exp_Rev Access'!$F$7:$GK$318,$DL$2,FALSE))</f>
        <v>0</v>
      </c>
      <c r="DM377" s="90">
        <f>IF(ISNA(VLOOKUP($B377,'[1]1718  Exp_Rev Access'!$F$7:$GK$318,$DM$2,FALSE)),"",VLOOKUP($B377,'[1]1718  Exp_Rev Access'!$F$7:$GK$318,$DM$2,FALSE))</f>
        <v>0</v>
      </c>
      <c r="DN377" s="90">
        <f>IF(ISNA(VLOOKUP($B377,'[1]1718  Exp_Rev Access'!$F$7:$GK$318,$DN$2,FALSE)),"",VLOOKUP($B377,'[1]1718  Exp_Rev Access'!$F$7:$GK$318,$DN$2,FALSE))</f>
        <v>0</v>
      </c>
      <c r="DO377" s="90">
        <f>IF(ISNA(VLOOKUP($B377,'[1]1718  Exp_Rev Access'!$F$7:$GK$318,$DO$2,FALSE)),"",VLOOKUP($B377,'[1]1718  Exp_Rev Access'!$F$7:$GK$318,$DO$2,FALSE))</f>
        <v>0</v>
      </c>
      <c r="DP377" s="90">
        <f>IF(ISNA(VLOOKUP($B377,'[1]1718  Exp_Rev Access'!$F$7:$GK$318,$DP$2,FALSE)),"",VLOOKUP($B377,'[1]1718  Exp_Rev Access'!$F$7:$GK$318,$DP$2,FALSE))</f>
        <v>0</v>
      </c>
      <c r="DQ377" s="90">
        <f>IF(ISNA(VLOOKUP($B377,'[1]1718  Exp_Rev Access'!$F$7:$GK$318,$DQ$2,FALSE)),"",VLOOKUP($B377,'[1]1718  Exp_Rev Access'!$F$7:$GK$318,$DQ$2,FALSE))</f>
        <v>0</v>
      </c>
      <c r="DR377" s="90">
        <f>IF(ISNA(VLOOKUP($B377,'[1]1718  Exp_Rev Access'!$F$7:$GK$318,$DR$2,FALSE)),"",VLOOKUP($B377,'[1]1718  Exp_Rev Access'!$F$7:$GK$318,$DR$2,FALSE))</f>
        <v>0</v>
      </c>
      <c r="DS377" s="90">
        <f>IF(ISNA(VLOOKUP($B377,'[1]1718  Exp_Rev Access'!$F$7:$GK$318,$DS$2,FALSE)),"",VLOOKUP($B377,'[1]1718  Exp_Rev Access'!$F$7:$GK$318,$DS$2,FALSE))</f>
        <v>0</v>
      </c>
      <c r="DT377" s="90">
        <f>IF(ISNA(VLOOKUP($B377,'[1]1718  Exp_Rev Access'!$F$7:$GK$318,$DT$2,FALSE)),"",VLOOKUP($B377,'[1]1718  Exp_Rev Access'!$F$7:$GK$318,$DT$2,FALSE))</f>
        <v>0</v>
      </c>
      <c r="DU377" s="90">
        <f>IF(ISNA(VLOOKUP($B377,'[1]1718  Exp_Rev Access'!$F$7:$GK$318,$DU$2,FALSE)),"",VLOOKUP($B377,'[1]1718  Exp_Rev Access'!$F$7:$GK$318,$DU$2,FALSE))</f>
        <v>0</v>
      </c>
      <c r="DV377" s="90">
        <f>IF(ISNA(VLOOKUP($B377,'[1]1718  Exp_Rev Access'!$F$7:$GK$318,$DV$2,FALSE)),"",VLOOKUP($B377,'[1]1718  Exp_Rev Access'!$F$7:$GK$318,$DV$2,FALSE))</f>
        <v>0</v>
      </c>
      <c r="DW377" s="90">
        <f>IF(ISNA(VLOOKUP($B377,'[1]1718  Exp_Rev Access'!$F$7:$GK$318,$DW$2,FALSE)),"",VLOOKUP($B377,'[1]1718  Exp_Rev Access'!$F$7:$GK$318,$DW$2,FALSE))</f>
        <v>0</v>
      </c>
      <c r="DX377" s="90">
        <f>IF(ISNA(VLOOKUP($B377,'[1]1718  Exp_Rev Access'!$F$7:$GK$318,$DX$2,FALSE)),"",VLOOKUP($B377,'[1]1718  Exp_Rev Access'!$F$7:$GK$318,$DX$2,FALSE))</f>
        <v>0</v>
      </c>
      <c r="DY377" s="90">
        <f>IF(ISNA(VLOOKUP($B377,'[1]1718  Exp_Rev Access'!$F$7:$GK$318,$DY$2,FALSE)),"",VLOOKUP($B377,'[1]1718  Exp_Rev Access'!$F$7:$GK$318,$DY$2,FALSE))</f>
        <v>0</v>
      </c>
      <c r="DZ377" s="90">
        <f>IF(ISNA(VLOOKUP($B377,'[1]1718  Exp_Rev Access'!$F$7:$GK$318,$DZ$2,FALSE)),"",VLOOKUP($B377,'[1]1718  Exp_Rev Access'!$F$7:$GK$318,$DZ$2,FALSE))</f>
        <v>0</v>
      </c>
      <c r="EA377" s="90">
        <f>IF(ISNA(VLOOKUP($B377,'[1]1718  Exp_Rev Access'!$F$7:$GK$318,$EA$2,FALSE)),"",VLOOKUP($B377,'[1]1718  Exp_Rev Access'!$F$7:$GK$318,$EA$2,FALSE))</f>
        <v>0</v>
      </c>
      <c r="EB377" s="90">
        <f>IF(ISNA(VLOOKUP($B377,'[1]1718  Exp_Rev Access'!$F$7:$GK$318,$EB$2,FALSE)),"",VLOOKUP($B377,'[1]1718  Exp_Rev Access'!$F$7:$GK$318,$EB$2,FALSE))</f>
        <v>0</v>
      </c>
      <c r="EC377" s="90">
        <f>IF(ISNA(VLOOKUP($B377,'[1]1718  Exp_Rev Access'!$F$7:$GK$318,$EC$2,FALSE)),"",VLOOKUP($B377,'[1]1718  Exp_Rev Access'!$F$7:$GK$318,$EC$2,FALSE))</f>
        <v>0</v>
      </c>
      <c r="ED377" s="90">
        <f>IF(ISNA(VLOOKUP($B377,'[1]1718  Exp_Rev Access'!$F$7:$GK$318,$ED$2,FALSE)),"",VLOOKUP($B377,'[1]1718  Exp_Rev Access'!$F$7:$GK$318,$ED$2,FALSE))</f>
        <v>0</v>
      </c>
      <c r="EE377" s="90">
        <f>IF(ISNA(VLOOKUP($B377,'[1]1718  Exp_Rev Access'!$F$7:$GK$318,$EE$2,FALSE)),"",VLOOKUP($B377,'[1]1718  Exp_Rev Access'!$F$7:$GK$318,$EE$2,FALSE))</f>
        <v>0</v>
      </c>
      <c r="EF377" s="90">
        <f>IF(ISNA(VLOOKUP($B377,'[1]1718  Exp_Rev Access'!$F$7:$GK$318,$EF$2,FALSE)),"",VLOOKUP($B377,'[1]1718  Exp_Rev Access'!$F$7:$GK$318,$EF$2,FALSE))</f>
        <v>0</v>
      </c>
      <c r="EG377" s="90">
        <f>IF(ISNA(VLOOKUP($B377,'[1]1718  Exp_Rev Access'!$F$7:$GK$318,$EG$2,FALSE)),"",VLOOKUP($B377,'[1]1718  Exp_Rev Access'!$F$7:$GK$318,$EG$2,FALSE))</f>
        <v>0</v>
      </c>
      <c r="EH377" s="90">
        <f>IF(ISNA(VLOOKUP($B377,'[1]1718  Exp_Rev Access'!$F$7:$GK$318,$EH$2,FALSE)),"",VLOOKUP($B377,'[1]1718  Exp_Rev Access'!$F$7:$GK$318,$EH$2,FALSE))</f>
        <v>0</v>
      </c>
      <c r="EI377" s="90">
        <f>IF(ISNA(VLOOKUP($B377,'[1]1718  Exp_Rev Access'!$F$7:$GK$318,$EI$2,FALSE)),"",VLOOKUP($B377,'[1]1718  Exp_Rev Access'!$F$7:$GK$318,$EI$2,FALSE))</f>
        <v>0</v>
      </c>
      <c r="EJ377" s="90">
        <f>IF(ISNA(VLOOKUP($B377,'[1]1718  Exp_Rev Access'!$F$7:$GK$318,$EJ$2,FALSE)),"",VLOOKUP($B377,'[1]1718  Exp_Rev Access'!$F$7:$GK$318,$EJ$2,FALSE))</f>
        <v>0</v>
      </c>
      <c r="EK377" s="90">
        <f>IF(ISNA(VLOOKUP($B377,'[1]1718  Exp_Rev Access'!$F$7:$GK$318,$EK$2,FALSE)),"",VLOOKUP($B377,'[1]1718  Exp_Rev Access'!$F$7:$GK$318,$EK$2,FALSE))</f>
        <v>0</v>
      </c>
      <c r="EL377" s="90">
        <f>IF(ISNA(VLOOKUP($B377,'[1]1718  Exp_Rev Access'!$F$7:$GK$318,$EL$2,FALSE)),"",VLOOKUP($B377,'[1]1718  Exp_Rev Access'!$F$7:$GK$318,$EL$2,FALSE))</f>
        <v>0</v>
      </c>
      <c r="EM377" s="90">
        <f>IF(ISNA(VLOOKUP($B377,'[1]1718  Exp_Rev Access'!$F$7:$GK$318,$EM$2,FALSE)),"",VLOOKUP($B377,'[1]1718  Exp_Rev Access'!$F$7:$GK$318,$EM$2,FALSE))</f>
        <v>0</v>
      </c>
      <c r="EN377" s="90">
        <f>IF(ISNA(VLOOKUP($B377,'[1]1718  Exp_Rev Access'!$F$7:$GK$318,$EN$2,FALSE)),"",VLOOKUP($B377,'[1]1718  Exp_Rev Access'!$F$7:$GK$318,$EN$2,FALSE))</f>
        <v>57999.839999999997</v>
      </c>
      <c r="EO377" s="90">
        <f>IF(ISNA(VLOOKUP($B377,'[1]1718  Exp_Rev Access'!$F$7:$GK$318,$EO$2,FALSE)),"",VLOOKUP($B377,'[1]1718  Exp_Rev Access'!$F$7:$GK$318,$EO$2,FALSE))</f>
        <v>0</v>
      </c>
      <c r="EP377" s="90">
        <f>IF(ISNA(VLOOKUP($B377,'[1]1718  Exp_Rev Access'!$F$7:$GK$318,$EP$2,FALSE)),"",VLOOKUP($B377,'[1]1718  Exp_Rev Access'!$F$7:$GK$318,$EP$2,FALSE))</f>
        <v>0</v>
      </c>
      <c r="EQ377" s="90">
        <f>IF(ISNA(VLOOKUP($B377,'[1]1718  Exp_Rev Access'!$F$7:$GK$318,$EQ$2,FALSE)),"",VLOOKUP($B377,'[1]1718  Exp_Rev Access'!$F$7:$GK$318,$EQ$2,FALSE))</f>
        <v>0</v>
      </c>
      <c r="ER377" s="90">
        <f>IF(ISNA(VLOOKUP($B377,'[1]1718  Exp_Rev Access'!$F$7:$GK$318,$ER$2,FALSE)),"",VLOOKUP($B377,'[1]1718  Exp_Rev Access'!$F$7:$GK$318,$ER$2,FALSE))</f>
        <v>0</v>
      </c>
      <c r="ES377" s="90">
        <f>IF(ISNA(VLOOKUP($B377,'[1]1718  Exp_Rev Access'!$F$7:$GK$318,$ES$2,FALSE)),"",VLOOKUP($B377,'[1]1718  Exp_Rev Access'!$F$7:$GK$318,$ES$2,FALSE))</f>
        <v>0</v>
      </c>
      <c r="ET377" s="90">
        <f>IF(ISNA(VLOOKUP($B377,'[1]1718  Exp_Rev Access'!$F$7:$GK$318,$ET$2,FALSE)),"",VLOOKUP($B377,'[1]1718  Exp_Rev Access'!$F$7:$GK$318,$ET$2,FALSE))</f>
        <v>0</v>
      </c>
      <c r="EU377" s="90">
        <f>IF(ISNA(VLOOKUP($B377,'[1]1718  Exp_Rev Access'!$F$7:$GK$318,$EU$2,FALSE)),"",VLOOKUP($B377,'[1]1718  Exp_Rev Access'!$F$7:$GK$318,$EU$2,FALSE))</f>
        <v>0</v>
      </c>
      <c r="EV377" s="90">
        <f>IF(ISNA(VLOOKUP($B377,'[1]1718  Exp_Rev Access'!$F$7:$GK$318,$EV$2,FALSE)),"",VLOOKUP($B377,'[1]1718  Exp_Rev Access'!$F$7:$GK$318,$EV$2,FALSE))</f>
        <v>0</v>
      </c>
      <c r="EW377" s="90">
        <f>IF(ISNA(VLOOKUP($B377,'[1]1718  Exp_Rev Access'!$F$7:$GK$318,$EW$2,FALSE)),"",VLOOKUP($B377,'[1]1718  Exp_Rev Access'!$F$7:$GK$318,$EW$2,FALSE))</f>
        <v>0</v>
      </c>
      <c r="EX377" s="90">
        <f>IF(ISNA(VLOOKUP($B377,'[1]1718  Exp_Rev Access'!$F$7:$GK$318,$EX$2,FALSE)),"",VLOOKUP($B377,'[1]1718  Exp_Rev Access'!$F$7:$GK$318,$EX$2,FALSE))</f>
        <v>0</v>
      </c>
      <c r="EY377" s="90">
        <f>IF(ISNA(VLOOKUP($B377,'[1]1718  Exp_Rev Access'!$F$7:$GK$318,$EY$2,FALSE)),"",VLOOKUP($B377,'[1]1718  Exp_Rev Access'!$F$7:$GK$318,$EY$2,FALSE))</f>
        <v>0</v>
      </c>
      <c r="EZ377" s="90">
        <f>IF(ISNA(VLOOKUP($B377,'[1]1718  Exp_Rev Access'!$F$7:$GK$318,$EZ$2,FALSE)),"",VLOOKUP($B377,'[1]1718  Exp_Rev Access'!$F$7:$GK$318,$EZ$2,FALSE))</f>
        <v>0</v>
      </c>
      <c r="FA377" s="90">
        <f>IF(ISNA(VLOOKUP($B377,'[1]1718  Exp_Rev Access'!$F$7:$GK$318,$FA$2,FALSE)),"",VLOOKUP($B377,'[1]1718  Exp_Rev Access'!$F$7:$GK$318,$FA$2,FALSE))</f>
        <v>0</v>
      </c>
      <c r="FB377" s="90">
        <f>IF(ISNA(VLOOKUP($B377,'[1]1718  Exp_Rev Access'!$F$7:$GK$318,$FB$2,FALSE)),"",VLOOKUP($B377,'[1]1718  Exp_Rev Access'!$F$7:$GK$318,$FB$2,FALSE))</f>
        <v>0</v>
      </c>
      <c r="FC377" s="90">
        <f>IF(ISNA(VLOOKUP($B377,'[1]1718  Exp_Rev Access'!$F$7:$GK$318,$FC$2,FALSE)),"",VLOOKUP($B377,'[1]1718  Exp_Rev Access'!$F$7:$GK$318,$FC$2,FALSE))</f>
        <v>0</v>
      </c>
      <c r="FD377" s="90">
        <f>IF(ISNA(VLOOKUP($B377,'[1]1718  Exp_Rev Access'!$F$7:$GK$318,$FD$2,FALSE)),"",VLOOKUP($B377,'[1]1718  Exp_Rev Access'!$F$7:$GK$318,$FD$2,FALSE))</f>
        <v>0</v>
      </c>
      <c r="FE377" s="90">
        <f>IF(ISNA(VLOOKUP($B377,'[1]1718  Exp_Rev Access'!$F$7:$GK$318,$FE$2,FALSE)),"",VLOOKUP($B377,'[1]1718  Exp_Rev Access'!$F$7:$GK$318,$FE$2,FALSE))</f>
        <v>0</v>
      </c>
      <c r="FF377" s="90">
        <f>IF(ISNA(VLOOKUP($B377,'[1]1718  Exp_Rev Access'!$F$7:$GK$318,$FF$2,FALSE)),"",VLOOKUP($B377,'[1]1718  Exp_Rev Access'!$F$7:$GK$318,$FF$2,FALSE))</f>
        <v>0</v>
      </c>
      <c r="FG377" s="90">
        <f>IF(ISNA(VLOOKUP($B377,'[1]1718  Exp_Rev Access'!$F$7:$GK$318,$FG$2,FALSE)),"",VLOOKUP($B377,'[1]1718  Exp_Rev Access'!$F$7:$GK$318,$FG$2,FALSE))</f>
        <v>0</v>
      </c>
      <c r="FH377" s="90">
        <f>IF(ISNA(VLOOKUP($B377,'[1]1718  Exp_Rev Access'!$F$7:$GK$318,$FH$2,FALSE)),"",VLOOKUP($B377,'[1]1718  Exp_Rev Access'!$F$7:$GK$318,$FH$2,FALSE))</f>
        <v>0</v>
      </c>
      <c r="FI377" s="90">
        <f>IF(ISNA(VLOOKUP($B377,'[1]1718  Exp_Rev Access'!$F$7:$GK$318,$FI$2,FALSE)),"",VLOOKUP($B377,'[1]1718  Exp_Rev Access'!$F$7:$GK$318,$FI$2,FALSE))</f>
        <v>0</v>
      </c>
      <c r="FJ377" s="90">
        <f>IF(ISNA(VLOOKUP($B377,'[1]1718  Exp_Rev Access'!$F$7:$GK$318,$FJ$2,FALSE)),"",VLOOKUP($B377,'[1]1718  Exp_Rev Access'!$F$7:$GK$318,$FJ$2,FALSE))</f>
        <v>0</v>
      </c>
      <c r="FK377" s="90">
        <f>IF(ISNA(VLOOKUP($B377,'[1]1718  Exp_Rev Access'!$F$7:$GK$318,$FK$2,FALSE)),"",VLOOKUP($B377,'[1]1718  Exp_Rev Access'!$F$7:$GK$318,$FK$2,FALSE))</f>
        <v>0</v>
      </c>
      <c r="FL377" s="90">
        <f>IF(ISNA(VLOOKUP($B377,'[1]1718  Exp_Rev Access'!$F$7:$GK$318,$FL$2,FALSE)),"",VLOOKUP($B377,'[1]1718  Exp_Rev Access'!$F$7:$GK$318,$FL$2,FALSE))</f>
        <v>9007.84</v>
      </c>
      <c r="FM377" s="90">
        <f>IF(ISNA(VLOOKUP($B377,'[1]1718  Exp_Rev Access'!$F$7:$GK$318,$FM$2,FALSE)),"",VLOOKUP($B377,'[1]1718  Exp_Rev Access'!$F$7:$GK$318,$FM$2,FALSE))</f>
        <v>11172.92</v>
      </c>
      <c r="FN377" s="90">
        <f>IF(ISNA(VLOOKUP($B377,'[1]1718  Exp_Rev Access'!$F$7:$GK$318,$FN$2,FALSE)),"",VLOOKUP($B377,'[1]1718  Exp_Rev Access'!$F$7:$GK$318,$FN$2,FALSE))</f>
        <v>0</v>
      </c>
      <c r="FO377" s="90">
        <f>IF(ISNA(VLOOKUP($B377,'[1]1718  Exp_Rev Access'!$F$7:$GK$318,$FO$2,FALSE)),"",VLOOKUP($B377,'[1]1718  Exp_Rev Access'!$F$7:$GK$318,$FO$2,FALSE))</f>
        <v>0</v>
      </c>
      <c r="FP377" s="90">
        <f>IF(ISNA(VLOOKUP($B377,'[1]1718  Exp_Rev Access'!$F$7:$GK$318,$FP$2,FALSE)),"",VLOOKUP($B377,'[1]1718  Exp_Rev Access'!$F$7:$GK$318,$FP$2,FALSE))</f>
        <v>0</v>
      </c>
      <c r="FQ377" s="90">
        <f>IF(ISNA(VLOOKUP($B377,'[1]1718  Exp_Rev Access'!$F$7:$GK$318,$FQ$2,FALSE)),"",VLOOKUP($B377,'[1]1718  Exp_Rev Access'!$F$7:$GK$318,$FQ$2,FALSE))</f>
        <v>0</v>
      </c>
      <c r="FR377" s="90">
        <f>IF(ISNA(VLOOKUP($B377,'[1]1718  Exp_Rev Access'!$F$7:$GK$318,$FR$2,FALSE)),"",VLOOKUP($B377,'[1]1718  Exp_Rev Access'!$F$7:$GK$318,$FR$2,FALSE))</f>
        <v>14902.22</v>
      </c>
      <c r="FS377" s="56">
        <f t="shared" ref="FS377:FS388" si="979">SUM(CH377:FR377)</f>
        <v>453971.18999999994</v>
      </c>
      <c r="FT377" s="92">
        <f t="shared" ref="FT377:FT388" si="980">FS377/E377</f>
        <v>6.5662590697743412E-2</v>
      </c>
      <c r="FU377" s="94">
        <f t="shared" ref="FU377:FU388" si="981">FS377/D377</f>
        <v>939.29608325919173</v>
      </c>
      <c r="FV377" s="95">
        <f>IF(ISNA(VLOOKUP($B377,'[1]1718  Exp_Rev Access'!$F$7:$GK$318,$FV$2,FALSE)),"",VLOOKUP($B377,'[1]1718  Exp_Rev Access'!$F$7:$GK$318,$FV$2,FALSE))</f>
        <v>0</v>
      </c>
      <c r="FW377" s="95">
        <f>IF(ISNA(VLOOKUP($B377,'[1]1718  Exp_Rev Access'!$F$7:$GK$318,$FW$2,FALSE)),"",VLOOKUP($B377,'[1]1718  Exp_Rev Access'!$F$7:$GK$318,$FW$2,FALSE))</f>
        <v>0</v>
      </c>
      <c r="FX377" s="95">
        <f>IF(ISNA(VLOOKUP($B377,'[1]1718  Exp_Rev Access'!$F$7:$GK$318,$FX$2,FALSE)),"",VLOOKUP($B377,'[1]1718  Exp_Rev Access'!$F$7:$GK$318,$FX$2,FALSE))</f>
        <v>0</v>
      </c>
      <c r="FY377" s="95">
        <f>IF(ISNA(VLOOKUP($B377,'[1]1718  Exp_Rev Access'!$F$7:$GK$318,$FY$2,FALSE)),"",VLOOKUP($B377,'[1]1718  Exp_Rev Access'!$F$7:$GK$318,$FY$2,FALSE))</f>
        <v>0</v>
      </c>
      <c r="FZ377" s="95">
        <f>IF(ISNA(VLOOKUP($B377,'[1]1718  Exp_Rev Access'!$F$7:$GK$318,$FZ$2,FALSE)),"",VLOOKUP($B377,'[1]1718  Exp_Rev Access'!$F$7:$GK$318,$FZ$2,FALSE))</f>
        <v>0</v>
      </c>
      <c r="GA377" s="95">
        <f>IF(ISNA(VLOOKUP($B377,'[1]1718  Exp_Rev Access'!$F$7:$GK$318,$GA$2,FALSE)),"",VLOOKUP($B377,'[1]1718  Exp_Rev Access'!$F$7:$GK$318,$GA$2,FALSE))</f>
        <v>0</v>
      </c>
      <c r="GB377" s="95">
        <f>IF(ISNA(VLOOKUP($B377,'[1]1718  Exp_Rev Access'!$F$7:$GK$318,$GB$2,FALSE)),"",VLOOKUP($B377,'[1]1718  Exp_Rev Access'!$F$7:$GK$318,$GB$2,FALSE))</f>
        <v>0</v>
      </c>
      <c r="GC377" s="95">
        <f>IF(ISNA(VLOOKUP($B377,'[1]1718  Exp_Rev Access'!$F$7:$GK$318,$GC$2,FALSE)),"",VLOOKUP($B377,'[1]1718  Exp_Rev Access'!$F$7:$GK$318,$GC$2,FALSE))</f>
        <v>0</v>
      </c>
      <c r="GD377" s="95">
        <f>IF(ISNA(VLOOKUP($B377,'[1]1718  Exp_Rev Access'!$F$7:$GK$318,$GD$2,FALSE)),"",VLOOKUP($B377,'[1]1718  Exp_Rev Access'!$F$7:$GK$318,$GD$2,FALSE))</f>
        <v>0</v>
      </c>
      <c r="GE377" s="95">
        <f>IF(ISNA(VLOOKUP($B377,'[1]1718  Exp_Rev Access'!$F$7:$GK$318,$GE$2,FALSE)),"",VLOOKUP($B377,'[1]1718  Exp_Rev Access'!$F$7:$GK$318,$GE$2,FALSE))</f>
        <v>0</v>
      </c>
      <c r="GF377" s="95">
        <f>IF(ISNA(VLOOKUP($B377,'[1]1718  Exp_Rev Access'!$F$7:$GK$318,$GF$2,FALSE)),"",VLOOKUP($B377,'[1]1718  Exp_Rev Access'!$F$7:$GK$318,$GF$2,FALSE))</f>
        <v>0</v>
      </c>
      <c r="GG377" s="95">
        <f>IF(ISNA(VLOOKUP($B377,'[1]1718  Exp_Rev Access'!$F$7:$GK$318,$GG$2,FALSE)),"",VLOOKUP($B377,'[1]1718  Exp_Rev Access'!$F$7:$GK$318,$GG$2,FALSE))</f>
        <v>0</v>
      </c>
      <c r="GH377" s="95">
        <f>IF(ISNA(VLOOKUP($B377,'[1]1718  Exp_Rev Access'!$F$7:$GK$318,$GH$2,FALSE)),"",VLOOKUP($B377,'[1]1718  Exp_Rev Access'!$F$7:$GK$318,$GH$2,FALSE))</f>
        <v>0</v>
      </c>
      <c r="GI377" s="95">
        <f>IF(ISNA(VLOOKUP($B377,'[1]1718  Exp_Rev Access'!$F$7:$GK$318,$GI$2,FALSE)),"",VLOOKUP($B377,'[1]1718  Exp_Rev Access'!$F$7:$GK$318,$GI$2,FALSE))</f>
        <v>0</v>
      </c>
      <c r="GJ377" s="95">
        <f>IF(ISNA(VLOOKUP($B377,'[1]1718  Exp_Rev Access'!$F$7:$GK$318,$GJ$2,FALSE)),"",VLOOKUP($B377,'[1]1718  Exp_Rev Access'!$F$7:$GK$318,$GJ$2,FALSE))</f>
        <v>0</v>
      </c>
      <c r="GK377" s="95">
        <f>IF(ISNA(VLOOKUP($B377,'[1]1718  Exp_Rev Access'!$F$7:$GK$318,$GK$2,FALSE)),"",VLOOKUP($B377,'[1]1718  Exp_Rev Access'!$F$7:$GK$318,$GK$2,FALSE))</f>
        <v>1500</v>
      </c>
      <c r="GL377" s="95">
        <f>IF(ISNA(VLOOKUP($B377,'[1]1718  Exp_Rev Access'!$F$7:$GK$318,$GL$2,FALSE)),"",VLOOKUP($B377,'[1]1718  Exp_Rev Access'!$F$7:$GK$318,$GL$2,FALSE))</f>
        <v>44254.96</v>
      </c>
      <c r="GM377" s="95">
        <f>IF(ISNA(VLOOKUP($B377,'[1]1718  Exp_Rev Access'!$F$7:$GK$318,$GM$2,FALSE)),"",VLOOKUP($B377,'[1]1718  Exp_Rev Access'!$F$7:$GK$318,$GM$2,FALSE))</f>
        <v>0</v>
      </c>
      <c r="GN377" s="95">
        <f>IF(ISNA(VLOOKUP($B377,'[1]1718  Exp_Rev Access'!$F$7:$GK$318,$GN$2,FALSE)),"",VLOOKUP($B377,'[1]1718  Exp_Rev Access'!$F$7:$GK$318,$GN$2,FALSE))</f>
        <v>0</v>
      </c>
      <c r="GO377" s="95">
        <f>IF(ISNA(VLOOKUP($B377,'[1]1718  Exp_Rev Access'!$F$7:$GK$318,$GO$2,FALSE)),"",VLOOKUP($B377,'[1]1718  Exp_Rev Access'!$F$7:$GK$318,$GO$2,FALSE))</f>
        <v>0</v>
      </c>
      <c r="GP377" s="95">
        <f>IF(ISNA(VLOOKUP($B377,'[1]1718  Exp_Rev Access'!$F$7:$GK$318,$GP$2,FALSE)),"",VLOOKUP($B377,'[1]1718  Exp_Rev Access'!$F$7:$GK$318,$GP$2,FALSE))</f>
        <v>0</v>
      </c>
      <c r="GQ377" s="95">
        <f>IF(ISNA(VLOOKUP($B377,'[1]1718  Exp_Rev Access'!$F$7:$GK$318,$GQ$2,FALSE)),"",VLOOKUP($B377,'[1]1718  Exp_Rev Access'!$F$7:$GK$318,$GQ$2,FALSE))</f>
        <v>200</v>
      </c>
      <c r="GR377" s="95">
        <f>IF(ISNA(VLOOKUP($B377,'[1]1718  Exp_Rev Access'!$F$7:$GK$318,$GR$2,FALSE)),"",VLOOKUP($B377,'[1]1718  Exp_Rev Access'!$F$7:$GK$318,$GR$2,FALSE))</f>
        <v>0</v>
      </c>
      <c r="GS377" s="95">
        <f>IF(ISNA(VLOOKUP($B377,'[1]1718  Exp_Rev Access'!$F$7:$GK$318,$GS$2,FALSE)),"",VLOOKUP($B377,'[1]1718  Exp_Rev Access'!$F$7:$GK$318,$GS$2,FALSE))</f>
        <v>0</v>
      </c>
      <c r="GT377" s="95">
        <f>IF(ISNA(VLOOKUP($B377,'[1]1718  Exp_Rev Access'!$F$7:$GK$318,$GT$2,FALSE)),"",VLOOKUP($B377,'[1]1718  Exp_Rev Access'!$F$7:$GK$318,$GT$2,FALSE))</f>
        <v>0</v>
      </c>
      <c r="GU377" s="56">
        <f t="shared" ref="GU377:GU388" si="982">SUM(FV377:GT377)</f>
        <v>45954.96</v>
      </c>
      <c r="GV377" s="92">
        <f t="shared" ref="GV377:GV388" si="983">GU377/E377</f>
        <v>6.6469454350421902E-3</v>
      </c>
      <c r="GW377" s="96">
        <f t="shared" ref="GW377:GW388" si="984">GU377/D377</f>
        <v>95.08381783948191</v>
      </c>
    </row>
    <row r="378" spans="1:222" s="97" customFormat="1" x14ac:dyDescent="0.3">
      <c r="A378" s="98"/>
      <c r="B378" s="99"/>
      <c r="C378" s="82" t="s">
        <v>185</v>
      </c>
      <c r="D378" s="111">
        <f>SUM(D377)</f>
        <v>483.31</v>
      </c>
      <c r="E378" s="112">
        <f>SUM(E377)</f>
        <v>6913695.9900000002</v>
      </c>
      <c r="F378" s="113">
        <f t="shared" si="966"/>
        <v>6913695.9899999993</v>
      </c>
      <c r="G378" s="113">
        <f t="shared" si="967"/>
        <v>0</v>
      </c>
      <c r="H378" s="103">
        <f>SUM(H377)</f>
        <v>890183.31</v>
      </c>
      <c r="I378" s="103">
        <f t="shared" ref="I378:M378" si="985">SUM(I377)</f>
        <v>0</v>
      </c>
      <c r="J378" s="103">
        <f t="shared" si="985"/>
        <v>99.42</v>
      </c>
      <c r="K378" s="103">
        <f t="shared" si="985"/>
        <v>99693.54</v>
      </c>
      <c r="L378" s="103">
        <f t="shared" si="985"/>
        <v>0</v>
      </c>
      <c r="M378" s="103">
        <f t="shared" si="985"/>
        <v>0</v>
      </c>
      <c r="N378" s="102">
        <f t="shared" si="968"/>
        <v>989976.27000000014</v>
      </c>
      <c r="O378" s="58">
        <f t="shared" si="969"/>
        <v>0.14319059898380057</v>
      </c>
      <c r="P378" s="102">
        <f t="shared" si="970"/>
        <v>2048.3256502038034</v>
      </c>
      <c r="Q378" s="103">
        <f>SUM(Q377)</f>
        <v>15835</v>
      </c>
      <c r="R378" s="103">
        <f t="shared" ref="R378:AL378" si="986">SUM(R377)</f>
        <v>0</v>
      </c>
      <c r="S378" s="103">
        <f t="shared" si="986"/>
        <v>0</v>
      </c>
      <c r="T378" s="103">
        <f t="shared" si="986"/>
        <v>0</v>
      </c>
      <c r="U378" s="103">
        <f t="shared" si="986"/>
        <v>8585</v>
      </c>
      <c r="V378" s="103">
        <f t="shared" si="986"/>
        <v>0</v>
      </c>
      <c r="W378" s="103">
        <f t="shared" si="986"/>
        <v>0</v>
      </c>
      <c r="X378" s="103">
        <f t="shared" si="986"/>
        <v>0</v>
      </c>
      <c r="Y378" s="103">
        <f t="shared" si="986"/>
        <v>4144.3999999999996</v>
      </c>
      <c r="Z378" s="103">
        <f t="shared" si="986"/>
        <v>0</v>
      </c>
      <c r="AA378" s="103">
        <f t="shared" si="986"/>
        <v>0</v>
      </c>
      <c r="AB378" s="103">
        <f t="shared" si="986"/>
        <v>0</v>
      </c>
      <c r="AC378" s="103">
        <f t="shared" si="986"/>
        <v>0</v>
      </c>
      <c r="AD378" s="103">
        <f t="shared" si="986"/>
        <v>23321.47</v>
      </c>
      <c r="AE378" s="103">
        <f t="shared" si="986"/>
        <v>13537.5</v>
      </c>
      <c r="AF378" s="103">
        <f t="shared" si="986"/>
        <v>1694.71</v>
      </c>
      <c r="AG378" s="103">
        <f t="shared" si="986"/>
        <v>1822.5</v>
      </c>
      <c r="AH378" s="103">
        <f t="shared" si="986"/>
        <v>1034.04</v>
      </c>
      <c r="AI378" s="103">
        <f t="shared" si="986"/>
        <v>0</v>
      </c>
      <c r="AJ378" s="103">
        <f t="shared" si="986"/>
        <v>0</v>
      </c>
      <c r="AK378" s="103">
        <f t="shared" si="986"/>
        <v>3615.19</v>
      </c>
      <c r="AL378" s="103">
        <f t="shared" si="986"/>
        <v>0</v>
      </c>
      <c r="AM378" s="102">
        <f t="shared" si="971"/>
        <v>73589.81</v>
      </c>
      <c r="AN378" s="61">
        <f t="shared" si="972"/>
        <v>1.0644062178383403E-2</v>
      </c>
      <c r="AO378" s="59">
        <f t="shared" si="973"/>
        <v>152.26212989592599</v>
      </c>
      <c r="AP378" s="103">
        <f>SUM(AP377)</f>
        <v>3722634.33</v>
      </c>
      <c r="AQ378" s="103">
        <f t="shared" ref="AQ378:AT378" si="987">SUM(AQ377)</f>
        <v>132201.98000000001</v>
      </c>
      <c r="AR378" s="103">
        <f t="shared" si="987"/>
        <v>226749.2</v>
      </c>
      <c r="AS378" s="103">
        <f t="shared" si="987"/>
        <v>0</v>
      </c>
      <c r="AT378" s="103">
        <f t="shared" si="987"/>
        <v>325</v>
      </c>
      <c r="AU378" s="102">
        <f t="shared" si="974"/>
        <v>4081910.5100000002</v>
      </c>
      <c r="AV378" s="64">
        <f t="shared" si="975"/>
        <v>0.59040931448303391</v>
      </c>
      <c r="AW378" s="102">
        <f t="shared" si="976"/>
        <v>8445.739815025554</v>
      </c>
      <c r="AX378" s="103">
        <f>SUM(AX377)</f>
        <v>0</v>
      </c>
      <c r="AY378" s="103">
        <f t="shared" ref="AY378:BU378" si="988">SUM(AY377)</f>
        <v>621156.68999999994</v>
      </c>
      <c r="AZ378" s="103">
        <f t="shared" si="988"/>
        <v>28635.24</v>
      </c>
      <c r="BA378" s="103">
        <f t="shared" si="988"/>
        <v>0</v>
      </c>
      <c r="BB378" s="103">
        <f t="shared" si="988"/>
        <v>0</v>
      </c>
      <c r="BC378" s="103">
        <f t="shared" si="988"/>
        <v>239798.58</v>
      </c>
      <c r="BD378" s="103">
        <f t="shared" si="988"/>
        <v>0</v>
      </c>
      <c r="BE378" s="103">
        <f t="shared" si="988"/>
        <v>43187.43</v>
      </c>
      <c r="BF378" s="103">
        <f t="shared" si="988"/>
        <v>0</v>
      </c>
      <c r="BG378" s="103">
        <f t="shared" si="988"/>
        <v>31148.86</v>
      </c>
      <c r="BH378" s="103">
        <f t="shared" si="988"/>
        <v>8655.17</v>
      </c>
      <c r="BI378" s="103">
        <f t="shared" si="988"/>
        <v>0</v>
      </c>
      <c r="BJ378" s="103">
        <f t="shared" si="988"/>
        <v>4908.4399999999996</v>
      </c>
      <c r="BK378" s="103">
        <f t="shared" si="988"/>
        <v>285255.28999999998</v>
      </c>
      <c r="BL378" s="103">
        <f t="shared" si="988"/>
        <v>0</v>
      </c>
      <c r="BM378" s="103">
        <f t="shared" si="988"/>
        <v>0</v>
      </c>
      <c r="BN378" s="103">
        <f t="shared" si="988"/>
        <v>0</v>
      </c>
      <c r="BO378" s="103">
        <f t="shared" si="988"/>
        <v>0</v>
      </c>
      <c r="BP378" s="103">
        <f t="shared" si="988"/>
        <v>0</v>
      </c>
      <c r="BQ378" s="103">
        <f t="shared" si="988"/>
        <v>0</v>
      </c>
      <c r="BR378" s="103">
        <f t="shared" si="988"/>
        <v>0</v>
      </c>
      <c r="BS378" s="103">
        <f t="shared" si="988"/>
        <v>0</v>
      </c>
      <c r="BT378" s="103">
        <f t="shared" si="988"/>
        <v>0</v>
      </c>
      <c r="BU378" s="103">
        <f t="shared" si="988"/>
        <v>0</v>
      </c>
      <c r="BV378" s="102">
        <f t="shared" si="893"/>
        <v>1262745.7</v>
      </c>
      <c r="BW378" s="61">
        <f t="shared" si="977"/>
        <v>0.18264408817316249</v>
      </c>
      <c r="BX378" s="59">
        <f t="shared" si="978"/>
        <v>2612.7034408557652</v>
      </c>
      <c r="BY378" s="90">
        <f>SUM(BY377)</f>
        <v>0</v>
      </c>
      <c r="BZ378" s="90">
        <f t="shared" ref="BZ378:CD378" si="989">SUM(BZ377)</f>
        <v>0</v>
      </c>
      <c r="CA378" s="90">
        <f t="shared" si="989"/>
        <v>0</v>
      </c>
      <c r="CB378" s="90">
        <f t="shared" si="989"/>
        <v>5547.55</v>
      </c>
      <c r="CC378" s="90">
        <f t="shared" si="989"/>
        <v>0</v>
      </c>
      <c r="CD378" s="90">
        <f t="shared" si="989"/>
        <v>0</v>
      </c>
      <c r="CE378" s="56">
        <f t="shared" si="881"/>
        <v>5547.55</v>
      </c>
      <c r="CF378" s="61">
        <f t="shared" si="896"/>
        <v>8.0240004883408249E-4</v>
      </c>
      <c r="CG378" s="62">
        <f t="shared" si="897"/>
        <v>11.478243777285801</v>
      </c>
      <c r="CH378" s="90">
        <f>SUM(CH377)</f>
        <v>0</v>
      </c>
      <c r="CI378" s="90">
        <f t="shared" ref="CI378:ET378" si="990">SUM(CI377)</f>
        <v>0</v>
      </c>
      <c r="CJ378" s="90">
        <f t="shared" si="990"/>
        <v>0</v>
      </c>
      <c r="CK378" s="90">
        <f t="shared" si="990"/>
        <v>0</v>
      </c>
      <c r="CL378" s="90">
        <f t="shared" si="990"/>
        <v>0</v>
      </c>
      <c r="CM378" s="90">
        <f t="shared" si="990"/>
        <v>0</v>
      </c>
      <c r="CN378" s="90">
        <f t="shared" si="990"/>
        <v>0</v>
      </c>
      <c r="CO378" s="90">
        <f t="shared" si="990"/>
        <v>0</v>
      </c>
      <c r="CP378" s="90">
        <f t="shared" si="990"/>
        <v>0</v>
      </c>
      <c r="CQ378" s="90">
        <f t="shared" si="990"/>
        <v>0</v>
      </c>
      <c r="CR378" s="90">
        <f t="shared" si="990"/>
        <v>0</v>
      </c>
      <c r="CS378" s="90">
        <f t="shared" si="990"/>
        <v>3436</v>
      </c>
      <c r="CT378" s="90">
        <f t="shared" si="990"/>
        <v>0</v>
      </c>
      <c r="CU378" s="90">
        <f t="shared" si="990"/>
        <v>125555.63</v>
      </c>
      <c r="CV378" s="90">
        <f t="shared" si="990"/>
        <v>93384.24</v>
      </c>
      <c r="CW378" s="90">
        <f t="shared" si="990"/>
        <v>0</v>
      </c>
      <c r="CX378" s="90">
        <f t="shared" si="990"/>
        <v>0</v>
      </c>
      <c r="CY378" s="90">
        <f t="shared" si="990"/>
        <v>0</v>
      </c>
      <c r="CZ378" s="90">
        <f t="shared" si="990"/>
        <v>0</v>
      </c>
      <c r="DA378" s="90">
        <f t="shared" si="990"/>
        <v>0</v>
      </c>
      <c r="DB378" s="90">
        <f t="shared" si="990"/>
        <v>0</v>
      </c>
      <c r="DC378" s="90">
        <f t="shared" si="990"/>
        <v>0</v>
      </c>
      <c r="DD378" s="90">
        <f t="shared" si="990"/>
        <v>0</v>
      </c>
      <c r="DE378" s="90">
        <f t="shared" si="990"/>
        <v>0</v>
      </c>
      <c r="DF378" s="90">
        <f t="shared" si="990"/>
        <v>0</v>
      </c>
      <c r="DG378" s="90">
        <f t="shared" si="990"/>
        <v>0</v>
      </c>
      <c r="DH378" s="90">
        <f t="shared" si="990"/>
        <v>0</v>
      </c>
      <c r="DI378" s="90">
        <f t="shared" si="990"/>
        <v>138512.5</v>
      </c>
      <c r="DJ378" s="90">
        <f t="shared" si="990"/>
        <v>0</v>
      </c>
      <c r="DK378" s="90">
        <f t="shared" si="990"/>
        <v>0</v>
      </c>
      <c r="DL378" s="90">
        <f t="shared" si="990"/>
        <v>0</v>
      </c>
      <c r="DM378" s="90">
        <f t="shared" si="990"/>
        <v>0</v>
      </c>
      <c r="DN378" s="90">
        <f t="shared" si="990"/>
        <v>0</v>
      </c>
      <c r="DO378" s="90">
        <f t="shared" si="990"/>
        <v>0</v>
      </c>
      <c r="DP378" s="90">
        <f t="shared" si="990"/>
        <v>0</v>
      </c>
      <c r="DQ378" s="90">
        <f t="shared" si="990"/>
        <v>0</v>
      </c>
      <c r="DR378" s="90">
        <f t="shared" si="990"/>
        <v>0</v>
      </c>
      <c r="DS378" s="90">
        <f t="shared" si="990"/>
        <v>0</v>
      </c>
      <c r="DT378" s="90">
        <f t="shared" si="990"/>
        <v>0</v>
      </c>
      <c r="DU378" s="90">
        <f t="shared" si="990"/>
        <v>0</v>
      </c>
      <c r="DV378" s="90">
        <f t="shared" si="990"/>
        <v>0</v>
      </c>
      <c r="DW378" s="90">
        <f t="shared" si="990"/>
        <v>0</v>
      </c>
      <c r="DX378" s="90">
        <f t="shared" si="990"/>
        <v>0</v>
      </c>
      <c r="DY378" s="90">
        <f t="shared" si="990"/>
        <v>0</v>
      </c>
      <c r="DZ378" s="90">
        <f t="shared" si="990"/>
        <v>0</v>
      </c>
      <c r="EA378" s="90">
        <f t="shared" si="990"/>
        <v>0</v>
      </c>
      <c r="EB378" s="90">
        <f t="shared" si="990"/>
        <v>0</v>
      </c>
      <c r="EC378" s="90">
        <f t="shared" si="990"/>
        <v>0</v>
      </c>
      <c r="ED378" s="90">
        <f t="shared" si="990"/>
        <v>0</v>
      </c>
      <c r="EE378" s="90">
        <f t="shared" si="990"/>
        <v>0</v>
      </c>
      <c r="EF378" s="90">
        <f t="shared" si="990"/>
        <v>0</v>
      </c>
      <c r="EG378" s="90">
        <f t="shared" si="990"/>
        <v>0</v>
      </c>
      <c r="EH378" s="90">
        <f t="shared" si="990"/>
        <v>0</v>
      </c>
      <c r="EI378" s="90">
        <f t="shared" si="990"/>
        <v>0</v>
      </c>
      <c r="EJ378" s="90">
        <f t="shared" si="990"/>
        <v>0</v>
      </c>
      <c r="EK378" s="90">
        <f t="shared" si="990"/>
        <v>0</v>
      </c>
      <c r="EL378" s="90">
        <f t="shared" si="990"/>
        <v>0</v>
      </c>
      <c r="EM378" s="90">
        <f t="shared" si="990"/>
        <v>0</v>
      </c>
      <c r="EN378" s="90">
        <f t="shared" si="990"/>
        <v>57999.839999999997</v>
      </c>
      <c r="EO378" s="90">
        <f t="shared" si="990"/>
        <v>0</v>
      </c>
      <c r="EP378" s="90">
        <f t="shared" si="990"/>
        <v>0</v>
      </c>
      <c r="EQ378" s="90">
        <f t="shared" si="990"/>
        <v>0</v>
      </c>
      <c r="ER378" s="90">
        <f t="shared" si="990"/>
        <v>0</v>
      </c>
      <c r="ES378" s="90">
        <f t="shared" si="990"/>
        <v>0</v>
      </c>
      <c r="ET378" s="90">
        <f t="shared" si="990"/>
        <v>0</v>
      </c>
      <c r="EU378" s="90">
        <f t="shared" ref="EU378:FR378" si="991">SUM(EU377)</f>
        <v>0</v>
      </c>
      <c r="EV378" s="90">
        <f t="shared" si="991"/>
        <v>0</v>
      </c>
      <c r="EW378" s="90">
        <f t="shared" si="991"/>
        <v>0</v>
      </c>
      <c r="EX378" s="90">
        <f t="shared" si="991"/>
        <v>0</v>
      </c>
      <c r="EY378" s="90">
        <f t="shared" si="991"/>
        <v>0</v>
      </c>
      <c r="EZ378" s="90">
        <f t="shared" si="991"/>
        <v>0</v>
      </c>
      <c r="FA378" s="90">
        <f t="shared" si="991"/>
        <v>0</v>
      </c>
      <c r="FB378" s="90">
        <f t="shared" si="991"/>
        <v>0</v>
      </c>
      <c r="FC378" s="90">
        <f t="shared" si="991"/>
        <v>0</v>
      </c>
      <c r="FD378" s="90">
        <f t="shared" si="991"/>
        <v>0</v>
      </c>
      <c r="FE378" s="90">
        <f t="shared" si="991"/>
        <v>0</v>
      </c>
      <c r="FF378" s="90">
        <f t="shared" si="991"/>
        <v>0</v>
      </c>
      <c r="FG378" s="90">
        <f t="shared" si="991"/>
        <v>0</v>
      </c>
      <c r="FH378" s="90">
        <f t="shared" si="991"/>
        <v>0</v>
      </c>
      <c r="FI378" s="90">
        <f t="shared" si="991"/>
        <v>0</v>
      </c>
      <c r="FJ378" s="90">
        <f t="shared" si="991"/>
        <v>0</v>
      </c>
      <c r="FK378" s="90">
        <f t="shared" si="991"/>
        <v>0</v>
      </c>
      <c r="FL378" s="90">
        <f t="shared" si="991"/>
        <v>9007.84</v>
      </c>
      <c r="FM378" s="90">
        <f t="shared" si="991"/>
        <v>11172.92</v>
      </c>
      <c r="FN378" s="90">
        <f t="shared" si="991"/>
        <v>0</v>
      </c>
      <c r="FO378" s="90">
        <f t="shared" si="991"/>
        <v>0</v>
      </c>
      <c r="FP378" s="90">
        <f t="shared" si="991"/>
        <v>0</v>
      </c>
      <c r="FQ378" s="90">
        <f t="shared" si="991"/>
        <v>0</v>
      </c>
      <c r="FR378" s="90">
        <f t="shared" si="991"/>
        <v>14902.22</v>
      </c>
      <c r="FS378" s="102">
        <f t="shared" si="979"/>
        <v>453971.18999999994</v>
      </c>
      <c r="FT378" s="61">
        <f t="shared" si="980"/>
        <v>6.5662590697743412E-2</v>
      </c>
      <c r="FU378" s="115">
        <f t="shared" si="981"/>
        <v>939.29608325919173</v>
      </c>
      <c r="FV378" s="95">
        <f>SUM(FV377)</f>
        <v>0</v>
      </c>
      <c r="FW378" s="95">
        <f t="shared" ref="FW378:GT378" si="992">SUM(FW377)</f>
        <v>0</v>
      </c>
      <c r="FX378" s="95">
        <f t="shared" si="992"/>
        <v>0</v>
      </c>
      <c r="FY378" s="95">
        <f t="shared" si="992"/>
        <v>0</v>
      </c>
      <c r="FZ378" s="95">
        <f t="shared" si="992"/>
        <v>0</v>
      </c>
      <c r="GA378" s="95">
        <f t="shared" si="992"/>
        <v>0</v>
      </c>
      <c r="GB378" s="95">
        <f t="shared" si="992"/>
        <v>0</v>
      </c>
      <c r="GC378" s="95">
        <f t="shared" si="992"/>
        <v>0</v>
      </c>
      <c r="GD378" s="95">
        <f t="shared" si="992"/>
        <v>0</v>
      </c>
      <c r="GE378" s="95">
        <f t="shared" si="992"/>
        <v>0</v>
      </c>
      <c r="GF378" s="95">
        <f t="shared" si="992"/>
        <v>0</v>
      </c>
      <c r="GG378" s="95">
        <f t="shared" si="992"/>
        <v>0</v>
      </c>
      <c r="GH378" s="95">
        <f t="shared" si="992"/>
        <v>0</v>
      </c>
      <c r="GI378" s="95">
        <f t="shared" si="992"/>
        <v>0</v>
      </c>
      <c r="GJ378" s="95">
        <f t="shared" si="992"/>
        <v>0</v>
      </c>
      <c r="GK378" s="95">
        <f t="shared" si="992"/>
        <v>1500</v>
      </c>
      <c r="GL378" s="95">
        <f t="shared" si="992"/>
        <v>44254.96</v>
      </c>
      <c r="GM378" s="95">
        <f t="shared" si="992"/>
        <v>0</v>
      </c>
      <c r="GN378" s="95">
        <f t="shared" si="992"/>
        <v>0</v>
      </c>
      <c r="GO378" s="95">
        <f t="shared" si="992"/>
        <v>0</v>
      </c>
      <c r="GP378" s="95">
        <f t="shared" si="992"/>
        <v>0</v>
      </c>
      <c r="GQ378" s="95">
        <f t="shared" si="992"/>
        <v>200</v>
      </c>
      <c r="GR378" s="95">
        <f t="shared" si="992"/>
        <v>0</v>
      </c>
      <c r="GS378" s="95">
        <f t="shared" si="992"/>
        <v>0</v>
      </c>
      <c r="GT378" s="95">
        <f t="shared" si="992"/>
        <v>0</v>
      </c>
      <c r="GU378" s="102">
        <f t="shared" si="982"/>
        <v>45954.96</v>
      </c>
      <c r="GV378" s="61">
        <f t="shared" si="983"/>
        <v>6.6469454350421902E-3</v>
      </c>
      <c r="GW378" s="65">
        <f t="shared" si="984"/>
        <v>95.08381783948191</v>
      </c>
    </row>
    <row r="379" spans="1:222" x14ac:dyDescent="0.3">
      <c r="A379" s="73"/>
      <c r="B379" s="88"/>
      <c r="C379" s="89"/>
      <c r="D379" s="75"/>
      <c r="E379" s="76"/>
      <c r="F379" s="70"/>
      <c r="G379" s="70"/>
      <c r="H379" s="90"/>
      <c r="I379" s="90" t="str">
        <f>IF(ISNA(VLOOKUP($B379,'[1]1718  Exp_Rev Access'!$F$7:$GK$318,4,FALSE)),"",VLOOKUP($B379,'[1]1718  Exp_Rev Access'!$F$7:$GK$318,4,FALSE))</f>
        <v/>
      </c>
      <c r="J379" s="90" t="str">
        <f>IF(ISNA(VLOOKUP($B379,'[1]1718  Exp_Rev Access'!$F$7:$GK$318,5,FALSE)),"",VLOOKUP($B379,'[1]1718  Exp_Rev Access'!$F$7:$GK$318,5,FALSE))</f>
        <v/>
      </c>
      <c r="K379" s="90" t="str">
        <f>IF(ISNA(VLOOKUP($B379,'[1]1718  Exp_Rev Access'!$F$7:$GK$318,6,FALSE)),"-",VLOOKUP($B379,'[1]1718  Exp_Rev Access'!$F$7:$GK$318,6,FALSE))</f>
        <v>-</v>
      </c>
      <c r="L379" s="90" t="str">
        <f>IF(ISNA(VLOOKUP($B379,'[1]1718  Exp_Rev Access'!$F$7:$GK$318,7,FALSE)),"",VLOOKUP($B379,'[1]1718  Exp_Rev Access'!$F$7:$GK$318,7,FALSE))</f>
        <v/>
      </c>
      <c r="M379" s="90" t="str">
        <f>IF(ISNA(VLOOKUP($B379,'[1]1718  Exp_Rev Access'!$F$7:$GK$318,8,FALSE)),"",VLOOKUP($B379,'[1]1718  Exp_Rev Access'!$F$7:$GK$318,8,FALSE))</f>
        <v/>
      </c>
      <c r="N379" s="56"/>
      <c r="O379" s="91"/>
      <c r="P379" s="56"/>
      <c r="Q379" s="90" t="str">
        <f>IF(ISNA(VLOOKUP($B379,'[1]1718  Exp_Rev Access'!$F$7:$GK$318,10,FALSE)),"",VLOOKUP($B379,'[1]1718  Exp_Rev Access'!$F$7:$GK$318,10,FALSE))</f>
        <v/>
      </c>
      <c r="R379" s="90" t="str">
        <f>IF(ISNA(VLOOKUP($B379,'[1]1718  Exp_Rev Access'!$F$7:$GK$318,11,FALSE)),"",VLOOKUP($B379,'[1]1718  Exp_Rev Access'!$F$7:$GK$318,11,FALSE))</f>
        <v/>
      </c>
      <c r="S379" s="90" t="str">
        <f>IF(ISNA(VLOOKUP($B379,'[1]1718  Exp_Rev Access'!$F$7:$GK$318,12,FALSE)),"",VLOOKUP($B379,'[1]1718  Exp_Rev Access'!$F$7:$GK$318,12,FALSE))</f>
        <v/>
      </c>
      <c r="T379" s="90" t="str">
        <f>IF(ISNA(VLOOKUP($B379,'[1]1718  Exp_Rev Access'!$F$7:$GK$318,13,FALSE)),"",VLOOKUP($B379,'[1]1718  Exp_Rev Access'!$F$7:$GK$318,13,FALSE))</f>
        <v/>
      </c>
      <c r="U379" s="90" t="str">
        <f>IF(ISNA(VLOOKUP($B379,'[1]1718  Exp_Rev Access'!$F$7:$GK$318,14,FALSE)),"",VLOOKUP($B379,'[1]1718  Exp_Rev Access'!$F$7:$GK$318,14,FALSE))</f>
        <v/>
      </c>
      <c r="V379" s="90" t="str">
        <f>IF(ISNA(VLOOKUP($B379,'[1]1718  Exp_Rev Access'!$F$7:$GK$318,15,FALSE)),"",VLOOKUP($B379,'[1]1718  Exp_Rev Access'!$F$7:$GK$318,15,FALSE))</f>
        <v/>
      </c>
      <c r="W379" s="90" t="str">
        <f>IF(ISNA(VLOOKUP($B379,'[1]1718  Exp_Rev Access'!$F$7:$GK$318,16,FALSE)),"",VLOOKUP($B379,'[1]1718  Exp_Rev Access'!$F$7:$GK$318,16,FALSE))</f>
        <v/>
      </c>
      <c r="X379" s="90" t="str">
        <f>IF(ISNA(VLOOKUP($B379,'[1]1718  Exp_Rev Access'!$F$7:$GK$318,17,FALSE)),"",VLOOKUP($B379,'[1]1718  Exp_Rev Access'!$F$7:$GK$318,17,FALSE))</f>
        <v/>
      </c>
      <c r="Y379" s="90" t="str">
        <f>IF(ISNA(VLOOKUP($B379,'[1]1718  Exp_Rev Access'!$F$7:$GK$318,18,FALSE)),"",VLOOKUP($B379,'[1]1718  Exp_Rev Access'!$F$7:$GK$318,18,FALSE))</f>
        <v/>
      </c>
      <c r="Z379" s="90" t="str">
        <f>IF(ISNA(VLOOKUP($B379,'[1]1718  Exp_Rev Access'!$F$7:$GK$318,19,FALSE)),"",VLOOKUP($B379,'[1]1718  Exp_Rev Access'!$F$7:$GK$318,19,FALSE))</f>
        <v/>
      </c>
      <c r="AA379" s="90" t="str">
        <f>IF(ISNA(VLOOKUP($B379,'[1]1718  Exp_Rev Access'!$F$7:$GK$318,20,FALSE)),"",VLOOKUP($B379,'[1]1718  Exp_Rev Access'!$F$7:$GK$318,20,FALSE))</f>
        <v/>
      </c>
      <c r="AB379" s="90" t="str">
        <f>IF(ISNA(VLOOKUP($B379,'[1]1718  Exp_Rev Access'!$F$7:$GK$318,21,FALSE)),"",VLOOKUP($B379,'[1]1718  Exp_Rev Access'!$F$7:$GK$318,21,FALSE))</f>
        <v/>
      </c>
      <c r="AC379" s="90" t="str">
        <f>IF(ISNA(VLOOKUP($B379,'[1]1718  Exp_Rev Access'!$F$7:$GK$318,22,FALSE)),"",VLOOKUP($B379,'[1]1718  Exp_Rev Access'!$F$7:$GK$318,22,FALSE))</f>
        <v/>
      </c>
      <c r="AD379" s="90" t="str">
        <f>IF(ISNA(VLOOKUP($B379,'[1]1718  Exp_Rev Access'!$F$7:$GK$318,23,FALSE)),"",VLOOKUP($B379,'[1]1718  Exp_Rev Access'!$F$7:$GK$318,23,FALSE))</f>
        <v/>
      </c>
      <c r="AE379" s="90" t="str">
        <f>IF(ISNA(VLOOKUP($B379,'[1]1718  Exp_Rev Access'!$F$7:$GK$318,24,FALSE)),"",VLOOKUP($B379,'[1]1718  Exp_Rev Access'!$F$7:$GK$318,24,FALSE))</f>
        <v/>
      </c>
      <c r="AF379" s="90" t="str">
        <f>IF(ISNA(VLOOKUP($B379,'[1]1718  Exp_Rev Access'!$F$7:$GK$318,25,FALSE)),"",VLOOKUP($B379,'[1]1718  Exp_Rev Access'!$F$7:$GK$318,25,FALSE))</f>
        <v/>
      </c>
      <c r="AG379" s="90" t="str">
        <f>IF(ISNA(VLOOKUP($B379,'[1]1718  Exp_Rev Access'!$F$7:$GK$318,26,FALSE)),"",VLOOKUP($B379,'[1]1718  Exp_Rev Access'!$F$7:$GK$318,26,FALSE))</f>
        <v/>
      </c>
      <c r="AH379" s="90" t="str">
        <f>IF(ISNA(VLOOKUP($B379,'[1]1718  Exp_Rev Access'!$F$7:$GK$318,27,FALSE)),"",VLOOKUP($B379,'[1]1718  Exp_Rev Access'!$F$7:$GK$318,27,FALSE))</f>
        <v/>
      </c>
      <c r="AI379" s="90" t="str">
        <f>IF(ISNA(VLOOKUP($B379,'[1]1718  Exp_Rev Access'!$F$7:$GK$318,28,FALSE)),"",VLOOKUP($B379,'[1]1718  Exp_Rev Access'!$F$7:$GK$318,28,FALSE))</f>
        <v/>
      </c>
      <c r="AJ379" s="90" t="str">
        <f>IF(ISNA(VLOOKUP($B379,'[1]1718  Exp_Rev Access'!$F$7:$GK$318,29,FALSE)),"",VLOOKUP($B379,'[1]1718  Exp_Rev Access'!$F$7:$GK$318,29,FALSE))</f>
        <v/>
      </c>
      <c r="AK379" s="90"/>
      <c r="AL379" s="90"/>
      <c r="AM379" s="56"/>
      <c r="AN379" s="92"/>
      <c r="AO379" s="71"/>
      <c r="AP379" s="90"/>
      <c r="AQ379" s="90"/>
      <c r="AR379" s="90"/>
      <c r="AS379" s="90"/>
      <c r="AT379" s="90"/>
      <c r="AU379" s="56"/>
      <c r="AV379" s="93"/>
      <c r="AW379" s="56"/>
      <c r="AX379" s="90" t="str">
        <f>IF(ISNA(VLOOKUP($B379,'[1]1718  Exp_Rev Access'!$F$7:$GK$318,39,FALSE)),"",VLOOKUP($B379,'[1]1718  Exp_Rev Access'!$F$7:$GK$318,39,FALSE))</f>
        <v/>
      </c>
      <c r="AY379" s="90" t="str">
        <f>IF(ISNA(VLOOKUP($B379,'[1]1718  Exp_Rev Access'!$F$7:$GK$318,40,FALSE)),"",VLOOKUP($B379,'[1]1718  Exp_Rev Access'!$F$7:$GK$318,40,FALSE))</f>
        <v/>
      </c>
      <c r="AZ379" s="90" t="str">
        <f>IF(ISNA(VLOOKUP($B379,'[1]1718  Exp_Rev Access'!$F$7:$GK$318,41,FALSE)),"",VLOOKUP($B379,'[1]1718  Exp_Rev Access'!$F$7:$GK$318,41,FALSE))</f>
        <v/>
      </c>
      <c r="BA379" s="90" t="str">
        <f>IF(ISNA(VLOOKUP($B379,'[1]1718  Exp_Rev Access'!$F$7:$GK$318,42,FALSE)),"",VLOOKUP($B379,'[1]1718  Exp_Rev Access'!$F$7:$GK$318,42,FALSE))</f>
        <v/>
      </c>
      <c r="BB379" s="90" t="str">
        <f>IF(ISNA(VLOOKUP($B379,'[1]1718  Exp_Rev Access'!$F$7:$GK$318,43,FALSE)),"",VLOOKUP($B379,'[1]1718  Exp_Rev Access'!$F$7:$GK$318,43,FALSE))</f>
        <v/>
      </c>
      <c r="BC379" s="90" t="str">
        <f>IF(ISNA(VLOOKUP($B379,'[1]1718  Exp_Rev Access'!$F$7:$GK$318,44,FALSE)),"",VLOOKUP($B379,'[1]1718  Exp_Rev Access'!$F$7:$GK$318,44,FALSE))</f>
        <v/>
      </c>
      <c r="BD379" s="90" t="str">
        <f>IF(ISNA(VLOOKUP($B379,'[1]1718  Exp_Rev Access'!$F$7:$GK$318,45,FALSE)),"",VLOOKUP($B379,'[1]1718  Exp_Rev Access'!$F$7:$GK$318,45,FALSE))</f>
        <v/>
      </c>
      <c r="BE379" s="90" t="str">
        <f>IF(ISNA(VLOOKUP($B379,'[1]1718  Exp_Rev Access'!$F$7:$GK$318,46,FALSE)),"",VLOOKUP($B379,'[1]1718  Exp_Rev Access'!$F$7:$GK$318,46,FALSE))</f>
        <v/>
      </c>
      <c r="BF379" s="90" t="str">
        <f>IF(ISNA(VLOOKUP($B379,'[1]1718  Exp_Rev Access'!$F$7:$GK$318,47,FALSE)),"",VLOOKUP($B379,'[1]1718  Exp_Rev Access'!$F$7:$GK$318,47,FALSE))</f>
        <v/>
      </c>
      <c r="BG379" s="90" t="str">
        <f>IF(ISNA(VLOOKUP($B379,'[1]1718  Exp_Rev Access'!$F$7:$GK$318,48,FALSE)),"",VLOOKUP($B379,'[1]1718  Exp_Rev Access'!$F$7:$GK$318,48,FALSE))</f>
        <v/>
      </c>
      <c r="BH379" s="90" t="str">
        <f>IF(ISNA(VLOOKUP($B379,'[1]1718  Exp_Rev Access'!$F$7:$GK$318,49,FALSE)),"",VLOOKUP($B379,'[1]1718  Exp_Rev Access'!$F$7:$GK$318,49,FALSE))</f>
        <v/>
      </c>
      <c r="BI379" s="90" t="str">
        <f>IF(ISNA(VLOOKUP($B379,'[1]1718  Exp_Rev Access'!$F$7:$GK$318,50,FALSE)),"",VLOOKUP($B379,'[1]1718  Exp_Rev Access'!$F$7:$GK$318,50,FALSE))</f>
        <v/>
      </c>
      <c r="BJ379" s="90" t="str">
        <f>IF(ISNA(VLOOKUP($B379,'[1]1718  Exp_Rev Access'!$F$7:$GK$318,51,FALSE)),"",VLOOKUP($B379,'[1]1718  Exp_Rev Access'!$F$7:$GK$318,51,FALSE))</f>
        <v/>
      </c>
      <c r="BK379" s="90" t="str">
        <f>IF(ISNA(VLOOKUP($B379,'[1]1718  Exp_Rev Access'!$F$7:$GK$318,52,FALSE)),"",VLOOKUP($B379,'[1]1718  Exp_Rev Access'!$F$7:$GK$318,52,FALSE))</f>
        <v/>
      </c>
      <c r="BL379" s="90" t="str">
        <f>IF(ISNA(VLOOKUP($B379,'[1]1718  Exp_Rev Access'!$F$7:$GK$318,53,FALSE)),"",VLOOKUP($B379,'[1]1718  Exp_Rev Access'!$F$7:$GK$318,53,FALSE))</f>
        <v/>
      </c>
      <c r="BM379" s="90" t="str">
        <f>IF(ISNA(VLOOKUP($B379,'[1]1718  Exp_Rev Access'!$F$7:$GK$318,54,FALSE)),"",VLOOKUP($B379,'[1]1718  Exp_Rev Access'!$F$7:$GK$318,54,FALSE))</f>
        <v/>
      </c>
      <c r="BN379" s="90" t="str">
        <f>IF(ISNA(VLOOKUP($B379,'[1]1718  Exp_Rev Access'!$F$7:$GK$318,55,FALSE)),"",VLOOKUP($B379,'[1]1718  Exp_Rev Access'!$F$7:$GK$318,55,FALSE))</f>
        <v/>
      </c>
      <c r="BO379" s="90" t="str">
        <f>IF(ISNA(VLOOKUP($B379,'[1]1718  Exp_Rev Access'!$F$7:$GK$318,56,FALSE)),"",VLOOKUP($B379,'[1]1718  Exp_Rev Access'!$F$7:$GK$318,56,FALSE))</f>
        <v/>
      </c>
      <c r="BP379" s="90" t="str">
        <f>IF(ISNA(VLOOKUP($B379,'[1]1718  Exp_Rev Access'!$F$7:$GK$318,57,FALSE)),"",VLOOKUP($B379,'[1]1718  Exp_Rev Access'!$F$7:$GK$318,57,FALSE))</f>
        <v/>
      </c>
      <c r="BQ379" s="90" t="str">
        <f>IF(ISNA(VLOOKUP($B379,'[1]1718  Exp_Rev Access'!$F$7:$GK$318,58,FALSE)),"",VLOOKUP($B379,'[1]1718  Exp_Rev Access'!$F$7:$GK$318,58,FALSE))</f>
        <v/>
      </c>
      <c r="BR379" s="90" t="str">
        <f>IF(ISNA(VLOOKUP($B379,'[1]1718  Exp_Rev Access'!$F$7:$GK$318,59,FALSE)),"",VLOOKUP($B379,'[1]1718  Exp_Rev Access'!$F$7:$GK$318,59,FALSE))</f>
        <v/>
      </c>
      <c r="BS379" s="90" t="str">
        <f>IF(ISNA(VLOOKUP($B379,'[1]1718  Exp_Rev Access'!$F$7:$GK$318,60,FALSE)),"",VLOOKUP($B379,'[1]1718  Exp_Rev Access'!$F$7:$GK$318,60,FALSE))</f>
        <v/>
      </c>
      <c r="BT379" s="90" t="str">
        <f>IF(ISNA(VLOOKUP($B379,'[1]1718  Exp_Rev Access'!$F$7:$GK$318,61,FALSE)),"",VLOOKUP($B379,'[1]1718  Exp_Rev Access'!$F$7:$GK$318,61,FALSE))</f>
        <v/>
      </c>
      <c r="BU379" s="90" t="str">
        <f>IF(ISNA(VLOOKUP($B379,'[1]1718  Exp_Rev Access'!$F$7:$GK$318,62,FALSE)),"",VLOOKUP($B379,'[1]1718  Exp_Rev Access'!$F$7:$GK$318,62,FALSE))</f>
        <v/>
      </c>
      <c r="BV379" s="56">
        <f t="shared" si="893"/>
        <v>0</v>
      </c>
      <c r="BW379" s="92"/>
      <c r="BX379" s="71"/>
      <c r="BY379" s="90" t="str">
        <f>IF(ISNA(VLOOKUP($B379,'[1]1718  Exp_Rev Access'!$F$7:$GK$318,64,FALSE)),"",VLOOKUP($B379,'[1]1718  Exp_Rev Access'!$F$7:$GK$318,64,FALSE))</f>
        <v/>
      </c>
      <c r="BZ379" s="90" t="str">
        <f>IF(ISNA(VLOOKUP($B379,'[1]1718  Exp_Rev Access'!$F$7:$GK$318,65,FALSE)),"",VLOOKUP($B379,'[1]1718  Exp_Rev Access'!$F$7:$GK$318,65,FALSE))</f>
        <v/>
      </c>
      <c r="CA379" s="90" t="str">
        <f>IF(ISNA(VLOOKUP($B379,'[1]1718  Exp_Rev Access'!$F$7:$GK$318,66,FALSE)),"",VLOOKUP($B379,'[1]1718  Exp_Rev Access'!$F$7:$GK$318,66,FALSE))</f>
        <v/>
      </c>
      <c r="CB379" s="90" t="str">
        <f>IF(ISNA(VLOOKUP($B379,'[1]1718  Exp_Rev Access'!$F$7:$GK$318,67,FALSE)),"",VLOOKUP($B379,'[1]1718  Exp_Rev Access'!$F$7:$GK$318,67,FALSE))</f>
        <v/>
      </c>
      <c r="CC379" s="90" t="str">
        <f>IF(ISNA(VLOOKUP($B379,'[1]1718  Exp_Rev Access'!$F$7:$GK$318,68,FALSE)),"",VLOOKUP($B379,'[1]1718  Exp_Rev Access'!$F$7:$GK$318,68,FALSE))</f>
        <v/>
      </c>
      <c r="CD379" s="90" t="str">
        <f>IF(ISNA(VLOOKUP($B379,'[1]1718  Exp_Rev Access'!$F$7:$GK$318,69,FALSE)),"",VLOOKUP($B379,'[1]1718  Exp_Rev Access'!$F$7:$GK$318,69,FALSE))</f>
        <v/>
      </c>
      <c r="CE379" s="56">
        <f t="shared" si="881"/>
        <v>0</v>
      </c>
      <c r="CF379" s="92"/>
      <c r="CG379" s="78"/>
      <c r="CH379" s="90" t="str">
        <f>IF(ISNA(VLOOKUP($B379,'[1]1718  Exp_Rev Access'!$F$7:$GK$318,$CH$2,FALSE)),"",VLOOKUP($B379,'[1]1718  Exp_Rev Access'!$F$7:$GK$318,$CH$2,FALSE))</f>
        <v/>
      </c>
      <c r="CI379" s="90" t="str">
        <f>IF(ISNA(VLOOKUP($B379,'[1]1718  Exp_Rev Access'!$F$7:$GK$318,$CI$2,FALSE)),"",VLOOKUP($B379,'[1]1718  Exp_Rev Access'!$F$7:$GK$318,$CI$2,FALSE))</f>
        <v/>
      </c>
      <c r="CJ379" s="90" t="str">
        <f>IF(ISNA(VLOOKUP($B379,'[1]1718  Exp_Rev Access'!$F$7:$GK$318,$CJ$2,FALSE)),"",VLOOKUP($B379,'[1]1718  Exp_Rev Access'!$F$7:$GK$318,$CJ$2,FALSE))</f>
        <v/>
      </c>
      <c r="CK379" s="90" t="str">
        <f>IF(ISNA(VLOOKUP($B379,'[1]1718  Exp_Rev Access'!$F$7:$GK$318,$CK$2,FALSE)),"",VLOOKUP($B379,'[1]1718  Exp_Rev Access'!$F$7:$GK$318,$CK$2,FALSE))</f>
        <v/>
      </c>
      <c r="CL379" s="90" t="str">
        <f>IF(ISNA(VLOOKUP($B379,'[1]1718  Exp_Rev Access'!$F$7:$GK$318,$CL$2,FALSE)),"",VLOOKUP($B379,'[1]1718  Exp_Rev Access'!$F$7:$GK$318,$CL$2,FALSE))</f>
        <v/>
      </c>
      <c r="CM379" s="90" t="str">
        <f>IF(ISNA(VLOOKUP($B379,'[1]1718  Exp_Rev Access'!$F$7:$GK$318,$CM$2,FALSE)),"",VLOOKUP($B379,'[1]1718  Exp_Rev Access'!$F$7:$GK$318,$CM$2,FALSE))</f>
        <v/>
      </c>
      <c r="CN379" s="90" t="str">
        <f>IF(ISNA(VLOOKUP($B379,'[1]1718  Exp_Rev Access'!$F$7:$GK$318,$CN$2,FALSE)),"",VLOOKUP($B379,'[1]1718  Exp_Rev Access'!$F$7:$GK$318,$CN$2,FALSE))</f>
        <v/>
      </c>
      <c r="CO379" s="90" t="str">
        <f>IF(ISNA(VLOOKUP($B379,'[1]1718  Exp_Rev Access'!$F$7:$GK$318,$CO$2,FALSE)),"",VLOOKUP($B379,'[1]1718  Exp_Rev Access'!$F$7:$GK$318,$CO$2,FALSE))</f>
        <v/>
      </c>
      <c r="CP379" s="90" t="str">
        <f>IF(ISNA(VLOOKUP($B379,'[1]1718  Exp_Rev Access'!$F$7:$GK$318,$CP$2,FALSE)),"",VLOOKUP($B379,'[1]1718  Exp_Rev Access'!$F$7:$GK$318,$CP$2,FALSE))</f>
        <v/>
      </c>
      <c r="CQ379" s="90" t="str">
        <f>IF(ISNA(VLOOKUP($B379,'[1]1718  Exp_Rev Access'!$F$7:$GK$318,$CQ$2,FALSE)),"",VLOOKUP($B379,'[1]1718  Exp_Rev Access'!$F$7:$GK$318,$CQ$2,FALSE))</f>
        <v/>
      </c>
      <c r="CR379" s="90" t="str">
        <f>IF(ISNA(VLOOKUP($B379,'[1]1718  Exp_Rev Access'!$F$7:$GK$318,$CR$2,FALSE)),"",VLOOKUP($B379,'[1]1718  Exp_Rev Access'!$F$7:$GK$318,$CR$2,FALSE))</f>
        <v/>
      </c>
      <c r="CS379" s="90" t="str">
        <f>IF(ISNA(VLOOKUP($B379,'[1]1718  Exp_Rev Access'!$F$7:$GK$318,$CS$2,FALSE)),"",VLOOKUP($B379,'[1]1718  Exp_Rev Access'!$F$7:$GK$318,$CS$2,FALSE))</f>
        <v/>
      </c>
      <c r="CT379" s="90" t="str">
        <f>IF(ISNA(VLOOKUP($B379,'[1]1718  Exp_Rev Access'!$F$7:$GK$318,$CT$2,FALSE)),"",VLOOKUP($B379,'[1]1718  Exp_Rev Access'!$F$7:$GK$318,$CT$2,FALSE))</f>
        <v/>
      </c>
      <c r="CU379" s="90" t="str">
        <f>IF(ISNA(VLOOKUP($B379,'[1]1718  Exp_Rev Access'!$F$7:$GK$318,$CU$2,FALSE)),"",VLOOKUP($B379,'[1]1718  Exp_Rev Access'!$F$7:$GK$318,$CU$2,FALSE))</f>
        <v/>
      </c>
      <c r="CV379" s="90" t="str">
        <f>IF(ISNA(VLOOKUP($B379,'[1]1718  Exp_Rev Access'!$F$7:$GK$318,$CV$2,FALSE)),"",VLOOKUP($B379,'[1]1718  Exp_Rev Access'!$F$7:$GK$318,$CV$2,FALSE))</f>
        <v/>
      </c>
      <c r="CW379" s="90" t="str">
        <f>IF(ISNA(VLOOKUP($B379,'[1]1718  Exp_Rev Access'!$F$7:$GK$318,$CW$2,FALSE)),"",VLOOKUP($B379,'[1]1718  Exp_Rev Access'!$F$7:$GK$318,$CW$2,FALSE))</f>
        <v/>
      </c>
      <c r="CX379" s="90" t="str">
        <f>IF(ISNA(VLOOKUP($B379,'[1]1718  Exp_Rev Access'!$F$7:$GK$318,$CX$2,FALSE)),"",VLOOKUP($B379,'[1]1718  Exp_Rev Access'!$F$7:$GK$318,$CX$2,FALSE))</f>
        <v/>
      </c>
      <c r="CY379" s="90" t="str">
        <f>IF(ISNA(VLOOKUP($B379,'[1]1718  Exp_Rev Access'!$F$7:$GK$318,$CY$2,FALSE)),"",VLOOKUP($B379,'[1]1718  Exp_Rev Access'!$F$7:$GK$318,$CY$2,FALSE))</f>
        <v/>
      </c>
      <c r="CZ379" s="90" t="str">
        <f>IF(ISNA(VLOOKUP($B379,'[1]1718  Exp_Rev Access'!$F$7:$GK$318,$CZ$2,FALSE)),"",VLOOKUP($B379,'[1]1718  Exp_Rev Access'!$F$7:$GK$318,$CZ$2,FALSE))</f>
        <v/>
      </c>
      <c r="DA379" s="90" t="str">
        <f>IF(ISNA(VLOOKUP($B379,'[1]1718  Exp_Rev Access'!$F$7:$GK$318,$DA$2,FALSE)),"",VLOOKUP($B379,'[1]1718  Exp_Rev Access'!$F$7:$GK$318,$DA$2,FALSE))</f>
        <v/>
      </c>
      <c r="DB379" s="90" t="str">
        <f>IF(ISNA(VLOOKUP($B379,'[1]1718  Exp_Rev Access'!$F$7:$GK$318,$DB$2,FALSE)),"",VLOOKUP($B379,'[1]1718  Exp_Rev Access'!$F$7:$GK$318,$DB$2,FALSE))</f>
        <v/>
      </c>
      <c r="DC379" s="90" t="str">
        <f>IF(ISNA(VLOOKUP($B379,'[1]1718  Exp_Rev Access'!$F$7:$GK$318,$DC$2,FALSE)),"",VLOOKUP($B379,'[1]1718  Exp_Rev Access'!$F$7:$GK$318,$DC$2,FALSE))</f>
        <v/>
      </c>
      <c r="DD379" s="90" t="str">
        <f>IF(ISNA(VLOOKUP($B379,'[1]1718  Exp_Rev Access'!$F$7:$GK$318,$DD$2,FALSE)),"",VLOOKUP($B379,'[1]1718  Exp_Rev Access'!$F$7:$GK$318,$DD$2,FALSE))</f>
        <v/>
      </c>
      <c r="DE379" s="90" t="str">
        <f>IF(ISNA(VLOOKUP($B379,'[1]1718  Exp_Rev Access'!$F$7:$GK$318,$DE$2,FALSE)),"",VLOOKUP($B379,'[1]1718  Exp_Rev Access'!$F$7:$GK$318,$DE$2,FALSE))</f>
        <v/>
      </c>
      <c r="DF379" s="90" t="str">
        <f>IF(ISNA(VLOOKUP($B379,'[1]1718  Exp_Rev Access'!$F$7:$GK$318,$DF$2,FALSE)),"",VLOOKUP($B379,'[1]1718  Exp_Rev Access'!$F$7:$GK$318,$DF$2,FALSE))</f>
        <v/>
      </c>
      <c r="DG379" s="90" t="str">
        <f>IF(ISNA(VLOOKUP($B379,'[1]1718  Exp_Rev Access'!$F$7:$GK$318,$DG$2,FALSE)),"",VLOOKUP($B379,'[1]1718  Exp_Rev Access'!$F$7:$GK$318,$DG$2,FALSE))</f>
        <v/>
      </c>
      <c r="DH379" s="90" t="str">
        <f>IF(ISNA(VLOOKUP($B379,'[1]1718  Exp_Rev Access'!$F$7:$GK$318,$DH$2,FALSE)),"",VLOOKUP($B379,'[1]1718  Exp_Rev Access'!$F$7:$GK$318,$DH$2,FALSE))</f>
        <v/>
      </c>
      <c r="DI379" s="90" t="str">
        <f>IF(ISNA(VLOOKUP($B379,'[1]1718  Exp_Rev Access'!$F$7:$GK$318,$DI$2,FALSE)),"",VLOOKUP($B379,'[1]1718  Exp_Rev Access'!$F$7:$GK$318,$DI$2,FALSE))</f>
        <v/>
      </c>
      <c r="DJ379" s="90" t="str">
        <f>IF(ISNA(VLOOKUP($B379,'[1]1718  Exp_Rev Access'!$F$7:$GK$318,$DJ$2,FALSE)),"",VLOOKUP($B379,'[1]1718  Exp_Rev Access'!$F$7:$GK$318,$DJ$2,FALSE))</f>
        <v/>
      </c>
      <c r="DK379" s="90" t="str">
        <f>IF(ISNA(VLOOKUP($B379,'[1]1718  Exp_Rev Access'!$F$7:$GK$318,$DK$2,FALSE)),"",VLOOKUP($B379,'[1]1718  Exp_Rev Access'!$F$7:$GK$318,$DK$2,FALSE))</f>
        <v/>
      </c>
      <c r="DL379" s="90" t="str">
        <f>IF(ISNA(VLOOKUP($B379,'[1]1718  Exp_Rev Access'!$F$7:$GK$318,$DL$2,FALSE)),"",VLOOKUP($B379,'[1]1718  Exp_Rev Access'!$F$7:$GK$318,$DL$2,FALSE))</f>
        <v/>
      </c>
      <c r="DM379" s="90" t="str">
        <f>IF(ISNA(VLOOKUP($B379,'[1]1718  Exp_Rev Access'!$F$7:$GK$318,$DM$2,FALSE)),"",VLOOKUP($B379,'[1]1718  Exp_Rev Access'!$F$7:$GK$318,$DM$2,FALSE))</f>
        <v/>
      </c>
      <c r="DN379" s="90" t="str">
        <f>IF(ISNA(VLOOKUP($B379,'[1]1718  Exp_Rev Access'!$F$7:$GK$318,$DN$2,FALSE)),"",VLOOKUP($B379,'[1]1718  Exp_Rev Access'!$F$7:$GK$318,$DN$2,FALSE))</f>
        <v/>
      </c>
      <c r="DO379" s="90" t="str">
        <f>IF(ISNA(VLOOKUP($B379,'[1]1718  Exp_Rev Access'!$F$7:$GK$318,$DO$2,FALSE)),"",VLOOKUP($B379,'[1]1718  Exp_Rev Access'!$F$7:$GK$318,$DO$2,FALSE))</f>
        <v/>
      </c>
      <c r="DP379" s="90" t="str">
        <f>IF(ISNA(VLOOKUP($B379,'[1]1718  Exp_Rev Access'!$F$7:$GK$318,$DP$2,FALSE)),"",VLOOKUP($B379,'[1]1718  Exp_Rev Access'!$F$7:$GK$318,$DP$2,FALSE))</f>
        <v/>
      </c>
      <c r="DQ379" s="90" t="str">
        <f>IF(ISNA(VLOOKUP($B379,'[1]1718  Exp_Rev Access'!$F$7:$GK$318,$DQ$2,FALSE)),"",VLOOKUP($B379,'[1]1718  Exp_Rev Access'!$F$7:$GK$318,$DQ$2,FALSE))</f>
        <v/>
      </c>
      <c r="DR379" s="90" t="str">
        <f>IF(ISNA(VLOOKUP($B379,'[1]1718  Exp_Rev Access'!$F$7:$GK$318,$DR$2,FALSE)),"",VLOOKUP($B379,'[1]1718  Exp_Rev Access'!$F$7:$GK$318,$DR$2,FALSE))</f>
        <v/>
      </c>
      <c r="DS379" s="90" t="str">
        <f>IF(ISNA(VLOOKUP($B379,'[1]1718  Exp_Rev Access'!$F$7:$GK$318,$DS$2,FALSE)),"",VLOOKUP($B379,'[1]1718  Exp_Rev Access'!$F$7:$GK$318,$DS$2,FALSE))</f>
        <v/>
      </c>
      <c r="DT379" s="90" t="str">
        <f>IF(ISNA(VLOOKUP($B379,'[1]1718  Exp_Rev Access'!$F$7:$GK$318,$DT$2,FALSE)),"",VLOOKUP($B379,'[1]1718  Exp_Rev Access'!$F$7:$GK$318,$DT$2,FALSE))</f>
        <v/>
      </c>
      <c r="DU379" s="90" t="str">
        <f>IF(ISNA(VLOOKUP($B379,'[1]1718  Exp_Rev Access'!$F$7:$GK$318,$DU$2,FALSE)),"",VLOOKUP($B379,'[1]1718  Exp_Rev Access'!$F$7:$GK$318,$DU$2,FALSE))</f>
        <v/>
      </c>
      <c r="DV379" s="90" t="str">
        <f>IF(ISNA(VLOOKUP($B379,'[1]1718  Exp_Rev Access'!$F$7:$GK$318,$DV$2,FALSE)),"",VLOOKUP($B379,'[1]1718  Exp_Rev Access'!$F$7:$GK$318,$DV$2,FALSE))</f>
        <v/>
      </c>
      <c r="DW379" s="90" t="str">
        <f>IF(ISNA(VLOOKUP($B379,'[1]1718  Exp_Rev Access'!$F$7:$GK$318,$DW$2,FALSE)),"",VLOOKUP($B379,'[1]1718  Exp_Rev Access'!$F$7:$GK$318,$DW$2,FALSE))</f>
        <v/>
      </c>
      <c r="DX379" s="90" t="str">
        <f>IF(ISNA(VLOOKUP($B379,'[1]1718  Exp_Rev Access'!$F$7:$GK$318,$DX$2,FALSE)),"",VLOOKUP($B379,'[1]1718  Exp_Rev Access'!$F$7:$GK$318,$DX$2,FALSE))</f>
        <v/>
      </c>
      <c r="DY379" s="90" t="str">
        <f>IF(ISNA(VLOOKUP($B379,'[1]1718  Exp_Rev Access'!$F$7:$GK$318,$DY$2,FALSE)),"",VLOOKUP($B379,'[1]1718  Exp_Rev Access'!$F$7:$GK$318,$DY$2,FALSE))</f>
        <v/>
      </c>
      <c r="DZ379" s="90" t="str">
        <f>IF(ISNA(VLOOKUP($B379,'[1]1718  Exp_Rev Access'!$F$7:$GK$318,$DZ$2,FALSE)),"",VLOOKUP($B379,'[1]1718  Exp_Rev Access'!$F$7:$GK$318,$DZ$2,FALSE))</f>
        <v/>
      </c>
      <c r="EA379" s="90" t="str">
        <f>IF(ISNA(VLOOKUP($B379,'[1]1718  Exp_Rev Access'!$F$7:$GK$318,$EA$2,FALSE)),"",VLOOKUP($B379,'[1]1718  Exp_Rev Access'!$F$7:$GK$318,$EA$2,FALSE))</f>
        <v/>
      </c>
      <c r="EB379" s="90" t="str">
        <f>IF(ISNA(VLOOKUP($B379,'[1]1718  Exp_Rev Access'!$F$7:$GK$318,$EB$2,FALSE)),"",VLOOKUP($B379,'[1]1718  Exp_Rev Access'!$F$7:$GK$318,$EB$2,FALSE))</f>
        <v/>
      </c>
      <c r="EC379" s="90" t="str">
        <f>IF(ISNA(VLOOKUP($B379,'[1]1718  Exp_Rev Access'!$F$7:$GK$318,$EC$2,FALSE)),"",VLOOKUP($B379,'[1]1718  Exp_Rev Access'!$F$7:$GK$318,$EC$2,FALSE))</f>
        <v/>
      </c>
      <c r="ED379" s="90" t="str">
        <f>IF(ISNA(VLOOKUP($B379,'[1]1718  Exp_Rev Access'!$F$7:$GK$318,$ED$2,FALSE)),"",VLOOKUP($B379,'[1]1718  Exp_Rev Access'!$F$7:$GK$318,$ED$2,FALSE))</f>
        <v/>
      </c>
      <c r="EE379" s="90" t="str">
        <f>IF(ISNA(VLOOKUP($B379,'[1]1718  Exp_Rev Access'!$F$7:$GK$318,$EE$2,FALSE)),"",VLOOKUP($B379,'[1]1718  Exp_Rev Access'!$F$7:$GK$318,$EE$2,FALSE))</f>
        <v/>
      </c>
      <c r="EF379" s="90" t="str">
        <f>IF(ISNA(VLOOKUP($B379,'[1]1718  Exp_Rev Access'!$F$7:$GK$318,$EF$2,FALSE)),"",VLOOKUP($B379,'[1]1718  Exp_Rev Access'!$F$7:$GK$318,$EF$2,FALSE))</f>
        <v/>
      </c>
      <c r="EG379" s="90" t="str">
        <f>IF(ISNA(VLOOKUP($B379,'[1]1718  Exp_Rev Access'!$F$7:$GK$318,$EG$2,FALSE)),"",VLOOKUP($B379,'[1]1718  Exp_Rev Access'!$F$7:$GK$318,$EG$2,FALSE))</f>
        <v/>
      </c>
      <c r="EH379" s="90" t="str">
        <f>IF(ISNA(VLOOKUP($B379,'[1]1718  Exp_Rev Access'!$F$7:$GK$318,$EH$2,FALSE)),"",VLOOKUP($B379,'[1]1718  Exp_Rev Access'!$F$7:$GK$318,$EH$2,FALSE))</f>
        <v/>
      </c>
      <c r="EI379" s="90" t="str">
        <f>IF(ISNA(VLOOKUP($B379,'[1]1718  Exp_Rev Access'!$F$7:$GK$318,$EI$2,FALSE)),"",VLOOKUP($B379,'[1]1718  Exp_Rev Access'!$F$7:$GK$318,$EI$2,FALSE))</f>
        <v/>
      </c>
      <c r="EJ379" s="90" t="str">
        <f>IF(ISNA(VLOOKUP($B379,'[1]1718  Exp_Rev Access'!$F$7:$GK$318,$EJ$2,FALSE)),"",VLOOKUP($B379,'[1]1718  Exp_Rev Access'!$F$7:$GK$318,$EJ$2,FALSE))</f>
        <v/>
      </c>
      <c r="EK379" s="90" t="str">
        <f>IF(ISNA(VLOOKUP($B379,'[1]1718  Exp_Rev Access'!$F$7:$GK$318,$EK$2,FALSE)),"",VLOOKUP($B379,'[1]1718  Exp_Rev Access'!$F$7:$GK$318,$EK$2,FALSE))</f>
        <v/>
      </c>
      <c r="EL379" s="90" t="str">
        <f>IF(ISNA(VLOOKUP($B379,'[1]1718  Exp_Rev Access'!$F$7:$GK$318,$EL$2,FALSE)),"",VLOOKUP($B379,'[1]1718  Exp_Rev Access'!$F$7:$GK$318,$EL$2,FALSE))</f>
        <v/>
      </c>
      <c r="EM379" s="90" t="str">
        <f>IF(ISNA(VLOOKUP($B379,'[1]1718  Exp_Rev Access'!$F$7:$GK$318,$EM$2,FALSE)),"",VLOOKUP($B379,'[1]1718  Exp_Rev Access'!$F$7:$GK$318,$EM$2,FALSE))</f>
        <v/>
      </c>
      <c r="EN379" s="90" t="str">
        <f>IF(ISNA(VLOOKUP($B379,'[1]1718  Exp_Rev Access'!$F$7:$GK$318,$EN$2,FALSE)),"",VLOOKUP($B379,'[1]1718  Exp_Rev Access'!$F$7:$GK$318,$EN$2,FALSE))</f>
        <v/>
      </c>
      <c r="EO379" s="90" t="str">
        <f>IF(ISNA(VLOOKUP($B379,'[1]1718  Exp_Rev Access'!$F$7:$GK$318,$EO$2,FALSE)),"",VLOOKUP($B379,'[1]1718  Exp_Rev Access'!$F$7:$GK$318,$EO$2,FALSE))</f>
        <v/>
      </c>
      <c r="EP379" s="90" t="str">
        <f>IF(ISNA(VLOOKUP($B379,'[1]1718  Exp_Rev Access'!$F$7:$GK$318,$EP$2,FALSE)),"",VLOOKUP($B379,'[1]1718  Exp_Rev Access'!$F$7:$GK$318,$EP$2,FALSE))</f>
        <v/>
      </c>
      <c r="EQ379" s="90" t="str">
        <f>IF(ISNA(VLOOKUP($B379,'[1]1718  Exp_Rev Access'!$F$7:$GK$318,$EQ$2,FALSE)),"",VLOOKUP($B379,'[1]1718  Exp_Rev Access'!$F$7:$GK$318,$EQ$2,FALSE))</f>
        <v/>
      </c>
      <c r="ER379" s="90" t="str">
        <f>IF(ISNA(VLOOKUP($B379,'[1]1718  Exp_Rev Access'!$F$7:$GK$318,$ER$2,FALSE)),"",VLOOKUP($B379,'[1]1718  Exp_Rev Access'!$F$7:$GK$318,$ER$2,FALSE))</f>
        <v/>
      </c>
      <c r="ES379" s="90" t="str">
        <f>IF(ISNA(VLOOKUP($B379,'[1]1718  Exp_Rev Access'!$F$7:$GK$318,$ES$2,FALSE)),"",VLOOKUP($B379,'[1]1718  Exp_Rev Access'!$F$7:$GK$318,$ES$2,FALSE))</f>
        <v/>
      </c>
      <c r="ET379" s="90" t="str">
        <f>IF(ISNA(VLOOKUP($B379,'[1]1718  Exp_Rev Access'!$F$7:$GK$318,$ET$2,FALSE)),"",VLOOKUP($B379,'[1]1718  Exp_Rev Access'!$F$7:$GK$318,$ET$2,FALSE))</f>
        <v/>
      </c>
      <c r="EU379" s="90" t="str">
        <f>IF(ISNA(VLOOKUP($B379,'[1]1718  Exp_Rev Access'!$F$7:$GK$318,$EU$2,FALSE)),"",VLOOKUP($B379,'[1]1718  Exp_Rev Access'!$F$7:$GK$318,$EU$2,FALSE))</f>
        <v/>
      </c>
      <c r="EV379" s="90" t="str">
        <f>IF(ISNA(VLOOKUP($B379,'[1]1718  Exp_Rev Access'!$F$7:$GK$318,$EV$2,FALSE)),"",VLOOKUP($B379,'[1]1718  Exp_Rev Access'!$F$7:$GK$318,$EV$2,FALSE))</f>
        <v/>
      </c>
      <c r="EW379" s="90" t="str">
        <f>IF(ISNA(VLOOKUP($B379,'[1]1718  Exp_Rev Access'!$F$7:$GK$318,$EW$2,FALSE)),"",VLOOKUP($B379,'[1]1718  Exp_Rev Access'!$F$7:$GK$318,$EW$2,FALSE))</f>
        <v/>
      </c>
      <c r="EX379" s="90" t="str">
        <f>IF(ISNA(VLOOKUP($B379,'[1]1718  Exp_Rev Access'!$F$7:$GK$318,$EX$2,FALSE)),"",VLOOKUP($B379,'[1]1718  Exp_Rev Access'!$F$7:$GK$318,$EX$2,FALSE))</f>
        <v/>
      </c>
      <c r="EY379" s="90" t="str">
        <f>IF(ISNA(VLOOKUP($B379,'[1]1718  Exp_Rev Access'!$F$7:$GK$318,$EY$2,FALSE)),"",VLOOKUP($B379,'[1]1718  Exp_Rev Access'!$F$7:$GK$318,$EY$2,FALSE))</f>
        <v/>
      </c>
      <c r="EZ379" s="90" t="str">
        <f>IF(ISNA(VLOOKUP($B379,'[1]1718  Exp_Rev Access'!$F$7:$GK$318,$EZ$2,FALSE)),"",VLOOKUP($B379,'[1]1718  Exp_Rev Access'!$F$7:$GK$318,$EZ$2,FALSE))</f>
        <v/>
      </c>
      <c r="FA379" s="90" t="str">
        <f>IF(ISNA(VLOOKUP($B379,'[1]1718  Exp_Rev Access'!$F$7:$GK$318,$FA$2,FALSE)),"",VLOOKUP($B379,'[1]1718  Exp_Rev Access'!$F$7:$GK$318,$FA$2,FALSE))</f>
        <v/>
      </c>
      <c r="FB379" s="90" t="str">
        <f>IF(ISNA(VLOOKUP($B379,'[1]1718  Exp_Rev Access'!$F$7:$GK$318,$FB$2,FALSE)),"",VLOOKUP($B379,'[1]1718  Exp_Rev Access'!$F$7:$GK$318,$FB$2,FALSE))</f>
        <v/>
      </c>
      <c r="FC379" s="90" t="str">
        <f>IF(ISNA(VLOOKUP($B379,'[1]1718  Exp_Rev Access'!$F$7:$GK$318,$FC$2,FALSE)),"",VLOOKUP($B379,'[1]1718  Exp_Rev Access'!$F$7:$GK$318,$FC$2,FALSE))</f>
        <v/>
      </c>
      <c r="FD379" s="90" t="str">
        <f>IF(ISNA(VLOOKUP($B379,'[1]1718  Exp_Rev Access'!$F$7:$GK$318,$FD$2,FALSE)),"",VLOOKUP($B379,'[1]1718  Exp_Rev Access'!$F$7:$GK$318,$FD$2,FALSE))</f>
        <v/>
      </c>
      <c r="FE379" s="90" t="str">
        <f>IF(ISNA(VLOOKUP($B379,'[1]1718  Exp_Rev Access'!$F$7:$GK$318,$FE$2,FALSE)),"",VLOOKUP($B379,'[1]1718  Exp_Rev Access'!$F$7:$GK$318,$FE$2,FALSE))</f>
        <v/>
      </c>
      <c r="FF379" s="90" t="str">
        <f>IF(ISNA(VLOOKUP($B379,'[1]1718  Exp_Rev Access'!$F$7:$GK$318,$FF$2,FALSE)),"",VLOOKUP($B379,'[1]1718  Exp_Rev Access'!$F$7:$GK$318,$FF$2,FALSE))</f>
        <v/>
      </c>
      <c r="FG379" s="90" t="str">
        <f>IF(ISNA(VLOOKUP($B379,'[1]1718  Exp_Rev Access'!$F$7:$GK$318,$FG$2,FALSE)),"",VLOOKUP($B379,'[1]1718  Exp_Rev Access'!$F$7:$GK$318,$FG$2,FALSE))</f>
        <v/>
      </c>
      <c r="FH379" s="90" t="str">
        <f>IF(ISNA(VLOOKUP($B379,'[1]1718  Exp_Rev Access'!$F$7:$GK$318,$FH$2,FALSE)),"",VLOOKUP($B379,'[1]1718  Exp_Rev Access'!$F$7:$GK$318,$FH$2,FALSE))</f>
        <v/>
      </c>
      <c r="FI379" s="90" t="str">
        <f>IF(ISNA(VLOOKUP($B379,'[1]1718  Exp_Rev Access'!$F$7:$GK$318,$FI$2,FALSE)),"",VLOOKUP($B379,'[1]1718  Exp_Rev Access'!$F$7:$GK$318,$FI$2,FALSE))</f>
        <v/>
      </c>
      <c r="FJ379" s="90" t="str">
        <f>IF(ISNA(VLOOKUP($B379,'[1]1718  Exp_Rev Access'!$F$7:$GK$318,$FJ$2,FALSE)),"",VLOOKUP($B379,'[1]1718  Exp_Rev Access'!$F$7:$GK$318,$FJ$2,FALSE))</f>
        <v/>
      </c>
      <c r="FK379" s="90" t="str">
        <f>IF(ISNA(VLOOKUP($B379,'[1]1718  Exp_Rev Access'!$F$7:$GK$318,$FK$2,FALSE)),"",VLOOKUP($B379,'[1]1718  Exp_Rev Access'!$F$7:$GK$318,$FK$2,FALSE))</f>
        <v/>
      </c>
      <c r="FL379" s="90" t="str">
        <f>IF(ISNA(VLOOKUP($B379,'[1]1718  Exp_Rev Access'!$F$7:$GK$318,$FL$2,FALSE)),"",VLOOKUP($B379,'[1]1718  Exp_Rev Access'!$F$7:$GK$318,$FL$2,FALSE))</f>
        <v/>
      </c>
      <c r="FM379" s="90" t="str">
        <f>IF(ISNA(VLOOKUP($B379,'[1]1718  Exp_Rev Access'!$F$7:$GK$318,$FM$2,FALSE)),"",VLOOKUP($B379,'[1]1718  Exp_Rev Access'!$F$7:$GK$318,$FM$2,FALSE))</f>
        <v/>
      </c>
      <c r="FN379" s="90" t="str">
        <f>IF(ISNA(VLOOKUP($B379,'[1]1718  Exp_Rev Access'!$F$7:$GK$318,$FN$2,FALSE)),"",VLOOKUP($B379,'[1]1718  Exp_Rev Access'!$F$7:$GK$318,$FN$2,FALSE))</f>
        <v/>
      </c>
      <c r="FO379" s="90" t="str">
        <f>IF(ISNA(VLOOKUP($B379,'[1]1718  Exp_Rev Access'!$F$7:$GK$318,$FO$2,FALSE)),"",VLOOKUP($B379,'[1]1718  Exp_Rev Access'!$F$7:$GK$318,$FO$2,FALSE))</f>
        <v/>
      </c>
      <c r="FP379" s="90" t="str">
        <f>IF(ISNA(VLOOKUP($B379,'[1]1718  Exp_Rev Access'!$F$7:$GK$318,$FP$2,FALSE)),"",VLOOKUP($B379,'[1]1718  Exp_Rev Access'!$F$7:$GK$318,$FP$2,FALSE))</f>
        <v/>
      </c>
      <c r="FQ379" s="90" t="str">
        <f>IF(ISNA(VLOOKUP($B379,'[1]1718  Exp_Rev Access'!$F$7:$GK$318,$FQ$2,FALSE)),"",VLOOKUP($B379,'[1]1718  Exp_Rev Access'!$F$7:$GK$318,$FQ$2,FALSE))</f>
        <v/>
      </c>
      <c r="FR379" s="90" t="str">
        <f>IF(ISNA(VLOOKUP($B379,'[1]1718  Exp_Rev Access'!$F$7:$GK$318,$FR$2,FALSE)),"",VLOOKUP($B379,'[1]1718  Exp_Rev Access'!$F$7:$GK$318,$FR$2,FALSE))</f>
        <v/>
      </c>
      <c r="FS379" s="56"/>
      <c r="FT379" s="92"/>
      <c r="FU379" s="94"/>
      <c r="FV379" s="95" t="str">
        <f>IF(ISNA(VLOOKUP($B379,'[1]1718  Exp_Rev Access'!$F$7:$GK$318,$FV$2,FALSE)),"",VLOOKUP($B379,'[1]1718  Exp_Rev Access'!$F$7:$GK$318,$FV$2,FALSE))</f>
        <v/>
      </c>
      <c r="FW379" s="95" t="str">
        <f>IF(ISNA(VLOOKUP($B379,'[1]1718  Exp_Rev Access'!$F$7:$GK$318,$FW$2,FALSE)),"",VLOOKUP($B379,'[1]1718  Exp_Rev Access'!$F$7:$GK$318,$FW$2,FALSE))</f>
        <v/>
      </c>
      <c r="FX379" s="95" t="str">
        <f>IF(ISNA(VLOOKUP($B379,'[1]1718  Exp_Rev Access'!$F$7:$GK$318,$FX$2,FALSE)),"",VLOOKUP($B379,'[1]1718  Exp_Rev Access'!$F$7:$GK$318,$FX$2,FALSE))</f>
        <v/>
      </c>
      <c r="FY379" s="95" t="str">
        <f>IF(ISNA(VLOOKUP($B379,'[1]1718  Exp_Rev Access'!$F$7:$GK$318,$FY$2,FALSE)),"",VLOOKUP($B379,'[1]1718  Exp_Rev Access'!$F$7:$GK$318,$FY$2,FALSE))</f>
        <v/>
      </c>
      <c r="FZ379" s="95" t="str">
        <f>IF(ISNA(VLOOKUP($B379,'[1]1718  Exp_Rev Access'!$F$7:$GK$318,$FZ$2,FALSE)),"",VLOOKUP($B379,'[1]1718  Exp_Rev Access'!$F$7:$GK$318,$FZ$2,FALSE))</f>
        <v/>
      </c>
      <c r="GA379" s="95" t="str">
        <f>IF(ISNA(VLOOKUP($B379,'[1]1718  Exp_Rev Access'!$F$7:$GK$318,$GA$2,FALSE)),"",VLOOKUP($B379,'[1]1718  Exp_Rev Access'!$F$7:$GK$318,$GA$2,FALSE))</f>
        <v/>
      </c>
      <c r="GB379" s="95" t="str">
        <f>IF(ISNA(VLOOKUP($B379,'[1]1718  Exp_Rev Access'!$F$7:$GK$318,$GB$2,FALSE)),"",VLOOKUP($B379,'[1]1718  Exp_Rev Access'!$F$7:$GK$318,$GB$2,FALSE))</f>
        <v/>
      </c>
      <c r="GC379" s="95" t="str">
        <f>IF(ISNA(VLOOKUP($B379,'[1]1718  Exp_Rev Access'!$F$7:$GK$318,$GC$2,FALSE)),"",VLOOKUP($B379,'[1]1718  Exp_Rev Access'!$F$7:$GK$318,$GC$2,FALSE))</f>
        <v/>
      </c>
      <c r="GD379" s="95" t="str">
        <f>IF(ISNA(VLOOKUP($B379,'[1]1718  Exp_Rev Access'!$F$7:$GK$318,$GD$2,FALSE)),"",VLOOKUP($B379,'[1]1718  Exp_Rev Access'!$F$7:$GK$318,$GD$2,FALSE))</f>
        <v/>
      </c>
      <c r="GE379" s="95" t="str">
        <f>IF(ISNA(VLOOKUP($B379,'[1]1718  Exp_Rev Access'!$F$7:$GK$318,$GE$2,FALSE)),"",VLOOKUP($B379,'[1]1718  Exp_Rev Access'!$F$7:$GK$318,$GE$2,FALSE))</f>
        <v/>
      </c>
      <c r="GF379" s="95" t="str">
        <f>IF(ISNA(VLOOKUP($B379,'[1]1718  Exp_Rev Access'!$F$7:$GK$318,$GF$2,FALSE)),"",VLOOKUP($B379,'[1]1718  Exp_Rev Access'!$F$7:$GK$318,$GF$2,FALSE))</f>
        <v/>
      </c>
      <c r="GG379" s="95" t="str">
        <f>IF(ISNA(VLOOKUP($B379,'[1]1718  Exp_Rev Access'!$F$7:$GK$318,$GG$2,FALSE)),"",VLOOKUP($B379,'[1]1718  Exp_Rev Access'!$F$7:$GK$318,$GG$2,FALSE))</f>
        <v/>
      </c>
      <c r="GH379" s="95" t="str">
        <f>IF(ISNA(VLOOKUP($B379,'[1]1718  Exp_Rev Access'!$F$7:$GK$318,$GH$2,FALSE)),"",VLOOKUP($B379,'[1]1718  Exp_Rev Access'!$F$7:$GK$318,$GH$2,FALSE))</f>
        <v/>
      </c>
      <c r="GI379" s="95" t="str">
        <f>IF(ISNA(VLOOKUP($B379,'[1]1718  Exp_Rev Access'!$F$7:$GK$318,$GI$2,FALSE)),"",VLOOKUP($B379,'[1]1718  Exp_Rev Access'!$F$7:$GK$318,$GI$2,FALSE))</f>
        <v/>
      </c>
      <c r="GJ379" s="95" t="str">
        <f>IF(ISNA(VLOOKUP($B379,'[1]1718  Exp_Rev Access'!$F$7:$GK$318,$GJ$2,FALSE)),"",VLOOKUP($B379,'[1]1718  Exp_Rev Access'!$F$7:$GK$318,$GJ$2,FALSE))</f>
        <v/>
      </c>
      <c r="GK379" s="95" t="str">
        <f>IF(ISNA(VLOOKUP($B379,'[1]1718  Exp_Rev Access'!$F$7:$GK$318,$GK$2,FALSE)),"",VLOOKUP($B379,'[1]1718  Exp_Rev Access'!$F$7:$GK$318,$GK$2,FALSE))</f>
        <v/>
      </c>
      <c r="GL379" s="95" t="str">
        <f>IF(ISNA(VLOOKUP($B379,'[1]1718  Exp_Rev Access'!$F$7:$GK$318,$GL$2,FALSE)),"",VLOOKUP($B379,'[1]1718  Exp_Rev Access'!$F$7:$GK$318,$GL$2,FALSE))</f>
        <v/>
      </c>
      <c r="GM379" s="95" t="str">
        <f>IF(ISNA(VLOOKUP($B379,'[1]1718  Exp_Rev Access'!$F$7:$GK$318,$GM$2,FALSE)),"",VLOOKUP($B379,'[1]1718  Exp_Rev Access'!$F$7:$GK$318,$GM$2,FALSE))</f>
        <v/>
      </c>
      <c r="GN379" s="95" t="str">
        <f>IF(ISNA(VLOOKUP($B379,'[1]1718  Exp_Rev Access'!$F$7:$GK$318,$GN$2,FALSE)),"",VLOOKUP($B379,'[1]1718  Exp_Rev Access'!$F$7:$GK$318,$GN$2,FALSE))</f>
        <v/>
      </c>
      <c r="GO379" s="95" t="str">
        <f>IF(ISNA(VLOOKUP($B379,'[1]1718  Exp_Rev Access'!$F$7:$GK$318,$GO$2,FALSE)),"",VLOOKUP($B379,'[1]1718  Exp_Rev Access'!$F$7:$GK$318,$GO$2,FALSE))</f>
        <v/>
      </c>
      <c r="GP379" s="95" t="str">
        <f>IF(ISNA(VLOOKUP($B379,'[1]1718  Exp_Rev Access'!$F$7:$GK$318,$GP$2,FALSE)),"",VLOOKUP($B379,'[1]1718  Exp_Rev Access'!$F$7:$GK$318,$GP$2,FALSE))</f>
        <v/>
      </c>
      <c r="GQ379" s="95" t="str">
        <f>IF(ISNA(VLOOKUP($B379,'[1]1718  Exp_Rev Access'!$F$7:$GK$318,$GQ$2,FALSE)),"",VLOOKUP($B379,'[1]1718  Exp_Rev Access'!$F$7:$GK$318,$GQ$2,FALSE))</f>
        <v/>
      </c>
      <c r="GR379" s="95" t="str">
        <f>IF(ISNA(VLOOKUP($B379,'[1]1718  Exp_Rev Access'!$F$7:$GK$318,$GR$2,FALSE)),"",VLOOKUP($B379,'[1]1718  Exp_Rev Access'!$F$7:$GK$318,$GR$2,FALSE))</f>
        <v/>
      </c>
      <c r="GS379" s="95" t="str">
        <f>IF(ISNA(VLOOKUP($B379,'[1]1718  Exp_Rev Access'!$F$7:$GK$318,$GS$2,FALSE)),"",VLOOKUP($B379,'[1]1718  Exp_Rev Access'!$F$7:$GK$318,$GS$2,FALSE))</f>
        <v/>
      </c>
      <c r="GT379" s="95" t="str">
        <f>IF(ISNA(VLOOKUP($B379,'[1]1718  Exp_Rev Access'!$F$7:$GK$318,$GT$2,FALSE)),"",VLOOKUP($B379,'[1]1718  Exp_Rev Access'!$F$7:$GK$318,$GT$2,FALSE))</f>
        <v/>
      </c>
      <c r="GU379" s="56"/>
      <c r="GV379" s="92"/>
      <c r="GW379" s="96"/>
    </row>
    <row r="380" spans="1:222" x14ac:dyDescent="0.3">
      <c r="A380" s="98" t="s">
        <v>741</v>
      </c>
      <c r="B380" s="88"/>
      <c r="C380" s="89"/>
      <c r="D380" s="75"/>
      <c r="E380" s="76"/>
      <c r="F380" s="70"/>
      <c r="G380" s="70"/>
      <c r="H380" s="90"/>
      <c r="I380" s="90" t="str">
        <f>IF(ISNA(VLOOKUP($B380,'[1]1718  Exp_Rev Access'!$F$7:$GK$318,4,FALSE)),"",VLOOKUP($B380,'[1]1718  Exp_Rev Access'!$F$7:$GK$318,4,FALSE))</f>
        <v/>
      </c>
      <c r="J380" s="90" t="str">
        <f>IF(ISNA(VLOOKUP($B380,'[1]1718  Exp_Rev Access'!$F$7:$GK$318,5,FALSE)),"",VLOOKUP($B380,'[1]1718  Exp_Rev Access'!$F$7:$GK$318,5,FALSE))</f>
        <v/>
      </c>
      <c r="K380" s="90" t="str">
        <f>IF(ISNA(VLOOKUP($B380,'[1]1718  Exp_Rev Access'!$F$7:$GK$318,6,FALSE)),"-",VLOOKUP($B380,'[1]1718  Exp_Rev Access'!$F$7:$GK$318,6,FALSE))</f>
        <v>-</v>
      </c>
      <c r="L380" s="90" t="str">
        <f>IF(ISNA(VLOOKUP($B380,'[1]1718  Exp_Rev Access'!$F$7:$GK$318,7,FALSE)),"",VLOOKUP($B380,'[1]1718  Exp_Rev Access'!$F$7:$GK$318,7,FALSE))</f>
        <v/>
      </c>
      <c r="M380" s="90" t="str">
        <f>IF(ISNA(VLOOKUP($B380,'[1]1718  Exp_Rev Access'!$F$7:$GK$318,8,FALSE)),"",VLOOKUP($B380,'[1]1718  Exp_Rev Access'!$F$7:$GK$318,8,FALSE))</f>
        <v/>
      </c>
      <c r="N380" s="56"/>
      <c r="O380" s="91"/>
      <c r="P380" s="56"/>
      <c r="Q380" s="90" t="str">
        <f>IF(ISNA(VLOOKUP($B380,'[1]1718  Exp_Rev Access'!$F$7:$GK$318,10,FALSE)),"",VLOOKUP($B380,'[1]1718  Exp_Rev Access'!$F$7:$GK$318,10,FALSE))</f>
        <v/>
      </c>
      <c r="R380" s="90" t="str">
        <f>IF(ISNA(VLOOKUP($B380,'[1]1718  Exp_Rev Access'!$F$7:$GK$318,11,FALSE)),"",VLOOKUP($B380,'[1]1718  Exp_Rev Access'!$F$7:$GK$318,11,FALSE))</f>
        <v/>
      </c>
      <c r="S380" s="90" t="str">
        <f>IF(ISNA(VLOOKUP($B380,'[1]1718  Exp_Rev Access'!$F$7:$GK$318,12,FALSE)),"",VLOOKUP($B380,'[1]1718  Exp_Rev Access'!$F$7:$GK$318,12,FALSE))</f>
        <v/>
      </c>
      <c r="T380" s="90" t="str">
        <f>IF(ISNA(VLOOKUP($B380,'[1]1718  Exp_Rev Access'!$F$7:$GK$318,13,FALSE)),"",VLOOKUP($B380,'[1]1718  Exp_Rev Access'!$F$7:$GK$318,13,FALSE))</f>
        <v/>
      </c>
      <c r="U380" s="90" t="str">
        <f>IF(ISNA(VLOOKUP($B380,'[1]1718  Exp_Rev Access'!$F$7:$GK$318,14,FALSE)),"",VLOOKUP($B380,'[1]1718  Exp_Rev Access'!$F$7:$GK$318,14,FALSE))</f>
        <v/>
      </c>
      <c r="V380" s="90" t="str">
        <f>IF(ISNA(VLOOKUP($B380,'[1]1718  Exp_Rev Access'!$F$7:$GK$318,15,FALSE)),"",VLOOKUP($B380,'[1]1718  Exp_Rev Access'!$F$7:$GK$318,15,FALSE))</f>
        <v/>
      </c>
      <c r="W380" s="90" t="str">
        <f>IF(ISNA(VLOOKUP($B380,'[1]1718  Exp_Rev Access'!$F$7:$GK$318,16,FALSE)),"",VLOOKUP($B380,'[1]1718  Exp_Rev Access'!$F$7:$GK$318,16,FALSE))</f>
        <v/>
      </c>
      <c r="X380" s="90" t="str">
        <f>IF(ISNA(VLOOKUP($B380,'[1]1718  Exp_Rev Access'!$F$7:$GK$318,17,FALSE)),"",VLOOKUP($B380,'[1]1718  Exp_Rev Access'!$F$7:$GK$318,17,FALSE))</f>
        <v/>
      </c>
      <c r="Y380" s="90" t="str">
        <f>IF(ISNA(VLOOKUP($B380,'[1]1718  Exp_Rev Access'!$F$7:$GK$318,18,FALSE)),"",VLOOKUP($B380,'[1]1718  Exp_Rev Access'!$F$7:$GK$318,18,FALSE))</f>
        <v/>
      </c>
      <c r="Z380" s="90" t="str">
        <f>IF(ISNA(VLOOKUP($B380,'[1]1718  Exp_Rev Access'!$F$7:$GK$318,19,FALSE)),"",VLOOKUP($B380,'[1]1718  Exp_Rev Access'!$F$7:$GK$318,19,FALSE))</f>
        <v/>
      </c>
      <c r="AA380" s="90" t="str">
        <f>IF(ISNA(VLOOKUP($B380,'[1]1718  Exp_Rev Access'!$F$7:$GK$318,20,FALSE)),"",VLOOKUP($B380,'[1]1718  Exp_Rev Access'!$F$7:$GK$318,20,FALSE))</f>
        <v/>
      </c>
      <c r="AB380" s="90" t="str">
        <f>IF(ISNA(VLOOKUP($B380,'[1]1718  Exp_Rev Access'!$F$7:$GK$318,21,FALSE)),"",VLOOKUP($B380,'[1]1718  Exp_Rev Access'!$F$7:$GK$318,21,FALSE))</f>
        <v/>
      </c>
      <c r="AC380" s="90" t="str">
        <f>IF(ISNA(VLOOKUP($B380,'[1]1718  Exp_Rev Access'!$F$7:$GK$318,22,FALSE)),"",VLOOKUP($B380,'[1]1718  Exp_Rev Access'!$F$7:$GK$318,22,FALSE))</f>
        <v/>
      </c>
      <c r="AD380" s="90" t="str">
        <f>IF(ISNA(VLOOKUP($B380,'[1]1718  Exp_Rev Access'!$F$7:$GK$318,23,FALSE)),"",VLOOKUP($B380,'[1]1718  Exp_Rev Access'!$F$7:$GK$318,23,FALSE))</f>
        <v/>
      </c>
      <c r="AE380" s="90" t="str">
        <f>IF(ISNA(VLOOKUP($B380,'[1]1718  Exp_Rev Access'!$F$7:$GK$318,24,FALSE)),"",VLOOKUP($B380,'[1]1718  Exp_Rev Access'!$F$7:$GK$318,24,FALSE))</f>
        <v/>
      </c>
      <c r="AF380" s="90" t="str">
        <f>IF(ISNA(VLOOKUP($B380,'[1]1718  Exp_Rev Access'!$F$7:$GK$318,25,FALSE)),"",VLOOKUP($B380,'[1]1718  Exp_Rev Access'!$F$7:$GK$318,25,FALSE))</f>
        <v/>
      </c>
      <c r="AG380" s="90" t="str">
        <f>IF(ISNA(VLOOKUP($B380,'[1]1718  Exp_Rev Access'!$F$7:$GK$318,26,FALSE)),"",VLOOKUP($B380,'[1]1718  Exp_Rev Access'!$F$7:$GK$318,26,FALSE))</f>
        <v/>
      </c>
      <c r="AH380" s="90" t="str">
        <f>IF(ISNA(VLOOKUP($B380,'[1]1718  Exp_Rev Access'!$F$7:$GK$318,27,FALSE)),"",VLOOKUP($B380,'[1]1718  Exp_Rev Access'!$F$7:$GK$318,27,FALSE))</f>
        <v/>
      </c>
      <c r="AI380" s="90" t="str">
        <f>IF(ISNA(VLOOKUP($B380,'[1]1718  Exp_Rev Access'!$F$7:$GK$318,28,FALSE)),"",VLOOKUP($B380,'[1]1718  Exp_Rev Access'!$F$7:$GK$318,28,FALSE))</f>
        <v/>
      </c>
      <c r="AJ380" s="90" t="str">
        <f>IF(ISNA(VLOOKUP($B380,'[1]1718  Exp_Rev Access'!$F$7:$GK$318,29,FALSE)),"",VLOOKUP($B380,'[1]1718  Exp_Rev Access'!$F$7:$GK$318,29,FALSE))</f>
        <v/>
      </c>
      <c r="AK380" s="90"/>
      <c r="AL380" s="90"/>
      <c r="AM380" s="56"/>
      <c r="AN380" s="92"/>
      <c r="AO380" s="71"/>
      <c r="AP380" s="90"/>
      <c r="AQ380" s="90"/>
      <c r="AR380" s="90"/>
      <c r="AS380" s="90"/>
      <c r="AT380" s="90"/>
      <c r="AU380" s="56"/>
      <c r="AV380" s="93"/>
      <c r="AW380" s="56"/>
      <c r="AX380" s="90" t="str">
        <f>IF(ISNA(VLOOKUP($B380,'[1]1718  Exp_Rev Access'!$F$7:$GK$318,39,FALSE)),"",VLOOKUP($B380,'[1]1718  Exp_Rev Access'!$F$7:$GK$318,39,FALSE))</f>
        <v/>
      </c>
      <c r="AY380" s="90" t="str">
        <f>IF(ISNA(VLOOKUP($B380,'[1]1718  Exp_Rev Access'!$F$7:$GK$318,40,FALSE)),"",VLOOKUP($B380,'[1]1718  Exp_Rev Access'!$F$7:$GK$318,40,FALSE))</f>
        <v/>
      </c>
      <c r="AZ380" s="90" t="str">
        <f>IF(ISNA(VLOOKUP($B380,'[1]1718  Exp_Rev Access'!$F$7:$GK$318,41,FALSE)),"",VLOOKUP($B380,'[1]1718  Exp_Rev Access'!$F$7:$GK$318,41,FALSE))</f>
        <v/>
      </c>
      <c r="BA380" s="90" t="str">
        <f>IF(ISNA(VLOOKUP($B380,'[1]1718  Exp_Rev Access'!$F$7:$GK$318,42,FALSE)),"",VLOOKUP($B380,'[1]1718  Exp_Rev Access'!$F$7:$GK$318,42,FALSE))</f>
        <v/>
      </c>
      <c r="BB380" s="90" t="str">
        <f>IF(ISNA(VLOOKUP($B380,'[1]1718  Exp_Rev Access'!$F$7:$GK$318,43,FALSE)),"",VLOOKUP($B380,'[1]1718  Exp_Rev Access'!$F$7:$GK$318,43,FALSE))</f>
        <v/>
      </c>
      <c r="BC380" s="90" t="str">
        <f>IF(ISNA(VLOOKUP($B380,'[1]1718  Exp_Rev Access'!$F$7:$GK$318,44,FALSE)),"",VLOOKUP($B380,'[1]1718  Exp_Rev Access'!$F$7:$GK$318,44,FALSE))</f>
        <v/>
      </c>
      <c r="BD380" s="90" t="str">
        <f>IF(ISNA(VLOOKUP($B380,'[1]1718  Exp_Rev Access'!$F$7:$GK$318,45,FALSE)),"",VLOOKUP($B380,'[1]1718  Exp_Rev Access'!$F$7:$GK$318,45,FALSE))</f>
        <v/>
      </c>
      <c r="BE380" s="90" t="str">
        <f>IF(ISNA(VLOOKUP($B380,'[1]1718  Exp_Rev Access'!$F$7:$GK$318,46,FALSE)),"",VLOOKUP($B380,'[1]1718  Exp_Rev Access'!$F$7:$GK$318,46,FALSE))</f>
        <v/>
      </c>
      <c r="BF380" s="90" t="str">
        <f>IF(ISNA(VLOOKUP($B380,'[1]1718  Exp_Rev Access'!$F$7:$GK$318,47,FALSE)),"",VLOOKUP($B380,'[1]1718  Exp_Rev Access'!$F$7:$GK$318,47,FALSE))</f>
        <v/>
      </c>
      <c r="BG380" s="90" t="str">
        <f>IF(ISNA(VLOOKUP($B380,'[1]1718  Exp_Rev Access'!$F$7:$GK$318,48,FALSE)),"",VLOOKUP($B380,'[1]1718  Exp_Rev Access'!$F$7:$GK$318,48,FALSE))</f>
        <v/>
      </c>
      <c r="BH380" s="90" t="str">
        <f>IF(ISNA(VLOOKUP($B380,'[1]1718  Exp_Rev Access'!$F$7:$GK$318,49,FALSE)),"",VLOOKUP($B380,'[1]1718  Exp_Rev Access'!$F$7:$GK$318,49,FALSE))</f>
        <v/>
      </c>
      <c r="BI380" s="90" t="str">
        <f>IF(ISNA(VLOOKUP($B380,'[1]1718  Exp_Rev Access'!$F$7:$GK$318,50,FALSE)),"",VLOOKUP($B380,'[1]1718  Exp_Rev Access'!$F$7:$GK$318,50,FALSE))</f>
        <v/>
      </c>
      <c r="BJ380" s="90" t="str">
        <f>IF(ISNA(VLOOKUP($B380,'[1]1718  Exp_Rev Access'!$F$7:$GK$318,51,FALSE)),"",VLOOKUP($B380,'[1]1718  Exp_Rev Access'!$F$7:$GK$318,51,FALSE))</f>
        <v/>
      </c>
      <c r="BK380" s="90" t="str">
        <f>IF(ISNA(VLOOKUP($B380,'[1]1718  Exp_Rev Access'!$F$7:$GK$318,52,FALSE)),"",VLOOKUP($B380,'[1]1718  Exp_Rev Access'!$F$7:$GK$318,52,FALSE))</f>
        <v/>
      </c>
      <c r="BL380" s="90" t="str">
        <f>IF(ISNA(VLOOKUP($B380,'[1]1718  Exp_Rev Access'!$F$7:$GK$318,53,FALSE)),"",VLOOKUP($B380,'[1]1718  Exp_Rev Access'!$F$7:$GK$318,53,FALSE))</f>
        <v/>
      </c>
      <c r="BM380" s="90" t="str">
        <f>IF(ISNA(VLOOKUP($B380,'[1]1718  Exp_Rev Access'!$F$7:$GK$318,54,FALSE)),"",VLOOKUP($B380,'[1]1718  Exp_Rev Access'!$F$7:$GK$318,54,FALSE))</f>
        <v/>
      </c>
      <c r="BN380" s="90" t="str">
        <f>IF(ISNA(VLOOKUP($B380,'[1]1718  Exp_Rev Access'!$F$7:$GK$318,55,FALSE)),"",VLOOKUP($B380,'[1]1718  Exp_Rev Access'!$F$7:$GK$318,55,FALSE))</f>
        <v/>
      </c>
      <c r="BO380" s="90" t="str">
        <f>IF(ISNA(VLOOKUP($B380,'[1]1718  Exp_Rev Access'!$F$7:$GK$318,56,FALSE)),"",VLOOKUP($B380,'[1]1718  Exp_Rev Access'!$F$7:$GK$318,56,FALSE))</f>
        <v/>
      </c>
      <c r="BP380" s="90" t="str">
        <f>IF(ISNA(VLOOKUP($B380,'[1]1718  Exp_Rev Access'!$F$7:$GK$318,57,FALSE)),"",VLOOKUP($B380,'[1]1718  Exp_Rev Access'!$F$7:$GK$318,57,FALSE))</f>
        <v/>
      </c>
      <c r="BQ380" s="90" t="str">
        <f>IF(ISNA(VLOOKUP($B380,'[1]1718  Exp_Rev Access'!$F$7:$GK$318,58,FALSE)),"",VLOOKUP($B380,'[1]1718  Exp_Rev Access'!$F$7:$GK$318,58,FALSE))</f>
        <v/>
      </c>
      <c r="BR380" s="90" t="str">
        <f>IF(ISNA(VLOOKUP($B380,'[1]1718  Exp_Rev Access'!$F$7:$GK$318,59,FALSE)),"",VLOOKUP($B380,'[1]1718  Exp_Rev Access'!$F$7:$GK$318,59,FALSE))</f>
        <v/>
      </c>
      <c r="BS380" s="90" t="str">
        <f>IF(ISNA(VLOOKUP($B380,'[1]1718  Exp_Rev Access'!$F$7:$GK$318,60,FALSE)),"",VLOOKUP($B380,'[1]1718  Exp_Rev Access'!$F$7:$GK$318,60,FALSE))</f>
        <v/>
      </c>
      <c r="BT380" s="90" t="str">
        <f>IF(ISNA(VLOOKUP($B380,'[1]1718  Exp_Rev Access'!$F$7:$GK$318,61,FALSE)),"",VLOOKUP($B380,'[1]1718  Exp_Rev Access'!$F$7:$GK$318,61,FALSE))</f>
        <v/>
      </c>
      <c r="BU380" s="90" t="str">
        <f>IF(ISNA(VLOOKUP($B380,'[1]1718  Exp_Rev Access'!$F$7:$GK$318,62,FALSE)),"",VLOOKUP($B380,'[1]1718  Exp_Rev Access'!$F$7:$GK$318,62,FALSE))</f>
        <v/>
      </c>
      <c r="BV380" s="56">
        <f t="shared" si="893"/>
        <v>0</v>
      </c>
      <c r="BW380" s="92"/>
      <c r="BX380" s="71"/>
      <c r="BY380" s="90" t="str">
        <f>IF(ISNA(VLOOKUP($B380,'[1]1718  Exp_Rev Access'!$F$7:$GK$318,64,FALSE)),"",VLOOKUP($B380,'[1]1718  Exp_Rev Access'!$F$7:$GK$318,64,FALSE))</f>
        <v/>
      </c>
      <c r="BZ380" s="90" t="str">
        <f>IF(ISNA(VLOOKUP($B380,'[1]1718  Exp_Rev Access'!$F$7:$GK$318,65,FALSE)),"",VLOOKUP($B380,'[1]1718  Exp_Rev Access'!$F$7:$GK$318,65,FALSE))</f>
        <v/>
      </c>
      <c r="CA380" s="90" t="str">
        <f>IF(ISNA(VLOOKUP($B380,'[1]1718  Exp_Rev Access'!$F$7:$GK$318,66,FALSE)),"",VLOOKUP($B380,'[1]1718  Exp_Rev Access'!$F$7:$GK$318,66,FALSE))</f>
        <v/>
      </c>
      <c r="CB380" s="90" t="str">
        <f>IF(ISNA(VLOOKUP($B380,'[1]1718  Exp_Rev Access'!$F$7:$GK$318,67,FALSE)),"",VLOOKUP($B380,'[1]1718  Exp_Rev Access'!$F$7:$GK$318,67,FALSE))</f>
        <v/>
      </c>
      <c r="CC380" s="90" t="str">
        <f>IF(ISNA(VLOOKUP($B380,'[1]1718  Exp_Rev Access'!$F$7:$GK$318,68,FALSE)),"",VLOOKUP($B380,'[1]1718  Exp_Rev Access'!$F$7:$GK$318,68,FALSE))</f>
        <v/>
      </c>
      <c r="CD380" s="90" t="str">
        <f>IF(ISNA(VLOOKUP($B380,'[1]1718  Exp_Rev Access'!$F$7:$GK$318,69,FALSE)),"",VLOOKUP($B380,'[1]1718  Exp_Rev Access'!$F$7:$GK$318,69,FALSE))</f>
        <v/>
      </c>
      <c r="CE380" s="56">
        <f t="shared" si="881"/>
        <v>0</v>
      </c>
      <c r="CF380" s="92"/>
      <c r="CG380" s="78"/>
      <c r="CH380" s="90" t="str">
        <f>IF(ISNA(VLOOKUP($B380,'[1]1718  Exp_Rev Access'!$F$7:$GK$318,$CH$2,FALSE)),"",VLOOKUP($B380,'[1]1718  Exp_Rev Access'!$F$7:$GK$318,$CH$2,FALSE))</f>
        <v/>
      </c>
      <c r="CI380" s="90" t="str">
        <f>IF(ISNA(VLOOKUP($B380,'[1]1718  Exp_Rev Access'!$F$7:$GK$318,$CI$2,FALSE)),"",VLOOKUP($B380,'[1]1718  Exp_Rev Access'!$F$7:$GK$318,$CI$2,FALSE))</f>
        <v/>
      </c>
      <c r="CJ380" s="90" t="str">
        <f>IF(ISNA(VLOOKUP($B380,'[1]1718  Exp_Rev Access'!$F$7:$GK$318,$CJ$2,FALSE)),"",VLOOKUP($B380,'[1]1718  Exp_Rev Access'!$F$7:$GK$318,$CJ$2,FALSE))</f>
        <v/>
      </c>
      <c r="CK380" s="90" t="str">
        <f>IF(ISNA(VLOOKUP($B380,'[1]1718  Exp_Rev Access'!$F$7:$GK$318,$CK$2,FALSE)),"",VLOOKUP($B380,'[1]1718  Exp_Rev Access'!$F$7:$GK$318,$CK$2,FALSE))</f>
        <v/>
      </c>
      <c r="CL380" s="90" t="str">
        <f>IF(ISNA(VLOOKUP($B380,'[1]1718  Exp_Rev Access'!$F$7:$GK$318,$CL$2,FALSE)),"",VLOOKUP($B380,'[1]1718  Exp_Rev Access'!$F$7:$GK$318,$CL$2,FALSE))</f>
        <v/>
      </c>
      <c r="CM380" s="90" t="str">
        <f>IF(ISNA(VLOOKUP($B380,'[1]1718  Exp_Rev Access'!$F$7:$GK$318,$CM$2,FALSE)),"",VLOOKUP($B380,'[1]1718  Exp_Rev Access'!$F$7:$GK$318,$CM$2,FALSE))</f>
        <v/>
      </c>
      <c r="CN380" s="90" t="str">
        <f>IF(ISNA(VLOOKUP($B380,'[1]1718  Exp_Rev Access'!$F$7:$GK$318,$CN$2,FALSE)),"",VLOOKUP($B380,'[1]1718  Exp_Rev Access'!$F$7:$GK$318,$CN$2,FALSE))</f>
        <v/>
      </c>
      <c r="CO380" s="90" t="str">
        <f>IF(ISNA(VLOOKUP($B380,'[1]1718  Exp_Rev Access'!$F$7:$GK$318,$CO$2,FALSE)),"",VLOOKUP($B380,'[1]1718  Exp_Rev Access'!$F$7:$GK$318,$CO$2,FALSE))</f>
        <v/>
      </c>
      <c r="CP380" s="90" t="str">
        <f>IF(ISNA(VLOOKUP($B380,'[1]1718  Exp_Rev Access'!$F$7:$GK$318,$CP$2,FALSE)),"",VLOOKUP($B380,'[1]1718  Exp_Rev Access'!$F$7:$GK$318,$CP$2,FALSE))</f>
        <v/>
      </c>
      <c r="CQ380" s="90" t="str">
        <f>IF(ISNA(VLOOKUP($B380,'[1]1718  Exp_Rev Access'!$F$7:$GK$318,$CQ$2,FALSE)),"",VLOOKUP($B380,'[1]1718  Exp_Rev Access'!$F$7:$GK$318,$CQ$2,FALSE))</f>
        <v/>
      </c>
      <c r="CR380" s="90" t="str">
        <f>IF(ISNA(VLOOKUP($B380,'[1]1718  Exp_Rev Access'!$F$7:$GK$318,$CR$2,FALSE)),"",VLOOKUP($B380,'[1]1718  Exp_Rev Access'!$F$7:$GK$318,$CR$2,FALSE))</f>
        <v/>
      </c>
      <c r="CS380" s="90" t="str">
        <f>IF(ISNA(VLOOKUP($B380,'[1]1718  Exp_Rev Access'!$F$7:$GK$318,$CS$2,FALSE)),"",VLOOKUP($B380,'[1]1718  Exp_Rev Access'!$F$7:$GK$318,$CS$2,FALSE))</f>
        <v/>
      </c>
      <c r="CT380" s="90" t="str">
        <f>IF(ISNA(VLOOKUP($B380,'[1]1718  Exp_Rev Access'!$F$7:$GK$318,$CT$2,FALSE)),"",VLOOKUP($B380,'[1]1718  Exp_Rev Access'!$F$7:$GK$318,$CT$2,FALSE))</f>
        <v/>
      </c>
      <c r="CU380" s="90" t="str">
        <f>IF(ISNA(VLOOKUP($B380,'[1]1718  Exp_Rev Access'!$F$7:$GK$318,$CU$2,FALSE)),"",VLOOKUP($B380,'[1]1718  Exp_Rev Access'!$F$7:$GK$318,$CU$2,FALSE))</f>
        <v/>
      </c>
      <c r="CV380" s="90" t="str">
        <f>IF(ISNA(VLOOKUP($B380,'[1]1718  Exp_Rev Access'!$F$7:$GK$318,$CV$2,FALSE)),"",VLOOKUP($B380,'[1]1718  Exp_Rev Access'!$F$7:$GK$318,$CV$2,FALSE))</f>
        <v/>
      </c>
      <c r="CW380" s="90" t="str">
        <f>IF(ISNA(VLOOKUP($B380,'[1]1718  Exp_Rev Access'!$F$7:$GK$318,$CW$2,FALSE)),"",VLOOKUP($B380,'[1]1718  Exp_Rev Access'!$F$7:$GK$318,$CW$2,FALSE))</f>
        <v/>
      </c>
      <c r="CX380" s="90" t="str">
        <f>IF(ISNA(VLOOKUP($B380,'[1]1718  Exp_Rev Access'!$F$7:$GK$318,$CX$2,FALSE)),"",VLOOKUP($B380,'[1]1718  Exp_Rev Access'!$F$7:$GK$318,$CX$2,FALSE))</f>
        <v/>
      </c>
      <c r="CY380" s="90" t="str">
        <f>IF(ISNA(VLOOKUP($B380,'[1]1718  Exp_Rev Access'!$F$7:$GK$318,$CY$2,FALSE)),"",VLOOKUP($B380,'[1]1718  Exp_Rev Access'!$F$7:$GK$318,$CY$2,FALSE))</f>
        <v/>
      </c>
      <c r="CZ380" s="90" t="str">
        <f>IF(ISNA(VLOOKUP($B380,'[1]1718  Exp_Rev Access'!$F$7:$GK$318,$CZ$2,FALSE)),"",VLOOKUP($B380,'[1]1718  Exp_Rev Access'!$F$7:$GK$318,$CZ$2,FALSE))</f>
        <v/>
      </c>
      <c r="DA380" s="90" t="str">
        <f>IF(ISNA(VLOOKUP($B380,'[1]1718  Exp_Rev Access'!$F$7:$GK$318,$DA$2,FALSE)),"",VLOOKUP($B380,'[1]1718  Exp_Rev Access'!$F$7:$GK$318,$DA$2,FALSE))</f>
        <v/>
      </c>
      <c r="DB380" s="90" t="str">
        <f>IF(ISNA(VLOOKUP($B380,'[1]1718  Exp_Rev Access'!$F$7:$GK$318,$DB$2,FALSE)),"",VLOOKUP($B380,'[1]1718  Exp_Rev Access'!$F$7:$GK$318,$DB$2,FALSE))</f>
        <v/>
      </c>
      <c r="DC380" s="90" t="str">
        <f>IF(ISNA(VLOOKUP($B380,'[1]1718  Exp_Rev Access'!$F$7:$GK$318,$DC$2,FALSE)),"",VLOOKUP($B380,'[1]1718  Exp_Rev Access'!$F$7:$GK$318,$DC$2,FALSE))</f>
        <v/>
      </c>
      <c r="DD380" s="90" t="str">
        <f>IF(ISNA(VLOOKUP($B380,'[1]1718  Exp_Rev Access'!$F$7:$GK$318,$DD$2,FALSE)),"",VLOOKUP($B380,'[1]1718  Exp_Rev Access'!$F$7:$GK$318,$DD$2,FALSE))</f>
        <v/>
      </c>
      <c r="DE380" s="90" t="str">
        <f>IF(ISNA(VLOOKUP($B380,'[1]1718  Exp_Rev Access'!$F$7:$GK$318,$DE$2,FALSE)),"",VLOOKUP($B380,'[1]1718  Exp_Rev Access'!$F$7:$GK$318,$DE$2,FALSE))</f>
        <v/>
      </c>
      <c r="DF380" s="90" t="str">
        <f>IF(ISNA(VLOOKUP($B380,'[1]1718  Exp_Rev Access'!$F$7:$GK$318,$DF$2,FALSE)),"",VLOOKUP($B380,'[1]1718  Exp_Rev Access'!$F$7:$GK$318,$DF$2,FALSE))</f>
        <v/>
      </c>
      <c r="DG380" s="90" t="str">
        <f>IF(ISNA(VLOOKUP($B380,'[1]1718  Exp_Rev Access'!$F$7:$GK$318,$DG$2,FALSE)),"",VLOOKUP($B380,'[1]1718  Exp_Rev Access'!$F$7:$GK$318,$DG$2,FALSE))</f>
        <v/>
      </c>
      <c r="DH380" s="90" t="str">
        <f>IF(ISNA(VLOOKUP($B380,'[1]1718  Exp_Rev Access'!$F$7:$GK$318,$DH$2,FALSE)),"",VLOOKUP($B380,'[1]1718  Exp_Rev Access'!$F$7:$GK$318,$DH$2,FALSE))</f>
        <v/>
      </c>
      <c r="DI380" s="90" t="str">
        <f>IF(ISNA(VLOOKUP($B380,'[1]1718  Exp_Rev Access'!$F$7:$GK$318,$DI$2,FALSE)),"",VLOOKUP($B380,'[1]1718  Exp_Rev Access'!$F$7:$GK$318,$DI$2,FALSE))</f>
        <v/>
      </c>
      <c r="DJ380" s="90" t="str">
        <f>IF(ISNA(VLOOKUP($B380,'[1]1718  Exp_Rev Access'!$F$7:$GK$318,$DJ$2,FALSE)),"",VLOOKUP($B380,'[1]1718  Exp_Rev Access'!$F$7:$GK$318,$DJ$2,FALSE))</f>
        <v/>
      </c>
      <c r="DK380" s="90" t="str">
        <f>IF(ISNA(VLOOKUP($B380,'[1]1718  Exp_Rev Access'!$F$7:$GK$318,$DK$2,FALSE)),"",VLOOKUP($B380,'[1]1718  Exp_Rev Access'!$F$7:$GK$318,$DK$2,FALSE))</f>
        <v/>
      </c>
      <c r="DL380" s="90" t="str">
        <f>IF(ISNA(VLOOKUP($B380,'[1]1718  Exp_Rev Access'!$F$7:$GK$318,$DL$2,FALSE)),"",VLOOKUP($B380,'[1]1718  Exp_Rev Access'!$F$7:$GK$318,$DL$2,FALSE))</f>
        <v/>
      </c>
      <c r="DM380" s="90" t="str">
        <f>IF(ISNA(VLOOKUP($B380,'[1]1718  Exp_Rev Access'!$F$7:$GK$318,$DM$2,FALSE)),"",VLOOKUP($B380,'[1]1718  Exp_Rev Access'!$F$7:$GK$318,$DM$2,FALSE))</f>
        <v/>
      </c>
      <c r="DN380" s="90" t="str">
        <f>IF(ISNA(VLOOKUP($B380,'[1]1718  Exp_Rev Access'!$F$7:$GK$318,$DN$2,FALSE)),"",VLOOKUP($B380,'[1]1718  Exp_Rev Access'!$F$7:$GK$318,$DN$2,FALSE))</f>
        <v/>
      </c>
      <c r="DO380" s="90" t="str">
        <f>IF(ISNA(VLOOKUP($B380,'[1]1718  Exp_Rev Access'!$F$7:$GK$318,$DO$2,FALSE)),"",VLOOKUP($B380,'[1]1718  Exp_Rev Access'!$F$7:$GK$318,$DO$2,FALSE))</f>
        <v/>
      </c>
      <c r="DP380" s="90" t="str">
        <f>IF(ISNA(VLOOKUP($B380,'[1]1718  Exp_Rev Access'!$F$7:$GK$318,$DP$2,FALSE)),"",VLOOKUP($B380,'[1]1718  Exp_Rev Access'!$F$7:$GK$318,$DP$2,FALSE))</f>
        <v/>
      </c>
      <c r="DQ380" s="90" t="str">
        <f>IF(ISNA(VLOOKUP($B380,'[1]1718  Exp_Rev Access'!$F$7:$GK$318,$DQ$2,FALSE)),"",VLOOKUP($B380,'[1]1718  Exp_Rev Access'!$F$7:$GK$318,$DQ$2,FALSE))</f>
        <v/>
      </c>
      <c r="DR380" s="90" t="str">
        <f>IF(ISNA(VLOOKUP($B380,'[1]1718  Exp_Rev Access'!$F$7:$GK$318,$DR$2,FALSE)),"",VLOOKUP($B380,'[1]1718  Exp_Rev Access'!$F$7:$GK$318,$DR$2,FALSE))</f>
        <v/>
      </c>
      <c r="DS380" s="90" t="str">
        <f>IF(ISNA(VLOOKUP($B380,'[1]1718  Exp_Rev Access'!$F$7:$GK$318,$DS$2,FALSE)),"",VLOOKUP($B380,'[1]1718  Exp_Rev Access'!$F$7:$GK$318,$DS$2,FALSE))</f>
        <v/>
      </c>
      <c r="DT380" s="90" t="str">
        <f>IF(ISNA(VLOOKUP($B380,'[1]1718  Exp_Rev Access'!$F$7:$GK$318,$DT$2,FALSE)),"",VLOOKUP($B380,'[1]1718  Exp_Rev Access'!$F$7:$GK$318,$DT$2,FALSE))</f>
        <v/>
      </c>
      <c r="DU380" s="90" t="str">
        <f>IF(ISNA(VLOOKUP($B380,'[1]1718  Exp_Rev Access'!$F$7:$GK$318,$DU$2,FALSE)),"",VLOOKUP($B380,'[1]1718  Exp_Rev Access'!$F$7:$GK$318,$DU$2,FALSE))</f>
        <v/>
      </c>
      <c r="DV380" s="90" t="str">
        <f>IF(ISNA(VLOOKUP($B380,'[1]1718  Exp_Rev Access'!$F$7:$GK$318,$DV$2,FALSE)),"",VLOOKUP($B380,'[1]1718  Exp_Rev Access'!$F$7:$GK$318,$DV$2,FALSE))</f>
        <v/>
      </c>
      <c r="DW380" s="90" t="str">
        <f>IF(ISNA(VLOOKUP($B380,'[1]1718  Exp_Rev Access'!$F$7:$GK$318,$DW$2,FALSE)),"",VLOOKUP($B380,'[1]1718  Exp_Rev Access'!$F$7:$GK$318,$DW$2,FALSE))</f>
        <v/>
      </c>
      <c r="DX380" s="90" t="str">
        <f>IF(ISNA(VLOOKUP($B380,'[1]1718  Exp_Rev Access'!$F$7:$GK$318,$DX$2,FALSE)),"",VLOOKUP($B380,'[1]1718  Exp_Rev Access'!$F$7:$GK$318,$DX$2,FALSE))</f>
        <v/>
      </c>
      <c r="DY380" s="90" t="str">
        <f>IF(ISNA(VLOOKUP($B380,'[1]1718  Exp_Rev Access'!$F$7:$GK$318,$DY$2,FALSE)),"",VLOOKUP($B380,'[1]1718  Exp_Rev Access'!$F$7:$GK$318,$DY$2,FALSE))</f>
        <v/>
      </c>
      <c r="DZ380" s="90" t="str">
        <f>IF(ISNA(VLOOKUP($B380,'[1]1718  Exp_Rev Access'!$F$7:$GK$318,$DZ$2,FALSE)),"",VLOOKUP($B380,'[1]1718  Exp_Rev Access'!$F$7:$GK$318,$DZ$2,FALSE))</f>
        <v/>
      </c>
      <c r="EA380" s="90" t="str">
        <f>IF(ISNA(VLOOKUP($B380,'[1]1718  Exp_Rev Access'!$F$7:$GK$318,$EA$2,FALSE)),"",VLOOKUP($B380,'[1]1718  Exp_Rev Access'!$F$7:$GK$318,$EA$2,FALSE))</f>
        <v/>
      </c>
      <c r="EB380" s="90" t="str">
        <f>IF(ISNA(VLOOKUP($B380,'[1]1718  Exp_Rev Access'!$F$7:$GK$318,$EB$2,FALSE)),"",VLOOKUP($B380,'[1]1718  Exp_Rev Access'!$F$7:$GK$318,$EB$2,FALSE))</f>
        <v/>
      </c>
      <c r="EC380" s="90" t="str">
        <f>IF(ISNA(VLOOKUP($B380,'[1]1718  Exp_Rev Access'!$F$7:$GK$318,$EC$2,FALSE)),"",VLOOKUP($B380,'[1]1718  Exp_Rev Access'!$F$7:$GK$318,$EC$2,FALSE))</f>
        <v/>
      </c>
      <c r="ED380" s="90" t="str">
        <f>IF(ISNA(VLOOKUP($B380,'[1]1718  Exp_Rev Access'!$F$7:$GK$318,$ED$2,FALSE)),"",VLOOKUP($B380,'[1]1718  Exp_Rev Access'!$F$7:$GK$318,$ED$2,FALSE))</f>
        <v/>
      </c>
      <c r="EE380" s="90" t="str">
        <f>IF(ISNA(VLOOKUP($B380,'[1]1718  Exp_Rev Access'!$F$7:$GK$318,$EE$2,FALSE)),"",VLOOKUP($B380,'[1]1718  Exp_Rev Access'!$F$7:$GK$318,$EE$2,FALSE))</f>
        <v/>
      </c>
      <c r="EF380" s="90" t="str">
        <f>IF(ISNA(VLOOKUP($B380,'[1]1718  Exp_Rev Access'!$F$7:$GK$318,$EF$2,FALSE)),"",VLOOKUP($B380,'[1]1718  Exp_Rev Access'!$F$7:$GK$318,$EF$2,FALSE))</f>
        <v/>
      </c>
      <c r="EG380" s="90" t="str">
        <f>IF(ISNA(VLOOKUP($B380,'[1]1718  Exp_Rev Access'!$F$7:$GK$318,$EG$2,FALSE)),"",VLOOKUP($B380,'[1]1718  Exp_Rev Access'!$F$7:$GK$318,$EG$2,FALSE))</f>
        <v/>
      </c>
      <c r="EH380" s="90" t="str">
        <f>IF(ISNA(VLOOKUP($B380,'[1]1718  Exp_Rev Access'!$F$7:$GK$318,$EH$2,FALSE)),"",VLOOKUP($B380,'[1]1718  Exp_Rev Access'!$F$7:$GK$318,$EH$2,FALSE))</f>
        <v/>
      </c>
      <c r="EI380" s="90" t="str">
        <f>IF(ISNA(VLOOKUP($B380,'[1]1718  Exp_Rev Access'!$F$7:$GK$318,$EI$2,FALSE)),"",VLOOKUP($B380,'[1]1718  Exp_Rev Access'!$F$7:$GK$318,$EI$2,FALSE))</f>
        <v/>
      </c>
      <c r="EJ380" s="90" t="str">
        <f>IF(ISNA(VLOOKUP($B380,'[1]1718  Exp_Rev Access'!$F$7:$GK$318,$EJ$2,FALSE)),"",VLOOKUP($B380,'[1]1718  Exp_Rev Access'!$F$7:$GK$318,$EJ$2,FALSE))</f>
        <v/>
      </c>
      <c r="EK380" s="90" t="str">
        <f>IF(ISNA(VLOOKUP($B380,'[1]1718  Exp_Rev Access'!$F$7:$GK$318,$EK$2,FALSE)),"",VLOOKUP($B380,'[1]1718  Exp_Rev Access'!$F$7:$GK$318,$EK$2,FALSE))</f>
        <v/>
      </c>
      <c r="EL380" s="90" t="str">
        <f>IF(ISNA(VLOOKUP($B380,'[1]1718  Exp_Rev Access'!$F$7:$GK$318,$EL$2,FALSE)),"",VLOOKUP($B380,'[1]1718  Exp_Rev Access'!$F$7:$GK$318,$EL$2,FALSE))</f>
        <v/>
      </c>
      <c r="EM380" s="90" t="str">
        <f>IF(ISNA(VLOOKUP($B380,'[1]1718  Exp_Rev Access'!$F$7:$GK$318,$EM$2,FALSE)),"",VLOOKUP($B380,'[1]1718  Exp_Rev Access'!$F$7:$GK$318,$EM$2,FALSE))</f>
        <v/>
      </c>
      <c r="EN380" s="90" t="str">
        <f>IF(ISNA(VLOOKUP($B380,'[1]1718  Exp_Rev Access'!$F$7:$GK$318,$EN$2,FALSE)),"",VLOOKUP($B380,'[1]1718  Exp_Rev Access'!$F$7:$GK$318,$EN$2,FALSE))</f>
        <v/>
      </c>
      <c r="EO380" s="90" t="str">
        <f>IF(ISNA(VLOOKUP($B380,'[1]1718  Exp_Rev Access'!$F$7:$GK$318,$EO$2,FALSE)),"",VLOOKUP($B380,'[1]1718  Exp_Rev Access'!$F$7:$GK$318,$EO$2,FALSE))</f>
        <v/>
      </c>
      <c r="EP380" s="90" t="str">
        <f>IF(ISNA(VLOOKUP($B380,'[1]1718  Exp_Rev Access'!$F$7:$GK$318,$EP$2,FALSE)),"",VLOOKUP($B380,'[1]1718  Exp_Rev Access'!$F$7:$GK$318,$EP$2,FALSE))</f>
        <v/>
      </c>
      <c r="EQ380" s="90" t="str">
        <f>IF(ISNA(VLOOKUP($B380,'[1]1718  Exp_Rev Access'!$F$7:$GK$318,$EQ$2,FALSE)),"",VLOOKUP($B380,'[1]1718  Exp_Rev Access'!$F$7:$GK$318,$EQ$2,FALSE))</f>
        <v/>
      </c>
      <c r="ER380" s="90" t="str">
        <f>IF(ISNA(VLOOKUP($B380,'[1]1718  Exp_Rev Access'!$F$7:$GK$318,$ER$2,FALSE)),"",VLOOKUP($B380,'[1]1718  Exp_Rev Access'!$F$7:$GK$318,$ER$2,FALSE))</f>
        <v/>
      </c>
      <c r="ES380" s="90" t="str">
        <f>IF(ISNA(VLOOKUP($B380,'[1]1718  Exp_Rev Access'!$F$7:$GK$318,$ES$2,FALSE)),"",VLOOKUP($B380,'[1]1718  Exp_Rev Access'!$F$7:$GK$318,$ES$2,FALSE))</f>
        <v/>
      </c>
      <c r="ET380" s="90" t="str">
        <f>IF(ISNA(VLOOKUP($B380,'[1]1718  Exp_Rev Access'!$F$7:$GK$318,$ET$2,FALSE)),"",VLOOKUP($B380,'[1]1718  Exp_Rev Access'!$F$7:$GK$318,$ET$2,FALSE))</f>
        <v/>
      </c>
      <c r="EU380" s="90" t="str">
        <f>IF(ISNA(VLOOKUP($B380,'[1]1718  Exp_Rev Access'!$F$7:$GK$318,$EU$2,FALSE)),"",VLOOKUP($B380,'[1]1718  Exp_Rev Access'!$F$7:$GK$318,$EU$2,FALSE))</f>
        <v/>
      </c>
      <c r="EV380" s="90" t="str">
        <f>IF(ISNA(VLOOKUP($B380,'[1]1718  Exp_Rev Access'!$F$7:$GK$318,$EV$2,FALSE)),"",VLOOKUP($B380,'[1]1718  Exp_Rev Access'!$F$7:$GK$318,$EV$2,FALSE))</f>
        <v/>
      </c>
      <c r="EW380" s="90" t="str">
        <f>IF(ISNA(VLOOKUP($B380,'[1]1718  Exp_Rev Access'!$F$7:$GK$318,$EW$2,FALSE)),"",VLOOKUP($B380,'[1]1718  Exp_Rev Access'!$F$7:$GK$318,$EW$2,FALSE))</f>
        <v/>
      </c>
      <c r="EX380" s="90" t="str">
        <f>IF(ISNA(VLOOKUP($B380,'[1]1718  Exp_Rev Access'!$F$7:$GK$318,$EX$2,FALSE)),"",VLOOKUP($B380,'[1]1718  Exp_Rev Access'!$F$7:$GK$318,$EX$2,FALSE))</f>
        <v/>
      </c>
      <c r="EY380" s="90" t="str">
        <f>IF(ISNA(VLOOKUP($B380,'[1]1718  Exp_Rev Access'!$F$7:$GK$318,$EY$2,FALSE)),"",VLOOKUP($B380,'[1]1718  Exp_Rev Access'!$F$7:$GK$318,$EY$2,FALSE))</f>
        <v/>
      </c>
      <c r="EZ380" s="90" t="str">
        <f>IF(ISNA(VLOOKUP($B380,'[1]1718  Exp_Rev Access'!$F$7:$GK$318,$EZ$2,FALSE)),"",VLOOKUP($B380,'[1]1718  Exp_Rev Access'!$F$7:$GK$318,$EZ$2,FALSE))</f>
        <v/>
      </c>
      <c r="FA380" s="90" t="str">
        <f>IF(ISNA(VLOOKUP($B380,'[1]1718  Exp_Rev Access'!$F$7:$GK$318,$FA$2,FALSE)),"",VLOOKUP($B380,'[1]1718  Exp_Rev Access'!$F$7:$GK$318,$FA$2,FALSE))</f>
        <v/>
      </c>
      <c r="FB380" s="90" t="str">
        <f>IF(ISNA(VLOOKUP($B380,'[1]1718  Exp_Rev Access'!$F$7:$GK$318,$FB$2,FALSE)),"",VLOOKUP($B380,'[1]1718  Exp_Rev Access'!$F$7:$GK$318,$FB$2,FALSE))</f>
        <v/>
      </c>
      <c r="FC380" s="90" t="str">
        <f>IF(ISNA(VLOOKUP($B380,'[1]1718  Exp_Rev Access'!$F$7:$GK$318,$FC$2,FALSE)),"",VLOOKUP($B380,'[1]1718  Exp_Rev Access'!$F$7:$GK$318,$FC$2,FALSE))</f>
        <v/>
      </c>
      <c r="FD380" s="90" t="str">
        <f>IF(ISNA(VLOOKUP($B380,'[1]1718  Exp_Rev Access'!$F$7:$GK$318,$FD$2,FALSE)),"",VLOOKUP($B380,'[1]1718  Exp_Rev Access'!$F$7:$GK$318,$FD$2,FALSE))</f>
        <v/>
      </c>
      <c r="FE380" s="90" t="str">
        <f>IF(ISNA(VLOOKUP($B380,'[1]1718  Exp_Rev Access'!$F$7:$GK$318,$FE$2,FALSE)),"",VLOOKUP($B380,'[1]1718  Exp_Rev Access'!$F$7:$GK$318,$FE$2,FALSE))</f>
        <v/>
      </c>
      <c r="FF380" s="90" t="str">
        <f>IF(ISNA(VLOOKUP($B380,'[1]1718  Exp_Rev Access'!$F$7:$GK$318,$FF$2,FALSE)),"",VLOOKUP($B380,'[1]1718  Exp_Rev Access'!$F$7:$GK$318,$FF$2,FALSE))</f>
        <v/>
      </c>
      <c r="FG380" s="90" t="str">
        <f>IF(ISNA(VLOOKUP($B380,'[1]1718  Exp_Rev Access'!$F$7:$GK$318,$FG$2,FALSE)),"",VLOOKUP($B380,'[1]1718  Exp_Rev Access'!$F$7:$GK$318,$FG$2,FALSE))</f>
        <v/>
      </c>
      <c r="FH380" s="90" t="str">
        <f>IF(ISNA(VLOOKUP($B380,'[1]1718  Exp_Rev Access'!$F$7:$GK$318,$FH$2,FALSE)),"",VLOOKUP($B380,'[1]1718  Exp_Rev Access'!$F$7:$GK$318,$FH$2,FALSE))</f>
        <v/>
      </c>
      <c r="FI380" s="90" t="str">
        <f>IF(ISNA(VLOOKUP($B380,'[1]1718  Exp_Rev Access'!$F$7:$GK$318,$FI$2,FALSE)),"",VLOOKUP($B380,'[1]1718  Exp_Rev Access'!$F$7:$GK$318,$FI$2,FALSE))</f>
        <v/>
      </c>
      <c r="FJ380" s="90" t="str">
        <f>IF(ISNA(VLOOKUP($B380,'[1]1718  Exp_Rev Access'!$F$7:$GK$318,$FJ$2,FALSE)),"",VLOOKUP($B380,'[1]1718  Exp_Rev Access'!$F$7:$GK$318,$FJ$2,FALSE))</f>
        <v/>
      </c>
      <c r="FK380" s="90" t="str">
        <f>IF(ISNA(VLOOKUP($B380,'[1]1718  Exp_Rev Access'!$F$7:$GK$318,$FK$2,FALSE)),"",VLOOKUP($B380,'[1]1718  Exp_Rev Access'!$F$7:$GK$318,$FK$2,FALSE))</f>
        <v/>
      </c>
      <c r="FL380" s="90" t="str">
        <f>IF(ISNA(VLOOKUP($B380,'[1]1718  Exp_Rev Access'!$F$7:$GK$318,$FL$2,FALSE)),"",VLOOKUP($B380,'[1]1718  Exp_Rev Access'!$F$7:$GK$318,$FL$2,FALSE))</f>
        <v/>
      </c>
      <c r="FM380" s="90" t="str">
        <f>IF(ISNA(VLOOKUP($B380,'[1]1718  Exp_Rev Access'!$F$7:$GK$318,$FM$2,FALSE)),"",VLOOKUP($B380,'[1]1718  Exp_Rev Access'!$F$7:$GK$318,$FM$2,FALSE))</f>
        <v/>
      </c>
      <c r="FN380" s="90" t="str">
        <f>IF(ISNA(VLOOKUP($B380,'[1]1718  Exp_Rev Access'!$F$7:$GK$318,$FN$2,FALSE)),"",VLOOKUP($B380,'[1]1718  Exp_Rev Access'!$F$7:$GK$318,$FN$2,FALSE))</f>
        <v/>
      </c>
      <c r="FO380" s="90" t="str">
        <f>IF(ISNA(VLOOKUP($B380,'[1]1718  Exp_Rev Access'!$F$7:$GK$318,$FO$2,FALSE)),"",VLOOKUP($B380,'[1]1718  Exp_Rev Access'!$F$7:$GK$318,$FO$2,FALSE))</f>
        <v/>
      </c>
      <c r="FP380" s="90" t="str">
        <f>IF(ISNA(VLOOKUP($B380,'[1]1718  Exp_Rev Access'!$F$7:$GK$318,$FP$2,FALSE)),"",VLOOKUP($B380,'[1]1718  Exp_Rev Access'!$F$7:$GK$318,$FP$2,FALSE))</f>
        <v/>
      </c>
      <c r="FQ380" s="90" t="str">
        <f>IF(ISNA(VLOOKUP($B380,'[1]1718  Exp_Rev Access'!$F$7:$GK$318,$FQ$2,FALSE)),"",VLOOKUP($B380,'[1]1718  Exp_Rev Access'!$F$7:$GK$318,$FQ$2,FALSE))</f>
        <v/>
      </c>
      <c r="FR380" s="90" t="str">
        <f>IF(ISNA(VLOOKUP($B380,'[1]1718  Exp_Rev Access'!$F$7:$GK$318,$FR$2,FALSE)),"",VLOOKUP($B380,'[1]1718  Exp_Rev Access'!$F$7:$GK$318,$FR$2,FALSE))</f>
        <v/>
      </c>
      <c r="FS380" s="56"/>
      <c r="FT380" s="92"/>
      <c r="FU380" s="94"/>
      <c r="FV380" s="95" t="str">
        <f>IF(ISNA(VLOOKUP($B380,'[1]1718  Exp_Rev Access'!$F$7:$GK$318,$FV$2,FALSE)),"",VLOOKUP($B380,'[1]1718  Exp_Rev Access'!$F$7:$GK$318,$FV$2,FALSE))</f>
        <v/>
      </c>
      <c r="FW380" s="95" t="str">
        <f>IF(ISNA(VLOOKUP($B380,'[1]1718  Exp_Rev Access'!$F$7:$GK$318,$FW$2,FALSE)),"",VLOOKUP($B380,'[1]1718  Exp_Rev Access'!$F$7:$GK$318,$FW$2,FALSE))</f>
        <v/>
      </c>
      <c r="FX380" s="95" t="str">
        <f>IF(ISNA(VLOOKUP($B380,'[1]1718  Exp_Rev Access'!$F$7:$GK$318,$FX$2,FALSE)),"",VLOOKUP($B380,'[1]1718  Exp_Rev Access'!$F$7:$GK$318,$FX$2,FALSE))</f>
        <v/>
      </c>
      <c r="FY380" s="95" t="str">
        <f>IF(ISNA(VLOOKUP($B380,'[1]1718  Exp_Rev Access'!$F$7:$GK$318,$FY$2,FALSE)),"",VLOOKUP($B380,'[1]1718  Exp_Rev Access'!$F$7:$GK$318,$FY$2,FALSE))</f>
        <v/>
      </c>
      <c r="FZ380" s="95" t="str">
        <f>IF(ISNA(VLOOKUP($B380,'[1]1718  Exp_Rev Access'!$F$7:$GK$318,$FZ$2,FALSE)),"",VLOOKUP($B380,'[1]1718  Exp_Rev Access'!$F$7:$GK$318,$FZ$2,FALSE))</f>
        <v/>
      </c>
      <c r="GA380" s="95" t="str">
        <f>IF(ISNA(VLOOKUP($B380,'[1]1718  Exp_Rev Access'!$F$7:$GK$318,$GA$2,FALSE)),"",VLOOKUP($B380,'[1]1718  Exp_Rev Access'!$F$7:$GK$318,$GA$2,FALSE))</f>
        <v/>
      </c>
      <c r="GB380" s="95" t="str">
        <f>IF(ISNA(VLOOKUP($B380,'[1]1718  Exp_Rev Access'!$F$7:$GK$318,$GB$2,FALSE)),"",VLOOKUP($B380,'[1]1718  Exp_Rev Access'!$F$7:$GK$318,$GB$2,FALSE))</f>
        <v/>
      </c>
      <c r="GC380" s="95" t="str">
        <f>IF(ISNA(VLOOKUP($B380,'[1]1718  Exp_Rev Access'!$F$7:$GK$318,$GC$2,FALSE)),"",VLOOKUP($B380,'[1]1718  Exp_Rev Access'!$F$7:$GK$318,$GC$2,FALSE))</f>
        <v/>
      </c>
      <c r="GD380" s="95" t="str">
        <f>IF(ISNA(VLOOKUP($B380,'[1]1718  Exp_Rev Access'!$F$7:$GK$318,$GD$2,FALSE)),"",VLOOKUP($B380,'[1]1718  Exp_Rev Access'!$F$7:$GK$318,$GD$2,FALSE))</f>
        <v/>
      </c>
      <c r="GE380" s="95" t="str">
        <f>IF(ISNA(VLOOKUP($B380,'[1]1718  Exp_Rev Access'!$F$7:$GK$318,$GE$2,FALSE)),"",VLOOKUP($B380,'[1]1718  Exp_Rev Access'!$F$7:$GK$318,$GE$2,FALSE))</f>
        <v/>
      </c>
      <c r="GF380" s="95" t="str">
        <f>IF(ISNA(VLOOKUP($B380,'[1]1718  Exp_Rev Access'!$F$7:$GK$318,$GF$2,FALSE)),"",VLOOKUP($B380,'[1]1718  Exp_Rev Access'!$F$7:$GK$318,$GF$2,FALSE))</f>
        <v/>
      </c>
      <c r="GG380" s="95" t="str">
        <f>IF(ISNA(VLOOKUP($B380,'[1]1718  Exp_Rev Access'!$F$7:$GK$318,$GG$2,FALSE)),"",VLOOKUP($B380,'[1]1718  Exp_Rev Access'!$F$7:$GK$318,$GG$2,FALSE))</f>
        <v/>
      </c>
      <c r="GH380" s="95" t="str">
        <f>IF(ISNA(VLOOKUP($B380,'[1]1718  Exp_Rev Access'!$F$7:$GK$318,$GH$2,FALSE)),"",VLOOKUP($B380,'[1]1718  Exp_Rev Access'!$F$7:$GK$318,$GH$2,FALSE))</f>
        <v/>
      </c>
      <c r="GI380" s="95" t="str">
        <f>IF(ISNA(VLOOKUP($B380,'[1]1718  Exp_Rev Access'!$F$7:$GK$318,$GI$2,FALSE)),"",VLOOKUP($B380,'[1]1718  Exp_Rev Access'!$F$7:$GK$318,$GI$2,FALSE))</f>
        <v/>
      </c>
      <c r="GJ380" s="95" t="str">
        <f>IF(ISNA(VLOOKUP($B380,'[1]1718  Exp_Rev Access'!$F$7:$GK$318,$GJ$2,FALSE)),"",VLOOKUP($B380,'[1]1718  Exp_Rev Access'!$F$7:$GK$318,$GJ$2,FALSE))</f>
        <v/>
      </c>
      <c r="GK380" s="95" t="str">
        <f>IF(ISNA(VLOOKUP($B380,'[1]1718  Exp_Rev Access'!$F$7:$GK$318,$GK$2,FALSE)),"",VLOOKUP($B380,'[1]1718  Exp_Rev Access'!$F$7:$GK$318,$GK$2,FALSE))</f>
        <v/>
      </c>
      <c r="GL380" s="95" t="str">
        <f>IF(ISNA(VLOOKUP($B380,'[1]1718  Exp_Rev Access'!$F$7:$GK$318,$GL$2,FALSE)),"",VLOOKUP($B380,'[1]1718  Exp_Rev Access'!$F$7:$GK$318,$GL$2,FALSE))</f>
        <v/>
      </c>
      <c r="GM380" s="95" t="str">
        <f>IF(ISNA(VLOOKUP($B380,'[1]1718  Exp_Rev Access'!$F$7:$GK$318,$GM$2,FALSE)),"",VLOOKUP($B380,'[1]1718  Exp_Rev Access'!$F$7:$GK$318,$GM$2,FALSE))</f>
        <v/>
      </c>
      <c r="GN380" s="95" t="str">
        <f>IF(ISNA(VLOOKUP($B380,'[1]1718  Exp_Rev Access'!$F$7:$GK$318,$GN$2,FALSE)),"",VLOOKUP($B380,'[1]1718  Exp_Rev Access'!$F$7:$GK$318,$GN$2,FALSE))</f>
        <v/>
      </c>
      <c r="GO380" s="95" t="str">
        <f>IF(ISNA(VLOOKUP($B380,'[1]1718  Exp_Rev Access'!$F$7:$GK$318,$GO$2,FALSE)),"",VLOOKUP($B380,'[1]1718  Exp_Rev Access'!$F$7:$GK$318,$GO$2,FALSE))</f>
        <v/>
      </c>
      <c r="GP380" s="95" t="str">
        <f>IF(ISNA(VLOOKUP($B380,'[1]1718  Exp_Rev Access'!$F$7:$GK$318,$GP$2,FALSE)),"",VLOOKUP($B380,'[1]1718  Exp_Rev Access'!$F$7:$GK$318,$GP$2,FALSE))</f>
        <v/>
      </c>
      <c r="GQ380" s="95" t="str">
        <f>IF(ISNA(VLOOKUP($B380,'[1]1718  Exp_Rev Access'!$F$7:$GK$318,$GQ$2,FALSE)),"",VLOOKUP($B380,'[1]1718  Exp_Rev Access'!$F$7:$GK$318,$GQ$2,FALSE))</f>
        <v/>
      </c>
      <c r="GR380" s="95" t="str">
        <f>IF(ISNA(VLOOKUP($B380,'[1]1718  Exp_Rev Access'!$F$7:$GK$318,$GR$2,FALSE)),"",VLOOKUP($B380,'[1]1718  Exp_Rev Access'!$F$7:$GK$318,$GR$2,FALSE))</f>
        <v/>
      </c>
      <c r="GS380" s="95" t="str">
        <f>IF(ISNA(VLOOKUP($B380,'[1]1718  Exp_Rev Access'!$F$7:$GK$318,$GS$2,FALSE)),"",VLOOKUP($B380,'[1]1718  Exp_Rev Access'!$F$7:$GK$318,$GS$2,FALSE))</f>
        <v/>
      </c>
      <c r="GT380" s="95" t="str">
        <f>IF(ISNA(VLOOKUP($B380,'[1]1718  Exp_Rev Access'!$F$7:$GK$318,$GT$2,FALSE)),"",VLOOKUP($B380,'[1]1718  Exp_Rev Access'!$F$7:$GK$318,$GT$2,FALSE))</f>
        <v/>
      </c>
      <c r="GU380" s="56"/>
      <c r="GV380" s="92"/>
      <c r="GW380" s="96"/>
    </row>
    <row r="381" spans="1:222" x14ac:dyDescent="0.3">
      <c r="A381" s="98"/>
      <c r="B381" s="88" t="s">
        <v>742</v>
      </c>
      <c r="C381" s="89" t="s">
        <v>743</v>
      </c>
      <c r="D381" s="75">
        <f>IF(ISNA(VLOOKUP($B381,'[1]1718 enrollment_Rev_Exp by size'!$A$7:H711,3,FALSE)),"",VLOOKUP($B381,'[1]1718 enrollment_Rev_Exp by size'!$A$7:$G$350,3,FALSE))</f>
        <v>17.399999999999999</v>
      </c>
      <c r="E381" s="76">
        <f>IF(ISNA(VLOOKUP($B381,'[1]1718 enrollment_Rev_Exp by size'!$A$7:I714,5,FALSE)),"",VLOOKUP($B381,'[1]1718 enrollment_Rev_Exp by size'!$A$7:$G$350,5,FALSE))</f>
        <v>706450.8</v>
      </c>
      <c r="F381" s="70">
        <f t="shared" si="966"/>
        <v>706450.79999999993</v>
      </c>
      <c r="G381" s="70">
        <f t="shared" ref="G381:G388" si="993">F381-E381</f>
        <v>0</v>
      </c>
      <c r="H381" s="90">
        <f>IF(ISNA(VLOOKUP($B381,'[1]1718  Exp_Rev Access'!$F$7:$GK$318,3,FALSE)),"",VLOOKUP($B381,'[1]1718  Exp_Rev Access'!$F$7:$GK$318,3,FALSE))</f>
        <v>233028.19</v>
      </c>
      <c r="I381" s="90">
        <f>IF(ISNA(VLOOKUP($B381,'[1]1718  Exp_Rev Access'!$F$7:$GK$318,4,FALSE)),"",VLOOKUP($B381,'[1]1718  Exp_Rev Access'!$F$7:$GK$318,4,FALSE))</f>
        <v>0</v>
      </c>
      <c r="J381" s="90">
        <f>IF(ISNA(VLOOKUP($B381,'[1]1718  Exp_Rev Access'!$F$7:$GK$318,5,FALSE)),"",VLOOKUP($B381,'[1]1718  Exp_Rev Access'!$F$7:$GK$318,5,FALSE))</f>
        <v>0</v>
      </c>
      <c r="K381" s="90">
        <f>IF(ISNA(VLOOKUP($B381,'[1]1718  Exp_Rev Access'!$F$7:$GK$318,6,FALSE)),"-",VLOOKUP($B381,'[1]1718  Exp_Rev Access'!$F$7:$GK$318,6,FALSE))</f>
        <v>98.04</v>
      </c>
      <c r="L381" s="90">
        <f>IF(ISNA(VLOOKUP($B381,'[1]1718  Exp_Rev Access'!$F$7:$GK$318,7,FALSE)),"",VLOOKUP($B381,'[1]1718  Exp_Rev Access'!$F$7:$GK$318,7,FALSE))</f>
        <v>0</v>
      </c>
      <c r="M381" s="90">
        <f>IF(ISNA(VLOOKUP($B381,'[1]1718  Exp_Rev Access'!$F$7:$GK$318,8,FALSE)),"",VLOOKUP($B381,'[1]1718  Exp_Rev Access'!$F$7:$GK$318,8,FALSE))</f>
        <v>0</v>
      </c>
      <c r="N381" s="56">
        <f t="shared" si="968"/>
        <v>233126.23</v>
      </c>
      <c r="O381" s="91">
        <f t="shared" si="969"/>
        <v>0.32999641305523331</v>
      </c>
      <c r="P381" s="56">
        <f t="shared" si="970"/>
        <v>13398.0591954023</v>
      </c>
      <c r="Q381" s="90">
        <f>IF(ISNA(VLOOKUP($B381,'[1]1718  Exp_Rev Access'!$F$7:$GK$318,10,FALSE)),"",VLOOKUP($B381,'[1]1718  Exp_Rev Access'!$F$7:$GK$318,10,FALSE))</f>
        <v>0</v>
      </c>
      <c r="R381" s="90">
        <f>IF(ISNA(VLOOKUP($B381,'[1]1718  Exp_Rev Access'!$F$7:$GK$318,11,FALSE)),"",VLOOKUP($B381,'[1]1718  Exp_Rev Access'!$F$7:$GK$318,11,FALSE))</f>
        <v>0</v>
      </c>
      <c r="S381" s="90">
        <f>IF(ISNA(VLOOKUP($B381,'[1]1718  Exp_Rev Access'!$F$7:$GK$318,12,FALSE)),"",VLOOKUP($B381,'[1]1718  Exp_Rev Access'!$F$7:$GK$318,12,FALSE))</f>
        <v>0</v>
      </c>
      <c r="T381" s="90">
        <f>IF(ISNA(VLOOKUP($B381,'[1]1718  Exp_Rev Access'!$F$7:$GK$318,13,FALSE)),"",VLOOKUP($B381,'[1]1718  Exp_Rev Access'!$F$7:$GK$318,13,FALSE))</f>
        <v>0</v>
      </c>
      <c r="U381" s="90">
        <f>IF(ISNA(VLOOKUP($B381,'[1]1718  Exp_Rev Access'!$F$7:$GK$318,14,FALSE)),"",VLOOKUP($B381,'[1]1718  Exp_Rev Access'!$F$7:$GK$318,14,FALSE))</f>
        <v>0</v>
      </c>
      <c r="V381" s="90">
        <f>IF(ISNA(VLOOKUP($B381,'[1]1718  Exp_Rev Access'!$F$7:$GK$318,15,FALSE)),"",VLOOKUP($B381,'[1]1718  Exp_Rev Access'!$F$7:$GK$318,15,FALSE))</f>
        <v>0</v>
      </c>
      <c r="W381" s="90">
        <f>IF(ISNA(VLOOKUP($B381,'[1]1718  Exp_Rev Access'!$F$7:$GK$318,16,FALSE)),"",VLOOKUP($B381,'[1]1718  Exp_Rev Access'!$F$7:$GK$318,16,FALSE))</f>
        <v>0</v>
      </c>
      <c r="X381" s="90">
        <f>IF(ISNA(VLOOKUP($B381,'[1]1718  Exp_Rev Access'!$F$7:$GK$318,17,FALSE)),"",VLOOKUP($B381,'[1]1718  Exp_Rev Access'!$F$7:$GK$318,17,FALSE))</f>
        <v>0</v>
      </c>
      <c r="Y381" s="90">
        <f>IF(ISNA(VLOOKUP($B381,'[1]1718  Exp_Rev Access'!$F$7:$GK$318,18,FALSE)),"",VLOOKUP($B381,'[1]1718  Exp_Rev Access'!$F$7:$GK$318,18,FALSE))</f>
        <v>0</v>
      </c>
      <c r="Z381" s="90">
        <f>IF(ISNA(VLOOKUP($B381,'[1]1718  Exp_Rev Access'!$F$7:$GK$318,19,FALSE)),"",VLOOKUP($B381,'[1]1718  Exp_Rev Access'!$F$7:$GK$318,19,FALSE))</f>
        <v>0</v>
      </c>
      <c r="AA381" s="90">
        <f>IF(ISNA(VLOOKUP($B381,'[1]1718  Exp_Rev Access'!$F$7:$GK$318,20,FALSE)),"",VLOOKUP($B381,'[1]1718  Exp_Rev Access'!$F$7:$GK$318,20,FALSE))</f>
        <v>0</v>
      </c>
      <c r="AB381" s="90">
        <f>IF(ISNA(VLOOKUP($B381,'[1]1718  Exp_Rev Access'!$F$7:$GK$318,21,FALSE)),"",VLOOKUP($B381,'[1]1718  Exp_Rev Access'!$F$7:$GK$318,21,FALSE))</f>
        <v>0</v>
      </c>
      <c r="AC381" s="90">
        <f>IF(ISNA(VLOOKUP($B381,'[1]1718  Exp_Rev Access'!$F$7:$GK$318,22,FALSE)),"",VLOOKUP($B381,'[1]1718  Exp_Rev Access'!$F$7:$GK$318,22,FALSE))</f>
        <v>0</v>
      </c>
      <c r="AD381" s="90">
        <f>IF(ISNA(VLOOKUP($B381,'[1]1718  Exp_Rev Access'!$F$7:$GK$318,23,FALSE)),"",VLOOKUP($B381,'[1]1718  Exp_Rev Access'!$F$7:$GK$318,23,FALSE))</f>
        <v>1077.68</v>
      </c>
      <c r="AE381" s="90">
        <f>IF(ISNA(VLOOKUP($B381,'[1]1718  Exp_Rev Access'!$F$7:$GK$318,24,FALSE)),"",VLOOKUP($B381,'[1]1718  Exp_Rev Access'!$F$7:$GK$318,24,FALSE))</f>
        <v>3514.01</v>
      </c>
      <c r="AF381" s="90">
        <f>IF(ISNA(VLOOKUP($B381,'[1]1718  Exp_Rev Access'!$F$7:$GK$318,25,FALSE)),"",VLOOKUP($B381,'[1]1718  Exp_Rev Access'!$F$7:$GK$318,25,FALSE))</f>
        <v>0</v>
      </c>
      <c r="AG381" s="90">
        <f>IF(ISNA(VLOOKUP($B381,'[1]1718  Exp_Rev Access'!$F$7:$GK$318,26,FALSE)),"",VLOOKUP($B381,'[1]1718  Exp_Rev Access'!$F$7:$GK$318,26,FALSE))</f>
        <v>0</v>
      </c>
      <c r="AH381" s="90">
        <f>IF(ISNA(VLOOKUP($B381,'[1]1718  Exp_Rev Access'!$F$7:$GK$318,27,FALSE)),"",VLOOKUP($B381,'[1]1718  Exp_Rev Access'!$F$7:$GK$318,27,FALSE))</f>
        <v>0</v>
      </c>
      <c r="AI381" s="90">
        <f>IF(ISNA(VLOOKUP($B381,'[1]1718  Exp_Rev Access'!$F$7:$GK$318,28,FALSE)),"",VLOOKUP($B381,'[1]1718  Exp_Rev Access'!$F$7:$GK$318,28,FALSE))</f>
        <v>0</v>
      </c>
      <c r="AJ381" s="90">
        <f>IF(ISNA(VLOOKUP($B381,'[1]1718  Exp_Rev Access'!$F$7:$GK$318,29,FALSE)),"",VLOOKUP($B381,'[1]1718  Exp_Rev Access'!$F$7:$GK$318,29,FALSE))</f>
        <v>0</v>
      </c>
      <c r="AK381" s="90">
        <f>IF(ISNA(VLOOKUP($B381,'[1]1718  Exp_Rev Access'!$F$7:$GK$318,30,FALSE)),"",VLOOKUP($B381,'[1]1718  Exp_Rev Access'!$F$7:$GK$318,30,FALSE))</f>
        <v>7659.16</v>
      </c>
      <c r="AL381" s="90">
        <f>IF(ISNA(VLOOKUP($B381,'[1]1718  Exp_Rev Access'!$F$7:$GK$318,31,FALSE)),"",VLOOKUP($B381,'[1]1718  Exp_Rev Access'!$F$7:$GK$318,31,FALSE))</f>
        <v>0</v>
      </c>
      <c r="AM381" s="56">
        <f t="shared" si="971"/>
        <v>12250.85</v>
      </c>
      <c r="AN381" s="92">
        <f t="shared" si="972"/>
        <v>1.7341405799243204E-2</v>
      </c>
      <c r="AO381" s="71">
        <f t="shared" si="973"/>
        <v>704.07183908045988</v>
      </c>
      <c r="AP381" s="90">
        <f>IF(ISNA(VLOOKUP($B381,'[1]1718  Exp_Rev Access'!$F$7:$GK$318,33,FALSE)),"",VLOOKUP($B381,'[1]1718  Exp_Rev Access'!$F$7:$GK$318,33,FALSE))</f>
        <v>263143.59999999998</v>
      </c>
      <c r="AQ381" s="90">
        <f>IF(ISNA(VLOOKUP($B381,'[1]1718  Exp_Rev Access'!$F$7:$GK$318,34,FALSE)),"",VLOOKUP($B381,'[1]1718  Exp_Rev Access'!$F$7:$GK$318,34,FALSE))</f>
        <v>4868.6400000000003</v>
      </c>
      <c r="AR381" s="90">
        <f>IF(ISNA(VLOOKUP($B381,'[1]1718  Exp_Rev Access'!$F$7:$GK$318,35,FALSE)),"",VLOOKUP($B381,'[1]1718  Exp_Rev Access'!$F$7:$GK$318,35,FALSE))</f>
        <v>0</v>
      </c>
      <c r="AS381" s="90">
        <f>IF(ISNA(VLOOKUP($B381,'[1]1718  Exp_Rev Access'!$F$7:$GK$318,36,FALSE)),"",VLOOKUP($B381,'[1]1718  Exp_Rev Access'!$F$7:$GK$318,36,FALSE))</f>
        <v>0</v>
      </c>
      <c r="AT381" s="90">
        <f>IF(ISNA(VLOOKUP($B381,'[1]1718  Exp_Rev Access'!$F$7:$GK$318,37,FALSE)),"",VLOOKUP($B381,'[1]1718  Exp_Rev Access'!$F$7:$GK$318,37,FALSE))</f>
        <v>0</v>
      </c>
      <c r="AU381" s="56">
        <f t="shared" si="974"/>
        <v>268012.24</v>
      </c>
      <c r="AV381" s="93">
        <f t="shared" si="975"/>
        <v>0.37937849316611993</v>
      </c>
      <c r="AW381" s="56">
        <f t="shared" si="976"/>
        <v>15403.002298850575</v>
      </c>
      <c r="AX381" s="90">
        <f>IF(ISNA(VLOOKUP($B381,'[1]1718  Exp_Rev Access'!$F$7:$GK$318,39,FALSE)),"",VLOOKUP($B381,'[1]1718  Exp_Rev Access'!$F$7:$GK$318,39,FALSE))</f>
        <v>0</v>
      </c>
      <c r="AY381" s="90">
        <f>IF(ISNA(VLOOKUP($B381,'[1]1718  Exp_Rev Access'!$F$7:$GK$318,40,FALSE)),"",VLOOKUP($B381,'[1]1718  Exp_Rev Access'!$F$7:$GK$318,40,FALSE))</f>
        <v>26999.67</v>
      </c>
      <c r="AZ381" s="90">
        <f>IF(ISNA(VLOOKUP($B381,'[1]1718  Exp_Rev Access'!$F$7:$GK$318,41,FALSE)),"",VLOOKUP($B381,'[1]1718  Exp_Rev Access'!$F$7:$GK$318,41,FALSE))</f>
        <v>0</v>
      </c>
      <c r="BA381" s="90">
        <f>IF(ISNA(VLOOKUP($B381,'[1]1718  Exp_Rev Access'!$F$7:$GK$318,42,FALSE)),"",VLOOKUP($B381,'[1]1718  Exp_Rev Access'!$F$7:$GK$318,42,FALSE))</f>
        <v>0</v>
      </c>
      <c r="BB381" s="90">
        <f>IF(ISNA(VLOOKUP($B381,'[1]1718  Exp_Rev Access'!$F$7:$GK$318,43,FALSE)),"",VLOOKUP($B381,'[1]1718  Exp_Rev Access'!$F$7:$GK$318,43,FALSE))</f>
        <v>0</v>
      </c>
      <c r="BC381" s="90">
        <f>IF(ISNA(VLOOKUP($B381,'[1]1718  Exp_Rev Access'!$F$7:$GK$318,44,FALSE)),"",VLOOKUP($B381,'[1]1718  Exp_Rev Access'!$F$7:$GK$318,44,FALSE))</f>
        <v>11405.91</v>
      </c>
      <c r="BD381" s="90">
        <f>IF(ISNA(VLOOKUP($B381,'[1]1718  Exp_Rev Access'!$F$7:$GK$318,45,FALSE)),"",VLOOKUP($B381,'[1]1718  Exp_Rev Access'!$F$7:$GK$318,45,FALSE))</f>
        <v>0</v>
      </c>
      <c r="BE381" s="90">
        <f>IF(ISNA(VLOOKUP($B381,'[1]1718  Exp_Rev Access'!$F$7:$GK$318,46,FALSE)),"",VLOOKUP($B381,'[1]1718  Exp_Rev Access'!$F$7:$GK$318,46,FALSE))</f>
        <v>0</v>
      </c>
      <c r="BF381" s="90">
        <f>IF(ISNA(VLOOKUP($B381,'[1]1718  Exp_Rev Access'!$F$7:$GK$318,47,FALSE)),"",VLOOKUP($B381,'[1]1718  Exp_Rev Access'!$F$7:$GK$318,47,FALSE))</f>
        <v>0</v>
      </c>
      <c r="BG381" s="90">
        <f>IF(ISNA(VLOOKUP($B381,'[1]1718  Exp_Rev Access'!$F$7:$GK$318,48,FALSE)),"",VLOOKUP($B381,'[1]1718  Exp_Rev Access'!$F$7:$GK$318,48,FALSE))</f>
        <v>0</v>
      </c>
      <c r="BH381" s="90">
        <f>IF(ISNA(VLOOKUP($B381,'[1]1718  Exp_Rev Access'!$F$7:$GK$318,49,FALSE)),"",VLOOKUP($B381,'[1]1718  Exp_Rev Access'!$F$7:$GK$318,49,FALSE))</f>
        <v>0</v>
      </c>
      <c r="BI381" s="90">
        <f>IF(ISNA(VLOOKUP($B381,'[1]1718  Exp_Rev Access'!$F$7:$GK$318,50,FALSE)),"",VLOOKUP($B381,'[1]1718  Exp_Rev Access'!$F$7:$GK$318,50,FALSE))</f>
        <v>0</v>
      </c>
      <c r="BJ381" s="90">
        <f>IF(ISNA(VLOOKUP($B381,'[1]1718  Exp_Rev Access'!$F$7:$GK$318,51,FALSE)),"",VLOOKUP($B381,'[1]1718  Exp_Rev Access'!$F$7:$GK$318,51,FALSE))</f>
        <v>249.9</v>
      </c>
      <c r="BK381" s="90">
        <f>IF(ISNA(VLOOKUP($B381,'[1]1718  Exp_Rev Access'!$F$7:$GK$318,52,FALSE)),"",VLOOKUP($B381,'[1]1718  Exp_Rev Access'!$F$7:$GK$318,52,FALSE))</f>
        <v>90981.79</v>
      </c>
      <c r="BL381" s="90">
        <f>IF(ISNA(VLOOKUP($B381,'[1]1718  Exp_Rev Access'!$F$7:$GK$318,53,FALSE)),"",VLOOKUP($B381,'[1]1718  Exp_Rev Access'!$F$7:$GK$318,53,FALSE))</f>
        <v>0</v>
      </c>
      <c r="BM381" s="90">
        <f>IF(ISNA(VLOOKUP($B381,'[1]1718  Exp_Rev Access'!$F$7:$GK$318,54,FALSE)),"",VLOOKUP($B381,'[1]1718  Exp_Rev Access'!$F$7:$GK$318,54,FALSE))</f>
        <v>0</v>
      </c>
      <c r="BN381" s="90">
        <f>IF(ISNA(VLOOKUP($B381,'[1]1718  Exp_Rev Access'!$F$7:$GK$318,55,FALSE)),"",VLOOKUP($B381,'[1]1718  Exp_Rev Access'!$F$7:$GK$318,55,FALSE))</f>
        <v>0</v>
      </c>
      <c r="BO381" s="90">
        <f>IF(ISNA(VLOOKUP($B381,'[1]1718  Exp_Rev Access'!$F$7:$GK$318,56,FALSE)),"",VLOOKUP($B381,'[1]1718  Exp_Rev Access'!$F$7:$GK$318,56,FALSE))</f>
        <v>0</v>
      </c>
      <c r="BP381" s="90">
        <f>IF(ISNA(VLOOKUP($B381,'[1]1718  Exp_Rev Access'!$F$7:$GK$318,57,FALSE)),"",VLOOKUP($B381,'[1]1718  Exp_Rev Access'!$F$7:$GK$318,57,FALSE))</f>
        <v>0</v>
      </c>
      <c r="BQ381" s="90">
        <f>IF(ISNA(VLOOKUP($B381,'[1]1718  Exp_Rev Access'!$F$7:$GK$318,58,FALSE)),"",VLOOKUP($B381,'[1]1718  Exp_Rev Access'!$F$7:$GK$318,58,FALSE))</f>
        <v>0</v>
      </c>
      <c r="BR381" s="90">
        <f>IF(ISNA(VLOOKUP($B381,'[1]1718  Exp_Rev Access'!$F$7:$GK$318,59,FALSE)),"",VLOOKUP($B381,'[1]1718  Exp_Rev Access'!$F$7:$GK$318,59,FALSE))</f>
        <v>0</v>
      </c>
      <c r="BS381" s="90">
        <f>IF(ISNA(VLOOKUP($B381,'[1]1718  Exp_Rev Access'!$F$7:$GK$318,60,FALSE)),"",VLOOKUP($B381,'[1]1718  Exp_Rev Access'!$F$7:$GK$318,60,FALSE))</f>
        <v>0</v>
      </c>
      <c r="BT381" s="90">
        <f>IF(ISNA(VLOOKUP($B381,'[1]1718  Exp_Rev Access'!$F$7:$GK$318,61,FALSE)),"",VLOOKUP($B381,'[1]1718  Exp_Rev Access'!$F$7:$GK$318,61,FALSE))</f>
        <v>0</v>
      </c>
      <c r="BU381" s="90">
        <f>IF(ISNA(VLOOKUP($B381,'[1]1718  Exp_Rev Access'!$F$7:$GK$318,62,FALSE)),"",VLOOKUP($B381,'[1]1718  Exp_Rev Access'!$F$7:$GK$318,62,FALSE))</f>
        <v>0</v>
      </c>
      <c r="BV381" s="56">
        <f t="shared" si="893"/>
        <v>129637.26999999999</v>
      </c>
      <c r="BW381" s="92">
        <f t="shared" si="977"/>
        <v>0.18350502257198942</v>
      </c>
      <c r="BX381" s="71">
        <f t="shared" si="978"/>
        <v>7450.4178160919537</v>
      </c>
      <c r="BY381" s="90">
        <f>IF(ISNA(VLOOKUP($B381,'[1]1718  Exp_Rev Access'!$F$7:$GK$318,64,FALSE)),"",VLOOKUP($B381,'[1]1718  Exp_Rev Access'!$F$7:$GK$318,64,FALSE))</f>
        <v>0</v>
      </c>
      <c r="BZ381" s="90">
        <f>IF(ISNA(VLOOKUP($B381,'[1]1718  Exp_Rev Access'!$F$7:$GK$318,65,FALSE)),"",VLOOKUP($B381,'[1]1718  Exp_Rev Access'!$F$7:$GK$318,65,FALSE))</f>
        <v>0</v>
      </c>
      <c r="CA381" s="90">
        <f>IF(ISNA(VLOOKUP($B381,'[1]1718  Exp_Rev Access'!$F$7:$GK$318,66,FALSE)),"",VLOOKUP($B381,'[1]1718  Exp_Rev Access'!$F$7:$GK$318,66,FALSE))</f>
        <v>0</v>
      </c>
      <c r="CB381" s="90">
        <f>IF(ISNA(VLOOKUP($B381,'[1]1718  Exp_Rev Access'!$F$7:$GK$318,67,FALSE)),"",VLOOKUP($B381,'[1]1718  Exp_Rev Access'!$F$7:$GK$318,67,FALSE))</f>
        <v>0</v>
      </c>
      <c r="CC381" s="90">
        <f>IF(ISNA(VLOOKUP($B381,'[1]1718  Exp_Rev Access'!$F$7:$GK$318,68,FALSE)),"",VLOOKUP($B381,'[1]1718  Exp_Rev Access'!$F$7:$GK$318,68,FALSE))</f>
        <v>2.87</v>
      </c>
      <c r="CD381" s="90">
        <f>IF(ISNA(VLOOKUP($B381,'[1]1718  Exp_Rev Access'!$F$7:$GK$318,69,FALSE)),"",VLOOKUP($B381,'[1]1718  Exp_Rev Access'!$F$7:$GK$318,69,FALSE))</f>
        <v>0</v>
      </c>
      <c r="CE381" s="56">
        <f t="shared" si="881"/>
        <v>2.87</v>
      </c>
      <c r="CF381" s="92">
        <f t="shared" si="896"/>
        <v>4.0625617523541623E-6</v>
      </c>
      <c r="CG381" s="78">
        <f t="shared" si="897"/>
        <v>0.1649425287356322</v>
      </c>
      <c r="CH381" s="90">
        <f>IF(ISNA(VLOOKUP($B381,'[1]1718  Exp_Rev Access'!$F$7:$GK$318,$CH$2,FALSE)),"",VLOOKUP($B381,'[1]1718  Exp_Rev Access'!$F$7:$GK$318,$CH$2,FALSE))</f>
        <v>0</v>
      </c>
      <c r="CI381" s="90">
        <f>IF(ISNA(VLOOKUP($B381,'[1]1718  Exp_Rev Access'!$F$7:$GK$318,$CI$2,FALSE)),"",VLOOKUP($B381,'[1]1718  Exp_Rev Access'!$F$7:$GK$318,$CI$2,FALSE))</f>
        <v>0</v>
      </c>
      <c r="CJ381" s="90">
        <f>IF(ISNA(VLOOKUP($B381,'[1]1718  Exp_Rev Access'!$F$7:$GK$318,$CJ$2,FALSE)),"",VLOOKUP($B381,'[1]1718  Exp_Rev Access'!$F$7:$GK$318,$CJ$2,FALSE))</f>
        <v>0</v>
      </c>
      <c r="CK381" s="90">
        <f>IF(ISNA(VLOOKUP($B381,'[1]1718  Exp_Rev Access'!$F$7:$GK$318,$CK$2,FALSE)),"",VLOOKUP($B381,'[1]1718  Exp_Rev Access'!$F$7:$GK$318,$CK$2,FALSE))</f>
        <v>0</v>
      </c>
      <c r="CL381" s="90">
        <f>IF(ISNA(VLOOKUP($B381,'[1]1718  Exp_Rev Access'!$F$7:$GK$318,$CL$2,FALSE)),"",VLOOKUP($B381,'[1]1718  Exp_Rev Access'!$F$7:$GK$318,$CL$2,FALSE))</f>
        <v>0</v>
      </c>
      <c r="CM381" s="90">
        <f>IF(ISNA(VLOOKUP($B381,'[1]1718  Exp_Rev Access'!$F$7:$GK$318,$CM$2,FALSE)),"",VLOOKUP($B381,'[1]1718  Exp_Rev Access'!$F$7:$GK$318,$CM$2,FALSE))</f>
        <v>0</v>
      </c>
      <c r="CN381" s="90">
        <f>IF(ISNA(VLOOKUP($B381,'[1]1718  Exp_Rev Access'!$F$7:$GK$318,$CN$2,FALSE)),"",VLOOKUP($B381,'[1]1718  Exp_Rev Access'!$F$7:$GK$318,$CN$2,FALSE))</f>
        <v>0</v>
      </c>
      <c r="CO381" s="90">
        <f>IF(ISNA(VLOOKUP($B381,'[1]1718  Exp_Rev Access'!$F$7:$GK$318,$CO$2,FALSE)),"",VLOOKUP($B381,'[1]1718  Exp_Rev Access'!$F$7:$GK$318,$CO$2,FALSE))</f>
        <v>0</v>
      </c>
      <c r="CP381" s="90">
        <f>IF(ISNA(VLOOKUP($B381,'[1]1718  Exp_Rev Access'!$F$7:$GK$318,$CP$2,FALSE)),"",VLOOKUP($B381,'[1]1718  Exp_Rev Access'!$F$7:$GK$318,$CP$2,FALSE))</f>
        <v>0</v>
      </c>
      <c r="CQ381" s="90">
        <f>IF(ISNA(VLOOKUP($B381,'[1]1718  Exp_Rev Access'!$F$7:$GK$318,$CQ$2,FALSE)),"",VLOOKUP($B381,'[1]1718  Exp_Rev Access'!$F$7:$GK$318,$CQ$2,FALSE))</f>
        <v>0</v>
      </c>
      <c r="CR381" s="90">
        <f>IF(ISNA(VLOOKUP($B381,'[1]1718  Exp_Rev Access'!$F$7:$GK$318,$CR$2,FALSE)),"",VLOOKUP($B381,'[1]1718  Exp_Rev Access'!$F$7:$GK$318,$CR$2,FALSE))</f>
        <v>0</v>
      </c>
      <c r="CS381" s="90">
        <f>IF(ISNA(VLOOKUP($B381,'[1]1718  Exp_Rev Access'!$F$7:$GK$318,$CS$2,FALSE)),"",VLOOKUP($B381,'[1]1718  Exp_Rev Access'!$F$7:$GK$318,$CS$2,FALSE))</f>
        <v>0</v>
      </c>
      <c r="CT381" s="90">
        <f>IF(ISNA(VLOOKUP($B381,'[1]1718  Exp_Rev Access'!$F$7:$GK$318,$CT$2,FALSE)),"",VLOOKUP($B381,'[1]1718  Exp_Rev Access'!$F$7:$GK$318,$CT$2,FALSE))</f>
        <v>0</v>
      </c>
      <c r="CU381" s="90">
        <f>IF(ISNA(VLOOKUP($B381,'[1]1718  Exp_Rev Access'!$F$7:$GK$318,$CU$2,FALSE)),"",VLOOKUP($B381,'[1]1718  Exp_Rev Access'!$F$7:$GK$318,$CU$2,FALSE))</f>
        <v>32818.22</v>
      </c>
      <c r="CV381" s="90">
        <f>IF(ISNA(VLOOKUP($B381,'[1]1718  Exp_Rev Access'!$F$7:$GK$318,$CV$2,FALSE)),"",VLOOKUP($B381,'[1]1718  Exp_Rev Access'!$F$7:$GK$318,$CV$2,FALSE))</f>
        <v>12864</v>
      </c>
      <c r="CW381" s="90">
        <f>IF(ISNA(VLOOKUP($B381,'[1]1718  Exp_Rev Access'!$F$7:$GK$318,$CW$2,FALSE)),"",VLOOKUP($B381,'[1]1718  Exp_Rev Access'!$F$7:$GK$318,$CW$2,FALSE))</f>
        <v>0</v>
      </c>
      <c r="CX381" s="90">
        <f>IF(ISNA(VLOOKUP($B381,'[1]1718  Exp_Rev Access'!$F$7:$GK$318,$CX$2,FALSE)),"",VLOOKUP($B381,'[1]1718  Exp_Rev Access'!$F$7:$GK$318,$CX$2,FALSE))</f>
        <v>0</v>
      </c>
      <c r="CY381" s="90">
        <f>IF(ISNA(VLOOKUP($B381,'[1]1718  Exp_Rev Access'!$F$7:$GK$318,$CY$2,FALSE)),"",VLOOKUP($B381,'[1]1718  Exp_Rev Access'!$F$7:$GK$318,$CY$2,FALSE))</f>
        <v>0</v>
      </c>
      <c r="CZ381" s="90">
        <f>IF(ISNA(VLOOKUP($B381,'[1]1718  Exp_Rev Access'!$F$7:$GK$318,$CZ$2,FALSE)),"",VLOOKUP($B381,'[1]1718  Exp_Rev Access'!$F$7:$GK$318,$CZ$2,FALSE))</f>
        <v>0</v>
      </c>
      <c r="DA381" s="90">
        <f>IF(ISNA(VLOOKUP($B381,'[1]1718  Exp_Rev Access'!$F$7:$GK$318,$DA$2,FALSE)),"",VLOOKUP($B381,'[1]1718  Exp_Rev Access'!$F$7:$GK$318,$DA$2,FALSE))</f>
        <v>0</v>
      </c>
      <c r="DB381" s="90">
        <f>IF(ISNA(VLOOKUP($B381,'[1]1718  Exp_Rev Access'!$F$7:$GK$318,$DB$2,FALSE)),"",VLOOKUP($B381,'[1]1718  Exp_Rev Access'!$F$7:$GK$318,$DB$2,FALSE))</f>
        <v>0</v>
      </c>
      <c r="DC381" s="90">
        <f>IF(ISNA(VLOOKUP($B381,'[1]1718  Exp_Rev Access'!$F$7:$GK$318,$DC$2,FALSE)),"",VLOOKUP($B381,'[1]1718  Exp_Rev Access'!$F$7:$GK$318,$DC$2,FALSE))</f>
        <v>0</v>
      </c>
      <c r="DD381" s="90">
        <f>IF(ISNA(VLOOKUP($B381,'[1]1718  Exp_Rev Access'!$F$7:$GK$318,$DD$2,FALSE)),"",VLOOKUP($B381,'[1]1718  Exp_Rev Access'!$F$7:$GK$318,$DD$2,FALSE))</f>
        <v>0</v>
      </c>
      <c r="DE381" s="90">
        <f>IF(ISNA(VLOOKUP($B381,'[1]1718  Exp_Rev Access'!$F$7:$GK$318,$DE$2,FALSE)),"",VLOOKUP($B381,'[1]1718  Exp_Rev Access'!$F$7:$GK$318,$DE$2,FALSE))</f>
        <v>0</v>
      </c>
      <c r="DF381" s="90">
        <f>IF(ISNA(VLOOKUP($B381,'[1]1718  Exp_Rev Access'!$F$7:$GK$318,$DF$2,FALSE)),"",VLOOKUP($B381,'[1]1718  Exp_Rev Access'!$F$7:$GK$318,$DF$2,FALSE))</f>
        <v>0</v>
      </c>
      <c r="DG381" s="90">
        <f>IF(ISNA(VLOOKUP($B381,'[1]1718  Exp_Rev Access'!$F$7:$GK$318,$DG$2,FALSE)),"",VLOOKUP($B381,'[1]1718  Exp_Rev Access'!$F$7:$GK$318,$DG$2,FALSE))</f>
        <v>0</v>
      </c>
      <c r="DH381" s="90">
        <f>IF(ISNA(VLOOKUP($B381,'[1]1718  Exp_Rev Access'!$F$7:$GK$318,$DH$2,FALSE)),"",VLOOKUP($B381,'[1]1718  Exp_Rev Access'!$F$7:$GK$318,$DH$2,FALSE))</f>
        <v>0</v>
      </c>
      <c r="DI381" s="90">
        <f>IF(ISNA(VLOOKUP($B381,'[1]1718  Exp_Rev Access'!$F$7:$GK$318,$DI$2,FALSE)),"",VLOOKUP($B381,'[1]1718  Exp_Rev Access'!$F$7:$GK$318,$DI$2,FALSE))</f>
        <v>8552.31</v>
      </c>
      <c r="DJ381" s="90">
        <f>IF(ISNA(VLOOKUP($B381,'[1]1718  Exp_Rev Access'!$F$7:$GK$318,$DJ$2,FALSE)),"",VLOOKUP($B381,'[1]1718  Exp_Rev Access'!$F$7:$GK$318,$DJ$2,FALSE))</f>
        <v>0</v>
      </c>
      <c r="DK381" s="90">
        <f>IF(ISNA(VLOOKUP($B381,'[1]1718  Exp_Rev Access'!$F$7:$GK$318,$DK$2,FALSE)),"",VLOOKUP($B381,'[1]1718  Exp_Rev Access'!$F$7:$GK$318,$DK$2,FALSE))</f>
        <v>0</v>
      </c>
      <c r="DL381" s="90">
        <f>IF(ISNA(VLOOKUP($B381,'[1]1718  Exp_Rev Access'!$F$7:$GK$318,$DL$2,FALSE)),"",VLOOKUP($B381,'[1]1718  Exp_Rev Access'!$F$7:$GK$318,$DL$2,FALSE))</f>
        <v>0</v>
      </c>
      <c r="DM381" s="90">
        <f>IF(ISNA(VLOOKUP($B381,'[1]1718  Exp_Rev Access'!$F$7:$GK$318,$DM$2,FALSE)),"",VLOOKUP($B381,'[1]1718  Exp_Rev Access'!$F$7:$GK$318,$DM$2,FALSE))</f>
        <v>0</v>
      </c>
      <c r="DN381" s="90">
        <f>IF(ISNA(VLOOKUP($B381,'[1]1718  Exp_Rev Access'!$F$7:$GK$318,$DN$2,FALSE)),"",VLOOKUP($B381,'[1]1718  Exp_Rev Access'!$F$7:$GK$318,$DN$2,FALSE))</f>
        <v>0</v>
      </c>
      <c r="DO381" s="90">
        <f>IF(ISNA(VLOOKUP($B381,'[1]1718  Exp_Rev Access'!$F$7:$GK$318,$DO$2,FALSE)),"",VLOOKUP($B381,'[1]1718  Exp_Rev Access'!$F$7:$GK$318,$DO$2,FALSE))</f>
        <v>0</v>
      </c>
      <c r="DP381" s="90">
        <f>IF(ISNA(VLOOKUP($B381,'[1]1718  Exp_Rev Access'!$F$7:$GK$318,$DP$2,FALSE)),"",VLOOKUP($B381,'[1]1718  Exp_Rev Access'!$F$7:$GK$318,$DP$2,FALSE))</f>
        <v>0</v>
      </c>
      <c r="DQ381" s="90">
        <f>IF(ISNA(VLOOKUP($B381,'[1]1718  Exp_Rev Access'!$F$7:$GK$318,$DQ$2,FALSE)),"",VLOOKUP($B381,'[1]1718  Exp_Rev Access'!$F$7:$GK$318,$DQ$2,FALSE))</f>
        <v>0</v>
      </c>
      <c r="DR381" s="90">
        <f>IF(ISNA(VLOOKUP($B381,'[1]1718  Exp_Rev Access'!$F$7:$GK$318,$DR$2,FALSE)),"",VLOOKUP($B381,'[1]1718  Exp_Rev Access'!$F$7:$GK$318,$DR$2,FALSE))</f>
        <v>0</v>
      </c>
      <c r="DS381" s="90">
        <f>IF(ISNA(VLOOKUP($B381,'[1]1718  Exp_Rev Access'!$F$7:$GK$318,$DS$2,FALSE)),"",VLOOKUP($B381,'[1]1718  Exp_Rev Access'!$F$7:$GK$318,$DS$2,FALSE))</f>
        <v>0</v>
      </c>
      <c r="DT381" s="90">
        <f>IF(ISNA(VLOOKUP($B381,'[1]1718  Exp_Rev Access'!$F$7:$GK$318,$DT$2,FALSE)),"",VLOOKUP($B381,'[1]1718  Exp_Rev Access'!$F$7:$GK$318,$DT$2,FALSE))</f>
        <v>0</v>
      </c>
      <c r="DU381" s="90">
        <f>IF(ISNA(VLOOKUP($B381,'[1]1718  Exp_Rev Access'!$F$7:$GK$318,$DU$2,FALSE)),"",VLOOKUP($B381,'[1]1718  Exp_Rev Access'!$F$7:$GK$318,$DU$2,FALSE))</f>
        <v>0</v>
      </c>
      <c r="DV381" s="90">
        <f>IF(ISNA(VLOOKUP($B381,'[1]1718  Exp_Rev Access'!$F$7:$GK$318,$DV$2,FALSE)),"",VLOOKUP($B381,'[1]1718  Exp_Rev Access'!$F$7:$GK$318,$DV$2,FALSE))</f>
        <v>0</v>
      </c>
      <c r="DW381" s="90">
        <f>IF(ISNA(VLOOKUP($B381,'[1]1718  Exp_Rev Access'!$F$7:$GK$318,$DW$2,FALSE)),"",VLOOKUP($B381,'[1]1718  Exp_Rev Access'!$F$7:$GK$318,$DW$2,FALSE))</f>
        <v>0</v>
      </c>
      <c r="DX381" s="90">
        <f>IF(ISNA(VLOOKUP($B381,'[1]1718  Exp_Rev Access'!$F$7:$GK$318,$DX$2,FALSE)),"",VLOOKUP($B381,'[1]1718  Exp_Rev Access'!$F$7:$GK$318,$DX$2,FALSE))</f>
        <v>0</v>
      </c>
      <c r="DY381" s="90">
        <f>IF(ISNA(VLOOKUP($B381,'[1]1718  Exp_Rev Access'!$F$7:$GK$318,$DY$2,FALSE)),"",VLOOKUP($B381,'[1]1718  Exp_Rev Access'!$F$7:$GK$318,$DY$2,FALSE))</f>
        <v>6157.45</v>
      </c>
      <c r="DZ381" s="90">
        <f>IF(ISNA(VLOOKUP($B381,'[1]1718  Exp_Rev Access'!$F$7:$GK$318,$DZ$2,FALSE)),"",VLOOKUP($B381,'[1]1718  Exp_Rev Access'!$F$7:$GK$318,$DZ$2,FALSE))</f>
        <v>0</v>
      </c>
      <c r="EA381" s="90">
        <f>IF(ISNA(VLOOKUP($B381,'[1]1718  Exp_Rev Access'!$F$7:$GK$318,$EA$2,FALSE)),"",VLOOKUP($B381,'[1]1718  Exp_Rev Access'!$F$7:$GK$318,$EA$2,FALSE))</f>
        <v>0</v>
      </c>
      <c r="EB381" s="90">
        <f>IF(ISNA(VLOOKUP($B381,'[1]1718  Exp_Rev Access'!$F$7:$GK$318,$EB$2,FALSE)),"",VLOOKUP($B381,'[1]1718  Exp_Rev Access'!$F$7:$GK$318,$EB$2,FALSE))</f>
        <v>0</v>
      </c>
      <c r="EC381" s="90">
        <f>IF(ISNA(VLOOKUP($B381,'[1]1718  Exp_Rev Access'!$F$7:$GK$318,$EC$2,FALSE)),"",VLOOKUP($B381,'[1]1718  Exp_Rev Access'!$F$7:$GK$318,$EC$2,FALSE))</f>
        <v>0</v>
      </c>
      <c r="ED381" s="90">
        <f>IF(ISNA(VLOOKUP($B381,'[1]1718  Exp_Rev Access'!$F$7:$GK$318,$ED$2,FALSE)),"",VLOOKUP($B381,'[1]1718  Exp_Rev Access'!$F$7:$GK$318,$ED$2,FALSE))</f>
        <v>0</v>
      </c>
      <c r="EE381" s="90">
        <f>IF(ISNA(VLOOKUP($B381,'[1]1718  Exp_Rev Access'!$F$7:$GK$318,$EE$2,FALSE)),"",VLOOKUP($B381,'[1]1718  Exp_Rev Access'!$F$7:$GK$318,$EE$2,FALSE))</f>
        <v>0</v>
      </c>
      <c r="EF381" s="90">
        <f>IF(ISNA(VLOOKUP($B381,'[1]1718  Exp_Rev Access'!$F$7:$GK$318,$EF$2,FALSE)),"",VLOOKUP($B381,'[1]1718  Exp_Rev Access'!$F$7:$GK$318,$EF$2,FALSE))</f>
        <v>0</v>
      </c>
      <c r="EG381" s="90">
        <f>IF(ISNA(VLOOKUP($B381,'[1]1718  Exp_Rev Access'!$F$7:$GK$318,$EG$2,FALSE)),"",VLOOKUP($B381,'[1]1718  Exp_Rev Access'!$F$7:$GK$318,$EG$2,FALSE))</f>
        <v>0</v>
      </c>
      <c r="EH381" s="90">
        <f>IF(ISNA(VLOOKUP($B381,'[1]1718  Exp_Rev Access'!$F$7:$GK$318,$EH$2,FALSE)),"",VLOOKUP($B381,'[1]1718  Exp_Rev Access'!$F$7:$GK$318,$EH$2,FALSE))</f>
        <v>0</v>
      </c>
      <c r="EI381" s="90">
        <f>IF(ISNA(VLOOKUP($B381,'[1]1718  Exp_Rev Access'!$F$7:$GK$318,$EI$2,FALSE)),"",VLOOKUP($B381,'[1]1718  Exp_Rev Access'!$F$7:$GK$318,$EI$2,FALSE))</f>
        <v>0</v>
      </c>
      <c r="EJ381" s="90">
        <f>IF(ISNA(VLOOKUP($B381,'[1]1718  Exp_Rev Access'!$F$7:$GK$318,$EJ$2,FALSE)),"",VLOOKUP($B381,'[1]1718  Exp_Rev Access'!$F$7:$GK$318,$EJ$2,FALSE))</f>
        <v>0</v>
      </c>
      <c r="EK381" s="90">
        <f>IF(ISNA(VLOOKUP($B381,'[1]1718  Exp_Rev Access'!$F$7:$GK$318,$EK$2,FALSE)),"",VLOOKUP($B381,'[1]1718  Exp_Rev Access'!$F$7:$GK$318,$EK$2,FALSE))</f>
        <v>0</v>
      </c>
      <c r="EL381" s="90">
        <f>IF(ISNA(VLOOKUP($B381,'[1]1718  Exp_Rev Access'!$F$7:$GK$318,$EL$2,FALSE)),"",VLOOKUP($B381,'[1]1718  Exp_Rev Access'!$F$7:$GK$318,$EL$2,FALSE))</f>
        <v>0</v>
      </c>
      <c r="EM381" s="90">
        <f>IF(ISNA(VLOOKUP($B381,'[1]1718  Exp_Rev Access'!$F$7:$GK$318,$EM$2,FALSE)),"",VLOOKUP($B381,'[1]1718  Exp_Rev Access'!$F$7:$GK$318,$EM$2,FALSE))</f>
        <v>0</v>
      </c>
      <c r="EN381" s="90">
        <f>IF(ISNA(VLOOKUP($B381,'[1]1718  Exp_Rev Access'!$F$7:$GK$318,$EN$2,FALSE)),"",VLOOKUP($B381,'[1]1718  Exp_Rev Access'!$F$7:$GK$318,$EN$2,FALSE))</f>
        <v>0</v>
      </c>
      <c r="EO381" s="90">
        <f>IF(ISNA(VLOOKUP($B381,'[1]1718  Exp_Rev Access'!$F$7:$GK$318,$EO$2,FALSE)),"",VLOOKUP($B381,'[1]1718  Exp_Rev Access'!$F$7:$GK$318,$EO$2,FALSE))</f>
        <v>0</v>
      </c>
      <c r="EP381" s="90">
        <f>IF(ISNA(VLOOKUP($B381,'[1]1718  Exp_Rev Access'!$F$7:$GK$318,$EP$2,FALSE)),"",VLOOKUP($B381,'[1]1718  Exp_Rev Access'!$F$7:$GK$318,$EP$2,FALSE))</f>
        <v>0</v>
      </c>
      <c r="EQ381" s="90">
        <f>IF(ISNA(VLOOKUP($B381,'[1]1718  Exp_Rev Access'!$F$7:$GK$318,$EQ$2,FALSE)),"",VLOOKUP($B381,'[1]1718  Exp_Rev Access'!$F$7:$GK$318,$EQ$2,FALSE))</f>
        <v>0</v>
      </c>
      <c r="ER381" s="90">
        <f>IF(ISNA(VLOOKUP($B381,'[1]1718  Exp_Rev Access'!$F$7:$GK$318,$ER$2,FALSE)),"",VLOOKUP($B381,'[1]1718  Exp_Rev Access'!$F$7:$GK$318,$ER$2,FALSE))</f>
        <v>0</v>
      </c>
      <c r="ES381" s="90">
        <f>IF(ISNA(VLOOKUP($B381,'[1]1718  Exp_Rev Access'!$F$7:$GK$318,$ES$2,FALSE)),"",VLOOKUP($B381,'[1]1718  Exp_Rev Access'!$F$7:$GK$318,$ES$2,FALSE))</f>
        <v>0</v>
      </c>
      <c r="ET381" s="90">
        <f>IF(ISNA(VLOOKUP($B381,'[1]1718  Exp_Rev Access'!$F$7:$GK$318,$ET$2,FALSE)),"",VLOOKUP($B381,'[1]1718  Exp_Rev Access'!$F$7:$GK$318,$ET$2,FALSE))</f>
        <v>0</v>
      </c>
      <c r="EU381" s="90">
        <f>IF(ISNA(VLOOKUP($B381,'[1]1718  Exp_Rev Access'!$F$7:$GK$318,$EU$2,FALSE)),"",VLOOKUP($B381,'[1]1718  Exp_Rev Access'!$F$7:$GK$318,$EU$2,FALSE))</f>
        <v>0</v>
      </c>
      <c r="EV381" s="90">
        <f>IF(ISNA(VLOOKUP($B381,'[1]1718  Exp_Rev Access'!$F$7:$GK$318,$EV$2,FALSE)),"",VLOOKUP($B381,'[1]1718  Exp_Rev Access'!$F$7:$GK$318,$EV$2,FALSE))</f>
        <v>0</v>
      </c>
      <c r="EW381" s="90">
        <f>IF(ISNA(VLOOKUP($B381,'[1]1718  Exp_Rev Access'!$F$7:$GK$318,$EW$2,FALSE)),"",VLOOKUP($B381,'[1]1718  Exp_Rev Access'!$F$7:$GK$318,$EW$2,FALSE))</f>
        <v>0</v>
      </c>
      <c r="EX381" s="90">
        <f>IF(ISNA(VLOOKUP($B381,'[1]1718  Exp_Rev Access'!$F$7:$GK$318,$EX$2,FALSE)),"",VLOOKUP($B381,'[1]1718  Exp_Rev Access'!$F$7:$GK$318,$EX$2,FALSE))</f>
        <v>0</v>
      </c>
      <c r="EY381" s="90">
        <f>IF(ISNA(VLOOKUP($B381,'[1]1718  Exp_Rev Access'!$F$7:$GK$318,$EY$2,FALSE)),"",VLOOKUP($B381,'[1]1718  Exp_Rev Access'!$F$7:$GK$318,$EY$2,FALSE))</f>
        <v>0</v>
      </c>
      <c r="EZ381" s="90">
        <f>IF(ISNA(VLOOKUP($B381,'[1]1718  Exp_Rev Access'!$F$7:$GK$318,$EZ$2,FALSE)),"",VLOOKUP($B381,'[1]1718  Exp_Rev Access'!$F$7:$GK$318,$EZ$2,FALSE))</f>
        <v>0</v>
      </c>
      <c r="FA381" s="90">
        <f>IF(ISNA(VLOOKUP($B381,'[1]1718  Exp_Rev Access'!$F$7:$GK$318,$FA$2,FALSE)),"",VLOOKUP($B381,'[1]1718  Exp_Rev Access'!$F$7:$GK$318,$FA$2,FALSE))</f>
        <v>0</v>
      </c>
      <c r="FB381" s="90">
        <f>IF(ISNA(VLOOKUP($B381,'[1]1718  Exp_Rev Access'!$F$7:$GK$318,$FB$2,FALSE)),"",VLOOKUP($B381,'[1]1718  Exp_Rev Access'!$F$7:$GK$318,$FB$2,FALSE))</f>
        <v>0</v>
      </c>
      <c r="FC381" s="90">
        <f>IF(ISNA(VLOOKUP($B381,'[1]1718  Exp_Rev Access'!$F$7:$GK$318,$FC$2,FALSE)),"",VLOOKUP($B381,'[1]1718  Exp_Rev Access'!$F$7:$GK$318,$FC$2,FALSE))</f>
        <v>0</v>
      </c>
      <c r="FD381" s="90">
        <f>IF(ISNA(VLOOKUP($B381,'[1]1718  Exp_Rev Access'!$F$7:$GK$318,$FD$2,FALSE)),"",VLOOKUP($B381,'[1]1718  Exp_Rev Access'!$F$7:$GK$318,$FD$2,FALSE))</f>
        <v>0</v>
      </c>
      <c r="FE381" s="90">
        <f>IF(ISNA(VLOOKUP($B381,'[1]1718  Exp_Rev Access'!$F$7:$GK$318,$FE$2,FALSE)),"",VLOOKUP($B381,'[1]1718  Exp_Rev Access'!$F$7:$GK$318,$FE$2,FALSE))</f>
        <v>0</v>
      </c>
      <c r="FF381" s="90">
        <f>IF(ISNA(VLOOKUP($B381,'[1]1718  Exp_Rev Access'!$F$7:$GK$318,$FF$2,FALSE)),"",VLOOKUP($B381,'[1]1718  Exp_Rev Access'!$F$7:$GK$318,$FF$2,FALSE))</f>
        <v>0</v>
      </c>
      <c r="FG381" s="90">
        <f>IF(ISNA(VLOOKUP($B381,'[1]1718  Exp_Rev Access'!$F$7:$GK$318,$FG$2,FALSE)),"",VLOOKUP($B381,'[1]1718  Exp_Rev Access'!$F$7:$GK$318,$FG$2,FALSE))</f>
        <v>0</v>
      </c>
      <c r="FH381" s="90">
        <f>IF(ISNA(VLOOKUP($B381,'[1]1718  Exp_Rev Access'!$F$7:$GK$318,$FH$2,FALSE)),"",VLOOKUP($B381,'[1]1718  Exp_Rev Access'!$F$7:$GK$318,$FH$2,FALSE))</f>
        <v>0</v>
      </c>
      <c r="FI381" s="90">
        <f>IF(ISNA(VLOOKUP($B381,'[1]1718  Exp_Rev Access'!$F$7:$GK$318,$FI$2,FALSE)),"",VLOOKUP($B381,'[1]1718  Exp_Rev Access'!$F$7:$GK$318,$FI$2,FALSE))</f>
        <v>0</v>
      </c>
      <c r="FJ381" s="90">
        <f>IF(ISNA(VLOOKUP($B381,'[1]1718  Exp_Rev Access'!$F$7:$GK$318,$FJ$2,FALSE)),"",VLOOKUP($B381,'[1]1718  Exp_Rev Access'!$F$7:$GK$318,$FJ$2,FALSE))</f>
        <v>0</v>
      </c>
      <c r="FK381" s="90">
        <f>IF(ISNA(VLOOKUP($B381,'[1]1718  Exp_Rev Access'!$F$7:$GK$318,$FK$2,FALSE)),"",VLOOKUP($B381,'[1]1718  Exp_Rev Access'!$F$7:$GK$318,$FK$2,FALSE))</f>
        <v>0</v>
      </c>
      <c r="FL381" s="90">
        <f>IF(ISNA(VLOOKUP($B381,'[1]1718  Exp_Rev Access'!$F$7:$GK$318,$FL$2,FALSE)),"",VLOOKUP($B381,'[1]1718  Exp_Rev Access'!$F$7:$GK$318,$FL$2,FALSE))</f>
        <v>0</v>
      </c>
      <c r="FM381" s="90">
        <f>IF(ISNA(VLOOKUP($B381,'[1]1718  Exp_Rev Access'!$F$7:$GK$318,$FM$2,FALSE)),"",VLOOKUP($B381,'[1]1718  Exp_Rev Access'!$F$7:$GK$318,$FM$2,FALSE))</f>
        <v>0</v>
      </c>
      <c r="FN381" s="90">
        <f>IF(ISNA(VLOOKUP($B381,'[1]1718  Exp_Rev Access'!$F$7:$GK$318,$FN$2,FALSE)),"",VLOOKUP($B381,'[1]1718  Exp_Rev Access'!$F$7:$GK$318,$FN$2,FALSE))</f>
        <v>0</v>
      </c>
      <c r="FO381" s="90">
        <f>IF(ISNA(VLOOKUP($B381,'[1]1718  Exp_Rev Access'!$F$7:$GK$318,$FO$2,FALSE)),"",VLOOKUP($B381,'[1]1718  Exp_Rev Access'!$F$7:$GK$318,$FO$2,FALSE))</f>
        <v>0</v>
      </c>
      <c r="FP381" s="90">
        <f>IF(ISNA(VLOOKUP($B381,'[1]1718  Exp_Rev Access'!$F$7:$GK$318,$FP$2,FALSE)),"",VLOOKUP($B381,'[1]1718  Exp_Rev Access'!$F$7:$GK$318,$FP$2,FALSE))</f>
        <v>0</v>
      </c>
      <c r="FQ381" s="90">
        <f>IF(ISNA(VLOOKUP($B381,'[1]1718  Exp_Rev Access'!$F$7:$GK$318,$FQ$2,FALSE)),"",VLOOKUP($B381,'[1]1718  Exp_Rev Access'!$F$7:$GK$318,$FQ$2,FALSE))</f>
        <v>0</v>
      </c>
      <c r="FR381" s="90">
        <f>IF(ISNA(VLOOKUP($B381,'[1]1718  Exp_Rev Access'!$F$7:$GK$318,$FR$2,FALSE)),"",VLOOKUP($B381,'[1]1718  Exp_Rev Access'!$F$7:$GK$318,$FR$2,FALSE))</f>
        <v>2429.59</v>
      </c>
      <c r="FS381" s="56">
        <f t="shared" si="979"/>
        <v>62821.569999999992</v>
      </c>
      <c r="FT381" s="92">
        <f t="shared" si="980"/>
        <v>8.8925612371024268E-2</v>
      </c>
      <c r="FU381" s="94">
        <f t="shared" si="981"/>
        <v>3610.4350574712644</v>
      </c>
      <c r="FV381" s="95">
        <f>IF(ISNA(VLOOKUP($B381,'[1]1718  Exp_Rev Access'!$F$7:$GK$318,$FV$2,FALSE)),"",VLOOKUP($B381,'[1]1718  Exp_Rev Access'!$F$7:$GK$318,$FV$2,FALSE))</f>
        <v>0</v>
      </c>
      <c r="FW381" s="95">
        <f>IF(ISNA(VLOOKUP($B381,'[1]1718  Exp_Rev Access'!$F$7:$GK$318,$FW$2,FALSE)),"",VLOOKUP($B381,'[1]1718  Exp_Rev Access'!$F$7:$GK$318,$FW$2,FALSE))</f>
        <v>0</v>
      </c>
      <c r="FX381" s="95">
        <f>IF(ISNA(VLOOKUP($B381,'[1]1718  Exp_Rev Access'!$F$7:$GK$318,$FX$2,FALSE)),"",VLOOKUP($B381,'[1]1718  Exp_Rev Access'!$F$7:$GK$318,$FX$2,FALSE))</f>
        <v>0</v>
      </c>
      <c r="FY381" s="95">
        <f>IF(ISNA(VLOOKUP($B381,'[1]1718  Exp_Rev Access'!$F$7:$GK$318,$FY$2,FALSE)),"",VLOOKUP($B381,'[1]1718  Exp_Rev Access'!$F$7:$GK$318,$FY$2,FALSE))</f>
        <v>0</v>
      </c>
      <c r="FZ381" s="95">
        <f>IF(ISNA(VLOOKUP($B381,'[1]1718  Exp_Rev Access'!$F$7:$GK$318,$FZ$2,FALSE)),"",VLOOKUP($B381,'[1]1718  Exp_Rev Access'!$F$7:$GK$318,$FZ$2,FALSE))</f>
        <v>0</v>
      </c>
      <c r="GA381" s="95">
        <f>IF(ISNA(VLOOKUP($B381,'[1]1718  Exp_Rev Access'!$F$7:$GK$318,$GA$2,FALSE)),"",VLOOKUP($B381,'[1]1718  Exp_Rev Access'!$F$7:$GK$318,$GA$2,FALSE))</f>
        <v>0</v>
      </c>
      <c r="GB381" s="95">
        <f>IF(ISNA(VLOOKUP($B381,'[1]1718  Exp_Rev Access'!$F$7:$GK$318,$GB$2,FALSE)),"",VLOOKUP($B381,'[1]1718  Exp_Rev Access'!$F$7:$GK$318,$GB$2,FALSE))</f>
        <v>0</v>
      </c>
      <c r="GC381" s="95">
        <f>IF(ISNA(VLOOKUP($B381,'[1]1718  Exp_Rev Access'!$F$7:$GK$318,$GC$2,FALSE)),"",VLOOKUP($B381,'[1]1718  Exp_Rev Access'!$F$7:$GK$318,$GC$2,FALSE))</f>
        <v>0</v>
      </c>
      <c r="GD381" s="95">
        <f>IF(ISNA(VLOOKUP($B381,'[1]1718  Exp_Rev Access'!$F$7:$GK$318,$GD$2,FALSE)),"",VLOOKUP($B381,'[1]1718  Exp_Rev Access'!$F$7:$GK$318,$GD$2,FALSE))</f>
        <v>0</v>
      </c>
      <c r="GE381" s="95">
        <f>IF(ISNA(VLOOKUP($B381,'[1]1718  Exp_Rev Access'!$F$7:$GK$318,$GE$2,FALSE)),"",VLOOKUP($B381,'[1]1718  Exp_Rev Access'!$F$7:$GK$318,$GE$2,FALSE))</f>
        <v>0</v>
      </c>
      <c r="GF381" s="95">
        <f>IF(ISNA(VLOOKUP($B381,'[1]1718  Exp_Rev Access'!$F$7:$GK$318,$GF$2,FALSE)),"",VLOOKUP($B381,'[1]1718  Exp_Rev Access'!$F$7:$GK$318,$GF$2,FALSE))</f>
        <v>0</v>
      </c>
      <c r="GG381" s="95">
        <f>IF(ISNA(VLOOKUP($B381,'[1]1718  Exp_Rev Access'!$F$7:$GK$318,$GG$2,FALSE)),"",VLOOKUP($B381,'[1]1718  Exp_Rev Access'!$F$7:$GK$318,$GG$2,FALSE))</f>
        <v>0</v>
      </c>
      <c r="GH381" s="95">
        <f>IF(ISNA(VLOOKUP($B381,'[1]1718  Exp_Rev Access'!$F$7:$GK$318,$GH$2,FALSE)),"",VLOOKUP($B381,'[1]1718  Exp_Rev Access'!$F$7:$GK$318,$GH$2,FALSE))</f>
        <v>0</v>
      </c>
      <c r="GI381" s="95">
        <f>IF(ISNA(VLOOKUP($B381,'[1]1718  Exp_Rev Access'!$F$7:$GK$318,$GI$2,FALSE)),"",VLOOKUP($B381,'[1]1718  Exp_Rev Access'!$F$7:$GK$318,$GI$2,FALSE))</f>
        <v>0</v>
      </c>
      <c r="GJ381" s="95">
        <f>IF(ISNA(VLOOKUP($B381,'[1]1718  Exp_Rev Access'!$F$7:$GK$318,$GJ$2,FALSE)),"",VLOOKUP($B381,'[1]1718  Exp_Rev Access'!$F$7:$GK$318,$GJ$2,FALSE))</f>
        <v>0</v>
      </c>
      <c r="GK381" s="95">
        <f>IF(ISNA(VLOOKUP($B381,'[1]1718  Exp_Rev Access'!$F$7:$GK$318,$GK$2,FALSE)),"",VLOOKUP($B381,'[1]1718  Exp_Rev Access'!$F$7:$GK$318,$GK$2,FALSE))</f>
        <v>0</v>
      </c>
      <c r="GL381" s="95">
        <f>IF(ISNA(VLOOKUP($B381,'[1]1718  Exp_Rev Access'!$F$7:$GK$318,$GL$2,FALSE)),"",VLOOKUP($B381,'[1]1718  Exp_Rev Access'!$F$7:$GK$318,$GL$2,FALSE))</f>
        <v>599.77</v>
      </c>
      <c r="GM381" s="95">
        <f>IF(ISNA(VLOOKUP($B381,'[1]1718  Exp_Rev Access'!$F$7:$GK$318,$GM$2,FALSE)),"",VLOOKUP($B381,'[1]1718  Exp_Rev Access'!$F$7:$GK$318,$GM$2,FALSE))</f>
        <v>0</v>
      </c>
      <c r="GN381" s="95">
        <f>IF(ISNA(VLOOKUP($B381,'[1]1718  Exp_Rev Access'!$F$7:$GK$318,$GN$2,FALSE)),"",VLOOKUP($B381,'[1]1718  Exp_Rev Access'!$F$7:$GK$318,$GN$2,FALSE))</f>
        <v>0</v>
      </c>
      <c r="GO381" s="95">
        <f>IF(ISNA(VLOOKUP($B381,'[1]1718  Exp_Rev Access'!$F$7:$GK$318,$GO$2,FALSE)),"",VLOOKUP($B381,'[1]1718  Exp_Rev Access'!$F$7:$GK$318,$GO$2,FALSE))</f>
        <v>0</v>
      </c>
      <c r="GP381" s="95">
        <f>IF(ISNA(VLOOKUP($B381,'[1]1718  Exp_Rev Access'!$F$7:$GK$318,$GP$2,FALSE)),"",VLOOKUP($B381,'[1]1718  Exp_Rev Access'!$F$7:$GK$318,$GP$2,FALSE))</f>
        <v>0</v>
      </c>
      <c r="GQ381" s="95">
        <f>IF(ISNA(VLOOKUP($B381,'[1]1718  Exp_Rev Access'!$F$7:$GK$318,$GQ$2,FALSE)),"",VLOOKUP($B381,'[1]1718  Exp_Rev Access'!$F$7:$GK$318,$GQ$2,FALSE))</f>
        <v>0</v>
      </c>
      <c r="GR381" s="95">
        <f>IF(ISNA(VLOOKUP($B381,'[1]1718  Exp_Rev Access'!$F$7:$GK$318,$GR$2,FALSE)),"",VLOOKUP($B381,'[1]1718  Exp_Rev Access'!$F$7:$GK$318,$GR$2,FALSE))</f>
        <v>0</v>
      </c>
      <c r="GS381" s="95">
        <f>IF(ISNA(VLOOKUP($B381,'[1]1718  Exp_Rev Access'!$F$7:$GK$318,$GS$2,FALSE)),"",VLOOKUP($B381,'[1]1718  Exp_Rev Access'!$F$7:$GK$318,$GS$2,FALSE))</f>
        <v>0</v>
      </c>
      <c r="GT381" s="95">
        <f>IF(ISNA(VLOOKUP($B381,'[1]1718  Exp_Rev Access'!$F$7:$GK$318,$GT$2,FALSE)),"",VLOOKUP($B381,'[1]1718  Exp_Rev Access'!$F$7:$GK$318,$GT$2,FALSE))</f>
        <v>0</v>
      </c>
      <c r="GU381" s="56">
        <f t="shared" si="982"/>
        <v>599.77</v>
      </c>
      <c r="GV381" s="92">
        <f t="shared" si="983"/>
        <v>8.489904746374411E-4</v>
      </c>
      <c r="GW381" s="96">
        <f t="shared" si="984"/>
        <v>34.469540229885062</v>
      </c>
    </row>
    <row r="382" spans="1:222" x14ac:dyDescent="0.3">
      <c r="A382" s="98"/>
      <c r="B382" s="88" t="s">
        <v>744</v>
      </c>
      <c r="C382" s="89" t="s">
        <v>745</v>
      </c>
      <c r="D382" s="75">
        <f>IF(ISNA(VLOOKUP($B382,'[1]1718 enrollment_Rev_Exp by size'!$A$7:H712,3,FALSE)),"",VLOOKUP($B382,'[1]1718 enrollment_Rev_Exp by size'!$A$7:$G$350,3,FALSE))</f>
        <v>5816.23</v>
      </c>
      <c r="E382" s="76">
        <f>IF(ISNA(VLOOKUP($B382,'[1]1718 enrollment_Rev_Exp by size'!$A$7:I715,5,FALSE)),"",VLOOKUP($B382,'[1]1718 enrollment_Rev_Exp by size'!$A$7:$G$350,5,FALSE))</f>
        <v>76602901.010000005</v>
      </c>
      <c r="F382" s="70">
        <f t="shared" si="966"/>
        <v>76602901.00999999</v>
      </c>
      <c r="G382" s="70">
        <f t="shared" si="993"/>
        <v>0</v>
      </c>
      <c r="H382" s="90">
        <f>IF(ISNA(VLOOKUP($B382,'[1]1718  Exp_Rev Access'!$F$7:$GK$318,3,FALSE)),"",VLOOKUP($B382,'[1]1718  Exp_Rev Access'!$F$7:$GK$318,3,FALSE))</f>
        <v>11304560.67</v>
      </c>
      <c r="I382" s="90">
        <f>IF(ISNA(VLOOKUP($B382,'[1]1718  Exp_Rev Access'!$F$7:$GK$318,4,FALSE)),"",VLOOKUP($B382,'[1]1718  Exp_Rev Access'!$F$7:$GK$318,4,FALSE))</f>
        <v>0</v>
      </c>
      <c r="J382" s="90">
        <f>IF(ISNA(VLOOKUP($B382,'[1]1718  Exp_Rev Access'!$F$7:$GK$318,5,FALSE)),"",VLOOKUP($B382,'[1]1718  Exp_Rev Access'!$F$7:$GK$318,5,FALSE))</f>
        <v>0</v>
      </c>
      <c r="K382" s="90">
        <f>IF(ISNA(VLOOKUP($B382,'[1]1718  Exp_Rev Access'!$F$7:$GK$318,6,FALSE)),"-",VLOOKUP($B382,'[1]1718  Exp_Rev Access'!$F$7:$GK$318,6,FALSE))</f>
        <v>134.88</v>
      </c>
      <c r="L382" s="90">
        <f>IF(ISNA(VLOOKUP($B382,'[1]1718  Exp_Rev Access'!$F$7:$GK$318,7,FALSE)),"",VLOOKUP($B382,'[1]1718  Exp_Rev Access'!$F$7:$GK$318,7,FALSE))</f>
        <v>0</v>
      </c>
      <c r="M382" s="90">
        <f>IF(ISNA(VLOOKUP($B382,'[1]1718  Exp_Rev Access'!$F$7:$GK$318,8,FALSE)),"",VLOOKUP($B382,'[1]1718  Exp_Rev Access'!$F$7:$GK$318,8,FALSE))</f>
        <v>0</v>
      </c>
      <c r="N382" s="56">
        <f t="shared" si="968"/>
        <v>11304695.550000001</v>
      </c>
      <c r="O382" s="91">
        <f t="shared" si="969"/>
        <v>0.14757529285378171</v>
      </c>
      <c r="P382" s="56">
        <f t="shared" si="970"/>
        <v>1943.6465803450003</v>
      </c>
      <c r="Q382" s="90">
        <f>IF(ISNA(VLOOKUP($B382,'[1]1718  Exp_Rev Access'!$F$7:$GK$318,10,FALSE)),"",VLOOKUP($B382,'[1]1718  Exp_Rev Access'!$F$7:$GK$318,10,FALSE))</f>
        <v>6496.5</v>
      </c>
      <c r="R382" s="90">
        <f>IF(ISNA(VLOOKUP($B382,'[1]1718  Exp_Rev Access'!$F$7:$GK$318,11,FALSE)),"",VLOOKUP($B382,'[1]1718  Exp_Rev Access'!$F$7:$GK$318,11,FALSE))</f>
        <v>0</v>
      </c>
      <c r="S382" s="90">
        <f>IF(ISNA(VLOOKUP($B382,'[1]1718  Exp_Rev Access'!$F$7:$GK$318,12,FALSE)),"",VLOOKUP($B382,'[1]1718  Exp_Rev Access'!$F$7:$GK$318,12,FALSE))</f>
        <v>0</v>
      </c>
      <c r="T382" s="90">
        <f>IF(ISNA(VLOOKUP($B382,'[1]1718  Exp_Rev Access'!$F$7:$GK$318,13,FALSE)),"",VLOOKUP($B382,'[1]1718  Exp_Rev Access'!$F$7:$GK$318,13,FALSE))</f>
        <v>0</v>
      </c>
      <c r="U382" s="90">
        <f>IF(ISNA(VLOOKUP($B382,'[1]1718  Exp_Rev Access'!$F$7:$GK$318,14,FALSE)),"",VLOOKUP($B382,'[1]1718  Exp_Rev Access'!$F$7:$GK$318,14,FALSE))</f>
        <v>0</v>
      </c>
      <c r="V382" s="90">
        <f>IF(ISNA(VLOOKUP($B382,'[1]1718  Exp_Rev Access'!$F$7:$GK$318,15,FALSE)),"",VLOOKUP($B382,'[1]1718  Exp_Rev Access'!$F$7:$GK$318,15,FALSE))</f>
        <v>0</v>
      </c>
      <c r="W382" s="90">
        <f>IF(ISNA(VLOOKUP($B382,'[1]1718  Exp_Rev Access'!$F$7:$GK$318,16,FALSE)),"",VLOOKUP($B382,'[1]1718  Exp_Rev Access'!$F$7:$GK$318,16,FALSE))</f>
        <v>0</v>
      </c>
      <c r="X382" s="90">
        <f>IF(ISNA(VLOOKUP($B382,'[1]1718  Exp_Rev Access'!$F$7:$GK$318,17,FALSE)),"",VLOOKUP($B382,'[1]1718  Exp_Rev Access'!$F$7:$GK$318,17,FALSE))</f>
        <v>0</v>
      </c>
      <c r="Y382" s="90">
        <f>IF(ISNA(VLOOKUP($B382,'[1]1718  Exp_Rev Access'!$F$7:$GK$318,18,FALSE)),"",VLOOKUP($B382,'[1]1718  Exp_Rev Access'!$F$7:$GK$318,18,FALSE))</f>
        <v>83378.720000000001</v>
      </c>
      <c r="Z382" s="90">
        <f>IF(ISNA(VLOOKUP($B382,'[1]1718  Exp_Rev Access'!$F$7:$GK$318,19,FALSE)),"",VLOOKUP($B382,'[1]1718  Exp_Rev Access'!$F$7:$GK$318,19,FALSE))</f>
        <v>29877.75</v>
      </c>
      <c r="AA382" s="90">
        <f>IF(ISNA(VLOOKUP($B382,'[1]1718  Exp_Rev Access'!$F$7:$GK$318,20,FALSE)),"",VLOOKUP($B382,'[1]1718  Exp_Rev Access'!$F$7:$GK$318,20,FALSE))</f>
        <v>15437.63</v>
      </c>
      <c r="AB382" s="90">
        <f>IF(ISNA(VLOOKUP($B382,'[1]1718  Exp_Rev Access'!$F$7:$GK$318,21,FALSE)),"",VLOOKUP($B382,'[1]1718  Exp_Rev Access'!$F$7:$GK$318,21,FALSE))</f>
        <v>0</v>
      </c>
      <c r="AC382" s="90">
        <f>IF(ISNA(VLOOKUP($B382,'[1]1718  Exp_Rev Access'!$F$7:$GK$318,22,FALSE)),"",VLOOKUP($B382,'[1]1718  Exp_Rev Access'!$F$7:$GK$318,22,FALSE))</f>
        <v>66278.86</v>
      </c>
      <c r="AD382" s="90">
        <f>IF(ISNA(VLOOKUP($B382,'[1]1718  Exp_Rev Access'!$F$7:$GK$318,23,FALSE)),"",VLOOKUP($B382,'[1]1718  Exp_Rev Access'!$F$7:$GK$318,23,FALSE))</f>
        <v>459673.21</v>
      </c>
      <c r="AE382" s="90">
        <f>IF(ISNA(VLOOKUP($B382,'[1]1718  Exp_Rev Access'!$F$7:$GK$318,24,FALSE)),"",VLOOKUP($B382,'[1]1718  Exp_Rev Access'!$F$7:$GK$318,24,FALSE))</f>
        <v>104743.58</v>
      </c>
      <c r="AF382" s="90">
        <f>IF(ISNA(VLOOKUP($B382,'[1]1718  Exp_Rev Access'!$F$7:$GK$318,25,FALSE)),"",VLOOKUP($B382,'[1]1718  Exp_Rev Access'!$F$7:$GK$318,25,FALSE))</f>
        <v>0</v>
      </c>
      <c r="AG382" s="90">
        <f>IF(ISNA(VLOOKUP($B382,'[1]1718  Exp_Rev Access'!$F$7:$GK$318,26,FALSE)),"",VLOOKUP($B382,'[1]1718  Exp_Rev Access'!$F$7:$GK$318,26,FALSE))</f>
        <v>211092.51</v>
      </c>
      <c r="AH382" s="90">
        <f>IF(ISNA(VLOOKUP($B382,'[1]1718  Exp_Rev Access'!$F$7:$GK$318,27,FALSE)),"",VLOOKUP($B382,'[1]1718  Exp_Rev Access'!$F$7:$GK$318,27,FALSE))</f>
        <v>10750.85</v>
      </c>
      <c r="AI382" s="90">
        <f>IF(ISNA(VLOOKUP($B382,'[1]1718  Exp_Rev Access'!$F$7:$GK$318,28,FALSE)),"",VLOOKUP($B382,'[1]1718  Exp_Rev Access'!$F$7:$GK$318,28,FALSE))</f>
        <v>25195.9</v>
      </c>
      <c r="AJ382" s="90">
        <f>IF(ISNA(VLOOKUP($B382,'[1]1718  Exp_Rev Access'!$F$7:$GK$318,29,FALSE)),"",VLOOKUP($B382,'[1]1718  Exp_Rev Access'!$F$7:$GK$318,29,FALSE))</f>
        <v>9184.85</v>
      </c>
      <c r="AK382" s="90">
        <f>IF(ISNA(VLOOKUP($B382,'[1]1718  Exp_Rev Access'!$F$7:$GK$318,30,FALSE)),"",VLOOKUP($B382,'[1]1718  Exp_Rev Access'!$F$7:$GK$318,30,FALSE))</f>
        <v>78929.3</v>
      </c>
      <c r="AL382" s="90">
        <f>IF(ISNA(VLOOKUP($B382,'[1]1718  Exp_Rev Access'!$F$7:$GK$318,31,FALSE)),"",VLOOKUP($B382,'[1]1718  Exp_Rev Access'!$F$7:$GK$318,31,FALSE))</f>
        <v>33570.410000000003</v>
      </c>
      <c r="AM382" s="56">
        <f t="shared" si="971"/>
        <v>1134610.0699999998</v>
      </c>
      <c r="AN382" s="92">
        <f t="shared" si="972"/>
        <v>1.4811580958949374E-2</v>
      </c>
      <c r="AO382" s="71">
        <f t="shared" si="973"/>
        <v>195.07654786691722</v>
      </c>
      <c r="AP382" s="90">
        <f>IF(ISNA(VLOOKUP($B382,'[1]1718  Exp_Rev Access'!$F$7:$GK$318,33,FALSE)),"",VLOOKUP($B382,'[1]1718  Exp_Rev Access'!$F$7:$GK$318,33,FALSE))</f>
        <v>38816154.409999996</v>
      </c>
      <c r="AQ382" s="90">
        <f>IF(ISNA(VLOOKUP($B382,'[1]1718  Exp_Rev Access'!$F$7:$GK$318,34,FALSE)),"",VLOOKUP($B382,'[1]1718  Exp_Rev Access'!$F$7:$GK$318,34,FALSE))</f>
        <v>1741170.57</v>
      </c>
      <c r="AR382" s="90">
        <f>IF(ISNA(VLOOKUP($B382,'[1]1718  Exp_Rev Access'!$F$7:$GK$318,35,FALSE)),"",VLOOKUP($B382,'[1]1718  Exp_Rev Access'!$F$7:$GK$318,35,FALSE))</f>
        <v>4577319.4000000004</v>
      </c>
      <c r="AS382" s="90">
        <f>IF(ISNA(VLOOKUP($B382,'[1]1718  Exp_Rev Access'!$F$7:$GK$318,36,FALSE)),"",VLOOKUP($B382,'[1]1718  Exp_Rev Access'!$F$7:$GK$318,36,FALSE))</f>
        <v>0</v>
      </c>
      <c r="AT382" s="90">
        <f>IF(ISNA(VLOOKUP($B382,'[1]1718  Exp_Rev Access'!$F$7:$GK$318,37,FALSE)),"",VLOOKUP($B382,'[1]1718  Exp_Rev Access'!$F$7:$GK$318,37,FALSE))</f>
        <v>42739.75</v>
      </c>
      <c r="AU382" s="56">
        <f t="shared" si="974"/>
        <v>45177384.129999995</v>
      </c>
      <c r="AV382" s="93">
        <f t="shared" si="975"/>
        <v>0.58976074710411275</v>
      </c>
      <c r="AW382" s="56">
        <f t="shared" si="976"/>
        <v>7767.4686403391888</v>
      </c>
      <c r="AX382" s="90">
        <f>IF(ISNA(VLOOKUP($B382,'[1]1718  Exp_Rev Access'!$F$7:$GK$318,39,FALSE)),"",VLOOKUP($B382,'[1]1718  Exp_Rev Access'!$F$7:$GK$318,39,FALSE))</f>
        <v>131591.88</v>
      </c>
      <c r="AY382" s="90">
        <f>IF(ISNA(VLOOKUP($B382,'[1]1718  Exp_Rev Access'!$F$7:$GK$318,40,FALSE)),"",VLOOKUP($B382,'[1]1718  Exp_Rev Access'!$F$7:$GK$318,40,FALSE))</f>
        <v>5361014.37</v>
      </c>
      <c r="AZ382" s="90">
        <f>IF(ISNA(VLOOKUP($B382,'[1]1718  Exp_Rev Access'!$F$7:$GK$318,41,FALSE)),"",VLOOKUP($B382,'[1]1718  Exp_Rev Access'!$F$7:$GK$318,41,FALSE))</f>
        <v>313125.05</v>
      </c>
      <c r="BA382" s="90">
        <f>IF(ISNA(VLOOKUP($B382,'[1]1718  Exp_Rev Access'!$F$7:$GK$318,42,FALSE)),"",VLOOKUP($B382,'[1]1718  Exp_Rev Access'!$F$7:$GK$318,42,FALSE))</f>
        <v>0</v>
      </c>
      <c r="BB382" s="90">
        <f>IF(ISNA(VLOOKUP($B382,'[1]1718  Exp_Rev Access'!$F$7:$GK$318,43,FALSE)),"",VLOOKUP($B382,'[1]1718  Exp_Rev Access'!$F$7:$GK$318,43,FALSE))</f>
        <v>0</v>
      </c>
      <c r="BC382" s="90">
        <f>IF(ISNA(VLOOKUP($B382,'[1]1718  Exp_Rev Access'!$F$7:$GK$318,44,FALSE)),"",VLOOKUP($B382,'[1]1718  Exp_Rev Access'!$F$7:$GK$318,44,FALSE))</f>
        <v>2428333.96</v>
      </c>
      <c r="BD382" s="90">
        <f>IF(ISNA(VLOOKUP($B382,'[1]1718  Exp_Rev Access'!$F$7:$GK$318,45,FALSE)),"",VLOOKUP($B382,'[1]1718  Exp_Rev Access'!$F$7:$GK$318,45,FALSE))</f>
        <v>0</v>
      </c>
      <c r="BE382" s="90">
        <f>IF(ISNA(VLOOKUP($B382,'[1]1718  Exp_Rev Access'!$F$7:$GK$318,46,FALSE)),"",VLOOKUP($B382,'[1]1718  Exp_Rev Access'!$F$7:$GK$318,46,FALSE))</f>
        <v>332323.28000000003</v>
      </c>
      <c r="BF382" s="90">
        <f>IF(ISNA(VLOOKUP($B382,'[1]1718  Exp_Rev Access'!$F$7:$GK$318,47,FALSE)),"",VLOOKUP($B382,'[1]1718  Exp_Rev Access'!$F$7:$GK$318,47,FALSE))</f>
        <v>0</v>
      </c>
      <c r="BG382" s="90">
        <f>IF(ISNA(VLOOKUP($B382,'[1]1718  Exp_Rev Access'!$F$7:$GK$318,48,FALSE)),"",VLOOKUP($B382,'[1]1718  Exp_Rev Access'!$F$7:$GK$318,48,FALSE))</f>
        <v>980689.44</v>
      </c>
      <c r="BH382" s="90">
        <f>IF(ISNA(VLOOKUP($B382,'[1]1718  Exp_Rev Access'!$F$7:$GK$318,49,FALSE)),"",VLOOKUP($B382,'[1]1718  Exp_Rev Access'!$F$7:$GK$318,49,FALSE))</f>
        <v>134614.49</v>
      </c>
      <c r="BI382" s="90">
        <f>IF(ISNA(VLOOKUP($B382,'[1]1718  Exp_Rev Access'!$F$7:$GK$318,50,FALSE)),"",VLOOKUP($B382,'[1]1718  Exp_Rev Access'!$F$7:$GK$318,50,FALSE))</f>
        <v>0</v>
      </c>
      <c r="BJ382" s="90">
        <f>IF(ISNA(VLOOKUP($B382,'[1]1718  Exp_Rev Access'!$F$7:$GK$318,51,FALSE)),"",VLOOKUP($B382,'[1]1718  Exp_Rev Access'!$F$7:$GK$318,51,FALSE))</f>
        <v>41030.720000000001</v>
      </c>
      <c r="BK382" s="90">
        <f>IF(ISNA(VLOOKUP($B382,'[1]1718  Exp_Rev Access'!$F$7:$GK$318,52,FALSE)),"",VLOOKUP($B382,'[1]1718  Exp_Rev Access'!$F$7:$GK$318,52,FALSE))</f>
        <v>1410343.78</v>
      </c>
      <c r="BL382" s="90">
        <f>IF(ISNA(VLOOKUP($B382,'[1]1718  Exp_Rev Access'!$F$7:$GK$318,53,FALSE)),"",VLOOKUP($B382,'[1]1718  Exp_Rev Access'!$F$7:$GK$318,53,FALSE))</f>
        <v>716667.61</v>
      </c>
      <c r="BM382" s="90">
        <f>IF(ISNA(VLOOKUP($B382,'[1]1718  Exp_Rev Access'!$F$7:$GK$318,54,FALSE)),"",VLOOKUP($B382,'[1]1718  Exp_Rev Access'!$F$7:$GK$318,54,FALSE))</f>
        <v>0</v>
      </c>
      <c r="BN382" s="90">
        <f>IF(ISNA(VLOOKUP($B382,'[1]1718  Exp_Rev Access'!$F$7:$GK$318,55,FALSE)),"",VLOOKUP($B382,'[1]1718  Exp_Rev Access'!$F$7:$GK$318,55,FALSE))</f>
        <v>0</v>
      </c>
      <c r="BO382" s="90">
        <f>IF(ISNA(VLOOKUP($B382,'[1]1718  Exp_Rev Access'!$F$7:$GK$318,56,FALSE)),"",VLOOKUP($B382,'[1]1718  Exp_Rev Access'!$F$7:$GK$318,56,FALSE))</f>
        <v>0</v>
      </c>
      <c r="BP382" s="90">
        <f>IF(ISNA(VLOOKUP($B382,'[1]1718  Exp_Rev Access'!$F$7:$GK$318,57,FALSE)),"",VLOOKUP($B382,'[1]1718  Exp_Rev Access'!$F$7:$GK$318,57,FALSE))</f>
        <v>0</v>
      </c>
      <c r="BQ382" s="90">
        <f>IF(ISNA(VLOOKUP($B382,'[1]1718  Exp_Rev Access'!$F$7:$GK$318,58,FALSE)),"",VLOOKUP($B382,'[1]1718  Exp_Rev Access'!$F$7:$GK$318,58,FALSE))</f>
        <v>0</v>
      </c>
      <c r="BR382" s="90">
        <f>IF(ISNA(VLOOKUP($B382,'[1]1718  Exp_Rev Access'!$F$7:$GK$318,59,FALSE)),"",VLOOKUP($B382,'[1]1718  Exp_Rev Access'!$F$7:$GK$318,59,FALSE))</f>
        <v>0</v>
      </c>
      <c r="BS382" s="90">
        <f>IF(ISNA(VLOOKUP($B382,'[1]1718  Exp_Rev Access'!$F$7:$GK$318,60,FALSE)),"",VLOOKUP($B382,'[1]1718  Exp_Rev Access'!$F$7:$GK$318,60,FALSE))</f>
        <v>0</v>
      </c>
      <c r="BT382" s="90">
        <f>IF(ISNA(VLOOKUP($B382,'[1]1718  Exp_Rev Access'!$F$7:$GK$318,61,FALSE)),"",VLOOKUP($B382,'[1]1718  Exp_Rev Access'!$F$7:$GK$318,61,FALSE))</f>
        <v>0</v>
      </c>
      <c r="BU382" s="90">
        <f>IF(ISNA(VLOOKUP($B382,'[1]1718  Exp_Rev Access'!$F$7:$GK$318,62,FALSE)),"",VLOOKUP($B382,'[1]1718  Exp_Rev Access'!$F$7:$GK$318,62,FALSE))</f>
        <v>0</v>
      </c>
      <c r="BV382" s="56">
        <f t="shared" si="893"/>
        <v>11849734.579999998</v>
      </c>
      <c r="BW382" s="92">
        <f t="shared" si="977"/>
        <v>0.15469041542503845</v>
      </c>
      <c r="BX382" s="71">
        <f t="shared" si="978"/>
        <v>2037.3566004095435</v>
      </c>
      <c r="BY382" s="90">
        <f>IF(ISNA(VLOOKUP($B382,'[1]1718  Exp_Rev Access'!$F$7:$GK$318,64,FALSE)),"",VLOOKUP($B382,'[1]1718  Exp_Rev Access'!$F$7:$GK$318,64,FALSE))</f>
        <v>67412.679999999993</v>
      </c>
      <c r="BZ382" s="90">
        <f>IF(ISNA(VLOOKUP($B382,'[1]1718  Exp_Rev Access'!$F$7:$GK$318,65,FALSE)),"",VLOOKUP($B382,'[1]1718  Exp_Rev Access'!$F$7:$GK$318,65,FALSE))</f>
        <v>0</v>
      </c>
      <c r="CA382" s="90">
        <f>IF(ISNA(VLOOKUP($B382,'[1]1718  Exp_Rev Access'!$F$7:$GK$318,66,FALSE)),"",VLOOKUP($B382,'[1]1718  Exp_Rev Access'!$F$7:$GK$318,66,FALSE))</f>
        <v>0</v>
      </c>
      <c r="CB382" s="90">
        <f>IF(ISNA(VLOOKUP($B382,'[1]1718  Exp_Rev Access'!$F$7:$GK$318,67,FALSE)),"",VLOOKUP($B382,'[1]1718  Exp_Rev Access'!$F$7:$GK$318,67,FALSE))</f>
        <v>0</v>
      </c>
      <c r="CC382" s="90">
        <f>IF(ISNA(VLOOKUP($B382,'[1]1718  Exp_Rev Access'!$F$7:$GK$318,68,FALSE)),"",VLOOKUP($B382,'[1]1718  Exp_Rev Access'!$F$7:$GK$318,68,FALSE))</f>
        <v>954.89</v>
      </c>
      <c r="CD382" s="90">
        <f>IF(ISNA(VLOOKUP($B382,'[1]1718  Exp_Rev Access'!$F$7:$GK$318,69,FALSE)),"",VLOOKUP($B382,'[1]1718  Exp_Rev Access'!$F$7:$GK$318,69,FALSE))</f>
        <v>0</v>
      </c>
      <c r="CE382" s="56">
        <f t="shared" si="881"/>
        <v>68367.569999999992</v>
      </c>
      <c r="CF382" s="92">
        <f t="shared" si="896"/>
        <v>8.9249322282291968E-4</v>
      </c>
      <c r="CG382" s="78">
        <f t="shared" si="897"/>
        <v>11.754619401227256</v>
      </c>
      <c r="CH382" s="90">
        <f>IF(ISNA(VLOOKUP($B382,'[1]1718  Exp_Rev Access'!$F$7:$GK$318,$CH$2,FALSE)),"",VLOOKUP($B382,'[1]1718  Exp_Rev Access'!$F$7:$GK$318,$CH$2,FALSE))</f>
        <v>0</v>
      </c>
      <c r="CI382" s="90">
        <f>IF(ISNA(VLOOKUP($B382,'[1]1718  Exp_Rev Access'!$F$7:$GK$318,$CI$2,FALSE)),"",VLOOKUP($B382,'[1]1718  Exp_Rev Access'!$F$7:$GK$318,$CI$2,FALSE))</f>
        <v>0</v>
      </c>
      <c r="CJ382" s="90">
        <f>IF(ISNA(VLOOKUP($B382,'[1]1718  Exp_Rev Access'!$F$7:$GK$318,$CJ$2,FALSE)),"",VLOOKUP($B382,'[1]1718  Exp_Rev Access'!$F$7:$GK$318,$CJ$2,FALSE))</f>
        <v>0</v>
      </c>
      <c r="CK382" s="90">
        <f>IF(ISNA(VLOOKUP($B382,'[1]1718  Exp_Rev Access'!$F$7:$GK$318,$CK$2,FALSE)),"",VLOOKUP($B382,'[1]1718  Exp_Rev Access'!$F$7:$GK$318,$CK$2,FALSE))</f>
        <v>0</v>
      </c>
      <c r="CL382" s="90">
        <f>IF(ISNA(VLOOKUP($B382,'[1]1718  Exp_Rev Access'!$F$7:$GK$318,$CL$2,FALSE)),"",VLOOKUP($B382,'[1]1718  Exp_Rev Access'!$F$7:$GK$318,$CL$2,FALSE))</f>
        <v>0</v>
      </c>
      <c r="CM382" s="90">
        <f>IF(ISNA(VLOOKUP($B382,'[1]1718  Exp_Rev Access'!$F$7:$GK$318,$CM$2,FALSE)),"",VLOOKUP($B382,'[1]1718  Exp_Rev Access'!$F$7:$GK$318,$CM$2,FALSE))</f>
        <v>0</v>
      </c>
      <c r="CN382" s="90">
        <f>IF(ISNA(VLOOKUP($B382,'[1]1718  Exp_Rev Access'!$F$7:$GK$318,$CN$2,FALSE)),"",VLOOKUP($B382,'[1]1718  Exp_Rev Access'!$F$7:$GK$318,$CN$2,FALSE))</f>
        <v>0</v>
      </c>
      <c r="CO382" s="90">
        <f>IF(ISNA(VLOOKUP($B382,'[1]1718  Exp_Rev Access'!$F$7:$GK$318,$CO$2,FALSE)),"",VLOOKUP($B382,'[1]1718  Exp_Rev Access'!$F$7:$GK$318,$CO$2,FALSE))</f>
        <v>0</v>
      </c>
      <c r="CP382" s="90">
        <f>IF(ISNA(VLOOKUP($B382,'[1]1718  Exp_Rev Access'!$F$7:$GK$318,$CP$2,FALSE)),"",VLOOKUP($B382,'[1]1718  Exp_Rev Access'!$F$7:$GK$318,$CP$2,FALSE))</f>
        <v>0</v>
      </c>
      <c r="CQ382" s="90">
        <f>IF(ISNA(VLOOKUP($B382,'[1]1718  Exp_Rev Access'!$F$7:$GK$318,$CQ$2,FALSE)),"",VLOOKUP($B382,'[1]1718  Exp_Rev Access'!$F$7:$GK$318,$CQ$2,FALSE))</f>
        <v>1198498.05</v>
      </c>
      <c r="CR382" s="90">
        <f>IF(ISNA(VLOOKUP($B382,'[1]1718  Exp_Rev Access'!$F$7:$GK$318,$CR$2,FALSE)),"",VLOOKUP($B382,'[1]1718  Exp_Rev Access'!$F$7:$GK$318,$CR$2,FALSE))</f>
        <v>0</v>
      </c>
      <c r="CS382" s="90">
        <f>IF(ISNA(VLOOKUP($B382,'[1]1718  Exp_Rev Access'!$F$7:$GK$318,$CS$2,FALSE)),"",VLOOKUP($B382,'[1]1718  Exp_Rev Access'!$F$7:$GK$318,$CS$2,FALSE))</f>
        <v>50016.7</v>
      </c>
      <c r="CT382" s="90">
        <f>IF(ISNA(VLOOKUP($B382,'[1]1718  Exp_Rev Access'!$F$7:$GK$318,$CT$2,FALSE)),"",VLOOKUP($B382,'[1]1718  Exp_Rev Access'!$F$7:$GK$318,$CT$2,FALSE))</f>
        <v>0</v>
      </c>
      <c r="CU382" s="90">
        <f>IF(ISNA(VLOOKUP($B382,'[1]1718  Exp_Rev Access'!$F$7:$GK$318,$CU$2,FALSE)),"",VLOOKUP($B382,'[1]1718  Exp_Rev Access'!$F$7:$GK$318,$CU$2,FALSE))</f>
        <v>1157738.3899999999</v>
      </c>
      <c r="CV382" s="90">
        <f>IF(ISNA(VLOOKUP($B382,'[1]1718  Exp_Rev Access'!$F$7:$GK$318,$CV$2,FALSE)),"",VLOOKUP($B382,'[1]1718  Exp_Rev Access'!$F$7:$GK$318,$CV$2,FALSE))</f>
        <v>1223059.6499999999</v>
      </c>
      <c r="CW382" s="90">
        <f>IF(ISNA(VLOOKUP($B382,'[1]1718  Exp_Rev Access'!$F$7:$GK$318,$CW$2,FALSE)),"",VLOOKUP($B382,'[1]1718  Exp_Rev Access'!$F$7:$GK$318,$CW$2,FALSE))</f>
        <v>0</v>
      </c>
      <c r="CX382" s="90">
        <f>IF(ISNA(VLOOKUP($B382,'[1]1718  Exp_Rev Access'!$F$7:$GK$318,$CX$2,FALSE)),"",VLOOKUP($B382,'[1]1718  Exp_Rev Access'!$F$7:$GK$318,$CX$2,FALSE))</f>
        <v>0</v>
      </c>
      <c r="CY382" s="90">
        <f>IF(ISNA(VLOOKUP($B382,'[1]1718  Exp_Rev Access'!$F$7:$GK$318,$CY$2,FALSE)),"",VLOOKUP($B382,'[1]1718  Exp_Rev Access'!$F$7:$GK$318,$CY$2,FALSE))</f>
        <v>0</v>
      </c>
      <c r="CZ382" s="90">
        <f>IF(ISNA(VLOOKUP($B382,'[1]1718  Exp_Rev Access'!$F$7:$GK$318,$CZ$2,FALSE)),"",VLOOKUP($B382,'[1]1718  Exp_Rev Access'!$F$7:$GK$318,$CZ$2,FALSE))</f>
        <v>0</v>
      </c>
      <c r="DA382" s="90">
        <f>IF(ISNA(VLOOKUP($B382,'[1]1718  Exp_Rev Access'!$F$7:$GK$318,$DA$2,FALSE)),"",VLOOKUP($B382,'[1]1718  Exp_Rev Access'!$F$7:$GK$318,$DA$2,FALSE))</f>
        <v>0</v>
      </c>
      <c r="DB382" s="90">
        <f>IF(ISNA(VLOOKUP($B382,'[1]1718  Exp_Rev Access'!$F$7:$GK$318,$DB$2,FALSE)),"",VLOOKUP($B382,'[1]1718  Exp_Rev Access'!$F$7:$GK$318,$DB$2,FALSE))</f>
        <v>99597.18</v>
      </c>
      <c r="DC382" s="90">
        <f>IF(ISNA(VLOOKUP($B382,'[1]1718  Exp_Rev Access'!$F$7:$GK$318,$DC$2,FALSE)),"",VLOOKUP($B382,'[1]1718  Exp_Rev Access'!$F$7:$GK$318,$DC$2,FALSE))</f>
        <v>0</v>
      </c>
      <c r="DD382" s="90">
        <f>IF(ISNA(VLOOKUP($B382,'[1]1718  Exp_Rev Access'!$F$7:$GK$318,$DD$2,FALSE)),"",VLOOKUP($B382,'[1]1718  Exp_Rev Access'!$F$7:$GK$318,$DD$2,FALSE))</f>
        <v>0</v>
      </c>
      <c r="DE382" s="90">
        <f>IF(ISNA(VLOOKUP($B382,'[1]1718  Exp_Rev Access'!$F$7:$GK$318,$DE$2,FALSE)),"",VLOOKUP($B382,'[1]1718  Exp_Rev Access'!$F$7:$GK$318,$DE$2,FALSE))</f>
        <v>0</v>
      </c>
      <c r="DF382" s="90">
        <f>IF(ISNA(VLOOKUP($B382,'[1]1718  Exp_Rev Access'!$F$7:$GK$318,$DF$2,FALSE)),"",VLOOKUP($B382,'[1]1718  Exp_Rev Access'!$F$7:$GK$318,$DF$2,FALSE))</f>
        <v>0</v>
      </c>
      <c r="DG382" s="90">
        <f>IF(ISNA(VLOOKUP($B382,'[1]1718  Exp_Rev Access'!$F$7:$GK$318,$DG$2,FALSE)),"",VLOOKUP($B382,'[1]1718  Exp_Rev Access'!$F$7:$GK$318,$DG$2,FALSE))</f>
        <v>46986.82</v>
      </c>
      <c r="DH382" s="90">
        <f>IF(ISNA(VLOOKUP($B382,'[1]1718  Exp_Rev Access'!$F$7:$GK$318,$DH$2,FALSE)),"",VLOOKUP($B382,'[1]1718  Exp_Rev Access'!$F$7:$GK$318,$DH$2,FALSE))</f>
        <v>0</v>
      </c>
      <c r="DI382" s="90">
        <f>IF(ISNA(VLOOKUP($B382,'[1]1718  Exp_Rev Access'!$F$7:$GK$318,$DI$2,FALSE)),"",VLOOKUP($B382,'[1]1718  Exp_Rev Access'!$F$7:$GK$318,$DI$2,FALSE))</f>
        <v>1646014.73</v>
      </c>
      <c r="DJ382" s="90">
        <f>IF(ISNA(VLOOKUP($B382,'[1]1718  Exp_Rev Access'!$F$7:$GK$318,$DJ$2,FALSE)),"",VLOOKUP($B382,'[1]1718  Exp_Rev Access'!$F$7:$GK$318,$DJ$2,FALSE))</f>
        <v>0</v>
      </c>
      <c r="DK382" s="90">
        <f>IF(ISNA(VLOOKUP($B382,'[1]1718  Exp_Rev Access'!$F$7:$GK$318,$DK$2,FALSE)),"",VLOOKUP($B382,'[1]1718  Exp_Rev Access'!$F$7:$GK$318,$DK$2,FALSE))</f>
        <v>0</v>
      </c>
      <c r="DL382" s="90">
        <f>IF(ISNA(VLOOKUP($B382,'[1]1718  Exp_Rev Access'!$F$7:$GK$318,$DL$2,FALSE)),"",VLOOKUP($B382,'[1]1718  Exp_Rev Access'!$F$7:$GK$318,$DL$2,FALSE))</f>
        <v>0</v>
      </c>
      <c r="DM382" s="90">
        <f>IF(ISNA(VLOOKUP($B382,'[1]1718  Exp_Rev Access'!$F$7:$GK$318,$DM$2,FALSE)),"",VLOOKUP($B382,'[1]1718  Exp_Rev Access'!$F$7:$GK$318,$DM$2,FALSE))</f>
        <v>0</v>
      </c>
      <c r="DN382" s="90">
        <f>IF(ISNA(VLOOKUP($B382,'[1]1718  Exp_Rev Access'!$F$7:$GK$318,$DN$2,FALSE)),"",VLOOKUP($B382,'[1]1718  Exp_Rev Access'!$F$7:$GK$318,$DN$2,FALSE))</f>
        <v>0</v>
      </c>
      <c r="DO382" s="90">
        <f>IF(ISNA(VLOOKUP($B382,'[1]1718  Exp_Rev Access'!$F$7:$GK$318,$DO$2,FALSE)),"",VLOOKUP($B382,'[1]1718  Exp_Rev Access'!$F$7:$GK$318,$DO$2,FALSE))</f>
        <v>0</v>
      </c>
      <c r="DP382" s="90">
        <f>IF(ISNA(VLOOKUP($B382,'[1]1718  Exp_Rev Access'!$F$7:$GK$318,$DP$2,FALSE)),"",VLOOKUP($B382,'[1]1718  Exp_Rev Access'!$F$7:$GK$318,$DP$2,FALSE))</f>
        <v>0</v>
      </c>
      <c r="DQ382" s="90">
        <f>IF(ISNA(VLOOKUP($B382,'[1]1718  Exp_Rev Access'!$F$7:$GK$318,$DQ$2,FALSE)),"",VLOOKUP($B382,'[1]1718  Exp_Rev Access'!$F$7:$GK$318,$DQ$2,FALSE))</f>
        <v>0</v>
      </c>
      <c r="DR382" s="90">
        <f>IF(ISNA(VLOOKUP($B382,'[1]1718  Exp_Rev Access'!$F$7:$GK$318,$DR$2,FALSE)),"",VLOOKUP($B382,'[1]1718  Exp_Rev Access'!$F$7:$GK$318,$DR$2,FALSE))</f>
        <v>0</v>
      </c>
      <c r="DS382" s="90">
        <f>IF(ISNA(VLOOKUP($B382,'[1]1718  Exp_Rev Access'!$F$7:$GK$318,$DS$2,FALSE)),"",VLOOKUP($B382,'[1]1718  Exp_Rev Access'!$F$7:$GK$318,$DS$2,FALSE))</f>
        <v>0</v>
      </c>
      <c r="DT382" s="90">
        <f>IF(ISNA(VLOOKUP($B382,'[1]1718  Exp_Rev Access'!$F$7:$GK$318,$DT$2,FALSE)),"",VLOOKUP($B382,'[1]1718  Exp_Rev Access'!$F$7:$GK$318,$DT$2,FALSE))</f>
        <v>0</v>
      </c>
      <c r="DU382" s="90">
        <f>IF(ISNA(VLOOKUP($B382,'[1]1718  Exp_Rev Access'!$F$7:$GK$318,$DU$2,FALSE)),"",VLOOKUP($B382,'[1]1718  Exp_Rev Access'!$F$7:$GK$318,$DU$2,FALSE))</f>
        <v>0</v>
      </c>
      <c r="DV382" s="90">
        <f>IF(ISNA(VLOOKUP($B382,'[1]1718  Exp_Rev Access'!$F$7:$GK$318,$DV$2,FALSE)),"",VLOOKUP($B382,'[1]1718  Exp_Rev Access'!$F$7:$GK$318,$DV$2,FALSE))</f>
        <v>0</v>
      </c>
      <c r="DW382" s="90">
        <f>IF(ISNA(VLOOKUP($B382,'[1]1718  Exp_Rev Access'!$F$7:$GK$318,$DW$2,FALSE)),"",VLOOKUP($B382,'[1]1718  Exp_Rev Access'!$F$7:$GK$318,$DW$2,FALSE))</f>
        <v>0</v>
      </c>
      <c r="DX382" s="90">
        <f>IF(ISNA(VLOOKUP($B382,'[1]1718  Exp_Rev Access'!$F$7:$GK$318,$DX$2,FALSE)),"",VLOOKUP($B382,'[1]1718  Exp_Rev Access'!$F$7:$GK$318,$DX$2,FALSE))</f>
        <v>0</v>
      </c>
      <c r="DY382" s="90">
        <f>IF(ISNA(VLOOKUP($B382,'[1]1718  Exp_Rev Access'!$F$7:$GK$318,$DY$2,FALSE)),"",VLOOKUP($B382,'[1]1718  Exp_Rev Access'!$F$7:$GK$318,$DY$2,FALSE))</f>
        <v>0</v>
      </c>
      <c r="DZ382" s="90">
        <f>IF(ISNA(VLOOKUP($B382,'[1]1718  Exp_Rev Access'!$F$7:$GK$318,$DZ$2,FALSE)),"",VLOOKUP($B382,'[1]1718  Exp_Rev Access'!$F$7:$GK$318,$DZ$2,FALSE))</f>
        <v>0</v>
      </c>
      <c r="EA382" s="90">
        <f>IF(ISNA(VLOOKUP($B382,'[1]1718  Exp_Rev Access'!$F$7:$GK$318,$EA$2,FALSE)),"",VLOOKUP($B382,'[1]1718  Exp_Rev Access'!$F$7:$GK$318,$EA$2,FALSE))</f>
        <v>0</v>
      </c>
      <c r="EB382" s="90">
        <f>IF(ISNA(VLOOKUP($B382,'[1]1718  Exp_Rev Access'!$F$7:$GK$318,$EB$2,FALSE)),"",VLOOKUP($B382,'[1]1718  Exp_Rev Access'!$F$7:$GK$318,$EB$2,FALSE))</f>
        <v>0</v>
      </c>
      <c r="EC382" s="90">
        <f>IF(ISNA(VLOOKUP($B382,'[1]1718  Exp_Rev Access'!$F$7:$GK$318,$EC$2,FALSE)),"",VLOOKUP($B382,'[1]1718  Exp_Rev Access'!$F$7:$GK$318,$EC$2,FALSE))</f>
        <v>1083649.06</v>
      </c>
      <c r="ED382" s="90">
        <f>IF(ISNA(VLOOKUP($B382,'[1]1718  Exp_Rev Access'!$F$7:$GK$318,$ED$2,FALSE)),"",VLOOKUP($B382,'[1]1718  Exp_Rev Access'!$F$7:$GK$318,$ED$2,FALSE))</f>
        <v>0</v>
      </c>
      <c r="EE382" s="90">
        <f>IF(ISNA(VLOOKUP($B382,'[1]1718  Exp_Rev Access'!$F$7:$GK$318,$EE$2,FALSE)),"",VLOOKUP($B382,'[1]1718  Exp_Rev Access'!$F$7:$GK$318,$EE$2,FALSE))</f>
        <v>0</v>
      </c>
      <c r="EF382" s="90">
        <f>IF(ISNA(VLOOKUP($B382,'[1]1718  Exp_Rev Access'!$F$7:$GK$318,$EF$2,FALSE)),"",VLOOKUP($B382,'[1]1718  Exp_Rev Access'!$F$7:$GK$318,$EF$2,FALSE))</f>
        <v>0</v>
      </c>
      <c r="EG382" s="90">
        <f>IF(ISNA(VLOOKUP($B382,'[1]1718  Exp_Rev Access'!$F$7:$GK$318,$EG$2,FALSE)),"",VLOOKUP($B382,'[1]1718  Exp_Rev Access'!$F$7:$GK$318,$EG$2,FALSE))</f>
        <v>0</v>
      </c>
      <c r="EH382" s="90">
        <f>IF(ISNA(VLOOKUP($B382,'[1]1718  Exp_Rev Access'!$F$7:$GK$318,$EH$2,FALSE)),"",VLOOKUP($B382,'[1]1718  Exp_Rev Access'!$F$7:$GK$318,$EH$2,FALSE))</f>
        <v>0</v>
      </c>
      <c r="EI382" s="90">
        <f>IF(ISNA(VLOOKUP($B382,'[1]1718  Exp_Rev Access'!$F$7:$GK$318,$EI$2,FALSE)),"",VLOOKUP($B382,'[1]1718  Exp_Rev Access'!$F$7:$GK$318,$EI$2,FALSE))</f>
        <v>0</v>
      </c>
      <c r="EJ382" s="90">
        <f>IF(ISNA(VLOOKUP($B382,'[1]1718  Exp_Rev Access'!$F$7:$GK$318,$EJ$2,FALSE)),"",VLOOKUP($B382,'[1]1718  Exp_Rev Access'!$F$7:$GK$318,$EJ$2,FALSE))</f>
        <v>0</v>
      </c>
      <c r="EK382" s="90">
        <f>IF(ISNA(VLOOKUP($B382,'[1]1718  Exp_Rev Access'!$F$7:$GK$318,$EK$2,FALSE)),"",VLOOKUP($B382,'[1]1718  Exp_Rev Access'!$F$7:$GK$318,$EK$2,FALSE))</f>
        <v>0</v>
      </c>
      <c r="EL382" s="90">
        <f>IF(ISNA(VLOOKUP($B382,'[1]1718  Exp_Rev Access'!$F$7:$GK$318,$EL$2,FALSE)),"",VLOOKUP($B382,'[1]1718  Exp_Rev Access'!$F$7:$GK$318,$EL$2,FALSE))</f>
        <v>0</v>
      </c>
      <c r="EM382" s="90">
        <f>IF(ISNA(VLOOKUP($B382,'[1]1718  Exp_Rev Access'!$F$7:$GK$318,$EM$2,FALSE)),"",VLOOKUP($B382,'[1]1718  Exp_Rev Access'!$F$7:$GK$318,$EM$2,FALSE))</f>
        <v>0</v>
      </c>
      <c r="EN382" s="90">
        <f>IF(ISNA(VLOOKUP($B382,'[1]1718  Exp_Rev Access'!$F$7:$GK$318,$EN$2,FALSE)),"",VLOOKUP($B382,'[1]1718  Exp_Rev Access'!$F$7:$GK$318,$EN$2,FALSE))</f>
        <v>26777.37</v>
      </c>
      <c r="EO382" s="90">
        <f>IF(ISNA(VLOOKUP($B382,'[1]1718  Exp_Rev Access'!$F$7:$GK$318,$EO$2,FALSE)),"",VLOOKUP($B382,'[1]1718  Exp_Rev Access'!$F$7:$GK$318,$EO$2,FALSE))</f>
        <v>0</v>
      </c>
      <c r="EP382" s="90">
        <f>IF(ISNA(VLOOKUP($B382,'[1]1718  Exp_Rev Access'!$F$7:$GK$318,$EP$2,FALSE)),"",VLOOKUP($B382,'[1]1718  Exp_Rev Access'!$F$7:$GK$318,$EP$2,FALSE))</f>
        <v>0</v>
      </c>
      <c r="EQ382" s="90">
        <f>IF(ISNA(VLOOKUP($B382,'[1]1718  Exp_Rev Access'!$F$7:$GK$318,$EQ$2,FALSE)),"",VLOOKUP($B382,'[1]1718  Exp_Rev Access'!$F$7:$GK$318,$EQ$2,FALSE))</f>
        <v>0</v>
      </c>
      <c r="ER382" s="90">
        <f>IF(ISNA(VLOOKUP($B382,'[1]1718  Exp_Rev Access'!$F$7:$GK$318,$ER$2,FALSE)),"",VLOOKUP($B382,'[1]1718  Exp_Rev Access'!$F$7:$GK$318,$ER$2,FALSE))</f>
        <v>0</v>
      </c>
      <c r="ES382" s="90">
        <f>IF(ISNA(VLOOKUP($B382,'[1]1718  Exp_Rev Access'!$F$7:$GK$318,$ES$2,FALSE)),"",VLOOKUP($B382,'[1]1718  Exp_Rev Access'!$F$7:$GK$318,$ES$2,FALSE))</f>
        <v>0</v>
      </c>
      <c r="ET382" s="90">
        <f>IF(ISNA(VLOOKUP($B382,'[1]1718  Exp_Rev Access'!$F$7:$GK$318,$ET$2,FALSE)),"",VLOOKUP($B382,'[1]1718  Exp_Rev Access'!$F$7:$GK$318,$ET$2,FALSE))</f>
        <v>0</v>
      </c>
      <c r="EU382" s="90">
        <f>IF(ISNA(VLOOKUP($B382,'[1]1718  Exp_Rev Access'!$F$7:$GK$318,$EU$2,FALSE)),"",VLOOKUP($B382,'[1]1718  Exp_Rev Access'!$F$7:$GK$318,$EU$2,FALSE))</f>
        <v>0</v>
      </c>
      <c r="EV382" s="90">
        <f>IF(ISNA(VLOOKUP($B382,'[1]1718  Exp_Rev Access'!$F$7:$GK$318,$EV$2,FALSE)),"",VLOOKUP($B382,'[1]1718  Exp_Rev Access'!$F$7:$GK$318,$EV$2,FALSE))</f>
        <v>155177.66</v>
      </c>
      <c r="EW382" s="90">
        <f>IF(ISNA(VLOOKUP($B382,'[1]1718  Exp_Rev Access'!$F$7:$GK$318,$EW$2,FALSE)),"",VLOOKUP($B382,'[1]1718  Exp_Rev Access'!$F$7:$GK$318,$EW$2,FALSE))</f>
        <v>0</v>
      </c>
      <c r="EX382" s="90">
        <f>IF(ISNA(VLOOKUP($B382,'[1]1718  Exp_Rev Access'!$F$7:$GK$318,$EX$2,FALSE)),"",VLOOKUP($B382,'[1]1718  Exp_Rev Access'!$F$7:$GK$318,$EX$2,FALSE))</f>
        <v>0</v>
      </c>
      <c r="EY382" s="90">
        <f>IF(ISNA(VLOOKUP($B382,'[1]1718  Exp_Rev Access'!$F$7:$GK$318,$EY$2,FALSE)),"",VLOOKUP($B382,'[1]1718  Exp_Rev Access'!$F$7:$GK$318,$EY$2,FALSE))</f>
        <v>0</v>
      </c>
      <c r="EZ382" s="90">
        <f>IF(ISNA(VLOOKUP($B382,'[1]1718  Exp_Rev Access'!$F$7:$GK$318,$EZ$2,FALSE)),"",VLOOKUP($B382,'[1]1718  Exp_Rev Access'!$F$7:$GK$318,$EZ$2,FALSE))</f>
        <v>0</v>
      </c>
      <c r="FA382" s="90">
        <f>IF(ISNA(VLOOKUP($B382,'[1]1718  Exp_Rev Access'!$F$7:$GK$318,$FA$2,FALSE)),"",VLOOKUP($B382,'[1]1718  Exp_Rev Access'!$F$7:$GK$318,$FA$2,FALSE))</f>
        <v>0</v>
      </c>
      <c r="FB382" s="90">
        <f>IF(ISNA(VLOOKUP($B382,'[1]1718  Exp_Rev Access'!$F$7:$GK$318,$FB$2,FALSE)),"",VLOOKUP($B382,'[1]1718  Exp_Rev Access'!$F$7:$GK$318,$FB$2,FALSE))</f>
        <v>0</v>
      </c>
      <c r="FC382" s="90">
        <f>IF(ISNA(VLOOKUP($B382,'[1]1718  Exp_Rev Access'!$F$7:$GK$318,$FC$2,FALSE)),"",VLOOKUP($B382,'[1]1718  Exp_Rev Access'!$F$7:$GK$318,$FC$2,FALSE))</f>
        <v>0</v>
      </c>
      <c r="FD382" s="90">
        <f>IF(ISNA(VLOOKUP($B382,'[1]1718  Exp_Rev Access'!$F$7:$GK$318,$FD$2,FALSE)),"",VLOOKUP($B382,'[1]1718  Exp_Rev Access'!$F$7:$GK$318,$FD$2,FALSE))</f>
        <v>0</v>
      </c>
      <c r="FE382" s="90">
        <f>IF(ISNA(VLOOKUP($B382,'[1]1718  Exp_Rev Access'!$F$7:$GK$318,$FE$2,FALSE)),"",VLOOKUP($B382,'[1]1718  Exp_Rev Access'!$F$7:$GK$318,$FE$2,FALSE))</f>
        <v>0</v>
      </c>
      <c r="FF382" s="90">
        <f>IF(ISNA(VLOOKUP($B382,'[1]1718  Exp_Rev Access'!$F$7:$GK$318,$FF$2,FALSE)),"",VLOOKUP($B382,'[1]1718  Exp_Rev Access'!$F$7:$GK$318,$FF$2,FALSE))</f>
        <v>0</v>
      </c>
      <c r="FG382" s="90">
        <f>IF(ISNA(VLOOKUP($B382,'[1]1718  Exp_Rev Access'!$F$7:$GK$318,$FG$2,FALSE)),"",VLOOKUP($B382,'[1]1718  Exp_Rev Access'!$F$7:$GK$318,$FG$2,FALSE))</f>
        <v>0</v>
      </c>
      <c r="FH382" s="90">
        <f>IF(ISNA(VLOOKUP($B382,'[1]1718  Exp_Rev Access'!$F$7:$GK$318,$FH$2,FALSE)),"",VLOOKUP($B382,'[1]1718  Exp_Rev Access'!$F$7:$GK$318,$FH$2,FALSE))</f>
        <v>0</v>
      </c>
      <c r="FI382" s="90">
        <f>IF(ISNA(VLOOKUP($B382,'[1]1718  Exp_Rev Access'!$F$7:$GK$318,$FI$2,FALSE)),"",VLOOKUP($B382,'[1]1718  Exp_Rev Access'!$F$7:$GK$318,$FI$2,FALSE))</f>
        <v>0</v>
      </c>
      <c r="FJ382" s="90">
        <f>IF(ISNA(VLOOKUP($B382,'[1]1718  Exp_Rev Access'!$F$7:$GK$318,$FJ$2,FALSE)),"",VLOOKUP($B382,'[1]1718  Exp_Rev Access'!$F$7:$GK$318,$FJ$2,FALSE))</f>
        <v>0</v>
      </c>
      <c r="FK382" s="90">
        <f>IF(ISNA(VLOOKUP($B382,'[1]1718  Exp_Rev Access'!$F$7:$GK$318,$FK$2,FALSE)),"",VLOOKUP($B382,'[1]1718  Exp_Rev Access'!$F$7:$GK$318,$FK$2,FALSE))</f>
        <v>0</v>
      </c>
      <c r="FL382" s="90">
        <f>IF(ISNA(VLOOKUP($B382,'[1]1718  Exp_Rev Access'!$F$7:$GK$318,$FL$2,FALSE)),"",VLOOKUP($B382,'[1]1718  Exp_Rev Access'!$F$7:$GK$318,$FL$2,FALSE))</f>
        <v>0</v>
      </c>
      <c r="FM382" s="90">
        <f>IF(ISNA(VLOOKUP($B382,'[1]1718  Exp_Rev Access'!$F$7:$GK$318,$FM$2,FALSE)),"",VLOOKUP($B382,'[1]1718  Exp_Rev Access'!$F$7:$GK$318,$FM$2,FALSE))</f>
        <v>0</v>
      </c>
      <c r="FN382" s="90">
        <f>IF(ISNA(VLOOKUP($B382,'[1]1718  Exp_Rev Access'!$F$7:$GK$318,$FN$2,FALSE)),"",VLOOKUP($B382,'[1]1718  Exp_Rev Access'!$F$7:$GK$318,$FN$2,FALSE))</f>
        <v>0</v>
      </c>
      <c r="FO382" s="90">
        <f>IF(ISNA(VLOOKUP($B382,'[1]1718  Exp_Rev Access'!$F$7:$GK$318,$FO$2,FALSE)),"",VLOOKUP($B382,'[1]1718  Exp_Rev Access'!$F$7:$GK$318,$FO$2,FALSE))</f>
        <v>0</v>
      </c>
      <c r="FP382" s="90">
        <f>IF(ISNA(VLOOKUP($B382,'[1]1718  Exp_Rev Access'!$F$7:$GK$318,$FP$2,FALSE)),"",VLOOKUP($B382,'[1]1718  Exp_Rev Access'!$F$7:$GK$318,$FP$2,FALSE))</f>
        <v>0</v>
      </c>
      <c r="FQ382" s="90">
        <f>IF(ISNA(VLOOKUP($B382,'[1]1718  Exp_Rev Access'!$F$7:$GK$318,$FQ$2,FALSE)),"",VLOOKUP($B382,'[1]1718  Exp_Rev Access'!$F$7:$GK$318,$FQ$2,FALSE))</f>
        <v>0</v>
      </c>
      <c r="FR382" s="90">
        <f>IF(ISNA(VLOOKUP($B382,'[1]1718  Exp_Rev Access'!$F$7:$GK$318,$FR$2,FALSE)),"",VLOOKUP($B382,'[1]1718  Exp_Rev Access'!$F$7:$GK$318,$FR$2,FALSE))</f>
        <v>226899.14</v>
      </c>
      <c r="FS382" s="56">
        <f t="shared" si="979"/>
        <v>6914414.75</v>
      </c>
      <c r="FT382" s="92">
        <f t="shared" si="980"/>
        <v>9.026309263532159E-2</v>
      </c>
      <c r="FU382" s="94">
        <f t="shared" si="981"/>
        <v>1188.813845050832</v>
      </c>
      <c r="FV382" s="95">
        <f>IF(ISNA(VLOOKUP($B382,'[1]1718  Exp_Rev Access'!$F$7:$GK$318,$FV$2,FALSE)),"",VLOOKUP($B382,'[1]1718  Exp_Rev Access'!$F$7:$GK$318,$FV$2,FALSE))</f>
        <v>0</v>
      </c>
      <c r="FW382" s="95">
        <f>IF(ISNA(VLOOKUP($B382,'[1]1718  Exp_Rev Access'!$F$7:$GK$318,$FW$2,FALSE)),"",VLOOKUP($B382,'[1]1718  Exp_Rev Access'!$F$7:$GK$318,$FW$2,FALSE))</f>
        <v>0</v>
      </c>
      <c r="FX382" s="95">
        <f>IF(ISNA(VLOOKUP($B382,'[1]1718  Exp_Rev Access'!$F$7:$GK$318,$FX$2,FALSE)),"",VLOOKUP($B382,'[1]1718  Exp_Rev Access'!$F$7:$GK$318,$FX$2,FALSE))</f>
        <v>0</v>
      </c>
      <c r="FY382" s="95">
        <f>IF(ISNA(VLOOKUP($B382,'[1]1718  Exp_Rev Access'!$F$7:$GK$318,$FY$2,FALSE)),"",VLOOKUP($B382,'[1]1718  Exp_Rev Access'!$F$7:$GK$318,$FY$2,FALSE))</f>
        <v>0</v>
      </c>
      <c r="FZ382" s="95">
        <f>IF(ISNA(VLOOKUP($B382,'[1]1718  Exp_Rev Access'!$F$7:$GK$318,$FZ$2,FALSE)),"",VLOOKUP($B382,'[1]1718  Exp_Rev Access'!$F$7:$GK$318,$FZ$2,FALSE))</f>
        <v>0</v>
      </c>
      <c r="GA382" s="95">
        <f>IF(ISNA(VLOOKUP($B382,'[1]1718  Exp_Rev Access'!$F$7:$GK$318,$GA$2,FALSE)),"",VLOOKUP($B382,'[1]1718  Exp_Rev Access'!$F$7:$GK$318,$GA$2,FALSE))</f>
        <v>32647</v>
      </c>
      <c r="GB382" s="95">
        <f>IF(ISNA(VLOOKUP($B382,'[1]1718  Exp_Rev Access'!$F$7:$GK$318,$GB$2,FALSE)),"",VLOOKUP($B382,'[1]1718  Exp_Rev Access'!$F$7:$GK$318,$GB$2,FALSE))</f>
        <v>0</v>
      </c>
      <c r="GC382" s="95">
        <f>IF(ISNA(VLOOKUP($B382,'[1]1718  Exp_Rev Access'!$F$7:$GK$318,$GC$2,FALSE)),"",VLOOKUP($B382,'[1]1718  Exp_Rev Access'!$F$7:$GK$318,$GC$2,FALSE))</f>
        <v>0</v>
      </c>
      <c r="GD382" s="95">
        <f>IF(ISNA(VLOOKUP($B382,'[1]1718  Exp_Rev Access'!$F$7:$GK$318,$GD$2,FALSE)),"",VLOOKUP($B382,'[1]1718  Exp_Rev Access'!$F$7:$GK$318,$GD$2,FALSE))</f>
        <v>0</v>
      </c>
      <c r="GE382" s="95">
        <f>IF(ISNA(VLOOKUP($B382,'[1]1718  Exp_Rev Access'!$F$7:$GK$318,$GE$2,FALSE)),"",VLOOKUP($B382,'[1]1718  Exp_Rev Access'!$F$7:$GK$318,$GE$2,FALSE))</f>
        <v>102287.77</v>
      </c>
      <c r="GF382" s="95">
        <f>IF(ISNA(VLOOKUP($B382,'[1]1718  Exp_Rev Access'!$F$7:$GK$318,$GF$2,FALSE)),"",VLOOKUP($B382,'[1]1718  Exp_Rev Access'!$F$7:$GK$318,$GF$2,FALSE))</f>
        <v>0</v>
      </c>
      <c r="GG382" s="95">
        <f>IF(ISNA(VLOOKUP($B382,'[1]1718  Exp_Rev Access'!$F$7:$GK$318,$GG$2,FALSE)),"",VLOOKUP($B382,'[1]1718  Exp_Rev Access'!$F$7:$GK$318,$GG$2,FALSE))</f>
        <v>0</v>
      </c>
      <c r="GH382" s="95">
        <f>IF(ISNA(VLOOKUP($B382,'[1]1718  Exp_Rev Access'!$F$7:$GK$318,$GH$2,FALSE)),"",VLOOKUP($B382,'[1]1718  Exp_Rev Access'!$F$7:$GK$318,$GH$2,FALSE))</f>
        <v>0</v>
      </c>
      <c r="GI382" s="95">
        <f>IF(ISNA(VLOOKUP($B382,'[1]1718  Exp_Rev Access'!$F$7:$GK$318,$GI$2,FALSE)),"",VLOOKUP($B382,'[1]1718  Exp_Rev Access'!$F$7:$GK$318,$GI$2,FALSE))</f>
        <v>0</v>
      </c>
      <c r="GJ382" s="95">
        <f>IF(ISNA(VLOOKUP($B382,'[1]1718  Exp_Rev Access'!$F$7:$GK$318,$GJ$2,FALSE)),"",VLOOKUP($B382,'[1]1718  Exp_Rev Access'!$F$7:$GK$318,$GJ$2,FALSE))</f>
        <v>0</v>
      </c>
      <c r="GK382" s="95">
        <f>IF(ISNA(VLOOKUP($B382,'[1]1718  Exp_Rev Access'!$F$7:$GK$318,$GK$2,FALSE)),"",VLOOKUP($B382,'[1]1718  Exp_Rev Access'!$F$7:$GK$318,$GK$2,FALSE))</f>
        <v>18759.59</v>
      </c>
      <c r="GL382" s="95">
        <f>IF(ISNA(VLOOKUP($B382,'[1]1718  Exp_Rev Access'!$F$7:$GK$318,$GL$2,FALSE)),"",VLOOKUP($B382,'[1]1718  Exp_Rev Access'!$F$7:$GK$318,$GL$2,FALSE))</f>
        <v>0</v>
      </c>
      <c r="GM382" s="95">
        <f>IF(ISNA(VLOOKUP($B382,'[1]1718  Exp_Rev Access'!$F$7:$GK$318,$GM$2,FALSE)),"",VLOOKUP($B382,'[1]1718  Exp_Rev Access'!$F$7:$GK$318,$GM$2,FALSE))</f>
        <v>0</v>
      </c>
      <c r="GN382" s="95">
        <f>IF(ISNA(VLOOKUP($B382,'[1]1718  Exp_Rev Access'!$F$7:$GK$318,$GN$2,FALSE)),"",VLOOKUP($B382,'[1]1718  Exp_Rev Access'!$F$7:$GK$318,$GN$2,FALSE))</f>
        <v>0</v>
      </c>
      <c r="GO382" s="95">
        <f>IF(ISNA(VLOOKUP($B382,'[1]1718  Exp_Rev Access'!$F$7:$GK$318,$GO$2,FALSE)),"",VLOOKUP($B382,'[1]1718  Exp_Rev Access'!$F$7:$GK$318,$GO$2,FALSE))</f>
        <v>0</v>
      </c>
      <c r="GP382" s="95">
        <f>IF(ISNA(VLOOKUP($B382,'[1]1718  Exp_Rev Access'!$F$7:$GK$318,$GP$2,FALSE)),"",VLOOKUP($B382,'[1]1718  Exp_Rev Access'!$F$7:$GK$318,$GP$2,FALSE))</f>
        <v>0</v>
      </c>
      <c r="GQ382" s="95">
        <f>IF(ISNA(VLOOKUP($B382,'[1]1718  Exp_Rev Access'!$F$7:$GK$318,$GQ$2,FALSE)),"",VLOOKUP($B382,'[1]1718  Exp_Rev Access'!$F$7:$GK$318,$GQ$2,FALSE))</f>
        <v>0</v>
      </c>
      <c r="GR382" s="95">
        <f>IF(ISNA(VLOOKUP($B382,'[1]1718  Exp_Rev Access'!$F$7:$GK$318,$GR$2,FALSE)),"",VLOOKUP($B382,'[1]1718  Exp_Rev Access'!$F$7:$GK$318,$GR$2,FALSE))</f>
        <v>0</v>
      </c>
      <c r="GS382" s="95">
        <f>IF(ISNA(VLOOKUP($B382,'[1]1718  Exp_Rev Access'!$F$7:$GK$318,$GS$2,FALSE)),"",VLOOKUP($B382,'[1]1718  Exp_Rev Access'!$F$7:$GK$318,$GS$2,FALSE))</f>
        <v>0</v>
      </c>
      <c r="GT382" s="95">
        <f>IF(ISNA(VLOOKUP($B382,'[1]1718  Exp_Rev Access'!$F$7:$GK$318,$GT$2,FALSE)),"",VLOOKUP($B382,'[1]1718  Exp_Rev Access'!$F$7:$GK$318,$GT$2,FALSE))</f>
        <v>0</v>
      </c>
      <c r="GU382" s="56">
        <f t="shared" si="982"/>
        <v>153694.36000000002</v>
      </c>
      <c r="GV382" s="92">
        <f t="shared" si="983"/>
        <v>2.0063777999730875E-3</v>
      </c>
      <c r="GW382" s="96">
        <f t="shared" si="984"/>
        <v>26.425082914533991</v>
      </c>
      <c r="HE382" s="97"/>
      <c r="HF382" s="97"/>
      <c r="HG382" s="97"/>
      <c r="HH382" s="97"/>
      <c r="HI382" s="97"/>
      <c r="HJ382" s="97"/>
      <c r="HK382" s="97"/>
      <c r="HL382" s="97"/>
      <c r="HM382" s="97"/>
      <c r="HN382" s="97"/>
    </row>
    <row r="383" spans="1:222" x14ac:dyDescent="0.3">
      <c r="A383" s="108"/>
      <c r="B383" s="88" t="s">
        <v>746</v>
      </c>
      <c r="C383" s="89" t="s">
        <v>747</v>
      </c>
      <c r="D383" s="75">
        <f>IF(ISNA(VLOOKUP($B383,'[1]1718 enrollment_Rev_Exp by size'!$A$7:H713,3,FALSE)),"",VLOOKUP($B383,'[1]1718 enrollment_Rev_Exp by size'!$A$7:$G$350,3,FALSE))</f>
        <v>1455.8600000000001</v>
      </c>
      <c r="E383" s="76">
        <f>IF(ISNA(VLOOKUP($B383,'[1]1718 enrollment_Rev_Exp by size'!$A$7:I716,5,FALSE)),"",VLOOKUP($B383,'[1]1718 enrollment_Rev_Exp by size'!$A$7:$G$350,5,FALSE))</f>
        <v>17740895</v>
      </c>
      <c r="F383" s="70">
        <f t="shared" si="966"/>
        <v>17740894.999999996</v>
      </c>
      <c r="G383" s="70">
        <f t="shared" si="993"/>
        <v>0</v>
      </c>
      <c r="H383" s="90">
        <f>IF(ISNA(VLOOKUP($B383,'[1]1718  Exp_Rev Access'!$F$7:$GK$318,3,FALSE)),"",VLOOKUP($B383,'[1]1718  Exp_Rev Access'!$F$7:$GK$318,3,FALSE))</f>
        <v>3000352.8</v>
      </c>
      <c r="I383" s="90">
        <f>IF(ISNA(VLOOKUP($B383,'[1]1718  Exp_Rev Access'!$F$7:$GK$318,4,FALSE)),"",VLOOKUP($B383,'[1]1718  Exp_Rev Access'!$F$7:$GK$318,4,FALSE))</f>
        <v>236.45</v>
      </c>
      <c r="J383" s="90">
        <f>IF(ISNA(VLOOKUP($B383,'[1]1718  Exp_Rev Access'!$F$7:$GK$318,5,FALSE)),"",VLOOKUP($B383,'[1]1718  Exp_Rev Access'!$F$7:$GK$318,5,FALSE))</f>
        <v>0</v>
      </c>
      <c r="K383" s="90">
        <f>IF(ISNA(VLOOKUP($B383,'[1]1718  Exp_Rev Access'!$F$7:$GK$318,6,FALSE)),"-",VLOOKUP($B383,'[1]1718  Exp_Rev Access'!$F$7:$GK$318,6,FALSE))</f>
        <v>0</v>
      </c>
      <c r="L383" s="90">
        <f>IF(ISNA(VLOOKUP($B383,'[1]1718  Exp_Rev Access'!$F$7:$GK$318,7,FALSE)),"",VLOOKUP($B383,'[1]1718  Exp_Rev Access'!$F$7:$GK$318,7,FALSE))</f>
        <v>0</v>
      </c>
      <c r="M383" s="90">
        <f>IF(ISNA(VLOOKUP($B383,'[1]1718  Exp_Rev Access'!$F$7:$GK$318,8,FALSE)),"",VLOOKUP($B383,'[1]1718  Exp_Rev Access'!$F$7:$GK$318,8,FALSE))</f>
        <v>0</v>
      </c>
      <c r="N383" s="56">
        <f t="shared" si="968"/>
        <v>3000589.25</v>
      </c>
      <c r="O383" s="91">
        <f t="shared" si="969"/>
        <v>0.16913404030630924</v>
      </c>
      <c r="P383" s="56">
        <f t="shared" si="970"/>
        <v>2061.0424422678002</v>
      </c>
      <c r="Q383" s="90">
        <f>IF(ISNA(VLOOKUP($B383,'[1]1718  Exp_Rev Access'!$F$7:$GK$318,10,FALSE)),"",VLOOKUP($B383,'[1]1718  Exp_Rev Access'!$F$7:$GK$318,10,FALSE))</f>
        <v>27578</v>
      </c>
      <c r="R383" s="90">
        <f>IF(ISNA(VLOOKUP($B383,'[1]1718  Exp_Rev Access'!$F$7:$GK$318,11,FALSE)),"",VLOOKUP($B383,'[1]1718  Exp_Rev Access'!$F$7:$GK$318,11,FALSE))</f>
        <v>0</v>
      </c>
      <c r="S383" s="90">
        <f>IF(ISNA(VLOOKUP($B383,'[1]1718  Exp_Rev Access'!$F$7:$GK$318,12,FALSE)),"",VLOOKUP($B383,'[1]1718  Exp_Rev Access'!$F$7:$GK$318,12,FALSE))</f>
        <v>0</v>
      </c>
      <c r="T383" s="90">
        <f>IF(ISNA(VLOOKUP($B383,'[1]1718  Exp_Rev Access'!$F$7:$GK$318,13,FALSE)),"",VLOOKUP($B383,'[1]1718  Exp_Rev Access'!$F$7:$GK$318,13,FALSE))</f>
        <v>0</v>
      </c>
      <c r="U383" s="90">
        <f>IF(ISNA(VLOOKUP($B383,'[1]1718  Exp_Rev Access'!$F$7:$GK$318,14,FALSE)),"",VLOOKUP($B383,'[1]1718  Exp_Rev Access'!$F$7:$GK$318,14,FALSE))</f>
        <v>0</v>
      </c>
      <c r="V383" s="90">
        <f>IF(ISNA(VLOOKUP($B383,'[1]1718  Exp_Rev Access'!$F$7:$GK$318,15,FALSE)),"",VLOOKUP($B383,'[1]1718  Exp_Rev Access'!$F$7:$GK$318,15,FALSE))</f>
        <v>0</v>
      </c>
      <c r="W383" s="90">
        <f>IF(ISNA(VLOOKUP($B383,'[1]1718  Exp_Rev Access'!$F$7:$GK$318,16,FALSE)),"",VLOOKUP($B383,'[1]1718  Exp_Rev Access'!$F$7:$GK$318,16,FALSE))</f>
        <v>0</v>
      </c>
      <c r="X383" s="90">
        <f>IF(ISNA(VLOOKUP($B383,'[1]1718  Exp_Rev Access'!$F$7:$GK$318,17,FALSE)),"",VLOOKUP($B383,'[1]1718  Exp_Rev Access'!$F$7:$GK$318,17,FALSE))</f>
        <v>0</v>
      </c>
      <c r="Y383" s="90">
        <f>IF(ISNA(VLOOKUP($B383,'[1]1718  Exp_Rev Access'!$F$7:$GK$318,18,FALSE)),"",VLOOKUP($B383,'[1]1718  Exp_Rev Access'!$F$7:$GK$318,18,FALSE))</f>
        <v>11325.66</v>
      </c>
      <c r="Z383" s="90">
        <f>IF(ISNA(VLOOKUP($B383,'[1]1718  Exp_Rev Access'!$F$7:$GK$318,19,FALSE)),"",VLOOKUP($B383,'[1]1718  Exp_Rev Access'!$F$7:$GK$318,19,FALSE))</f>
        <v>0</v>
      </c>
      <c r="AA383" s="90">
        <f>IF(ISNA(VLOOKUP($B383,'[1]1718  Exp_Rev Access'!$F$7:$GK$318,20,FALSE)),"",VLOOKUP($B383,'[1]1718  Exp_Rev Access'!$F$7:$GK$318,20,FALSE))</f>
        <v>0</v>
      </c>
      <c r="AB383" s="90">
        <f>IF(ISNA(VLOOKUP($B383,'[1]1718  Exp_Rev Access'!$F$7:$GK$318,21,FALSE)),"",VLOOKUP($B383,'[1]1718  Exp_Rev Access'!$F$7:$GK$318,21,FALSE))</f>
        <v>0</v>
      </c>
      <c r="AC383" s="90">
        <f>IF(ISNA(VLOOKUP($B383,'[1]1718  Exp_Rev Access'!$F$7:$GK$318,22,FALSE)),"",VLOOKUP($B383,'[1]1718  Exp_Rev Access'!$F$7:$GK$318,22,FALSE))</f>
        <v>0</v>
      </c>
      <c r="AD383" s="90">
        <f>IF(ISNA(VLOOKUP($B383,'[1]1718  Exp_Rev Access'!$F$7:$GK$318,23,FALSE)),"",VLOOKUP($B383,'[1]1718  Exp_Rev Access'!$F$7:$GK$318,23,FALSE))</f>
        <v>9369.4599999999991</v>
      </c>
      <c r="AE383" s="90">
        <f>IF(ISNA(VLOOKUP($B383,'[1]1718  Exp_Rev Access'!$F$7:$GK$318,24,FALSE)),"",VLOOKUP($B383,'[1]1718  Exp_Rev Access'!$F$7:$GK$318,24,FALSE))</f>
        <v>45165.75</v>
      </c>
      <c r="AF383" s="90">
        <f>IF(ISNA(VLOOKUP($B383,'[1]1718  Exp_Rev Access'!$F$7:$GK$318,25,FALSE)),"",VLOOKUP($B383,'[1]1718  Exp_Rev Access'!$F$7:$GK$318,25,FALSE))</f>
        <v>0</v>
      </c>
      <c r="AG383" s="90">
        <f>IF(ISNA(VLOOKUP($B383,'[1]1718  Exp_Rev Access'!$F$7:$GK$318,26,FALSE)),"",VLOOKUP($B383,'[1]1718  Exp_Rev Access'!$F$7:$GK$318,26,FALSE))</f>
        <v>5500</v>
      </c>
      <c r="AH383" s="90">
        <f>IF(ISNA(VLOOKUP($B383,'[1]1718  Exp_Rev Access'!$F$7:$GK$318,27,FALSE)),"",VLOOKUP($B383,'[1]1718  Exp_Rev Access'!$F$7:$GK$318,27,FALSE))</f>
        <v>814.67</v>
      </c>
      <c r="AI383" s="90">
        <f>IF(ISNA(VLOOKUP($B383,'[1]1718  Exp_Rev Access'!$F$7:$GK$318,28,FALSE)),"",VLOOKUP($B383,'[1]1718  Exp_Rev Access'!$F$7:$GK$318,28,FALSE))</f>
        <v>14376.27</v>
      </c>
      <c r="AJ383" s="90">
        <f>IF(ISNA(VLOOKUP($B383,'[1]1718  Exp_Rev Access'!$F$7:$GK$318,29,FALSE)),"",VLOOKUP($B383,'[1]1718  Exp_Rev Access'!$F$7:$GK$318,29,FALSE))</f>
        <v>0</v>
      </c>
      <c r="AK383" s="90">
        <f>IF(ISNA(VLOOKUP($B383,'[1]1718  Exp_Rev Access'!$F$7:$GK$318,30,FALSE)),"",VLOOKUP($B383,'[1]1718  Exp_Rev Access'!$F$7:$GK$318,30,FALSE))</f>
        <v>131595.5</v>
      </c>
      <c r="AL383" s="90">
        <f>IF(ISNA(VLOOKUP($B383,'[1]1718  Exp_Rev Access'!$F$7:$GK$318,31,FALSE)),"",VLOOKUP($B383,'[1]1718  Exp_Rev Access'!$F$7:$GK$318,31,FALSE))</f>
        <v>0</v>
      </c>
      <c r="AM383" s="56">
        <f t="shared" si="971"/>
        <v>245725.31</v>
      </c>
      <c r="AN383" s="92">
        <f t="shared" si="972"/>
        <v>1.3850784303723121E-2</v>
      </c>
      <c r="AO383" s="71">
        <f t="shared" si="973"/>
        <v>168.7836124352616</v>
      </c>
      <c r="AP383" s="90">
        <f>IF(ISNA(VLOOKUP($B383,'[1]1718  Exp_Rev Access'!$F$7:$GK$318,33,FALSE)),"",VLOOKUP($B383,'[1]1718  Exp_Rev Access'!$F$7:$GK$318,33,FALSE))</f>
        <v>9607420.4100000001</v>
      </c>
      <c r="AQ383" s="90">
        <f>IF(ISNA(VLOOKUP($B383,'[1]1718  Exp_Rev Access'!$F$7:$GK$318,34,FALSE)),"",VLOOKUP($B383,'[1]1718  Exp_Rev Access'!$F$7:$GK$318,34,FALSE))</f>
        <v>275864.78000000003</v>
      </c>
      <c r="AR383" s="90">
        <f>IF(ISNA(VLOOKUP($B383,'[1]1718  Exp_Rev Access'!$F$7:$GK$318,35,FALSE)),"",VLOOKUP($B383,'[1]1718  Exp_Rev Access'!$F$7:$GK$318,35,FALSE))</f>
        <v>476260.04</v>
      </c>
      <c r="AS383" s="90">
        <f>IF(ISNA(VLOOKUP($B383,'[1]1718  Exp_Rev Access'!$F$7:$GK$318,36,FALSE)),"",VLOOKUP($B383,'[1]1718  Exp_Rev Access'!$F$7:$GK$318,36,FALSE))</f>
        <v>0</v>
      </c>
      <c r="AT383" s="90">
        <f>IF(ISNA(VLOOKUP($B383,'[1]1718  Exp_Rev Access'!$F$7:$GK$318,37,FALSE)),"",VLOOKUP($B383,'[1]1718  Exp_Rev Access'!$F$7:$GK$318,37,FALSE))</f>
        <v>0</v>
      </c>
      <c r="AU383" s="56">
        <f t="shared" si="974"/>
        <v>10359545.229999999</v>
      </c>
      <c r="AV383" s="93">
        <f t="shared" si="975"/>
        <v>0.58393588542178954</v>
      </c>
      <c r="AW383" s="56">
        <f t="shared" si="976"/>
        <v>7115.7564807055605</v>
      </c>
      <c r="AX383" s="90">
        <f>IF(ISNA(VLOOKUP($B383,'[1]1718  Exp_Rev Access'!$F$7:$GK$318,39,FALSE)),"",VLOOKUP($B383,'[1]1718  Exp_Rev Access'!$F$7:$GK$318,39,FALSE))</f>
        <v>0</v>
      </c>
      <c r="AY383" s="90">
        <f>IF(ISNA(VLOOKUP($B383,'[1]1718  Exp_Rev Access'!$F$7:$GK$318,40,FALSE)),"",VLOOKUP($B383,'[1]1718  Exp_Rev Access'!$F$7:$GK$318,40,FALSE))</f>
        <v>1027434.51</v>
      </c>
      <c r="AZ383" s="90">
        <f>IF(ISNA(VLOOKUP($B383,'[1]1718  Exp_Rev Access'!$F$7:$GK$318,41,FALSE)),"",VLOOKUP($B383,'[1]1718  Exp_Rev Access'!$F$7:$GK$318,41,FALSE))</f>
        <v>158481.76999999999</v>
      </c>
      <c r="BA383" s="90">
        <f>IF(ISNA(VLOOKUP($B383,'[1]1718  Exp_Rev Access'!$F$7:$GK$318,42,FALSE)),"",VLOOKUP($B383,'[1]1718  Exp_Rev Access'!$F$7:$GK$318,42,FALSE))</f>
        <v>0</v>
      </c>
      <c r="BB383" s="90">
        <f>IF(ISNA(VLOOKUP($B383,'[1]1718  Exp_Rev Access'!$F$7:$GK$318,43,FALSE)),"",VLOOKUP($B383,'[1]1718  Exp_Rev Access'!$F$7:$GK$318,43,FALSE))</f>
        <v>0</v>
      </c>
      <c r="BC383" s="90">
        <f>IF(ISNA(VLOOKUP($B383,'[1]1718  Exp_Rev Access'!$F$7:$GK$318,44,FALSE)),"",VLOOKUP($B383,'[1]1718  Exp_Rev Access'!$F$7:$GK$318,44,FALSE))</f>
        <v>612503.66</v>
      </c>
      <c r="BD383" s="90">
        <f>IF(ISNA(VLOOKUP($B383,'[1]1718  Exp_Rev Access'!$F$7:$GK$318,45,FALSE)),"",VLOOKUP($B383,'[1]1718  Exp_Rev Access'!$F$7:$GK$318,45,FALSE))</f>
        <v>0</v>
      </c>
      <c r="BE383" s="90">
        <f>IF(ISNA(VLOOKUP($B383,'[1]1718  Exp_Rev Access'!$F$7:$GK$318,46,FALSE)),"",VLOOKUP($B383,'[1]1718  Exp_Rev Access'!$F$7:$GK$318,46,FALSE))</f>
        <v>72167.16</v>
      </c>
      <c r="BF383" s="90">
        <f>IF(ISNA(VLOOKUP($B383,'[1]1718  Exp_Rev Access'!$F$7:$GK$318,47,FALSE)),"",VLOOKUP($B383,'[1]1718  Exp_Rev Access'!$F$7:$GK$318,47,FALSE))</f>
        <v>0</v>
      </c>
      <c r="BG383" s="90">
        <f>IF(ISNA(VLOOKUP($B383,'[1]1718  Exp_Rev Access'!$F$7:$GK$318,48,FALSE)),"",VLOOKUP($B383,'[1]1718  Exp_Rev Access'!$F$7:$GK$318,48,FALSE))</f>
        <v>346632.88</v>
      </c>
      <c r="BH383" s="90">
        <f>IF(ISNA(VLOOKUP($B383,'[1]1718  Exp_Rev Access'!$F$7:$GK$318,49,FALSE)),"",VLOOKUP($B383,'[1]1718  Exp_Rev Access'!$F$7:$GK$318,49,FALSE))</f>
        <v>31658</v>
      </c>
      <c r="BI383" s="90">
        <f>IF(ISNA(VLOOKUP($B383,'[1]1718  Exp_Rev Access'!$F$7:$GK$318,50,FALSE)),"",VLOOKUP($B383,'[1]1718  Exp_Rev Access'!$F$7:$GK$318,50,FALSE))</f>
        <v>0</v>
      </c>
      <c r="BJ383" s="90">
        <f>IF(ISNA(VLOOKUP($B383,'[1]1718  Exp_Rev Access'!$F$7:$GK$318,51,FALSE)),"",VLOOKUP($B383,'[1]1718  Exp_Rev Access'!$F$7:$GK$318,51,FALSE))</f>
        <v>11226.68</v>
      </c>
      <c r="BK383" s="90">
        <f>IF(ISNA(VLOOKUP($B383,'[1]1718  Exp_Rev Access'!$F$7:$GK$318,52,FALSE)),"",VLOOKUP($B383,'[1]1718  Exp_Rev Access'!$F$7:$GK$318,52,FALSE))</f>
        <v>352854.63</v>
      </c>
      <c r="BL383" s="90">
        <f>IF(ISNA(VLOOKUP($B383,'[1]1718  Exp_Rev Access'!$F$7:$GK$318,53,FALSE)),"",VLOOKUP($B383,'[1]1718  Exp_Rev Access'!$F$7:$GK$318,53,FALSE))</f>
        <v>0</v>
      </c>
      <c r="BM383" s="90">
        <f>IF(ISNA(VLOOKUP($B383,'[1]1718  Exp_Rev Access'!$F$7:$GK$318,54,FALSE)),"",VLOOKUP($B383,'[1]1718  Exp_Rev Access'!$F$7:$GK$318,54,FALSE))</f>
        <v>0</v>
      </c>
      <c r="BN383" s="90">
        <f>IF(ISNA(VLOOKUP($B383,'[1]1718  Exp_Rev Access'!$F$7:$GK$318,55,FALSE)),"",VLOOKUP($B383,'[1]1718  Exp_Rev Access'!$F$7:$GK$318,55,FALSE))</f>
        <v>0</v>
      </c>
      <c r="BO383" s="90">
        <f>IF(ISNA(VLOOKUP($B383,'[1]1718  Exp_Rev Access'!$F$7:$GK$318,56,FALSE)),"",VLOOKUP($B383,'[1]1718  Exp_Rev Access'!$F$7:$GK$318,56,FALSE))</f>
        <v>0</v>
      </c>
      <c r="BP383" s="90">
        <f>IF(ISNA(VLOOKUP($B383,'[1]1718  Exp_Rev Access'!$F$7:$GK$318,57,FALSE)),"",VLOOKUP($B383,'[1]1718  Exp_Rev Access'!$F$7:$GK$318,57,FALSE))</f>
        <v>0</v>
      </c>
      <c r="BQ383" s="90">
        <f>IF(ISNA(VLOOKUP($B383,'[1]1718  Exp_Rev Access'!$F$7:$GK$318,58,FALSE)),"",VLOOKUP($B383,'[1]1718  Exp_Rev Access'!$F$7:$GK$318,58,FALSE))</f>
        <v>0</v>
      </c>
      <c r="BR383" s="90">
        <f>IF(ISNA(VLOOKUP($B383,'[1]1718  Exp_Rev Access'!$F$7:$GK$318,59,FALSE)),"",VLOOKUP($B383,'[1]1718  Exp_Rev Access'!$F$7:$GK$318,59,FALSE))</f>
        <v>0</v>
      </c>
      <c r="BS383" s="90">
        <f>IF(ISNA(VLOOKUP($B383,'[1]1718  Exp_Rev Access'!$F$7:$GK$318,60,FALSE)),"",VLOOKUP($B383,'[1]1718  Exp_Rev Access'!$F$7:$GK$318,60,FALSE))</f>
        <v>0</v>
      </c>
      <c r="BT383" s="90">
        <f>IF(ISNA(VLOOKUP($B383,'[1]1718  Exp_Rev Access'!$F$7:$GK$318,61,FALSE)),"",VLOOKUP($B383,'[1]1718  Exp_Rev Access'!$F$7:$GK$318,61,FALSE))</f>
        <v>0</v>
      </c>
      <c r="BU383" s="90">
        <f>IF(ISNA(VLOOKUP($B383,'[1]1718  Exp_Rev Access'!$F$7:$GK$318,62,FALSE)),"",VLOOKUP($B383,'[1]1718  Exp_Rev Access'!$F$7:$GK$318,62,FALSE))</f>
        <v>0</v>
      </c>
      <c r="BV383" s="56">
        <f t="shared" si="893"/>
        <v>2612959.29</v>
      </c>
      <c r="BW383" s="92">
        <f t="shared" si="977"/>
        <v>0.14728452482245119</v>
      </c>
      <c r="BX383" s="71">
        <f t="shared" si="978"/>
        <v>1794.7874726965504</v>
      </c>
      <c r="BY383" s="90">
        <f>IF(ISNA(VLOOKUP($B383,'[1]1718  Exp_Rev Access'!$F$7:$GK$318,64,FALSE)),"",VLOOKUP($B383,'[1]1718  Exp_Rev Access'!$F$7:$GK$318,64,FALSE))</f>
        <v>0</v>
      </c>
      <c r="BZ383" s="90">
        <f>IF(ISNA(VLOOKUP($B383,'[1]1718  Exp_Rev Access'!$F$7:$GK$318,65,FALSE)),"",VLOOKUP($B383,'[1]1718  Exp_Rev Access'!$F$7:$GK$318,65,FALSE))</f>
        <v>0</v>
      </c>
      <c r="CA383" s="90">
        <f>IF(ISNA(VLOOKUP($B383,'[1]1718  Exp_Rev Access'!$F$7:$GK$318,66,FALSE)),"",VLOOKUP($B383,'[1]1718  Exp_Rev Access'!$F$7:$GK$318,66,FALSE))</f>
        <v>0</v>
      </c>
      <c r="CB383" s="90">
        <f>IF(ISNA(VLOOKUP($B383,'[1]1718  Exp_Rev Access'!$F$7:$GK$318,67,FALSE)),"",VLOOKUP($B383,'[1]1718  Exp_Rev Access'!$F$7:$GK$318,67,FALSE))</f>
        <v>0</v>
      </c>
      <c r="CC383" s="90">
        <f>IF(ISNA(VLOOKUP($B383,'[1]1718  Exp_Rev Access'!$F$7:$GK$318,68,FALSE)),"",VLOOKUP($B383,'[1]1718  Exp_Rev Access'!$F$7:$GK$318,68,FALSE))</f>
        <v>0</v>
      </c>
      <c r="CD383" s="90">
        <f>IF(ISNA(VLOOKUP($B383,'[1]1718  Exp_Rev Access'!$F$7:$GK$318,69,FALSE)),"",VLOOKUP($B383,'[1]1718  Exp_Rev Access'!$F$7:$GK$318,69,FALSE))</f>
        <v>0</v>
      </c>
      <c r="CE383" s="56">
        <f t="shared" si="881"/>
        <v>0</v>
      </c>
      <c r="CF383" s="92">
        <f t="shared" si="896"/>
        <v>0</v>
      </c>
      <c r="CG383" s="78">
        <f t="shared" si="897"/>
        <v>0</v>
      </c>
      <c r="CH383" s="90">
        <f>IF(ISNA(VLOOKUP($B383,'[1]1718  Exp_Rev Access'!$F$7:$GK$318,$CH$2,FALSE)),"",VLOOKUP($B383,'[1]1718  Exp_Rev Access'!$F$7:$GK$318,$CH$2,FALSE))</f>
        <v>0</v>
      </c>
      <c r="CI383" s="90">
        <f>IF(ISNA(VLOOKUP($B383,'[1]1718  Exp_Rev Access'!$F$7:$GK$318,$CI$2,FALSE)),"",VLOOKUP($B383,'[1]1718  Exp_Rev Access'!$F$7:$GK$318,$CI$2,FALSE))</f>
        <v>0</v>
      </c>
      <c r="CJ383" s="90">
        <f>IF(ISNA(VLOOKUP($B383,'[1]1718  Exp_Rev Access'!$F$7:$GK$318,$CJ$2,FALSE)),"",VLOOKUP($B383,'[1]1718  Exp_Rev Access'!$F$7:$GK$318,$CJ$2,FALSE))</f>
        <v>0</v>
      </c>
      <c r="CK383" s="90">
        <f>IF(ISNA(VLOOKUP($B383,'[1]1718  Exp_Rev Access'!$F$7:$GK$318,$CK$2,FALSE)),"",VLOOKUP($B383,'[1]1718  Exp_Rev Access'!$F$7:$GK$318,$CK$2,FALSE))</f>
        <v>0</v>
      </c>
      <c r="CL383" s="90">
        <f>IF(ISNA(VLOOKUP($B383,'[1]1718  Exp_Rev Access'!$F$7:$GK$318,$CL$2,FALSE)),"",VLOOKUP($B383,'[1]1718  Exp_Rev Access'!$F$7:$GK$318,$CL$2,FALSE))</f>
        <v>0</v>
      </c>
      <c r="CM383" s="90">
        <f>IF(ISNA(VLOOKUP($B383,'[1]1718  Exp_Rev Access'!$F$7:$GK$318,$CM$2,FALSE)),"",VLOOKUP($B383,'[1]1718  Exp_Rev Access'!$F$7:$GK$318,$CM$2,FALSE))</f>
        <v>0</v>
      </c>
      <c r="CN383" s="90">
        <f>IF(ISNA(VLOOKUP($B383,'[1]1718  Exp_Rev Access'!$F$7:$GK$318,$CN$2,FALSE)),"",VLOOKUP($B383,'[1]1718  Exp_Rev Access'!$F$7:$GK$318,$CN$2,FALSE))</f>
        <v>0</v>
      </c>
      <c r="CO383" s="90">
        <f>IF(ISNA(VLOOKUP($B383,'[1]1718  Exp_Rev Access'!$F$7:$GK$318,$CO$2,FALSE)),"",VLOOKUP($B383,'[1]1718  Exp_Rev Access'!$F$7:$GK$318,$CO$2,FALSE))</f>
        <v>0</v>
      </c>
      <c r="CP383" s="90">
        <f>IF(ISNA(VLOOKUP($B383,'[1]1718  Exp_Rev Access'!$F$7:$GK$318,$CP$2,FALSE)),"",VLOOKUP($B383,'[1]1718  Exp_Rev Access'!$F$7:$GK$318,$CP$2,FALSE))</f>
        <v>0</v>
      </c>
      <c r="CQ383" s="90">
        <f>IF(ISNA(VLOOKUP($B383,'[1]1718  Exp_Rev Access'!$F$7:$GK$318,$CQ$2,FALSE)),"",VLOOKUP($B383,'[1]1718  Exp_Rev Access'!$F$7:$GK$318,$CQ$2,FALSE))</f>
        <v>305989.11</v>
      </c>
      <c r="CR383" s="90">
        <f>IF(ISNA(VLOOKUP($B383,'[1]1718  Exp_Rev Access'!$F$7:$GK$318,$CR$2,FALSE)),"",VLOOKUP($B383,'[1]1718  Exp_Rev Access'!$F$7:$GK$318,$CR$2,FALSE))</f>
        <v>0</v>
      </c>
      <c r="CS383" s="90">
        <f>IF(ISNA(VLOOKUP($B383,'[1]1718  Exp_Rev Access'!$F$7:$GK$318,$CS$2,FALSE)),"",VLOOKUP($B383,'[1]1718  Exp_Rev Access'!$F$7:$GK$318,$CS$2,FALSE))</f>
        <v>15591.09</v>
      </c>
      <c r="CT383" s="90">
        <f>IF(ISNA(VLOOKUP($B383,'[1]1718  Exp_Rev Access'!$F$7:$GK$318,$CT$2,FALSE)),"",VLOOKUP($B383,'[1]1718  Exp_Rev Access'!$F$7:$GK$318,$CT$2,FALSE))</f>
        <v>0</v>
      </c>
      <c r="CU383" s="90">
        <f>IF(ISNA(VLOOKUP($B383,'[1]1718  Exp_Rev Access'!$F$7:$GK$318,$CU$2,FALSE)),"",VLOOKUP($B383,'[1]1718  Exp_Rev Access'!$F$7:$GK$318,$CU$2,FALSE))</f>
        <v>541817.64</v>
      </c>
      <c r="CV383" s="90">
        <f>IF(ISNA(VLOOKUP($B383,'[1]1718  Exp_Rev Access'!$F$7:$GK$318,$CV$2,FALSE)),"",VLOOKUP($B383,'[1]1718  Exp_Rev Access'!$F$7:$GK$318,$CV$2,FALSE))</f>
        <v>68350.81</v>
      </c>
      <c r="CW383" s="90">
        <f>IF(ISNA(VLOOKUP($B383,'[1]1718  Exp_Rev Access'!$F$7:$GK$318,$CW$2,FALSE)),"",VLOOKUP($B383,'[1]1718  Exp_Rev Access'!$F$7:$GK$318,$CW$2,FALSE))</f>
        <v>0</v>
      </c>
      <c r="CX383" s="90">
        <f>IF(ISNA(VLOOKUP($B383,'[1]1718  Exp_Rev Access'!$F$7:$GK$318,$CX$2,FALSE)),"",VLOOKUP($B383,'[1]1718  Exp_Rev Access'!$F$7:$GK$318,$CX$2,FALSE))</f>
        <v>0</v>
      </c>
      <c r="CY383" s="90">
        <f>IF(ISNA(VLOOKUP($B383,'[1]1718  Exp_Rev Access'!$F$7:$GK$318,$CY$2,FALSE)),"",VLOOKUP($B383,'[1]1718  Exp_Rev Access'!$F$7:$GK$318,$CY$2,FALSE))</f>
        <v>0</v>
      </c>
      <c r="CZ383" s="90">
        <f>IF(ISNA(VLOOKUP($B383,'[1]1718  Exp_Rev Access'!$F$7:$GK$318,$CZ$2,FALSE)),"",VLOOKUP($B383,'[1]1718  Exp_Rev Access'!$F$7:$GK$318,$CZ$2,FALSE))</f>
        <v>0</v>
      </c>
      <c r="DA383" s="90">
        <f>IF(ISNA(VLOOKUP($B383,'[1]1718  Exp_Rev Access'!$F$7:$GK$318,$DA$2,FALSE)),"",VLOOKUP($B383,'[1]1718  Exp_Rev Access'!$F$7:$GK$318,$DA$2,FALSE))</f>
        <v>0</v>
      </c>
      <c r="DB383" s="90">
        <f>IF(ISNA(VLOOKUP($B383,'[1]1718  Exp_Rev Access'!$F$7:$GK$318,$DB$2,FALSE)),"",VLOOKUP($B383,'[1]1718  Exp_Rev Access'!$F$7:$GK$318,$DB$2,FALSE))</f>
        <v>31640.34</v>
      </c>
      <c r="DC383" s="90">
        <f>IF(ISNA(VLOOKUP($B383,'[1]1718  Exp_Rev Access'!$F$7:$GK$318,$DC$2,FALSE)),"",VLOOKUP($B383,'[1]1718  Exp_Rev Access'!$F$7:$GK$318,$DC$2,FALSE))</f>
        <v>0</v>
      </c>
      <c r="DD383" s="90">
        <f>IF(ISNA(VLOOKUP($B383,'[1]1718  Exp_Rev Access'!$F$7:$GK$318,$DD$2,FALSE)),"",VLOOKUP($B383,'[1]1718  Exp_Rev Access'!$F$7:$GK$318,$DD$2,FALSE))</f>
        <v>0</v>
      </c>
      <c r="DE383" s="90">
        <f>IF(ISNA(VLOOKUP($B383,'[1]1718  Exp_Rev Access'!$F$7:$GK$318,$DE$2,FALSE)),"",VLOOKUP($B383,'[1]1718  Exp_Rev Access'!$F$7:$GK$318,$DE$2,FALSE))</f>
        <v>0</v>
      </c>
      <c r="DF383" s="90">
        <f>IF(ISNA(VLOOKUP($B383,'[1]1718  Exp_Rev Access'!$F$7:$GK$318,$DF$2,FALSE)),"",VLOOKUP($B383,'[1]1718  Exp_Rev Access'!$F$7:$GK$318,$DF$2,FALSE))</f>
        <v>0</v>
      </c>
      <c r="DG383" s="90">
        <f>IF(ISNA(VLOOKUP($B383,'[1]1718  Exp_Rev Access'!$F$7:$GK$318,$DG$2,FALSE)),"",VLOOKUP($B383,'[1]1718  Exp_Rev Access'!$F$7:$GK$318,$DG$2,FALSE))</f>
        <v>0</v>
      </c>
      <c r="DH383" s="90">
        <f>IF(ISNA(VLOOKUP($B383,'[1]1718  Exp_Rev Access'!$F$7:$GK$318,$DH$2,FALSE)),"",VLOOKUP($B383,'[1]1718  Exp_Rev Access'!$F$7:$GK$318,$DH$2,FALSE))</f>
        <v>0</v>
      </c>
      <c r="DI383" s="90">
        <f>IF(ISNA(VLOOKUP($B383,'[1]1718  Exp_Rev Access'!$F$7:$GK$318,$DI$2,FALSE)),"",VLOOKUP($B383,'[1]1718  Exp_Rev Access'!$F$7:$GK$318,$DI$2,FALSE))</f>
        <v>465029.8</v>
      </c>
      <c r="DJ383" s="90">
        <f>IF(ISNA(VLOOKUP($B383,'[1]1718  Exp_Rev Access'!$F$7:$GK$318,$DJ$2,FALSE)),"",VLOOKUP($B383,'[1]1718  Exp_Rev Access'!$F$7:$GK$318,$DJ$2,FALSE))</f>
        <v>0</v>
      </c>
      <c r="DK383" s="90">
        <f>IF(ISNA(VLOOKUP($B383,'[1]1718  Exp_Rev Access'!$F$7:$GK$318,$DK$2,FALSE)),"",VLOOKUP($B383,'[1]1718  Exp_Rev Access'!$F$7:$GK$318,$DK$2,FALSE))</f>
        <v>0</v>
      </c>
      <c r="DL383" s="90">
        <f>IF(ISNA(VLOOKUP($B383,'[1]1718  Exp_Rev Access'!$F$7:$GK$318,$DL$2,FALSE)),"",VLOOKUP($B383,'[1]1718  Exp_Rev Access'!$F$7:$GK$318,$DL$2,FALSE))</f>
        <v>0</v>
      </c>
      <c r="DM383" s="90">
        <f>IF(ISNA(VLOOKUP($B383,'[1]1718  Exp_Rev Access'!$F$7:$GK$318,$DM$2,FALSE)),"",VLOOKUP($B383,'[1]1718  Exp_Rev Access'!$F$7:$GK$318,$DM$2,FALSE))</f>
        <v>0</v>
      </c>
      <c r="DN383" s="90">
        <f>IF(ISNA(VLOOKUP($B383,'[1]1718  Exp_Rev Access'!$F$7:$GK$318,$DN$2,FALSE)),"",VLOOKUP($B383,'[1]1718  Exp_Rev Access'!$F$7:$GK$318,$DN$2,FALSE))</f>
        <v>0</v>
      </c>
      <c r="DO383" s="90">
        <f>IF(ISNA(VLOOKUP($B383,'[1]1718  Exp_Rev Access'!$F$7:$GK$318,$DO$2,FALSE)),"",VLOOKUP($B383,'[1]1718  Exp_Rev Access'!$F$7:$GK$318,$DO$2,FALSE))</f>
        <v>0</v>
      </c>
      <c r="DP383" s="90">
        <f>IF(ISNA(VLOOKUP($B383,'[1]1718  Exp_Rev Access'!$F$7:$GK$318,$DP$2,FALSE)),"",VLOOKUP($B383,'[1]1718  Exp_Rev Access'!$F$7:$GK$318,$DP$2,FALSE))</f>
        <v>0</v>
      </c>
      <c r="DQ383" s="90">
        <f>IF(ISNA(VLOOKUP($B383,'[1]1718  Exp_Rev Access'!$F$7:$GK$318,$DQ$2,FALSE)),"",VLOOKUP($B383,'[1]1718  Exp_Rev Access'!$F$7:$GK$318,$DQ$2,FALSE))</f>
        <v>0</v>
      </c>
      <c r="DR383" s="90">
        <f>IF(ISNA(VLOOKUP($B383,'[1]1718  Exp_Rev Access'!$F$7:$GK$318,$DR$2,FALSE)),"",VLOOKUP($B383,'[1]1718  Exp_Rev Access'!$F$7:$GK$318,$DR$2,FALSE))</f>
        <v>0</v>
      </c>
      <c r="DS383" s="90">
        <f>IF(ISNA(VLOOKUP($B383,'[1]1718  Exp_Rev Access'!$F$7:$GK$318,$DS$2,FALSE)),"",VLOOKUP($B383,'[1]1718  Exp_Rev Access'!$F$7:$GK$318,$DS$2,FALSE))</f>
        <v>0</v>
      </c>
      <c r="DT383" s="90">
        <f>IF(ISNA(VLOOKUP($B383,'[1]1718  Exp_Rev Access'!$F$7:$GK$318,$DT$2,FALSE)),"",VLOOKUP($B383,'[1]1718  Exp_Rev Access'!$F$7:$GK$318,$DT$2,FALSE))</f>
        <v>0</v>
      </c>
      <c r="DU383" s="90">
        <f>IF(ISNA(VLOOKUP($B383,'[1]1718  Exp_Rev Access'!$F$7:$GK$318,$DU$2,FALSE)),"",VLOOKUP($B383,'[1]1718  Exp_Rev Access'!$F$7:$GK$318,$DU$2,FALSE))</f>
        <v>0</v>
      </c>
      <c r="DV383" s="90">
        <f>IF(ISNA(VLOOKUP($B383,'[1]1718  Exp_Rev Access'!$F$7:$GK$318,$DV$2,FALSE)),"",VLOOKUP($B383,'[1]1718  Exp_Rev Access'!$F$7:$GK$318,$DV$2,FALSE))</f>
        <v>0</v>
      </c>
      <c r="DW383" s="90">
        <f>IF(ISNA(VLOOKUP($B383,'[1]1718  Exp_Rev Access'!$F$7:$GK$318,$DW$2,FALSE)),"",VLOOKUP($B383,'[1]1718  Exp_Rev Access'!$F$7:$GK$318,$DW$2,FALSE))</f>
        <v>0</v>
      </c>
      <c r="DX383" s="90">
        <f>IF(ISNA(VLOOKUP($B383,'[1]1718  Exp_Rev Access'!$F$7:$GK$318,$DX$2,FALSE)),"",VLOOKUP($B383,'[1]1718  Exp_Rev Access'!$F$7:$GK$318,$DX$2,FALSE))</f>
        <v>0</v>
      </c>
      <c r="DY383" s="90">
        <f>IF(ISNA(VLOOKUP($B383,'[1]1718  Exp_Rev Access'!$F$7:$GK$318,$DY$2,FALSE)),"",VLOOKUP($B383,'[1]1718  Exp_Rev Access'!$F$7:$GK$318,$DY$2,FALSE))</f>
        <v>0</v>
      </c>
      <c r="DZ383" s="90">
        <f>IF(ISNA(VLOOKUP($B383,'[1]1718  Exp_Rev Access'!$F$7:$GK$318,$DZ$2,FALSE)),"",VLOOKUP($B383,'[1]1718  Exp_Rev Access'!$F$7:$GK$318,$DZ$2,FALSE))</f>
        <v>0</v>
      </c>
      <c r="EA383" s="90">
        <f>IF(ISNA(VLOOKUP($B383,'[1]1718  Exp_Rev Access'!$F$7:$GK$318,$EA$2,FALSE)),"",VLOOKUP($B383,'[1]1718  Exp_Rev Access'!$F$7:$GK$318,$EA$2,FALSE))</f>
        <v>0</v>
      </c>
      <c r="EB383" s="90">
        <f>IF(ISNA(VLOOKUP($B383,'[1]1718  Exp_Rev Access'!$F$7:$GK$318,$EB$2,FALSE)),"",VLOOKUP($B383,'[1]1718  Exp_Rev Access'!$F$7:$GK$318,$EB$2,FALSE))</f>
        <v>0</v>
      </c>
      <c r="EC383" s="90">
        <f>IF(ISNA(VLOOKUP($B383,'[1]1718  Exp_Rev Access'!$F$7:$GK$318,$EC$2,FALSE)),"",VLOOKUP($B383,'[1]1718  Exp_Rev Access'!$F$7:$GK$318,$EC$2,FALSE))</f>
        <v>0</v>
      </c>
      <c r="ED383" s="90">
        <f>IF(ISNA(VLOOKUP($B383,'[1]1718  Exp_Rev Access'!$F$7:$GK$318,$ED$2,FALSE)),"",VLOOKUP($B383,'[1]1718  Exp_Rev Access'!$F$7:$GK$318,$ED$2,FALSE))</f>
        <v>0</v>
      </c>
      <c r="EE383" s="90">
        <f>IF(ISNA(VLOOKUP($B383,'[1]1718  Exp_Rev Access'!$F$7:$GK$318,$EE$2,FALSE)),"",VLOOKUP($B383,'[1]1718  Exp_Rev Access'!$F$7:$GK$318,$EE$2,FALSE))</f>
        <v>0</v>
      </c>
      <c r="EF383" s="90">
        <f>IF(ISNA(VLOOKUP($B383,'[1]1718  Exp_Rev Access'!$F$7:$GK$318,$EF$2,FALSE)),"",VLOOKUP($B383,'[1]1718  Exp_Rev Access'!$F$7:$GK$318,$EF$2,FALSE))</f>
        <v>0</v>
      </c>
      <c r="EG383" s="90">
        <f>IF(ISNA(VLOOKUP($B383,'[1]1718  Exp_Rev Access'!$F$7:$GK$318,$EG$2,FALSE)),"",VLOOKUP($B383,'[1]1718  Exp_Rev Access'!$F$7:$GK$318,$EG$2,FALSE))</f>
        <v>0</v>
      </c>
      <c r="EH383" s="90">
        <f>IF(ISNA(VLOOKUP($B383,'[1]1718  Exp_Rev Access'!$F$7:$GK$318,$EH$2,FALSE)),"",VLOOKUP($B383,'[1]1718  Exp_Rev Access'!$F$7:$GK$318,$EH$2,FALSE))</f>
        <v>0</v>
      </c>
      <c r="EI383" s="90">
        <f>IF(ISNA(VLOOKUP($B383,'[1]1718  Exp_Rev Access'!$F$7:$GK$318,$EI$2,FALSE)),"",VLOOKUP($B383,'[1]1718  Exp_Rev Access'!$F$7:$GK$318,$EI$2,FALSE))</f>
        <v>0</v>
      </c>
      <c r="EJ383" s="90">
        <f>IF(ISNA(VLOOKUP($B383,'[1]1718  Exp_Rev Access'!$F$7:$GK$318,$EJ$2,FALSE)),"",VLOOKUP($B383,'[1]1718  Exp_Rev Access'!$F$7:$GK$318,$EJ$2,FALSE))</f>
        <v>0</v>
      </c>
      <c r="EK383" s="90">
        <f>IF(ISNA(VLOOKUP($B383,'[1]1718  Exp_Rev Access'!$F$7:$GK$318,$EK$2,FALSE)),"",VLOOKUP($B383,'[1]1718  Exp_Rev Access'!$F$7:$GK$318,$EK$2,FALSE))</f>
        <v>0</v>
      </c>
      <c r="EL383" s="90">
        <f>IF(ISNA(VLOOKUP($B383,'[1]1718  Exp_Rev Access'!$F$7:$GK$318,$EL$2,FALSE)),"",VLOOKUP($B383,'[1]1718  Exp_Rev Access'!$F$7:$GK$318,$EL$2,FALSE))</f>
        <v>0</v>
      </c>
      <c r="EM383" s="90">
        <f>IF(ISNA(VLOOKUP($B383,'[1]1718  Exp_Rev Access'!$F$7:$GK$318,$EM$2,FALSE)),"",VLOOKUP($B383,'[1]1718  Exp_Rev Access'!$F$7:$GK$318,$EM$2,FALSE))</f>
        <v>0</v>
      </c>
      <c r="EN383" s="90">
        <f>IF(ISNA(VLOOKUP($B383,'[1]1718  Exp_Rev Access'!$F$7:$GK$318,$EN$2,FALSE)),"",VLOOKUP($B383,'[1]1718  Exp_Rev Access'!$F$7:$GK$318,$EN$2,FALSE))</f>
        <v>0</v>
      </c>
      <c r="EO383" s="90">
        <f>IF(ISNA(VLOOKUP($B383,'[1]1718  Exp_Rev Access'!$F$7:$GK$318,$EO$2,FALSE)),"",VLOOKUP($B383,'[1]1718  Exp_Rev Access'!$F$7:$GK$318,$EO$2,FALSE))</f>
        <v>0</v>
      </c>
      <c r="EP383" s="90">
        <f>IF(ISNA(VLOOKUP($B383,'[1]1718  Exp_Rev Access'!$F$7:$GK$318,$EP$2,FALSE)),"",VLOOKUP($B383,'[1]1718  Exp_Rev Access'!$F$7:$GK$318,$EP$2,FALSE))</f>
        <v>0</v>
      </c>
      <c r="EQ383" s="90">
        <f>IF(ISNA(VLOOKUP($B383,'[1]1718  Exp_Rev Access'!$F$7:$GK$318,$EQ$2,FALSE)),"",VLOOKUP($B383,'[1]1718  Exp_Rev Access'!$F$7:$GK$318,$EQ$2,FALSE))</f>
        <v>0</v>
      </c>
      <c r="ER383" s="90">
        <f>IF(ISNA(VLOOKUP($B383,'[1]1718  Exp_Rev Access'!$F$7:$GK$318,$ER$2,FALSE)),"",VLOOKUP($B383,'[1]1718  Exp_Rev Access'!$F$7:$GK$318,$ER$2,FALSE))</f>
        <v>0</v>
      </c>
      <c r="ES383" s="90">
        <f>IF(ISNA(VLOOKUP($B383,'[1]1718  Exp_Rev Access'!$F$7:$GK$318,$ES$2,FALSE)),"",VLOOKUP($B383,'[1]1718  Exp_Rev Access'!$F$7:$GK$318,$ES$2,FALSE))</f>
        <v>0</v>
      </c>
      <c r="ET383" s="90">
        <f>IF(ISNA(VLOOKUP($B383,'[1]1718  Exp_Rev Access'!$F$7:$GK$318,$ET$2,FALSE)),"",VLOOKUP($B383,'[1]1718  Exp_Rev Access'!$F$7:$GK$318,$ET$2,FALSE))</f>
        <v>0</v>
      </c>
      <c r="EU383" s="90">
        <f>IF(ISNA(VLOOKUP($B383,'[1]1718  Exp_Rev Access'!$F$7:$GK$318,$EU$2,FALSE)),"",VLOOKUP($B383,'[1]1718  Exp_Rev Access'!$F$7:$GK$318,$EU$2,FALSE))</f>
        <v>0</v>
      </c>
      <c r="EV383" s="90">
        <f>IF(ISNA(VLOOKUP($B383,'[1]1718  Exp_Rev Access'!$F$7:$GK$318,$EV$2,FALSE)),"",VLOOKUP($B383,'[1]1718  Exp_Rev Access'!$F$7:$GK$318,$EV$2,FALSE))</f>
        <v>157.22999999999999</v>
      </c>
      <c r="EW383" s="90">
        <f>IF(ISNA(VLOOKUP($B383,'[1]1718  Exp_Rev Access'!$F$7:$GK$318,$EW$2,FALSE)),"",VLOOKUP($B383,'[1]1718  Exp_Rev Access'!$F$7:$GK$318,$EW$2,FALSE))</f>
        <v>0</v>
      </c>
      <c r="EX383" s="90">
        <f>IF(ISNA(VLOOKUP($B383,'[1]1718  Exp_Rev Access'!$F$7:$GK$318,$EX$2,FALSE)),"",VLOOKUP($B383,'[1]1718  Exp_Rev Access'!$F$7:$GK$318,$EX$2,FALSE))</f>
        <v>0</v>
      </c>
      <c r="EY383" s="90">
        <f>IF(ISNA(VLOOKUP($B383,'[1]1718  Exp_Rev Access'!$F$7:$GK$318,$EY$2,FALSE)),"",VLOOKUP($B383,'[1]1718  Exp_Rev Access'!$F$7:$GK$318,$EY$2,FALSE))</f>
        <v>0</v>
      </c>
      <c r="EZ383" s="90">
        <f>IF(ISNA(VLOOKUP($B383,'[1]1718  Exp_Rev Access'!$F$7:$GK$318,$EZ$2,FALSE)),"",VLOOKUP($B383,'[1]1718  Exp_Rev Access'!$F$7:$GK$318,$EZ$2,FALSE))</f>
        <v>0</v>
      </c>
      <c r="FA383" s="90">
        <f>IF(ISNA(VLOOKUP($B383,'[1]1718  Exp_Rev Access'!$F$7:$GK$318,$FA$2,FALSE)),"",VLOOKUP($B383,'[1]1718  Exp_Rev Access'!$F$7:$GK$318,$FA$2,FALSE))</f>
        <v>0</v>
      </c>
      <c r="FB383" s="90">
        <f>IF(ISNA(VLOOKUP($B383,'[1]1718  Exp_Rev Access'!$F$7:$GK$318,$FB$2,FALSE)),"",VLOOKUP($B383,'[1]1718  Exp_Rev Access'!$F$7:$GK$318,$FB$2,FALSE))</f>
        <v>0</v>
      </c>
      <c r="FC383" s="90">
        <f>IF(ISNA(VLOOKUP($B383,'[1]1718  Exp_Rev Access'!$F$7:$GK$318,$FC$2,FALSE)),"",VLOOKUP($B383,'[1]1718  Exp_Rev Access'!$F$7:$GK$318,$FC$2,FALSE))</f>
        <v>0</v>
      </c>
      <c r="FD383" s="90">
        <f>IF(ISNA(VLOOKUP($B383,'[1]1718  Exp_Rev Access'!$F$7:$GK$318,$FD$2,FALSE)),"",VLOOKUP($B383,'[1]1718  Exp_Rev Access'!$F$7:$GK$318,$FD$2,FALSE))</f>
        <v>0</v>
      </c>
      <c r="FE383" s="90">
        <f>IF(ISNA(VLOOKUP($B383,'[1]1718  Exp_Rev Access'!$F$7:$GK$318,$FE$2,FALSE)),"",VLOOKUP($B383,'[1]1718  Exp_Rev Access'!$F$7:$GK$318,$FE$2,FALSE))</f>
        <v>0</v>
      </c>
      <c r="FF383" s="90">
        <f>IF(ISNA(VLOOKUP($B383,'[1]1718  Exp_Rev Access'!$F$7:$GK$318,$FF$2,FALSE)),"",VLOOKUP($B383,'[1]1718  Exp_Rev Access'!$F$7:$GK$318,$FF$2,FALSE))</f>
        <v>0</v>
      </c>
      <c r="FG383" s="90">
        <f>IF(ISNA(VLOOKUP($B383,'[1]1718  Exp_Rev Access'!$F$7:$GK$318,$FG$2,FALSE)),"",VLOOKUP($B383,'[1]1718  Exp_Rev Access'!$F$7:$GK$318,$FG$2,FALSE))</f>
        <v>0</v>
      </c>
      <c r="FH383" s="90">
        <f>IF(ISNA(VLOOKUP($B383,'[1]1718  Exp_Rev Access'!$F$7:$GK$318,$FH$2,FALSE)),"",VLOOKUP($B383,'[1]1718  Exp_Rev Access'!$F$7:$GK$318,$FH$2,FALSE))</f>
        <v>0</v>
      </c>
      <c r="FI383" s="90">
        <f>IF(ISNA(VLOOKUP($B383,'[1]1718  Exp_Rev Access'!$F$7:$GK$318,$FI$2,FALSE)),"",VLOOKUP($B383,'[1]1718  Exp_Rev Access'!$F$7:$GK$318,$FI$2,FALSE))</f>
        <v>0</v>
      </c>
      <c r="FJ383" s="90">
        <f>IF(ISNA(VLOOKUP($B383,'[1]1718  Exp_Rev Access'!$F$7:$GK$318,$FJ$2,FALSE)),"",VLOOKUP($B383,'[1]1718  Exp_Rev Access'!$F$7:$GK$318,$FJ$2,FALSE))</f>
        <v>0</v>
      </c>
      <c r="FK383" s="90">
        <f>IF(ISNA(VLOOKUP($B383,'[1]1718  Exp_Rev Access'!$F$7:$GK$318,$FK$2,FALSE)),"",VLOOKUP($B383,'[1]1718  Exp_Rev Access'!$F$7:$GK$318,$FK$2,FALSE))</f>
        <v>0</v>
      </c>
      <c r="FL383" s="90">
        <f>IF(ISNA(VLOOKUP($B383,'[1]1718  Exp_Rev Access'!$F$7:$GK$318,$FL$2,FALSE)),"",VLOOKUP($B383,'[1]1718  Exp_Rev Access'!$F$7:$GK$318,$FL$2,FALSE))</f>
        <v>0</v>
      </c>
      <c r="FM383" s="90">
        <f>IF(ISNA(VLOOKUP($B383,'[1]1718  Exp_Rev Access'!$F$7:$GK$318,$FM$2,FALSE)),"",VLOOKUP($B383,'[1]1718  Exp_Rev Access'!$F$7:$GK$318,$FM$2,FALSE))</f>
        <v>0</v>
      </c>
      <c r="FN383" s="90">
        <f>IF(ISNA(VLOOKUP($B383,'[1]1718  Exp_Rev Access'!$F$7:$GK$318,$FN$2,FALSE)),"",VLOOKUP($B383,'[1]1718  Exp_Rev Access'!$F$7:$GK$318,$FN$2,FALSE))</f>
        <v>0</v>
      </c>
      <c r="FO383" s="90">
        <f>IF(ISNA(VLOOKUP($B383,'[1]1718  Exp_Rev Access'!$F$7:$GK$318,$FO$2,FALSE)),"",VLOOKUP($B383,'[1]1718  Exp_Rev Access'!$F$7:$GK$318,$FO$2,FALSE))</f>
        <v>0</v>
      </c>
      <c r="FP383" s="90">
        <f>IF(ISNA(VLOOKUP($B383,'[1]1718  Exp_Rev Access'!$F$7:$GK$318,$FP$2,FALSE)),"",VLOOKUP($B383,'[1]1718  Exp_Rev Access'!$F$7:$GK$318,$FP$2,FALSE))</f>
        <v>0</v>
      </c>
      <c r="FQ383" s="90">
        <f>IF(ISNA(VLOOKUP($B383,'[1]1718  Exp_Rev Access'!$F$7:$GK$318,$FQ$2,FALSE)),"",VLOOKUP($B383,'[1]1718  Exp_Rev Access'!$F$7:$GK$318,$FQ$2,FALSE))</f>
        <v>0</v>
      </c>
      <c r="FR383" s="90">
        <f>IF(ISNA(VLOOKUP($B383,'[1]1718  Exp_Rev Access'!$F$7:$GK$318,$FR$2,FALSE)),"",VLOOKUP($B383,'[1]1718  Exp_Rev Access'!$F$7:$GK$318,$FR$2,FALSE))</f>
        <v>56002.57</v>
      </c>
      <c r="FS383" s="56">
        <f t="shared" si="979"/>
        <v>1484578.59</v>
      </c>
      <c r="FT383" s="92">
        <f t="shared" si="980"/>
        <v>8.3681155319390604E-2</v>
      </c>
      <c r="FU383" s="94">
        <f t="shared" si="981"/>
        <v>1019.7262030689764</v>
      </c>
      <c r="FV383" s="95">
        <f>IF(ISNA(VLOOKUP($B383,'[1]1718  Exp_Rev Access'!$F$7:$GK$318,$FV$2,FALSE)),"",VLOOKUP($B383,'[1]1718  Exp_Rev Access'!$F$7:$GK$318,$FV$2,FALSE))</f>
        <v>0</v>
      </c>
      <c r="FW383" s="95">
        <f>IF(ISNA(VLOOKUP($B383,'[1]1718  Exp_Rev Access'!$F$7:$GK$318,$FW$2,FALSE)),"",VLOOKUP($B383,'[1]1718  Exp_Rev Access'!$F$7:$GK$318,$FW$2,FALSE))</f>
        <v>0</v>
      </c>
      <c r="FX383" s="95">
        <f>IF(ISNA(VLOOKUP($B383,'[1]1718  Exp_Rev Access'!$F$7:$GK$318,$FX$2,FALSE)),"",VLOOKUP($B383,'[1]1718  Exp_Rev Access'!$F$7:$GK$318,$FX$2,FALSE))</f>
        <v>0</v>
      </c>
      <c r="FY383" s="95">
        <f>IF(ISNA(VLOOKUP($B383,'[1]1718  Exp_Rev Access'!$F$7:$GK$318,$FY$2,FALSE)),"",VLOOKUP($B383,'[1]1718  Exp_Rev Access'!$F$7:$GK$318,$FY$2,FALSE))</f>
        <v>0</v>
      </c>
      <c r="FZ383" s="95">
        <f>IF(ISNA(VLOOKUP($B383,'[1]1718  Exp_Rev Access'!$F$7:$GK$318,$FZ$2,FALSE)),"",VLOOKUP($B383,'[1]1718  Exp_Rev Access'!$F$7:$GK$318,$FZ$2,FALSE))</f>
        <v>0</v>
      </c>
      <c r="GA383" s="95">
        <f>IF(ISNA(VLOOKUP($B383,'[1]1718  Exp_Rev Access'!$F$7:$GK$318,$GA$2,FALSE)),"",VLOOKUP($B383,'[1]1718  Exp_Rev Access'!$F$7:$GK$318,$GA$2,FALSE))</f>
        <v>0</v>
      </c>
      <c r="GB383" s="95">
        <f>IF(ISNA(VLOOKUP($B383,'[1]1718  Exp_Rev Access'!$F$7:$GK$318,$GB$2,FALSE)),"",VLOOKUP($B383,'[1]1718  Exp_Rev Access'!$F$7:$GK$318,$GB$2,FALSE))</f>
        <v>0</v>
      </c>
      <c r="GC383" s="95">
        <f>IF(ISNA(VLOOKUP($B383,'[1]1718  Exp_Rev Access'!$F$7:$GK$318,$GC$2,FALSE)),"",VLOOKUP($B383,'[1]1718  Exp_Rev Access'!$F$7:$GK$318,$GC$2,FALSE))</f>
        <v>0</v>
      </c>
      <c r="GD383" s="95">
        <f>IF(ISNA(VLOOKUP($B383,'[1]1718  Exp_Rev Access'!$F$7:$GK$318,$GD$2,FALSE)),"",VLOOKUP($B383,'[1]1718  Exp_Rev Access'!$F$7:$GK$318,$GD$2,FALSE))</f>
        <v>0</v>
      </c>
      <c r="GE383" s="95">
        <f>IF(ISNA(VLOOKUP($B383,'[1]1718  Exp_Rev Access'!$F$7:$GK$318,$GE$2,FALSE)),"",VLOOKUP($B383,'[1]1718  Exp_Rev Access'!$F$7:$GK$318,$GE$2,FALSE))</f>
        <v>0</v>
      </c>
      <c r="GF383" s="95">
        <f>IF(ISNA(VLOOKUP($B383,'[1]1718  Exp_Rev Access'!$F$7:$GK$318,$GF$2,FALSE)),"",VLOOKUP($B383,'[1]1718  Exp_Rev Access'!$F$7:$GK$318,$GF$2,FALSE))</f>
        <v>31647.33</v>
      </c>
      <c r="GG383" s="95">
        <f>IF(ISNA(VLOOKUP($B383,'[1]1718  Exp_Rev Access'!$F$7:$GK$318,$GG$2,FALSE)),"",VLOOKUP($B383,'[1]1718  Exp_Rev Access'!$F$7:$GK$318,$GG$2,FALSE))</f>
        <v>0</v>
      </c>
      <c r="GH383" s="95">
        <f>IF(ISNA(VLOOKUP($B383,'[1]1718  Exp_Rev Access'!$F$7:$GK$318,$GH$2,FALSE)),"",VLOOKUP($B383,'[1]1718  Exp_Rev Access'!$F$7:$GK$318,$GH$2,FALSE))</f>
        <v>0</v>
      </c>
      <c r="GI383" s="95">
        <f>IF(ISNA(VLOOKUP($B383,'[1]1718  Exp_Rev Access'!$F$7:$GK$318,$GI$2,FALSE)),"",VLOOKUP($B383,'[1]1718  Exp_Rev Access'!$F$7:$GK$318,$GI$2,FALSE))</f>
        <v>0</v>
      </c>
      <c r="GJ383" s="95">
        <f>IF(ISNA(VLOOKUP($B383,'[1]1718  Exp_Rev Access'!$F$7:$GK$318,$GJ$2,FALSE)),"",VLOOKUP($B383,'[1]1718  Exp_Rev Access'!$F$7:$GK$318,$GJ$2,FALSE))</f>
        <v>0</v>
      </c>
      <c r="GK383" s="95">
        <f>IF(ISNA(VLOOKUP($B383,'[1]1718  Exp_Rev Access'!$F$7:$GK$318,$GK$2,FALSE)),"",VLOOKUP($B383,'[1]1718  Exp_Rev Access'!$F$7:$GK$318,$GK$2,FALSE))</f>
        <v>0</v>
      </c>
      <c r="GL383" s="95">
        <f>IF(ISNA(VLOOKUP($B383,'[1]1718  Exp_Rev Access'!$F$7:$GK$318,$GL$2,FALSE)),"",VLOOKUP($B383,'[1]1718  Exp_Rev Access'!$F$7:$GK$318,$GL$2,FALSE))</f>
        <v>5850</v>
      </c>
      <c r="GM383" s="95">
        <f>IF(ISNA(VLOOKUP($B383,'[1]1718  Exp_Rev Access'!$F$7:$GK$318,$GM$2,FALSE)),"",VLOOKUP($B383,'[1]1718  Exp_Rev Access'!$F$7:$GK$318,$GM$2,FALSE))</f>
        <v>0</v>
      </c>
      <c r="GN383" s="95">
        <f>IF(ISNA(VLOOKUP($B383,'[1]1718  Exp_Rev Access'!$F$7:$GK$318,$GN$2,FALSE)),"",VLOOKUP($B383,'[1]1718  Exp_Rev Access'!$F$7:$GK$318,$GN$2,FALSE))</f>
        <v>0</v>
      </c>
      <c r="GO383" s="95">
        <f>IF(ISNA(VLOOKUP($B383,'[1]1718  Exp_Rev Access'!$F$7:$GK$318,$GO$2,FALSE)),"",VLOOKUP($B383,'[1]1718  Exp_Rev Access'!$F$7:$GK$318,$GO$2,FALSE))</f>
        <v>0</v>
      </c>
      <c r="GP383" s="95">
        <f>IF(ISNA(VLOOKUP($B383,'[1]1718  Exp_Rev Access'!$F$7:$GK$318,$GP$2,FALSE)),"",VLOOKUP($B383,'[1]1718  Exp_Rev Access'!$F$7:$GK$318,$GP$2,FALSE))</f>
        <v>0</v>
      </c>
      <c r="GQ383" s="95">
        <f>IF(ISNA(VLOOKUP($B383,'[1]1718  Exp_Rev Access'!$F$7:$GK$318,$GQ$2,FALSE)),"",VLOOKUP($B383,'[1]1718  Exp_Rev Access'!$F$7:$GK$318,$GQ$2,FALSE))</f>
        <v>0</v>
      </c>
      <c r="GR383" s="95">
        <f>IF(ISNA(VLOOKUP($B383,'[1]1718  Exp_Rev Access'!$F$7:$GK$318,$GR$2,FALSE)),"",VLOOKUP($B383,'[1]1718  Exp_Rev Access'!$F$7:$GK$318,$GR$2,FALSE))</f>
        <v>0</v>
      </c>
      <c r="GS383" s="95">
        <f>IF(ISNA(VLOOKUP($B383,'[1]1718  Exp_Rev Access'!$F$7:$GK$318,$GS$2,FALSE)),"",VLOOKUP($B383,'[1]1718  Exp_Rev Access'!$F$7:$GK$318,$GS$2,FALSE))</f>
        <v>0</v>
      </c>
      <c r="GT383" s="95">
        <f>IF(ISNA(VLOOKUP($B383,'[1]1718  Exp_Rev Access'!$F$7:$GK$318,$GT$2,FALSE)),"",VLOOKUP($B383,'[1]1718  Exp_Rev Access'!$F$7:$GK$318,$GT$2,FALSE))</f>
        <v>0</v>
      </c>
      <c r="GU383" s="56">
        <f t="shared" si="982"/>
        <v>37497.33</v>
      </c>
      <c r="GV383" s="92">
        <f t="shared" si="983"/>
        <v>2.11360982633627E-3</v>
      </c>
      <c r="GW383" s="96">
        <f t="shared" si="984"/>
        <v>25.756137265945899</v>
      </c>
    </row>
    <row r="384" spans="1:222" x14ac:dyDescent="0.3">
      <c r="A384" s="73"/>
      <c r="B384" s="88" t="s">
        <v>748</v>
      </c>
      <c r="C384" s="89" t="s">
        <v>749</v>
      </c>
      <c r="D384" s="75">
        <f>IF(ISNA(VLOOKUP($B384,'[1]1718 enrollment_Rev_Exp by size'!$A$7:H714,3,FALSE)),"",VLOOKUP($B384,'[1]1718 enrollment_Rev_Exp by size'!$A$7:$G$350,3,FALSE))</f>
        <v>206.20999999999998</v>
      </c>
      <c r="E384" s="76">
        <f>IF(ISNA(VLOOKUP($B384,'[1]1718 enrollment_Rev_Exp by size'!$A$7:I717,5,FALSE)),"",VLOOKUP($B384,'[1]1718 enrollment_Rev_Exp by size'!$A$7:$G$350,5,FALSE))</f>
        <v>3863010.22</v>
      </c>
      <c r="F384" s="70">
        <f t="shared" si="966"/>
        <v>3863010.2199999993</v>
      </c>
      <c r="G384" s="70">
        <f t="shared" si="993"/>
        <v>0</v>
      </c>
      <c r="H384" s="90">
        <f>IF(ISNA(VLOOKUP($B384,'[1]1718  Exp_Rev Access'!$F$7:$GK$318,3,FALSE)),"",VLOOKUP($B384,'[1]1718  Exp_Rev Access'!$F$7:$GK$318,3,FALSE))</f>
        <v>701344.75</v>
      </c>
      <c r="I384" s="90">
        <f>IF(ISNA(VLOOKUP($B384,'[1]1718  Exp_Rev Access'!$F$7:$GK$318,4,FALSE)),"",VLOOKUP($B384,'[1]1718  Exp_Rev Access'!$F$7:$GK$318,4,FALSE))</f>
        <v>32.880000000000003</v>
      </c>
      <c r="J384" s="90">
        <f>IF(ISNA(VLOOKUP($B384,'[1]1718  Exp_Rev Access'!$F$7:$GK$318,5,FALSE)),"",VLOOKUP($B384,'[1]1718  Exp_Rev Access'!$F$7:$GK$318,5,FALSE))</f>
        <v>0</v>
      </c>
      <c r="K384" s="90">
        <f>IF(ISNA(VLOOKUP($B384,'[1]1718  Exp_Rev Access'!$F$7:$GK$318,6,FALSE)),"-",VLOOKUP($B384,'[1]1718  Exp_Rev Access'!$F$7:$GK$318,6,FALSE))</f>
        <v>0</v>
      </c>
      <c r="L384" s="90">
        <f>IF(ISNA(VLOOKUP($B384,'[1]1718  Exp_Rev Access'!$F$7:$GK$318,7,FALSE)),"",VLOOKUP($B384,'[1]1718  Exp_Rev Access'!$F$7:$GK$318,7,FALSE))</f>
        <v>0</v>
      </c>
      <c r="M384" s="90">
        <f>IF(ISNA(VLOOKUP($B384,'[1]1718  Exp_Rev Access'!$F$7:$GK$318,8,FALSE)),"",VLOOKUP($B384,'[1]1718  Exp_Rev Access'!$F$7:$GK$318,8,FALSE))</f>
        <v>0</v>
      </c>
      <c r="N384" s="56">
        <f t="shared" si="968"/>
        <v>701377.63</v>
      </c>
      <c r="O384" s="91">
        <f t="shared" si="969"/>
        <v>0.18156245778712954</v>
      </c>
      <c r="P384" s="56">
        <f t="shared" si="970"/>
        <v>3401.2784540032012</v>
      </c>
      <c r="Q384" s="90">
        <f>IF(ISNA(VLOOKUP($B384,'[1]1718  Exp_Rev Access'!$F$7:$GK$318,10,FALSE)),"",VLOOKUP($B384,'[1]1718  Exp_Rev Access'!$F$7:$GK$318,10,FALSE))</f>
        <v>166.95</v>
      </c>
      <c r="R384" s="90">
        <f>IF(ISNA(VLOOKUP($B384,'[1]1718  Exp_Rev Access'!$F$7:$GK$318,11,FALSE)),"",VLOOKUP($B384,'[1]1718  Exp_Rev Access'!$F$7:$GK$318,11,FALSE))</f>
        <v>0</v>
      </c>
      <c r="S384" s="90">
        <f>IF(ISNA(VLOOKUP($B384,'[1]1718  Exp_Rev Access'!$F$7:$GK$318,12,FALSE)),"",VLOOKUP($B384,'[1]1718  Exp_Rev Access'!$F$7:$GK$318,12,FALSE))</f>
        <v>0</v>
      </c>
      <c r="T384" s="90">
        <f>IF(ISNA(VLOOKUP($B384,'[1]1718  Exp_Rev Access'!$F$7:$GK$318,13,FALSE)),"",VLOOKUP($B384,'[1]1718  Exp_Rev Access'!$F$7:$GK$318,13,FALSE))</f>
        <v>0</v>
      </c>
      <c r="U384" s="90">
        <f>IF(ISNA(VLOOKUP($B384,'[1]1718  Exp_Rev Access'!$F$7:$GK$318,14,FALSE)),"",VLOOKUP($B384,'[1]1718  Exp_Rev Access'!$F$7:$GK$318,14,FALSE))</f>
        <v>0</v>
      </c>
      <c r="V384" s="90">
        <f>IF(ISNA(VLOOKUP($B384,'[1]1718  Exp_Rev Access'!$F$7:$GK$318,15,FALSE)),"",VLOOKUP($B384,'[1]1718  Exp_Rev Access'!$F$7:$GK$318,15,FALSE))</f>
        <v>0</v>
      </c>
      <c r="W384" s="90">
        <f>IF(ISNA(VLOOKUP($B384,'[1]1718  Exp_Rev Access'!$F$7:$GK$318,16,FALSE)),"",VLOOKUP($B384,'[1]1718  Exp_Rev Access'!$F$7:$GK$318,16,FALSE))</f>
        <v>0</v>
      </c>
      <c r="X384" s="90">
        <f>IF(ISNA(VLOOKUP($B384,'[1]1718  Exp_Rev Access'!$F$7:$GK$318,17,FALSE)),"",VLOOKUP($B384,'[1]1718  Exp_Rev Access'!$F$7:$GK$318,17,FALSE))</f>
        <v>0</v>
      </c>
      <c r="Y384" s="90">
        <f>IF(ISNA(VLOOKUP($B384,'[1]1718  Exp_Rev Access'!$F$7:$GK$318,18,FALSE)),"",VLOOKUP($B384,'[1]1718  Exp_Rev Access'!$F$7:$GK$318,18,FALSE))</f>
        <v>1383</v>
      </c>
      <c r="Z384" s="90">
        <f>IF(ISNA(VLOOKUP($B384,'[1]1718  Exp_Rev Access'!$F$7:$GK$318,19,FALSE)),"",VLOOKUP($B384,'[1]1718  Exp_Rev Access'!$F$7:$GK$318,19,FALSE))</f>
        <v>0</v>
      </c>
      <c r="AA384" s="90">
        <f>IF(ISNA(VLOOKUP($B384,'[1]1718  Exp_Rev Access'!$F$7:$GK$318,20,FALSE)),"",VLOOKUP($B384,'[1]1718  Exp_Rev Access'!$F$7:$GK$318,20,FALSE))</f>
        <v>0</v>
      </c>
      <c r="AB384" s="90">
        <f>IF(ISNA(VLOOKUP($B384,'[1]1718  Exp_Rev Access'!$F$7:$GK$318,21,FALSE)),"",VLOOKUP($B384,'[1]1718  Exp_Rev Access'!$F$7:$GK$318,21,FALSE))</f>
        <v>0</v>
      </c>
      <c r="AC384" s="90">
        <f>IF(ISNA(VLOOKUP($B384,'[1]1718  Exp_Rev Access'!$F$7:$GK$318,22,FALSE)),"",VLOOKUP($B384,'[1]1718  Exp_Rev Access'!$F$7:$GK$318,22,FALSE))</f>
        <v>0</v>
      </c>
      <c r="AD384" s="90">
        <f>IF(ISNA(VLOOKUP($B384,'[1]1718  Exp_Rev Access'!$F$7:$GK$318,23,FALSE)),"",VLOOKUP($B384,'[1]1718  Exp_Rev Access'!$F$7:$GK$318,23,FALSE))</f>
        <v>29526.61</v>
      </c>
      <c r="AE384" s="90">
        <f>IF(ISNA(VLOOKUP($B384,'[1]1718  Exp_Rev Access'!$F$7:$GK$318,24,FALSE)),"",VLOOKUP($B384,'[1]1718  Exp_Rev Access'!$F$7:$GK$318,24,FALSE))</f>
        <v>5486.62</v>
      </c>
      <c r="AF384" s="90">
        <f>IF(ISNA(VLOOKUP($B384,'[1]1718  Exp_Rev Access'!$F$7:$GK$318,25,FALSE)),"",VLOOKUP($B384,'[1]1718  Exp_Rev Access'!$F$7:$GK$318,25,FALSE))</f>
        <v>0</v>
      </c>
      <c r="AG384" s="90">
        <f>IF(ISNA(VLOOKUP($B384,'[1]1718  Exp_Rev Access'!$F$7:$GK$318,26,FALSE)),"",VLOOKUP($B384,'[1]1718  Exp_Rev Access'!$F$7:$GK$318,26,FALSE))</f>
        <v>4744</v>
      </c>
      <c r="AH384" s="90">
        <f>IF(ISNA(VLOOKUP($B384,'[1]1718  Exp_Rev Access'!$F$7:$GK$318,27,FALSE)),"",VLOOKUP($B384,'[1]1718  Exp_Rev Access'!$F$7:$GK$318,27,FALSE))</f>
        <v>0</v>
      </c>
      <c r="AI384" s="90">
        <f>IF(ISNA(VLOOKUP($B384,'[1]1718  Exp_Rev Access'!$F$7:$GK$318,28,FALSE)),"",VLOOKUP($B384,'[1]1718  Exp_Rev Access'!$F$7:$GK$318,28,FALSE))</f>
        <v>2500</v>
      </c>
      <c r="AJ384" s="90">
        <f>IF(ISNA(VLOOKUP($B384,'[1]1718  Exp_Rev Access'!$F$7:$GK$318,29,FALSE)),"",VLOOKUP($B384,'[1]1718  Exp_Rev Access'!$F$7:$GK$318,29,FALSE))</f>
        <v>0</v>
      </c>
      <c r="AK384" s="90">
        <f>IF(ISNA(VLOOKUP($B384,'[1]1718  Exp_Rev Access'!$F$7:$GK$318,30,FALSE)),"",VLOOKUP($B384,'[1]1718  Exp_Rev Access'!$F$7:$GK$318,30,FALSE))</f>
        <v>1173.56</v>
      </c>
      <c r="AL384" s="90">
        <f>IF(ISNA(VLOOKUP($B384,'[1]1718  Exp_Rev Access'!$F$7:$GK$318,31,FALSE)),"",VLOOKUP($B384,'[1]1718  Exp_Rev Access'!$F$7:$GK$318,31,FALSE))</f>
        <v>2044.4</v>
      </c>
      <c r="AM384" s="56">
        <f t="shared" si="971"/>
        <v>47025.14</v>
      </c>
      <c r="AN384" s="92">
        <f t="shared" si="972"/>
        <v>1.2173185500917467E-2</v>
      </c>
      <c r="AO384" s="71">
        <f t="shared" si="973"/>
        <v>228.04490567867708</v>
      </c>
      <c r="AP384" s="90">
        <f>IF(ISNA(VLOOKUP($B384,'[1]1718  Exp_Rev Access'!$F$7:$GK$318,33,FALSE)),"",VLOOKUP($B384,'[1]1718  Exp_Rev Access'!$F$7:$GK$318,33,FALSE))</f>
        <v>2236937.7999999998</v>
      </c>
      <c r="AQ384" s="90">
        <f>IF(ISNA(VLOOKUP($B384,'[1]1718  Exp_Rev Access'!$F$7:$GK$318,34,FALSE)),"",VLOOKUP($B384,'[1]1718  Exp_Rev Access'!$F$7:$GK$318,34,FALSE))</f>
        <v>20861.53</v>
      </c>
      <c r="AR384" s="90">
        <f>IF(ISNA(VLOOKUP($B384,'[1]1718  Exp_Rev Access'!$F$7:$GK$318,35,FALSE)),"",VLOOKUP($B384,'[1]1718  Exp_Rev Access'!$F$7:$GK$318,35,FALSE))</f>
        <v>162259.89000000001</v>
      </c>
      <c r="AS384" s="90">
        <f>IF(ISNA(VLOOKUP($B384,'[1]1718  Exp_Rev Access'!$F$7:$GK$318,36,FALSE)),"",VLOOKUP($B384,'[1]1718  Exp_Rev Access'!$F$7:$GK$318,36,FALSE))</f>
        <v>0</v>
      </c>
      <c r="AT384" s="90">
        <f>IF(ISNA(VLOOKUP($B384,'[1]1718  Exp_Rev Access'!$F$7:$GK$318,37,FALSE)),"",VLOOKUP($B384,'[1]1718  Exp_Rev Access'!$F$7:$GK$318,37,FALSE))</f>
        <v>0</v>
      </c>
      <c r="AU384" s="56">
        <f t="shared" si="974"/>
        <v>2420059.2199999997</v>
      </c>
      <c r="AV384" s="93">
        <f t="shared" si="975"/>
        <v>0.62646979484304854</v>
      </c>
      <c r="AW384" s="56">
        <f t="shared" si="976"/>
        <v>11735.896513263178</v>
      </c>
      <c r="AX384" s="90">
        <f>IF(ISNA(VLOOKUP($B384,'[1]1718  Exp_Rev Access'!$F$7:$GK$318,39,FALSE)),"",VLOOKUP($B384,'[1]1718  Exp_Rev Access'!$F$7:$GK$318,39,FALSE))</f>
        <v>0</v>
      </c>
      <c r="AY384" s="90">
        <f>IF(ISNA(VLOOKUP($B384,'[1]1718  Exp_Rev Access'!$F$7:$GK$318,40,FALSE)),"",VLOOKUP($B384,'[1]1718  Exp_Rev Access'!$F$7:$GK$318,40,FALSE))</f>
        <v>159554.16</v>
      </c>
      <c r="AZ384" s="90">
        <f>IF(ISNA(VLOOKUP($B384,'[1]1718  Exp_Rev Access'!$F$7:$GK$318,41,FALSE)),"",VLOOKUP($B384,'[1]1718  Exp_Rev Access'!$F$7:$GK$318,41,FALSE))</f>
        <v>10529.8</v>
      </c>
      <c r="BA384" s="90">
        <f>IF(ISNA(VLOOKUP($B384,'[1]1718  Exp_Rev Access'!$F$7:$GK$318,42,FALSE)),"",VLOOKUP($B384,'[1]1718  Exp_Rev Access'!$F$7:$GK$318,42,FALSE))</f>
        <v>0</v>
      </c>
      <c r="BB384" s="90">
        <f>IF(ISNA(VLOOKUP($B384,'[1]1718  Exp_Rev Access'!$F$7:$GK$318,43,FALSE)),"",VLOOKUP($B384,'[1]1718  Exp_Rev Access'!$F$7:$GK$318,43,FALSE))</f>
        <v>0</v>
      </c>
      <c r="BC384" s="90">
        <f>IF(ISNA(VLOOKUP($B384,'[1]1718  Exp_Rev Access'!$F$7:$GK$318,44,FALSE)),"",VLOOKUP($B384,'[1]1718  Exp_Rev Access'!$F$7:$GK$318,44,FALSE))</f>
        <v>107039.9</v>
      </c>
      <c r="BD384" s="90">
        <f>IF(ISNA(VLOOKUP($B384,'[1]1718  Exp_Rev Access'!$F$7:$GK$318,45,FALSE)),"",VLOOKUP($B384,'[1]1718  Exp_Rev Access'!$F$7:$GK$318,45,FALSE))</f>
        <v>0</v>
      </c>
      <c r="BE384" s="90">
        <f>IF(ISNA(VLOOKUP($B384,'[1]1718  Exp_Rev Access'!$F$7:$GK$318,46,FALSE)),"",VLOOKUP($B384,'[1]1718  Exp_Rev Access'!$F$7:$GK$318,46,FALSE))</f>
        <v>50942.720000000001</v>
      </c>
      <c r="BF384" s="90">
        <f>IF(ISNA(VLOOKUP($B384,'[1]1718  Exp_Rev Access'!$F$7:$GK$318,47,FALSE)),"",VLOOKUP($B384,'[1]1718  Exp_Rev Access'!$F$7:$GK$318,47,FALSE))</f>
        <v>0</v>
      </c>
      <c r="BG384" s="90">
        <f>IF(ISNA(VLOOKUP($B384,'[1]1718  Exp_Rev Access'!$F$7:$GK$318,48,FALSE)),"",VLOOKUP($B384,'[1]1718  Exp_Rev Access'!$F$7:$GK$318,48,FALSE))</f>
        <v>41033.99</v>
      </c>
      <c r="BH384" s="90">
        <f>IF(ISNA(VLOOKUP($B384,'[1]1718  Exp_Rev Access'!$F$7:$GK$318,49,FALSE)),"",VLOOKUP($B384,'[1]1718  Exp_Rev Access'!$F$7:$GK$318,49,FALSE))</f>
        <v>3831.75</v>
      </c>
      <c r="BI384" s="90">
        <f>IF(ISNA(VLOOKUP($B384,'[1]1718  Exp_Rev Access'!$F$7:$GK$318,50,FALSE)),"",VLOOKUP($B384,'[1]1718  Exp_Rev Access'!$F$7:$GK$318,50,FALSE))</f>
        <v>0</v>
      </c>
      <c r="BJ384" s="90">
        <f>IF(ISNA(VLOOKUP($B384,'[1]1718  Exp_Rev Access'!$F$7:$GK$318,51,FALSE)),"",VLOOKUP($B384,'[1]1718  Exp_Rev Access'!$F$7:$GK$318,51,FALSE))</f>
        <v>2041.11</v>
      </c>
      <c r="BK384" s="90">
        <f>IF(ISNA(VLOOKUP($B384,'[1]1718  Exp_Rev Access'!$F$7:$GK$318,52,FALSE)),"",VLOOKUP($B384,'[1]1718  Exp_Rev Access'!$F$7:$GK$318,52,FALSE))</f>
        <v>107916.52</v>
      </c>
      <c r="BL384" s="90">
        <f>IF(ISNA(VLOOKUP($B384,'[1]1718  Exp_Rev Access'!$F$7:$GK$318,53,FALSE)),"",VLOOKUP($B384,'[1]1718  Exp_Rev Access'!$F$7:$GK$318,53,FALSE))</f>
        <v>0</v>
      </c>
      <c r="BM384" s="90">
        <f>IF(ISNA(VLOOKUP($B384,'[1]1718  Exp_Rev Access'!$F$7:$GK$318,54,FALSE)),"",VLOOKUP($B384,'[1]1718  Exp_Rev Access'!$F$7:$GK$318,54,FALSE))</f>
        <v>0</v>
      </c>
      <c r="BN384" s="90">
        <f>IF(ISNA(VLOOKUP($B384,'[1]1718  Exp_Rev Access'!$F$7:$GK$318,55,FALSE)),"",VLOOKUP($B384,'[1]1718  Exp_Rev Access'!$F$7:$GK$318,55,FALSE))</f>
        <v>0</v>
      </c>
      <c r="BO384" s="90">
        <f>IF(ISNA(VLOOKUP($B384,'[1]1718  Exp_Rev Access'!$F$7:$GK$318,56,FALSE)),"",VLOOKUP($B384,'[1]1718  Exp_Rev Access'!$F$7:$GK$318,56,FALSE))</f>
        <v>0</v>
      </c>
      <c r="BP384" s="90">
        <f>IF(ISNA(VLOOKUP($B384,'[1]1718  Exp_Rev Access'!$F$7:$GK$318,57,FALSE)),"",VLOOKUP($B384,'[1]1718  Exp_Rev Access'!$F$7:$GK$318,57,FALSE))</f>
        <v>0</v>
      </c>
      <c r="BQ384" s="90">
        <f>IF(ISNA(VLOOKUP($B384,'[1]1718  Exp_Rev Access'!$F$7:$GK$318,58,FALSE)),"",VLOOKUP($B384,'[1]1718  Exp_Rev Access'!$F$7:$GK$318,58,FALSE))</f>
        <v>0</v>
      </c>
      <c r="BR384" s="90">
        <f>IF(ISNA(VLOOKUP($B384,'[1]1718  Exp_Rev Access'!$F$7:$GK$318,59,FALSE)),"",VLOOKUP($B384,'[1]1718  Exp_Rev Access'!$F$7:$GK$318,59,FALSE))</f>
        <v>0</v>
      </c>
      <c r="BS384" s="90">
        <f>IF(ISNA(VLOOKUP($B384,'[1]1718  Exp_Rev Access'!$F$7:$GK$318,60,FALSE)),"",VLOOKUP($B384,'[1]1718  Exp_Rev Access'!$F$7:$GK$318,60,FALSE))</f>
        <v>0</v>
      </c>
      <c r="BT384" s="90">
        <f>IF(ISNA(VLOOKUP($B384,'[1]1718  Exp_Rev Access'!$F$7:$GK$318,61,FALSE)),"",VLOOKUP($B384,'[1]1718  Exp_Rev Access'!$F$7:$GK$318,61,FALSE))</f>
        <v>0</v>
      </c>
      <c r="BU384" s="90">
        <f>IF(ISNA(VLOOKUP($B384,'[1]1718  Exp_Rev Access'!$F$7:$GK$318,62,FALSE)),"",VLOOKUP($B384,'[1]1718  Exp_Rev Access'!$F$7:$GK$318,62,FALSE))</f>
        <v>0</v>
      </c>
      <c r="BV384" s="56">
        <f t="shared" si="893"/>
        <v>482889.94999999995</v>
      </c>
      <c r="BW384" s="92">
        <f t="shared" si="977"/>
        <v>0.12500353933829353</v>
      </c>
      <c r="BX384" s="71">
        <f t="shared" si="978"/>
        <v>2341.7387614567674</v>
      </c>
      <c r="BY384" s="90">
        <f>IF(ISNA(VLOOKUP($B384,'[1]1718  Exp_Rev Access'!$F$7:$GK$318,64,FALSE)),"",VLOOKUP($B384,'[1]1718  Exp_Rev Access'!$F$7:$GK$318,64,FALSE))</f>
        <v>0</v>
      </c>
      <c r="BZ384" s="90">
        <f>IF(ISNA(VLOOKUP($B384,'[1]1718  Exp_Rev Access'!$F$7:$GK$318,65,FALSE)),"",VLOOKUP($B384,'[1]1718  Exp_Rev Access'!$F$7:$GK$318,65,FALSE))</f>
        <v>0</v>
      </c>
      <c r="CA384" s="90">
        <f>IF(ISNA(VLOOKUP($B384,'[1]1718  Exp_Rev Access'!$F$7:$GK$318,66,FALSE)),"",VLOOKUP($B384,'[1]1718  Exp_Rev Access'!$F$7:$GK$318,66,FALSE))</f>
        <v>0</v>
      </c>
      <c r="CB384" s="90">
        <f>IF(ISNA(VLOOKUP($B384,'[1]1718  Exp_Rev Access'!$F$7:$GK$318,67,FALSE)),"",VLOOKUP($B384,'[1]1718  Exp_Rev Access'!$F$7:$GK$318,67,FALSE))</f>
        <v>0</v>
      </c>
      <c r="CC384" s="90">
        <f>IF(ISNA(VLOOKUP($B384,'[1]1718  Exp_Rev Access'!$F$7:$GK$318,68,FALSE)),"",VLOOKUP($B384,'[1]1718  Exp_Rev Access'!$F$7:$GK$318,68,FALSE))</f>
        <v>0</v>
      </c>
      <c r="CD384" s="90">
        <f>IF(ISNA(VLOOKUP($B384,'[1]1718  Exp_Rev Access'!$F$7:$GK$318,69,FALSE)),"",VLOOKUP($B384,'[1]1718  Exp_Rev Access'!$F$7:$GK$318,69,FALSE))</f>
        <v>0</v>
      </c>
      <c r="CE384" s="56">
        <f t="shared" si="881"/>
        <v>0</v>
      </c>
      <c r="CF384" s="92">
        <f t="shared" si="896"/>
        <v>0</v>
      </c>
      <c r="CG384" s="78">
        <f t="shared" si="897"/>
        <v>0</v>
      </c>
      <c r="CH384" s="90">
        <f>IF(ISNA(VLOOKUP($B384,'[1]1718  Exp_Rev Access'!$F$7:$GK$318,$CH$2,FALSE)),"",VLOOKUP($B384,'[1]1718  Exp_Rev Access'!$F$7:$GK$318,$CH$2,FALSE))</f>
        <v>0</v>
      </c>
      <c r="CI384" s="90">
        <f>IF(ISNA(VLOOKUP($B384,'[1]1718  Exp_Rev Access'!$F$7:$GK$318,$CI$2,FALSE)),"",VLOOKUP($B384,'[1]1718  Exp_Rev Access'!$F$7:$GK$318,$CI$2,FALSE))</f>
        <v>0</v>
      </c>
      <c r="CJ384" s="90">
        <f>IF(ISNA(VLOOKUP($B384,'[1]1718  Exp_Rev Access'!$F$7:$GK$318,$CJ$2,FALSE)),"",VLOOKUP($B384,'[1]1718  Exp_Rev Access'!$F$7:$GK$318,$CJ$2,FALSE))</f>
        <v>0</v>
      </c>
      <c r="CK384" s="90">
        <f>IF(ISNA(VLOOKUP($B384,'[1]1718  Exp_Rev Access'!$F$7:$GK$318,$CK$2,FALSE)),"",VLOOKUP($B384,'[1]1718  Exp_Rev Access'!$F$7:$GK$318,$CK$2,FALSE))</f>
        <v>0</v>
      </c>
      <c r="CL384" s="90">
        <f>IF(ISNA(VLOOKUP($B384,'[1]1718  Exp_Rev Access'!$F$7:$GK$318,$CL$2,FALSE)),"",VLOOKUP($B384,'[1]1718  Exp_Rev Access'!$F$7:$GK$318,$CL$2,FALSE))</f>
        <v>0</v>
      </c>
      <c r="CM384" s="90">
        <f>IF(ISNA(VLOOKUP($B384,'[1]1718  Exp_Rev Access'!$F$7:$GK$318,$CM$2,FALSE)),"",VLOOKUP($B384,'[1]1718  Exp_Rev Access'!$F$7:$GK$318,$CM$2,FALSE))</f>
        <v>0</v>
      </c>
      <c r="CN384" s="90">
        <f>IF(ISNA(VLOOKUP($B384,'[1]1718  Exp_Rev Access'!$F$7:$GK$318,$CN$2,FALSE)),"",VLOOKUP($B384,'[1]1718  Exp_Rev Access'!$F$7:$GK$318,$CN$2,FALSE))</f>
        <v>0</v>
      </c>
      <c r="CO384" s="90">
        <f>IF(ISNA(VLOOKUP($B384,'[1]1718  Exp_Rev Access'!$F$7:$GK$318,$CO$2,FALSE)),"",VLOOKUP($B384,'[1]1718  Exp_Rev Access'!$F$7:$GK$318,$CO$2,FALSE))</f>
        <v>0</v>
      </c>
      <c r="CP384" s="90">
        <f>IF(ISNA(VLOOKUP($B384,'[1]1718  Exp_Rev Access'!$F$7:$GK$318,$CP$2,FALSE)),"",VLOOKUP($B384,'[1]1718  Exp_Rev Access'!$F$7:$GK$318,$CP$2,FALSE))</f>
        <v>0</v>
      </c>
      <c r="CQ384" s="90">
        <f>IF(ISNA(VLOOKUP($B384,'[1]1718  Exp_Rev Access'!$F$7:$GK$318,$CQ$2,FALSE)),"",VLOOKUP($B384,'[1]1718  Exp_Rev Access'!$F$7:$GK$318,$CQ$2,FALSE))</f>
        <v>34977.019999999997</v>
      </c>
      <c r="CR384" s="90">
        <f>IF(ISNA(VLOOKUP($B384,'[1]1718  Exp_Rev Access'!$F$7:$GK$318,$CR$2,FALSE)),"",VLOOKUP($B384,'[1]1718  Exp_Rev Access'!$F$7:$GK$318,$CR$2,FALSE))</f>
        <v>0</v>
      </c>
      <c r="CS384" s="90">
        <f>IF(ISNA(VLOOKUP($B384,'[1]1718  Exp_Rev Access'!$F$7:$GK$318,$CS$2,FALSE)),"",VLOOKUP($B384,'[1]1718  Exp_Rev Access'!$F$7:$GK$318,$CS$2,FALSE))</f>
        <v>0</v>
      </c>
      <c r="CT384" s="90">
        <f>IF(ISNA(VLOOKUP($B384,'[1]1718  Exp_Rev Access'!$F$7:$GK$318,$CT$2,FALSE)),"",VLOOKUP($B384,'[1]1718  Exp_Rev Access'!$F$7:$GK$318,$CT$2,FALSE))</f>
        <v>0</v>
      </c>
      <c r="CU384" s="90">
        <f>IF(ISNA(VLOOKUP($B384,'[1]1718  Exp_Rev Access'!$F$7:$GK$318,$CU$2,FALSE)),"",VLOOKUP($B384,'[1]1718  Exp_Rev Access'!$F$7:$GK$318,$CU$2,FALSE))</f>
        <v>35851.49</v>
      </c>
      <c r="CV384" s="90">
        <f>IF(ISNA(VLOOKUP($B384,'[1]1718  Exp_Rev Access'!$F$7:$GK$318,$CV$2,FALSE)),"",VLOOKUP($B384,'[1]1718  Exp_Rev Access'!$F$7:$GK$318,$CV$2,FALSE))</f>
        <v>20502.39</v>
      </c>
      <c r="CW384" s="90">
        <f>IF(ISNA(VLOOKUP($B384,'[1]1718  Exp_Rev Access'!$F$7:$GK$318,$CW$2,FALSE)),"",VLOOKUP($B384,'[1]1718  Exp_Rev Access'!$F$7:$GK$318,$CW$2,FALSE))</f>
        <v>0</v>
      </c>
      <c r="CX384" s="90">
        <f>IF(ISNA(VLOOKUP($B384,'[1]1718  Exp_Rev Access'!$F$7:$GK$318,$CX$2,FALSE)),"",VLOOKUP($B384,'[1]1718  Exp_Rev Access'!$F$7:$GK$318,$CX$2,FALSE))</f>
        <v>0</v>
      </c>
      <c r="CY384" s="90">
        <f>IF(ISNA(VLOOKUP($B384,'[1]1718  Exp_Rev Access'!$F$7:$GK$318,$CY$2,FALSE)),"",VLOOKUP($B384,'[1]1718  Exp_Rev Access'!$F$7:$GK$318,$CY$2,FALSE))</f>
        <v>0</v>
      </c>
      <c r="CZ384" s="90">
        <f>IF(ISNA(VLOOKUP($B384,'[1]1718  Exp_Rev Access'!$F$7:$GK$318,$CZ$2,FALSE)),"",VLOOKUP($B384,'[1]1718  Exp_Rev Access'!$F$7:$GK$318,$CZ$2,FALSE))</f>
        <v>0</v>
      </c>
      <c r="DA384" s="90">
        <f>IF(ISNA(VLOOKUP($B384,'[1]1718  Exp_Rev Access'!$F$7:$GK$318,$DA$2,FALSE)),"",VLOOKUP($B384,'[1]1718  Exp_Rev Access'!$F$7:$GK$318,$DA$2,FALSE))</f>
        <v>0</v>
      </c>
      <c r="DB384" s="90">
        <f>IF(ISNA(VLOOKUP($B384,'[1]1718  Exp_Rev Access'!$F$7:$GK$318,$DB$2,FALSE)),"",VLOOKUP($B384,'[1]1718  Exp_Rev Access'!$F$7:$GK$318,$DB$2,FALSE))</f>
        <v>0</v>
      </c>
      <c r="DC384" s="90">
        <f>IF(ISNA(VLOOKUP($B384,'[1]1718  Exp_Rev Access'!$F$7:$GK$318,$DC$2,FALSE)),"",VLOOKUP($B384,'[1]1718  Exp_Rev Access'!$F$7:$GK$318,$DC$2,FALSE))</f>
        <v>0</v>
      </c>
      <c r="DD384" s="90">
        <f>IF(ISNA(VLOOKUP($B384,'[1]1718  Exp_Rev Access'!$F$7:$GK$318,$DD$2,FALSE)),"",VLOOKUP($B384,'[1]1718  Exp_Rev Access'!$F$7:$GK$318,$DD$2,FALSE))</f>
        <v>0</v>
      </c>
      <c r="DE384" s="90">
        <f>IF(ISNA(VLOOKUP($B384,'[1]1718  Exp_Rev Access'!$F$7:$GK$318,$DE$2,FALSE)),"",VLOOKUP($B384,'[1]1718  Exp_Rev Access'!$F$7:$GK$318,$DE$2,FALSE))</f>
        <v>0</v>
      </c>
      <c r="DF384" s="90">
        <f>IF(ISNA(VLOOKUP($B384,'[1]1718  Exp_Rev Access'!$F$7:$GK$318,$DF$2,FALSE)),"",VLOOKUP($B384,'[1]1718  Exp_Rev Access'!$F$7:$GK$318,$DF$2,FALSE))</f>
        <v>0</v>
      </c>
      <c r="DG384" s="90">
        <f>IF(ISNA(VLOOKUP($B384,'[1]1718  Exp_Rev Access'!$F$7:$GK$318,$DG$2,FALSE)),"",VLOOKUP($B384,'[1]1718  Exp_Rev Access'!$F$7:$GK$318,$DG$2,FALSE))</f>
        <v>0</v>
      </c>
      <c r="DH384" s="90">
        <f>IF(ISNA(VLOOKUP($B384,'[1]1718  Exp_Rev Access'!$F$7:$GK$318,$DH$2,FALSE)),"",VLOOKUP($B384,'[1]1718  Exp_Rev Access'!$F$7:$GK$318,$DH$2,FALSE))</f>
        <v>0</v>
      </c>
      <c r="DI384" s="90">
        <f>IF(ISNA(VLOOKUP($B384,'[1]1718  Exp_Rev Access'!$F$7:$GK$318,$DI$2,FALSE)),"",VLOOKUP($B384,'[1]1718  Exp_Rev Access'!$F$7:$GK$318,$DI$2,FALSE))</f>
        <v>67566.83</v>
      </c>
      <c r="DJ384" s="90">
        <f>IF(ISNA(VLOOKUP($B384,'[1]1718  Exp_Rev Access'!$F$7:$GK$318,$DJ$2,FALSE)),"",VLOOKUP($B384,'[1]1718  Exp_Rev Access'!$F$7:$GK$318,$DJ$2,FALSE))</f>
        <v>0</v>
      </c>
      <c r="DK384" s="90">
        <f>IF(ISNA(VLOOKUP($B384,'[1]1718  Exp_Rev Access'!$F$7:$GK$318,$DK$2,FALSE)),"",VLOOKUP($B384,'[1]1718  Exp_Rev Access'!$F$7:$GK$318,$DK$2,FALSE))</f>
        <v>0</v>
      </c>
      <c r="DL384" s="90">
        <f>IF(ISNA(VLOOKUP($B384,'[1]1718  Exp_Rev Access'!$F$7:$GK$318,$DL$2,FALSE)),"",VLOOKUP($B384,'[1]1718  Exp_Rev Access'!$F$7:$GK$318,$DL$2,FALSE))</f>
        <v>0</v>
      </c>
      <c r="DM384" s="90">
        <f>IF(ISNA(VLOOKUP($B384,'[1]1718  Exp_Rev Access'!$F$7:$GK$318,$DM$2,FALSE)),"",VLOOKUP($B384,'[1]1718  Exp_Rev Access'!$F$7:$GK$318,$DM$2,FALSE))</f>
        <v>0</v>
      </c>
      <c r="DN384" s="90">
        <f>IF(ISNA(VLOOKUP($B384,'[1]1718  Exp_Rev Access'!$F$7:$GK$318,$DN$2,FALSE)),"",VLOOKUP($B384,'[1]1718  Exp_Rev Access'!$F$7:$GK$318,$DN$2,FALSE))</f>
        <v>0</v>
      </c>
      <c r="DO384" s="90">
        <f>IF(ISNA(VLOOKUP($B384,'[1]1718  Exp_Rev Access'!$F$7:$GK$318,$DO$2,FALSE)),"",VLOOKUP($B384,'[1]1718  Exp_Rev Access'!$F$7:$GK$318,$DO$2,FALSE))</f>
        <v>0</v>
      </c>
      <c r="DP384" s="90">
        <f>IF(ISNA(VLOOKUP($B384,'[1]1718  Exp_Rev Access'!$F$7:$GK$318,$DP$2,FALSE)),"",VLOOKUP($B384,'[1]1718  Exp_Rev Access'!$F$7:$GK$318,$DP$2,FALSE))</f>
        <v>0</v>
      </c>
      <c r="DQ384" s="90">
        <f>IF(ISNA(VLOOKUP($B384,'[1]1718  Exp_Rev Access'!$F$7:$GK$318,$DQ$2,FALSE)),"",VLOOKUP($B384,'[1]1718  Exp_Rev Access'!$F$7:$GK$318,$DQ$2,FALSE))</f>
        <v>0</v>
      </c>
      <c r="DR384" s="90">
        <f>IF(ISNA(VLOOKUP($B384,'[1]1718  Exp_Rev Access'!$F$7:$GK$318,$DR$2,FALSE)),"",VLOOKUP($B384,'[1]1718  Exp_Rev Access'!$F$7:$GK$318,$DR$2,FALSE))</f>
        <v>0</v>
      </c>
      <c r="DS384" s="90">
        <f>IF(ISNA(VLOOKUP($B384,'[1]1718  Exp_Rev Access'!$F$7:$GK$318,$DS$2,FALSE)),"",VLOOKUP($B384,'[1]1718  Exp_Rev Access'!$F$7:$GK$318,$DS$2,FALSE))</f>
        <v>0</v>
      </c>
      <c r="DT384" s="90">
        <f>IF(ISNA(VLOOKUP($B384,'[1]1718  Exp_Rev Access'!$F$7:$GK$318,$DT$2,FALSE)),"",VLOOKUP($B384,'[1]1718  Exp_Rev Access'!$F$7:$GK$318,$DT$2,FALSE))</f>
        <v>0</v>
      </c>
      <c r="DU384" s="90">
        <f>IF(ISNA(VLOOKUP($B384,'[1]1718  Exp_Rev Access'!$F$7:$GK$318,$DU$2,FALSE)),"",VLOOKUP($B384,'[1]1718  Exp_Rev Access'!$F$7:$GK$318,$DU$2,FALSE))</f>
        <v>0</v>
      </c>
      <c r="DV384" s="90">
        <f>IF(ISNA(VLOOKUP($B384,'[1]1718  Exp_Rev Access'!$F$7:$GK$318,$DV$2,FALSE)),"",VLOOKUP($B384,'[1]1718  Exp_Rev Access'!$F$7:$GK$318,$DV$2,FALSE))</f>
        <v>0</v>
      </c>
      <c r="DW384" s="90">
        <f>IF(ISNA(VLOOKUP($B384,'[1]1718  Exp_Rev Access'!$F$7:$GK$318,$DW$2,FALSE)),"",VLOOKUP($B384,'[1]1718  Exp_Rev Access'!$F$7:$GK$318,$DW$2,FALSE))</f>
        <v>0</v>
      </c>
      <c r="DX384" s="90">
        <f>IF(ISNA(VLOOKUP($B384,'[1]1718  Exp_Rev Access'!$F$7:$GK$318,$DX$2,FALSE)),"",VLOOKUP($B384,'[1]1718  Exp_Rev Access'!$F$7:$GK$318,$DX$2,FALSE))</f>
        <v>0</v>
      </c>
      <c r="DY384" s="90">
        <f>IF(ISNA(VLOOKUP($B384,'[1]1718  Exp_Rev Access'!$F$7:$GK$318,$DY$2,FALSE)),"",VLOOKUP($B384,'[1]1718  Exp_Rev Access'!$F$7:$GK$318,$DY$2,FALSE))</f>
        <v>0</v>
      </c>
      <c r="DZ384" s="90">
        <f>IF(ISNA(VLOOKUP($B384,'[1]1718  Exp_Rev Access'!$F$7:$GK$318,$DZ$2,FALSE)),"",VLOOKUP($B384,'[1]1718  Exp_Rev Access'!$F$7:$GK$318,$DZ$2,FALSE))</f>
        <v>0</v>
      </c>
      <c r="EA384" s="90">
        <f>IF(ISNA(VLOOKUP($B384,'[1]1718  Exp_Rev Access'!$F$7:$GK$318,$EA$2,FALSE)),"",VLOOKUP($B384,'[1]1718  Exp_Rev Access'!$F$7:$GK$318,$EA$2,FALSE))</f>
        <v>0</v>
      </c>
      <c r="EB384" s="90">
        <f>IF(ISNA(VLOOKUP($B384,'[1]1718  Exp_Rev Access'!$F$7:$GK$318,$EB$2,FALSE)),"",VLOOKUP($B384,'[1]1718  Exp_Rev Access'!$F$7:$GK$318,$EB$2,FALSE))</f>
        <v>0</v>
      </c>
      <c r="EC384" s="90">
        <f>IF(ISNA(VLOOKUP($B384,'[1]1718  Exp_Rev Access'!$F$7:$GK$318,$EC$2,FALSE)),"",VLOOKUP($B384,'[1]1718  Exp_Rev Access'!$F$7:$GK$318,$EC$2,FALSE))</f>
        <v>0</v>
      </c>
      <c r="ED384" s="90">
        <f>IF(ISNA(VLOOKUP($B384,'[1]1718  Exp_Rev Access'!$F$7:$GK$318,$ED$2,FALSE)),"",VLOOKUP($B384,'[1]1718  Exp_Rev Access'!$F$7:$GK$318,$ED$2,FALSE))</f>
        <v>0</v>
      </c>
      <c r="EE384" s="90">
        <f>IF(ISNA(VLOOKUP($B384,'[1]1718  Exp_Rev Access'!$F$7:$GK$318,$EE$2,FALSE)),"",VLOOKUP($B384,'[1]1718  Exp_Rev Access'!$F$7:$GK$318,$EE$2,FALSE))</f>
        <v>0</v>
      </c>
      <c r="EF384" s="90">
        <f>IF(ISNA(VLOOKUP($B384,'[1]1718  Exp_Rev Access'!$F$7:$GK$318,$EF$2,FALSE)),"",VLOOKUP($B384,'[1]1718  Exp_Rev Access'!$F$7:$GK$318,$EF$2,FALSE))</f>
        <v>0</v>
      </c>
      <c r="EG384" s="90">
        <f>IF(ISNA(VLOOKUP($B384,'[1]1718  Exp_Rev Access'!$F$7:$GK$318,$EG$2,FALSE)),"",VLOOKUP($B384,'[1]1718  Exp_Rev Access'!$F$7:$GK$318,$EG$2,FALSE))</f>
        <v>0</v>
      </c>
      <c r="EH384" s="90">
        <f>IF(ISNA(VLOOKUP($B384,'[1]1718  Exp_Rev Access'!$F$7:$GK$318,$EH$2,FALSE)),"",VLOOKUP($B384,'[1]1718  Exp_Rev Access'!$F$7:$GK$318,$EH$2,FALSE))</f>
        <v>0</v>
      </c>
      <c r="EI384" s="90">
        <f>IF(ISNA(VLOOKUP($B384,'[1]1718  Exp_Rev Access'!$F$7:$GK$318,$EI$2,FALSE)),"",VLOOKUP($B384,'[1]1718  Exp_Rev Access'!$F$7:$GK$318,$EI$2,FALSE))</f>
        <v>0</v>
      </c>
      <c r="EJ384" s="90">
        <f>IF(ISNA(VLOOKUP($B384,'[1]1718  Exp_Rev Access'!$F$7:$GK$318,$EJ$2,FALSE)),"",VLOOKUP($B384,'[1]1718  Exp_Rev Access'!$F$7:$GK$318,$EJ$2,FALSE))</f>
        <v>0</v>
      </c>
      <c r="EK384" s="90">
        <f>IF(ISNA(VLOOKUP($B384,'[1]1718  Exp_Rev Access'!$F$7:$GK$318,$EK$2,FALSE)),"",VLOOKUP($B384,'[1]1718  Exp_Rev Access'!$F$7:$GK$318,$EK$2,FALSE))</f>
        <v>0</v>
      </c>
      <c r="EL384" s="90">
        <f>IF(ISNA(VLOOKUP($B384,'[1]1718  Exp_Rev Access'!$F$7:$GK$318,$EL$2,FALSE)),"",VLOOKUP($B384,'[1]1718  Exp_Rev Access'!$F$7:$GK$318,$EL$2,FALSE))</f>
        <v>0</v>
      </c>
      <c r="EM384" s="90">
        <f>IF(ISNA(VLOOKUP($B384,'[1]1718  Exp_Rev Access'!$F$7:$GK$318,$EM$2,FALSE)),"",VLOOKUP($B384,'[1]1718  Exp_Rev Access'!$F$7:$GK$318,$EM$2,FALSE))</f>
        <v>0</v>
      </c>
      <c r="EN384" s="90">
        <f>IF(ISNA(VLOOKUP($B384,'[1]1718  Exp_Rev Access'!$F$7:$GK$318,$EN$2,FALSE)),"",VLOOKUP($B384,'[1]1718  Exp_Rev Access'!$F$7:$GK$318,$EN$2,FALSE))</f>
        <v>0</v>
      </c>
      <c r="EO384" s="90">
        <f>IF(ISNA(VLOOKUP($B384,'[1]1718  Exp_Rev Access'!$F$7:$GK$318,$EO$2,FALSE)),"",VLOOKUP($B384,'[1]1718  Exp_Rev Access'!$F$7:$GK$318,$EO$2,FALSE))</f>
        <v>0</v>
      </c>
      <c r="EP384" s="90">
        <f>IF(ISNA(VLOOKUP($B384,'[1]1718  Exp_Rev Access'!$F$7:$GK$318,$EP$2,FALSE)),"",VLOOKUP($B384,'[1]1718  Exp_Rev Access'!$F$7:$GK$318,$EP$2,FALSE))</f>
        <v>0</v>
      </c>
      <c r="EQ384" s="90">
        <f>IF(ISNA(VLOOKUP($B384,'[1]1718  Exp_Rev Access'!$F$7:$GK$318,$EQ$2,FALSE)),"",VLOOKUP($B384,'[1]1718  Exp_Rev Access'!$F$7:$GK$318,$EQ$2,FALSE))</f>
        <v>0</v>
      </c>
      <c r="ER384" s="90">
        <f>IF(ISNA(VLOOKUP($B384,'[1]1718  Exp_Rev Access'!$F$7:$GK$318,$ER$2,FALSE)),"",VLOOKUP($B384,'[1]1718  Exp_Rev Access'!$F$7:$GK$318,$ER$2,FALSE))</f>
        <v>0</v>
      </c>
      <c r="ES384" s="90">
        <f>IF(ISNA(VLOOKUP($B384,'[1]1718  Exp_Rev Access'!$F$7:$GK$318,$ES$2,FALSE)),"",VLOOKUP($B384,'[1]1718  Exp_Rev Access'!$F$7:$GK$318,$ES$2,FALSE))</f>
        <v>0</v>
      </c>
      <c r="ET384" s="90">
        <f>IF(ISNA(VLOOKUP($B384,'[1]1718  Exp_Rev Access'!$F$7:$GK$318,$ET$2,FALSE)),"",VLOOKUP($B384,'[1]1718  Exp_Rev Access'!$F$7:$GK$318,$ET$2,FALSE))</f>
        <v>0</v>
      </c>
      <c r="EU384" s="90">
        <f>IF(ISNA(VLOOKUP($B384,'[1]1718  Exp_Rev Access'!$F$7:$GK$318,$EU$2,FALSE)),"",VLOOKUP($B384,'[1]1718  Exp_Rev Access'!$F$7:$GK$318,$EU$2,FALSE))</f>
        <v>0</v>
      </c>
      <c r="EV384" s="90">
        <f>IF(ISNA(VLOOKUP($B384,'[1]1718  Exp_Rev Access'!$F$7:$GK$318,$EV$2,FALSE)),"",VLOOKUP($B384,'[1]1718  Exp_Rev Access'!$F$7:$GK$318,$EV$2,FALSE))</f>
        <v>0</v>
      </c>
      <c r="EW384" s="90">
        <f>IF(ISNA(VLOOKUP($B384,'[1]1718  Exp_Rev Access'!$F$7:$GK$318,$EW$2,FALSE)),"",VLOOKUP($B384,'[1]1718  Exp_Rev Access'!$F$7:$GK$318,$EW$2,FALSE))</f>
        <v>0</v>
      </c>
      <c r="EX384" s="90">
        <f>IF(ISNA(VLOOKUP($B384,'[1]1718  Exp_Rev Access'!$F$7:$GK$318,$EX$2,FALSE)),"",VLOOKUP($B384,'[1]1718  Exp_Rev Access'!$F$7:$GK$318,$EX$2,FALSE))</f>
        <v>0</v>
      </c>
      <c r="EY384" s="90">
        <f>IF(ISNA(VLOOKUP($B384,'[1]1718  Exp_Rev Access'!$F$7:$GK$318,$EY$2,FALSE)),"",VLOOKUP($B384,'[1]1718  Exp_Rev Access'!$F$7:$GK$318,$EY$2,FALSE))</f>
        <v>0</v>
      </c>
      <c r="EZ384" s="90">
        <f>IF(ISNA(VLOOKUP($B384,'[1]1718  Exp_Rev Access'!$F$7:$GK$318,$EZ$2,FALSE)),"",VLOOKUP($B384,'[1]1718  Exp_Rev Access'!$F$7:$GK$318,$EZ$2,FALSE))</f>
        <v>0</v>
      </c>
      <c r="FA384" s="90">
        <f>IF(ISNA(VLOOKUP($B384,'[1]1718  Exp_Rev Access'!$F$7:$GK$318,$FA$2,FALSE)),"",VLOOKUP($B384,'[1]1718  Exp_Rev Access'!$F$7:$GK$318,$FA$2,FALSE))</f>
        <v>0</v>
      </c>
      <c r="FB384" s="90">
        <f>IF(ISNA(VLOOKUP($B384,'[1]1718  Exp_Rev Access'!$F$7:$GK$318,$FB$2,FALSE)),"",VLOOKUP($B384,'[1]1718  Exp_Rev Access'!$F$7:$GK$318,$FB$2,FALSE))</f>
        <v>0</v>
      </c>
      <c r="FC384" s="90">
        <f>IF(ISNA(VLOOKUP($B384,'[1]1718  Exp_Rev Access'!$F$7:$GK$318,$FC$2,FALSE)),"",VLOOKUP($B384,'[1]1718  Exp_Rev Access'!$F$7:$GK$318,$FC$2,FALSE))</f>
        <v>0</v>
      </c>
      <c r="FD384" s="90">
        <f>IF(ISNA(VLOOKUP($B384,'[1]1718  Exp_Rev Access'!$F$7:$GK$318,$FD$2,FALSE)),"",VLOOKUP($B384,'[1]1718  Exp_Rev Access'!$F$7:$GK$318,$FD$2,FALSE))</f>
        <v>0</v>
      </c>
      <c r="FE384" s="90">
        <f>IF(ISNA(VLOOKUP($B384,'[1]1718  Exp_Rev Access'!$F$7:$GK$318,$FE$2,FALSE)),"",VLOOKUP($B384,'[1]1718  Exp_Rev Access'!$F$7:$GK$318,$FE$2,FALSE))</f>
        <v>0</v>
      </c>
      <c r="FF384" s="90">
        <f>IF(ISNA(VLOOKUP($B384,'[1]1718  Exp_Rev Access'!$F$7:$GK$318,$FF$2,FALSE)),"",VLOOKUP($B384,'[1]1718  Exp_Rev Access'!$F$7:$GK$318,$FF$2,FALSE))</f>
        <v>0</v>
      </c>
      <c r="FG384" s="90">
        <f>IF(ISNA(VLOOKUP($B384,'[1]1718  Exp_Rev Access'!$F$7:$GK$318,$FG$2,FALSE)),"",VLOOKUP($B384,'[1]1718  Exp_Rev Access'!$F$7:$GK$318,$FG$2,FALSE))</f>
        <v>0</v>
      </c>
      <c r="FH384" s="90">
        <f>IF(ISNA(VLOOKUP($B384,'[1]1718  Exp_Rev Access'!$F$7:$GK$318,$FH$2,FALSE)),"",VLOOKUP($B384,'[1]1718  Exp_Rev Access'!$F$7:$GK$318,$FH$2,FALSE))</f>
        <v>0</v>
      </c>
      <c r="FI384" s="90">
        <f>IF(ISNA(VLOOKUP($B384,'[1]1718  Exp_Rev Access'!$F$7:$GK$318,$FI$2,FALSE)),"",VLOOKUP($B384,'[1]1718  Exp_Rev Access'!$F$7:$GK$318,$FI$2,FALSE))</f>
        <v>0</v>
      </c>
      <c r="FJ384" s="90">
        <f>IF(ISNA(VLOOKUP($B384,'[1]1718  Exp_Rev Access'!$F$7:$GK$318,$FJ$2,FALSE)),"",VLOOKUP($B384,'[1]1718  Exp_Rev Access'!$F$7:$GK$318,$FJ$2,FALSE))</f>
        <v>0</v>
      </c>
      <c r="FK384" s="90">
        <f>IF(ISNA(VLOOKUP($B384,'[1]1718  Exp_Rev Access'!$F$7:$GK$318,$FK$2,FALSE)),"",VLOOKUP($B384,'[1]1718  Exp_Rev Access'!$F$7:$GK$318,$FK$2,FALSE))</f>
        <v>0</v>
      </c>
      <c r="FL384" s="90">
        <f>IF(ISNA(VLOOKUP($B384,'[1]1718  Exp_Rev Access'!$F$7:$GK$318,$FL$2,FALSE)),"",VLOOKUP($B384,'[1]1718  Exp_Rev Access'!$F$7:$GK$318,$FL$2,FALSE))</f>
        <v>0</v>
      </c>
      <c r="FM384" s="90">
        <f>IF(ISNA(VLOOKUP($B384,'[1]1718  Exp_Rev Access'!$F$7:$GK$318,$FM$2,FALSE)),"",VLOOKUP($B384,'[1]1718  Exp_Rev Access'!$F$7:$GK$318,$FM$2,FALSE))</f>
        <v>0</v>
      </c>
      <c r="FN384" s="90">
        <f>IF(ISNA(VLOOKUP($B384,'[1]1718  Exp_Rev Access'!$F$7:$GK$318,$FN$2,FALSE)),"",VLOOKUP($B384,'[1]1718  Exp_Rev Access'!$F$7:$GK$318,$FN$2,FALSE))</f>
        <v>0</v>
      </c>
      <c r="FO384" s="90">
        <f>IF(ISNA(VLOOKUP($B384,'[1]1718  Exp_Rev Access'!$F$7:$GK$318,$FO$2,FALSE)),"",VLOOKUP($B384,'[1]1718  Exp_Rev Access'!$F$7:$GK$318,$FO$2,FALSE))</f>
        <v>0</v>
      </c>
      <c r="FP384" s="90">
        <f>IF(ISNA(VLOOKUP($B384,'[1]1718  Exp_Rev Access'!$F$7:$GK$318,$FP$2,FALSE)),"",VLOOKUP($B384,'[1]1718  Exp_Rev Access'!$F$7:$GK$318,$FP$2,FALSE))</f>
        <v>0</v>
      </c>
      <c r="FQ384" s="90">
        <f>IF(ISNA(VLOOKUP($B384,'[1]1718  Exp_Rev Access'!$F$7:$GK$318,$FQ$2,FALSE)),"",VLOOKUP($B384,'[1]1718  Exp_Rev Access'!$F$7:$GK$318,$FQ$2,FALSE))</f>
        <v>0</v>
      </c>
      <c r="FR384" s="90">
        <f>IF(ISNA(VLOOKUP($B384,'[1]1718  Exp_Rev Access'!$F$7:$GK$318,$FR$2,FALSE)),"",VLOOKUP($B384,'[1]1718  Exp_Rev Access'!$F$7:$GK$318,$FR$2,FALSE))</f>
        <v>9860.5499999999993</v>
      </c>
      <c r="FS384" s="56">
        <f t="shared" si="979"/>
        <v>168758.27999999997</v>
      </c>
      <c r="FT384" s="92">
        <f t="shared" si="980"/>
        <v>4.3685693381365159E-2</v>
      </c>
      <c r="FU384" s="94">
        <f t="shared" si="981"/>
        <v>818.38067988943305</v>
      </c>
      <c r="FV384" s="95">
        <f>IF(ISNA(VLOOKUP($B384,'[1]1718  Exp_Rev Access'!$F$7:$GK$318,$FV$2,FALSE)),"",VLOOKUP($B384,'[1]1718  Exp_Rev Access'!$F$7:$GK$318,$FV$2,FALSE))</f>
        <v>0</v>
      </c>
      <c r="FW384" s="95">
        <f>IF(ISNA(VLOOKUP($B384,'[1]1718  Exp_Rev Access'!$F$7:$GK$318,$FW$2,FALSE)),"",VLOOKUP($B384,'[1]1718  Exp_Rev Access'!$F$7:$GK$318,$FW$2,FALSE))</f>
        <v>0</v>
      </c>
      <c r="FX384" s="95">
        <f>IF(ISNA(VLOOKUP($B384,'[1]1718  Exp_Rev Access'!$F$7:$GK$318,$FX$2,FALSE)),"",VLOOKUP($B384,'[1]1718  Exp_Rev Access'!$F$7:$GK$318,$FX$2,FALSE))</f>
        <v>0</v>
      </c>
      <c r="FY384" s="95">
        <f>IF(ISNA(VLOOKUP($B384,'[1]1718  Exp_Rev Access'!$F$7:$GK$318,$FY$2,FALSE)),"",VLOOKUP($B384,'[1]1718  Exp_Rev Access'!$F$7:$GK$318,$FY$2,FALSE))</f>
        <v>0</v>
      </c>
      <c r="FZ384" s="95">
        <f>IF(ISNA(VLOOKUP($B384,'[1]1718  Exp_Rev Access'!$F$7:$GK$318,$FZ$2,FALSE)),"",VLOOKUP($B384,'[1]1718  Exp_Rev Access'!$F$7:$GK$318,$FZ$2,FALSE))</f>
        <v>0</v>
      </c>
      <c r="GA384" s="95">
        <f>IF(ISNA(VLOOKUP($B384,'[1]1718  Exp_Rev Access'!$F$7:$GK$318,$GA$2,FALSE)),"",VLOOKUP($B384,'[1]1718  Exp_Rev Access'!$F$7:$GK$318,$GA$2,FALSE))</f>
        <v>0</v>
      </c>
      <c r="GB384" s="95">
        <f>IF(ISNA(VLOOKUP($B384,'[1]1718  Exp_Rev Access'!$F$7:$GK$318,$GB$2,FALSE)),"",VLOOKUP($B384,'[1]1718  Exp_Rev Access'!$F$7:$GK$318,$GB$2,FALSE))</f>
        <v>0</v>
      </c>
      <c r="GC384" s="95">
        <f>IF(ISNA(VLOOKUP($B384,'[1]1718  Exp_Rev Access'!$F$7:$GK$318,$GC$2,FALSE)),"",VLOOKUP($B384,'[1]1718  Exp_Rev Access'!$F$7:$GK$318,$GC$2,FALSE))</f>
        <v>0</v>
      </c>
      <c r="GD384" s="95">
        <f>IF(ISNA(VLOOKUP($B384,'[1]1718  Exp_Rev Access'!$F$7:$GK$318,$GD$2,FALSE)),"",VLOOKUP($B384,'[1]1718  Exp_Rev Access'!$F$7:$GK$318,$GD$2,FALSE))</f>
        <v>0</v>
      </c>
      <c r="GE384" s="95">
        <f>IF(ISNA(VLOOKUP($B384,'[1]1718  Exp_Rev Access'!$F$7:$GK$318,$GE$2,FALSE)),"",VLOOKUP($B384,'[1]1718  Exp_Rev Access'!$F$7:$GK$318,$GE$2,FALSE))</f>
        <v>0</v>
      </c>
      <c r="GF384" s="95">
        <f>IF(ISNA(VLOOKUP($B384,'[1]1718  Exp_Rev Access'!$F$7:$GK$318,$GF$2,FALSE)),"",VLOOKUP($B384,'[1]1718  Exp_Rev Access'!$F$7:$GK$318,$GF$2,FALSE))</f>
        <v>0</v>
      </c>
      <c r="GG384" s="95">
        <f>IF(ISNA(VLOOKUP($B384,'[1]1718  Exp_Rev Access'!$F$7:$GK$318,$GG$2,FALSE)),"",VLOOKUP($B384,'[1]1718  Exp_Rev Access'!$F$7:$GK$318,$GG$2,FALSE))</f>
        <v>0</v>
      </c>
      <c r="GH384" s="95">
        <f>IF(ISNA(VLOOKUP($B384,'[1]1718  Exp_Rev Access'!$F$7:$GK$318,$GH$2,FALSE)),"",VLOOKUP($B384,'[1]1718  Exp_Rev Access'!$F$7:$GK$318,$GH$2,FALSE))</f>
        <v>0</v>
      </c>
      <c r="GI384" s="95">
        <f>IF(ISNA(VLOOKUP($B384,'[1]1718  Exp_Rev Access'!$F$7:$GK$318,$GI$2,FALSE)),"",VLOOKUP($B384,'[1]1718  Exp_Rev Access'!$F$7:$GK$318,$GI$2,FALSE))</f>
        <v>0</v>
      </c>
      <c r="GJ384" s="95">
        <f>IF(ISNA(VLOOKUP($B384,'[1]1718  Exp_Rev Access'!$F$7:$GK$318,$GJ$2,FALSE)),"",VLOOKUP($B384,'[1]1718  Exp_Rev Access'!$F$7:$GK$318,$GJ$2,FALSE))</f>
        <v>0</v>
      </c>
      <c r="GK384" s="95">
        <f>IF(ISNA(VLOOKUP($B384,'[1]1718  Exp_Rev Access'!$F$7:$GK$318,$GK$2,FALSE)),"",VLOOKUP($B384,'[1]1718  Exp_Rev Access'!$F$7:$GK$318,$GK$2,FALSE))</f>
        <v>42900</v>
      </c>
      <c r="GL384" s="95">
        <f>IF(ISNA(VLOOKUP($B384,'[1]1718  Exp_Rev Access'!$F$7:$GK$318,$GL$2,FALSE)),"",VLOOKUP($B384,'[1]1718  Exp_Rev Access'!$F$7:$GK$318,$GL$2,FALSE))</f>
        <v>0</v>
      </c>
      <c r="GM384" s="95">
        <f>IF(ISNA(VLOOKUP($B384,'[1]1718  Exp_Rev Access'!$F$7:$GK$318,$GM$2,FALSE)),"",VLOOKUP($B384,'[1]1718  Exp_Rev Access'!$F$7:$GK$318,$GM$2,FALSE))</f>
        <v>0</v>
      </c>
      <c r="GN384" s="95">
        <f>IF(ISNA(VLOOKUP($B384,'[1]1718  Exp_Rev Access'!$F$7:$GK$318,$GN$2,FALSE)),"",VLOOKUP($B384,'[1]1718  Exp_Rev Access'!$F$7:$GK$318,$GN$2,FALSE))</f>
        <v>0</v>
      </c>
      <c r="GO384" s="95">
        <f>IF(ISNA(VLOOKUP($B384,'[1]1718  Exp_Rev Access'!$F$7:$GK$318,$GO$2,FALSE)),"",VLOOKUP($B384,'[1]1718  Exp_Rev Access'!$F$7:$GK$318,$GO$2,FALSE))</f>
        <v>0</v>
      </c>
      <c r="GP384" s="95">
        <f>IF(ISNA(VLOOKUP($B384,'[1]1718  Exp_Rev Access'!$F$7:$GK$318,$GP$2,FALSE)),"",VLOOKUP($B384,'[1]1718  Exp_Rev Access'!$F$7:$GK$318,$GP$2,FALSE))</f>
        <v>0</v>
      </c>
      <c r="GQ384" s="95">
        <f>IF(ISNA(VLOOKUP($B384,'[1]1718  Exp_Rev Access'!$F$7:$GK$318,$GQ$2,FALSE)),"",VLOOKUP($B384,'[1]1718  Exp_Rev Access'!$F$7:$GK$318,$GQ$2,FALSE))</f>
        <v>0</v>
      </c>
      <c r="GR384" s="95">
        <f>IF(ISNA(VLOOKUP($B384,'[1]1718  Exp_Rev Access'!$F$7:$GK$318,$GR$2,FALSE)),"",VLOOKUP($B384,'[1]1718  Exp_Rev Access'!$F$7:$GK$318,$GR$2,FALSE))</f>
        <v>0</v>
      </c>
      <c r="GS384" s="95">
        <f>IF(ISNA(VLOOKUP($B384,'[1]1718  Exp_Rev Access'!$F$7:$GK$318,$GS$2,FALSE)),"",VLOOKUP($B384,'[1]1718  Exp_Rev Access'!$F$7:$GK$318,$GS$2,FALSE))</f>
        <v>0</v>
      </c>
      <c r="GT384" s="95">
        <f>IF(ISNA(VLOOKUP($B384,'[1]1718  Exp_Rev Access'!$F$7:$GK$318,$GT$2,FALSE)),"",VLOOKUP($B384,'[1]1718  Exp_Rev Access'!$F$7:$GK$318,$GT$2,FALSE))</f>
        <v>0</v>
      </c>
      <c r="GU384" s="56">
        <f t="shared" si="982"/>
        <v>42900</v>
      </c>
      <c r="GV384" s="92">
        <f t="shared" si="983"/>
        <v>1.1105329149245688E-2</v>
      </c>
      <c r="GW384" s="96">
        <f t="shared" si="984"/>
        <v>208.04034721885458</v>
      </c>
    </row>
    <row r="385" spans="1:222" s="97" customFormat="1" x14ac:dyDescent="0.3">
      <c r="A385" s="73"/>
      <c r="B385" s="88" t="s">
        <v>750</v>
      </c>
      <c r="C385" s="89" t="s">
        <v>751</v>
      </c>
      <c r="D385" s="75">
        <f>IF(ISNA(VLOOKUP($B385,'[1]1718 enrollment_Rev_Exp by size'!$A$7:H715,3,FALSE)),"",VLOOKUP($B385,'[1]1718 enrollment_Rev_Exp by size'!$A$7:$G$350,3,FALSE))</f>
        <v>761.96</v>
      </c>
      <c r="E385" s="76">
        <f>IF(ISNA(VLOOKUP($B385,'[1]1718 enrollment_Rev_Exp by size'!$A$7:I718,5,FALSE)),"",VLOOKUP($B385,'[1]1718 enrollment_Rev_Exp by size'!$A$7:$G$350,5,FALSE))</f>
        <v>10933503.25</v>
      </c>
      <c r="F385" s="70">
        <f t="shared" si="966"/>
        <v>10933503.250000002</v>
      </c>
      <c r="G385" s="70">
        <f t="shared" si="993"/>
        <v>0</v>
      </c>
      <c r="H385" s="90">
        <f>IF(ISNA(VLOOKUP($B385,'[1]1718  Exp_Rev Access'!$F$7:$GK$318,3,FALSE)),"",VLOOKUP($B385,'[1]1718  Exp_Rev Access'!$F$7:$GK$318,3,FALSE))</f>
        <v>2314174.3199999998</v>
      </c>
      <c r="I385" s="90">
        <f>IF(ISNA(VLOOKUP($B385,'[1]1718  Exp_Rev Access'!$F$7:$GK$318,4,FALSE)),"",VLOOKUP($B385,'[1]1718  Exp_Rev Access'!$F$7:$GK$318,4,FALSE))</f>
        <v>0</v>
      </c>
      <c r="J385" s="90">
        <f>IF(ISNA(VLOOKUP($B385,'[1]1718  Exp_Rev Access'!$F$7:$GK$318,5,FALSE)),"",VLOOKUP($B385,'[1]1718  Exp_Rev Access'!$F$7:$GK$318,5,FALSE))</f>
        <v>0</v>
      </c>
      <c r="K385" s="90">
        <f>IF(ISNA(VLOOKUP($B385,'[1]1718  Exp_Rev Access'!$F$7:$GK$318,6,FALSE)),"-",VLOOKUP($B385,'[1]1718  Exp_Rev Access'!$F$7:$GK$318,6,FALSE))</f>
        <v>0</v>
      </c>
      <c r="L385" s="90">
        <f>IF(ISNA(VLOOKUP($B385,'[1]1718  Exp_Rev Access'!$F$7:$GK$318,7,FALSE)),"",VLOOKUP($B385,'[1]1718  Exp_Rev Access'!$F$7:$GK$318,7,FALSE))</f>
        <v>0</v>
      </c>
      <c r="M385" s="90">
        <f>IF(ISNA(VLOOKUP($B385,'[1]1718  Exp_Rev Access'!$F$7:$GK$318,8,FALSE)),"",VLOOKUP($B385,'[1]1718  Exp_Rev Access'!$F$7:$GK$318,8,FALSE))</f>
        <v>0</v>
      </c>
      <c r="N385" s="56">
        <f t="shared" si="968"/>
        <v>2314174.3199999998</v>
      </c>
      <c r="O385" s="91">
        <f t="shared" si="969"/>
        <v>0.21165899593984205</v>
      </c>
      <c r="P385" s="56">
        <f t="shared" si="970"/>
        <v>3037.1336028137957</v>
      </c>
      <c r="Q385" s="90">
        <f>IF(ISNA(VLOOKUP($B385,'[1]1718  Exp_Rev Access'!$F$7:$GK$318,10,FALSE)),"",VLOOKUP($B385,'[1]1718  Exp_Rev Access'!$F$7:$GK$318,10,FALSE))</f>
        <v>3352.5</v>
      </c>
      <c r="R385" s="90">
        <f>IF(ISNA(VLOOKUP($B385,'[1]1718  Exp_Rev Access'!$F$7:$GK$318,11,FALSE)),"",VLOOKUP($B385,'[1]1718  Exp_Rev Access'!$F$7:$GK$318,11,FALSE))</f>
        <v>0</v>
      </c>
      <c r="S385" s="90">
        <f>IF(ISNA(VLOOKUP($B385,'[1]1718  Exp_Rev Access'!$F$7:$GK$318,12,FALSE)),"",VLOOKUP($B385,'[1]1718  Exp_Rev Access'!$F$7:$GK$318,12,FALSE))</f>
        <v>0</v>
      </c>
      <c r="T385" s="90">
        <f>IF(ISNA(VLOOKUP($B385,'[1]1718  Exp_Rev Access'!$F$7:$GK$318,13,FALSE)),"",VLOOKUP($B385,'[1]1718  Exp_Rev Access'!$F$7:$GK$318,13,FALSE))</f>
        <v>0</v>
      </c>
      <c r="U385" s="90">
        <f>IF(ISNA(VLOOKUP($B385,'[1]1718  Exp_Rev Access'!$F$7:$GK$318,14,FALSE)),"",VLOOKUP($B385,'[1]1718  Exp_Rev Access'!$F$7:$GK$318,14,FALSE))</f>
        <v>0</v>
      </c>
      <c r="V385" s="90">
        <f>IF(ISNA(VLOOKUP($B385,'[1]1718  Exp_Rev Access'!$F$7:$GK$318,15,FALSE)),"",VLOOKUP($B385,'[1]1718  Exp_Rev Access'!$F$7:$GK$318,15,FALSE))</f>
        <v>0</v>
      </c>
      <c r="W385" s="90">
        <f>IF(ISNA(VLOOKUP($B385,'[1]1718  Exp_Rev Access'!$F$7:$GK$318,16,FALSE)),"",VLOOKUP($B385,'[1]1718  Exp_Rev Access'!$F$7:$GK$318,16,FALSE))</f>
        <v>0</v>
      </c>
      <c r="X385" s="90">
        <f>IF(ISNA(VLOOKUP($B385,'[1]1718  Exp_Rev Access'!$F$7:$GK$318,17,FALSE)),"",VLOOKUP($B385,'[1]1718  Exp_Rev Access'!$F$7:$GK$318,17,FALSE))</f>
        <v>0</v>
      </c>
      <c r="Y385" s="90">
        <f>IF(ISNA(VLOOKUP($B385,'[1]1718  Exp_Rev Access'!$F$7:$GK$318,18,FALSE)),"",VLOOKUP($B385,'[1]1718  Exp_Rev Access'!$F$7:$GK$318,18,FALSE))</f>
        <v>816.19</v>
      </c>
      <c r="Z385" s="90">
        <f>IF(ISNA(VLOOKUP($B385,'[1]1718  Exp_Rev Access'!$F$7:$GK$318,19,FALSE)),"",VLOOKUP($B385,'[1]1718  Exp_Rev Access'!$F$7:$GK$318,19,FALSE))</f>
        <v>0</v>
      </c>
      <c r="AA385" s="90">
        <f>IF(ISNA(VLOOKUP($B385,'[1]1718  Exp_Rev Access'!$F$7:$GK$318,20,FALSE)),"",VLOOKUP($B385,'[1]1718  Exp_Rev Access'!$F$7:$GK$318,20,FALSE))</f>
        <v>0</v>
      </c>
      <c r="AB385" s="90">
        <f>IF(ISNA(VLOOKUP($B385,'[1]1718  Exp_Rev Access'!$F$7:$GK$318,21,FALSE)),"",VLOOKUP($B385,'[1]1718  Exp_Rev Access'!$F$7:$GK$318,21,FALSE))</f>
        <v>0</v>
      </c>
      <c r="AC385" s="90">
        <f>IF(ISNA(VLOOKUP($B385,'[1]1718  Exp_Rev Access'!$F$7:$GK$318,22,FALSE)),"",VLOOKUP($B385,'[1]1718  Exp_Rev Access'!$F$7:$GK$318,22,FALSE))</f>
        <v>0</v>
      </c>
      <c r="AD385" s="90">
        <f>IF(ISNA(VLOOKUP($B385,'[1]1718  Exp_Rev Access'!$F$7:$GK$318,23,FALSE)),"",VLOOKUP($B385,'[1]1718  Exp_Rev Access'!$F$7:$GK$318,23,FALSE))</f>
        <v>77965.39</v>
      </c>
      <c r="AE385" s="90">
        <f>IF(ISNA(VLOOKUP($B385,'[1]1718  Exp_Rev Access'!$F$7:$GK$318,24,FALSE)),"",VLOOKUP($B385,'[1]1718  Exp_Rev Access'!$F$7:$GK$318,24,FALSE))</f>
        <v>15912.27</v>
      </c>
      <c r="AF385" s="90">
        <f>IF(ISNA(VLOOKUP($B385,'[1]1718  Exp_Rev Access'!$F$7:$GK$318,25,FALSE)),"",VLOOKUP($B385,'[1]1718  Exp_Rev Access'!$F$7:$GK$318,25,FALSE))</f>
        <v>0</v>
      </c>
      <c r="AG385" s="90">
        <f>IF(ISNA(VLOOKUP($B385,'[1]1718  Exp_Rev Access'!$F$7:$GK$318,26,FALSE)),"",VLOOKUP($B385,'[1]1718  Exp_Rev Access'!$F$7:$GK$318,26,FALSE))</f>
        <v>17317</v>
      </c>
      <c r="AH385" s="90">
        <f>IF(ISNA(VLOOKUP($B385,'[1]1718  Exp_Rev Access'!$F$7:$GK$318,27,FALSE)),"",VLOOKUP($B385,'[1]1718  Exp_Rev Access'!$F$7:$GK$318,27,FALSE))</f>
        <v>678.04</v>
      </c>
      <c r="AI385" s="90">
        <f>IF(ISNA(VLOOKUP($B385,'[1]1718  Exp_Rev Access'!$F$7:$GK$318,28,FALSE)),"",VLOOKUP($B385,'[1]1718  Exp_Rev Access'!$F$7:$GK$318,28,FALSE))</f>
        <v>50936.76</v>
      </c>
      <c r="AJ385" s="90">
        <f>IF(ISNA(VLOOKUP($B385,'[1]1718  Exp_Rev Access'!$F$7:$GK$318,29,FALSE)),"",VLOOKUP($B385,'[1]1718  Exp_Rev Access'!$F$7:$GK$318,29,FALSE))</f>
        <v>2175.42</v>
      </c>
      <c r="AK385" s="90">
        <f>IF(ISNA(VLOOKUP($B385,'[1]1718  Exp_Rev Access'!$F$7:$GK$318,30,FALSE)),"",VLOOKUP($B385,'[1]1718  Exp_Rev Access'!$F$7:$GK$318,30,FALSE))</f>
        <v>218913.78</v>
      </c>
      <c r="AL385" s="90">
        <f>IF(ISNA(VLOOKUP($B385,'[1]1718  Exp_Rev Access'!$F$7:$GK$318,31,FALSE)),"",VLOOKUP($B385,'[1]1718  Exp_Rev Access'!$F$7:$GK$318,31,FALSE))</f>
        <v>0</v>
      </c>
      <c r="AM385" s="56">
        <f t="shared" si="971"/>
        <v>388067.35</v>
      </c>
      <c r="AN385" s="92">
        <f t="shared" si="972"/>
        <v>3.549341333026082E-2</v>
      </c>
      <c r="AO385" s="71">
        <f t="shared" si="973"/>
        <v>509.30147251824235</v>
      </c>
      <c r="AP385" s="90">
        <f>IF(ISNA(VLOOKUP($B385,'[1]1718  Exp_Rev Access'!$F$7:$GK$318,33,FALSE)),"",VLOOKUP($B385,'[1]1718  Exp_Rev Access'!$F$7:$GK$318,33,FALSE))</f>
        <v>5458926.8200000003</v>
      </c>
      <c r="AQ385" s="90">
        <f>IF(ISNA(VLOOKUP($B385,'[1]1718  Exp_Rev Access'!$F$7:$GK$318,34,FALSE)),"",VLOOKUP($B385,'[1]1718  Exp_Rev Access'!$F$7:$GK$318,34,FALSE))</f>
        <v>191703.54</v>
      </c>
      <c r="AR385" s="90">
        <f>IF(ISNA(VLOOKUP($B385,'[1]1718  Exp_Rev Access'!$F$7:$GK$318,35,FALSE)),"",VLOOKUP($B385,'[1]1718  Exp_Rev Access'!$F$7:$GK$318,35,FALSE))</f>
        <v>196876.52</v>
      </c>
      <c r="AS385" s="90">
        <f>IF(ISNA(VLOOKUP($B385,'[1]1718  Exp_Rev Access'!$F$7:$GK$318,36,FALSE)),"",VLOOKUP($B385,'[1]1718  Exp_Rev Access'!$F$7:$GK$318,36,FALSE))</f>
        <v>0</v>
      </c>
      <c r="AT385" s="90">
        <f>IF(ISNA(VLOOKUP($B385,'[1]1718  Exp_Rev Access'!$F$7:$GK$318,37,FALSE)),"",VLOOKUP($B385,'[1]1718  Exp_Rev Access'!$F$7:$GK$318,37,FALSE))</f>
        <v>0</v>
      </c>
      <c r="AU385" s="56">
        <f t="shared" si="974"/>
        <v>5847506.8799999999</v>
      </c>
      <c r="AV385" s="93">
        <f t="shared" si="975"/>
        <v>0.53482463454702867</v>
      </c>
      <c r="AW385" s="56">
        <f t="shared" si="976"/>
        <v>7674.2963935114703</v>
      </c>
      <c r="AX385" s="90">
        <f>IF(ISNA(VLOOKUP($B385,'[1]1718  Exp_Rev Access'!$F$7:$GK$318,39,FALSE)),"",VLOOKUP($B385,'[1]1718  Exp_Rev Access'!$F$7:$GK$318,39,FALSE))</f>
        <v>0</v>
      </c>
      <c r="AY385" s="90">
        <f>IF(ISNA(VLOOKUP($B385,'[1]1718  Exp_Rev Access'!$F$7:$GK$318,40,FALSE)),"",VLOOKUP($B385,'[1]1718  Exp_Rev Access'!$F$7:$GK$318,40,FALSE))</f>
        <v>780917.98</v>
      </c>
      <c r="AZ385" s="90">
        <f>IF(ISNA(VLOOKUP($B385,'[1]1718  Exp_Rev Access'!$F$7:$GK$318,41,FALSE)),"",VLOOKUP($B385,'[1]1718  Exp_Rev Access'!$F$7:$GK$318,41,FALSE))</f>
        <v>14622.37</v>
      </c>
      <c r="BA385" s="90">
        <f>IF(ISNA(VLOOKUP($B385,'[1]1718  Exp_Rev Access'!$F$7:$GK$318,42,FALSE)),"",VLOOKUP($B385,'[1]1718  Exp_Rev Access'!$F$7:$GK$318,42,FALSE))</f>
        <v>0</v>
      </c>
      <c r="BB385" s="90">
        <f>IF(ISNA(VLOOKUP($B385,'[1]1718  Exp_Rev Access'!$F$7:$GK$318,43,FALSE)),"",VLOOKUP($B385,'[1]1718  Exp_Rev Access'!$F$7:$GK$318,43,FALSE))</f>
        <v>0</v>
      </c>
      <c r="BC385" s="90">
        <f>IF(ISNA(VLOOKUP($B385,'[1]1718  Exp_Rev Access'!$F$7:$GK$318,44,FALSE)),"",VLOOKUP($B385,'[1]1718  Exp_Rev Access'!$F$7:$GK$318,44,FALSE))</f>
        <v>332483.32</v>
      </c>
      <c r="BD385" s="90">
        <f>IF(ISNA(VLOOKUP($B385,'[1]1718  Exp_Rev Access'!$F$7:$GK$318,45,FALSE)),"",VLOOKUP($B385,'[1]1718  Exp_Rev Access'!$F$7:$GK$318,45,FALSE))</f>
        <v>0</v>
      </c>
      <c r="BE385" s="90">
        <f>IF(ISNA(VLOOKUP($B385,'[1]1718  Exp_Rev Access'!$F$7:$GK$318,46,FALSE)),"",VLOOKUP($B385,'[1]1718  Exp_Rev Access'!$F$7:$GK$318,46,FALSE))</f>
        <v>5692.48</v>
      </c>
      <c r="BF385" s="90">
        <f>IF(ISNA(VLOOKUP($B385,'[1]1718  Exp_Rev Access'!$F$7:$GK$318,47,FALSE)),"",VLOOKUP($B385,'[1]1718  Exp_Rev Access'!$F$7:$GK$318,47,FALSE))</f>
        <v>0</v>
      </c>
      <c r="BG385" s="90">
        <f>IF(ISNA(VLOOKUP($B385,'[1]1718  Exp_Rev Access'!$F$7:$GK$318,48,FALSE)),"",VLOOKUP($B385,'[1]1718  Exp_Rev Access'!$F$7:$GK$318,48,FALSE))</f>
        <v>141835.57999999999</v>
      </c>
      <c r="BH385" s="90">
        <f>IF(ISNA(VLOOKUP($B385,'[1]1718  Exp_Rev Access'!$F$7:$GK$318,49,FALSE)),"",VLOOKUP($B385,'[1]1718  Exp_Rev Access'!$F$7:$GK$318,49,FALSE))</f>
        <v>17689.330000000002</v>
      </c>
      <c r="BI385" s="90">
        <f>IF(ISNA(VLOOKUP($B385,'[1]1718  Exp_Rev Access'!$F$7:$GK$318,50,FALSE)),"",VLOOKUP($B385,'[1]1718  Exp_Rev Access'!$F$7:$GK$318,50,FALSE))</f>
        <v>0</v>
      </c>
      <c r="BJ385" s="90">
        <f>IF(ISNA(VLOOKUP($B385,'[1]1718  Exp_Rev Access'!$F$7:$GK$318,51,FALSE)),"",VLOOKUP($B385,'[1]1718  Exp_Rev Access'!$F$7:$GK$318,51,FALSE))</f>
        <v>4200.5600000000004</v>
      </c>
      <c r="BK385" s="90">
        <f>IF(ISNA(VLOOKUP($B385,'[1]1718  Exp_Rev Access'!$F$7:$GK$318,52,FALSE)),"",VLOOKUP($B385,'[1]1718  Exp_Rev Access'!$F$7:$GK$318,52,FALSE))</f>
        <v>374831.65</v>
      </c>
      <c r="BL385" s="90">
        <f>IF(ISNA(VLOOKUP($B385,'[1]1718  Exp_Rev Access'!$F$7:$GK$318,53,FALSE)),"",VLOOKUP($B385,'[1]1718  Exp_Rev Access'!$F$7:$GK$318,53,FALSE))</f>
        <v>0</v>
      </c>
      <c r="BM385" s="90">
        <f>IF(ISNA(VLOOKUP($B385,'[1]1718  Exp_Rev Access'!$F$7:$GK$318,54,FALSE)),"",VLOOKUP($B385,'[1]1718  Exp_Rev Access'!$F$7:$GK$318,54,FALSE))</f>
        <v>0</v>
      </c>
      <c r="BN385" s="90">
        <f>IF(ISNA(VLOOKUP($B385,'[1]1718  Exp_Rev Access'!$F$7:$GK$318,55,FALSE)),"",VLOOKUP($B385,'[1]1718  Exp_Rev Access'!$F$7:$GK$318,55,FALSE))</f>
        <v>0</v>
      </c>
      <c r="BO385" s="90">
        <f>IF(ISNA(VLOOKUP($B385,'[1]1718  Exp_Rev Access'!$F$7:$GK$318,56,FALSE)),"",VLOOKUP($B385,'[1]1718  Exp_Rev Access'!$F$7:$GK$318,56,FALSE))</f>
        <v>0</v>
      </c>
      <c r="BP385" s="90">
        <f>IF(ISNA(VLOOKUP($B385,'[1]1718  Exp_Rev Access'!$F$7:$GK$318,57,FALSE)),"",VLOOKUP($B385,'[1]1718  Exp_Rev Access'!$F$7:$GK$318,57,FALSE))</f>
        <v>0</v>
      </c>
      <c r="BQ385" s="90">
        <f>IF(ISNA(VLOOKUP($B385,'[1]1718  Exp_Rev Access'!$F$7:$GK$318,58,FALSE)),"",VLOOKUP($B385,'[1]1718  Exp_Rev Access'!$F$7:$GK$318,58,FALSE))</f>
        <v>0</v>
      </c>
      <c r="BR385" s="90">
        <f>IF(ISNA(VLOOKUP($B385,'[1]1718  Exp_Rev Access'!$F$7:$GK$318,59,FALSE)),"",VLOOKUP($B385,'[1]1718  Exp_Rev Access'!$F$7:$GK$318,59,FALSE))</f>
        <v>0</v>
      </c>
      <c r="BS385" s="90">
        <f>IF(ISNA(VLOOKUP($B385,'[1]1718  Exp_Rev Access'!$F$7:$GK$318,60,FALSE)),"",VLOOKUP($B385,'[1]1718  Exp_Rev Access'!$F$7:$GK$318,60,FALSE))</f>
        <v>0</v>
      </c>
      <c r="BT385" s="90">
        <f>IF(ISNA(VLOOKUP($B385,'[1]1718  Exp_Rev Access'!$F$7:$GK$318,61,FALSE)),"",VLOOKUP($B385,'[1]1718  Exp_Rev Access'!$F$7:$GK$318,61,FALSE))</f>
        <v>0</v>
      </c>
      <c r="BU385" s="90">
        <f>IF(ISNA(VLOOKUP($B385,'[1]1718  Exp_Rev Access'!$F$7:$GK$318,62,FALSE)),"",VLOOKUP($B385,'[1]1718  Exp_Rev Access'!$F$7:$GK$318,62,FALSE))</f>
        <v>0</v>
      </c>
      <c r="BV385" s="56">
        <f t="shared" si="893"/>
        <v>1672273.27</v>
      </c>
      <c r="BW385" s="92">
        <f t="shared" si="977"/>
        <v>0.15294944646401418</v>
      </c>
      <c r="BX385" s="71">
        <f t="shared" si="978"/>
        <v>2194.699551157541</v>
      </c>
      <c r="BY385" s="90">
        <f>IF(ISNA(VLOOKUP($B385,'[1]1718  Exp_Rev Access'!$F$7:$GK$318,64,FALSE)),"",VLOOKUP($B385,'[1]1718  Exp_Rev Access'!$F$7:$GK$318,64,FALSE))</f>
        <v>0</v>
      </c>
      <c r="BZ385" s="90">
        <f>IF(ISNA(VLOOKUP($B385,'[1]1718  Exp_Rev Access'!$F$7:$GK$318,65,FALSE)),"",VLOOKUP($B385,'[1]1718  Exp_Rev Access'!$F$7:$GK$318,65,FALSE))</f>
        <v>0</v>
      </c>
      <c r="CA385" s="90">
        <f>IF(ISNA(VLOOKUP($B385,'[1]1718  Exp_Rev Access'!$F$7:$GK$318,66,FALSE)),"",VLOOKUP($B385,'[1]1718  Exp_Rev Access'!$F$7:$GK$318,66,FALSE))</f>
        <v>0</v>
      </c>
      <c r="CB385" s="90">
        <f>IF(ISNA(VLOOKUP($B385,'[1]1718  Exp_Rev Access'!$F$7:$GK$318,67,FALSE)),"",VLOOKUP($B385,'[1]1718  Exp_Rev Access'!$F$7:$GK$318,67,FALSE))</f>
        <v>0</v>
      </c>
      <c r="CC385" s="90">
        <f>IF(ISNA(VLOOKUP($B385,'[1]1718  Exp_Rev Access'!$F$7:$GK$318,68,FALSE)),"",VLOOKUP($B385,'[1]1718  Exp_Rev Access'!$F$7:$GK$318,68,FALSE))</f>
        <v>122.15</v>
      </c>
      <c r="CD385" s="90">
        <f>IF(ISNA(VLOOKUP($B385,'[1]1718  Exp_Rev Access'!$F$7:$GK$318,69,FALSE)),"",VLOOKUP($B385,'[1]1718  Exp_Rev Access'!$F$7:$GK$318,69,FALSE))</f>
        <v>0</v>
      </c>
      <c r="CE385" s="56">
        <f t="shared" si="881"/>
        <v>122.15</v>
      </c>
      <c r="CF385" s="92">
        <f t="shared" si="896"/>
        <v>1.1172082470456119E-5</v>
      </c>
      <c r="CG385" s="78">
        <f t="shared" si="897"/>
        <v>0.16031025250669326</v>
      </c>
      <c r="CH385" s="90">
        <f>IF(ISNA(VLOOKUP($B385,'[1]1718  Exp_Rev Access'!$F$7:$GK$318,$CH$2,FALSE)),"",VLOOKUP($B385,'[1]1718  Exp_Rev Access'!$F$7:$GK$318,$CH$2,FALSE))</f>
        <v>0</v>
      </c>
      <c r="CI385" s="90">
        <f>IF(ISNA(VLOOKUP($B385,'[1]1718  Exp_Rev Access'!$F$7:$GK$318,$CI$2,FALSE)),"",VLOOKUP($B385,'[1]1718  Exp_Rev Access'!$F$7:$GK$318,$CI$2,FALSE))</f>
        <v>0</v>
      </c>
      <c r="CJ385" s="90">
        <f>IF(ISNA(VLOOKUP($B385,'[1]1718  Exp_Rev Access'!$F$7:$GK$318,$CJ$2,FALSE)),"",VLOOKUP($B385,'[1]1718  Exp_Rev Access'!$F$7:$GK$318,$CJ$2,FALSE))</f>
        <v>0</v>
      </c>
      <c r="CK385" s="90">
        <f>IF(ISNA(VLOOKUP($B385,'[1]1718  Exp_Rev Access'!$F$7:$GK$318,$CK$2,FALSE)),"",VLOOKUP($B385,'[1]1718  Exp_Rev Access'!$F$7:$GK$318,$CK$2,FALSE))</f>
        <v>0</v>
      </c>
      <c r="CL385" s="90">
        <f>IF(ISNA(VLOOKUP($B385,'[1]1718  Exp_Rev Access'!$F$7:$GK$318,$CL$2,FALSE)),"",VLOOKUP($B385,'[1]1718  Exp_Rev Access'!$F$7:$GK$318,$CL$2,FALSE))</f>
        <v>0</v>
      </c>
      <c r="CM385" s="90">
        <f>IF(ISNA(VLOOKUP($B385,'[1]1718  Exp_Rev Access'!$F$7:$GK$318,$CM$2,FALSE)),"",VLOOKUP($B385,'[1]1718  Exp_Rev Access'!$F$7:$GK$318,$CM$2,FALSE))</f>
        <v>0</v>
      </c>
      <c r="CN385" s="90">
        <f>IF(ISNA(VLOOKUP($B385,'[1]1718  Exp_Rev Access'!$F$7:$GK$318,$CN$2,FALSE)),"",VLOOKUP($B385,'[1]1718  Exp_Rev Access'!$F$7:$GK$318,$CN$2,FALSE))</f>
        <v>0</v>
      </c>
      <c r="CO385" s="90">
        <f>IF(ISNA(VLOOKUP($B385,'[1]1718  Exp_Rev Access'!$F$7:$GK$318,$CO$2,FALSE)),"",VLOOKUP($B385,'[1]1718  Exp_Rev Access'!$F$7:$GK$318,$CO$2,FALSE))</f>
        <v>0</v>
      </c>
      <c r="CP385" s="90">
        <f>IF(ISNA(VLOOKUP($B385,'[1]1718  Exp_Rev Access'!$F$7:$GK$318,$CP$2,FALSE)),"",VLOOKUP($B385,'[1]1718  Exp_Rev Access'!$F$7:$GK$318,$CP$2,FALSE))</f>
        <v>0</v>
      </c>
      <c r="CQ385" s="90">
        <f>IF(ISNA(VLOOKUP($B385,'[1]1718  Exp_Rev Access'!$F$7:$GK$318,$CQ$2,FALSE)),"",VLOOKUP($B385,'[1]1718  Exp_Rev Access'!$F$7:$GK$318,$CQ$2,FALSE))</f>
        <v>164052.15</v>
      </c>
      <c r="CR385" s="90">
        <f>IF(ISNA(VLOOKUP($B385,'[1]1718  Exp_Rev Access'!$F$7:$GK$318,$CR$2,FALSE)),"",VLOOKUP($B385,'[1]1718  Exp_Rev Access'!$F$7:$GK$318,$CR$2,FALSE))</f>
        <v>0</v>
      </c>
      <c r="CS385" s="90">
        <f>IF(ISNA(VLOOKUP($B385,'[1]1718  Exp_Rev Access'!$F$7:$GK$318,$CS$2,FALSE)),"",VLOOKUP($B385,'[1]1718  Exp_Rev Access'!$F$7:$GK$318,$CS$2,FALSE))</f>
        <v>5032</v>
      </c>
      <c r="CT385" s="90">
        <f>IF(ISNA(VLOOKUP($B385,'[1]1718  Exp_Rev Access'!$F$7:$GK$318,$CT$2,FALSE)),"",VLOOKUP($B385,'[1]1718  Exp_Rev Access'!$F$7:$GK$318,$CT$2,FALSE))</f>
        <v>0</v>
      </c>
      <c r="CU385" s="90">
        <f>IF(ISNA(VLOOKUP($B385,'[1]1718  Exp_Rev Access'!$F$7:$GK$318,$CU$2,FALSE)),"",VLOOKUP($B385,'[1]1718  Exp_Rev Access'!$F$7:$GK$318,$CU$2,FALSE))</f>
        <v>161612.49</v>
      </c>
      <c r="CV385" s="90">
        <f>IF(ISNA(VLOOKUP($B385,'[1]1718  Exp_Rev Access'!$F$7:$GK$318,$CV$2,FALSE)),"",VLOOKUP($B385,'[1]1718  Exp_Rev Access'!$F$7:$GK$318,$CV$2,FALSE))</f>
        <v>18868.62</v>
      </c>
      <c r="CW385" s="90">
        <f>IF(ISNA(VLOOKUP($B385,'[1]1718  Exp_Rev Access'!$F$7:$GK$318,$CW$2,FALSE)),"",VLOOKUP($B385,'[1]1718  Exp_Rev Access'!$F$7:$GK$318,$CW$2,FALSE))</f>
        <v>0</v>
      </c>
      <c r="CX385" s="90">
        <f>IF(ISNA(VLOOKUP($B385,'[1]1718  Exp_Rev Access'!$F$7:$GK$318,$CX$2,FALSE)),"",VLOOKUP($B385,'[1]1718  Exp_Rev Access'!$F$7:$GK$318,$CX$2,FALSE))</f>
        <v>0</v>
      </c>
      <c r="CY385" s="90">
        <f>IF(ISNA(VLOOKUP($B385,'[1]1718  Exp_Rev Access'!$F$7:$GK$318,$CY$2,FALSE)),"",VLOOKUP($B385,'[1]1718  Exp_Rev Access'!$F$7:$GK$318,$CY$2,FALSE))</f>
        <v>0</v>
      </c>
      <c r="CZ385" s="90">
        <f>IF(ISNA(VLOOKUP($B385,'[1]1718  Exp_Rev Access'!$F$7:$GK$318,$CZ$2,FALSE)),"",VLOOKUP($B385,'[1]1718  Exp_Rev Access'!$F$7:$GK$318,$CZ$2,FALSE))</f>
        <v>0</v>
      </c>
      <c r="DA385" s="90">
        <f>IF(ISNA(VLOOKUP($B385,'[1]1718  Exp_Rev Access'!$F$7:$GK$318,$DA$2,FALSE)),"",VLOOKUP($B385,'[1]1718  Exp_Rev Access'!$F$7:$GK$318,$DA$2,FALSE))</f>
        <v>0</v>
      </c>
      <c r="DB385" s="90">
        <f>IF(ISNA(VLOOKUP($B385,'[1]1718  Exp_Rev Access'!$F$7:$GK$318,$DB$2,FALSE)),"",VLOOKUP($B385,'[1]1718  Exp_Rev Access'!$F$7:$GK$318,$DB$2,FALSE))</f>
        <v>9848.2900000000009</v>
      </c>
      <c r="DC385" s="90">
        <f>IF(ISNA(VLOOKUP($B385,'[1]1718  Exp_Rev Access'!$F$7:$GK$318,$DC$2,FALSE)),"",VLOOKUP($B385,'[1]1718  Exp_Rev Access'!$F$7:$GK$318,$DC$2,FALSE))</f>
        <v>0</v>
      </c>
      <c r="DD385" s="90">
        <f>IF(ISNA(VLOOKUP($B385,'[1]1718  Exp_Rev Access'!$F$7:$GK$318,$DD$2,FALSE)),"",VLOOKUP($B385,'[1]1718  Exp_Rev Access'!$F$7:$GK$318,$DD$2,FALSE))</f>
        <v>0</v>
      </c>
      <c r="DE385" s="90">
        <f>IF(ISNA(VLOOKUP($B385,'[1]1718  Exp_Rev Access'!$F$7:$GK$318,$DE$2,FALSE)),"",VLOOKUP($B385,'[1]1718  Exp_Rev Access'!$F$7:$GK$318,$DE$2,FALSE))</f>
        <v>0</v>
      </c>
      <c r="DF385" s="90">
        <f>IF(ISNA(VLOOKUP($B385,'[1]1718  Exp_Rev Access'!$F$7:$GK$318,$DF$2,FALSE)),"",VLOOKUP($B385,'[1]1718  Exp_Rev Access'!$F$7:$GK$318,$DF$2,FALSE))</f>
        <v>0</v>
      </c>
      <c r="DG385" s="90">
        <f>IF(ISNA(VLOOKUP($B385,'[1]1718  Exp_Rev Access'!$F$7:$GK$318,$DG$2,FALSE)),"",VLOOKUP($B385,'[1]1718  Exp_Rev Access'!$F$7:$GK$318,$DG$2,FALSE))</f>
        <v>57373.51</v>
      </c>
      <c r="DH385" s="90">
        <f>IF(ISNA(VLOOKUP($B385,'[1]1718  Exp_Rev Access'!$F$7:$GK$318,$DH$2,FALSE)),"",VLOOKUP($B385,'[1]1718  Exp_Rev Access'!$F$7:$GK$318,$DH$2,FALSE))</f>
        <v>0</v>
      </c>
      <c r="DI385" s="90">
        <f>IF(ISNA(VLOOKUP($B385,'[1]1718  Exp_Rev Access'!$F$7:$GK$318,$DI$2,FALSE)),"",VLOOKUP($B385,'[1]1718  Exp_Rev Access'!$F$7:$GK$318,$DI$2,FALSE))</f>
        <v>195932.85</v>
      </c>
      <c r="DJ385" s="90">
        <f>IF(ISNA(VLOOKUP($B385,'[1]1718  Exp_Rev Access'!$F$7:$GK$318,$DJ$2,FALSE)),"",VLOOKUP($B385,'[1]1718  Exp_Rev Access'!$F$7:$GK$318,$DJ$2,FALSE))</f>
        <v>0</v>
      </c>
      <c r="DK385" s="90">
        <f>IF(ISNA(VLOOKUP($B385,'[1]1718  Exp_Rev Access'!$F$7:$GK$318,$DK$2,FALSE)),"",VLOOKUP($B385,'[1]1718  Exp_Rev Access'!$F$7:$GK$318,$DK$2,FALSE))</f>
        <v>0</v>
      </c>
      <c r="DL385" s="90">
        <f>IF(ISNA(VLOOKUP($B385,'[1]1718  Exp_Rev Access'!$F$7:$GK$318,$DL$2,FALSE)),"",VLOOKUP($B385,'[1]1718  Exp_Rev Access'!$F$7:$GK$318,$DL$2,FALSE))</f>
        <v>0</v>
      </c>
      <c r="DM385" s="90">
        <f>IF(ISNA(VLOOKUP($B385,'[1]1718  Exp_Rev Access'!$F$7:$GK$318,$DM$2,FALSE)),"",VLOOKUP($B385,'[1]1718  Exp_Rev Access'!$F$7:$GK$318,$DM$2,FALSE))</f>
        <v>0</v>
      </c>
      <c r="DN385" s="90">
        <f>IF(ISNA(VLOOKUP($B385,'[1]1718  Exp_Rev Access'!$F$7:$GK$318,$DN$2,FALSE)),"",VLOOKUP($B385,'[1]1718  Exp_Rev Access'!$F$7:$GK$318,$DN$2,FALSE))</f>
        <v>0</v>
      </c>
      <c r="DO385" s="90">
        <f>IF(ISNA(VLOOKUP($B385,'[1]1718  Exp_Rev Access'!$F$7:$GK$318,$DO$2,FALSE)),"",VLOOKUP($B385,'[1]1718  Exp_Rev Access'!$F$7:$GK$318,$DO$2,FALSE))</f>
        <v>0</v>
      </c>
      <c r="DP385" s="90">
        <f>IF(ISNA(VLOOKUP($B385,'[1]1718  Exp_Rev Access'!$F$7:$GK$318,$DP$2,FALSE)),"",VLOOKUP($B385,'[1]1718  Exp_Rev Access'!$F$7:$GK$318,$DP$2,FALSE))</f>
        <v>0</v>
      </c>
      <c r="DQ385" s="90">
        <f>IF(ISNA(VLOOKUP($B385,'[1]1718  Exp_Rev Access'!$F$7:$GK$318,$DQ$2,FALSE)),"",VLOOKUP($B385,'[1]1718  Exp_Rev Access'!$F$7:$GK$318,$DQ$2,FALSE))</f>
        <v>0</v>
      </c>
      <c r="DR385" s="90">
        <f>IF(ISNA(VLOOKUP($B385,'[1]1718  Exp_Rev Access'!$F$7:$GK$318,$DR$2,FALSE)),"",VLOOKUP($B385,'[1]1718  Exp_Rev Access'!$F$7:$GK$318,$DR$2,FALSE))</f>
        <v>0</v>
      </c>
      <c r="DS385" s="90">
        <f>IF(ISNA(VLOOKUP($B385,'[1]1718  Exp_Rev Access'!$F$7:$GK$318,$DS$2,FALSE)),"",VLOOKUP($B385,'[1]1718  Exp_Rev Access'!$F$7:$GK$318,$DS$2,FALSE))</f>
        <v>0</v>
      </c>
      <c r="DT385" s="90">
        <f>IF(ISNA(VLOOKUP($B385,'[1]1718  Exp_Rev Access'!$F$7:$GK$318,$DT$2,FALSE)),"",VLOOKUP($B385,'[1]1718  Exp_Rev Access'!$F$7:$GK$318,$DT$2,FALSE))</f>
        <v>0</v>
      </c>
      <c r="DU385" s="90">
        <f>IF(ISNA(VLOOKUP($B385,'[1]1718  Exp_Rev Access'!$F$7:$GK$318,$DU$2,FALSE)),"",VLOOKUP($B385,'[1]1718  Exp_Rev Access'!$F$7:$GK$318,$DU$2,FALSE))</f>
        <v>0</v>
      </c>
      <c r="DV385" s="90">
        <f>IF(ISNA(VLOOKUP($B385,'[1]1718  Exp_Rev Access'!$F$7:$GK$318,$DV$2,FALSE)),"",VLOOKUP($B385,'[1]1718  Exp_Rev Access'!$F$7:$GK$318,$DV$2,FALSE))</f>
        <v>0</v>
      </c>
      <c r="DW385" s="90">
        <f>IF(ISNA(VLOOKUP($B385,'[1]1718  Exp_Rev Access'!$F$7:$GK$318,$DW$2,FALSE)),"",VLOOKUP($B385,'[1]1718  Exp_Rev Access'!$F$7:$GK$318,$DW$2,FALSE))</f>
        <v>0</v>
      </c>
      <c r="DX385" s="90">
        <f>IF(ISNA(VLOOKUP($B385,'[1]1718  Exp_Rev Access'!$F$7:$GK$318,$DX$2,FALSE)),"",VLOOKUP($B385,'[1]1718  Exp_Rev Access'!$F$7:$GK$318,$DX$2,FALSE))</f>
        <v>0</v>
      </c>
      <c r="DY385" s="90">
        <f>IF(ISNA(VLOOKUP($B385,'[1]1718  Exp_Rev Access'!$F$7:$GK$318,$DY$2,FALSE)),"",VLOOKUP($B385,'[1]1718  Exp_Rev Access'!$F$7:$GK$318,$DY$2,FALSE))</f>
        <v>0</v>
      </c>
      <c r="DZ385" s="90">
        <f>IF(ISNA(VLOOKUP($B385,'[1]1718  Exp_Rev Access'!$F$7:$GK$318,$DZ$2,FALSE)),"",VLOOKUP($B385,'[1]1718  Exp_Rev Access'!$F$7:$GK$318,$DZ$2,FALSE))</f>
        <v>0</v>
      </c>
      <c r="EA385" s="90">
        <f>IF(ISNA(VLOOKUP($B385,'[1]1718  Exp_Rev Access'!$F$7:$GK$318,$EA$2,FALSE)),"",VLOOKUP($B385,'[1]1718  Exp_Rev Access'!$F$7:$GK$318,$EA$2,FALSE))</f>
        <v>0</v>
      </c>
      <c r="EB385" s="90">
        <f>IF(ISNA(VLOOKUP($B385,'[1]1718  Exp_Rev Access'!$F$7:$GK$318,$EB$2,FALSE)),"",VLOOKUP($B385,'[1]1718  Exp_Rev Access'!$F$7:$GK$318,$EB$2,FALSE))</f>
        <v>0</v>
      </c>
      <c r="EC385" s="90">
        <f>IF(ISNA(VLOOKUP($B385,'[1]1718  Exp_Rev Access'!$F$7:$GK$318,$EC$2,FALSE)),"",VLOOKUP($B385,'[1]1718  Exp_Rev Access'!$F$7:$GK$318,$EC$2,FALSE))</f>
        <v>0</v>
      </c>
      <c r="ED385" s="90">
        <f>IF(ISNA(VLOOKUP($B385,'[1]1718  Exp_Rev Access'!$F$7:$GK$318,$ED$2,FALSE)),"",VLOOKUP($B385,'[1]1718  Exp_Rev Access'!$F$7:$GK$318,$ED$2,FALSE))</f>
        <v>0</v>
      </c>
      <c r="EE385" s="90">
        <f>IF(ISNA(VLOOKUP($B385,'[1]1718  Exp_Rev Access'!$F$7:$GK$318,$EE$2,FALSE)),"",VLOOKUP($B385,'[1]1718  Exp_Rev Access'!$F$7:$GK$318,$EE$2,FALSE))</f>
        <v>0</v>
      </c>
      <c r="EF385" s="90">
        <f>IF(ISNA(VLOOKUP($B385,'[1]1718  Exp_Rev Access'!$F$7:$GK$318,$EF$2,FALSE)),"",VLOOKUP($B385,'[1]1718  Exp_Rev Access'!$F$7:$GK$318,$EF$2,FALSE))</f>
        <v>0</v>
      </c>
      <c r="EG385" s="90">
        <f>IF(ISNA(VLOOKUP($B385,'[1]1718  Exp_Rev Access'!$F$7:$GK$318,$EG$2,FALSE)),"",VLOOKUP($B385,'[1]1718  Exp_Rev Access'!$F$7:$GK$318,$EG$2,FALSE))</f>
        <v>0</v>
      </c>
      <c r="EH385" s="90">
        <f>IF(ISNA(VLOOKUP($B385,'[1]1718  Exp_Rev Access'!$F$7:$GK$318,$EH$2,FALSE)),"",VLOOKUP($B385,'[1]1718  Exp_Rev Access'!$F$7:$GK$318,$EH$2,FALSE))</f>
        <v>0</v>
      </c>
      <c r="EI385" s="90">
        <f>IF(ISNA(VLOOKUP($B385,'[1]1718  Exp_Rev Access'!$F$7:$GK$318,$EI$2,FALSE)),"",VLOOKUP($B385,'[1]1718  Exp_Rev Access'!$F$7:$GK$318,$EI$2,FALSE))</f>
        <v>0</v>
      </c>
      <c r="EJ385" s="90">
        <f>IF(ISNA(VLOOKUP($B385,'[1]1718  Exp_Rev Access'!$F$7:$GK$318,$EJ$2,FALSE)),"",VLOOKUP($B385,'[1]1718  Exp_Rev Access'!$F$7:$GK$318,$EJ$2,FALSE))</f>
        <v>0</v>
      </c>
      <c r="EK385" s="90">
        <f>IF(ISNA(VLOOKUP($B385,'[1]1718  Exp_Rev Access'!$F$7:$GK$318,$EK$2,FALSE)),"",VLOOKUP($B385,'[1]1718  Exp_Rev Access'!$F$7:$GK$318,$EK$2,FALSE))</f>
        <v>0</v>
      </c>
      <c r="EL385" s="90">
        <f>IF(ISNA(VLOOKUP($B385,'[1]1718  Exp_Rev Access'!$F$7:$GK$318,$EL$2,FALSE)),"",VLOOKUP($B385,'[1]1718  Exp_Rev Access'!$F$7:$GK$318,$EL$2,FALSE))</f>
        <v>0</v>
      </c>
      <c r="EM385" s="90">
        <f>IF(ISNA(VLOOKUP($B385,'[1]1718  Exp_Rev Access'!$F$7:$GK$318,$EM$2,FALSE)),"",VLOOKUP($B385,'[1]1718  Exp_Rev Access'!$F$7:$GK$318,$EM$2,FALSE))</f>
        <v>0</v>
      </c>
      <c r="EN385" s="90">
        <f>IF(ISNA(VLOOKUP($B385,'[1]1718  Exp_Rev Access'!$F$7:$GK$318,$EN$2,FALSE)),"",VLOOKUP($B385,'[1]1718  Exp_Rev Access'!$F$7:$GK$318,$EN$2,FALSE))</f>
        <v>0</v>
      </c>
      <c r="EO385" s="90">
        <f>IF(ISNA(VLOOKUP($B385,'[1]1718  Exp_Rev Access'!$F$7:$GK$318,$EO$2,FALSE)),"",VLOOKUP($B385,'[1]1718  Exp_Rev Access'!$F$7:$GK$318,$EO$2,FALSE))</f>
        <v>0</v>
      </c>
      <c r="EP385" s="90">
        <f>IF(ISNA(VLOOKUP($B385,'[1]1718  Exp_Rev Access'!$F$7:$GK$318,$EP$2,FALSE)),"",VLOOKUP($B385,'[1]1718  Exp_Rev Access'!$F$7:$GK$318,$EP$2,FALSE))</f>
        <v>0</v>
      </c>
      <c r="EQ385" s="90">
        <f>IF(ISNA(VLOOKUP($B385,'[1]1718  Exp_Rev Access'!$F$7:$GK$318,$EQ$2,FALSE)),"",VLOOKUP($B385,'[1]1718  Exp_Rev Access'!$F$7:$GK$318,$EQ$2,FALSE))</f>
        <v>0</v>
      </c>
      <c r="ER385" s="90">
        <f>IF(ISNA(VLOOKUP($B385,'[1]1718  Exp_Rev Access'!$F$7:$GK$318,$ER$2,FALSE)),"",VLOOKUP($B385,'[1]1718  Exp_Rev Access'!$F$7:$GK$318,$ER$2,FALSE))</f>
        <v>0</v>
      </c>
      <c r="ES385" s="90">
        <f>IF(ISNA(VLOOKUP($B385,'[1]1718  Exp_Rev Access'!$F$7:$GK$318,$ES$2,FALSE)),"",VLOOKUP($B385,'[1]1718  Exp_Rev Access'!$F$7:$GK$318,$ES$2,FALSE))</f>
        <v>0</v>
      </c>
      <c r="ET385" s="90">
        <f>IF(ISNA(VLOOKUP($B385,'[1]1718  Exp_Rev Access'!$F$7:$GK$318,$ET$2,FALSE)),"",VLOOKUP($B385,'[1]1718  Exp_Rev Access'!$F$7:$GK$318,$ET$2,FALSE))</f>
        <v>0</v>
      </c>
      <c r="EU385" s="90">
        <f>IF(ISNA(VLOOKUP($B385,'[1]1718  Exp_Rev Access'!$F$7:$GK$318,$EU$2,FALSE)),"",VLOOKUP($B385,'[1]1718  Exp_Rev Access'!$F$7:$GK$318,$EU$2,FALSE))</f>
        <v>0</v>
      </c>
      <c r="EV385" s="90">
        <f>IF(ISNA(VLOOKUP($B385,'[1]1718  Exp_Rev Access'!$F$7:$GK$318,$EV$2,FALSE)),"",VLOOKUP($B385,'[1]1718  Exp_Rev Access'!$F$7:$GK$318,$EV$2,FALSE))</f>
        <v>10299</v>
      </c>
      <c r="EW385" s="90">
        <f>IF(ISNA(VLOOKUP($B385,'[1]1718  Exp_Rev Access'!$F$7:$GK$318,$EW$2,FALSE)),"",VLOOKUP($B385,'[1]1718  Exp_Rev Access'!$F$7:$GK$318,$EW$2,FALSE))</f>
        <v>0</v>
      </c>
      <c r="EX385" s="90">
        <f>IF(ISNA(VLOOKUP($B385,'[1]1718  Exp_Rev Access'!$F$7:$GK$318,$EX$2,FALSE)),"",VLOOKUP($B385,'[1]1718  Exp_Rev Access'!$F$7:$GK$318,$EX$2,FALSE))</f>
        <v>0</v>
      </c>
      <c r="EY385" s="90">
        <f>IF(ISNA(VLOOKUP($B385,'[1]1718  Exp_Rev Access'!$F$7:$GK$318,$EY$2,FALSE)),"",VLOOKUP($B385,'[1]1718  Exp_Rev Access'!$F$7:$GK$318,$EY$2,FALSE))</f>
        <v>0</v>
      </c>
      <c r="EZ385" s="90">
        <f>IF(ISNA(VLOOKUP($B385,'[1]1718  Exp_Rev Access'!$F$7:$GK$318,$EZ$2,FALSE)),"",VLOOKUP($B385,'[1]1718  Exp_Rev Access'!$F$7:$GK$318,$EZ$2,FALSE))</f>
        <v>0</v>
      </c>
      <c r="FA385" s="90">
        <f>IF(ISNA(VLOOKUP($B385,'[1]1718  Exp_Rev Access'!$F$7:$GK$318,$FA$2,FALSE)),"",VLOOKUP($B385,'[1]1718  Exp_Rev Access'!$F$7:$GK$318,$FA$2,FALSE))</f>
        <v>0</v>
      </c>
      <c r="FB385" s="90">
        <f>IF(ISNA(VLOOKUP($B385,'[1]1718  Exp_Rev Access'!$F$7:$GK$318,$FB$2,FALSE)),"",VLOOKUP($B385,'[1]1718  Exp_Rev Access'!$F$7:$GK$318,$FB$2,FALSE))</f>
        <v>0</v>
      </c>
      <c r="FC385" s="90">
        <f>IF(ISNA(VLOOKUP($B385,'[1]1718  Exp_Rev Access'!$F$7:$GK$318,$FC$2,FALSE)),"",VLOOKUP($B385,'[1]1718  Exp_Rev Access'!$F$7:$GK$318,$FC$2,FALSE))</f>
        <v>0</v>
      </c>
      <c r="FD385" s="90">
        <f>IF(ISNA(VLOOKUP($B385,'[1]1718  Exp_Rev Access'!$F$7:$GK$318,$FD$2,FALSE)),"",VLOOKUP($B385,'[1]1718  Exp_Rev Access'!$F$7:$GK$318,$FD$2,FALSE))</f>
        <v>0</v>
      </c>
      <c r="FE385" s="90">
        <f>IF(ISNA(VLOOKUP($B385,'[1]1718  Exp_Rev Access'!$F$7:$GK$318,$FE$2,FALSE)),"",VLOOKUP($B385,'[1]1718  Exp_Rev Access'!$F$7:$GK$318,$FE$2,FALSE))</f>
        <v>0</v>
      </c>
      <c r="FF385" s="90">
        <f>IF(ISNA(VLOOKUP($B385,'[1]1718  Exp_Rev Access'!$F$7:$GK$318,$FF$2,FALSE)),"",VLOOKUP($B385,'[1]1718  Exp_Rev Access'!$F$7:$GK$318,$FF$2,FALSE))</f>
        <v>0</v>
      </c>
      <c r="FG385" s="90">
        <f>IF(ISNA(VLOOKUP($B385,'[1]1718  Exp_Rev Access'!$F$7:$GK$318,$FG$2,FALSE)),"",VLOOKUP($B385,'[1]1718  Exp_Rev Access'!$F$7:$GK$318,$FG$2,FALSE))</f>
        <v>0</v>
      </c>
      <c r="FH385" s="90">
        <f>IF(ISNA(VLOOKUP($B385,'[1]1718  Exp_Rev Access'!$F$7:$GK$318,$FH$2,FALSE)),"",VLOOKUP($B385,'[1]1718  Exp_Rev Access'!$F$7:$GK$318,$FH$2,FALSE))</f>
        <v>0</v>
      </c>
      <c r="FI385" s="90">
        <f>IF(ISNA(VLOOKUP($B385,'[1]1718  Exp_Rev Access'!$F$7:$GK$318,$FI$2,FALSE)),"",VLOOKUP($B385,'[1]1718  Exp_Rev Access'!$F$7:$GK$318,$FI$2,FALSE))</f>
        <v>0</v>
      </c>
      <c r="FJ385" s="90">
        <f>IF(ISNA(VLOOKUP($B385,'[1]1718  Exp_Rev Access'!$F$7:$GK$318,$FJ$2,FALSE)),"",VLOOKUP($B385,'[1]1718  Exp_Rev Access'!$F$7:$GK$318,$FJ$2,FALSE))</f>
        <v>0</v>
      </c>
      <c r="FK385" s="90">
        <f>IF(ISNA(VLOOKUP($B385,'[1]1718  Exp_Rev Access'!$F$7:$GK$318,$FK$2,FALSE)),"",VLOOKUP($B385,'[1]1718  Exp_Rev Access'!$F$7:$GK$318,$FK$2,FALSE))</f>
        <v>0</v>
      </c>
      <c r="FL385" s="90">
        <f>IF(ISNA(VLOOKUP($B385,'[1]1718  Exp_Rev Access'!$F$7:$GK$318,$FL$2,FALSE)),"",VLOOKUP($B385,'[1]1718  Exp_Rev Access'!$F$7:$GK$318,$FL$2,FALSE))</f>
        <v>0</v>
      </c>
      <c r="FM385" s="90">
        <f>IF(ISNA(VLOOKUP($B385,'[1]1718  Exp_Rev Access'!$F$7:$GK$318,$FM$2,FALSE)),"",VLOOKUP($B385,'[1]1718  Exp_Rev Access'!$F$7:$GK$318,$FM$2,FALSE))</f>
        <v>0</v>
      </c>
      <c r="FN385" s="90">
        <f>IF(ISNA(VLOOKUP($B385,'[1]1718  Exp_Rev Access'!$F$7:$GK$318,$FN$2,FALSE)),"",VLOOKUP($B385,'[1]1718  Exp_Rev Access'!$F$7:$GK$318,$FN$2,FALSE))</f>
        <v>0</v>
      </c>
      <c r="FO385" s="90">
        <f>IF(ISNA(VLOOKUP($B385,'[1]1718  Exp_Rev Access'!$F$7:$GK$318,$FO$2,FALSE)),"",VLOOKUP($B385,'[1]1718  Exp_Rev Access'!$F$7:$GK$318,$FO$2,FALSE))</f>
        <v>0</v>
      </c>
      <c r="FP385" s="90">
        <f>IF(ISNA(VLOOKUP($B385,'[1]1718  Exp_Rev Access'!$F$7:$GK$318,$FP$2,FALSE)),"",VLOOKUP($B385,'[1]1718  Exp_Rev Access'!$F$7:$GK$318,$FP$2,FALSE))</f>
        <v>1200</v>
      </c>
      <c r="FQ385" s="90">
        <f>IF(ISNA(VLOOKUP($B385,'[1]1718  Exp_Rev Access'!$F$7:$GK$318,$FQ$2,FALSE)),"",VLOOKUP($B385,'[1]1718  Exp_Rev Access'!$F$7:$GK$318,$FQ$2,FALSE))</f>
        <v>0</v>
      </c>
      <c r="FR385" s="90">
        <f>IF(ISNA(VLOOKUP($B385,'[1]1718  Exp_Rev Access'!$F$7:$GK$318,$FR$2,FALSE)),"",VLOOKUP($B385,'[1]1718  Exp_Rev Access'!$F$7:$GK$318,$FR$2,FALSE))</f>
        <v>20148.650000000001</v>
      </c>
      <c r="FS385" s="56">
        <f t="shared" si="979"/>
        <v>644367.56000000006</v>
      </c>
      <c r="FT385" s="92">
        <f t="shared" si="980"/>
        <v>5.8935141396697352E-2</v>
      </c>
      <c r="FU385" s="94">
        <f t="shared" si="981"/>
        <v>845.67111134442757</v>
      </c>
      <c r="FV385" s="95">
        <f>IF(ISNA(VLOOKUP($B385,'[1]1718  Exp_Rev Access'!$F$7:$GK$318,$FV$2,FALSE)),"",VLOOKUP($B385,'[1]1718  Exp_Rev Access'!$F$7:$GK$318,$FV$2,FALSE))</f>
        <v>0</v>
      </c>
      <c r="FW385" s="95">
        <f>IF(ISNA(VLOOKUP($B385,'[1]1718  Exp_Rev Access'!$F$7:$GK$318,$FW$2,FALSE)),"",VLOOKUP($B385,'[1]1718  Exp_Rev Access'!$F$7:$GK$318,$FW$2,FALSE))</f>
        <v>0</v>
      </c>
      <c r="FX385" s="95">
        <f>IF(ISNA(VLOOKUP($B385,'[1]1718  Exp_Rev Access'!$F$7:$GK$318,$FX$2,FALSE)),"",VLOOKUP($B385,'[1]1718  Exp_Rev Access'!$F$7:$GK$318,$FX$2,FALSE))</f>
        <v>0</v>
      </c>
      <c r="FY385" s="95">
        <f>IF(ISNA(VLOOKUP($B385,'[1]1718  Exp_Rev Access'!$F$7:$GK$318,$FY$2,FALSE)),"",VLOOKUP($B385,'[1]1718  Exp_Rev Access'!$F$7:$GK$318,$FY$2,FALSE))</f>
        <v>0</v>
      </c>
      <c r="FZ385" s="95">
        <f>IF(ISNA(VLOOKUP($B385,'[1]1718  Exp_Rev Access'!$F$7:$GK$318,$FZ$2,FALSE)),"",VLOOKUP($B385,'[1]1718  Exp_Rev Access'!$F$7:$GK$318,$FZ$2,FALSE))</f>
        <v>0</v>
      </c>
      <c r="GA385" s="95">
        <f>IF(ISNA(VLOOKUP($B385,'[1]1718  Exp_Rev Access'!$F$7:$GK$318,$GA$2,FALSE)),"",VLOOKUP($B385,'[1]1718  Exp_Rev Access'!$F$7:$GK$318,$GA$2,FALSE))</f>
        <v>0</v>
      </c>
      <c r="GB385" s="95">
        <f>IF(ISNA(VLOOKUP($B385,'[1]1718  Exp_Rev Access'!$F$7:$GK$318,$GB$2,FALSE)),"",VLOOKUP($B385,'[1]1718  Exp_Rev Access'!$F$7:$GK$318,$GB$2,FALSE))</f>
        <v>0</v>
      </c>
      <c r="GC385" s="95">
        <f>IF(ISNA(VLOOKUP($B385,'[1]1718  Exp_Rev Access'!$F$7:$GK$318,$GC$2,FALSE)),"",VLOOKUP($B385,'[1]1718  Exp_Rev Access'!$F$7:$GK$318,$GC$2,FALSE))</f>
        <v>0</v>
      </c>
      <c r="GD385" s="95">
        <f>IF(ISNA(VLOOKUP($B385,'[1]1718  Exp_Rev Access'!$F$7:$GK$318,$GD$2,FALSE)),"",VLOOKUP($B385,'[1]1718  Exp_Rev Access'!$F$7:$GK$318,$GD$2,FALSE))</f>
        <v>0</v>
      </c>
      <c r="GE385" s="95">
        <f>IF(ISNA(VLOOKUP($B385,'[1]1718  Exp_Rev Access'!$F$7:$GK$318,$GE$2,FALSE)),"",VLOOKUP($B385,'[1]1718  Exp_Rev Access'!$F$7:$GK$318,$GE$2,FALSE))</f>
        <v>0</v>
      </c>
      <c r="GF385" s="95">
        <f>IF(ISNA(VLOOKUP($B385,'[1]1718  Exp_Rev Access'!$F$7:$GK$318,$GF$2,FALSE)),"",VLOOKUP($B385,'[1]1718  Exp_Rev Access'!$F$7:$GK$318,$GF$2,FALSE))</f>
        <v>0</v>
      </c>
      <c r="GG385" s="95">
        <f>IF(ISNA(VLOOKUP($B385,'[1]1718  Exp_Rev Access'!$F$7:$GK$318,$GG$2,FALSE)),"",VLOOKUP($B385,'[1]1718  Exp_Rev Access'!$F$7:$GK$318,$GG$2,FALSE))</f>
        <v>0</v>
      </c>
      <c r="GH385" s="95">
        <f>IF(ISNA(VLOOKUP($B385,'[1]1718  Exp_Rev Access'!$F$7:$GK$318,$GH$2,FALSE)),"",VLOOKUP($B385,'[1]1718  Exp_Rev Access'!$F$7:$GK$318,$GH$2,FALSE))</f>
        <v>0</v>
      </c>
      <c r="GI385" s="95">
        <f>IF(ISNA(VLOOKUP($B385,'[1]1718  Exp_Rev Access'!$F$7:$GK$318,$GI$2,FALSE)),"",VLOOKUP($B385,'[1]1718  Exp_Rev Access'!$F$7:$GK$318,$GI$2,FALSE))</f>
        <v>0</v>
      </c>
      <c r="GJ385" s="95">
        <f>IF(ISNA(VLOOKUP($B385,'[1]1718  Exp_Rev Access'!$F$7:$GK$318,$GJ$2,FALSE)),"",VLOOKUP($B385,'[1]1718  Exp_Rev Access'!$F$7:$GK$318,$GJ$2,FALSE))</f>
        <v>0</v>
      </c>
      <c r="GK385" s="95">
        <f>IF(ISNA(VLOOKUP($B385,'[1]1718  Exp_Rev Access'!$F$7:$GK$318,$GK$2,FALSE)),"",VLOOKUP($B385,'[1]1718  Exp_Rev Access'!$F$7:$GK$318,$GK$2,FALSE))</f>
        <v>0</v>
      </c>
      <c r="GL385" s="95">
        <f>IF(ISNA(VLOOKUP($B385,'[1]1718  Exp_Rev Access'!$F$7:$GK$318,$GL$2,FALSE)),"",VLOOKUP($B385,'[1]1718  Exp_Rev Access'!$F$7:$GK$318,$GL$2,FALSE))</f>
        <v>66991.72</v>
      </c>
      <c r="GM385" s="95">
        <f>IF(ISNA(VLOOKUP($B385,'[1]1718  Exp_Rev Access'!$F$7:$GK$318,$GM$2,FALSE)),"",VLOOKUP($B385,'[1]1718  Exp_Rev Access'!$F$7:$GK$318,$GM$2,FALSE))</f>
        <v>0</v>
      </c>
      <c r="GN385" s="95">
        <f>IF(ISNA(VLOOKUP($B385,'[1]1718  Exp_Rev Access'!$F$7:$GK$318,$GN$2,FALSE)),"",VLOOKUP($B385,'[1]1718  Exp_Rev Access'!$F$7:$GK$318,$GN$2,FALSE))</f>
        <v>0</v>
      </c>
      <c r="GO385" s="95">
        <f>IF(ISNA(VLOOKUP($B385,'[1]1718  Exp_Rev Access'!$F$7:$GK$318,$GO$2,FALSE)),"",VLOOKUP($B385,'[1]1718  Exp_Rev Access'!$F$7:$GK$318,$GO$2,FALSE))</f>
        <v>0</v>
      </c>
      <c r="GP385" s="95">
        <f>IF(ISNA(VLOOKUP($B385,'[1]1718  Exp_Rev Access'!$F$7:$GK$318,$GP$2,FALSE)),"",VLOOKUP($B385,'[1]1718  Exp_Rev Access'!$F$7:$GK$318,$GP$2,FALSE))</f>
        <v>0</v>
      </c>
      <c r="GQ385" s="95">
        <f>IF(ISNA(VLOOKUP($B385,'[1]1718  Exp_Rev Access'!$F$7:$GK$318,$GQ$2,FALSE)),"",VLOOKUP($B385,'[1]1718  Exp_Rev Access'!$F$7:$GK$318,$GQ$2,FALSE))</f>
        <v>0</v>
      </c>
      <c r="GR385" s="95">
        <f>IF(ISNA(VLOOKUP($B385,'[1]1718  Exp_Rev Access'!$F$7:$GK$318,$GR$2,FALSE)),"",VLOOKUP($B385,'[1]1718  Exp_Rev Access'!$F$7:$GK$318,$GR$2,FALSE))</f>
        <v>0</v>
      </c>
      <c r="GS385" s="95">
        <f>IF(ISNA(VLOOKUP($B385,'[1]1718  Exp_Rev Access'!$F$7:$GK$318,$GS$2,FALSE)),"",VLOOKUP($B385,'[1]1718  Exp_Rev Access'!$F$7:$GK$318,$GS$2,FALSE))</f>
        <v>0</v>
      </c>
      <c r="GT385" s="95">
        <f>IF(ISNA(VLOOKUP($B385,'[1]1718  Exp_Rev Access'!$F$7:$GK$318,$GT$2,FALSE)),"",VLOOKUP($B385,'[1]1718  Exp_Rev Access'!$F$7:$GK$318,$GT$2,FALSE))</f>
        <v>0</v>
      </c>
      <c r="GU385" s="56">
        <f t="shared" si="982"/>
        <v>66991.72</v>
      </c>
      <c r="GV385" s="92">
        <f t="shared" si="983"/>
        <v>6.1271962396864882E-3</v>
      </c>
      <c r="GW385" s="96">
        <f t="shared" si="984"/>
        <v>87.920258281274599</v>
      </c>
      <c r="HE385" s="41"/>
      <c r="HF385" s="41"/>
      <c r="HG385" s="41"/>
      <c r="HH385" s="41"/>
      <c r="HI385" s="41"/>
      <c r="HJ385" s="41"/>
      <c r="HK385" s="41"/>
      <c r="HL385" s="41"/>
      <c r="HM385" s="41"/>
      <c r="HN385" s="41"/>
    </row>
    <row r="386" spans="1:222" x14ac:dyDescent="0.3">
      <c r="A386" s="73"/>
      <c r="B386" s="88" t="s">
        <v>752</v>
      </c>
      <c r="C386" s="89" t="s">
        <v>753</v>
      </c>
      <c r="D386" s="75">
        <f>IF(ISNA(VLOOKUP($B386,'[1]1718 enrollment_Rev_Exp by size'!$A$7:H716,3,FALSE)),"",VLOOKUP($B386,'[1]1718 enrollment_Rev_Exp by size'!$A$7:$G$350,3,FALSE))</f>
        <v>278.93</v>
      </c>
      <c r="E386" s="76">
        <f>IF(ISNA(VLOOKUP($B386,'[1]1718 enrollment_Rev_Exp by size'!$A$7:I719,5,FALSE)),"",VLOOKUP($B386,'[1]1718 enrollment_Rev_Exp by size'!$A$7:$G$350,5,FALSE))</f>
        <v>4497947.16</v>
      </c>
      <c r="F386" s="70">
        <f t="shared" si="966"/>
        <v>4497947.1599999992</v>
      </c>
      <c r="G386" s="70">
        <f t="shared" si="993"/>
        <v>0</v>
      </c>
      <c r="H386" s="90">
        <f>IF(ISNA(VLOOKUP($B386,'[1]1718  Exp_Rev Access'!$F$7:$GK$318,3,FALSE)),"",VLOOKUP($B386,'[1]1718  Exp_Rev Access'!$F$7:$GK$318,3,FALSE))</f>
        <v>566943.4</v>
      </c>
      <c r="I386" s="90">
        <f>IF(ISNA(VLOOKUP($B386,'[1]1718  Exp_Rev Access'!$F$7:$GK$318,4,FALSE)),"",VLOOKUP($B386,'[1]1718  Exp_Rev Access'!$F$7:$GK$318,4,FALSE))</f>
        <v>0</v>
      </c>
      <c r="J386" s="90">
        <f>IF(ISNA(VLOOKUP($B386,'[1]1718  Exp_Rev Access'!$F$7:$GK$318,5,FALSE)),"",VLOOKUP($B386,'[1]1718  Exp_Rev Access'!$F$7:$GK$318,5,FALSE))</f>
        <v>0</v>
      </c>
      <c r="K386" s="90">
        <f>IF(ISNA(VLOOKUP($B386,'[1]1718  Exp_Rev Access'!$F$7:$GK$318,6,FALSE)),"-",VLOOKUP($B386,'[1]1718  Exp_Rev Access'!$F$7:$GK$318,6,FALSE))</f>
        <v>313.76</v>
      </c>
      <c r="L386" s="90">
        <f>IF(ISNA(VLOOKUP($B386,'[1]1718  Exp_Rev Access'!$F$7:$GK$318,7,FALSE)),"",VLOOKUP($B386,'[1]1718  Exp_Rev Access'!$F$7:$GK$318,7,FALSE))</f>
        <v>0</v>
      </c>
      <c r="M386" s="90">
        <f>IF(ISNA(VLOOKUP($B386,'[1]1718  Exp_Rev Access'!$F$7:$GK$318,8,FALSE)),"",VLOOKUP($B386,'[1]1718  Exp_Rev Access'!$F$7:$GK$318,8,FALSE))</f>
        <v>0</v>
      </c>
      <c r="N386" s="56">
        <f t="shared" si="968"/>
        <v>567257.16</v>
      </c>
      <c r="O386" s="91">
        <f t="shared" si="969"/>
        <v>0.12611467850146998</v>
      </c>
      <c r="P386" s="56">
        <f t="shared" si="970"/>
        <v>2033.6900297565699</v>
      </c>
      <c r="Q386" s="90">
        <f>IF(ISNA(VLOOKUP($B386,'[1]1718  Exp_Rev Access'!$F$7:$GK$318,10,FALSE)),"",VLOOKUP($B386,'[1]1718  Exp_Rev Access'!$F$7:$GK$318,10,FALSE))</f>
        <v>157</v>
      </c>
      <c r="R386" s="90">
        <f>IF(ISNA(VLOOKUP($B386,'[1]1718  Exp_Rev Access'!$F$7:$GK$318,11,FALSE)),"",VLOOKUP($B386,'[1]1718  Exp_Rev Access'!$F$7:$GK$318,11,FALSE))</f>
        <v>0</v>
      </c>
      <c r="S386" s="90">
        <f>IF(ISNA(VLOOKUP($B386,'[1]1718  Exp_Rev Access'!$F$7:$GK$318,12,FALSE)),"",VLOOKUP($B386,'[1]1718  Exp_Rev Access'!$F$7:$GK$318,12,FALSE))</f>
        <v>0</v>
      </c>
      <c r="T386" s="90">
        <f>IF(ISNA(VLOOKUP($B386,'[1]1718  Exp_Rev Access'!$F$7:$GK$318,13,FALSE)),"",VLOOKUP($B386,'[1]1718  Exp_Rev Access'!$F$7:$GK$318,13,FALSE))</f>
        <v>0</v>
      </c>
      <c r="U386" s="90">
        <f>IF(ISNA(VLOOKUP($B386,'[1]1718  Exp_Rev Access'!$F$7:$GK$318,14,FALSE)),"",VLOOKUP($B386,'[1]1718  Exp_Rev Access'!$F$7:$GK$318,14,FALSE))</f>
        <v>0</v>
      </c>
      <c r="V386" s="90">
        <f>IF(ISNA(VLOOKUP($B386,'[1]1718  Exp_Rev Access'!$F$7:$GK$318,15,FALSE)),"",VLOOKUP($B386,'[1]1718  Exp_Rev Access'!$F$7:$GK$318,15,FALSE))</f>
        <v>0</v>
      </c>
      <c r="W386" s="90">
        <f>IF(ISNA(VLOOKUP($B386,'[1]1718  Exp_Rev Access'!$F$7:$GK$318,16,FALSE)),"",VLOOKUP($B386,'[1]1718  Exp_Rev Access'!$F$7:$GK$318,16,FALSE))</f>
        <v>0</v>
      </c>
      <c r="X386" s="90">
        <f>IF(ISNA(VLOOKUP($B386,'[1]1718  Exp_Rev Access'!$F$7:$GK$318,17,FALSE)),"",VLOOKUP($B386,'[1]1718  Exp_Rev Access'!$F$7:$GK$318,17,FALSE))</f>
        <v>18461.240000000002</v>
      </c>
      <c r="Y386" s="90">
        <f>IF(ISNA(VLOOKUP($B386,'[1]1718  Exp_Rev Access'!$F$7:$GK$318,18,FALSE)),"",VLOOKUP($B386,'[1]1718  Exp_Rev Access'!$F$7:$GK$318,18,FALSE))</f>
        <v>168.05</v>
      </c>
      <c r="Z386" s="90">
        <f>IF(ISNA(VLOOKUP($B386,'[1]1718  Exp_Rev Access'!$F$7:$GK$318,19,FALSE)),"",VLOOKUP($B386,'[1]1718  Exp_Rev Access'!$F$7:$GK$318,19,FALSE))</f>
        <v>388.35</v>
      </c>
      <c r="AA386" s="90">
        <f>IF(ISNA(VLOOKUP($B386,'[1]1718  Exp_Rev Access'!$F$7:$GK$318,20,FALSE)),"",VLOOKUP($B386,'[1]1718  Exp_Rev Access'!$F$7:$GK$318,20,FALSE))</f>
        <v>0</v>
      </c>
      <c r="AB386" s="90">
        <f>IF(ISNA(VLOOKUP($B386,'[1]1718  Exp_Rev Access'!$F$7:$GK$318,21,FALSE)),"",VLOOKUP($B386,'[1]1718  Exp_Rev Access'!$F$7:$GK$318,21,FALSE))</f>
        <v>0</v>
      </c>
      <c r="AC386" s="90">
        <f>IF(ISNA(VLOOKUP($B386,'[1]1718  Exp_Rev Access'!$F$7:$GK$318,22,FALSE)),"",VLOOKUP($B386,'[1]1718  Exp_Rev Access'!$F$7:$GK$318,22,FALSE))</f>
        <v>4765.74</v>
      </c>
      <c r="AD386" s="90">
        <f>IF(ISNA(VLOOKUP($B386,'[1]1718  Exp_Rev Access'!$F$7:$GK$318,23,FALSE)),"",VLOOKUP($B386,'[1]1718  Exp_Rev Access'!$F$7:$GK$318,23,FALSE))</f>
        <v>37479.050000000003</v>
      </c>
      <c r="AE386" s="90">
        <f>IF(ISNA(VLOOKUP($B386,'[1]1718  Exp_Rev Access'!$F$7:$GK$318,24,FALSE)),"",VLOOKUP($B386,'[1]1718  Exp_Rev Access'!$F$7:$GK$318,24,FALSE))</f>
        <v>8583.59</v>
      </c>
      <c r="AF386" s="90">
        <f>IF(ISNA(VLOOKUP($B386,'[1]1718  Exp_Rev Access'!$F$7:$GK$318,25,FALSE)),"",VLOOKUP($B386,'[1]1718  Exp_Rev Access'!$F$7:$GK$318,25,FALSE))</f>
        <v>0</v>
      </c>
      <c r="AG386" s="90">
        <f>IF(ISNA(VLOOKUP($B386,'[1]1718  Exp_Rev Access'!$F$7:$GK$318,26,FALSE)),"",VLOOKUP($B386,'[1]1718  Exp_Rev Access'!$F$7:$GK$318,26,FALSE))</f>
        <v>3232.87</v>
      </c>
      <c r="AH386" s="90">
        <f>IF(ISNA(VLOOKUP($B386,'[1]1718  Exp_Rev Access'!$F$7:$GK$318,27,FALSE)),"",VLOOKUP($B386,'[1]1718  Exp_Rev Access'!$F$7:$GK$318,27,FALSE))</f>
        <v>9.73</v>
      </c>
      <c r="AI386" s="90">
        <f>IF(ISNA(VLOOKUP($B386,'[1]1718  Exp_Rev Access'!$F$7:$GK$318,28,FALSE)),"",VLOOKUP($B386,'[1]1718  Exp_Rev Access'!$F$7:$GK$318,28,FALSE))</f>
        <v>600</v>
      </c>
      <c r="AJ386" s="90">
        <f>IF(ISNA(VLOOKUP($B386,'[1]1718  Exp_Rev Access'!$F$7:$GK$318,29,FALSE)),"",VLOOKUP($B386,'[1]1718  Exp_Rev Access'!$F$7:$GK$318,29,FALSE))</f>
        <v>7446.74</v>
      </c>
      <c r="AK386" s="90">
        <f>IF(ISNA(VLOOKUP($B386,'[1]1718  Exp_Rev Access'!$F$7:$GK$318,30,FALSE)),"",VLOOKUP($B386,'[1]1718  Exp_Rev Access'!$F$7:$GK$318,30,FALSE))</f>
        <v>16475.66</v>
      </c>
      <c r="AL386" s="90">
        <f>IF(ISNA(VLOOKUP($B386,'[1]1718  Exp_Rev Access'!$F$7:$GK$318,31,FALSE)),"",VLOOKUP($B386,'[1]1718  Exp_Rev Access'!$F$7:$GK$318,31,FALSE))</f>
        <v>0</v>
      </c>
      <c r="AM386" s="56">
        <f t="shared" si="971"/>
        <v>97768.02</v>
      </c>
      <c r="AN386" s="92">
        <f t="shared" si="972"/>
        <v>2.1736142405016604E-2</v>
      </c>
      <c r="AO386" s="71">
        <f t="shared" si="973"/>
        <v>350.51095256874487</v>
      </c>
      <c r="AP386" s="90">
        <f>IF(ISNA(VLOOKUP($B386,'[1]1718  Exp_Rev Access'!$F$7:$GK$318,33,FALSE)),"",VLOOKUP($B386,'[1]1718  Exp_Rev Access'!$F$7:$GK$318,33,FALSE))</f>
        <v>2615326.08</v>
      </c>
      <c r="AQ386" s="90">
        <f>IF(ISNA(VLOOKUP($B386,'[1]1718  Exp_Rev Access'!$F$7:$GK$318,34,FALSE)),"",VLOOKUP($B386,'[1]1718  Exp_Rev Access'!$F$7:$GK$318,34,FALSE))</f>
        <v>54672.4</v>
      </c>
      <c r="AR386" s="90">
        <f>IF(ISNA(VLOOKUP($B386,'[1]1718  Exp_Rev Access'!$F$7:$GK$318,35,FALSE)),"",VLOOKUP($B386,'[1]1718  Exp_Rev Access'!$F$7:$GK$318,35,FALSE))</f>
        <v>260824.24</v>
      </c>
      <c r="AS386" s="90">
        <f>IF(ISNA(VLOOKUP($B386,'[1]1718  Exp_Rev Access'!$F$7:$GK$318,36,FALSE)),"",VLOOKUP($B386,'[1]1718  Exp_Rev Access'!$F$7:$GK$318,36,FALSE))</f>
        <v>0</v>
      </c>
      <c r="AT386" s="90">
        <f>IF(ISNA(VLOOKUP($B386,'[1]1718  Exp_Rev Access'!$F$7:$GK$318,37,FALSE)),"",VLOOKUP($B386,'[1]1718  Exp_Rev Access'!$F$7:$GK$318,37,FALSE))</f>
        <v>0</v>
      </c>
      <c r="AU386" s="56">
        <f t="shared" si="974"/>
        <v>2930822.7199999997</v>
      </c>
      <c r="AV386" s="93">
        <f t="shared" si="975"/>
        <v>0.651591184988487</v>
      </c>
      <c r="AW386" s="56">
        <f t="shared" si="976"/>
        <v>10507.377191410031</v>
      </c>
      <c r="AX386" s="90">
        <f>IF(ISNA(VLOOKUP($B386,'[1]1718  Exp_Rev Access'!$F$7:$GK$318,39,FALSE)),"",VLOOKUP($B386,'[1]1718  Exp_Rev Access'!$F$7:$GK$318,39,FALSE))</f>
        <v>0</v>
      </c>
      <c r="AY386" s="90">
        <f>IF(ISNA(VLOOKUP($B386,'[1]1718  Exp_Rev Access'!$F$7:$GK$318,40,FALSE)),"",VLOOKUP($B386,'[1]1718  Exp_Rev Access'!$F$7:$GK$318,40,FALSE))</f>
        <v>263994.59999999998</v>
      </c>
      <c r="AZ386" s="90">
        <f>IF(ISNA(VLOOKUP($B386,'[1]1718  Exp_Rev Access'!$F$7:$GK$318,41,FALSE)),"",VLOOKUP($B386,'[1]1718  Exp_Rev Access'!$F$7:$GK$318,41,FALSE))</f>
        <v>0</v>
      </c>
      <c r="BA386" s="90">
        <f>IF(ISNA(VLOOKUP($B386,'[1]1718  Exp_Rev Access'!$F$7:$GK$318,42,FALSE)),"",VLOOKUP($B386,'[1]1718  Exp_Rev Access'!$F$7:$GK$318,42,FALSE))</f>
        <v>0</v>
      </c>
      <c r="BB386" s="90">
        <f>IF(ISNA(VLOOKUP($B386,'[1]1718  Exp_Rev Access'!$F$7:$GK$318,43,FALSE)),"",VLOOKUP($B386,'[1]1718  Exp_Rev Access'!$F$7:$GK$318,43,FALSE))</f>
        <v>0</v>
      </c>
      <c r="BC386" s="90">
        <f>IF(ISNA(VLOOKUP($B386,'[1]1718  Exp_Rev Access'!$F$7:$GK$318,44,FALSE)),"",VLOOKUP($B386,'[1]1718  Exp_Rev Access'!$F$7:$GK$318,44,FALSE))</f>
        <v>119653.16</v>
      </c>
      <c r="BD386" s="90">
        <f>IF(ISNA(VLOOKUP($B386,'[1]1718  Exp_Rev Access'!$F$7:$GK$318,45,FALSE)),"",VLOOKUP($B386,'[1]1718  Exp_Rev Access'!$F$7:$GK$318,45,FALSE))</f>
        <v>0</v>
      </c>
      <c r="BE386" s="90">
        <f>IF(ISNA(VLOOKUP($B386,'[1]1718  Exp_Rev Access'!$F$7:$GK$318,46,FALSE)),"",VLOOKUP($B386,'[1]1718  Exp_Rev Access'!$F$7:$GK$318,46,FALSE))</f>
        <v>7160.82</v>
      </c>
      <c r="BF386" s="90">
        <f>IF(ISNA(VLOOKUP($B386,'[1]1718  Exp_Rev Access'!$F$7:$GK$318,47,FALSE)),"",VLOOKUP($B386,'[1]1718  Exp_Rev Access'!$F$7:$GK$318,47,FALSE))</f>
        <v>0</v>
      </c>
      <c r="BG386" s="90">
        <f>IF(ISNA(VLOOKUP($B386,'[1]1718  Exp_Rev Access'!$F$7:$GK$318,48,FALSE)),"",VLOOKUP($B386,'[1]1718  Exp_Rev Access'!$F$7:$GK$318,48,FALSE))</f>
        <v>8786.9</v>
      </c>
      <c r="BH386" s="90">
        <f>IF(ISNA(VLOOKUP($B386,'[1]1718  Exp_Rev Access'!$F$7:$GK$318,49,FALSE)),"",VLOOKUP($B386,'[1]1718  Exp_Rev Access'!$F$7:$GK$318,49,FALSE))</f>
        <v>4633.3</v>
      </c>
      <c r="BI386" s="90">
        <f>IF(ISNA(VLOOKUP($B386,'[1]1718  Exp_Rev Access'!$F$7:$GK$318,50,FALSE)),"",VLOOKUP($B386,'[1]1718  Exp_Rev Access'!$F$7:$GK$318,50,FALSE))</f>
        <v>0</v>
      </c>
      <c r="BJ386" s="90">
        <f>IF(ISNA(VLOOKUP($B386,'[1]1718  Exp_Rev Access'!$F$7:$GK$318,51,FALSE)),"",VLOOKUP($B386,'[1]1718  Exp_Rev Access'!$F$7:$GK$318,51,FALSE))</f>
        <v>3526.47</v>
      </c>
      <c r="BK386" s="90">
        <f>IF(ISNA(VLOOKUP($B386,'[1]1718  Exp_Rev Access'!$F$7:$GK$318,52,FALSE)),"",VLOOKUP($B386,'[1]1718  Exp_Rev Access'!$F$7:$GK$318,52,FALSE))</f>
        <v>125150.86</v>
      </c>
      <c r="BL386" s="90">
        <f>IF(ISNA(VLOOKUP($B386,'[1]1718  Exp_Rev Access'!$F$7:$GK$318,53,FALSE)),"",VLOOKUP($B386,'[1]1718  Exp_Rev Access'!$F$7:$GK$318,53,FALSE))</f>
        <v>38386</v>
      </c>
      <c r="BM386" s="90">
        <f>IF(ISNA(VLOOKUP($B386,'[1]1718  Exp_Rev Access'!$F$7:$GK$318,54,FALSE)),"",VLOOKUP($B386,'[1]1718  Exp_Rev Access'!$F$7:$GK$318,54,FALSE))</f>
        <v>0</v>
      </c>
      <c r="BN386" s="90">
        <f>IF(ISNA(VLOOKUP($B386,'[1]1718  Exp_Rev Access'!$F$7:$GK$318,55,FALSE)),"",VLOOKUP($B386,'[1]1718  Exp_Rev Access'!$F$7:$GK$318,55,FALSE))</f>
        <v>0</v>
      </c>
      <c r="BO386" s="90">
        <f>IF(ISNA(VLOOKUP($B386,'[1]1718  Exp_Rev Access'!$F$7:$GK$318,56,FALSE)),"",VLOOKUP($B386,'[1]1718  Exp_Rev Access'!$F$7:$GK$318,56,FALSE))</f>
        <v>0</v>
      </c>
      <c r="BP386" s="90">
        <f>IF(ISNA(VLOOKUP($B386,'[1]1718  Exp_Rev Access'!$F$7:$GK$318,57,FALSE)),"",VLOOKUP($B386,'[1]1718  Exp_Rev Access'!$F$7:$GK$318,57,FALSE))</f>
        <v>0</v>
      </c>
      <c r="BQ386" s="90">
        <f>IF(ISNA(VLOOKUP($B386,'[1]1718  Exp_Rev Access'!$F$7:$GK$318,58,FALSE)),"",VLOOKUP($B386,'[1]1718  Exp_Rev Access'!$F$7:$GK$318,58,FALSE))</f>
        <v>0</v>
      </c>
      <c r="BR386" s="90">
        <f>IF(ISNA(VLOOKUP($B386,'[1]1718  Exp_Rev Access'!$F$7:$GK$318,59,FALSE)),"",VLOOKUP($B386,'[1]1718  Exp_Rev Access'!$F$7:$GK$318,59,FALSE))</f>
        <v>0</v>
      </c>
      <c r="BS386" s="90">
        <f>IF(ISNA(VLOOKUP($B386,'[1]1718  Exp_Rev Access'!$F$7:$GK$318,60,FALSE)),"",VLOOKUP($B386,'[1]1718  Exp_Rev Access'!$F$7:$GK$318,60,FALSE))</f>
        <v>0</v>
      </c>
      <c r="BT386" s="90">
        <f>IF(ISNA(VLOOKUP($B386,'[1]1718  Exp_Rev Access'!$F$7:$GK$318,61,FALSE)),"",VLOOKUP($B386,'[1]1718  Exp_Rev Access'!$F$7:$GK$318,61,FALSE))</f>
        <v>0</v>
      </c>
      <c r="BU386" s="90">
        <f>IF(ISNA(VLOOKUP($B386,'[1]1718  Exp_Rev Access'!$F$7:$GK$318,62,FALSE)),"",VLOOKUP($B386,'[1]1718  Exp_Rev Access'!$F$7:$GK$318,62,FALSE))</f>
        <v>0</v>
      </c>
      <c r="BV386" s="56">
        <f t="shared" si="893"/>
        <v>571292.11</v>
      </c>
      <c r="BW386" s="92">
        <f t="shared" si="977"/>
        <v>0.12701174328601939</v>
      </c>
      <c r="BX386" s="71">
        <f t="shared" si="978"/>
        <v>2048.1558455526474</v>
      </c>
      <c r="BY386" s="90">
        <f>IF(ISNA(VLOOKUP($B386,'[1]1718  Exp_Rev Access'!$F$7:$GK$318,64,FALSE)),"",VLOOKUP($B386,'[1]1718  Exp_Rev Access'!$F$7:$GK$318,64,FALSE))</f>
        <v>0</v>
      </c>
      <c r="BZ386" s="90">
        <f>IF(ISNA(VLOOKUP($B386,'[1]1718  Exp_Rev Access'!$F$7:$GK$318,65,FALSE)),"",VLOOKUP($B386,'[1]1718  Exp_Rev Access'!$F$7:$GK$318,65,FALSE))</f>
        <v>0</v>
      </c>
      <c r="CA386" s="90">
        <f>IF(ISNA(VLOOKUP($B386,'[1]1718  Exp_Rev Access'!$F$7:$GK$318,66,FALSE)),"",VLOOKUP($B386,'[1]1718  Exp_Rev Access'!$F$7:$GK$318,66,FALSE))</f>
        <v>0</v>
      </c>
      <c r="CB386" s="90">
        <f>IF(ISNA(VLOOKUP($B386,'[1]1718  Exp_Rev Access'!$F$7:$GK$318,67,FALSE)),"",VLOOKUP($B386,'[1]1718  Exp_Rev Access'!$F$7:$GK$318,67,FALSE))</f>
        <v>0</v>
      </c>
      <c r="CC386" s="90">
        <f>IF(ISNA(VLOOKUP($B386,'[1]1718  Exp_Rev Access'!$F$7:$GK$318,68,FALSE)),"",VLOOKUP($B386,'[1]1718  Exp_Rev Access'!$F$7:$GK$318,68,FALSE))</f>
        <v>45.54</v>
      </c>
      <c r="CD386" s="90">
        <f>IF(ISNA(VLOOKUP($B386,'[1]1718  Exp_Rev Access'!$F$7:$GK$318,69,FALSE)),"",VLOOKUP($B386,'[1]1718  Exp_Rev Access'!$F$7:$GK$318,69,FALSE))</f>
        <v>0</v>
      </c>
      <c r="CE386" s="56">
        <f t="shared" si="881"/>
        <v>45.54</v>
      </c>
      <c r="CF386" s="92">
        <f t="shared" si="896"/>
        <v>1.0124618716063351E-5</v>
      </c>
      <c r="CG386" s="78">
        <f t="shared" si="897"/>
        <v>0.16326676944036136</v>
      </c>
      <c r="CH386" s="90">
        <f>IF(ISNA(VLOOKUP($B386,'[1]1718  Exp_Rev Access'!$F$7:$GK$318,$CH$2,FALSE)),"",VLOOKUP($B386,'[1]1718  Exp_Rev Access'!$F$7:$GK$318,$CH$2,FALSE))</f>
        <v>0</v>
      </c>
      <c r="CI386" s="90">
        <f>IF(ISNA(VLOOKUP($B386,'[1]1718  Exp_Rev Access'!$F$7:$GK$318,$CI$2,FALSE)),"",VLOOKUP($B386,'[1]1718  Exp_Rev Access'!$F$7:$GK$318,$CI$2,FALSE))</f>
        <v>0</v>
      </c>
      <c r="CJ386" s="90">
        <f>IF(ISNA(VLOOKUP($B386,'[1]1718  Exp_Rev Access'!$F$7:$GK$318,$CJ$2,FALSE)),"",VLOOKUP($B386,'[1]1718  Exp_Rev Access'!$F$7:$GK$318,$CJ$2,FALSE))</f>
        <v>0</v>
      </c>
      <c r="CK386" s="90">
        <f>IF(ISNA(VLOOKUP($B386,'[1]1718  Exp_Rev Access'!$F$7:$GK$318,$CK$2,FALSE)),"",VLOOKUP($B386,'[1]1718  Exp_Rev Access'!$F$7:$GK$318,$CK$2,FALSE))</f>
        <v>0</v>
      </c>
      <c r="CL386" s="90">
        <f>IF(ISNA(VLOOKUP($B386,'[1]1718  Exp_Rev Access'!$F$7:$GK$318,$CL$2,FALSE)),"",VLOOKUP($B386,'[1]1718  Exp_Rev Access'!$F$7:$GK$318,$CL$2,FALSE))</f>
        <v>0</v>
      </c>
      <c r="CM386" s="90">
        <f>IF(ISNA(VLOOKUP($B386,'[1]1718  Exp_Rev Access'!$F$7:$GK$318,$CM$2,FALSE)),"",VLOOKUP($B386,'[1]1718  Exp_Rev Access'!$F$7:$GK$318,$CM$2,FALSE))</f>
        <v>0</v>
      </c>
      <c r="CN386" s="90">
        <f>IF(ISNA(VLOOKUP($B386,'[1]1718  Exp_Rev Access'!$F$7:$GK$318,$CN$2,FALSE)),"",VLOOKUP($B386,'[1]1718  Exp_Rev Access'!$F$7:$GK$318,$CN$2,FALSE))</f>
        <v>0</v>
      </c>
      <c r="CO386" s="90">
        <f>IF(ISNA(VLOOKUP($B386,'[1]1718  Exp_Rev Access'!$F$7:$GK$318,$CO$2,FALSE)),"",VLOOKUP($B386,'[1]1718  Exp_Rev Access'!$F$7:$GK$318,$CO$2,FALSE))</f>
        <v>0</v>
      </c>
      <c r="CP386" s="90">
        <f>IF(ISNA(VLOOKUP($B386,'[1]1718  Exp_Rev Access'!$F$7:$GK$318,$CP$2,FALSE)),"",VLOOKUP($B386,'[1]1718  Exp_Rev Access'!$F$7:$GK$318,$CP$2,FALSE))</f>
        <v>0</v>
      </c>
      <c r="CQ386" s="90">
        <f>IF(ISNA(VLOOKUP($B386,'[1]1718  Exp_Rev Access'!$F$7:$GK$318,$CQ$2,FALSE)),"",VLOOKUP($B386,'[1]1718  Exp_Rev Access'!$F$7:$GK$318,$CQ$2,FALSE))</f>
        <v>61045.96</v>
      </c>
      <c r="CR386" s="90">
        <f>IF(ISNA(VLOOKUP($B386,'[1]1718  Exp_Rev Access'!$F$7:$GK$318,$CR$2,FALSE)),"",VLOOKUP($B386,'[1]1718  Exp_Rev Access'!$F$7:$GK$318,$CR$2,FALSE))</f>
        <v>0</v>
      </c>
      <c r="CS386" s="90">
        <f>IF(ISNA(VLOOKUP($B386,'[1]1718  Exp_Rev Access'!$F$7:$GK$318,$CS$2,FALSE)),"",VLOOKUP($B386,'[1]1718  Exp_Rev Access'!$F$7:$GK$318,$CS$2,FALSE))</f>
        <v>476.02</v>
      </c>
      <c r="CT386" s="90">
        <f>IF(ISNA(VLOOKUP($B386,'[1]1718  Exp_Rev Access'!$F$7:$GK$318,$CT$2,FALSE)),"",VLOOKUP($B386,'[1]1718  Exp_Rev Access'!$F$7:$GK$318,$CT$2,FALSE))</f>
        <v>0</v>
      </c>
      <c r="CU386" s="90">
        <f>IF(ISNA(VLOOKUP($B386,'[1]1718  Exp_Rev Access'!$F$7:$GK$318,$CU$2,FALSE)),"",VLOOKUP($B386,'[1]1718  Exp_Rev Access'!$F$7:$GK$318,$CU$2,FALSE))</f>
        <v>65807.98</v>
      </c>
      <c r="CV386" s="90">
        <f>IF(ISNA(VLOOKUP($B386,'[1]1718  Exp_Rev Access'!$F$7:$GK$318,$CV$2,FALSE)),"",VLOOKUP($B386,'[1]1718  Exp_Rev Access'!$F$7:$GK$318,$CV$2,FALSE))</f>
        <v>50463.38</v>
      </c>
      <c r="CW386" s="90">
        <f>IF(ISNA(VLOOKUP($B386,'[1]1718  Exp_Rev Access'!$F$7:$GK$318,$CW$2,FALSE)),"",VLOOKUP($B386,'[1]1718  Exp_Rev Access'!$F$7:$GK$318,$CW$2,FALSE))</f>
        <v>0</v>
      </c>
      <c r="CX386" s="90">
        <f>IF(ISNA(VLOOKUP($B386,'[1]1718  Exp_Rev Access'!$F$7:$GK$318,$CX$2,FALSE)),"",VLOOKUP($B386,'[1]1718  Exp_Rev Access'!$F$7:$GK$318,$CX$2,FALSE))</f>
        <v>0</v>
      </c>
      <c r="CY386" s="90">
        <f>IF(ISNA(VLOOKUP($B386,'[1]1718  Exp_Rev Access'!$F$7:$GK$318,$CY$2,FALSE)),"",VLOOKUP($B386,'[1]1718  Exp_Rev Access'!$F$7:$GK$318,$CY$2,FALSE))</f>
        <v>0</v>
      </c>
      <c r="CZ386" s="90">
        <f>IF(ISNA(VLOOKUP($B386,'[1]1718  Exp_Rev Access'!$F$7:$GK$318,$CZ$2,FALSE)),"",VLOOKUP($B386,'[1]1718  Exp_Rev Access'!$F$7:$GK$318,$CZ$2,FALSE))</f>
        <v>0</v>
      </c>
      <c r="DA386" s="90">
        <f>IF(ISNA(VLOOKUP($B386,'[1]1718  Exp_Rev Access'!$F$7:$GK$318,$DA$2,FALSE)),"",VLOOKUP($B386,'[1]1718  Exp_Rev Access'!$F$7:$GK$318,$DA$2,FALSE))</f>
        <v>0</v>
      </c>
      <c r="DB386" s="90">
        <f>IF(ISNA(VLOOKUP($B386,'[1]1718  Exp_Rev Access'!$F$7:$GK$318,$DB$2,FALSE)),"",VLOOKUP($B386,'[1]1718  Exp_Rev Access'!$F$7:$GK$318,$DB$2,FALSE))</f>
        <v>0</v>
      </c>
      <c r="DC386" s="90">
        <f>IF(ISNA(VLOOKUP($B386,'[1]1718  Exp_Rev Access'!$F$7:$GK$318,$DC$2,FALSE)),"",VLOOKUP($B386,'[1]1718  Exp_Rev Access'!$F$7:$GK$318,$DC$2,FALSE))</f>
        <v>0</v>
      </c>
      <c r="DD386" s="90">
        <f>IF(ISNA(VLOOKUP($B386,'[1]1718  Exp_Rev Access'!$F$7:$GK$318,$DD$2,FALSE)),"",VLOOKUP($B386,'[1]1718  Exp_Rev Access'!$F$7:$GK$318,$DD$2,FALSE))</f>
        <v>0</v>
      </c>
      <c r="DE386" s="90">
        <f>IF(ISNA(VLOOKUP($B386,'[1]1718  Exp_Rev Access'!$F$7:$GK$318,$DE$2,FALSE)),"",VLOOKUP($B386,'[1]1718  Exp_Rev Access'!$F$7:$GK$318,$DE$2,FALSE))</f>
        <v>0</v>
      </c>
      <c r="DF386" s="90">
        <f>IF(ISNA(VLOOKUP($B386,'[1]1718  Exp_Rev Access'!$F$7:$GK$318,$DF$2,FALSE)),"",VLOOKUP($B386,'[1]1718  Exp_Rev Access'!$F$7:$GK$318,$DF$2,FALSE))</f>
        <v>0</v>
      </c>
      <c r="DG386" s="90">
        <f>IF(ISNA(VLOOKUP($B386,'[1]1718  Exp_Rev Access'!$F$7:$GK$318,$DG$2,FALSE)),"",VLOOKUP($B386,'[1]1718  Exp_Rev Access'!$F$7:$GK$318,$DG$2,FALSE))</f>
        <v>0</v>
      </c>
      <c r="DH386" s="90">
        <f>IF(ISNA(VLOOKUP($B386,'[1]1718  Exp_Rev Access'!$F$7:$GK$318,$DH$2,FALSE)),"",VLOOKUP($B386,'[1]1718  Exp_Rev Access'!$F$7:$GK$318,$DH$2,FALSE))</f>
        <v>4794.84</v>
      </c>
      <c r="DI386" s="90">
        <f>IF(ISNA(VLOOKUP($B386,'[1]1718  Exp_Rev Access'!$F$7:$GK$318,$DI$2,FALSE)),"",VLOOKUP($B386,'[1]1718  Exp_Rev Access'!$F$7:$GK$318,$DI$2,FALSE))</f>
        <v>104624.18</v>
      </c>
      <c r="DJ386" s="90">
        <f>IF(ISNA(VLOOKUP($B386,'[1]1718  Exp_Rev Access'!$F$7:$GK$318,$DJ$2,FALSE)),"",VLOOKUP($B386,'[1]1718  Exp_Rev Access'!$F$7:$GK$318,$DJ$2,FALSE))</f>
        <v>0</v>
      </c>
      <c r="DK386" s="90">
        <f>IF(ISNA(VLOOKUP($B386,'[1]1718  Exp_Rev Access'!$F$7:$GK$318,$DK$2,FALSE)),"",VLOOKUP($B386,'[1]1718  Exp_Rev Access'!$F$7:$GK$318,$DK$2,FALSE))</f>
        <v>0</v>
      </c>
      <c r="DL386" s="90">
        <f>IF(ISNA(VLOOKUP($B386,'[1]1718  Exp_Rev Access'!$F$7:$GK$318,$DL$2,FALSE)),"",VLOOKUP($B386,'[1]1718  Exp_Rev Access'!$F$7:$GK$318,$DL$2,FALSE))</f>
        <v>0</v>
      </c>
      <c r="DM386" s="90">
        <f>IF(ISNA(VLOOKUP($B386,'[1]1718  Exp_Rev Access'!$F$7:$GK$318,$DM$2,FALSE)),"",VLOOKUP($B386,'[1]1718  Exp_Rev Access'!$F$7:$GK$318,$DM$2,FALSE))</f>
        <v>0</v>
      </c>
      <c r="DN386" s="90">
        <f>IF(ISNA(VLOOKUP($B386,'[1]1718  Exp_Rev Access'!$F$7:$GK$318,$DN$2,FALSE)),"",VLOOKUP($B386,'[1]1718  Exp_Rev Access'!$F$7:$GK$318,$DN$2,FALSE))</f>
        <v>0</v>
      </c>
      <c r="DO386" s="90">
        <f>IF(ISNA(VLOOKUP($B386,'[1]1718  Exp_Rev Access'!$F$7:$GK$318,$DO$2,FALSE)),"",VLOOKUP($B386,'[1]1718  Exp_Rev Access'!$F$7:$GK$318,$DO$2,FALSE))</f>
        <v>0</v>
      </c>
      <c r="DP386" s="90">
        <f>IF(ISNA(VLOOKUP($B386,'[1]1718  Exp_Rev Access'!$F$7:$GK$318,$DP$2,FALSE)),"",VLOOKUP($B386,'[1]1718  Exp_Rev Access'!$F$7:$GK$318,$DP$2,FALSE))</f>
        <v>0</v>
      </c>
      <c r="DQ386" s="90">
        <f>IF(ISNA(VLOOKUP($B386,'[1]1718  Exp_Rev Access'!$F$7:$GK$318,$DQ$2,FALSE)),"",VLOOKUP($B386,'[1]1718  Exp_Rev Access'!$F$7:$GK$318,$DQ$2,FALSE))</f>
        <v>0</v>
      </c>
      <c r="DR386" s="90">
        <f>IF(ISNA(VLOOKUP($B386,'[1]1718  Exp_Rev Access'!$F$7:$GK$318,$DR$2,FALSE)),"",VLOOKUP($B386,'[1]1718  Exp_Rev Access'!$F$7:$GK$318,$DR$2,FALSE))</f>
        <v>0</v>
      </c>
      <c r="DS386" s="90">
        <f>IF(ISNA(VLOOKUP($B386,'[1]1718  Exp_Rev Access'!$F$7:$GK$318,$DS$2,FALSE)),"",VLOOKUP($B386,'[1]1718  Exp_Rev Access'!$F$7:$GK$318,$DS$2,FALSE))</f>
        <v>0</v>
      </c>
      <c r="DT386" s="90">
        <f>IF(ISNA(VLOOKUP($B386,'[1]1718  Exp_Rev Access'!$F$7:$GK$318,$DT$2,FALSE)),"",VLOOKUP($B386,'[1]1718  Exp_Rev Access'!$F$7:$GK$318,$DT$2,FALSE))</f>
        <v>0</v>
      </c>
      <c r="DU386" s="90">
        <f>IF(ISNA(VLOOKUP($B386,'[1]1718  Exp_Rev Access'!$F$7:$GK$318,$DU$2,FALSE)),"",VLOOKUP($B386,'[1]1718  Exp_Rev Access'!$F$7:$GK$318,$DU$2,FALSE))</f>
        <v>0</v>
      </c>
      <c r="DV386" s="90">
        <f>IF(ISNA(VLOOKUP($B386,'[1]1718  Exp_Rev Access'!$F$7:$GK$318,$DV$2,FALSE)),"",VLOOKUP($B386,'[1]1718  Exp_Rev Access'!$F$7:$GK$318,$DV$2,FALSE))</f>
        <v>0</v>
      </c>
      <c r="DW386" s="90">
        <f>IF(ISNA(VLOOKUP($B386,'[1]1718  Exp_Rev Access'!$F$7:$GK$318,$DW$2,FALSE)),"",VLOOKUP($B386,'[1]1718  Exp_Rev Access'!$F$7:$GK$318,$DW$2,FALSE))</f>
        <v>0</v>
      </c>
      <c r="DX386" s="90">
        <f>IF(ISNA(VLOOKUP($B386,'[1]1718  Exp_Rev Access'!$F$7:$GK$318,$DX$2,FALSE)),"",VLOOKUP($B386,'[1]1718  Exp_Rev Access'!$F$7:$GK$318,$DX$2,FALSE))</f>
        <v>0</v>
      </c>
      <c r="DY386" s="90">
        <f>IF(ISNA(VLOOKUP($B386,'[1]1718  Exp_Rev Access'!$F$7:$GK$318,$DY$2,FALSE)),"",VLOOKUP($B386,'[1]1718  Exp_Rev Access'!$F$7:$GK$318,$DY$2,FALSE))</f>
        <v>0</v>
      </c>
      <c r="DZ386" s="90">
        <f>IF(ISNA(VLOOKUP($B386,'[1]1718  Exp_Rev Access'!$F$7:$GK$318,$DZ$2,FALSE)),"",VLOOKUP($B386,'[1]1718  Exp_Rev Access'!$F$7:$GK$318,$DZ$2,FALSE))</f>
        <v>0</v>
      </c>
      <c r="EA386" s="90">
        <f>IF(ISNA(VLOOKUP($B386,'[1]1718  Exp_Rev Access'!$F$7:$GK$318,$EA$2,FALSE)),"",VLOOKUP($B386,'[1]1718  Exp_Rev Access'!$F$7:$GK$318,$EA$2,FALSE))</f>
        <v>0</v>
      </c>
      <c r="EB386" s="90">
        <f>IF(ISNA(VLOOKUP($B386,'[1]1718  Exp_Rev Access'!$F$7:$GK$318,$EB$2,FALSE)),"",VLOOKUP($B386,'[1]1718  Exp_Rev Access'!$F$7:$GK$318,$EB$2,FALSE))</f>
        <v>0</v>
      </c>
      <c r="EC386" s="90">
        <f>IF(ISNA(VLOOKUP($B386,'[1]1718  Exp_Rev Access'!$F$7:$GK$318,$EC$2,FALSE)),"",VLOOKUP($B386,'[1]1718  Exp_Rev Access'!$F$7:$GK$318,$EC$2,FALSE))</f>
        <v>0</v>
      </c>
      <c r="ED386" s="90">
        <f>IF(ISNA(VLOOKUP($B386,'[1]1718  Exp_Rev Access'!$F$7:$GK$318,$ED$2,FALSE)),"",VLOOKUP($B386,'[1]1718  Exp_Rev Access'!$F$7:$GK$318,$ED$2,FALSE))</f>
        <v>0</v>
      </c>
      <c r="EE386" s="90">
        <f>IF(ISNA(VLOOKUP($B386,'[1]1718  Exp_Rev Access'!$F$7:$GK$318,$EE$2,FALSE)),"",VLOOKUP($B386,'[1]1718  Exp_Rev Access'!$F$7:$GK$318,$EE$2,FALSE))</f>
        <v>0</v>
      </c>
      <c r="EF386" s="90">
        <f>IF(ISNA(VLOOKUP($B386,'[1]1718  Exp_Rev Access'!$F$7:$GK$318,$EF$2,FALSE)),"",VLOOKUP($B386,'[1]1718  Exp_Rev Access'!$F$7:$GK$318,$EF$2,FALSE))</f>
        <v>0</v>
      </c>
      <c r="EG386" s="90">
        <f>IF(ISNA(VLOOKUP($B386,'[1]1718  Exp_Rev Access'!$F$7:$GK$318,$EG$2,FALSE)),"",VLOOKUP($B386,'[1]1718  Exp_Rev Access'!$F$7:$GK$318,$EG$2,FALSE))</f>
        <v>0</v>
      </c>
      <c r="EH386" s="90">
        <f>IF(ISNA(VLOOKUP($B386,'[1]1718  Exp_Rev Access'!$F$7:$GK$318,$EH$2,FALSE)),"",VLOOKUP($B386,'[1]1718  Exp_Rev Access'!$F$7:$GK$318,$EH$2,FALSE))</f>
        <v>0</v>
      </c>
      <c r="EI386" s="90">
        <f>IF(ISNA(VLOOKUP($B386,'[1]1718  Exp_Rev Access'!$F$7:$GK$318,$EI$2,FALSE)),"",VLOOKUP($B386,'[1]1718  Exp_Rev Access'!$F$7:$GK$318,$EI$2,FALSE))</f>
        <v>0</v>
      </c>
      <c r="EJ386" s="90">
        <f>IF(ISNA(VLOOKUP($B386,'[1]1718  Exp_Rev Access'!$F$7:$GK$318,$EJ$2,FALSE)),"",VLOOKUP($B386,'[1]1718  Exp_Rev Access'!$F$7:$GK$318,$EJ$2,FALSE))</f>
        <v>0</v>
      </c>
      <c r="EK386" s="90">
        <f>IF(ISNA(VLOOKUP($B386,'[1]1718  Exp_Rev Access'!$F$7:$GK$318,$EK$2,FALSE)),"",VLOOKUP($B386,'[1]1718  Exp_Rev Access'!$F$7:$GK$318,$EK$2,FALSE))</f>
        <v>0</v>
      </c>
      <c r="EL386" s="90">
        <f>IF(ISNA(VLOOKUP($B386,'[1]1718  Exp_Rev Access'!$F$7:$GK$318,$EL$2,FALSE)),"",VLOOKUP($B386,'[1]1718  Exp_Rev Access'!$F$7:$GK$318,$EL$2,FALSE))</f>
        <v>0</v>
      </c>
      <c r="EM386" s="90">
        <f>IF(ISNA(VLOOKUP($B386,'[1]1718  Exp_Rev Access'!$F$7:$GK$318,$EM$2,FALSE)),"",VLOOKUP($B386,'[1]1718  Exp_Rev Access'!$F$7:$GK$318,$EM$2,FALSE))</f>
        <v>0</v>
      </c>
      <c r="EN386" s="90">
        <f>IF(ISNA(VLOOKUP($B386,'[1]1718  Exp_Rev Access'!$F$7:$GK$318,$EN$2,FALSE)),"",VLOOKUP($B386,'[1]1718  Exp_Rev Access'!$F$7:$GK$318,$EN$2,FALSE))</f>
        <v>0</v>
      </c>
      <c r="EO386" s="90">
        <f>IF(ISNA(VLOOKUP($B386,'[1]1718  Exp_Rev Access'!$F$7:$GK$318,$EO$2,FALSE)),"",VLOOKUP($B386,'[1]1718  Exp_Rev Access'!$F$7:$GK$318,$EO$2,FALSE))</f>
        <v>0</v>
      </c>
      <c r="EP386" s="90">
        <f>IF(ISNA(VLOOKUP($B386,'[1]1718  Exp_Rev Access'!$F$7:$GK$318,$EP$2,FALSE)),"",VLOOKUP($B386,'[1]1718  Exp_Rev Access'!$F$7:$GK$318,$EP$2,FALSE))</f>
        <v>0</v>
      </c>
      <c r="EQ386" s="90">
        <f>IF(ISNA(VLOOKUP($B386,'[1]1718  Exp_Rev Access'!$F$7:$GK$318,$EQ$2,FALSE)),"",VLOOKUP($B386,'[1]1718  Exp_Rev Access'!$F$7:$GK$318,$EQ$2,FALSE))</f>
        <v>0</v>
      </c>
      <c r="ER386" s="90">
        <f>IF(ISNA(VLOOKUP($B386,'[1]1718  Exp_Rev Access'!$F$7:$GK$318,$ER$2,FALSE)),"",VLOOKUP($B386,'[1]1718  Exp_Rev Access'!$F$7:$GK$318,$ER$2,FALSE))</f>
        <v>0</v>
      </c>
      <c r="ES386" s="90">
        <f>IF(ISNA(VLOOKUP($B386,'[1]1718  Exp_Rev Access'!$F$7:$GK$318,$ES$2,FALSE)),"",VLOOKUP($B386,'[1]1718  Exp_Rev Access'!$F$7:$GK$318,$ES$2,FALSE))</f>
        <v>0</v>
      </c>
      <c r="ET386" s="90">
        <f>IF(ISNA(VLOOKUP($B386,'[1]1718  Exp_Rev Access'!$F$7:$GK$318,$ET$2,FALSE)),"",VLOOKUP($B386,'[1]1718  Exp_Rev Access'!$F$7:$GK$318,$ET$2,FALSE))</f>
        <v>0</v>
      </c>
      <c r="EU386" s="90">
        <f>IF(ISNA(VLOOKUP($B386,'[1]1718  Exp_Rev Access'!$F$7:$GK$318,$EU$2,FALSE)),"",VLOOKUP($B386,'[1]1718  Exp_Rev Access'!$F$7:$GK$318,$EU$2,FALSE))</f>
        <v>0</v>
      </c>
      <c r="EV386" s="90">
        <f>IF(ISNA(VLOOKUP($B386,'[1]1718  Exp_Rev Access'!$F$7:$GK$318,$EV$2,FALSE)),"",VLOOKUP($B386,'[1]1718  Exp_Rev Access'!$F$7:$GK$318,$EV$2,FALSE))</f>
        <v>0</v>
      </c>
      <c r="EW386" s="90">
        <f>IF(ISNA(VLOOKUP($B386,'[1]1718  Exp_Rev Access'!$F$7:$GK$318,$EW$2,FALSE)),"",VLOOKUP($B386,'[1]1718  Exp_Rev Access'!$F$7:$GK$318,$EW$2,FALSE))</f>
        <v>0</v>
      </c>
      <c r="EX386" s="90">
        <f>IF(ISNA(VLOOKUP($B386,'[1]1718  Exp_Rev Access'!$F$7:$GK$318,$EX$2,FALSE)),"",VLOOKUP($B386,'[1]1718  Exp_Rev Access'!$F$7:$GK$318,$EX$2,FALSE))</f>
        <v>0</v>
      </c>
      <c r="EY386" s="90">
        <f>IF(ISNA(VLOOKUP($B386,'[1]1718  Exp_Rev Access'!$F$7:$GK$318,$EY$2,FALSE)),"",VLOOKUP($B386,'[1]1718  Exp_Rev Access'!$F$7:$GK$318,$EY$2,FALSE))</f>
        <v>0</v>
      </c>
      <c r="EZ386" s="90">
        <f>IF(ISNA(VLOOKUP($B386,'[1]1718  Exp_Rev Access'!$F$7:$GK$318,$EZ$2,FALSE)),"",VLOOKUP($B386,'[1]1718  Exp_Rev Access'!$F$7:$GK$318,$EZ$2,FALSE))</f>
        <v>0</v>
      </c>
      <c r="FA386" s="90">
        <f>IF(ISNA(VLOOKUP($B386,'[1]1718  Exp_Rev Access'!$F$7:$GK$318,$FA$2,FALSE)),"",VLOOKUP($B386,'[1]1718  Exp_Rev Access'!$F$7:$GK$318,$FA$2,FALSE))</f>
        <v>0</v>
      </c>
      <c r="FB386" s="90">
        <f>IF(ISNA(VLOOKUP($B386,'[1]1718  Exp_Rev Access'!$F$7:$GK$318,$FB$2,FALSE)),"",VLOOKUP($B386,'[1]1718  Exp_Rev Access'!$F$7:$GK$318,$FB$2,FALSE))</f>
        <v>0</v>
      </c>
      <c r="FC386" s="90">
        <f>IF(ISNA(VLOOKUP($B386,'[1]1718  Exp_Rev Access'!$F$7:$GK$318,$FC$2,FALSE)),"",VLOOKUP($B386,'[1]1718  Exp_Rev Access'!$F$7:$GK$318,$FC$2,FALSE))</f>
        <v>0</v>
      </c>
      <c r="FD386" s="90">
        <f>IF(ISNA(VLOOKUP($B386,'[1]1718  Exp_Rev Access'!$F$7:$GK$318,$FD$2,FALSE)),"",VLOOKUP($B386,'[1]1718  Exp_Rev Access'!$F$7:$GK$318,$FD$2,FALSE))</f>
        <v>0</v>
      </c>
      <c r="FE386" s="90">
        <f>IF(ISNA(VLOOKUP($B386,'[1]1718  Exp_Rev Access'!$F$7:$GK$318,$FE$2,FALSE)),"",VLOOKUP($B386,'[1]1718  Exp_Rev Access'!$F$7:$GK$318,$FE$2,FALSE))</f>
        <v>0</v>
      </c>
      <c r="FF386" s="90">
        <f>IF(ISNA(VLOOKUP($B386,'[1]1718  Exp_Rev Access'!$F$7:$GK$318,$FF$2,FALSE)),"",VLOOKUP($B386,'[1]1718  Exp_Rev Access'!$F$7:$GK$318,$FF$2,FALSE))</f>
        <v>0</v>
      </c>
      <c r="FG386" s="90">
        <f>IF(ISNA(VLOOKUP($B386,'[1]1718  Exp_Rev Access'!$F$7:$GK$318,$FG$2,FALSE)),"",VLOOKUP($B386,'[1]1718  Exp_Rev Access'!$F$7:$GK$318,$FG$2,FALSE))</f>
        <v>0</v>
      </c>
      <c r="FH386" s="90">
        <f>IF(ISNA(VLOOKUP($B386,'[1]1718  Exp_Rev Access'!$F$7:$GK$318,$FH$2,FALSE)),"",VLOOKUP($B386,'[1]1718  Exp_Rev Access'!$F$7:$GK$318,$FH$2,FALSE))</f>
        <v>0</v>
      </c>
      <c r="FI386" s="90">
        <f>IF(ISNA(VLOOKUP($B386,'[1]1718  Exp_Rev Access'!$F$7:$GK$318,$FI$2,FALSE)),"",VLOOKUP($B386,'[1]1718  Exp_Rev Access'!$F$7:$GK$318,$FI$2,FALSE))</f>
        <v>0</v>
      </c>
      <c r="FJ386" s="90">
        <f>IF(ISNA(VLOOKUP($B386,'[1]1718  Exp_Rev Access'!$F$7:$GK$318,$FJ$2,FALSE)),"",VLOOKUP($B386,'[1]1718  Exp_Rev Access'!$F$7:$GK$318,$FJ$2,FALSE))</f>
        <v>0</v>
      </c>
      <c r="FK386" s="90">
        <f>IF(ISNA(VLOOKUP($B386,'[1]1718  Exp_Rev Access'!$F$7:$GK$318,$FK$2,FALSE)),"",VLOOKUP($B386,'[1]1718  Exp_Rev Access'!$F$7:$GK$318,$FK$2,FALSE))</f>
        <v>0</v>
      </c>
      <c r="FL386" s="90">
        <f>IF(ISNA(VLOOKUP($B386,'[1]1718  Exp_Rev Access'!$F$7:$GK$318,$FL$2,FALSE)),"",VLOOKUP($B386,'[1]1718  Exp_Rev Access'!$F$7:$GK$318,$FL$2,FALSE))</f>
        <v>0</v>
      </c>
      <c r="FM386" s="90">
        <f>IF(ISNA(VLOOKUP($B386,'[1]1718  Exp_Rev Access'!$F$7:$GK$318,$FM$2,FALSE)),"",VLOOKUP($B386,'[1]1718  Exp_Rev Access'!$F$7:$GK$318,$FM$2,FALSE))</f>
        <v>0</v>
      </c>
      <c r="FN386" s="90">
        <f>IF(ISNA(VLOOKUP($B386,'[1]1718  Exp_Rev Access'!$F$7:$GK$318,$FN$2,FALSE)),"",VLOOKUP($B386,'[1]1718  Exp_Rev Access'!$F$7:$GK$318,$FN$2,FALSE))</f>
        <v>0</v>
      </c>
      <c r="FO386" s="90">
        <f>IF(ISNA(VLOOKUP($B386,'[1]1718  Exp_Rev Access'!$F$7:$GK$318,$FO$2,FALSE)),"",VLOOKUP($B386,'[1]1718  Exp_Rev Access'!$F$7:$GK$318,$FO$2,FALSE))</f>
        <v>0</v>
      </c>
      <c r="FP386" s="90">
        <f>IF(ISNA(VLOOKUP($B386,'[1]1718  Exp_Rev Access'!$F$7:$GK$318,$FP$2,FALSE)),"",VLOOKUP($B386,'[1]1718  Exp_Rev Access'!$F$7:$GK$318,$FP$2,FALSE))</f>
        <v>0</v>
      </c>
      <c r="FQ386" s="90">
        <f>IF(ISNA(VLOOKUP($B386,'[1]1718  Exp_Rev Access'!$F$7:$GK$318,$FQ$2,FALSE)),"",VLOOKUP($B386,'[1]1718  Exp_Rev Access'!$F$7:$GK$318,$FQ$2,FALSE))</f>
        <v>0</v>
      </c>
      <c r="FR386" s="90">
        <f>IF(ISNA(VLOOKUP($B386,'[1]1718  Exp_Rev Access'!$F$7:$GK$318,$FR$2,FALSE)),"",VLOOKUP($B386,'[1]1718  Exp_Rev Access'!$F$7:$GK$318,$FR$2,FALSE))</f>
        <v>7432.95</v>
      </c>
      <c r="FS386" s="56">
        <f t="shared" si="979"/>
        <v>294645.31</v>
      </c>
      <c r="FT386" s="92">
        <f t="shared" si="980"/>
        <v>6.5506618801631278E-2</v>
      </c>
      <c r="FU386" s="94">
        <f t="shared" si="981"/>
        <v>1056.3414118237549</v>
      </c>
      <c r="FV386" s="95">
        <f>IF(ISNA(VLOOKUP($B386,'[1]1718  Exp_Rev Access'!$F$7:$GK$318,$FV$2,FALSE)),"",VLOOKUP($B386,'[1]1718  Exp_Rev Access'!$F$7:$GK$318,$FV$2,FALSE))</f>
        <v>0</v>
      </c>
      <c r="FW386" s="95">
        <f>IF(ISNA(VLOOKUP($B386,'[1]1718  Exp_Rev Access'!$F$7:$GK$318,$FW$2,FALSE)),"",VLOOKUP($B386,'[1]1718  Exp_Rev Access'!$F$7:$GK$318,$FW$2,FALSE))</f>
        <v>0</v>
      </c>
      <c r="FX386" s="95">
        <f>IF(ISNA(VLOOKUP($B386,'[1]1718  Exp_Rev Access'!$F$7:$GK$318,$FX$2,FALSE)),"",VLOOKUP($B386,'[1]1718  Exp_Rev Access'!$F$7:$GK$318,$FX$2,FALSE))</f>
        <v>0</v>
      </c>
      <c r="FY386" s="95">
        <f>IF(ISNA(VLOOKUP($B386,'[1]1718  Exp_Rev Access'!$F$7:$GK$318,$FY$2,FALSE)),"",VLOOKUP($B386,'[1]1718  Exp_Rev Access'!$F$7:$GK$318,$FY$2,FALSE))</f>
        <v>0</v>
      </c>
      <c r="FZ386" s="95">
        <f>IF(ISNA(VLOOKUP($B386,'[1]1718  Exp_Rev Access'!$F$7:$GK$318,$FZ$2,FALSE)),"",VLOOKUP($B386,'[1]1718  Exp_Rev Access'!$F$7:$GK$318,$FZ$2,FALSE))</f>
        <v>0</v>
      </c>
      <c r="GA386" s="95">
        <f>IF(ISNA(VLOOKUP($B386,'[1]1718  Exp_Rev Access'!$F$7:$GK$318,$GA$2,FALSE)),"",VLOOKUP($B386,'[1]1718  Exp_Rev Access'!$F$7:$GK$318,$GA$2,FALSE))</f>
        <v>0</v>
      </c>
      <c r="GB386" s="95">
        <f>IF(ISNA(VLOOKUP($B386,'[1]1718  Exp_Rev Access'!$F$7:$GK$318,$GB$2,FALSE)),"",VLOOKUP($B386,'[1]1718  Exp_Rev Access'!$F$7:$GK$318,$GB$2,FALSE))</f>
        <v>0</v>
      </c>
      <c r="GC386" s="95">
        <f>IF(ISNA(VLOOKUP($B386,'[1]1718  Exp_Rev Access'!$F$7:$GK$318,$GC$2,FALSE)),"",VLOOKUP($B386,'[1]1718  Exp_Rev Access'!$F$7:$GK$318,$GC$2,FALSE))</f>
        <v>0</v>
      </c>
      <c r="GD386" s="95">
        <f>IF(ISNA(VLOOKUP($B386,'[1]1718  Exp_Rev Access'!$F$7:$GK$318,$GD$2,FALSE)),"",VLOOKUP($B386,'[1]1718  Exp_Rev Access'!$F$7:$GK$318,$GD$2,FALSE))</f>
        <v>0</v>
      </c>
      <c r="GE386" s="95">
        <f>IF(ISNA(VLOOKUP($B386,'[1]1718  Exp_Rev Access'!$F$7:$GK$318,$GE$2,FALSE)),"",VLOOKUP($B386,'[1]1718  Exp_Rev Access'!$F$7:$GK$318,$GE$2,FALSE))</f>
        <v>36116.300000000003</v>
      </c>
      <c r="GF386" s="95">
        <f>IF(ISNA(VLOOKUP($B386,'[1]1718  Exp_Rev Access'!$F$7:$GK$318,$GF$2,FALSE)),"",VLOOKUP($B386,'[1]1718  Exp_Rev Access'!$F$7:$GK$318,$GF$2,FALSE))</f>
        <v>0</v>
      </c>
      <c r="GG386" s="95">
        <f>IF(ISNA(VLOOKUP($B386,'[1]1718  Exp_Rev Access'!$F$7:$GK$318,$GG$2,FALSE)),"",VLOOKUP($B386,'[1]1718  Exp_Rev Access'!$F$7:$GK$318,$GG$2,FALSE))</f>
        <v>0</v>
      </c>
      <c r="GH386" s="95">
        <f>IF(ISNA(VLOOKUP($B386,'[1]1718  Exp_Rev Access'!$F$7:$GK$318,$GH$2,FALSE)),"",VLOOKUP($B386,'[1]1718  Exp_Rev Access'!$F$7:$GK$318,$GH$2,FALSE))</f>
        <v>0</v>
      </c>
      <c r="GI386" s="95">
        <f>IF(ISNA(VLOOKUP($B386,'[1]1718  Exp_Rev Access'!$F$7:$GK$318,$GI$2,FALSE)),"",VLOOKUP($B386,'[1]1718  Exp_Rev Access'!$F$7:$GK$318,$GI$2,FALSE))</f>
        <v>0</v>
      </c>
      <c r="GJ386" s="95">
        <f>IF(ISNA(VLOOKUP($B386,'[1]1718  Exp_Rev Access'!$F$7:$GK$318,$GJ$2,FALSE)),"",VLOOKUP($B386,'[1]1718  Exp_Rev Access'!$F$7:$GK$318,$GJ$2,FALSE))</f>
        <v>0</v>
      </c>
      <c r="GK386" s="95">
        <f>IF(ISNA(VLOOKUP($B386,'[1]1718  Exp_Rev Access'!$F$7:$GK$318,$GK$2,FALSE)),"",VLOOKUP($B386,'[1]1718  Exp_Rev Access'!$F$7:$GK$318,$GK$2,FALSE))</f>
        <v>0</v>
      </c>
      <c r="GL386" s="95">
        <f>IF(ISNA(VLOOKUP($B386,'[1]1718  Exp_Rev Access'!$F$7:$GK$318,$GL$2,FALSE)),"",VLOOKUP($B386,'[1]1718  Exp_Rev Access'!$F$7:$GK$318,$GL$2,FALSE))</f>
        <v>0</v>
      </c>
      <c r="GM386" s="95">
        <f>IF(ISNA(VLOOKUP($B386,'[1]1718  Exp_Rev Access'!$F$7:$GK$318,$GM$2,FALSE)),"",VLOOKUP($B386,'[1]1718  Exp_Rev Access'!$F$7:$GK$318,$GM$2,FALSE))</f>
        <v>0</v>
      </c>
      <c r="GN386" s="95">
        <f>IF(ISNA(VLOOKUP($B386,'[1]1718  Exp_Rev Access'!$F$7:$GK$318,$GN$2,FALSE)),"",VLOOKUP($B386,'[1]1718  Exp_Rev Access'!$F$7:$GK$318,$GN$2,FALSE))</f>
        <v>0</v>
      </c>
      <c r="GO386" s="95">
        <f>IF(ISNA(VLOOKUP($B386,'[1]1718  Exp_Rev Access'!$F$7:$GK$318,$GO$2,FALSE)),"",VLOOKUP($B386,'[1]1718  Exp_Rev Access'!$F$7:$GK$318,$GO$2,FALSE))</f>
        <v>0</v>
      </c>
      <c r="GP386" s="95">
        <f>IF(ISNA(VLOOKUP($B386,'[1]1718  Exp_Rev Access'!$F$7:$GK$318,$GP$2,FALSE)),"",VLOOKUP($B386,'[1]1718  Exp_Rev Access'!$F$7:$GK$318,$GP$2,FALSE))</f>
        <v>0</v>
      </c>
      <c r="GQ386" s="95">
        <f>IF(ISNA(VLOOKUP($B386,'[1]1718  Exp_Rev Access'!$F$7:$GK$318,$GQ$2,FALSE)),"",VLOOKUP($B386,'[1]1718  Exp_Rev Access'!$F$7:$GK$318,$GQ$2,FALSE))</f>
        <v>0</v>
      </c>
      <c r="GR386" s="95">
        <f>IF(ISNA(VLOOKUP($B386,'[1]1718  Exp_Rev Access'!$F$7:$GK$318,$GR$2,FALSE)),"",VLOOKUP($B386,'[1]1718  Exp_Rev Access'!$F$7:$GK$318,$GR$2,FALSE))</f>
        <v>0</v>
      </c>
      <c r="GS386" s="95">
        <f>IF(ISNA(VLOOKUP($B386,'[1]1718  Exp_Rev Access'!$F$7:$GK$318,$GS$2,FALSE)),"",VLOOKUP($B386,'[1]1718  Exp_Rev Access'!$F$7:$GK$318,$GS$2,FALSE))</f>
        <v>0</v>
      </c>
      <c r="GT386" s="95">
        <f>IF(ISNA(VLOOKUP($B386,'[1]1718  Exp_Rev Access'!$F$7:$GK$318,$GT$2,FALSE)),"",VLOOKUP($B386,'[1]1718  Exp_Rev Access'!$F$7:$GK$318,$GT$2,FALSE))</f>
        <v>0</v>
      </c>
      <c r="GU386" s="56">
        <f t="shared" si="982"/>
        <v>36116.300000000003</v>
      </c>
      <c r="GV386" s="92">
        <f t="shared" si="983"/>
        <v>8.029507398659614E-3</v>
      </c>
      <c r="GW386" s="96">
        <f t="shared" si="984"/>
        <v>129.48159036317355</v>
      </c>
    </row>
    <row r="387" spans="1:222" x14ac:dyDescent="0.3">
      <c r="A387" s="73"/>
      <c r="B387" s="88" t="s">
        <v>754</v>
      </c>
      <c r="C387" s="89" t="s">
        <v>755</v>
      </c>
      <c r="D387" s="75">
        <f>IF(ISNA(VLOOKUP($B387,'[1]1718 enrollment_Rev_Exp by size'!$A$7:H717,3,FALSE)),"",VLOOKUP($B387,'[1]1718 enrollment_Rev_Exp by size'!$A$7:$G$350,3,FALSE))</f>
        <v>256.07</v>
      </c>
      <c r="E387" s="76">
        <f>IF(ISNA(VLOOKUP($B387,'[1]1718 enrollment_Rev_Exp by size'!$A$7:I720,5,FALSE)),"",VLOOKUP($B387,'[1]1718 enrollment_Rev_Exp by size'!$A$7:$G$350,5,FALSE))</f>
        <v>4414620.79</v>
      </c>
      <c r="F387" s="70">
        <f t="shared" si="966"/>
        <v>4414620.79</v>
      </c>
      <c r="G387" s="70">
        <f t="shared" si="993"/>
        <v>0</v>
      </c>
      <c r="H387" s="90">
        <f>IF(ISNA(VLOOKUP($B387,'[1]1718  Exp_Rev Access'!$F$7:$GK$318,3,FALSE)),"",VLOOKUP($B387,'[1]1718  Exp_Rev Access'!$F$7:$GK$318,3,FALSE))</f>
        <v>668039.78</v>
      </c>
      <c r="I387" s="90">
        <f>IF(ISNA(VLOOKUP($B387,'[1]1718  Exp_Rev Access'!$F$7:$GK$318,4,FALSE)),"",VLOOKUP($B387,'[1]1718  Exp_Rev Access'!$F$7:$GK$318,4,FALSE))</f>
        <v>0</v>
      </c>
      <c r="J387" s="90">
        <f>IF(ISNA(VLOOKUP($B387,'[1]1718  Exp_Rev Access'!$F$7:$GK$318,5,FALSE)),"",VLOOKUP($B387,'[1]1718  Exp_Rev Access'!$F$7:$GK$318,5,FALSE))</f>
        <v>0</v>
      </c>
      <c r="K387" s="90">
        <f>IF(ISNA(VLOOKUP($B387,'[1]1718  Exp_Rev Access'!$F$7:$GK$318,6,FALSE)),"-",VLOOKUP($B387,'[1]1718  Exp_Rev Access'!$F$7:$GK$318,6,FALSE))</f>
        <v>0</v>
      </c>
      <c r="L387" s="90">
        <f>IF(ISNA(VLOOKUP($B387,'[1]1718  Exp_Rev Access'!$F$7:$GK$318,7,FALSE)),"",VLOOKUP($B387,'[1]1718  Exp_Rev Access'!$F$7:$GK$318,7,FALSE))</f>
        <v>0</v>
      </c>
      <c r="M387" s="90">
        <f>IF(ISNA(VLOOKUP($B387,'[1]1718  Exp_Rev Access'!$F$7:$GK$318,8,FALSE)),"",VLOOKUP($B387,'[1]1718  Exp_Rev Access'!$F$7:$GK$318,8,FALSE))</f>
        <v>0</v>
      </c>
      <c r="N387" s="56">
        <f t="shared" si="968"/>
        <v>668039.78</v>
      </c>
      <c r="O387" s="91">
        <f t="shared" si="969"/>
        <v>0.15132438589362962</v>
      </c>
      <c r="P387" s="56">
        <f t="shared" si="970"/>
        <v>2608.8170422150197</v>
      </c>
      <c r="Q387" s="90">
        <f>IF(ISNA(VLOOKUP($B387,'[1]1718  Exp_Rev Access'!$F$7:$GK$318,10,FALSE)),"",VLOOKUP($B387,'[1]1718  Exp_Rev Access'!$F$7:$GK$318,10,FALSE))</f>
        <v>0</v>
      </c>
      <c r="R387" s="90">
        <f>IF(ISNA(VLOOKUP($B387,'[1]1718  Exp_Rev Access'!$F$7:$GK$318,11,FALSE)),"",VLOOKUP($B387,'[1]1718  Exp_Rev Access'!$F$7:$GK$318,11,FALSE))</f>
        <v>0</v>
      </c>
      <c r="S387" s="90">
        <f>IF(ISNA(VLOOKUP($B387,'[1]1718  Exp_Rev Access'!$F$7:$GK$318,12,FALSE)),"",VLOOKUP($B387,'[1]1718  Exp_Rev Access'!$F$7:$GK$318,12,FALSE))</f>
        <v>0</v>
      </c>
      <c r="T387" s="90">
        <f>IF(ISNA(VLOOKUP($B387,'[1]1718  Exp_Rev Access'!$F$7:$GK$318,13,FALSE)),"",VLOOKUP($B387,'[1]1718  Exp_Rev Access'!$F$7:$GK$318,13,FALSE))</f>
        <v>0</v>
      </c>
      <c r="U387" s="90">
        <f>IF(ISNA(VLOOKUP($B387,'[1]1718  Exp_Rev Access'!$F$7:$GK$318,14,FALSE)),"",VLOOKUP($B387,'[1]1718  Exp_Rev Access'!$F$7:$GK$318,14,FALSE))</f>
        <v>0</v>
      </c>
      <c r="V387" s="90">
        <f>IF(ISNA(VLOOKUP($B387,'[1]1718  Exp_Rev Access'!$F$7:$GK$318,15,FALSE)),"",VLOOKUP($B387,'[1]1718  Exp_Rev Access'!$F$7:$GK$318,15,FALSE))</f>
        <v>0</v>
      </c>
      <c r="W387" s="90">
        <f>IF(ISNA(VLOOKUP($B387,'[1]1718  Exp_Rev Access'!$F$7:$GK$318,16,FALSE)),"",VLOOKUP($B387,'[1]1718  Exp_Rev Access'!$F$7:$GK$318,16,FALSE))</f>
        <v>0</v>
      </c>
      <c r="X387" s="90">
        <f>IF(ISNA(VLOOKUP($B387,'[1]1718  Exp_Rev Access'!$F$7:$GK$318,17,FALSE)),"",VLOOKUP($B387,'[1]1718  Exp_Rev Access'!$F$7:$GK$318,17,FALSE))</f>
        <v>0</v>
      </c>
      <c r="Y387" s="90">
        <f>IF(ISNA(VLOOKUP($B387,'[1]1718  Exp_Rev Access'!$F$7:$GK$318,18,FALSE)),"",VLOOKUP($B387,'[1]1718  Exp_Rev Access'!$F$7:$GK$318,18,FALSE))</f>
        <v>13384.58</v>
      </c>
      <c r="Z387" s="90">
        <f>IF(ISNA(VLOOKUP($B387,'[1]1718  Exp_Rev Access'!$F$7:$GK$318,19,FALSE)),"",VLOOKUP($B387,'[1]1718  Exp_Rev Access'!$F$7:$GK$318,19,FALSE))</f>
        <v>0</v>
      </c>
      <c r="AA387" s="90">
        <f>IF(ISNA(VLOOKUP($B387,'[1]1718  Exp_Rev Access'!$F$7:$GK$318,20,FALSE)),"",VLOOKUP($B387,'[1]1718  Exp_Rev Access'!$F$7:$GK$318,20,FALSE))</f>
        <v>0</v>
      </c>
      <c r="AB387" s="90">
        <f>IF(ISNA(VLOOKUP($B387,'[1]1718  Exp_Rev Access'!$F$7:$GK$318,21,FALSE)),"",VLOOKUP($B387,'[1]1718  Exp_Rev Access'!$F$7:$GK$318,21,FALSE))</f>
        <v>0</v>
      </c>
      <c r="AC387" s="90">
        <f>IF(ISNA(VLOOKUP($B387,'[1]1718  Exp_Rev Access'!$F$7:$GK$318,22,FALSE)),"",VLOOKUP($B387,'[1]1718  Exp_Rev Access'!$F$7:$GK$318,22,FALSE))</f>
        <v>810.59</v>
      </c>
      <c r="AD387" s="90">
        <f>IF(ISNA(VLOOKUP($B387,'[1]1718  Exp_Rev Access'!$F$7:$GK$318,23,FALSE)),"",VLOOKUP($B387,'[1]1718  Exp_Rev Access'!$F$7:$GK$318,23,FALSE))</f>
        <v>3166.9</v>
      </c>
      <c r="AE387" s="90">
        <f>IF(ISNA(VLOOKUP($B387,'[1]1718  Exp_Rev Access'!$F$7:$GK$318,24,FALSE)),"",VLOOKUP($B387,'[1]1718  Exp_Rev Access'!$F$7:$GK$318,24,FALSE))</f>
        <v>15432.04</v>
      </c>
      <c r="AF387" s="90">
        <f>IF(ISNA(VLOOKUP($B387,'[1]1718  Exp_Rev Access'!$F$7:$GK$318,25,FALSE)),"",VLOOKUP($B387,'[1]1718  Exp_Rev Access'!$F$7:$GK$318,25,FALSE))</f>
        <v>0</v>
      </c>
      <c r="AG387" s="90">
        <f>IF(ISNA(VLOOKUP($B387,'[1]1718  Exp_Rev Access'!$F$7:$GK$318,26,FALSE)),"",VLOOKUP($B387,'[1]1718  Exp_Rev Access'!$F$7:$GK$318,26,FALSE))</f>
        <v>0</v>
      </c>
      <c r="AH387" s="90">
        <f>IF(ISNA(VLOOKUP($B387,'[1]1718  Exp_Rev Access'!$F$7:$GK$318,27,FALSE)),"",VLOOKUP($B387,'[1]1718  Exp_Rev Access'!$F$7:$GK$318,27,FALSE))</f>
        <v>567.71</v>
      </c>
      <c r="AI387" s="90">
        <f>IF(ISNA(VLOOKUP($B387,'[1]1718  Exp_Rev Access'!$F$7:$GK$318,28,FALSE)),"",VLOOKUP($B387,'[1]1718  Exp_Rev Access'!$F$7:$GK$318,28,FALSE))</f>
        <v>0</v>
      </c>
      <c r="AJ387" s="90">
        <f>IF(ISNA(VLOOKUP($B387,'[1]1718  Exp_Rev Access'!$F$7:$GK$318,29,FALSE)),"",VLOOKUP($B387,'[1]1718  Exp_Rev Access'!$F$7:$GK$318,29,FALSE))</f>
        <v>0</v>
      </c>
      <c r="AK387" s="90">
        <f>IF(ISNA(VLOOKUP($B387,'[1]1718  Exp_Rev Access'!$F$7:$GK$318,30,FALSE)),"",VLOOKUP($B387,'[1]1718  Exp_Rev Access'!$F$7:$GK$318,30,FALSE))</f>
        <v>4132.05</v>
      </c>
      <c r="AL387" s="90">
        <f>IF(ISNA(VLOOKUP($B387,'[1]1718  Exp_Rev Access'!$F$7:$GK$318,31,FALSE)),"",VLOOKUP($B387,'[1]1718  Exp_Rev Access'!$F$7:$GK$318,31,FALSE))</f>
        <v>4793.53</v>
      </c>
      <c r="AM387" s="56">
        <f t="shared" si="971"/>
        <v>42287.4</v>
      </c>
      <c r="AN387" s="92">
        <f t="shared" si="972"/>
        <v>9.5789427929550437E-3</v>
      </c>
      <c r="AO387" s="71">
        <f t="shared" si="973"/>
        <v>165.14000078103643</v>
      </c>
      <c r="AP387" s="90">
        <f>IF(ISNA(VLOOKUP($B387,'[1]1718  Exp_Rev Access'!$F$7:$GK$318,33,FALSE)),"",VLOOKUP($B387,'[1]1718  Exp_Rev Access'!$F$7:$GK$318,33,FALSE))</f>
        <v>2379223.65</v>
      </c>
      <c r="AQ387" s="90">
        <f>IF(ISNA(VLOOKUP($B387,'[1]1718  Exp_Rev Access'!$F$7:$GK$318,34,FALSE)),"",VLOOKUP($B387,'[1]1718  Exp_Rev Access'!$F$7:$GK$318,34,FALSE))</f>
        <v>34326.25</v>
      </c>
      <c r="AR387" s="90">
        <f>IF(ISNA(VLOOKUP($B387,'[1]1718  Exp_Rev Access'!$F$7:$GK$318,35,FALSE)),"",VLOOKUP($B387,'[1]1718  Exp_Rev Access'!$F$7:$GK$318,35,FALSE))</f>
        <v>43313.599999999999</v>
      </c>
      <c r="AS387" s="90">
        <f>IF(ISNA(VLOOKUP($B387,'[1]1718  Exp_Rev Access'!$F$7:$GK$318,36,FALSE)),"",VLOOKUP($B387,'[1]1718  Exp_Rev Access'!$F$7:$GK$318,36,FALSE))</f>
        <v>0</v>
      </c>
      <c r="AT387" s="90">
        <f>IF(ISNA(VLOOKUP($B387,'[1]1718  Exp_Rev Access'!$F$7:$GK$318,37,FALSE)),"",VLOOKUP($B387,'[1]1718  Exp_Rev Access'!$F$7:$GK$318,37,FALSE))</f>
        <v>5850</v>
      </c>
      <c r="AU387" s="56">
        <f t="shared" si="974"/>
        <v>2462713.5</v>
      </c>
      <c r="AV387" s="93">
        <f t="shared" si="975"/>
        <v>0.55785391705184262</v>
      </c>
      <c r="AW387" s="56">
        <f t="shared" si="976"/>
        <v>9617.3448666380282</v>
      </c>
      <c r="AX387" s="90">
        <f>IF(ISNA(VLOOKUP($B387,'[1]1718  Exp_Rev Access'!$F$7:$GK$318,39,FALSE)),"",VLOOKUP($B387,'[1]1718  Exp_Rev Access'!$F$7:$GK$318,39,FALSE))</f>
        <v>0</v>
      </c>
      <c r="AY387" s="90">
        <f>IF(ISNA(VLOOKUP($B387,'[1]1718  Exp_Rev Access'!$F$7:$GK$318,40,FALSE)),"",VLOOKUP($B387,'[1]1718  Exp_Rev Access'!$F$7:$GK$318,40,FALSE))</f>
        <v>160351.43</v>
      </c>
      <c r="AZ387" s="90">
        <f>IF(ISNA(VLOOKUP($B387,'[1]1718  Exp_Rev Access'!$F$7:$GK$318,41,FALSE)),"",VLOOKUP($B387,'[1]1718  Exp_Rev Access'!$F$7:$GK$318,41,FALSE))</f>
        <v>26754.61</v>
      </c>
      <c r="BA387" s="90">
        <f>IF(ISNA(VLOOKUP($B387,'[1]1718  Exp_Rev Access'!$F$7:$GK$318,42,FALSE)),"",VLOOKUP($B387,'[1]1718  Exp_Rev Access'!$F$7:$GK$318,42,FALSE))</f>
        <v>0</v>
      </c>
      <c r="BB387" s="90">
        <f>IF(ISNA(VLOOKUP($B387,'[1]1718  Exp_Rev Access'!$F$7:$GK$318,43,FALSE)),"",VLOOKUP($B387,'[1]1718  Exp_Rev Access'!$F$7:$GK$318,43,FALSE))</f>
        <v>0</v>
      </c>
      <c r="BC387" s="90">
        <f>IF(ISNA(VLOOKUP($B387,'[1]1718  Exp_Rev Access'!$F$7:$GK$318,44,FALSE)),"",VLOOKUP($B387,'[1]1718  Exp_Rev Access'!$F$7:$GK$318,44,FALSE))</f>
        <v>178416.84</v>
      </c>
      <c r="BD387" s="90">
        <f>IF(ISNA(VLOOKUP($B387,'[1]1718  Exp_Rev Access'!$F$7:$GK$318,45,FALSE)),"",VLOOKUP($B387,'[1]1718  Exp_Rev Access'!$F$7:$GK$318,45,FALSE))</f>
        <v>0</v>
      </c>
      <c r="BE387" s="90">
        <f>IF(ISNA(VLOOKUP($B387,'[1]1718  Exp_Rev Access'!$F$7:$GK$318,46,FALSE)),"",VLOOKUP($B387,'[1]1718  Exp_Rev Access'!$F$7:$GK$318,46,FALSE))</f>
        <v>48871.58</v>
      </c>
      <c r="BF387" s="90">
        <f>IF(ISNA(VLOOKUP($B387,'[1]1718  Exp_Rev Access'!$F$7:$GK$318,47,FALSE)),"",VLOOKUP($B387,'[1]1718  Exp_Rev Access'!$F$7:$GK$318,47,FALSE))</f>
        <v>0</v>
      </c>
      <c r="BG387" s="90">
        <f>IF(ISNA(VLOOKUP($B387,'[1]1718  Exp_Rev Access'!$F$7:$GK$318,48,FALSE)),"",VLOOKUP($B387,'[1]1718  Exp_Rev Access'!$F$7:$GK$318,48,FALSE))</f>
        <v>112496.91</v>
      </c>
      <c r="BH387" s="90">
        <f>IF(ISNA(VLOOKUP($B387,'[1]1718  Exp_Rev Access'!$F$7:$GK$318,49,FALSE)),"",VLOOKUP($B387,'[1]1718  Exp_Rev Access'!$F$7:$GK$318,49,FALSE))</f>
        <v>0</v>
      </c>
      <c r="BI387" s="90">
        <f>IF(ISNA(VLOOKUP($B387,'[1]1718  Exp_Rev Access'!$F$7:$GK$318,50,FALSE)),"",VLOOKUP($B387,'[1]1718  Exp_Rev Access'!$F$7:$GK$318,50,FALSE))</f>
        <v>0</v>
      </c>
      <c r="BJ387" s="90">
        <f>IF(ISNA(VLOOKUP($B387,'[1]1718  Exp_Rev Access'!$F$7:$GK$318,51,FALSE)),"",VLOOKUP($B387,'[1]1718  Exp_Rev Access'!$F$7:$GK$318,51,FALSE))</f>
        <v>4174.1000000000004</v>
      </c>
      <c r="BK387" s="90">
        <f>IF(ISNA(VLOOKUP($B387,'[1]1718  Exp_Rev Access'!$F$7:$GK$318,52,FALSE)),"",VLOOKUP($B387,'[1]1718  Exp_Rev Access'!$F$7:$GK$318,52,FALSE))</f>
        <v>289124.87</v>
      </c>
      <c r="BL387" s="90">
        <f>IF(ISNA(VLOOKUP($B387,'[1]1718  Exp_Rev Access'!$F$7:$GK$318,53,FALSE)),"",VLOOKUP($B387,'[1]1718  Exp_Rev Access'!$F$7:$GK$318,53,FALSE))</f>
        <v>0</v>
      </c>
      <c r="BM387" s="90">
        <f>IF(ISNA(VLOOKUP($B387,'[1]1718  Exp_Rev Access'!$F$7:$GK$318,54,FALSE)),"",VLOOKUP($B387,'[1]1718  Exp_Rev Access'!$F$7:$GK$318,54,FALSE))</f>
        <v>0</v>
      </c>
      <c r="BN387" s="90">
        <f>IF(ISNA(VLOOKUP($B387,'[1]1718  Exp_Rev Access'!$F$7:$GK$318,55,FALSE)),"",VLOOKUP($B387,'[1]1718  Exp_Rev Access'!$F$7:$GK$318,55,FALSE))</f>
        <v>0</v>
      </c>
      <c r="BO387" s="90">
        <f>IF(ISNA(VLOOKUP($B387,'[1]1718  Exp_Rev Access'!$F$7:$GK$318,56,FALSE)),"",VLOOKUP($B387,'[1]1718  Exp_Rev Access'!$F$7:$GK$318,56,FALSE))</f>
        <v>0</v>
      </c>
      <c r="BP387" s="90">
        <f>IF(ISNA(VLOOKUP($B387,'[1]1718  Exp_Rev Access'!$F$7:$GK$318,57,FALSE)),"",VLOOKUP($B387,'[1]1718  Exp_Rev Access'!$F$7:$GK$318,57,FALSE))</f>
        <v>0</v>
      </c>
      <c r="BQ387" s="90">
        <f>IF(ISNA(VLOOKUP($B387,'[1]1718  Exp_Rev Access'!$F$7:$GK$318,58,FALSE)),"",VLOOKUP($B387,'[1]1718  Exp_Rev Access'!$F$7:$GK$318,58,FALSE))</f>
        <v>0</v>
      </c>
      <c r="BR387" s="90">
        <f>IF(ISNA(VLOOKUP($B387,'[1]1718  Exp_Rev Access'!$F$7:$GK$318,59,FALSE)),"",VLOOKUP($B387,'[1]1718  Exp_Rev Access'!$F$7:$GK$318,59,FALSE))</f>
        <v>0</v>
      </c>
      <c r="BS387" s="90">
        <f>IF(ISNA(VLOOKUP($B387,'[1]1718  Exp_Rev Access'!$F$7:$GK$318,60,FALSE)),"",VLOOKUP($B387,'[1]1718  Exp_Rev Access'!$F$7:$GK$318,60,FALSE))</f>
        <v>0</v>
      </c>
      <c r="BT387" s="90">
        <f>IF(ISNA(VLOOKUP($B387,'[1]1718  Exp_Rev Access'!$F$7:$GK$318,61,FALSE)),"",VLOOKUP($B387,'[1]1718  Exp_Rev Access'!$F$7:$GK$318,61,FALSE))</f>
        <v>0</v>
      </c>
      <c r="BU387" s="90">
        <f>IF(ISNA(VLOOKUP($B387,'[1]1718  Exp_Rev Access'!$F$7:$GK$318,62,FALSE)),"",VLOOKUP($B387,'[1]1718  Exp_Rev Access'!$F$7:$GK$318,62,FALSE))</f>
        <v>0</v>
      </c>
      <c r="BV387" s="56">
        <f t="shared" si="893"/>
        <v>820190.34</v>
      </c>
      <c r="BW387" s="92">
        <f t="shared" si="977"/>
        <v>0.18578953414478891</v>
      </c>
      <c r="BX387" s="71">
        <f t="shared" si="978"/>
        <v>3202.9926973093293</v>
      </c>
      <c r="BY387" s="90">
        <f>IF(ISNA(VLOOKUP($B387,'[1]1718  Exp_Rev Access'!$F$7:$GK$318,64,FALSE)),"",VLOOKUP($B387,'[1]1718  Exp_Rev Access'!$F$7:$GK$318,64,FALSE))</f>
        <v>30391.41</v>
      </c>
      <c r="BZ387" s="90">
        <f>IF(ISNA(VLOOKUP($B387,'[1]1718  Exp_Rev Access'!$F$7:$GK$318,65,FALSE)),"",VLOOKUP($B387,'[1]1718  Exp_Rev Access'!$F$7:$GK$318,65,FALSE))</f>
        <v>0</v>
      </c>
      <c r="CA387" s="90">
        <f>IF(ISNA(VLOOKUP($B387,'[1]1718  Exp_Rev Access'!$F$7:$GK$318,66,FALSE)),"",VLOOKUP($B387,'[1]1718  Exp_Rev Access'!$F$7:$GK$318,66,FALSE))</f>
        <v>0</v>
      </c>
      <c r="CB387" s="90">
        <f>IF(ISNA(VLOOKUP($B387,'[1]1718  Exp_Rev Access'!$F$7:$GK$318,67,FALSE)),"",VLOOKUP($B387,'[1]1718  Exp_Rev Access'!$F$7:$GK$318,67,FALSE))</f>
        <v>0</v>
      </c>
      <c r="CC387" s="90">
        <f>IF(ISNA(VLOOKUP($B387,'[1]1718  Exp_Rev Access'!$F$7:$GK$318,68,FALSE)),"",VLOOKUP($B387,'[1]1718  Exp_Rev Access'!$F$7:$GK$318,68,FALSE))</f>
        <v>42.27</v>
      </c>
      <c r="CD387" s="90">
        <f>IF(ISNA(VLOOKUP($B387,'[1]1718  Exp_Rev Access'!$F$7:$GK$318,69,FALSE)),"",VLOOKUP($B387,'[1]1718  Exp_Rev Access'!$F$7:$GK$318,69,FALSE))</f>
        <v>0</v>
      </c>
      <c r="CE387" s="56">
        <f t="shared" si="881"/>
        <v>30433.68</v>
      </c>
      <c r="CF387" s="92">
        <f t="shared" si="896"/>
        <v>6.8938378736715916E-3</v>
      </c>
      <c r="CG387" s="78">
        <f t="shared" si="897"/>
        <v>118.84906470886867</v>
      </c>
      <c r="CH387" s="90">
        <f>IF(ISNA(VLOOKUP($B387,'[1]1718  Exp_Rev Access'!$F$7:$GK$318,$CH$2,FALSE)),"",VLOOKUP($B387,'[1]1718  Exp_Rev Access'!$F$7:$GK$318,$CH$2,FALSE))</f>
        <v>0</v>
      </c>
      <c r="CI387" s="90">
        <f>IF(ISNA(VLOOKUP($B387,'[1]1718  Exp_Rev Access'!$F$7:$GK$318,$CI$2,FALSE)),"",VLOOKUP($B387,'[1]1718  Exp_Rev Access'!$F$7:$GK$318,$CI$2,FALSE))</f>
        <v>0</v>
      </c>
      <c r="CJ387" s="90">
        <f>IF(ISNA(VLOOKUP($B387,'[1]1718  Exp_Rev Access'!$F$7:$GK$318,$CJ$2,FALSE)),"",VLOOKUP($B387,'[1]1718  Exp_Rev Access'!$F$7:$GK$318,$CJ$2,FALSE))</f>
        <v>0</v>
      </c>
      <c r="CK387" s="90">
        <f>IF(ISNA(VLOOKUP($B387,'[1]1718  Exp_Rev Access'!$F$7:$GK$318,$CK$2,FALSE)),"",VLOOKUP($B387,'[1]1718  Exp_Rev Access'!$F$7:$GK$318,$CK$2,FALSE))</f>
        <v>0</v>
      </c>
      <c r="CL387" s="90">
        <f>IF(ISNA(VLOOKUP($B387,'[1]1718  Exp_Rev Access'!$F$7:$GK$318,$CL$2,FALSE)),"",VLOOKUP($B387,'[1]1718  Exp_Rev Access'!$F$7:$GK$318,$CL$2,FALSE))</f>
        <v>0</v>
      </c>
      <c r="CM387" s="90">
        <f>IF(ISNA(VLOOKUP($B387,'[1]1718  Exp_Rev Access'!$F$7:$GK$318,$CM$2,FALSE)),"",VLOOKUP($B387,'[1]1718  Exp_Rev Access'!$F$7:$GK$318,$CM$2,FALSE))</f>
        <v>0</v>
      </c>
      <c r="CN387" s="90">
        <f>IF(ISNA(VLOOKUP($B387,'[1]1718  Exp_Rev Access'!$F$7:$GK$318,$CN$2,FALSE)),"",VLOOKUP($B387,'[1]1718  Exp_Rev Access'!$F$7:$GK$318,$CN$2,FALSE))</f>
        <v>0</v>
      </c>
      <c r="CO387" s="90">
        <f>IF(ISNA(VLOOKUP($B387,'[1]1718  Exp_Rev Access'!$F$7:$GK$318,$CO$2,FALSE)),"",VLOOKUP($B387,'[1]1718  Exp_Rev Access'!$F$7:$GK$318,$CO$2,FALSE))</f>
        <v>0</v>
      </c>
      <c r="CP387" s="90">
        <f>IF(ISNA(VLOOKUP($B387,'[1]1718  Exp_Rev Access'!$F$7:$GK$318,$CP$2,FALSE)),"",VLOOKUP($B387,'[1]1718  Exp_Rev Access'!$F$7:$GK$318,$CP$2,FALSE))</f>
        <v>0</v>
      </c>
      <c r="CQ387" s="90">
        <f>IF(ISNA(VLOOKUP($B387,'[1]1718  Exp_Rev Access'!$F$7:$GK$318,$CQ$2,FALSE)),"",VLOOKUP($B387,'[1]1718  Exp_Rev Access'!$F$7:$GK$318,$CQ$2,FALSE))</f>
        <v>58782.97</v>
      </c>
      <c r="CR387" s="90">
        <f>IF(ISNA(VLOOKUP($B387,'[1]1718  Exp_Rev Access'!$F$7:$GK$318,$CR$2,FALSE)),"",VLOOKUP($B387,'[1]1718  Exp_Rev Access'!$F$7:$GK$318,$CR$2,FALSE))</f>
        <v>0</v>
      </c>
      <c r="CS387" s="90">
        <f>IF(ISNA(VLOOKUP($B387,'[1]1718  Exp_Rev Access'!$F$7:$GK$318,$CS$2,FALSE)),"",VLOOKUP($B387,'[1]1718  Exp_Rev Access'!$F$7:$GK$318,$CS$2,FALSE))</f>
        <v>6706.84</v>
      </c>
      <c r="CT387" s="90">
        <f>IF(ISNA(VLOOKUP($B387,'[1]1718  Exp_Rev Access'!$F$7:$GK$318,$CT$2,FALSE)),"",VLOOKUP($B387,'[1]1718  Exp_Rev Access'!$F$7:$GK$318,$CT$2,FALSE))</f>
        <v>0</v>
      </c>
      <c r="CU387" s="90">
        <f>IF(ISNA(VLOOKUP($B387,'[1]1718  Exp_Rev Access'!$F$7:$GK$318,$CU$2,FALSE)),"",VLOOKUP($B387,'[1]1718  Exp_Rev Access'!$F$7:$GK$318,$CU$2,FALSE))</f>
        <v>84371.5</v>
      </c>
      <c r="CV387" s="90">
        <f>IF(ISNA(VLOOKUP($B387,'[1]1718  Exp_Rev Access'!$F$7:$GK$318,$CV$2,FALSE)),"",VLOOKUP($B387,'[1]1718  Exp_Rev Access'!$F$7:$GK$318,$CV$2,FALSE))</f>
        <v>21952.85</v>
      </c>
      <c r="CW387" s="90">
        <f>IF(ISNA(VLOOKUP($B387,'[1]1718  Exp_Rev Access'!$F$7:$GK$318,$CW$2,FALSE)),"",VLOOKUP($B387,'[1]1718  Exp_Rev Access'!$F$7:$GK$318,$CW$2,FALSE))</f>
        <v>0</v>
      </c>
      <c r="CX387" s="90">
        <f>IF(ISNA(VLOOKUP($B387,'[1]1718  Exp_Rev Access'!$F$7:$GK$318,$CX$2,FALSE)),"",VLOOKUP($B387,'[1]1718  Exp_Rev Access'!$F$7:$GK$318,$CX$2,FALSE))</f>
        <v>0</v>
      </c>
      <c r="CY387" s="90">
        <f>IF(ISNA(VLOOKUP($B387,'[1]1718  Exp_Rev Access'!$F$7:$GK$318,$CY$2,FALSE)),"",VLOOKUP($B387,'[1]1718  Exp_Rev Access'!$F$7:$GK$318,$CY$2,FALSE))</f>
        <v>0</v>
      </c>
      <c r="CZ387" s="90">
        <f>IF(ISNA(VLOOKUP($B387,'[1]1718  Exp_Rev Access'!$F$7:$GK$318,$CZ$2,FALSE)),"",VLOOKUP($B387,'[1]1718  Exp_Rev Access'!$F$7:$GK$318,$CZ$2,FALSE))</f>
        <v>0</v>
      </c>
      <c r="DA387" s="90">
        <f>IF(ISNA(VLOOKUP($B387,'[1]1718  Exp_Rev Access'!$F$7:$GK$318,$DA$2,FALSE)),"",VLOOKUP($B387,'[1]1718  Exp_Rev Access'!$F$7:$GK$318,$DA$2,FALSE))</f>
        <v>0</v>
      </c>
      <c r="DB387" s="90">
        <f>IF(ISNA(VLOOKUP($B387,'[1]1718  Exp_Rev Access'!$F$7:$GK$318,$DB$2,FALSE)),"",VLOOKUP($B387,'[1]1718  Exp_Rev Access'!$F$7:$GK$318,$DB$2,FALSE))</f>
        <v>12204.02</v>
      </c>
      <c r="DC387" s="90">
        <f>IF(ISNA(VLOOKUP($B387,'[1]1718  Exp_Rev Access'!$F$7:$GK$318,$DC$2,FALSE)),"",VLOOKUP($B387,'[1]1718  Exp_Rev Access'!$F$7:$GK$318,$DC$2,FALSE))</f>
        <v>0</v>
      </c>
      <c r="DD387" s="90">
        <f>IF(ISNA(VLOOKUP($B387,'[1]1718  Exp_Rev Access'!$F$7:$GK$318,$DD$2,FALSE)),"",VLOOKUP($B387,'[1]1718  Exp_Rev Access'!$F$7:$GK$318,$DD$2,FALSE))</f>
        <v>0</v>
      </c>
      <c r="DE387" s="90">
        <f>IF(ISNA(VLOOKUP($B387,'[1]1718  Exp_Rev Access'!$F$7:$GK$318,$DE$2,FALSE)),"",VLOOKUP($B387,'[1]1718  Exp_Rev Access'!$F$7:$GK$318,$DE$2,FALSE))</f>
        <v>0</v>
      </c>
      <c r="DF387" s="90">
        <f>IF(ISNA(VLOOKUP($B387,'[1]1718  Exp_Rev Access'!$F$7:$GK$318,$DF$2,FALSE)),"",VLOOKUP($B387,'[1]1718  Exp_Rev Access'!$F$7:$GK$318,$DF$2,FALSE))</f>
        <v>0</v>
      </c>
      <c r="DG387" s="90">
        <f>IF(ISNA(VLOOKUP($B387,'[1]1718  Exp_Rev Access'!$F$7:$GK$318,$DG$2,FALSE)),"",VLOOKUP($B387,'[1]1718  Exp_Rev Access'!$F$7:$GK$318,$DG$2,FALSE))</f>
        <v>0</v>
      </c>
      <c r="DH387" s="90">
        <f>IF(ISNA(VLOOKUP($B387,'[1]1718  Exp_Rev Access'!$F$7:$GK$318,$DH$2,FALSE)),"",VLOOKUP($B387,'[1]1718  Exp_Rev Access'!$F$7:$GK$318,$DH$2,FALSE))</f>
        <v>0</v>
      </c>
      <c r="DI387" s="90">
        <f>IF(ISNA(VLOOKUP($B387,'[1]1718  Exp_Rev Access'!$F$7:$GK$318,$DI$2,FALSE)),"",VLOOKUP($B387,'[1]1718  Exp_Rev Access'!$F$7:$GK$318,$DI$2,FALSE))</f>
        <v>180409.14</v>
      </c>
      <c r="DJ387" s="90">
        <f>IF(ISNA(VLOOKUP($B387,'[1]1718  Exp_Rev Access'!$F$7:$GK$318,$DJ$2,FALSE)),"",VLOOKUP($B387,'[1]1718  Exp_Rev Access'!$F$7:$GK$318,$DJ$2,FALSE))</f>
        <v>0</v>
      </c>
      <c r="DK387" s="90">
        <f>IF(ISNA(VLOOKUP($B387,'[1]1718  Exp_Rev Access'!$F$7:$GK$318,$DK$2,FALSE)),"",VLOOKUP($B387,'[1]1718  Exp_Rev Access'!$F$7:$GK$318,$DK$2,FALSE))</f>
        <v>0</v>
      </c>
      <c r="DL387" s="90">
        <f>IF(ISNA(VLOOKUP($B387,'[1]1718  Exp_Rev Access'!$F$7:$GK$318,$DL$2,FALSE)),"",VLOOKUP($B387,'[1]1718  Exp_Rev Access'!$F$7:$GK$318,$DL$2,FALSE))</f>
        <v>0</v>
      </c>
      <c r="DM387" s="90">
        <f>IF(ISNA(VLOOKUP($B387,'[1]1718  Exp_Rev Access'!$F$7:$GK$318,$DM$2,FALSE)),"",VLOOKUP($B387,'[1]1718  Exp_Rev Access'!$F$7:$GK$318,$DM$2,FALSE))</f>
        <v>0</v>
      </c>
      <c r="DN387" s="90">
        <f>IF(ISNA(VLOOKUP($B387,'[1]1718  Exp_Rev Access'!$F$7:$GK$318,$DN$2,FALSE)),"",VLOOKUP($B387,'[1]1718  Exp_Rev Access'!$F$7:$GK$318,$DN$2,FALSE))</f>
        <v>0</v>
      </c>
      <c r="DO387" s="90">
        <f>IF(ISNA(VLOOKUP($B387,'[1]1718  Exp_Rev Access'!$F$7:$GK$318,$DO$2,FALSE)),"",VLOOKUP($B387,'[1]1718  Exp_Rev Access'!$F$7:$GK$318,$DO$2,FALSE))</f>
        <v>0</v>
      </c>
      <c r="DP387" s="90">
        <f>IF(ISNA(VLOOKUP($B387,'[1]1718  Exp_Rev Access'!$F$7:$GK$318,$DP$2,FALSE)),"",VLOOKUP($B387,'[1]1718  Exp_Rev Access'!$F$7:$GK$318,$DP$2,FALSE))</f>
        <v>0</v>
      </c>
      <c r="DQ387" s="90">
        <f>IF(ISNA(VLOOKUP($B387,'[1]1718  Exp_Rev Access'!$F$7:$GK$318,$DQ$2,FALSE)),"",VLOOKUP($B387,'[1]1718  Exp_Rev Access'!$F$7:$GK$318,$DQ$2,FALSE))</f>
        <v>0</v>
      </c>
      <c r="DR387" s="90">
        <f>IF(ISNA(VLOOKUP($B387,'[1]1718  Exp_Rev Access'!$F$7:$GK$318,$DR$2,FALSE)),"",VLOOKUP($B387,'[1]1718  Exp_Rev Access'!$F$7:$GK$318,$DR$2,FALSE))</f>
        <v>0</v>
      </c>
      <c r="DS387" s="90">
        <f>IF(ISNA(VLOOKUP($B387,'[1]1718  Exp_Rev Access'!$F$7:$GK$318,$DS$2,FALSE)),"",VLOOKUP($B387,'[1]1718  Exp_Rev Access'!$F$7:$GK$318,$DS$2,FALSE))</f>
        <v>0</v>
      </c>
      <c r="DT387" s="90">
        <f>IF(ISNA(VLOOKUP($B387,'[1]1718  Exp_Rev Access'!$F$7:$GK$318,$DT$2,FALSE)),"",VLOOKUP($B387,'[1]1718  Exp_Rev Access'!$F$7:$GK$318,$DT$2,FALSE))</f>
        <v>0</v>
      </c>
      <c r="DU387" s="90">
        <f>IF(ISNA(VLOOKUP($B387,'[1]1718  Exp_Rev Access'!$F$7:$GK$318,$DU$2,FALSE)),"",VLOOKUP($B387,'[1]1718  Exp_Rev Access'!$F$7:$GK$318,$DU$2,FALSE))</f>
        <v>0</v>
      </c>
      <c r="DV387" s="90">
        <f>IF(ISNA(VLOOKUP($B387,'[1]1718  Exp_Rev Access'!$F$7:$GK$318,$DV$2,FALSE)),"",VLOOKUP($B387,'[1]1718  Exp_Rev Access'!$F$7:$GK$318,$DV$2,FALSE))</f>
        <v>0</v>
      </c>
      <c r="DW387" s="90">
        <f>IF(ISNA(VLOOKUP($B387,'[1]1718  Exp_Rev Access'!$F$7:$GK$318,$DW$2,FALSE)),"",VLOOKUP($B387,'[1]1718  Exp_Rev Access'!$F$7:$GK$318,$DW$2,FALSE))</f>
        <v>0</v>
      </c>
      <c r="DX387" s="90">
        <f>IF(ISNA(VLOOKUP($B387,'[1]1718  Exp_Rev Access'!$F$7:$GK$318,$DX$2,FALSE)),"",VLOOKUP($B387,'[1]1718  Exp_Rev Access'!$F$7:$GK$318,$DX$2,FALSE))</f>
        <v>0</v>
      </c>
      <c r="DY387" s="90">
        <f>IF(ISNA(VLOOKUP($B387,'[1]1718  Exp_Rev Access'!$F$7:$GK$318,$DY$2,FALSE)),"",VLOOKUP($B387,'[1]1718  Exp_Rev Access'!$F$7:$GK$318,$DY$2,FALSE))</f>
        <v>0</v>
      </c>
      <c r="DZ387" s="90">
        <f>IF(ISNA(VLOOKUP($B387,'[1]1718  Exp_Rev Access'!$F$7:$GK$318,$DZ$2,FALSE)),"",VLOOKUP($B387,'[1]1718  Exp_Rev Access'!$F$7:$GK$318,$DZ$2,FALSE))</f>
        <v>0</v>
      </c>
      <c r="EA387" s="90">
        <f>IF(ISNA(VLOOKUP($B387,'[1]1718  Exp_Rev Access'!$F$7:$GK$318,$EA$2,FALSE)),"",VLOOKUP($B387,'[1]1718  Exp_Rev Access'!$F$7:$GK$318,$EA$2,FALSE))</f>
        <v>0</v>
      </c>
      <c r="EB387" s="90">
        <f>IF(ISNA(VLOOKUP($B387,'[1]1718  Exp_Rev Access'!$F$7:$GK$318,$EB$2,FALSE)),"",VLOOKUP($B387,'[1]1718  Exp_Rev Access'!$F$7:$GK$318,$EB$2,FALSE))</f>
        <v>0</v>
      </c>
      <c r="EC387" s="90">
        <f>IF(ISNA(VLOOKUP($B387,'[1]1718  Exp_Rev Access'!$F$7:$GK$318,$EC$2,FALSE)),"",VLOOKUP($B387,'[1]1718  Exp_Rev Access'!$F$7:$GK$318,$EC$2,FALSE))</f>
        <v>0</v>
      </c>
      <c r="ED387" s="90">
        <f>IF(ISNA(VLOOKUP($B387,'[1]1718  Exp_Rev Access'!$F$7:$GK$318,$ED$2,FALSE)),"",VLOOKUP($B387,'[1]1718  Exp_Rev Access'!$F$7:$GK$318,$ED$2,FALSE))</f>
        <v>0</v>
      </c>
      <c r="EE387" s="90">
        <f>IF(ISNA(VLOOKUP($B387,'[1]1718  Exp_Rev Access'!$F$7:$GK$318,$EE$2,FALSE)),"",VLOOKUP($B387,'[1]1718  Exp_Rev Access'!$F$7:$GK$318,$EE$2,FALSE))</f>
        <v>0</v>
      </c>
      <c r="EF387" s="90">
        <f>IF(ISNA(VLOOKUP($B387,'[1]1718  Exp_Rev Access'!$F$7:$GK$318,$EF$2,FALSE)),"",VLOOKUP($B387,'[1]1718  Exp_Rev Access'!$F$7:$GK$318,$EF$2,FALSE))</f>
        <v>0</v>
      </c>
      <c r="EG387" s="90">
        <f>IF(ISNA(VLOOKUP($B387,'[1]1718  Exp_Rev Access'!$F$7:$GK$318,$EG$2,FALSE)),"",VLOOKUP($B387,'[1]1718  Exp_Rev Access'!$F$7:$GK$318,$EG$2,FALSE))</f>
        <v>0</v>
      </c>
      <c r="EH387" s="90">
        <f>IF(ISNA(VLOOKUP($B387,'[1]1718  Exp_Rev Access'!$F$7:$GK$318,$EH$2,FALSE)),"",VLOOKUP($B387,'[1]1718  Exp_Rev Access'!$F$7:$GK$318,$EH$2,FALSE))</f>
        <v>0</v>
      </c>
      <c r="EI387" s="90">
        <f>IF(ISNA(VLOOKUP($B387,'[1]1718  Exp_Rev Access'!$F$7:$GK$318,$EI$2,FALSE)),"",VLOOKUP($B387,'[1]1718  Exp_Rev Access'!$F$7:$GK$318,$EI$2,FALSE))</f>
        <v>0</v>
      </c>
      <c r="EJ387" s="90">
        <f>IF(ISNA(VLOOKUP($B387,'[1]1718  Exp_Rev Access'!$F$7:$GK$318,$EJ$2,FALSE)),"",VLOOKUP($B387,'[1]1718  Exp_Rev Access'!$F$7:$GK$318,$EJ$2,FALSE))</f>
        <v>0</v>
      </c>
      <c r="EK387" s="90">
        <f>IF(ISNA(VLOOKUP($B387,'[1]1718  Exp_Rev Access'!$F$7:$GK$318,$EK$2,FALSE)),"",VLOOKUP($B387,'[1]1718  Exp_Rev Access'!$F$7:$GK$318,$EK$2,FALSE))</f>
        <v>0</v>
      </c>
      <c r="EL387" s="90">
        <f>IF(ISNA(VLOOKUP($B387,'[1]1718  Exp_Rev Access'!$F$7:$GK$318,$EL$2,FALSE)),"",VLOOKUP($B387,'[1]1718  Exp_Rev Access'!$F$7:$GK$318,$EL$2,FALSE))</f>
        <v>0</v>
      </c>
      <c r="EM387" s="90">
        <f>IF(ISNA(VLOOKUP($B387,'[1]1718  Exp_Rev Access'!$F$7:$GK$318,$EM$2,FALSE)),"",VLOOKUP($B387,'[1]1718  Exp_Rev Access'!$F$7:$GK$318,$EM$2,FALSE))</f>
        <v>0</v>
      </c>
      <c r="EN387" s="90">
        <f>IF(ISNA(VLOOKUP($B387,'[1]1718  Exp_Rev Access'!$F$7:$GK$318,$EN$2,FALSE)),"",VLOOKUP($B387,'[1]1718  Exp_Rev Access'!$F$7:$GK$318,$EN$2,FALSE))</f>
        <v>0</v>
      </c>
      <c r="EO387" s="90">
        <f>IF(ISNA(VLOOKUP($B387,'[1]1718  Exp_Rev Access'!$F$7:$GK$318,$EO$2,FALSE)),"",VLOOKUP($B387,'[1]1718  Exp_Rev Access'!$F$7:$GK$318,$EO$2,FALSE))</f>
        <v>0</v>
      </c>
      <c r="EP387" s="90">
        <f>IF(ISNA(VLOOKUP($B387,'[1]1718  Exp_Rev Access'!$F$7:$GK$318,$EP$2,FALSE)),"",VLOOKUP($B387,'[1]1718  Exp_Rev Access'!$F$7:$GK$318,$EP$2,FALSE))</f>
        <v>0</v>
      </c>
      <c r="EQ387" s="90">
        <f>IF(ISNA(VLOOKUP($B387,'[1]1718  Exp_Rev Access'!$F$7:$GK$318,$EQ$2,FALSE)),"",VLOOKUP($B387,'[1]1718  Exp_Rev Access'!$F$7:$GK$318,$EQ$2,FALSE))</f>
        <v>0</v>
      </c>
      <c r="ER387" s="90">
        <f>IF(ISNA(VLOOKUP($B387,'[1]1718  Exp_Rev Access'!$F$7:$GK$318,$ER$2,FALSE)),"",VLOOKUP($B387,'[1]1718  Exp_Rev Access'!$F$7:$GK$318,$ER$2,FALSE))</f>
        <v>0</v>
      </c>
      <c r="ES387" s="90">
        <f>IF(ISNA(VLOOKUP($B387,'[1]1718  Exp_Rev Access'!$F$7:$GK$318,$ES$2,FALSE)),"",VLOOKUP($B387,'[1]1718  Exp_Rev Access'!$F$7:$GK$318,$ES$2,FALSE))</f>
        <v>0</v>
      </c>
      <c r="ET387" s="90">
        <f>IF(ISNA(VLOOKUP($B387,'[1]1718  Exp_Rev Access'!$F$7:$GK$318,$ET$2,FALSE)),"",VLOOKUP($B387,'[1]1718  Exp_Rev Access'!$F$7:$GK$318,$ET$2,FALSE))</f>
        <v>0</v>
      </c>
      <c r="EU387" s="90">
        <f>IF(ISNA(VLOOKUP($B387,'[1]1718  Exp_Rev Access'!$F$7:$GK$318,$EU$2,FALSE)),"",VLOOKUP($B387,'[1]1718  Exp_Rev Access'!$F$7:$GK$318,$EU$2,FALSE))</f>
        <v>0</v>
      </c>
      <c r="EV387" s="90">
        <f>IF(ISNA(VLOOKUP($B387,'[1]1718  Exp_Rev Access'!$F$7:$GK$318,$EV$2,FALSE)),"",VLOOKUP($B387,'[1]1718  Exp_Rev Access'!$F$7:$GK$318,$EV$2,FALSE))</f>
        <v>13764.51</v>
      </c>
      <c r="EW387" s="90">
        <f>IF(ISNA(VLOOKUP($B387,'[1]1718  Exp_Rev Access'!$F$7:$GK$318,$EW$2,FALSE)),"",VLOOKUP($B387,'[1]1718  Exp_Rev Access'!$F$7:$GK$318,$EW$2,FALSE))</f>
        <v>0</v>
      </c>
      <c r="EX387" s="90">
        <f>IF(ISNA(VLOOKUP($B387,'[1]1718  Exp_Rev Access'!$F$7:$GK$318,$EX$2,FALSE)),"",VLOOKUP($B387,'[1]1718  Exp_Rev Access'!$F$7:$GK$318,$EX$2,FALSE))</f>
        <v>0</v>
      </c>
      <c r="EY387" s="90">
        <f>IF(ISNA(VLOOKUP($B387,'[1]1718  Exp_Rev Access'!$F$7:$GK$318,$EY$2,FALSE)),"",VLOOKUP($B387,'[1]1718  Exp_Rev Access'!$F$7:$GK$318,$EY$2,FALSE))</f>
        <v>0</v>
      </c>
      <c r="EZ387" s="90">
        <f>IF(ISNA(VLOOKUP($B387,'[1]1718  Exp_Rev Access'!$F$7:$GK$318,$EZ$2,FALSE)),"",VLOOKUP($B387,'[1]1718  Exp_Rev Access'!$F$7:$GK$318,$EZ$2,FALSE))</f>
        <v>0</v>
      </c>
      <c r="FA387" s="90">
        <f>IF(ISNA(VLOOKUP($B387,'[1]1718  Exp_Rev Access'!$F$7:$GK$318,$FA$2,FALSE)),"",VLOOKUP($B387,'[1]1718  Exp_Rev Access'!$F$7:$GK$318,$FA$2,FALSE))</f>
        <v>0</v>
      </c>
      <c r="FB387" s="90">
        <f>IF(ISNA(VLOOKUP($B387,'[1]1718  Exp_Rev Access'!$F$7:$GK$318,$FB$2,FALSE)),"",VLOOKUP($B387,'[1]1718  Exp_Rev Access'!$F$7:$GK$318,$FB$2,FALSE))</f>
        <v>0</v>
      </c>
      <c r="FC387" s="90">
        <f>IF(ISNA(VLOOKUP($B387,'[1]1718  Exp_Rev Access'!$F$7:$GK$318,$FC$2,FALSE)),"",VLOOKUP($B387,'[1]1718  Exp_Rev Access'!$F$7:$GK$318,$FC$2,FALSE))</f>
        <v>0</v>
      </c>
      <c r="FD387" s="90">
        <f>IF(ISNA(VLOOKUP($B387,'[1]1718  Exp_Rev Access'!$F$7:$GK$318,$FD$2,FALSE)),"",VLOOKUP($B387,'[1]1718  Exp_Rev Access'!$F$7:$GK$318,$FD$2,FALSE))</f>
        <v>0</v>
      </c>
      <c r="FE387" s="90">
        <f>IF(ISNA(VLOOKUP($B387,'[1]1718  Exp_Rev Access'!$F$7:$GK$318,$FE$2,FALSE)),"",VLOOKUP($B387,'[1]1718  Exp_Rev Access'!$F$7:$GK$318,$FE$2,FALSE))</f>
        <v>0</v>
      </c>
      <c r="FF387" s="90">
        <f>IF(ISNA(VLOOKUP($B387,'[1]1718  Exp_Rev Access'!$F$7:$GK$318,$FF$2,FALSE)),"",VLOOKUP($B387,'[1]1718  Exp_Rev Access'!$F$7:$GK$318,$FF$2,FALSE))</f>
        <v>0</v>
      </c>
      <c r="FG387" s="90">
        <f>IF(ISNA(VLOOKUP($B387,'[1]1718  Exp_Rev Access'!$F$7:$GK$318,$FG$2,FALSE)),"",VLOOKUP($B387,'[1]1718  Exp_Rev Access'!$F$7:$GK$318,$FG$2,FALSE))</f>
        <v>0</v>
      </c>
      <c r="FH387" s="90">
        <f>IF(ISNA(VLOOKUP($B387,'[1]1718  Exp_Rev Access'!$F$7:$GK$318,$FH$2,FALSE)),"",VLOOKUP($B387,'[1]1718  Exp_Rev Access'!$F$7:$GK$318,$FH$2,FALSE))</f>
        <v>0</v>
      </c>
      <c r="FI387" s="90">
        <f>IF(ISNA(VLOOKUP($B387,'[1]1718  Exp_Rev Access'!$F$7:$GK$318,$FI$2,FALSE)),"",VLOOKUP($B387,'[1]1718  Exp_Rev Access'!$F$7:$GK$318,$FI$2,FALSE))</f>
        <v>0</v>
      </c>
      <c r="FJ387" s="90">
        <f>IF(ISNA(VLOOKUP($B387,'[1]1718  Exp_Rev Access'!$F$7:$GK$318,$FJ$2,FALSE)),"",VLOOKUP($B387,'[1]1718  Exp_Rev Access'!$F$7:$GK$318,$FJ$2,FALSE))</f>
        <v>0</v>
      </c>
      <c r="FK387" s="90">
        <f>IF(ISNA(VLOOKUP($B387,'[1]1718  Exp_Rev Access'!$F$7:$GK$318,$FK$2,FALSE)),"",VLOOKUP($B387,'[1]1718  Exp_Rev Access'!$F$7:$GK$318,$FK$2,FALSE))</f>
        <v>0</v>
      </c>
      <c r="FL387" s="90">
        <f>IF(ISNA(VLOOKUP($B387,'[1]1718  Exp_Rev Access'!$F$7:$GK$318,$FL$2,FALSE)),"",VLOOKUP($B387,'[1]1718  Exp_Rev Access'!$F$7:$GK$318,$FL$2,FALSE))</f>
        <v>0</v>
      </c>
      <c r="FM387" s="90">
        <f>IF(ISNA(VLOOKUP($B387,'[1]1718  Exp_Rev Access'!$F$7:$GK$318,$FM$2,FALSE)),"",VLOOKUP($B387,'[1]1718  Exp_Rev Access'!$F$7:$GK$318,$FM$2,FALSE))</f>
        <v>0</v>
      </c>
      <c r="FN387" s="90">
        <f>IF(ISNA(VLOOKUP($B387,'[1]1718  Exp_Rev Access'!$F$7:$GK$318,$FN$2,FALSE)),"",VLOOKUP($B387,'[1]1718  Exp_Rev Access'!$F$7:$GK$318,$FN$2,FALSE))</f>
        <v>0</v>
      </c>
      <c r="FO387" s="90">
        <f>IF(ISNA(VLOOKUP($B387,'[1]1718  Exp_Rev Access'!$F$7:$GK$318,$FO$2,FALSE)),"",VLOOKUP($B387,'[1]1718  Exp_Rev Access'!$F$7:$GK$318,$FO$2,FALSE))</f>
        <v>0</v>
      </c>
      <c r="FP387" s="90">
        <f>IF(ISNA(VLOOKUP($B387,'[1]1718  Exp_Rev Access'!$F$7:$GK$318,$FP$2,FALSE)),"",VLOOKUP($B387,'[1]1718  Exp_Rev Access'!$F$7:$GK$318,$FP$2,FALSE))</f>
        <v>0</v>
      </c>
      <c r="FQ387" s="90">
        <f>IF(ISNA(VLOOKUP($B387,'[1]1718  Exp_Rev Access'!$F$7:$GK$318,$FQ$2,FALSE)),"",VLOOKUP($B387,'[1]1718  Exp_Rev Access'!$F$7:$GK$318,$FQ$2,FALSE))</f>
        <v>0</v>
      </c>
      <c r="FR387" s="90">
        <f>IF(ISNA(VLOOKUP($B387,'[1]1718  Exp_Rev Access'!$F$7:$GK$318,$FR$2,FALSE)),"",VLOOKUP($B387,'[1]1718  Exp_Rev Access'!$F$7:$GK$318,$FR$2,FALSE))</f>
        <v>10553.91</v>
      </c>
      <c r="FS387" s="56">
        <f t="shared" si="979"/>
        <v>388745.74</v>
      </c>
      <c r="FT387" s="92">
        <f t="shared" si="980"/>
        <v>8.8058693711719691E-2</v>
      </c>
      <c r="FU387" s="94">
        <f t="shared" si="981"/>
        <v>1518.1229351349241</v>
      </c>
      <c r="FV387" s="95">
        <f>IF(ISNA(VLOOKUP($B387,'[1]1718  Exp_Rev Access'!$F$7:$GK$318,$FV$2,FALSE)),"",VLOOKUP($B387,'[1]1718  Exp_Rev Access'!$F$7:$GK$318,$FV$2,FALSE))</f>
        <v>0</v>
      </c>
      <c r="FW387" s="95">
        <f>IF(ISNA(VLOOKUP($B387,'[1]1718  Exp_Rev Access'!$F$7:$GK$318,$FW$2,FALSE)),"",VLOOKUP($B387,'[1]1718  Exp_Rev Access'!$F$7:$GK$318,$FW$2,FALSE))</f>
        <v>0</v>
      </c>
      <c r="FX387" s="95">
        <f>IF(ISNA(VLOOKUP($B387,'[1]1718  Exp_Rev Access'!$F$7:$GK$318,$FX$2,FALSE)),"",VLOOKUP($B387,'[1]1718  Exp_Rev Access'!$F$7:$GK$318,$FX$2,FALSE))</f>
        <v>0</v>
      </c>
      <c r="FY387" s="95">
        <f>IF(ISNA(VLOOKUP($B387,'[1]1718  Exp_Rev Access'!$F$7:$GK$318,$FY$2,FALSE)),"",VLOOKUP($B387,'[1]1718  Exp_Rev Access'!$F$7:$GK$318,$FY$2,FALSE))</f>
        <v>0</v>
      </c>
      <c r="FZ387" s="95">
        <f>IF(ISNA(VLOOKUP($B387,'[1]1718  Exp_Rev Access'!$F$7:$GK$318,$FZ$2,FALSE)),"",VLOOKUP($B387,'[1]1718  Exp_Rev Access'!$F$7:$GK$318,$FZ$2,FALSE))</f>
        <v>0</v>
      </c>
      <c r="GA387" s="95">
        <f>IF(ISNA(VLOOKUP($B387,'[1]1718  Exp_Rev Access'!$F$7:$GK$318,$GA$2,FALSE)),"",VLOOKUP($B387,'[1]1718  Exp_Rev Access'!$F$7:$GK$318,$GA$2,FALSE))</f>
        <v>0</v>
      </c>
      <c r="GB387" s="95">
        <f>IF(ISNA(VLOOKUP($B387,'[1]1718  Exp_Rev Access'!$F$7:$GK$318,$GB$2,FALSE)),"",VLOOKUP($B387,'[1]1718  Exp_Rev Access'!$F$7:$GK$318,$GB$2,FALSE))</f>
        <v>0</v>
      </c>
      <c r="GC387" s="95">
        <f>IF(ISNA(VLOOKUP($B387,'[1]1718  Exp_Rev Access'!$F$7:$GK$318,$GC$2,FALSE)),"",VLOOKUP($B387,'[1]1718  Exp_Rev Access'!$F$7:$GK$318,$GC$2,FALSE))</f>
        <v>0</v>
      </c>
      <c r="GD387" s="95">
        <f>IF(ISNA(VLOOKUP($B387,'[1]1718  Exp_Rev Access'!$F$7:$GK$318,$GD$2,FALSE)),"",VLOOKUP($B387,'[1]1718  Exp_Rev Access'!$F$7:$GK$318,$GD$2,FALSE))</f>
        <v>0</v>
      </c>
      <c r="GE387" s="95">
        <f>IF(ISNA(VLOOKUP($B387,'[1]1718  Exp_Rev Access'!$F$7:$GK$318,$GE$2,FALSE)),"",VLOOKUP($B387,'[1]1718  Exp_Rev Access'!$F$7:$GK$318,$GE$2,FALSE))</f>
        <v>0</v>
      </c>
      <c r="GF387" s="95">
        <f>IF(ISNA(VLOOKUP($B387,'[1]1718  Exp_Rev Access'!$F$7:$GK$318,$GF$2,FALSE)),"",VLOOKUP($B387,'[1]1718  Exp_Rev Access'!$F$7:$GK$318,$GF$2,FALSE))</f>
        <v>0</v>
      </c>
      <c r="GG387" s="95">
        <f>IF(ISNA(VLOOKUP($B387,'[1]1718  Exp_Rev Access'!$F$7:$GK$318,$GG$2,FALSE)),"",VLOOKUP($B387,'[1]1718  Exp_Rev Access'!$F$7:$GK$318,$GG$2,FALSE))</f>
        <v>0</v>
      </c>
      <c r="GH387" s="95">
        <f>IF(ISNA(VLOOKUP($B387,'[1]1718  Exp_Rev Access'!$F$7:$GK$318,$GH$2,FALSE)),"",VLOOKUP($B387,'[1]1718  Exp_Rev Access'!$F$7:$GK$318,$GH$2,FALSE))</f>
        <v>0</v>
      </c>
      <c r="GI387" s="95">
        <f>IF(ISNA(VLOOKUP($B387,'[1]1718  Exp_Rev Access'!$F$7:$GK$318,$GI$2,FALSE)),"",VLOOKUP($B387,'[1]1718  Exp_Rev Access'!$F$7:$GK$318,$GI$2,FALSE))</f>
        <v>0</v>
      </c>
      <c r="GJ387" s="95">
        <f>IF(ISNA(VLOOKUP($B387,'[1]1718  Exp_Rev Access'!$F$7:$GK$318,$GJ$2,FALSE)),"",VLOOKUP($B387,'[1]1718  Exp_Rev Access'!$F$7:$GK$318,$GJ$2,FALSE))</f>
        <v>0</v>
      </c>
      <c r="GK387" s="95">
        <f>IF(ISNA(VLOOKUP($B387,'[1]1718  Exp_Rev Access'!$F$7:$GK$318,$GK$2,FALSE)),"",VLOOKUP($B387,'[1]1718  Exp_Rev Access'!$F$7:$GK$318,$GK$2,FALSE))</f>
        <v>2210.35</v>
      </c>
      <c r="GL387" s="95">
        <f>IF(ISNA(VLOOKUP($B387,'[1]1718  Exp_Rev Access'!$F$7:$GK$318,$GL$2,FALSE)),"",VLOOKUP($B387,'[1]1718  Exp_Rev Access'!$F$7:$GK$318,$GL$2,FALSE))</f>
        <v>0</v>
      </c>
      <c r="GM387" s="95">
        <f>IF(ISNA(VLOOKUP($B387,'[1]1718  Exp_Rev Access'!$F$7:$GK$318,$GM$2,FALSE)),"",VLOOKUP($B387,'[1]1718  Exp_Rev Access'!$F$7:$GK$318,$GM$2,FALSE))</f>
        <v>0</v>
      </c>
      <c r="GN387" s="95">
        <f>IF(ISNA(VLOOKUP($B387,'[1]1718  Exp_Rev Access'!$F$7:$GK$318,$GN$2,FALSE)),"",VLOOKUP($B387,'[1]1718  Exp_Rev Access'!$F$7:$GK$318,$GN$2,FALSE))</f>
        <v>0</v>
      </c>
      <c r="GO387" s="95">
        <f>IF(ISNA(VLOOKUP($B387,'[1]1718  Exp_Rev Access'!$F$7:$GK$318,$GO$2,FALSE)),"",VLOOKUP($B387,'[1]1718  Exp_Rev Access'!$F$7:$GK$318,$GO$2,FALSE))</f>
        <v>0</v>
      </c>
      <c r="GP387" s="95">
        <f>IF(ISNA(VLOOKUP($B387,'[1]1718  Exp_Rev Access'!$F$7:$GK$318,$GP$2,FALSE)),"",VLOOKUP($B387,'[1]1718  Exp_Rev Access'!$F$7:$GK$318,$GP$2,FALSE))</f>
        <v>0</v>
      </c>
      <c r="GQ387" s="95">
        <f>IF(ISNA(VLOOKUP($B387,'[1]1718  Exp_Rev Access'!$F$7:$GK$318,$GQ$2,FALSE)),"",VLOOKUP($B387,'[1]1718  Exp_Rev Access'!$F$7:$GK$318,$GQ$2,FALSE))</f>
        <v>0</v>
      </c>
      <c r="GR387" s="95">
        <f>IF(ISNA(VLOOKUP($B387,'[1]1718  Exp_Rev Access'!$F$7:$GK$318,$GR$2,FALSE)),"",VLOOKUP($B387,'[1]1718  Exp_Rev Access'!$F$7:$GK$318,$GR$2,FALSE))</f>
        <v>0</v>
      </c>
      <c r="GS387" s="95">
        <f>IF(ISNA(VLOOKUP($B387,'[1]1718  Exp_Rev Access'!$F$7:$GK$318,$GS$2,FALSE)),"",VLOOKUP($B387,'[1]1718  Exp_Rev Access'!$F$7:$GK$318,$GS$2,FALSE))</f>
        <v>0</v>
      </c>
      <c r="GT387" s="95">
        <f>IF(ISNA(VLOOKUP($B387,'[1]1718  Exp_Rev Access'!$F$7:$GK$318,$GT$2,FALSE)),"",VLOOKUP($B387,'[1]1718  Exp_Rev Access'!$F$7:$GK$318,$GT$2,FALSE))</f>
        <v>0</v>
      </c>
      <c r="GU387" s="56">
        <f t="shared" si="982"/>
        <v>2210.35</v>
      </c>
      <c r="GV387" s="92">
        <f t="shared" si="983"/>
        <v>5.0068853139252308E-4</v>
      </c>
      <c r="GW387" s="96">
        <f t="shared" si="984"/>
        <v>8.6318194243761468</v>
      </c>
    </row>
    <row r="388" spans="1:222" s="97" customFormat="1" x14ac:dyDescent="0.3">
      <c r="A388" s="98"/>
      <c r="B388" s="99"/>
      <c r="C388" s="82" t="s">
        <v>185</v>
      </c>
      <c r="D388" s="100">
        <f>SUM(D381:D387)</f>
        <v>8792.66</v>
      </c>
      <c r="E388" s="112">
        <f>SUM(E381:E387)</f>
        <v>118759328.23</v>
      </c>
      <c r="F388" s="113">
        <f t="shared" si="966"/>
        <v>118759328.22999999</v>
      </c>
      <c r="G388" s="113">
        <f t="shared" si="993"/>
        <v>0</v>
      </c>
      <c r="H388" s="113">
        <f>SUM(H381:H387)</f>
        <v>18788443.91</v>
      </c>
      <c r="I388" s="113">
        <f t="shared" ref="I388:M388" si="994">SUM(I381:I387)</f>
        <v>269.33</v>
      </c>
      <c r="J388" s="113">
        <f t="shared" si="994"/>
        <v>0</v>
      </c>
      <c r="K388" s="113">
        <f t="shared" si="994"/>
        <v>546.68000000000006</v>
      </c>
      <c r="L388" s="113">
        <f t="shared" si="994"/>
        <v>0</v>
      </c>
      <c r="M388" s="113">
        <f t="shared" si="994"/>
        <v>0</v>
      </c>
      <c r="N388" s="102">
        <f t="shared" si="968"/>
        <v>18789259.919999998</v>
      </c>
      <c r="O388" s="58">
        <f t="shared" si="969"/>
        <v>0.15821291851374425</v>
      </c>
      <c r="P388" s="102">
        <f t="shared" si="970"/>
        <v>2136.9255629127019</v>
      </c>
      <c r="Q388" s="103">
        <f>SUM(Q381:Q387)</f>
        <v>37750.949999999997</v>
      </c>
      <c r="R388" s="103">
        <f t="shared" ref="R388:AL388" si="995">SUM(R381:R387)</f>
        <v>0</v>
      </c>
      <c r="S388" s="103">
        <f t="shared" si="995"/>
        <v>0</v>
      </c>
      <c r="T388" s="103">
        <f t="shared" si="995"/>
        <v>0</v>
      </c>
      <c r="U388" s="103">
        <f t="shared" si="995"/>
        <v>0</v>
      </c>
      <c r="V388" s="103">
        <f t="shared" si="995"/>
        <v>0</v>
      </c>
      <c r="W388" s="103">
        <f t="shared" si="995"/>
        <v>0</v>
      </c>
      <c r="X388" s="103">
        <f t="shared" si="995"/>
        <v>18461.240000000002</v>
      </c>
      <c r="Y388" s="103">
        <f t="shared" si="995"/>
        <v>110456.20000000001</v>
      </c>
      <c r="Z388" s="103">
        <f t="shared" si="995"/>
        <v>30266.1</v>
      </c>
      <c r="AA388" s="103">
        <f t="shared" si="995"/>
        <v>15437.63</v>
      </c>
      <c r="AB388" s="103">
        <f t="shared" si="995"/>
        <v>0</v>
      </c>
      <c r="AC388" s="103">
        <f t="shared" si="995"/>
        <v>71855.19</v>
      </c>
      <c r="AD388" s="103">
        <f t="shared" si="995"/>
        <v>618258.30000000005</v>
      </c>
      <c r="AE388" s="103">
        <f t="shared" si="995"/>
        <v>198837.86</v>
      </c>
      <c r="AF388" s="103">
        <f t="shared" si="995"/>
        <v>0</v>
      </c>
      <c r="AG388" s="103">
        <f t="shared" si="995"/>
        <v>241886.38</v>
      </c>
      <c r="AH388" s="103">
        <f t="shared" si="995"/>
        <v>12821</v>
      </c>
      <c r="AI388" s="103">
        <f t="shared" si="995"/>
        <v>93608.93</v>
      </c>
      <c r="AJ388" s="103">
        <f t="shared" si="995"/>
        <v>18807.010000000002</v>
      </c>
      <c r="AK388" s="103">
        <f t="shared" si="995"/>
        <v>458879.01</v>
      </c>
      <c r="AL388" s="103">
        <f t="shared" si="995"/>
        <v>40408.340000000004</v>
      </c>
      <c r="AM388" s="102">
        <f t="shared" si="971"/>
        <v>1967734.1400000001</v>
      </c>
      <c r="AN388" s="61">
        <f t="shared" si="972"/>
        <v>1.6569091197527735E-2</v>
      </c>
      <c r="AO388" s="59">
        <f t="shared" si="973"/>
        <v>223.79281582592756</v>
      </c>
      <c r="AP388" s="103">
        <f>SUM(AP381:AP387)</f>
        <v>61377132.769999996</v>
      </c>
      <c r="AQ388" s="103">
        <f t="shared" ref="AQ388:AT388" si="996">SUM(AQ381:AQ387)</f>
        <v>2323467.71</v>
      </c>
      <c r="AR388" s="103">
        <f t="shared" si="996"/>
        <v>5716853.6899999995</v>
      </c>
      <c r="AS388" s="103">
        <f t="shared" si="996"/>
        <v>0</v>
      </c>
      <c r="AT388" s="103">
        <f t="shared" si="996"/>
        <v>48589.75</v>
      </c>
      <c r="AU388" s="102">
        <f t="shared" si="974"/>
        <v>69466043.920000002</v>
      </c>
      <c r="AV388" s="64">
        <f t="shared" si="975"/>
        <v>0.58493126355064762</v>
      </c>
      <c r="AW388" s="102">
        <f t="shared" si="976"/>
        <v>7900.4583277415486</v>
      </c>
      <c r="AX388" s="90">
        <f>SUM(AX381:AX387)</f>
        <v>131591.88</v>
      </c>
      <c r="AY388" s="90">
        <f t="shared" ref="AY388:BU388" si="997">SUM(AY381:AY387)</f>
        <v>7780266.7199999988</v>
      </c>
      <c r="AZ388" s="90">
        <f t="shared" si="997"/>
        <v>523513.59999999992</v>
      </c>
      <c r="BA388" s="90">
        <f t="shared" si="997"/>
        <v>0</v>
      </c>
      <c r="BB388" s="90">
        <f t="shared" si="997"/>
        <v>0</v>
      </c>
      <c r="BC388" s="90">
        <f t="shared" si="997"/>
        <v>3789836.75</v>
      </c>
      <c r="BD388" s="90">
        <f t="shared" si="997"/>
        <v>0</v>
      </c>
      <c r="BE388" s="90">
        <f t="shared" si="997"/>
        <v>517158.04000000004</v>
      </c>
      <c r="BF388" s="90">
        <f t="shared" si="997"/>
        <v>0</v>
      </c>
      <c r="BG388" s="90">
        <f t="shared" si="997"/>
        <v>1631475.6999999997</v>
      </c>
      <c r="BH388" s="90">
        <f t="shared" si="997"/>
        <v>192426.87</v>
      </c>
      <c r="BI388" s="90">
        <f t="shared" si="997"/>
        <v>0</v>
      </c>
      <c r="BJ388" s="90">
        <f t="shared" si="997"/>
        <v>66449.540000000008</v>
      </c>
      <c r="BK388" s="90">
        <f t="shared" si="997"/>
        <v>2751204.1</v>
      </c>
      <c r="BL388" s="90">
        <f t="shared" si="997"/>
        <v>755053.61</v>
      </c>
      <c r="BM388" s="90">
        <f t="shared" si="997"/>
        <v>0</v>
      </c>
      <c r="BN388" s="90">
        <f t="shared" si="997"/>
        <v>0</v>
      </c>
      <c r="BO388" s="90">
        <f t="shared" si="997"/>
        <v>0</v>
      </c>
      <c r="BP388" s="90">
        <f t="shared" si="997"/>
        <v>0</v>
      </c>
      <c r="BQ388" s="90">
        <f t="shared" si="997"/>
        <v>0</v>
      </c>
      <c r="BR388" s="90">
        <f t="shared" si="997"/>
        <v>0</v>
      </c>
      <c r="BS388" s="90">
        <f t="shared" si="997"/>
        <v>0</v>
      </c>
      <c r="BT388" s="90">
        <f t="shared" si="997"/>
        <v>0</v>
      </c>
      <c r="BU388" s="90">
        <f t="shared" si="997"/>
        <v>0</v>
      </c>
      <c r="BV388" s="56">
        <f t="shared" si="893"/>
        <v>18138976.809999995</v>
      </c>
      <c r="BW388" s="61">
        <f t="shared" si="977"/>
        <v>0.15273728034963638</v>
      </c>
      <c r="BX388" s="59">
        <f t="shared" si="978"/>
        <v>2062.9680676837265</v>
      </c>
      <c r="BY388" s="103">
        <f>SUM(BY381:BY387)</f>
        <v>97804.09</v>
      </c>
      <c r="BZ388" s="103">
        <f t="shared" ref="BZ388:CD388" si="998">SUM(BZ381:BZ387)</f>
        <v>0</v>
      </c>
      <c r="CA388" s="103">
        <f t="shared" si="998"/>
        <v>0</v>
      </c>
      <c r="CB388" s="103">
        <f t="shared" si="998"/>
        <v>0</v>
      </c>
      <c r="CC388" s="103">
        <f t="shared" si="998"/>
        <v>1167.72</v>
      </c>
      <c r="CD388" s="103">
        <f t="shared" si="998"/>
        <v>0</v>
      </c>
      <c r="CE388" s="102">
        <f t="shared" si="881"/>
        <v>98971.81</v>
      </c>
      <c r="CF388" s="61">
        <f t="shared" si="896"/>
        <v>8.3338135601712302E-4</v>
      </c>
      <c r="CG388" s="62">
        <f t="shared" si="897"/>
        <v>11.256185272716106</v>
      </c>
      <c r="CH388" s="103">
        <f>SUM(CH381:CH387)</f>
        <v>0</v>
      </c>
      <c r="CI388" s="103">
        <f t="shared" ref="CI388:ET388" si="999">SUM(CI381:CI387)</f>
        <v>0</v>
      </c>
      <c r="CJ388" s="103">
        <f t="shared" si="999"/>
        <v>0</v>
      </c>
      <c r="CK388" s="103">
        <f t="shared" si="999"/>
        <v>0</v>
      </c>
      <c r="CL388" s="103">
        <f t="shared" si="999"/>
        <v>0</v>
      </c>
      <c r="CM388" s="103">
        <f t="shared" si="999"/>
        <v>0</v>
      </c>
      <c r="CN388" s="103">
        <f t="shared" si="999"/>
        <v>0</v>
      </c>
      <c r="CO388" s="103">
        <f t="shared" si="999"/>
        <v>0</v>
      </c>
      <c r="CP388" s="103">
        <f t="shared" si="999"/>
        <v>0</v>
      </c>
      <c r="CQ388" s="103">
        <f t="shared" si="999"/>
        <v>1823345.26</v>
      </c>
      <c r="CR388" s="103">
        <f t="shared" si="999"/>
        <v>0</v>
      </c>
      <c r="CS388" s="103">
        <f t="shared" si="999"/>
        <v>77822.649999999994</v>
      </c>
      <c r="CT388" s="103">
        <f t="shared" si="999"/>
        <v>0</v>
      </c>
      <c r="CU388" s="103">
        <f t="shared" si="999"/>
        <v>2080017.71</v>
      </c>
      <c r="CV388" s="103">
        <f t="shared" si="999"/>
        <v>1416061.7</v>
      </c>
      <c r="CW388" s="103">
        <f t="shared" si="999"/>
        <v>0</v>
      </c>
      <c r="CX388" s="103">
        <f t="shared" si="999"/>
        <v>0</v>
      </c>
      <c r="CY388" s="103">
        <f t="shared" si="999"/>
        <v>0</v>
      </c>
      <c r="CZ388" s="103">
        <f t="shared" si="999"/>
        <v>0</v>
      </c>
      <c r="DA388" s="103">
        <f t="shared" si="999"/>
        <v>0</v>
      </c>
      <c r="DB388" s="103">
        <f t="shared" si="999"/>
        <v>153289.82999999999</v>
      </c>
      <c r="DC388" s="103">
        <f t="shared" si="999"/>
        <v>0</v>
      </c>
      <c r="DD388" s="103">
        <f t="shared" si="999"/>
        <v>0</v>
      </c>
      <c r="DE388" s="103">
        <f t="shared" si="999"/>
        <v>0</v>
      </c>
      <c r="DF388" s="103">
        <f t="shared" si="999"/>
        <v>0</v>
      </c>
      <c r="DG388" s="103">
        <f t="shared" si="999"/>
        <v>104360.33</v>
      </c>
      <c r="DH388" s="103">
        <f t="shared" si="999"/>
        <v>4794.84</v>
      </c>
      <c r="DI388" s="103">
        <f t="shared" si="999"/>
        <v>2668129.8400000003</v>
      </c>
      <c r="DJ388" s="103">
        <f t="shared" si="999"/>
        <v>0</v>
      </c>
      <c r="DK388" s="103">
        <f t="shared" si="999"/>
        <v>0</v>
      </c>
      <c r="DL388" s="103">
        <f t="shared" si="999"/>
        <v>0</v>
      </c>
      <c r="DM388" s="103">
        <f t="shared" si="999"/>
        <v>0</v>
      </c>
      <c r="DN388" s="103">
        <f t="shared" si="999"/>
        <v>0</v>
      </c>
      <c r="DO388" s="103">
        <f t="shared" si="999"/>
        <v>0</v>
      </c>
      <c r="DP388" s="103">
        <f t="shared" si="999"/>
        <v>0</v>
      </c>
      <c r="DQ388" s="103">
        <f t="shared" si="999"/>
        <v>0</v>
      </c>
      <c r="DR388" s="103">
        <f t="shared" si="999"/>
        <v>0</v>
      </c>
      <c r="DS388" s="103">
        <f t="shared" si="999"/>
        <v>0</v>
      </c>
      <c r="DT388" s="103">
        <f t="shared" si="999"/>
        <v>0</v>
      </c>
      <c r="DU388" s="103">
        <f t="shared" si="999"/>
        <v>0</v>
      </c>
      <c r="DV388" s="103">
        <f t="shared" si="999"/>
        <v>0</v>
      </c>
      <c r="DW388" s="103">
        <f t="shared" si="999"/>
        <v>0</v>
      </c>
      <c r="DX388" s="103">
        <f t="shared" si="999"/>
        <v>0</v>
      </c>
      <c r="DY388" s="103">
        <f t="shared" si="999"/>
        <v>6157.45</v>
      </c>
      <c r="DZ388" s="103">
        <f t="shared" si="999"/>
        <v>0</v>
      </c>
      <c r="EA388" s="103">
        <f t="shared" si="999"/>
        <v>0</v>
      </c>
      <c r="EB388" s="103">
        <f t="shared" si="999"/>
        <v>0</v>
      </c>
      <c r="EC388" s="103">
        <f t="shared" si="999"/>
        <v>1083649.06</v>
      </c>
      <c r="ED388" s="103">
        <f t="shared" si="999"/>
        <v>0</v>
      </c>
      <c r="EE388" s="103">
        <f t="shared" si="999"/>
        <v>0</v>
      </c>
      <c r="EF388" s="103">
        <f t="shared" si="999"/>
        <v>0</v>
      </c>
      <c r="EG388" s="103">
        <f t="shared" si="999"/>
        <v>0</v>
      </c>
      <c r="EH388" s="103">
        <f t="shared" si="999"/>
        <v>0</v>
      </c>
      <c r="EI388" s="103">
        <f t="shared" si="999"/>
        <v>0</v>
      </c>
      <c r="EJ388" s="103">
        <f t="shared" si="999"/>
        <v>0</v>
      </c>
      <c r="EK388" s="103">
        <f t="shared" si="999"/>
        <v>0</v>
      </c>
      <c r="EL388" s="103">
        <f t="shared" si="999"/>
        <v>0</v>
      </c>
      <c r="EM388" s="103">
        <f t="shared" si="999"/>
        <v>0</v>
      </c>
      <c r="EN388" s="103">
        <f t="shared" si="999"/>
        <v>26777.37</v>
      </c>
      <c r="EO388" s="103">
        <f t="shared" si="999"/>
        <v>0</v>
      </c>
      <c r="EP388" s="103">
        <f t="shared" si="999"/>
        <v>0</v>
      </c>
      <c r="EQ388" s="103">
        <f t="shared" si="999"/>
        <v>0</v>
      </c>
      <c r="ER388" s="103">
        <f t="shared" si="999"/>
        <v>0</v>
      </c>
      <c r="ES388" s="103">
        <f t="shared" si="999"/>
        <v>0</v>
      </c>
      <c r="ET388" s="103">
        <f t="shared" si="999"/>
        <v>0</v>
      </c>
      <c r="EU388" s="103">
        <f t="shared" ref="EU388:FR388" si="1000">SUM(EU381:EU387)</f>
        <v>0</v>
      </c>
      <c r="EV388" s="103">
        <f t="shared" si="1000"/>
        <v>179398.40000000002</v>
      </c>
      <c r="EW388" s="103">
        <f t="shared" si="1000"/>
        <v>0</v>
      </c>
      <c r="EX388" s="103">
        <f t="shared" si="1000"/>
        <v>0</v>
      </c>
      <c r="EY388" s="103">
        <f t="shared" si="1000"/>
        <v>0</v>
      </c>
      <c r="EZ388" s="103">
        <f t="shared" si="1000"/>
        <v>0</v>
      </c>
      <c r="FA388" s="103">
        <f t="shared" si="1000"/>
        <v>0</v>
      </c>
      <c r="FB388" s="103">
        <f t="shared" si="1000"/>
        <v>0</v>
      </c>
      <c r="FC388" s="103">
        <f t="shared" si="1000"/>
        <v>0</v>
      </c>
      <c r="FD388" s="103">
        <f t="shared" si="1000"/>
        <v>0</v>
      </c>
      <c r="FE388" s="103">
        <f t="shared" si="1000"/>
        <v>0</v>
      </c>
      <c r="FF388" s="103">
        <f t="shared" si="1000"/>
        <v>0</v>
      </c>
      <c r="FG388" s="103">
        <f t="shared" si="1000"/>
        <v>0</v>
      </c>
      <c r="FH388" s="103">
        <f t="shared" si="1000"/>
        <v>0</v>
      </c>
      <c r="FI388" s="103">
        <f t="shared" si="1000"/>
        <v>0</v>
      </c>
      <c r="FJ388" s="103">
        <f t="shared" si="1000"/>
        <v>0</v>
      </c>
      <c r="FK388" s="103">
        <f t="shared" si="1000"/>
        <v>0</v>
      </c>
      <c r="FL388" s="103">
        <f t="shared" si="1000"/>
        <v>0</v>
      </c>
      <c r="FM388" s="103">
        <f t="shared" si="1000"/>
        <v>0</v>
      </c>
      <c r="FN388" s="103">
        <f t="shared" si="1000"/>
        <v>0</v>
      </c>
      <c r="FO388" s="103">
        <f t="shared" si="1000"/>
        <v>0</v>
      </c>
      <c r="FP388" s="103">
        <f t="shared" si="1000"/>
        <v>1200</v>
      </c>
      <c r="FQ388" s="103">
        <f t="shared" si="1000"/>
        <v>0</v>
      </c>
      <c r="FR388" s="103">
        <f t="shared" si="1000"/>
        <v>333327.35999999999</v>
      </c>
      <c r="FS388" s="102">
        <f t="shared" si="979"/>
        <v>9958331.7999999989</v>
      </c>
      <c r="FT388" s="61">
        <f t="shared" si="980"/>
        <v>8.3853049258697368E-2</v>
      </c>
      <c r="FU388" s="115">
        <f t="shared" si="981"/>
        <v>1132.5732827153556</v>
      </c>
      <c r="FV388" s="134">
        <f>SUM(FV381:FV387)</f>
        <v>0</v>
      </c>
      <c r="FW388" s="134">
        <f t="shared" ref="FW388:GT388" si="1001">SUM(FW381:FW387)</f>
        <v>0</v>
      </c>
      <c r="FX388" s="134">
        <f t="shared" si="1001"/>
        <v>0</v>
      </c>
      <c r="FY388" s="134">
        <f t="shared" si="1001"/>
        <v>0</v>
      </c>
      <c r="FZ388" s="134">
        <f t="shared" si="1001"/>
        <v>0</v>
      </c>
      <c r="GA388" s="134">
        <f t="shared" si="1001"/>
        <v>32647</v>
      </c>
      <c r="GB388" s="134">
        <f t="shared" si="1001"/>
        <v>0</v>
      </c>
      <c r="GC388" s="134">
        <f t="shared" si="1001"/>
        <v>0</v>
      </c>
      <c r="GD388" s="134">
        <f t="shared" si="1001"/>
        <v>0</v>
      </c>
      <c r="GE388" s="134">
        <f t="shared" si="1001"/>
        <v>138404.07</v>
      </c>
      <c r="GF388" s="134">
        <f t="shared" si="1001"/>
        <v>31647.33</v>
      </c>
      <c r="GG388" s="134">
        <f t="shared" si="1001"/>
        <v>0</v>
      </c>
      <c r="GH388" s="134">
        <f t="shared" si="1001"/>
        <v>0</v>
      </c>
      <c r="GI388" s="134">
        <f t="shared" si="1001"/>
        <v>0</v>
      </c>
      <c r="GJ388" s="134">
        <f t="shared" si="1001"/>
        <v>0</v>
      </c>
      <c r="GK388" s="134">
        <f t="shared" si="1001"/>
        <v>63869.939999999995</v>
      </c>
      <c r="GL388" s="134">
        <f t="shared" si="1001"/>
        <v>73441.490000000005</v>
      </c>
      <c r="GM388" s="134">
        <f t="shared" si="1001"/>
        <v>0</v>
      </c>
      <c r="GN388" s="134">
        <f t="shared" si="1001"/>
        <v>0</v>
      </c>
      <c r="GO388" s="134">
        <f t="shared" si="1001"/>
        <v>0</v>
      </c>
      <c r="GP388" s="134">
        <f t="shared" si="1001"/>
        <v>0</v>
      </c>
      <c r="GQ388" s="134">
        <f t="shared" si="1001"/>
        <v>0</v>
      </c>
      <c r="GR388" s="134">
        <f t="shared" si="1001"/>
        <v>0</v>
      </c>
      <c r="GS388" s="134">
        <f t="shared" si="1001"/>
        <v>0</v>
      </c>
      <c r="GT388" s="134">
        <f t="shared" si="1001"/>
        <v>0</v>
      </c>
      <c r="GU388" s="102">
        <f t="shared" si="982"/>
        <v>340009.83</v>
      </c>
      <c r="GV388" s="61">
        <f t="shared" si="983"/>
        <v>2.8630157737294234E-3</v>
      </c>
      <c r="GW388" s="65">
        <f t="shared" si="984"/>
        <v>38.669734756035147</v>
      </c>
    </row>
    <row r="389" spans="1:222" x14ac:dyDescent="0.3">
      <c r="A389" s="73"/>
      <c r="B389" s="88"/>
      <c r="C389" s="89"/>
      <c r="D389" s="124"/>
      <c r="E389" s="76"/>
      <c r="F389" s="70"/>
      <c r="G389" s="70"/>
      <c r="H389" s="70"/>
      <c r="I389" s="90"/>
      <c r="J389" s="90"/>
      <c r="K389" s="90"/>
      <c r="L389" s="90"/>
      <c r="M389" s="90"/>
      <c r="N389" s="77"/>
      <c r="O389" s="92"/>
      <c r="P389" s="77"/>
      <c r="Q389" s="90" t="str">
        <f>IF(ISNA(VLOOKUP($B389,'[1]1718  Exp_Rev Access'!$F$7:$GK$318,10,FALSE)),"",VLOOKUP($B389,'[1]1718  Exp_Rev Access'!$F$7:$GK$318,10,FALSE))</f>
        <v/>
      </c>
      <c r="R389" s="90" t="str">
        <f>IF(ISNA(VLOOKUP($B389,'[1]1718  Exp_Rev Access'!$F$7:$GK$318,11,FALSE)),"",VLOOKUP($B389,'[1]1718  Exp_Rev Access'!$F$7:$GK$318,11,FALSE))</f>
        <v/>
      </c>
      <c r="S389" s="90" t="str">
        <f>IF(ISNA(VLOOKUP($B389,'[1]1718  Exp_Rev Access'!$F$7:$GK$318,12,FALSE)),"",VLOOKUP($B389,'[1]1718  Exp_Rev Access'!$F$7:$GK$318,12,FALSE))</f>
        <v/>
      </c>
      <c r="T389" s="90" t="str">
        <f>IF(ISNA(VLOOKUP($B389,'[1]1718  Exp_Rev Access'!$F$7:$GK$318,13,FALSE)),"",VLOOKUP($B389,'[1]1718  Exp_Rev Access'!$F$7:$GK$318,13,FALSE))</f>
        <v/>
      </c>
      <c r="U389" s="90" t="str">
        <f>IF(ISNA(VLOOKUP($B389,'[1]1718  Exp_Rev Access'!$F$7:$GK$318,14,FALSE)),"",VLOOKUP($B389,'[1]1718  Exp_Rev Access'!$F$7:$GK$318,14,FALSE))</f>
        <v/>
      </c>
      <c r="V389" s="90" t="str">
        <f>IF(ISNA(VLOOKUP($B389,'[1]1718  Exp_Rev Access'!$F$7:$GK$318,15,FALSE)),"",VLOOKUP($B389,'[1]1718  Exp_Rev Access'!$F$7:$GK$318,15,FALSE))</f>
        <v/>
      </c>
      <c r="W389" s="90" t="str">
        <f>IF(ISNA(VLOOKUP($B389,'[1]1718  Exp_Rev Access'!$F$7:$GK$318,16,FALSE)),"",VLOOKUP($B389,'[1]1718  Exp_Rev Access'!$F$7:$GK$318,16,FALSE))</f>
        <v/>
      </c>
      <c r="X389" s="90" t="str">
        <f>IF(ISNA(VLOOKUP($B389,'[1]1718  Exp_Rev Access'!$F$7:$GK$318,17,FALSE)),"",VLOOKUP($B389,'[1]1718  Exp_Rev Access'!$F$7:$GK$318,17,FALSE))</f>
        <v/>
      </c>
      <c r="Y389" s="90" t="str">
        <f>IF(ISNA(VLOOKUP($B389,'[1]1718  Exp_Rev Access'!$F$7:$GK$318,18,FALSE)),"",VLOOKUP($B389,'[1]1718  Exp_Rev Access'!$F$7:$GK$318,18,FALSE))</f>
        <v/>
      </c>
      <c r="Z389" s="90" t="str">
        <f>IF(ISNA(VLOOKUP($B389,'[1]1718  Exp_Rev Access'!$F$7:$GK$318,19,FALSE)),"",VLOOKUP($B389,'[1]1718  Exp_Rev Access'!$F$7:$GK$318,19,FALSE))</f>
        <v/>
      </c>
      <c r="AA389" s="90" t="str">
        <f>IF(ISNA(VLOOKUP($B389,'[1]1718  Exp_Rev Access'!$F$7:$GK$318,20,FALSE)),"",VLOOKUP($B389,'[1]1718  Exp_Rev Access'!$F$7:$GK$318,20,FALSE))</f>
        <v/>
      </c>
      <c r="AB389" s="90" t="str">
        <f>IF(ISNA(VLOOKUP($B389,'[1]1718  Exp_Rev Access'!$F$7:$GK$318,21,FALSE)),"",VLOOKUP($B389,'[1]1718  Exp_Rev Access'!$F$7:$GK$318,21,FALSE))</f>
        <v/>
      </c>
      <c r="AC389" s="90" t="str">
        <f>IF(ISNA(VLOOKUP($B389,'[1]1718  Exp_Rev Access'!$F$7:$GK$318,22,FALSE)),"",VLOOKUP($B389,'[1]1718  Exp_Rev Access'!$F$7:$GK$318,22,FALSE))</f>
        <v/>
      </c>
      <c r="AD389" s="90" t="str">
        <f>IF(ISNA(VLOOKUP($B389,'[1]1718  Exp_Rev Access'!$F$7:$GK$318,23,FALSE)),"",VLOOKUP($B389,'[1]1718  Exp_Rev Access'!$F$7:$GK$318,23,FALSE))</f>
        <v/>
      </c>
      <c r="AE389" s="90" t="str">
        <f>IF(ISNA(VLOOKUP($B389,'[1]1718  Exp_Rev Access'!$F$7:$GK$318,24,FALSE)),"",VLOOKUP($B389,'[1]1718  Exp_Rev Access'!$F$7:$GK$318,24,FALSE))</f>
        <v/>
      </c>
      <c r="AF389" s="90" t="str">
        <f>IF(ISNA(VLOOKUP($B389,'[1]1718  Exp_Rev Access'!$F$7:$GK$318,25,FALSE)),"",VLOOKUP($B389,'[1]1718  Exp_Rev Access'!$F$7:$GK$318,25,FALSE))</f>
        <v/>
      </c>
      <c r="AG389" s="90" t="str">
        <f>IF(ISNA(VLOOKUP($B389,'[1]1718  Exp_Rev Access'!$F$7:$GK$318,26,FALSE)),"",VLOOKUP($B389,'[1]1718  Exp_Rev Access'!$F$7:$GK$318,26,FALSE))</f>
        <v/>
      </c>
      <c r="AH389" s="90" t="str">
        <f>IF(ISNA(VLOOKUP($B389,'[1]1718  Exp_Rev Access'!$F$7:$GK$318,27,FALSE)),"",VLOOKUP($B389,'[1]1718  Exp_Rev Access'!$F$7:$GK$318,27,FALSE))</f>
        <v/>
      </c>
      <c r="AI389" s="90" t="str">
        <f>IF(ISNA(VLOOKUP($B389,'[1]1718  Exp_Rev Access'!$F$7:$GK$318,28,FALSE)),"",VLOOKUP($B389,'[1]1718  Exp_Rev Access'!$F$7:$GK$318,28,FALSE))</f>
        <v/>
      </c>
      <c r="AJ389" s="90" t="str">
        <f>IF(ISNA(VLOOKUP($B389,'[1]1718  Exp_Rev Access'!$F$7:$GK$318,29,FALSE)),"",VLOOKUP($B389,'[1]1718  Exp_Rev Access'!$F$7:$GK$318,29,FALSE))</f>
        <v/>
      </c>
      <c r="AK389" s="90" t="str">
        <f>IF(ISNA(VLOOKUP($B389,'[1]1718  Exp_Rev Access'!$F$7:$GK$318,30,FALSE)),"",VLOOKUP($B389,'[1]1718  Exp_Rev Access'!$F$7:$GK$318,30,FALSE))</f>
        <v/>
      </c>
      <c r="AL389" s="90" t="str">
        <f>IF(ISNA(VLOOKUP($B389,'[1]1718  Exp_Rev Access'!$F$7:$GK$318,31,FALSE)),"",VLOOKUP($B389,'[1]1718  Exp_Rev Access'!$F$7:$GK$318,31,FALSE))</f>
        <v/>
      </c>
      <c r="AM389" s="77"/>
      <c r="AN389" s="92"/>
      <c r="AO389" s="77"/>
      <c r="AP389" s="90" t="str">
        <f>IF(ISNA(VLOOKUP($B389,'[1]1718  Exp_Rev Access'!$F$7:$GK$318,33,FALSE)),"",VLOOKUP($B389,'[1]1718  Exp_Rev Access'!$F$7:$GK$318,33,FALSE))</f>
        <v/>
      </c>
      <c r="AQ389" s="90" t="str">
        <f>IF(ISNA(VLOOKUP($B389,'[1]1718  Exp_Rev Access'!$F$7:$GK$318,34,FALSE)),"",VLOOKUP($B389,'[1]1718  Exp_Rev Access'!$F$7:$GK$318,34,FALSE))</f>
        <v/>
      </c>
      <c r="AR389" s="90" t="str">
        <f>IF(ISNA(VLOOKUP($B389,'[1]1718  Exp_Rev Access'!$F$7:$GK$318,35,FALSE)),"",VLOOKUP($B389,'[1]1718  Exp_Rev Access'!$F$7:$GK$318,35,FALSE))</f>
        <v/>
      </c>
      <c r="AS389" s="90" t="str">
        <f>IF(ISNA(VLOOKUP($B389,'[1]1718  Exp_Rev Access'!$F$7:$GK$318,36,FALSE)),"",VLOOKUP($B389,'[1]1718  Exp_Rev Access'!$F$7:$GK$318,36,FALSE))</f>
        <v/>
      </c>
      <c r="AT389" s="90" t="str">
        <f>IF(ISNA(VLOOKUP($B389,'[1]1718  Exp_Rev Access'!$F$7:$GK$318,37,FALSE)),"",VLOOKUP($B389,'[1]1718  Exp_Rev Access'!$F$7:$GK$318,37,FALSE))</f>
        <v/>
      </c>
      <c r="AU389" s="77"/>
      <c r="AV389" s="92"/>
      <c r="AW389" s="77"/>
      <c r="AX389" s="90" t="str">
        <f>IF(ISNA(VLOOKUP($B389,'[1]1718  Exp_Rev Access'!$F$7:$GK$318,39,FALSE)),"",VLOOKUP($B389,'[1]1718  Exp_Rev Access'!$F$7:$GK$318,39,FALSE))</f>
        <v/>
      </c>
      <c r="AY389" s="90" t="str">
        <f>IF(ISNA(VLOOKUP($B389,'[1]1718  Exp_Rev Access'!$F$7:$GK$318,40,FALSE)),"",VLOOKUP($B389,'[1]1718  Exp_Rev Access'!$F$7:$GK$318,40,FALSE))</f>
        <v/>
      </c>
      <c r="AZ389" s="90" t="str">
        <f>IF(ISNA(VLOOKUP($B389,'[1]1718  Exp_Rev Access'!$F$7:$GK$318,41,FALSE)),"",VLOOKUP($B389,'[1]1718  Exp_Rev Access'!$F$7:$GK$318,41,FALSE))</f>
        <v/>
      </c>
      <c r="BA389" s="90" t="str">
        <f>IF(ISNA(VLOOKUP($B389,'[1]1718  Exp_Rev Access'!$F$7:$GK$318,42,FALSE)),"",VLOOKUP($B389,'[1]1718  Exp_Rev Access'!$F$7:$GK$318,42,FALSE))</f>
        <v/>
      </c>
      <c r="BB389" s="90" t="str">
        <f>IF(ISNA(VLOOKUP($B389,'[1]1718  Exp_Rev Access'!$F$7:$GK$318,43,FALSE)),"",VLOOKUP($B389,'[1]1718  Exp_Rev Access'!$F$7:$GK$318,43,FALSE))</f>
        <v/>
      </c>
      <c r="BC389" s="90" t="str">
        <f>IF(ISNA(VLOOKUP($B389,'[1]1718  Exp_Rev Access'!$F$7:$GK$318,44,FALSE)),"",VLOOKUP($B389,'[1]1718  Exp_Rev Access'!$F$7:$GK$318,44,FALSE))</f>
        <v/>
      </c>
      <c r="BD389" s="90" t="str">
        <f>IF(ISNA(VLOOKUP($B389,'[1]1718  Exp_Rev Access'!$F$7:$GK$318,45,FALSE)),"",VLOOKUP($B389,'[1]1718  Exp_Rev Access'!$F$7:$GK$318,45,FALSE))</f>
        <v/>
      </c>
      <c r="BE389" s="90" t="str">
        <f>IF(ISNA(VLOOKUP($B389,'[1]1718  Exp_Rev Access'!$F$7:$GK$318,46,FALSE)),"",VLOOKUP($B389,'[1]1718  Exp_Rev Access'!$F$7:$GK$318,46,FALSE))</f>
        <v/>
      </c>
      <c r="BF389" s="90" t="str">
        <f>IF(ISNA(VLOOKUP($B389,'[1]1718  Exp_Rev Access'!$F$7:$GK$318,47,FALSE)),"",VLOOKUP($B389,'[1]1718  Exp_Rev Access'!$F$7:$GK$318,47,FALSE))</f>
        <v/>
      </c>
      <c r="BG389" s="90" t="str">
        <f>IF(ISNA(VLOOKUP($B389,'[1]1718  Exp_Rev Access'!$F$7:$GK$318,48,FALSE)),"",VLOOKUP($B389,'[1]1718  Exp_Rev Access'!$F$7:$GK$318,48,FALSE))</f>
        <v/>
      </c>
      <c r="BH389" s="90" t="str">
        <f>IF(ISNA(VLOOKUP($B389,'[1]1718  Exp_Rev Access'!$F$7:$GK$318,49,FALSE)),"",VLOOKUP($B389,'[1]1718  Exp_Rev Access'!$F$7:$GK$318,49,FALSE))</f>
        <v/>
      </c>
      <c r="BI389" s="90" t="str">
        <f>IF(ISNA(VLOOKUP($B389,'[1]1718  Exp_Rev Access'!$F$7:$GK$318,50,FALSE)),"",VLOOKUP($B389,'[1]1718  Exp_Rev Access'!$F$7:$GK$318,50,FALSE))</f>
        <v/>
      </c>
      <c r="BJ389" s="90" t="str">
        <f>IF(ISNA(VLOOKUP($B389,'[1]1718  Exp_Rev Access'!$F$7:$GK$318,51,FALSE)),"",VLOOKUP($B389,'[1]1718  Exp_Rev Access'!$F$7:$GK$318,51,FALSE))</f>
        <v/>
      </c>
      <c r="BK389" s="90" t="str">
        <f>IF(ISNA(VLOOKUP($B389,'[1]1718  Exp_Rev Access'!$F$7:$GK$318,52,FALSE)),"",VLOOKUP($B389,'[1]1718  Exp_Rev Access'!$F$7:$GK$318,52,FALSE))</f>
        <v/>
      </c>
      <c r="BL389" s="90" t="str">
        <f>IF(ISNA(VLOOKUP($B389,'[1]1718  Exp_Rev Access'!$F$7:$GK$318,53,FALSE)),"",VLOOKUP($B389,'[1]1718  Exp_Rev Access'!$F$7:$GK$318,53,FALSE))</f>
        <v/>
      </c>
      <c r="BM389" s="90" t="str">
        <f>IF(ISNA(VLOOKUP($B389,'[1]1718  Exp_Rev Access'!$F$7:$GK$318,54,FALSE)),"",VLOOKUP($B389,'[1]1718  Exp_Rev Access'!$F$7:$GK$318,54,FALSE))</f>
        <v/>
      </c>
      <c r="BN389" s="90" t="str">
        <f>IF(ISNA(VLOOKUP($B389,'[1]1718  Exp_Rev Access'!$F$7:$GK$318,55,FALSE)),"",VLOOKUP($B389,'[1]1718  Exp_Rev Access'!$F$7:$GK$318,55,FALSE))</f>
        <v/>
      </c>
      <c r="BO389" s="90" t="str">
        <f>IF(ISNA(VLOOKUP($B389,'[1]1718  Exp_Rev Access'!$F$7:$GK$318,56,FALSE)),"",VLOOKUP($B389,'[1]1718  Exp_Rev Access'!$F$7:$GK$318,56,FALSE))</f>
        <v/>
      </c>
      <c r="BP389" s="90" t="str">
        <f>IF(ISNA(VLOOKUP($B389,'[1]1718  Exp_Rev Access'!$F$7:$GK$318,57,FALSE)),"",VLOOKUP($B389,'[1]1718  Exp_Rev Access'!$F$7:$GK$318,57,FALSE))</f>
        <v/>
      </c>
      <c r="BQ389" s="90" t="str">
        <f>IF(ISNA(VLOOKUP($B389,'[1]1718  Exp_Rev Access'!$F$7:$GK$318,58,FALSE)),"",VLOOKUP($B389,'[1]1718  Exp_Rev Access'!$F$7:$GK$318,58,FALSE))</f>
        <v/>
      </c>
      <c r="BR389" s="90" t="str">
        <f>IF(ISNA(VLOOKUP($B389,'[1]1718  Exp_Rev Access'!$F$7:$GK$318,59,FALSE)),"",VLOOKUP($B389,'[1]1718  Exp_Rev Access'!$F$7:$GK$318,59,FALSE))</f>
        <v/>
      </c>
      <c r="BS389" s="90" t="str">
        <f>IF(ISNA(VLOOKUP($B389,'[1]1718  Exp_Rev Access'!$F$7:$GK$318,60,FALSE)),"",VLOOKUP($B389,'[1]1718  Exp_Rev Access'!$F$7:$GK$318,60,FALSE))</f>
        <v/>
      </c>
      <c r="BT389" s="90" t="str">
        <f>IF(ISNA(VLOOKUP($B389,'[1]1718  Exp_Rev Access'!$F$7:$GK$318,61,FALSE)),"",VLOOKUP($B389,'[1]1718  Exp_Rev Access'!$F$7:$GK$318,61,FALSE))</f>
        <v/>
      </c>
      <c r="BU389" s="90" t="str">
        <f>IF(ISNA(VLOOKUP($B389,'[1]1718  Exp_Rev Access'!$F$7:$GK$318,62,FALSE)),"",VLOOKUP($B389,'[1]1718  Exp_Rev Access'!$F$7:$GK$318,62,FALSE))</f>
        <v/>
      </c>
      <c r="BV389" s="56">
        <f t="shared" si="893"/>
        <v>0</v>
      </c>
      <c r="BW389" s="92"/>
      <c r="BX389" s="77"/>
      <c r="BY389" s="90" t="str">
        <f>IF(ISNA(VLOOKUP($B389,'[1]1718  Exp_Rev Access'!$F$7:$GK$318,64,FALSE)),"",VLOOKUP($B389,'[1]1718  Exp_Rev Access'!$F$7:$GK$318,64,FALSE))</f>
        <v/>
      </c>
      <c r="BZ389" s="90" t="str">
        <f>IF(ISNA(VLOOKUP($B389,'[1]1718  Exp_Rev Access'!$F$7:$GK$318,65,FALSE)),"",VLOOKUP($B389,'[1]1718  Exp_Rev Access'!$F$7:$GK$318,65,FALSE))</f>
        <v/>
      </c>
      <c r="CA389" s="90" t="str">
        <f>IF(ISNA(VLOOKUP($B389,'[1]1718  Exp_Rev Access'!$F$7:$GK$318,66,FALSE)),"",VLOOKUP($B389,'[1]1718  Exp_Rev Access'!$F$7:$GK$318,66,FALSE))</f>
        <v/>
      </c>
      <c r="CB389" s="90" t="str">
        <f>IF(ISNA(VLOOKUP($B389,'[1]1718  Exp_Rev Access'!$F$7:$GK$318,67,FALSE)),"",VLOOKUP($B389,'[1]1718  Exp_Rev Access'!$F$7:$GK$318,67,FALSE))</f>
        <v/>
      </c>
      <c r="CC389" s="90" t="str">
        <f>IF(ISNA(VLOOKUP($B389,'[1]1718  Exp_Rev Access'!$F$7:$GK$318,68,FALSE)),"",VLOOKUP($B389,'[1]1718  Exp_Rev Access'!$F$7:$GK$318,68,FALSE))</f>
        <v/>
      </c>
      <c r="CD389" s="90" t="str">
        <f>IF(ISNA(VLOOKUP($B389,'[1]1718  Exp_Rev Access'!$F$7:$GK$318,69,FALSE)),"",VLOOKUP($B389,'[1]1718  Exp_Rev Access'!$F$7:$GK$318,69,FALSE))</f>
        <v/>
      </c>
      <c r="CE389" s="56">
        <f t="shared" si="881"/>
        <v>0</v>
      </c>
      <c r="CF389" s="92"/>
      <c r="CG389" s="78"/>
      <c r="CH389" s="90" t="str">
        <f>IF(ISNA(VLOOKUP($B389,'[1]1718  Exp_Rev Access'!$F$7:$GK$318,$CH$2,FALSE)),"",VLOOKUP($B389,'[1]1718  Exp_Rev Access'!$F$7:$GK$318,$CH$2,FALSE))</f>
        <v/>
      </c>
      <c r="CI389" s="90" t="str">
        <f>IF(ISNA(VLOOKUP($B389,'[1]1718  Exp_Rev Access'!$F$7:$GK$318,$CI$2,FALSE)),"",VLOOKUP($B389,'[1]1718  Exp_Rev Access'!$F$7:$GK$318,$CI$2,FALSE))</f>
        <v/>
      </c>
      <c r="CJ389" s="90" t="str">
        <f>IF(ISNA(VLOOKUP($B389,'[1]1718  Exp_Rev Access'!$F$7:$GK$318,$CJ$2,FALSE)),"",VLOOKUP($B389,'[1]1718  Exp_Rev Access'!$F$7:$GK$318,$CJ$2,FALSE))</f>
        <v/>
      </c>
      <c r="CK389" s="90" t="str">
        <f>IF(ISNA(VLOOKUP($B389,'[1]1718  Exp_Rev Access'!$F$7:$GK$318,$CK$2,FALSE)),"",VLOOKUP($B389,'[1]1718  Exp_Rev Access'!$F$7:$GK$318,$CK$2,FALSE))</f>
        <v/>
      </c>
      <c r="CL389" s="90" t="str">
        <f>IF(ISNA(VLOOKUP($B389,'[1]1718  Exp_Rev Access'!$F$7:$GK$318,$CL$2,FALSE)),"",VLOOKUP($B389,'[1]1718  Exp_Rev Access'!$F$7:$GK$318,$CL$2,FALSE))</f>
        <v/>
      </c>
      <c r="CM389" s="90" t="str">
        <f>IF(ISNA(VLOOKUP($B389,'[1]1718  Exp_Rev Access'!$F$7:$GK$318,$CM$2,FALSE)),"",VLOOKUP($B389,'[1]1718  Exp_Rev Access'!$F$7:$GK$318,$CM$2,FALSE))</f>
        <v/>
      </c>
      <c r="CN389" s="90" t="str">
        <f>IF(ISNA(VLOOKUP($B389,'[1]1718  Exp_Rev Access'!$F$7:$GK$318,$CN$2,FALSE)),"",VLOOKUP($B389,'[1]1718  Exp_Rev Access'!$F$7:$GK$318,$CN$2,FALSE))</f>
        <v/>
      </c>
      <c r="CO389" s="90" t="str">
        <f>IF(ISNA(VLOOKUP($B389,'[1]1718  Exp_Rev Access'!$F$7:$GK$318,$CO$2,FALSE)),"",VLOOKUP($B389,'[1]1718  Exp_Rev Access'!$F$7:$GK$318,$CO$2,FALSE))</f>
        <v/>
      </c>
      <c r="CP389" s="90" t="str">
        <f>IF(ISNA(VLOOKUP($B389,'[1]1718  Exp_Rev Access'!$F$7:$GK$318,$CP$2,FALSE)),"",VLOOKUP($B389,'[1]1718  Exp_Rev Access'!$F$7:$GK$318,$CP$2,FALSE))</f>
        <v/>
      </c>
      <c r="CQ389" s="90" t="str">
        <f>IF(ISNA(VLOOKUP($B389,'[1]1718  Exp_Rev Access'!$F$7:$GK$318,$CQ$2,FALSE)),"",VLOOKUP($B389,'[1]1718  Exp_Rev Access'!$F$7:$GK$318,$CQ$2,FALSE))</f>
        <v/>
      </c>
      <c r="CR389" s="90" t="str">
        <f>IF(ISNA(VLOOKUP($B389,'[1]1718  Exp_Rev Access'!$F$7:$GK$318,$CR$2,FALSE)),"",VLOOKUP($B389,'[1]1718  Exp_Rev Access'!$F$7:$GK$318,$CR$2,FALSE))</f>
        <v/>
      </c>
      <c r="CS389" s="90" t="str">
        <f>IF(ISNA(VLOOKUP($B389,'[1]1718  Exp_Rev Access'!$F$7:$GK$318,$CS$2,FALSE)),"",VLOOKUP($B389,'[1]1718  Exp_Rev Access'!$F$7:$GK$318,$CS$2,FALSE))</f>
        <v/>
      </c>
      <c r="CT389" s="90" t="str">
        <f>IF(ISNA(VLOOKUP($B389,'[1]1718  Exp_Rev Access'!$F$7:$GK$318,$CT$2,FALSE)),"",VLOOKUP($B389,'[1]1718  Exp_Rev Access'!$F$7:$GK$318,$CT$2,FALSE))</f>
        <v/>
      </c>
      <c r="CU389" s="90" t="str">
        <f>IF(ISNA(VLOOKUP($B389,'[1]1718  Exp_Rev Access'!$F$7:$GK$318,$CU$2,FALSE)),"",VLOOKUP($B389,'[1]1718  Exp_Rev Access'!$F$7:$GK$318,$CU$2,FALSE))</f>
        <v/>
      </c>
      <c r="CV389" s="90" t="str">
        <f>IF(ISNA(VLOOKUP($B389,'[1]1718  Exp_Rev Access'!$F$7:$GK$318,$CV$2,FALSE)),"",VLOOKUP($B389,'[1]1718  Exp_Rev Access'!$F$7:$GK$318,$CV$2,FALSE))</f>
        <v/>
      </c>
      <c r="CW389" s="90" t="str">
        <f>IF(ISNA(VLOOKUP($B389,'[1]1718  Exp_Rev Access'!$F$7:$GK$318,$CW$2,FALSE)),"",VLOOKUP($B389,'[1]1718  Exp_Rev Access'!$F$7:$GK$318,$CW$2,FALSE))</f>
        <v/>
      </c>
      <c r="CX389" s="90" t="str">
        <f>IF(ISNA(VLOOKUP($B389,'[1]1718  Exp_Rev Access'!$F$7:$GK$318,$CX$2,FALSE)),"",VLOOKUP($B389,'[1]1718  Exp_Rev Access'!$F$7:$GK$318,$CX$2,FALSE))</f>
        <v/>
      </c>
      <c r="CY389" s="90" t="str">
        <f>IF(ISNA(VLOOKUP($B389,'[1]1718  Exp_Rev Access'!$F$7:$GK$318,$CY$2,FALSE)),"",VLOOKUP($B389,'[1]1718  Exp_Rev Access'!$F$7:$GK$318,$CY$2,FALSE))</f>
        <v/>
      </c>
      <c r="CZ389" s="90" t="str">
        <f>IF(ISNA(VLOOKUP($B389,'[1]1718  Exp_Rev Access'!$F$7:$GK$318,$CZ$2,FALSE)),"",VLOOKUP($B389,'[1]1718  Exp_Rev Access'!$F$7:$GK$318,$CZ$2,FALSE))</f>
        <v/>
      </c>
      <c r="DA389" s="90" t="str">
        <f>IF(ISNA(VLOOKUP($B389,'[1]1718  Exp_Rev Access'!$F$7:$GK$318,$DA$2,FALSE)),"",VLOOKUP($B389,'[1]1718  Exp_Rev Access'!$F$7:$GK$318,$DA$2,FALSE))</f>
        <v/>
      </c>
      <c r="DB389" s="90" t="str">
        <f>IF(ISNA(VLOOKUP($B389,'[1]1718  Exp_Rev Access'!$F$7:$GK$318,$DB$2,FALSE)),"",VLOOKUP($B389,'[1]1718  Exp_Rev Access'!$F$7:$GK$318,$DB$2,FALSE))</f>
        <v/>
      </c>
      <c r="DC389" s="90" t="str">
        <f>IF(ISNA(VLOOKUP($B389,'[1]1718  Exp_Rev Access'!$F$7:$GK$318,$DC$2,FALSE)),"",VLOOKUP($B389,'[1]1718  Exp_Rev Access'!$F$7:$GK$318,$DC$2,FALSE))</f>
        <v/>
      </c>
      <c r="DD389" s="90" t="str">
        <f>IF(ISNA(VLOOKUP($B389,'[1]1718  Exp_Rev Access'!$F$7:$GK$318,$DD$2,FALSE)),"",VLOOKUP($B389,'[1]1718  Exp_Rev Access'!$F$7:$GK$318,$DD$2,FALSE))</f>
        <v/>
      </c>
      <c r="DE389" s="90" t="str">
        <f>IF(ISNA(VLOOKUP($B389,'[1]1718  Exp_Rev Access'!$F$7:$GK$318,$DE$2,FALSE)),"",VLOOKUP($B389,'[1]1718  Exp_Rev Access'!$F$7:$GK$318,$DE$2,FALSE))</f>
        <v/>
      </c>
      <c r="DF389" s="90" t="str">
        <f>IF(ISNA(VLOOKUP($B389,'[1]1718  Exp_Rev Access'!$F$7:$GK$318,$DF$2,FALSE)),"",VLOOKUP($B389,'[1]1718  Exp_Rev Access'!$F$7:$GK$318,$DF$2,FALSE))</f>
        <v/>
      </c>
      <c r="DG389" s="90" t="str">
        <f>IF(ISNA(VLOOKUP($B389,'[1]1718  Exp_Rev Access'!$F$7:$GK$318,$DG$2,FALSE)),"",VLOOKUP($B389,'[1]1718  Exp_Rev Access'!$F$7:$GK$318,$DG$2,FALSE))</f>
        <v/>
      </c>
      <c r="DH389" s="90" t="str">
        <f>IF(ISNA(VLOOKUP($B389,'[1]1718  Exp_Rev Access'!$F$7:$GK$318,$DH$2,FALSE)),"",VLOOKUP($B389,'[1]1718  Exp_Rev Access'!$F$7:$GK$318,$DH$2,FALSE))</f>
        <v/>
      </c>
      <c r="DI389" s="90" t="str">
        <f>IF(ISNA(VLOOKUP($B389,'[1]1718  Exp_Rev Access'!$F$7:$GK$318,$DI$2,FALSE)),"",VLOOKUP($B389,'[1]1718  Exp_Rev Access'!$F$7:$GK$318,$DI$2,FALSE))</f>
        <v/>
      </c>
      <c r="DJ389" s="90" t="str">
        <f>IF(ISNA(VLOOKUP($B389,'[1]1718  Exp_Rev Access'!$F$7:$GK$318,$DJ$2,FALSE)),"",VLOOKUP($B389,'[1]1718  Exp_Rev Access'!$F$7:$GK$318,$DJ$2,FALSE))</f>
        <v/>
      </c>
      <c r="DK389" s="90" t="str">
        <f>IF(ISNA(VLOOKUP($B389,'[1]1718  Exp_Rev Access'!$F$7:$GK$318,$DK$2,FALSE)),"",VLOOKUP($B389,'[1]1718  Exp_Rev Access'!$F$7:$GK$318,$DK$2,FALSE))</f>
        <v/>
      </c>
      <c r="DL389" s="90" t="str">
        <f>IF(ISNA(VLOOKUP($B389,'[1]1718  Exp_Rev Access'!$F$7:$GK$318,$DL$2,FALSE)),"",VLOOKUP($B389,'[1]1718  Exp_Rev Access'!$F$7:$GK$318,$DL$2,FALSE))</f>
        <v/>
      </c>
      <c r="DM389" s="90" t="str">
        <f>IF(ISNA(VLOOKUP($B389,'[1]1718  Exp_Rev Access'!$F$7:$GK$318,$DM$2,FALSE)),"",VLOOKUP($B389,'[1]1718  Exp_Rev Access'!$F$7:$GK$318,$DM$2,FALSE))</f>
        <v/>
      </c>
      <c r="DN389" s="90" t="str">
        <f>IF(ISNA(VLOOKUP($B389,'[1]1718  Exp_Rev Access'!$F$7:$GK$318,$DN$2,FALSE)),"",VLOOKUP($B389,'[1]1718  Exp_Rev Access'!$F$7:$GK$318,$DN$2,FALSE))</f>
        <v/>
      </c>
      <c r="DO389" s="90" t="str">
        <f>IF(ISNA(VLOOKUP($B389,'[1]1718  Exp_Rev Access'!$F$7:$GK$318,$DO$2,FALSE)),"",VLOOKUP($B389,'[1]1718  Exp_Rev Access'!$F$7:$GK$318,$DO$2,FALSE))</f>
        <v/>
      </c>
      <c r="DP389" s="90" t="str">
        <f>IF(ISNA(VLOOKUP($B389,'[1]1718  Exp_Rev Access'!$F$7:$GK$318,$DP$2,FALSE)),"",VLOOKUP($B389,'[1]1718  Exp_Rev Access'!$F$7:$GK$318,$DP$2,FALSE))</f>
        <v/>
      </c>
      <c r="DQ389" s="90" t="str">
        <f>IF(ISNA(VLOOKUP($B389,'[1]1718  Exp_Rev Access'!$F$7:$GK$318,$DQ$2,FALSE)),"",VLOOKUP($B389,'[1]1718  Exp_Rev Access'!$F$7:$GK$318,$DQ$2,FALSE))</f>
        <v/>
      </c>
      <c r="DR389" s="90" t="str">
        <f>IF(ISNA(VLOOKUP($B389,'[1]1718  Exp_Rev Access'!$F$7:$GK$318,$DR$2,FALSE)),"",VLOOKUP($B389,'[1]1718  Exp_Rev Access'!$F$7:$GK$318,$DR$2,FALSE))</f>
        <v/>
      </c>
      <c r="DS389" s="90" t="str">
        <f>IF(ISNA(VLOOKUP($B389,'[1]1718  Exp_Rev Access'!$F$7:$GK$318,$DS$2,FALSE)),"",VLOOKUP($B389,'[1]1718  Exp_Rev Access'!$F$7:$GK$318,$DS$2,FALSE))</f>
        <v/>
      </c>
      <c r="DT389" s="90" t="str">
        <f>IF(ISNA(VLOOKUP($B389,'[1]1718  Exp_Rev Access'!$F$7:$GK$318,$DT$2,FALSE)),"",VLOOKUP($B389,'[1]1718  Exp_Rev Access'!$F$7:$GK$318,$DT$2,FALSE))</f>
        <v/>
      </c>
      <c r="DU389" s="90" t="str">
        <f>IF(ISNA(VLOOKUP($B389,'[1]1718  Exp_Rev Access'!$F$7:$GK$318,$DU$2,FALSE)),"",VLOOKUP($B389,'[1]1718  Exp_Rev Access'!$F$7:$GK$318,$DU$2,FALSE))</f>
        <v/>
      </c>
      <c r="DV389" s="90" t="str">
        <f>IF(ISNA(VLOOKUP($B389,'[1]1718  Exp_Rev Access'!$F$7:$GK$318,$DV$2,FALSE)),"",VLOOKUP($B389,'[1]1718  Exp_Rev Access'!$F$7:$GK$318,$DV$2,FALSE))</f>
        <v/>
      </c>
      <c r="DW389" s="90" t="str">
        <f>IF(ISNA(VLOOKUP($B389,'[1]1718  Exp_Rev Access'!$F$7:$GK$318,$DW$2,FALSE)),"",VLOOKUP($B389,'[1]1718  Exp_Rev Access'!$F$7:$GK$318,$DW$2,FALSE))</f>
        <v/>
      </c>
      <c r="DX389" s="90" t="str">
        <f>IF(ISNA(VLOOKUP($B389,'[1]1718  Exp_Rev Access'!$F$7:$GK$318,$DX$2,FALSE)),"",VLOOKUP($B389,'[1]1718  Exp_Rev Access'!$F$7:$GK$318,$DX$2,FALSE))</f>
        <v/>
      </c>
      <c r="DY389" s="90" t="str">
        <f>IF(ISNA(VLOOKUP($B389,'[1]1718  Exp_Rev Access'!$F$7:$GK$318,$DY$2,FALSE)),"",VLOOKUP($B389,'[1]1718  Exp_Rev Access'!$F$7:$GK$318,$DY$2,FALSE))</f>
        <v/>
      </c>
      <c r="DZ389" s="90" t="str">
        <f>IF(ISNA(VLOOKUP($B389,'[1]1718  Exp_Rev Access'!$F$7:$GK$318,$DZ$2,FALSE)),"",VLOOKUP($B389,'[1]1718  Exp_Rev Access'!$F$7:$GK$318,$DZ$2,FALSE))</f>
        <v/>
      </c>
      <c r="EA389" s="90" t="str">
        <f>IF(ISNA(VLOOKUP($B389,'[1]1718  Exp_Rev Access'!$F$7:$GK$318,$EA$2,FALSE)),"",VLOOKUP($B389,'[1]1718  Exp_Rev Access'!$F$7:$GK$318,$EA$2,FALSE))</f>
        <v/>
      </c>
      <c r="EB389" s="90" t="str">
        <f>IF(ISNA(VLOOKUP($B389,'[1]1718  Exp_Rev Access'!$F$7:$GK$318,$EB$2,FALSE)),"",VLOOKUP($B389,'[1]1718  Exp_Rev Access'!$F$7:$GK$318,$EB$2,FALSE))</f>
        <v/>
      </c>
      <c r="EC389" s="90" t="str">
        <f>IF(ISNA(VLOOKUP($B389,'[1]1718  Exp_Rev Access'!$F$7:$GK$318,$EC$2,FALSE)),"",VLOOKUP($B389,'[1]1718  Exp_Rev Access'!$F$7:$GK$318,$EC$2,FALSE))</f>
        <v/>
      </c>
      <c r="ED389" s="90" t="str">
        <f>IF(ISNA(VLOOKUP($B389,'[1]1718  Exp_Rev Access'!$F$7:$GK$318,$ED$2,FALSE)),"",VLOOKUP($B389,'[1]1718  Exp_Rev Access'!$F$7:$GK$318,$ED$2,FALSE))</f>
        <v/>
      </c>
      <c r="EE389" s="90" t="str">
        <f>IF(ISNA(VLOOKUP($B389,'[1]1718  Exp_Rev Access'!$F$7:$GK$318,$EE$2,FALSE)),"",VLOOKUP($B389,'[1]1718  Exp_Rev Access'!$F$7:$GK$318,$EE$2,FALSE))</f>
        <v/>
      </c>
      <c r="EF389" s="90" t="str">
        <f>IF(ISNA(VLOOKUP($B389,'[1]1718  Exp_Rev Access'!$F$7:$GK$318,$EF$2,FALSE)),"",VLOOKUP($B389,'[1]1718  Exp_Rev Access'!$F$7:$GK$318,$EF$2,FALSE))</f>
        <v/>
      </c>
      <c r="EG389" s="90" t="str">
        <f>IF(ISNA(VLOOKUP($B389,'[1]1718  Exp_Rev Access'!$F$7:$GK$318,$EG$2,FALSE)),"",VLOOKUP($B389,'[1]1718  Exp_Rev Access'!$F$7:$GK$318,$EG$2,FALSE))</f>
        <v/>
      </c>
      <c r="EH389" s="90" t="str">
        <f>IF(ISNA(VLOOKUP($B389,'[1]1718  Exp_Rev Access'!$F$7:$GK$318,$EH$2,FALSE)),"",VLOOKUP($B389,'[1]1718  Exp_Rev Access'!$F$7:$GK$318,$EH$2,FALSE))</f>
        <v/>
      </c>
      <c r="EI389" s="90" t="str">
        <f>IF(ISNA(VLOOKUP($B389,'[1]1718  Exp_Rev Access'!$F$7:$GK$318,$EI$2,FALSE)),"",VLOOKUP($B389,'[1]1718  Exp_Rev Access'!$F$7:$GK$318,$EI$2,FALSE))</f>
        <v/>
      </c>
      <c r="EJ389" s="90" t="str">
        <f>IF(ISNA(VLOOKUP($B389,'[1]1718  Exp_Rev Access'!$F$7:$GK$318,$EJ$2,FALSE)),"",VLOOKUP($B389,'[1]1718  Exp_Rev Access'!$F$7:$GK$318,$EJ$2,FALSE))</f>
        <v/>
      </c>
      <c r="EK389" s="90" t="str">
        <f>IF(ISNA(VLOOKUP($B389,'[1]1718  Exp_Rev Access'!$F$7:$GK$318,$EK$2,FALSE)),"",VLOOKUP($B389,'[1]1718  Exp_Rev Access'!$F$7:$GK$318,$EK$2,FALSE))</f>
        <v/>
      </c>
      <c r="EL389" s="90" t="str">
        <f>IF(ISNA(VLOOKUP($B389,'[1]1718  Exp_Rev Access'!$F$7:$GK$318,$EL$2,FALSE)),"",VLOOKUP($B389,'[1]1718  Exp_Rev Access'!$F$7:$GK$318,$EL$2,FALSE))</f>
        <v/>
      </c>
      <c r="EM389" s="90" t="str">
        <f>IF(ISNA(VLOOKUP($B389,'[1]1718  Exp_Rev Access'!$F$7:$GK$318,$EM$2,FALSE)),"",VLOOKUP($B389,'[1]1718  Exp_Rev Access'!$F$7:$GK$318,$EM$2,FALSE))</f>
        <v/>
      </c>
      <c r="EN389" s="90" t="str">
        <f>IF(ISNA(VLOOKUP($B389,'[1]1718  Exp_Rev Access'!$F$7:$GK$318,$EN$2,FALSE)),"",VLOOKUP($B389,'[1]1718  Exp_Rev Access'!$F$7:$GK$318,$EN$2,FALSE))</f>
        <v/>
      </c>
      <c r="EO389" s="90" t="str">
        <f>IF(ISNA(VLOOKUP($B389,'[1]1718  Exp_Rev Access'!$F$7:$GK$318,$EO$2,FALSE)),"",VLOOKUP($B389,'[1]1718  Exp_Rev Access'!$F$7:$GK$318,$EO$2,FALSE))</f>
        <v/>
      </c>
      <c r="EP389" s="90" t="str">
        <f>IF(ISNA(VLOOKUP($B389,'[1]1718  Exp_Rev Access'!$F$7:$GK$318,$EP$2,FALSE)),"",VLOOKUP($B389,'[1]1718  Exp_Rev Access'!$F$7:$GK$318,$EP$2,FALSE))</f>
        <v/>
      </c>
      <c r="EQ389" s="90" t="str">
        <f>IF(ISNA(VLOOKUP($B389,'[1]1718  Exp_Rev Access'!$F$7:$GK$318,$EQ$2,FALSE)),"",VLOOKUP($B389,'[1]1718  Exp_Rev Access'!$F$7:$GK$318,$EQ$2,FALSE))</f>
        <v/>
      </c>
      <c r="ER389" s="90" t="str">
        <f>IF(ISNA(VLOOKUP($B389,'[1]1718  Exp_Rev Access'!$F$7:$GK$318,$ER$2,FALSE)),"",VLOOKUP($B389,'[1]1718  Exp_Rev Access'!$F$7:$GK$318,$ER$2,FALSE))</f>
        <v/>
      </c>
      <c r="ES389" s="90" t="str">
        <f>IF(ISNA(VLOOKUP($B389,'[1]1718  Exp_Rev Access'!$F$7:$GK$318,$ES$2,FALSE)),"",VLOOKUP($B389,'[1]1718  Exp_Rev Access'!$F$7:$GK$318,$ES$2,FALSE))</f>
        <v/>
      </c>
      <c r="ET389" s="90" t="str">
        <f>IF(ISNA(VLOOKUP($B389,'[1]1718  Exp_Rev Access'!$F$7:$GK$318,$ET$2,FALSE)),"",VLOOKUP($B389,'[1]1718  Exp_Rev Access'!$F$7:$GK$318,$ET$2,FALSE))</f>
        <v/>
      </c>
      <c r="EU389" s="90" t="str">
        <f>IF(ISNA(VLOOKUP($B389,'[1]1718  Exp_Rev Access'!$F$7:$GK$318,$EU$2,FALSE)),"",VLOOKUP($B389,'[1]1718  Exp_Rev Access'!$F$7:$GK$318,$EU$2,FALSE))</f>
        <v/>
      </c>
      <c r="EV389" s="90" t="str">
        <f>IF(ISNA(VLOOKUP($B389,'[1]1718  Exp_Rev Access'!$F$7:$GK$318,$EV$2,FALSE)),"",VLOOKUP($B389,'[1]1718  Exp_Rev Access'!$F$7:$GK$318,$EV$2,FALSE))</f>
        <v/>
      </c>
      <c r="EW389" s="90" t="str">
        <f>IF(ISNA(VLOOKUP($B389,'[1]1718  Exp_Rev Access'!$F$7:$GK$318,$EW$2,FALSE)),"",VLOOKUP($B389,'[1]1718  Exp_Rev Access'!$F$7:$GK$318,$EW$2,FALSE))</f>
        <v/>
      </c>
      <c r="EX389" s="90" t="str">
        <f>IF(ISNA(VLOOKUP($B389,'[1]1718  Exp_Rev Access'!$F$7:$GK$318,$EX$2,FALSE)),"",VLOOKUP($B389,'[1]1718  Exp_Rev Access'!$F$7:$GK$318,$EX$2,FALSE))</f>
        <v/>
      </c>
      <c r="EY389" s="90" t="str">
        <f>IF(ISNA(VLOOKUP($B389,'[1]1718  Exp_Rev Access'!$F$7:$GK$318,$EY$2,FALSE)),"",VLOOKUP($B389,'[1]1718  Exp_Rev Access'!$F$7:$GK$318,$EY$2,FALSE))</f>
        <v/>
      </c>
      <c r="EZ389" s="90" t="str">
        <f>IF(ISNA(VLOOKUP($B389,'[1]1718  Exp_Rev Access'!$F$7:$GK$318,$EZ$2,FALSE)),"",VLOOKUP($B389,'[1]1718  Exp_Rev Access'!$F$7:$GK$318,$EZ$2,FALSE))</f>
        <v/>
      </c>
      <c r="FA389" s="90" t="str">
        <f>IF(ISNA(VLOOKUP($B389,'[1]1718  Exp_Rev Access'!$F$7:$GK$318,$FA$2,FALSE)),"",VLOOKUP($B389,'[1]1718  Exp_Rev Access'!$F$7:$GK$318,$FA$2,FALSE))</f>
        <v/>
      </c>
      <c r="FB389" s="90" t="str">
        <f>IF(ISNA(VLOOKUP($B389,'[1]1718  Exp_Rev Access'!$F$7:$GK$318,$FB$2,FALSE)),"",VLOOKUP($B389,'[1]1718  Exp_Rev Access'!$F$7:$GK$318,$FB$2,FALSE))</f>
        <v/>
      </c>
      <c r="FC389" s="90" t="str">
        <f>IF(ISNA(VLOOKUP($B389,'[1]1718  Exp_Rev Access'!$F$7:$GK$318,$FC$2,FALSE)),"",VLOOKUP($B389,'[1]1718  Exp_Rev Access'!$F$7:$GK$318,$FC$2,FALSE))</f>
        <v/>
      </c>
      <c r="FD389" s="90" t="str">
        <f>IF(ISNA(VLOOKUP($B389,'[1]1718  Exp_Rev Access'!$F$7:$GK$318,$FD$2,FALSE)),"",VLOOKUP($B389,'[1]1718  Exp_Rev Access'!$F$7:$GK$318,$FD$2,FALSE))</f>
        <v/>
      </c>
      <c r="FE389" s="90" t="str">
        <f>IF(ISNA(VLOOKUP($B389,'[1]1718  Exp_Rev Access'!$F$7:$GK$318,$FE$2,FALSE)),"",VLOOKUP($B389,'[1]1718  Exp_Rev Access'!$F$7:$GK$318,$FE$2,FALSE))</f>
        <v/>
      </c>
      <c r="FF389" s="90" t="str">
        <f>IF(ISNA(VLOOKUP($B389,'[1]1718  Exp_Rev Access'!$F$7:$GK$318,$FF$2,FALSE)),"",VLOOKUP($B389,'[1]1718  Exp_Rev Access'!$F$7:$GK$318,$FF$2,FALSE))</f>
        <v/>
      </c>
      <c r="FG389" s="90" t="str">
        <f>IF(ISNA(VLOOKUP($B389,'[1]1718  Exp_Rev Access'!$F$7:$GK$318,$FG$2,FALSE)),"",VLOOKUP($B389,'[1]1718  Exp_Rev Access'!$F$7:$GK$318,$FG$2,FALSE))</f>
        <v/>
      </c>
      <c r="FH389" s="90" t="str">
        <f>IF(ISNA(VLOOKUP($B389,'[1]1718  Exp_Rev Access'!$F$7:$GK$318,$FH$2,FALSE)),"",VLOOKUP($B389,'[1]1718  Exp_Rev Access'!$F$7:$GK$318,$FH$2,FALSE))</f>
        <v/>
      </c>
      <c r="FI389" s="90" t="str">
        <f>IF(ISNA(VLOOKUP($B389,'[1]1718  Exp_Rev Access'!$F$7:$GK$318,$FI$2,FALSE)),"",VLOOKUP($B389,'[1]1718  Exp_Rev Access'!$F$7:$GK$318,$FI$2,FALSE))</f>
        <v/>
      </c>
      <c r="FJ389" s="90" t="str">
        <f>IF(ISNA(VLOOKUP($B389,'[1]1718  Exp_Rev Access'!$F$7:$GK$318,$FJ$2,FALSE)),"",VLOOKUP($B389,'[1]1718  Exp_Rev Access'!$F$7:$GK$318,$FJ$2,FALSE))</f>
        <v/>
      </c>
      <c r="FK389" s="90" t="str">
        <f>IF(ISNA(VLOOKUP($B389,'[1]1718  Exp_Rev Access'!$F$7:$GK$318,$FK$2,FALSE)),"",VLOOKUP($B389,'[1]1718  Exp_Rev Access'!$F$7:$GK$318,$FK$2,FALSE))</f>
        <v/>
      </c>
      <c r="FL389" s="90" t="str">
        <f>IF(ISNA(VLOOKUP($B389,'[1]1718  Exp_Rev Access'!$F$7:$GK$318,$FL$2,FALSE)),"",VLOOKUP($B389,'[1]1718  Exp_Rev Access'!$F$7:$GK$318,$FL$2,FALSE))</f>
        <v/>
      </c>
      <c r="FM389" s="90" t="str">
        <f>IF(ISNA(VLOOKUP($B389,'[1]1718  Exp_Rev Access'!$F$7:$GK$318,$FM$2,FALSE)),"",VLOOKUP($B389,'[1]1718  Exp_Rev Access'!$F$7:$GK$318,$FM$2,FALSE))</f>
        <v/>
      </c>
      <c r="FN389" s="90" t="str">
        <f>IF(ISNA(VLOOKUP($B389,'[1]1718  Exp_Rev Access'!$F$7:$GK$318,$FN$2,FALSE)),"",VLOOKUP($B389,'[1]1718  Exp_Rev Access'!$F$7:$GK$318,$FN$2,FALSE))</f>
        <v/>
      </c>
      <c r="FO389" s="90" t="str">
        <f>IF(ISNA(VLOOKUP($B389,'[1]1718  Exp_Rev Access'!$F$7:$GK$318,$FO$2,FALSE)),"",VLOOKUP($B389,'[1]1718  Exp_Rev Access'!$F$7:$GK$318,$FO$2,FALSE))</f>
        <v/>
      </c>
      <c r="FP389" s="90" t="str">
        <f>IF(ISNA(VLOOKUP($B389,'[1]1718  Exp_Rev Access'!$F$7:$GK$318,$FP$2,FALSE)),"",VLOOKUP($B389,'[1]1718  Exp_Rev Access'!$F$7:$GK$318,$FP$2,FALSE))</f>
        <v/>
      </c>
      <c r="FQ389" s="90" t="str">
        <f>IF(ISNA(VLOOKUP($B389,'[1]1718  Exp_Rev Access'!$F$7:$GK$318,$FQ$2,FALSE)),"",VLOOKUP($B389,'[1]1718  Exp_Rev Access'!$F$7:$GK$318,$FQ$2,FALSE))</f>
        <v/>
      </c>
      <c r="FR389" s="90" t="str">
        <f>IF(ISNA(VLOOKUP($B389,'[1]1718  Exp_Rev Access'!$F$7:$GK$318,$FR$2,FALSE)),"",VLOOKUP($B389,'[1]1718  Exp_Rev Access'!$F$7:$GK$318,$FR$2,FALSE))</f>
        <v/>
      </c>
      <c r="FS389" s="77"/>
      <c r="FT389" s="77"/>
      <c r="FU389" s="78"/>
      <c r="FV389" s="95" t="str">
        <f>IF(ISNA(VLOOKUP($B389,'[1]1718  Exp_Rev Access'!$F$7:$GK$318,$FV$2,FALSE)),"",VLOOKUP($B389,'[1]1718  Exp_Rev Access'!$F$7:$GK$318,$FV$2,FALSE))</f>
        <v/>
      </c>
      <c r="FW389" s="95" t="str">
        <f>IF(ISNA(VLOOKUP($B389,'[1]1718  Exp_Rev Access'!$F$7:$GK$318,$FW$2,FALSE)),"",VLOOKUP($B389,'[1]1718  Exp_Rev Access'!$F$7:$GK$318,$FW$2,FALSE))</f>
        <v/>
      </c>
      <c r="FX389" s="95" t="str">
        <f>IF(ISNA(VLOOKUP($B389,'[1]1718  Exp_Rev Access'!$F$7:$GK$318,$FX$2,FALSE)),"",VLOOKUP($B389,'[1]1718  Exp_Rev Access'!$F$7:$GK$318,$FX$2,FALSE))</f>
        <v/>
      </c>
      <c r="FY389" s="95" t="str">
        <f>IF(ISNA(VLOOKUP($B389,'[1]1718  Exp_Rev Access'!$F$7:$GK$318,$FY$2,FALSE)),"",VLOOKUP($B389,'[1]1718  Exp_Rev Access'!$F$7:$GK$318,$FY$2,FALSE))</f>
        <v/>
      </c>
      <c r="FZ389" s="95" t="str">
        <f>IF(ISNA(VLOOKUP($B389,'[1]1718  Exp_Rev Access'!$F$7:$GK$318,$FZ$2,FALSE)),"",VLOOKUP($B389,'[1]1718  Exp_Rev Access'!$F$7:$GK$318,$FZ$2,FALSE))</f>
        <v/>
      </c>
      <c r="GA389" s="95" t="str">
        <f>IF(ISNA(VLOOKUP($B389,'[1]1718  Exp_Rev Access'!$F$7:$GK$318,$GA$2,FALSE)),"",VLOOKUP($B389,'[1]1718  Exp_Rev Access'!$F$7:$GK$318,$GA$2,FALSE))</f>
        <v/>
      </c>
      <c r="GB389" s="95" t="str">
        <f>IF(ISNA(VLOOKUP($B389,'[1]1718  Exp_Rev Access'!$F$7:$GK$318,$GB$2,FALSE)),"",VLOOKUP($B389,'[1]1718  Exp_Rev Access'!$F$7:$GK$318,$GB$2,FALSE))</f>
        <v/>
      </c>
      <c r="GC389" s="95" t="str">
        <f>IF(ISNA(VLOOKUP($B389,'[1]1718  Exp_Rev Access'!$F$7:$GK$318,$GC$2,FALSE)),"",VLOOKUP($B389,'[1]1718  Exp_Rev Access'!$F$7:$GK$318,$GC$2,FALSE))</f>
        <v/>
      </c>
      <c r="GD389" s="95" t="str">
        <f>IF(ISNA(VLOOKUP($B389,'[1]1718  Exp_Rev Access'!$F$7:$GK$318,$GD$2,FALSE)),"",VLOOKUP($B389,'[1]1718  Exp_Rev Access'!$F$7:$GK$318,$GD$2,FALSE))</f>
        <v/>
      </c>
      <c r="GE389" s="95" t="str">
        <f>IF(ISNA(VLOOKUP($B389,'[1]1718  Exp_Rev Access'!$F$7:$GK$318,$GE$2,FALSE)),"",VLOOKUP($B389,'[1]1718  Exp_Rev Access'!$F$7:$GK$318,$GE$2,FALSE))</f>
        <v/>
      </c>
      <c r="GF389" s="95" t="str">
        <f>IF(ISNA(VLOOKUP($B389,'[1]1718  Exp_Rev Access'!$F$7:$GK$318,$GF$2,FALSE)),"",VLOOKUP($B389,'[1]1718  Exp_Rev Access'!$F$7:$GK$318,$GF$2,FALSE))</f>
        <v/>
      </c>
      <c r="GG389" s="95" t="str">
        <f>IF(ISNA(VLOOKUP($B389,'[1]1718  Exp_Rev Access'!$F$7:$GK$318,$GG$2,FALSE)),"",VLOOKUP($B389,'[1]1718  Exp_Rev Access'!$F$7:$GK$318,$GG$2,FALSE))</f>
        <v/>
      </c>
      <c r="GH389" s="95" t="str">
        <f>IF(ISNA(VLOOKUP($B389,'[1]1718  Exp_Rev Access'!$F$7:$GK$318,$GH$2,FALSE)),"",VLOOKUP($B389,'[1]1718  Exp_Rev Access'!$F$7:$GK$318,$GH$2,FALSE))</f>
        <v/>
      </c>
      <c r="GI389" s="95" t="str">
        <f>IF(ISNA(VLOOKUP($B389,'[1]1718  Exp_Rev Access'!$F$7:$GK$318,$GI$2,FALSE)),"",VLOOKUP($B389,'[1]1718  Exp_Rev Access'!$F$7:$GK$318,$GI$2,FALSE))</f>
        <v/>
      </c>
      <c r="GJ389" s="95" t="str">
        <f>IF(ISNA(VLOOKUP($B389,'[1]1718  Exp_Rev Access'!$F$7:$GK$318,$GJ$2,FALSE)),"",VLOOKUP($B389,'[1]1718  Exp_Rev Access'!$F$7:$GK$318,$GJ$2,FALSE))</f>
        <v/>
      </c>
      <c r="GK389" s="95" t="str">
        <f>IF(ISNA(VLOOKUP($B389,'[1]1718  Exp_Rev Access'!$F$7:$GK$318,$GK$2,FALSE)),"",VLOOKUP($B389,'[1]1718  Exp_Rev Access'!$F$7:$GK$318,$GK$2,FALSE))</f>
        <v/>
      </c>
      <c r="GL389" s="95" t="str">
        <f>IF(ISNA(VLOOKUP($B389,'[1]1718  Exp_Rev Access'!$F$7:$GK$318,$GL$2,FALSE)),"",VLOOKUP($B389,'[1]1718  Exp_Rev Access'!$F$7:$GK$318,$GL$2,FALSE))</f>
        <v/>
      </c>
      <c r="GM389" s="95" t="str">
        <f>IF(ISNA(VLOOKUP($B389,'[1]1718  Exp_Rev Access'!$F$7:$GK$318,$GM$2,FALSE)),"",VLOOKUP($B389,'[1]1718  Exp_Rev Access'!$F$7:$GK$318,$GM$2,FALSE))</f>
        <v/>
      </c>
      <c r="GN389" s="95" t="str">
        <f>IF(ISNA(VLOOKUP($B389,'[1]1718  Exp_Rev Access'!$F$7:$GK$318,$GN$2,FALSE)),"",VLOOKUP($B389,'[1]1718  Exp_Rev Access'!$F$7:$GK$318,$GN$2,FALSE))</f>
        <v/>
      </c>
      <c r="GO389" s="95" t="str">
        <f>IF(ISNA(VLOOKUP($B389,'[1]1718  Exp_Rev Access'!$F$7:$GK$318,$GO$2,FALSE)),"",VLOOKUP($B389,'[1]1718  Exp_Rev Access'!$F$7:$GK$318,$GO$2,FALSE))</f>
        <v/>
      </c>
      <c r="GP389" s="95" t="str">
        <f>IF(ISNA(VLOOKUP($B389,'[1]1718  Exp_Rev Access'!$F$7:$GK$318,$GP$2,FALSE)),"",VLOOKUP($B389,'[1]1718  Exp_Rev Access'!$F$7:$GK$318,$GP$2,FALSE))</f>
        <v/>
      </c>
      <c r="GQ389" s="95" t="str">
        <f>IF(ISNA(VLOOKUP($B389,'[1]1718  Exp_Rev Access'!$F$7:$GK$318,$GQ$2,FALSE)),"",VLOOKUP($B389,'[1]1718  Exp_Rev Access'!$F$7:$GK$318,$GQ$2,FALSE))</f>
        <v/>
      </c>
      <c r="GR389" s="95" t="str">
        <f>IF(ISNA(VLOOKUP($B389,'[1]1718  Exp_Rev Access'!$F$7:$GK$318,$GR$2,FALSE)),"",VLOOKUP($B389,'[1]1718  Exp_Rev Access'!$F$7:$GK$318,$GR$2,FALSE))</f>
        <v/>
      </c>
      <c r="GS389" s="95" t="str">
        <f>IF(ISNA(VLOOKUP($B389,'[1]1718  Exp_Rev Access'!$F$7:$GK$318,$GS$2,FALSE)),"",VLOOKUP($B389,'[1]1718  Exp_Rev Access'!$F$7:$GK$318,$GS$2,FALSE))</f>
        <v/>
      </c>
      <c r="GT389" s="95" t="str">
        <f>IF(ISNA(VLOOKUP($B389,'[1]1718  Exp_Rev Access'!$F$7:$GK$318,$GT$2,FALSE)),"",VLOOKUP($B389,'[1]1718  Exp_Rev Access'!$F$7:$GK$318,$GT$2,FALSE))</f>
        <v/>
      </c>
      <c r="GU389" s="77"/>
      <c r="GV389" s="77"/>
      <c r="GW389" s="96"/>
    </row>
    <row r="390" spans="1:222" x14ac:dyDescent="0.3">
      <c r="A390" s="98" t="s">
        <v>756</v>
      </c>
      <c r="B390" s="88"/>
      <c r="C390" s="89"/>
      <c r="D390" s="124"/>
      <c r="E390" s="76" t="str">
        <f>IF(ISNA(VLOOKUP($B390,'[1]1718 enrollment_Rev_Exp by size'!$A$7:I722,5,FALSE)),"",VLOOKUP($B390,'[1]1718 enrollment_Rev_Exp by size'!$A$7:$G$350,5,FALSE))</f>
        <v/>
      </c>
      <c r="F390" s="77"/>
      <c r="G390" s="77"/>
      <c r="H390" s="77"/>
      <c r="I390" s="90" t="str">
        <f>IF(ISNA(VLOOKUP($B390,'[1]1718  Exp_Rev Access'!$F$7:$GK$318,4,FALSE)),"",VLOOKUP($B390,'[1]1718  Exp_Rev Access'!$F$7:$GK$318,4,FALSE))</f>
        <v/>
      </c>
      <c r="J390" s="90" t="str">
        <f>IF(ISNA(VLOOKUP($B390,'[1]1718  Exp_Rev Access'!$F$7:$GK$318,5,FALSE)),"",VLOOKUP($B390,'[1]1718  Exp_Rev Access'!$F$7:$GK$318,5,FALSE))</f>
        <v/>
      </c>
      <c r="K390" s="90" t="str">
        <f>IF(ISNA(VLOOKUP($B390,'[1]1718  Exp_Rev Access'!$F$7:$GK$318,6,FALSE)),"-",VLOOKUP($B390,'[1]1718  Exp_Rev Access'!$F$7:$GK$318,6,FALSE))</f>
        <v>-</v>
      </c>
      <c r="L390" s="90" t="str">
        <f>IF(ISNA(VLOOKUP($B390,'[1]1718  Exp_Rev Access'!$F$7:$GK$318,7,FALSE)),"",VLOOKUP($B390,'[1]1718  Exp_Rev Access'!$F$7:$GK$318,7,FALSE))</f>
        <v/>
      </c>
      <c r="M390" s="90" t="str">
        <f>IF(ISNA(VLOOKUP($B390,'[1]1718  Exp_Rev Access'!$F$7:$GK$318,8,FALSE)),"",VLOOKUP($B390,'[1]1718  Exp_Rev Access'!$F$7:$GK$318,8,FALSE))</f>
        <v/>
      </c>
      <c r="N390" s="77"/>
      <c r="O390" s="92"/>
      <c r="P390" s="77"/>
      <c r="Q390" s="90" t="str">
        <f>IF(ISNA(VLOOKUP($B390,'[1]1718  Exp_Rev Access'!$F$7:$GK$318,10,FALSE)),"",VLOOKUP($B390,'[1]1718  Exp_Rev Access'!$F$7:$GK$318,10,FALSE))</f>
        <v/>
      </c>
      <c r="R390" s="90" t="str">
        <f>IF(ISNA(VLOOKUP($B390,'[1]1718  Exp_Rev Access'!$F$7:$GK$318,11,FALSE)),"",VLOOKUP($B390,'[1]1718  Exp_Rev Access'!$F$7:$GK$318,11,FALSE))</f>
        <v/>
      </c>
      <c r="S390" s="90" t="str">
        <f>IF(ISNA(VLOOKUP($B390,'[1]1718  Exp_Rev Access'!$F$7:$GK$318,12,FALSE)),"",VLOOKUP($B390,'[1]1718  Exp_Rev Access'!$F$7:$GK$318,12,FALSE))</f>
        <v/>
      </c>
      <c r="T390" s="90" t="str">
        <f>IF(ISNA(VLOOKUP($B390,'[1]1718  Exp_Rev Access'!$F$7:$GK$318,13,FALSE)),"",VLOOKUP($B390,'[1]1718  Exp_Rev Access'!$F$7:$GK$318,13,FALSE))</f>
        <v/>
      </c>
      <c r="U390" s="90" t="str">
        <f>IF(ISNA(VLOOKUP($B390,'[1]1718  Exp_Rev Access'!$F$7:$GK$318,14,FALSE)),"",VLOOKUP($B390,'[1]1718  Exp_Rev Access'!$F$7:$GK$318,14,FALSE))</f>
        <v/>
      </c>
      <c r="V390" s="90" t="str">
        <f>IF(ISNA(VLOOKUP($B390,'[1]1718  Exp_Rev Access'!$F$7:$GK$318,15,FALSE)),"",VLOOKUP($B390,'[1]1718  Exp_Rev Access'!$F$7:$GK$318,15,FALSE))</f>
        <v/>
      </c>
      <c r="W390" s="90" t="str">
        <f>IF(ISNA(VLOOKUP($B390,'[1]1718  Exp_Rev Access'!$F$7:$GK$318,16,FALSE)),"",VLOOKUP($B390,'[1]1718  Exp_Rev Access'!$F$7:$GK$318,16,FALSE))</f>
        <v/>
      </c>
      <c r="X390" s="90" t="str">
        <f>IF(ISNA(VLOOKUP($B390,'[1]1718  Exp_Rev Access'!$F$7:$GK$318,17,FALSE)),"",VLOOKUP($B390,'[1]1718  Exp_Rev Access'!$F$7:$GK$318,17,FALSE))</f>
        <v/>
      </c>
      <c r="Y390" s="90" t="str">
        <f>IF(ISNA(VLOOKUP($B390,'[1]1718  Exp_Rev Access'!$F$7:$GK$318,18,FALSE)),"",VLOOKUP($B390,'[1]1718  Exp_Rev Access'!$F$7:$GK$318,18,FALSE))</f>
        <v/>
      </c>
      <c r="Z390" s="90" t="str">
        <f>IF(ISNA(VLOOKUP($B390,'[1]1718  Exp_Rev Access'!$F$7:$GK$318,19,FALSE)),"",VLOOKUP($B390,'[1]1718  Exp_Rev Access'!$F$7:$GK$318,19,FALSE))</f>
        <v/>
      </c>
      <c r="AA390" s="90" t="str">
        <f>IF(ISNA(VLOOKUP($B390,'[1]1718  Exp_Rev Access'!$F$7:$GK$318,20,FALSE)),"",VLOOKUP($B390,'[1]1718  Exp_Rev Access'!$F$7:$GK$318,20,FALSE))</f>
        <v/>
      </c>
      <c r="AB390" s="90" t="str">
        <f>IF(ISNA(VLOOKUP($B390,'[1]1718  Exp_Rev Access'!$F$7:$GK$318,21,FALSE)),"",VLOOKUP($B390,'[1]1718  Exp_Rev Access'!$F$7:$GK$318,21,FALSE))</f>
        <v/>
      </c>
      <c r="AC390" s="90" t="str">
        <f>IF(ISNA(VLOOKUP($B390,'[1]1718  Exp_Rev Access'!$F$7:$GK$318,22,FALSE)),"",VLOOKUP($B390,'[1]1718  Exp_Rev Access'!$F$7:$GK$318,22,FALSE))</f>
        <v/>
      </c>
      <c r="AD390" s="90" t="str">
        <f>IF(ISNA(VLOOKUP($B390,'[1]1718  Exp_Rev Access'!$F$7:$GK$318,23,FALSE)),"",VLOOKUP($B390,'[1]1718  Exp_Rev Access'!$F$7:$GK$318,23,FALSE))</f>
        <v/>
      </c>
      <c r="AE390" s="90" t="str">
        <f>IF(ISNA(VLOOKUP($B390,'[1]1718  Exp_Rev Access'!$F$7:$GK$318,24,FALSE)),"",VLOOKUP($B390,'[1]1718  Exp_Rev Access'!$F$7:$GK$318,24,FALSE))</f>
        <v/>
      </c>
      <c r="AF390" s="90" t="str">
        <f>IF(ISNA(VLOOKUP($B390,'[1]1718  Exp_Rev Access'!$F$7:$GK$318,25,FALSE)),"",VLOOKUP($B390,'[1]1718  Exp_Rev Access'!$F$7:$GK$318,25,FALSE))</f>
        <v/>
      </c>
      <c r="AG390" s="90" t="str">
        <f>IF(ISNA(VLOOKUP($B390,'[1]1718  Exp_Rev Access'!$F$7:$GK$318,26,FALSE)),"",VLOOKUP($B390,'[1]1718  Exp_Rev Access'!$F$7:$GK$318,26,FALSE))</f>
        <v/>
      </c>
      <c r="AH390" s="90" t="str">
        <f>IF(ISNA(VLOOKUP($B390,'[1]1718  Exp_Rev Access'!$F$7:$GK$318,27,FALSE)),"",VLOOKUP($B390,'[1]1718  Exp_Rev Access'!$F$7:$GK$318,27,FALSE))</f>
        <v/>
      </c>
      <c r="AI390" s="90" t="str">
        <f>IF(ISNA(VLOOKUP($B390,'[1]1718  Exp_Rev Access'!$F$7:$GK$318,28,FALSE)),"",VLOOKUP($B390,'[1]1718  Exp_Rev Access'!$F$7:$GK$318,28,FALSE))</f>
        <v/>
      </c>
      <c r="AJ390" s="90" t="str">
        <f>IF(ISNA(VLOOKUP($B390,'[1]1718  Exp_Rev Access'!$F$7:$GK$318,29,FALSE)),"",VLOOKUP($B390,'[1]1718  Exp_Rev Access'!$F$7:$GK$318,29,FALSE))</f>
        <v/>
      </c>
      <c r="AK390" s="90" t="str">
        <f>IF(ISNA(VLOOKUP($B390,'[1]1718  Exp_Rev Access'!$F$7:$GK$318,30,FALSE)),"",VLOOKUP($B390,'[1]1718  Exp_Rev Access'!$F$7:$GK$318,30,FALSE))</f>
        <v/>
      </c>
      <c r="AL390" s="90" t="str">
        <f>IF(ISNA(VLOOKUP($B390,'[1]1718  Exp_Rev Access'!$F$7:$GK$318,31,FALSE)),"",VLOOKUP($B390,'[1]1718  Exp_Rev Access'!$F$7:$GK$318,31,FALSE))</f>
        <v/>
      </c>
      <c r="AM390" s="77"/>
      <c r="AN390" s="92"/>
      <c r="AO390" s="77"/>
      <c r="AP390" s="90" t="str">
        <f>IF(ISNA(VLOOKUP($B390,'[1]1718  Exp_Rev Access'!$F$7:$GK$318,33,FALSE)),"",VLOOKUP($B390,'[1]1718  Exp_Rev Access'!$F$7:$GK$318,33,FALSE))</f>
        <v/>
      </c>
      <c r="AQ390" s="90" t="str">
        <f>IF(ISNA(VLOOKUP($B390,'[1]1718  Exp_Rev Access'!$F$7:$GK$318,34,FALSE)),"",VLOOKUP($B390,'[1]1718  Exp_Rev Access'!$F$7:$GK$318,34,FALSE))</f>
        <v/>
      </c>
      <c r="AR390" s="90" t="str">
        <f>IF(ISNA(VLOOKUP($B390,'[1]1718  Exp_Rev Access'!$F$7:$GK$318,35,FALSE)),"",VLOOKUP($B390,'[1]1718  Exp_Rev Access'!$F$7:$GK$318,35,FALSE))</f>
        <v/>
      </c>
      <c r="AS390" s="90" t="str">
        <f>IF(ISNA(VLOOKUP($B390,'[1]1718  Exp_Rev Access'!$F$7:$GK$318,36,FALSE)),"",VLOOKUP($B390,'[1]1718  Exp_Rev Access'!$F$7:$GK$318,36,FALSE))</f>
        <v/>
      </c>
      <c r="AT390" s="90" t="str">
        <f>IF(ISNA(VLOOKUP($B390,'[1]1718  Exp_Rev Access'!$F$7:$GK$318,37,FALSE)),"",VLOOKUP($B390,'[1]1718  Exp_Rev Access'!$F$7:$GK$318,37,FALSE))</f>
        <v/>
      </c>
      <c r="AU390" s="77"/>
      <c r="AV390" s="92"/>
      <c r="AW390" s="77"/>
      <c r="AX390" s="90" t="str">
        <f>IF(ISNA(VLOOKUP($B390,'[1]1718  Exp_Rev Access'!$F$7:$GK$318,39,FALSE)),"",VLOOKUP($B390,'[1]1718  Exp_Rev Access'!$F$7:$GK$318,39,FALSE))</f>
        <v/>
      </c>
      <c r="AY390" s="90" t="str">
        <f>IF(ISNA(VLOOKUP($B390,'[1]1718  Exp_Rev Access'!$F$7:$GK$318,40,FALSE)),"",VLOOKUP($B390,'[1]1718  Exp_Rev Access'!$F$7:$GK$318,40,FALSE))</f>
        <v/>
      </c>
      <c r="AZ390" s="90" t="str">
        <f>IF(ISNA(VLOOKUP($B390,'[1]1718  Exp_Rev Access'!$F$7:$GK$318,41,FALSE)),"",VLOOKUP($B390,'[1]1718  Exp_Rev Access'!$F$7:$GK$318,41,FALSE))</f>
        <v/>
      </c>
      <c r="BA390" s="90" t="str">
        <f>IF(ISNA(VLOOKUP($B390,'[1]1718  Exp_Rev Access'!$F$7:$GK$318,42,FALSE)),"",VLOOKUP($B390,'[1]1718  Exp_Rev Access'!$F$7:$GK$318,42,FALSE))</f>
        <v/>
      </c>
      <c r="BB390" s="90" t="str">
        <f>IF(ISNA(VLOOKUP($B390,'[1]1718  Exp_Rev Access'!$F$7:$GK$318,43,FALSE)),"",VLOOKUP($B390,'[1]1718  Exp_Rev Access'!$F$7:$GK$318,43,FALSE))</f>
        <v/>
      </c>
      <c r="BC390" s="90" t="str">
        <f>IF(ISNA(VLOOKUP($B390,'[1]1718  Exp_Rev Access'!$F$7:$GK$318,44,FALSE)),"",VLOOKUP($B390,'[1]1718  Exp_Rev Access'!$F$7:$GK$318,44,FALSE))</f>
        <v/>
      </c>
      <c r="BD390" s="90" t="str">
        <f>IF(ISNA(VLOOKUP($B390,'[1]1718  Exp_Rev Access'!$F$7:$GK$318,45,FALSE)),"",VLOOKUP($B390,'[1]1718  Exp_Rev Access'!$F$7:$GK$318,45,FALSE))</f>
        <v/>
      </c>
      <c r="BE390" s="90" t="str">
        <f>IF(ISNA(VLOOKUP($B390,'[1]1718  Exp_Rev Access'!$F$7:$GK$318,46,FALSE)),"",VLOOKUP($B390,'[1]1718  Exp_Rev Access'!$F$7:$GK$318,46,FALSE))</f>
        <v/>
      </c>
      <c r="BF390" s="90" t="str">
        <f>IF(ISNA(VLOOKUP($B390,'[1]1718  Exp_Rev Access'!$F$7:$GK$318,47,FALSE)),"",VLOOKUP($B390,'[1]1718  Exp_Rev Access'!$F$7:$GK$318,47,FALSE))</f>
        <v/>
      </c>
      <c r="BG390" s="90" t="str">
        <f>IF(ISNA(VLOOKUP($B390,'[1]1718  Exp_Rev Access'!$F$7:$GK$318,48,FALSE)),"",VLOOKUP($B390,'[1]1718  Exp_Rev Access'!$F$7:$GK$318,48,FALSE))</f>
        <v/>
      </c>
      <c r="BH390" s="90" t="str">
        <f>IF(ISNA(VLOOKUP($B390,'[1]1718  Exp_Rev Access'!$F$7:$GK$318,49,FALSE)),"",VLOOKUP($B390,'[1]1718  Exp_Rev Access'!$F$7:$GK$318,49,FALSE))</f>
        <v/>
      </c>
      <c r="BI390" s="90" t="str">
        <f>IF(ISNA(VLOOKUP($B390,'[1]1718  Exp_Rev Access'!$F$7:$GK$318,50,FALSE)),"",VLOOKUP($B390,'[1]1718  Exp_Rev Access'!$F$7:$GK$318,50,FALSE))</f>
        <v/>
      </c>
      <c r="BJ390" s="90" t="str">
        <f>IF(ISNA(VLOOKUP($B390,'[1]1718  Exp_Rev Access'!$F$7:$GK$318,51,FALSE)),"",VLOOKUP($B390,'[1]1718  Exp_Rev Access'!$F$7:$GK$318,51,FALSE))</f>
        <v/>
      </c>
      <c r="BK390" s="90" t="str">
        <f>IF(ISNA(VLOOKUP($B390,'[1]1718  Exp_Rev Access'!$F$7:$GK$318,52,FALSE)),"",VLOOKUP($B390,'[1]1718  Exp_Rev Access'!$F$7:$GK$318,52,FALSE))</f>
        <v/>
      </c>
      <c r="BL390" s="90" t="str">
        <f>IF(ISNA(VLOOKUP($B390,'[1]1718  Exp_Rev Access'!$F$7:$GK$318,53,FALSE)),"",VLOOKUP($B390,'[1]1718  Exp_Rev Access'!$F$7:$GK$318,53,FALSE))</f>
        <v/>
      </c>
      <c r="BM390" s="90" t="str">
        <f>IF(ISNA(VLOOKUP($B390,'[1]1718  Exp_Rev Access'!$F$7:$GK$318,54,FALSE)),"",VLOOKUP($B390,'[1]1718  Exp_Rev Access'!$F$7:$GK$318,54,FALSE))</f>
        <v/>
      </c>
      <c r="BN390" s="90" t="str">
        <f>IF(ISNA(VLOOKUP($B390,'[1]1718  Exp_Rev Access'!$F$7:$GK$318,55,FALSE)),"",VLOOKUP($B390,'[1]1718  Exp_Rev Access'!$F$7:$GK$318,55,FALSE))</f>
        <v/>
      </c>
      <c r="BO390" s="90" t="str">
        <f>IF(ISNA(VLOOKUP($B390,'[1]1718  Exp_Rev Access'!$F$7:$GK$318,56,FALSE)),"",VLOOKUP($B390,'[1]1718  Exp_Rev Access'!$F$7:$GK$318,56,FALSE))</f>
        <v/>
      </c>
      <c r="BP390" s="90" t="str">
        <f>IF(ISNA(VLOOKUP($B390,'[1]1718  Exp_Rev Access'!$F$7:$GK$318,57,FALSE)),"",VLOOKUP($B390,'[1]1718  Exp_Rev Access'!$F$7:$GK$318,57,FALSE))</f>
        <v/>
      </c>
      <c r="BQ390" s="90" t="str">
        <f>IF(ISNA(VLOOKUP($B390,'[1]1718  Exp_Rev Access'!$F$7:$GK$318,58,FALSE)),"",VLOOKUP($B390,'[1]1718  Exp_Rev Access'!$F$7:$GK$318,58,FALSE))</f>
        <v/>
      </c>
      <c r="BR390" s="90" t="str">
        <f>IF(ISNA(VLOOKUP($B390,'[1]1718  Exp_Rev Access'!$F$7:$GK$318,59,FALSE)),"",VLOOKUP($B390,'[1]1718  Exp_Rev Access'!$F$7:$GK$318,59,FALSE))</f>
        <v/>
      </c>
      <c r="BS390" s="90" t="str">
        <f>IF(ISNA(VLOOKUP($B390,'[1]1718  Exp_Rev Access'!$F$7:$GK$318,60,FALSE)),"",VLOOKUP($B390,'[1]1718  Exp_Rev Access'!$F$7:$GK$318,60,FALSE))</f>
        <v/>
      </c>
      <c r="BT390" s="90" t="str">
        <f>IF(ISNA(VLOOKUP($B390,'[1]1718  Exp_Rev Access'!$F$7:$GK$318,61,FALSE)),"",VLOOKUP($B390,'[1]1718  Exp_Rev Access'!$F$7:$GK$318,61,FALSE))</f>
        <v/>
      </c>
      <c r="BU390" s="90" t="str">
        <f>IF(ISNA(VLOOKUP($B390,'[1]1718  Exp_Rev Access'!$F$7:$GK$318,62,FALSE)),"",VLOOKUP($B390,'[1]1718  Exp_Rev Access'!$F$7:$GK$318,62,FALSE))</f>
        <v/>
      </c>
      <c r="BV390" s="56">
        <f t="shared" si="893"/>
        <v>0</v>
      </c>
      <c r="BW390" s="92"/>
      <c r="BX390" s="77"/>
      <c r="BY390" s="90" t="str">
        <f>IF(ISNA(VLOOKUP($B390,'[1]1718  Exp_Rev Access'!$F$7:$GK$318,64,FALSE)),"",VLOOKUP($B390,'[1]1718  Exp_Rev Access'!$F$7:$GK$318,64,FALSE))</f>
        <v/>
      </c>
      <c r="BZ390" s="90" t="str">
        <f>IF(ISNA(VLOOKUP($B390,'[1]1718  Exp_Rev Access'!$F$7:$GK$318,65,FALSE)),"",VLOOKUP($B390,'[1]1718  Exp_Rev Access'!$F$7:$GK$318,65,FALSE))</f>
        <v/>
      </c>
      <c r="CA390" s="90" t="str">
        <f>IF(ISNA(VLOOKUP($B390,'[1]1718  Exp_Rev Access'!$F$7:$GK$318,66,FALSE)),"",VLOOKUP($B390,'[1]1718  Exp_Rev Access'!$F$7:$GK$318,66,FALSE))</f>
        <v/>
      </c>
      <c r="CB390" s="90" t="str">
        <f>IF(ISNA(VLOOKUP($B390,'[1]1718  Exp_Rev Access'!$F$7:$GK$318,67,FALSE)),"",VLOOKUP($B390,'[1]1718  Exp_Rev Access'!$F$7:$GK$318,67,FALSE))</f>
        <v/>
      </c>
      <c r="CC390" s="90" t="str">
        <f>IF(ISNA(VLOOKUP($B390,'[1]1718  Exp_Rev Access'!$F$7:$GK$318,68,FALSE)),"",VLOOKUP($B390,'[1]1718  Exp_Rev Access'!$F$7:$GK$318,68,FALSE))</f>
        <v/>
      </c>
      <c r="CD390" s="90" t="str">
        <f>IF(ISNA(VLOOKUP($B390,'[1]1718  Exp_Rev Access'!$F$7:$GK$318,69,FALSE)),"",VLOOKUP($B390,'[1]1718  Exp_Rev Access'!$F$7:$GK$318,69,FALSE))</f>
        <v/>
      </c>
      <c r="CE390" s="56">
        <f t="shared" si="881"/>
        <v>0</v>
      </c>
      <c r="CF390" s="92"/>
      <c r="CG390" s="78"/>
      <c r="CH390" s="90" t="str">
        <f>IF(ISNA(VLOOKUP($B390,'[1]1718  Exp_Rev Access'!$F$7:$GK$318,$CH$2,FALSE)),"",VLOOKUP($B390,'[1]1718  Exp_Rev Access'!$F$7:$GK$318,$CH$2,FALSE))</f>
        <v/>
      </c>
      <c r="CI390" s="90" t="str">
        <f>IF(ISNA(VLOOKUP($B390,'[1]1718  Exp_Rev Access'!$F$7:$GK$318,$CI$2,FALSE)),"",VLOOKUP($B390,'[1]1718  Exp_Rev Access'!$F$7:$GK$318,$CI$2,FALSE))</f>
        <v/>
      </c>
      <c r="CJ390" s="90" t="str">
        <f>IF(ISNA(VLOOKUP($B390,'[1]1718  Exp_Rev Access'!$F$7:$GK$318,$CJ$2,FALSE)),"",VLOOKUP($B390,'[1]1718  Exp_Rev Access'!$F$7:$GK$318,$CJ$2,FALSE))</f>
        <v/>
      </c>
      <c r="CK390" s="90" t="str">
        <f>IF(ISNA(VLOOKUP($B390,'[1]1718  Exp_Rev Access'!$F$7:$GK$318,$CK$2,FALSE)),"",VLOOKUP($B390,'[1]1718  Exp_Rev Access'!$F$7:$GK$318,$CK$2,FALSE))</f>
        <v/>
      </c>
      <c r="CL390" s="90" t="str">
        <f>IF(ISNA(VLOOKUP($B390,'[1]1718  Exp_Rev Access'!$F$7:$GK$318,$CL$2,FALSE)),"",VLOOKUP($B390,'[1]1718  Exp_Rev Access'!$F$7:$GK$318,$CL$2,FALSE))</f>
        <v/>
      </c>
      <c r="CM390" s="90" t="str">
        <f>IF(ISNA(VLOOKUP($B390,'[1]1718  Exp_Rev Access'!$F$7:$GK$318,$CM$2,FALSE)),"",VLOOKUP($B390,'[1]1718  Exp_Rev Access'!$F$7:$GK$318,$CM$2,FALSE))</f>
        <v/>
      </c>
      <c r="CN390" s="90" t="str">
        <f>IF(ISNA(VLOOKUP($B390,'[1]1718  Exp_Rev Access'!$F$7:$GK$318,$CN$2,FALSE)),"",VLOOKUP($B390,'[1]1718  Exp_Rev Access'!$F$7:$GK$318,$CN$2,FALSE))</f>
        <v/>
      </c>
      <c r="CO390" s="90" t="str">
        <f>IF(ISNA(VLOOKUP($B390,'[1]1718  Exp_Rev Access'!$F$7:$GK$318,$CO$2,FALSE)),"",VLOOKUP($B390,'[1]1718  Exp_Rev Access'!$F$7:$GK$318,$CO$2,FALSE))</f>
        <v/>
      </c>
      <c r="CP390" s="90" t="str">
        <f>IF(ISNA(VLOOKUP($B390,'[1]1718  Exp_Rev Access'!$F$7:$GK$318,$CP$2,FALSE)),"",VLOOKUP($B390,'[1]1718  Exp_Rev Access'!$F$7:$GK$318,$CP$2,FALSE))</f>
        <v/>
      </c>
      <c r="CQ390" s="90" t="str">
        <f>IF(ISNA(VLOOKUP($B390,'[1]1718  Exp_Rev Access'!$F$7:$GK$318,$CQ$2,FALSE)),"",VLOOKUP($B390,'[1]1718  Exp_Rev Access'!$F$7:$GK$318,$CQ$2,FALSE))</f>
        <v/>
      </c>
      <c r="CR390" s="90" t="str">
        <f>IF(ISNA(VLOOKUP($B390,'[1]1718  Exp_Rev Access'!$F$7:$GK$318,$CR$2,FALSE)),"",VLOOKUP($B390,'[1]1718  Exp_Rev Access'!$F$7:$GK$318,$CR$2,FALSE))</f>
        <v/>
      </c>
      <c r="CS390" s="90" t="str">
        <f>IF(ISNA(VLOOKUP($B390,'[1]1718  Exp_Rev Access'!$F$7:$GK$318,$CS$2,FALSE)),"",VLOOKUP($B390,'[1]1718  Exp_Rev Access'!$F$7:$GK$318,$CS$2,FALSE))</f>
        <v/>
      </c>
      <c r="CT390" s="90" t="str">
        <f>IF(ISNA(VLOOKUP($B390,'[1]1718  Exp_Rev Access'!$F$7:$GK$318,$CT$2,FALSE)),"",VLOOKUP($B390,'[1]1718  Exp_Rev Access'!$F$7:$GK$318,$CT$2,FALSE))</f>
        <v/>
      </c>
      <c r="CU390" s="90" t="str">
        <f>IF(ISNA(VLOOKUP($B390,'[1]1718  Exp_Rev Access'!$F$7:$GK$318,$CU$2,FALSE)),"",VLOOKUP($B390,'[1]1718  Exp_Rev Access'!$F$7:$GK$318,$CU$2,FALSE))</f>
        <v/>
      </c>
      <c r="CV390" s="90" t="str">
        <f>IF(ISNA(VLOOKUP($B390,'[1]1718  Exp_Rev Access'!$F$7:$GK$318,$CV$2,FALSE)),"",VLOOKUP($B390,'[1]1718  Exp_Rev Access'!$F$7:$GK$318,$CV$2,FALSE))</f>
        <v/>
      </c>
      <c r="CW390" s="90" t="str">
        <f>IF(ISNA(VLOOKUP($B390,'[1]1718  Exp_Rev Access'!$F$7:$GK$318,$CW$2,FALSE)),"",VLOOKUP($B390,'[1]1718  Exp_Rev Access'!$F$7:$GK$318,$CW$2,FALSE))</f>
        <v/>
      </c>
      <c r="CX390" s="90" t="str">
        <f>IF(ISNA(VLOOKUP($B390,'[1]1718  Exp_Rev Access'!$F$7:$GK$318,$CX$2,FALSE)),"",VLOOKUP($B390,'[1]1718  Exp_Rev Access'!$F$7:$GK$318,$CX$2,FALSE))</f>
        <v/>
      </c>
      <c r="CY390" s="90" t="str">
        <f>IF(ISNA(VLOOKUP($B390,'[1]1718  Exp_Rev Access'!$F$7:$GK$318,$CY$2,FALSE)),"",VLOOKUP($B390,'[1]1718  Exp_Rev Access'!$F$7:$GK$318,$CY$2,FALSE))</f>
        <v/>
      </c>
      <c r="CZ390" s="90" t="str">
        <f>IF(ISNA(VLOOKUP($B390,'[1]1718  Exp_Rev Access'!$F$7:$GK$318,$CZ$2,FALSE)),"",VLOOKUP($B390,'[1]1718  Exp_Rev Access'!$F$7:$GK$318,$CZ$2,FALSE))</f>
        <v/>
      </c>
      <c r="DA390" s="90" t="str">
        <f>IF(ISNA(VLOOKUP($B390,'[1]1718  Exp_Rev Access'!$F$7:$GK$318,$DA$2,FALSE)),"",VLOOKUP($B390,'[1]1718  Exp_Rev Access'!$F$7:$GK$318,$DA$2,FALSE))</f>
        <v/>
      </c>
      <c r="DB390" s="90" t="str">
        <f>IF(ISNA(VLOOKUP($B390,'[1]1718  Exp_Rev Access'!$F$7:$GK$318,$DB$2,FALSE)),"",VLOOKUP($B390,'[1]1718  Exp_Rev Access'!$F$7:$GK$318,$DB$2,FALSE))</f>
        <v/>
      </c>
      <c r="DC390" s="90" t="str">
        <f>IF(ISNA(VLOOKUP($B390,'[1]1718  Exp_Rev Access'!$F$7:$GK$318,$DC$2,FALSE)),"",VLOOKUP($B390,'[1]1718  Exp_Rev Access'!$F$7:$GK$318,$DC$2,FALSE))</f>
        <v/>
      </c>
      <c r="DD390" s="90" t="str">
        <f>IF(ISNA(VLOOKUP($B390,'[1]1718  Exp_Rev Access'!$F$7:$GK$318,$DD$2,FALSE)),"",VLOOKUP($B390,'[1]1718  Exp_Rev Access'!$F$7:$GK$318,$DD$2,FALSE))</f>
        <v/>
      </c>
      <c r="DE390" s="90" t="str">
        <f>IF(ISNA(VLOOKUP($B390,'[1]1718  Exp_Rev Access'!$F$7:$GK$318,$DE$2,FALSE)),"",VLOOKUP($B390,'[1]1718  Exp_Rev Access'!$F$7:$GK$318,$DE$2,FALSE))</f>
        <v/>
      </c>
      <c r="DF390" s="90" t="str">
        <f>IF(ISNA(VLOOKUP($B390,'[1]1718  Exp_Rev Access'!$F$7:$GK$318,$DF$2,FALSE)),"",VLOOKUP($B390,'[1]1718  Exp_Rev Access'!$F$7:$GK$318,$DF$2,FALSE))</f>
        <v/>
      </c>
      <c r="DG390" s="90" t="str">
        <f>IF(ISNA(VLOOKUP($B390,'[1]1718  Exp_Rev Access'!$F$7:$GK$318,$DG$2,FALSE)),"",VLOOKUP($B390,'[1]1718  Exp_Rev Access'!$F$7:$GK$318,$DG$2,FALSE))</f>
        <v/>
      </c>
      <c r="DH390" s="90" t="str">
        <f>IF(ISNA(VLOOKUP($B390,'[1]1718  Exp_Rev Access'!$F$7:$GK$318,$DH$2,FALSE)),"",VLOOKUP($B390,'[1]1718  Exp_Rev Access'!$F$7:$GK$318,$DH$2,FALSE))</f>
        <v/>
      </c>
      <c r="DI390" s="90" t="str">
        <f>IF(ISNA(VLOOKUP($B390,'[1]1718  Exp_Rev Access'!$F$7:$GK$318,$DI$2,FALSE)),"",VLOOKUP($B390,'[1]1718  Exp_Rev Access'!$F$7:$GK$318,$DI$2,FALSE))</f>
        <v/>
      </c>
      <c r="DJ390" s="90" t="str">
        <f>IF(ISNA(VLOOKUP($B390,'[1]1718  Exp_Rev Access'!$F$7:$GK$318,$DJ$2,FALSE)),"",VLOOKUP($B390,'[1]1718  Exp_Rev Access'!$F$7:$GK$318,$DJ$2,FALSE))</f>
        <v/>
      </c>
      <c r="DK390" s="90" t="str">
        <f>IF(ISNA(VLOOKUP($B390,'[1]1718  Exp_Rev Access'!$F$7:$GK$318,$DK$2,FALSE)),"",VLOOKUP($B390,'[1]1718  Exp_Rev Access'!$F$7:$GK$318,$DK$2,FALSE))</f>
        <v/>
      </c>
      <c r="DL390" s="90" t="str">
        <f>IF(ISNA(VLOOKUP($B390,'[1]1718  Exp_Rev Access'!$F$7:$GK$318,$DL$2,FALSE)),"",VLOOKUP($B390,'[1]1718  Exp_Rev Access'!$F$7:$GK$318,$DL$2,FALSE))</f>
        <v/>
      </c>
      <c r="DM390" s="90" t="str">
        <f>IF(ISNA(VLOOKUP($B390,'[1]1718  Exp_Rev Access'!$F$7:$GK$318,$DM$2,FALSE)),"",VLOOKUP($B390,'[1]1718  Exp_Rev Access'!$F$7:$GK$318,$DM$2,FALSE))</f>
        <v/>
      </c>
      <c r="DN390" s="90" t="str">
        <f>IF(ISNA(VLOOKUP($B390,'[1]1718  Exp_Rev Access'!$F$7:$GK$318,$DN$2,FALSE)),"",VLOOKUP($B390,'[1]1718  Exp_Rev Access'!$F$7:$GK$318,$DN$2,FALSE))</f>
        <v/>
      </c>
      <c r="DO390" s="90" t="str">
        <f>IF(ISNA(VLOOKUP($B390,'[1]1718  Exp_Rev Access'!$F$7:$GK$318,$DO$2,FALSE)),"",VLOOKUP($B390,'[1]1718  Exp_Rev Access'!$F$7:$GK$318,$DO$2,FALSE))</f>
        <v/>
      </c>
      <c r="DP390" s="90" t="str">
        <f>IF(ISNA(VLOOKUP($B390,'[1]1718  Exp_Rev Access'!$F$7:$GK$318,$DP$2,FALSE)),"",VLOOKUP($B390,'[1]1718  Exp_Rev Access'!$F$7:$GK$318,$DP$2,FALSE))</f>
        <v/>
      </c>
      <c r="DQ390" s="90" t="str">
        <f>IF(ISNA(VLOOKUP($B390,'[1]1718  Exp_Rev Access'!$F$7:$GK$318,$DQ$2,FALSE)),"",VLOOKUP($B390,'[1]1718  Exp_Rev Access'!$F$7:$GK$318,$DQ$2,FALSE))</f>
        <v/>
      </c>
      <c r="DR390" s="90" t="str">
        <f>IF(ISNA(VLOOKUP($B390,'[1]1718  Exp_Rev Access'!$F$7:$GK$318,$DR$2,FALSE)),"",VLOOKUP($B390,'[1]1718  Exp_Rev Access'!$F$7:$GK$318,$DR$2,FALSE))</f>
        <v/>
      </c>
      <c r="DS390" s="90" t="str">
        <f>IF(ISNA(VLOOKUP($B390,'[1]1718  Exp_Rev Access'!$F$7:$GK$318,$DS$2,FALSE)),"",VLOOKUP($B390,'[1]1718  Exp_Rev Access'!$F$7:$GK$318,$DS$2,FALSE))</f>
        <v/>
      </c>
      <c r="DT390" s="90" t="str">
        <f>IF(ISNA(VLOOKUP($B390,'[1]1718  Exp_Rev Access'!$F$7:$GK$318,$DT$2,FALSE)),"",VLOOKUP($B390,'[1]1718  Exp_Rev Access'!$F$7:$GK$318,$DT$2,FALSE))</f>
        <v/>
      </c>
      <c r="DU390" s="90" t="str">
        <f>IF(ISNA(VLOOKUP($B390,'[1]1718  Exp_Rev Access'!$F$7:$GK$318,$DU$2,FALSE)),"",VLOOKUP($B390,'[1]1718  Exp_Rev Access'!$F$7:$GK$318,$DU$2,FALSE))</f>
        <v/>
      </c>
      <c r="DV390" s="90" t="str">
        <f>IF(ISNA(VLOOKUP($B390,'[1]1718  Exp_Rev Access'!$F$7:$GK$318,$DV$2,FALSE)),"",VLOOKUP($B390,'[1]1718  Exp_Rev Access'!$F$7:$GK$318,$DV$2,FALSE))</f>
        <v/>
      </c>
      <c r="DW390" s="90" t="str">
        <f>IF(ISNA(VLOOKUP($B390,'[1]1718  Exp_Rev Access'!$F$7:$GK$318,$DW$2,FALSE)),"",VLOOKUP($B390,'[1]1718  Exp_Rev Access'!$F$7:$GK$318,$DW$2,FALSE))</f>
        <v/>
      </c>
      <c r="DX390" s="90" t="str">
        <f>IF(ISNA(VLOOKUP($B390,'[1]1718  Exp_Rev Access'!$F$7:$GK$318,$DX$2,FALSE)),"",VLOOKUP($B390,'[1]1718  Exp_Rev Access'!$F$7:$GK$318,$DX$2,FALSE))</f>
        <v/>
      </c>
      <c r="DY390" s="90" t="str">
        <f>IF(ISNA(VLOOKUP($B390,'[1]1718  Exp_Rev Access'!$F$7:$GK$318,$DY$2,FALSE)),"",VLOOKUP($B390,'[1]1718  Exp_Rev Access'!$F$7:$GK$318,$DY$2,FALSE))</f>
        <v/>
      </c>
      <c r="DZ390" s="90" t="str">
        <f>IF(ISNA(VLOOKUP($B390,'[1]1718  Exp_Rev Access'!$F$7:$GK$318,$DZ$2,FALSE)),"",VLOOKUP($B390,'[1]1718  Exp_Rev Access'!$F$7:$GK$318,$DZ$2,FALSE))</f>
        <v/>
      </c>
      <c r="EA390" s="90" t="str">
        <f>IF(ISNA(VLOOKUP($B390,'[1]1718  Exp_Rev Access'!$F$7:$GK$318,$EA$2,FALSE)),"",VLOOKUP($B390,'[1]1718  Exp_Rev Access'!$F$7:$GK$318,$EA$2,FALSE))</f>
        <v/>
      </c>
      <c r="EB390" s="90" t="str">
        <f>IF(ISNA(VLOOKUP($B390,'[1]1718  Exp_Rev Access'!$F$7:$GK$318,$EB$2,FALSE)),"",VLOOKUP($B390,'[1]1718  Exp_Rev Access'!$F$7:$GK$318,$EB$2,FALSE))</f>
        <v/>
      </c>
      <c r="EC390" s="90" t="str">
        <f>IF(ISNA(VLOOKUP($B390,'[1]1718  Exp_Rev Access'!$F$7:$GK$318,$EC$2,FALSE)),"",VLOOKUP($B390,'[1]1718  Exp_Rev Access'!$F$7:$GK$318,$EC$2,FALSE))</f>
        <v/>
      </c>
      <c r="ED390" s="90" t="str">
        <f>IF(ISNA(VLOOKUP($B390,'[1]1718  Exp_Rev Access'!$F$7:$GK$318,$ED$2,FALSE)),"",VLOOKUP($B390,'[1]1718  Exp_Rev Access'!$F$7:$GK$318,$ED$2,FALSE))</f>
        <v/>
      </c>
      <c r="EE390" s="90" t="str">
        <f>IF(ISNA(VLOOKUP($B390,'[1]1718  Exp_Rev Access'!$F$7:$GK$318,$EE$2,FALSE)),"",VLOOKUP($B390,'[1]1718  Exp_Rev Access'!$F$7:$GK$318,$EE$2,FALSE))</f>
        <v/>
      </c>
      <c r="EF390" s="90" t="str">
        <f>IF(ISNA(VLOOKUP($B390,'[1]1718  Exp_Rev Access'!$F$7:$GK$318,$EF$2,FALSE)),"",VLOOKUP($B390,'[1]1718  Exp_Rev Access'!$F$7:$GK$318,$EF$2,FALSE))</f>
        <v/>
      </c>
      <c r="EG390" s="90" t="str">
        <f>IF(ISNA(VLOOKUP($B390,'[1]1718  Exp_Rev Access'!$F$7:$GK$318,$EG$2,FALSE)),"",VLOOKUP($B390,'[1]1718  Exp_Rev Access'!$F$7:$GK$318,$EG$2,FALSE))</f>
        <v/>
      </c>
      <c r="EH390" s="90" t="str">
        <f>IF(ISNA(VLOOKUP($B390,'[1]1718  Exp_Rev Access'!$F$7:$GK$318,$EH$2,FALSE)),"",VLOOKUP($B390,'[1]1718  Exp_Rev Access'!$F$7:$GK$318,$EH$2,FALSE))</f>
        <v/>
      </c>
      <c r="EI390" s="90" t="str">
        <f>IF(ISNA(VLOOKUP($B390,'[1]1718  Exp_Rev Access'!$F$7:$GK$318,$EI$2,FALSE)),"",VLOOKUP($B390,'[1]1718  Exp_Rev Access'!$F$7:$GK$318,$EI$2,FALSE))</f>
        <v/>
      </c>
      <c r="EJ390" s="90" t="str">
        <f>IF(ISNA(VLOOKUP($B390,'[1]1718  Exp_Rev Access'!$F$7:$GK$318,$EJ$2,FALSE)),"",VLOOKUP($B390,'[1]1718  Exp_Rev Access'!$F$7:$GK$318,$EJ$2,FALSE))</f>
        <v/>
      </c>
      <c r="EK390" s="90" t="str">
        <f>IF(ISNA(VLOOKUP($B390,'[1]1718  Exp_Rev Access'!$F$7:$GK$318,$EK$2,FALSE)),"",VLOOKUP($B390,'[1]1718  Exp_Rev Access'!$F$7:$GK$318,$EK$2,FALSE))</f>
        <v/>
      </c>
      <c r="EL390" s="90" t="str">
        <f>IF(ISNA(VLOOKUP($B390,'[1]1718  Exp_Rev Access'!$F$7:$GK$318,$EL$2,FALSE)),"",VLOOKUP($B390,'[1]1718  Exp_Rev Access'!$F$7:$GK$318,$EL$2,FALSE))</f>
        <v/>
      </c>
      <c r="EM390" s="90" t="str">
        <f>IF(ISNA(VLOOKUP($B390,'[1]1718  Exp_Rev Access'!$F$7:$GK$318,$EM$2,FALSE)),"",VLOOKUP($B390,'[1]1718  Exp_Rev Access'!$F$7:$GK$318,$EM$2,FALSE))</f>
        <v/>
      </c>
      <c r="EN390" s="90" t="str">
        <f>IF(ISNA(VLOOKUP($B390,'[1]1718  Exp_Rev Access'!$F$7:$GK$318,$EN$2,FALSE)),"",VLOOKUP($B390,'[1]1718  Exp_Rev Access'!$F$7:$GK$318,$EN$2,FALSE))</f>
        <v/>
      </c>
      <c r="EO390" s="90" t="str">
        <f>IF(ISNA(VLOOKUP($B390,'[1]1718  Exp_Rev Access'!$F$7:$GK$318,$EO$2,FALSE)),"",VLOOKUP($B390,'[1]1718  Exp_Rev Access'!$F$7:$GK$318,$EO$2,FALSE))</f>
        <v/>
      </c>
      <c r="EP390" s="90" t="str">
        <f>IF(ISNA(VLOOKUP($B390,'[1]1718  Exp_Rev Access'!$F$7:$GK$318,$EP$2,FALSE)),"",VLOOKUP($B390,'[1]1718  Exp_Rev Access'!$F$7:$GK$318,$EP$2,FALSE))</f>
        <v/>
      </c>
      <c r="EQ390" s="90" t="str">
        <f>IF(ISNA(VLOOKUP($B390,'[1]1718  Exp_Rev Access'!$F$7:$GK$318,$EQ$2,FALSE)),"",VLOOKUP($B390,'[1]1718  Exp_Rev Access'!$F$7:$GK$318,$EQ$2,FALSE))</f>
        <v/>
      </c>
      <c r="ER390" s="90" t="str">
        <f>IF(ISNA(VLOOKUP($B390,'[1]1718  Exp_Rev Access'!$F$7:$GK$318,$ER$2,FALSE)),"",VLOOKUP($B390,'[1]1718  Exp_Rev Access'!$F$7:$GK$318,$ER$2,FALSE))</f>
        <v/>
      </c>
      <c r="ES390" s="90" t="str">
        <f>IF(ISNA(VLOOKUP($B390,'[1]1718  Exp_Rev Access'!$F$7:$GK$318,$ES$2,FALSE)),"",VLOOKUP($B390,'[1]1718  Exp_Rev Access'!$F$7:$GK$318,$ES$2,FALSE))</f>
        <v/>
      </c>
      <c r="ET390" s="90" t="str">
        <f>IF(ISNA(VLOOKUP($B390,'[1]1718  Exp_Rev Access'!$F$7:$GK$318,$ET$2,FALSE)),"",VLOOKUP($B390,'[1]1718  Exp_Rev Access'!$F$7:$GK$318,$ET$2,FALSE))</f>
        <v/>
      </c>
      <c r="EU390" s="90" t="str">
        <f>IF(ISNA(VLOOKUP($B390,'[1]1718  Exp_Rev Access'!$F$7:$GK$318,$EU$2,FALSE)),"",VLOOKUP($B390,'[1]1718  Exp_Rev Access'!$F$7:$GK$318,$EU$2,FALSE))</f>
        <v/>
      </c>
      <c r="EV390" s="90" t="str">
        <f>IF(ISNA(VLOOKUP($B390,'[1]1718  Exp_Rev Access'!$F$7:$GK$318,$EV$2,FALSE)),"",VLOOKUP($B390,'[1]1718  Exp_Rev Access'!$F$7:$GK$318,$EV$2,FALSE))</f>
        <v/>
      </c>
      <c r="EW390" s="90" t="str">
        <f>IF(ISNA(VLOOKUP($B390,'[1]1718  Exp_Rev Access'!$F$7:$GK$318,$EW$2,FALSE)),"",VLOOKUP($B390,'[1]1718  Exp_Rev Access'!$F$7:$GK$318,$EW$2,FALSE))</f>
        <v/>
      </c>
      <c r="EX390" s="90" t="str">
        <f>IF(ISNA(VLOOKUP($B390,'[1]1718  Exp_Rev Access'!$F$7:$GK$318,$EX$2,FALSE)),"",VLOOKUP($B390,'[1]1718  Exp_Rev Access'!$F$7:$GK$318,$EX$2,FALSE))</f>
        <v/>
      </c>
      <c r="EY390" s="90" t="str">
        <f>IF(ISNA(VLOOKUP($B390,'[1]1718  Exp_Rev Access'!$F$7:$GK$318,$EY$2,FALSE)),"",VLOOKUP($B390,'[1]1718  Exp_Rev Access'!$F$7:$GK$318,$EY$2,FALSE))</f>
        <v/>
      </c>
      <c r="EZ390" s="90" t="str">
        <f>IF(ISNA(VLOOKUP($B390,'[1]1718  Exp_Rev Access'!$F$7:$GK$318,$EZ$2,FALSE)),"",VLOOKUP($B390,'[1]1718  Exp_Rev Access'!$F$7:$GK$318,$EZ$2,FALSE))</f>
        <v/>
      </c>
      <c r="FA390" s="90" t="str">
        <f>IF(ISNA(VLOOKUP($B390,'[1]1718  Exp_Rev Access'!$F$7:$GK$318,$FA$2,FALSE)),"",VLOOKUP($B390,'[1]1718  Exp_Rev Access'!$F$7:$GK$318,$FA$2,FALSE))</f>
        <v/>
      </c>
      <c r="FB390" s="90" t="str">
        <f>IF(ISNA(VLOOKUP($B390,'[1]1718  Exp_Rev Access'!$F$7:$GK$318,$FB$2,FALSE)),"",VLOOKUP($B390,'[1]1718  Exp_Rev Access'!$F$7:$GK$318,$FB$2,FALSE))</f>
        <v/>
      </c>
      <c r="FC390" s="90" t="str">
        <f>IF(ISNA(VLOOKUP($B390,'[1]1718  Exp_Rev Access'!$F$7:$GK$318,$FC$2,FALSE)),"",VLOOKUP($B390,'[1]1718  Exp_Rev Access'!$F$7:$GK$318,$FC$2,FALSE))</f>
        <v/>
      </c>
      <c r="FD390" s="90" t="str">
        <f>IF(ISNA(VLOOKUP($B390,'[1]1718  Exp_Rev Access'!$F$7:$GK$318,$FD$2,FALSE)),"",VLOOKUP($B390,'[1]1718  Exp_Rev Access'!$F$7:$GK$318,$FD$2,FALSE))</f>
        <v/>
      </c>
      <c r="FE390" s="90" t="str">
        <f>IF(ISNA(VLOOKUP($B390,'[1]1718  Exp_Rev Access'!$F$7:$GK$318,$FE$2,FALSE)),"",VLOOKUP($B390,'[1]1718  Exp_Rev Access'!$F$7:$GK$318,$FE$2,FALSE))</f>
        <v/>
      </c>
      <c r="FF390" s="90" t="str">
        <f>IF(ISNA(VLOOKUP($B390,'[1]1718  Exp_Rev Access'!$F$7:$GK$318,$FF$2,FALSE)),"",VLOOKUP($B390,'[1]1718  Exp_Rev Access'!$F$7:$GK$318,$FF$2,FALSE))</f>
        <v/>
      </c>
      <c r="FG390" s="90" t="str">
        <f>IF(ISNA(VLOOKUP($B390,'[1]1718  Exp_Rev Access'!$F$7:$GK$318,$FG$2,FALSE)),"",VLOOKUP($B390,'[1]1718  Exp_Rev Access'!$F$7:$GK$318,$FG$2,FALSE))</f>
        <v/>
      </c>
      <c r="FH390" s="90" t="str">
        <f>IF(ISNA(VLOOKUP($B390,'[1]1718  Exp_Rev Access'!$F$7:$GK$318,$FH$2,FALSE)),"",VLOOKUP($B390,'[1]1718  Exp_Rev Access'!$F$7:$GK$318,$FH$2,FALSE))</f>
        <v/>
      </c>
      <c r="FI390" s="90" t="str">
        <f>IF(ISNA(VLOOKUP($B390,'[1]1718  Exp_Rev Access'!$F$7:$GK$318,$FI$2,FALSE)),"",VLOOKUP($B390,'[1]1718  Exp_Rev Access'!$F$7:$GK$318,$FI$2,FALSE))</f>
        <v/>
      </c>
      <c r="FJ390" s="90" t="str">
        <f>IF(ISNA(VLOOKUP($B390,'[1]1718  Exp_Rev Access'!$F$7:$GK$318,$FJ$2,FALSE)),"",VLOOKUP($B390,'[1]1718  Exp_Rev Access'!$F$7:$GK$318,$FJ$2,FALSE))</f>
        <v/>
      </c>
      <c r="FK390" s="90" t="str">
        <f>IF(ISNA(VLOOKUP($B390,'[1]1718  Exp_Rev Access'!$F$7:$GK$318,$FK$2,FALSE)),"",VLOOKUP($B390,'[1]1718  Exp_Rev Access'!$F$7:$GK$318,$FK$2,FALSE))</f>
        <v/>
      </c>
      <c r="FL390" s="90" t="str">
        <f>IF(ISNA(VLOOKUP($B390,'[1]1718  Exp_Rev Access'!$F$7:$GK$318,$FL$2,FALSE)),"",VLOOKUP($B390,'[1]1718  Exp_Rev Access'!$F$7:$GK$318,$FL$2,FALSE))</f>
        <v/>
      </c>
      <c r="FM390" s="90" t="str">
        <f>IF(ISNA(VLOOKUP($B390,'[1]1718  Exp_Rev Access'!$F$7:$GK$318,$FM$2,FALSE)),"",VLOOKUP($B390,'[1]1718  Exp_Rev Access'!$F$7:$GK$318,$FM$2,FALSE))</f>
        <v/>
      </c>
      <c r="FN390" s="90" t="str">
        <f>IF(ISNA(VLOOKUP($B390,'[1]1718  Exp_Rev Access'!$F$7:$GK$318,$FN$2,FALSE)),"",VLOOKUP($B390,'[1]1718  Exp_Rev Access'!$F$7:$GK$318,$FN$2,FALSE))</f>
        <v/>
      </c>
      <c r="FO390" s="90" t="str">
        <f>IF(ISNA(VLOOKUP($B390,'[1]1718  Exp_Rev Access'!$F$7:$GK$318,$FO$2,FALSE)),"",VLOOKUP($B390,'[1]1718  Exp_Rev Access'!$F$7:$GK$318,$FO$2,FALSE))</f>
        <v/>
      </c>
      <c r="FP390" s="90" t="str">
        <f>IF(ISNA(VLOOKUP($B390,'[1]1718  Exp_Rev Access'!$F$7:$GK$318,$FP$2,FALSE)),"",VLOOKUP($B390,'[1]1718  Exp_Rev Access'!$F$7:$GK$318,$FP$2,FALSE))</f>
        <v/>
      </c>
      <c r="FQ390" s="90" t="str">
        <f>IF(ISNA(VLOOKUP($B390,'[1]1718  Exp_Rev Access'!$F$7:$GK$318,$FQ$2,FALSE)),"",VLOOKUP($B390,'[1]1718  Exp_Rev Access'!$F$7:$GK$318,$FQ$2,FALSE))</f>
        <v/>
      </c>
      <c r="FR390" s="90" t="str">
        <f>IF(ISNA(VLOOKUP($B390,'[1]1718  Exp_Rev Access'!$F$7:$GK$318,$FR$2,FALSE)),"",VLOOKUP($B390,'[1]1718  Exp_Rev Access'!$F$7:$GK$318,$FR$2,FALSE))</f>
        <v/>
      </c>
      <c r="FS390" s="77"/>
      <c r="FT390" s="77"/>
      <c r="FU390" s="78"/>
      <c r="FV390" s="95" t="str">
        <f>IF(ISNA(VLOOKUP($B390,'[1]1718  Exp_Rev Access'!$F$7:$GK$318,$FV$2,FALSE)),"",VLOOKUP($B390,'[1]1718  Exp_Rev Access'!$F$7:$GK$318,$FV$2,FALSE))</f>
        <v/>
      </c>
      <c r="FW390" s="95" t="str">
        <f>IF(ISNA(VLOOKUP($B390,'[1]1718  Exp_Rev Access'!$F$7:$GK$318,$FW$2,FALSE)),"",VLOOKUP($B390,'[1]1718  Exp_Rev Access'!$F$7:$GK$318,$FW$2,FALSE))</f>
        <v/>
      </c>
      <c r="FX390" s="95" t="str">
        <f>IF(ISNA(VLOOKUP($B390,'[1]1718  Exp_Rev Access'!$F$7:$GK$318,$FX$2,FALSE)),"",VLOOKUP($B390,'[1]1718  Exp_Rev Access'!$F$7:$GK$318,$FX$2,FALSE))</f>
        <v/>
      </c>
      <c r="FY390" s="95" t="str">
        <f>IF(ISNA(VLOOKUP($B390,'[1]1718  Exp_Rev Access'!$F$7:$GK$318,$FY$2,FALSE)),"",VLOOKUP($B390,'[1]1718  Exp_Rev Access'!$F$7:$GK$318,$FY$2,FALSE))</f>
        <v/>
      </c>
      <c r="FZ390" s="95" t="str">
        <f>IF(ISNA(VLOOKUP($B390,'[1]1718  Exp_Rev Access'!$F$7:$GK$318,$FZ$2,FALSE)),"",VLOOKUP($B390,'[1]1718  Exp_Rev Access'!$F$7:$GK$318,$FZ$2,FALSE))</f>
        <v/>
      </c>
      <c r="GA390" s="95" t="str">
        <f>IF(ISNA(VLOOKUP($B390,'[1]1718  Exp_Rev Access'!$F$7:$GK$318,$GA$2,FALSE)),"",VLOOKUP($B390,'[1]1718  Exp_Rev Access'!$F$7:$GK$318,$GA$2,FALSE))</f>
        <v/>
      </c>
      <c r="GB390" s="95" t="str">
        <f>IF(ISNA(VLOOKUP($B390,'[1]1718  Exp_Rev Access'!$F$7:$GK$318,$GB$2,FALSE)),"",VLOOKUP($B390,'[1]1718  Exp_Rev Access'!$F$7:$GK$318,$GB$2,FALSE))</f>
        <v/>
      </c>
      <c r="GC390" s="95" t="str">
        <f>IF(ISNA(VLOOKUP($B390,'[1]1718  Exp_Rev Access'!$F$7:$GK$318,$GC$2,FALSE)),"",VLOOKUP($B390,'[1]1718  Exp_Rev Access'!$F$7:$GK$318,$GC$2,FALSE))</f>
        <v/>
      </c>
      <c r="GD390" s="95" t="str">
        <f>IF(ISNA(VLOOKUP($B390,'[1]1718  Exp_Rev Access'!$F$7:$GK$318,$GD$2,FALSE)),"",VLOOKUP($B390,'[1]1718  Exp_Rev Access'!$F$7:$GK$318,$GD$2,FALSE))</f>
        <v/>
      </c>
      <c r="GE390" s="95" t="str">
        <f>IF(ISNA(VLOOKUP($B390,'[1]1718  Exp_Rev Access'!$F$7:$GK$318,$GE$2,FALSE)),"",VLOOKUP($B390,'[1]1718  Exp_Rev Access'!$F$7:$GK$318,$GE$2,FALSE))</f>
        <v/>
      </c>
      <c r="GF390" s="95" t="str">
        <f>IF(ISNA(VLOOKUP($B390,'[1]1718  Exp_Rev Access'!$F$7:$GK$318,$GF$2,FALSE)),"",VLOOKUP($B390,'[1]1718  Exp_Rev Access'!$F$7:$GK$318,$GF$2,FALSE))</f>
        <v/>
      </c>
      <c r="GG390" s="95" t="str">
        <f>IF(ISNA(VLOOKUP($B390,'[1]1718  Exp_Rev Access'!$F$7:$GK$318,$GG$2,FALSE)),"",VLOOKUP($B390,'[1]1718  Exp_Rev Access'!$F$7:$GK$318,$GG$2,FALSE))</f>
        <v/>
      </c>
      <c r="GH390" s="95" t="str">
        <f>IF(ISNA(VLOOKUP($B390,'[1]1718  Exp_Rev Access'!$F$7:$GK$318,$GH$2,FALSE)),"",VLOOKUP($B390,'[1]1718  Exp_Rev Access'!$F$7:$GK$318,$GH$2,FALSE))</f>
        <v/>
      </c>
      <c r="GI390" s="95" t="str">
        <f>IF(ISNA(VLOOKUP($B390,'[1]1718  Exp_Rev Access'!$F$7:$GK$318,$GI$2,FALSE)),"",VLOOKUP($B390,'[1]1718  Exp_Rev Access'!$F$7:$GK$318,$GI$2,FALSE))</f>
        <v/>
      </c>
      <c r="GJ390" s="95" t="str">
        <f>IF(ISNA(VLOOKUP($B390,'[1]1718  Exp_Rev Access'!$F$7:$GK$318,$GJ$2,FALSE)),"",VLOOKUP($B390,'[1]1718  Exp_Rev Access'!$F$7:$GK$318,$GJ$2,FALSE))</f>
        <v/>
      </c>
      <c r="GK390" s="95" t="str">
        <f>IF(ISNA(VLOOKUP($B390,'[1]1718  Exp_Rev Access'!$F$7:$GK$318,$GK$2,FALSE)),"",VLOOKUP($B390,'[1]1718  Exp_Rev Access'!$F$7:$GK$318,$GK$2,FALSE))</f>
        <v/>
      </c>
      <c r="GL390" s="95" t="str">
        <f>IF(ISNA(VLOOKUP($B390,'[1]1718  Exp_Rev Access'!$F$7:$GK$318,$GL$2,FALSE)),"",VLOOKUP($B390,'[1]1718  Exp_Rev Access'!$F$7:$GK$318,$GL$2,FALSE))</f>
        <v/>
      </c>
      <c r="GM390" s="95" t="str">
        <f>IF(ISNA(VLOOKUP($B390,'[1]1718  Exp_Rev Access'!$F$7:$GK$318,$GM$2,FALSE)),"",VLOOKUP($B390,'[1]1718  Exp_Rev Access'!$F$7:$GK$318,$GM$2,FALSE))</f>
        <v/>
      </c>
      <c r="GN390" s="95" t="str">
        <f>IF(ISNA(VLOOKUP($B390,'[1]1718  Exp_Rev Access'!$F$7:$GK$318,$GN$2,FALSE)),"",VLOOKUP($B390,'[1]1718  Exp_Rev Access'!$F$7:$GK$318,$GN$2,FALSE))</f>
        <v/>
      </c>
      <c r="GO390" s="95" t="str">
        <f>IF(ISNA(VLOOKUP($B390,'[1]1718  Exp_Rev Access'!$F$7:$GK$318,$GO$2,FALSE)),"",VLOOKUP($B390,'[1]1718  Exp_Rev Access'!$F$7:$GK$318,$GO$2,FALSE))</f>
        <v/>
      </c>
      <c r="GP390" s="95" t="str">
        <f>IF(ISNA(VLOOKUP($B390,'[1]1718  Exp_Rev Access'!$F$7:$GK$318,$GP$2,FALSE)),"",VLOOKUP($B390,'[1]1718  Exp_Rev Access'!$F$7:$GK$318,$GP$2,FALSE))</f>
        <v/>
      </c>
      <c r="GQ390" s="95" t="str">
        <f>IF(ISNA(VLOOKUP($B390,'[1]1718  Exp_Rev Access'!$F$7:$GK$318,$GQ$2,FALSE)),"",VLOOKUP($B390,'[1]1718  Exp_Rev Access'!$F$7:$GK$318,$GQ$2,FALSE))</f>
        <v/>
      </c>
      <c r="GR390" s="95" t="str">
        <f>IF(ISNA(VLOOKUP($B390,'[1]1718  Exp_Rev Access'!$F$7:$GK$318,$GR$2,FALSE)),"",VLOOKUP($B390,'[1]1718  Exp_Rev Access'!$F$7:$GK$318,$GR$2,FALSE))</f>
        <v/>
      </c>
      <c r="GS390" s="95" t="str">
        <f>IF(ISNA(VLOOKUP($B390,'[1]1718  Exp_Rev Access'!$F$7:$GK$318,$GS$2,FALSE)),"",VLOOKUP($B390,'[1]1718  Exp_Rev Access'!$F$7:$GK$318,$GS$2,FALSE))</f>
        <v/>
      </c>
      <c r="GT390" s="95" t="str">
        <f>IF(ISNA(VLOOKUP($B390,'[1]1718  Exp_Rev Access'!$F$7:$GK$318,$GT$2,FALSE)),"",VLOOKUP($B390,'[1]1718  Exp_Rev Access'!$F$7:$GK$318,$GT$2,FALSE))</f>
        <v/>
      </c>
      <c r="GU390" s="77"/>
      <c r="GV390" s="77"/>
      <c r="GW390" s="96"/>
    </row>
    <row r="391" spans="1:222" x14ac:dyDescent="0.3">
      <c r="A391" s="73"/>
      <c r="B391" s="106" t="s">
        <v>757</v>
      </c>
      <c r="C391" s="89" t="s">
        <v>758</v>
      </c>
      <c r="D391" s="75">
        <f>IF(ISNA(VLOOKUP($B391,'[1]1718 enrollment_Rev_Exp by size'!$A$7:H720,3,FALSE)),"",VLOOKUP($B391,'[1]1718 enrollment_Rev_Exp by size'!$A$7:$G$350,3,FALSE))</f>
        <v>11669.430000000004</v>
      </c>
      <c r="E391" s="76">
        <f>IF(ISNA(VLOOKUP($B391,'[1]1718 enrollment_Rev_Exp by size'!$A$7:I723,5,FALSE)),"",VLOOKUP($B391,'[1]1718 enrollment_Rev_Exp by size'!$A$7:$G$350,5,FALSE))</f>
        <v>148517550.44999999</v>
      </c>
      <c r="F391" s="70">
        <f t="shared" ref="F391:F399" si="1002">N391+AM391+AU391+BV391+CE391+FS391+GU391</f>
        <v>148517550.45000002</v>
      </c>
      <c r="G391" s="70">
        <f t="shared" ref="G391:G399" si="1003">F391-E391</f>
        <v>0</v>
      </c>
      <c r="H391" s="90">
        <f>IF(ISNA(VLOOKUP($B391,'[1]1718  Exp_Rev Access'!$F$7:$GK$318,3,FALSE)),"",VLOOKUP($B391,'[1]1718  Exp_Rev Access'!$F$7:$GK$318,3,FALSE))</f>
        <v>33360469.719999999</v>
      </c>
      <c r="I391" s="90">
        <f>IF(ISNA(VLOOKUP($B391,'[1]1718  Exp_Rev Access'!$F$7:$GK$318,4,FALSE)),"",VLOOKUP($B391,'[1]1718  Exp_Rev Access'!$F$7:$GK$318,4,FALSE))</f>
        <v>0</v>
      </c>
      <c r="J391" s="90">
        <f>IF(ISNA(VLOOKUP($B391,'[1]1718  Exp_Rev Access'!$F$7:$GK$318,5,FALSE)),"",VLOOKUP($B391,'[1]1718  Exp_Rev Access'!$F$7:$GK$318,5,FALSE))</f>
        <v>0</v>
      </c>
      <c r="K391" s="90">
        <f>IF(ISNA(VLOOKUP($B391,'[1]1718  Exp_Rev Access'!$F$7:$GK$318,6,FALSE)),"-",VLOOKUP($B391,'[1]1718  Exp_Rev Access'!$F$7:$GK$318,6,FALSE))</f>
        <v>6746.88</v>
      </c>
      <c r="L391" s="90">
        <f>IF(ISNA(VLOOKUP($B391,'[1]1718  Exp_Rev Access'!$F$7:$GK$318,7,FALSE)),"",VLOOKUP($B391,'[1]1718  Exp_Rev Access'!$F$7:$GK$318,7,FALSE))</f>
        <v>0</v>
      </c>
      <c r="M391" s="90">
        <f>IF(ISNA(VLOOKUP($B391,'[1]1718  Exp_Rev Access'!$F$7:$GK$318,8,FALSE)),"",VLOOKUP($B391,'[1]1718  Exp_Rev Access'!$F$7:$GK$318,8,FALSE))</f>
        <v>0</v>
      </c>
      <c r="N391" s="56">
        <f t="shared" ref="N391:N399" si="1004">SUM(H391:M391)</f>
        <v>33367216.599999998</v>
      </c>
      <c r="O391" s="91">
        <f t="shared" ref="O391:O399" si="1005">N391/E391</f>
        <v>0.22466850886578166</v>
      </c>
      <c r="P391" s="56">
        <f t="shared" ref="P391:P399" si="1006">N391/D391</f>
        <v>2859.3698749639002</v>
      </c>
      <c r="Q391" s="90">
        <f>IF(ISNA(VLOOKUP($B391,'[1]1718  Exp_Rev Access'!$F$7:$GK$318,10,FALSE)),"",VLOOKUP($B391,'[1]1718  Exp_Rev Access'!$F$7:$GK$318,10,FALSE))</f>
        <v>149168.92000000001</v>
      </c>
      <c r="R391" s="90">
        <f>IF(ISNA(VLOOKUP($B391,'[1]1718  Exp_Rev Access'!$F$7:$GK$318,11,FALSE)),"",VLOOKUP($B391,'[1]1718  Exp_Rev Access'!$F$7:$GK$318,11,FALSE))</f>
        <v>0</v>
      </c>
      <c r="S391" s="90">
        <f>IF(ISNA(VLOOKUP($B391,'[1]1718  Exp_Rev Access'!$F$7:$GK$318,12,FALSE)),"",VLOOKUP($B391,'[1]1718  Exp_Rev Access'!$F$7:$GK$318,12,FALSE))</f>
        <v>0</v>
      </c>
      <c r="T391" s="90">
        <f>IF(ISNA(VLOOKUP($B391,'[1]1718  Exp_Rev Access'!$F$7:$GK$318,13,FALSE)),"",VLOOKUP($B391,'[1]1718  Exp_Rev Access'!$F$7:$GK$318,13,FALSE))</f>
        <v>0</v>
      </c>
      <c r="U391" s="90">
        <f>IF(ISNA(VLOOKUP($B391,'[1]1718  Exp_Rev Access'!$F$7:$GK$318,14,FALSE)),"",VLOOKUP($B391,'[1]1718  Exp_Rev Access'!$F$7:$GK$318,14,FALSE))</f>
        <v>0</v>
      </c>
      <c r="V391" s="90">
        <f>IF(ISNA(VLOOKUP($B391,'[1]1718  Exp_Rev Access'!$F$7:$GK$318,15,FALSE)),"",VLOOKUP($B391,'[1]1718  Exp_Rev Access'!$F$7:$GK$318,15,FALSE))</f>
        <v>0</v>
      </c>
      <c r="W391" s="90">
        <f>IF(ISNA(VLOOKUP($B391,'[1]1718  Exp_Rev Access'!$F$7:$GK$318,16,FALSE)),"",VLOOKUP($B391,'[1]1718  Exp_Rev Access'!$F$7:$GK$318,16,FALSE))</f>
        <v>0</v>
      </c>
      <c r="X391" s="90">
        <f>IF(ISNA(VLOOKUP($B391,'[1]1718  Exp_Rev Access'!$F$7:$GK$318,17,FALSE)),"",VLOOKUP($B391,'[1]1718  Exp_Rev Access'!$F$7:$GK$318,17,FALSE))</f>
        <v>27755</v>
      </c>
      <c r="Y391" s="90">
        <f>IF(ISNA(VLOOKUP($B391,'[1]1718  Exp_Rev Access'!$F$7:$GK$318,18,FALSE)),"",VLOOKUP($B391,'[1]1718  Exp_Rev Access'!$F$7:$GK$318,18,FALSE))</f>
        <v>15376.75</v>
      </c>
      <c r="Z391" s="90">
        <f>IF(ISNA(VLOOKUP($B391,'[1]1718  Exp_Rev Access'!$F$7:$GK$318,19,FALSE)),"",VLOOKUP($B391,'[1]1718  Exp_Rev Access'!$F$7:$GK$318,19,FALSE))</f>
        <v>0</v>
      </c>
      <c r="AA391" s="90">
        <f>IF(ISNA(VLOOKUP($B391,'[1]1718  Exp_Rev Access'!$F$7:$GK$318,20,FALSE)),"",VLOOKUP($B391,'[1]1718  Exp_Rev Access'!$F$7:$GK$318,20,FALSE))</f>
        <v>0</v>
      </c>
      <c r="AB391" s="90">
        <f>IF(ISNA(VLOOKUP($B391,'[1]1718  Exp_Rev Access'!$F$7:$GK$318,21,FALSE)),"",VLOOKUP($B391,'[1]1718  Exp_Rev Access'!$F$7:$GK$318,21,FALSE))</f>
        <v>0</v>
      </c>
      <c r="AC391" s="90">
        <f>IF(ISNA(VLOOKUP($B391,'[1]1718  Exp_Rev Access'!$F$7:$GK$318,22,FALSE)),"",VLOOKUP($B391,'[1]1718  Exp_Rev Access'!$F$7:$GK$318,22,FALSE))</f>
        <v>4376.5</v>
      </c>
      <c r="AD391" s="90">
        <f>IF(ISNA(VLOOKUP($B391,'[1]1718  Exp_Rev Access'!$F$7:$GK$318,23,FALSE)),"",VLOOKUP($B391,'[1]1718  Exp_Rev Access'!$F$7:$GK$318,23,FALSE))</f>
        <v>942976.85</v>
      </c>
      <c r="AE391" s="90">
        <f>IF(ISNA(VLOOKUP($B391,'[1]1718  Exp_Rev Access'!$F$7:$GK$318,24,FALSE)),"",VLOOKUP($B391,'[1]1718  Exp_Rev Access'!$F$7:$GK$318,24,FALSE))</f>
        <v>148734.24</v>
      </c>
      <c r="AF391" s="90">
        <f>IF(ISNA(VLOOKUP($B391,'[1]1718  Exp_Rev Access'!$F$7:$GK$318,25,FALSE)),"",VLOOKUP($B391,'[1]1718  Exp_Rev Access'!$F$7:$GK$318,25,FALSE))</f>
        <v>0</v>
      </c>
      <c r="AG391" s="90">
        <f>IF(ISNA(VLOOKUP($B391,'[1]1718  Exp_Rev Access'!$F$7:$GK$318,26,FALSE)),"",VLOOKUP($B391,'[1]1718  Exp_Rev Access'!$F$7:$GK$318,26,FALSE))</f>
        <v>193852.98</v>
      </c>
      <c r="AH391" s="90">
        <f>IF(ISNA(VLOOKUP($B391,'[1]1718  Exp_Rev Access'!$F$7:$GK$318,27,FALSE)),"",VLOOKUP($B391,'[1]1718  Exp_Rev Access'!$F$7:$GK$318,27,FALSE))</f>
        <v>13678.68</v>
      </c>
      <c r="AI391" s="90">
        <f>IF(ISNA(VLOOKUP($B391,'[1]1718  Exp_Rev Access'!$F$7:$GK$318,28,FALSE)),"",VLOOKUP($B391,'[1]1718  Exp_Rev Access'!$F$7:$GK$318,28,FALSE))</f>
        <v>152907.20000000001</v>
      </c>
      <c r="AJ391" s="90">
        <f>IF(ISNA(VLOOKUP($B391,'[1]1718  Exp_Rev Access'!$F$7:$GK$318,29,FALSE)),"",VLOOKUP($B391,'[1]1718  Exp_Rev Access'!$F$7:$GK$318,29,FALSE))</f>
        <v>0</v>
      </c>
      <c r="AK391" s="90">
        <f>IF(ISNA(VLOOKUP($B391,'[1]1718  Exp_Rev Access'!$F$7:$GK$318,30,FALSE)),"",VLOOKUP($B391,'[1]1718  Exp_Rev Access'!$F$7:$GK$318,30,FALSE))</f>
        <v>728556.61</v>
      </c>
      <c r="AL391" s="90">
        <f>IF(ISNA(VLOOKUP($B391,'[1]1718  Exp_Rev Access'!$F$7:$GK$318,31,FALSE)),"",VLOOKUP($B391,'[1]1718  Exp_Rev Access'!$F$7:$GK$318,31,FALSE))</f>
        <v>0</v>
      </c>
      <c r="AM391" s="56">
        <f t="shared" ref="AM391:AM399" si="1007">SUM(Q391:AL391)</f>
        <v>2377383.73</v>
      </c>
      <c r="AN391" s="92">
        <f t="shared" ref="AN391:AN399" si="1008">AM391/E391</f>
        <v>1.6007426211896564E-2</v>
      </c>
      <c r="AO391" s="71">
        <f t="shared" ref="AO391:AO399" si="1009">AM391/D391</f>
        <v>203.72749397357018</v>
      </c>
      <c r="AP391" s="90">
        <f>IF(ISNA(VLOOKUP($B391,'[1]1718  Exp_Rev Access'!$F$7:$GK$318,33,FALSE)),"",VLOOKUP($B391,'[1]1718  Exp_Rev Access'!$F$7:$GK$318,33,FALSE))</f>
        <v>78502708.260000005</v>
      </c>
      <c r="AQ391" s="90">
        <f>IF(ISNA(VLOOKUP($B391,'[1]1718  Exp_Rev Access'!$F$7:$GK$318,34,FALSE)),"",VLOOKUP($B391,'[1]1718  Exp_Rev Access'!$F$7:$GK$318,34,FALSE))</f>
        <v>2352769.4500000002</v>
      </c>
      <c r="AR391" s="90">
        <f>IF(ISNA(VLOOKUP($B391,'[1]1718  Exp_Rev Access'!$F$7:$GK$318,35,FALSE)),"",VLOOKUP($B391,'[1]1718  Exp_Rev Access'!$F$7:$GK$318,35,FALSE))</f>
        <v>0</v>
      </c>
      <c r="AS391" s="90">
        <f>IF(ISNA(VLOOKUP($B391,'[1]1718  Exp_Rev Access'!$F$7:$GK$318,36,FALSE)),"",VLOOKUP($B391,'[1]1718  Exp_Rev Access'!$F$7:$GK$318,36,FALSE))</f>
        <v>3997.68</v>
      </c>
      <c r="AT391" s="90">
        <f>IF(ISNA(VLOOKUP($B391,'[1]1718  Exp_Rev Access'!$F$7:$GK$318,37,FALSE)),"",VLOOKUP($B391,'[1]1718  Exp_Rev Access'!$F$7:$GK$318,37,FALSE))</f>
        <v>0</v>
      </c>
      <c r="AU391" s="56">
        <f t="shared" ref="AU391:AU399" si="1010">SUM(AP391:AT391)</f>
        <v>80859475.390000015</v>
      </c>
      <c r="AV391" s="93">
        <f t="shared" ref="AV391:AV399" si="1011">AU391/E391</f>
        <v>0.54444390676388255</v>
      </c>
      <c r="AW391" s="56">
        <f t="shared" ref="AW391:AW399" si="1012">AU391/D391</f>
        <v>6929.1709526514996</v>
      </c>
      <c r="AX391" s="90">
        <f>IF(ISNA(VLOOKUP($B391,'[1]1718  Exp_Rev Access'!$F$7:$GK$318,39,FALSE)),"",VLOOKUP($B391,'[1]1718  Exp_Rev Access'!$F$7:$GK$318,39,FALSE))</f>
        <v>0</v>
      </c>
      <c r="AY391" s="90">
        <f>IF(ISNA(VLOOKUP($B391,'[1]1718  Exp_Rev Access'!$F$7:$GK$318,40,FALSE)),"",VLOOKUP($B391,'[1]1718  Exp_Rev Access'!$F$7:$GK$318,40,FALSE))</f>
        <v>11268162.050000001</v>
      </c>
      <c r="AZ391" s="90">
        <f>IF(ISNA(VLOOKUP($B391,'[1]1718  Exp_Rev Access'!$F$7:$GK$318,41,FALSE)),"",VLOOKUP($B391,'[1]1718  Exp_Rev Access'!$F$7:$GK$318,41,FALSE))</f>
        <v>910619.3</v>
      </c>
      <c r="BA391" s="90">
        <f>IF(ISNA(VLOOKUP($B391,'[1]1718  Exp_Rev Access'!$F$7:$GK$318,42,FALSE)),"",VLOOKUP($B391,'[1]1718  Exp_Rev Access'!$F$7:$GK$318,42,FALSE))</f>
        <v>0</v>
      </c>
      <c r="BB391" s="90">
        <f>IF(ISNA(VLOOKUP($B391,'[1]1718  Exp_Rev Access'!$F$7:$GK$318,43,FALSE)),"",VLOOKUP($B391,'[1]1718  Exp_Rev Access'!$F$7:$GK$318,43,FALSE))</f>
        <v>0</v>
      </c>
      <c r="BC391" s="90">
        <f>IF(ISNA(VLOOKUP($B391,'[1]1718  Exp_Rev Access'!$F$7:$GK$318,44,FALSE)),"",VLOOKUP($B391,'[1]1718  Exp_Rev Access'!$F$7:$GK$318,44,FALSE))</f>
        <v>2800706.12</v>
      </c>
      <c r="BD391" s="90">
        <f>IF(ISNA(VLOOKUP($B391,'[1]1718  Exp_Rev Access'!$F$7:$GK$318,45,FALSE)),"",VLOOKUP($B391,'[1]1718  Exp_Rev Access'!$F$7:$GK$318,45,FALSE))</f>
        <v>0</v>
      </c>
      <c r="BE391" s="90">
        <f>IF(ISNA(VLOOKUP($B391,'[1]1718  Exp_Rev Access'!$F$7:$GK$318,46,FALSE)),"",VLOOKUP($B391,'[1]1718  Exp_Rev Access'!$F$7:$GK$318,46,FALSE))</f>
        <v>1368516.03</v>
      </c>
      <c r="BF391" s="90">
        <f>IF(ISNA(VLOOKUP($B391,'[1]1718  Exp_Rev Access'!$F$7:$GK$318,47,FALSE)),"",VLOOKUP($B391,'[1]1718  Exp_Rev Access'!$F$7:$GK$318,47,FALSE))</f>
        <v>0</v>
      </c>
      <c r="BG391" s="90">
        <f>IF(ISNA(VLOOKUP($B391,'[1]1718  Exp_Rev Access'!$F$7:$GK$318,48,FALSE)),"",VLOOKUP($B391,'[1]1718  Exp_Rev Access'!$F$7:$GK$318,48,FALSE))</f>
        <v>1049913.1599999999</v>
      </c>
      <c r="BH391" s="90">
        <f>IF(ISNA(VLOOKUP($B391,'[1]1718  Exp_Rev Access'!$F$7:$GK$318,49,FALSE)),"",VLOOKUP($B391,'[1]1718  Exp_Rev Access'!$F$7:$GK$318,49,FALSE))</f>
        <v>265572.92</v>
      </c>
      <c r="BI391" s="90">
        <f>IF(ISNA(VLOOKUP($B391,'[1]1718  Exp_Rev Access'!$F$7:$GK$318,50,FALSE)),"",VLOOKUP($B391,'[1]1718  Exp_Rev Access'!$F$7:$GK$318,50,FALSE))</f>
        <v>0</v>
      </c>
      <c r="BJ391" s="90">
        <f>IF(ISNA(VLOOKUP($B391,'[1]1718  Exp_Rev Access'!$F$7:$GK$318,51,FALSE)),"",VLOOKUP($B391,'[1]1718  Exp_Rev Access'!$F$7:$GK$318,51,FALSE))</f>
        <v>81184.899999999994</v>
      </c>
      <c r="BK391" s="90">
        <f>IF(ISNA(VLOOKUP($B391,'[1]1718  Exp_Rev Access'!$F$7:$GK$318,52,FALSE)),"",VLOOKUP($B391,'[1]1718  Exp_Rev Access'!$F$7:$GK$318,52,FALSE))</f>
        <v>3723180.15</v>
      </c>
      <c r="BL391" s="90">
        <f>IF(ISNA(VLOOKUP($B391,'[1]1718  Exp_Rev Access'!$F$7:$GK$318,53,FALSE)),"",VLOOKUP($B391,'[1]1718  Exp_Rev Access'!$F$7:$GK$318,53,FALSE))</f>
        <v>100542.04</v>
      </c>
      <c r="BM391" s="90">
        <f>IF(ISNA(VLOOKUP($B391,'[1]1718  Exp_Rev Access'!$F$7:$GK$318,54,FALSE)),"",VLOOKUP($B391,'[1]1718  Exp_Rev Access'!$F$7:$GK$318,54,FALSE))</f>
        <v>0</v>
      </c>
      <c r="BN391" s="90">
        <f>IF(ISNA(VLOOKUP($B391,'[1]1718  Exp_Rev Access'!$F$7:$GK$318,55,FALSE)),"",VLOOKUP($B391,'[1]1718  Exp_Rev Access'!$F$7:$GK$318,55,FALSE))</f>
        <v>0</v>
      </c>
      <c r="BO391" s="90">
        <f>IF(ISNA(VLOOKUP($B391,'[1]1718  Exp_Rev Access'!$F$7:$GK$318,56,FALSE)),"",VLOOKUP($B391,'[1]1718  Exp_Rev Access'!$F$7:$GK$318,56,FALSE))</f>
        <v>0</v>
      </c>
      <c r="BP391" s="90">
        <f>IF(ISNA(VLOOKUP($B391,'[1]1718  Exp_Rev Access'!$F$7:$GK$318,57,FALSE)),"",VLOOKUP($B391,'[1]1718  Exp_Rev Access'!$F$7:$GK$318,57,FALSE))</f>
        <v>0</v>
      </c>
      <c r="BQ391" s="90">
        <f>IF(ISNA(VLOOKUP($B391,'[1]1718  Exp_Rev Access'!$F$7:$GK$318,58,FALSE)),"",VLOOKUP($B391,'[1]1718  Exp_Rev Access'!$F$7:$GK$318,58,FALSE))</f>
        <v>180111.77</v>
      </c>
      <c r="BR391" s="90">
        <f>IF(ISNA(VLOOKUP($B391,'[1]1718  Exp_Rev Access'!$F$7:$GK$318,59,FALSE)),"",VLOOKUP($B391,'[1]1718  Exp_Rev Access'!$F$7:$GK$318,59,FALSE))</f>
        <v>0</v>
      </c>
      <c r="BS391" s="90">
        <f>IF(ISNA(VLOOKUP($B391,'[1]1718  Exp_Rev Access'!$F$7:$GK$318,60,FALSE)),"",VLOOKUP($B391,'[1]1718  Exp_Rev Access'!$F$7:$GK$318,60,FALSE))</f>
        <v>0</v>
      </c>
      <c r="BT391" s="90">
        <f>IF(ISNA(VLOOKUP($B391,'[1]1718  Exp_Rev Access'!$F$7:$GK$318,61,FALSE)),"",VLOOKUP($B391,'[1]1718  Exp_Rev Access'!$F$7:$GK$318,61,FALSE))</f>
        <v>0</v>
      </c>
      <c r="BU391" s="90">
        <f>IF(ISNA(VLOOKUP($B391,'[1]1718  Exp_Rev Access'!$F$7:$GK$318,62,FALSE)),"",VLOOKUP($B391,'[1]1718  Exp_Rev Access'!$F$7:$GK$318,62,FALSE))</f>
        <v>0</v>
      </c>
      <c r="BV391" s="56">
        <f t="shared" si="893"/>
        <v>21748508.439999998</v>
      </c>
      <c r="BW391" s="92">
        <f t="shared" ref="BW391:BW399" si="1013">BV391/E391</f>
        <v>0.14643729561996691</v>
      </c>
      <c r="BX391" s="71">
        <f t="shared" ref="BX391:BX399" si="1014">BV391/D391</f>
        <v>1863.7164317365964</v>
      </c>
      <c r="BY391" s="90">
        <f>IF(ISNA(VLOOKUP($B391,'[1]1718  Exp_Rev Access'!$F$7:$GK$318,64,FALSE)),"",VLOOKUP($B391,'[1]1718  Exp_Rev Access'!$F$7:$GK$318,64,FALSE))</f>
        <v>0</v>
      </c>
      <c r="BZ391" s="90">
        <f>IF(ISNA(VLOOKUP($B391,'[1]1718  Exp_Rev Access'!$F$7:$GK$318,65,FALSE)),"",VLOOKUP($B391,'[1]1718  Exp_Rev Access'!$F$7:$GK$318,65,FALSE))</f>
        <v>0</v>
      </c>
      <c r="CA391" s="90">
        <f>IF(ISNA(VLOOKUP($B391,'[1]1718  Exp_Rev Access'!$F$7:$GK$318,66,FALSE)),"",VLOOKUP($B391,'[1]1718  Exp_Rev Access'!$F$7:$GK$318,66,FALSE))</f>
        <v>0</v>
      </c>
      <c r="CB391" s="90">
        <f>IF(ISNA(VLOOKUP($B391,'[1]1718  Exp_Rev Access'!$F$7:$GK$318,67,FALSE)),"",VLOOKUP($B391,'[1]1718  Exp_Rev Access'!$F$7:$GK$318,67,FALSE))</f>
        <v>0</v>
      </c>
      <c r="CC391" s="90">
        <f>IF(ISNA(VLOOKUP($B391,'[1]1718  Exp_Rev Access'!$F$7:$GK$318,68,FALSE)),"",VLOOKUP($B391,'[1]1718  Exp_Rev Access'!$F$7:$GK$318,68,FALSE))</f>
        <v>169464.9</v>
      </c>
      <c r="CD391" s="90">
        <f>IF(ISNA(VLOOKUP($B391,'[1]1718  Exp_Rev Access'!$F$7:$GK$318,69,FALSE)),"",VLOOKUP($B391,'[1]1718  Exp_Rev Access'!$F$7:$GK$318,69,FALSE))</f>
        <v>0</v>
      </c>
      <c r="CE391" s="56">
        <f t="shared" si="881"/>
        <v>169464.9</v>
      </c>
      <c r="CF391" s="92">
        <f t="shared" si="896"/>
        <v>1.1410429237927147E-3</v>
      </c>
      <c r="CG391" s="78">
        <f t="shared" si="897"/>
        <v>14.522123188536195</v>
      </c>
      <c r="CH391" s="90">
        <f>IF(ISNA(VLOOKUP($B391,'[1]1718  Exp_Rev Access'!$F$7:$GK$318,$CH$2,FALSE)),"",VLOOKUP($B391,'[1]1718  Exp_Rev Access'!$F$7:$GK$318,$CH$2,FALSE))</f>
        <v>30238.87</v>
      </c>
      <c r="CI391" s="90">
        <f>IF(ISNA(VLOOKUP($B391,'[1]1718  Exp_Rev Access'!$F$7:$GK$318,$CI$2,FALSE)),"",VLOOKUP($B391,'[1]1718  Exp_Rev Access'!$F$7:$GK$318,$CI$2,FALSE))</f>
        <v>0</v>
      </c>
      <c r="CJ391" s="90">
        <f>IF(ISNA(VLOOKUP($B391,'[1]1718  Exp_Rev Access'!$F$7:$GK$318,$CJ$2,FALSE)),"",VLOOKUP($B391,'[1]1718  Exp_Rev Access'!$F$7:$GK$318,$CJ$2,FALSE))</f>
        <v>0</v>
      </c>
      <c r="CK391" s="90">
        <f>IF(ISNA(VLOOKUP($B391,'[1]1718  Exp_Rev Access'!$F$7:$GK$318,$CK$2,FALSE)),"",VLOOKUP($B391,'[1]1718  Exp_Rev Access'!$F$7:$GK$318,$CK$2,FALSE))</f>
        <v>0</v>
      </c>
      <c r="CL391" s="90">
        <f>IF(ISNA(VLOOKUP($B391,'[1]1718  Exp_Rev Access'!$F$7:$GK$318,$CL$2,FALSE)),"",VLOOKUP($B391,'[1]1718  Exp_Rev Access'!$F$7:$GK$318,$CL$2,FALSE))</f>
        <v>0</v>
      </c>
      <c r="CM391" s="90">
        <f>IF(ISNA(VLOOKUP($B391,'[1]1718  Exp_Rev Access'!$F$7:$GK$318,$CM$2,FALSE)),"",VLOOKUP($B391,'[1]1718  Exp_Rev Access'!$F$7:$GK$318,$CM$2,FALSE))</f>
        <v>0</v>
      </c>
      <c r="CN391" s="90">
        <f>IF(ISNA(VLOOKUP($B391,'[1]1718  Exp_Rev Access'!$F$7:$GK$318,$CN$2,FALSE)),"",VLOOKUP($B391,'[1]1718  Exp_Rev Access'!$F$7:$GK$318,$CN$2,FALSE))</f>
        <v>0</v>
      </c>
      <c r="CO391" s="90">
        <f>IF(ISNA(VLOOKUP($B391,'[1]1718  Exp_Rev Access'!$F$7:$GK$318,$CO$2,FALSE)),"",VLOOKUP($B391,'[1]1718  Exp_Rev Access'!$F$7:$GK$318,$CO$2,FALSE))</f>
        <v>0</v>
      </c>
      <c r="CP391" s="90">
        <f>IF(ISNA(VLOOKUP($B391,'[1]1718  Exp_Rev Access'!$F$7:$GK$318,$CP$2,FALSE)),"",VLOOKUP($B391,'[1]1718  Exp_Rev Access'!$F$7:$GK$318,$CP$2,FALSE))</f>
        <v>0</v>
      </c>
      <c r="CQ391" s="90">
        <f>IF(ISNA(VLOOKUP($B391,'[1]1718  Exp_Rev Access'!$F$7:$GK$318,$CQ$2,FALSE)),"",VLOOKUP($B391,'[1]1718  Exp_Rev Access'!$F$7:$GK$318,$CQ$2,FALSE))</f>
        <v>2264457</v>
      </c>
      <c r="CR391" s="90">
        <f>IF(ISNA(VLOOKUP($B391,'[1]1718  Exp_Rev Access'!$F$7:$GK$318,$CR$2,FALSE)),"",VLOOKUP($B391,'[1]1718  Exp_Rev Access'!$F$7:$GK$318,$CR$2,FALSE))</f>
        <v>0</v>
      </c>
      <c r="CS391" s="90">
        <f>IF(ISNA(VLOOKUP($B391,'[1]1718  Exp_Rev Access'!$F$7:$GK$318,$CS$2,FALSE)),"",VLOOKUP($B391,'[1]1718  Exp_Rev Access'!$F$7:$GK$318,$CS$2,FALSE))</f>
        <v>64007</v>
      </c>
      <c r="CT391" s="90">
        <f>IF(ISNA(VLOOKUP($B391,'[1]1718  Exp_Rev Access'!$F$7:$GK$318,$CT$2,FALSE)),"",VLOOKUP($B391,'[1]1718  Exp_Rev Access'!$F$7:$GK$318,$CT$2,FALSE))</f>
        <v>0</v>
      </c>
      <c r="CU391" s="90">
        <f>IF(ISNA(VLOOKUP($B391,'[1]1718  Exp_Rev Access'!$F$7:$GK$318,$CU$2,FALSE)),"",VLOOKUP($B391,'[1]1718  Exp_Rev Access'!$F$7:$GK$318,$CU$2,FALSE))</f>
        <v>2130318.79</v>
      </c>
      <c r="CV391" s="90">
        <f>IF(ISNA(VLOOKUP($B391,'[1]1718  Exp_Rev Access'!$F$7:$GK$318,$CV$2,FALSE)),"",VLOOKUP($B391,'[1]1718  Exp_Rev Access'!$F$7:$GK$318,$CV$2,FALSE))</f>
        <v>773703.11</v>
      </c>
      <c r="CW391" s="90">
        <f>IF(ISNA(VLOOKUP($B391,'[1]1718  Exp_Rev Access'!$F$7:$GK$318,$CW$2,FALSE)),"",VLOOKUP($B391,'[1]1718  Exp_Rev Access'!$F$7:$GK$318,$CW$2,FALSE))</f>
        <v>13547.29</v>
      </c>
      <c r="CX391" s="90">
        <f>IF(ISNA(VLOOKUP($B391,'[1]1718  Exp_Rev Access'!$F$7:$GK$318,$CX$2,FALSE)),"",VLOOKUP($B391,'[1]1718  Exp_Rev Access'!$F$7:$GK$318,$CX$2,FALSE))</f>
        <v>0</v>
      </c>
      <c r="CY391" s="90">
        <f>IF(ISNA(VLOOKUP($B391,'[1]1718  Exp_Rev Access'!$F$7:$GK$318,$CY$2,FALSE)),"",VLOOKUP($B391,'[1]1718  Exp_Rev Access'!$F$7:$GK$318,$CY$2,FALSE))</f>
        <v>0</v>
      </c>
      <c r="CZ391" s="90">
        <f>IF(ISNA(VLOOKUP($B391,'[1]1718  Exp_Rev Access'!$F$7:$GK$318,$CZ$2,FALSE)),"",VLOOKUP($B391,'[1]1718  Exp_Rev Access'!$F$7:$GK$318,$CZ$2,FALSE))</f>
        <v>0</v>
      </c>
      <c r="DA391" s="90">
        <f>IF(ISNA(VLOOKUP($B391,'[1]1718  Exp_Rev Access'!$F$7:$GK$318,$DA$2,FALSE)),"",VLOOKUP($B391,'[1]1718  Exp_Rev Access'!$F$7:$GK$318,$DA$2,FALSE))</f>
        <v>0</v>
      </c>
      <c r="DB391" s="90">
        <f>IF(ISNA(VLOOKUP($B391,'[1]1718  Exp_Rev Access'!$F$7:$GK$318,$DB$2,FALSE)),"",VLOOKUP($B391,'[1]1718  Exp_Rev Access'!$F$7:$GK$318,$DB$2,FALSE))</f>
        <v>76619.929999999993</v>
      </c>
      <c r="DC391" s="90">
        <f>IF(ISNA(VLOOKUP($B391,'[1]1718  Exp_Rev Access'!$F$7:$GK$318,$DC$2,FALSE)),"",VLOOKUP($B391,'[1]1718  Exp_Rev Access'!$F$7:$GK$318,$DC$2,FALSE))</f>
        <v>0</v>
      </c>
      <c r="DD391" s="90">
        <f>IF(ISNA(VLOOKUP($B391,'[1]1718  Exp_Rev Access'!$F$7:$GK$318,$DD$2,FALSE)),"",VLOOKUP($B391,'[1]1718  Exp_Rev Access'!$F$7:$GK$318,$DD$2,FALSE))</f>
        <v>0</v>
      </c>
      <c r="DE391" s="90">
        <f>IF(ISNA(VLOOKUP($B391,'[1]1718  Exp_Rev Access'!$F$7:$GK$318,$DE$2,FALSE)),"",VLOOKUP($B391,'[1]1718  Exp_Rev Access'!$F$7:$GK$318,$DE$2,FALSE))</f>
        <v>0</v>
      </c>
      <c r="DF391" s="90">
        <f>IF(ISNA(VLOOKUP($B391,'[1]1718  Exp_Rev Access'!$F$7:$GK$318,$DF$2,FALSE)),"",VLOOKUP($B391,'[1]1718  Exp_Rev Access'!$F$7:$GK$318,$DF$2,FALSE))</f>
        <v>0</v>
      </c>
      <c r="DG391" s="90">
        <f>IF(ISNA(VLOOKUP($B391,'[1]1718  Exp_Rev Access'!$F$7:$GK$318,$DG$2,FALSE)),"",VLOOKUP($B391,'[1]1718  Exp_Rev Access'!$F$7:$GK$318,$DG$2,FALSE))</f>
        <v>0</v>
      </c>
      <c r="DH391" s="90">
        <f>IF(ISNA(VLOOKUP($B391,'[1]1718  Exp_Rev Access'!$F$7:$GK$318,$DH$2,FALSE)),"",VLOOKUP($B391,'[1]1718  Exp_Rev Access'!$F$7:$GK$318,$DH$2,FALSE))</f>
        <v>42868.18</v>
      </c>
      <c r="DI391" s="90">
        <f>IF(ISNA(VLOOKUP($B391,'[1]1718  Exp_Rev Access'!$F$7:$GK$318,$DI$2,FALSE)),"",VLOOKUP($B391,'[1]1718  Exp_Rev Access'!$F$7:$GK$318,$DI$2,FALSE))</f>
        <v>2345795.61</v>
      </c>
      <c r="DJ391" s="90">
        <f>IF(ISNA(VLOOKUP($B391,'[1]1718  Exp_Rev Access'!$F$7:$GK$318,$DJ$2,FALSE)),"",VLOOKUP($B391,'[1]1718  Exp_Rev Access'!$F$7:$GK$318,$DJ$2,FALSE))</f>
        <v>0</v>
      </c>
      <c r="DK391" s="90">
        <f>IF(ISNA(VLOOKUP($B391,'[1]1718  Exp_Rev Access'!$F$7:$GK$318,$DK$2,FALSE)),"",VLOOKUP($B391,'[1]1718  Exp_Rev Access'!$F$7:$GK$318,$DK$2,FALSE))</f>
        <v>0</v>
      </c>
      <c r="DL391" s="90">
        <f>IF(ISNA(VLOOKUP($B391,'[1]1718  Exp_Rev Access'!$F$7:$GK$318,$DL$2,FALSE)),"",VLOOKUP($B391,'[1]1718  Exp_Rev Access'!$F$7:$GK$318,$DL$2,FALSE))</f>
        <v>0</v>
      </c>
      <c r="DM391" s="90">
        <f>IF(ISNA(VLOOKUP($B391,'[1]1718  Exp_Rev Access'!$F$7:$GK$318,$DM$2,FALSE)),"",VLOOKUP($B391,'[1]1718  Exp_Rev Access'!$F$7:$GK$318,$DM$2,FALSE))</f>
        <v>0</v>
      </c>
      <c r="DN391" s="90">
        <f>IF(ISNA(VLOOKUP($B391,'[1]1718  Exp_Rev Access'!$F$7:$GK$318,$DN$2,FALSE)),"",VLOOKUP($B391,'[1]1718  Exp_Rev Access'!$F$7:$GK$318,$DN$2,FALSE))</f>
        <v>0</v>
      </c>
      <c r="DO391" s="90">
        <f>IF(ISNA(VLOOKUP($B391,'[1]1718  Exp_Rev Access'!$F$7:$GK$318,$DO$2,FALSE)),"",VLOOKUP($B391,'[1]1718  Exp_Rev Access'!$F$7:$GK$318,$DO$2,FALSE))</f>
        <v>0</v>
      </c>
      <c r="DP391" s="90">
        <f>IF(ISNA(VLOOKUP($B391,'[1]1718  Exp_Rev Access'!$F$7:$GK$318,$DP$2,FALSE)),"",VLOOKUP($B391,'[1]1718  Exp_Rev Access'!$F$7:$GK$318,$DP$2,FALSE))</f>
        <v>0</v>
      </c>
      <c r="DQ391" s="90">
        <f>IF(ISNA(VLOOKUP($B391,'[1]1718  Exp_Rev Access'!$F$7:$GK$318,$DQ$2,FALSE)),"",VLOOKUP($B391,'[1]1718  Exp_Rev Access'!$F$7:$GK$318,$DQ$2,FALSE))</f>
        <v>0</v>
      </c>
      <c r="DR391" s="90">
        <f>IF(ISNA(VLOOKUP($B391,'[1]1718  Exp_Rev Access'!$F$7:$GK$318,$DR$2,FALSE)),"",VLOOKUP($B391,'[1]1718  Exp_Rev Access'!$F$7:$GK$318,$DR$2,FALSE))</f>
        <v>0</v>
      </c>
      <c r="DS391" s="90">
        <f>IF(ISNA(VLOOKUP($B391,'[1]1718  Exp_Rev Access'!$F$7:$GK$318,$DS$2,FALSE)),"",VLOOKUP($B391,'[1]1718  Exp_Rev Access'!$F$7:$GK$318,$DS$2,FALSE))</f>
        <v>0</v>
      </c>
      <c r="DT391" s="90">
        <f>IF(ISNA(VLOOKUP($B391,'[1]1718  Exp_Rev Access'!$F$7:$GK$318,$DT$2,FALSE)),"",VLOOKUP($B391,'[1]1718  Exp_Rev Access'!$F$7:$GK$318,$DT$2,FALSE))</f>
        <v>0</v>
      </c>
      <c r="DU391" s="90">
        <f>IF(ISNA(VLOOKUP($B391,'[1]1718  Exp_Rev Access'!$F$7:$GK$318,$DU$2,FALSE)),"",VLOOKUP($B391,'[1]1718  Exp_Rev Access'!$F$7:$GK$318,$DU$2,FALSE))</f>
        <v>0</v>
      </c>
      <c r="DV391" s="90">
        <f>IF(ISNA(VLOOKUP($B391,'[1]1718  Exp_Rev Access'!$F$7:$GK$318,$DV$2,FALSE)),"",VLOOKUP($B391,'[1]1718  Exp_Rev Access'!$F$7:$GK$318,$DV$2,FALSE))</f>
        <v>0</v>
      </c>
      <c r="DW391" s="90">
        <f>IF(ISNA(VLOOKUP($B391,'[1]1718  Exp_Rev Access'!$F$7:$GK$318,$DW$2,FALSE)),"",VLOOKUP($B391,'[1]1718  Exp_Rev Access'!$F$7:$GK$318,$DW$2,FALSE))</f>
        <v>0</v>
      </c>
      <c r="DX391" s="90">
        <f>IF(ISNA(VLOOKUP($B391,'[1]1718  Exp_Rev Access'!$F$7:$GK$318,$DX$2,FALSE)),"",VLOOKUP($B391,'[1]1718  Exp_Rev Access'!$F$7:$GK$318,$DX$2,FALSE))</f>
        <v>0</v>
      </c>
      <c r="DY391" s="90">
        <f>IF(ISNA(VLOOKUP($B391,'[1]1718  Exp_Rev Access'!$F$7:$GK$318,$DY$2,FALSE)),"",VLOOKUP($B391,'[1]1718  Exp_Rev Access'!$F$7:$GK$318,$DY$2,FALSE))</f>
        <v>0</v>
      </c>
      <c r="DZ391" s="90">
        <f>IF(ISNA(VLOOKUP($B391,'[1]1718  Exp_Rev Access'!$F$7:$GK$318,$DZ$2,FALSE)),"",VLOOKUP($B391,'[1]1718  Exp_Rev Access'!$F$7:$GK$318,$DZ$2,FALSE))</f>
        <v>0</v>
      </c>
      <c r="EA391" s="90">
        <f>IF(ISNA(VLOOKUP($B391,'[1]1718  Exp_Rev Access'!$F$7:$GK$318,$EA$2,FALSE)),"",VLOOKUP($B391,'[1]1718  Exp_Rev Access'!$F$7:$GK$318,$EA$2,FALSE))</f>
        <v>0</v>
      </c>
      <c r="EB391" s="90">
        <f>IF(ISNA(VLOOKUP($B391,'[1]1718  Exp_Rev Access'!$F$7:$GK$318,$EB$2,FALSE)),"",VLOOKUP($B391,'[1]1718  Exp_Rev Access'!$F$7:$GK$318,$EB$2,FALSE))</f>
        <v>0</v>
      </c>
      <c r="EC391" s="90">
        <f>IF(ISNA(VLOOKUP($B391,'[1]1718  Exp_Rev Access'!$F$7:$GK$318,$EC$2,FALSE)),"",VLOOKUP($B391,'[1]1718  Exp_Rev Access'!$F$7:$GK$318,$EC$2,FALSE))</f>
        <v>0</v>
      </c>
      <c r="ED391" s="90">
        <f>IF(ISNA(VLOOKUP($B391,'[1]1718  Exp_Rev Access'!$F$7:$GK$318,$ED$2,FALSE)),"",VLOOKUP($B391,'[1]1718  Exp_Rev Access'!$F$7:$GK$318,$ED$2,FALSE))</f>
        <v>0</v>
      </c>
      <c r="EE391" s="90">
        <f>IF(ISNA(VLOOKUP($B391,'[1]1718  Exp_Rev Access'!$F$7:$GK$318,$EE$2,FALSE)),"",VLOOKUP($B391,'[1]1718  Exp_Rev Access'!$F$7:$GK$318,$EE$2,FALSE))</f>
        <v>0</v>
      </c>
      <c r="EF391" s="90">
        <f>IF(ISNA(VLOOKUP($B391,'[1]1718  Exp_Rev Access'!$F$7:$GK$318,$EF$2,FALSE)),"",VLOOKUP($B391,'[1]1718  Exp_Rev Access'!$F$7:$GK$318,$EF$2,FALSE))</f>
        <v>0</v>
      </c>
      <c r="EG391" s="90">
        <f>IF(ISNA(VLOOKUP($B391,'[1]1718  Exp_Rev Access'!$F$7:$GK$318,$EG$2,FALSE)),"",VLOOKUP($B391,'[1]1718  Exp_Rev Access'!$F$7:$GK$318,$EG$2,FALSE))</f>
        <v>0</v>
      </c>
      <c r="EH391" s="90">
        <f>IF(ISNA(VLOOKUP($B391,'[1]1718  Exp_Rev Access'!$F$7:$GK$318,$EH$2,FALSE)),"",VLOOKUP($B391,'[1]1718  Exp_Rev Access'!$F$7:$GK$318,$EH$2,FALSE))</f>
        <v>0</v>
      </c>
      <c r="EI391" s="90">
        <f>IF(ISNA(VLOOKUP($B391,'[1]1718  Exp_Rev Access'!$F$7:$GK$318,$EI$2,FALSE)),"",VLOOKUP($B391,'[1]1718  Exp_Rev Access'!$F$7:$GK$318,$EI$2,FALSE))</f>
        <v>0</v>
      </c>
      <c r="EJ391" s="90">
        <f>IF(ISNA(VLOOKUP($B391,'[1]1718  Exp_Rev Access'!$F$7:$GK$318,$EJ$2,FALSE)),"",VLOOKUP($B391,'[1]1718  Exp_Rev Access'!$F$7:$GK$318,$EJ$2,FALSE))</f>
        <v>0</v>
      </c>
      <c r="EK391" s="90">
        <f>IF(ISNA(VLOOKUP($B391,'[1]1718  Exp_Rev Access'!$F$7:$GK$318,$EK$2,FALSE)),"",VLOOKUP($B391,'[1]1718  Exp_Rev Access'!$F$7:$GK$318,$EK$2,FALSE))</f>
        <v>0</v>
      </c>
      <c r="EL391" s="90">
        <f>IF(ISNA(VLOOKUP($B391,'[1]1718  Exp_Rev Access'!$F$7:$GK$318,$EL$2,FALSE)),"",VLOOKUP($B391,'[1]1718  Exp_Rev Access'!$F$7:$GK$318,$EL$2,FALSE))</f>
        <v>0</v>
      </c>
      <c r="EM391" s="90">
        <f>IF(ISNA(VLOOKUP($B391,'[1]1718  Exp_Rev Access'!$F$7:$GK$318,$EM$2,FALSE)),"",VLOOKUP($B391,'[1]1718  Exp_Rev Access'!$F$7:$GK$318,$EM$2,FALSE))</f>
        <v>0</v>
      </c>
      <c r="EN391" s="90">
        <f>IF(ISNA(VLOOKUP($B391,'[1]1718  Exp_Rev Access'!$F$7:$GK$318,$EN$2,FALSE)),"",VLOOKUP($B391,'[1]1718  Exp_Rev Access'!$F$7:$GK$318,$EN$2,FALSE))</f>
        <v>120653.37</v>
      </c>
      <c r="EO391" s="90">
        <f>IF(ISNA(VLOOKUP($B391,'[1]1718  Exp_Rev Access'!$F$7:$GK$318,$EO$2,FALSE)),"",VLOOKUP($B391,'[1]1718  Exp_Rev Access'!$F$7:$GK$318,$EO$2,FALSE))</f>
        <v>0</v>
      </c>
      <c r="EP391" s="90">
        <f>IF(ISNA(VLOOKUP($B391,'[1]1718  Exp_Rev Access'!$F$7:$GK$318,$EP$2,FALSE)),"",VLOOKUP($B391,'[1]1718  Exp_Rev Access'!$F$7:$GK$318,$EP$2,FALSE))</f>
        <v>0</v>
      </c>
      <c r="EQ391" s="90">
        <f>IF(ISNA(VLOOKUP($B391,'[1]1718  Exp_Rev Access'!$F$7:$GK$318,$EQ$2,FALSE)),"",VLOOKUP($B391,'[1]1718  Exp_Rev Access'!$F$7:$GK$318,$EQ$2,FALSE))</f>
        <v>0</v>
      </c>
      <c r="ER391" s="90">
        <f>IF(ISNA(VLOOKUP($B391,'[1]1718  Exp_Rev Access'!$F$7:$GK$318,$ER$2,FALSE)),"",VLOOKUP($B391,'[1]1718  Exp_Rev Access'!$F$7:$GK$318,$ER$2,FALSE))</f>
        <v>0</v>
      </c>
      <c r="ES391" s="90">
        <f>IF(ISNA(VLOOKUP($B391,'[1]1718  Exp_Rev Access'!$F$7:$GK$318,$ES$2,FALSE)),"",VLOOKUP($B391,'[1]1718  Exp_Rev Access'!$F$7:$GK$318,$ES$2,FALSE))</f>
        <v>0</v>
      </c>
      <c r="ET391" s="90">
        <f>IF(ISNA(VLOOKUP($B391,'[1]1718  Exp_Rev Access'!$F$7:$GK$318,$ET$2,FALSE)),"",VLOOKUP($B391,'[1]1718  Exp_Rev Access'!$F$7:$GK$318,$ET$2,FALSE))</f>
        <v>0</v>
      </c>
      <c r="EU391" s="90">
        <f>IF(ISNA(VLOOKUP($B391,'[1]1718  Exp_Rev Access'!$F$7:$GK$318,$EU$2,FALSE)),"",VLOOKUP($B391,'[1]1718  Exp_Rev Access'!$F$7:$GK$318,$EU$2,FALSE))</f>
        <v>0</v>
      </c>
      <c r="EV391" s="90">
        <f>IF(ISNA(VLOOKUP($B391,'[1]1718  Exp_Rev Access'!$F$7:$GK$318,$EV$2,FALSE)),"",VLOOKUP($B391,'[1]1718  Exp_Rev Access'!$F$7:$GK$318,$EV$2,FALSE))</f>
        <v>0</v>
      </c>
      <c r="EW391" s="90">
        <f>IF(ISNA(VLOOKUP($B391,'[1]1718  Exp_Rev Access'!$F$7:$GK$318,$EW$2,FALSE)),"",VLOOKUP($B391,'[1]1718  Exp_Rev Access'!$F$7:$GK$318,$EW$2,FALSE))</f>
        <v>0</v>
      </c>
      <c r="EX391" s="90">
        <f>IF(ISNA(VLOOKUP($B391,'[1]1718  Exp_Rev Access'!$F$7:$GK$318,$EX$2,FALSE)),"",VLOOKUP($B391,'[1]1718  Exp_Rev Access'!$F$7:$GK$318,$EX$2,FALSE))</f>
        <v>0</v>
      </c>
      <c r="EY391" s="90">
        <f>IF(ISNA(VLOOKUP($B391,'[1]1718  Exp_Rev Access'!$F$7:$GK$318,$EY$2,FALSE)),"",VLOOKUP($B391,'[1]1718  Exp_Rev Access'!$F$7:$GK$318,$EY$2,FALSE))</f>
        <v>0</v>
      </c>
      <c r="EZ391" s="90">
        <f>IF(ISNA(VLOOKUP($B391,'[1]1718  Exp_Rev Access'!$F$7:$GK$318,$EZ$2,FALSE)),"",VLOOKUP($B391,'[1]1718  Exp_Rev Access'!$F$7:$GK$318,$EZ$2,FALSE))</f>
        <v>0</v>
      </c>
      <c r="FA391" s="90">
        <f>IF(ISNA(VLOOKUP($B391,'[1]1718  Exp_Rev Access'!$F$7:$GK$318,$FA$2,FALSE)),"",VLOOKUP($B391,'[1]1718  Exp_Rev Access'!$F$7:$GK$318,$FA$2,FALSE))</f>
        <v>0</v>
      </c>
      <c r="FB391" s="90">
        <f>IF(ISNA(VLOOKUP($B391,'[1]1718  Exp_Rev Access'!$F$7:$GK$318,$FB$2,FALSE)),"",VLOOKUP($B391,'[1]1718  Exp_Rev Access'!$F$7:$GK$318,$FB$2,FALSE))</f>
        <v>0</v>
      </c>
      <c r="FC391" s="90">
        <f>IF(ISNA(VLOOKUP($B391,'[1]1718  Exp_Rev Access'!$F$7:$GK$318,$FC$2,FALSE)),"",VLOOKUP($B391,'[1]1718  Exp_Rev Access'!$F$7:$GK$318,$FC$2,FALSE))</f>
        <v>0</v>
      </c>
      <c r="FD391" s="90">
        <f>IF(ISNA(VLOOKUP($B391,'[1]1718  Exp_Rev Access'!$F$7:$GK$318,$FD$2,FALSE)),"",VLOOKUP($B391,'[1]1718  Exp_Rev Access'!$F$7:$GK$318,$FD$2,FALSE))</f>
        <v>0</v>
      </c>
      <c r="FE391" s="90">
        <f>IF(ISNA(VLOOKUP($B391,'[1]1718  Exp_Rev Access'!$F$7:$GK$318,$FE$2,FALSE)),"",VLOOKUP($B391,'[1]1718  Exp_Rev Access'!$F$7:$GK$318,$FE$2,FALSE))</f>
        <v>0</v>
      </c>
      <c r="FF391" s="90">
        <f>IF(ISNA(VLOOKUP($B391,'[1]1718  Exp_Rev Access'!$F$7:$GK$318,$FF$2,FALSE)),"",VLOOKUP($B391,'[1]1718  Exp_Rev Access'!$F$7:$GK$318,$FF$2,FALSE))</f>
        <v>0</v>
      </c>
      <c r="FG391" s="90">
        <f>IF(ISNA(VLOOKUP($B391,'[1]1718  Exp_Rev Access'!$F$7:$GK$318,$FG$2,FALSE)),"",VLOOKUP($B391,'[1]1718  Exp_Rev Access'!$F$7:$GK$318,$FG$2,FALSE))</f>
        <v>0</v>
      </c>
      <c r="FH391" s="90">
        <f>IF(ISNA(VLOOKUP($B391,'[1]1718  Exp_Rev Access'!$F$7:$GK$318,$FH$2,FALSE)),"",VLOOKUP($B391,'[1]1718  Exp_Rev Access'!$F$7:$GK$318,$FH$2,FALSE))</f>
        <v>0</v>
      </c>
      <c r="FI391" s="90">
        <f>IF(ISNA(VLOOKUP($B391,'[1]1718  Exp_Rev Access'!$F$7:$GK$318,$FI$2,FALSE)),"",VLOOKUP($B391,'[1]1718  Exp_Rev Access'!$F$7:$GK$318,$FI$2,FALSE))</f>
        <v>0</v>
      </c>
      <c r="FJ391" s="90">
        <f>IF(ISNA(VLOOKUP($B391,'[1]1718  Exp_Rev Access'!$F$7:$GK$318,$FJ$2,FALSE)),"",VLOOKUP($B391,'[1]1718  Exp_Rev Access'!$F$7:$GK$318,$FJ$2,FALSE))</f>
        <v>0</v>
      </c>
      <c r="FK391" s="90">
        <f>IF(ISNA(VLOOKUP($B391,'[1]1718  Exp_Rev Access'!$F$7:$GK$318,$FK$2,FALSE)),"",VLOOKUP($B391,'[1]1718  Exp_Rev Access'!$F$7:$GK$318,$FK$2,FALSE))</f>
        <v>0</v>
      </c>
      <c r="FL391" s="90">
        <f>IF(ISNA(VLOOKUP($B391,'[1]1718  Exp_Rev Access'!$F$7:$GK$318,$FL$2,FALSE)),"",VLOOKUP($B391,'[1]1718  Exp_Rev Access'!$F$7:$GK$318,$FL$2,FALSE))</f>
        <v>0</v>
      </c>
      <c r="FM391" s="90">
        <f>IF(ISNA(VLOOKUP($B391,'[1]1718  Exp_Rev Access'!$F$7:$GK$318,$FM$2,FALSE)),"",VLOOKUP($B391,'[1]1718  Exp_Rev Access'!$F$7:$GK$318,$FM$2,FALSE))</f>
        <v>0</v>
      </c>
      <c r="FN391" s="90">
        <f>IF(ISNA(VLOOKUP($B391,'[1]1718  Exp_Rev Access'!$F$7:$GK$318,$FN$2,FALSE)),"",VLOOKUP($B391,'[1]1718  Exp_Rev Access'!$F$7:$GK$318,$FN$2,FALSE))</f>
        <v>0</v>
      </c>
      <c r="FO391" s="90">
        <f>IF(ISNA(VLOOKUP($B391,'[1]1718  Exp_Rev Access'!$F$7:$GK$318,$FO$2,FALSE)),"",VLOOKUP($B391,'[1]1718  Exp_Rev Access'!$F$7:$GK$318,$FO$2,FALSE))</f>
        <v>0</v>
      </c>
      <c r="FP391" s="90">
        <f>IF(ISNA(VLOOKUP($B391,'[1]1718  Exp_Rev Access'!$F$7:$GK$318,$FP$2,FALSE)),"",VLOOKUP($B391,'[1]1718  Exp_Rev Access'!$F$7:$GK$318,$FP$2,FALSE))</f>
        <v>0</v>
      </c>
      <c r="FQ391" s="90">
        <f>IF(ISNA(VLOOKUP($B391,'[1]1718  Exp_Rev Access'!$F$7:$GK$318,$FQ$2,FALSE)),"",VLOOKUP($B391,'[1]1718  Exp_Rev Access'!$F$7:$GK$318,$FQ$2,FALSE))</f>
        <v>0</v>
      </c>
      <c r="FR391" s="90">
        <f>IF(ISNA(VLOOKUP($B391,'[1]1718  Exp_Rev Access'!$F$7:$GK$318,$FR$2,FALSE)),"",VLOOKUP($B391,'[1]1718  Exp_Rev Access'!$F$7:$GK$318,$FR$2,FALSE))</f>
        <v>329209.92</v>
      </c>
      <c r="FS391" s="56">
        <f t="shared" ref="FS391:FS399" si="1015">SUM(CH391:FR391)</f>
        <v>8191419.0699999994</v>
      </c>
      <c r="FT391" s="92">
        <f t="shared" ref="FT391:FT399" si="1016">FS391/E391</f>
        <v>5.5154552745991646E-2</v>
      </c>
      <c r="FU391" s="94">
        <f t="shared" ref="FU391:FU399" si="1017">FS391/D391</f>
        <v>701.95537142773867</v>
      </c>
      <c r="FV391" s="95">
        <f>IF(ISNA(VLOOKUP($B391,'[1]1718  Exp_Rev Access'!$F$7:$GK$318,$FV$2,FALSE)),"",VLOOKUP($B391,'[1]1718  Exp_Rev Access'!$F$7:$GK$318,$FV$2,FALSE))</f>
        <v>0</v>
      </c>
      <c r="FW391" s="95">
        <f>IF(ISNA(VLOOKUP($B391,'[1]1718  Exp_Rev Access'!$F$7:$GK$318,$FW$2,FALSE)),"",VLOOKUP($B391,'[1]1718  Exp_Rev Access'!$F$7:$GK$318,$FW$2,FALSE))</f>
        <v>47292.57</v>
      </c>
      <c r="FX391" s="95">
        <f>IF(ISNA(VLOOKUP($B391,'[1]1718  Exp_Rev Access'!$F$7:$GK$318,$FX$2,FALSE)),"",VLOOKUP($B391,'[1]1718  Exp_Rev Access'!$F$7:$GK$318,$FX$2,FALSE))</f>
        <v>0</v>
      </c>
      <c r="FY391" s="95">
        <f>IF(ISNA(VLOOKUP($B391,'[1]1718  Exp_Rev Access'!$F$7:$GK$318,$FY$2,FALSE)),"",VLOOKUP($B391,'[1]1718  Exp_Rev Access'!$F$7:$GK$318,$FY$2,FALSE))</f>
        <v>0</v>
      </c>
      <c r="FZ391" s="95">
        <f>IF(ISNA(VLOOKUP($B391,'[1]1718  Exp_Rev Access'!$F$7:$GK$318,$FZ$2,FALSE)),"",VLOOKUP($B391,'[1]1718  Exp_Rev Access'!$F$7:$GK$318,$FZ$2,FALSE))</f>
        <v>0</v>
      </c>
      <c r="GA391" s="95">
        <f>IF(ISNA(VLOOKUP($B391,'[1]1718  Exp_Rev Access'!$F$7:$GK$318,$GA$2,FALSE)),"",VLOOKUP($B391,'[1]1718  Exp_Rev Access'!$F$7:$GK$318,$GA$2,FALSE))</f>
        <v>0</v>
      </c>
      <c r="GB391" s="95">
        <f>IF(ISNA(VLOOKUP($B391,'[1]1718  Exp_Rev Access'!$F$7:$GK$318,$GB$2,FALSE)),"",VLOOKUP($B391,'[1]1718  Exp_Rev Access'!$F$7:$GK$318,$GB$2,FALSE))</f>
        <v>0</v>
      </c>
      <c r="GC391" s="95">
        <f>IF(ISNA(VLOOKUP($B391,'[1]1718  Exp_Rev Access'!$F$7:$GK$318,$GC$2,FALSE)),"",VLOOKUP($B391,'[1]1718  Exp_Rev Access'!$F$7:$GK$318,$GC$2,FALSE))</f>
        <v>0</v>
      </c>
      <c r="GD391" s="95">
        <f>IF(ISNA(VLOOKUP($B391,'[1]1718  Exp_Rev Access'!$F$7:$GK$318,$GD$2,FALSE)),"",VLOOKUP($B391,'[1]1718  Exp_Rev Access'!$F$7:$GK$318,$GD$2,FALSE))</f>
        <v>0</v>
      </c>
      <c r="GE391" s="95">
        <f>IF(ISNA(VLOOKUP($B391,'[1]1718  Exp_Rev Access'!$F$7:$GK$318,$GE$2,FALSE)),"",VLOOKUP($B391,'[1]1718  Exp_Rev Access'!$F$7:$GK$318,$GE$2,FALSE))</f>
        <v>0</v>
      </c>
      <c r="GF391" s="95">
        <f>IF(ISNA(VLOOKUP($B391,'[1]1718  Exp_Rev Access'!$F$7:$GK$318,$GF$2,FALSE)),"",VLOOKUP($B391,'[1]1718  Exp_Rev Access'!$F$7:$GK$318,$GF$2,FALSE))</f>
        <v>149365.35</v>
      </c>
      <c r="GG391" s="95">
        <f>IF(ISNA(VLOOKUP($B391,'[1]1718  Exp_Rev Access'!$F$7:$GK$318,$GG$2,FALSE)),"",VLOOKUP($B391,'[1]1718  Exp_Rev Access'!$F$7:$GK$318,$GG$2,FALSE))</f>
        <v>0</v>
      </c>
      <c r="GH391" s="95">
        <f>IF(ISNA(VLOOKUP($B391,'[1]1718  Exp_Rev Access'!$F$7:$GK$318,$GH$2,FALSE)),"",VLOOKUP($B391,'[1]1718  Exp_Rev Access'!$F$7:$GK$318,$GH$2,FALSE))</f>
        <v>0</v>
      </c>
      <c r="GI391" s="95">
        <f>IF(ISNA(VLOOKUP($B391,'[1]1718  Exp_Rev Access'!$F$7:$GK$318,$GI$2,FALSE)),"",VLOOKUP($B391,'[1]1718  Exp_Rev Access'!$F$7:$GK$318,$GI$2,FALSE))</f>
        <v>0</v>
      </c>
      <c r="GJ391" s="95">
        <f>IF(ISNA(VLOOKUP($B391,'[1]1718  Exp_Rev Access'!$F$7:$GK$318,$GJ$2,FALSE)),"",VLOOKUP($B391,'[1]1718  Exp_Rev Access'!$F$7:$GK$318,$GJ$2,FALSE))</f>
        <v>0</v>
      </c>
      <c r="GK391" s="95">
        <f>IF(ISNA(VLOOKUP($B391,'[1]1718  Exp_Rev Access'!$F$7:$GK$318,$GK$2,FALSE)),"",VLOOKUP($B391,'[1]1718  Exp_Rev Access'!$F$7:$GK$318,$GK$2,FALSE))</f>
        <v>274615.25</v>
      </c>
      <c r="GL391" s="95">
        <f>IF(ISNA(VLOOKUP($B391,'[1]1718  Exp_Rev Access'!$F$7:$GK$318,$GL$2,FALSE)),"",VLOOKUP($B391,'[1]1718  Exp_Rev Access'!$F$7:$GK$318,$GL$2,FALSE))</f>
        <v>0</v>
      </c>
      <c r="GM391" s="95">
        <f>IF(ISNA(VLOOKUP($B391,'[1]1718  Exp_Rev Access'!$F$7:$GK$318,$GM$2,FALSE)),"",VLOOKUP($B391,'[1]1718  Exp_Rev Access'!$F$7:$GK$318,$GM$2,FALSE))</f>
        <v>0</v>
      </c>
      <c r="GN391" s="95">
        <f>IF(ISNA(VLOOKUP($B391,'[1]1718  Exp_Rev Access'!$F$7:$GK$318,$GN$2,FALSE)),"",VLOOKUP($B391,'[1]1718  Exp_Rev Access'!$F$7:$GK$318,$GN$2,FALSE))</f>
        <v>0</v>
      </c>
      <c r="GO391" s="95">
        <f>IF(ISNA(VLOOKUP($B391,'[1]1718  Exp_Rev Access'!$F$7:$GK$318,$GO$2,FALSE)),"",VLOOKUP($B391,'[1]1718  Exp_Rev Access'!$F$7:$GK$318,$GO$2,FALSE))</f>
        <v>0</v>
      </c>
      <c r="GP391" s="95">
        <f>IF(ISNA(VLOOKUP($B391,'[1]1718  Exp_Rev Access'!$F$7:$GK$318,$GP$2,FALSE)),"",VLOOKUP($B391,'[1]1718  Exp_Rev Access'!$F$7:$GK$318,$GP$2,FALSE))</f>
        <v>0</v>
      </c>
      <c r="GQ391" s="95">
        <f>IF(ISNA(VLOOKUP($B391,'[1]1718  Exp_Rev Access'!$F$7:$GK$318,$GQ$2,FALSE)),"",VLOOKUP($B391,'[1]1718  Exp_Rev Access'!$F$7:$GK$318,$GQ$2,FALSE))</f>
        <v>60894.46</v>
      </c>
      <c r="GR391" s="95">
        <f>IF(ISNA(VLOOKUP($B391,'[1]1718  Exp_Rev Access'!$F$7:$GK$318,$GR$2,FALSE)),"",VLOOKUP($B391,'[1]1718  Exp_Rev Access'!$F$7:$GK$318,$GR$2,FALSE))</f>
        <v>0</v>
      </c>
      <c r="GS391" s="95">
        <f>IF(ISNA(VLOOKUP($B391,'[1]1718  Exp_Rev Access'!$F$7:$GK$318,$GS$2,FALSE)),"",VLOOKUP($B391,'[1]1718  Exp_Rev Access'!$F$7:$GK$318,$GS$2,FALSE))</f>
        <v>0</v>
      </c>
      <c r="GT391" s="95">
        <f>IF(ISNA(VLOOKUP($B391,'[1]1718  Exp_Rev Access'!$F$7:$GK$318,$GT$2,FALSE)),"",VLOOKUP($B391,'[1]1718  Exp_Rev Access'!$F$7:$GK$318,$GT$2,FALSE))</f>
        <v>1271914.69</v>
      </c>
      <c r="GU391" s="56">
        <f t="shared" ref="GU391:GU399" si="1018">SUM(FV391:GT391)</f>
        <v>1804082.3199999998</v>
      </c>
      <c r="GV391" s="92">
        <f t="shared" ref="GV391:GV399" si="1019">GU391/E391</f>
        <v>1.2147266868688111E-2</v>
      </c>
      <c r="GW391" s="96">
        <f t="shared" ref="GW391:GW399" si="1020">GU391/D391</f>
        <v>154.59900954888107</v>
      </c>
    </row>
    <row r="392" spans="1:222" x14ac:dyDescent="0.3">
      <c r="A392" s="73"/>
      <c r="B392" s="88" t="s">
        <v>759</v>
      </c>
      <c r="C392" s="89" t="s">
        <v>760</v>
      </c>
      <c r="D392" s="75">
        <f>IF(ISNA(VLOOKUP($B392,'[1]1718 enrollment_Rev_Exp by size'!$A$7:H721,3,FALSE)),"",VLOOKUP($B392,'[1]1718 enrollment_Rev_Exp by size'!$A$7:$G$350,3,FALSE))</f>
        <v>4803.43</v>
      </c>
      <c r="E392" s="76">
        <f>IF(ISNA(VLOOKUP($B392,'[1]1718 enrollment_Rev_Exp by size'!$A$7:I724,5,FALSE)),"",VLOOKUP($B392,'[1]1718 enrollment_Rev_Exp by size'!$A$7:$G$350,5,FALSE))</f>
        <v>65725073.399999999</v>
      </c>
      <c r="F392" s="70">
        <f t="shared" si="1002"/>
        <v>65725073.400000006</v>
      </c>
      <c r="G392" s="70">
        <f t="shared" si="1003"/>
        <v>0</v>
      </c>
      <c r="H392" s="90">
        <f>IF(ISNA(VLOOKUP($B392,'[1]1718  Exp_Rev Access'!$F$7:$GK$318,3,FALSE)),"",VLOOKUP($B392,'[1]1718  Exp_Rev Access'!$F$7:$GK$318,3,FALSE))</f>
        <v>15396393.960000001</v>
      </c>
      <c r="I392" s="90">
        <f>IF(ISNA(VLOOKUP($B392,'[1]1718  Exp_Rev Access'!$F$7:$GK$318,4,FALSE)),"",VLOOKUP($B392,'[1]1718  Exp_Rev Access'!$F$7:$GK$318,4,FALSE))</f>
        <v>0</v>
      </c>
      <c r="J392" s="90">
        <f>IF(ISNA(VLOOKUP($B392,'[1]1718  Exp_Rev Access'!$F$7:$GK$318,5,FALSE)),"",VLOOKUP($B392,'[1]1718  Exp_Rev Access'!$F$7:$GK$318,5,FALSE))</f>
        <v>0</v>
      </c>
      <c r="K392" s="90">
        <f>IF(ISNA(VLOOKUP($B392,'[1]1718  Exp_Rev Access'!$F$7:$GK$318,6,FALSE)),"-",VLOOKUP($B392,'[1]1718  Exp_Rev Access'!$F$7:$GK$318,6,FALSE))</f>
        <v>1683.72</v>
      </c>
      <c r="L392" s="90">
        <f>IF(ISNA(VLOOKUP($B392,'[1]1718  Exp_Rev Access'!$F$7:$GK$318,7,FALSE)),"",VLOOKUP($B392,'[1]1718  Exp_Rev Access'!$F$7:$GK$318,7,FALSE))</f>
        <v>0</v>
      </c>
      <c r="M392" s="90">
        <f>IF(ISNA(VLOOKUP($B392,'[1]1718  Exp_Rev Access'!$F$7:$GK$318,8,FALSE)),"",VLOOKUP($B392,'[1]1718  Exp_Rev Access'!$F$7:$GK$318,8,FALSE))</f>
        <v>0</v>
      </c>
      <c r="N392" s="56">
        <f t="shared" si="1004"/>
        <v>15398077.680000002</v>
      </c>
      <c r="O392" s="91">
        <f t="shared" si="1005"/>
        <v>0.23428011386595121</v>
      </c>
      <c r="P392" s="56">
        <f t="shared" si="1006"/>
        <v>3205.6421515458746</v>
      </c>
      <c r="Q392" s="90">
        <f>IF(ISNA(VLOOKUP($B392,'[1]1718  Exp_Rev Access'!$F$7:$GK$318,10,FALSE)),"",VLOOKUP($B392,'[1]1718  Exp_Rev Access'!$F$7:$GK$318,10,FALSE))</f>
        <v>26931</v>
      </c>
      <c r="R392" s="90">
        <f>IF(ISNA(VLOOKUP($B392,'[1]1718  Exp_Rev Access'!$F$7:$GK$318,11,FALSE)),"",VLOOKUP($B392,'[1]1718  Exp_Rev Access'!$F$7:$GK$318,11,FALSE))</f>
        <v>0</v>
      </c>
      <c r="S392" s="90">
        <f>IF(ISNA(VLOOKUP($B392,'[1]1718  Exp_Rev Access'!$F$7:$GK$318,12,FALSE)),"",VLOOKUP($B392,'[1]1718  Exp_Rev Access'!$F$7:$GK$318,12,FALSE))</f>
        <v>0</v>
      </c>
      <c r="T392" s="90">
        <f>IF(ISNA(VLOOKUP($B392,'[1]1718  Exp_Rev Access'!$F$7:$GK$318,13,FALSE)),"",VLOOKUP($B392,'[1]1718  Exp_Rev Access'!$F$7:$GK$318,13,FALSE))</f>
        <v>0</v>
      </c>
      <c r="U392" s="90">
        <f>IF(ISNA(VLOOKUP($B392,'[1]1718  Exp_Rev Access'!$F$7:$GK$318,14,FALSE)),"",VLOOKUP($B392,'[1]1718  Exp_Rev Access'!$F$7:$GK$318,14,FALSE))</f>
        <v>102988</v>
      </c>
      <c r="V392" s="90">
        <f>IF(ISNA(VLOOKUP($B392,'[1]1718  Exp_Rev Access'!$F$7:$GK$318,15,FALSE)),"",VLOOKUP($B392,'[1]1718  Exp_Rev Access'!$F$7:$GK$318,15,FALSE))</f>
        <v>0</v>
      </c>
      <c r="W392" s="90">
        <f>IF(ISNA(VLOOKUP($B392,'[1]1718  Exp_Rev Access'!$F$7:$GK$318,16,FALSE)),"",VLOOKUP($B392,'[1]1718  Exp_Rev Access'!$F$7:$GK$318,16,FALSE))</f>
        <v>0</v>
      </c>
      <c r="X392" s="90">
        <f>IF(ISNA(VLOOKUP($B392,'[1]1718  Exp_Rev Access'!$F$7:$GK$318,17,FALSE)),"",VLOOKUP($B392,'[1]1718  Exp_Rev Access'!$F$7:$GK$318,17,FALSE))</f>
        <v>0</v>
      </c>
      <c r="Y392" s="90">
        <f>IF(ISNA(VLOOKUP($B392,'[1]1718  Exp_Rev Access'!$F$7:$GK$318,18,FALSE)),"",VLOOKUP($B392,'[1]1718  Exp_Rev Access'!$F$7:$GK$318,18,FALSE))</f>
        <v>29246.05</v>
      </c>
      <c r="Z392" s="90">
        <f>IF(ISNA(VLOOKUP($B392,'[1]1718  Exp_Rev Access'!$F$7:$GK$318,19,FALSE)),"",VLOOKUP($B392,'[1]1718  Exp_Rev Access'!$F$7:$GK$318,19,FALSE))</f>
        <v>19388.07</v>
      </c>
      <c r="AA392" s="90">
        <f>IF(ISNA(VLOOKUP($B392,'[1]1718  Exp_Rev Access'!$F$7:$GK$318,20,FALSE)),"",VLOOKUP($B392,'[1]1718  Exp_Rev Access'!$F$7:$GK$318,20,FALSE))</f>
        <v>0</v>
      </c>
      <c r="AB392" s="90">
        <f>IF(ISNA(VLOOKUP($B392,'[1]1718  Exp_Rev Access'!$F$7:$GK$318,21,FALSE)),"",VLOOKUP($B392,'[1]1718  Exp_Rev Access'!$F$7:$GK$318,21,FALSE))</f>
        <v>0</v>
      </c>
      <c r="AC392" s="90">
        <f>IF(ISNA(VLOOKUP($B392,'[1]1718  Exp_Rev Access'!$F$7:$GK$318,22,FALSE)),"",VLOOKUP($B392,'[1]1718  Exp_Rev Access'!$F$7:$GK$318,22,FALSE))</f>
        <v>42837.25</v>
      </c>
      <c r="AD392" s="90">
        <f>IF(ISNA(VLOOKUP($B392,'[1]1718  Exp_Rev Access'!$F$7:$GK$318,23,FALSE)),"",VLOOKUP($B392,'[1]1718  Exp_Rev Access'!$F$7:$GK$318,23,FALSE))</f>
        <v>410575.15</v>
      </c>
      <c r="AE392" s="90">
        <f>IF(ISNA(VLOOKUP($B392,'[1]1718  Exp_Rev Access'!$F$7:$GK$318,24,FALSE)),"",VLOOKUP($B392,'[1]1718  Exp_Rev Access'!$F$7:$GK$318,24,FALSE))</f>
        <v>144440.62</v>
      </c>
      <c r="AF392" s="90">
        <f>IF(ISNA(VLOOKUP($B392,'[1]1718  Exp_Rev Access'!$F$7:$GK$318,25,FALSE)),"",VLOOKUP($B392,'[1]1718  Exp_Rev Access'!$F$7:$GK$318,25,FALSE))</f>
        <v>0</v>
      </c>
      <c r="AG392" s="90">
        <f>IF(ISNA(VLOOKUP($B392,'[1]1718  Exp_Rev Access'!$F$7:$GK$318,26,FALSE)),"",VLOOKUP($B392,'[1]1718  Exp_Rev Access'!$F$7:$GK$318,26,FALSE))</f>
        <v>61557.79</v>
      </c>
      <c r="AH392" s="90">
        <f>IF(ISNA(VLOOKUP($B392,'[1]1718  Exp_Rev Access'!$F$7:$GK$318,27,FALSE)),"",VLOOKUP($B392,'[1]1718  Exp_Rev Access'!$F$7:$GK$318,27,FALSE))</f>
        <v>14404.09</v>
      </c>
      <c r="AI392" s="90">
        <f>IF(ISNA(VLOOKUP($B392,'[1]1718  Exp_Rev Access'!$F$7:$GK$318,28,FALSE)),"",VLOOKUP($B392,'[1]1718  Exp_Rev Access'!$F$7:$GK$318,28,FALSE))</f>
        <v>49769.11</v>
      </c>
      <c r="AJ392" s="90">
        <f>IF(ISNA(VLOOKUP($B392,'[1]1718  Exp_Rev Access'!$F$7:$GK$318,29,FALSE)),"",VLOOKUP($B392,'[1]1718  Exp_Rev Access'!$F$7:$GK$318,29,FALSE))</f>
        <v>0</v>
      </c>
      <c r="AK392" s="90">
        <f>IF(ISNA(VLOOKUP($B392,'[1]1718  Exp_Rev Access'!$F$7:$GK$318,30,FALSE)),"",VLOOKUP($B392,'[1]1718  Exp_Rev Access'!$F$7:$GK$318,30,FALSE))</f>
        <v>63493.18</v>
      </c>
      <c r="AL392" s="90">
        <f>IF(ISNA(VLOOKUP($B392,'[1]1718  Exp_Rev Access'!$F$7:$GK$318,31,FALSE)),"",VLOOKUP($B392,'[1]1718  Exp_Rev Access'!$F$7:$GK$318,31,FALSE))</f>
        <v>0</v>
      </c>
      <c r="AM392" s="56">
        <f t="shared" si="1007"/>
        <v>965630.31</v>
      </c>
      <c r="AN392" s="92">
        <f t="shared" si="1008"/>
        <v>1.4691962443666134E-2</v>
      </c>
      <c r="AO392" s="71">
        <f t="shared" si="1009"/>
        <v>201.02932904195544</v>
      </c>
      <c r="AP392" s="90">
        <f>IF(ISNA(VLOOKUP($B392,'[1]1718  Exp_Rev Access'!$F$7:$GK$318,33,FALSE)),"",VLOOKUP($B392,'[1]1718  Exp_Rev Access'!$F$7:$GK$318,33,FALSE))</f>
        <v>32372330.16</v>
      </c>
      <c r="AQ392" s="90">
        <f>IF(ISNA(VLOOKUP($B392,'[1]1718  Exp_Rev Access'!$F$7:$GK$318,34,FALSE)),"",VLOOKUP($B392,'[1]1718  Exp_Rev Access'!$F$7:$GK$318,34,FALSE))</f>
        <v>1201065.42</v>
      </c>
      <c r="AR392" s="90">
        <f>IF(ISNA(VLOOKUP($B392,'[1]1718  Exp_Rev Access'!$F$7:$GK$318,35,FALSE)),"",VLOOKUP($B392,'[1]1718  Exp_Rev Access'!$F$7:$GK$318,35,FALSE))</f>
        <v>1045633.56</v>
      </c>
      <c r="AS392" s="90">
        <f>IF(ISNA(VLOOKUP($B392,'[1]1718  Exp_Rev Access'!$F$7:$GK$318,36,FALSE)),"",VLOOKUP($B392,'[1]1718  Exp_Rev Access'!$F$7:$GK$318,36,FALSE))</f>
        <v>0</v>
      </c>
      <c r="AT392" s="90">
        <f>IF(ISNA(VLOOKUP($B392,'[1]1718  Exp_Rev Access'!$F$7:$GK$318,37,FALSE)),"",VLOOKUP($B392,'[1]1718  Exp_Rev Access'!$F$7:$GK$318,37,FALSE))</f>
        <v>0</v>
      </c>
      <c r="AU392" s="56">
        <f t="shared" si="1010"/>
        <v>34619029.140000001</v>
      </c>
      <c r="AV392" s="93">
        <f t="shared" si="1011"/>
        <v>0.52672484562033217</v>
      </c>
      <c r="AW392" s="56">
        <f t="shared" si="1012"/>
        <v>7207.1476299227843</v>
      </c>
      <c r="AX392" s="90">
        <f>IF(ISNA(VLOOKUP($B392,'[1]1718  Exp_Rev Access'!$F$7:$GK$318,39,FALSE)),"",VLOOKUP($B392,'[1]1718  Exp_Rev Access'!$F$7:$GK$318,39,FALSE))</f>
        <v>7922.23</v>
      </c>
      <c r="AY392" s="90">
        <f>IF(ISNA(VLOOKUP($B392,'[1]1718  Exp_Rev Access'!$F$7:$GK$318,40,FALSE)),"",VLOOKUP($B392,'[1]1718  Exp_Rev Access'!$F$7:$GK$318,40,FALSE))</f>
        <v>5017776.07</v>
      </c>
      <c r="AZ392" s="90">
        <f>IF(ISNA(VLOOKUP($B392,'[1]1718  Exp_Rev Access'!$F$7:$GK$318,41,FALSE)),"",VLOOKUP($B392,'[1]1718  Exp_Rev Access'!$F$7:$GK$318,41,FALSE))</f>
        <v>598141.56999999995</v>
      </c>
      <c r="BA392" s="90">
        <f>IF(ISNA(VLOOKUP($B392,'[1]1718  Exp_Rev Access'!$F$7:$GK$318,42,FALSE)),"",VLOOKUP($B392,'[1]1718  Exp_Rev Access'!$F$7:$GK$318,42,FALSE))</f>
        <v>0</v>
      </c>
      <c r="BB392" s="90">
        <f>IF(ISNA(VLOOKUP($B392,'[1]1718  Exp_Rev Access'!$F$7:$GK$318,43,FALSE)),"",VLOOKUP($B392,'[1]1718  Exp_Rev Access'!$F$7:$GK$318,43,FALSE))</f>
        <v>0</v>
      </c>
      <c r="BC392" s="90">
        <f>IF(ISNA(VLOOKUP($B392,'[1]1718  Exp_Rev Access'!$F$7:$GK$318,44,FALSE)),"",VLOOKUP($B392,'[1]1718  Exp_Rev Access'!$F$7:$GK$318,44,FALSE))</f>
        <v>1508307.78</v>
      </c>
      <c r="BD392" s="90">
        <f>IF(ISNA(VLOOKUP($B392,'[1]1718  Exp_Rev Access'!$F$7:$GK$318,45,FALSE)),"",VLOOKUP($B392,'[1]1718  Exp_Rev Access'!$F$7:$GK$318,45,FALSE))</f>
        <v>0</v>
      </c>
      <c r="BE392" s="90">
        <f>IF(ISNA(VLOOKUP($B392,'[1]1718  Exp_Rev Access'!$F$7:$GK$318,46,FALSE)),"",VLOOKUP($B392,'[1]1718  Exp_Rev Access'!$F$7:$GK$318,46,FALSE))</f>
        <v>281645.96999999997</v>
      </c>
      <c r="BF392" s="90">
        <f>IF(ISNA(VLOOKUP($B392,'[1]1718  Exp_Rev Access'!$F$7:$GK$318,47,FALSE)),"",VLOOKUP($B392,'[1]1718  Exp_Rev Access'!$F$7:$GK$318,47,FALSE))</f>
        <v>0</v>
      </c>
      <c r="BG392" s="90">
        <f>IF(ISNA(VLOOKUP($B392,'[1]1718  Exp_Rev Access'!$F$7:$GK$318,48,FALSE)),"",VLOOKUP($B392,'[1]1718  Exp_Rev Access'!$F$7:$GK$318,48,FALSE))</f>
        <v>415939.23</v>
      </c>
      <c r="BH392" s="90">
        <f>IF(ISNA(VLOOKUP($B392,'[1]1718  Exp_Rev Access'!$F$7:$GK$318,49,FALSE)),"",VLOOKUP($B392,'[1]1718  Exp_Rev Access'!$F$7:$GK$318,49,FALSE))</f>
        <v>110989.58</v>
      </c>
      <c r="BI392" s="90">
        <f>IF(ISNA(VLOOKUP($B392,'[1]1718  Exp_Rev Access'!$F$7:$GK$318,50,FALSE)),"",VLOOKUP($B392,'[1]1718  Exp_Rev Access'!$F$7:$GK$318,50,FALSE))</f>
        <v>0</v>
      </c>
      <c r="BJ392" s="90">
        <f>IF(ISNA(VLOOKUP($B392,'[1]1718  Exp_Rev Access'!$F$7:$GK$318,51,FALSE)),"",VLOOKUP($B392,'[1]1718  Exp_Rev Access'!$F$7:$GK$318,51,FALSE))</f>
        <v>28288.14</v>
      </c>
      <c r="BK392" s="90">
        <f>IF(ISNA(VLOOKUP($B392,'[1]1718  Exp_Rev Access'!$F$7:$GK$318,52,FALSE)),"",VLOOKUP($B392,'[1]1718  Exp_Rev Access'!$F$7:$GK$318,52,FALSE))</f>
        <v>2413890.4500000002</v>
      </c>
      <c r="BL392" s="90">
        <f>IF(ISNA(VLOOKUP($B392,'[1]1718  Exp_Rev Access'!$F$7:$GK$318,53,FALSE)),"",VLOOKUP($B392,'[1]1718  Exp_Rev Access'!$F$7:$GK$318,53,FALSE))</f>
        <v>0</v>
      </c>
      <c r="BM392" s="90">
        <f>IF(ISNA(VLOOKUP($B392,'[1]1718  Exp_Rev Access'!$F$7:$GK$318,54,FALSE)),"",VLOOKUP($B392,'[1]1718  Exp_Rev Access'!$F$7:$GK$318,54,FALSE))</f>
        <v>0</v>
      </c>
      <c r="BN392" s="90">
        <f>IF(ISNA(VLOOKUP($B392,'[1]1718  Exp_Rev Access'!$F$7:$GK$318,55,FALSE)),"",VLOOKUP($B392,'[1]1718  Exp_Rev Access'!$F$7:$GK$318,55,FALSE))</f>
        <v>0</v>
      </c>
      <c r="BO392" s="90">
        <f>IF(ISNA(VLOOKUP($B392,'[1]1718  Exp_Rev Access'!$F$7:$GK$318,56,FALSE)),"",VLOOKUP($B392,'[1]1718  Exp_Rev Access'!$F$7:$GK$318,56,FALSE))</f>
        <v>0</v>
      </c>
      <c r="BP392" s="90">
        <f>IF(ISNA(VLOOKUP($B392,'[1]1718  Exp_Rev Access'!$F$7:$GK$318,57,FALSE)),"",VLOOKUP($B392,'[1]1718  Exp_Rev Access'!$F$7:$GK$318,57,FALSE))</f>
        <v>0</v>
      </c>
      <c r="BQ392" s="90">
        <f>IF(ISNA(VLOOKUP($B392,'[1]1718  Exp_Rev Access'!$F$7:$GK$318,58,FALSE)),"",VLOOKUP($B392,'[1]1718  Exp_Rev Access'!$F$7:$GK$318,58,FALSE))</f>
        <v>0</v>
      </c>
      <c r="BR392" s="90">
        <f>IF(ISNA(VLOOKUP($B392,'[1]1718  Exp_Rev Access'!$F$7:$GK$318,59,FALSE)),"",VLOOKUP($B392,'[1]1718  Exp_Rev Access'!$F$7:$GK$318,59,FALSE))</f>
        <v>0</v>
      </c>
      <c r="BS392" s="90">
        <f>IF(ISNA(VLOOKUP($B392,'[1]1718  Exp_Rev Access'!$F$7:$GK$318,60,FALSE)),"",VLOOKUP($B392,'[1]1718  Exp_Rev Access'!$F$7:$GK$318,60,FALSE))</f>
        <v>0</v>
      </c>
      <c r="BT392" s="90">
        <f>IF(ISNA(VLOOKUP($B392,'[1]1718  Exp_Rev Access'!$F$7:$GK$318,61,FALSE)),"",VLOOKUP($B392,'[1]1718  Exp_Rev Access'!$F$7:$GK$318,61,FALSE))</f>
        <v>0</v>
      </c>
      <c r="BU392" s="90">
        <f>IF(ISNA(VLOOKUP($B392,'[1]1718  Exp_Rev Access'!$F$7:$GK$318,62,FALSE)),"",VLOOKUP($B392,'[1]1718  Exp_Rev Access'!$F$7:$GK$318,62,FALSE))</f>
        <v>0</v>
      </c>
      <c r="BV392" s="56">
        <f t="shared" si="893"/>
        <v>10382901.020000001</v>
      </c>
      <c r="BW392" s="92">
        <f t="shared" si="1013"/>
        <v>0.1579747344945529</v>
      </c>
      <c r="BX392" s="71">
        <f t="shared" si="1014"/>
        <v>2161.5597645848907</v>
      </c>
      <c r="BY392" s="90">
        <f>IF(ISNA(VLOOKUP($B392,'[1]1718  Exp_Rev Access'!$F$7:$GK$318,64,FALSE)),"",VLOOKUP($B392,'[1]1718  Exp_Rev Access'!$F$7:$GK$318,64,FALSE))</f>
        <v>0</v>
      </c>
      <c r="BZ392" s="90">
        <f>IF(ISNA(VLOOKUP($B392,'[1]1718  Exp_Rev Access'!$F$7:$GK$318,65,FALSE)),"",VLOOKUP($B392,'[1]1718  Exp_Rev Access'!$F$7:$GK$318,65,FALSE))</f>
        <v>321302.28000000003</v>
      </c>
      <c r="CA392" s="90">
        <f>IF(ISNA(VLOOKUP($B392,'[1]1718  Exp_Rev Access'!$F$7:$GK$318,66,FALSE)),"",VLOOKUP($B392,'[1]1718  Exp_Rev Access'!$F$7:$GK$318,66,FALSE))</f>
        <v>114070.99</v>
      </c>
      <c r="CB392" s="90">
        <f>IF(ISNA(VLOOKUP($B392,'[1]1718  Exp_Rev Access'!$F$7:$GK$318,67,FALSE)),"",VLOOKUP($B392,'[1]1718  Exp_Rev Access'!$F$7:$GK$318,67,FALSE))</f>
        <v>0</v>
      </c>
      <c r="CC392" s="90">
        <f>IF(ISNA(VLOOKUP($B392,'[1]1718  Exp_Rev Access'!$F$7:$GK$318,68,FALSE)),"",VLOOKUP($B392,'[1]1718  Exp_Rev Access'!$F$7:$GK$318,68,FALSE))</f>
        <v>69642.320000000007</v>
      </c>
      <c r="CD392" s="90">
        <f>IF(ISNA(VLOOKUP($B392,'[1]1718  Exp_Rev Access'!$F$7:$GK$318,69,FALSE)),"",VLOOKUP($B392,'[1]1718  Exp_Rev Access'!$F$7:$GK$318,69,FALSE))</f>
        <v>0</v>
      </c>
      <c r="CE392" s="56">
        <f t="shared" si="881"/>
        <v>505015.59</v>
      </c>
      <c r="CF392" s="92">
        <f t="shared" si="896"/>
        <v>7.6837584786934605E-3</v>
      </c>
      <c r="CG392" s="78">
        <f t="shared" si="897"/>
        <v>105.13645249332248</v>
      </c>
      <c r="CH392" s="90">
        <f>IF(ISNA(VLOOKUP($B392,'[1]1718  Exp_Rev Access'!$F$7:$GK$318,$CH$2,FALSE)),"",VLOOKUP($B392,'[1]1718  Exp_Rev Access'!$F$7:$GK$318,$CH$2,FALSE))</f>
        <v>0</v>
      </c>
      <c r="CI392" s="90">
        <f>IF(ISNA(VLOOKUP($B392,'[1]1718  Exp_Rev Access'!$F$7:$GK$318,$CI$2,FALSE)),"",VLOOKUP($B392,'[1]1718  Exp_Rev Access'!$F$7:$GK$318,$CI$2,FALSE))</f>
        <v>0</v>
      </c>
      <c r="CJ392" s="90">
        <f>IF(ISNA(VLOOKUP($B392,'[1]1718  Exp_Rev Access'!$F$7:$GK$318,$CJ$2,FALSE)),"",VLOOKUP($B392,'[1]1718  Exp_Rev Access'!$F$7:$GK$318,$CJ$2,FALSE))</f>
        <v>0</v>
      </c>
      <c r="CK392" s="90">
        <f>IF(ISNA(VLOOKUP($B392,'[1]1718  Exp_Rev Access'!$F$7:$GK$318,$CK$2,FALSE)),"",VLOOKUP($B392,'[1]1718  Exp_Rev Access'!$F$7:$GK$318,$CK$2,FALSE))</f>
        <v>0</v>
      </c>
      <c r="CL392" s="90">
        <f>IF(ISNA(VLOOKUP($B392,'[1]1718  Exp_Rev Access'!$F$7:$GK$318,$CL$2,FALSE)),"",VLOOKUP($B392,'[1]1718  Exp_Rev Access'!$F$7:$GK$318,$CL$2,FALSE))</f>
        <v>0</v>
      </c>
      <c r="CM392" s="90">
        <f>IF(ISNA(VLOOKUP($B392,'[1]1718  Exp_Rev Access'!$F$7:$GK$318,$CM$2,FALSE)),"",VLOOKUP($B392,'[1]1718  Exp_Rev Access'!$F$7:$GK$318,$CM$2,FALSE))</f>
        <v>0</v>
      </c>
      <c r="CN392" s="90">
        <f>IF(ISNA(VLOOKUP($B392,'[1]1718  Exp_Rev Access'!$F$7:$GK$318,$CN$2,FALSE)),"",VLOOKUP($B392,'[1]1718  Exp_Rev Access'!$F$7:$GK$318,$CN$2,FALSE))</f>
        <v>0</v>
      </c>
      <c r="CO392" s="90">
        <f>IF(ISNA(VLOOKUP($B392,'[1]1718  Exp_Rev Access'!$F$7:$GK$318,$CO$2,FALSE)),"",VLOOKUP($B392,'[1]1718  Exp_Rev Access'!$F$7:$GK$318,$CO$2,FALSE))</f>
        <v>0</v>
      </c>
      <c r="CP392" s="90">
        <f>IF(ISNA(VLOOKUP($B392,'[1]1718  Exp_Rev Access'!$F$7:$GK$318,$CP$2,FALSE)),"",VLOOKUP($B392,'[1]1718  Exp_Rev Access'!$F$7:$GK$318,$CP$2,FALSE))</f>
        <v>0</v>
      </c>
      <c r="CQ392" s="90">
        <f>IF(ISNA(VLOOKUP($B392,'[1]1718  Exp_Rev Access'!$F$7:$GK$318,$CQ$2,FALSE)),"",VLOOKUP($B392,'[1]1718  Exp_Rev Access'!$F$7:$GK$318,$CQ$2,FALSE))</f>
        <v>1003028.85</v>
      </c>
      <c r="CR392" s="90">
        <f>IF(ISNA(VLOOKUP($B392,'[1]1718  Exp_Rev Access'!$F$7:$GK$318,$CR$2,FALSE)),"",VLOOKUP($B392,'[1]1718  Exp_Rev Access'!$F$7:$GK$318,$CR$2,FALSE))</f>
        <v>0</v>
      </c>
      <c r="CS392" s="90">
        <f>IF(ISNA(VLOOKUP($B392,'[1]1718  Exp_Rev Access'!$F$7:$GK$318,$CS$2,FALSE)),"",VLOOKUP($B392,'[1]1718  Exp_Rev Access'!$F$7:$GK$318,$CS$2,FALSE))</f>
        <v>34017</v>
      </c>
      <c r="CT392" s="90">
        <f>IF(ISNA(VLOOKUP($B392,'[1]1718  Exp_Rev Access'!$F$7:$GK$318,$CT$2,FALSE)),"",VLOOKUP($B392,'[1]1718  Exp_Rev Access'!$F$7:$GK$318,$CT$2,FALSE))</f>
        <v>0</v>
      </c>
      <c r="CU392" s="90">
        <f>IF(ISNA(VLOOKUP($B392,'[1]1718  Exp_Rev Access'!$F$7:$GK$318,$CU$2,FALSE)),"",VLOOKUP($B392,'[1]1718  Exp_Rev Access'!$F$7:$GK$318,$CU$2,FALSE))</f>
        <v>1226719.96</v>
      </c>
      <c r="CV392" s="90">
        <f>IF(ISNA(VLOOKUP($B392,'[1]1718  Exp_Rev Access'!$F$7:$GK$318,$CV$2,FALSE)),"",VLOOKUP($B392,'[1]1718  Exp_Rev Access'!$F$7:$GK$318,$CV$2,FALSE))</f>
        <v>222274.26</v>
      </c>
      <c r="CW392" s="90">
        <f>IF(ISNA(VLOOKUP($B392,'[1]1718  Exp_Rev Access'!$F$7:$GK$318,$CW$2,FALSE)),"",VLOOKUP($B392,'[1]1718  Exp_Rev Access'!$F$7:$GK$318,$CW$2,FALSE))</f>
        <v>59016.14</v>
      </c>
      <c r="CX392" s="90">
        <f>IF(ISNA(VLOOKUP($B392,'[1]1718  Exp_Rev Access'!$F$7:$GK$318,$CX$2,FALSE)),"",VLOOKUP($B392,'[1]1718  Exp_Rev Access'!$F$7:$GK$318,$CX$2,FALSE))</f>
        <v>0</v>
      </c>
      <c r="CY392" s="90">
        <f>IF(ISNA(VLOOKUP($B392,'[1]1718  Exp_Rev Access'!$F$7:$GK$318,$CY$2,FALSE)),"",VLOOKUP($B392,'[1]1718  Exp_Rev Access'!$F$7:$GK$318,$CY$2,FALSE))</f>
        <v>0</v>
      </c>
      <c r="CZ392" s="90">
        <f>IF(ISNA(VLOOKUP($B392,'[1]1718  Exp_Rev Access'!$F$7:$GK$318,$CZ$2,FALSE)),"",VLOOKUP($B392,'[1]1718  Exp_Rev Access'!$F$7:$GK$318,$CZ$2,FALSE))</f>
        <v>0</v>
      </c>
      <c r="DA392" s="90">
        <f>IF(ISNA(VLOOKUP($B392,'[1]1718  Exp_Rev Access'!$F$7:$GK$318,$DA$2,FALSE)),"",VLOOKUP($B392,'[1]1718  Exp_Rev Access'!$F$7:$GK$318,$DA$2,FALSE))</f>
        <v>0</v>
      </c>
      <c r="DB392" s="90">
        <f>IF(ISNA(VLOOKUP($B392,'[1]1718  Exp_Rev Access'!$F$7:$GK$318,$DB$2,FALSE)),"",VLOOKUP($B392,'[1]1718  Exp_Rev Access'!$F$7:$GK$318,$DB$2,FALSE))</f>
        <v>0</v>
      </c>
      <c r="DC392" s="90">
        <f>IF(ISNA(VLOOKUP($B392,'[1]1718  Exp_Rev Access'!$F$7:$GK$318,$DC$2,FALSE)),"",VLOOKUP($B392,'[1]1718  Exp_Rev Access'!$F$7:$GK$318,$DC$2,FALSE))</f>
        <v>0</v>
      </c>
      <c r="DD392" s="90">
        <f>IF(ISNA(VLOOKUP($B392,'[1]1718  Exp_Rev Access'!$F$7:$GK$318,$DD$2,FALSE)),"",VLOOKUP($B392,'[1]1718  Exp_Rev Access'!$F$7:$GK$318,$DD$2,FALSE))</f>
        <v>0</v>
      </c>
      <c r="DE392" s="90">
        <f>IF(ISNA(VLOOKUP($B392,'[1]1718  Exp_Rev Access'!$F$7:$GK$318,$DE$2,FALSE)),"",VLOOKUP($B392,'[1]1718  Exp_Rev Access'!$F$7:$GK$318,$DE$2,FALSE))</f>
        <v>0</v>
      </c>
      <c r="DF392" s="90">
        <f>IF(ISNA(VLOOKUP($B392,'[1]1718  Exp_Rev Access'!$F$7:$GK$318,$DF$2,FALSE)),"",VLOOKUP($B392,'[1]1718  Exp_Rev Access'!$F$7:$GK$318,$DF$2,FALSE))</f>
        <v>0</v>
      </c>
      <c r="DG392" s="90">
        <f>IF(ISNA(VLOOKUP($B392,'[1]1718  Exp_Rev Access'!$F$7:$GK$318,$DG$2,FALSE)),"",VLOOKUP($B392,'[1]1718  Exp_Rev Access'!$F$7:$GK$318,$DG$2,FALSE))</f>
        <v>0</v>
      </c>
      <c r="DH392" s="90">
        <f>IF(ISNA(VLOOKUP($B392,'[1]1718  Exp_Rev Access'!$F$7:$GK$318,$DH$2,FALSE)),"",VLOOKUP($B392,'[1]1718  Exp_Rev Access'!$F$7:$GK$318,$DH$2,FALSE))</f>
        <v>0</v>
      </c>
      <c r="DI392" s="90">
        <f>IF(ISNA(VLOOKUP($B392,'[1]1718  Exp_Rev Access'!$F$7:$GK$318,$DI$2,FALSE)),"",VLOOKUP($B392,'[1]1718  Exp_Rev Access'!$F$7:$GK$318,$DI$2,FALSE))</f>
        <v>923480.64</v>
      </c>
      <c r="DJ392" s="90">
        <f>IF(ISNA(VLOOKUP($B392,'[1]1718  Exp_Rev Access'!$F$7:$GK$318,$DJ$2,FALSE)),"",VLOOKUP($B392,'[1]1718  Exp_Rev Access'!$F$7:$GK$318,$DJ$2,FALSE))</f>
        <v>0</v>
      </c>
      <c r="DK392" s="90">
        <f>IF(ISNA(VLOOKUP($B392,'[1]1718  Exp_Rev Access'!$F$7:$GK$318,$DK$2,FALSE)),"",VLOOKUP($B392,'[1]1718  Exp_Rev Access'!$F$7:$GK$318,$DK$2,FALSE))</f>
        <v>33835.19</v>
      </c>
      <c r="DL392" s="90">
        <f>IF(ISNA(VLOOKUP($B392,'[1]1718  Exp_Rev Access'!$F$7:$GK$318,$DL$2,FALSE)),"",VLOOKUP($B392,'[1]1718  Exp_Rev Access'!$F$7:$GK$318,$DL$2,FALSE))</f>
        <v>0</v>
      </c>
      <c r="DM392" s="90">
        <f>IF(ISNA(VLOOKUP($B392,'[1]1718  Exp_Rev Access'!$F$7:$GK$318,$DM$2,FALSE)),"",VLOOKUP($B392,'[1]1718  Exp_Rev Access'!$F$7:$GK$318,$DM$2,FALSE))</f>
        <v>0</v>
      </c>
      <c r="DN392" s="90">
        <f>IF(ISNA(VLOOKUP($B392,'[1]1718  Exp_Rev Access'!$F$7:$GK$318,$DN$2,FALSE)),"",VLOOKUP($B392,'[1]1718  Exp_Rev Access'!$F$7:$GK$318,$DN$2,FALSE))</f>
        <v>0</v>
      </c>
      <c r="DO392" s="90">
        <f>IF(ISNA(VLOOKUP($B392,'[1]1718  Exp_Rev Access'!$F$7:$GK$318,$DO$2,FALSE)),"",VLOOKUP($B392,'[1]1718  Exp_Rev Access'!$F$7:$GK$318,$DO$2,FALSE))</f>
        <v>0</v>
      </c>
      <c r="DP392" s="90">
        <f>IF(ISNA(VLOOKUP($B392,'[1]1718  Exp_Rev Access'!$F$7:$GK$318,$DP$2,FALSE)),"",VLOOKUP($B392,'[1]1718  Exp_Rev Access'!$F$7:$GK$318,$DP$2,FALSE))</f>
        <v>0</v>
      </c>
      <c r="DQ392" s="90">
        <f>IF(ISNA(VLOOKUP($B392,'[1]1718  Exp_Rev Access'!$F$7:$GK$318,$DQ$2,FALSE)),"",VLOOKUP($B392,'[1]1718  Exp_Rev Access'!$F$7:$GK$318,$DQ$2,FALSE))</f>
        <v>0</v>
      </c>
      <c r="DR392" s="90">
        <f>IF(ISNA(VLOOKUP($B392,'[1]1718  Exp_Rev Access'!$F$7:$GK$318,$DR$2,FALSE)),"",VLOOKUP($B392,'[1]1718  Exp_Rev Access'!$F$7:$GK$318,$DR$2,FALSE))</f>
        <v>0</v>
      </c>
      <c r="DS392" s="90">
        <f>IF(ISNA(VLOOKUP($B392,'[1]1718  Exp_Rev Access'!$F$7:$GK$318,$DS$2,FALSE)),"",VLOOKUP($B392,'[1]1718  Exp_Rev Access'!$F$7:$GK$318,$DS$2,FALSE))</f>
        <v>0</v>
      </c>
      <c r="DT392" s="90">
        <f>IF(ISNA(VLOOKUP($B392,'[1]1718  Exp_Rev Access'!$F$7:$GK$318,$DT$2,FALSE)),"",VLOOKUP($B392,'[1]1718  Exp_Rev Access'!$F$7:$GK$318,$DT$2,FALSE))</f>
        <v>0</v>
      </c>
      <c r="DU392" s="90">
        <f>IF(ISNA(VLOOKUP($B392,'[1]1718  Exp_Rev Access'!$F$7:$GK$318,$DU$2,FALSE)),"",VLOOKUP($B392,'[1]1718  Exp_Rev Access'!$F$7:$GK$318,$DU$2,FALSE))</f>
        <v>0</v>
      </c>
      <c r="DV392" s="90">
        <f>IF(ISNA(VLOOKUP($B392,'[1]1718  Exp_Rev Access'!$F$7:$GK$318,$DV$2,FALSE)),"",VLOOKUP($B392,'[1]1718  Exp_Rev Access'!$F$7:$GK$318,$DV$2,FALSE))</f>
        <v>0</v>
      </c>
      <c r="DW392" s="90">
        <f>IF(ISNA(VLOOKUP($B392,'[1]1718  Exp_Rev Access'!$F$7:$GK$318,$DW$2,FALSE)),"",VLOOKUP($B392,'[1]1718  Exp_Rev Access'!$F$7:$GK$318,$DW$2,FALSE))</f>
        <v>0</v>
      </c>
      <c r="DX392" s="90">
        <f>IF(ISNA(VLOOKUP($B392,'[1]1718  Exp_Rev Access'!$F$7:$GK$318,$DX$2,FALSE)),"",VLOOKUP($B392,'[1]1718  Exp_Rev Access'!$F$7:$GK$318,$DX$2,FALSE))</f>
        <v>0</v>
      </c>
      <c r="DY392" s="90">
        <f>IF(ISNA(VLOOKUP($B392,'[1]1718  Exp_Rev Access'!$F$7:$GK$318,$DY$2,FALSE)),"",VLOOKUP($B392,'[1]1718  Exp_Rev Access'!$F$7:$GK$318,$DY$2,FALSE))</f>
        <v>0</v>
      </c>
      <c r="DZ392" s="90">
        <f>IF(ISNA(VLOOKUP($B392,'[1]1718  Exp_Rev Access'!$F$7:$GK$318,$DZ$2,FALSE)),"",VLOOKUP($B392,'[1]1718  Exp_Rev Access'!$F$7:$GK$318,$DZ$2,FALSE))</f>
        <v>0</v>
      </c>
      <c r="EA392" s="90">
        <f>IF(ISNA(VLOOKUP($B392,'[1]1718  Exp_Rev Access'!$F$7:$GK$318,$EA$2,FALSE)),"",VLOOKUP($B392,'[1]1718  Exp_Rev Access'!$F$7:$GK$318,$EA$2,FALSE))</f>
        <v>0</v>
      </c>
      <c r="EB392" s="90">
        <f>IF(ISNA(VLOOKUP($B392,'[1]1718  Exp_Rev Access'!$F$7:$GK$318,$EB$2,FALSE)),"",VLOOKUP($B392,'[1]1718  Exp_Rev Access'!$F$7:$GK$318,$EB$2,FALSE))</f>
        <v>0</v>
      </c>
      <c r="EC392" s="90">
        <f>IF(ISNA(VLOOKUP($B392,'[1]1718  Exp_Rev Access'!$F$7:$GK$318,$EC$2,FALSE)),"",VLOOKUP($B392,'[1]1718  Exp_Rev Access'!$F$7:$GK$318,$EC$2,FALSE))</f>
        <v>0</v>
      </c>
      <c r="ED392" s="90">
        <f>IF(ISNA(VLOOKUP($B392,'[1]1718  Exp_Rev Access'!$F$7:$GK$318,$ED$2,FALSE)),"",VLOOKUP($B392,'[1]1718  Exp_Rev Access'!$F$7:$GK$318,$ED$2,FALSE))</f>
        <v>0</v>
      </c>
      <c r="EE392" s="90">
        <f>IF(ISNA(VLOOKUP($B392,'[1]1718  Exp_Rev Access'!$F$7:$GK$318,$EE$2,FALSE)),"",VLOOKUP($B392,'[1]1718  Exp_Rev Access'!$F$7:$GK$318,$EE$2,FALSE))</f>
        <v>0</v>
      </c>
      <c r="EF392" s="90">
        <f>IF(ISNA(VLOOKUP($B392,'[1]1718  Exp_Rev Access'!$F$7:$GK$318,$EF$2,FALSE)),"",VLOOKUP($B392,'[1]1718  Exp_Rev Access'!$F$7:$GK$318,$EF$2,FALSE))</f>
        <v>0</v>
      </c>
      <c r="EG392" s="90">
        <f>IF(ISNA(VLOOKUP($B392,'[1]1718  Exp_Rev Access'!$F$7:$GK$318,$EG$2,FALSE)),"",VLOOKUP($B392,'[1]1718  Exp_Rev Access'!$F$7:$GK$318,$EG$2,FALSE))</f>
        <v>117546.63</v>
      </c>
      <c r="EH392" s="90">
        <f>IF(ISNA(VLOOKUP($B392,'[1]1718  Exp_Rev Access'!$F$7:$GK$318,$EH$2,FALSE)),"",VLOOKUP($B392,'[1]1718  Exp_Rev Access'!$F$7:$GK$318,$EH$2,FALSE))</f>
        <v>0</v>
      </c>
      <c r="EI392" s="90">
        <f>IF(ISNA(VLOOKUP($B392,'[1]1718  Exp_Rev Access'!$F$7:$GK$318,$EI$2,FALSE)),"",VLOOKUP($B392,'[1]1718  Exp_Rev Access'!$F$7:$GK$318,$EI$2,FALSE))</f>
        <v>0</v>
      </c>
      <c r="EJ392" s="90">
        <f>IF(ISNA(VLOOKUP($B392,'[1]1718  Exp_Rev Access'!$F$7:$GK$318,$EJ$2,FALSE)),"",VLOOKUP($B392,'[1]1718  Exp_Rev Access'!$F$7:$GK$318,$EJ$2,FALSE))</f>
        <v>0</v>
      </c>
      <c r="EK392" s="90">
        <f>IF(ISNA(VLOOKUP($B392,'[1]1718  Exp_Rev Access'!$F$7:$GK$318,$EK$2,FALSE)),"",VLOOKUP($B392,'[1]1718  Exp_Rev Access'!$F$7:$GK$318,$EK$2,FALSE))</f>
        <v>0</v>
      </c>
      <c r="EL392" s="90">
        <f>IF(ISNA(VLOOKUP($B392,'[1]1718  Exp_Rev Access'!$F$7:$GK$318,$EL$2,FALSE)),"",VLOOKUP($B392,'[1]1718  Exp_Rev Access'!$F$7:$GK$318,$EL$2,FALSE))</f>
        <v>0</v>
      </c>
      <c r="EM392" s="90">
        <f>IF(ISNA(VLOOKUP($B392,'[1]1718  Exp_Rev Access'!$F$7:$GK$318,$EM$2,FALSE)),"",VLOOKUP($B392,'[1]1718  Exp_Rev Access'!$F$7:$GK$318,$EM$2,FALSE))</f>
        <v>0</v>
      </c>
      <c r="EN392" s="90">
        <f>IF(ISNA(VLOOKUP($B392,'[1]1718  Exp_Rev Access'!$F$7:$GK$318,$EN$2,FALSE)),"",VLOOKUP($B392,'[1]1718  Exp_Rev Access'!$F$7:$GK$318,$EN$2,FALSE))</f>
        <v>0</v>
      </c>
      <c r="EO392" s="90">
        <f>IF(ISNA(VLOOKUP($B392,'[1]1718  Exp_Rev Access'!$F$7:$GK$318,$EO$2,FALSE)),"",VLOOKUP($B392,'[1]1718  Exp_Rev Access'!$F$7:$GK$318,$EO$2,FALSE))</f>
        <v>0</v>
      </c>
      <c r="EP392" s="90">
        <f>IF(ISNA(VLOOKUP($B392,'[1]1718  Exp_Rev Access'!$F$7:$GK$318,$EP$2,FALSE)),"",VLOOKUP($B392,'[1]1718  Exp_Rev Access'!$F$7:$GK$318,$EP$2,FALSE))</f>
        <v>0</v>
      </c>
      <c r="EQ392" s="90">
        <f>IF(ISNA(VLOOKUP($B392,'[1]1718  Exp_Rev Access'!$F$7:$GK$318,$EQ$2,FALSE)),"",VLOOKUP($B392,'[1]1718  Exp_Rev Access'!$F$7:$GK$318,$EQ$2,FALSE))</f>
        <v>0</v>
      </c>
      <c r="ER392" s="90">
        <f>IF(ISNA(VLOOKUP($B392,'[1]1718  Exp_Rev Access'!$F$7:$GK$318,$ER$2,FALSE)),"",VLOOKUP($B392,'[1]1718  Exp_Rev Access'!$F$7:$GK$318,$ER$2,FALSE))</f>
        <v>0</v>
      </c>
      <c r="ES392" s="90">
        <f>IF(ISNA(VLOOKUP($B392,'[1]1718  Exp_Rev Access'!$F$7:$GK$318,$ES$2,FALSE)),"",VLOOKUP($B392,'[1]1718  Exp_Rev Access'!$F$7:$GK$318,$ES$2,FALSE))</f>
        <v>0</v>
      </c>
      <c r="ET392" s="90">
        <f>IF(ISNA(VLOOKUP($B392,'[1]1718  Exp_Rev Access'!$F$7:$GK$318,$ET$2,FALSE)),"",VLOOKUP($B392,'[1]1718  Exp_Rev Access'!$F$7:$GK$318,$ET$2,FALSE))</f>
        <v>0</v>
      </c>
      <c r="EU392" s="90">
        <f>IF(ISNA(VLOOKUP($B392,'[1]1718  Exp_Rev Access'!$F$7:$GK$318,$EU$2,FALSE)),"",VLOOKUP($B392,'[1]1718  Exp_Rev Access'!$F$7:$GK$318,$EU$2,FALSE))</f>
        <v>0</v>
      </c>
      <c r="EV392" s="90">
        <f>IF(ISNA(VLOOKUP($B392,'[1]1718  Exp_Rev Access'!$F$7:$GK$318,$EV$2,FALSE)),"",VLOOKUP($B392,'[1]1718  Exp_Rev Access'!$F$7:$GK$318,$EV$2,FALSE))</f>
        <v>0</v>
      </c>
      <c r="EW392" s="90">
        <f>IF(ISNA(VLOOKUP($B392,'[1]1718  Exp_Rev Access'!$F$7:$GK$318,$EW$2,FALSE)),"",VLOOKUP($B392,'[1]1718  Exp_Rev Access'!$F$7:$GK$318,$EW$2,FALSE))</f>
        <v>0</v>
      </c>
      <c r="EX392" s="90">
        <f>IF(ISNA(VLOOKUP($B392,'[1]1718  Exp_Rev Access'!$F$7:$GK$318,$EX$2,FALSE)),"",VLOOKUP($B392,'[1]1718  Exp_Rev Access'!$F$7:$GK$318,$EX$2,FALSE))</f>
        <v>0</v>
      </c>
      <c r="EY392" s="90">
        <f>IF(ISNA(VLOOKUP($B392,'[1]1718  Exp_Rev Access'!$F$7:$GK$318,$EY$2,FALSE)),"",VLOOKUP($B392,'[1]1718  Exp_Rev Access'!$F$7:$GK$318,$EY$2,FALSE))</f>
        <v>0</v>
      </c>
      <c r="EZ392" s="90">
        <f>IF(ISNA(VLOOKUP($B392,'[1]1718  Exp_Rev Access'!$F$7:$GK$318,$EZ$2,FALSE)),"",VLOOKUP($B392,'[1]1718  Exp_Rev Access'!$F$7:$GK$318,$EZ$2,FALSE))</f>
        <v>0</v>
      </c>
      <c r="FA392" s="90">
        <f>IF(ISNA(VLOOKUP($B392,'[1]1718  Exp_Rev Access'!$F$7:$GK$318,$FA$2,FALSE)),"",VLOOKUP($B392,'[1]1718  Exp_Rev Access'!$F$7:$GK$318,$FA$2,FALSE))</f>
        <v>0</v>
      </c>
      <c r="FB392" s="90">
        <f>IF(ISNA(VLOOKUP($B392,'[1]1718  Exp_Rev Access'!$F$7:$GK$318,$FB$2,FALSE)),"",VLOOKUP($B392,'[1]1718  Exp_Rev Access'!$F$7:$GK$318,$FB$2,FALSE))</f>
        <v>0</v>
      </c>
      <c r="FC392" s="90">
        <f>IF(ISNA(VLOOKUP($B392,'[1]1718  Exp_Rev Access'!$F$7:$GK$318,$FC$2,FALSE)),"",VLOOKUP($B392,'[1]1718  Exp_Rev Access'!$F$7:$GK$318,$FC$2,FALSE))</f>
        <v>0</v>
      </c>
      <c r="FD392" s="90">
        <f>IF(ISNA(VLOOKUP($B392,'[1]1718  Exp_Rev Access'!$F$7:$GK$318,$FD$2,FALSE)),"",VLOOKUP($B392,'[1]1718  Exp_Rev Access'!$F$7:$GK$318,$FD$2,FALSE))</f>
        <v>0</v>
      </c>
      <c r="FE392" s="90">
        <f>IF(ISNA(VLOOKUP($B392,'[1]1718  Exp_Rev Access'!$F$7:$GK$318,$FE$2,FALSE)),"",VLOOKUP($B392,'[1]1718  Exp_Rev Access'!$F$7:$GK$318,$FE$2,FALSE))</f>
        <v>0</v>
      </c>
      <c r="FF392" s="90">
        <f>IF(ISNA(VLOOKUP($B392,'[1]1718  Exp_Rev Access'!$F$7:$GK$318,$FF$2,FALSE)),"",VLOOKUP($B392,'[1]1718  Exp_Rev Access'!$F$7:$GK$318,$FF$2,FALSE))</f>
        <v>0</v>
      </c>
      <c r="FG392" s="90">
        <f>IF(ISNA(VLOOKUP($B392,'[1]1718  Exp_Rev Access'!$F$7:$GK$318,$FG$2,FALSE)),"",VLOOKUP($B392,'[1]1718  Exp_Rev Access'!$F$7:$GK$318,$FG$2,FALSE))</f>
        <v>0</v>
      </c>
      <c r="FH392" s="90">
        <f>IF(ISNA(VLOOKUP($B392,'[1]1718  Exp_Rev Access'!$F$7:$GK$318,$FH$2,FALSE)),"",VLOOKUP($B392,'[1]1718  Exp_Rev Access'!$F$7:$GK$318,$FH$2,FALSE))</f>
        <v>0</v>
      </c>
      <c r="FI392" s="90">
        <f>IF(ISNA(VLOOKUP($B392,'[1]1718  Exp_Rev Access'!$F$7:$GK$318,$FI$2,FALSE)),"",VLOOKUP($B392,'[1]1718  Exp_Rev Access'!$F$7:$GK$318,$FI$2,FALSE))</f>
        <v>0</v>
      </c>
      <c r="FJ392" s="90">
        <f>IF(ISNA(VLOOKUP($B392,'[1]1718  Exp_Rev Access'!$F$7:$GK$318,$FJ$2,FALSE)),"",VLOOKUP($B392,'[1]1718  Exp_Rev Access'!$F$7:$GK$318,$FJ$2,FALSE))</f>
        <v>0</v>
      </c>
      <c r="FK392" s="90">
        <f>IF(ISNA(VLOOKUP($B392,'[1]1718  Exp_Rev Access'!$F$7:$GK$318,$FK$2,FALSE)),"",VLOOKUP($B392,'[1]1718  Exp_Rev Access'!$F$7:$GK$318,$FK$2,FALSE))</f>
        <v>0</v>
      </c>
      <c r="FL392" s="90">
        <f>IF(ISNA(VLOOKUP($B392,'[1]1718  Exp_Rev Access'!$F$7:$GK$318,$FL$2,FALSE)),"",VLOOKUP($B392,'[1]1718  Exp_Rev Access'!$F$7:$GK$318,$FL$2,FALSE))</f>
        <v>0</v>
      </c>
      <c r="FM392" s="90">
        <f>IF(ISNA(VLOOKUP($B392,'[1]1718  Exp_Rev Access'!$F$7:$GK$318,$FM$2,FALSE)),"",VLOOKUP($B392,'[1]1718  Exp_Rev Access'!$F$7:$GK$318,$FM$2,FALSE))</f>
        <v>0</v>
      </c>
      <c r="FN392" s="90">
        <f>IF(ISNA(VLOOKUP($B392,'[1]1718  Exp_Rev Access'!$F$7:$GK$318,$FN$2,FALSE)),"",VLOOKUP($B392,'[1]1718  Exp_Rev Access'!$F$7:$GK$318,$FN$2,FALSE))</f>
        <v>0</v>
      </c>
      <c r="FO392" s="90">
        <f>IF(ISNA(VLOOKUP($B392,'[1]1718  Exp_Rev Access'!$F$7:$GK$318,$FO$2,FALSE)),"",VLOOKUP($B392,'[1]1718  Exp_Rev Access'!$F$7:$GK$318,$FO$2,FALSE))</f>
        <v>0</v>
      </c>
      <c r="FP392" s="90">
        <f>IF(ISNA(VLOOKUP($B392,'[1]1718  Exp_Rev Access'!$F$7:$GK$318,$FP$2,FALSE)),"",VLOOKUP($B392,'[1]1718  Exp_Rev Access'!$F$7:$GK$318,$FP$2,FALSE))</f>
        <v>0</v>
      </c>
      <c r="FQ392" s="90">
        <f>IF(ISNA(VLOOKUP($B392,'[1]1718  Exp_Rev Access'!$F$7:$GK$318,$FQ$2,FALSE)),"",VLOOKUP($B392,'[1]1718  Exp_Rev Access'!$F$7:$GK$318,$FQ$2,FALSE))</f>
        <v>0</v>
      </c>
      <c r="FR392" s="90">
        <f>IF(ISNA(VLOOKUP($B392,'[1]1718  Exp_Rev Access'!$F$7:$GK$318,$FR$2,FALSE)),"",VLOOKUP($B392,'[1]1718  Exp_Rev Access'!$F$7:$GK$318,$FR$2,FALSE))</f>
        <v>138560.26</v>
      </c>
      <c r="FS392" s="56">
        <f t="shared" si="1015"/>
        <v>3758478.9300000006</v>
      </c>
      <c r="FT392" s="92">
        <f t="shared" si="1016"/>
        <v>5.7184857095952682E-2</v>
      </c>
      <c r="FU392" s="94">
        <f t="shared" si="1017"/>
        <v>782.45731279523181</v>
      </c>
      <c r="FV392" s="95">
        <f>IF(ISNA(VLOOKUP($B392,'[1]1718  Exp_Rev Access'!$F$7:$GK$318,$FV$2,FALSE)),"",VLOOKUP($B392,'[1]1718  Exp_Rev Access'!$F$7:$GK$318,$FV$2,FALSE))</f>
        <v>0</v>
      </c>
      <c r="FW392" s="95">
        <f>IF(ISNA(VLOOKUP($B392,'[1]1718  Exp_Rev Access'!$F$7:$GK$318,$FW$2,FALSE)),"",VLOOKUP($B392,'[1]1718  Exp_Rev Access'!$F$7:$GK$318,$FW$2,FALSE))</f>
        <v>0</v>
      </c>
      <c r="FX392" s="95">
        <f>IF(ISNA(VLOOKUP($B392,'[1]1718  Exp_Rev Access'!$F$7:$GK$318,$FX$2,FALSE)),"",VLOOKUP($B392,'[1]1718  Exp_Rev Access'!$F$7:$GK$318,$FX$2,FALSE))</f>
        <v>0</v>
      </c>
      <c r="FY392" s="95">
        <f>IF(ISNA(VLOOKUP($B392,'[1]1718  Exp_Rev Access'!$F$7:$GK$318,$FY$2,FALSE)),"",VLOOKUP($B392,'[1]1718  Exp_Rev Access'!$F$7:$GK$318,$FY$2,FALSE))</f>
        <v>0</v>
      </c>
      <c r="FZ392" s="95">
        <f>IF(ISNA(VLOOKUP($B392,'[1]1718  Exp_Rev Access'!$F$7:$GK$318,$FZ$2,FALSE)),"",VLOOKUP($B392,'[1]1718  Exp_Rev Access'!$F$7:$GK$318,$FZ$2,FALSE))</f>
        <v>0</v>
      </c>
      <c r="GA392" s="95">
        <f>IF(ISNA(VLOOKUP($B392,'[1]1718  Exp_Rev Access'!$F$7:$GK$318,$GA$2,FALSE)),"",VLOOKUP($B392,'[1]1718  Exp_Rev Access'!$F$7:$GK$318,$GA$2,FALSE))</f>
        <v>0</v>
      </c>
      <c r="GB392" s="95">
        <f>IF(ISNA(VLOOKUP($B392,'[1]1718  Exp_Rev Access'!$F$7:$GK$318,$GB$2,FALSE)),"",VLOOKUP($B392,'[1]1718  Exp_Rev Access'!$F$7:$GK$318,$GB$2,FALSE))</f>
        <v>0</v>
      </c>
      <c r="GC392" s="95">
        <f>IF(ISNA(VLOOKUP($B392,'[1]1718  Exp_Rev Access'!$F$7:$GK$318,$GC$2,FALSE)),"",VLOOKUP($B392,'[1]1718  Exp_Rev Access'!$F$7:$GK$318,$GC$2,FALSE))</f>
        <v>0</v>
      </c>
      <c r="GD392" s="95">
        <f>IF(ISNA(VLOOKUP($B392,'[1]1718  Exp_Rev Access'!$F$7:$GK$318,$GD$2,FALSE)),"",VLOOKUP($B392,'[1]1718  Exp_Rev Access'!$F$7:$GK$318,$GD$2,FALSE))</f>
        <v>0</v>
      </c>
      <c r="GE392" s="95">
        <f>IF(ISNA(VLOOKUP($B392,'[1]1718  Exp_Rev Access'!$F$7:$GK$318,$GE$2,FALSE)),"",VLOOKUP($B392,'[1]1718  Exp_Rev Access'!$F$7:$GK$318,$GE$2,FALSE))</f>
        <v>0</v>
      </c>
      <c r="GF392" s="95">
        <f>IF(ISNA(VLOOKUP($B392,'[1]1718  Exp_Rev Access'!$F$7:$GK$318,$GF$2,FALSE)),"",VLOOKUP($B392,'[1]1718  Exp_Rev Access'!$F$7:$GK$318,$GF$2,FALSE))</f>
        <v>93538.58</v>
      </c>
      <c r="GG392" s="95">
        <f>IF(ISNA(VLOOKUP($B392,'[1]1718  Exp_Rev Access'!$F$7:$GK$318,$GG$2,FALSE)),"",VLOOKUP($B392,'[1]1718  Exp_Rev Access'!$F$7:$GK$318,$GG$2,FALSE))</f>
        <v>0</v>
      </c>
      <c r="GH392" s="95">
        <f>IF(ISNA(VLOOKUP($B392,'[1]1718  Exp_Rev Access'!$F$7:$GK$318,$GH$2,FALSE)),"",VLOOKUP($B392,'[1]1718  Exp_Rev Access'!$F$7:$GK$318,$GH$2,FALSE))</f>
        <v>0</v>
      </c>
      <c r="GI392" s="95">
        <f>IF(ISNA(VLOOKUP($B392,'[1]1718  Exp_Rev Access'!$F$7:$GK$318,$GI$2,FALSE)),"",VLOOKUP($B392,'[1]1718  Exp_Rev Access'!$F$7:$GK$318,$GI$2,FALSE))</f>
        <v>0</v>
      </c>
      <c r="GJ392" s="95">
        <f>IF(ISNA(VLOOKUP($B392,'[1]1718  Exp_Rev Access'!$F$7:$GK$318,$GJ$2,FALSE)),"",VLOOKUP($B392,'[1]1718  Exp_Rev Access'!$F$7:$GK$318,$GJ$2,FALSE))</f>
        <v>0</v>
      </c>
      <c r="GK392" s="95">
        <f>IF(ISNA(VLOOKUP($B392,'[1]1718  Exp_Rev Access'!$F$7:$GK$318,$GK$2,FALSE)),"",VLOOKUP($B392,'[1]1718  Exp_Rev Access'!$F$7:$GK$318,$GK$2,FALSE))</f>
        <v>0</v>
      </c>
      <c r="GL392" s="95">
        <f>IF(ISNA(VLOOKUP($B392,'[1]1718  Exp_Rev Access'!$F$7:$GK$318,$GL$2,FALSE)),"",VLOOKUP($B392,'[1]1718  Exp_Rev Access'!$F$7:$GK$318,$GL$2,FALSE))</f>
        <v>0</v>
      </c>
      <c r="GM392" s="95">
        <f>IF(ISNA(VLOOKUP($B392,'[1]1718  Exp_Rev Access'!$F$7:$GK$318,$GM$2,FALSE)),"",VLOOKUP($B392,'[1]1718  Exp_Rev Access'!$F$7:$GK$318,$GM$2,FALSE))</f>
        <v>0</v>
      </c>
      <c r="GN392" s="95">
        <f>IF(ISNA(VLOOKUP($B392,'[1]1718  Exp_Rev Access'!$F$7:$GK$318,$GN$2,FALSE)),"",VLOOKUP($B392,'[1]1718  Exp_Rev Access'!$F$7:$GK$318,$GN$2,FALSE))</f>
        <v>0</v>
      </c>
      <c r="GO392" s="95">
        <f>IF(ISNA(VLOOKUP($B392,'[1]1718  Exp_Rev Access'!$F$7:$GK$318,$GO$2,FALSE)),"",VLOOKUP($B392,'[1]1718  Exp_Rev Access'!$F$7:$GK$318,$GO$2,FALSE))</f>
        <v>0</v>
      </c>
      <c r="GP392" s="95">
        <f>IF(ISNA(VLOOKUP($B392,'[1]1718  Exp_Rev Access'!$F$7:$GK$318,$GP$2,FALSE)),"",VLOOKUP($B392,'[1]1718  Exp_Rev Access'!$F$7:$GK$318,$GP$2,FALSE))</f>
        <v>0</v>
      </c>
      <c r="GQ392" s="95">
        <f>IF(ISNA(VLOOKUP($B392,'[1]1718  Exp_Rev Access'!$F$7:$GK$318,$GQ$2,FALSE)),"",VLOOKUP($B392,'[1]1718  Exp_Rev Access'!$F$7:$GK$318,$GQ$2,FALSE))</f>
        <v>2402.15</v>
      </c>
      <c r="GR392" s="95">
        <f>IF(ISNA(VLOOKUP($B392,'[1]1718  Exp_Rev Access'!$F$7:$GK$318,$GR$2,FALSE)),"",VLOOKUP($B392,'[1]1718  Exp_Rev Access'!$F$7:$GK$318,$GR$2,FALSE))</f>
        <v>0</v>
      </c>
      <c r="GS392" s="95">
        <f>IF(ISNA(VLOOKUP($B392,'[1]1718  Exp_Rev Access'!$F$7:$GK$318,$GS$2,FALSE)),"",VLOOKUP($B392,'[1]1718  Exp_Rev Access'!$F$7:$GK$318,$GS$2,FALSE))</f>
        <v>0</v>
      </c>
      <c r="GT392" s="95">
        <f>IF(ISNA(VLOOKUP($B392,'[1]1718  Exp_Rev Access'!$F$7:$GK$318,$GT$2,FALSE)),"",VLOOKUP($B392,'[1]1718  Exp_Rev Access'!$F$7:$GK$318,$GT$2,FALSE))</f>
        <v>0</v>
      </c>
      <c r="GU392" s="56">
        <f t="shared" si="1018"/>
        <v>95940.73</v>
      </c>
      <c r="GV392" s="92">
        <f t="shared" si="1019"/>
        <v>1.4597280008514985E-3</v>
      </c>
      <c r="GW392" s="96">
        <f t="shared" si="1020"/>
        <v>19.973379439275682</v>
      </c>
    </row>
    <row r="393" spans="1:222" x14ac:dyDescent="0.3">
      <c r="A393" s="73"/>
      <c r="B393" s="88" t="s">
        <v>761</v>
      </c>
      <c r="C393" s="89" t="s">
        <v>762</v>
      </c>
      <c r="D393" s="75">
        <f>IF(ISNA(VLOOKUP($B393,'[1]1718 enrollment_Rev_Exp by size'!$A$7:H722,3,FALSE)),"",VLOOKUP($B393,'[1]1718 enrollment_Rev_Exp by size'!$A$7:$G$350,3,FALSE))</f>
        <v>2255.0399999999995</v>
      </c>
      <c r="E393" s="76">
        <f>IF(ISNA(VLOOKUP($B393,'[1]1718 enrollment_Rev_Exp by size'!$A$7:I725,5,FALSE)),"",VLOOKUP($B393,'[1]1718 enrollment_Rev_Exp by size'!$A$7:$G$350,5,FALSE))</f>
        <v>29416012.690000001</v>
      </c>
      <c r="F393" s="70">
        <f t="shared" si="1002"/>
        <v>29416012.689999998</v>
      </c>
      <c r="G393" s="70">
        <f t="shared" si="1003"/>
        <v>0</v>
      </c>
      <c r="H393" s="90">
        <f>IF(ISNA(VLOOKUP($B393,'[1]1718  Exp_Rev Access'!$F$7:$GK$318,3,FALSE)),"",VLOOKUP($B393,'[1]1718  Exp_Rev Access'!$F$7:$GK$318,3,FALSE))</f>
        <v>6763866.4699999997</v>
      </c>
      <c r="I393" s="90">
        <f>IF(ISNA(VLOOKUP($B393,'[1]1718  Exp_Rev Access'!$F$7:$GK$318,4,FALSE)),"",VLOOKUP($B393,'[1]1718  Exp_Rev Access'!$F$7:$GK$318,4,FALSE))</f>
        <v>0</v>
      </c>
      <c r="J393" s="90">
        <f>IF(ISNA(VLOOKUP($B393,'[1]1718  Exp_Rev Access'!$F$7:$GK$318,5,FALSE)),"",VLOOKUP($B393,'[1]1718  Exp_Rev Access'!$F$7:$GK$318,5,FALSE))</f>
        <v>0</v>
      </c>
      <c r="K393" s="90">
        <f>IF(ISNA(VLOOKUP($B393,'[1]1718  Exp_Rev Access'!$F$7:$GK$318,6,FALSE)),"-",VLOOKUP($B393,'[1]1718  Exp_Rev Access'!$F$7:$GK$318,6,FALSE))</f>
        <v>324.99</v>
      </c>
      <c r="L393" s="90">
        <f>IF(ISNA(VLOOKUP($B393,'[1]1718  Exp_Rev Access'!$F$7:$GK$318,7,FALSE)),"",VLOOKUP($B393,'[1]1718  Exp_Rev Access'!$F$7:$GK$318,7,FALSE))</f>
        <v>0</v>
      </c>
      <c r="M393" s="90">
        <f>IF(ISNA(VLOOKUP($B393,'[1]1718  Exp_Rev Access'!$F$7:$GK$318,8,FALSE)),"",VLOOKUP($B393,'[1]1718  Exp_Rev Access'!$F$7:$GK$318,8,FALSE))</f>
        <v>0</v>
      </c>
      <c r="N393" s="56">
        <f t="shared" si="1004"/>
        <v>6764191.46</v>
      </c>
      <c r="O393" s="91">
        <f t="shared" si="1005"/>
        <v>0.22994929772720327</v>
      </c>
      <c r="P393" s="56">
        <f t="shared" si="1006"/>
        <v>2999.5882379026543</v>
      </c>
      <c r="Q393" s="90">
        <f>IF(ISNA(VLOOKUP($B393,'[1]1718  Exp_Rev Access'!$F$7:$GK$318,10,FALSE)),"",VLOOKUP($B393,'[1]1718  Exp_Rev Access'!$F$7:$GK$318,10,FALSE))</f>
        <v>84033.5</v>
      </c>
      <c r="R393" s="90">
        <f>IF(ISNA(VLOOKUP($B393,'[1]1718  Exp_Rev Access'!$F$7:$GK$318,11,FALSE)),"",VLOOKUP($B393,'[1]1718  Exp_Rev Access'!$F$7:$GK$318,11,FALSE))</f>
        <v>0</v>
      </c>
      <c r="S393" s="90">
        <f>IF(ISNA(VLOOKUP($B393,'[1]1718  Exp_Rev Access'!$F$7:$GK$318,12,FALSE)),"",VLOOKUP($B393,'[1]1718  Exp_Rev Access'!$F$7:$GK$318,12,FALSE))</f>
        <v>0</v>
      </c>
      <c r="T393" s="90">
        <f>IF(ISNA(VLOOKUP($B393,'[1]1718  Exp_Rev Access'!$F$7:$GK$318,13,FALSE)),"",VLOOKUP($B393,'[1]1718  Exp_Rev Access'!$F$7:$GK$318,13,FALSE))</f>
        <v>0</v>
      </c>
      <c r="U393" s="90">
        <f>IF(ISNA(VLOOKUP($B393,'[1]1718  Exp_Rev Access'!$F$7:$GK$318,14,FALSE)),"",VLOOKUP($B393,'[1]1718  Exp_Rev Access'!$F$7:$GK$318,14,FALSE))</f>
        <v>0</v>
      </c>
      <c r="V393" s="90">
        <f>IF(ISNA(VLOOKUP($B393,'[1]1718  Exp_Rev Access'!$F$7:$GK$318,15,FALSE)),"",VLOOKUP($B393,'[1]1718  Exp_Rev Access'!$F$7:$GK$318,15,FALSE))</f>
        <v>1500</v>
      </c>
      <c r="W393" s="90">
        <f>IF(ISNA(VLOOKUP($B393,'[1]1718  Exp_Rev Access'!$F$7:$GK$318,16,FALSE)),"",VLOOKUP($B393,'[1]1718  Exp_Rev Access'!$F$7:$GK$318,16,FALSE))</f>
        <v>0</v>
      </c>
      <c r="X393" s="90">
        <f>IF(ISNA(VLOOKUP($B393,'[1]1718  Exp_Rev Access'!$F$7:$GK$318,17,FALSE)),"",VLOOKUP($B393,'[1]1718  Exp_Rev Access'!$F$7:$GK$318,17,FALSE))</f>
        <v>0</v>
      </c>
      <c r="Y393" s="90">
        <f>IF(ISNA(VLOOKUP($B393,'[1]1718  Exp_Rev Access'!$F$7:$GK$318,18,FALSE)),"",VLOOKUP($B393,'[1]1718  Exp_Rev Access'!$F$7:$GK$318,18,FALSE))</f>
        <v>6033.75</v>
      </c>
      <c r="Z393" s="90">
        <f>IF(ISNA(VLOOKUP($B393,'[1]1718  Exp_Rev Access'!$F$7:$GK$318,19,FALSE)),"",VLOOKUP($B393,'[1]1718  Exp_Rev Access'!$F$7:$GK$318,19,FALSE))</f>
        <v>0</v>
      </c>
      <c r="AA393" s="90">
        <f>IF(ISNA(VLOOKUP($B393,'[1]1718  Exp_Rev Access'!$F$7:$GK$318,20,FALSE)),"",VLOOKUP($B393,'[1]1718  Exp_Rev Access'!$F$7:$GK$318,20,FALSE))</f>
        <v>0</v>
      </c>
      <c r="AB393" s="90">
        <f>IF(ISNA(VLOOKUP($B393,'[1]1718  Exp_Rev Access'!$F$7:$GK$318,21,FALSE)),"",VLOOKUP($B393,'[1]1718  Exp_Rev Access'!$F$7:$GK$318,21,FALSE))</f>
        <v>0</v>
      </c>
      <c r="AC393" s="90">
        <f>IF(ISNA(VLOOKUP($B393,'[1]1718  Exp_Rev Access'!$F$7:$GK$318,22,FALSE)),"",VLOOKUP($B393,'[1]1718  Exp_Rev Access'!$F$7:$GK$318,22,FALSE))</f>
        <v>15658.08</v>
      </c>
      <c r="AD393" s="90">
        <f>IF(ISNA(VLOOKUP($B393,'[1]1718  Exp_Rev Access'!$F$7:$GK$318,23,FALSE)),"",VLOOKUP($B393,'[1]1718  Exp_Rev Access'!$F$7:$GK$318,23,FALSE))</f>
        <v>260352.47</v>
      </c>
      <c r="AE393" s="90">
        <f>IF(ISNA(VLOOKUP($B393,'[1]1718  Exp_Rev Access'!$F$7:$GK$318,24,FALSE)),"",VLOOKUP($B393,'[1]1718  Exp_Rev Access'!$F$7:$GK$318,24,FALSE))</f>
        <v>30511.360000000001</v>
      </c>
      <c r="AF393" s="90">
        <f>IF(ISNA(VLOOKUP($B393,'[1]1718  Exp_Rev Access'!$F$7:$GK$318,25,FALSE)),"",VLOOKUP($B393,'[1]1718  Exp_Rev Access'!$F$7:$GK$318,25,FALSE))</f>
        <v>0</v>
      </c>
      <c r="AG393" s="90">
        <f>IF(ISNA(VLOOKUP($B393,'[1]1718  Exp_Rev Access'!$F$7:$GK$318,26,FALSE)),"",VLOOKUP($B393,'[1]1718  Exp_Rev Access'!$F$7:$GK$318,26,FALSE))</f>
        <v>14168.25</v>
      </c>
      <c r="AH393" s="90">
        <f>IF(ISNA(VLOOKUP($B393,'[1]1718  Exp_Rev Access'!$F$7:$GK$318,27,FALSE)),"",VLOOKUP($B393,'[1]1718  Exp_Rev Access'!$F$7:$GK$318,27,FALSE))</f>
        <v>1123.8399999999999</v>
      </c>
      <c r="AI393" s="90">
        <f>IF(ISNA(VLOOKUP($B393,'[1]1718  Exp_Rev Access'!$F$7:$GK$318,28,FALSE)),"",VLOOKUP($B393,'[1]1718  Exp_Rev Access'!$F$7:$GK$318,28,FALSE))</f>
        <v>21131.32</v>
      </c>
      <c r="AJ393" s="90">
        <f>IF(ISNA(VLOOKUP($B393,'[1]1718  Exp_Rev Access'!$F$7:$GK$318,29,FALSE)),"",VLOOKUP($B393,'[1]1718  Exp_Rev Access'!$F$7:$GK$318,29,FALSE))</f>
        <v>0</v>
      </c>
      <c r="AK393" s="90">
        <f>IF(ISNA(VLOOKUP($B393,'[1]1718  Exp_Rev Access'!$F$7:$GK$318,30,FALSE)),"",VLOOKUP($B393,'[1]1718  Exp_Rev Access'!$F$7:$GK$318,30,FALSE))</f>
        <v>29740.95</v>
      </c>
      <c r="AL393" s="90">
        <f>IF(ISNA(VLOOKUP($B393,'[1]1718  Exp_Rev Access'!$F$7:$GK$318,31,FALSE)),"",VLOOKUP($B393,'[1]1718  Exp_Rev Access'!$F$7:$GK$318,31,FALSE))</f>
        <v>5971.29</v>
      </c>
      <c r="AM393" s="56">
        <f t="shared" si="1007"/>
        <v>470224.81</v>
      </c>
      <c r="AN393" s="92">
        <f t="shared" si="1008"/>
        <v>1.598533475476278E-2</v>
      </c>
      <c r="AO393" s="71">
        <f t="shared" si="1009"/>
        <v>208.52171580105014</v>
      </c>
      <c r="AP393" s="90">
        <f>IF(ISNA(VLOOKUP($B393,'[1]1718  Exp_Rev Access'!$F$7:$GK$318,33,FALSE)),"",VLOOKUP($B393,'[1]1718  Exp_Rev Access'!$F$7:$GK$318,33,FALSE))</f>
        <v>15231395.49</v>
      </c>
      <c r="AQ393" s="90">
        <f>IF(ISNA(VLOOKUP($B393,'[1]1718  Exp_Rev Access'!$F$7:$GK$318,34,FALSE)),"",VLOOKUP($B393,'[1]1718  Exp_Rev Access'!$F$7:$GK$318,34,FALSE))</f>
        <v>428045.87</v>
      </c>
      <c r="AR393" s="90">
        <f>IF(ISNA(VLOOKUP($B393,'[1]1718  Exp_Rev Access'!$F$7:$GK$318,35,FALSE)),"",VLOOKUP($B393,'[1]1718  Exp_Rev Access'!$F$7:$GK$318,35,FALSE))</f>
        <v>0</v>
      </c>
      <c r="AS393" s="90">
        <f>IF(ISNA(VLOOKUP($B393,'[1]1718  Exp_Rev Access'!$F$7:$GK$318,36,FALSE)),"",VLOOKUP($B393,'[1]1718  Exp_Rev Access'!$F$7:$GK$318,36,FALSE))</f>
        <v>0</v>
      </c>
      <c r="AT393" s="90">
        <f>IF(ISNA(VLOOKUP($B393,'[1]1718  Exp_Rev Access'!$F$7:$GK$318,37,FALSE)),"",VLOOKUP($B393,'[1]1718  Exp_Rev Access'!$F$7:$GK$318,37,FALSE))</f>
        <v>0</v>
      </c>
      <c r="AU393" s="56">
        <f t="shared" si="1010"/>
        <v>15659441.359999999</v>
      </c>
      <c r="AV393" s="93">
        <f t="shared" si="1011"/>
        <v>0.53234411900167011</v>
      </c>
      <c r="AW393" s="56">
        <f t="shared" si="1012"/>
        <v>6944.1967149141492</v>
      </c>
      <c r="AX393" s="90">
        <f>IF(ISNA(VLOOKUP($B393,'[1]1718  Exp_Rev Access'!$F$7:$GK$318,39,FALSE)),"",VLOOKUP($B393,'[1]1718  Exp_Rev Access'!$F$7:$GK$318,39,FALSE))</f>
        <v>0</v>
      </c>
      <c r="AY393" s="90">
        <f>IF(ISNA(VLOOKUP($B393,'[1]1718  Exp_Rev Access'!$F$7:$GK$318,40,FALSE)),"",VLOOKUP($B393,'[1]1718  Exp_Rev Access'!$F$7:$GK$318,40,FALSE))</f>
        <v>2377684.56</v>
      </c>
      <c r="AZ393" s="90">
        <f>IF(ISNA(VLOOKUP($B393,'[1]1718  Exp_Rev Access'!$F$7:$GK$318,41,FALSE)),"",VLOOKUP($B393,'[1]1718  Exp_Rev Access'!$F$7:$GK$318,41,FALSE))</f>
        <v>194849.12</v>
      </c>
      <c r="BA393" s="90">
        <f>IF(ISNA(VLOOKUP($B393,'[1]1718  Exp_Rev Access'!$F$7:$GK$318,42,FALSE)),"",VLOOKUP($B393,'[1]1718  Exp_Rev Access'!$F$7:$GK$318,42,FALSE))</f>
        <v>0</v>
      </c>
      <c r="BB393" s="90">
        <f>IF(ISNA(VLOOKUP($B393,'[1]1718  Exp_Rev Access'!$F$7:$GK$318,43,FALSE)),"",VLOOKUP($B393,'[1]1718  Exp_Rev Access'!$F$7:$GK$318,43,FALSE))</f>
        <v>0</v>
      </c>
      <c r="BC393" s="90">
        <f>IF(ISNA(VLOOKUP($B393,'[1]1718  Exp_Rev Access'!$F$7:$GK$318,44,FALSE)),"",VLOOKUP($B393,'[1]1718  Exp_Rev Access'!$F$7:$GK$318,44,FALSE))</f>
        <v>629788.02</v>
      </c>
      <c r="BD393" s="90">
        <f>IF(ISNA(VLOOKUP($B393,'[1]1718  Exp_Rev Access'!$F$7:$GK$318,45,FALSE)),"",VLOOKUP($B393,'[1]1718  Exp_Rev Access'!$F$7:$GK$318,45,FALSE))</f>
        <v>0</v>
      </c>
      <c r="BE393" s="90">
        <f>IF(ISNA(VLOOKUP($B393,'[1]1718  Exp_Rev Access'!$F$7:$GK$318,46,FALSE)),"",VLOOKUP($B393,'[1]1718  Exp_Rev Access'!$F$7:$GK$318,46,FALSE))</f>
        <v>122577.21</v>
      </c>
      <c r="BF393" s="90">
        <f>IF(ISNA(VLOOKUP($B393,'[1]1718  Exp_Rev Access'!$F$7:$GK$318,47,FALSE)),"",VLOOKUP($B393,'[1]1718  Exp_Rev Access'!$F$7:$GK$318,47,FALSE))</f>
        <v>0</v>
      </c>
      <c r="BG393" s="90">
        <f>IF(ISNA(VLOOKUP($B393,'[1]1718  Exp_Rev Access'!$F$7:$GK$318,48,FALSE)),"",VLOOKUP($B393,'[1]1718  Exp_Rev Access'!$F$7:$GK$318,48,FALSE))</f>
        <v>120273.26</v>
      </c>
      <c r="BH393" s="90">
        <f>IF(ISNA(VLOOKUP($B393,'[1]1718  Exp_Rev Access'!$F$7:$GK$318,49,FALSE)),"",VLOOKUP($B393,'[1]1718  Exp_Rev Access'!$F$7:$GK$318,49,FALSE))</f>
        <v>51114.400000000001</v>
      </c>
      <c r="BI393" s="90">
        <f>IF(ISNA(VLOOKUP($B393,'[1]1718  Exp_Rev Access'!$F$7:$GK$318,50,FALSE)),"",VLOOKUP($B393,'[1]1718  Exp_Rev Access'!$F$7:$GK$318,50,FALSE))</f>
        <v>0</v>
      </c>
      <c r="BJ393" s="90">
        <f>IF(ISNA(VLOOKUP($B393,'[1]1718  Exp_Rev Access'!$F$7:$GK$318,51,FALSE)),"",VLOOKUP($B393,'[1]1718  Exp_Rev Access'!$F$7:$GK$318,51,FALSE))</f>
        <v>17840.23</v>
      </c>
      <c r="BK393" s="90">
        <f>IF(ISNA(VLOOKUP($B393,'[1]1718  Exp_Rev Access'!$F$7:$GK$318,52,FALSE)),"",VLOOKUP($B393,'[1]1718  Exp_Rev Access'!$F$7:$GK$318,52,FALSE))</f>
        <v>1132025.73</v>
      </c>
      <c r="BL393" s="90">
        <f>IF(ISNA(VLOOKUP($B393,'[1]1718  Exp_Rev Access'!$F$7:$GK$318,53,FALSE)),"",VLOOKUP($B393,'[1]1718  Exp_Rev Access'!$F$7:$GK$318,53,FALSE))</f>
        <v>0</v>
      </c>
      <c r="BM393" s="90">
        <f>IF(ISNA(VLOOKUP($B393,'[1]1718  Exp_Rev Access'!$F$7:$GK$318,54,FALSE)),"",VLOOKUP($B393,'[1]1718  Exp_Rev Access'!$F$7:$GK$318,54,FALSE))</f>
        <v>0</v>
      </c>
      <c r="BN393" s="90">
        <f>IF(ISNA(VLOOKUP($B393,'[1]1718  Exp_Rev Access'!$F$7:$GK$318,55,FALSE)),"",VLOOKUP($B393,'[1]1718  Exp_Rev Access'!$F$7:$GK$318,55,FALSE))</f>
        <v>0</v>
      </c>
      <c r="BO393" s="90">
        <f>IF(ISNA(VLOOKUP($B393,'[1]1718  Exp_Rev Access'!$F$7:$GK$318,56,FALSE)),"",VLOOKUP($B393,'[1]1718  Exp_Rev Access'!$F$7:$GK$318,56,FALSE))</f>
        <v>0</v>
      </c>
      <c r="BP393" s="90">
        <f>IF(ISNA(VLOOKUP($B393,'[1]1718  Exp_Rev Access'!$F$7:$GK$318,57,FALSE)),"",VLOOKUP($B393,'[1]1718  Exp_Rev Access'!$F$7:$GK$318,57,FALSE))</f>
        <v>0</v>
      </c>
      <c r="BQ393" s="90">
        <f>IF(ISNA(VLOOKUP($B393,'[1]1718  Exp_Rev Access'!$F$7:$GK$318,58,FALSE)),"",VLOOKUP($B393,'[1]1718  Exp_Rev Access'!$F$7:$GK$318,58,FALSE))</f>
        <v>0</v>
      </c>
      <c r="BR393" s="90">
        <f>IF(ISNA(VLOOKUP($B393,'[1]1718  Exp_Rev Access'!$F$7:$GK$318,59,FALSE)),"",VLOOKUP($B393,'[1]1718  Exp_Rev Access'!$F$7:$GK$318,59,FALSE))</f>
        <v>0</v>
      </c>
      <c r="BS393" s="90">
        <f>IF(ISNA(VLOOKUP($B393,'[1]1718  Exp_Rev Access'!$F$7:$GK$318,60,FALSE)),"",VLOOKUP($B393,'[1]1718  Exp_Rev Access'!$F$7:$GK$318,60,FALSE))</f>
        <v>0</v>
      </c>
      <c r="BT393" s="90">
        <f>IF(ISNA(VLOOKUP($B393,'[1]1718  Exp_Rev Access'!$F$7:$GK$318,61,FALSE)),"",VLOOKUP($B393,'[1]1718  Exp_Rev Access'!$F$7:$GK$318,61,FALSE))</f>
        <v>0</v>
      </c>
      <c r="BU393" s="90">
        <f>IF(ISNA(VLOOKUP($B393,'[1]1718  Exp_Rev Access'!$F$7:$GK$318,62,FALSE)),"",VLOOKUP($B393,'[1]1718  Exp_Rev Access'!$F$7:$GK$318,62,FALSE))</f>
        <v>0</v>
      </c>
      <c r="BV393" s="56">
        <f t="shared" si="893"/>
        <v>4646152.5299999993</v>
      </c>
      <c r="BW393" s="92">
        <f t="shared" si="1013"/>
        <v>0.15794637359465999</v>
      </c>
      <c r="BX393" s="71">
        <f t="shared" si="1014"/>
        <v>2060.3415150063856</v>
      </c>
      <c r="BY393" s="90">
        <f>IF(ISNA(VLOOKUP($B393,'[1]1718  Exp_Rev Access'!$F$7:$GK$318,64,FALSE)),"",VLOOKUP($B393,'[1]1718  Exp_Rev Access'!$F$7:$GK$318,64,FALSE))</f>
        <v>0</v>
      </c>
      <c r="BZ393" s="90">
        <f>IF(ISNA(VLOOKUP($B393,'[1]1718  Exp_Rev Access'!$F$7:$GK$318,65,FALSE)),"",VLOOKUP($B393,'[1]1718  Exp_Rev Access'!$F$7:$GK$318,65,FALSE))</f>
        <v>0</v>
      </c>
      <c r="CA393" s="90">
        <f>IF(ISNA(VLOOKUP($B393,'[1]1718  Exp_Rev Access'!$F$7:$GK$318,66,FALSE)),"",VLOOKUP($B393,'[1]1718  Exp_Rev Access'!$F$7:$GK$318,66,FALSE))</f>
        <v>0</v>
      </c>
      <c r="CB393" s="90">
        <f>IF(ISNA(VLOOKUP($B393,'[1]1718  Exp_Rev Access'!$F$7:$GK$318,67,FALSE)),"",VLOOKUP($B393,'[1]1718  Exp_Rev Access'!$F$7:$GK$318,67,FALSE))</f>
        <v>0</v>
      </c>
      <c r="CC393" s="90">
        <f>IF(ISNA(VLOOKUP($B393,'[1]1718  Exp_Rev Access'!$F$7:$GK$318,68,FALSE)),"",VLOOKUP($B393,'[1]1718  Exp_Rev Access'!$F$7:$GK$318,68,FALSE))</f>
        <v>32581.82</v>
      </c>
      <c r="CD393" s="90">
        <f>IF(ISNA(VLOOKUP($B393,'[1]1718  Exp_Rev Access'!$F$7:$GK$318,69,FALSE)),"",VLOOKUP($B393,'[1]1718  Exp_Rev Access'!$F$7:$GK$318,69,FALSE))</f>
        <v>0</v>
      </c>
      <c r="CE393" s="56">
        <f t="shared" si="881"/>
        <v>32581.82</v>
      </c>
      <c r="CF393" s="92">
        <f t="shared" si="896"/>
        <v>1.1076219045511977E-3</v>
      </c>
      <c r="CG393" s="78">
        <f t="shared" si="897"/>
        <v>14.448444373492269</v>
      </c>
      <c r="CH393" s="90">
        <f>IF(ISNA(VLOOKUP($B393,'[1]1718  Exp_Rev Access'!$F$7:$GK$318,$CH$2,FALSE)),"",VLOOKUP($B393,'[1]1718  Exp_Rev Access'!$F$7:$GK$318,$CH$2,FALSE))</f>
        <v>0</v>
      </c>
      <c r="CI393" s="90">
        <f>IF(ISNA(VLOOKUP($B393,'[1]1718  Exp_Rev Access'!$F$7:$GK$318,$CI$2,FALSE)),"",VLOOKUP($B393,'[1]1718  Exp_Rev Access'!$F$7:$GK$318,$CI$2,FALSE))</f>
        <v>0</v>
      </c>
      <c r="CJ393" s="90">
        <f>IF(ISNA(VLOOKUP($B393,'[1]1718  Exp_Rev Access'!$F$7:$GK$318,$CJ$2,FALSE)),"",VLOOKUP($B393,'[1]1718  Exp_Rev Access'!$F$7:$GK$318,$CJ$2,FALSE))</f>
        <v>0</v>
      </c>
      <c r="CK393" s="90">
        <f>IF(ISNA(VLOOKUP($B393,'[1]1718  Exp_Rev Access'!$F$7:$GK$318,$CK$2,FALSE)),"",VLOOKUP($B393,'[1]1718  Exp_Rev Access'!$F$7:$GK$318,$CK$2,FALSE))</f>
        <v>0</v>
      </c>
      <c r="CL393" s="90">
        <f>IF(ISNA(VLOOKUP($B393,'[1]1718  Exp_Rev Access'!$F$7:$GK$318,$CL$2,FALSE)),"",VLOOKUP($B393,'[1]1718  Exp_Rev Access'!$F$7:$GK$318,$CL$2,FALSE))</f>
        <v>0</v>
      </c>
      <c r="CM393" s="90">
        <f>IF(ISNA(VLOOKUP($B393,'[1]1718  Exp_Rev Access'!$F$7:$GK$318,$CM$2,FALSE)),"",VLOOKUP($B393,'[1]1718  Exp_Rev Access'!$F$7:$GK$318,$CM$2,FALSE))</f>
        <v>0</v>
      </c>
      <c r="CN393" s="90">
        <f>IF(ISNA(VLOOKUP($B393,'[1]1718  Exp_Rev Access'!$F$7:$GK$318,$CN$2,FALSE)),"",VLOOKUP($B393,'[1]1718  Exp_Rev Access'!$F$7:$GK$318,$CN$2,FALSE))</f>
        <v>0</v>
      </c>
      <c r="CO393" s="90">
        <f>IF(ISNA(VLOOKUP($B393,'[1]1718  Exp_Rev Access'!$F$7:$GK$318,$CO$2,FALSE)),"",VLOOKUP($B393,'[1]1718  Exp_Rev Access'!$F$7:$GK$318,$CO$2,FALSE))</f>
        <v>0</v>
      </c>
      <c r="CP393" s="90">
        <f>IF(ISNA(VLOOKUP($B393,'[1]1718  Exp_Rev Access'!$F$7:$GK$318,$CP$2,FALSE)),"",VLOOKUP($B393,'[1]1718  Exp_Rev Access'!$F$7:$GK$318,$CP$2,FALSE))</f>
        <v>0</v>
      </c>
      <c r="CQ393" s="90">
        <f>IF(ISNA(VLOOKUP($B393,'[1]1718  Exp_Rev Access'!$F$7:$GK$318,$CQ$2,FALSE)),"",VLOOKUP($B393,'[1]1718  Exp_Rev Access'!$F$7:$GK$318,$CQ$2,FALSE))</f>
        <v>427090.66</v>
      </c>
      <c r="CR393" s="90">
        <f>IF(ISNA(VLOOKUP($B393,'[1]1718  Exp_Rev Access'!$F$7:$GK$318,$CR$2,FALSE)),"",VLOOKUP($B393,'[1]1718  Exp_Rev Access'!$F$7:$GK$318,$CR$2,FALSE))</f>
        <v>0</v>
      </c>
      <c r="CS393" s="90">
        <f>IF(ISNA(VLOOKUP($B393,'[1]1718  Exp_Rev Access'!$F$7:$GK$318,$CS$2,FALSE)),"",VLOOKUP($B393,'[1]1718  Exp_Rev Access'!$F$7:$GK$318,$CS$2,FALSE))</f>
        <v>6532.06</v>
      </c>
      <c r="CT393" s="90">
        <f>IF(ISNA(VLOOKUP($B393,'[1]1718  Exp_Rev Access'!$F$7:$GK$318,$CT$2,FALSE)),"",VLOOKUP($B393,'[1]1718  Exp_Rev Access'!$F$7:$GK$318,$CT$2,FALSE))</f>
        <v>0</v>
      </c>
      <c r="CU393" s="90">
        <f>IF(ISNA(VLOOKUP($B393,'[1]1718  Exp_Rev Access'!$F$7:$GK$318,$CU$2,FALSE)),"",VLOOKUP($B393,'[1]1718  Exp_Rev Access'!$F$7:$GK$318,$CU$2,FALSE))</f>
        <v>397990.96</v>
      </c>
      <c r="CV393" s="90">
        <f>IF(ISNA(VLOOKUP($B393,'[1]1718  Exp_Rev Access'!$F$7:$GK$318,$CV$2,FALSE)),"",VLOOKUP($B393,'[1]1718  Exp_Rev Access'!$F$7:$GK$318,$CV$2,FALSE))</f>
        <v>76748.149999999994</v>
      </c>
      <c r="CW393" s="90">
        <f>IF(ISNA(VLOOKUP($B393,'[1]1718  Exp_Rev Access'!$F$7:$GK$318,$CW$2,FALSE)),"",VLOOKUP($B393,'[1]1718  Exp_Rev Access'!$F$7:$GK$318,$CW$2,FALSE))</f>
        <v>0</v>
      </c>
      <c r="CX393" s="90">
        <f>IF(ISNA(VLOOKUP($B393,'[1]1718  Exp_Rev Access'!$F$7:$GK$318,$CX$2,FALSE)),"",VLOOKUP($B393,'[1]1718  Exp_Rev Access'!$F$7:$GK$318,$CX$2,FALSE))</f>
        <v>0</v>
      </c>
      <c r="CY393" s="90">
        <f>IF(ISNA(VLOOKUP($B393,'[1]1718  Exp_Rev Access'!$F$7:$GK$318,$CY$2,FALSE)),"",VLOOKUP($B393,'[1]1718  Exp_Rev Access'!$F$7:$GK$318,$CY$2,FALSE))</f>
        <v>0</v>
      </c>
      <c r="CZ393" s="90">
        <f>IF(ISNA(VLOOKUP($B393,'[1]1718  Exp_Rev Access'!$F$7:$GK$318,$CZ$2,FALSE)),"",VLOOKUP($B393,'[1]1718  Exp_Rev Access'!$F$7:$GK$318,$CZ$2,FALSE))</f>
        <v>0</v>
      </c>
      <c r="DA393" s="90">
        <f>IF(ISNA(VLOOKUP($B393,'[1]1718  Exp_Rev Access'!$F$7:$GK$318,$DA$2,FALSE)),"",VLOOKUP($B393,'[1]1718  Exp_Rev Access'!$F$7:$GK$318,$DA$2,FALSE))</f>
        <v>0</v>
      </c>
      <c r="DB393" s="90">
        <f>IF(ISNA(VLOOKUP($B393,'[1]1718  Exp_Rev Access'!$F$7:$GK$318,$DB$2,FALSE)),"",VLOOKUP($B393,'[1]1718  Exp_Rev Access'!$F$7:$GK$318,$DB$2,FALSE))</f>
        <v>10575.69</v>
      </c>
      <c r="DC393" s="90">
        <f>IF(ISNA(VLOOKUP($B393,'[1]1718  Exp_Rev Access'!$F$7:$GK$318,$DC$2,FALSE)),"",VLOOKUP($B393,'[1]1718  Exp_Rev Access'!$F$7:$GK$318,$DC$2,FALSE))</f>
        <v>0</v>
      </c>
      <c r="DD393" s="90">
        <f>IF(ISNA(VLOOKUP($B393,'[1]1718  Exp_Rev Access'!$F$7:$GK$318,$DD$2,FALSE)),"",VLOOKUP($B393,'[1]1718  Exp_Rev Access'!$F$7:$GK$318,$DD$2,FALSE))</f>
        <v>0</v>
      </c>
      <c r="DE393" s="90">
        <f>IF(ISNA(VLOOKUP($B393,'[1]1718  Exp_Rev Access'!$F$7:$GK$318,$DE$2,FALSE)),"",VLOOKUP($B393,'[1]1718  Exp_Rev Access'!$F$7:$GK$318,$DE$2,FALSE))</f>
        <v>0</v>
      </c>
      <c r="DF393" s="90">
        <f>IF(ISNA(VLOOKUP($B393,'[1]1718  Exp_Rev Access'!$F$7:$GK$318,$DF$2,FALSE)),"",VLOOKUP($B393,'[1]1718  Exp_Rev Access'!$F$7:$GK$318,$DF$2,FALSE))</f>
        <v>0</v>
      </c>
      <c r="DG393" s="90">
        <f>IF(ISNA(VLOOKUP($B393,'[1]1718  Exp_Rev Access'!$F$7:$GK$318,$DG$2,FALSE)),"",VLOOKUP($B393,'[1]1718  Exp_Rev Access'!$F$7:$GK$318,$DG$2,FALSE))</f>
        <v>0</v>
      </c>
      <c r="DH393" s="90">
        <f>IF(ISNA(VLOOKUP($B393,'[1]1718  Exp_Rev Access'!$F$7:$GK$318,$DH$2,FALSE)),"",VLOOKUP($B393,'[1]1718  Exp_Rev Access'!$F$7:$GK$318,$DH$2,FALSE))</f>
        <v>0</v>
      </c>
      <c r="DI393" s="90">
        <f>IF(ISNA(VLOOKUP($B393,'[1]1718  Exp_Rev Access'!$F$7:$GK$318,$DI$2,FALSE)),"",VLOOKUP($B393,'[1]1718  Exp_Rev Access'!$F$7:$GK$318,$DI$2,FALSE))</f>
        <v>556926.93000000005</v>
      </c>
      <c r="DJ393" s="90">
        <f>IF(ISNA(VLOOKUP($B393,'[1]1718  Exp_Rev Access'!$F$7:$GK$318,$DJ$2,FALSE)),"",VLOOKUP($B393,'[1]1718  Exp_Rev Access'!$F$7:$GK$318,$DJ$2,FALSE))</f>
        <v>0</v>
      </c>
      <c r="DK393" s="90">
        <f>IF(ISNA(VLOOKUP($B393,'[1]1718  Exp_Rev Access'!$F$7:$GK$318,$DK$2,FALSE)),"",VLOOKUP($B393,'[1]1718  Exp_Rev Access'!$F$7:$GK$318,$DK$2,FALSE))</f>
        <v>0</v>
      </c>
      <c r="DL393" s="90">
        <f>IF(ISNA(VLOOKUP($B393,'[1]1718  Exp_Rev Access'!$F$7:$GK$318,$DL$2,FALSE)),"",VLOOKUP($B393,'[1]1718  Exp_Rev Access'!$F$7:$GK$318,$DL$2,FALSE))</f>
        <v>0</v>
      </c>
      <c r="DM393" s="90">
        <f>IF(ISNA(VLOOKUP($B393,'[1]1718  Exp_Rev Access'!$F$7:$GK$318,$DM$2,FALSE)),"",VLOOKUP($B393,'[1]1718  Exp_Rev Access'!$F$7:$GK$318,$DM$2,FALSE))</f>
        <v>0</v>
      </c>
      <c r="DN393" s="90">
        <f>IF(ISNA(VLOOKUP($B393,'[1]1718  Exp_Rev Access'!$F$7:$GK$318,$DN$2,FALSE)),"",VLOOKUP($B393,'[1]1718  Exp_Rev Access'!$F$7:$GK$318,$DN$2,FALSE))</f>
        <v>0</v>
      </c>
      <c r="DO393" s="90">
        <f>IF(ISNA(VLOOKUP($B393,'[1]1718  Exp_Rev Access'!$F$7:$GK$318,$DO$2,FALSE)),"",VLOOKUP($B393,'[1]1718  Exp_Rev Access'!$F$7:$GK$318,$DO$2,FALSE))</f>
        <v>0</v>
      </c>
      <c r="DP393" s="90">
        <f>IF(ISNA(VLOOKUP($B393,'[1]1718  Exp_Rev Access'!$F$7:$GK$318,$DP$2,FALSE)),"",VLOOKUP($B393,'[1]1718  Exp_Rev Access'!$F$7:$GK$318,$DP$2,FALSE))</f>
        <v>0</v>
      </c>
      <c r="DQ393" s="90">
        <f>IF(ISNA(VLOOKUP($B393,'[1]1718  Exp_Rev Access'!$F$7:$GK$318,$DQ$2,FALSE)),"",VLOOKUP($B393,'[1]1718  Exp_Rev Access'!$F$7:$GK$318,$DQ$2,FALSE))</f>
        <v>0</v>
      </c>
      <c r="DR393" s="90">
        <f>IF(ISNA(VLOOKUP($B393,'[1]1718  Exp_Rev Access'!$F$7:$GK$318,$DR$2,FALSE)),"",VLOOKUP($B393,'[1]1718  Exp_Rev Access'!$F$7:$GK$318,$DR$2,FALSE))</f>
        <v>0</v>
      </c>
      <c r="DS393" s="90">
        <f>IF(ISNA(VLOOKUP($B393,'[1]1718  Exp_Rev Access'!$F$7:$GK$318,$DS$2,FALSE)),"",VLOOKUP($B393,'[1]1718  Exp_Rev Access'!$F$7:$GK$318,$DS$2,FALSE))</f>
        <v>0</v>
      </c>
      <c r="DT393" s="90">
        <f>IF(ISNA(VLOOKUP($B393,'[1]1718  Exp_Rev Access'!$F$7:$GK$318,$DT$2,FALSE)),"",VLOOKUP($B393,'[1]1718  Exp_Rev Access'!$F$7:$GK$318,$DT$2,FALSE))</f>
        <v>0</v>
      </c>
      <c r="DU393" s="90">
        <f>IF(ISNA(VLOOKUP($B393,'[1]1718  Exp_Rev Access'!$F$7:$GK$318,$DU$2,FALSE)),"",VLOOKUP($B393,'[1]1718  Exp_Rev Access'!$F$7:$GK$318,$DU$2,FALSE))</f>
        <v>0</v>
      </c>
      <c r="DV393" s="90">
        <f>IF(ISNA(VLOOKUP($B393,'[1]1718  Exp_Rev Access'!$F$7:$GK$318,$DV$2,FALSE)),"",VLOOKUP($B393,'[1]1718  Exp_Rev Access'!$F$7:$GK$318,$DV$2,FALSE))</f>
        <v>0</v>
      </c>
      <c r="DW393" s="90">
        <f>IF(ISNA(VLOOKUP($B393,'[1]1718  Exp_Rev Access'!$F$7:$GK$318,$DW$2,FALSE)),"",VLOOKUP($B393,'[1]1718  Exp_Rev Access'!$F$7:$GK$318,$DW$2,FALSE))</f>
        <v>0</v>
      </c>
      <c r="DX393" s="90">
        <f>IF(ISNA(VLOOKUP($B393,'[1]1718  Exp_Rev Access'!$F$7:$GK$318,$DX$2,FALSE)),"",VLOOKUP($B393,'[1]1718  Exp_Rev Access'!$F$7:$GK$318,$DX$2,FALSE))</f>
        <v>0</v>
      </c>
      <c r="DY393" s="90">
        <f>IF(ISNA(VLOOKUP($B393,'[1]1718  Exp_Rev Access'!$F$7:$GK$318,$DY$2,FALSE)),"",VLOOKUP($B393,'[1]1718  Exp_Rev Access'!$F$7:$GK$318,$DY$2,FALSE))</f>
        <v>0</v>
      </c>
      <c r="DZ393" s="90">
        <f>IF(ISNA(VLOOKUP($B393,'[1]1718  Exp_Rev Access'!$F$7:$GK$318,$DZ$2,FALSE)),"",VLOOKUP($B393,'[1]1718  Exp_Rev Access'!$F$7:$GK$318,$DZ$2,FALSE))</f>
        <v>0</v>
      </c>
      <c r="EA393" s="90">
        <f>IF(ISNA(VLOOKUP($B393,'[1]1718  Exp_Rev Access'!$F$7:$GK$318,$EA$2,FALSE)),"",VLOOKUP($B393,'[1]1718  Exp_Rev Access'!$F$7:$GK$318,$EA$2,FALSE))</f>
        <v>0</v>
      </c>
      <c r="EB393" s="90">
        <f>IF(ISNA(VLOOKUP($B393,'[1]1718  Exp_Rev Access'!$F$7:$GK$318,$EB$2,FALSE)),"",VLOOKUP($B393,'[1]1718  Exp_Rev Access'!$F$7:$GK$318,$EB$2,FALSE))</f>
        <v>0</v>
      </c>
      <c r="EC393" s="90">
        <f>IF(ISNA(VLOOKUP($B393,'[1]1718  Exp_Rev Access'!$F$7:$GK$318,$EC$2,FALSE)),"",VLOOKUP($B393,'[1]1718  Exp_Rev Access'!$F$7:$GK$318,$EC$2,FALSE))</f>
        <v>0</v>
      </c>
      <c r="ED393" s="90">
        <f>IF(ISNA(VLOOKUP($B393,'[1]1718  Exp_Rev Access'!$F$7:$GK$318,$ED$2,FALSE)),"",VLOOKUP($B393,'[1]1718  Exp_Rev Access'!$F$7:$GK$318,$ED$2,FALSE))</f>
        <v>0</v>
      </c>
      <c r="EE393" s="90">
        <f>IF(ISNA(VLOOKUP($B393,'[1]1718  Exp_Rev Access'!$F$7:$GK$318,$EE$2,FALSE)),"",VLOOKUP($B393,'[1]1718  Exp_Rev Access'!$F$7:$GK$318,$EE$2,FALSE))</f>
        <v>0</v>
      </c>
      <c r="EF393" s="90">
        <f>IF(ISNA(VLOOKUP($B393,'[1]1718  Exp_Rev Access'!$F$7:$GK$318,$EF$2,FALSE)),"",VLOOKUP($B393,'[1]1718  Exp_Rev Access'!$F$7:$GK$318,$EF$2,FALSE))</f>
        <v>0</v>
      </c>
      <c r="EG393" s="90">
        <f>IF(ISNA(VLOOKUP($B393,'[1]1718  Exp_Rev Access'!$F$7:$GK$318,$EG$2,FALSE)),"",VLOOKUP($B393,'[1]1718  Exp_Rev Access'!$F$7:$GK$318,$EG$2,FALSE))</f>
        <v>0</v>
      </c>
      <c r="EH393" s="90">
        <f>IF(ISNA(VLOOKUP($B393,'[1]1718  Exp_Rev Access'!$F$7:$GK$318,$EH$2,FALSE)),"",VLOOKUP($B393,'[1]1718  Exp_Rev Access'!$F$7:$GK$318,$EH$2,FALSE))</f>
        <v>0</v>
      </c>
      <c r="EI393" s="90">
        <f>IF(ISNA(VLOOKUP($B393,'[1]1718  Exp_Rev Access'!$F$7:$GK$318,$EI$2,FALSE)),"",VLOOKUP($B393,'[1]1718  Exp_Rev Access'!$F$7:$GK$318,$EI$2,FALSE))</f>
        <v>0</v>
      </c>
      <c r="EJ393" s="90">
        <f>IF(ISNA(VLOOKUP($B393,'[1]1718  Exp_Rev Access'!$F$7:$GK$318,$EJ$2,FALSE)),"",VLOOKUP($B393,'[1]1718  Exp_Rev Access'!$F$7:$GK$318,$EJ$2,FALSE))</f>
        <v>0</v>
      </c>
      <c r="EK393" s="90">
        <f>IF(ISNA(VLOOKUP($B393,'[1]1718  Exp_Rev Access'!$F$7:$GK$318,$EK$2,FALSE)),"",VLOOKUP($B393,'[1]1718  Exp_Rev Access'!$F$7:$GK$318,$EK$2,FALSE))</f>
        <v>0</v>
      </c>
      <c r="EL393" s="90">
        <f>IF(ISNA(VLOOKUP($B393,'[1]1718  Exp_Rev Access'!$F$7:$GK$318,$EL$2,FALSE)),"",VLOOKUP($B393,'[1]1718  Exp_Rev Access'!$F$7:$GK$318,$EL$2,FALSE))</f>
        <v>0</v>
      </c>
      <c r="EM393" s="90">
        <f>IF(ISNA(VLOOKUP($B393,'[1]1718  Exp_Rev Access'!$F$7:$GK$318,$EM$2,FALSE)),"",VLOOKUP($B393,'[1]1718  Exp_Rev Access'!$F$7:$GK$318,$EM$2,FALSE))</f>
        <v>0</v>
      </c>
      <c r="EN393" s="90">
        <f>IF(ISNA(VLOOKUP($B393,'[1]1718  Exp_Rev Access'!$F$7:$GK$318,$EN$2,FALSE)),"",VLOOKUP($B393,'[1]1718  Exp_Rev Access'!$F$7:$GK$318,$EN$2,FALSE))</f>
        <v>84445.77</v>
      </c>
      <c r="EO393" s="90">
        <f>IF(ISNA(VLOOKUP($B393,'[1]1718  Exp_Rev Access'!$F$7:$GK$318,$EO$2,FALSE)),"",VLOOKUP($B393,'[1]1718  Exp_Rev Access'!$F$7:$GK$318,$EO$2,FALSE))</f>
        <v>0</v>
      </c>
      <c r="EP393" s="90">
        <f>IF(ISNA(VLOOKUP($B393,'[1]1718  Exp_Rev Access'!$F$7:$GK$318,$EP$2,FALSE)),"",VLOOKUP($B393,'[1]1718  Exp_Rev Access'!$F$7:$GK$318,$EP$2,FALSE))</f>
        <v>0</v>
      </c>
      <c r="EQ393" s="90">
        <f>IF(ISNA(VLOOKUP($B393,'[1]1718  Exp_Rev Access'!$F$7:$GK$318,$EQ$2,FALSE)),"",VLOOKUP($B393,'[1]1718  Exp_Rev Access'!$F$7:$GK$318,$EQ$2,FALSE))</f>
        <v>0</v>
      </c>
      <c r="ER393" s="90">
        <f>IF(ISNA(VLOOKUP($B393,'[1]1718  Exp_Rev Access'!$F$7:$GK$318,$ER$2,FALSE)),"",VLOOKUP($B393,'[1]1718  Exp_Rev Access'!$F$7:$GK$318,$ER$2,FALSE))</f>
        <v>0</v>
      </c>
      <c r="ES393" s="90">
        <f>IF(ISNA(VLOOKUP($B393,'[1]1718  Exp_Rev Access'!$F$7:$GK$318,$ES$2,FALSE)),"",VLOOKUP($B393,'[1]1718  Exp_Rev Access'!$F$7:$GK$318,$ES$2,FALSE))</f>
        <v>0</v>
      </c>
      <c r="ET393" s="90">
        <f>IF(ISNA(VLOOKUP($B393,'[1]1718  Exp_Rev Access'!$F$7:$GK$318,$ET$2,FALSE)),"",VLOOKUP($B393,'[1]1718  Exp_Rev Access'!$F$7:$GK$318,$ET$2,FALSE))</f>
        <v>0</v>
      </c>
      <c r="EU393" s="90">
        <f>IF(ISNA(VLOOKUP($B393,'[1]1718  Exp_Rev Access'!$F$7:$GK$318,$EU$2,FALSE)),"",VLOOKUP($B393,'[1]1718  Exp_Rev Access'!$F$7:$GK$318,$EU$2,FALSE))</f>
        <v>0</v>
      </c>
      <c r="EV393" s="90">
        <f>IF(ISNA(VLOOKUP($B393,'[1]1718  Exp_Rev Access'!$F$7:$GK$318,$EV$2,FALSE)),"",VLOOKUP($B393,'[1]1718  Exp_Rev Access'!$F$7:$GK$318,$EV$2,FALSE))</f>
        <v>0</v>
      </c>
      <c r="EW393" s="90">
        <f>IF(ISNA(VLOOKUP($B393,'[1]1718  Exp_Rev Access'!$F$7:$GK$318,$EW$2,FALSE)),"",VLOOKUP($B393,'[1]1718  Exp_Rev Access'!$F$7:$GK$318,$EW$2,FALSE))</f>
        <v>0</v>
      </c>
      <c r="EX393" s="90">
        <f>IF(ISNA(VLOOKUP($B393,'[1]1718  Exp_Rev Access'!$F$7:$GK$318,$EX$2,FALSE)),"",VLOOKUP($B393,'[1]1718  Exp_Rev Access'!$F$7:$GK$318,$EX$2,FALSE))</f>
        <v>0</v>
      </c>
      <c r="EY393" s="90">
        <f>IF(ISNA(VLOOKUP($B393,'[1]1718  Exp_Rev Access'!$F$7:$GK$318,$EY$2,FALSE)),"",VLOOKUP($B393,'[1]1718  Exp_Rev Access'!$F$7:$GK$318,$EY$2,FALSE))</f>
        <v>0</v>
      </c>
      <c r="EZ393" s="90">
        <f>IF(ISNA(VLOOKUP($B393,'[1]1718  Exp_Rev Access'!$F$7:$GK$318,$EZ$2,FALSE)),"",VLOOKUP($B393,'[1]1718  Exp_Rev Access'!$F$7:$GK$318,$EZ$2,FALSE))</f>
        <v>6778.94</v>
      </c>
      <c r="FA393" s="90">
        <f>IF(ISNA(VLOOKUP($B393,'[1]1718  Exp_Rev Access'!$F$7:$GK$318,$FA$2,FALSE)),"",VLOOKUP($B393,'[1]1718  Exp_Rev Access'!$F$7:$GK$318,$FA$2,FALSE))</f>
        <v>0</v>
      </c>
      <c r="FB393" s="90">
        <f>IF(ISNA(VLOOKUP($B393,'[1]1718  Exp_Rev Access'!$F$7:$GK$318,$FB$2,FALSE)),"",VLOOKUP($B393,'[1]1718  Exp_Rev Access'!$F$7:$GK$318,$FB$2,FALSE))</f>
        <v>3816.85</v>
      </c>
      <c r="FC393" s="90">
        <f>IF(ISNA(VLOOKUP($B393,'[1]1718  Exp_Rev Access'!$F$7:$GK$318,$FC$2,FALSE)),"",VLOOKUP($B393,'[1]1718  Exp_Rev Access'!$F$7:$GK$318,$FC$2,FALSE))</f>
        <v>0</v>
      </c>
      <c r="FD393" s="90">
        <f>IF(ISNA(VLOOKUP($B393,'[1]1718  Exp_Rev Access'!$F$7:$GK$318,$FD$2,FALSE)),"",VLOOKUP($B393,'[1]1718  Exp_Rev Access'!$F$7:$GK$318,$FD$2,FALSE))</f>
        <v>0</v>
      </c>
      <c r="FE393" s="90">
        <f>IF(ISNA(VLOOKUP($B393,'[1]1718  Exp_Rev Access'!$F$7:$GK$318,$FE$2,FALSE)),"",VLOOKUP($B393,'[1]1718  Exp_Rev Access'!$F$7:$GK$318,$FE$2,FALSE))</f>
        <v>0</v>
      </c>
      <c r="FF393" s="90">
        <f>IF(ISNA(VLOOKUP($B393,'[1]1718  Exp_Rev Access'!$F$7:$GK$318,$FF$2,FALSE)),"",VLOOKUP($B393,'[1]1718  Exp_Rev Access'!$F$7:$GK$318,$FF$2,FALSE))</f>
        <v>0</v>
      </c>
      <c r="FG393" s="90">
        <f>IF(ISNA(VLOOKUP($B393,'[1]1718  Exp_Rev Access'!$F$7:$GK$318,$FG$2,FALSE)),"",VLOOKUP($B393,'[1]1718  Exp_Rev Access'!$F$7:$GK$318,$FG$2,FALSE))</f>
        <v>0</v>
      </c>
      <c r="FH393" s="90">
        <f>IF(ISNA(VLOOKUP($B393,'[1]1718  Exp_Rev Access'!$F$7:$GK$318,$FH$2,FALSE)),"",VLOOKUP($B393,'[1]1718  Exp_Rev Access'!$F$7:$GK$318,$FH$2,FALSE))</f>
        <v>0</v>
      </c>
      <c r="FI393" s="90">
        <f>IF(ISNA(VLOOKUP($B393,'[1]1718  Exp_Rev Access'!$F$7:$GK$318,$FI$2,FALSE)),"",VLOOKUP($B393,'[1]1718  Exp_Rev Access'!$F$7:$GK$318,$FI$2,FALSE))</f>
        <v>0</v>
      </c>
      <c r="FJ393" s="90">
        <f>IF(ISNA(VLOOKUP($B393,'[1]1718  Exp_Rev Access'!$F$7:$GK$318,$FJ$2,FALSE)),"",VLOOKUP($B393,'[1]1718  Exp_Rev Access'!$F$7:$GK$318,$FJ$2,FALSE))</f>
        <v>0</v>
      </c>
      <c r="FK393" s="90">
        <f>IF(ISNA(VLOOKUP($B393,'[1]1718  Exp_Rev Access'!$F$7:$GK$318,$FK$2,FALSE)),"",VLOOKUP($B393,'[1]1718  Exp_Rev Access'!$F$7:$GK$318,$FK$2,FALSE))</f>
        <v>0</v>
      </c>
      <c r="FL393" s="90">
        <f>IF(ISNA(VLOOKUP($B393,'[1]1718  Exp_Rev Access'!$F$7:$GK$318,$FL$2,FALSE)),"",VLOOKUP($B393,'[1]1718  Exp_Rev Access'!$F$7:$GK$318,$FL$2,FALSE))</f>
        <v>0</v>
      </c>
      <c r="FM393" s="90">
        <f>IF(ISNA(VLOOKUP($B393,'[1]1718  Exp_Rev Access'!$F$7:$GK$318,$FM$2,FALSE)),"",VLOOKUP($B393,'[1]1718  Exp_Rev Access'!$F$7:$GK$318,$FM$2,FALSE))</f>
        <v>0</v>
      </c>
      <c r="FN393" s="90">
        <f>IF(ISNA(VLOOKUP($B393,'[1]1718  Exp_Rev Access'!$F$7:$GK$318,$FN$2,FALSE)),"",VLOOKUP($B393,'[1]1718  Exp_Rev Access'!$F$7:$GK$318,$FN$2,FALSE))</f>
        <v>0</v>
      </c>
      <c r="FO393" s="90">
        <f>IF(ISNA(VLOOKUP($B393,'[1]1718  Exp_Rev Access'!$F$7:$GK$318,$FO$2,FALSE)),"",VLOOKUP($B393,'[1]1718  Exp_Rev Access'!$F$7:$GK$318,$FO$2,FALSE))</f>
        <v>0</v>
      </c>
      <c r="FP393" s="90">
        <f>IF(ISNA(VLOOKUP($B393,'[1]1718  Exp_Rev Access'!$F$7:$GK$318,$FP$2,FALSE)),"",VLOOKUP($B393,'[1]1718  Exp_Rev Access'!$F$7:$GK$318,$FP$2,FALSE))</f>
        <v>0</v>
      </c>
      <c r="FQ393" s="90">
        <f>IF(ISNA(VLOOKUP($B393,'[1]1718  Exp_Rev Access'!$F$7:$GK$318,$FQ$2,FALSE)),"",VLOOKUP($B393,'[1]1718  Exp_Rev Access'!$F$7:$GK$318,$FQ$2,FALSE))</f>
        <v>0</v>
      </c>
      <c r="FR393" s="90">
        <f>IF(ISNA(VLOOKUP($B393,'[1]1718  Exp_Rev Access'!$F$7:$GK$318,$FR$2,FALSE)),"",VLOOKUP($B393,'[1]1718  Exp_Rev Access'!$F$7:$GK$318,$FR$2,FALSE))</f>
        <v>57920.03</v>
      </c>
      <c r="FS393" s="56">
        <f t="shared" si="1015"/>
        <v>1628826.04</v>
      </c>
      <c r="FT393" s="92">
        <f t="shared" si="1016"/>
        <v>5.5372087888503015E-2</v>
      </c>
      <c r="FU393" s="94">
        <f t="shared" si="1017"/>
        <v>722.30472186746147</v>
      </c>
      <c r="FV393" s="95">
        <f>IF(ISNA(VLOOKUP($B393,'[1]1718  Exp_Rev Access'!$F$7:$GK$318,$FV$2,FALSE)),"",VLOOKUP($B393,'[1]1718  Exp_Rev Access'!$F$7:$GK$318,$FV$2,FALSE))</f>
        <v>0</v>
      </c>
      <c r="FW393" s="95">
        <f>IF(ISNA(VLOOKUP($B393,'[1]1718  Exp_Rev Access'!$F$7:$GK$318,$FW$2,FALSE)),"",VLOOKUP($B393,'[1]1718  Exp_Rev Access'!$F$7:$GK$318,$FW$2,FALSE))</f>
        <v>0</v>
      </c>
      <c r="FX393" s="95">
        <f>IF(ISNA(VLOOKUP($B393,'[1]1718  Exp_Rev Access'!$F$7:$GK$318,$FX$2,FALSE)),"",VLOOKUP($B393,'[1]1718  Exp_Rev Access'!$F$7:$GK$318,$FX$2,FALSE))</f>
        <v>0</v>
      </c>
      <c r="FY393" s="95">
        <f>IF(ISNA(VLOOKUP($B393,'[1]1718  Exp_Rev Access'!$F$7:$GK$318,$FY$2,FALSE)),"",VLOOKUP($B393,'[1]1718  Exp_Rev Access'!$F$7:$GK$318,$FY$2,FALSE))</f>
        <v>0</v>
      </c>
      <c r="FZ393" s="95">
        <f>IF(ISNA(VLOOKUP($B393,'[1]1718  Exp_Rev Access'!$F$7:$GK$318,$FZ$2,FALSE)),"",VLOOKUP($B393,'[1]1718  Exp_Rev Access'!$F$7:$GK$318,$FZ$2,FALSE))</f>
        <v>0</v>
      </c>
      <c r="GA393" s="95">
        <f>IF(ISNA(VLOOKUP($B393,'[1]1718  Exp_Rev Access'!$F$7:$GK$318,$GA$2,FALSE)),"",VLOOKUP($B393,'[1]1718  Exp_Rev Access'!$F$7:$GK$318,$GA$2,FALSE))</f>
        <v>0</v>
      </c>
      <c r="GB393" s="95">
        <f>IF(ISNA(VLOOKUP($B393,'[1]1718  Exp_Rev Access'!$F$7:$GK$318,$GB$2,FALSE)),"",VLOOKUP($B393,'[1]1718  Exp_Rev Access'!$F$7:$GK$318,$GB$2,FALSE))</f>
        <v>0</v>
      </c>
      <c r="GC393" s="95">
        <f>IF(ISNA(VLOOKUP($B393,'[1]1718  Exp_Rev Access'!$F$7:$GK$318,$GC$2,FALSE)),"",VLOOKUP($B393,'[1]1718  Exp_Rev Access'!$F$7:$GK$318,$GC$2,FALSE))</f>
        <v>0</v>
      </c>
      <c r="GD393" s="95">
        <f>IF(ISNA(VLOOKUP($B393,'[1]1718  Exp_Rev Access'!$F$7:$GK$318,$GD$2,FALSE)),"",VLOOKUP($B393,'[1]1718  Exp_Rev Access'!$F$7:$GK$318,$GD$2,FALSE))</f>
        <v>0</v>
      </c>
      <c r="GE393" s="95">
        <f>IF(ISNA(VLOOKUP($B393,'[1]1718  Exp_Rev Access'!$F$7:$GK$318,$GE$2,FALSE)),"",VLOOKUP($B393,'[1]1718  Exp_Rev Access'!$F$7:$GK$318,$GE$2,FALSE))</f>
        <v>0</v>
      </c>
      <c r="GF393" s="95">
        <f>IF(ISNA(VLOOKUP($B393,'[1]1718  Exp_Rev Access'!$F$7:$GK$318,$GF$2,FALSE)),"",VLOOKUP($B393,'[1]1718  Exp_Rev Access'!$F$7:$GK$318,$GF$2,FALSE))</f>
        <v>93470.09</v>
      </c>
      <c r="GG393" s="95">
        <f>IF(ISNA(VLOOKUP($B393,'[1]1718  Exp_Rev Access'!$F$7:$GK$318,$GG$2,FALSE)),"",VLOOKUP($B393,'[1]1718  Exp_Rev Access'!$F$7:$GK$318,$GG$2,FALSE))</f>
        <v>0</v>
      </c>
      <c r="GH393" s="95">
        <f>IF(ISNA(VLOOKUP($B393,'[1]1718  Exp_Rev Access'!$F$7:$GK$318,$GH$2,FALSE)),"",VLOOKUP($B393,'[1]1718  Exp_Rev Access'!$F$7:$GK$318,$GH$2,FALSE))</f>
        <v>0</v>
      </c>
      <c r="GI393" s="95">
        <f>IF(ISNA(VLOOKUP($B393,'[1]1718  Exp_Rev Access'!$F$7:$GK$318,$GI$2,FALSE)),"",VLOOKUP($B393,'[1]1718  Exp_Rev Access'!$F$7:$GK$318,$GI$2,FALSE))</f>
        <v>0</v>
      </c>
      <c r="GJ393" s="95">
        <f>IF(ISNA(VLOOKUP($B393,'[1]1718  Exp_Rev Access'!$F$7:$GK$318,$GJ$2,FALSE)),"",VLOOKUP($B393,'[1]1718  Exp_Rev Access'!$F$7:$GK$318,$GJ$2,FALSE))</f>
        <v>0</v>
      </c>
      <c r="GK393" s="95">
        <f>IF(ISNA(VLOOKUP($B393,'[1]1718  Exp_Rev Access'!$F$7:$GK$318,$GK$2,FALSE)),"",VLOOKUP($B393,'[1]1718  Exp_Rev Access'!$F$7:$GK$318,$GK$2,FALSE))</f>
        <v>121124.58</v>
      </c>
      <c r="GL393" s="95">
        <f>IF(ISNA(VLOOKUP($B393,'[1]1718  Exp_Rev Access'!$F$7:$GK$318,$GL$2,FALSE)),"",VLOOKUP($B393,'[1]1718  Exp_Rev Access'!$F$7:$GK$318,$GL$2,FALSE))</f>
        <v>0</v>
      </c>
      <c r="GM393" s="95">
        <f>IF(ISNA(VLOOKUP($B393,'[1]1718  Exp_Rev Access'!$F$7:$GK$318,$GM$2,FALSE)),"",VLOOKUP($B393,'[1]1718  Exp_Rev Access'!$F$7:$GK$318,$GM$2,FALSE))</f>
        <v>0</v>
      </c>
      <c r="GN393" s="95">
        <f>IF(ISNA(VLOOKUP($B393,'[1]1718  Exp_Rev Access'!$F$7:$GK$318,$GN$2,FALSE)),"",VLOOKUP($B393,'[1]1718  Exp_Rev Access'!$F$7:$GK$318,$GN$2,FALSE))</f>
        <v>0</v>
      </c>
      <c r="GO393" s="95">
        <f>IF(ISNA(VLOOKUP($B393,'[1]1718  Exp_Rev Access'!$F$7:$GK$318,$GO$2,FALSE)),"",VLOOKUP($B393,'[1]1718  Exp_Rev Access'!$F$7:$GK$318,$GO$2,FALSE))</f>
        <v>0</v>
      </c>
      <c r="GP393" s="95">
        <f>IF(ISNA(VLOOKUP($B393,'[1]1718  Exp_Rev Access'!$F$7:$GK$318,$GP$2,FALSE)),"",VLOOKUP($B393,'[1]1718  Exp_Rev Access'!$F$7:$GK$318,$GP$2,FALSE))</f>
        <v>0</v>
      </c>
      <c r="GQ393" s="95">
        <f>IF(ISNA(VLOOKUP($B393,'[1]1718  Exp_Rev Access'!$F$7:$GK$318,$GQ$2,FALSE)),"",VLOOKUP($B393,'[1]1718  Exp_Rev Access'!$F$7:$GK$318,$GQ$2,FALSE))</f>
        <v>0</v>
      </c>
      <c r="GR393" s="95">
        <f>IF(ISNA(VLOOKUP($B393,'[1]1718  Exp_Rev Access'!$F$7:$GK$318,$GR$2,FALSE)),"",VLOOKUP($B393,'[1]1718  Exp_Rev Access'!$F$7:$GK$318,$GR$2,FALSE))</f>
        <v>0</v>
      </c>
      <c r="GS393" s="95">
        <f>IF(ISNA(VLOOKUP($B393,'[1]1718  Exp_Rev Access'!$F$7:$GK$318,$GS$2,FALSE)),"",VLOOKUP($B393,'[1]1718  Exp_Rev Access'!$F$7:$GK$318,$GS$2,FALSE))</f>
        <v>0</v>
      </c>
      <c r="GT393" s="95">
        <f>IF(ISNA(VLOOKUP($B393,'[1]1718  Exp_Rev Access'!$F$7:$GK$318,$GT$2,FALSE)),"",VLOOKUP($B393,'[1]1718  Exp_Rev Access'!$F$7:$GK$318,$GT$2,FALSE))</f>
        <v>0</v>
      </c>
      <c r="GU393" s="56">
        <f t="shared" si="1018"/>
        <v>214594.66999999998</v>
      </c>
      <c r="GV393" s="92">
        <f t="shared" si="1019"/>
        <v>7.295165128649527E-3</v>
      </c>
      <c r="GW393" s="96">
        <f t="shared" si="1020"/>
        <v>95.1622454590606</v>
      </c>
      <c r="HE393" s="97"/>
      <c r="HF393" s="97"/>
      <c r="HG393" s="97"/>
      <c r="HH393" s="97"/>
      <c r="HI393" s="97"/>
      <c r="HJ393" s="97"/>
      <c r="HK393" s="97"/>
      <c r="HL393" s="97"/>
      <c r="HM393" s="97"/>
      <c r="HN393" s="97"/>
    </row>
    <row r="394" spans="1:222" x14ac:dyDescent="0.3">
      <c r="A394" s="73"/>
      <c r="B394" s="88" t="s">
        <v>763</v>
      </c>
      <c r="C394" s="89" t="s">
        <v>764</v>
      </c>
      <c r="D394" s="75">
        <f>IF(ISNA(VLOOKUP($B394,'[1]1718 enrollment_Rev_Exp by size'!$A$7:H723,3,FALSE)),"",VLOOKUP($B394,'[1]1718 enrollment_Rev_Exp by size'!$A$7:$G$350,3,FALSE))</f>
        <v>3293.46</v>
      </c>
      <c r="E394" s="76">
        <f>IF(ISNA(VLOOKUP($B394,'[1]1718 enrollment_Rev_Exp by size'!$A$7:I726,5,FALSE)),"",VLOOKUP($B394,'[1]1718 enrollment_Rev_Exp by size'!$A$7:$G$350,5,FALSE))</f>
        <v>38353465.960000001</v>
      </c>
      <c r="F394" s="70">
        <f t="shared" si="1002"/>
        <v>38353465.960000001</v>
      </c>
      <c r="G394" s="70">
        <f t="shared" si="1003"/>
        <v>0</v>
      </c>
      <c r="H394" s="90">
        <f>IF(ISNA(VLOOKUP($B394,'[1]1718  Exp_Rev Access'!$F$7:$GK$318,3,FALSE)),"",VLOOKUP($B394,'[1]1718  Exp_Rev Access'!$F$7:$GK$318,3,FALSE))</f>
        <v>6019948.21</v>
      </c>
      <c r="I394" s="90">
        <f>IF(ISNA(VLOOKUP($B394,'[1]1718  Exp_Rev Access'!$F$7:$GK$318,4,FALSE)),"",VLOOKUP($B394,'[1]1718  Exp_Rev Access'!$F$7:$GK$318,4,FALSE))</f>
        <v>0</v>
      </c>
      <c r="J394" s="90">
        <f>IF(ISNA(VLOOKUP($B394,'[1]1718  Exp_Rev Access'!$F$7:$GK$318,5,FALSE)),"",VLOOKUP($B394,'[1]1718  Exp_Rev Access'!$F$7:$GK$318,5,FALSE))</f>
        <v>0</v>
      </c>
      <c r="K394" s="90">
        <f>IF(ISNA(VLOOKUP($B394,'[1]1718  Exp_Rev Access'!$F$7:$GK$318,6,FALSE)),"-",VLOOKUP($B394,'[1]1718  Exp_Rev Access'!$F$7:$GK$318,6,FALSE))</f>
        <v>385.03</v>
      </c>
      <c r="L394" s="90">
        <f>IF(ISNA(VLOOKUP($B394,'[1]1718  Exp_Rev Access'!$F$7:$GK$318,7,FALSE)),"",VLOOKUP($B394,'[1]1718  Exp_Rev Access'!$F$7:$GK$318,7,FALSE))</f>
        <v>0</v>
      </c>
      <c r="M394" s="90">
        <f>IF(ISNA(VLOOKUP($B394,'[1]1718  Exp_Rev Access'!$F$7:$GK$318,8,FALSE)),"",VLOOKUP($B394,'[1]1718  Exp_Rev Access'!$F$7:$GK$318,8,FALSE))</f>
        <v>0</v>
      </c>
      <c r="N394" s="56">
        <f t="shared" si="1004"/>
        <v>6020333.2400000002</v>
      </c>
      <c r="O394" s="91">
        <f t="shared" si="1005"/>
        <v>0.15696973113926102</v>
      </c>
      <c r="P394" s="56">
        <f t="shared" si="1006"/>
        <v>1827.9661025183243</v>
      </c>
      <c r="Q394" s="90">
        <f>IF(ISNA(VLOOKUP($B394,'[1]1718  Exp_Rev Access'!$F$7:$GK$318,10,FALSE)),"",VLOOKUP($B394,'[1]1718  Exp_Rev Access'!$F$7:$GK$318,10,FALSE))</f>
        <v>39546</v>
      </c>
      <c r="R394" s="90">
        <f>IF(ISNA(VLOOKUP($B394,'[1]1718  Exp_Rev Access'!$F$7:$GK$318,11,FALSE)),"",VLOOKUP($B394,'[1]1718  Exp_Rev Access'!$F$7:$GK$318,11,FALSE))</f>
        <v>0</v>
      </c>
      <c r="S394" s="90">
        <f>IF(ISNA(VLOOKUP($B394,'[1]1718  Exp_Rev Access'!$F$7:$GK$318,12,FALSE)),"",VLOOKUP($B394,'[1]1718  Exp_Rev Access'!$F$7:$GK$318,12,FALSE))</f>
        <v>0</v>
      </c>
      <c r="T394" s="90">
        <f>IF(ISNA(VLOOKUP($B394,'[1]1718  Exp_Rev Access'!$F$7:$GK$318,13,FALSE)),"",VLOOKUP($B394,'[1]1718  Exp_Rev Access'!$F$7:$GK$318,13,FALSE))</f>
        <v>0</v>
      </c>
      <c r="U394" s="90">
        <f>IF(ISNA(VLOOKUP($B394,'[1]1718  Exp_Rev Access'!$F$7:$GK$318,14,FALSE)),"",VLOOKUP($B394,'[1]1718  Exp_Rev Access'!$F$7:$GK$318,14,FALSE))</f>
        <v>0</v>
      </c>
      <c r="V394" s="90">
        <f>IF(ISNA(VLOOKUP($B394,'[1]1718  Exp_Rev Access'!$F$7:$GK$318,15,FALSE)),"",VLOOKUP($B394,'[1]1718  Exp_Rev Access'!$F$7:$GK$318,15,FALSE))</f>
        <v>0</v>
      </c>
      <c r="W394" s="90">
        <f>IF(ISNA(VLOOKUP($B394,'[1]1718  Exp_Rev Access'!$F$7:$GK$318,16,FALSE)),"",VLOOKUP($B394,'[1]1718  Exp_Rev Access'!$F$7:$GK$318,16,FALSE))</f>
        <v>0</v>
      </c>
      <c r="X394" s="90">
        <f>IF(ISNA(VLOOKUP($B394,'[1]1718  Exp_Rev Access'!$F$7:$GK$318,17,FALSE)),"",VLOOKUP($B394,'[1]1718  Exp_Rev Access'!$F$7:$GK$318,17,FALSE))</f>
        <v>0</v>
      </c>
      <c r="Y394" s="90">
        <f>IF(ISNA(VLOOKUP($B394,'[1]1718  Exp_Rev Access'!$F$7:$GK$318,18,FALSE)),"",VLOOKUP($B394,'[1]1718  Exp_Rev Access'!$F$7:$GK$318,18,FALSE))</f>
        <v>11602.43</v>
      </c>
      <c r="Z394" s="90">
        <f>IF(ISNA(VLOOKUP($B394,'[1]1718  Exp_Rev Access'!$F$7:$GK$318,19,FALSE)),"",VLOOKUP($B394,'[1]1718  Exp_Rev Access'!$F$7:$GK$318,19,FALSE))</f>
        <v>833.83</v>
      </c>
      <c r="AA394" s="90">
        <f>IF(ISNA(VLOOKUP($B394,'[1]1718  Exp_Rev Access'!$F$7:$GK$318,20,FALSE)),"",VLOOKUP($B394,'[1]1718  Exp_Rev Access'!$F$7:$GK$318,20,FALSE))</f>
        <v>0</v>
      </c>
      <c r="AB394" s="90">
        <f>IF(ISNA(VLOOKUP($B394,'[1]1718  Exp_Rev Access'!$F$7:$GK$318,21,FALSE)),"",VLOOKUP($B394,'[1]1718  Exp_Rev Access'!$F$7:$GK$318,21,FALSE))</f>
        <v>0</v>
      </c>
      <c r="AC394" s="90">
        <f>IF(ISNA(VLOOKUP($B394,'[1]1718  Exp_Rev Access'!$F$7:$GK$318,22,FALSE)),"",VLOOKUP($B394,'[1]1718  Exp_Rev Access'!$F$7:$GK$318,22,FALSE))</f>
        <v>19307.52</v>
      </c>
      <c r="AD394" s="90">
        <f>IF(ISNA(VLOOKUP($B394,'[1]1718  Exp_Rev Access'!$F$7:$GK$318,23,FALSE)),"",VLOOKUP($B394,'[1]1718  Exp_Rev Access'!$F$7:$GK$318,23,FALSE))</f>
        <v>314771.25</v>
      </c>
      <c r="AE394" s="90">
        <f>IF(ISNA(VLOOKUP($B394,'[1]1718  Exp_Rev Access'!$F$7:$GK$318,24,FALSE)),"",VLOOKUP($B394,'[1]1718  Exp_Rev Access'!$F$7:$GK$318,24,FALSE))</f>
        <v>43087.78</v>
      </c>
      <c r="AF394" s="90">
        <f>IF(ISNA(VLOOKUP($B394,'[1]1718  Exp_Rev Access'!$F$7:$GK$318,25,FALSE)),"",VLOOKUP($B394,'[1]1718  Exp_Rev Access'!$F$7:$GK$318,25,FALSE))</f>
        <v>0</v>
      </c>
      <c r="AG394" s="90">
        <f>IF(ISNA(VLOOKUP($B394,'[1]1718  Exp_Rev Access'!$F$7:$GK$318,26,FALSE)),"",VLOOKUP($B394,'[1]1718  Exp_Rev Access'!$F$7:$GK$318,26,FALSE))</f>
        <v>141203.13</v>
      </c>
      <c r="AH394" s="90">
        <f>IF(ISNA(VLOOKUP($B394,'[1]1718  Exp_Rev Access'!$F$7:$GK$318,27,FALSE)),"",VLOOKUP($B394,'[1]1718  Exp_Rev Access'!$F$7:$GK$318,27,FALSE))</f>
        <v>1869.55</v>
      </c>
      <c r="AI394" s="90">
        <f>IF(ISNA(VLOOKUP($B394,'[1]1718  Exp_Rev Access'!$F$7:$GK$318,28,FALSE)),"",VLOOKUP($B394,'[1]1718  Exp_Rev Access'!$F$7:$GK$318,28,FALSE))</f>
        <v>10420</v>
      </c>
      <c r="AJ394" s="90">
        <f>IF(ISNA(VLOOKUP($B394,'[1]1718  Exp_Rev Access'!$F$7:$GK$318,29,FALSE)),"",VLOOKUP($B394,'[1]1718  Exp_Rev Access'!$F$7:$GK$318,29,FALSE))</f>
        <v>0</v>
      </c>
      <c r="AK394" s="90">
        <f>IF(ISNA(VLOOKUP($B394,'[1]1718  Exp_Rev Access'!$F$7:$GK$318,30,FALSE)),"",VLOOKUP($B394,'[1]1718  Exp_Rev Access'!$F$7:$GK$318,30,FALSE))</f>
        <v>7288.46</v>
      </c>
      <c r="AL394" s="90">
        <f>IF(ISNA(VLOOKUP($B394,'[1]1718  Exp_Rev Access'!$F$7:$GK$318,31,FALSE)),"",VLOOKUP($B394,'[1]1718  Exp_Rev Access'!$F$7:$GK$318,31,FALSE))</f>
        <v>5651</v>
      </c>
      <c r="AM394" s="56">
        <f t="shared" si="1007"/>
        <v>595580.95000000007</v>
      </c>
      <c r="AN394" s="92">
        <f t="shared" si="1008"/>
        <v>1.5528738670480253E-2</v>
      </c>
      <c r="AO394" s="71">
        <f t="shared" si="1009"/>
        <v>180.8374627291663</v>
      </c>
      <c r="AP394" s="90">
        <f>IF(ISNA(VLOOKUP($B394,'[1]1718  Exp_Rev Access'!$F$7:$GK$318,33,FALSE)),"",VLOOKUP($B394,'[1]1718  Exp_Rev Access'!$F$7:$GK$318,33,FALSE))</f>
        <v>21818573.09</v>
      </c>
      <c r="AQ394" s="90">
        <f>IF(ISNA(VLOOKUP($B394,'[1]1718  Exp_Rev Access'!$F$7:$GK$318,34,FALSE)),"",VLOOKUP($B394,'[1]1718  Exp_Rev Access'!$F$7:$GK$318,34,FALSE))</f>
        <v>619295.96</v>
      </c>
      <c r="AR394" s="90">
        <f>IF(ISNA(VLOOKUP($B394,'[1]1718  Exp_Rev Access'!$F$7:$GK$318,35,FALSE)),"",VLOOKUP($B394,'[1]1718  Exp_Rev Access'!$F$7:$GK$318,35,FALSE))</f>
        <v>949011.76</v>
      </c>
      <c r="AS394" s="90">
        <f>IF(ISNA(VLOOKUP($B394,'[1]1718  Exp_Rev Access'!$F$7:$GK$318,36,FALSE)),"",VLOOKUP($B394,'[1]1718  Exp_Rev Access'!$F$7:$GK$318,36,FALSE))</f>
        <v>0</v>
      </c>
      <c r="AT394" s="90">
        <f>IF(ISNA(VLOOKUP($B394,'[1]1718  Exp_Rev Access'!$F$7:$GK$318,37,FALSE)),"",VLOOKUP($B394,'[1]1718  Exp_Rev Access'!$F$7:$GK$318,37,FALSE))</f>
        <v>0</v>
      </c>
      <c r="AU394" s="56">
        <f t="shared" si="1010"/>
        <v>23386880.810000002</v>
      </c>
      <c r="AV394" s="93">
        <f t="shared" si="1011"/>
        <v>0.60977229109856446</v>
      </c>
      <c r="AW394" s="56">
        <f t="shared" si="1012"/>
        <v>7101.0064825441941</v>
      </c>
      <c r="AX394" s="90">
        <f>IF(ISNA(VLOOKUP($B394,'[1]1718  Exp_Rev Access'!$F$7:$GK$318,39,FALSE)),"",VLOOKUP($B394,'[1]1718  Exp_Rev Access'!$F$7:$GK$318,39,FALSE))</f>
        <v>0</v>
      </c>
      <c r="AY394" s="90">
        <f>IF(ISNA(VLOOKUP($B394,'[1]1718  Exp_Rev Access'!$F$7:$GK$318,40,FALSE)),"",VLOOKUP($B394,'[1]1718  Exp_Rev Access'!$F$7:$GK$318,40,FALSE))</f>
        <v>3529603.15</v>
      </c>
      <c r="AZ394" s="90">
        <f>IF(ISNA(VLOOKUP($B394,'[1]1718  Exp_Rev Access'!$F$7:$GK$318,41,FALSE)),"",VLOOKUP($B394,'[1]1718  Exp_Rev Access'!$F$7:$GK$318,41,FALSE))</f>
        <v>238446.59</v>
      </c>
      <c r="BA394" s="90">
        <f>IF(ISNA(VLOOKUP($B394,'[1]1718  Exp_Rev Access'!$F$7:$GK$318,42,FALSE)),"",VLOOKUP($B394,'[1]1718  Exp_Rev Access'!$F$7:$GK$318,42,FALSE))</f>
        <v>0</v>
      </c>
      <c r="BB394" s="90">
        <f>IF(ISNA(VLOOKUP($B394,'[1]1718  Exp_Rev Access'!$F$7:$GK$318,43,FALSE)),"",VLOOKUP($B394,'[1]1718  Exp_Rev Access'!$F$7:$GK$318,43,FALSE))</f>
        <v>0</v>
      </c>
      <c r="BC394" s="90">
        <f>IF(ISNA(VLOOKUP($B394,'[1]1718  Exp_Rev Access'!$F$7:$GK$318,44,FALSE)),"",VLOOKUP($B394,'[1]1718  Exp_Rev Access'!$F$7:$GK$318,44,FALSE))</f>
        <v>683051.44</v>
      </c>
      <c r="BD394" s="90">
        <f>IF(ISNA(VLOOKUP($B394,'[1]1718  Exp_Rev Access'!$F$7:$GK$318,45,FALSE)),"",VLOOKUP($B394,'[1]1718  Exp_Rev Access'!$F$7:$GK$318,45,FALSE))</f>
        <v>0</v>
      </c>
      <c r="BE394" s="90">
        <f>IF(ISNA(VLOOKUP($B394,'[1]1718  Exp_Rev Access'!$F$7:$GK$318,46,FALSE)),"",VLOOKUP($B394,'[1]1718  Exp_Rev Access'!$F$7:$GK$318,46,FALSE))</f>
        <v>130458.39</v>
      </c>
      <c r="BF394" s="90">
        <f>IF(ISNA(VLOOKUP($B394,'[1]1718  Exp_Rev Access'!$F$7:$GK$318,47,FALSE)),"",VLOOKUP($B394,'[1]1718  Exp_Rev Access'!$F$7:$GK$318,47,FALSE))</f>
        <v>0</v>
      </c>
      <c r="BG394" s="90">
        <f>IF(ISNA(VLOOKUP($B394,'[1]1718  Exp_Rev Access'!$F$7:$GK$318,48,FALSE)),"",VLOOKUP($B394,'[1]1718  Exp_Rev Access'!$F$7:$GK$318,48,FALSE))</f>
        <v>412395.27</v>
      </c>
      <c r="BH394" s="90">
        <f>IF(ISNA(VLOOKUP($B394,'[1]1718  Exp_Rev Access'!$F$7:$GK$318,49,FALSE)),"",VLOOKUP($B394,'[1]1718  Exp_Rev Access'!$F$7:$GK$318,49,FALSE))</f>
        <v>72658.320000000007</v>
      </c>
      <c r="BI394" s="90">
        <f>IF(ISNA(VLOOKUP($B394,'[1]1718  Exp_Rev Access'!$F$7:$GK$318,50,FALSE)),"",VLOOKUP($B394,'[1]1718  Exp_Rev Access'!$F$7:$GK$318,50,FALSE))</f>
        <v>0</v>
      </c>
      <c r="BJ394" s="90">
        <f>IF(ISNA(VLOOKUP($B394,'[1]1718  Exp_Rev Access'!$F$7:$GK$318,51,FALSE)),"",VLOOKUP($B394,'[1]1718  Exp_Rev Access'!$F$7:$GK$318,51,FALSE))</f>
        <v>15921.02</v>
      </c>
      <c r="BK394" s="90">
        <f>IF(ISNA(VLOOKUP($B394,'[1]1718  Exp_Rev Access'!$F$7:$GK$318,52,FALSE)),"",VLOOKUP($B394,'[1]1718  Exp_Rev Access'!$F$7:$GK$318,52,FALSE))</f>
        <v>1116872.83</v>
      </c>
      <c r="BL394" s="90">
        <f>IF(ISNA(VLOOKUP($B394,'[1]1718  Exp_Rev Access'!$F$7:$GK$318,53,FALSE)),"",VLOOKUP($B394,'[1]1718  Exp_Rev Access'!$F$7:$GK$318,53,FALSE))</f>
        <v>0</v>
      </c>
      <c r="BM394" s="90">
        <f>IF(ISNA(VLOOKUP($B394,'[1]1718  Exp_Rev Access'!$F$7:$GK$318,54,FALSE)),"",VLOOKUP($B394,'[1]1718  Exp_Rev Access'!$F$7:$GK$318,54,FALSE))</f>
        <v>20301.759999999998</v>
      </c>
      <c r="BN394" s="90">
        <f>IF(ISNA(VLOOKUP($B394,'[1]1718  Exp_Rev Access'!$F$7:$GK$318,55,FALSE)),"",VLOOKUP($B394,'[1]1718  Exp_Rev Access'!$F$7:$GK$318,55,FALSE))</f>
        <v>0</v>
      </c>
      <c r="BO394" s="90">
        <f>IF(ISNA(VLOOKUP($B394,'[1]1718  Exp_Rev Access'!$F$7:$GK$318,56,FALSE)),"",VLOOKUP($B394,'[1]1718  Exp_Rev Access'!$F$7:$GK$318,56,FALSE))</f>
        <v>0</v>
      </c>
      <c r="BP394" s="90">
        <f>IF(ISNA(VLOOKUP($B394,'[1]1718  Exp_Rev Access'!$F$7:$GK$318,57,FALSE)),"",VLOOKUP($B394,'[1]1718  Exp_Rev Access'!$F$7:$GK$318,57,FALSE))</f>
        <v>0</v>
      </c>
      <c r="BQ394" s="90">
        <f>IF(ISNA(VLOOKUP($B394,'[1]1718  Exp_Rev Access'!$F$7:$GK$318,58,FALSE)),"",VLOOKUP($B394,'[1]1718  Exp_Rev Access'!$F$7:$GK$318,58,FALSE))</f>
        <v>0</v>
      </c>
      <c r="BR394" s="90">
        <f>IF(ISNA(VLOOKUP($B394,'[1]1718  Exp_Rev Access'!$F$7:$GK$318,59,FALSE)),"",VLOOKUP($B394,'[1]1718  Exp_Rev Access'!$F$7:$GK$318,59,FALSE))</f>
        <v>0</v>
      </c>
      <c r="BS394" s="90">
        <f>IF(ISNA(VLOOKUP($B394,'[1]1718  Exp_Rev Access'!$F$7:$GK$318,60,FALSE)),"",VLOOKUP($B394,'[1]1718  Exp_Rev Access'!$F$7:$GK$318,60,FALSE))</f>
        <v>0</v>
      </c>
      <c r="BT394" s="90">
        <f>IF(ISNA(VLOOKUP($B394,'[1]1718  Exp_Rev Access'!$F$7:$GK$318,61,FALSE)),"",VLOOKUP($B394,'[1]1718  Exp_Rev Access'!$F$7:$GK$318,61,FALSE))</f>
        <v>0</v>
      </c>
      <c r="BU394" s="90">
        <f>IF(ISNA(VLOOKUP($B394,'[1]1718  Exp_Rev Access'!$F$7:$GK$318,62,FALSE)),"",VLOOKUP($B394,'[1]1718  Exp_Rev Access'!$F$7:$GK$318,62,FALSE))</f>
        <v>0</v>
      </c>
      <c r="BV394" s="56">
        <f t="shared" si="893"/>
        <v>6219708.7699999996</v>
      </c>
      <c r="BW394" s="92">
        <f t="shared" si="1013"/>
        <v>0.16216810174305299</v>
      </c>
      <c r="BX394" s="71">
        <f t="shared" si="1014"/>
        <v>1888.5029027223648</v>
      </c>
      <c r="BY394" s="90">
        <f>IF(ISNA(VLOOKUP($B394,'[1]1718  Exp_Rev Access'!$F$7:$GK$318,64,FALSE)),"",VLOOKUP($B394,'[1]1718  Exp_Rev Access'!$F$7:$GK$318,64,FALSE))</f>
        <v>0</v>
      </c>
      <c r="BZ394" s="90">
        <f>IF(ISNA(VLOOKUP($B394,'[1]1718  Exp_Rev Access'!$F$7:$GK$318,65,FALSE)),"",VLOOKUP($B394,'[1]1718  Exp_Rev Access'!$F$7:$GK$318,65,FALSE))</f>
        <v>0</v>
      </c>
      <c r="CA394" s="90">
        <f>IF(ISNA(VLOOKUP($B394,'[1]1718  Exp_Rev Access'!$F$7:$GK$318,66,FALSE)),"",VLOOKUP($B394,'[1]1718  Exp_Rev Access'!$F$7:$GK$318,66,FALSE))</f>
        <v>0</v>
      </c>
      <c r="CB394" s="90">
        <f>IF(ISNA(VLOOKUP($B394,'[1]1718  Exp_Rev Access'!$F$7:$GK$318,67,FALSE)),"",VLOOKUP($B394,'[1]1718  Exp_Rev Access'!$F$7:$GK$318,67,FALSE))</f>
        <v>0</v>
      </c>
      <c r="CC394" s="90">
        <f>IF(ISNA(VLOOKUP($B394,'[1]1718  Exp_Rev Access'!$F$7:$GK$318,68,FALSE)),"",VLOOKUP($B394,'[1]1718  Exp_Rev Access'!$F$7:$GK$318,68,FALSE))</f>
        <v>47266.8</v>
      </c>
      <c r="CD394" s="90">
        <f>IF(ISNA(VLOOKUP($B394,'[1]1718  Exp_Rev Access'!$F$7:$GK$318,69,FALSE)),"",VLOOKUP($B394,'[1]1718  Exp_Rev Access'!$F$7:$GK$318,69,FALSE))</f>
        <v>0</v>
      </c>
      <c r="CE394" s="56">
        <f t="shared" ref="CE394:CE433" si="1021">SUM(BY394:CD394)</f>
        <v>47266.8</v>
      </c>
      <c r="CF394" s="92">
        <f t="shared" si="896"/>
        <v>1.2323997014845019E-3</v>
      </c>
      <c r="CG394" s="78">
        <f t="shared" si="897"/>
        <v>14.351715217430909</v>
      </c>
      <c r="CH394" s="90">
        <f>IF(ISNA(VLOOKUP($B394,'[1]1718  Exp_Rev Access'!$F$7:$GK$318,$CH$2,FALSE)),"",VLOOKUP($B394,'[1]1718  Exp_Rev Access'!$F$7:$GK$318,$CH$2,FALSE))</f>
        <v>0</v>
      </c>
      <c r="CI394" s="90">
        <f>IF(ISNA(VLOOKUP($B394,'[1]1718  Exp_Rev Access'!$F$7:$GK$318,$CI$2,FALSE)),"",VLOOKUP($B394,'[1]1718  Exp_Rev Access'!$F$7:$GK$318,$CI$2,FALSE))</f>
        <v>0</v>
      </c>
      <c r="CJ394" s="90">
        <f>IF(ISNA(VLOOKUP($B394,'[1]1718  Exp_Rev Access'!$F$7:$GK$318,$CJ$2,FALSE)),"",VLOOKUP($B394,'[1]1718  Exp_Rev Access'!$F$7:$GK$318,$CJ$2,FALSE))</f>
        <v>0</v>
      </c>
      <c r="CK394" s="90">
        <f>IF(ISNA(VLOOKUP($B394,'[1]1718  Exp_Rev Access'!$F$7:$GK$318,$CK$2,FALSE)),"",VLOOKUP($B394,'[1]1718  Exp_Rev Access'!$F$7:$GK$318,$CK$2,FALSE))</f>
        <v>0</v>
      </c>
      <c r="CL394" s="90">
        <f>IF(ISNA(VLOOKUP($B394,'[1]1718  Exp_Rev Access'!$F$7:$GK$318,$CL$2,FALSE)),"",VLOOKUP($B394,'[1]1718  Exp_Rev Access'!$F$7:$GK$318,$CL$2,FALSE))</f>
        <v>0</v>
      </c>
      <c r="CM394" s="90">
        <f>IF(ISNA(VLOOKUP($B394,'[1]1718  Exp_Rev Access'!$F$7:$GK$318,$CM$2,FALSE)),"",VLOOKUP($B394,'[1]1718  Exp_Rev Access'!$F$7:$GK$318,$CM$2,FALSE))</f>
        <v>0</v>
      </c>
      <c r="CN394" s="90">
        <f>IF(ISNA(VLOOKUP($B394,'[1]1718  Exp_Rev Access'!$F$7:$GK$318,$CN$2,FALSE)),"",VLOOKUP($B394,'[1]1718  Exp_Rev Access'!$F$7:$GK$318,$CN$2,FALSE))</f>
        <v>0</v>
      </c>
      <c r="CO394" s="90">
        <f>IF(ISNA(VLOOKUP($B394,'[1]1718  Exp_Rev Access'!$F$7:$GK$318,$CO$2,FALSE)),"",VLOOKUP($B394,'[1]1718  Exp_Rev Access'!$F$7:$GK$318,$CO$2,FALSE))</f>
        <v>0</v>
      </c>
      <c r="CP394" s="90">
        <f>IF(ISNA(VLOOKUP($B394,'[1]1718  Exp_Rev Access'!$F$7:$GK$318,$CP$2,FALSE)),"",VLOOKUP($B394,'[1]1718  Exp_Rev Access'!$F$7:$GK$318,$CP$2,FALSE))</f>
        <v>0</v>
      </c>
      <c r="CQ394" s="90">
        <f>IF(ISNA(VLOOKUP($B394,'[1]1718  Exp_Rev Access'!$F$7:$GK$318,$CQ$2,FALSE)),"",VLOOKUP($B394,'[1]1718  Exp_Rev Access'!$F$7:$GK$318,$CQ$2,FALSE))</f>
        <v>852736.2</v>
      </c>
      <c r="CR394" s="90">
        <f>IF(ISNA(VLOOKUP($B394,'[1]1718  Exp_Rev Access'!$F$7:$GK$318,$CR$2,FALSE)),"",VLOOKUP($B394,'[1]1718  Exp_Rev Access'!$F$7:$GK$318,$CR$2,FALSE))</f>
        <v>0</v>
      </c>
      <c r="CS394" s="90">
        <f>IF(ISNA(VLOOKUP($B394,'[1]1718  Exp_Rev Access'!$F$7:$GK$318,$CS$2,FALSE)),"",VLOOKUP($B394,'[1]1718  Exp_Rev Access'!$F$7:$GK$318,$CS$2,FALSE))</f>
        <v>15912.86</v>
      </c>
      <c r="CT394" s="90">
        <f>IF(ISNA(VLOOKUP($B394,'[1]1718  Exp_Rev Access'!$F$7:$GK$318,$CT$2,FALSE)),"",VLOOKUP($B394,'[1]1718  Exp_Rev Access'!$F$7:$GK$318,$CT$2,FALSE))</f>
        <v>0</v>
      </c>
      <c r="CU394" s="90">
        <f>IF(ISNA(VLOOKUP($B394,'[1]1718  Exp_Rev Access'!$F$7:$GK$318,$CU$2,FALSE)),"",VLOOKUP($B394,'[1]1718  Exp_Rev Access'!$F$7:$GK$318,$CU$2,FALSE))</f>
        <v>312364.63</v>
      </c>
      <c r="CV394" s="90">
        <f>IF(ISNA(VLOOKUP($B394,'[1]1718  Exp_Rev Access'!$F$7:$GK$318,$CV$2,FALSE)),"",VLOOKUP($B394,'[1]1718  Exp_Rev Access'!$F$7:$GK$318,$CV$2,FALSE))</f>
        <v>52433.599999999999</v>
      </c>
      <c r="CW394" s="90">
        <f>IF(ISNA(VLOOKUP($B394,'[1]1718  Exp_Rev Access'!$F$7:$GK$318,$CW$2,FALSE)),"",VLOOKUP($B394,'[1]1718  Exp_Rev Access'!$F$7:$GK$318,$CW$2,FALSE))</f>
        <v>51941.02</v>
      </c>
      <c r="CX394" s="90">
        <f>IF(ISNA(VLOOKUP($B394,'[1]1718  Exp_Rev Access'!$F$7:$GK$318,$CX$2,FALSE)),"",VLOOKUP($B394,'[1]1718  Exp_Rev Access'!$F$7:$GK$318,$CX$2,FALSE))</f>
        <v>0</v>
      </c>
      <c r="CY394" s="90">
        <f>IF(ISNA(VLOOKUP($B394,'[1]1718  Exp_Rev Access'!$F$7:$GK$318,$CY$2,FALSE)),"",VLOOKUP($B394,'[1]1718  Exp_Rev Access'!$F$7:$GK$318,$CY$2,FALSE))</f>
        <v>0</v>
      </c>
      <c r="CZ394" s="90">
        <f>IF(ISNA(VLOOKUP($B394,'[1]1718  Exp_Rev Access'!$F$7:$GK$318,$CZ$2,FALSE)),"",VLOOKUP($B394,'[1]1718  Exp_Rev Access'!$F$7:$GK$318,$CZ$2,FALSE))</f>
        <v>0</v>
      </c>
      <c r="DA394" s="90">
        <f>IF(ISNA(VLOOKUP($B394,'[1]1718  Exp_Rev Access'!$F$7:$GK$318,$DA$2,FALSE)),"",VLOOKUP($B394,'[1]1718  Exp_Rev Access'!$F$7:$GK$318,$DA$2,FALSE))</f>
        <v>0</v>
      </c>
      <c r="DB394" s="90">
        <f>IF(ISNA(VLOOKUP($B394,'[1]1718  Exp_Rev Access'!$F$7:$GK$318,$DB$2,FALSE)),"",VLOOKUP($B394,'[1]1718  Exp_Rev Access'!$F$7:$GK$318,$DB$2,FALSE))</f>
        <v>39128.6</v>
      </c>
      <c r="DC394" s="90">
        <f>IF(ISNA(VLOOKUP($B394,'[1]1718  Exp_Rev Access'!$F$7:$GK$318,$DC$2,FALSE)),"",VLOOKUP($B394,'[1]1718  Exp_Rev Access'!$F$7:$GK$318,$DC$2,FALSE))</f>
        <v>0</v>
      </c>
      <c r="DD394" s="90">
        <f>IF(ISNA(VLOOKUP($B394,'[1]1718  Exp_Rev Access'!$F$7:$GK$318,$DD$2,FALSE)),"",VLOOKUP($B394,'[1]1718  Exp_Rev Access'!$F$7:$GK$318,$DD$2,FALSE))</f>
        <v>0</v>
      </c>
      <c r="DE394" s="90">
        <f>IF(ISNA(VLOOKUP($B394,'[1]1718  Exp_Rev Access'!$F$7:$GK$318,$DE$2,FALSE)),"",VLOOKUP($B394,'[1]1718  Exp_Rev Access'!$F$7:$GK$318,$DE$2,FALSE))</f>
        <v>0</v>
      </c>
      <c r="DF394" s="90">
        <f>IF(ISNA(VLOOKUP($B394,'[1]1718  Exp_Rev Access'!$F$7:$GK$318,$DF$2,FALSE)),"",VLOOKUP($B394,'[1]1718  Exp_Rev Access'!$F$7:$GK$318,$DF$2,FALSE))</f>
        <v>0</v>
      </c>
      <c r="DG394" s="90">
        <f>IF(ISNA(VLOOKUP($B394,'[1]1718  Exp_Rev Access'!$F$7:$GK$318,$DG$2,FALSE)),"",VLOOKUP($B394,'[1]1718  Exp_Rev Access'!$F$7:$GK$318,$DG$2,FALSE))</f>
        <v>0</v>
      </c>
      <c r="DH394" s="90">
        <f>IF(ISNA(VLOOKUP($B394,'[1]1718  Exp_Rev Access'!$F$7:$GK$318,$DH$2,FALSE)),"",VLOOKUP($B394,'[1]1718  Exp_Rev Access'!$F$7:$GK$318,$DH$2,FALSE))</f>
        <v>0</v>
      </c>
      <c r="DI394" s="90">
        <f>IF(ISNA(VLOOKUP($B394,'[1]1718  Exp_Rev Access'!$F$7:$GK$318,$DI$2,FALSE)),"",VLOOKUP($B394,'[1]1718  Exp_Rev Access'!$F$7:$GK$318,$DI$2,FALSE))</f>
        <v>522291.38</v>
      </c>
      <c r="DJ394" s="90">
        <f>IF(ISNA(VLOOKUP($B394,'[1]1718  Exp_Rev Access'!$F$7:$GK$318,$DJ$2,FALSE)),"",VLOOKUP($B394,'[1]1718  Exp_Rev Access'!$F$7:$GK$318,$DJ$2,FALSE))</f>
        <v>0</v>
      </c>
      <c r="DK394" s="90">
        <f>IF(ISNA(VLOOKUP($B394,'[1]1718  Exp_Rev Access'!$F$7:$GK$318,$DK$2,FALSE)),"",VLOOKUP($B394,'[1]1718  Exp_Rev Access'!$F$7:$GK$318,$DK$2,FALSE))</f>
        <v>0</v>
      </c>
      <c r="DL394" s="90">
        <f>IF(ISNA(VLOOKUP($B394,'[1]1718  Exp_Rev Access'!$F$7:$GK$318,$DL$2,FALSE)),"",VLOOKUP($B394,'[1]1718  Exp_Rev Access'!$F$7:$GK$318,$DL$2,FALSE))</f>
        <v>0</v>
      </c>
      <c r="DM394" s="90">
        <f>IF(ISNA(VLOOKUP($B394,'[1]1718  Exp_Rev Access'!$F$7:$GK$318,$DM$2,FALSE)),"",VLOOKUP($B394,'[1]1718  Exp_Rev Access'!$F$7:$GK$318,$DM$2,FALSE))</f>
        <v>0</v>
      </c>
      <c r="DN394" s="90">
        <f>IF(ISNA(VLOOKUP($B394,'[1]1718  Exp_Rev Access'!$F$7:$GK$318,$DN$2,FALSE)),"",VLOOKUP($B394,'[1]1718  Exp_Rev Access'!$F$7:$GK$318,$DN$2,FALSE))</f>
        <v>0</v>
      </c>
      <c r="DO394" s="90">
        <f>IF(ISNA(VLOOKUP($B394,'[1]1718  Exp_Rev Access'!$F$7:$GK$318,$DO$2,FALSE)),"",VLOOKUP($B394,'[1]1718  Exp_Rev Access'!$F$7:$GK$318,$DO$2,FALSE))</f>
        <v>0</v>
      </c>
      <c r="DP394" s="90">
        <f>IF(ISNA(VLOOKUP($B394,'[1]1718  Exp_Rev Access'!$F$7:$GK$318,$DP$2,FALSE)),"",VLOOKUP($B394,'[1]1718  Exp_Rev Access'!$F$7:$GK$318,$DP$2,FALSE))</f>
        <v>0</v>
      </c>
      <c r="DQ394" s="90">
        <f>IF(ISNA(VLOOKUP($B394,'[1]1718  Exp_Rev Access'!$F$7:$GK$318,$DQ$2,FALSE)),"",VLOOKUP($B394,'[1]1718  Exp_Rev Access'!$F$7:$GK$318,$DQ$2,FALSE))</f>
        <v>0</v>
      </c>
      <c r="DR394" s="90">
        <f>IF(ISNA(VLOOKUP($B394,'[1]1718  Exp_Rev Access'!$F$7:$GK$318,$DR$2,FALSE)),"",VLOOKUP($B394,'[1]1718  Exp_Rev Access'!$F$7:$GK$318,$DR$2,FALSE))</f>
        <v>0</v>
      </c>
      <c r="DS394" s="90">
        <f>IF(ISNA(VLOOKUP($B394,'[1]1718  Exp_Rev Access'!$F$7:$GK$318,$DS$2,FALSE)),"",VLOOKUP($B394,'[1]1718  Exp_Rev Access'!$F$7:$GK$318,$DS$2,FALSE))</f>
        <v>0</v>
      </c>
      <c r="DT394" s="90">
        <f>IF(ISNA(VLOOKUP($B394,'[1]1718  Exp_Rev Access'!$F$7:$GK$318,$DT$2,FALSE)),"",VLOOKUP($B394,'[1]1718  Exp_Rev Access'!$F$7:$GK$318,$DT$2,FALSE))</f>
        <v>0</v>
      </c>
      <c r="DU394" s="90">
        <f>IF(ISNA(VLOOKUP($B394,'[1]1718  Exp_Rev Access'!$F$7:$GK$318,$DU$2,FALSE)),"",VLOOKUP($B394,'[1]1718  Exp_Rev Access'!$F$7:$GK$318,$DU$2,FALSE))</f>
        <v>0</v>
      </c>
      <c r="DV394" s="90">
        <f>IF(ISNA(VLOOKUP($B394,'[1]1718  Exp_Rev Access'!$F$7:$GK$318,$DV$2,FALSE)),"",VLOOKUP($B394,'[1]1718  Exp_Rev Access'!$F$7:$GK$318,$DV$2,FALSE))</f>
        <v>0</v>
      </c>
      <c r="DW394" s="90">
        <f>IF(ISNA(VLOOKUP($B394,'[1]1718  Exp_Rev Access'!$F$7:$GK$318,$DW$2,FALSE)),"",VLOOKUP($B394,'[1]1718  Exp_Rev Access'!$F$7:$GK$318,$DW$2,FALSE))</f>
        <v>0</v>
      </c>
      <c r="DX394" s="90">
        <f>IF(ISNA(VLOOKUP($B394,'[1]1718  Exp_Rev Access'!$F$7:$GK$318,$DX$2,FALSE)),"",VLOOKUP($B394,'[1]1718  Exp_Rev Access'!$F$7:$GK$318,$DX$2,FALSE))</f>
        <v>0</v>
      </c>
      <c r="DY394" s="90">
        <f>IF(ISNA(VLOOKUP($B394,'[1]1718  Exp_Rev Access'!$F$7:$GK$318,$DY$2,FALSE)),"",VLOOKUP($B394,'[1]1718  Exp_Rev Access'!$F$7:$GK$318,$DY$2,FALSE))</f>
        <v>0</v>
      </c>
      <c r="DZ394" s="90">
        <f>IF(ISNA(VLOOKUP($B394,'[1]1718  Exp_Rev Access'!$F$7:$GK$318,$DZ$2,FALSE)),"",VLOOKUP($B394,'[1]1718  Exp_Rev Access'!$F$7:$GK$318,$DZ$2,FALSE))</f>
        <v>0</v>
      </c>
      <c r="EA394" s="90">
        <f>IF(ISNA(VLOOKUP($B394,'[1]1718  Exp_Rev Access'!$F$7:$GK$318,$EA$2,FALSE)),"",VLOOKUP($B394,'[1]1718  Exp_Rev Access'!$F$7:$GK$318,$EA$2,FALSE))</f>
        <v>0</v>
      </c>
      <c r="EB394" s="90">
        <f>IF(ISNA(VLOOKUP($B394,'[1]1718  Exp_Rev Access'!$F$7:$GK$318,$EB$2,FALSE)),"",VLOOKUP($B394,'[1]1718  Exp_Rev Access'!$F$7:$GK$318,$EB$2,FALSE))</f>
        <v>0</v>
      </c>
      <c r="EC394" s="90">
        <f>IF(ISNA(VLOOKUP($B394,'[1]1718  Exp_Rev Access'!$F$7:$GK$318,$EC$2,FALSE)),"",VLOOKUP($B394,'[1]1718  Exp_Rev Access'!$F$7:$GK$318,$EC$2,FALSE))</f>
        <v>0</v>
      </c>
      <c r="ED394" s="90">
        <f>IF(ISNA(VLOOKUP($B394,'[1]1718  Exp_Rev Access'!$F$7:$GK$318,$ED$2,FALSE)),"",VLOOKUP($B394,'[1]1718  Exp_Rev Access'!$F$7:$GK$318,$ED$2,FALSE))</f>
        <v>0</v>
      </c>
      <c r="EE394" s="90">
        <f>IF(ISNA(VLOOKUP($B394,'[1]1718  Exp_Rev Access'!$F$7:$GK$318,$EE$2,FALSE)),"",VLOOKUP($B394,'[1]1718  Exp_Rev Access'!$F$7:$GK$318,$EE$2,FALSE))</f>
        <v>0</v>
      </c>
      <c r="EF394" s="90">
        <f>IF(ISNA(VLOOKUP($B394,'[1]1718  Exp_Rev Access'!$F$7:$GK$318,$EF$2,FALSE)),"",VLOOKUP($B394,'[1]1718  Exp_Rev Access'!$F$7:$GK$318,$EF$2,FALSE))</f>
        <v>0</v>
      </c>
      <c r="EG394" s="90">
        <f>IF(ISNA(VLOOKUP($B394,'[1]1718  Exp_Rev Access'!$F$7:$GK$318,$EG$2,FALSE)),"",VLOOKUP($B394,'[1]1718  Exp_Rev Access'!$F$7:$GK$318,$EG$2,FALSE))</f>
        <v>0</v>
      </c>
      <c r="EH394" s="90">
        <f>IF(ISNA(VLOOKUP($B394,'[1]1718  Exp_Rev Access'!$F$7:$GK$318,$EH$2,FALSE)),"",VLOOKUP($B394,'[1]1718  Exp_Rev Access'!$F$7:$GK$318,$EH$2,FALSE))</f>
        <v>0</v>
      </c>
      <c r="EI394" s="90">
        <f>IF(ISNA(VLOOKUP($B394,'[1]1718  Exp_Rev Access'!$F$7:$GK$318,$EI$2,FALSE)),"",VLOOKUP($B394,'[1]1718  Exp_Rev Access'!$F$7:$GK$318,$EI$2,FALSE))</f>
        <v>0</v>
      </c>
      <c r="EJ394" s="90">
        <f>IF(ISNA(VLOOKUP($B394,'[1]1718  Exp_Rev Access'!$F$7:$GK$318,$EJ$2,FALSE)),"",VLOOKUP($B394,'[1]1718  Exp_Rev Access'!$F$7:$GK$318,$EJ$2,FALSE))</f>
        <v>0</v>
      </c>
      <c r="EK394" s="90">
        <f>IF(ISNA(VLOOKUP($B394,'[1]1718  Exp_Rev Access'!$F$7:$GK$318,$EK$2,FALSE)),"",VLOOKUP($B394,'[1]1718  Exp_Rev Access'!$F$7:$GK$318,$EK$2,FALSE))</f>
        <v>0</v>
      </c>
      <c r="EL394" s="90">
        <f>IF(ISNA(VLOOKUP($B394,'[1]1718  Exp_Rev Access'!$F$7:$GK$318,$EL$2,FALSE)),"",VLOOKUP($B394,'[1]1718  Exp_Rev Access'!$F$7:$GK$318,$EL$2,FALSE))</f>
        <v>0</v>
      </c>
      <c r="EM394" s="90">
        <f>IF(ISNA(VLOOKUP($B394,'[1]1718  Exp_Rev Access'!$F$7:$GK$318,$EM$2,FALSE)),"",VLOOKUP($B394,'[1]1718  Exp_Rev Access'!$F$7:$GK$318,$EM$2,FALSE))</f>
        <v>0</v>
      </c>
      <c r="EN394" s="90">
        <f>IF(ISNA(VLOOKUP($B394,'[1]1718  Exp_Rev Access'!$F$7:$GK$318,$EN$2,FALSE)),"",VLOOKUP($B394,'[1]1718  Exp_Rev Access'!$F$7:$GK$318,$EN$2,FALSE))</f>
        <v>0</v>
      </c>
      <c r="EO394" s="90">
        <f>IF(ISNA(VLOOKUP($B394,'[1]1718  Exp_Rev Access'!$F$7:$GK$318,$EO$2,FALSE)),"",VLOOKUP($B394,'[1]1718  Exp_Rev Access'!$F$7:$GK$318,$EO$2,FALSE))</f>
        <v>0</v>
      </c>
      <c r="EP394" s="90">
        <f>IF(ISNA(VLOOKUP($B394,'[1]1718  Exp_Rev Access'!$F$7:$GK$318,$EP$2,FALSE)),"",VLOOKUP($B394,'[1]1718  Exp_Rev Access'!$F$7:$GK$318,$EP$2,FALSE))</f>
        <v>0</v>
      </c>
      <c r="EQ394" s="90">
        <f>IF(ISNA(VLOOKUP($B394,'[1]1718  Exp_Rev Access'!$F$7:$GK$318,$EQ$2,FALSE)),"",VLOOKUP($B394,'[1]1718  Exp_Rev Access'!$F$7:$GK$318,$EQ$2,FALSE))</f>
        <v>0</v>
      </c>
      <c r="ER394" s="90">
        <f>IF(ISNA(VLOOKUP($B394,'[1]1718  Exp_Rev Access'!$F$7:$GK$318,$ER$2,FALSE)),"",VLOOKUP($B394,'[1]1718  Exp_Rev Access'!$F$7:$GK$318,$ER$2,FALSE))</f>
        <v>0</v>
      </c>
      <c r="ES394" s="90">
        <f>IF(ISNA(VLOOKUP($B394,'[1]1718  Exp_Rev Access'!$F$7:$GK$318,$ES$2,FALSE)),"",VLOOKUP($B394,'[1]1718  Exp_Rev Access'!$F$7:$GK$318,$ES$2,FALSE))</f>
        <v>0</v>
      </c>
      <c r="ET394" s="90">
        <f>IF(ISNA(VLOOKUP($B394,'[1]1718  Exp_Rev Access'!$F$7:$GK$318,$ET$2,FALSE)),"",VLOOKUP($B394,'[1]1718  Exp_Rev Access'!$F$7:$GK$318,$ET$2,FALSE))</f>
        <v>0</v>
      </c>
      <c r="EU394" s="90">
        <f>IF(ISNA(VLOOKUP($B394,'[1]1718  Exp_Rev Access'!$F$7:$GK$318,$EU$2,FALSE)),"",VLOOKUP($B394,'[1]1718  Exp_Rev Access'!$F$7:$GK$318,$EU$2,FALSE))</f>
        <v>0</v>
      </c>
      <c r="EV394" s="90">
        <f>IF(ISNA(VLOOKUP($B394,'[1]1718  Exp_Rev Access'!$F$7:$GK$318,$EV$2,FALSE)),"",VLOOKUP($B394,'[1]1718  Exp_Rev Access'!$F$7:$GK$318,$EV$2,FALSE))</f>
        <v>50754.27</v>
      </c>
      <c r="EW394" s="90">
        <f>IF(ISNA(VLOOKUP($B394,'[1]1718  Exp_Rev Access'!$F$7:$GK$318,$EW$2,FALSE)),"",VLOOKUP($B394,'[1]1718  Exp_Rev Access'!$F$7:$GK$318,$EW$2,FALSE))</f>
        <v>0</v>
      </c>
      <c r="EX394" s="90">
        <f>IF(ISNA(VLOOKUP($B394,'[1]1718  Exp_Rev Access'!$F$7:$GK$318,$EX$2,FALSE)),"",VLOOKUP($B394,'[1]1718  Exp_Rev Access'!$F$7:$GK$318,$EX$2,FALSE))</f>
        <v>0</v>
      </c>
      <c r="EY394" s="90">
        <f>IF(ISNA(VLOOKUP($B394,'[1]1718  Exp_Rev Access'!$F$7:$GK$318,$EY$2,FALSE)),"",VLOOKUP($B394,'[1]1718  Exp_Rev Access'!$F$7:$GK$318,$EY$2,FALSE))</f>
        <v>0</v>
      </c>
      <c r="EZ394" s="90">
        <f>IF(ISNA(VLOOKUP($B394,'[1]1718  Exp_Rev Access'!$F$7:$GK$318,$EZ$2,FALSE)),"",VLOOKUP($B394,'[1]1718  Exp_Rev Access'!$F$7:$GK$318,$EZ$2,FALSE))</f>
        <v>0</v>
      </c>
      <c r="FA394" s="90">
        <f>IF(ISNA(VLOOKUP($B394,'[1]1718  Exp_Rev Access'!$F$7:$GK$318,$FA$2,FALSE)),"",VLOOKUP($B394,'[1]1718  Exp_Rev Access'!$F$7:$GK$318,$FA$2,FALSE))</f>
        <v>0</v>
      </c>
      <c r="FB394" s="90">
        <f>IF(ISNA(VLOOKUP($B394,'[1]1718  Exp_Rev Access'!$F$7:$GK$318,$FB$2,FALSE)),"",VLOOKUP($B394,'[1]1718  Exp_Rev Access'!$F$7:$GK$318,$FB$2,FALSE))</f>
        <v>4100</v>
      </c>
      <c r="FC394" s="90">
        <f>IF(ISNA(VLOOKUP($B394,'[1]1718  Exp_Rev Access'!$F$7:$GK$318,$FC$2,FALSE)),"",VLOOKUP($B394,'[1]1718  Exp_Rev Access'!$F$7:$GK$318,$FC$2,FALSE))</f>
        <v>0</v>
      </c>
      <c r="FD394" s="90">
        <f>IF(ISNA(VLOOKUP($B394,'[1]1718  Exp_Rev Access'!$F$7:$GK$318,$FD$2,FALSE)),"",VLOOKUP($B394,'[1]1718  Exp_Rev Access'!$F$7:$GK$318,$FD$2,FALSE))</f>
        <v>0</v>
      </c>
      <c r="FE394" s="90">
        <f>IF(ISNA(VLOOKUP($B394,'[1]1718  Exp_Rev Access'!$F$7:$GK$318,$FE$2,FALSE)),"",VLOOKUP($B394,'[1]1718  Exp_Rev Access'!$F$7:$GK$318,$FE$2,FALSE))</f>
        <v>0</v>
      </c>
      <c r="FF394" s="90">
        <f>IF(ISNA(VLOOKUP($B394,'[1]1718  Exp_Rev Access'!$F$7:$GK$318,$FF$2,FALSE)),"",VLOOKUP($B394,'[1]1718  Exp_Rev Access'!$F$7:$GK$318,$FF$2,FALSE))</f>
        <v>0</v>
      </c>
      <c r="FG394" s="90">
        <f>IF(ISNA(VLOOKUP($B394,'[1]1718  Exp_Rev Access'!$F$7:$GK$318,$FG$2,FALSE)),"",VLOOKUP($B394,'[1]1718  Exp_Rev Access'!$F$7:$GK$318,$FG$2,FALSE))</f>
        <v>0</v>
      </c>
      <c r="FH394" s="90">
        <f>IF(ISNA(VLOOKUP($B394,'[1]1718  Exp_Rev Access'!$F$7:$GK$318,$FH$2,FALSE)),"",VLOOKUP($B394,'[1]1718  Exp_Rev Access'!$F$7:$GK$318,$FH$2,FALSE))</f>
        <v>0</v>
      </c>
      <c r="FI394" s="90">
        <f>IF(ISNA(VLOOKUP($B394,'[1]1718  Exp_Rev Access'!$F$7:$GK$318,$FI$2,FALSE)),"",VLOOKUP($B394,'[1]1718  Exp_Rev Access'!$F$7:$GK$318,$FI$2,FALSE))</f>
        <v>0</v>
      </c>
      <c r="FJ394" s="90">
        <f>IF(ISNA(VLOOKUP($B394,'[1]1718  Exp_Rev Access'!$F$7:$GK$318,$FJ$2,FALSE)),"",VLOOKUP($B394,'[1]1718  Exp_Rev Access'!$F$7:$GK$318,$FJ$2,FALSE))</f>
        <v>0</v>
      </c>
      <c r="FK394" s="90">
        <f>IF(ISNA(VLOOKUP($B394,'[1]1718  Exp_Rev Access'!$F$7:$GK$318,$FK$2,FALSE)),"",VLOOKUP($B394,'[1]1718  Exp_Rev Access'!$F$7:$GK$318,$FK$2,FALSE))</f>
        <v>0</v>
      </c>
      <c r="FL394" s="90">
        <f>IF(ISNA(VLOOKUP($B394,'[1]1718  Exp_Rev Access'!$F$7:$GK$318,$FL$2,FALSE)),"",VLOOKUP($B394,'[1]1718  Exp_Rev Access'!$F$7:$GK$318,$FL$2,FALSE))</f>
        <v>0</v>
      </c>
      <c r="FM394" s="90">
        <f>IF(ISNA(VLOOKUP($B394,'[1]1718  Exp_Rev Access'!$F$7:$GK$318,$FM$2,FALSE)),"",VLOOKUP($B394,'[1]1718  Exp_Rev Access'!$F$7:$GK$318,$FM$2,FALSE))</f>
        <v>0</v>
      </c>
      <c r="FN394" s="90">
        <f>IF(ISNA(VLOOKUP($B394,'[1]1718  Exp_Rev Access'!$F$7:$GK$318,$FN$2,FALSE)),"",VLOOKUP($B394,'[1]1718  Exp_Rev Access'!$F$7:$GK$318,$FN$2,FALSE))</f>
        <v>0</v>
      </c>
      <c r="FO394" s="90">
        <f>IF(ISNA(VLOOKUP($B394,'[1]1718  Exp_Rev Access'!$F$7:$GK$318,$FO$2,FALSE)),"",VLOOKUP($B394,'[1]1718  Exp_Rev Access'!$F$7:$GK$318,$FO$2,FALSE))</f>
        <v>0</v>
      </c>
      <c r="FP394" s="90">
        <f>IF(ISNA(VLOOKUP($B394,'[1]1718  Exp_Rev Access'!$F$7:$GK$318,$FP$2,FALSE)),"",VLOOKUP($B394,'[1]1718  Exp_Rev Access'!$F$7:$GK$318,$FP$2,FALSE))</f>
        <v>0</v>
      </c>
      <c r="FQ394" s="90">
        <f>IF(ISNA(VLOOKUP($B394,'[1]1718  Exp_Rev Access'!$F$7:$GK$318,$FQ$2,FALSE)),"",VLOOKUP($B394,'[1]1718  Exp_Rev Access'!$F$7:$GK$318,$FQ$2,FALSE))</f>
        <v>0</v>
      </c>
      <c r="FR394" s="90">
        <f>IF(ISNA(VLOOKUP($B394,'[1]1718  Exp_Rev Access'!$F$7:$GK$318,$FR$2,FALSE)),"",VLOOKUP($B394,'[1]1718  Exp_Rev Access'!$F$7:$GK$318,$FR$2,FALSE))</f>
        <v>75722.570000000007</v>
      </c>
      <c r="FS394" s="56">
        <f t="shared" si="1015"/>
        <v>1977385.1300000001</v>
      </c>
      <c r="FT394" s="92">
        <f t="shared" si="1016"/>
        <v>5.1556882292262067E-2</v>
      </c>
      <c r="FU394" s="94">
        <f t="shared" si="1017"/>
        <v>600.39749382108789</v>
      </c>
      <c r="FV394" s="95">
        <f>IF(ISNA(VLOOKUP($B394,'[1]1718  Exp_Rev Access'!$F$7:$GK$318,$FV$2,FALSE)),"",VLOOKUP($B394,'[1]1718  Exp_Rev Access'!$F$7:$GK$318,$FV$2,FALSE))</f>
        <v>6490.61</v>
      </c>
      <c r="FW394" s="95">
        <f>IF(ISNA(VLOOKUP($B394,'[1]1718  Exp_Rev Access'!$F$7:$GK$318,$FW$2,FALSE)),"",VLOOKUP($B394,'[1]1718  Exp_Rev Access'!$F$7:$GK$318,$FW$2,FALSE))</f>
        <v>0</v>
      </c>
      <c r="FX394" s="95">
        <f>IF(ISNA(VLOOKUP($B394,'[1]1718  Exp_Rev Access'!$F$7:$GK$318,$FX$2,FALSE)),"",VLOOKUP($B394,'[1]1718  Exp_Rev Access'!$F$7:$GK$318,$FX$2,FALSE))</f>
        <v>0</v>
      </c>
      <c r="FY394" s="95">
        <f>IF(ISNA(VLOOKUP($B394,'[1]1718  Exp_Rev Access'!$F$7:$GK$318,$FY$2,FALSE)),"",VLOOKUP($B394,'[1]1718  Exp_Rev Access'!$F$7:$GK$318,$FY$2,FALSE))</f>
        <v>0</v>
      </c>
      <c r="FZ394" s="95">
        <f>IF(ISNA(VLOOKUP($B394,'[1]1718  Exp_Rev Access'!$F$7:$GK$318,$FZ$2,FALSE)),"",VLOOKUP($B394,'[1]1718  Exp_Rev Access'!$F$7:$GK$318,$FZ$2,FALSE))</f>
        <v>0</v>
      </c>
      <c r="GA394" s="95">
        <f>IF(ISNA(VLOOKUP($B394,'[1]1718  Exp_Rev Access'!$F$7:$GK$318,$GA$2,FALSE)),"",VLOOKUP($B394,'[1]1718  Exp_Rev Access'!$F$7:$GK$318,$GA$2,FALSE))</f>
        <v>0</v>
      </c>
      <c r="GB394" s="95">
        <f>IF(ISNA(VLOOKUP($B394,'[1]1718  Exp_Rev Access'!$F$7:$GK$318,$GB$2,FALSE)),"",VLOOKUP($B394,'[1]1718  Exp_Rev Access'!$F$7:$GK$318,$GB$2,FALSE))</f>
        <v>0</v>
      </c>
      <c r="GC394" s="95">
        <f>IF(ISNA(VLOOKUP($B394,'[1]1718  Exp_Rev Access'!$F$7:$GK$318,$GC$2,FALSE)),"",VLOOKUP($B394,'[1]1718  Exp_Rev Access'!$F$7:$GK$318,$GC$2,FALSE))</f>
        <v>0</v>
      </c>
      <c r="GD394" s="95">
        <f>IF(ISNA(VLOOKUP($B394,'[1]1718  Exp_Rev Access'!$F$7:$GK$318,$GD$2,FALSE)),"",VLOOKUP($B394,'[1]1718  Exp_Rev Access'!$F$7:$GK$318,$GD$2,FALSE))</f>
        <v>0</v>
      </c>
      <c r="GE394" s="95">
        <f>IF(ISNA(VLOOKUP($B394,'[1]1718  Exp_Rev Access'!$F$7:$GK$318,$GE$2,FALSE)),"",VLOOKUP($B394,'[1]1718  Exp_Rev Access'!$F$7:$GK$318,$GE$2,FALSE))</f>
        <v>0</v>
      </c>
      <c r="GF394" s="95">
        <f>IF(ISNA(VLOOKUP($B394,'[1]1718  Exp_Rev Access'!$F$7:$GK$318,$GF$2,FALSE)),"",VLOOKUP($B394,'[1]1718  Exp_Rev Access'!$F$7:$GK$318,$GF$2,FALSE))</f>
        <v>92500</v>
      </c>
      <c r="GG394" s="95">
        <f>IF(ISNA(VLOOKUP($B394,'[1]1718  Exp_Rev Access'!$F$7:$GK$318,$GG$2,FALSE)),"",VLOOKUP($B394,'[1]1718  Exp_Rev Access'!$F$7:$GK$318,$GG$2,FALSE))</f>
        <v>0</v>
      </c>
      <c r="GH394" s="95">
        <f>IF(ISNA(VLOOKUP($B394,'[1]1718  Exp_Rev Access'!$F$7:$GK$318,$GH$2,FALSE)),"",VLOOKUP($B394,'[1]1718  Exp_Rev Access'!$F$7:$GK$318,$GH$2,FALSE))</f>
        <v>0</v>
      </c>
      <c r="GI394" s="95">
        <f>IF(ISNA(VLOOKUP($B394,'[1]1718  Exp_Rev Access'!$F$7:$GK$318,$GI$2,FALSE)),"",VLOOKUP($B394,'[1]1718  Exp_Rev Access'!$F$7:$GK$318,$GI$2,FALSE))</f>
        <v>0</v>
      </c>
      <c r="GJ394" s="95">
        <f>IF(ISNA(VLOOKUP($B394,'[1]1718  Exp_Rev Access'!$F$7:$GK$318,$GJ$2,FALSE)),"",VLOOKUP($B394,'[1]1718  Exp_Rev Access'!$F$7:$GK$318,$GJ$2,FALSE))</f>
        <v>0</v>
      </c>
      <c r="GK394" s="95">
        <f>IF(ISNA(VLOOKUP($B394,'[1]1718  Exp_Rev Access'!$F$7:$GK$318,$GK$2,FALSE)),"",VLOOKUP($B394,'[1]1718  Exp_Rev Access'!$F$7:$GK$318,$GK$2,FALSE))</f>
        <v>0</v>
      </c>
      <c r="GL394" s="95">
        <f>IF(ISNA(VLOOKUP($B394,'[1]1718  Exp_Rev Access'!$F$7:$GK$318,$GL$2,FALSE)),"",VLOOKUP($B394,'[1]1718  Exp_Rev Access'!$F$7:$GK$318,$GL$2,FALSE))</f>
        <v>0</v>
      </c>
      <c r="GM394" s="95">
        <f>IF(ISNA(VLOOKUP($B394,'[1]1718  Exp_Rev Access'!$F$7:$GK$318,$GM$2,FALSE)),"",VLOOKUP($B394,'[1]1718  Exp_Rev Access'!$F$7:$GK$318,$GM$2,FALSE))</f>
        <v>0</v>
      </c>
      <c r="GN394" s="95">
        <f>IF(ISNA(VLOOKUP($B394,'[1]1718  Exp_Rev Access'!$F$7:$GK$318,$GN$2,FALSE)),"",VLOOKUP($B394,'[1]1718  Exp_Rev Access'!$F$7:$GK$318,$GN$2,FALSE))</f>
        <v>0</v>
      </c>
      <c r="GO394" s="95">
        <f>IF(ISNA(VLOOKUP($B394,'[1]1718  Exp_Rev Access'!$F$7:$GK$318,$GO$2,FALSE)),"",VLOOKUP($B394,'[1]1718  Exp_Rev Access'!$F$7:$GK$318,$GO$2,FALSE))</f>
        <v>0</v>
      </c>
      <c r="GP394" s="95">
        <f>IF(ISNA(VLOOKUP($B394,'[1]1718  Exp_Rev Access'!$F$7:$GK$318,$GP$2,FALSE)),"",VLOOKUP($B394,'[1]1718  Exp_Rev Access'!$F$7:$GK$318,$GP$2,FALSE))</f>
        <v>0</v>
      </c>
      <c r="GQ394" s="95">
        <f>IF(ISNA(VLOOKUP($B394,'[1]1718  Exp_Rev Access'!$F$7:$GK$318,$GQ$2,FALSE)),"",VLOOKUP($B394,'[1]1718  Exp_Rev Access'!$F$7:$GK$318,$GQ$2,FALSE))</f>
        <v>7319.65</v>
      </c>
      <c r="GR394" s="95">
        <f>IF(ISNA(VLOOKUP($B394,'[1]1718  Exp_Rev Access'!$F$7:$GK$318,$GR$2,FALSE)),"",VLOOKUP($B394,'[1]1718  Exp_Rev Access'!$F$7:$GK$318,$GR$2,FALSE))</f>
        <v>0</v>
      </c>
      <c r="GS394" s="95">
        <f>IF(ISNA(VLOOKUP($B394,'[1]1718  Exp_Rev Access'!$F$7:$GK$318,$GS$2,FALSE)),"",VLOOKUP($B394,'[1]1718  Exp_Rev Access'!$F$7:$GK$318,$GS$2,FALSE))</f>
        <v>0</v>
      </c>
      <c r="GT394" s="95">
        <f>IF(ISNA(VLOOKUP($B394,'[1]1718  Exp_Rev Access'!$F$7:$GK$318,$GT$2,FALSE)),"",VLOOKUP($B394,'[1]1718  Exp_Rev Access'!$F$7:$GK$318,$GT$2,FALSE))</f>
        <v>0</v>
      </c>
      <c r="GU394" s="56">
        <f t="shared" si="1018"/>
        <v>106310.26</v>
      </c>
      <c r="GV394" s="92">
        <f t="shared" si="1019"/>
        <v>2.7718553548947626E-3</v>
      </c>
      <c r="GW394" s="96">
        <f t="shared" si="1020"/>
        <v>32.279201812076053</v>
      </c>
    </row>
    <row r="395" spans="1:222" x14ac:dyDescent="0.3">
      <c r="A395" s="73"/>
      <c r="B395" s="88" t="s">
        <v>765</v>
      </c>
      <c r="C395" s="89" t="s">
        <v>766</v>
      </c>
      <c r="D395" s="75">
        <f>IF(ISNA(VLOOKUP($B395,'[1]1718 enrollment_Rev_Exp by size'!$A$7:H724,3,FALSE)),"",VLOOKUP($B395,'[1]1718 enrollment_Rev_Exp by size'!$A$7:$G$350,3,FALSE))</f>
        <v>1783.0499999999997</v>
      </c>
      <c r="E395" s="76">
        <f>IF(ISNA(VLOOKUP($B395,'[1]1718 enrollment_Rev_Exp by size'!$A$7:I727,5,FALSE)),"",VLOOKUP($B395,'[1]1718 enrollment_Rev_Exp by size'!$A$7:$G$350,5,FALSE))</f>
        <v>21363950.449999999</v>
      </c>
      <c r="F395" s="70">
        <f t="shared" si="1002"/>
        <v>21363950.449999999</v>
      </c>
      <c r="G395" s="70">
        <f t="shared" si="1003"/>
        <v>0</v>
      </c>
      <c r="H395" s="90">
        <f>IF(ISNA(VLOOKUP($B395,'[1]1718  Exp_Rev Access'!$F$7:$GK$318,3,FALSE)),"",VLOOKUP($B395,'[1]1718  Exp_Rev Access'!$F$7:$GK$318,3,FALSE))</f>
        <v>4175879.47</v>
      </c>
      <c r="I395" s="90">
        <f>IF(ISNA(VLOOKUP($B395,'[1]1718  Exp_Rev Access'!$F$7:$GK$318,4,FALSE)),"",VLOOKUP($B395,'[1]1718  Exp_Rev Access'!$F$7:$GK$318,4,FALSE))</f>
        <v>0</v>
      </c>
      <c r="J395" s="90">
        <f>IF(ISNA(VLOOKUP($B395,'[1]1718  Exp_Rev Access'!$F$7:$GK$318,5,FALSE)),"",VLOOKUP($B395,'[1]1718  Exp_Rev Access'!$F$7:$GK$318,5,FALSE))</f>
        <v>0</v>
      </c>
      <c r="K395" s="90">
        <f>IF(ISNA(VLOOKUP($B395,'[1]1718  Exp_Rev Access'!$F$7:$GK$318,6,FALSE)),"-",VLOOKUP($B395,'[1]1718  Exp_Rev Access'!$F$7:$GK$318,6,FALSE))</f>
        <v>297.25</v>
      </c>
      <c r="L395" s="90">
        <f>IF(ISNA(VLOOKUP($B395,'[1]1718  Exp_Rev Access'!$F$7:$GK$318,7,FALSE)),"",VLOOKUP($B395,'[1]1718  Exp_Rev Access'!$F$7:$GK$318,7,FALSE))</f>
        <v>0</v>
      </c>
      <c r="M395" s="90">
        <f>IF(ISNA(VLOOKUP($B395,'[1]1718  Exp_Rev Access'!$F$7:$GK$318,8,FALSE)),"",VLOOKUP($B395,'[1]1718  Exp_Rev Access'!$F$7:$GK$318,8,FALSE))</f>
        <v>0</v>
      </c>
      <c r="N395" s="56">
        <f t="shared" si="1004"/>
        <v>4176176.72</v>
      </c>
      <c r="O395" s="91">
        <f t="shared" si="1005"/>
        <v>0.19547773852845649</v>
      </c>
      <c r="P395" s="56">
        <f t="shared" si="1006"/>
        <v>2342.1534561565859</v>
      </c>
      <c r="Q395" s="90">
        <f>IF(ISNA(VLOOKUP($B395,'[1]1718  Exp_Rev Access'!$F$7:$GK$318,10,FALSE)),"",VLOOKUP($B395,'[1]1718  Exp_Rev Access'!$F$7:$GK$318,10,FALSE))</f>
        <v>672.55</v>
      </c>
      <c r="R395" s="90">
        <f>IF(ISNA(VLOOKUP($B395,'[1]1718  Exp_Rev Access'!$F$7:$GK$318,11,FALSE)),"",VLOOKUP($B395,'[1]1718  Exp_Rev Access'!$F$7:$GK$318,11,FALSE))</f>
        <v>0</v>
      </c>
      <c r="S395" s="90">
        <f>IF(ISNA(VLOOKUP($B395,'[1]1718  Exp_Rev Access'!$F$7:$GK$318,12,FALSE)),"",VLOOKUP($B395,'[1]1718  Exp_Rev Access'!$F$7:$GK$318,12,FALSE))</f>
        <v>0</v>
      </c>
      <c r="T395" s="90">
        <f>IF(ISNA(VLOOKUP($B395,'[1]1718  Exp_Rev Access'!$F$7:$GK$318,13,FALSE)),"",VLOOKUP($B395,'[1]1718  Exp_Rev Access'!$F$7:$GK$318,13,FALSE))</f>
        <v>0</v>
      </c>
      <c r="U395" s="90">
        <f>IF(ISNA(VLOOKUP($B395,'[1]1718  Exp_Rev Access'!$F$7:$GK$318,14,FALSE)),"",VLOOKUP($B395,'[1]1718  Exp_Rev Access'!$F$7:$GK$318,14,FALSE))</f>
        <v>0</v>
      </c>
      <c r="V395" s="90">
        <f>IF(ISNA(VLOOKUP($B395,'[1]1718  Exp_Rev Access'!$F$7:$GK$318,15,FALSE)),"",VLOOKUP($B395,'[1]1718  Exp_Rev Access'!$F$7:$GK$318,15,FALSE))</f>
        <v>1870</v>
      </c>
      <c r="W395" s="90">
        <f>IF(ISNA(VLOOKUP($B395,'[1]1718  Exp_Rev Access'!$F$7:$GK$318,16,FALSE)),"",VLOOKUP($B395,'[1]1718  Exp_Rev Access'!$F$7:$GK$318,16,FALSE))</f>
        <v>0</v>
      </c>
      <c r="X395" s="90">
        <f>IF(ISNA(VLOOKUP($B395,'[1]1718  Exp_Rev Access'!$F$7:$GK$318,17,FALSE)),"",VLOOKUP($B395,'[1]1718  Exp_Rev Access'!$F$7:$GK$318,17,FALSE))</f>
        <v>0</v>
      </c>
      <c r="Y395" s="90">
        <f>IF(ISNA(VLOOKUP($B395,'[1]1718  Exp_Rev Access'!$F$7:$GK$318,18,FALSE)),"",VLOOKUP($B395,'[1]1718  Exp_Rev Access'!$F$7:$GK$318,18,FALSE))</f>
        <v>7960.36</v>
      </c>
      <c r="Z395" s="90">
        <f>IF(ISNA(VLOOKUP($B395,'[1]1718  Exp_Rev Access'!$F$7:$GK$318,19,FALSE)),"",VLOOKUP($B395,'[1]1718  Exp_Rev Access'!$F$7:$GK$318,19,FALSE))</f>
        <v>5828</v>
      </c>
      <c r="AA395" s="90">
        <f>IF(ISNA(VLOOKUP($B395,'[1]1718  Exp_Rev Access'!$F$7:$GK$318,20,FALSE)),"",VLOOKUP($B395,'[1]1718  Exp_Rev Access'!$F$7:$GK$318,20,FALSE))</f>
        <v>0</v>
      </c>
      <c r="AB395" s="90">
        <f>IF(ISNA(VLOOKUP($B395,'[1]1718  Exp_Rev Access'!$F$7:$GK$318,21,FALSE)),"",VLOOKUP($B395,'[1]1718  Exp_Rev Access'!$F$7:$GK$318,21,FALSE))</f>
        <v>0</v>
      </c>
      <c r="AC395" s="90">
        <f>IF(ISNA(VLOOKUP($B395,'[1]1718  Exp_Rev Access'!$F$7:$GK$318,22,FALSE)),"",VLOOKUP($B395,'[1]1718  Exp_Rev Access'!$F$7:$GK$318,22,FALSE))</f>
        <v>0</v>
      </c>
      <c r="AD395" s="90">
        <f>IF(ISNA(VLOOKUP($B395,'[1]1718  Exp_Rev Access'!$F$7:$GK$318,23,FALSE)),"",VLOOKUP($B395,'[1]1718  Exp_Rev Access'!$F$7:$GK$318,23,FALSE))</f>
        <v>142517.38</v>
      </c>
      <c r="AE395" s="90">
        <f>IF(ISNA(VLOOKUP($B395,'[1]1718  Exp_Rev Access'!$F$7:$GK$318,24,FALSE)),"",VLOOKUP($B395,'[1]1718  Exp_Rev Access'!$F$7:$GK$318,24,FALSE))</f>
        <v>27097.41</v>
      </c>
      <c r="AF395" s="90">
        <f>IF(ISNA(VLOOKUP($B395,'[1]1718  Exp_Rev Access'!$F$7:$GK$318,25,FALSE)),"",VLOOKUP($B395,'[1]1718  Exp_Rev Access'!$F$7:$GK$318,25,FALSE))</f>
        <v>0</v>
      </c>
      <c r="AG395" s="90">
        <f>IF(ISNA(VLOOKUP($B395,'[1]1718  Exp_Rev Access'!$F$7:$GK$318,26,FALSE)),"",VLOOKUP($B395,'[1]1718  Exp_Rev Access'!$F$7:$GK$318,26,FALSE))</f>
        <v>21318.17</v>
      </c>
      <c r="AH395" s="90">
        <f>IF(ISNA(VLOOKUP($B395,'[1]1718  Exp_Rev Access'!$F$7:$GK$318,27,FALSE)),"",VLOOKUP($B395,'[1]1718  Exp_Rev Access'!$F$7:$GK$318,27,FALSE))</f>
        <v>2233.5</v>
      </c>
      <c r="AI395" s="90">
        <f>IF(ISNA(VLOOKUP($B395,'[1]1718  Exp_Rev Access'!$F$7:$GK$318,28,FALSE)),"",VLOOKUP($B395,'[1]1718  Exp_Rev Access'!$F$7:$GK$318,28,FALSE))</f>
        <v>24624.84</v>
      </c>
      <c r="AJ395" s="90">
        <f>IF(ISNA(VLOOKUP($B395,'[1]1718  Exp_Rev Access'!$F$7:$GK$318,29,FALSE)),"",VLOOKUP($B395,'[1]1718  Exp_Rev Access'!$F$7:$GK$318,29,FALSE))</f>
        <v>5669.16</v>
      </c>
      <c r="AK395" s="90">
        <f>IF(ISNA(VLOOKUP($B395,'[1]1718  Exp_Rev Access'!$F$7:$GK$318,30,FALSE)),"",VLOOKUP($B395,'[1]1718  Exp_Rev Access'!$F$7:$GK$318,30,FALSE))</f>
        <v>55892.74</v>
      </c>
      <c r="AL395" s="90">
        <f>IF(ISNA(VLOOKUP($B395,'[1]1718  Exp_Rev Access'!$F$7:$GK$318,31,FALSE)),"",VLOOKUP($B395,'[1]1718  Exp_Rev Access'!$F$7:$GK$318,31,FALSE))</f>
        <v>8000.73</v>
      </c>
      <c r="AM395" s="56">
        <f t="shared" si="1007"/>
        <v>303684.83999999997</v>
      </c>
      <c r="AN395" s="92">
        <f t="shared" si="1008"/>
        <v>1.4214826078666551E-2</v>
      </c>
      <c r="AO395" s="71">
        <f t="shared" si="1009"/>
        <v>170.31762429544881</v>
      </c>
      <c r="AP395" s="90">
        <f>IF(ISNA(VLOOKUP($B395,'[1]1718  Exp_Rev Access'!$F$7:$GK$318,33,FALSE)),"",VLOOKUP($B395,'[1]1718  Exp_Rev Access'!$F$7:$GK$318,33,FALSE))</f>
        <v>11788637.529999999</v>
      </c>
      <c r="AQ395" s="90">
        <f>IF(ISNA(VLOOKUP($B395,'[1]1718  Exp_Rev Access'!$F$7:$GK$318,34,FALSE)),"",VLOOKUP($B395,'[1]1718  Exp_Rev Access'!$F$7:$GK$318,34,FALSE))</f>
        <v>280840.40000000002</v>
      </c>
      <c r="AR395" s="90">
        <f>IF(ISNA(VLOOKUP($B395,'[1]1718  Exp_Rev Access'!$F$7:$GK$318,35,FALSE)),"",VLOOKUP($B395,'[1]1718  Exp_Rev Access'!$F$7:$GK$318,35,FALSE))</f>
        <v>626619.52</v>
      </c>
      <c r="AS395" s="90">
        <f>IF(ISNA(VLOOKUP($B395,'[1]1718  Exp_Rev Access'!$F$7:$GK$318,36,FALSE)),"",VLOOKUP($B395,'[1]1718  Exp_Rev Access'!$F$7:$GK$318,36,FALSE))</f>
        <v>0</v>
      </c>
      <c r="AT395" s="90">
        <f>IF(ISNA(VLOOKUP($B395,'[1]1718  Exp_Rev Access'!$F$7:$GK$318,37,FALSE)),"",VLOOKUP($B395,'[1]1718  Exp_Rev Access'!$F$7:$GK$318,37,FALSE))</f>
        <v>0</v>
      </c>
      <c r="AU395" s="56">
        <f t="shared" si="1010"/>
        <v>12696097.449999999</v>
      </c>
      <c r="AV395" s="93">
        <f t="shared" si="1011"/>
        <v>0.59427667554808428</v>
      </c>
      <c r="AW395" s="56">
        <f t="shared" si="1012"/>
        <v>7120.4382658927125</v>
      </c>
      <c r="AX395" s="90">
        <f>IF(ISNA(VLOOKUP($B395,'[1]1718  Exp_Rev Access'!$F$7:$GK$318,39,FALSE)),"",VLOOKUP($B395,'[1]1718  Exp_Rev Access'!$F$7:$GK$318,39,FALSE))</f>
        <v>0</v>
      </c>
      <c r="AY395" s="90">
        <f>IF(ISNA(VLOOKUP($B395,'[1]1718  Exp_Rev Access'!$F$7:$GK$318,40,FALSE)),"",VLOOKUP($B395,'[1]1718  Exp_Rev Access'!$F$7:$GK$318,40,FALSE))</f>
        <v>1339085.73</v>
      </c>
      <c r="AZ395" s="90">
        <f>IF(ISNA(VLOOKUP($B395,'[1]1718  Exp_Rev Access'!$F$7:$GK$318,41,FALSE)),"",VLOOKUP($B395,'[1]1718  Exp_Rev Access'!$F$7:$GK$318,41,FALSE))</f>
        <v>91015.17</v>
      </c>
      <c r="BA395" s="90">
        <f>IF(ISNA(VLOOKUP($B395,'[1]1718  Exp_Rev Access'!$F$7:$GK$318,42,FALSE)),"",VLOOKUP($B395,'[1]1718  Exp_Rev Access'!$F$7:$GK$318,42,FALSE))</f>
        <v>0</v>
      </c>
      <c r="BB395" s="90">
        <f>IF(ISNA(VLOOKUP($B395,'[1]1718  Exp_Rev Access'!$F$7:$GK$318,43,FALSE)),"",VLOOKUP($B395,'[1]1718  Exp_Rev Access'!$F$7:$GK$318,43,FALSE))</f>
        <v>0</v>
      </c>
      <c r="BC395" s="90">
        <f>IF(ISNA(VLOOKUP($B395,'[1]1718  Exp_Rev Access'!$F$7:$GK$318,44,FALSE)),"",VLOOKUP($B395,'[1]1718  Exp_Rev Access'!$F$7:$GK$318,44,FALSE))</f>
        <v>381565.77</v>
      </c>
      <c r="BD395" s="90">
        <f>IF(ISNA(VLOOKUP($B395,'[1]1718  Exp_Rev Access'!$F$7:$GK$318,45,FALSE)),"",VLOOKUP($B395,'[1]1718  Exp_Rev Access'!$F$7:$GK$318,45,FALSE))</f>
        <v>0</v>
      </c>
      <c r="BE395" s="90">
        <f>IF(ISNA(VLOOKUP($B395,'[1]1718  Exp_Rev Access'!$F$7:$GK$318,46,FALSE)),"",VLOOKUP($B395,'[1]1718  Exp_Rev Access'!$F$7:$GK$318,46,FALSE))</f>
        <v>57676.32</v>
      </c>
      <c r="BF395" s="90">
        <f>IF(ISNA(VLOOKUP($B395,'[1]1718  Exp_Rev Access'!$F$7:$GK$318,47,FALSE)),"",VLOOKUP($B395,'[1]1718  Exp_Rev Access'!$F$7:$GK$318,47,FALSE))</f>
        <v>0</v>
      </c>
      <c r="BG395" s="90">
        <f>IF(ISNA(VLOOKUP($B395,'[1]1718  Exp_Rev Access'!$F$7:$GK$318,48,FALSE)),"",VLOOKUP($B395,'[1]1718  Exp_Rev Access'!$F$7:$GK$318,48,FALSE))</f>
        <v>190437.38</v>
      </c>
      <c r="BH395" s="90">
        <f>IF(ISNA(VLOOKUP($B395,'[1]1718  Exp_Rev Access'!$F$7:$GK$318,49,FALSE)),"",VLOOKUP($B395,'[1]1718  Exp_Rev Access'!$F$7:$GK$318,49,FALSE))</f>
        <v>39439.69</v>
      </c>
      <c r="BI395" s="90">
        <f>IF(ISNA(VLOOKUP($B395,'[1]1718  Exp_Rev Access'!$F$7:$GK$318,50,FALSE)),"",VLOOKUP($B395,'[1]1718  Exp_Rev Access'!$F$7:$GK$318,50,FALSE))</f>
        <v>0</v>
      </c>
      <c r="BJ395" s="90">
        <f>IF(ISNA(VLOOKUP($B395,'[1]1718  Exp_Rev Access'!$F$7:$GK$318,51,FALSE)),"",VLOOKUP($B395,'[1]1718  Exp_Rev Access'!$F$7:$GK$318,51,FALSE))</f>
        <v>9794.77</v>
      </c>
      <c r="BK395" s="90">
        <f>IF(ISNA(VLOOKUP($B395,'[1]1718  Exp_Rev Access'!$F$7:$GK$318,52,FALSE)),"",VLOOKUP($B395,'[1]1718  Exp_Rev Access'!$F$7:$GK$318,52,FALSE))</f>
        <v>900201.78</v>
      </c>
      <c r="BL395" s="90">
        <f>IF(ISNA(VLOOKUP($B395,'[1]1718  Exp_Rev Access'!$F$7:$GK$318,53,FALSE)),"",VLOOKUP($B395,'[1]1718  Exp_Rev Access'!$F$7:$GK$318,53,FALSE))</f>
        <v>0</v>
      </c>
      <c r="BM395" s="90">
        <f>IF(ISNA(VLOOKUP($B395,'[1]1718  Exp_Rev Access'!$F$7:$GK$318,54,FALSE)),"",VLOOKUP($B395,'[1]1718  Exp_Rev Access'!$F$7:$GK$318,54,FALSE))</f>
        <v>0</v>
      </c>
      <c r="BN395" s="90">
        <f>IF(ISNA(VLOOKUP($B395,'[1]1718  Exp_Rev Access'!$F$7:$GK$318,55,FALSE)),"",VLOOKUP($B395,'[1]1718  Exp_Rev Access'!$F$7:$GK$318,55,FALSE))</f>
        <v>0</v>
      </c>
      <c r="BO395" s="90">
        <f>IF(ISNA(VLOOKUP($B395,'[1]1718  Exp_Rev Access'!$F$7:$GK$318,56,FALSE)),"",VLOOKUP($B395,'[1]1718  Exp_Rev Access'!$F$7:$GK$318,56,FALSE))</f>
        <v>0</v>
      </c>
      <c r="BP395" s="90">
        <f>IF(ISNA(VLOOKUP($B395,'[1]1718  Exp_Rev Access'!$F$7:$GK$318,57,FALSE)),"",VLOOKUP($B395,'[1]1718  Exp_Rev Access'!$F$7:$GK$318,57,FALSE))</f>
        <v>0</v>
      </c>
      <c r="BQ395" s="90">
        <f>IF(ISNA(VLOOKUP($B395,'[1]1718  Exp_Rev Access'!$F$7:$GK$318,58,FALSE)),"",VLOOKUP($B395,'[1]1718  Exp_Rev Access'!$F$7:$GK$318,58,FALSE))</f>
        <v>0</v>
      </c>
      <c r="BR395" s="90">
        <f>IF(ISNA(VLOOKUP($B395,'[1]1718  Exp_Rev Access'!$F$7:$GK$318,59,FALSE)),"",VLOOKUP($B395,'[1]1718  Exp_Rev Access'!$F$7:$GK$318,59,FALSE))</f>
        <v>0</v>
      </c>
      <c r="BS395" s="90">
        <f>IF(ISNA(VLOOKUP($B395,'[1]1718  Exp_Rev Access'!$F$7:$GK$318,60,FALSE)),"",VLOOKUP($B395,'[1]1718  Exp_Rev Access'!$F$7:$GK$318,60,FALSE))</f>
        <v>0</v>
      </c>
      <c r="BT395" s="90">
        <f>IF(ISNA(VLOOKUP($B395,'[1]1718  Exp_Rev Access'!$F$7:$GK$318,61,FALSE)),"",VLOOKUP($B395,'[1]1718  Exp_Rev Access'!$F$7:$GK$318,61,FALSE))</f>
        <v>0</v>
      </c>
      <c r="BU395" s="90">
        <f>IF(ISNA(VLOOKUP($B395,'[1]1718  Exp_Rev Access'!$F$7:$GK$318,62,FALSE)),"",VLOOKUP($B395,'[1]1718  Exp_Rev Access'!$F$7:$GK$318,62,FALSE))</f>
        <v>0</v>
      </c>
      <c r="BV395" s="56">
        <f t="shared" ref="BV395:BV433" si="1022">SUM(AX395:BU395)</f>
        <v>3009216.6100000003</v>
      </c>
      <c r="BW395" s="92">
        <f t="shared" si="1013"/>
        <v>0.14085487686571566</v>
      </c>
      <c r="BX395" s="71">
        <f t="shared" si="1014"/>
        <v>1687.6793191441636</v>
      </c>
      <c r="BY395" s="90">
        <f>IF(ISNA(VLOOKUP($B395,'[1]1718  Exp_Rev Access'!$F$7:$GK$318,64,FALSE)),"",VLOOKUP($B395,'[1]1718  Exp_Rev Access'!$F$7:$GK$318,64,FALSE))</f>
        <v>0</v>
      </c>
      <c r="BZ395" s="90">
        <f>IF(ISNA(VLOOKUP($B395,'[1]1718  Exp_Rev Access'!$F$7:$GK$318,65,FALSE)),"",VLOOKUP($B395,'[1]1718  Exp_Rev Access'!$F$7:$GK$318,65,FALSE))</f>
        <v>0</v>
      </c>
      <c r="CA395" s="90">
        <f>IF(ISNA(VLOOKUP($B395,'[1]1718  Exp_Rev Access'!$F$7:$GK$318,66,FALSE)),"",VLOOKUP($B395,'[1]1718  Exp_Rev Access'!$F$7:$GK$318,66,FALSE))</f>
        <v>0</v>
      </c>
      <c r="CB395" s="90">
        <f>IF(ISNA(VLOOKUP($B395,'[1]1718  Exp_Rev Access'!$F$7:$GK$318,67,FALSE)),"",VLOOKUP($B395,'[1]1718  Exp_Rev Access'!$F$7:$GK$318,67,FALSE))</f>
        <v>0</v>
      </c>
      <c r="CC395" s="90">
        <f>IF(ISNA(VLOOKUP($B395,'[1]1718  Exp_Rev Access'!$F$7:$GK$318,68,FALSE)),"",VLOOKUP($B395,'[1]1718  Exp_Rev Access'!$F$7:$GK$318,68,FALSE))</f>
        <v>24074.34</v>
      </c>
      <c r="CD395" s="90">
        <f>IF(ISNA(VLOOKUP($B395,'[1]1718  Exp_Rev Access'!$F$7:$GK$318,69,FALSE)),"",VLOOKUP($B395,'[1]1718  Exp_Rev Access'!$F$7:$GK$318,69,FALSE))</f>
        <v>0</v>
      </c>
      <c r="CE395" s="56">
        <f t="shared" si="1021"/>
        <v>24074.34</v>
      </c>
      <c r="CF395" s="92">
        <f t="shared" ref="CF395:CF399" si="1023">CE395/E395</f>
        <v>1.1268674328909053E-3</v>
      </c>
      <c r="CG395" s="78">
        <f t="shared" ref="CG395:CG399" si="1024">CE395/D395</f>
        <v>13.501775048372174</v>
      </c>
      <c r="CH395" s="90">
        <f>IF(ISNA(VLOOKUP($B395,'[1]1718  Exp_Rev Access'!$F$7:$GK$318,$CH$2,FALSE)),"",VLOOKUP($B395,'[1]1718  Exp_Rev Access'!$F$7:$GK$318,$CH$2,FALSE))</f>
        <v>0</v>
      </c>
      <c r="CI395" s="90">
        <f>IF(ISNA(VLOOKUP($B395,'[1]1718  Exp_Rev Access'!$F$7:$GK$318,$CI$2,FALSE)),"",VLOOKUP($B395,'[1]1718  Exp_Rev Access'!$F$7:$GK$318,$CI$2,FALSE))</f>
        <v>0</v>
      </c>
      <c r="CJ395" s="90">
        <f>IF(ISNA(VLOOKUP($B395,'[1]1718  Exp_Rev Access'!$F$7:$GK$318,$CJ$2,FALSE)),"",VLOOKUP($B395,'[1]1718  Exp_Rev Access'!$F$7:$GK$318,$CJ$2,FALSE))</f>
        <v>0</v>
      </c>
      <c r="CK395" s="90">
        <f>IF(ISNA(VLOOKUP($B395,'[1]1718  Exp_Rev Access'!$F$7:$GK$318,$CK$2,FALSE)),"",VLOOKUP($B395,'[1]1718  Exp_Rev Access'!$F$7:$GK$318,$CK$2,FALSE))</f>
        <v>0</v>
      </c>
      <c r="CL395" s="90">
        <f>IF(ISNA(VLOOKUP($B395,'[1]1718  Exp_Rev Access'!$F$7:$GK$318,$CL$2,FALSE)),"",VLOOKUP($B395,'[1]1718  Exp_Rev Access'!$F$7:$GK$318,$CL$2,FALSE))</f>
        <v>0</v>
      </c>
      <c r="CM395" s="90">
        <f>IF(ISNA(VLOOKUP($B395,'[1]1718  Exp_Rev Access'!$F$7:$GK$318,$CM$2,FALSE)),"",VLOOKUP($B395,'[1]1718  Exp_Rev Access'!$F$7:$GK$318,$CM$2,FALSE))</f>
        <v>0</v>
      </c>
      <c r="CN395" s="90">
        <f>IF(ISNA(VLOOKUP($B395,'[1]1718  Exp_Rev Access'!$F$7:$GK$318,$CN$2,FALSE)),"",VLOOKUP($B395,'[1]1718  Exp_Rev Access'!$F$7:$GK$318,$CN$2,FALSE))</f>
        <v>0</v>
      </c>
      <c r="CO395" s="90">
        <f>IF(ISNA(VLOOKUP($B395,'[1]1718  Exp_Rev Access'!$F$7:$GK$318,$CO$2,FALSE)),"",VLOOKUP($B395,'[1]1718  Exp_Rev Access'!$F$7:$GK$318,$CO$2,FALSE))</f>
        <v>0</v>
      </c>
      <c r="CP395" s="90">
        <f>IF(ISNA(VLOOKUP($B395,'[1]1718  Exp_Rev Access'!$F$7:$GK$318,$CP$2,FALSE)),"",VLOOKUP($B395,'[1]1718  Exp_Rev Access'!$F$7:$GK$318,$CP$2,FALSE))</f>
        <v>0</v>
      </c>
      <c r="CQ395" s="90">
        <f>IF(ISNA(VLOOKUP($B395,'[1]1718  Exp_Rev Access'!$F$7:$GK$318,$CQ$2,FALSE)),"",VLOOKUP($B395,'[1]1718  Exp_Rev Access'!$F$7:$GK$318,$CQ$2,FALSE))</f>
        <v>303280</v>
      </c>
      <c r="CR395" s="90">
        <f>IF(ISNA(VLOOKUP($B395,'[1]1718  Exp_Rev Access'!$F$7:$GK$318,$CR$2,FALSE)),"",VLOOKUP($B395,'[1]1718  Exp_Rev Access'!$F$7:$GK$318,$CR$2,FALSE))</f>
        <v>0</v>
      </c>
      <c r="CS395" s="90">
        <f>IF(ISNA(VLOOKUP($B395,'[1]1718  Exp_Rev Access'!$F$7:$GK$318,$CS$2,FALSE)),"",VLOOKUP($B395,'[1]1718  Exp_Rev Access'!$F$7:$GK$318,$CS$2,FALSE))</f>
        <v>8458</v>
      </c>
      <c r="CT395" s="90">
        <f>IF(ISNA(VLOOKUP($B395,'[1]1718  Exp_Rev Access'!$F$7:$GK$318,$CT$2,FALSE)),"",VLOOKUP($B395,'[1]1718  Exp_Rev Access'!$F$7:$GK$318,$CT$2,FALSE))</f>
        <v>0</v>
      </c>
      <c r="CU395" s="90">
        <f>IF(ISNA(VLOOKUP($B395,'[1]1718  Exp_Rev Access'!$F$7:$GK$318,$CU$2,FALSE)),"",VLOOKUP($B395,'[1]1718  Exp_Rev Access'!$F$7:$GK$318,$CU$2,FALSE))</f>
        <v>289911.12</v>
      </c>
      <c r="CV395" s="90">
        <f>IF(ISNA(VLOOKUP($B395,'[1]1718  Exp_Rev Access'!$F$7:$GK$318,$CV$2,FALSE)),"",VLOOKUP($B395,'[1]1718  Exp_Rev Access'!$F$7:$GK$318,$CV$2,FALSE))</f>
        <v>56848.04</v>
      </c>
      <c r="CW395" s="90">
        <f>IF(ISNA(VLOOKUP($B395,'[1]1718  Exp_Rev Access'!$F$7:$GK$318,$CW$2,FALSE)),"",VLOOKUP($B395,'[1]1718  Exp_Rev Access'!$F$7:$GK$318,$CW$2,FALSE))</f>
        <v>0</v>
      </c>
      <c r="CX395" s="90">
        <f>IF(ISNA(VLOOKUP($B395,'[1]1718  Exp_Rev Access'!$F$7:$GK$318,$CX$2,FALSE)),"",VLOOKUP($B395,'[1]1718  Exp_Rev Access'!$F$7:$GK$318,$CX$2,FALSE))</f>
        <v>0</v>
      </c>
      <c r="CY395" s="90">
        <f>IF(ISNA(VLOOKUP($B395,'[1]1718  Exp_Rev Access'!$F$7:$GK$318,$CY$2,FALSE)),"",VLOOKUP($B395,'[1]1718  Exp_Rev Access'!$F$7:$GK$318,$CY$2,FALSE))</f>
        <v>0</v>
      </c>
      <c r="CZ395" s="90">
        <f>IF(ISNA(VLOOKUP($B395,'[1]1718  Exp_Rev Access'!$F$7:$GK$318,$CZ$2,FALSE)),"",VLOOKUP($B395,'[1]1718  Exp_Rev Access'!$F$7:$GK$318,$CZ$2,FALSE))</f>
        <v>0</v>
      </c>
      <c r="DA395" s="90">
        <f>IF(ISNA(VLOOKUP($B395,'[1]1718  Exp_Rev Access'!$F$7:$GK$318,$DA$2,FALSE)),"",VLOOKUP($B395,'[1]1718  Exp_Rev Access'!$F$7:$GK$318,$DA$2,FALSE))</f>
        <v>0</v>
      </c>
      <c r="DB395" s="90">
        <f>IF(ISNA(VLOOKUP($B395,'[1]1718  Exp_Rev Access'!$F$7:$GK$318,$DB$2,FALSE)),"",VLOOKUP($B395,'[1]1718  Exp_Rev Access'!$F$7:$GK$318,$DB$2,FALSE))</f>
        <v>28984.5</v>
      </c>
      <c r="DC395" s="90">
        <f>IF(ISNA(VLOOKUP($B395,'[1]1718  Exp_Rev Access'!$F$7:$GK$318,$DC$2,FALSE)),"",VLOOKUP($B395,'[1]1718  Exp_Rev Access'!$F$7:$GK$318,$DC$2,FALSE))</f>
        <v>0</v>
      </c>
      <c r="DD395" s="90">
        <f>IF(ISNA(VLOOKUP($B395,'[1]1718  Exp_Rev Access'!$F$7:$GK$318,$DD$2,FALSE)),"",VLOOKUP($B395,'[1]1718  Exp_Rev Access'!$F$7:$GK$318,$DD$2,FALSE))</f>
        <v>0</v>
      </c>
      <c r="DE395" s="90">
        <f>IF(ISNA(VLOOKUP($B395,'[1]1718  Exp_Rev Access'!$F$7:$GK$318,$DE$2,FALSE)),"",VLOOKUP($B395,'[1]1718  Exp_Rev Access'!$F$7:$GK$318,$DE$2,FALSE))</f>
        <v>0</v>
      </c>
      <c r="DF395" s="90">
        <f>IF(ISNA(VLOOKUP($B395,'[1]1718  Exp_Rev Access'!$F$7:$GK$318,$DF$2,FALSE)),"",VLOOKUP($B395,'[1]1718  Exp_Rev Access'!$F$7:$GK$318,$DF$2,FALSE))</f>
        <v>0</v>
      </c>
      <c r="DG395" s="90">
        <f>IF(ISNA(VLOOKUP($B395,'[1]1718  Exp_Rev Access'!$F$7:$GK$318,$DG$2,FALSE)),"",VLOOKUP($B395,'[1]1718  Exp_Rev Access'!$F$7:$GK$318,$DG$2,FALSE))</f>
        <v>0</v>
      </c>
      <c r="DH395" s="90">
        <f>IF(ISNA(VLOOKUP($B395,'[1]1718  Exp_Rev Access'!$F$7:$GK$318,$DH$2,FALSE)),"",VLOOKUP($B395,'[1]1718  Exp_Rev Access'!$F$7:$GK$318,$DH$2,FALSE))</f>
        <v>0</v>
      </c>
      <c r="DI395" s="90">
        <f>IF(ISNA(VLOOKUP($B395,'[1]1718  Exp_Rev Access'!$F$7:$GK$318,$DI$2,FALSE)),"",VLOOKUP($B395,'[1]1718  Exp_Rev Access'!$F$7:$GK$318,$DI$2,FALSE))</f>
        <v>333276.19</v>
      </c>
      <c r="DJ395" s="90">
        <f>IF(ISNA(VLOOKUP($B395,'[1]1718  Exp_Rev Access'!$F$7:$GK$318,$DJ$2,FALSE)),"",VLOOKUP($B395,'[1]1718  Exp_Rev Access'!$F$7:$GK$318,$DJ$2,FALSE))</f>
        <v>0</v>
      </c>
      <c r="DK395" s="90">
        <f>IF(ISNA(VLOOKUP($B395,'[1]1718  Exp_Rev Access'!$F$7:$GK$318,$DK$2,FALSE)),"",VLOOKUP($B395,'[1]1718  Exp_Rev Access'!$F$7:$GK$318,$DK$2,FALSE))</f>
        <v>0</v>
      </c>
      <c r="DL395" s="90">
        <f>IF(ISNA(VLOOKUP($B395,'[1]1718  Exp_Rev Access'!$F$7:$GK$318,$DL$2,FALSE)),"",VLOOKUP($B395,'[1]1718  Exp_Rev Access'!$F$7:$GK$318,$DL$2,FALSE))</f>
        <v>0</v>
      </c>
      <c r="DM395" s="90">
        <f>IF(ISNA(VLOOKUP($B395,'[1]1718  Exp_Rev Access'!$F$7:$GK$318,$DM$2,FALSE)),"",VLOOKUP($B395,'[1]1718  Exp_Rev Access'!$F$7:$GK$318,$DM$2,FALSE))</f>
        <v>0</v>
      </c>
      <c r="DN395" s="90">
        <f>IF(ISNA(VLOOKUP($B395,'[1]1718  Exp_Rev Access'!$F$7:$GK$318,$DN$2,FALSE)),"",VLOOKUP($B395,'[1]1718  Exp_Rev Access'!$F$7:$GK$318,$DN$2,FALSE))</f>
        <v>0</v>
      </c>
      <c r="DO395" s="90">
        <f>IF(ISNA(VLOOKUP($B395,'[1]1718  Exp_Rev Access'!$F$7:$GK$318,$DO$2,FALSE)),"",VLOOKUP($B395,'[1]1718  Exp_Rev Access'!$F$7:$GK$318,$DO$2,FALSE))</f>
        <v>0</v>
      </c>
      <c r="DP395" s="90">
        <f>IF(ISNA(VLOOKUP($B395,'[1]1718  Exp_Rev Access'!$F$7:$GK$318,$DP$2,FALSE)),"",VLOOKUP($B395,'[1]1718  Exp_Rev Access'!$F$7:$GK$318,$DP$2,FALSE))</f>
        <v>0</v>
      </c>
      <c r="DQ395" s="90">
        <f>IF(ISNA(VLOOKUP($B395,'[1]1718  Exp_Rev Access'!$F$7:$GK$318,$DQ$2,FALSE)),"",VLOOKUP($B395,'[1]1718  Exp_Rev Access'!$F$7:$GK$318,$DQ$2,FALSE))</f>
        <v>0</v>
      </c>
      <c r="DR395" s="90">
        <f>IF(ISNA(VLOOKUP($B395,'[1]1718  Exp_Rev Access'!$F$7:$GK$318,$DR$2,FALSE)),"",VLOOKUP($B395,'[1]1718  Exp_Rev Access'!$F$7:$GK$318,$DR$2,FALSE))</f>
        <v>0</v>
      </c>
      <c r="DS395" s="90">
        <f>IF(ISNA(VLOOKUP($B395,'[1]1718  Exp_Rev Access'!$F$7:$GK$318,$DS$2,FALSE)),"",VLOOKUP($B395,'[1]1718  Exp_Rev Access'!$F$7:$GK$318,$DS$2,FALSE))</f>
        <v>0</v>
      </c>
      <c r="DT395" s="90">
        <f>IF(ISNA(VLOOKUP($B395,'[1]1718  Exp_Rev Access'!$F$7:$GK$318,$DT$2,FALSE)),"",VLOOKUP($B395,'[1]1718  Exp_Rev Access'!$F$7:$GK$318,$DT$2,FALSE))</f>
        <v>0</v>
      </c>
      <c r="DU395" s="90">
        <f>IF(ISNA(VLOOKUP($B395,'[1]1718  Exp_Rev Access'!$F$7:$GK$318,$DU$2,FALSE)),"",VLOOKUP($B395,'[1]1718  Exp_Rev Access'!$F$7:$GK$318,$DU$2,FALSE))</f>
        <v>0</v>
      </c>
      <c r="DV395" s="90">
        <f>IF(ISNA(VLOOKUP($B395,'[1]1718  Exp_Rev Access'!$F$7:$GK$318,$DV$2,FALSE)),"",VLOOKUP($B395,'[1]1718  Exp_Rev Access'!$F$7:$GK$318,$DV$2,FALSE))</f>
        <v>0</v>
      </c>
      <c r="DW395" s="90">
        <f>IF(ISNA(VLOOKUP($B395,'[1]1718  Exp_Rev Access'!$F$7:$GK$318,$DW$2,FALSE)),"",VLOOKUP($B395,'[1]1718  Exp_Rev Access'!$F$7:$GK$318,$DW$2,FALSE))</f>
        <v>0</v>
      </c>
      <c r="DX395" s="90">
        <f>IF(ISNA(VLOOKUP($B395,'[1]1718  Exp_Rev Access'!$F$7:$GK$318,$DX$2,FALSE)),"",VLOOKUP($B395,'[1]1718  Exp_Rev Access'!$F$7:$GK$318,$DX$2,FALSE))</f>
        <v>0</v>
      </c>
      <c r="DY395" s="90">
        <f>IF(ISNA(VLOOKUP($B395,'[1]1718  Exp_Rev Access'!$F$7:$GK$318,$DY$2,FALSE)),"",VLOOKUP($B395,'[1]1718  Exp_Rev Access'!$F$7:$GK$318,$DY$2,FALSE))</f>
        <v>0</v>
      </c>
      <c r="DZ395" s="90">
        <f>IF(ISNA(VLOOKUP($B395,'[1]1718  Exp_Rev Access'!$F$7:$GK$318,$DZ$2,FALSE)),"",VLOOKUP($B395,'[1]1718  Exp_Rev Access'!$F$7:$GK$318,$DZ$2,FALSE))</f>
        <v>0</v>
      </c>
      <c r="EA395" s="90">
        <f>IF(ISNA(VLOOKUP($B395,'[1]1718  Exp_Rev Access'!$F$7:$GK$318,$EA$2,FALSE)),"",VLOOKUP($B395,'[1]1718  Exp_Rev Access'!$F$7:$GK$318,$EA$2,FALSE))</f>
        <v>0</v>
      </c>
      <c r="EB395" s="90">
        <f>IF(ISNA(VLOOKUP($B395,'[1]1718  Exp_Rev Access'!$F$7:$GK$318,$EB$2,FALSE)),"",VLOOKUP($B395,'[1]1718  Exp_Rev Access'!$F$7:$GK$318,$EB$2,FALSE))</f>
        <v>0</v>
      </c>
      <c r="EC395" s="90">
        <f>IF(ISNA(VLOOKUP($B395,'[1]1718  Exp_Rev Access'!$F$7:$GK$318,$EC$2,FALSE)),"",VLOOKUP($B395,'[1]1718  Exp_Rev Access'!$F$7:$GK$318,$EC$2,FALSE))</f>
        <v>0</v>
      </c>
      <c r="ED395" s="90">
        <f>IF(ISNA(VLOOKUP($B395,'[1]1718  Exp_Rev Access'!$F$7:$GK$318,$ED$2,FALSE)),"",VLOOKUP($B395,'[1]1718  Exp_Rev Access'!$F$7:$GK$318,$ED$2,FALSE))</f>
        <v>0</v>
      </c>
      <c r="EE395" s="90">
        <f>IF(ISNA(VLOOKUP($B395,'[1]1718  Exp_Rev Access'!$F$7:$GK$318,$EE$2,FALSE)),"",VLOOKUP($B395,'[1]1718  Exp_Rev Access'!$F$7:$GK$318,$EE$2,FALSE))</f>
        <v>0</v>
      </c>
      <c r="EF395" s="90">
        <f>IF(ISNA(VLOOKUP($B395,'[1]1718  Exp_Rev Access'!$F$7:$GK$318,$EF$2,FALSE)),"",VLOOKUP($B395,'[1]1718  Exp_Rev Access'!$F$7:$GK$318,$EF$2,FALSE))</f>
        <v>0</v>
      </c>
      <c r="EG395" s="90">
        <f>IF(ISNA(VLOOKUP($B395,'[1]1718  Exp_Rev Access'!$F$7:$GK$318,$EG$2,FALSE)),"",VLOOKUP($B395,'[1]1718  Exp_Rev Access'!$F$7:$GK$318,$EG$2,FALSE))</f>
        <v>0</v>
      </c>
      <c r="EH395" s="90">
        <f>IF(ISNA(VLOOKUP($B395,'[1]1718  Exp_Rev Access'!$F$7:$GK$318,$EH$2,FALSE)),"",VLOOKUP($B395,'[1]1718  Exp_Rev Access'!$F$7:$GK$318,$EH$2,FALSE))</f>
        <v>0</v>
      </c>
      <c r="EI395" s="90">
        <f>IF(ISNA(VLOOKUP($B395,'[1]1718  Exp_Rev Access'!$F$7:$GK$318,$EI$2,FALSE)),"",VLOOKUP($B395,'[1]1718  Exp_Rev Access'!$F$7:$GK$318,$EI$2,FALSE))</f>
        <v>0</v>
      </c>
      <c r="EJ395" s="90">
        <f>IF(ISNA(VLOOKUP($B395,'[1]1718  Exp_Rev Access'!$F$7:$GK$318,$EJ$2,FALSE)),"",VLOOKUP($B395,'[1]1718  Exp_Rev Access'!$F$7:$GK$318,$EJ$2,FALSE))</f>
        <v>0</v>
      </c>
      <c r="EK395" s="90">
        <f>IF(ISNA(VLOOKUP($B395,'[1]1718  Exp_Rev Access'!$F$7:$GK$318,$EK$2,FALSE)),"",VLOOKUP($B395,'[1]1718  Exp_Rev Access'!$F$7:$GK$318,$EK$2,FALSE))</f>
        <v>0</v>
      </c>
      <c r="EL395" s="90">
        <f>IF(ISNA(VLOOKUP($B395,'[1]1718  Exp_Rev Access'!$F$7:$GK$318,$EL$2,FALSE)),"",VLOOKUP($B395,'[1]1718  Exp_Rev Access'!$F$7:$GK$318,$EL$2,FALSE))</f>
        <v>0</v>
      </c>
      <c r="EM395" s="90">
        <f>IF(ISNA(VLOOKUP($B395,'[1]1718  Exp_Rev Access'!$F$7:$GK$318,$EM$2,FALSE)),"",VLOOKUP($B395,'[1]1718  Exp_Rev Access'!$F$7:$GK$318,$EM$2,FALSE))</f>
        <v>0</v>
      </c>
      <c r="EN395" s="90">
        <f>IF(ISNA(VLOOKUP($B395,'[1]1718  Exp_Rev Access'!$F$7:$GK$318,$EN$2,FALSE)),"",VLOOKUP($B395,'[1]1718  Exp_Rev Access'!$F$7:$GK$318,$EN$2,FALSE))</f>
        <v>0</v>
      </c>
      <c r="EO395" s="90">
        <f>IF(ISNA(VLOOKUP($B395,'[1]1718  Exp_Rev Access'!$F$7:$GK$318,$EO$2,FALSE)),"",VLOOKUP($B395,'[1]1718  Exp_Rev Access'!$F$7:$GK$318,$EO$2,FALSE))</f>
        <v>0</v>
      </c>
      <c r="EP395" s="90">
        <f>IF(ISNA(VLOOKUP($B395,'[1]1718  Exp_Rev Access'!$F$7:$GK$318,$EP$2,FALSE)),"",VLOOKUP($B395,'[1]1718  Exp_Rev Access'!$F$7:$GK$318,$EP$2,FALSE))</f>
        <v>0</v>
      </c>
      <c r="EQ395" s="90">
        <f>IF(ISNA(VLOOKUP($B395,'[1]1718  Exp_Rev Access'!$F$7:$GK$318,$EQ$2,FALSE)),"",VLOOKUP($B395,'[1]1718  Exp_Rev Access'!$F$7:$GK$318,$EQ$2,FALSE))</f>
        <v>0</v>
      </c>
      <c r="ER395" s="90">
        <f>IF(ISNA(VLOOKUP($B395,'[1]1718  Exp_Rev Access'!$F$7:$GK$318,$ER$2,FALSE)),"",VLOOKUP($B395,'[1]1718  Exp_Rev Access'!$F$7:$GK$318,$ER$2,FALSE))</f>
        <v>0</v>
      </c>
      <c r="ES395" s="90">
        <f>IF(ISNA(VLOOKUP($B395,'[1]1718  Exp_Rev Access'!$F$7:$GK$318,$ES$2,FALSE)),"",VLOOKUP($B395,'[1]1718  Exp_Rev Access'!$F$7:$GK$318,$ES$2,FALSE))</f>
        <v>0</v>
      </c>
      <c r="ET395" s="90">
        <f>IF(ISNA(VLOOKUP($B395,'[1]1718  Exp_Rev Access'!$F$7:$GK$318,$ET$2,FALSE)),"",VLOOKUP($B395,'[1]1718  Exp_Rev Access'!$F$7:$GK$318,$ET$2,FALSE))</f>
        <v>0</v>
      </c>
      <c r="EU395" s="90">
        <f>IF(ISNA(VLOOKUP($B395,'[1]1718  Exp_Rev Access'!$F$7:$GK$318,$EU$2,FALSE)),"",VLOOKUP($B395,'[1]1718  Exp_Rev Access'!$F$7:$GK$318,$EU$2,FALSE))</f>
        <v>0</v>
      </c>
      <c r="EV395" s="90">
        <f>IF(ISNA(VLOOKUP($B395,'[1]1718  Exp_Rev Access'!$F$7:$GK$318,$EV$2,FALSE)),"",VLOOKUP($B395,'[1]1718  Exp_Rev Access'!$F$7:$GK$318,$EV$2,FALSE))</f>
        <v>0</v>
      </c>
      <c r="EW395" s="90">
        <f>IF(ISNA(VLOOKUP($B395,'[1]1718  Exp_Rev Access'!$F$7:$GK$318,$EW$2,FALSE)),"",VLOOKUP($B395,'[1]1718  Exp_Rev Access'!$F$7:$GK$318,$EW$2,FALSE))</f>
        <v>0</v>
      </c>
      <c r="EX395" s="90">
        <f>IF(ISNA(VLOOKUP($B395,'[1]1718  Exp_Rev Access'!$F$7:$GK$318,$EX$2,FALSE)),"",VLOOKUP($B395,'[1]1718  Exp_Rev Access'!$F$7:$GK$318,$EX$2,FALSE))</f>
        <v>0</v>
      </c>
      <c r="EY395" s="90">
        <f>IF(ISNA(VLOOKUP($B395,'[1]1718  Exp_Rev Access'!$F$7:$GK$318,$EY$2,FALSE)),"",VLOOKUP($B395,'[1]1718  Exp_Rev Access'!$F$7:$GK$318,$EY$2,FALSE))</f>
        <v>0</v>
      </c>
      <c r="EZ395" s="90">
        <f>IF(ISNA(VLOOKUP($B395,'[1]1718  Exp_Rev Access'!$F$7:$GK$318,$EZ$2,FALSE)),"",VLOOKUP($B395,'[1]1718  Exp_Rev Access'!$F$7:$GK$318,$EZ$2,FALSE))</f>
        <v>0</v>
      </c>
      <c r="FA395" s="90">
        <f>IF(ISNA(VLOOKUP($B395,'[1]1718  Exp_Rev Access'!$F$7:$GK$318,$FA$2,FALSE)),"",VLOOKUP($B395,'[1]1718  Exp_Rev Access'!$F$7:$GK$318,$FA$2,FALSE))</f>
        <v>0</v>
      </c>
      <c r="FB395" s="90">
        <f>IF(ISNA(VLOOKUP($B395,'[1]1718  Exp_Rev Access'!$F$7:$GK$318,$FB$2,FALSE)),"",VLOOKUP($B395,'[1]1718  Exp_Rev Access'!$F$7:$GK$318,$FB$2,FALSE))</f>
        <v>0</v>
      </c>
      <c r="FC395" s="90">
        <f>IF(ISNA(VLOOKUP($B395,'[1]1718  Exp_Rev Access'!$F$7:$GK$318,$FC$2,FALSE)),"",VLOOKUP($B395,'[1]1718  Exp_Rev Access'!$F$7:$GK$318,$FC$2,FALSE))</f>
        <v>0</v>
      </c>
      <c r="FD395" s="90">
        <f>IF(ISNA(VLOOKUP($B395,'[1]1718  Exp_Rev Access'!$F$7:$GK$318,$FD$2,FALSE)),"",VLOOKUP($B395,'[1]1718  Exp_Rev Access'!$F$7:$GK$318,$FD$2,FALSE))</f>
        <v>0</v>
      </c>
      <c r="FE395" s="90">
        <f>IF(ISNA(VLOOKUP($B395,'[1]1718  Exp_Rev Access'!$F$7:$GK$318,$FE$2,FALSE)),"",VLOOKUP($B395,'[1]1718  Exp_Rev Access'!$F$7:$GK$318,$FE$2,FALSE))</f>
        <v>0</v>
      </c>
      <c r="FF395" s="90">
        <f>IF(ISNA(VLOOKUP($B395,'[1]1718  Exp_Rev Access'!$F$7:$GK$318,$FF$2,FALSE)),"",VLOOKUP($B395,'[1]1718  Exp_Rev Access'!$F$7:$GK$318,$FF$2,FALSE))</f>
        <v>0</v>
      </c>
      <c r="FG395" s="90">
        <f>IF(ISNA(VLOOKUP($B395,'[1]1718  Exp_Rev Access'!$F$7:$GK$318,$FG$2,FALSE)),"",VLOOKUP($B395,'[1]1718  Exp_Rev Access'!$F$7:$GK$318,$FG$2,FALSE))</f>
        <v>0</v>
      </c>
      <c r="FH395" s="90">
        <f>IF(ISNA(VLOOKUP($B395,'[1]1718  Exp_Rev Access'!$F$7:$GK$318,$FH$2,FALSE)),"",VLOOKUP($B395,'[1]1718  Exp_Rev Access'!$F$7:$GK$318,$FH$2,FALSE))</f>
        <v>0</v>
      </c>
      <c r="FI395" s="90">
        <f>IF(ISNA(VLOOKUP($B395,'[1]1718  Exp_Rev Access'!$F$7:$GK$318,$FI$2,FALSE)),"",VLOOKUP($B395,'[1]1718  Exp_Rev Access'!$F$7:$GK$318,$FI$2,FALSE))</f>
        <v>0</v>
      </c>
      <c r="FJ395" s="90">
        <f>IF(ISNA(VLOOKUP($B395,'[1]1718  Exp_Rev Access'!$F$7:$GK$318,$FJ$2,FALSE)),"",VLOOKUP($B395,'[1]1718  Exp_Rev Access'!$F$7:$GK$318,$FJ$2,FALSE))</f>
        <v>0</v>
      </c>
      <c r="FK395" s="90">
        <f>IF(ISNA(VLOOKUP($B395,'[1]1718  Exp_Rev Access'!$F$7:$GK$318,$FK$2,FALSE)),"",VLOOKUP($B395,'[1]1718  Exp_Rev Access'!$F$7:$GK$318,$FK$2,FALSE))</f>
        <v>0</v>
      </c>
      <c r="FL395" s="90">
        <f>IF(ISNA(VLOOKUP($B395,'[1]1718  Exp_Rev Access'!$F$7:$GK$318,$FL$2,FALSE)),"",VLOOKUP($B395,'[1]1718  Exp_Rev Access'!$F$7:$GK$318,$FL$2,FALSE))</f>
        <v>0</v>
      </c>
      <c r="FM395" s="90">
        <f>IF(ISNA(VLOOKUP($B395,'[1]1718  Exp_Rev Access'!$F$7:$GK$318,$FM$2,FALSE)),"",VLOOKUP($B395,'[1]1718  Exp_Rev Access'!$F$7:$GK$318,$FM$2,FALSE))</f>
        <v>0</v>
      </c>
      <c r="FN395" s="90">
        <f>IF(ISNA(VLOOKUP($B395,'[1]1718  Exp_Rev Access'!$F$7:$GK$318,$FN$2,FALSE)),"",VLOOKUP($B395,'[1]1718  Exp_Rev Access'!$F$7:$GK$318,$FN$2,FALSE))</f>
        <v>0</v>
      </c>
      <c r="FO395" s="90">
        <f>IF(ISNA(VLOOKUP($B395,'[1]1718  Exp_Rev Access'!$F$7:$GK$318,$FO$2,FALSE)),"",VLOOKUP($B395,'[1]1718  Exp_Rev Access'!$F$7:$GK$318,$FO$2,FALSE))</f>
        <v>0</v>
      </c>
      <c r="FP395" s="90">
        <f>IF(ISNA(VLOOKUP($B395,'[1]1718  Exp_Rev Access'!$F$7:$GK$318,$FP$2,FALSE)),"",VLOOKUP($B395,'[1]1718  Exp_Rev Access'!$F$7:$GK$318,$FP$2,FALSE))</f>
        <v>0</v>
      </c>
      <c r="FQ395" s="90">
        <f>IF(ISNA(VLOOKUP($B395,'[1]1718  Exp_Rev Access'!$F$7:$GK$318,$FQ$2,FALSE)),"",VLOOKUP($B395,'[1]1718  Exp_Rev Access'!$F$7:$GK$318,$FQ$2,FALSE))</f>
        <v>0</v>
      </c>
      <c r="FR395" s="90">
        <f>IF(ISNA(VLOOKUP($B395,'[1]1718  Exp_Rev Access'!$F$7:$GK$318,$FR$2,FALSE)),"",VLOOKUP($B395,'[1]1718  Exp_Rev Access'!$F$7:$GK$318,$FR$2,FALSE))</f>
        <v>43385.77</v>
      </c>
      <c r="FS395" s="56">
        <f t="shared" si="1015"/>
        <v>1064143.6200000001</v>
      </c>
      <c r="FT395" s="92">
        <f t="shared" si="1016"/>
        <v>4.9810245651454414E-2</v>
      </c>
      <c r="FU395" s="94">
        <f t="shared" si="1017"/>
        <v>596.81086901657284</v>
      </c>
      <c r="FV395" s="95">
        <f>IF(ISNA(VLOOKUP($B395,'[1]1718  Exp_Rev Access'!$F$7:$GK$318,$FV$2,FALSE)),"",VLOOKUP($B395,'[1]1718  Exp_Rev Access'!$F$7:$GK$318,$FV$2,FALSE))</f>
        <v>339.61</v>
      </c>
      <c r="FW395" s="95">
        <f>IF(ISNA(VLOOKUP($B395,'[1]1718  Exp_Rev Access'!$F$7:$GK$318,$FW$2,FALSE)),"",VLOOKUP($B395,'[1]1718  Exp_Rev Access'!$F$7:$GK$318,$FW$2,FALSE))</f>
        <v>0</v>
      </c>
      <c r="FX395" s="95">
        <f>IF(ISNA(VLOOKUP($B395,'[1]1718  Exp_Rev Access'!$F$7:$GK$318,$FX$2,FALSE)),"",VLOOKUP($B395,'[1]1718  Exp_Rev Access'!$F$7:$GK$318,$FX$2,FALSE))</f>
        <v>0</v>
      </c>
      <c r="FY395" s="95">
        <f>IF(ISNA(VLOOKUP($B395,'[1]1718  Exp_Rev Access'!$F$7:$GK$318,$FY$2,FALSE)),"",VLOOKUP($B395,'[1]1718  Exp_Rev Access'!$F$7:$GK$318,$FY$2,FALSE))</f>
        <v>0</v>
      </c>
      <c r="FZ395" s="95">
        <f>IF(ISNA(VLOOKUP($B395,'[1]1718  Exp_Rev Access'!$F$7:$GK$318,$FZ$2,FALSE)),"",VLOOKUP($B395,'[1]1718  Exp_Rev Access'!$F$7:$GK$318,$FZ$2,FALSE))</f>
        <v>0</v>
      </c>
      <c r="GA395" s="95">
        <f>IF(ISNA(VLOOKUP($B395,'[1]1718  Exp_Rev Access'!$F$7:$GK$318,$GA$2,FALSE)),"",VLOOKUP($B395,'[1]1718  Exp_Rev Access'!$F$7:$GK$318,$GA$2,FALSE))</f>
        <v>0</v>
      </c>
      <c r="GB395" s="95">
        <f>IF(ISNA(VLOOKUP($B395,'[1]1718  Exp_Rev Access'!$F$7:$GK$318,$GB$2,FALSE)),"",VLOOKUP($B395,'[1]1718  Exp_Rev Access'!$F$7:$GK$318,$GB$2,FALSE))</f>
        <v>0</v>
      </c>
      <c r="GC395" s="95">
        <f>IF(ISNA(VLOOKUP($B395,'[1]1718  Exp_Rev Access'!$F$7:$GK$318,$GC$2,FALSE)),"",VLOOKUP($B395,'[1]1718  Exp_Rev Access'!$F$7:$GK$318,$GC$2,FALSE))</f>
        <v>0</v>
      </c>
      <c r="GD395" s="95">
        <f>IF(ISNA(VLOOKUP($B395,'[1]1718  Exp_Rev Access'!$F$7:$GK$318,$GD$2,FALSE)),"",VLOOKUP($B395,'[1]1718  Exp_Rev Access'!$F$7:$GK$318,$GD$2,FALSE))</f>
        <v>0</v>
      </c>
      <c r="GE395" s="95">
        <f>IF(ISNA(VLOOKUP($B395,'[1]1718  Exp_Rev Access'!$F$7:$GK$318,$GE$2,FALSE)),"",VLOOKUP($B395,'[1]1718  Exp_Rev Access'!$F$7:$GK$318,$GE$2,FALSE))</f>
        <v>0</v>
      </c>
      <c r="GF395" s="95">
        <f>IF(ISNA(VLOOKUP($B395,'[1]1718  Exp_Rev Access'!$F$7:$GK$318,$GF$2,FALSE)),"",VLOOKUP($B395,'[1]1718  Exp_Rev Access'!$F$7:$GK$318,$GF$2,FALSE))</f>
        <v>90000</v>
      </c>
      <c r="GG395" s="95">
        <f>IF(ISNA(VLOOKUP($B395,'[1]1718  Exp_Rev Access'!$F$7:$GK$318,$GG$2,FALSE)),"",VLOOKUP($B395,'[1]1718  Exp_Rev Access'!$F$7:$GK$318,$GG$2,FALSE))</f>
        <v>0</v>
      </c>
      <c r="GH395" s="95">
        <f>IF(ISNA(VLOOKUP($B395,'[1]1718  Exp_Rev Access'!$F$7:$GK$318,$GH$2,FALSE)),"",VLOOKUP($B395,'[1]1718  Exp_Rev Access'!$F$7:$GK$318,$GH$2,FALSE))</f>
        <v>0</v>
      </c>
      <c r="GI395" s="95">
        <f>IF(ISNA(VLOOKUP($B395,'[1]1718  Exp_Rev Access'!$F$7:$GK$318,$GI$2,FALSE)),"",VLOOKUP($B395,'[1]1718  Exp_Rev Access'!$F$7:$GK$318,$GI$2,FALSE))</f>
        <v>0</v>
      </c>
      <c r="GJ395" s="95">
        <f>IF(ISNA(VLOOKUP($B395,'[1]1718  Exp_Rev Access'!$F$7:$GK$318,$GJ$2,FALSE)),"",VLOOKUP($B395,'[1]1718  Exp_Rev Access'!$F$7:$GK$318,$GJ$2,FALSE))</f>
        <v>0</v>
      </c>
      <c r="GK395" s="95">
        <f>IF(ISNA(VLOOKUP($B395,'[1]1718  Exp_Rev Access'!$F$7:$GK$318,$GK$2,FALSE)),"",VLOOKUP($B395,'[1]1718  Exp_Rev Access'!$F$7:$GK$318,$GK$2,FALSE))</f>
        <v>217.26</v>
      </c>
      <c r="GL395" s="95">
        <f>IF(ISNA(VLOOKUP($B395,'[1]1718  Exp_Rev Access'!$F$7:$GK$318,$GL$2,FALSE)),"",VLOOKUP($B395,'[1]1718  Exp_Rev Access'!$F$7:$GK$318,$GL$2,FALSE))</f>
        <v>0</v>
      </c>
      <c r="GM395" s="95">
        <f>IF(ISNA(VLOOKUP($B395,'[1]1718  Exp_Rev Access'!$F$7:$GK$318,$GM$2,FALSE)),"",VLOOKUP($B395,'[1]1718  Exp_Rev Access'!$F$7:$GK$318,$GM$2,FALSE))</f>
        <v>0</v>
      </c>
      <c r="GN395" s="95">
        <f>IF(ISNA(VLOOKUP($B395,'[1]1718  Exp_Rev Access'!$F$7:$GK$318,$GN$2,FALSE)),"",VLOOKUP($B395,'[1]1718  Exp_Rev Access'!$F$7:$GK$318,$GN$2,FALSE))</f>
        <v>0</v>
      </c>
      <c r="GO395" s="95">
        <f>IF(ISNA(VLOOKUP($B395,'[1]1718  Exp_Rev Access'!$F$7:$GK$318,$GO$2,FALSE)),"",VLOOKUP($B395,'[1]1718  Exp_Rev Access'!$F$7:$GK$318,$GO$2,FALSE))</f>
        <v>0</v>
      </c>
      <c r="GP395" s="95">
        <f>IF(ISNA(VLOOKUP($B395,'[1]1718  Exp_Rev Access'!$F$7:$GK$318,$GP$2,FALSE)),"",VLOOKUP($B395,'[1]1718  Exp_Rev Access'!$F$7:$GK$318,$GP$2,FALSE))</f>
        <v>0</v>
      </c>
      <c r="GQ395" s="95">
        <f>IF(ISNA(VLOOKUP($B395,'[1]1718  Exp_Rev Access'!$F$7:$GK$318,$GQ$2,FALSE)),"",VLOOKUP($B395,'[1]1718  Exp_Rev Access'!$F$7:$GK$318,$GQ$2,FALSE))</f>
        <v>0</v>
      </c>
      <c r="GR395" s="95">
        <f>IF(ISNA(VLOOKUP($B395,'[1]1718  Exp_Rev Access'!$F$7:$GK$318,$GR$2,FALSE)),"",VLOOKUP($B395,'[1]1718  Exp_Rev Access'!$F$7:$GK$318,$GR$2,FALSE))</f>
        <v>0</v>
      </c>
      <c r="GS395" s="95">
        <f>IF(ISNA(VLOOKUP($B395,'[1]1718  Exp_Rev Access'!$F$7:$GK$318,$GS$2,FALSE)),"",VLOOKUP($B395,'[1]1718  Exp_Rev Access'!$F$7:$GK$318,$GS$2,FALSE))</f>
        <v>0</v>
      </c>
      <c r="GT395" s="95">
        <f>IF(ISNA(VLOOKUP($B395,'[1]1718  Exp_Rev Access'!$F$7:$GK$318,$GT$2,FALSE)),"",VLOOKUP($B395,'[1]1718  Exp_Rev Access'!$F$7:$GK$318,$GT$2,FALSE))</f>
        <v>0</v>
      </c>
      <c r="GU395" s="56">
        <f t="shared" si="1018"/>
        <v>90556.87</v>
      </c>
      <c r="GV395" s="92">
        <f t="shared" si="1019"/>
        <v>4.2387698947317113E-3</v>
      </c>
      <c r="GW395" s="96">
        <f t="shared" si="1020"/>
        <v>50.787622332520122</v>
      </c>
    </row>
    <row r="396" spans="1:222" s="97" customFormat="1" x14ac:dyDescent="0.3">
      <c r="A396" s="73"/>
      <c r="B396" s="88" t="s">
        <v>767</v>
      </c>
      <c r="C396" s="89" t="s">
        <v>768</v>
      </c>
      <c r="D396" s="75">
        <f>IF(ISNA(VLOOKUP($B396,'[1]1718 enrollment_Rev_Exp by size'!$A$7:H725,3,FALSE)),"",VLOOKUP($B396,'[1]1718 enrollment_Rev_Exp by size'!$A$7:$G$350,3,FALSE))</f>
        <v>1791.1399999999999</v>
      </c>
      <c r="E396" s="76">
        <f>IF(ISNA(VLOOKUP($B396,'[1]1718 enrollment_Rev_Exp by size'!$A$7:I728,5,FALSE)),"",VLOOKUP($B396,'[1]1718 enrollment_Rev_Exp by size'!$A$7:$G$350,5,FALSE))</f>
        <v>23872638.539999999</v>
      </c>
      <c r="F396" s="70">
        <f t="shared" si="1002"/>
        <v>23872638.539999999</v>
      </c>
      <c r="G396" s="70">
        <f t="shared" si="1003"/>
        <v>0</v>
      </c>
      <c r="H396" s="90">
        <f>IF(ISNA(VLOOKUP($B396,'[1]1718  Exp_Rev Access'!$F$7:$GK$318,3,FALSE)),"",VLOOKUP($B396,'[1]1718  Exp_Rev Access'!$F$7:$GK$318,3,FALSE))</f>
        <v>3836571.11</v>
      </c>
      <c r="I396" s="90">
        <f>IF(ISNA(VLOOKUP($B396,'[1]1718  Exp_Rev Access'!$F$7:$GK$318,4,FALSE)),"",VLOOKUP($B396,'[1]1718  Exp_Rev Access'!$F$7:$GK$318,4,FALSE))</f>
        <v>0</v>
      </c>
      <c r="J396" s="90">
        <f>IF(ISNA(VLOOKUP($B396,'[1]1718  Exp_Rev Access'!$F$7:$GK$318,5,FALSE)),"",VLOOKUP($B396,'[1]1718  Exp_Rev Access'!$F$7:$GK$318,5,FALSE))</f>
        <v>0</v>
      </c>
      <c r="K396" s="90">
        <f>IF(ISNA(VLOOKUP($B396,'[1]1718  Exp_Rev Access'!$F$7:$GK$318,6,FALSE)),"-",VLOOKUP($B396,'[1]1718  Exp_Rev Access'!$F$7:$GK$318,6,FALSE))</f>
        <v>10669.5</v>
      </c>
      <c r="L396" s="90">
        <f>IF(ISNA(VLOOKUP($B396,'[1]1718  Exp_Rev Access'!$F$7:$GK$318,7,FALSE)),"",VLOOKUP($B396,'[1]1718  Exp_Rev Access'!$F$7:$GK$318,7,FALSE))</f>
        <v>0</v>
      </c>
      <c r="M396" s="90">
        <f>IF(ISNA(VLOOKUP($B396,'[1]1718  Exp_Rev Access'!$F$7:$GK$318,8,FALSE)),"",VLOOKUP($B396,'[1]1718  Exp_Rev Access'!$F$7:$GK$318,8,FALSE))</f>
        <v>0</v>
      </c>
      <c r="N396" s="56">
        <f t="shared" si="1004"/>
        <v>3847240.61</v>
      </c>
      <c r="O396" s="91">
        <f t="shared" si="1005"/>
        <v>0.16115690787818546</v>
      </c>
      <c r="P396" s="56">
        <f t="shared" si="1006"/>
        <v>2147.9284757193745</v>
      </c>
      <c r="Q396" s="90">
        <f>IF(ISNA(VLOOKUP($B396,'[1]1718  Exp_Rev Access'!$F$7:$GK$318,10,FALSE)),"",VLOOKUP($B396,'[1]1718  Exp_Rev Access'!$F$7:$GK$318,10,FALSE))</f>
        <v>3952</v>
      </c>
      <c r="R396" s="90">
        <f>IF(ISNA(VLOOKUP($B396,'[1]1718  Exp_Rev Access'!$F$7:$GK$318,11,FALSE)),"",VLOOKUP($B396,'[1]1718  Exp_Rev Access'!$F$7:$GK$318,11,FALSE))</f>
        <v>0</v>
      </c>
      <c r="S396" s="90">
        <f>IF(ISNA(VLOOKUP($B396,'[1]1718  Exp_Rev Access'!$F$7:$GK$318,12,FALSE)),"",VLOOKUP($B396,'[1]1718  Exp_Rev Access'!$F$7:$GK$318,12,FALSE))</f>
        <v>0</v>
      </c>
      <c r="T396" s="90">
        <f>IF(ISNA(VLOOKUP($B396,'[1]1718  Exp_Rev Access'!$F$7:$GK$318,13,FALSE)),"",VLOOKUP($B396,'[1]1718  Exp_Rev Access'!$F$7:$GK$318,13,FALSE))</f>
        <v>0</v>
      </c>
      <c r="U396" s="90">
        <f>IF(ISNA(VLOOKUP($B396,'[1]1718  Exp_Rev Access'!$F$7:$GK$318,14,FALSE)),"",VLOOKUP($B396,'[1]1718  Exp_Rev Access'!$F$7:$GK$318,14,FALSE))</f>
        <v>0</v>
      </c>
      <c r="V396" s="90">
        <f>IF(ISNA(VLOOKUP($B396,'[1]1718  Exp_Rev Access'!$F$7:$GK$318,15,FALSE)),"",VLOOKUP($B396,'[1]1718  Exp_Rev Access'!$F$7:$GK$318,15,FALSE))</f>
        <v>0</v>
      </c>
      <c r="W396" s="90">
        <f>IF(ISNA(VLOOKUP($B396,'[1]1718  Exp_Rev Access'!$F$7:$GK$318,16,FALSE)),"",VLOOKUP($B396,'[1]1718  Exp_Rev Access'!$F$7:$GK$318,16,FALSE))</f>
        <v>0</v>
      </c>
      <c r="X396" s="90">
        <f>IF(ISNA(VLOOKUP($B396,'[1]1718  Exp_Rev Access'!$F$7:$GK$318,17,FALSE)),"",VLOOKUP($B396,'[1]1718  Exp_Rev Access'!$F$7:$GK$318,17,FALSE))</f>
        <v>0</v>
      </c>
      <c r="Y396" s="90">
        <f>IF(ISNA(VLOOKUP($B396,'[1]1718  Exp_Rev Access'!$F$7:$GK$318,18,FALSE)),"",VLOOKUP($B396,'[1]1718  Exp_Rev Access'!$F$7:$GK$318,18,FALSE))</f>
        <v>23669.23</v>
      </c>
      <c r="Z396" s="90">
        <f>IF(ISNA(VLOOKUP($B396,'[1]1718  Exp_Rev Access'!$F$7:$GK$318,19,FALSE)),"",VLOOKUP($B396,'[1]1718  Exp_Rev Access'!$F$7:$GK$318,19,FALSE))</f>
        <v>3912.52</v>
      </c>
      <c r="AA396" s="90">
        <f>IF(ISNA(VLOOKUP($B396,'[1]1718  Exp_Rev Access'!$F$7:$GK$318,20,FALSE)),"",VLOOKUP($B396,'[1]1718  Exp_Rev Access'!$F$7:$GK$318,20,FALSE))</f>
        <v>0</v>
      </c>
      <c r="AB396" s="90">
        <f>IF(ISNA(VLOOKUP($B396,'[1]1718  Exp_Rev Access'!$F$7:$GK$318,21,FALSE)),"",VLOOKUP($B396,'[1]1718  Exp_Rev Access'!$F$7:$GK$318,21,FALSE))</f>
        <v>0</v>
      </c>
      <c r="AC396" s="90">
        <f>IF(ISNA(VLOOKUP($B396,'[1]1718  Exp_Rev Access'!$F$7:$GK$318,22,FALSE)),"",VLOOKUP($B396,'[1]1718  Exp_Rev Access'!$F$7:$GK$318,22,FALSE))</f>
        <v>20889.509999999998</v>
      </c>
      <c r="AD396" s="90">
        <f>IF(ISNA(VLOOKUP($B396,'[1]1718  Exp_Rev Access'!$F$7:$GK$318,23,FALSE)),"",VLOOKUP($B396,'[1]1718  Exp_Rev Access'!$F$7:$GK$318,23,FALSE))</f>
        <v>140683.12</v>
      </c>
      <c r="AE396" s="90">
        <f>IF(ISNA(VLOOKUP($B396,'[1]1718  Exp_Rev Access'!$F$7:$GK$318,24,FALSE)),"",VLOOKUP($B396,'[1]1718  Exp_Rev Access'!$F$7:$GK$318,24,FALSE))</f>
        <v>25933.77</v>
      </c>
      <c r="AF396" s="90">
        <f>IF(ISNA(VLOOKUP($B396,'[1]1718  Exp_Rev Access'!$F$7:$GK$318,25,FALSE)),"",VLOOKUP($B396,'[1]1718  Exp_Rev Access'!$F$7:$GK$318,25,FALSE))</f>
        <v>0</v>
      </c>
      <c r="AG396" s="90">
        <f>IF(ISNA(VLOOKUP($B396,'[1]1718  Exp_Rev Access'!$F$7:$GK$318,26,FALSE)),"",VLOOKUP($B396,'[1]1718  Exp_Rev Access'!$F$7:$GK$318,26,FALSE))</f>
        <v>16884.13</v>
      </c>
      <c r="AH396" s="90">
        <f>IF(ISNA(VLOOKUP($B396,'[1]1718  Exp_Rev Access'!$F$7:$GK$318,27,FALSE)),"",VLOOKUP($B396,'[1]1718  Exp_Rev Access'!$F$7:$GK$318,27,FALSE))</f>
        <v>1534.66</v>
      </c>
      <c r="AI396" s="90">
        <f>IF(ISNA(VLOOKUP($B396,'[1]1718  Exp_Rev Access'!$F$7:$GK$318,28,FALSE)),"",VLOOKUP($B396,'[1]1718  Exp_Rev Access'!$F$7:$GK$318,28,FALSE))</f>
        <v>3330</v>
      </c>
      <c r="AJ396" s="90">
        <f>IF(ISNA(VLOOKUP($B396,'[1]1718  Exp_Rev Access'!$F$7:$GK$318,29,FALSE)),"",VLOOKUP($B396,'[1]1718  Exp_Rev Access'!$F$7:$GK$318,29,FALSE))</f>
        <v>64118.9</v>
      </c>
      <c r="AK396" s="90">
        <f>IF(ISNA(VLOOKUP($B396,'[1]1718  Exp_Rev Access'!$F$7:$GK$318,30,FALSE)),"",VLOOKUP($B396,'[1]1718  Exp_Rev Access'!$F$7:$GK$318,30,FALSE))</f>
        <v>16544.05</v>
      </c>
      <c r="AL396" s="90">
        <f>IF(ISNA(VLOOKUP($B396,'[1]1718  Exp_Rev Access'!$F$7:$GK$318,31,FALSE)),"",VLOOKUP($B396,'[1]1718  Exp_Rev Access'!$F$7:$GK$318,31,FALSE))</f>
        <v>71403.429999999993</v>
      </c>
      <c r="AM396" s="56">
        <f t="shared" si="1007"/>
        <v>392855.32</v>
      </c>
      <c r="AN396" s="92">
        <f t="shared" si="1008"/>
        <v>1.6456300770513823E-2</v>
      </c>
      <c r="AO396" s="71">
        <f t="shared" si="1009"/>
        <v>219.33255915227176</v>
      </c>
      <c r="AP396" s="90">
        <f>IF(ISNA(VLOOKUP($B396,'[1]1718  Exp_Rev Access'!$F$7:$GK$318,33,FALSE)),"",VLOOKUP($B396,'[1]1718  Exp_Rev Access'!$F$7:$GK$318,33,FALSE))</f>
        <v>11823344.869999999</v>
      </c>
      <c r="AQ396" s="90">
        <f>IF(ISNA(VLOOKUP($B396,'[1]1718  Exp_Rev Access'!$F$7:$GK$318,34,FALSE)),"",VLOOKUP($B396,'[1]1718  Exp_Rev Access'!$F$7:$GK$318,34,FALSE))</f>
        <v>451342.77</v>
      </c>
      <c r="AR396" s="90">
        <f>IF(ISNA(VLOOKUP($B396,'[1]1718  Exp_Rev Access'!$F$7:$GK$318,35,FALSE)),"",VLOOKUP($B396,'[1]1718  Exp_Rev Access'!$F$7:$GK$318,35,FALSE))</f>
        <v>1136442.72</v>
      </c>
      <c r="AS396" s="90">
        <f>IF(ISNA(VLOOKUP($B396,'[1]1718  Exp_Rev Access'!$F$7:$GK$318,36,FALSE)),"",VLOOKUP($B396,'[1]1718  Exp_Rev Access'!$F$7:$GK$318,36,FALSE))</f>
        <v>-42</v>
      </c>
      <c r="AT396" s="90">
        <f>IF(ISNA(VLOOKUP($B396,'[1]1718  Exp_Rev Access'!$F$7:$GK$318,37,FALSE)),"",VLOOKUP($B396,'[1]1718  Exp_Rev Access'!$F$7:$GK$318,37,FALSE))</f>
        <v>0</v>
      </c>
      <c r="AU396" s="56">
        <f t="shared" si="1010"/>
        <v>13411088.359999999</v>
      </c>
      <c r="AV396" s="93">
        <f t="shared" si="1011"/>
        <v>0.5617765433648626</v>
      </c>
      <c r="AW396" s="56">
        <f t="shared" si="1012"/>
        <v>7487.4595843987627</v>
      </c>
      <c r="AX396" s="90">
        <f>IF(ISNA(VLOOKUP($B396,'[1]1718  Exp_Rev Access'!$F$7:$GK$318,39,FALSE)),"",VLOOKUP($B396,'[1]1718  Exp_Rev Access'!$F$7:$GK$318,39,FALSE))</f>
        <v>0</v>
      </c>
      <c r="AY396" s="90">
        <f>IF(ISNA(VLOOKUP($B396,'[1]1718  Exp_Rev Access'!$F$7:$GK$318,40,FALSE)),"",VLOOKUP($B396,'[1]1718  Exp_Rev Access'!$F$7:$GK$318,40,FALSE))</f>
        <v>1735730.72</v>
      </c>
      <c r="AZ396" s="90">
        <f>IF(ISNA(VLOOKUP($B396,'[1]1718  Exp_Rev Access'!$F$7:$GK$318,41,FALSE)),"",VLOOKUP($B396,'[1]1718  Exp_Rev Access'!$F$7:$GK$318,41,FALSE))</f>
        <v>167929.63</v>
      </c>
      <c r="BA396" s="90">
        <f>IF(ISNA(VLOOKUP($B396,'[1]1718  Exp_Rev Access'!$F$7:$GK$318,42,FALSE)),"",VLOOKUP($B396,'[1]1718  Exp_Rev Access'!$F$7:$GK$318,42,FALSE))</f>
        <v>0</v>
      </c>
      <c r="BB396" s="90">
        <f>IF(ISNA(VLOOKUP($B396,'[1]1718  Exp_Rev Access'!$F$7:$GK$318,43,FALSE)),"",VLOOKUP($B396,'[1]1718  Exp_Rev Access'!$F$7:$GK$318,43,FALSE))</f>
        <v>0</v>
      </c>
      <c r="BC396" s="90">
        <f>IF(ISNA(VLOOKUP($B396,'[1]1718  Exp_Rev Access'!$F$7:$GK$318,44,FALSE)),"",VLOOKUP($B396,'[1]1718  Exp_Rev Access'!$F$7:$GK$318,44,FALSE))</f>
        <v>666269.64</v>
      </c>
      <c r="BD396" s="90">
        <f>IF(ISNA(VLOOKUP($B396,'[1]1718  Exp_Rev Access'!$F$7:$GK$318,45,FALSE)),"",VLOOKUP($B396,'[1]1718  Exp_Rev Access'!$F$7:$GK$318,45,FALSE))</f>
        <v>0</v>
      </c>
      <c r="BE396" s="90">
        <f>IF(ISNA(VLOOKUP($B396,'[1]1718  Exp_Rev Access'!$F$7:$GK$318,46,FALSE)),"",VLOOKUP($B396,'[1]1718  Exp_Rev Access'!$F$7:$GK$318,46,FALSE))</f>
        <v>154295.72</v>
      </c>
      <c r="BF396" s="90">
        <f>IF(ISNA(VLOOKUP($B396,'[1]1718  Exp_Rev Access'!$F$7:$GK$318,47,FALSE)),"",VLOOKUP($B396,'[1]1718  Exp_Rev Access'!$F$7:$GK$318,47,FALSE))</f>
        <v>0</v>
      </c>
      <c r="BG396" s="90">
        <f>IF(ISNA(VLOOKUP($B396,'[1]1718  Exp_Rev Access'!$F$7:$GK$318,48,FALSE)),"",VLOOKUP($B396,'[1]1718  Exp_Rev Access'!$F$7:$GK$318,48,FALSE))</f>
        <v>298924.81</v>
      </c>
      <c r="BH396" s="90">
        <f>IF(ISNA(VLOOKUP($B396,'[1]1718  Exp_Rev Access'!$F$7:$GK$318,49,FALSE)),"",VLOOKUP($B396,'[1]1718  Exp_Rev Access'!$F$7:$GK$318,49,FALSE))</f>
        <v>39099.120000000003</v>
      </c>
      <c r="BI396" s="90">
        <f>IF(ISNA(VLOOKUP($B396,'[1]1718  Exp_Rev Access'!$F$7:$GK$318,50,FALSE)),"",VLOOKUP($B396,'[1]1718  Exp_Rev Access'!$F$7:$GK$318,50,FALSE))</f>
        <v>0</v>
      </c>
      <c r="BJ396" s="90">
        <f>IF(ISNA(VLOOKUP($B396,'[1]1718  Exp_Rev Access'!$F$7:$GK$318,51,FALSE)),"",VLOOKUP($B396,'[1]1718  Exp_Rev Access'!$F$7:$GK$318,51,FALSE))</f>
        <v>20492.68</v>
      </c>
      <c r="BK396" s="90">
        <f>IF(ISNA(VLOOKUP($B396,'[1]1718  Exp_Rev Access'!$F$7:$GK$318,52,FALSE)),"",VLOOKUP($B396,'[1]1718  Exp_Rev Access'!$F$7:$GK$318,52,FALSE))</f>
        <v>967981.23</v>
      </c>
      <c r="BL396" s="90">
        <f>IF(ISNA(VLOOKUP($B396,'[1]1718  Exp_Rev Access'!$F$7:$GK$318,53,FALSE)),"",VLOOKUP($B396,'[1]1718  Exp_Rev Access'!$F$7:$GK$318,53,FALSE))</f>
        <v>0</v>
      </c>
      <c r="BM396" s="90">
        <f>IF(ISNA(VLOOKUP($B396,'[1]1718  Exp_Rev Access'!$F$7:$GK$318,54,FALSE)),"",VLOOKUP($B396,'[1]1718  Exp_Rev Access'!$F$7:$GK$318,54,FALSE))</f>
        <v>10914.53</v>
      </c>
      <c r="BN396" s="90">
        <f>IF(ISNA(VLOOKUP($B396,'[1]1718  Exp_Rev Access'!$F$7:$GK$318,55,FALSE)),"",VLOOKUP($B396,'[1]1718  Exp_Rev Access'!$F$7:$GK$318,55,FALSE))</f>
        <v>0</v>
      </c>
      <c r="BO396" s="90">
        <f>IF(ISNA(VLOOKUP($B396,'[1]1718  Exp_Rev Access'!$F$7:$GK$318,56,FALSE)),"",VLOOKUP($B396,'[1]1718  Exp_Rev Access'!$F$7:$GK$318,56,FALSE))</f>
        <v>0</v>
      </c>
      <c r="BP396" s="90">
        <f>IF(ISNA(VLOOKUP($B396,'[1]1718  Exp_Rev Access'!$F$7:$GK$318,57,FALSE)),"",VLOOKUP($B396,'[1]1718  Exp_Rev Access'!$F$7:$GK$318,57,FALSE))</f>
        <v>0</v>
      </c>
      <c r="BQ396" s="90">
        <f>IF(ISNA(VLOOKUP($B396,'[1]1718  Exp_Rev Access'!$F$7:$GK$318,58,FALSE)),"",VLOOKUP($B396,'[1]1718  Exp_Rev Access'!$F$7:$GK$318,58,FALSE))</f>
        <v>0</v>
      </c>
      <c r="BR396" s="90">
        <f>IF(ISNA(VLOOKUP($B396,'[1]1718  Exp_Rev Access'!$F$7:$GK$318,59,FALSE)),"",VLOOKUP($B396,'[1]1718  Exp_Rev Access'!$F$7:$GK$318,59,FALSE))</f>
        <v>0</v>
      </c>
      <c r="BS396" s="90">
        <f>IF(ISNA(VLOOKUP($B396,'[1]1718  Exp_Rev Access'!$F$7:$GK$318,60,FALSE)),"",VLOOKUP($B396,'[1]1718  Exp_Rev Access'!$F$7:$GK$318,60,FALSE))</f>
        <v>19.739999999999998</v>
      </c>
      <c r="BT396" s="90">
        <f>IF(ISNA(VLOOKUP($B396,'[1]1718  Exp_Rev Access'!$F$7:$GK$318,61,FALSE)),"",VLOOKUP($B396,'[1]1718  Exp_Rev Access'!$F$7:$GK$318,61,FALSE))</f>
        <v>0</v>
      </c>
      <c r="BU396" s="90">
        <f>IF(ISNA(VLOOKUP($B396,'[1]1718  Exp_Rev Access'!$F$7:$GK$318,62,FALSE)),"",VLOOKUP($B396,'[1]1718  Exp_Rev Access'!$F$7:$GK$318,62,FALSE))</f>
        <v>0</v>
      </c>
      <c r="BV396" s="56">
        <f t="shared" si="1022"/>
        <v>4061657.8200000008</v>
      </c>
      <c r="BW396" s="92">
        <f t="shared" si="1013"/>
        <v>0.17013862180313483</v>
      </c>
      <c r="BX396" s="71">
        <f t="shared" si="1014"/>
        <v>2267.6383867257732</v>
      </c>
      <c r="BY396" s="90">
        <f>IF(ISNA(VLOOKUP($B396,'[1]1718  Exp_Rev Access'!$F$7:$GK$318,64,FALSE)),"",VLOOKUP($B396,'[1]1718  Exp_Rev Access'!$F$7:$GK$318,64,FALSE))</f>
        <v>0</v>
      </c>
      <c r="BZ396" s="90">
        <f>IF(ISNA(VLOOKUP($B396,'[1]1718  Exp_Rev Access'!$F$7:$GK$318,65,FALSE)),"",VLOOKUP($B396,'[1]1718  Exp_Rev Access'!$F$7:$GK$318,65,FALSE))</f>
        <v>30892.53</v>
      </c>
      <c r="CA396" s="90">
        <f>IF(ISNA(VLOOKUP($B396,'[1]1718  Exp_Rev Access'!$F$7:$GK$318,66,FALSE)),"",VLOOKUP($B396,'[1]1718  Exp_Rev Access'!$F$7:$GK$318,66,FALSE))</f>
        <v>33196.29</v>
      </c>
      <c r="CB396" s="90">
        <f>IF(ISNA(VLOOKUP($B396,'[1]1718  Exp_Rev Access'!$F$7:$GK$318,67,FALSE)),"",VLOOKUP($B396,'[1]1718  Exp_Rev Access'!$F$7:$GK$318,67,FALSE))</f>
        <v>0</v>
      </c>
      <c r="CC396" s="90">
        <f>IF(ISNA(VLOOKUP($B396,'[1]1718  Exp_Rev Access'!$F$7:$GK$318,68,FALSE)),"",VLOOKUP($B396,'[1]1718  Exp_Rev Access'!$F$7:$GK$318,68,FALSE))</f>
        <v>26526.52</v>
      </c>
      <c r="CD396" s="90">
        <f>IF(ISNA(VLOOKUP($B396,'[1]1718  Exp_Rev Access'!$F$7:$GK$318,69,FALSE)),"",VLOOKUP($B396,'[1]1718  Exp_Rev Access'!$F$7:$GK$318,69,FALSE))</f>
        <v>0</v>
      </c>
      <c r="CE396" s="56">
        <f t="shared" si="1021"/>
        <v>90615.34</v>
      </c>
      <c r="CF396" s="92">
        <f t="shared" si="1023"/>
        <v>3.7957823492434112E-3</v>
      </c>
      <c r="CG396" s="78">
        <f t="shared" si="1024"/>
        <v>50.590875085141306</v>
      </c>
      <c r="CH396" s="90">
        <f>IF(ISNA(VLOOKUP($B396,'[1]1718  Exp_Rev Access'!$F$7:$GK$318,$CH$2,FALSE)),"",VLOOKUP($B396,'[1]1718  Exp_Rev Access'!$F$7:$GK$318,$CH$2,FALSE))</f>
        <v>0</v>
      </c>
      <c r="CI396" s="90">
        <f>IF(ISNA(VLOOKUP($B396,'[1]1718  Exp_Rev Access'!$F$7:$GK$318,$CI$2,FALSE)),"",VLOOKUP($B396,'[1]1718  Exp_Rev Access'!$F$7:$GK$318,$CI$2,FALSE))</f>
        <v>0</v>
      </c>
      <c r="CJ396" s="90">
        <f>IF(ISNA(VLOOKUP($B396,'[1]1718  Exp_Rev Access'!$F$7:$GK$318,$CJ$2,FALSE)),"",VLOOKUP($B396,'[1]1718  Exp_Rev Access'!$F$7:$GK$318,$CJ$2,FALSE))</f>
        <v>0</v>
      </c>
      <c r="CK396" s="90">
        <f>IF(ISNA(VLOOKUP($B396,'[1]1718  Exp_Rev Access'!$F$7:$GK$318,$CK$2,FALSE)),"",VLOOKUP($B396,'[1]1718  Exp_Rev Access'!$F$7:$GK$318,$CK$2,FALSE))</f>
        <v>0</v>
      </c>
      <c r="CL396" s="90">
        <f>IF(ISNA(VLOOKUP($B396,'[1]1718  Exp_Rev Access'!$F$7:$GK$318,$CL$2,FALSE)),"",VLOOKUP($B396,'[1]1718  Exp_Rev Access'!$F$7:$GK$318,$CL$2,FALSE))</f>
        <v>0</v>
      </c>
      <c r="CM396" s="90">
        <f>IF(ISNA(VLOOKUP($B396,'[1]1718  Exp_Rev Access'!$F$7:$GK$318,$CM$2,FALSE)),"",VLOOKUP($B396,'[1]1718  Exp_Rev Access'!$F$7:$GK$318,$CM$2,FALSE))</f>
        <v>0</v>
      </c>
      <c r="CN396" s="90">
        <f>IF(ISNA(VLOOKUP($B396,'[1]1718  Exp_Rev Access'!$F$7:$GK$318,$CN$2,FALSE)),"",VLOOKUP($B396,'[1]1718  Exp_Rev Access'!$F$7:$GK$318,$CN$2,FALSE))</f>
        <v>0</v>
      </c>
      <c r="CO396" s="90">
        <f>IF(ISNA(VLOOKUP($B396,'[1]1718  Exp_Rev Access'!$F$7:$GK$318,$CO$2,FALSE)),"",VLOOKUP($B396,'[1]1718  Exp_Rev Access'!$F$7:$GK$318,$CO$2,FALSE))</f>
        <v>0</v>
      </c>
      <c r="CP396" s="90">
        <f>IF(ISNA(VLOOKUP($B396,'[1]1718  Exp_Rev Access'!$F$7:$GK$318,$CP$2,FALSE)),"",VLOOKUP($B396,'[1]1718  Exp_Rev Access'!$F$7:$GK$318,$CP$2,FALSE))</f>
        <v>0</v>
      </c>
      <c r="CQ396" s="90">
        <f>IF(ISNA(VLOOKUP($B396,'[1]1718  Exp_Rev Access'!$F$7:$GK$318,$CQ$2,FALSE)),"",VLOOKUP($B396,'[1]1718  Exp_Rev Access'!$F$7:$GK$318,$CQ$2,FALSE))</f>
        <v>350535</v>
      </c>
      <c r="CR396" s="90">
        <f>IF(ISNA(VLOOKUP($B396,'[1]1718  Exp_Rev Access'!$F$7:$GK$318,$CR$2,FALSE)),"",VLOOKUP($B396,'[1]1718  Exp_Rev Access'!$F$7:$GK$318,$CR$2,FALSE))</f>
        <v>0</v>
      </c>
      <c r="CS396" s="90">
        <f>IF(ISNA(VLOOKUP($B396,'[1]1718  Exp_Rev Access'!$F$7:$GK$318,$CS$2,FALSE)),"",VLOOKUP($B396,'[1]1718  Exp_Rev Access'!$F$7:$GK$318,$CS$2,FALSE))</f>
        <v>11187</v>
      </c>
      <c r="CT396" s="90">
        <f>IF(ISNA(VLOOKUP($B396,'[1]1718  Exp_Rev Access'!$F$7:$GK$318,$CT$2,FALSE)),"",VLOOKUP($B396,'[1]1718  Exp_Rev Access'!$F$7:$GK$318,$CT$2,FALSE))</f>
        <v>0</v>
      </c>
      <c r="CU396" s="90">
        <f>IF(ISNA(VLOOKUP($B396,'[1]1718  Exp_Rev Access'!$F$7:$GK$318,$CU$2,FALSE)),"",VLOOKUP($B396,'[1]1718  Exp_Rev Access'!$F$7:$GK$318,$CU$2,FALSE))</f>
        <v>261422.93</v>
      </c>
      <c r="CV396" s="90">
        <f>IF(ISNA(VLOOKUP($B396,'[1]1718  Exp_Rev Access'!$F$7:$GK$318,$CV$2,FALSE)),"",VLOOKUP($B396,'[1]1718  Exp_Rev Access'!$F$7:$GK$318,$CV$2,FALSE))</f>
        <v>67230.259999999995</v>
      </c>
      <c r="CW396" s="90">
        <f>IF(ISNA(VLOOKUP($B396,'[1]1718  Exp_Rev Access'!$F$7:$GK$318,$CW$2,FALSE)),"",VLOOKUP($B396,'[1]1718  Exp_Rev Access'!$F$7:$GK$318,$CW$2,FALSE))</f>
        <v>75456.36</v>
      </c>
      <c r="CX396" s="90">
        <f>IF(ISNA(VLOOKUP($B396,'[1]1718  Exp_Rev Access'!$F$7:$GK$318,$CX$2,FALSE)),"",VLOOKUP($B396,'[1]1718  Exp_Rev Access'!$F$7:$GK$318,$CX$2,FALSE))</f>
        <v>0</v>
      </c>
      <c r="CY396" s="90">
        <f>IF(ISNA(VLOOKUP($B396,'[1]1718  Exp_Rev Access'!$F$7:$GK$318,$CY$2,FALSE)),"",VLOOKUP($B396,'[1]1718  Exp_Rev Access'!$F$7:$GK$318,$CY$2,FALSE))</f>
        <v>0</v>
      </c>
      <c r="CZ396" s="90">
        <f>IF(ISNA(VLOOKUP($B396,'[1]1718  Exp_Rev Access'!$F$7:$GK$318,$CZ$2,FALSE)),"",VLOOKUP($B396,'[1]1718  Exp_Rev Access'!$F$7:$GK$318,$CZ$2,FALSE))</f>
        <v>0</v>
      </c>
      <c r="DA396" s="90">
        <f>IF(ISNA(VLOOKUP($B396,'[1]1718  Exp_Rev Access'!$F$7:$GK$318,$DA$2,FALSE)),"",VLOOKUP($B396,'[1]1718  Exp_Rev Access'!$F$7:$GK$318,$DA$2,FALSE))</f>
        <v>0</v>
      </c>
      <c r="DB396" s="90">
        <f>IF(ISNA(VLOOKUP($B396,'[1]1718  Exp_Rev Access'!$F$7:$GK$318,$DB$2,FALSE)),"",VLOOKUP($B396,'[1]1718  Exp_Rev Access'!$F$7:$GK$318,$DB$2,FALSE))</f>
        <v>34626</v>
      </c>
      <c r="DC396" s="90">
        <f>IF(ISNA(VLOOKUP($B396,'[1]1718  Exp_Rev Access'!$F$7:$GK$318,$DC$2,FALSE)),"",VLOOKUP($B396,'[1]1718  Exp_Rev Access'!$F$7:$GK$318,$DC$2,FALSE))</f>
        <v>0</v>
      </c>
      <c r="DD396" s="90">
        <f>IF(ISNA(VLOOKUP($B396,'[1]1718  Exp_Rev Access'!$F$7:$GK$318,$DD$2,FALSE)),"",VLOOKUP($B396,'[1]1718  Exp_Rev Access'!$F$7:$GK$318,$DD$2,FALSE))</f>
        <v>0</v>
      </c>
      <c r="DE396" s="90">
        <f>IF(ISNA(VLOOKUP($B396,'[1]1718  Exp_Rev Access'!$F$7:$GK$318,$DE$2,FALSE)),"",VLOOKUP($B396,'[1]1718  Exp_Rev Access'!$F$7:$GK$318,$DE$2,FALSE))</f>
        <v>0</v>
      </c>
      <c r="DF396" s="90">
        <f>IF(ISNA(VLOOKUP($B396,'[1]1718  Exp_Rev Access'!$F$7:$GK$318,$DF$2,FALSE)),"",VLOOKUP($B396,'[1]1718  Exp_Rev Access'!$F$7:$GK$318,$DF$2,FALSE))</f>
        <v>0</v>
      </c>
      <c r="DG396" s="90">
        <f>IF(ISNA(VLOOKUP($B396,'[1]1718  Exp_Rev Access'!$F$7:$GK$318,$DG$2,FALSE)),"",VLOOKUP($B396,'[1]1718  Exp_Rev Access'!$F$7:$GK$318,$DG$2,FALSE))</f>
        <v>0</v>
      </c>
      <c r="DH396" s="90">
        <f>IF(ISNA(VLOOKUP($B396,'[1]1718  Exp_Rev Access'!$F$7:$GK$318,$DH$2,FALSE)),"",VLOOKUP($B396,'[1]1718  Exp_Rev Access'!$F$7:$GK$318,$DH$2,FALSE))</f>
        <v>24727.67</v>
      </c>
      <c r="DI396" s="90">
        <f>IF(ISNA(VLOOKUP($B396,'[1]1718  Exp_Rev Access'!$F$7:$GK$318,$DI$2,FALSE)),"",VLOOKUP($B396,'[1]1718  Exp_Rev Access'!$F$7:$GK$318,$DI$2,FALSE))</f>
        <v>616954.73</v>
      </c>
      <c r="DJ396" s="90">
        <f>IF(ISNA(VLOOKUP($B396,'[1]1718  Exp_Rev Access'!$F$7:$GK$318,$DJ$2,FALSE)),"",VLOOKUP($B396,'[1]1718  Exp_Rev Access'!$F$7:$GK$318,$DJ$2,FALSE))</f>
        <v>0</v>
      </c>
      <c r="DK396" s="90">
        <f>IF(ISNA(VLOOKUP($B396,'[1]1718  Exp_Rev Access'!$F$7:$GK$318,$DK$2,FALSE)),"",VLOOKUP($B396,'[1]1718  Exp_Rev Access'!$F$7:$GK$318,$DK$2,FALSE))</f>
        <v>0</v>
      </c>
      <c r="DL396" s="90">
        <f>IF(ISNA(VLOOKUP($B396,'[1]1718  Exp_Rev Access'!$F$7:$GK$318,$DL$2,FALSE)),"",VLOOKUP($B396,'[1]1718  Exp_Rev Access'!$F$7:$GK$318,$DL$2,FALSE))</f>
        <v>0</v>
      </c>
      <c r="DM396" s="90">
        <f>IF(ISNA(VLOOKUP($B396,'[1]1718  Exp_Rev Access'!$F$7:$GK$318,$DM$2,FALSE)),"",VLOOKUP($B396,'[1]1718  Exp_Rev Access'!$F$7:$GK$318,$DM$2,FALSE))</f>
        <v>0</v>
      </c>
      <c r="DN396" s="90">
        <f>IF(ISNA(VLOOKUP($B396,'[1]1718  Exp_Rev Access'!$F$7:$GK$318,$DN$2,FALSE)),"",VLOOKUP($B396,'[1]1718  Exp_Rev Access'!$F$7:$GK$318,$DN$2,FALSE))</f>
        <v>0</v>
      </c>
      <c r="DO396" s="90">
        <f>IF(ISNA(VLOOKUP($B396,'[1]1718  Exp_Rev Access'!$F$7:$GK$318,$DO$2,FALSE)),"",VLOOKUP($B396,'[1]1718  Exp_Rev Access'!$F$7:$GK$318,$DO$2,FALSE))</f>
        <v>0</v>
      </c>
      <c r="DP396" s="90">
        <f>IF(ISNA(VLOOKUP($B396,'[1]1718  Exp_Rev Access'!$F$7:$GK$318,$DP$2,FALSE)),"",VLOOKUP($B396,'[1]1718  Exp_Rev Access'!$F$7:$GK$318,$DP$2,FALSE))</f>
        <v>0</v>
      </c>
      <c r="DQ396" s="90">
        <f>IF(ISNA(VLOOKUP($B396,'[1]1718  Exp_Rev Access'!$F$7:$GK$318,$DQ$2,FALSE)),"",VLOOKUP($B396,'[1]1718  Exp_Rev Access'!$F$7:$GK$318,$DQ$2,FALSE))</f>
        <v>0</v>
      </c>
      <c r="DR396" s="90">
        <f>IF(ISNA(VLOOKUP($B396,'[1]1718  Exp_Rev Access'!$F$7:$GK$318,$DR$2,FALSE)),"",VLOOKUP($B396,'[1]1718  Exp_Rev Access'!$F$7:$GK$318,$DR$2,FALSE))</f>
        <v>0</v>
      </c>
      <c r="DS396" s="90">
        <f>IF(ISNA(VLOOKUP($B396,'[1]1718  Exp_Rev Access'!$F$7:$GK$318,$DS$2,FALSE)),"",VLOOKUP($B396,'[1]1718  Exp_Rev Access'!$F$7:$GK$318,$DS$2,FALSE))</f>
        <v>0</v>
      </c>
      <c r="DT396" s="90">
        <f>IF(ISNA(VLOOKUP($B396,'[1]1718  Exp_Rev Access'!$F$7:$GK$318,$DT$2,FALSE)),"",VLOOKUP($B396,'[1]1718  Exp_Rev Access'!$F$7:$GK$318,$DT$2,FALSE))</f>
        <v>0</v>
      </c>
      <c r="DU396" s="90">
        <f>IF(ISNA(VLOOKUP($B396,'[1]1718  Exp_Rev Access'!$F$7:$GK$318,$DU$2,FALSE)),"",VLOOKUP($B396,'[1]1718  Exp_Rev Access'!$F$7:$GK$318,$DU$2,FALSE))</f>
        <v>0</v>
      </c>
      <c r="DV396" s="90">
        <f>IF(ISNA(VLOOKUP($B396,'[1]1718  Exp_Rev Access'!$F$7:$GK$318,$DV$2,FALSE)),"",VLOOKUP($B396,'[1]1718  Exp_Rev Access'!$F$7:$GK$318,$DV$2,FALSE))</f>
        <v>0</v>
      </c>
      <c r="DW396" s="90">
        <f>IF(ISNA(VLOOKUP($B396,'[1]1718  Exp_Rev Access'!$F$7:$GK$318,$DW$2,FALSE)),"",VLOOKUP($B396,'[1]1718  Exp_Rev Access'!$F$7:$GK$318,$DW$2,FALSE))</f>
        <v>0</v>
      </c>
      <c r="DX396" s="90">
        <f>IF(ISNA(VLOOKUP($B396,'[1]1718  Exp_Rev Access'!$F$7:$GK$318,$DX$2,FALSE)),"",VLOOKUP($B396,'[1]1718  Exp_Rev Access'!$F$7:$GK$318,$DX$2,FALSE))</f>
        <v>0</v>
      </c>
      <c r="DY396" s="90">
        <f>IF(ISNA(VLOOKUP($B396,'[1]1718  Exp_Rev Access'!$F$7:$GK$318,$DY$2,FALSE)),"",VLOOKUP($B396,'[1]1718  Exp_Rev Access'!$F$7:$GK$318,$DY$2,FALSE))</f>
        <v>0</v>
      </c>
      <c r="DZ396" s="90">
        <f>IF(ISNA(VLOOKUP($B396,'[1]1718  Exp_Rev Access'!$F$7:$GK$318,$DZ$2,FALSE)),"",VLOOKUP($B396,'[1]1718  Exp_Rev Access'!$F$7:$GK$318,$DZ$2,FALSE))</f>
        <v>0</v>
      </c>
      <c r="EA396" s="90">
        <f>IF(ISNA(VLOOKUP($B396,'[1]1718  Exp_Rev Access'!$F$7:$GK$318,$EA$2,FALSE)),"",VLOOKUP($B396,'[1]1718  Exp_Rev Access'!$F$7:$GK$318,$EA$2,FALSE))</f>
        <v>0</v>
      </c>
      <c r="EB396" s="90">
        <f>IF(ISNA(VLOOKUP($B396,'[1]1718  Exp_Rev Access'!$F$7:$GK$318,$EB$2,FALSE)),"",VLOOKUP($B396,'[1]1718  Exp_Rev Access'!$F$7:$GK$318,$EB$2,FALSE))</f>
        <v>0</v>
      </c>
      <c r="EC396" s="90">
        <f>IF(ISNA(VLOOKUP($B396,'[1]1718  Exp_Rev Access'!$F$7:$GK$318,$EC$2,FALSE)),"",VLOOKUP($B396,'[1]1718  Exp_Rev Access'!$F$7:$GK$318,$EC$2,FALSE))</f>
        <v>0</v>
      </c>
      <c r="ED396" s="90">
        <f>IF(ISNA(VLOOKUP($B396,'[1]1718  Exp_Rev Access'!$F$7:$GK$318,$ED$2,FALSE)),"",VLOOKUP($B396,'[1]1718  Exp_Rev Access'!$F$7:$GK$318,$ED$2,FALSE))</f>
        <v>0</v>
      </c>
      <c r="EE396" s="90">
        <f>IF(ISNA(VLOOKUP($B396,'[1]1718  Exp_Rev Access'!$F$7:$GK$318,$EE$2,FALSE)),"",VLOOKUP($B396,'[1]1718  Exp_Rev Access'!$F$7:$GK$318,$EE$2,FALSE))</f>
        <v>0</v>
      </c>
      <c r="EF396" s="90">
        <f>IF(ISNA(VLOOKUP($B396,'[1]1718  Exp_Rev Access'!$F$7:$GK$318,$EF$2,FALSE)),"",VLOOKUP($B396,'[1]1718  Exp_Rev Access'!$F$7:$GK$318,$EF$2,FALSE))</f>
        <v>0</v>
      </c>
      <c r="EG396" s="90">
        <f>IF(ISNA(VLOOKUP($B396,'[1]1718  Exp_Rev Access'!$F$7:$GK$318,$EG$2,FALSE)),"",VLOOKUP($B396,'[1]1718  Exp_Rev Access'!$F$7:$GK$318,$EG$2,FALSE))</f>
        <v>24129</v>
      </c>
      <c r="EH396" s="90">
        <f>IF(ISNA(VLOOKUP($B396,'[1]1718  Exp_Rev Access'!$F$7:$GK$318,$EH$2,FALSE)),"",VLOOKUP($B396,'[1]1718  Exp_Rev Access'!$F$7:$GK$318,$EH$2,FALSE))</f>
        <v>0</v>
      </c>
      <c r="EI396" s="90">
        <f>IF(ISNA(VLOOKUP($B396,'[1]1718  Exp_Rev Access'!$F$7:$GK$318,$EI$2,FALSE)),"",VLOOKUP($B396,'[1]1718  Exp_Rev Access'!$F$7:$GK$318,$EI$2,FALSE))</f>
        <v>0</v>
      </c>
      <c r="EJ396" s="90">
        <f>IF(ISNA(VLOOKUP($B396,'[1]1718  Exp_Rev Access'!$F$7:$GK$318,$EJ$2,FALSE)),"",VLOOKUP($B396,'[1]1718  Exp_Rev Access'!$F$7:$GK$318,$EJ$2,FALSE))</f>
        <v>0</v>
      </c>
      <c r="EK396" s="90">
        <f>IF(ISNA(VLOOKUP($B396,'[1]1718  Exp_Rev Access'!$F$7:$GK$318,$EK$2,FALSE)),"",VLOOKUP($B396,'[1]1718  Exp_Rev Access'!$F$7:$GK$318,$EK$2,FALSE))</f>
        <v>0</v>
      </c>
      <c r="EL396" s="90">
        <f>IF(ISNA(VLOOKUP($B396,'[1]1718  Exp_Rev Access'!$F$7:$GK$318,$EL$2,FALSE)),"",VLOOKUP($B396,'[1]1718  Exp_Rev Access'!$F$7:$GK$318,$EL$2,FALSE))</f>
        <v>0</v>
      </c>
      <c r="EM396" s="90">
        <f>IF(ISNA(VLOOKUP($B396,'[1]1718  Exp_Rev Access'!$F$7:$GK$318,$EM$2,FALSE)),"",VLOOKUP($B396,'[1]1718  Exp_Rev Access'!$F$7:$GK$318,$EM$2,FALSE))</f>
        <v>0</v>
      </c>
      <c r="EN396" s="90">
        <f>IF(ISNA(VLOOKUP($B396,'[1]1718  Exp_Rev Access'!$F$7:$GK$318,$EN$2,FALSE)),"",VLOOKUP($B396,'[1]1718  Exp_Rev Access'!$F$7:$GK$318,$EN$2,FALSE))</f>
        <v>0</v>
      </c>
      <c r="EO396" s="90">
        <f>IF(ISNA(VLOOKUP($B396,'[1]1718  Exp_Rev Access'!$F$7:$GK$318,$EO$2,FALSE)),"",VLOOKUP($B396,'[1]1718  Exp_Rev Access'!$F$7:$GK$318,$EO$2,FALSE))</f>
        <v>0</v>
      </c>
      <c r="EP396" s="90">
        <f>IF(ISNA(VLOOKUP($B396,'[1]1718  Exp_Rev Access'!$F$7:$GK$318,$EP$2,FALSE)),"",VLOOKUP($B396,'[1]1718  Exp_Rev Access'!$F$7:$GK$318,$EP$2,FALSE))</f>
        <v>0</v>
      </c>
      <c r="EQ396" s="90">
        <f>IF(ISNA(VLOOKUP($B396,'[1]1718  Exp_Rev Access'!$F$7:$GK$318,$EQ$2,FALSE)),"",VLOOKUP($B396,'[1]1718  Exp_Rev Access'!$F$7:$GK$318,$EQ$2,FALSE))</f>
        <v>0</v>
      </c>
      <c r="ER396" s="90">
        <f>IF(ISNA(VLOOKUP($B396,'[1]1718  Exp_Rev Access'!$F$7:$GK$318,$ER$2,FALSE)),"",VLOOKUP($B396,'[1]1718  Exp_Rev Access'!$F$7:$GK$318,$ER$2,FALSE))</f>
        <v>0</v>
      </c>
      <c r="ES396" s="90">
        <f>IF(ISNA(VLOOKUP($B396,'[1]1718  Exp_Rev Access'!$F$7:$GK$318,$ES$2,FALSE)),"",VLOOKUP($B396,'[1]1718  Exp_Rev Access'!$F$7:$GK$318,$ES$2,FALSE))</f>
        <v>0</v>
      </c>
      <c r="ET396" s="90">
        <f>IF(ISNA(VLOOKUP($B396,'[1]1718  Exp_Rev Access'!$F$7:$GK$318,$ET$2,FALSE)),"",VLOOKUP($B396,'[1]1718  Exp_Rev Access'!$F$7:$GK$318,$ET$2,FALSE))</f>
        <v>0</v>
      </c>
      <c r="EU396" s="90">
        <f>IF(ISNA(VLOOKUP($B396,'[1]1718  Exp_Rev Access'!$F$7:$GK$318,$EU$2,FALSE)),"",VLOOKUP($B396,'[1]1718  Exp_Rev Access'!$F$7:$GK$318,$EU$2,FALSE))</f>
        <v>0</v>
      </c>
      <c r="EV396" s="90">
        <f>IF(ISNA(VLOOKUP($B396,'[1]1718  Exp_Rev Access'!$F$7:$GK$318,$EV$2,FALSE)),"",VLOOKUP($B396,'[1]1718  Exp_Rev Access'!$F$7:$GK$318,$EV$2,FALSE))</f>
        <v>27240.82</v>
      </c>
      <c r="EW396" s="90">
        <f>IF(ISNA(VLOOKUP($B396,'[1]1718  Exp_Rev Access'!$F$7:$GK$318,$EW$2,FALSE)),"",VLOOKUP($B396,'[1]1718  Exp_Rev Access'!$F$7:$GK$318,$EW$2,FALSE))</f>
        <v>0</v>
      </c>
      <c r="EX396" s="90">
        <f>IF(ISNA(VLOOKUP($B396,'[1]1718  Exp_Rev Access'!$F$7:$GK$318,$EX$2,FALSE)),"",VLOOKUP($B396,'[1]1718  Exp_Rev Access'!$F$7:$GK$318,$EX$2,FALSE))</f>
        <v>0</v>
      </c>
      <c r="EY396" s="90">
        <f>IF(ISNA(VLOOKUP($B396,'[1]1718  Exp_Rev Access'!$F$7:$GK$318,$EY$2,FALSE)),"",VLOOKUP($B396,'[1]1718  Exp_Rev Access'!$F$7:$GK$318,$EY$2,FALSE))</f>
        <v>0</v>
      </c>
      <c r="EZ396" s="90">
        <f>IF(ISNA(VLOOKUP($B396,'[1]1718  Exp_Rev Access'!$F$7:$GK$318,$EZ$2,FALSE)),"",VLOOKUP($B396,'[1]1718  Exp_Rev Access'!$F$7:$GK$318,$EZ$2,FALSE))</f>
        <v>0</v>
      </c>
      <c r="FA396" s="90">
        <f>IF(ISNA(VLOOKUP($B396,'[1]1718  Exp_Rev Access'!$F$7:$GK$318,$FA$2,FALSE)),"",VLOOKUP($B396,'[1]1718  Exp_Rev Access'!$F$7:$GK$318,$FA$2,FALSE))</f>
        <v>0</v>
      </c>
      <c r="FB396" s="90">
        <f>IF(ISNA(VLOOKUP($B396,'[1]1718  Exp_Rev Access'!$F$7:$GK$318,$FB$2,FALSE)),"",VLOOKUP($B396,'[1]1718  Exp_Rev Access'!$F$7:$GK$318,$FB$2,FALSE))</f>
        <v>3900</v>
      </c>
      <c r="FC396" s="90">
        <f>IF(ISNA(VLOOKUP($B396,'[1]1718  Exp_Rev Access'!$F$7:$GK$318,$FC$2,FALSE)),"",VLOOKUP($B396,'[1]1718  Exp_Rev Access'!$F$7:$GK$318,$FC$2,FALSE))</f>
        <v>0</v>
      </c>
      <c r="FD396" s="90">
        <f>IF(ISNA(VLOOKUP($B396,'[1]1718  Exp_Rev Access'!$F$7:$GK$318,$FD$2,FALSE)),"",VLOOKUP($B396,'[1]1718  Exp_Rev Access'!$F$7:$GK$318,$FD$2,FALSE))</f>
        <v>0</v>
      </c>
      <c r="FE396" s="90">
        <f>IF(ISNA(VLOOKUP($B396,'[1]1718  Exp_Rev Access'!$F$7:$GK$318,$FE$2,FALSE)),"",VLOOKUP($B396,'[1]1718  Exp_Rev Access'!$F$7:$GK$318,$FE$2,FALSE))</f>
        <v>0</v>
      </c>
      <c r="FF396" s="90">
        <f>IF(ISNA(VLOOKUP($B396,'[1]1718  Exp_Rev Access'!$F$7:$GK$318,$FF$2,FALSE)),"",VLOOKUP($B396,'[1]1718  Exp_Rev Access'!$F$7:$GK$318,$FF$2,FALSE))</f>
        <v>0</v>
      </c>
      <c r="FG396" s="90">
        <f>IF(ISNA(VLOOKUP($B396,'[1]1718  Exp_Rev Access'!$F$7:$GK$318,$FG$2,FALSE)),"",VLOOKUP($B396,'[1]1718  Exp_Rev Access'!$F$7:$GK$318,$FG$2,FALSE))</f>
        <v>0</v>
      </c>
      <c r="FH396" s="90">
        <f>IF(ISNA(VLOOKUP($B396,'[1]1718  Exp_Rev Access'!$F$7:$GK$318,$FH$2,FALSE)),"",VLOOKUP($B396,'[1]1718  Exp_Rev Access'!$F$7:$GK$318,$FH$2,FALSE))</f>
        <v>0</v>
      </c>
      <c r="FI396" s="90">
        <f>IF(ISNA(VLOOKUP($B396,'[1]1718  Exp_Rev Access'!$F$7:$GK$318,$FI$2,FALSE)),"",VLOOKUP($B396,'[1]1718  Exp_Rev Access'!$F$7:$GK$318,$FI$2,FALSE))</f>
        <v>0</v>
      </c>
      <c r="FJ396" s="90">
        <f>IF(ISNA(VLOOKUP($B396,'[1]1718  Exp_Rev Access'!$F$7:$GK$318,$FJ$2,FALSE)),"",VLOOKUP($B396,'[1]1718  Exp_Rev Access'!$F$7:$GK$318,$FJ$2,FALSE))</f>
        <v>0</v>
      </c>
      <c r="FK396" s="90">
        <f>IF(ISNA(VLOOKUP($B396,'[1]1718  Exp_Rev Access'!$F$7:$GK$318,$FK$2,FALSE)),"",VLOOKUP($B396,'[1]1718  Exp_Rev Access'!$F$7:$GK$318,$FK$2,FALSE))</f>
        <v>0</v>
      </c>
      <c r="FL396" s="90">
        <f>IF(ISNA(VLOOKUP($B396,'[1]1718  Exp_Rev Access'!$F$7:$GK$318,$FL$2,FALSE)),"",VLOOKUP($B396,'[1]1718  Exp_Rev Access'!$F$7:$GK$318,$FL$2,FALSE))</f>
        <v>0</v>
      </c>
      <c r="FM396" s="90">
        <f>IF(ISNA(VLOOKUP($B396,'[1]1718  Exp_Rev Access'!$F$7:$GK$318,$FM$2,FALSE)),"",VLOOKUP($B396,'[1]1718  Exp_Rev Access'!$F$7:$GK$318,$FM$2,FALSE))</f>
        <v>0</v>
      </c>
      <c r="FN396" s="90">
        <f>IF(ISNA(VLOOKUP($B396,'[1]1718  Exp_Rev Access'!$F$7:$GK$318,$FN$2,FALSE)),"",VLOOKUP($B396,'[1]1718  Exp_Rev Access'!$F$7:$GK$318,$FN$2,FALSE))</f>
        <v>0</v>
      </c>
      <c r="FO396" s="90">
        <f>IF(ISNA(VLOOKUP($B396,'[1]1718  Exp_Rev Access'!$F$7:$GK$318,$FO$2,FALSE)),"",VLOOKUP($B396,'[1]1718  Exp_Rev Access'!$F$7:$GK$318,$FO$2,FALSE))</f>
        <v>0</v>
      </c>
      <c r="FP396" s="90">
        <f>IF(ISNA(VLOOKUP($B396,'[1]1718  Exp_Rev Access'!$F$7:$GK$318,$FP$2,FALSE)),"",VLOOKUP($B396,'[1]1718  Exp_Rev Access'!$F$7:$GK$318,$FP$2,FALSE))</f>
        <v>0</v>
      </c>
      <c r="FQ396" s="90">
        <f>IF(ISNA(VLOOKUP($B396,'[1]1718  Exp_Rev Access'!$F$7:$GK$318,$FQ$2,FALSE)),"",VLOOKUP($B396,'[1]1718  Exp_Rev Access'!$F$7:$GK$318,$FQ$2,FALSE))</f>
        <v>0</v>
      </c>
      <c r="FR396" s="90">
        <f>IF(ISNA(VLOOKUP($B396,'[1]1718  Exp_Rev Access'!$F$7:$GK$318,$FR$2,FALSE)),"",VLOOKUP($B396,'[1]1718  Exp_Rev Access'!$F$7:$GK$318,$FR$2,FALSE))</f>
        <v>69038.64</v>
      </c>
      <c r="FS396" s="56">
        <f t="shared" si="1015"/>
        <v>1566448.41</v>
      </c>
      <c r="FT396" s="92">
        <f t="shared" si="1016"/>
        <v>6.5616894729726843E-2</v>
      </c>
      <c r="FU396" s="94">
        <f t="shared" si="1017"/>
        <v>874.55386513617032</v>
      </c>
      <c r="FV396" s="95">
        <f>IF(ISNA(VLOOKUP($B396,'[1]1718  Exp_Rev Access'!$F$7:$GK$318,$FV$2,FALSE)),"",VLOOKUP($B396,'[1]1718  Exp_Rev Access'!$F$7:$GK$318,$FV$2,FALSE))</f>
        <v>0</v>
      </c>
      <c r="FW396" s="95">
        <f>IF(ISNA(VLOOKUP($B396,'[1]1718  Exp_Rev Access'!$F$7:$GK$318,$FW$2,FALSE)),"",VLOOKUP($B396,'[1]1718  Exp_Rev Access'!$F$7:$GK$318,$FW$2,FALSE))</f>
        <v>0</v>
      </c>
      <c r="FX396" s="95">
        <f>IF(ISNA(VLOOKUP($B396,'[1]1718  Exp_Rev Access'!$F$7:$GK$318,$FX$2,FALSE)),"",VLOOKUP($B396,'[1]1718  Exp_Rev Access'!$F$7:$GK$318,$FX$2,FALSE))</f>
        <v>0</v>
      </c>
      <c r="FY396" s="95">
        <f>IF(ISNA(VLOOKUP($B396,'[1]1718  Exp_Rev Access'!$F$7:$GK$318,$FY$2,FALSE)),"",VLOOKUP($B396,'[1]1718  Exp_Rev Access'!$F$7:$GK$318,$FY$2,FALSE))</f>
        <v>0</v>
      </c>
      <c r="FZ396" s="95">
        <f>IF(ISNA(VLOOKUP($B396,'[1]1718  Exp_Rev Access'!$F$7:$GK$318,$FZ$2,FALSE)),"",VLOOKUP($B396,'[1]1718  Exp_Rev Access'!$F$7:$GK$318,$FZ$2,FALSE))</f>
        <v>0</v>
      </c>
      <c r="GA396" s="95">
        <f>IF(ISNA(VLOOKUP($B396,'[1]1718  Exp_Rev Access'!$F$7:$GK$318,$GA$2,FALSE)),"",VLOOKUP($B396,'[1]1718  Exp_Rev Access'!$F$7:$GK$318,$GA$2,FALSE))</f>
        <v>0</v>
      </c>
      <c r="GB396" s="95">
        <f>IF(ISNA(VLOOKUP($B396,'[1]1718  Exp_Rev Access'!$F$7:$GK$318,$GB$2,FALSE)),"",VLOOKUP($B396,'[1]1718  Exp_Rev Access'!$F$7:$GK$318,$GB$2,FALSE))</f>
        <v>0</v>
      </c>
      <c r="GC396" s="95">
        <f>IF(ISNA(VLOOKUP($B396,'[1]1718  Exp_Rev Access'!$F$7:$GK$318,$GC$2,FALSE)),"",VLOOKUP($B396,'[1]1718  Exp_Rev Access'!$F$7:$GK$318,$GC$2,FALSE))</f>
        <v>0</v>
      </c>
      <c r="GD396" s="95">
        <f>IF(ISNA(VLOOKUP($B396,'[1]1718  Exp_Rev Access'!$F$7:$GK$318,$GD$2,FALSE)),"",VLOOKUP($B396,'[1]1718  Exp_Rev Access'!$F$7:$GK$318,$GD$2,FALSE))</f>
        <v>0</v>
      </c>
      <c r="GE396" s="95">
        <f>IF(ISNA(VLOOKUP($B396,'[1]1718  Exp_Rev Access'!$F$7:$GK$318,$GE$2,FALSE)),"",VLOOKUP($B396,'[1]1718  Exp_Rev Access'!$F$7:$GK$318,$GE$2,FALSE))</f>
        <v>0</v>
      </c>
      <c r="GF396" s="95">
        <f>IF(ISNA(VLOOKUP($B396,'[1]1718  Exp_Rev Access'!$F$7:$GK$318,$GF$2,FALSE)),"",VLOOKUP($B396,'[1]1718  Exp_Rev Access'!$F$7:$GK$318,$GF$2,FALSE))</f>
        <v>0</v>
      </c>
      <c r="GG396" s="95">
        <f>IF(ISNA(VLOOKUP($B396,'[1]1718  Exp_Rev Access'!$F$7:$GK$318,$GG$2,FALSE)),"",VLOOKUP($B396,'[1]1718  Exp_Rev Access'!$F$7:$GK$318,$GG$2,FALSE))</f>
        <v>0</v>
      </c>
      <c r="GH396" s="95">
        <f>IF(ISNA(VLOOKUP($B396,'[1]1718  Exp_Rev Access'!$F$7:$GK$318,$GH$2,FALSE)),"",VLOOKUP($B396,'[1]1718  Exp_Rev Access'!$F$7:$GK$318,$GH$2,FALSE))</f>
        <v>499792.16</v>
      </c>
      <c r="GI396" s="95">
        <f>IF(ISNA(VLOOKUP($B396,'[1]1718  Exp_Rev Access'!$F$7:$GK$318,$GI$2,FALSE)),"",VLOOKUP($B396,'[1]1718  Exp_Rev Access'!$F$7:$GK$318,$GI$2,FALSE))</f>
        <v>0</v>
      </c>
      <c r="GJ396" s="95">
        <f>IF(ISNA(VLOOKUP($B396,'[1]1718  Exp_Rev Access'!$F$7:$GK$318,$GJ$2,FALSE)),"",VLOOKUP($B396,'[1]1718  Exp_Rev Access'!$F$7:$GK$318,$GJ$2,FALSE))</f>
        <v>0</v>
      </c>
      <c r="GK396" s="95">
        <f>IF(ISNA(VLOOKUP($B396,'[1]1718  Exp_Rev Access'!$F$7:$GK$318,$GK$2,FALSE)),"",VLOOKUP($B396,'[1]1718  Exp_Rev Access'!$F$7:$GK$318,$GK$2,FALSE))</f>
        <v>0</v>
      </c>
      <c r="GL396" s="95">
        <f>IF(ISNA(VLOOKUP($B396,'[1]1718  Exp_Rev Access'!$F$7:$GK$318,$GL$2,FALSE)),"",VLOOKUP($B396,'[1]1718  Exp_Rev Access'!$F$7:$GK$318,$GL$2,FALSE))</f>
        <v>2940.52</v>
      </c>
      <c r="GM396" s="95">
        <f>IF(ISNA(VLOOKUP($B396,'[1]1718  Exp_Rev Access'!$F$7:$GK$318,$GM$2,FALSE)),"",VLOOKUP($B396,'[1]1718  Exp_Rev Access'!$F$7:$GK$318,$GM$2,FALSE))</f>
        <v>0</v>
      </c>
      <c r="GN396" s="95">
        <f>IF(ISNA(VLOOKUP($B396,'[1]1718  Exp_Rev Access'!$F$7:$GK$318,$GN$2,FALSE)),"",VLOOKUP($B396,'[1]1718  Exp_Rev Access'!$F$7:$GK$318,$GN$2,FALSE))</f>
        <v>0</v>
      </c>
      <c r="GO396" s="95">
        <f>IF(ISNA(VLOOKUP($B396,'[1]1718  Exp_Rev Access'!$F$7:$GK$318,$GO$2,FALSE)),"",VLOOKUP($B396,'[1]1718  Exp_Rev Access'!$F$7:$GK$318,$GO$2,FALSE))</f>
        <v>0</v>
      </c>
      <c r="GP396" s="95">
        <f>IF(ISNA(VLOOKUP($B396,'[1]1718  Exp_Rev Access'!$F$7:$GK$318,$GP$2,FALSE)),"",VLOOKUP($B396,'[1]1718  Exp_Rev Access'!$F$7:$GK$318,$GP$2,FALSE))</f>
        <v>0</v>
      </c>
      <c r="GQ396" s="95">
        <f>IF(ISNA(VLOOKUP($B396,'[1]1718  Exp_Rev Access'!$F$7:$GK$318,$GQ$2,FALSE)),"",VLOOKUP($B396,'[1]1718  Exp_Rev Access'!$F$7:$GK$318,$GQ$2,FALSE))</f>
        <v>0</v>
      </c>
      <c r="GR396" s="95">
        <f>IF(ISNA(VLOOKUP($B396,'[1]1718  Exp_Rev Access'!$F$7:$GK$318,$GR$2,FALSE)),"",VLOOKUP($B396,'[1]1718  Exp_Rev Access'!$F$7:$GK$318,$GR$2,FALSE))</f>
        <v>0</v>
      </c>
      <c r="GS396" s="95">
        <f>IF(ISNA(VLOOKUP($B396,'[1]1718  Exp_Rev Access'!$F$7:$GK$318,$GS$2,FALSE)),"",VLOOKUP($B396,'[1]1718  Exp_Rev Access'!$F$7:$GK$318,$GS$2,FALSE))</f>
        <v>0</v>
      </c>
      <c r="GT396" s="95">
        <f>IF(ISNA(VLOOKUP($B396,'[1]1718  Exp_Rev Access'!$F$7:$GK$318,$GT$2,FALSE)),"",VLOOKUP($B396,'[1]1718  Exp_Rev Access'!$F$7:$GK$318,$GT$2,FALSE))</f>
        <v>0</v>
      </c>
      <c r="GU396" s="56">
        <f t="shared" si="1018"/>
        <v>502732.68</v>
      </c>
      <c r="GV396" s="92">
        <f t="shared" si="1019"/>
        <v>2.1058949104333063E-2</v>
      </c>
      <c r="GW396" s="96">
        <f t="shared" si="1020"/>
        <v>280.67749031343169</v>
      </c>
      <c r="HE396" s="41"/>
      <c r="HF396" s="41"/>
      <c r="HG396" s="41"/>
      <c r="HH396" s="41"/>
      <c r="HI396" s="41"/>
      <c r="HJ396" s="41"/>
      <c r="HK396" s="41"/>
      <c r="HL396" s="41"/>
      <c r="HM396" s="41"/>
      <c r="HN396" s="41"/>
    </row>
    <row r="397" spans="1:222" x14ac:dyDescent="0.3">
      <c r="A397" s="73"/>
      <c r="B397" s="88" t="s">
        <v>769</v>
      </c>
      <c r="C397" s="89" t="s">
        <v>770</v>
      </c>
      <c r="D397" s="75">
        <f>IF(ISNA(VLOOKUP($B397,'[1]1718 enrollment_Rev_Exp by size'!$A$7:H726,3,FALSE)),"",VLOOKUP($B397,'[1]1718 enrollment_Rev_Exp by size'!$A$7:$G$350,3,FALSE))</f>
        <v>1849.45</v>
      </c>
      <c r="E397" s="76">
        <f>IF(ISNA(VLOOKUP($B397,'[1]1718 enrollment_Rev_Exp by size'!$A$7:I729,5,FALSE)),"",VLOOKUP($B397,'[1]1718 enrollment_Rev_Exp by size'!$A$7:$G$350,5,FALSE))</f>
        <v>27191319.399999999</v>
      </c>
      <c r="F397" s="70">
        <f t="shared" si="1002"/>
        <v>27191319.399999999</v>
      </c>
      <c r="G397" s="70">
        <f t="shared" si="1003"/>
        <v>0</v>
      </c>
      <c r="H397" s="90">
        <f>IF(ISNA(VLOOKUP($B397,'[1]1718  Exp_Rev Access'!$F$7:$GK$318,3,FALSE)),"",VLOOKUP($B397,'[1]1718  Exp_Rev Access'!$F$7:$GK$318,3,FALSE))</f>
        <v>5618719.7300000004</v>
      </c>
      <c r="I397" s="90">
        <f>IF(ISNA(VLOOKUP($B397,'[1]1718  Exp_Rev Access'!$F$7:$GK$318,4,FALSE)),"",VLOOKUP($B397,'[1]1718  Exp_Rev Access'!$F$7:$GK$318,4,FALSE))</f>
        <v>10.17</v>
      </c>
      <c r="J397" s="90">
        <f>IF(ISNA(VLOOKUP($B397,'[1]1718  Exp_Rev Access'!$F$7:$GK$318,5,FALSE)),"",VLOOKUP($B397,'[1]1718  Exp_Rev Access'!$F$7:$GK$318,5,FALSE))</f>
        <v>0</v>
      </c>
      <c r="K397" s="90">
        <f>IF(ISNA(VLOOKUP($B397,'[1]1718  Exp_Rev Access'!$F$7:$GK$318,6,FALSE)),"-",VLOOKUP($B397,'[1]1718  Exp_Rev Access'!$F$7:$GK$318,6,FALSE))</f>
        <v>116733.85</v>
      </c>
      <c r="L397" s="90">
        <f>IF(ISNA(VLOOKUP($B397,'[1]1718  Exp_Rev Access'!$F$7:$GK$318,7,FALSE)),"",VLOOKUP($B397,'[1]1718  Exp_Rev Access'!$F$7:$GK$318,7,FALSE))</f>
        <v>0</v>
      </c>
      <c r="M397" s="90">
        <f>IF(ISNA(VLOOKUP($B397,'[1]1718  Exp_Rev Access'!$F$7:$GK$318,8,FALSE)),"",VLOOKUP($B397,'[1]1718  Exp_Rev Access'!$F$7:$GK$318,8,FALSE))</f>
        <v>0</v>
      </c>
      <c r="N397" s="56">
        <f t="shared" si="1004"/>
        <v>5735463.75</v>
      </c>
      <c r="O397" s="91">
        <f t="shared" si="1005"/>
        <v>0.21092995399112557</v>
      </c>
      <c r="P397" s="56">
        <f t="shared" si="1006"/>
        <v>3101.1726459217602</v>
      </c>
      <c r="Q397" s="90">
        <f>IF(ISNA(VLOOKUP($B397,'[1]1718  Exp_Rev Access'!$F$7:$GK$318,10,FALSE)),"",VLOOKUP($B397,'[1]1718  Exp_Rev Access'!$F$7:$GK$318,10,FALSE))</f>
        <v>20494</v>
      </c>
      <c r="R397" s="90">
        <f>IF(ISNA(VLOOKUP($B397,'[1]1718  Exp_Rev Access'!$F$7:$GK$318,11,FALSE)),"",VLOOKUP($B397,'[1]1718  Exp_Rev Access'!$F$7:$GK$318,11,FALSE))</f>
        <v>0</v>
      </c>
      <c r="S397" s="90">
        <f>IF(ISNA(VLOOKUP($B397,'[1]1718  Exp_Rev Access'!$F$7:$GK$318,12,FALSE)),"",VLOOKUP($B397,'[1]1718  Exp_Rev Access'!$F$7:$GK$318,12,FALSE))</f>
        <v>213.65</v>
      </c>
      <c r="T397" s="90">
        <f>IF(ISNA(VLOOKUP($B397,'[1]1718  Exp_Rev Access'!$F$7:$GK$318,13,FALSE)),"",VLOOKUP($B397,'[1]1718  Exp_Rev Access'!$F$7:$GK$318,13,FALSE))</f>
        <v>0</v>
      </c>
      <c r="U397" s="90">
        <f>IF(ISNA(VLOOKUP($B397,'[1]1718  Exp_Rev Access'!$F$7:$GK$318,14,FALSE)),"",VLOOKUP($B397,'[1]1718  Exp_Rev Access'!$F$7:$GK$318,14,FALSE))</f>
        <v>0</v>
      </c>
      <c r="V397" s="90">
        <f>IF(ISNA(VLOOKUP($B397,'[1]1718  Exp_Rev Access'!$F$7:$GK$318,15,FALSE)),"",VLOOKUP($B397,'[1]1718  Exp_Rev Access'!$F$7:$GK$318,15,FALSE))</f>
        <v>2867</v>
      </c>
      <c r="W397" s="90">
        <f>IF(ISNA(VLOOKUP($B397,'[1]1718  Exp_Rev Access'!$F$7:$GK$318,16,FALSE)),"",VLOOKUP($B397,'[1]1718  Exp_Rev Access'!$F$7:$GK$318,16,FALSE))</f>
        <v>0</v>
      </c>
      <c r="X397" s="90">
        <f>IF(ISNA(VLOOKUP($B397,'[1]1718  Exp_Rev Access'!$F$7:$GK$318,17,FALSE)),"",VLOOKUP($B397,'[1]1718  Exp_Rev Access'!$F$7:$GK$318,17,FALSE))</f>
        <v>0</v>
      </c>
      <c r="Y397" s="90">
        <f>IF(ISNA(VLOOKUP($B397,'[1]1718  Exp_Rev Access'!$F$7:$GK$318,18,FALSE)),"",VLOOKUP($B397,'[1]1718  Exp_Rev Access'!$F$7:$GK$318,18,FALSE))</f>
        <v>0</v>
      </c>
      <c r="Z397" s="90">
        <f>IF(ISNA(VLOOKUP($B397,'[1]1718  Exp_Rev Access'!$F$7:$GK$318,19,FALSE)),"",VLOOKUP($B397,'[1]1718  Exp_Rev Access'!$F$7:$GK$318,19,FALSE))</f>
        <v>23789.08</v>
      </c>
      <c r="AA397" s="90">
        <f>IF(ISNA(VLOOKUP($B397,'[1]1718  Exp_Rev Access'!$F$7:$GK$318,20,FALSE)),"",VLOOKUP($B397,'[1]1718  Exp_Rev Access'!$F$7:$GK$318,20,FALSE))</f>
        <v>0</v>
      </c>
      <c r="AB397" s="90">
        <f>IF(ISNA(VLOOKUP($B397,'[1]1718  Exp_Rev Access'!$F$7:$GK$318,21,FALSE)),"",VLOOKUP($B397,'[1]1718  Exp_Rev Access'!$F$7:$GK$318,21,FALSE))</f>
        <v>0</v>
      </c>
      <c r="AC397" s="90">
        <f>IF(ISNA(VLOOKUP($B397,'[1]1718  Exp_Rev Access'!$F$7:$GK$318,22,FALSE)),"",VLOOKUP($B397,'[1]1718  Exp_Rev Access'!$F$7:$GK$318,22,FALSE))</f>
        <v>0</v>
      </c>
      <c r="AD397" s="90">
        <f>IF(ISNA(VLOOKUP($B397,'[1]1718  Exp_Rev Access'!$F$7:$GK$318,23,FALSE)),"",VLOOKUP($B397,'[1]1718  Exp_Rev Access'!$F$7:$GK$318,23,FALSE))</f>
        <v>180575.1</v>
      </c>
      <c r="AE397" s="90">
        <f>IF(ISNA(VLOOKUP($B397,'[1]1718  Exp_Rev Access'!$F$7:$GK$318,24,FALSE)),"",VLOOKUP($B397,'[1]1718  Exp_Rev Access'!$F$7:$GK$318,24,FALSE))</f>
        <v>32958.51</v>
      </c>
      <c r="AF397" s="90">
        <f>IF(ISNA(VLOOKUP($B397,'[1]1718  Exp_Rev Access'!$F$7:$GK$318,25,FALSE)),"",VLOOKUP($B397,'[1]1718  Exp_Rev Access'!$F$7:$GK$318,25,FALSE))</f>
        <v>0</v>
      </c>
      <c r="AG397" s="90">
        <f>IF(ISNA(VLOOKUP($B397,'[1]1718  Exp_Rev Access'!$F$7:$GK$318,26,FALSE)),"",VLOOKUP($B397,'[1]1718  Exp_Rev Access'!$F$7:$GK$318,26,FALSE))</f>
        <v>39908.67</v>
      </c>
      <c r="AH397" s="90">
        <f>IF(ISNA(VLOOKUP($B397,'[1]1718  Exp_Rev Access'!$F$7:$GK$318,27,FALSE)),"",VLOOKUP($B397,'[1]1718  Exp_Rev Access'!$F$7:$GK$318,27,FALSE))</f>
        <v>1374.04</v>
      </c>
      <c r="AI397" s="90">
        <f>IF(ISNA(VLOOKUP($B397,'[1]1718  Exp_Rev Access'!$F$7:$GK$318,28,FALSE)),"",VLOOKUP($B397,'[1]1718  Exp_Rev Access'!$F$7:$GK$318,28,FALSE))</f>
        <v>4506.25</v>
      </c>
      <c r="AJ397" s="90">
        <f>IF(ISNA(VLOOKUP($B397,'[1]1718  Exp_Rev Access'!$F$7:$GK$318,29,FALSE)),"",VLOOKUP($B397,'[1]1718  Exp_Rev Access'!$F$7:$GK$318,29,FALSE))</f>
        <v>0</v>
      </c>
      <c r="AK397" s="90">
        <f>IF(ISNA(VLOOKUP($B397,'[1]1718  Exp_Rev Access'!$F$7:$GK$318,30,FALSE)),"",VLOOKUP($B397,'[1]1718  Exp_Rev Access'!$F$7:$GK$318,30,FALSE))</f>
        <v>38214.71</v>
      </c>
      <c r="AL397" s="90">
        <f>IF(ISNA(VLOOKUP($B397,'[1]1718  Exp_Rev Access'!$F$7:$GK$318,31,FALSE)),"",VLOOKUP($B397,'[1]1718  Exp_Rev Access'!$F$7:$GK$318,31,FALSE))</f>
        <v>28620.54</v>
      </c>
      <c r="AM397" s="56">
        <f t="shared" si="1007"/>
        <v>373521.55</v>
      </c>
      <c r="AN397" s="92">
        <f t="shared" si="1008"/>
        <v>1.3736793882830122E-2</v>
      </c>
      <c r="AO397" s="71">
        <f t="shared" si="1009"/>
        <v>201.96358376814729</v>
      </c>
      <c r="AP397" s="90">
        <f>IF(ISNA(VLOOKUP($B397,'[1]1718  Exp_Rev Access'!$F$7:$GK$318,33,FALSE)),"",VLOOKUP($B397,'[1]1718  Exp_Rev Access'!$F$7:$GK$318,33,FALSE))</f>
        <v>12148458.859999999</v>
      </c>
      <c r="AQ397" s="90">
        <f>IF(ISNA(VLOOKUP($B397,'[1]1718  Exp_Rev Access'!$F$7:$GK$318,34,FALSE)),"",VLOOKUP($B397,'[1]1718  Exp_Rev Access'!$F$7:$GK$318,34,FALSE))</f>
        <v>457478.84</v>
      </c>
      <c r="AR397" s="90">
        <f>IF(ISNA(VLOOKUP($B397,'[1]1718  Exp_Rev Access'!$F$7:$GK$318,35,FALSE)),"",VLOOKUP($B397,'[1]1718  Exp_Rev Access'!$F$7:$GK$318,35,FALSE))</f>
        <v>261273.88</v>
      </c>
      <c r="AS397" s="90">
        <f>IF(ISNA(VLOOKUP($B397,'[1]1718  Exp_Rev Access'!$F$7:$GK$318,36,FALSE)),"",VLOOKUP($B397,'[1]1718  Exp_Rev Access'!$F$7:$GK$318,36,FALSE))</f>
        <v>1309633.68</v>
      </c>
      <c r="AT397" s="90">
        <f>IF(ISNA(VLOOKUP($B397,'[1]1718  Exp_Rev Access'!$F$7:$GK$318,37,FALSE)),"",VLOOKUP($B397,'[1]1718  Exp_Rev Access'!$F$7:$GK$318,37,FALSE))</f>
        <v>0</v>
      </c>
      <c r="AU397" s="56">
        <f t="shared" si="1010"/>
        <v>14176845.26</v>
      </c>
      <c r="AV397" s="93">
        <f t="shared" si="1011"/>
        <v>0.52137393744858151</v>
      </c>
      <c r="AW397" s="56">
        <f t="shared" si="1012"/>
        <v>7665.4385141528555</v>
      </c>
      <c r="AX397" s="90">
        <f>IF(ISNA(VLOOKUP($B397,'[1]1718  Exp_Rev Access'!$F$7:$GK$318,39,FALSE)),"",VLOOKUP($B397,'[1]1718  Exp_Rev Access'!$F$7:$GK$318,39,FALSE))</f>
        <v>0</v>
      </c>
      <c r="AY397" s="90">
        <f>IF(ISNA(VLOOKUP($B397,'[1]1718  Exp_Rev Access'!$F$7:$GK$318,40,FALSE)),"",VLOOKUP($B397,'[1]1718  Exp_Rev Access'!$F$7:$GK$318,40,FALSE))</f>
        <v>1870016.22</v>
      </c>
      <c r="AZ397" s="90">
        <f>IF(ISNA(VLOOKUP($B397,'[1]1718  Exp_Rev Access'!$F$7:$GK$318,41,FALSE)),"",VLOOKUP($B397,'[1]1718  Exp_Rev Access'!$F$7:$GK$318,41,FALSE))</f>
        <v>89902.01</v>
      </c>
      <c r="BA397" s="90">
        <f>IF(ISNA(VLOOKUP($B397,'[1]1718  Exp_Rev Access'!$F$7:$GK$318,42,FALSE)),"",VLOOKUP($B397,'[1]1718  Exp_Rev Access'!$F$7:$GK$318,42,FALSE))</f>
        <v>0</v>
      </c>
      <c r="BB397" s="90">
        <f>IF(ISNA(VLOOKUP($B397,'[1]1718  Exp_Rev Access'!$F$7:$GK$318,43,FALSE)),"",VLOOKUP($B397,'[1]1718  Exp_Rev Access'!$F$7:$GK$318,43,FALSE))</f>
        <v>0</v>
      </c>
      <c r="BC397" s="90">
        <f>IF(ISNA(VLOOKUP($B397,'[1]1718  Exp_Rev Access'!$F$7:$GK$318,44,FALSE)),"",VLOOKUP($B397,'[1]1718  Exp_Rev Access'!$F$7:$GK$318,44,FALSE))</f>
        <v>728002.01</v>
      </c>
      <c r="BD397" s="90">
        <f>IF(ISNA(VLOOKUP($B397,'[1]1718  Exp_Rev Access'!$F$7:$GK$318,45,FALSE)),"",VLOOKUP($B397,'[1]1718  Exp_Rev Access'!$F$7:$GK$318,45,FALSE))</f>
        <v>0</v>
      </c>
      <c r="BE397" s="90">
        <f>IF(ISNA(VLOOKUP($B397,'[1]1718  Exp_Rev Access'!$F$7:$GK$318,46,FALSE)),"",VLOOKUP($B397,'[1]1718  Exp_Rev Access'!$F$7:$GK$318,46,FALSE))</f>
        <v>253173.04</v>
      </c>
      <c r="BF397" s="90">
        <f>IF(ISNA(VLOOKUP($B397,'[1]1718  Exp_Rev Access'!$F$7:$GK$318,47,FALSE)),"",VLOOKUP($B397,'[1]1718  Exp_Rev Access'!$F$7:$GK$318,47,FALSE))</f>
        <v>0</v>
      </c>
      <c r="BG397" s="90">
        <f>IF(ISNA(VLOOKUP($B397,'[1]1718  Exp_Rev Access'!$F$7:$GK$318,48,FALSE)),"",VLOOKUP($B397,'[1]1718  Exp_Rev Access'!$F$7:$GK$318,48,FALSE))</f>
        <v>115310.57</v>
      </c>
      <c r="BH397" s="90">
        <f>IF(ISNA(VLOOKUP($B397,'[1]1718  Exp_Rev Access'!$F$7:$GK$318,49,FALSE)),"",VLOOKUP($B397,'[1]1718  Exp_Rev Access'!$F$7:$GK$318,49,FALSE))</f>
        <v>19523.11</v>
      </c>
      <c r="BI397" s="90">
        <f>IF(ISNA(VLOOKUP($B397,'[1]1718  Exp_Rev Access'!$F$7:$GK$318,50,FALSE)),"",VLOOKUP($B397,'[1]1718  Exp_Rev Access'!$F$7:$GK$318,50,FALSE))</f>
        <v>0</v>
      </c>
      <c r="BJ397" s="90">
        <f>IF(ISNA(VLOOKUP($B397,'[1]1718  Exp_Rev Access'!$F$7:$GK$318,51,FALSE)),"",VLOOKUP($B397,'[1]1718  Exp_Rev Access'!$F$7:$GK$318,51,FALSE))</f>
        <v>20279.14</v>
      </c>
      <c r="BK397" s="90">
        <f>IF(ISNA(VLOOKUP($B397,'[1]1718  Exp_Rev Access'!$F$7:$GK$318,52,FALSE)),"",VLOOKUP($B397,'[1]1718  Exp_Rev Access'!$F$7:$GK$318,52,FALSE))</f>
        <v>1466090.56</v>
      </c>
      <c r="BL397" s="90">
        <f>IF(ISNA(VLOOKUP($B397,'[1]1718  Exp_Rev Access'!$F$7:$GK$318,53,FALSE)),"",VLOOKUP($B397,'[1]1718  Exp_Rev Access'!$F$7:$GK$318,53,FALSE))</f>
        <v>0</v>
      </c>
      <c r="BM397" s="90">
        <f>IF(ISNA(VLOOKUP($B397,'[1]1718  Exp_Rev Access'!$F$7:$GK$318,54,FALSE)),"",VLOOKUP($B397,'[1]1718  Exp_Rev Access'!$F$7:$GK$318,54,FALSE))</f>
        <v>0</v>
      </c>
      <c r="BN397" s="90">
        <f>IF(ISNA(VLOOKUP($B397,'[1]1718  Exp_Rev Access'!$F$7:$GK$318,55,FALSE)),"",VLOOKUP($B397,'[1]1718  Exp_Rev Access'!$F$7:$GK$318,55,FALSE))</f>
        <v>0</v>
      </c>
      <c r="BO397" s="90">
        <f>IF(ISNA(VLOOKUP($B397,'[1]1718  Exp_Rev Access'!$F$7:$GK$318,56,FALSE)),"",VLOOKUP($B397,'[1]1718  Exp_Rev Access'!$F$7:$GK$318,56,FALSE))</f>
        <v>0</v>
      </c>
      <c r="BP397" s="90">
        <f>IF(ISNA(VLOOKUP($B397,'[1]1718  Exp_Rev Access'!$F$7:$GK$318,57,FALSE)),"",VLOOKUP($B397,'[1]1718  Exp_Rev Access'!$F$7:$GK$318,57,FALSE))</f>
        <v>0</v>
      </c>
      <c r="BQ397" s="90">
        <f>IF(ISNA(VLOOKUP($B397,'[1]1718  Exp_Rev Access'!$F$7:$GK$318,58,FALSE)),"",VLOOKUP($B397,'[1]1718  Exp_Rev Access'!$F$7:$GK$318,58,FALSE))</f>
        <v>0</v>
      </c>
      <c r="BR397" s="90">
        <f>IF(ISNA(VLOOKUP($B397,'[1]1718  Exp_Rev Access'!$F$7:$GK$318,59,FALSE)),"",VLOOKUP($B397,'[1]1718  Exp_Rev Access'!$F$7:$GK$318,59,FALSE))</f>
        <v>0</v>
      </c>
      <c r="BS397" s="90">
        <f>IF(ISNA(VLOOKUP($B397,'[1]1718  Exp_Rev Access'!$F$7:$GK$318,60,FALSE)),"",VLOOKUP($B397,'[1]1718  Exp_Rev Access'!$F$7:$GK$318,60,FALSE))</f>
        <v>0</v>
      </c>
      <c r="BT397" s="90">
        <f>IF(ISNA(VLOOKUP($B397,'[1]1718  Exp_Rev Access'!$F$7:$GK$318,61,FALSE)),"",VLOOKUP($B397,'[1]1718  Exp_Rev Access'!$F$7:$GK$318,61,FALSE))</f>
        <v>0</v>
      </c>
      <c r="BU397" s="90">
        <f>IF(ISNA(VLOOKUP($B397,'[1]1718  Exp_Rev Access'!$F$7:$GK$318,62,FALSE)),"",VLOOKUP($B397,'[1]1718  Exp_Rev Access'!$F$7:$GK$318,62,FALSE))</f>
        <v>0</v>
      </c>
      <c r="BV397" s="56">
        <f t="shared" si="1022"/>
        <v>4562296.66</v>
      </c>
      <c r="BW397" s="92">
        <f t="shared" si="1013"/>
        <v>0.16778504172180775</v>
      </c>
      <c r="BX397" s="71">
        <f t="shared" si="1014"/>
        <v>2466.8396874746545</v>
      </c>
      <c r="BY397" s="90">
        <f>IF(ISNA(VLOOKUP($B397,'[1]1718  Exp_Rev Access'!$F$7:$GK$318,64,FALSE)),"",VLOOKUP($B397,'[1]1718  Exp_Rev Access'!$F$7:$GK$318,64,FALSE))</f>
        <v>0</v>
      </c>
      <c r="BZ397" s="90">
        <f>IF(ISNA(VLOOKUP($B397,'[1]1718  Exp_Rev Access'!$F$7:$GK$318,65,FALSE)),"",VLOOKUP($B397,'[1]1718  Exp_Rev Access'!$F$7:$GK$318,65,FALSE))</f>
        <v>115139.56</v>
      </c>
      <c r="CA397" s="90">
        <f>IF(ISNA(VLOOKUP($B397,'[1]1718  Exp_Rev Access'!$F$7:$GK$318,66,FALSE)),"",VLOOKUP($B397,'[1]1718  Exp_Rev Access'!$F$7:$GK$318,66,FALSE))</f>
        <v>0</v>
      </c>
      <c r="CB397" s="90">
        <f>IF(ISNA(VLOOKUP($B397,'[1]1718  Exp_Rev Access'!$F$7:$GK$318,67,FALSE)),"",VLOOKUP($B397,'[1]1718  Exp_Rev Access'!$F$7:$GK$318,67,FALSE))</f>
        <v>0</v>
      </c>
      <c r="CC397" s="90">
        <f>IF(ISNA(VLOOKUP($B397,'[1]1718  Exp_Rev Access'!$F$7:$GK$318,68,FALSE)),"",VLOOKUP($B397,'[1]1718  Exp_Rev Access'!$F$7:$GK$318,68,FALSE))</f>
        <v>27140.09</v>
      </c>
      <c r="CD397" s="90">
        <f>IF(ISNA(VLOOKUP($B397,'[1]1718  Exp_Rev Access'!$F$7:$GK$318,69,FALSE)),"",VLOOKUP($B397,'[1]1718  Exp_Rev Access'!$F$7:$GK$318,69,FALSE))</f>
        <v>0</v>
      </c>
      <c r="CE397" s="56">
        <f t="shared" si="1021"/>
        <v>142279.65</v>
      </c>
      <c r="CF397" s="92">
        <f t="shared" si="1023"/>
        <v>5.2325393963780957E-3</v>
      </c>
      <c r="CG397" s="78">
        <f t="shared" si="1024"/>
        <v>76.930790234934705</v>
      </c>
      <c r="CH397" s="90">
        <f>IF(ISNA(VLOOKUP($B397,'[1]1718  Exp_Rev Access'!$F$7:$GK$318,$CH$2,FALSE)),"",VLOOKUP($B397,'[1]1718  Exp_Rev Access'!$F$7:$GK$318,$CH$2,FALSE))</f>
        <v>0</v>
      </c>
      <c r="CI397" s="90">
        <f>IF(ISNA(VLOOKUP($B397,'[1]1718  Exp_Rev Access'!$F$7:$GK$318,$CI$2,FALSE)),"",VLOOKUP($B397,'[1]1718  Exp_Rev Access'!$F$7:$GK$318,$CI$2,FALSE))</f>
        <v>0</v>
      </c>
      <c r="CJ397" s="90">
        <f>IF(ISNA(VLOOKUP($B397,'[1]1718  Exp_Rev Access'!$F$7:$GK$318,$CJ$2,FALSE)),"",VLOOKUP($B397,'[1]1718  Exp_Rev Access'!$F$7:$GK$318,$CJ$2,FALSE))</f>
        <v>0</v>
      </c>
      <c r="CK397" s="90">
        <f>IF(ISNA(VLOOKUP($B397,'[1]1718  Exp_Rev Access'!$F$7:$GK$318,$CK$2,FALSE)),"",VLOOKUP($B397,'[1]1718  Exp_Rev Access'!$F$7:$GK$318,$CK$2,FALSE))</f>
        <v>0</v>
      </c>
      <c r="CL397" s="90">
        <f>IF(ISNA(VLOOKUP($B397,'[1]1718  Exp_Rev Access'!$F$7:$GK$318,$CL$2,FALSE)),"",VLOOKUP($B397,'[1]1718  Exp_Rev Access'!$F$7:$GK$318,$CL$2,FALSE))</f>
        <v>0</v>
      </c>
      <c r="CM397" s="90">
        <f>IF(ISNA(VLOOKUP($B397,'[1]1718  Exp_Rev Access'!$F$7:$GK$318,$CM$2,FALSE)),"",VLOOKUP($B397,'[1]1718  Exp_Rev Access'!$F$7:$GK$318,$CM$2,FALSE))</f>
        <v>0</v>
      </c>
      <c r="CN397" s="90">
        <f>IF(ISNA(VLOOKUP($B397,'[1]1718  Exp_Rev Access'!$F$7:$GK$318,$CN$2,FALSE)),"",VLOOKUP($B397,'[1]1718  Exp_Rev Access'!$F$7:$GK$318,$CN$2,FALSE))</f>
        <v>0</v>
      </c>
      <c r="CO397" s="90">
        <f>IF(ISNA(VLOOKUP($B397,'[1]1718  Exp_Rev Access'!$F$7:$GK$318,$CO$2,FALSE)),"",VLOOKUP($B397,'[1]1718  Exp_Rev Access'!$F$7:$GK$318,$CO$2,FALSE))</f>
        <v>0</v>
      </c>
      <c r="CP397" s="90">
        <f>IF(ISNA(VLOOKUP($B397,'[1]1718  Exp_Rev Access'!$F$7:$GK$318,$CP$2,FALSE)),"",VLOOKUP($B397,'[1]1718  Exp_Rev Access'!$F$7:$GK$318,$CP$2,FALSE))</f>
        <v>0</v>
      </c>
      <c r="CQ397" s="90">
        <f>IF(ISNA(VLOOKUP($B397,'[1]1718  Exp_Rev Access'!$F$7:$GK$318,$CQ$2,FALSE)),"",VLOOKUP($B397,'[1]1718  Exp_Rev Access'!$F$7:$GK$318,$CQ$2,FALSE))</f>
        <v>386704.89</v>
      </c>
      <c r="CR397" s="90">
        <f>IF(ISNA(VLOOKUP($B397,'[1]1718  Exp_Rev Access'!$F$7:$GK$318,$CR$2,FALSE)),"",VLOOKUP($B397,'[1]1718  Exp_Rev Access'!$F$7:$GK$318,$CR$2,FALSE))</f>
        <v>0</v>
      </c>
      <c r="CS397" s="90">
        <f>IF(ISNA(VLOOKUP($B397,'[1]1718  Exp_Rev Access'!$F$7:$GK$318,$CS$2,FALSE)),"",VLOOKUP($B397,'[1]1718  Exp_Rev Access'!$F$7:$GK$318,$CS$2,FALSE))</f>
        <v>24226.83</v>
      </c>
      <c r="CT397" s="90">
        <f>IF(ISNA(VLOOKUP($B397,'[1]1718  Exp_Rev Access'!$F$7:$GK$318,$CT$2,FALSE)),"",VLOOKUP($B397,'[1]1718  Exp_Rev Access'!$F$7:$GK$318,$CT$2,FALSE))</f>
        <v>0</v>
      </c>
      <c r="CU397" s="90">
        <f>IF(ISNA(VLOOKUP($B397,'[1]1718  Exp_Rev Access'!$F$7:$GK$318,$CU$2,FALSE)),"",VLOOKUP($B397,'[1]1718  Exp_Rev Access'!$F$7:$GK$318,$CU$2,FALSE))</f>
        <v>657193</v>
      </c>
      <c r="CV397" s="90">
        <f>IF(ISNA(VLOOKUP($B397,'[1]1718  Exp_Rev Access'!$F$7:$GK$318,$CV$2,FALSE)),"",VLOOKUP($B397,'[1]1718  Exp_Rev Access'!$F$7:$GK$318,$CV$2,FALSE))</f>
        <v>69624</v>
      </c>
      <c r="CW397" s="90">
        <f>IF(ISNA(VLOOKUP($B397,'[1]1718  Exp_Rev Access'!$F$7:$GK$318,$CW$2,FALSE)),"",VLOOKUP($B397,'[1]1718  Exp_Rev Access'!$F$7:$GK$318,$CW$2,FALSE))</f>
        <v>0</v>
      </c>
      <c r="CX397" s="90">
        <f>IF(ISNA(VLOOKUP($B397,'[1]1718  Exp_Rev Access'!$F$7:$GK$318,$CX$2,FALSE)),"",VLOOKUP($B397,'[1]1718  Exp_Rev Access'!$F$7:$GK$318,$CX$2,FALSE))</f>
        <v>0</v>
      </c>
      <c r="CY397" s="90">
        <f>IF(ISNA(VLOOKUP($B397,'[1]1718  Exp_Rev Access'!$F$7:$GK$318,$CY$2,FALSE)),"",VLOOKUP($B397,'[1]1718  Exp_Rev Access'!$F$7:$GK$318,$CY$2,FALSE))</f>
        <v>0</v>
      </c>
      <c r="CZ397" s="90">
        <f>IF(ISNA(VLOOKUP($B397,'[1]1718  Exp_Rev Access'!$F$7:$GK$318,$CZ$2,FALSE)),"",VLOOKUP($B397,'[1]1718  Exp_Rev Access'!$F$7:$GK$318,$CZ$2,FALSE))</f>
        <v>0</v>
      </c>
      <c r="DA397" s="90">
        <f>IF(ISNA(VLOOKUP($B397,'[1]1718  Exp_Rev Access'!$F$7:$GK$318,$DA$2,FALSE)),"",VLOOKUP($B397,'[1]1718  Exp_Rev Access'!$F$7:$GK$318,$DA$2,FALSE))</f>
        <v>0</v>
      </c>
      <c r="DB397" s="90">
        <f>IF(ISNA(VLOOKUP($B397,'[1]1718  Exp_Rev Access'!$F$7:$GK$318,$DB$2,FALSE)),"",VLOOKUP($B397,'[1]1718  Exp_Rev Access'!$F$7:$GK$318,$DB$2,FALSE))</f>
        <v>11250</v>
      </c>
      <c r="DC397" s="90">
        <f>IF(ISNA(VLOOKUP($B397,'[1]1718  Exp_Rev Access'!$F$7:$GK$318,$DC$2,FALSE)),"",VLOOKUP($B397,'[1]1718  Exp_Rev Access'!$F$7:$GK$318,$DC$2,FALSE))</f>
        <v>0</v>
      </c>
      <c r="DD397" s="90">
        <f>IF(ISNA(VLOOKUP($B397,'[1]1718  Exp_Rev Access'!$F$7:$GK$318,$DD$2,FALSE)),"",VLOOKUP($B397,'[1]1718  Exp_Rev Access'!$F$7:$GK$318,$DD$2,FALSE))</f>
        <v>0</v>
      </c>
      <c r="DE397" s="90">
        <f>IF(ISNA(VLOOKUP($B397,'[1]1718  Exp_Rev Access'!$F$7:$GK$318,$DE$2,FALSE)),"",VLOOKUP($B397,'[1]1718  Exp_Rev Access'!$F$7:$GK$318,$DE$2,FALSE))</f>
        <v>0</v>
      </c>
      <c r="DF397" s="90">
        <f>IF(ISNA(VLOOKUP($B397,'[1]1718  Exp_Rev Access'!$F$7:$GK$318,$DF$2,FALSE)),"",VLOOKUP($B397,'[1]1718  Exp_Rev Access'!$F$7:$GK$318,$DF$2,FALSE))</f>
        <v>0</v>
      </c>
      <c r="DG397" s="90">
        <f>IF(ISNA(VLOOKUP($B397,'[1]1718  Exp_Rev Access'!$F$7:$GK$318,$DG$2,FALSE)),"",VLOOKUP($B397,'[1]1718  Exp_Rev Access'!$F$7:$GK$318,$DG$2,FALSE))</f>
        <v>64208.58</v>
      </c>
      <c r="DH397" s="90">
        <f>IF(ISNA(VLOOKUP($B397,'[1]1718  Exp_Rev Access'!$F$7:$GK$318,$DH$2,FALSE)),"",VLOOKUP($B397,'[1]1718  Exp_Rev Access'!$F$7:$GK$318,$DH$2,FALSE))</f>
        <v>21299.7</v>
      </c>
      <c r="DI397" s="90">
        <f>IF(ISNA(VLOOKUP($B397,'[1]1718  Exp_Rev Access'!$F$7:$GK$318,$DI$2,FALSE)),"",VLOOKUP($B397,'[1]1718  Exp_Rev Access'!$F$7:$GK$318,$DI$2,FALSE))</f>
        <v>548577.41</v>
      </c>
      <c r="DJ397" s="90">
        <f>IF(ISNA(VLOOKUP($B397,'[1]1718  Exp_Rev Access'!$F$7:$GK$318,$DJ$2,FALSE)),"",VLOOKUP($B397,'[1]1718  Exp_Rev Access'!$F$7:$GK$318,$DJ$2,FALSE))</f>
        <v>0</v>
      </c>
      <c r="DK397" s="90">
        <f>IF(ISNA(VLOOKUP($B397,'[1]1718  Exp_Rev Access'!$F$7:$GK$318,$DK$2,FALSE)),"",VLOOKUP($B397,'[1]1718  Exp_Rev Access'!$F$7:$GK$318,$DK$2,FALSE))</f>
        <v>0</v>
      </c>
      <c r="DL397" s="90">
        <f>IF(ISNA(VLOOKUP($B397,'[1]1718  Exp_Rev Access'!$F$7:$GK$318,$DL$2,FALSE)),"",VLOOKUP($B397,'[1]1718  Exp_Rev Access'!$F$7:$GK$318,$DL$2,FALSE))</f>
        <v>0</v>
      </c>
      <c r="DM397" s="90">
        <f>IF(ISNA(VLOOKUP($B397,'[1]1718  Exp_Rev Access'!$F$7:$GK$318,$DM$2,FALSE)),"",VLOOKUP($B397,'[1]1718  Exp_Rev Access'!$F$7:$GK$318,$DM$2,FALSE))</f>
        <v>0</v>
      </c>
      <c r="DN397" s="90">
        <f>IF(ISNA(VLOOKUP($B397,'[1]1718  Exp_Rev Access'!$F$7:$GK$318,$DN$2,FALSE)),"",VLOOKUP($B397,'[1]1718  Exp_Rev Access'!$F$7:$GK$318,$DN$2,FALSE))</f>
        <v>0</v>
      </c>
      <c r="DO397" s="90">
        <f>IF(ISNA(VLOOKUP($B397,'[1]1718  Exp_Rev Access'!$F$7:$GK$318,$DO$2,FALSE)),"",VLOOKUP($B397,'[1]1718  Exp_Rev Access'!$F$7:$GK$318,$DO$2,FALSE))</f>
        <v>0</v>
      </c>
      <c r="DP397" s="90">
        <f>IF(ISNA(VLOOKUP($B397,'[1]1718  Exp_Rev Access'!$F$7:$GK$318,$DP$2,FALSE)),"",VLOOKUP($B397,'[1]1718  Exp_Rev Access'!$F$7:$GK$318,$DP$2,FALSE))</f>
        <v>0</v>
      </c>
      <c r="DQ397" s="90">
        <f>IF(ISNA(VLOOKUP($B397,'[1]1718  Exp_Rev Access'!$F$7:$GK$318,$DQ$2,FALSE)),"",VLOOKUP($B397,'[1]1718  Exp_Rev Access'!$F$7:$GK$318,$DQ$2,FALSE))</f>
        <v>0</v>
      </c>
      <c r="DR397" s="90">
        <f>IF(ISNA(VLOOKUP($B397,'[1]1718  Exp_Rev Access'!$F$7:$GK$318,$DR$2,FALSE)),"",VLOOKUP($B397,'[1]1718  Exp_Rev Access'!$F$7:$GK$318,$DR$2,FALSE))</f>
        <v>0</v>
      </c>
      <c r="DS397" s="90">
        <f>IF(ISNA(VLOOKUP($B397,'[1]1718  Exp_Rev Access'!$F$7:$GK$318,$DS$2,FALSE)),"",VLOOKUP($B397,'[1]1718  Exp_Rev Access'!$F$7:$GK$318,$DS$2,FALSE))</f>
        <v>0</v>
      </c>
      <c r="DT397" s="90">
        <f>IF(ISNA(VLOOKUP($B397,'[1]1718  Exp_Rev Access'!$F$7:$GK$318,$DT$2,FALSE)),"",VLOOKUP($B397,'[1]1718  Exp_Rev Access'!$F$7:$GK$318,$DT$2,FALSE))</f>
        <v>0</v>
      </c>
      <c r="DU397" s="90">
        <f>IF(ISNA(VLOOKUP($B397,'[1]1718  Exp_Rev Access'!$F$7:$GK$318,$DU$2,FALSE)),"",VLOOKUP($B397,'[1]1718  Exp_Rev Access'!$F$7:$GK$318,$DU$2,FALSE))</f>
        <v>0</v>
      </c>
      <c r="DV397" s="90">
        <f>IF(ISNA(VLOOKUP($B397,'[1]1718  Exp_Rev Access'!$F$7:$GK$318,$DV$2,FALSE)),"",VLOOKUP($B397,'[1]1718  Exp_Rev Access'!$F$7:$GK$318,$DV$2,FALSE))</f>
        <v>0</v>
      </c>
      <c r="DW397" s="90">
        <f>IF(ISNA(VLOOKUP($B397,'[1]1718  Exp_Rev Access'!$F$7:$GK$318,$DW$2,FALSE)),"",VLOOKUP($B397,'[1]1718  Exp_Rev Access'!$F$7:$GK$318,$DW$2,FALSE))</f>
        <v>0</v>
      </c>
      <c r="DX397" s="90">
        <f>IF(ISNA(VLOOKUP($B397,'[1]1718  Exp_Rev Access'!$F$7:$GK$318,$DX$2,FALSE)),"",VLOOKUP($B397,'[1]1718  Exp_Rev Access'!$F$7:$GK$318,$DX$2,FALSE))</f>
        <v>0</v>
      </c>
      <c r="DY397" s="90">
        <f>IF(ISNA(VLOOKUP($B397,'[1]1718  Exp_Rev Access'!$F$7:$GK$318,$DY$2,FALSE)),"",VLOOKUP($B397,'[1]1718  Exp_Rev Access'!$F$7:$GK$318,$DY$2,FALSE))</f>
        <v>0</v>
      </c>
      <c r="DZ397" s="90">
        <f>IF(ISNA(VLOOKUP($B397,'[1]1718  Exp_Rev Access'!$F$7:$GK$318,$DZ$2,FALSE)),"",VLOOKUP($B397,'[1]1718  Exp_Rev Access'!$F$7:$GK$318,$DZ$2,FALSE))</f>
        <v>0</v>
      </c>
      <c r="EA397" s="90">
        <f>IF(ISNA(VLOOKUP($B397,'[1]1718  Exp_Rev Access'!$F$7:$GK$318,$EA$2,FALSE)),"",VLOOKUP($B397,'[1]1718  Exp_Rev Access'!$F$7:$GK$318,$EA$2,FALSE))</f>
        <v>0</v>
      </c>
      <c r="EB397" s="90">
        <f>IF(ISNA(VLOOKUP($B397,'[1]1718  Exp_Rev Access'!$F$7:$GK$318,$EB$2,FALSE)),"",VLOOKUP($B397,'[1]1718  Exp_Rev Access'!$F$7:$GK$318,$EB$2,FALSE))</f>
        <v>0</v>
      </c>
      <c r="EC397" s="90">
        <f>IF(ISNA(VLOOKUP($B397,'[1]1718  Exp_Rev Access'!$F$7:$GK$318,$EC$2,FALSE)),"",VLOOKUP($B397,'[1]1718  Exp_Rev Access'!$F$7:$GK$318,$EC$2,FALSE))</f>
        <v>0</v>
      </c>
      <c r="ED397" s="90">
        <f>IF(ISNA(VLOOKUP($B397,'[1]1718  Exp_Rev Access'!$F$7:$GK$318,$ED$2,FALSE)),"",VLOOKUP($B397,'[1]1718  Exp_Rev Access'!$F$7:$GK$318,$ED$2,FALSE))</f>
        <v>0</v>
      </c>
      <c r="EE397" s="90">
        <f>IF(ISNA(VLOOKUP($B397,'[1]1718  Exp_Rev Access'!$F$7:$GK$318,$EE$2,FALSE)),"",VLOOKUP($B397,'[1]1718  Exp_Rev Access'!$F$7:$GK$318,$EE$2,FALSE))</f>
        <v>0</v>
      </c>
      <c r="EF397" s="90">
        <f>IF(ISNA(VLOOKUP($B397,'[1]1718  Exp_Rev Access'!$F$7:$GK$318,$EF$2,FALSE)),"",VLOOKUP($B397,'[1]1718  Exp_Rev Access'!$F$7:$GK$318,$EF$2,FALSE))</f>
        <v>0</v>
      </c>
      <c r="EG397" s="90">
        <f>IF(ISNA(VLOOKUP($B397,'[1]1718  Exp_Rev Access'!$F$7:$GK$318,$EG$2,FALSE)),"",VLOOKUP($B397,'[1]1718  Exp_Rev Access'!$F$7:$GK$318,$EG$2,FALSE))</f>
        <v>8197.7199999999993</v>
      </c>
      <c r="EH397" s="90">
        <f>IF(ISNA(VLOOKUP($B397,'[1]1718  Exp_Rev Access'!$F$7:$GK$318,$EH$2,FALSE)),"",VLOOKUP($B397,'[1]1718  Exp_Rev Access'!$F$7:$GK$318,$EH$2,FALSE))</f>
        <v>0</v>
      </c>
      <c r="EI397" s="90">
        <f>IF(ISNA(VLOOKUP($B397,'[1]1718  Exp_Rev Access'!$F$7:$GK$318,$EI$2,FALSE)),"",VLOOKUP($B397,'[1]1718  Exp_Rev Access'!$F$7:$GK$318,$EI$2,FALSE))</f>
        <v>0</v>
      </c>
      <c r="EJ397" s="90">
        <f>IF(ISNA(VLOOKUP($B397,'[1]1718  Exp_Rev Access'!$F$7:$GK$318,$EJ$2,FALSE)),"",VLOOKUP($B397,'[1]1718  Exp_Rev Access'!$F$7:$GK$318,$EJ$2,FALSE))</f>
        <v>0</v>
      </c>
      <c r="EK397" s="90">
        <f>IF(ISNA(VLOOKUP($B397,'[1]1718  Exp_Rev Access'!$F$7:$GK$318,$EK$2,FALSE)),"",VLOOKUP($B397,'[1]1718  Exp_Rev Access'!$F$7:$GK$318,$EK$2,FALSE))</f>
        <v>0</v>
      </c>
      <c r="EL397" s="90">
        <f>IF(ISNA(VLOOKUP($B397,'[1]1718  Exp_Rev Access'!$F$7:$GK$318,$EL$2,FALSE)),"",VLOOKUP($B397,'[1]1718  Exp_Rev Access'!$F$7:$GK$318,$EL$2,FALSE))</f>
        <v>0</v>
      </c>
      <c r="EM397" s="90">
        <f>IF(ISNA(VLOOKUP($B397,'[1]1718  Exp_Rev Access'!$F$7:$GK$318,$EM$2,FALSE)),"",VLOOKUP($B397,'[1]1718  Exp_Rev Access'!$F$7:$GK$318,$EM$2,FALSE))</f>
        <v>0</v>
      </c>
      <c r="EN397" s="90">
        <f>IF(ISNA(VLOOKUP($B397,'[1]1718  Exp_Rev Access'!$F$7:$GK$318,$EN$2,FALSE)),"",VLOOKUP($B397,'[1]1718  Exp_Rev Access'!$F$7:$GK$318,$EN$2,FALSE))</f>
        <v>0</v>
      </c>
      <c r="EO397" s="90">
        <f>IF(ISNA(VLOOKUP($B397,'[1]1718  Exp_Rev Access'!$F$7:$GK$318,$EO$2,FALSE)),"",VLOOKUP($B397,'[1]1718  Exp_Rev Access'!$F$7:$GK$318,$EO$2,FALSE))</f>
        <v>0</v>
      </c>
      <c r="EP397" s="90">
        <f>IF(ISNA(VLOOKUP($B397,'[1]1718  Exp_Rev Access'!$F$7:$GK$318,$EP$2,FALSE)),"",VLOOKUP($B397,'[1]1718  Exp_Rev Access'!$F$7:$GK$318,$EP$2,FALSE))</f>
        <v>0</v>
      </c>
      <c r="EQ397" s="90">
        <f>IF(ISNA(VLOOKUP($B397,'[1]1718  Exp_Rev Access'!$F$7:$GK$318,$EQ$2,FALSE)),"",VLOOKUP($B397,'[1]1718  Exp_Rev Access'!$F$7:$GK$318,$EQ$2,FALSE))</f>
        <v>0</v>
      </c>
      <c r="ER397" s="90">
        <f>IF(ISNA(VLOOKUP($B397,'[1]1718  Exp_Rev Access'!$F$7:$GK$318,$ER$2,FALSE)),"",VLOOKUP($B397,'[1]1718  Exp_Rev Access'!$F$7:$GK$318,$ER$2,FALSE))</f>
        <v>0</v>
      </c>
      <c r="ES397" s="90">
        <f>IF(ISNA(VLOOKUP($B397,'[1]1718  Exp_Rev Access'!$F$7:$GK$318,$ES$2,FALSE)),"",VLOOKUP($B397,'[1]1718  Exp_Rev Access'!$F$7:$GK$318,$ES$2,FALSE))</f>
        <v>0</v>
      </c>
      <c r="ET397" s="90">
        <f>IF(ISNA(VLOOKUP($B397,'[1]1718  Exp_Rev Access'!$F$7:$GK$318,$ET$2,FALSE)),"",VLOOKUP($B397,'[1]1718  Exp_Rev Access'!$F$7:$GK$318,$ET$2,FALSE))</f>
        <v>0</v>
      </c>
      <c r="EU397" s="90">
        <f>IF(ISNA(VLOOKUP($B397,'[1]1718  Exp_Rev Access'!$F$7:$GK$318,$EU$2,FALSE)),"",VLOOKUP($B397,'[1]1718  Exp_Rev Access'!$F$7:$GK$318,$EU$2,FALSE))</f>
        <v>0</v>
      </c>
      <c r="EV397" s="90">
        <f>IF(ISNA(VLOOKUP($B397,'[1]1718  Exp_Rev Access'!$F$7:$GK$318,$EV$2,FALSE)),"",VLOOKUP($B397,'[1]1718  Exp_Rev Access'!$F$7:$GK$318,$EV$2,FALSE))</f>
        <v>70434.28</v>
      </c>
      <c r="EW397" s="90">
        <f>IF(ISNA(VLOOKUP($B397,'[1]1718  Exp_Rev Access'!$F$7:$GK$318,$EW$2,FALSE)),"",VLOOKUP($B397,'[1]1718  Exp_Rev Access'!$F$7:$GK$318,$EW$2,FALSE))</f>
        <v>0</v>
      </c>
      <c r="EX397" s="90">
        <f>IF(ISNA(VLOOKUP($B397,'[1]1718  Exp_Rev Access'!$F$7:$GK$318,$EX$2,FALSE)),"",VLOOKUP($B397,'[1]1718  Exp_Rev Access'!$F$7:$GK$318,$EX$2,FALSE))</f>
        <v>0</v>
      </c>
      <c r="EY397" s="90">
        <f>IF(ISNA(VLOOKUP($B397,'[1]1718  Exp_Rev Access'!$F$7:$GK$318,$EY$2,FALSE)),"",VLOOKUP($B397,'[1]1718  Exp_Rev Access'!$F$7:$GK$318,$EY$2,FALSE))</f>
        <v>0</v>
      </c>
      <c r="EZ397" s="90">
        <f>IF(ISNA(VLOOKUP($B397,'[1]1718  Exp_Rev Access'!$F$7:$GK$318,$EZ$2,FALSE)),"",VLOOKUP($B397,'[1]1718  Exp_Rev Access'!$F$7:$GK$318,$EZ$2,FALSE))</f>
        <v>0</v>
      </c>
      <c r="FA397" s="90">
        <f>IF(ISNA(VLOOKUP($B397,'[1]1718  Exp_Rev Access'!$F$7:$GK$318,$FA$2,FALSE)),"",VLOOKUP($B397,'[1]1718  Exp_Rev Access'!$F$7:$GK$318,$FA$2,FALSE))</f>
        <v>0</v>
      </c>
      <c r="FB397" s="90">
        <f>IF(ISNA(VLOOKUP($B397,'[1]1718  Exp_Rev Access'!$F$7:$GK$318,$FB$2,FALSE)),"",VLOOKUP($B397,'[1]1718  Exp_Rev Access'!$F$7:$GK$318,$FB$2,FALSE))</f>
        <v>0</v>
      </c>
      <c r="FC397" s="90">
        <f>IF(ISNA(VLOOKUP($B397,'[1]1718  Exp_Rev Access'!$F$7:$GK$318,$FC$2,FALSE)),"",VLOOKUP($B397,'[1]1718  Exp_Rev Access'!$F$7:$GK$318,$FC$2,FALSE))</f>
        <v>0</v>
      </c>
      <c r="FD397" s="90">
        <f>IF(ISNA(VLOOKUP($B397,'[1]1718  Exp_Rev Access'!$F$7:$GK$318,$FD$2,FALSE)),"",VLOOKUP($B397,'[1]1718  Exp_Rev Access'!$F$7:$GK$318,$FD$2,FALSE))</f>
        <v>0</v>
      </c>
      <c r="FE397" s="90">
        <f>IF(ISNA(VLOOKUP($B397,'[1]1718  Exp_Rev Access'!$F$7:$GK$318,$FE$2,FALSE)),"",VLOOKUP($B397,'[1]1718  Exp_Rev Access'!$F$7:$GK$318,$FE$2,FALSE))</f>
        <v>0</v>
      </c>
      <c r="FF397" s="90">
        <f>IF(ISNA(VLOOKUP($B397,'[1]1718  Exp_Rev Access'!$F$7:$GK$318,$FF$2,FALSE)),"",VLOOKUP($B397,'[1]1718  Exp_Rev Access'!$F$7:$GK$318,$FF$2,FALSE))</f>
        <v>0</v>
      </c>
      <c r="FG397" s="90">
        <f>IF(ISNA(VLOOKUP($B397,'[1]1718  Exp_Rev Access'!$F$7:$GK$318,$FG$2,FALSE)),"",VLOOKUP($B397,'[1]1718  Exp_Rev Access'!$F$7:$GK$318,$FG$2,FALSE))</f>
        <v>0</v>
      </c>
      <c r="FH397" s="90">
        <f>IF(ISNA(VLOOKUP($B397,'[1]1718  Exp_Rev Access'!$F$7:$GK$318,$FH$2,FALSE)),"",VLOOKUP($B397,'[1]1718  Exp_Rev Access'!$F$7:$GK$318,$FH$2,FALSE))</f>
        <v>0</v>
      </c>
      <c r="FI397" s="90">
        <f>IF(ISNA(VLOOKUP($B397,'[1]1718  Exp_Rev Access'!$F$7:$GK$318,$FI$2,FALSE)),"",VLOOKUP($B397,'[1]1718  Exp_Rev Access'!$F$7:$GK$318,$FI$2,FALSE))</f>
        <v>0</v>
      </c>
      <c r="FJ397" s="90">
        <f>IF(ISNA(VLOOKUP($B397,'[1]1718  Exp_Rev Access'!$F$7:$GK$318,$FJ$2,FALSE)),"",VLOOKUP($B397,'[1]1718  Exp_Rev Access'!$F$7:$GK$318,$FJ$2,FALSE))</f>
        <v>0</v>
      </c>
      <c r="FK397" s="90">
        <f>IF(ISNA(VLOOKUP($B397,'[1]1718  Exp_Rev Access'!$F$7:$GK$318,$FK$2,FALSE)),"",VLOOKUP($B397,'[1]1718  Exp_Rev Access'!$F$7:$GK$318,$FK$2,FALSE))</f>
        <v>0</v>
      </c>
      <c r="FL397" s="90">
        <f>IF(ISNA(VLOOKUP($B397,'[1]1718  Exp_Rev Access'!$F$7:$GK$318,$FL$2,FALSE)),"",VLOOKUP($B397,'[1]1718  Exp_Rev Access'!$F$7:$GK$318,$FL$2,FALSE))</f>
        <v>0</v>
      </c>
      <c r="FM397" s="90">
        <f>IF(ISNA(VLOOKUP($B397,'[1]1718  Exp_Rev Access'!$F$7:$GK$318,$FM$2,FALSE)),"",VLOOKUP($B397,'[1]1718  Exp_Rev Access'!$F$7:$GK$318,$FM$2,FALSE))</f>
        <v>0</v>
      </c>
      <c r="FN397" s="90">
        <f>IF(ISNA(VLOOKUP($B397,'[1]1718  Exp_Rev Access'!$F$7:$GK$318,$FN$2,FALSE)),"",VLOOKUP($B397,'[1]1718  Exp_Rev Access'!$F$7:$GK$318,$FN$2,FALSE))</f>
        <v>0</v>
      </c>
      <c r="FO397" s="90">
        <f>IF(ISNA(VLOOKUP($B397,'[1]1718  Exp_Rev Access'!$F$7:$GK$318,$FO$2,FALSE)),"",VLOOKUP($B397,'[1]1718  Exp_Rev Access'!$F$7:$GK$318,$FO$2,FALSE))</f>
        <v>0</v>
      </c>
      <c r="FP397" s="90">
        <f>IF(ISNA(VLOOKUP($B397,'[1]1718  Exp_Rev Access'!$F$7:$GK$318,$FP$2,FALSE)),"",VLOOKUP($B397,'[1]1718  Exp_Rev Access'!$F$7:$GK$318,$FP$2,FALSE))</f>
        <v>0</v>
      </c>
      <c r="FQ397" s="90">
        <f>IF(ISNA(VLOOKUP($B397,'[1]1718  Exp_Rev Access'!$F$7:$GK$318,$FQ$2,FALSE)),"",VLOOKUP($B397,'[1]1718  Exp_Rev Access'!$F$7:$GK$318,$FQ$2,FALSE))</f>
        <v>0</v>
      </c>
      <c r="FR397" s="90">
        <f>IF(ISNA(VLOOKUP($B397,'[1]1718  Exp_Rev Access'!$F$7:$GK$318,$FR$2,FALSE)),"",VLOOKUP($B397,'[1]1718  Exp_Rev Access'!$F$7:$GK$318,$FR$2,FALSE))</f>
        <v>70668.98</v>
      </c>
      <c r="FS397" s="56">
        <f t="shared" si="1015"/>
        <v>1932385.3900000001</v>
      </c>
      <c r="FT397" s="92">
        <f t="shared" si="1016"/>
        <v>7.1066260580205612E-2</v>
      </c>
      <c r="FU397" s="94">
        <f t="shared" si="1017"/>
        <v>1044.8432723242045</v>
      </c>
      <c r="FV397" s="95">
        <f>IF(ISNA(VLOOKUP($B397,'[1]1718  Exp_Rev Access'!$F$7:$GK$318,$FV$2,FALSE)),"",VLOOKUP($B397,'[1]1718  Exp_Rev Access'!$F$7:$GK$318,$FV$2,FALSE))</f>
        <v>0</v>
      </c>
      <c r="FW397" s="95">
        <f>IF(ISNA(VLOOKUP($B397,'[1]1718  Exp_Rev Access'!$F$7:$GK$318,$FW$2,FALSE)),"",VLOOKUP($B397,'[1]1718  Exp_Rev Access'!$F$7:$GK$318,$FW$2,FALSE))</f>
        <v>0</v>
      </c>
      <c r="FX397" s="95">
        <f>IF(ISNA(VLOOKUP($B397,'[1]1718  Exp_Rev Access'!$F$7:$GK$318,$FX$2,FALSE)),"",VLOOKUP($B397,'[1]1718  Exp_Rev Access'!$F$7:$GK$318,$FX$2,FALSE))</f>
        <v>0</v>
      </c>
      <c r="FY397" s="95">
        <f>IF(ISNA(VLOOKUP($B397,'[1]1718  Exp_Rev Access'!$F$7:$GK$318,$FY$2,FALSE)),"",VLOOKUP($B397,'[1]1718  Exp_Rev Access'!$F$7:$GK$318,$FY$2,FALSE))</f>
        <v>0</v>
      </c>
      <c r="FZ397" s="95">
        <f>IF(ISNA(VLOOKUP($B397,'[1]1718  Exp_Rev Access'!$F$7:$GK$318,$FZ$2,FALSE)),"",VLOOKUP($B397,'[1]1718  Exp_Rev Access'!$F$7:$GK$318,$FZ$2,FALSE))</f>
        <v>0</v>
      </c>
      <c r="GA397" s="95">
        <f>IF(ISNA(VLOOKUP($B397,'[1]1718  Exp_Rev Access'!$F$7:$GK$318,$GA$2,FALSE)),"",VLOOKUP($B397,'[1]1718  Exp_Rev Access'!$F$7:$GK$318,$GA$2,FALSE))</f>
        <v>0</v>
      </c>
      <c r="GB397" s="95">
        <f>IF(ISNA(VLOOKUP($B397,'[1]1718  Exp_Rev Access'!$F$7:$GK$318,$GB$2,FALSE)),"",VLOOKUP($B397,'[1]1718  Exp_Rev Access'!$F$7:$GK$318,$GB$2,FALSE))</f>
        <v>0</v>
      </c>
      <c r="GC397" s="95">
        <f>IF(ISNA(VLOOKUP($B397,'[1]1718  Exp_Rev Access'!$F$7:$GK$318,$GC$2,FALSE)),"",VLOOKUP($B397,'[1]1718  Exp_Rev Access'!$F$7:$GK$318,$GC$2,FALSE))</f>
        <v>0</v>
      </c>
      <c r="GD397" s="95">
        <f>IF(ISNA(VLOOKUP($B397,'[1]1718  Exp_Rev Access'!$F$7:$GK$318,$GD$2,FALSE)),"",VLOOKUP($B397,'[1]1718  Exp_Rev Access'!$F$7:$GK$318,$GD$2,FALSE))</f>
        <v>0</v>
      </c>
      <c r="GE397" s="95">
        <f>IF(ISNA(VLOOKUP($B397,'[1]1718  Exp_Rev Access'!$F$7:$GK$318,$GE$2,FALSE)),"",VLOOKUP($B397,'[1]1718  Exp_Rev Access'!$F$7:$GK$318,$GE$2,FALSE))</f>
        <v>0</v>
      </c>
      <c r="GF397" s="95">
        <f>IF(ISNA(VLOOKUP($B397,'[1]1718  Exp_Rev Access'!$F$7:$GK$318,$GF$2,FALSE)),"",VLOOKUP($B397,'[1]1718  Exp_Rev Access'!$F$7:$GK$318,$GF$2,FALSE))</f>
        <v>86207.9</v>
      </c>
      <c r="GG397" s="95">
        <f>IF(ISNA(VLOOKUP($B397,'[1]1718  Exp_Rev Access'!$F$7:$GK$318,$GG$2,FALSE)),"",VLOOKUP($B397,'[1]1718  Exp_Rev Access'!$F$7:$GK$318,$GG$2,FALSE))</f>
        <v>0</v>
      </c>
      <c r="GH397" s="95">
        <f>IF(ISNA(VLOOKUP($B397,'[1]1718  Exp_Rev Access'!$F$7:$GK$318,$GH$2,FALSE)),"",VLOOKUP($B397,'[1]1718  Exp_Rev Access'!$F$7:$GK$318,$GH$2,FALSE))</f>
        <v>0</v>
      </c>
      <c r="GI397" s="95">
        <f>IF(ISNA(VLOOKUP($B397,'[1]1718  Exp_Rev Access'!$F$7:$GK$318,$GI$2,FALSE)),"",VLOOKUP($B397,'[1]1718  Exp_Rev Access'!$F$7:$GK$318,$GI$2,FALSE))</f>
        <v>0</v>
      </c>
      <c r="GJ397" s="95">
        <f>IF(ISNA(VLOOKUP($B397,'[1]1718  Exp_Rev Access'!$F$7:$GK$318,$GJ$2,FALSE)),"",VLOOKUP($B397,'[1]1718  Exp_Rev Access'!$F$7:$GK$318,$GJ$2,FALSE))</f>
        <v>0</v>
      </c>
      <c r="GK397" s="95">
        <f>IF(ISNA(VLOOKUP($B397,'[1]1718  Exp_Rev Access'!$F$7:$GK$318,$GK$2,FALSE)),"",VLOOKUP($B397,'[1]1718  Exp_Rev Access'!$F$7:$GK$318,$GK$2,FALSE))</f>
        <v>0</v>
      </c>
      <c r="GL397" s="95">
        <f>IF(ISNA(VLOOKUP($B397,'[1]1718  Exp_Rev Access'!$F$7:$GK$318,$GL$2,FALSE)),"",VLOOKUP($B397,'[1]1718  Exp_Rev Access'!$F$7:$GK$318,$GL$2,FALSE))</f>
        <v>0</v>
      </c>
      <c r="GM397" s="95">
        <f>IF(ISNA(VLOOKUP($B397,'[1]1718  Exp_Rev Access'!$F$7:$GK$318,$GM$2,FALSE)),"",VLOOKUP($B397,'[1]1718  Exp_Rev Access'!$F$7:$GK$318,$GM$2,FALSE))</f>
        <v>0</v>
      </c>
      <c r="GN397" s="95">
        <f>IF(ISNA(VLOOKUP($B397,'[1]1718  Exp_Rev Access'!$F$7:$GK$318,$GN$2,FALSE)),"",VLOOKUP($B397,'[1]1718  Exp_Rev Access'!$F$7:$GK$318,$GN$2,FALSE))</f>
        <v>0</v>
      </c>
      <c r="GO397" s="95">
        <f>IF(ISNA(VLOOKUP($B397,'[1]1718  Exp_Rev Access'!$F$7:$GK$318,$GO$2,FALSE)),"",VLOOKUP($B397,'[1]1718  Exp_Rev Access'!$F$7:$GK$318,$GO$2,FALSE))</f>
        <v>0</v>
      </c>
      <c r="GP397" s="95">
        <f>IF(ISNA(VLOOKUP($B397,'[1]1718  Exp_Rev Access'!$F$7:$GK$318,$GP$2,FALSE)),"",VLOOKUP($B397,'[1]1718  Exp_Rev Access'!$F$7:$GK$318,$GP$2,FALSE))</f>
        <v>0</v>
      </c>
      <c r="GQ397" s="95">
        <f>IF(ISNA(VLOOKUP($B397,'[1]1718  Exp_Rev Access'!$F$7:$GK$318,$GQ$2,FALSE)),"",VLOOKUP($B397,'[1]1718  Exp_Rev Access'!$F$7:$GK$318,$GQ$2,FALSE))</f>
        <v>0</v>
      </c>
      <c r="GR397" s="95">
        <f>IF(ISNA(VLOOKUP($B397,'[1]1718  Exp_Rev Access'!$F$7:$GK$318,$GR$2,FALSE)),"",VLOOKUP($B397,'[1]1718  Exp_Rev Access'!$F$7:$GK$318,$GR$2,FALSE))</f>
        <v>0</v>
      </c>
      <c r="GS397" s="95">
        <f>IF(ISNA(VLOOKUP($B397,'[1]1718  Exp_Rev Access'!$F$7:$GK$318,$GS$2,FALSE)),"",VLOOKUP($B397,'[1]1718  Exp_Rev Access'!$F$7:$GK$318,$GS$2,FALSE))</f>
        <v>0</v>
      </c>
      <c r="GT397" s="95">
        <f>IF(ISNA(VLOOKUP($B397,'[1]1718  Exp_Rev Access'!$F$7:$GK$318,$GT$2,FALSE)),"",VLOOKUP($B397,'[1]1718  Exp_Rev Access'!$F$7:$GK$318,$GT$2,FALSE))</f>
        <v>182319.24</v>
      </c>
      <c r="GU397" s="56">
        <f t="shared" si="1018"/>
        <v>268527.14</v>
      </c>
      <c r="GV397" s="92">
        <f t="shared" si="1019"/>
        <v>9.8754729790714035E-3</v>
      </c>
      <c r="GW397" s="96">
        <f t="shared" si="1020"/>
        <v>145.19297088323557</v>
      </c>
    </row>
    <row r="398" spans="1:222" x14ac:dyDescent="0.3">
      <c r="A398" s="98"/>
      <c r="B398" s="118" t="s">
        <v>771</v>
      </c>
      <c r="C398" s="89" t="s">
        <v>772</v>
      </c>
      <c r="D398" s="75">
        <f>IF(ISNA(VLOOKUP($B398,'[1]1718 enrollment_Rev_Exp by size'!$A$7:H727,3,FALSE)),"",VLOOKUP($B398,'[1]1718 enrollment_Rev_Exp by size'!$A$7:$G$350,3,FALSE))</f>
        <v>367.75999999999993</v>
      </c>
      <c r="E398" s="76">
        <f>IF(ISNA(VLOOKUP($B398,'[1]1718 enrollment_Rev_Exp by size'!$A$7:I730,5,FALSE)),"",VLOOKUP($B398,'[1]1718 enrollment_Rev_Exp by size'!$A$7:$G$350,5,FALSE))</f>
        <v>3919423.41</v>
      </c>
      <c r="F398" s="70">
        <f t="shared" si="1002"/>
        <v>3919423.41</v>
      </c>
      <c r="G398" s="70">
        <f t="shared" si="1003"/>
        <v>0</v>
      </c>
      <c r="H398" s="90">
        <f>IF(ISNA(VLOOKUP($B398,'[1]1718  Exp_Rev Access'!$F$7:$GK$318,3,FALSE)),"",VLOOKUP($B398,'[1]1718  Exp_Rev Access'!$F$7:$GK$318,3,FALSE))</f>
        <v>0</v>
      </c>
      <c r="I398" s="90">
        <f>IF(ISNA(VLOOKUP($B398,'[1]1718  Exp_Rev Access'!$F$7:$GK$318,4,FALSE)),"",VLOOKUP($B398,'[1]1718  Exp_Rev Access'!$F$7:$GK$318,4,FALSE))</f>
        <v>0</v>
      </c>
      <c r="J398" s="90">
        <f>IF(ISNA(VLOOKUP($B398,'[1]1718  Exp_Rev Access'!$F$7:$GK$318,5,FALSE)),"",VLOOKUP($B398,'[1]1718  Exp_Rev Access'!$F$7:$GK$318,5,FALSE))</f>
        <v>0</v>
      </c>
      <c r="K398" s="90">
        <f>IF(ISNA(VLOOKUP($B398,'[1]1718  Exp_Rev Access'!$F$7:$GK$318,6,FALSE)),"-",VLOOKUP($B398,'[1]1718  Exp_Rev Access'!$F$7:$GK$318,6,FALSE))</f>
        <v>0</v>
      </c>
      <c r="L398" s="90">
        <f>IF(ISNA(VLOOKUP($B398,'[1]1718  Exp_Rev Access'!$F$7:$GK$318,7,FALSE)),"",VLOOKUP($B398,'[1]1718  Exp_Rev Access'!$F$7:$GK$318,7,FALSE))</f>
        <v>0</v>
      </c>
      <c r="M398" s="90">
        <f>IF(ISNA(VLOOKUP($B398,'[1]1718  Exp_Rev Access'!$F$7:$GK$318,8,FALSE)),"",VLOOKUP($B398,'[1]1718  Exp_Rev Access'!$F$7:$GK$318,8,FALSE))</f>
        <v>0</v>
      </c>
      <c r="N398" s="56">
        <f t="shared" si="1004"/>
        <v>0</v>
      </c>
      <c r="O398" s="91">
        <f t="shared" si="1005"/>
        <v>0</v>
      </c>
      <c r="P398" s="56">
        <f t="shared" si="1006"/>
        <v>0</v>
      </c>
      <c r="Q398" s="90">
        <f>IF(ISNA(VLOOKUP($B398,'[1]1718  Exp_Rev Access'!$F$7:$GK$318,10,FALSE)),"",VLOOKUP($B398,'[1]1718  Exp_Rev Access'!$F$7:$GK$318,10,FALSE))</f>
        <v>0</v>
      </c>
      <c r="R398" s="90">
        <f>IF(ISNA(VLOOKUP($B398,'[1]1718  Exp_Rev Access'!$F$7:$GK$318,11,FALSE)),"",VLOOKUP($B398,'[1]1718  Exp_Rev Access'!$F$7:$GK$318,11,FALSE))</f>
        <v>0</v>
      </c>
      <c r="S398" s="90">
        <f>IF(ISNA(VLOOKUP($B398,'[1]1718  Exp_Rev Access'!$F$7:$GK$318,12,FALSE)),"",VLOOKUP($B398,'[1]1718  Exp_Rev Access'!$F$7:$GK$318,12,FALSE))</f>
        <v>0</v>
      </c>
      <c r="T398" s="90">
        <f>IF(ISNA(VLOOKUP($B398,'[1]1718  Exp_Rev Access'!$F$7:$GK$318,13,FALSE)),"",VLOOKUP($B398,'[1]1718  Exp_Rev Access'!$F$7:$GK$318,13,FALSE))</f>
        <v>0</v>
      </c>
      <c r="U398" s="90">
        <f>IF(ISNA(VLOOKUP($B398,'[1]1718  Exp_Rev Access'!$F$7:$GK$318,14,FALSE)),"",VLOOKUP($B398,'[1]1718  Exp_Rev Access'!$F$7:$GK$318,14,FALSE))</f>
        <v>0</v>
      </c>
      <c r="V398" s="90">
        <f>IF(ISNA(VLOOKUP($B398,'[1]1718  Exp_Rev Access'!$F$7:$GK$318,15,FALSE)),"",VLOOKUP($B398,'[1]1718  Exp_Rev Access'!$F$7:$GK$318,15,FALSE))</f>
        <v>0</v>
      </c>
      <c r="W398" s="90">
        <f>IF(ISNA(VLOOKUP($B398,'[1]1718  Exp_Rev Access'!$F$7:$GK$318,16,FALSE)),"",VLOOKUP($B398,'[1]1718  Exp_Rev Access'!$F$7:$GK$318,16,FALSE))</f>
        <v>0</v>
      </c>
      <c r="X398" s="90">
        <f>IF(ISNA(VLOOKUP($B398,'[1]1718  Exp_Rev Access'!$F$7:$GK$318,17,FALSE)),"",VLOOKUP($B398,'[1]1718  Exp_Rev Access'!$F$7:$GK$318,17,FALSE))</f>
        <v>0</v>
      </c>
      <c r="Y398" s="90">
        <f>IF(ISNA(VLOOKUP($B398,'[1]1718  Exp_Rev Access'!$F$7:$GK$318,18,FALSE)),"",VLOOKUP($B398,'[1]1718  Exp_Rev Access'!$F$7:$GK$318,18,FALSE))</f>
        <v>0</v>
      </c>
      <c r="Z398" s="90">
        <f>IF(ISNA(VLOOKUP($B398,'[1]1718  Exp_Rev Access'!$F$7:$GK$318,19,FALSE)),"",VLOOKUP($B398,'[1]1718  Exp_Rev Access'!$F$7:$GK$318,19,FALSE))</f>
        <v>0</v>
      </c>
      <c r="AA398" s="90">
        <f>IF(ISNA(VLOOKUP($B398,'[1]1718  Exp_Rev Access'!$F$7:$GK$318,20,FALSE)),"",VLOOKUP($B398,'[1]1718  Exp_Rev Access'!$F$7:$GK$318,20,FALSE))</f>
        <v>0</v>
      </c>
      <c r="AB398" s="90">
        <f>IF(ISNA(VLOOKUP($B398,'[1]1718  Exp_Rev Access'!$F$7:$GK$318,21,FALSE)),"",VLOOKUP($B398,'[1]1718  Exp_Rev Access'!$F$7:$GK$318,21,FALSE))</f>
        <v>0</v>
      </c>
      <c r="AC398" s="90">
        <f>IF(ISNA(VLOOKUP($B398,'[1]1718  Exp_Rev Access'!$F$7:$GK$318,22,FALSE)),"",VLOOKUP($B398,'[1]1718  Exp_Rev Access'!$F$7:$GK$318,22,FALSE))</f>
        <v>0</v>
      </c>
      <c r="AD398" s="90">
        <f>IF(ISNA(VLOOKUP($B398,'[1]1718  Exp_Rev Access'!$F$7:$GK$318,23,FALSE)),"",VLOOKUP($B398,'[1]1718  Exp_Rev Access'!$F$7:$GK$318,23,FALSE))</f>
        <v>0</v>
      </c>
      <c r="AE398" s="90">
        <f>IF(ISNA(VLOOKUP($B398,'[1]1718  Exp_Rev Access'!$F$7:$GK$318,24,FALSE)),"",VLOOKUP($B398,'[1]1718  Exp_Rev Access'!$F$7:$GK$318,24,FALSE))</f>
        <v>0</v>
      </c>
      <c r="AF398" s="90">
        <f>IF(ISNA(VLOOKUP($B398,'[1]1718  Exp_Rev Access'!$F$7:$GK$318,25,FALSE)),"",VLOOKUP($B398,'[1]1718  Exp_Rev Access'!$F$7:$GK$318,25,FALSE))</f>
        <v>0</v>
      </c>
      <c r="AG398" s="90">
        <f>IF(ISNA(VLOOKUP($B398,'[1]1718  Exp_Rev Access'!$F$7:$GK$318,26,FALSE)),"",VLOOKUP($B398,'[1]1718  Exp_Rev Access'!$F$7:$GK$318,26,FALSE))</f>
        <v>0</v>
      </c>
      <c r="AH398" s="90">
        <f>IF(ISNA(VLOOKUP($B398,'[1]1718  Exp_Rev Access'!$F$7:$GK$318,27,FALSE)),"",VLOOKUP($B398,'[1]1718  Exp_Rev Access'!$F$7:$GK$318,27,FALSE))</f>
        <v>0</v>
      </c>
      <c r="AI398" s="90">
        <f>IF(ISNA(VLOOKUP($B398,'[1]1718  Exp_Rev Access'!$F$7:$GK$318,28,FALSE)),"",VLOOKUP($B398,'[1]1718  Exp_Rev Access'!$F$7:$GK$318,28,FALSE))</f>
        <v>0</v>
      </c>
      <c r="AJ398" s="90">
        <f>IF(ISNA(VLOOKUP($B398,'[1]1718  Exp_Rev Access'!$F$7:$GK$318,29,FALSE)),"",VLOOKUP($B398,'[1]1718  Exp_Rev Access'!$F$7:$GK$318,29,FALSE))</f>
        <v>0</v>
      </c>
      <c r="AK398" s="90">
        <f>IF(ISNA(VLOOKUP($B398,'[1]1718  Exp_Rev Access'!$F$7:$GK$318,30,FALSE)),"",VLOOKUP($B398,'[1]1718  Exp_Rev Access'!$F$7:$GK$318,30,FALSE))</f>
        <v>0</v>
      </c>
      <c r="AL398" s="90">
        <f>IF(ISNA(VLOOKUP($B398,'[1]1718  Exp_Rev Access'!$F$7:$GK$318,31,FALSE)),"",VLOOKUP($B398,'[1]1718  Exp_Rev Access'!$F$7:$GK$318,31,FALSE))</f>
        <v>0</v>
      </c>
      <c r="AM398" s="56">
        <f t="shared" si="1007"/>
        <v>0</v>
      </c>
      <c r="AN398" s="92">
        <f t="shared" si="1008"/>
        <v>0</v>
      </c>
      <c r="AO398" s="71">
        <f t="shared" si="1009"/>
        <v>0</v>
      </c>
      <c r="AP398" s="90">
        <f>IF(ISNA(VLOOKUP($B398,'[1]1718  Exp_Rev Access'!$F$7:$GK$318,33,FALSE)),"",VLOOKUP($B398,'[1]1718  Exp_Rev Access'!$F$7:$GK$318,33,FALSE))</f>
        <v>2413200.7599999998</v>
      </c>
      <c r="AQ398" s="90">
        <f>IF(ISNA(VLOOKUP($B398,'[1]1718  Exp_Rev Access'!$F$7:$GK$318,34,FALSE)),"",VLOOKUP($B398,'[1]1718  Exp_Rev Access'!$F$7:$GK$318,34,FALSE))</f>
        <v>177159.78</v>
      </c>
      <c r="AR398" s="90">
        <f>IF(ISNA(VLOOKUP($B398,'[1]1718  Exp_Rev Access'!$F$7:$GK$318,35,FALSE)),"",VLOOKUP($B398,'[1]1718  Exp_Rev Access'!$F$7:$GK$318,35,FALSE))</f>
        <v>0</v>
      </c>
      <c r="AS398" s="90">
        <f>IF(ISNA(VLOOKUP($B398,'[1]1718  Exp_Rev Access'!$F$7:$GK$318,36,FALSE)),"",VLOOKUP($B398,'[1]1718  Exp_Rev Access'!$F$7:$GK$318,36,FALSE))</f>
        <v>0</v>
      </c>
      <c r="AT398" s="90">
        <f>IF(ISNA(VLOOKUP($B398,'[1]1718  Exp_Rev Access'!$F$7:$GK$318,37,FALSE)),"",VLOOKUP($B398,'[1]1718  Exp_Rev Access'!$F$7:$GK$318,37,FALSE))</f>
        <v>0</v>
      </c>
      <c r="AU398" s="56">
        <f t="shared" si="1010"/>
        <v>2590360.5399999996</v>
      </c>
      <c r="AV398" s="93">
        <f t="shared" si="1011"/>
        <v>0.66090347202370758</v>
      </c>
      <c r="AW398" s="56">
        <f t="shared" si="1012"/>
        <v>7043.6168696976292</v>
      </c>
      <c r="AX398" s="90">
        <f>IF(ISNA(VLOOKUP($B398,'[1]1718  Exp_Rev Access'!$F$7:$GK$318,39,FALSE)),"",VLOOKUP($B398,'[1]1718  Exp_Rev Access'!$F$7:$GK$318,39,FALSE))</f>
        <v>0</v>
      </c>
      <c r="AY398" s="90">
        <f>IF(ISNA(VLOOKUP($B398,'[1]1718  Exp_Rev Access'!$F$7:$GK$318,40,FALSE)),"",VLOOKUP($B398,'[1]1718  Exp_Rev Access'!$F$7:$GK$318,40,FALSE))</f>
        <v>500287.57</v>
      </c>
      <c r="AZ398" s="90">
        <f>IF(ISNA(VLOOKUP($B398,'[1]1718  Exp_Rev Access'!$F$7:$GK$318,41,FALSE)),"",VLOOKUP($B398,'[1]1718  Exp_Rev Access'!$F$7:$GK$318,41,FALSE))</f>
        <v>151019.34</v>
      </c>
      <c r="BA398" s="90">
        <f>IF(ISNA(VLOOKUP($B398,'[1]1718  Exp_Rev Access'!$F$7:$GK$318,42,FALSE)),"",VLOOKUP($B398,'[1]1718  Exp_Rev Access'!$F$7:$GK$318,42,FALSE))</f>
        <v>0</v>
      </c>
      <c r="BB398" s="90">
        <f>IF(ISNA(VLOOKUP($B398,'[1]1718  Exp_Rev Access'!$F$7:$GK$318,43,FALSE)),"",VLOOKUP($B398,'[1]1718  Exp_Rev Access'!$F$7:$GK$318,43,FALSE))</f>
        <v>0</v>
      </c>
      <c r="BC398" s="90">
        <f>IF(ISNA(VLOOKUP($B398,'[1]1718  Exp_Rev Access'!$F$7:$GK$318,44,FALSE)),"",VLOOKUP($B398,'[1]1718  Exp_Rev Access'!$F$7:$GK$318,44,FALSE))</f>
        <v>178292.17</v>
      </c>
      <c r="BD398" s="90">
        <f>IF(ISNA(VLOOKUP($B398,'[1]1718  Exp_Rev Access'!$F$7:$GK$318,45,FALSE)),"",VLOOKUP($B398,'[1]1718  Exp_Rev Access'!$F$7:$GK$318,45,FALSE))</f>
        <v>0</v>
      </c>
      <c r="BE398" s="90">
        <f>IF(ISNA(VLOOKUP($B398,'[1]1718  Exp_Rev Access'!$F$7:$GK$318,46,FALSE)),"",VLOOKUP($B398,'[1]1718  Exp_Rev Access'!$F$7:$GK$318,46,FALSE))</f>
        <v>0</v>
      </c>
      <c r="BF398" s="90">
        <f>IF(ISNA(VLOOKUP($B398,'[1]1718  Exp_Rev Access'!$F$7:$GK$318,47,FALSE)),"",VLOOKUP($B398,'[1]1718  Exp_Rev Access'!$F$7:$GK$318,47,FALSE))</f>
        <v>0</v>
      </c>
      <c r="BG398" s="90">
        <f>IF(ISNA(VLOOKUP($B398,'[1]1718  Exp_Rev Access'!$F$7:$GK$318,48,FALSE)),"",VLOOKUP($B398,'[1]1718  Exp_Rev Access'!$F$7:$GK$318,48,FALSE))</f>
        <v>0</v>
      </c>
      <c r="BH398" s="90">
        <f>IF(ISNA(VLOOKUP($B398,'[1]1718  Exp_Rev Access'!$F$7:$GK$318,49,FALSE)),"",VLOOKUP($B398,'[1]1718  Exp_Rev Access'!$F$7:$GK$318,49,FALSE))</f>
        <v>0</v>
      </c>
      <c r="BI398" s="90">
        <f>IF(ISNA(VLOOKUP($B398,'[1]1718  Exp_Rev Access'!$F$7:$GK$318,50,FALSE)),"",VLOOKUP($B398,'[1]1718  Exp_Rev Access'!$F$7:$GK$318,50,FALSE))</f>
        <v>0</v>
      </c>
      <c r="BJ398" s="90">
        <f>IF(ISNA(VLOOKUP($B398,'[1]1718  Exp_Rev Access'!$F$7:$GK$318,51,FALSE)),"",VLOOKUP($B398,'[1]1718  Exp_Rev Access'!$F$7:$GK$318,51,FALSE))</f>
        <v>4153.28</v>
      </c>
      <c r="BK398" s="90">
        <f>IF(ISNA(VLOOKUP($B398,'[1]1718  Exp_Rev Access'!$F$7:$GK$318,52,FALSE)),"",VLOOKUP($B398,'[1]1718  Exp_Rev Access'!$F$7:$GK$318,52,FALSE))</f>
        <v>217783.1</v>
      </c>
      <c r="BL398" s="90">
        <f>IF(ISNA(VLOOKUP($B398,'[1]1718  Exp_Rev Access'!$F$7:$GK$318,53,FALSE)),"",VLOOKUP($B398,'[1]1718  Exp_Rev Access'!$F$7:$GK$318,53,FALSE))</f>
        <v>0</v>
      </c>
      <c r="BM398" s="90">
        <f>IF(ISNA(VLOOKUP($B398,'[1]1718  Exp_Rev Access'!$F$7:$GK$318,54,FALSE)),"",VLOOKUP($B398,'[1]1718  Exp_Rev Access'!$F$7:$GK$318,54,FALSE))</f>
        <v>0</v>
      </c>
      <c r="BN398" s="90">
        <f>IF(ISNA(VLOOKUP($B398,'[1]1718  Exp_Rev Access'!$F$7:$GK$318,55,FALSE)),"",VLOOKUP($B398,'[1]1718  Exp_Rev Access'!$F$7:$GK$318,55,FALSE))</f>
        <v>0</v>
      </c>
      <c r="BO398" s="90">
        <f>IF(ISNA(VLOOKUP($B398,'[1]1718  Exp_Rev Access'!$F$7:$GK$318,56,FALSE)),"",VLOOKUP($B398,'[1]1718  Exp_Rev Access'!$F$7:$GK$318,56,FALSE))</f>
        <v>0</v>
      </c>
      <c r="BP398" s="90">
        <f>IF(ISNA(VLOOKUP($B398,'[1]1718  Exp_Rev Access'!$F$7:$GK$318,57,FALSE)),"",VLOOKUP($B398,'[1]1718  Exp_Rev Access'!$F$7:$GK$318,57,FALSE))</f>
        <v>0</v>
      </c>
      <c r="BQ398" s="90">
        <f>IF(ISNA(VLOOKUP($B398,'[1]1718  Exp_Rev Access'!$F$7:$GK$318,58,FALSE)),"",VLOOKUP($B398,'[1]1718  Exp_Rev Access'!$F$7:$GK$318,58,FALSE))</f>
        <v>0</v>
      </c>
      <c r="BR398" s="90">
        <f>IF(ISNA(VLOOKUP($B398,'[1]1718  Exp_Rev Access'!$F$7:$GK$318,59,FALSE)),"",VLOOKUP($B398,'[1]1718  Exp_Rev Access'!$F$7:$GK$318,59,FALSE))</f>
        <v>0</v>
      </c>
      <c r="BS398" s="90">
        <f>IF(ISNA(VLOOKUP($B398,'[1]1718  Exp_Rev Access'!$F$7:$GK$318,60,FALSE)),"",VLOOKUP($B398,'[1]1718  Exp_Rev Access'!$F$7:$GK$318,60,FALSE))</f>
        <v>0</v>
      </c>
      <c r="BT398" s="90">
        <f>IF(ISNA(VLOOKUP($B398,'[1]1718  Exp_Rev Access'!$F$7:$GK$318,61,FALSE)),"",VLOOKUP($B398,'[1]1718  Exp_Rev Access'!$F$7:$GK$318,61,FALSE))</f>
        <v>0</v>
      </c>
      <c r="BU398" s="90">
        <f>IF(ISNA(VLOOKUP($B398,'[1]1718  Exp_Rev Access'!$F$7:$GK$318,62,FALSE)),"",VLOOKUP($B398,'[1]1718  Exp_Rev Access'!$F$7:$GK$318,62,FALSE))</f>
        <v>0</v>
      </c>
      <c r="BV398" s="56">
        <f t="shared" si="1022"/>
        <v>1051535.4600000002</v>
      </c>
      <c r="BW398" s="92">
        <f t="shared" si="1013"/>
        <v>0.26828830417176086</v>
      </c>
      <c r="BX398" s="71">
        <f t="shared" si="1014"/>
        <v>2859.298074831413</v>
      </c>
      <c r="BY398" s="90">
        <f>IF(ISNA(VLOOKUP($B398,'[1]1718  Exp_Rev Access'!$F$7:$GK$318,64,FALSE)),"",VLOOKUP($B398,'[1]1718  Exp_Rev Access'!$F$7:$GK$318,64,FALSE))</f>
        <v>0</v>
      </c>
      <c r="BZ398" s="90">
        <f>IF(ISNA(VLOOKUP($B398,'[1]1718  Exp_Rev Access'!$F$7:$GK$318,65,FALSE)),"",VLOOKUP($B398,'[1]1718  Exp_Rev Access'!$F$7:$GK$318,65,FALSE))</f>
        <v>0</v>
      </c>
      <c r="CA398" s="90">
        <f>IF(ISNA(VLOOKUP($B398,'[1]1718  Exp_Rev Access'!$F$7:$GK$318,66,FALSE)),"",VLOOKUP($B398,'[1]1718  Exp_Rev Access'!$F$7:$GK$318,66,FALSE))</f>
        <v>0</v>
      </c>
      <c r="CB398" s="90">
        <f>IF(ISNA(VLOOKUP($B398,'[1]1718  Exp_Rev Access'!$F$7:$GK$318,67,FALSE)),"",VLOOKUP($B398,'[1]1718  Exp_Rev Access'!$F$7:$GK$318,67,FALSE))</f>
        <v>0</v>
      </c>
      <c r="CC398" s="90">
        <f>IF(ISNA(VLOOKUP($B398,'[1]1718  Exp_Rev Access'!$F$7:$GK$318,68,FALSE)),"",VLOOKUP($B398,'[1]1718  Exp_Rev Access'!$F$7:$GK$318,68,FALSE))</f>
        <v>0</v>
      </c>
      <c r="CD398" s="90">
        <f>IF(ISNA(VLOOKUP($B398,'[1]1718  Exp_Rev Access'!$F$7:$GK$318,69,FALSE)),"",VLOOKUP($B398,'[1]1718  Exp_Rev Access'!$F$7:$GK$318,69,FALSE))</f>
        <v>0</v>
      </c>
      <c r="CE398" s="56">
        <f t="shared" si="1021"/>
        <v>0</v>
      </c>
      <c r="CF398" s="92">
        <f t="shared" si="1023"/>
        <v>0</v>
      </c>
      <c r="CG398" s="78">
        <f t="shared" si="1024"/>
        <v>0</v>
      </c>
      <c r="CH398" s="90">
        <f>IF(ISNA(VLOOKUP($B398,'[1]1718  Exp_Rev Access'!$F$7:$GK$318,$CH$2,FALSE)),"",VLOOKUP($B398,'[1]1718  Exp_Rev Access'!$F$7:$GK$318,$CH$2,FALSE))</f>
        <v>0</v>
      </c>
      <c r="CI398" s="90">
        <f>IF(ISNA(VLOOKUP($B398,'[1]1718  Exp_Rev Access'!$F$7:$GK$318,$CI$2,FALSE)),"",VLOOKUP($B398,'[1]1718  Exp_Rev Access'!$F$7:$GK$318,$CI$2,FALSE))</f>
        <v>0</v>
      </c>
      <c r="CJ398" s="90">
        <f>IF(ISNA(VLOOKUP($B398,'[1]1718  Exp_Rev Access'!$F$7:$GK$318,$CJ$2,FALSE)),"",VLOOKUP($B398,'[1]1718  Exp_Rev Access'!$F$7:$GK$318,$CJ$2,FALSE))</f>
        <v>0</v>
      </c>
      <c r="CK398" s="90">
        <f>IF(ISNA(VLOOKUP($B398,'[1]1718  Exp_Rev Access'!$F$7:$GK$318,$CK$2,FALSE)),"",VLOOKUP($B398,'[1]1718  Exp_Rev Access'!$F$7:$GK$318,$CK$2,FALSE))</f>
        <v>0</v>
      </c>
      <c r="CL398" s="90">
        <f>IF(ISNA(VLOOKUP($B398,'[1]1718  Exp_Rev Access'!$F$7:$GK$318,$CL$2,FALSE)),"",VLOOKUP($B398,'[1]1718  Exp_Rev Access'!$F$7:$GK$318,$CL$2,FALSE))</f>
        <v>0</v>
      </c>
      <c r="CM398" s="90">
        <f>IF(ISNA(VLOOKUP($B398,'[1]1718  Exp_Rev Access'!$F$7:$GK$318,$CM$2,FALSE)),"",VLOOKUP($B398,'[1]1718  Exp_Rev Access'!$F$7:$GK$318,$CM$2,FALSE))</f>
        <v>0</v>
      </c>
      <c r="CN398" s="90">
        <f>IF(ISNA(VLOOKUP($B398,'[1]1718  Exp_Rev Access'!$F$7:$GK$318,$CN$2,FALSE)),"",VLOOKUP($B398,'[1]1718  Exp_Rev Access'!$F$7:$GK$318,$CN$2,FALSE))</f>
        <v>0</v>
      </c>
      <c r="CO398" s="90">
        <f>IF(ISNA(VLOOKUP($B398,'[1]1718  Exp_Rev Access'!$F$7:$GK$318,$CO$2,FALSE)),"",VLOOKUP($B398,'[1]1718  Exp_Rev Access'!$F$7:$GK$318,$CO$2,FALSE))</f>
        <v>0</v>
      </c>
      <c r="CP398" s="90">
        <f>IF(ISNA(VLOOKUP($B398,'[1]1718  Exp_Rev Access'!$F$7:$GK$318,$CP$2,FALSE)),"",VLOOKUP($B398,'[1]1718  Exp_Rev Access'!$F$7:$GK$318,$CP$2,FALSE))</f>
        <v>0</v>
      </c>
      <c r="CQ398" s="90">
        <f>IF(ISNA(VLOOKUP($B398,'[1]1718  Exp_Rev Access'!$F$7:$GK$318,$CQ$2,FALSE)),"",VLOOKUP($B398,'[1]1718  Exp_Rev Access'!$F$7:$GK$318,$CQ$2,FALSE))</f>
        <v>0</v>
      </c>
      <c r="CR398" s="90">
        <f>IF(ISNA(VLOOKUP($B398,'[1]1718  Exp_Rev Access'!$F$7:$GK$318,$CR$2,FALSE)),"",VLOOKUP($B398,'[1]1718  Exp_Rev Access'!$F$7:$GK$318,$CR$2,FALSE))</f>
        <v>0</v>
      </c>
      <c r="CS398" s="90">
        <f>IF(ISNA(VLOOKUP($B398,'[1]1718  Exp_Rev Access'!$F$7:$GK$318,$CS$2,FALSE)),"",VLOOKUP($B398,'[1]1718  Exp_Rev Access'!$F$7:$GK$318,$CS$2,FALSE))</f>
        <v>0</v>
      </c>
      <c r="CT398" s="90">
        <f>IF(ISNA(VLOOKUP($B398,'[1]1718  Exp_Rev Access'!$F$7:$GK$318,$CT$2,FALSE)),"",VLOOKUP($B398,'[1]1718  Exp_Rev Access'!$F$7:$GK$318,$CT$2,FALSE))</f>
        <v>0</v>
      </c>
      <c r="CU398" s="90">
        <f>IF(ISNA(VLOOKUP($B398,'[1]1718  Exp_Rev Access'!$F$7:$GK$318,$CU$2,FALSE)),"",VLOOKUP($B398,'[1]1718  Exp_Rev Access'!$F$7:$GK$318,$CU$2,FALSE))</f>
        <v>0</v>
      </c>
      <c r="CV398" s="90">
        <f>IF(ISNA(VLOOKUP($B398,'[1]1718  Exp_Rev Access'!$F$7:$GK$318,$CV$2,FALSE)),"",VLOOKUP($B398,'[1]1718  Exp_Rev Access'!$F$7:$GK$318,$CV$2,FALSE))</f>
        <v>0</v>
      </c>
      <c r="CW398" s="90">
        <f>IF(ISNA(VLOOKUP($B398,'[1]1718  Exp_Rev Access'!$F$7:$GK$318,$CW$2,FALSE)),"",VLOOKUP($B398,'[1]1718  Exp_Rev Access'!$F$7:$GK$318,$CW$2,FALSE))</f>
        <v>0</v>
      </c>
      <c r="CX398" s="90">
        <f>IF(ISNA(VLOOKUP($B398,'[1]1718  Exp_Rev Access'!$F$7:$GK$318,$CX$2,FALSE)),"",VLOOKUP($B398,'[1]1718  Exp_Rev Access'!$F$7:$GK$318,$CX$2,FALSE))</f>
        <v>0</v>
      </c>
      <c r="CY398" s="90">
        <f>IF(ISNA(VLOOKUP($B398,'[1]1718  Exp_Rev Access'!$F$7:$GK$318,$CY$2,FALSE)),"",VLOOKUP($B398,'[1]1718  Exp_Rev Access'!$F$7:$GK$318,$CY$2,FALSE))</f>
        <v>0</v>
      </c>
      <c r="CZ398" s="90">
        <f>IF(ISNA(VLOOKUP($B398,'[1]1718  Exp_Rev Access'!$F$7:$GK$318,$CZ$2,FALSE)),"",VLOOKUP($B398,'[1]1718  Exp_Rev Access'!$F$7:$GK$318,$CZ$2,FALSE))</f>
        <v>0</v>
      </c>
      <c r="DA398" s="90">
        <f>IF(ISNA(VLOOKUP($B398,'[1]1718  Exp_Rev Access'!$F$7:$GK$318,$DA$2,FALSE)),"",VLOOKUP($B398,'[1]1718  Exp_Rev Access'!$F$7:$GK$318,$DA$2,FALSE))</f>
        <v>0</v>
      </c>
      <c r="DB398" s="90">
        <f>IF(ISNA(VLOOKUP($B398,'[1]1718  Exp_Rev Access'!$F$7:$GK$318,$DB$2,FALSE)),"",VLOOKUP($B398,'[1]1718  Exp_Rev Access'!$F$7:$GK$318,$DB$2,FALSE))</f>
        <v>0</v>
      </c>
      <c r="DC398" s="90">
        <f>IF(ISNA(VLOOKUP($B398,'[1]1718  Exp_Rev Access'!$F$7:$GK$318,$DC$2,FALSE)),"",VLOOKUP($B398,'[1]1718  Exp_Rev Access'!$F$7:$GK$318,$DC$2,FALSE))</f>
        <v>0</v>
      </c>
      <c r="DD398" s="90">
        <f>IF(ISNA(VLOOKUP($B398,'[1]1718  Exp_Rev Access'!$F$7:$GK$318,$DD$2,FALSE)),"",VLOOKUP($B398,'[1]1718  Exp_Rev Access'!$F$7:$GK$318,$DD$2,FALSE))</f>
        <v>0</v>
      </c>
      <c r="DE398" s="90">
        <f>IF(ISNA(VLOOKUP($B398,'[1]1718  Exp_Rev Access'!$F$7:$GK$318,$DE$2,FALSE)),"",VLOOKUP($B398,'[1]1718  Exp_Rev Access'!$F$7:$GK$318,$DE$2,FALSE))</f>
        <v>0</v>
      </c>
      <c r="DF398" s="90">
        <f>IF(ISNA(VLOOKUP($B398,'[1]1718  Exp_Rev Access'!$F$7:$GK$318,$DF$2,FALSE)),"",VLOOKUP($B398,'[1]1718  Exp_Rev Access'!$F$7:$GK$318,$DF$2,FALSE))</f>
        <v>0</v>
      </c>
      <c r="DG398" s="90">
        <f>IF(ISNA(VLOOKUP($B398,'[1]1718  Exp_Rev Access'!$F$7:$GK$318,$DG$2,FALSE)),"",VLOOKUP($B398,'[1]1718  Exp_Rev Access'!$F$7:$GK$318,$DG$2,FALSE))</f>
        <v>95531.83</v>
      </c>
      <c r="DH398" s="90">
        <f>IF(ISNA(VLOOKUP($B398,'[1]1718  Exp_Rev Access'!$F$7:$GK$318,$DH$2,FALSE)),"",VLOOKUP($B398,'[1]1718  Exp_Rev Access'!$F$7:$GK$318,$DH$2,FALSE))</f>
        <v>0</v>
      </c>
      <c r="DI398" s="90">
        <f>IF(ISNA(VLOOKUP($B398,'[1]1718  Exp_Rev Access'!$F$7:$GK$318,$DI$2,FALSE)),"",VLOOKUP($B398,'[1]1718  Exp_Rev Access'!$F$7:$GK$318,$DI$2,FALSE))</f>
        <v>181995.58</v>
      </c>
      <c r="DJ398" s="90">
        <f>IF(ISNA(VLOOKUP($B398,'[1]1718  Exp_Rev Access'!$F$7:$GK$318,$DJ$2,FALSE)),"",VLOOKUP($B398,'[1]1718  Exp_Rev Access'!$F$7:$GK$318,$DJ$2,FALSE))</f>
        <v>0</v>
      </c>
      <c r="DK398" s="90">
        <f>IF(ISNA(VLOOKUP($B398,'[1]1718  Exp_Rev Access'!$F$7:$GK$318,$DK$2,FALSE)),"",VLOOKUP($B398,'[1]1718  Exp_Rev Access'!$F$7:$GK$318,$DK$2,FALSE))</f>
        <v>0</v>
      </c>
      <c r="DL398" s="90">
        <f>IF(ISNA(VLOOKUP($B398,'[1]1718  Exp_Rev Access'!$F$7:$GK$318,$DL$2,FALSE)),"",VLOOKUP($B398,'[1]1718  Exp_Rev Access'!$F$7:$GK$318,$DL$2,FALSE))</f>
        <v>0</v>
      </c>
      <c r="DM398" s="90">
        <f>IF(ISNA(VLOOKUP($B398,'[1]1718  Exp_Rev Access'!$F$7:$GK$318,$DM$2,FALSE)),"",VLOOKUP($B398,'[1]1718  Exp_Rev Access'!$F$7:$GK$318,$DM$2,FALSE))</f>
        <v>0</v>
      </c>
      <c r="DN398" s="90">
        <f>IF(ISNA(VLOOKUP($B398,'[1]1718  Exp_Rev Access'!$F$7:$GK$318,$DN$2,FALSE)),"",VLOOKUP($B398,'[1]1718  Exp_Rev Access'!$F$7:$GK$318,$DN$2,FALSE))</f>
        <v>0</v>
      </c>
      <c r="DO398" s="90">
        <f>IF(ISNA(VLOOKUP($B398,'[1]1718  Exp_Rev Access'!$F$7:$GK$318,$DO$2,FALSE)),"",VLOOKUP($B398,'[1]1718  Exp_Rev Access'!$F$7:$GK$318,$DO$2,FALSE))</f>
        <v>0</v>
      </c>
      <c r="DP398" s="90">
        <f>IF(ISNA(VLOOKUP($B398,'[1]1718  Exp_Rev Access'!$F$7:$GK$318,$DP$2,FALSE)),"",VLOOKUP($B398,'[1]1718  Exp_Rev Access'!$F$7:$GK$318,$DP$2,FALSE))</f>
        <v>0</v>
      </c>
      <c r="DQ398" s="90">
        <f>IF(ISNA(VLOOKUP($B398,'[1]1718  Exp_Rev Access'!$F$7:$GK$318,$DQ$2,FALSE)),"",VLOOKUP($B398,'[1]1718  Exp_Rev Access'!$F$7:$GK$318,$DQ$2,FALSE))</f>
        <v>0</v>
      </c>
      <c r="DR398" s="90">
        <f>IF(ISNA(VLOOKUP($B398,'[1]1718  Exp_Rev Access'!$F$7:$GK$318,$DR$2,FALSE)),"",VLOOKUP($B398,'[1]1718  Exp_Rev Access'!$F$7:$GK$318,$DR$2,FALSE))</f>
        <v>0</v>
      </c>
      <c r="DS398" s="90">
        <f>IF(ISNA(VLOOKUP($B398,'[1]1718  Exp_Rev Access'!$F$7:$GK$318,$DS$2,FALSE)),"",VLOOKUP($B398,'[1]1718  Exp_Rev Access'!$F$7:$GK$318,$DS$2,FALSE))</f>
        <v>0</v>
      </c>
      <c r="DT398" s="90">
        <f>IF(ISNA(VLOOKUP($B398,'[1]1718  Exp_Rev Access'!$F$7:$GK$318,$DT$2,FALSE)),"",VLOOKUP($B398,'[1]1718  Exp_Rev Access'!$F$7:$GK$318,$DT$2,FALSE))</f>
        <v>0</v>
      </c>
      <c r="DU398" s="90">
        <f>IF(ISNA(VLOOKUP($B398,'[1]1718  Exp_Rev Access'!$F$7:$GK$318,$DU$2,FALSE)),"",VLOOKUP($B398,'[1]1718  Exp_Rev Access'!$F$7:$GK$318,$DU$2,FALSE))</f>
        <v>0</v>
      </c>
      <c r="DV398" s="90">
        <f>IF(ISNA(VLOOKUP($B398,'[1]1718  Exp_Rev Access'!$F$7:$GK$318,$DV$2,FALSE)),"",VLOOKUP($B398,'[1]1718  Exp_Rev Access'!$F$7:$GK$318,$DV$2,FALSE))</f>
        <v>0</v>
      </c>
      <c r="DW398" s="90">
        <f>IF(ISNA(VLOOKUP($B398,'[1]1718  Exp_Rev Access'!$F$7:$GK$318,$DW$2,FALSE)),"",VLOOKUP($B398,'[1]1718  Exp_Rev Access'!$F$7:$GK$318,$DW$2,FALSE))</f>
        <v>0</v>
      </c>
      <c r="DX398" s="90">
        <f>IF(ISNA(VLOOKUP($B398,'[1]1718  Exp_Rev Access'!$F$7:$GK$318,$DX$2,FALSE)),"",VLOOKUP($B398,'[1]1718  Exp_Rev Access'!$F$7:$GK$318,$DX$2,FALSE))</f>
        <v>0</v>
      </c>
      <c r="DY398" s="90">
        <f>IF(ISNA(VLOOKUP($B398,'[1]1718  Exp_Rev Access'!$F$7:$GK$318,$DY$2,FALSE)),"",VLOOKUP($B398,'[1]1718  Exp_Rev Access'!$F$7:$GK$318,$DY$2,FALSE))</f>
        <v>0</v>
      </c>
      <c r="DZ398" s="90">
        <f>IF(ISNA(VLOOKUP($B398,'[1]1718  Exp_Rev Access'!$F$7:$GK$318,$DZ$2,FALSE)),"",VLOOKUP($B398,'[1]1718  Exp_Rev Access'!$F$7:$GK$318,$DZ$2,FALSE))</f>
        <v>0</v>
      </c>
      <c r="EA398" s="90">
        <f>IF(ISNA(VLOOKUP($B398,'[1]1718  Exp_Rev Access'!$F$7:$GK$318,$EA$2,FALSE)),"",VLOOKUP($B398,'[1]1718  Exp_Rev Access'!$F$7:$GK$318,$EA$2,FALSE))</f>
        <v>0</v>
      </c>
      <c r="EB398" s="90">
        <f>IF(ISNA(VLOOKUP($B398,'[1]1718  Exp_Rev Access'!$F$7:$GK$318,$EB$2,FALSE)),"",VLOOKUP($B398,'[1]1718  Exp_Rev Access'!$F$7:$GK$318,$EB$2,FALSE))</f>
        <v>0</v>
      </c>
      <c r="EC398" s="90">
        <f>IF(ISNA(VLOOKUP($B398,'[1]1718  Exp_Rev Access'!$F$7:$GK$318,$EC$2,FALSE)),"",VLOOKUP($B398,'[1]1718  Exp_Rev Access'!$F$7:$GK$318,$EC$2,FALSE))</f>
        <v>0</v>
      </c>
      <c r="ED398" s="90">
        <f>IF(ISNA(VLOOKUP($B398,'[1]1718  Exp_Rev Access'!$F$7:$GK$318,$ED$2,FALSE)),"",VLOOKUP($B398,'[1]1718  Exp_Rev Access'!$F$7:$GK$318,$ED$2,FALSE))</f>
        <v>0</v>
      </c>
      <c r="EE398" s="90">
        <f>IF(ISNA(VLOOKUP($B398,'[1]1718  Exp_Rev Access'!$F$7:$GK$318,$EE$2,FALSE)),"",VLOOKUP($B398,'[1]1718  Exp_Rev Access'!$F$7:$GK$318,$EE$2,FALSE))</f>
        <v>0</v>
      </c>
      <c r="EF398" s="90">
        <f>IF(ISNA(VLOOKUP($B398,'[1]1718  Exp_Rev Access'!$F$7:$GK$318,$EF$2,FALSE)),"",VLOOKUP($B398,'[1]1718  Exp_Rev Access'!$F$7:$GK$318,$EF$2,FALSE))</f>
        <v>0</v>
      </c>
      <c r="EG398" s="90">
        <f>IF(ISNA(VLOOKUP($B398,'[1]1718  Exp_Rev Access'!$F$7:$GK$318,$EG$2,FALSE)),"",VLOOKUP($B398,'[1]1718  Exp_Rev Access'!$F$7:$GK$318,$EG$2,FALSE))</f>
        <v>0</v>
      </c>
      <c r="EH398" s="90">
        <f>IF(ISNA(VLOOKUP($B398,'[1]1718  Exp_Rev Access'!$F$7:$GK$318,$EH$2,FALSE)),"",VLOOKUP($B398,'[1]1718  Exp_Rev Access'!$F$7:$GK$318,$EH$2,FALSE))</f>
        <v>0</v>
      </c>
      <c r="EI398" s="90">
        <f>IF(ISNA(VLOOKUP($B398,'[1]1718  Exp_Rev Access'!$F$7:$GK$318,$EI$2,FALSE)),"",VLOOKUP($B398,'[1]1718  Exp_Rev Access'!$F$7:$GK$318,$EI$2,FALSE))</f>
        <v>0</v>
      </c>
      <c r="EJ398" s="90">
        <f>IF(ISNA(VLOOKUP($B398,'[1]1718  Exp_Rev Access'!$F$7:$GK$318,$EJ$2,FALSE)),"",VLOOKUP($B398,'[1]1718  Exp_Rev Access'!$F$7:$GK$318,$EJ$2,FALSE))</f>
        <v>0</v>
      </c>
      <c r="EK398" s="90">
        <f>IF(ISNA(VLOOKUP($B398,'[1]1718  Exp_Rev Access'!$F$7:$GK$318,$EK$2,FALSE)),"",VLOOKUP($B398,'[1]1718  Exp_Rev Access'!$F$7:$GK$318,$EK$2,FALSE))</f>
        <v>0</v>
      </c>
      <c r="EL398" s="90">
        <f>IF(ISNA(VLOOKUP($B398,'[1]1718  Exp_Rev Access'!$F$7:$GK$318,$EL$2,FALSE)),"",VLOOKUP($B398,'[1]1718  Exp_Rev Access'!$F$7:$GK$318,$EL$2,FALSE))</f>
        <v>0</v>
      </c>
      <c r="EM398" s="90">
        <f>IF(ISNA(VLOOKUP($B398,'[1]1718  Exp_Rev Access'!$F$7:$GK$318,$EM$2,FALSE)),"",VLOOKUP($B398,'[1]1718  Exp_Rev Access'!$F$7:$GK$318,$EM$2,FALSE))</f>
        <v>0</v>
      </c>
      <c r="EN398" s="90">
        <f>IF(ISNA(VLOOKUP($B398,'[1]1718  Exp_Rev Access'!$F$7:$GK$318,$EN$2,FALSE)),"",VLOOKUP($B398,'[1]1718  Exp_Rev Access'!$F$7:$GK$318,$EN$2,FALSE))</f>
        <v>0</v>
      </c>
      <c r="EO398" s="90">
        <f>IF(ISNA(VLOOKUP($B398,'[1]1718  Exp_Rev Access'!$F$7:$GK$318,$EO$2,FALSE)),"",VLOOKUP($B398,'[1]1718  Exp_Rev Access'!$F$7:$GK$318,$EO$2,FALSE))</f>
        <v>0</v>
      </c>
      <c r="EP398" s="90">
        <f>IF(ISNA(VLOOKUP($B398,'[1]1718  Exp_Rev Access'!$F$7:$GK$318,$EP$2,FALSE)),"",VLOOKUP($B398,'[1]1718  Exp_Rev Access'!$F$7:$GK$318,$EP$2,FALSE))</f>
        <v>0</v>
      </c>
      <c r="EQ398" s="90">
        <f>IF(ISNA(VLOOKUP($B398,'[1]1718  Exp_Rev Access'!$F$7:$GK$318,$EQ$2,FALSE)),"",VLOOKUP($B398,'[1]1718  Exp_Rev Access'!$F$7:$GK$318,$EQ$2,FALSE))</f>
        <v>0</v>
      </c>
      <c r="ER398" s="90">
        <f>IF(ISNA(VLOOKUP($B398,'[1]1718  Exp_Rev Access'!$F$7:$GK$318,$ER$2,FALSE)),"",VLOOKUP($B398,'[1]1718  Exp_Rev Access'!$F$7:$GK$318,$ER$2,FALSE))</f>
        <v>0</v>
      </c>
      <c r="ES398" s="90">
        <f>IF(ISNA(VLOOKUP($B398,'[1]1718  Exp_Rev Access'!$F$7:$GK$318,$ES$2,FALSE)),"",VLOOKUP($B398,'[1]1718  Exp_Rev Access'!$F$7:$GK$318,$ES$2,FALSE))</f>
        <v>0</v>
      </c>
      <c r="ET398" s="90">
        <f>IF(ISNA(VLOOKUP($B398,'[1]1718  Exp_Rev Access'!$F$7:$GK$318,$ET$2,FALSE)),"",VLOOKUP($B398,'[1]1718  Exp_Rev Access'!$F$7:$GK$318,$ET$2,FALSE))</f>
        <v>0</v>
      </c>
      <c r="EU398" s="90">
        <f>IF(ISNA(VLOOKUP($B398,'[1]1718  Exp_Rev Access'!$F$7:$GK$318,$EU$2,FALSE)),"",VLOOKUP($B398,'[1]1718  Exp_Rev Access'!$F$7:$GK$318,$EU$2,FALSE))</f>
        <v>0</v>
      </c>
      <c r="EV398" s="90">
        <f>IF(ISNA(VLOOKUP($B398,'[1]1718  Exp_Rev Access'!$F$7:$GK$318,$EV$2,FALSE)),"",VLOOKUP($B398,'[1]1718  Exp_Rev Access'!$F$7:$GK$318,$EV$2,FALSE))</f>
        <v>0</v>
      </c>
      <c r="EW398" s="90">
        <f>IF(ISNA(VLOOKUP($B398,'[1]1718  Exp_Rev Access'!$F$7:$GK$318,$EW$2,FALSE)),"",VLOOKUP($B398,'[1]1718  Exp_Rev Access'!$F$7:$GK$318,$EW$2,FALSE))</f>
        <v>0</v>
      </c>
      <c r="EX398" s="90">
        <f>IF(ISNA(VLOOKUP($B398,'[1]1718  Exp_Rev Access'!$F$7:$GK$318,$EX$2,FALSE)),"",VLOOKUP($B398,'[1]1718  Exp_Rev Access'!$F$7:$GK$318,$EX$2,FALSE))</f>
        <v>0</v>
      </c>
      <c r="EY398" s="90">
        <f>IF(ISNA(VLOOKUP($B398,'[1]1718  Exp_Rev Access'!$F$7:$GK$318,$EY$2,FALSE)),"",VLOOKUP($B398,'[1]1718  Exp_Rev Access'!$F$7:$GK$318,$EY$2,FALSE))</f>
        <v>0</v>
      </c>
      <c r="EZ398" s="90">
        <f>IF(ISNA(VLOOKUP($B398,'[1]1718  Exp_Rev Access'!$F$7:$GK$318,$EZ$2,FALSE)),"",VLOOKUP($B398,'[1]1718  Exp_Rev Access'!$F$7:$GK$318,$EZ$2,FALSE))</f>
        <v>0</v>
      </c>
      <c r="FA398" s="90">
        <f>IF(ISNA(VLOOKUP($B398,'[1]1718  Exp_Rev Access'!$F$7:$GK$318,$FA$2,FALSE)),"",VLOOKUP($B398,'[1]1718  Exp_Rev Access'!$F$7:$GK$318,$FA$2,FALSE))</f>
        <v>0</v>
      </c>
      <c r="FB398" s="90">
        <f>IF(ISNA(VLOOKUP($B398,'[1]1718  Exp_Rev Access'!$F$7:$GK$318,$FB$2,FALSE)),"",VLOOKUP($B398,'[1]1718  Exp_Rev Access'!$F$7:$GK$318,$FB$2,FALSE))</f>
        <v>0</v>
      </c>
      <c r="FC398" s="90">
        <f>IF(ISNA(VLOOKUP($B398,'[1]1718  Exp_Rev Access'!$F$7:$GK$318,$FC$2,FALSE)),"",VLOOKUP($B398,'[1]1718  Exp_Rev Access'!$F$7:$GK$318,$FC$2,FALSE))</f>
        <v>0</v>
      </c>
      <c r="FD398" s="90">
        <f>IF(ISNA(VLOOKUP($B398,'[1]1718  Exp_Rev Access'!$F$7:$GK$318,$FD$2,FALSE)),"",VLOOKUP($B398,'[1]1718  Exp_Rev Access'!$F$7:$GK$318,$FD$2,FALSE))</f>
        <v>0</v>
      </c>
      <c r="FE398" s="90">
        <f>IF(ISNA(VLOOKUP($B398,'[1]1718  Exp_Rev Access'!$F$7:$GK$318,$FE$2,FALSE)),"",VLOOKUP($B398,'[1]1718  Exp_Rev Access'!$F$7:$GK$318,$FE$2,FALSE))</f>
        <v>0</v>
      </c>
      <c r="FF398" s="90">
        <f>IF(ISNA(VLOOKUP($B398,'[1]1718  Exp_Rev Access'!$F$7:$GK$318,$FF$2,FALSE)),"",VLOOKUP($B398,'[1]1718  Exp_Rev Access'!$F$7:$GK$318,$FF$2,FALSE))</f>
        <v>0</v>
      </c>
      <c r="FG398" s="90">
        <f>IF(ISNA(VLOOKUP($B398,'[1]1718  Exp_Rev Access'!$F$7:$GK$318,$FG$2,FALSE)),"",VLOOKUP($B398,'[1]1718  Exp_Rev Access'!$F$7:$GK$318,$FG$2,FALSE))</f>
        <v>0</v>
      </c>
      <c r="FH398" s="90">
        <f>IF(ISNA(VLOOKUP($B398,'[1]1718  Exp_Rev Access'!$F$7:$GK$318,$FH$2,FALSE)),"",VLOOKUP($B398,'[1]1718  Exp_Rev Access'!$F$7:$GK$318,$FH$2,FALSE))</f>
        <v>0</v>
      </c>
      <c r="FI398" s="90">
        <f>IF(ISNA(VLOOKUP($B398,'[1]1718  Exp_Rev Access'!$F$7:$GK$318,$FI$2,FALSE)),"",VLOOKUP($B398,'[1]1718  Exp_Rev Access'!$F$7:$GK$318,$FI$2,FALSE))</f>
        <v>0</v>
      </c>
      <c r="FJ398" s="90">
        <f>IF(ISNA(VLOOKUP($B398,'[1]1718  Exp_Rev Access'!$F$7:$GK$318,$FJ$2,FALSE)),"",VLOOKUP($B398,'[1]1718  Exp_Rev Access'!$F$7:$GK$318,$FJ$2,FALSE))</f>
        <v>0</v>
      </c>
      <c r="FK398" s="90">
        <f>IF(ISNA(VLOOKUP($B398,'[1]1718  Exp_Rev Access'!$F$7:$GK$318,$FK$2,FALSE)),"",VLOOKUP($B398,'[1]1718  Exp_Rev Access'!$F$7:$GK$318,$FK$2,FALSE))</f>
        <v>0</v>
      </c>
      <c r="FL398" s="90">
        <f>IF(ISNA(VLOOKUP($B398,'[1]1718  Exp_Rev Access'!$F$7:$GK$318,$FL$2,FALSE)),"",VLOOKUP($B398,'[1]1718  Exp_Rev Access'!$F$7:$GK$318,$FL$2,FALSE))</f>
        <v>0</v>
      </c>
      <c r="FM398" s="90">
        <f>IF(ISNA(VLOOKUP($B398,'[1]1718  Exp_Rev Access'!$F$7:$GK$318,$FM$2,FALSE)),"",VLOOKUP($B398,'[1]1718  Exp_Rev Access'!$F$7:$GK$318,$FM$2,FALSE))</f>
        <v>0</v>
      </c>
      <c r="FN398" s="90">
        <f>IF(ISNA(VLOOKUP($B398,'[1]1718  Exp_Rev Access'!$F$7:$GK$318,$FN$2,FALSE)),"",VLOOKUP($B398,'[1]1718  Exp_Rev Access'!$F$7:$GK$318,$FN$2,FALSE))</f>
        <v>0</v>
      </c>
      <c r="FO398" s="90">
        <f>IF(ISNA(VLOOKUP($B398,'[1]1718  Exp_Rev Access'!$F$7:$GK$318,$FO$2,FALSE)),"",VLOOKUP($B398,'[1]1718  Exp_Rev Access'!$F$7:$GK$318,$FO$2,FALSE))</f>
        <v>0</v>
      </c>
      <c r="FP398" s="90">
        <f>IF(ISNA(VLOOKUP($B398,'[1]1718  Exp_Rev Access'!$F$7:$GK$318,$FP$2,FALSE)),"",VLOOKUP($B398,'[1]1718  Exp_Rev Access'!$F$7:$GK$318,$FP$2,FALSE))</f>
        <v>0</v>
      </c>
      <c r="FQ398" s="90">
        <f>IF(ISNA(VLOOKUP($B398,'[1]1718  Exp_Rev Access'!$F$7:$GK$318,$FQ$2,FALSE)),"",VLOOKUP($B398,'[1]1718  Exp_Rev Access'!$F$7:$GK$318,$FQ$2,FALSE))</f>
        <v>0</v>
      </c>
      <c r="FR398" s="90">
        <f>IF(ISNA(VLOOKUP($B398,'[1]1718  Exp_Rev Access'!$F$7:$GK$318,$FR$2,FALSE)),"",VLOOKUP($B398,'[1]1718  Exp_Rev Access'!$F$7:$GK$318,$FR$2,FALSE))</f>
        <v>0</v>
      </c>
      <c r="FS398" s="56">
        <f t="shared" si="1015"/>
        <v>277527.40999999997</v>
      </c>
      <c r="FT398" s="92">
        <f t="shared" si="1016"/>
        <v>7.0808223804531487E-2</v>
      </c>
      <c r="FU398" s="94">
        <f t="shared" si="1017"/>
        <v>754.64272895366548</v>
      </c>
      <c r="FV398" s="95">
        <f>IF(ISNA(VLOOKUP($B398,'[1]1718  Exp_Rev Access'!$F$7:$GK$318,$FV$2,FALSE)),"",VLOOKUP($B398,'[1]1718  Exp_Rev Access'!$F$7:$GK$318,$FV$2,FALSE))</f>
        <v>0</v>
      </c>
      <c r="FW398" s="95">
        <f>IF(ISNA(VLOOKUP($B398,'[1]1718  Exp_Rev Access'!$F$7:$GK$318,$FW$2,FALSE)),"",VLOOKUP($B398,'[1]1718  Exp_Rev Access'!$F$7:$GK$318,$FW$2,FALSE))</f>
        <v>0</v>
      </c>
      <c r="FX398" s="95">
        <f>IF(ISNA(VLOOKUP($B398,'[1]1718  Exp_Rev Access'!$F$7:$GK$318,$FX$2,FALSE)),"",VLOOKUP($B398,'[1]1718  Exp_Rev Access'!$F$7:$GK$318,$FX$2,FALSE))</f>
        <v>0</v>
      </c>
      <c r="FY398" s="95">
        <f>IF(ISNA(VLOOKUP($B398,'[1]1718  Exp_Rev Access'!$F$7:$GK$318,$FY$2,FALSE)),"",VLOOKUP($B398,'[1]1718  Exp_Rev Access'!$F$7:$GK$318,$FY$2,FALSE))</f>
        <v>0</v>
      </c>
      <c r="FZ398" s="95">
        <f>IF(ISNA(VLOOKUP($B398,'[1]1718  Exp_Rev Access'!$F$7:$GK$318,$FZ$2,FALSE)),"",VLOOKUP($B398,'[1]1718  Exp_Rev Access'!$F$7:$GK$318,$FZ$2,FALSE))</f>
        <v>0</v>
      </c>
      <c r="GA398" s="95">
        <f>IF(ISNA(VLOOKUP($B398,'[1]1718  Exp_Rev Access'!$F$7:$GK$318,$GA$2,FALSE)),"",VLOOKUP($B398,'[1]1718  Exp_Rev Access'!$F$7:$GK$318,$GA$2,FALSE))</f>
        <v>0</v>
      </c>
      <c r="GB398" s="95">
        <f>IF(ISNA(VLOOKUP($B398,'[1]1718  Exp_Rev Access'!$F$7:$GK$318,$GB$2,FALSE)),"",VLOOKUP($B398,'[1]1718  Exp_Rev Access'!$F$7:$GK$318,$GB$2,FALSE))</f>
        <v>0</v>
      </c>
      <c r="GC398" s="95">
        <f>IF(ISNA(VLOOKUP($B398,'[1]1718  Exp_Rev Access'!$F$7:$GK$318,$GC$2,FALSE)),"",VLOOKUP($B398,'[1]1718  Exp_Rev Access'!$F$7:$GK$318,$GC$2,FALSE))</f>
        <v>0</v>
      </c>
      <c r="GD398" s="95">
        <f>IF(ISNA(VLOOKUP($B398,'[1]1718  Exp_Rev Access'!$F$7:$GK$318,$GD$2,FALSE)),"",VLOOKUP($B398,'[1]1718  Exp_Rev Access'!$F$7:$GK$318,$GD$2,FALSE))</f>
        <v>0</v>
      </c>
      <c r="GE398" s="95">
        <f>IF(ISNA(VLOOKUP($B398,'[1]1718  Exp_Rev Access'!$F$7:$GK$318,$GE$2,FALSE)),"",VLOOKUP($B398,'[1]1718  Exp_Rev Access'!$F$7:$GK$318,$GE$2,FALSE))</f>
        <v>0</v>
      </c>
      <c r="GF398" s="95">
        <f>IF(ISNA(VLOOKUP($B398,'[1]1718  Exp_Rev Access'!$F$7:$GK$318,$GF$2,FALSE)),"",VLOOKUP($B398,'[1]1718  Exp_Rev Access'!$F$7:$GK$318,$GF$2,FALSE))</f>
        <v>0</v>
      </c>
      <c r="GG398" s="95">
        <f>IF(ISNA(VLOOKUP($B398,'[1]1718  Exp_Rev Access'!$F$7:$GK$318,$GG$2,FALSE)),"",VLOOKUP($B398,'[1]1718  Exp_Rev Access'!$F$7:$GK$318,$GG$2,FALSE))</f>
        <v>0</v>
      </c>
      <c r="GH398" s="95">
        <f>IF(ISNA(VLOOKUP($B398,'[1]1718  Exp_Rev Access'!$F$7:$GK$318,$GH$2,FALSE)),"",VLOOKUP($B398,'[1]1718  Exp_Rev Access'!$F$7:$GK$318,$GH$2,FALSE))</f>
        <v>0</v>
      </c>
      <c r="GI398" s="95">
        <f>IF(ISNA(VLOOKUP($B398,'[1]1718  Exp_Rev Access'!$F$7:$GK$318,$GI$2,FALSE)),"",VLOOKUP($B398,'[1]1718  Exp_Rev Access'!$F$7:$GK$318,$GI$2,FALSE))</f>
        <v>0</v>
      </c>
      <c r="GJ398" s="95">
        <f>IF(ISNA(VLOOKUP($B398,'[1]1718  Exp_Rev Access'!$F$7:$GK$318,$GJ$2,FALSE)),"",VLOOKUP($B398,'[1]1718  Exp_Rev Access'!$F$7:$GK$318,$GJ$2,FALSE))</f>
        <v>0</v>
      </c>
      <c r="GK398" s="95">
        <f>IF(ISNA(VLOOKUP($B398,'[1]1718  Exp_Rev Access'!$F$7:$GK$318,$GK$2,FALSE)),"",VLOOKUP($B398,'[1]1718  Exp_Rev Access'!$F$7:$GK$318,$GK$2,FALSE))</f>
        <v>0</v>
      </c>
      <c r="GL398" s="95">
        <f>IF(ISNA(VLOOKUP($B398,'[1]1718  Exp_Rev Access'!$F$7:$GK$318,$GL$2,FALSE)),"",VLOOKUP($B398,'[1]1718  Exp_Rev Access'!$F$7:$GK$318,$GL$2,FALSE))</f>
        <v>0</v>
      </c>
      <c r="GM398" s="95">
        <f>IF(ISNA(VLOOKUP($B398,'[1]1718  Exp_Rev Access'!$F$7:$GK$318,$GM$2,FALSE)),"",VLOOKUP($B398,'[1]1718  Exp_Rev Access'!$F$7:$GK$318,$GM$2,FALSE))</f>
        <v>0</v>
      </c>
      <c r="GN398" s="95">
        <f>IF(ISNA(VLOOKUP($B398,'[1]1718  Exp_Rev Access'!$F$7:$GK$318,$GN$2,FALSE)),"",VLOOKUP($B398,'[1]1718  Exp_Rev Access'!$F$7:$GK$318,$GN$2,FALSE))</f>
        <v>0</v>
      </c>
      <c r="GO398" s="95">
        <f>IF(ISNA(VLOOKUP($B398,'[1]1718  Exp_Rev Access'!$F$7:$GK$318,$GO$2,FALSE)),"",VLOOKUP($B398,'[1]1718  Exp_Rev Access'!$F$7:$GK$318,$GO$2,FALSE))</f>
        <v>0</v>
      </c>
      <c r="GP398" s="95">
        <f>IF(ISNA(VLOOKUP($B398,'[1]1718  Exp_Rev Access'!$F$7:$GK$318,$GP$2,FALSE)),"",VLOOKUP($B398,'[1]1718  Exp_Rev Access'!$F$7:$GK$318,$GP$2,FALSE))</f>
        <v>0</v>
      </c>
      <c r="GQ398" s="95">
        <f>IF(ISNA(VLOOKUP($B398,'[1]1718  Exp_Rev Access'!$F$7:$GK$318,$GQ$2,FALSE)),"",VLOOKUP($B398,'[1]1718  Exp_Rev Access'!$F$7:$GK$318,$GQ$2,FALSE))</f>
        <v>0</v>
      </c>
      <c r="GR398" s="95">
        <f>IF(ISNA(VLOOKUP($B398,'[1]1718  Exp_Rev Access'!$F$7:$GK$318,$GR$2,FALSE)),"",VLOOKUP($B398,'[1]1718  Exp_Rev Access'!$F$7:$GK$318,$GR$2,FALSE))</f>
        <v>0</v>
      </c>
      <c r="GS398" s="95">
        <f>IF(ISNA(VLOOKUP($B398,'[1]1718  Exp_Rev Access'!$F$7:$GK$318,$GS$2,FALSE)),"",VLOOKUP($B398,'[1]1718  Exp_Rev Access'!$F$7:$GK$318,$GS$2,FALSE))</f>
        <v>0</v>
      </c>
      <c r="GT398" s="95">
        <f>IF(ISNA(VLOOKUP($B398,'[1]1718  Exp_Rev Access'!$F$7:$GK$318,$GT$2,FALSE)),"",VLOOKUP($B398,'[1]1718  Exp_Rev Access'!$F$7:$GK$318,$GT$2,FALSE))</f>
        <v>0</v>
      </c>
      <c r="GU398" s="56">
        <f t="shared" si="1018"/>
        <v>0</v>
      </c>
      <c r="GV398" s="92">
        <f t="shared" si="1019"/>
        <v>0</v>
      </c>
      <c r="GW398" s="96">
        <f t="shared" si="1020"/>
        <v>0</v>
      </c>
    </row>
    <row r="399" spans="1:222" s="97" customFormat="1" x14ac:dyDescent="0.3">
      <c r="A399" s="98"/>
      <c r="B399" s="99"/>
      <c r="C399" s="82" t="s">
        <v>185</v>
      </c>
      <c r="D399" s="100">
        <f>SUM(D391:D398)</f>
        <v>27812.760000000002</v>
      </c>
      <c r="E399" s="112">
        <f>SUM(E391:E398)</f>
        <v>358359434.30000001</v>
      </c>
      <c r="F399" s="113">
        <f t="shared" si="1002"/>
        <v>358359434.30000001</v>
      </c>
      <c r="G399" s="113">
        <f t="shared" si="1003"/>
        <v>0</v>
      </c>
      <c r="H399" s="102">
        <f>SUM(H391:H398)</f>
        <v>75171848.670000002</v>
      </c>
      <c r="I399" s="102">
        <f t="shared" ref="I399:M399" si="1025">SUM(I391:I398)</f>
        <v>10.17</v>
      </c>
      <c r="J399" s="102">
        <f t="shared" si="1025"/>
        <v>0</v>
      </c>
      <c r="K399" s="102">
        <f t="shared" si="1025"/>
        <v>136841.22</v>
      </c>
      <c r="L399" s="102">
        <f t="shared" si="1025"/>
        <v>0</v>
      </c>
      <c r="M399" s="102">
        <f t="shared" si="1025"/>
        <v>0</v>
      </c>
      <c r="N399" s="102">
        <f t="shared" si="1004"/>
        <v>75308700.060000002</v>
      </c>
      <c r="O399" s="58">
        <f t="shared" si="1005"/>
        <v>0.21014850692323464</v>
      </c>
      <c r="P399" s="102">
        <f t="shared" si="1006"/>
        <v>2707.7032290214993</v>
      </c>
      <c r="Q399" s="103">
        <f>SUM(Q391:Q398)</f>
        <v>324797.97000000003</v>
      </c>
      <c r="R399" s="103">
        <f t="shared" ref="R399:AL399" si="1026">SUM(R391:R398)</f>
        <v>0</v>
      </c>
      <c r="S399" s="103">
        <f t="shared" si="1026"/>
        <v>213.65</v>
      </c>
      <c r="T399" s="103">
        <f t="shared" si="1026"/>
        <v>0</v>
      </c>
      <c r="U399" s="103">
        <f t="shared" si="1026"/>
        <v>102988</v>
      </c>
      <c r="V399" s="103">
        <f t="shared" si="1026"/>
        <v>6237</v>
      </c>
      <c r="W399" s="103">
        <f t="shared" si="1026"/>
        <v>0</v>
      </c>
      <c r="X399" s="103">
        <f t="shared" si="1026"/>
        <v>27755</v>
      </c>
      <c r="Y399" s="103">
        <f t="shared" si="1026"/>
        <v>93888.569999999992</v>
      </c>
      <c r="Z399" s="103">
        <f t="shared" si="1026"/>
        <v>53751.5</v>
      </c>
      <c r="AA399" s="103">
        <f t="shared" si="1026"/>
        <v>0</v>
      </c>
      <c r="AB399" s="103">
        <f t="shared" si="1026"/>
        <v>0</v>
      </c>
      <c r="AC399" s="103">
        <f t="shared" si="1026"/>
        <v>103068.86</v>
      </c>
      <c r="AD399" s="103">
        <f t="shared" si="1026"/>
        <v>2392451.3200000003</v>
      </c>
      <c r="AE399" s="103">
        <f t="shared" si="1026"/>
        <v>452763.69</v>
      </c>
      <c r="AF399" s="103">
        <f t="shared" si="1026"/>
        <v>0</v>
      </c>
      <c r="AG399" s="103">
        <f t="shared" si="1026"/>
        <v>488893.12</v>
      </c>
      <c r="AH399" s="103">
        <f t="shared" si="1026"/>
        <v>36218.360000000008</v>
      </c>
      <c r="AI399" s="103">
        <f t="shared" si="1026"/>
        <v>266688.71999999997</v>
      </c>
      <c r="AJ399" s="103">
        <f t="shared" si="1026"/>
        <v>69788.06</v>
      </c>
      <c r="AK399" s="103">
        <f t="shared" si="1026"/>
        <v>939730.7</v>
      </c>
      <c r="AL399" s="103">
        <f t="shared" si="1026"/>
        <v>119646.98999999999</v>
      </c>
      <c r="AM399" s="102">
        <f t="shared" si="1007"/>
        <v>5478881.5099999998</v>
      </c>
      <c r="AN399" s="61">
        <f t="shared" si="1008"/>
        <v>1.528878825445785E-2</v>
      </c>
      <c r="AO399" s="59">
        <f t="shared" si="1009"/>
        <v>196.99165095445397</v>
      </c>
      <c r="AP399" s="103">
        <f>SUM(AP391:AP398)</f>
        <v>186098649.01999998</v>
      </c>
      <c r="AQ399" s="103">
        <f t="shared" ref="AQ399:AT399" si="1027">SUM(AQ391:AQ398)</f>
        <v>5967998.4900000012</v>
      </c>
      <c r="AR399" s="103">
        <f t="shared" si="1027"/>
        <v>4018981.4399999995</v>
      </c>
      <c r="AS399" s="103">
        <f t="shared" si="1027"/>
        <v>1313589.3599999999</v>
      </c>
      <c r="AT399" s="103">
        <f t="shared" si="1027"/>
        <v>0</v>
      </c>
      <c r="AU399" s="102">
        <f t="shared" si="1010"/>
        <v>197399218.31</v>
      </c>
      <c r="AV399" s="64">
        <f t="shared" si="1011"/>
        <v>0.55084141623225014</v>
      </c>
      <c r="AW399" s="102">
        <f t="shared" si="1012"/>
        <v>7097.4336351372531</v>
      </c>
      <c r="AX399" s="103">
        <f>SUM(AX391:AX398)</f>
        <v>7922.23</v>
      </c>
      <c r="AY399" s="103">
        <f t="shared" ref="AY399:BU399" si="1028">SUM(AY391:AY398)</f>
        <v>27638346.069999997</v>
      </c>
      <c r="AZ399" s="103">
        <f t="shared" si="1028"/>
        <v>2441922.73</v>
      </c>
      <c r="BA399" s="103">
        <f t="shared" si="1028"/>
        <v>0</v>
      </c>
      <c r="BB399" s="103">
        <f t="shared" si="1028"/>
        <v>0</v>
      </c>
      <c r="BC399" s="103">
        <f t="shared" si="1028"/>
        <v>7575982.9499999983</v>
      </c>
      <c r="BD399" s="103">
        <f t="shared" si="1028"/>
        <v>0</v>
      </c>
      <c r="BE399" s="103">
        <f t="shared" si="1028"/>
        <v>2368342.6800000002</v>
      </c>
      <c r="BF399" s="103">
        <f t="shared" si="1028"/>
        <v>0</v>
      </c>
      <c r="BG399" s="103">
        <f t="shared" si="1028"/>
        <v>2603193.6799999997</v>
      </c>
      <c r="BH399" s="103">
        <f t="shared" si="1028"/>
        <v>598397.14</v>
      </c>
      <c r="BI399" s="103">
        <f t="shared" si="1028"/>
        <v>0</v>
      </c>
      <c r="BJ399" s="103">
        <f t="shared" si="1028"/>
        <v>197954.15999999995</v>
      </c>
      <c r="BK399" s="103">
        <f t="shared" si="1028"/>
        <v>11938025.83</v>
      </c>
      <c r="BL399" s="103">
        <f t="shared" si="1028"/>
        <v>100542.04</v>
      </c>
      <c r="BM399" s="103">
        <f t="shared" si="1028"/>
        <v>31216.29</v>
      </c>
      <c r="BN399" s="103">
        <f t="shared" si="1028"/>
        <v>0</v>
      </c>
      <c r="BO399" s="103">
        <f t="shared" si="1028"/>
        <v>0</v>
      </c>
      <c r="BP399" s="103">
        <f t="shared" si="1028"/>
        <v>0</v>
      </c>
      <c r="BQ399" s="103">
        <f t="shared" si="1028"/>
        <v>180111.77</v>
      </c>
      <c r="BR399" s="103">
        <f t="shared" si="1028"/>
        <v>0</v>
      </c>
      <c r="BS399" s="103">
        <f t="shared" si="1028"/>
        <v>19.739999999999998</v>
      </c>
      <c r="BT399" s="103">
        <f t="shared" si="1028"/>
        <v>0</v>
      </c>
      <c r="BU399" s="103">
        <f t="shared" si="1028"/>
        <v>0</v>
      </c>
      <c r="BV399" s="102">
        <f t="shared" si="1022"/>
        <v>55681977.309999995</v>
      </c>
      <c r="BW399" s="61">
        <f t="shared" si="1013"/>
        <v>0.15538024670333059</v>
      </c>
      <c r="BX399" s="59">
        <f t="shared" si="1014"/>
        <v>2002.0299067766016</v>
      </c>
      <c r="BY399" s="90">
        <f>SUM(BY391:BY398)</f>
        <v>0</v>
      </c>
      <c r="BZ399" s="90">
        <f t="shared" ref="BZ399:CD399" si="1029">SUM(BZ391:BZ398)</f>
        <v>467334.37000000005</v>
      </c>
      <c r="CA399" s="90">
        <f t="shared" si="1029"/>
        <v>147267.28</v>
      </c>
      <c r="CB399" s="90">
        <f t="shared" si="1029"/>
        <v>0</v>
      </c>
      <c r="CC399" s="90">
        <f t="shared" si="1029"/>
        <v>396696.79000000004</v>
      </c>
      <c r="CD399" s="90">
        <f t="shared" si="1029"/>
        <v>0</v>
      </c>
      <c r="CE399" s="56">
        <f t="shared" si="1021"/>
        <v>1011298.4400000001</v>
      </c>
      <c r="CF399" s="61">
        <f t="shared" si="1023"/>
        <v>2.8220226487839393E-3</v>
      </c>
      <c r="CG399" s="62">
        <f t="shared" si="1024"/>
        <v>36.360952311097499</v>
      </c>
      <c r="CH399" s="103">
        <f>SUM(CH391:CH398)</f>
        <v>30238.87</v>
      </c>
      <c r="CI399" s="103">
        <f t="shared" ref="CI399:ET399" si="1030">SUM(CI391:CI398)</f>
        <v>0</v>
      </c>
      <c r="CJ399" s="103">
        <f t="shared" si="1030"/>
        <v>0</v>
      </c>
      <c r="CK399" s="103">
        <f t="shared" si="1030"/>
        <v>0</v>
      </c>
      <c r="CL399" s="103">
        <f t="shared" si="1030"/>
        <v>0</v>
      </c>
      <c r="CM399" s="103">
        <f t="shared" si="1030"/>
        <v>0</v>
      </c>
      <c r="CN399" s="103">
        <f t="shared" si="1030"/>
        <v>0</v>
      </c>
      <c r="CO399" s="103">
        <f t="shared" si="1030"/>
        <v>0</v>
      </c>
      <c r="CP399" s="103">
        <f t="shared" si="1030"/>
        <v>0</v>
      </c>
      <c r="CQ399" s="103">
        <f t="shared" si="1030"/>
        <v>5587832.5999999996</v>
      </c>
      <c r="CR399" s="103">
        <f t="shared" si="1030"/>
        <v>0</v>
      </c>
      <c r="CS399" s="103">
        <f t="shared" si="1030"/>
        <v>164340.75</v>
      </c>
      <c r="CT399" s="103">
        <f t="shared" si="1030"/>
        <v>0</v>
      </c>
      <c r="CU399" s="103">
        <f t="shared" si="1030"/>
        <v>5275921.3899999997</v>
      </c>
      <c r="CV399" s="103">
        <f t="shared" si="1030"/>
        <v>1318861.4200000002</v>
      </c>
      <c r="CW399" s="103">
        <f t="shared" si="1030"/>
        <v>199960.81</v>
      </c>
      <c r="CX399" s="103">
        <f t="shared" si="1030"/>
        <v>0</v>
      </c>
      <c r="CY399" s="103">
        <f t="shared" si="1030"/>
        <v>0</v>
      </c>
      <c r="CZ399" s="103">
        <f t="shared" si="1030"/>
        <v>0</v>
      </c>
      <c r="DA399" s="103">
        <f t="shared" si="1030"/>
        <v>0</v>
      </c>
      <c r="DB399" s="103">
        <f t="shared" si="1030"/>
        <v>201184.72</v>
      </c>
      <c r="DC399" s="103">
        <f t="shared" si="1030"/>
        <v>0</v>
      </c>
      <c r="DD399" s="103">
        <f t="shared" si="1030"/>
        <v>0</v>
      </c>
      <c r="DE399" s="103">
        <f t="shared" si="1030"/>
        <v>0</v>
      </c>
      <c r="DF399" s="103">
        <f t="shared" si="1030"/>
        <v>0</v>
      </c>
      <c r="DG399" s="103">
        <f t="shared" si="1030"/>
        <v>159740.41</v>
      </c>
      <c r="DH399" s="103">
        <f t="shared" si="1030"/>
        <v>88895.55</v>
      </c>
      <c r="DI399" s="103">
        <f t="shared" si="1030"/>
        <v>6029298.4700000007</v>
      </c>
      <c r="DJ399" s="103">
        <f t="shared" si="1030"/>
        <v>0</v>
      </c>
      <c r="DK399" s="103">
        <f t="shared" si="1030"/>
        <v>33835.19</v>
      </c>
      <c r="DL399" s="103">
        <f t="shared" si="1030"/>
        <v>0</v>
      </c>
      <c r="DM399" s="103">
        <f t="shared" si="1030"/>
        <v>0</v>
      </c>
      <c r="DN399" s="103">
        <f t="shared" si="1030"/>
        <v>0</v>
      </c>
      <c r="DO399" s="103">
        <f t="shared" si="1030"/>
        <v>0</v>
      </c>
      <c r="DP399" s="103">
        <f t="shared" si="1030"/>
        <v>0</v>
      </c>
      <c r="DQ399" s="103">
        <f t="shared" si="1030"/>
        <v>0</v>
      </c>
      <c r="DR399" s="103">
        <f t="shared" si="1030"/>
        <v>0</v>
      </c>
      <c r="DS399" s="103">
        <f t="shared" si="1030"/>
        <v>0</v>
      </c>
      <c r="DT399" s="103">
        <f t="shared" si="1030"/>
        <v>0</v>
      </c>
      <c r="DU399" s="103">
        <f t="shared" si="1030"/>
        <v>0</v>
      </c>
      <c r="DV399" s="103">
        <f t="shared" si="1030"/>
        <v>0</v>
      </c>
      <c r="DW399" s="103">
        <f t="shared" si="1030"/>
        <v>0</v>
      </c>
      <c r="DX399" s="103">
        <f t="shared" si="1030"/>
        <v>0</v>
      </c>
      <c r="DY399" s="103">
        <f t="shared" si="1030"/>
        <v>0</v>
      </c>
      <c r="DZ399" s="103">
        <f t="shared" si="1030"/>
        <v>0</v>
      </c>
      <c r="EA399" s="103">
        <f t="shared" si="1030"/>
        <v>0</v>
      </c>
      <c r="EB399" s="103">
        <f t="shared" si="1030"/>
        <v>0</v>
      </c>
      <c r="EC399" s="103">
        <f t="shared" si="1030"/>
        <v>0</v>
      </c>
      <c r="ED399" s="103">
        <f t="shared" si="1030"/>
        <v>0</v>
      </c>
      <c r="EE399" s="103">
        <f t="shared" si="1030"/>
        <v>0</v>
      </c>
      <c r="EF399" s="103">
        <f t="shared" si="1030"/>
        <v>0</v>
      </c>
      <c r="EG399" s="103">
        <f t="shared" si="1030"/>
        <v>149873.35</v>
      </c>
      <c r="EH399" s="103">
        <f t="shared" si="1030"/>
        <v>0</v>
      </c>
      <c r="EI399" s="103">
        <f t="shared" si="1030"/>
        <v>0</v>
      </c>
      <c r="EJ399" s="103">
        <f t="shared" si="1030"/>
        <v>0</v>
      </c>
      <c r="EK399" s="103">
        <f t="shared" si="1030"/>
        <v>0</v>
      </c>
      <c r="EL399" s="103">
        <f t="shared" si="1030"/>
        <v>0</v>
      </c>
      <c r="EM399" s="103">
        <f t="shared" si="1030"/>
        <v>0</v>
      </c>
      <c r="EN399" s="103">
        <f t="shared" si="1030"/>
        <v>205099.14</v>
      </c>
      <c r="EO399" s="103">
        <f t="shared" si="1030"/>
        <v>0</v>
      </c>
      <c r="EP399" s="103">
        <f t="shared" si="1030"/>
        <v>0</v>
      </c>
      <c r="EQ399" s="103">
        <f t="shared" si="1030"/>
        <v>0</v>
      </c>
      <c r="ER399" s="103">
        <f t="shared" si="1030"/>
        <v>0</v>
      </c>
      <c r="ES399" s="103">
        <f t="shared" si="1030"/>
        <v>0</v>
      </c>
      <c r="ET399" s="103">
        <f t="shared" si="1030"/>
        <v>0</v>
      </c>
      <c r="EU399" s="103">
        <f t="shared" ref="EU399:FR399" si="1031">SUM(EU391:EU398)</f>
        <v>0</v>
      </c>
      <c r="EV399" s="103">
        <f t="shared" si="1031"/>
        <v>148429.37</v>
      </c>
      <c r="EW399" s="103">
        <f t="shared" si="1031"/>
        <v>0</v>
      </c>
      <c r="EX399" s="103">
        <f t="shared" si="1031"/>
        <v>0</v>
      </c>
      <c r="EY399" s="103">
        <f t="shared" si="1031"/>
        <v>0</v>
      </c>
      <c r="EZ399" s="103">
        <f t="shared" si="1031"/>
        <v>6778.94</v>
      </c>
      <c r="FA399" s="103">
        <f t="shared" si="1031"/>
        <v>0</v>
      </c>
      <c r="FB399" s="103">
        <f t="shared" si="1031"/>
        <v>11816.85</v>
      </c>
      <c r="FC399" s="103">
        <f t="shared" si="1031"/>
        <v>0</v>
      </c>
      <c r="FD399" s="103">
        <f t="shared" si="1031"/>
        <v>0</v>
      </c>
      <c r="FE399" s="103">
        <f t="shared" si="1031"/>
        <v>0</v>
      </c>
      <c r="FF399" s="103">
        <f t="shared" si="1031"/>
        <v>0</v>
      </c>
      <c r="FG399" s="103">
        <f t="shared" si="1031"/>
        <v>0</v>
      </c>
      <c r="FH399" s="103">
        <f t="shared" si="1031"/>
        <v>0</v>
      </c>
      <c r="FI399" s="103">
        <f t="shared" si="1031"/>
        <v>0</v>
      </c>
      <c r="FJ399" s="103">
        <f t="shared" si="1031"/>
        <v>0</v>
      </c>
      <c r="FK399" s="103">
        <f t="shared" si="1031"/>
        <v>0</v>
      </c>
      <c r="FL399" s="103">
        <f t="shared" si="1031"/>
        <v>0</v>
      </c>
      <c r="FM399" s="103">
        <f t="shared" si="1031"/>
        <v>0</v>
      </c>
      <c r="FN399" s="103">
        <f t="shared" si="1031"/>
        <v>0</v>
      </c>
      <c r="FO399" s="103">
        <f t="shared" si="1031"/>
        <v>0</v>
      </c>
      <c r="FP399" s="103">
        <f t="shared" si="1031"/>
        <v>0</v>
      </c>
      <c r="FQ399" s="103">
        <f t="shared" si="1031"/>
        <v>0</v>
      </c>
      <c r="FR399" s="103">
        <f t="shared" si="1031"/>
        <v>784506.17</v>
      </c>
      <c r="FS399" s="102">
        <f t="shared" si="1015"/>
        <v>20396614.000000011</v>
      </c>
      <c r="FT399" s="61">
        <f t="shared" si="1016"/>
        <v>5.6916637453236461E-2</v>
      </c>
      <c r="FU399" s="115">
        <f t="shared" si="1017"/>
        <v>733.3545466181713</v>
      </c>
      <c r="FV399" s="134">
        <f>SUM(FV391:FV398)</f>
        <v>6830.2199999999993</v>
      </c>
      <c r="FW399" s="134">
        <f t="shared" ref="FW399:GT399" si="1032">SUM(FW391:FW398)</f>
        <v>47292.57</v>
      </c>
      <c r="FX399" s="134">
        <f t="shared" si="1032"/>
        <v>0</v>
      </c>
      <c r="FY399" s="134">
        <f t="shared" si="1032"/>
        <v>0</v>
      </c>
      <c r="FZ399" s="134">
        <f t="shared" si="1032"/>
        <v>0</v>
      </c>
      <c r="GA399" s="134">
        <f t="shared" si="1032"/>
        <v>0</v>
      </c>
      <c r="GB399" s="134">
        <f t="shared" si="1032"/>
        <v>0</v>
      </c>
      <c r="GC399" s="134">
        <f t="shared" si="1032"/>
        <v>0</v>
      </c>
      <c r="GD399" s="134">
        <f t="shared" si="1032"/>
        <v>0</v>
      </c>
      <c r="GE399" s="134">
        <f t="shared" si="1032"/>
        <v>0</v>
      </c>
      <c r="GF399" s="134">
        <f t="shared" si="1032"/>
        <v>605081.92000000004</v>
      </c>
      <c r="GG399" s="134">
        <f t="shared" si="1032"/>
        <v>0</v>
      </c>
      <c r="GH399" s="134">
        <f t="shared" si="1032"/>
        <v>499792.16</v>
      </c>
      <c r="GI399" s="134">
        <f t="shared" si="1032"/>
        <v>0</v>
      </c>
      <c r="GJ399" s="134">
        <f t="shared" si="1032"/>
        <v>0</v>
      </c>
      <c r="GK399" s="134">
        <f t="shared" si="1032"/>
        <v>395957.09</v>
      </c>
      <c r="GL399" s="134">
        <f t="shared" si="1032"/>
        <v>2940.52</v>
      </c>
      <c r="GM399" s="134">
        <f t="shared" si="1032"/>
        <v>0</v>
      </c>
      <c r="GN399" s="134">
        <f t="shared" si="1032"/>
        <v>0</v>
      </c>
      <c r="GO399" s="134">
        <f t="shared" si="1032"/>
        <v>0</v>
      </c>
      <c r="GP399" s="134">
        <f t="shared" si="1032"/>
        <v>0</v>
      </c>
      <c r="GQ399" s="134">
        <f t="shared" si="1032"/>
        <v>70616.259999999995</v>
      </c>
      <c r="GR399" s="134">
        <f t="shared" si="1032"/>
        <v>0</v>
      </c>
      <c r="GS399" s="134">
        <f t="shared" si="1032"/>
        <v>0</v>
      </c>
      <c r="GT399" s="134">
        <f t="shared" si="1032"/>
        <v>1454233.93</v>
      </c>
      <c r="GU399" s="102">
        <f t="shared" si="1018"/>
        <v>3082744.67</v>
      </c>
      <c r="GV399" s="61">
        <f t="shared" si="1019"/>
        <v>8.602381784706372E-3</v>
      </c>
      <c r="GW399" s="65">
        <f t="shared" si="1020"/>
        <v>110.83922163783816</v>
      </c>
    </row>
    <row r="400" spans="1:222" x14ac:dyDescent="0.3">
      <c r="A400" s="108"/>
      <c r="B400" s="88"/>
      <c r="C400" s="89"/>
      <c r="D400" s="75"/>
      <c r="E400" s="76"/>
      <c r="F400" s="70"/>
      <c r="G400" s="70"/>
      <c r="H400" s="90"/>
      <c r="I400" s="90" t="str">
        <f>IF(ISNA(VLOOKUP($B400,'[1]1718  Exp_Rev Access'!$F$7:$GK$318,4,FALSE)),"",VLOOKUP($B400,'[1]1718  Exp_Rev Access'!$F$7:$GK$318,4,FALSE))</f>
        <v/>
      </c>
      <c r="J400" s="90" t="str">
        <f>IF(ISNA(VLOOKUP($B400,'[1]1718  Exp_Rev Access'!$F$7:$GK$318,5,FALSE)),"",VLOOKUP($B400,'[1]1718  Exp_Rev Access'!$F$7:$GK$318,5,FALSE))</f>
        <v/>
      </c>
      <c r="K400" s="90" t="str">
        <f>IF(ISNA(VLOOKUP($B400,'[1]1718  Exp_Rev Access'!$F$7:$GK$318,6,FALSE)),"-",VLOOKUP($B400,'[1]1718  Exp_Rev Access'!$F$7:$GK$318,6,FALSE))</f>
        <v>-</v>
      </c>
      <c r="L400" s="90" t="str">
        <f>IF(ISNA(VLOOKUP($B400,'[1]1718  Exp_Rev Access'!$F$7:$GK$318,7,FALSE)),"",VLOOKUP($B400,'[1]1718  Exp_Rev Access'!$F$7:$GK$318,7,FALSE))</f>
        <v/>
      </c>
      <c r="M400" s="90" t="str">
        <f>IF(ISNA(VLOOKUP($B400,'[1]1718  Exp_Rev Access'!$F$7:$GK$318,8,FALSE)),"",VLOOKUP($B400,'[1]1718  Exp_Rev Access'!$F$7:$GK$318,8,FALSE))</f>
        <v/>
      </c>
      <c r="N400" s="56"/>
      <c r="O400" s="91"/>
      <c r="P400" s="56"/>
      <c r="Q400" s="90" t="str">
        <f>IF(ISNA(VLOOKUP($B400,'[1]1718  Exp_Rev Access'!$F$7:$GK$318,10,FALSE)),"",VLOOKUP($B400,'[1]1718  Exp_Rev Access'!$F$7:$GK$318,10,FALSE))</f>
        <v/>
      </c>
      <c r="R400" s="90" t="str">
        <f>IF(ISNA(VLOOKUP($B400,'[1]1718  Exp_Rev Access'!$F$7:$GK$318,11,FALSE)),"",VLOOKUP($B400,'[1]1718  Exp_Rev Access'!$F$7:$GK$318,11,FALSE))</f>
        <v/>
      </c>
      <c r="S400" s="90" t="str">
        <f>IF(ISNA(VLOOKUP($B400,'[1]1718  Exp_Rev Access'!$F$7:$GK$318,12,FALSE)),"",VLOOKUP($B400,'[1]1718  Exp_Rev Access'!$F$7:$GK$318,12,FALSE))</f>
        <v/>
      </c>
      <c r="T400" s="90" t="str">
        <f>IF(ISNA(VLOOKUP($B400,'[1]1718  Exp_Rev Access'!$F$7:$GK$318,13,FALSE)),"",VLOOKUP($B400,'[1]1718  Exp_Rev Access'!$F$7:$GK$318,13,FALSE))</f>
        <v/>
      </c>
      <c r="U400" s="90" t="str">
        <f>IF(ISNA(VLOOKUP($B400,'[1]1718  Exp_Rev Access'!$F$7:$GK$318,14,FALSE)),"",VLOOKUP($B400,'[1]1718  Exp_Rev Access'!$F$7:$GK$318,14,FALSE))</f>
        <v/>
      </c>
      <c r="V400" s="90" t="str">
        <f>IF(ISNA(VLOOKUP($B400,'[1]1718  Exp_Rev Access'!$F$7:$GK$318,15,FALSE)),"",VLOOKUP($B400,'[1]1718  Exp_Rev Access'!$F$7:$GK$318,15,FALSE))</f>
        <v/>
      </c>
      <c r="W400" s="90" t="str">
        <f>IF(ISNA(VLOOKUP($B400,'[1]1718  Exp_Rev Access'!$F$7:$GK$318,16,FALSE)),"",VLOOKUP($B400,'[1]1718  Exp_Rev Access'!$F$7:$GK$318,16,FALSE))</f>
        <v/>
      </c>
      <c r="X400" s="90" t="str">
        <f>IF(ISNA(VLOOKUP($B400,'[1]1718  Exp_Rev Access'!$F$7:$GK$318,17,FALSE)),"",VLOOKUP($B400,'[1]1718  Exp_Rev Access'!$F$7:$GK$318,17,FALSE))</f>
        <v/>
      </c>
      <c r="Y400" s="90" t="str">
        <f>IF(ISNA(VLOOKUP($B400,'[1]1718  Exp_Rev Access'!$F$7:$GK$318,18,FALSE)),"",VLOOKUP($B400,'[1]1718  Exp_Rev Access'!$F$7:$GK$318,18,FALSE))</f>
        <v/>
      </c>
      <c r="Z400" s="90" t="str">
        <f>IF(ISNA(VLOOKUP($B400,'[1]1718  Exp_Rev Access'!$F$7:$GK$318,19,FALSE)),"",VLOOKUP($B400,'[1]1718  Exp_Rev Access'!$F$7:$GK$318,19,FALSE))</f>
        <v/>
      </c>
      <c r="AA400" s="90" t="str">
        <f>IF(ISNA(VLOOKUP($B400,'[1]1718  Exp_Rev Access'!$F$7:$GK$318,20,FALSE)),"",VLOOKUP($B400,'[1]1718  Exp_Rev Access'!$F$7:$GK$318,20,FALSE))</f>
        <v/>
      </c>
      <c r="AB400" s="90" t="str">
        <f>IF(ISNA(VLOOKUP($B400,'[1]1718  Exp_Rev Access'!$F$7:$GK$318,21,FALSE)),"",VLOOKUP($B400,'[1]1718  Exp_Rev Access'!$F$7:$GK$318,21,FALSE))</f>
        <v/>
      </c>
      <c r="AC400" s="90" t="str">
        <f>IF(ISNA(VLOOKUP($B400,'[1]1718  Exp_Rev Access'!$F$7:$GK$318,22,FALSE)),"",VLOOKUP($B400,'[1]1718  Exp_Rev Access'!$F$7:$GK$318,22,FALSE))</f>
        <v/>
      </c>
      <c r="AD400" s="90" t="str">
        <f>IF(ISNA(VLOOKUP($B400,'[1]1718  Exp_Rev Access'!$F$7:$GK$318,23,FALSE)),"",VLOOKUP($B400,'[1]1718  Exp_Rev Access'!$F$7:$GK$318,23,FALSE))</f>
        <v/>
      </c>
      <c r="AE400" s="90" t="str">
        <f>IF(ISNA(VLOOKUP($B400,'[1]1718  Exp_Rev Access'!$F$7:$GK$318,24,FALSE)),"",VLOOKUP($B400,'[1]1718  Exp_Rev Access'!$F$7:$GK$318,24,FALSE))</f>
        <v/>
      </c>
      <c r="AF400" s="90" t="str">
        <f>IF(ISNA(VLOOKUP($B400,'[1]1718  Exp_Rev Access'!$F$7:$GK$318,25,FALSE)),"",VLOOKUP($B400,'[1]1718  Exp_Rev Access'!$F$7:$GK$318,25,FALSE))</f>
        <v/>
      </c>
      <c r="AG400" s="90" t="str">
        <f>IF(ISNA(VLOOKUP($B400,'[1]1718  Exp_Rev Access'!$F$7:$GK$318,26,FALSE)),"",VLOOKUP($B400,'[1]1718  Exp_Rev Access'!$F$7:$GK$318,26,FALSE))</f>
        <v/>
      </c>
      <c r="AH400" s="90" t="str">
        <f>IF(ISNA(VLOOKUP($B400,'[1]1718  Exp_Rev Access'!$F$7:$GK$318,27,FALSE)),"",VLOOKUP($B400,'[1]1718  Exp_Rev Access'!$F$7:$GK$318,27,FALSE))</f>
        <v/>
      </c>
      <c r="AI400" s="90" t="str">
        <f>IF(ISNA(VLOOKUP($B400,'[1]1718  Exp_Rev Access'!$F$7:$GK$318,28,FALSE)),"",VLOOKUP($B400,'[1]1718  Exp_Rev Access'!$F$7:$GK$318,28,FALSE))</f>
        <v/>
      </c>
      <c r="AJ400" s="90" t="str">
        <f>IF(ISNA(VLOOKUP($B400,'[1]1718  Exp_Rev Access'!$F$7:$GK$318,29,FALSE)),"",VLOOKUP($B400,'[1]1718  Exp_Rev Access'!$F$7:$GK$318,29,FALSE))</f>
        <v/>
      </c>
      <c r="AK400" s="90" t="str">
        <f>IF(ISNA(VLOOKUP($B400,'[1]1718  Exp_Rev Access'!$F$7:$GK$318,30,FALSE)),"",VLOOKUP($B400,'[1]1718  Exp_Rev Access'!$F$7:$GK$318,30,FALSE))</f>
        <v/>
      </c>
      <c r="AL400" s="90" t="str">
        <f>IF(ISNA(VLOOKUP($B400,'[1]1718  Exp_Rev Access'!$F$7:$GK$318,31,FALSE)),"",VLOOKUP($B400,'[1]1718  Exp_Rev Access'!$F$7:$GK$318,31,FALSE))</f>
        <v/>
      </c>
      <c r="AM400" s="56"/>
      <c r="AN400" s="92"/>
      <c r="AO400" s="71"/>
      <c r="AP400" s="90" t="str">
        <f>IF(ISNA(VLOOKUP($B400,'[1]1718  Exp_Rev Access'!$F$7:$GK$318,33,FALSE)),"",VLOOKUP($B400,'[1]1718  Exp_Rev Access'!$F$7:$GK$318,33,FALSE))</f>
        <v/>
      </c>
      <c r="AQ400" s="90" t="str">
        <f>IF(ISNA(VLOOKUP($B400,'[1]1718  Exp_Rev Access'!$F$7:$GK$318,34,FALSE)),"",VLOOKUP($B400,'[1]1718  Exp_Rev Access'!$F$7:$GK$318,34,FALSE))</f>
        <v/>
      </c>
      <c r="AR400" s="90" t="str">
        <f>IF(ISNA(VLOOKUP($B400,'[1]1718  Exp_Rev Access'!$F$7:$GK$318,35,FALSE)),"",VLOOKUP($B400,'[1]1718  Exp_Rev Access'!$F$7:$GK$318,35,FALSE))</f>
        <v/>
      </c>
      <c r="AS400" s="90" t="str">
        <f>IF(ISNA(VLOOKUP($B400,'[1]1718  Exp_Rev Access'!$F$7:$GK$318,36,FALSE)),"",VLOOKUP($B400,'[1]1718  Exp_Rev Access'!$F$7:$GK$318,36,FALSE))</f>
        <v/>
      </c>
      <c r="AT400" s="90" t="str">
        <f>IF(ISNA(VLOOKUP($B400,'[1]1718  Exp_Rev Access'!$F$7:$GK$318,37,FALSE)),"",VLOOKUP($B400,'[1]1718  Exp_Rev Access'!$F$7:$GK$318,37,FALSE))</f>
        <v/>
      </c>
      <c r="AU400" s="56"/>
      <c r="AV400" s="93"/>
      <c r="AW400" s="56"/>
      <c r="AX400" s="90" t="str">
        <f>IF(ISNA(VLOOKUP($B400,'[1]1718  Exp_Rev Access'!$F$7:$GK$318,39,FALSE)),"",VLOOKUP($B400,'[1]1718  Exp_Rev Access'!$F$7:$GK$318,39,FALSE))</f>
        <v/>
      </c>
      <c r="AY400" s="90" t="str">
        <f>IF(ISNA(VLOOKUP($B400,'[1]1718  Exp_Rev Access'!$F$7:$GK$318,40,FALSE)),"",VLOOKUP($B400,'[1]1718  Exp_Rev Access'!$F$7:$GK$318,40,FALSE))</f>
        <v/>
      </c>
      <c r="AZ400" s="90" t="str">
        <f>IF(ISNA(VLOOKUP($B400,'[1]1718  Exp_Rev Access'!$F$7:$GK$318,41,FALSE)),"",VLOOKUP($B400,'[1]1718  Exp_Rev Access'!$F$7:$GK$318,41,FALSE))</f>
        <v/>
      </c>
      <c r="BA400" s="90" t="str">
        <f>IF(ISNA(VLOOKUP($B400,'[1]1718  Exp_Rev Access'!$F$7:$GK$318,42,FALSE)),"",VLOOKUP($B400,'[1]1718  Exp_Rev Access'!$F$7:$GK$318,42,FALSE))</f>
        <v/>
      </c>
      <c r="BB400" s="90" t="str">
        <f>IF(ISNA(VLOOKUP($B400,'[1]1718  Exp_Rev Access'!$F$7:$GK$318,43,FALSE)),"",VLOOKUP($B400,'[1]1718  Exp_Rev Access'!$F$7:$GK$318,43,FALSE))</f>
        <v/>
      </c>
      <c r="BC400" s="90" t="str">
        <f>IF(ISNA(VLOOKUP($B400,'[1]1718  Exp_Rev Access'!$F$7:$GK$318,44,FALSE)),"",VLOOKUP($B400,'[1]1718  Exp_Rev Access'!$F$7:$GK$318,44,FALSE))</f>
        <v/>
      </c>
      <c r="BD400" s="90" t="str">
        <f>IF(ISNA(VLOOKUP($B400,'[1]1718  Exp_Rev Access'!$F$7:$GK$318,45,FALSE)),"",VLOOKUP($B400,'[1]1718  Exp_Rev Access'!$F$7:$GK$318,45,FALSE))</f>
        <v/>
      </c>
      <c r="BE400" s="90" t="str">
        <f>IF(ISNA(VLOOKUP($B400,'[1]1718  Exp_Rev Access'!$F$7:$GK$318,46,FALSE)),"",VLOOKUP($B400,'[1]1718  Exp_Rev Access'!$F$7:$GK$318,46,FALSE))</f>
        <v/>
      </c>
      <c r="BF400" s="90" t="str">
        <f>IF(ISNA(VLOOKUP($B400,'[1]1718  Exp_Rev Access'!$F$7:$GK$318,47,FALSE)),"",VLOOKUP($B400,'[1]1718  Exp_Rev Access'!$F$7:$GK$318,47,FALSE))</f>
        <v/>
      </c>
      <c r="BG400" s="90" t="str">
        <f>IF(ISNA(VLOOKUP($B400,'[1]1718  Exp_Rev Access'!$F$7:$GK$318,48,FALSE)),"",VLOOKUP($B400,'[1]1718  Exp_Rev Access'!$F$7:$GK$318,48,FALSE))</f>
        <v/>
      </c>
      <c r="BH400" s="90" t="str">
        <f>IF(ISNA(VLOOKUP($B400,'[1]1718  Exp_Rev Access'!$F$7:$GK$318,49,FALSE)),"",VLOOKUP($B400,'[1]1718  Exp_Rev Access'!$F$7:$GK$318,49,FALSE))</f>
        <v/>
      </c>
      <c r="BI400" s="90" t="str">
        <f>IF(ISNA(VLOOKUP($B400,'[1]1718  Exp_Rev Access'!$F$7:$GK$318,50,FALSE)),"",VLOOKUP($B400,'[1]1718  Exp_Rev Access'!$F$7:$GK$318,50,FALSE))</f>
        <v/>
      </c>
      <c r="BJ400" s="90" t="str">
        <f>IF(ISNA(VLOOKUP($B400,'[1]1718  Exp_Rev Access'!$F$7:$GK$318,51,FALSE)),"",VLOOKUP($B400,'[1]1718  Exp_Rev Access'!$F$7:$GK$318,51,FALSE))</f>
        <v/>
      </c>
      <c r="BK400" s="90" t="str">
        <f>IF(ISNA(VLOOKUP($B400,'[1]1718  Exp_Rev Access'!$F$7:$GK$318,52,FALSE)),"",VLOOKUP($B400,'[1]1718  Exp_Rev Access'!$F$7:$GK$318,52,FALSE))</f>
        <v/>
      </c>
      <c r="BL400" s="90" t="str">
        <f>IF(ISNA(VLOOKUP($B400,'[1]1718  Exp_Rev Access'!$F$7:$GK$318,53,FALSE)),"",VLOOKUP($B400,'[1]1718  Exp_Rev Access'!$F$7:$GK$318,53,FALSE))</f>
        <v/>
      </c>
      <c r="BM400" s="90" t="str">
        <f>IF(ISNA(VLOOKUP($B400,'[1]1718  Exp_Rev Access'!$F$7:$GK$318,54,FALSE)),"",VLOOKUP($B400,'[1]1718  Exp_Rev Access'!$F$7:$GK$318,54,FALSE))</f>
        <v/>
      </c>
      <c r="BN400" s="90" t="str">
        <f>IF(ISNA(VLOOKUP($B400,'[1]1718  Exp_Rev Access'!$F$7:$GK$318,55,FALSE)),"",VLOOKUP($B400,'[1]1718  Exp_Rev Access'!$F$7:$GK$318,55,FALSE))</f>
        <v/>
      </c>
      <c r="BO400" s="90" t="str">
        <f>IF(ISNA(VLOOKUP($B400,'[1]1718  Exp_Rev Access'!$F$7:$GK$318,56,FALSE)),"",VLOOKUP($B400,'[1]1718  Exp_Rev Access'!$F$7:$GK$318,56,FALSE))</f>
        <v/>
      </c>
      <c r="BP400" s="90" t="str">
        <f>IF(ISNA(VLOOKUP($B400,'[1]1718  Exp_Rev Access'!$F$7:$GK$318,57,FALSE)),"",VLOOKUP($B400,'[1]1718  Exp_Rev Access'!$F$7:$GK$318,57,FALSE))</f>
        <v/>
      </c>
      <c r="BQ400" s="90" t="str">
        <f>IF(ISNA(VLOOKUP($B400,'[1]1718  Exp_Rev Access'!$F$7:$GK$318,58,FALSE)),"",VLOOKUP($B400,'[1]1718  Exp_Rev Access'!$F$7:$GK$318,58,FALSE))</f>
        <v/>
      </c>
      <c r="BR400" s="90" t="str">
        <f>IF(ISNA(VLOOKUP($B400,'[1]1718  Exp_Rev Access'!$F$7:$GK$318,59,FALSE)),"",VLOOKUP($B400,'[1]1718  Exp_Rev Access'!$F$7:$GK$318,59,FALSE))</f>
        <v/>
      </c>
      <c r="BS400" s="90" t="str">
        <f>IF(ISNA(VLOOKUP($B400,'[1]1718  Exp_Rev Access'!$F$7:$GK$318,60,FALSE)),"",VLOOKUP($B400,'[1]1718  Exp_Rev Access'!$F$7:$GK$318,60,FALSE))</f>
        <v/>
      </c>
      <c r="BT400" s="90" t="str">
        <f>IF(ISNA(VLOOKUP($B400,'[1]1718  Exp_Rev Access'!$F$7:$GK$318,61,FALSE)),"",VLOOKUP($B400,'[1]1718  Exp_Rev Access'!$F$7:$GK$318,61,FALSE))</f>
        <v/>
      </c>
      <c r="BU400" s="90" t="str">
        <f>IF(ISNA(VLOOKUP($B400,'[1]1718  Exp_Rev Access'!$F$7:$GK$318,62,FALSE)),"",VLOOKUP($B400,'[1]1718  Exp_Rev Access'!$F$7:$GK$318,62,FALSE))</f>
        <v/>
      </c>
      <c r="BV400" s="56">
        <f t="shared" si="1022"/>
        <v>0</v>
      </c>
      <c r="BW400" s="92"/>
      <c r="BX400" s="71"/>
      <c r="BY400" s="90" t="str">
        <f>IF(ISNA(VLOOKUP($B400,'[1]1718  Exp_Rev Access'!$F$7:$GK$318,64,FALSE)),"",VLOOKUP($B400,'[1]1718  Exp_Rev Access'!$F$7:$GK$318,64,FALSE))</f>
        <v/>
      </c>
      <c r="BZ400" s="90" t="str">
        <f>IF(ISNA(VLOOKUP($B400,'[1]1718  Exp_Rev Access'!$F$7:$GK$318,65,FALSE)),"",VLOOKUP($B400,'[1]1718  Exp_Rev Access'!$F$7:$GK$318,65,FALSE))</f>
        <v/>
      </c>
      <c r="CA400" s="90" t="str">
        <f>IF(ISNA(VLOOKUP($B400,'[1]1718  Exp_Rev Access'!$F$7:$GK$318,66,FALSE)),"",VLOOKUP($B400,'[1]1718  Exp_Rev Access'!$F$7:$GK$318,66,FALSE))</f>
        <v/>
      </c>
      <c r="CB400" s="90" t="str">
        <f>IF(ISNA(VLOOKUP($B400,'[1]1718  Exp_Rev Access'!$F$7:$GK$318,67,FALSE)),"",VLOOKUP($B400,'[1]1718  Exp_Rev Access'!$F$7:$GK$318,67,FALSE))</f>
        <v/>
      </c>
      <c r="CC400" s="90" t="str">
        <f>IF(ISNA(VLOOKUP($B400,'[1]1718  Exp_Rev Access'!$F$7:$GK$318,68,FALSE)),"",VLOOKUP($B400,'[1]1718  Exp_Rev Access'!$F$7:$GK$318,68,FALSE))</f>
        <v/>
      </c>
      <c r="CD400" s="90" t="str">
        <f>IF(ISNA(VLOOKUP($B400,'[1]1718  Exp_Rev Access'!$F$7:$GK$318,69,FALSE)),"",VLOOKUP($B400,'[1]1718  Exp_Rev Access'!$F$7:$GK$318,69,FALSE))</f>
        <v/>
      </c>
      <c r="CE400" s="56">
        <f t="shared" si="1021"/>
        <v>0</v>
      </c>
      <c r="CF400" s="92"/>
      <c r="CG400" s="78"/>
      <c r="CH400" s="90" t="str">
        <f>IF(ISNA(VLOOKUP($B400,'[1]1718  Exp_Rev Access'!$F$7:$GK$318,$CH$2,FALSE)),"",VLOOKUP($B400,'[1]1718  Exp_Rev Access'!$F$7:$GK$318,$CH$2,FALSE))</f>
        <v/>
      </c>
      <c r="CI400" s="90" t="str">
        <f>IF(ISNA(VLOOKUP($B400,'[1]1718  Exp_Rev Access'!$F$7:$GK$318,$CI$2,FALSE)),"",VLOOKUP($B400,'[1]1718  Exp_Rev Access'!$F$7:$GK$318,$CI$2,FALSE))</f>
        <v/>
      </c>
      <c r="CJ400" s="90" t="str">
        <f>IF(ISNA(VLOOKUP($B400,'[1]1718  Exp_Rev Access'!$F$7:$GK$318,$CJ$2,FALSE)),"",VLOOKUP($B400,'[1]1718  Exp_Rev Access'!$F$7:$GK$318,$CJ$2,FALSE))</f>
        <v/>
      </c>
      <c r="CK400" s="90" t="str">
        <f>IF(ISNA(VLOOKUP($B400,'[1]1718  Exp_Rev Access'!$F$7:$GK$318,$CK$2,FALSE)),"",VLOOKUP($B400,'[1]1718  Exp_Rev Access'!$F$7:$GK$318,$CK$2,FALSE))</f>
        <v/>
      </c>
      <c r="CL400" s="90" t="str">
        <f>IF(ISNA(VLOOKUP($B400,'[1]1718  Exp_Rev Access'!$F$7:$GK$318,$CL$2,FALSE)),"",VLOOKUP($B400,'[1]1718  Exp_Rev Access'!$F$7:$GK$318,$CL$2,FALSE))</f>
        <v/>
      </c>
      <c r="CM400" s="90" t="str">
        <f>IF(ISNA(VLOOKUP($B400,'[1]1718  Exp_Rev Access'!$F$7:$GK$318,$CM$2,FALSE)),"",VLOOKUP($B400,'[1]1718  Exp_Rev Access'!$F$7:$GK$318,$CM$2,FALSE))</f>
        <v/>
      </c>
      <c r="CN400" s="90" t="str">
        <f>IF(ISNA(VLOOKUP($B400,'[1]1718  Exp_Rev Access'!$F$7:$GK$318,$CN$2,FALSE)),"",VLOOKUP($B400,'[1]1718  Exp_Rev Access'!$F$7:$GK$318,$CN$2,FALSE))</f>
        <v/>
      </c>
      <c r="CO400" s="90" t="str">
        <f>IF(ISNA(VLOOKUP($B400,'[1]1718  Exp_Rev Access'!$F$7:$GK$318,$CO$2,FALSE)),"",VLOOKUP($B400,'[1]1718  Exp_Rev Access'!$F$7:$GK$318,$CO$2,FALSE))</f>
        <v/>
      </c>
      <c r="CP400" s="90" t="str">
        <f>IF(ISNA(VLOOKUP($B400,'[1]1718  Exp_Rev Access'!$F$7:$GK$318,$CP$2,FALSE)),"",VLOOKUP($B400,'[1]1718  Exp_Rev Access'!$F$7:$GK$318,$CP$2,FALSE))</f>
        <v/>
      </c>
      <c r="CQ400" s="90" t="str">
        <f>IF(ISNA(VLOOKUP($B400,'[1]1718  Exp_Rev Access'!$F$7:$GK$318,$CQ$2,FALSE)),"",VLOOKUP($B400,'[1]1718  Exp_Rev Access'!$F$7:$GK$318,$CQ$2,FALSE))</f>
        <v/>
      </c>
      <c r="CR400" s="90" t="str">
        <f>IF(ISNA(VLOOKUP($B400,'[1]1718  Exp_Rev Access'!$F$7:$GK$318,$CR$2,FALSE)),"",VLOOKUP($B400,'[1]1718  Exp_Rev Access'!$F$7:$GK$318,$CR$2,FALSE))</f>
        <v/>
      </c>
      <c r="CS400" s="90" t="str">
        <f>IF(ISNA(VLOOKUP($B400,'[1]1718  Exp_Rev Access'!$F$7:$GK$318,$CS$2,FALSE)),"",VLOOKUP($B400,'[1]1718  Exp_Rev Access'!$F$7:$GK$318,$CS$2,FALSE))</f>
        <v/>
      </c>
      <c r="CT400" s="90" t="str">
        <f>IF(ISNA(VLOOKUP($B400,'[1]1718  Exp_Rev Access'!$F$7:$GK$318,$CT$2,FALSE)),"",VLOOKUP($B400,'[1]1718  Exp_Rev Access'!$F$7:$GK$318,$CT$2,FALSE))</f>
        <v/>
      </c>
      <c r="CU400" s="90" t="str">
        <f>IF(ISNA(VLOOKUP($B400,'[1]1718  Exp_Rev Access'!$F$7:$GK$318,$CU$2,FALSE)),"",VLOOKUP($B400,'[1]1718  Exp_Rev Access'!$F$7:$GK$318,$CU$2,FALSE))</f>
        <v/>
      </c>
      <c r="CV400" s="90" t="str">
        <f>IF(ISNA(VLOOKUP($B400,'[1]1718  Exp_Rev Access'!$F$7:$GK$318,$CV$2,FALSE)),"",VLOOKUP($B400,'[1]1718  Exp_Rev Access'!$F$7:$GK$318,$CV$2,FALSE))</f>
        <v/>
      </c>
      <c r="CW400" s="90" t="str">
        <f>IF(ISNA(VLOOKUP($B400,'[1]1718  Exp_Rev Access'!$F$7:$GK$318,$CW$2,FALSE)),"",VLOOKUP($B400,'[1]1718  Exp_Rev Access'!$F$7:$GK$318,$CW$2,FALSE))</f>
        <v/>
      </c>
      <c r="CX400" s="90" t="str">
        <f>IF(ISNA(VLOOKUP($B400,'[1]1718  Exp_Rev Access'!$F$7:$GK$318,$CX$2,FALSE)),"",VLOOKUP($B400,'[1]1718  Exp_Rev Access'!$F$7:$GK$318,$CX$2,FALSE))</f>
        <v/>
      </c>
      <c r="CY400" s="90" t="str">
        <f>IF(ISNA(VLOOKUP($B400,'[1]1718  Exp_Rev Access'!$F$7:$GK$318,$CY$2,FALSE)),"",VLOOKUP($B400,'[1]1718  Exp_Rev Access'!$F$7:$GK$318,$CY$2,FALSE))</f>
        <v/>
      </c>
      <c r="CZ400" s="90" t="str">
        <f>IF(ISNA(VLOOKUP($B400,'[1]1718  Exp_Rev Access'!$F$7:$GK$318,$CZ$2,FALSE)),"",VLOOKUP($B400,'[1]1718  Exp_Rev Access'!$F$7:$GK$318,$CZ$2,FALSE))</f>
        <v/>
      </c>
      <c r="DA400" s="90" t="str">
        <f>IF(ISNA(VLOOKUP($B400,'[1]1718  Exp_Rev Access'!$F$7:$GK$318,$DA$2,FALSE)),"",VLOOKUP($B400,'[1]1718  Exp_Rev Access'!$F$7:$GK$318,$DA$2,FALSE))</f>
        <v/>
      </c>
      <c r="DB400" s="90" t="str">
        <f>IF(ISNA(VLOOKUP($B400,'[1]1718  Exp_Rev Access'!$F$7:$GK$318,$DB$2,FALSE)),"",VLOOKUP($B400,'[1]1718  Exp_Rev Access'!$F$7:$GK$318,$DB$2,FALSE))</f>
        <v/>
      </c>
      <c r="DC400" s="90" t="str">
        <f>IF(ISNA(VLOOKUP($B400,'[1]1718  Exp_Rev Access'!$F$7:$GK$318,$DC$2,FALSE)),"",VLOOKUP($B400,'[1]1718  Exp_Rev Access'!$F$7:$GK$318,$DC$2,FALSE))</f>
        <v/>
      </c>
      <c r="DD400" s="90" t="str">
        <f>IF(ISNA(VLOOKUP($B400,'[1]1718  Exp_Rev Access'!$F$7:$GK$318,$DD$2,FALSE)),"",VLOOKUP($B400,'[1]1718  Exp_Rev Access'!$F$7:$GK$318,$DD$2,FALSE))</f>
        <v/>
      </c>
      <c r="DE400" s="90" t="str">
        <f>IF(ISNA(VLOOKUP($B400,'[1]1718  Exp_Rev Access'!$F$7:$GK$318,$DE$2,FALSE)),"",VLOOKUP($B400,'[1]1718  Exp_Rev Access'!$F$7:$GK$318,$DE$2,FALSE))</f>
        <v/>
      </c>
      <c r="DF400" s="90" t="str">
        <f>IF(ISNA(VLOOKUP($B400,'[1]1718  Exp_Rev Access'!$F$7:$GK$318,$DF$2,FALSE)),"",VLOOKUP($B400,'[1]1718  Exp_Rev Access'!$F$7:$GK$318,$DF$2,FALSE))</f>
        <v/>
      </c>
      <c r="DG400" s="90" t="str">
        <f>IF(ISNA(VLOOKUP($B400,'[1]1718  Exp_Rev Access'!$F$7:$GK$318,$DG$2,FALSE)),"",VLOOKUP($B400,'[1]1718  Exp_Rev Access'!$F$7:$GK$318,$DG$2,FALSE))</f>
        <v/>
      </c>
      <c r="DH400" s="90" t="str">
        <f>IF(ISNA(VLOOKUP($B400,'[1]1718  Exp_Rev Access'!$F$7:$GK$318,$DH$2,FALSE)),"",VLOOKUP($B400,'[1]1718  Exp_Rev Access'!$F$7:$GK$318,$DH$2,FALSE))</f>
        <v/>
      </c>
      <c r="DI400" s="90" t="str">
        <f>IF(ISNA(VLOOKUP($B400,'[1]1718  Exp_Rev Access'!$F$7:$GK$318,$DI$2,FALSE)),"",VLOOKUP($B400,'[1]1718  Exp_Rev Access'!$F$7:$GK$318,$DI$2,FALSE))</f>
        <v/>
      </c>
      <c r="DJ400" s="90" t="str">
        <f>IF(ISNA(VLOOKUP($B400,'[1]1718  Exp_Rev Access'!$F$7:$GK$318,$DJ$2,FALSE)),"",VLOOKUP($B400,'[1]1718  Exp_Rev Access'!$F$7:$GK$318,$DJ$2,FALSE))</f>
        <v/>
      </c>
      <c r="DK400" s="90" t="str">
        <f>IF(ISNA(VLOOKUP($B400,'[1]1718  Exp_Rev Access'!$F$7:$GK$318,$DK$2,FALSE)),"",VLOOKUP($B400,'[1]1718  Exp_Rev Access'!$F$7:$GK$318,$DK$2,FALSE))</f>
        <v/>
      </c>
      <c r="DL400" s="90" t="str">
        <f>IF(ISNA(VLOOKUP($B400,'[1]1718  Exp_Rev Access'!$F$7:$GK$318,$DL$2,FALSE)),"",VLOOKUP($B400,'[1]1718  Exp_Rev Access'!$F$7:$GK$318,$DL$2,FALSE))</f>
        <v/>
      </c>
      <c r="DM400" s="90" t="str">
        <f>IF(ISNA(VLOOKUP($B400,'[1]1718  Exp_Rev Access'!$F$7:$GK$318,$DM$2,FALSE)),"",VLOOKUP($B400,'[1]1718  Exp_Rev Access'!$F$7:$GK$318,$DM$2,FALSE))</f>
        <v/>
      </c>
      <c r="DN400" s="90" t="str">
        <f>IF(ISNA(VLOOKUP($B400,'[1]1718  Exp_Rev Access'!$F$7:$GK$318,$DN$2,FALSE)),"",VLOOKUP($B400,'[1]1718  Exp_Rev Access'!$F$7:$GK$318,$DN$2,FALSE))</f>
        <v/>
      </c>
      <c r="DO400" s="90" t="str">
        <f>IF(ISNA(VLOOKUP($B400,'[1]1718  Exp_Rev Access'!$F$7:$GK$318,$DO$2,FALSE)),"",VLOOKUP($B400,'[1]1718  Exp_Rev Access'!$F$7:$GK$318,$DO$2,FALSE))</f>
        <v/>
      </c>
      <c r="DP400" s="90" t="str">
        <f>IF(ISNA(VLOOKUP($B400,'[1]1718  Exp_Rev Access'!$F$7:$GK$318,$DP$2,FALSE)),"",VLOOKUP($B400,'[1]1718  Exp_Rev Access'!$F$7:$GK$318,$DP$2,FALSE))</f>
        <v/>
      </c>
      <c r="DQ400" s="90" t="str">
        <f>IF(ISNA(VLOOKUP($B400,'[1]1718  Exp_Rev Access'!$F$7:$GK$318,$DQ$2,FALSE)),"",VLOOKUP($B400,'[1]1718  Exp_Rev Access'!$F$7:$GK$318,$DQ$2,FALSE))</f>
        <v/>
      </c>
      <c r="DR400" s="90" t="str">
        <f>IF(ISNA(VLOOKUP($B400,'[1]1718  Exp_Rev Access'!$F$7:$GK$318,$DR$2,FALSE)),"",VLOOKUP($B400,'[1]1718  Exp_Rev Access'!$F$7:$GK$318,$DR$2,FALSE))</f>
        <v/>
      </c>
      <c r="DS400" s="90" t="str">
        <f>IF(ISNA(VLOOKUP($B400,'[1]1718  Exp_Rev Access'!$F$7:$GK$318,$DS$2,FALSE)),"",VLOOKUP($B400,'[1]1718  Exp_Rev Access'!$F$7:$GK$318,$DS$2,FALSE))</f>
        <v/>
      </c>
      <c r="DT400" s="90" t="str">
        <f>IF(ISNA(VLOOKUP($B400,'[1]1718  Exp_Rev Access'!$F$7:$GK$318,$DT$2,FALSE)),"",VLOOKUP($B400,'[1]1718  Exp_Rev Access'!$F$7:$GK$318,$DT$2,FALSE))</f>
        <v/>
      </c>
      <c r="DU400" s="90" t="str">
        <f>IF(ISNA(VLOOKUP($B400,'[1]1718  Exp_Rev Access'!$F$7:$GK$318,$DU$2,FALSE)),"",VLOOKUP($B400,'[1]1718  Exp_Rev Access'!$F$7:$GK$318,$DU$2,FALSE))</f>
        <v/>
      </c>
      <c r="DV400" s="90" t="str">
        <f>IF(ISNA(VLOOKUP($B400,'[1]1718  Exp_Rev Access'!$F$7:$GK$318,$DV$2,FALSE)),"",VLOOKUP($B400,'[1]1718  Exp_Rev Access'!$F$7:$GK$318,$DV$2,FALSE))</f>
        <v/>
      </c>
      <c r="DW400" s="90" t="str">
        <f>IF(ISNA(VLOOKUP($B400,'[1]1718  Exp_Rev Access'!$F$7:$GK$318,$DW$2,FALSE)),"",VLOOKUP($B400,'[1]1718  Exp_Rev Access'!$F$7:$GK$318,$DW$2,FALSE))</f>
        <v/>
      </c>
      <c r="DX400" s="90" t="str">
        <f>IF(ISNA(VLOOKUP($B400,'[1]1718  Exp_Rev Access'!$F$7:$GK$318,$DX$2,FALSE)),"",VLOOKUP($B400,'[1]1718  Exp_Rev Access'!$F$7:$GK$318,$DX$2,FALSE))</f>
        <v/>
      </c>
      <c r="DY400" s="90" t="str">
        <f>IF(ISNA(VLOOKUP($B400,'[1]1718  Exp_Rev Access'!$F$7:$GK$318,$DY$2,FALSE)),"",VLOOKUP($B400,'[1]1718  Exp_Rev Access'!$F$7:$GK$318,$DY$2,FALSE))</f>
        <v/>
      </c>
      <c r="DZ400" s="90" t="str">
        <f>IF(ISNA(VLOOKUP($B400,'[1]1718  Exp_Rev Access'!$F$7:$GK$318,$DZ$2,FALSE)),"",VLOOKUP($B400,'[1]1718  Exp_Rev Access'!$F$7:$GK$318,$DZ$2,FALSE))</f>
        <v/>
      </c>
      <c r="EA400" s="90" t="str">
        <f>IF(ISNA(VLOOKUP($B400,'[1]1718  Exp_Rev Access'!$F$7:$GK$318,$EA$2,FALSE)),"",VLOOKUP($B400,'[1]1718  Exp_Rev Access'!$F$7:$GK$318,$EA$2,FALSE))</f>
        <v/>
      </c>
      <c r="EB400" s="90" t="str">
        <f>IF(ISNA(VLOOKUP($B400,'[1]1718  Exp_Rev Access'!$F$7:$GK$318,$EB$2,FALSE)),"",VLOOKUP($B400,'[1]1718  Exp_Rev Access'!$F$7:$GK$318,$EB$2,FALSE))</f>
        <v/>
      </c>
      <c r="EC400" s="90" t="str">
        <f>IF(ISNA(VLOOKUP($B400,'[1]1718  Exp_Rev Access'!$F$7:$GK$318,$EC$2,FALSE)),"",VLOOKUP($B400,'[1]1718  Exp_Rev Access'!$F$7:$GK$318,$EC$2,FALSE))</f>
        <v/>
      </c>
      <c r="ED400" s="90" t="str">
        <f>IF(ISNA(VLOOKUP($B400,'[1]1718  Exp_Rev Access'!$F$7:$GK$318,$ED$2,FALSE)),"",VLOOKUP($B400,'[1]1718  Exp_Rev Access'!$F$7:$GK$318,$ED$2,FALSE))</f>
        <v/>
      </c>
      <c r="EE400" s="90" t="str">
        <f>IF(ISNA(VLOOKUP($B400,'[1]1718  Exp_Rev Access'!$F$7:$GK$318,$EE$2,FALSE)),"",VLOOKUP($B400,'[1]1718  Exp_Rev Access'!$F$7:$GK$318,$EE$2,FALSE))</f>
        <v/>
      </c>
      <c r="EF400" s="90" t="str">
        <f>IF(ISNA(VLOOKUP($B400,'[1]1718  Exp_Rev Access'!$F$7:$GK$318,$EF$2,FALSE)),"",VLOOKUP($B400,'[1]1718  Exp_Rev Access'!$F$7:$GK$318,$EF$2,FALSE))</f>
        <v/>
      </c>
      <c r="EG400" s="90" t="str">
        <f>IF(ISNA(VLOOKUP($B400,'[1]1718  Exp_Rev Access'!$F$7:$GK$318,$EG$2,FALSE)),"",VLOOKUP($B400,'[1]1718  Exp_Rev Access'!$F$7:$GK$318,$EG$2,FALSE))</f>
        <v/>
      </c>
      <c r="EH400" s="90" t="str">
        <f>IF(ISNA(VLOOKUP($B400,'[1]1718  Exp_Rev Access'!$F$7:$GK$318,$EH$2,FALSE)),"",VLOOKUP($B400,'[1]1718  Exp_Rev Access'!$F$7:$GK$318,$EH$2,FALSE))</f>
        <v/>
      </c>
      <c r="EI400" s="90" t="str">
        <f>IF(ISNA(VLOOKUP($B400,'[1]1718  Exp_Rev Access'!$F$7:$GK$318,$EI$2,FALSE)),"",VLOOKUP($B400,'[1]1718  Exp_Rev Access'!$F$7:$GK$318,$EI$2,FALSE))</f>
        <v/>
      </c>
      <c r="EJ400" s="90" t="str">
        <f>IF(ISNA(VLOOKUP($B400,'[1]1718  Exp_Rev Access'!$F$7:$GK$318,$EJ$2,FALSE)),"",VLOOKUP($B400,'[1]1718  Exp_Rev Access'!$F$7:$GK$318,$EJ$2,FALSE))</f>
        <v/>
      </c>
      <c r="EK400" s="90" t="str">
        <f>IF(ISNA(VLOOKUP($B400,'[1]1718  Exp_Rev Access'!$F$7:$GK$318,$EK$2,FALSE)),"",VLOOKUP($B400,'[1]1718  Exp_Rev Access'!$F$7:$GK$318,$EK$2,FALSE))</f>
        <v/>
      </c>
      <c r="EL400" s="90" t="str">
        <f>IF(ISNA(VLOOKUP($B400,'[1]1718  Exp_Rev Access'!$F$7:$GK$318,$EL$2,FALSE)),"",VLOOKUP($B400,'[1]1718  Exp_Rev Access'!$F$7:$GK$318,$EL$2,FALSE))</f>
        <v/>
      </c>
      <c r="EM400" s="90" t="str">
        <f>IF(ISNA(VLOOKUP($B400,'[1]1718  Exp_Rev Access'!$F$7:$GK$318,$EM$2,FALSE)),"",VLOOKUP($B400,'[1]1718  Exp_Rev Access'!$F$7:$GK$318,$EM$2,FALSE))</f>
        <v/>
      </c>
      <c r="EN400" s="90" t="str">
        <f>IF(ISNA(VLOOKUP($B400,'[1]1718  Exp_Rev Access'!$F$7:$GK$318,$EN$2,FALSE)),"",VLOOKUP($B400,'[1]1718  Exp_Rev Access'!$F$7:$GK$318,$EN$2,FALSE))</f>
        <v/>
      </c>
      <c r="EO400" s="90" t="str">
        <f>IF(ISNA(VLOOKUP($B400,'[1]1718  Exp_Rev Access'!$F$7:$GK$318,$EO$2,FALSE)),"",VLOOKUP($B400,'[1]1718  Exp_Rev Access'!$F$7:$GK$318,$EO$2,FALSE))</f>
        <v/>
      </c>
      <c r="EP400" s="90" t="str">
        <f>IF(ISNA(VLOOKUP($B400,'[1]1718  Exp_Rev Access'!$F$7:$GK$318,$EP$2,FALSE)),"",VLOOKUP($B400,'[1]1718  Exp_Rev Access'!$F$7:$GK$318,$EP$2,FALSE))</f>
        <v/>
      </c>
      <c r="EQ400" s="90" t="str">
        <f>IF(ISNA(VLOOKUP($B400,'[1]1718  Exp_Rev Access'!$F$7:$GK$318,$EQ$2,FALSE)),"",VLOOKUP($B400,'[1]1718  Exp_Rev Access'!$F$7:$GK$318,$EQ$2,FALSE))</f>
        <v/>
      </c>
      <c r="ER400" s="90" t="str">
        <f>IF(ISNA(VLOOKUP($B400,'[1]1718  Exp_Rev Access'!$F$7:$GK$318,$ER$2,FALSE)),"",VLOOKUP($B400,'[1]1718  Exp_Rev Access'!$F$7:$GK$318,$ER$2,FALSE))</f>
        <v/>
      </c>
      <c r="ES400" s="90" t="str">
        <f>IF(ISNA(VLOOKUP($B400,'[1]1718  Exp_Rev Access'!$F$7:$GK$318,$ES$2,FALSE)),"",VLOOKUP($B400,'[1]1718  Exp_Rev Access'!$F$7:$GK$318,$ES$2,FALSE))</f>
        <v/>
      </c>
      <c r="ET400" s="90" t="str">
        <f>IF(ISNA(VLOOKUP($B400,'[1]1718  Exp_Rev Access'!$F$7:$GK$318,$ET$2,FALSE)),"",VLOOKUP($B400,'[1]1718  Exp_Rev Access'!$F$7:$GK$318,$ET$2,FALSE))</f>
        <v/>
      </c>
      <c r="EU400" s="90" t="str">
        <f>IF(ISNA(VLOOKUP($B400,'[1]1718  Exp_Rev Access'!$F$7:$GK$318,$EU$2,FALSE)),"",VLOOKUP($B400,'[1]1718  Exp_Rev Access'!$F$7:$GK$318,$EU$2,FALSE))</f>
        <v/>
      </c>
      <c r="EV400" s="90" t="str">
        <f>IF(ISNA(VLOOKUP($B400,'[1]1718  Exp_Rev Access'!$F$7:$GK$318,$EV$2,FALSE)),"",VLOOKUP($B400,'[1]1718  Exp_Rev Access'!$F$7:$GK$318,$EV$2,FALSE))</f>
        <v/>
      </c>
      <c r="EW400" s="90" t="str">
        <f>IF(ISNA(VLOOKUP($B400,'[1]1718  Exp_Rev Access'!$F$7:$GK$318,$EW$2,FALSE)),"",VLOOKUP($B400,'[1]1718  Exp_Rev Access'!$F$7:$GK$318,$EW$2,FALSE))</f>
        <v/>
      </c>
      <c r="EX400" s="90" t="str">
        <f>IF(ISNA(VLOOKUP($B400,'[1]1718  Exp_Rev Access'!$F$7:$GK$318,$EX$2,FALSE)),"",VLOOKUP($B400,'[1]1718  Exp_Rev Access'!$F$7:$GK$318,$EX$2,FALSE))</f>
        <v/>
      </c>
      <c r="EY400" s="90" t="str">
        <f>IF(ISNA(VLOOKUP($B400,'[1]1718  Exp_Rev Access'!$F$7:$GK$318,$EY$2,FALSE)),"",VLOOKUP($B400,'[1]1718  Exp_Rev Access'!$F$7:$GK$318,$EY$2,FALSE))</f>
        <v/>
      </c>
      <c r="EZ400" s="90" t="str">
        <f>IF(ISNA(VLOOKUP($B400,'[1]1718  Exp_Rev Access'!$F$7:$GK$318,$EZ$2,FALSE)),"",VLOOKUP($B400,'[1]1718  Exp_Rev Access'!$F$7:$GK$318,$EZ$2,FALSE))</f>
        <v/>
      </c>
      <c r="FA400" s="90" t="str">
        <f>IF(ISNA(VLOOKUP($B400,'[1]1718  Exp_Rev Access'!$F$7:$GK$318,$FA$2,FALSE)),"",VLOOKUP($B400,'[1]1718  Exp_Rev Access'!$F$7:$GK$318,$FA$2,FALSE))</f>
        <v/>
      </c>
      <c r="FB400" s="90" t="str">
        <f>IF(ISNA(VLOOKUP($B400,'[1]1718  Exp_Rev Access'!$F$7:$GK$318,$FB$2,FALSE)),"",VLOOKUP($B400,'[1]1718  Exp_Rev Access'!$F$7:$GK$318,$FB$2,FALSE))</f>
        <v/>
      </c>
      <c r="FC400" s="90" t="str">
        <f>IF(ISNA(VLOOKUP($B400,'[1]1718  Exp_Rev Access'!$F$7:$GK$318,$FC$2,FALSE)),"",VLOOKUP($B400,'[1]1718  Exp_Rev Access'!$F$7:$GK$318,$FC$2,FALSE))</f>
        <v/>
      </c>
      <c r="FD400" s="90" t="str">
        <f>IF(ISNA(VLOOKUP($B400,'[1]1718  Exp_Rev Access'!$F$7:$GK$318,$FD$2,FALSE)),"",VLOOKUP($B400,'[1]1718  Exp_Rev Access'!$F$7:$GK$318,$FD$2,FALSE))</f>
        <v/>
      </c>
      <c r="FE400" s="90" t="str">
        <f>IF(ISNA(VLOOKUP($B400,'[1]1718  Exp_Rev Access'!$F$7:$GK$318,$FE$2,FALSE)),"",VLOOKUP($B400,'[1]1718  Exp_Rev Access'!$F$7:$GK$318,$FE$2,FALSE))</f>
        <v/>
      </c>
      <c r="FF400" s="90" t="str">
        <f>IF(ISNA(VLOOKUP($B400,'[1]1718  Exp_Rev Access'!$F$7:$GK$318,$FF$2,FALSE)),"",VLOOKUP($B400,'[1]1718  Exp_Rev Access'!$F$7:$GK$318,$FF$2,FALSE))</f>
        <v/>
      </c>
      <c r="FG400" s="90" t="str">
        <f>IF(ISNA(VLOOKUP($B400,'[1]1718  Exp_Rev Access'!$F$7:$GK$318,$FG$2,FALSE)),"",VLOOKUP($B400,'[1]1718  Exp_Rev Access'!$F$7:$GK$318,$FG$2,FALSE))</f>
        <v/>
      </c>
      <c r="FH400" s="90" t="str">
        <f>IF(ISNA(VLOOKUP($B400,'[1]1718  Exp_Rev Access'!$F$7:$GK$318,$FH$2,FALSE)),"",VLOOKUP($B400,'[1]1718  Exp_Rev Access'!$F$7:$GK$318,$FH$2,FALSE))</f>
        <v/>
      </c>
      <c r="FI400" s="90" t="str">
        <f>IF(ISNA(VLOOKUP($B400,'[1]1718  Exp_Rev Access'!$F$7:$GK$318,$FI$2,FALSE)),"",VLOOKUP($B400,'[1]1718  Exp_Rev Access'!$F$7:$GK$318,$FI$2,FALSE))</f>
        <v/>
      </c>
      <c r="FJ400" s="90" t="str">
        <f>IF(ISNA(VLOOKUP($B400,'[1]1718  Exp_Rev Access'!$F$7:$GK$318,$FJ$2,FALSE)),"",VLOOKUP($B400,'[1]1718  Exp_Rev Access'!$F$7:$GK$318,$FJ$2,FALSE))</f>
        <v/>
      </c>
      <c r="FK400" s="90" t="str">
        <f>IF(ISNA(VLOOKUP($B400,'[1]1718  Exp_Rev Access'!$F$7:$GK$318,$FK$2,FALSE)),"",VLOOKUP($B400,'[1]1718  Exp_Rev Access'!$F$7:$GK$318,$FK$2,FALSE))</f>
        <v/>
      </c>
      <c r="FL400" s="90" t="str">
        <f>IF(ISNA(VLOOKUP($B400,'[1]1718  Exp_Rev Access'!$F$7:$GK$318,$FL$2,FALSE)),"",VLOOKUP($B400,'[1]1718  Exp_Rev Access'!$F$7:$GK$318,$FL$2,FALSE))</f>
        <v/>
      </c>
      <c r="FM400" s="90" t="str">
        <f>IF(ISNA(VLOOKUP($B400,'[1]1718  Exp_Rev Access'!$F$7:$GK$318,$FM$2,FALSE)),"",VLOOKUP($B400,'[1]1718  Exp_Rev Access'!$F$7:$GK$318,$FM$2,FALSE))</f>
        <v/>
      </c>
      <c r="FN400" s="90" t="str">
        <f>IF(ISNA(VLOOKUP($B400,'[1]1718  Exp_Rev Access'!$F$7:$GK$318,$FN$2,FALSE)),"",VLOOKUP($B400,'[1]1718  Exp_Rev Access'!$F$7:$GK$318,$FN$2,FALSE))</f>
        <v/>
      </c>
      <c r="FO400" s="90" t="str">
        <f>IF(ISNA(VLOOKUP($B400,'[1]1718  Exp_Rev Access'!$F$7:$GK$318,$FO$2,FALSE)),"",VLOOKUP($B400,'[1]1718  Exp_Rev Access'!$F$7:$GK$318,$FO$2,FALSE))</f>
        <v/>
      </c>
      <c r="FP400" s="90" t="str">
        <f>IF(ISNA(VLOOKUP($B400,'[1]1718  Exp_Rev Access'!$F$7:$GK$318,$FP$2,FALSE)),"",VLOOKUP($B400,'[1]1718  Exp_Rev Access'!$F$7:$GK$318,$FP$2,FALSE))</f>
        <v/>
      </c>
      <c r="FQ400" s="90" t="str">
        <f>IF(ISNA(VLOOKUP($B400,'[1]1718  Exp_Rev Access'!$F$7:$GK$318,$FQ$2,FALSE)),"",VLOOKUP($B400,'[1]1718  Exp_Rev Access'!$F$7:$GK$318,$FQ$2,FALSE))</f>
        <v/>
      </c>
      <c r="FR400" s="90" t="str">
        <f>IF(ISNA(VLOOKUP($B400,'[1]1718  Exp_Rev Access'!$F$7:$GK$318,$FR$2,FALSE)),"",VLOOKUP($B400,'[1]1718  Exp_Rev Access'!$F$7:$GK$318,$FR$2,FALSE))</f>
        <v/>
      </c>
      <c r="FS400" s="56"/>
      <c r="FT400" s="92"/>
      <c r="FU400" s="94"/>
      <c r="FV400" s="95" t="str">
        <f>IF(ISNA(VLOOKUP($B400,'[1]1718  Exp_Rev Access'!$F$7:$GK$318,$FV$2,FALSE)),"",VLOOKUP($B400,'[1]1718  Exp_Rev Access'!$F$7:$GK$318,$FV$2,FALSE))</f>
        <v/>
      </c>
      <c r="FW400" s="95" t="str">
        <f>IF(ISNA(VLOOKUP($B400,'[1]1718  Exp_Rev Access'!$F$7:$GK$318,$FW$2,FALSE)),"",VLOOKUP($B400,'[1]1718  Exp_Rev Access'!$F$7:$GK$318,$FW$2,FALSE))</f>
        <v/>
      </c>
      <c r="FX400" s="95" t="str">
        <f>IF(ISNA(VLOOKUP($B400,'[1]1718  Exp_Rev Access'!$F$7:$GK$318,$FX$2,FALSE)),"",VLOOKUP($B400,'[1]1718  Exp_Rev Access'!$F$7:$GK$318,$FX$2,FALSE))</f>
        <v/>
      </c>
      <c r="FY400" s="95" t="str">
        <f>IF(ISNA(VLOOKUP($B400,'[1]1718  Exp_Rev Access'!$F$7:$GK$318,$FY$2,FALSE)),"",VLOOKUP($B400,'[1]1718  Exp_Rev Access'!$F$7:$GK$318,$FY$2,FALSE))</f>
        <v/>
      </c>
      <c r="FZ400" s="95" t="str">
        <f>IF(ISNA(VLOOKUP($B400,'[1]1718  Exp_Rev Access'!$F$7:$GK$318,$FZ$2,FALSE)),"",VLOOKUP($B400,'[1]1718  Exp_Rev Access'!$F$7:$GK$318,$FZ$2,FALSE))</f>
        <v/>
      </c>
      <c r="GA400" s="95" t="str">
        <f>IF(ISNA(VLOOKUP($B400,'[1]1718  Exp_Rev Access'!$F$7:$GK$318,$GA$2,FALSE)),"",VLOOKUP($B400,'[1]1718  Exp_Rev Access'!$F$7:$GK$318,$GA$2,FALSE))</f>
        <v/>
      </c>
      <c r="GB400" s="95" t="str">
        <f>IF(ISNA(VLOOKUP($B400,'[1]1718  Exp_Rev Access'!$F$7:$GK$318,$GB$2,FALSE)),"",VLOOKUP($B400,'[1]1718  Exp_Rev Access'!$F$7:$GK$318,$GB$2,FALSE))</f>
        <v/>
      </c>
      <c r="GC400" s="95" t="str">
        <f>IF(ISNA(VLOOKUP($B400,'[1]1718  Exp_Rev Access'!$F$7:$GK$318,$GC$2,FALSE)),"",VLOOKUP($B400,'[1]1718  Exp_Rev Access'!$F$7:$GK$318,$GC$2,FALSE))</f>
        <v/>
      </c>
      <c r="GD400" s="95" t="str">
        <f>IF(ISNA(VLOOKUP($B400,'[1]1718  Exp_Rev Access'!$F$7:$GK$318,$GD$2,FALSE)),"",VLOOKUP($B400,'[1]1718  Exp_Rev Access'!$F$7:$GK$318,$GD$2,FALSE))</f>
        <v/>
      </c>
      <c r="GE400" s="95" t="str">
        <f>IF(ISNA(VLOOKUP($B400,'[1]1718  Exp_Rev Access'!$F$7:$GK$318,$GE$2,FALSE)),"",VLOOKUP($B400,'[1]1718  Exp_Rev Access'!$F$7:$GK$318,$GE$2,FALSE))</f>
        <v/>
      </c>
      <c r="GF400" s="95" t="str">
        <f>IF(ISNA(VLOOKUP($B400,'[1]1718  Exp_Rev Access'!$F$7:$GK$318,$GF$2,FALSE)),"",VLOOKUP($B400,'[1]1718  Exp_Rev Access'!$F$7:$GK$318,$GF$2,FALSE))</f>
        <v/>
      </c>
      <c r="GG400" s="95" t="str">
        <f>IF(ISNA(VLOOKUP($B400,'[1]1718  Exp_Rev Access'!$F$7:$GK$318,$GG$2,FALSE)),"",VLOOKUP($B400,'[1]1718  Exp_Rev Access'!$F$7:$GK$318,$GG$2,FALSE))</f>
        <v/>
      </c>
      <c r="GH400" s="95" t="str">
        <f>IF(ISNA(VLOOKUP($B400,'[1]1718  Exp_Rev Access'!$F$7:$GK$318,$GH$2,FALSE)),"",VLOOKUP($B400,'[1]1718  Exp_Rev Access'!$F$7:$GK$318,$GH$2,FALSE))</f>
        <v/>
      </c>
      <c r="GI400" s="95" t="str">
        <f>IF(ISNA(VLOOKUP($B400,'[1]1718  Exp_Rev Access'!$F$7:$GK$318,$GI$2,FALSE)),"",VLOOKUP($B400,'[1]1718  Exp_Rev Access'!$F$7:$GK$318,$GI$2,FALSE))</f>
        <v/>
      </c>
      <c r="GJ400" s="95" t="str">
        <f>IF(ISNA(VLOOKUP($B400,'[1]1718  Exp_Rev Access'!$F$7:$GK$318,$GJ$2,FALSE)),"",VLOOKUP($B400,'[1]1718  Exp_Rev Access'!$F$7:$GK$318,$GJ$2,FALSE))</f>
        <v/>
      </c>
      <c r="GK400" s="95" t="str">
        <f>IF(ISNA(VLOOKUP($B400,'[1]1718  Exp_Rev Access'!$F$7:$GK$318,$GK$2,FALSE)),"",VLOOKUP($B400,'[1]1718  Exp_Rev Access'!$F$7:$GK$318,$GK$2,FALSE))</f>
        <v/>
      </c>
      <c r="GL400" s="95" t="str">
        <f>IF(ISNA(VLOOKUP($B400,'[1]1718  Exp_Rev Access'!$F$7:$GK$318,$GL$2,FALSE)),"",VLOOKUP($B400,'[1]1718  Exp_Rev Access'!$F$7:$GK$318,$GL$2,FALSE))</f>
        <v/>
      </c>
      <c r="GM400" s="95" t="str">
        <f>IF(ISNA(VLOOKUP($B400,'[1]1718  Exp_Rev Access'!$F$7:$GK$318,$GM$2,FALSE)),"",VLOOKUP($B400,'[1]1718  Exp_Rev Access'!$F$7:$GK$318,$GM$2,FALSE))</f>
        <v/>
      </c>
      <c r="GN400" s="95" t="str">
        <f>IF(ISNA(VLOOKUP($B400,'[1]1718  Exp_Rev Access'!$F$7:$GK$318,$GN$2,FALSE)),"",VLOOKUP($B400,'[1]1718  Exp_Rev Access'!$F$7:$GK$318,$GN$2,FALSE))</f>
        <v/>
      </c>
      <c r="GO400" s="95" t="str">
        <f>IF(ISNA(VLOOKUP($B400,'[1]1718  Exp_Rev Access'!$F$7:$GK$318,$GO$2,FALSE)),"",VLOOKUP($B400,'[1]1718  Exp_Rev Access'!$F$7:$GK$318,$GO$2,FALSE))</f>
        <v/>
      </c>
      <c r="GP400" s="95" t="str">
        <f>IF(ISNA(VLOOKUP($B400,'[1]1718  Exp_Rev Access'!$F$7:$GK$318,$GP$2,FALSE)),"",VLOOKUP($B400,'[1]1718  Exp_Rev Access'!$F$7:$GK$318,$GP$2,FALSE))</f>
        <v/>
      </c>
      <c r="GQ400" s="95" t="str">
        <f>IF(ISNA(VLOOKUP($B400,'[1]1718  Exp_Rev Access'!$F$7:$GK$318,$GQ$2,FALSE)),"",VLOOKUP($B400,'[1]1718  Exp_Rev Access'!$F$7:$GK$318,$GQ$2,FALSE))</f>
        <v/>
      </c>
      <c r="GR400" s="95" t="str">
        <f>IF(ISNA(VLOOKUP($B400,'[1]1718  Exp_Rev Access'!$F$7:$GK$318,$GR$2,FALSE)),"",VLOOKUP($B400,'[1]1718  Exp_Rev Access'!$F$7:$GK$318,$GR$2,FALSE))</f>
        <v/>
      </c>
      <c r="GS400" s="95" t="str">
        <f>IF(ISNA(VLOOKUP($B400,'[1]1718  Exp_Rev Access'!$F$7:$GK$318,$GS$2,FALSE)),"",VLOOKUP($B400,'[1]1718  Exp_Rev Access'!$F$7:$GK$318,$GS$2,FALSE))</f>
        <v/>
      </c>
      <c r="GT400" s="95" t="str">
        <f>IF(ISNA(VLOOKUP($B400,'[1]1718  Exp_Rev Access'!$F$7:$GK$318,$GT$2,FALSE)),"",VLOOKUP($B400,'[1]1718  Exp_Rev Access'!$F$7:$GK$318,$GT$2,FALSE))</f>
        <v/>
      </c>
      <c r="GU400" s="56"/>
      <c r="GV400" s="92"/>
      <c r="GW400" s="96"/>
    </row>
    <row r="401" spans="1:222" x14ac:dyDescent="0.3">
      <c r="A401" s="98" t="s">
        <v>773</v>
      </c>
      <c r="B401" s="88"/>
      <c r="C401" s="89"/>
      <c r="D401" s="75"/>
      <c r="E401" s="76"/>
      <c r="F401" s="70"/>
      <c r="G401" s="70"/>
      <c r="H401" s="90"/>
      <c r="I401" s="90" t="str">
        <f>IF(ISNA(VLOOKUP($B401,'[1]1718  Exp_Rev Access'!$F$7:$GK$318,4,FALSE)),"",VLOOKUP($B401,'[1]1718  Exp_Rev Access'!$F$7:$GK$318,4,FALSE))</f>
        <v/>
      </c>
      <c r="J401" s="90" t="str">
        <f>IF(ISNA(VLOOKUP($B401,'[1]1718  Exp_Rev Access'!$F$7:$GK$318,5,FALSE)),"",VLOOKUP($B401,'[1]1718  Exp_Rev Access'!$F$7:$GK$318,5,FALSE))</f>
        <v/>
      </c>
      <c r="K401" s="90" t="str">
        <f>IF(ISNA(VLOOKUP($B401,'[1]1718  Exp_Rev Access'!$F$7:$GK$318,6,FALSE)),"-",VLOOKUP($B401,'[1]1718  Exp_Rev Access'!$F$7:$GK$318,6,FALSE))</f>
        <v>-</v>
      </c>
      <c r="L401" s="90" t="str">
        <f>IF(ISNA(VLOOKUP($B401,'[1]1718  Exp_Rev Access'!$F$7:$GK$318,7,FALSE)),"",VLOOKUP($B401,'[1]1718  Exp_Rev Access'!$F$7:$GK$318,7,FALSE))</f>
        <v/>
      </c>
      <c r="M401" s="90" t="str">
        <f>IF(ISNA(VLOOKUP($B401,'[1]1718  Exp_Rev Access'!$F$7:$GK$318,8,FALSE)),"",VLOOKUP($B401,'[1]1718  Exp_Rev Access'!$F$7:$GK$318,8,FALSE))</f>
        <v/>
      </c>
      <c r="N401" s="56"/>
      <c r="O401" s="91"/>
      <c r="P401" s="56"/>
      <c r="Q401" s="90" t="str">
        <f>IF(ISNA(VLOOKUP($B401,'[1]1718  Exp_Rev Access'!$F$7:$GK$318,10,FALSE)),"",VLOOKUP($B401,'[1]1718  Exp_Rev Access'!$F$7:$GK$318,10,FALSE))</f>
        <v/>
      </c>
      <c r="R401" s="90" t="str">
        <f>IF(ISNA(VLOOKUP($B401,'[1]1718  Exp_Rev Access'!$F$7:$GK$318,11,FALSE)),"",VLOOKUP($B401,'[1]1718  Exp_Rev Access'!$F$7:$GK$318,11,FALSE))</f>
        <v/>
      </c>
      <c r="S401" s="90" t="str">
        <f>IF(ISNA(VLOOKUP($B401,'[1]1718  Exp_Rev Access'!$F$7:$GK$318,12,FALSE)),"",VLOOKUP($B401,'[1]1718  Exp_Rev Access'!$F$7:$GK$318,12,FALSE))</f>
        <v/>
      </c>
      <c r="T401" s="90" t="str">
        <f>IF(ISNA(VLOOKUP($B401,'[1]1718  Exp_Rev Access'!$F$7:$GK$318,13,FALSE)),"",VLOOKUP($B401,'[1]1718  Exp_Rev Access'!$F$7:$GK$318,13,FALSE))</f>
        <v/>
      </c>
      <c r="U401" s="90" t="str">
        <f>IF(ISNA(VLOOKUP($B401,'[1]1718  Exp_Rev Access'!$F$7:$GK$318,14,FALSE)),"",VLOOKUP($B401,'[1]1718  Exp_Rev Access'!$F$7:$GK$318,14,FALSE))</f>
        <v/>
      </c>
      <c r="V401" s="90" t="str">
        <f>IF(ISNA(VLOOKUP($B401,'[1]1718  Exp_Rev Access'!$F$7:$GK$318,15,FALSE)),"",VLOOKUP($B401,'[1]1718  Exp_Rev Access'!$F$7:$GK$318,15,FALSE))</f>
        <v/>
      </c>
      <c r="W401" s="90" t="str">
        <f>IF(ISNA(VLOOKUP($B401,'[1]1718  Exp_Rev Access'!$F$7:$GK$318,16,FALSE)),"",VLOOKUP($B401,'[1]1718  Exp_Rev Access'!$F$7:$GK$318,16,FALSE))</f>
        <v/>
      </c>
      <c r="X401" s="90" t="str">
        <f>IF(ISNA(VLOOKUP($B401,'[1]1718  Exp_Rev Access'!$F$7:$GK$318,17,FALSE)),"",VLOOKUP($B401,'[1]1718  Exp_Rev Access'!$F$7:$GK$318,17,FALSE))</f>
        <v/>
      </c>
      <c r="Y401" s="90" t="str">
        <f>IF(ISNA(VLOOKUP($B401,'[1]1718  Exp_Rev Access'!$F$7:$GK$318,18,FALSE)),"",VLOOKUP($B401,'[1]1718  Exp_Rev Access'!$F$7:$GK$318,18,FALSE))</f>
        <v/>
      </c>
      <c r="Z401" s="90" t="str">
        <f>IF(ISNA(VLOOKUP($B401,'[1]1718  Exp_Rev Access'!$F$7:$GK$318,19,FALSE)),"",VLOOKUP($B401,'[1]1718  Exp_Rev Access'!$F$7:$GK$318,19,FALSE))</f>
        <v/>
      </c>
      <c r="AA401" s="90" t="str">
        <f>IF(ISNA(VLOOKUP($B401,'[1]1718  Exp_Rev Access'!$F$7:$GK$318,20,FALSE)),"",VLOOKUP($B401,'[1]1718  Exp_Rev Access'!$F$7:$GK$318,20,FALSE))</f>
        <v/>
      </c>
      <c r="AB401" s="90" t="str">
        <f>IF(ISNA(VLOOKUP($B401,'[1]1718  Exp_Rev Access'!$F$7:$GK$318,21,FALSE)),"",VLOOKUP($B401,'[1]1718  Exp_Rev Access'!$F$7:$GK$318,21,FALSE))</f>
        <v/>
      </c>
      <c r="AC401" s="90" t="str">
        <f>IF(ISNA(VLOOKUP($B401,'[1]1718  Exp_Rev Access'!$F$7:$GK$318,22,FALSE)),"",VLOOKUP($B401,'[1]1718  Exp_Rev Access'!$F$7:$GK$318,22,FALSE))</f>
        <v/>
      </c>
      <c r="AD401" s="90" t="str">
        <f>IF(ISNA(VLOOKUP($B401,'[1]1718  Exp_Rev Access'!$F$7:$GK$318,23,FALSE)),"",VLOOKUP($B401,'[1]1718  Exp_Rev Access'!$F$7:$GK$318,23,FALSE))</f>
        <v/>
      </c>
      <c r="AE401" s="90" t="str">
        <f>IF(ISNA(VLOOKUP($B401,'[1]1718  Exp_Rev Access'!$F$7:$GK$318,24,FALSE)),"",VLOOKUP($B401,'[1]1718  Exp_Rev Access'!$F$7:$GK$318,24,FALSE))</f>
        <v/>
      </c>
      <c r="AF401" s="90" t="str">
        <f>IF(ISNA(VLOOKUP($B401,'[1]1718  Exp_Rev Access'!$F$7:$GK$318,25,FALSE)),"",VLOOKUP($B401,'[1]1718  Exp_Rev Access'!$F$7:$GK$318,25,FALSE))</f>
        <v/>
      </c>
      <c r="AG401" s="90" t="str">
        <f>IF(ISNA(VLOOKUP($B401,'[1]1718  Exp_Rev Access'!$F$7:$GK$318,26,FALSE)),"",VLOOKUP($B401,'[1]1718  Exp_Rev Access'!$F$7:$GK$318,26,FALSE))</f>
        <v/>
      </c>
      <c r="AH401" s="90" t="str">
        <f>IF(ISNA(VLOOKUP($B401,'[1]1718  Exp_Rev Access'!$F$7:$GK$318,27,FALSE)),"",VLOOKUP($B401,'[1]1718  Exp_Rev Access'!$F$7:$GK$318,27,FALSE))</f>
        <v/>
      </c>
      <c r="AI401" s="90" t="str">
        <f>IF(ISNA(VLOOKUP($B401,'[1]1718  Exp_Rev Access'!$F$7:$GK$318,28,FALSE)),"",VLOOKUP($B401,'[1]1718  Exp_Rev Access'!$F$7:$GK$318,28,FALSE))</f>
        <v/>
      </c>
      <c r="AJ401" s="90" t="str">
        <f>IF(ISNA(VLOOKUP($B401,'[1]1718  Exp_Rev Access'!$F$7:$GK$318,29,FALSE)),"",VLOOKUP($B401,'[1]1718  Exp_Rev Access'!$F$7:$GK$318,29,FALSE))</f>
        <v/>
      </c>
      <c r="AK401" s="90" t="str">
        <f>IF(ISNA(VLOOKUP($B401,'[1]1718  Exp_Rev Access'!$F$7:$GK$318,30,FALSE)),"",VLOOKUP($B401,'[1]1718  Exp_Rev Access'!$F$7:$GK$318,30,FALSE))</f>
        <v/>
      </c>
      <c r="AL401" s="90" t="str">
        <f>IF(ISNA(VLOOKUP($B401,'[1]1718  Exp_Rev Access'!$F$7:$GK$318,31,FALSE)),"",VLOOKUP($B401,'[1]1718  Exp_Rev Access'!$F$7:$GK$318,31,FALSE))</f>
        <v/>
      </c>
      <c r="AM401" s="56"/>
      <c r="AN401" s="92"/>
      <c r="AO401" s="71"/>
      <c r="AP401" s="90" t="str">
        <f>IF(ISNA(VLOOKUP($B401,'[1]1718  Exp_Rev Access'!$F$7:$GK$318,33,FALSE)),"",VLOOKUP($B401,'[1]1718  Exp_Rev Access'!$F$7:$GK$318,33,FALSE))</f>
        <v/>
      </c>
      <c r="AQ401" s="90" t="str">
        <f>IF(ISNA(VLOOKUP($B401,'[1]1718  Exp_Rev Access'!$F$7:$GK$318,34,FALSE)),"",VLOOKUP($B401,'[1]1718  Exp_Rev Access'!$F$7:$GK$318,34,FALSE))</f>
        <v/>
      </c>
      <c r="AR401" s="90" t="str">
        <f>IF(ISNA(VLOOKUP($B401,'[1]1718  Exp_Rev Access'!$F$7:$GK$318,35,FALSE)),"",VLOOKUP($B401,'[1]1718  Exp_Rev Access'!$F$7:$GK$318,35,FALSE))</f>
        <v/>
      </c>
      <c r="AS401" s="90" t="str">
        <f>IF(ISNA(VLOOKUP($B401,'[1]1718  Exp_Rev Access'!$F$7:$GK$318,36,FALSE)),"",VLOOKUP($B401,'[1]1718  Exp_Rev Access'!$F$7:$GK$318,36,FALSE))</f>
        <v/>
      </c>
      <c r="AT401" s="90" t="str">
        <f>IF(ISNA(VLOOKUP($B401,'[1]1718  Exp_Rev Access'!$F$7:$GK$318,37,FALSE)),"",VLOOKUP($B401,'[1]1718  Exp_Rev Access'!$F$7:$GK$318,37,FALSE))</f>
        <v/>
      </c>
      <c r="AU401" s="56"/>
      <c r="AV401" s="93"/>
      <c r="AW401" s="56"/>
      <c r="AX401" s="90" t="str">
        <f>IF(ISNA(VLOOKUP($B401,'[1]1718  Exp_Rev Access'!$F$7:$GK$318,39,FALSE)),"",VLOOKUP($B401,'[1]1718  Exp_Rev Access'!$F$7:$GK$318,39,FALSE))</f>
        <v/>
      </c>
      <c r="AY401" s="90" t="str">
        <f>IF(ISNA(VLOOKUP($B401,'[1]1718  Exp_Rev Access'!$F$7:$GK$318,40,FALSE)),"",VLOOKUP($B401,'[1]1718  Exp_Rev Access'!$F$7:$GK$318,40,FALSE))</f>
        <v/>
      </c>
      <c r="AZ401" s="90" t="str">
        <f>IF(ISNA(VLOOKUP($B401,'[1]1718  Exp_Rev Access'!$F$7:$GK$318,41,FALSE)),"",VLOOKUP($B401,'[1]1718  Exp_Rev Access'!$F$7:$GK$318,41,FALSE))</f>
        <v/>
      </c>
      <c r="BA401" s="90" t="str">
        <f>IF(ISNA(VLOOKUP($B401,'[1]1718  Exp_Rev Access'!$F$7:$GK$318,42,FALSE)),"",VLOOKUP($B401,'[1]1718  Exp_Rev Access'!$F$7:$GK$318,42,FALSE))</f>
        <v/>
      </c>
      <c r="BB401" s="90" t="str">
        <f>IF(ISNA(VLOOKUP($B401,'[1]1718  Exp_Rev Access'!$F$7:$GK$318,43,FALSE)),"",VLOOKUP($B401,'[1]1718  Exp_Rev Access'!$F$7:$GK$318,43,FALSE))</f>
        <v/>
      </c>
      <c r="BC401" s="90" t="str">
        <f>IF(ISNA(VLOOKUP($B401,'[1]1718  Exp_Rev Access'!$F$7:$GK$318,44,FALSE)),"",VLOOKUP($B401,'[1]1718  Exp_Rev Access'!$F$7:$GK$318,44,FALSE))</f>
        <v/>
      </c>
      <c r="BD401" s="90" t="str">
        <f>IF(ISNA(VLOOKUP($B401,'[1]1718  Exp_Rev Access'!$F$7:$GK$318,45,FALSE)),"",VLOOKUP($B401,'[1]1718  Exp_Rev Access'!$F$7:$GK$318,45,FALSE))</f>
        <v/>
      </c>
      <c r="BE401" s="90" t="str">
        <f>IF(ISNA(VLOOKUP($B401,'[1]1718  Exp_Rev Access'!$F$7:$GK$318,46,FALSE)),"",VLOOKUP($B401,'[1]1718  Exp_Rev Access'!$F$7:$GK$318,46,FALSE))</f>
        <v/>
      </c>
      <c r="BF401" s="90" t="str">
        <f>IF(ISNA(VLOOKUP($B401,'[1]1718  Exp_Rev Access'!$F$7:$GK$318,47,FALSE)),"",VLOOKUP($B401,'[1]1718  Exp_Rev Access'!$F$7:$GK$318,47,FALSE))</f>
        <v/>
      </c>
      <c r="BG401" s="90" t="str">
        <f>IF(ISNA(VLOOKUP($B401,'[1]1718  Exp_Rev Access'!$F$7:$GK$318,48,FALSE)),"",VLOOKUP($B401,'[1]1718  Exp_Rev Access'!$F$7:$GK$318,48,FALSE))</f>
        <v/>
      </c>
      <c r="BH401" s="90" t="str">
        <f>IF(ISNA(VLOOKUP($B401,'[1]1718  Exp_Rev Access'!$F$7:$GK$318,49,FALSE)),"",VLOOKUP($B401,'[1]1718  Exp_Rev Access'!$F$7:$GK$318,49,FALSE))</f>
        <v/>
      </c>
      <c r="BI401" s="90" t="str">
        <f>IF(ISNA(VLOOKUP($B401,'[1]1718  Exp_Rev Access'!$F$7:$GK$318,50,FALSE)),"",VLOOKUP($B401,'[1]1718  Exp_Rev Access'!$F$7:$GK$318,50,FALSE))</f>
        <v/>
      </c>
      <c r="BJ401" s="90" t="str">
        <f>IF(ISNA(VLOOKUP($B401,'[1]1718  Exp_Rev Access'!$F$7:$GK$318,51,FALSE)),"",VLOOKUP($B401,'[1]1718  Exp_Rev Access'!$F$7:$GK$318,51,FALSE))</f>
        <v/>
      </c>
      <c r="BK401" s="90" t="str">
        <f>IF(ISNA(VLOOKUP($B401,'[1]1718  Exp_Rev Access'!$F$7:$GK$318,52,FALSE)),"",VLOOKUP($B401,'[1]1718  Exp_Rev Access'!$F$7:$GK$318,52,FALSE))</f>
        <v/>
      </c>
      <c r="BL401" s="90" t="str">
        <f>IF(ISNA(VLOOKUP($B401,'[1]1718  Exp_Rev Access'!$F$7:$GK$318,53,FALSE)),"",VLOOKUP($B401,'[1]1718  Exp_Rev Access'!$F$7:$GK$318,53,FALSE))</f>
        <v/>
      </c>
      <c r="BM401" s="90" t="str">
        <f>IF(ISNA(VLOOKUP($B401,'[1]1718  Exp_Rev Access'!$F$7:$GK$318,54,FALSE)),"",VLOOKUP($B401,'[1]1718  Exp_Rev Access'!$F$7:$GK$318,54,FALSE))</f>
        <v/>
      </c>
      <c r="BN401" s="90" t="str">
        <f>IF(ISNA(VLOOKUP($B401,'[1]1718  Exp_Rev Access'!$F$7:$GK$318,55,FALSE)),"",VLOOKUP($B401,'[1]1718  Exp_Rev Access'!$F$7:$GK$318,55,FALSE))</f>
        <v/>
      </c>
      <c r="BO401" s="90" t="str">
        <f>IF(ISNA(VLOOKUP($B401,'[1]1718  Exp_Rev Access'!$F$7:$GK$318,56,FALSE)),"",VLOOKUP($B401,'[1]1718  Exp_Rev Access'!$F$7:$GK$318,56,FALSE))</f>
        <v/>
      </c>
      <c r="BP401" s="90" t="str">
        <f>IF(ISNA(VLOOKUP($B401,'[1]1718  Exp_Rev Access'!$F$7:$GK$318,57,FALSE)),"",VLOOKUP($B401,'[1]1718  Exp_Rev Access'!$F$7:$GK$318,57,FALSE))</f>
        <v/>
      </c>
      <c r="BQ401" s="90" t="str">
        <f>IF(ISNA(VLOOKUP($B401,'[1]1718  Exp_Rev Access'!$F$7:$GK$318,58,FALSE)),"",VLOOKUP($B401,'[1]1718  Exp_Rev Access'!$F$7:$GK$318,58,FALSE))</f>
        <v/>
      </c>
      <c r="BR401" s="90" t="str">
        <f>IF(ISNA(VLOOKUP($B401,'[1]1718  Exp_Rev Access'!$F$7:$GK$318,59,FALSE)),"",VLOOKUP($B401,'[1]1718  Exp_Rev Access'!$F$7:$GK$318,59,FALSE))</f>
        <v/>
      </c>
      <c r="BS401" s="90" t="str">
        <f>IF(ISNA(VLOOKUP($B401,'[1]1718  Exp_Rev Access'!$F$7:$GK$318,60,FALSE)),"",VLOOKUP($B401,'[1]1718  Exp_Rev Access'!$F$7:$GK$318,60,FALSE))</f>
        <v/>
      </c>
      <c r="BT401" s="90" t="str">
        <f>IF(ISNA(VLOOKUP($B401,'[1]1718  Exp_Rev Access'!$F$7:$GK$318,61,FALSE)),"",VLOOKUP($B401,'[1]1718  Exp_Rev Access'!$F$7:$GK$318,61,FALSE))</f>
        <v/>
      </c>
      <c r="BU401" s="90" t="str">
        <f>IF(ISNA(VLOOKUP($B401,'[1]1718  Exp_Rev Access'!$F$7:$GK$318,62,FALSE)),"",VLOOKUP($B401,'[1]1718  Exp_Rev Access'!$F$7:$GK$318,62,FALSE))</f>
        <v/>
      </c>
      <c r="BV401" s="56">
        <f t="shared" si="1022"/>
        <v>0</v>
      </c>
      <c r="BW401" s="92"/>
      <c r="BX401" s="71"/>
      <c r="BY401" s="90" t="str">
        <f>IF(ISNA(VLOOKUP($B401,'[1]1718  Exp_Rev Access'!$F$7:$GK$318,64,FALSE)),"",VLOOKUP($B401,'[1]1718  Exp_Rev Access'!$F$7:$GK$318,64,FALSE))</f>
        <v/>
      </c>
      <c r="BZ401" s="90" t="str">
        <f>IF(ISNA(VLOOKUP($B401,'[1]1718  Exp_Rev Access'!$F$7:$GK$318,65,FALSE)),"",VLOOKUP($B401,'[1]1718  Exp_Rev Access'!$F$7:$GK$318,65,FALSE))</f>
        <v/>
      </c>
      <c r="CA401" s="90" t="str">
        <f>IF(ISNA(VLOOKUP($B401,'[1]1718  Exp_Rev Access'!$F$7:$GK$318,66,FALSE)),"",VLOOKUP($B401,'[1]1718  Exp_Rev Access'!$F$7:$GK$318,66,FALSE))</f>
        <v/>
      </c>
      <c r="CB401" s="90" t="str">
        <f>IF(ISNA(VLOOKUP($B401,'[1]1718  Exp_Rev Access'!$F$7:$GK$318,67,FALSE)),"",VLOOKUP($B401,'[1]1718  Exp_Rev Access'!$F$7:$GK$318,67,FALSE))</f>
        <v/>
      </c>
      <c r="CC401" s="90" t="str">
        <f>IF(ISNA(VLOOKUP($B401,'[1]1718  Exp_Rev Access'!$F$7:$GK$318,68,FALSE)),"",VLOOKUP($B401,'[1]1718  Exp_Rev Access'!$F$7:$GK$318,68,FALSE))</f>
        <v/>
      </c>
      <c r="CD401" s="90" t="str">
        <f>IF(ISNA(VLOOKUP($B401,'[1]1718  Exp_Rev Access'!$F$7:$GK$318,69,FALSE)),"",VLOOKUP($B401,'[1]1718  Exp_Rev Access'!$F$7:$GK$318,69,FALSE))</f>
        <v/>
      </c>
      <c r="CE401" s="56">
        <f t="shared" si="1021"/>
        <v>0</v>
      </c>
      <c r="CF401" s="92"/>
      <c r="CG401" s="78"/>
      <c r="CH401" s="90" t="str">
        <f>IF(ISNA(VLOOKUP($B401,'[1]1718  Exp_Rev Access'!$F$7:$GK$318,$CH$2,FALSE)),"",VLOOKUP($B401,'[1]1718  Exp_Rev Access'!$F$7:$GK$318,$CH$2,FALSE))</f>
        <v/>
      </c>
      <c r="CI401" s="90" t="str">
        <f>IF(ISNA(VLOOKUP($B401,'[1]1718  Exp_Rev Access'!$F$7:$GK$318,$CI$2,FALSE)),"",VLOOKUP($B401,'[1]1718  Exp_Rev Access'!$F$7:$GK$318,$CI$2,FALSE))</f>
        <v/>
      </c>
      <c r="CJ401" s="90" t="str">
        <f>IF(ISNA(VLOOKUP($B401,'[1]1718  Exp_Rev Access'!$F$7:$GK$318,$CJ$2,FALSE)),"",VLOOKUP($B401,'[1]1718  Exp_Rev Access'!$F$7:$GK$318,$CJ$2,FALSE))</f>
        <v/>
      </c>
      <c r="CK401" s="90" t="str">
        <f>IF(ISNA(VLOOKUP($B401,'[1]1718  Exp_Rev Access'!$F$7:$GK$318,$CK$2,FALSE)),"",VLOOKUP($B401,'[1]1718  Exp_Rev Access'!$F$7:$GK$318,$CK$2,FALSE))</f>
        <v/>
      </c>
      <c r="CL401" s="90" t="str">
        <f>IF(ISNA(VLOOKUP($B401,'[1]1718  Exp_Rev Access'!$F$7:$GK$318,$CL$2,FALSE)),"",VLOOKUP($B401,'[1]1718  Exp_Rev Access'!$F$7:$GK$318,$CL$2,FALSE))</f>
        <v/>
      </c>
      <c r="CM401" s="90" t="str">
        <f>IF(ISNA(VLOOKUP($B401,'[1]1718  Exp_Rev Access'!$F$7:$GK$318,$CM$2,FALSE)),"",VLOOKUP($B401,'[1]1718  Exp_Rev Access'!$F$7:$GK$318,$CM$2,FALSE))</f>
        <v/>
      </c>
      <c r="CN401" s="90" t="str">
        <f>IF(ISNA(VLOOKUP($B401,'[1]1718  Exp_Rev Access'!$F$7:$GK$318,$CN$2,FALSE)),"",VLOOKUP($B401,'[1]1718  Exp_Rev Access'!$F$7:$GK$318,$CN$2,FALSE))</f>
        <v/>
      </c>
      <c r="CO401" s="90" t="str">
        <f>IF(ISNA(VLOOKUP($B401,'[1]1718  Exp_Rev Access'!$F$7:$GK$318,$CO$2,FALSE)),"",VLOOKUP($B401,'[1]1718  Exp_Rev Access'!$F$7:$GK$318,$CO$2,FALSE))</f>
        <v/>
      </c>
      <c r="CP401" s="90" t="str">
        <f>IF(ISNA(VLOOKUP($B401,'[1]1718  Exp_Rev Access'!$F$7:$GK$318,$CP$2,FALSE)),"",VLOOKUP($B401,'[1]1718  Exp_Rev Access'!$F$7:$GK$318,$CP$2,FALSE))</f>
        <v/>
      </c>
      <c r="CQ401" s="90" t="str">
        <f>IF(ISNA(VLOOKUP($B401,'[1]1718  Exp_Rev Access'!$F$7:$GK$318,$CQ$2,FALSE)),"",VLOOKUP($B401,'[1]1718  Exp_Rev Access'!$F$7:$GK$318,$CQ$2,FALSE))</f>
        <v/>
      </c>
      <c r="CR401" s="90" t="str">
        <f>IF(ISNA(VLOOKUP($B401,'[1]1718  Exp_Rev Access'!$F$7:$GK$318,$CR$2,FALSE)),"",VLOOKUP($B401,'[1]1718  Exp_Rev Access'!$F$7:$GK$318,$CR$2,FALSE))</f>
        <v/>
      </c>
      <c r="CS401" s="90" t="str">
        <f>IF(ISNA(VLOOKUP($B401,'[1]1718  Exp_Rev Access'!$F$7:$GK$318,$CS$2,FALSE)),"",VLOOKUP($B401,'[1]1718  Exp_Rev Access'!$F$7:$GK$318,$CS$2,FALSE))</f>
        <v/>
      </c>
      <c r="CT401" s="90" t="str">
        <f>IF(ISNA(VLOOKUP($B401,'[1]1718  Exp_Rev Access'!$F$7:$GK$318,$CT$2,FALSE)),"",VLOOKUP($B401,'[1]1718  Exp_Rev Access'!$F$7:$GK$318,$CT$2,FALSE))</f>
        <v/>
      </c>
      <c r="CU401" s="90" t="str">
        <f>IF(ISNA(VLOOKUP($B401,'[1]1718  Exp_Rev Access'!$F$7:$GK$318,$CU$2,FALSE)),"",VLOOKUP($B401,'[1]1718  Exp_Rev Access'!$F$7:$GK$318,$CU$2,FALSE))</f>
        <v/>
      </c>
      <c r="CV401" s="90" t="str">
        <f>IF(ISNA(VLOOKUP($B401,'[1]1718  Exp_Rev Access'!$F$7:$GK$318,$CV$2,FALSE)),"",VLOOKUP($B401,'[1]1718  Exp_Rev Access'!$F$7:$GK$318,$CV$2,FALSE))</f>
        <v/>
      </c>
      <c r="CW401" s="90" t="str">
        <f>IF(ISNA(VLOOKUP($B401,'[1]1718  Exp_Rev Access'!$F$7:$GK$318,$CW$2,FALSE)),"",VLOOKUP($B401,'[1]1718  Exp_Rev Access'!$F$7:$GK$318,$CW$2,FALSE))</f>
        <v/>
      </c>
      <c r="CX401" s="90" t="str">
        <f>IF(ISNA(VLOOKUP($B401,'[1]1718  Exp_Rev Access'!$F$7:$GK$318,$CX$2,FALSE)),"",VLOOKUP($B401,'[1]1718  Exp_Rev Access'!$F$7:$GK$318,$CX$2,FALSE))</f>
        <v/>
      </c>
      <c r="CY401" s="90" t="str">
        <f>IF(ISNA(VLOOKUP($B401,'[1]1718  Exp_Rev Access'!$F$7:$GK$318,$CY$2,FALSE)),"",VLOOKUP($B401,'[1]1718  Exp_Rev Access'!$F$7:$GK$318,$CY$2,FALSE))</f>
        <v/>
      </c>
      <c r="CZ401" s="90" t="str">
        <f>IF(ISNA(VLOOKUP($B401,'[1]1718  Exp_Rev Access'!$F$7:$GK$318,$CZ$2,FALSE)),"",VLOOKUP($B401,'[1]1718  Exp_Rev Access'!$F$7:$GK$318,$CZ$2,FALSE))</f>
        <v/>
      </c>
      <c r="DA401" s="90" t="str">
        <f>IF(ISNA(VLOOKUP($B401,'[1]1718  Exp_Rev Access'!$F$7:$GK$318,$DA$2,FALSE)),"",VLOOKUP($B401,'[1]1718  Exp_Rev Access'!$F$7:$GK$318,$DA$2,FALSE))</f>
        <v/>
      </c>
      <c r="DB401" s="90" t="str">
        <f>IF(ISNA(VLOOKUP($B401,'[1]1718  Exp_Rev Access'!$F$7:$GK$318,$DB$2,FALSE)),"",VLOOKUP($B401,'[1]1718  Exp_Rev Access'!$F$7:$GK$318,$DB$2,FALSE))</f>
        <v/>
      </c>
      <c r="DC401" s="90" t="str">
        <f>IF(ISNA(VLOOKUP($B401,'[1]1718  Exp_Rev Access'!$F$7:$GK$318,$DC$2,FALSE)),"",VLOOKUP($B401,'[1]1718  Exp_Rev Access'!$F$7:$GK$318,$DC$2,FALSE))</f>
        <v/>
      </c>
      <c r="DD401" s="90" t="str">
        <f>IF(ISNA(VLOOKUP($B401,'[1]1718  Exp_Rev Access'!$F$7:$GK$318,$DD$2,FALSE)),"",VLOOKUP($B401,'[1]1718  Exp_Rev Access'!$F$7:$GK$318,$DD$2,FALSE))</f>
        <v/>
      </c>
      <c r="DE401" s="90" t="str">
        <f>IF(ISNA(VLOOKUP($B401,'[1]1718  Exp_Rev Access'!$F$7:$GK$318,$DE$2,FALSE)),"",VLOOKUP($B401,'[1]1718  Exp_Rev Access'!$F$7:$GK$318,$DE$2,FALSE))</f>
        <v/>
      </c>
      <c r="DF401" s="90" t="str">
        <f>IF(ISNA(VLOOKUP($B401,'[1]1718  Exp_Rev Access'!$F$7:$GK$318,$DF$2,FALSE)),"",VLOOKUP($B401,'[1]1718  Exp_Rev Access'!$F$7:$GK$318,$DF$2,FALSE))</f>
        <v/>
      </c>
      <c r="DG401" s="90" t="str">
        <f>IF(ISNA(VLOOKUP($B401,'[1]1718  Exp_Rev Access'!$F$7:$GK$318,$DG$2,FALSE)),"",VLOOKUP($B401,'[1]1718  Exp_Rev Access'!$F$7:$GK$318,$DG$2,FALSE))</f>
        <v/>
      </c>
      <c r="DH401" s="90" t="str">
        <f>IF(ISNA(VLOOKUP($B401,'[1]1718  Exp_Rev Access'!$F$7:$GK$318,$DH$2,FALSE)),"",VLOOKUP($B401,'[1]1718  Exp_Rev Access'!$F$7:$GK$318,$DH$2,FALSE))</f>
        <v/>
      </c>
      <c r="DI401" s="90" t="str">
        <f>IF(ISNA(VLOOKUP($B401,'[1]1718  Exp_Rev Access'!$F$7:$GK$318,$DI$2,FALSE)),"",VLOOKUP($B401,'[1]1718  Exp_Rev Access'!$F$7:$GK$318,$DI$2,FALSE))</f>
        <v/>
      </c>
      <c r="DJ401" s="90" t="str">
        <f>IF(ISNA(VLOOKUP($B401,'[1]1718  Exp_Rev Access'!$F$7:$GK$318,$DJ$2,FALSE)),"",VLOOKUP($B401,'[1]1718  Exp_Rev Access'!$F$7:$GK$318,$DJ$2,FALSE))</f>
        <v/>
      </c>
      <c r="DK401" s="90" t="str">
        <f>IF(ISNA(VLOOKUP($B401,'[1]1718  Exp_Rev Access'!$F$7:$GK$318,$DK$2,FALSE)),"",VLOOKUP($B401,'[1]1718  Exp_Rev Access'!$F$7:$GK$318,$DK$2,FALSE))</f>
        <v/>
      </c>
      <c r="DL401" s="90" t="str">
        <f>IF(ISNA(VLOOKUP($B401,'[1]1718  Exp_Rev Access'!$F$7:$GK$318,$DL$2,FALSE)),"",VLOOKUP($B401,'[1]1718  Exp_Rev Access'!$F$7:$GK$318,$DL$2,FALSE))</f>
        <v/>
      </c>
      <c r="DM401" s="90" t="str">
        <f>IF(ISNA(VLOOKUP($B401,'[1]1718  Exp_Rev Access'!$F$7:$GK$318,$DM$2,FALSE)),"",VLOOKUP($B401,'[1]1718  Exp_Rev Access'!$F$7:$GK$318,$DM$2,FALSE))</f>
        <v/>
      </c>
      <c r="DN401" s="90" t="str">
        <f>IF(ISNA(VLOOKUP($B401,'[1]1718  Exp_Rev Access'!$F$7:$GK$318,$DN$2,FALSE)),"",VLOOKUP($B401,'[1]1718  Exp_Rev Access'!$F$7:$GK$318,$DN$2,FALSE))</f>
        <v/>
      </c>
      <c r="DO401" s="90" t="str">
        <f>IF(ISNA(VLOOKUP($B401,'[1]1718  Exp_Rev Access'!$F$7:$GK$318,$DO$2,FALSE)),"",VLOOKUP($B401,'[1]1718  Exp_Rev Access'!$F$7:$GK$318,$DO$2,FALSE))</f>
        <v/>
      </c>
      <c r="DP401" s="90" t="str">
        <f>IF(ISNA(VLOOKUP($B401,'[1]1718  Exp_Rev Access'!$F$7:$GK$318,$DP$2,FALSE)),"",VLOOKUP($B401,'[1]1718  Exp_Rev Access'!$F$7:$GK$318,$DP$2,FALSE))</f>
        <v/>
      </c>
      <c r="DQ401" s="90" t="str">
        <f>IF(ISNA(VLOOKUP($B401,'[1]1718  Exp_Rev Access'!$F$7:$GK$318,$DQ$2,FALSE)),"",VLOOKUP($B401,'[1]1718  Exp_Rev Access'!$F$7:$GK$318,$DQ$2,FALSE))</f>
        <v/>
      </c>
      <c r="DR401" s="90" t="str">
        <f>IF(ISNA(VLOOKUP($B401,'[1]1718  Exp_Rev Access'!$F$7:$GK$318,$DR$2,FALSE)),"",VLOOKUP($B401,'[1]1718  Exp_Rev Access'!$F$7:$GK$318,$DR$2,FALSE))</f>
        <v/>
      </c>
      <c r="DS401" s="90" t="str">
        <f>IF(ISNA(VLOOKUP($B401,'[1]1718  Exp_Rev Access'!$F$7:$GK$318,$DS$2,FALSE)),"",VLOOKUP($B401,'[1]1718  Exp_Rev Access'!$F$7:$GK$318,$DS$2,FALSE))</f>
        <v/>
      </c>
      <c r="DT401" s="90" t="str">
        <f>IF(ISNA(VLOOKUP($B401,'[1]1718  Exp_Rev Access'!$F$7:$GK$318,$DT$2,FALSE)),"",VLOOKUP($B401,'[1]1718  Exp_Rev Access'!$F$7:$GK$318,$DT$2,FALSE))</f>
        <v/>
      </c>
      <c r="DU401" s="90" t="str">
        <f>IF(ISNA(VLOOKUP($B401,'[1]1718  Exp_Rev Access'!$F$7:$GK$318,$DU$2,FALSE)),"",VLOOKUP($B401,'[1]1718  Exp_Rev Access'!$F$7:$GK$318,$DU$2,FALSE))</f>
        <v/>
      </c>
      <c r="DV401" s="90" t="str">
        <f>IF(ISNA(VLOOKUP($B401,'[1]1718  Exp_Rev Access'!$F$7:$GK$318,$DV$2,FALSE)),"",VLOOKUP($B401,'[1]1718  Exp_Rev Access'!$F$7:$GK$318,$DV$2,FALSE))</f>
        <v/>
      </c>
      <c r="DW401" s="90" t="str">
        <f>IF(ISNA(VLOOKUP($B401,'[1]1718  Exp_Rev Access'!$F$7:$GK$318,$DW$2,FALSE)),"",VLOOKUP($B401,'[1]1718  Exp_Rev Access'!$F$7:$GK$318,$DW$2,FALSE))</f>
        <v/>
      </c>
      <c r="DX401" s="90" t="str">
        <f>IF(ISNA(VLOOKUP($B401,'[1]1718  Exp_Rev Access'!$F$7:$GK$318,$DX$2,FALSE)),"",VLOOKUP($B401,'[1]1718  Exp_Rev Access'!$F$7:$GK$318,$DX$2,FALSE))</f>
        <v/>
      </c>
      <c r="DY401" s="90" t="str">
        <f>IF(ISNA(VLOOKUP($B401,'[1]1718  Exp_Rev Access'!$F$7:$GK$318,$DY$2,FALSE)),"",VLOOKUP($B401,'[1]1718  Exp_Rev Access'!$F$7:$GK$318,$DY$2,FALSE))</f>
        <v/>
      </c>
      <c r="DZ401" s="90" t="str">
        <f>IF(ISNA(VLOOKUP($B401,'[1]1718  Exp_Rev Access'!$F$7:$GK$318,$DZ$2,FALSE)),"",VLOOKUP($B401,'[1]1718  Exp_Rev Access'!$F$7:$GK$318,$DZ$2,FALSE))</f>
        <v/>
      </c>
      <c r="EA401" s="90" t="str">
        <f>IF(ISNA(VLOOKUP($B401,'[1]1718  Exp_Rev Access'!$F$7:$GK$318,$EA$2,FALSE)),"",VLOOKUP($B401,'[1]1718  Exp_Rev Access'!$F$7:$GK$318,$EA$2,FALSE))</f>
        <v/>
      </c>
      <c r="EB401" s="90" t="str">
        <f>IF(ISNA(VLOOKUP($B401,'[1]1718  Exp_Rev Access'!$F$7:$GK$318,$EB$2,FALSE)),"",VLOOKUP($B401,'[1]1718  Exp_Rev Access'!$F$7:$GK$318,$EB$2,FALSE))</f>
        <v/>
      </c>
      <c r="EC401" s="90" t="str">
        <f>IF(ISNA(VLOOKUP($B401,'[1]1718  Exp_Rev Access'!$F$7:$GK$318,$EC$2,FALSE)),"",VLOOKUP($B401,'[1]1718  Exp_Rev Access'!$F$7:$GK$318,$EC$2,FALSE))</f>
        <v/>
      </c>
      <c r="ED401" s="90" t="str">
        <f>IF(ISNA(VLOOKUP($B401,'[1]1718  Exp_Rev Access'!$F$7:$GK$318,$ED$2,FALSE)),"",VLOOKUP($B401,'[1]1718  Exp_Rev Access'!$F$7:$GK$318,$ED$2,FALSE))</f>
        <v/>
      </c>
      <c r="EE401" s="90" t="str">
        <f>IF(ISNA(VLOOKUP($B401,'[1]1718  Exp_Rev Access'!$F$7:$GK$318,$EE$2,FALSE)),"",VLOOKUP($B401,'[1]1718  Exp_Rev Access'!$F$7:$GK$318,$EE$2,FALSE))</f>
        <v/>
      </c>
      <c r="EF401" s="90" t="str">
        <f>IF(ISNA(VLOOKUP($B401,'[1]1718  Exp_Rev Access'!$F$7:$GK$318,$EF$2,FALSE)),"",VLOOKUP($B401,'[1]1718  Exp_Rev Access'!$F$7:$GK$318,$EF$2,FALSE))</f>
        <v/>
      </c>
      <c r="EG401" s="90" t="str">
        <f>IF(ISNA(VLOOKUP($B401,'[1]1718  Exp_Rev Access'!$F$7:$GK$318,$EG$2,FALSE)),"",VLOOKUP($B401,'[1]1718  Exp_Rev Access'!$F$7:$GK$318,$EG$2,FALSE))</f>
        <v/>
      </c>
      <c r="EH401" s="90" t="str">
        <f>IF(ISNA(VLOOKUP($B401,'[1]1718  Exp_Rev Access'!$F$7:$GK$318,$EH$2,FALSE)),"",VLOOKUP($B401,'[1]1718  Exp_Rev Access'!$F$7:$GK$318,$EH$2,FALSE))</f>
        <v/>
      </c>
      <c r="EI401" s="90" t="str">
        <f>IF(ISNA(VLOOKUP($B401,'[1]1718  Exp_Rev Access'!$F$7:$GK$318,$EI$2,FALSE)),"",VLOOKUP($B401,'[1]1718  Exp_Rev Access'!$F$7:$GK$318,$EI$2,FALSE))</f>
        <v/>
      </c>
      <c r="EJ401" s="90" t="str">
        <f>IF(ISNA(VLOOKUP($B401,'[1]1718  Exp_Rev Access'!$F$7:$GK$318,$EJ$2,FALSE)),"",VLOOKUP($B401,'[1]1718  Exp_Rev Access'!$F$7:$GK$318,$EJ$2,FALSE))</f>
        <v/>
      </c>
      <c r="EK401" s="90" t="str">
        <f>IF(ISNA(VLOOKUP($B401,'[1]1718  Exp_Rev Access'!$F$7:$GK$318,$EK$2,FALSE)),"",VLOOKUP($B401,'[1]1718  Exp_Rev Access'!$F$7:$GK$318,$EK$2,FALSE))</f>
        <v/>
      </c>
      <c r="EL401" s="90" t="str">
        <f>IF(ISNA(VLOOKUP($B401,'[1]1718  Exp_Rev Access'!$F$7:$GK$318,$EL$2,FALSE)),"",VLOOKUP($B401,'[1]1718  Exp_Rev Access'!$F$7:$GK$318,$EL$2,FALSE))</f>
        <v/>
      </c>
      <c r="EM401" s="90" t="str">
        <f>IF(ISNA(VLOOKUP($B401,'[1]1718  Exp_Rev Access'!$F$7:$GK$318,$EM$2,FALSE)),"",VLOOKUP($B401,'[1]1718  Exp_Rev Access'!$F$7:$GK$318,$EM$2,FALSE))</f>
        <v/>
      </c>
      <c r="EN401" s="90" t="str">
        <f>IF(ISNA(VLOOKUP($B401,'[1]1718  Exp_Rev Access'!$F$7:$GK$318,$EN$2,FALSE)),"",VLOOKUP($B401,'[1]1718  Exp_Rev Access'!$F$7:$GK$318,$EN$2,FALSE))</f>
        <v/>
      </c>
      <c r="EO401" s="90" t="str">
        <f>IF(ISNA(VLOOKUP($B401,'[1]1718  Exp_Rev Access'!$F$7:$GK$318,$EO$2,FALSE)),"",VLOOKUP($B401,'[1]1718  Exp_Rev Access'!$F$7:$GK$318,$EO$2,FALSE))</f>
        <v/>
      </c>
      <c r="EP401" s="90" t="str">
        <f>IF(ISNA(VLOOKUP($B401,'[1]1718  Exp_Rev Access'!$F$7:$GK$318,$EP$2,FALSE)),"",VLOOKUP($B401,'[1]1718  Exp_Rev Access'!$F$7:$GK$318,$EP$2,FALSE))</f>
        <v/>
      </c>
      <c r="EQ401" s="90" t="str">
        <f>IF(ISNA(VLOOKUP($B401,'[1]1718  Exp_Rev Access'!$F$7:$GK$318,$EQ$2,FALSE)),"",VLOOKUP($B401,'[1]1718  Exp_Rev Access'!$F$7:$GK$318,$EQ$2,FALSE))</f>
        <v/>
      </c>
      <c r="ER401" s="90" t="str">
        <f>IF(ISNA(VLOOKUP($B401,'[1]1718  Exp_Rev Access'!$F$7:$GK$318,$ER$2,FALSE)),"",VLOOKUP($B401,'[1]1718  Exp_Rev Access'!$F$7:$GK$318,$ER$2,FALSE))</f>
        <v/>
      </c>
      <c r="ES401" s="90" t="str">
        <f>IF(ISNA(VLOOKUP($B401,'[1]1718  Exp_Rev Access'!$F$7:$GK$318,$ES$2,FALSE)),"",VLOOKUP($B401,'[1]1718  Exp_Rev Access'!$F$7:$GK$318,$ES$2,FALSE))</f>
        <v/>
      </c>
      <c r="ET401" s="90" t="str">
        <f>IF(ISNA(VLOOKUP($B401,'[1]1718  Exp_Rev Access'!$F$7:$GK$318,$ET$2,FALSE)),"",VLOOKUP($B401,'[1]1718  Exp_Rev Access'!$F$7:$GK$318,$ET$2,FALSE))</f>
        <v/>
      </c>
      <c r="EU401" s="90" t="str">
        <f>IF(ISNA(VLOOKUP($B401,'[1]1718  Exp_Rev Access'!$F$7:$GK$318,$EU$2,FALSE)),"",VLOOKUP($B401,'[1]1718  Exp_Rev Access'!$F$7:$GK$318,$EU$2,FALSE))</f>
        <v/>
      </c>
      <c r="EV401" s="90" t="str">
        <f>IF(ISNA(VLOOKUP($B401,'[1]1718  Exp_Rev Access'!$F$7:$GK$318,$EV$2,FALSE)),"",VLOOKUP($B401,'[1]1718  Exp_Rev Access'!$F$7:$GK$318,$EV$2,FALSE))</f>
        <v/>
      </c>
      <c r="EW401" s="90" t="str">
        <f>IF(ISNA(VLOOKUP($B401,'[1]1718  Exp_Rev Access'!$F$7:$GK$318,$EW$2,FALSE)),"",VLOOKUP($B401,'[1]1718  Exp_Rev Access'!$F$7:$GK$318,$EW$2,FALSE))</f>
        <v/>
      </c>
      <c r="EX401" s="90" t="str">
        <f>IF(ISNA(VLOOKUP($B401,'[1]1718  Exp_Rev Access'!$F$7:$GK$318,$EX$2,FALSE)),"",VLOOKUP($B401,'[1]1718  Exp_Rev Access'!$F$7:$GK$318,$EX$2,FALSE))</f>
        <v/>
      </c>
      <c r="EY401" s="90" t="str">
        <f>IF(ISNA(VLOOKUP($B401,'[1]1718  Exp_Rev Access'!$F$7:$GK$318,$EY$2,FALSE)),"",VLOOKUP($B401,'[1]1718  Exp_Rev Access'!$F$7:$GK$318,$EY$2,FALSE))</f>
        <v/>
      </c>
      <c r="EZ401" s="90" t="str">
        <f>IF(ISNA(VLOOKUP($B401,'[1]1718  Exp_Rev Access'!$F$7:$GK$318,$EZ$2,FALSE)),"",VLOOKUP($B401,'[1]1718  Exp_Rev Access'!$F$7:$GK$318,$EZ$2,FALSE))</f>
        <v/>
      </c>
      <c r="FA401" s="90" t="str">
        <f>IF(ISNA(VLOOKUP($B401,'[1]1718  Exp_Rev Access'!$F$7:$GK$318,$FA$2,FALSE)),"",VLOOKUP($B401,'[1]1718  Exp_Rev Access'!$F$7:$GK$318,$FA$2,FALSE))</f>
        <v/>
      </c>
      <c r="FB401" s="90" t="str">
        <f>IF(ISNA(VLOOKUP($B401,'[1]1718  Exp_Rev Access'!$F$7:$GK$318,$FB$2,FALSE)),"",VLOOKUP($B401,'[1]1718  Exp_Rev Access'!$F$7:$GK$318,$FB$2,FALSE))</f>
        <v/>
      </c>
      <c r="FC401" s="90" t="str">
        <f>IF(ISNA(VLOOKUP($B401,'[1]1718  Exp_Rev Access'!$F$7:$GK$318,$FC$2,FALSE)),"",VLOOKUP($B401,'[1]1718  Exp_Rev Access'!$F$7:$GK$318,$FC$2,FALSE))</f>
        <v/>
      </c>
      <c r="FD401" s="90" t="str">
        <f>IF(ISNA(VLOOKUP($B401,'[1]1718  Exp_Rev Access'!$F$7:$GK$318,$FD$2,FALSE)),"",VLOOKUP($B401,'[1]1718  Exp_Rev Access'!$F$7:$GK$318,$FD$2,FALSE))</f>
        <v/>
      </c>
      <c r="FE401" s="90" t="str">
        <f>IF(ISNA(VLOOKUP($B401,'[1]1718  Exp_Rev Access'!$F$7:$GK$318,$FE$2,FALSE)),"",VLOOKUP($B401,'[1]1718  Exp_Rev Access'!$F$7:$GK$318,$FE$2,FALSE))</f>
        <v/>
      </c>
      <c r="FF401" s="90" t="str">
        <f>IF(ISNA(VLOOKUP($B401,'[1]1718  Exp_Rev Access'!$F$7:$GK$318,$FF$2,FALSE)),"",VLOOKUP($B401,'[1]1718  Exp_Rev Access'!$F$7:$GK$318,$FF$2,FALSE))</f>
        <v/>
      </c>
      <c r="FG401" s="90" t="str">
        <f>IF(ISNA(VLOOKUP($B401,'[1]1718  Exp_Rev Access'!$F$7:$GK$318,$FG$2,FALSE)),"",VLOOKUP($B401,'[1]1718  Exp_Rev Access'!$F$7:$GK$318,$FG$2,FALSE))</f>
        <v/>
      </c>
      <c r="FH401" s="90" t="str">
        <f>IF(ISNA(VLOOKUP($B401,'[1]1718  Exp_Rev Access'!$F$7:$GK$318,$FH$2,FALSE)),"",VLOOKUP($B401,'[1]1718  Exp_Rev Access'!$F$7:$GK$318,$FH$2,FALSE))</f>
        <v/>
      </c>
      <c r="FI401" s="90" t="str">
        <f>IF(ISNA(VLOOKUP($B401,'[1]1718  Exp_Rev Access'!$F$7:$GK$318,$FI$2,FALSE)),"",VLOOKUP($B401,'[1]1718  Exp_Rev Access'!$F$7:$GK$318,$FI$2,FALSE))</f>
        <v/>
      </c>
      <c r="FJ401" s="90" t="str">
        <f>IF(ISNA(VLOOKUP($B401,'[1]1718  Exp_Rev Access'!$F$7:$GK$318,$FJ$2,FALSE)),"",VLOOKUP($B401,'[1]1718  Exp_Rev Access'!$F$7:$GK$318,$FJ$2,FALSE))</f>
        <v/>
      </c>
      <c r="FK401" s="90" t="str">
        <f>IF(ISNA(VLOOKUP($B401,'[1]1718  Exp_Rev Access'!$F$7:$GK$318,$FK$2,FALSE)),"",VLOOKUP($B401,'[1]1718  Exp_Rev Access'!$F$7:$GK$318,$FK$2,FALSE))</f>
        <v/>
      </c>
      <c r="FL401" s="90" t="str">
        <f>IF(ISNA(VLOOKUP($B401,'[1]1718  Exp_Rev Access'!$F$7:$GK$318,$FL$2,FALSE)),"",VLOOKUP($B401,'[1]1718  Exp_Rev Access'!$F$7:$GK$318,$FL$2,FALSE))</f>
        <v/>
      </c>
      <c r="FM401" s="90" t="str">
        <f>IF(ISNA(VLOOKUP($B401,'[1]1718  Exp_Rev Access'!$F$7:$GK$318,$FM$2,FALSE)),"",VLOOKUP($B401,'[1]1718  Exp_Rev Access'!$F$7:$GK$318,$FM$2,FALSE))</f>
        <v/>
      </c>
      <c r="FN401" s="90" t="str">
        <f>IF(ISNA(VLOOKUP($B401,'[1]1718  Exp_Rev Access'!$F$7:$GK$318,$FN$2,FALSE)),"",VLOOKUP($B401,'[1]1718  Exp_Rev Access'!$F$7:$GK$318,$FN$2,FALSE))</f>
        <v/>
      </c>
      <c r="FO401" s="90" t="str">
        <f>IF(ISNA(VLOOKUP($B401,'[1]1718  Exp_Rev Access'!$F$7:$GK$318,$FO$2,FALSE)),"",VLOOKUP($B401,'[1]1718  Exp_Rev Access'!$F$7:$GK$318,$FO$2,FALSE))</f>
        <v/>
      </c>
      <c r="FP401" s="90" t="str">
        <f>IF(ISNA(VLOOKUP($B401,'[1]1718  Exp_Rev Access'!$F$7:$GK$318,$FP$2,FALSE)),"",VLOOKUP($B401,'[1]1718  Exp_Rev Access'!$F$7:$GK$318,$FP$2,FALSE))</f>
        <v/>
      </c>
      <c r="FQ401" s="90" t="str">
        <f>IF(ISNA(VLOOKUP($B401,'[1]1718  Exp_Rev Access'!$F$7:$GK$318,$FQ$2,FALSE)),"",VLOOKUP($B401,'[1]1718  Exp_Rev Access'!$F$7:$GK$318,$FQ$2,FALSE))</f>
        <v/>
      </c>
      <c r="FR401" s="90" t="str">
        <f>IF(ISNA(VLOOKUP($B401,'[1]1718  Exp_Rev Access'!$F$7:$GK$318,$FR$2,FALSE)),"",VLOOKUP($B401,'[1]1718  Exp_Rev Access'!$F$7:$GK$318,$FR$2,FALSE))</f>
        <v/>
      </c>
      <c r="FS401" s="56"/>
      <c r="FT401" s="92"/>
      <c r="FU401" s="94"/>
      <c r="FV401" s="95" t="str">
        <f>IF(ISNA(VLOOKUP($B401,'[1]1718  Exp_Rev Access'!$F$7:$GK$318,$FV$2,FALSE)),"",VLOOKUP($B401,'[1]1718  Exp_Rev Access'!$F$7:$GK$318,$FV$2,FALSE))</f>
        <v/>
      </c>
      <c r="FW401" s="95" t="str">
        <f>IF(ISNA(VLOOKUP($B401,'[1]1718  Exp_Rev Access'!$F$7:$GK$318,$FW$2,FALSE)),"",VLOOKUP($B401,'[1]1718  Exp_Rev Access'!$F$7:$GK$318,$FW$2,FALSE))</f>
        <v/>
      </c>
      <c r="FX401" s="95" t="str">
        <f>IF(ISNA(VLOOKUP($B401,'[1]1718  Exp_Rev Access'!$F$7:$GK$318,$FX$2,FALSE)),"",VLOOKUP($B401,'[1]1718  Exp_Rev Access'!$F$7:$GK$318,$FX$2,FALSE))</f>
        <v/>
      </c>
      <c r="FY401" s="95" t="str">
        <f>IF(ISNA(VLOOKUP($B401,'[1]1718  Exp_Rev Access'!$F$7:$GK$318,$FY$2,FALSE)),"",VLOOKUP($B401,'[1]1718  Exp_Rev Access'!$F$7:$GK$318,$FY$2,FALSE))</f>
        <v/>
      </c>
      <c r="FZ401" s="95" t="str">
        <f>IF(ISNA(VLOOKUP($B401,'[1]1718  Exp_Rev Access'!$F$7:$GK$318,$FZ$2,FALSE)),"",VLOOKUP($B401,'[1]1718  Exp_Rev Access'!$F$7:$GK$318,$FZ$2,FALSE))</f>
        <v/>
      </c>
      <c r="GA401" s="95" t="str">
        <f>IF(ISNA(VLOOKUP($B401,'[1]1718  Exp_Rev Access'!$F$7:$GK$318,$GA$2,FALSE)),"",VLOOKUP($B401,'[1]1718  Exp_Rev Access'!$F$7:$GK$318,$GA$2,FALSE))</f>
        <v/>
      </c>
      <c r="GB401" s="95" t="str">
        <f>IF(ISNA(VLOOKUP($B401,'[1]1718  Exp_Rev Access'!$F$7:$GK$318,$GB$2,FALSE)),"",VLOOKUP($B401,'[1]1718  Exp_Rev Access'!$F$7:$GK$318,$GB$2,FALSE))</f>
        <v/>
      </c>
      <c r="GC401" s="95" t="str">
        <f>IF(ISNA(VLOOKUP($B401,'[1]1718  Exp_Rev Access'!$F$7:$GK$318,$GC$2,FALSE)),"",VLOOKUP($B401,'[1]1718  Exp_Rev Access'!$F$7:$GK$318,$GC$2,FALSE))</f>
        <v/>
      </c>
      <c r="GD401" s="95" t="str">
        <f>IF(ISNA(VLOOKUP($B401,'[1]1718  Exp_Rev Access'!$F$7:$GK$318,$GD$2,FALSE)),"",VLOOKUP($B401,'[1]1718  Exp_Rev Access'!$F$7:$GK$318,$GD$2,FALSE))</f>
        <v/>
      </c>
      <c r="GE401" s="95" t="str">
        <f>IF(ISNA(VLOOKUP($B401,'[1]1718  Exp_Rev Access'!$F$7:$GK$318,$GE$2,FALSE)),"",VLOOKUP($B401,'[1]1718  Exp_Rev Access'!$F$7:$GK$318,$GE$2,FALSE))</f>
        <v/>
      </c>
      <c r="GF401" s="95" t="str">
        <f>IF(ISNA(VLOOKUP($B401,'[1]1718  Exp_Rev Access'!$F$7:$GK$318,$GF$2,FALSE)),"",VLOOKUP($B401,'[1]1718  Exp_Rev Access'!$F$7:$GK$318,$GF$2,FALSE))</f>
        <v/>
      </c>
      <c r="GG401" s="95" t="str">
        <f>IF(ISNA(VLOOKUP($B401,'[1]1718  Exp_Rev Access'!$F$7:$GK$318,$GG$2,FALSE)),"",VLOOKUP($B401,'[1]1718  Exp_Rev Access'!$F$7:$GK$318,$GG$2,FALSE))</f>
        <v/>
      </c>
      <c r="GH401" s="95" t="str">
        <f>IF(ISNA(VLOOKUP($B401,'[1]1718  Exp_Rev Access'!$F$7:$GK$318,$GH$2,FALSE)),"",VLOOKUP($B401,'[1]1718  Exp_Rev Access'!$F$7:$GK$318,$GH$2,FALSE))</f>
        <v/>
      </c>
      <c r="GI401" s="95" t="str">
        <f>IF(ISNA(VLOOKUP($B401,'[1]1718  Exp_Rev Access'!$F$7:$GK$318,$GI$2,FALSE)),"",VLOOKUP($B401,'[1]1718  Exp_Rev Access'!$F$7:$GK$318,$GI$2,FALSE))</f>
        <v/>
      </c>
      <c r="GJ401" s="95" t="str">
        <f>IF(ISNA(VLOOKUP($B401,'[1]1718  Exp_Rev Access'!$F$7:$GK$318,$GJ$2,FALSE)),"",VLOOKUP($B401,'[1]1718  Exp_Rev Access'!$F$7:$GK$318,$GJ$2,FALSE))</f>
        <v/>
      </c>
      <c r="GK401" s="95" t="str">
        <f>IF(ISNA(VLOOKUP($B401,'[1]1718  Exp_Rev Access'!$F$7:$GK$318,$GK$2,FALSE)),"",VLOOKUP($B401,'[1]1718  Exp_Rev Access'!$F$7:$GK$318,$GK$2,FALSE))</f>
        <v/>
      </c>
      <c r="GL401" s="95" t="str">
        <f>IF(ISNA(VLOOKUP($B401,'[1]1718  Exp_Rev Access'!$F$7:$GK$318,$GL$2,FALSE)),"",VLOOKUP($B401,'[1]1718  Exp_Rev Access'!$F$7:$GK$318,$GL$2,FALSE))</f>
        <v/>
      </c>
      <c r="GM401" s="95" t="str">
        <f>IF(ISNA(VLOOKUP($B401,'[1]1718  Exp_Rev Access'!$F$7:$GK$318,$GM$2,FALSE)),"",VLOOKUP($B401,'[1]1718  Exp_Rev Access'!$F$7:$GK$318,$GM$2,FALSE))</f>
        <v/>
      </c>
      <c r="GN401" s="95" t="str">
        <f>IF(ISNA(VLOOKUP($B401,'[1]1718  Exp_Rev Access'!$F$7:$GK$318,$GN$2,FALSE)),"",VLOOKUP($B401,'[1]1718  Exp_Rev Access'!$F$7:$GK$318,$GN$2,FALSE))</f>
        <v/>
      </c>
      <c r="GO401" s="95" t="str">
        <f>IF(ISNA(VLOOKUP($B401,'[1]1718  Exp_Rev Access'!$F$7:$GK$318,$GO$2,FALSE)),"",VLOOKUP($B401,'[1]1718  Exp_Rev Access'!$F$7:$GK$318,$GO$2,FALSE))</f>
        <v/>
      </c>
      <c r="GP401" s="95" t="str">
        <f>IF(ISNA(VLOOKUP($B401,'[1]1718  Exp_Rev Access'!$F$7:$GK$318,$GP$2,FALSE)),"",VLOOKUP($B401,'[1]1718  Exp_Rev Access'!$F$7:$GK$318,$GP$2,FALSE))</f>
        <v/>
      </c>
      <c r="GQ401" s="95" t="str">
        <f>IF(ISNA(VLOOKUP($B401,'[1]1718  Exp_Rev Access'!$F$7:$GK$318,$GQ$2,FALSE)),"",VLOOKUP($B401,'[1]1718  Exp_Rev Access'!$F$7:$GK$318,$GQ$2,FALSE))</f>
        <v/>
      </c>
      <c r="GR401" s="95" t="str">
        <f>IF(ISNA(VLOOKUP($B401,'[1]1718  Exp_Rev Access'!$F$7:$GK$318,$GR$2,FALSE)),"",VLOOKUP($B401,'[1]1718  Exp_Rev Access'!$F$7:$GK$318,$GR$2,FALSE))</f>
        <v/>
      </c>
      <c r="GS401" s="95" t="str">
        <f>IF(ISNA(VLOOKUP($B401,'[1]1718  Exp_Rev Access'!$F$7:$GK$318,$GS$2,FALSE)),"",VLOOKUP($B401,'[1]1718  Exp_Rev Access'!$F$7:$GK$318,$GS$2,FALSE))</f>
        <v/>
      </c>
      <c r="GT401" s="95" t="str">
        <f>IF(ISNA(VLOOKUP($B401,'[1]1718  Exp_Rev Access'!$F$7:$GK$318,$GT$2,FALSE)),"",VLOOKUP($B401,'[1]1718  Exp_Rev Access'!$F$7:$GK$318,$GT$2,FALSE))</f>
        <v/>
      </c>
      <c r="GU401" s="56"/>
      <c r="GV401" s="92"/>
      <c r="GW401" s="96"/>
    </row>
    <row r="402" spans="1:222" x14ac:dyDescent="0.3">
      <c r="A402" s="73"/>
      <c r="B402" s="88" t="s">
        <v>774</v>
      </c>
      <c r="C402" s="89" t="s">
        <v>775</v>
      </c>
      <c r="D402" s="75">
        <f>IF(ISNA(VLOOKUP($B402,'[1]1718 enrollment_Rev_Exp by size'!$A$7:H731,3,FALSE)),"",VLOOKUP($B402,'[1]1718 enrollment_Rev_Exp by size'!$A$7:$G$350,3,FALSE))</f>
        <v>63.3</v>
      </c>
      <c r="E402" s="76">
        <f>IF(ISNA(VLOOKUP($B402,'[1]1718 enrollment_Rev_Exp by size'!$A$7:I734,5,FALSE)),"",VLOOKUP($B402,'[1]1718 enrollment_Rev_Exp by size'!$A$7:$G$350,5,FALSE))</f>
        <v>2555101.36</v>
      </c>
      <c r="F402" s="70">
        <f t="shared" ref="F402:F415" si="1033">N402+AM402+AU402+BV402+CE402+FS402+GU402</f>
        <v>2555101.3600000003</v>
      </c>
      <c r="G402" s="70">
        <f t="shared" ref="G402:G415" si="1034">F402-E402</f>
        <v>0</v>
      </c>
      <c r="H402" s="90">
        <f>IF(ISNA(VLOOKUP($B402,'[1]1718  Exp_Rev Access'!$F$7:$GK$318,3,FALSE)),"",VLOOKUP($B402,'[1]1718  Exp_Rev Access'!$F$7:$GK$318,3,FALSE))</f>
        <v>560167</v>
      </c>
      <c r="I402" s="90">
        <f>IF(ISNA(VLOOKUP($B402,'[1]1718  Exp_Rev Access'!$F$7:$GK$318,4,FALSE)),"",VLOOKUP($B402,'[1]1718  Exp_Rev Access'!$F$7:$GK$318,4,FALSE))</f>
        <v>0</v>
      </c>
      <c r="J402" s="90">
        <f>IF(ISNA(VLOOKUP($B402,'[1]1718  Exp_Rev Access'!$F$7:$GK$318,5,FALSE)),"",VLOOKUP($B402,'[1]1718  Exp_Rev Access'!$F$7:$GK$318,5,FALSE))</f>
        <v>0</v>
      </c>
      <c r="K402" s="90">
        <f>IF(ISNA(VLOOKUP($B402,'[1]1718  Exp_Rev Access'!$F$7:$GK$318,6,FALSE)),"-",VLOOKUP($B402,'[1]1718  Exp_Rev Access'!$F$7:$GK$318,6,FALSE))</f>
        <v>0</v>
      </c>
      <c r="L402" s="90">
        <f>IF(ISNA(VLOOKUP($B402,'[1]1718  Exp_Rev Access'!$F$7:$GK$318,7,FALSE)),"",VLOOKUP($B402,'[1]1718  Exp_Rev Access'!$F$7:$GK$318,7,FALSE))</f>
        <v>0</v>
      </c>
      <c r="M402" s="90">
        <f>IF(ISNA(VLOOKUP($B402,'[1]1718  Exp_Rev Access'!$F$7:$GK$318,8,FALSE)),"",VLOOKUP($B402,'[1]1718  Exp_Rev Access'!$F$7:$GK$318,8,FALSE))</f>
        <v>0</v>
      </c>
      <c r="N402" s="56">
        <f t="shared" ref="N402:N415" si="1035">SUM(H402:M402)</f>
        <v>560167</v>
      </c>
      <c r="O402" s="91">
        <f t="shared" ref="O402:O415" si="1036">N402/E402</f>
        <v>0.21923474691430639</v>
      </c>
      <c r="P402" s="56">
        <f t="shared" ref="P402:P415" si="1037">N402/D402</f>
        <v>8849.3996840442342</v>
      </c>
      <c r="Q402" s="90">
        <f>IF(ISNA(VLOOKUP($B402,'[1]1718  Exp_Rev Access'!$F$7:$GK$318,10,FALSE)),"",VLOOKUP($B402,'[1]1718  Exp_Rev Access'!$F$7:$GK$318,10,FALSE))</f>
        <v>1020</v>
      </c>
      <c r="R402" s="90">
        <f>IF(ISNA(VLOOKUP($B402,'[1]1718  Exp_Rev Access'!$F$7:$GK$318,11,FALSE)),"",VLOOKUP($B402,'[1]1718  Exp_Rev Access'!$F$7:$GK$318,11,FALSE))</f>
        <v>0</v>
      </c>
      <c r="S402" s="90">
        <f>IF(ISNA(VLOOKUP($B402,'[1]1718  Exp_Rev Access'!$F$7:$GK$318,12,FALSE)),"",VLOOKUP($B402,'[1]1718  Exp_Rev Access'!$F$7:$GK$318,12,FALSE))</f>
        <v>0</v>
      </c>
      <c r="T402" s="90">
        <f>IF(ISNA(VLOOKUP($B402,'[1]1718  Exp_Rev Access'!$F$7:$GK$318,13,FALSE)),"",VLOOKUP($B402,'[1]1718  Exp_Rev Access'!$F$7:$GK$318,13,FALSE))</f>
        <v>0</v>
      </c>
      <c r="U402" s="90">
        <f>IF(ISNA(VLOOKUP($B402,'[1]1718  Exp_Rev Access'!$F$7:$GK$318,14,FALSE)),"",VLOOKUP($B402,'[1]1718  Exp_Rev Access'!$F$7:$GK$318,14,FALSE))</f>
        <v>5600</v>
      </c>
      <c r="V402" s="90">
        <f>IF(ISNA(VLOOKUP($B402,'[1]1718  Exp_Rev Access'!$F$7:$GK$318,15,FALSE)),"",VLOOKUP($B402,'[1]1718  Exp_Rev Access'!$F$7:$GK$318,15,FALSE))</f>
        <v>0</v>
      </c>
      <c r="W402" s="90">
        <f>IF(ISNA(VLOOKUP($B402,'[1]1718  Exp_Rev Access'!$F$7:$GK$318,16,FALSE)),"",VLOOKUP($B402,'[1]1718  Exp_Rev Access'!$F$7:$GK$318,16,FALSE))</f>
        <v>0</v>
      </c>
      <c r="X402" s="90">
        <f>IF(ISNA(VLOOKUP($B402,'[1]1718  Exp_Rev Access'!$F$7:$GK$318,17,FALSE)),"",VLOOKUP($B402,'[1]1718  Exp_Rev Access'!$F$7:$GK$318,17,FALSE))</f>
        <v>0</v>
      </c>
      <c r="Y402" s="90">
        <f>IF(ISNA(VLOOKUP($B402,'[1]1718  Exp_Rev Access'!$F$7:$GK$318,18,FALSE)),"",VLOOKUP($B402,'[1]1718  Exp_Rev Access'!$F$7:$GK$318,18,FALSE))</f>
        <v>22219.69</v>
      </c>
      <c r="Z402" s="90">
        <f>IF(ISNA(VLOOKUP($B402,'[1]1718  Exp_Rev Access'!$F$7:$GK$318,19,FALSE)),"",VLOOKUP($B402,'[1]1718  Exp_Rev Access'!$F$7:$GK$318,19,FALSE))</f>
        <v>0</v>
      </c>
      <c r="AA402" s="90">
        <f>IF(ISNA(VLOOKUP($B402,'[1]1718  Exp_Rev Access'!$F$7:$GK$318,20,FALSE)),"",VLOOKUP($B402,'[1]1718  Exp_Rev Access'!$F$7:$GK$318,20,FALSE))</f>
        <v>0</v>
      </c>
      <c r="AB402" s="90">
        <f>IF(ISNA(VLOOKUP($B402,'[1]1718  Exp_Rev Access'!$F$7:$GK$318,21,FALSE)),"",VLOOKUP($B402,'[1]1718  Exp_Rev Access'!$F$7:$GK$318,21,FALSE))</f>
        <v>0</v>
      </c>
      <c r="AC402" s="90">
        <f>IF(ISNA(VLOOKUP($B402,'[1]1718  Exp_Rev Access'!$F$7:$GK$318,22,FALSE)),"",VLOOKUP($B402,'[1]1718  Exp_Rev Access'!$F$7:$GK$318,22,FALSE))</f>
        <v>0</v>
      </c>
      <c r="AD402" s="90">
        <f>IF(ISNA(VLOOKUP($B402,'[1]1718  Exp_Rev Access'!$F$7:$GK$318,23,FALSE)),"",VLOOKUP($B402,'[1]1718  Exp_Rev Access'!$F$7:$GK$318,23,FALSE))</f>
        <v>21609.85</v>
      </c>
      <c r="AE402" s="90">
        <f>IF(ISNA(VLOOKUP($B402,'[1]1718  Exp_Rev Access'!$F$7:$GK$318,24,FALSE)),"",VLOOKUP($B402,'[1]1718  Exp_Rev Access'!$F$7:$GK$318,24,FALSE))</f>
        <v>9220.93</v>
      </c>
      <c r="AF402" s="90">
        <f>IF(ISNA(VLOOKUP($B402,'[1]1718  Exp_Rev Access'!$F$7:$GK$318,25,FALSE)),"",VLOOKUP($B402,'[1]1718  Exp_Rev Access'!$F$7:$GK$318,25,FALSE))</f>
        <v>0</v>
      </c>
      <c r="AG402" s="90">
        <f>IF(ISNA(VLOOKUP($B402,'[1]1718  Exp_Rev Access'!$F$7:$GK$318,26,FALSE)),"",VLOOKUP($B402,'[1]1718  Exp_Rev Access'!$F$7:$GK$318,26,FALSE))</f>
        <v>900</v>
      </c>
      <c r="AH402" s="90">
        <f>IF(ISNA(VLOOKUP($B402,'[1]1718  Exp_Rev Access'!$F$7:$GK$318,27,FALSE)),"",VLOOKUP($B402,'[1]1718  Exp_Rev Access'!$F$7:$GK$318,27,FALSE))</f>
        <v>71.5</v>
      </c>
      <c r="AI402" s="90">
        <f>IF(ISNA(VLOOKUP($B402,'[1]1718  Exp_Rev Access'!$F$7:$GK$318,28,FALSE)),"",VLOOKUP($B402,'[1]1718  Exp_Rev Access'!$F$7:$GK$318,28,FALSE))</f>
        <v>3900</v>
      </c>
      <c r="AJ402" s="90">
        <f>IF(ISNA(VLOOKUP($B402,'[1]1718  Exp_Rev Access'!$F$7:$GK$318,29,FALSE)),"",VLOOKUP($B402,'[1]1718  Exp_Rev Access'!$F$7:$GK$318,29,FALSE))</f>
        <v>0</v>
      </c>
      <c r="AK402" s="90">
        <f>IF(ISNA(VLOOKUP($B402,'[1]1718  Exp_Rev Access'!$F$7:$GK$318,30,FALSE)),"",VLOOKUP($B402,'[1]1718  Exp_Rev Access'!$F$7:$GK$318,30,FALSE))</f>
        <v>58356.37</v>
      </c>
      <c r="AL402" s="90">
        <f>IF(ISNA(VLOOKUP($B402,'[1]1718  Exp_Rev Access'!$F$7:$GK$318,31,FALSE)),"",VLOOKUP($B402,'[1]1718  Exp_Rev Access'!$F$7:$GK$318,31,FALSE))</f>
        <v>4334.42</v>
      </c>
      <c r="AM402" s="56">
        <f t="shared" ref="AM402:AM415" si="1038">SUM(Q402:AL402)</f>
        <v>127232.76</v>
      </c>
      <c r="AN402" s="92">
        <f t="shared" ref="AN402:AN415" si="1039">AM402/E402</f>
        <v>4.9795582277800517E-2</v>
      </c>
      <c r="AO402" s="71">
        <f t="shared" ref="AO402:AO415" si="1040">AM402/D402</f>
        <v>2009.9962085308057</v>
      </c>
      <c r="AP402" s="90">
        <f>IF(ISNA(VLOOKUP($B402,'[1]1718  Exp_Rev Access'!$F$7:$GK$318,33,FALSE)),"",VLOOKUP($B402,'[1]1718  Exp_Rev Access'!$F$7:$GK$318,33,FALSE))</f>
        <v>1566369.4</v>
      </c>
      <c r="AQ402" s="90">
        <f>IF(ISNA(VLOOKUP($B402,'[1]1718  Exp_Rev Access'!$F$7:$GK$318,34,FALSE)),"",VLOOKUP($B402,'[1]1718  Exp_Rev Access'!$F$7:$GK$318,34,FALSE))</f>
        <v>14572.04</v>
      </c>
      <c r="AR402" s="90">
        <f>IF(ISNA(VLOOKUP($B402,'[1]1718  Exp_Rev Access'!$F$7:$GK$318,35,FALSE)),"",VLOOKUP($B402,'[1]1718  Exp_Rev Access'!$F$7:$GK$318,35,FALSE))</f>
        <v>0</v>
      </c>
      <c r="AS402" s="90">
        <f>IF(ISNA(VLOOKUP($B402,'[1]1718  Exp_Rev Access'!$F$7:$GK$318,36,FALSE)),"",VLOOKUP($B402,'[1]1718  Exp_Rev Access'!$F$7:$GK$318,36,FALSE))</f>
        <v>0</v>
      </c>
      <c r="AT402" s="90">
        <f>IF(ISNA(VLOOKUP($B402,'[1]1718  Exp_Rev Access'!$F$7:$GK$318,37,FALSE)),"",VLOOKUP($B402,'[1]1718  Exp_Rev Access'!$F$7:$GK$318,37,FALSE))</f>
        <v>0</v>
      </c>
      <c r="AU402" s="56">
        <f t="shared" ref="AU402:AU415" si="1041">SUM(AP402:AT402)</f>
        <v>1580941.44</v>
      </c>
      <c r="AV402" s="93">
        <f t="shared" ref="AV402:AV415" si="1042">AU402/E402</f>
        <v>0.618739226846171</v>
      </c>
      <c r="AW402" s="56">
        <f t="shared" ref="AW402:AW415" si="1043">AU402/D402</f>
        <v>24975.378199052135</v>
      </c>
      <c r="AX402" s="90">
        <f>IF(ISNA(VLOOKUP($B402,'[1]1718  Exp_Rev Access'!$F$7:$GK$318,39,FALSE)),"",VLOOKUP($B402,'[1]1718  Exp_Rev Access'!$F$7:$GK$318,39,FALSE))</f>
        <v>0</v>
      </c>
      <c r="AY402" s="90">
        <f>IF(ISNA(VLOOKUP($B402,'[1]1718  Exp_Rev Access'!$F$7:$GK$318,40,FALSE)),"",VLOOKUP($B402,'[1]1718  Exp_Rev Access'!$F$7:$GK$318,40,FALSE))</f>
        <v>48252.32</v>
      </c>
      <c r="AZ402" s="90">
        <f>IF(ISNA(VLOOKUP($B402,'[1]1718  Exp_Rev Access'!$F$7:$GK$318,41,FALSE)),"",VLOOKUP($B402,'[1]1718  Exp_Rev Access'!$F$7:$GK$318,41,FALSE))</f>
        <v>0</v>
      </c>
      <c r="BA402" s="90">
        <f>IF(ISNA(VLOOKUP($B402,'[1]1718  Exp_Rev Access'!$F$7:$GK$318,42,FALSE)),"",VLOOKUP($B402,'[1]1718  Exp_Rev Access'!$F$7:$GK$318,42,FALSE))</f>
        <v>0</v>
      </c>
      <c r="BB402" s="90">
        <f>IF(ISNA(VLOOKUP($B402,'[1]1718  Exp_Rev Access'!$F$7:$GK$318,43,FALSE)),"",VLOOKUP($B402,'[1]1718  Exp_Rev Access'!$F$7:$GK$318,43,FALSE))</f>
        <v>0</v>
      </c>
      <c r="BC402" s="90">
        <f>IF(ISNA(VLOOKUP($B402,'[1]1718  Exp_Rev Access'!$F$7:$GK$318,44,FALSE)),"",VLOOKUP($B402,'[1]1718  Exp_Rev Access'!$F$7:$GK$318,44,FALSE))</f>
        <v>6594.85</v>
      </c>
      <c r="BD402" s="90">
        <f>IF(ISNA(VLOOKUP($B402,'[1]1718  Exp_Rev Access'!$F$7:$GK$318,45,FALSE)),"",VLOOKUP($B402,'[1]1718  Exp_Rev Access'!$F$7:$GK$318,45,FALSE))</f>
        <v>0</v>
      </c>
      <c r="BE402" s="90">
        <f>IF(ISNA(VLOOKUP($B402,'[1]1718  Exp_Rev Access'!$F$7:$GK$318,46,FALSE)),"",VLOOKUP($B402,'[1]1718  Exp_Rev Access'!$F$7:$GK$318,46,FALSE))</f>
        <v>6506.14</v>
      </c>
      <c r="BF402" s="90">
        <f>IF(ISNA(VLOOKUP($B402,'[1]1718  Exp_Rev Access'!$F$7:$GK$318,47,FALSE)),"",VLOOKUP($B402,'[1]1718  Exp_Rev Access'!$F$7:$GK$318,47,FALSE))</f>
        <v>0</v>
      </c>
      <c r="BG402" s="90">
        <f>IF(ISNA(VLOOKUP($B402,'[1]1718  Exp_Rev Access'!$F$7:$GK$318,48,FALSE)),"",VLOOKUP($B402,'[1]1718  Exp_Rev Access'!$F$7:$GK$318,48,FALSE))</f>
        <v>0</v>
      </c>
      <c r="BH402" s="90">
        <f>IF(ISNA(VLOOKUP($B402,'[1]1718  Exp_Rev Access'!$F$7:$GK$318,49,FALSE)),"",VLOOKUP($B402,'[1]1718  Exp_Rev Access'!$F$7:$GK$318,49,FALSE))</f>
        <v>1052.72</v>
      </c>
      <c r="BI402" s="90">
        <f>IF(ISNA(VLOOKUP($B402,'[1]1718  Exp_Rev Access'!$F$7:$GK$318,50,FALSE)),"",VLOOKUP($B402,'[1]1718  Exp_Rev Access'!$F$7:$GK$318,50,FALSE))</f>
        <v>0</v>
      </c>
      <c r="BJ402" s="90">
        <f>IF(ISNA(VLOOKUP($B402,'[1]1718  Exp_Rev Access'!$F$7:$GK$318,51,FALSE)),"",VLOOKUP($B402,'[1]1718  Exp_Rev Access'!$F$7:$GK$318,51,FALSE))</f>
        <v>0</v>
      </c>
      <c r="BK402" s="90">
        <f>IF(ISNA(VLOOKUP($B402,'[1]1718  Exp_Rev Access'!$F$7:$GK$318,52,FALSE)),"",VLOOKUP($B402,'[1]1718  Exp_Rev Access'!$F$7:$GK$318,52,FALSE))</f>
        <v>174807.63</v>
      </c>
      <c r="BL402" s="90">
        <f>IF(ISNA(VLOOKUP($B402,'[1]1718  Exp_Rev Access'!$F$7:$GK$318,53,FALSE)),"",VLOOKUP($B402,'[1]1718  Exp_Rev Access'!$F$7:$GK$318,53,FALSE))</f>
        <v>0</v>
      </c>
      <c r="BM402" s="90">
        <f>IF(ISNA(VLOOKUP($B402,'[1]1718  Exp_Rev Access'!$F$7:$GK$318,54,FALSE)),"",VLOOKUP($B402,'[1]1718  Exp_Rev Access'!$F$7:$GK$318,54,FALSE))</f>
        <v>0</v>
      </c>
      <c r="BN402" s="90">
        <f>IF(ISNA(VLOOKUP($B402,'[1]1718  Exp_Rev Access'!$F$7:$GK$318,55,FALSE)),"",VLOOKUP($B402,'[1]1718  Exp_Rev Access'!$F$7:$GK$318,55,FALSE))</f>
        <v>0</v>
      </c>
      <c r="BO402" s="90">
        <f>IF(ISNA(VLOOKUP($B402,'[1]1718  Exp_Rev Access'!$F$7:$GK$318,56,FALSE)),"",VLOOKUP($B402,'[1]1718  Exp_Rev Access'!$F$7:$GK$318,56,FALSE))</f>
        <v>0</v>
      </c>
      <c r="BP402" s="90">
        <f>IF(ISNA(VLOOKUP($B402,'[1]1718  Exp_Rev Access'!$F$7:$GK$318,57,FALSE)),"",VLOOKUP($B402,'[1]1718  Exp_Rev Access'!$F$7:$GK$318,57,FALSE))</f>
        <v>0</v>
      </c>
      <c r="BQ402" s="90">
        <f>IF(ISNA(VLOOKUP($B402,'[1]1718  Exp_Rev Access'!$F$7:$GK$318,58,FALSE)),"",VLOOKUP($B402,'[1]1718  Exp_Rev Access'!$F$7:$GK$318,58,FALSE))</f>
        <v>0</v>
      </c>
      <c r="BR402" s="90">
        <f>IF(ISNA(VLOOKUP($B402,'[1]1718  Exp_Rev Access'!$F$7:$GK$318,59,FALSE)),"",VLOOKUP($B402,'[1]1718  Exp_Rev Access'!$F$7:$GK$318,59,FALSE))</f>
        <v>0</v>
      </c>
      <c r="BS402" s="90">
        <f>IF(ISNA(VLOOKUP($B402,'[1]1718  Exp_Rev Access'!$F$7:$GK$318,60,FALSE)),"",VLOOKUP($B402,'[1]1718  Exp_Rev Access'!$F$7:$GK$318,60,FALSE))</f>
        <v>0</v>
      </c>
      <c r="BT402" s="90">
        <f>IF(ISNA(VLOOKUP($B402,'[1]1718  Exp_Rev Access'!$F$7:$GK$318,61,FALSE)),"",VLOOKUP($B402,'[1]1718  Exp_Rev Access'!$F$7:$GK$318,61,FALSE))</f>
        <v>0</v>
      </c>
      <c r="BU402" s="90">
        <f>IF(ISNA(VLOOKUP($B402,'[1]1718  Exp_Rev Access'!$F$7:$GK$318,62,FALSE)),"",VLOOKUP($B402,'[1]1718  Exp_Rev Access'!$F$7:$GK$318,62,FALSE))</f>
        <v>0</v>
      </c>
      <c r="BV402" s="56">
        <f t="shared" si="1022"/>
        <v>237213.66</v>
      </c>
      <c r="BW402" s="92">
        <f t="shared" ref="BW402:BW415" si="1044">BV402/E402</f>
        <v>9.2839236718186405E-2</v>
      </c>
      <c r="BX402" s="71">
        <f t="shared" ref="BX402:BX415" si="1045">BV402/D402</f>
        <v>3747.4511848341235</v>
      </c>
      <c r="BY402" s="90">
        <f>IF(ISNA(VLOOKUP($B402,'[1]1718  Exp_Rev Access'!$F$7:$GK$318,64,FALSE)),"",VLOOKUP($B402,'[1]1718  Exp_Rev Access'!$F$7:$GK$318,64,FALSE))</f>
        <v>0</v>
      </c>
      <c r="BZ402" s="90">
        <f>IF(ISNA(VLOOKUP($B402,'[1]1718  Exp_Rev Access'!$F$7:$GK$318,65,FALSE)),"",VLOOKUP($B402,'[1]1718  Exp_Rev Access'!$F$7:$GK$318,65,FALSE))</f>
        <v>0</v>
      </c>
      <c r="CA402" s="90">
        <f>IF(ISNA(VLOOKUP($B402,'[1]1718  Exp_Rev Access'!$F$7:$GK$318,66,FALSE)),"",VLOOKUP($B402,'[1]1718  Exp_Rev Access'!$F$7:$GK$318,66,FALSE))</f>
        <v>0</v>
      </c>
      <c r="CB402" s="90">
        <f>IF(ISNA(VLOOKUP($B402,'[1]1718  Exp_Rev Access'!$F$7:$GK$318,67,FALSE)),"",VLOOKUP($B402,'[1]1718  Exp_Rev Access'!$F$7:$GK$318,67,FALSE))</f>
        <v>0</v>
      </c>
      <c r="CC402" s="90">
        <f>IF(ISNA(VLOOKUP($B402,'[1]1718  Exp_Rev Access'!$F$7:$GK$318,68,FALSE)),"",VLOOKUP($B402,'[1]1718  Exp_Rev Access'!$F$7:$GK$318,68,FALSE))</f>
        <v>0</v>
      </c>
      <c r="CD402" s="90">
        <f>IF(ISNA(VLOOKUP($B402,'[1]1718  Exp_Rev Access'!$F$7:$GK$318,69,FALSE)),"",VLOOKUP($B402,'[1]1718  Exp_Rev Access'!$F$7:$GK$318,69,FALSE))</f>
        <v>0</v>
      </c>
      <c r="CE402" s="56">
        <f t="shared" si="1021"/>
        <v>0</v>
      </c>
      <c r="CF402" s="92">
        <f t="shared" ref="CF402:CF433" si="1046">CE402/E402</f>
        <v>0</v>
      </c>
      <c r="CG402" s="78">
        <f t="shared" ref="CG402:CG433" si="1047">CE402/D402</f>
        <v>0</v>
      </c>
      <c r="CH402" s="90">
        <f>IF(ISNA(VLOOKUP($B402,'[1]1718  Exp_Rev Access'!$F$7:$GK$318,$CH$2,FALSE)),"",VLOOKUP($B402,'[1]1718  Exp_Rev Access'!$F$7:$GK$318,$CH$2,FALSE))</f>
        <v>0</v>
      </c>
      <c r="CI402" s="90">
        <f>IF(ISNA(VLOOKUP($B402,'[1]1718  Exp_Rev Access'!$F$7:$GK$318,$CI$2,FALSE)),"",VLOOKUP($B402,'[1]1718  Exp_Rev Access'!$F$7:$GK$318,$CI$2,FALSE))</f>
        <v>0</v>
      </c>
      <c r="CJ402" s="90">
        <f>IF(ISNA(VLOOKUP($B402,'[1]1718  Exp_Rev Access'!$F$7:$GK$318,$CJ$2,FALSE)),"",VLOOKUP($B402,'[1]1718  Exp_Rev Access'!$F$7:$GK$318,$CJ$2,FALSE))</f>
        <v>0</v>
      </c>
      <c r="CK402" s="90">
        <f>IF(ISNA(VLOOKUP($B402,'[1]1718  Exp_Rev Access'!$F$7:$GK$318,$CK$2,FALSE)),"",VLOOKUP($B402,'[1]1718  Exp_Rev Access'!$F$7:$GK$318,$CK$2,FALSE))</f>
        <v>0</v>
      </c>
      <c r="CL402" s="90">
        <f>IF(ISNA(VLOOKUP($B402,'[1]1718  Exp_Rev Access'!$F$7:$GK$318,$CL$2,FALSE)),"",VLOOKUP($B402,'[1]1718  Exp_Rev Access'!$F$7:$GK$318,$CL$2,FALSE))</f>
        <v>0</v>
      </c>
      <c r="CM402" s="90">
        <f>IF(ISNA(VLOOKUP($B402,'[1]1718  Exp_Rev Access'!$F$7:$GK$318,$CM$2,FALSE)),"",VLOOKUP($B402,'[1]1718  Exp_Rev Access'!$F$7:$GK$318,$CM$2,FALSE))</f>
        <v>0</v>
      </c>
      <c r="CN402" s="90">
        <f>IF(ISNA(VLOOKUP($B402,'[1]1718  Exp_Rev Access'!$F$7:$GK$318,$CN$2,FALSE)),"",VLOOKUP($B402,'[1]1718  Exp_Rev Access'!$F$7:$GK$318,$CN$2,FALSE))</f>
        <v>0</v>
      </c>
      <c r="CO402" s="90">
        <f>IF(ISNA(VLOOKUP($B402,'[1]1718  Exp_Rev Access'!$F$7:$GK$318,$CO$2,FALSE)),"",VLOOKUP($B402,'[1]1718  Exp_Rev Access'!$F$7:$GK$318,$CO$2,FALSE))</f>
        <v>0</v>
      </c>
      <c r="CP402" s="90">
        <f>IF(ISNA(VLOOKUP($B402,'[1]1718  Exp_Rev Access'!$F$7:$GK$318,$CP$2,FALSE)),"",VLOOKUP($B402,'[1]1718  Exp_Rev Access'!$F$7:$GK$318,$CP$2,FALSE))</f>
        <v>0</v>
      </c>
      <c r="CQ402" s="90">
        <f>IF(ISNA(VLOOKUP($B402,'[1]1718  Exp_Rev Access'!$F$7:$GK$318,$CQ$2,FALSE)),"",VLOOKUP($B402,'[1]1718  Exp_Rev Access'!$F$7:$GK$318,$CQ$2,FALSE))</f>
        <v>19211.66</v>
      </c>
      <c r="CR402" s="90">
        <f>IF(ISNA(VLOOKUP($B402,'[1]1718  Exp_Rev Access'!$F$7:$GK$318,$CR$2,FALSE)),"",VLOOKUP($B402,'[1]1718  Exp_Rev Access'!$F$7:$GK$318,$CR$2,FALSE))</f>
        <v>0</v>
      </c>
      <c r="CS402" s="90">
        <f>IF(ISNA(VLOOKUP($B402,'[1]1718  Exp_Rev Access'!$F$7:$GK$318,$CS$2,FALSE)),"",VLOOKUP($B402,'[1]1718  Exp_Rev Access'!$F$7:$GK$318,$CS$2,FALSE))</f>
        <v>0</v>
      </c>
      <c r="CT402" s="90">
        <f>IF(ISNA(VLOOKUP($B402,'[1]1718  Exp_Rev Access'!$F$7:$GK$318,$CT$2,FALSE)),"",VLOOKUP($B402,'[1]1718  Exp_Rev Access'!$F$7:$GK$318,$CT$2,FALSE))</f>
        <v>0</v>
      </c>
      <c r="CU402" s="90">
        <f>IF(ISNA(VLOOKUP($B402,'[1]1718  Exp_Rev Access'!$F$7:$GK$318,$CU$2,FALSE)),"",VLOOKUP($B402,'[1]1718  Exp_Rev Access'!$F$7:$GK$318,$CU$2,FALSE))</f>
        <v>16285.36</v>
      </c>
      <c r="CV402" s="90">
        <f>IF(ISNA(VLOOKUP($B402,'[1]1718  Exp_Rev Access'!$F$7:$GK$318,$CV$2,FALSE)),"",VLOOKUP($B402,'[1]1718  Exp_Rev Access'!$F$7:$GK$318,$CV$2,FALSE))</f>
        <v>6381.01</v>
      </c>
      <c r="CW402" s="90">
        <f>IF(ISNA(VLOOKUP($B402,'[1]1718  Exp_Rev Access'!$F$7:$GK$318,$CW$2,FALSE)),"",VLOOKUP($B402,'[1]1718  Exp_Rev Access'!$F$7:$GK$318,$CW$2,FALSE))</f>
        <v>0</v>
      </c>
      <c r="CX402" s="90">
        <f>IF(ISNA(VLOOKUP($B402,'[1]1718  Exp_Rev Access'!$F$7:$GK$318,$CX$2,FALSE)),"",VLOOKUP($B402,'[1]1718  Exp_Rev Access'!$F$7:$GK$318,$CX$2,FALSE))</f>
        <v>0</v>
      </c>
      <c r="CY402" s="90">
        <f>IF(ISNA(VLOOKUP($B402,'[1]1718  Exp_Rev Access'!$F$7:$GK$318,$CY$2,FALSE)),"",VLOOKUP($B402,'[1]1718  Exp_Rev Access'!$F$7:$GK$318,$CY$2,FALSE))</f>
        <v>0</v>
      </c>
      <c r="CZ402" s="90">
        <f>IF(ISNA(VLOOKUP($B402,'[1]1718  Exp_Rev Access'!$F$7:$GK$318,$CZ$2,FALSE)),"",VLOOKUP($B402,'[1]1718  Exp_Rev Access'!$F$7:$GK$318,$CZ$2,FALSE))</f>
        <v>0</v>
      </c>
      <c r="DA402" s="90">
        <f>IF(ISNA(VLOOKUP($B402,'[1]1718  Exp_Rev Access'!$F$7:$GK$318,$DA$2,FALSE)),"",VLOOKUP($B402,'[1]1718  Exp_Rev Access'!$F$7:$GK$318,$DA$2,FALSE))</f>
        <v>0</v>
      </c>
      <c r="DB402" s="90">
        <f>IF(ISNA(VLOOKUP($B402,'[1]1718  Exp_Rev Access'!$F$7:$GK$318,$DB$2,FALSE)),"",VLOOKUP($B402,'[1]1718  Exp_Rev Access'!$F$7:$GK$318,$DB$2,FALSE))</f>
        <v>0</v>
      </c>
      <c r="DC402" s="90">
        <f>IF(ISNA(VLOOKUP($B402,'[1]1718  Exp_Rev Access'!$F$7:$GK$318,$DC$2,FALSE)),"",VLOOKUP($B402,'[1]1718  Exp_Rev Access'!$F$7:$GK$318,$DC$2,FALSE))</f>
        <v>0</v>
      </c>
      <c r="DD402" s="90">
        <f>IF(ISNA(VLOOKUP($B402,'[1]1718  Exp_Rev Access'!$F$7:$GK$318,$DD$2,FALSE)),"",VLOOKUP($B402,'[1]1718  Exp_Rev Access'!$F$7:$GK$318,$DD$2,FALSE))</f>
        <v>0</v>
      </c>
      <c r="DE402" s="90">
        <f>IF(ISNA(VLOOKUP($B402,'[1]1718  Exp_Rev Access'!$F$7:$GK$318,$DE$2,FALSE)),"",VLOOKUP($B402,'[1]1718  Exp_Rev Access'!$F$7:$GK$318,$DE$2,FALSE))</f>
        <v>0</v>
      </c>
      <c r="DF402" s="90">
        <f>IF(ISNA(VLOOKUP($B402,'[1]1718  Exp_Rev Access'!$F$7:$GK$318,$DF$2,FALSE)),"",VLOOKUP($B402,'[1]1718  Exp_Rev Access'!$F$7:$GK$318,$DF$2,FALSE))</f>
        <v>0</v>
      </c>
      <c r="DG402" s="90">
        <f>IF(ISNA(VLOOKUP($B402,'[1]1718  Exp_Rev Access'!$F$7:$GK$318,$DG$2,FALSE)),"",VLOOKUP($B402,'[1]1718  Exp_Rev Access'!$F$7:$GK$318,$DG$2,FALSE))</f>
        <v>0</v>
      </c>
      <c r="DH402" s="90">
        <f>IF(ISNA(VLOOKUP($B402,'[1]1718  Exp_Rev Access'!$F$7:$GK$318,$DH$2,FALSE)),"",VLOOKUP($B402,'[1]1718  Exp_Rev Access'!$F$7:$GK$318,$DH$2,FALSE))</f>
        <v>0</v>
      </c>
      <c r="DI402" s="90">
        <f>IF(ISNA(VLOOKUP($B402,'[1]1718  Exp_Rev Access'!$F$7:$GK$318,$DI$2,FALSE)),"",VLOOKUP($B402,'[1]1718  Exp_Rev Access'!$F$7:$GK$318,$DI$2,FALSE))</f>
        <v>0</v>
      </c>
      <c r="DJ402" s="90">
        <f>IF(ISNA(VLOOKUP($B402,'[1]1718  Exp_Rev Access'!$F$7:$GK$318,$DJ$2,FALSE)),"",VLOOKUP($B402,'[1]1718  Exp_Rev Access'!$F$7:$GK$318,$DJ$2,FALSE))</f>
        <v>0</v>
      </c>
      <c r="DK402" s="90">
        <f>IF(ISNA(VLOOKUP($B402,'[1]1718  Exp_Rev Access'!$F$7:$GK$318,$DK$2,FALSE)),"",VLOOKUP($B402,'[1]1718  Exp_Rev Access'!$F$7:$GK$318,$DK$2,FALSE))</f>
        <v>7668.47</v>
      </c>
      <c r="DL402" s="90">
        <f>IF(ISNA(VLOOKUP($B402,'[1]1718  Exp_Rev Access'!$F$7:$GK$318,$DL$2,FALSE)),"",VLOOKUP($B402,'[1]1718  Exp_Rev Access'!$F$7:$GK$318,$DL$2,FALSE))</f>
        <v>0</v>
      </c>
      <c r="DM402" s="90">
        <f>IF(ISNA(VLOOKUP($B402,'[1]1718  Exp_Rev Access'!$F$7:$GK$318,$DM$2,FALSE)),"",VLOOKUP($B402,'[1]1718  Exp_Rev Access'!$F$7:$GK$318,$DM$2,FALSE))</f>
        <v>0</v>
      </c>
      <c r="DN402" s="90">
        <f>IF(ISNA(VLOOKUP($B402,'[1]1718  Exp_Rev Access'!$F$7:$GK$318,$DN$2,FALSE)),"",VLOOKUP($B402,'[1]1718  Exp_Rev Access'!$F$7:$GK$318,$DN$2,FALSE))</f>
        <v>0</v>
      </c>
      <c r="DO402" s="90">
        <f>IF(ISNA(VLOOKUP($B402,'[1]1718  Exp_Rev Access'!$F$7:$GK$318,$DO$2,FALSE)),"",VLOOKUP($B402,'[1]1718  Exp_Rev Access'!$F$7:$GK$318,$DO$2,FALSE))</f>
        <v>0</v>
      </c>
      <c r="DP402" s="90">
        <f>IF(ISNA(VLOOKUP($B402,'[1]1718  Exp_Rev Access'!$F$7:$GK$318,$DP$2,FALSE)),"",VLOOKUP($B402,'[1]1718  Exp_Rev Access'!$F$7:$GK$318,$DP$2,FALSE))</f>
        <v>0</v>
      </c>
      <c r="DQ402" s="90">
        <f>IF(ISNA(VLOOKUP($B402,'[1]1718  Exp_Rev Access'!$F$7:$GK$318,$DQ$2,FALSE)),"",VLOOKUP($B402,'[1]1718  Exp_Rev Access'!$F$7:$GK$318,$DQ$2,FALSE))</f>
        <v>0</v>
      </c>
      <c r="DR402" s="90">
        <f>IF(ISNA(VLOOKUP($B402,'[1]1718  Exp_Rev Access'!$F$7:$GK$318,$DR$2,FALSE)),"",VLOOKUP($B402,'[1]1718  Exp_Rev Access'!$F$7:$GK$318,$DR$2,FALSE))</f>
        <v>0</v>
      </c>
      <c r="DS402" s="90">
        <f>IF(ISNA(VLOOKUP($B402,'[1]1718  Exp_Rev Access'!$F$7:$GK$318,$DS$2,FALSE)),"",VLOOKUP($B402,'[1]1718  Exp_Rev Access'!$F$7:$GK$318,$DS$2,FALSE))</f>
        <v>0</v>
      </c>
      <c r="DT402" s="90">
        <f>IF(ISNA(VLOOKUP($B402,'[1]1718  Exp_Rev Access'!$F$7:$GK$318,$DT$2,FALSE)),"",VLOOKUP($B402,'[1]1718  Exp_Rev Access'!$F$7:$GK$318,$DT$2,FALSE))</f>
        <v>0</v>
      </c>
      <c r="DU402" s="90">
        <f>IF(ISNA(VLOOKUP($B402,'[1]1718  Exp_Rev Access'!$F$7:$GK$318,$DU$2,FALSE)),"",VLOOKUP($B402,'[1]1718  Exp_Rev Access'!$F$7:$GK$318,$DU$2,FALSE))</f>
        <v>0</v>
      </c>
      <c r="DV402" s="90">
        <f>IF(ISNA(VLOOKUP($B402,'[1]1718  Exp_Rev Access'!$F$7:$GK$318,$DV$2,FALSE)),"",VLOOKUP($B402,'[1]1718  Exp_Rev Access'!$F$7:$GK$318,$DV$2,FALSE))</f>
        <v>0</v>
      </c>
      <c r="DW402" s="90">
        <f>IF(ISNA(VLOOKUP($B402,'[1]1718  Exp_Rev Access'!$F$7:$GK$318,$DW$2,FALSE)),"",VLOOKUP($B402,'[1]1718  Exp_Rev Access'!$F$7:$GK$318,$DW$2,FALSE))</f>
        <v>0</v>
      </c>
      <c r="DX402" s="90">
        <f>IF(ISNA(VLOOKUP($B402,'[1]1718  Exp_Rev Access'!$F$7:$GK$318,$DX$2,FALSE)),"",VLOOKUP($B402,'[1]1718  Exp_Rev Access'!$F$7:$GK$318,$DX$2,FALSE))</f>
        <v>0</v>
      </c>
      <c r="DY402" s="90">
        <f>IF(ISNA(VLOOKUP($B402,'[1]1718  Exp_Rev Access'!$F$7:$GK$318,$DY$2,FALSE)),"",VLOOKUP($B402,'[1]1718  Exp_Rev Access'!$F$7:$GK$318,$DY$2,FALSE))</f>
        <v>0</v>
      </c>
      <c r="DZ402" s="90">
        <f>IF(ISNA(VLOOKUP($B402,'[1]1718  Exp_Rev Access'!$F$7:$GK$318,$DZ$2,FALSE)),"",VLOOKUP($B402,'[1]1718  Exp_Rev Access'!$F$7:$GK$318,$DZ$2,FALSE))</f>
        <v>0</v>
      </c>
      <c r="EA402" s="90">
        <f>IF(ISNA(VLOOKUP($B402,'[1]1718  Exp_Rev Access'!$F$7:$GK$318,$EA$2,FALSE)),"",VLOOKUP($B402,'[1]1718  Exp_Rev Access'!$F$7:$GK$318,$EA$2,FALSE))</f>
        <v>0</v>
      </c>
      <c r="EB402" s="90">
        <f>IF(ISNA(VLOOKUP($B402,'[1]1718  Exp_Rev Access'!$F$7:$GK$318,$EB$2,FALSE)),"",VLOOKUP($B402,'[1]1718  Exp_Rev Access'!$F$7:$GK$318,$EB$2,FALSE))</f>
        <v>0</v>
      </c>
      <c r="EC402" s="90">
        <f>IF(ISNA(VLOOKUP($B402,'[1]1718  Exp_Rev Access'!$F$7:$GK$318,$EC$2,FALSE)),"",VLOOKUP($B402,'[1]1718  Exp_Rev Access'!$F$7:$GK$318,$EC$2,FALSE))</f>
        <v>0</v>
      </c>
      <c r="ED402" s="90">
        <f>IF(ISNA(VLOOKUP($B402,'[1]1718  Exp_Rev Access'!$F$7:$GK$318,$ED$2,FALSE)),"",VLOOKUP($B402,'[1]1718  Exp_Rev Access'!$F$7:$GK$318,$ED$2,FALSE))</f>
        <v>0</v>
      </c>
      <c r="EE402" s="90">
        <f>IF(ISNA(VLOOKUP($B402,'[1]1718  Exp_Rev Access'!$F$7:$GK$318,$EE$2,FALSE)),"",VLOOKUP($B402,'[1]1718  Exp_Rev Access'!$F$7:$GK$318,$EE$2,FALSE))</f>
        <v>0</v>
      </c>
      <c r="EF402" s="90">
        <f>IF(ISNA(VLOOKUP($B402,'[1]1718  Exp_Rev Access'!$F$7:$GK$318,$EF$2,FALSE)),"",VLOOKUP($B402,'[1]1718  Exp_Rev Access'!$F$7:$GK$318,$EF$2,FALSE))</f>
        <v>0</v>
      </c>
      <c r="EG402" s="90">
        <f>IF(ISNA(VLOOKUP($B402,'[1]1718  Exp_Rev Access'!$F$7:$GK$318,$EG$2,FALSE)),"",VLOOKUP($B402,'[1]1718  Exp_Rev Access'!$F$7:$GK$318,$EG$2,FALSE))</f>
        <v>0</v>
      </c>
      <c r="EH402" s="90">
        <f>IF(ISNA(VLOOKUP($B402,'[1]1718  Exp_Rev Access'!$F$7:$GK$318,$EH$2,FALSE)),"",VLOOKUP($B402,'[1]1718  Exp_Rev Access'!$F$7:$GK$318,$EH$2,FALSE))</f>
        <v>0</v>
      </c>
      <c r="EI402" s="90">
        <f>IF(ISNA(VLOOKUP($B402,'[1]1718  Exp_Rev Access'!$F$7:$GK$318,$EI$2,FALSE)),"",VLOOKUP($B402,'[1]1718  Exp_Rev Access'!$F$7:$GK$318,$EI$2,FALSE))</f>
        <v>0</v>
      </c>
      <c r="EJ402" s="90">
        <f>IF(ISNA(VLOOKUP($B402,'[1]1718  Exp_Rev Access'!$F$7:$GK$318,$EJ$2,FALSE)),"",VLOOKUP($B402,'[1]1718  Exp_Rev Access'!$F$7:$GK$318,$EJ$2,FALSE))</f>
        <v>0</v>
      </c>
      <c r="EK402" s="90">
        <f>IF(ISNA(VLOOKUP($B402,'[1]1718  Exp_Rev Access'!$F$7:$GK$318,$EK$2,FALSE)),"",VLOOKUP($B402,'[1]1718  Exp_Rev Access'!$F$7:$GK$318,$EK$2,FALSE))</f>
        <v>0</v>
      </c>
      <c r="EL402" s="90">
        <f>IF(ISNA(VLOOKUP($B402,'[1]1718  Exp_Rev Access'!$F$7:$GK$318,$EL$2,FALSE)),"",VLOOKUP($B402,'[1]1718  Exp_Rev Access'!$F$7:$GK$318,$EL$2,FALSE))</f>
        <v>0</v>
      </c>
      <c r="EM402" s="90">
        <f>IF(ISNA(VLOOKUP($B402,'[1]1718  Exp_Rev Access'!$F$7:$GK$318,$EM$2,FALSE)),"",VLOOKUP($B402,'[1]1718  Exp_Rev Access'!$F$7:$GK$318,$EM$2,FALSE))</f>
        <v>0</v>
      </c>
      <c r="EN402" s="90">
        <f>IF(ISNA(VLOOKUP($B402,'[1]1718  Exp_Rev Access'!$F$7:$GK$318,$EN$2,FALSE)),"",VLOOKUP($B402,'[1]1718  Exp_Rev Access'!$F$7:$GK$318,$EN$2,FALSE))</f>
        <v>0</v>
      </c>
      <c r="EO402" s="90">
        <f>IF(ISNA(VLOOKUP($B402,'[1]1718  Exp_Rev Access'!$F$7:$GK$318,$EO$2,FALSE)),"",VLOOKUP($B402,'[1]1718  Exp_Rev Access'!$F$7:$GK$318,$EO$2,FALSE))</f>
        <v>0</v>
      </c>
      <c r="EP402" s="90">
        <f>IF(ISNA(VLOOKUP($B402,'[1]1718  Exp_Rev Access'!$F$7:$GK$318,$EP$2,FALSE)),"",VLOOKUP($B402,'[1]1718  Exp_Rev Access'!$F$7:$GK$318,$EP$2,FALSE))</f>
        <v>0</v>
      </c>
      <c r="EQ402" s="90">
        <f>IF(ISNA(VLOOKUP($B402,'[1]1718  Exp_Rev Access'!$F$7:$GK$318,$EQ$2,FALSE)),"",VLOOKUP($B402,'[1]1718  Exp_Rev Access'!$F$7:$GK$318,$EQ$2,FALSE))</f>
        <v>0</v>
      </c>
      <c r="ER402" s="90">
        <f>IF(ISNA(VLOOKUP($B402,'[1]1718  Exp_Rev Access'!$F$7:$GK$318,$ER$2,FALSE)),"",VLOOKUP($B402,'[1]1718  Exp_Rev Access'!$F$7:$GK$318,$ER$2,FALSE))</f>
        <v>0</v>
      </c>
      <c r="ES402" s="90">
        <f>IF(ISNA(VLOOKUP($B402,'[1]1718  Exp_Rev Access'!$F$7:$GK$318,$ES$2,FALSE)),"",VLOOKUP($B402,'[1]1718  Exp_Rev Access'!$F$7:$GK$318,$ES$2,FALSE))</f>
        <v>0</v>
      </c>
      <c r="ET402" s="90">
        <f>IF(ISNA(VLOOKUP($B402,'[1]1718  Exp_Rev Access'!$F$7:$GK$318,$ET$2,FALSE)),"",VLOOKUP($B402,'[1]1718  Exp_Rev Access'!$F$7:$GK$318,$ET$2,FALSE))</f>
        <v>0</v>
      </c>
      <c r="EU402" s="90">
        <f>IF(ISNA(VLOOKUP($B402,'[1]1718  Exp_Rev Access'!$F$7:$GK$318,$EU$2,FALSE)),"",VLOOKUP($B402,'[1]1718  Exp_Rev Access'!$F$7:$GK$318,$EU$2,FALSE))</f>
        <v>0</v>
      </c>
      <c r="EV402" s="90">
        <f>IF(ISNA(VLOOKUP($B402,'[1]1718  Exp_Rev Access'!$F$7:$GK$318,$EV$2,FALSE)),"",VLOOKUP($B402,'[1]1718  Exp_Rev Access'!$F$7:$GK$318,$EV$2,FALSE))</f>
        <v>0</v>
      </c>
      <c r="EW402" s="90">
        <f>IF(ISNA(VLOOKUP($B402,'[1]1718  Exp_Rev Access'!$F$7:$GK$318,$EW$2,FALSE)),"",VLOOKUP($B402,'[1]1718  Exp_Rev Access'!$F$7:$GK$318,$EW$2,FALSE))</f>
        <v>0</v>
      </c>
      <c r="EX402" s="90">
        <f>IF(ISNA(VLOOKUP($B402,'[1]1718  Exp_Rev Access'!$F$7:$GK$318,$EX$2,FALSE)),"",VLOOKUP($B402,'[1]1718  Exp_Rev Access'!$F$7:$GK$318,$EX$2,FALSE))</f>
        <v>0</v>
      </c>
      <c r="EY402" s="90">
        <f>IF(ISNA(VLOOKUP($B402,'[1]1718  Exp_Rev Access'!$F$7:$GK$318,$EY$2,FALSE)),"",VLOOKUP($B402,'[1]1718  Exp_Rev Access'!$F$7:$GK$318,$EY$2,FALSE))</f>
        <v>0</v>
      </c>
      <c r="EZ402" s="90">
        <f>IF(ISNA(VLOOKUP($B402,'[1]1718  Exp_Rev Access'!$F$7:$GK$318,$EZ$2,FALSE)),"",VLOOKUP($B402,'[1]1718  Exp_Rev Access'!$F$7:$GK$318,$EZ$2,FALSE))</f>
        <v>0</v>
      </c>
      <c r="FA402" s="90">
        <f>IF(ISNA(VLOOKUP($B402,'[1]1718  Exp_Rev Access'!$F$7:$GK$318,$FA$2,FALSE)),"",VLOOKUP($B402,'[1]1718  Exp_Rev Access'!$F$7:$GK$318,$FA$2,FALSE))</f>
        <v>0</v>
      </c>
      <c r="FB402" s="90">
        <f>IF(ISNA(VLOOKUP($B402,'[1]1718  Exp_Rev Access'!$F$7:$GK$318,$FB$2,FALSE)),"",VLOOKUP($B402,'[1]1718  Exp_Rev Access'!$F$7:$GK$318,$FB$2,FALSE))</f>
        <v>0</v>
      </c>
      <c r="FC402" s="90">
        <f>IF(ISNA(VLOOKUP($B402,'[1]1718  Exp_Rev Access'!$F$7:$GK$318,$FC$2,FALSE)),"",VLOOKUP($B402,'[1]1718  Exp_Rev Access'!$F$7:$GK$318,$FC$2,FALSE))</f>
        <v>0</v>
      </c>
      <c r="FD402" s="90">
        <f>IF(ISNA(VLOOKUP($B402,'[1]1718  Exp_Rev Access'!$F$7:$GK$318,$FD$2,FALSE)),"",VLOOKUP($B402,'[1]1718  Exp_Rev Access'!$F$7:$GK$318,$FD$2,FALSE))</f>
        <v>0</v>
      </c>
      <c r="FE402" s="90">
        <f>IF(ISNA(VLOOKUP($B402,'[1]1718  Exp_Rev Access'!$F$7:$GK$318,$FE$2,FALSE)),"",VLOOKUP($B402,'[1]1718  Exp_Rev Access'!$F$7:$GK$318,$FE$2,FALSE))</f>
        <v>0</v>
      </c>
      <c r="FF402" s="90">
        <f>IF(ISNA(VLOOKUP($B402,'[1]1718  Exp_Rev Access'!$F$7:$GK$318,$FF$2,FALSE)),"",VLOOKUP($B402,'[1]1718  Exp_Rev Access'!$F$7:$GK$318,$FF$2,FALSE))</f>
        <v>0</v>
      </c>
      <c r="FG402" s="90">
        <f>IF(ISNA(VLOOKUP($B402,'[1]1718  Exp_Rev Access'!$F$7:$GK$318,$FG$2,FALSE)),"",VLOOKUP($B402,'[1]1718  Exp_Rev Access'!$F$7:$GK$318,$FG$2,FALSE))</f>
        <v>0</v>
      </c>
      <c r="FH402" s="90">
        <f>IF(ISNA(VLOOKUP($B402,'[1]1718  Exp_Rev Access'!$F$7:$GK$318,$FH$2,FALSE)),"",VLOOKUP($B402,'[1]1718  Exp_Rev Access'!$F$7:$GK$318,$FH$2,FALSE))</f>
        <v>0</v>
      </c>
      <c r="FI402" s="90">
        <f>IF(ISNA(VLOOKUP($B402,'[1]1718  Exp_Rev Access'!$F$7:$GK$318,$FI$2,FALSE)),"",VLOOKUP($B402,'[1]1718  Exp_Rev Access'!$F$7:$GK$318,$FI$2,FALSE))</f>
        <v>0</v>
      </c>
      <c r="FJ402" s="90">
        <f>IF(ISNA(VLOOKUP($B402,'[1]1718  Exp_Rev Access'!$F$7:$GK$318,$FJ$2,FALSE)),"",VLOOKUP($B402,'[1]1718  Exp_Rev Access'!$F$7:$GK$318,$FJ$2,FALSE))</f>
        <v>0</v>
      </c>
      <c r="FK402" s="90">
        <f>IF(ISNA(VLOOKUP($B402,'[1]1718  Exp_Rev Access'!$F$7:$GK$318,$FK$2,FALSE)),"",VLOOKUP($B402,'[1]1718  Exp_Rev Access'!$F$7:$GK$318,$FK$2,FALSE))</f>
        <v>0</v>
      </c>
      <c r="FL402" s="90">
        <f>IF(ISNA(VLOOKUP($B402,'[1]1718  Exp_Rev Access'!$F$7:$GK$318,$FL$2,FALSE)),"",VLOOKUP($B402,'[1]1718  Exp_Rev Access'!$F$7:$GK$318,$FL$2,FALSE))</f>
        <v>0</v>
      </c>
      <c r="FM402" s="90">
        <f>IF(ISNA(VLOOKUP($B402,'[1]1718  Exp_Rev Access'!$F$7:$GK$318,$FM$2,FALSE)),"",VLOOKUP($B402,'[1]1718  Exp_Rev Access'!$F$7:$GK$318,$FM$2,FALSE))</f>
        <v>0</v>
      </c>
      <c r="FN402" s="90">
        <f>IF(ISNA(VLOOKUP($B402,'[1]1718  Exp_Rev Access'!$F$7:$GK$318,$FN$2,FALSE)),"",VLOOKUP($B402,'[1]1718  Exp_Rev Access'!$F$7:$GK$318,$FN$2,FALSE))</f>
        <v>0</v>
      </c>
      <c r="FO402" s="90">
        <f>IF(ISNA(VLOOKUP($B402,'[1]1718  Exp_Rev Access'!$F$7:$GK$318,$FO$2,FALSE)),"",VLOOKUP($B402,'[1]1718  Exp_Rev Access'!$F$7:$GK$318,$FO$2,FALSE))</f>
        <v>0</v>
      </c>
      <c r="FP402" s="90">
        <f>IF(ISNA(VLOOKUP($B402,'[1]1718  Exp_Rev Access'!$F$7:$GK$318,$FP$2,FALSE)),"",VLOOKUP($B402,'[1]1718  Exp_Rev Access'!$F$7:$GK$318,$FP$2,FALSE))</f>
        <v>0</v>
      </c>
      <c r="FQ402" s="90">
        <f>IF(ISNA(VLOOKUP($B402,'[1]1718  Exp_Rev Access'!$F$7:$GK$318,$FQ$2,FALSE)),"",VLOOKUP($B402,'[1]1718  Exp_Rev Access'!$F$7:$GK$318,$FQ$2,FALSE))</f>
        <v>0</v>
      </c>
      <c r="FR402" s="90">
        <f>IF(ISNA(VLOOKUP($B402,'[1]1718  Exp_Rev Access'!$F$7:$GK$318,$FR$2,FALSE)),"",VLOOKUP($B402,'[1]1718  Exp_Rev Access'!$F$7:$GK$318,$FR$2,FALSE))</f>
        <v>0</v>
      </c>
      <c r="FS402" s="56">
        <f t="shared" ref="FS402:FS415" si="1048">SUM(CH402:FR402)</f>
        <v>49546.500000000007</v>
      </c>
      <c r="FT402" s="92">
        <f t="shared" ref="FT402:FT415" si="1049">FS402/E402</f>
        <v>1.9391207243535737E-2</v>
      </c>
      <c r="FU402" s="94">
        <f t="shared" ref="FU402:FU415" si="1050">FS402/D402</f>
        <v>782.72511848341242</v>
      </c>
      <c r="FV402" s="95">
        <f>IF(ISNA(VLOOKUP($B402,'[1]1718  Exp_Rev Access'!$F$7:$GK$318,$FV$2,FALSE)),"",VLOOKUP($B402,'[1]1718  Exp_Rev Access'!$F$7:$GK$318,$FV$2,FALSE))</f>
        <v>0</v>
      </c>
      <c r="FW402" s="95">
        <f>IF(ISNA(VLOOKUP($B402,'[1]1718  Exp_Rev Access'!$F$7:$GK$318,$FW$2,FALSE)),"",VLOOKUP($B402,'[1]1718  Exp_Rev Access'!$F$7:$GK$318,$FW$2,FALSE))</f>
        <v>0</v>
      </c>
      <c r="FX402" s="95">
        <f>IF(ISNA(VLOOKUP($B402,'[1]1718  Exp_Rev Access'!$F$7:$GK$318,$FX$2,FALSE)),"",VLOOKUP($B402,'[1]1718  Exp_Rev Access'!$F$7:$GK$318,$FX$2,FALSE))</f>
        <v>0</v>
      </c>
      <c r="FY402" s="95">
        <f>IF(ISNA(VLOOKUP($B402,'[1]1718  Exp_Rev Access'!$F$7:$GK$318,$FY$2,FALSE)),"",VLOOKUP($B402,'[1]1718  Exp_Rev Access'!$F$7:$GK$318,$FY$2,FALSE))</f>
        <v>0</v>
      </c>
      <c r="FZ402" s="95">
        <f>IF(ISNA(VLOOKUP($B402,'[1]1718  Exp_Rev Access'!$F$7:$GK$318,$FZ$2,FALSE)),"",VLOOKUP($B402,'[1]1718  Exp_Rev Access'!$F$7:$GK$318,$FZ$2,FALSE))</f>
        <v>0</v>
      </c>
      <c r="GA402" s="95">
        <f>IF(ISNA(VLOOKUP($B402,'[1]1718  Exp_Rev Access'!$F$7:$GK$318,$GA$2,FALSE)),"",VLOOKUP($B402,'[1]1718  Exp_Rev Access'!$F$7:$GK$318,$GA$2,FALSE))</f>
        <v>0</v>
      </c>
      <c r="GB402" s="95">
        <f>IF(ISNA(VLOOKUP($B402,'[1]1718  Exp_Rev Access'!$F$7:$GK$318,$GB$2,FALSE)),"",VLOOKUP($B402,'[1]1718  Exp_Rev Access'!$F$7:$GK$318,$GB$2,FALSE))</f>
        <v>0</v>
      </c>
      <c r="GC402" s="95">
        <f>IF(ISNA(VLOOKUP($B402,'[1]1718  Exp_Rev Access'!$F$7:$GK$318,$GC$2,FALSE)),"",VLOOKUP($B402,'[1]1718  Exp_Rev Access'!$F$7:$GK$318,$GC$2,FALSE))</f>
        <v>0</v>
      </c>
      <c r="GD402" s="95">
        <f>IF(ISNA(VLOOKUP($B402,'[1]1718  Exp_Rev Access'!$F$7:$GK$318,$GD$2,FALSE)),"",VLOOKUP($B402,'[1]1718  Exp_Rev Access'!$F$7:$GK$318,$GD$2,FALSE))</f>
        <v>0</v>
      </c>
      <c r="GE402" s="95">
        <f>IF(ISNA(VLOOKUP($B402,'[1]1718  Exp_Rev Access'!$F$7:$GK$318,$GE$2,FALSE)),"",VLOOKUP($B402,'[1]1718  Exp_Rev Access'!$F$7:$GK$318,$GE$2,FALSE))</f>
        <v>0</v>
      </c>
      <c r="GF402" s="95">
        <f>IF(ISNA(VLOOKUP($B402,'[1]1718  Exp_Rev Access'!$F$7:$GK$318,$GF$2,FALSE)),"",VLOOKUP($B402,'[1]1718  Exp_Rev Access'!$F$7:$GK$318,$GF$2,FALSE))</f>
        <v>0</v>
      </c>
      <c r="GG402" s="95">
        <f>IF(ISNA(VLOOKUP($B402,'[1]1718  Exp_Rev Access'!$F$7:$GK$318,$GG$2,FALSE)),"",VLOOKUP($B402,'[1]1718  Exp_Rev Access'!$F$7:$GK$318,$GG$2,FALSE))</f>
        <v>0</v>
      </c>
      <c r="GH402" s="95">
        <f>IF(ISNA(VLOOKUP($B402,'[1]1718  Exp_Rev Access'!$F$7:$GK$318,$GH$2,FALSE)),"",VLOOKUP($B402,'[1]1718  Exp_Rev Access'!$F$7:$GK$318,$GH$2,FALSE))</f>
        <v>0</v>
      </c>
      <c r="GI402" s="95">
        <f>IF(ISNA(VLOOKUP($B402,'[1]1718  Exp_Rev Access'!$F$7:$GK$318,$GI$2,FALSE)),"",VLOOKUP($B402,'[1]1718  Exp_Rev Access'!$F$7:$GK$318,$GI$2,FALSE))</f>
        <v>0</v>
      </c>
      <c r="GJ402" s="95">
        <f>IF(ISNA(VLOOKUP($B402,'[1]1718  Exp_Rev Access'!$F$7:$GK$318,$GJ$2,FALSE)),"",VLOOKUP($B402,'[1]1718  Exp_Rev Access'!$F$7:$GK$318,$GJ$2,FALSE))</f>
        <v>0</v>
      </c>
      <c r="GK402" s="95">
        <f>IF(ISNA(VLOOKUP($B402,'[1]1718  Exp_Rev Access'!$F$7:$GK$318,$GK$2,FALSE)),"",VLOOKUP($B402,'[1]1718  Exp_Rev Access'!$F$7:$GK$318,$GK$2,FALSE))</f>
        <v>0</v>
      </c>
      <c r="GL402" s="95">
        <f>IF(ISNA(VLOOKUP($B402,'[1]1718  Exp_Rev Access'!$F$7:$GK$318,$GL$2,FALSE)),"",VLOOKUP($B402,'[1]1718  Exp_Rev Access'!$F$7:$GK$318,$GL$2,FALSE))</f>
        <v>0</v>
      </c>
      <c r="GM402" s="95">
        <f>IF(ISNA(VLOOKUP($B402,'[1]1718  Exp_Rev Access'!$F$7:$GK$318,$GM$2,FALSE)),"",VLOOKUP($B402,'[1]1718  Exp_Rev Access'!$F$7:$GK$318,$GM$2,FALSE))</f>
        <v>0</v>
      </c>
      <c r="GN402" s="95">
        <f>IF(ISNA(VLOOKUP($B402,'[1]1718  Exp_Rev Access'!$F$7:$GK$318,$GN$2,FALSE)),"",VLOOKUP($B402,'[1]1718  Exp_Rev Access'!$F$7:$GK$318,$GN$2,FALSE))</f>
        <v>0</v>
      </c>
      <c r="GO402" s="95">
        <f>IF(ISNA(VLOOKUP($B402,'[1]1718  Exp_Rev Access'!$F$7:$GK$318,$GO$2,FALSE)),"",VLOOKUP($B402,'[1]1718  Exp_Rev Access'!$F$7:$GK$318,$GO$2,FALSE))</f>
        <v>0</v>
      </c>
      <c r="GP402" s="95">
        <f>IF(ISNA(VLOOKUP($B402,'[1]1718  Exp_Rev Access'!$F$7:$GK$318,$GP$2,FALSE)),"",VLOOKUP($B402,'[1]1718  Exp_Rev Access'!$F$7:$GK$318,$GP$2,FALSE))</f>
        <v>0</v>
      </c>
      <c r="GQ402" s="95">
        <f>IF(ISNA(VLOOKUP($B402,'[1]1718  Exp_Rev Access'!$F$7:$GK$318,$GQ$2,FALSE)),"",VLOOKUP($B402,'[1]1718  Exp_Rev Access'!$F$7:$GK$318,$GQ$2,FALSE))</f>
        <v>0</v>
      </c>
      <c r="GR402" s="95">
        <f>IF(ISNA(VLOOKUP($B402,'[1]1718  Exp_Rev Access'!$F$7:$GK$318,$GR$2,FALSE)),"",VLOOKUP($B402,'[1]1718  Exp_Rev Access'!$F$7:$GK$318,$GR$2,FALSE))</f>
        <v>0</v>
      </c>
      <c r="GS402" s="95">
        <f>IF(ISNA(VLOOKUP($B402,'[1]1718  Exp_Rev Access'!$F$7:$GK$318,$GS$2,FALSE)),"",VLOOKUP($B402,'[1]1718  Exp_Rev Access'!$F$7:$GK$318,$GS$2,FALSE))</f>
        <v>0</v>
      </c>
      <c r="GT402" s="95">
        <f>IF(ISNA(VLOOKUP($B402,'[1]1718  Exp_Rev Access'!$F$7:$GK$318,$GT$2,FALSE)),"",VLOOKUP($B402,'[1]1718  Exp_Rev Access'!$F$7:$GK$318,$GT$2,FALSE))</f>
        <v>0</v>
      </c>
      <c r="GU402" s="56">
        <f t="shared" ref="GU402:GU415" si="1051">SUM(FV402:GT402)</f>
        <v>0</v>
      </c>
      <c r="GV402" s="92">
        <f t="shared" ref="GV402:GV415" si="1052">GU402/E402</f>
        <v>0</v>
      </c>
      <c r="GW402" s="96">
        <f t="shared" ref="GW402:GW415" si="1053">GU402/D402</f>
        <v>0</v>
      </c>
    </row>
    <row r="403" spans="1:222" x14ac:dyDescent="0.3">
      <c r="A403" s="73"/>
      <c r="B403" s="88" t="s">
        <v>776</v>
      </c>
      <c r="C403" s="89" t="s">
        <v>777</v>
      </c>
      <c r="D403" s="75">
        <f>IF(ISNA(VLOOKUP($B403,'[1]1718 enrollment_Rev_Exp by size'!$A$7:H732,3,FALSE)),"",VLOOKUP($B403,'[1]1718 enrollment_Rev_Exp by size'!$A$7:$G$350,3,FALSE))</f>
        <v>38.6</v>
      </c>
      <c r="E403" s="76">
        <f>IF(ISNA(VLOOKUP($B403,'[1]1718 enrollment_Rev_Exp by size'!$A$7:I735,5,FALSE)),"",VLOOKUP($B403,'[1]1718 enrollment_Rev_Exp by size'!$A$7:$G$350,5,FALSE))</f>
        <v>864455.19</v>
      </c>
      <c r="F403" s="70">
        <f t="shared" si="1033"/>
        <v>864455.19000000006</v>
      </c>
      <c r="G403" s="70">
        <f t="shared" si="1034"/>
        <v>0</v>
      </c>
      <c r="H403" s="90">
        <f>IF(ISNA(VLOOKUP($B403,'[1]1718  Exp_Rev Access'!$F$7:$GK$318,3,FALSE)),"",VLOOKUP($B403,'[1]1718  Exp_Rev Access'!$F$7:$GK$318,3,FALSE))</f>
        <v>163899.07</v>
      </c>
      <c r="I403" s="90">
        <f>IF(ISNA(VLOOKUP($B403,'[1]1718  Exp_Rev Access'!$F$7:$GK$318,4,FALSE)),"",VLOOKUP($B403,'[1]1718  Exp_Rev Access'!$F$7:$GK$318,4,FALSE))</f>
        <v>0</v>
      </c>
      <c r="J403" s="90">
        <f>IF(ISNA(VLOOKUP($B403,'[1]1718  Exp_Rev Access'!$F$7:$GK$318,5,FALSE)),"",VLOOKUP($B403,'[1]1718  Exp_Rev Access'!$F$7:$GK$318,5,FALSE))</f>
        <v>0</v>
      </c>
      <c r="K403" s="90">
        <f>IF(ISNA(VLOOKUP($B403,'[1]1718  Exp_Rev Access'!$F$7:$GK$318,6,FALSE)),"-",VLOOKUP($B403,'[1]1718  Exp_Rev Access'!$F$7:$GK$318,6,FALSE))</f>
        <v>0</v>
      </c>
      <c r="L403" s="90">
        <f>IF(ISNA(VLOOKUP($B403,'[1]1718  Exp_Rev Access'!$F$7:$GK$318,7,FALSE)),"",VLOOKUP($B403,'[1]1718  Exp_Rev Access'!$F$7:$GK$318,7,FALSE))</f>
        <v>0</v>
      </c>
      <c r="M403" s="90">
        <f>IF(ISNA(VLOOKUP($B403,'[1]1718  Exp_Rev Access'!$F$7:$GK$318,8,FALSE)),"",VLOOKUP($B403,'[1]1718  Exp_Rev Access'!$F$7:$GK$318,8,FALSE))</f>
        <v>0</v>
      </c>
      <c r="N403" s="56">
        <f t="shared" si="1035"/>
        <v>163899.07</v>
      </c>
      <c r="O403" s="91">
        <f t="shared" si="1036"/>
        <v>0.1895981097643708</v>
      </c>
      <c r="P403" s="56">
        <f t="shared" si="1037"/>
        <v>4246.0898963730569</v>
      </c>
      <c r="Q403" s="90">
        <f>IF(ISNA(VLOOKUP($B403,'[1]1718  Exp_Rev Access'!$F$7:$GK$318,10,FALSE)),"",VLOOKUP($B403,'[1]1718  Exp_Rev Access'!$F$7:$GK$318,10,FALSE))</f>
        <v>300</v>
      </c>
      <c r="R403" s="90">
        <f>IF(ISNA(VLOOKUP($B403,'[1]1718  Exp_Rev Access'!$F$7:$GK$318,11,FALSE)),"",VLOOKUP($B403,'[1]1718  Exp_Rev Access'!$F$7:$GK$318,11,FALSE))</f>
        <v>0</v>
      </c>
      <c r="S403" s="90">
        <f>IF(ISNA(VLOOKUP($B403,'[1]1718  Exp_Rev Access'!$F$7:$GK$318,12,FALSE)),"",VLOOKUP($B403,'[1]1718  Exp_Rev Access'!$F$7:$GK$318,12,FALSE))</f>
        <v>0</v>
      </c>
      <c r="T403" s="90">
        <f>IF(ISNA(VLOOKUP($B403,'[1]1718  Exp_Rev Access'!$F$7:$GK$318,13,FALSE)),"",VLOOKUP($B403,'[1]1718  Exp_Rev Access'!$F$7:$GK$318,13,FALSE))</f>
        <v>0</v>
      </c>
      <c r="U403" s="90">
        <f>IF(ISNA(VLOOKUP($B403,'[1]1718  Exp_Rev Access'!$F$7:$GK$318,14,FALSE)),"",VLOOKUP($B403,'[1]1718  Exp_Rev Access'!$F$7:$GK$318,14,FALSE))</f>
        <v>0</v>
      </c>
      <c r="V403" s="90">
        <f>IF(ISNA(VLOOKUP($B403,'[1]1718  Exp_Rev Access'!$F$7:$GK$318,15,FALSE)),"",VLOOKUP($B403,'[1]1718  Exp_Rev Access'!$F$7:$GK$318,15,FALSE))</f>
        <v>0</v>
      </c>
      <c r="W403" s="90">
        <f>IF(ISNA(VLOOKUP($B403,'[1]1718  Exp_Rev Access'!$F$7:$GK$318,16,FALSE)),"",VLOOKUP($B403,'[1]1718  Exp_Rev Access'!$F$7:$GK$318,16,FALSE))</f>
        <v>0</v>
      </c>
      <c r="X403" s="90">
        <f>IF(ISNA(VLOOKUP($B403,'[1]1718  Exp_Rev Access'!$F$7:$GK$318,17,FALSE)),"",VLOOKUP($B403,'[1]1718  Exp_Rev Access'!$F$7:$GK$318,17,FALSE))</f>
        <v>0</v>
      </c>
      <c r="Y403" s="90">
        <f>IF(ISNA(VLOOKUP($B403,'[1]1718  Exp_Rev Access'!$F$7:$GK$318,18,FALSE)),"",VLOOKUP($B403,'[1]1718  Exp_Rev Access'!$F$7:$GK$318,18,FALSE))</f>
        <v>286.13</v>
      </c>
      <c r="Z403" s="90">
        <f>IF(ISNA(VLOOKUP($B403,'[1]1718  Exp_Rev Access'!$F$7:$GK$318,19,FALSE)),"",VLOOKUP($B403,'[1]1718  Exp_Rev Access'!$F$7:$GK$318,19,FALSE))</f>
        <v>0</v>
      </c>
      <c r="AA403" s="90">
        <f>IF(ISNA(VLOOKUP($B403,'[1]1718  Exp_Rev Access'!$F$7:$GK$318,20,FALSE)),"",VLOOKUP($B403,'[1]1718  Exp_Rev Access'!$F$7:$GK$318,20,FALSE))</f>
        <v>0</v>
      </c>
      <c r="AB403" s="90">
        <f>IF(ISNA(VLOOKUP($B403,'[1]1718  Exp_Rev Access'!$F$7:$GK$318,21,FALSE)),"",VLOOKUP($B403,'[1]1718  Exp_Rev Access'!$F$7:$GK$318,21,FALSE))</f>
        <v>0</v>
      </c>
      <c r="AC403" s="90">
        <f>IF(ISNA(VLOOKUP($B403,'[1]1718  Exp_Rev Access'!$F$7:$GK$318,22,FALSE)),"",VLOOKUP($B403,'[1]1718  Exp_Rev Access'!$F$7:$GK$318,22,FALSE))</f>
        <v>0</v>
      </c>
      <c r="AD403" s="90">
        <f>IF(ISNA(VLOOKUP($B403,'[1]1718  Exp_Rev Access'!$F$7:$GK$318,23,FALSE)),"",VLOOKUP($B403,'[1]1718  Exp_Rev Access'!$F$7:$GK$318,23,FALSE))</f>
        <v>6339.1</v>
      </c>
      <c r="AE403" s="90">
        <f>IF(ISNA(VLOOKUP($B403,'[1]1718  Exp_Rev Access'!$F$7:$GK$318,24,FALSE)),"",VLOOKUP($B403,'[1]1718  Exp_Rev Access'!$F$7:$GK$318,24,FALSE))</f>
        <v>1128.56</v>
      </c>
      <c r="AF403" s="90">
        <f>IF(ISNA(VLOOKUP($B403,'[1]1718  Exp_Rev Access'!$F$7:$GK$318,25,FALSE)),"",VLOOKUP($B403,'[1]1718  Exp_Rev Access'!$F$7:$GK$318,25,FALSE))</f>
        <v>0</v>
      </c>
      <c r="AG403" s="90">
        <f>IF(ISNA(VLOOKUP($B403,'[1]1718  Exp_Rev Access'!$F$7:$GK$318,26,FALSE)),"",VLOOKUP($B403,'[1]1718  Exp_Rev Access'!$F$7:$GK$318,26,FALSE))</f>
        <v>0</v>
      </c>
      <c r="AH403" s="90">
        <f>IF(ISNA(VLOOKUP($B403,'[1]1718  Exp_Rev Access'!$F$7:$GK$318,27,FALSE)),"",VLOOKUP($B403,'[1]1718  Exp_Rev Access'!$F$7:$GK$318,27,FALSE))</f>
        <v>35</v>
      </c>
      <c r="AI403" s="90">
        <f>IF(ISNA(VLOOKUP($B403,'[1]1718  Exp_Rev Access'!$F$7:$GK$318,28,FALSE)),"",VLOOKUP($B403,'[1]1718  Exp_Rev Access'!$F$7:$GK$318,28,FALSE))</f>
        <v>0</v>
      </c>
      <c r="AJ403" s="90">
        <f>IF(ISNA(VLOOKUP($B403,'[1]1718  Exp_Rev Access'!$F$7:$GK$318,29,FALSE)),"",VLOOKUP($B403,'[1]1718  Exp_Rev Access'!$F$7:$GK$318,29,FALSE))</f>
        <v>0</v>
      </c>
      <c r="AK403" s="90">
        <f>IF(ISNA(VLOOKUP($B403,'[1]1718  Exp_Rev Access'!$F$7:$GK$318,30,FALSE)),"",VLOOKUP($B403,'[1]1718  Exp_Rev Access'!$F$7:$GK$318,30,FALSE))</f>
        <v>202.46</v>
      </c>
      <c r="AL403" s="90">
        <f>IF(ISNA(VLOOKUP($B403,'[1]1718  Exp_Rev Access'!$F$7:$GK$318,31,FALSE)),"",VLOOKUP($B403,'[1]1718  Exp_Rev Access'!$F$7:$GK$318,31,FALSE))</f>
        <v>0</v>
      </c>
      <c r="AM403" s="56">
        <f t="shared" si="1038"/>
        <v>8291.25</v>
      </c>
      <c r="AN403" s="92">
        <f t="shared" si="1039"/>
        <v>9.5913010829398807E-3</v>
      </c>
      <c r="AO403" s="71">
        <f t="shared" si="1040"/>
        <v>214.79922279792746</v>
      </c>
      <c r="AP403" s="90">
        <f>IF(ISNA(VLOOKUP($B403,'[1]1718  Exp_Rev Access'!$F$7:$GK$318,33,FALSE)),"",VLOOKUP($B403,'[1]1718  Exp_Rev Access'!$F$7:$GK$318,33,FALSE))</f>
        <v>463562.06</v>
      </c>
      <c r="AQ403" s="90">
        <f>IF(ISNA(VLOOKUP($B403,'[1]1718  Exp_Rev Access'!$F$7:$GK$318,34,FALSE)),"",VLOOKUP($B403,'[1]1718  Exp_Rev Access'!$F$7:$GK$318,34,FALSE))</f>
        <v>7479.74</v>
      </c>
      <c r="AR403" s="90">
        <f>IF(ISNA(VLOOKUP($B403,'[1]1718  Exp_Rev Access'!$F$7:$GK$318,35,FALSE)),"",VLOOKUP($B403,'[1]1718  Exp_Rev Access'!$F$7:$GK$318,35,FALSE))</f>
        <v>77861.960000000006</v>
      </c>
      <c r="AS403" s="90">
        <f>IF(ISNA(VLOOKUP($B403,'[1]1718  Exp_Rev Access'!$F$7:$GK$318,36,FALSE)),"",VLOOKUP($B403,'[1]1718  Exp_Rev Access'!$F$7:$GK$318,36,FALSE))</f>
        <v>0</v>
      </c>
      <c r="AT403" s="90">
        <f>IF(ISNA(VLOOKUP($B403,'[1]1718  Exp_Rev Access'!$F$7:$GK$318,37,FALSE)),"",VLOOKUP($B403,'[1]1718  Exp_Rev Access'!$F$7:$GK$318,37,FALSE))</f>
        <v>0</v>
      </c>
      <c r="AU403" s="56">
        <f t="shared" si="1041"/>
        <v>548903.76</v>
      </c>
      <c r="AV403" s="93">
        <f t="shared" si="1042"/>
        <v>0.63497074961167166</v>
      </c>
      <c r="AW403" s="56">
        <f t="shared" si="1043"/>
        <v>14220.304663212435</v>
      </c>
      <c r="AX403" s="90">
        <f>IF(ISNA(VLOOKUP($B403,'[1]1718  Exp_Rev Access'!$F$7:$GK$318,39,FALSE)),"",VLOOKUP($B403,'[1]1718  Exp_Rev Access'!$F$7:$GK$318,39,FALSE))</f>
        <v>0</v>
      </c>
      <c r="AY403" s="90">
        <f>IF(ISNA(VLOOKUP($B403,'[1]1718  Exp_Rev Access'!$F$7:$GK$318,40,FALSE)),"",VLOOKUP($B403,'[1]1718  Exp_Rev Access'!$F$7:$GK$318,40,FALSE))</f>
        <v>30192.41</v>
      </c>
      <c r="AZ403" s="90">
        <f>IF(ISNA(VLOOKUP($B403,'[1]1718  Exp_Rev Access'!$F$7:$GK$318,41,FALSE)),"",VLOOKUP($B403,'[1]1718  Exp_Rev Access'!$F$7:$GK$318,41,FALSE))</f>
        <v>0</v>
      </c>
      <c r="BA403" s="90">
        <f>IF(ISNA(VLOOKUP($B403,'[1]1718  Exp_Rev Access'!$F$7:$GK$318,42,FALSE)),"",VLOOKUP($B403,'[1]1718  Exp_Rev Access'!$F$7:$GK$318,42,FALSE))</f>
        <v>0</v>
      </c>
      <c r="BB403" s="90">
        <f>IF(ISNA(VLOOKUP($B403,'[1]1718  Exp_Rev Access'!$F$7:$GK$318,43,FALSE)),"",VLOOKUP($B403,'[1]1718  Exp_Rev Access'!$F$7:$GK$318,43,FALSE))</f>
        <v>0</v>
      </c>
      <c r="BC403" s="90">
        <f>IF(ISNA(VLOOKUP($B403,'[1]1718  Exp_Rev Access'!$F$7:$GK$318,44,FALSE)),"",VLOOKUP($B403,'[1]1718  Exp_Rev Access'!$F$7:$GK$318,44,FALSE))</f>
        <v>16485.29</v>
      </c>
      <c r="BD403" s="90">
        <f>IF(ISNA(VLOOKUP($B403,'[1]1718  Exp_Rev Access'!$F$7:$GK$318,45,FALSE)),"",VLOOKUP($B403,'[1]1718  Exp_Rev Access'!$F$7:$GK$318,45,FALSE))</f>
        <v>0</v>
      </c>
      <c r="BE403" s="90">
        <f>IF(ISNA(VLOOKUP($B403,'[1]1718  Exp_Rev Access'!$F$7:$GK$318,46,FALSE)),"",VLOOKUP($B403,'[1]1718  Exp_Rev Access'!$F$7:$GK$318,46,FALSE))</f>
        <v>0</v>
      </c>
      <c r="BF403" s="90">
        <f>IF(ISNA(VLOOKUP($B403,'[1]1718  Exp_Rev Access'!$F$7:$GK$318,47,FALSE)),"",VLOOKUP($B403,'[1]1718  Exp_Rev Access'!$F$7:$GK$318,47,FALSE))</f>
        <v>0</v>
      </c>
      <c r="BG403" s="90">
        <f>IF(ISNA(VLOOKUP($B403,'[1]1718  Exp_Rev Access'!$F$7:$GK$318,48,FALSE)),"",VLOOKUP($B403,'[1]1718  Exp_Rev Access'!$F$7:$GK$318,48,FALSE))</f>
        <v>0</v>
      </c>
      <c r="BH403" s="90">
        <f>IF(ISNA(VLOOKUP($B403,'[1]1718  Exp_Rev Access'!$F$7:$GK$318,49,FALSE)),"",VLOOKUP($B403,'[1]1718  Exp_Rev Access'!$F$7:$GK$318,49,FALSE))</f>
        <v>876.03</v>
      </c>
      <c r="BI403" s="90">
        <f>IF(ISNA(VLOOKUP($B403,'[1]1718  Exp_Rev Access'!$F$7:$GK$318,50,FALSE)),"",VLOOKUP($B403,'[1]1718  Exp_Rev Access'!$F$7:$GK$318,50,FALSE))</f>
        <v>0</v>
      </c>
      <c r="BJ403" s="90">
        <f>IF(ISNA(VLOOKUP($B403,'[1]1718  Exp_Rev Access'!$F$7:$GK$318,51,FALSE)),"",VLOOKUP($B403,'[1]1718  Exp_Rev Access'!$F$7:$GK$318,51,FALSE))</f>
        <v>231.01</v>
      </c>
      <c r="BK403" s="90">
        <f>IF(ISNA(VLOOKUP($B403,'[1]1718  Exp_Rev Access'!$F$7:$GK$318,52,FALSE)),"",VLOOKUP($B403,'[1]1718  Exp_Rev Access'!$F$7:$GK$318,52,FALSE))</f>
        <v>50756.13</v>
      </c>
      <c r="BL403" s="90">
        <f>IF(ISNA(VLOOKUP($B403,'[1]1718  Exp_Rev Access'!$F$7:$GK$318,53,FALSE)),"",VLOOKUP($B403,'[1]1718  Exp_Rev Access'!$F$7:$GK$318,53,FALSE))</f>
        <v>125</v>
      </c>
      <c r="BM403" s="90">
        <f>IF(ISNA(VLOOKUP($B403,'[1]1718  Exp_Rev Access'!$F$7:$GK$318,54,FALSE)),"",VLOOKUP($B403,'[1]1718  Exp_Rev Access'!$F$7:$GK$318,54,FALSE))</f>
        <v>0</v>
      </c>
      <c r="BN403" s="90">
        <f>IF(ISNA(VLOOKUP($B403,'[1]1718  Exp_Rev Access'!$F$7:$GK$318,55,FALSE)),"",VLOOKUP($B403,'[1]1718  Exp_Rev Access'!$F$7:$GK$318,55,FALSE))</f>
        <v>0</v>
      </c>
      <c r="BO403" s="90">
        <f>IF(ISNA(VLOOKUP($B403,'[1]1718  Exp_Rev Access'!$F$7:$GK$318,56,FALSE)),"",VLOOKUP($B403,'[1]1718  Exp_Rev Access'!$F$7:$GK$318,56,FALSE))</f>
        <v>0</v>
      </c>
      <c r="BP403" s="90">
        <f>IF(ISNA(VLOOKUP($B403,'[1]1718  Exp_Rev Access'!$F$7:$GK$318,57,FALSE)),"",VLOOKUP($B403,'[1]1718  Exp_Rev Access'!$F$7:$GK$318,57,FALSE))</f>
        <v>0</v>
      </c>
      <c r="BQ403" s="90">
        <f>IF(ISNA(VLOOKUP($B403,'[1]1718  Exp_Rev Access'!$F$7:$GK$318,58,FALSE)),"",VLOOKUP($B403,'[1]1718  Exp_Rev Access'!$F$7:$GK$318,58,FALSE))</f>
        <v>0</v>
      </c>
      <c r="BR403" s="90">
        <f>IF(ISNA(VLOOKUP($B403,'[1]1718  Exp_Rev Access'!$F$7:$GK$318,59,FALSE)),"",VLOOKUP($B403,'[1]1718  Exp_Rev Access'!$F$7:$GK$318,59,FALSE))</f>
        <v>0</v>
      </c>
      <c r="BS403" s="90">
        <f>IF(ISNA(VLOOKUP($B403,'[1]1718  Exp_Rev Access'!$F$7:$GK$318,60,FALSE)),"",VLOOKUP($B403,'[1]1718  Exp_Rev Access'!$F$7:$GK$318,60,FALSE))</f>
        <v>0</v>
      </c>
      <c r="BT403" s="90">
        <f>IF(ISNA(VLOOKUP($B403,'[1]1718  Exp_Rev Access'!$F$7:$GK$318,61,FALSE)),"",VLOOKUP($B403,'[1]1718  Exp_Rev Access'!$F$7:$GK$318,61,FALSE))</f>
        <v>0</v>
      </c>
      <c r="BU403" s="90">
        <f>IF(ISNA(VLOOKUP($B403,'[1]1718  Exp_Rev Access'!$F$7:$GK$318,62,FALSE)),"",VLOOKUP($B403,'[1]1718  Exp_Rev Access'!$F$7:$GK$318,62,FALSE))</f>
        <v>0</v>
      </c>
      <c r="BV403" s="56">
        <f t="shared" si="1022"/>
        <v>98665.87</v>
      </c>
      <c r="BW403" s="92">
        <f t="shared" si="1044"/>
        <v>0.11413647710299478</v>
      </c>
      <c r="BX403" s="71">
        <f t="shared" si="1045"/>
        <v>2556.110621761658</v>
      </c>
      <c r="BY403" s="90">
        <f>IF(ISNA(VLOOKUP($B403,'[1]1718  Exp_Rev Access'!$F$7:$GK$318,64,FALSE)),"",VLOOKUP($B403,'[1]1718  Exp_Rev Access'!$F$7:$GK$318,64,FALSE))</f>
        <v>0</v>
      </c>
      <c r="BZ403" s="90">
        <f>IF(ISNA(VLOOKUP($B403,'[1]1718  Exp_Rev Access'!$F$7:$GK$318,65,FALSE)),"",VLOOKUP($B403,'[1]1718  Exp_Rev Access'!$F$7:$GK$318,65,FALSE))</f>
        <v>0</v>
      </c>
      <c r="CA403" s="90">
        <f>IF(ISNA(VLOOKUP($B403,'[1]1718  Exp_Rev Access'!$F$7:$GK$318,66,FALSE)),"",VLOOKUP($B403,'[1]1718  Exp_Rev Access'!$F$7:$GK$318,66,FALSE))</f>
        <v>0</v>
      </c>
      <c r="CB403" s="90">
        <f>IF(ISNA(VLOOKUP($B403,'[1]1718  Exp_Rev Access'!$F$7:$GK$318,67,FALSE)),"",VLOOKUP($B403,'[1]1718  Exp_Rev Access'!$F$7:$GK$318,67,FALSE))</f>
        <v>0</v>
      </c>
      <c r="CC403" s="90">
        <f>IF(ISNA(VLOOKUP($B403,'[1]1718  Exp_Rev Access'!$F$7:$GK$318,68,FALSE)),"",VLOOKUP($B403,'[1]1718  Exp_Rev Access'!$F$7:$GK$318,68,FALSE))</f>
        <v>0</v>
      </c>
      <c r="CD403" s="90">
        <f>IF(ISNA(VLOOKUP($B403,'[1]1718  Exp_Rev Access'!$F$7:$GK$318,69,FALSE)),"",VLOOKUP($B403,'[1]1718  Exp_Rev Access'!$F$7:$GK$318,69,FALSE))</f>
        <v>0</v>
      </c>
      <c r="CE403" s="56">
        <f t="shared" si="1021"/>
        <v>0</v>
      </c>
      <c r="CF403" s="92">
        <f t="shared" si="1046"/>
        <v>0</v>
      </c>
      <c r="CG403" s="78">
        <f t="shared" si="1047"/>
        <v>0</v>
      </c>
      <c r="CH403" s="90">
        <f>IF(ISNA(VLOOKUP($B403,'[1]1718  Exp_Rev Access'!$F$7:$GK$318,$CH$2,FALSE)),"",VLOOKUP($B403,'[1]1718  Exp_Rev Access'!$F$7:$GK$318,$CH$2,FALSE))</f>
        <v>0</v>
      </c>
      <c r="CI403" s="90">
        <f>IF(ISNA(VLOOKUP($B403,'[1]1718  Exp_Rev Access'!$F$7:$GK$318,$CI$2,FALSE)),"",VLOOKUP($B403,'[1]1718  Exp_Rev Access'!$F$7:$GK$318,$CI$2,FALSE))</f>
        <v>0</v>
      </c>
      <c r="CJ403" s="90">
        <f>IF(ISNA(VLOOKUP($B403,'[1]1718  Exp_Rev Access'!$F$7:$GK$318,$CJ$2,FALSE)),"",VLOOKUP($B403,'[1]1718  Exp_Rev Access'!$F$7:$GK$318,$CJ$2,FALSE))</f>
        <v>0</v>
      </c>
      <c r="CK403" s="90">
        <f>IF(ISNA(VLOOKUP($B403,'[1]1718  Exp_Rev Access'!$F$7:$GK$318,$CK$2,FALSE)),"",VLOOKUP($B403,'[1]1718  Exp_Rev Access'!$F$7:$GK$318,$CK$2,FALSE))</f>
        <v>0</v>
      </c>
      <c r="CL403" s="90">
        <f>IF(ISNA(VLOOKUP($B403,'[1]1718  Exp_Rev Access'!$F$7:$GK$318,$CL$2,FALSE)),"",VLOOKUP($B403,'[1]1718  Exp_Rev Access'!$F$7:$GK$318,$CL$2,FALSE))</f>
        <v>0</v>
      </c>
      <c r="CM403" s="90">
        <f>IF(ISNA(VLOOKUP($B403,'[1]1718  Exp_Rev Access'!$F$7:$GK$318,$CM$2,FALSE)),"",VLOOKUP($B403,'[1]1718  Exp_Rev Access'!$F$7:$GK$318,$CM$2,FALSE))</f>
        <v>0</v>
      </c>
      <c r="CN403" s="90">
        <f>IF(ISNA(VLOOKUP($B403,'[1]1718  Exp_Rev Access'!$F$7:$GK$318,$CN$2,FALSE)),"",VLOOKUP($B403,'[1]1718  Exp_Rev Access'!$F$7:$GK$318,$CN$2,FALSE))</f>
        <v>0</v>
      </c>
      <c r="CO403" s="90">
        <f>IF(ISNA(VLOOKUP($B403,'[1]1718  Exp_Rev Access'!$F$7:$GK$318,$CO$2,FALSE)),"",VLOOKUP($B403,'[1]1718  Exp_Rev Access'!$F$7:$GK$318,$CO$2,FALSE))</f>
        <v>0</v>
      </c>
      <c r="CP403" s="90">
        <f>IF(ISNA(VLOOKUP($B403,'[1]1718  Exp_Rev Access'!$F$7:$GK$318,$CP$2,FALSE)),"",VLOOKUP($B403,'[1]1718  Exp_Rev Access'!$F$7:$GK$318,$CP$2,FALSE))</f>
        <v>0</v>
      </c>
      <c r="CQ403" s="90">
        <f>IF(ISNA(VLOOKUP($B403,'[1]1718  Exp_Rev Access'!$F$7:$GK$318,$CQ$2,FALSE)),"",VLOOKUP($B403,'[1]1718  Exp_Rev Access'!$F$7:$GK$318,$CQ$2,FALSE))</f>
        <v>4802</v>
      </c>
      <c r="CR403" s="90">
        <f>IF(ISNA(VLOOKUP($B403,'[1]1718  Exp_Rev Access'!$F$7:$GK$318,$CR$2,FALSE)),"",VLOOKUP($B403,'[1]1718  Exp_Rev Access'!$F$7:$GK$318,$CR$2,FALSE))</f>
        <v>0</v>
      </c>
      <c r="CS403" s="90">
        <f>IF(ISNA(VLOOKUP($B403,'[1]1718  Exp_Rev Access'!$F$7:$GK$318,$CS$2,FALSE)),"",VLOOKUP($B403,'[1]1718  Exp_Rev Access'!$F$7:$GK$318,$CS$2,FALSE))</f>
        <v>0</v>
      </c>
      <c r="CT403" s="90">
        <f>IF(ISNA(VLOOKUP($B403,'[1]1718  Exp_Rev Access'!$F$7:$GK$318,$CT$2,FALSE)),"",VLOOKUP($B403,'[1]1718  Exp_Rev Access'!$F$7:$GK$318,$CT$2,FALSE))</f>
        <v>0</v>
      </c>
      <c r="CU403" s="90">
        <f>IF(ISNA(VLOOKUP($B403,'[1]1718  Exp_Rev Access'!$F$7:$GK$318,$CU$2,FALSE)),"",VLOOKUP($B403,'[1]1718  Exp_Rev Access'!$F$7:$GK$318,$CU$2,FALSE))</f>
        <v>0</v>
      </c>
      <c r="CV403" s="90">
        <f>IF(ISNA(VLOOKUP($B403,'[1]1718  Exp_Rev Access'!$F$7:$GK$318,$CV$2,FALSE)),"",VLOOKUP($B403,'[1]1718  Exp_Rev Access'!$F$7:$GK$318,$CV$2,FALSE))</f>
        <v>17333</v>
      </c>
      <c r="CW403" s="90">
        <f>IF(ISNA(VLOOKUP($B403,'[1]1718  Exp_Rev Access'!$F$7:$GK$318,$CW$2,FALSE)),"",VLOOKUP($B403,'[1]1718  Exp_Rev Access'!$F$7:$GK$318,$CW$2,FALSE))</f>
        <v>0</v>
      </c>
      <c r="CX403" s="90">
        <f>IF(ISNA(VLOOKUP($B403,'[1]1718  Exp_Rev Access'!$F$7:$GK$318,$CX$2,FALSE)),"",VLOOKUP($B403,'[1]1718  Exp_Rev Access'!$F$7:$GK$318,$CX$2,FALSE))</f>
        <v>0</v>
      </c>
      <c r="CY403" s="90">
        <f>IF(ISNA(VLOOKUP($B403,'[1]1718  Exp_Rev Access'!$F$7:$GK$318,$CY$2,FALSE)),"",VLOOKUP($B403,'[1]1718  Exp_Rev Access'!$F$7:$GK$318,$CY$2,FALSE))</f>
        <v>0</v>
      </c>
      <c r="CZ403" s="90">
        <f>IF(ISNA(VLOOKUP($B403,'[1]1718  Exp_Rev Access'!$F$7:$GK$318,$CZ$2,FALSE)),"",VLOOKUP($B403,'[1]1718  Exp_Rev Access'!$F$7:$GK$318,$CZ$2,FALSE))</f>
        <v>0</v>
      </c>
      <c r="DA403" s="90">
        <f>IF(ISNA(VLOOKUP($B403,'[1]1718  Exp_Rev Access'!$F$7:$GK$318,$DA$2,FALSE)),"",VLOOKUP($B403,'[1]1718  Exp_Rev Access'!$F$7:$GK$318,$DA$2,FALSE))</f>
        <v>0</v>
      </c>
      <c r="DB403" s="90">
        <f>IF(ISNA(VLOOKUP($B403,'[1]1718  Exp_Rev Access'!$F$7:$GK$318,$DB$2,FALSE)),"",VLOOKUP($B403,'[1]1718  Exp_Rev Access'!$F$7:$GK$318,$DB$2,FALSE))</f>
        <v>0</v>
      </c>
      <c r="DC403" s="90">
        <f>IF(ISNA(VLOOKUP($B403,'[1]1718  Exp_Rev Access'!$F$7:$GK$318,$DC$2,FALSE)),"",VLOOKUP($B403,'[1]1718  Exp_Rev Access'!$F$7:$GK$318,$DC$2,FALSE))</f>
        <v>0</v>
      </c>
      <c r="DD403" s="90">
        <f>IF(ISNA(VLOOKUP($B403,'[1]1718  Exp_Rev Access'!$F$7:$GK$318,$DD$2,FALSE)),"",VLOOKUP($B403,'[1]1718  Exp_Rev Access'!$F$7:$GK$318,$DD$2,FALSE))</f>
        <v>0</v>
      </c>
      <c r="DE403" s="90">
        <f>IF(ISNA(VLOOKUP($B403,'[1]1718  Exp_Rev Access'!$F$7:$GK$318,$DE$2,FALSE)),"",VLOOKUP($B403,'[1]1718  Exp_Rev Access'!$F$7:$GK$318,$DE$2,FALSE))</f>
        <v>0</v>
      </c>
      <c r="DF403" s="90">
        <f>IF(ISNA(VLOOKUP($B403,'[1]1718  Exp_Rev Access'!$F$7:$GK$318,$DF$2,FALSE)),"",VLOOKUP($B403,'[1]1718  Exp_Rev Access'!$F$7:$GK$318,$DF$2,FALSE))</f>
        <v>0</v>
      </c>
      <c r="DG403" s="90">
        <f>IF(ISNA(VLOOKUP($B403,'[1]1718  Exp_Rev Access'!$F$7:$GK$318,$DG$2,FALSE)),"",VLOOKUP($B403,'[1]1718  Exp_Rev Access'!$F$7:$GK$318,$DG$2,FALSE))</f>
        <v>0</v>
      </c>
      <c r="DH403" s="90">
        <f>IF(ISNA(VLOOKUP($B403,'[1]1718  Exp_Rev Access'!$F$7:$GK$318,$DH$2,FALSE)),"",VLOOKUP($B403,'[1]1718  Exp_Rev Access'!$F$7:$GK$318,$DH$2,FALSE))</f>
        <v>0</v>
      </c>
      <c r="DI403" s="90">
        <f>IF(ISNA(VLOOKUP($B403,'[1]1718  Exp_Rev Access'!$F$7:$GK$318,$DI$2,FALSE)),"",VLOOKUP($B403,'[1]1718  Exp_Rev Access'!$F$7:$GK$318,$DI$2,FALSE))</f>
        <v>17683.29</v>
      </c>
      <c r="DJ403" s="90">
        <f>IF(ISNA(VLOOKUP($B403,'[1]1718  Exp_Rev Access'!$F$7:$GK$318,$DJ$2,FALSE)),"",VLOOKUP($B403,'[1]1718  Exp_Rev Access'!$F$7:$GK$318,$DJ$2,FALSE))</f>
        <v>0</v>
      </c>
      <c r="DK403" s="90">
        <f>IF(ISNA(VLOOKUP($B403,'[1]1718  Exp_Rev Access'!$F$7:$GK$318,$DK$2,FALSE)),"",VLOOKUP($B403,'[1]1718  Exp_Rev Access'!$F$7:$GK$318,$DK$2,FALSE))</f>
        <v>0</v>
      </c>
      <c r="DL403" s="90">
        <f>IF(ISNA(VLOOKUP($B403,'[1]1718  Exp_Rev Access'!$F$7:$GK$318,$DL$2,FALSE)),"",VLOOKUP($B403,'[1]1718  Exp_Rev Access'!$F$7:$GK$318,$DL$2,FALSE))</f>
        <v>0</v>
      </c>
      <c r="DM403" s="90">
        <f>IF(ISNA(VLOOKUP($B403,'[1]1718  Exp_Rev Access'!$F$7:$GK$318,$DM$2,FALSE)),"",VLOOKUP($B403,'[1]1718  Exp_Rev Access'!$F$7:$GK$318,$DM$2,FALSE))</f>
        <v>0</v>
      </c>
      <c r="DN403" s="90">
        <f>IF(ISNA(VLOOKUP($B403,'[1]1718  Exp_Rev Access'!$F$7:$GK$318,$DN$2,FALSE)),"",VLOOKUP($B403,'[1]1718  Exp_Rev Access'!$F$7:$GK$318,$DN$2,FALSE))</f>
        <v>0</v>
      </c>
      <c r="DO403" s="90">
        <f>IF(ISNA(VLOOKUP($B403,'[1]1718  Exp_Rev Access'!$F$7:$GK$318,$DO$2,FALSE)),"",VLOOKUP($B403,'[1]1718  Exp_Rev Access'!$F$7:$GK$318,$DO$2,FALSE))</f>
        <v>0</v>
      </c>
      <c r="DP403" s="90">
        <f>IF(ISNA(VLOOKUP($B403,'[1]1718  Exp_Rev Access'!$F$7:$GK$318,$DP$2,FALSE)),"",VLOOKUP($B403,'[1]1718  Exp_Rev Access'!$F$7:$GK$318,$DP$2,FALSE))</f>
        <v>0</v>
      </c>
      <c r="DQ403" s="90">
        <f>IF(ISNA(VLOOKUP($B403,'[1]1718  Exp_Rev Access'!$F$7:$GK$318,$DQ$2,FALSE)),"",VLOOKUP($B403,'[1]1718  Exp_Rev Access'!$F$7:$GK$318,$DQ$2,FALSE))</f>
        <v>0</v>
      </c>
      <c r="DR403" s="90">
        <f>IF(ISNA(VLOOKUP($B403,'[1]1718  Exp_Rev Access'!$F$7:$GK$318,$DR$2,FALSE)),"",VLOOKUP($B403,'[1]1718  Exp_Rev Access'!$F$7:$GK$318,$DR$2,FALSE))</f>
        <v>0</v>
      </c>
      <c r="DS403" s="90">
        <f>IF(ISNA(VLOOKUP($B403,'[1]1718  Exp_Rev Access'!$F$7:$GK$318,$DS$2,FALSE)),"",VLOOKUP($B403,'[1]1718  Exp_Rev Access'!$F$7:$GK$318,$DS$2,FALSE))</f>
        <v>0</v>
      </c>
      <c r="DT403" s="90">
        <f>IF(ISNA(VLOOKUP($B403,'[1]1718  Exp_Rev Access'!$F$7:$GK$318,$DT$2,FALSE)),"",VLOOKUP($B403,'[1]1718  Exp_Rev Access'!$F$7:$GK$318,$DT$2,FALSE))</f>
        <v>0</v>
      </c>
      <c r="DU403" s="90">
        <f>IF(ISNA(VLOOKUP($B403,'[1]1718  Exp_Rev Access'!$F$7:$GK$318,$DU$2,FALSE)),"",VLOOKUP($B403,'[1]1718  Exp_Rev Access'!$F$7:$GK$318,$DU$2,FALSE))</f>
        <v>0</v>
      </c>
      <c r="DV403" s="90">
        <f>IF(ISNA(VLOOKUP($B403,'[1]1718  Exp_Rev Access'!$F$7:$GK$318,$DV$2,FALSE)),"",VLOOKUP($B403,'[1]1718  Exp_Rev Access'!$F$7:$GK$318,$DV$2,FALSE))</f>
        <v>0</v>
      </c>
      <c r="DW403" s="90">
        <f>IF(ISNA(VLOOKUP($B403,'[1]1718  Exp_Rev Access'!$F$7:$GK$318,$DW$2,FALSE)),"",VLOOKUP($B403,'[1]1718  Exp_Rev Access'!$F$7:$GK$318,$DW$2,FALSE))</f>
        <v>0</v>
      </c>
      <c r="DX403" s="90">
        <f>IF(ISNA(VLOOKUP($B403,'[1]1718  Exp_Rev Access'!$F$7:$GK$318,$DX$2,FALSE)),"",VLOOKUP($B403,'[1]1718  Exp_Rev Access'!$F$7:$GK$318,$DX$2,FALSE))</f>
        <v>0</v>
      </c>
      <c r="DY403" s="90">
        <f>IF(ISNA(VLOOKUP($B403,'[1]1718  Exp_Rev Access'!$F$7:$GK$318,$DY$2,FALSE)),"",VLOOKUP($B403,'[1]1718  Exp_Rev Access'!$F$7:$GK$318,$DY$2,FALSE))</f>
        <v>0</v>
      </c>
      <c r="DZ403" s="90">
        <f>IF(ISNA(VLOOKUP($B403,'[1]1718  Exp_Rev Access'!$F$7:$GK$318,$DZ$2,FALSE)),"",VLOOKUP($B403,'[1]1718  Exp_Rev Access'!$F$7:$GK$318,$DZ$2,FALSE))</f>
        <v>0</v>
      </c>
      <c r="EA403" s="90">
        <f>IF(ISNA(VLOOKUP($B403,'[1]1718  Exp_Rev Access'!$F$7:$GK$318,$EA$2,FALSE)),"",VLOOKUP($B403,'[1]1718  Exp_Rev Access'!$F$7:$GK$318,$EA$2,FALSE))</f>
        <v>0</v>
      </c>
      <c r="EB403" s="90">
        <f>IF(ISNA(VLOOKUP($B403,'[1]1718  Exp_Rev Access'!$F$7:$GK$318,$EB$2,FALSE)),"",VLOOKUP($B403,'[1]1718  Exp_Rev Access'!$F$7:$GK$318,$EB$2,FALSE))</f>
        <v>0</v>
      </c>
      <c r="EC403" s="90">
        <f>IF(ISNA(VLOOKUP($B403,'[1]1718  Exp_Rev Access'!$F$7:$GK$318,$EC$2,FALSE)),"",VLOOKUP($B403,'[1]1718  Exp_Rev Access'!$F$7:$GK$318,$EC$2,FALSE))</f>
        <v>0</v>
      </c>
      <c r="ED403" s="90">
        <f>IF(ISNA(VLOOKUP($B403,'[1]1718  Exp_Rev Access'!$F$7:$GK$318,$ED$2,FALSE)),"",VLOOKUP($B403,'[1]1718  Exp_Rev Access'!$F$7:$GK$318,$ED$2,FALSE))</f>
        <v>0</v>
      </c>
      <c r="EE403" s="90">
        <f>IF(ISNA(VLOOKUP($B403,'[1]1718  Exp_Rev Access'!$F$7:$GK$318,$EE$2,FALSE)),"",VLOOKUP($B403,'[1]1718  Exp_Rev Access'!$F$7:$GK$318,$EE$2,FALSE))</f>
        <v>0</v>
      </c>
      <c r="EF403" s="90">
        <f>IF(ISNA(VLOOKUP($B403,'[1]1718  Exp_Rev Access'!$F$7:$GK$318,$EF$2,FALSE)),"",VLOOKUP($B403,'[1]1718  Exp_Rev Access'!$F$7:$GK$318,$EF$2,FALSE))</f>
        <v>0</v>
      </c>
      <c r="EG403" s="90">
        <f>IF(ISNA(VLOOKUP($B403,'[1]1718  Exp_Rev Access'!$F$7:$GK$318,$EG$2,FALSE)),"",VLOOKUP($B403,'[1]1718  Exp_Rev Access'!$F$7:$GK$318,$EG$2,FALSE))</f>
        <v>0</v>
      </c>
      <c r="EH403" s="90">
        <f>IF(ISNA(VLOOKUP($B403,'[1]1718  Exp_Rev Access'!$F$7:$GK$318,$EH$2,FALSE)),"",VLOOKUP($B403,'[1]1718  Exp_Rev Access'!$F$7:$GK$318,$EH$2,FALSE))</f>
        <v>0</v>
      </c>
      <c r="EI403" s="90">
        <f>IF(ISNA(VLOOKUP($B403,'[1]1718  Exp_Rev Access'!$F$7:$GK$318,$EI$2,FALSE)),"",VLOOKUP($B403,'[1]1718  Exp_Rev Access'!$F$7:$GK$318,$EI$2,FALSE))</f>
        <v>0</v>
      </c>
      <c r="EJ403" s="90">
        <f>IF(ISNA(VLOOKUP($B403,'[1]1718  Exp_Rev Access'!$F$7:$GK$318,$EJ$2,FALSE)),"",VLOOKUP($B403,'[1]1718  Exp_Rev Access'!$F$7:$GK$318,$EJ$2,FALSE))</f>
        <v>0</v>
      </c>
      <c r="EK403" s="90">
        <f>IF(ISNA(VLOOKUP($B403,'[1]1718  Exp_Rev Access'!$F$7:$GK$318,$EK$2,FALSE)),"",VLOOKUP($B403,'[1]1718  Exp_Rev Access'!$F$7:$GK$318,$EK$2,FALSE))</f>
        <v>0</v>
      </c>
      <c r="EL403" s="90">
        <f>IF(ISNA(VLOOKUP($B403,'[1]1718  Exp_Rev Access'!$F$7:$GK$318,$EL$2,FALSE)),"",VLOOKUP($B403,'[1]1718  Exp_Rev Access'!$F$7:$GK$318,$EL$2,FALSE))</f>
        <v>0</v>
      </c>
      <c r="EM403" s="90">
        <f>IF(ISNA(VLOOKUP($B403,'[1]1718  Exp_Rev Access'!$F$7:$GK$318,$EM$2,FALSE)),"",VLOOKUP($B403,'[1]1718  Exp_Rev Access'!$F$7:$GK$318,$EM$2,FALSE))</f>
        <v>0</v>
      </c>
      <c r="EN403" s="90">
        <f>IF(ISNA(VLOOKUP($B403,'[1]1718  Exp_Rev Access'!$F$7:$GK$318,$EN$2,FALSE)),"",VLOOKUP($B403,'[1]1718  Exp_Rev Access'!$F$7:$GK$318,$EN$2,FALSE))</f>
        <v>0</v>
      </c>
      <c r="EO403" s="90">
        <f>IF(ISNA(VLOOKUP($B403,'[1]1718  Exp_Rev Access'!$F$7:$GK$318,$EO$2,FALSE)),"",VLOOKUP($B403,'[1]1718  Exp_Rev Access'!$F$7:$GK$318,$EO$2,FALSE))</f>
        <v>0</v>
      </c>
      <c r="EP403" s="90">
        <f>IF(ISNA(VLOOKUP($B403,'[1]1718  Exp_Rev Access'!$F$7:$GK$318,$EP$2,FALSE)),"",VLOOKUP($B403,'[1]1718  Exp_Rev Access'!$F$7:$GK$318,$EP$2,FALSE))</f>
        <v>0</v>
      </c>
      <c r="EQ403" s="90">
        <f>IF(ISNA(VLOOKUP($B403,'[1]1718  Exp_Rev Access'!$F$7:$GK$318,$EQ$2,FALSE)),"",VLOOKUP($B403,'[1]1718  Exp_Rev Access'!$F$7:$GK$318,$EQ$2,FALSE))</f>
        <v>0</v>
      </c>
      <c r="ER403" s="90">
        <f>IF(ISNA(VLOOKUP($B403,'[1]1718  Exp_Rev Access'!$F$7:$GK$318,$ER$2,FALSE)),"",VLOOKUP($B403,'[1]1718  Exp_Rev Access'!$F$7:$GK$318,$ER$2,FALSE))</f>
        <v>0</v>
      </c>
      <c r="ES403" s="90">
        <f>IF(ISNA(VLOOKUP($B403,'[1]1718  Exp_Rev Access'!$F$7:$GK$318,$ES$2,FALSE)),"",VLOOKUP($B403,'[1]1718  Exp_Rev Access'!$F$7:$GK$318,$ES$2,FALSE))</f>
        <v>0</v>
      </c>
      <c r="ET403" s="90">
        <f>IF(ISNA(VLOOKUP($B403,'[1]1718  Exp_Rev Access'!$F$7:$GK$318,$ET$2,FALSE)),"",VLOOKUP($B403,'[1]1718  Exp_Rev Access'!$F$7:$GK$318,$ET$2,FALSE))</f>
        <v>0</v>
      </c>
      <c r="EU403" s="90">
        <f>IF(ISNA(VLOOKUP($B403,'[1]1718  Exp_Rev Access'!$F$7:$GK$318,$EU$2,FALSE)),"",VLOOKUP($B403,'[1]1718  Exp_Rev Access'!$F$7:$GK$318,$EU$2,FALSE))</f>
        <v>0</v>
      </c>
      <c r="EV403" s="90">
        <f>IF(ISNA(VLOOKUP($B403,'[1]1718  Exp_Rev Access'!$F$7:$GK$318,$EV$2,FALSE)),"",VLOOKUP($B403,'[1]1718  Exp_Rev Access'!$F$7:$GK$318,$EV$2,FALSE))</f>
        <v>0</v>
      </c>
      <c r="EW403" s="90">
        <f>IF(ISNA(VLOOKUP($B403,'[1]1718  Exp_Rev Access'!$F$7:$GK$318,$EW$2,FALSE)),"",VLOOKUP($B403,'[1]1718  Exp_Rev Access'!$F$7:$GK$318,$EW$2,FALSE))</f>
        <v>0</v>
      </c>
      <c r="EX403" s="90">
        <f>IF(ISNA(VLOOKUP($B403,'[1]1718  Exp_Rev Access'!$F$7:$GK$318,$EX$2,FALSE)),"",VLOOKUP($B403,'[1]1718  Exp_Rev Access'!$F$7:$GK$318,$EX$2,FALSE))</f>
        <v>0</v>
      </c>
      <c r="EY403" s="90">
        <f>IF(ISNA(VLOOKUP($B403,'[1]1718  Exp_Rev Access'!$F$7:$GK$318,$EY$2,FALSE)),"",VLOOKUP($B403,'[1]1718  Exp_Rev Access'!$F$7:$GK$318,$EY$2,FALSE))</f>
        <v>0</v>
      </c>
      <c r="EZ403" s="90">
        <f>IF(ISNA(VLOOKUP($B403,'[1]1718  Exp_Rev Access'!$F$7:$GK$318,$EZ$2,FALSE)),"",VLOOKUP($B403,'[1]1718  Exp_Rev Access'!$F$7:$GK$318,$EZ$2,FALSE))</f>
        <v>0</v>
      </c>
      <c r="FA403" s="90">
        <f>IF(ISNA(VLOOKUP($B403,'[1]1718  Exp_Rev Access'!$F$7:$GK$318,$FA$2,FALSE)),"",VLOOKUP($B403,'[1]1718  Exp_Rev Access'!$F$7:$GK$318,$FA$2,FALSE))</f>
        <v>0</v>
      </c>
      <c r="FB403" s="90">
        <f>IF(ISNA(VLOOKUP($B403,'[1]1718  Exp_Rev Access'!$F$7:$GK$318,$FB$2,FALSE)),"",VLOOKUP($B403,'[1]1718  Exp_Rev Access'!$F$7:$GK$318,$FB$2,FALSE))</f>
        <v>0</v>
      </c>
      <c r="FC403" s="90">
        <f>IF(ISNA(VLOOKUP($B403,'[1]1718  Exp_Rev Access'!$F$7:$GK$318,$FC$2,FALSE)),"",VLOOKUP($B403,'[1]1718  Exp_Rev Access'!$F$7:$GK$318,$FC$2,FALSE))</f>
        <v>0</v>
      </c>
      <c r="FD403" s="90">
        <f>IF(ISNA(VLOOKUP($B403,'[1]1718  Exp_Rev Access'!$F$7:$GK$318,$FD$2,FALSE)),"",VLOOKUP($B403,'[1]1718  Exp_Rev Access'!$F$7:$GK$318,$FD$2,FALSE))</f>
        <v>0</v>
      </c>
      <c r="FE403" s="90">
        <f>IF(ISNA(VLOOKUP($B403,'[1]1718  Exp_Rev Access'!$F$7:$GK$318,$FE$2,FALSE)),"",VLOOKUP($B403,'[1]1718  Exp_Rev Access'!$F$7:$GK$318,$FE$2,FALSE))</f>
        <v>0</v>
      </c>
      <c r="FF403" s="90">
        <f>IF(ISNA(VLOOKUP($B403,'[1]1718  Exp_Rev Access'!$F$7:$GK$318,$FF$2,FALSE)),"",VLOOKUP($B403,'[1]1718  Exp_Rev Access'!$F$7:$GK$318,$FF$2,FALSE))</f>
        <v>0</v>
      </c>
      <c r="FG403" s="90">
        <f>IF(ISNA(VLOOKUP($B403,'[1]1718  Exp_Rev Access'!$F$7:$GK$318,$FG$2,FALSE)),"",VLOOKUP($B403,'[1]1718  Exp_Rev Access'!$F$7:$GK$318,$FG$2,FALSE))</f>
        <v>0</v>
      </c>
      <c r="FH403" s="90">
        <f>IF(ISNA(VLOOKUP($B403,'[1]1718  Exp_Rev Access'!$F$7:$GK$318,$FH$2,FALSE)),"",VLOOKUP($B403,'[1]1718  Exp_Rev Access'!$F$7:$GK$318,$FH$2,FALSE))</f>
        <v>0</v>
      </c>
      <c r="FI403" s="90">
        <f>IF(ISNA(VLOOKUP($B403,'[1]1718  Exp_Rev Access'!$F$7:$GK$318,$FI$2,FALSE)),"",VLOOKUP($B403,'[1]1718  Exp_Rev Access'!$F$7:$GK$318,$FI$2,FALSE))</f>
        <v>0</v>
      </c>
      <c r="FJ403" s="90">
        <f>IF(ISNA(VLOOKUP($B403,'[1]1718  Exp_Rev Access'!$F$7:$GK$318,$FJ$2,FALSE)),"",VLOOKUP($B403,'[1]1718  Exp_Rev Access'!$F$7:$GK$318,$FJ$2,FALSE))</f>
        <v>0</v>
      </c>
      <c r="FK403" s="90">
        <f>IF(ISNA(VLOOKUP($B403,'[1]1718  Exp_Rev Access'!$F$7:$GK$318,$FK$2,FALSE)),"",VLOOKUP($B403,'[1]1718  Exp_Rev Access'!$F$7:$GK$318,$FK$2,FALSE))</f>
        <v>0</v>
      </c>
      <c r="FL403" s="90">
        <f>IF(ISNA(VLOOKUP($B403,'[1]1718  Exp_Rev Access'!$F$7:$GK$318,$FL$2,FALSE)),"",VLOOKUP($B403,'[1]1718  Exp_Rev Access'!$F$7:$GK$318,$FL$2,FALSE))</f>
        <v>0</v>
      </c>
      <c r="FM403" s="90">
        <f>IF(ISNA(VLOOKUP($B403,'[1]1718  Exp_Rev Access'!$F$7:$GK$318,$FM$2,FALSE)),"",VLOOKUP($B403,'[1]1718  Exp_Rev Access'!$F$7:$GK$318,$FM$2,FALSE))</f>
        <v>0</v>
      </c>
      <c r="FN403" s="90">
        <f>IF(ISNA(VLOOKUP($B403,'[1]1718  Exp_Rev Access'!$F$7:$GK$318,$FN$2,FALSE)),"",VLOOKUP($B403,'[1]1718  Exp_Rev Access'!$F$7:$GK$318,$FN$2,FALSE))</f>
        <v>0</v>
      </c>
      <c r="FO403" s="90">
        <f>IF(ISNA(VLOOKUP($B403,'[1]1718  Exp_Rev Access'!$F$7:$GK$318,$FO$2,FALSE)),"",VLOOKUP($B403,'[1]1718  Exp_Rev Access'!$F$7:$GK$318,$FO$2,FALSE))</f>
        <v>0</v>
      </c>
      <c r="FP403" s="90">
        <f>IF(ISNA(VLOOKUP($B403,'[1]1718  Exp_Rev Access'!$F$7:$GK$318,$FP$2,FALSE)),"",VLOOKUP($B403,'[1]1718  Exp_Rev Access'!$F$7:$GK$318,$FP$2,FALSE))</f>
        <v>0</v>
      </c>
      <c r="FQ403" s="90">
        <f>IF(ISNA(VLOOKUP($B403,'[1]1718  Exp_Rev Access'!$F$7:$GK$318,$FQ$2,FALSE)),"",VLOOKUP($B403,'[1]1718  Exp_Rev Access'!$F$7:$GK$318,$FQ$2,FALSE))</f>
        <v>0</v>
      </c>
      <c r="FR403" s="90">
        <f>IF(ISNA(VLOOKUP($B403,'[1]1718  Exp_Rev Access'!$F$7:$GK$318,$FR$2,FALSE)),"",VLOOKUP($B403,'[1]1718  Exp_Rev Access'!$F$7:$GK$318,$FR$2,FALSE))</f>
        <v>3510.71</v>
      </c>
      <c r="FS403" s="56">
        <f t="shared" si="1048"/>
        <v>43329</v>
      </c>
      <c r="FT403" s="92">
        <f t="shared" si="1049"/>
        <v>5.0122898793632097E-2</v>
      </c>
      <c r="FU403" s="94">
        <f t="shared" si="1050"/>
        <v>1122.5129533678755</v>
      </c>
      <c r="FV403" s="95">
        <f>IF(ISNA(VLOOKUP($B403,'[1]1718  Exp_Rev Access'!$F$7:$GK$318,$FV$2,FALSE)),"",VLOOKUP($B403,'[1]1718  Exp_Rev Access'!$F$7:$GK$318,$FV$2,FALSE))</f>
        <v>0</v>
      </c>
      <c r="FW403" s="95">
        <f>IF(ISNA(VLOOKUP($B403,'[1]1718  Exp_Rev Access'!$F$7:$GK$318,$FW$2,FALSE)),"",VLOOKUP($B403,'[1]1718  Exp_Rev Access'!$F$7:$GK$318,$FW$2,FALSE))</f>
        <v>0</v>
      </c>
      <c r="FX403" s="95">
        <f>IF(ISNA(VLOOKUP($B403,'[1]1718  Exp_Rev Access'!$F$7:$GK$318,$FX$2,FALSE)),"",VLOOKUP($B403,'[1]1718  Exp_Rev Access'!$F$7:$GK$318,$FX$2,FALSE))</f>
        <v>0</v>
      </c>
      <c r="FY403" s="95">
        <f>IF(ISNA(VLOOKUP($B403,'[1]1718  Exp_Rev Access'!$F$7:$GK$318,$FY$2,FALSE)),"",VLOOKUP($B403,'[1]1718  Exp_Rev Access'!$F$7:$GK$318,$FY$2,FALSE))</f>
        <v>0</v>
      </c>
      <c r="FZ403" s="95">
        <f>IF(ISNA(VLOOKUP($B403,'[1]1718  Exp_Rev Access'!$F$7:$GK$318,$FZ$2,FALSE)),"",VLOOKUP($B403,'[1]1718  Exp_Rev Access'!$F$7:$GK$318,$FZ$2,FALSE))</f>
        <v>0</v>
      </c>
      <c r="GA403" s="95">
        <f>IF(ISNA(VLOOKUP($B403,'[1]1718  Exp_Rev Access'!$F$7:$GK$318,$GA$2,FALSE)),"",VLOOKUP($B403,'[1]1718  Exp_Rev Access'!$F$7:$GK$318,$GA$2,FALSE))</f>
        <v>0</v>
      </c>
      <c r="GB403" s="95">
        <f>IF(ISNA(VLOOKUP($B403,'[1]1718  Exp_Rev Access'!$F$7:$GK$318,$GB$2,FALSE)),"",VLOOKUP($B403,'[1]1718  Exp_Rev Access'!$F$7:$GK$318,$GB$2,FALSE))</f>
        <v>46.97</v>
      </c>
      <c r="GC403" s="95">
        <f>IF(ISNA(VLOOKUP($B403,'[1]1718  Exp_Rev Access'!$F$7:$GK$318,$GC$2,FALSE)),"",VLOOKUP($B403,'[1]1718  Exp_Rev Access'!$F$7:$GK$318,$GC$2,FALSE))</f>
        <v>0</v>
      </c>
      <c r="GD403" s="95">
        <f>IF(ISNA(VLOOKUP($B403,'[1]1718  Exp_Rev Access'!$F$7:$GK$318,$GD$2,FALSE)),"",VLOOKUP($B403,'[1]1718  Exp_Rev Access'!$F$7:$GK$318,$GD$2,FALSE))</f>
        <v>0</v>
      </c>
      <c r="GE403" s="95">
        <f>IF(ISNA(VLOOKUP($B403,'[1]1718  Exp_Rev Access'!$F$7:$GK$318,$GE$2,FALSE)),"",VLOOKUP($B403,'[1]1718  Exp_Rev Access'!$F$7:$GK$318,$GE$2,FALSE))</f>
        <v>0</v>
      </c>
      <c r="GF403" s="95">
        <f>IF(ISNA(VLOOKUP($B403,'[1]1718  Exp_Rev Access'!$F$7:$GK$318,$GF$2,FALSE)),"",VLOOKUP($B403,'[1]1718  Exp_Rev Access'!$F$7:$GK$318,$GF$2,FALSE))</f>
        <v>0</v>
      </c>
      <c r="GG403" s="95">
        <f>IF(ISNA(VLOOKUP($B403,'[1]1718  Exp_Rev Access'!$F$7:$GK$318,$GG$2,FALSE)),"",VLOOKUP($B403,'[1]1718  Exp_Rev Access'!$F$7:$GK$318,$GG$2,FALSE))</f>
        <v>0</v>
      </c>
      <c r="GH403" s="95">
        <f>IF(ISNA(VLOOKUP($B403,'[1]1718  Exp_Rev Access'!$F$7:$GK$318,$GH$2,FALSE)),"",VLOOKUP($B403,'[1]1718  Exp_Rev Access'!$F$7:$GK$318,$GH$2,FALSE))</f>
        <v>0</v>
      </c>
      <c r="GI403" s="95">
        <f>IF(ISNA(VLOOKUP($B403,'[1]1718  Exp_Rev Access'!$F$7:$GK$318,$GI$2,FALSE)),"",VLOOKUP($B403,'[1]1718  Exp_Rev Access'!$F$7:$GK$318,$GI$2,FALSE))</f>
        <v>0</v>
      </c>
      <c r="GJ403" s="95">
        <f>IF(ISNA(VLOOKUP($B403,'[1]1718  Exp_Rev Access'!$F$7:$GK$318,$GJ$2,FALSE)),"",VLOOKUP($B403,'[1]1718  Exp_Rev Access'!$F$7:$GK$318,$GJ$2,FALSE))</f>
        <v>1319.27</v>
      </c>
      <c r="GK403" s="95">
        <f>IF(ISNA(VLOOKUP($B403,'[1]1718  Exp_Rev Access'!$F$7:$GK$318,$GK$2,FALSE)),"",VLOOKUP($B403,'[1]1718  Exp_Rev Access'!$F$7:$GK$318,$GK$2,FALSE))</f>
        <v>0</v>
      </c>
      <c r="GL403" s="95">
        <f>IF(ISNA(VLOOKUP($B403,'[1]1718  Exp_Rev Access'!$F$7:$GK$318,$GL$2,FALSE)),"",VLOOKUP($B403,'[1]1718  Exp_Rev Access'!$F$7:$GK$318,$GL$2,FALSE))</f>
        <v>0</v>
      </c>
      <c r="GM403" s="95">
        <f>IF(ISNA(VLOOKUP($B403,'[1]1718  Exp_Rev Access'!$F$7:$GK$318,$GM$2,FALSE)),"",VLOOKUP($B403,'[1]1718  Exp_Rev Access'!$F$7:$GK$318,$GM$2,FALSE))</f>
        <v>0</v>
      </c>
      <c r="GN403" s="95">
        <f>IF(ISNA(VLOOKUP($B403,'[1]1718  Exp_Rev Access'!$F$7:$GK$318,$GN$2,FALSE)),"",VLOOKUP($B403,'[1]1718  Exp_Rev Access'!$F$7:$GK$318,$GN$2,FALSE))</f>
        <v>0</v>
      </c>
      <c r="GO403" s="95">
        <f>IF(ISNA(VLOOKUP($B403,'[1]1718  Exp_Rev Access'!$F$7:$GK$318,$GO$2,FALSE)),"",VLOOKUP($B403,'[1]1718  Exp_Rev Access'!$F$7:$GK$318,$GO$2,FALSE))</f>
        <v>0</v>
      </c>
      <c r="GP403" s="95">
        <f>IF(ISNA(VLOOKUP($B403,'[1]1718  Exp_Rev Access'!$F$7:$GK$318,$GP$2,FALSE)),"",VLOOKUP($B403,'[1]1718  Exp_Rev Access'!$F$7:$GK$318,$GP$2,FALSE))</f>
        <v>0</v>
      </c>
      <c r="GQ403" s="95">
        <f>IF(ISNA(VLOOKUP($B403,'[1]1718  Exp_Rev Access'!$F$7:$GK$318,$GQ$2,FALSE)),"",VLOOKUP($B403,'[1]1718  Exp_Rev Access'!$F$7:$GK$318,$GQ$2,FALSE))</f>
        <v>0</v>
      </c>
      <c r="GR403" s="95">
        <f>IF(ISNA(VLOOKUP($B403,'[1]1718  Exp_Rev Access'!$F$7:$GK$318,$GR$2,FALSE)),"",VLOOKUP($B403,'[1]1718  Exp_Rev Access'!$F$7:$GK$318,$GR$2,FALSE))</f>
        <v>0</v>
      </c>
      <c r="GS403" s="95">
        <f>IF(ISNA(VLOOKUP($B403,'[1]1718  Exp_Rev Access'!$F$7:$GK$318,$GS$2,FALSE)),"",VLOOKUP($B403,'[1]1718  Exp_Rev Access'!$F$7:$GK$318,$GS$2,FALSE))</f>
        <v>0</v>
      </c>
      <c r="GT403" s="95">
        <f>IF(ISNA(VLOOKUP($B403,'[1]1718  Exp_Rev Access'!$F$7:$GK$318,$GT$2,FALSE)),"",VLOOKUP($B403,'[1]1718  Exp_Rev Access'!$F$7:$GK$318,$GT$2,FALSE))</f>
        <v>0</v>
      </c>
      <c r="GU403" s="56">
        <f t="shared" si="1051"/>
        <v>1366.24</v>
      </c>
      <c r="GV403" s="92">
        <f t="shared" si="1052"/>
        <v>1.5804636443908678E-3</v>
      </c>
      <c r="GW403" s="96">
        <f t="shared" si="1053"/>
        <v>35.394818652849743</v>
      </c>
    </row>
    <row r="404" spans="1:222" x14ac:dyDescent="0.3">
      <c r="A404" s="73"/>
      <c r="B404" s="88" t="s">
        <v>778</v>
      </c>
      <c r="C404" s="89" t="s">
        <v>779</v>
      </c>
      <c r="D404" s="75">
        <f>IF(ISNA(VLOOKUP($B404,'[1]1718 enrollment_Rev_Exp by size'!$A$7:H733,3,FALSE)),"",VLOOKUP($B404,'[1]1718 enrollment_Rev_Exp by size'!$A$7:$G$350,3,FALSE))</f>
        <v>198.70999999999995</v>
      </c>
      <c r="E404" s="76">
        <f>IF(ISNA(VLOOKUP($B404,'[1]1718 enrollment_Rev_Exp by size'!$A$7:I736,5,FALSE)),"",VLOOKUP($B404,'[1]1718 enrollment_Rev_Exp by size'!$A$7:$G$350,5,FALSE))</f>
        <v>3744099.24</v>
      </c>
      <c r="F404" s="70">
        <f t="shared" si="1033"/>
        <v>3744099.2399999998</v>
      </c>
      <c r="G404" s="70">
        <f t="shared" si="1034"/>
        <v>0</v>
      </c>
      <c r="H404" s="90">
        <f>IF(ISNA(VLOOKUP($B404,'[1]1718  Exp_Rev Access'!$F$7:$GK$318,3,FALSE)),"",VLOOKUP($B404,'[1]1718  Exp_Rev Access'!$F$7:$GK$318,3,FALSE))</f>
        <v>360388.5</v>
      </c>
      <c r="I404" s="90">
        <f>IF(ISNA(VLOOKUP($B404,'[1]1718  Exp_Rev Access'!$F$7:$GK$318,4,FALSE)),"",VLOOKUP($B404,'[1]1718  Exp_Rev Access'!$F$7:$GK$318,4,FALSE))</f>
        <v>0</v>
      </c>
      <c r="J404" s="90">
        <f>IF(ISNA(VLOOKUP($B404,'[1]1718  Exp_Rev Access'!$F$7:$GK$318,5,FALSE)),"",VLOOKUP($B404,'[1]1718  Exp_Rev Access'!$F$7:$GK$318,5,FALSE))</f>
        <v>0</v>
      </c>
      <c r="K404" s="90">
        <f>IF(ISNA(VLOOKUP($B404,'[1]1718  Exp_Rev Access'!$F$7:$GK$318,6,FALSE)),"-",VLOOKUP($B404,'[1]1718  Exp_Rev Access'!$F$7:$GK$318,6,FALSE))</f>
        <v>0</v>
      </c>
      <c r="L404" s="90">
        <f>IF(ISNA(VLOOKUP($B404,'[1]1718  Exp_Rev Access'!$F$7:$GK$318,7,FALSE)),"",VLOOKUP($B404,'[1]1718  Exp_Rev Access'!$F$7:$GK$318,7,FALSE))</f>
        <v>0</v>
      </c>
      <c r="M404" s="90">
        <f>IF(ISNA(VLOOKUP($B404,'[1]1718  Exp_Rev Access'!$F$7:$GK$318,8,FALSE)),"",VLOOKUP($B404,'[1]1718  Exp_Rev Access'!$F$7:$GK$318,8,FALSE))</f>
        <v>0</v>
      </c>
      <c r="N404" s="56">
        <f t="shared" si="1035"/>
        <v>360388.5</v>
      </c>
      <c r="O404" s="91">
        <f t="shared" si="1036"/>
        <v>9.625506080335626E-2</v>
      </c>
      <c r="P404" s="56">
        <f t="shared" si="1037"/>
        <v>1813.6404811031155</v>
      </c>
      <c r="Q404" s="90">
        <f>IF(ISNA(VLOOKUP($B404,'[1]1718  Exp_Rev Access'!$F$7:$GK$318,10,FALSE)),"",VLOOKUP($B404,'[1]1718  Exp_Rev Access'!$F$7:$GK$318,10,FALSE))</f>
        <v>0</v>
      </c>
      <c r="R404" s="90">
        <f>IF(ISNA(VLOOKUP($B404,'[1]1718  Exp_Rev Access'!$F$7:$GK$318,11,FALSE)),"",VLOOKUP($B404,'[1]1718  Exp_Rev Access'!$F$7:$GK$318,11,FALSE))</f>
        <v>0</v>
      </c>
      <c r="S404" s="90">
        <f>IF(ISNA(VLOOKUP($B404,'[1]1718  Exp_Rev Access'!$F$7:$GK$318,12,FALSE)),"",VLOOKUP($B404,'[1]1718  Exp_Rev Access'!$F$7:$GK$318,12,FALSE))</f>
        <v>0</v>
      </c>
      <c r="T404" s="90">
        <f>IF(ISNA(VLOOKUP($B404,'[1]1718  Exp_Rev Access'!$F$7:$GK$318,13,FALSE)),"",VLOOKUP($B404,'[1]1718  Exp_Rev Access'!$F$7:$GK$318,13,FALSE))</f>
        <v>0</v>
      </c>
      <c r="U404" s="90">
        <f>IF(ISNA(VLOOKUP($B404,'[1]1718  Exp_Rev Access'!$F$7:$GK$318,14,FALSE)),"",VLOOKUP($B404,'[1]1718  Exp_Rev Access'!$F$7:$GK$318,14,FALSE))</f>
        <v>0</v>
      </c>
      <c r="V404" s="90">
        <f>IF(ISNA(VLOOKUP($B404,'[1]1718  Exp_Rev Access'!$F$7:$GK$318,15,FALSE)),"",VLOOKUP($B404,'[1]1718  Exp_Rev Access'!$F$7:$GK$318,15,FALSE))</f>
        <v>0</v>
      </c>
      <c r="W404" s="90">
        <f>IF(ISNA(VLOOKUP($B404,'[1]1718  Exp_Rev Access'!$F$7:$GK$318,16,FALSE)),"",VLOOKUP($B404,'[1]1718  Exp_Rev Access'!$F$7:$GK$318,16,FALSE))</f>
        <v>0</v>
      </c>
      <c r="X404" s="90">
        <f>IF(ISNA(VLOOKUP($B404,'[1]1718  Exp_Rev Access'!$F$7:$GK$318,17,FALSE)),"",VLOOKUP($B404,'[1]1718  Exp_Rev Access'!$F$7:$GK$318,17,FALSE))</f>
        <v>10200</v>
      </c>
      <c r="Y404" s="90">
        <f>IF(ISNA(VLOOKUP($B404,'[1]1718  Exp_Rev Access'!$F$7:$GK$318,18,FALSE)),"",VLOOKUP($B404,'[1]1718  Exp_Rev Access'!$F$7:$GK$318,18,FALSE))</f>
        <v>477</v>
      </c>
      <c r="Z404" s="90">
        <f>IF(ISNA(VLOOKUP($B404,'[1]1718  Exp_Rev Access'!$F$7:$GK$318,19,FALSE)),"",VLOOKUP($B404,'[1]1718  Exp_Rev Access'!$F$7:$GK$318,19,FALSE))</f>
        <v>0</v>
      </c>
      <c r="AA404" s="90">
        <f>IF(ISNA(VLOOKUP($B404,'[1]1718  Exp_Rev Access'!$F$7:$GK$318,20,FALSE)),"",VLOOKUP($B404,'[1]1718  Exp_Rev Access'!$F$7:$GK$318,20,FALSE))</f>
        <v>0</v>
      </c>
      <c r="AB404" s="90">
        <f>IF(ISNA(VLOOKUP($B404,'[1]1718  Exp_Rev Access'!$F$7:$GK$318,21,FALSE)),"",VLOOKUP($B404,'[1]1718  Exp_Rev Access'!$F$7:$GK$318,21,FALSE))</f>
        <v>0</v>
      </c>
      <c r="AC404" s="90">
        <f>IF(ISNA(VLOOKUP($B404,'[1]1718  Exp_Rev Access'!$F$7:$GK$318,22,FALSE)),"",VLOOKUP($B404,'[1]1718  Exp_Rev Access'!$F$7:$GK$318,22,FALSE))</f>
        <v>0</v>
      </c>
      <c r="AD404" s="90">
        <f>IF(ISNA(VLOOKUP($B404,'[1]1718  Exp_Rev Access'!$F$7:$GK$318,23,FALSE)),"",VLOOKUP($B404,'[1]1718  Exp_Rev Access'!$F$7:$GK$318,23,FALSE))</f>
        <v>26699.759999999998</v>
      </c>
      <c r="AE404" s="90">
        <f>IF(ISNA(VLOOKUP($B404,'[1]1718  Exp_Rev Access'!$F$7:$GK$318,24,FALSE)),"",VLOOKUP($B404,'[1]1718  Exp_Rev Access'!$F$7:$GK$318,24,FALSE))</f>
        <v>7749.36</v>
      </c>
      <c r="AF404" s="90">
        <f>IF(ISNA(VLOOKUP($B404,'[1]1718  Exp_Rev Access'!$F$7:$GK$318,25,FALSE)),"",VLOOKUP($B404,'[1]1718  Exp_Rev Access'!$F$7:$GK$318,25,FALSE))</f>
        <v>0</v>
      </c>
      <c r="AG404" s="90">
        <f>IF(ISNA(VLOOKUP($B404,'[1]1718  Exp_Rev Access'!$F$7:$GK$318,26,FALSE)),"",VLOOKUP($B404,'[1]1718  Exp_Rev Access'!$F$7:$GK$318,26,FALSE))</f>
        <v>30000</v>
      </c>
      <c r="AH404" s="90">
        <f>IF(ISNA(VLOOKUP($B404,'[1]1718  Exp_Rev Access'!$F$7:$GK$318,27,FALSE)),"",VLOOKUP($B404,'[1]1718  Exp_Rev Access'!$F$7:$GK$318,27,FALSE))</f>
        <v>10</v>
      </c>
      <c r="AI404" s="90">
        <f>IF(ISNA(VLOOKUP($B404,'[1]1718  Exp_Rev Access'!$F$7:$GK$318,28,FALSE)),"",VLOOKUP($B404,'[1]1718  Exp_Rev Access'!$F$7:$GK$318,28,FALSE))</f>
        <v>40</v>
      </c>
      <c r="AJ404" s="90">
        <f>IF(ISNA(VLOOKUP($B404,'[1]1718  Exp_Rev Access'!$F$7:$GK$318,29,FALSE)),"",VLOOKUP($B404,'[1]1718  Exp_Rev Access'!$F$7:$GK$318,29,FALSE))</f>
        <v>0</v>
      </c>
      <c r="AK404" s="90">
        <f>IF(ISNA(VLOOKUP($B404,'[1]1718  Exp_Rev Access'!$F$7:$GK$318,30,FALSE)),"",VLOOKUP($B404,'[1]1718  Exp_Rev Access'!$F$7:$GK$318,30,FALSE))</f>
        <v>8279.84</v>
      </c>
      <c r="AL404" s="90">
        <f>IF(ISNA(VLOOKUP($B404,'[1]1718  Exp_Rev Access'!$F$7:$GK$318,31,FALSE)),"",VLOOKUP($B404,'[1]1718  Exp_Rev Access'!$F$7:$GK$318,31,FALSE))</f>
        <v>3859.59</v>
      </c>
      <c r="AM404" s="56">
        <f t="shared" si="1038"/>
        <v>87315.549999999988</v>
      </c>
      <c r="AN404" s="92">
        <f t="shared" si="1039"/>
        <v>2.3320842852445327E-2</v>
      </c>
      <c r="AO404" s="71">
        <f t="shared" si="1040"/>
        <v>439.41195712344626</v>
      </c>
      <c r="AP404" s="90">
        <f>IF(ISNA(VLOOKUP($B404,'[1]1718  Exp_Rev Access'!$F$7:$GK$318,33,FALSE)),"",VLOOKUP($B404,'[1]1718  Exp_Rev Access'!$F$7:$GK$318,33,FALSE))</f>
        <v>2173237.5699999998</v>
      </c>
      <c r="AQ404" s="90">
        <f>IF(ISNA(VLOOKUP($B404,'[1]1718  Exp_Rev Access'!$F$7:$GK$318,34,FALSE)),"",VLOOKUP($B404,'[1]1718  Exp_Rev Access'!$F$7:$GK$318,34,FALSE))</f>
        <v>44975.94</v>
      </c>
      <c r="AR404" s="90">
        <f>IF(ISNA(VLOOKUP($B404,'[1]1718  Exp_Rev Access'!$F$7:$GK$318,35,FALSE)),"",VLOOKUP($B404,'[1]1718  Exp_Rev Access'!$F$7:$GK$318,35,FALSE))</f>
        <v>319907.12</v>
      </c>
      <c r="AS404" s="90">
        <f>IF(ISNA(VLOOKUP($B404,'[1]1718  Exp_Rev Access'!$F$7:$GK$318,36,FALSE)),"",VLOOKUP($B404,'[1]1718  Exp_Rev Access'!$F$7:$GK$318,36,FALSE))</f>
        <v>0</v>
      </c>
      <c r="AT404" s="90">
        <f>IF(ISNA(VLOOKUP($B404,'[1]1718  Exp_Rev Access'!$F$7:$GK$318,37,FALSE)),"",VLOOKUP($B404,'[1]1718  Exp_Rev Access'!$F$7:$GK$318,37,FALSE))</f>
        <v>0</v>
      </c>
      <c r="AU404" s="56">
        <f t="shared" si="1041"/>
        <v>2538120.63</v>
      </c>
      <c r="AV404" s="93">
        <f t="shared" si="1042"/>
        <v>0.67789886627043561</v>
      </c>
      <c r="AW404" s="56">
        <f t="shared" si="1043"/>
        <v>12772.988928589404</v>
      </c>
      <c r="AX404" s="90">
        <f>IF(ISNA(VLOOKUP($B404,'[1]1718  Exp_Rev Access'!$F$7:$GK$318,39,FALSE)),"",VLOOKUP($B404,'[1]1718  Exp_Rev Access'!$F$7:$GK$318,39,FALSE))</f>
        <v>0</v>
      </c>
      <c r="AY404" s="90">
        <f>IF(ISNA(VLOOKUP($B404,'[1]1718  Exp_Rev Access'!$F$7:$GK$318,40,FALSE)),"",VLOOKUP($B404,'[1]1718  Exp_Rev Access'!$F$7:$GK$318,40,FALSE))</f>
        <v>221536.12</v>
      </c>
      <c r="AZ404" s="90">
        <f>IF(ISNA(VLOOKUP($B404,'[1]1718  Exp_Rev Access'!$F$7:$GK$318,41,FALSE)),"",VLOOKUP($B404,'[1]1718  Exp_Rev Access'!$F$7:$GK$318,41,FALSE))</f>
        <v>11264.13</v>
      </c>
      <c r="BA404" s="90">
        <f>IF(ISNA(VLOOKUP($B404,'[1]1718  Exp_Rev Access'!$F$7:$GK$318,42,FALSE)),"",VLOOKUP($B404,'[1]1718  Exp_Rev Access'!$F$7:$GK$318,42,FALSE))</f>
        <v>0</v>
      </c>
      <c r="BB404" s="90">
        <f>IF(ISNA(VLOOKUP($B404,'[1]1718  Exp_Rev Access'!$F$7:$GK$318,43,FALSE)),"",VLOOKUP($B404,'[1]1718  Exp_Rev Access'!$F$7:$GK$318,43,FALSE))</f>
        <v>0</v>
      </c>
      <c r="BC404" s="90">
        <f>IF(ISNA(VLOOKUP($B404,'[1]1718  Exp_Rev Access'!$F$7:$GK$318,44,FALSE)),"",VLOOKUP($B404,'[1]1718  Exp_Rev Access'!$F$7:$GK$318,44,FALSE))</f>
        <v>73150.570000000007</v>
      </c>
      <c r="BD404" s="90">
        <f>IF(ISNA(VLOOKUP($B404,'[1]1718  Exp_Rev Access'!$F$7:$GK$318,45,FALSE)),"",VLOOKUP($B404,'[1]1718  Exp_Rev Access'!$F$7:$GK$318,45,FALSE))</f>
        <v>0</v>
      </c>
      <c r="BE404" s="90">
        <f>IF(ISNA(VLOOKUP($B404,'[1]1718  Exp_Rev Access'!$F$7:$GK$318,46,FALSE)),"",VLOOKUP($B404,'[1]1718  Exp_Rev Access'!$F$7:$GK$318,46,FALSE))</f>
        <v>89498.51</v>
      </c>
      <c r="BF404" s="90">
        <f>IF(ISNA(VLOOKUP($B404,'[1]1718  Exp_Rev Access'!$F$7:$GK$318,47,FALSE)),"",VLOOKUP($B404,'[1]1718  Exp_Rev Access'!$F$7:$GK$318,47,FALSE))</f>
        <v>0</v>
      </c>
      <c r="BG404" s="90">
        <f>IF(ISNA(VLOOKUP($B404,'[1]1718  Exp_Rev Access'!$F$7:$GK$318,48,FALSE)),"",VLOOKUP($B404,'[1]1718  Exp_Rev Access'!$F$7:$GK$318,48,FALSE))</f>
        <v>2934.38</v>
      </c>
      <c r="BH404" s="90">
        <f>IF(ISNA(VLOOKUP($B404,'[1]1718  Exp_Rev Access'!$F$7:$GK$318,49,FALSE)),"",VLOOKUP($B404,'[1]1718  Exp_Rev Access'!$F$7:$GK$318,49,FALSE))</f>
        <v>4598.04</v>
      </c>
      <c r="BI404" s="90">
        <f>IF(ISNA(VLOOKUP($B404,'[1]1718  Exp_Rev Access'!$F$7:$GK$318,50,FALSE)),"",VLOOKUP($B404,'[1]1718  Exp_Rev Access'!$F$7:$GK$318,50,FALSE))</f>
        <v>35500</v>
      </c>
      <c r="BJ404" s="90">
        <f>IF(ISNA(VLOOKUP($B404,'[1]1718  Exp_Rev Access'!$F$7:$GK$318,51,FALSE)),"",VLOOKUP($B404,'[1]1718  Exp_Rev Access'!$F$7:$GK$318,51,FALSE))</f>
        <v>1618.24</v>
      </c>
      <c r="BK404" s="90">
        <f>IF(ISNA(VLOOKUP($B404,'[1]1718  Exp_Rev Access'!$F$7:$GK$318,52,FALSE)),"",VLOOKUP($B404,'[1]1718  Exp_Rev Access'!$F$7:$GK$318,52,FALSE))</f>
        <v>114067.99</v>
      </c>
      <c r="BL404" s="90">
        <f>IF(ISNA(VLOOKUP($B404,'[1]1718  Exp_Rev Access'!$F$7:$GK$318,53,FALSE)),"",VLOOKUP($B404,'[1]1718  Exp_Rev Access'!$F$7:$GK$318,53,FALSE))</f>
        <v>0</v>
      </c>
      <c r="BM404" s="90">
        <f>IF(ISNA(VLOOKUP($B404,'[1]1718  Exp_Rev Access'!$F$7:$GK$318,54,FALSE)),"",VLOOKUP($B404,'[1]1718  Exp_Rev Access'!$F$7:$GK$318,54,FALSE))</f>
        <v>0</v>
      </c>
      <c r="BN404" s="90">
        <f>IF(ISNA(VLOOKUP($B404,'[1]1718  Exp_Rev Access'!$F$7:$GK$318,55,FALSE)),"",VLOOKUP($B404,'[1]1718  Exp_Rev Access'!$F$7:$GK$318,55,FALSE))</f>
        <v>0</v>
      </c>
      <c r="BO404" s="90">
        <f>IF(ISNA(VLOOKUP($B404,'[1]1718  Exp_Rev Access'!$F$7:$GK$318,56,FALSE)),"",VLOOKUP($B404,'[1]1718  Exp_Rev Access'!$F$7:$GK$318,56,FALSE))</f>
        <v>0</v>
      </c>
      <c r="BP404" s="90">
        <f>IF(ISNA(VLOOKUP($B404,'[1]1718  Exp_Rev Access'!$F$7:$GK$318,57,FALSE)),"",VLOOKUP($B404,'[1]1718  Exp_Rev Access'!$F$7:$GK$318,57,FALSE))</f>
        <v>0</v>
      </c>
      <c r="BQ404" s="90">
        <f>IF(ISNA(VLOOKUP($B404,'[1]1718  Exp_Rev Access'!$F$7:$GK$318,58,FALSE)),"",VLOOKUP($B404,'[1]1718  Exp_Rev Access'!$F$7:$GK$318,58,FALSE))</f>
        <v>0</v>
      </c>
      <c r="BR404" s="90">
        <f>IF(ISNA(VLOOKUP($B404,'[1]1718  Exp_Rev Access'!$F$7:$GK$318,59,FALSE)),"",VLOOKUP($B404,'[1]1718  Exp_Rev Access'!$F$7:$GK$318,59,FALSE))</f>
        <v>0</v>
      </c>
      <c r="BS404" s="90">
        <f>IF(ISNA(VLOOKUP($B404,'[1]1718  Exp_Rev Access'!$F$7:$GK$318,60,FALSE)),"",VLOOKUP($B404,'[1]1718  Exp_Rev Access'!$F$7:$GK$318,60,FALSE))</f>
        <v>0</v>
      </c>
      <c r="BT404" s="90">
        <f>IF(ISNA(VLOOKUP($B404,'[1]1718  Exp_Rev Access'!$F$7:$GK$318,61,FALSE)),"",VLOOKUP($B404,'[1]1718  Exp_Rev Access'!$F$7:$GK$318,61,FALSE))</f>
        <v>0</v>
      </c>
      <c r="BU404" s="90">
        <f>IF(ISNA(VLOOKUP($B404,'[1]1718  Exp_Rev Access'!$F$7:$GK$318,62,FALSE)),"",VLOOKUP($B404,'[1]1718  Exp_Rev Access'!$F$7:$GK$318,62,FALSE))</f>
        <v>0</v>
      </c>
      <c r="BV404" s="56">
        <f t="shared" si="1022"/>
        <v>554167.98</v>
      </c>
      <c r="BW404" s="92">
        <f t="shared" si="1044"/>
        <v>0.1480110286820282</v>
      </c>
      <c r="BX404" s="71">
        <f t="shared" si="1045"/>
        <v>2788.827839565196</v>
      </c>
      <c r="BY404" s="90">
        <f>IF(ISNA(VLOOKUP($B404,'[1]1718  Exp_Rev Access'!$F$7:$GK$318,64,FALSE)),"",VLOOKUP($B404,'[1]1718  Exp_Rev Access'!$F$7:$GK$318,64,FALSE))</f>
        <v>0</v>
      </c>
      <c r="BZ404" s="90">
        <f>IF(ISNA(VLOOKUP($B404,'[1]1718  Exp_Rev Access'!$F$7:$GK$318,65,FALSE)),"",VLOOKUP($B404,'[1]1718  Exp_Rev Access'!$F$7:$GK$318,65,FALSE))</f>
        <v>0</v>
      </c>
      <c r="CA404" s="90">
        <f>IF(ISNA(VLOOKUP($B404,'[1]1718  Exp_Rev Access'!$F$7:$GK$318,66,FALSE)),"",VLOOKUP($B404,'[1]1718  Exp_Rev Access'!$F$7:$GK$318,66,FALSE))</f>
        <v>0</v>
      </c>
      <c r="CB404" s="90">
        <f>IF(ISNA(VLOOKUP($B404,'[1]1718  Exp_Rev Access'!$F$7:$GK$318,67,FALSE)),"",VLOOKUP($B404,'[1]1718  Exp_Rev Access'!$F$7:$GK$318,67,FALSE))</f>
        <v>0</v>
      </c>
      <c r="CC404" s="90">
        <f>IF(ISNA(VLOOKUP($B404,'[1]1718  Exp_Rev Access'!$F$7:$GK$318,68,FALSE)),"",VLOOKUP($B404,'[1]1718  Exp_Rev Access'!$F$7:$GK$318,68,FALSE))</f>
        <v>0</v>
      </c>
      <c r="CD404" s="90">
        <f>IF(ISNA(VLOOKUP($B404,'[1]1718  Exp_Rev Access'!$F$7:$GK$318,69,FALSE)),"",VLOOKUP($B404,'[1]1718  Exp_Rev Access'!$F$7:$GK$318,69,FALSE))</f>
        <v>0</v>
      </c>
      <c r="CE404" s="56">
        <f t="shared" si="1021"/>
        <v>0</v>
      </c>
      <c r="CF404" s="92">
        <f t="shared" si="1046"/>
        <v>0</v>
      </c>
      <c r="CG404" s="78">
        <f t="shared" si="1047"/>
        <v>0</v>
      </c>
      <c r="CH404" s="90">
        <f>IF(ISNA(VLOOKUP($B404,'[1]1718  Exp_Rev Access'!$F$7:$GK$318,$CH$2,FALSE)),"",VLOOKUP($B404,'[1]1718  Exp_Rev Access'!$F$7:$GK$318,$CH$2,FALSE))</f>
        <v>0</v>
      </c>
      <c r="CI404" s="90">
        <f>IF(ISNA(VLOOKUP($B404,'[1]1718  Exp_Rev Access'!$F$7:$GK$318,$CI$2,FALSE)),"",VLOOKUP($B404,'[1]1718  Exp_Rev Access'!$F$7:$GK$318,$CI$2,FALSE))</f>
        <v>0</v>
      </c>
      <c r="CJ404" s="90">
        <f>IF(ISNA(VLOOKUP($B404,'[1]1718  Exp_Rev Access'!$F$7:$GK$318,$CJ$2,FALSE)),"",VLOOKUP($B404,'[1]1718  Exp_Rev Access'!$F$7:$GK$318,$CJ$2,FALSE))</f>
        <v>0</v>
      </c>
      <c r="CK404" s="90">
        <f>IF(ISNA(VLOOKUP($B404,'[1]1718  Exp_Rev Access'!$F$7:$GK$318,$CK$2,FALSE)),"",VLOOKUP($B404,'[1]1718  Exp_Rev Access'!$F$7:$GK$318,$CK$2,FALSE))</f>
        <v>0</v>
      </c>
      <c r="CL404" s="90">
        <f>IF(ISNA(VLOOKUP($B404,'[1]1718  Exp_Rev Access'!$F$7:$GK$318,$CL$2,FALSE)),"",VLOOKUP($B404,'[1]1718  Exp_Rev Access'!$F$7:$GK$318,$CL$2,FALSE))</f>
        <v>0</v>
      </c>
      <c r="CM404" s="90">
        <f>IF(ISNA(VLOOKUP($B404,'[1]1718  Exp_Rev Access'!$F$7:$GK$318,$CM$2,FALSE)),"",VLOOKUP($B404,'[1]1718  Exp_Rev Access'!$F$7:$GK$318,$CM$2,FALSE))</f>
        <v>0</v>
      </c>
      <c r="CN404" s="90">
        <f>IF(ISNA(VLOOKUP($B404,'[1]1718  Exp_Rev Access'!$F$7:$GK$318,$CN$2,FALSE)),"",VLOOKUP($B404,'[1]1718  Exp_Rev Access'!$F$7:$GK$318,$CN$2,FALSE))</f>
        <v>0</v>
      </c>
      <c r="CO404" s="90">
        <f>IF(ISNA(VLOOKUP($B404,'[1]1718  Exp_Rev Access'!$F$7:$GK$318,$CO$2,FALSE)),"",VLOOKUP($B404,'[1]1718  Exp_Rev Access'!$F$7:$GK$318,$CO$2,FALSE))</f>
        <v>0</v>
      </c>
      <c r="CP404" s="90">
        <f>IF(ISNA(VLOOKUP($B404,'[1]1718  Exp_Rev Access'!$F$7:$GK$318,$CP$2,FALSE)),"",VLOOKUP($B404,'[1]1718  Exp_Rev Access'!$F$7:$GK$318,$CP$2,FALSE))</f>
        <v>0</v>
      </c>
      <c r="CQ404" s="90">
        <f>IF(ISNA(VLOOKUP($B404,'[1]1718  Exp_Rev Access'!$F$7:$GK$318,$CQ$2,FALSE)),"",VLOOKUP($B404,'[1]1718  Exp_Rev Access'!$F$7:$GK$318,$CQ$2,FALSE))</f>
        <v>33347</v>
      </c>
      <c r="CR404" s="90">
        <f>IF(ISNA(VLOOKUP($B404,'[1]1718  Exp_Rev Access'!$F$7:$GK$318,$CR$2,FALSE)),"",VLOOKUP($B404,'[1]1718  Exp_Rev Access'!$F$7:$GK$318,$CR$2,FALSE))</f>
        <v>0</v>
      </c>
      <c r="CS404" s="90">
        <f>IF(ISNA(VLOOKUP($B404,'[1]1718  Exp_Rev Access'!$F$7:$GK$318,$CS$2,FALSE)),"",VLOOKUP($B404,'[1]1718  Exp_Rev Access'!$F$7:$GK$318,$CS$2,FALSE))</f>
        <v>684</v>
      </c>
      <c r="CT404" s="90">
        <f>IF(ISNA(VLOOKUP($B404,'[1]1718  Exp_Rev Access'!$F$7:$GK$318,$CT$2,FALSE)),"",VLOOKUP($B404,'[1]1718  Exp_Rev Access'!$F$7:$GK$318,$CT$2,FALSE))</f>
        <v>0</v>
      </c>
      <c r="CU404" s="90">
        <f>IF(ISNA(VLOOKUP($B404,'[1]1718  Exp_Rev Access'!$F$7:$GK$318,$CU$2,FALSE)),"",VLOOKUP($B404,'[1]1718  Exp_Rev Access'!$F$7:$GK$318,$CU$2,FALSE))</f>
        <v>16156</v>
      </c>
      <c r="CV404" s="90">
        <f>IF(ISNA(VLOOKUP($B404,'[1]1718  Exp_Rev Access'!$F$7:$GK$318,$CV$2,FALSE)),"",VLOOKUP($B404,'[1]1718  Exp_Rev Access'!$F$7:$GK$318,$CV$2,FALSE))</f>
        <v>13619.84</v>
      </c>
      <c r="CW404" s="90">
        <f>IF(ISNA(VLOOKUP($B404,'[1]1718  Exp_Rev Access'!$F$7:$GK$318,$CW$2,FALSE)),"",VLOOKUP($B404,'[1]1718  Exp_Rev Access'!$F$7:$GK$318,$CW$2,FALSE))</f>
        <v>0</v>
      </c>
      <c r="CX404" s="90">
        <f>IF(ISNA(VLOOKUP($B404,'[1]1718  Exp_Rev Access'!$F$7:$GK$318,$CX$2,FALSE)),"",VLOOKUP($B404,'[1]1718  Exp_Rev Access'!$F$7:$GK$318,$CX$2,FALSE))</f>
        <v>0</v>
      </c>
      <c r="CY404" s="90">
        <f>IF(ISNA(VLOOKUP($B404,'[1]1718  Exp_Rev Access'!$F$7:$GK$318,$CY$2,FALSE)),"",VLOOKUP($B404,'[1]1718  Exp_Rev Access'!$F$7:$GK$318,$CY$2,FALSE))</f>
        <v>0</v>
      </c>
      <c r="CZ404" s="90">
        <f>IF(ISNA(VLOOKUP($B404,'[1]1718  Exp_Rev Access'!$F$7:$GK$318,$CZ$2,FALSE)),"",VLOOKUP($B404,'[1]1718  Exp_Rev Access'!$F$7:$GK$318,$CZ$2,FALSE))</f>
        <v>0</v>
      </c>
      <c r="DA404" s="90">
        <f>IF(ISNA(VLOOKUP($B404,'[1]1718  Exp_Rev Access'!$F$7:$GK$318,$DA$2,FALSE)),"",VLOOKUP($B404,'[1]1718  Exp_Rev Access'!$F$7:$GK$318,$DA$2,FALSE))</f>
        <v>0</v>
      </c>
      <c r="DB404" s="90">
        <f>IF(ISNA(VLOOKUP($B404,'[1]1718  Exp_Rev Access'!$F$7:$GK$318,$DB$2,FALSE)),"",VLOOKUP($B404,'[1]1718  Exp_Rev Access'!$F$7:$GK$318,$DB$2,FALSE))</f>
        <v>0</v>
      </c>
      <c r="DC404" s="90">
        <f>IF(ISNA(VLOOKUP($B404,'[1]1718  Exp_Rev Access'!$F$7:$GK$318,$DC$2,FALSE)),"",VLOOKUP($B404,'[1]1718  Exp_Rev Access'!$F$7:$GK$318,$DC$2,FALSE))</f>
        <v>0</v>
      </c>
      <c r="DD404" s="90">
        <f>IF(ISNA(VLOOKUP($B404,'[1]1718  Exp_Rev Access'!$F$7:$GK$318,$DD$2,FALSE)),"",VLOOKUP($B404,'[1]1718  Exp_Rev Access'!$F$7:$GK$318,$DD$2,FALSE))</f>
        <v>0</v>
      </c>
      <c r="DE404" s="90">
        <f>IF(ISNA(VLOOKUP($B404,'[1]1718  Exp_Rev Access'!$F$7:$GK$318,$DE$2,FALSE)),"",VLOOKUP($B404,'[1]1718  Exp_Rev Access'!$F$7:$GK$318,$DE$2,FALSE))</f>
        <v>0</v>
      </c>
      <c r="DF404" s="90">
        <f>IF(ISNA(VLOOKUP($B404,'[1]1718  Exp_Rev Access'!$F$7:$GK$318,$DF$2,FALSE)),"",VLOOKUP($B404,'[1]1718  Exp_Rev Access'!$F$7:$GK$318,$DF$2,FALSE))</f>
        <v>0</v>
      </c>
      <c r="DG404" s="90">
        <f>IF(ISNA(VLOOKUP($B404,'[1]1718  Exp_Rev Access'!$F$7:$GK$318,$DG$2,FALSE)),"",VLOOKUP($B404,'[1]1718  Exp_Rev Access'!$F$7:$GK$318,$DG$2,FALSE))</f>
        <v>0</v>
      </c>
      <c r="DH404" s="90">
        <f>IF(ISNA(VLOOKUP($B404,'[1]1718  Exp_Rev Access'!$F$7:$GK$318,$DH$2,FALSE)),"",VLOOKUP($B404,'[1]1718  Exp_Rev Access'!$F$7:$GK$318,$DH$2,FALSE))</f>
        <v>0</v>
      </c>
      <c r="DI404" s="90">
        <f>IF(ISNA(VLOOKUP($B404,'[1]1718  Exp_Rev Access'!$F$7:$GK$318,$DI$2,FALSE)),"",VLOOKUP($B404,'[1]1718  Exp_Rev Access'!$F$7:$GK$318,$DI$2,FALSE))</f>
        <v>102177.49</v>
      </c>
      <c r="DJ404" s="90">
        <f>IF(ISNA(VLOOKUP($B404,'[1]1718  Exp_Rev Access'!$F$7:$GK$318,$DJ$2,FALSE)),"",VLOOKUP($B404,'[1]1718  Exp_Rev Access'!$F$7:$GK$318,$DJ$2,FALSE))</f>
        <v>0</v>
      </c>
      <c r="DK404" s="90">
        <f>IF(ISNA(VLOOKUP($B404,'[1]1718  Exp_Rev Access'!$F$7:$GK$318,$DK$2,FALSE)),"",VLOOKUP($B404,'[1]1718  Exp_Rev Access'!$F$7:$GK$318,$DK$2,FALSE))</f>
        <v>0</v>
      </c>
      <c r="DL404" s="90">
        <f>IF(ISNA(VLOOKUP($B404,'[1]1718  Exp_Rev Access'!$F$7:$GK$318,$DL$2,FALSE)),"",VLOOKUP($B404,'[1]1718  Exp_Rev Access'!$F$7:$GK$318,$DL$2,FALSE))</f>
        <v>0</v>
      </c>
      <c r="DM404" s="90">
        <f>IF(ISNA(VLOOKUP($B404,'[1]1718  Exp_Rev Access'!$F$7:$GK$318,$DM$2,FALSE)),"",VLOOKUP($B404,'[1]1718  Exp_Rev Access'!$F$7:$GK$318,$DM$2,FALSE))</f>
        <v>0</v>
      </c>
      <c r="DN404" s="90">
        <f>IF(ISNA(VLOOKUP($B404,'[1]1718  Exp_Rev Access'!$F$7:$GK$318,$DN$2,FALSE)),"",VLOOKUP($B404,'[1]1718  Exp_Rev Access'!$F$7:$GK$318,$DN$2,FALSE))</f>
        <v>0</v>
      </c>
      <c r="DO404" s="90">
        <f>IF(ISNA(VLOOKUP($B404,'[1]1718  Exp_Rev Access'!$F$7:$GK$318,$DO$2,FALSE)),"",VLOOKUP($B404,'[1]1718  Exp_Rev Access'!$F$7:$GK$318,$DO$2,FALSE))</f>
        <v>0</v>
      </c>
      <c r="DP404" s="90">
        <f>IF(ISNA(VLOOKUP($B404,'[1]1718  Exp_Rev Access'!$F$7:$GK$318,$DP$2,FALSE)),"",VLOOKUP($B404,'[1]1718  Exp_Rev Access'!$F$7:$GK$318,$DP$2,FALSE))</f>
        <v>0</v>
      </c>
      <c r="DQ404" s="90">
        <f>IF(ISNA(VLOOKUP($B404,'[1]1718  Exp_Rev Access'!$F$7:$GK$318,$DQ$2,FALSE)),"",VLOOKUP($B404,'[1]1718  Exp_Rev Access'!$F$7:$GK$318,$DQ$2,FALSE))</f>
        <v>0</v>
      </c>
      <c r="DR404" s="90">
        <f>IF(ISNA(VLOOKUP($B404,'[1]1718  Exp_Rev Access'!$F$7:$GK$318,$DR$2,FALSE)),"",VLOOKUP($B404,'[1]1718  Exp_Rev Access'!$F$7:$GK$318,$DR$2,FALSE))</f>
        <v>0</v>
      </c>
      <c r="DS404" s="90">
        <f>IF(ISNA(VLOOKUP($B404,'[1]1718  Exp_Rev Access'!$F$7:$GK$318,$DS$2,FALSE)),"",VLOOKUP($B404,'[1]1718  Exp_Rev Access'!$F$7:$GK$318,$DS$2,FALSE))</f>
        <v>0</v>
      </c>
      <c r="DT404" s="90">
        <f>IF(ISNA(VLOOKUP($B404,'[1]1718  Exp_Rev Access'!$F$7:$GK$318,$DT$2,FALSE)),"",VLOOKUP($B404,'[1]1718  Exp_Rev Access'!$F$7:$GK$318,$DT$2,FALSE))</f>
        <v>0</v>
      </c>
      <c r="DU404" s="90">
        <f>IF(ISNA(VLOOKUP($B404,'[1]1718  Exp_Rev Access'!$F$7:$GK$318,$DU$2,FALSE)),"",VLOOKUP($B404,'[1]1718  Exp_Rev Access'!$F$7:$GK$318,$DU$2,FALSE))</f>
        <v>0</v>
      </c>
      <c r="DV404" s="90">
        <f>IF(ISNA(VLOOKUP($B404,'[1]1718  Exp_Rev Access'!$F$7:$GK$318,$DV$2,FALSE)),"",VLOOKUP($B404,'[1]1718  Exp_Rev Access'!$F$7:$GK$318,$DV$2,FALSE))</f>
        <v>0</v>
      </c>
      <c r="DW404" s="90">
        <f>IF(ISNA(VLOOKUP($B404,'[1]1718  Exp_Rev Access'!$F$7:$GK$318,$DW$2,FALSE)),"",VLOOKUP($B404,'[1]1718  Exp_Rev Access'!$F$7:$GK$318,$DW$2,FALSE))</f>
        <v>0</v>
      </c>
      <c r="DX404" s="90">
        <f>IF(ISNA(VLOOKUP($B404,'[1]1718  Exp_Rev Access'!$F$7:$GK$318,$DX$2,FALSE)),"",VLOOKUP($B404,'[1]1718  Exp_Rev Access'!$F$7:$GK$318,$DX$2,FALSE))</f>
        <v>0</v>
      </c>
      <c r="DY404" s="90">
        <f>IF(ISNA(VLOOKUP($B404,'[1]1718  Exp_Rev Access'!$F$7:$GK$318,$DY$2,FALSE)),"",VLOOKUP($B404,'[1]1718  Exp_Rev Access'!$F$7:$GK$318,$DY$2,FALSE))</f>
        <v>19633</v>
      </c>
      <c r="DZ404" s="90">
        <f>IF(ISNA(VLOOKUP($B404,'[1]1718  Exp_Rev Access'!$F$7:$GK$318,$DZ$2,FALSE)),"",VLOOKUP($B404,'[1]1718  Exp_Rev Access'!$F$7:$GK$318,$DZ$2,FALSE))</f>
        <v>0</v>
      </c>
      <c r="EA404" s="90">
        <f>IF(ISNA(VLOOKUP($B404,'[1]1718  Exp_Rev Access'!$F$7:$GK$318,$EA$2,FALSE)),"",VLOOKUP($B404,'[1]1718  Exp_Rev Access'!$F$7:$GK$318,$EA$2,FALSE))</f>
        <v>0</v>
      </c>
      <c r="EB404" s="90">
        <f>IF(ISNA(VLOOKUP($B404,'[1]1718  Exp_Rev Access'!$F$7:$GK$318,$EB$2,FALSE)),"",VLOOKUP($B404,'[1]1718  Exp_Rev Access'!$F$7:$GK$318,$EB$2,FALSE))</f>
        <v>0</v>
      </c>
      <c r="EC404" s="90">
        <f>IF(ISNA(VLOOKUP($B404,'[1]1718  Exp_Rev Access'!$F$7:$GK$318,$EC$2,FALSE)),"",VLOOKUP($B404,'[1]1718  Exp_Rev Access'!$F$7:$GK$318,$EC$2,FALSE))</f>
        <v>0</v>
      </c>
      <c r="ED404" s="90">
        <f>IF(ISNA(VLOOKUP($B404,'[1]1718  Exp_Rev Access'!$F$7:$GK$318,$ED$2,FALSE)),"",VLOOKUP($B404,'[1]1718  Exp_Rev Access'!$F$7:$GK$318,$ED$2,FALSE))</f>
        <v>0</v>
      </c>
      <c r="EE404" s="90">
        <f>IF(ISNA(VLOOKUP($B404,'[1]1718  Exp_Rev Access'!$F$7:$GK$318,$EE$2,FALSE)),"",VLOOKUP($B404,'[1]1718  Exp_Rev Access'!$F$7:$GK$318,$EE$2,FALSE))</f>
        <v>0</v>
      </c>
      <c r="EF404" s="90">
        <f>IF(ISNA(VLOOKUP($B404,'[1]1718  Exp_Rev Access'!$F$7:$GK$318,$EF$2,FALSE)),"",VLOOKUP($B404,'[1]1718  Exp_Rev Access'!$F$7:$GK$318,$EF$2,FALSE))</f>
        <v>0</v>
      </c>
      <c r="EG404" s="90">
        <f>IF(ISNA(VLOOKUP($B404,'[1]1718  Exp_Rev Access'!$F$7:$GK$318,$EG$2,FALSE)),"",VLOOKUP($B404,'[1]1718  Exp_Rev Access'!$F$7:$GK$318,$EG$2,FALSE))</f>
        <v>0</v>
      </c>
      <c r="EH404" s="90">
        <f>IF(ISNA(VLOOKUP($B404,'[1]1718  Exp_Rev Access'!$F$7:$GK$318,$EH$2,FALSE)),"",VLOOKUP($B404,'[1]1718  Exp_Rev Access'!$F$7:$GK$318,$EH$2,FALSE))</f>
        <v>0</v>
      </c>
      <c r="EI404" s="90">
        <f>IF(ISNA(VLOOKUP($B404,'[1]1718  Exp_Rev Access'!$F$7:$GK$318,$EI$2,FALSE)),"",VLOOKUP($B404,'[1]1718  Exp_Rev Access'!$F$7:$GK$318,$EI$2,FALSE))</f>
        <v>0</v>
      </c>
      <c r="EJ404" s="90">
        <f>IF(ISNA(VLOOKUP($B404,'[1]1718  Exp_Rev Access'!$F$7:$GK$318,$EJ$2,FALSE)),"",VLOOKUP($B404,'[1]1718  Exp_Rev Access'!$F$7:$GK$318,$EJ$2,FALSE))</f>
        <v>0</v>
      </c>
      <c r="EK404" s="90">
        <f>IF(ISNA(VLOOKUP($B404,'[1]1718  Exp_Rev Access'!$F$7:$GK$318,$EK$2,FALSE)),"",VLOOKUP($B404,'[1]1718  Exp_Rev Access'!$F$7:$GK$318,$EK$2,FALSE))</f>
        <v>0</v>
      </c>
      <c r="EL404" s="90">
        <f>IF(ISNA(VLOOKUP($B404,'[1]1718  Exp_Rev Access'!$F$7:$GK$318,$EL$2,FALSE)),"",VLOOKUP($B404,'[1]1718  Exp_Rev Access'!$F$7:$GK$318,$EL$2,FALSE))</f>
        <v>0</v>
      </c>
      <c r="EM404" s="90">
        <f>IF(ISNA(VLOOKUP($B404,'[1]1718  Exp_Rev Access'!$F$7:$GK$318,$EM$2,FALSE)),"",VLOOKUP($B404,'[1]1718  Exp_Rev Access'!$F$7:$GK$318,$EM$2,FALSE))</f>
        <v>0</v>
      </c>
      <c r="EN404" s="90">
        <f>IF(ISNA(VLOOKUP($B404,'[1]1718  Exp_Rev Access'!$F$7:$GK$318,$EN$2,FALSE)),"",VLOOKUP($B404,'[1]1718  Exp_Rev Access'!$F$7:$GK$318,$EN$2,FALSE))</f>
        <v>0</v>
      </c>
      <c r="EO404" s="90">
        <f>IF(ISNA(VLOOKUP($B404,'[1]1718  Exp_Rev Access'!$F$7:$GK$318,$EO$2,FALSE)),"",VLOOKUP($B404,'[1]1718  Exp_Rev Access'!$F$7:$GK$318,$EO$2,FALSE))</f>
        <v>0</v>
      </c>
      <c r="EP404" s="90">
        <f>IF(ISNA(VLOOKUP($B404,'[1]1718  Exp_Rev Access'!$F$7:$GK$318,$EP$2,FALSE)),"",VLOOKUP($B404,'[1]1718  Exp_Rev Access'!$F$7:$GK$318,$EP$2,FALSE))</f>
        <v>0</v>
      </c>
      <c r="EQ404" s="90">
        <f>IF(ISNA(VLOOKUP($B404,'[1]1718  Exp_Rev Access'!$F$7:$GK$318,$EQ$2,FALSE)),"",VLOOKUP($B404,'[1]1718  Exp_Rev Access'!$F$7:$GK$318,$EQ$2,FALSE))</f>
        <v>0</v>
      </c>
      <c r="ER404" s="90">
        <f>IF(ISNA(VLOOKUP($B404,'[1]1718  Exp_Rev Access'!$F$7:$GK$318,$ER$2,FALSE)),"",VLOOKUP($B404,'[1]1718  Exp_Rev Access'!$F$7:$GK$318,$ER$2,FALSE))</f>
        <v>0</v>
      </c>
      <c r="ES404" s="90">
        <f>IF(ISNA(VLOOKUP($B404,'[1]1718  Exp_Rev Access'!$F$7:$GK$318,$ES$2,FALSE)),"",VLOOKUP($B404,'[1]1718  Exp_Rev Access'!$F$7:$GK$318,$ES$2,FALSE))</f>
        <v>0</v>
      </c>
      <c r="ET404" s="90">
        <f>IF(ISNA(VLOOKUP($B404,'[1]1718  Exp_Rev Access'!$F$7:$GK$318,$ET$2,FALSE)),"",VLOOKUP($B404,'[1]1718  Exp_Rev Access'!$F$7:$GK$318,$ET$2,FALSE))</f>
        <v>0</v>
      </c>
      <c r="EU404" s="90">
        <f>IF(ISNA(VLOOKUP($B404,'[1]1718  Exp_Rev Access'!$F$7:$GK$318,$EU$2,FALSE)),"",VLOOKUP($B404,'[1]1718  Exp_Rev Access'!$F$7:$GK$318,$EU$2,FALSE))</f>
        <v>0</v>
      </c>
      <c r="EV404" s="90">
        <f>IF(ISNA(VLOOKUP($B404,'[1]1718  Exp_Rev Access'!$F$7:$GK$318,$EV$2,FALSE)),"",VLOOKUP($B404,'[1]1718  Exp_Rev Access'!$F$7:$GK$318,$EV$2,FALSE))</f>
        <v>10469.48</v>
      </c>
      <c r="EW404" s="90">
        <f>IF(ISNA(VLOOKUP($B404,'[1]1718  Exp_Rev Access'!$F$7:$GK$318,$EW$2,FALSE)),"",VLOOKUP($B404,'[1]1718  Exp_Rev Access'!$F$7:$GK$318,$EW$2,FALSE))</f>
        <v>0</v>
      </c>
      <c r="EX404" s="90">
        <f>IF(ISNA(VLOOKUP($B404,'[1]1718  Exp_Rev Access'!$F$7:$GK$318,$EX$2,FALSE)),"",VLOOKUP($B404,'[1]1718  Exp_Rev Access'!$F$7:$GK$318,$EX$2,FALSE))</f>
        <v>0</v>
      </c>
      <c r="EY404" s="90">
        <f>IF(ISNA(VLOOKUP($B404,'[1]1718  Exp_Rev Access'!$F$7:$GK$318,$EY$2,FALSE)),"",VLOOKUP($B404,'[1]1718  Exp_Rev Access'!$F$7:$GK$318,$EY$2,FALSE))</f>
        <v>0</v>
      </c>
      <c r="EZ404" s="90">
        <f>IF(ISNA(VLOOKUP($B404,'[1]1718  Exp_Rev Access'!$F$7:$GK$318,$EZ$2,FALSE)),"",VLOOKUP($B404,'[1]1718  Exp_Rev Access'!$F$7:$GK$318,$EZ$2,FALSE))</f>
        <v>0</v>
      </c>
      <c r="FA404" s="90">
        <f>IF(ISNA(VLOOKUP($B404,'[1]1718  Exp_Rev Access'!$F$7:$GK$318,$FA$2,FALSE)),"",VLOOKUP($B404,'[1]1718  Exp_Rev Access'!$F$7:$GK$318,$FA$2,FALSE))</f>
        <v>0</v>
      </c>
      <c r="FB404" s="90">
        <f>IF(ISNA(VLOOKUP($B404,'[1]1718  Exp_Rev Access'!$F$7:$GK$318,$FB$2,FALSE)),"",VLOOKUP($B404,'[1]1718  Exp_Rev Access'!$F$7:$GK$318,$FB$2,FALSE))</f>
        <v>0</v>
      </c>
      <c r="FC404" s="90">
        <f>IF(ISNA(VLOOKUP($B404,'[1]1718  Exp_Rev Access'!$F$7:$GK$318,$FC$2,FALSE)),"",VLOOKUP($B404,'[1]1718  Exp_Rev Access'!$F$7:$GK$318,$FC$2,FALSE))</f>
        <v>0</v>
      </c>
      <c r="FD404" s="90">
        <f>IF(ISNA(VLOOKUP($B404,'[1]1718  Exp_Rev Access'!$F$7:$GK$318,$FD$2,FALSE)),"",VLOOKUP($B404,'[1]1718  Exp_Rev Access'!$F$7:$GK$318,$FD$2,FALSE))</f>
        <v>0</v>
      </c>
      <c r="FE404" s="90">
        <f>IF(ISNA(VLOOKUP($B404,'[1]1718  Exp_Rev Access'!$F$7:$GK$318,$FE$2,FALSE)),"",VLOOKUP($B404,'[1]1718  Exp_Rev Access'!$F$7:$GK$318,$FE$2,FALSE))</f>
        <v>0</v>
      </c>
      <c r="FF404" s="90">
        <f>IF(ISNA(VLOOKUP($B404,'[1]1718  Exp_Rev Access'!$F$7:$GK$318,$FF$2,FALSE)),"",VLOOKUP($B404,'[1]1718  Exp_Rev Access'!$F$7:$GK$318,$FF$2,FALSE))</f>
        <v>0</v>
      </c>
      <c r="FG404" s="90">
        <f>IF(ISNA(VLOOKUP($B404,'[1]1718  Exp_Rev Access'!$F$7:$GK$318,$FG$2,FALSE)),"",VLOOKUP($B404,'[1]1718  Exp_Rev Access'!$F$7:$GK$318,$FG$2,FALSE))</f>
        <v>0</v>
      </c>
      <c r="FH404" s="90">
        <f>IF(ISNA(VLOOKUP($B404,'[1]1718  Exp_Rev Access'!$F$7:$GK$318,$FH$2,FALSE)),"",VLOOKUP($B404,'[1]1718  Exp_Rev Access'!$F$7:$GK$318,$FH$2,FALSE))</f>
        <v>0</v>
      </c>
      <c r="FI404" s="90">
        <f>IF(ISNA(VLOOKUP($B404,'[1]1718  Exp_Rev Access'!$F$7:$GK$318,$FI$2,FALSE)),"",VLOOKUP($B404,'[1]1718  Exp_Rev Access'!$F$7:$GK$318,$FI$2,FALSE))</f>
        <v>0</v>
      </c>
      <c r="FJ404" s="90">
        <f>IF(ISNA(VLOOKUP($B404,'[1]1718  Exp_Rev Access'!$F$7:$GK$318,$FJ$2,FALSE)),"",VLOOKUP($B404,'[1]1718  Exp_Rev Access'!$F$7:$GK$318,$FJ$2,FALSE))</f>
        <v>0</v>
      </c>
      <c r="FK404" s="90">
        <f>IF(ISNA(VLOOKUP($B404,'[1]1718  Exp_Rev Access'!$F$7:$GK$318,$FK$2,FALSE)),"",VLOOKUP($B404,'[1]1718  Exp_Rev Access'!$F$7:$GK$318,$FK$2,FALSE))</f>
        <v>0</v>
      </c>
      <c r="FL404" s="90">
        <f>IF(ISNA(VLOOKUP($B404,'[1]1718  Exp_Rev Access'!$F$7:$GK$318,$FL$2,FALSE)),"",VLOOKUP($B404,'[1]1718  Exp_Rev Access'!$F$7:$GK$318,$FL$2,FALSE))</f>
        <v>0</v>
      </c>
      <c r="FM404" s="90">
        <f>IF(ISNA(VLOOKUP($B404,'[1]1718  Exp_Rev Access'!$F$7:$GK$318,$FM$2,FALSE)),"",VLOOKUP($B404,'[1]1718  Exp_Rev Access'!$F$7:$GK$318,$FM$2,FALSE))</f>
        <v>0</v>
      </c>
      <c r="FN404" s="90">
        <f>IF(ISNA(VLOOKUP($B404,'[1]1718  Exp_Rev Access'!$F$7:$GK$318,$FN$2,FALSE)),"",VLOOKUP($B404,'[1]1718  Exp_Rev Access'!$F$7:$GK$318,$FN$2,FALSE))</f>
        <v>0</v>
      </c>
      <c r="FO404" s="90">
        <f>IF(ISNA(VLOOKUP($B404,'[1]1718  Exp_Rev Access'!$F$7:$GK$318,$FO$2,FALSE)),"",VLOOKUP($B404,'[1]1718  Exp_Rev Access'!$F$7:$GK$318,$FO$2,FALSE))</f>
        <v>0</v>
      </c>
      <c r="FP404" s="90">
        <f>IF(ISNA(VLOOKUP($B404,'[1]1718  Exp_Rev Access'!$F$7:$GK$318,$FP$2,FALSE)),"",VLOOKUP($B404,'[1]1718  Exp_Rev Access'!$F$7:$GK$318,$FP$2,FALSE))</f>
        <v>0</v>
      </c>
      <c r="FQ404" s="90">
        <f>IF(ISNA(VLOOKUP($B404,'[1]1718  Exp_Rev Access'!$F$7:$GK$318,$FQ$2,FALSE)),"",VLOOKUP($B404,'[1]1718  Exp_Rev Access'!$F$7:$GK$318,$FQ$2,FALSE))</f>
        <v>0</v>
      </c>
      <c r="FR404" s="90">
        <f>IF(ISNA(VLOOKUP($B404,'[1]1718  Exp_Rev Access'!$F$7:$GK$318,$FR$2,FALSE)),"",VLOOKUP($B404,'[1]1718  Exp_Rev Access'!$F$7:$GK$318,$FR$2,FALSE))</f>
        <v>8019.77</v>
      </c>
      <c r="FS404" s="56">
        <f t="shared" si="1048"/>
        <v>204106.58000000002</v>
      </c>
      <c r="FT404" s="92">
        <f t="shared" si="1049"/>
        <v>5.4514201391734476E-2</v>
      </c>
      <c r="FU404" s="94">
        <f t="shared" si="1050"/>
        <v>1027.1580695485886</v>
      </c>
      <c r="FV404" s="95">
        <f>IF(ISNA(VLOOKUP($B404,'[1]1718  Exp_Rev Access'!$F$7:$GK$318,$FV$2,FALSE)),"",VLOOKUP($B404,'[1]1718  Exp_Rev Access'!$F$7:$GK$318,$FV$2,FALSE))</f>
        <v>0</v>
      </c>
      <c r="FW404" s="95">
        <f>IF(ISNA(VLOOKUP($B404,'[1]1718  Exp_Rev Access'!$F$7:$GK$318,$FW$2,FALSE)),"",VLOOKUP($B404,'[1]1718  Exp_Rev Access'!$F$7:$GK$318,$FW$2,FALSE))</f>
        <v>0</v>
      </c>
      <c r="FX404" s="95">
        <f>IF(ISNA(VLOOKUP($B404,'[1]1718  Exp_Rev Access'!$F$7:$GK$318,$FX$2,FALSE)),"",VLOOKUP($B404,'[1]1718  Exp_Rev Access'!$F$7:$GK$318,$FX$2,FALSE))</f>
        <v>0</v>
      </c>
      <c r="FY404" s="95">
        <f>IF(ISNA(VLOOKUP($B404,'[1]1718  Exp_Rev Access'!$F$7:$GK$318,$FY$2,FALSE)),"",VLOOKUP($B404,'[1]1718  Exp_Rev Access'!$F$7:$GK$318,$FY$2,FALSE))</f>
        <v>0</v>
      </c>
      <c r="FZ404" s="95">
        <f>IF(ISNA(VLOOKUP($B404,'[1]1718  Exp_Rev Access'!$F$7:$GK$318,$FZ$2,FALSE)),"",VLOOKUP($B404,'[1]1718  Exp_Rev Access'!$F$7:$GK$318,$FZ$2,FALSE))</f>
        <v>0</v>
      </c>
      <c r="GA404" s="95">
        <f>IF(ISNA(VLOOKUP($B404,'[1]1718  Exp_Rev Access'!$F$7:$GK$318,$GA$2,FALSE)),"",VLOOKUP($B404,'[1]1718  Exp_Rev Access'!$F$7:$GK$318,$GA$2,FALSE))</f>
        <v>0</v>
      </c>
      <c r="GB404" s="95">
        <f>IF(ISNA(VLOOKUP($B404,'[1]1718  Exp_Rev Access'!$F$7:$GK$318,$GB$2,FALSE)),"",VLOOKUP($B404,'[1]1718  Exp_Rev Access'!$F$7:$GK$318,$GB$2,FALSE))</f>
        <v>0</v>
      </c>
      <c r="GC404" s="95">
        <f>IF(ISNA(VLOOKUP($B404,'[1]1718  Exp_Rev Access'!$F$7:$GK$318,$GC$2,FALSE)),"",VLOOKUP($B404,'[1]1718  Exp_Rev Access'!$F$7:$GK$318,$GC$2,FALSE))</f>
        <v>0</v>
      </c>
      <c r="GD404" s="95">
        <f>IF(ISNA(VLOOKUP($B404,'[1]1718  Exp_Rev Access'!$F$7:$GK$318,$GD$2,FALSE)),"",VLOOKUP($B404,'[1]1718  Exp_Rev Access'!$F$7:$GK$318,$GD$2,FALSE))</f>
        <v>0</v>
      </c>
      <c r="GE404" s="95">
        <f>IF(ISNA(VLOOKUP($B404,'[1]1718  Exp_Rev Access'!$F$7:$GK$318,$GE$2,FALSE)),"",VLOOKUP($B404,'[1]1718  Exp_Rev Access'!$F$7:$GK$318,$GE$2,FALSE))</f>
        <v>0</v>
      </c>
      <c r="GF404" s="95">
        <f>IF(ISNA(VLOOKUP($B404,'[1]1718  Exp_Rev Access'!$F$7:$GK$318,$GF$2,FALSE)),"",VLOOKUP($B404,'[1]1718  Exp_Rev Access'!$F$7:$GK$318,$GF$2,FALSE))</f>
        <v>0</v>
      </c>
      <c r="GG404" s="95">
        <f>IF(ISNA(VLOOKUP($B404,'[1]1718  Exp_Rev Access'!$F$7:$GK$318,$GG$2,FALSE)),"",VLOOKUP($B404,'[1]1718  Exp_Rev Access'!$F$7:$GK$318,$GG$2,FALSE))</f>
        <v>0</v>
      </c>
      <c r="GH404" s="95">
        <f>IF(ISNA(VLOOKUP($B404,'[1]1718  Exp_Rev Access'!$F$7:$GK$318,$GH$2,FALSE)),"",VLOOKUP($B404,'[1]1718  Exp_Rev Access'!$F$7:$GK$318,$GH$2,FALSE))</f>
        <v>0</v>
      </c>
      <c r="GI404" s="95">
        <f>IF(ISNA(VLOOKUP($B404,'[1]1718  Exp_Rev Access'!$F$7:$GK$318,$GI$2,FALSE)),"",VLOOKUP($B404,'[1]1718  Exp_Rev Access'!$F$7:$GK$318,$GI$2,FALSE))</f>
        <v>0</v>
      </c>
      <c r="GJ404" s="95">
        <f>IF(ISNA(VLOOKUP($B404,'[1]1718  Exp_Rev Access'!$F$7:$GK$318,$GJ$2,FALSE)),"",VLOOKUP($B404,'[1]1718  Exp_Rev Access'!$F$7:$GK$318,$GJ$2,FALSE))</f>
        <v>0</v>
      </c>
      <c r="GK404" s="95">
        <f>IF(ISNA(VLOOKUP($B404,'[1]1718  Exp_Rev Access'!$F$7:$GK$318,$GK$2,FALSE)),"",VLOOKUP($B404,'[1]1718  Exp_Rev Access'!$F$7:$GK$318,$GK$2,FALSE))</f>
        <v>0</v>
      </c>
      <c r="GL404" s="95">
        <f>IF(ISNA(VLOOKUP($B404,'[1]1718  Exp_Rev Access'!$F$7:$GK$318,$GL$2,FALSE)),"",VLOOKUP($B404,'[1]1718  Exp_Rev Access'!$F$7:$GK$318,$GL$2,FALSE))</f>
        <v>0</v>
      </c>
      <c r="GM404" s="95">
        <f>IF(ISNA(VLOOKUP($B404,'[1]1718  Exp_Rev Access'!$F$7:$GK$318,$GM$2,FALSE)),"",VLOOKUP($B404,'[1]1718  Exp_Rev Access'!$F$7:$GK$318,$GM$2,FALSE))</f>
        <v>0</v>
      </c>
      <c r="GN404" s="95">
        <f>IF(ISNA(VLOOKUP($B404,'[1]1718  Exp_Rev Access'!$F$7:$GK$318,$GN$2,FALSE)),"",VLOOKUP($B404,'[1]1718  Exp_Rev Access'!$F$7:$GK$318,$GN$2,FALSE))</f>
        <v>0</v>
      </c>
      <c r="GO404" s="95">
        <f>IF(ISNA(VLOOKUP($B404,'[1]1718  Exp_Rev Access'!$F$7:$GK$318,$GO$2,FALSE)),"",VLOOKUP($B404,'[1]1718  Exp_Rev Access'!$F$7:$GK$318,$GO$2,FALSE))</f>
        <v>0</v>
      </c>
      <c r="GP404" s="95">
        <f>IF(ISNA(VLOOKUP($B404,'[1]1718  Exp_Rev Access'!$F$7:$GK$318,$GP$2,FALSE)),"",VLOOKUP($B404,'[1]1718  Exp_Rev Access'!$F$7:$GK$318,$GP$2,FALSE))</f>
        <v>0</v>
      </c>
      <c r="GQ404" s="95">
        <f>IF(ISNA(VLOOKUP($B404,'[1]1718  Exp_Rev Access'!$F$7:$GK$318,$GQ$2,FALSE)),"",VLOOKUP($B404,'[1]1718  Exp_Rev Access'!$F$7:$GK$318,$GQ$2,FALSE))</f>
        <v>0</v>
      </c>
      <c r="GR404" s="95">
        <f>IF(ISNA(VLOOKUP($B404,'[1]1718  Exp_Rev Access'!$F$7:$GK$318,$GR$2,FALSE)),"",VLOOKUP($B404,'[1]1718  Exp_Rev Access'!$F$7:$GK$318,$GR$2,FALSE))</f>
        <v>0</v>
      </c>
      <c r="GS404" s="95">
        <f>IF(ISNA(VLOOKUP($B404,'[1]1718  Exp_Rev Access'!$F$7:$GK$318,$GS$2,FALSE)),"",VLOOKUP($B404,'[1]1718  Exp_Rev Access'!$F$7:$GK$318,$GS$2,FALSE))</f>
        <v>0</v>
      </c>
      <c r="GT404" s="95">
        <f>IF(ISNA(VLOOKUP($B404,'[1]1718  Exp_Rev Access'!$F$7:$GK$318,$GT$2,FALSE)),"",VLOOKUP($B404,'[1]1718  Exp_Rev Access'!$F$7:$GK$318,$GT$2,FALSE))</f>
        <v>0</v>
      </c>
      <c r="GU404" s="56">
        <f t="shared" si="1051"/>
        <v>0</v>
      </c>
      <c r="GV404" s="92">
        <f t="shared" si="1052"/>
        <v>0</v>
      </c>
      <c r="GW404" s="96">
        <f t="shared" si="1053"/>
        <v>0</v>
      </c>
    </row>
    <row r="405" spans="1:222" x14ac:dyDescent="0.3">
      <c r="A405" s="73"/>
      <c r="B405" s="88" t="s">
        <v>780</v>
      </c>
      <c r="C405" s="89" t="s">
        <v>781</v>
      </c>
      <c r="D405" s="75">
        <f>IF(ISNA(VLOOKUP($B405,'[1]1718 enrollment_Rev_Exp by size'!$A$7:H734,3,FALSE)),"",VLOOKUP($B405,'[1]1718 enrollment_Rev_Exp by size'!$A$7:$G$350,3,FALSE))</f>
        <v>2923.5899999999997</v>
      </c>
      <c r="E405" s="76">
        <f>IF(ISNA(VLOOKUP($B405,'[1]1718 enrollment_Rev_Exp by size'!$A$7:I737,5,FALSE)),"",VLOOKUP($B405,'[1]1718 enrollment_Rev_Exp by size'!$A$7:$G$350,5,FALSE))</f>
        <v>32140358.280000001</v>
      </c>
      <c r="F405" s="70">
        <f t="shared" si="1033"/>
        <v>32140358.279999997</v>
      </c>
      <c r="G405" s="70">
        <f t="shared" si="1034"/>
        <v>0</v>
      </c>
      <c r="H405" s="90">
        <f>IF(ISNA(VLOOKUP($B405,'[1]1718  Exp_Rev Access'!$F$7:$GK$318,3,FALSE)),"",VLOOKUP($B405,'[1]1718  Exp_Rev Access'!$F$7:$GK$318,3,FALSE))</f>
        <v>5348117.91</v>
      </c>
      <c r="I405" s="90">
        <f>IF(ISNA(VLOOKUP($B405,'[1]1718  Exp_Rev Access'!$F$7:$GK$318,4,FALSE)),"",VLOOKUP($B405,'[1]1718  Exp_Rev Access'!$F$7:$GK$318,4,FALSE))</f>
        <v>0</v>
      </c>
      <c r="J405" s="90">
        <f>IF(ISNA(VLOOKUP($B405,'[1]1718  Exp_Rev Access'!$F$7:$GK$318,5,FALSE)),"",VLOOKUP($B405,'[1]1718  Exp_Rev Access'!$F$7:$GK$318,5,FALSE))</f>
        <v>0</v>
      </c>
      <c r="K405" s="90">
        <f>IF(ISNA(VLOOKUP($B405,'[1]1718  Exp_Rev Access'!$F$7:$GK$318,6,FALSE)),"-",VLOOKUP($B405,'[1]1718  Exp_Rev Access'!$F$7:$GK$318,6,FALSE))</f>
        <v>0</v>
      </c>
      <c r="L405" s="90">
        <f>IF(ISNA(VLOOKUP($B405,'[1]1718  Exp_Rev Access'!$F$7:$GK$318,7,FALSE)),"",VLOOKUP($B405,'[1]1718  Exp_Rev Access'!$F$7:$GK$318,7,FALSE))</f>
        <v>0</v>
      </c>
      <c r="M405" s="90">
        <f>IF(ISNA(VLOOKUP($B405,'[1]1718  Exp_Rev Access'!$F$7:$GK$318,8,FALSE)),"",VLOOKUP($B405,'[1]1718  Exp_Rev Access'!$F$7:$GK$318,8,FALSE))</f>
        <v>0</v>
      </c>
      <c r="N405" s="56">
        <f t="shared" si="1035"/>
        <v>5348117.91</v>
      </c>
      <c r="O405" s="91">
        <f t="shared" si="1036"/>
        <v>0.16639882677748419</v>
      </c>
      <c r="P405" s="56">
        <f t="shared" si="1037"/>
        <v>1829.2981950273468</v>
      </c>
      <c r="Q405" s="90">
        <f>IF(ISNA(VLOOKUP($B405,'[1]1718  Exp_Rev Access'!$F$7:$GK$318,10,FALSE)),"",VLOOKUP($B405,'[1]1718  Exp_Rev Access'!$F$7:$GK$318,10,FALSE))</f>
        <v>48363.5</v>
      </c>
      <c r="R405" s="90">
        <f>IF(ISNA(VLOOKUP($B405,'[1]1718  Exp_Rev Access'!$F$7:$GK$318,11,FALSE)),"",VLOOKUP($B405,'[1]1718  Exp_Rev Access'!$F$7:$GK$318,11,FALSE))</f>
        <v>0</v>
      </c>
      <c r="S405" s="90">
        <f>IF(ISNA(VLOOKUP($B405,'[1]1718  Exp_Rev Access'!$F$7:$GK$318,12,FALSE)),"",VLOOKUP($B405,'[1]1718  Exp_Rev Access'!$F$7:$GK$318,12,FALSE))</f>
        <v>0</v>
      </c>
      <c r="T405" s="90">
        <f>IF(ISNA(VLOOKUP($B405,'[1]1718  Exp_Rev Access'!$F$7:$GK$318,13,FALSE)),"",VLOOKUP($B405,'[1]1718  Exp_Rev Access'!$F$7:$GK$318,13,FALSE))</f>
        <v>0</v>
      </c>
      <c r="U405" s="90">
        <f>IF(ISNA(VLOOKUP($B405,'[1]1718  Exp_Rev Access'!$F$7:$GK$318,14,FALSE)),"",VLOOKUP($B405,'[1]1718  Exp_Rev Access'!$F$7:$GK$318,14,FALSE))</f>
        <v>0</v>
      </c>
      <c r="V405" s="90">
        <f>IF(ISNA(VLOOKUP($B405,'[1]1718  Exp_Rev Access'!$F$7:$GK$318,15,FALSE)),"",VLOOKUP($B405,'[1]1718  Exp_Rev Access'!$F$7:$GK$318,15,FALSE))</f>
        <v>1325</v>
      </c>
      <c r="W405" s="90">
        <f>IF(ISNA(VLOOKUP($B405,'[1]1718  Exp_Rev Access'!$F$7:$GK$318,16,FALSE)),"",VLOOKUP($B405,'[1]1718  Exp_Rev Access'!$F$7:$GK$318,16,FALSE))</f>
        <v>0</v>
      </c>
      <c r="X405" s="90">
        <f>IF(ISNA(VLOOKUP($B405,'[1]1718  Exp_Rev Access'!$F$7:$GK$318,17,FALSE)),"",VLOOKUP($B405,'[1]1718  Exp_Rev Access'!$F$7:$GK$318,17,FALSE))</f>
        <v>0</v>
      </c>
      <c r="Y405" s="90">
        <f>IF(ISNA(VLOOKUP($B405,'[1]1718  Exp_Rev Access'!$F$7:$GK$318,18,FALSE)),"",VLOOKUP($B405,'[1]1718  Exp_Rev Access'!$F$7:$GK$318,18,FALSE))</f>
        <v>170</v>
      </c>
      <c r="Z405" s="90">
        <f>IF(ISNA(VLOOKUP($B405,'[1]1718  Exp_Rev Access'!$F$7:$GK$318,19,FALSE)),"",VLOOKUP($B405,'[1]1718  Exp_Rev Access'!$F$7:$GK$318,19,FALSE))</f>
        <v>5414.06</v>
      </c>
      <c r="AA405" s="90">
        <f>IF(ISNA(VLOOKUP($B405,'[1]1718  Exp_Rev Access'!$F$7:$GK$318,20,FALSE)),"",VLOOKUP($B405,'[1]1718  Exp_Rev Access'!$F$7:$GK$318,20,FALSE))</f>
        <v>0</v>
      </c>
      <c r="AB405" s="90">
        <f>IF(ISNA(VLOOKUP($B405,'[1]1718  Exp_Rev Access'!$F$7:$GK$318,21,FALSE)),"",VLOOKUP($B405,'[1]1718  Exp_Rev Access'!$F$7:$GK$318,21,FALSE))</f>
        <v>0</v>
      </c>
      <c r="AC405" s="90">
        <f>IF(ISNA(VLOOKUP($B405,'[1]1718  Exp_Rev Access'!$F$7:$GK$318,22,FALSE)),"",VLOOKUP($B405,'[1]1718  Exp_Rev Access'!$F$7:$GK$318,22,FALSE))</f>
        <v>7935.22</v>
      </c>
      <c r="AD405" s="90">
        <f>IF(ISNA(VLOOKUP($B405,'[1]1718  Exp_Rev Access'!$F$7:$GK$318,23,FALSE)),"",VLOOKUP($B405,'[1]1718  Exp_Rev Access'!$F$7:$GK$318,23,FALSE))</f>
        <v>396716.89</v>
      </c>
      <c r="AE405" s="90">
        <f>IF(ISNA(VLOOKUP($B405,'[1]1718  Exp_Rev Access'!$F$7:$GK$318,24,FALSE)),"",VLOOKUP($B405,'[1]1718  Exp_Rev Access'!$F$7:$GK$318,24,FALSE))</f>
        <v>90357.9</v>
      </c>
      <c r="AF405" s="90">
        <f>IF(ISNA(VLOOKUP($B405,'[1]1718  Exp_Rev Access'!$F$7:$GK$318,25,FALSE)),"",VLOOKUP($B405,'[1]1718  Exp_Rev Access'!$F$7:$GK$318,25,FALSE))</f>
        <v>0</v>
      </c>
      <c r="AG405" s="90">
        <f>IF(ISNA(VLOOKUP($B405,'[1]1718  Exp_Rev Access'!$F$7:$GK$318,26,FALSE)),"",VLOOKUP($B405,'[1]1718  Exp_Rev Access'!$F$7:$GK$318,26,FALSE))</f>
        <v>95308.09</v>
      </c>
      <c r="AH405" s="90">
        <f>IF(ISNA(VLOOKUP($B405,'[1]1718  Exp_Rev Access'!$F$7:$GK$318,27,FALSE)),"",VLOOKUP($B405,'[1]1718  Exp_Rev Access'!$F$7:$GK$318,27,FALSE))</f>
        <v>6530.5</v>
      </c>
      <c r="AI405" s="90">
        <f>IF(ISNA(VLOOKUP($B405,'[1]1718  Exp_Rev Access'!$F$7:$GK$318,28,FALSE)),"",VLOOKUP($B405,'[1]1718  Exp_Rev Access'!$F$7:$GK$318,28,FALSE))</f>
        <v>49607.75</v>
      </c>
      <c r="AJ405" s="90">
        <f>IF(ISNA(VLOOKUP($B405,'[1]1718  Exp_Rev Access'!$F$7:$GK$318,29,FALSE)),"",VLOOKUP($B405,'[1]1718  Exp_Rev Access'!$F$7:$GK$318,29,FALSE))</f>
        <v>2281.23</v>
      </c>
      <c r="AK405" s="90">
        <f>IF(ISNA(VLOOKUP($B405,'[1]1718  Exp_Rev Access'!$F$7:$GK$318,30,FALSE)),"",VLOOKUP($B405,'[1]1718  Exp_Rev Access'!$F$7:$GK$318,30,FALSE))</f>
        <v>18722.84</v>
      </c>
      <c r="AL405" s="90">
        <f>IF(ISNA(VLOOKUP($B405,'[1]1718  Exp_Rev Access'!$F$7:$GK$318,31,FALSE)),"",VLOOKUP($B405,'[1]1718  Exp_Rev Access'!$F$7:$GK$318,31,FALSE))</f>
        <v>26496.35</v>
      </c>
      <c r="AM405" s="56">
        <f t="shared" si="1038"/>
        <v>749229.33</v>
      </c>
      <c r="AN405" s="92">
        <f t="shared" si="1039"/>
        <v>2.3311169199573711E-2</v>
      </c>
      <c r="AO405" s="71">
        <f t="shared" si="1040"/>
        <v>256.27031492103885</v>
      </c>
      <c r="AP405" s="90">
        <f>IF(ISNA(VLOOKUP($B405,'[1]1718  Exp_Rev Access'!$F$7:$GK$318,33,FALSE)),"",VLOOKUP($B405,'[1]1718  Exp_Rev Access'!$F$7:$GK$318,33,FALSE))</f>
        <v>19372365.390000001</v>
      </c>
      <c r="AQ405" s="90">
        <f>IF(ISNA(VLOOKUP($B405,'[1]1718  Exp_Rev Access'!$F$7:$GK$318,34,FALSE)),"",VLOOKUP($B405,'[1]1718  Exp_Rev Access'!$F$7:$GK$318,34,FALSE))</f>
        <v>368081.59</v>
      </c>
      <c r="AR405" s="90">
        <f>IF(ISNA(VLOOKUP($B405,'[1]1718  Exp_Rev Access'!$F$7:$GK$318,35,FALSE)),"",VLOOKUP($B405,'[1]1718  Exp_Rev Access'!$F$7:$GK$318,35,FALSE))</f>
        <v>379222.56</v>
      </c>
      <c r="AS405" s="90">
        <f>IF(ISNA(VLOOKUP($B405,'[1]1718  Exp_Rev Access'!$F$7:$GK$318,36,FALSE)),"",VLOOKUP($B405,'[1]1718  Exp_Rev Access'!$F$7:$GK$318,36,FALSE))</f>
        <v>0</v>
      </c>
      <c r="AT405" s="90">
        <f>IF(ISNA(VLOOKUP($B405,'[1]1718  Exp_Rev Access'!$F$7:$GK$318,37,FALSE)),"",VLOOKUP($B405,'[1]1718  Exp_Rev Access'!$F$7:$GK$318,37,FALSE))</f>
        <v>0</v>
      </c>
      <c r="AU405" s="56">
        <f t="shared" si="1041"/>
        <v>20119669.539999999</v>
      </c>
      <c r="AV405" s="93">
        <f t="shared" si="1042"/>
        <v>0.62599394084912474</v>
      </c>
      <c r="AW405" s="56">
        <f t="shared" si="1043"/>
        <v>6881.8368991548068</v>
      </c>
      <c r="AX405" s="90">
        <f>IF(ISNA(VLOOKUP($B405,'[1]1718  Exp_Rev Access'!$F$7:$GK$318,39,FALSE)),"",VLOOKUP($B405,'[1]1718  Exp_Rev Access'!$F$7:$GK$318,39,FALSE))</f>
        <v>375</v>
      </c>
      <c r="AY405" s="90">
        <f>IF(ISNA(VLOOKUP($B405,'[1]1718  Exp_Rev Access'!$F$7:$GK$318,40,FALSE)),"",VLOOKUP($B405,'[1]1718  Exp_Rev Access'!$F$7:$GK$318,40,FALSE))</f>
        <v>2084411.69</v>
      </c>
      <c r="AZ405" s="90">
        <f>IF(ISNA(VLOOKUP($B405,'[1]1718  Exp_Rev Access'!$F$7:$GK$318,41,FALSE)),"",VLOOKUP($B405,'[1]1718  Exp_Rev Access'!$F$7:$GK$318,41,FALSE))</f>
        <v>213882.2</v>
      </c>
      <c r="BA405" s="90">
        <f>IF(ISNA(VLOOKUP($B405,'[1]1718  Exp_Rev Access'!$F$7:$GK$318,42,FALSE)),"",VLOOKUP($B405,'[1]1718  Exp_Rev Access'!$F$7:$GK$318,42,FALSE))</f>
        <v>0</v>
      </c>
      <c r="BB405" s="90">
        <f>IF(ISNA(VLOOKUP($B405,'[1]1718  Exp_Rev Access'!$F$7:$GK$318,43,FALSE)),"",VLOOKUP($B405,'[1]1718  Exp_Rev Access'!$F$7:$GK$318,43,FALSE))</f>
        <v>0</v>
      </c>
      <c r="BC405" s="90">
        <f>IF(ISNA(VLOOKUP($B405,'[1]1718  Exp_Rev Access'!$F$7:$GK$318,44,FALSE)),"",VLOOKUP($B405,'[1]1718  Exp_Rev Access'!$F$7:$GK$318,44,FALSE))</f>
        <v>444658.01</v>
      </c>
      <c r="BD405" s="90">
        <f>IF(ISNA(VLOOKUP($B405,'[1]1718  Exp_Rev Access'!$F$7:$GK$318,45,FALSE)),"",VLOOKUP($B405,'[1]1718  Exp_Rev Access'!$F$7:$GK$318,45,FALSE))</f>
        <v>0</v>
      </c>
      <c r="BE405" s="90">
        <f>IF(ISNA(VLOOKUP($B405,'[1]1718  Exp_Rev Access'!$F$7:$GK$318,46,FALSE)),"",VLOOKUP($B405,'[1]1718  Exp_Rev Access'!$F$7:$GK$318,46,FALSE))</f>
        <v>159151.32999999999</v>
      </c>
      <c r="BF405" s="90">
        <f>IF(ISNA(VLOOKUP($B405,'[1]1718  Exp_Rev Access'!$F$7:$GK$318,47,FALSE)),"",VLOOKUP($B405,'[1]1718  Exp_Rev Access'!$F$7:$GK$318,47,FALSE))</f>
        <v>0</v>
      </c>
      <c r="BG405" s="90">
        <f>IF(ISNA(VLOOKUP($B405,'[1]1718  Exp_Rev Access'!$F$7:$GK$318,48,FALSE)),"",VLOOKUP($B405,'[1]1718  Exp_Rev Access'!$F$7:$GK$318,48,FALSE))</f>
        <v>211102.09</v>
      </c>
      <c r="BH405" s="90">
        <f>IF(ISNA(VLOOKUP($B405,'[1]1718  Exp_Rev Access'!$F$7:$GK$318,49,FALSE)),"",VLOOKUP($B405,'[1]1718  Exp_Rev Access'!$F$7:$GK$318,49,FALSE))</f>
        <v>63644.39</v>
      </c>
      <c r="BI405" s="90">
        <f>IF(ISNA(VLOOKUP($B405,'[1]1718  Exp_Rev Access'!$F$7:$GK$318,50,FALSE)),"",VLOOKUP($B405,'[1]1718  Exp_Rev Access'!$F$7:$GK$318,50,FALSE))</f>
        <v>0</v>
      </c>
      <c r="BJ405" s="90">
        <f>IF(ISNA(VLOOKUP($B405,'[1]1718  Exp_Rev Access'!$F$7:$GK$318,51,FALSE)),"",VLOOKUP($B405,'[1]1718  Exp_Rev Access'!$F$7:$GK$318,51,FALSE))</f>
        <v>14946.2</v>
      </c>
      <c r="BK405" s="90">
        <f>IF(ISNA(VLOOKUP($B405,'[1]1718  Exp_Rev Access'!$F$7:$GK$318,52,FALSE)),"",VLOOKUP($B405,'[1]1718  Exp_Rev Access'!$F$7:$GK$318,52,FALSE))</f>
        <v>1025630.58</v>
      </c>
      <c r="BL405" s="90">
        <f>IF(ISNA(VLOOKUP($B405,'[1]1718  Exp_Rev Access'!$F$7:$GK$318,53,FALSE)),"",VLOOKUP($B405,'[1]1718  Exp_Rev Access'!$F$7:$GK$318,53,FALSE))</f>
        <v>270</v>
      </c>
      <c r="BM405" s="90">
        <f>IF(ISNA(VLOOKUP($B405,'[1]1718  Exp_Rev Access'!$F$7:$GK$318,54,FALSE)),"",VLOOKUP($B405,'[1]1718  Exp_Rev Access'!$F$7:$GK$318,54,FALSE))</f>
        <v>18104.72</v>
      </c>
      <c r="BN405" s="90">
        <f>IF(ISNA(VLOOKUP($B405,'[1]1718  Exp_Rev Access'!$F$7:$GK$318,55,FALSE)),"",VLOOKUP($B405,'[1]1718  Exp_Rev Access'!$F$7:$GK$318,55,FALSE))</f>
        <v>0</v>
      </c>
      <c r="BO405" s="90">
        <f>IF(ISNA(VLOOKUP($B405,'[1]1718  Exp_Rev Access'!$F$7:$GK$318,56,FALSE)),"",VLOOKUP($B405,'[1]1718  Exp_Rev Access'!$F$7:$GK$318,56,FALSE))</f>
        <v>0</v>
      </c>
      <c r="BP405" s="90">
        <f>IF(ISNA(VLOOKUP($B405,'[1]1718  Exp_Rev Access'!$F$7:$GK$318,57,FALSE)),"",VLOOKUP($B405,'[1]1718  Exp_Rev Access'!$F$7:$GK$318,57,FALSE))</f>
        <v>0</v>
      </c>
      <c r="BQ405" s="90">
        <f>IF(ISNA(VLOOKUP($B405,'[1]1718  Exp_Rev Access'!$F$7:$GK$318,58,FALSE)),"",VLOOKUP($B405,'[1]1718  Exp_Rev Access'!$F$7:$GK$318,58,FALSE))</f>
        <v>34865.67</v>
      </c>
      <c r="BR405" s="90">
        <f>IF(ISNA(VLOOKUP($B405,'[1]1718  Exp_Rev Access'!$F$7:$GK$318,59,FALSE)),"",VLOOKUP($B405,'[1]1718  Exp_Rev Access'!$F$7:$GK$318,59,FALSE))</f>
        <v>0</v>
      </c>
      <c r="BS405" s="90">
        <f>IF(ISNA(VLOOKUP($B405,'[1]1718  Exp_Rev Access'!$F$7:$GK$318,60,FALSE)),"",VLOOKUP($B405,'[1]1718  Exp_Rev Access'!$F$7:$GK$318,60,FALSE))</f>
        <v>0</v>
      </c>
      <c r="BT405" s="90">
        <f>IF(ISNA(VLOOKUP($B405,'[1]1718  Exp_Rev Access'!$F$7:$GK$318,61,FALSE)),"",VLOOKUP($B405,'[1]1718  Exp_Rev Access'!$F$7:$GK$318,61,FALSE))</f>
        <v>0</v>
      </c>
      <c r="BU405" s="90">
        <f>IF(ISNA(VLOOKUP($B405,'[1]1718  Exp_Rev Access'!$F$7:$GK$318,62,FALSE)),"",VLOOKUP($B405,'[1]1718  Exp_Rev Access'!$F$7:$GK$318,62,FALSE))</f>
        <v>0</v>
      </c>
      <c r="BV405" s="56">
        <f t="shared" si="1022"/>
        <v>4271041.88</v>
      </c>
      <c r="BW405" s="92">
        <f t="shared" si="1044"/>
        <v>0.1328871894579266</v>
      </c>
      <c r="BX405" s="71">
        <f t="shared" si="1045"/>
        <v>1460.8894817672794</v>
      </c>
      <c r="BY405" s="90">
        <f>IF(ISNA(VLOOKUP($B405,'[1]1718  Exp_Rev Access'!$F$7:$GK$318,64,FALSE)),"",VLOOKUP($B405,'[1]1718  Exp_Rev Access'!$F$7:$GK$318,64,FALSE))</f>
        <v>0</v>
      </c>
      <c r="BZ405" s="90">
        <f>IF(ISNA(VLOOKUP($B405,'[1]1718  Exp_Rev Access'!$F$7:$GK$318,65,FALSE)),"",VLOOKUP($B405,'[1]1718  Exp_Rev Access'!$F$7:$GK$318,65,FALSE))</f>
        <v>0</v>
      </c>
      <c r="CA405" s="90">
        <f>IF(ISNA(VLOOKUP($B405,'[1]1718  Exp_Rev Access'!$F$7:$GK$318,66,FALSE)),"",VLOOKUP($B405,'[1]1718  Exp_Rev Access'!$F$7:$GK$318,66,FALSE))</f>
        <v>0</v>
      </c>
      <c r="CB405" s="90">
        <f>IF(ISNA(VLOOKUP($B405,'[1]1718  Exp_Rev Access'!$F$7:$GK$318,67,FALSE)),"",VLOOKUP($B405,'[1]1718  Exp_Rev Access'!$F$7:$GK$318,67,FALSE))</f>
        <v>0</v>
      </c>
      <c r="CC405" s="90">
        <f>IF(ISNA(VLOOKUP($B405,'[1]1718  Exp_Rev Access'!$F$7:$GK$318,68,FALSE)),"",VLOOKUP($B405,'[1]1718  Exp_Rev Access'!$F$7:$GK$318,68,FALSE))</f>
        <v>0</v>
      </c>
      <c r="CD405" s="90">
        <f>IF(ISNA(VLOOKUP($B405,'[1]1718  Exp_Rev Access'!$F$7:$GK$318,69,FALSE)),"",VLOOKUP($B405,'[1]1718  Exp_Rev Access'!$F$7:$GK$318,69,FALSE))</f>
        <v>0</v>
      </c>
      <c r="CE405" s="56">
        <f t="shared" si="1021"/>
        <v>0</v>
      </c>
      <c r="CF405" s="92">
        <f t="shared" si="1046"/>
        <v>0</v>
      </c>
      <c r="CG405" s="78">
        <f t="shared" si="1047"/>
        <v>0</v>
      </c>
      <c r="CH405" s="90">
        <f>IF(ISNA(VLOOKUP($B405,'[1]1718  Exp_Rev Access'!$F$7:$GK$318,$CH$2,FALSE)),"",VLOOKUP($B405,'[1]1718  Exp_Rev Access'!$F$7:$GK$318,$CH$2,FALSE))</f>
        <v>0</v>
      </c>
      <c r="CI405" s="90">
        <f>IF(ISNA(VLOOKUP($B405,'[1]1718  Exp_Rev Access'!$F$7:$GK$318,$CI$2,FALSE)),"",VLOOKUP($B405,'[1]1718  Exp_Rev Access'!$F$7:$GK$318,$CI$2,FALSE))</f>
        <v>0</v>
      </c>
      <c r="CJ405" s="90">
        <f>IF(ISNA(VLOOKUP($B405,'[1]1718  Exp_Rev Access'!$F$7:$GK$318,$CJ$2,FALSE)),"",VLOOKUP($B405,'[1]1718  Exp_Rev Access'!$F$7:$GK$318,$CJ$2,FALSE))</f>
        <v>0</v>
      </c>
      <c r="CK405" s="90">
        <f>IF(ISNA(VLOOKUP($B405,'[1]1718  Exp_Rev Access'!$F$7:$GK$318,$CK$2,FALSE)),"",VLOOKUP($B405,'[1]1718  Exp_Rev Access'!$F$7:$GK$318,$CK$2,FALSE))</f>
        <v>0</v>
      </c>
      <c r="CL405" s="90">
        <f>IF(ISNA(VLOOKUP($B405,'[1]1718  Exp_Rev Access'!$F$7:$GK$318,$CL$2,FALSE)),"",VLOOKUP($B405,'[1]1718  Exp_Rev Access'!$F$7:$GK$318,$CL$2,FALSE))</f>
        <v>0</v>
      </c>
      <c r="CM405" s="90">
        <f>IF(ISNA(VLOOKUP($B405,'[1]1718  Exp_Rev Access'!$F$7:$GK$318,$CM$2,FALSE)),"",VLOOKUP($B405,'[1]1718  Exp_Rev Access'!$F$7:$GK$318,$CM$2,FALSE))</f>
        <v>0</v>
      </c>
      <c r="CN405" s="90">
        <f>IF(ISNA(VLOOKUP($B405,'[1]1718  Exp_Rev Access'!$F$7:$GK$318,$CN$2,FALSE)),"",VLOOKUP($B405,'[1]1718  Exp_Rev Access'!$F$7:$GK$318,$CN$2,FALSE))</f>
        <v>0</v>
      </c>
      <c r="CO405" s="90">
        <f>IF(ISNA(VLOOKUP($B405,'[1]1718  Exp_Rev Access'!$F$7:$GK$318,$CO$2,FALSE)),"",VLOOKUP($B405,'[1]1718  Exp_Rev Access'!$F$7:$GK$318,$CO$2,FALSE))</f>
        <v>0</v>
      </c>
      <c r="CP405" s="90">
        <f>IF(ISNA(VLOOKUP($B405,'[1]1718  Exp_Rev Access'!$F$7:$GK$318,$CP$2,FALSE)),"",VLOOKUP($B405,'[1]1718  Exp_Rev Access'!$F$7:$GK$318,$CP$2,FALSE))</f>
        <v>0</v>
      </c>
      <c r="CQ405" s="90">
        <f>IF(ISNA(VLOOKUP($B405,'[1]1718  Exp_Rev Access'!$F$7:$GK$318,$CQ$2,FALSE)),"",VLOOKUP($B405,'[1]1718  Exp_Rev Access'!$F$7:$GK$318,$CQ$2,FALSE))</f>
        <v>497458.47</v>
      </c>
      <c r="CR405" s="90">
        <f>IF(ISNA(VLOOKUP($B405,'[1]1718  Exp_Rev Access'!$F$7:$GK$318,$CR$2,FALSE)),"",VLOOKUP($B405,'[1]1718  Exp_Rev Access'!$F$7:$GK$318,$CR$2,FALSE))</f>
        <v>0</v>
      </c>
      <c r="CS405" s="90">
        <f>IF(ISNA(VLOOKUP($B405,'[1]1718  Exp_Rev Access'!$F$7:$GK$318,$CS$2,FALSE)),"",VLOOKUP($B405,'[1]1718  Exp_Rev Access'!$F$7:$GK$318,$CS$2,FALSE))</f>
        <v>15855</v>
      </c>
      <c r="CT405" s="90">
        <f>IF(ISNA(VLOOKUP($B405,'[1]1718  Exp_Rev Access'!$F$7:$GK$318,$CT$2,FALSE)),"",VLOOKUP($B405,'[1]1718  Exp_Rev Access'!$F$7:$GK$318,$CT$2,FALSE))</f>
        <v>0</v>
      </c>
      <c r="CU405" s="90">
        <f>IF(ISNA(VLOOKUP($B405,'[1]1718  Exp_Rev Access'!$F$7:$GK$318,$CU$2,FALSE)),"",VLOOKUP($B405,'[1]1718  Exp_Rev Access'!$F$7:$GK$318,$CU$2,FALSE))</f>
        <v>354479.3</v>
      </c>
      <c r="CV405" s="90">
        <f>IF(ISNA(VLOOKUP($B405,'[1]1718  Exp_Rev Access'!$F$7:$GK$318,$CV$2,FALSE)),"",VLOOKUP($B405,'[1]1718  Exp_Rev Access'!$F$7:$GK$318,$CV$2,FALSE))</f>
        <v>80708.12</v>
      </c>
      <c r="CW405" s="90">
        <f>IF(ISNA(VLOOKUP($B405,'[1]1718  Exp_Rev Access'!$F$7:$GK$318,$CW$2,FALSE)),"",VLOOKUP($B405,'[1]1718  Exp_Rev Access'!$F$7:$GK$318,$CW$2,FALSE))</f>
        <v>0</v>
      </c>
      <c r="CX405" s="90">
        <f>IF(ISNA(VLOOKUP($B405,'[1]1718  Exp_Rev Access'!$F$7:$GK$318,$CX$2,FALSE)),"",VLOOKUP($B405,'[1]1718  Exp_Rev Access'!$F$7:$GK$318,$CX$2,FALSE))</f>
        <v>0</v>
      </c>
      <c r="CY405" s="90">
        <f>IF(ISNA(VLOOKUP($B405,'[1]1718  Exp_Rev Access'!$F$7:$GK$318,$CY$2,FALSE)),"",VLOOKUP($B405,'[1]1718  Exp_Rev Access'!$F$7:$GK$318,$CY$2,FALSE))</f>
        <v>0</v>
      </c>
      <c r="CZ405" s="90">
        <f>IF(ISNA(VLOOKUP($B405,'[1]1718  Exp_Rev Access'!$F$7:$GK$318,$CZ$2,FALSE)),"",VLOOKUP($B405,'[1]1718  Exp_Rev Access'!$F$7:$GK$318,$CZ$2,FALSE))</f>
        <v>0</v>
      </c>
      <c r="DA405" s="90">
        <f>IF(ISNA(VLOOKUP($B405,'[1]1718  Exp_Rev Access'!$F$7:$GK$318,$DA$2,FALSE)),"",VLOOKUP($B405,'[1]1718  Exp_Rev Access'!$F$7:$GK$318,$DA$2,FALSE))</f>
        <v>0</v>
      </c>
      <c r="DB405" s="90">
        <f>IF(ISNA(VLOOKUP($B405,'[1]1718  Exp_Rev Access'!$F$7:$GK$318,$DB$2,FALSE)),"",VLOOKUP($B405,'[1]1718  Exp_Rev Access'!$F$7:$GK$318,$DB$2,FALSE))</f>
        <v>25358.880000000001</v>
      </c>
      <c r="DC405" s="90">
        <f>IF(ISNA(VLOOKUP($B405,'[1]1718  Exp_Rev Access'!$F$7:$GK$318,$DC$2,FALSE)),"",VLOOKUP($B405,'[1]1718  Exp_Rev Access'!$F$7:$GK$318,$DC$2,FALSE))</f>
        <v>0</v>
      </c>
      <c r="DD405" s="90">
        <f>IF(ISNA(VLOOKUP($B405,'[1]1718  Exp_Rev Access'!$F$7:$GK$318,$DD$2,FALSE)),"",VLOOKUP($B405,'[1]1718  Exp_Rev Access'!$F$7:$GK$318,$DD$2,FALSE))</f>
        <v>0</v>
      </c>
      <c r="DE405" s="90">
        <f>IF(ISNA(VLOOKUP($B405,'[1]1718  Exp_Rev Access'!$F$7:$GK$318,$DE$2,FALSE)),"",VLOOKUP($B405,'[1]1718  Exp_Rev Access'!$F$7:$GK$318,$DE$2,FALSE))</f>
        <v>0</v>
      </c>
      <c r="DF405" s="90">
        <f>IF(ISNA(VLOOKUP($B405,'[1]1718  Exp_Rev Access'!$F$7:$GK$318,$DF$2,FALSE)),"",VLOOKUP($B405,'[1]1718  Exp_Rev Access'!$F$7:$GK$318,$DF$2,FALSE))</f>
        <v>0</v>
      </c>
      <c r="DG405" s="90">
        <f>IF(ISNA(VLOOKUP($B405,'[1]1718  Exp_Rev Access'!$F$7:$GK$318,$DG$2,FALSE)),"",VLOOKUP($B405,'[1]1718  Exp_Rev Access'!$F$7:$GK$318,$DG$2,FALSE))</f>
        <v>0</v>
      </c>
      <c r="DH405" s="90">
        <f>IF(ISNA(VLOOKUP($B405,'[1]1718  Exp_Rev Access'!$F$7:$GK$318,$DH$2,FALSE)),"",VLOOKUP($B405,'[1]1718  Exp_Rev Access'!$F$7:$GK$318,$DH$2,FALSE))</f>
        <v>0</v>
      </c>
      <c r="DI405" s="90">
        <f>IF(ISNA(VLOOKUP($B405,'[1]1718  Exp_Rev Access'!$F$7:$GK$318,$DI$2,FALSE)),"",VLOOKUP($B405,'[1]1718  Exp_Rev Access'!$F$7:$GK$318,$DI$2,FALSE))</f>
        <v>485971.37</v>
      </c>
      <c r="DJ405" s="90">
        <f>IF(ISNA(VLOOKUP($B405,'[1]1718  Exp_Rev Access'!$F$7:$GK$318,$DJ$2,FALSE)),"",VLOOKUP($B405,'[1]1718  Exp_Rev Access'!$F$7:$GK$318,$DJ$2,FALSE))</f>
        <v>0</v>
      </c>
      <c r="DK405" s="90">
        <f>IF(ISNA(VLOOKUP($B405,'[1]1718  Exp_Rev Access'!$F$7:$GK$318,$DK$2,FALSE)),"",VLOOKUP($B405,'[1]1718  Exp_Rev Access'!$F$7:$GK$318,$DK$2,FALSE))</f>
        <v>0</v>
      </c>
      <c r="DL405" s="90">
        <f>IF(ISNA(VLOOKUP($B405,'[1]1718  Exp_Rev Access'!$F$7:$GK$318,$DL$2,FALSE)),"",VLOOKUP($B405,'[1]1718  Exp_Rev Access'!$F$7:$GK$318,$DL$2,FALSE))</f>
        <v>0</v>
      </c>
      <c r="DM405" s="90">
        <f>IF(ISNA(VLOOKUP($B405,'[1]1718  Exp_Rev Access'!$F$7:$GK$318,$DM$2,FALSE)),"",VLOOKUP($B405,'[1]1718  Exp_Rev Access'!$F$7:$GK$318,$DM$2,FALSE))</f>
        <v>0</v>
      </c>
      <c r="DN405" s="90">
        <f>IF(ISNA(VLOOKUP($B405,'[1]1718  Exp_Rev Access'!$F$7:$GK$318,$DN$2,FALSE)),"",VLOOKUP($B405,'[1]1718  Exp_Rev Access'!$F$7:$GK$318,$DN$2,FALSE))</f>
        <v>0</v>
      </c>
      <c r="DO405" s="90">
        <f>IF(ISNA(VLOOKUP($B405,'[1]1718  Exp_Rev Access'!$F$7:$GK$318,$DO$2,FALSE)),"",VLOOKUP($B405,'[1]1718  Exp_Rev Access'!$F$7:$GK$318,$DO$2,FALSE))</f>
        <v>0</v>
      </c>
      <c r="DP405" s="90">
        <f>IF(ISNA(VLOOKUP($B405,'[1]1718  Exp_Rev Access'!$F$7:$GK$318,$DP$2,FALSE)),"",VLOOKUP($B405,'[1]1718  Exp_Rev Access'!$F$7:$GK$318,$DP$2,FALSE))</f>
        <v>0</v>
      </c>
      <c r="DQ405" s="90">
        <f>IF(ISNA(VLOOKUP($B405,'[1]1718  Exp_Rev Access'!$F$7:$GK$318,$DQ$2,FALSE)),"",VLOOKUP($B405,'[1]1718  Exp_Rev Access'!$F$7:$GK$318,$DQ$2,FALSE))</f>
        <v>0</v>
      </c>
      <c r="DR405" s="90">
        <f>IF(ISNA(VLOOKUP($B405,'[1]1718  Exp_Rev Access'!$F$7:$GK$318,$DR$2,FALSE)),"",VLOOKUP($B405,'[1]1718  Exp_Rev Access'!$F$7:$GK$318,$DR$2,FALSE))</f>
        <v>0</v>
      </c>
      <c r="DS405" s="90">
        <f>IF(ISNA(VLOOKUP($B405,'[1]1718  Exp_Rev Access'!$F$7:$GK$318,$DS$2,FALSE)),"",VLOOKUP($B405,'[1]1718  Exp_Rev Access'!$F$7:$GK$318,$DS$2,FALSE))</f>
        <v>0</v>
      </c>
      <c r="DT405" s="90">
        <f>IF(ISNA(VLOOKUP($B405,'[1]1718  Exp_Rev Access'!$F$7:$GK$318,$DT$2,FALSE)),"",VLOOKUP($B405,'[1]1718  Exp_Rev Access'!$F$7:$GK$318,$DT$2,FALSE))</f>
        <v>0</v>
      </c>
      <c r="DU405" s="90">
        <f>IF(ISNA(VLOOKUP($B405,'[1]1718  Exp_Rev Access'!$F$7:$GK$318,$DU$2,FALSE)),"",VLOOKUP($B405,'[1]1718  Exp_Rev Access'!$F$7:$GK$318,$DU$2,FALSE))</f>
        <v>0</v>
      </c>
      <c r="DV405" s="90">
        <f>IF(ISNA(VLOOKUP($B405,'[1]1718  Exp_Rev Access'!$F$7:$GK$318,$DV$2,FALSE)),"",VLOOKUP($B405,'[1]1718  Exp_Rev Access'!$F$7:$GK$318,$DV$2,FALSE))</f>
        <v>0</v>
      </c>
      <c r="DW405" s="90">
        <f>IF(ISNA(VLOOKUP($B405,'[1]1718  Exp_Rev Access'!$F$7:$GK$318,$DW$2,FALSE)),"",VLOOKUP($B405,'[1]1718  Exp_Rev Access'!$F$7:$GK$318,$DW$2,FALSE))</f>
        <v>0</v>
      </c>
      <c r="DX405" s="90">
        <f>IF(ISNA(VLOOKUP($B405,'[1]1718  Exp_Rev Access'!$F$7:$GK$318,$DX$2,FALSE)),"",VLOOKUP($B405,'[1]1718  Exp_Rev Access'!$F$7:$GK$318,$DX$2,FALSE))</f>
        <v>0</v>
      </c>
      <c r="DY405" s="90">
        <f>IF(ISNA(VLOOKUP($B405,'[1]1718  Exp_Rev Access'!$F$7:$GK$318,$DY$2,FALSE)),"",VLOOKUP($B405,'[1]1718  Exp_Rev Access'!$F$7:$GK$318,$DY$2,FALSE))</f>
        <v>0</v>
      </c>
      <c r="DZ405" s="90">
        <f>IF(ISNA(VLOOKUP($B405,'[1]1718  Exp_Rev Access'!$F$7:$GK$318,$DZ$2,FALSE)),"",VLOOKUP($B405,'[1]1718  Exp_Rev Access'!$F$7:$GK$318,$DZ$2,FALSE))</f>
        <v>0</v>
      </c>
      <c r="EA405" s="90">
        <f>IF(ISNA(VLOOKUP($B405,'[1]1718  Exp_Rev Access'!$F$7:$GK$318,$EA$2,FALSE)),"",VLOOKUP($B405,'[1]1718  Exp_Rev Access'!$F$7:$GK$318,$EA$2,FALSE))</f>
        <v>0</v>
      </c>
      <c r="EB405" s="90">
        <f>IF(ISNA(VLOOKUP($B405,'[1]1718  Exp_Rev Access'!$F$7:$GK$318,$EB$2,FALSE)),"",VLOOKUP($B405,'[1]1718  Exp_Rev Access'!$F$7:$GK$318,$EB$2,FALSE))</f>
        <v>0</v>
      </c>
      <c r="EC405" s="90">
        <f>IF(ISNA(VLOOKUP($B405,'[1]1718  Exp_Rev Access'!$F$7:$GK$318,$EC$2,FALSE)),"",VLOOKUP($B405,'[1]1718  Exp_Rev Access'!$F$7:$GK$318,$EC$2,FALSE))</f>
        <v>0</v>
      </c>
      <c r="ED405" s="90">
        <f>IF(ISNA(VLOOKUP($B405,'[1]1718  Exp_Rev Access'!$F$7:$GK$318,$ED$2,FALSE)),"",VLOOKUP($B405,'[1]1718  Exp_Rev Access'!$F$7:$GK$318,$ED$2,FALSE))</f>
        <v>0</v>
      </c>
      <c r="EE405" s="90">
        <f>IF(ISNA(VLOOKUP($B405,'[1]1718  Exp_Rev Access'!$F$7:$GK$318,$EE$2,FALSE)),"",VLOOKUP($B405,'[1]1718  Exp_Rev Access'!$F$7:$GK$318,$EE$2,FALSE))</f>
        <v>0</v>
      </c>
      <c r="EF405" s="90">
        <f>IF(ISNA(VLOOKUP($B405,'[1]1718  Exp_Rev Access'!$F$7:$GK$318,$EF$2,FALSE)),"",VLOOKUP($B405,'[1]1718  Exp_Rev Access'!$F$7:$GK$318,$EF$2,FALSE))</f>
        <v>0</v>
      </c>
      <c r="EG405" s="90">
        <f>IF(ISNA(VLOOKUP($B405,'[1]1718  Exp_Rev Access'!$F$7:$GK$318,$EG$2,FALSE)),"",VLOOKUP($B405,'[1]1718  Exp_Rev Access'!$F$7:$GK$318,$EG$2,FALSE))</f>
        <v>0</v>
      </c>
      <c r="EH405" s="90">
        <f>IF(ISNA(VLOOKUP($B405,'[1]1718  Exp_Rev Access'!$F$7:$GK$318,$EH$2,FALSE)),"",VLOOKUP($B405,'[1]1718  Exp_Rev Access'!$F$7:$GK$318,$EH$2,FALSE))</f>
        <v>0</v>
      </c>
      <c r="EI405" s="90">
        <f>IF(ISNA(VLOOKUP($B405,'[1]1718  Exp_Rev Access'!$F$7:$GK$318,$EI$2,FALSE)),"",VLOOKUP($B405,'[1]1718  Exp_Rev Access'!$F$7:$GK$318,$EI$2,FALSE))</f>
        <v>0</v>
      </c>
      <c r="EJ405" s="90">
        <f>IF(ISNA(VLOOKUP($B405,'[1]1718  Exp_Rev Access'!$F$7:$GK$318,$EJ$2,FALSE)),"",VLOOKUP($B405,'[1]1718  Exp_Rev Access'!$F$7:$GK$318,$EJ$2,FALSE))</f>
        <v>0</v>
      </c>
      <c r="EK405" s="90">
        <f>IF(ISNA(VLOOKUP($B405,'[1]1718  Exp_Rev Access'!$F$7:$GK$318,$EK$2,FALSE)),"",VLOOKUP($B405,'[1]1718  Exp_Rev Access'!$F$7:$GK$318,$EK$2,FALSE))</f>
        <v>0</v>
      </c>
      <c r="EL405" s="90">
        <f>IF(ISNA(VLOOKUP($B405,'[1]1718  Exp_Rev Access'!$F$7:$GK$318,$EL$2,FALSE)),"",VLOOKUP($B405,'[1]1718  Exp_Rev Access'!$F$7:$GK$318,$EL$2,FALSE))</f>
        <v>0</v>
      </c>
      <c r="EM405" s="90">
        <f>IF(ISNA(VLOOKUP($B405,'[1]1718  Exp_Rev Access'!$F$7:$GK$318,$EM$2,FALSE)),"",VLOOKUP($B405,'[1]1718  Exp_Rev Access'!$F$7:$GK$318,$EM$2,FALSE))</f>
        <v>0</v>
      </c>
      <c r="EN405" s="90">
        <f>IF(ISNA(VLOOKUP($B405,'[1]1718  Exp_Rev Access'!$F$7:$GK$318,$EN$2,FALSE)),"",VLOOKUP($B405,'[1]1718  Exp_Rev Access'!$F$7:$GK$318,$EN$2,FALSE))</f>
        <v>0</v>
      </c>
      <c r="EO405" s="90">
        <f>IF(ISNA(VLOOKUP($B405,'[1]1718  Exp_Rev Access'!$F$7:$GK$318,$EO$2,FALSE)),"",VLOOKUP($B405,'[1]1718  Exp_Rev Access'!$F$7:$GK$318,$EO$2,FALSE))</f>
        <v>0</v>
      </c>
      <c r="EP405" s="90">
        <f>IF(ISNA(VLOOKUP($B405,'[1]1718  Exp_Rev Access'!$F$7:$GK$318,$EP$2,FALSE)),"",VLOOKUP($B405,'[1]1718  Exp_Rev Access'!$F$7:$GK$318,$EP$2,FALSE))</f>
        <v>0</v>
      </c>
      <c r="EQ405" s="90">
        <f>IF(ISNA(VLOOKUP($B405,'[1]1718  Exp_Rev Access'!$F$7:$GK$318,$EQ$2,FALSE)),"",VLOOKUP($B405,'[1]1718  Exp_Rev Access'!$F$7:$GK$318,$EQ$2,FALSE))</f>
        <v>0</v>
      </c>
      <c r="ER405" s="90">
        <f>IF(ISNA(VLOOKUP($B405,'[1]1718  Exp_Rev Access'!$F$7:$GK$318,$ER$2,FALSE)),"",VLOOKUP($B405,'[1]1718  Exp_Rev Access'!$F$7:$GK$318,$ER$2,FALSE))</f>
        <v>0</v>
      </c>
      <c r="ES405" s="90">
        <f>IF(ISNA(VLOOKUP($B405,'[1]1718  Exp_Rev Access'!$F$7:$GK$318,$ES$2,FALSE)),"",VLOOKUP($B405,'[1]1718  Exp_Rev Access'!$F$7:$GK$318,$ES$2,FALSE))</f>
        <v>0</v>
      </c>
      <c r="ET405" s="90">
        <f>IF(ISNA(VLOOKUP($B405,'[1]1718  Exp_Rev Access'!$F$7:$GK$318,$ET$2,FALSE)),"",VLOOKUP($B405,'[1]1718  Exp_Rev Access'!$F$7:$GK$318,$ET$2,FALSE))</f>
        <v>0</v>
      </c>
      <c r="EU405" s="90">
        <f>IF(ISNA(VLOOKUP($B405,'[1]1718  Exp_Rev Access'!$F$7:$GK$318,$EU$2,FALSE)),"",VLOOKUP($B405,'[1]1718  Exp_Rev Access'!$F$7:$GK$318,$EU$2,FALSE))</f>
        <v>0</v>
      </c>
      <c r="EV405" s="90">
        <f>IF(ISNA(VLOOKUP($B405,'[1]1718  Exp_Rev Access'!$F$7:$GK$318,$EV$2,FALSE)),"",VLOOKUP($B405,'[1]1718  Exp_Rev Access'!$F$7:$GK$318,$EV$2,FALSE))</f>
        <v>45263.9</v>
      </c>
      <c r="EW405" s="90">
        <f>IF(ISNA(VLOOKUP($B405,'[1]1718  Exp_Rev Access'!$F$7:$GK$318,$EW$2,FALSE)),"",VLOOKUP($B405,'[1]1718  Exp_Rev Access'!$F$7:$GK$318,$EW$2,FALSE))</f>
        <v>0</v>
      </c>
      <c r="EX405" s="90">
        <f>IF(ISNA(VLOOKUP($B405,'[1]1718  Exp_Rev Access'!$F$7:$GK$318,$EX$2,FALSE)),"",VLOOKUP($B405,'[1]1718  Exp_Rev Access'!$F$7:$GK$318,$EX$2,FALSE))</f>
        <v>0</v>
      </c>
      <c r="EY405" s="90">
        <f>IF(ISNA(VLOOKUP($B405,'[1]1718  Exp_Rev Access'!$F$7:$GK$318,$EY$2,FALSE)),"",VLOOKUP($B405,'[1]1718  Exp_Rev Access'!$F$7:$GK$318,$EY$2,FALSE))</f>
        <v>0</v>
      </c>
      <c r="EZ405" s="90">
        <f>IF(ISNA(VLOOKUP($B405,'[1]1718  Exp_Rev Access'!$F$7:$GK$318,$EZ$2,FALSE)),"",VLOOKUP($B405,'[1]1718  Exp_Rev Access'!$F$7:$GK$318,$EZ$2,FALSE))</f>
        <v>0</v>
      </c>
      <c r="FA405" s="90">
        <f>IF(ISNA(VLOOKUP($B405,'[1]1718  Exp_Rev Access'!$F$7:$GK$318,$FA$2,FALSE)),"",VLOOKUP($B405,'[1]1718  Exp_Rev Access'!$F$7:$GK$318,$FA$2,FALSE))</f>
        <v>0</v>
      </c>
      <c r="FB405" s="90">
        <f>IF(ISNA(VLOOKUP($B405,'[1]1718  Exp_Rev Access'!$F$7:$GK$318,$FB$2,FALSE)),"",VLOOKUP($B405,'[1]1718  Exp_Rev Access'!$F$7:$GK$318,$FB$2,FALSE))</f>
        <v>0</v>
      </c>
      <c r="FC405" s="90">
        <f>IF(ISNA(VLOOKUP($B405,'[1]1718  Exp_Rev Access'!$F$7:$GK$318,$FC$2,FALSE)),"",VLOOKUP($B405,'[1]1718  Exp_Rev Access'!$F$7:$GK$318,$FC$2,FALSE))</f>
        <v>0</v>
      </c>
      <c r="FD405" s="90">
        <f>IF(ISNA(VLOOKUP($B405,'[1]1718  Exp_Rev Access'!$F$7:$GK$318,$FD$2,FALSE)),"",VLOOKUP($B405,'[1]1718  Exp_Rev Access'!$F$7:$GK$318,$FD$2,FALSE))</f>
        <v>0</v>
      </c>
      <c r="FE405" s="90">
        <f>IF(ISNA(VLOOKUP($B405,'[1]1718  Exp_Rev Access'!$F$7:$GK$318,$FE$2,FALSE)),"",VLOOKUP($B405,'[1]1718  Exp_Rev Access'!$F$7:$GK$318,$FE$2,FALSE))</f>
        <v>0</v>
      </c>
      <c r="FF405" s="90">
        <f>IF(ISNA(VLOOKUP($B405,'[1]1718  Exp_Rev Access'!$F$7:$GK$318,$FF$2,FALSE)),"",VLOOKUP($B405,'[1]1718  Exp_Rev Access'!$F$7:$GK$318,$FF$2,FALSE))</f>
        <v>0</v>
      </c>
      <c r="FG405" s="90">
        <f>IF(ISNA(VLOOKUP($B405,'[1]1718  Exp_Rev Access'!$F$7:$GK$318,$FG$2,FALSE)),"",VLOOKUP($B405,'[1]1718  Exp_Rev Access'!$F$7:$GK$318,$FG$2,FALSE))</f>
        <v>0</v>
      </c>
      <c r="FH405" s="90">
        <f>IF(ISNA(VLOOKUP($B405,'[1]1718  Exp_Rev Access'!$F$7:$GK$318,$FH$2,FALSE)),"",VLOOKUP($B405,'[1]1718  Exp_Rev Access'!$F$7:$GK$318,$FH$2,FALSE))</f>
        <v>0</v>
      </c>
      <c r="FI405" s="90">
        <f>IF(ISNA(VLOOKUP($B405,'[1]1718  Exp_Rev Access'!$F$7:$GK$318,$FI$2,FALSE)),"",VLOOKUP($B405,'[1]1718  Exp_Rev Access'!$F$7:$GK$318,$FI$2,FALSE))</f>
        <v>0</v>
      </c>
      <c r="FJ405" s="90">
        <f>IF(ISNA(VLOOKUP($B405,'[1]1718  Exp_Rev Access'!$F$7:$GK$318,$FJ$2,FALSE)),"",VLOOKUP($B405,'[1]1718  Exp_Rev Access'!$F$7:$GK$318,$FJ$2,FALSE))</f>
        <v>0</v>
      </c>
      <c r="FK405" s="90">
        <f>IF(ISNA(VLOOKUP($B405,'[1]1718  Exp_Rev Access'!$F$7:$GK$318,$FK$2,FALSE)),"",VLOOKUP($B405,'[1]1718  Exp_Rev Access'!$F$7:$GK$318,$FK$2,FALSE))</f>
        <v>0</v>
      </c>
      <c r="FL405" s="90">
        <f>IF(ISNA(VLOOKUP($B405,'[1]1718  Exp_Rev Access'!$F$7:$GK$318,$FL$2,FALSE)),"",VLOOKUP($B405,'[1]1718  Exp_Rev Access'!$F$7:$GK$318,$FL$2,FALSE))</f>
        <v>0</v>
      </c>
      <c r="FM405" s="90">
        <f>IF(ISNA(VLOOKUP($B405,'[1]1718  Exp_Rev Access'!$F$7:$GK$318,$FM$2,FALSE)),"",VLOOKUP($B405,'[1]1718  Exp_Rev Access'!$F$7:$GK$318,$FM$2,FALSE))</f>
        <v>0</v>
      </c>
      <c r="FN405" s="90">
        <f>IF(ISNA(VLOOKUP($B405,'[1]1718  Exp_Rev Access'!$F$7:$GK$318,$FN$2,FALSE)),"",VLOOKUP($B405,'[1]1718  Exp_Rev Access'!$F$7:$GK$318,$FN$2,FALSE))</f>
        <v>0</v>
      </c>
      <c r="FO405" s="90">
        <f>IF(ISNA(VLOOKUP($B405,'[1]1718  Exp_Rev Access'!$F$7:$GK$318,$FO$2,FALSE)),"",VLOOKUP($B405,'[1]1718  Exp_Rev Access'!$F$7:$GK$318,$FO$2,FALSE))</f>
        <v>0</v>
      </c>
      <c r="FP405" s="90">
        <f>IF(ISNA(VLOOKUP($B405,'[1]1718  Exp_Rev Access'!$F$7:$GK$318,$FP$2,FALSE)),"",VLOOKUP($B405,'[1]1718  Exp_Rev Access'!$F$7:$GK$318,$FP$2,FALSE))</f>
        <v>0</v>
      </c>
      <c r="FQ405" s="90">
        <f>IF(ISNA(VLOOKUP($B405,'[1]1718  Exp_Rev Access'!$F$7:$GK$318,$FQ$2,FALSE)),"",VLOOKUP($B405,'[1]1718  Exp_Rev Access'!$F$7:$GK$318,$FQ$2,FALSE))</f>
        <v>0</v>
      </c>
      <c r="FR405" s="90">
        <f>IF(ISNA(VLOOKUP($B405,'[1]1718  Exp_Rev Access'!$F$7:$GK$318,$FR$2,FALSE)),"",VLOOKUP($B405,'[1]1718  Exp_Rev Access'!$F$7:$GK$318,$FR$2,FALSE))</f>
        <v>71916.95</v>
      </c>
      <c r="FS405" s="56">
        <f t="shared" si="1048"/>
        <v>1577011.99</v>
      </c>
      <c r="FT405" s="92">
        <f t="shared" si="1049"/>
        <v>4.9066409784900504E-2</v>
      </c>
      <c r="FU405" s="94">
        <f t="shared" si="1050"/>
        <v>539.40942129368352</v>
      </c>
      <c r="FV405" s="95">
        <f>IF(ISNA(VLOOKUP($B405,'[1]1718  Exp_Rev Access'!$F$7:$GK$318,$FV$2,FALSE)),"",VLOOKUP($B405,'[1]1718  Exp_Rev Access'!$F$7:$GK$318,$FV$2,FALSE))</f>
        <v>0</v>
      </c>
      <c r="FW405" s="95">
        <f>IF(ISNA(VLOOKUP($B405,'[1]1718  Exp_Rev Access'!$F$7:$GK$318,$FW$2,FALSE)),"",VLOOKUP($B405,'[1]1718  Exp_Rev Access'!$F$7:$GK$318,$FW$2,FALSE))</f>
        <v>38735.620000000003</v>
      </c>
      <c r="FX405" s="95">
        <f>IF(ISNA(VLOOKUP($B405,'[1]1718  Exp_Rev Access'!$F$7:$GK$318,$FX$2,FALSE)),"",VLOOKUP($B405,'[1]1718  Exp_Rev Access'!$F$7:$GK$318,$FX$2,FALSE))</f>
        <v>0</v>
      </c>
      <c r="FY405" s="95">
        <f>IF(ISNA(VLOOKUP($B405,'[1]1718  Exp_Rev Access'!$F$7:$GK$318,$FY$2,FALSE)),"",VLOOKUP($B405,'[1]1718  Exp_Rev Access'!$F$7:$GK$318,$FY$2,FALSE))</f>
        <v>0</v>
      </c>
      <c r="FZ405" s="95">
        <f>IF(ISNA(VLOOKUP($B405,'[1]1718  Exp_Rev Access'!$F$7:$GK$318,$FZ$2,FALSE)),"",VLOOKUP($B405,'[1]1718  Exp_Rev Access'!$F$7:$GK$318,$FZ$2,FALSE))</f>
        <v>0</v>
      </c>
      <c r="GA405" s="95">
        <f>IF(ISNA(VLOOKUP($B405,'[1]1718  Exp_Rev Access'!$F$7:$GK$318,$GA$2,FALSE)),"",VLOOKUP($B405,'[1]1718  Exp_Rev Access'!$F$7:$GK$318,$GA$2,FALSE))</f>
        <v>0</v>
      </c>
      <c r="GB405" s="95">
        <f>IF(ISNA(VLOOKUP($B405,'[1]1718  Exp_Rev Access'!$F$7:$GK$318,$GB$2,FALSE)),"",VLOOKUP($B405,'[1]1718  Exp_Rev Access'!$F$7:$GK$318,$GB$2,FALSE))</f>
        <v>0</v>
      </c>
      <c r="GC405" s="95">
        <f>IF(ISNA(VLOOKUP($B405,'[1]1718  Exp_Rev Access'!$F$7:$GK$318,$GC$2,FALSE)),"",VLOOKUP($B405,'[1]1718  Exp_Rev Access'!$F$7:$GK$318,$GC$2,FALSE))</f>
        <v>0</v>
      </c>
      <c r="GD405" s="95">
        <f>IF(ISNA(VLOOKUP($B405,'[1]1718  Exp_Rev Access'!$F$7:$GK$318,$GD$2,FALSE)),"",VLOOKUP($B405,'[1]1718  Exp_Rev Access'!$F$7:$GK$318,$GD$2,FALSE))</f>
        <v>0</v>
      </c>
      <c r="GE405" s="95">
        <f>IF(ISNA(VLOOKUP($B405,'[1]1718  Exp_Rev Access'!$F$7:$GK$318,$GE$2,FALSE)),"",VLOOKUP($B405,'[1]1718  Exp_Rev Access'!$F$7:$GK$318,$GE$2,FALSE))</f>
        <v>0</v>
      </c>
      <c r="GF405" s="95">
        <f>IF(ISNA(VLOOKUP($B405,'[1]1718  Exp_Rev Access'!$F$7:$GK$318,$GF$2,FALSE)),"",VLOOKUP($B405,'[1]1718  Exp_Rev Access'!$F$7:$GK$318,$GF$2,FALSE))</f>
        <v>0</v>
      </c>
      <c r="GG405" s="95">
        <f>IF(ISNA(VLOOKUP($B405,'[1]1718  Exp_Rev Access'!$F$7:$GK$318,$GG$2,FALSE)),"",VLOOKUP($B405,'[1]1718  Exp_Rev Access'!$F$7:$GK$318,$GG$2,FALSE))</f>
        <v>0</v>
      </c>
      <c r="GH405" s="95">
        <f>IF(ISNA(VLOOKUP($B405,'[1]1718  Exp_Rev Access'!$F$7:$GK$318,$GH$2,FALSE)),"",VLOOKUP($B405,'[1]1718  Exp_Rev Access'!$F$7:$GK$318,$GH$2,FALSE))</f>
        <v>0</v>
      </c>
      <c r="GI405" s="95">
        <f>IF(ISNA(VLOOKUP($B405,'[1]1718  Exp_Rev Access'!$F$7:$GK$318,$GI$2,FALSE)),"",VLOOKUP($B405,'[1]1718  Exp_Rev Access'!$F$7:$GK$318,$GI$2,FALSE))</f>
        <v>12564.5</v>
      </c>
      <c r="GJ405" s="95">
        <f>IF(ISNA(VLOOKUP($B405,'[1]1718  Exp_Rev Access'!$F$7:$GK$318,$GJ$2,FALSE)),"",VLOOKUP($B405,'[1]1718  Exp_Rev Access'!$F$7:$GK$318,$GJ$2,FALSE))</f>
        <v>0</v>
      </c>
      <c r="GK405" s="95">
        <f>IF(ISNA(VLOOKUP($B405,'[1]1718  Exp_Rev Access'!$F$7:$GK$318,$GK$2,FALSE)),"",VLOOKUP($B405,'[1]1718  Exp_Rev Access'!$F$7:$GK$318,$GK$2,FALSE))</f>
        <v>23987.51</v>
      </c>
      <c r="GL405" s="95">
        <f>IF(ISNA(VLOOKUP($B405,'[1]1718  Exp_Rev Access'!$F$7:$GK$318,$GL$2,FALSE)),"",VLOOKUP($B405,'[1]1718  Exp_Rev Access'!$F$7:$GK$318,$GL$2,FALSE))</f>
        <v>0</v>
      </c>
      <c r="GM405" s="95">
        <f>IF(ISNA(VLOOKUP($B405,'[1]1718  Exp_Rev Access'!$F$7:$GK$318,$GM$2,FALSE)),"",VLOOKUP($B405,'[1]1718  Exp_Rev Access'!$F$7:$GK$318,$GM$2,FALSE))</f>
        <v>0</v>
      </c>
      <c r="GN405" s="95">
        <f>IF(ISNA(VLOOKUP($B405,'[1]1718  Exp_Rev Access'!$F$7:$GK$318,$GN$2,FALSE)),"",VLOOKUP($B405,'[1]1718  Exp_Rev Access'!$F$7:$GK$318,$GN$2,FALSE))</f>
        <v>0</v>
      </c>
      <c r="GO405" s="95">
        <f>IF(ISNA(VLOOKUP($B405,'[1]1718  Exp_Rev Access'!$F$7:$GK$318,$GO$2,FALSE)),"",VLOOKUP($B405,'[1]1718  Exp_Rev Access'!$F$7:$GK$318,$GO$2,FALSE))</f>
        <v>0</v>
      </c>
      <c r="GP405" s="95">
        <f>IF(ISNA(VLOOKUP($B405,'[1]1718  Exp_Rev Access'!$F$7:$GK$318,$GP$2,FALSE)),"",VLOOKUP($B405,'[1]1718  Exp_Rev Access'!$F$7:$GK$318,$GP$2,FALSE))</f>
        <v>0</v>
      </c>
      <c r="GQ405" s="95">
        <f>IF(ISNA(VLOOKUP($B405,'[1]1718  Exp_Rev Access'!$F$7:$GK$318,$GQ$2,FALSE)),"",VLOOKUP($B405,'[1]1718  Exp_Rev Access'!$F$7:$GK$318,$GQ$2,FALSE))</f>
        <v>0</v>
      </c>
      <c r="GR405" s="95">
        <f>IF(ISNA(VLOOKUP($B405,'[1]1718  Exp_Rev Access'!$F$7:$GK$318,$GR$2,FALSE)),"",VLOOKUP($B405,'[1]1718  Exp_Rev Access'!$F$7:$GK$318,$GR$2,FALSE))</f>
        <v>0</v>
      </c>
      <c r="GS405" s="95">
        <f>IF(ISNA(VLOOKUP($B405,'[1]1718  Exp_Rev Access'!$F$7:$GK$318,$GS$2,FALSE)),"",VLOOKUP($B405,'[1]1718  Exp_Rev Access'!$F$7:$GK$318,$GS$2,FALSE))</f>
        <v>0</v>
      </c>
      <c r="GT405" s="95">
        <f>IF(ISNA(VLOOKUP($B405,'[1]1718  Exp_Rev Access'!$F$7:$GK$318,$GT$2,FALSE)),"",VLOOKUP($B405,'[1]1718  Exp_Rev Access'!$F$7:$GK$318,$GT$2,FALSE))</f>
        <v>0</v>
      </c>
      <c r="GU405" s="56">
        <f t="shared" si="1051"/>
        <v>75287.63</v>
      </c>
      <c r="GV405" s="92">
        <f t="shared" si="1052"/>
        <v>2.3424639309901308E-3</v>
      </c>
      <c r="GW405" s="96">
        <f t="shared" si="1053"/>
        <v>25.751774359605832</v>
      </c>
    </row>
    <row r="406" spans="1:222" x14ac:dyDescent="0.3">
      <c r="A406" s="73"/>
      <c r="B406" s="88" t="s">
        <v>782</v>
      </c>
      <c r="C406" s="89" t="s">
        <v>783</v>
      </c>
      <c r="D406" s="75">
        <f>IF(ISNA(VLOOKUP($B406,'[1]1718 enrollment_Rev_Exp by size'!$A$7:H735,3,FALSE)),"",VLOOKUP($B406,'[1]1718 enrollment_Rev_Exp by size'!$A$7:$G$350,3,FALSE))</f>
        <v>583.80999999999995</v>
      </c>
      <c r="E406" s="76">
        <f>IF(ISNA(VLOOKUP($B406,'[1]1718 enrollment_Rev_Exp by size'!$A$7:I738,5,FALSE)),"",VLOOKUP($B406,'[1]1718 enrollment_Rev_Exp by size'!$A$7:$G$350,5,FALSE))</f>
        <v>7701615.6900000004</v>
      </c>
      <c r="F406" s="70">
        <f t="shared" si="1033"/>
        <v>7701615.6900000004</v>
      </c>
      <c r="G406" s="70">
        <f t="shared" si="1034"/>
        <v>0</v>
      </c>
      <c r="H406" s="90">
        <f>IF(ISNA(VLOOKUP($B406,'[1]1718  Exp_Rev Access'!$F$7:$GK$318,3,FALSE)),"",VLOOKUP($B406,'[1]1718  Exp_Rev Access'!$F$7:$GK$318,3,FALSE))</f>
        <v>1299382.55</v>
      </c>
      <c r="I406" s="90">
        <f>IF(ISNA(VLOOKUP($B406,'[1]1718  Exp_Rev Access'!$F$7:$GK$318,4,FALSE)),"",VLOOKUP($B406,'[1]1718  Exp_Rev Access'!$F$7:$GK$318,4,FALSE))</f>
        <v>0</v>
      </c>
      <c r="J406" s="90">
        <f>IF(ISNA(VLOOKUP($B406,'[1]1718  Exp_Rev Access'!$F$7:$GK$318,5,FALSE)),"",VLOOKUP($B406,'[1]1718  Exp_Rev Access'!$F$7:$GK$318,5,FALSE))</f>
        <v>0</v>
      </c>
      <c r="K406" s="90">
        <f>IF(ISNA(VLOOKUP($B406,'[1]1718  Exp_Rev Access'!$F$7:$GK$318,6,FALSE)),"-",VLOOKUP($B406,'[1]1718  Exp_Rev Access'!$F$7:$GK$318,6,FALSE))</f>
        <v>0</v>
      </c>
      <c r="L406" s="90">
        <f>IF(ISNA(VLOOKUP($B406,'[1]1718  Exp_Rev Access'!$F$7:$GK$318,7,FALSE)),"",VLOOKUP($B406,'[1]1718  Exp_Rev Access'!$F$7:$GK$318,7,FALSE))</f>
        <v>0</v>
      </c>
      <c r="M406" s="90">
        <f>IF(ISNA(VLOOKUP($B406,'[1]1718  Exp_Rev Access'!$F$7:$GK$318,8,FALSE)),"",VLOOKUP($B406,'[1]1718  Exp_Rev Access'!$F$7:$GK$318,8,FALSE))</f>
        <v>0</v>
      </c>
      <c r="N406" s="56">
        <f t="shared" si="1035"/>
        <v>1299382.55</v>
      </c>
      <c r="O406" s="91">
        <f t="shared" si="1036"/>
        <v>0.16871557895146025</v>
      </c>
      <c r="P406" s="56">
        <f t="shared" si="1037"/>
        <v>2225.6942327126981</v>
      </c>
      <c r="Q406" s="90">
        <f>IF(ISNA(VLOOKUP($B406,'[1]1718  Exp_Rev Access'!$F$7:$GK$318,10,FALSE)),"",VLOOKUP($B406,'[1]1718  Exp_Rev Access'!$F$7:$GK$318,10,FALSE))</f>
        <v>0</v>
      </c>
      <c r="R406" s="90">
        <f>IF(ISNA(VLOOKUP($B406,'[1]1718  Exp_Rev Access'!$F$7:$GK$318,11,FALSE)),"",VLOOKUP($B406,'[1]1718  Exp_Rev Access'!$F$7:$GK$318,11,FALSE))</f>
        <v>0</v>
      </c>
      <c r="S406" s="90">
        <f>IF(ISNA(VLOOKUP($B406,'[1]1718  Exp_Rev Access'!$F$7:$GK$318,12,FALSE)),"",VLOOKUP($B406,'[1]1718  Exp_Rev Access'!$F$7:$GK$318,12,FALSE))</f>
        <v>0</v>
      </c>
      <c r="T406" s="90">
        <f>IF(ISNA(VLOOKUP($B406,'[1]1718  Exp_Rev Access'!$F$7:$GK$318,13,FALSE)),"",VLOOKUP($B406,'[1]1718  Exp_Rev Access'!$F$7:$GK$318,13,FALSE))</f>
        <v>0</v>
      </c>
      <c r="U406" s="90">
        <f>IF(ISNA(VLOOKUP($B406,'[1]1718  Exp_Rev Access'!$F$7:$GK$318,14,FALSE)),"",VLOOKUP($B406,'[1]1718  Exp_Rev Access'!$F$7:$GK$318,14,FALSE))</f>
        <v>19250</v>
      </c>
      <c r="V406" s="90">
        <f>IF(ISNA(VLOOKUP($B406,'[1]1718  Exp_Rev Access'!$F$7:$GK$318,15,FALSE)),"",VLOOKUP($B406,'[1]1718  Exp_Rev Access'!$F$7:$GK$318,15,FALSE))</f>
        <v>0</v>
      </c>
      <c r="W406" s="90">
        <f>IF(ISNA(VLOOKUP($B406,'[1]1718  Exp_Rev Access'!$F$7:$GK$318,16,FALSE)),"",VLOOKUP($B406,'[1]1718  Exp_Rev Access'!$F$7:$GK$318,16,FALSE))</f>
        <v>0</v>
      </c>
      <c r="X406" s="90">
        <f>IF(ISNA(VLOOKUP($B406,'[1]1718  Exp_Rev Access'!$F$7:$GK$318,17,FALSE)),"",VLOOKUP($B406,'[1]1718  Exp_Rev Access'!$F$7:$GK$318,17,FALSE))</f>
        <v>0</v>
      </c>
      <c r="Y406" s="90">
        <f>IF(ISNA(VLOOKUP($B406,'[1]1718  Exp_Rev Access'!$F$7:$GK$318,18,FALSE)),"",VLOOKUP($B406,'[1]1718  Exp_Rev Access'!$F$7:$GK$318,18,FALSE))</f>
        <v>7000.95</v>
      </c>
      <c r="Z406" s="90">
        <f>IF(ISNA(VLOOKUP($B406,'[1]1718  Exp_Rev Access'!$F$7:$GK$318,19,FALSE)),"",VLOOKUP($B406,'[1]1718  Exp_Rev Access'!$F$7:$GK$318,19,FALSE))</f>
        <v>0</v>
      </c>
      <c r="AA406" s="90">
        <f>IF(ISNA(VLOOKUP($B406,'[1]1718  Exp_Rev Access'!$F$7:$GK$318,20,FALSE)),"",VLOOKUP($B406,'[1]1718  Exp_Rev Access'!$F$7:$GK$318,20,FALSE))</f>
        <v>0</v>
      </c>
      <c r="AB406" s="90">
        <f>IF(ISNA(VLOOKUP($B406,'[1]1718  Exp_Rev Access'!$F$7:$GK$318,21,FALSE)),"",VLOOKUP($B406,'[1]1718  Exp_Rev Access'!$F$7:$GK$318,21,FALSE))</f>
        <v>0</v>
      </c>
      <c r="AC406" s="90">
        <f>IF(ISNA(VLOOKUP($B406,'[1]1718  Exp_Rev Access'!$F$7:$GK$318,22,FALSE)),"",VLOOKUP($B406,'[1]1718  Exp_Rev Access'!$F$7:$GK$318,22,FALSE))</f>
        <v>0</v>
      </c>
      <c r="AD406" s="90">
        <f>IF(ISNA(VLOOKUP($B406,'[1]1718  Exp_Rev Access'!$F$7:$GK$318,23,FALSE)),"",VLOOKUP($B406,'[1]1718  Exp_Rev Access'!$F$7:$GK$318,23,FALSE))</f>
        <v>143153.92000000001</v>
      </c>
      <c r="AE406" s="90">
        <f>IF(ISNA(VLOOKUP($B406,'[1]1718  Exp_Rev Access'!$F$7:$GK$318,24,FALSE)),"",VLOOKUP($B406,'[1]1718  Exp_Rev Access'!$F$7:$GK$318,24,FALSE))</f>
        <v>17629.62</v>
      </c>
      <c r="AF406" s="90">
        <f>IF(ISNA(VLOOKUP($B406,'[1]1718  Exp_Rev Access'!$F$7:$GK$318,25,FALSE)),"",VLOOKUP($B406,'[1]1718  Exp_Rev Access'!$F$7:$GK$318,25,FALSE))</f>
        <v>0</v>
      </c>
      <c r="AG406" s="90">
        <f>IF(ISNA(VLOOKUP($B406,'[1]1718  Exp_Rev Access'!$F$7:$GK$318,26,FALSE)),"",VLOOKUP($B406,'[1]1718  Exp_Rev Access'!$F$7:$GK$318,26,FALSE))</f>
        <v>44887.519999999997</v>
      </c>
      <c r="AH406" s="90">
        <f>IF(ISNA(VLOOKUP($B406,'[1]1718  Exp_Rev Access'!$F$7:$GK$318,27,FALSE)),"",VLOOKUP($B406,'[1]1718  Exp_Rev Access'!$F$7:$GK$318,27,FALSE))</f>
        <v>364.44</v>
      </c>
      <c r="AI406" s="90">
        <f>IF(ISNA(VLOOKUP($B406,'[1]1718  Exp_Rev Access'!$F$7:$GK$318,28,FALSE)),"",VLOOKUP($B406,'[1]1718  Exp_Rev Access'!$F$7:$GK$318,28,FALSE))</f>
        <v>1050</v>
      </c>
      <c r="AJ406" s="90">
        <f>IF(ISNA(VLOOKUP($B406,'[1]1718  Exp_Rev Access'!$F$7:$GK$318,29,FALSE)),"",VLOOKUP($B406,'[1]1718  Exp_Rev Access'!$F$7:$GK$318,29,FALSE))</f>
        <v>0</v>
      </c>
      <c r="AK406" s="90">
        <f>IF(ISNA(VLOOKUP($B406,'[1]1718  Exp_Rev Access'!$F$7:$GK$318,30,FALSE)),"",VLOOKUP($B406,'[1]1718  Exp_Rev Access'!$F$7:$GK$318,30,FALSE))</f>
        <v>16318.78</v>
      </c>
      <c r="AL406" s="90">
        <f>IF(ISNA(VLOOKUP($B406,'[1]1718  Exp_Rev Access'!$F$7:$GK$318,31,FALSE)),"",VLOOKUP($B406,'[1]1718  Exp_Rev Access'!$F$7:$GK$318,31,FALSE))</f>
        <v>0</v>
      </c>
      <c r="AM406" s="56">
        <f t="shared" si="1038"/>
        <v>249655.23</v>
      </c>
      <c r="AN406" s="92">
        <f t="shared" si="1039"/>
        <v>3.2415955307164908E-2</v>
      </c>
      <c r="AO406" s="71">
        <f t="shared" si="1040"/>
        <v>427.63095870231757</v>
      </c>
      <c r="AP406" s="90">
        <f>IF(ISNA(VLOOKUP($B406,'[1]1718  Exp_Rev Access'!$F$7:$GK$318,33,FALSE)),"",VLOOKUP($B406,'[1]1718  Exp_Rev Access'!$F$7:$GK$318,33,FALSE))</f>
        <v>4282442.55</v>
      </c>
      <c r="AQ406" s="90">
        <f>IF(ISNA(VLOOKUP($B406,'[1]1718  Exp_Rev Access'!$F$7:$GK$318,34,FALSE)),"",VLOOKUP($B406,'[1]1718  Exp_Rev Access'!$F$7:$GK$318,34,FALSE))</f>
        <v>104013.12</v>
      </c>
      <c r="AR406" s="90">
        <f>IF(ISNA(VLOOKUP($B406,'[1]1718  Exp_Rev Access'!$F$7:$GK$318,35,FALSE)),"",VLOOKUP($B406,'[1]1718  Exp_Rev Access'!$F$7:$GK$318,35,FALSE))</f>
        <v>202394.52</v>
      </c>
      <c r="AS406" s="90">
        <f>IF(ISNA(VLOOKUP($B406,'[1]1718  Exp_Rev Access'!$F$7:$GK$318,36,FALSE)),"",VLOOKUP($B406,'[1]1718  Exp_Rev Access'!$F$7:$GK$318,36,FALSE))</f>
        <v>0</v>
      </c>
      <c r="AT406" s="90">
        <f>IF(ISNA(VLOOKUP($B406,'[1]1718  Exp_Rev Access'!$F$7:$GK$318,37,FALSE)),"",VLOOKUP($B406,'[1]1718  Exp_Rev Access'!$F$7:$GK$318,37,FALSE))</f>
        <v>0</v>
      </c>
      <c r="AU406" s="56">
        <f t="shared" si="1041"/>
        <v>4588850.1899999995</v>
      </c>
      <c r="AV406" s="93">
        <f t="shared" si="1042"/>
        <v>0.59582954729334192</v>
      </c>
      <c r="AW406" s="56">
        <f t="shared" si="1043"/>
        <v>7860.1774378650589</v>
      </c>
      <c r="AX406" s="90">
        <f>IF(ISNA(VLOOKUP($B406,'[1]1718  Exp_Rev Access'!$F$7:$GK$318,39,FALSE)),"",VLOOKUP($B406,'[1]1718  Exp_Rev Access'!$F$7:$GK$318,39,FALSE))</f>
        <v>0</v>
      </c>
      <c r="AY406" s="90">
        <f>IF(ISNA(VLOOKUP($B406,'[1]1718  Exp_Rev Access'!$F$7:$GK$318,40,FALSE)),"",VLOOKUP($B406,'[1]1718  Exp_Rev Access'!$F$7:$GK$318,40,FALSE))</f>
        <v>506234.24</v>
      </c>
      <c r="AZ406" s="90">
        <f>IF(ISNA(VLOOKUP($B406,'[1]1718  Exp_Rev Access'!$F$7:$GK$318,41,FALSE)),"",VLOOKUP($B406,'[1]1718  Exp_Rev Access'!$F$7:$GK$318,41,FALSE))</f>
        <v>21521.78</v>
      </c>
      <c r="BA406" s="90">
        <f>IF(ISNA(VLOOKUP($B406,'[1]1718  Exp_Rev Access'!$F$7:$GK$318,42,FALSE)),"",VLOOKUP($B406,'[1]1718  Exp_Rev Access'!$F$7:$GK$318,42,FALSE))</f>
        <v>0</v>
      </c>
      <c r="BB406" s="90">
        <f>IF(ISNA(VLOOKUP($B406,'[1]1718  Exp_Rev Access'!$F$7:$GK$318,43,FALSE)),"",VLOOKUP($B406,'[1]1718  Exp_Rev Access'!$F$7:$GK$318,43,FALSE))</f>
        <v>0</v>
      </c>
      <c r="BC406" s="90">
        <f>IF(ISNA(VLOOKUP($B406,'[1]1718  Exp_Rev Access'!$F$7:$GK$318,44,FALSE)),"",VLOOKUP($B406,'[1]1718  Exp_Rev Access'!$F$7:$GK$318,44,FALSE))</f>
        <v>100362.43</v>
      </c>
      <c r="BD406" s="90">
        <f>IF(ISNA(VLOOKUP($B406,'[1]1718  Exp_Rev Access'!$F$7:$GK$318,45,FALSE)),"",VLOOKUP($B406,'[1]1718  Exp_Rev Access'!$F$7:$GK$318,45,FALSE))</f>
        <v>0</v>
      </c>
      <c r="BE406" s="90">
        <f>IF(ISNA(VLOOKUP($B406,'[1]1718  Exp_Rev Access'!$F$7:$GK$318,46,FALSE)),"",VLOOKUP($B406,'[1]1718  Exp_Rev Access'!$F$7:$GK$318,46,FALSE))</f>
        <v>26194.69</v>
      </c>
      <c r="BF406" s="90">
        <f>IF(ISNA(VLOOKUP($B406,'[1]1718  Exp_Rev Access'!$F$7:$GK$318,47,FALSE)),"",VLOOKUP($B406,'[1]1718  Exp_Rev Access'!$F$7:$GK$318,47,FALSE))</f>
        <v>0</v>
      </c>
      <c r="BG406" s="90">
        <f>IF(ISNA(VLOOKUP($B406,'[1]1718  Exp_Rev Access'!$F$7:$GK$318,48,FALSE)),"",VLOOKUP($B406,'[1]1718  Exp_Rev Access'!$F$7:$GK$318,48,FALSE))</f>
        <v>0</v>
      </c>
      <c r="BH406" s="90">
        <f>IF(ISNA(VLOOKUP($B406,'[1]1718  Exp_Rev Access'!$F$7:$GK$318,49,FALSE)),"",VLOOKUP($B406,'[1]1718  Exp_Rev Access'!$F$7:$GK$318,49,FALSE))</f>
        <v>13392.42</v>
      </c>
      <c r="BI406" s="90">
        <f>IF(ISNA(VLOOKUP($B406,'[1]1718  Exp_Rev Access'!$F$7:$GK$318,50,FALSE)),"",VLOOKUP($B406,'[1]1718  Exp_Rev Access'!$F$7:$GK$318,50,FALSE))</f>
        <v>0</v>
      </c>
      <c r="BJ406" s="90">
        <f>IF(ISNA(VLOOKUP($B406,'[1]1718  Exp_Rev Access'!$F$7:$GK$318,51,FALSE)),"",VLOOKUP($B406,'[1]1718  Exp_Rev Access'!$F$7:$GK$318,51,FALSE))</f>
        <v>3725.25</v>
      </c>
      <c r="BK406" s="90">
        <f>IF(ISNA(VLOOKUP($B406,'[1]1718  Exp_Rev Access'!$F$7:$GK$318,52,FALSE)),"",VLOOKUP($B406,'[1]1718  Exp_Rev Access'!$F$7:$GK$318,52,FALSE))</f>
        <v>437027.88</v>
      </c>
      <c r="BL406" s="90">
        <f>IF(ISNA(VLOOKUP($B406,'[1]1718  Exp_Rev Access'!$F$7:$GK$318,53,FALSE)),"",VLOOKUP($B406,'[1]1718  Exp_Rev Access'!$F$7:$GK$318,53,FALSE))</f>
        <v>5109</v>
      </c>
      <c r="BM406" s="90">
        <f>IF(ISNA(VLOOKUP($B406,'[1]1718  Exp_Rev Access'!$F$7:$GK$318,54,FALSE)),"",VLOOKUP($B406,'[1]1718  Exp_Rev Access'!$F$7:$GK$318,54,FALSE))</f>
        <v>0</v>
      </c>
      <c r="BN406" s="90">
        <f>IF(ISNA(VLOOKUP($B406,'[1]1718  Exp_Rev Access'!$F$7:$GK$318,55,FALSE)),"",VLOOKUP($B406,'[1]1718  Exp_Rev Access'!$F$7:$GK$318,55,FALSE))</f>
        <v>0</v>
      </c>
      <c r="BO406" s="90">
        <f>IF(ISNA(VLOOKUP($B406,'[1]1718  Exp_Rev Access'!$F$7:$GK$318,56,FALSE)),"",VLOOKUP($B406,'[1]1718  Exp_Rev Access'!$F$7:$GK$318,56,FALSE))</f>
        <v>104</v>
      </c>
      <c r="BP406" s="90">
        <f>IF(ISNA(VLOOKUP($B406,'[1]1718  Exp_Rev Access'!$F$7:$GK$318,57,FALSE)),"",VLOOKUP($B406,'[1]1718  Exp_Rev Access'!$F$7:$GK$318,57,FALSE))</f>
        <v>0</v>
      </c>
      <c r="BQ406" s="90">
        <f>IF(ISNA(VLOOKUP($B406,'[1]1718  Exp_Rev Access'!$F$7:$GK$318,58,FALSE)),"",VLOOKUP($B406,'[1]1718  Exp_Rev Access'!$F$7:$GK$318,58,FALSE))</f>
        <v>0</v>
      </c>
      <c r="BR406" s="90">
        <f>IF(ISNA(VLOOKUP($B406,'[1]1718  Exp_Rev Access'!$F$7:$GK$318,59,FALSE)),"",VLOOKUP($B406,'[1]1718  Exp_Rev Access'!$F$7:$GK$318,59,FALSE))</f>
        <v>0</v>
      </c>
      <c r="BS406" s="90">
        <f>IF(ISNA(VLOOKUP($B406,'[1]1718  Exp_Rev Access'!$F$7:$GK$318,60,FALSE)),"",VLOOKUP($B406,'[1]1718  Exp_Rev Access'!$F$7:$GK$318,60,FALSE))</f>
        <v>0</v>
      </c>
      <c r="BT406" s="90">
        <f>IF(ISNA(VLOOKUP($B406,'[1]1718  Exp_Rev Access'!$F$7:$GK$318,61,FALSE)),"",VLOOKUP($B406,'[1]1718  Exp_Rev Access'!$F$7:$GK$318,61,FALSE))</f>
        <v>0</v>
      </c>
      <c r="BU406" s="90">
        <f>IF(ISNA(VLOOKUP($B406,'[1]1718  Exp_Rev Access'!$F$7:$GK$318,62,FALSE)),"",VLOOKUP($B406,'[1]1718  Exp_Rev Access'!$F$7:$GK$318,62,FALSE))</f>
        <v>0</v>
      </c>
      <c r="BV406" s="56">
        <f t="shared" si="1022"/>
        <v>1113671.69</v>
      </c>
      <c r="BW406" s="92">
        <f t="shared" si="1044"/>
        <v>0.14460234512168965</v>
      </c>
      <c r="BX406" s="71">
        <f t="shared" si="1045"/>
        <v>1907.5926928281463</v>
      </c>
      <c r="BY406" s="90">
        <f>IF(ISNA(VLOOKUP($B406,'[1]1718  Exp_Rev Access'!$F$7:$GK$318,64,FALSE)),"",VLOOKUP($B406,'[1]1718  Exp_Rev Access'!$F$7:$GK$318,64,FALSE))</f>
        <v>0</v>
      </c>
      <c r="BZ406" s="90">
        <f>IF(ISNA(VLOOKUP($B406,'[1]1718  Exp_Rev Access'!$F$7:$GK$318,65,FALSE)),"",VLOOKUP($B406,'[1]1718  Exp_Rev Access'!$F$7:$GK$318,65,FALSE))</f>
        <v>0</v>
      </c>
      <c r="CA406" s="90">
        <f>IF(ISNA(VLOOKUP($B406,'[1]1718  Exp_Rev Access'!$F$7:$GK$318,66,FALSE)),"",VLOOKUP($B406,'[1]1718  Exp_Rev Access'!$F$7:$GK$318,66,FALSE))</f>
        <v>0</v>
      </c>
      <c r="CB406" s="90">
        <f>IF(ISNA(VLOOKUP($B406,'[1]1718  Exp_Rev Access'!$F$7:$GK$318,67,FALSE)),"",VLOOKUP($B406,'[1]1718  Exp_Rev Access'!$F$7:$GK$318,67,FALSE))</f>
        <v>0</v>
      </c>
      <c r="CC406" s="90">
        <f>IF(ISNA(VLOOKUP($B406,'[1]1718  Exp_Rev Access'!$F$7:$GK$318,68,FALSE)),"",VLOOKUP($B406,'[1]1718  Exp_Rev Access'!$F$7:$GK$318,68,FALSE))</f>
        <v>0</v>
      </c>
      <c r="CD406" s="90">
        <f>IF(ISNA(VLOOKUP($B406,'[1]1718  Exp_Rev Access'!$F$7:$GK$318,69,FALSE)),"",VLOOKUP($B406,'[1]1718  Exp_Rev Access'!$F$7:$GK$318,69,FALSE))</f>
        <v>0</v>
      </c>
      <c r="CE406" s="56">
        <f t="shared" si="1021"/>
        <v>0</v>
      </c>
      <c r="CF406" s="92">
        <f t="shared" si="1046"/>
        <v>0</v>
      </c>
      <c r="CG406" s="78">
        <f t="shared" si="1047"/>
        <v>0</v>
      </c>
      <c r="CH406" s="90">
        <f>IF(ISNA(VLOOKUP($B406,'[1]1718  Exp_Rev Access'!$F$7:$GK$318,$CH$2,FALSE)),"",VLOOKUP($B406,'[1]1718  Exp_Rev Access'!$F$7:$GK$318,$CH$2,FALSE))</f>
        <v>0</v>
      </c>
      <c r="CI406" s="90">
        <f>IF(ISNA(VLOOKUP($B406,'[1]1718  Exp_Rev Access'!$F$7:$GK$318,$CI$2,FALSE)),"",VLOOKUP($B406,'[1]1718  Exp_Rev Access'!$F$7:$GK$318,$CI$2,FALSE))</f>
        <v>0</v>
      </c>
      <c r="CJ406" s="90">
        <f>IF(ISNA(VLOOKUP($B406,'[1]1718  Exp_Rev Access'!$F$7:$GK$318,$CJ$2,FALSE)),"",VLOOKUP($B406,'[1]1718  Exp_Rev Access'!$F$7:$GK$318,$CJ$2,FALSE))</f>
        <v>0</v>
      </c>
      <c r="CK406" s="90">
        <f>IF(ISNA(VLOOKUP($B406,'[1]1718  Exp_Rev Access'!$F$7:$GK$318,$CK$2,FALSE)),"",VLOOKUP($B406,'[1]1718  Exp_Rev Access'!$F$7:$GK$318,$CK$2,FALSE))</f>
        <v>0</v>
      </c>
      <c r="CL406" s="90">
        <f>IF(ISNA(VLOOKUP($B406,'[1]1718  Exp_Rev Access'!$F$7:$GK$318,$CL$2,FALSE)),"",VLOOKUP($B406,'[1]1718  Exp_Rev Access'!$F$7:$GK$318,$CL$2,FALSE))</f>
        <v>0</v>
      </c>
      <c r="CM406" s="90">
        <f>IF(ISNA(VLOOKUP($B406,'[1]1718  Exp_Rev Access'!$F$7:$GK$318,$CM$2,FALSE)),"",VLOOKUP($B406,'[1]1718  Exp_Rev Access'!$F$7:$GK$318,$CM$2,FALSE))</f>
        <v>0</v>
      </c>
      <c r="CN406" s="90">
        <f>IF(ISNA(VLOOKUP($B406,'[1]1718  Exp_Rev Access'!$F$7:$GK$318,$CN$2,FALSE)),"",VLOOKUP($B406,'[1]1718  Exp_Rev Access'!$F$7:$GK$318,$CN$2,FALSE))</f>
        <v>0</v>
      </c>
      <c r="CO406" s="90">
        <f>IF(ISNA(VLOOKUP($B406,'[1]1718  Exp_Rev Access'!$F$7:$GK$318,$CO$2,FALSE)),"",VLOOKUP($B406,'[1]1718  Exp_Rev Access'!$F$7:$GK$318,$CO$2,FALSE))</f>
        <v>0</v>
      </c>
      <c r="CP406" s="90">
        <f>IF(ISNA(VLOOKUP($B406,'[1]1718  Exp_Rev Access'!$F$7:$GK$318,$CP$2,FALSE)),"",VLOOKUP($B406,'[1]1718  Exp_Rev Access'!$F$7:$GK$318,$CP$2,FALSE))</f>
        <v>0</v>
      </c>
      <c r="CQ406" s="90">
        <f>IF(ISNA(VLOOKUP($B406,'[1]1718  Exp_Rev Access'!$F$7:$GK$318,$CQ$2,FALSE)),"",VLOOKUP($B406,'[1]1718  Exp_Rev Access'!$F$7:$GK$318,$CQ$2,FALSE))</f>
        <v>124128.12</v>
      </c>
      <c r="CR406" s="90">
        <f>IF(ISNA(VLOOKUP($B406,'[1]1718  Exp_Rev Access'!$F$7:$GK$318,$CR$2,FALSE)),"",VLOOKUP($B406,'[1]1718  Exp_Rev Access'!$F$7:$GK$318,$CR$2,FALSE))</f>
        <v>0</v>
      </c>
      <c r="CS406" s="90">
        <f>IF(ISNA(VLOOKUP($B406,'[1]1718  Exp_Rev Access'!$F$7:$GK$318,$CS$2,FALSE)),"",VLOOKUP($B406,'[1]1718  Exp_Rev Access'!$F$7:$GK$318,$CS$2,FALSE))</f>
        <v>9736.89</v>
      </c>
      <c r="CT406" s="90">
        <f>IF(ISNA(VLOOKUP($B406,'[1]1718  Exp_Rev Access'!$F$7:$GK$318,$CT$2,FALSE)),"",VLOOKUP($B406,'[1]1718  Exp_Rev Access'!$F$7:$GK$318,$CT$2,FALSE))</f>
        <v>0</v>
      </c>
      <c r="CU406" s="90">
        <f>IF(ISNA(VLOOKUP($B406,'[1]1718  Exp_Rev Access'!$F$7:$GK$318,$CU$2,FALSE)),"",VLOOKUP($B406,'[1]1718  Exp_Rev Access'!$F$7:$GK$318,$CU$2,FALSE))</f>
        <v>138307.46</v>
      </c>
      <c r="CV406" s="90">
        <f>IF(ISNA(VLOOKUP($B406,'[1]1718  Exp_Rev Access'!$F$7:$GK$318,$CV$2,FALSE)),"",VLOOKUP($B406,'[1]1718  Exp_Rev Access'!$F$7:$GK$318,$CV$2,FALSE))</f>
        <v>20015.900000000001</v>
      </c>
      <c r="CW406" s="90">
        <f>IF(ISNA(VLOOKUP($B406,'[1]1718  Exp_Rev Access'!$F$7:$GK$318,$CW$2,FALSE)),"",VLOOKUP($B406,'[1]1718  Exp_Rev Access'!$F$7:$GK$318,$CW$2,FALSE))</f>
        <v>0</v>
      </c>
      <c r="CX406" s="90">
        <f>IF(ISNA(VLOOKUP($B406,'[1]1718  Exp_Rev Access'!$F$7:$GK$318,$CX$2,FALSE)),"",VLOOKUP($B406,'[1]1718  Exp_Rev Access'!$F$7:$GK$318,$CX$2,FALSE))</f>
        <v>0</v>
      </c>
      <c r="CY406" s="90">
        <f>IF(ISNA(VLOOKUP($B406,'[1]1718  Exp_Rev Access'!$F$7:$GK$318,$CY$2,FALSE)),"",VLOOKUP($B406,'[1]1718  Exp_Rev Access'!$F$7:$GK$318,$CY$2,FALSE))</f>
        <v>0</v>
      </c>
      <c r="CZ406" s="90">
        <f>IF(ISNA(VLOOKUP($B406,'[1]1718  Exp_Rev Access'!$F$7:$GK$318,$CZ$2,FALSE)),"",VLOOKUP($B406,'[1]1718  Exp_Rev Access'!$F$7:$GK$318,$CZ$2,FALSE))</f>
        <v>0</v>
      </c>
      <c r="DA406" s="90">
        <f>IF(ISNA(VLOOKUP($B406,'[1]1718  Exp_Rev Access'!$F$7:$GK$318,$DA$2,FALSE)),"",VLOOKUP($B406,'[1]1718  Exp_Rev Access'!$F$7:$GK$318,$DA$2,FALSE))</f>
        <v>0</v>
      </c>
      <c r="DB406" s="90">
        <f>IF(ISNA(VLOOKUP($B406,'[1]1718  Exp_Rev Access'!$F$7:$GK$318,$DB$2,FALSE)),"",VLOOKUP($B406,'[1]1718  Exp_Rev Access'!$F$7:$GK$318,$DB$2,FALSE))</f>
        <v>0</v>
      </c>
      <c r="DC406" s="90">
        <f>IF(ISNA(VLOOKUP($B406,'[1]1718  Exp_Rev Access'!$F$7:$GK$318,$DC$2,FALSE)),"",VLOOKUP($B406,'[1]1718  Exp_Rev Access'!$F$7:$GK$318,$DC$2,FALSE))</f>
        <v>0</v>
      </c>
      <c r="DD406" s="90">
        <f>IF(ISNA(VLOOKUP($B406,'[1]1718  Exp_Rev Access'!$F$7:$GK$318,$DD$2,FALSE)),"",VLOOKUP($B406,'[1]1718  Exp_Rev Access'!$F$7:$GK$318,$DD$2,FALSE))</f>
        <v>0</v>
      </c>
      <c r="DE406" s="90">
        <f>IF(ISNA(VLOOKUP($B406,'[1]1718  Exp_Rev Access'!$F$7:$GK$318,$DE$2,FALSE)),"",VLOOKUP($B406,'[1]1718  Exp_Rev Access'!$F$7:$GK$318,$DE$2,FALSE))</f>
        <v>0</v>
      </c>
      <c r="DF406" s="90">
        <f>IF(ISNA(VLOOKUP($B406,'[1]1718  Exp_Rev Access'!$F$7:$GK$318,$DF$2,FALSE)),"",VLOOKUP($B406,'[1]1718  Exp_Rev Access'!$F$7:$GK$318,$DF$2,FALSE))</f>
        <v>0</v>
      </c>
      <c r="DG406" s="90">
        <f>IF(ISNA(VLOOKUP($B406,'[1]1718  Exp_Rev Access'!$F$7:$GK$318,$DG$2,FALSE)),"",VLOOKUP($B406,'[1]1718  Exp_Rev Access'!$F$7:$GK$318,$DG$2,FALSE))</f>
        <v>0</v>
      </c>
      <c r="DH406" s="90">
        <f>IF(ISNA(VLOOKUP($B406,'[1]1718  Exp_Rev Access'!$F$7:$GK$318,$DH$2,FALSE)),"",VLOOKUP($B406,'[1]1718  Exp_Rev Access'!$F$7:$GK$318,$DH$2,FALSE))</f>
        <v>0</v>
      </c>
      <c r="DI406" s="90">
        <f>IF(ISNA(VLOOKUP($B406,'[1]1718  Exp_Rev Access'!$F$7:$GK$318,$DI$2,FALSE)),"",VLOOKUP($B406,'[1]1718  Exp_Rev Access'!$F$7:$GK$318,$DI$2,FALSE))</f>
        <v>103798.36</v>
      </c>
      <c r="DJ406" s="90">
        <f>IF(ISNA(VLOOKUP($B406,'[1]1718  Exp_Rev Access'!$F$7:$GK$318,$DJ$2,FALSE)),"",VLOOKUP($B406,'[1]1718  Exp_Rev Access'!$F$7:$GK$318,$DJ$2,FALSE))</f>
        <v>0</v>
      </c>
      <c r="DK406" s="90">
        <f>IF(ISNA(VLOOKUP($B406,'[1]1718  Exp_Rev Access'!$F$7:$GK$318,$DK$2,FALSE)),"",VLOOKUP($B406,'[1]1718  Exp_Rev Access'!$F$7:$GK$318,$DK$2,FALSE))</f>
        <v>0</v>
      </c>
      <c r="DL406" s="90">
        <f>IF(ISNA(VLOOKUP($B406,'[1]1718  Exp_Rev Access'!$F$7:$GK$318,$DL$2,FALSE)),"",VLOOKUP($B406,'[1]1718  Exp_Rev Access'!$F$7:$GK$318,$DL$2,FALSE))</f>
        <v>0</v>
      </c>
      <c r="DM406" s="90">
        <f>IF(ISNA(VLOOKUP($B406,'[1]1718  Exp_Rev Access'!$F$7:$GK$318,$DM$2,FALSE)),"",VLOOKUP($B406,'[1]1718  Exp_Rev Access'!$F$7:$GK$318,$DM$2,FALSE))</f>
        <v>0</v>
      </c>
      <c r="DN406" s="90">
        <f>IF(ISNA(VLOOKUP($B406,'[1]1718  Exp_Rev Access'!$F$7:$GK$318,$DN$2,FALSE)),"",VLOOKUP($B406,'[1]1718  Exp_Rev Access'!$F$7:$GK$318,$DN$2,FALSE))</f>
        <v>0</v>
      </c>
      <c r="DO406" s="90">
        <f>IF(ISNA(VLOOKUP($B406,'[1]1718  Exp_Rev Access'!$F$7:$GK$318,$DO$2,FALSE)),"",VLOOKUP($B406,'[1]1718  Exp_Rev Access'!$F$7:$GK$318,$DO$2,FALSE))</f>
        <v>0</v>
      </c>
      <c r="DP406" s="90">
        <f>IF(ISNA(VLOOKUP($B406,'[1]1718  Exp_Rev Access'!$F$7:$GK$318,$DP$2,FALSE)),"",VLOOKUP($B406,'[1]1718  Exp_Rev Access'!$F$7:$GK$318,$DP$2,FALSE))</f>
        <v>0</v>
      </c>
      <c r="DQ406" s="90">
        <f>IF(ISNA(VLOOKUP($B406,'[1]1718  Exp_Rev Access'!$F$7:$GK$318,$DQ$2,FALSE)),"",VLOOKUP($B406,'[1]1718  Exp_Rev Access'!$F$7:$GK$318,$DQ$2,FALSE))</f>
        <v>0</v>
      </c>
      <c r="DR406" s="90">
        <f>IF(ISNA(VLOOKUP($B406,'[1]1718  Exp_Rev Access'!$F$7:$GK$318,$DR$2,FALSE)),"",VLOOKUP($B406,'[1]1718  Exp_Rev Access'!$F$7:$GK$318,$DR$2,FALSE))</f>
        <v>0</v>
      </c>
      <c r="DS406" s="90">
        <f>IF(ISNA(VLOOKUP($B406,'[1]1718  Exp_Rev Access'!$F$7:$GK$318,$DS$2,FALSE)),"",VLOOKUP($B406,'[1]1718  Exp_Rev Access'!$F$7:$GK$318,$DS$2,FALSE))</f>
        <v>0</v>
      </c>
      <c r="DT406" s="90">
        <f>IF(ISNA(VLOOKUP($B406,'[1]1718  Exp_Rev Access'!$F$7:$GK$318,$DT$2,FALSE)),"",VLOOKUP($B406,'[1]1718  Exp_Rev Access'!$F$7:$GK$318,$DT$2,FALSE))</f>
        <v>0</v>
      </c>
      <c r="DU406" s="90">
        <f>IF(ISNA(VLOOKUP($B406,'[1]1718  Exp_Rev Access'!$F$7:$GK$318,$DU$2,FALSE)),"",VLOOKUP($B406,'[1]1718  Exp_Rev Access'!$F$7:$GK$318,$DU$2,FALSE))</f>
        <v>0</v>
      </c>
      <c r="DV406" s="90">
        <f>IF(ISNA(VLOOKUP($B406,'[1]1718  Exp_Rev Access'!$F$7:$GK$318,$DV$2,FALSE)),"",VLOOKUP($B406,'[1]1718  Exp_Rev Access'!$F$7:$GK$318,$DV$2,FALSE))</f>
        <v>0</v>
      </c>
      <c r="DW406" s="90">
        <f>IF(ISNA(VLOOKUP($B406,'[1]1718  Exp_Rev Access'!$F$7:$GK$318,$DW$2,FALSE)),"",VLOOKUP($B406,'[1]1718  Exp_Rev Access'!$F$7:$GK$318,$DW$2,FALSE))</f>
        <v>0</v>
      </c>
      <c r="DX406" s="90">
        <f>IF(ISNA(VLOOKUP($B406,'[1]1718  Exp_Rev Access'!$F$7:$GK$318,$DX$2,FALSE)),"",VLOOKUP($B406,'[1]1718  Exp_Rev Access'!$F$7:$GK$318,$DX$2,FALSE))</f>
        <v>0</v>
      </c>
      <c r="DY406" s="90">
        <f>IF(ISNA(VLOOKUP($B406,'[1]1718  Exp_Rev Access'!$F$7:$GK$318,$DY$2,FALSE)),"",VLOOKUP($B406,'[1]1718  Exp_Rev Access'!$F$7:$GK$318,$DY$2,FALSE))</f>
        <v>28840.67</v>
      </c>
      <c r="DZ406" s="90">
        <f>IF(ISNA(VLOOKUP($B406,'[1]1718  Exp_Rev Access'!$F$7:$GK$318,$DZ$2,FALSE)),"",VLOOKUP($B406,'[1]1718  Exp_Rev Access'!$F$7:$GK$318,$DZ$2,FALSE))</f>
        <v>0</v>
      </c>
      <c r="EA406" s="90">
        <f>IF(ISNA(VLOOKUP($B406,'[1]1718  Exp_Rev Access'!$F$7:$GK$318,$EA$2,FALSE)),"",VLOOKUP($B406,'[1]1718  Exp_Rev Access'!$F$7:$GK$318,$EA$2,FALSE))</f>
        <v>0</v>
      </c>
      <c r="EB406" s="90">
        <f>IF(ISNA(VLOOKUP($B406,'[1]1718  Exp_Rev Access'!$F$7:$GK$318,$EB$2,FALSE)),"",VLOOKUP($B406,'[1]1718  Exp_Rev Access'!$F$7:$GK$318,$EB$2,FALSE))</f>
        <v>0</v>
      </c>
      <c r="EC406" s="90">
        <f>IF(ISNA(VLOOKUP($B406,'[1]1718  Exp_Rev Access'!$F$7:$GK$318,$EC$2,FALSE)),"",VLOOKUP($B406,'[1]1718  Exp_Rev Access'!$F$7:$GK$318,$EC$2,FALSE))</f>
        <v>0</v>
      </c>
      <c r="ED406" s="90">
        <f>IF(ISNA(VLOOKUP($B406,'[1]1718  Exp_Rev Access'!$F$7:$GK$318,$ED$2,FALSE)),"",VLOOKUP($B406,'[1]1718  Exp_Rev Access'!$F$7:$GK$318,$ED$2,FALSE))</f>
        <v>0</v>
      </c>
      <c r="EE406" s="90">
        <f>IF(ISNA(VLOOKUP($B406,'[1]1718  Exp_Rev Access'!$F$7:$GK$318,$EE$2,FALSE)),"",VLOOKUP($B406,'[1]1718  Exp_Rev Access'!$F$7:$GK$318,$EE$2,FALSE))</f>
        <v>0</v>
      </c>
      <c r="EF406" s="90">
        <f>IF(ISNA(VLOOKUP($B406,'[1]1718  Exp_Rev Access'!$F$7:$GK$318,$EF$2,FALSE)),"",VLOOKUP($B406,'[1]1718  Exp_Rev Access'!$F$7:$GK$318,$EF$2,FALSE))</f>
        <v>0</v>
      </c>
      <c r="EG406" s="90">
        <f>IF(ISNA(VLOOKUP($B406,'[1]1718  Exp_Rev Access'!$F$7:$GK$318,$EG$2,FALSE)),"",VLOOKUP($B406,'[1]1718  Exp_Rev Access'!$F$7:$GK$318,$EG$2,FALSE))</f>
        <v>0</v>
      </c>
      <c r="EH406" s="90">
        <f>IF(ISNA(VLOOKUP($B406,'[1]1718  Exp_Rev Access'!$F$7:$GK$318,$EH$2,FALSE)),"",VLOOKUP($B406,'[1]1718  Exp_Rev Access'!$F$7:$GK$318,$EH$2,FALSE))</f>
        <v>0</v>
      </c>
      <c r="EI406" s="90">
        <f>IF(ISNA(VLOOKUP($B406,'[1]1718  Exp_Rev Access'!$F$7:$GK$318,$EI$2,FALSE)),"",VLOOKUP($B406,'[1]1718  Exp_Rev Access'!$F$7:$GK$318,$EI$2,FALSE))</f>
        <v>0</v>
      </c>
      <c r="EJ406" s="90">
        <f>IF(ISNA(VLOOKUP($B406,'[1]1718  Exp_Rev Access'!$F$7:$GK$318,$EJ$2,FALSE)),"",VLOOKUP($B406,'[1]1718  Exp_Rev Access'!$F$7:$GK$318,$EJ$2,FALSE))</f>
        <v>0</v>
      </c>
      <c r="EK406" s="90">
        <f>IF(ISNA(VLOOKUP($B406,'[1]1718  Exp_Rev Access'!$F$7:$GK$318,$EK$2,FALSE)),"",VLOOKUP($B406,'[1]1718  Exp_Rev Access'!$F$7:$GK$318,$EK$2,FALSE))</f>
        <v>0</v>
      </c>
      <c r="EL406" s="90">
        <f>IF(ISNA(VLOOKUP($B406,'[1]1718  Exp_Rev Access'!$F$7:$GK$318,$EL$2,FALSE)),"",VLOOKUP($B406,'[1]1718  Exp_Rev Access'!$F$7:$GK$318,$EL$2,FALSE))</f>
        <v>0</v>
      </c>
      <c r="EM406" s="90">
        <f>IF(ISNA(VLOOKUP($B406,'[1]1718  Exp_Rev Access'!$F$7:$GK$318,$EM$2,FALSE)),"",VLOOKUP($B406,'[1]1718  Exp_Rev Access'!$F$7:$GK$318,$EM$2,FALSE))</f>
        <v>0</v>
      </c>
      <c r="EN406" s="90">
        <f>IF(ISNA(VLOOKUP($B406,'[1]1718  Exp_Rev Access'!$F$7:$GK$318,$EN$2,FALSE)),"",VLOOKUP($B406,'[1]1718  Exp_Rev Access'!$F$7:$GK$318,$EN$2,FALSE))</f>
        <v>0</v>
      </c>
      <c r="EO406" s="90">
        <f>IF(ISNA(VLOOKUP($B406,'[1]1718  Exp_Rev Access'!$F$7:$GK$318,$EO$2,FALSE)),"",VLOOKUP($B406,'[1]1718  Exp_Rev Access'!$F$7:$GK$318,$EO$2,FALSE))</f>
        <v>0</v>
      </c>
      <c r="EP406" s="90">
        <f>IF(ISNA(VLOOKUP($B406,'[1]1718  Exp_Rev Access'!$F$7:$GK$318,$EP$2,FALSE)),"",VLOOKUP($B406,'[1]1718  Exp_Rev Access'!$F$7:$GK$318,$EP$2,FALSE))</f>
        <v>0</v>
      </c>
      <c r="EQ406" s="90">
        <f>IF(ISNA(VLOOKUP($B406,'[1]1718  Exp_Rev Access'!$F$7:$GK$318,$EQ$2,FALSE)),"",VLOOKUP($B406,'[1]1718  Exp_Rev Access'!$F$7:$GK$318,$EQ$2,FALSE))</f>
        <v>0</v>
      </c>
      <c r="ER406" s="90">
        <f>IF(ISNA(VLOOKUP($B406,'[1]1718  Exp_Rev Access'!$F$7:$GK$318,$ER$2,FALSE)),"",VLOOKUP($B406,'[1]1718  Exp_Rev Access'!$F$7:$GK$318,$ER$2,FALSE))</f>
        <v>0</v>
      </c>
      <c r="ES406" s="90">
        <f>IF(ISNA(VLOOKUP($B406,'[1]1718  Exp_Rev Access'!$F$7:$GK$318,$ES$2,FALSE)),"",VLOOKUP($B406,'[1]1718  Exp_Rev Access'!$F$7:$GK$318,$ES$2,FALSE))</f>
        <v>0</v>
      </c>
      <c r="ET406" s="90">
        <f>IF(ISNA(VLOOKUP($B406,'[1]1718  Exp_Rev Access'!$F$7:$GK$318,$ET$2,FALSE)),"",VLOOKUP($B406,'[1]1718  Exp_Rev Access'!$F$7:$GK$318,$ET$2,FALSE))</f>
        <v>0</v>
      </c>
      <c r="EU406" s="90">
        <f>IF(ISNA(VLOOKUP($B406,'[1]1718  Exp_Rev Access'!$F$7:$GK$318,$EU$2,FALSE)),"",VLOOKUP($B406,'[1]1718  Exp_Rev Access'!$F$7:$GK$318,$EU$2,FALSE))</f>
        <v>0</v>
      </c>
      <c r="EV406" s="90">
        <f>IF(ISNA(VLOOKUP($B406,'[1]1718  Exp_Rev Access'!$F$7:$GK$318,$EV$2,FALSE)),"",VLOOKUP($B406,'[1]1718  Exp_Rev Access'!$F$7:$GK$318,$EV$2,FALSE))</f>
        <v>0</v>
      </c>
      <c r="EW406" s="90">
        <f>IF(ISNA(VLOOKUP($B406,'[1]1718  Exp_Rev Access'!$F$7:$GK$318,$EW$2,FALSE)),"",VLOOKUP($B406,'[1]1718  Exp_Rev Access'!$F$7:$GK$318,$EW$2,FALSE))</f>
        <v>0</v>
      </c>
      <c r="EX406" s="90">
        <f>IF(ISNA(VLOOKUP($B406,'[1]1718  Exp_Rev Access'!$F$7:$GK$318,$EX$2,FALSE)),"",VLOOKUP($B406,'[1]1718  Exp_Rev Access'!$F$7:$GK$318,$EX$2,FALSE))</f>
        <v>0</v>
      </c>
      <c r="EY406" s="90">
        <f>IF(ISNA(VLOOKUP($B406,'[1]1718  Exp_Rev Access'!$F$7:$GK$318,$EY$2,FALSE)),"",VLOOKUP($B406,'[1]1718  Exp_Rev Access'!$F$7:$GK$318,$EY$2,FALSE))</f>
        <v>0</v>
      </c>
      <c r="EZ406" s="90">
        <f>IF(ISNA(VLOOKUP($B406,'[1]1718  Exp_Rev Access'!$F$7:$GK$318,$EZ$2,FALSE)),"",VLOOKUP($B406,'[1]1718  Exp_Rev Access'!$F$7:$GK$318,$EZ$2,FALSE))</f>
        <v>0</v>
      </c>
      <c r="FA406" s="90">
        <f>IF(ISNA(VLOOKUP($B406,'[1]1718  Exp_Rev Access'!$F$7:$GK$318,$FA$2,FALSE)),"",VLOOKUP($B406,'[1]1718  Exp_Rev Access'!$F$7:$GK$318,$FA$2,FALSE))</f>
        <v>0</v>
      </c>
      <c r="FB406" s="90">
        <f>IF(ISNA(VLOOKUP($B406,'[1]1718  Exp_Rev Access'!$F$7:$GK$318,$FB$2,FALSE)),"",VLOOKUP($B406,'[1]1718  Exp_Rev Access'!$F$7:$GK$318,$FB$2,FALSE))</f>
        <v>0</v>
      </c>
      <c r="FC406" s="90">
        <f>IF(ISNA(VLOOKUP($B406,'[1]1718  Exp_Rev Access'!$F$7:$GK$318,$FC$2,FALSE)),"",VLOOKUP($B406,'[1]1718  Exp_Rev Access'!$F$7:$GK$318,$FC$2,FALSE))</f>
        <v>0</v>
      </c>
      <c r="FD406" s="90">
        <f>IF(ISNA(VLOOKUP($B406,'[1]1718  Exp_Rev Access'!$F$7:$GK$318,$FD$2,FALSE)),"",VLOOKUP($B406,'[1]1718  Exp_Rev Access'!$F$7:$GK$318,$FD$2,FALSE))</f>
        <v>0</v>
      </c>
      <c r="FE406" s="90">
        <f>IF(ISNA(VLOOKUP($B406,'[1]1718  Exp_Rev Access'!$F$7:$GK$318,$FE$2,FALSE)),"",VLOOKUP($B406,'[1]1718  Exp_Rev Access'!$F$7:$GK$318,$FE$2,FALSE))</f>
        <v>0</v>
      </c>
      <c r="FF406" s="90">
        <f>IF(ISNA(VLOOKUP($B406,'[1]1718  Exp_Rev Access'!$F$7:$GK$318,$FF$2,FALSE)),"",VLOOKUP($B406,'[1]1718  Exp_Rev Access'!$F$7:$GK$318,$FF$2,FALSE))</f>
        <v>0</v>
      </c>
      <c r="FG406" s="90">
        <f>IF(ISNA(VLOOKUP($B406,'[1]1718  Exp_Rev Access'!$F$7:$GK$318,$FG$2,FALSE)),"",VLOOKUP($B406,'[1]1718  Exp_Rev Access'!$F$7:$GK$318,$FG$2,FALSE))</f>
        <v>0</v>
      </c>
      <c r="FH406" s="90">
        <f>IF(ISNA(VLOOKUP($B406,'[1]1718  Exp_Rev Access'!$F$7:$GK$318,$FH$2,FALSE)),"",VLOOKUP($B406,'[1]1718  Exp_Rev Access'!$F$7:$GK$318,$FH$2,FALSE))</f>
        <v>0</v>
      </c>
      <c r="FI406" s="90">
        <f>IF(ISNA(VLOOKUP($B406,'[1]1718  Exp_Rev Access'!$F$7:$GK$318,$FI$2,FALSE)),"",VLOOKUP($B406,'[1]1718  Exp_Rev Access'!$F$7:$GK$318,$FI$2,FALSE))</f>
        <v>0</v>
      </c>
      <c r="FJ406" s="90">
        <f>IF(ISNA(VLOOKUP($B406,'[1]1718  Exp_Rev Access'!$F$7:$GK$318,$FJ$2,FALSE)),"",VLOOKUP($B406,'[1]1718  Exp_Rev Access'!$F$7:$GK$318,$FJ$2,FALSE))</f>
        <v>0</v>
      </c>
      <c r="FK406" s="90">
        <f>IF(ISNA(VLOOKUP($B406,'[1]1718  Exp_Rev Access'!$F$7:$GK$318,$FK$2,FALSE)),"",VLOOKUP($B406,'[1]1718  Exp_Rev Access'!$F$7:$GK$318,$FK$2,FALSE))</f>
        <v>0</v>
      </c>
      <c r="FL406" s="90">
        <f>IF(ISNA(VLOOKUP($B406,'[1]1718  Exp_Rev Access'!$F$7:$GK$318,$FL$2,FALSE)),"",VLOOKUP($B406,'[1]1718  Exp_Rev Access'!$F$7:$GK$318,$FL$2,FALSE))</f>
        <v>0</v>
      </c>
      <c r="FM406" s="90">
        <f>IF(ISNA(VLOOKUP($B406,'[1]1718  Exp_Rev Access'!$F$7:$GK$318,$FM$2,FALSE)),"",VLOOKUP($B406,'[1]1718  Exp_Rev Access'!$F$7:$GK$318,$FM$2,FALSE))</f>
        <v>0</v>
      </c>
      <c r="FN406" s="90">
        <f>IF(ISNA(VLOOKUP($B406,'[1]1718  Exp_Rev Access'!$F$7:$GK$318,$FN$2,FALSE)),"",VLOOKUP($B406,'[1]1718  Exp_Rev Access'!$F$7:$GK$318,$FN$2,FALSE))</f>
        <v>0</v>
      </c>
      <c r="FO406" s="90">
        <f>IF(ISNA(VLOOKUP($B406,'[1]1718  Exp_Rev Access'!$F$7:$GK$318,$FO$2,FALSE)),"",VLOOKUP($B406,'[1]1718  Exp_Rev Access'!$F$7:$GK$318,$FO$2,FALSE))</f>
        <v>0</v>
      </c>
      <c r="FP406" s="90">
        <f>IF(ISNA(VLOOKUP($B406,'[1]1718  Exp_Rev Access'!$F$7:$GK$318,$FP$2,FALSE)),"",VLOOKUP($B406,'[1]1718  Exp_Rev Access'!$F$7:$GK$318,$FP$2,FALSE))</f>
        <v>0</v>
      </c>
      <c r="FQ406" s="90">
        <f>IF(ISNA(VLOOKUP($B406,'[1]1718  Exp_Rev Access'!$F$7:$GK$318,$FQ$2,FALSE)),"",VLOOKUP($B406,'[1]1718  Exp_Rev Access'!$F$7:$GK$318,$FQ$2,FALSE))</f>
        <v>0</v>
      </c>
      <c r="FR406" s="90">
        <f>IF(ISNA(VLOOKUP($B406,'[1]1718  Exp_Rev Access'!$F$7:$GK$318,$FR$2,FALSE)),"",VLOOKUP($B406,'[1]1718  Exp_Rev Access'!$F$7:$GK$318,$FR$2,FALSE))</f>
        <v>12853.23</v>
      </c>
      <c r="FS406" s="56">
        <f t="shared" si="1048"/>
        <v>437680.62999999995</v>
      </c>
      <c r="FT406" s="92">
        <f t="shared" si="1049"/>
        <v>5.6829715687877945E-2</v>
      </c>
      <c r="FU406" s="94">
        <f t="shared" si="1050"/>
        <v>749.69704184580598</v>
      </c>
      <c r="FV406" s="95">
        <f>IF(ISNA(VLOOKUP($B406,'[1]1718  Exp_Rev Access'!$F$7:$GK$318,$FV$2,FALSE)),"",VLOOKUP($B406,'[1]1718  Exp_Rev Access'!$F$7:$GK$318,$FV$2,FALSE))</f>
        <v>0</v>
      </c>
      <c r="FW406" s="95">
        <f>IF(ISNA(VLOOKUP($B406,'[1]1718  Exp_Rev Access'!$F$7:$GK$318,$FW$2,FALSE)),"",VLOOKUP($B406,'[1]1718  Exp_Rev Access'!$F$7:$GK$318,$FW$2,FALSE))</f>
        <v>0</v>
      </c>
      <c r="FX406" s="95">
        <f>IF(ISNA(VLOOKUP($B406,'[1]1718  Exp_Rev Access'!$F$7:$GK$318,$FX$2,FALSE)),"",VLOOKUP($B406,'[1]1718  Exp_Rev Access'!$F$7:$GK$318,$FX$2,FALSE))</f>
        <v>0</v>
      </c>
      <c r="FY406" s="95">
        <f>IF(ISNA(VLOOKUP($B406,'[1]1718  Exp_Rev Access'!$F$7:$GK$318,$FY$2,FALSE)),"",VLOOKUP($B406,'[1]1718  Exp_Rev Access'!$F$7:$GK$318,$FY$2,FALSE))</f>
        <v>0</v>
      </c>
      <c r="FZ406" s="95">
        <f>IF(ISNA(VLOOKUP($B406,'[1]1718  Exp_Rev Access'!$F$7:$GK$318,$FZ$2,FALSE)),"",VLOOKUP($B406,'[1]1718  Exp_Rev Access'!$F$7:$GK$318,$FZ$2,FALSE))</f>
        <v>0</v>
      </c>
      <c r="GA406" s="95">
        <f>IF(ISNA(VLOOKUP($B406,'[1]1718  Exp_Rev Access'!$F$7:$GK$318,$GA$2,FALSE)),"",VLOOKUP($B406,'[1]1718  Exp_Rev Access'!$F$7:$GK$318,$GA$2,FALSE))</f>
        <v>0</v>
      </c>
      <c r="GB406" s="95">
        <f>IF(ISNA(VLOOKUP($B406,'[1]1718  Exp_Rev Access'!$F$7:$GK$318,$GB$2,FALSE)),"",VLOOKUP($B406,'[1]1718  Exp_Rev Access'!$F$7:$GK$318,$GB$2,FALSE))</f>
        <v>0</v>
      </c>
      <c r="GC406" s="95">
        <f>IF(ISNA(VLOOKUP($B406,'[1]1718  Exp_Rev Access'!$F$7:$GK$318,$GC$2,FALSE)),"",VLOOKUP($B406,'[1]1718  Exp_Rev Access'!$F$7:$GK$318,$GC$2,FALSE))</f>
        <v>0</v>
      </c>
      <c r="GD406" s="95">
        <f>IF(ISNA(VLOOKUP($B406,'[1]1718  Exp_Rev Access'!$F$7:$GK$318,$GD$2,FALSE)),"",VLOOKUP($B406,'[1]1718  Exp_Rev Access'!$F$7:$GK$318,$GD$2,FALSE))</f>
        <v>0</v>
      </c>
      <c r="GE406" s="95">
        <f>IF(ISNA(VLOOKUP($B406,'[1]1718  Exp_Rev Access'!$F$7:$GK$318,$GE$2,FALSE)),"",VLOOKUP($B406,'[1]1718  Exp_Rev Access'!$F$7:$GK$318,$GE$2,FALSE))</f>
        <v>12375.4</v>
      </c>
      <c r="GF406" s="95">
        <f>IF(ISNA(VLOOKUP($B406,'[1]1718  Exp_Rev Access'!$F$7:$GK$318,$GF$2,FALSE)),"",VLOOKUP($B406,'[1]1718  Exp_Rev Access'!$F$7:$GK$318,$GF$2,FALSE))</f>
        <v>0</v>
      </c>
      <c r="GG406" s="95">
        <f>IF(ISNA(VLOOKUP($B406,'[1]1718  Exp_Rev Access'!$F$7:$GK$318,$GG$2,FALSE)),"",VLOOKUP($B406,'[1]1718  Exp_Rev Access'!$F$7:$GK$318,$GG$2,FALSE))</f>
        <v>0</v>
      </c>
      <c r="GH406" s="95">
        <f>IF(ISNA(VLOOKUP($B406,'[1]1718  Exp_Rev Access'!$F$7:$GK$318,$GH$2,FALSE)),"",VLOOKUP($B406,'[1]1718  Exp_Rev Access'!$F$7:$GK$318,$GH$2,FALSE))</f>
        <v>0</v>
      </c>
      <c r="GI406" s="95">
        <f>IF(ISNA(VLOOKUP($B406,'[1]1718  Exp_Rev Access'!$F$7:$GK$318,$GI$2,FALSE)),"",VLOOKUP($B406,'[1]1718  Exp_Rev Access'!$F$7:$GK$318,$GI$2,FALSE))</f>
        <v>0</v>
      </c>
      <c r="GJ406" s="95">
        <f>IF(ISNA(VLOOKUP($B406,'[1]1718  Exp_Rev Access'!$F$7:$GK$318,$GJ$2,FALSE)),"",VLOOKUP($B406,'[1]1718  Exp_Rev Access'!$F$7:$GK$318,$GJ$2,FALSE))</f>
        <v>0</v>
      </c>
      <c r="GK406" s="95">
        <f>IF(ISNA(VLOOKUP($B406,'[1]1718  Exp_Rev Access'!$F$7:$GK$318,$GK$2,FALSE)),"",VLOOKUP($B406,'[1]1718  Exp_Rev Access'!$F$7:$GK$318,$GK$2,FALSE))</f>
        <v>0</v>
      </c>
      <c r="GL406" s="95">
        <f>IF(ISNA(VLOOKUP($B406,'[1]1718  Exp_Rev Access'!$F$7:$GK$318,$GL$2,FALSE)),"",VLOOKUP($B406,'[1]1718  Exp_Rev Access'!$F$7:$GK$318,$GL$2,FALSE))</f>
        <v>0</v>
      </c>
      <c r="GM406" s="95">
        <f>IF(ISNA(VLOOKUP($B406,'[1]1718  Exp_Rev Access'!$F$7:$GK$318,$GM$2,FALSE)),"",VLOOKUP($B406,'[1]1718  Exp_Rev Access'!$F$7:$GK$318,$GM$2,FALSE))</f>
        <v>0</v>
      </c>
      <c r="GN406" s="95">
        <f>IF(ISNA(VLOOKUP($B406,'[1]1718  Exp_Rev Access'!$F$7:$GK$318,$GN$2,FALSE)),"",VLOOKUP($B406,'[1]1718  Exp_Rev Access'!$F$7:$GK$318,$GN$2,FALSE))</f>
        <v>0</v>
      </c>
      <c r="GO406" s="95">
        <f>IF(ISNA(VLOOKUP($B406,'[1]1718  Exp_Rev Access'!$F$7:$GK$318,$GO$2,FALSE)),"",VLOOKUP($B406,'[1]1718  Exp_Rev Access'!$F$7:$GK$318,$GO$2,FALSE))</f>
        <v>0</v>
      </c>
      <c r="GP406" s="95">
        <f>IF(ISNA(VLOOKUP($B406,'[1]1718  Exp_Rev Access'!$F$7:$GK$318,$GP$2,FALSE)),"",VLOOKUP($B406,'[1]1718  Exp_Rev Access'!$F$7:$GK$318,$GP$2,FALSE))</f>
        <v>0</v>
      </c>
      <c r="GQ406" s="95">
        <f>IF(ISNA(VLOOKUP($B406,'[1]1718  Exp_Rev Access'!$F$7:$GK$318,$GQ$2,FALSE)),"",VLOOKUP($B406,'[1]1718  Exp_Rev Access'!$F$7:$GK$318,$GQ$2,FALSE))</f>
        <v>0</v>
      </c>
      <c r="GR406" s="95">
        <f>IF(ISNA(VLOOKUP($B406,'[1]1718  Exp_Rev Access'!$F$7:$GK$318,$GR$2,FALSE)),"",VLOOKUP($B406,'[1]1718  Exp_Rev Access'!$F$7:$GK$318,$GR$2,FALSE))</f>
        <v>0</v>
      </c>
      <c r="GS406" s="95">
        <f>IF(ISNA(VLOOKUP($B406,'[1]1718  Exp_Rev Access'!$F$7:$GK$318,$GS$2,FALSE)),"",VLOOKUP($B406,'[1]1718  Exp_Rev Access'!$F$7:$GK$318,$GS$2,FALSE))</f>
        <v>0</v>
      </c>
      <c r="GT406" s="95">
        <f>IF(ISNA(VLOOKUP($B406,'[1]1718  Exp_Rev Access'!$F$7:$GK$318,$GT$2,FALSE)),"",VLOOKUP($B406,'[1]1718  Exp_Rev Access'!$F$7:$GK$318,$GT$2,FALSE))</f>
        <v>0</v>
      </c>
      <c r="GU406" s="56">
        <f t="shared" si="1051"/>
        <v>12375.4</v>
      </c>
      <c r="GV406" s="92">
        <f t="shared" si="1052"/>
        <v>1.6068576384652088E-3</v>
      </c>
      <c r="GW406" s="96">
        <f t="shared" si="1053"/>
        <v>21.197649920350802</v>
      </c>
    </row>
    <row r="407" spans="1:222" x14ac:dyDescent="0.3">
      <c r="A407" s="73"/>
      <c r="B407" s="88" t="s">
        <v>784</v>
      </c>
      <c r="C407" s="89" t="s">
        <v>785</v>
      </c>
      <c r="D407" s="75">
        <f>IF(ISNA(VLOOKUP($B407,'[1]1718 enrollment_Rev_Exp by size'!$A$7:H736,3,FALSE)),"",VLOOKUP($B407,'[1]1718 enrollment_Rev_Exp by size'!$A$7:$G$350,3,FALSE))</f>
        <v>185.42999999999998</v>
      </c>
      <c r="E407" s="76">
        <f>IF(ISNA(VLOOKUP($B407,'[1]1718 enrollment_Rev_Exp by size'!$A$7:I739,5,FALSE)),"",VLOOKUP($B407,'[1]1718 enrollment_Rev_Exp by size'!$A$7:$G$350,5,FALSE))</f>
        <v>3171601.99</v>
      </c>
      <c r="F407" s="70">
        <f t="shared" si="1033"/>
        <v>3171601.9899999998</v>
      </c>
      <c r="G407" s="70">
        <f t="shared" si="1034"/>
        <v>0</v>
      </c>
      <c r="H407" s="90">
        <f>IF(ISNA(VLOOKUP($B407,'[1]1718  Exp_Rev Access'!$F$7:$GK$318,3,FALSE)),"",VLOOKUP($B407,'[1]1718  Exp_Rev Access'!$F$7:$GK$318,3,FALSE))</f>
        <v>496195.53</v>
      </c>
      <c r="I407" s="90">
        <f>IF(ISNA(VLOOKUP($B407,'[1]1718  Exp_Rev Access'!$F$7:$GK$318,4,FALSE)),"",VLOOKUP($B407,'[1]1718  Exp_Rev Access'!$F$7:$GK$318,4,FALSE))</f>
        <v>0</v>
      </c>
      <c r="J407" s="90">
        <f>IF(ISNA(VLOOKUP($B407,'[1]1718  Exp_Rev Access'!$F$7:$GK$318,5,FALSE)),"",VLOOKUP($B407,'[1]1718  Exp_Rev Access'!$F$7:$GK$318,5,FALSE))</f>
        <v>0</v>
      </c>
      <c r="K407" s="90">
        <f>IF(ISNA(VLOOKUP($B407,'[1]1718  Exp_Rev Access'!$F$7:$GK$318,6,FALSE)),"-",VLOOKUP($B407,'[1]1718  Exp_Rev Access'!$F$7:$GK$318,6,FALSE))</f>
        <v>0</v>
      </c>
      <c r="L407" s="90">
        <f>IF(ISNA(VLOOKUP($B407,'[1]1718  Exp_Rev Access'!$F$7:$GK$318,7,FALSE)),"",VLOOKUP($B407,'[1]1718  Exp_Rev Access'!$F$7:$GK$318,7,FALSE))</f>
        <v>0</v>
      </c>
      <c r="M407" s="90">
        <f>IF(ISNA(VLOOKUP($B407,'[1]1718  Exp_Rev Access'!$F$7:$GK$318,8,FALSE)),"",VLOOKUP($B407,'[1]1718  Exp_Rev Access'!$F$7:$GK$318,8,FALSE))</f>
        <v>0</v>
      </c>
      <c r="N407" s="56">
        <f t="shared" si="1035"/>
        <v>496195.53</v>
      </c>
      <c r="O407" s="91">
        <f t="shared" si="1036"/>
        <v>0.15644949510200049</v>
      </c>
      <c r="P407" s="56">
        <f t="shared" si="1037"/>
        <v>2675.9182980100313</v>
      </c>
      <c r="Q407" s="90">
        <f>IF(ISNA(VLOOKUP($B407,'[1]1718  Exp_Rev Access'!$F$7:$GK$318,10,FALSE)),"",VLOOKUP($B407,'[1]1718  Exp_Rev Access'!$F$7:$GK$318,10,FALSE))</f>
        <v>3514.3</v>
      </c>
      <c r="R407" s="90">
        <f>IF(ISNA(VLOOKUP($B407,'[1]1718  Exp_Rev Access'!$F$7:$GK$318,11,FALSE)),"",VLOOKUP($B407,'[1]1718  Exp_Rev Access'!$F$7:$GK$318,11,FALSE))</f>
        <v>0</v>
      </c>
      <c r="S407" s="90">
        <f>IF(ISNA(VLOOKUP($B407,'[1]1718  Exp_Rev Access'!$F$7:$GK$318,12,FALSE)),"",VLOOKUP($B407,'[1]1718  Exp_Rev Access'!$F$7:$GK$318,12,FALSE))</f>
        <v>0</v>
      </c>
      <c r="T407" s="90">
        <f>IF(ISNA(VLOOKUP($B407,'[1]1718  Exp_Rev Access'!$F$7:$GK$318,13,FALSE)),"",VLOOKUP($B407,'[1]1718  Exp_Rev Access'!$F$7:$GK$318,13,FALSE))</f>
        <v>0</v>
      </c>
      <c r="U407" s="90">
        <f>IF(ISNA(VLOOKUP($B407,'[1]1718  Exp_Rev Access'!$F$7:$GK$318,14,FALSE)),"",VLOOKUP($B407,'[1]1718  Exp_Rev Access'!$F$7:$GK$318,14,FALSE))</f>
        <v>0</v>
      </c>
      <c r="V407" s="90">
        <f>IF(ISNA(VLOOKUP($B407,'[1]1718  Exp_Rev Access'!$F$7:$GK$318,15,FALSE)),"",VLOOKUP($B407,'[1]1718  Exp_Rev Access'!$F$7:$GK$318,15,FALSE))</f>
        <v>0</v>
      </c>
      <c r="W407" s="90">
        <f>IF(ISNA(VLOOKUP($B407,'[1]1718  Exp_Rev Access'!$F$7:$GK$318,16,FALSE)),"",VLOOKUP($B407,'[1]1718  Exp_Rev Access'!$F$7:$GK$318,16,FALSE))</f>
        <v>0</v>
      </c>
      <c r="X407" s="90">
        <f>IF(ISNA(VLOOKUP($B407,'[1]1718  Exp_Rev Access'!$F$7:$GK$318,17,FALSE)),"",VLOOKUP($B407,'[1]1718  Exp_Rev Access'!$F$7:$GK$318,17,FALSE))</f>
        <v>0</v>
      </c>
      <c r="Y407" s="90">
        <f>IF(ISNA(VLOOKUP($B407,'[1]1718  Exp_Rev Access'!$F$7:$GK$318,18,FALSE)),"",VLOOKUP($B407,'[1]1718  Exp_Rev Access'!$F$7:$GK$318,18,FALSE))</f>
        <v>1014.22</v>
      </c>
      <c r="Z407" s="90">
        <f>IF(ISNA(VLOOKUP($B407,'[1]1718  Exp_Rev Access'!$F$7:$GK$318,19,FALSE)),"",VLOOKUP($B407,'[1]1718  Exp_Rev Access'!$F$7:$GK$318,19,FALSE))</f>
        <v>0</v>
      </c>
      <c r="AA407" s="90">
        <f>IF(ISNA(VLOOKUP($B407,'[1]1718  Exp_Rev Access'!$F$7:$GK$318,20,FALSE)),"",VLOOKUP($B407,'[1]1718  Exp_Rev Access'!$F$7:$GK$318,20,FALSE))</f>
        <v>0</v>
      </c>
      <c r="AB407" s="90">
        <f>IF(ISNA(VLOOKUP($B407,'[1]1718  Exp_Rev Access'!$F$7:$GK$318,21,FALSE)),"",VLOOKUP($B407,'[1]1718  Exp_Rev Access'!$F$7:$GK$318,21,FALSE))</f>
        <v>0</v>
      </c>
      <c r="AC407" s="90">
        <f>IF(ISNA(VLOOKUP($B407,'[1]1718  Exp_Rev Access'!$F$7:$GK$318,22,FALSE)),"",VLOOKUP($B407,'[1]1718  Exp_Rev Access'!$F$7:$GK$318,22,FALSE))</f>
        <v>13654.88</v>
      </c>
      <c r="AD407" s="90">
        <f>IF(ISNA(VLOOKUP($B407,'[1]1718  Exp_Rev Access'!$F$7:$GK$318,23,FALSE)),"",VLOOKUP($B407,'[1]1718  Exp_Rev Access'!$F$7:$GK$318,23,FALSE))</f>
        <v>22571.73</v>
      </c>
      <c r="AE407" s="90">
        <f>IF(ISNA(VLOOKUP($B407,'[1]1718  Exp_Rev Access'!$F$7:$GK$318,24,FALSE)),"",VLOOKUP($B407,'[1]1718  Exp_Rev Access'!$F$7:$GK$318,24,FALSE))</f>
        <v>7168.31</v>
      </c>
      <c r="AF407" s="90">
        <f>IF(ISNA(VLOOKUP($B407,'[1]1718  Exp_Rev Access'!$F$7:$GK$318,25,FALSE)),"",VLOOKUP($B407,'[1]1718  Exp_Rev Access'!$F$7:$GK$318,25,FALSE))</f>
        <v>0</v>
      </c>
      <c r="AG407" s="90">
        <f>IF(ISNA(VLOOKUP($B407,'[1]1718  Exp_Rev Access'!$F$7:$GK$318,26,FALSE)),"",VLOOKUP($B407,'[1]1718  Exp_Rev Access'!$F$7:$GK$318,26,FALSE))</f>
        <v>16631.48</v>
      </c>
      <c r="AH407" s="90">
        <f>IF(ISNA(VLOOKUP($B407,'[1]1718  Exp_Rev Access'!$F$7:$GK$318,27,FALSE)),"",VLOOKUP($B407,'[1]1718  Exp_Rev Access'!$F$7:$GK$318,27,FALSE))</f>
        <v>35</v>
      </c>
      <c r="AI407" s="90">
        <f>IF(ISNA(VLOOKUP($B407,'[1]1718  Exp_Rev Access'!$F$7:$GK$318,28,FALSE)),"",VLOOKUP($B407,'[1]1718  Exp_Rev Access'!$F$7:$GK$318,28,FALSE))</f>
        <v>0</v>
      </c>
      <c r="AJ407" s="90">
        <f>IF(ISNA(VLOOKUP($B407,'[1]1718  Exp_Rev Access'!$F$7:$GK$318,29,FALSE)),"",VLOOKUP($B407,'[1]1718  Exp_Rev Access'!$F$7:$GK$318,29,FALSE))</f>
        <v>2335.7399999999998</v>
      </c>
      <c r="AK407" s="90">
        <f>IF(ISNA(VLOOKUP($B407,'[1]1718  Exp_Rev Access'!$F$7:$GK$318,30,FALSE)),"",VLOOKUP($B407,'[1]1718  Exp_Rev Access'!$F$7:$GK$318,30,FALSE))</f>
        <v>3856.43</v>
      </c>
      <c r="AL407" s="90">
        <f>IF(ISNA(VLOOKUP($B407,'[1]1718  Exp_Rev Access'!$F$7:$GK$318,31,FALSE)),"",VLOOKUP($B407,'[1]1718  Exp_Rev Access'!$F$7:$GK$318,31,FALSE))</f>
        <v>2913.84</v>
      </c>
      <c r="AM407" s="56">
        <f t="shared" si="1038"/>
        <v>73695.929999999993</v>
      </c>
      <c r="AN407" s="92">
        <f t="shared" si="1039"/>
        <v>2.3236184815232756E-2</v>
      </c>
      <c r="AO407" s="71">
        <f t="shared" si="1040"/>
        <v>397.43261608154023</v>
      </c>
      <c r="AP407" s="90">
        <f>IF(ISNA(VLOOKUP($B407,'[1]1718  Exp_Rev Access'!$F$7:$GK$318,33,FALSE)),"",VLOOKUP($B407,'[1]1718  Exp_Rev Access'!$F$7:$GK$318,33,FALSE))</f>
        <v>2006124.44</v>
      </c>
      <c r="AQ407" s="90">
        <f>IF(ISNA(VLOOKUP($B407,'[1]1718  Exp_Rev Access'!$F$7:$GK$318,34,FALSE)),"",VLOOKUP($B407,'[1]1718  Exp_Rev Access'!$F$7:$GK$318,34,FALSE))</f>
        <v>19814.39</v>
      </c>
      <c r="AR407" s="90">
        <f>IF(ISNA(VLOOKUP($B407,'[1]1718  Exp_Rev Access'!$F$7:$GK$318,35,FALSE)),"",VLOOKUP($B407,'[1]1718  Exp_Rev Access'!$F$7:$GK$318,35,FALSE))</f>
        <v>172153.64</v>
      </c>
      <c r="AS407" s="90">
        <f>IF(ISNA(VLOOKUP($B407,'[1]1718  Exp_Rev Access'!$F$7:$GK$318,36,FALSE)),"",VLOOKUP($B407,'[1]1718  Exp_Rev Access'!$F$7:$GK$318,36,FALSE))</f>
        <v>0</v>
      </c>
      <c r="AT407" s="90">
        <f>IF(ISNA(VLOOKUP($B407,'[1]1718  Exp_Rev Access'!$F$7:$GK$318,37,FALSE)),"",VLOOKUP($B407,'[1]1718  Exp_Rev Access'!$F$7:$GK$318,37,FALSE))</f>
        <v>0</v>
      </c>
      <c r="AU407" s="56">
        <f t="shared" si="1041"/>
        <v>2198092.4699999997</v>
      </c>
      <c r="AV407" s="93">
        <f t="shared" si="1042"/>
        <v>0.69305432299845404</v>
      </c>
      <c r="AW407" s="56">
        <f t="shared" si="1043"/>
        <v>11854.028312570781</v>
      </c>
      <c r="AX407" s="90">
        <f>IF(ISNA(VLOOKUP($B407,'[1]1718  Exp_Rev Access'!$F$7:$GK$318,39,FALSE)),"",VLOOKUP($B407,'[1]1718  Exp_Rev Access'!$F$7:$GK$318,39,FALSE))</f>
        <v>0</v>
      </c>
      <c r="AY407" s="90">
        <f>IF(ISNA(VLOOKUP($B407,'[1]1718  Exp_Rev Access'!$F$7:$GK$318,40,FALSE)),"",VLOOKUP($B407,'[1]1718  Exp_Rev Access'!$F$7:$GK$318,40,FALSE))</f>
        <v>172458.06</v>
      </c>
      <c r="AZ407" s="90">
        <f>IF(ISNA(VLOOKUP($B407,'[1]1718  Exp_Rev Access'!$F$7:$GK$318,41,FALSE)),"",VLOOKUP($B407,'[1]1718  Exp_Rev Access'!$F$7:$GK$318,41,FALSE))</f>
        <v>0</v>
      </c>
      <c r="BA407" s="90">
        <f>IF(ISNA(VLOOKUP($B407,'[1]1718  Exp_Rev Access'!$F$7:$GK$318,42,FALSE)),"",VLOOKUP($B407,'[1]1718  Exp_Rev Access'!$F$7:$GK$318,42,FALSE))</f>
        <v>0</v>
      </c>
      <c r="BB407" s="90">
        <f>IF(ISNA(VLOOKUP($B407,'[1]1718  Exp_Rev Access'!$F$7:$GK$318,43,FALSE)),"",VLOOKUP($B407,'[1]1718  Exp_Rev Access'!$F$7:$GK$318,43,FALSE))</f>
        <v>0</v>
      </c>
      <c r="BC407" s="90">
        <f>IF(ISNA(VLOOKUP($B407,'[1]1718  Exp_Rev Access'!$F$7:$GK$318,44,FALSE)),"",VLOOKUP($B407,'[1]1718  Exp_Rev Access'!$F$7:$GK$318,44,FALSE))</f>
        <v>29915.48</v>
      </c>
      <c r="BD407" s="90">
        <f>IF(ISNA(VLOOKUP($B407,'[1]1718  Exp_Rev Access'!$F$7:$GK$318,45,FALSE)),"",VLOOKUP($B407,'[1]1718  Exp_Rev Access'!$F$7:$GK$318,45,FALSE))</f>
        <v>0</v>
      </c>
      <c r="BE407" s="90">
        <f>IF(ISNA(VLOOKUP($B407,'[1]1718  Exp_Rev Access'!$F$7:$GK$318,46,FALSE)),"",VLOOKUP($B407,'[1]1718  Exp_Rev Access'!$F$7:$GK$318,46,FALSE))</f>
        <v>1690</v>
      </c>
      <c r="BF407" s="90">
        <f>IF(ISNA(VLOOKUP($B407,'[1]1718  Exp_Rev Access'!$F$7:$GK$318,47,FALSE)),"",VLOOKUP($B407,'[1]1718  Exp_Rev Access'!$F$7:$GK$318,47,FALSE))</f>
        <v>0</v>
      </c>
      <c r="BG407" s="90">
        <f>IF(ISNA(VLOOKUP($B407,'[1]1718  Exp_Rev Access'!$F$7:$GK$318,48,FALSE)),"",VLOOKUP($B407,'[1]1718  Exp_Rev Access'!$F$7:$GK$318,48,FALSE))</f>
        <v>0</v>
      </c>
      <c r="BH407" s="90">
        <f>IF(ISNA(VLOOKUP($B407,'[1]1718  Exp_Rev Access'!$F$7:$GK$318,49,FALSE)),"",VLOOKUP($B407,'[1]1718  Exp_Rev Access'!$F$7:$GK$318,49,FALSE))</f>
        <v>0</v>
      </c>
      <c r="BI407" s="90">
        <f>IF(ISNA(VLOOKUP($B407,'[1]1718  Exp_Rev Access'!$F$7:$GK$318,50,FALSE)),"",VLOOKUP($B407,'[1]1718  Exp_Rev Access'!$F$7:$GK$318,50,FALSE))</f>
        <v>0</v>
      </c>
      <c r="BJ407" s="90">
        <f>IF(ISNA(VLOOKUP($B407,'[1]1718  Exp_Rev Access'!$F$7:$GK$318,51,FALSE)),"",VLOOKUP($B407,'[1]1718  Exp_Rev Access'!$F$7:$GK$318,51,FALSE))</f>
        <v>1207.8499999999999</v>
      </c>
      <c r="BK407" s="90">
        <f>IF(ISNA(VLOOKUP($B407,'[1]1718  Exp_Rev Access'!$F$7:$GK$318,52,FALSE)),"",VLOOKUP($B407,'[1]1718  Exp_Rev Access'!$F$7:$GK$318,52,FALSE))</f>
        <v>0</v>
      </c>
      <c r="BL407" s="90">
        <f>IF(ISNA(VLOOKUP($B407,'[1]1718  Exp_Rev Access'!$F$7:$GK$318,53,FALSE)),"",VLOOKUP($B407,'[1]1718  Exp_Rev Access'!$F$7:$GK$318,53,FALSE))</f>
        <v>17795</v>
      </c>
      <c r="BM407" s="90">
        <f>IF(ISNA(VLOOKUP($B407,'[1]1718  Exp_Rev Access'!$F$7:$GK$318,54,FALSE)),"",VLOOKUP($B407,'[1]1718  Exp_Rev Access'!$F$7:$GK$318,54,FALSE))</f>
        <v>0</v>
      </c>
      <c r="BN407" s="90">
        <f>IF(ISNA(VLOOKUP($B407,'[1]1718  Exp_Rev Access'!$F$7:$GK$318,55,FALSE)),"",VLOOKUP($B407,'[1]1718  Exp_Rev Access'!$F$7:$GK$318,55,FALSE))</f>
        <v>0</v>
      </c>
      <c r="BO407" s="90">
        <f>IF(ISNA(VLOOKUP($B407,'[1]1718  Exp_Rev Access'!$F$7:$GK$318,56,FALSE)),"",VLOOKUP($B407,'[1]1718  Exp_Rev Access'!$F$7:$GK$318,56,FALSE))</f>
        <v>0</v>
      </c>
      <c r="BP407" s="90">
        <f>IF(ISNA(VLOOKUP($B407,'[1]1718  Exp_Rev Access'!$F$7:$GK$318,57,FALSE)),"",VLOOKUP($B407,'[1]1718  Exp_Rev Access'!$F$7:$GK$318,57,FALSE))</f>
        <v>0</v>
      </c>
      <c r="BQ407" s="90">
        <f>IF(ISNA(VLOOKUP($B407,'[1]1718  Exp_Rev Access'!$F$7:$GK$318,58,FALSE)),"",VLOOKUP($B407,'[1]1718  Exp_Rev Access'!$F$7:$GK$318,58,FALSE))</f>
        <v>0</v>
      </c>
      <c r="BR407" s="90">
        <f>IF(ISNA(VLOOKUP($B407,'[1]1718  Exp_Rev Access'!$F$7:$GK$318,59,FALSE)),"",VLOOKUP($B407,'[1]1718  Exp_Rev Access'!$F$7:$GK$318,59,FALSE))</f>
        <v>0</v>
      </c>
      <c r="BS407" s="90">
        <f>IF(ISNA(VLOOKUP($B407,'[1]1718  Exp_Rev Access'!$F$7:$GK$318,60,FALSE)),"",VLOOKUP($B407,'[1]1718  Exp_Rev Access'!$F$7:$GK$318,60,FALSE))</f>
        <v>0</v>
      </c>
      <c r="BT407" s="90">
        <f>IF(ISNA(VLOOKUP($B407,'[1]1718  Exp_Rev Access'!$F$7:$GK$318,61,FALSE)),"",VLOOKUP($B407,'[1]1718  Exp_Rev Access'!$F$7:$GK$318,61,FALSE))</f>
        <v>0</v>
      </c>
      <c r="BU407" s="90">
        <f>IF(ISNA(VLOOKUP($B407,'[1]1718  Exp_Rev Access'!$F$7:$GK$318,62,FALSE)),"",VLOOKUP($B407,'[1]1718  Exp_Rev Access'!$F$7:$GK$318,62,FALSE))</f>
        <v>0</v>
      </c>
      <c r="BV407" s="56">
        <f t="shared" si="1022"/>
        <v>223066.39</v>
      </c>
      <c r="BW407" s="92">
        <f t="shared" si="1044"/>
        <v>7.0332403215574976E-2</v>
      </c>
      <c r="BX407" s="71">
        <f t="shared" si="1045"/>
        <v>1202.9681820633125</v>
      </c>
      <c r="BY407" s="90">
        <f>IF(ISNA(VLOOKUP($B407,'[1]1718  Exp_Rev Access'!$F$7:$GK$318,64,FALSE)),"",VLOOKUP($B407,'[1]1718  Exp_Rev Access'!$F$7:$GK$318,64,FALSE))</f>
        <v>0</v>
      </c>
      <c r="BZ407" s="90">
        <f>IF(ISNA(VLOOKUP($B407,'[1]1718  Exp_Rev Access'!$F$7:$GK$318,65,FALSE)),"",VLOOKUP($B407,'[1]1718  Exp_Rev Access'!$F$7:$GK$318,65,FALSE))</f>
        <v>0</v>
      </c>
      <c r="CA407" s="90">
        <f>IF(ISNA(VLOOKUP($B407,'[1]1718  Exp_Rev Access'!$F$7:$GK$318,66,FALSE)),"",VLOOKUP($B407,'[1]1718  Exp_Rev Access'!$F$7:$GK$318,66,FALSE))</f>
        <v>0</v>
      </c>
      <c r="CB407" s="90">
        <f>IF(ISNA(VLOOKUP($B407,'[1]1718  Exp_Rev Access'!$F$7:$GK$318,67,FALSE)),"",VLOOKUP($B407,'[1]1718  Exp_Rev Access'!$F$7:$GK$318,67,FALSE))</f>
        <v>0</v>
      </c>
      <c r="CC407" s="90">
        <f>IF(ISNA(VLOOKUP($B407,'[1]1718  Exp_Rev Access'!$F$7:$GK$318,68,FALSE)),"",VLOOKUP($B407,'[1]1718  Exp_Rev Access'!$F$7:$GK$318,68,FALSE))</f>
        <v>0</v>
      </c>
      <c r="CD407" s="90">
        <f>IF(ISNA(VLOOKUP($B407,'[1]1718  Exp_Rev Access'!$F$7:$GK$318,69,FALSE)),"",VLOOKUP($B407,'[1]1718  Exp_Rev Access'!$F$7:$GK$318,69,FALSE))</f>
        <v>0</v>
      </c>
      <c r="CE407" s="56">
        <f t="shared" si="1021"/>
        <v>0</v>
      </c>
      <c r="CF407" s="92">
        <f t="shared" si="1046"/>
        <v>0</v>
      </c>
      <c r="CG407" s="78">
        <f t="shared" si="1047"/>
        <v>0</v>
      </c>
      <c r="CH407" s="90">
        <f>IF(ISNA(VLOOKUP($B407,'[1]1718  Exp_Rev Access'!$F$7:$GK$318,$CH$2,FALSE)),"",VLOOKUP($B407,'[1]1718  Exp_Rev Access'!$F$7:$GK$318,$CH$2,FALSE))</f>
        <v>0</v>
      </c>
      <c r="CI407" s="90">
        <f>IF(ISNA(VLOOKUP($B407,'[1]1718  Exp_Rev Access'!$F$7:$GK$318,$CI$2,FALSE)),"",VLOOKUP($B407,'[1]1718  Exp_Rev Access'!$F$7:$GK$318,$CI$2,FALSE))</f>
        <v>0</v>
      </c>
      <c r="CJ407" s="90">
        <f>IF(ISNA(VLOOKUP($B407,'[1]1718  Exp_Rev Access'!$F$7:$GK$318,$CJ$2,FALSE)),"",VLOOKUP($B407,'[1]1718  Exp_Rev Access'!$F$7:$GK$318,$CJ$2,FALSE))</f>
        <v>0</v>
      </c>
      <c r="CK407" s="90">
        <f>IF(ISNA(VLOOKUP($B407,'[1]1718  Exp_Rev Access'!$F$7:$GK$318,$CK$2,FALSE)),"",VLOOKUP($B407,'[1]1718  Exp_Rev Access'!$F$7:$GK$318,$CK$2,FALSE))</f>
        <v>0</v>
      </c>
      <c r="CL407" s="90">
        <f>IF(ISNA(VLOOKUP($B407,'[1]1718  Exp_Rev Access'!$F$7:$GK$318,$CL$2,FALSE)),"",VLOOKUP($B407,'[1]1718  Exp_Rev Access'!$F$7:$GK$318,$CL$2,FALSE))</f>
        <v>0</v>
      </c>
      <c r="CM407" s="90">
        <f>IF(ISNA(VLOOKUP($B407,'[1]1718  Exp_Rev Access'!$F$7:$GK$318,$CM$2,FALSE)),"",VLOOKUP($B407,'[1]1718  Exp_Rev Access'!$F$7:$GK$318,$CM$2,FALSE))</f>
        <v>0</v>
      </c>
      <c r="CN407" s="90">
        <f>IF(ISNA(VLOOKUP($B407,'[1]1718  Exp_Rev Access'!$F$7:$GK$318,$CN$2,FALSE)),"",VLOOKUP($B407,'[1]1718  Exp_Rev Access'!$F$7:$GK$318,$CN$2,FALSE))</f>
        <v>0</v>
      </c>
      <c r="CO407" s="90">
        <f>IF(ISNA(VLOOKUP($B407,'[1]1718  Exp_Rev Access'!$F$7:$GK$318,$CO$2,FALSE)),"",VLOOKUP($B407,'[1]1718  Exp_Rev Access'!$F$7:$GK$318,$CO$2,FALSE))</f>
        <v>0</v>
      </c>
      <c r="CP407" s="90">
        <f>IF(ISNA(VLOOKUP($B407,'[1]1718  Exp_Rev Access'!$F$7:$GK$318,$CP$2,FALSE)),"",VLOOKUP($B407,'[1]1718  Exp_Rev Access'!$F$7:$GK$318,$CP$2,FALSE))</f>
        <v>0</v>
      </c>
      <c r="CQ407" s="90">
        <f>IF(ISNA(VLOOKUP($B407,'[1]1718  Exp_Rev Access'!$F$7:$GK$318,$CQ$2,FALSE)),"",VLOOKUP($B407,'[1]1718  Exp_Rev Access'!$F$7:$GK$318,$CQ$2,FALSE))</f>
        <v>43477</v>
      </c>
      <c r="CR407" s="90">
        <f>IF(ISNA(VLOOKUP($B407,'[1]1718  Exp_Rev Access'!$F$7:$GK$318,$CR$2,FALSE)),"",VLOOKUP($B407,'[1]1718  Exp_Rev Access'!$F$7:$GK$318,$CR$2,FALSE))</f>
        <v>0</v>
      </c>
      <c r="CS407" s="90">
        <f>IF(ISNA(VLOOKUP($B407,'[1]1718  Exp_Rev Access'!$F$7:$GK$318,$CS$2,FALSE)),"",VLOOKUP($B407,'[1]1718  Exp_Rev Access'!$F$7:$GK$318,$CS$2,FALSE))</f>
        <v>1706</v>
      </c>
      <c r="CT407" s="90">
        <f>IF(ISNA(VLOOKUP($B407,'[1]1718  Exp_Rev Access'!$F$7:$GK$318,$CT$2,FALSE)),"",VLOOKUP($B407,'[1]1718  Exp_Rev Access'!$F$7:$GK$318,$CT$2,FALSE))</f>
        <v>0</v>
      </c>
      <c r="CU407" s="90">
        <f>IF(ISNA(VLOOKUP($B407,'[1]1718  Exp_Rev Access'!$F$7:$GK$318,$CU$2,FALSE)),"",VLOOKUP($B407,'[1]1718  Exp_Rev Access'!$F$7:$GK$318,$CU$2,FALSE))</f>
        <v>49373</v>
      </c>
      <c r="CV407" s="90">
        <f>IF(ISNA(VLOOKUP($B407,'[1]1718  Exp_Rev Access'!$F$7:$GK$318,$CV$2,FALSE)),"",VLOOKUP($B407,'[1]1718  Exp_Rev Access'!$F$7:$GK$318,$CV$2,FALSE))</f>
        <v>18622</v>
      </c>
      <c r="CW407" s="90">
        <f>IF(ISNA(VLOOKUP($B407,'[1]1718  Exp_Rev Access'!$F$7:$GK$318,$CW$2,FALSE)),"",VLOOKUP($B407,'[1]1718  Exp_Rev Access'!$F$7:$GK$318,$CW$2,FALSE))</f>
        <v>0</v>
      </c>
      <c r="CX407" s="90">
        <f>IF(ISNA(VLOOKUP($B407,'[1]1718  Exp_Rev Access'!$F$7:$GK$318,$CX$2,FALSE)),"",VLOOKUP($B407,'[1]1718  Exp_Rev Access'!$F$7:$GK$318,$CX$2,FALSE))</f>
        <v>0</v>
      </c>
      <c r="CY407" s="90">
        <f>IF(ISNA(VLOOKUP($B407,'[1]1718  Exp_Rev Access'!$F$7:$GK$318,$CY$2,FALSE)),"",VLOOKUP($B407,'[1]1718  Exp_Rev Access'!$F$7:$GK$318,$CY$2,FALSE))</f>
        <v>0</v>
      </c>
      <c r="CZ407" s="90">
        <f>IF(ISNA(VLOOKUP($B407,'[1]1718  Exp_Rev Access'!$F$7:$GK$318,$CZ$2,FALSE)),"",VLOOKUP($B407,'[1]1718  Exp_Rev Access'!$F$7:$GK$318,$CZ$2,FALSE))</f>
        <v>0</v>
      </c>
      <c r="DA407" s="90">
        <f>IF(ISNA(VLOOKUP($B407,'[1]1718  Exp_Rev Access'!$F$7:$GK$318,$DA$2,FALSE)),"",VLOOKUP($B407,'[1]1718  Exp_Rev Access'!$F$7:$GK$318,$DA$2,FALSE))</f>
        <v>0</v>
      </c>
      <c r="DB407" s="90">
        <f>IF(ISNA(VLOOKUP($B407,'[1]1718  Exp_Rev Access'!$F$7:$GK$318,$DB$2,FALSE)),"",VLOOKUP($B407,'[1]1718  Exp_Rev Access'!$F$7:$GK$318,$DB$2,FALSE))</f>
        <v>0</v>
      </c>
      <c r="DC407" s="90">
        <f>IF(ISNA(VLOOKUP($B407,'[1]1718  Exp_Rev Access'!$F$7:$GK$318,$DC$2,FALSE)),"",VLOOKUP($B407,'[1]1718  Exp_Rev Access'!$F$7:$GK$318,$DC$2,FALSE))</f>
        <v>0</v>
      </c>
      <c r="DD407" s="90">
        <f>IF(ISNA(VLOOKUP($B407,'[1]1718  Exp_Rev Access'!$F$7:$GK$318,$DD$2,FALSE)),"",VLOOKUP($B407,'[1]1718  Exp_Rev Access'!$F$7:$GK$318,$DD$2,FALSE))</f>
        <v>0</v>
      </c>
      <c r="DE407" s="90">
        <f>IF(ISNA(VLOOKUP($B407,'[1]1718  Exp_Rev Access'!$F$7:$GK$318,$DE$2,FALSE)),"",VLOOKUP($B407,'[1]1718  Exp_Rev Access'!$F$7:$GK$318,$DE$2,FALSE))</f>
        <v>0</v>
      </c>
      <c r="DF407" s="90">
        <f>IF(ISNA(VLOOKUP($B407,'[1]1718  Exp_Rev Access'!$F$7:$GK$318,$DF$2,FALSE)),"",VLOOKUP($B407,'[1]1718  Exp_Rev Access'!$F$7:$GK$318,$DF$2,FALSE))</f>
        <v>0</v>
      </c>
      <c r="DG407" s="90">
        <f>IF(ISNA(VLOOKUP($B407,'[1]1718  Exp_Rev Access'!$F$7:$GK$318,$DG$2,FALSE)),"",VLOOKUP($B407,'[1]1718  Exp_Rev Access'!$F$7:$GK$318,$DG$2,FALSE))</f>
        <v>0</v>
      </c>
      <c r="DH407" s="90">
        <f>IF(ISNA(VLOOKUP($B407,'[1]1718  Exp_Rev Access'!$F$7:$GK$318,$DH$2,FALSE)),"",VLOOKUP($B407,'[1]1718  Exp_Rev Access'!$F$7:$GK$318,$DH$2,FALSE))</f>
        <v>0</v>
      </c>
      <c r="DI407" s="90">
        <f>IF(ISNA(VLOOKUP($B407,'[1]1718  Exp_Rev Access'!$F$7:$GK$318,$DI$2,FALSE)),"",VLOOKUP($B407,'[1]1718  Exp_Rev Access'!$F$7:$GK$318,$DI$2,FALSE))</f>
        <v>31732.799999999999</v>
      </c>
      <c r="DJ407" s="90">
        <f>IF(ISNA(VLOOKUP($B407,'[1]1718  Exp_Rev Access'!$F$7:$GK$318,$DJ$2,FALSE)),"",VLOOKUP($B407,'[1]1718  Exp_Rev Access'!$F$7:$GK$318,$DJ$2,FALSE))</f>
        <v>0</v>
      </c>
      <c r="DK407" s="90">
        <f>IF(ISNA(VLOOKUP($B407,'[1]1718  Exp_Rev Access'!$F$7:$GK$318,$DK$2,FALSE)),"",VLOOKUP($B407,'[1]1718  Exp_Rev Access'!$F$7:$GK$318,$DK$2,FALSE))</f>
        <v>0</v>
      </c>
      <c r="DL407" s="90">
        <f>IF(ISNA(VLOOKUP($B407,'[1]1718  Exp_Rev Access'!$F$7:$GK$318,$DL$2,FALSE)),"",VLOOKUP($B407,'[1]1718  Exp_Rev Access'!$F$7:$GK$318,$DL$2,FALSE))</f>
        <v>0</v>
      </c>
      <c r="DM407" s="90">
        <f>IF(ISNA(VLOOKUP($B407,'[1]1718  Exp_Rev Access'!$F$7:$GK$318,$DM$2,FALSE)),"",VLOOKUP($B407,'[1]1718  Exp_Rev Access'!$F$7:$GK$318,$DM$2,FALSE))</f>
        <v>0</v>
      </c>
      <c r="DN407" s="90">
        <f>IF(ISNA(VLOOKUP($B407,'[1]1718  Exp_Rev Access'!$F$7:$GK$318,$DN$2,FALSE)),"",VLOOKUP($B407,'[1]1718  Exp_Rev Access'!$F$7:$GK$318,$DN$2,FALSE))</f>
        <v>0</v>
      </c>
      <c r="DO407" s="90">
        <f>IF(ISNA(VLOOKUP($B407,'[1]1718  Exp_Rev Access'!$F$7:$GK$318,$DO$2,FALSE)),"",VLOOKUP($B407,'[1]1718  Exp_Rev Access'!$F$7:$GK$318,$DO$2,FALSE))</f>
        <v>0</v>
      </c>
      <c r="DP407" s="90">
        <f>IF(ISNA(VLOOKUP($B407,'[1]1718  Exp_Rev Access'!$F$7:$GK$318,$DP$2,FALSE)),"",VLOOKUP($B407,'[1]1718  Exp_Rev Access'!$F$7:$GK$318,$DP$2,FALSE))</f>
        <v>0</v>
      </c>
      <c r="DQ407" s="90">
        <f>IF(ISNA(VLOOKUP($B407,'[1]1718  Exp_Rev Access'!$F$7:$GK$318,$DQ$2,FALSE)),"",VLOOKUP($B407,'[1]1718  Exp_Rev Access'!$F$7:$GK$318,$DQ$2,FALSE))</f>
        <v>0</v>
      </c>
      <c r="DR407" s="90">
        <f>IF(ISNA(VLOOKUP($B407,'[1]1718  Exp_Rev Access'!$F$7:$GK$318,$DR$2,FALSE)),"",VLOOKUP($B407,'[1]1718  Exp_Rev Access'!$F$7:$GK$318,$DR$2,FALSE))</f>
        <v>0</v>
      </c>
      <c r="DS407" s="90">
        <f>IF(ISNA(VLOOKUP($B407,'[1]1718  Exp_Rev Access'!$F$7:$GK$318,$DS$2,FALSE)),"",VLOOKUP($B407,'[1]1718  Exp_Rev Access'!$F$7:$GK$318,$DS$2,FALSE))</f>
        <v>0</v>
      </c>
      <c r="DT407" s="90">
        <f>IF(ISNA(VLOOKUP($B407,'[1]1718  Exp_Rev Access'!$F$7:$GK$318,$DT$2,FALSE)),"",VLOOKUP($B407,'[1]1718  Exp_Rev Access'!$F$7:$GK$318,$DT$2,FALSE))</f>
        <v>0</v>
      </c>
      <c r="DU407" s="90">
        <f>IF(ISNA(VLOOKUP($B407,'[1]1718  Exp_Rev Access'!$F$7:$GK$318,$DU$2,FALSE)),"",VLOOKUP($B407,'[1]1718  Exp_Rev Access'!$F$7:$GK$318,$DU$2,FALSE))</f>
        <v>0</v>
      </c>
      <c r="DV407" s="90">
        <f>IF(ISNA(VLOOKUP($B407,'[1]1718  Exp_Rev Access'!$F$7:$GK$318,$DV$2,FALSE)),"",VLOOKUP($B407,'[1]1718  Exp_Rev Access'!$F$7:$GK$318,$DV$2,FALSE))</f>
        <v>0</v>
      </c>
      <c r="DW407" s="90">
        <f>IF(ISNA(VLOOKUP($B407,'[1]1718  Exp_Rev Access'!$F$7:$GK$318,$DW$2,FALSE)),"",VLOOKUP($B407,'[1]1718  Exp_Rev Access'!$F$7:$GK$318,$DW$2,FALSE))</f>
        <v>0</v>
      </c>
      <c r="DX407" s="90">
        <f>IF(ISNA(VLOOKUP($B407,'[1]1718  Exp_Rev Access'!$F$7:$GK$318,$DX$2,FALSE)),"",VLOOKUP($B407,'[1]1718  Exp_Rev Access'!$F$7:$GK$318,$DX$2,FALSE))</f>
        <v>0</v>
      </c>
      <c r="DY407" s="90">
        <f>IF(ISNA(VLOOKUP($B407,'[1]1718  Exp_Rev Access'!$F$7:$GK$318,$DY$2,FALSE)),"",VLOOKUP($B407,'[1]1718  Exp_Rev Access'!$F$7:$GK$318,$DY$2,FALSE))</f>
        <v>15109.46</v>
      </c>
      <c r="DZ407" s="90">
        <f>IF(ISNA(VLOOKUP($B407,'[1]1718  Exp_Rev Access'!$F$7:$GK$318,$DZ$2,FALSE)),"",VLOOKUP($B407,'[1]1718  Exp_Rev Access'!$F$7:$GK$318,$DZ$2,FALSE))</f>
        <v>0</v>
      </c>
      <c r="EA407" s="90">
        <f>IF(ISNA(VLOOKUP($B407,'[1]1718  Exp_Rev Access'!$F$7:$GK$318,$EA$2,FALSE)),"",VLOOKUP($B407,'[1]1718  Exp_Rev Access'!$F$7:$GK$318,$EA$2,FALSE))</f>
        <v>0</v>
      </c>
      <c r="EB407" s="90">
        <f>IF(ISNA(VLOOKUP($B407,'[1]1718  Exp_Rev Access'!$F$7:$GK$318,$EB$2,FALSE)),"",VLOOKUP($B407,'[1]1718  Exp_Rev Access'!$F$7:$GK$318,$EB$2,FALSE))</f>
        <v>0</v>
      </c>
      <c r="EC407" s="90">
        <f>IF(ISNA(VLOOKUP($B407,'[1]1718  Exp_Rev Access'!$F$7:$GK$318,$EC$2,FALSE)),"",VLOOKUP($B407,'[1]1718  Exp_Rev Access'!$F$7:$GK$318,$EC$2,FALSE))</f>
        <v>0</v>
      </c>
      <c r="ED407" s="90">
        <f>IF(ISNA(VLOOKUP($B407,'[1]1718  Exp_Rev Access'!$F$7:$GK$318,$ED$2,FALSE)),"",VLOOKUP($B407,'[1]1718  Exp_Rev Access'!$F$7:$GK$318,$ED$2,FALSE))</f>
        <v>0</v>
      </c>
      <c r="EE407" s="90">
        <f>IF(ISNA(VLOOKUP($B407,'[1]1718  Exp_Rev Access'!$F$7:$GK$318,$EE$2,FALSE)),"",VLOOKUP($B407,'[1]1718  Exp_Rev Access'!$F$7:$GK$318,$EE$2,FALSE))</f>
        <v>0</v>
      </c>
      <c r="EF407" s="90">
        <f>IF(ISNA(VLOOKUP($B407,'[1]1718  Exp_Rev Access'!$F$7:$GK$318,$EF$2,FALSE)),"",VLOOKUP($B407,'[1]1718  Exp_Rev Access'!$F$7:$GK$318,$EF$2,FALSE))</f>
        <v>0</v>
      </c>
      <c r="EG407" s="90">
        <f>IF(ISNA(VLOOKUP($B407,'[1]1718  Exp_Rev Access'!$F$7:$GK$318,$EG$2,FALSE)),"",VLOOKUP($B407,'[1]1718  Exp_Rev Access'!$F$7:$GK$318,$EG$2,FALSE))</f>
        <v>0</v>
      </c>
      <c r="EH407" s="90">
        <f>IF(ISNA(VLOOKUP($B407,'[1]1718  Exp_Rev Access'!$F$7:$GK$318,$EH$2,FALSE)),"",VLOOKUP($B407,'[1]1718  Exp_Rev Access'!$F$7:$GK$318,$EH$2,FALSE))</f>
        <v>0</v>
      </c>
      <c r="EI407" s="90">
        <f>IF(ISNA(VLOOKUP($B407,'[1]1718  Exp_Rev Access'!$F$7:$GK$318,$EI$2,FALSE)),"",VLOOKUP($B407,'[1]1718  Exp_Rev Access'!$F$7:$GK$318,$EI$2,FALSE))</f>
        <v>0</v>
      </c>
      <c r="EJ407" s="90">
        <f>IF(ISNA(VLOOKUP($B407,'[1]1718  Exp_Rev Access'!$F$7:$GK$318,$EJ$2,FALSE)),"",VLOOKUP($B407,'[1]1718  Exp_Rev Access'!$F$7:$GK$318,$EJ$2,FALSE))</f>
        <v>0</v>
      </c>
      <c r="EK407" s="90">
        <f>IF(ISNA(VLOOKUP($B407,'[1]1718  Exp_Rev Access'!$F$7:$GK$318,$EK$2,FALSE)),"",VLOOKUP($B407,'[1]1718  Exp_Rev Access'!$F$7:$GK$318,$EK$2,FALSE))</f>
        <v>0</v>
      </c>
      <c r="EL407" s="90">
        <f>IF(ISNA(VLOOKUP($B407,'[1]1718  Exp_Rev Access'!$F$7:$GK$318,$EL$2,FALSE)),"",VLOOKUP($B407,'[1]1718  Exp_Rev Access'!$F$7:$GK$318,$EL$2,FALSE))</f>
        <v>0</v>
      </c>
      <c r="EM407" s="90">
        <f>IF(ISNA(VLOOKUP($B407,'[1]1718  Exp_Rev Access'!$F$7:$GK$318,$EM$2,FALSE)),"",VLOOKUP($B407,'[1]1718  Exp_Rev Access'!$F$7:$GK$318,$EM$2,FALSE))</f>
        <v>0</v>
      </c>
      <c r="EN407" s="90">
        <f>IF(ISNA(VLOOKUP($B407,'[1]1718  Exp_Rev Access'!$F$7:$GK$318,$EN$2,FALSE)),"",VLOOKUP($B407,'[1]1718  Exp_Rev Access'!$F$7:$GK$318,$EN$2,FALSE))</f>
        <v>0</v>
      </c>
      <c r="EO407" s="90">
        <f>IF(ISNA(VLOOKUP($B407,'[1]1718  Exp_Rev Access'!$F$7:$GK$318,$EO$2,FALSE)),"",VLOOKUP($B407,'[1]1718  Exp_Rev Access'!$F$7:$GK$318,$EO$2,FALSE))</f>
        <v>0</v>
      </c>
      <c r="EP407" s="90">
        <f>IF(ISNA(VLOOKUP($B407,'[1]1718  Exp_Rev Access'!$F$7:$GK$318,$EP$2,FALSE)),"",VLOOKUP($B407,'[1]1718  Exp_Rev Access'!$F$7:$GK$318,$EP$2,FALSE))</f>
        <v>0</v>
      </c>
      <c r="EQ407" s="90">
        <f>IF(ISNA(VLOOKUP($B407,'[1]1718  Exp_Rev Access'!$F$7:$GK$318,$EQ$2,FALSE)),"",VLOOKUP($B407,'[1]1718  Exp_Rev Access'!$F$7:$GK$318,$EQ$2,FALSE))</f>
        <v>0</v>
      </c>
      <c r="ER407" s="90">
        <f>IF(ISNA(VLOOKUP($B407,'[1]1718  Exp_Rev Access'!$F$7:$GK$318,$ER$2,FALSE)),"",VLOOKUP($B407,'[1]1718  Exp_Rev Access'!$F$7:$GK$318,$ER$2,FALSE))</f>
        <v>0</v>
      </c>
      <c r="ES407" s="90">
        <f>IF(ISNA(VLOOKUP($B407,'[1]1718  Exp_Rev Access'!$F$7:$GK$318,$ES$2,FALSE)),"",VLOOKUP($B407,'[1]1718  Exp_Rev Access'!$F$7:$GK$318,$ES$2,FALSE))</f>
        <v>0</v>
      </c>
      <c r="ET407" s="90">
        <f>IF(ISNA(VLOOKUP($B407,'[1]1718  Exp_Rev Access'!$F$7:$GK$318,$ET$2,FALSE)),"",VLOOKUP($B407,'[1]1718  Exp_Rev Access'!$F$7:$GK$318,$ET$2,FALSE))</f>
        <v>0</v>
      </c>
      <c r="EU407" s="90">
        <f>IF(ISNA(VLOOKUP($B407,'[1]1718  Exp_Rev Access'!$F$7:$GK$318,$EU$2,FALSE)),"",VLOOKUP($B407,'[1]1718  Exp_Rev Access'!$F$7:$GK$318,$EU$2,FALSE))</f>
        <v>0</v>
      </c>
      <c r="EV407" s="90">
        <f>IF(ISNA(VLOOKUP($B407,'[1]1718  Exp_Rev Access'!$F$7:$GK$318,$EV$2,FALSE)),"",VLOOKUP($B407,'[1]1718  Exp_Rev Access'!$F$7:$GK$318,$EV$2,FALSE))</f>
        <v>0</v>
      </c>
      <c r="EW407" s="90">
        <f>IF(ISNA(VLOOKUP($B407,'[1]1718  Exp_Rev Access'!$F$7:$GK$318,$EW$2,FALSE)),"",VLOOKUP($B407,'[1]1718  Exp_Rev Access'!$F$7:$GK$318,$EW$2,FALSE))</f>
        <v>0</v>
      </c>
      <c r="EX407" s="90">
        <f>IF(ISNA(VLOOKUP($B407,'[1]1718  Exp_Rev Access'!$F$7:$GK$318,$EX$2,FALSE)),"",VLOOKUP($B407,'[1]1718  Exp_Rev Access'!$F$7:$GK$318,$EX$2,FALSE))</f>
        <v>0</v>
      </c>
      <c r="EY407" s="90">
        <f>IF(ISNA(VLOOKUP($B407,'[1]1718  Exp_Rev Access'!$F$7:$GK$318,$EY$2,FALSE)),"",VLOOKUP($B407,'[1]1718  Exp_Rev Access'!$F$7:$GK$318,$EY$2,FALSE))</f>
        <v>0</v>
      </c>
      <c r="EZ407" s="90">
        <f>IF(ISNA(VLOOKUP($B407,'[1]1718  Exp_Rev Access'!$F$7:$GK$318,$EZ$2,FALSE)),"",VLOOKUP($B407,'[1]1718  Exp_Rev Access'!$F$7:$GK$318,$EZ$2,FALSE))</f>
        <v>0</v>
      </c>
      <c r="FA407" s="90">
        <f>IF(ISNA(VLOOKUP($B407,'[1]1718  Exp_Rev Access'!$F$7:$GK$318,$FA$2,FALSE)),"",VLOOKUP($B407,'[1]1718  Exp_Rev Access'!$F$7:$GK$318,$FA$2,FALSE))</f>
        <v>0</v>
      </c>
      <c r="FB407" s="90">
        <f>IF(ISNA(VLOOKUP($B407,'[1]1718  Exp_Rev Access'!$F$7:$GK$318,$FB$2,FALSE)),"",VLOOKUP($B407,'[1]1718  Exp_Rev Access'!$F$7:$GK$318,$FB$2,FALSE))</f>
        <v>0</v>
      </c>
      <c r="FC407" s="90">
        <f>IF(ISNA(VLOOKUP($B407,'[1]1718  Exp_Rev Access'!$F$7:$GK$318,$FC$2,FALSE)),"",VLOOKUP($B407,'[1]1718  Exp_Rev Access'!$F$7:$GK$318,$FC$2,FALSE))</f>
        <v>0</v>
      </c>
      <c r="FD407" s="90">
        <f>IF(ISNA(VLOOKUP($B407,'[1]1718  Exp_Rev Access'!$F$7:$GK$318,$FD$2,FALSE)),"",VLOOKUP($B407,'[1]1718  Exp_Rev Access'!$F$7:$GK$318,$FD$2,FALSE))</f>
        <v>0</v>
      </c>
      <c r="FE407" s="90">
        <f>IF(ISNA(VLOOKUP($B407,'[1]1718  Exp_Rev Access'!$F$7:$GK$318,$FE$2,FALSE)),"",VLOOKUP($B407,'[1]1718  Exp_Rev Access'!$F$7:$GK$318,$FE$2,FALSE))</f>
        <v>0</v>
      </c>
      <c r="FF407" s="90">
        <f>IF(ISNA(VLOOKUP($B407,'[1]1718  Exp_Rev Access'!$F$7:$GK$318,$FF$2,FALSE)),"",VLOOKUP($B407,'[1]1718  Exp_Rev Access'!$F$7:$GK$318,$FF$2,FALSE))</f>
        <v>0</v>
      </c>
      <c r="FG407" s="90">
        <f>IF(ISNA(VLOOKUP($B407,'[1]1718  Exp_Rev Access'!$F$7:$GK$318,$FG$2,FALSE)),"",VLOOKUP($B407,'[1]1718  Exp_Rev Access'!$F$7:$GK$318,$FG$2,FALSE))</f>
        <v>0</v>
      </c>
      <c r="FH407" s="90">
        <f>IF(ISNA(VLOOKUP($B407,'[1]1718  Exp_Rev Access'!$F$7:$GK$318,$FH$2,FALSE)),"",VLOOKUP($B407,'[1]1718  Exp_Rev Access'!$F$7:$GK$318,$FH$2,FALSE))</f>
        <v>0</v>
      </c>
      <c r="FI407" s="90">
        <f>IF(ISNA(VLOOKUP($B407,'[1]1718  Exp_Rev Access'!$F$7:$GK$318,$FI$2,FALSE)),"",VLOOKUP($B407,'[1]1718  Exp_Rev Access'!$F$7:$GK$318,$FI$2,FALSE))</f>
        <v>0</v>
      </c>
      <c r="FJ407" s="90">
        <f>IF(ISNA(VLOOKUP($B407,'[1]1718  Exp_Rev Access'!$F$7:$GK$318,$FJ$2,FALSE)),"",VLOOKUP($B407,'[1]1718  Exp_Rev Access'!$F$7:$GK$318,$FJ$2,FALSE))</f>
        <v>0</v>
      </c>
      <c r="FK407" s="90">
        <f>IF(ISNA(VLOOKUP($B407,'[1]1718  Exp_Rev Access'!$F$7:$GK$318,$FK$2,FALSE)),"",VLOOKUP($B407,'[1]1718  Exp_Rev Access'!$F$7:$GK$318,$FK$2,FALSE))</f>
        <v>0</v>
      </c>
      <c r="FL407" s="90">
        <f>IF(ISNA(VLOOKUP($B407,'[1]1718  Exp_Rev Access'!$F$7:$GK$318,$FL$2,FALSE)),"",VLOOKUP($B407,'[1]1718  Exp_Rev Access'!$F$7:$GK$318,$FL$2,FALSE))</f>
        <v>0</v>
      </c>
      <c r="FM407" s="90">
        <f>IF(ISNA(VLOOKUP($B407,'[1]1718  Exp_Rev Access'!$F$7:$GK$318,$FM$2,FALSE)),"",VLOOKUP($B407,'[1]1718  Exp_Rev Access'!$F$7:$GK$318,$FM$2,FALSE))</f>
        <v>0</v>
      </c>
      <c r="FN407" s="90">
        <f>IF(ISNA(VLOOKUP($B407,'[1]1718  Exp_Rev Access'!$F$7:$GK$318,$FN$2,FALSE)),"",VLOOKUP($B407,'[1]1718  Exp_Rev Access'!$F$7:$GK$318,$FN$2,FALSE))</f>
        <v>0</v>
      </c>
      <c r="FO407" s="90">
        <f>IF(ISNA(VLOOKUP($B407,'[1]1718  Exp_Rev Access'!$F$7:$GK$318,$FO$2,FALSE)),"",VLOOKUP($B407,'[1]1718  Exp_Rev Access'!$F$7:$GK$318,$FO$2,FALSE))</f>
        <v>0</v>
      </c>
      <c r="FP407" s="90">
        <f>IF(ISNA(VLOOKUP($B407,'[1]1718  Exp_Rev Access'!$F$7:$GK$318,$FP$2,FALSE)),"",VLOOKUP($B407,'[1]1718  Exp_Rev Access'!$F$7:$GK$318,$FP$2,FALSE))</f>
        <v>0</v>
      </c>
      <c r="FQ407" s="90">
        <f>IF(ISNA(VLOOKUP($B407,'[1]1718  Exp_Rev Access'!$F$7:$GK$318,$FQ$2,FALSE)),"",VLOOKUP($B407,'[1]1718  Exp_Rev Access'!$F$7:$GK$318,$FQ$2,FALSE))</f>
        <v>0</v>
      </c>
      <c r="FR407" s="90">
        <f>IF(ISNA(VLOOKUP($B407,'[1]1718  Exp_Rev Access'!$F$7:$GK$318,$FR$2,FALSE)),"",VLOOKUP($B407,'[1]1718  Exp_Rev Access'!$F$7:$GK$318,$FR$2,FALSE))</f>
        <v>0</v>
      </c>
      <c r="FS407" s="56">
        <f t="shared" si="1048"/>
        <v>160020.25999999998</v>
      </c>
      <c r="FT407" s="92">
        <f t="shared" si="1049"/>
        <v>5.0454079832381482E-2</v>
      </c>
      <c r="FU407" s="94">
        <f t="shared" si="1050"/>
        <v>862.968559564256</v>
      </c>
      <c r="FV407" s="95">
        <f>IF(ISNA(VLOOKUP($B407,'[1]1718  Exp_Rev Access'!$F$7:$GK$318,$FV$2,FALSE)),"",VLOOKUP($B407,'[1]1718  Exp_Rev Access'!$F$7:$GK$318,$FV$2,FALSE))</f>
        <v>16411.41</v>
      </c>
      <c r="FW407" s="95">
        <f>IF(ISNA(VLOOKUP($B407,'[1]1718  Exp_Rev Access'!$F$7:$GK$318,$FW$2,FALSE)),"",VLOOKUP($B407,'[1]1718  Exp_Rev Access'!$F$7:$GK$318,$FW$2,FALSE))</f>
        <v>0</v>
      </c>
      <c r="FX407" s="95">
        <f>IF(ISNA(VLOOKUP($B407,'[1]1718  Exp_Rev Access'!$F$7:$GK$318,$FX$2,FALSE)),"",VLOOKUP($B407,'[1]1718  Exp_Rev Access'!$F$7:$GK$318,$FX$2,FALSE))</f>
        <v>0</v>
      </c>
      <c r="FY407" s="95">
        <f>IF(ISNA(VLOOKUP($B407,'[1]1718  Exp_Rev Access'!$F$7:$GK$318,$FY$2,FALSE)),"",VLOOKUP($B407,'[1]1718  Exp_Rev Access'!$F$7:$GK$318,$FY$2,FALSE))</f>
        <v>0</v>
      </c>
      <c r="FZ407" s="95">
        <f>IF(ISNA(VLOOKUP($B407,'[1]1718  Exp_Rev Access'!$F$7:$GK$318,$FZ$2,FALSE)),"",VLOOKUP($B407,'[1]1718  Exp_Rev Access'!$F$7:$GK$318,$FZ$2,FALSE))</f>
        <v>0</v>
      </c>
      <c r="GA407" s="95">
        <f>IF(ISNA(VLOOKUP($B407,'[1]1718  Exp_Rev Access'!$F$7:$GK$318,$GA$2,FALSE)),"",VLOOKUP($B407,'[1]1718  Exp_Rev Access'!$F$7:$GK$318,$GA$2,FALSE))</f>
        <v>0</v>
      </c>
      <c r="GB407" s="95">
        <f>IF(ISNA(VLOOKUP($B407,'[1]1718  Exp_Rev Access'!$F$7:$GK$318,$GB$2,FALSE)),"",VLOOKUP($B407,'[1]1718  Exp_Rev Access'!$F$7:$GK$318,$GB$2,FALSE))</f>
        <v>0</v>
      </c>
      <c r="GC407" s="95">
        <f>IF(ISNA(VLOOKUP($B407,'[1]1718  Exp_Rev Access'!$F$7:$GK$318,$GC$2,FALSE)),"",VLOOKUP($B407,'[1]1718  Exp_Rev Access'!$F$7:$GK$318,$GC$2,FALSE))</f>
        <v>0</v>
      </c>
      <c r="GD407" s="95">
        <f>IF(ISNA(VLOOKUP($B407,'[1]1718  Exp_Rev Access'!$F$7:$GK$318,$GD$2,FALSE)),"",VLOOKUP($B407,'[1]1718  Exp_Rev Access'!$F$7:$GK$318,$GD$2,FALSE))</f>
        <v>0</v>
      </c>
      <c r="GE407" s="95">
        <f>IF(ISNA(VLOOKUP($B407,'[1]1718  Exp_Rev Access'!$F$7:$GK$318,$GE$2,FALSE)),"",VLOOKUP($B407,'[1]1718  Exp_Rev Access'!$F$7:$GK$318,$GE$2,FALSE))</f>
        <v>0</v>
      </c>
      <c r="GF407" s="95">
        <f>IF(ISNA(VLOOKUP($B407,'[1]1718  Exp_Rev Access'!$F$7:$GK$318,$GF$2,FALSE)),"",VLOOKUP($B407,'[1]1718  Exp_Rev Access'!$F$7:$GK$318,$GF$2,FALSE))</f>
        <v>0</v>
      </c>
      <c r="GG407" s="95">
        <f>IF(ISNA(VLOOKUP($B407,'[1]1718  Exp_Rev Access'!$F$7:$GK$318,$GG$2,FALSE)),"",VLOOKUP($B407,'[1]1718  Exp_Rev Access'!$F$7:$GK$318,$GG$2,FALSE))</f>
        <v>0</v>
      </c>
      <c r="GH407" s="95">
        <f>IF(ISNA(VLOOKUP($B407,'[1]1718  Exp_Rev Access'!$F$7:$GK$318,$GH$2,FALSE)),"",VLOOKUP($B407,'[1]1718  Exp_Rev Access'!$F$7:$GK$318,$GH$2,FALSE))</f>
        <v>0</v>
      </c>
      <c r="GI407" s="95">
        <f>IF(ISNA(VLOOKUP($B407,'[1]1718  Exp_Rev Access'!$F$7:$GK$318,$GI$2,FALSE)),"",VLOOKUP($B407,'[1]1718  Exp_Rev Access'!$F$7:$GK$318,$GI$2,FALSE))</f>
        <v>0</v>
      </c>
      <c r="GJ407" s="95">
        <f>IF(ISNA(VLOOKUP($B407,'[1]1718  Exp_Rev Access'!$F$7:$GK$318,$GJ$2,FALSE)),"",VLOOKUP($B407,'[1]1718  Exp_Rev Access'!$F$7:$GK$318,$GJ$2,FALSE))</f>
        <v>0</v>
      </c>
      <c r="GK407" s="95">
        <f>IF(ISNA(VLOOKUP($B407,'[1]1718  Exp_Rev Access'!$F$7:$GK$318,$GK$2,FALSE)),"",VLOOKUP($B407,'[1]1718  Exp_Rev Access'!$F$7:$GK$318,$GK$2,FALSE))</f>
        <v>0</v>
      </c>
      <c r="GL407" s="95">
        <f>IF(ISNA(VLOOKUP($B407,'[1]1718  Exp_Rev Access'!$F$7:$GK$318,$GL$2,FALSE)),"",VLOOKUP($B407,'[1]1718  Exp_Rev Access'!$F$7:$GK$318,$GL$2,FALSE))</f>
        <v>4120</v>
      </c>
      <c r="GM407" s="95">
        <f>IF(ISNA(VLOOKUP($B407,'[1]1718  Exp_Rev Access'!$F$7:$GK$318,$GM$2,FALSE)),"",VLOOKUP($B407,'[1]1718  Exp_Rev Access'!$F$7:$GK$318,$GM$2,FALSE))</f>
        <v>0</v>
      </c>
      <c r="GN407" s="95">
        <f>IF(ISNA(VLOOKUP($B407,'[1]1718  Exp_Rev Access'!$F$7:$GK$318,$GN$2,FALSE)),"",VLOOKUP($B407,'[1]1718  Exp_Rev Access'!$F$7:$GK$318,$GN$2,FALSE))</f>
        <v>0</v>
      </c>
      <c r="GO407" s="95">
        <f>IF(ISNA(VLOOKUP($B407,'[1]1718  Exp_Rev Access'!$F$7:$GK$318,$GO$2,FALSE)),"",VLOOKUP($B407,'[1]1718  Exp_Rev Access'!$F$7:$GK$318,$GO$2,FALSE))</f>
        <v>0</v>
      </c>
      <c r="GP407" s="95">
        <f>IF(ISNA(VLOOKUP($B407,'[1]1718  Exp_Rev Access'!$F$7:$GK$318,$GP$2,FALSE)),"",VLOOKUP($B407,'[1]1718  Exp_Rev Access'!$F$7:$GK$318,$GP$2,FALSE))</f>
        <v>0</v>
      </c>
      <c r="GQ407" s="95">
        <f>IF(ISNA(VLOOKUP($B407,'[1]1718  Exp_Rev Access'!$F$7:$GK$318,$GQ$2,FALSE)),"",VLOOKUP($B407,'[1]1718  Exp_Rev Access'!$F$7:$GK$318,$GQ$2,FALSE))</f>
        <v>0</v>
      </c>
      <c r="GR407" s="95">
        <f>IF(ISNA(VLOOKUP($B407,'[1]1718  Exp_Rev Access'!$F$7:$GK$318,$GR$2,FALSE)),"",VLOOKUP($B407,'[1]1718  Exp_Rev Access'!$F$7:$GK$318,$GR$2,FALSE))</f>
        <v>0</v>
      </c>
      <c r="GS407" s="95">
        <f>IF(ISNA(VLOOKUP($B407,'[1]1718  Exp_Rev Access'!$F$7:$GK$318,$GS$2,FALSE)),"",VLOOKUP($B407,'[1]1718  Exp_Rev Access'!$F$7:$GK$318,$GS$2,FALSE))</f>
        <v>0</v>
      </c>
      <c r="GT407" s="95">
        <f>IF(ISNA(VLOOKUP($B407,'[1]1718  Exp_Rev Access'!$F$7:$GK$318,$GT$2,FALSE)),"",VLOOKUP($B407,'[1]1718  Exp_Rev Access'!$F$7:$GK$318,$GT$2,FALSE))</f>
        <v>0</v>
      </c>
      <c r="GU407" s="56">
        <f t="shared" si="1051"/>
        <v>20531.41</v>
      </c>
      <c r="GV407" s="92">
        <f t="shared" si="1052"/>
        <v>6.4735140363561183E-3</v>
      </c>
      <c r="GW407" s="96">
        <f t="shared" si="1053"/>
        <v>110.72323787952328</v>
      </c>
    </row>
    <row r="408" spans="1:222" x14ac:dyDescent="0.3">
      <c r="A408" s="73"/>
      <c r="B408" s="88" t="s">
        <v>786</v>
      </c>
      <c r="C408" s="89" t="s">
        <v>787</v>
      </c>
      <c r="D408" s="75">
        <f>IF(ISNA(VLOOKUP($B408,'[1]1718 enrollment_Rev_Exp by size'!$A$7:H737,3,FALSE)),"",VLOOKUP($B408,'[1]1718 enrollment_Rev_Exp by size'!$A$7:$G$350,3,FALSE))</f>
        <v>115.69999999999999</v>
      </c>
      <c r="E408" s="76">
        <f>IF(ISNA(VLOOKUP($B408,'[1]1718 enrollment_Rev_Exp by size'!$A$7:I740,5,FALSE)),"",VLOOKUP($B408,'[1]1718 enrollment_Rev_Exp by size'!$A$7:$G$350,5,FALSE))</f>
        <v>2806967.98</v>
      </c>
      <c r="F408" s="70">
        <f t="shared" si="1033"/>
        <v>2806967.9799999991</v>
      </c>
      <c r="G408" s="70">
        <f t="shared" si="1034"/>
        <v>0</v>
      </c>
      <c r="H408" s="90">
        <f>IF(ISNA(VLOOKUP($B408,'[1]1718  Exp_Rev Access'!$F$7:$GK$318,3,FALSE)),"",VLOOKUP($B408,'[1]1718  Exp_Rev Access'!$F$7:$GK$318,3,FALSE))</f>
        <v>269310.12</v>
      </c>
      <c r="I408" s="90">
        <f>IF(ISNA(VLOOKUP($B408,'[1]1718  Exp_Rev Access'!$F$7:$GK$318,4,FALSE)),"",VLOOKUP($B408,'[1]1718  Exp_Rev Access'!$F$7:$GK$318,4,FALSE))</f>
        <v>0</v>
      </c>
      <c r="J408" s="90">
        <f>IF(ISNA(VLOOKUP($B408,'[1]1718  Exp_Rev Access'!$F$7:$GK$318,5,FALSE)),"",VLOOKUP($B408,'[1]1718  Exp_Rev Access'!$F$7:$GK$318,5,FALSE))</f>
        <v>0</v>
      </c>
      <c r="K408" s="90">
        <f>IF(ISNA(VLOOKUP($B408,'[1]1718  Exp_Rev Access'!$F$7:$GK$318,6,FALSE)),"-",VLOOKUP($B408,'[1]1718  Exp_Rev Access'!$F$7:$GK$318,6,FALSE))</f>
        <v>0</v>
      </c>
      <c r="L408" s="90">
        <f>IF(ISNA(VLOOKUP($B408,'[1]1718  Exp_Rev Access'!$F$7:$GK$318,7,FALSE)),"",VLOOKUP($B408,'[1]1718  Exp_Rev Access'!$F$7:$GK$318,7,FALSE))</f>
        <v>0</v>
      </c>
      <c r="M408" s="90">
        <f>IF(ISNA(VLOOKUP($B408,'[1]1718  Exp_Rev Access'!$F$7:$GK$318,8,FALSE)),"",VLOOKUP($B408,'[1]1718  Exp_Rev Access'!$F$7:$GK$318,8,FALSE))</f>
        <v>0</v>
      </c>
      <c r="N408" s="56">
        <f t="shared" si="1035"/>
        <v>269310.12</v>
      </c>
      <c r="O408" s="91">
        <f t="shared" si="1036"/>
        <v>9.5943424335036415E-2</v>
      </c>
      <c r="P408" s="56">
        <f t="shared" si="1037"/>
        <v>2327.6587726879866</v>
      </c>
      <c r="Q408" s="90">
        <f>IF(ISNA(VLOOKUP($B408,'[1]1718  Exp_Rev Access'!$F$7:$GK$318,10,FALSE)),"",VLOOKUP($B408,'[1]1718  Exp_Rev Access'!$F$7:$GK$318,10,FALSE))</f>
        <v>1864.29</v>
      </c>
      <c r="R408" s="90">
        <f>IF(ISNA(VLOOKUP($B408,'[1]1718  Exp_Rev Access'!$F$7:$GK$318,11,FALSE)),"",VLOOKUP($B408,'[1]1718  Exp_Rev Access'!$F$7:$GK$318,11,FALSE))</f>
        <v>0</v>
      </c>
      <c r="S408" s="90">
        <f>IF(ISNA(VLOOKUP($B408,'[1]1718  Exp_Rev Access'!$F$7:$GK$318,12,FALSE)),"",VLOOKUP($B408,'[1]1718  Exp_Rev Access'!$F$7:$GK$318,12,FALSE))</f>
        <v>0</v>
      </c>
      <c r="T408" s="90">
        <f>IF(ISNA(VLOOKUP($B408,'[1]1718  Exp_Rev Access'!$F$7:$GK$318,13,FALSE)),"",VLOOKUP($B408,'[1]1718  Exp_Rev Access'!$F$7:$GK$318,13,FALSE))</f>
        <v>0</v>
      </c>
      <c r="U408" s="90">
        <f>IF(ISNA(VLOOKUP($B408,'[1]1718  Exp_Rev Access'!$F$7:$GK$318,14,FALSE)),"",VLOOKUP($B408,'[1]1718  Exp_Rev Access'!$F$7:$GK$318,14,FALSE))</f>
        <v>0</v>
      </c>
      <c r="V408" s="90">
        <f>IF(ISNA(VLOOKUP($B408,'[1]1718  Exp_Rev Access'!$F$7:$GK$318,15,FALSE)),"",VLOOKUP($B408,'[1]1718  Exp_Rev Access'!$F$7:$GK$318,15,FALSE))</f>
        <v>0</v>
      </c>
      <c r="W408" s="90">
        <f>IF(ISNA(VLOOKUP($B408,'[1]1718  Exp_Rev Access'!$F$7:$GK$318,16,FALSE)),"",VLOOKUP($B408,'[1]1718  Exp_Rev Access'!$F$7:$GK$318,16,FALSE))</f>
        <v>0</v>
      </c>
      <c r="X408" s="90">
        <f>IF(ISNA(VLOOKUP($B408,'[1]1718  Exp_Rev Access'!$F$7:$GK$318,17,FALSE)),"",VLOOKUP($B408,'[1]1718  Exp_Rev Access'!$F$7:$GK$318,17,FALSE))</f>
        <v>0</v>
      </c>
      <c r="Y408" s="90">
        <f>IF(ISNA(VLOOKUP($B408,'[1]1718  Exp_Rev Access'!$F$7:$GK$318,18,FALSE)),"",VLOOKUP($B408,'[1]1718  Exp_Rev Access'!$F$7:$GK$318,18,FALSE))</f>
        <v>2078.98</v>
      </c>
      <c r="Z408" s="90">
        <f>IF(ISNA(VLOOKUP($B408,'[1]1718  Exp_Rev Access'!$F$7:$GK$318,19,FALSE)),"",VLOOKUP($B408,'[1]1718  Exp_Rev Access'!$F$7:$GK$318,19,FALSE))</f>
        <v>0</v>
      </c>
      <c r="AA408" s="90">
        <f>IF(ISNA(VLOOKUP($B408,'[1]1718  Exp_Rev Access'!$F$7:$GK$318,20,FALSE)),"",VLOOKUP($B408,'[1]1718  Exp_Rev Access'!$F$7:$GK$318,20,FALSE))</f>
        <v>0</v>
      </c>
      <c r="AB408" s="90">
        <f>IF(ISNA(VLOOKUP($B408,'[1]1718  Exp_Rev Access'!$F$7:$GK$318,21,FALSE)),"",VLOOKUP($B408,'[1]1718  Exp_Rev Access'!$F$7:$GK$318,21,FALSE))</f>
        <v>0</v>
      </c>
      <c r="AC408" s="90">
        <f>IF(ISNA(VLOOKUP($B408,'[1]1718  Exp_Rev Access'!$F$7:$GK$318,22,FALSE)),"",VLOOKUP($B408,'[1]1718  Exp_Rev Access'!$F$7:$GK$318,22,FALSE))</f>
        <v>10407.280000000001</v>
      </c>
      <c r="AD408" s="90">
        <f>IF(ISNA(VLOOKUP($B408,'[1]1718  Exp_Rev Access'!$F$7:$GK$318,23,FALSE)),"",VLOOKUP($B408,'[1]1718  Exp_Rev Access'!$F$7:$GK$318,23,FALSE))</f>
        <v>17589.54</v>
      </c>
      <c r="AE408" s="90">
        <f>IF(ISNA(VLOOKUP($B408,'[1]1718  Exp_Rev Access'!$F$7:$GK$318,24,FALSE)),"",VLOOKUP($B408,'[1]1718  Exp_Rev Access'!$F$7:$GK$318,24,FALSE))</f>
        <v>10504.01</v>
      </c>
      <c r="AF408" s="90">
        <f>IF(ISNA(VLOOKUP($B408,'[1]1718  Exp_Rev Access'!$F$7:$GK$318,25,FALSE)),"",VLOOKUP($B408,'[1]1718  Exp_Rev Access'!$F$7:$GK$318,25,FALSE))</f>
        <v>0</v>
      </c>
      <c r="AG408" s="90">
        <f>IF(ISNA(VLOOKUP($B408,'[1]1718  Exp_Rev Access'!$F$7:$GK$318,26,FALSE)),"",VLOOKUP($B408,'[1]1718  Exp_Rev Access'!$F$7:$GK$318,26,FALSE))</f>
        <v>11180.76</v>
      </c>
      <c r="AH408" s="90">
        <f>IF(ISNA(VLOOKUP($B408,'[1]1718  Exp_Rev Access'!$F$7:$GK$318,27,FALSE)),"",VLOOKUP($B408,'[1]1718  Exp_Rev Access'!$F$7:$GK$318,27,FALSE))</f>
        <v>148.52000000000001</v>
      </c>
      <c r="AI408" s="90">
        <f>IF(ISNA(VLOOKUP($B408,'[1]1718  Exp_Rev Access'!$F$7:$GK$318,28,FALSE)),"",VLOOKUP($B408,'[1]1718  Exp_Rev Access'!$F$7:$GK$318,28,FALSE))</f>
        <v>445</v>
      </c>
      <c r="AJ408" s="90">
        <f>IF(ISNA(VLOOKUP($B408,'[1]1718  Exp_Rev Access'!$F$7:$GK$318,29,FALSE)),"",VLOOKUP($B408,'[1]1718  Exp_Rev Access'!$F$7:$GK$318,29,FALSE))</f>
        <v>0</v>
      </c>
      <c r="AK408" s="90">
        <f>IF(ISNA(VLOOKUP($B408,'[1]1718  Exp_Rev Access'!$F$7:$GK$318,30,FALSE)),"",VLOOKUP($B408,'[1]1718  Exp_Rev Access'!$F$7:$GK$318,30,FALSE))</f>
        <v>4861.9799999999996</v>
      </c>
      <c r="AL408" s="90">
        <f>IF(ISNA(VLOOKUP($B408,'[1]1718  Exp_Rev Access'!$F$7:$GK$318,31,FALSE)),"",VLOOKUP($B408,'[1]1718  Exp_Rev Access'!$F$7:$GK$318,31,FALSE))</f>
        <v>6692.01</v>
      </c>
      <c r="AM408" s="56">
        <f t="shared" si="1038"/>
        <v>65772.37</v>
      </c>
      <c r="AN408" s="92">
        <f t="shared" si="1039"/>
        <v>2.3431820551084448E-2</v>
      </c>
      <c r="AO408" s="71">
        <f t="shared" si="1040"/>
        <v>568.47337942955926</v>
      </c>
      <c r="AP408" s="90">
        <f>IF(ISNA(VLOOKUP($B408,'[1]1718  Exp_Rev Access'!$F$7:$GK$318,33,FALSE)),"",VLOOKUP($B408,'[1]1718  Exp_Rev Access'!$F$7:$GK$318,33,FALSE))</f>
        <v>1629839.64</v>
      </c>
      <c r="AQ408" s="90">
        <f>IF(ISNA(VLOOKUP($B408,'[1]1718  Exp_Rev Access'!$F$7:$GK$318,34,FALSE)),"",VLOOKUP($B408,'[1]1718  Exp_Rev Access'!$F$7:$GK$318,34,FALSE))</f>
        <v>22368.52</v>
      </c>
      <c r="AR408" s="90">
        <f>IF(ISNA(VLOOKUP($B408,'[1]1718  Exp_Rev Access'!$F$7:$GK$318,35,FALSE)),"",VLOOKUP($B408,'[1]1718  Exp_Rev Access'!$F$7:$GK$318,35,FALSE))</f>
        <v>204811.16</v>
      </c>
      <c r="AS408" s="90">
        <f>IF(ISNA(VLOOKUP($B408,'[1]1718  Exp_Rev Access'!$F$7:$GK$318,36,FALSE)),"",VLOOKUP($B408,'[1]1718  Exp_Rev Access'!$F$7:$GK$318,36,FALSE))</f>
        <v>0</v>
      </c>
      <c r="AT408" s="90">
        <f>IF(ISNA(VLOOKUP($B408,'[1]1718  Exp_Rev Access'!$F$7:$GK$318,37,FALSE)),"",VLOOKUP($B408,'[1]1718  Exp_Rev Access'!$F$7:$GK$318,37,FALSE))</f>
        <v>0</v>
      </c>
      <c r="AU408" s="56">
        <f t="shared" si="1041"/>
        <v>1857019.3199999998</v>
      </c>
      <c r="AV408" s="93">
        <f t="shared" si="1042"/>
        <v>0.66157481425919218</v>
      </c>
      <c r="AW408" s="56">
        <f t="shared" si="1043"/>
        <v>16050.296629213482</v>
      </c>
      <c r="AX408" s="90">
        <f>IF(ISNA(VLOOKUP($B408,'[1]1718  Exp_Rev Access'!$F$7:$GK$318,39,FALSE)),"",VLOOKUP($B408,'[1]1718  Exp_Rev Access'!$F$7:$GK$318,39,FALSE))</f>
        <v>0</v>
      </c>
      <c r="AY408" s="90">
        <f>IF(ISNA(VLOOKUP($B408,'[1]1718  Exp_Rev Access'!$F$7:$GK$318,40,FALSE)),"",VLOOKUP($B408,'[1]1718  Exp_Rev Access'!$F$7:$GK$318,40,FALSE))</f>
        <v>116683.68</v>
      </c>
      <c r="AZ408" s="90">
        <f>IF(ISNA(VLOOKUP($B408,'[1]1718  Exp_Rev Access'!$F$7:$GK$318,41,FALSE)),"",VLOOKUP($B408,'[1]1718  Exp_Rev Access'!$F$7:$GK$318,41,FALSE))</f>
        <v>0</v>
      </c>
      <c r="BA408" s="90">
        <f>IF(ISNA(VLOOKUP($B408,'[1]1718  Exp_Rev Access'!$F$7:$GK$318,42,FALSE)),"",VLOOKUP($B408,'[1]1718  Exp_Rev Access'!$F$7:$GK$318,42,FALSE))</f>
        <v>0</v>
      </c>
      <c r="BB408" s="90">
        <f>IF(ISNA(VLOOKUP($B408,'[1]1718  Exp_Rev Access'!$F$7:$GK$318,43,FALSE)),"",VLOOKUP($B408,'[1]1718  Exp_Rev Access'!$F$7:$GK$318,43,FALSE))</f>
        <v>0</v>
      </c>
      <c r="BC408" s="90">
        <f>IF(ISNA(VLOOKUP($B408,'[1]1718  Exp_Rev Access'!$F$7:$GK$318,44,FALSE)),"",VLOOKUP($B408,'[1]1718  Exp_Rev Access'!$F$7:$GK$318,44,FALSE))</f>
        <v>22308.720000000001</v>
      </c>
      <c r="BD408" s="90">
        <f>IF(ISNA(VLOOKUP($B408,'[1]1718  Exp_Rev Access'!$F$7:$GK$318,45,FALSE)),"",VLOOKUP($B408,'[1]1718  Exp_Rev Access'!$F$7:$GK$318,45,FALSE))</f>
        <v>0</v>
      </c>
      <c r="BE408" s="90">
        <f>IF(ISNA(VLOOKUP($B408,'[1]1718  Exp_Rev Access'!$F$7:$GK$318,46,FALSE)),"",VLOOKUP($B408,'[1]1718  Exp_Rev Access'!$F$7:$GK$318,46,FALSE))</f>
        <v>9000</v>
      </c>
      <c r="BF408" s="90">
        <f>IF(ISNA(VLOOKUP($B408,'[1]1718  Exp_Rev Access'!$F$7:$GK$318,47,FALSE)),"",VLOOKUP($B408,'[1]1718  Exp_Rev Access'!$F$7:$GK$318,47,FALSE))</f>
        <v>0</v>
      </c>
      <c r="BG408" s="90">
        <f>IF(ISNA(VLOOKUP($B408,'[1]1718  Exp_Rev Access'!$F$7:$GK$318,48,FALSE)),"",VLOOKUP($B408,'[1]1718  Exp_Rev Access'!$F$7:$GK$318,48,FALSE))</f>
        <v>0</v>
      </c>
      <c r="BH408" s="90">
        <f>IF(ISNA(VLOOKUP($B408,'[1]1718  Exp_Rev Access'!$F$7:$GK$318,49,FALSE)),"",VLOOKUP($B408,'[1]1718  Exp_Rev Access'!$F$7:$GK$318,49,FALSE))</f>
        <v>0</v>
      </c>
      <c r="BI408" s="90">
        <f>IF(ISNA(VLOOKUP($B408,'[1]1718  Exp_Rev Access'!$F$7:$GK$318,50,FALSE)),"",VLOOKUP($B408,'[1]1718  Exp_Rev Access'!$F$7:$GK$318,50,FALSE))</f>
        <v>0</v>
      </c>
      <c r="BJ408" s="90">
        <f>IF(ISNA(VLOOKUP($B408,'[1]1718  Exp_Rev Access'!$F$7:$GK$318,51,FALSE)),"",VLOOKUP($B408,'[1]1718  Exp_Rev Access'!$F$7:$GK$318,51,FALSE))</f>
        <v>1124.6400000000001</v>
      </c>
      <c r="BK408" s="90">
        <f>IF(ISNA(VLOOKUP($B408,'[1]1718  Exp_Rev Access'!$F$7:$GK$318,52,FALSE)),"",VLOOKUP($B408,'[1]1718  Exp_Rev Access'!$F$7:$GK$318,52,FALSE))</f>
        <v>255624.68</v>
      </c>
      <c r="BL408" s="90">
        <f>IF(ISNA(VLOOKUP($B408,'[1]1718  Exp_Rev Access'!$F$7:$GK$318,53,FALSE)),"",VLOOKUP($B408,'[1]1718  Exp_Rev Access'!$F$7:$GK$318,53,FALSE))</f>
        <v>35550</v>
      </c>
      <c r="BM408" s="90">
        <f>IF(ISNA(VLOOKUP($B408,'[1]1718  Exp_Rev Access'!$F$7:$GK$318,54,FALSE)),"",VLOOKUP($B408,'[1]1718  Exp_Rev Access'!$F$7:$GK$318,54,FALSE))</f>
        <v>0</v>
      </c>
      <c r="BN408" s="90">
        <f>IF(ISNA(VLOOKUP($B408,'[1]1718  Exp_Rev Access'!$F$7:$GK$318,55,FALSE)),"",VLOOKUP($B408,'[1]1718  Exp_Rev Access'!$F$7:$GK$318,55,FALSE))</f>
        <v>0</v>
      </c>
      <c r="BO408" s="90">
        <f>IF(ISNA(VLOOKUP($B408,'[1]1718  Exp_Rev Access'!$F$7:$GK$318,56,FALSE)),"",VLOOKUP($B408,'[1]1718  Exp_Rev Access'!$F$7:$GK$318,56,FALSE))</f>
        <v>0</v>
      </c>
      <c r="BP408" s="90">
        <f>IF(ISNA(VLOOKUP($B408,'[1]1718  Exp_Rev Access'!$F$7:$GK$318,57,FALSE)),"",VLOOKUP($B408,'[1]1718  Exp_Rev Access'!$F$7:$GK$318,57,FALSE))</f>
        <v>0</v>
      </c>
      <c r="BQ408" s="90">
        <f>IF(ISNA(VLOOKUP($B408,'[1]1718  Exp_Rev Access'!$F$7:$GK$318,58,FALSE)),"",VLOOKUP($B408,'[1]1718  Exp_Rev Access'!$F$7:$GK$318,58,FALSE))</f>
        <v>0</v>
      </c>
      <c r="BR408" s="90">
        <f>IF(ISNA(VLOOKUP($B408,'[1]1718  Exp_Rev Access'!$F$7:$GK$318,59,FALSE)),"",VLOOKUP($B408,'[1]1718  Exp_Rev Access'!$F$7:$GK$318,59,FALSE))</f>
        <v>0</v>
      </c>
      <c r="BS408" s="90">
        <f>IF(ISNA(VLOOKUP($B408,'[1]1718  Exp_Rev Access'!$F$7:$GK$318,60,FALSE)),"",VLOOKUP($B408,'[1]1718  Exp_Rev Access'!$F$7:$GK$318,60,FALSE))</f>
        <v>0</v>
      </c>
      <c r="BT408" s="90">
        <f>IF(ISNA(VLOOKUP($B408,'[1]1718  Exp_Rev Access'!$F$7:$GK$318,61,FALSE)),"",VLOOKUP($B408,'[1]1718  Exp_Rev Access'!$F$7:$GK$318,61,FALSE))</f>
        <v>0</v>
      </c>
      <c r="BU408" s="90">
        <f>IF(ISNA(VLOOKUP($B408,'[1]1718  Exp_Rev Access'!$F$7:$GK$318,62,FALSE)),"",VLOOKUP($B408,'[1]1718  Exp_Rev Access'!$F$7:$GK$318,62,FALSE))</f>
        <v>0</v>
      </c>
      <c r="BV408" s="56">
        <f t="shared" si="1022"/>
        <v>440291.72</v>
      </c>
      <c r="BW408" s="92">
        <f t="shared" si="1044"/>
        <v>0.15685669488826873</v>
      </c>
      <c r="BX408" s="71">
        <f t="shared" si="1045"/>
        <v>3805.4599827139155</v>
      </c>
      <c r="BY408" s="90">
        <f>IF(ISNA(VLOOKUP($B408,'[1]1718  Exp_Rev Access'!$F$7:$GK$318,64,FALSE)),"",VLOOKUP($B408,'[1]1718  Exp_Rev Access'!$F$7:$GK$318,64,FALSE))</f>
        <v>0</v>
      </c>
      <c r="BZ408" s="90">
        <f>IF(ISNA(VLOOKUP($B408,'[1]1718  Exp_Rev Access'!$F$7:$GK$318,65,FALSE)),"",VLOOKUP($B408,'[1]1718  Exp_Rev Access'!$F$7:$GK$318,65,FALSE))</f>
        <v>0</v>
      </c>
      <c r="CA408" s="90">
        <f>IF(ISNA(VLOOKUP($B408,'[1]1718  Exp_Rev Access'!$F$7:$GK$318,66,FALSE)),"",VLOOKUP($B408,'[1]1718  Exp_Rev Access'!$F$7:$GK$318,66,FALSE))</f>
        <v>0</v>
      </c>
      <c r="CB408" s="90">
        <f>IF(ISNA(VLOOKUP($B408,'[1]1718  Exp_Rev Access'!$F$7:$GK$318,67,FALSE)),"",VLOOKUP($B408,'[1]1718  Exp_Rev Access'!$F$7:$GK$318,67,FALSE))</f>
        <v>0</v>
      </c>
      <c r="CC408" s="90">
        <f>IF(ISNA(VLOOKUP($B408,'[1]1718  Exp_Rev Access'!$F$7:$GK$318,68,FALSE)),"",VLOOKUP($B408,'[1]1718  Exp_Rev Access'!$F$7:$GK$318,68,FALSE))</f>
        <v>0</v>
      </c>
      <c r="CD408" s="90">
        <f>IF(ISNA(VLOOKUP($B408,'[1]1718  Exp_Rev Access'!$F$7:$GK$318,69,FALSE)),"",VLOOKUP($B408,'[1]1718  Exp_Rev Access'!$F$7:$GK$318,69,FALSE))</f>
        <v>0</v>
      </c>
      <c r="CE408" s="56">
        <f t="shared" si="1021"/>
        <v>0</v>
      </c>
      <c r="CF408" s="92">
        <f t="shared" si="1046"/>
        <v>0</v>
      </c>
      <c r="CG408" s="78">
        <f t="shared" si="1047"/>
        <v>0</v>
      </c>
      <c r="CH408" s="90">
        <f>IF(ISNA(VLOOKUP($B408,'[1]1718  Exp_Rev Access'!$F$7:$GK$318,$CH$2,FALSE)),"",VLOOKUP($B408,'[1]1718  Exp_Rev Access'!$F$7:$GK$318,$CH$2,FALSE))</f>
        <v>0</v>
      </c>
      <c r="CI408" s="90">
        <f>IF(ISNA(VLOOKUP($B408,'[1]1718  Exp_Rev Access'!$F$7:$GK$318,$CI$2,FALSE)),"",VLOOKUP($B408,'[1]1718  Exp_Rev Access'!$F$7:$GK$318,$CI$2,FALSE))</f>
        <v>0</v>
      </c>
      <c r="CJ408" s="90">
        <f>IF(ISNA(VLOOKUP($B408,'[1]1718  Exp_Rev Access'!$F$7:$GK$318,$CJ$2,FALSE)),"",VLOOKUP($B408,'[1]1718  Exp_Rev Access'!$F$7:$GK$318,$CJ$2,FALSE))</f>
        <v>0</v>
      </c>
      <c r="CK408" s="90">
        <f>IF(ISNA(VLOOKUP($B408,'[1]1718  Exp_Rev Access'!$F$7:$GK$318,$CK$2,FALSE)),"",VLOOKUP($B408,'[1]1718  Exp_Rev Access'!$F$7:$GK$318,$CK$2,FALSE))</f>
        <v>0</v>
      </c>
      <c r="CL408" s="90">
        <f>IF(ISNA(VLOOKUP($B408,'[1]1718  Exp_Rev Access'!$F$7:$GK$318,$CL$2,FALSE)),"",VLOOKUP($B408,'[1]1718  Exp_Rev Access'!$F$7:$GK$318,$CL$2,FALSE))</f>
        <v>0</v>
      </c>
      <c r="CM408" s="90">
        <f>IF(ISNA(VLOOKUP($B408,'[1]1718  Exp_Rev Access'!$F$7:$GK$318,$CM$2,FALSE)),"",VLOOKUP($B408,'[1]1718  Exp_Rev Access'!$F$7:$GK$318,$CM$2,FALSE))</f>
        <v>0</v>
      </c>
      <c r="CN408" s="90">
        <f>IF(ISNA(VLOOKUP($B408,'[1]1718  Exp_Rev Access'!$F$7:$GK$318,$CN$2,FALSE)),"",VLOOKUP($B408,'[1]1718  Exp_Rev Access'!$F$7:$GK$318,$CN$2,FALSE))</f>
        <v>0</v>
      </c>
      <c r="CO408" s="90">
        <f>IF(ISNA(VLOOKUP($B408,'[1]1718  Exp_Rev Access'!$F$7:$GK$318,$CO$2,FALSE)),"",VLOOKUP($B408,'[1]1718  Exp_Rev Access'!$F$7:$GK$318,$CO$2,FALSE))</f>
        <v>0</v>
      </c>
      <c r="CP408" s="90">
        <f>IF(ISNA(VLOOKUP($B408,'[1]1718  Exp_Rev Access'!$F$7:$GK$318,$CP$2,FALSE)),"",VLOOKUP($B408,'[1]1718  Exp_Rev Access'!$F$7:$GK$318,$CP$2,FALSE))</f>
        <v>0</v>
      </c>
      <c r="CQ408" s="90">
        <f>IF(ISNA(VLOOKUP($B408,'[1]1718  Exp_Rev Access'!$F$7:$GK$318,$CQ$2,FALSE)),"",VLOOKUP($B408,'[1]1718  Exp_Rev Access'!$F$7:$GK$318,$CQ$2,FALSE))</f>
        <v>30546</v>
      </c>
      <c r="CR408" s="90">
        <f>IF(ISNA(VLOOKUP($B408,'[1]1718  Exp_Rev Access'!$F$7:$GK$318,$CR$2,FALSE)),"",VLOOKUP($B408,'[1]1718  Exp_Rev Access'!$F$7:$GK$318,$CR$2,FALSE))</f>
        <v>0</v>
      </c>
      <c r="CS408" s="90">
        <f>IF(ISNA(VLOOKUP($B408,'[1]1718  Exp_Rev Access'!$F$7:$GK$318,$CS$2,FALSE)),"",VLOOKUP($B408,'[1]1718  Exp_Rev Access'!$F$7:$GK$318,$CS$2,FALSE))</f>
        <v>0</v>
      </c>
      <c r="CT408" s="90">
        <f>IF(ISNA(VLOOKUP($B408,'[1]1718  Exp_Rev Access'!$F$7:$GK$318,$CT$2,FALSE)),"",VLOOKUP($B408,'[1]1718  Exp_Rev Access'!$F$7:$GK$318,$CT$2,FALSE))</f>
        <v>0</v>
      </c>
      <c r="CU408" s="90">
        <f>IF(ISNA(VLOOKUP($B408,'[1]1718  Exp_Rev Access'!$F$7:$GK$318,$CU$2,FALSE)),"",VLOOKUP($B408,'[1]1718  Exp_Rev Access'!$F$7:$GK$318,$CU$2,FALSE))</f>
        <v>49993.58</v>
      </c>
      <c r="CV408" s="90">
        <f>IF(ISNA(VLOOKUP($B408,'[1]1718  Exp_Rev Access'!$F$7:$GK$318,$CV$2,FALSE)),"",VLOOKUP($B408,'[1]1718  Exp_Rev Access'!$F$7:$GK$318,$CV$2,FALSE))</f>
        <v>6577.77</v>
      </c>
      <c r="CW408" s="90">
        <f>IF(ISNA(VLOOKUP($B408,'[1]1718  Exp_Rev Access'!$F$7:$GK$318,$CW$2,FALSE)),"",VLOOKUP($B408,'[1]1718  Exp_Rev Access'!$F$7:$GK$318,$CW$2,FALSE))</f>
        <v>0</v>
      </c>
      <c r="CX408" s="90">
        <f>IF(ISNA(VLOOKUP($B408,'[1]1718  Exp_Rev Access'!$F$7:$GK$318,$CX$2,FALSE)),"",VLOOKUP($B408,'[1]1718  Exp_Rev Access'!$F$7:$GK$318,$CX$2,FALSE))</f>
        <v>0</v>
      </c>
      <c r="CY408" s="90">
        <f>IF(ISNA(VLOOKUP($B408,'[1]1718  Exp_Rev Access'!$F$7:$GK$318,$CY$2,FALSE)),"",VLOOKUP($B408,'[1]1718  Exp_Rev Access'!$F$7:$GK$318,$CY$2,FALSE))</f>
        <v>0</v>
      </c>
      <c r="CZ408" s="90">
        <f>IF(ISNA(VLOOKUP($B408,'[1]1718  Exp_Rev Access'!$F$7:$GK$318,$CZ$2,FALSE)),"",VLOOKUP($B408,'[1]1718  Exp_Rev Access'!$F$7:$GK$318,$CZ$2,FALSE))</f>
        <v>0</v>
      </c>
      <c r="DA408" s="90">
        <f>IF(ISNA(VLOOKUP($B408,'[1]1718  Exp_Rev Access'!$F$7:$GK$318,$DA$2,FALSE)),"",VLOOKUP($B408,'[1]1718  Exp_Rev Access'!$F$7:$GK$318,$DA$2,FALSE))</f>
        <v>0</v>
      </c>
      <c r="DB408" s="90">
        <f>IF(ISNA(VLOOKUP($B408,'[1]1718  Exp_Rev Access'!$F$7:$GK$318,$DB$2,FALSE)),"",VLOOKUP($B408,'[1]1718  Exp_Rev Access'!$F$7:$GK$318,$DB$2,FALSE))</f>
        <v>0</v>
      </c>
      <c r="DC408" s="90">
        <f>IF(ISNA(VLOOKUP($B408,'[1]1718  Exp_Rev Access'!$F$7:$GK$318,$DC$2,FALSE)),"",VLOOKUP($B408,'[1]1718  Exp_Rev Access'!$F$7:$GK$318,$DC$2,FALSE))</f>
        <v>0</v>
      </c>
      <c r="DD408" s="90">
        <f>IF(ISNA(VLOOKUP($B408,'[1]1718  Exp_Rev Access'!$F$7:$GK$318,$DD$2,FALSE)),"",VLOOKUP($B408,'[1]1718  Exp_Rev Access'!$F$7:$GK$318,$DD$2,FALSE))</f>
        <v>0</v>
      </c>
      <c r="DE408" s="90">
        <f>IF(ISNA(VLOOKUP($B408,'[1]1718  Exp_Rev Access'!$F$7:$GK$318,$DE$2,FALSE)),"",VLOOKUP($B408,'[1]1718  Exp_Rev Access'!$F$7:$GK$318,$DE$2,FALSE))</f>
        <v>0</v>
      </c>
      <c r="DF408" s="90">
        <f>IF(ISNA(VLOOKUP($B408,'[1]1718  Exp_Rev Access'!$F$7:$GK$318,$DF$2,FALSE)),"",VLOOKUP($B408,'[1]1718  Exp_Rev Access'!$F$7:$GK$318,$DF$2,FALSE))</f>
        <v>0</v>
      </c>
      <c r="DG408" s="90">
        <f>IF(ISNA(VLOOKUP($B408,'[1]1718  Exp_Rev Access'!$F$7:$GK$318,$DG$2,FALSE)),"",VLOOKUP($B408,'[1]1718  Exp_Rev Access'!$F$7:$GK$318,$DG$2,FALSE))</f>
        <v>0</v>
      </c>
      <c r="DH408" s="90">
        <f>IF(ISNA(VLOOKUP($B408,'[1]1718  Exp_Rev Access'!$F$7:$GK$318,$DH$2,FALSE)),"",VLOOKUP($B408,'[1]1718  Exp_Rev Access'!$F$7:$GK$318,$DH$2,FALSE))</f>
        <v>0</v>
      </c>
      <c r="DI408" s="90">
        <f>IF(ISNA(VLOOKUP($B408,'[1]1718  Exp_Rev Access'!$F$7:$GK$318,$DI$2,FALSE)),"",VLOOKUP($B408,'[1]1718  Exp_Rev Access'!$F$7:$GK$318,$DI$2,FALSE))</f>
        <v>30585.86</v>
      </c>
      <c r="DJ408" s="90">
        <f>IF(ISNA(VLOOKUP($B408,'[1]1718  Exp_Rev Access'!$F$7:$GK$318,$DJ$2,FALSE)),"",VLOOKUP($B408,'[1]1718  Exp_Rev Access'!$F$7:$GK$318,$DJ$2,FALSE))</f>
        <v>0</v>
      </c>
      <c r="DK408" s="90">
        <f>IF(ISNA(VLOOKUP($B408,'[1]1718  Exp_Rev Access'!$F$7:$GK$318,$DK$2,FALSE)),"",VLOOKUP($B408,'[1]1718  Exp_Rev Access'!$F$7:$GK$318,$DK$2,FALSE))</f>
        <v>0</v>
      </c>
      <c r="DL408" s="90">
        <f>IF(ISNA(VLOOKUP($B408,'[1]1718  Exp_Rev Access'!$F$7:$GK$318,$DL$2,FALSE)),"",VLOOKUP($B408,'[1]1718  Exp_Rev Access'!$F$7:$GK$318,$DL$2,FALSE))</f>
        <v>0</v>
      </c>
      <c r="DM408" s="90">
        <f>IF(ISNA(VLOOKUP($B408,'[1]1718  Exp_Rev Access'!$F$7:$GK$318,$DM$2,FALSE)),"",VLOOKUP($B408,'[1]1718  Exp_Rev Access'!$F$7:$GK$318,$DM$2,FALSE))</f>
        <v>0</v>
      </c>
      <c r="DN408" s="90">
        <f>IF(ISNA(VLOOKUP($B408,'[1]1718  Exp_Rev Access'!$F$7:$GK$318,$DN$2,FALSE)),"",VLOOKUP($B408,'[1]1718  Exp_Rev Access'!$F$7:$GK$318,$DN$2,FALSE))</f>
        <v>0</v>
      </c>
      <c r="DO408" s="90">
        <f>IF(ISNA(VLOOKUP($B408,'[1]1718  Exp_Rev Access'!$F$7:$GK$318,$DO$2,FALSE)),"",VLOOKUP($B408,'[1]1718  Exp_Rev Access'!$F$7:$GK$318,$DO$2,FALSE))</f>
        <v>0</v>
      </c>
      <c r="DP408" s="90">
        <f>IF(ISNA(VLOOKUP($B408,'[1]1718  Exp_Rev Access'!$F$7:$GK$318,$DP$2,FALSE)),"",VLOOKUP($B408,'[1]1718  Exp_Rev Access'!$F$7:$GK$318,$DP$2,FALSE))</f>
        <v>0</v>
      </c>
      <c r="DQ408" s="90">
        <f>IF(ISNA(VLOOKUP($B408,'[1]1718  Exp_Rev Access'!$F$7:$GK$318,$DQ$2,FALSE)),"",VLOOKUP($B408,'[1]1718  Exp_Rev Access'!$F$7:$GK$318,$DQ$2,FALSE))</f>
        <v>0</v>
      </c>
      <c r="DR408" s="90">
        <f>IF(ISNA(VLOOKUP($B408,'[1]1718  Exp_Rev Access'!$F$7:$GK$318,$DR$2,FALSE)),"",VLOOKUP($B408,'[1]1718  Exp_Rev Access'!$F$7:$GK$318,$DR$2,FALSE))</f>
        <v>0</v>
      </c>
      <c r="DS408" s="90">
        <f>IF(ISNA(VLOOKUP($B408,'[1]1718  Exp_Rev Access'!$F$7:$GK$318,$DS$2,FALSE)),"",VLOOKUP($B408,'[1]1718  Exp_Rev Access'!$F$7:$GK$318,$DS$2,FALSE))</f>
        <v>0</v>
      </c>
      <c r="DT408" s="90">
        <f>IF(ISNA(VLOOKUP($B408,'[1]1718  Exp_Rev Access'!$F$7:$GK$318,$DT$2,FALSE)),"",VLOOKUP($B408,'[1]1718  Exp_Rev Access'!$F$7:$GK$318,$DT$2,FALSE))</f>
        <v>0</v>
      </c>
      <c r="DU408" s="90">
        <f>IF(ISNA(VLOOKUP($B408,'[1]1718  Exp_Rev Access'!$F$7:$GK$318,$DU$2,FALSE)),"",VLOOKUP($B408,'[1]1718  Exp_Rev Access'!$F$7:$GK$318,$DU$2,FALSE))</f>
        <v>0</v>
      </c>
      <c r="DV408" s="90">
        <f>IF(ISNA(VLOOKUP($B408,'[1]1718  Exp_Rev Access'!$F$7:$GK$318,$DV$2,FALSE)),"",VLOOKUP($B408,'[1]1718  Exp_Rev Access'!$F$7:$GK$318,$DV$2,FALSE))</f>
        <v>0</v>
      </c>
      <c r="DW408" s="90">
        <f>IF(ISNA(VLOOKUP($B408,'[1]1718  Exp_Rev Access'!$F$7:$GK$318,$DW$2,FALSE)),"",VLOOKUP($B408,'[1]1718  Exp_Rev Access'!$F$7:$GK$318,$DW$2,FALSE))</f>
        <v>0</v>
      </c>
      <c r="DX408" s="90">
        <f>IF(ISNA(VLOOKUP($B408,'[1]1718  Exp_Rev Access'!$F$7:$GK$318,$DX$2,FALSE)),"",VLOOKUP($B408,'[1]1718  Exp_Rev Access'!$F$7:$GK$318,$DX$2,FALSE))</f>
        <v>0</v>
      </c>
      <c r="DY408" s="90">
        <f>IF(ISNA(VLOOKUP($B408,'[1]1718  Exp_Rev Access'!$F$7:$GK$318,$DY$2,FALSE)),"",VLOOKUP($B408,'[1]1718  Exp_Rev Access'!$F$7:$GK$318,$DY$2,FALSE))</f>
        <v>16273</v>
      </c>
      <c r="DZ408" s="90">
        <f>IF(ISNA(VLOOKUP($B408,'[1]1718  Exp_Rev Access'!$F$7:$GK$318,$DZ$2,FALSE)),"",VLOOKUP($B408,'[1]1718  Exp_Rev Access'!$F$7:$GK$318,$DZ$2,FALSE))</f>
        <v>0</v>
      </c>
      <c r="EA408" s="90">
        <f>IF(ISNA(VLOOKUP($B408,'[1]1718  Exp_Rev Access'!$F$7:$GK$318,$EA$2,FALSE)),"",VLOOKUP($B408,'[1]1718  Exp_Rev Access'!$F$7:$GK$318,$EA$2,FALSE))</f>
        <v>0</v>
      </c>
      <c r="EB408" s="90">
        <f>IF(ISNA(VLOOKUP($B408,'[1]1718  Exp_Rev Access'!$F$7:$GK$318,$EB$2,FALSE)),"",VLOOKUP($B408,'[1]1718  Exp_Rev Access'!$F$7:$GK$318,$EB$2,FALSE))</f>
        <v>0</v>
      </c>
      <c r="EC408" s="90">
        <f>IF(ISNA(VLOOKUP($B408,'[1]1718  Exp_Rev Access'!$F$7:$GK$318,$EC$2,FALSE)),"",VLOOKUP($B408,'[1]1718  Exp_Rev Access'!$F$7:$GK$318,$EC$2,FALSE))</f>
        <v>0</v>
      </c>
      <c r="ED408" s="90">
        <f>IF(ISNA(VLOOKUP($B408,'[1]1718  Exp_Rev Access'!$F$7:$GK$318,$ED$2,FALSE)),"",VLOOKUP($B408,'[1]1718  Exp_Rev Access'!$F$7:$GK$318,$ED$2,FALSE))</f>
        <v>0</v>
      </c>
      <c r="EE408" s="90">
        <f>IF(ISNA(VLOOKUP($B408,'[1]1718  Exp_Rev Access'!$F$7:$GK$318,$EE$2,FALSE)),"",VLOOKUP($B408,'[1]1718  Exp_Rev Access'!$F$7:$GK$318,$EE$2,FALSE))</f>
        <v>0</v>
      </c>
      <c r="EF408" s="90">
        <f>IF(ISNA(VLOOKUP($B408,'[1]1718  Exp_Rev Access'!$F$7:$GK$318,$EF$2,FALSE)),"",VLOOKUP($B408,'[1]1718  Exp_Rev Access'!$F$7:$GK$318,$EF$2,FALSE))</f>
        <v>0</v>
      </c>
      <c r="EG408" s="90">
        <f>IF(ISNA(VLOOKUP($B408,'[1]1718  Exp_Rev Access'!$F$7:$GK$318,$EG$2,FALSE)),"",VLOOKUP($B408,'[1]1718  Exp_Rev Access'!$F$7:$GK$318,$EG$2,FALSE))</f>
        <v>0</v>
      </c>
      <c r="EH408" s="90">
        <f>IF(ISNA(VLOOKUP($B408,'[1]1718  Exp_Rev Access'!$F$7:$GK$318,$EH$2,FALSE)),"",VLOOKUP($B408,'[1]1718  Exp_Rev Access'!$F$7:$GK$318,$EH$2,FALSE))</f>
        <v>0</v>
      </c>
      <c r="EI408" s="90">
        <f>IF(ISNA(VLOOKUP($B408,'[1]1718  Exp_Rev Access'!$F$7:$GK$318,$EI$2,FALSE)),"",VLOOKUP($B408,'[1]1718  Exp_Rev Access'!$F$7:$GK$318,$EI$2,FALSE))</f>
        <v>0</v>
      </c>
      <c r="EJ408" s="90">
        <f>IF(ISNA(VLOOKUP($B408,'[1]1718  Exp_Rev Access'!$F$7:$GK$318,$EJ$2,FALSE)),"",VLOOKUP($B408,'[1]1718  Exp_Rev Access'!$F$7:$GK$318,$EJ$2,FALSE))</f>
        <v>0</v>
      </c>
      <c r="EK408" s="90">
        <f>IF(ISNA(VLOOKUP($B408,'[1]1718  Exp_Rev Access'!$F$7:$GK$318,$EK$2,FALSE)),"",VLOOKUP($B408,'[1]1718  Exp_Rev Access'!$F$7:$GK$318,$EK$2,FALSE))</f>
        <v>0</v>
      </c>
      <c r="EL408" s="90">
        <f>IF(ISNA(VLOOKUP($B408,'[1]1718  Exp_Rev Access'!$F$7:$GK$318,$EL$2,FALSE)),"",VLOOKUP($B408,'[1]1718  Exp_Rev Access'!$F$7:$GK$318,$EL$2,FALSE))</f>
        <v>0</v>
      </c>
      <c r="EM408" s="90">
        <f>IF(ISNA(VLOOKUP($B408,'[1]1718  Exp_Rev Access'!$F$7:$GK$318,$EM$2,FALSE)),"",VLOOKUP($B408,'[1]1718  Exp_Rev Access'!$F$7:$GK$318,$EM$2,FALSE))</f>
        <v>0</v>
      </c>
      <c r="EN408" s="90">
        <f>IF(ISNA(VLOOKUP($B408,'[1]1718  Exp_Rev Access'!$F$7:$GK$318,$EN$2,FALSE)),"",VLOOKUP($B408,'[1]1718  Exp_Rev Access'!$F$7:$GK$318,$EN$2,FALSE))</f>
        <v>0</v>
      </c>
      <c r="EO408" s="90">
        <f>IF(ISNA(VLOOKUP($B408,'[1]1718  Exp_Rev Access'!$F$7:$GK$318,$EO$2,FALSE)),"",VLOOKUP($B408,'[1]1718  Exp_Rev Access'!$F$7:$GK$318,$EO$2,FALSE))</f>
        <v>0</v>
      </c>
      <c r="EP408" s="90">
        <f>IF(ISNA(VLOOKUP($B408,'[1]1718  Exp_Rev Access'!$F$7:$GK$318,$EP$2,FALSE)),"",VLOOKUP($B408,'[1]1718  Exp_Rev Access'!$F$7:$GK$318,$EP$2,FALSE))</f>
        <v>0</v>
      </c>
      <c r="EQ408" s="90">
        <f>IF(ISNA(VLOOKUP($B408,'[1]1718  Exp_Rev Access'!$F$7:$GK$318,$EQ$2,FALSE)),"",VLOOKUP($B408,'[1]1718  Exp_Rev Access'!$F$7:$GK$318,$EQ$2,FALSE))</f>
        <v>0</v>
      </c>
      <c r="ER408" s="90">
        <f>IF(ISNA(VLOOKUP($B408,'[1]1718  Exp_Rev Access'!$F$7:$GK$318,$ER$2,FALSE)),"",VLOOKUP($B408,'[1]1718  Exp_Rev Access'!$F$7:$GK$318,$ER$2,FALSE))</f>
        <v>0</v>
      </c>
      <c r="ES408" s="90">
        <f>IF(ISNA(VLOOKUP($B408,'[1]1718  Exp_Rev Access'!$F$7:$GK$318,$ES$2,FALSE)),"",VLOOKUP($B408,'[1]1718  Exp_Rev Access'!$F$7:$GK$318,$ES$2,FALSE))</f>
        <v>0</v>
      </c>
      <c r="ET408" s="90">
        <f>IF(ISNA(VLOOKUP($B408,'[1]1718  Exp_Rev Access'!$F$7:$GK$318,$ET$2,FALSE)),"",VLOOKUP($B408,'[1]1718  Exp_Rev Access'!$F$7:$GK$318,$ET$2,FALSE))</f>
        <v>0</v>
      </c>
      <c r="EU408" s="90">
        <f>IF(ISNA(VLOOKUP($B408,'[1]1718  Exp_Rev Access'!$F$7:$GK$318,$EU$2,FALSE)),"",VLOOKUP($B408,'[1]1718  Exp_Rev Access'!$F$7:$GK$318,$EU$2,FALSE))</f>
        <v>0</v>
      </c>
      <c r="EV408" s="90">
        <f>IF(ISNA(VLOOKUP($B408,'[1]1718  Exp_Rev Access'!$F$7:$GK$318,$EV$2,FALSE)),"",VLOOKUP($B408,'[1]1718  Exp_Rev Access'!$F$7:$GK$318,$EV$2,FALSE))</f>
        <v>0</v>
      </c>
      <c r="EW408" s="90">
        <f>IF(ISNA(VLOOKUP($B408,'[1]1718  Exp_Rev Access'!$F$7:$GK$318,$EW$2,FALSE)),"",VLOOKUP($B408,'[1]1718  Exp_Rev Access'!$F$7:$GK$318,$EW$2,FALSE))</f>
        <v>0</v>
      </c>
      <c r="EX408" s="90">
        <f>IF(ISNA(VLOOKUP($B408,'[1]1718  Exp_Rev Access'!$F$7:$GK$318,$EX$2,FALSE)),"",VLOOKUP($B408,'[1]1718  Exp_Rev Access'!$F$7:$GK$318,$EX$2,FALSE))</f>
        <v>0</v>
      </c>
      <c r="EY408" s="90">
        <f>IF(ISNA(VLOOKUP($B408,'[1]1718  Exp_Rev Access'!$F$7:$GK$318,$EY$2,FALSE)),"",VLOOKUP($B408,'[1]1718  Exp_Rev Access'!$F$7:$GK$318,$EY$2,FALSE))</f>
        <v>0</v>
      </c>
      <c r="EZ408" s="90">
        <f>IF(ISNA(VLOOKUP($B408,'[1]1718  Exp_Rev Access'!$F$7:$GK$318,$EZ$2,FALSE)),"",VLOOKUP($B408,'[1]1718  Exp_Rev Access'!$F$7:$GK$318,$EZ$2,FALSE))</f>
        <v>0</v>
      </c>
      <c r="FA408" s="90">
        <f>IF(ISNA(VLOOKUP($B408,'[1]1718  Exp_Rev Access'!$F$7:$GK$318,$FA$2,FALSE)),"",VLOOKUP($B408,'[1]1718  Exp_Rev Access'!$F$7:$GK$318,$FA$2,FALSE))</f>
        <v>0</v>
      </c>
      <c r="FB408" s="90">
        <f>IF(ISNA(VLOOKUP($B408,'[1]1718  Exp_Rev Access'!$F$7:$GK$318,$FB$2,FALSE)),"",VLOOKUP($B408,'[1]1718  Exp_Rev Access'!$F$7:$GK$318,$FB$2,FALSE))</f>
        <v>0</v>
      </c>
      <c r="FC408" s="90">
        <f>IF(ISNA(VLOOKUP($B408,'[1]1718  Exp_Rev Access'!$F$7:$GK$318,$FC$2,FALSE)),"",VLOOKUP($B408,'[1]1718  Exp_Rev Access'!$F$7:$GK$318,$FC$2,FALSE))</f>
        <v>0</v>
      </c>
      <c r="FD408" s="90">
        <f>IF(ISNA(VLOOKUP($B408,'[1]1718  Exp_Rev Access'!$F$7:$GK$318,$FD$2,FALSE)),"",VLOOKUP($B408,'[1]1718  Exp_Rev Access'!$F$7:$GK$318,$FD$2,FALSE))</f>
        <v>0</v>
      </c>
      <c r="FE408" s="90">
        <f>IF(ISNA(VLOOKUP($B408,'[1]1718  Exp_Rev Access'!$F$7:$GK$318,$FE$2,FALSE)),"",VLOOKUP($B408,'[1]1718  Exp_Rev Access'!$F$7:$GK$318,$FE$2,FALSE))</f>
        <v>0</v>
      </c>
      <c r="FF408" s="90">
        <f>IF(ISNA(VLOOKUP($B408,'[1]1718  Exp_Rev Access'!$F$7:$GK$318,$FF$2,FALSE)),"",VLOOKUP($B408,'[1]1718  Exp_Rev Access'!$F$7:$GK$318,$FF$2,FALSE))</f>
        <v>0</v>
      </c>
      <c r="FG408" s="90">
        <f>IF(ISNA(VLOOKUP($B408,'[1]1718  Exp_Rev Access'!$F$7:$GK$318,$FG$2,FALSE)),"",VLOOKUP($B408,'[1]1718  Exp_Rev Access'!$F$7:$GK$318,$FG$2,FALSE))</f>
        <v>0</v>
      </c>
      <c r="FH408" s="90">
        <f>IF(ISNA(VLOOKUP($B408,'[1]1718  Exp_Rev Access'!$F$7:$GK$318,$FH$2,FALSE)),"",VLOOKUP($B408,'[1]1718  Exp_Rev Access'!$F$7:$GK$318,$FH$2,FALSE))</f>
        <v>0</v>
      </c>
      <c r="FI408" s="90">
        <f>IF(ISNA(VLOOKUP($B408,'[1]1718  Exp_Rev Access'!$F$7:$GK$318,$FI$2,FALSE)),"",VLOOKUP($B408,'[1]1718  Exp_Rev Access'!$F$7:$GK$318,$FI$2,FALSE))</f>
        <v>0</v>
      </c>
      <c r="FJ408" s="90">
        <f>IF(ISNA(VLOOKUP($B408,'[1]1718  Exp_Rev Access'!$F$7:$GK$318,$FJ$2,FALSE)),"",VLOOKUP($B408,'[1]1718  Exp_Rev Access'!$F$7:$GK$318,$FJ$2,FALSE))</f>
        <v>0</v>
      </c>
      <c r="FK408" s="90">
        <f>IF(ISNA(VLOOKUP($B408,'[1]1718  Exp_Rev Access'!$F$7:$GK$318,$FK$2,FALSE)),"",VLOOKUP($B408,'[1]1718  Exp_Rev Access'!$F$7:$GK$318,$FK$2,FALSE))</f>
        <v>0</v>
      </c>
      <c r="FL408" s="90">
        <f>IF(ISNA(VLOOKUP($B408,'[1]1718  Exp_Rev Access'!$F$7:$GK$318,$FL$2,FALSE)),"",VLOOKUP($B408,'[1]1718  Exp_Rev Access'!$F$7:$GK$318,$FL$2,FALSE))</f>
        <v>0</v>
      </c>
      <c r="FM408" s="90">
        <f>IF(ISNA(VLOOKUP($B408,'[1]1718  Exp_Rev Access'!$F$7:$GK$318,$FM$2,FALSE)),"",VLOOKUP($B408,'[1]1718  Exp_Rev Access'!$F$7:$GK$318,$FM$2,FALSE))</f>
        <v>0</v>
      </c>
      <c r="FN408" s="90">
        <f>IF(ISNA(VLOOKUP($B408,'[1]1718  Exp_Rev Access'!$F$7:$GK$318,$FN$2,FALSE)),"",VLOOKUP($B408,'[1]1718  Exp_Rev Access'!$F$7:$GK$318,$FN$2,FALSE))</f>
        <v>0</v>
      </c>
      <c r="FO408" s="90">
        <f>IF(ISNA(VLOOKUP($B408,'[1]1718  Exp_Rev Access'!$F$7:$GK$318,$FO$2,FALSE)),"",VLOOKUP($B408,'[1]1718  Exp_Rev Access'!$F$7:$GK$318,$FO$2,FALSE))</f>
        <v>0</v>
      </c>
      <c r="FP408" s="90">
        <f>IF(ISNA(VLOOKUP($B408,'[1]1718  Exp_Rev Access'!$F$7:$GK$318,$FP$2,FALSE)),"",VLOOKUP($B408,'[1]1718  Exp_Rev Access'!$F$7:$GK$318,$FP$2,FALSE))</f>
        <v>0</v>
      </c>
      <c r="FQ408" s="90">
        <f>IF(ISNA(VLOOKUP($B408,'[1]1718  Exp_Rev Access'!$F$7:$GK$318,$FQ$2,FALSE)),"",VLOOKUP($B408,'[1]1718  Exp_Rev Access'!$F$7:$GK$318,$FQ$2,FALSE))</f>
        <v>0</v>
      </c>
      <c r="FR408" s="90">
        <f>IF(ISNA(VLOOKUP($B408,'[1]1718  Exp_Rev Access'!$F$7:$GK$318,$FR$2,FALSE)),"",VLOOKUP($B408,'[1]1718  Exp_Rev Access'!$F$7:$GK$318,$FR$2,FALSE))</f>
        <v>5505.48</v>
      </c>
      <c r="FS408" s="56">
        <f t="shared" si="1048"/>
        <v>139481.69000000003</v>
      </c>
      <c r="FT408" s="92">
        <f t="shared" si="1049"/>
        <v>4.9691229466750107E-2</v>
      </c>
      <c r="FU408" s="94">
        <f t="shared" si="1050"/>
        <v>1205.5461538461543</v>
      </c>
      <c r="FV408" s="95">
        <f>IF(ISNA(VLOOKUP($B408,'[1]1718  Exp_Rev Access'!$F$7:$GK$318,$FV$2,FALSE)),"",VLOOKUP($B408,'[1]1718  Exp_Rev Access'!$F$7:$GK$318,$FV$2,FALSE))</f>
        <v>35092.76</v>
      </c>
      <c r="FW408" s="95">
        <f>IF(ISNA(VLOOKUP($B408,'[1]1718  Exp_Rev Access'!$F$7:$GK$318,$FW$2,FALSE)),"",VLOOKUP($B408,'[1]1718  Exp_Rev Access'!$F$7:$GK$318,$FW$2,FALSE))</f>
        <v>0</v>
      </c>
      <c r="FX408" s="95">
        <f>IF(ISNA(VLOOKUP($B408,'[1]1718  Exp_Rev Access'!$F$7:$GK$318,$FX$2,FALSE)),"",VLOOKUP($B408,'[1]1718  Exp_Rev Access'!$F$7:$GK$318,$FX$2,FALSE))</f>
        <v>0</v>
      </c>
      <c r="FY408" s="95">
        <f>IF(ISNA(VLOOKUP($B408,'[1]1718  Exp_Rev Access'!$F$7:$GK$318,$FY$2,FALSE)),"",VLOOKUP($B408,'[1]1718  Exp_Rev Access'!$F$7:$GK$318,$FY$2,FALSE))</f>
        <v>0</v>
      </c>
      <c r="FZ408" s="95">
        <f>IF(ISNA(VLOOKUP($B408,'[1]1718  Exp_Rev Access'!$F$7:$GK$318,$FZ$2,FALSE)),"",VLOOKUP($B408,'[1]1718  Exp_Rev Access'!$F$7:$GK$318,$FZ$2,FALSE))</f>
        <v>0</v>
      </c>
      <c r="GA408" s="95">
        <f>IF(ISNA(VLOOKUP($B408,'[1]1718  Exp_Rev Access'!$F$7:$GK$318,$GA$2,FALSE)),"",VLOOKUP($B408,'[1]1718  Exp_Rev Access'!$F$7:$GK$318,$GA$2,FALSE))</f>
        <v>0</v>
      </c>
      <c r="GB408" s="95">
        <f>IF(ISNA(VLOOKUP($B408,'[1]1718  Exp_Rev Access'!$F$7:$GK$318,$GB$2,FALSE)),"",VLOOKUP($B408,'[1]1718  Exp_Rev Access'!$F$7:$GK$318,$GB$2,FALSE))</f>
        <v>0</v>
      </c>
      <c r="GC408" s="95">
        <f>IF(ISNA(VLOOKUP($B408,'[1]1718  Exp_Rev Access'!$F$7:$GK$318,$GC$2,FALSE)),"",VLOOKUP($B408,'[1]1718  Exp_Rev Access'!$F$7:$GK$318,$GC$2,FALSE))</f>
        <v>0</v>
      </c>
      <c r="GD408" s="95">
        <f>IF(ISNA(VLOOKUP($B408,'[1]1718  Exp_Rev Access'!$F$7:$GK$318,$GD$2,FALSE)),"",VLOOKUP($B408,'[1]1718  Exp_Rev Access'!$F$7:$GK$318,$GD$2,FALSE))</f>
        <v>0</v>
      </c>
      <c r="GE408" s="95">
        <f>IF(ISNA(VLOOKUP($B408,'[1]1718  Exp_Rev Access'!$F$7:$GK$318,$GE$2,FALSE)),"",VLOOKUP($B408,'[1]1718  Exp_Rev Access'!$F$7:$GK$318,$GE$2,FALSE))</f>
        <v>0</v>
      </c>
      <c r="GF408" s="95">
        <f>IF(ISNA(VLOOKUP($B408,'[1]1718  Exp_Rev Access'!$F$7:$GK$318,$GF$2,FALSE)),"",VLOOKUP($B408,'[1]1718  Exp_Rev Access'!$F$7:$GK$318,$GF$2,FALSE))</f>
        <v>0</v>
      </c>
      <c r="GG408" s="95">
        <f>IF(ISNA(VLOOKUP($B408,'[1]1718  Exp_Rev Access'!$F$7:$GK$318,$GG$2,FALSE)),"",VLOOKUP($B408,'[1]1718  Exp_Rev Access'!$F$7:$GK$318,$GG$2,FALSE))</f>
        <v>0</v>
      </c>
      <c r="GH408" s="95">
        <f>IF(ISNA(VLOOKUP($B408,'[1]1718  Exp_Rev Access'!$F$7:$GK$318,$GH$2,FALSE)),"",VLOOKUP($B408,'[1]1718  Exp_Rev Access'!$F$7:$GK$318,$GH$2,FALSE))</f>
        <v>0</v>
      </c>
      <c r="GI408" s="95">
        <f>IF(ISNA(VLOOKUP($B408,'[1]1718  Exp_Rev Access'!$F$7:$GK$318,$GI$2,FALSE)),"",VLOOKUP($B408,'[1]1718  Exp_Rev Access'!$F$7:$GK$318,$GI$2,FALSE))</f>
        <v>0</v>
      </c>
      <c r="GJ408" s="95">
        <f>IF(ISNA(VLOOKUP($B408,'[1]1718  Exp_Rev Access'!$F$7:$GK$318,$GJ$2,FALSE)),"",VLOOKUP($B408,'[1]1718  Exp_Rev Access'!$F$7:$GK$318,$GJ$2,FALSE))</f>
        <v>0</v>
      </c>
      <c r="GK408" s="95">
        <f>IF(ISNA(VLOOKUP($B408,'[1]1718  Exp_Rev Access'!$F$7:$GK$318,$GK$2,FALSE)),"",VLOOKUP($B408,'[1]1718  Exp_Rev Access'!$F$7:$GK$318,$GK$2,FALSE))</f>
        <v>0</v>
      </c>
      <c r="GL408" s="95">
        <f>IF(ISNA(VLOOKUP($B408,'[1]1718  Exp_Rev Access'!$F$7:$GK$318,$GL$2,FALSE)),"",VLOOKUP($B408,'[1]1718  Exp_Rev Access'!$F$7:$GK$318,$GL$2,FALSE))</f>
        <v>0</v>
      </c>
      <c r="GM408" s="95">
        <f>IF(ISNA(VLOOKUP($B408,'[1]1718  Exp_Rev Access'!$F$7:$GK$318,$GM$2,FALSE)),"",VLOOKUP($B408,'[1]1718  Exp_Rev Access'!$F$7:$GK$318,$GM$2,FALSE))</f>
        <v>0</v>
      </c>
      <c r="GN408" s="95">
        <f>IF(ISNA(VLOOKUP($B408,'[1]1718  Exp_Rev Access'!$F$7:$GK$318,$GN$2,FALSE)),"",VLOOKUP($B408,'[1]1718  Exp_Rev Access'!$F$7:$GK$318,$GN$2,FALSE))</f>
        <v>0</v>
      </c>
      <c r="GO408" s="95">
        <f>IF(ISNA(VLOOKUP($B408,'[1]1718  Exp_Rev Access'!$F$7:$GK$318,$GO$2,FALSE)),"",VLOOKUP($B408,'[1]1718  Exp_Rev Access'!$F$7:$GK$318,$GO$2,FALSE))</f>
        <v>0</v>
      </c>
      <c r="GP408" s="95">
        <f>IF(ISNA(VLOOKUP($B408,'[1]1718  Exp_Rev Access'!$F$7:$GK$318,$GP$2,FALSE)),"",VLOOKUP($B408,'[1]1718  Exp_Rev Access'!$F$7:$GK$318,$GP$2,FALSE))</f>
        <v>0</v>
      </c>
      <c r="GQ408" s="95">
        <f>IF(ISNA(VLOOKUP($B408,'[1]1718  Exp_Rev Access'!$F$7:$GK$318,$GQ$2,FALSE)),"",VLOOKUP($B408,'[1]1718  Exp_Rev Access'!$F$7:$GK$318,$GQ$2,FALSE))</f>
        <v>0</v>
      </c>
      <c r="GR408" s="95">
        <f>IF(ISNA(VLOOKUP($B408,'[1]1718  Exp_Rev Access'!$F$7:$GK$318,$GR$2,FALSE)),"",VLOOKUP($B408,'[1]1718  Exp_Rev Access'!$F$7:$GK$318,$GR$2,FALSE))</f>
        <v>0</v>
      </c>
      <c r="GS408" s="95">
        <f>IF(ISNA(VLOOKUP($B408,'[1]1718  Exp_Rev Access'!$F$7:$GK$318,$GS$2,FALSE)),"",VLOOKUP($B408,'[1]1718  Exp_Rev Access'!$F$7:$GK$318,$GS$2,FALSE))</f>
        <v>0</v>
      </c>
      <c r="GT408" s="95">
        <f>IF(ISNA(VLOOKUP($B408,'[1]1718  Exp_Rev Access'!$F$7:$GK$318,$GT$2,FALSE)),"",VLOOKUP($B408,'[1]1718  Exp_Rev Access'!$F$7:$GK$318,$GT$2,FALSE))</f>
        <v>0</v>
      </c>
      <c r="GU408" s="56">
        <f t="shared" si="1051"/>
        <v>35092.76</v>
      </c>
      <c r="GV408" s="92">
        <f t="shared" si="1052"/>
        <v>1.2502016499668088E-2</v>
      </c>
      <c r="GW408" s="96">
        <f t="shared" si="1053"/>
        <v>303.3082108902334</v>
      </c>
    </row>
    <row r="409" spans="1:222" x14ac:dyDescent="0.3">
      <c r="A409" s="73"/>
      <c r="B409" s="88" t="s">
        <v>788</v>
      </c>
      <c r="C409" s="89" t="s">
        <v>789</v>
      </c>
      <c r="D409" s="75">
        <f>IF(ISNA(VLOOKUP($B409,'[1]1718 enrollment_Rev_Exp by size'!$A$7:H738,3,FALSE)),"",VLOOKUP($B409,'[1]1718 enrollment_Rev_Exp by size'!$A$7:$G$350,3,FALSE))</f>
        <v>43.870000000000005</v>
      </c>
      <c r="E409" s="76">
        <f>IF(ISNA(VLOOKUP($B409,'[1]1718 enrollment_Rev_Exp by size'!$A$7:I741,5,FALSE)),"",VLOOKUP($B409,'[1]1718 enrollment_Rev_Exp by size'!$A$7:$G$350,5,FALSE))</f>
        <v>805979.16</v>
      </c>
      <c r="F409" s="70">
        <f t="shared" si="1033"/>
        <v>805979.16</v>
      </c>
      <c r="G409" s="70">
        <f t="shared" si="1034"/>
        <v>0</v>
      </c>
      <c r="H409" s="90">
        <f>IF(ISNA(VLOOKUP($B409,'[1]1718  Exp_Rev Access'!$F$7:$GK$318,3,FALSE)),"",VLOOKUP($B409,'[1]1718  Exp_Rev Access'!$F$7:$GK$318,3,FALSE))</f>
        <v>107747.85</v>
      </c>
      <c r="I409" s="90">
        <f>IF(ISNA(VLOOKUP($B409,'[1]1718  Exp_Rev Access'!$F$7:$GK$318,4,FALSE)),"",VLOOKUP($B409,'[1]1718  Exp_Rev Access'!$F$7:$GK$318,4,FALSE))</f>
        <v>0</v>
      </c>
      <c r="J409" s="90">
        <f>IF(ISNA(VLOOKUP($B409,'[1]1718  Exp_Rev Access'!$F$7:$GK$318,5,FALSE)),"",VLOOKUP($B409,'[1]1718  Exp_Rev Access'!$F$7:$GK$318,5,FALSE))</f>
        <v>0</v>
      </c>
      <c r="K409" s="90">
        <f>IF(ISNA(VLOOKUP($B409,'[1]1718  Exp_Rev Access'!$F$7:$GK$318,6,FALSE)),"-",VLOOKUP($B409,'[1]1718  Exp_Rev Access'!$F$7:$GK$318,6,FALSE))</f>
        <v>0</v>
      </c>
      <c r="L409" s="90">
        <f>IF(ISNA(VLOOKUP($B409,'[1]1718  Exp_Rev Access'!$F$7:$GK$318,7,FALSE)),"",VLOOKUP($B409,'[1]1718  Exp_Rev Access'!$F$7:$GK$318,7,FALSE))</f>
        <v>0</v>
      </c>
      <c r="M409" s="90">
        <f>IF(ISNA(VLOOKUP($B409,'[1]1718  Exp_Rev Access'!$F$7:$GK$318,8,FALSE)),"",VLOOKUP($B409,'[1]1718  Exp_Rev Access'!$F$7:$GK$318,8,FALSE))</f>
        <v>0</v>
      </c>
      <c r="N409" s="56">
        <f t="shared" si="1035"/>
        <v>107747.85</v>
      </c>
      <c r="O409" s="91">
        <f t="shared" si="1036"/>
        <v>0.13368565261662596</v>
      </c>
      <c r="P409" s="56">
        <f t="shared" si="1037"/>
        <v>2456.0713471620697</v>
      </c>
      <c r="Q409" s="90">
        <f>IF(ISNA(VLOOKUP($B409,'[1]1718  Exp_Rev Access'!$F$7:$GK$318,10,FALSE)),"",VLOOKUP($B409,'[1]1718  Exp_Rev Access'!$F$7:$GK$318,10,FALSE))</f>
        <v>165</v>
      </c>
      <c r="R409" s="90">
        <f>IF(ISNA(VLOOKUP($B409,'[1]1718  Exp_Rev Access'!$F$7:$GK$318,11,FALSE)),"",VLOOKUP($B409,'[1]1718  Exp_Rev Access'!$F$7:$GK$318,11,FALSE))</f>
        <v>0</v>
      </c>
      <c r="S409" s="90">
        <f>IF(ISNA(VLOOKUP($B409,'[1]1718  Exp_Rev Access'!$F$7:$GK$318,12,FALSE)),"",VLOOKUP($B409,'[1]1718  Exp_Rev Access'!$F$7:$GK$318,12,FALSE))</f>
        <v>0</v>
      </c>
      <c r="T409" s="90">
        <f>IF(ISNA(VLOOKUP($B409,'[1]1718  Exp_Rev Access'!$F$7:$GK$318,13,FALSE)),"",VLOOKUP($B409,'[1]1718  Exp_Rev Access'!$F$7:$GK$318,13,FALSE))</f>
        <v>0</v>
      </c>
      <c r="U409" s="90">
        <f>IF(ISNA(VLOOKUP($B409,'[1]1718  Exp_Rev Access'!$F$7:$GK$318,14,FALSE)),"",VLOOKUP($B409,'[1]1718  Exp_Rev Access'!$F$7:$GK$318,14,FALSE))</f>
        <v>0</v>
      </c>
      <c r="V409" s="90">
        <f>IF(ISNA(VLOOKUP($B409,'[1]1718  Exp_Rev Access'!$F$7:$GK$318,15,FALSE)),"",VLOOKUP($B409,'[1]1718  Exp_Rev Access'!$F$7:$GK$318,15,FALSE))</f>
        <v>0</v>
      </c>
      <c r="W409" s="90">
        <f>IF(ISNA(VLOOKUP($B409,'[1]1718  Exp_Rev Access'!$F$7:$GK$318,16,FALSE)),"",VLOOKUP($B409,'[1]1718  Exp_Rev Access'!$F$7:$GK$318,16,FALSE))</f>
        <v>0</v>
      </c>
      <c r="X409" s="90">
        <f>IF(ISNA(VLOOKUP($B409,'[1]1718  Exp_Rev Access'!$F$7:$GK$318,17,FALSE)),"",VLOOKUP($B409,'[1]1718  Exp_Rev Access'!$F$7:$GK$318,17,FALSE))</f>
        <v>20592.7</v>
      </c>
      <c r="Y409" s="90">
        <f>IF(ISNA(VLOOKUP($B409,'[1]1718  Exp_Rev Access'!$F$7:$GK$318,18,FALSE)),"",VLOOKUP($B409,'[1]1718  Exp_Rev Access'!$F$7:$GK$318,18,FALSE))</f>
        <v>0</v>
      </c>
      <c r="Z409" s="90">
        <f>IF(ISNA(VLOOKUP($B409,'[1]1718  Exp_Rev Access'!$F$7:$GK$318,19,FALSE)),"",VLOOKUP($B409,'[1]1718  Exp_Rev Access'!$F$7:$GK$318,19,FALSE))</f>
        <v>0</v>
      </c>
      <c r="AA409" s="90">
        <f>IF(ISNA(VLOOKUP($B409,'[1]1718  Exp_Rev Access'!$F$7:$GK$318,20,FALSE)),"",VLOOKUP($B409,'[1]1718  Exp_Rev Access'!$F$7:$GK$318,20,FALSE))</f>
        <v>0</v>
      </c>
      <c r="AB409" s="90">
        <f>IF(ISNA(VLOOKUP($B409,'[1]1718  Exp_Rev Access'!$F$7:$GK$318,21,FALSE)),"",VLOOKUP($B409,'[1]1718  Exp_Rev Access'!$F$7:$GK$318,21,FALSE))</f>
        <v>0</v>
      </c>
      <c r="AC409" s="90">
        <f>IF(ISNA(VLOOKUP($B409,'[1]1718  Exp_Rev Access'!$F$7:$GK$318,22,FALSE)),"",VLOOKUP($B409,'[1]1718  Exp_Rev Access'!$F$7:$GK$318,22,FALSE))</f>
        <v>291</v>
      </c>
      <c r="AD409" s="90">
        <f>IF(ISNA(VLOOKUP($B409,'[1]1718  Exp_Rev Access'!$F$7:$GK$318,23,FALSE)),"",VLOOKUP($B409,'[1]1718  Exp_Rev Access'!$F$7:$GK$318,23,FALSE))</f>
        <v>0</v>
      </c>
      <c r="AE409" s="90">
        <f>IF(ISNA(VLOOKUP($B409,'[1]1718  Exp_Rev Access'!$F$7:$GK$318,24,FALSE)),"",VLOOKUP($B409,'[1]1718  Exp_Rev Access'!$F$7:$GK$318,24,FALSE))</f>
        <v>2770.85</v>
      </c>
      <c r="AF409" s="90">
        <f>IF(ISNA(VLOOKUP($B409,'[1]1718  Exp_Rev Access'!$F$7:$GK$318,25,FALSE)),"",VLOOKUP($B409,'[1]1718  Exp_Rev Access'!$F$7:$GK$318,25,FALSE))</f>
        <v>0</v>
      </c>
      <c r="AG409" s="90">
        <f>IF(ISNA(VLOOKUP($B409,'[1]1718  Exp_Rev Access'!$F$7:$GK$318,26,FALSE)),"",VLOOKUP($B409,'[1]1718  Exp_Rev Access'!$F$7:$GK$318,26,FALSE))</f>
        <v>10000</v>
      </c>
      <c r="AH409" s="90">
        <f>IF(ISNA(VLOOKUP($B409,'[1]1718  Exp_Rev Access'!$F$7:$GK$318,27,FALSE)),"",VLOOKUP($B409,'[1]1718  Exp_Rev Access'!$F$7:$GK$318,27,FALSE))</f>
        <v>0</v>
      </c>
      <c r="AI409" s="90">
        <f>IF(ISNA(VLOOKUP($B409,'[1]1718  Exp_Rev Access'!$F$7:$GK$318,28,FALSE)),"",VLOOKUP($B409,'[1]1718  Exp_Rev Access'!$F$7:$GK$318,28,FALSE))</f>
        <v>0</v>
      </c>
      <c r="AJ409" s="90">
        <f>IF(ISNA(VLOOKUP($B409,'[1]1718  Exp_Rev Access'!$F$7:$GK$318,29,FALSE)),"",VLOOKUP($B409,'[1]1718  Exp_Rev Access'!$F$7:$GK$318,29,FALSE))</f>
        <v>0</v>
      </c>
      <c r="AK409" s="90">
        <f>IF(ISNA(VLOOKUP($B409,'[1]1718  Exp_Rev Access'!$F$7:$GK$318,30,FALSE)),"",VLOOKUP($B409,'[1]1718  Exp_Rev Access'!$F$7:$GK$318,30,FALSE))</f>
        <v>3364.2</v>
      </c>
      <c r="AL409" s="90">
        <f>IF(ISNA(VLOOKUP($B409,'[1]1718  Exp_Rev Access'!$F$7:$GK$318,31,FALSE)),"",VLOOKUP($B409,'[1]1718  Exp_Rev Access'!$F$7:$GK$318,31,FALSE))</f>
        <v>0</v>
      </c>
      <c r="AM409" s="56">
        <f t="shared" si="1038"/>
        <v>37183.75</v>
      </c>
      <c r="AN409" s="92">
        <f t="shared" si="1039"/>
        <v>4.6134877730585486E-2</v>
      </c>
      <c r="AO409" s="71">
        <f t="shared" si="1040"/>
        <v>847.58946888534297</v>
      </c>
      <c r="AP409" s="90">
        <f>IF(ISNA(VLOOKUP($B409,'[1]1718  Exp_Rev Access'!$F$7:$GK$318,33,FALSE)),"",VLOOKUP($B409,'[1]1718  Exp_Rev Access'!$F$7:$GK$318,33,FALSE))</f>
        <v>462889.68</v>
      </c>
      <c r="AQ409" s="90">
        <f>IF(ISNA(VLOOKUP($B409,'[1]1718  Exp_Rev Access'!$F$7:$GK$318,34,FALSE)),"",VLOOKUP($B409,'[1]1718  Exp_Rev Access'!$F$7:$GK$318,34,FALSE))</f>
        <v>2353.0300000000002</v>
      </c>
      <c r="AR409" s="90">
        <f>IF(ISNA(VLOOKUP($B409,'[1]1718  Exp_Rev Access'!$F$7:$GK$318,35,FALSE)),"",VLOOKUP($B409,'[1]1718  Exp_Rev Access'!$F$7:$GK$318,35,FALSE))</f>
        <v>30270</v>
      </c>
      <c r="AS409" s="90">
        <f>IF(ISNA(VLOOKUP($B409,'[1]1718  Exp_Rev Access'!$F$7:$GK$318,36,FALSE)),"",VLOOKUP($B409,'[1]1718  Exp_Rev Access'!$F$7:$GK$318,36,FALSE))</f>
        <v>0</v>
      </c>
      <c r="AT409" s="90">
        <f>IF(ISNA(VLOOKUP($B409,'[1]1718  Exp_Rev Access'!$F$7:$GK$318,37,FALSE)),"",VLOOKUP($B409,'[1]1718  Exp_Rev Access'!$F$7:$GK$318,37,FALSE))</f>
        <v>0</v>
      </c>
      <c r="AU409" s="56">
        <f t="shared" si="1041"/>
        <v>495512.71</v>
      </c>
      <c r="AV409" s="93">
        <f t="shared" si="1042"/>
        <v>0.61479593343331607</v>
      </c>
      <c r="AW409" s="56">
        <f t="shared" si="1043"/>
        <v>11295.024162297697</v>
      </c>
      <c r="AX409" s="90">
        <f>IF(ISNA(VLOOKUP($B409,'[1]1718  Exp_Rev Access'!$F$7:$GK$318,39,FALSE)),"",VLOOKUP($B409,'[1]1718  Exp_Rev Access'!$F$7:$GK$318,39,FALSE))</f>
        <v>0</v>
      </c>
      <c r="AY409" s="90">
        <f>IF(ISNA(VLOOKUP($B409,'[1]1718  Exp_Rev Access'!$F$7:$GK$318,40,FALSE)),"",VLOOKUP($B409,'[1]1718  Exp_Rev Access'!$F$7:$GK$318,40,FALSE))</f>
        <v>44580.36</v>
      </c>
      <c r="AZ409" s="90">
        <f>IF(ISNA(VLOOKUP($B409,'[1]1718  Exp_Rev Access'!$F$7:$GK$318,41,FALSE)),"",VLOOKUP($B409,'[1]1718  Exp_Rev Access'!$F$7:$GK$318,41,FALSE))</f>
        <v>5633.77</v>
      </c>
      <c r="BA409" s="90">
        <f>IF(ISNA(VLOOKUP($B409,'[1]1718  Exp_Rev Access'!$F$7:$GK$318,42,FALSE)),"",VLOOKUP($B409,'[1]1718  Exp_Rev Access'!$F$7:$GK$318,42,FALSE))</f>
        <v>0</v>
      </c>
      <c r="BB409" s="90">
        <f>IF(ISNA(VLOOKUP($B409,'[1]1718  Exp_Rev Access'!$F$7:$GK$318,43,FALSE)),"",VLOOKUP($B409,'[1]1718  Exp_Rev Access'!$F$7:$GK$318,43,FALSE))</f>
        <v>0</v>
      </c>
      <c r="BC409" s="90">
        <f>IF(ISNA(VLOOKUP($B409,'[1]1718  Exp_Rev Access'!$F$7:$GK$318,44,FALSE)),"",VLOOKUP($B409,'[1]1718  Exp_Rev Access'!$F$7:$GK$318,44,FALSE))</f>
        <v>0</v>
      </c>
      <c r="BD409" s="90">
        <f>IF(ISNA(VLOOKUP($B409,'[1]1718  Exp_Rev Access'!$F$7:$GK$318,45,FALSE)),"",VLOOKUP($B409,'[1]1718  Exp_Rev Access'!$F$7:$GK$318,45,FALSE))</f>
        <v>0</v>
      </c>
      <c r="BE409" s="90">
        <f>IF(ISNA(VLOOKUP($B409,'[1]1718  Exp_Rev Access'!$F$7:$GK$318,46,FALSE)),"",VLOOKUP($B409,'[1]1718  Exp_Rev Access'!$F$7:$GK$318,46,FALSE))</f>
        <v>0</v>
      </c>
      <c r="BF409" s="90">
        <f>IF(ISNA(VLOOKUP($B409,'[1]1718  Exp_Rev Access'!$F$7:$GK$318,47,FALSE)),"",VLOOKUP($B409,'[1]1718  Exp_Rev Access'!$F$7:$GK$318,47,FALSE))</f>
        <v>0</v>
      </c>
      <c r="BG409" s="90">
        <f>IF(ISNA(VLOOKUP($B409,'[1]1718  Exp_Rev Access'!$F$7:$GK$318,48,FALSE)),"",VLOOKUP($B409,'[1]1718  Exp_Rev Access'!$F$7:$GK$318,48,FALSE))</f>
        <v>0</v>
      </c>
      <c r="BH409" s="90">
        <f>IF(ISNA(VLOOKUP($B409,'[1]1718  Exp_Rev Access'!$F$7:$GK$318,49,FALSE)),"",VLOOKUP($B409,'[1]1718  Exp_Rev Access'!$F$7:$GK$318,49,FALSE))</f>
        <v>979.96</v>
      </c>
      <c r="BI409" s="90">
        <f>IF(ISNA(VLOOKUP($B409,'[1]1718  Exp_Rev Access'!$F$7:$GK$318,50,FALSE)),"",VLOOKUP($B409,'[1]1718  Exp_Rev Access'!$F$7:$GK$318,50,FALSE))</f>
        <v>0</v>
      </c>
      <c r="BJ409" s="90">
        <f>IF(ISNA(VLOOKUP($B409,'[1]1718  Exp_Rev Access'!$F$7:$GK$318,51,FALSE)),"",VLOOKUP($B409,'[1]1718  Exp_Rev Access'!$F$7:$GK$318,51,FALSE))</f>
        <v>0</v>
      </c>
      <c r="BK409" s="90">
        <f>IF(ISNA(VLOOKUP($B409,'[1]1718  Exp_Rev Access'!$F$7:$GK$318,52,FALSE)),"",VLOOKUP($B409,'[1]1718  Exp_Rev Access'!$F$7:$GK$318,52,FALSE))</f>
        <v>75172.259999999995</v>
      </c>
      <c r="BL409" s="90">
        <f>IF(ISNA(VLOOKUP($B409,'[1]1718  Exp_Rev Access'!$F$7:$GK$318,53,FALSE)),"",VLOOKUP($B409,'[1]1718  Exp_Rev Access'!$F$7:$GK$318,53,FALSE))</f>
        <v>480</v>
      </c>
      <c r="BM409" s="90">
        <f>IF(ISNA(VLOOKUP($B409,'[1]1718  Exp_Rev Access'!$F$7:$GK$318,54,FALSE)),"",VLOOKUP($B409,'[1]1718  Exp_Rev Access'!$F$7:$GK$318,54,FALSE))</f>
        <v>0</v>
      </c>
      <c r="BN409" s="90">
        <f>IF(ISNA(VLOOKUP($B409,'[1]1718  Exp_Rev Access'!$F$7:$GK$318,55,FALSE)),"",VLOOKUP($B409,'[1]1718  Exp_Rev Access'!$F$7:$GK$318,55,FALSE))</f>
        <v>0</v>
      </c>
      <c r="BO409" s="90">
        <f>IF(ISNA(VLOOKUP($B409,'[1]1718  Exp_Rev Access'!$F$7:$GK$318,56,FALSE)),"",VLOOKUP($B409,'[1]1718  Exp_Rev Access'!$F$7:$GK$318,56,FALSE))</f>
        <v>0</v>
      </c>
      <c r="BP409" s="90">
        <f>IF(ISNA(VLOOKUP($B409,'[1]1718  Exp_Rev Access'!$F$7:$GK$318,57,FALSE)),"",VLOOKUP($B409,'[1]1718  Exp_Rev Access'!$F$7:$GK$318,57,FALSE))</f>
        <v>0</v>
      </c>
      <c r="BQ409" s="90">
        <f>IF(ISNA(VLOOKUP($B409,'[1]1718  Exp_Rev Access'!$F$7:$GK$318,58,FALSE)),"",VLOOKUP($B409,'[1]1718  Exp_Rev Access'!$F$7:$GK$318,58,FALSE))</f>
        <v>0</v>
      </c>
      <c r="BR409" s="90">
        <f>IF(ISNA(VLOOKUP($B409,'[1]1718  Exp_Rev Access'!$F$7:$GK$318,59,FALSE)),"",VLOOKUP($B409,'[1]1718  Exp_Rev Access'!$F$7:$GK$318,59,FALSE))</f>
        <v>0</v>
      </c>
      <c r="BS409" s="90">
        <f>IF(ISNA(VLOOKUP($B409,'[1]1718  Exp_Rev Access'!$F$7:$GK$318,60,FALSE)),"",VLOOKUP($B409,'[1]1718  Exp_Rev Access'!$F$7:$GK$318,60,FALSE))</f>
        <v>0</v>
      </c>
      <c r="BT409" s="90">
        <f>IF(ISNA(VLOOKUP($B409,'[1]1718  Exp_Rev Access'!$F$7:$GK$318,61,FALSE)),"",VLOOKUP($B409,'[1]1718  Exp_Rev Access'!$F$7:$GK$318,61,FALSE))</f>
        <v>0</v>
      </c>
      <c r="BU409" s="90">
        <f>IF(ISNA(VLOOKUP($B409,'[1]1718  Exp_Rev Access'!$F$7:$GK$318,62,FALSE)),"",VLOOKUP($B409,'[1]1718  Exp_Rev Access'!$F$7:$GK$318,62,FALSE))</f>
        <v>0</v>
      </c>
      <c r="BV409" s="56">
        <f t="shared" si="1022"/>
        <v>126846.35</v>
      </c>
      <c r="BW409" s="92">
        <f t="shared" si="1044"/>
        <v>0.15738167473213577</v>
      </c>
      <c r="BX409" s="71">
        <f t="shared" si="1045"/>
        <v>2891.4144062001365</v>
      </c>
      <c r="BY409" s="90">
        <f>IF(ISNA(VLOOKUP($B409,'[1]1718  Exp_Rev Access'!$F$7:$GK$318,64,FALSE)),"",VLOOKUP($B409,'[1]1718  Exp_Rev Access'!$F$7:$GK$318,64,FALSE))</f>
        <v>0</v>
      </c>
      <c r="BZ409" s="90">
        <f>IF(ISNA(VLOOKUP($B409,'[1]1718  Exp_Rev Access'!$F$7:$GK$318,65,FALSE)),"",VLOOKUP($B409,'[1]1718  Exp_Rev Access'!$F$7:$GK$318,65,FALSE))</f>
        <v>0</v>
      </c>
      <c r="CA409" s="90">
        <f>IF(ISNA(VLOOKUP($B409,'[1]1718  Exp_Rev Access'!$F$7:$GK$318,66,FALSE)),"",VLOOKUP($B409,'[1]1718  Exp_Rev Access'!$F$7:$GK$318,66,FALSE))</f>
        <v>0</v>
      </c>
      <c r="CB409" s="90">
        <f>IF(ISNA(VLOOKUP($B409,'[1]1718  Exp_Rev Access'!$F$7:$GK$318,67,FALSE)),"",VLOOKUP($B409,'[1]1718  Exp_Rev Access'!$F$7:$GK$318,67,FALSE))</f>
        <v>0</v>
      </c>
      <c r="CC409" s="90">
        <f>IF(ISNA(VLOOKUP($B409,'[1]1718  Exp_Rev Access'!$F$7:$GK$318,68,FALSE)),"",VLOOKUP($B409,'[1]1718  Exp_Rev Access'!$F$7:$GK$318,68,FALSE))</f>
        <v>0</v>
      </c>
      <c r="CD409" s="90">
        <f>IF(ISNA(VLOOKUP($B409,'[1]1718  Exp_Rev Access'!$F$7:$GK$318,69,FALSE)),"",VLOOKUP($B409,'[1]1718  Exp_Rev Access'!$F$7:$GK$318,69,FALSE))</f>
        <v>0</v>
      </c>
      <c r="CE409" s="56">
        <f t="shared" si="1021"/>
        <v>0</v>
      </c>
      <c r="CF409" s="92">
        <f t="shared" si="1046"/>
        <v>0</v>
      </c>
      <c r="CG409" s="78">
        <f t="shared" si="1047"/>
        <v>0</v>
      </c>
      <c r="CH409" s="90">
        <f>IF(ISNA(VLOOKUP($B409,'[1]1718  Exp_Rev Access'!$F$7:$GK$318,$CH$2,FALSE)),"",VLOOKUP($B409,'[1]1718  Exp_Rev Access'!$F$7:$GK$318,$CH$2,FALSE))</f>
        <v>0</v>
      </c>
      <c r="CI409" s="90">
        <f>IF(ISNA(VLOOKUP($B409,'[1]1718  Exp_Rev Access'!$F$7:$GK$318,$CI$2,FALSE)),"",VLOOKUP($B409,'[1]1718  Exp_Rev Access'!$F$7:$GK$318,$CI$2,FALSE))</f>
        <v>0</v>
      </c>
      <c r="CJ409" s="90">
        <f>IF(ISNA(VLOOKUP($B409,'[1]1718  Exp_Rev Access'!$F$7:$GK$318,$CJ$2,FALSE)),"",VLOOKUP($B409,'[1]1718  Exp_Rev Access'!$F$7:$GK$318,$CJ$2,FALSE))</f>
        <v>0</v>
      </c>
      <c r="CK409" s="90">
        <f>IF(ISNA(VLOOKUP($B409,'[1]1718  Exp_Rev Access'!$F$7:$GK$318,$CK$2,FALSE)),"",VLOOKUP($B409,'[1]1718  Exp_Rev Access'!$F$7:$GK$318,$CK$2,FALSE))</f>
        <v>0</v>
      </c>
      <c r="CL409" s="90">
        <f>IF(ISNA(VLOOKUP($B409,'[1]1718  Exp_Rev Access'!$F$7:$GK$318,$CL$2,FALSE)),"",VLOOKUP($B409,'[1]1718  Exp_Rev Access'!$F$7:$GK$318,$CL$2,FALSE))</f>
        <v>0</v>
      </c>
      <c r="CM409" s="90">
        <f>IF(ISNA(VLOOKUP($B409,'[1]1718  Exp_Rev Access'!$F$7:$GK$318,$CM$2,FALSE)),"",VLOOKUP($B409,'[1]1718  Exp_Rev Access'!$F$7:$GK$318,$CM$2,FALSE))</f>
        <v>0</v>
      </c>
      <c r="CN409" s="90">
        <f>IF(ISNA(VLOOKUP($B409,'[1]1718  Exp_Rev Access'!$F$7:$GK$318,$CN$2,FALSE)),"",VLOOKUP($B409,'[1]1718  Exp_Rev Access'!$F$7:$GK$318,$CN$2,FALSE))</f>
        <v>0</v>
      </c>
      <c r="CO409" s="90">
        <f>IF(ISNA(VLOOKUP($B409,'[1]1718  Exp_Rev Access'!$F$7:$GK$318,$CO$2,FALSE)),"",VLOOKUP($B409,'[1]1718  Exp_Rev Access'!$F$7:$GK$318,$CO$2,FALSE))</f>
        <v>0</v>
      </c>
      <c r="CP409" s="90">
        <f>IF(ISNA(VLOOKUP($B409,'[1]1718  Exp_Rev Access'!$F$7:$GK$318,$CP$2,FALSE)),"",VLOOKUP($B409,'[1]1718  Exp_Rev Access'!$F$7:$GK$318,$CP$2,FALSE))</f>
        <v>0</v>
      </c>
      <c r="CQ409" s="90">
        <f>IF(ISNA(VLOOKUP($B409,'[1]1718  Exp_Rev Access'!$F$7:$GK$318,$CQ$2,FALSE)),"",VLOOKUP($B409,'[1]1718  Exp_Rev Access'!$F$7:$GK$318,$CQ$2,FALSE))</f>
        <v>8100</v>
      </c>
      <c r="CR409" s="90">
        <f>IF(ISNA(VLOOKUP($B409,'[1]1718  Exp_Rev Access'!$F$7:$GK$318,$CR$2,FALSE)),"",VLOOKUP($B409,'[1]1718  Exp_Rev Access'!$F$7:$GK$318,$CR$2,FALSE))</f>
        <v>0</v>
      </c>
      <c r="CS409" s="90">
        <f>IF(ISNA(VLOOKUP($B409,'[1]1718  Exp_Rev Access'!$F$7:$GK$318,$CS$2,FALSE)),"",VLOOKUP($B409,'[1]1718  Exp_Rev Access'!$F$7:$GK$318,$CS$2,FALSE))</f>
        <v>0</v>
      </c>
      <c r="CT409" s="90">
        <f>IF(ISNA(VLOOKUP($B409,'[1]1718  Exp_Rev Access'!$F$7:$GK$318,$CT$2,FALSE)),"",VLOOKUP($B409,'[1]1718  Exp_Rev Access'!$F$7:$GK$318,$CT$2,FALSE))</f>
        <v>0</v>
      </c>
      <c r="CU409" s="90">
        <f>IF(ISNA(VLOOKUP($B409,'[1]1718  Exp_Rev Access'!$F$7:$GK$318,$CU$2,FALSE)),"",VLOOKUP($B409,'[1]1718  Exp_Rev Access'!$F$7:$GK$318,$CU$2,FALSE))</f>
        <v>0</v>
      </c>
      <c r="CV409" s="90">
        <f>IF(ISNA(VLOOKUP($B409,'[1]1718  Exp_Rev Access'!$F$7:$GK$318,$CV$2,FALSE)),"",VLOOKUP($B409,'[1]1718  Exp_Rev Access'!$F$7:$GK$318,$CV$2,FALSE))</f>
        <v>0</v>
      </c>
      <c r="CW409" s="90">
        <f>IF(ISNA(VLOOKUP($B409,'[1]1718  Exp_Rev Access'!$F$7:$GK$318,$CW$2,FALSE)),"",VLOOKUP($B409,'[1]1718  Exp_Rev Access'!$F$7:$GK$318,$CW$2,FALSE))</f>
        <v>0</v>
      </c>
      <c r="CX409" s="90">
        <f>IF(ISNA(VLOOKUP($B409,'[1]1718  Exp_Rev Access'!$F$7:$GK$318,$CX$2,FALSE)),"",VLOOKUP($B409,'[1]1718  Exp_Rev Access'!$F$7:$GK$318,$CX$2,FALSE))</f>
        <v>0</v>
      </c>
      <c r="CY409" s="90">
        <f>IF(ISNA(VLOOKUP($B409,'[1]1718  Exp_Rev Access'!$F$7:$GK$318,$CY$2,FALSE)),"",VLOOKUP($B409,'[1]1718  Exp_Rev Access'!$F$7:$GK$318,$CY$2,FALSE))</f>
        <v>0</v>
      </c>
      <c r="CZ409" s="90">
        <f>IF(ISNA(VLOOKUP($B409,'[1]1718  Exp_Rev Access'!$F$7:$GK$318,$CZ$2,FALSE)),"",VLOOKUP($B409,'[1]1718  Exp_Rev Access'!$F$7:$GK$318,$CZ$2,FALSE))</f>
        <v>0</v>
      </c>
      <c r="DA409" s="90">
        <f>IF(ISNA(VLOOKUP($B409,'[1]1718  Exp_Rev Access'!$F$7:$GK$318,$DA$2,FALSE)),"",VLOOKUP($B409,'[1]1718  Exp_Rev Access'!$F$7:$GK$318,$DA$2,FALSE))</f>
        <v>0</v>
      </c>
      <c r="DB409" s="90">
        <f>IF(ISNA(VLOOKUP($B409,'[1]1718  Exp_Rev Access'!$F$7:$GK$318,$DB$2,FALSE)),"",VLOOKUP($B409,'[1]1718  Exp_Rev Access'!$F$7:$GK$318,$DB$2,FALSE))</f>
        <v>0</v>
      </c>
      <c r="DC409" s="90">
        <f>IF(ISNA(VLOOKUP($B409,'[1]1718  Exp_Rev Access'!$F$7:$GK$318,$DC$2,FALSE)),"",VLOOKUP($B409,'[1]1718  Exp_Rev Access'!$F$7:$GK$318,$DC$2,FALSE))</f>
        <v>0</v>
      </c>
      <c r="DD409" s="90">
        <f>IF(ISNA(VLOOKUP($B409,'[1]1718  Exp_Rev Access'!$F$7:$GK$318,$DD$2,FALSE)),"",VLOOKUP($B409,'[1]1718  Exp_Rev Access'!$F$7:$GK$318,$DD$2,FALSE))</f>
        <v>0</v>
      </c>
      <c r="DE409" s="90">
        <f>IF(ISNA(VLOOKUP($B409,'[1]1718  Exp_Rev Access'!$F$7:$GK$318,$DE$2,FALSE)),"",VLOOKUP($B409,'[1]1718  Exp_Rev Access'!$F$7:$GK$318,$DE$2,FALSE))</f>
        <v>0</v>
      </c>
      <c r="DF409" s="90">
        <f>IF(ISNA(VLOOKUP($B409,'[1]1718  Exp_Rev Access'!$F$7:$GK$318,$DF$2,FALSE)),"",VLOOKUP($B409,'[1]1718  Exp_Rev Access'!$F$7:$GK$318,$DF$2,FALSE))</f>
        <v>0</v>
      </c>
      <c r="DG409" s="90">
        <f>IF(ISNA(VLOOKUP($B409,'[1]1718  Exp_Rev Access'!$F$7:$GK$318,$DG$2,FALSE)),"",VLOOKUP($B409,'[1]1718  Exp_Rev Access'!$F$7:$GK$318,$DG$2,FALSE))</f>
        <v>0</v>
      </c>
      <c r="DH409" s="90">
        <f>IF(ISNA(VLOOKUP($B409,'[1]1718  Exp_Rev Access'!$F$7:$GK$318,$DH$2,FALSE)),"",VLOOKUP($B409,'[1]1718  Exp_Rev Access'!$F$7:$GK$318,$DH$2,FALSE))</f>
        <v>0</v>
      </c>
      <c r="DI409" s="90">
        <f>IF(ISNA(VLOOKUP($B409,'[1]1718  Exp_Rev Access'!$F$7:$GK$318,$DI$2,FALSE)),"",VLOOKUP($B409,'[1]1718  Exp_Rev Access'!$F$7:$GK$318,$DI$2,FALSE))</f>
        <v>0</v>
      </c>
      <c r="DJ409" s="90">
        <f>IF(ISNA(VLOOKUP($B409,'[1]1718  Exp_Rev Access'!$F$7:$GK$318,$DJ$2,FALSE)),"",VLOOKUP($B409,'[1]1718  Exp_Rev Access'!$F$7:$GK$318,$DJ$2,FALSE))</f>
        <v>0</v>
      </c>
      <c r="DK409" s="90">
        <f>IF(ISNA(VLOOKUP($B409,'[1]1718  Exp_Rev Access'!$F$7:$GK$318,$DK$2,FALSE)),"",VLOOKUP($B409,'[1]1718  Exp_Rev Access'!$F$7:$GK$318,$DK$2,FALSE))</f>
        <v>0</v>
      </c>
      <c r="DL409" s="90">
        <f>IF(ISNA(VLOOKUP($B409,'[1]1718  Exp_Rev Access'!$F$7:$GK$318,$DL$2,FALSE)),"",VLOOKUP($B409,'[1]1718  Exp_Rev Access'!$F$7:$GK$318,$DL$2,FALSE))</f>
        <v>0</v>
      </c>
      <c r="DM409" s="90">
        <f>IF(ISNA(VLOOKUP($B409,'[1]1718  Exp_Rev Access'!$F$7:$GK$318,$DM$2,FALSE)),"",VLOOKUP($B409,'[1]1718  Exp_Rev Access'!$F$7:$GK$318,$DM$2,FALSE))</f>
        <v>0</v>
      </c>
      <c r="DN409" s="90">
        <f>IF(ISNA(VLOOKUP($B409,'[1]1718  Exp_Rev Access'!$F$7:$GK$318,$DN$2,FALSE)),"",VLOOKUP($B409,'[1]1718  Exp_Rev Access'!$F$7:$GK$318,$DN$2,FALSE))</f>
        <v>0</v>
      </c>
      <c r="DO409" s="90">
        <f>IF(ISNA(VLOOKUP($B409,'[1]1718  Exp_Rev Access'!$F$7:$GK$318,$DO$2,FALSE)),"",VLOOKUP($B409,'[1]1718  Exp_Rev Access'!$F$7:$GK$318,$DO$2,FALSE))</f>
        <v>0</v>
      </c>
      <c r="DP409" s="90">
        <f>IF(ISNA(VLOOKUP($B409,'[1]1718  Exp_Rev Access'!$F$7:$GK$318,$DP$2,FALSE)),"",VLOOKUP($B409,'[1]1718  Exp_Rev Access'!$F$7:$GK$318,$DP$2,FALSE))</f>
        <v>0</v>
      </c>
      <c r="DQ409" s="90">
        <f>IF(ISNA(VLOOKUP($B409,'[1]1718  Exp_Rev Access'!$F$7:$GK$318,$DQ$2,FALSE)),"",VLOOKUP($B409,'[1]1718  Exp_Rev Access'!$F$7:$GK$318,$DQ$2,FALSE))</f>
        <v>0</v>
      </c>
      <c r="DR409" s="90">
        <f>IF(ISNA(VLOOKUP($B409,'[1]1718  Exp_Rev Access'!$F$7:$GK$318,$DR$2,FALSE)),"",VLOOKUP($B409,'[1]1718  Exp_Rev Access'!$F$7:$GK$318,$DR$2,FALSE))</f>
        <v>0</v>
      </c>
      <c r="DS409" s="90">
        <f>IF(ISNA(VLOOKUP($B409,'[1]1718  Exp_Rev Access'!$F$7:$GK$318,$DS$2,FALSE)),"",VLOOKUP($B409,'[1]1718  Exp_Rev Access'!$F$7:$GK$318,$DS$2,FALSE))</f>
        <v>0</v>
      </c>
      <c r="DT409" s="90">
        <f>IF(ISNA(VLOOKUP($B409,'[1]1718  Exp_Rev Access'!$F$7:$GK$318,$DT$2,FALSE)),"",VLOOKUP($B409,'[1]1718  Exp_Rev Access'!$F$7:$GK$318,$DT$2,FALSE))</f>
        <v>0</v>
      </c>
      <c r="DU409" s="90">
        <f>IF(ISNA(VLOOKUP($B409,'[1]1718  Exp_Rev Access'!$F$7:$GK$318,$DU$2,FALSE)),"",VLOOKUP($B409,'[1]1718  Exp_Rev Access'!$F$7:$GK$318,$DU$2,FALSE))</f>
        <v>0</v>
      </c>
      <c r="DV409" s="90">
        <f>IF(ISNA(VLOOKUP($B409,'[1]1718  Exp_Rev Access'!$F$7:$GK$318,$DV$2,FALSE)),"",VLOOKUP($B409,'[1]1718  Exp_Rev Access'!$F$7:$GK$318,$DV$2,FALSE))</f>
        <v>0</v>
      </c>
      <c r="DW409" s="90">
        <f>IF(ISNA(VLOOKUP($B409,'[1]1718  Exp_Rev Access'!$F$7:$GK$318,$DW$2,FALSE)),"",VLOOKUP($B409,'[1]1718  Exp_Rev Access'!$F$7:$GK$318,$DW$2,FALSE))</f>
        <v>0</v>
      </c>
      <c r="DX409" s="90">
        <f>IF(ISNA(VLOOKUP($B409,'[1]1718  Exp_Rev Access'!$F$7:$GK$318,$DX$2,FALSE)),"",VLOOKUP($B409,'[1]1718  Exp_Rev Access'!$F$7:$GK$318,$DX$2,FALSE))</f>
        <v>0</v>
      </c>
      <c r="DY409" s="90">
        <f>IF(ISNA(VLOOKUP($B409,'[1]1718  Exp_Rev Access'!$F$7:$GK$318,$DY$2,FALSE)),"",VLOOKUP($B409,'[1]1718  Exp_Rev Access'!$F$7:$GK$318,$DY$2,FALSE))</f>
        <v>30588.5</v>
      </c>
      <c r="DZ409" s="90">
        <f>IF(ISNA(VLOOKUP($B409,'[1]1718  Exp_Rev Access'!$F$7:$GK$318,$DZ$2,FALSE)),"",VLOOKUP($B409,'[1]1718  Exp_Rev Access'!$F$7:$GK$318,$DZ$2,FALSE))</f>
        <v>0</v>
      </c>
      <c r="EA409" s="90">
        <f>IF(ISNA(VLOOKUP($B409,'[1]1718  Exp_Rev Access'!$F$7:$GK$318,$EA$2,FALSE)),"",VLOOKUP($B409,'[1]1718  Exp_Rev Access'!$F$7:$GK$318,$EA$2,FALSE))</f>
        <v>0</v>
      </c>
      <c r="EB409" s="90">
        <f>IF(ISNA(VLOOKUP($B409,'[1]1718  Exp_Rev Access'!$F$7:$GK$318,$EB$2,FALSE)),"",VLOOKUP($B409,'[1]1718  Exp_Rev Access'!$F$7:$GK$318,$EB$2,FALSE))</f>
        <v>0</v>
      </c>
      <c r="EC409" s="90">
        <f>IF(ISNA(VLOOKUP($B409,'[1]1718  Exp_Rev Access'!$F$7:$GK$318,$EC$2,FALSE)),"",VLOOKUP($B409,'[1]1718  Exp_Rev Access'!$F$7:$GK$318,$EC$2,FALSE))</f>
        <v>0</v>
      </c>
      <c r="ED409" s="90">
        <f>IF(ISNA(VLOOKUP($B409,'[1]1718  Exp_Rev Access'!$F$7:$GK$318,$ED$2,FALSE)),"",VLOOKUP($B409,'[1]1718  Exp_Rev Access'!$F$7:$GK$318,$ED$2,FALSE))</f>
        <v>0</v>
      </c>
      <c r="EE409" s="90">
        <f>IF(ISNA(VLOOKUP($B409,'[1]1718  Exp_Rev Access'!$F$7:$GK$318,$EE$2,FALSE)),"",VLOOKUP($B409,'[1]1718  Exp_Rev Access'!$F$7:$GK$318,$EE$2,FALSE))</f>
        <v>0</v>
      </c>
      <c r="EF409" s="90">
        <f>IF(ISNA(VLOOKUP($B409,'[1]1718  Exp_Rev Access'!$F$7:$GK$318,$EF$2,FALSE)),"",VLOOKUP($B409,'[1]1718  Exp_Rev Access'!$F$7:$GK$318,$EF$2,FALSE))</f>
        <v>0</v>
      </c>
      <c r="EG409" s="90">
        <f>IF(ISNA(VLOOKUP($B409,'[1]1718  Exp_Rev Access'!$F$7:$GK$318,$EG$2,FALSE)),"",VLOOKUP($B409,'[1]1718  Exp_Rev Access'!$F$7:$GK$318,$EG$2,FALSE))</f>
        <v>0</v>
      </c>
      <c r="EH409" s="90">
        <f>IF(ISNA(VLOOKUP($B409,'[1]1718  Exp_Rev Access'!$F$7:$GK$318,$EH$2,FALSE)),"",VLOOKUP($B409,'[1]1718  Exp_Rev Access'!$F$7:$GK$318,$EH$2,FALSE))</f>
        <v>0</v>
      </c>
      <c r="EI409" s="90">
        <f>IF(ISNA(VLOOKUP($B409,'[1]1718  Exp_Rev Access'!$F$7:$GK$318,$EI$2,FALSE)),"",VLOOKUP($B409,'[1]1718  Exp_Rev Access'!$F$7:$GK$318,$EI$2,FALSE))</f>
        <v>0</v>
      </c>
      <c r="EJ409" s="90">
        <f>IF(ISNA(VLOOKUP($B409,'[1]1718  Exp_Rev Access'!$F$7:$GK$318,$EJ$2,FALSE)),"",VLOOKUP($B409,'[1]1718  Exp_Rev Access'!$F$7:$GK$318,$EJ$2,FALSE))</f>
        <v>0</v>
      </c>
      <c r="EK409" s="90">
        <f>IF(ISNA(VLOOKUP($B409,'[1]1718  Exp_Rev Access'!$F$7:$GK$318,$EK$2,FALSE)),"",VLOOKUP($B409,'[1]1718  Exp_Rev Access'!$F$7:$GK$318,$EK$2,FALSE))</f>
        <v>0</v>
      </c>
      <c r="EL409" s="90">
        <f>IF(ISNA(VLOOKUP($B409,'[1]1718  Exp_Rev Access'!$F$7:$GK$318,$EL$2,FALSE)),"",VLOOKUP($B409,'[1]1718  Exp_Rev Access'!$F$7:$GK$318,$EL$2,FALSE))</f>
        <v>0</v>
      </c>
      <c r="EM409" s="90">
        <f>IF(ISNA(VLOOKUP($B409,'[1]1718  Exp_Rev Access'!$F$7:$GK$318,$EM$2,FALSE)),"",VLOOKUP($B409,'[1]1718  Exp_Rev Access'!$F$7:$GK$318,$EM$2,FALSE))</f>
        <v>0</v>
      </c>
      <c r="EN409" s="90">
        <f>IF(ISNA(VLOOKUP($B409,'[1]1718  Exp_Rev Access'!$F$7:$GK$318,$EN$2,FALSE)),"",VLOOKUP($B409,'[1]1718  Exp_Rev Access'!$F$7:$GK$318,$EN$2,FALSE))</f>
        <v>0</v>
      </c>
      <c r="EO409" s="90">
        <f>IF(ISNA(VLOOKUP($B409,'[1]1718  Exp_Rev Access'!$F$7:$GK$318,$EO$2,FALSE)),"",VLOOKUP($B409,'[1]1718  Exp_Rev Access'!$F$7:$GK$318,$EO$2,FALSE))</f>
        <v>0</v>
      </c>
      <c r="EP409" s="90">
        <f>IF(ISNA(VLOOKUP($B409,'[1]1718  Exp_Rev Access'!$F$7:$GK$318,$EP$2,FALSE)),"",VLOOKUP($B409,'[1]1718  Exp_Rev Access'!$F$7:$GK$318,$EP$2,FALSE))</f>
        <v>0</v>
      </c>
      <c r="EQ409" s="90">
        <f>IF(ISNA(VLOOKUP($B409,'[1]1718  Exp_Rev Access'!$F$7:$GK$318,$EQ$2,FALSE)),"",VLOOKUP($B409,'[1]1718  Exp_Rev Access'!$F$7:$GK$318,$EQ$2,FALSE))</f>
        <v>0</v>
      </c>
      <c r="ER409" s="90">
        <f>IF(ISNA(VLOOKUP($B409,'[1]1718  Exp_Rev Access'!$F$7:$GK$318,$ER$2,FALSE)),"",VLOOKUP($B409,'[1]1718  Exp_Rev Access'!$F$7:$GK$318,$ER$2,FALSE))</f>
        <v>0</v>
      </c>
      <c r="ES409" s="90">
        <f>IF(ISNA(VLOOKUP($B409,'[1]1718  Exp_Rev Access'!$F$7:$GK$318,$ES$2,FALSE)),"",VLOOKUP($B409,'[1]1718  Exp_Rev Access'!$F$7:$GK$318,$ES$2,FALSE))</f>
        <v>0</v>
      </c>
      <c r="ET409" s="90">
        <f>IF(ISNA(VLOOKUP($B409,'[1]1718  Exp_Rev Access'!$F$7:$GK$318,$ET$2,FALSE)),"",VLOOKUP($B409,'[1]1718  Exp_Rev Access'!$F$7:$GK$318,$ET$2,FALSE))</f>
        <v>0</v>
      </c>
      <c r="EU409" s="90">
        <f>IF(ISNA(VLOOKUP($B409,'[1]1718  Exp_Rev Access'!$F$7:$GK$318,$EU$2,FALSE)),"",VLOOKUP($B409,'[1]1718  Exp_Rev Access'!$F$7:$GK$318,$EU$2,FALSE))</f>
        <v>0</v>
      </c>
      <c r="EV409" s="90">
        <f>IF(ISNA(VLOOKUP($B409,'[1]1718  Exp_Rev Access'!$F$7:$GK$318,$EV$2,FALSE)),"",VLOOKUP($B409,'[1]1718  Exp_Rev Access'!$F$7:$GK$318,$EV$2,FALSE))</f>
        <v>0</v>
      </c>
      <c r="EW409" s="90">
        <f>IF(ISNA(VLOOKUP($B409,'[1]1718  Exp_Rev Access'!$F$7:$GK$318,$EW$2,FALSE)),"",VLOOKUP($B409,'[1]1718  Exp_Rev Access'!$F$7:$GK$318,$EW$2,FALSE))</f>
        <v>0</v>
      </c>
      <c r="EX409" s="90">
        <f>IF(ISNA(VLOOKUP($B409,'[1]1718  Exp_Rev Access'!$F$7:$GK$318,$EX$2,FALSE)),"",VLOOKUP($B409,'[1]1718  Exp_Rev Access'!$F$7:$GK$318,$EX$2,FALSE))</f>
        <v>0</v>
      </c>
      <c r="EY409" s="90">
        <f>IF(ISNA(VLOOKUP($B409,'[1]1718  Exp_Rev Access'!$F$7:$GK$318,$EY$2,FALSE)),"",VLOOKUP($B409,'[1]1718  Exp_Rev Access'!$F$7:$GK$318,$EY$2,FALSE))</f>
        <v>0</v>
      </c>
      <c r="EZ409" s="90">
        <f>IF(ISNA(VLOOKUP($B409,'[1]1718  Exp_Rev Access'!$F$7:$GK$318,$EZ$2,FALSE)),"",VLOOKUP($B409,'[1]1718  Exp_Rev Access'!$F$7:$GK$318,$EZ$2,FALSE))</f>
        <v>0</v>
      </c>
      <c r="FA409" s="90">
        <f>IF(ISNA(VLOOKUP($B409,'[1]1718  Exp_Rev Access'!$F$7:$GK$318,$FA$2,FALSE)),"",VLOOKUP($B409,'[1]1718  Exp_Rev Access'!$F$7:$GK$318,$FA$2,FALSE))</f>
        <v>0</v>
      </c>
      <c r="FB409" s="90">
        <f>IF(ISNA(VLOOKUP($B409,'[1]1718  Exp_Rev Access'!$F$7:$GK$318,$FB$2,FALSE)),"",VLOOKUP($B409,'[1]1718  Exp_Rev Access'!$F$7:$GK$318,$FB$2,FALSE))</f>
        <v>0</v>
      </c>
      <c r="FC409" s="90">
        <f>IF(ISNA(VLOOKUP($B409,'[1]1718  Exp_Rev Access'!$F$7:$GK$318,$FC$2,FALSE)),"",VLOOKUP($B409,'[1]1718  Exp_Rev Access'!$F$7:$GK$318,$FC$2,FALSE))</f>
        <v>0</v>
      </c>
      <c r="FD409" s="90">
        <f>IF(ISNA(VLOOKUP($B409,'[1]1718  Exp_Rev Access'!$F$7:$GK$318,$FD$2,FALSE)),"",VLOOKUP($B409,'[1]1718  Exp_Rev Access'!$F$7:$GK$318,$FD$2,FALSE))</f>
        <v>0</v>
      </c>
      <c r="FE409" s="90">
        <f>IF(ISNA(VLOOKUP($B409,'[1]1718  Exp_Rev Access'!$F$7:$GK$318,$FE$2,FALSE)),"",VLOOKUP($B409,'[1]1718  Exp_Rev Access'!$F$7:$GK$318,$FE$2,FALSE))</f>
        <v>0</v>
      </c>
      <c r="FF409" s="90">
        <f>IF(ISNA(VLOOKUP($B409,'[1]1718  Exp_Rev Access'!$F$7:$GK$318,$FF$2,FALSE)),"",VLOOKUP($B409,'[1]1718  Exp_Rev Access'!$F$7:$GK$318,$FF$2,FALSE))</f>
        <v>0</v>
      </c>
      <c r="FG409" s="90">
        <f>IF(ISNA(VLOOKUP($B409,'[1]1718  Exp_Rev Access'!$F$7:$GK$318,$FG$2,FALSE)),"",VLOOKUP($B409,'[1]1718  Exp_Rev Access'!$F$7:$GK$318,$FG$2,FALSE))</f>
        <v>0</v>
      </c>
      <c r="FH409" s="90">
        <f>IF(ISNA(VLOOKUP($B409,'[1]1718  Exp_Rev Access'!$F$7:$GK$318,$FH$2,FALSE)),"",VLOOKUP($B409,'[1]1718  Exp_Rev Access'!$F$7:$GK$318,$FH$2,FALSE))</f>
        <v>0</v>
      </c>
      <c r="FI409" s="90">
        <f>IF(ISNA(VLOOKUP($B409,'[1]1718  Exp_Rev Access'!$F$7:$GK$318,$FI$2,FALSE)),"",VLOOKUP($B409,'[1]1718  Exp_Rev Access'!$F$7:$GK$318,$FI$2,FALSE))</f>
        <v>0</v>
      </c>
      <c r="FJ409" s="90">
        <f>IF(ISNA(VLOOKUP($B409,'[1]1718  Exp_Rev Access'!$F$7:$GK$318,$FJ$2,FALSE)),"",VLOOKUP($B409,'[1]1718  Exp_Rev Access'!$F$7:$GK$318,$FJ$2,FALSE))</f>
        <v>0</v>
      </c>
      <c r="FK409" s="90">
        <f>IF(ISNA(VLOOKUP($B409,'[1]1718  Exp_Rev Access'!$F$7:$GK$318,$FK$2,FALSE)),"",VLOOKUP($B409,'[1]1718  Exp_Rev Access'!$F$7:$GK$318,$FK$2,FALSE))</f>
        <v>0</v>
      </c>
      <c r="FL409" s="90">
        <f>IF(ISNA(VLOOKUP($B409,'[1]1718  Exp_Rev Access'!$F$7:$GK$318,$FL$2,FALSE)),"",VLOOKUP($B409,'[1]1718  Exp_Rev Access'!$F$7:$GK$318,$FL$2,FALSE))</f>
        <v>0</v>
      </c>
      <c r="FM409" s="90">
        <f>IF(ISNA(VLOOKUP($B409,'[1]1718  Exp_Rev Access'!$F$7:$GK$318,$FM$2,FALSE)),"",VLOOKUP($B409,'[1]1718  Exp_Rev Access'!$F$7:$GK$318,$FM$2,FALSE))</f>
        <v>0</v>
      </c>
      <c r="FN409" s="90">
        <f>IF(ISNA(VLOOKUP($B409,'[1]1718  Exp_Rev Access'!$F$7:$GK$318,$FN$2,FALSE)),"",VLOOKUP($B409,'[1]1718  Exp_Rev Access'!$F$7:$GK$318,$FN$2,FALSE))</f>
        <v>0</v>
      </c>
      <c r="FO409" s="90">
        <f>IF(ISNA(VLOOKUP($B409,'[1]1718  Exp_Rev Access'!$F$7:$GK$318,$FO$2,FALSE)),"",VLOOKUP($B409,'[1]1718  Exp_Rev Access'!$F$7:$GK$318,$FO$2,FALSE))</f>
        <v>0</v>
      </c>
      <c r="FP409" s="90">
        <f>IF(ISNA(VLOOKUP($B409,'[1]1718  Exp_Rev Access'!$F$7:$GK$318,$FP$2,FALSE)),"",VLOOKUP($B409,'[1]1718  Exp_Rev Access'!$F$7:$GK$318,$FP$2,FALSE))</f>
        <v>0</v>
      </c>
      <c r="FQ409" s="90">
        <f>IF(ISNA(VLOOKUP($B409,'[1]1718  Exp_Rev Access'!$F$7:$GK$318,$FQ$2,FALSE)),"",VLOOKUP($B409,'[1]1718  Exp_Rev Access'!$F$7:$GK$318,$FQ$2,FALSE))</f>
        <v>0</v>
      </c>
      <c r="FR409" s="90">
        <f>IF(ISNA(VLOOKUP($B409,'[1]1718  Exp_Rev Access'!$F$7:$GK$318,$FR$2,FALSE)),"",VLOOKUP($B409,'[1]1718  Exp_Rev Access'!$F$7:$GK$318,$FR$2,FALSE))</f>
        <v>0</v>
      </c>
      <c r="FS409" s="56">
        <f t="shared" si="1048"/>
        <v>38688.5</v>
      </c>
      <c r="FT409" s="92">
        <f t="shared" si="1049"/>
        <v>4.8001861487336719E-2</v>
      </c>
      <c r="FU409" s="94">
        <f t="shared" si="1050"/>
        <v>881.8896740369272</v>
      </c>
      <c r="FV409" s="95">
        <f>IF(ISNA(VLOOKUP($B409,'[1]1718  Exp_Rev Access'!$F$7:$GK$318,$FV$2,FALSE)),"",VLOOKUP($B409,'[1]1718  Exp_Rev Access'!$F$7:$GK$318,$FV$2,FALSE))</f>
        <v>0</v>
      </c>
      <c r="FW409" s="95">
        <f>IF(ISNA(VLOOKUP($B409,'[1]1718  Exp_Rev Access'!$F$7:$GK$318,$FW$2,FALSE)),"",VLOOKUP($B409,'[1]1718  Exp_Rev Access'!$F$7:$GK$318,$FW$2,FALSE))</f>
        <v>0</v>
      </c>
      <c r="FX409" s="95">
        <f>IF(ISNA(VLOOKUP($B409,'[1]1718  Exp_Rev Access'!$F$7:$GK$318,$FX$2,FALSE)),"",VLOOKUP($B409,'[1]1718  Exp_Rev Access'!$F$7:$GK$318,$FX$2,FALSE))</f>
        <v>0</v>
      </c>
      <c r="FY409" s="95">
        <f>IF(ISNA(VLOOKUP($B409,'[1]1718  Exp_Rev Access'!$F$7:$GK$318,$FY$2,FALSE)),"",VLOOKUP($B409,'[1]1718  Exp_Rev Access'!$F$7:$GK$318,$FY$2,FALSE))</f>
        <v>0</v>
      </c>
      <c r="FZ409" s="95">
        <f>IF(ISNA(VLOOKUP($B409,'[1]1718  Exp_Rev Access'!$F$7:$GK$318,$FZ$2,FALSE)),"",VLOOKUP($B409,'[1]1718  Exp_Rev Access'!$F$7:$GK$318,$FZ$2,FALSE))</f>
        <v>0</v>
      </c>
      <c r="GA409" s="95">
        <f>IF(ISNA(VLOOKUP($B409,'[1]1718  Exp_Rev Access'!$F$7:$GK$318,$GA$2,FALSE)),"",VLOOKUP($B409,'[1]1718  Exp_Rev Access'!$F$7:$GK$318,$GA$2,FALSE))</f>
        <v>0</v>
      </c>
      <c r="GB409" s="95">
        <f>IF(ISNA(VLOOKUP($B409,'[1]1718  Exp_Rev Access'!$F$7:$GK$318,$GB$2,FALSE)),"",VLOOKUP($B409,'[1]1718  Exp_Rev Access'!$F$7:$GK$318,$GB$2,FALSE))</f>
        <v>0</v>
      </c>
      <c r="GC409" s="95">
        <f>IF(ISNA(VLOOKUP($B409,'[1]1718  Exp_Rev Access'!$F$7:$GK$318,$GC$2,FALSE)),"",VLOOKUP($B409,'[1]1718  Exp_Rev Access'!$F$7:$GK$318,$GC$2,FALSE))</f>
        <v>0</v>
      </c>
      <c r="GD409" s="95">
        <f>IF(ISNA(VLOOKUP($B409,'[1]1718  Exp_Rev Access'!$F$7:$GK$318,$GD$2,FALSE)),"",VLOOKUP($B409,'[1]1718  Exp_Rev Access'!$F$7:$GK$318,$GD$2,FALSE))</f>
        <v>0</v>
      </c>
      <c r="GE409" s="95">
        <f>IF(ISNA(VLOOKUP($B409,'[1]1718  Exp_Rev Access'!$F$7:$GK$318,$GE$2,FALSE)),"",VLOOKUP($B409,'[1]1718  Exp_Rev Access'!$F$7:$GK$318,$GE$2,FALSE))</f>
        <v>0</v>
      </c>
      <c r="GF409" s="95">
        <f>IF(ISNA(VLOOKUP($B409,'[1]1718  Exp_Rev Access'!$F$7:$GK$318,$GF$2,FALSE)),"",VLOOKUP($B409,'[1]1718  Exp_Rev Access'!$F$7:$GK$318,$GF$2,FALSE))</f>
        <v>0</v>
      </c>
      <c r="GG409" s="95">
        <f>IF(ISNA(VLOOKUP($B409,'[1]1718  Exp_Rev Access'!$F$7:$GK$318,$GG$2,FALSE)),"",VLOOKUP($B409,'[1]1718  Exp_Rev Access'!$F$7:$GK$318,$GG$2,FALSE))</f>
        <v>0</v>
      </c>
      <c r="GH409" s="95">
        <f>IF(ISNA(VLOOKUP($B409,'[1]1718  Exp_Rev Access'!$F$7:$GK$318,$GH$2,FALSE)),"",VLOOKUP($B409,'[1]1718  Exp_Rev Access'!$F$7:$GK$318,$GH$2,FALSE))</f>
        <v>0</v>
      </c>
      <c r="GI409" s="95">
        <f>IF(ISNA(VLOOKUP($B409,'[1]1718  Exp_Rev Access'!$F$7:$GK$318,$GI$2,FALSE)),"",VLOOKUP($B409,'[1]1718  Exp_Rev Access'!$F$7:$GK$318,$GI$2,FALSE))</f>
        <v>0</v>
      </c>
      <c r="GJ409" s="95">
        <f>IF(ISNA(VLOOKUP($B409,'[1]1718  Exp_Rev Access'!$F$7:$GK$318,$GJ$2,FALSE)),"",VLOOKUP($B409,'[1]1718  Exp_Rev Access'!$F$7:$GK$318,$GJ$2,FALSE))</f>
        <v>0</v>
      </c>
      <c r="GK409" s="95">
        <f>IF(ISNA(VLOOKUP($B409,'[1]1718  Exp_Rev Access'!$F$7:$GK$318,$GK$2,FALSE)),"",VLOOKUP($B409,'[1]1718  Exp_Rev Access'!$F$7:$GK$318,$GK$2,FALSE))</f>
        <v>0</v>
      </c>
      <c r="GL409" s="95">
        <f>IF(ISNA(VLOOKUP($B409,'[1]1718  Exp_Rev Access'!$F$7:$GK$318,$GL$2,FALSE)),"",VLOOKUP($B409,'[1]1718  Exp_Rev Access'!$F$7:$GK$318,$GL$2,FALSE))</f>
        <v>0</v>
      </c>
      <c r="GM409" s="95">
        <f>IF(ISNA(VLOOKUP($B409,'[1]1718  Exp_Rev Access'!$F$7:$GK$318,$GM$2,FALSE)),"",VLOOKUP($B409,'[1]1718  Exp_Rev Access'!$F$7:$GK$318,$GM$2,FALSE))</f>
        <v>0</v>
      </c>
      <c r="GN409" s="95">
        <f>IF(ISNA(VLOOKUP($B409,'[1]1718  Exp_Rev Access'!$F$7:$GK$318,$GN$2,FALSE)),"",VLOOKUP($B409,'[1]1718  Exp_Rev Access'!$F$7:$GK$318,$GN$2,FALSE))</f>
        <v>0</v>
      </c>
      <c r="GO409" s="95">
        <f>IF(ISNA(VLOOKUP($B409,'[1]1718  Exp_Rev Access'!$F$7:$GK$318,$GO$2,FALSE)),"",VLOOKUP($B409,'[1]1718  Exp_Rev Access'!$F$7:$GK$318,$GO$2,FALSE))</f>
        <v>0</v>
      </c>
      <c r="GP409" s="95">
        <f>IF(ISNA(VLOOKUP($B409,'[1]1718  Exp_Rev Access'!$F$7:$GK$318,$GP$2,FALSE)),"",VLOOKUP($B409,'[1]1718  Exp_Rev Access'!$F$7:$GK$318,$GP$2,FALSE))</f>
        <v>0</v>
      </c>
      <c r="GQ409" s="95">
        <f>IF(ISNA(VLOOKUP($B409,'[1]1718  Exp_Rev Access'!$F$7:$GK$318,$GQ$2,FALSE)),"",VLOOKUP($B409,'[1]1718  Exp_Rev Access'!$F$7:$GK$318,$GQ$2,FALSE))</f>
        <v>0</v>
      </c>
      <c r="GR409" s="95">
        <f>IF(ISNA(VLOOKUP($B409,'[1]1718  Exp_Rev Access'!$F$7:$GK$318,$GR$2,FALSE)),"",VLOOKUP($B409,'[1]1718  Exp_Rev Access'!$F$7:$GK$318,$GR$2,FALSE))</f>
        <v>0</v>
      </c>
      <c r="GS409" s="95">
        <f>IF(ISNA(VLOOKUP($B409,'[1]1718  Exp_Rev Access'!$F$7:$GK$318,$GS$2,FALSE)),"",VLOOKUP($B409,'[1]1718  Exp_Rev Access'!$F$7:$GK$318,$GS$2,FALSE))</f>
        <v>0</v>
      </c>
      <c r="GT409" s="95">
        <f>IF(ISNA(VLOOKUP($B409,'[1]1718  Exp_Rev Access'!$F$7:$GK$318,$GT$2,FALSE)),"",VLOOKUP($B409,'[1]1718  Exp_Rev Access'!$F$7:$GK$318,$GT$2,FALSE))</f>
        <v>0</v>
      </c>
      <c r="GU409" s="56">
        <f t="shared" si="1051"/>
        <v>0</v>
      </c>
      <c r="GV409" s="92">
        <f t="shared" si="1052"/>
        <v>0</v>
      </c>
      <c r="GW409" s="96">
        <f t="shared" si="1053"/>
        <v>0</v>
      </c>
    </row>
    <row r="410" spans="1:222" x14ac:dyDescent="0.3">
      <c r="A410" s="73"/>
      <c r="B410" s="88" t="s">
        <v>790</v>
      </c>
      <c r="C410" s="89" t="s">
        <v>791</v>
      </c>
      <c r="D410" s="75">
        <f>IF(ISNA(VLOOKUP($B410,'[1]1718 enrollment_Rev_Exp by size'!$A$7:H739,3,FALSE)),"",VLOOKUP($B410,'[1]1718 enrollment_Rev_Exp by size'!$A$7:$G$350,3,FALSE))</f>
        <v>157.14000000000001</v>
      </c>
      <c r="E410" s="76">
        <f>IF(ISNA(VLOOKUP($B410,'[1]1718 enrollment_Rev_Exp by size'!$A$7:I742,5,FALSE)),"",VLOOKUP($B410,'[1]1718 enrollment_Rev_Exp by size'!$A$7:$G$350,5,FALSE))</f>
        <v>3308718.84</v>
      </c>
      <c r="F410" s="70">
        <f t="shared" si="1033"/>
        <v>3308718.84</v>
      </c>
      <c r="G410" s="70">
        <f t="shared" si="1034"/>
        <v>0</v>
      </c>
      <c r="H410" s="90">
        <f>IF(ISNA(VLOOKUP($B410,'[1]1718  Exp_Rev Access'!$F$7:$GK$318,3,FALSE)),"",VLOOKUP($B410,'[1]1718  Exp_Rev Access'!$F$7:$GK$318,3,FALSE))</f>
        <v>516766.83</v>
      </c>
      <c r="I410" s="90">
        <f>IF(ISNA(VLOOKUP($B410,'[1]1718  Exp_Rev Access'!$F$7:$GK$318,4,FALSE)),"",VLOOKUP($B410,'[1]1718  Exp_Rev Access'!$F$7:$GK$318,4,FALSE))</f>
        <v>0</v>
      </c>
      <c r="J410" s="90">
        <f>IF(ISNA(VLOOKUP($B410,'[1]1718  Exp_Rev Access'!$F$7:$GK$318,5,FALSE)),"",VLOOKUP($B410,'[1]1718  Exp_Rev Access'!$F$7:$GK$318,5,FALSE))</f>
        <v>0</v>
      </c>
      <c r="K410" s="90">
        <f>IF(ISNA(VLOOKUP($B410,'[1]1718  Exp_Rev Access'!$F$7:$GK$318,6,FALSE)),"-",VLOOKUP($B410,'[1]1718  Exp_Rev Access'!$F$7:$GK$318,6,FALSE))</f>
        <v>0</v>
      </c>
      <c r="L410" s="90">
        <f>IF(ISNA(VLOOKUP($B410,'[1]1718  Exp_Rev Access'!$F$7:$GK$318,7,FALSE)),"",VLOOKUP($B410,'[1]1718  Exp_Rev Access'!$F$7:$GK$318,7,FALSE))</f>
        <v>0</v>
      </c>
      <c r="M410" s="90">
        <f>IF(ISNA(VLOOKUP($B410,'[1]1718  Exp_Rev Access'!$F$7:$GK$318,8,FALSE)),"",VLOOKUP($B410,'[1]1718  Exp_Rev Access'!$F$7:$GK$318,8,FALSE))</f>
        <v>0</v>
      </c>
      <c r="N410" s="56">
        <f t="shared" si="1035"/>
        <v>516766.83</v>
      </c>
      <c r="O410" s="91">
        <f t="shared" si="1036"/>
        <v>0.15618336129158683</v>
      </c>
      <c r="P410" s="56">
        <f t="shared" si="1037"/>
        <v>3288.5759831996943</v>
      </c>
      <c r="Q410" s="90">
        <f>IF(ISNA(VLOOKUP($B410,'[1]1718  Exp_Rev Access'!$F$7:$GK$318,10,FALSE)),"",VLOOKUP($B410,'[1]1718  Exp_Rev Access'!$F$7:$GK$318,10,FALSE))</f>
        <v>0</v>
      </c>
      <c r="R410" s="90">
        <f>IF(ISNA(VLOOKUP($B410,'[1]1718  Exp_Rev Access'!$F$7:$GK$318,11,FALSE)),"",VLOOKUP($B410,'[1]1718  Exp_Rev Access'!$F$7:$GK$318,11,FALSE))</f>
        <v>0</v>
      </c>
      <c r="S410" s="90">
        <f>IF(ISNA(VLOOKUP($B410,'[1]1718  Exp_Rev Access'!$F$7:$GK$318,12,FALSE)),"",VLOOKUP($B410,'[1]1718  Exp_Rev Access'!$F$7:$GK$318,12,FALSE))</f>
        <v>0</v>
      </c>
      <c r="T410" s="90">
        <f>IF(ISNA(VLOOKUP($B410,'[1]1718  Exp_Rev Access'!$F$7:$GK$318,13,FALSE)),"",VLOOKUP($B410,'[1]1718  Exp_Rev Access'!$F$7:$GK$318,13,FALSE))</f>
        <v>0</v>
      </c>
      <c r="U410" s="90">
        <f>IF(ISNA(VLOOKUP($B410,'[1]1718  Exp_Rev Access'!$F$7:$GK$318,14,FALSE)),"",VLOOKUP($B410,'[1]1718  Exp_Rev Access'!$F$7:$GK$318,14,FALSE))</f>
        <v>0</v>
      </c>
      <c r="V410" s="90">
        <f>IF(ISNA(VLOOKUP($B410,'[1]1718  Exp_Rev Access'!$F$7:$GK$318,15,FALSE)),"",VLOOKUP($B410,'[1]1718  Exp_Rev Access'!$F$7:$GK$318,15,FALSE))</f>
        <v>0</v>
      </c>
      <c r="W410" s="90">
        <f>IF(ISNA(VLOOKUP($B410,'[1]1718  Exp_Rev Access'!$F$7:$GK$318,16,FALSE)),"",VLOOKUP($B410,'[1]1718  Exp_Rev Access'!$F$7:$GK$318,16,FALSE))</f>
        <v>0</v>
      </c>
      <c r="X410" s="90">
        <f>IF(ISNA(VLOOKUP($B410,'[1]1718  Exp_Rev Access'!$F$7:$GK$318,17,FALSE)),"",VLOOKUP($B410,'[1]1718  Exp_Rev Access'!$F$7:$GK$318,17,FALSE))</f>
        <v>149229.95000000001</v>
      </c>
      <c r="Y410" s="90">
        <f>IF(ISNA(VLOOKUP($B410,'[1]1718  Exp_Rev Access'!$F$7:$GK$318,18,FALSE)),"",VLOOKUP($B410,'[1]1718  Exp_Rev Access'!$F$7:$GK$318,18,FALSE))</f>
        <v>140</v>
      </c>
      <c r="Z410" s="90">
        <f>IF(ISNA(VLOOKUP($B410,'[1]1718  Exp_Rev Access'!$F$7:$GK$318,19,FALSE)),"",VLOOKUP($B410,'[1]1718  Exp_Rev Access'!$F$7:$GK$318,19,FALSE))</f>
        <v>0</v>
      </c>
      <c r="AA410" s="90">
        <f>IF(ISNA(VLOOKUP($B410,'[1]1718  Exp_Rev Access'!$F$7:$GK$318,20,FALSE)),"",VLOOKUP($B410,'[1]1718  Exp_Rev Access'!$F$7:$GK$318,20,FALSE))</f>
        <v>0</v>
      </c>
      <c r="AB410" s="90">
        <f>IF(ISNA(VLOOKUP($B410,'[1]1718  Exp_Rev Access'!$F$7:$GK$318,21,FALSE)),"",VLOOKUP($B410,'[1]1718  Exp_Rev Access'!$F$7:$GK$318,21,FALSE))</f>
        <v>0</v>
      </c>
      <c r="AC410" s="90">
        <f>IF(ISNA(VLOOKUP($B410,'[1]1718  Exp_Rev Access'!$F$7:$GK$318,22,FALSE)),"",VLOOKUP($B410,'[1]1718  Exp_Rev Access'!$F$7:$GK$318,22,FALSE))</f>
        <v>0</v>
      </c>
      <c r="AD410" s="90">
        <f>IF(ISNA(VLOOKUP($B410,'[1]1718  Exp_Rev Access'!$F$7:$GK$318,23,FALSE)),"",VLOOKUP($B410,'[1]1718  Exp_Rev Access'!$F$7:$GK$318,23,FALSE))</f>
        <v>19689.02</v>
      </c>
      <c r="AE410" s="90">
        <f>IF(ISNA(VLOOKUP($B410,'[1]1718  Exp_Rev Access'!$F$7:$GK$318,24,FALSE)),"",VLOOKUP($B410,'[1]1718  Exp_Rev Access'!$F$7:$GK$318,24,FALSE))</f>
        <v>13203</v>
      </c>
      <c r="AF410" s="90">
        <f>IF(ISNA(VLOOKUP($B410,'[1]1718  Exp_Rev Access'!$F$7:$GK$318,25,FALSE)),"",VLOOKUP($B410,'[1]1718  Exp_Rev Access'!$F$7:$GK$318,25,FALSE))</f>
        <v>343.1</v>
      </c>
      <c r="AG410" s="90">
        <f>IF(ISNA(VLOOKUP($B410,'[1]1718  Exp_Rev Access'!$F$7:$GK$318,26,FALSE)),"",VLOOKUP($B410,'[1]1718  Exp_Rev Access'!$F$7:$GK$318,26,FALSE))</f>
        <v>17216.02</v>
      </c>
      <c r="AH410" s="90">
        <f>IF(ISNA(VLOOKUP($B410,'[1]1718  Exp_Rev Access'!$F$7:$GK$318,27,FALSE)),"",VLOOKUP($B410,'[1]1718  Exp_Rev Access'!$F$7:$GK$318,27,FALSE))</f>
        <v>45</v>
      </c>
      <c r="AI410" s="90">
        <f>IF(ISNA(VLOOKUP($B410,'[1]1718  Exp_Rev Access'!$F$7:$GK$318,28,FALSE)),"",VLOOKUP($B410,'[1]1718  Exp_Rev Access'!$F$7:$GK$318,28,FALSE))</f>
        <v>795</v>
      </c>
      <c r="AJ410" s="90">
        <f>IF(ISNA(VLOOKUP($B410,'[1]1718  Exp_Rev Access'!$F$7:$GK$318,29,FALSE)),"",VLOOKUP($B410,'[1]1718  Exp_Rev Access'!$F$7:$GK$318,29,FALSE))</f>
        <v>0</v>
      </c>
      <c r="AK410" s="90">
        <f>IF(ISNA(VLOOKUP($B410,'[1]1718  Exp_Rev Access'!$F$7:$GK$318,30,FALSE)),"",VLOOKUP($B410,'[1]1718  Exp_Rev Access'!$F$7:$GK$318,30,FALSE))</f>
        <v>4036.2</v>
      </c>
      <c r="AL410" s="90">
        <f>IF(ISNA(VLOOKUP($B410,'[1]1718  Exp_Rev Access'!$F$7:$GK$318,31,FALSE)),"",VLOOKUP($B410,'[1]1718  Exp_Rev Access'!$F$7:$GK$318,31,FALSE))</f>
        <v>1793.25</v>
      </c>
      <c r="AM410" s="56">
        <f t="shared" si="1038"/>
        <v>206490.54</v>
      </c>
      <c r="AN410" s="92">
        <f t="shared" si="1039"/>
        <v>6.2408004422642334E-2</v>
      </c>
      <c r="AO410" s="71">
        <f t="shared" si="1040"/>
        <v>1314.0546009927452</v>
      </c>
      <c r="AP410" s="90">
        <f>IF(ISNA(VLOOKUP($B410,'[1]1718  Exp_Rev Access'!$F$7:$GK$318,33,FALSE)),"",VLOOKUP($B410,'[1]1718  Exp_Rev Access'!$F$7:$GK$318,33,FALSE))</f>
        <v>1948872.24</v>
      </c>
      <c r="AQ410" s="90">
        <f>IF(ISNA(VLOOKUP($B410,'[1]1718  Exp_Rev Access'!$F$7:$GK$318,34,FALSE)),"",VLOOKUP($B410,'[1]1718  Exp_Rev Access'!$F$7:$GK$318,34,FALSE))</f>
        <v>15431.15</v>
      </c>
      <c r="AR410" s="90">
        <f>IF(ISNA(VLOOKUP($B410,'[1]1718  Exp_Rev Access'!$F$7:$GK$318,35,FALSE)),"",VLOOKUP($B410,'[1]1718  Exp_Rev Access'!$F$7:$GK$318,35,FALSE))</f>
        <v>115301.96</v>
      </c>
      <c r="AS410" s="90">
        <f>IF(ISNA(VLOOKUP($B410,'[1]1718  Exp_Rev Access'!$F$7:$GK$318,36,FALSE)),"",VLOOKUP($B410,'[1]1718  Exp_Rev Access'!$F$7:$GK$318,36,FALSE))</f>
        <v>0</v>
      </c>
      <c r="AT410" s="90">
        <f>IF(ISNA(VLOOKUP($B410,'[1]1718  Exp_Rev Access'!$F$7:$GK$318,37,FALSE)),"",VLOOKUP($B410,'[1]1718  Exp_Rev Access'!$F$7:$GK$318,37,FALSE))</f>
        <v>0</v>
      </c>
      <c r="AU410" s="56">
        <f t="shared" si="1041"/>
        <v>2079605.3499999999</v>
      </c>
      <c r="AV410" s="93">
        <f t="shared" si="1042"/>
        <v>0.62852283634955208</v>
      </c>
      <c r="AW410" s="56">
        <f t="shared" si="1043"/>
        <v>13234.092847142672</v>
      </c>
      <c r="AX410" s="90">
        <f>IF(ISNA(VLOOKUP($B410,'[1]1718  Exp_Rev Access'!$F$7:$GK$318,39,FALSE)),"",VLOOKUP($B410,'[1]1718  Exp_Rev Access'!$F$7:$GK$318,39,FALSE))</f>
        <v>0</v>
      </c>
      <c r="AY410" s="90">
        <f>IF(ISNA(VLOOKUP($B410,'[1]1718  Exp_Rev Access'!$F$7:$GK$318,40,FALSE)),"",VLOOKUP($B410,'[1]1718  Exp_Rev Access'!$F$7:$GK$318,40,FALSE))</f>
        <v>188438.38</v>
      </c>
      <c r="AZ410" s="90">
        <f>IF(ISNA(VLOOKUP($B410,'[1]1718  Exp_Rev Access'!$F$7:$GK$318,41,FALSE)),"",VLOOKUP($B410,'[1]1718  Exp_Rev Access'!$F$7:$GK$318,41,FALSE))</f>
        <v>12344.93</v>
      </c>
      <c r="BA410" s="90">
        <f>IF(ISNA(VLOOKUP($B410,'[1]1718  Exp_Rev Access'!$F$7:$GK$318,42,FALSE)),"",VLOOKUP($B410,'[1]1718  Exp_Rev Access'!$F$7:$GK$318,42,FALSE))</f>
        <v>0</v>
      </c>
      <c r="BB410" s="90">
        <f>IF(ISNA(VLOOKUP($B410,'[1]1718  Exp_Rev Access'!$F$7:$GK$318,43,FALSE)),"",VLOOKUP($B410,'[1]1718  Exp_Rev Access'!$F$7:$GK$318,43,FALSE))</f>
        <v>0</v>
      </c>
      <c r="BC410" s="90">
        <f>IF(ISNA(VLOOKUP($B410,'[1]1718  Exp_Rev Access'!$F$7:$GK$318,44,FALSE)),"",VLOOKUP($B410,'[1]1718  Exp_Rev Access'!$F$7:$GK$318,44,FALSE))</f>
        <v>16819.27</v>
      </c>
      <c r="BD410" s="90">
        <f>IF(ISNA(VLOOKUP($B410,'[1]1718  Exp_Rev Access'!$F$7:$GK$318,45,FALSE)),"",VLOOKUP($B410,'[1]1718  Exp_Rev Access'!$F$7:$GK$318,45,FALSE))</f>
        <v>0</v>
      </c>
      <c r="BE410" s="90">
        <f>IF(ISNA(VLOOKUP($B410,'[1]1718  Exp_Rev Access'!$F$7:$GK$318,46,FALSE)),"",VLOOKUP($B410,'[1]1718  Exp_Rev Access'!$F$7:$GK$318,46,FALSE))</f>
        <v>19671.580000000002</v>
      </c>
      <c r="BF410" s="90">
        <f>IF(ISNA(VLOOKUP($B410,'[1]1718  Exp_Rev Access'!$F$7:$GK$318,47,FALSE)),"",VLOOKUP($B410,'[1]1718  Exp_Rev Access'!$F$7:$GK$318,47,FALSE))</f>
        <v>0</v>
      </c>
      <c r="BG410" s="90">
        <f>IF(ISNA(VLOOKUP($B410,'[1]1718  Exp_Rev Access'!$F$7:$GK$318,48,FALSE)),"",VLOOKUP($B410,'[1]1718  Exp_Rev Access'!$F$7:$GK$318,48,FALSE))</f>
        <v>0</v>
      </c>
      <c r="BH410" s="90">
        <f>IF(ISNA(VLOOKUP($B410,'[1]1718  Exp_Rev Access'!$F$7:$GK$318,49,FALSE)),"",VLOOKUP($B410,'[1]1718  Exp_Rev Access'!$F$7:$GK$318,49,FALSE))</f>
        <v>0</v>
      </c>
      <c r="BI410" s="90">
        <f>IF(ISNA(VLOOKUP($B410,'[1]1718  Exp_Rev Access'!$F$7:$GK$318,50,FALSE)),"",VLOOKUP($B410,'[1]1718  Exp_Rev Access'!$F$7:$GK$318,50,FALSE))</f>
        <v>0</v>
      </c>
      <c r="BJ410" s="90">
        <f>IF(ISNA(VLOOKUP($B410,'[1]1718  Exp_Rev Access'!$F$7:$GK$318,51,FALSE)),"",VLOOKUP($B410,'[1]1718  Exp_Rev Access'!$F$7:$GK$318,51,FALSE))</f>
        <v>1010</v>
      </c>
      <c r="BK410" s="90">
        <f>IF(ISNA(VLOOKUP($B410,'[1]1718  Exp_Rev Access'!$F$7:$GK$318,52,FALSE)),"",VLOOKUP($B410,'[1]1718  Exp_Rev Access'!$F$7:$GK$318,52,FALSE))</f>
        <v>128799.98</v>
      </c>
      <c r="BL410" s="90">
        <f>IF(ISNA(VLOOKUP($B410,'[1]1718  Exp_Rev Access'!$F$7:$GK$318,53,FALSE)),"",VLOOKUP($B410,'[1]1718  Exp_Rev Access'!$F$7:$GK$318,53,FALSE))</f>
        <v>1500</v>
      </c>
      <c r="BM410" s="90">
        <f>IF(ISNA(VLOOKUP($B410,'[1]1718  Exp_Rev Access'!$F$7:$GK$318,54,FALSE)),"",VLOOKUP($B410,'[1]1718  Exp_Rev Access'!$F$7:$GK$318,54,FALSE))</f>
        <v>0</v>
      </c>
      <c r="BN410" s="90">
        <f>IF(ISNA(VLOOKUP($B410,'[1]1718  Exp_Rev Access'!$F$7:$GK$318,55,FALSE)),"",VLOOKUP($B410,'[1]1718  Exp_Rev Access'!$F$7:$GK$318,55,FALSE))</f>
        <v>0</v>
      </c>
      <c r="BO410" s="90">
        <f>IF(ISNA(VLOOKUP($B410,'[1]1718  Exp_Rev Access'!$F$7:$GK$318,56,FALSE)),"",VLOOKUP($B410,'[1]1718  Exp_Rev Access'!$F$7:$GK$318,56,FALSE))</f>
        <v>0</v>
      </c>
      <c r="BP410" s="90">
        <f>IF(ISNA(VLOOKUP($B410,'[1]1718  Exp_Rev Access'!$F$7:$GK$318,57,FALSE)),"",VLOOKUP($B410,'[1]1718  Exp_Rev Access'!$F$7:$GK$318,57,FALSE))</f>
        <v>0</v>
      </c>
      <c r="BQ410" s="90">
        <f>IF(ISNA(VLOOKUP($B410,'[1]1718  Exp_Rev Access'!$F$7:$GK$318,58,FALSE)),"",VLOOKUP($B410,'[1]1718  Exp_Rev Access'!$F$7:$GK$318,58,FALSE))</f>
        <v>0</v>
      </c>
      <c r="BR410" s="90">
        <f>IF(ISNA(VLOOKUP($B410,'[1]1718  Exp_Rev Access'!$F$7:$GK$318,59,FALSE)),"",VLOOKUP($B410,'[1]1718  Exp_Rev Access'!$F$7:$GK$318,59,FALSE))</f>
        <v>0</v>
      </c>
      <c r="BS410" s="90">
        <f>IF(ISNA(VLOOKUP($B410,'[1]1718  Exp_Rev Access'!$F$7:$GK$318,60,FALSE)),"",VLOOKUP($B410,'[1]1718  Exp_Rev Access'!$F$7:$GK$318,60,FALSE))</f>
        <v>0</v>
      </c>
      <c r="BT410" s="90">
        <f>IF(ISNA(VLOOKUP($B410,'[1]1718  Exp_Rev Access'!$F$7:$GK$318,61,FALSE)),"",VLOOKUP($B410,'[1]1718  Exp_Rev Access'!$F$7:$GK$318,61,FALSE))</f>
        <v>0</v>
      </c>
      <c r="BU410" s="90">
        <f>IF(ISNA(VLOOKUP($B410,'[1]1718  Exp_Rev Access'!$F$7:$GK$318,62,FALSE)),"",VLOOKUP($B410,'[1]1718  Exp_Rev Access'!$F$7:$GK$318,62,FALSE))</f>
        <v>0</v>
      </c>
      <c r="BV410" s="56">
        <f t="shared" si="1022"/>
        <v>368584.13999999996</v>
      </c>
      <c r="BW410" s="92">
        <f t="shared" si="1044"/>
        <v>0.11139784243498912</v>
      </c>
      <c r="BX410" s="71">
        <f t="shared" si="1045"/>
        <v>2345.5780832378764</v>
      </c>
      <c r="BY410" s="90">
        <f>IF(ISNA(VLOOKUP($B410,'[1]1718  Exp_Rev Access'!$F$7:$GK$318,64,FALSE)),"",VLOOKUP($B410,'[1]1718  Exp_Rev Access'!$F$7:$GK$318,64,FALSE))</f>
        <v>21478</v>
      </c>
      <c r="BZ410" s="90">
        <f>IF(ISNA(VLOOKUP($B410,'[1]1718  Exp_Rev Access'!$F$7:$GK$318,65,FALSE)),"",VLOOKUP($B410,'[1]1718  Exp_Rev Access'!$F$7:$GK$318,65,FALSE))</f>
        <v>0</v>
      </c>
      <c r="CA410" s="90">
        <f>IF(ISNA(VLOOKUP($B410,'[1]1718  Exp_Rev Access'!$F$7:$GK$318,66,FALSE)),"",VLOOKUP($B410,'[1]1718  Exp_Rev Access'!$F$7:$GK$318,66,FALSE))</f>
        <v>0</v>
      </c>
      <c r="CB410" s="90">
        <f>IF(ISNA(VLOOKUP($B410,'[1]1718  Exp_Rev Access'!$F$7:$GK$318,67,FALSE)),"",VLOOKUP($B410,'[1]1718  Exp_Rev Access'!$F$7:$GK$318,67,FALSE))</f>
        <v>0</v>
      </c>
      <c r="CC410" s="90">
        <f>IF(ISNA(VLOOKUP($B410,'[1]1718  Exp_Rev Access'!$F$7:$GK$318,68,FALSE)),"",VLOOKUP($B410,'[1]1718  Exp_Rev Access'!$F$7:$GK$318,68,FALSE))</f>
        <v>0</v>
      </c>
      <c r="CD410" s="90">
        <f>IF(ISNA(VLOOKUP($B410,'[1]1718  Exp_Rev Access'!$F$7:$GK$318,69,FALSE)),"",VLOOKUP($B410,'[1]1718  Exp_Rev Access'!$F$7:$GK$318,69,FALSE))</f>
        <v>0</v>
      </c>
      <c r="CE410" s="56">
        <f t="shared" si="1021"/>
        <v>21478</v>
      </c>
      <c r="CF410" s="92">
        <f t="shared" si="1046"/>
        <v>6.4913342712431864E-3</v>
      </c>
      <c r="CG410" s="78">
        <f t="shared" si="1047"/>
        <v>136.68066692121673</v>
      </c>
      <c r="CH410" s="90">
        <f>IF(ISNA(VLOOKUP($B410,'[1]1718  Exp_Rev Access'!$F$7:$GK$318,$CH$2,FALSE)),"",VLOOKUP($B410,'[1]1718  Exp_Rev Access'!$F$7:$GK$318,$CH$2,FALSE))</f>
        <v>0</v>
      </c>
      <c r="CI410" s="90">
        <f>IF(ISNA(VLOOKUP($B410,'[1]1718  Exp_Rev Access'!$F$7:$GK$318,$CI$2,FALSE)),"",VLOOKUP($B410,'[1]1718  Exp_Rev Access'!$F$7:$GK$318,$CI$2,FALSE))</f>
        <v>0</v>
      </c>
      <c r="CJ410" s="90">
        <f>IF(ISNA(VLOOKUP($B410,'[1]1718  Exp_Rev Access'!$F$7:$GK$318,$CJ$2,FALSE)),"",VLOOKUP($B410,'[1]1718  Exp_Rev Access'!$F$7:$GK$318,$CJ$2,FALSE))</f>
        <v>0</v>
      </c>
      <c r="CK410" s="90">
        <f>IF(ISNA(VLOOKUP($B410,'[1]1718  Exp_Rev Access'!$F$7:$GK$318,$CK$2,FALSE)),"",VLOOKUP($B410,'[1]1718  Exp_Rev Access'!$F$7:$GK$318,$CK$2,FALSE))</f>
        <v>0</v>
      </c>
      <c r="CL410" s="90">
        <f>IF(ISNA(VLOOKUP($B410,'[1]1718  Exp_Rev Access'!$F$7:$GK$318,$CL$2,FALSE)),"",VLOOKUP($B410,'[1]1718  Exp_Rev Access'!$F$7:$GK$318,$CL$2,FALSE))</f>
        <v>0</v>
      </c>
      <c r="CM410" s="90">
        <f>IF(ISNA(VLOOKUP($B410,'[1]1718  Exp_Rev Access'!$F$7:$GK$318,$CM$2,FALSE)),"",VLOOKUP($B410,'[1]1718  Exp_Rev Access'!$F$7:$GK$318,$CM$2,FALSE))</f>
        <v>0</v>
      </c>
      <c r="CN410" s="90">
        <f>IF(ISNA(VLOOKUP($B410,'[1]1718  Exp_Rev Access'!$F$7:$GK$318,$CN$2,FALSE)),"",VLOOKUP($B410,'[1]1718  Exp_Rev Access'!$F$7:$GK$318,$CN$2,FALSE))</f>
        <v>0</v>
      </c>
      <c r="CO410" s="90">
        <f>IF(ISNA(VLOOKUP($B410,'[1]1718  Exp_Rev Access'!$F$7:$GK$318,$CO$2,FALSE)),"",VLOOKUP($B410,'[1]1718  Exp_Rev Access'!$F$7:$GK$318,$CO$2,FALSE))</f>
        <v>0</v>
      </c>
      <c r="CP410" s="90">
        <f>IF(ISNA(VLOOKUP($B410,'[1]1718  Exp_Rev Access'!$F$7:$GK$318,$CP$2,FALSE)),"",VLOOKUP($B410,'[1]1718  Exp_Rev Access'!$F$7:$GK$318,$CP$2,FALSE))</f>
        <v>0</v>
      </c>
      <c r="CQ410" s="90">
        <f>IF(ISNA(VLOOKUP($B410,'[1]1718  Exp_Rev Access'!$F$7:$GK$318,$CQ$2,FALSE)),"",VLOOKUP($B410,'[1]1718  Exp_Rev Access'!$F$7:$GK$318,$CQ$2,FALSE))</f>
        <v>34187</v>
      </c>
      <c r="CR410" s="90">
        <f>IF(ISNA(VLOOKUP($B410,'[1]1718  Exp_Rev Access'!$F$7:$GK$318,$CR$2,FALSE)),"",VLOOKUP($B410,'[1]1718  Exp_Rev Access'!$F$7:$GK$318,$CR$2,FALSE))</f>
        <v>0</v>
      </c>
      <c r="CS410" s="90">
        <f>IF(ISNA(VLOOKUP($B410,'[1]1718  Exp_Rev Access'!$F$7:$GK$318,$CS$2,FALSE)),"",VLOOKUP($B410,'[1]1718  Exp_Rev Access'!$F$7:$GK$318,$CS$2,FALSE))</f>
        <v>16296</v>
      </c>
      <c r="CT410" s="90">
        <f>IF(ISNA(VLOOKUP($B410,'[1]1718  Exp_Rev Access'!$F$7:$GK$318,$CT$2,FALSE)),"",VLOOKUP($B410,'[1]1718  Exp_Rev Access'!$F$7:$GK$318,$CT$2,FALSE))</f>
        <v>0</v>
      </c>
      <c r="CU410" s="90">
        <f>IF(ISNA(VLOOKUP($B410,'[1]1718  Exp_Rev Access'!$F$7:$GK$318,$CU$2,FALSE)),"",VLOOKUP($B410,'[1]1718  Exp_Rev Access'!$F$7:$GK$318,$CU$2,FALSE))</f>
        <v>29373</v>
      </c>
      <c r="CV410" s="90">
        <f>IF(ISNA(VLOOKUP($B410,'[1]1718  Exp_Rev Access'!$F$7:$GK$318,$CV$2,FALSE)),"",VLOOKUP($B410,'[1]1718  Exp_Rev Access'!$F$7:$GK$318,$CV$2,FALSE))</f>
        <v>8027</v>
      </c>
      <c r="CW410" s="90">
        <f>IF(ISNA(VLOOKUP($B410,'[1]1718  Exp_Rev Access'!$F$7:$GK$318,$CW$2,FALSE)),"",VLOOKUP($B410,'[1]1718  Exp_Rev Access'!$F$7:$GK$318,$CW$2,FALSE))</f>
        <v>0</v>
      </c>
      <c r="CX410" s="90">
        <f>IF(ISNA(VLOOKUP($B410,'[1]1718  Exp_Rev Access'!$F$7:$GK$318,$CX$2,FALSE)),"",VLOOKUP($B410,'[1]1718  Exp_Rev Access'!$F$7:$GK$318,$CX$2,FALSE))</f>
        <v>0</v>
      </c>
      <c r="CY410" s="90">
        <f>IF(ISNA(VLOOKUP($B410,'[1]1718  Exp_Rev Access'!$F$7:$GK$318,$CY$2,FALSE)),"",VLOOKUP($B410,'[1]1718  Exp_Rev Access'!$F$7:$GK$318,$CY$2,FALSE))</f>
        <v>0</v>
      </c>
      <c r="CZ410" s="90">
        <f>IF(ISNA(VLOOKUP($B410,'[1]1718  Exp_Rev Access'!$F$7:$GK$318,$CZ$2,FALSE)),"",VLOOKUP($B410,'[1]1718  Exp_Rev Access'!$F$7:$GK$318,$CZ$2,FALSE))</f>
        <v>0</v>
      </c>
      <c r="DA410" s="90">
        <f>IF(ISNA(VLOOKUP($B410,'[1]1718  Exp_Rev Access'!$F$7:$GK$318,$DA$2,FALSE)),"",VLOOKUP($B410,'[1]1718  Exp_Rev Access'!$F$7:$GK$318,$DA$2,FALSE))</f>
        <v>0</v>
      </c>
      <c r="DB410" s="90">
        <f>IF(ISNA(VLOOKUP($B410,'[1]1718  Exp_Rev Access'!$F$7:$GK$318,$DB$2,FALSE)),"",VLOOKUP($B410,'[1]1718  Exp_Rev Access'!$F$7:$GK$318,$DB$2,FALSE))</f>
        <v>0</v>
      </c>
      <c r="DC410" s="90">
        <f>IF(ISNA(VLOOKUP($B410,'[1]1718  Exp_Rev Access'!$F$7:$GK$318,$DC$2,FALSE)),"",VLOOKUP($B410,'[1]1718  Exp_Rev Access'!$F$7:$GK$318,$DC$2,FALSE))</f>
        <v>0</v>
      </c>
      <c r="DD410" s="90">
        <f>IF(ISNA(VLOOKUP($B410,'[1]1718  Exp_Rev Access'!$F$7:$GK$318,$DD$2,FALSE)),"",VLOOKUP($B410,'[1]1718  Exp_Rev Access'!$F$7:$GK$318,$DD$2,FALSE))</f>
        <v>0</v>
      </c>
      <c r="DE410" s="90">
        <f>IF(ISNA(VLOOKUP($B410,'[1]1718  Exp_Rev Access'!$F$7:$GK$318,$DE$2,FALSE)),"",VLOOKUP($B410,'[1]1718  Exp_Rev Access'!$F$7:$GK$318,$DE$2,FALSE))</f>
        <v>0</v>
      </c>
      <c r="DF410" s="90">
        <f>IF(ISNA(VLOOKUP($B410,'[1]1718  Exp_Rev Access'!$F$7:$GK$318,$DF$2,FALSE)),"",VLOOKUP($B410,'[1]1718  Exp_Rev Access'!$F$7:$GK$318,$DF$2,FALSE))</f>
        <v>0</v>
      </c>
      <c r="DG410" s="90">
        <f>IF(ISNA(VLOOKUP($B410,'[1]1718  Exp_Rev Access'!$F$7:$GK$318,$DG$2,FALSE)),"",VLOOKUP($B410,'[1]1718  Exp_Rev Access'!$F$7:$GK$318,$DG$2,FALSE))</f>
        <v>0</v>
      </c>
      <c r="DH410" s="90">
        <f>IF(ISNA(VLOOKUP($B410,'[1]1718  Exp_Rev Access'!$F$7:$GK$318,$DH$2,FALSE)),"",VLOOKUP($B410,'[1]1718  Exp_Rev Access'!$F$7:$GK$318,$DH$2,FALSE))</f>
        <v>0</v>
      </c>
      <c r="DI410" s="90">
        <f>IF(ISNA(VLOOKUP($B410,'[1]1718  Exp_Rev Access'!$F$7:$GK$318,$DI$2,FALSE)),"",VLOOKUP($B410,'[1]1718  Exp_Rev Access'!$F$7:$GK$318,$DI$2,FALSE))</f>
        <v>23408.9</v>
      </c>
      <c r="DJ410" s="90">
        <f>IF(ISNA(VLOOKUP($B410,'[1]1718  Exp_Rev Access'!$F$7:$GK$318,$DJ$2,FALSE)),"",VLOOKUP($B410,'[1]1718  Exp_Rev Access'!$F$7:$GK$318,$DJ$2,FALSE))</f>
        <v>0</v>
      </c>
      <c r="DK410" s="90">
        <f>IF(ISNA(VLOOKUP($B410,'[1]1718  Exp_Rev Access'!$F$7:$GK$318,$DK$2,FALSE)),"",VLOOKUP($B410,'[1]1718  Exp_Rev Access'!$F$7:$GK$318,$DK$2,FALSE))</f>
        <v>0</v>
      </c>
      <c r="DL410" s="90">
        <f>IF(ISNA(VLOOKUP($B410,'[1]1718  Exp_Rev Access'!$F$7:$GK$318,$DL$2,FALSE)),"",VLOOKUP($B410,'[1]1718  Exp_Rev Access'!$F$7:$GK$318,$DL$2,FALSE))</f>
        <v>0</v>
      </c>
      <c r="DM410" s="90">
        <f>IF(ISNA(VLOOKUP($B410,'[1]1718  Exp_Rev Access'!$F$7:$GK$318,$DM$2,FALSE)),"",VLOOKUP($B410,'[1]1718  Exp_Rev Access'!$F$7:$GK$318,$DM$2,FALSE))</f>
        <v>0</v>
      </c>
      <c r="DN410" s="90">
        <f>IF(ISNA(VLOOKUP($B410,'[1]1718  Exp_Rev Access'!$F$7:$GK$318,$DN$2,FALSE)),"",VLOOKUP($B410,'[1]1718  Exp_Rev Access'!$F$7:$GK$318,$DN$2,FALSE))</f>
        <v>0</v>
      </c>
      <c r="DO410" s="90">
        <f>IF(ISNA(VLOOKUP($B410,'[1]1718  Exp_Rev Access'!$F$7:$GK$318,$DO$2,FALSE)),"",VLOOKUP($B410,'[1]1718  Exp_Rev Access'!$F$7:$GK$318,$DO$2,FALSE))</f>
        <v>0</v>
      </c>
      <c r="DP410" s="90">
        <f>IF(ISNA(VLOOKUP($B410,'[1]1718  Exp_Rev Access'!$F$7:$GK$318,$DP$2,FALSE)),"",VLOOKUP($B410,'[1]1718  Exp_Rev Access'!$F$7:$GK$318,$DP$2,FALSE))</f>
        <v>0</v>
      </c>
      <c r="DQ410" s="90">
        <f>IF(ISNA(VLOOKUP($B410,'[1]1718  Exp_Rev Access'!$F$7:$GK$318,$DQ$2,FALSE)),"",VLOOKUP($B410,'[1]1718  Exp_Rev Access'!$F$7:$GK$318,$DQ$2,FALSE))</f>
        <v>0</v>
      </c>
      <c r="DR410" s="90">
        <f>IF(ISNA(VLOOKUP($B410,'[1]1718  Exp_Rev Access'!$F$7:$GK$318,$DR$2,FALSE)),"",VLOOKUP($B410,'[1]1718  Exp_Rev Access'!$F$7:$GK$318,$DR$2,FALSE))</f>
        <v>0</v>
      </c>
      <c r="DS410" s="90">
        <f>IF(ISNA(VLOOKUP($B410,'[1]1718  Exp_Rev Access'!$F$7:$GK$318,$DS$2,FALSE)),"",VLOOKUP($B410,'[1]1718  Exp_Rev Access'!$F$7:$GK$318,$DS$2,FALSE))</f>
        <v>0</v>
      </c>
      <c r="DT410" s="90">
        <f>IF(ISNA(VLOOKUP($B410,'[1]1718  Exp_Rev Access'!$F$7:$GK$318,$DT$2,FALSE)),"",VLOOKUP($B410,'[1]1718  Exp_Rev Access'!$F$7:$GK$318,$DT$2,FALSE))</f>
        <v>0</v>
      </c>
      <c r="DU410" s="90">
        <f>IF(ISNA(VLOOKUP($B410,'[1]1718  Exp_Rev Access'!$F$7:$GK$318,$DU$2,FALSE)),"",VLOOKUP($B410,'[1]1718  Exp_Rev Access'!$F$7:$GK$318,$DU$2,FALSE))</f>
        <v>0</v>
      </c>
      <c r="DV410" s="90">
        <f>IF(ISNA(VLOOKUP($B410,'[1]1718  Exp_Rev Access'!$F$7:$GK$318,$DV$2,FALSE)),"",VLOOKUP($B410,'[1]1718  Exp_Rev Access'!$F$7:$GK$318,$DV$2,FALSE))</f>
        <v>0</v>
      </c>
      <c r="DW410" s="90">
        <f>IF(ISNA(VLOOKUP($B410,'[1]1718  Exp_Rev Access'!$F$7:$GK$318,$DW$2,FALSE)),"",VLOOKUP($B410,'[1]1718  Exp_Rev Access'!$F$7:$GK$318,$DW$2,FALSE))</f>
        <v>0</v>
      </c>
      <c r="DX410" s="90">
        <f>IF(ISNA(VLOOKUP($B410,'[1]1718  Exp_Rev Access'!$F$7:$GK$318,$DX$2,FALSE)),"",VLOOKUP($B410,'[1]1718  Exp_Rev Access'!$F$7:$GK$318,$DX$2,FALSE))</f>
        <v>0</v>
      </c>
      <c r="DY410" s="90">
        <f>IF(ISNA(VLOOKUP($B410,'[1]1718  Exp_Rev Access'!$F$7:$GK$318,$DY$2,FALSE)),"",VLOOKUP($B410,'[1]1718  Exp_Rev Access'!$F$7:$GK$318,$DY$2,FALSE))</f>
        <v>0</v>
      </c>
      <c r="DZ410" s="90">
        <f>IF(ISNA(VLOOKUP($B410,'[1]1718  Exp_Rev Access'!$F$7:$GK$318,$DZ$2,FALSE)),"",VLOOKUP($B410,'[1]1718  Exp_Rev Access'!$F$7:$GK$318,$DZ$2,FALSE))</f>
        <v>0</v>
      </c>
      <c r="EA410" s="90">
        <f>IF(ISNA(VLOOKUP($B410,'[1]1718  Exp_Rev Access'!$F$7:$GK$318,$EA$2,FALSE)),"",VLOOKUP($B410,'[1]1718  Exp_Rev Access'!$F$7:$GK$318,$EA$2,FALSE))</f>
        <v>0</v>
      </c>
      <c r="EB410" s="90">
        <f>IF(ISNA(VLOOKUP($B410,'[1]1718  Exp_Rev Access'!$F$7:$GK$318,$EB$2,FALSE)),"",VLOOKUP($B410,'[1]1718  Exp_Rev Access'!$F$7:$GK$318,$EB$2,FALSE))</f>
        <v>0</v>
      </c>
      <c r="EC410" s="90">
        <f>IF(ISNA(VLOOKUP($B410,'[1]1718  Exp_Rev Access'!$F$7:$GK$318,$EC$2,FALSE)),"",VLOOKUP($B410,'[1]1718  Exp_Rev Access'!$F$7:$GK$318,$EC$2,FALSE))</f>
        <v>0</v>
      </c>
      <c r="ED410" s="90">
        <f>IF(ISNA(VLOOKUP($B410,'[1]1718  Exp_Rev Access'!$F$7:$GK$318,$ED$2,FALSE)),"",VLOOKUP($B410,'[1]1718  Exp_Rev Access'!$F$7:$GK$318,$ED$2,FALSE))</f>
        <v>0</v>
      </c>
      <c r="EE410" s="90">
        <f>IF(ISNA(VLOOKUP($B410,'[1]1718  Exp_Rev Access'!$F$7:$GK$318,$EE$2,FALSE)),"",VLOOKUP($B410,'[1]1718  Exp_Rev Access'!$F$7:$GK$318,$EE$2,FALSE))</f>
        <v>0</v>
      </c>
      <c r="EF410" s="90">
        <f>IF(ISNA(VLOOKUP($B410,'[1]1718  Exp_Rev Access'!$F$7:$GK$318,$EF$2,FALSE)),"",VLOOKUP($B410,'[1]1718  Exp_Rev Access'!$F$7:$GK$318,$EF$2,FALSE))</f>
        <v>0</v>
      </c>
      <c r="EG410" s="90">
        <f>IF(ISNA(VLOOKUP($B410,'[1]1718  Exp_Rev Access'!$F$7:$GK$318,$EG$2,FALSE)),"",VLOOKUP($B410,'[1]1718  Exp_Rev Access'!$F$7:$GK$318,$EG$2,FALSE))</f>
        <v>0</v>
      </c>
      <c r="EH410" s="90">
        <f>IF(ISNA(VLOOKUP($B410,'[1]1718  Exp_Rev Access'!$F$7:$GK$318,$EH$2,FALSE)),"",VLOOKUP($B410,'[1]1718  Exp_Rev Access'!$F$7:$GK$318,$EH$2,FALSE))</f>
        <v>0</v>
      </c>
      <c r="EI410" s="90">
        <f>IF(ISNA(VLOOKUP($B410,'[1]1718  Exp_Rev Access'!$F$7:$GK$318,$EI$2,FALSE)),"",VLOOKUP($B410,'[1]1718  Exp_Rev Access'!$F$7:$GK$318,$EI$2,FALSE))</f>
        <v>0</v>
      </c>
      <c r="EJ410" s="90">
        <f>IF(ISNA(VLOOKUP($B410,'[1]1718  Exp_Rev Access'!$F$7:$GK$318,$EJ$2,FALSE)),"",VLOOKUP($B410,'[1]1718  Exp_Rev Access'!$F$7:$GK$318,$EJ$2,FALSE))</f>
        <v>0</v>
      </c>
      <c r="EK410" s="90">
        <f>IF(ISNA(VLOOKUP($B410,'[1]1718  Exp_Rev Access'!$F$7:$GK$318,$EK$2,FALSE)),"",VLOOKUP($B410,'[1]1718  Exp_Rev Access'!$F$7:$GK$318,$EK$2,FALSE))</f>
        <v>0</v>
      </c>
      <c r="EL410" s="90">
        <f>IF(ISNA(VLOOKUP($B410,'[1]1718  Exp_Rev Access'!$F$7:$GK$318,$EL$2,FALSE)),"",VLOOKUP($B410,'[1]1718  Exp_Rev Access'!$F$7:$GK$318,$EL$2,FALSE))</f>
        <v>0</v>
      </c>
      <c r="EM410" s="90">
        <f>IF(ISNA(VLOOKUP($B410,'[1]1718  Exp_Rev Access'!$F$7:$GK$318,$EM$2,FALSE)),"",VLOOKUP($B410,'[1]1718  Exp_Rev Access'!$F$7:$GK$318,$EM$2,FALSE))</f>
        <v>0</v>
      </c>
      <c r="EN410" s="90">
        <f>IF(ISNA(VLOOKUP($B410,'[1]1718  Exp_Rev Access'!$F$7:$GK$318,$EN$2,FALSE)),"",VLOOKUP($B410,'[1]1718  Exp_Rev Access'!$F$7:$GK$318,$EN$2,FALSE))</f>
        <v>0</v>
      </c>
      <c r="EO410" s="90">
        <f>IF(ISNA(VLOOKUP($B410,'[1]1718  Exp_Rev Access'!$F$7:$GK$318,$EO$2,FALSE)),"",VLOOKUP($B410,'[1]1718  Exp_Rev Access'!$F$7:$GK$318,$EO$2,FALSE))</f>
        <v>0</v>
      </c>
      <c r="EP410" s="90">
        <f>IF(ISNA(VLOOKUP($B410,'[1]1718  Exp_Rev Access'!$F$7:$GK$318,$EP$2,FALSE)),"",VLOOKUP($B410,'[1]1718  Exp_Rev Access'!$F$7:$GK$318,$EP$2,FALSE))</f>
        <v>0</v>
      </c>
      <c r="EQ410" s="90">
        <f>IF(ISNA(VLOOKUP($B410,'[1]1718  Exp_Rev Access'!$F$7:$GK$318,$EQ$2,FALSE)),"",VLOOKUP($B410,'[1]1718  Exp_Rev Access'!$F$7:$GK$318,$EQ$2,FALSE))</f>
        <v>0</v>
      </c>
      <c r="ER410" s="90">
        <f>IF(ISNA(VLOOKUP($B410,'[1]1718  Exp_Rev Access'!$F$7:$GK$318,$ER$2,FALSE)),"",VLOOKUP($B410,'[1]1718  Exp_Rev Access'!$F$7:$GK$318,$ER$2,FALSE))</f>
        <v>0</v>
      </c>
      <c r="ES410" s="90">
        <f>IF(ISNA(VLOOKUP($B410,'[1]1718  Exp_Rev Access'!$F$7:$GK$318,$ES$2,FALSE)),"",VLOOKUP($B410,'[1]1718  Exp_Rev Access'!$F$7:$GK$318,$ES$2,FALSE))</f>
        <v>0</v>
      </c>
      <c r="ET410" s="90">
        <f>IF(ISNA(VLOOKUP($B410,'[1]1718  Exp_Rev Access'!$F$7:$GK$318,$ET$2,FALSE)),"",VLOOKUP($B410,'[1]1718  Exp_Rev Access'!$F$7:$GK$318,$ET$2,FALSE))</f>
        <v>0</v>
      </c>
      <c r="EU410" s="90">
        <f>IF(ISNA(VLOOKUP($B410,'[1]1718  Exp_Rev Access'!$F$7:$GK$318,$EU$2,FALSE)),"",VLOOKUP($B410,'[1]1718  Exp_Rev Access'!$F$7:$GK$318,$EU$2,FALSE))</f>
        <v>0</v>
      </c>
      <c r="EV410" s="90">
        <f>IF(ISNA(VLOOKUP($B410,'[1]1718  Exp_Rev Access'!$F$7:$GK$318,$EV$2,FALSE)),"",VLOOKUP($B410,'[1]1718  Exp_Rev Access'!$F$7:$GK$318,$EV$2,FALSE))</f>
        <v>0</v>
      </c>
      <c r="EW410" s="90">
        <f>IF(ISNA(VLOOKUP($B410,'[1]1718  Exp_Rev Access'!$F$7:$GK$318,$EW$2,FALSE)),"",VLOOKUP($B410,'[1]1718  Exp_Rev Access'!$F$7:$GK$318,$EW$2,FALSE))</f>
        <v>0</v>
      </c>
      <c r="EX410" s="90">
        <f>IF(ISNA(VLOOKUP($B410,'[1]1718  Exp_Rev Access'!$F$7:$GK$318,$EX$2,FALSE)),"",VLOOKUP($B410,'[1]1718  Exp_Rev Access'!$F$7:$GK$318,$EX$2,FALSE))</f>
        <v>0</v>
      </c>
      <c r="EY410" s="90">
        <f>IF(ISNA(VLOOKUP($B410,'[1]1718  Exp_Rev Access'!$F$7:$GK$318,$EY$2,FALSE)),"",VLOOKUP($B410,'[1]1718  Exp_Rev Access'!$F$7:$GK$318,$EY$2,FALSE))</f>
        <v>0</v>
      </c>
      <c r="EZ410" s="90">
        <f>IF(ISNA(VLOOKUP($B410,'[1]1718  Exp_Rev Access'!$F$7:$GK$318,$EZ$2,FALSE)),"",VLOOKUP($B410,'[1]1718  Exp_Rev Access'!$F$7:$GK$318,$EZ$2,FALSE))</f>
        <v>0</v>
      </c>
      <c r="FA410" s="90">
        <f>IF(ISNA(VLOOKUP($B410,'[1]1718  Exp_Rev Access'!$F$7:$GK$318,$FA$2,FALSE)),"",VLOOKUP($B410,'[1]1718  Exp_Rev Access'!$F$7:$GK$318,$FA$2,FALSE))</f>
        <v>0</v>
      </c>
      <c r="FB410" s="90">
        <f>IF(ISNA(VLOOKUP($B410,'[1]1718  Exp_Rev Access'!$F$7:$GK$318,$FB$2,FALSE)),"",VLOOKUP($B410,'[1]1718  Exp_Rev Access'!$F$7:$GK$318,$FB$2,FALSE))</f>
        <v>0</v>
      </c>
      <c r="FC410" s="90">
        <f>IF(ISNA(VLOOKUP($B410,'[1]1718  Exp_Rev Access'!$F$7:$GK$318,$FC$2,FALSE)),"",VLOOKUP($B410,'[1]1718  Exp_Rev Access'!$F$7:$GK$318,$FC$2,FALSE))</f>
        <v>0</v>
      </c>
      <c r="FD410" s="90">
        <f>IF(ISNA(VLOOKUP($B410,'[1]1718  Exp_Rev Access'!$F$7:$GK$318,$FD$2,FALSE)),"",VLOOKUP($B410,'[1]1718  Exp_Rev Access'!$F$7:$GK$318,$FD$2,FALSE))</f>
        <v>0</v>
      </c>
      <c r="FE410" s="90">
        <f>IF(ISNA(VLOOKUP($B410,'[1]1718  Exp_Rev Access'!$F$7:$GK$318,$FE$2,FALSE)),"",VLOOKUP($B410,'[1]1718  Exp_Rev Access'!$F$7:$GK$318,$FE$2,FALSE))</f>
        <v>0</v>
      </c>
      <c r="FF410" s="90">
        <f>IF(ISNA(VLOOKUP($B410,'[1]1718  Exp_Rev Access'!$F$7:$GK$318,$FF$2,FALSE)),"",VLOOKUP($B410,'[1]1718  Exp_Rev Access'!$F$7:$GK$318,$FF$2,FALSE))</f>
        <v>0</v>
      </c>
      <c r="FG410" s="90">
        <f>IF(ISNA(VLOOKUP($B410,'[1]1718  Exp_Rev Access'!$F$7:$GK$318,$FG$2,FALSE)),"",VLOOKUP($B410,'[1]1718  Exp_Rev Access'!$F$7:$GK$318,$FG$2,FALSE))</f>
        <v>0</v>
      </c>
      <c r="FH410" s="90">
        <f>IF(ISNA(VLOOKUP($B410,'[1]1718  Exp_Rev Access'!$F$7:$GK$318,$FH$2,FALSE)),"",VLOOKUP($B410,'[1]1718  Exp_Rev Access'!$F$7:$GK$318,$FH$2,FALSE))</f>
        <v>0</v>
      </c>
      <c r="FI410" s="90">
        <f>IF(ISNA(VLOOKUP($B410,'[1]1718  Exp_Rev Access'!$F$7:$GK$318,$FI$2,FALSE)),"",VLOOKUP($B410,'[1]1718  Exp_Rev Access'!$F$7:$GK$318,$FI$2,FALSE))</f>
        <v>0</v>
      </c>
      <c r="FJ410" s="90">
        <f>IF(ISNA(VLOOKUP($B410,'[1]1718  Exp_Rev Access'!$F$7:$GK$318,$FJ$2,FALSE)),"",VLOOKUP($B410,'[1]1718  Exp_Rev Access'!$F$7:$GK$318,$FJ$2,FALSE))</f>
        <v>0</v>
      </c>
      <c r="FK410" s="90">
        <f>IF(ISNA(VLOOKUP($B410,'[1]1718  Exp_Rev Access'!$F$7:$GK$318,$FK$2,FALSE)),"",VLOOKUP($B410,'[1]1718  Exp_Rev Access'!$F$7:$GK$318,$FK$2,FALSE))</f>
        <v>0</v>
      </c>
      <c r="FL410" s="90">
        <f>IF(ISNA(VLOOKUP($B410,'[1]1718  Exp_Rev Access'!$F$7:$GK$318,$FL$2,FALSE)),"",VLOOKUP($B410,'[1]1718  Exp_Rev Access'!$F$7:$GK$318,$FL$2,FALSE))</f>
        <v>0</v>
      </c>
      <c r="FM410" s="90">
        <f>IF(ISNA(VLOOKUP($B410,'[1]1718  Exp_Rev Access'!$F$7:$GK$318,$FM$2,FALSE)),"",VLOOKUP($B410,'[1]1718  Exp_Rev Access'!$F$7:$GK$318,$FM$2,FALSE))</f>
        <v>0</v>
      </c>
      <c r="FN410" s="90">
        <f>IF(ISNA(VLOOKUP($B410,'[1]1718  Exp_Rev Access'!$F$7:$GK$318,$FN$2,FALSE)),"",VLOOKUP($B410,'[1]1718  Exp_Rev Access'!$F$7:$GK$318,$FN$2,FALSE))</f>
        <v>0</v>
      </c>
      <c r="FO410" s="90">
        <f>IF(ISNA(VLOOKUP($B410,'[1]1718  Exp_Rev Access'!$F$7:$GK$318,$FO$2,FALSE)),"",VLOOKUP($B410,'[1]1718  Exp_Rev Access'!$F$7:$GK$318,$FO$2,FALSE))</f>
        <v>0</v>
      </c>
      <c r="FP410" s="90">
        <f>IF(ISNA(VLOOKUP($B410,'[1]1718  Exp_Rev Access'!$F$7:$GK$318,$FP$2,FALSE)),"",VLOOKUP($B410,'[1]1718  Exp_Rev Access'!$F$7:$GK$318,$FP$2,FALSE))</f>
        <v>0</v>
      </c>
      <c r="FQ410" s="90">
        <f>IF(ISNA(VLOOKUP($B410,'[1]1718  Exp_Rev Access'!$F$7:$GK$318,$FQ$2,FALSE)),"",VLOOKUP($B410,'[1]1718  Exp_Rev Access'!$F$7:$GK$318,$FQ$2,FALSE))</f>
        <v>0</v>
      </c>
      <c r="FR410" s="90">
        <f>IF(ISNA(VLOOKUP($B410,'[1]1718  Exp_Rev Access'!$F$7:$GK$318,$FR$2,FALSE)),"",VLOOKUP($B410,'[1]1718  Exp_Rev Access'!$F$7:$GK$318,$FR$2,FALSE))</f>
        <v>2666.08</v>
      </c>
      <c r="FS410" s="56">
        <f t="shared" si="1048"/>
        <v>113957.98</v>
      </c>
      <c r="FT410" s="92">
        <f t="shared" si="1049"/>
        <v>3.4441723673323661E-2</v>
      </c>
      <c r="FU410" s="94">
        <f t="shared" si="1050"/>
        <v>725.20033091510743</v>
      </c>
      <c r="FV410" s="95">
        <f>IF(ISNA(VLOOKUP($B410,'[1]1718  Exp_Rev Access'!$F$7:$GK$318,$FV$2,FALSE)),"",VLOOKUP($B410,'[1]1718  Exp_Rev Access'!$F$7:$GK$318,$FV$2,FALSE))</f>
        <v>0</v>
      </c>
      <c r="FW410" s="95">
        <f>IF(ISNA(VLOOKUP($B410,'[1]1718  Exp_Rev Access'!$F$7:$GK$318,$FW$2,FALSE)),"",VLOOKUP($B410,'[1]1718  Exp_Rev Access'!$F$7:$GK$318,$FW$2,FALSE))</f>
        <v>0</v>
      </c>
      <c r="FX410" s="95">
        <f>IF(ISNA(VLOOKUP($B410,'[1]1718  Exp_Rev Access'!$F$7:$GK$318,$FX$2,FALSE)),"",VLOOKUP($B410,'[1]1718  Exp_Rev Access'!$F$7:$GK$318,$FX$2,FALSE))</f>
        <v>0</v>
      </c>
      <c r="FY410" s="95">
        <f>IF(ISNA(VLOOKUP($B410,'[1]1718  Exp_Rev Access'!$F$7:$GK$318,$FY$2,FALSE)),"",VLOOKUP($B410,'[1]1718  Exp_Rev Access'!$F$7:$GK$318,$FY$2,FALSE))</f>
        <v>0</v>
      </c>
      <c r="FZ410" s="95">
        <f>IF(ISNA(VLOOKUP($B410,'[1]1718  Exp_Rev Access'!$F$7:$GK$318,$FZ$2,FALSE)),"",VLOOKUP($B410,'[1]1718  Exp_Rev Access'!$F$7:$GK$318,$FZ$2,FALSE))</f>
        <v>0</v>
      </c>
      <c r="GA410" s="95">
        <f>IF(ISNA(VLOOKUP($B410,'[1]1718  Exp_Rev Access'!$F$7:$GK$318,$GA$2,FALSE)),"",VLOOKUP($B410,'[1]1718  Exp_Rev Access'!$F$7:$GK$318,$GA$2,FALSE))</f>
        <v>0</v>
      </c>
      <c r="GB410" s="95">
        <f>IF(ISNA(VLOOKUP($B410,'[1]1718  Exp_Rev Access'!$F$7:$GK$318,$GB$2,FALSE)),"",VLOOKUP($B410,'[1]1718  Exp_Rev Access'!$F$7:$GK$318,$GB$2,FALSE))</f>
        <v>0</v>
      </c>
      <c r="GC410" s="95">
        <f>IF(ISNA(VLOOKUP($B410,'[1]1718  Exp_Rev Access'!$F$7:$GK$318,$GC$2,FALSE)),"",VLOOKUP($B410,'[1]1718  Exp_Rev Access'!$F$7:$GK$318,$GC$2,FALSE))</f>
        <v>0</v>
      </c>
      <c r="GD410" s="95">
        <f>IF(ISNA(VLOOKUP($B410,'[1]1718  Exp_Rev Access'!$F$7:$GK$318,$GD$2,FALSE)),"",VLOOKUP($B410,'[1]1718  Exp_Rev Access'!$F$7:$GK$318,$GD$2,FALSE))</f>
        <v>0</v>
      </c>
      <c r="GE410" s="95">
        <f>IF(ISNA(VLOOKUP($B410,'[1]1718  Exp_Rev Access'!$F$7:$GK$318,$GE$2,FALSE)),"",VLOOKUP($B410,'[1]1718  Exp_Rev Access'!$F$7:$GK$318,$GE$2,FALSE))</f>
        <v>0</v>
      </c>
      <c r="GF410" s="95">
        <f>IF(ISNA(VLOOKUP($B410,'[1]1718  Exp_Rev Access'!$F$7:$GK$318,$GF$2,FALSE)),"",VLOOKUP($B410,'[1]1718  Exp_Rev Access'!$F$7:$GK$318,$GF$2,FALSE))</f>
        <v>0</v>
      </c>
      <c r="GG410" s="95">
        <f>IF(ISNA(VLOOKUP($B410,'[1]1718  Exp_Rev Access'!$F$7:$GK$318,$GG$2,FALSE)),"",VLOOKUP($B410,'[1]1718  Exp_Rev Access'!$F$7:$GK$318,$GG$2,FALSE))</f>
        <v>0</v>
      </c>
      <c r="GH410" s="95">
        <f>IF(ISNA(VLOOKUP($B410,'[1]1718  Exp_Rev Access'!$F$7:$GK$318,$GH$2,FALSE)),"",VLOOKUP($B410,'[1]1718  Exp_Rev Access'!$F$7:$GK$318,$GH$2,FALSE))</f>
        <v>0</v>
      </c>
      <c r="GI410" s="95">
        <f>IF(ISNA(VLOOKUP($B410,'[1]1718  Exp_Rev Access'!$F$7:$GK$318,$GI$2,FALSE)),"",VLOOKUP($B410,'[1]1718  Exp_Rev Access'!$F$7:$GK$318,$GI$2,FALSE))</f>
        <v>0</v>
      </c>
      <c r="GJ410" s="95">
        <f>IF(ISNA(VLOOKUP($B410,'[1]1718  Exp_Rev Access'!$F$7:$GK$318,$GJ$2,FALSE)),"",VLOOKUP($B410,'[1]1718  Exp_Rev Access'!$F$7:$GK$318,$GJ$2,FALSE))</f>
        <v>125</v>
      </c>
      <c r="GK410" s="95">
        <f>IF(ISNA(VLOOKUP($B410,'[1]1718  Exp_Rev Access'!$F$7:$GK$318,$GK$2,FALSE)),"",VLOOKUP($B410,'[1]1718  Exp_Rev Access'!$F$7:$GK$318,$GK$2,FALSE))</f>
        <v>0</v>
      </c>
      <c r="GL410" s="95">
        <f>IF(ISNA(VLOOKUP($B410,'[1]1718  Exp_Rev Access'!$F$7:$GK$318,$GL$2,FALSE)),"",VLOOKUP($B410,'[1]1718  Exp_Rev Access'!$F$7:$GK$318,$GL$2,FALSE))</f>
        <v>0</v>
      </c>
      <c r="GM410" s="95">
        <f>IF(ISNA(VLOOKUP($B410,'[1]1718  Exp_Rev Access'!$F$7:$GK$318,$GM$2,FALSE)),"",VLOOKUP($B410,'[1]1718  Exp_Rev Access'!$F$7:$GK$318,$GM$2,FALSE))</f>
        <v>0</v>
      </c>
      <c r="GN410" s="95">
        <f>IF(ISNA(VLOOKUP($B410,'[1]1718  Exp_Rev Access'!$F$7:$GK$318,$GN$2,FALSE)),"",VLOOKUP($B410,'[1]1718  Exp_Rev Access'!$F$7:$GK$318,$GN$2,FALSE))</f>
        <v>0</v>
      </c>
      <c r="GO410" s="95">
        <f>IF(ISNA(VLOOKUP($B410,'[1]1718  Exp_Rev Access'!$F$7:$GK$318,$GO$2,FALSE)),"",VLOOKUP($B410,'[1]1718  Exp_Rev Access'!$F$7:$GK$318,$GO$2,FALSE))</f>
        <v>0</v>
      </c>
      <c r="GP410" s="95">
        <f>IF(ISNA(VLOOKUP($B410,'[1]1718  Exp_Rev Access'!$F$7:$GK$318,$GP$2,FALSE)),"",VLOOKUP($B410,'[1]1718  Exp_Rev Access'!$F$7:$GK$318,$GP$2,FALSE))</f>
        <v>0</v>
      </c>
      <c r="GQ410" s="95">
        <f>IF(ISNA(VLOOKUP($B410,'[1]1718  Exp_Rev Access'!$F$7:$GK$318,$GQ$2,FALSE)),"",VLOOKUP($B410,'[1]1718  Exp_Rev Access'!$F$7:$GK$318,$GQ$2,FALSE))</f>
        <v>1711</v>
      </c>
      <c r="GR410" s="95">
        <f>IF(ISNA(VLOOKUP($B410,'[1]1718  Exp_Rev Access'!$F$7:$GK$318,$GR$2,FALSE)),"",VLOOKUP($B410,'[1]1718  Exp_Rev Access'!$F$7:$GK$318,$GR$2,FALSE))</f>
        <v>0</v>
      </c>
      <c r="GS410" s="95">
        <f>IF(ISNA(VLOOKUP($B410,'[1]1718  Exp_Rev Access'!$F$7:$GK$318,$GS$2,FALSE)),"",VLOOKUP($B410,'[1]1718  Exp_Rev Access'!$F$7:$GK$318,$GS$2,FALSE))</f>
        <v>0</v>
      </c>
      <c r="GT410" s="95">
        <f>IF(ISNA(VLOOKUP($B410,'[1]1718  Exp_Rev Access'!$F$7:$GK$318,$GT$2,FALSE)),"",VLOOKUP($B410,'[1]1718  Exp_Rev Access'!$F$7:$GK$318,$GT$2,FALSE))</f>
        <v>0</v>
      </c>
      <c r="GU410" s="56">
        <f t="shared" si="1051"/>
        <v>1836</v>
      </c>
      <c r="GV410" s="92">
        <f t="shared" si="1052"/>
        <v>5.5489755666274752E-4</v>
      </c>
      <c r="GW410" s="96">
        <f t="shared" si="1053"/>
        <v>11.683848797250858</v>
      </c>
      <c r="HE410" s="97"/>
      <c r="HF410" s="97"/>
      <c r="HG410" s="97"/>
      <c r="HH410" s="97"/>
      <c r="HI410" s="97"/>
      <c r="HJ410" s="97"/>
      <c r="HK410" s="97"/>
      <c r="HL410" s="97"/>
      <c r="HM410" s="97"/>
      <c r="HN410" s="97"/>
    </row>
    <row r="411" spans="1:222" x14ac:dyDescent="0.3">
      <c r="A411" s="73"/>
      <c r="B411" s="88" t="s">
        <v>792</v>
      </c>
      <c r="C411" s="89" t="s">
        <v>793</v>
      </c>
      <c r="D411" s="75">
        <f>IF(ISNA(VLOOKUP($B411,'[1]1718 enrollment_Rev_Exp by size'!$A$7:H740,3,FALSE)),"",VLOOKUP($B411,'[1]1718 enrollment_Rev_Exp by size'!$A$7:$G$350,3,FALSE))</f>
        <v>91.230000000000018</v>
      </c>
      <c r="E411" s="76">
        <f>IF(ISNA(VLOOKUP($B411,'[1]1718 enrollment_Rev_Exp by size'!$A$7:I743,5,FALSE)),"",VLOOKUP($B411,'[1]1718 enrollment_Rev_Exp by size'!$A$7:$G$350,5,FALSE))</f>
        <v>2445569.38</v>
      </c>
      <c r="F411" s="70">
        <f t="shared" si="1033"/>
        <v>2445569.38</v>
      </c>
      <c r="G411" s="70">
        <f t="shared" si="1034"/>
        <v>0</v>
      </c>
      <c r="H411" s="90">
        <f>IF(ISNA(VLOOKUP($B411,'[1]1718  Exp_Rev Access'!$F$7:$GK$318,3,FALSE)),"",VLOOKUP($B411,'[1]1718  Exp_Rev Access'!$F$7:$GK$318,3,FALSE))</f>
        <v>315737.59999999998</v>
      </c>
      <c r="I411" s="90">
        <f>IF(ISNA(VLOOKUP($B411,'[1]1718  Exp_Rev Access'!$F$7:$GK$318,4,FALSE)),"",VLOOKUP($B411,'[1]1718  Exp_Rev Access'!$F$7:$GK$318,4,FALSE))</f>
        <v>0</v>
      </c>
      <c r="J411" s="90">
        <f>IF(ISNA(VLOOKUP($B411,'[1]1718  Exp_Rev Access'!$F$7:$GK$318,5,FALSE)),"",VLOOKUP($B411,'[1]1718  Exp_Rev Access'!$F$7:$GK$318,5,FALSE))</f>
        <v>0</v>
      </c>
      <c r="K411" s="90">
        <f>IF(ISNA(VLOOKUP($B411,'[1]1718  Exp_Rev Access'!$F$7:$GK$318,6,FALSE)),"-",VLOOKUP($B411,'[1]1718  Exp_Rev Access'!$F$7:$GK$318,6,FALSE))</f>
        <v>0</v>
      </c>
      <c r="L411" s="90">
        <f>IF(ISNA(VLOOKUP($B411,'[1]1718  Exp_Rev Access'!$F$7:$GK$318,7,FALSE)),"",VLOOKUP($B411,'[1]1718  Exp_Rev Access'!$F$7:$GK$318,7,FALSE))</f>
        <v>0</v>
      </c>
      <c r="M411" s="90">
        <f>IF(ISNA(VLOOKUP($B411,'[1]1718  Exp_Rev Access'!$F$7:$GK$318,8,FALSE)),"",VLOOKUP($B411,'[1]1718  Exp_Rev Access'!$F$7:$GK$318,8,FALSE))</f>
        <v>0</v>
      </c>
      <c r="N411" s="56">
        <f t="shared" si="1035"/>
        <v>315737.59999999998</v>
      </c>
      <c r="O411" s="91">
        <f t="shared" si="1036"/>
        <v>0.12910596713473735</v>
      </c>
      <c r="P411" s="56">
        <f t="shared" si="1037"/>
        <v>3460.8966348788767</v>
      </c>
      <c r="Q411" s="90">
        <f>IF(ISNA(VLOOKUP($B411,'[1]1718  Exp_Rev Access'!$F$7:$GK$318,10,FALSE)),"",VLOOKUP($B411,'[1]1718  Exp_Rev Access'!$F$7:$GK$318,10,FALSE))</f>
        <v>6147</v>
      </c>
      <c r="R411" s="90">
        <f>IF(ISNA(VLOOKUP($B411,'[1]1718  Exp_Rev Access'!$F$7:$GK$318,11,FALSE)),"",VLOOKUP($B411,'[1]1718  Exp_Rev Access'!$F$7:$GK$318,11,FALSE))</f>
        <v>0</v>
      </c>
      <c r="S411" s="90">
        <f>IF(ISNA(VLOOKUP($B411,'[1]1718  Exp_Rev Access'!$F$7:$GK$318,12,FALSE)),"",VLOOKUP($B411,'[1]1718  Exp_Rev Access'!$F$7:$GK$318,12,FALSE))</f>
        <v>0</v>
      </c>
      <c r="T411" s="90">
        <f>IF(ISNA(VLOOKUP($B411,'[1]1718  Exp_Rev Access'!$F$7:$GK$318,13,FALSE)),"",VLOOKUP($B411,'[1]1718  Exp_Rev Access'!$F$7:$GK$318,13,FALSE))</f>
        <v>0</v>
      </c>
      <c r="U411" s="90">
        <f>IF(ISNA(VLOOKUP($B411,'[1]1718  Exp_Rev Access'!$F$7:$GK$318,14,FALSE)),"",VLOOKUP($B411,'[1]1718  Exp_Rev Access'!$F$7:$GK$318,14,FALSE))</f>
        <v>0</v>
      </c>
      <c r="V411" s="90">
        <f>IF(ISNA(VLOOKUP($B411,'[1]1718  Exp_Rev Access'!$F$7:$GK$318,15,FALSE)),"",VLOOKUP($B411,'[1]1718  Exp_Rev Access'!$F$7:$GK$318,15,FALSE))</f>
        <v>0</v>
      </c>
      <c r="W411" s="90">
        <f>IF(ISNA(VLOOKUP($B411,'[1]1718  Exp_Rev Access'!$F$7:$GK$318,16,FALSE)),"",VLOOKUP($B411,'[1]1718  Exp_Rev Access'!$F$7:$GK$318,16,FALSE))</f>
        <v>0</v>
      </c>
      <c r="X411" s="90">
        <f>IF(ISNA(VLOOKUP($B411,'[1]1718  Exp_Rev Access'!$F$7:$GK$318,17,FALSE)),"",VLOOKUP($B411,'[1]1718  Exp_Rev Access'!$F$7:$GK$318,17,FALSE))</f>
        <v>0</v>
      </c>
      <c r="Y411" s="90">
        <f>IF(ISNA(VLOOKUP($B411,'[1]1718  Exp_Rev Access'!$F$7:$GK$318,18,FALSE)),"",VLOOKUP($B411,'[1]1718  Exp_Rev Access'!$F$7:$GK$318,18,FALSE))</f>
        <v>0</v>
      </c>
      <c r="Z411" s="90">
        <f>IF(ISNA(VLOOKUP($B411,'[1]1718  Exp_Rev Access'!$F$7:$GK$318,19,FALSE)),"",VLOOKUP($B411,'[1]1718  Exp_Rev Access'!$F$7:$GK$318,19,FALSE))</f>
        <v>0</v>
      </c>
      <c r="AA411" s="90">
        <f>IF(ISNA(VLOOKUP($B411,'[1]1718  Exp_Rev Access'!$F$7:$GK$318,20,FALSE)),"",VLOOKUP($B411,'[1]1718  Exp_Rev Access'!$F$7:$GK$318,20,FALSE))</f>
        <v>0</v>
      </c>
      <c r="AB411" s="90">
        <f>IF(ISNA(VLOOKUP($B411,'[1]1718  Exp_Rev Access'!$F$7:$GK$318,21,FALSE)),"",VLOOKUP($B411,'[1]1718  Exp_Rev Access'!$F$7:$GK$318,21,FALSE))</f>
        <v>0</v>
      </c>
      <c r="AC411" s="90">
        <f>IF(ISNA(VLOOKUP($B411,'[1]1718  Exp_Rev Access'!$F$7:$GK$318,22,FALSE)),"",VLOOKUP($B411,'[1]1718  Exp_Rev Access'!$F$7:$GK$318,22,FALSE))</f>
        <v>0</v>
      </c>
      <c r="AD411" s="90">
        <f>IF(ISNA(VLOOKUP($B411,'[1]1718  Exp_Rev Access'!$F$7:$GK$318,23,FALSE)),"",VLOOKUP($B411,'[1]1718  Exp_Rev Access'!$F$7:$GK$318,23,FALSE))</f>
        <v>16801.5</v>
      </c>
      <c r="AE411" s="90">
        <f>IF(ISNA(VLOOKUP($B411,'[1]1718  Exp_Rev Access'!$F$7:$GK$318,24,FALSE)),"",VLOOKUP($B411,'[1]1718  Exp_Rev Access'!$F$7:$GK$318,24,FALSE))</f>
        <v>9532.26</v>
      </c>
      <c r="AF411" s="90">
        <f>IF(ISNA(VLOOKUP($B411,'[1]1718  Exp_Rev Access'!$F$7:$GK$318,25,FALSE)),"",VLOOKUP($B411,'[1]1718  Exp_Rev Access'!$F$7:$GK$318,25,FALSE))</f>
        <v>0</v>
      </c>
      <c r="AG411" s="90">
        <f>IF(ISNA(VLOOKUP($B411,'[1]1718  Exp_Rev Access'!$F$7:$GK$318,26,FALSE)),"",VLOOKUP($B411,'[1]1718  Exp_Rev Access'!$F$7:$GK$318,26,FALSE))</f>
        <v>600</v>
      </c>
      <c r="AH411" s="90">
        <f>IF(ISNA(VLOOKUP($B411,'[1]1718  Exp_Rev Access'!$F$7:$GK$318,27,FALSE)),"",VLOOKUP($B411,'[1]1718  Exp_Rev Access'!$F$7:$GK$318,27,FALSE))</f>
        <v>15.64</v>
      </c>
      <c r="AI411" s="90">
        <f>IF(ISNA(VLOOKUP($B411,'[1]1718  Exp_Rev Access'!$F$7:$GK$318,28,FALSE)),"",VLOOKUP($B411,'[1]1718  Exp_Rev Access'!$F$7:$GK$318,28,FALSE))</f>
        <v>0</v>
      </c>
      <c r="AJ411" s="90">
        <f>IF(ISNA(VLOOKUP($B411,'[1]1718  Exp_Rev Access'!$F$7:$GK$318,29,FALSE)),"",VLOOKUP($B411,'[1]1718  Exp_Rev Access'!$F$7:$GK$318,29,FALSE))</f>
        <v>0</v>
      </c>
      <c r="AK411" s="90">
        <f>IF(ISNA(VLOOKUP($B411,'[1]1718  Exp_Rev Access'!$F$7:$GK$318,30,FALSE)),"",VLOOKUP($B411,'[1]1718  Exp_Rev Access'!$F$7:$GK$318,30,FALSE))</f>
        <v>0</v>
      </c>
      <c r="AL411" s="90">
        <f>IF(ISNA(VLOOKUP($B411,'[1]1718  Exp_Rev Access'!$F$7:$GK$318,31,FALSE)),"",VLOOKUP($B411,'[1]1718  Exp_Rev Access'!$F$7:$GK$318,31,FALSE))</f>
        <v>1023.34</v>
      </c>
      <c r="AM411" s="56">
        <f t="shared" si="1038"/>
        <v>34119.74</v>
      </c>
      <c r="AN411" s="92">
        <f t="shared" si="1039"/>
        <v>1.3951654890281624E-2</v>
      </c>
      <c r="AO411" s="71">
        <f t="shared" si="1040"/>
        <v>373.99693083415531</v>
      </c>
      <c r="AP411" s="90">
        <f>IF(ISNA(VLOOKUP($B411,'[1]1718  Exp_Rev Access'!$F$7:$GK$318,33,FALSE)),"",VLOOKUP($B411,'[1]1718  Exp_Rev Access'!$F$7:$GK$318,33,FALSE))</f>
        <v>1559294.75</v>
      </c>
      <c r="AQ411" s="90">
        <f>IF(ISNA(VLOOKUP($B411,'[1]1718  Exp_Rev Access'!$F$7:$GK$318,34,FALSE)),"",VLOOKUP($B411,'[1]1718  Exp_Rev Access'!$F$7:$GK$318,34,FALSE))</f>
        <v>4783.18</v>
      </c>
      <c r="AR411" s="90">
        <f>IF(ISNA(VLOOKUP($B411,'[1]1718  Exp_Rev Access'!$F$7:$GK$318,35,FALSE)),"",VLOOKUP($B411,'[1]1718  Exp_Rev Access'!$F$7:$GK$318,35,FALSE))</f>
        <v>129747.76</v>
      </c>
      <c r="AS411" s="90">
        <f>IF(ISNA(VLOOKUP($B411,'[1]1718  Exp_Rev Access'!$F$7:$GK$318,36,FALSE)),"",VLOOKUP($B411,'[1]1718  Exp_Rev Access'!$F$7:$GK$318,36,FALSE))</f>
        <v>0</v>
      </c>
      <c r="AT411" s="90">
        <f>IF(ISNA(VLOOKUP($B411,'[1]1718  Exp_Rev Access'!$F$7:$GK$318,37,FALSE)),"",VLOOKUP($B411,'[1]1718  Exp_Rev Access'!$F$7:$GK$318,37,FALSE))</f>
        <v>0</v>
      </c>
      <c r="AU411" s="56">
        <f t="shared" si="1041"/>
        <v>1693825.69</v>
      </c>
      <c r="AV411" s="93">
        <f t="shared" si="1042"/>
        <v>0.69260995163424888</v>
      </c>
      <c r="AW411" s="56">
        <f t="shared" si="1043"/>
        <v>18566.542694289154</v>
      </c>
      <c r="AX411" s="90">
        <f>IF(ISNA(VLOOKUP($B411,'[1]1718  Exp_Rev Access'!$F$7:$GK$318,39,FALSE)),"",VLOOKUP($B411,'[1]1718  Exp_Rev Access'!$F$7:$GK$318,39,FALSE))</f>
        <v>0</v>
      </c>
      <c r="AY411" s="90">
        <f>IF(ISNA(VLOOKUP($B411,'[1]1718  Exp_Rev Access'!$F$7:$GK$318,40,FALSE)),"",VLOOKUP($B411,'[1]1718  Exp_Rev Access'!$F$7:$GK$318,40,FALSE))</f>
        <v>31739.38</v>
      </c>
      <c r="AZ411" s="90">
        <f>IF(ISNA(VLOOKUP($B411,'[1]1718  Exp_Rev Access'!$F$7:$GK$318,41,FALSE)),"",VLOOKUP($B411,'[1]1718  Exp_Rev Access'!$F$7:$GK$318,41,FALSE))</f>
        <v>8014.09</v>
      </c>
      <c r="BA411" s="90">
        <f>IF(ISNA(VLOOKUP($B411,'[1]1718  Exp_Rev Access'!$F$7:$GK$318,42,FALSE)),"",VLOOKUP($B411,'[1]1718  Exp_Rev Access'!$F$7:$GK$318,42,FALSE))</f>
        <v>0</v>
      </c>
      <c r="BB411" s="90">
        <f>IF(ISNA(VLOOKUP($B411,'[1]1718  Exp_Rev Access'!$F$7:$GK$318,43,FALSE)),"",VLOOKUP($B411,'[1]1718  Exp_Rev Access'!$F$7:$GK$318,43,FALSE))</f>
        <v>0</v>
      </c>
      <c r="BC411" s="90">
        <f>IF(ISNA(VLOOKUP($B411,'[1]1718  Exp_Rev Access'!$F$7:$GK$318,44,FALSE)),"",VLOOKUP($B411,'[1]1718  Exp_Rev Access'!$F$7:$GK$318,44,FALSE))</f>
        <v>26782.959999999999</v>
      </c>
      <c r="BD411" s="90">
        <f>IF(ISNA(VLOOKUP($B411,'[1]1718  Exp_Rev Access'!$F$7:$GK$318,45,FALSE)),"",VLOOKUP($B411,'[1]1718  Exp_Rev Access'!$F$7:$GK$318,45,FALSE))</f>
        <v>0</v>
      </c>
      <c r="BE411" s="90">
        <f>IF(ISNA(VLOOKUP($B411,'[1]1718  Exp_Rev Access'!$F$7:$GK$318,46,FALSE)),"",VLOOKUP($B411,'[1]1718  Exp_Rev Access'!$F$7:$GK$318,46,FALSE))</f>
        <v>2140</v>
      </c>
      <c r="BF411" s="90">
        <f>IF(ISNA(VLOOKUP($B411,'[1]1718  Exp_Rev Access'!$F$7:$GK$318,47,FALSE)),"",VLOOKUP($B411,'[1]1718  Exp_Rev Access'!$F$7:$GK$318,47,FALSE))</f>
        <v>0</v>
      </c>
      <c r="BG411" s="90">
        <f>IF(ISNA(VLOOKUP($B411,'[1]1718  Exp_Rev Access'!$F$7:$GK$318,48,FALSE)),"",VLOOKUP($B411,'[1]1718  Exp_Rev Access'!$F$7:$GK$318,48,FALSE))</f>
        <v>0</v>
      </c>
      <c r="BH411" s="90">
        <f>IF(ISNA(VLOOKUP($B411,'[1]1718  Exp_Rev Access'!$F$7:$GK$318,49,FALSE)),"",VLOOKUP($B411,'[1]1718  Exp_Rev Access'!$F$7:$GK$318,49,FALSE))</f>
        <v>0</v>
      </c>
      <c r="BI411" s="90">
        <f>IF(ISNA(VLOOKUP($B411,'[1]1718  Exp_Rev Access'!$F$7:$GK$318,50,FALSE)),"",VLOOKUP($B411,'[1]1718  Exp_Rev Access'!$F$7:$GK$318,50,FALSE))</f>
        <v>0</v>
      </c>
      <c r="BJ411" s="90">
        <f>IF(ISNA(VLOOKUP($B411,'[1]1718  Exp_Rev Access'!$F$7:$GK$318,51,FALSE)),"",VLOOKUP($B411,'[1]1718  Exp_Rev Access'!$F$7:$GK$318,51,FALSE))</f>
        <v>44.4</v>
      </c>
      <c r="BK411" s="90">
        <f>IF(ISNA(VLOOKUP($B411,'[1]1718  Exp_Rev Access'!$F$7:$GK$318,52,FALSE)),"",VLOOKUP($B411,'[1]1718  Exp_Rev Access'!$F$7:$GK$318,52,FALSE))</f>
        <v>215948.19</v>
      </c>
      <c r="BL411" s="90">
        <f>IF(ISNA(VLOOKUP($B411,'[1]1718  Exp_Rev Access'!$F$7:$GK$318,53,FALSE)),"",VLOOKUP($B411,'[1]1718  Exp_Rev Access'!$F$7:$GK$318,53,FALSE))</f>
        <v>0</v>
      </c>
      <c r="BM411" s="90">
        <f>IF(ISNA(VLOOKUP($B411,'[1]1718  Exp_Rev Access'!$F$7:$GK$318,54,FALSE)),"",VLOOKUP($B411,'[1]1718  Exp_Rev Access'!$F$7:$GK$318,54,FALSE))</f>
        <v>0</v>
      </c>
      <c r="BN411" s="90">
        <f>IF(ISNA(VLOOKUP($B411,'[1]1718  Exp_Rev Access'!$F$7:$GK$318,55,FALSE)),"",VLOOKUP($B411,'[1]1718  Exp_Rev Access'!$F$7:$GK$318,55,FALSE))</f>
        <v>0</v>
      </c>
      <c r="BO411" s="90">
        <f>IF(ISNA(VLOOKUP($B411,'[1]1718  Exp_Rev Access'!$F$7:$GK$318,56,FALSE)),"",VLOOKUP($B411,'[1]1718  Exp_Rev Access'!$F$7:$GK$318,56,FALSE))</f>
        <v>0</v>
      </c>
      <c r="BP411" s="90">
        <f>IF(ISNA(VLOOKUP($B411,'[1]1718  Exp_Rev Access'!$F$7:$GK$318,57,FALSE)),"",VLOOKUP($B411,'[1]1718  Exp_Rev Access'!$F$7:$GK$318,57,FALSE))</f>
        <v>0</v>
      </c>
      <c r="BQ411" s="90">
        <f>IF(ISNA(VLOOKUP($B411,'[1]1718  Exp_Rev Access'!$F$7:$GK$318,58,FALSE)),"",VLOOKUP($B411,'[1]1718  Exp_Rev Access'!$F$7:$GK$318,58,FALSE))</f>
        <v>0</v>
      </c>
      <c r="BR411" s="90">
        <f>IF(ISNA(VLOOKUP($B411,'[1]1718  Exp_Rev Access'!$F$7:$GK$318,59,FALSE)),"",VLOOKUP($B411,'[1]1718  Exp_Rev Access'!$F$7:$GK$318,59,FALSE))</f>
        <v>0</v>
      </c>
      <c r="BS411" s="90">
        <f>IF(ISNA(VLOOKUP($B411,'[1]1718  Exp_Rev Access'!$F$7:$GK$318,60,FALSE)),"",VLOOKUP($B411,'[1]1718  Exp_Rev Access'!$F$7:$GK$318,60,FALSE))</f>
        <v>0</v>
      </c>
      <c r="BT411" s="90">
        <f>IF(ISNA(VLOOKUP($B411,'[1]1718  Exp_Rev Access'!$F$7:$GK$318,61,FALSE)),"",VLOOKUP($B411,'[1]1718  Exp_Rev Access'!$F$7:$GK$318,61,FALSE))</f>
        <v>0</v>
      </c>
      <c r="BU411" s="90">
        <f>IF(ISNA(VLOOKUP($B411,'[1]1718  Exp_Rev Access'!$F$7:$GK$318,62,FALSE)),"",VLOOKUP($B411,'[1]1718  Exp_Rev Access'!$F$7:$GK$318,62,FALSE))</f>
        <v>0</v>
      </c>
      <c r="BV411" s="56">
        <f t="shared" si="1022"/>
        <v>284669.02</v>
      </c>
      <c r="BW411" s="92">
        <f t="shared" si="1044"/>
        <v>0.11640193990325477</v>
      </c>
      <c r="BX411" s="71">
        <f t="shared" si="1045"/>
        <v>3120.3444042529864</v>
      </c>
      <c r="BY411" s="90">
        <f>IF(ISNA(VLOOKUP($B411,'[1]1718  Exp_Rev Access'!$F$7:$GK$318,64,FALSE)),"",VLOOKUP($B411,'[1]1718  Exp_Rev Access'!$F$7:$GK$318,64,FALSE))</f>
        <v>0</v>
      </c>
      <c r="BZ411" s="90">
        <f>IF(ISNA(VLOOKUP($B411,'[1]1718  Exp_Rev Access'!$F$7:$GK$318,65,FALSE)),"",VLOOKUP($B411,'[1]1718  Exp_Rev Access'!$F$7:$GK$318,65,FALSE))</f>
        <v>0</v>
      </c>
      <c r="CA411" s="90">
        <f>IF(ISNA(VLOOKUP($B411,'[1]1718  Exp_Rev Access'!$F$7:$GK$318,66,FALSE)),"",VLOOKUP($B411,'[1]1718  Exp_Rev Access'!$F$7:$GK$318,66,FALSE))</f>
        <v>0</v>
      </c>
      <c r="CB411" s="90">
        <f>IF(ISNA(VLOOKUP($B411,'[1]1718  Exp_Rev Access'!$F$7:$GK$318,67,FALSE)),"",VLOOKUP($B411,'[1]1718  Exp_Rev Access'!$F$7:$GK$318,67,FALSE))</f>
        <v>0</v>
      </c>
      <c r="CC411" s="90">
        <f>IF(ISNA(VLOOKUP($B411,'[1]1718  Exp_Rev Access'!$F$7:$GK$318,68,FALSE)),"",VLOOKUP($B411,'[1]1718  Exp_Rev Access'!$F$7:$GK$318,68,FALSE))</f>
        <v>0</v>
      </c>
      <c r="CD411" s="90">
        <f>IF(ISNA(VLOOKUP($B411,'[1]1718  Exp_Rev Access'!$F$7:$GK$318,69,FALSE)),"",VLOOKUP($B411,'[1]1718  Exp_Rev Access'!$F$7:$GK$318,69,FALSE))</f>
        <v>0</v>
      </c>
      <c r="CE411" s="56">
        <f t="shared" si="1021"/>
        <v>0</v>
      </c>
      <c r="CF411" s="92">
        <f t="shared" si="1046"/>
        <v>0</v>
      </c>
      <c r="CG411" s="78">
        <f t="shared" si="1047"/>
        <v>0</v>
      </c>
      <c r="CH411" s="90">
        <f>IF(ISNA(VLOOKUP($B411,'[1]1718  Exp_Rev Access'!$F$7:$GK$318,$CH$2,FALSE)),"",VLOOKUP($B411,'[1]1718  Exp_Rev Access'!$F$7:$GK$318,$CH$2,FALSE))</f>
        <v>0</v>
      </c>
      <c r="CI411" s="90">
        <f>IF(ISNA(VLOOKUP($B411,'[1]1718  Exp_Rev Access'!$F$7:$GK$318,$CI$2,FALSE)),"",VLOOKUP($B411,'[1]1718  Exp_Rev Access'!$F$7:$GK$318,$CI$2,FALSE))</f>
        <v>0</v>
      </c>
      <c r="CJ411" s="90">
        <f>IF(ISNA(VLOOKUP($B411,'[1]1718  Exp_Rev Access'!$F$7:$GK$318,$CJ$2,FALSE)),"",VLOOKUP($B411,'[1]1718  Exp_Rev Access'!$F$7:$GK$318,$CJ$2,FALSE))</f>
        <v>0</v>
      </c>
      <c r="CK411" s="90">
        <f>IF(ISNA(VLOOKUP($B411,'[1]1718  Exp_Rev Access'!$F$7:$GK$318,$CK$2,FALSE)),"",VLOOKUP($B411,'[1]1718  Exp_Rev Access'!$F$7:$GK$318,$CK$2,FALSE))</f>
        <v>0</v>
      </c>
      <c r="CL411" s="90">
        <f>IF(ISNA(VLOOKUP($B411,'[1]1718  Exp_Rev Access'!$F$7:$GK$318,$CL$2,FALSE)),"",VLOOKUP($B411,'[1]1718  Exp_Rev Access'!$F$7:$GK$318,$CL$2,FALSE))</f>
        <v>0</v>
      </c>
      <c r="CM411" s="90">
        <f>IF(ISNA(VLOOKUP($B411,'[1]1718  Exp_Rev Access'!$F$7:$GK$318,$CM$2,FALSE)),"",VLOOKUP($B411,'[1]1718  Exp_Rev Access'!$F$7:$GK$318,$CM$2,FALSE))</f>
        <v>0</v>
      </c>
      <c r="CN411" s="90">
        <f>IF(ISNA(VLOOKUP($B411,'[1]1718  Exp_Rev Access'!$F$7:$GK$318,$CN$2,FALSE)),"",VLOOKUP($B411,'[1]1718  Exp_Rev Access'!$F$7:$GK$318,$CN$2,FALSE))</f>
        <v>0</v>
      </c>
      <c r="CO411" s="90">
        <f>IF(ISNA(VLOOKUP($B411,'[1]1718  Exp_Rev Access'!$F$7:$GK$318,$CO$2,FALSE)),"",VLOOKUP($B411,'[1]1718  Exp_Rev Access'!$F$7:$GK$318,$CO$2,FALSE))</f>
        <v>0</v>
      </c>
      <c r="CP411" s="90">
        <f>IF(ISNA(VLOOKUP($B411,'[1]1718  Exp_Rev Access'!$F$7:$GK$318,$CP$2,FALSE)),"",VLOOKUP($B411,'[1]1718  Exp_Rev Access'!$F$7:$GK$318,$CP$2,FALSE))</f>
        <v>0</v>
      </c>
      <c r="CQ411" s="90">
        <f>IF(ISNA(VLOOKUP($B411,'[1]1718  Exp_Rev Access'!$F$7:$GK$318,$CQ$2,FALSE)),"",VLOOKUP($B411,'[1]1718  Exp_Rev Access'!$F$7:$GK$318,$CQ$2,FALSE))</f>
        <v>16798.27</v>
      </c>
      <c r="CR411" s="90">
        <f>IF(ISNA(VLOOKUP($B411,'[1]1718  Exp_Rev Access'!$F$7:$GK$318,$CR$2,FALSE)),"",VLOOKUP($B411,'[1]1718  Exp_Rev Access'!$F$7:$GK$318,$CR$2,FALSE))</f>
        <v>0</v>
      </c>
      <c r="CS411" s="90">
        <f>IF(ISNA(VLOOKUP($B411,'[1]1718  Exp_Rev Access'!$F$7:$GK$318,$CS$2,FALSE)),"",VLOOKUP($B411,'[1]1718  Exp_Rev Access'!$F$7:$GK$318,$CS$2,FALSE))</f>
        <v>0</v>
      </c>
      <c r="CT411" s="90">
        <f>IF(ISNA(VLOOKUP($B411,'[1]1718  Exp_Rev Access'!$F$7:$GK$318,$CT$2,FALSE)),"",VLOOKUP($B411,'[1]1718  Exp_Rev Access'!$F$7:$GK$318,$CT$2,FALSE))</f>
        <v>0</v>
      </c>
      <c r="CU411" s="90">
        <f>IF(ISNA(VLOOKUP($B411,'[1]1718  Exp_Rev Access'!$F$7:$GK$318,$CU$2,FALSE)),"",VLOOKUP($B411,'[1]1718  Exp_Rev Access'!$F$7:$GK$318,$CU$2,FALSE))</f>
        <v>0</v>
      </c>
      <c r="CV411" s="90">
        <f>IF(ISNA(VLOOKUP($B411,'[1]1718  Exp_Rev Access'!$F$7:$GK$318,$CV$2,FALSE)),"",VLOOKUP($B411,'[1]1718  Exp_Rev Access'!$F$7:$GK$318,$CV$2,FALSE))</f>
        <v>2496</v>
      </c>
      <c r="CW411" s="90">
        <f>IF(ISNA(VLOOKUP($B411,'[1]1718  Exp_Rev Access'!$F$7:$GK$318,$CW$2,FALSE)),"",VLOOKUP($B411,'[1]1718  Exp_Rev Access'!$F$7:$GK$318,$CW$2,FALSE))</f>
        <v>0</v>
      </c>
      <c r="CX411" s="90">
        <f>IF(ISNA(VLOOKUP($B411,'[1]1718  Exp_Rev Access'!$F$7:$GK$318,$CX$2,FALSE)),"",VLOOKUP($B411,'[1]1718  Exp_Rev Access'!$F$7:$GK$318,$CX$2,FALSE))</f>
        <v>0</v>
      </c>
      <c r="CY411" s="90">
        <f>IF(ISNA(VLOOKUP($B411,'[1]1718  Exp_Rev Access'!$F$7:$GK$318,$CY$2,FALSE)),"",VLOOKUP($B411,'[1]1718  Exp_Rev Access'!$F$7:$GK$318,$CY$2,FALSE))</f>
        <v>0</v>
      </c>
      <c r="CZ411" s="90">
        <f>IF(ISNA(VLOOKUP($B411,'[1]1718  Exp_Rev Access'!$F$7:$GK$318,$CZ$2,FALSE)),"",VLOOKUP($B411,'[1]1718  Exp_Rev Access'!$F$7:$GK$318,$CZ$2,FALSE))</f>
        <v>0</v>
      </c>
      <c r="DA411" s="90">
        <f>IF(ISNA(VLOOKUP($B411,'[1]1718  Exp_Rev Access'!$F$7:$GK$318,$DA$2,FALSE)),"",VLOOKUP($B411,'[1]1718  Exp_Rev Access'!$F$7:$GK$318,$DA$2,FALSE))</f>
        <v>0</v>
      </c>
      <c r="DB411" s="90">
        <f>IF(ISNA(VLOOKUP($B411,'[1]1718  Exp_Rev Access'!$F$7:$GK$318,$DB$2,FALSE)),"",VLOOKUP($B411,'[1]1718  Exp_Rev Access'!$F$7:$GK$318,$DB$2,FALSE))</f>
        <v>0</v>
      </c>
      <c r="DC411" s="90">
        <f>IF(ISNA(VLOOKUP($B411,'[1]1718  Exp_Rev Access'!$F$7:$GK$318,$DC$2,FALSE)),"",VLOOKUP($B411,'[1]1718  Exp_Rev Access'!$F$7:$GK$318,$DC$2,FALSE))</f>
        <v>0</v>
      </c>
      <c r="DD411" s="90">
        <f>IF(ISNA(VLOOKUP($B411,'[1]1718  Exp_Rev Access'!$F$7:$GK$318,$DD$2,FALSE)),"",VLOOKUP($B411,'[1]1718  Exp_Rev Access'!$F$7:$GK$318,$DD$2,FALSE))</f>
        <v>0</v>
      </c>
      <c r="DE411" s="90">
        <f>IF(ISNA(VLOOKUP($B411,'[1]1718  Exp_Rev Access'!$F$7:$GK$318,$DE$2,FALSE)),"",VLOOKUP($B411,'[1]1718  Exp_Rev Access'!$F$7:$GK$318,$DE$2,FALSE))</f>
        <v>0</v>
      </c>
      <c r="DF411" s="90">
        <f>IF(ISNA(VLOOKUP($B411,'[1]1718  Exp_Rev Access'!$F$7:$GK$318,$DF$2,FALSE)),"",VLOOKUP($B411,'[1]1718  Exp_Rev Access'!$F$7:$GK$318,$DF$2,FALSE))</f>
        <v>0</v>
      </c>
      <c r="DG411" s="90">
        <f>IF(ISNA(VLOOKUP($B411,'[1]1718  Exp_Rev Access'!$F$7:$GK$318,$DG$2,FALSE)),"",VLOOKUP($B411,'[1]1718  Exp_Rev Access'!$F$7:$GK$318,$DG$2,FALSE))</f>
        <v>0</v>
      </c>
      <c r="DH411" s="90">
        <f>IF(ISNA(VLOOKUP($B411,'[1]1718  Exp_Rev Access'!$F$7:$GK$318,$DH$2,FALSE)),"",VLOOKUP($B411,'[1]1718  Exp_Rev Access'!$F$7:$GK$318,$DH$2,FALSE))</f>
        <v>0</v>
      </c>
      <c r="DI411" s="90">
        <f>IF(ISNA(VLOOKUP($B411,'[1]1718  Exp_Rev Access'!$F$7:$GK$318,$DI$2,FALSE)),"",VLOOKUP($B411,'[1]1718  Exp_Rev Access'!$F$7:$GK$318,$DI$2,FALSE))</f>
        <v>33085.26</v>
      </c>
      <c r="DJ411" s="90">
        <f>IF(ISNA(VLOOKUP($B411,'[1]1718  Exp_Rev Access'!$F$7:$GK$318,$DJ$2,FALSE)),"",VLOOKUP($B411,'[1]1718  Exp_Rev Access'!$F$7:$GK$318,$DJ$2,FALSE))</f>
        <v>0</v>
      </c>
      <c r="DK411" s="90">
        <f>IF(ISNA(VLOOKUP($B411,'[1]1718  Exp_Rev Access'!$F$7:$GK$318,$DK$2,FALSE)),"",VLOOKUP($B411,'[1]1718  Exp_Rev Access'!$F$7:$GK$318,$DK$2,FALSE))</f>
        <v>0</v>
      </c>
      <c r="DL411" s="90">
        <f>IF(ISNA(VLOOKUP($B411,'[1]1718  Exp_Rev Access'!$F$7:$GK$318,$DL$2,FALSE)),"",VLOOKUP($B411,'[1]1718  Exp_Rev Access'!$F$7:$GK$318,$DL$2,FALSE))</f>
        <v>0</v>
      </c>
      <c r="DM411" s="90">
        <f>IF(ISNA(VLOOKUP($B411,'[1]1718  Exp_Rev Access'!$F$7:$GK$318,$DM$2,FALSE)),"",VLOOKUP($B411,'[1]1718  Exp_Rev Access'!$F$7:$GK$318,$DM$2,FALSE))</f>
        <v>0</v>
      </c>
      <c r="DN411" s="90">
        <f>IF(ISNA(VLOOKUP($B411,'[1]1718  Exp_Rev Access'!$F$7:$GK$318,$DN$2,FALSE)),"",VLOOKUP($B411,'[1]1718  Exp_Rev Access'!$F$7:$GK$318,$DN$2,FALSE))</f>
        <v>0</v>
      </c>
      <c r="DO411" s="90">
        <f>IF(ISNA(VLOOKUP($B411,'[1]1718  Exp_Rev Access'!$F$7:$GK$318,$DO$2,FALSE)),"",VLOOKUP($B411,'[1]1718  Exp_Rev Access'!$F$7:$GK$318,$DO$2,FALSE))</f>
        <v>0</v>
      </c>
      <c r="DP411" s="90">
        <f>IF(ISNA(VLOOKUP($B411,'[1]1718  Exp_Rev Access'!$F$7:$GK$318,$DP$2,FALSE)),"",VLOOKUP($B411,'[1]1718  Exp_Rev Access'!$F$7:$GK$318,$DP$2,FALSE))</f>
        <v>0</v>
      </c>
      <c r="DQ411" s="90">
        <f>IF(ISNA(VLOOKUP($B411,'[1]1718  Exp_Rev Access'!$F$7:$GK$318,$DQ$2,FALSE)),"",VLOOKUP($B411,'[1]1718  Exp_Rev Access'!$F$7:$GK$318,$DQ$2,FALSE))</f>
        <v>0</v>
      </c>
      <c r="DR411" s="90">
        <f>IF(ISNA(VLOOKUP($B411,'[1]1718  Exp_Rev Access'!$F$7:$GK$318,$DR$2,FALSE)),"",VLOOKUP($B411,'[1]1718  Exp_Rev Access'!$F$7:$GK$318,$DR$2,FALSE))</f>
        <v>0</v>
      </c>
      <c r="DS411" s="90">
        <f>IF(ISNA(VLOOKUP($B411,'[1]1718  Exp_Rev Access'!$F$7:$GK$318,$DS$2,FALSE)),"",VLOOKUP($B411,'[1]1718  Exp_Rev Access'!$F$7:$GK$318,$DS$2,FALSE))</f>
        <v>0</v>
      </c>
      <c r="DT411" s="90">
        <f>IF(ISNA(VLOOKUP($B411,'[1]1718  Exp_Rev Access'!$F$7:$GK$318,$DT$2,FALSE)),"",VLOOKUP($B411,'[1]1718  Exp_Rev Access'!$F$7:$GK$318,$DT$2,FALSE))</f>
        <v>0</v>
      </c>
      <c r="DU411" s="90">
        <f>IF(ISNA(VLOOKUP($B411,'[1]1718  Exp_Rev Access'!$F$7:$GK$318,$DU$2,FALSE)),"",VLOOKUP($B411,'[1]1718  Exp_Rev Access'!$F$7:$GK$318,$DU$2,FALSE))</f>
        <v>0</v>
      </c>
      <c r="DV411" s="90">
        <f>IF(ISNA(VLOOKUP($B411,'[1]1718  Exp_Rev Access'!$F$7:$GK$318,$DV$2,FALSE)),"",VLOOKUP($B411,'[1]1718  Exp_Rev Access'!$F$7:$GK$318,$DV$2,FALSE))</f>
        <v>0</v>
      </c>
      <c r="DW411" s="90">
        <f>IF(ISNA(VLOOKUP($B411,'[1]1718  Exp_Rev Access'!$F$7:$GK$318,$DW$2,FALSE)),"",VLOOKUP($B411,'[1]1718  Exp_Rev Access'!$F$7:$GK$318,$DW$2,FALSE))</f>
        <v>0</v>
      </c>
      <c r="DX411" s="90">
        <f>IF(ISNA(VLOOKUP($B411,'[1]1718  Exp_Rev Access'!$F$7:$GK$318,$DX$2,FALSE)),"",VLOOKUP($B411,'[1]1718  Exp_Rev Access'!$F$7:$GK$318,$DX$2,FALSE))</f>
        <v>0</v>
      </c>
      <c r="DY411" s="90">
        <f>IF(ISNA(VLOOKUP($B411,'[1]1718  Exp_Rev Access'!$F$7:$GK$318,$DY$2,FALSE)),"",VLOOKUP($B411,'[1]1718  Exp_Rev Access'!$F$7:$GK$318,$DY$2,FALSE))</f>
        <v>25786</v>
      </c>
      <c r="DZ411" s="90">
        <f>IF(ISNA(VLOOKUP($B411,'[1]1718  Exp_Rev Access'!$F$7:$GK$318,$DZ$2,FALSE)),"",VLOOKUP($B411,'[1]1718  Exp_Rev Access'!$F$7:$GK$318,$DZ$2,FALSE))</f>
        <v>0</v>
      </c>
      <c r="EA411" s="90">
        <f>IF(ISNA(VLOOKUP($B411,'[1]1718  Exp_Rev Access'!$F$7:$GK$318,$EA$2,FALSE)),"",VLOOKUP($B411,'[1]1718  Exp_Rev Access'!$F$7:$GK$318,$EA$2,FALSE))</f>
        <v>0</v>
      </c>
      <c r="EB411" s="90">
        <f>IF(ISNA(VLOOKUP($B411,'[1]1718  Exp_Rev Access'!$F$7:$GK$318,$EB$2,FALSE)),"",VLOOKUP($B411,'[1]1718  Exp_Rev Access'!$F$7:$GK$318,$EB$2,FALSE))</f>
        <v>0</v>
      </c>
      <c r="EC411" s="90">
        <f>IF(ISNA(VLOOKUP($B411,'[1]1718  Exp_Rev Access'!$F$7:$GK$318,$EC$2,FALSE)),"",VLOOKUP($B411,'[1]1718  Exp_Rev Access'!$F$7:$GK$318,$EC$2,FALSE))</f>
        <v>0</v>
      </c>
      <c r="ED411" s="90">
        <f>IF(ISNA(VLOOKUP($B411,'[1]1718  Exp_Rev Access'!$F$7:$GK$318,$ED$2,FALSE)),"",VLOOKUP($B411,'[1]1718  Exp_Rev Access'!$F$7:$GK$318,$ED$2,FALSE))</f>
        <v>0</v>
      </c>
      <c r="EE411" s="90">
        <f>IF(ISNA(VLOOKUP($B411,'[1]1718  Exp_Rev Access'!$F$7:$GK$318,$EE$2,FALSE)),"",VLOOKUP($B411,'[1]1718  Exp_Rev Access'!$F$7:$GK$318,$EE$2,FALSE))</f>
        <v>0</v>
      </c>
      <c r="EF411" s="90">
        <f>IF(ISNA(VLOOKUP($B411,'[1]1718  Exp_Rev Access'!$F$7:$GK$318,$EF$2,FALSE)),"",VLOOKUP($B411,'[1]1718  Exp_Rev Access'!$F$7:$GK$318,$EF$2,FALSE))</f>
        <v>0</v>
      </c>
      <c r="EG411" s="90">
        <f>IF(ISNA(VLOOKUP($B411,'[1]1718  Exp_Rev Access'!$F$7:$GK$318,$EG$2,FALSE)),"",VLOOKUP($B411,'[1]1718  Exp_Rev Access'!$F$7:$GK$318,$EG$2,FALSE))</f>
        <v>0</v>
      </c>
      <c r="EH411" s="90">
        <f>IF(ISNA(VLOOKUP($B411,'[1]1718  Exp_Rev Access'!$F$7:$GK$318,$EH$2,FALSE)),"",VLOOKUP($B411,'[1]1718  Exp_Rev Access'!$F$7:$GK$318,$EH$2,FALSE))</f>
        <v>0</v>
      </c>
      <c r="EI411" s="90">
        <f>IF(ISNA(VLOOKUP($B411,'[1]1718  Exp_Rev Access'!$F$7:$GK$318,$EI$2,FALSE)),"",VLOOKUP($B411,'[1]1718  Exp_Rev Access'!$F$7:$GK$318,$EI$2,FALSE))</f>
        <v>0</v>
      </c>
      <c r="EJ411" s="90">
        <f>IF(ISNA(VLOOKUP($B411,'[1]1718  Exp_Rev Access'!$F$7:$GK$318,$EJ$2,FALSE)),"",VLOOKUP($B411,'[1]1718  Exp_Rev Access'!$F$7:$GK$318,$EJ$2,FALSE))</f>
        <v>0</v>
      </c>
      <c r="EK411" s="90">
        <f>IF(ISNA(VLOOKUP($B411,'[1]1718  Exp_Rev Access'!$F$7:$GK$318,$EK$2,FALSE)),"",VLOOKUP($B411,'[1]1718  Exp_Rev Access'!$F$7:$GK$318,$EK$2,FALSE))</f>
        <v>0</v>
      </c>
      <c r="EL411" s="90">
        <f>IF(ISNA(VLOOKUP($B411,'[1]1718  Exp_Rev Access'!$F$7:$GK$318,$EL$2,FALSE)),"",VLOOKUP($B411,'[1]1718  Exp_Rev Access'!$F$7:$GK$318,$EL$2,FALSE))</f>
        <v>0</v>
      </c>
      <c r="EM411" s="90">
        <f>IF(ISNA(VLOOKUP($B411,'[1]1718  Exp_Rev Access'!$F$7:$GK$318,$EM$2,FALSE)),"",VLOOKUP($B411,'[1]1718  Exp_Rev Access'!$F$7:$GK$318,$EM$2,FALSE))</f>
        <v>0</v>
      </c>
      <c r="EN411" s="90">
        <f>IF(ISNA(VLOOKUP($B411,'[1]1718  Exp_Rev Access'!$F$7:$GK$318,$EN$2,FALSE)),"",VLOOKUP($B411,'[1]1718  Exp_Rev Access'!$F$7:$GK$318,$EN$2,FALSE))</f>
        <v>0</v>
      </c>
      <c r="EO411" s="90">
        <f>IF(ISNA(VLOOKUP($B411,'[1]1718  Exp_Rev Access'!$F$7:$GK$318,$EO$2,FALSE)),"",VLOOKUP($B411,'[1]1718  Exp_Rev Access'!$F$7:$GK$318,$EO$2,FALSE))</f>
        <v>0</v>
      </c>
      <c r="EP411" s="90">
        <f>IF(ISNA(VLOOKUP($B411,'[1]1718  Exp_Rev Access'!$F$7:$GK$318,$EP$2,FALSE)),"",VLOOKUP($B411,'[1]1718  Exp_Rev Access'!$F$7:$GK$318,$EP$2,FALSE))</f>
        <v>0</v>
      </c>
      <c r="EQ411" s="90">
        <f>IF(ISNA(VLOOKUP($B411,'[1]1718  Exp_Rev Access'!$F$7:$GK$318,$EQ$2,FALSE)),"",VLOOKUP($B411,'[1]1718  Exp_Rev Access'!$F$7:$GK$318,$EQ$2,FALSE))</f>
        <v>0</v>
      </c>
      <c r="ER411" s="90">
        <f>IF(ISNA(VLOOKUP($B411,'[1]1718  Exp_Rev Access'!$F$7:$GK$318,$ER$2,FALSE)),"",VLOOKUP($B411,'[1]1718  Exp_Rev Access'!$F$7:$GK$318,$ER$2,FALSE))</f>
        <v>0</v>
      </c>
      <c r="ES411" s="90">
        <f>IF(ISNA(VLOOKUP($B411,'[1]1718  Exp_Rev Access'!$F$7:$GK$318,$ES$2,FALSE)),"",VLOOKUP($B411,'[1]1718  Exp_Rev Access'!$F$7:$GK$318,$ES$2,FALSE))</f>
        <v>0</v>
      </c>
      <c r="ET411" s="90">
        <f>IF(ISNA(VLOOKUP($B411,'[1]1718  Exp_Rev Access'!$F$7:$GK$318,$ET$2,FALSE)),"",VLOOKUP($B411,'[1]1718  Exp_Rev Access'!$F$7:$GK$318,$ET$2,FALSE))</f>
        <v>0</v>
      </c>
      <c r="EU411" s="90">
        <f>IF(ISNA(VLOOKUP($B411,'[1]1718  Exp_Rev Access'!$F$7:$GK$318,$EU$2,FALSE)),"",VLOOKUP($B411,'[1]1718  Exp_Rev Access'!$F$7:$GK$318,$EU$2,FALSE))</f>
        <v>0</v>
      </c>
      <c r="EV411" s="90">
        <f>IF(ISNA(VLOOKUP($B411,'[1]1718  Exp_Rev Access'!$F$7:$GK$318,$EV$2,FALSE)),"",VLOOKUP($B411,'[1]1718  Exp_Rev Access'!$F$7:$GK$318,$EV$2,FALSE))</f>
        <v>0</v>
      </c>
      <c r="EW411" s="90">
        <f>IF(ISNA(VLOOKUP($B411,'[1]1718  Exp_Rev Access'!$F$7:$GK$318,$EW$2,FALSE)),"",VLOOKUP($B411,'[1]1718  Exp_Rev Access'!$F$7:$GK$318,$EW$2,FALSE))</f>
        <v>0</v>
      </c>
      <c r="EX411" s="90">
        <f>IF(ISNA(VLOOKUP($B411,'[1]1718  Exp_Rev Access'!$F$7:$GK$318,$EX$2,FALSE)),"",VLOOKUP($B411,'[1]1718  Exp_Rev Access'!$F$7:$GK$318,$EX$2,FALSE))</f>
        <v>0</v>
      </c>
      <c r="EY411" s="90">
        <f>IF(ISNA(VLOOKUP($B411,'[1]1718  Exp_Rev Access'!$F$7:$GK$318,$EY$2,FALSE)),"",VLOOKUP($B411,'[1]1718  Exp_Rev Access'!$F$7:$GK$318,$EY$2,FALSE))</f>
        <v>0</v>
      </c>
      <c r="EZ411" s="90">
        <f>IF(ISNA(VLOOKUP($B411,'[1]1718  Exp_Rev Access'!$F$7:$GK$318,$EZ$2,FALSE)),"",VLOOKUP($B411,'[1]1718  Exp_Rev Access'!$F$7:$GK$318,$EZ$2,FALSE))</f>
        <v>0</v>
      </c>
      <c r="FA411" s="90">
        <f>IF(ISNA(VLOOKUP($B411,'[1]1718  Exp_Rev Access'!$F$7:$GK$318,$FA$2,FALSE)),"",VLOOKUP($B411,'[1]1718  Exp_Rev Access'!$F$7:$GK$318,$FA$2,FALSE))</f>
        <v>0</v>
      </c>
      <c r="FB411" s="90">
        <f>IF(ISNA(VLOOKUP($B411,'[1]1718  Exp_Rev Access'!$F$7:$GK$318,$FB$2,FALSE)),"",VLOOKUP($B411,'[1]1718  Exp_Rev Access'!$F$7:$GK$318,$FB$2,FALSE))</f>
        <v>0</v>
      </c>
      <c r="FC411" s="90">
        <f>IF(ISNA(VLOOKUP($B411,'[1]1718  Exp_Rev Access'!$F$7:$GK$318,$FC$2,FALSE)),"",VLOOKUP($B411,'[1]1718  Exp_Rev Access'!$F$7:$GK$318,$FC$2,FALSE))</f>
        <v>0</v>
      </c>
      <c r="FD411" s="90">
        <f>IF(ISNA(VLOOKUP($B411,'[1]1718  Exp_Rev Access'!$F$7:$GK$318,$FD$2,FALSE)),"",VLOOKUP($B411,'[1]1718  Exp_Rev Access'!$F$7:$GK$318,$FD$2,FALSE))</f>
        <v>0</v>
      </c>
      <c r="FE411" s="90">
        <f>IF(ISNA(VLOOKUP($B411,'[1]1718  Exp_Rev Access'!$F$7:$GK$318,$FE$2,FALSE)),"",VLOOKUP($B411,'[1]1718  Exp_Rev Access'!$F$7:$GK$318,$FE$2,FALSE))</f>
        <v>0</v>
      </c>
      <c r="FF411" s="90">
        <f>IF(ISNA(VLOOKUP($B411,'[1]1718  Exp_Rev Access'!$F$7:$GK$318,$FF$2,FALSE)),"",VLOOKUP($B411,'[1]1718  Exp_Rev Access'!$F$7:$GK$318,$FF$2,FALSE))</f>
        <v>0</v>
      </c>
      <c r="FG411" s="90">
        <f>IF(ISNA(VLOOKUP($B411,'[1]1718  Exp_Rev Access'!$F$7:$GK$318,$FG$2,FALSE)),"",VLOOKUP($B411,'[1]1718  Exp_Rev Access'!$F$7:$GK$318,$FG$2,FALSE))</f>
        <v>0</v>
      </c>
      <c r="FH411" s="90">
        <f>IF(ISNA(VLOOKUP($B411,'[1]1718  Exp_Rev Access'!$F$7:$GK$318,$FH$2,FALSE)),"",VLOOKUP($B411,'[1]1718  Exp_Rev Access'!$F$7:$GK$318,$FH$2,FALSE))</f>
        <v>0</v>
      </c>
      <c r="FI411" s="90">
        <f>IF(ISNA(VLOOKUP($B411,'[1]1718  Exp_Rev Access'!$F$7:$GK$318,$FI$2,FALSE)),"",VLOOKUP($B411,'[1]1718  Exp_Rev Access'!$F$7:$GK$318,$FI$2,FALSE))</f>
        <v>0</v>
      </c>
      <c r="FJ411" s="90">
        <f>IF(ISNA(VLOOKUP($B411,'[1]1718  Exp_Rev Access'!$F$7:$GK$318,$FJ$2,FALSE)),"",VLOOKUP($B411,'[1]1718  Exp_Rev Access'!$F$7:$GK$318,$FJ$2,FALSE))</f>
        <v>0</v>
      </c>
      <c r="FK411" s="90">
        <f>IF(ISNA(VLOOKUP($B411,'[1]1718  Exp_Rev Access'!$F$7:$GK$318,$FK$2,FALSE)),"",VLOOKUP($B411,'[1]1718  Exp_Rev Access'!$F$7:$GK$318,$FK$2,FALSE))</f>
        <v>0</v>
      </c>
      <c r="FL411" s="90">
        <f>IF(ISNA(VLOOKUP($B411,'[1]1718  Exp_Rev Access'!$F$7:$GK$318,$FL$2,FALSE)),"",VLOOKUP($B411,'[1]1718  Exp_Rev Access'!$F$7:$GK$318,$FL$2,FALSE))</f>
        <v>0</v>
      </c>
      <c r="FM411" s="90">
        <f>IF(ISNA(VLOOKUP($B411,'[1]1718  Exp_Rev Access'!$F$7:$GK$318,$FM$2,FALSE)),"",VLOOKUP($B411,'[1]1718  Exp_Rev Access'!$F$7:$GK$318,$FM$2,FALSE))</f>
        <v>0</v>
      </c>
      <c r="FN411" s="90">
        <f>IF(ISNA(VLOOKUP($B411,'[1]1718  Exp_Rev Access'!$F$7:$GK$318,$FN$2,FALSE)),"",VLOOKUP($B411,'[1]1718  Exp_Rev Access'!$F$7:$GK$318,$FN$2,FALSE))</f>
        <v>0</v>
      </c>
      <c r="FO411" s="90">
        <f>IF(ISNA(VLOOKUP($B411,'[1]1718  Exp_Rev Access'!$F$7:$GK$318,$FO$2,FALSE)),"",VLOOKUP($B411,'[1]1718  Exp_Rev Access'!$F$7:$GK$318,$FO$2,FALSE))</f>
        <v>0</v>
      </c>
      <c r="FP411" s="90">
        <f>IF(ISNA(VLOOKUP($B411,'[1]1718  Exp_Rev Access'!$F$7:$GK$318,$FP$2,FALSE)),"",VLOOKUP($B411,'[1]1718  Exp_Rev Access'!$F$7:$GK$318,$FP$2,FALSE))</f>
        <v>0</v>
      </c>
      <c r="FQ411" s="90">
        <f>IF(ISNA(VLOOKUP($B411,'[1]1718  Exp_Rev Access'!$F$7:$GK$318,$FQ$2,FALSE)),"",VLOOKUP($B411,'[1]1718  Exp_Rev Access'!$F$7:$GK$318,$FQ$2,FALSE))</f>
        <v>0</v>
      </c>
      <c r="FR411" s="90">
        <f>IF(ISNA(VLOOKUP($B411,'[1]1718  Exp_Rev Access'!$F$7:$GK$318,$FR$2,FALSE)),"",VLOOKUP($B411,'[1]1718  Exp_Rev Access'!$F$7:$GK$318,$FR$2,FALSE))</f>
        <v>5910.55</v>
      </c>
      <c r="FS411" s="56">
        <f t="shared" si="1048"/>
        <v>84076.08</v>
      </c>
      <c r="FT411" s="92">
        <f t="shared" si="1049"/>
        <v>3.4378938781119348E-2</v>
      </c>
      <c r="FU411" s="94">
        <f t="shared" si="1050"/>
        <v>921.58368957579728</v>
      </c>
      <c r="FV411" s="95">
        <f>IF(ISNA(VLOOKUP($B411,'[1]1718  Exp_Rev Access'!$F$7:$GK$318,$FV$2,FALSE)),"",VLOOKUP($B411,'[1]1718  Exp_Rev Access'!$F$7:$GK$318,$FV$2,FALSE))</f>
        <v>6690.25</v>
      </c>
      <c r="FW411" s="95">
        <f>IF(ISNA(VLOOKUP($B411,'[1]1718  Exp_Rev Access'!$F$7:$GK$318,$FW$2,FALSE)),"",VLOOKUP($B411,'[1]1718  Exp_Rev Access'!$F$7:$GK$318,$FW$2,FALSE))</f>
        <v>0</v>
      </c>
      <c r="FX411" s="95">
        <f>IF(ISNA(VLOOKUP($B411,'[1]1718  Exp_Rev Access'!$F$7:$GK$318,$FX$2,FALSE)),"",VLOOKUP($B411,'[1]1718  Exp_Rev Access'!$F$7:$GK$318,$FX$2,FALSE))</f>
        <v>0</v>
      </c>
      <c r="FY411" s="95">
        <f>IF(ISNA(VLOOKUP($B411,'[1]1718  Exp_Rev Access'!$F$7:$GK$318,$FY$2,FALSE)),"",VLOOKUP($B411,'[1]1718  Exp_Rev Access'!$F$7:$GK$318,$FY$2,FALSE))</f>
        <v>0</v>
      </c>
      <c r="FZ411" s="95">
        <f>IF(ISNA(VLOOKUP($B411,'[1]1718  Exp_Rev Access'!$F$7:$GK$318,$FZ$2,FALSE)),"",VLOOKUP($B411,'[1]1718  Exp_Rev Access'!$F$7:$GK$318,$FZ$2,FALSE))</f>
        <v>0</v>
      </c>
      <c r="GA411" s="95">
        <f>IF(ISNA(VLOOKUP($B411,'[1]1718  Exp_Rev Access'!$F$7:$GK$318,$GA$2,FALSE)),"",VLOOKUP($B411,'[1]1718  Exp_Rev Access'!$F$7:$GK$318,$GA$2,FALSE))</f>
        <v>0</v>
      </c>
      <c r="GB411" s="95">
        <f>IF(ISNA(VLOOKUP($B411,'[1]1718  Exp_Rev Access'!$F$7:$GK$318,$GB$2,FALSE)),"",VLOOKUP($B411,'[1]1718  Exp_Rev Access'!$F$7:$GK$318,$GB$2,FALSE))</f>
        <v>0</v>
      </c>
      <c r="GC411" s="95">
        <f>IF(ISNA(VLOOKUP($B411,'[1]1718  Exp_Rev Access'!$F$7:$GK$318,$GC$2,FALSE)),"",VLOOKUP($B411,'[1]1718  Exp_Rev Access'!$F$7:$GK$318,$GC$2,FALSE))</f>
        <v>0</v>
      </c>
      <c r="GD411" s="95">
        <f>IF(ISNA(VLOOKUP($B411,'[1]1718  Exp_Rev Access'!$F$7:$GK$318,$GD$2,FALSE)),"",VLOOKUP($B411,'[1]1718  Exp_Rev Access'!$F$7:$GK$318,$GD$2,FALSE))</f>
        <v>0</v>
      </c>
      <c r="GE411" s="95">
        <f>IF(ISNA(VLOOKUP($B411,'[1]1718  Exp_Rev Access'!$F$7:$GK$318,$GE$2,FALSE)),"",VLOOKUP($B411,'[1]1718  Exp_Rev Access'!$F$7:$GK$318,$GE$2,FALSE))</f>
        <v>0</v>
      </c>
      <c r="GF411" s="95">
        <f>IF(ISNA(VLOOKUP($B411,'[1]1718  Exp_Rev Access'!$F$7:$GK$318,$GF$2,FALSE)),"",VLOOKUP($B411,'[1]1718  Exp_Rev Access'!$F$7:$GK$318,$GF$2,FALSE))</f>
        <v>26300</v>
      </c>
      <c r="GG411" s="95">
        <f>IF(ISNA(VLOOKUP($B411,'[1]1718  Exp_Rev Access'!$F$7:$GK$318,$GG$2,FALSE)),"",VLOOKUP($B411,'[1]1718  Exp_Rev Access'!$F$7:$GK$318,$GG$2,FALSE))</f>
        <v>0</v>
      </c>
      <c r="GH411" s="95">
        <f>IF(ISNA(VLOOKUP($B411,'[1]1718  Exp_Rev Access'!$F$7:$GK$318,$GH$2,FALSE)),"",VLOOKUP($B411,'[1]1718  Exp_Rev Access'!$F$7:$GK$318,$GH$2,FALSE))</f>
        <v>0</v>
      </c>
      <c r="GI411" s="95">
        <f>IF(ISNA(VLOOKUP($B411,'[1]1718  Exp_Rev Access'!$F$7:$GK$318,$GI$2,FALSE)),"",VLOOKUP($B411,'[1]1718  Exp_Rev Access'!$F$7:$GK$318,$GI$2,FALSE))</f>
        <v>0</v>
      </c>
      <c r="GJ411" s="95">
        <f>IF(ISNA(VLOOKUP($B411,'[1]1718  Exp_Rev Access'!$F$7:$GK$318,$GJ$2,FALSE)),"",VLOOKUP($B411,'[1]1718  Exp_Rev Access'!$F$7:$GK$318,$GJ$2,FALSE))</f>
        <v>0</v>
      </c>
      <c r="GK411" s="95">
        <f>IF(ISNA(VLOOKUP($B411,'[1]1718  Exp_Rev Access'!$F$7:$GK$318,$GK$2,FALSE)),"",VLOOKUP($B411,'[1]1718  Exp_Rev Access'!$F$7:$GK$318,$GK$2,FALSE))</f>
        <v>0</v>
      </c>
      <c r="GL411" s="95">
        <f>IF(ISNA(VLOOKUP($B411,'[1]1718  Exp_Rev Access'!$F$7:$GK$318,$GL$2,FALSE)),"",VLOOKUP($B411,'[1]1718  Exp_Rev Access'!$F$7:$GK$318,$GL$2,FALSE))</f>
        <v>0</v>
      </c>
      <c r="GM411" s="95">
        <f>IF(ISNA(VLOOKUP($B411,'[1]1718  Exp_Rev Access'!$F$7:$GK$318,$GM$2,FALSE)),"",VLOOKUP($B411,'[1]1718  Exp_Rev Access'!$F$7:$GK$318,$GM$2,FALSE))</f>
        <v>0</v>
      </c>
      <c r="GN411" s="95">
        <f>IF(ISNA(VLOOKUP($B411,'[1]1718  Exp_Rev Access'!$F$7:$GK$318,$GN$2,FALSE)),"",VLOOKUP($B411,'[1]1718  Exp_Rev Access'!$F$7:$GK$318,$GN$2,FALSE))</f>
        <v>0</v>
      </c>
      <c r="GO411" s="95">
        <f>IF(ISNA(VLOOKUP($B411,'[1]1718  Exp_Rev Access'!$F$7:$GK$318,$GO$2,FALSE)),"",VLOOKUP($B411,'[1]1718  Exp_Rev Access'!$F$7:$GK$318,$GO$2,FALSE))</f>
        <v>0</v>
      </c>
      <c r="GP411" s="95">
        <f>IF(ISNA(VLOOKUP($B411,'[1]1718  Exp_Rev Access'!$F$7:$GK$318,$GP$2,FALSE)),"",VLOOKUP($B411,'[1]1718  Exp_Rev Access'!$F$7:$GK$318,$GP$2,FALSE))</f>
        <v>0</v>
      </c>
      <c r="GQ411" s="95">
        <f>IF(ISNA(VLOOKUP($B411,'[1]1718  Exp_Rev Access'!$F$7:$GK$318,$GQ$2,FALSE)),"",VLOOKUP($B411,'[1]1718  Exp_Rev Access'!$F$7:$GK$318,$GQ$2,FALSE))</f>
        <v>151</v>
      </c>
      <c r="GR411" s="95">
        <f>IF(ISNA(VLOOKUP($B411,'[1]1718  Exp_Rev Access'!$F$7:$GK$318,$GR$2,FALSE)),"",VLOOKUP($B411,'[1]1718  Exp_Rev Access'!$F$7:$GK$318,$GR$2,FALSE))</f>
        <v>0</v>
      </c>
      <c r="GS411" s="95">
        <f>IF(ISNA(VLOOKUP($B411,'[1]1718  Exp_Rev Access'!$F$7:$GK$318,$GS$2,FALSE)),"",VLOOKUP($B411,'[1]1718  Exp_Rev Access'!$F$7:$GK$318,$GS$2,FALSE))</f>
        <v>0</v>
      </c>
      <c r="GT411" s="95">
        <f>IF(ISNA(VLOOKUP($B411,'[1]1718  Exp_Rev Access'!$F$7:$GK$318,$GT$2,FALSE)),"",VLOOKUP($B411,'[1]1718  Exp_Rev Access'!$F$7:$GK$318,$GT$2,FALSE))</f>
        <v>0</v>
      </c>
      <c r="GU411" s="56">
        <f t="shared" si="1051"/>
        <v>33141.25</v>
      </c>
      <c r="GV411" s="92">
        <f t="shared" si="1052"/>
        <v>1.3551547656358047E-2</v>
      </c>
      <c r="GW411" s="96">
        <f t="shared" si="1053"/>
        <v>363.27140195111252</v>
      </c>
    </row>
    <row r="412" spans="1:222" x14ac:dyDescent="0.3">
      <c r="A412" s="73"/>
      <c r="B412" s="88" t="s">
        <v>794</v>
      </c>
      <c r="C412" s="89" t="s">
        <v>795</v>
      </c>
      <c r="D412" s="75">
        <f>IF(ISNA(VLOOKUP($B412,'[1]1718 enrollment_Rev_Exp by size'!$A$7:H741,3,FALSE)),"",VLOOKUP($B412,'[1]1718 enrollment_Rev_Exp by size'!$A$7:$G$350,3,FALSE))</f>
        <v>173.34000000000003</v>
      </c>
      <c r="E412" s="76">
        <f>IF(ISNA(VLOOKUP($B412,'[1]1718 enrollment_Rev_Exp by size'!$A$7:I744,5,FALSE)),"",VLOOKUP($B412,'[1]1718 enrollment_Rev_Exp by size'!$A$7:$G$350,5,FALSE))</f>
        <v>3705090.23</v>
      </c>
      <c r="F412" s="70">
        <f t="shared" si="1033"/>
        <v>3705090.2300000004</v>
      </c>
      <c r="G412" s="70">
        <f t="shared" si="1034"/>
        <v>0</v>
      </c>
      <c r="H412" s="90">
        <f>IF(ISNA(VLOOKUP($B412,'[1]1718  Exp_Rev Access'!$F$7:$GK$318,3,FALSE)),"",VLOOKUP($B412,'[1]1718  Exp_Rev Access'!$F$7:$GK$318,3,FALSE))</f>
        <v>602300.15</v>
      </c>
      <c r="I412" s="90">
        <f>IF(ISNA(VLOOKUP($B412,'[1]1718  Exp_Rev Access'!$F$7:$GK$318,4,FALSE)),"",VLOOKUP($B412,'[1]1718  Exp_Rev Access'!$F$7:$GK$318,4,FALSE))</f>
        <v>0</v>
      </c>
      <c r="J412" s="90">
        <f>IF(ISNA(VLOOKUP($B412,'[1]1718  Exp_Rev Access'!$F$7:$GK$318,5,FALSE)),"",VLOOKUP($B412,'[1]1718  Exp_Rev Access'!$F$7:$GK$318,5,FALSE))</f>
        <v>0</v>
      </c>
      <c r="K412" s="90">
        <f>IF(ISNA(VLOOKUP($B412,'[1]1718  Exp_Rev Access'!$F$7:$GK$318,6,FALSE)),"-",VLOOKUP($B412,'[1]1718  Exp_Rev Access'!$F$7:$GK$318,6,FALSE))</f>
        <v>0</v>
      </c>
      <c r="L412" s="90">
        <f>IF(ISNA(VLOOKUP($B412,'[1]1718  Exp_Rev Access'!$F$7:$GK$318,7,FALSE)),"",VLOOKUP($B412,'[1]1718  Exp_Rev Access'!$F$7:$GK$318,7,FALSE))</f>
        <v>0</v>
      </c>
      <c r="M412" s="90">
        <f>IF(ISNA(VLOOKUP($B412,'[1]1718  Exp_Rev Access'!$F$7:$GK$318,8,FALSE)),"",VLOOKUP($B412,'[1]1718  Exp_Rev Access'!$F$7:$GK$318,8,FALSE))</f>
        <v>0</v>
      </c>
      <c r="N412" s="56">
        <f t="shared" si="1035"/>
        <v>602300.15</v>
      </c>
      <c r="O412" s="91">
        <f t="shared" si="1036"/>
        <v>0.16256018412809342</v>
      </c>
      <c r="P412" s="56">
        <f t="shared" si="1037"/>
        <v>3474.6749163493705</v>
      </c>
      <c r="Q412" s="90">
        <f>IF(ISNA(VLOOKUP($B412,'[1]1718  Exp_Rev Access'!$F$7:$GK$318,10,FALSE)),"",VLOOKUP($B412,'[1]1718  Exp_Rev Access'!$F$7:$GK$318,10,FALSE))</f>
        <v>10840</v>
      </c>
      <c r="R412" s="90">
        <f>IF(ISNA(VLOOKUP($B412,'[1]1718  Exp_Rev Access'!$F$7:$GK$318,11,FALSE)),"",VLOOKUP($B412,'[1]1718  Exp_Rev Access'!$F$7:$GK$318,11,FALSE))</f>
        <v>0</v>
      </c>
      <c r="S412" s="90">
        <f>IF(ISNA(VLOOKUP($B412,'[1]1718  Exp_Rev Access'!$F$7:$GK$318,12,FALSE)),"",VLOOKUP($B412,'[1]1718  Exp_Rev Access'!$F$7:$GK$318,12,FALSE))</f>
        <v>0</v>
      </c>
      <c r="T412" s="90">
        <f>IF(ISNA(VLOOKUP($B412,'[1]1718  Exp_Rev Access'!$F$7:$GK$318,13,FALSE)),"",VLOOKUP($B412,'[1]1718  Exp_Rev Access'!$F$7:$GK$318,13,FALSE))</f>
        <v>0</v>
      </c>
      <c r="U412" s="90">
        <f>IF(ISNA(VLOOKUP($B412,'[1]1718  Exp_Rev Access'!$F$7:$GK$318,14,FALSE)),"",VLOOKUP($B412,'[1]1718  Exp_Rev Access'!$F$7:$GK$318,14,FALSE))</f>
        <v>0</v>
      </c>
      <c r="V412" s="90">
        <f>IF(ISNA(VLOOKUP($B412,'[1]1718  Exp_Rev Access'!$F$7:$GK$318,15,FALSE)),"",VLOOKUP($B412,'[1]1718  Exp_Rev Access'!$F$7:$GK$318,15,FALSE))</f>
        <v>0</v>
      </c>
      <c r="W412" s="90">
        <f>IF(ISNA(VLOOKUP($B412,'[1]1718  Exp_Rev Access'!$F$7:$GK$318,16,FALSE)),"",VLOOKUP($B412,'[1]1718  Exp_Rev Access'!$F$7:$GK$318,16,FALSE))</f>
        <v>0</v>
      </c>
      <c r="X412" s="90">
        <f>IF(ISNA(VLOOKUP($B412,'[1]1718  Exp_Rev Access'!$F$7:$GK$318,17,FALSE)),"",VLOOKUP($B412,'[1]1718  Exp_Rev Access'!$F$7:$GK$318,17,FALSE))</f>
        <v>0</v>
      </c>
      <c r="Y412" s="90">
        <f>IF(ISNA(VLOOKUP($B412,'[1]1718  Exp_Rev Access'!$F$7:$GK$318,18,FALSE)),"",VLOOKUP($B412,'[1]1718  Exp_Rev Access'!$F$7:$GK$318,18,FALSE))</f>
        <v>155</v>
      </c>
      <c r="Z412" s="90">
        <f>IF(ISNA(VLOOKUP($B412,'[1]1718  Exp_Rev Access'!$F$7:$GK$318,19,FALSE)),"",VLOOKUP($B412,'[1]1718  Exp_Rev Access'!$F$7:$GK$318,19,FALSE))</f>
        <v>0</v>
      </c>
      <c r="AA412" s="90">
        <f>IF(ISNA(VLOOKUP($B412,'[1]1718  Exp_Rev Access'!$F$7:$GK$318,20,FALSE)),"",VLOOKUP($B412,'[1]1718  Exp_Rev Access'!$F$7:$GK$318,20,FALSE))</f>
        <v>0</v>
      </c>
      <c r="AB412" s="90">
        <f>IF(ISNA(VLOOKUP($B412,'[1]1718  Exp_Rev Access'!$F$7:$GK$318,21,FALSE)),"",VLOOKUP($B412,'[1]1718  Exp_Rev Access'!$F$7:$GK$318,21,FALSE))</f>
        <v>0</v>
      </c>
      <c r="AC412" s="90">
        <f>IF(ISNA(VLOOKUP($B412,'[1]1718  Exp_Rev Access'!$F$7:$GK$318,22,FALSE)),"",VLOOKUP($B412,'[1]1718  Exp_Rev Access'!$F$7:$GK$318,22,FALSE))</f>
        <v>0</v>
      </c>
      <c r="AD412" s="90">
        <f>IF(ISNA(VLOOKUP($B412,'[1]1718  Exp_Rev Access'!$F$7:$GK$318,23,FALSE)),"",VLOOKUP($B412,'[1]1718  Exp_Rev Access'!$F$7:$GK$318,23,FALSE))</f>
        <v>24927.47</v>
      </c>
      <c r="AE412" s="90">
        <f>IF(ISNA(VLOOKUP($B412,'[1]1718  Exp_Rev Access'!$F$7:$GK$318,24,FALSE)),"",VLOOKUP($B412,'[1]1718  Exp_Rev Access'!$F$7:$GK$318,24,FALSE))</f>
        <v>6757.19</v>
      </c>
      <c r="AF412" s="90">
        <f>IF(ISNA(VLOOKUP($B412,'[1]1718  Exp_Rev Access'!$F$7:$GK$318,25,FALSE)),"",VLOOKUP($B412,'[1]1718  Exp_Rev Access'!$F$7:$GK$318,25,FALSE))</f>
        <v>0</v>
      </c>
      <c r="AG412" s="90">
        <f>IF(ISNA(VLOOKUP($B412,'[1]1718  Exp_Rev Access'!$F$7:$GK$318,26,FALSE)),"",VLOOKUP($B412,'[1]1718  Exp_Rev Access'!$F$7:$GK$318,26,FALSE))</f>
        <v>5520</v>
      </c>
      <c r="AH412" s="90">
        <f>IF(ISNA(VLOOKUP($B412,'[1]1718  Exp_Rev Access'!$F$7:$GK$318,27,FALSE)),"",VLOOKUP($B412,'[1]1718  Exp_Rev Access'!$F$7:$GK$318,27,FALSE))</f>
        <v>46</v>
      </c>
      <c r="AI412" s="90">
        <f>IF(ISNA(VLOOKUP($B412,'[1]1718  Exp_Rev Access'!$F$7:$GK$318,28,FALSE)),"",VLOOKUP($B412,'[1]1718  Exp_Rev Access'!$F$7:$GK$318,28,FALSE))</f>
        <v>600</v>
      </c>
      <c r="AJ412" s="90">
        <f>IF(ISNA(VLOOKUP($B412,'[1]1718  Exp_Rev Access'!$F$7:$GK$318,29,FALSE)),"",VLOOKUP($B412,'[1]1718  Exp_Rev Access'!$F$7:$GK$318,29,FALSE))</f>
        <v>53.8</v>
      </c>
      <c r="AK412" s="90">
        <f>IF(ISNA(VLOOKUP($B412,'[1]1718  Exp_Rev Access'!$F$7:$GK$318,30,FALSE)),"",VLOOKUP($B412,'[1]1718  Exp_Rev Access'!$F$7:$GK$318,30,FALSE))</f>
        <v>49296.59</v>
      </c>
      <c r="AL412" s="90">
        <f>IF(ISNA(VLOOKUP($B412,'[1]1718  Exp_Rev Access'!$F$7:$GK$318,31,FALSE)),"",VLOOKUP($B412,'[1]1718  Exp_Rev Access'!$F$7:$GK$318,31,FALSE))</f>
        <v>4060.88</v>
      </c>
      <c r="AM412" s="56">
        <f t="shared" si="1038"/>
        <v>102256.93000000001</v>
      </c>
      <c r="AN412" s="92">
        <f t="shared" si="1039"/>
        <v>2.7599039065777355E-2</v>
      </c>
      <c r="AO412" s="71">
        <f t="shared" si="1040"/>
        <v>589.92113764855196</v>
      </c>
      <c r="AP412" s="90">
        <f>IF(ISNA(VLOOKUP($B412,'[1]1718  Exp_Rev Access'!$F$7:$GK$318,33,FALSE)),"",VLOOKUP($B412,'[1]1718  Exp_Rev Access'!$F$7:$GK$318,33,FALSE))</f>
        <v>2007553.43</v>
      </c>
      <c r="AQ412" s="90">
        <f>IF(ISNA(VLOOKUP($B412,'[1]1718  Exp_Rev Access'!$F$7:$GK$318,34,FALSE)),"",VLOOKUP($B412,'[1]1718  Exp_Rev Access'!$F$7:$GK$318,34,FALSE))</f>
        <v>28924.48</v>
      </c>
      <c r="AR412" s="90">
        <f>IF(ISNA(VLOOKUP($B412,'[1]1718  Exp_Rev Access'!$F$7:$GK$318,35,FALSE)),"",VLOOKUP($B412,'[1]1718  Exp_Rev Access'!$F$7:$GK$318,35,FALSE))</f>
        <v>146459.16</v>
      </c>
      <c r="AS412" s="90">
        <f>IF(ISNA(VLOOKUP($B412,'[1]1718  Exp_Rev Access'!$F$7:$GK$318,36,FALSE)),"",VLOOKUP($B412,'[1]1718  Exp_Rev Access'!$F$7:$GK$318,36,FALSE))</f>
        <v>0</v>
      </c>
      <c r="AT412" s="90">
        <f>IF(ISNA(VLOOKUP($B412,'[1]1718  Exp_Rev Access'!$F$7:$GK$318,37,FALSE)),"",VLOOKUP($B412,'[1]1718  Exp_Rev Access'!$F$7:$GK$318,37,FALSE))</f>
        <v>0</v>
      </c>
      <c r="AU412" s="56">
        <f t="shared" si="1041"/>
        <v>2182937.0699999998</v>
      </c>
      <c r="AV412" s="93">
        <f t="shared" si="1042"/>
        <v>0.58917244506620281</v>
      </c>
      <c r="AW412" s="56">
        <f t="shared" si="1043"/>
        <v>12593.383350640357</v>
      </c>
      <c r="AX412" s="90">
        <f>IF(ISNA(VLOOKUP($B412,'[1]1718  Exp_Rev Access'!$F$7:$GK$318,39,FALSE)),"",VLOOKUP($B412,'[1]1718  Exp_Rev Access'!$F$7:$GK$318,39,FALSE))</f>
        <v>46700</v>
      </c>
      <c r="AY412" s="90">
        <f>IF(ISNA(VLOOKUP($B412,'[1]1718  Exp_Rev Access'!$F$7:$GK$318,40,FALSE)),"",VLOOKUP($B412,'[1]1718  Exp_Rev Access'!$F$7:$GK$318,40,FALSE))</f>
        <v>156005.54999999999</v>
      </c>
      <c r="AZ412" s="90">
        <f>IF(ISNA(VLOOKUP($B412,'[1]1718  Exp_Rev Access'!$F$7:$GK$318,41,FALSE)),"",VLOOKUP($B412,'[1]1718  Exp_Rev Access'!$F$7:$GK$318,41,FALSE))</f>
        <v>16226.89</v>
      </c>
      <c r="BA412" s="90">
        <f>IF(ISNA(VLOOKUP($B412,'[1]1718  Exp_Rev Access'!$F$7:$GK$318,42,FALSE)),"",VLOOKUP($B412,'[1]1718  Exp_Rev Access'!$F$7:$GK$318,42,FALSE))</f>
        <v>0</v>
      </c>
      <c r="BB412" s="90">
        <f>IF(ISNA(VLOOKUP($B412,'[1]1718  Exp_Rev Access'!$F$7:$GK$318,43,FALSE)),"",VLOOKUP($B412,'[1]1718  Exp_Rev Access'!$F$7:$GK$318,43,FALSE))</f>
        <v>0</v>
      </c>
      <c r="BC412" s="90">
        <f>IF(ISNA(VLOOKUP($B412,'[1]1718  Exp_Rev Access'!$F$7:$GK$318,44,FALSE)),"",VLOOKUP($B412,'[1]1718  Exp_Rev Access'!$F$7:$GK$318,44,FALSE))</f>
        <v>99898.17</v>
      </c>
      <c r="BD412" s="90">
        <f>IF(ISNA(VLOOKUP($B412,'[1]1718  Exp_Rev Access'!$F$7:$GK$318,45,FALSE)),"",VLOOKUP($B412,'[1]1718  Exp_Rev Access'!$F$7:$GK$318,45,FALSE))</f>
        <v>0</v>
      </c>
      <c r="BE412" s="90">
        <f>IF(ISNA(VLOOKUP($B412,'[1]1718  Exp_Rev Access'!$F$7:$GK$318,46,FALSE)),"",VLOOKUP($B412,'[1]1718  Exp_Rev Access'!$F$7:$GK$318,46,FALSE))</f>
        <v>32886.46</v>
      </c>
      <c r="BF412" s="90">
        <f>IF(ISNA(VLOOKUP($B412,'[1]1718  Exp_Rev Access'!$F$7:$GK$318,47,FALSE)),"",VLOOKUP($B412,'[1]1718  Exp_Rev Access'!$F$7:$GK$318,47,FALSE))</f>
        <v>0</v>
      </c>
      <c r="BG412" s="90">
        <f>IF(ISNA(VLOOKUP($B412,'[1]1718  Exp_Rev Access'!$F$7:$GK$318,48,FALSE)),"",VLOOKUP($B412,'[1]1718  Exp_Rev Access'!$F$7:$GK$318,48,FALSE))</f>
        <v>0</v>
      </c>
      <c r="BH412" s="90">
        <f>IF(ISNA(VLOOKUP($B412,'[1]1718  Exp_Rev Access'!$F$7:$GK$318,49,FALSE)),"",VLOOKUP($B412,'[1]1718  Exp_Rev Access'!$F$7:$GK$318,49,FALSE))</f>
        <v>3548.42</v>
      </c>
      <c r="BI412" s="90">
        <f>IF(ISNA(VLOOKUP($B412,'[1]1718  Exp_Rev Access'!$F$7:$GK$318,50,FALSE)),"",VLOOKUP($B412,'[1]1718  Exp_Rev Access'!$F$7:$GK$318,50,FALSE))</f>
        <v>0</v>
      </c>
      <c r="BJ412" s="90">
        <f>IF(ISNA(VLOOKUP($B412,'[1]1718  Exp_Rev Access'!$F$7:$GK$318,51,FALSE)),"",VLOOKUP($B412,'[1]1718  Exp_Rev Access'!$F$7:$GK$318,51,FALSE))</f>
        <v>2857.92</v>
      </c>
      <c r="BK412" s="90">
        <f>IF(ISNA(VLOOKUP($B412,'[1]1718  Exp_Rev Access'!$F$7:$GK$318,52,FALSE)),"",VLOOKUP($B412,'[1]1718  Exp_Rev Access'!$F$7:$GK$318,52,FALSE))</f>
        <v>187208.27</v>
      </c>
      <c r="BL412" s="90">
        <f>IF(ISNA(VLOOKUP($B412,'[1]1718  Exp_Rev Access'!$F$7:$GK$318,53,FALSE)),"",VLOOKUP($B412,'[1]1718  Exp_Rev Access'!$F$7:$GK$318,53,FALSE))</f>
        <v>12464</v>
      </c>
      <c r="BM412" s="90">
        <f>IF(ISNA(VLOOKUP($B412,'[1]1718  Exp_Rev Access'!$F$7:$GK$318,54,FALSE)),"",VLOOKUP($B412,'[1]1718  Exp_Rev Access'!$F$7:$GK$318,54,FALSE))</f>
        <v>0</v>
      </c>
      <c r="BN412" s="90">
        <f>IF(ISNA(VLOOKUP($B412,'[1]1718  Exp_Rev Access'!$F$7:$GK$318,55,FALSE)),"",VLOOKUP($B412,'[1]1718  Exp_Rev Access'!$F$7:$GK$318,55,FALSE))</f>
        <v>0</v>
      </c>
      <c r="BO412" s="90">
        <f>IF(ISNA(VLOOKUP($B412,'[1]1718  Exp_Rev Access'!$F$7:$GK$318,56,FALSE)),"",VLOOKUP($B412,'[1]1718  Exp_Rev Access'!$F$7:$GK$318,56,FALSE))</f>
        <v>0</v>
      </c>
      <c r="BP412" s="90">
        <f>IF(ISNA(VLOOKUP($B412,'[1]1718  Exp_Rev Access'!$F$7:$GK$318,57,FALSE)),"",VLOOKUP($B412,'[1]1718  Exp_Rev Access'!$F$7:$GK$318,57,FALSE))</f>
        <v>0</v>
      </c>
      <c r="BQ412" s="90">
        <f>IF(ISNA(VLOOKUP($B412,'[1]1718  Exp_Rev Access'!$F$7:$GK$318,58,FALSE)),"",VLOOKUP($B412,'[1]1718  Exp_Rev Access'!$F$7:$GK$318,58,FALSE))</f>
        <v>0</v>
      </c>
      <c r="BR412" s="90">
        <f>IF(ISNA(VLOOKUP($B412,'[1]1718  Exp_Rev Access'!$F$7:$GK$318,59,FALSE)),"",VLOOKUP($B412,'[1]1718  Exp_Rev Access'!$F$7:$GK$318,59,FALSE))</f>
        <v>0</v>
      </c>
      <c r="BS412" s="90">
        <f>IF(ISNA(VLOOKUP($B412,'[1]1718  Exp_Rev Access'!$F$7:$GK$318,60,FALSE)),"",VLOOKUP($B412,'[1]1718  Exp_Rev Access'!$F$7:$GK$318,60,FALSE))</f>
        <v>0</v>
      </c>
      <c r="BT412" s="90">
        <f>IF(ISNA(VLOOKUP($B412,'[1]1718  Exp_Rev Access'!$F$7:$GK$318,61,FALSE)),"",VLOOKUP($B412,'[1]1718  Exp_Rev Access'!$F$7:$GK$318,61,FALSE))</f>
        <v>0</v>
      </c>
      <c r="BU412" s="90">
        <f>IF(ISNA(VLOOKUP($B412,'[1]1718  Exp_Rev Access'!$F$7:$GK$318,62,FALSE)),"",VLOOKUP($B412,'[1]1718  Exp_Rev Access'!$F$7:$GK$318,62,FALSE))</f>
        <v>0</v>
      </c>
      <c r="BV412" s="56">
        <f t="shared" si="1022"/>
        <v>557795.67999999993</v>
      </c>
      <c r="BW412" s="92">
        <f t="shared" si="1044"/>
        <v>0.15054847395713761</v>
      </c>
      <c r="BX412" s="71">
        <f t="shared" si="1045"/>
        <v>3217.9282335294788</v>
      </c>
      <c r="BY412" s="90">
        <f>IF(ISNA(VLOOKUP($B412,'[1]1718  Exp_Rev Access'!$F$7:$GK$318,64,FALSE)),"",VLOOKUP($B412,'[1]1718  Exp_Rev Access'!$F$7:$GK$318,64,FALSE))</f>
        <v>0</v>
      </c>
      <c r="BZ412" s="90">
        <f>IF(ISNA(VLOOKUP($B412,'[1]1718  Exp_Rev Access'!$F$7:$GK$318,65,FALSE)),"",VLOOKUP($B412,'[1]1718  Exp_Rev Access'!$F$7:$GK$318,65,FALSE))</f>
        <v>0</v>
      </c>
      <c r="CA412" s="90">
        <f>IF(ISNA(VLOOKUP($B412,'[1]1718  Exp_Rev Access'!$F$7:$GK$318,66,FALSE)),"",VLOOKUP($B412,'[1]1718  Exp_Rev Access'!$F$7:$GK$318,66,FALSE))</f>
        <v>0</v>
      </c>
      <c r="CB412" s="90">
        <f>IF(ISNA(VLOOKUP($B412,'[1]1718  Exp_Rev Access'!$F$7:$GK$318,67,FALSE)),"",VLOOKUP($B412,'[1]1718  Exp_Rev Access'!$F$7:$GK$318,67,FALSE))</f>
        <v>0</v>
      </c>
      <c r="CC412" s="90">
        <f>IF(ISNA(VLOOKUP($B412,'[1]1718  Exp_Rev Access'!$F$7:$GK$318,68,FALSE)),"",VLOOKUP($B412,'[1]1718  Exp_Rev Access'!$F$7:$GK$318,68,FALSE))</f>
        <v>0</v>
      </c>
      <c r="CD412" s="90">
        <f>IF(ISNA(VLOOKUP($B412,'[1]1718  Exp_Rev Access'!$F$7:$GK$318,69,FALSE)),"",VLOOKUP($B412,'[1]1718  Exp_Rev Access'!$F$7:$GK$318,69,FALSE))</f>
        <v>0</v>
      </c>
      <c r="CE412" s="56">
        <f t="shared" si="1021"/>
        <v>0</v>
      </c>
      <c r="CF412" s="92">
        <f t="shared" si="1046"/>
        <v>0</v>
      </c>
      <c r="CG412" s="78">
        <f t="shared" si="1047"/>
        <v>0</v>
      </c>
      <c r="CH412" s="90">
        <f>IF(ISNA(VLOOKUP($B412,'[1]1718  Exp_Rev Access'!$F$7:$GK$318,$CH$2,FALSE)),"",VLOOKUP($B412,'[1]1718  Exp_Rev Access'!$F$7:$GK$318,$CH$2,FALSE))</f>
        <v>0</v>
      </c>
      <c r="CI412" s="90">
        <f>IF(ISNA(VLOOKUP($B412,'[1]1718  Exp_Rev Access'!$F$7:$GK$318,$CI$2,FALSE)),"",VLOOKUP($B412,'[1]1718  Exp_Rev Access'!$F$7:$GK$318,$CI$2,FALSE))</f>
        <v>0</v>
      </c>
      <c r="CJ412" s="90">
        <f>IF(ISNA(VLOOKUP($B412,'[1]1718  Exp_Rev Access'!$F$7:$GK$318,$CJ$2,FALSE)),"",VLOOKUP($B412,'[1]1718  Exp_Rev Access'!$F$7:$GK$318,$CJ$2,FALSE))</f>
        <v>0</v>
      </c>
      <c r="CK412" s="90">
        <f>IF(ISNA(VLOOKUP($B412,'[1]1718  Exp_Rev Access'!$F$7:$GK$318,$CK$2,FALSE)),"",VLOOKUP($B412,'[1]1718  Exp_Rev Access'!$F$7:$GK$318,$CK$2,FALSE))</f>
        <v>0</v>
      </c>
      <c r="CL412" s="90">
        <f>IF(ISNA(VLOOKUP($B412,'[1]1718  Exp_Rev Access'!$F$7:$GK$318,$CL$2,FALSE)),"",VLOOKUP($B412,'[1]1718  Exp_Rev Access'!$F$7:$GK$318,$CL$2,FALSE))</f>
        <v>0</v>
      </c>
      <c r="CM412" s="90">
        <f>IF(ISNA(VLOOKUP($B412,'[1]1718  Exp_Rev Access'!$F$7:$GK$318,$CM$2,FALSE)),"",VLOOKUP($B412,'[1]1718  Exp_Rev Access'!$F$7:$GK$318,$CM$2,FALSE))</f>
        <v>0</v>
      </c>
      <c r="CN412" s="90">
        <f>IF(ISNA(VLOOKUP($B412,'[1]1718  Exp_Rev Access'!$F$7:$GK$318,$CN$2,FALSE)),"",VLOOKUP($B412,'[1]1718  Exp_Rev Access'!$F$7:$GK$318,$CN$2,FALSE))</f>
        <v>0</v>
      </c>
      <c r="CO412" s="90">
        <f>IF(ISNA(VLOOKUP($B412,'[1]1718  Exp_Rev Access'!$F$7:$GK$318,$CO$2,FALSE)),"",VLOOKUP($B412,'[1]1718  Exp_Rev Access'!$F$7:$GK$318,$CO$2,FALSE))</f>
        <v>0</v>
      </c>
      <c r="CP412" s="90">
        <f>IF(ISNA(VLOOKUP($B412,'[1]1718  Exp_Rev Access'!$F$7:$GK$318,$CP$2,FALSE)),"",VLOOKUP($B412,'[1]1718  Exp_Rev Access'!$F$7:$GK$318,$CP$2,FALSE))</f>
        <v>0</v>
      </c>
      <c r="CQ412" s="90">
        <f>IF(ISNA(VLOOKUP($B412,'[1]1718  Exp_Rev Access'!$F$7:$GK$318,$CQ$2,FALSE)),"",VLOOKUP($B412,'[1]1718  Exp_Rev Access'!$F$7:$GK$318,$CQ$2,FALSE))</f>
        <v>37809.14</v>
      </c>
      <c r="CR412" s="90">
        <f>IF(ISNA(VLOOKUP($B412,'[1]1718  Exp_Rev Access'!$F$7:$GK$318,$CR$2,FALSE)),"",VLOOKUP($B412,'[1]1718  Exp_Rev Access'!$F$7:$GK$318,$CR$2,FALSE))</f>
        <v>0</v>
      </c>
      <c r="CS412" s="90">
        <f>IF(ISNA(VLOOKUP($B412,'[1]1718  Exp_Rev Access'!$F$7:$GK$318,$CS$2,FALSE)),"",VLOOKUP($B412,'[1]1718  Exp_Rev Access'!$F$7:$GK$318,$CS$2,FALSE))</f>
        <v>0</v>
      </c>
      <c r="CT412" s="90">
        <f>IF(ISNA(VLOOKUP($B412,'[1]1718  Exp_Rev Access'!$F$7:$GK$318,$CT$2,FALSE)),"",VLOOKUP($B412,'[1]1718  Exp_Rev Access'!$F$7:$GK$318,$CT$2,FALSE))</f>
        <v>0</v>
      </c>
      <c r="CU412" s="90">
        <f>IF(ISNA(VLOOKUP($B412,'[1]1718  Exp_Rev Access'!$F$7:$GK$318,$CU$2,FALSE)),"",VLOOKUP($B412,'[1]1718  Exp_Rev Access'!$F$7:$GK$318,$CU$2,FALSE))</f>
        <v>45410.3</v>
      </c>
      <c r="CV412" s="90">
        <f>IF(ISNA(VLOOKUP($B412,'[1]1718  Exp_Rev Access'!$F$7:$GK$318,$CV$2,FALSE)),"",VLOOKUP($B412,'[1]1718  Exp_Rev Access'!$F$7:$GK$318,$CV$2,FALSE))</f>
        <v>14709.31</v>
      </c>
      <c r="CW412" s="90">
        <f>IF(ISNA(VLOOKUP($B412,'[1]1718  Exp_Rev Access'!$F$7:$GK$318,$CW$2,FALSE)),"",VLOOKUP($B412,'[1]1718  Exp_Rev Access'!$F$7:$GK$318,$CW$2,FALSE))</f>
        <v>0</v>
      </c>
      <c r="CX412" s="90">
        <f>IF(ISNA(VLOOKUP($B412,'[1]1718  Exp_Rev Access'!$F$7:$GK$318,$CX$2,FALSE)),"",VLOOKUP($B412,'[1]1718  Exp_Rev Access'!$F$7:$GK$318,$CX$2,FALSE))</f>
        <v>0</v>
      </c>
      <c r="CY412" s="90">
        <f>IF(ISNA(VLOOKUP($B412,'[1]1718  Exp_Rev Access'!$F$7:$GK$318,$CY$2,FALSE)),"",VLOOKUP($B412,'[1]1718  Exp_Rev Access'!$F$7:$GK$318,$CY$2,FALSE))</f>
        <v>0</v>
      </c>
      <c r="CZ412" s="90">
        <f>IF(ISNA(VLOOKUP($B412,'[1]1718  Exp_Rev Access'!$F$7:$GK$318,$CZ$2,FALSE)),"",VLOOKUP($B412,'[1]1718  Exp_Rev Access'!$F$7:$GK$318,$CZ$2,FALSE))</f>
        <v>0</v>
      </c>
      <c r="DA412" s="90">
        <f>IF(ISNA(VLOOKUP($B412,'[1]1718  Exp_Rev Access'!$F$7:$GK$318,$DA$2,FALSE)),"",VLOOKUP($B412,'[1]1718  Exp_Rev Access'!$F$7:$GK$318,$DA$2,FALSE))</f>
        <v>0</v>
      </c>
      <c r="DB412" s="90">
        <f>IF(ISNA(VLOOKUP($B412,'[1]1718  Exp_Rev Access'!$F$7:$GK$318,$DB$2,FALSE)),"",VLOOKUP($B412,'[1]1718  Exp_Rev Access'!$F$7:$GK$318,$DB$2,FALSE))</f>
        <v>0</v>
      </c>
      <c r="DC412" s="90">
        <f>IF(ISNA(VLOOKUP($B412,'[1]1718  Exp_Rev Access'!$F$7:$GK$318,$DC$2,FALSE)),"",VLOOKUP($B412,'[1]1718  Exp_Rev Access'!$F$7:$GK$318,$DC$2,FALSE))</f>
        <v>0</v>
      </c>
      <c r="DD412" s="90">
        <f>IF(ISNA(VLOOKUP($B412,'[1]1718  Exp_Rev Access'!$F$7:$GK$318,$DD$2,FALSE)),"",VLOOKUP($B412,'[1]1718  Exp_Rev Access'!$F$7:$GK$318,$DD$2,FALSE))</f>
        <v>0</v>
      </c>
      <c r="DE412" s="90">
        <f>IF(ISNA(VLOOKUP($B412,'[1]1718  Exp_Rev Access'!$F$7:$GK$318,$DE$2,FALSE)),"",VLOOKUP($B412,'[1]1718  Exp_Rev Access'!$F$7:$GK$318,$DE$2,FALSE))</f>
        <v>0</v>
      </c>
      <c r="DF412" s="90">
        <f>IF(ISNA(VLOOKUP($B412,'[1]1718  Exp_Rev Access'!$F$7:$GK$318,$DF$2,FALSE)),"",VLOOKUP($B412,'[1]1718  Exp_Rev Access'!$F$7:$GK$318,$DF$2,FALSE))</f>
        <v>0</v>
      </c>
      <c r="DG412" s="90">
        <f>IF(ISNA(VLOOKUP($B412,'[1]1718  Exp_Rev Access'!$F$7:$GK$318,$DG$2,FALSE)),"",VLOOKUP($B412,'[1]1718  Exp_Rev Access'!$F$7:$GK$318,$DG$2,FALSE))</f>
        <v>0</v>
      </c>
      <c r="DH412" s="90">
        <f>IF(ISNA(VLOOKUP($B412,'[1]1718  Exp_Rev Access'!$F$7:$GK$318,$DH$2,FALSE)),"",VLOOKUP($B412,'[1]1718  Exp_Rev Access'!$F$7:$GK$318,$DH$2,FALSE))</f>
        <v>0</v>
      </c>
      <c r="DI412" s="90">
        <f>IF(ISNA(VLOOKUP($B412,'[1]1718  Exp_Rev Access'!$F$7:$GK$318,$DI$2,FALSE)),"",VLOOKUP($B412,'[1]1718  Exp_Rev Access'!$F$7:$GK$318,$DI$2,FALSE))</f>
        <v>70543.08</v>
      </c>
      <c r="DJ412" s="90">
        <f>IF(ISNA(VLOOKUP($B412,'[1]1718  Exp_Rev Access'!$F$7:$GK$318,$DJ$2,FALSE)),"",VLOOKUP($B412,'[1]1718  Exp_Rev Access'!$F$7:$GK$318,$DJ$2,FALSE))</f>
        <v>0</v>
      </c>
      <c r="DK412" s="90">
        <f>IF(ISNA(VLOOKUP($B412,'[1]1718  Exp_Rev Access'!$F$7:$GK$318,$DK$2,FALSE)),"",VLOOKUP($B412,'[1]1718  Exp_Rev Access'!$F$7:$GK$318,$DK$2,FALSE))</f>
        <v>50237.21</v>
      </c>
      <c r="DL412" s="90">
        <f>IF(ISNA(VLOOKUP($B412,'[1]1718  Exp_Rev Access'!$F$7:$GK$318,$DL$2,FALSE)),"",VLOOKUP($B412,'[1]1718  Exp_Rev Access'!$F$7:$GK$318,$DL$2,FALSE))</f>
        <v>0</v>
      </c>
      <c r="DM412" s="90">
        <f>IF(ISNA(VLOOKUP($B412,'[1]1718  Exp_Rev Access'!$F$7:$GK$318,$DM$2,FALSE)),"",VLOOKUP($B412,'[1]1718  Exp_Rev Access'!$F$7:$GK$318,$DM$2,FALSE))</f>
        <v>0</v>
      </c>
      <c r="DN412" s="90">
        <f>IF(ISNA(VLOOKUP($B412,'[1]1718  Exp_Rev Access'!$F$7:$GK$318,$DN$2,FALSE)),"",VLOOKUP($B412,'[1]1718  Exp_Rev Access'!$F$7:$GK$318,$DN$2,FALSE))</f>
        <v>0</v>
      </c>
      <c r="DO412" s="90">
        <f>IF(ISNA(VLOOKUP($B412,'[1]1718  Exp_Rev Access'!$F$7:$GK$318,$DO$2,FALSE)),"",VLOOKUP($B412,'[1]1718  Exp_Rev Access'!$F$7:$GK$318,$DO$2,FALSE))</f>
        <v>0</v>
      </c>
      <c r="DP412" s="90">
        <f>IF(ISNA(VLOOKUP($B412,'[1]1718  Exp_Rev Access'!$F$7:$GK$318,$DP$2,FALSE)),"",VLOOKUP($B412,'[1]1718  Exp_Rev Access'!$F$7:$GK$318,$DP$2,FALSE))</f>
        <v>0</v>
      </c>
      <c r="DQ412" s="90">
        <f>IF(ISNA(VLOOKUP($B412,'[1]1718  Exp_Rev Access'!$F$7:$GK$318,$DQ$2,FALSE)),"",VLOOKUP($B412,'[1]1718  Exp_Rev Access'!$F$7:$GK$318,$DQ$2,FALSE))</f>
        <v>0</v>
      </c>
      <c r="DR412" s="90">
        <f>IF(ISNA(VLOOKUP($B412,'[1]1718  Exp_Rev Access'!$F$7:$GK$318,$DR$2,FALSE)),"",VLOOKUP($B412,'[1]1718  Exp_Rev Access'!$F$7:$GK$318,$DR$2,FALSE))</f>
        <v>0</v>
      </c>
      <c r="DS412" s="90">
        <f>IF(ISNA(VLOOKUP($B412,'[1]1718  Exp_Rev Access'!$F$7:$GK$318,$DS$2,FALSE)),"",VLOOKUP($B412,'[1]1718  Exp_Rev Access'!$F$7:$GK$318,$DS$2,FALSE))</f>
        <v>0</v>
      </c>
      <c r="DT412" s="90">
        <f>IF(ISNA(VLOOKUP($B412,'[1]1718  Exp_Rev Access'!$F$7:$GK$318,$DT$2,FALSE)),"",VLOOKUP($B412,'[1]1718  Exp_Rev Access'!$F$7:$GK$318,$DT$2,FALSE))</f>
        <v>0</v>
      </c>
      <c r="DU412" s="90">
        <f>IF(ISNA(VLOOKUP($B412,'[1]1718  Exp_Rev Access'!$F$7:$GK$318,$DU$2,FALSE)),"",VLOOKUP($B412,'[1]1718  Exp_Rev Access'!$F$7:$GK$318,$DU$2,FALSE))</f>
        <v>0</v>
      </c>
      <c r="DV412" s="90">
        <f>IF(ISNA(VLOOKUP($B412,'[1]1718  Exp_Rev Access'!$F$7:$GK$318,$DV$2,FALSE)),"",VLOOKUP($B412,'[1]1718  Exp_Rev Access'!$F$7:$GK$318,$DV$2,FALSE))</f>
        <v>0</v>
      </c>
      <c r="DW412" s="90">
        <f>IF(ISNA(VLOOKUP($B412,'[1]1718  Exp_Rev Access'!$F$7:$GK$318,$DW$2,FALSE)),"",VLOOKUP($B412,'[1]1718  Exp_Rev Access'!$F$7:$GK$318,$DW$2,FALSE))</f>
        <v>0</v>
      </c>
      <c r="DX412" s="90">
        <f>IF(ISNA(VLOOKUP($B412,'[1]1718  Exp_Rev Access'!$F$7:$GK$318,$DX$2,FALSE)),"",VLOOKUP($B412,'[1]1718  Exp_Rev Access'!$F$7:$GK$318,$DX$2,FALSE))</f>
        <v>0</v>
      </c>
      <c r="DY412" s="90">
        <f>IF(ISNA(VLOOKUP($B412,'[1]1718  Exp_Rev Access'!$F$7:$GK$318,$DY$2,FALSE)),"",VLOOKUP($B412,'[1]1718  Exp_Rev Access'!$F$7:$GK$318,$DY$2,FALSE))</f>
        <v>0</v>
      </c>
      <c r="DZ412" s="90">
        <f>IF(ISNA(VLOOKUP($B412,'[1]1718  Exp_Rev Access'!$F$7:$GK$318,$DZ$2,FALSE)),"",VLOOKUP($B412,'[1]1718  Exp_Rev Access'!$F$7:$GK$318,$DZ$2,FALSE))</f>
        <v>0</v>
      </c>
      <c r="EA412" s="90">
        <f>IF(ISNA(VLOOKUP($B412,'[1]1718  Exp_Rev Access'!$F$7:$GK$318,$EA$2,FALSE)),"",VLOOKUP($B412,'[1]1718  Exp_Rev Access'!$F$7:$GK$318,$EA$2,FALSE))</f>
        <v>0</v>
      </c>
      <c r="EB412" s="90">
        <f>IF(ISNA(VLOOKUP($B412,'[1]1718  Exp_Rev Access'!$F$7:$GK$318,$EB$2,FALSE)),"",VLOOKUP($B412,'[1]1718  Exp_Rev Access'!$F$7:$GK$318,$EB$2,FALSE))</f>
        <v>0</v>
      </c>
      <c r="EC412" s="90">
        <f>IF(ISNA(VLOOKUP($B412,'[1]1718  Exp_Rev Access'!$F$7:$GK$318,$EC$2,FALSE)),"",VLOOKUP($B412,'[1]1718  Exp_Rev Access'!$F$7:$GK$318,$EC$2,FALSE))</f>
        <v>0</v>
      </c>
      <c r="ED412" s="90">
        <f>IF(ISNA(VLOOKUP($B412,'[1]1718  Exp_Rev Access'!$F$7:$GK$318,$ED$2,FALSE)),"",VLOOKUP($B412,'[1]1718  Exp_Rev Access'!$F$7:$GK$318,$ED$2,FALSE))</f>
        <v>0</v>
      </c>
      <c r="EE412" s="90">
        <f>IF(ISNA(VLOOKUP($B412,'[1]1718  Exp_Rev Access'!$F$7:$GK$318,$EE$2,FALSE)),"",VLOOKUP($B412,'[1]1718  Exp_Rev Access'!$F$7:$GK$318,$EE$2,FALSE))</f>
        <v>0</v>
      </c>
      <c r="EF412" s="90">
        <f>IF(ISNA(VLOOKUP($B412,'[1]1718  Exp_Rev Access'!$F$7:$GK$318,$EF$2,FALSE)),"",VLOOKUP($B412,'[1]1718  Exp_Rev Access'!$F$7:$GK$318,$EF$2,FALSE))</f>
        <v>0</v>
      </c>
      <c r="EG412" s="90">
        <f>IF(ISNA(VLOOKUP($B412,'[1]1718  Exp_Rev Access'!$F$7:$GK$318,$EG$2,FALSE)),"",VLOOKUP($B412,'[1]1718  Exp_Rev Access'!$F$7:$GK$318,$EG$2,FALSE))</f>
        <v>0</v>
      </c>
      <c r="EH412" s="90">
        <f>IF(ISNA(VLOOKUP($B412,'[1]1718  Exp_Rev Access'!$F$7:$GK$318,$EH$2,FALSE)),"",VLOOKUP($B412,'[1]1718  Exp_Rev Access'!$F$7:$GK$318,$EH$2,FALSE))</f>
        <v>0</v>
      </c>
      <c r="EI412" s="90">
        <f>IF(ISNA(VLOOKUP($B412,'[1]1718  Exp_Rev Access'!$F$7:$GK$318,$EI$2,FALSE)),"",VLOOKUP($B412,'[1]1718  Exp_Rev Access'!$F$7:$GK$318,$EI$2,FALSE))</f>
        <v>0</v>
      </c>
      <c r="EJ412" s="90">
        <f>IF(ISNA(VLOOKUP($B412,'[1]1718  Exp_Rev Access'!$F$7:$GK$318,$EJ$2,FALSE)),"",VLOOKUP($B412,'[1]1718  Exp_Rev Access'!$F$7:$GK$318,$EJ$2,FALSE))</f>
        <v>0</v>
      </c>
      <c r="EK412" s="90">
        <f>IF(ISNA(VLOOKUP($B412,'[1]1718  Exp_Rev Access'!$F$7:$GK$318,$EK$2,FALSE)),"",VLOOKUP($B412,'[1]1718  Exp_Rev Access'!$F$7:$GK$318,$EK$2,FALSE))</f>
        <v>0</v>
      </c>
      <c r="EL412" s="90">
        <f>IF(ISNA(VLOOKUP($B412,'[1]1718  Exp_Rev Access'!$F$7:$GK$318,$EL$2,FALSE)),"",VLOOKUP($B412,'[1]1718  Exp_Rev Access'!$F$7:$GK$318,$EL$2,FALSE))</f>
        <v>0</v>
      </c>
      <c r="EM412" s="90">
        <f>IF(ISNA(VLOOKUP($B412,'[1]1718  Exp_Rev Access'!$F$7:$GK$318,$EM$2,FALSE)),"",VLOOKUP($B412,'[1]1718  Exp_Rev Access'!$F$7:$GK$318,$EM$2,FALSE))</f>
        <v>0</v>
      </c>
      <c r="EN412" s="90">
        <f>IF(ISNA(VLOOKUP($B412,'[1]1718  Exp_Rev Access'!$F$7:$GK$318,$EN$2,FALSE)),"",VLOOKUP($B412,'[1]1718  Exp_Rev Access'!$F$7:$GK$318,$EN$2,FALSE))</f>
        <v>8465.31</v>
      </c>
      <c r="EO412" s="90">
        <f>IF(ISNA(VLOOKUP($B412,'[1]1718  Exp_Rev Access'!$F$7:$GK$318,$EO$2,FALSE)),"",VLOOKUP($B412,'[1]1718  Exp_Rev Access'!$F$7:$GK$318,$EO$2,FALSE))</f>
        <v>0</v>
      </c>
      <c r="EP412" s="90">
        <f>IF(ISNA(VLOOKUP($B412,'[1]1718  Exp_Rev Access'!$F$7:$GK$318,$EP$2,FALSE)),"",VLOOKUP($B412,'[1]1718  Exp_Rev Access'!$F$7:$GK$318,$EP$2,FALSE))</f>
        <v>0</v>
      </c>
      <c r="EQ412" s="90">
        <f>IF(ISNA(VLOOKUP($B412,'[1]1718  Exp_Rev Access'!$F$7:$GK$318,$EQ$2,FALSE)),"",VLOOKUP($B412,'[1]1718  Exp_Rev Access'!$F$7:$GK$318,$EQ$2,FALSE))</f>
        <v>0</v>
      </c>
      <c r="ER412" s="90">
        <f>IF(ISNA(VLOOKUP($B412,'[1]1718  Exp_Rev Access'!$F$7:$GK$318,$ER$2,FALSE)),"",VLOOKUP($B412,'[1]1718  Exp_Rev Access'!$F$7:$GK$318,$ER$2,FALSE))</f>
        <v>0</v>
      </c>
      <c r="ES412" s="90">
        <f>IF(ISNA(VLOOKUP($B412,'[1]1718  Exp_Rev Access'!$F$7:$GK$318,$ES$2,FALSE)),"",VLOOKUP($B412,'[1]1718  Exp_Rev Access'!$F$7:$GK$318,$ES$2,FALSE))</f>
        <v>0</v>
      </c>
      <c r="ET412" s="90">
        <f>IF(ISNA(VLOOKUP($B412,'[1]1718  Exp_Rev Access'!$F$7:$GK$318,$ET$2,FALSE)),"",VLOOKUP($B412,'[1]1718  Exp_Rev Access'!$F$7:$GK$318,$ET$2,FALSE))</f>
        <v>0</v>
      </c>
      <c r="EU412" s="90">
        <f>IF(ISNA(VLOOKUP($B412,'[1]1718  Exp_Rev Access'!$F$7:$GK$318,$EU$2,FALSE)),"",VLOOKUP($B412,'[1]1718  Exp_Rev Access'!$F$7:$GK$318,$EU$2,FALSE))</f>
        <v>0</v>
      </c>
      <c r="EV412" s="90">
        <f>IF(ISNA(VLOOKUP($B412,'[1]1718  Exp_Rev Access'!$F$7:$GK$318,$EV$2,FALSE)),"",VLOOKUP($B412,'[1]1718  Exp_Rev Access'!$F$7:$GK$318,$EV$2,FALSE))</f>
        <v>0</v>
      </c>
      <c r="EW412" s="90">
        <f>IF(ISNA(VLOOKUP($B412,'[1]1718  Exp_Rev Access'!$F$7:$GK$318,$EW$2,FALSE)),"",VLOOKUP($B412,'[1]1718  Exp_Rev Access'!$F$7:$GK$318,$EW$2,FALSE))</f>
        <v>0</v>
      </c>
      <c r="EX412" s="90">
        <f>IF(ISNA(VLOOKUP($B412,'[1]1718  Exp_Rev Access'!$F$7:$GK$318,$EX$2,FALSE)),"",VLOOKUP($B412,'[1]1718  Exp_Rev Access'!$F$7:$GK$318,$EX$2,FALSE))</f>
        <v>0</v>
      </c>
      <c r="EY412" s="90">
        <f>IF(ISNA(VLOOKUP($B412,'[1]1718  Exp_Rev Access'!$F$7:$GK$318,$EY$2,FALSE)),"",VLOOKUP($B412,'[1]1718  Exp_Rev Access'!$F$7:$GK$318,$EY$2,FALSE))</f>
        <v>0</v>
      </c>
      <c r="EZ412" s="90">
        <f>IF(ISNA(VLOOKUP($B412,'[1]1718  Exp_Rev Access'!$F$7:$GK$318,$EZ$2,FALSE)),"",VLOOKUP($B412,'[1]1718  Exp_Rev Access'!$F$7:$GK$318,$EZ$2,FALSE))</f>
        <v>0</v>
      </c>
      <c r="FA412" s="90">
        <f>IF(ISNA(VLOOKUP($B412,'[1]1718  Exp_Rev Access'!$F$7:$GK$318,$FA$2,FALSE)),"",VLOOKUP($B412,'[1]1718  Exp_Rev Access'!$F$7:$GK$318,$FA$2,FALSE))</f>
        <v>0</v>
      </c>
      <c r="FB412" s="90">
        <f>IF(ISNA(VLOOKUP($B412,'[1]1718  Exp_Rev Access'!$F$7:$GK$318,$FB$2,FALSE)),"",VLOOKUP($B412,'[1]1718  Exp_Rev Access'!$F$7:$GK$318,$FB$2,FALSE))</f>
        <v>0</v>
      </c>
      <c r="FC412" s="90">
        <f>IF(ISNA(VLOOKUP($B412,'[1]1718  Exp_Rev Access'!$F$7:$GK$318,$FC$2,FALSE)),"",VLOOKUP($B412,'[1]1718  Exp_Rev Access'!$F$7:$GK$318,$FC$2,FALSE))</f>
        <v>0</v>
      </c>
      <c r="FD412" s="90">
        <f>IF(ISNA(VLOOKUP($B412,'[1]1718  Exp_Rev Access'!$F$7:$GK$318,$FD$2,FALSE)),"",VLOOKUP($B412,'[1]1718  Exp_Rev Access'!$F$7:$GK$318,$FD$2,FALSE))</f>
        <v>0</v>
      </c>
      <c r="FE412" s="90">
        <f>IF(ISNA(VLOOKUP($B412,'[1]1718  Exp_Rev Access'!$F$7:$GK$318,$FE$2,FALSE)),"",VLOOKUP($B412,'[1]1718  Exp_Rev Access'!$F$7:$GK$318,$FE$2,FALSE))</f>
        <v>0</v>
      </c>
      <c r="FF412" s="90">
        <f>IF(ISNA(VLOOKUP($B412,'[1]1718  Exp_Rev Access'!$F$7:$GK$318,$FF$2,FALSE)),"",VLOOKUP($B412,'[1]1718  Exp_Rev Access'!$F$7:$GK$318,$FF$2,FALSE))</f>
        <v>0</v>
      </c>
      <c r="FG412" s="90">
        <f>IF(ISNA(VLOOKUP($B412,'[1]1718  Exp_Rev Access'!$F$7:$GK$318,$FG$2,FALSE)),"",VLOOKUP($B412,'[1]1718  Exp_Rev Access'!$F$7:$GK$318,$FG$2,FALSE))</f>
        <v>0</v>
      </c>
      <c r="FH412" s="90">
        <f>IF(ISNA(VLOOKUP($B412,'[1]1718  Exp_Rev Access'!$F$7:$GK$318,$FH$2,FALSE)),"",VLOOKUP($B412,'[1]1718  Exp_Rev Access'!$F$7:$GK$318,$FH$2,FALSE))</f>
        <v>0</v>
      </c>
      <c r="FI412" s="90">
        <f>IF(ISNA(VLOOKUP($B412,'[1]1718  Exp_Rev Access'!$F$7:$GK$318,$FI$2,FALSE)),"",VLOOKUP($B412,'[1]1718  Exp_Rev Access'!$F$7:$GK$318,$FI$2,FALSE))</f>
        <v>0</v>
      </c>
      <c r="FJ412" s="90">
        <f>IF(ISNA(VLOOKUP($B412,'[1]1718  Exp_Rev Access'!$F$7:$GK$318,$FJ$2,FALSE)),"",VLOOKUP($B412,'[1]1718  Exp_Rev Access'!$F$7:$GK$318,$FJ$2,FALSE))</f>
        <v>0</v>
      </c>
      <c r="FK412" s="90">
        <f>IF(ISNA(VLOOKUP($B412,'[1]1718  Exp_Rev Access'!$F$7:$GK$318,$FK$2,FALSE)),"",VLOOKUP($B412,'[1]1718  Exp_Rev Access'!$F$7:$GK$318,$FK$2,FALSE))</f>
        <v>0</v>
      </c>
      <c r="FL412" s="90">
        <f>IF(ISNA(VLOOKUP($B412,'[1]1718  Exp_Rev Access'!$F$7:$GK$318,$FL$2,FALSE)),"",VLOOKUP($B412,'[1]1718  Exp_Rev Access'!$F$7:$GK$318,$FL$2,FALSE))</f>
        <v>0</v>
      </c>
      <c r="FM412" s="90">
        <f>IF(ISNA(VLOOKUP($B412,'[1]1718  Exp_Rev Access'!$F$7:$GK$318,$FM$2,FALSE)),"",VLOOKUP($B412,'[1]1718  Exp_Rev Access'!$F$7:$GK$318,$FM$2,FALSE))</f>
        <v>0</v>
      </c>
      <c r="FN412" s="90">
        <f>IF(ISNA(VLOOKUP($B412,'[1]1718  Exp_Rev Access'!$F$7:$GK$318,$FN$2,FALSE)),"",VLOOKUP($B412,'[1]1718  Exp_Rev Access'!$F$7:$GK$318,$FN$2,FALSE))</f>
        <v>0</v>
      </c>
      <c r="FO412" s="90">
        <f>IF(ISNA(VLOOKUP($B412,'[1]1718  Exp_Rev Access'!$F$7:$GK$318,$FO$2,FALSE)),"",VLOOKUP($B412,'[1]1718  Exp_Rev Access'!$F$7:$GK$318,$FO$2,FALSE))</f>
        <v>0</v>
      </c>
      <c r="FP412" s="90">
        <f>IF(ISNA(VLOOKUP($B412,'[1]1718  Exp_Rev Access'!$F$7:$GK$318,$FP$2,FALSE)),"",VLOOKUP($B412,'[1]1718  Exp_Rev Access'!$F$7:$GK$318,$FP$2,FALSE))</f>
        <v>0</v>
      </c>
      <c r="FQ412" s="90">
        <f>IF(ISNA(VLOOKUP($B412,'[1]1718  Exp_Rev Access'!$F$7:$GK$318,$FQ$2,FALSE)),"",VLOOKUP($B412,'[1]1718  Exp_Rev Access'!$F$7:$GK$318,$FQ$2,FALSE))</f>
        <v>0</v>
      </c>
      <c r="FR412" s="90">
        <f>IF(ISNA(VLOOKUP($B412,'[1]1718  Exp_Rev Access'!$F$7:$GK$318,$FR$2,FALSE)),"",VLOOKUP($B412,'[1]1718  Exp_Rev Access'!$F$7:$GK$318,$FR$2,FALSE))</f>
        <v>8636.81</v>
      </c>
      <c r="FS412" s="56">
        <f t="shared" si="1048"/>
        <v>235811.16</v>
      </c>
      <c r="FT412" s="92">
        <f t="shared" si="1049"/>
        <v>6.3645186854194374E-2</v>
      </c>
      <c r="FU412" s="94">
        <f t="shared" si="1050"/>
        <v>1360.3966770508823</v>
      </c>
      <c r="FV412" s="95">
        <f>IF(ISNA(VLOOKUP($B412,'[1]1718  Exp_Rev Access'!$F$7:$GK$318,$FV$2,FALSE)),"",VLOOKUP($B412,'[1]1718  Exp_Rev Access'!$F$7:$GK$318,$FV$2,FALSE))</f>
        <v>0</v>
      </c>
      <c r="FW412" s="95">
        <f>IF(ISNA(VLOOKUP($B412,'[1]1718  Exp_Rev Access'!$F$7:$GK$318,$FW$2,FALSE)),"",VLOOKUP($B412,'[1]1718  Exp_Rev Access'!$F$7:$GK$318,$FW$2,FALSE))</f>
        <v>0</v>
      </c>
      <c r="FX412" s="95">
        <f>IF(ISNA(VLOOKUP($B412,'[1]1718  Exp_Rev Access'!$F$7:$GK$318,$FX$2,FALSE)),"",VLOOKUP($B412,'[1]1718  Exp_Rev Access'!$F$7:$GK$318,$FX$2,FALSE))</f>
        <v>0</v>
      </c>
      <c r="FY412" s="95">
        <f>IF(ISNA(VLOOKUP($B412,'[1]1718  Exp_Rev Access'!$F$7:$GK$318,$FY$2,FALSE)),"",VLOOKUP($B412,'[1]1718  Exp_Rev Access'!$F$7:$GK$318,$FY$2,FALSE))</f>
        <v>0</v>
      </c>
      <c r="FZ412" s="95">
        <f>IF(ISNA(VLOOKUP($B412,'[1]1718  Exp_Rev Access'!$F$7:$GK$318,$FZ$2,FALSE)),"",VLOOKUP($B412,'[1]1718  Exp_Rev Access'!$F$7:$GK$318,$FZ$2,FALSE))</f>
        <v>0</v>
      </c>
      <c r="GA412" s="95">
        <f>IF(ISNA(VLOOKUP($B412,'[1]1718  Exp_Rev Access'!$F$7:$GK$318,$GA$2,FALSE)),"",VLOOKUP($B412,'[1]1718  Exp_Rev Access'!$F$7:$GK$318,$GA$2,FALSE))</f>
        <v>0</v>
      </c>
      <c r="GB412" s="95">
        <f>IF(ISNA(VLOOKUP($B412,'[1]1718  Exp_Rev Access'!$F$7:$GK$318,$GB$2,FALSE)),"",VLOOKUP($B412,'[1]1718  Exp_Rev Access'!$F$7:$GK$318,$GB$2,FALSE))</f>
        <v>23989.24</v>
      </c>
      <c r="GC412" s="95">
        <f>IF(ISNA(VLOOKUP($B412,'[1]1718  Exp_Rev Access'!$F$7:$GK$318,$GC$2,FALSE)),"",VLOOKUP($B412,'[1]1718  Exp_Rev Access'!$F$7:$GK$318,$GC$2,FALSE))</f>
        <v>0</v>
      </c>
      <c r="GD412" s="95">
        <f>IF(ISNA(VLOOKUP($B412,'[1]1718  Exp_Rev Access'!$F$7:$GK$318,$GD$2,FALSE)),"",VLOOKUP($B412,'[1]1718  Exp_Rev Access'!$F$7:$GK$318,$GD$2,FALSE))</f>
        <v>0</v>
      </c>
      <c r="GE412" s="95">
        <f>IF(ISNA(VLOOKUP($B412,'[1]1718  Exp_Rev Access'!$F$7:$GK$318,$GE$2,FALSE)),"",VLOOKUP($B412,'[1]1718  Exp_Rev Access'!$F$7:$GK$318,$GE$2,FALSE))</f>
        <v>0</v>
      </c>
      <c r="GF412" s="95">
        <f>IF(ISNA(VLOOKUP($B412,'[1]1718  Exp_Rev Access'!$F$7:$GK$318,$GF$2,FALSE)),"",VLOOKUP($B412,'[1]1718  Exp_Rev Access'!$F$7:$GK$318,$GF$2,FALSE))</f>
        <v>0</v>
      </c>
      <c r="GG412" s="95">
        <f>IF(ISNA(VLOOKUP($B412,'[1]1718  Exp_Rev Access'!$F$7:$GK$318,$GG$2,FALSE)),"",VLOOKUP($B412,'[1]1718  Exp_Rev Access'!$F$7:$GK$318,$GG$2,FALSE))</f>
        <v>0</v>
      </c>
      <c r="GH412" s="95">
        <f>IF(ISNA(VLOOKUP($B412,'[1]1718  Exp_Rev Access'!$F$7:$GK$318,$GH$2,FALSE)),"",VLOOKUP($B412,'[1]1718  Exp_Rev Access'!$F$7:$GK$318,$GH$2,FALSE))</f>
        <v>0</v>
      </c>
      <c r="GI412" s="95">
        <f>IF(ISNA(VLOOKUP($B412,'[1]1718  Exp_Rev Access'!$F$7:$GK$318,$GI$2,FALSE)),"",VLOOKUP($B412,'[1]1718  Exp_Rev Access'!$F$7:$GK$318,$GI$2,FALSE))</f>
        <v>0</v>
      </c>
      <c r="GJ412" s="95">
        <f>IF(ISNA(VLOOKUP($B412,'[1]1718  Exp_Rev Access'!$F$7:$GK$318,$GJ$2,FALSE)),"",VLOOKUP($B412,'[1]1718  Exp_Rev Access'!$F$7:$GK$318,$GJ$2,FALSE))</f>
        <v>0</v>
      </c>
      <c r="GK412" s="95">
        <f>IF(ISNA(VLOOKUP($B412,'[1]1718  Exp_Rev Access'!$F$7:$GK$318,$GK$2,FALSE)),"",VLOOKUP($B412,'[1]1718  Exp_Rev Access'!$F$7:$GK$318,$GK$2,FALSE))</f>
        <v>0</v>
      </c>
      <c r="GL412" s="95">
        <f>IF(ISNA(VLOOKUP($B412,'[1]1718  Exp_Rev Access'!$F$7:$GK$318,$GL$2,FALSE)),"",VLOOKUP($B412,'[1]1718  Exp_Rev Access'!$F$7:$GK$318,$GL$2,FALSE))</f>
        <v>0</v>
      </c>
      <c r="GM412" s="95">
        <f>IF(ISNA(VLOOKUP($B412,'[1]1718  Exp_Rev Access'!$F$7:$GK$318,$GM$2,FALSE)),"",VLOOKUP($B412,'[1]1718  Exp_Rev Access'!$F$7:$GK$318,$GM$2,FALSE))</f>
        <v>0</v>
      </c>
      <c r="GN412" s="95">
        <f>IF(ISNA(VLOOKUP($B412,'[1]1718  Exp_Rev Access'!$F$7:$GK$318,$GN$2,FALSE)),"",VLOOKUP($B412,'[1]1718  Exp_Rev Access'!$F$7:$GK$318,$GN$2,FALSE))</f>
        <v>0</v>
      </c>
      <c r="GO412" s="95">
        <f>IF(ISNA(VLOOKUP($B412,'[1]1718  Exp_Rev Access'!$F$7:$GK$318,$GO$2,FALSE)),"",VLOOKUP($B412,'[1]1718  Exp_Rev Access'!$F$7:$GK$318,$GO$2,FALSE))</f>
        <v>0</v>
      </c>
      <c r="GP412" s="95">
        <f>IF(ISNA(VLOOKUP($B412,'[1]1718  Exp_Rev Access'!$F$7:$GK$318,$GP$2,FALSE)),"",VLOOKUP($B412,'[1]1718  Exp_Rev Access'!$F$7:$GK$318,$GP$2,FALSE))</f>
        <v>0</v>
      </c>
      <c r="GQ412" s="95">
        <f>IF(ISNA(VLOOKUP($B412,'[1]1718  Exp_Rev Access'!$F$7:$GK$318,$GQ$2,FALSE)),"",VLOOKUP($B412,'[1]1718  Exp_Rev Access'!$F$7:$GK$318,$GQ$2,FALSE))</f>
        <v>0</v>
      </c>
      <c r="GR412" s="95">
        <f>IF(ISNA(VLOOKUP($B412,'[1]1718  Exp_Rev Access'!$F$7:$GK$318,$GR$2,FALSE)),"",VLOOKUP($B412,'[1]1718  Exp_Rev Access'!$F$7:$GK$318,$GR$2,FALSE))</f>
        <v>0</v>
      </c>
      <c r="GS412" s="95">
        <f>IF(ISNA(VLOOKUP($B412,'[1]1718  Exp_Rev Access'!$F$7:$GK$318,$GS$2,FALSE)),"",VLOOKUP($B412,'[1]1718  Exp_Rev Access'!$F$7:$GK$318,$GS$2,FALSE))</f>
        <v>0</v>
      </c>
      <c r="GT412" s="95">
        <f>IF(ISNA(VLOOKUP($B412,'[1]1718  Exp_Rev Access'!$F$7:$GK$318,$GT$2,FALSE)),"",VLOOKUP($B412,'[1]1718  Exp_Rev Access'!$F$7:$GK$318,$GT$2,FALSE))</f>
        <v>0</v>
      </c>
      <c r="GU412" s="56">
        <f t="shared" si="1051"/>
        <v>23989.24</v>
      </c>
      <c r="GV412" s="92">
        <f t="shared" si="1052"/>
        <v>6.4746709285943629E-3</v>
      </c>
      <c r="GW412" s="96">
        <f t="shared" si="1053"/>
        <v>138.39413868697355</v>
      </c>
    </row>
    <row r="413" spans="1:222" s="97" customFormat="1" x14ac:dyDescent="0.3">
      <c r="A413" s="73"/>
      <c r="B413" s="88" t="s">
        <v>796</v>
      </c>
      <c r="C413" s="89" t="s">
        <v>797</v>
      </c>
      <c r="D413" s="75">
        <f>IF(ISNA(VLOOKUP($B413,'[1]1718 enrollment_Rev_Exp by size'!$A$7:H742,3,FALSE)),"",VLOOKUP($B413,'[1]1718 enrollment_Rev_Exp by size'!$A$7:$G$350,3,FALSE))</f>
        <v>156.79999999999998</v>
      </c>
      <c r="E413" s="76">
        <f>IF(ISNA(VLOOKUP($B413,'[1]1718 enrollment_Rev_Exp by size'!$A$7:I745,5,FALSE)),"",VLOOKUP($B413,'[1]1718 enrollment_Rev_Exp by size'!$A$7:$G$350,5,FALSE))</f>
        <v>3062671.82</v>
      </c>
      <c r="F413" s="70">
        <f t="shared" si="1033"/>
        <v>3062671.8200000003</v>
      </c>
      <c r="G413" s="70">
        <f t="shared" si="1034"/>
        <v>0</v>
      </c>
      <c r="H413" s="90">
        <f>IF(ISNA(VLOOKUP($B413,'[1]1718  Exp_Rev Access'!$F$7:$GK$318,3,FALSE)),"",VLOOKUP($B413,'[1]1718  Exp_Rev Access'!$F$7:$GK$318,3,FALSE))</f>
        <v>491011.97</v>
      </c>
      <c r="I413" s="90">
        <f>IF(ISNA(VLOOKUP($B413,'[1]1718  Exp_Rev Access'!$F$7:$GK$318,4,FALSE)),"",VLOOKUP($B413,'[1]1718  Exp_Rev Access'!$F$7:$GK$318,4,FALSE))</f>
        <v>0</v>
      </c>
      <c r="J413" s="90">
        <f>IF(ISNA(VLOOKUP($B413,'[1]1718  Exp_Rev Access'!$F$7:$GK$318,5,FALSE)),"",VLOOKUP($B413,'[1]1718  Exp_Rev Access'!$F$7:$GK$318,5,FALSE))</f>
        <v>0</v>
      </c>
      <c r="K413" s="90">
        <f>IF(ISNA(VLOOKUP($B413,'[1]1718  Exp_Rev Access'!$F$7:$GK$318,6,FALSE)),"-",VLOOKUP($B413,'[1]1718  Exp_Rev Access'!$F$7:$GK$318,6,FALSE))</f>
        <v>0</v>
      </c>
      <c r="L413" s="90">
        <f>IF(ISNA(VLOOKUP($B413,'[1]1718  Exp_Rev Access'!$F$7:$GK$318,7,FALSE)),"",VLOOKUP($B413,'[1]1718  Exp_Rev Access'!$F$7:$GK$318,7,FALSE))</f>
        <v>0</v>
      </c>
      <c r="M413" s="90">
        <f>IF(ISNA(VLOOKUP($B413,'[1]1718  Exp_Rev Access'!$F$7:$GK$318,8,FALSE)),"",VLOOKUP($B413,'[1]1718  Exp_Rev Access'!$F$7:$GK$318,8,FALSE))</f>
        <v>0</v>
      </c>
      <c r="N413" s="56">
        <f t="shared" si="1035"/>
        <v>491011.97</v>
      </c>
      <c r="O413" s="91">
        <f t="shared" si="1036"/>
        <v>0.16032144443083032</v>
      </c>
      <c r="P413" s="56">
        <f t="shared" si="1037"/>
        <v>3131.4538903061225</v>
      </c>
      <c r="Q413" s="90">
        <f>IF(ISNA(VLOOKUP($B413,'[1]1718  Exp_Rev Access'!$F$7:$GK$318,10,FALSE)),"",VLOOKUP($B413,'[1]1718  Exp_Rev Access'!$F$7:$GK$318,10,FALSE))</f>
        <v>4798.1000000000004</v>
      </c>
      <c r="R413" s="90">
        <f>IF(ISNA(VLOOKUP($B413,'[1]1718  Exp_Rev Access'!$F$7:$GK$318,11,FALSE)),"",VLOOKUP($B413,'[1]1718  Exp_Rev Access'!$F$7:$GK$318,11,FALSE))</f>
        <v>0</v>
      </c>
      <c r="S413" s="90">
        <f>IF(ISNA(VLOOKUP($B413,'[1]1718  Exp_Rev Access'!$F$7:$GK$318,12,FALSE)),"",VLOOKUP($B413,'[1]1718  Exp_Rev Access'!$F$7:$GK$318,12,FALSE))</f>
        <v>0</v>
      </c>
      <c r="T413" s="90">
        <f>IF(ISNA(VLOOKUP($B413,'[1]1718  Exp_Rev Access'!$F$7:$GK$318,13,FALSE)),"",VLOOKUP($B413,'[1]1718  Exp_Rev Access'!$F$7:$GK$318,13,FALSE))</f>
        <v>0</v>
      </c>
      <c r="U413" s="90">
        <f>IF(ISNA(VLOOKUP($B413,'[1]1718  Exp_Rev Access'!$F$7:$GK$318,14,FALSE)),"",VLOOKUP($B413,'[1]1718  Exp_Rev Access'!$F$7:$GK$318,14,FALSE))</f>
        <v>4685.55</v>
      </c>
      <c r="V413" s="90">
        <f>IF(ISNA(VLOOKUP($B413,'[1]1718  Exp_Rev Access'!$F$7:$GK$318,15,FALSE)),"",VLOOKUP($B413,'[1]1718  Exp_Rev Access'!$F$7:$GK$318,15,FALSE))</f>
        <v>0</v>
      </c>
      <c r="W413" s="90">
        <f>IF(ISNA(VLOOKUP($B413,'[1]1718  Exp_Rev Access'!$F$7:$GK$318,16,FALSE)),"",VLOOKUP($B413,'[1]1718  Exp_Rev Access'!$F$7:$GK$318,16,FALSE))</f>
        <v>0</v>
      </c>
      <c r="X413" s="90">
        <f>IF(ISNA(VLOOKUP($B413,'[1]1718  Exp_Rev Access'!$F$7:$GK$318,17,FALSE)),"",VLOOKUP($B413,'[1]1718  Exp_Rev Access'!$F$7:$GK$318,17,FALSE))</f>
        <v>0</v>
      </c>
      <c r="Y413" s="90">
        <f>IF(ISNA(VLOOKUP($B413,'[1]1718  Exp_Rev Access'!$F$7:$GK$318,18,FALSE)),"",VLOOKUP($B413,'[1]1718  Exp_Rev Access'!$F$7:$GK$318,18,FALSE))</f>
        <v>1525</v>
      </c>
      <c r="Z413" s="90">
        <f>IF(ISNA(VLOOKUP($B413,'[1]1718  Exp_Rev Access'!$F$7:$GK$318,19,FALSE)),"",VLOOKUP($B413,'[1]1718  Exp_Rev Access'!$F$7:$GK$318,19,FALSE))</f>
        <v>0</v>
      </c>
      <c r="AA413" s="90">
        <f>IF(ISNA(VLOOKUP($B413,'[1]1718  Exp_Rev Access'!$F$7:$GK$318,20,FALSE)),"",VLOOKUP($B413,'[1]1718  Exp_Rev Access'!$F$7:$GK$318,20,FALSE))</f>
        <v>0</v>
      </c>
      <c r="AB413" s="90">
        <f>IF(ISNA(VLOOKUP($B413,'[1]1718  Exp_Rev Access'!$F$7:$GK$318,21,FALSE)),"",VLOOKUP($B413,'[1]1718  Exp_Rev Access'!$F$7:$GK$318,21,FALSE))</f>
        <v>0</v>
      </c>
      <c r="AC413" s="90">
        <f>IF(ISNA(VLOOKUP($B413,'[1]1718  Exp_Rev Access'!$F$7:$GK$318,22,FALSE)),"",VLOOKUP($B413,'[1]1718  Exp_Rev Access'!$F$7:$GK$318,22,FALSE))</f>
        <v>0</v>
      </c>
      <c r="AD413" s="90">
        <f>IF(ISNA(VLOOKUP($B413,'[1]1718  Exp_Rev Access'!$F$7:$GK$318,23,FALSE)),"",VLOOKUP($B413,'[1]1718  Exp_Rev Access'!$F$7:$GK$318,23,FALSE))</f>
        <v>33835.599999999999</v>
      </c>
      <c r="AE413" s="90">
        <f>IF(ISNA(VLOOKUP($B413,'[1]1718  Exp_Rev Access'!$F$7:$GK$318,24,FALSE)),"",VLOOKUP($B413,'[1]1718  Exp_Rev Access'!$F$7:$GK$318,24,FALSE))</f>
        <v>9221.3799999999992</v>
      </c>
      <c r="AF413" s="90">
        <f>IF(ISNA(VLOOKUP($B413,'[1]1718  Exp_Rev Access'!$F$7:$GK$318,25,FALSE)),"",VLOOKUP($B413,'[1]1718  Exp_Rev Access'!$F$7:$GK$318,25,FALSE))</f>
        <v>0</v>
      </c>
      <c r="AG413" s="90">
        <f>IF(ISNA(VLOOKUP($B413,'[1]1718  Exp_Rev Access'!$F$7:$GK$318,26,FALSE)),"",VLOOKUP($B413,'[1]1718  Exp_Rev Access'!$F$7:$GK$318,26,FALSE))</f>
        <v>8504</v>
      </c>
      <c r="AH413" s="90">
        <f>IF(ISNA(VLOOKUP($B413,'[1]1718  Exp_Rev Access'!$F$7:$GK$318,27,FALSE)),"",VLOOKUP($B413,'[1]1718  Exp_Rev Access'!$F$7:$GK$318,27,FALSE))</f>
        <v>4</v>
      </c>
      <c r="AI413" s="90">
        <f>IF(ISNA(VLOOKUP($B413,'[1]1718  Exp_Rev Access'!$F$7:$GK$318,28,FALSE)),"",VLOOKUP($B413,'[1]1718  Exp_Rev Access'!$F$7:$GK$318,28,FALSE))</f>
        <v>0</v>
      </c>
      <c r="AJ413" s="90">
        <f>IF(ISNA(VLOOKUP($B413,'[1]1718  Exp_Rev Access'!$F$7:$GK$318,29,FALSE)),"",VLOOKUP($B413,'[1]1718  Exp_Rev Access'!$F$7:$GK$318,29,FALSE))</f>
        <v>0</v>
      </c>
      <c r="AK413" s="90">
        <f>IF(ISNA(VLOOKUP($B413,'[1]1718  Exp_Rev Access'!$F$7:$GK$318,30,FALSE)),"",VLOOKUP($B413,'[1]1718  Exp_Rev Access'!$F$7:$GK$318,30,FALSE))</f>
        <v>102.85</v>
      </c>
      <c r="AL413" s="90">
        <f>IF(ISNA(VLOOKUP($B413,'[1]1718  Exp_Rev Access'!$F$7:$GK$318,31,FALSE)),"",VLOOKUP($B413,'[1]1718  Exp_Rev Access'!$F$7:$GK$318,31,FALSE))</f>
        <v>845.88</v>
      </c>
      <c r="AM413" s="56">
        <f t="shared" si="1038"/>
        <v>63522.359999999993</v>
      </c>
      <c r="AN413" s="92">
        <f t="shared" si="1039"/>
        <v>2.0740831448274467E-2</v>
      </c>
      <c r="AO413" s="71">
        <f t="shared" si="1040"/>
        <v>405.11709183673469</v>
      </c>
      <c r="AP413" s="90">
        <f>IF(ISNA(VLOOKUP($B413,'[1]1718  Exp_Rev Access'!$F$7:$GK$318,33,FALSE)),"",VLOOKUP($B413,'[1]1718  Exp_Rev Access'!$F$7:$GK$318,33,FALSE))</f>
        <v>1851048.9</v>
      </c>
      <c r="AQ413" s="90">
        <f>IF(ISNA(VLOOKUP($B413,'[1]1718  Exp_Rev Access'!$F$7:$GK$318,34,FALSE)),"",VLOOKUP($B413,'[1]1718  Exp_Rev Access'!$F$7:$GK$318,34,FALSE))</f>
        <v>10110.85</v>
      </c>
      <c r="AR413" s="90">
        <f>IF(ISNA(VLOOKUP($B413,'[1]1718  Exp_Rev Access'!$F$7:$GK$318,35,FALSE)),"",VLOOKUP($B413,'[1]1718  Exp_Rev Access'!$F$7:$GK$318,35,FALSE))</f>
        <v>24232.32</v>
      </c>
      <c r="AS413" s="90">
        <f>IF(ISNA(VLOOKUP($B413,'[1]1718  Exp_Rev Access'!$F$7:$GK$318,36,FALSE)),"",VLOOKUP($B413,'[1]1718  Exp_Rev Access'!$F$7:$GK$318,36,FALSE))</f>
        <v>0</v>
      </c>
      <c r="AT413" s="90">
        <f>IF(ISNA(VLOOKUP($B413,'[1]1718  Exp_Rev Access'!$F$7:$GK$318,37,FALSE)),"",VLOOKUP($B413,'[1]1718  Exp_Rev Access'!$F$7:$GK$318,37,FALSE))</f>
        <v>0</v>
      </c>
      <c r="AU413" s="56">
        <f t="shared" si="1041"/>
        <v>1885392.07</v>
      </c>
      <c r="AV413" s="93">
        <f t="shared" si="1042"/>
        <v>0.61560368880789851</v>
      </c>
      <c r="AW413" s="56">
        <f t="shared" si="1043"/>
        <v>12024.18411989796</v>
      </c>
      <c r="AX413" s="90">
        <f>IF(ISNA(VLOOKUP($B413,'[1]1718  Exp_Rev Access'!$F$7:$GK$318,39,FALSE)),"",VLOOKUP($B413,'[1]1718  Exp_Rev Access'!$F$7:$GK$318,39,FALSE))</f>
        <v>0</v>
      </c>
      <c r="AY413" s="90">
        <f>IF(ISNA(VLOOKUP($B413,'[1]1718  Exp_Rev Access'!$F$7:$GK$318,40,FALSE)),"",VLOOKUP($B413,'[1]1718  Exp_Rev Access'!$F$7:$GK$318,40,FALSE))</f>
        <v>106211.67</v>
      </c>
      <c r="AZ413" s="90">
        <f>IF(ISNA(VLOOKUP($B413,'[1]1718  Exp_Rev Access'!$F$7:$GK$318,41,FALSE)),"",VLOOKUP($B413,'[1]1718  Exp_Rev Access'!$F$7:$GK$318,41,FALSE))</f>
        <v>1783.75</v>
      </c>
      <c r="BA413" s="90">
        <f>IF(ISNA(VLOOKUP($B413,'[1]1718  Exp_Rev Access'!$F$7:$GK$318,42,FALSE)),"",VLOOKUP($B413,'[1]1718  Exp_Rev Access'!$F$7:$GK$318,42,FALSE))</f>
        <v>0</v>
      </c>
      <c r="BB413" s="90">
        <f>IF(ISNA(VLOOKUP($B413,'[1]1718  Exp_Rev Access'!$F$7:$GK$318,43,FALSE)),"",VLOOKUP($B413,'[1]1718  Exp_Rev Access'!$F$7:$GK$318,43,FALSE))</f>
        <v>0</v>
      </c>
      <c r="BC413" s="90">
        <f>IF(ISNA(VLOOKUP($B413,'[1]1718  Exp_Rev Access'!$F$7:$GK$318,44,FALSE)),"",VLOOKUP($B413,'[1]1718  Exp_Rev Access'!$F$7:$GK$318,44,FALSE))</f>
        <v>33095.19</v>
      </c>
      <c r="BD413" s="90">
        <f>IF(ISNA(VLOOKUP($B413,'[1]1718  Exp_Rev Access'!$F$7:$GK$318,45,FALSE)),"",VLOOKUP($B413,'[1]1718  Exp_Rev Access'!$F$7:$GK$318,45,FALSE))</f>
        <v>0</v>
      </c>
      <c r="BE413" s="90">
        <f>IF(ISNA(VLOOKUP($B413,'[1]1718  Exp_Rev Access'!$F$7:$GK$318,46,FALSE)),"",VLOOKUP($B413,'[1]1718  Exp_Rev Access'!$F$7:$GK$318,46,FALSE))</f>
        <v>0</v>
      </c>
      <c r="BF413" s="90">
        <f>IF(ISNA(VLOOKUP($B413,'[1]1718  Exp_Rev Access'!$F$7:$GK$318,47,FALSE)),"",VLOOKUP($B413,'[1]1718  Exp_Rev Access'!$F$7:$GK$318,47,FALSE))</f>
        <v>0</v>
      </c>
      <c r="BG413" s="90">
        <f>IF(ISNA(VLOOKUP($B413,'[1]1718  Exp_Rev Access'!$F$7:$GK$318,48,FALSE)),"",VLOOKUP($B413,'[1]1718  Exp_Rev Access'!$F$7:$GK$318,48,FALSE))</f>
        <v>1925.29</v>
      </c>
      <c r="BH413" s="90">
        <f>IF(ISNA(VLOOKUP($B413,'[1]1718  Exp_Rev Access'!$F$7:$GK$318,49,FALSE)),"",VLOOKUP($B413,'[1]1718  Exp_Rev Access'!$F$7:$GK$318,49,FALSE))</f>
        <v>3554.37</v>
      </c>
      <c r="BI413" s="90">
        <f>IF(ISNA(VLOOKUP($B413,'[1]1718  Exp_Rev Access'!$F$7:$GK$318,50,FALSE)),"",VLOOKUP($B413,'[1]1718  Exp_Rev Access'!$F$7:$GK$318,50,FALSE))</f>
        <v>0</v>
      </c>
      <c r="BJ413" s="90">
        <f>IF(ISNA(VLOOKUP($B413,'[1]1718  Exp_Rev Access'!$F$7:$GK$318,51,FALSE)),"",VLOOKUP($B413,'[1]1718  Exp_Rev Access'!$F$7:$GK$318,51,FALSE))</f>
        <v>370</v>
      </c>
      <c r="BK413" s="90">
        <f>IF(ISNA(VLOOKUP($B413,'[1]1718  Exp_Rev Access'!$F$7:$GK$318,52,FALSE)),"",VLOOKUP($B413,'[1]1718  Exp_Rev Access'!$F$7:$GK$318,52,FALSE))</f>
        <v>323088.62</v>
      </c>
      <c r="BL413" s="90">
        <f>IF(ISNA(VLOOKUP($B413,'[1]1718  Exp_Rev Access'!$F$7:$GK$318,53,FALSE)),"",VLOOKUP($B413,'[1]1718  Exp_Rev Access'!$F$7:$GK$318,53,FALSE))</f>
        <v>0</v>
      </c>
      <c r="BM413" s="90">
        <f>IF(ISNA(VLOOKUP($B413,'[1]1718  Exp_Rev Access'!$F$7:$GK$318,54,FALSE)),"",VLOOKUP($B413,'[1]1718  Exp_Rev Access'!$F$7:$GK$318,54,FALSE))</f>
        <v>0</v>
      </c>
      <c r="BN413" s="90">
        <f>IF(ISNA(VLOOKUP($B413,'[1]1718  Exp_Rev Access'!$F$7:$GK$318,55,FALSE)),"",VLOOKUP($B413,'[1]1718  Exp_Rev Access'!$F$7:$GK$318,55,FALSE))</f>
        <v>0</v>
      </c>
      <c r="BO413" s="90">
        <f>IF(ISNA(VLOOKUP($B413,'[1]1718  Exp_Rev Access'!$F$7:$GK$318,56,FALSE)),"",VLOOKUP($B413,'[1]1718  Exp_Rev Access'!$F$7:$GK$318,56,FALSE))</f>
        <v>0</v>
      </c>
      <c r="BP413" s="90">
        <f>IF(ISNA(VLOOKUP($B413,'[1]1718  Exp_Rev Access'!$F$7:$GK$318,57,FALSE)),"",VLOOKUP($B413,'[1]1718  Exp_Rev Access'!$F$7:$GK$318,57,FALSE))</f>
        <v>0</v>
      </c>
      <c r="BQ413" s="90">
        <f>IF(ISNA(VLOOKUP($B413,'[1]1718  Exp_Rev Access'!$F$7:$GK$318,58,FALSE)),"",VLOOKUP($B413,'[1]1718  Exp_Rev Access'!$F$7:$GK$318,58,FALSE))</f>
        <v>0</v>
      </c>
      <c r="BR413" s="90">
        <f>IF(ISNA(VLOOKUP($B413,'[1]1718  Exp_Rev Access'!$F$7:$GK$318,59,FALSE)),"",VLOOKUP($B413,'[1]1718  Exp_Rev Access'!$F$7:$GK$318,59,FALSE))</f>
        <v>0</v>
      </c>
      <c r="BS413" s="90">
        <f>IF(ISNA(VLOOKUP($B413,'[1]1718  Exp_Rev Access'!$F$7:$GK$318,60,FALSE)),"",VLOOKUP($B413,'[1]1718  Exp_Rev Access'!$F$7:$GK$318,60,FALSE))</f>
        <v>0</v>
      </c>
      <c r="BT413" s="90">
        <f>IF(ISNA(VLOOKUP($B413,'[1]1718  Exp_Rev Access'!$F$7:$GK$318,61,FALSE)),"",VLOOKUP($B413,'[1]1718  Exp_Rev Access'!$F$7:$GK$318,61,FALSE))</f>
        <v>0</v>
      </c>
      <c r="BU413" s="90">
        <f>IF(ISNA(VLOOKUP($B413,'[1]1718  Exp_Rev Access'!$F$7:$GK$318,62,FALSE)),"",VLOOKUP($B413,'[1]1718  Exp_Rev Access'!$F$7:$GK$318,62,FALSE))</f>
        <v>0</v>
      </c>
      <c r="BV413" s="56">
        <f t="shared" si="1022"/>
        <v>470028.89</v>
      </c>
      <c r="BW413" s="92">
        <f t="shared" si="1044"/>
        <v>0.15347021085661083</v>
      </c>
      <c r="BX413" s="71">
        <f t="shared" si="1045"/>
        <v>2997.6332270408166</v>
      </c>
      <c r="BY413" s="90">
        <f>IF(ISNA(VLOOKUP($B413,'[1]1718  Exp_Rev Access'!$F$7:$GK$318,64,FALSE)),"",VLOOKUP($B413,'[1]1718  Exp_Rev Access'!$F$7:$GK$318,64,FALSE))</f>
        <v>0</v>
      </c>
      <c r="BZ413" s="90">
        <f>IF(ISNA(VLOOKUP($B413,'[1]1718  Exp_Rev Access'!$F$7:$GK$318,65,FALSE)),"",VLOOKUP($B413,'[1]1718  Exp_Rev Access'!$F$7:$GK$318,65,FALSE))</f>
        <v>0</v>
      </c>
      <c r="CA413" s="90">
        <f>IF(ISNA(VLOOKUP($B413,'[1]1718  Exp_Rev Access'!$F$7:$GK$318,66,FALSE)),"",VLOOKUP($B413,'[1]1718  Exp_Rev Access'!$F$7:$GK$318,66,FALSE))</f>
        <v>0</v>
      </c>
      <c r="CB413" s="90">
        <f>IF(ISNA(VLOOKUP($B413,'[1]1718  Exp_Rev Access'!$F$7:$GK$318,67,FALSE)),"",VLOOKUP($B413,'[1]1718  Exp_Rev Access'!$F$7:$GK$318,67,FALSE))</f>
        <v>0</v>
      </c>
      <c r="CC413" s="90">
        <f>IF(ISNA(VLOOKUP($B413,'[1]1718  Exp_Rev Access'!$F$7:$GK$318,68,FALSE)),"",VLOOKUP($B413,'[1]1718  Exp_Rev Access'!$F$7:$GK$318,68,FALSE))</f>
        <v>0</v>
      </c>
      <c r="CD413" s="90">
        <f>IF(ISNA(VLOOKUP($B413,'[1]1718  Exp_Rev Access'!$F$7:$GK$318,69,FALSE)),"",VLOOKUP($B413,'[1]1718  Exp_Rev Access'!$F$7:$GK$318,69,FALSE))</f>
        <v>0</v>
      </c>
      <c r="CE413" s="56">
        <f t="shared" si="1021"/>
        <v>0</v>
      </c>
      <c r="CF413" s="92">
        <f t="shared" si="1046"/>
        <v>0</v>
      </c>
      <c r="CG413" s="78">
        <f t="shared" si="1047"/>
        <v>0</v>
      </c>
      <c r="CH413" s="90">
        <f>IF(ISNA(VLOOKUP($B413,'[1]1718  Exp_Rev Access'!$F$7:$GK$318,$CH$2,FALSE)),"",VLOOKUP($B413,'[1]1718  Exp_Rev Access'!$F$7:$GK$318,$CH$2,FALSE))</f>
        <v>0</v>
      </c>
      <c r="CI413" s="90">
        <f>IF(ISNA(VLOOKUP($B413,'[1]1718  Exp_Rev Access'!$F$7:$GK$318,$CI$2,FALSE)),"",VLOOKUP($B413,'[1]1718  Exp_Rev Access'!$F$7:$GK$318,$CI$2,FALSE))</f>
        <v>0</v>
      </c>
      <c r="CJ413" s="90">
        <f>IF(ISNA(VLOOKUP($B413,'[1]1718  Exp_Rev Access'!$F$7:$GK$318,$CJ$2,FALSE)),"",VLOOKUP($B413,'[1]1718  Exp_Rev Access'!$F$7:$GK$318,$CJ$2,FALSE))</f>
        <v>0</v>
      </c>
      <c r="CK413" s="90">
        <f>IF(ISNA(VLOOKUP($B413,'[1]1718  Exp_Rev Access'!$F$7:$GK$318,$CK$2,FALSE)),"",VLOOKUP($B413,'[1]1718  Exp_Rev Access'!$F$7:$GK$318,$CK$2,FALSE))</f>
        <v>0</v>
      </c>
      <c r="CL413" s="90">
        <f>IF(ISNA(VLOOKUP($B413,'[1]1718  Exp_Rev Access'!$F$7:$GK$318,$CL$2,FALSE)),"",VLOOKUP($B413,'[1]1718  Exp_Rev Access'!$F$7:$GK$318,$CL$2,FALSE))</f>
        <v>0</v>
      </c>
      <c r="CM413" s="90">
        <f>IF(ISNA(VLOOKUP($B413,'[1]1718  Exp_Rev Access'!$F$7:$GK$318,$CM$2,FALSE)),"",VLOOKUP($B413,'[1]1718  Exp_Rev Access'!$F$7:$GK$318,$CM$2,FALSE))</f>
        <v>0</v>
      </c>
      <c r="CN413" s="90">
        <f>IF(ISNA(VLOOKUP($B413,'[1]1718  Exp_Rev Access'!$F$7:$GK$318,$CN$2,FALSE)),"",VLOOKUP($B413,'[1]1718  Exp_Rev Access'!$F$7:$GK$318,$CN$2,FALSE))</f>
        <v>0</v>
      </c>
      <c r="CO413" s="90">
        <f>IF(ISNA(VLOOKUP($B413,'[1]1718  Exp_Rev Access'!$F$7:$GK$318,$CO$2,FALSE)),"",VLOOKUP($B413,'[1]1718  Exp_Rev Access'!$F$7:$GK$318,$CO$2,FALSE))</f>
        <v>0</v>
      </c>
      <c r="CP413" s="90">
        <f>IF(ISNA(VLOOKUP($B413,'[1]1718  Exp_Rev Access'!$F$7:$GK$318,$CP$2,FALSE)),"",VLOOKUP($B413,'[1]1718  Exp_Rev Access'!$F$7:$GK$318,$CP$2,FALSE))</f>
        <v>0</v>
      </c>
      <c r="CQ413" s="90">
        <f>IF(ISNA(VLOOKUP($B413,'[1]1718  Exp_Rev Access'!$F$7:$GK$318,$CQ$2,FALSE)),"",VLOOKUP($B413,'[1]1718  Exp_Rev Access'!$F$7:$GK$318,$CQ$2,FALSE))</f>
        <v>31654</v>
      </c>
      <c r="CR413" s="90">
        <f>IF(ISNA(VLOOKUP($B413,'[1]1718  Exp_Rev Access'!$F$7:$GK$318,$CR$2,FALSE)),"",VLOOKUP($B413,'[1]1718  Exp_Rev Access'!$F$7:$GK$318,$CR$2,FALSE))</f>
        <v>0</v>
      </c>
      <c r="CS413" s="90">
        <f>IF(ISNA(VLOOKUP($B413,'[1]1718  Exp_Rev Access'!$F$7:$GK$318,$CS$2,FALSE)),"",VLOOKUP($B413,'[1]1718  Exp_Rev Access'!$F$7:$GK$318,$CS$2,FALSE))</f>
        <v>0</v>
      </c>
      <c r="CT413" s="90">
        <f>IF(ISNA(VLOOKUP($B413,'[1]1718  Exp_Rev Access'!$F$7:$GK$318,$CT$2,FALSE)),"",VLOOKUP($B413,'[1]1718  Exp_Rev Access'!$F$7:$GK$318,$CT$2,FALSE))</f>
        <v>0</v>
      </c>
      <c r="CU413" s="90">
        <f>IF(ISNA(VLOOKUP($B413,'[1]1718  Exp_Rev Access'!$F$7:$GK$318,$CU$2,FALSE)),"",VLOOKUP($B413,'[1]1718  Exp_Rev Access'!$F$7:$GK$318,$CU$2,FALSE))</f>
        <v>27205</v>
      </c>
      <c r="CV413" s="90">
        <f>IF(ISNA(VLOOKUP($B413,'[1]1718  Exp_Rev Access'!$F$7:$GK$318,$CV$2,FALSE)),"",VLOOKUP($B413,'[1]1718  Exp_Rev Access'!$F$7:$GK$318,$CV$2,FALSE))</f>
        <v>4985</v>
      </c>
      <c r="CW413" s="90">
        <f>IF(ISNA(VLOOKUP($B413,'[1]1718  Exp_Rev Access'!$F$7:$GK$318,$CW$2,FALSE)),"",VLOOKUP($B413,'[1]1718  Exp_Rev Access'!$F$7:$GK$318,$CW$2,FALSE))</f>
        <v>0</v>
      </c>
      <c r="CX413" s="90">
        <f>IF(ISNA(VLOOKUP($B413,'[1]1718  Exp_Rev Access'!$F$7:$GK$318,$CX$2,FALSE)),"",VLOOKUP($B413,'[1]1718  Exp_Rev Access'!$F$7:$GK$318,$CX$2,FALSE))</f>
        <v>0</v>
      </c>
      <c r="CY413" s="90">
        <f>IF(ISNA(VLOOKUP($B413,'[1]1718  Exp_Rev Access'!$F$7:$GK$318,$CY$2,FALSE)),"",VLOOKUP($B413,'[1]1718  Exp_Rev Access'!$F$7:$GK$318,$CY$2,FALSE))</f>
        <v>0</v>
      </c>
      <c r="CZ413" s="90">
        <f>IF(ISNA(VLOOKUP($B413,'[1]1718  Exp_Rev Access'!$F$7:$GK$318,$CZ$2,FALSE)),"",VLOOKUP($B413,'[1]1718  Exp_Rev Access'!$F$7:$GK$318,$CZ$2,FALSE))</f>
        <v>0</v>
      </c>
      <c r="DA413" s="90">
        <f>IF(ISNA(VLOOKUP($B413,'[1]1718  Exp_Rev Access'!$F$7:$GK$318,$DA$2,FALSE)),"",VLOOKUP($B413,'[1]1718  Exp_Rev Access'!$F$7:$GK$318,$DA$2,FALSE))</f>
        <v>0</v>
      </c>
      <c r="DB413" s="90">
        <f>IF(ISNA(VLOOKUP($B413,'[1]1718  Exp_Rev Access'!$F$7:$GK$318,$DB$2,FALSE)),"",VLOOKUP($B413,'[1]1718  Exp_Rev Access'!$F$7:$GK$318,$DB$2,FALSE))</f>
        <v>0</v>
      </c>
      <c r="DC413" s="90">
        <f>IF(ISNA(VLOOKUP($B413,'[1]1718  Exp_Rev Access'!$F$7:$GK$318,$DC$2,FALSE)),"",VLOOKUP($B413,'[1]1718  Exp_Rev Access'!$F$7:$GK$318,$DC$2,FALSE))</f>
        <v>0</v>
      </c>
      <c r="DD413" s="90">
        <f>IF(ISNA(VLOOKUP($B413,'[1]1718  Exp_Rev Access'!$F$7:$GK$318,$DD$2,FALSE)),"",VLOOKUP($B413,'[1]1718  Exp_Rev Access'!$F$7:$GK$318,$DD$2,FALSE))</f>
        <v>0</v>
      </c>
      <c r="DE413" s="90">
        <f>IF(ISNA(VLOOKUP($B413,'[1]1718  Exp_Rev Access'!$F$7:$GK$318,$DE$2,FALSE)),"",VLOOKUP($B413,'[1]1718  Exp_Rev Access'!$F$7:$GK$318,$DE$2,FALSE))</f>
        <v>0</v>
      </c>
      <c r="DF413" s="90">
        <f>IF(ISNA(VLOOKUP($B413,'[1]1718  Exp_Rev Access'!$F$7:$GK$318,$DF$2,FALSE)),"",VLOOKUP($B413,'[1]1718  Exp_Rev Access'!$F$7:$GK$318,$DF$2,FALSE))</f>
        <v>0</v>
      </c>
      <c r="DG413" s="90">
        <f>IF(ISNA(VLOOKUP($B413,'[1]1718  Exp_Rev Access'!$F$7:$GK$318,$DG$2,FALSE)),"",VLOOKUP($B413,'[1]1718  Exp_Rev Access'!$F$7:$GK$318,$DG$2,FALSE))</f>
        <v>0</v>
      </c>
      <c r="DH413" s="90">
        <f>IF(ISNA(VLOOKUP($B413,'[1]1718  Exp_Rev Access'!$F$7:$GK$318,$DH$2,FALSE)),"",VLOOKUP($B413,'[1]1718  Exp_Rev Access'!$F$7:$GK$318,$DH$2,FALSE))</f>
        <v>0</v>
      </c>
      <c r="DI413" s="90">
        <f>IF(ISNA(VLOOKUP($B413,'[1]1718  Exp_Rev Access'!$F$7:$GK$318,$DI$2,FALSE)),"",VLOOKUP($B413,'[1]1718  Exp_Rev Access'!$F$7:$GK$318,$DI$2,FALSE))</f>
        <v>26018.639999999999</v>
      </c>
      <c r="DJ413" s="90">
        <f>IF(ISNA(VLOOKUP($B413,'[1]1718  Exp_Rev Access'!$F$7:$GK$318,$DJ$2,FALSE)),"",VLOOKUP($B413,'[1]1718  Exp_Rev Access'!$F$7:$GK$318,$DJ$2,FALSE))</f>
        <v>0</v>
      </c>
      <c r="DK413" s="90">
        <f>IF(ISNA(VLOOKUP($B413,'[1]1718  Exp_Rev Access'!$F$7:$GK$318,$DK$2,FALSE)),"",VLOOKUP($B413,'[1]1718  Exp_Rev Access'!$F$7:$GK$318,$DK$2,FALSE))</f>
        <v>0</v>
      </c>
      <c r="DL413" s="90">
        <f>IF(ISNA(VLOOKUP($B413,'[1]1718  Exp_Rev Access'!$F$7:$GK$318,$DL$2,FALSE)),"",VLOOKUP($B413,'[1]1718  Exp_Rev Access'!$F$7:$GK$318,$DL$2,FALSE))</f>
        <v>0</v>
      </c>
      <c r="DM413" s="90">
        <f>IF(ISNA(VLOOKUP($B413,'[1]1718  Exp_Rev Access'!$F$7:$GK$318,$DM$2,FALSE)),"",VLOOKUP($B413,'[1]1718  Exp_Rev Access'!$F$7:$GK$318,$DM$2,FALSE))</f>
        <v>0</v>
      </c>
      <c r="DN413" s="90">
        <f>IF(ISNA(VLOOKUP($B413,'[1]1718  Exp_Rev Access'!$F$7:$GK$318,$DN$2,FALSE)),"",VLOOKUP($B413,'[1]1718  Exp_Rev Access'!$F$7:$GK$318,$DN$2,FALSE))</f>
        <v>0</v>
      </c>
      <c r="DO413" s="90">
        <f>IF(ISNA(VLOOKUP($B413,'[1]1718  Exp_Rev Access'!$F$7:$GK$318,$DO$2,FALSE)),"",VLOOKUP($B413,'[1]1718  Exp_Rev Access'!$F$7:$GK$318,$DO$2,FALSE))</f>
        <v>0</v>
      </c>
      <c r="DP413" s="90">
        <f>IF(ISNA(VLOOKUP($B413,'[1]1718  Exp_Rev Access'!$F$7:$GK$318,$DP$2,FALSE)),"",VLOOKUP($B413,'[1]1718  Exp_Rev Access'!$F$7:$GK$318,$DP$2,FALSE))</f>
        <v>0</v>
      </c>
      <c r="DQ413" s="90">
        <f>IF(ISNA(VLOOKUP($B413,'[1]1718  Exp_Rev Access'!$F$7:$GK$318,$DQ$2,FALSE)),"",VLOOKUP($B413,'[1]1718  Exp_Rev Access'!$F$7:$GK$318,$DQ$2,FALSE))</f>
        <v>0</v>
      </c>
      <c r="DR413" s="90">
        <f>IF(ISNA(VLOOKUP($B413,'[1]1718  Exp_Rev Access'!$F$7:$GK$318,$DR$2,FALSE)),"",VLOOKUP($B413,'[1]1718  Exp_Rev Access'!$F$7:$GK$318,$DR$2,FALSE))</f>
        <v>0</v>
      </c>
      <c r="DS413" s="90">
        <f>IF(ISNA(VLOOKUP($B413,'[1]1718  Exp_Rev Access'!$F$7:$GK$318,$DS$2,FALSE)),"",VLOOKUP($B413,'[1]1718  Exp_Rev Access'!$F$7:$GK$318,$DS$2,FALSE))</f>
        <v>0</v>
      </c>
      <c r="DT413" s="90">
        <f>IF(ISNA(VLOOKUP($B413,'[1]1718  Exp_Rev Access'!$F$7:$GK$318,$DT$2,FALSE)),"",VLOOKUP($B413,'[1]1718  Exp_Rev Access'!$F$7:$GK$318,$DT$2,FALSE))</f>
        <v>0</v>
      </c>
      <c r="DU413" s="90">
        <f>IF(ISNA(VLOOKUP($B413,'[1]1718  Exp_Rev Access'!$F$7:$GK$318,$DU$2,FALSE)),"",VLOOKUP($B413,'[1]1718  Exp_Rev Access'!$F$7:$GK$318,$DU$2,FALSE))</f>
        <v>0</v>
      </c>
      <c r="DV413" s="90">
        <f>IF(ISNA(VLOOKUP($B413,'[1]1718  Exp_Rev Access'!$F$7:$GK$318,$DV$2,FALSE)),"",VLOOKUP($B413,'[1]1718  Exp_Rev Access'!$F$7:$GK$318,$DV$2,FALSE))</f>
        <v>0</v>
      </c>
      <c r="DW413" s="90">
        <f>IF(ISNA(VLOOKUP($B413,'[1]1718  Exp_Rev Access'!$F$7:$GK$318,$DW$2,FALSE)),"",VLOOKUP($B413,'[1]1718  Exp_Rev Access'!$F$7:$GK$318,$DW$2,FALSE))</f>
        <v>0</v>
      </c>
      <c r="DX413" s="90">
        <f>IF(ISNA(VLOOKUP($B413,'[1]1718  Exp_Rev Access'!$F$7:$GK$318,$DX$2,FALSE)),"",VLOOKUP($B413,'[1]1718  Exp_Rev Access'!$F$7:$GK$318,$DX$2,FALSE))</f>
        <v>0</v>
      </c>
      <c r="DY413" s="90">
        <f>IF(ISNA(VLOOKUP($B413,'[1]1718  Exp_Rev Access'!$F$7:$GK$318,$DY$2,FALSE)),"",VLOOKUP($B413,'[1]1718  Exp_Rev Access'!$F$7:$GK$318,$DY$2,FALSE))</f>
        <v>21345</v>
      </c>
      <c r="DZ413" s="90">
        <f>IF(ISNA(VLOOKUP($B413,'[1]1718  Exp_Rev Access'!$F$7:$GK$318,$DZ$2,FALSE)),"",VLOOKUP($B413,'[1]1718  Exp_Rev Access'!$F$7:$GK$318,$DZ$2,FALSE))</f>
        <v>0</v>
      </c>
      <c r="EA413" s="90">
        <f>IF(ISNA(VLOOKUP($B413,'[1]1718  Exp_Rev Access'!$F$7:$GK$318,$EA$2,FALSE)),"",VLOOKUP($B413,'[1]1718  Exp_Rev Access'!$F$7:$GK$318,$EA$2,FALSE))</f>
        <v>0</v>
      </c>
      <c r="EB413" s="90">
        <f>IF(ISNA(VLOOKUP($B413,'[1]1718  Exp_Rev Access'!$F$7:$GK$318,$EB$2,FALSE)),"",VLOOKUP($B413,'[1]1718  Exp_Rev Access'!$F$7:$GK$318,$EB$2,FALSE))</f>
        <v>0</v>
      </c>
      <c r="EC413" s="90">
        <f>IF(ISNA(VLOOKUP($B413,'[1]1718  Exp_Rev Access'!$F$7:$GK$318,$EC$2,FALSE)),"",VLOOKUP($B413,'[1]1718  Exp_Rev Access'!$F$7:$GK$318,$EC$2,FALSE))</f>
        <v>0</v>
      </c>
      <c r="ED413" s="90">
        <f>IF(ISNA(VLOOKUP($B413,'[1]1718  Exp_Rev Access'!$F$7:$GK$318,$ED$2,FALSE)),"",VLOOKUP($B413,'[1]1718  Exp_Rev Access'!$F$7:$GK$318,$ED$2,FALSE))</f>
        <v>0</v>
      </c>
      <c r="EE413" s="90">
        <f>IF(ISNA(VLOOKUP($B413,'[1]1718  Exp_Rev Access'!$F$7:$GK$318,$EE$2,FALSE)),"",VLOOKUP($B413,'[1]1718  Exp_Rev Access'!$F$7:$GK$318,$EE$2,FALSE))</f>
        <v>0</v>
      </c>
      <c r="EF413" s="90">
        <f>IF(ISNA(VLOOKUP($B413,'[1]1718  Exp_Rev Access'!$F$7:$GK$318,$EF$2,FALSE)),"",VLOOKUP($B413,'[1]1718  Exp_Rev Access'!$F$7:$GK$318,$EF$2,FALSE))</f>
        <v>0</v>
      </c>
      <c r="EG413" s="90">
        <f>IF(ISNA(VLOOKUP($B413,'[1]1718  Exp_Rev Access'!$F$7:$GK$318,$EG$2,FALSE)),"",VLOOKUP($B413,'[1]1718  Exp_Rev Access'!$F$7:$GK$318,$EG$2,FALSE))</f>
        <v>0</v>
      </c>
      <c r="EH413" s="90">
        <f>IF(ISNA(VLOOKUP($B413,'[1]1718  Exp_Rev Access'!$F$7:$GK$318,$EH$2,FALSE)),"",VLOOKUP($B413,'[1]1718  Exp_Rev Access'!$F$7:$GK$318,$EH$2,FALSE))</f>
        <v>0</v>
      </c>
      <c r="EI413" s="90">
        <f>IF(ISNA(VLOOKUP($B413,'[1]1718  Exp_Rev Access'!$F$7:$GK$318,$EI$2,FALSE)),"",VLOOKUP($B413,'[1]1718  Exp_Rev Access'!$F$7:$GK$318,$EI$2,FALSE))</f>
        <v>0</v>
      </c>
      <c r="EJ413" s="90">
        <f>IF(ISNA(VLOOKUP($B413,'[1]1718  Exp_Rev Access'!$F$7:$GK$318,$EJ$2,FALSE)),"",VLOOKUP($B413,'[1]1718  Exp_Rev Access'!$F$7:$GK$318,$EJ$2,FALSE))</f>
        <v>0</v>
      </c>
      <c r="EK413" s="90">
        <f>IF(ISNA(VLOOKUP($B413,'[1]1718  Exp_Rev Access'!$F$7:$GK$318,$EK$2,FALSE)),"",VLOOKUP($B413,'[1]1718  Exp_Rev Access'!$F$7:$GK$318,$EK$2,FALSE))</f>
        <v>0</v>
      </c>
      <c r="EL413" s="90">
        <f>IF(ISNA(VLOOKUP($B413,'[1]1718  Exp_Rev Access'!$F$7:$GK$318,$EL$2,FALSE)),"",VLOOKUP($B413,'[1]1718  Exp_Rev Access'!$F$7:$GK$318,$EL$2,FALSE))</f>
        <v>0</v>
      </c>
      <c r="EM413" s="90">
        <f>IF(ISNA(VLOOKUP($B413,'[1]1718  Exp_Rev Access'!$F$7:$GK$318,$EM$2,FALSE)),"",VLOOKUP($B413,'[1]1718  Exp_Rev Access'!$F$7:$GK$318,$EM$2,FALSE))</f>
        <v>0</v>
      </c>
      <c r="EN413" s="90">
        <f>IF(ISNA(VLOOKUP($B413,'[1]1718  Exp_Rev Access'!$F$7:$GK$318,$EN$2,FALSE)),"",VLOOKUP($B413,'[1]1718  Exp_Rev Access'!$F$7:$GK$318,$EN$2,FALSE))</f>
        <v>0</v>
      </c>
      <c r="EO413" s="90">
        <f>IF(ISNA(VLOOKUP($B413,'[1]1718  Exp_Rev Access'!$F$7:$GK$318,$EO$2,FALSE)),"",VLOOKUP($B413,'[1]1718  Exp_Rev Access'!$F$7:$GK$318,$EO$2,FALSE))</f>
        <v>0</v>
      </c>
      <c r="EP413" s="90">
        <f>IF(ISNA(VLOOKUP($B413,'[1]1718  Exp_Rev Access'!$F$7:$GK$318,$EP$2,FALSE)),"",VLOOKUP($B413,'[1]1718  Exp_Rev Access'!$F$7:$GK$318,$EP$2,FALSE))</f>
        <v>0</v>
      </c>
      <c r="EQ413" s="90">
        <f>IF(ISNA(VLOOKUP($B413,'[1]1718  Exp_Rev Access'!$F$7:$GK$318,$EQ$2,FALSE)),"",VLOOKUP($B413,'[1]1718  Exp_Rev Access'!$F$7:$GK$318,$EQ$2,FALSE))</f>
        <v>0</v>
      </c>
      <c r="ER413" s="90">
        <f>IF(ISNA(VLOOKUP($B413,'[1]1718  Exp_Rev Access'!$F$7:$GK$318,$ER$2,FALSE)),"",VLOOKUP($B413,'[1]1718  Exp_Rev Access'!$F$7:$GK$318,$ER$2,FALSE))</f>
        <v>0</v>
      </c>
      <c r="ES413" s="90">
        <f>IF(ISNA(VLOOKUP($B413,'[1]1718  Exp_Rev Access'!$F$7:$GK$318,$ES$2,FALSE)),"",VLOOKUP($B413,'[1]1718  Exp_Rev Access'!$F$7:$GK$318,$ES$2,FALSE))</f>
        <v>0</v>
      </c>
      <c r="ET413" s="90">
        <f>IF(ISNA(VLOOKUP($B413,'[1]1718  Exp_Rev Access'!$F$7:$GK$318,$ET$2,FALSE)),"",VLOOKUP($B413,'[1]1718  Exp_Rev Access'!$F$7:$GK$318,$ET$2,FALSE))</f>
        <v>0</v>
      </c>
      <c r="EU413" s="90">
        <f>IF(ISNA(VLOOKUP($B413,'[1]1718  Exp_Rev Access'!$F$7:$GK$318,$EU$2,FALSE)),"",VLOOKUP($B413,'[1]1718  Exp_Rev Access'!$F$7:$GK$318,$EU$2,FALSE))</f>
        <v>0</v>
      </c>
      <c r="EV413" s="90">
        <f>IF(ISNA(VLOOKUP($B413,'[1]1718  Exp_Rev Access'!$F$7:$GK$318,$EV$2,FALSE)),"",VLOOKUP($B413,'[1]1718  Exp_Rev Access'!$F$7:$GK$318,$EV$2,FALSE))</f>
        <v>0</v>
      </c>
      <c r="EW413" s="90">
        <f>IF(ISNA(VLOOKUP($B413,'[1]1718  Exp_Rev Access'!$F$7:$GK$318,$EW$2,FALSE)),"",VLOOKUP($B413,'[1]1718  Exp_Rev Access'!$F$7:$GK$318,$EW$2,FALSE))</f>
        <v>0</v>
      </c>
      <c r="EX413" s="90">
        <f>IF(ISNA(VLOOKUP($B413,'[1]1718  Exp_Rev Access'!$F$7:$GK$318,$EX$2,FALSE)),"",VLOOKUP($B413,'[1]1718  Exp_Rev Access'!$F$7:$GK$318,$EX$2,FALSE))</f>
        <v>0</v>
      </c>
      <c r="EY413" s="90">
        <f>IF(ISNA(VLOOKUP($B413,'[1]1718  Exp_Rev Access'!$F$7:$GK$318,$EY$2,FALSE)),"",VLOOKUP($B413,'[1]1718  Exp_Rev Access'!$F$7:$GK$318,$EY$2,FALSE))</f>
        <v>0</v>
      </c>
      <c r="EZ413" s="90">
        <f>IF(ISNA(VLOOKUP($B413,'[1]1718  Exp_Rev Access'!$F$7:$GK$318,$EZ$2,FALSE)),"",VLOOKUP($B413,'[1]1718  Exp_Rev Access'!$F$7:$GK$318,$EZ$2,FALSE))</f>
        <v>0</v>
      </c>
      <c r="FA413" s="90">
        <f>IF(ISNA(VLOOKUP($B413,'[1]1718  Exp_Rev Access'!$F$7:$GK$318,$FA$2,FALSE)),"",VLOOKUP($B413,'[1]1718  Exp_Rev Access'!$F$7:$GK$318,$FA$2,FALSE))</f>
        <v>0</v>
      </c>
      <c r="FB413" s="90">
        <f>IF(ISNA(VLOOKUP($B413,'[1]1718  Exp_Rev Access'!$F$7:$GK$318,$FB$2,FALSE)),"",VLOOKUP($B413,'[1]1718  Exp_Rev Access'!$F$7:$GK$318,$FB$2,FALSE))</f>
        <v>0</v>
      </c>
      <c r="FC413" s="90">
        <f>IF(ISNA(VLOOKUP($B413,'[1]1718  Exp_Rev Access'!$F$7:$GK$318,$FC$2,FALSE)),"",VLOOKUP($B413,'[1]1718  Exp_Rev Access'!$F$7:$GK$318,$FC$2,FALSE))</f>
        <v>0</v>
      </c>
      <c r="FD413" s="90">
        <f>IF(ISNA(VLOOKUP($B413,'[1]1718  Exp_Rev Access'!$F$7:$GK$318,$FD$2,FALSE)),"",VLOOKUP($B413,'[1]1718  Exp_Rev Access'!$F$7:$GK$318,$FD$2,FALSE))</f>
        <v>0</v>
      </c>
      <c r="FE413" s="90">
        <f>IF(ISNA(VLOOKUP($B413,'[1]1718  Exp_Rev Access'!$F$7:$GK$318,$FE$2,FALSE)),"",VLOOKUP($B413,'[1]1718  Exp_Rev Access'!$F$7:$GK$318,$FE$2,FALSE))</f>
        <v>0</v>
      </c>
      <c r="FF413" s="90">
        <f>IF(ISNA(VLOOKUP($B413,'[1]1718  Exp_Rev Access'!$F$7:$GK$318,$FF$2,FALSE)),"",VLOOKUP($B413,'[1]1718  Exp_Rev Access'!$F$7:$GK$318,$FF$2,FALSE))</f>
        <v>0</v>
      </c>
      <c r="FG413" s="90">
        <f>IF(ISNA(VLOOKUP($B413,'[1]1718  Exp_Rev Access'!$F$7:$GK$318,$FG$2,FALSE)),"",VLOOKUP($B413,'[1]1718  Exp_Rev Access'!$F$7:$GK$318,$FG$2,FALSE))</f>
        <v>0</v>
      </c>
      <c r="FH413" s="90">
        <f>IF(ISNA(VLOOKUP($B413,'[1]1718  Exp_Rev Access'!$F$7:$GK$318,$FH$2,FALSE)),"",VLOOKUP($B413,'[1]1718  Exp_Rev Access'!$F$7:$GK$318,$FH$2,FALSE))</f>
        <v>0</v>
      </c>
      <c r="FI413" s="90">
        <f>IF(ISNA(VLOOKUP($B413,'[1]1718  Exp_Rev Access'!$F$7:$GK$318,$FI$2,FALSE)),"",VLOOKUP($B413,'[1]1718  Exp_Rev Access'!$F$7:$GK$318,$FI$2,FALSE))</f>
        <v>0</v>
      </c>
      <c r="FJ413" s="90">
        <f>IF(ISNA(VLOOKUP($B413,'[1]1718  Exp_Rev Access'!$F$7:$GK$318,$FJ$2,FALSE)),"",VLOOKUP($B413,'[1]1718  Exp_Rev Access'!$F$7:$GK$318,$FJ$2,FALSE))</f>
        <v>0</v>
      </c>
      <c r="FK413" s="90">
        <f>IF(ISNA(VLOOKUP($B413,'[1]1718  Exp_Rev Access'!$F$7:$GK$318,$FK$2,FALSE)),"",VLOOKUP($B413,'[1]1718  Exp_Rev Access'!$F$7:$GK$318,$FK$2,FALSE))</f>
        <v>0</v>
      </c>
      <c r="FL413" s="90">
        <f>IF(ISNA(VLOOKUP($B413,'[1]1718  Exp_Rev Access'!$F$7:$GK$318,$FL$2,FALSE)),"",VLOOKUP($B413,'[1]1718  Exp_Rev Access'!$F$7:$GK$318,$FL$2,FALSE))</f>
        <v>0</v>
      </c>
      <c r="FM413" s="90">
        <f>IF(ISNA(VLOOKUP($B413,'[1]1718  Exp_Rev Access'!$F$7:$GK$318,$FM$2,FALSE)),"",VLOOKUP($B413,'[1]1718  Exp_Rev Access'!$F$7:$GK$318,$FM$2,FALSE))</f>
        <v>0</v>
      </c>
      <c r="FN413" s="90">
        <f>IF(ISNA(VLOOKUP($B413,'[1]1718  Exp_Rev Access'!$F$7:$GK$318,$FN$2,FALSE)),"",VLOOKUP($B413,'[1]1718  Exp_Rev Access'!$F$7:$GK$318,$FN$2,FALSE))</f>
        <v>0</v>
      </c>
      <c r="FO413" s="90">
        <f>IF(ISNA(VLOOKUP($B413,'[1]1718  Exp_Rev Access'!$F$7:$GK$318,$FO$2,FALSE)),"",VLOOKUP($B413,'[1]1718  Exp_Rev Access'!$F$7:$GK$318,$FO$2,FALSE))</f>
        <v>0</v>
      </c>
      <c r="FP413" s="90">
        <f>IF(ISNA(VLOOKUP($B413,'[1]1718  Exp_Rev Access'!$F$7:$GK$318,$FP$2,FALSE)),"",VLOOKUP($B413,'[1]1718  Exp_Rev Access'!$F$7:$GK$318,$FP$2,FALSE))</f>
        <v>0</v>
      </c>
      <c r="FQ413" s="90">
        <f>IF(ISNA(VLOOKUP($B413,'[1]1718  Exp_Rev Access'!$F$7:$GK$318,$FQ$2,FALSE)),"",VLOOKUP($B413,'[1]1718  Exp_Rev Access'!$F$7:$GK$318,$FQ$2,FALSE))</f>
        <v>0</v>
      </c>
      <c r="FR413" s="90">
        <f>IF(ISNA(VLOOKUP($B413,'[1]1718  Exp_Rev Access'!$F$7:$GK$318,$FR$2,FALSE)),"",VLOOKUP($B413,'[1]1718  Exp_Rev Access'!$F$7:$GK$318,$FR$2,FALSE))</f>
        <v>1328.04</v>
      </c>
      <c r="FS413" s="56">
        <f t="shared" si="1048"/>
        <v>112535.67999999999</v>
      </c>
      <c r="FT413" s="92">
        <f t="shared" si="1049"/>
        <v>3.6744282970546938E-2</v>
      </c>
      <c r="FU413" s="94">
        <f t="shared" si="1050"/>
        <v>717.70204081632653</v>
      </c>
      <c r="FV413" s="95">
        <f>IF(ISNA(VLOOKUP($B413,'[1]1718  Exp_Rev Access'!$F$7:$GK$318,$FV$2,FALSE)),"",VLOOKUP($B413,'[1]1718  Exp_Rev Access'!$F$7:$GK$318,$FV$2,FALSE))</f>
        <v>24335.35</v>
      </c>
      <c r="FW413" s="95">
        <f>IF(ISNA(VLOOKUP($B413,'[1]1718  Exp_Rev Access'!$F$7:$GK$318,$FW$2,FALSE)),"",VLOOKUP($B413,'[1]1718  Exp_Rev Access'!$F$7:$GK$318,$FW$2,FALSE))</f>
        <v>0</v>
      </c>
      <c r="FX413" s="95">
        <f>IF(ISNA(VLOOKUP($B413,'[1]1718  Exp_Rev Access'!$F$7:$GK$318,$FX$2,FALSE)),"",VLOOKUP($B413,'[1]1718  Exp_Rev Access'!$F$7:$GK$318,$FX$2,FALSE))</f>
        <v>0</v>
      </c>
      <c r="FY413" s="95">
        <f>IF(ISNA(VLOOKUP($B413,'[1]1718  Exp_Rev Access'!$F$7:$GK$318,$FY$2,FALSE)),"",VLOOKUP($B413,'[1]1718  Exp_Rev Access'!$F$7:$GK$318,$FY$2,FALSE))</f>
        <v>0</v>
      </c>
      <c r="FZ413" s="95">
        <f>IF(ISNA(VLOOKUP($B413,'[1]1718  Exp_Rev Access'!$F$7:$GK$318,$FZ$2,FALSE)),"",VLOOKUP($B413,'[1]1718  Exp_Rev Access'!$F$7:$GK$318,$FZ$2,FALSE))</f>
        <v>0</v>
      </c>
      <c r="GA413" s="95">
        <f>IF(ISNA(VLOOKUP($B413,'[1]1718  Exp_Rev Access'!$F$7:$GK$318,$GA$2,FALSE)),"",VLOOKUP($B413,'[1]1718  Exp_Rev Access'!$F$7:$GK$318,$GA$2,FALSE))</f>
        <v>0</v>
      </c>
      <c r="GB413" s="95">
        <f>IF(ISNA(VLOOKUP($B413,'[1]1718  Exp_Rev Access'!$F$7:$GK$318,$GB$2,FALSE)),"",VLOOKUP($B413,'[1]1718  Exp_Rev Access'!$F$7:$GK$318,$GB$2,FALSE))</f>
        <v>0</v>
      </c>
      <c r="GC413" s="95">
        <f>IF(ISNA(VLOOKUP($B413,'[1]1718  Exp_Rev Access'!$F$7:$GK$318,$GC$2,FALSE)),"",VLOOKUP($B413,'[1]1718  Exp_Rev Access'!$F$7:$GK$318,$GC$2,FALSE))</f>
        <v>0</v>
      </c>
      <c r="GD413" s="95">
        <f>IF(ISNA(VLOOKUP($B413,'[1]1718  Exp_Rev Access'!$F$7:$GK$318,$GD$2,FALSE)),"",VLOOKUP($B413,'[1]1718  Exp_Rev Access'!$F$7:$GK$318,$GD$2,FALSE))</f>
        <v>0</v>
      </c>
      <c r="GE413" s="95">
        <f>IF(ISNA(VLOOKUP($B413,'[1]1718  Exp_Rev Access'!$F$7:$GK$318,$GE$2,FALSE)),"",VLOOKUP($B413,'[1]1718  Exp_Rev Access'!$F$7:$GK$318,$GE$2,FALSE))</f>
        <v>15751.5</v>
      </c>
      <c r="GF413" s="95">
        <f>IF(ISNA(VLOOKUP($B413,'[1]1718  Exp_Rev Access'!$F$7:$GK$318,$GF$2,FALSE)),"",VLOOKUP($B413,'[1]1718  Exp_Rev Access'!$F$7:$GK$318,$GF$2,FALSE))</f>
        <v>0</v>
      </c>
      <c r="GG413" s="95">
        <f>IF(ISNA(VLOOKUP($B413,'[1]1718  Exp_Rev Access'!$F$7:$GK$318,$GG$2,FALSE)),"",VLOOKUP($B413,'[1]1718  Exp_Rev Access'!$F$7:$GK$318,$GG$2,FALSE))</f>
        <v>0</v>
      </c>
      <c r="GH413" s="95">
        <f>IF(ISNA(VLOOKUP($B413,'[1]1718  Exp_Rev Access'!$F$7:$GK$318,$GH$2,FALSE)),"",VLOOKUP($B413,'[1]1718  Exp_Rev Access'!$F$7:$GK$318,$GH$2,FALSE))</f>
        <v>0</v>
      </c>
      <c r="GI413" s="95">
        <f>IF(ISNA(VLOOKUP($B413,'[1]1718  Exp_Rev Access'!$F$7:$GK$318,$GI$2,FALSE)),"",VLOOKUP($B413,'[1]1718  Exp_Rev Access'!$F$7:$GK$318,$GI$2,FALSE))</f>
        <v>0</v>
      </c>
      <c r="GJ413" s="95">
        <f>IF(ISNA(VLOOKUP($B413,'[1]1718  Exp_Rev Access'!$F$7:$GK$318,$GJ$2,FALSE)),"",VLOOKUP($B413,'[1]1718  Exp_Rev Access'!$F$7:$GK$318,$GJ$2,FALSE))</f>
        <v>0</v>
      </c>
      <c r="GK413" s="95">
        <f>IF(ISNA(VLOOKUP($B413,'[1]1718  Exp_Rev Access'!$F$7:$GK$318,$GK$2,FALSE)),"",VLOOKUP($B413,'[1]1718  Exp_Rev Access'!$F$7:$GK$318,$GK$2,FALSE))</f>
        <v>0</v>
      </c>
      <c r="GL413" s="95">
        <f>IF(ISNA(VLOOKUP($B413,'[1]1718  Exp_Rev Access'!$F$7:$GK$318,$GL$2,FALSE)),"",VLOOKUP($B413,'[1]1718  Exp_Rev Access'!$F$7:$GK$318,$GL$2,FALSE))</f>
        <v>0</v>
      </c>
      <c r="GM413" s="95">
        <f>IF(ISNA(VLOOKUP($B413,'[1]1718  Exp_Rev Access'!$F$7:$GK$318,$GM$2,FALSE)),"",VLOOKUP($B413,'[1]1718  Exp_Rev Access'!$F$7:$GK$318,$GM$2,FALSE))</f>
        <v>0</v>
      </c>
      <c r="GN413" s="95">
        <f>IF(ISNA(VLOOKUP($B413,'[1]1718  Exp_Rev Access'!$F$7:$GK$318,$GN$2,FALSE)),"",VLOOKUP($B413,'[1]1718  Exp_Rev Access'!$F$7:$GK$318,$GN$2,FALSE))</f>
        <v>0</v>
      </c>
      <c r="GO413" s="95">
        <f>IF(ISNA(VLOOKUP($B413,'[1]1718  Exp_Rev Access'!$F$7:$GK$318,$GO$2,FALSE)),"",VLOOKUP($B413,'[1]1718  Exp_Rev Access'!$F$7:$GK$318,$GO$2,FALSE))</f>
        <v>0</v>
      </c>
      <c r="GP413" s="95">
        <f>IF(ISNA(VLOOKUP($B413,'[1]1718  Exp_Rev Access'!$F$7:$GK$318,$GP$2,FALSE)),"",VLOOKUP($B413,'[1]1718  Exp_Rev Access'!$F$7:$GK$318,$GP$2,FALSE))</f>
        <v>0</v>
      </c>
      <c r="GQ413" s="95">
        <f>IF(ISNA(VLOOKUP($B413,'[1]1718  Exp_Rev Access'!$F$7:$GK$318,$GQ$2,FALSE)),"",VLOOKUP($B413,'[1]1718  Exp_Rev Access'!$F$7:$GK$318,$GQ$2,FALSE))</f>
        <v>94</v>
      </c>
      <c r="GR413" s="95">
        <f>IF(ISNA(VLOOKUP($B413,'[1]1718  Exp_Rev Access'!$F$7:$GK$318,$GR$2,FALSE)),"",VLOOKUP($B413,'[1]1718  Exp_Rev Access'!$F$7:$GK$318,$GR$2,FALSE))</f>
        <v>0</v>
      </c>
      <c r="GS413" s="95">
        <f>IF(ISNA(VLOOKUP($B413,'[1]1718  Exp_Rev Access'!$F$7:$GK$318,$GS$2,FALSE)),"",VLOOKUP($B413,'[1]1718  Exp_Rev Access'!$F$7:$GK$318,$GS$2,FALSE))</f>
        <v>0</v>
      </c>
      <c r="GT413" s="95">
        <f>IF(ISNA(VLOOKUP($B413,'[1]1718  Exp_Rev Access'!$F$7:$GK$318,$GT$2,FALSE)),"",VLOOKUP($B413,'[1]1718  Exp_Rev Access'!$F$7:$GK$318,$GT$2,FALSE))</f>
        <v>0</v>
      </c>
      <c r="GU413" s="56">
        <f t="shared" si="1051"/>
        <v>40180.85</v>
      </c>
      <c r="GV413" s="92">
        <f t="shared" si="1052"/>
        <v>1.3119541485838989E-2</v>
      </c>
      <c r="GW413" s="96">
        <f t="shared" si="1053"/>
        <v>256.25542091836735</v>
      </c>
      <c r="HE413" s="41"/>
      <c r="HF413" s="41"/>
      <c r="HG413" s="41"/>
      <c r="HH413" s="41"/>
      <c r="HI413" s="41"/>
      <c r="HJ413" s="41"/>
      <c r="HK413" s="41"/>
      <c r="HL413" s="41"/>
      <c r="HM413" s="41"/>
      <c r="HN413" s="41"/>
    </row>
    <row r="414" spans="1:222" x14ac:dyDescent="0.3">
      <c r="A414" s="73"/>
      <c r="B414" s="88" t="s">
        <v>798</v>
      </c>
      <c r="C414" s="89" t="s">
        <v>799</v>
      </c>
      <c r="D414" s="75">
        <f>IF(ISNA(VLOOKUP($B414,'[1]1718 enrollment_Rev_Exp by size'!$A$7:H743,3,FALSE)),"",VLOOKUP($B414,'[1]1718 enrollment_Rev_Exp by size'!$A$7:$G$350,3,FALSE))</f>
        <v>118.24</v>
      </c>
      <c r="E414" s="76">
        <f>IF(ISNA(VLOOKUP($B414,'[1]1718 enrollment_Rev_Exp by size'!$A$7:I746,5,FALSE)),"",VLOOKUP($B414,'[1]1718 enrollment_Rev_Exp by size'!$A$7:$G$350,5,FALSE))</f>
        <v>3000165.02</v>
      </c>
      <c r="F414" s="70">
        <f t="shared" si="1033"/>
        <v>3000165.02</v>
      </c>
      <c r="G414" s="70">
        <f t="shared" si="1034"/>
        <v>0</v>
      </c>
      <c r="H414" s="90">
        <f>IF(ISNA(VLOOKUP($B414,'[1]1718  Exp_Rev Access'!$F$7:$GK$318,3,FALSE)),"",VLOOKUP($B414,'[1]1718  Exp_Rev Access'!$F$7:$GK$318,3,FALSE))</f>
        <v>665996.57999999996</v>
      </c>
      <c r="I414" s="90">
        <f>IF(ISNA(VLOOKUP($B414,'[1]1718  Exp_Rev Access'!$F$7:$GK$318,4,FALSE)),"",VLOOKUP($B414,'[1]1718  Exp_Rev Access'!$F$7:$GK$318,4,FALSE))</f>
        <v>0</v>
      </c>
      <c r="J414" s="90">
        <f>IF(ISNA(VLOOKUP($B414,'[1]1718  Exp_Rev Access'!$F$7:$GK$318,5,FALSE)),"",VLOOKUP($B414,'[1]1718  Exp_Rev Access'!$F$7:$GK$318,5,FALSE))</f>
        <v>0</v>
      </c>
      <c r="K414" s="90">
        <f>IF(ISNA(VLOOKUP($B414,'[1]1718  Exp_Rev Access'!$F$7:$GK$318,6,FALSE)),"-",VLOOKUP($B414,'[1]1718  Exp_Rev Access'!$F$7:$GK$318,6,FALSE))</f>
        <v>0</v>
      </c>
      <c r="L414" s="90">
        <f>IF(ISNA(VLOOKUP($B414,'[1]1718  Exp_Rev Access'!$F$7:$GK$318,7,FALSE)),"",VLOOKUP($B414,'[1]1718  Exp_Rev Access'!$F$7:$GK$318,7,FALSE))</f>
        <v>0</v>
      </c>
      <c r="M414" s="90">
        <f>IF(ISNA(VLOOKUP($B414,'[1]1718  Exp_Rev Access'!$F$7:$GK$318,8,FALSE)),"",VLOOKUP($B414,'[1]1718  Exp_Rev Access'!$F$7:$GK$318,8,FALSE))</f>
        <v>0</v>
      </c>
      <c r="N414" s="56">
        <f t="shared" si="1035"/>
        <v>665996.57999999996</v>
      </c>
      <c r="O414" s="91">
        <f t="shared" si="1036"/>
        <v>0.22198664925438</v>
      </c>
      <c r="P414" s="56">
        <f t="shared" si="1037"/>
        <v>5632.5827131258457</v>
      </c>
      <c r="Q414" s="90">
        <f>IF(ISNA(VLOOKUP($B414,'[1]1718  Exp_Rev Access'!$F$7:$GK$318,10,FALSE)),"",VLOOKUP($B414,'[1]1718  Exp_Rev Access'!$F$7:$GK$318,10,FALSE))</f>
        <v>0</v>
      </c>
      <c r="R414" s="90">
        <f>IF(ISNA(VLOOKUP($B414,'[1]1718  Exp_Rev Access'!$F$7:$GK$318,11,FALSE)),"",VLOOKUP($B414,'[1]1718  Exp_Rev Access'!$F$7:$GK$318,11,FALSE))</f>
        <v>0</v>
      </c>
      <c r="S414" s="90">
        <f>IF(ISNA(VLOOKUP($B414,'[1]1718  Exp_Rev Access'!$F$7:$GK$318,12,FALSE)),"",VLOOKUP($B414,'[1]1718  Exp_Rev Access'!$F$7:$GK$318,12,FALSE))</f>
        <v>0</v>
      </c>
      <c r="T414" s="90">
        <f>IF(ISNA(VLOOKUP($B414,'[1]1718  Exp_Rev Access'!$F$7:$GK$318,13,FALSE)),"",VLOOKUP($B414,'[1]1718  Exp_Rev Access'!$F$7:$GK$318,13,FALSE))</f>
        <v>0</v>
      </c>
      <c r="U414" s="90">
        <f>IF(ISNA(VLOOKUP($B414,'[1]1718  Exp_Rev Access'!$F$7:$GK$318,14,FALSE)),"",VLOOKUP($B414,'[1]1718  Exp_Rev Access'!$F$7:$GK$318,14,FALSE))</f>
        <v>4050</v>
      </c>
      <c r="V414" s="90">
        <f>IF(ISNA(VLOOKUP($B414,'[1]1718  Exp_Rev Access'!$F$7:$GK$318,15,FALSE)),"",VLOOKUP($B414,'[1]1718  Exp_Rev Access'!$F$7:$GK$318,15,FALSE))</f>
        <v>0</v>
      </c>
      <c r="W414" s="90">
        <f>IF(ISNA(VLOOKUP($B414,'[1]1718  Exp_Rev Access'!$F$7:$GK$318,16,FALSE)),"",VLOOKUP($B414,'[1]1718  Exp_Rev Access'!$F$7:$GK$318,16,FALSE))</f>
        <v>0</v>
      </c>
      <c r="X414" s="90">
        <f>IF(ISNA(VLOOKUP($B414,'[1]1718  Exp_Rev Access'!$F$7:$GK$318,17,FALSE)),"",VLOOKUP($B414,'[1]1718  Exp_Rev Access'!$F$7:$GK$318,17,FALSE))</f>
        <v>23400.5</v>
      </c>
      <c r="Y414" s="90">
        <f>IF(ISNA(VLOOKUP($B414,'[1]1718  Exp_Rev Access'!$F$7:$GK$318,18,FALSE)),"",VLOOKUP($B414,'[1]1718  Exp_Rev Access'!$F$7:$GK$318,18,FALSE))</f>
        <v>2381.77</v>
      </c>
      <c r="Z414" s="90">
        <f>IF(ISNA(VLOOKUP($B414,'[1]1718  Exp_Rev Access'!$F$7:$GK$318,19,FALSE)),"",VLOOKUP($B414,'[1]1718  Exp_Rev Access'!$F$7:$GK$318,19,FALSE))</f>
        <v>0</v>
      </c>
      <c r="AA414" s="90">
        <f>IF(ISNA(VLOOKUP($B414,'[1]1718  Exp_Rev Access'!$F$7:$GK$318,20,FALSE)),"",VLOOKUP($B414,'[1]1718  Exp_Rev Access'!$F$7:$GK$318,20,FALSE))</f>
        <v>0</v>
      </c>
      <c r="AB414" s="90">
        <f>IF(ISNA(VLOOKUP($B414,'[1]1718  Exp_Rev Access'!$F$7:$GK$318,21,FALSE)),"",VLOOKUP($B414,'[1]1718  Exp_Rev Access'!$F$7:$GK$318,21,FALSE))</f>
        <v>0</v>
      </c>
      <c r="AC414" s="90">
        <f>IF(ISNA(VLOOKUP($B414,'[1]1718  Exp_Rev Access'!$F$7:$GK$318,22,FALSE)),"",VLOOKUP($B414,'[1]1718  Exp_Rev Access'!$F$7:$GK$318,22,FALSE))</f>
        <v>0</v>
      </c>
      <c r="AD414" s="90">
        <f>IF(ISNA(VLOOKUP($B414,'[1]1718  Exp_Rev Access'!$F$7:$GK$318,23,FALSE)),"",VLOOKUP($B414,'[1]1718  Exp_Rev Access'!$F$7:$GK$318,23,FALSE))</f>
        <v>23478.87</v>
      </c>
      <c r="AE414" s="90">
        <f>IF(ISNA(VLOOKUP($B414,'[1]1718  Exp_Rev Access'!$F$7:$GK$318,24,FALSE)),"",VLOOKUP($B414,'[1]1718  Exp_Rev Access'!$F$7:$GK$318,24,FALSE))</f>
        <v>3197</v>
      </c>
      <c r="AF414" s="90">
        <f>IF(ISNA(VLOOKUP($B414,'[1]1718  Exp_Rev Access'!$F$7:$GK$318,25,FALSE)),"",VLOOKUP($B414,'[1]1718  Exp_Rev Access'!$F$7:$GK$318,25,FALSE))</f>
        <v>1231.4000000000001</v>
      </c>
      <c r="AG414" s="90">
        <f>IF(ISNA(VLOOKUP($B414,'[1]1718  Exp_Rev Access'!$F$7:$GK$318,26,FALSE)),"",VLOOKUP($B414,'[1]1718  Exp_Rev Access'!$F$7:$GK$318,26,FALSE))</f>
        <v>3440.86</v>
      </c>
      <c r="AH414" s="90">
        <f>IF(ISNA(VLOOKUP($B414,'[1]1718  Exp_Rev Access'!$F$7:$GK$318,27,FALSE)),"",VLOOKUP($B414,'[1]1718  Exp_Rev Access'!$F$7:$GK$318,27,FALSE))</f>
        <v>397.75</v>
      </c>
      <c r="AI414" s="90">
        <f>IF(ISNA(VLOOKUP($B414,'[1]1718  Exp_Rev Access'!$F$7:$GK$318,28,FALSE)),"",VLOOKUP($B414,'[1]1718  Exp_Rev Access'!$F$7:$GK$318,28,FALSE))</f>
        <v>0</v>
      </c>
      <c r="AJ414" s="90">
        <f>IF(ISNA(VLOOKUP($B414,'[1]1718  Exp_Rev Access'!$F$7:$GK$318,29,FALSE)),"",VLOOKUP($B414,'[1]1718  Exp_Rev Access'!$F$7:$GK$318,29,FALSE))</f>
        <v>989.18</v>
      </c>
      <c r="AK414" s="90">
        <f>IF(ISNA(VLOOKUP($B414,'[1]1718  Exp_Rev Access'!$F$7:$GK$318,30,FALSE)),"",VLOOKUP($B414,'[1]1718  Exp_Rev Access'!$F$7:$GK$318,30,FALSE))</f>
        <v>0</v>
      </c>
      <c r="AL414" s="90">
        <f>IF(ISNA(VLOOKUP($B414,'[1]1718  Exp_Rev Access'!$F$7:$GK$318,31,FALSE)),"",VLOOKUP($B414,'[1]1718  Exp_Rev Access'!$F$7:$GK$318,31,FALSE))</f>
        <v>1215.72</v>
      </c>
      <c r="AM414" s="56">
        <f t="shared" si="1038"/>
        <v>63783.05</v>
      </c>
      <c r="AN414" s="92">
        <f t="shared" si="1039"/>
        <v>2.1259847233336519E-2</v>
      </c>
      <c r="AO414" s="71">
        <f t="shared" si="1040"/>
        <v>539.43716170500682</v>
      </c>
      <c r="AP414" s="90">
        <f>IF(ISNA(VLOOKUP($B414,'[1]1718  Exp_Rev Access'!$F$7:$GK$318,33,FALSE)),"",VLOOKUP($B414,'[1]1718  Exp_Rev Access'!$F$7:$GK$318,33,FALSE))</f>
        <v>1651382.45</v>
      </c>
      <c r="AQ414" s="90">
        <f>IF(ISNA(VLOOKUP($B414,'[1]1718  Exp_Rev Access'!$F$7:$GK$318,34,FALSE)),"",VLOOKUP($B414,'[1]1718  Exp_Rev Access'!$F$7:$GK$318,34,FALSE))</f>
        <v>8182.96</v>
      </c>
      <c r="AR414" s="90">
        <f>IF(ISNA(VLOOKUP($B414,'[1]1718  Exp_Rev Access'!$F$7:$GK$318,35,FALSE)),"",VLOOKUP($B414,'[1]1718  Exp_Rev Access'!$F$7:$GK$318,35,FALSE))</f>
        <v>35748</v>
      </c>
      <c r="AS414" s="90">
        <f>IF(ISNA(VLOOKUP($B414,'[1]1718  Exp_Rev Access'!$F$7:$GK$318,36,FALSE)),"",VLOOKUP($B414,'[1]1718  Exp_Rev Access'!$F$7:$GK$318,36,FALSE))</f>
        <v>0</v>
      </c>
      <c r="AT414" s="90">
        <f>IF(ISNA(VLOOKUP($B414,'[1]1718  Exp_Rev Access'!$F$7:$GK$318,37,FALSE)),"",VLOOKUP($B414,'[1]1718  Exp_Rev Access'!$F$7:$GK$318,37,FALSE))</f>
        <v>0</v>
      </c>
      <c r="AU414" s="56">
        <f t="shared" si="1041"/>
        <v>1695313.41</v>
      </c>
      <c r="AV414" s="93">
        <f t="shared" si="1042"/>
        <v>0.5650733871965482</v>
      </c>
      <c r="AW414" s="56">
        <f t="shared" si="1043"/>
        <v>14337.90096414073</v>
      </c>
      <c r="AX414" s="90">
        <f>IF(ISNA(VLOOKUP($B414,'[1]1718  Exp_Rev Access'!$F$7:$GK$318,39,FALSE)),"",VLOOKUP($B414,'[1]1718  Exp_Rev Access'!$F$7:$GK$318,39,FALSE))</f>
        <v>0</v>
      </c>
      <c r="AY414" s="90">
        <f>IF(ISNA(VLOOKUP($B414,'[1]1718  Exp_Rev Access'!$F$7:$GK$318,40,FALSE)),"",VLOOKUP($B414,'[1]1718  Exp_Rev Access'!$F$7:$GK$318,40,FALSE))</f>
        <v>103476.56</v>
      </c>
      <c r="AZ414" s="90">
        <f>IF(ISNA(VLOOKUP($B414,'[1]1718  Exp_Rev Access'!$F$7:$GK$318,41,FALSE)),"",VLOOKUP($B414,'[1]1718  Exp_Rev Access'!$F$7:$GK$318,41,FALSE))</f>
        <v>35696.089999999997</v>
      </c>
      <c r="BA414" s="90">
        <f>IF(ISNA(VLOOKUP($B414,'[1]1718  Exp_Rev Access'!$F$7:$GK$318,42,FALSE)),"",VLOOKUP($B414,'[1]1718  Exp_Rev Access'!$F$7:$GK$318,42,FALSE))</f>
        <v>0</v>
      </c>
      <c r="BB414" s="90">
        <f>IF(ISNA(VLOOKUP($B414,'[1]1718  Exp_Rev Access'!$F$7:$GK$318,43,FALSE)),"",VLOOKUP($B414,'[1]1718  Exp_Rev Access'!$F$7:$GK$318,43,FALSE))</f>
        <v>0</v>
      </c>
      <c r="BC414" s="90">
        <f>IF(ISNA(VLOOKUP($B414,'[1]1718  Exp_Rev Access'!$F$7:$GK$318,44,FALSE)),"",VLOOKUP($B414,'[1]1718  Exp_Rev Access'!$F$7:$GK$318,44,FALSE))</f>
        <v>20654.87</v>
      </c>
      <c r="BD414" s="90">
        <f>IF(ISNA(VLOOKUP($B414,'[1]1718  Exp_Rev Access'!$F$7:$GK$318,45,FALSE)),"",VLOOKUP($B414,'[1]1718  Exp_Rev Access'!$F$7:$GK$318,45,FALSE))</f>
        <v>0</v>
      </c>
      <c r="BE414" s="90">
        <f>IF(ISNA(VLOOKUP($B414,'[1]1718  Exp_Rev Access'!$F$7:$GK$318,46,FALSE)),"",VLOOKUP($B414,'[1]1718  Exp_Rev Access'!$F$7:$GK$318,46,FALSE))</f>
        <v>16038.92</v>
      </c>
      <c r="BF414" s="90">
        <f>IF(ISNA(VLOOKUP($B414,'[1]1718  Exp_Rev Access'!$F$7:$GK$318,47,FALSE)),"",VLOOKUP($B414,'[1]1718  Exp_Rev Access'!$F$7:$GK$318,47,FALSE))</f>
        <v>0</v>
      </c>
      <c r="BG414" s="90">
        <f>IF(ISNA(VLOOKUP($B414,'[1]1718  Exp_Rev Access'!$F$7:$GK$318,48,FALSE)),"",VLOOKUP($B414,'[1]1718  Exp_Rev Access'!$F$7:$GK$318,48,FALSE))</f>
        <v>0</v>
      </c>
      <c r="BH414" s="90">
        <f>IF(ISNA(VLOOKUP($B414,'[1]1718  Exp_Rev Access'!$F$7:$GK$318,49,FALSE)),"",VLOOKUP($B414,'[1]1718  Exp_Rev Access'!$F$7:$GK$318,49,FALSE))</f>
        <v>1444.14</v>
      </c>
      <c r="BI414" s="90">
        <f>IF(ISNA(VLOOKUP($B414,'[1]1718  Exp_Rev Access'!$F$7:$GK$318,50,FALSE)),"",VLOOKUP($B414,'[1]1718  Exp_Rev Access'!$F$7:$GK$318,50,FALSE))</f>
        <v>0</v>
      </c>
      <c r="BJ414" s="90">
        <f>IF(ISNA(VLOOKUP($B414,'[1]1718  Exp_Rev Access'!$F$7:$GK$318,51,FALSE)),"",VLOOKUP($B414,'[1]1718  Exp_Rev Access'!$F$7:$GK$318,51,FALSE))</f>
        <v>0</v>
      </c>
      <c r="BK414" s="90">
        <f>IF(ISNA(VLOOKUP($B414,'[1]1718  Exp_Rev Access'!$F$7:$GK$318,52,FALSE)),"",VLOOKUP($B414,'[1]1718  Exp_Rev Access'!$F$7:$GK$318,52,FALSE))</f>
        <v>325385.52</v>
      </c>
      <c r="BL414" s="90">
        <f>IF(ISNA(VLOOKUP($B414,'[1]1718  Exp_Rev Access'!$F$7:$GK$318,53,FALSE)),"",VLOOKUP($B414,'[1]1718  Exp_Rev Access'!$F$7:$GK$318,53,FALSE))</f>
        <v>0</v>
      </c>
      <c r="BM414" s="90">
        <f>IF(ISNA(VLOOKUP($B414,'[1]1718  Exp_Rev Access'!$F$7:$GK$318,54,FALSE)),"",VLOOKUP($B414,'[1]1718  Exp_Rev Access'!$F$7:$GK$318,54,FALSE))</f>
        <v>0</v>
      </c>
      <c r="BN414" s="90">
        <f>IF(ISNA(VLOOKUP($B414,'[1]1718  Exp_Rev Access'!$F$7:$GK$318,55,FALSE)),"",VLOOKUP($B414,'[1]1718  Exp_Rev Access'!$F$7:$GK$318,55,FALSE))</f>
        <v>0</v>
      </c>
      <c r="BO414" s="90">
        <f>IF(ISNA(VLOOKUP($B414,'[1]1718  Exp_Rev Access'!$F$7:$GK$318,56,FALSE)),"",VLOOKUP($B414,'[1]1718  Exp_Rev Access'!$F$7:$GK$318,56,FALSE))</f>
        <v>0</v>
      </c>
      <c r="BP414" s="90">
        <f>IF(ISNA(VLOOKUP($B414,'[1]1718  Exp_Rev Access'!$F$7:$GK$318,57,FALSE)),"",VLOOKUP($B414,'[1]1718  Exp_Rev Access'!$F$7:$GK$318,57,FALSE))</f>
        <v>0</v>
      </c>
      <c r="BQ414" s="90">
        <f>IF(ISNA(VLOOKUP($B414,'[1]1718  Exp_Rev Access'!$F$7:$GK$318,58,FALSE)),"",VLOOKUP($B414,'[1]1718  Exp_Rev Access'!$F$7:$GK$318,58,FALSE))</f>
        <v>0</v>
      </c>
      <c r="BR414" s="90">
        <f>IF(ISNA(VLOOKUP($B414,'[1]1718  Exp_Rev Access'!$F$7:$GK$318,59,FALSE)),"",VLOOKUP($B414,'[1]1718  Exp_Rev Access'!$F$7:$GK$318,59,FALSE))</f>
        <v>0</v>
      </c>
      <c r="BS414" s="90">
        <f>IF(ISNA(VLOOKUP($B414,'[1]1718  Exp_Rev Access'!$F$7:$GK$318,60,FALSE)),"",VLOOKUP($B414,'[1]1718  Exp_Rev Access'!$F$7:$GK$318,60,FALSE))</f>
        <v>0</v>
      </c>
      <c r="BT414" s="90">
        <f>IF(ISNA(VLOOKUP($B414,'[1]1718  Exp_Rev Access'!$F$7:$GK$318,61,FALSE)),"",VLOOKUP($B414,'[1]1718  Exp_Rev Access'!$F$7:$GK$318,61,FALSE))</f>
        <v>0</v>
      </c>
      <c r="BU414" s="90">
        <f>IF(ISNA(VLOOKUP($B414,'[1]1718  Exp_Rev Access'!$F$7:$GK$318,62,FALSE)),"",VLOOKUP($B414,'[1]1718  Exp_Rev Access'!$F$7:$GK$318,62,FALSE))</f>
        <v>0</v>
      </c>
      <c r="BV414" s="56">
        <f t="shared" si="1022"/>
        <v>502696.10000000003</v>
      </c>
      <c r="BW414" s="92">
        <f t="shared" si="1044"/>
        <v>0.1675561499613778</v>
      </c>
      <c r="BX414" s="71">
        <f t="shared" si="1045"/>
        <v>4251.4893437077135</v>
      </c>
      <c r="BY414" s="90">
        <f>IF(ISNA(VLOOKUP($B414,'[1]1718  Exp_Rev Access'!$F$7:$GK$318,64,FALSE)),"",VLOOKUP($B414,'[1]1718  Exp_Rev Access'!$F$7:$GK$318,64,FALSE))</f>
        <v>0</v>
      </c>
      <c r="BZ414" s="90">
        <f>IF(ISNA(VLOOKUP($B414,'[1]1718  Exp_Rev Access'!$F$7:$GK$318,65,FALSE)),"",VLOOKUP($B414,'[1]1718  Exp_Rev Access'!$F$7:$GK$318,65,FALSE))</f>
        <v>0</v>
      </c>
      <c r="CA414" s="90">
        <f>IF(ISNA(VLOOKUP($B414,'[1]1718  Exp_Rev Access'!$F$7:$GK$318,66,FALSE)),"",VLOOKUP($B414,'[1]1718  Exp_Rev Access'!$F$7:$GK$318,66,FALSE))</f>
        <v>0</v>
      </c>
      <c r="CB414" s="90">
        <f>IF(ISNA(VLOOKUP($B414,'[1]1718  Exp_Rev Access'!$F$7:$GK$318,67,FALSE)),"",VLOOKUP($B414,'[1]1718  Exp_Rev Access'!$F$7:$GK$318,67,FALSE))</f>
        <v>0</v>
      </c>
      <c r="CC414" s="90">
        <f>IF(ISNA(VLOOKUP($B414,'[1]1718  Exp_Rev Access'!$F$7:$GK$318,68,FALSE)),"",VLOOKUP($B414,'[1]1718  Exp_Rev Access'!$F$7:$GK$318,68,FALSE))</f>
        <v>0</v>
      </c>
      <c r="CD414" s="90">
        <f>IF(ISNA(VLOOKUP($B414,'[1]1718  Exp_Rev Access'!$F$7:$GK$318,69,FALSE)),"",VLOOKUP($B414,'[1]1718  Exp_Rev Access'!$F$7:$GK$318,69,FALSE))</f>
        <v>0</v>
      </c>
      <c r="CE414" s="56">
        <f t="shared" si="1021"/>
        <v>0</v>
      </c>
      <c r="CF414" s="92">
        <f t="shared" si="1046"/>
        <v>0</v>
      </c>
      <c r="CG414" s="78">
        <f t="shared" si="1047"/>
        <v>0</v>
      </c>
      <c r="CH414" s="90">
        <f>IF(ISNA(VLOOKUP($B414,'[1]1718  Exp_Rev Access'!$F$7:$GK$318,$CH$2,FALSE)),"",VLOOKUP($B414,'[1]1718  Exp_Rev Access'!$F$7:$GK$318,$CH$2,FALSE))</f>
        <v>0</v>
      </c>
      <c r="CI414" s="90">
        <f>IF(ISNA(VLOOKUP($B414,'[1]1718  Exp_Rev Access'!$F$7:$GK$318,$CI$2,FALSE)),"",VLOOKUP($B414,'[1]1718  Exp_Rev Access'!$F$7:$GK$318,$CI$2,FALSE))</f>
        <v>0</v>
      </c>
      <c r="CJ414" s="90">
        <f>IF(ISNA(VLOOKUP($B414,'[1]1718  Exp_Rev Access'!$F$7:$GK$318,$CJ$2,FALSE)),"",VLOOKUP($B414,'[1]1718  Exp_Rev Access'!$F$7:$GK$318,$CJ$2,FALSE))</f>
        <v>0</v>
      </c>
      <c r="CK414" s="90">
        <f>IF(ISNA(VLOOKUP($B414,'[1]1718  Exp_Rev Access'!$F$7:$GK$318,$CK$2,FALSE)),"",VLOOKUP($B414,'[1]1718  Exp_Rev Access'!$F$7:$GK$318,$CK$2,FALSE))</f>
        <v>0</v>
      </c>
      <c r="CL414" s="90">
        <f>IF(ISNA(VLOOKUP($B414,'[1]1718  Exp_Rev Access'!$F$7:$GK$318,$CL$2,FALSE)),"",VLOOKUP($B414,'[1]1718  Exp_Rev Access'!$F$7:$GK$318,$CL$2,FALSE))</f>
        <v>0</v>
      </c>
      <c r="CM414" s="90">
        <f>IF(ISNA(VLOOKUP($B414,'[1]1718  Exp_Rev Access'!$F$7:$GK$318,$CM$2,FALSE)),"",VLOOKUP($B414,'[1]1718  Exp_Rev Access'!$F$7:$GK$318,$CM$2,FALSE))</f>
        <v>0</v>
      </c>
      <c r="CN414" s="90">
        <f>IF(ISNA(VLOOKUP($B414,'[1]1718  Exp_Rev Access'!$F$7:$GK$318,$CN$2,FALSE)),"",VLOOKUP($B414,'[1]1718  Exp_Rev Access'!$F$7:$GK$318,$CN$2,FALSE))</f>
        <v>0</v>
      </c>
      <c r="CO414" s="90">
        <f>IF(ISNA(VLOOKUP($B414,'[1]1718  Exp_Rev Access'!$F$7:$GK$318,$CO$2,FALSE)),"",VLOOKUP($B414,'[1]1718  Exp_Rev Access'!$F$7:$GK$318,$CO$2,FALSE))</f>
        <v>0</v>
      </c>
      <c r="CP414" s="90">
        <f>IF(ISNA(VLOOKUP($B414,'[1]1718  Exp_Rev Access'!$F$7:$GK$318,$CP$2,FALSE)),"",VLOOKUP($B414,'[1]1718  Exp_Rev Access'!$F$7:$GK$318,$CP$2,FALSE))</f>
        <v>0</v>
      </c>
      <c r="CQ414" s="90">
        <f>IF(ISNA(VLOOKUP($B414,'[1]1718  Exp_Rev Access'!$F$7:$GK$318,$CQ$2,FALSE)),"",VLOOKUP($B414,'[1]1718  Exp_Rev Access'!$F$7:$GK$318,$CQ$2,FALSE))</f>
        <v>23376</v>
      </c>
      <c r="CR414" s="90">
        <f>IF(ISNA(VLOOKUP($B414,'[1]1718  Exp_Rev Access'!$F$7:$GK$318,$CR$2,FALSE)),"",VLOOKUP($B414,'[1]1718  Exp_Rev Access'!$F$7:$GK$318,$CR$2,FALSE))</f>
        <v>0</v>
      </c>
      <c r="CS414" s="90">
        <f>IF(ISNA(VLOOKUP($B414,'[1]1718  Exp_Rev Access'!$F$7:$GK$318,$CS$2,FALSE)),"",VLOOKUP($B414,'[1]1718  Exp_Rev Access'!$F$7:$GK$318,$CS$2,FALSE))</f>
        <v>6142</v>
      </c>
      <c r="CT414" s="90">
        <f>IF(ISNA(VLOOKUP($B414,'[1]1718  Exp_Rev Access'!$F$7:$GK$318,$CT$2,FALSE)),"",VLOOKUP($B414,'[1]1718  Exp_Rev Access'!$F$7:$GK$318,$CT$2,FALSE))</f>
        <v>0</v>
      </c>
      <c r="CU414" s="90">
        <f>IF(ISNA(VLOOKUP($B414,'[1]1718  Exp_Rev Access'!$F$7:$GK$318,$CU$2,FALSE)),"",VLOOKUP($B414,'[1]1718  Exp_Rev Access'!$F$7:$GK$318,$CU$2,FALSE))</f>
        <v>15674</v>
      </c>
      <c r="CV414" s="90">
        <f>IF(ISNA(VLOOKUP($B414,'[1]1718  Exp_Rev Access'!$F$7:$GK$318,$CV$2,FALSE)),"",VLOOKUP($B414,'[1]1718  Exp_Rev Access'!$F$7:$GK$318,$CV$2,FALSE))</f>
        <v>8797.75</v>
      </c>
      <c r="CW414" s="90">
        <f>IF(ISNA(VLOOKUP($B414,'[1]1718  Exp_Rev Access'!$F$7:$GK$318,$CW$2,FALSE)),"",VLOOKUP($B414,'[1]1718  Exp_Rev Access'!$F$7:$GK$318,$CW$2,FALSE))</f>
        <v>0</v>
      </c>
      <c r="CX414" s="90">
        <f>IF(ISNA(VLOOKUP($B414,'[1]1718  Exp_Rev Access'!$F$7:$GK$318,$CX$2,FALSE)),"",VLOOKUP($B414,'[1]1718  Exp_Rev Access'!$F$7:$GK$318,$CX$2,FALSE))</f>
        <v>0</v>
      </c>
      <c r="CY414" s="90">
        <f>IF(ISNA(VLOOKUP($B414,'[1]1718  Exp_Rev Access'!$F$7:$GK$318,$CY$2,FALSE)),"",VLOOKUP($B414,'[1]1718  Exp_Rev Access'!$F$7:$GK$318,$CY$2,FALSE))</f>
        <v>0</v>
      </c>
      <c r="CZ414" s="90">
        <f>IF(ISNA(VLOOKUP($B414,'[1]1718  Exp_Rev Access'!$F$7:$GK$318,$CZ$2,FALSE)),"",VLOOKUP($B414,'[1]1718  Exp_Rev Access'!$F$7:$GK$318,$CZ$2,FALSE))</f>
        <v>0</v>
      </c>
      <c r="DA414" s="90">
        <f>IF(ISNA(VLOOKUP($B414,'[1]1718  Exp_Rev Access'!$F$7:$GK$318,$DA$2,FALSE)),"",VLOOKUP($B414,'[1]1718  Exp_Rev Access'!$F$7:$GK$318,$DA$2,FALSE))</f>
        <v>0</v>
      </c>
      <c r="DB414" s="90">
        <f>IF(ISNA(VLOOKUP($B414,'[1]1718  Exp_Rev Access'!$F$7:$GK$318,$DB$2,FALSE)),"",VLOOKUP($B414,'[1]1718  Exp_Rev Access'!$F$7:$GK$318,$DB$2,FALSE))</f>
        <v>0</v>
      </c>
      <c r="DC414" s="90">
        <f>IF(ISNA(VLOOKUP($B414,'[1]1718  Exp_Rev Access'!$F$7:$GK$318,$DC$2,FALSE)),"",VLOOKUP($B414,'[1]1718  Exp_Rev Access'!$F$7:$GK$318,$DC$2,FALSE))</f>
        <v>0</v>
      </c>
      <c r="DD414" s="90">
        <f>IF(ISNA(VLOOKUP($B414,'[1]1718  Exp_Rev Access'!$F$7:$GK$318,$DD$2,FALSE)),"",VLOOKUP($B414,'[1]1718  Exp_Rev Access'!$F$7:$GK$318,$DD$2,FALSE))</f>
        <v>0</v>
      </c>
      <c r="DE414" s="90">
        <f>IF(ISNA(VLOOKUP($B414,'[1]1718  Exp_Rev Access'!$F$7:$GK$318,$DE$2,FALSE)),"",VLOOKUP($B414,'[1]1718  Exp_Rev Access'!$F$7:$GK$318,$DE$2,FALSE))</f>
        <v>0</v>
      </c>
      <c r="DF414" s="90">
        <f>IF(ISNA(VLOOKUP($B414,'[1]1718  Exp_Rev Access'!$F$7:$GK$318,$DF$2,FALSE)),"",VLOOKUP($B414,'[1]1718  Exp_Rev Access'!$F$7:$GK$318,$DF$2,FALSE))</f>
        <v>0</v>
      </c>
      <c r="DG414" s="90">
        <f>IF(ISNA(VLOOKUP($B414,'[1]1718  Exp_Rev Access'!$F$7:$GK$318,$DG$2,FALSE)),"",VLOOKUP($B414,'[1]1718  Exp_Rev Access'!$F$7:$GK$318,$DG$2,FALSE))</f>
        <v>0</v>
      </c>
      <c r="DH414" s="90">
        <f>IF(ISNA(VLOOKUP($B414,'[1]1718  Exp_Rev Access'!$F$7:$GK$318,$DH$2,FALSE)),"",VLOOKUP($B414,'[1]1718  Exp_Rev Access'!$F$7:$GK$318,$DH$2,FALSE))</f>
        <v>0</v>
      </c>
      <c r="DI414" s="90">
        <f>IF(ISNA(VLOOKUP($B414,'[1]1718  Exp_Rev Access'!$F$7:$GK$318,$DI$2,FALSE)),"",VLOOKUP($B414,'[1]1718  Exp_Rev Access'!$F$7:$GK$318,$DI$2,FALSE))</f>
        <v>0</v>
      </c>
      <c r="DJ414" s="90">
        <f>IF(ISNA(VLOOKUP($B414,'[1]1718  Exp_Rev Access'!$F$7:$GK$318,$DJ$2,FALSE)),"",VLOOKUP($B414,'[1]1718  Exp_Rev Access'!$F$7:$GK$318,$DJ$2,FALSE))</f>
        <v>0</v>
      </c>
      <c r="DK414" s="90">
        <f>IF(ISNA(VLOOKUP($B414,'[1]1718  Exp_Rev Access'!$F$7:$GK$318,$DK$2,FALSE)),"",VLOOKUP($B414,'[1]1718  Exp_Rev Access'!$F$7:$GK$318,$DK$2,FALSE))</f>
        <v>0</v>
      </c>
      <c r="DL414" s="90">
        <f>IF(ISNA(VLOOKUP($B414,'[1]1718  Exp_Rev Access'!$F$7:$GK$318,$DL$2,FALSE)),"",VLOOKUP($B414,'[1]1718  Exp_Rev Access'!$F$7:$GK$318,$DL$2,FALSE))</f>
        <v>0</v>
      </c>
      <c r="DM414" s="90">
        <f>IF(ISNA(VLOOKUP($B414,'[1]1718  Exp_Rev Access'!$F$7:$GK$318,$DM$2,FALSE)),"",VLOOKUP($B414,'[1]1718  Exp_Rev Access'!$F$7:$GK$318,$DM$2,FALSE))</f>
        <v>0</v>
      </c>
      <c r="DN414" s="90">
        <f>IF(ISNA(VLOOKUP($B414,'[1]1718  Exp_Rev Access'!$F$7:$GK$318,$DN$2,FALSE)),"",VLOOKUP($B414,'[1]1718  Exp_Rev Access'!$F$7:$GK$318,$DN$2,FALSE))</f>
        <v>0</v>
      </c>
      <c r="DO414" s="90">
        <f>IF(ISNA(VLOOKUP($B414,'[1]1718  Exp_Rev Access'!$F$7:$GK$318,$DO$2,FALSE)),"",VLOOKUP($B414,'[1]1718  Exp_Rev Access'!$F$7:$GK$318,$DO$2,FALSE))</f>
        <v>0</v>
      </c>
      <c r="DP414" s="90">
        <f>IF(ISNA(VLOOKUP($B414,'[1]1718  Exp_Rev Access'!$F$7:$GK$318,$DP$2,FALSE)),"",VLOOKUP($B414,'[1]1718  Exp_Rev Access'!$F$7:$GK$318,$DP$2,FALSE))</f>
        <v>0</v>
      </c>
      <c r="DQ414" s="90">
        <f>IF(ISNA(VLOOKUP($B414,'[1]1718  Exp_Rev Access'!$F$7:$GK$318,$DQ$2,FALSE)),"",VLOOKUP($B414,'[1]1718  Exp_Rev Access'!$F$7:$GK$318,$DQ$2,FALSE))</f>
        <v>0</v>
      </c>
      <c r="DR414" s="90">
        <f>IF(ISNA(VLOOKUP($B414,'[1]1718  Exp_Rev Access'!$F$7:$GK$318,$DR$2,FALSE)),"",VLOOKUP($B414,'[1]1718  Exp_Rev Access'!$F$7:$GK$318,$DR$2,FALSE))</f>
        <v>0</v>
      </c>
      <c r="DS414" s="90">
        <f>IF(ISNA(VLOOKUP($B414,'[1]1718  Exp_Rev Access'!$F$7:$GK$318,$DS$2,FALSE)),"",VLOOKUP($B414,'[1]1718  Exp_Rev Access'!$F$7:$GK$318,$DS$2,FALSE))</f>
        <v>0</v>
      </c>
      <c r="DT414" s="90">
        <f>IF(ISNA(VLOOKUP($B414,'[1]1718  Exp_Rev Access'!$F$7:$GK$318,$DT$2,FALSE)),"",VLOOKUP($B414,'[1]1718  Exp_Rev Access'!$F$7:$GK$318,$DT$2,FALSE))</f>
        <v>0</v>
      </c>
      <c r="DU414" s="90">
        <f>IF(ISNA(VLOOKUP($B414,'[1]1718  Exp_Rev Access'!$F$7:$GK$318,$DU$2,FALSE)),"",VLOOKUP($B414,'[1]1718  Exp_Rev Access'!$F$7:$GK$318,$DU$2,FALSE))</f>
        <v>0</v>
      </c>
      <c r="DV414" s="90">
        <f>IF(ISNA(VLOOKUP($B414,'[1]1718  Exp_Rev Access'!$F$7:$GK$318,$DV$2,FALSE)),"",VLOOKUP($B414,'[1]1718  Exp_Rev Access'!$F$7:$GK$318,$DV$2,FALSE))</f>
        <v>0</v>
      </c>
      <c r="DW414" s="90">
        <f>IF(ISNA(VLOOKUP($B414,'[1]1718  Exp_Rev Access'!$F$7:$GK$318,$DW$2,FALSE)),"",VLOOKUP($B414,'[1]1718  Exp_Rev Access'!$F$7:$GK$318,$DW$2,FALSE))</f>
        <v>0</v>
      </c>
      <c r="DX414" s="90">
        <f>IF(ISNA(VLOOKUP($B414,'[1]1718  Exp_Rev Access'!$F$7:$GK$318,$DX$2,FALSE)),"",VLOOKUP($B414,'[1]1718  Exp_Rev Access'!$F$7:$GK$318,$DX$2,FALSE))</f>
        <v>0</v>
      </c>
      <c r="DY414" s="90">
        <f>IF(ISNA(VLOOKUP($B414,'[1]1718  Exp_Rev Access'!$F$7:$GK$318,$DY$2,FALSE)),"",VLOOKUP($B414,'[1]1718  Exp_Rev Access'!$F$7:$GK$318,$DY$2,FALSE))</f>
        <v>18386.13</v>
      </c>
      <c r="DZ414" s="90">
        <f>IF(ISNA(VLOOKUP($B414,'[1]1718  Exp_Rev Access'!$F$7:$GK$318,$DZ$2,FALSE)),"",VLOOKUP($B414,'[1]1718  Exp_Rev Access'!$F$7:$GK$318,$DZ$2,FALSE))</f>
        <v>0</v>
      </c>
      <c r="EA414" s="90">
        <f>IF(ISNA(VLOOKUP($B414,'[1]1718  Exp_Rev Access'!$F$7:$GK$318,$EA$2,FALSE)),"",VLOOKUP($B414,'[1]1718  Exp_Rev Access'!$F$7:$GK$318,$EA$2,FALSE))</f>
        <v>0</v>
      </c>
      <c r="EB414" s="90">
        <f>IF(ISNA(VLOOKUP($B414,'[1]1718  Exp_Rev Access'!$F$7:$GK$318,$EB$2,FALSE)),"",VLOOKUP($B414,'[1]1718  Exp_Rev Access'!$F$7:$GK$318,$EB$2,FALSE))</f>
        <v>0</v>
      </c>
      <c r="EC414" s="90">
        <f>IF(ISNA(VLOOKUP($B414,'[1]1718  Exp_Rev Access'!$F$7:$GK$318,$EC$2,FALSE)),"",VLOOKUP($B414,'[1]1718  Exp_Rev Access'!$F$7:$GK$318,$EC$2,FALSE))</f>
        <v>0</v>
      </c>
      <c r="ED414" s="90">
        <f>IF(ISNA(VLOOKUP($B414,'[1]1718  Exp_Rev Access'!$F$7:$GK$318,$ED$2,FALSE)),"",VLOOKUP($B414,'[1]1718  Exp_Rev Access'!$F$7:$GK$318,$ED$2,FALSE))</f>
        <v>0</v>
      </c>
      <c r="EE414" s="90">
        <f>IF(ISNA(VLOOKUP($B414,'[1]1718  Exp_Rev Access'!$F$7:$GK$318,$EE$2,FALSE)),"",VLOOKUP($B414,'[1]1718  Exp_Rev Access'!$F$7:$GK$318,$EE$2,FALSE))</f>
        <v>0</v>
      </c>
      <c r="EF414" s="90">
        <f>IF(ISNA(VLOOKUP($B414,'[1]1718  Exp_Rev Access'!$F$7:$GK$318,$EF$2,FALSE)),"",VLOOKUP($B414,'[1]1718  Exp_Rev Access'!$F$7:$GK$318,$EF$2,FALSE))</f>
        <v>0</v>
      </c>
      <c r="EG414" s="90">
        <f>IF(ISNA(VLOOKUP($B414,'[1]1718  Exp_Rev Access'!$F$7:$GK$318,$EG$2,FALSE)),"",VLOOKUP($B414,'[1]1718  Exp_Rev Access'!$F$7:$GK$318,$EG$2,FALSE))</f>
        <v>0</v>
      </c>
      <c r="EH414" s="90">
        <f>IF(ISNA(VLOOKUP($B414,'[1]1718  Exp_Rev Access'!$F$7:$GK$318,$EH$2,FALSE)),"",VLOOKUP($B414,'[1]1718  Exp_Rev Access'!$F$7:$GK$318,$EH$2,FALSE))</f>
        <v>0</v>
      </c>
      <c r="EI414" s="90">
        <f>IF(ISNA(VLOOKUP($B414,'[1]1718  Exp_Rev Access'!$F$7:$GK$318,$EI$2,FALSE)),"",VLOOKUP($B414,'[1]1718  Exp_Rev Access'!$F$7:$GK$318,$EI$2,FALSE))</f>
        <v>0</v>
      </c>
      <c r="EJ414" s="90">
        <f>IF(ISNA(VLOOKUP($B414,'[1]1718  Exp_Rev Access'!$F$7:$GK$318,$EJ$2,FALSE)),"",VLOOKUP($B414,'[1]1718  Exp_Rev Access'!$F$7:$GK$318,$EJ$2,FALSE))</f>
        <v>0</v>
      </c>
      <c r="EK414" s="90">
        <f>IF(ISNA(VLOOKUP($B414,'[1]1718  Exp_Rev Access'!$F$7:$GK$318,$EK$2,FALSE)),"",VLOOKUP($B414,'[1]1718  Exp_Rev Access'!$F$7:$GK$318,$EK$2,FALSE))</f>
        <v>0</v>
      </c>
      <c r="EL414" s="90">
        <f>IF(ISNA(VLOOKUP($B414,'[1]1718  Exp_Rev Access'!$F$7:$GK$318,$EL$2,FALSE)),"",VLOOKUP($B414,'[1]1718  Exp_Rev Access'!$F$7:$GK$318,$EL$2,FALSE))</f>
        <v>0</v>
      </c>
      <c r="EM414" s="90">
        <f>IF(ISNA(VLOOKUP($B414,'[1]1718  Exp_Rev Access'!$F$7:$GK$318,$EM$2,FALSE)),"",VLOOKUP($B414,'[1]1718  Exp_Rev Access'!$F$7:$GK$318,$EM$2,FALSE))</f>
        <v>0</v>
      </c>
      <c r="EN414" s="90">
        <f>IF(ISNA(VLOOKUP($B414,'[1]1718  Exp_Rev Access'!$F$7:$GK$318,$EN$2,FALSE)),"",VLOOKUP($B414,'[1]1718  Exp_Rev Access'!$F$7:$GK$318,$EN$2,FALSE))</f>
        <v>0</v>
      </c>
      <c r="EO414" s="90">
        <f>IF(ISNA(VLOOKUP($B414,'[1]1718  Exp_Rev Access'!$F$7:$GK$318,$EO$2,FALSE)),"",VLOOKUP($B414,'[1]1718  Exp_Rev Access'!$F$7:$GK$318,$EO$2,FALSE))</f>
        <v>0</v>
      </c>
      <c r="EP414" s="90">
        <f>IF(ISNA(VLOOKUP($B414,'[1]1718  Exp_Rev Access'!$F$7:$GK$318,$EP$2,FALSE)),"",VLOOKUP($B414,'[1]1718  Exp_Rev Access'!$F$7:$GK$318,$EP$2,FALSE))</f>
        <v>0</v>
      </c>
      <c r="EQ414" s="90">
        <f>IF(ISNA(VLOOKUP($B414,'[1]1718  Exp_Rev Access'!$F$7:$GK$318,$EQ$2,FALSE)),"",VLOOKUP($B414,'[1]1718  Exp_Rev Access'!$F$7:$GK$318,$EQ$2,FALSE))</f>
        <v>0</v>
      </c>
      <c r="ER414" s="90">
        <f>IF(ISNA(VLOOKUP($B414,'[1]1718  Exp_Rev Access'!$F$7:$GK$318,$ER$2,FALSE)),"",VLOOKUP($B414,'[1]1718  Exp_Rev Access'!$F$7:$GK$318,$ER$2,FALSE))</f>
        <v>0</v>
      </c>
      <c r="ES414" s="90">
        <f>IF(ISNA(VLOOKUP($B414,'[1]1718  Exp_Rev Access'!$F$7:$GK$318,$ES$2,FALSE)),"",VLOOKUP($B414,'[1]1718  Exp_Rev Access'!$F$7:$GK$318,$ES$2,FALSE))</f>
        <v>0</v>
      </c>
      <c r="ET414" s="90">
        <f>IF(ISNA(VLOOKUP($B414,'[1]1718  Exp_Rev Access'!$F$7:$GK$318,$ET$2,FALSE)),"",VLOOKUP($B414,'[1]1718  Exp_Rev Access'!$F$7:$GK$318,$ET$2,FALSE))</f>
        <v>0</v>
      </c>
      <c r="EU414" s="90">
        <f>IF(ISNA(VLOOKUP($B414,'[1]1718  Exp_Rev Access'!$F$7:$GK$318,$EU$2,FALSE)),"",VLOOKUP($B414,'[1]1718  Exp_Rev Access'!$F$7:$GK$318,$EU$2,FALSE))</f>
        <v>0</v>
      </c>
      <c r="EV414" s="90">
        <f>IF(ISNA(VLOOKUP($B414,'[1]1718  Exp_Rev Access'!$F$7:$GK$318,$EV$2,FALSE)),"",VLOOKUP($B414,'[1]1718  Exp_Rev Access'!$F$7:$GK$318,$EV$2,FALSE))</f>
        <v>0</v>
      </c>
      <c r="EW414" s="90">
        <f>IF(ISNA(VLOOKUP($B414,'[1]1718  Exp_Rev Access'!$F$7:$GK$318,$EW$2,FALSE)),"",VLOOKUP($B414,'[1]1718  Exp_Rev Access'!$F$7:$GK$318,$EW$2,FALSE))</f>
        <v>0</v>
      </c>
      <c r="EX414" s="90">
        <f>IF(ISNA(VLOOKUP($B414,'[1]1718  Exp_Rev Access'!$F$7:$GK$318,$EX$2,FALSE)),"",VLOOKUP($B414,'[1]1718  Exp_Rev Access'!$F$7:$GK$318,$EX$2,FALSE))</f>
        <v>0</v>
      </c>
      <c r="EY414" s="90">
        <f>IF(ISNA(VLOOKUP($B414,'[1]1718  Exp_Rev Access'!$F$7:$GK$318,$EY$2,FALSE)),"",VLOOKUP($B414,'[1]1718  Exp_Rev Access'!$F$7:$GK$318,$EY$2,FALSE))</f>
        <v>0</v>
      </c>
      <c r="EZ414" s="90">
        <f>IF(ISNA(VLOOKUP($B414,'[1]1718  Exp_Rev Access'!$F$7:$GK$318,$EZ$2,FALSE)),"",VLOOKUP($B414,'[1]1718  Exp_Rev Access'!$F$7:$GK$318,$EZ$2,FALSE))</f>
        <v>0</v>
      </c>
      <c r="FA414" s="90">
        <f>IF(ISNA(VLOOKUP($B414,'[1]1718  Exp_Rev Access'!$F$7:$GK$318,$FA$2,FALSE)),"",VLOOKUP($B414,'[1]1718  Exp_Rev Access'!$F$7:$GK$318,$FA$2,FALSE))</f>
        <v>0</v>
      </c>
      <c r="FB414" s="90">
        <f>IF(ISNA(VLOOKUP($B414,'[1]1718  Exp_Rev Access'!$F$7:$GK$318,$FB$2,FALSE)),"",VLOOKUP($B414,'[1]1718  Exp_Rev Access'!$F$7:$GK$318,$FB$2,FALSE))</f>
        <v>0</v>
      </c>
      <c r="FC414" s="90">
        <f>IF(ISNA(VLOOKUP($B414,'[1]1718  Exp_Rev Access'!$F$7:$GK$318,$FC$2,FALSE)),"",VLOOKUP($B414,'[1]1718  Exp_Rev Access'!$F$7:$GK$318,$FC$2,FALSE))</f>
        <v>0</v>
      </c>
      <c r="FD414" s="90">
        <f>IF(ISNA(VLOOKUP($B414,'[1]1718  Exp_Rev Access'!$F$7:$GK$318,$FD$2,FALSE)),"",VLOOKUP($B414,'[1]1718  Exp_Rev Access'!$F$7:$GK$318,$FD$2,FALSE))</f>
        <v>0</v>
      </c>
      <c r="FE414" s="90">
        <f>IF(ISNA(VLOOKUP($B414,'[1]1718  Exp_Rev Access'!$F$7:$GK$318,$FE$2,FALSE)),"",VLOOKUP($B414,'[1]1718  Exp_Rev Access'!$F$7:$GK$318,$FE$2,FALSE))</f>
        <v>0</v>
      </c>
      <c r="FF414" s="90">
        <f>IF(ISNA(VLOOKUP($B414,'[1]1718  Exp_Rev Access'!$F$7:$GK$318,$FF$2,FALSE)),"",VLOOKUP($B414,'[1]1718  Exp_Rev Access'!$F$7:$GK$318,$FF$2,FALSE))</f>
        <v>0</v>
      </c>
      <c r="FG414" s="90">
        <f>IF(ISNA(VLOOKUP($B414,'[1]1718  Exp_Rev Access'!$F$7:$GK$318,$FG$2,FALSE)),"",VLOOKUP($B414,'[1]1718  Exp_Rev Access'!$F$7:$GK$318,$FG$2,FALSE))</f>
        <v>0</v>
      </c>
      <c r="FH414" s="90">
        <f>IF(ISNA(VLOOKUP($B414,'[1]1718  Exp_Rev Access'!$F$7:$GK$318,$FH$2,FALSE)),"",VLOOKUP($B414,'[1]1718  Exp_Rev Access'!$F$7:$GK$318,$FH$2,FALSE))</f>
        <v>0</v>
      </c>
      <c r="FI414" s="90">
        <f>IF(ISNA(VLOOKUP($B414,'[1]1718  Exp_Rev Access'!$F$7:$GK$318,$FI$2,FALSE)),"",VLOOKUP($B414,'[1]1718  Exp_Rev Access'!$F$7:$GK$318,$FI$2,FALSE))</f>
        <v>0</v>
      </c>
      <c r="FJ414" s="90">
        <f>IF(ISNA(VLOOKUP($B414,'[1]1718  Exp_Rev Access'!$F$7:$GK$318,$FJ$2,FALSE)),"",VLOOKUP($B414,'[1]1718  Exp_Rev Access'!$F$7:$GK$318,$FJ$2,FALSE))</f>
        <v>0</v>
      </c>
      <c r="FK414" s="90">
        <f>IF(ISNA(VLOOKUP($B414,'[1]1718  Exp_Rev Access'!$F$7:$GK$318,$FK$2,FALSE)),"",VLOOKUP($B414,'[1]1718  Exp_Rev Access'!$F$7:$GK$318,$FK$2,FALSE))</f>
        <v>0</v>
      </c>
      <c r="FL414" s="90">
        <f>IF(ISNA(VLOOKUP($B414,'[1]1718  Exp_Rev Access'!$F$7:$GK$318,$FL$2,FALSE)),"",VLOOKUP($B414,'[1]1718  Exp_Rev Access'!$F$7:$GK$318,$FL$2,FALSE))</f>
        <v>0</v>
      </c>
      <c r="FM414" s="90">
        <f>IF(ISNA(VLOOKUP($B414,'[1]1718  Exp_Rev Access'!$F$7:$GK$318,$FM$2,FALSE)),"",VLOOKUP($B414,'[1]1718  Exp_Rev Access'!$F$7:$GK$318,$FM$2,FALSE))</f>
        <v>0</v>
      </c>
      <c r="FN414" s="90">
        <f>IF(ISNA(VLOOKUP($B414,'[1]1718  Exp_Rev Access'!$F$7:$GK$318,$FN$2,FALSE)),"",VLOOKUP($B414,'[1]1718  Exp_Rev Access'!$F$7:$GK$318,$FN$2,FALSE))</f>
        <v>0</v>
      </c>
      <c r="FO414" s="90">
        <f>IF(ISNA(VLOOKUP($B414,'[1]1718  Exp_Rev Access'!$F$7:$GK$318,$FO$2,FALSE)),"",VLOOKUP($B414,'[1]1718  Exp_Rev Access'!$F$7:$GK$318,$FO$2,FALSE))</f>
        <v>0</v>
      </c>
      <c r="FP414" s="90">
        <f>IF(ISNA(VLOOKUP($B414,'[1]1718  Exp_Rev Access'!$F$7:$GK$318,$FP$2,FALSE)),"",VLOOKUP($B414,'[1]1718  Exp_Rev Access'!$F$7:$GK$318,$FP$2,FALSE))</f>
        <v>0</v>
      </c>
      <c r="FQ414" s="90">
        <f>IF(ISNA(VLOOKUP($B414,'[1]1718  Exp_Rev Access'!$F$7:$GK$318,$FQ$2,FALSE)),"",VLOOKUP($B414,'[1]1718  Exp_Rev Access'!$F$7:$GK$318,$FQ$2,FALSE))</f>
        <v>0</v>
      </c>
      <c r="FR414" s="90">
        <f>IF(ISNA(VLOOKUP($B414,'[1]1718  Exp_Rev Access'!$F$7:$GK$318,$FR$2,FALSE)),"",VLOOKUP($B414,'[1]1718  Exp_Rev Access'!$F$7:$GK$318,$FR$2,FALSE))</f>
        <v>0</v>
      </c>
      <c r="FS414" s="56">
        <f t="shared" si="1048"/>
        <v>72375.88</v>
      </c>
      <c r="FT414" s="92">
        <f t="shared" si="1049"/>
        <v>2.4123966354357401E-2</v>
      </c>
      <c r="FU414" s="94">
        <f t="shared" si="1050"/>
        <v>612.10994587280118</v>
      </c>
      <c r="FV414" s="95">
        <f>IF(ISNA(VLOOKUP($B414,'[1]1718  Exp_Rev Access'!$F$7:$GK$318,$FV$2,FALSE)),"",VLOOKUP($B414,'[1]1718  Exp_Rev Access'!$F$7:$GK$318,$FV$2,FALSE))</f>
        <v>0</v>
      </c>
      <c r="FW414" s="95">
        <f>IF(ISNA(VLOOKUP($B414,'[1]1718  Exp_Rev Access'!$F$7:$GK$318,$FW$2,FALSE)),"",VLOOKUP($B414,'[1]1718  Exp_Rev Access'!$F$7:$GK$318,$FW$2,FALSE))</f>
        <v>0</v>
      </c>
      <c r="FX414" s="95">
        <f>IF(ISNA(VLOOKUP($B414,'[1]1718  Exp_Rev Access'!$F$7:$GK$318,$FX$2,FALSE)),"",VLOOKUP($B414,'[1]1718  Exp_Rev Access'!$F$7:$GK$318,$FX$2,FALSE))</f>
        <v>0</v>
      </c>
      <c r="FY414" s="95">
        <f>IF(ISNA(VLOOKUP($B414,'[1]1718  Exp_Rev Access'!$F$7:$GK$318,$FY$2,FALSE)),"",VLOOKUP($B414,'[1]1718  Exp_Rev Access'!$F$7:$GK$318,$FY$2,FALSE))</f>
        <v>0</v>
      </c>
      <c r="FZ414" s="95">
        <f>IF(ISNA(VLOOKUP($B414,'[1]1718  Exp_Rev Access'!$F$7:$GK$318,$FZ$2,FALSE)),"",VLOOKUP($B414,'[1]1718  Exp_Rev Access'!$F$7:$GK$318,$FZ$2,FALSE))</f>
        <v>0</v>
      </c>
      <c r="GA414" s="95">
        <f>IF(ISNA(VLOOKUP($B414,'[1]1718  Exp_Rev Access'!$F$7:$GK$318,$GA$2,FALSE)),"",VLOOKUP($B414,'[1]1718  Exp_Rev Access'!$F$7:$GK$318,$GA$2,FALSE))</f>
        <v>0</v>
      </c>
      <c r="GB414" s="95">
        <f>IF(ISNA(VLOOKUP($B414,'[1]1718  Exp_Rev Access'!$F$7:$GK$318,$GB$2,FALSE)),"",VLOOKUP($B414,'[1]1718  Exp_Rev Access'!$F$7:$GK$318,$GB$2,FALSE))</f>
        <v>0</v>
      </c>
      <c r="GC414" s="95">
        <f>IF(ISNA(VLOOKUP($B414,'[1]1718  Exp_Rev Access'!$F$7:$GK$318,$GC$2,FALSE)),"",VLOOKUP($B414,'[1]1718  Exp_Rev Access'!$F$7:$GK$318,$GC$2,FALSE))</f>
        <v>0</v>
      </c>
      <c r="GD414" s="95">
        <f>IF(ISNA(VLOOKUP($B414,'[1]1718  Exp_Rev Access'!$F$7:$GK$318,$GD$2,FALSE)),"",VLOOKUP($B414,'[1]1718  Exp_Rev Access'!$F$7:$GK$318,$GD$2,FALSE))</f>
        <v>0</v>
      </c>
      <c r="GE414" s="95">
        <f>IF(ISNA(VLOOKUP($B414,'[1]1718  Exp_Rev Access'!$F$7:$GK$318,$GE$2,FALSE)),"",VLOOKUP($B414,'[1]1718  Exp_Rev Access'!$F$7:$GK$318,$GE$2,FALSE))</f>
        <v>0</v>
      </c>
      <c r="GF414" s="95">
        <f>IF(ISNA(VLOOKUP($B414,'[1]1718  Exp_Rev Access'!$F$7:$GK$318,$GF$2,FALSE)),"",VLOOKUP($B414,'[1]1718  Exp_Rev Access'!$F$7:$GK$318,$GF$2,FALSE))</f>
        <v>0</v>
      </c>
      <c r="GG414" s="95">
        <f>IF(ISNA(VLOOKUP($B414,'[1]1718  Exp_Rev Access'!$F$7:$GK$318,$GG$2,FALSE)),"",VLOOKUP($B414,'[1]1718  Exp_Rev Access'!$F$7:$GK$318,$GG$2,FALSE))</f>
        <v>0</v>
      </c>
      <c r="GH414" s="95">
        <f>IF(ISNA(VLOOKUP($B414,'[1]1718  Exp_Rev Access'!$F$7:$GK$318,$GH$2,FALSE)),"",VLOOKUP($B414,'[1]1718  Exp_Rev Access'!$F$7:$GK$318,$GH$2,FALSE))</f>
        <v>0</v>
      </c>
      <c r="GI414" s="95">
        <f>IF(ISNA(VLOOKUP($B414,'[1]1718  Exp_Rev Access'!$F$7:$GK$318,$GI$2,FALSE)),"",VLOOKUP($B414,'[1]1718  Exp_Rev Access'!$F$7:$GK$318,$GI$2,FALSE))</f>
        <v>0</v>
      </c>
      <c r="GJ414" s="95">
        <f>IF(ISNA(VLOOKUP($B414,'[1]1718  Exp_Rev Access'!$F$7:$GK$318,$GJ$2,FALSE)),"",VLOOKUP($B414,'[1]1718  Exp_Rev Access'!$F$7:$GK$318,$GJ$2,FALSE))</f>
        <v>0</v>
      </c>
      <c r="GK414" s="95">
        <f>IF(ISNA(VLOOKUP($B414,'[1]1718  Exp_Rev Access'!$F$7:$GK$318,$GK$2,FALSE)),"",VLOOKUP($B414,'[1]1718  Exp_Rev Access'!$F$7:$GK$318,$GK$2,FALSE))</f>
        <v>0</v>
      </c>
      <c r="GL414" s="95">
        <f>IF(ISNA(VLOOKUP($B414,'[1]1718  Exp_Rev Access'!$F$7:$GK$318,$GL$2,FALSE)),"",VLOOKUP($B414,'[1]1718  Exp_Rev Access'!$F$7:$GK$318,$GL$2,FALSE))</f>
        <v>0</v>
      </c>
      <c r="GM414" s="95">
        <f>IF(ISNA(VLOOKUP($B414,'[1]1718  Exp_Rev Access'!$F$7:$GK$318,$GM$2,FALSE)),"",VLOOKUP($B414,'[1]1718  Exp_Rev Access'!$F$7:$GK$318,$GM$2,FALSE))</f>
        <v>0</v>
      </c>
      <c r="GN414" s="95">
        <f>IF(ISNA(VLOOKUP($B414,'[1]1718  Exp_Rev Access'!$F$7:$GK$318,$GN$2,FALSE)),"",VLOOKUP($B414,'[1]1718  Exp_Rev Access'!$F$7:$GK$318,$GN$2,FALSE))</f>
        <v>0</v>
      </c>
      <c r="GO414" s="95">
        <f>IF(ISNA(VLOOKUP($B414,'[1]1718  Exp_Rev Access'!$F$7:$GK$318,$GO$2,FALSE)),"",VLOOKUP($B414,'[1]1718  Exp_Rev Access'!$F$7:$GK$318,$GO$2,FALSE))</f>
        <v>0</v>
      </c>
      <c r="GP414" s="95">
        <f>IF(ISNA(VLOOKUP($B414,'[1]1718  Exp_Rev Access'!$F$7:$GK$318,$GP$2,FALSE)),"",VLOOKUP($B414,'[1]1718  Exp_Rev Access'!$F$7:$GK$318,$GP$2,FALSE))</f>
        <v>0</v>
      </c>
      <c r="GQ414" s="95">
        <f>IF(ISNA(VLOOKUP($B414,'[1]1718  Exp_Rev Access'!$F$7:$GK$318,$GQ$2,FALSE)),"",VLOOKUP($B414,'[1]1718  Exp_Rev Access'!$F$7:$GK$318,$GQ$2,FALSE))</f>
        <v>0</v>
      </c>
      <c r="GR414" s="95">
        <f>IF(ISNA(VLOOKUP($B414,'[1]1718  Exp_Rev Access'!$F$7:$GK$318,$GR$2,FALSE)),"",VLOOKUP($B414,'[1]1718  Exp_Rev Access'!$F$7:$GK$318,$GR$2,FALSE))</f>
        <v>0</v>
      </c>
      <c r="GS414" s="95">
        <f>IF(ISNA(VLOOKUP($B414,'[1]1718  Exp_Rev Access'!$F$7:$GK$318,$GS$2,FALSE)),"",VLOOKUP($B414,'[1]1718  Exp_Rev Access'!$F$7:$GK$318,$GS$2,FALSE))</f>
        <v>0</v>
      </c>
      <c r="GT414" s="95">
        <f>IF(ISNA(VLOOKUP($B414,'[1]1718  Exp_Rev Access'!$F$7:$GK$318,$GT$2,FALSE)),"",VLOOKUP($B414,'[1]1718  Exp_Rev Access'!$F$7:$GK$318,$GT$2,FALSE))</f>
        <v>0</v>
      </c>
      <c r="GU414" s="56">
        <f t="shared" si="1051"/>
        <v>0</v>
      </c>
      <c r="GV414" s="92">
        <f t="shared" si="1052"/>
        <v>0</v>
      </c>
      <c r="GW414" s="96">
        <f t="shared" si="1053"/>
        <v>0</v>
      </c>
    </row>
    <row r="415" spans="1:222" s="97" customFormat="1" x14ac:dyDescent="0.3">
      <c r="A415" s="98"/>
      <c r="B415" s="99"/>
      <c r="C415" s="82" t="s">
        <v>185</v>
      </c>
      <c r="D415" s="111">
        <f>SUM(D402:D414)</f>
        <v>4849.7599999999993</v>
      </c>
      <c r="E415" s="112">
        <f>SUM(E402:E414)</f>
        <v>69312394.179999992</v>
      </c>
      <c r="F415" s="113">
        <f t="shared" si="1033"/>
        <v>69312394.180000007</v>
      </c>
      <c r="G415" s="113">
        <f t="shared" si="1034"/>
        <v>0</v>
      </c>
      <c r="H415" s="103">
        <f>SUM(H402:H414)</f>
        <v>11197021.66</v>
      </c>
      <c r="I415" s="103">
        <f t="shared" ref="I415:M415" si="1054">SUM(I402:I414)</f>
        <v>0</v>
      </c>
      <c r="J415" s="103">
        <f t="shared" si="1054"/>
        <v>0</v>
      </c>
      <c r="K415" s="103">
        <f t="shared" si="1054"/>
        <v>0</v>
      </c>
      <c r="L415" s="103">
        <f t="shared" si="1054"/>
        <v>0</v>
      </c>
      <c r="M415" s="103">
        <f t="shared" si="1054"/>
        <v>0</v>
      </c>
      <c r="N415" s="102">
        <f t="shared" si="1035"/>
        <v>11197021.66</v>
      </c>
      <c r="O415" s="58">
        <f t="shared" si="1036"/>
        <v>0.1615442922217061</v>
      </c>
      <c r="P415" s="102">
        <f t="shared" si="1037"/>
        <v>2308.7785086272315</v>
      </c>
      <c r="Q415" s="103">
        <f>SUM(Q402:Q414)</f>
        <v>77012.19</v>
      </c>
      <c r="R415" s="103">
        <f t="shared" ref="R415:AL415" si="1055">SUM(R402:R414)</f>
        <v>0</v>
      </c>
      <c r="S415" s="103">
        <f t="shared" si="1055"/>
        <v>0</v>
      </c>
      <c r="T415" s="103">
        <f t="shared" si="1055"/>
        <v>0</v>
      </c>
      <c r="U415" s="103">
        <f t="shared" si="1055"/>
        <v>33585.550000000003</v>
      </c>
      <c r="V415" s="103">
        <f t="shared" si="1055"/>
        <v>1325</v>
      </c>
      <c r="W415" s="103">
        <f t="shared" si="1055"/>
        <v>0</v>
      </c>
      <c r="X415" s="103">
        <f t="shared" si="1055"/>
        <v>203423.15000000002</v>
      </c>
      <c r="Y415" s="103">
        <f t="shared" si="1055"/>
        <v>37448.74</v>
      </c>
      <c r="Z415" s="103">
        <f t="shared" si="1055"/>
        <v>5414.06</v>
      </c>
      <c r="AA415" s="103">
        <f t="shared" si="1055"/>
        <v>0</v>
      </c>
      <c r="AB415" s="103">
        <f t="shared" si="1055"/>
        <v>0</v>
      </c>
      <c r="AC415" s="103">
        <f t="shared" si="1055"/>
        <v>32288.379999999997</v>
      </c>
      <c r="AD415" s="103">
        <f t="shared" si="1055"/>
        <v>753413.25</v>
      </c>
      <c r="AE415" s="103">
        <f t="shared" si="1055"/>
        <v>188440.37000000002</v>
      </c>
      <c r="AF415" s="103">
        <f t="shared" si="1055"/>
        <v>1574.5</v>
      </c>
      <c r="AG415" s="103">
        <f t="shared" si="1055"/>
        <v>244188.72999999998</v>
      </c>
      <c r="AH415" s="103">
        <f t="shared" si="1055"/>
        <v>7703.35</v>
      </c>
      <c r="AI415" s="103">
        <f t="shared" si="1055"/>
        <v>56437.75</v>
      </c>
      <c r="AJ415" s="103">
        <f t="shared" si="1055"/>
        <v>5659.95</v>
      </c>
      <c r="AK415" s="103">
        <f t="shared" si="1055"/>
        <v>167398.53999999998</v>
      </c>
      <c r="AL415" s="103">
        <f t="shared" si="1055"/>
        <v>53235.279999999992</v>
      </c>
      <c r="AM415" s="102">
        <f t="shared" si="1038"/>
        <v>1868548.7900000003</v>
      </c>
      <c r="AN415" s="61">
        <f t="shared" si="1039"/>
        <v>2.6958364548012797E-2</v>
      </c>
      <c r="AO415" s="59">
        <f t="shared" si="1040"/>
        <v>385.2868574939792</v>
      </c>
      <c r="AP415" s="103">
        <f>SUM(AP402:AP414)</f>
        <v>40974982.500000007</v>
      </c>
      <c r="AQ415" s="103">
        <f t="shared" ref="AQ415:AT415" si="1056">SUM(AQ402:AQ414)</f>
        <v>651090.99000000011</v>
      </c>
      <c r="AR415" s="103">
        <f t="shared" si="1056"/>
        <v>1838110.16</v>
      </c>
      <c r="AS415" s="103">
        <f t="shared" si="1056"/>
        <v>0</v>
      </c>
      <c r="AT415" s="103">
        <f t="shared" si="1056"/>
        <v>0</v>
      </c>
      <c r="AU415" s="102">
        <f t="shared" si="1041"/>
        <v>43464183.650000006</v>
      </c>
      <c r="AV415" s="64">
        <f t="shared" si="1042"/>
        <v>0.62707664573129895</v>
      </c>
      <c r="AW415" s="102">
        <f t="shared" si="1043"/>
        <v>8962.1308374022665</v>
      </c>
      <c r="AX415" s="103">
        <f>SUM(AX402:AX414)</f>
        <v>47075</v>
      </c>
      <c r="AY415" s="103">
        <f t="shared" ref="AY415:BU415" si="1057">SUM(AY402:AY414)</f>
        <v>3810220.42</v>
      </c>
      <c r="AZ415" s="103">
        <f t="shared" si="1057"/>
        <v>326367.63</v>
      </c>
      <c r="BA415" s="103">
        <f t="shared" si="1057"/>
        <v>0</v>
      </c>
      <c r="BB415" s="103">
        <f t="shared" si="1057"/>
        <v>0</v>
      </c>
      <c r="BC415" s="103">
        <f t="shared" si="1057"/>
        <v>890725.80999999994</v>
      </c>
      <c r="BD415" s="103">
        <f t="shared" si="1057"/>
        <v>0</v>
      </c>
      <c r="BE415" s="103">
        <f t="shared" si="1057"/>
        <v>362777.63</v>
      </c>
      <c r="BF415" s="103">
        <f t="shared" si="1057"/>
        <v>0</v>
      </c>
      <c r="BG415" s="103">
        <f t="shared" si="1057"/>
        <v>215961.76</v>
      </c>
      <c r="BH415" s="103">
        <f t="shared" si="1057"/>
        <v>93090.489999999991</v>
      </c>
      <c r="BI415" s="103">
        <f t="shared" si="1057"/>
        <v>35500</v>
      </c>
      <c r="BJ415" s="103">
        <f t="shared" si="1057"/>
        <v>27135.510000000002</v>
      </c>
      <c r="BK415" s="103">
        <f t="shared" si="1057"/>
        <v>3313517.73</v>
      </c>
      <c r="BL415" s="103">
        <f t="shared" si="1057"/>
        <v>73293</v>
      </c>
      <c r="BM415" s="103">
        <f t="shared" si="1057"/>
        <v>18104.72</v>
      </c>
      <c r="BN415" s="103">
        <f t="shared" si="1057"/>
        <v>0</v>
      </c>
      <c r="BO415" s="103">
        <f t="shared" si="1057"/>
        <v>104</v>
      </c>
      <c r="BP415" s="103">
        <f t="shared" si="1057"/>
        <v>0</v>
      </c>
      <c r="BQ415" s="103">
        <f t="shared" si="1057"/>
        <v>34865.67</v>
      </c>
      <c r="BR415" s="103">
        <f t="shared" si="1057"/>
        <v>0</v>
      </c>
      <c r="BS415" s="103">
        <f t="shared" si="1057"/>
        <v>0</v>
      </c>
      <c r="BT415" s="103">
        <f t="shared" si="1057"/>
        <v>0</v>
      </c>
      <c r="BU415" s="103">
        <f t="shared" si="1057"/>
        <v>0</v>
      </c>
      <c r="BV415" s="102">
        <f t="shared" si="1022"/>
        <v>9248739.3699999992</v>
      </c>
      <c r="BW415" s="61">
        <f t="shared" si="1044"/>
        <v>0.13343557785612767</v>
      </c>
      <c r="BX415" s="59">
        <f t="shared" si="1045"/>
        <v>1907.0509406651051</v>
      </c>
      <c r="BY415" s="90">
        <f>SUM(BY402:BY414)</f>
        <v>21478</v>
      </c>
      <c r="BZ415" s="90">
        <f t="shared" ref="BZ415:CD415" si="1058">SUM(BZ402:BZ414)</f>
        <v>0</v>
      </c>
      <c r="CA415" s="90">
        <f t="shared" si="1058"/>
        <v>0</v>
      </c>
      <c r="CB415" s="90">
        <f t="shared" si="1058"/>
        <v>0</v>
      </c>
      <c r="CC415" s="90">
        <f t="shared" si="1058"/>
        <v>0</v>
      </c>
      <c r="CD415" s="90">
        <f t="shared" si="1058"/>
        <v>0</v>
      </c>
      <c r="CE415" s="56">
        <f t="shared" si="1021"/>
        <v>21478</v>
      </c>
      <c r="CF415" s="61">
        <f t="shared" si="1046"/>
        <v>3.0987242980271272E-4</v>
      </c>
      <c r="CG415" s="62">
        <f t="shared" si="1047"/>
        <v>4.4286727590643666</v>
      </c>
      <c r="CH415" s="103">
        <f>SUM(CH402:CH414)</f>
        <v>0</v>
      </c>
      <c r="CI415" s="103">
        <f t="shared" ref="CI415:ET415" si="1059">SUM(CI402:CI414)</f>
        <v>0</v>
      </c>
      <c r="CJ415" s="103">
        <f t="shared" si="1059"/>
        <v>0</v>
      </c>
      <c r="CK415" s="103">
        <f t="shared" si="1059"/>
        <v>0</v>
      </c>
      <c r="CL415" s="103">
        <f t="shared" si="1059"/>
        <v>0</v>
      </c>
      <c r="CM415" s="103">
        <f t="shared" si="1059"/>
        <v>0</v>
      </c>
      <c r="CN415" s="103">
        <f t="shared" si="1059"/>
        <v>0</v>
      </c>
      <c r="CO415" s="103">
        <f t="shared" si="1059"/>
        <v>0</v>
      </c>
      <c r="CP415" s="103">
        <f t="shared" si="1059"/>
        <v>0</v>
      </c>
      <c r="CQ415" s="103">
        <f t="shared" si="1059"/>
        <v>904894.66</v>
      </c>
      <c r="CR415" s="103">
        <f t="shared" si="1059"/>
        <v>0</v>
      </c>
      <c r="CS415" s="103">
        <f t="shared" si="1059"/>
        <v>50419.89</v>
      </c>
      <c r="CT415" s="103">
        <f t="shared" si="1059"/>
        <v>0</v>
      </c>
      <c r="CU415" s="103">
        <f t="shared" si="1059"/>
        <v>742257</v>
      </c>
      <c r="CV415" s="103">
        <f t="shared" si="1059"/>
        <v>202272.69999999998</v>
      </c>
      <c r="CW415" s="103">
        <f t="shared" si="1059"/>
        <v>0</v>
      </c>
      <c r="CX415" s="103">
        <f t="shared" si="1059"/>
        <v>0</v>
      </c>
      <c r="CY415" s="103">
        <f t="shared" si="1059"/>
        <v>0</v>
      </c>
      <c r="CZ415" s="103">
        <f t="shared" si="1059"/>
        <v>0</v>
      </c>
      <c r="DA415" s="103">
        <f t="shared" si="1059"/>
        <v>0</v>
      </c>
      <c r="DB415" s="103">
        <f t="shared" si="1059"/>
        <v>25358.880000000001</v>
      </c>
      <c r="DC415" s="103">
        <f t="shared" si="1059"/>
        <v>0</v>
      </c>
      <c r="DD415" s="103">
        <f t="shared" si="1059"/>
        <v>0</v>
      </c>
      <c r="DE415" s="103">
        <f t="shared" si="1059"/>
        <v>0</v>
      </c>
      <c r="DF415" s="103">
        <f t="shared" si="1059"/>
        <v>0</v>
      </c>
      <c r="DG415" s="103">
        <f t="shared" si="1059"/>
        <v>0</v>
      </c>
      <c r="DH415" s="103">
        <f t="shared" si="1059"/>
        <v>0</v>
      </c>
      <c r="DI415" s="103">
        <f t="shared" si="1059"/>
        <v>925005.05</v>
      </c>
      <c r="DJ415" s="103">
        <f t="shared" si="1059"/>
        <v>0</v>
      </c>
      <c r="DK415" s="103">
        <f t="shared" si="1059"/>
        <v>57905.68</v>
      </c>
      <c r="DL415" s="103">
        <f t="shared" si="1059"/>
        <v>0</v>
      </c>
      <c r="DM415" s="103">
        <f t="shared" si="1059"/>
        <v>0</v>
      </c>
      <c r="DN415" s="103">
        <f t="shared" si="1059"/>
        <v>0</v>
      </c>
      <c r="DO415" s="103">
        <f t="shared" si="1059"/>
        <v>0</v>
      </c>
      <c r="DP415" s="103">
        <f t="shared" si="1059"/>
        <v>0</v>
      </c>
      <c r="DQ415" s="103">
        <f t="shared" si="1059"/>
        <v>0</v>
      </c>
      <c r="DR415" s="103">
        <f t="shared" si="1059"/>
        <v>0</v>
      </c>
      <c r="DS415" s="103">
        <f t="shared" si="1059"/>
        <v>0</v>
      </c>
      <c r="DT415" s="103">
        <f t="shared" si="1059"/>
        <v>0</v>
      </c>
      <c r="DU415" s="103">
        <f t="shared" si="1059"/>
        <v>0</v>
      </c>
      <c r="DV415" s="103">
        <f t="shared" si="1059"/>
        <v>0</v>
      </c>
      <c r="DW415" s="103">
        <f t="shared" si="1059"/>
        <v>0</v>
      </c>
      <c r="DX415" s="103">
        <f t="shared" si="1059"/>
        <v>0</v>
      </c>
      <c r="DY415" s="103">
        <f t="shared" si="1059"/>
        <v>175961.76</v>
      </c>
      <c r="DZ415" s="103">
        <f t="shared" si="1059"/>
        <v>0</v>
      </c>
      <c r="EA415" s="103">
        <f t="shared" si="1059"/>
        <v>0</v>
      </c>
      <c r="EB415" s="103">
        <f t="shared" si="1059"/>
        <v>0</v>
      </c>
      <c r="EC415" s="103">
        <f t="shared" si="1059"/>
        <v>0</v>
      </c>
      <c r="ED415" s="103">
        <f t="shared" si="1059"/>
        <v>0</v>
      </c>
      <c r="EE415" s="103">
        <f t="shared" si="1059"/>
        <v>0</v>
      </c>
      <c r="EF415" s="103">
        <f t="shared" si="1059"/>
        <v>0</v>
      </c>
      <c r="EG415" s="103">
        <f t="shared" si="1059"/>
        <v>0</v>
      </c>
      <c r="EH415" s="103">
        <f t="shared" si="1059"/>
        <v>0</v>
      </c>
      <c r="EI415" s="103">
        <f t="shared" si="1059"/>
        <v>0</v>
      </c>
      <c r="EJ415" s="103">
        <f t="shared" si="1059"/>
        <v>0</v>
      </c>
      <c r="EK415" s="103">
        <f t="shared" si="1059"/>
        <v>0</v>
      </c>
      <c r="EL415" s="103">
        <f t="shared" si="1059"/>
        <v>0</v>
      </c>
      <c r="EM415" s="103">
        <f t="shared" si="1059"/>
        <v>0</v>
      </c>
      <c r="EN415" s="103">
        <f t="shared" si="1059"/>
        <v>8465.31</v>
      </c>
      <c r="EO415" s="103">
        <f t="shared" si="1059"/>
        <v>0</v>
      </c>
      <c r="EP415" s="103">
        <f t="shared" si="1059"/>
        <v>0</v>
      </c>
      <c r="EQ415" s="103">
        <f t="shared" si="1059"/>
        <v>0</v>
      </c>
      <c r="ER415" s="103">
        <f t="shared" si="1059"/>
        <v>0</v>
      </c>
      <c r="ES415" s="103">
        <f t="shared" si="1059"/>
        <v>0</v>
      </c>
      <c r="ET415" s="103">
        <f t="shared" si="1059"/>
        <v>0</v>
      </c>
      <c r="EU415" s="103">
        <f t="shared" ref="EU415:FR415" si="1060">SUM(EU402:EU414)</f>
        <v>0</v>
      </c>
      <c r="EV415" s="103">
        <f t="shared" si="1060"/>
        <v>55733.380000000005</v>
      </c>
      <c r="EW415" s="103">
        <f t="shared" si="1060"/>
        <v>0</v>
      </c>
      <c r="EX415" s="103">
        <f t="shared" si="1060"/>
        <v>0</v>
      </c>
      <c r="EY415" s="103">
        <f t="shared" si="1060"/>
        <v>0</v>
      </c>
      <c r="EZ415" s="103">
        <f t="shared" si="1060"/>
        <v>0</v>
      </c>
      <c r="FA415" s="103">
        <f t="shared" si="1060"/>
        <v>0</v>
      </c>
      <c r="FB415" s="103">
        <f t="shared" si="1060"/>
        <v>0</v>
      </c>
      <c r="FC415" s="103">
        <f t="shared" si="1060"/>
        <v>0</v>
      </c>
      <c r="FD415" s="103">
        <f t="shared" si="1060"/>
        <v>0</v>
      </c>
      <c r="FE415" s="103">
        <f t="shared" si="1060"/>
        <v>0</v>
      </c>
      <c r="FF415" s="103">
        <f t="shared" si="1060"/>
        <v>0</v>
      </c>
      <c r="FG415" s="103">
        <f t="shared" si="1060"/>
        <v>0</v>
      </c>
      <c r="FH415" s="103">
        <f t="shared" si="1060"/>
        <v>0</v>
      </c>
      <c r="FI415" s="103">
        <f t="shared" si="1060"/>
        <v>0</v>
      </c>
      <c r="FJ415" s="103">
        <f t="shared" si="1060"/>
        <v>0</v>
      </c>
      <c r="FK415" s="103">
        <f t="shared" si="1060"/>
        <v>0</v>
      </c>
      <c r="FL415" s="103">
        <f t="shared" si="1060"/>
        <v>0</v>
      </c>
      <c r="FM415" s="103">
        <f t="shared" si="1060"/>
        <v>0</v>
      </c>
      <c r="FN415" s="103">
        <f t="shared" si="1060"/>
        <v>0</v>
      </c>
      <c r="FO415" s="103">
        <f t="shared" si="1060"/>
        <v>0</v>
      </c>
      <c r="FP415" s="103">
        <f t="shared" si="1060"/>
        <v>0</v>
      </c>
      <c r="FQ415" s="103">
        <f t="shared" si="1060"/>
        <v>0</v>
      </c>
      <c r="FR415" s="103">
        <f t="shared" si="1060"/>
        <v>120347.61999999998</v>
      </c>
      <c r="FS415" s="102">
        <f t="shared" si="1048"/>
        <v>3268621.93</v>
      </c>
      <c r="FT415" s="61">
        <f t="shared" si="1049"/>
        <v>4.7157827523770013E-2</v>
      </c>
      <c r="FU415" s="115">
        <f t="shared" si="1050"/>
        <v>673.97601736993181</v>
      </c>
      <c r="FV415" s="134">
        <f>SUM(FV402:FV414)</f>
        <v>82529.76999999999</v>
      </c>
      <c r="FW415" s="134">
        <f t="shared" ref="FW415:GT415" si="1061">SUM(FW402:FW414)</f>
        <v>38735.620000000003</v>
      </c>
      <c r="FX415" s="134">
        <f t="shared" si="1061"/>
        <v>0</v>
      </c>
      <c r="FY415" s="134">
        <f t="shared" si="1061"/>
        <v>0</v>
      </c>
      <c r="FZ415" s="134">
        <f t="shared" si="1061"/>
        <v>0</v>
      </c>
      <c r="GA415" s="134">
        <f t="shared" si="1061"/>
        <v>0</v>
      </c>
      <c r="GB415" s="134">
        <f t="shared" si="1061"/>
        <v>24036.210000000003</v>
      </c>
      <c r="GC415" s="134">
        <f t="shared" si="1061"/>
        <v>0</v>
      </c>
      <c r="GD415" s="134">
        <f t="shared" si="1061"/>
        <v>0</v>
      </c>
      <c r="GE415" s="134">
        <f t="shared" si="1061"/>
        <v>28126.9</v>
      </c>
      <c r="GF415" s="134">
        <f t="shared" si="1061"/>
        <v>26300</v>
      </c>
      <c r="GG415" s="134">
        <f t="shared" si="1061"/>
        <v>0</v>
      </c>
      <c r="GH415" s="134">
        <f t="shared" si="1061"/>
        <v>0</v>
      </c>
      <c r="GI415" s="134">
        <f t="shared" si="1061"/>
        <v>12564.5</v>
      </c>
      <c r="GJ415" s="134">
        <f t="shared" si="1061"/>
        <v>1444.27</v>
      </c>
      <c r="GK415" s="134">
        <f t="shared" si="1061"/>
        <v>23987.51</v>
      </c>
      <c r="GL415" s="134">
        <f t="shared" si="1061"/>
        <v>4120</v>
      </c>
      <c r="GM415" s="134">
        <f t="shared" si="1061"/>
        <v>0</v>
      </c>
      <c r="GN415" s="134">
        <f t="shared" si="1061"/>
        <v>0</v>
      </c>
      <c r="GO415" s="134">
        <f t="shared" si="1061"/>
        <v>0</v>
      </c>
      <c r="GP415" s="134">
        <f t="shared" si="1061"/>
        <v>0</v>
      </c>
      <c r="GQ415" s="134">
        <f t="shared" si="1061"/>
        <v>1956</v>
      </c>
      <c r="GR415" s="134">
        <f t="shared" si="1061"/>
        <v>0</v>
      </c>
      <c r="GS415" s="134">
        <f t="shared" si="1061"/>
        <v>0</v>
      </c>
      <c r="GT415" s="134">
        <f t="shared" si="1061"/>
        <v>0</v>
      </c>
      <c r="GU415" s="102">
        <f t="shared" si="1051"/>
        <v>243800.77999999997</v>
      </c>
      <c r="GV415" s="61">
        <f t="shared" si="1052"/>
        <v>3.5174196892818975E-3</v>
      </c>
      <c r="GW415" s="65">
        <f t="shared" si="1053"/>
        <v>50.270689683613213</v>
      </c>
    </row>
    <row r="416" spans="1:222" x14ac:dyDescent="0.3">
      <c r="A416" s="98"/>
      <c r="B416" s="88"/>
      <c r="C416" s="89"/>
      <c r="D416" s="75"/>
      <c r="E416" s="76"/>
      <c r="F416" s="70"/>
      <c r="G416" s="70"/>
      <c r="H416" s="90"/>
      <c r="I416" s="90" t="str">
        <f>IF(ISNA(VLOOKUP($B416,'[1]1718  Exp_Rev Access'!$F$7:$GK$318,4,FALSE)),"",VLOOKUP($B416,'[1]1718  Exp_Rev Access'!$F$7:$GK$318,4,FALSE))</f>
        <v/>
      </c>
      <c r="J416" s="90" t="str">
        <f>IF(ISNA(VLOOKUP($B416,'[1]1718  Exp_Rev Access'!$F$7:$GK$318,5,FALSE)),"",VLOOKUP($B416,'[1]1718  Exp_Rev Access'!$F$7:$GK$318,5,FALSE))</f>
        <v/>
      </c>
      <c r="K416" s="90" t="str">
        <f>IF(ISNA(VLOOKUP($B416,'[1]1718  Exp_Rev Access'!$F$7:$GK$318,6,FALSE)),"-",VLOOKUP($B416,'[1]1718  Exp_Rev Access'!$F$7:$GK$318,6,FALSE))</f>
        <v>-</v>
      </c>
      <c r="L416" s="90" t="str">
        <f>IF(ISNA(VLOOKUP($B416,'[1]1718  Exp_Rev Access'!$F$7:$GK$318,7,FALSE)),"",VLOOKUP($B416,'[1]1718  Exp_Rev Access'!$F$7:$GK$318,7,FALSE))</f>
        <v/>
      </c>
      <c r="M416" s="90" t="str">
        <f>IF(ISNA(VLOOKUP($B416,'[1]1718  Exp_Rev Access'!$F$7:$GK$318,8,FALSE)),"",VLOOKUP($B416,'[1]1718  Exp_Rev Access'!$F$7:$GK$318,8,FALSE))</f>
        <v/>
      </c>
      <c r="N416" s="56"/>
      <c r="O416" s="91"/>
      <c r="P416" s="56"/>
      <c r="Q416" s="90" t="str">
        <f>IF(ISNA(VLOOKUP($B416,'[1]1718  Exp_Rev Access'!$F$7:$GK$318,10,FALSE)),"",VLOOKUP($B416,'[1]1718  Exp_Rev Access'!$F$7:$GK$318,10,FALSE))</f>
        <v/>
      </c>
      <c r="R416" s="90" t="str">
        <f>IF(ISNA(VLOOKUP($B416,'[1]1718  Exp_Rev Access'!$F$7:$GK$318,11,FALSE)),"",VLOOKUP($B416,'[1]1718  Exp_Rev Access'!$F$7:$GK$318,11,FALSE))</f>
        <v/>
      </c>
      <c r="S416" s="90" t="str">
        <f>IF(ISNA(VLOOKUP($B416,'[1]1718  Exp_Rev Access'!$F$7:$GK$318,12,FALSE)),"",VLOOKUP($B416,'[1]1718  Exp_Rev Access'!$F$7:$GK$318,12,FALSE))</f>
        <v/>
      </c>
      <c r="T416" s="90" t="str">
        <f>IF(ISNA(VLOOKUP($B416,'[1]1718  Exp_Rev Access'!$F$7:$GK$318,13,FALSE)),"",VLOOKUP($B416,'[1]1718  Exp_Rev Access'!$F$7:$GK$318,13,FALSE))</f>
        <v/>
      </c>
      <c r="U416" s="90" t="str">
        <f>IF(ISNA(VLOOKUP($B416,'[1]1718  Exp_Rev Access'!$F$7:$GK$318,14,FALSE)),"",VLOOKUP($B416,'[1]1718  Exp_Rev Access'!$F$7:$GK$318,14,FALSE))</f>
        <v/>
      </c>
      <c r="V416" s="90" t="str">
        <f>IF(ISNA(VLOOKUP($B416,'[1]1718  Exp_Rev Access'!$F$7:$GK$318,15,FALSE)),"",VLOOKUP($B416,'[1]1718  Exp_Rev Access'!$F$7:$GK$318,15,FALSE))</f>
        <v/>
      </c>
      <c r="W416" s="90" t="str">
        <f>IF(ISNA(VLOOKUP($B416,'[1]1718  Exp_Rev Access'!$F$7:$GK$318,16,FALSE)),"",VLOOKUP($B416,'[1]1718  Exp_Rev Access'!$F$7:$GK$318,16,FALSE))</f>
        <v/>
      </c>
      <c r="X416" s="90" t="str">
        <f>IF(ISNA(VLOOKUP($B416,'[1]1718  Exp_Rev Access'!$F$7:$GK$318,17,FALSE)),"",VLOOKUP($B416,'[1]1718  Exp_Rev Access'!$F$7:$GK$318,17,FALSE))</f>
        <v/>
      </c>
      <c r="Y416" s="90" t="str">
        <f>IF(ISNA(VLOOKUP($B416,'[1]1718  Exp_Rev Access'!$F$7:$GK$318,18,FALSE)),"",VLOOKUP($B416,'[1]1718  Exp_Rev Access'!$F$7:$GK$318,18,FALSE))</f>
        <v/>
      </c>
      <c r="Z416" s="90" t="str">
        <f>IF(ISNA(VLOOKUP($B416,'[1]1718  Exp_Rev Access'!$F$7:$GK$318,19,FALSE)),"",VLOOKUP($B416,'[1]1718  Exp_Rev Access'!$F$7:$GK$318,19,FALSE))</f>
        <v/>
      </c>
      <c r="AA416" s="90" t="str">
        <f>IF(ISNA(VLOOKUP($B416,'[1]1718  Exp_Rev Access'!$F$7:$GK$318,20,FALSE)),"",VLOOKUP($B416,'[1]1718  Exp_Rev Access'!$F$7:$GK$318,20,FALSE))</f>
        <v/>
      </c>
      <c r="AB416" s="90" t="str">
        <f>IF(ISNA(VLOOKUP($B416,'[1]1718  Exp_Rev Access'!$F$7:$GK$318,21,FALSE)),"",VLOOKUP($B416,'[1]1718  Exp_Rev Access'!$F$7:$GK$318,21,FALSE))</f>
        <v/>
      </c>
      <c r="AC416" s="90" t="str">
        <f>IF(ISNA(VLOOKUP($B416,'[1]1718  Exp_Rev Access'!$F$7:$GK$318,22,FALSE)),"",VLOOKUP($B416,'[1]1718  Exp_Rev Access'!$F$7:$GK$318,22,FALSE))</f>
        <v/>
      </c>
      <c r="AD416" s="90" t="str">
        <f>IF(ISNA(VLOOKUP($B416,'[1]1718  Exp_Rev Access'!$F$7:$GK$318,23,FALSE)),"",VLOOKUP($B416,'[1]1718  Exp_Rev Access'!$F$7:$GK$318,23,FALSE))</f>
        <v/>
      </c>
      <c r="AE416" s="90" t="str">
        <f>IF(ISNA(VLOOKUP($B416,'[1]1718  Exp_Rev Access'!$F$7:$GK$318,24,FALSE)),"",VLOOKUP($B416,'[1]1718  Exp_Rev Access'!$F$7:$GK$318,24,FALSE))</f>
        <v/>
      </c>
      <c r="AF416" s="90" t="str">
        <f>IF(ISNA(VLOOKUP($B416,'[1]1718  Exp_Rev Access'!$F$7:$GK$318,25,FALSE)),"",VLOOKUP($B416,'[1]1718  Exp_Rev Access'!$F$7:$GK$318,25,FALSE))</f>
        <v/>
      </c>
      <c r="AG416" s="90" t="str">
        <f>IF(ISNA(VLOOKUP($B416,'[1]1718  Exp_Rev Access'!$F$7:$GK$318,26,FALSE)),"",VLOOKUP($B416,'[1]1718  Exp_Rev Access'!$F$7:$GK$318,26,FALSE))</f>
        <v/>
      </c>
      <c r="AH416" s="90" t="str">
        <f>IF(ISNA(VLOOKUP($B416,'[1]1718  Exp_Rev Access'!$F$7:$GK$318,27,FALSE)),"",VLOOKUP($B416,'[1]1718  Exp_Rev Access'!$F$7:$GK$318,27,FALSE))</f>
        <v/>
      </c>
      <c r="AI416" s="90" t="str">
        <f>IF(ISNA(VLOOKUP($B416,'[1]1718  Exp_Rev Access'!$F$7:$GK$318,28,FALSE)),"",VLOOKUP($B416,'[1]1718  Exp_Rev Access'!$F$7:$GK$318,28,FALSE))</f>
        <v/>
      </c>
      <c r="AJ416" s="90" t="str">
        <f>IF(ISNA(VLOOKUP($B416,'[1]1718  Exp_Rev Access'!$F$7:$GK$318,29,FALSE)),"",VLOOKUP($B416,'[1]1718  Exp_Rev Access'!$F$7:$GK$318,29,FALSE))</f>
        <v/>
      </c>
      <c r="AK416" s="90" t="str">
        <f>IF(ISNA(VLOOKUP($B416,'[1]1718  Exp_Rev Access'!$F$7:$GK$318,30,FALSE)),"",VLOOKUP($B416,'[1]1718  Exp_Rev Access'!$F$7:$GK$318,30,FALSE))</f>
        <v/>
      </c>
      <c r="AL416" s="90" t="str">
        <f>IF(ISNA(VLOOKUP($B416,'[1]1718  Exp_Rev Access'!$F$7:$GK$318,31,FALSE)),"",VLOOKUP($B416,'[1]1718  Exp_Rev Access'!$F$7:$GK$318,31,FALSE))</f>
        <v/>
      </c>
      <c r="AM416" s="56"/>
      <c r="AN416" s="92"/>
      <c r="AO416" s="71"/>
      <c r="AP416" s="90" t="str">
        <f>IF(ISNA(VLOOKUP($B416,'[1]1718  Exp_Rev Access'!$F$7:$GK$318,33,FALSE)),"",VLOOKUP($B416,'[1]1718  Exp_Rev Access'!$F$7:$GK$318,33,FALSE))</f>
        <v/>
      </c>
      <c r="AQ416" s="90" t="str">
        <f>IF(ISNA(VLOOKUP($B416,'[1]1718  Exp_Rev Access'!$F$7:$GK$318,34,FALSE)),"",VLOOKUP($B416,'[1]1718  Exp_Rev Access'!$F$7:$GK$318,34,FALSE))</f>
        <v/>
      </c>
      <c r="AR416" s="90" t="str">
        <f>IF(ISNA(VLOOKUP($B416,'[1]1718  Exp_Rev Access'!$F$7:$GK$318,35,FALSE)),"",VLOOKUP($B416,'[1]1718  Exp_Rev Access'!$F$7:$GK$318,35,FALSE))</f>
        <v/>
      </c>
      <c r="AS416" s="90" t="str">
        <f>IF(ISNA(VLOOKUP($B416,'[1]1718  Exp_Rev Access'!$F$7:$GK$318,36,FALSE)),"",VLOOKUP($B416,'[1]1718  Exp_Rev Access'!$F$7:$GK$318,36,FALSE))</f>
        <v/>
      </c>
      <c r="AT416" s="90" t="str">
        <f>IF(ISNA(VLOOKUP($B416,'[1]1718  Exp_Rev Access'!$F$7:$GK$318,37,FALSE)),"",VLOOKUP($B416,'[1]1718  Exp_Rev Access'!$F$7:$GK$318,37,FALSE))</f>
        <v/>
      </c>
      <c r="AU416" s="56"/>
      <c r="AV416" s="93"/>
      <c r="AW416" s="56"/>
      <c r="AX416" s="90" t="str">
        <f>IF(ISNA(VLOOKUP($B416,'[1]1718  Exp_Rev Access'!$F$7:$GK$318,39,FALSE)),"",VLOOKUP($B416,'[1]1718  Exp_Rev Access'!$F$7:$GK$318,39,FALSE))</f>
        <v/>
      </c>
      <c r="AY416" s="90" t="str">
        <f>IF(ISNA(VLOOKUP($B416,'[1]1718  Exp_Rev Access'!$F$7:$GK$318,40,FALSE)),"",VLOOKUP($B416,'[1]1718  Exp_Rev Access'!$F$7:$GK$318,40,FALSE))</f>
        <v/>
      </c>
      <c r="AZ416" s="90" t="str">
        <f>IF(ISNA(VLOOKUP($B416,'[1]1718  Exp_Rev Access'!$F$7:$GK$318,41,FALSE)),"",VLOOKUP($B416,'[1]1718  Exp_Rev Access'!$F$7:$GK$318,41,FALSE))</f>
        <v/>
      </c>
      <c r="BA416" s="90" t="str">
        <f>IF(ISNA(VLOOKUP($B416,'[1]1718  Exp_Rev Access'!$F$7:$GK$318,42,FALSE)),"",VLOOKUP($B416,'[1]1718  Exp_Rev Access'!$F$7:$GK$318,42,FALSE))</f>
        <v/>
      </c>
      <c r="BB416" s="90" t="str">
        <f>IF(ISNA(VLOOKUP($B416,'[1]1718  Exp_Rev Access'!$F$7:$GK$318,43,FALSE)),"",VLOOKUP($B416,'[1]1718  Exp_Rev Access'!$F$7:$GK$318,43,FALSE))</f>
        <v/>
      </c>
      <c r="BC416" s="90" t="str">
        <f>IF(ISNA(VLOOKUP($B416,'[1]1718  Exp_Rev Access'!$F$7:$GK$318,44,FALSE)),"",VLOOKUP($B416,'[1]1718  Exp_Rev Access'!$F$7:$GK$318,44,FALSE))</f>
        <v/>
      </c>
      <c r="BD416" s="90" t="str">
        <f>IF(ISNA(VLOOKUP($B416,'[1]1718  Exp_Rev Access'!$F$7:$GK$318,45,FALSE)),"",VLOOKUP($B416,'[1]1718  Exp_Rev Access'!$F$7:$GK$318,45,FALSE))</f>
        <v/>
      </c>
      <c r="BE416" s="90" t="str">
        <f>IF(ISNA(VLOOKUP($B416,'[1]1718  Exp_Rev Access'!$F$7:$GK$318,46,FALSE)),"",VLOOKUP($B416,'[1]1718  Exp_Rev Access'!$F$7:$GK$318,46,FALSE))</f>
        <v/>
      </c>
      <c r="BF416" s="90" t="str">
        <f>IF(ISNA(VLOOKUP($B416,'[1]1718  Exp_Rev Access'!$F$7:$GK$318,47,FALSE)),"",VLOOKUP($B416,'[1]1718  Exp_Rev Access'!$F$7:$GK$318,47,FALSE))</f>
        <v/>
      </c>
      <c r="BG416" s="90" t="str">
        <f>IF(ISNA(VLOOKUP($B416,'[1]1718  Exp_Rev Access'!$F$7:$GK$318,48,FALSE)),"",VLOOKUP($B416,'[1]1718  Exp_Rev Access'!$F$7:$GK$318,48,FALSE))</f>
        <v/>
      </c>
      <c r="BH416" s="90" t="str">
        <f>IF(ISNA(VLOOKUP($B416,'[1]1718  Exp_Rev Access'!$F$7:$GK$318,49,FALSE)),"",VLOOKUP($B416,'[1]1718  Exp_Rev Access'!$F$7:$GK$318,49,FALSE))</f>
        <v/>
      </c>
      <c r="BI416" s="90" t="str">
        <f>IF(ISNA(VLOOKUP($B416,'[1]1718  Exp_Rev Access'!$F$7:$GK$318,50,FALSE)),"",VLOOKUP($B416,'[1]1718  Exp_Rev Access'!$F$7:$GK$318,50,FALSE))</f>
        <v/>
      </c>
      <c r="BJ416" s="90" t="str">
        <f>IF(ISNA(VLOOKUP($B416,'[1]1718  Exp_Rev Access'!$F$7:$GK$318,51,FALSE)),"",VLOOKUP($B416,'[1]1718  Exp_Rev Access'!$F$7:$GK$318,51,FALSE))</f>
        <v/>
      </c>
      <c r="BK416" s="90" t="str">
        <f>IF(ISNA(VLOOKUP($B416,'[1]1718  Exp_Rev Access'!$F$7:$GK$318,52,FALSE)),"",VLOOKUP($B416,'[1]1718  Exp_Rev Access'!$F$7:$GK$318,52,FALSE))</f>
        <v/>
      </c>
      <c r="BL416" s="90" t="str">
        <f>IF(ISNA(VLOOKUP($B416,'[1]1718  Exp_Rev Access'!$F$7:$GK$318,53,FALSE)),"",VLOOKUP($B416,'[1]1718  Exp_Rev Access'!$F$7:$GK$318,53,FALSE))</f>
        <v/>
      </c>
      <c r="BM416" s="90" t="str">
        <f>IF(ISNA(VLOOKUP($B416,'[1]1718  Exp_Rev Access'!$F$7:$GK$318,54,FALSE)),"",VLOOKUP($B416,'[1]1718  Exp_Rev Access'!$F$7:$GK$318,54,FALSE))</f>
        <v/>
      </c>
      <c r="BN416" s="90" t="str">
        <f>IF(ISNA(VLOOKUP($B416,'[1]1718  Exp_Rev Access'!$F$7:$GK$318,55,FALSE)),"",VLOOKUP($B416,'[1]1718  Exp_Rev Access'!$F$7:$GK$318,55,FALSE))</f>
        <v/>
      </c>
      <c r="BO416" s="90" t="str">
        <f>IF(ISNA(VLOOKUP($B416,'[1]1718  Exp_Rev Access'!$F$7:$GK$318,56,FALSE)),"",VLOOKUP($B416,'[1]1718  Exp_Rev Access'!$F$7:$GK$318,56,FALSE))</f>
        <v/>
      </c>
      <c r="BP416" s="90" t="str">
        <f>IF(ISNA(VLOOKUP($B416,'[1]1718  Exp_Rev Access'!$F$7:$GK$318,57,FALSE)),"",VLOOKUP($B416,'[1]1718  Exp_Rev Access'!$F$7:$GK$318,57,FALSE))</f>
        <v/>
      </c>
      <c r="BQ416" s="90" t="str">
        <f>IF(ISNA(VLOOKUP($B416,'[1]1718  Exp_Rev Access'!$F$7:$GK$318,58,FALSE)),"",VLOOKUP($B416,'[1]1718  Exp_Rev Access'!$F$7:$GK$318,58,FALSE))</f>
        <v/>
      </c>
      <c r="BR416" s="90" t="str">
        <f>IF(ISNA(VLOOKUP($B416,'[1]1718  Exp_Rev Access'!$F$7:$GK$318,59,FALSE)),"",VLOOKUP($B416,'[1]1718  Exp_Rev Access'!$F$7:$GK$318,59,FALSE))</f>
        <v/>
      </c>
      <c r="BS416" s="90" t="str">
        <f>IF(ISNA(VLOOKUP($B416,'[1]1718  Exp_Rev Access'!$F$7:$GK$318,60,FALSE)),"",VLOOKUP($B416,'[1]1718  Exp_Rev Access'!$F$7:$GK$318,60,FALSE))</f>
        <v/>
      </c>
      <c r="BT416" s="90" t="str">
        <f>IF(ISNA(VLOOKUP($B416,'[1]1718  Exp_Rev Access'!$F$7:$GK$318,61,FALSE)),"",VLOOKUP($B416,'[1]1718  Exp_Rev Access'!$F$7:$GK$318,61,FALSE))</f>
        <v/>
      </c>
      <c r="BU416" s="90" t="str">
        <f>IF(ISNA(VLOOKUP($B416,'[1]1718  Exp_Rev Access'!$F$7:$GK$318,62,FALSE)),"",VLOOKUP($B416,'[1]1718  Exp_Rev Access'!$F$7:$GK$318,62,FALSE))</f>
        <v/>
      </c>
      <c r="BV416" s="56">
        <f t="shared" si="1022"/>
        <v>0</v>
      </c>
      <c r="BW416" s="92"/>
      <c r="BX416" s="71"/>
      <c r="BY416" s="90" t="str">
        <f>IF(ISNA(VLOOKUP($B416,'[1]1718  Exp_Rev Access'!$F$7:$GK$318,64,FALSE)),"",VLOOKUP($B416,'[1]1718  Exp_Rev Access'!$F$7:$GK$318,64,FALSE))</f>
        <v/>
      </c>
      <c r="BZ416" s="90" t="str">
        <f>IF(ISNA(VLOOKUP($B416,'[1]1718  Exp_Rev Access'!$F$7:$GK$318,65,FALSE)),"",VLOOKUP($B416,'[1]1718  Exp_Rev Access'!$F$7:$GK$318,65,FALSE))</f>
        <v/>
      </c>
      <c r="CA416" s="90" t="str">
        <f>IF(ISNA(VLOOKUP($B416,'[1]1718  Exp_Rev Access'!$F$7:$GK$318,66,FALSE)),"",VLOOKUP($B416,'[1]1718  Exp_Rev Access'!$F$7:$GK$318,66,FALSE))</f>
        <v/>
      </c>
      <c r="CB416" s="90" t="str">
        <f>IF(ISNA(VLOOKUP($B416,'[1]1718  Exp_Rev Access'!$F$7:$GK$318,67,FALSE)),"",VLOOKUP($B416,'[1]1718  Exp_Rev Access'!$F$7:$GK$318,67,FALSE))</f>
        <v/>
      </c>
      <c r="CC416" s="90" t="str">
        <f>IF(ISNA(VLOOKUP($B416,'[1]1718  Exp_Rev Access'!$F$7:$GK$318,68,FALSE)),"",VLOOKUP($B416,'[1]1718  Exp_Rev Access'!$F$7:$GK$318,68,FALSE))</f>
        <v/>
      </c>
      <c r="CD416" s="90" t="str">
        <f>IF(ISNA(VLOOKUP($B416,'[1]1718  Exp_Rev Access'!$F$7:$GK$318,69,FALSE)),"",VLOOKUP($B416,'[1]1718  Exp_Rev Access'!$F$7:$GK$318,69,FALSE))</f>
        <v/>
      </c>
      <c r="CE416" s="56">
        <f t="shared" si="1021"/>
        <v>0</v>
      </c>
      <c r="CF416" s="92"/>
      <c r="CG416" s="78"/>
      <c r="CH416" s="90" t="str">
        <f>IF(ISNA(VLOOKUP($B416,'[1]1718  Exp_Rev Access'!$F$7:$GK$318,$CH$2,FALSE)),"",VLOOKUP($B416,'[1]1718  Exp_Rev Access'!$F$7:$GK$318,$CH$2,FALSE))</f>
        <v/>
      </c>
      <c r="CI416" s="90" t="str">
        <f>IF(ISNA(VLOOKUP($B416,'[1]1718  Exp_Rev Access'!$F$7:$GK$318,$CI$2,FALSE)),"",VLOOKUP($B416,'[1]1718  Exp_Rev Access'!$F$7:$GK$318,$CI$2,FALSE))</f>
        <v/>
      </c>
      <c r="CJ416" s="90" t="str">
        <f>IF(ISNA(VLOOKUP($B416,'[1]1718  Exp_Rev Access'!$F$7:$GK$318,$CJ$2,FALSE)),"",VLOOKUP($B416,'[1]1718  Exp_Rev Access'!$F$7:$GK$318,$CJ$2,FALSE))</f>
        <v/>
      </c>
      <c r="CK416" s="90" t="str">
        <f>IF(ISNA(VLOOKUP($B416,'[1]1718  Exp_Rev Access'!$F$7:$GK$318,$CK$2,FALSE)),"",VLOOKUP($B416,'[1]1718  Exp_Rev Access'!$F$7:$GK$318,$CK$2,FALSE))</f>
        <v/>
      </c>
      <c r="CL416" s="90" t="str">
        <f>IF(ISNA(VLOOKUP($B416,'[1]1718  Exp_Rev Access'!$F$7:$GK$318,$CL$2,FALSE)),"",VLOOKUP($B416,'[1]1718  Exp_Rev Access'!$F$7:$GK$318,$CL$2,FALSE))</f>
        <v/>
      </c>
      <c r="CM416" s="90" t="str">
        <f>IF(ISNA(VLOOKUP($B416,'[1]1718  Exp_Rev Access'!$F$7:$GK$318,$CM$2,FALSE)),"",VLOOKUP($B416,'[1]1718  Exp_Rev Access'!$F$7:$GK$318,$CM$2,FALSE))</f>
        <v/>
      </c>
      <c r="CN416" s="90" t="str">
        <f>IF(ISNA(VLOOKUP($B416,'[1]1718  Exp_Rev Access'!$F$7:$GK$318,$CN$2,FALSE)),"",VLOOKUP($B416,'[1]1718  Exp_Rev Access'!$F$7:$GK$318,$CN$2,FALSE))</f>
        <v/>
      </c>
      <c r="CO416" s="90" t="str">
        <f>IF(ISNA(VLOOKUP($B416,'[1]1718  Exp_Rev Access'!$F$7:$GK$318,$CO$2,FALSE)),"",VLOOKUP($B416,'[1]1718  Exp_Rev Access'!$F$7:$GK$318,$CO$2,FALSE))</f>
        <v/>
      </c>
      <c r="CP416" s="90" t="str">
        <f>IF(ISNA(VLOOKUP($B416,'[1]1718  Exp_Rev Access'!$F$7:$GK$318,$CP$2,FALSE)),"",VLOOKUP($B416,'[1]1718  Exp_Rev Access'!$F$7:$GK$318,$CP$2,FALSE))</f>
        <v/>
      </c>
      <c r="CQ416" s="90" t="str">
        <f>IF(ISNA(VLOOKUP($B416,'[1]1718  Exp_Rev Access'!$F$7:$GK$318,$CQ$2,FALSE)),"",VLOOKUP($B416,'[1]1718  Exp_Rev Access'!$F$7:$GK$318,$CQ$2,FALSE))</f>
        <v/>
      </c>
      <c r="CR416" s="90" t="str">
        <f>IF(ISNA(VLOOKUP($B416,'[1]1718  Exp_Rev Access'!$F$7:$GK$318,$CR$2,FALSE)),"",VLOOKUP($B416,'[1]1718  Exp_Rev Access'!$F$7:$GK$318,$CR$2,FALSE))</f>
        <v/>
      </c>
      <c r="CS416" s="90" t="str">
        <f>IF(ISNA(VLOOKUP($B416,'[1]1718  Exp_Rev Access'!$F$7:$GK$318,$CS$2,FALSE)),"",VLOOKUP($B416,'[1]1718  Exp_Rev Access'!$F$7:$GK$318,$CS$2,FALSE))</f>
        <v/>
      </c>
      <c r="CT416" s="90" t="str">
        <f>IF(ISNA(VLOOKUP($B416,'[1]1718  Exp_Rev Access'!$F$7:$GK$318,$CT$2,FALSE)),"",VLOOKUP($B416,'[1]1718  Exp_Rev Access'!$F$7:$GK$318,$CT$2,FALSE))</f>
        <v/>
      </c>
      <c r="CU416" s="90" t="str">
        <f>IF(ISNA(VLOOKUP($B416,'[1]1718  Exp_Rev Access'!$F$7:$GK$318,$CU$2,FALSE)),"",VLOOKUP($B416,'[1]1718  Exp_Rev Access'!$F$7:$GK$318,$CU$2,FALSE))</f>
        <v/>
      </c>
      <c r="CV416" s="90" t="str">
        <f>IF(ISNA(VLOOKUP($B416,'[1]1718  Exp_Rev Access'!$F$7:$GK$318,$CV$2,FALSE)),"",VLOOKUP($B416,'[1]1718  Exp_Rev Access'!$F$7:$GK$318,$CV$2,FALSE))</f>
        <v/>
      </c>
      <c r="CW416" s="90" t="str">
        <f>IF(ISNA(VLOOKUP($B416,'[1]1718  Exp_Rev Access'!$F$7:$GK$318,$CW$2,FALSE)),"",VLOOKUP($B416,'[1]1718  Exp_Rev Access'!$F$7:$GK$318,$CW$2,FALSE))</f>
        <v/>
      </c>
      <c r="CX416" s="90" t="str">
        <f>IF(ISNA(VLOOKUP($B416,'[1]1718  Exp_Rev Access'!$F$7:$GK$318,$CX$2,FALSE)),"",VLOOKUP($B416,'[1]1718  Exp_Rev Access'!$F$7:$GK$318,$CX$2,FALSE))</f>
        <v/>
      </c>
      <c r="CY416" s="90" t="str">
        <f>IF(ISNA(VLOOKUP($B416,'[1]1718  Exp_Rev Access'!$F$7:$GK$318,$CY$2,FALSE)),"",VLOOKUP($B416,'[1]1718  Exp_Rev Access'!$F$7:$GK$318,$CY$2,FALSE))</f>
        <v/>
      </c>
      <c r="CZ416" s="90" t="str">
        <f>IF(ISNA(VLOOKUP($B416,'[1]1718  Exp_Rev Access'!$F$7:$GK$318,$CZ$2,FALSE)),"",VLOOKUP($B416,'[1]1718  Exp_Rev Access'!$F$7:$GK$318,$CZ$2,FALSE))</f>
        <v/>
      </c>
      <c r="DA416" s="90" t="str">
        <f>IF(ISNA(VLOOKUP($B416,'[1]1718  Exp_Rev Access'!$F$7:$GK$318,$DA$2,FALSE)),"",VLOOKUP($B416,'[1]1718  Exp_Rev Access'!$F$7:$GK$318,$DA$2,FALSE))</f>
        <v/>
      </c>
      <c r="DB416" s="90" t="str">
        <f>IF(ISNA(VLOOKUP($B416,'[1]1718  Exp_Rev Access'!$F$7:$GK$318,$DB$2,FALSE)),"",VLOOKUP($B416,'[1]1718  Exp_Rev Access'!$F$7:$GK$318,$DB$2,FALSE))</f>
        <v/>
      </c>
      <c r="DC416" s="90" t="str">
        <f>IF(ISNA(VLOOKUP($B416,'[1]1718  Exp_Rev Access'!$F$7:$GK$318,$DC$2,FALSE)),"",VLOOKUP($B416,'[1]1718  Exp_Rev Access'!$F$7:$GK$318,$DC$2,FALSE))</f>
        <v/>
      </c>
      <c r="DD416" s="90" t="str">
        <f>IF(ISNA(VLOOKUP($B416,'[1]1718  Exp_Rev Access'!$F$7:$GK$318,$DD$2,FALSE)),"",VLOOKUP($B416,'[1]1718  Exp_Rev Access'!$F$7:$GK$318,$DD$2,FALSE))</f>
        <v/>
      </c>
      <c r="DE416" s="90" t="str">
        <f>IF(ISNA(VLOOKUP($B416,'[1]1718  Exp_Rev Access'!$F$7:$GK$318,$DE$2,FALSE)),"",VLOOKUP($B416,'[1]1718  Exp_Rev Access'!$F$7:$GK$318,$DE$2,FALSE))</f>
        <v/>
      </c>
      <c r="DF416" s="90" t="str">
        <f>IF(ISNA(VLOOKUP($B416,'[1]1718  Exp_Rev Access'!$F$7:$GK$318,$DF$2,FALSE)),"",VLOOKUP($B416,'[1]1718  Exp_Rev Access'!$F$7:$GK$318,$DF$2,FALSE))</f>
        <v/>
      </c>
      <c r="DG416" s="90" t="str">
        <f>IF(ISNA(VLOOKUP($B416,'[1]1718  Exp_Rev Access'!$F$7:$GK$318,$DG$2,FALSE)),"",VLOOKUP($B416,'[1]1718  Exp_Rev Access'!$F$7:$GK$318,$DG$2,FALSE))</f>
        <v/>
      </c>
      <c r="DH416" s="90" t="str">
        <f>IF(ISNA(VLOOKUP($B416,'[1]1718  Exp_Rev Access'!$F$7:$GK$318,$DH$2,FALSE)),"",VLOOKUP($B416,'[1]1718  Exp_Rev Access'!$F$7:$GK$318,$DH$2,FALSE))</f>
        <v/>
      </c>
      <c r="DI416" s="90" t="str">
        <f>IF(ISNA(VLOOKUP($B416,'[1]1718  Exp_Rev Access'!$F$7:$GK$318,$DI$2,FALSE)),"",VLOOKUP($B416,'[1]1718  Exp_Rev Access'!$F$7:$GK$318,$DI$2,FALSE))</f>
        <v/>
      </c>
      <c r="DJ416" s="90" t="str">
        <f>IF(ISNA(VLOOKUP($B416,'[1]1718  Exp_Rev Access'!$F$7:$GK$318,$DJ$2,FALSE)),"",VLOOKUP($B416,'[1]1718  Exp_Rev Access'!$F$7:$GK$318,$DJ$2,FALSE))</f>
        <v/>
      </c>
      <c r="DK416" s="90" t="str">
        <f>IF(ISNA(VLOOKUP($B416,'[1]1718  Exp_Rev Access'!$F$7:$GK$318,$DK$2,FALSE)),"",VLOOKUP($B416,'[1]1718  Exp_Rev Access'!$F$7:$GK$318,$DK$2,FALSE))</f>
        <v/>
      </c>
      <c r="DL416" s="90" t="str">
        <f>IF(ISNA(VLOOKUP($B416,'[1]1718  Exp_Rev Access'!$F$7:$GK$318,$DL$2,FALSE)),"",VLOOKUP($B416,'[1]1718  Exp_Rev Access'!$F$7:$GK$318,$DL$2,FALSE))</f>
        <v/>
      </c>
      <c r="DM416" s="90" t="str">
        <f>IF(ISNA(VLOOKUP($B416,'[1]1718  Exp_Rev Access'!$F$7:$GK$318,$DM$2,FALSE)),"",VLOOKUP($B416,'[1]1718  Exp_Rev Access'!$F$7:$GK$318,$DM$2,FALSE))</f>
        <v/>
      </c>
      <c r="DN416" s="90" t="str">
        <f>IF(ISNA(VLOOKUP($B416,'[1]1718  Exp_Rev Access'!$F$7:$GK$318,$DN$2,FALSE)),"",VLOOKUP($B416,'[1]1718  Exp_Rev Access'!$F$7:$GK$318,$DN$2,FALSE))</f>
        <v/>
      </c>
      <c r="DO416" s="90" t="str">
        <f>IF(ISNA(VLOOKUP($B416,'[1]1718  Exp_Rev Access'!$F$7:$GK$318,$DO$2,FALSE)),"",VLOOKUP($B416,'[1]1718  Exp_Rev Access'!$F$7:$GK$318,$DO$2,FALSE))</f>
        <v/>
      </c>
      <c r="DP416" s="90" t="str">
        <f>IF(ISNA(VLOOKUP($B416,'[1]1718  Exp_Rev Access'!$F$7:$GK$318,$DP$2,FALSE)),"",VLOOKUP($B416,'[1]1718  Exp_Rev Access'!$F$7:$GK$318,$DP$2,FALSE))</f>
        <v/>
      </c>
      <c r="DQ416" s="90" t="str">
        <f>IF(ISNA(VLOOKUP($B416,'[1]1718  Exp_Rev Access'!$F$7:$GK$318,$DQ$2,FALSE)),"",VLOOKUP($B416,'[1]1718  Exp_Rev Access'!$F$7:$GK$318,$DQ$2,FALSE))</f>
        <v/>
      </c>
      <c r="DR416" s="90" t="str">
        <f>IF(ISNA(VLOOKUP($B416,'[1]1718  Exp_Rev Access'!$F$7:$GK$318,$DR$2,FALSE)),"",VLOOKUP($B416,'[1]1718  Exp_Rev Access'!$F$7:$GK$318,$DR$2,FALSE))</f>
        <v/>
      </c>
      <c r="DS416" s="90" t="str">
        <f>IF(ISNA(VLOOKUP($B416,'[1]1718  Exp_Rev Access'!$F$7:$GK$318,$DS$2,FALSE)),"",VLOOKUP($B416,'[1]1718  Exp_Rev Access'!$F$7:$GK$318,$DS$2,FALSE))</f>
        <v/>
      </c>
      <c r="DT416" s="90" t="str">
        <f>IF(ISNA(VLOOKUP($B416,'[1]1718  Exp_Rev Access'!$F$7:$GK$318,$DT$2,FALSE)),"",VLOOKUP($B416,'[1]1718  Exp_Rev Access'!$F$7:$GK$318,$DT$2,FALSE))</f>
        <v/>
      </c>
      <c r="DU416" s="90" t="str">
        <f>IF(ISNA(VLOOKUP($B416,'[1]1718  Exp_Rev Access'!$F$7:$GK$318,$DU$2,FALSE)),"",VLOOKUP($B416,'[1]1718  Exp_Rev Access'!$F$7:$GK$318,$DU$2,FALSE))</f>
        <v/>
      </c>
      <c r="DV416" s="90" t="str">
        <f>IF(ISNA(VLOOKUP($B416,'[1]1718  Exp_Rev Access'!$F$7:$GK$318,$DV$2,FALSE)),"",VLOOKUP($B416,'[1]1718  Exp_Rev Access'!$F$7:$GK$318,$DV$2,FALSE))</f>
        <v/>
      </c>
      <c r="DW416" s="90" t="str">
        <f>IF(ISNA(VLOOKUP($B416,'[1]1718  Exp_Rev Access'!$F$7:$GK$318,$DW$2,FALSE)),"",VLOOKUP($B416,'[1]1718  Exp_Rev Access'!$F$7:$GK$318,$DW$2,FALSE))</f>
        <v/>
      </c>
      <c r="DX416" s="90" t="str">
        <f>IF(ISNA(VLOOKUP($B416,'[1]1718  Exp_Rev Access'!$F$7:$GK$318,$DX$2,FALSE)),"",VLOOKUP($B416,'[1]1718  Exp_Rev Access'!$F$7:$GK$318,$DX$2,FALSE))</f>
        <v/>
      </c>
      <c r="DY416" s="90" t="str">
        <f>IF(ISNA(VLOOKUP($B416,'[1]1718  Exp_Rev Access'!$F$7:$GK$318,$DY$2,FALSE)),"",VLOOKUP($B416,'[1]1718  Exp_Rev Access'!$F$7:$GK$318,$DY$2,FALSE))</f>
        <v/>
      </c>
      <c r="DZ416" s="90" t="str">
        <f>IF(ISNA(VLOOKUP($B416,'[1]1718  Exp_Rev Access'!$F$7:$GK$318,$DZ$2,FALSE)),"",VLOOKUP($B416,'[1]1718  Exp_Rev Access'!$F$7:$GK$318,$DZ$2,FALSE))</f>
        <v/>
      </c>
      <c r="EA416" s="90" t="str">
        <f>IF(ISNA(VLOOKUP($B416,'[1]1718  Exp_Rev Access'!$F$7:$GK$318,$EA$2,FALSE)),"",VLOOKUP($B416,'[1]1718  Exp_Rev Access'!$F$7:$GK$318,$EA$2,FALSE))</f>
        <v/>
      </c>
      <c r="EB416" s="90" t="str">
        <f>IF(ISNA(VLOOKUP($B416,'[1]1718  Exp_Rev Access'!$F$7:$GK$318,$EB$2,FALSE)),"",VLOOKUP($B416,'[1]1718  Exp_Rev Access'!$F$7:$GK$318,$EB$2,FALSE))</f>
        <v/>
      </c>
      <c r="EC416" s="90" t="str">
        <f>IF(ISNA(VLOOKUP($B416,'[1]1718  Exp_Rev Access'!$F$7:$GK$318,$EC$2,FALSE)),"",VLOOKUP($B416,'[1]1718  Exp_Rev Access'!$F$7:$GK$318,$EC$2,FALSE))</f>
        <v/>
      </c>
      <c r="ED416" s="90" t="str">
        <f>IF(ISNA(VLOOKUP($B416,'[1]1718  Exp_Rev Access'!$F$7:$GK$318,$ED$2,FALSE)),"",VLOOKUP($B416,'[1]1718  Exp_Rev Access'!$F$7:$GK$318,$ED$2,FALSE))</f>
        <v/>
      </c>
      <c r="EE416" s="90" t="str">
        <f>IF(ISNA(VLOOKUP($B416,'[1]1718  Exp_Rev Access'!$F$7:$GK$318,$EE$2,FALSE)),"",VLOOKUP($B416,'[1]1718  Exp_Rev Access'!$F$7:$GK$318,$EE$2,FALSE))</f>
        <v/>
      </c>
      <c r="EF416" s="90" t="str">
        <f>IF(ISNA(VLOOKUP($B416,'[1]1718  Exp_Rev Access'!$F$7:$GK$318,$EF$2,FALSE)),"",VLOOKUP($B416,'[1]1718  Exp_Rev Access'!$F$7:$GK$318,$EF$2,FALSE))</f>
        <v/>
      </c>
      <c r="EG416" s="90" t="str">
        <f>IF(ISNA(VLOOKUP($B416,'[1]1718  Exp_Rev Access'!$F$7:$GK$318,$EG$2,FALSE)),"",VLOOKUP($B416,'[1]1718  Exp_Rev Access'!$F$7:$GK$318,$EG$2,FALSE))</f>
        <v/>
      </c>
      <c r="EH416" s="90" t="str">
        <f>IF(ISNA(VLOOKUP($B416,'[1]1718  Exp_Rev Access'!$F$7:$GK$318,$EH$2,FALSE)),"",VLOOKUP($B416,'[1]1718  Exp_Rev Access'!$F$7:$GK$318,$EH$2,FALSE))</f>
        <v/>
      </c>
      <c r="EI416" s="90" t="str">
        <f>IF(ISNA(VLOOKUP($B416,'[1]1718  Exp_Rev Access'!$F$7:$GK$318,$EI$2,FALSE)),"",VLOOKUP($B416,'[1]1718  Exp_Rev Access'!$F$7:$GK$318,$EI$2,FALSE))</f>
        <v/>
      </c>
      <c r="EJ416" s="90" t="str">
        <f>IF(ISNA(VLOOKUP($B416,'[1]1718  Exp_Rev Access'!$F$7:$GK$318,$EJ$2,FALSE)),"",VLOOKUP($B416,'[1]1718  Exp_Rev Access'!$F$7:$GK$318,$EJ$2,FALSE))</f>
        <v/>
      </c>
      <c r="EK416" s="90" t="str">
        <f>IF(ISNA(VLOOKUP($B416,'[1]1718  Exp_Rev Access'!$F$7:$GK$318,$EK$2,FALSE)),"",VLOOKUP($B416,'[1]1718  Exp_Rev Access'!$F$7:$GK$318,$EK$2,FALSE))</f>
        <v/>
      </c>
      <c r="EL416" s="90" t="str">
        <f>IF(ISNA(VLOOKUP($B416,'[1]1718  Exp_Rev Access'!$F$7:$GK$318,$EL$2,FALSE)),"",VLOOKUP($B416,'[1]1718  Exp_Rev Access'!$F$7:$GK$318,$EL$2,FALSE))</f>
        <v/>
      </c>
      <c r="EM416" s="90" t="str">
        <f>IF(ISNA(VLOOKUP($B416,'[1]1718  Exp_Rev Access'!$F$7:$GK$318,$EM$2,FALSE)),"",VLOOKUP($B416,'[1]1718  Exp_Rev Access'!$F$7:$GK$318,$EM$2,FALSE))</f>
        <v/>
      </c>
      <c r="EN416" s="90" t="str">
        <f>IF(ISNA(VLOOKUP($B416,'[1]1718  Exp_Rev Access'!$F$7:$GK$318,$EN$2,FALSE)),"",VLOOKUP($B416,'[1]1718  Exp_Rev Access'!$F$7:$GK$318,$EN$2,FALSE))</f>
        <v/>
      </c>
      <c r="EO416" s="90" t="str">
        <f>IF(ISNA(VLOOKUP($B416,'[1]1718  Exp_Rev Access'!$F$7:$GK$318,$EO$2,FALSE)),"",VLOOKUP($B416,'[1]1718  Exp_Rev Access'!$F$7:$GK$318,$EO$2,FALSE))</f>
        <v/>
      </c>
      <c r="EP416" s="90" t="str">
        <f>IF(ISNA(VLOOKUP($B416,'[1]1718  Exp_Rev Access'!$F$7:$GK$318,$EP$2,FALSE)),"",VLOOKUP($B416,'[1]1718  Exp_Rev Access'!$F$7:$GK$318,$EP$2,FALSE))</f>
        <v/>
      </c>
      <c r="EQ416" s="90" t="str">
        <f>IF(ISNA(VLOOKUP($B416,'[1]1718  Exp_Rev Access'!$F$7:$GK$318,$EQ$2,FALSE)),"",VLOOKUP($B416,'[1]1718  Exp_Rev Access'!$F$7:$GK$318,$EQ$2,FALSE))</f>
        <v/>
      </c>
      <c r="ER416" s="90" t="str">
        <f>IF(ISNA(VLOOKUP($B416,'[1]1718  Exp_Rev Access'!$F$7:$GK$318,$ER$2,FALSE)),"",VLOOKUP($B416,'[1]1718  Exp_Rev Access'!$F$7:$GK$318,$ER$2,FALSE))</f>
        <v/>
      </c>
      <c r="ES416" s="90" t="str">
        <f>IF(ISNA(VLOOKUP($B416,'[1]1718  Exp_Rev Access'!$F$7:$GK$318,$ES$2,FALSE)),"",VLOOKUP($B416,'[1]1718  Exp_Rev Access'!$F$7:$GK$318,$ES$2,FALSE))</f>
        <v/>
      </c>
      <c r="ET416" s="90" t="str">
        <f>IF(ISNA(VLOOKUP($B416,'[1]1718  Exp_Rev Access'!$F$7:$GK$318,$ET$2,FALSE)),"",VLOOKUP($B416,'[1]1718  Exp_Rev Access'!$F$7:$GK$318,$ET$2,FALSE))</f>
        <v/>
      </c>
      <c r="EU416" s="90" t="str">
        <f>IF(ISNA(VLOOKUP($B416,'[1]1718  Exp_Rev Access'!$F$7:$GK$318,$EU$2,FALSE)),"",VLOOKUP($B416,'[1]1718  Exp_Rev Access'!$F$7:$GK$318,$EU$2,FALSE))</f>
        <v/>
      </c>
      <c r="EV416" s="90" t="str">
        <f>IF(ISNA(VLOOKUP($B416,'[1]1718  Exp_Rev Access'!$F$7:$GK$318,$EV$2,FALSE)),"",VLOOKUP($B416,'[1]1718  Exp_Rev Access'!$F$7:$GK$318,$EV$2,FALSE))</f>
        <v/>
      </c>
      <c r="EW416" s="90" t="str">
        <f>IF(ISNA(VLOOKUP($B416,'[1]1718  Exp_Rev Access'!$F$7:$GK$318,$EW$2,FALSE)),"",VLOOKUP($B416,'[1]1718  Exp_Rev Access'!$F$7:$GK$318,$EW$2,FALSE))</f>
        <v/>
      </c>
      <c r="EX416" s="90" t="str">
        <f>IF(ISNA(VLOOKUP($B416,'[1]1718  Exp_Rev Access'!$F$7:$GK$318,$EX$2,FALSE)),"",VLOOKUP($B416,'[1]1718  Exp_Rev Access'!$F$7:$GK$318,$EX$2,FALSE))</f>
        <v/>
      </c>
      <c r="EY416" s="90" t="str">
        <f>IF(ISNA(VLOOKUP($B416,'[1]1718  Exp_Rev Access'!$F$7:$GK$318,$EY$2,FALSE)),"",VLOOKUP($B416,'[1]1718  Exp_Rev Access'!$F$7:$GK$318,$EY$2,FALSE))</f>
        <v/>
      </c>
      <c r="EZ416" s="90" t="str">
        <f>IF(ISNA(VLOOKUP($B416,'[1]1718  Exp_Rev Access'!$F$7:$GK$318,$EZ$2,FALSE)),"",VLOOKUP($B416,'[1]1718  Exp_Rev Access'!$F$7:$GK$318,$EZ$2,FALSE))</f>
        <v/>
      </c>
      <c r="FA416" s="90" t="str">
        <f>IF(ISNA(VLOOKUP($B416,'[1]1718  Exp_Rev Access'!$F$7:$GK$318,$FA$2,FALSE)),"",VLOOKUP($B416,'[1]1718  Exp_Rev Access'!$F$7:$GK$318,$FA$2,FALSE))</f>
        <v/>
      </c>
      <c r="FB416" s="90" t="str">
        <f>IF(ISNA(VLOOKUP($B416,'[1]1718  Exp_Rev Access'!$F$7:$GK$318,$FB$2,FALSE)),"",VLOOKUP($B416,'[1]1718  Exp_Rev Access'!$F$7:$GK$318,$FB$2,FALSE))</f>
        <v/>
      </c>
      <c r="FC416" s="90" t="str">
        <f>IF(ISNA(VLOOKUP($B416,'[1]1718  Exp_Rev Access'!$F$7:$GK$318,$FC$2,FALSE)),"",VLOOKUP($B416,'[1]1718  Exp_Rev Access'!$F$7:$GK$318,$FC$2,FALSE))</f>
        <v/>
      </c>
      <c r="FD416" s="90" t="str">
        <f>IF(ISNA(VLOOKUP($B416,'[1]1718  Exp_Rev Access'!$F$7:$GK$318,$FD$2,FALSE)),"",VLOOKUP($B416,'[1]1718  Exp_Rev Access'!$F$7:$GK$318,$FD$2,FALSE))</f>
        <v/>
      </c>
      <c r="FE416" s="90" t="str">
        <f>IF(ISNA(VLOOKUP($B416,'[1]1718  Exp_Rev Access'!$F$7:$GK$318,$FE$2,FALSE)),"",VLOOKUP($B416,'[1]1718  Exp_Rev Access'!$F$7:$GK$318,$FE$2,FALSE))</f>
        <v/>
      </c>
      <c r="FF416" s="90" t="str">
        <f>IF(ISNA(VLOOKUP($B416,'[1]1718  Exp_Rev Access'!$F$7:$GK$318,$FF$2,FALSE)),"",VLOOKUP($B416,'[1]1718  Exp_Rev Access'!$F$7:$GK$318,$FF$2,FALSE))</f>
        <v/>
      </c>
      <c r="FG416" s="90" t="str">
        <f>IF(ISNA(VLOOKUP($B416,'[1]1718  Exp_Rev Access'!$F$7:$GK$318,$FG$2,FALSE)),"",VLOOKUP($B416,'[1]1718  Exp_Rev Access'!$F$7:$GK$318,$FG$2,FALSE))</f>
        <v/>
      </c>
      <c r="FH416" s="90" t="str">
        <f>IF(ISNA(VLOOKUP($B416,'[1]1718  Exp_Rev Access'!$F$7:$GK$318,$FH$2,FALSE)),"",VLOOKUP($B416,'[1]1718  Exp_Rev Access'!$F$7:$GK$318,$FH$2,FALSE))</f>
        <v/>
      </c>
      <c r="FI416" s="90" t="str">
        <f>IF(ISNA(VLOOKUP($B416,'[1]1718  Exp_Rev Access'!$F$7:$GK$318,$FI$2,FALSE)),"",VLOOKUP($B416,'[1]1718  Exp_Rev Access'!$F$7:$GK$318,$FI$2,FALSE))</f>
        <v/>
      </c>
      <c r="FJ416" s="90" t="str">
        <f>IF(ISNA(VLOOKUP($B416,'[1]1718  Exp_Rev Access'!$F$7:$GK$318,$FJ$2,FALSE)),"",VLOOKUP($B416,'[1]1718  Exp_Rev Access'!$F$7:$GK$318,$FJ$2,FALSE))</f>
        <v/>
      </c>
      <c r="FK416" s="90" t="str">
        <f>IF(ISNA(VLOOKUP($B416,'[1]1718  Exp_Rev Access'!$F$7:$GK$318,$FK$2,FALSE)),"",VLOOKUP($B416,'[1]1718  Exp_Rev Access'!$F$7:$GK$318,$FK$2,FALSE))</f>
        <v/>
      </c>
      <c r="FL416" s="90" t="str">
        <f>IF(ISNA(VLOOKUP($B416,'[1]1718  Exp_Rev Access'!$F$7:$GK$318,$FL$2,FALSE)),"",VLOOKUP($B416,'[1]1718  Exp_Rev Access'!$F$7:$GK$318,$FL$2,FALSE))</f>
        <v/>
      </c>
      <c r="FM416" s="90" t="str">
        <f>IF(ISNA(VLOOKUP($B416,'[1]1718  Exp_Rev Access'!$F$7:$GK$318,$FM$2,FALSE)),"",VLOOKUP($B416,'[1]1718  Exp_Rev Access'!$F$7:$GK$318,$FM$2,FALSE))</f>
        <v/>
      </c>
      <c r="FN416" s="90" t="str">
        <f>IF(ISNA(VLOOKUP($B416,'[1]1718  Exp_Rev Access'!$F$7:$GK$318,$FN$2,FALSE)),"",VLOOKUP($B416,'[1]1718  Exp_Rev Access'!$F$7:$GK$318,$FN$2,FALSE))</f>
        <v/>
      </c>
      <c r="FO416" s="90" t="str">
        <f>IF(ISNA(VLOOKUP($B416,'[1]1718  Exp_Rev Access'!$F$7:$GK$318,$FO$2,FALSE)),"",VLOOKUP($B416,'[1]1718  Exp_Rev Access'!$F$7:$GK$318,$FO$2,FALSE))</f>
        <v/>
      </c>
      <c r="FP416" s="90" t="str">
        <f>IF(ISNA(VLOOKUP($B416,'[1]1718  Exp_Rev Access'!$F$7:$GK$318,$FP$2,FALSE)),"",VLOOKUP($B416,'[1]1718  Exp_Rev Access'!$F$7:$GK$318,$FP$2,FALSE))</f>
        <v/>
      </c>
      <c r="FQ416" s="90" t="str">
        <f>IF(ISNA(VLOOKUP($B416,'[1]1718  Exp_Rev Access'!$F$7:$GK$318,$FQ$2,FALSE)),"",VLOOKUP($B416,'[1]1718  Exp_Rev Access'!$F$7:$GK$318,$FQ$2,FALSE))</f>
        <v/>
      </c>
      <c r="FR416" s="90" t="str">
        <f>IF(ISNA(VLOOKUP($B416,'[1]1718  Exp_Rev Access'!$F$7:$GK$318,$FR$2,FALSE)),"",VLOOKUP($B416,'[1]1718  Exp_Rev Access'!$F$7:$GK$318,$FR$2,FALSE))</f>
        <v/>
      </c>
      <c r="FS416" s="56"/>
      <c r="FT416" s="92"/>
      <c r="FU416" s="94"/>
      <c r="FV416" s="95" t="str">
        <f>IF(ISNA(VLOOKUP($B416,'[1]1718  Exp_Rev Access'!$F$7:$GK$318,$FV$2,FALSE)),"",VLOOKUP($B416,'[1]1718  Exp_Rev Access'!$F$7:$GK$318,$FV$2,FALSE))</f>
        <v/>
      </c>
      <c r="FW416" s="95" t="str">
        <f>IF(ISNA(VLOOKUP($B416,'[1]1718  Exp_Rev Access'!$F$7:$GK$318,$FW$2,FALSE)),"",VLOOKUP($B416,'[1]1718  Exp_Rev Access'!$F$7:$GK$318,$FW$2,FALSE))</f>
        <v/>
      </c>
      <c r="FX416" s="95" t="str">
        <f>IF(ISNA(VLOOKUP($B416,'[1]1718  Exp_Rev Access'!$F$7:$GK$318,$FX$2,FALSE)),"",VLOOKUP($B416,'[1]1718  Exp_Rev Access'!$F$7:$GK$318,$FX$2,FALSE))</f>
        <v/>
      </c>
      <c r="FY416" s="95" t="str">
        <f>IF(ISNA(VLOOKUP($B416,'[1]1718  Exp_Rev Access'!$F$7:$GK$318,$FY$2,FALSE)),"",VLOOKUP($B416,'[1]1718  Exp_Rev Access'!$F$7:$GK$318,$FY$2,FALSE))</f>
        <v/>
      </c>
      <c r="FZ416" s="95" t="str">
        <f>IF(ISNA(VLOOKUP($B416,'[1]1718  Exp_Rev Access'!$F$7:$GK$318,$FZ$2,FALSE)),"",VLOOKUP($B416,'[1]1718  Exp_Rev Access'!$F$7:$GK$318,$FZ$2,FALSE))</f>
        <v/>
      </c>
      <c r="GA416" s="95" t="str">
        <f>IF(ISNA(VLOOKUP($B416,'[1]1718  Exp_Rev Access'!$F$7:$GK$318,$GA$2,FALSE)),"",VLOOKUP($B416,'[1]1718  Exp_Rev Access'!$F$7:$GK$318,$GA$2,FALSE))</f>
        <v/>
      </c>
      <c r="GB416" s="95" t="str">
        <f>IF(ISNA(VLOOKUP($B416,'[1]1718  Exp_Rev Access'!$F$7:$GK$318,$GB$2,FALSE)),"",VLOOKUP($B416,'[1]1718  Exp_Rev Access'!$F$7:$GK$318,$GB$2,FALSE))</f>
        <v/>
      </c>
      <c r="GC416" s="95" t="str">
        <f>IF(ISNA(VLOOKUP($B416,'[1]1718  Exp_Rev Access'!$F$7:$GK$318,$GC$2,FALSE)),"",VLOOKUP($B416,'[1]1718  Exp_Rev Access'!$F$7:$GK$318,$GC$2,FALSE))</f>
        <v/>
      </c>
      <c r="GD416" s="95" t="str">
        <f>IF(ISNA(VLOOKUP($B416,'[1]1718  Exp_Rev Access'!$F$7:$GK$318,$GD$2,FALSE)),"",VLOOKUP($B416,'[1]1718  Exp_Rev Access'!$F$7:$GK$318,$GD$2,FALSE))</f>
        <v/>
      </c>
      <c r="GE416" s="95" t="str">
        <f>IF(ISNA(VLOOKUP($B416,'[1]1718  Exp_Rev Access'!$F$7:$GK$318,$GE$2,FALSE)),"",VLOOKUP($B416,'[1]1718  Exp_Rev Access'!$F$7:$GK$318,$GE$2,FALSE))</f>
        <v/>
      </c>
      <c r="GF416" s="95" t="str">
        <f>IF(ISNA(VLOOKUP($B416,'[1]1718  Exp_Rev Access'!$F$7:$GK$318,$GF$2,FALSE)),"",VLOOKUP($B416,'[1]1718  Exp_Rev Access'!$F$7:$GK$318,$GF$2,FALSE))</f>
        <v/>
      </c>
      <c r="GG416" s="95" t="str">
        <f>IF(ISNA(VLOOKUP($B416,'[1]1718  Exp_Rev Access'!$F$7:$GK$318,$GG$2,FALSE)),"",VLOOKUP($B416,'[1]1718  Exp_Rev Access'!$F$7:$GK$318,$GG$2,FALSE))</f>
        <v/>
      </c>
      <c r="GH416" s="95" t="str">
        <f>IF(ISNA(VLOOKUP($B416,'[1]1718  Exp_Rev Access'!$F$7:$GK$318,$GH$2,FALSE)),"",VLOOKUP($B416,'[1]1718  Exp_Rev Access'!$F$7:$GK$318,$GH$2,FALSE))</f>
        <v/>
      </c>
      <c r="GI416" s="95" t="str">
        <f>IF(ISNA(VLOOKUP($B416,'[1]1718  Exp_Rev Access'!$F$7:$GK$318,$GI$2,FALSE)),"",VLOOKUP($B416,'[1]1718  Exp_Rev Access'!$F$7:$GK$318,$GI$2,FALSE))</f>
        <v/>
      </c>
      <c r="GJ416" s="95" t="str">
        <f>IF(ISNA(VLOOKUP($B416,'[1]1718  Exp_Rev Access'!$F$7:$GK$318,$GJ$2,FALSE)),"",VLOOKUP($B416,'[1]1718  Exp_Rev Access'!$F$7:$GK$318,$GJ$2,FALSE))</f>
        <v/>
      </c>
      <c r="GK416" s="95" t="str">
        <f>IF(ISNA(VLOOKUP($B416,'[1]1718  Exp_Rev Access'!$F$7:$GK$318,$GK$2,FALSE)),"",VLOOKUP($B416,'[1]1718  Exp_Rev Access'!$F$7:$GK$318,$GK$2,FALSE))</f>
        <v/>
      </c>
      <c r="GL416" s="95" t="str">
        <f>IF(ISNA(VLOOKUP($B416,'[1]1718  Exp_Rev Access'!$F$7:$GK$318,$GL$2,FALSE)),"",VLOOKUP($B416,'[1]1718  Exp_Rev Access'!$F$7:$GK$318,$GL$2,FALSE))</f>
        <v/>
      </c>
      <c r="GM416" s="95" t="str">
        <f>IF(ISNA(VLOOKUP($B416,'[1]1718  Exp_Rev Access'!$F$7:$GK$318,$GM$2,FALSE)),"",VLOOKUP($B416,'[1]1718  Exp_Rev Access'!$F$7:$GK$318,$GM$2,FALSE))</f>
        <v/>
      </c>
      <c r="GN416" s="95" t="str">
        <f>IF(ISNA(VLOOKUP($B416,'[1]1718  Exp_Rev Access'!$F$7:$GK$318,$GN$2,FALSE)),"",VLOOKUP($B416,'[1]1718  Exp_Rev Access'!$F$7:$GK$318,$GN$2,FALSE))</f>
        <v/>
      </c>
      <c r="GO416" s="95" t="str">
        <f>IF(ISNA(VLOOKUP($B416,'[1]1718  Exp_Rev Access'!$F$7:$GK$318,$GO$2,FALSE)),"",VLOOKUP($B416,'[1]1718  Exp_Rev Access'!$F$7:$GK$318,$GO$2,FALSE))</f>
        <v/>
      </c>
      <c r="GP416" s="95" t="str">
        <f>IF(ISNA(VLOOKUP($B416,'[1]1718  Exp_Rev Access'!$F$7:$GK$318,$GP$2,FALSE)),"",VLOOKUP($B416,'[1]1718  Exp_Rev Access'!$F$7:$GK$318,$GP$2,FALSE))</f>
        <v/>
      </c>
      <c r="GQ416" s="95" t="str">
        <f>IF(ISNA(VLOOKUP($B416,'[1]1718  Exp_Rev Access'!$F$7:$GK$318,$GQ$2,FALSE)),"",VLOOKUP($B416,'[1]1718  Exp_Rev Access'!$F$7:$GK$318,$GQ$2,FALSE))</f>
        <v/>
      </c>
      <c r="GR416" s="95" t="str">
        <f>IF(ISNA(VLOOKUP($B416,'[1]1718  Exp_Rev Access'!$F$7:$GK$318,$GR$2,FALSE)),"",VLOOKUP($B416,'[1]1718  Exp_Rev Access'!$F$7:$GK$318,$GR$2,FALSE))</f>
        <v/>
      </c>
      <c r="GS416" s="95" t="str">
        <f>IF(ISNA(VLOOKUP($B416,'[1]1718  Exp_Rev Access'!$F$7:$GK$318,$GS$2,FALSE)),"",VLOOKUP($B416,'[1]1718  Exp_Rev Access'!$F$7:$GK$318,$GS$2,FALSE))</f>
        <v/>
      </c>
      <c r="GT416" s="95" t="str">
        <f>IF(ISNA(VLOOKUP($B416,'[1]1718  Exp_Rev Access'!$F$7:$GK$318,$GT$2,FALSE)),"",VLOOKUP($B416,'[1]1718  Exp_Rev Access'!$F$7:$GK$318,$GT$2,FALSE))</f>
        <v/>
      </c>
      <c r="GU416" s="56"/>
      <c r="GV416" s="92"/>
      <c r="GW416" s="96"/>
    </row>
    <row r="417" spans="1:222" x14ac:dyDescent="0.3">
      <c r="A417" s="98" t="s">
        <v>800</v>
      </c>
      <c r="B417" s="88"/>
      <c r="C417" s="89"/>
      <c r="D417" s="75"/>
      <c r="E417" s="76"/>
      <c r="F417" s="70"/>
      <c r="G417" s="70"/>
      <c r="H417" s="90"/>
      <c r="I417" s="90" t="str">
        <f>IF(ISNA(VLOOKUP($B417,'[1]1718  Exp_Rev Access'!$F$7:$GK$318,4,FALSE)),"",VLOOKUP($B417,'[1]1718  Exp_Rev Access'!$F$7:$GK$318,4,FALSE))</f>
        <v/>
      </c>
      <c r="J417" s="90" t="str">
        <f>IF(ISNA(VLOOKUP($B417,'[1]1718  Exp_Rev Access'!$F$7:$GK$318,5,FALSE)),"",VLOOKUP($B417,'[1]1718  Exp_Rev Access'!$F$7:$GK$318,5,FALSE))</f>
        <v/>
      </c>
      <c r="K417" s="90" t="str">
        <f>IF(ISNA(VLOOKUP($B417,'[1]1718  Exp_Rev Access'!$F$7:$GK$318,6,FALSE)),"-",VLOOKUP($B417,'[1]1718  Exp_Rev Access'!$F$7:$GK$318,6,FALSE))</f>
        <v>-</v>
      </c>
      <c r="L417" s="90" t="str">
        <f>IF(ISNA(VLOOKUP($B417,'[1]1718  Exp_Rev Access'!$F$7:$GK$318,7,FALSE)),"",VLOOKUP($B417,'[1]1718  Exp_Rev Access'!$F$7:$GK$318,7,FALSE))</f>
        <v/>
      </c>
      <c r="M417" s="90" t="str">
        <f>IF(ISNA(VLOOKUP($B417,'[1]1718  Exp_Rev Access'!$F$7:$GK$318,8,FALSE)),"",VLOOKUP($B417,'[1]1718  Exp_Rev Access'!$F$7:$GK$318,8,FALSE))</f>
        <v/>
      </c>
      <c r="N417" s="56"/>
      <c r="O417" s="91"/>
      <c r="P417" s="56"/>
      <c r="Q417" s="90" t="str">
        <f>IF(ISNA(VLOOKUP($B417,'[1]1718  Exp_Rev Access'!$F$7:$GK$318,10,FALSE)),"",VLOOKUP($B417,'[1]1718  Exp_Rev Access'!$F$7:$GK$318,10,FALSE))</f>
        <v/>
      </c>
      <c r="R417" s="90" t="str">
        <f>IF(ISNA(VLOOKUP($B417,'[1]1718  Exp_Rev Access'!$F$7:$GK$318,11,FALSE)),"",VLOOKUP($B417,'[1]1718  Exp_Rev Access'!$F$7:$GK$318,11,FALSE))</f>
        <v/>
      </c>
      <c r="S417" s="90" t="str">
        <f>IF(ISNA(VLOOKUP($B417,'[1]1718  Exp_Rev Access'!$F$7:$GK$318,12,FALSE)),"",VLOOKUP($B417,'[1]1718  Exp_Rev Access'!$F$7:$GK$318,12,FALSE))</f>
        <v/>
      </c>
      <c r="T417" s="90" t="str">
        <f>IF(ISNA(VLOOKUP($B417,'[1]1718  Exp_Rev Access'!$F$7:$GK$318,13,FALSE)),"",VLOOKUP($B417,'[1]1718  Exp_Rev Access'!$F$7:$GK$318,13,FALSE))</f>
        <v/>
      </c>
      <c r="U417" s="90" t="str">
        <f>IF(ISNA(VLOOKUP($B417,'[1]1718  Exp_Rev Access'!$F$7:$GK$318,14,FALSE)),"",VLOOKUP($B417,'[1]1718  Exp_Rev Access'!$F$7:$GK$318,14,FALSE))</f>
        <v/>
      </c>
      <c r="V417" s="90" t="str">
        <f>IF(ISNA(VLOOKUP($B417,'[1]1718  Exp_Rev Access'!$F$7:$GK$318,15,FALSE)),"",VLOOKUP($B417,'[1]1718  Exp_Rev Access'!$F$7:$GK$318,15,FALSE))</f>
        <v/>
      </c>
      <c r="W417" s="90" t="str">
        <f>IF(ISNA(VLOOKUP($B417,'[1]1718  Exp_Rev Access'!$F$7:$GK$318,16,FALSE)),"",VLOOKUP($B417,'[1]1718  Exp_Rev Access'!$F$7:$GK$318,16,FALSE))</f>
        <v/>
      </c>
      <c r="X417" s="90" t="str">
        <f>IF(ISNA(VLOOKUP($B417,'[1]1718  Exp_Rev Access'!$F$7:$GK$318,17,FALSE)),"",VLOOKUP($B417,'[1]1718  Exp_Rev Access'!$F$7:$GK$318,17,FALSE))</f>
        <v/>
      </c>
      <c r="Y417" s="90" t="str">
        <f>IF(ISNA(VLOOKUP($B417,'[1]1718  Exp_Rev Access'!$F$7:$GK$318,18,FALSE)),"",VLOOKUP($B417,'[1]1718  Exp_Rev Access'!$F$7:$GK$318,18,FALSE))</f>
        <v/>
      </c>
      <c r="Z417" s="90" t="str">
        <f>IF(ISNA(VLOOKUP($B417,'[1]1718  Exp_Rev Access'!$F$7:$GK$318,19,FALSE)),"",VLOOKUP($B417,'[1]1718  Exp_Rev Access'!$F$7:$GK$318,19,FALSE))</f>
        <v/>
      </c>
      <c r="AA417" s="90" t="str">
        <f>IF(ISNA(VLOOKUP($B417,'[1]1718  Exp_Rev Access'!$F$7:$GK$318,20,FALSE)),"",VLOOKUP($B417,'[1]1718  Exp_Rev Access'!$F$7:$GK$318,20,FALSE))</f>
        <v/>
      </c>
      <c r="AB417" s="90" t="str">
        <f>IF(ISNA(VLOOKUP($B417,'[1]1718  Exp_Rev Access'!$F$7:$GK$318,21,FALSE)),"",VLOOKUP($B417,'[1]1718  Exp_Rev Access'!$F$7:$GK$318,21,FALSE))</f>
        <v/>
      </c>
      <c r="AC417" s="90" t="str">
        <f>IF(ISNA(VLOOKUP($B417,'[1]1718  Exp_Rev Access'!$F$7:$GK$318,22,FALSE)),"",VLOOKUP($B417,'[1]1718  Exp_Rev Access'!$F$7:$GK$318,22,FALSE))</f>
        <v/>
      </c>
      <c r="AD417" s="90" t="str">
        <f>IF(ISNA(VLOOKUP($B417,'[1]1718  Exp_Rev Access'!$F$7:$GK$318,23,FALSE)),"",VLOOKUP($B417,'[1]1718  Exp_Rev Access'!$F$7:$GK$318,23,FALSE))</f>
        <v/>
      </c>
      <c r="AE417" s="90" t="str">
        <f>IF(ISNA(VLOOKUP($B417,'[1]1718  Exp_Rev Access'!$F$7:$GK$318,24,FALSE)),"",VLOOKUP($B417,'[1]1718  Exp_Rev Access'!$F$7:$GK$318,24,FALSE))</f>
        <v/>
      </c>
      <c r="AF417" s="90" t="str">
        <f>IF(ISNA(VLOOKUP($B417,'[1]1718  Exp_Rev Access'!$F$7:$GK$318,25,FALSE)),"",VLOOKUP($B417,'[1]1718  Exp_Rev Access'!$F$7:$GK$318,25,FALSE))</f>
        <v/>
      </c>
      <c r="AG417" s="90" t="str">
        <f>IF(ISNA(VLOOKUP($B417,'[1]1718  Exp_Rev Access'!$F$7:$GK$318,26,FALSE)),"",VLOOKUP($B417,'[1]1718  Exp_Rev Access'!$F$7:$GK$318,26,FALSE))</f>
        <v/>
      </c>
      <c r="AH417" s="90" t="str">
        <f>IF(ISNA(VLOOKUP($B417,'[1]1718  Exp_Rev Access'!$F$7:$GK$318,27,FALSE)),"",VLOOKUP($B417,'[1]1718  Exp_Rev Access'!$F$7:$GK$318,27,FALSE))</f>
        <v/>
      </c>
      <c r="AI417" s="90" t="str">
        <f>IF(ISNA(VLOOKUP($B417,'[1]1718  Exp_Rev Access'!$F$7:$GK$318,28,FALSE)),"",VLOOKUP($B417,'[1]1718  Exp_Rev Access'!$F$7:$GK$318,28,FALSE))</f>
        <v/>
      </c>
      <c r="AJ417" s="90" t="str">
        <f>IF(ISNA(VLOOKUP($B417,'[1]1718  Exp_Rev Access'!$F$7:$GK$318,29,FALSE)),"",VLOOKUP($B417,'[1]1718  Exp_Rev Access'!$F$7:$GK$318,29,FALSE))</f>
        <v/>
      </c>
      <c r="AK417" s="90" t="str">
        <f>IF(ISNA(VLOOKUP($B417,'[1]1718  Exp_Rev Access'!$F$7:$GK$318,30,FALSE)),"",VLOOKUP($B417,'[1]1718  Exp_Rev Access'!$F$7:$GK$318,30,FALSE))</f>
        <v/>
      </c>
      <c r="AL417" s="90" t="str">
        <f>IF(ISNA(VLOOKUP($B417,'[1]1718  Exp_Rev Access'!$F$7:$GK$318,31,FALSE)),"",VLOOKUP($B417,'[1]1718  Exp_Rev Access'!$F$7:$GK$318,31,FALSE))</f>
        <v/>
      </c>
      <c r="AM417" s="56"/>
      <c r="AN417" s="92"/>
      <c r="AO417" s="71"/>
      <c r="AP417" s="90" t="str">
        <f>IF(ISNA(VLOOKUP($B417,'[1]1718  Exp_Rev Access'!$F$7:$GK$318,33,FALSE)),"",VLOOKUP($B417,'[1]1718  Exp_Rev Access'!$F$7:$GK$318,33,FALSE))</f>
        <v/>
      </c>
      <c r="AQ417" s="90" t="str">
        <f>IF(ISNA(VLOOKUP($B417,'[1]1718  Exp_Rev Access'!$F$7:$GK$318,34,FALSE)),"",VLOOKUP($B417,'[1]1718  Exp_Rev Access'!$F$7:$GK$318,34,FALSE))</f>
        <v/>
      </c>
      <c r="AR417" s="90" t="str">
        <f>IF(ISNA(VLOOKUP($B417,'[1]1718  Exp_Rev Access'!$F$7:$GK$318,35,FALSE)),"",VLOOKUP($B417,'[1]1718  Exp_Rev Access'!$F$7:$GK$318,35,FALSE))</f>
        <v/>
      </c>
      <c r="AS417" s="90" t="str">
        <f>IF(ISNA(VLOOKUP($B417,'[1]1718  Exp_Rev Access'!$F$7:$GK$318,36,FALSE)),"",VLOOKUP($B417,'[1]1718  Exp_Rev Access'!$F$7:$GK$318,36,FALSE))</f>
        <v/>
      </c>
      <c r="AT417" s="90" t="str">
        <f>IF(ISNA(VLOOKUP($B417,'[1]1718  Exp_Rev Access'!$F$7:$GK$318,37,FALSE)),"",VLOOKUP($B417,'[1]1718  Exp_Rev Access'!$F$7:$GK$318,37,FALSE))</f>
        <v/>
      </c>
      <c r="AU417" s="56"/>
      <c r="AV417" s="93"/>
      <c r="AW417" s="56"/>
      <c r="AX417" s="90" t="str">
        <f>IF(ISNA(VLOOKUP($B417,'[1]1718  Exp_Rev Access'!$F$7:$GK$318,39,FALSE)),"",VLOOKUP($B417,'[1]1718  Exp_Rev Access'!$F$7:$GK$318,39,FALSE))</f>
        <v/>
      </c>
      <c r="AY417" s="90" t="str">
        <f>IF(ISNA(VLOOKUP($B417,'[1]1718  Exp_Rev Access'!$F$7:$GK$318,40,FALSE)),"",VLOOKUP($B417,'[1]1718  Exp_Rev Access'!$F$7:$GK$318,40,FALSE))</f>
        <v/>
      </c>
      <c r="AZ417" s="90" t="str">
        <f>IF(ISNA(VLOOKUP($B417,'[1]1718  Exp_Rev Access'!$F$7:$GK$318,41,FALSE)),"",VLOOKUP($B417,'[1]1718  Exp_Rev Access'!$F$7:$GK$318,41,FALSE))</f>
        <v/>
      </c>
      <c r="BA417" s="90" t="str">
        <f>IF(ISNA(VLOOKUP($B417,'[1]1718  Exp_Rev Access'!$F$7:$GK$318,42,FALSE)),"",VLOOKUP($B417,'[1]1718  Exp_Rev Access'!$F$7:$GK$318,42,FALSE))</f>
        <v/>
      </c>
      <c r="BB417" s="90" t="str">
        <f>IF(ISNA(VLOOKUP($B417,'[1]1718  Exp_Rev Access'!$F$7:$GK$318,43,FALSE)),"",VLOOKUP($B417,'[1]1718  Exp_Rev Access'!$F$7:$GK$318,43,FALSE))</f>
        <v/>
      </c>
      <c r="BC417" s="90" t="str">
        <f>IF(ISNA(VLOOKUP($B417,'[1]1718  Exp_Rev Access'!$F$7:$GK$318,44,FALSE)),"",VLOOKUP($B417,'[1]1718  Exp_Rev Access'!$F$7:$GK$318,44,FALSE))</f>
        <v/>
      </c>
      <c r="BD417" s="90" t="str">
        <f>IF(ISNA(VLOOKUP($B417,'[1]1718  Exp_Rev Access'!$F$7:$GK$318,45,FALSE)),"",VLOOKUP($B417,'[1]1718  Exp_Rev Access'!$F$7:$GK$318,45,FALSE))</f>
        <v/>
      </c>
      <c r="BE417" s="90" t="str">
        <f>IF(ISNA(VLOOKUP($B417,'[1]1718  Exp_Rev Access'!$F$7:$GK$318,46,FALSE)),"",VLOOKUP($B417,'[1]1718  Exp_Rev Access'!$F$7:$GK$318,46,FALSE))</f>
        <v/>
      </c>
      <c r="BF417" s="90" t="str">
        <f>IF(ISNA(VLOOKUP($B417,'[1]1718  Exp_Rev Access'!$F$7:$GK$318,47,FALSE)),"",VLOOKUP($B417,'[1]1718  Exp_Rev Access'!$F$7:$GK$318,47,FALSE))</f>
        <v/>
      </c>
      <c r="BG417" s="90" t="str">
        <f>IF(ISNA(VLOOKUP($B417,'[1]1718  Exp_Rev Access'!$F$7:$GK$318,48,FALSE)),"",VLOOKUP($B417,'[1]1718  Exp_Rev Access'!$F$7:$GK$318,48,FALSE))</f>
        <v/>
      </c>
      <c r="BH417" s="90" t="str">
        <f>IF(ISNA(VLOOKUP($B417,'[1]1718  Exp_Rev Access'!$F$7:$GK$318,49,FALSE)),"",VLOOKUP($B417,'[1]1718  Exp_Rev Access'!$F$7:$GK$318,49,FALSE))</f>
        <v/>
      </c>
      <c r="BI417" s="90" t="str">
        <f>IF(ISNA(VLOOKUP($B417,'[1]1718  Exp_Rev Access'!$F$7:$GK$318,50,FALSE)),"",VLOOKUP($B417,'[1]1718  Exp_Rev Access'!$F$7:$GK$318,50,FALSE))</f>
        <v/>
      </c>
      <c r="BJ417" s="90" t="str">
        <f>IF(ISNA(VLOOKUP($B417,'[1]1718  Exp_Rev Access'!$F$7:$GK$318,51,FALSE)),"",VLOOKUP($B417,'[1]1718  Exp_Rev Access'!$F$7:$GK$318,51,FALSE))</f>
        <v/>
      </c>
      <c r="BK417" s="90" t="str">
        <f>IF(ISNA(VLOOKUP($B417,'[1]1718  Exp_Rev Access'!$F$7:$GK$318,52,FALSE)),"",VLOOKUP($B417,'[1]1718  Exp_Rev Access'!$F$7:$GK$318,52,FALSE))</f>
        <v/>
      </c>
      <c r="BL417" s="90" t="str">
        <f>IF(ISNA(VLOOKUP($B417,'[1]1718  Exp_Rev Access'!$F$7:$GK$318,53,FALSE)),"",VLOOKUP($B417,'[1]1718  Exp_Rev Access'!$F$7:$GK$318,53,FALSE))</f>
        <v/>
      </c>
      <c r="BM417" s="90" t="str">
        <f>IF(ISNA(VLOOKUP($B417,'[1]1718  Exp_Rev Access'!$F$7:$GK$318,54,FALSE)),"",VLOOKUP($B417,'[1]1718  Exp_Rev Access'!$F$7:$GK$318,54,FALSE))</f>
        <v/>
      </c>
      <c r="BN417" s="90" t="str">
        <f>IF(ISNA(VLOOKUP($B417,'[1]1718  Exp_Rev Access'!$F$7:$GK$318,55,FALSE)),"",VLOOKUP($B417,'[1]1718  Exp_Rev Access'!$F$7:$GK$318,55,FALSE))</f>
        <v/>
      </c>
      <c r="BO417" s="90" t="str">
        <f>IF(ISNA(VLOOKUP($B417,'[1]1718  Exp_Rev Access'!$F$7:$GK$318,56,FALSE)),"",VLOOKUP($B417,'[1]1718  Exp_Rev Access'!$F$7:$GK$318,56,FALSE))</f>
        <v/>
      </c>
      <c r="BP417" s="90" t="str">
        <f>IF(ISNA(VLOOKUP($B417,'[1]1718  Exp_Rev Access'!$F$7:$GK$318,57,FALSE)),"",VLOOKUP($B417,'[1]1718  Exp_Rev Access'!$F$7:$GK$318,57,FALSE))</f>
        <v/>
      </c>
      <c r="BQ417" s="90" t="str">
        <f>IF(ISNA(VLOOKUP($B417,'[1]1718  Exp_Rev Access'!$F$7:$GK$318,58,FALSE)),"",VLOOKUP($B417,'[1]1718  Exp_Rev Access'!$F$7:$GK$318,58,FALSE))</f>
        <v/>
      </c>
      <c r="BR417" s="90" t="str">
        <f>IF(ISNA(VLOOKUP($B417,'[1]1718  Exp_Rev Access'!$F$7:$GK$318,59,FALSE)),"",VLOOKUP($B417,'[1]1718  Exp_Rev Access'!$F$7:$GK$318,59,FALSE))</f>
        <v/>
      </c>
      <c r="BS417" s="90" t="str">
        <f>IF(ISNA(VLOOKUP($B417,'[1]1718  Exp_Rev Access'!$F$7:$GK$318,60,FALSE)),"",VLOOKUP($B417,'[1]1718  Exp_Rev Access'!$F$7:$GK$318,60,FALSE))</f>
        <v/>
      </c>
      <c r="BT417" s="90" t="str">
        <f>IF(ISNA(VLOOKUP($B417,'[1]1718  Exp_Rev Access'!$F$7:$GK$318,61,FALSE)),"",VLOOKUP($B417,'[1]1718  Exp_Rev Access'!$F$7:$GK$318,61,FALSE))</f>
        <v/>
      </c>
      <c r="BU417" s="90" t="str">
        <f>IF(ISNA(VLOOKUP($B417,'[1]1718  Exp_Rev Access'!$F$7:$GK$318,62,FALSE)),"",VLOOKUP($B417,'[1]1718  Exp_Rev Access'!$F$7:$GK$318,62,FALSE))</f>
        <v/>
      </c>
      <c r="BV417" s="56">
        <f t="shared" si="1022"/>
        <v>0</v>
      </c>
      <c r="BW417" s="92"/>
      <c r="BX417" s="71"/>
      <c r="BY417" s="90" t="str">
        <f>IF(ISNA(VLOOKUP($B417,'[1]1718  Exp_Rev Access'!$F$7:$GK$318,64,FALSE)),"",VLOOKUP($B417,'[1]1718  Exp_Rev Access'!$F$7:$GK$318,64,FALSE))</f>
        <v/>
      </c>
      <c r="BZ417" s="90" t="str">
        <f>IF(ISNA(VLOOKUP($B417,'[1]1718  Exp_Rev Access'!$F$7:$GK$318,65,FALSE)),"",VLOOKUP($B417,'[1]1718  Exp_Rev Access'!$F$7:$GK$318,65,FALSE))</f>
        <v/>
      </c>
      <c r="CA417" s="90" t="str">
        <f>IF(ISNA(VLOOKUP($B417,'[1]1718  Exp_Rev Access'!$F$7:$GK$318,66,FALSE)),"",VLOOKUP($B417,'[1]1718  Exp_Rev Access'!$F$7:$GK$318,66,FALSE))</f>
        <v/>
      </c>
      <c r="CB417" s="90" t="str">
        <f>IF(ISNA(VLOOKUP($B417,'[1]1718  Exp_Rev Access'!$F$7:$GK$318,67,FALSE)),"",VLOOKUP($B417,'[1]1718  Exp_Rev Access'!$F$7:$GK$318,67,FALSE))</f>
        <v/>
      </c>
      <c r="CC417" s="90" t="str">
        <f>IF(ISNA(VLOOKUP($B417,'[1]1718  Exp_Rev Access'!$F$7:$GK$318,68,FALSE)),"",VLOOKUP($B417,'[1]1718  Exp_Rev Access'!$F$7:$GK$318,68,FALSE))</f>
        <v/>
      </c>
      <c r="CD417" s="90" t="str">
        <f>IF(ISNA(VLOOKUP($B417,'[1]1718  Exp_Rev Access'!$F$7:$GK$318,69,FALSE)),"",VLOOKUP($B417,'[1]1718  Exp_Rev Access'!$F$7:$GK$318,69,FALSE))</f>
        <v/>
      </c>
      <c r="CE417" s="56">
        <f t="shared" si="1021"/>
        <v>0</v>
      </c>
      <c r="CF417" s="92"/>
      <c r="CG417" s="78"/>
      <c r="CH417" s="90" t="str">
        <f>IF(ISNA(VLOOKUP($B417,'[1]1718  Exp_Rev Access'!$F$7:$GK$318,$CH$2,FALSE)),"",VLOOKUP($B417,'[1]1718  Exp_Rev Access'!$F$7:$GK$318,$CH$2,FALSE))</f>
        <v/>
      </c>
      <c r="CI417" s="90" t="str">
        <f>IF(ISNA(VLOOKUP($B417,'[1]1718  Exp_Rev Access'!$F$7:$GK$318,$CI$2,FALSE)),"",VLOOKUP($B417,'[1]1718  Exp_Rev Access'!$F$7:$GK$318,$CI$2,FALSE))</f>
        <v/>
      </c>
      <c r="CJ417" s="90" t="str">
        <f>IF(ISNA(VLOOKUP($B417,'[1]1718  Exp_Rev Access'!$F$7:$GK$318,$CJ$2,FALSE)),"",VLOOKUP($B417,'[1]1718  Exp_Rev Access'!$F$7:$GK$318,$CJ$2,FALSE))</f>
        <v/>
      </c>
      <c r="CK417" s="90" t="str">
        <f>IF(ISNA(VLOOKUP($B417,'[1]1718  Exp_Rev Access'!$F$7:$GK$318,$CK$2,FALSE)),"",VLOOKUP($B417,'[1]1718  Exp_Rev Access'!$F$7:$GK$318,$CK$2,FALSE))</f>
        <v/>
      </c>
      <c r="CL417" s="90" t="str">
        <f>IF(ISNA(VLOOKUP($B417,'[1]1718  Exp_Rev Access'!$F$7:$GK$318,$CL$2,FALSE)),"",VLOOKUP($B417,'[1]1718  Exp_Rev Access'!$F$7:$GK$318,$CL$2,FALSE))</f>
        <v/>
      </c>
      <c r="CM417" s="90" t="str">
        <f>IF(ISNA(VLOOKUP($B417,'[1]1718  Exp_Rev Access'!$F$7:$GK$318,$CM$2,FALSE)),"",VLOOKUP($B417,'[1]1718  Exp_Rev Access'!$F$7:$GK$318,$CM$2,FALSE))</f>
        <v/>
      </c>
      <c r="CN417" s="90" t="str">
        <f>IF(ISNA(VLOOKUP($B417,'[1]1718  Exp_Rev Access'!$F$7:$GK$318,$CN$2,FALSE)),"",VLOOKUP($B417,'[1]1718  Exp_Rev Access'!$F$7:$GK$318,$CN$2,FALSE))</f>
        <v/>
      </c>
      <c r="CO417" s="90" t="str">
        <f>IF(ISNA(VLOOKUP($B417,'[1]1718  Exp_Rev Access'!$F$7:$GK$318,$CO$2,FALSE)),"",VLOOKUP($B417,'[1]1718  Exp_Rev Access'!$F$7:$GK$318,$CO$2,FALSE))</f>
        <v/>
      </c>
      <c r="CP417" s="90" t="str">
        <f>IF(ISNA(VLOOKUP($B417,'[1]1718  Exp_Rev Access'!$F$7:$GK$318,$CP$2,FALSE)),"",VLOOKUP($B417,'[1]1718  Exp_Rev Access'!$F$7:$GK$318,$CP$2,FALSE))</f>
        <v/>
      </c>
      <c r="CQ417" s="90" t="str">
        <f>IF(ISNA(VLOOKUP($B417,'[1]1718  Exp_Rev Access'!$F$7:$GK$318,$CQ$2,FALSE)),"",VLOOKUP($B417,'[1]1718  Exp_Rev Access'!$F$7:$GK$318,$CQ$2,FALSE))</f>
        <v/>
      </c>
      <c r="CR417" s="90" t="str">
        <f>IF(ISNA(VLOOKUP($B417,'[1]1718  Exp_Rev Access'!$F$7:$GK$318,$CR$2,FALSE)),"",VLOOKUP($B417,'[1]1718  Exp_Rev Access'!$F$7:$GK$318,$CR$2,FALSE))</f>
        <v/>
      </c>
      <c r="CS417" s="90" t="str">
        <f>IF(ISNA(VLOOKUP($B417,'[1]1718  Exp_Rev Access'!$F$7:$GK$318,$CS$2,FALSE)),"",VLOOKUP($B417,'[1]1718  Exp_Rev Access'!$F$7:$GK$318,$CS$2,FALSE))</f>
        <v/>
      </c>
      <c r="CT417" s="90" t="str">
        <f>IF(ISNA(VLOOKUP($B417,'[1]1718  Exp_Rev Access'!$F$7:$GK$318,$CT$2,FALSE)),"",VLOOKUP($B417,'[1]1718  Exp_Rev Access'!$F$7:$GK$318,$CT$2,FALSE))</f>
        <v/>
      </c>
      <c r="CU417" s="90" t="str">
        <f>IF(ISNA(VLOOKUP($B417,'[1]1718  Exp_Rev Access'!$F$7:$GK$318,$CU$2,FALSE)),"",VLOOKUP($B417,'[1]1718  Exp_Rev Access'!$F$7:$GK$318,$CU$2,FALSE))</f>
        <v/>
      </c>
      <c r="CV417" s="90" t="str">
        <f>IF(ISNA(VLOOKUP($B417,'[1]1718  Exp_Rev Access'!$F$7:$GK$318,$CV$2,FALSE)),"",VLOOKUP($B417,'[1]1718  Exp_Rev Access'!$F$7:$GK$318,$CV$2,FALSE))</f>
        <v/>
      </c>
      <c r="CW417" s="90" t="str">
        <f>IF(ISNA(VLOOKUP($B417,'[1]1718  Exp_Rev Access'!$F$7:$GK$318,$CW$2,FALSE)),"",VLOOKUP($B417,'[1]1718  Exp_Rev Access'!$F$7:$GK$318,$CW$2,FALSE))</f>
        <v/>
      </c>
      <c r="CX417" s="90" t="str">
        <f>IF(ISNA(VLOOKUP($B417,'[1]1718  Exp_Rev Access'!$F$7:$GK$318,$CX$2,FALSE)),"",VLOOKUP($B417,'[1]1718  Exp_Rev Access'!$F$7:$GK$318,$CX$2,FALSE))</f>
        <v/>
      </c>
      <c r="CY417" s="90" t="str">
        <f>IF(ISNA(VLOOKUP($B417,'[1]1718  Exp_Rev Access'!$F$7:$GK$318,$CY$2,FALSE)),"",VLOOKUP($B417,'[1]1718  Exp_Rev Access'!$F$7:$GK$318,$CY$2,FALSE))</f>
        <v/>
      </c>
      <c r="CZ417" s="90" t="str">
        <f>IF(ISNA(VLOOKUP($B417,'[1]1718  Exp_Rev Access'!$F$7:$GK$318,$CZ$2,FALSE)),"",VLOOKUP($B417,'[1]1718  Exp_Rev Access'!$F$7:$GK$318,$CZ$2,FALSE))</f>
        <v/>
      </c>
      <c r="DA417" s="90" t="str">
        <f>IF(ISNA(VLOOKUP($B417,'[1]1718  Exp_Rev Access'!$F$7:$GK$318,$DA$2,FALSE)),"",VLOOKUP($B417,'[1]1718  Exp_Rev Access'!$F$7:$GK$318,$DA$2,FALSE))</f>
        <v/>
      </c>
      <c r="DB417" s="90" t="str">
        <f>IF(ISNA(VLOOKUP($B417,'[1]1718  Exp_Rev Access'!$F$7:$GK$318,$DB$2,FALSE)),"",VLOOKUP($B417,'[1]1718  Exp_Rev Access'!$F$7:$GK$318,$DB$2,FALSE))</f>
        <v/>
      </c>
      <c r="DC417" s="90" t="str">
        <f>IF(ISNA(VLOOKUP($B417,'[1]1718  Exp_Rev Access'!$F$7:$GK$318,$DC$2,FALSE)),"",VLOOKUP($B417,'[1]1718  Exp_Rev Access'!$F$7:$GK$318,$DC$2,FALSE))</f>
        <v/>
      </c>
      <c r="DD417" s="90" t="str">
        <f>IF(ISNA(VLOOKUP($B417,'[1]1718  Exp_Rev Access'!$F$7:$GK$318,$DD$2,FALSE)),"",VLOOKUP($B417,'[1]1718  Exp_Rev Access'!$F$7:$GK$318,$DD$2,FALSE))</f>
        <v/>
      </c>
      <c r="DE417" s="90" t="str">
        <f>IF(ISNA(VLOOKUP($B417,'[1]1718  Exp_Rev Access'!$F$7:$GK$318,$DE$2,FALSE)),"",VLOOKUP($B417,'[1]1718  Exp_Rev Access'!$F$7:$GK$318,$DE$2,FALSE))</f>
        <v/>
      </c>
      <c r="DF417" s="90" t="str">
        <f>IF(ISNA(VLOOKUP($B417,'[1]1718  Exp_Rev Access'!$F$7:$GK$318,$DF$2,FALSE)),"",VLOOKUP($B417,'[1]1718  Exp_Rev Access'!$F$7:$GK$318,$DF$2,FALSE))</f>
        <v/>
      </c>
      <c r="DG417" s="90" t="str">
        <f>IF(ISNA(VLOOKUP($B417,'[1]1718  Exp_Rev Access'!$F$7:$GK$318,$DG$2,FALSE)),"",VLOOKUP($B417,'[1]1718  Exp_Rev Access'!$F$7:$GK$318,$DG$2,FALSE))</f>
        <v/>
      </c>
      <c r="DH417" s="90" t="str">
        <f>IF(ISNA(VLOOKUP($B417,'[1]1718  Exp_Rev Access'!$F$7:$GK$318,$DH$2,FALSE)),"",VLOOKUP($B417,'[1]1718  Exp_Rev Access'!$F$7:$GK$318,$DH$2,FALSE))</f>
        <v/>
      </c>
      <c r="DI417" s="90" t="str">
        <f>IF(ISNA(VLOOKUP($B417,'[1]1718  Exp_Rev Access'!$F$7:$GK$318,$DI$2,FALSE)),"",VLOOKUP($B417,'[1]1718  Exp_Rev Access'!$F$7:$GK$318,$DI$2,FALSE))</f>
        <v/>
      </c>
      <c r="DJ417" s="90" t="str">
        <f>IF(ISNA(VLOOKUP($B417,'[1]1718  Exp_Rev Access'!$F$7:$GK$318,$DJ$2,FALSE)),"",VLOOKUP($B417,'[1]1718  Exp_Rev Access'!$F$7:$GK$318,$DJ$2,FALSE))</f>
        <v/>
      </c>
      <c r="DK417" s="90" t="str">
        <f>IF(ISNA(VLOOKUP($B417,'[1]1718  Exp_Rev Access'!$F$7:$GK$318,$DK$2,FALSE)),"",VLOOKUP($B417,'[1]1718  Exp_Rev Access'!$F$7:$GK$318,$DK$2,FALSE))</f>
        <v/>
      </c>
      <c r="DL417" s="90" t="str">
        <f>IF(ISNA(VLOOKUP($B417,'[1]1718  Exp_Rev Access'!$F$7:$GK$318,$DL$2,FALSE)),"",VLOOKUP($B417,'[1]1718  Exp_Rev Access'!$F$7:$GK$318,$DL$2,FALSE))</f>
        <v/>
      </c>
      <c r="DM417" s="90" t="str">
        <f>IF(ISNA(VLOOKUP($B417,'[1]1718  Exp_Rev Access'!$F$7:$GK$318,$DM$2,FALSE)),"",VLOOKUP($B417,'[1]1718  Exp_Rev Access'!$F$7:$GK$318,$DM$2,FALSE))</f>
        <v/>
      </c>
      <c r="DN417" s="90" t="str">
        <f>IF(ISNA(VLOOKUP($B417,'[1]1718  Exp_Rev Access'!$F$7:$GK$318,$DN$2,FALSE)),"",VLOOKUP($B417,'[1]1718  Exp_Rev Access'!$F$7:$GK$318,$DN$2,FALSE))</f>
        <v/>
      </c>
      <c r="DO417" s="90" t="str">
        <f>IF(ISNA(VLOOKUP($B417,'[1]1718  Exp_Rev Access'!$F$7:$GK$318,$DO$2,FALSE)),"",VLOOKUP($B417,'[1]1718  Exp_Rev Access'!$F$7:$GK$318,$DO$2,FALSE))</f>
        <v/>
      </c>
      <c r="DP417" s="90" t="str">
        <f>IF(ISNA(VLOOKUP($B417,'[1]1718  Exp_Rev Access'!$F$7:$GK$318,$DP$2,FALSE)),"",VLOOKUP($B417,'[1]1718  Exp_Rev Access'!$F$7:$GK$318,$DP$2,FALSE))</f>
        <v/>
      </c>
      <c r="DQ417" s="90" t="str">
        <f>IF(ISNA(VLOOKUP($B417,'[1]1718  Exp_Rev Access'!$F$7:$GK$318,$DQ$2,FALSE)),"",VLOOKUP($B417,'[1]1718  Exp_Rev Access'!$F$7:$GK$318,$DQ$2,FALSE))</f>
        <v/>
      </c>
      <c r="DR417" s="90" t="str">
        <f>IF(ISNA(VLOOKUP($B417,'[1]1718  Exp_Rev Access'!$F$7:$GK$318,$DR$2,FALSE)),"",VLOOKUP($B417,'[1]1718  Exp_Rev Access'!$F$7:$GK$318,$DR$2,FALSE))</f>
        <v/>
      </c>
      <c r="DS417" s="90" t="str">
        <f>IF(ISNA(VLOOKUP($B417,'[1]1718  Exp_Rev Access'!$F$7:$GK$318,$DS$2,FALSE)),"",VLOOKUP($B417,'[1]1718  Exp_Rev Access'!$F$7:$GK$318,$DS$2,FALSE))</f>
        <v/>
      </c>
      <c r="DT417" s="90" t="str">
        <f>IF(ISNA(VLOOKUP($B417,'[1]1718  Exp_Rev Access'!$F$7:$GK$318,$DT$2,FALSE)),"",VLOOKUP($B417,'[1]1718  Exp_Rev Access'!$F$7:$GK$318,$DT$2,FALSE))</f>
        <v/>
      </c>
      <c r="DU417" s="90" t="str">
        <f>IF(ISNA(VLOOKUP($B417,'[1]1718  Exp_Rev Access'!$F$7:$GK$318,$DU$2,FALSE)),"",VLOOKUP($B417,'[1]1718  Exp_Rev Access'!$F$7:$GK$318,$DU$2,FALSE))</f>
        <v/>
      </c>
      <c r="DV417" s="90" t="str">
        <f>IF(ISNA(VLOOKUP($B417,'[1]1718  Exp_Rev Access'!$F$7:$GK$318,$DV$2,FALSE)),"",VLOOKUP($B417,'[1]1718  Exp_Rev Access'!$F$7:$GK$318,$DV$2,FALSE))</f>
        <v/>
      </c>
      <c r="DW417" s="90" t="str">
        <f>IF(ISNA(VLOOKUP($B417,'[1]1718  Exp_Rev Access'!$F$7:$GK$318,$DW$2,FALSE)),"",VLOOKUP($B417,'[1]1718  Exp_Rev Access'!$F$7:$GK$318,$DW$2,FALSE))</f>
        <v/>
      </c>
      <c r="DX417" s="90" t="str">
        <f>IF(ISNA(VLOOKUP($B417,'[1]1718  Exp_Rev Access'!$F$7:$GK$318,$DX$2,FALSE)),"",VLOOKUP($B417,'[1]1718  Exp_Rev Access'!$F$7:$GK$318,$DX$2,FALSE))</f>
        <v/>
      </c>
      <c r="DY417" s="90" t="str">
        <f>IF(ISNA(VLOOKUP($B417,'[1]1718  Exp_Rev Access'!$F$7:$GK$318,$DY$2,FALSE)),"",VLOOKUP($B417,'[1]1718  Exp_Rev Access'!$F$7:$GK$318,$DY$2,FALSE))</f>
        <v/>
      </c>
      <c r="DZ417" s="90" t="str">
        <f>IF(ISNA(VLOOKUP($B417,'[1]1718  Exp_Rev Access'!$F$7:$GK$318,$DZ$2,FALSE)),"",VLOOKUP($B417,'[1]1718  Exp_Rev Access'!$F$7:$GK$318,$DZ$2,FALSE))</f>
        <v/>
      </c>
      <c r="EA417" s="90" t="str">
        <f>IF(ISNA(VLOOKUP($B417,'[1]1718  Exp_Rev Access'!$F$7:$GK$318,$EA$2,FALSE)),"",VLOOKUP($B417,'[1]1718  Exp_Rev Access'!$F$7:$GK$318,$EA$2,FALSE))</f>
        <v/>
      </c>
      <c r="EB417" s="90" t="str">
        <f>IF(ISNA(VLOOKUP($B417,'[1]1718  Exp_Rev Access'!$F$7:$GK$318,$EB$2,FALSE)),"",VLOOKUP($B417,'[1]1718  Exp_Rev Access'!$F$7:$GK$318,$EB$2,FALSE))</f>
        <v/>
      </c>
      <c r="EC417" s="90" t="str">
        <f>IF(ISNA(VLOOKUP($B417,'[1]1718  Exp_Rev Access'!$F$7:$GK$318,$EC$2,FALSE)),"",VLOOKUP($B417,'[1]1718  Exp_Rev Access'!$F$7:$GK$318,$EC$2,FALSE))</f>
        <v/>
      </c>
      <c r="ED417" s="90" t="str">
        <f>IF(ISNA(VLOOKUP($B417,'[1]1718  Exp_Rev Access'!$F$7:$GK$318,$ED$2,FALSE)),"",VLOOKUP($B417,'[1]1718  Exp_Rev Access'!$F$7:$GK$318,$ED$2,FALSE))</f>
        <v/>
      </c>
      <c r="EE417" s="90" t="str">
        <f>IF(ISNA(VLOOKUP($B417,'[1]1718  Exp_Rev Access'!$F$7:$GK$318,$EE$2,FALSE)),"",VLOOKUP($B417,'[1]1718  Exp_Rev Access'!$F$7:$GK$318,$EE$2,FALSE))</f>
        <v/>
      </c>
      <c r="EF417" s="90" t="str">
        <f>IF(ISNA(VLOOKUP($B417,'[1]1718  Exp_Rev Access'!$F$7:$GK$318,$EF$2,FALSE)),"",VLOOKUP($B417,'[1]1718  Exp_Rev Access'!$F$7:$GK$318,$EF$2,FALSE))</f>
        <v/>
      </c>
      <c r="EG417" s="90" t="str">
        <f>IF(ISNA(VLOOKUP($B417,'[1]1718  Exp_Rev Access'!$F$7:$GK$318,$EG$2,FALSE)),"",VLOOKUP($B417,'[1]1718  Exp_Rev Access'!$F$7:$GK$318,$EG$2,FALSE))</f>
        <v/>
      </c>
      <c r="EH417" s="90" t="str">
        <f>IF(ISNA(VLOOKUP($B417,'[1]1718  Exp_Rev Access'!$F$7:$GK$318,$EH$2,FALSE)),"",VLOOKUP($B417,'[1]1718  Exp_Rev Access'!$F$7:$GK$318,$EH$2,FALSE))</f>
        <v/>
      </c>
      <c r="EI417" s="90" t="str">
        <f>IF(ISNA(VLOOKUP($B417,'[1]1718  Exp_Rev Access'!$F$7:$GK$318,$EI$2,FALSE)),"",VLOOKUP($B417,'[1]1718  Exp_Rev Access'!$F$7:$GK$318,$EI$2,FALSE))</f>
        <v/>
      </c>
      <c r="EJ417" s="90" t="str">
        <f>IF(ISNA(VLOOKUP($B417,'[1]1718  Exp_Rev Access'!$F$7:$GK$318,$EJ$2,FALSE)),"",VLOOKUP($B417,'[1]1718  Exp_Rev Access'!$F$7:$GK$318,$EJ$2,FALSE))</f>
        <v/>
      </c>
      <c r="EK417" s="90" t="str">
        <f>IF(ISNA(VLOOKUP($B417,'[1]1718  Exp_Rev Access'!$F$7:$GK$318,$EK$2,FALSE)),"",VLOOKUP($B417,'[1]1718  Exp_Rev Access'!$F$7:$GK$318,$EK$2,FALSE))</f>
        <v/>
      </c>
      <c r="EL417" s="90" t="str">
        <f>IF(ISNA(VLOOKUP($B417,'[1]1718  Exp_Rev Access'!$F$7:$GK$318,$EL$2,FALSE)),"",VLOOKUP($B417,'[1]1718  Exp_Rev Access'!$F$7:$GK$318,$EL$2,FALSE))</f>
        <v/>
      </c>
      <c r="EM417" s="90" t="str">
        <f>IF(ISNA(VLOOKUP($B417,'[1]1718  Exp_Rev Access'!$F$7:$GK$318,$EM$2,FALSE)),"",VLOOKUP($B417,'[1]1718  Exp_Rev Access'!$F$7:$GK$318,$EM$2,FALSE))</f>
        <v/>
      </c>
      <c r="EN417" s="90" t="str">
        <f>IF(ISNA(VLOOKUP($B417,'[1]1718  Exp_Rev Access'!$F$7:$GK$318,$EN$2,FALSE)),"",VLOOKUP($B417,'[1]1718  Exp_Rev Access'!$F$7:$GK$318,$EN$2,FALSE))</f>
        <v/>
      </c>
      <c r="EO417" s="90" t="str">
        <f>IF(ISNA(VLOOKUP($B417,'[1]1718  Exp_Rev Access'!$F$7:$GK$318,$EO$2,FALSE)),"",VLOOKUP($B417,'[1]1718  Exp_Rev Access'!$F$7:$GK$318,$EO$2,FALSE))</f>
        <v/>
      </c>
      <c r="EP417" s="90" t="str">
        <f>IF(ISNA(VLOOKUP($B417,'[1]1718  Exp_Rev Access'!$F$7:$GK$318,$EP$2,FALSE)),"",VLOOKUP($B417,'[1]1718  Exp_Rev Access'!$F$7:$GK$318,$EP$2,FALSE))</f>
        <v/>
      </c>
      <c r="EQ417" s="90" t="str">
        <f>IF(ISNA(VLOOKUP($B417,'[1]1718  Exp_Rev Access'!$F$7:$GK$318,$EQ$2,FALSE)),"",VLOOKUP($B417,'[1]1718  Exp_Rev Access'!$F$7:$GK$318,$EQ$2,FALSE))</f>
        <v/>
      </c>
      <c r="ER417" s="90" t="str">
        <f>IF(ISNA(VLOOKUP($B417,'[1]1718  Exp_Rev Access'!$F$7:$GK$318,$ER$2,FALSE)),"",VLOOKUP($B417,'[1]1718  Exp_Rev Access'!$F$7:$GK$318,$ER$2,FALSE))</f>
        <v/>
      </c>
      <c r="ES417" s="90" t="str">
        <f>IF(ISNA(VLOOKUP($B417,'[1]1718  Exp_Rev Access'!$F$7:$GK$318,$ES$2,FALSE)),"",VLOOKUP($B417,'[1]1718  Exp_Rev Access'!$F$7:$GK$318,$ES$2,FALSE))</f>
        <v/>
      </c>
      <c r="ET417" s="90" t="str">
        <f>IF(ISNA(VLOOKUP($B417,'[1]1718  Exp_Rev Access'!$F$7:$GK$318,$ET$2,FALSE)),"",VLOOKUP($B417,'[1]1718  Exp_Rev Access'!$F$7:$GK$318,$ET$2,FALSE))</f>
        <v/>
      </c>
      <c r="EU417" s="90" t="str">
        <f>IF(ISNA(VLOOKUP($B417,'[1]1718  Exp_Rev Access'!$F$7:$GK$318,$EU$2,FALSE)),"",VLOOKUP($B417,'[1]1718  Exp_Rev Access'!$F$7:$GK$318,$EU$2,FALSE))</f>
        <v/>
      </c>
      <c r="EV417" s="90" t="str">
        <f>IF(ISNA(VLOOKUP($B417,'[1]1718  Exp_Rev Access'!$F$7:$GK$318,$EV$2,FALSE)),"",VLOOKUP($B417,'[1]1718  Exp_Rev Access'!$F$7:$GK$318,$EV$2,FALSE))</f>
        <v/>
      </c>
      <c r="EW417" s="90" t="str">
        <f>IF(ISNA(VLOOKUP($B417,'[1]1718  Exp_Rev Access'!$F$7:$GK$318,$EW$2,FALSE)),"",VLOOKUP($B417,'[1]1718  Exp_Rev Access'!$F$7:$GK$318,$EW$2,FALSE))</f>
        <v/>
      </c>
      <c r="EX417" s="90" t="str">
        <f>IF(ISNA(VLOOKUP($B417,'[1]1718  Exp_Rev Access'!$F$7:$GK$318,$EX$2,FALSE)),"",VLOOKUP($B417,'[1]1718  Exp_Rev Access'!$F$7:$GK$318,$EX$2,FALSE))</f>
        <v/>
      </c>
      <c r="EY417" s="90" t="str">
        <f>IF(ISNA(VLOOKUP($B417,'[1]1718  Exp_Rev Access'!$F$7:$GK$318,$EY$2,FALSE)),"",VLOOKUP($B417,'[1]1718  Exp_Rev Access'!$F$7:$GK$318,$EY$2,FALSE))</f>
        <v/>
      </c>
      <c r="EZ417" s="90" t="str">
        <f>IF(ISNA(VLOOKUP($B417,'[1]1718  Exp_Rev Access'!$F$7:$GK$318,$EZ$2,FALSE)),"",VLOOKUP($B417,'[1]1718  Exp_Rev Access'!$F$7:$GK$318,$EZ$2,FALSE))</f>
        <v/>
      </c>
      <c r="FA417" s="90" t="str">
        <f>IF(ISNA(VLOOKUP($B417,'[1]1718  Exp_Rev Access'!$F$7:$GK$318,$FA$2,FALSE)),"",VLOOKUP($B417,'[1]1718  Exp_Rev Access'!$F$7:$GK$318,$FA$2,FALSE))</f>
        <v/>
      </c>
      <c r="FB417" s="90" t="str">
        <f>IF(ISNA(VLOOKUP($B417,'[1]1718  Exp_Rev Access'!$F$7:$GK$318,$FB$2,FALSE)),"",VLOOKUP($B417,'[1]1718  Exp_Rev Access'!$F$7:$GK$318,$FB$2,FALSE))</f>
        <v/>
      </c>
      <c r="FC417" s="90" t="str">
        <f>IF(ISNA(VLOOKUP($B417,'[1]1718  Exp_Rev Access'!$F$7:$GK$318,$FC$2,FALSE)),"",VLOOKUP($B417,'[1]1718  Exp_Rev Access'!$F$7:$GK$318,$FC$2,FALSE))</f>
        <v/>
      </c>
      <c r="FD417" s="90" t="str">
        <f>IF(ISNA(VLOOKUP($B417,'[1]1718  Exp_Rev Access'!$F$7:$GK$318,$FD$2,FALSE)),"",VLOOKUP($B417,'[1]1718  Exp_Rev Access'!$F$7:$GK$318,$FD$2,FALSE))</f>
        <v/>
      </c>
      <c r="FE417" s="90" t="str">
        <f>IF(ISNA(VLOOKUP($B417,'[1]1718  Exp_Rev Access'!$F$7:$GK$318,$FE$2,FALSE)),"",VLOOKUP($B417,'[1]1718  Exp_Rev Access'!$F$7:$GK$318,$FE$2,FALSE))</f>
        <v/>
      </c>
      <c r="FF417" s="90" t="str">
        <f>IF(ISNA(VLOOKUP($B417,'[1]1718  Exp_Rev Access'!$F$7:$GK$318,$FF$2,FALSE)),"",VLOOKUP($B417,'[1]1718  Exp_Rev Access'!$F$7:$GK$318,$FF$2,FALSE))</f>
        <v/>
      </c>
      <c r="FG417" s="90" t="str">
        <f>IF(ISNA(VLOOKUP($B417,'[1]1718  Exp_Rev Access'!$F$7:$GK$318,$FG$2,FALSE)),"",VLOOKUP($B417,'[1]1718  Exp_Rev Access'!$F$7:$GK$318,$FG$2,FALSE))</f>
        <v/>
      </c>
      <c r="FH417" s="90" t="str">
        <f>IF(ISNA(VLOOKUP($B417,'[1]1718  Exp_Rev Access'!$F$7:$GK$318,$FH$2,FALSE)),"",VLOOKUP($B417,'[1]1718  Exp_Rev Access'!$F$7:$GK$318,$FH$2,FALSE))</f>
        <v/>
      </c>
      <c r="FI417" s="90" t="str">
        <f>IF(ISNA(VLOOKUP($B417,'[1]1718  Exp_Rev Access'!$F$7:$GK$318,$FI$2,FALSE)),"",VLOOKUP($B417,'[1]1718  Exp_Rev Access'!$F$7:$GK$318,$FI$2,FALSE))</f>
        <v/>
      </c>
      <c r="FJ417" s="90" t="str">
        <f>IF(ISNA(VLOOKUP($B417,'[1]1718  Exp_Rev Access'!$F$7:$GK$318,$FJ$2,FALSE)),"",VLOOKUP($B417,'[1]1718  Exp_Rev Access'!$F$7:$GK$318,$FJ$2,FALSE))</f>
        <v/>
      </c>
      <c r="FK417" s="90" t="str">
        <f>IF(ISNA(VLOOKUP($B417,'[1]1718  Exp_Rev Access'!$F$7:$GK$318,$FK$2,FALSE)),"",VLOOKUP($B417,'[1]1718  Exp_Rev Access'!$F$7:$GK$318,$FK$2,FALSE))</f>
        <v/>
      </c>
      <c r="FL417" s="90" t="str">
        <f>IF(ISNA(VLOOKUP($B417,'[1]1718  Exp_Rev Access'!$F$7:$GK$318,$FL$2,FALSE)),"",VLOOKUP($B417,'[1]1718  Exp_Rev Access'!$F$7:$GK$318,$FL$2,FALSE))</f>
        <v/>
      </c>
      <c r="FM417" s="90" t="str">
        <f>IF(ISNA(VLOOKUP($B417,'[1]1718  Exp_Rev Access'!$F$7:$GK$318,$FM$2,FALSE)),"",VLOOKUP($B417,'[1]1718  Exp_Rev Access'!$F$7:$GK$318,$FM$2,FALSE))</f>
        <v/>
      </c>
      <c r="FN417" s="90" t="str">
        <f>IF(ISNA(VLOOKUP($B417,'[1]1718  Exp_Rev Access'!$F$7:$GK$318,$FN$2,FALSE)),"",VLOOKUP($B417,'[1]1718  Exp_Rev Access'!$F$7:$GK$318,$FN$2,FALSE))</f>
        <v/>
      </c>
      <c r="FO417" s="90" t="str">
        <f>IF(ISNA(VLOOKUP($B417,'[1]1718  Exp_Rev Access'!$F$7:$GK$318,$FO$2,FALSE)),"",VLOOKUP($B417,'[1]1718  Exp_Rev Access'!$F$7:$GK$318,$FO$2,FALSE))</f>
        <v/>
      </c>
      <c r="FP417" s="90" t="str">
        <f>IF(ISNA(VLOOKUP($B417,'[1]1718  Exp_Rev Access'!$F$7:$GK$318,$FP$2,FALSE)),"",VLOOKUP($B417,'[1]1718  Exp_Rev Access'!$F$7:$GK$318,$FP$2,FALSE))</f>
        <v/>
      </c>
      <c r="FQ417" s="90" t="str">
        <f>IF(ISNA(VLOOKUP($B417,'[1]1718  Exp_Rev Access'!$F$7:$GK$318,$FQ$2,FALSE)),"",VLOOKUP($B417,'[1]1718  Exp_Rev Access'!$F$7:$GK$318,$FQ$2,FALSE))</f>
        <v/>
      </c>
      <c r="FR417" s="90" t="str">
        <f>IF(ISNA(VLOOKUP($B417,'[1]1718  Exp_Rev Access'!$F$7:$GK$318,$FR$2,FALSE)),"",VLOOKUP($B417,'[1]1718  Exp_Rev Access'!$F$7:$GK$318,$FR$2,FALSE))</f>
        <v/>
      </c>
      <c r="FS417" s="56"/>
      <c r="FT417" s="92"/>
      <c r="FU417" s="94"/>
      <c r="FV417" s="95" t="str">
        <f>IF(ISNA(VLOOKUP($B417,'[1]1718  Exp_Rev Access'!$F$7:$GK$318,$FV$2,FALSE)),"",VLOOKUP($B417,'[1]1718  Exp_Rev Access'!$F$7:$GK$318,$FV$2,FALSE))</f>
        <v/>
      </c>
      <c r="FW417" s="95" t="str">
        <f>IF(ISNA(VLOOKUP($B417,'[1]1718  Exp_Rev Access'!$F$7:$GK$318,$FW$2,FALSE)),"",VLOOKUP($B417,'[1]1718  Exp_Rev Access'!$F$7:$GK$318,$FW$2,FALSE))</f>
        <v/>
      </c>
      <c r="FX417" s="95" t="str">
        <f>IF(ISNA(VLOOKUP($B417,'[1]1718  Exp_Rev Access'!$F$7:$GK$318,$FX$2,FALSE)),"",VLOOKUP($B417,'[1]1718  Exp_Rev Access'!$F$7:$GK$318,$FX$2,FALSE))</f>
        <v/>
      </c>
      <c r="FY417" s="95" t="str">
        <f>IF(ISNA(VLOOKUP($B417,'[1]1718  Exp_Rev Access'!$F$7:$GK$318,$FY$2,FALSE)),"",VLOOKUP($B417,'[1]1718  Exp_Rev Access'!$F$7:$GK$318,$FY$2,FALSE))</f>
        <v/>
      </c>
      <c r="FZ417" s="95" t="str">
        <f>IF(ISNA(VLOOKUP($B417,'[1]1718  Exp_Rev Access'!$F$7:$GK$318,$FZ$2,FALSE)),"",VLOOKUP($B417,'[1]1718  Exp_Rev Access'!$F$7:$GK$318,$FZ$2,FALSE))</f>
        <v/>
      </c>
      <c r="GA417" s="95" t="str">
        <f>IF(ISNA(VLOOKUP($B417,'[1]1718  Exp_Rev Access'!$F$7:$GK$318,$GA$2,FALSE)),"",VLOOKUP($B417,'[1]1718  Exp_Rev Access'!$F$7:$GK$318,$GA$2,FALSE))</f>
        <v/>
      </c>
      <c r="GB417" s="95" t="str">
        <f>IF(ISNA(VLOOKUP($B417,'[1]1718  Exp_Rev Access'!$F$7:$GK$318,$GB$2,FALSE)),"",VLOOKUP($B417,'[1]1718  Exp_Rev Access'!$F$7:$GK$318,$GB$2,FALSE))</f>
        <v/>
      </c>
      <c r="GC417" s="95" t="str">
        <f>IF(ISNA(VLOOKUP($B417,'[1]1718  Exp_Rev Access'!$F$7:$GK$318,$GC$2,FALSE)),"",VLOOKUP($B417,'[1]1718  Exp_Rev Access'!$F$7:$GK$318,$GC$2,FALSE))</f>
        <v/>
      </c>
      <c r="GD417" s="95" t="str">
        <f>IF(ISNA(VLOOKUP($B417,'[1]1718  Exp_Rev Access'!$F$7:$GK$318,$GD$2,FALSE)),"",VLOOKUP($B417,'[1]1718  Exp_Rev Access'!$F$7:$GK$318,$GD$2,FALSE))</f>
        <v/>
      </c>
      <c r="GE417" s="95" t="str">
        <f>IF(ISNA(VLOOKUP($B417,'[1]1718  Exp_Rev Access'!$F$7:$GK$318,$GE$2,FALSE)),"",VLOOKUP($B417,'[1]1718  Exp_Rev Access'!$F$7:$GK$318,$GE$2,FALSE))</f>
        <v/>
      </c>
      <c r="GF417" s="95" t="str">
        <f>IF(ISNA(VLOOKUP($B417,'[1]1718  Exp_Rev Access'!$F$7:$GK$318,$GF$2,FALSE)),"",VLOOKUP($B417,'[1]1718  Exp_Rev Access'!$F$7:$GK$318,$GF$2,FALSE))</f>
        <v/>
      </c>
      <c r="GG417" s="95" t="str">
        <f>IF(ISNA(VLOOKUP($B417,'[1]1718  Exp_Rev Access'!$F$7:$GK$318,$GG$2,FALSE)),"",VLOOKUP($B417,'[1]1718  Exp_Rev Access'!$F$7:$GK$318,$GG$2,FALSE))</f>
        <v/>
      </c>
      <c r="GH417" s="95" t="str">
        <f>IF(ISNA(VLOOKUP($B417,'[1]1718  Exp_Rev Access'!$F$7:$GK$318,$GH$2,FALSE)),"",VLOOKUP($B417,'[1]1718  Exp_Rev Access'!$F$7:$GK$318,$GH$2,FALSE))</f>
        <v/>
      </c>
      <c r="GI417" s="95" t="str">
        <f>IF(ISNA(VLOOKUP($B417,'[1]1718  Exp_Rev Access'!$F$7:$GK$318,$GI$2,FALSE)),"",VLOOKUP($B417,'[1]1718  Exp_Rev Access'!$F$7:$GK$318,$GI$2,FALSE))</f>
        <v/>
      </c>
      <c r="GJ417" s="95" t="str">
        <f>IF(ISNA(VLOOKUP($B417,'[1]1718  Exp_Rev Access'!$F$7:$GK$318,$GJ$2,FALSE)),"",VLOOKUP($B417,'[1]1718  Exp_Rev Access'!$F$7:$GK$318,$GJ$2,FALSE))</f>
        <v/>
      </c>
      <c r="GK417" s="95" t="str">
        <f>IF(ISNA(VLOOKUP($B417,'[1]1718  Exp_Rev Access'!$F$7:$GK$318,$GK$2,FALSE)),"",VLOOKUP($B417,'[1]1718  Exp_Rev Access'!$F$7:$GK$318,$GK$2,FALSE))</f>
        <v/>
      </c>
      <c r="GL417" s="95" t="str">
        <f>IF(ISNA(VLOOKUP($B417,'[1]1718  Exp_Rev Access'!$F$7:$GK$318,$GL$2,FALSE)),"",VLOOKUP($B417,'[1]1718  Exp_Rev Access'!$F$7:$GK$318,$GL$2,FALSE))</f>
        <v/>
      </c>
      <c r="GM417" s="95" t="str">
        <f>IF(ISNA(VLOOKUP($B417,'[1]1718  Exp_Rev Access'!$F$7:$GK$318,$GM$2,FALSE)),"",VLOOKUP($B417,'[1]1718  Exp_Rev Access'!$F$7:$GK$318,$GM$2,FALSE))</f>
        <v/>
      </c>
      <c r="GN417" s="95" t="str">
        <f>IF(ISNA(VLOOKUP($B417,'[1]1718  Exp_Rev Access'!$F$7:$GK$318,$GN$2,FALSE)),"",VLOOKUP($B417,'[1]1718  Exp_Rev Access'!$F$7:$GK$318,$GN$2,FALSE))</f>
        <v/>
      </c>
      <c r="GO417" s="95" t="str">
        <f>IF(ISNA(VLOOKUP($B417,'[1]1718  Exp_Rev Access'!$F$7:$GK$318,$GO$2,FALSE)),"",VLOOKUP($B417,'[1]1718  Exp_Rev Access'!$F$7:$GK$318,$GO$2,FALSE))</f>
        <v/>
      </c>
      <c r="GP417" s="95" t="str">
        <f>IF(ISNA(VLOOKUP($B417,'[1]1718  Exp_Rev Access'!$F$7:$GK$318,$GP$2,FALSE)),"",VLOOKUP($B417,'[1]1718  Exp_Rev Access'!$F$7:$GK$318,$GP$2,FALSE))</f>
        <v/>
      </c>
      <c r="GQ417" s="95" t="str">
        <f>IF(ISNA(VLOOKUP($B417,'[1]1718  Exp_Rev Access'!$F$7:$GK$318,$GQ$2,FALSE)),"",VLOOKUP($B417,'[1]1718  Exp_Rev Access'!$F$7:$GK$318,$GQ$2,FALSE))</f>
        <v/>
      </c>
      <c r="GR417" s="95" t="str">
        <f>IF(ISNA(VLOOKUP($B417,'[1]1718  Exp_Rev Access'!$F$7:$GK$318,$GR$2,FALSE)),"",VLOOKUP($B417,'[1]1718  Exp_Rev Access'!$F$7:$GK$318,$GR$2,FALSE))</f>
        <v/>
      </c>
      <c r="GS417" s="95" t="str">
        <f>IF(ISNA(VLOOKUP($B417,'[1]1718  Exp_Rev Access'!$F$7:$GK$318,$GS$2,FALSE)),"",VLOOKUP($B417,'[1]1718  Exp_Rev Access'!$F$7:$GK$318,$GS$2,FALSE))</f>
        <v/>
      </c>
      <c r="GT417" s="95" t="str">
        <f>IF(ISNA(VLOOKUP($B417,'[1]1718  Exp_Rev Access'!$F$7:$GK$318,$GT$2,FALSE)),"",VLOOKUP($B417,'[1]1718  Exp_Rev Access'!$F$7:$GK$318,$GT$2,FALSE))</f>
        <v/>
      </c>
      <c r="GU417" s="56"/>
      <c r="GV417" s="92"/>
      <c r="GW417" s="96"/>
    </row>
    <row r="418" spans="1:222" x14ac:dyDescent="0.3">
      <c r="A418" s="73"/>
      <c r="B418" s="88" t="s">
        <v>801</v>
      </c>
      <c r="C418" s="89" t="s">
        <v>802</v>
      </c>
      <c r="D418" s="75">
        <f>IF(ISNA(VLOOKUP($B418,'[1]1718 enrollment_Rev_Exp by size'!$A$7:H747,3,FALSE)),"",VLOOKUP($B418,'[1]1718 enrollment_Rev_Exp by size'!$A$7:$G$350,3,FALSE))</f>
        <v>613.91</v>
      </c>
      <c r="E418" s="76">
        <f>IF(ISNA(VLOOKUP($B418,'[1]1718 enrollment_Rev_Exp by size'!$A$7:I750,5,FALSE)),"",VLOOKUP($B418,'[1]1718 enrollment_Rev_Exp by size'!$A$7:$G$350,5,FALSE))</f>
        <v>8163075.6399999997</v>
      </c>
      <c r="F418" s="70">
        <f t="shared" ref="F418:F433" si="1062">N418+AM418+AU418+BV418+CE418+FS418+GU418</f>
        <v>8163075.6400000006</v>
      </c>
      <c r="G418" s="70">
        <f t="shared" ref="G418:G433" si="1063">F418-E418</f>
        <v>0</v>
      </c>
      <c r="H418" s="90">
        <f>IF(ISNA(VLOOKUP($B418,'[1]1718  Exp_Rev Access'!$F$7:$GK$318,3,FALSE)),"",VLOOKUP($B418,'[1]1718  Exp_Rev Access'!$F$7:$GK$318,3,FALSE))</f>
        <v>940372.8</v>
      </c>
      <c r="I418" s="90">
        <f>IF(ISNA(VLOOKUP($B418,'[1]1718  Exp_Rev Access'!$F$7:$GK$318,4,FALSE)),"",VLOOKUP($B418,'[1]1718  Exp_Rev Access'!$F$7:$GK$318,4,FALSE))</f>
        <v>0</v>
      </c>
      <c r="J418" s="90">
        <f>IF(ISNA(VLOOKUP($B418,'[1]1718  Exp_Rev Access'!$F$7:$GK$318,5,FALSE)),"",VLOOKUP($B418,'[1]1718  Exp_Rev Access'!$F$7:$GK$318,5,FALSE))</f>
        <v>0</v>
      </c>
      <c r="K418" s="90">
        <f>IF(ISNA(VLOOKUP($B418,'[1]1718  Exp_Rev Access'!$F$7:$GK$318,6,FALSE)),"-",VLOOKUP($B418,'[1]1718  Exp_Rev Access'!$F$7:$GK$318,6,FALSE))</f>
        <v>0</v>
      </c>
      <c r="L418" s="90">
        <f>IF(ISNA(VLOOKUP($B418,'[1]1718  Exp_Rev Access'!$F$7:$GK$318,7,FALSE)),"",VLOOKUP($B418,'[1]1718  Exp_Rev Access'!$F$7:$GK$318,7,FALSE))</f>
        <v>0</v>
      </c>
      <c r="M418" s="90">
        <f>IF(ISNA(VLOOKUP($B418,'[1]1718  Exp_Rev Access'!$F$7:$GK$318,8,FALSE)),"",VLOOKUP($B418,'[1]1718  Exp_Rev Access'!$F$7:$GK$318,8,FALSE))</f>
        <v>0</v>
      </c>
      <c r="N418" s="56">
        <f t="shared" ref="N418:N433" si="1064">SUM(H418:M418)</f>
        <v>940372.8</v>
      </c>
      <c r="O418" s="91">
        <f t="shared" ref="O418:O433" si="1065">N418/E418</f>
        <v>0.11519834452985665</v>
      </c>
      <c r="P418" s="56">
        <f t="shared" ref="P418:P433" si="1066">N418/D418</f>
        <v>1531.7763190044145</v>
      </c>
      <c r="Q418" s="90">
        <f>IF(ISNA(VLOOKUP($B418,'[1]1718  Exp_Rev Access'!$F$7:$GK$318,10,FALSE)),"",VLOOKUP($B418,'[1]1718  Exp_Rev Access'!$F$7:$GK$318,10,FALSE))</f>
        <v>0</v>
      </c>
      <c r="R418" s="90">
        <f>IF(ISNA(VLOOKUP($B418,'[1]1718  Exp_Rev Access'!$F$7:$GK$318,11,FALSE)),"",VLOOKUP($B418,'[1]1718  Exp_Rev Access'!$F$7:$GK$318,11,FALSE))</f>
        <v>0</v>
      </c>
      <c r="S418" s="90">
        <f>IF(ISNA(VLOOKUP($B418,'[1]1718  Exp_Rev Access'!$F$7:$GK$318,12,FALSE)),"",VLOOKUP($B418,'[1]1718  Exp_Rev Access'!$F$7:$GK$318,12,FALSE))</f>
        <v>0</v>
      </c>
      <c r="T418" s="90">
        <f>IF(ISNA(VLOOKUP($B418,'[1]1718  Exp_Rev Access'!$F$7:$GK$318,13,FALSE)),"",VLOOKUP($B418,'[1]1718  Exp_Rev Access'!$F$7:$GK$318,13,FALSE))</f>
        <v>0</v>
      </c>
      <c r="U418" s="90">
        <f>IF(ISNA(VLOOKUP($B418,'[1]1718  Exp_Rev Access'!$F$7:$GK$318,14,FALSE)),"",VLOOKUP($B418,'[1]1718  Exp_Rev Access'!$F$7:$GK$318,14,FALSE))</f>
        <v>0</v>
      </c>
      <c r="V418" s="90">
        <f>IF(ISNA(VLOOKUP($B418,'[1]1718  Exp_Rev Access'!$F$7:$GK$318,15,FALSE)),"",VLOOKUP($B418,'[1]1718  Exp_Rev Access'!$F$7:$GK$318,15,FALSE))</f>
        <v>0</v>
      </c>
      <c r="W418" s="90">
        <f>IF(ISNA(VLOOKUP($B418,'[1]1718  Exp_Rev Access'!$F$7:$GK$318,16,FALSE)),"",VLOOKUP($B418,'[1]1718  Exp_Rev Access'!$F$7:$GK$318,16,FALSE))</f>
        <v>0</v>
      </c>
      <c r="X418" s="90">
        <f>IF(ISNA(VLOOKUP($B418,'[1]1718  Exp_Rev Access'!$F$7:$GK$318,17,FALSE)),"",VLOOKUP($B418,'[1]1718  Exp_Rev Access'!$F$7:$GK$318,17,FALSE))</f>
        <v>21947.5</v>
      </c>
      <c r="Y418" s="90">
        <f>IF(ISNA(VLOOKUP($B418,'[1]1718  Exp_Rev Access'!$F$7:$GK$318,18,FALSE)),"",VLOOKUP($B418,'[1]1718  Exp_Rev Access'!$F$7:$GK$318,18,FALSE))</f>
        <v>0</v>
      </c>
      <c r="Z418" s="90">
        <f>IF(ISNA(VLOOKUP($B418,'[1]1718  Exp_Rev Access'!$F$7:$GK$318,19,FALSE)),"",VLOOKUP($B418,'[1]1718  Exp_Rev Access'!$F$7:$GK$318,19,FALSE))</f>
        <v>0</v>
      </c>
      <c r="AA418" s="90">
        <f>IF(ISNA(VLOOKUP($B418,'[1]1718  Exp_Rev Access'!$F$7:$GK$318,20,FALSE)),"",VLOOKUP($B418,'[1]1718  Exp_Rev Access'!$F$7:$GK$318,20,FALSE))</f>
        <v>0</v>
      </c>
      <c r="AB418" s="90">
        <f>IF(ISNA(VLOOKUP($B418,'[1]1718  Exp_Rev Access'!$F$7:$GK$318,21,FALSE)),"",VLOOKUP($B418,'[1]1718  Exp_Rev Access'!$F$7:$GK$318,21,FALSE))</f>
        <v>0</v>
      </c>
      <c r="AC418" s="90">
        <f>IF(ISNA(VLOOKUP($B418,'[1]1718  Exp_Rev Access'!$F$7:$GK$318,22,FALSE)),"",VLOOKUP($B418,'[1]1718  Exp_Rev Access'!$F$7:$GK$318,22,FALSE))</f>
        <v>0</v>
      </c>
      <c r="AD418" s="90">
        <f>IF(ISNA(VLOOKUP($B418,'[1]1718  Exp_Rev Access'!$F$7:$GK$318,23,FALSE)),"",VLOOKUP($B418,'[1]1718  Exp_Rev Access'!$F$7:$GK$318,23,FALSE))</f>
        <v>20610.150000000001</v>
      </c>
      <c r="AE418" s="90">
        <f>IF(ISNA(VLOOKUP($B418,'[1]1718  Exp_Rev Access'!$F$7:$GK$318,24,FALSE)),"",VLOOKUP($B418,'[1]1718  Exp_Rev Access'!$F$7:$GK$318,24,FALSE))</f>
        <v>36408.22</v>
      </c>
      <c r="AF418" s="90">
        <f>IF(ISNA(VLOOKUP($B418,'[1]1718  Exp_Rev Access'!$F$7:$GK$318,25,FALSE)),"",VLOOKUP($B418,'[1]1718  Exp_Rev Access'!$F$7:$GK$318,25,FALSE))</f>
        <v>0</v>
      </c>
      <c r="AG418" s="90">
        <f>IF(ISNA(VLOOKUP($B418,'[1]1718  Exp_Rev Access'!$F$7:$GK$318,26,FALSE)),"",VLOOKUP($B418,'[1]1718  Exp_Rev Access'!$F$7:$GK$318,26,FALSE))</f>
        <v>0</v>
      </c>
      <c r="AH418" s="90">
        <f>IF(ISNA(VLOOKUP($B418,'[1]1718  Exp_Rev Access'!$F$7:$GK$318,27,FALSE)),"",VLOOKUP($B418,'[1]1718  Exp_Rev Access'!$F$7:$GK$318,27,FALSE))</f>
        <v>1314.15</v>
      </c>
      <c r="AI418" s="90">
        <f>IF(ISNA(VLOOKUP($B418,'[1]1718  Exp_Rev Access'!$F$7:$GK$318,28,FALSE)),"",VLOOKUP($B418,'[1]1718  Exp_Rev Access'!$F$7:$GK$318,28,FALSE))</f>
        <v>0</v>
      </c>
      <c r="AJ418" s="90">
        <f>IF(ISNA(VLOOKUP($B418,'[1]1718  Exp_Rev Access'!$F$7:$GK$318,29,FALSE)),"",VLOOKUP($B418,'[1]1718  Exp_Rev Access'!$F$7:$GK$318,29,FALSE))</f>
        <v>0</v>
      </c>
      <c r="AK418" s="90">
        <f>IF(ISNA(VLOOKUP($B418,'[1]1718  Exp_Rev Access'!$F$7:$GK$318,30,FALSE)),"",VLOOKUP($B418,'[1]1718  Exp_Rev Access'!$F$7:$GK$318,30,FALSE))</f>
        <v>32627.41</v>
      </c>
      <c r="AL418" s="90">
        <f>IF(ISNA(VLOOKUP($B418,'[1]1718  Exp_Rev Access'!$F$7:$GK$318,31,FALSE)),"",VLOOKUP($B418,'[1]1718  Exp_Rev Access'!$F$7:$GK$318,31,FALSE))</f>
        <v>25363.55</v>
      </c>
      <c r="AM418" s="56">
        <f t="shared" ref="AM418:AM433" si="1067">SUM(Q418:AL418)</f>
        <v>138270.97999999998</v>
      </c>
      <c r="AN418" s="92">
        <f t="shared" ref="AN418:AN433" si="1068">AM418/E418</f>
        <v>1.6938588602861456E-2</v>
      </c>
      <c r="AO418" s="71">
        <f t="shared" ref="AO418:AO433" si="1069">AM418/D418</f>
        <v>225.23005000733005</v>
      </c>
      <c r="AP418" s="90">
        <f>IF(ISNA(VLOOKUP($B418,'[1]1718  Exp_Rev Access'!$F$7:$GK$318,33,FALSE)),"",VLOOKUP($B418,'[1]1718  Exp_Rev Access'!$F$7:$GK$318,33,FALSE))</f>
        <v>4034115.24</v>
      </c>
      <c r="AQ418" s="90">
        <f>IF(ISNA(VLOOKUP($B418,'[1]1718  Exp_Rev Access'!$F$7:$GK$318,34,FALSE)),"",VLOOKUP($B418,'[1]1718  Exp_Rev Access'!$F$7:$GK$318,34,FALSE))</f>
        <v>78884.679999999993</v>
      </c>
      <c r="AR418" s="90">
        <f>IF(ISNA(VLOOKUP($B418,'[1]1718  Exp_Rev Access'!$F$7:$GK$318,35,FALSE)),"",VLOOKUP($B418,'[1]1718  Exp_Rev Access'!$F$7:$GK$318,35,FALSE))</f>
        <v>609733.31999999995</v>
      </c>
      <c r="AS418" s="90">
        <f>IF(ISNA(VLOOKUP($B418,'[1]1718  Exp_Rev Access'!$F$7:$GK$318,36,FALSE)),"",VLOOKUP($B418,'[1]1718  Exp_Rev Access'!$F$7:$GK$318,36,FALSE))</f>
        <v>0</v>
      </c>
      <c r="AT418" s="90">
        <f>IF(ISNA(VLOOKUP($B418,'[1]1718  Exp_Rev Access'!$F$7:$GK$318,37,FALSE)),"",VLOOKUP($B418,'[1]1718  Exp_Rev Access'!$F$7:$GK$318,37,FALSE))</f>
        <v>0</v>
      </c>
      <c r="AU418" s="56">
        <f t="shared" ref="AU418:AU433" si="1070">SUM(AP418:AT418)</f>
        <v>4722733.24</v>
      </c>
      <c r="AV418" s="93">
        <f t="shared" ref="AV418:AV433" si="1071">AU418/E418</f>
        <v>0.57854826394821945</v>
      </c>
      <c r="AW418" s="56">
        <f t="shared" ref="AW418:AW433" si="1072">AU418/D418</f>
        <v>7692.8755680800123</v>
      </c>
      <c r="AX418" s="90">
        <f>IF(ISNA(VLOOKUP($B418,'[1]1718  Exp_Rev Access'!$F$7:$GK$318,39,FALSE)),"",VLOOKUP($B418,'[1]1718  Exp_Rev Access'!$F$7:$GK$318,39,FALSE))</f>
        <v>0</v>
      </c>
      <c r="AY418" s="90">
        <f>IF(ISNA(VLOOKUP($B418,'[1]1718  Exp_Rev Access'!$F$7:$GK$318,40,FALSE)),"",VLOOKUP($B418,'[1]1718  Exp_Rev Access'!$F$7:$GK$318,40,FALSE))</f>
        <v>482959.03</v>
      </c>
      <c r="AZ418" s="90">
        <f>IF(ISNA(VLOOKUP($B418,'[1]1718  Exp_Rev Access'!$F$7:$GK$318,41,FALSE)),"",VLOOKUP($B418,'[1]1718  Exp_Rev Access'!$F$7:$GK$318,41,FALSE))</f>
        <v>67057.7</v>
      </c>
      <c r="BA418" s="90">
        <f>IF(ISNA(VLOOKUP($B418,'[1]1718  Exp_Rev Access'!$F$7:$GK$318,42,FALSE)),"",VLOOKUP($B418,'[1]1718  Exp_Rev Access'!$F$7:$GK$318,42,FALSE))</f>
        <v>0</v>
      </c>
      <c r="BB418" s="90">
        <f>IF(ISNA(VLOOKUP($B418,'[1]1718  Exp_Rev Access'!$F$7:$GK$318,43,FALSE)),"",VLOOKUP($B418,'[1]1718  Exp_Rev Access'!$F$7:$GK$318,43,FALSE))</f>
        <v>0</v>
      </c>
      <c r="BC418" s="90">
        <f>IF(ISNA(VLOOKUP($B418,'[1]1718  Exp_Rev Access'!$F$7:$GK$318,44,FALSE)),"",VLOOKUP($B418,'[1]1718  Exp_Rev Access'!$F$7:$GK$318,44,FALSE))</f>
        <v>374205.89</v>
      </c>
      <c r="BD418" s="90">
        <f>IF(ISNA(VLOOKUP($B418,'[1]1718  Exp_Rev Access'!$F$7:$GK$318,45,FALSE)),"",VLOOKUP($B418,'[1]1718  Exp_Rev Access'!$F$7:$GK$318,45,FALSE))</f>
        <v>0</v>
      </c>
      <c r="BE418" s="90">
        <f>IF(ISNA(VLOOKUP($B418,'[1]1718  Exp_Rev Access'!$F$7:$GK$318,46,FALSE)),"",VLOOKUP($B418,'[1]1718  Exp_Rev Access'!$F$7:$GK$318,46,FALSE))</f>
        <v>27564.41</v>
      </c>
      <c r="BF418" s="90">
        <f>IF(ISNA(VLOOKUP($B418,'[1]1718  Exp_Rev Access'!$F$7:$GK$318,47,FALSE)),"",VLOOKUP($B418,'[1]1718  Exp_Rev Access'!$F$7:$GK$318,47,FALSE))</f>
        <v>0</v>
      </c>
      <c r="BG418" s="90">
        <f>IF(ISNA(VLOOKUP($B418,'[1]1718  Exp_Rev Access'!$F$7:$GK$318,48,FALSE)),"",VLOOKUP($B418,'[1]1718  Exp_Rev Access'!$F$7:$GK$318,48,FALSE))</f>
        <v>206765.61</v>
      </c>
      <c r="BH418" s="90">
        <f>IF(ISNA(VLOOKUP($B418,'[1]1718  Exp_Rev Access'!$F$7:$GK$318,49,FALSE)),"",VLOOKUP($B418,'[1]1718  Exp_Rev Access'!$F$7:$GK$318,49,FALSE))</f>
        <v>6774.1</v>
      </c>
      <c r="BI418" s="90">
        <f>IF(ISNA(VLOOKUP($B418,'[1]1718  Exp_Rev Access'!$F$7:$GK$318,50,FALSE)),"",VLOOKUP($B418,'[1]1718  Exp_Rev Access'!$F$7:$GK$318,50,FALSE))</f>
        <v>0</v>
      </c>
      <c r="BJ418" s="90">
        <f>IF(ISNA(VLOOKUP($B418,'[1]1718  Exp_Rev Access'!$F$7:$GK$318,51,FALSE)),"",VLOOKUP($B418,'[1]1718  Exp_Rev Access'!$F$7:$GK$318,51,FALSE))</f>
        <v>8007.59</v>
      </c>
      <c r="BK418" s="90">
        <f>IF(ISNA(VLOOKUP($B418,'[1]1718  Exp_Rev Access'!$F$7:$GK$318,52,FALSE)),"",VLOOKUP($B418,'[1]1718  Exp_Rev Access'!$F$7:$GK$318,52,FALSE))</f>
        <v>122602.78</v>
      </c>
      <c r="BL418" s="90">
        <f>IF(ISNA(VLOOKUP($B418,'[1]1718  Exp_Rev Access'!$F$7:$GK$318,53,FALSE)),"",VLOOKUP($B418,'[1]1718  Exp_Rev Access'!$F$7:$GK$318,53,FALSE))</f>
        <v>0</v>
      </c>
      <c r="BM418" s="90">
        <f>IF(ISNA(VLOOKUP($B418,'[1]1718  Exp_Rev Access'!$F$7:$GK$318,54,FALSE)),"",VLOOKUP($B418,'[1]1718  Exp_Rev Access'!$F$7:$GK$318,54,FALSE))</f>
        <v>0</v>
      </c>
      <c r="BN418" s="90">
        <f>IF(ISNA(VLOOKUP($B418,'[1]1718  Exp_Rev Access'!$F$7:$GK$318,55,FALSE)),"",VLOOKUP($B418,'[1]1718  Exp_Rev Access'!$F$7:$GK$318,55,FALSE))</f>
        <v>0</v>
      </c>
      <c r="BO418" s="90">
        <f>IF(ISNA(VLOOKUP($B418,'[1]1718  Exp_Rev Access'!$F$7:$GK$318,56,FALSE)),"",VLOOKUP($B418,'[1]1718  Exp_Rev Access'!$F$7:$GK$318,56,FALSE))</f>
        <v>0</v>
      </c>
      <c r="BP418" s="90">
        <f>IF(ISNA(VLOOKUP($B418,'[1]1718  Exp_Rev Access'!$F$7:$GK$318,57,FALSE)),"",VLOOKUP($B418,'[1]1718  Exp_Rev Access'!$F$7:$GK$318,57,FALSE))</f>
        <v>0</v>
      </c>
      <c r="BQ418" s="90">
        <f>IF(ISNA(VLOOKUP($B418,'[1]1718  Exp_Rev Access'!$F$7:$GK$318,58,FALSE)),"",VLOOKUP($B418,'[1]1718  Exp_Rev Access'!$F$7:$GK$318,58,FALSE))</f>
        <v>0</v>
      </c>
      <c r="BR418" s="90">
        <f>IF(ISNA(VLOOKUP($B418,'[1]1718  Exp_Rev Access'!$F$7:$GK$318,59,FALSE)),"",VLOOKUP($B418,'[1]1718  Exp_Rev Access'!$F$7:$GK$318,59,FALSE))</f>
        <v>0</v>
      </c>
      <c r="BS418" s="90">
        <f>IF(ISNA(VLOOKUP($B418,'[1]1718  Exp_Rev Access'!$F$7:$GK$318,60,FALSE)),"",VLOOKUP($B418,'[1]1718  Exp_Rev Access'!$F$7:$GK$318,60,FALSE))</f>
        <v>0</v>
      </c>
      <c r="BT418" s="90">
        <f>IF(ISNA(VLOOKUP($B418,'[1]1718  Exp_Rev Access'!$F$7:$GK$318,61,FALSE)),"",VLOOKUP($B418,'[1]1718  Exp_Rev Access'!$F$7:$GK$318,61,FALSE))</f>
        <v>0</v>
      </c>
      <c r="BU418" s="90">
        <f>IF(ISNA(VLOOKUP($B418,'[1]1718  Exp_Rev Access'!$F$7:$GK$318,62,FALSE)),"",VLOOKUP($B418,'[1]1718  Exp_Rev Access'!$F$7:$GK$318,62,FALSE))</f>
        <v>0</v>
      </c>
      <c r="BV418" s="56">
        <f t="shared" si="1022"/>
        <v>1295937.1100000003</v>
      </c>
      <c r="BW418" s="92">
        <f t="shared" ref="BW418:BW433" si="1073">BV418/E418</f>
        <v>0.15875598452742015</v>
      </c>
      <c r="BX418" s="71">
        <f t="shared" ref="BX418:BX433" si="1074">BV418/D418</f>
        <v>2110.956182502322</v>
      </c>
      <c r="BY418" s="90">
        <f>IF(ISNA(VLOOKUP($B418,'[1]1718  Exp_Rev Access'!$F$7:$GK$318,64,FALSE)),"",VLOOKUP($B418,'[1]1718  Exp_Rev Access'!$F$7:$GK$318,64,FALSE))</f>
        <v>0</v>
      </c>
      <c r="BZ418" s="90">
        <f>IF(ISNA(VLOOKUP($B418,'[1]1718  Exp_Rev Access'!$F$7:$GK$318,65,FALSE)),"",VLOOKUP($B418,'[1]1718  Exp_Rev Access'!$F$7:$GK$318,65,FALSE))</f>
        <v>0</v>
      </c>
      <c r="CA418" s="90">
        <f>IF(ISNA(VLOOKUP($B418,'[1]1718  Exp_Rev Access'!$F$7:$GK$318,66,FALSE)),"",VLOOKUP($B418,'[1]1718  Exp_Rev Access'!$F$7:$GK$318,66,FALSE))</f>
        <v>0</v>
      </c>
      <c r="CB418" s="90">
        <f>IF(ISNA(VLOOKUP($B418,'[1]1718  Exp_Rev Access'!$F$7:$GK$318,67,FALSE)),"",VLOOKUP($B418,'[1]1718  Exp_Rev Access'!$F$7:$GK$318,67,FALSE))</f>
        <v>0</v>
      </c>
      <c r="CC418" s="90">
        <f>IF(ISNA(VLOOKUP($B418,'[1]1718  Exp_Rev Access'!$F$7:$GK$318,68,FALSE)),"",VLOOKUP($B418,'[1]1718  Exp_Rev Access'!$F$7:$GK$318,68,FALSE))</f>
        <v>6023.66</v>
      </c>
      <c r="CD418" s="90">
        <f>IF(ISNA(VLOOKUP($B418,'[1]1718  Exp_Rev Access'!$F$7:$GK$318,69,FALSE)),"",VLOOKUP($B418,'[1]1718  Exp_Rev Access'!$F$7:$GK$318,69,FALSE))</f>
        <v>0</v>
      </c>
      <c r="CE418" s="56">
        <f t="shared" si="1021"/>
        <v>6023.66</v>
      </c>
      <c r="CF418" s="92">
        <f t="shared" si="1046"/>
        <v>7.3791549480239785E-4</v>
      </c>
      <c r="CG418" s="78">
        <f t="shared" si="1047"/>
        <v>9.8119594077307752</v>
      </c>
      <c r="CH418" s="90">
        <f>IF(ISNA(VLOOKUP($B418,'[1]1718  Exp_Rev Access'!$F$7:$GK$318,$CH$2,FALSE)),"",VLOOKUP($B418,'[1]1718  Exp_Rev Access'!$F$7:$GK$318,$CH$2,FALSE))</f>
        <v>0</v>
      </c>
      <c r="CI418" s="90">
        <f>IF(ISNA(VLOOKUP($B418,'[1]1718  Exp_Rev Access'!$F$7:$GK$318,$CI$2,FALSE)),"",VLOOKUP($B418,'[1]1718  Exp_Rev Access'!$F$7:$GK$318,$CI$2,FALSE))</f>
        <v>0</v>
      </c>
      <c r="CJ418" s="90">
        <f>IF(ISNA(VLOOKUP($B418,'[1]1718  Exp_Rev Access'!$F$7:$GK$318,$CJ$2,FALSE)),"",VLOOKUP($B418,'[1]1718  Exp_Rev Access'!$F$7:$GK$318,$CJ$2,FALSE))</f>
        <v>0</v>
      </c>
      <c r="CK418" s="90">
        <f>IF(ISNA(VLOOKUP($B418,'[1]1718  Exp_Rev Access'!$F$7:$GK$318,$CK$2,FALSE)),"",VLOOKUP($B418,'[1]1718  Exp_Rev Access'!$F$7:$GK$318,$CK$2,FALSE))</f>
        <v>0</v>
      </c>
      <c r="CL418" s="90">
        <f>IF(ISNA(VLOOKUP($B418,'[1]1718  Exp_Rev Access'!$F$7:$GK$318,$CL$2,FALSE)),"",VLOOKUP($B418,'[1]1718  Exp_Rev Access'!$F$7:$GK$318,$CL$2,FALSE))</f>
        <v>0</v>
      </c>
      <c r="CM418" s="90">
        <f>IF(ISNA(VLOOKUP($B418,'[1]1718  Exp_Rev Access'!$F$7:$GK$318,$CM$2,FALSE)),"",VLOOKUP($B418,'[1]1718  Exp_Rev Access'!$F$7:$GK$318,$CM$2,FALSE))</f>
        <v>0</v>
      </c>
      <c r="CN418" s="90">
        <f>IF(ISNA(VLOOKUP($B418,'[1]1718  Exp_Rev Access'!$F$7:$GK$318,$CN$2,FALSE)),"",VLOOKUP($B418,'[1]1718  Exp_Rev Access'!$F$7:$GK$318,$CN$2,FALSE))</f>
        <v>0</v>
      </c>
      <c r="CO418" s="90">
        <f>IF(ISNA(VLOOKUP($B418,'[1]1718  Exp_Rev Access'!$F$7:$GK$318,$CO$2,FALSE)),"",VLOOKUP($B418,'[1]1718  Exp_Rev Access'!$F$7:$GK$318,$CO$2,FALSE))</f>
        <v>0</v>
      </c>
      <c r="CP418" s="90">
        <f>IF(ISNA(VLOOKUP($B418,'[1]1718  Exp_Rev Access'!$F$7:$GK$318,$CP$2,FALSE)),"",VLOOKUP($B418,'[1]1718  Exp_Rev Access'!$F$7:$GK$318,$CP$2,FALSE))</f>
        <v>0</v>
      </c>
      <c r="CQ418" s="90">
        <f>IF(ISNA(VLOOKUP($B418,'[1]1718  Exp_Rev Access'!$F$7:$GK$318,$CQ$2,FALSE)),"",VLOOKUP($B418,'[1]1718  Exp_Rev Access'!$F$7:$GK$318,$CQ$2,FALSE))</f>
        <v>138500.51999999999</v>
      </c>
      <c r="CR418" s="90">
        <f>IF(ISNA(VLOOKUP($B418,'[1]1718  Exp_Rev Access'!$F$7:$GK$318,$CR$2,FALSE)),"",VLOOKUP($B418,'[1]1718  Exp_Rev Access'!$F$7:$GK$318,$CR$2,FALSE))</f>
        <v>0</v>
      </c>
      <c r="CS418" s="90">
        <f>IF(ISNA(VLOOKUP($B418,'[1]1718  Exp_Rev Access'!$F$7:$GK$318,$CS$2,FALSE)),"",VLOOKUP($B418,'[1]1718  Exp_Rev Access'!$F$7:$GK$318,$CS$2,FALSE))</f>
        <v>0</v>
      </c>
      <c r="CT418" s="90">
        <f>IF(ISNA(VLOOKUP($B418,'[1]1718  Exp_Rev Access'!$F$7:$GK$318,$CT$2,FALSE)),"",VLOOKUP($B418,'[1]1718  Exp_Rev Access'!$F$7:$GK$318,$CT$2,FALSE))</f>
        <v>0</v>
      </c>
      <c r="CU418" s="90">
        <f>IF(ISNA(VLOOKUP($B418,'[1]1718  Exp_Rev Access'!$F$7:$GK$318,$CU$2,FALSE)),"",VLOOKUP($B418,'[1]1718  Exp_Rev Access'!$F$7:$GK$318,$CU$2,FALSE))</f>
        <v>307817.40000000002</v>
      </c>
      <c r="CV418" s="90">
        <f>IF(ISNA(VLOOKUP($B418,'[1]1718  Exp_Rev Access'!$F$7:$GK$318,$CV$2,FALSE)),"",VLOOKUP($B418,'[1]1718  Exp_Rev Access'!$F$7:$GK$318,$CV$2,FALSE))</f>
        <v>63138.41</v>
      </c>
      <c r="CW418" s="90">
        <f>IF(ISNA(VLOOKUP($B418,'[1]1718  Exp_Rev Access'!$F$7:$GK$318,$CW$2,FALSE)),"",VLOOKUP($B418,'[1]1718  Exp_Rev Access'!$F$7:$GK$318,$CW$2,FALSE))</f>
        <v>23442.17</v>
      </c>
      <c r="CX418" s="90">
        <f>IF(ISNA(VLOOKUP($B418,'[1]1718  Exp_Rev Access'!$F$7:$GK$318,$CX$2,FALSE)),"",VLOOKUP($B418,'[1]1718  Exp_Rev Access'!$F$7:$GK$318,$CX$2,FALSE))</f>
        <v>0</v>
      </c>
      <c r="CY418" s="90">
        <f>IF(ISNA(VLOOKUP($B418,'[1]1718  Exp_Rev Access'!$F$7:$GK$318,$CY$2,FALSE)),"",VLOOKUP($B418,'[1]1718  Exp_Rev Access'!$F$7:$GK$318,$CY$2,FALSE))</f>
        <v>0</v>
      </c>
      <c r="CZ418" s="90">
        <f>IF(ISNA(VLOOKUP($B418,'[1]1718  Exp_Rev Access'!$F$7:$GK$318,$CZ$2,FALSE)),"",VLOOKUP($B418,'[1]1718  Exp_Rev Access'!$F$7:$GK$318,$CZ$2,FALSE))</f>
        <v>0</v>
      </c>
      <c r="DA418" s="90">
        <f>IF(ISNA(VLOOKUP($B418,'[1]1718  Exp_Rev Access'!$F$7:$GK$318,$DA$2,FALSE)),"",VLOOKUP($B418,'[1]1718  Exp_Rev Access'!$F$7:$GK$318,$DA$2,FALSE))</f>
        <v>0</v>
      </c>
      <c r="DB418" s="90">
        <f>IF(ISNA(VLOOKUP($B418,'[1]1718  Exp_Rev Access'!$F$7:$GK$318,$DB$2,FALSE)),"",VLOOKUP($B418,'[1]1718  Exp_Rev Access'!$F$7:$GK$318,$DB$2,FALSE))</f>
        <v>27242.42</v>
      </c>
      <c r="DC418" s="90">
        <f>IF(ISNA(VLOOKUP($B418,'[1]1718  Exp_Rev Access'!$F$7:$GK$318,$DC$2,FALSE)),"",VLOOKUP($B418,'[1]1718  Exp_Rev Access'!$F$7:$GK$318,$DC$2,FALSE))</f>
        <v>0</v>
      </c>
      <c r="DD418" s="90">
        <f>IF(ISNA(VLOOKUP($B418,'[1]1718  Exp_Rev Access'!$F$7:$GK$318,$DD$2,FALSE)),"",VLOOKUP($B418,'[1]1718  Exp_Rev Access'!$F$7:$GK$318,$DD$2,FALSE))</f>
        <v>0</v>
      </c>
      <c r="DE418" s="90">
        <f>IF(ISNA(VLOOKUP($B418,'[1]1718  Exp_Rev Access'!$F$7:$GK$318,$DE$2,FALSE)),"",VLOOKUP($B418,'[1]1718  Exp_Rev Access'!$F$7:$GK$318,$DE$2,FALSE))</f>
        <v>0</v>
      </c>
      <c r="DF418" s="90">
        <f>IF(ISNA(VLOOKUP($B418,'[1]1718  Exp_Rev Access'!$F$7:$GK$318,$DF$2,FALSE)),"",VLOOKUP($B418,'[1]1718  Exp_Rev Access'!$F$7:$GK$318,$DF$2,FALSE))</f>
        <v>0</v>
      </c>
      <c r="DG418" s="90">
        <f>IF(ISNA(VLOOKUP($B418,'[1]1718  Exp_Rev Access'!$F$7:$GK$318,$DG$2,FALSE)),"",VLOOKUP($B418,'[1]1718  Exp_Rev Access'!$F$7:$GK$318,$DG$2,FALSE))</f>
        <v>0</v>
      </c>
      <c r="DH418" s="90">
        <f>IF(ISNA(VLOOKUP($B418,'[1]1718  Exp_Rev Access'!$F$7:$GK$318,$DH$2,FALSE)),"",VLOOKUP($B418,'[1]1718  Exp_Rev Access'!$F$7:$GK$318,$DH$2,FALSE))</f>
        <v>11242.58</v>
      </c>
      <c r="DI418" s="90">
        <f>IF(ISNA(VLOOKUP($B418,'[1]1718  Exp_Rev Access'!$F$7:$GK$318,$DI$2,FALSE)),"",VLOOKUP($B418,'[1]1718  Exp_Rev Access'!$F$7:$GK$318,$DI$2,FALSE))</f>
        <v>447919.08</v>
      </c>
      <c r="DJ418" s="90">
        <f>IF(ISNA(VLOOKUP($B418,'[1]1718  Exp_Rev Access'!$F$7:$GK$318,$DJ$2,FALSE)),"",VLOOKUP($B418,'[1]1718  Exp_Rev Access'!$F$7:$GK$318,$DJ$2,FALSE))</f>
        <v>0</v>
      </c>
      <c r="DK418" s="90">
        <f>IF(ISNA(VLOOKUP($B418,'[1]1718  Exp_Rev Access'!$F$7:$GK$318,$DK$2,FALSE)),"",VLOOKUP($B418,'[1]1718  Exp_Rev Access'!$F$7:$GK$318,$DK$2,FALSE))</f>
        <v>0</v>
      </c>
      <c r="DL418" s="90">
        <f>IF(ISNA(VLOOKUP($B418,'[1]1718  Exp_Rev Access'!$F$7:$GK$318,$DL$2,FALSE)),"",VLOOKUP($B418,'[1]1718  Exp_Rev Access'!$F$7:$GK$318,$DL$2,FALSE))</f>
        <v>0</v>
      </c>
      <c r="DM418" s="90">
        <f>IF(ISNA(VLOOKUP($B418,'[1]1718  Exp_Rev Access'!$F$7:$GK$318,$DM$2,FALSE)),"",VLOOKUP($B418,'[1]1718  Exp_Rev Access'!$F$7:$GK$318,$DM$2,FALSE))</f>
        <v>0</v>
      </c>
      <c r="DN418" s="90">
        <f>IF(ISNA(VLOOKUP($B418,'[1]1718  Exp_Rev Access'!$F$7:$GK$318,$DN$2,FALSE)),"",VLOOKUP($B418,'[1]1718  Exp_Rev Access'!$F$7:$GK$318,$DN$2,FALSE))</f>
        <v>0</v>
      </c>
      <c r="DO418" s="90">
        <f>IF(ISNA(VLOOKUP($B418,'[1]1718  Exp_Rev Access'!$F$7:$GK$318,$DO$2,FALSE)),"",VLOOKUP($B418,'[1]1718  Exp_Rev Access'!$F$7:$GK$318,$DO$2,FALSE))</f>
        <v>0</v>
      </c>
      <c r="DP418" s="90">
        <f>IF(ISNA(VLOOKUP($B418,'[1]1718  Exp_Rev Access'!$F$7:$GK$318,$DP$2,FALSE)),"",VLOOKUP($B418,'[1]1718  Exp_Rev Access'!$F$7:$GK$318,$DP$2,FALSE))</f>
        <v>0</v>
      </c>
      <c r="DQ418" s="90">
        <f>IF(ISNA(VLOOKUP($B418,'[1]1718  Exp_Rev Access'!$F$7:$GK$318,$DQ$2,FALSE)),"",VLOOKUP($B418,'[1]1718  Exp_Rev Access'!$F$7:$GK$318,$DQ$2,FALSE))</f>
        <v>0</v>
      </c>
      <c r="DR418" s="90">
        <f>IF(ISNA(VLOOKUP($B418,'[1]1718  Exp_Rev Access'!$F$7:$GK$318,$DR$2,FALSE)),"",VLOOKUP($B418,'[1]1718  Exp_Rev Access'!$F$7:$GK$318,$DR$2,FALSE))</f>
        <v>0</v>
      </c>
      <c r="DS418" s="90">
        <f>IF(ISNA(VLOOKUP($B418,'[1]1718  Exp_Rev Access'!$F$7:$GK$318,$DS$2,FALSE)),"",VLOOKUP($B418,'[1]1718  Exp_Rev Access'!$F$7:$GK$318,$DS$2,FALSE))</f>
        <v>0</v>
      </c>
      <c r="DT418" s="90">
        <f>IF(ISNA(VLOOKUP($B418,'[1]1718  Exp_Rev Access'!$F$7:$GK$318,$DT$2,FALSE)),"",VLOOKUP($B418,'[1]1718  Exp_Rev Access'!$F$7:$GK$318,$DT$2,FALSE))</f>
        <v>0</v>
      </c>
      <c r="DU418" s="90">
        <f>IF(ISNA(VLOOKUP($B418,'[1]1718  Exp_Rev Access'!$F$7:$GK$318,$DU$2,FALSE)),"",VLOOKUP($B418,'[1]1718  Exp_Rev Access'!$F$7:$GK$318,$DU$2,FALSE))</f>
        <v>0</v>
      </c>
      <c r="DV418" s="90">
        <f>IF(ISNA(VLOOKUP($B418,'[1]1718  Exp_Rev Access'!$F$7:$GK$318,$DV$2,FALSE)),"",VLOOKUP($B418,'[1]1718  Exp_Rev Access'!$F$7:$GK$318,$DV$2,FALSE))</f>
        <v>0</v>
      </c>
      <c r="DW418" s="90">
        <f>IF(ISNA(VLOOKUP($B418,'[1]1718  Exp_Rev Access'!$F$7:$GK$318,$DW$2,FALSE)),"",VLOOKUP($B418,'[1]1718  Exp_Rev Access'!$F$7:$GK$318,$DW$2,FALSE))</f>
        <v>0</v>
      </c>
      <c r="DX418" s="90">
        <f>IF(ISNA(VLOOKUP($B418,'[1]1718  Exp_Rev Access'!$F$7:$GK$318,$DX$2,FALSE)),"",VLOOKUP($B418,'[1]1718  Exp_Rev Access'!$F$7:$GK$318,$DX$2,FALSE))</f>
        <v>0</v>
      </c>
      <c r="DY418" s="90">
        <f>IF(ISNA(VLOOKUP($B418,'[1]1718  Exp_Rev Access'!$F$7:$GK$318,$DY$2,FALSE)),"",VLOOKUP($B418,'[1]1718  Exp_Rev Access'!$F$7:$GK$318,$DY$2,FALSE))</f>
        <v>0</v>
      </c>
      <c r="DZ418" s="90">
        <f>IF(ISNA(VLOOKUP($B418,'[1]1718  Exp_Rev Access'!$F$7:$GK$318,$DZ$2,FALSE)),"",VLOOKUP($B418,'[1]1718  Exp_Rev Access'!$F$7:$GK$318,$DZ$2,FALSE))</f>
        <v>0</v>
      </c>
      <c r="EA418" s="90">
        <f>IF(ISNA(VLOOKUP($B418,'[1]1718  Exp_Rev Access'!$F$7:$GK$318,$EA$2,FALSE)),"",VLOOKUP($B418,'[1]1718  Exp_Rev Access'!$F$7:$GK$318,$EA$2,FALSE))</f>
        <v>0</v>
      </c>
      <c r="EB418" s="90">
        <f>IF(ISNA(VLOOKUP($B418,'[1]1718  Exp_Rev Access'!$F$7:$GK$318,$EB$2,FALSE)),"",VLOOKUP($B418,'[1]1718  Exp_Rev Access'!$F$7:$GK$318,$EB$2,FALSE))</f>
        <v>0</v>
      </c>
      <c r="EC418" s="90">
        <f>IF(ISNA(VLOOKUP($B418,'[1]1718  Exp_Rev Access'!$F$7:$GK$318,$EC$2,FALSE)),"",VLOOKUP($B418,'[1]1718  Exp_Rev Access'!$F$7:$GK$318,$EC$2,FALSE))</f>
        <v>0</v>
      </c>
      <c r="ED418" s="90">
        <f>IF(ISNA(VLOOKUP($B418,'[1]1718  Exp_Rev Access'!$F$7:$GK$318,$ED$2,FALSE)),"",VLOOKUP($B418,'[1]1718  Exp_Rev Access'!$F$7:$GK$318,$ED$2,FALSE))</f>
        <v>0</v>
      </c>
      <c r="EE418" s="90">
        <f>IF(ISNA(VLOOKUP($B418,'[1]1718  Exp_Rev Access'!$F$7:$GK$318,$EE$2,FALSE)),"",VLOOKUP($B418,'[1]1718  Exp_Rev Access'!$F$7:$GK$318,$EE$2,FALSE))</f>
        <v>0</v>
      </c>
      <c r="EF418" s="90">
        <f>IF(ISNA(VLOOKUP($B418,'[1]1718  Exp_Rev Access'!$F$7:$GK$318,$EF$2,FALSE)),"",VLOOKUP($B418,'[1]1718  Exp_Rev Access'!$F$7:$GK$318,$EF$2,FALSE))</f>
        <v>0</v>
      </c>
      <c r="EG418" s="90">
        <f>IF(ISNA(VLOOKUP($B418,'[1]1718  Exp_Rev Access'!$F$7:$GK$318,$EG$2,FALSE)),"",VLOOKUP($B418,'[1]1718  Exp_Rev Access'!$F$7:$GK$318,$EG$2,FALSE))</f>
        <v>0</v>
      </c>
      <c r="EH418" s="90">
        <f>IF(ISNA(VLOOKUP($B418,'[1]1718  Exp_Rev Access'!$F$7:$GK$318,$EH$2,FALSE)),"",VLOOKUP($B418,'[1]1718  Exp_Rev Access'!$F$7:$GK$318,$EH$2,FALSE))</f>
        <v>0</v>
      </c>
      <c r="EI418" s="90">
        <f>IF(ISNA(VLOOKUP($B418,'[1]1718  Exp_Rev Access'!$F$7:$GK$318,$EI$2,FALSE)),"",VLOOKUP($B418,'[1]1718  Exp_Rev Access'!$F$7:$GK$318,$EI$2,FALSE))</f>
        <v>0</v>
      </c>
      <c r="EJ418" s="90">
        <f>IF(ISNA(VLOOKUP($B418,'[1]1718  Exp_Rev Access'!$F$7:$GK$318,$EJ$2,FALSE)),"",VLOOKUP($B418,'[1]1718  Exp_Rev Access'!$F$7:$GK$318,$EJ$2,FALSE))</f>
        <v>0</v>
      </c>
      <c r="EK418" s="90">
        <f>IF(ISNA(VLOOKUP($B418,'[1]1718  Exp_Rev Access'!$F$7:$GK$318,$EK$2,FALSE)),"",VLOOKUP($B418,'[1]1718  Exp_Rev Access'!$F$7:$GK$318,$EK$2,FALSE))</f>
        <v>0</v>
      </c>
      <c r="EL418" s="90">
        <f>IF(ISNA(VLOOKUP($B418,'[1]1718  Exp_Rev Access'!$F$7:$GK$318,$EL$2,FALSE)),"",VLOOKUP($B418,'[1]1718  Exp_Rev Access'!$F$7:$GK$318,$EL$2,FALSE))</f>
        <v>0</v>
      </c>
      <c r="EM418" s="90">
        <f>IF(ISNA(VLOOKUP($B418,'[1]1718  Exp_Rev Access'!$F$7:$GK$318,$EM$2,FALSE)),"",VLOOKUP($B418,'[1]1718  Exp_Rev Access'!$F$7:$GK$318,$EM$2,FALSE))</f>
        <v>0</v>
      </c>
      <c r="EN418" s="90">
        <f>IF(ISNA(VLOOKUP($B418,'[1]1718  Exp_Rev Access'!$F$7:$GK$318,$EN$2,FALSE)),"",VLOOKUP($B418,'[1]1718  Exp_Rev Access'!$F$7:$GK$318,$EN$2,FALSE))</f>
        <v>1964.77</v>
      </c>
      <c r="EO418" s="90">
        <f>IF(ISNA(VLOOKUP($B418,'[1]1718  Exp_Rev Access'!$F$7:$GK$318,$EO$2,FALSE)),"",VLOOKUP($B418,'[1]1718  Exp_Rev Access'!$F$7:$GK$318,$EO$2,FALSE))</f>
        <v>0</v>
      </c>
      <c r="EP418" s="90">
        <f>IF(ISNA(VLOOKUP($B418,'[1]1718  Exp_Rev Access'!$F$7:$GK$318,$EP$2,FALSE)),"",VLOOKUP($B418,'[1]1718  Exp_Rev Access'!$F$7:$GK$318,$EP$2,FALSE))</f>
        <v>0</v>
      </c>
      <c r="EQ418" s="90">
        <f>IF(ISNA(VLOOKUP($B418,'[1]1718  Exp_Rev Access'!$F$7:$GK$318,$EQ$2,FALSE)),"",VLOOKUP($B418,'[1]1718  Exp_Rev Access'!$F$7:$GK$318,$EQ$2,FALSE))</f>
        <v>0</v>
      </c>
      <c r="ER418" s="90">
        <f>IF(ISNA(VLOOKUP($B418,'[1]1718  Exp_Rev Access'!$F$7:$GK$318,$ER$2,FALSE)),"",VLOOKUP($B418,'[1]1718  Exp_Rev Access'!$F$7:$GK$318,$ER$2,FALSE))</f>
        <v>0</v>
      </c>
      <c r="ES418" s="90">
        <f>IF(ISNA(VLOOKUP($B418,'[1]1718  Exp_Rev Access'!$F$7:$GK$318,$ES$2,FALSE)),"",VLOOKUP($B418,'[1]1718  Exp_Rev Access'!$F$7:$GK$318,$ES$2,FALSE))</f>
        <v>0</v>
      </c>
      <c r="ET418" s="90">
        <f>IF(ISNA(VLOOKUP($B418,'[1]1718  Exp_Rev Access'!$F$7:$GK$318,$ET$2,FALSE)),"",VLOOKUP($B418,'[1]1718  Exp_Rev Access'!$F$7:$GK$318,$ET$2,FALSE))</f>
        <v>0</v>
      </c>
      <c r="EU418" s="90">
        <f>IF(ISNA(VLOOKUP($B418,'[1]1718  Exp_Rev Access'!$F$7:$GK$318,$EU$2,FALSE)),"",VLOOKUP($B418,'[1]1718  Exp_Rev Access'!$F$7:$GK$318,$EU$2,FALSE))</f>
        <v>0</v>
      </c>
      <c r="EV418" s="90">
        <f>IF(ISNA(VLOOKUP($B418,'[1]1718  Exp_Rev Access'!$F$7:$GK$318,$EV$2,FALSE)),"",VLOOKUP($B418,'[1]1718  Exp_Rev Access'!$F$7:$GK$318,$EV$2,FALSE))</f>
        <v>16881.29</v>
      </c>
      <c r="EW418" s="90">
        <f>IF(ISNA(VLOOKUP($B418,'[1]1718  Exp_Rev Access'!$F$7:$GK$318,$EW$2,FALSE)),"",VLOOKUP($B418,'[1]1718  Exp_Rev Access'!$F$7:$GK$318,$EW$2,FALSE))</f>
        <v>0</v>
      </c>
      <c r="EX418" s="90">
        <f>IF(ISNA(VLOOKUP($B418,'[1]1718  Exp_Rev Access'!$F$7:$GK$318,$EX$2,FALSE)),"",VLOOKUP($B418,'[1]1718  Exp_Rev Access'!$F$7:$GK$318,$EX$2,FALSE))</f>
        <v>0</v>
      </c>
      <c r="EY418" s="90">
        <f>IF(ISNA(VLOOKUP($B418,'[1]1718  Exp_Rev Access'!$F$7:$GK$318,$EY$2,FALSE)),"",VLOOKUP($B418,'[1]1718  Exp_Rev Access'!$F$7:$GK$318,$EY$2,FALSE))</f>
        <v>0</v>
      </c>
      <c r="EZ418" s="90">
        <f>IF(ISNA(VLOOKUP($B418,'[1]1718  Exp_Rev Access'!$F$7:$GK$318,$EZ$2,FALSE)),"",VLOOKUP($B418,'[1]1718  Exp_Rev Access'!$F$7:$GK$318,$EZ$2,FALSE))</f>
        <v>0</v>
      </c>
      <c r="FA418" s="90">
        <f>IF(ISNA(VLOOKUP($B418,'[1]1718  Exp_Rev Access'!$F$7:$GK$318,$FA$2,FALSE)),"",VLOOKUP($B418,'[1]1718  Exp_Rev Access'!$F$7:$GK$318,$FA$2,FALSE))</f>
        <v>0</v>
      </c>
      <c r="FB418" s="90">
        <f>IF(ISNA(VLOOKUP($B418,'[1]1718  Exp_Rev Access'!$F$7:$GK$318,$FB$2,FALSE)),"",VLOOKUP($B418,'[1]1718  Exp_Rev Access'!$F$7:$GK$318,$FB$2,FALSE))</f>
        <v>0</v>
      </c>
      <c r="FC418" s="90">
        <f>IF(ISNA(VLOOKUP($B418,'[1]1718  Exp_Rev Access'!$F$7:$GK$318,$FC$2,FALSE)),"",VLOOKUP($B418,'[1]1718  Exp_Rev Access'!$F$7:$GK$318,$FC$2,FALSE))</f>
        <v>0</v>
      </c>
      <c r="FD418" s="90">
        <f>IF(ISNA(VLOOKUP($B418,'[1]1718  Exp_Rev Access'!$F$7:$GK$318,$FD$2,FALSE)),"",VLOOKUP($B418,'[1]1718  Exp_Rev Access'!$F$7:$GK$318,$FD$2,FALSE))</f>
        <v>0</v>
      </c>
      <c r="FE418" s="90">
        <f>IF(ISNA(VLOOKUP($B418,'[1]1718  Exp_Rev Access'!$F$7:$GK$318,$FE$2,FALSE)),"",VLOOKUP($B418,'[1]1718  Exp_Rev Access'!$F$7:$GK$318,$FE$2,FALSE))</f>
        <v>0</v>
      </c>
      <c r="FF418" s="90">
        <f>IF(ISNA(VLOOKUP($B418,'[1]1718  Exp_Rev Access'!$F$7:$GK$318,$FF$2,FALSE)),"",VLOOKUP($B418,'[1]1718  Exp_Rev Access'!$F$7:$GK$318,$FF$2,FALSE))</f>
        <v>0</v>
      </c>
      <c r="FG418" s="90">
        <f>IF(ISNA(VLOOKUP($B418,'[1]1718  Exp_Rev Access'!$F$7:$GK$318,$FG$2,FALSE)),"",VLOOKUP($B418,'[1]1718  Exp_Rev Access'!$F$7:$GK$318,$FG$2,FALSE))</f>
        <v>0</v>
      </c>
      <c r="FH418" s="90">
        <f>IF(ISNA(VLOOKUP($B418,'[1]1718  Exp_Rev Access'!$F$7:$GK$318,$FH$2,FALSE)),"",VLOOKUP($B418,'[1]1718  Exp_Rev Access'!$F$7:$GK$318,$FH$2,FALSE))</f>
        <v>0</v>
      </c>
      <c r="FI418" s="90">
        <f>IF(ISNA(VLOOKUP($B418,'[1]1718  Exp_Rev Access'!$F$7:$GK$318,$FI$2,FALSE)),"",VLOOKUP($B418,'[1]1718  Exp_Rev Access'!$F$7:$GK$318,$FI$2,FALSE))</f>
        <v>0</v>
      </c>
      <c r="FJ418" s="90">
        <f>IF(ISNA(VLOOKUP($B418,'[1]1718  Exp_Rev Access'!$F$7:$GK$318,$FJ$2,FALSE)),"",VLOOKUP($B418,'[1]1718  Exp_Rev Access'!$F$7:$GK$318,$FJ$2,FALSE))</f>
        <v>0</v>
      </c>
      <c r="FK418" s="90">
        <f>IF(ISNA(VLOOKUP($B418,'[1]1718  Exp_Rev Access'!$F$7:$GK$318,$FK$2,FALSE)),"",VLOOKUP($B418,'[1]1718  Exp_Rev Access'!$F$7:$GK$318,$FK$2,FALSE))</f>
        <v>0</v>
      </c>
      <c r="FL418" s="90">
        <f>IF(ISNA(VLOOKUP($B418,'[1]1718  Exp_Rev Access'!$F$7:$GK$318,$FL$2,FALSE)),"",VLOOKUP($B418,'[1]1718  Exp_Rev Access'!$F$7:$GK$318,$FL$2,FALSE))</f>
        <v>0</v>
      </c>
      <c r="FM418" s="90">
        <f>IF(ISNA(VLOOKUP($B418,'[1]1718  Exp_Rev Access'!$F$7:$GK$318,$FM$2,FALSE)),"",VLOOKUP($B418,'[1]1718  Exp_Rev Access'!$F$7:$GK$318,$FM$2,FALSE))</f>
        <v>0</v>
      </c>
      <c r="FN418" s="90">
        <f>IF(ISNA(VLOOKUP($B418,'[1]1718  Exp_Rev Access'!$F$7:$GK$318,$FN$2,FALSE)),"",VLOOKUP($B418,'[1]1718  Exp_Rev Access'!$F$7:$GK$318,$FN$2,FALSE))</f>
        <v>0</v>
      </c>
      <c r="FO418" s="90">
        <f>IF(ISNA(VLOOKUP($B418,'[1]1718  Exp_Rev Access'!$F$7:$GK$318,$FO$2,FALSE)),"",VLOOKUP($B418,'[1]1718  Exp_Rev Access'!$F$7:$GK$318,$FO$2,FALSE))</f>
        <v>0</v>
      </c>
      <c r="FP418" s="90">
        <f>IF(ISNA(VLOOKUP($B418,'[1]1718  Exp_Rev Access'!$F$7:$GK$318,$FP$2,FALSE)),"",VLOOKUP($B418,'[1]1718  Exp_Rev Access'!$F$7:$GK$318,$FP$2,FALSE))</f>
        <v>0</v>
      </c>
      <c r="FQ418" s="90">
        <f>IF(ISNA(VLOOKUP($B418,'[1]1718  Exp_Rev Access'!$F$7:$GK$318,$FQ$2,FALSE)),"",VLOOKUP($B418,'[1]1718  Exp_Rev Access'!$F$7:$GK$318,$FQ$2,FALSE))</f>
        <v>0</v>
      </c>
      <c r="FR418" s="90">
        <f>IF(ISNA(VLOOKUP($B418,'[1]1718  Exp_Rev Access'!$F$7:$GK$318,$FR$2,FALSE)),"",VLOOKUP($B418,'[1]1718  Exp_Rev Access'!$F$7:$GK$318,$FR$2,FALSE))</f>
        <v>21589.21</v>
      </c>
      <c r="FS418" s="56">
        <f t="shared" ref="FS418:FS433" si="1075">SUM(CH418:FR418)</f>
        <v>1059737.8500000001</v>
      </c>
      <c r="FT418" s="92">
        <f t="shared" ref="FT418:FT433" si="1076">FS418/E418</f>
        <v>0.12982090289684001</v>
      </c>
      <c r="FU418" s="94">
        <f t="shared" ref="FU418:FU433" si="1077">FS418/D418</f>
        <v>1726.2104380120868</v>
      </c>
      <c r="FV418" s="95">
        <f>IF(ISNA(VLOOKUP($B418,'[1]1718  Exp_Rev Access'!$F$7:$GK$318,$FV$2,FALSE)),"",VLOOKUP($B418,'[1]1718  Exp_Rev Access'!$F$7:$GK$318,$FV$2,FALSE))</f>
        <v>0</v>
      </c>
      <c r="FW418" s="95">
        <f>IF(ISNA(VLOOKUP($B418,'[1]1718  Exp_Rev Access'!$F$7:$GK$318,$FW$2,FALSE)),"",VLOOKUP($B418,'[1]1718  Exp_Rev Access'!$F$7:$GK$318,$FW$2,FALSE))</f>
        <v>0</v>
      </c>
      <c r="FX418" s="95">
        <f>IF(ISNA(VLOOKUP($B418,'[1]1718  Exp_Rev Access'!$F$7:$GK$318,$FX$2,FALSE)),"",VLOOKUP($B418,'[1]1718  Exp_Rev Access'!$F$7:$GK$318,$FX$2,FALSE))</f>
        <v>0</v>
      </c>
      <c r="FY418" s="95">
        <f>IF(ISNA(VLOOKUP($B418,'[1]1718  Exp_Rev Access'!$F$7:$GK$318,$FY$2,FALSE)),"",VLOOKUP($B418,'[1]1718  Exp_Rev Access'!$F$7:$GK$318,$FY$2,FALSE))</f>
        <v>0</v>
      </c>
      <c r="FZ418" s="95">
        <f>IF(ISNA(VLOOKUP($B418,'[1]1718  Exp_Rev Access'!$F$7:$GK$318,$FZ$2,FALSE)),"",VLOOKUP($B418,'[1]1718  Exp_Rev Access'!$F$7:$GK$318,$FZ$2,FALSE))</f>
        <v>0</v>
      </c>
      <c r="GA418" s="95">
        <f>IF(ISNA(VLOOKUP($B418,'[1]1718  Exp_Rev Access'!$F$7:$GK$318,$GA$2,FALSE)),"",VLOOKUP($B418,'[1]1718  Exp_Rev Access'!$F$7:$GK$318,$GA$2,FALSE))</f>
        <v>0</v>
      </c>
      <c r="GB418" s="95">
        <f>IF(ISNA(VLOOKUP($B418,'[1]1718  Exp_Rev Access'!$F$7:$GK$318,$GB$2,FALSE)),"",VLOOKUP($B418,'[1]1718  Exp_Rev Access'!$F$7:$GK$318,$GB$2,FALSE))</f>
        <v>0</v>
      </c>
      <c r="GC418" s="95">
        <f>IF(ISNA(VLOOKUP($B418,'[1]1718  Exp_Rev Access'!$F$7:$GK$318,$GC$2,FALSE)),"",VLOOKUP($B418,'[1]1718  Exp_Rev Access'!$F$7:$GK$318,$GC$2,FALSE))</f>
        <v>0</v>
      </c>
      <c r="GD418" s="95">
        <f>IF(ISNA(VLOOKUP($B418,'[1]1718  Exp_Rev Access'!$F$7:$GK$318,$GD$2,FALSE)),"",VLOOKUP($B418,'[1]1718  Exp_Rev Access'!$F$7:$GK$318,$GD$2,FALSE))</f>
        <v>0</v>
      </c>
      <c r="GE418" s="95">
        <f>IF(ISNA(VLOOKUP($B418,'[1]1718  Exp_Rev Access'!$F$7:$GK$318,$GE$2,FALSE)),"",VLOOKUP($B418,'[1]1718  Exp_Rev Access'!$F$7:$GK$318,$GE$2,FALSE))</f>
        <v>0</v>
      </c>
      <c r="GF418" s="95">
        <f>IF(ISNA(VLOOKUP($B418,'[1]1718  Exp_Rev Access'!$F$7:$GK$318,$GF$2,FALSE)),"",VLOOKUP($B418,'[1]1718  Exp_Rev Access'!$F$7:$GK$318,$GF$2,FALSE))</f>
        <v>0</v>
      </c>
      <c r="GG418" s="95">
        <f>IF(ISNA(VLOOKUP($B418,'[1]1718  Exp_Rev Access'!$F$7:$GK$318,$GG$2,FALSE)),"",VLOOKUP($B418,'[1]1718  Exp_Rev Access'!$F$7:$GK$318,$GG$2,FALSE))</f>
        <v>0</v>
      </c>
      <c r="GH418" s="95">
        <f>IF(ISNA(VLOOKUP($B418,'[1]1718  Exp_Rev Access'!$F$7:$GK$318,$GH$2,FALSE)),"",VLOOKUP($B418,'[1]1718  Exp_Rev Access'!$F$7:$GK$318,$GH$2,FALSE))</f>
        <v>0</v>
      </c>
      <c r="GI418" s="95">
        <f>IF(ISNA(VLOOKUP($B418,'[1]1718  Exp_Rev Access'!$F$7:$GK$318,$GI$2,FALSE)),"",VLOOKUP($B418,'[1]1718  Exp_Rev Access'!$F$7:$GK$318,$GI$2,FALSE))</f>
        <v>0</v>
      </c>
      <c r="GJ418" s="95">
        <f>IF(ISNA(VLOOKUP($B418,'[1]1718  Exp_Rev Access'!$F$7:$GK$318,$GJ$2,FALSE)),"",VLOOKUP($B418,'[1]1718  Exp_Rev Access'!$F$7:$GK$318,$GJ$2,FALSE))</f>
        <v>0</v>
      </c>
      <c r="GK418" s="95">
        <f>IF(ISNA(VLOOKUP($B418,'[1]1718  Exp_Rev Access'!$F$7:$GK$318,$GK$2,FALSE)),"",VLOOKUP($B418,'[1]1718  Exp_Rev Access'!$F$7:$GK$318,$GK$2,FALSE))</f>
        <v>0</v>
      </c>
      <c r="GL418" s="95">
        <f>IF(ISNA(VLOOKUP($B418,'[1]1718  Exp_Rev Access'!$F$7:$GK$318,$GL$2,FALSE)),"",VLOOKUP($B418,'[1]1718  Exp_Rev Access'!$F$7:$GK$318,$GL$2,FALSE))</f>
        <v>0</v>
      </c>
      <c r="GM418" s="95">
        <f>IF(ISNA(VLOOKUP($B418,'[1]1718  Exp_Rev Access'!$F$7:$GK$318,$GM$2,FALSE)),"",VLOOKUP($B418,'[1]1718  Exp_Rev Access'!$F$7:$GK$318,$GM$2,FALSE))</f>
        <v>0</v>
      </c>
      <c r="GN418" s="95">
        <f>IF(ISNA(VLOOKUP($B418,'[1]1718  Exp_Rev Access'!$F$7:$GK$318,$GN$2,FALSE)),"",VLOOKUP($B418,'[1]1718  Exp_Rev Access'!$F$7:$GK$318,$GN$2,FALSE))</f>
        <v>0</v>
      </c>
      <c r="GO418" s="95">
        <f>IF(ISNA(VLOOKUP($B418,'[1]1718  Exp_Rev Access'!$F$7:$GK$318,$GO$2,FALSE)),"",VLOOKUP($B418,'[1]1718  Exp_Rev Access'!$F$7:$GK$318,$GO$2,FALSE))</f>
        <v>0</v>
      </c>
      <c r="GP418" s="95">
        <f>IF(ISNA(VLOOKUP($B418,'[1]1718  Exp_Rev Access'!$F$7:$GK$318,$GP$2,FALSE)),"",VLOOKUP($B418,'[1]1718  Exp_Rev Access'!$F$7:$GK$318,$GP$2,FALSE))</f>
        <v>0</v>
      </c>
      <c r="GQ418" s="95">
        <f>IF(ISNA(VLOOKUP($B418,'[1]1718  Exp_Rev Access'!$F$7:$GK$318,$GQ$2,FALSE)),"",VLOOKUP($B418,'[1]1718  Exp_Rev Access'!$F$7:$GK$318,$GQ$2,FALSE))</f>
        <v>0</v>
      </c>
      <c r="GR418" s="95">
        <f>IF(ISNA(VLOOKUP($B418,'[1]1718  Exp_Rev Access'!$F$7:$GK$318,$GR$2,FALSE)),"",VLOOKUP($B418,'[1]1718  Exp_Rev Access'!$F$7:$GK$318,$GR$2,FALSE))</f>
        <v>0</v>
      </c>
      <c r="GS418" s="95">
        <f>IF(ISNA(VLOOKUP($B418,'[1]1718  Exp_Rev Access'!$F$7:$GK$318,$GS$2,FALSE)),"",VLOOKUP($B418,'[1]1718  Exp_Rev Access'!$F$7:$GK$318,$GS$2,FALSE))</f>
        <v>0</v>
      </c>
      <c r="GT418" s="95">
        <f>IF(ISNA(VLOOKUP($B418,'[1]1718  Exp_Rev Access'!$F$7:$GK$318,$GT$2,FALSE)),"",VLOOKUP($B418,'[1]1718  Exp_Rev Access'!$F$7:$GK$318,$GT$2,FALSE))</f>
        <v>0</v>
      </c>
      <c r="GU418" s="56">
        <f t="shared" ref="GU418:GU433" si="1078">SUM(FV418:GT418)</f>
        <v>0</v>
      </c>
      <c r="GV418" s="92">
        <f t="shared" ref="GV418:GV433" si="1079">GU418/E418</f>
        <v>0</v>
      </c>
      <c r="GW418" s="96">
        <f t="shared" ref="GW418:GW433" si="1080">GU418/D418</f>
        <v>0</v>
      </c>
    </row>
    <row r="419" spans="1:222" x14ac:dyDescent="0.3">
      <c r="A419" s="73"/>
      <c r="B419" s="88" t="s">
        <v>803</v>
      </c>
      <c r="C419" s="89" t="s">
        <v>804</v>
      </c>
      <c r="D419" s="75">
        <f>IF(ISNA(VLOOKUP($B419,'[1]1718 enrollment_Rev_Exp by size'!$A$7:H748,3,FALSE)),"",VLOOKUP($B419,'[1]1718 enrollment_Rev_Exp by size'!$A$7:$G$350,3,FALSE))</f>
        <v>1300.97</v>
      </c>
      <c r="E419" s="76">
        <f>IF(ISNA(VLOOKUP($B419,'[1]1718 enrollment_Rev_Exp by size'!$A$7:I751,5,FALSE)),"",VLOOKUP($B419,'[1]1718 enrollment_Rev_Exp by size'!$A$7:$G$350,5,FALSE))</f>
        <v>16610840.33</v>
      </c>
      <c r="F419" s="70">
        <f t="shared" si="1062"/>
        <v>16610840.329999996</v>
      </c>
      <c r="G419" s="70">
        <f t="shared" si="1063"/>
        <v>0</v>
      </c>
      <c r="H419" s="90">
        <f>IF(ISNA(VLOOKUP($B419,'[1]1718  Exp_Rev Access'!$F$7:$GK$318,3,FALSE)),"",VLOOKUP($B419,'[1]1718  Exp_Rev Access'!$F$7:$GK$318,3,FALSE))</f>
        <v>3001960.23</v>
      </c>
      <c r="I419" s="90">
        <f>IF(ISNA(VLOOKUP($B419,'[1]1718  Exp_Rev Access'!$F$7:$GK$318,4,FALSE)),"",VLOOKUP($B419,'[1]1718  Exp_Rev Access'!$F$7:$GK$318,4,FALSE))</f>
        <v>0</v>
      </c>
      <c r="J419" s="90">
        <f>IF(ISNA(VLOOKUP($B419,'[1]1718  Exp_Rev Access'!$F$7:$GK$318,5,FALSE)),"",VLOOKUP($B419,'[1]1718  Exp_Rev Access'!$F$7:$GK$318,5,FALSE))</f>
        <v>63318.76</v>
      </c>
      <c r="K419" s="90">
        <f>IF(ISNA(VLOOKUP($B419,'[1]1718  Exp_Rev Access'!$F$7:$GK$318,6,FALSE)),"-",VLOOKUP($B419,'[1]1718  Exp_Rev Access'!$F$7:$GK$318,6,FALSE))</f>
        <v>2462.33</v>
      </c>
      <c r="L419" s="90">
        <f>IF(ISNA(VLOOKUP($B419,'[1]1718  Exp_Rev Access'!$F$7:$GK$318,7,FALSE)),"",VLOOKUP($B419,'[1]1718  Exp_Rev Access'!$F$7:$GK$318,7,FALSE))</f>
        <v>0</v>
      </c>
      <c r="M419" s="90">
        <f>IF(ISNA(VLOOKUP($B419,'[1]1718  Exp_Rev Access'!$F$7:$GK$318,8,FALSE)),"",VLOOKUP($B419,'[1]1718  Exp_Rev Access'!$F$7:$GK$318,8,FALSE))</f>
        <v>3049.17</v>
      </c>
      <c r="N419" s="56">
        <f t="shared" si="1064"/>
        <v>3070790.4899999998</v>
      </c>
      <c r="O419" s="91">
        <f t="shared" si="1065"/>
        <v>0.18486665508752137</v>
      </c>
      <c r="P419" s="56">
        <f t="shared" si="1066"/>
        <v>2360.3853201841698</v>
      </c>
      <c r="Q419" s="90">
        <f>IF(ISNA(VLOOKUP($B419,'[1]1718  Exp_Rev Access'!$F$7:$GK$318,10,FALSE)),"",VLOOKUP($B419,'[1]1718  Exp_Rev Access'!$F$7:$GK$318,10,FALSE))</f>
        <v>2493</v>
      </c>
      <c r="R419" s="90">
        <f>IF(ISNA(VLOOKUP($B419,'[1]1718  Exp_Rev Access'!$F$7:$GK$318,11,FALSE)),"",VLOOKUP($B419,'[1]1718  Exp_Rev Access'!$F$7:$GK$318,11,FALSE))</f>
        <v>0</v>
      </c>
      <c r="S419" s="90">
        <f>IF(ISNA(VLOOKUP($B419,'[1]1718  Exp_Rev Access'!$F$7:$GK$318,12,FALSE)),"",VLOOKUP($B419,'[1]1718  Exp_Rev Access'!$F$7:$GK$318,12,FALSE))</f>
        <v>0</v>
      </c>
      <c r="T419" s="90">
        <f>IF(ISNA(VLOOKUP($B419,'[1]1718  Exp_Rev Access'!$F$7:$GK$318,13,FALSE)),"",VLOOKUP($B419,'[1]1718  Exp_Rev Access'!$F$7:$GK$318,13,FALSE))</f>
        <v>0</v>
      </c>
      <c r="U419" s="90">
        <f>IF(ISNA(VLOOKUP($B419,'[1]1718  Exp_Rev Access'!$F$7:$GK$318,14,FALSE)),"",VLOOKUP($B419,'[1]1718  Exp_Rev Access'!$F$7:$GK$318,14,FALSE))</f>
        <v>0</v>
      </c>
      <c r="V419" s="90">
        <f>IF(ISNA(VLOOKUP($B419,'[1]1718  Exp_Rev Access'!$F$7:$GK$318,15,FALSE)),"",VLOOKUP($B419,'[1]1718  Exp_Rev Access'!$F$7:$GK$318,15,FALSE))</f>
        <v>2150</v>
      </c>
      <c r="W419" s="90">
        <f>IF(ISNA(VLOOKUP($B419,'[1]1718  Exp_Rev Access'!$F$7:$GK$318,16,FALSE)),"",VLOOKUP($B419,'[1]1718  Exp_Rev Access'!$F$7:$GK$318,16,FALSE))</f>
        <v>0</v>
      </c>
      <c r="X419" s="90">
        <f>IF(ISNA(VLOOKUP($B419,'[1]1718  Exp_Rev Access'!$F$7:$GK$318,17,FALSE)),"",VLOOKUP($B419,'[1]1718  Exp_Rev Access'!$F$7:$GK$318,17,FALSE))</f>
        <v>0</v>
      </c>
      <c r="Y419" s="90">
        <f>IF(ISNA(VLOOKUP($B419,'[1]1718  Exp_Rev Access'!$F$7:$GK$318,18,FALSE)),"",VLOOKUP($B419,'[1]1718  Exp_Rev Access'!$F$7:$GK$318,18,FALSE))</f>
        <v>10590.41</v>
      </c>
      <c r="Z419" s="90">
        <f>IF(ISNA(VLOOKUP($B419,'[1]1718  Exp_Rev Access'!$F$7:$GK$318,19,FALSE)),"",VLOOKUP($B419,'[1]1718  Exp_Rev Access'!$F$7:$GK$318,19,FALSE))</f>
        <v>2764.1</v>
      </c>
      <c r="AA419" s="90">
        <f>IF(ISNA(VLOOKUP($B419,'[1]1718  Exp_Rev Access'!$F$7:$GK$318,20,FALSE)),"",VLOOKUP($B419,'[1]1718  Exp_Rev Access'!$F$7:$GK$318,20,FALSE))</f>
        <v>0</v>
      </c>
      <c r="AB419" s="90">
        <f>IF(ISNA(VLOOKUP($B419,'[1]1718  Exp_Rev Access'!$F$7:$GK$318,21,FALSE)),"",VLOOKUP($B419,'[1]1718  Exp_Rev Access'!$F$7:$GK$318,21,FALSE))</f>
        <v>0</v>
      </c>
      <c r="AC419" s="90">
        <f>IF(ISNA(VLOOKUP($B419,'[1]1718  Exp_Rev Access'!$F$7:$GK$318,22,FALSE)),"",VLOOKUP($B419,'[1]1718  Exp_Rev Access'!$F$7:$GK$318,22,FALSE))</f>
        <v>0</v>
      </c>
      <c r="AD419" s="90">
        <f>IF(ISNA(VLOOKUP($B419,'[1]1718  Exp_Rev Access'!$F$7:$GK$318,23,FALSE)),"",VLOOKUP($B419,'[1]1718  Exp_Rev Access'!$F$7:$GK$318,23,FALSE))</f>
        <v>146355.42000000001</v>
      </c>
      <c r="AE419" s="90">
        <f>IF(ISNA(VLOOKUP($B419,'[1]1718  Exp_Rev Access'!$F$7:$GK$318,24,FALSE)),"",VLOOKUP($B419,'[1]1718  Exp_Rev Access'!$F$7:$GK$318,24,FALSE))</f>
        <v>15295.35</v>
      </c>
      <c r="AF419" s="90">
        <f>IF(ISNA(VLOOKUP($B419,'[1]1718  Exp_Rev Access'!$F$7:$GK$318,25,FALSE)),"",VLOOKUP($B419,'[1]1718  Exp_Rev Access'!$F$7:$GK$318,25,FALSE))</f>
        <v>0</v>
      </c>
      <c r="AG419" s="90">
        <f>IF(ISNA(VLOOKUP($B419,'[1]1718  Exp_Rev Access'!$F$7:$GK$318,26,FALSE)),"",VLOOKUP($B419,'[1]1718  Exp_Rev Access'!$F$7:$GK$318,26,FALSE))</f>
        <v>12610</v>
      </c>
      <c r="AH419" s="90">
        <f>IF(ISNA(VLOOKUP($B419,'[1]1718  Exp_Rev Access'!$F$7:$GK$318,27,FALSE)),"",VLOOKUP($B419,'[1]1718  Exp_Rev Access'!$F$7:$GK$318,27,FALSE))</f>
        <v>4252.21</v>
      </c>
      <c r="AI419" s="90">
        <f>IF(ISNA(VLOOKUP($B419,'[1]1718  Exp_Rev Access'!$F$7:$GK$318,28,FALSE)),"",VLOOKUP($B419,'[1]1718  Exp_Rev Access'!$F$7:$GK$318,28,FALSE))</f>
        <v>10859.98</v>
      </c>
      <c r="AJ419" s="90">
        <f>IF(ISNA(VLOOKUP($B419,'[1]1718  Exp_Rev Access'!$F$7:$GK$318,29,FALSE)),"",VLOOKUP($B419,'[1]1718  Exp_Rev Access'!$F$7:$GK$318,29,FALSE))</f>
        <v>0</v>
      </c>
      <c r="AK419" s="90">
        <f>IF(ISNA(VLOOKUP($B419,'[1]1718  Exp_Rev Access'!$F$7:$GK$318,30,FALSE)),"",VLOOKUP($B419,'[1]1718  Exp_Rev Access'!$F$7:$GK$318,30,FALSE))</f>
        <v>13396.91</v>
      </c>
      <c r="AL419" s="90">
        <f>IF(ISNA(VLOOKUP($B419,'[1]1718  Exp_Rev Access'!$F$7:$GK$318,31,FALSE)),"",VLOOKUP($B419,'[1]1718  Exp_Rev Access'!$F$7:$GK$318,31,FALSE))</f>
        <v>0</v>
      </c>
      <c r="AM419" s="56">
        <f t="shared" si="1067"/>
        <v>220767.38000000003</v>
      </c>
      <c r="AN419" s="92">
        <f t="shared" si="1068"/>
        <v>1.3290560598628067E-2</v>
      </c>
      <c r="AO419" s="71">
        <f t="shared" si="1069"/>
        <v>169.69444337686497</v>
      </c>
      <c r="AP419" s="90">
        <f>IF(ISNA(VLOOKUP($B419,'[1]1718  Exp_Rev Access'!$F$7:$GK$318,33,FALSE)),"",VLOOKUP($B419,'[1]1718  Exp_Rev Access'!$F$7:$GK$318,33,FALSE))</f>
        <v>8706310.6899999995</v>
      </c>
      <c r="AQ419" s="90">
        <f>IF(ISNA(VLOOKUP($B419,'[1]1718  Exp_Rev Access'!$F$7:$GK$318,34,FALSE)),"",VLOOKUP($B419,'[1]1718  Exp_Rev Access'!$F$7:$GK$318,34,FALSE))</f>
        <v>206173.83</v>
      </c>
      <c r="AR419" s="90">
        <f>IF(ISNA(VLOOKUP($B419,'[1]1718  Exp_Rev Access'!$F$7:$GK$318,35,FALSE)),"",VLOOKUP($B419,'[1]1718  Exp_Rev Access'!$F$7:$GK$318,35,FALSE))</f>
        <v>653449.19999999995</v>
      </c>
      <c r="AS419" s="90">
        <f>IF(ISNA(VLOOKUP($B419,'[1]1718  Exp_Rev Access'!$F$7:$GK$318,36,FALSE)),"",VLOOKUP($B419,'[1]1718  Exp_Rev Access'!$F$7:$GK$318,36,FALSE))</f>
        <v>0</v>
      </c>
      <c r="AT419" s="90">
        <f>IF(ISNA(VLOOKUP($B419,'[1]1718  Exp_Rev Access'!$F$7:$GK$318,37,FALSE)),"",VLOOKUP($B419,'[1]1718  Exp_Rev Access'!$F$7:$GK$318,37,FALSE))</f>
        <v>0</v>
      </c>
      <c r="AU419" s="56">
        <f t="shared" si="1070"/>
        <v>9565933.7199999988</v>
      </c>
      <c r="AV419" s="93">
        <f t="shared" si="1071"/>
        <v>0.57588499618068378</v>
      </c>
      <c r="AW419" s="56">
        <f t="shared" si="1072"/>
        <v>7352.9241412177062</v>
      </c>
      <c r="AX419" s="90">
        <f>IF(ISNA(VLOOKUP($B419,'[1]1718  Exp_Rev Access'!$F$7:$GK$318,39,FALSE)),"",VLOOKUP($B419,'[1]1718  Exp_Rev Access'!$F$7:$GK$318,39,FALSE))</f>
        <v>0</v>
      </c>
      <c r="AY419" s="90">
        <f>IF(ISNA(VLOOKUP($B419,'[1]1718  Exp_Rev Access'!$F$7:$GK$318,40,FALSE)),"",VLOOKUP($B419,'[1]1718  Exp_Rev Access'!$F$7:$GK$318,40,FALSE))</f>
        <v>1029318.77</v>
      </c>
      <c r="AZ419" s="90">
        <f>IF(ISNA(VLOOKUP($B419,'[1]1718  Exp_Rev Access'!$F$7:$GK$318,41,FALSE)),"",VLOOKUP($B419,'[1]1718  Exp_Rev Access'!$F$7:$GK$318,41,FALSE))</f>
        <v>74731.490000000005</v>
      </c>
      <c r="BA419" s="90">
        <f>IF(ISNA(VLOOKUP($B419,'[1]1718  Exp_Rev Access'!$F$7:$GK$318,42,FALSE)),"",VLOOKUP($B419,'[1]1718  Exp_Rev Access'!$F$7:$GK$318,42,FALSE))</f>
        <v>0</v>
      </c>
      <c r="BB419" s="90">
        <f>IF(ISNA(VLOOKUP($B419,'[1]1718  Exp_Rev Access'!$F$7:$GK$318,43,FALSE)),"",VLOOKUP($B419,'[1]1718  Exp_Rev Access'!$F$7:$GK$318,43,FALSE))</f>
        <v>0</v>
      </c>
      <c r="BC419" s="90">
        <f>IF(ISNA(VLOOKUP($B419,'[1]1718  Exp_Rev Access'!$F$7:$GK$318,44,FALSE)),"",VLOOKUP($B419,'[1]1718  Exp_Rev Access'!$F$7:$GK$318,44,FALSE))</f>
        <v>431043.25</v>
      </c>
      <c r="BD419" s="90">
        <f>IF(ISNA(VLOOKUP($B419,'[1]1718  Exp_Rev Access'!$F$7:$GK$318,45,FALSE)),"",VLOOKUP($B419,'[1]1718  Exp_Rev Access'!$F$7:$GK$318,45,FALSE))</f>
        <v>0</v>
      </c>
      <c r="BE419" s="90">
        <f>IF(ISNA(VLOOKUP($B419,'[1]1718  Exp_Rev Access'!$F$7:$GK$318,46,FALSE)),"",VLOOKUP($B419,'[1]1718  Exp_Rev Access'!$F$7:$GK$318,46,FALSE))</f>
        <v>45783.02</v>
      </c>
      <c r="BF419" s="90">
        <f>IF(ISNA(VLOOKUP($B419,'[1]1718  Exp_Rev Access'!$F$7:$GK$318,47,FALSE)),"",VLOOKUP($B419,'[1]1718  Exp_Rev Access'!$F$7:$GK$318,47,FALSE))</f>
        <v>0</v>
      </c>
      <c r="BG419" s="90">
        <f>IF(ISNA(VLOOKUP($B419,'[1]1718  Exp_Rev Access'!$F$7:$GK$318,48,FALSE)),"",VLOOKUP($B419,'[1]1718  Exp_Rev Access'!$F$7:$GK$318,48,FALSE))</f>
        <v>120162.73</v>
      </c>
      <c r="BH419" s="90">
        <f>IF(ISNA(VLOOKUP($B419,'[1]1718  Exp_Rev Access'!$F$7:$GK$318,49,FALSE)),"",VLOOKUP($B419,'[1]1718  Exp_Rev Access'!$F$7:$GK$318,49,FALSE))</f>
        <v>29123.3</v>
      </c>
      <c r="BI419" s="90">
        <f>IF(ISNA(VLOOKUP($B419,'[1]1718  Exp_Rev Access'!$F$7:$GK$318,50,FALSE)),"",VLOOKUP($B419,'[1]1718  Exp_Rev Access'!$F$7:$GK$318,50,FALSE))</f>
        <v>0</v>
      </c>
      <c r="BJ419" s="90">
        <f>IF(ISNA(VLOOKUP($B419,'[1]1718  Exp_Rev Access'!$F$7:$GK$318,51,FALSE)),"",VLOOKUP($B419,'[1]1718  Exp_Rev Access'!$F$7:$GK$318,51,FALSE))</f>
        <v>9664.6299999999992</v>
      </c>
      <c r="BK419" s="90">
        <f>IF(ISNA(VLOOKUP($B419,'[1]1718  Exp_Rev Access'!$F$7:$GK$318,52,FALSE)),"",VLOOKUP($B419,'[1]1718  Exp_Rev Access'!$F$7:$GK$318,52,FALSE))</f>
        <v>841662.61</v>
      </c>
      <c r="BL419" s="90">
        <f>IF(ISNA(VLOOKUP($B419,'[1]1718  Exp_Rev Access'!$F$7:$GK$318,53,FALSE)),"",VLOOKUP($B419,'[1]1718  Exp_Rev Access'!$F$7:$GK$318,53,FALSE))</f>
        <v>120</v>
      </c>
      <c r="BM419" s="90">
        <f>IF(ISNA(VLOOKUP($B419,'[1]1718  Exp_Rev Access'!$F$7:$GK$318,54,FALSE)),"",VLOOKUP($B419,'[1]1718  Exp_Rev Access'!$F$7:$GK$318,54,FALSE))</f>
        <v>0</v>
      </c>
      <c r="BN419" s="90">
        <f>IF(ISNA(VLOOKUP($B419,'[1]1718  Exp_Rev Access'!$F$7:$GK$318,55,FALSE)),"",VLOOKUP($B419,'[1]1718  Exp_Rev Access'!$F$7:$GK$318,55,FALSE))</f>
        <v>0</v>
      </c>
      <c r="BO419" s="90">
        <f>IF(ISNA(VLOOKUP($B419,'[1]1718  Exp_Rev Access'!$F$7:$GK$318,56,FALSE)),"",VLOOKUP($B419,'[1]1718  Exp_Rev Access'!$F$7:$GK$318,56,FALSE))</f>
        <v>0</v>
      </c>
      <c r="BP419" s="90">
        <f>IF(ISNA(VLOOKUP($B419,'[1]1718  Exp_Rev Access'!$F$7:$GK$318,57,FALSE)),"",VLOOKUP($B419,'[1]1718  Exp_Rev Access'!$F$7:$GK$318,57,FALSE))</f>
        <v>0</v>
      </c>
      <c r="BQ419" s="90">
        <f>IF(ISNA(VLOOKUP($B419,'[1]1718  Exp_Rev Access'!$F$7:$GK$318,58,FALSE)),"",VLOOKUP($B419,'[1]1718  Exp_Rev Access'!$F$7:$GK$318,58,FALSE))</f>
        <v>10280</v>
      </c>
      <c r="BR419" s="90">
        <f>IF(ISNA(VLOOKUP($B419,'[1]1718  Exp_Rev Access'!$F$7:$GK$318,59,FALSE)),"",VLOOKUP($B419,'[1]1718  Exp_Rev Access'!$F$7:$GK$318,59,FALSE))</f>
        <v>0</v>
      </c>
      <c r="BS419" s="90">
        <f>IF(ISNA(VLOOKUP($B419,'[1]1718  Exp_Rev Access'!$F$7:$GK$318,60,FALSE)),"",VLOOKUP($B419,'[1]1718  Exp_Rev Access'!$F$7:$GK$318,60,FALSE))</f>
        <v>0</v>
      </c>
      <c r="BT419" s="90">
        <f>IF(ISNA(VLOOKUP($B419,'[1]1718  Exp_Rev Access'!$F$7:$GK$318,61,FALSE)),"",VLOOKUP($B419,'[1]1718  Exp_Rev Access'!$F$7:$GK$318,61,FALSE))</f>
        <v>0</v>
      </c>
      <c r="BU419" s="90">
        <f>IF(ISNA(VLOOKUP($B419,'[1]1718  Exp_Rev Access'!$F$7:$GK$318,62,FALSE)),"",VLOOKUP($B419,'[1]1718  Exp_Rev Access'!$F$7:$GK$318,62,FALSE))</f>
        <v>0</v>
      </c>
      <c r="BV419" s="56">
        <f t="shared" si="1022"/>
        <v>2591889.7999999998</v>
      </c>
      <c r="BW419" s="92">
        <f t="shared" si="1073"/>
        <v>0.15603604324092613</v>
      </c>
      <c r="BX419" s="71">
        <f t="shared" si="1074"/>
        <v>1992.2748410801169</v>
      </c>
      <c r="BY419" s="90">
        <f>IF(ISNA(VLOOKUP($B419,'[1]1718  Exp_Rev Access'!$F$7:$GK$318,64,FALSE)),"",VLOOKUP($B419,'[1]1718  Exp_Rev Access'!$F$7:$GK$318,64,FALSE))</f>
        <v>0</v>
      </c>
      <c r="BZ419" s="90">
        <f>IF(ISNA(VLOOKUP($B419,'[1]1718  Exp_Rev Access'!$F$7:$GK$318,65,FALSE)),"",VLOOKUP($B419,'[1]1718  Exp_Rev Access'!$F$7:$GK$318,65,FALSE))</f>
        <v>0</v>
      </c>
      <c r="CA419" s="90">
        <f>IF(ISNA(VLOOKUP($B419,'[1]1718  Exp_Rev Access'!$F$7:$GK$318,66,FALSE)),"",VLOOKUP($B419,'[1]1718  Exp_Rev Access'!$F$7:$GK$318,66,FALSE))</f>
        <v>0</v>
      </c>
      <c r="CB419" s="90">
        <f>IF(ISNA(VLOOKUP($B419,'[1]1718  Exp_Rev Access'!$F$7:$GK$318,67,FALSE)),"",VLOOKUP($B419,'[1]1718  Exp_Rev Access'!$F$7:$GK$318,67,FALSE))</f>
        <v>0</v>
      </c>
      <c r="CC419" s="90">
        <f>IF(ISNA(VLOOKUP($B419,'[1]1718  Exp_Rev Access'!$F$7:$GK$318,68,FALSE)),"",VLOOKUP($B419,'[1]1718  Exp_Rev Access'!$F$7:$GK$318,68,FALSE))</f>
        <v>12754.92</v>
      </c>
      <c r="CD419" s="90">
        <f>IF(ISNA(VLOOKUP($B419,'[1]1718  Exp_Rev Access'!$F$7:$GK$318,69,FALSE)),"",VLOOKUP($B419,'[1]1718  Exp_Rev Access'!$F$7:$GK$318,69,FALSE))</f>
        <v>0</v>
      </c>
      <c r="CE419" s="56">
        <f t="shared" si="1021"/>
        <v>12754.92</v>
      </c>
      <c r="CF419" s="92">
        <f t="shared" si="1046"/>
        <v>7.6786723287948185E-4</v>
      </c>
      <c r="CG419" s="78">
        <f t="shared" si="1047"/>
        <v>9.80416151025773</v>
      </c>
      <c r="CH419" s="90">
        <f>IF(ISNA(VLOOKUP($B419,'[1]1718  Exp_Rev Access'!$F$7:$GK$318,$CH$2,FALSE)),"",VLOOKUP($B419,'[1]1718  Exp_Rev Access'!$F$7:$GK$318,$CH$2,FALSE))</f>
        <v>0</v>
      </c>
      <c r="CI419" s="90">
        <f>IF(ISNA(VLOOKUP($B419,'[1]1718  Exp_Rev Access'!$F$7:$GK$318,$CI$2,FALSE)),"",VLOOKUP($B419,'[1]1718  Exp_Rev Access'!$F$7:$GK$318,$CI$2,FALSE))</f>
        <v>0</v>
      </c>
      <c r="CJ419" s="90">
        <f>IF(ISNA(VLOOKUP($B419,'[1]1718  Exp_Rev Access'!$F$7:$GK$318,$CJ$2,FALSE)),"",VLOOKUP($B419,'[1]1718  Exp_Rev Access'!$F$7:$GK$318,$CJ$2,FALSE))</f>
        <v>0</v>
      </c>
      <c r="CK419" s="90">
        <f>IF(ISNA(VLOOKUP($B419,'[1]1718  Exp_Rev Access'!$F$7:$GK$318,$CK$2,FALSE)),"",VLOOKUP($B419,'[1]1718  Exp_Rev Access'!$F$7:$GK$318,$CK$2,FALSE))</f>
        <v>0</v>
      </c>
      <c r="CL419" s="90">
        <f>IF(ISNA(VLOOKUP($B419,'[1]1718  Exp_Rev Access'!$F$7:$GK$318,$CL$2,FALSE)),"",VLOOKUP($B419,'[1]1718  Exp_Rev Access'!$F$7:$GK$318,$CL$2,FALSE))</f>
        <v>0</v>
      </c>
      <c r="CM419" s="90">
        <f>IF(ISNA(VLOOKUP($B419,'[1]1718  Exp_Rev Access'!$F$7:$GK$318,$CM$2,FALSE)),"",VLOOKUP($B419,'[1]1718  Exp_Rev Access'!$F$7:$GK$318,$CM$2,FALSE))</f>
        <v>0</v>
      </c>
      <c r="CN419" s="90">
        <f>IF(ISNA(VLOOKUP($B419,'[1]1718  Exp_Rev Access'!$F$7:$GK$318,$CN$2,FALSE)),"",VLOOKUP($B419,'[1]1718  Exp_Rev Access'!$F$7:$GK$318,$CN$2,FALSE))</f>
        <v>0</v>
      </c>
      <c r="CO419" s="90">
        <f>IF(ISNA(VLOOKUP($B419,'[1]1718  Exp_Rev Access'!$F$7:$GK$318,$CO$2,FALSE)),"",VLOOKUP($B419,'[1]1718  Exp_Rev Access'!$F$7:$GK$318,$CO$2,FALSE))</f>
        <v>0</v>
      </c>
      <c r="CP419" s="90">
        <f>IF(ISNA(VLOOKUP($B419,'[1]1718  Exp_Rev Access'!$F$7:$GK$318,$CP$2,FALSE)),"",VLOOKUP($B419,'[1]1718  Exp_Rev Access'!$F$7:$GK$318,$CP$2,FALSE))</f>
        <v>0</v>
      </c>
      <c r="CQ419" s="90">
        <f>IF(ISNA(VLOOKUP($B419,'[1]1718  Exp_Rev Access'!$F$7:$GK$318,$CQ$2,FALSE)),"",VLOOKUP($B419,'[1]1718  Exp_Rev Access'!$F$7:$GK$318,$CQ$2,FALSE))</f>
        <v>266255</v>
      </c>
      <c r="CR419" s="90">
        <f>IF(ISNA(VLOOKUP($B419,'[1]1718  Exp_Rev Access'!$F$7:$GK$318,$CR$2,FALSE)),"",VLOOKUP($B419,'[1]1718  Exp_Rev Access'!$F$7:$GK$318,$CR$2,FALSE))</f>
        <v>0</v>
      </c>
      <c r="CS419" s="90">
        <f>IF(ISNA(VLOOKUP($B419,'[1]1718  Exp_Rev Access'!$F$7:$GK$318,$CS$2,FALSE)),"",VLOOKUP($B419,'[1]1718  Exp_Rev Access'!$F$7:$GK$318,$CS$2,FALSE))</f>
        <v>9776</v>
      </c>
      <c r="CT419" s="90">
        <f>IF(ISNA(VLOOKUP($B419,'[1]1718  Exp_Rev Access'!$F$7:$GK$318,$CT$2,FALSE)),"",VLOOKUP($B419,'[1]1718  Exp_Rev Access'!$F$7:$GK$318,$CT$2,FALSE))</f>
        <v>0</v>
      </c>
      <c r="CU419" s="90">
        <f>IF(ISNA(VLOOKUP($B419,'[1]1718  Exp_Rev Access'!$F$7:$GK$318,$CU$2,FALSE)),"",VLOOKUP($B419,'[1]1718  Exp_Rev Access'!$F$7:$GK$318,$CU$2,FALSE))</f>
        <v>439695.27</v>
      </c>
      <c r="CV419" s="90">
        <f>IF(ISNA(VLOOKUP($B419,'[1]1718  Exp_Rev Access'!$F$7:$GK$318,$CV$2,FALSE)),"",VLOOKUP($B419,'[1]1718  Exp_Rev Access'!$F$7:$GK$318,$CV$2,FALSE))</f>
        <v>72850.990000000005</v>
      </c>
      <c r="CW419" s="90">
        <f>IF(ISNA(VLOOKUP($B419,'[1]1718  Exp_Rev Access'!$F$7:$GK$318,$CW$2,FALSE)),"",VLOOKUP($B419,'[1]1718  Exp_Rev Access'!$F$7:$GK$318,$CW$2,FALSE))</f>
        <v>0</v>
      </c>
      <c r="CX419" s="90">
        <f>IF(ISNA(VLOOKUP($B419,'[1]1718  Exp_Rev Access'!$F$7:$GK$318,$CX$2,FALSE)),"",VLOOKUP($B419,'[1]1718  Exp_Rev Access'!$F$7:$GK$318,$CX$2,FALSE))</f>
        <v>0</v>
      </c>
      <c r="CY419" s="90">
        <f>IF(ISNA(VLOOKUP($B419,'[1]1718  Exp_Rev Access'!$F$7:$GK$318,$CY$2,FALSE)),"",VLOOKUP($B419,'[1]1718  Exp_Rev Access'!$F$7:$GK$318,$CY$2,FALSE))</f>
        <v>0</v>
      </c>
      <c r="CZ419" s="90">
        <f>IF(ISNA(VLOOKUP($B419,'[1]1718  Exp_Rev Access'!$F$7:$GK$318,$CZ$2,FALSE)),"",VLOOKUP($B419,'[1]1718  Exp_Rev Access'!$F$7:$GK$318,$CZ$2,FALSE))</f>
        <v>0</v>
      </c>
      <c r="DA419" s="90">
        <f>IF(ISNA(VLOOKUP($B419,'[1]1718  Exp_Rev Access'!$F$7:$GK$318,$DA$2,FALSE)),"",VLOOKUP($B419,'[1]1718  Exp_Rev Access'!$F$7:$GK$318,$DA$2,FALSE))</f>
        <v>0</v>
      </c>
      <c r="DB419" s="90">
        <f>IF(ISNA(VLOOKUP($B419,'[1]1718  Exp_Rev Access'!$F$7:$GK$318,$DB$2,FALSE)),"",VLOOKUP($B419,'[1]1718  Exp_Rev Access'!$F$7:$GK$318,$DB$2,FALSE))</f>
        <v>0</v>
      </c>
      <c r="DC419" s="90">
        <f>IF(ISNA(VLOOKUP($B419,'[1]1718  Exp_Rev Access'!$F$7:$GK$318,$DC$2,FALSE)),"",VLOOKUP($B419,'[1]1718  Exp_Rev Access'!$F$7:$GK$318,$DC$2,FALSE))</f>
        <v>0</v>
      </c>
      <c r="DD419" s="90">
        <f>IF(ISNA(VLOOKUP($B419,'[1]1718  Exp_Rev Access'!$F$7:$GK$318,$DD$2,FALSE)),"",VLOOKUP($B419,'[1]1718  Exp_Rev Access'!$F$7:$GK$318,$DD$2,FALSE))</f>
        <v>0</v>
      </c>
      <c r="DE419" s="90">
        <f>IF(ISNA(VLOOKUP($B419,'[1]1718  Exp_Rev Access'!$F$7:$GK$318,$DE$2,FALSE)),"",VLOOKUP($B419,'[1]1718  Exp_Rev Access'!$F$7:$GK$318,$DE$2,FALSE))</f>
        <v>0</v>
      </c>
      <c r="DF419" s="90">
        <f>IF(ISNA(VLOOKUP($B419,'[1]1718  Exp_Rev Access'!$F$7:$GK$318,$DF$2,FALSE)),"",VLOOKUP($B419,'[1]1718  Exp_Rev Access'!$F$7:$GK$318,$DF$2,FALSE))</f>
        <v>0</v>
      </c>
      <c r="DG419" s="90">
        <f>IF(ISNA(VLOOKUP($B419,'[1]1718  Exp_Rev Access'!$F$7:$GK$318,$DG$2,FALSE)),"",VLOOKUP($B419,'[1]1718  Exp_Rev Access'!$F$7:$GK$318,$DG$2,FALSE))</f>
        <v>0</v>
      </c>
      <c r="DH419" s="90">
        <f>IF(ISNA(VLOOKUP($B419,'[1]1718  Exp_Rev Access'!$F$7:$GK$318,$DH$2,FALSE)),"",VLOOKUP($B419,'[1]1718  Exp_Rev Access'!$F$7:$GK$318,$DH$2,FALSE))</f>
        <v>0</v>
      </c>
      <c r="DI419" s="90">
        <f>IF(ISNA(VLOOKUP($B419,'[1]1718  Exp_Rev Access'!$F$7:$GK$318,$DI$2,FALSE)),"",VLOOKUP($B419,'[1]1718  Exp_Rev Access'!$F$7:$GK$318,$DI$2,FALSE))</f>
        <v>323480.05</v>
      </c>
      <c r="DJ419" s="90">
        <f>IF(ISNA(VLOOKUP($B419,'[1]1718  Exp_Rev Access'!$F$7:$GK$318,$DJ$2,FALSE)),"",VLOOKUP($B419,'[1]1718  Exp_Rev Access'!$F$7:$GK$318,$DJ$2,FALSE))</f>
        <v>0</v>
      </c>
      <c r="DK419" s="90">
        <f>IF(ISNA(VLOOKUP($B419,'[1]1718  Exp_Rev Access'!$F$7:$GK$318,$DK$2,FALSE)),"",VLOOKUP($B419,'[1]1718  Exp_Rev Access'!$F$7:$GK$318,$DK$2,FALSE))</f>
        <v>0</v>
      </c>
      <c r="DL419" s="90">
        <f>IF(ISNA(VLOOKUP($B419,'[1]1718  Exp_Rev Access'!$F$7:$GK$318,$DL$2,FALSE)),"",VLOOKUP($B419,'[1]1718  Exp_Rev Access'!$F$7:$GK$318,$DL$2,FALSE))</f>
        <v>0</v>
      </c>
      <c r="DM419" s="90">
        <f>IF(ISNA(VLOOKUP($B419,'[1]1718  Exp_Rev Access'!$F$7:$GK$318,$DM$2,FALSE)),"",VLOOKUP($B419,'[1]1718  Exp_Rev Access'!$F$7:$GK$318,$DM$2,FALSE))</f>
        <v>0</v>
      </c>
      <c r="DN419" s="90">
        <f>IF(ISNA(VLOOKUP($B419,'[1]1718  Exp_Rev Access'!$F$7:$GK$318,$DN$2,FALSE)),"",VLOOKUP($B419,'[1]1718  Exp_Rev Access'!$F$7:$GK$318,$DN$2,FALSE))</f>
        <v>0</v>
      </c>
      <c r="DO419" s="90">
        <f>IF(ISNA(VLOOKUP($B419,'[1]1718  Exp_Rev Access'!$F$7:$GK$318,$DO$2,FALSE)),"",VLOOKUP($B419,'[1]1718  Exp_Rev Access'!$F$7:$GK$318,$DO$2,FALSE))</f>
        <v>0</v>
      </c>
      <c r="DP419" s="90">
        <f>IF(ISNA(VLOOKUP($B419,'[1]1718  Exp_Rev Access'!$F$7:$GK$318,$DP$2,FALSE)),"",VLOOKUP($B419,'[1]1718  Exp_Rev Access'!$F$7:$GK$318,$DP$2,FALSE))</f>
        <v>0</v>
      </c>
      <c r="DQ419" s="90">
        <f>IF(ISNA(VLOOKUP($B419,'[1]1718  Exp_Rev Access'!$F$7:$GK$318,$DQ$2,FALSE)),"",VLOOKUP($B419,'[1]1718  Exp_Rev Access'!$F$7:$GK$318,$DQ$2,FALSE))</f>
        <v>0</v>
      </c>
      <c r="DR419" s="90">
        <f>IF(ISNA(VLOOKUP($B419,'[1]1718  Exp_Rev Access'!$F$7:$GK$318,$DR$2,FALSE)),"",VLOOKUP($B419,'[1]1718  Exp_Rev Access'!$F$7:$GK$318,$DR$2,FALSE))</f>
        <v>0</v>
      </c>
      <c r="DS419" s="90">
        <f>IF(ISNA(VLOOKUP($B419,'[1]1718  Exp_Rev Access'!$F$7:$GK$318,$DS$2,FALSE)),"",VLOOKUP($B419,'[1]1718  Exp_Rev Access'!$F$7:$GK$318,$DS$2,FALSE))</f>
        <v>0</v>
      </c>
      <c r="DT419" s="90">
        <f>IF(ISNA(VLOOKUP($B419,'[1]1718  Exp_Rev Access'!$F$7:$GK$318,$DT$2,FALSE)),"",VLOOKUP($B419,'[1]1718  Exp_Rev Access'!$F$7:$GK$318,$DT$2,FALSE))</f>
        <v>0</v>
      </c>
      <c r="DU419" s="90">
        <f>IF(ISNA(VLOOKUP($B419,'[1]1718  Exp_Rev Access'!$F$7:$GK$318,$DU$2,FALSE)),"",VLOOKUP($B419,'[1]1718  Exp_Rev Access'!$F$7:$GK$318,$DU$2,FALSE))</f>
        <v>0</v>
      </c>
      <c r="DV419" s="90">
        <f>IF(ISNA(VLOOKUP($B419,'[1]1718  Exp_Rev Access'!$F$7:$GK$318,$DV$2,FALSE)),"",VLOOKUP($B419,'[1]1718  Exp_Rev Access'!$F$7:$GK$318,$DV$2,FALSE))</f>
        <v>0</v>
      </c>
      <c r="DW419" s="90">
        <f>IF(ISNA(VLOOKUP($B419,'[1]1718  Exp_Rev Access'!$F$7:$GK$318,$DW$2,FALSE)),"",VLOOKUP($B419,'[1]1718  Exp_Rev Access'!$F$7:$GK$318,$DW$2,FALSE))</f>
        <v>0</v>
      </c>
      <c r="DX419" s="90">
        <f>IF(ISNA(VLOOKUP($B419,'[1]1718  Exp_Rev Access'!$F$7:$GK$318,$DX$2,FALSE)),"",VLOOKUP($B419,'[1]1718  Exp_Rev Access'!$F$7:$GK$318,$DX$2,FALSE))</f>
        <v>0</v>
      </c>
      <c r="DY419" s="90">
        <f>IF(ISNA(VLOOKUP($B419,'[1]1718  Exp_Rev Access'!$F$7:$GK$318,$DY$2,FALSE)),"",VLOOKUP($B419,'[1]1718  Exp_Rev Access'!$F$7:$GK$318,$DY$2,FALSE))</f>
        <v>0</v>
      </c>
      <c r="DZ419" s="90">
        <f>IF(ISNA(VLOOKUP($B419,'[1]1718  Exp_Rev Access'!$F$7:$GK$318,$DZ$2,FALSE)),"",VLOOKUP($B419,'[1]1718  Exp_Rev Access'!$F$7:$GK$318,$DZ$2,FALSE))</f>
        <v>0</v>
      </c>
      <c r="EA419" s="90">
        <f>IF(ISNA(VLOOKUP($B419,'[1]1718  Exp_Rev Access'!$F$7:$GK$318,$EA$2,FALSE)),"",VLOOKUP($B419,'[1]1718  Exp_Rev Access'!$F$7:$GK$318,$EA$2,FALSE))</f>
        <v>0</v>
      </c>
      <c r="EB419" s="90">
        <f>IF(ISNA(VLOOKUP($B419,'[1]1718  Exp_Rev Access'!$F$7:$GK$318,$EB$2,FALSE)),"",VLOOKUP($B419,'[1]1718  Exp_Rev Access'!$F$7:$GK$318,$EB$2,FALSE))</f>
        <v>0</v>
      </c>
      <c r="EC419" s="90">
        <f>IF(ISNA(VLOOKUP($B419,'[1]1718  Exp_Rev Access'!$F$7:$GK$318,$EC$2,FALSE)),"",VLOOKUP($B419,'[1]1718  Exp_Rev Access'!$F$7:$GK$318,$EC$2,FALSE))</f>
        <v>0</v>
      </c>
      <c r="ED419" s="90">
        <f>IF(ISNA(VLOOKUP($B419,'[1]1718  Exp_Rev Access'!$F$7:$GK$318,$ED$2,FALSE)),"",VLOOKUP($B419,'[1]1718  Exp_Rev Access'!$F$7:$GK$318,$ED$2,FALSE))</f>
        <v>0</v>
      </c>
      <c r="EE419" s="90">
        <f>IF(ISNA(VLOOKUP($B419,'[1]1718  Exp_Rev Access'!$F$7:$GK$318,$EE$2,FALSE)),"",VLOOKUP($B419,'[1]1718  Exp_Rev Access'!$F$7:$GK$318,$EE$2,FALSE))</f>
        <v>0</v>
      </c>
      <c r="EF419" s="90">
        <f>IF(ISNA(VLOOKUP($B419,'[1]1718  Exp_Rev Access'!$F$7:$GK$318,$EF$2,FALSE)),"",VLOOKUP($B419,'[1]1718  Exp_Rev Access'!$F$7:$GK$318,$EF$2,FALSE))</f>
        <v>0</v>
      </c>
      <c r="EG419" s="90">
        <f>IF(ISNA(VLOOKUP($B419,'[1]1718  Exp_Rev Access'!$F$7:$GK$318,$EG$2,FALSE)),"",VLOOKUP($B419,'[1]1718  Exp_Rev Access'!$F$7:$GK$318,$EG$2,FALSE))</f>
        <v>0</v>
      </c>
      <c r="EH419" s="90">
        <f>IF(ISNA(VLOOKUP($B419,'[1]1718  Exp_Rev Access'!$F$7:$GK$318,$EH$2,FALSE)),"",VLOOKUP($B419,'[1]1718  Exp_Rev Access'!$F$7:$GK$318,$EH$2,FALSE))</f>
        <v>0</v>
      </c>
      <c r="EI419" s="90">
        <f>IF(ISNA(VLOOKUP($B419,'[1]1718  Exp_Rev Access'!$F$7:$GK$318,$EI$2,FALSE)),"",VLOOKUP($B419,'[1]1718  Exp_Rev Access'!$F$7:$GK$318,$EI$2,FALSE))</f>
        <v>0</v>
      </c>
      <c r="EJ419" s="90">
        <f>IF(ISNA(VLOOKUP($B419,'[1]1718  Exp_Rev Access'!$F$7:$GK$318,$EJ$2,FALSE)),"",VLOOKUP($B419,'[1]1718  Exp_Rev Access'!$F$7:$GK$318,$EJ$2,FALSE))</f>
        <v>0</v>
      </c>
      <c r="EK419" s="90">
        <f>IF(ISNA(VLOOKUP($B419,'[1]1718  Exp_Rev Access'!$F$7:$GK$318,$EK$2,FALSE)),"",VLOOKUP($B419,'[1]1718  Exp_Rev Access'!$F$7:$GK$318,$EK$2,FALSE))</f>
        <v>0</v>
      </c>
      <c r="EL419" s="90">
        <f>IF(ISNA(VLOOKUP($B419,'[1]1718  Exp_Rev Access'!$F$7:$GK$318,$EL$2,FALSE)),"",VLOOKUP($B419,'[1]1718  Exp_Rev Access'!$F$7:$GK$318,$EL$2,FALSE))</f>
        <v>0</v>
      </c>
      <c r="EM419" s="90">
        <f>IF(ISNA(VLOOKUP($B419,'[1]1718  Exp_Rev Access'!$F$7:$GK$318,$EM$2,FALSE)),"",VLOOKUP($B419,'[1]1718  Exp_Rev Access'!$F$7:$GK$318,$EM$2,FALSE))</f>
        <v>0</v>
      </c>
      <c r="EN419" s="90">
        <f>IF(ISNA(VLOOKUP($B419,'[1]1718  Exp_Rev Access'!$F$7:$GK$318,$EN$2,FALSE)),"",VLOOKUP($B419,'[1]1718  Exp_Rev Access'!$F$7:$GK$318,$EN$2,FALSE))</f>
        <v>0</v>
      </c>
      <c r="EO419" s="90">
        <f>IF(ISNA(VLOOKUP($B419,'[1]1718  Exp_Rev Access'!$F$7:$GK$318,$EO$2,FALSE)),"",VLOOKUP($B419,'[1]1718  Exp_Rev Access'!$F$7:$GK$318,$EO$2,FALSE))</f>
        <v>0</v>
      </c>
      <c r="EP419" s="90">
        <f>IF(ISNA(VLOOKUP($B419,'[1]1718  Exp_Rev Access'!$F$7:$GK$318,$EP$2,FALSE)),"",VLOOKUP($B419,'[1]1718  Exp_Rev Access'!$F$7:$GK$318,$EP$2,FALSE))</f>
        <v>0</v>
      </c>
      <c r="EQ419" s="90">
        <f>IF(ISNA(VLOOKUP($B419,'[1]1718  Exp_Rev Access'!$F$7:$GK$318,$EQ$2,FALSE)),"",VLOOKUP($B419,'[1]1718  Exp_Rev Access'!$F$7:$GK$318,$EQ$2,FALSE))</f>
        <v>0</v>
      </c>
      <c r="ER419" s="90">
        <f>IF(ISNA(VLOOKUP($B419,'[1]1718  Exp_Rev Access'!$F$7:$GK$318,$ER$2,FALSE)),"",VLOOKUP($B419,'[1]1718  Exp_Rev Access'!$F$7:$GK$318,$ER$2,FALSE))</f>
        <v>0</v>
      </c>
      <c r="ES419" s="90">
        <f>IF(ISNA(VLOOKUP($B419,'[1]1718  Exp_Rev Access'!$F$7:$GK$318,$ES$2,FALSE)),"",VLOOKUP($B419,'[1]1718  Exp_Rev Access'!$F$7:$GK$318,$ES$2,FALSE))</f>
        <v>0</v>
      </c>
      <c r="ET419" s="90">
        <f>IF(ISNA(VLOOKUP($B419,'[1]1718  Exp_Rev Access'!$F$7:$GK$318,$ET$2,FALSE)),"",VLOOKUP($B419,'[1]1718  Exp_Rev Access'!$F$7:$GK$318,$ET$2,FALSE))</f>
        <v>0</v>
      </c>
      <c r="EU419" s="90">
        <f>IF(ISNA(VLOOKUP($B419,'[1]1718  Exp_Rev Access'!$F$7:$GK$318,$EU$2,FALSE)),"",VLOOKUP($B419,'[1]1718  Exp_Rev Access'!$F$7:$GK$318,$EU$2,FALSE))</f>
        <v>0</v>
      </c>
      <c r="EV419" s="90">
        <f>IF(ISNA(VLOOKUP($B419,'[1]1718  Exp_Rev Access'!$F$7:$GK$318,$EV$2,FALSE)),"",VLOOKUP($B419,'[1]1718  Exp_Rev Access'!$F$7:$GK$318,$EV$2,FALSE))</f>
        <v>0</v>
      </c>
      <c r="EW419" s="90">
        <f>IF(ISNA(VLOOKUP($B419,'[1]1718  Exp_Rev Access'!$F$7:$GK$318,$EW$2,FALSE)),"",VLOOKUP($B419,'[1]1718  Exp_Rev Access'!$F$7:$GK$318,$EW$2,FALSE))</f>
        <v>0</v>
      </c>
      <c r="EX419" s="90">
        <f>IF(ISNA(VLOOKUP($B419,'[1]1718  Exp_Rev Access'!$F$7:$GK$318,$EX$2,FALSE)),"",VLOOKUP($B419,'[1]1718  Exp_Rev Access'!$F$7:$GK$318,$EX$2,FALSE))</f>
        <v>0</v>
      </c>
      <c r="EY419" s="90">
        <f>IF(ISNA(VLOOKUP($B419,'[1]1718  Exp_Rev Access'!$F$7:$GK$318,$EY$2,FALSE)),"",VLOOKUP($B419,'[1]1718  Exp_Rev Access'!$F$7:$GK$318,$EY$2,FALSE))</f>
        <v>0</v>
      </c>
      <c r="EZ419" s="90">
        <f>IF(ISNA(VLOOKUP($B419,'[1]1718  Exp_Rev Access'!$F$7:$GK$318,$EZ$2,FALSE)),"",VLOOKUP($B419,'[1]1718  Exp_Rev Access'!$F$7:$GK$318,$EZ$2,FALSE))</f>
        <v>0</v>
      </c>
      <c r="FA419" s="90">
        <f>IF(ISNA(VLOOKUP($B419,'[1]1718  Exp_Rev Access'!$F$7:$GK$318,$FA$2,FALSE)),"",VLOOKUP($B419,'[1]1718  Exp_Rev Access'!$F$7:$GK$318,$FA$2,FALSE))</f>
        <v>0</v>
      </c>
      <c r="FB419" s="90">
        <f>IF(ISNA(VLOOKUP($B419,'[1]1718  Exp_Rev Access'!$F$7:$GK$318,$FB$2,FALSE)),"",VLOOKUP($B419,'[1]1718  Exp_Rev Access'!$F$7:$GK$318,$FB$2,FALSE))</f>
        <v>0</v>
      </c>
      <c r="FC419" s="90">
        <f>IF(ISNA(VLOOKUP($B419,'[1]1718  Exp_Rev Access'!$F$7:$GK$318,$FC$2,FALSE)),"",VLOOKUP($B419,'[1]1718  Exp_Rev Access'!$F$7:$GK$318,$FC$2,FALSE))</f>
        <v>0</v>
      </c>
      <c r="FD419" s="90">
        <f>IF(ISNA(VLOOKUP($B419,'[1]1718  Exp_Rev Access'!$F$7:$GK$318,$FD$2,FALSE)),"",VLOOKUP($B419,'[1]1718  Exp_Rev Access'!$F$7:$GK$318,$FD$2,FALSE))</f>
        <v>0</v>
      </c>
      <c r="FE419" s="90">
        <f>IF(ISNA(VLOOKUP($B419,'[1]1718  Exp_Rev Access'!$F$7:$GK$318,$FE$2,FALSE)),"",VLOOKUP($B419,'[1]1718  Exp_Rev Access'!$F$7:$GK$318,$FE$2,FALSE))</f>
        <v>0</v>
      </c>
      <c r="FF419" s="90">
        <f>IF(ISNA(VLOOKUP($B419,'[1]1718  Exp_Rev Access'!$F$7:$GK$318,$FF$2,FALSE)),"",VLOOKUP($B419,'[1]1718  Exp_Rev Access'!$F$7:$GK$318,$FF$2,FALSE))</f>
        <v>0</v>
      </c>
      <c r="FG419" s="90">
        <f>IF(ISNA(VLOOKUP($B419,'[1]1718  Exp_Rev Access'!$F$7:$GK$318,$FG$2,FALSE)),"",VLOOKUP($B419,'[1]1718  Exp_Rev Access'!$F$7:$GK$318,$FG$2,FALSE))</f>
        <v>0</v>
      </c>
      <c r="FH419" s="90">
        <f>IF(ISNA(VLOOKUP($B419,'[1]1718  Exp_Rev Access'!$F$7:$GK$318,$FH$2,FALSE)),"",VLOOKUP($B419,'[1]1718  Exp_Rev Access'!$F$7:$GK$318,$FH$2,FALSE))</f>
        <v>0</v>
      </c>
      <c r="FI419" s="90">
        <f>IF(ISNA(VLOOKUP($B419,'[1]1718  Exp_Rev Access'!$F$7:$GK$318,$FI$2,FALSE)),"",VLOOKUP($B419,'[1]1718  Exp_Rev Access'!$F$7:$GK$318,$FI$2,FALSE))</f>
        <v>1288</v>
      </c>
      <c r="FJ419" s="90">
        <f>IF(ISNA(VLOOKUP($B419,'[1]1718  Exp_Rev Access'!$F$7:$GK$318,$FJ$2,FALSE)),"",VLOOKUP($B419,'[1]1718  Exp_Rev Access'!$F$7:$GK$318,$FJ$2,FALSE))</f>
        <v>0</v>
      </c>
      <c r="FK419" s="90">
        <f>IF(ISNA(VLOOKUP($B419,'[1]1718  Exp_Rev Access'!$F$7:$GK$318,$FK$2,FALSE)),"",VLOOKUP($B419,'[1]1718  Exp_Rev Access'!$F$7:$GK$318,$FK$2,FALSE))</f>
        <v>0</v>
      </c>
      <c r="FL419" s="90">
        <f>IF(ISNA(VLOOKUP($B419,'[1]1718  Exp_Rev Access'!$F$7:$GK$318,$FL$2,FALSE)),"",VLOOKUP($B419,'[1]1718  Exp_Rev Access'!$F$7:$GK$318,$FL$2,FALSE))</f>
        <v>0</v>
      </c>
      <c r="FM419" s="90">
        <f>IF(ISNA(VLOOKUP($B419,'[1]1718  Exp_Rev Access'!$F$7:$GK$318,$FM$2,FALSE)),"",VLOOKUP($B419,'[1]1718  Exp_Rev Access'!$F$7:$GK$318,$FM$2,FALSE))</f>
        <v>0</v>
      </c>
      <c r="FN419" s="90">
        <f>IF(ISNA(VLOOKUP($B419,'[1]1718  Exp_Rev Access'!$F$7:$GK$318,$FN$2,FALSE)),"",VLOOKUP($B419,'[1]1718  Exp_Rev Access'!$F$7:$GK$318,$FN$2,FALSE))</f>
        <v>0</v>
      </c>
      <c r="FO419" s="90">
        <f>IF(ISNA(VLOOKUP($B419,'[1]1718  Exp_Rev Access'!$F$7:$GK$318,$FO$2,FALSE)),"",VLOOKUP($B419,'[1]1718  Exp_Rev Access'!$F$7:$GK$318,$FO$2,FALSE))</f>
        <v>0</v>
      </c>
      <c r="FP419" s="90">
        <f>IF(ISNA(VLOOKUP($B419,'[1]1718  Exp_Rev Access'!$F$7:$GK$318,$FP$2,FALSE)),"",VLOOKUP($B419,'[1]1718  Exp_Rev Access'!$F$7:$GK$318,$FP$2,FALSE))</f>
        <v>0</v>
      </c>
      <c r="FQ419" s="90">
        <f>IF(ISNA(VLOOKUP($B419,'[1]1718  Exp_Rev Access'!$F$7:$GK$318,$FQ$2,FALSE)),"",VLOOKUP($B419,'[1]1718  Exp_Rev Access'!$F$7:$GK$318,$FQ$2,FALSE))</f>
        <v>0</v>
      </c>
      <c r="FR419" s="90">
        <f>IF(ISNA(VLOOKUP($B419,'[1]1718  Exp_Rev Access'!$F$7:$GK$318,$FR$2,FALSE)),"",VLOOKUP($B419,'[1]1718  Exp_Rev Access'!$F$7:$GK$318,$FR$2,FALSE))</f>
        <v>35358.71</v>
      </c>
      <c r="FS419" s="56">
        <f t="shared" si="1075"/>
        <v>1148704.02</v>
      </c>
      <c r="FT419" s="92">
        <f t="shared" si="1076"/>
        <v>6.9153877659361013E-2</v>
      </c>
      <c r="FU419" s="94">
        <f t="shared" si="1077"/>
        <v>882.95965318185665</v>
      </c>
      <c r="FV419" s="95">
        <f>IF(ISNA(VLOOKUP($B419,'[1]1718  Exp_Rev Access'!$F$7:$GK$318,$FV$2,FALSE)),"",VLOOKUP($B419,'[1]1718  Exp_Rev Access'!$F$7:$GK$318,$FV$2,FALSE))</f>
        <v>0</v>
      </c>
      <c r="FW419" s="95">
        <f>IF(ISNA(VLOOKUP($B419,'[1]1718  Exp_Rev Access'!$F$7:$GK$318,$FW$2,FALSE)),"",VLOOKUP($B419,'[1]1718  Exp_Rev Access'!$F$7:$GK$318,$FW$2,FALSE))</f>
        <v>0</v>
      </c>
      <c r="FX419" s="95">
        <f>IF(ISNA(VLOOKUP($B419,'[1]1718  Exp_Rev Access'!$F$7:$GK$318,$FX$2,FALSE)),"",VLOOKUP($B419,'[1]1718  Exp_Rev Access'!$F$7:$GK$318,$FX$2,FALSE))</f>
        <v>0</v>
      </c>
      <c r="FY419" s="95">
        <f>IF(ISNA(VLOOKUP($B419,'[1]1718  Exp_Rev Access'!$F$7:$GK$318,$FY$2,FALSE)),"",VLOOKUP($B419,'[1]1718  Exp_Rev Access'!$F$7:$GK$318,$FY$2,FALSE))</f>
        <v>0</v>
      </c>
      <c r="FZ419" s="95">
        <f>IF(ISNA(VLOOKUP($B419,'[1]1718  Exp_Rev Access'!$F$7:$GK$318,$FZ$2,FALSE)),"",VLOOKUP($B419,'[1]1718  Exp_Rev Access'!$F$7:$GK$318,$FZ$2,FALSE))</f>
        <v>0</v>
      </c>
      <c r="GA419" s="95">
        <f>IF(ISNA(VLOOKUP($B419,'[1]1718  Exp_Rev Access'!$F$7:$GK$318,$GA$2,FALSE)),"",VLOOKUP($B419,'[1]1718  Exp_Rev Access'!$F$7:$GK$318,$GA$2,FALSE))</f>
        <v>0</v>
      </c>
      <c r="GB419" s="95">
        <f>IF(ISNA(VLOOKUP($B419,'[1]1718  Exp_Rev Access'!$F$7:$GK$318,$GB$2,FALSE)),"",VLOOKUP($B419,'[1]1718  Exp_Rev Access'!$F$7:$GK$318,$GB$2,FALSE))</f>
        <v>0</v>
      </c>
      <c r="GC419" s="95">
        <f>IF(ISNA(VLOOKUP($B419,'[1]1718  Exp_Rev Access'!$F$7:$GK$318,$GC$2,FALSE)),"",VLOOKUP($B419,'[1]1718  Exp_Rev Access'!$F$7:$GK$318,$GC$2,FALSE))</f>
        <v>0</v>
      </c>
      <c r="GD419" s="95">
        <f>IF(ISNA(VLOOKUP($B419,'[1]1718  Exp_Rev Access'!$F$7:$GK$318,$GD$2,FALSE)),"",VLOOKUP($B419,'[1]1718  Exp_Rev Access'!$F$7:$GK$318,$GD$2,FALSE))</f>
        <v>0</v>
      </c>
      <c r="GE419" s="95">
        <f>IF(ISNA(VLOOKUP($B419,'[1]1718  Exp_Rev Access'!$F$7:$GK$318,$GE$2,FALSE)),"",VLOOKUP($B419,'[1]1718  Exp_Rev Access'!$F$7:$GK$318,$GE$2,FALSE))</f>
        <v>0</v>
      </c>
      <c r="GF419" s="95">
        <f>IF(ISNA(VLOOKUP($B419,'[1]1718  Exp_Rev Access'!$F$7:$GK$318,$GF$2,FALSE)),"",VLOOKUP($B419,'[1]1718  Exp_Rev Access'!$F$7:$GK$318,$GF$2,FALSE))</f>
        <v>0</v>
      </c>
      <c r="GG419" s="95">
        <f>IF(ISNA(VLOOKUP($B419,'[1]1718  Exp_Rev Access'!$F$7:$GK$318,$GG$2,FALSE)),"",VLOOKUP($B419,'[1]1718  Exp_Rev Access'!$F$7:$GK$318,$GG$2,FALSE))</f>
        <v>0</v>
      </c>
      <c r="GH419" s="95">
        <f>IF(ISNA(VLOOKUP($B419,'[1]1718  Exp_Rev Access'!$F$7:$GK$318,$GH$2,FALSE)),"",VLOOKUP($B419,'[1]1718  Exp_Rev Access'!$F$7:$GK$318,$GH$2,FALSE))</f>
        <v>0</v>
      </c>
      <c r="GI419" s="95">
        <f>IF(ISNA(VLOOKUP($B419,'[1]1718  Exp_Rev Access'!$F$7:$GK$318,$GI$2,FALSE)),"",VLOOKUP($B419,'[1]1718  Exp_Rev Access'!$F$7:$GK$318,$GI$2,FALSE))</f>
        <v>0</v>
      </c>
      <c r="GJ419" s="95">
        <f>IF(ISNA(VLOOKUP($B419,'[1]1718  Exp_Rev Access'!$F$7:$GK$318,$GJ$2,FALSE)),"",VLOOKUP($B419,'[1]1718  Exp_Rev Access'!$F$7:$GK$318,$GJ$2,FALSE))</f>
        <v>0</v>
      </c>
      <c r="GK419" s="95">
        <f>IF(ISNA(VLOOKUP($B419,'[1]1718  Exp_Rev Access'!$F$7:$GK$318,$GK$2,FALSE)),"",VLOOKUP($B419,'[1]1718  Exp_Rev Access'!$F$7:$GK$318,$GK$2,FALSE))</f>
        <v>0</v>
      </c>
      <c r="GL419" s="95">
        <f>IF(ISNA(VLOOKUP($B419,'[1]1718  Exp_Rev Access'!$F$7:$GK$318,$GL$2,FALSE)),"",VLOOKUP($B419,'[1]1718  Exp_Rev Access'!$F$7:$GK$318,$GL$2,FALSE))</f>
        <v>0</v>
      </c>
      <c r="GM419" s="95">
        <f>IF(ISNA(VLOOKUP($B419,'[1]1718  Exp_Rev Access'!$F$7:$GK$318,$GM$2,FALSE)),"",VLOOKUP($B419,'[1]1718  Exp_Rev Access'!$F$7:$GK$318,$GM$2,FALSE))</f>
        <v>0</v>
      </c>
      <c r="GN419" s="95">
        <f>IF(ISNA(VLOOKUP($B419,'[1]1718  Exp_Rev Access'!$F$7:$GK$318,$GN$2,FALSE)),"",VLOOKUP($B419,'[1]1718  Exp_Rev Access'!$F$7:$GK$318,$GN$2,FALSE))</f>
        <v>0</v>
      </c>
      <c r="GO419" s="95">
        <f>IF(ISNA(VLOOKUP($B419,'[1]1718  Exp_Rev Access'!$F$7:$GK$318,$GO$2,FALSE)),"",VLOOKUP($B419,'[1]1718  Exp_Rev Access'!$F$7:$GK$318,$GO$2,FALSE))</f>
        <v>0</v>
      </c>
      <c r="GP419" s="95">
        <f>IF(ISNA(VLOOKUP($B419,'[1]1718  Exp_Rev Access'!$F$7:$GK$318,$GP$2,FALSE)),"",VLOOKUP($B419,'[1]1718  Exp_Rev Access'!$F$7:$GK$318,$GP$2,FALSE))</f>
        <v>0</v>
      </c>
      <c r="GQ419" s="95">
        <f>IF(ISNA(VLOOKUP($B419,'[1]1718  Exp_Rev Access'!$F$7:$GK$318,$GQ$2,FALSE)),"",VLOOKUP($B419,'[1]1718  Exp_Rev Access'!$F$7:$GK$318,$GQ$2,FALSE))</f>
        <v>0</v>
      </c>
      <c r="GR419" s="95">
        <f>IF(ISNA(VLOOKUP($B419,'[1]1718  Exp_Rev Access'!$F$7:$GK$318,$GR$2,FALSE)),"",VLOOKUP($B419,'[1]1718  Exp_Rev Access'!$F$7:$GK$318,$GR$2,FALSE))</f>
        <v>0</v>
      </c>
      <c r="GS419" s="95">
        <f>IF(ISNA(VLOOKUP($B419,'[1]1718  Exp_Rev Access'!$F$7:$GK$318,$GS$2,FALSE)),"",VLOOKUP($B419,'[1]1718  Exp_Rev Access'!$F$7:$GK$318,$GS$2,FALSE))</f>
        <v>0</v>
      </c>
      <c r="GT419" s="95">
        <f>IF(ISNA(VLOOKUP($B419,'[1]1718  Exp_Rev Access'!$F$7:$GK$318,$GT$2,FALSE)),"",VLOOKUP($B419,'[1]1718  Exp_Rev Access'!$F$7:$GK$318,$GT$2,FALSE))</f>
        <v>0</v>
      </c>
      <c r="GU419" s="56">
        <f t="shared" si="1078"/>
        <v>0</v>
      </c>
      <c r="GV419" s="92">
        <f t="shared" si="1079"/>
        <v>0</v>
      </c>
      <c r="GW419" s="96">
        <f t="shared" si="1080"/>
        <v>0</v>
      </c>
    </row>
    <row r="420" spans="1:222" x14ac:dyDescent="0.3">
      <c r="A420" s="73"/>
      <c r="B420" s="88" t="s">
        <v>805</v>
      </c>
      <c r="C420" s="89" t="s">
        <v>806</v>
      </c>
      <c r="D420" s="75">
        <f>IF(ISNA(VLOOKUP($B420,'[1]1718 enrollment_Rev_Exp by size'!$A$7:H749,3,FALSE)),"",VLOOKUP($B420,'[1]1718 enrollment_Rev_Exp by size'!$A$7:$G$350,3,FALSE))</f>
        <v>16589.509999999998</v>
      </c>
      <c r="E420" s="76">
        <f>IF(ISNA(VLOOKUP($B420,'[1]1718 enrollment_Rev_Exp by size'!$A$7:I752,5,FALSE)),"",VLOOKUP($B420,'[1]1718 enrollment_Rev_Exp by size'!$A$7:$G$350,5,FALSE))</f>
        <v>214049997.28</v>
      </c>
      <c r="F420" s="70">
        <f t="shared" si="1062"/>
        <v>214049997.28000003</v>
      </c>
      <c r="G420" s="70">
        <f t="shared" si="1063"/>
        <v>0</v>
      </c>
      <c r="H420" s="90">
        <f>IF(ISNA(VLOOKUP($B420,'[1]1718  Exp_Rev Access'!$F$7:$GK$318,3,FALSE)),"",VLOOKUP($B420,'[1]1718  Exp_Rev Access'!$F$7:$GK$318,3,FALSE))</f>
        <v>13950627.07</v>
      </c>
      <c r="I420" s="90">
        <f>IF(ISNA(VLOOKUP($B420,'[1]1718  Exp_Rev Access'!$F$7:$GK$318,4,FALSE)),"",VLOOKUP($B420,'[1]1718  Exp_Rev Access'!$F$7:$GK$318,4,FALSE))</f>
        <v>0</v>
      </c>
      <c r="J420" s="90">
        <f>IF(ISNA(VLOOKUP($B420,'[1]1718  Exp_Rev Access'!$F$7:$GK$318,5,FALSE)),"",VLOOKUP($B420,'[1]1718  Exp_Rev Access'!$F$7:$GK$318,5,FALSE))</f>
        <v>0</v>
      </c>
      <c r="K420" s="90">
        <f>IF(ISNA(VLOOKUP($B420,'[1]1718  Exp_Rev Access'!$F$7:$GK$318,6,FALSE)),"-",VLOOKUP($B420,'[1]1718  Exp_Rev Access'!$F$7:$GK$318,6,FALSE))</f>
        <v>0</v>
      </c>
      <c r="L420" s="90">
        <f>IF(ISNA(VLOOKUP($B420,'[1]1718  Exp_Rev Access'!$F$7:$GK$318,7,FALSE)),"",VLOOKUP($B420,'[1]1718  Exp_Rev Access'!$F$7:$GK$318,7,FALSE))</f>
        <v>0</v>
      </c>
      <c r="M420" s="90">
        <f>IF(ISNA(VLOOKUP($B420,'[1]1718  Exp_Rev Access'!$F$7:$GK$318,8,FALSE)),"",VLOOKUP($B420,'[1]1718  Exp_Rev Access'!$F$7:$GK$318,8,FALSE))</f>
        <v>0</v>
      </c>
      <c r="N420" s="56">
        <f t="shared" si="1064"/>
        <v>13950627.07</v>
      </c>
      <c r="O420" s="91">
        <f t="shared" si="1065"/>
        <v>6.517461923510845E-2</v>
      </c>
      <c r="P420" s="56">
        <f t="shared" si="1066"/>
        <v>840.93062845135285</v>
      </c>
      <c r="Q420" s="90">
        <f>IF(ISNA(VLOOKUP($B420,'[1]1718  Exp_Rev Access'!$F$7:$GK$318,10,FALSE)),"",VLOOKUP($B420,'[1]1718  Exp_Rev Access'!$F$7:$GK$318,10,FALSE))</f>
        <v>64176.21</v>
      </c>
      <c r="R420" s="90">
        <f>IF(ISNA(VLOOKUP($B420,'[1]1718  Exp_Rev Access'!$F$7:$GK$318,11,FALSE)),"",VLOOKUP($B420,'[1]1718  Exp_Rev Access'!$F$7:$GK$318,11,FALSE))</f>
        <v>0</v>
      </c>
      <c r="S420" s="90">
        <f>IF(ISNA(VLOOKUP($B420,'[1]1718  Exp_Rev Access'!$F$7:$GK$318,12,FALSE)),"",VLOOKUP($B420,'[1]1718  Exp_Rev Access'!$F$7:$GK$318,12,FALSE))</f>
        <v>0</v>
      </c>
      <c r="T420" s="90">
        <f>IF(ISNA(VLOOKUP($B420,'[1]1718  Exp_Rev Access'!$F$7:$GK$318,13,FALSE)),"",VLOOKUP($B420,'[1]1718  Exp_Rev Access'!$F$7:$GK$318,13,FALSE))</f>
        <v>51747.63</v>
      </c>
      <c r="U420" s="90">
        <f>IF(ISNA(VLOOKUP($B420,'[1]1718  Exp_Rev Access'!$F$7:$GK$318,14,FALSE)),"",VLOOKUP($B420,'[1]1718  Exp_Rev Access'!$F$7:$GK$318,14,FALSE))</f>
        <v>0</v>
      </c>
      <c r="V420" s="90">
        <f>IF(ISNA(VLOOKUP($B420,'[1]1718  Exp_Rev Access'!$F$7:$GK$318,15,FALSE)),"",VLOOKUP($B420,'[1]1718  Exp_Rev Access'!$F$7:$GK$318,15,FALSE))</f>
        <v>0</v>
      </c>
      <c r="W420" s="90">
        <f>IF(ISNA(VLOOKUP($B420,'[1]1718  Exp_Rev Access'!$F$7:$GK$318,16,FALSE)),"",VLOOKUP($B420,'[1]1718  Exp_Rev Access'!$F$7:$GK$318,16,FALSE))</f>
        <v>0</v>
      </c>
      <c r="X420" s="90">
        <f>IF(ISNA(VLOOKUP($B420,'[1]1718  Exp_Rev Access'!$F$7:$GK$318,17,FALSE)),"",VLOOKUP($B420,'[1]1718  Exp_Rev Access'!$F$7:$GK$318,17,FALSE))</f>
        <v>1205</v>
      </c>
      <c r="Y420" s="90">
        <f>IF(ISNA(VLOOKUP($B420,'[1]1718  Exp_Rev Access'!$F$7:$GK$318,18,FALSE)),"",VLOOKUP($B420,'[1]1718  Exp_Rev Access'!$F$7:$GK$318,18,FALSE))</f>
        <v>24715.08</v>
      </c>
      <c r="Z420" s="90">
        <f>IF(ISNA(VLOOKUP($B420,'[1]1718  Exp_Rev Access'!$F$7:$GK$318,19,FALSE)),"",VLOOKUP($B420,'[1]1718  Exp_Rev Access'!$F$7:$GK$318,19,FALSE))</f>
        <v>124</v>
      </c>
      <c r="AA420" s="90">
        <f>IF(ISNA(VLOOKUP($B420,'[1]1718  Exp_Rev Access'!$F$7:$GK$318,20,FALSE)),"",VLOOKUP($B420,'[1]1718  Exp_Rev Access'!$F$7:$GK$318,20,FALSE))</f>
        <v>0</v>
      </c>
      <c r="AB420" s="90">
        <f>IF(ISNA(VLOOKUP($B420,'[1]1718  Exp_Rev Access'!$F$7:$GK$318,21,FALSE)),"",VLOOKUP($B420,'[1]1718  Exp_Rev Access'!$F$7:$GK$318,21,FALSE))</f>
        <v>0</v>
      </c>
      <c r="AC420" s="90">
        <f>IF(ISNA(VLOOKUP($B420,'[1]1718  Exp_Rev Access'!$F$7:$GK$318,22,FALSE)),"",VLOOKUP($B420,'[1]1718  Exp_Rev Access'!$F$7:$GK$318,22,FALSE))</f>
        <v>0</v>
      </c>
      <c r="AD420" s="90">
        <f>IF(ISNA(VLOOKUP($B420,'[1]1718  Exp_Rev Access'!$F$7:$GK$318,23,FALSE)),"",VLOOKUP($B420,'[1]1718  Exp_Rev Access'!$F$7:$GK$318,23,FALSE))</f>
        <v>59802.93</v>
      </c>
      <c r="AE420" s="90">
        <f>IF(ISNA(VLOOKUP($B420,'[1]1718  Exp_Rev Access'!$F$7:$GK$318,24,FALSE)),"",VLOOKUP($B420,'[1]1718  Exp_Rev Access'!$F$7:$GK$318,24,FALSE))</f>
        <v>360388.93</v>
      </c>
      <c r="AF420" s="90">
        <f>IF(ISNA(VLOOKUP($B420,'[1]1718  Exp_Rev Access'!$F$7:$GK$318,25,FALSE)),"",VLOOKUP($B420,'[1]1718  Exp_Rev Access'!$F$7:$GK$318,25,FALSE))</f>
        <v>0</v>
      </c>
      <c r="AG420" s="90">
        <f>IF(ISNA(VLOOKUP($B420,'[1]1718  Exp_Rev Access'!$F$7:$GK$318,26,FALSE)),"",VLOOKUP($B420,'[1]1718  Exp_Rev Access'!$F$7:$GK$318,26,FALSE))</f>
        <v>277074.62</v>
      </c>
      <c r="AH420" s="90">
        <f>IF(ISNA(VLOOKUP($B420,'[1]1718  Exp_Rev Access'!$F$7:$GK$318,27,FALSE)),"",VLOOKUP($B420,'[1]1718  Exp_Rev Access'!$F$7:$GK$318,27,FALSE))</f>
        <v>26851.279999999999</v>
      </c>
      <c r="AI420" s="90">
        <f>IF(ISNA(VLOOKUP($B420,'[1]1718  Exp_Rev Access'!$F$7:$GK$318,28,FALSE)),"",VLOOKUP($B420,'[1]1718  Exp_Rev Access'!$F$7:$GK$318,28,FALSE))</f>
        <v>23166.5</v>
      </c>
      <c r="AJ420" s="90">
        <f>IF(ISNA(VLOOKUP($B420,'[1]1718  Exp_Rev Access'!$F$7:$GK$318,29,FALSE)),"",VLOOKUP($B420,'[1]1718  Exp_Rev Access'!$F$7:$GK$318,29,FALSE))</f>
        <v>42201.53</v>
      </c>
      <c r="AK420" s="90">
        <f>IF(ISNA(VLOOKUP($B420,'[1]1718  Exp_Rev Access'!$F$7:$GK$318,30,FALSE)),"",VLOOKUP($B420,'[1]1718  Exp_Rev Access'!$F$7:$GK$318,30,FALSE))</f>
        <v>435065.77</v>
      </c>
      <c r="AL420" s="90">
        <f>IF(ISNA(VLOOKUP($B420,'[1]1718  Exp_Rev Access'!$F$7:$GK$318,31,FALSE)),"",VLOOKUP($B420,'[1]1718  Exp_Rev Access'!$F$7:$GK$318,31,FALSE))</f>
        <v>268883.69</v>
      </c>
      <c r="AM420" s="56">
        <f t="shared" si="1067"/>
        <v>1635403.17</v>
      </c>
      <c r="AN420" s="92">
        <f t="shared" si="1068"/>
        <v>7.6402858714392785E-3</v>
      </c>
      <c r="AO420" s="71">
        <f t="shared" si="1069"/>
        <v>98.580559040019878</v>
      </c>
      <c r="AP420" s="90">
        <f>IF(ISNA(VLOOKUP($B420,'[1]1718  Exp_Rev Access'!$F$7:$GK$318,33,FALSE)),"",VLOOKUP($B420,'[1]1718  Exp_Rev Access'!$F$7:$GK$318,33,FALSE))</f>
        <v>110850782.17</v>
      </c>
      <c r="AQ420" s="90">
        <f>IF(ISNA(VLOOKUP($B420,'[1]1718  Exp_Rev Access'!$F$7:$GK$318,34,FALSE)),"",VLOOKUP($B420,'[1]1718  Exp_Rev Access'!$F$7:$GK$318,34,FALSE))</f>
        <v>3754365.7</v>
      </c>
      <c r="AR420" s="90">
        <f>IF(ISNA(VLOOKUP($B420,'[1]1718  Exp_Rev Access'!$F$7:$GK$318,35,FALSE)),"",VLOOKUP($B420,'[1]1718  Exp_Rev Access'!$F$7:$GK$318,35,FALSE))</f>
        <v>19188275.039999999</v>
      </c>
      <c r="AS420" s="90">
        <f>IF(ISNA(VLOOKUP($B420,'[1]1718  Exp_Rev Access'!$F$7:$GK$318,36,FALSE)),"",VLOOKUP($B420,'[1]1718  Exp_Rev Access'!$F$7:$GK$318,36,FALSE))</f>
        <v>0</v>
      </c>
      <c r="AT420" s="90">
        <f>IF(ISNA(VLOOKUP($B420,'[1]1718  Exp_Rev Access'!$F$7:$GK$318,37,FALSE)),"",VLOOKUP($B420,'[1]1718  Exp_Rev Access'!$F$7:$GK$318,37,FALSE))</f>
        <v>0</v>
      </c>
      <c r="AU420" s="56">
        <f t="shared" si="1070"/>
        <v>133793422.91</v>
      </c>
      <c r="AV420" s="93">
        <f t="shared" si="1071"/>
        <v>0.62505687741254246</v>
      </c>
      <c r="AW420" s="56">
        <f t="shared" si="1072"/>
        <v>8064.9412134535623</v>
      </c>
      <c r="AX420" s="90">
        <f>IF(ISNA(VLOOKUP($B420,'[1]1718  Exp_Rev Access'!$F$7:$GK$318,39,FALSE)),"",VLOOKUP($B420,'[1]1718  Exp_Rev Access'!$F$7:$GK$318,39,FALSE))</f>
        <v>0</v>
      </c>
      <c r="AY420" s="90">
        <f>IF(ISNA(VLOOKUP($B420,'[1]1718  Exp_Rev Access'!$F$7:$GK$318,40,FALSE)),"",VLOOKUP($B420,'[1]1718  Exp_Rev Access'!$F$7:$GK$318,40,FALSE))</f>
        <v>14132906.640000001</v>
      </c>
      <c r="AZ420" s="90">
        <f>IF(ISNA(VLOOKUP($B420,'[1]1718  Exp_Rev Access'!$F$7:$GK$318,41,FALSE)),"",VLOOKUP($B420,'[1]1718  Exp_Rev Access'!$F$7:$GK$318,41,FALSE))</f>
        <v>1243069.1599999999</v>
      </c>
      <c r="BA420" s="90">
        <f>IF(ISNA(VLOOKUP($B420,'[1]1718  Exp_Rev Access'!$F$7:$GK$318,42,FALSE)),"",VLOOKUP($B420,'[1]1718  Exp_Rev Access'!$F$7:$GK$318,42,FALSE))</f>
        <v>0</v>
      </c>
      <c r="BB420" s="90">
        <f>IF(ISNA(VLOOKUP($B420,'[1]1718  Exp_Rev Access'!$F$7:$GK$318,43,FALSE)),"",VLOOKUP($B420,'[1]1718  Exp_Rev Access'!$F$7:$GK$318,43,FALSE))</f>
        <v>0</v>
      </c>
      <c r="BC420" s="90">
        <f>IF(ISNA(VLOOKUP($B420,'[1]1718  Exp_Rev Access'!$F$7:$GK$318,44,FALSE)),"",VLOOKUP($B420,'[1]1718  Exp_Rev Access'!$F$7:$GK$318,44,FALSE))</f>
        <v>9765200.5</v>
      </c>
      <c r="BD420" s="90">
        <f>IF(ISNA(VLOOKUP($B420,'[1]1718  Exp_Rev Access'!$F$7:$GK$318,45,FALSE)),"",VLOOKUP($B420,'[1]1718  Exp_Rev Access'!$F$7:$GK$318,45,FALSE))</f>
        <v>468771.66</v>
      </c>
      <c r="BE420" s="90">
        <f>IF(ISNA(VLOOKUP($B420,'[1]1718  Exp_Rev Access'!$F$7:$GK$318,46,FALSE)),"",VLOOKUP($B420,'[1]1718  Exp_Rev Access'!$F$7:$GK$318,46,FALSE))</f>
        <v>2387166.17</v>
      </c>
      <c r="BF420" s="90">
        <f>IF(ISNA(VLOOKUP($B420,'[1]1718  Exp_Rev Access'!$F$7:$GK$318,47,FALSE)),"",VLOOKUP($B420,'[1]1718  Exp_Rev Access'!$F$7:$GK$318,47,FALSE))</f>
        <v>0</v>
      </c>
      <c r="BG420" s="90">
        <f>IF(ISNA(VLOOKUP($B420,'[1]1718  Exp_Rev Access'!$F$7:$GK$318,48,FALSE)),"",VLOOKUP($B420,'[1]1718  Exp_Rev Access'!$F$7:$GK$318,48,FALSE))</f>
        <v>6229394.0800000001</v>
      </c>
      <c r="BH420" s="90">
        <f>IF(ISNA(VLOOKUP($B420,'[1]1718  Exp_Rev Access'!$F$7:$GK$318,49,FALSE)),"",VLOOKUP($B420,'[1]1718  Exp_Rev Access'!$F$7:$GK$318,49,FALSE))</f>
        <v>277852.71000000002</v>
      </c>
      <c r="BI420" s="90">
        <f>IF(ISNA(VLOOKUP($B420,'[1]1718  Exp_Rev Access'!$F$7:$GK$318,50,FALSE)),"",VLOOKUP($B420,'[1]1718  Exp_Rev Access'!$F$7:$GK$318,50,FALSE))</f>
        <v>0</v>
      </c>
      <c r="BJ420" s="90">
        <f>IF(ISNA(VLOOKUP($B420,'[1]1718  Exp_Rev Access'!$F$7:$GK$318,51,FALSE)),"",VLOOKUP($B420,'[1]1718  Exp_Rev Access'!$F$7:$GK$318,51,FALSE))</f>
        <v>139971.01999999999</v>
      </c>
      <c r="BK420" s="90">
        <f>IF(ISNA(VLOOKUP($B420,'[1]1718  Exp_Rev Access'!$F$7:$GK$318,52,FALSE)),"",VLOOKUP($B420,'[1]1718  Exp_Rev Access'!$F$7:$GK$318,52,FALSE))</f>
        <v>3201222.1</v>
      </c>
      <c r="BL420" s="90">
        <f>IF(ISNA(VLOOKUP($B420,'[1]1718  Exp_Rev Access'!$F$7:$GK$318,53,FALSE)),"",VLOOKUP($B420,'[1]1718  Exp_Rev Access'!$F$7:$GK$318,53,FALSE))</f>
        <v>589635.77</v>
      </c>
      <c r="BM420" s="90">
        <f>IF(ISNA(VLOOKUP($B420,'[1]1718  Exp_Rev Access'!$F$7:$GK$318,54,FALSE)),"",VLOOKUP($B420,'[1]1718  Exp_Rev Access'!$F$7:$GK$318,54,FALSE))</f>
        <v>0</v>
      </c>
      <c r="BN420" s="90">
        <f>IF(ISNA(VLOOKUP($B420,'[1]1718  Exp_Rev Access'!$F$7:$GK$318,55,FALSE)),"",VLOOKUP($B420,'[1]1718  Exp_Rev Access'!$F$7:$GK$318,55,FALSE))</f>
        <v>0</v>
      </c>
      <c r="BO420" s="90">
        <f>IF(ISNA(VLOOKUP($B420,'[1]1718  Exp_Rev Access'!$F$7:$GK$318,56,FALSE)),"",VLOOKUP($B420,'[1]1718  Exp_Rev Access'!$F$7:$GK$318,56,FALSE))</f>
        <v>0</v>
      </c>
      <c r="BP420" s="90">
        <f>IF(ISNA(VLOOKUP($B420,'[1]1718  Exp_Rev Access'!$F$7:$GK$318,57,FALSE)),"",VLOOKUP($B420,'[1]1718  Exp_Rev Access'!$F$7:$GK$318,57,FALSE))</f>
        <v>0</v>
      </c>
      <c r="BQ420" s="90">
        <f>IF(ISNA(VLOOKUP($B420,'[1]1718  Exp_Rev Access'!$F$7:$GK$318,58,FALSE)),"",VLOOKUP($B420,'[1]1718  Exp_Rev Access'!$F$7:$GK$318,58,FALSE))</f>
        <v>0</v>
      </c>
      <c r="BR420" s="90">
        <f>IF(ISNA(VLOOKUP($B420,'[1]1718  Exp_Rev Access'!$F$7:$GK$318,59,FALSE)),"",VLOOKUP($B420,'[1]1718  Exp_Rev Access'!$F$7:$GK$318,59,FALSE))</f>
        <v>0</v>
      </c>
      <c r="BS420" s="90">
        <f>IF(ISNA(VLOOKUP($B420,'[1]1718  Exp_Rev Access'!$F$7:$GK$318,60,FALSE)),"",VLOOKUP($B420,'[1]1718  Exp_Rev Access'!$F$7:$GK$318,60,FALSE))</f>
        <v>72414.899999999994</v>
      </c>
      <c r="BT420" s="90">
        <f>IF(ISNA(VLOOKUP($B420,'[1]1718  Exp_Rev Access'!$F$7:$GK$318,61,FALSE)),"",VLOOKUP($B420,'[1]1718  Exp_Rev Access'!$F$7:$GK$318,61,FALSE))</f>
        <v>0</v>
      </c>
      <c r="BU420" s="90">
        <f>IF(ISNA(VLOOKUP($B420,'[1]1718  Exp_Rev Access'!$F$7:$GK$318,62,FALSE)),"",VLOOKUP($B420,'[1]1718  Exp_Rev Access'!$F$7:$GK$318,62,FALSE))</f>
        <v>0</v>
      </c>
      <c r="BV420" s="56">
        <f t="shared" si="1022"/>
        <v>38507604.710000008</v>
      </c>
      <c r="BW420" s="92">
        <f t="shared" si="1073"/>
        <v>0.17990004764927886</v>
      </c>
      <c r="BX420" s="71">
        <f t="shared" si="1074"/>
        <v>2321.2020553952475</v>
      </c>
      <c r="BY420" s="90">
        <f>IF(ISNA(VLOOKUP($B420,'[1]1718  Exp_Rev Access'!$F$7:$GK$318,64,FALSE)),"",VLOOKUP($B420,'[1]1718  Exp_Rev Access'!$F$7:$GK$318,64,FALSE))</f>
        <v>0</v>
      </c>
      <c r="BZ420" s="90">
        <f>IF(ISNA(VLOOKUP($B420,'[1]1718  Exp_Rev Access'!$F$7:$GK$318,65,FALSE)),"",VLOOKUP($B420,'[1]1718  Exp_Rev Access'!$F$7:$GK$318,65,FALSE))</f>
        <v>0</v>
      </c>
      <c r="CA420" s="90">
        <f>IF(ISNA(VLOOKUP($B420,'[1]1718  Exp_Rev Access'!$F$7:$GK$318,66,FALSE)),"",VLOOKUP($B420,'[1]1718  Exp_Rev Access'!$F$7:$GK$318,66,FALSE))</f>
        <v>0</v>
      </c>
      <c r="CB420" s="90">
        <f>IF(ISNA(VLOOKUP($B420,'[1]1718  Exp_Rev Access'!$F$7:$GK$318,67,FALSE)),"",VLOOKUP($B420,'[1]1718  Exp_Rev Access'!$F$7:$GK$318,67,FALSE))</f>
        <v>0</v>
      </c>
      <c r="CC420" s="90">
        <f>IF(ISNA(VLOOKUP($B420,'[1]1718  Exp_Rev Access'!$F$7:$GK$318,68,FALSE)),"",VLOOKUP($B420,'[1]1718  Exp_Rev Access'!$F$7:$GK$318,68,FALSE))</f>
        <v>166113.93</v>
      </c>
      <c r="CD420" s="90">
        <f>IF(ISNA(VLOOKUP($B420,'[1]1718  Exp_Rev Access'!$F$7:$GK$318,69,FALSE)),"",VLOOKUP($B420,'[1]1718  Exp_Rev Access'!$F$7:$GK$318,69,FALSE))</f>
        <v>0</v>
      </c>
      <c r="CE420" s="56">
        <f t="shared" si="1021"/>
        <v>166113.93</v>
      </c>
      <c r="CF420" s="92">
        <f t="shared" si="1046"/>
        <v>7.760520070584511E-4</v>
      </c>
      <c r="CG420" s="78">
        <f t="shared" si="1047"/>
        <v>10.013190865794108</v>
      </c>
      <c r="CH420" s="90">
        <f>IF(ISNA(VLOOKUP($B420,'[1]1718  Exp_Rev Access'!$F$7:$GK$318,$CH$2,FALSE)),"",VLOOKUP($B420,'[1]1718  Exp_Rev Access'!$F$7:$GK$318,$CH$2,FALSE))</f>
        <v>0</v>
      </c>
      <c r="CI420" s="90">
        <f>IF(ISNA(VLOOKUP($B420,'[1]1718  Exp_Rev Access'!$F$7:$GK$318,$CI$2,FALSE)),"",VLOOKUP($B420,'[1]1718  Exp_Rev Access'!$F$7:$GK$318,$CI$2,FALSE))</f>
        <v>0</v>
      </c>
      <c r="CJ420" s="90">
        <f>IF(ISNA(VLOOKUP($B420,'[1]1718  Exp_Rev Access'!$F$7:$GK$318,$CJ$2,FALSE)),"",VLOOKUP($B420,'[1]1718  Exp_Rev Access'!$F$7:$GK$318,$CJ$2,FALSE))</f>
        <v>0</v>
      </c>
      <c r="CK420" s="90">
        <f>IF(ISNA(VLOOKUP($B420,'[1]1718  Exp_Rev Access'!$F$7:$GK$318,$CK$2,FALSE)),"",VLOOKUP($B420,'[1]1718  Exp_Rev Access'!$F$7:$GK$318,$CK$2,FALSE))</f>
        <v>0</v>
      </c>
      <c r="CL420" s="90">
        <f>IF(ISNA(VLOOKUP($B420,'[1]1718  Exp_Rev Access'!$F$7:$GK$318,$CL$2,FALSE)),"",VLOOKUP($B420,'[1]1718  Exp_Rev Access'!$F$7:$GK$318,$CL$2,FALSE))</f>
        <v>0</v>
      </c>
      <c r="CM420" s="90">
        <f>IF(ISNA(VLOOKUP($B420,'[1]1718  Exp_Rev Access'!$F$7:$GK$318,$CM$2,FALSE)),"",VLOOKUP($B420,'[1]1718  Exp_Rev Access'!$F$7:$GK$318,$CM$2,FALSE))</f>
        <v>0</v>
      </c>
      <c r="CN420" s="90">
        <f>IF(ISNA(VLOOKUP($B420,'[1]1718  Exp_Rev Access'!$F$7:$GK$318,$CN$2,FALSE)),"",VLOOKUP($B420,'[1]1718  Exp_Rev Access'!$F$7:$GK$318,$CN$2,FALSE))</f>
        <v>0</v>
      </c>
      <c r="CO420" s="90">
        <f>IF(ISNA(VLOOKUP($B420,'[1]1718  Exp_Rev Access'!$F$7:$GK$318,$CO$2,FALSE)),"",VLOOKUP($B420,'[1]1718  Exp_Rev Access'!$F$7:$GK$318,$CO$2,FALSE))</f>
        <v>0</v>
      </c>
      <c r="CP420" s="90">
        <f>IF(ISNA(VLOOKUP($B420,'[1]1718  Exp_Rev Access'!$F$7:$GK$318,$CP$2,FALSE)),"",VLOOKUP($B420,'[1]1718  Exp_Rev Access'!$F$7:$GK$318,$CP$2,FALSE))</f>
        <v>0</v>
      </c>
      <c r="CQ420" s="90">
        <f>IF(ISNA(VLOOKUP($B420,'[1]1718  Exp_Rev Access'!$F$7:$GK$318,$CQ$2,FALSE)),"",VLOOKUP($B420,'[1]1718  Exp_Rev Access'!$F$7:$GK$318,$CQ$2,FALSE))</f>
        <v>3453405.45</v>
      </c>
      <c r="CR420" s="90">
        <f>IF(ISNA(VLOOKUP($B420,'[1]1718  Exp_Rev Access'!$F$7:$GK$318,$CR$2,FALSE)),"",VLOOKUP($B420,'[1]1718  Exp_Rev Access'!$F$7:$GK$318,$CR$2,FALSE))</f>
        <v>0</v>
      </c>
      <c r="CS420" s="90">
        <f>IF(ISNA(VLOOKUP($B420,'[1]1718  Exp_Rev Access'!$F$7:$GK$318,$CS$2,FALSE)),"",VLOOKUP($B420,'[1]1718  Exp_Rev Access'!$F$7:$GK$318,$CS$2,FALSE))</f>
        <v>78681.17</v>
      </c>
      <c r="CT420" s="90">
        <f>IF(ISNA(VLOOKUP($B420,'[1]1718  Exp_Rev Access'!$F$7:$GK$318,$CT$2,FALSE)),"",VLOOKUP($B420,'[1]1718  Exp_Rev Access'!$F$7:$GK$318,$CT$2,FALSE))</f>
        <v>67508.740000000005</v>
      </c>
      <c r="CU420" s="90">
        <f>IF(ISNA(VLOOKUP($B420,'[1]1718  Exp_Rev Access'!$F$7:$GK$318,$CU$2,FALSE)),"",VLOOKUP($B420,'[1]1718  Exp_Rev Access'!$F$7:$GK$318,$CU$2,FALSE))</f>
        <v>7752102.46</v>
      </c>
      <c r="CV420" s="90">
        <f>IF(ISNA(VLOOKUP($B420,'[1]1718  Exp_Rev Access'!$F$7:$GK$318,$CV$2,FALSE)),"",VLOOKUP($B420,'[1]1718  Exp_Rev Access'!$F$7:$GK$318,$CV$2,FALSE))</f>
        <v>1202295.58</v>
      </c>
      <c r="CW420" s="90">
        <f>IF(ISNA(VLOOKUP($B420,'[1]1718  Exp_Rev Access'!$F$7:$GK$318,$CW$2,FALSE)),"",VLOOKUP($B420,'[1]1718  Exp_Rev Access'!$F$7:$GK$318,$CW$2,FALSE))</f>
        <v>1606263.86</v>
      </c>
      <c r="CX420" s="90">
        <f>IF(ISNA(VLOOKUP($B420,'[1]1718  Exp_Rev Access'!$F$7:$GK$318,$CX$2,FALSE)),"",VLOOKUP($B420,'[1]1718  Exp_Rev Access'!$F$7:$GK$318,$CX$2,FALSE))</f>
        <v>0</v>
      </c>
      <c r="CY420" s="90">
        <f>IF(ISNA(VLOOKUP($B420,'[1]1718  Exp_Rev Access'!$F$7:$GK$318,$CY$2,FALSE)),"",VLOOKUP($B420,'[1]1718  Exp_Rev Access'!$F$7:$GK$318,$CY$2,FALSE))</f>
        <v>0</v>
      </c>
      <c r="CZ420" s="90">
        <f>IF(ISNA(VLOOKUP($B420,'[1]1718  Exp_Rev Access'!$F$7:$GK$318,$CZ$2,FALSE)),"",VLOOKUP($B420,'[1]1718  Exp_Rev Access'!$F$7:$GK$318,$CZ$2,FALSE))</f>
        <v>0</v>
      </c>
      <c r="DA420" s="90">
        <f>IF(ISNA(VLOOKUP($B420,'[1]1718  Exp_Rev Access'!$F$7:$GK$318,$DA$2,FALSE)),"",VLOOKUP($B420,'[1]1718  Exp_Rev Access'!$F$7:$GK$318,$DA$2,FALSE))</f>
        <v>0</v>
      </c>
      <c r="DB420" s="90">
        <f>IF(ISNA(VLOOKUP($B420,'[1]1718  Exp_Rev Access'!$F$7:$GK$318,$DB$2,FALSE)),"",VLOOKUP($B420,'[1]1718  Exp_Rev Access'!$F$7:$GK$318,$DB$2,FALSE))</f>
        <v>833811.72</v>
      </c>
      <c r="DC420" s="90">
        <f>IF(ISNA(VLOOKUP($B420,'[1]1718  Exp_Rev Access'!$F$7:$GK$318,$DC$2,FALSE)),"",VLOOKUP($B420,'[1]1718  Exp_Rev Access'!$F$7:$GK$318,$DC$2,FALSE))</f>
        <v>0</v>
      </c>
      <c r="DD420" s="90">
        <f>IF(ISNA(VLOOKUP($B420,'[1]1718  Exp_Rev Access'!$F$7:$GK$318,$DD$2,FALSE)),"",VLOOKUP($B420,'[1]1718  Exp_Rev Access'!$F$7:$GK$318,$DD$2,FALSE))</f>
        <v>0</v>
      </c>
      <c r="DE420" s="90">
        <f>IF(ISNA(VLOOKUP($B420,'[1]1718  Exp_Rev Access'!$F$7:$GK$318,$DE$2,FALSE)),"",VLOOKUP($B420,'[1]1718  Exp_Rev Access'!$F$7:$GK$318,$DE$2,FALSE))</f>
        <v>0</v>
      </c>
      <c r="DF420" s="90">
        <f>IF(ISNA(VLOOKUP($B420,'[1]1718  Exp_Rev Access'!$F$7:$GK$318,$DF$2,FALSE)),"",VLOOKUP($B420,'[1]1718  Exp_Rev Access'!$F$7:$GK$318,$DF$2,FALSE))</f>
        <v>0</v>
      </c>
      <c r="DG420" s="90">
        <f>IF(ISNA(VLOOKUP($B420,'[1]1718  Exp_Rev Access'!$F$7:$GK$318,$DG$2,FALSE)),"",VLOOKUP($B420,'[1]1718  Exp_Rev Access'!$F$7:$GK$318,$DG$2,FALSE))</f>
        <v>51368.08</v>
      </c>
      <c r="DH420" s="90">
        <f>IF(ISNA(VLOOKUP($B420,'[1]1718  Exp_Rev Access'!$F$7:$GK$318,$DH$2,FALSE)),"",VLOOKUP($B420,'[1]1718  Exp_Rev Access'!$F$7:$GK$318,$DH$2,FALSE))</f>
        <v>156276.34</v>
      </c>
      <c r="DI420" s="90">
        <f>IF(ISNA(VLOOKUP($B420,'[1]1718  Exp_Rev Access'!$F$7:$GK$318,$DI$2,FALSE)),"",VLOOKUP($B420,'[1]1718  Exp_Rev Access'!$F$7:$GK$318,$DI$2,FALSE))</f>
        <v>9212189.4199999999</v>
      </c>
      <c r="DJ420" s="90">
        <f>IF(ISNA(VLOOKUP($B420,'[1]1718  Exp_Rev Access'!$F$7:$GK$318,$DJ$2,FALSE)),"",VLOOKUP($B420,'[1]1718  Exp_Rev Access'!$F$7:$GK$318,$DJ$2,FALSE))</f>
        <v>0</v>
      </c>
      <c r="DK420" s="90">
        <f>IF(ISNA(VLOOKUP($B420,'[1]1718  Exp_Rev Access'!$F$7:$GK$318,$DK$2,FALSE)),"",VLOOKUP($B420,'[1]1718  Exp_Rev Access'!$F$7:$GK$318,$DK$2,FALSE))</f>
        <v>0</v>
      </c>
      <c r="DL420" s="90">
        <f>IF(ISNA(VLOOKUP($B420,'[1]1718  Exp_Rev Access'!$F$7:$GK$318,$DL$2,FALSE)),"",VLOOKUP($B420,'[1]1718  Exp_Rev Access'!$F$7:$GK$318,$DL$2,FALSE))</f>
        <v>0</v>
      </c>
      <c r="DM420" s="90">
        <f>IF(ISNA(VLOOKUP($B420,'[1]1718  Exp_Rev Access'!$F$7:$GK$318,$DM$2,FALSE)),"",VLOOKUP($B420,'[1]1718  Exp_Rev Access'!$F$7:$GK$318,$DM$2,FALSE))</f>
        <v>0</v>
      </c>
      <c r="DN420" s="90">
        <f>IF(ISNA(VLOOKUP($B420,'[1]1718  Exp_Rev Access'!$F$7:$GK$318,$DN$2,FALSE)),"",VLOOKUP($B420,'[1]1718  Exp_Rev Access'!$F$7:$GK$318,$DN$2,FALSE))</f>
        <v>0</v>
      </c>
      <c r="DO420" s="90">
        <f>IF(ISNA(VLOOKUP($B420,'[1]1718  Exp_Rev Access'!$F$7:$GK$318,$DO$2,FALSE)),"",VLOOKUP($B420,'[1]1718  Exp_Rev Access'!$F$7:$GK$318,$DO$2,FALSE))</f>
        <v>0</v>
      </c>
      <c r="DP420" s="90">
        <f>IF(ISNA(VLOOKUP($B420,'[1]1718  Exp_Rev Access'!$F$7:$GK$318,$DP$2,FALSE)),"",VLOOKUP($B420,'[1]1718  Exp_Rev Access'!$F$7:$GK$318,$DP$2,FALSE))</f>
        <v>0</v>
      </c>
      <c r="DQ420" s="90">
        <f>IF(ISNA(VLOOKUP($B420,'[1]1718  Exp_Rev Access'!$F$7:$GK$318,$DQ$2,FALSE)),"",VLOOKUP($B420,'[1]1718  Exp_Rev Access'!$F$7:$GK$318,$DQ$2,FALSE))</f>
        <v>0</v>
      </c>
      <c r="DR420" s="90">
        <f>IF(ISNA(VLOOKUP($B420,'[1]1718  Exp_Rev Access'!$F$7:$GK$318,$DR$2,FALSE)),"",VLOOKUP($B420,'[1]1718  Exp_Rev Access'!$F$7:$GK$318,$DR$2,FALSE))</f>
        <v>0</v>
      </c>
      <c r="DS420" s="90">
        <f>IF(ISNA(VLOOKUP($B420,'[1]1718  Exp_Rev Access'!$F$7:$GK$318,$DS$2,FALSE)),"",VLOOKUP($B420,'[1]1718  Exp_Rev Access'!$F$7:$GK$318,$DS$2,FALSE))</f>
        <v>0</v>
      </c>
      <c r="DT420" s="90">
        <f>IF(ISNA(VLOOKUP($B420,'[1]1718  Exp_Rev Access'!$F$7:$GK$318,$DT$2,FALSE)),"",VLOOKUP($B420,'[1]1718  Exp_Rev Access'!$F$7:$GK$318,$DT$2,FALSE))</f>
        <v>0</v>
      </c>
      <c r="DU420" s="90">
        <f>IF(ISNA(VLOOKUP($B420,'[1]1718  Exp_Rev Access'!$F$7:$GK$318,$DU$2,FALSE)),"",VLOOKUP($B420,'[1]1718  Exp_Rev Access'!$F$7:$GK$318,$DU$2,FALSE))</f>
        <v>0</v>
      </c>
      <c r="DV420" s="90">
        <f>IF(ISNA(VLOOKUP($B420,'[1]1718  Exp_Rev Access'!$F$7:$GK$318,$DV$2,FALSE)),"",VLOOKUP($B420,'[1]1718  Exp_Rev Access'!$F$7:$GK$318,$DV$2,FALSE))</f>
        <v>0</v>
      </c>
      <c r="DW420" s="90">
        <f>IF(ISNA(VLOOKUP($B420,'[1]1718  Exp_Rev Access'!$F$7:$GK$318,$DW$2,FALSE)),"",VLOOKUP($B420,'[1]1718  Exp_Rev Access'!$F$7:$GK$318,$DW$2,FALSE))</f>
        <v>0</v>
      </c>
      <c r="DX420" s="90">
        <f>IF(ISNA(VLOOKUP($B420,'[1]1718  Exp_Rev Access'!$F$7:$GK$318,$DX$2,FALSE)),"",VLOOKUP($B420,'[1]1718  Exp_Rev Access'!$F$7:$GK$318,$DX$2,FALSE))</f>
        <v>0</v>
      </c>
      <c r="DY420" s="90">
        <f>IF(ISNA(VLOOKUP($B420,'[1]1718  Exp_Rev Access'!$F$7:$GK$318,$DY$2,FALSE)),"",VLOOKUP($B420,'[1]1718  Exp_Rev Access'!$F$7:$GK$318,$DY$2,FALSE))</f>
        <v>0</v>
      </c>
      <c r="DZ420" s="90">
        <f>IF(ISNA(VLOOKUP($B420,'[1]1718  Exp_Rev Access'!$F$7:$GK$318,$DZ$2,FALSE)),"",VLOOKUP($B420,'[1]1718  Exp_Rev Access'!$F$7:$GK$318,$DZ$2,FALSE))</f>
        <v>0</v>
      </c>
      <c r="EA420" s="90">
        <f>IF(ISNA(VLOOKUP($B420,'[1]1718  Exp_Rev Access'!$F$7:$GK$318,$EA$2,FALSE)),"",VLOOKUP($B420,'[1]1718  Exp_Rev Access'!$F$7:$GK$318,$EA$2,FALSE))</f>
        <v>0</v>
      </c>
      <c r="EB420" s="90">
        <f>IF(ISNA(VLOOKUP($B420,'[1]1718  Exp_Rev Access'!$F$7:$GK$318,$EB$2,FALSE)),"",VLOOKUP($B420,'[1]1718  Exp_Rev Access'!$F$7:$GK$318,$EB$2,FALSE))</f>
        <v>0</v>
      </c>
      <c r="EC420" s="90">
        <f>IF(ISNA(VLOOKUP($B420,'[1]1718  Exp_Rev Access'!$F$7:$GK$318,$EC$2,FALSE)),"",VLOOKUP($B420,'[1]1718  Exp_Rev Access'!$F$7:$GK$318,$EC$2,FALSE))</f>
        <v>0</v>
      </c>
      <c r="ED420" s="90">
        <f>IF(ISNA(VLOOKUP($B420,'[1]1718  Exp_Rev Access'!$F$7:$GK$318,$ED$2,FALSE)),"",VLOOKUP($B420,'[1]1718  Exp_Rev Access'!$F$7:$GK$318,$ED$2,FALSE))</f>
        <v>0</v>
      </c>
      <c r="EE420" s="90">
        <f>IF(ISNA(VLOOKUP($B420,'[1]1718  Exp_Rev Access'!$F$7:$GK$318,$EE$2,FALSE)),"",VLOOKUP($B420,'[1]1718  Exp_Rev Access'!$F$7:$GK$318,$EE$2,FALSE))</f>
        <v>0</v>
      </c>
      <c r="EF420" s="90">
        <f>IF(ISNA(VLOOKUP($B420,'[1]1718  Exp_Rev Access'!$F$7:$GK$318,$EF$2,FALSE)),"",VLOOKUP($B420,'[1]1718  Exp_Rev Access'!$F$7:$GK$318,$EF$2,FALSE))</f>
        <v>0</v>
      </c>
      <c r="EG420" s="90">
        <f>IF(ISNA(VLOOKUP($B420,'[1]1718  Exp_Rev Access'!$F$7:$GK$318,$EG$2,FALSE)),"",VLOOKUP($B420,'[1]1718  Exp_Rev Access'!$F$7:$GK$318,$EG$2,FALSE))</f>
        <v>56006.12</v>
      </c>
      <c r="EH420" s="90">
        <f>IF(ISNA(VLOOKUP($B420,'[1]1718  Exp_Rev Access'!$F$7:$GK$318,$EH$2,FALSE)),"",VLOOKUP($B420,'[1]1718  Exp_Rev Access'!$F$7:$GK$318,$EH$2,FALSE))</f>
        <v>0</v>
      </c>
      <c r="EI420" s="90">
        <f>IF(ISNA(VLOOKUP($B420,'[1]1718  Exp_Rev Access'!$F$7:$GK$318,$EI$2,FALSE)),"",VLOOKUP($B420,'[1]1718  Exp_Rev Access'!$F$7:$GK$318,$EI$2,FALSE))</f>
        <v>0</v>
      </c>
      <c r="EJ420" s="90">
        <f>IF(ISNA(VLOOKUP($B420,'[1]1718  Exp_Rev Access'!$F$7:$GK$318,$EJ$2,FALSE)),"",VLOOKUP($B420,'[1]1718  Exp_Rev Access'!$F$7:$GK$318,$EJ$2,FALSE))</f>
        <v>0</v>
      </c>
      <c r="EK420" s="90">
        <f>IF(ISNA(VLOOKUP($B420,'[1]1718  Exp_Rev Access'!$F$7:$GK$318,$EK$2,FALSE)),"",VLOOKUP($B420,'[1]1718  Exp_Rev Access'!$F$7:$GK$318,$EK$2,FALSE))</f>
        <v>0</v>
      </c>
      <c r="EL420" s="90">
        <f>IF(ISNA(VLOOKUP($B420,'[1]1718  Exp_Rev Access'!$F$7:$GK$318,$EL$2,FALSE)),"",VLOOKUP($B420,'[1]1718  Exp_Rev Access'!$F$7:$GK$318,$EL$2,FALSE))</f>
        <v>0</v>
      </c>
      <c r="EM420" s="90">
        <f>IF(ISNA(VLOOKUP($B420,'[1]1718  Exp_Rev Access'!$F$7:$GK$318,$EM$2,FALSE)),"",VLOOKUP($B420,'[1]1718  Exp_Rev Access'!$F$7:$GK$318,$EM$2,FALSE))</f>
        <v>0</v>
      </c>
      <c r="EN420" s="90">
        <f>IF(ISNA(VLOOKUP($B420,'[1]1718  Exp_Rev Access'!$F$7:$GK$318,$EN$2,FALSE)),"",VLOOKUP($B420,'[1]1718  Exp_Rev Access'!$F$7:$GK$318,$EN$2,FALSE))</f>
        <v>0</v>
      </c>
      <c r="EO420" s="90">
        <f>IF(ISNA(VLOOKUP($B420,'[1]1718  Exp_Rev Access'!$F$7:$GK$318,$EO$2,FALSE)),"",VLOOKUP($B420,'[1]1718  Exp_Rev Access'!$F$7:$GK$318,$EO$2,FALSE))</f>
        <v>0</v>
      </c>
      <c r="EP420" s="90">
        <f>IF(ISNA(VLOOKUP($B420,'[1]1718  Exp_Rev Access'!$F$7:$GK$318,$EP$2,FALSE)),"",VLOOKUP($B420,'[1]1718  Exp_Rev Access'!$F$7:$GK$318,$EP$2,FALSE))</f>
        <v>0</v>
      </c>
      <c r="EQ420" s="90">
        <f>IF(ISNA(VLOOKUP($B420,'[1]1718  Exp_Rev Access'!$F$7:$GK$318,$EQ$2,FALSE)),"",VLOOKUP($B420,'[1]1718  Exp_Rev Access'!$F$7:$GK$318,$EQ$2,FALSE))</f>
        <v>0</v>
      </c>
      <c r="ER420" s="90">
        <f>IF(ISNA(VLOOKUP($B420,'[1]1718  Exp_Rev Access'!$F$7:$GK$318,$ER$2,FALSE)),"",VLOOKUP($B420,'[1]1718  Exp_Rev Access'!$F$7:$GK$318,$ER$2,FALSE))</f>
        <v>0</v>
      </c>
      <c r="ES420" s="90">
        <f>IF(ISNA(VLOOKUP($B420,'[1]1718  Exp_Rev Access'!$F$7:$GK$318,$ES$2,FALSE)),"",VLOOKUP($B420,'[1]1718  Exp_Rev Access'!$F$7:$GK$318,$ES$2,FALSE))</f>
        <v>0</v>
      </c>
      <c r="ET420" s="90">
        <f>IF(ISNA(VLOOKUP($B420,'[1]1718  Exp_Rev Access'!$F$7:$GK$318,$ET$2,FALSE)),"",VLOOKUP($B420,'[1]1718  Exp_Rev Access'!$F$7:$GK$318,$ET$2,FALSE))</f>
        <v>0</v>
      </c>
      <c r="EU420" s="90">
        <f>IF(ISNA(VLOOKUP($B420,'[1]1718  Exp_Rev Access'!$F$7:$GK$318,$EU$2,FALSE)),"",VLOOKUP($B420,'[1]1718  Exp_Rev Access'!$F$7:$GK$318,$EU$2,FALSE))</f>
        <v>0</v>
      </c>
      <c r="EV420" s="90">
        <f>IF(ISNA(VLOOKUP($B420,'[1]1718  Exp_Rev Access'!$F$7:$GK$318,$EV$2,FALSE)),"",VLOOKUP($B420,'[1]1718  Exp_Rev Access'!$F$7:$GK$318,$EV$2,FALSE))</f>
        <v>452254.04</v>
      </c>
      <c r="EW420" s="90">
        <f>IF(ISNA(VLOOKUP($B420,'[1]1718  Exp_Rev Access'!$F$7:$GK$318,$EW$2,FALSE)),"",VLOOKUP($B420,'[1]1718  Exp_Rev Access'!$F$7:$GK$318,$EW$2,FALSE))</f>
        <v>0</v>
      </c>
      <c r="EX420" s="90">
        <f>IF(ISNA(VLOOKUP($B420,'[1]1718  Exp_Rev Access'!$F$7:$GK$318,$EX$2,FALSE)),"",VLOOKUP($B420,'[1]1718  Exp_Rev Access'!$F$7:$GK$318,$EX$2,FALSE))</f>
        <v>0</v>
      </c>
      <c r="EY420" s="90">
        <f>IF(ISNA(VLOOKUP($B420,'[1]1718  Exp_Rev Access'!$F$7:$GK$318,$EY$2,FALSE)),"",VLOOKUP($B420,'[1]1718  Exp_Rev Access'!$F$7:$GK$318,$EY$2,FALSE))</f>
        <v>0</v>
      </c>
      <c r="EZ420" s="90">
        <f>IF(ISNA(VLOOKUP($B420,'[1]1718  Exp_Rev Access'!$F$7:$GK$318,$EZ$2,FALSE)),"",VLOOKUP($B420,'[1]1718  Exp_Rev Access'!$F$7:$GK$318,$EZ$2,FALSE))</f>
        <v>0</v>
      </c>
      <c r="FA420" s="90">
        <f>IF(ISNA(VLOOKUP($B420,'[1]1718  Exp_Rev Access'!$F$7:$GK$318,$FA$2,FALSE)),"",VLOOKUP($B420,'[1]1718  Exp_Rev Access'!$F$7:$GK$318,$FA$2,FALSE))</f>
        <v>0</v>
      </c>
      <c r="FB420" s="90">
        <f>IF(ISNA(VLOOKUP($B420,'[1]1718  Exp_Rev Access'!$F$7:$GK$318,$FB$2,FALSE)),"",VLOOKUP($B420,'[1]1718  Exp_Rev Access'!$F$7:$GK$318,$FB$2,FALSE))</f>
        <v>0</v>
      </c>
      <c r="FC420" s="90">
        <f>IF(ISNA(VLOOKUP($B420,'[1]1718  Exp_Rev Access'!$F$7:$GK$318,$FC$2,FALSE)),"",VLOOKUP($B420,'[1]1718  Exp_Rev Access'!$F$7:$GK$318,$FC$2,FALSE))</f>
        <v>0</v>
      </c>
      <c r="FD420" s="90">
        <f>IF(ISNA(VLOOKUP($B420,'[1]1718  Exp_Rev Access'!$F$7:$GK$318,$FD$2,FALSE)),"",VLOOKUP($B420,'[1]1718  Exp_Rev Access'!$F$7:$GK$318,$FD$2,FALSE))</f>
        <v>0</v>
      </c>
      <c r="FE420" s="90">
        <f>IF(ISNA(VLOOKUP($B420,'[1]1718  Exp_Rev Access'!$F$7:$GK$318,$FE$2,FALSE)),"",VLOOKUP($B420,'[1]1718  Exp_Rev Access'!$F$7:$GK$318,$FE$2,FALSE))</f>
        <v>0</v>
      </c>
      <c r="FF420" s="90">
        <f>IF(ISNA(VLOOKUP($B420,'[1]1718  Exp_Rev Access'!$F$7:$GK$318,$FF$2,FALSE)),"",VLOOKUP($B420,'[1]1718  Exp_Rev Access'!$F$7:$GK$318,$FF$2,FALSE))</f>
        <v>0</v>
      </c>
      <c r="FG420" s="90">
        <f>IF(ISNA(VLOOKUP($B420,'[1]1718  Exp_Rev Access'!$F$7:$GK$318,$FG$2,FALSE)),"",VLOOKUP($B420,'[1]1718  Exp_Rev Access'!$F$7:$GK$318,$FG$2,FALSE))</f>
        <v>0</v>
      </c>
      <c r="FH420" s="90">
        <f>IF(ISNA(VLOOKUP($B420,'[1]1718  Exp_Rev Access'!$F$7:$GK$318,$FH$2,FALSE)),"",VLOOKUP($B420,'[1]1718  Exp_Rev Access'!$F$7:$GK$318,$FH$2,FALSE))</f>
        <v>0</v>
      </c>
      <c r="FI420" s="90">
        <f>IF(ISNA(VLOOKUP($B420,'[1]1718  Exp_Rev Access'!$F$7:$GK$318,$FI$2,FALSE)),"",VLOOKUP($B420,'[1]1718  Exp_Rev Access'!$F$7:$GK$318,$FI$2,FALSE))</f>
        <v>0</v>
      </c>
      <c r="FJ420" s="90">
        <f>IF(ISNA(VLOOKUP($B420,'[1]1718  Exp_Rev Access'!$F$7:$GK$318,$FJ$2,FALSE)),"",VLOOKUP($B420,'[1]1718  Exp_Rev Access'!$F$7:$GK$318,$FJ$2,FALSE))</f>
        <v>0</v>
      </c>
      <c r="FK420" s="90">
        <f>IF(ISNA(VLOOKUP($B420,'[1]1718  Exp_Rev Access'!$F$7:$GK$318,$FK$2,FALSE)),"",VLOOKUP($B420,'[1]1718  Exp_Rev Access'!$F$7:$GK$318,$FK$2,FALSE))</f>
        <v>0</v>
      </c>
      <c r="FL420" s="90">
        <f>IF(ISNA(VLOOKUP($B420,'[1]1718  Exp_Rev Access'!$F$7:$GK$318,$FL$2,FALSE)),"",VLOOKUP($B420,'[1]1718  Exp_Rev Access'!$F$7:$GK$318,$FL$2,FALSE))</f>
        <v>0</v>
      </c>
      <c r="FM420" s="90">
        <f>IF(ISNA(VLOOKUP($B420,'[1]1718  Exp_Rev Access'!$F$7:$GK$318,$FM$2,FALSE)),"",VLOOKUP($B420,'[1]1718  Exp_Rev Access'!$F$7:$GK$318,$FM$2,FALSE))</f>
        <v>0</v>
      </c>
      <c r="FN420" s="90">
        <f>IF(ISNA(VLOOKUP($B420,'[1]1718  Exp_Rev Access'!$F$7:$GK$318,$FN$2,FALSE)),"",VLOOKUP($B420,'[1]1718  Exp_Rev Access'!$F$7:$GK$318,$FN$2,FALSE))</f>
        <v>0</v>
      </c>
      <c r="FO420" s="90">
        <f>IF(ISNA(VLOOKUP($B420,'[1]1718  Exp_Rev Access'!$F$7:$GK$318,$FO$2,FALSE)),"",VLOOKUP($B420,'[1]1718  Exp_Rev Access'!$F$7:$GK$318,$FO$2,FALSE))</f>
        <v>0</v>
      </c>
      <c r="FP420" s="90">
        <f>IF(ISNA(VLOOKUP($B420,'[1]1718  Exp_Rev Access'!$F$7:$GK$318,$FP$2,FALSE)),"",VLOOKUP($B420,'[1]1718  Exp_Rev Access'!$F$7:$GK$318,$FP$2,FALSE))</f>
        <v>0</v>
      </c>
      <c r="FQ420" s="90">
        <f>IF(ISNA(VLOOKUP($B420,'[1]1718  Exp_Rev Access'!$F$7:$GK$318,$FQ$2,FALSE)),"",VLOOKUP($B420,'[1]1718  Exp_Rev Access'!$F$7:$GK$318,$FQ$2,FALSE))</f>
        <v>0</v>
      </c>
      <c r="FR420" s="90">
        <f>IF(ISNA(VLOOKUP($B420,'[1]1718  Exp_Rev Access'!$F$7:$GK$318,$FR$2,FALSE)),"",VLOOKUP($B420,'[1]1718  Exp_Rev Access'!$F$7:$GK$318,$FR$2,FALSE))</f>
        <v>633782.86</v>
      </c>
      <c r="FS420" s="56">
        <f t="shared" si="1075"/>
        <v>25555945.84</v>
      </c>
      <c r="FT420" s="92">
        <f t="shared" si="1076"/>
        <v>0.11939241375728739</v>
      </c>
      <c r="FU420" s="94">
        <f t="shared" si="1077"/>
        <v>1540.4882868752604</v>
      </c>
      <c r="FV420" s="95">
        <f>IF(ISNA(VLOOKUP($B420,'[1]1718  Exp_Rev Access'!$F$7:$GK$318,$FV$2,FALSE)),"",VLOOKUP($B420,'[1]1718  Exp_Rev Access'!$F$7:$GK$318,$FV$2,FALSE))</f>
        <v>192593.15</v>
      </c>
      <c r="FW420" s="95">
        <f>IF(ISNA(VLOOKUP($B420,'[1]1718  Exp_Rev Access'!$F$7:$GK$318,$FW$2,FALSE)),"",VLOOKUP($B420,'[1]1718  Exp_Rev Access'!$F$7:$GK$318,$FW$2,FALSE))</f>
        <v>0</v>
      </c>
      <c r="FX420" s="95">
        <f>IF(ISNA(VLOOKUP($B420,'[1]1718  Exp_Rev Access'!$F$7:$GK$318,$FX$2,FALSE)),"",VLOOKUP($B420,'[1]1718  Exp_Rev Access'!$F$7:$GK$318,$FX$2,FALSE))</f>
        <v>0</v>
      </c>
      <c r="FY420" s="95">
        <f>IF(ISNA(VLOOKUP($B420,'[1]1718  Exp_Rev Access'!$F$7:$GK$318,$FY$2,FALSE)),"",VLOOKUP($B420,'[1]1718  Exp_Rev Access'!$F$7:$GK$318,$FY$2,FALSE))</f>
        <v>0</v>
      </c>
      <c r="FZ420" s="95">
        <f>IF(ISNA(VLOOKUP($B420,'[1]1718  Exp_Rev Access'!$F$7:$GK$318,$FZ$2,FALSE)),"",VLOOKUP($B420,'[1]1718  Exp_Rev Access'!$F$7:$GK$318,$FZ$2,FALSE))</f>
        <v>93700</v>
      </c>
      <c r="GA420" s="95">
        <f>IF(ISNA(VLOOKUP($B420,'[1]1718  Exp_Rev Access'!$F$7:$GK$318,$GA$2,FALSE)),"",VLOOKUP($B420,'[1]1718  Exp_Rev Access'!$F$7:$GK$318,$GA$2,FALSE))</f>
        <v>0</v>
      </c>
      <c r="GB420" s="95">
        <f>IF(ISNA(VLOOKUP($B420,'[1]1718  Exp_Rev Access'!$F$7:$GK$318,$GB$2,FALSE)),"",VLOOKUP($B420,'[1]1718  Exp_Rev Access'!$F$7:$GK$318,$GB$2,FALSE))</f>
        <v>0</v>
      </c>
      <c r="GC420" s="95">
        <f>IF(ISNA(VLOOKUP($B420,'[1]1718  Exp_Rev Access'!$F$7:$GK$318,$GC$2,FALSE)),"",VLOOKUP($B420,'[1]1718  Exp_Rev Access'!$F$7:$GK$318,$GC$2,FALSE))</f>
        <v>0</v>
      </c>
      <c r="GD420" s="95">
        <f>IF(ISNA(VLOOKUP($B420,'[1]1718  Exp_Rev Access'!$F$7:$GK$318,$GD$2,FALSE)),"",VLOOKUP($B420,'[1]1718  Exp_Rev Access'!$F$7:$GK$318,$GD$2,FALSE))</f>
        <v>0</v>
      </c>
      <c r="GE420" s="95">
        <f>IF(ISNA(VLOOKUP($B420,'[1]1718  Exp_Rev Access'!$F$7:$GK$318,$GE$2,FALSE)),"",VLOOKUP($B420,'[1]1718  Exp_Rev Access'!$F$7:$GK$318,$GE$2,FALSE))</f>
        <v>149847.5</v>
      </c>
      <c r="GF420" s="95">
        <f>IF(ISNA(VLOOKUP($B420,'[1]1718  Exp_Rev Access'!$F$7:$GK$318,$GF$2,FALSE)),"",VLOOKUP($B420,'[1]1718  Exp_Rev Access'!$F$7:$GK$318,$GF$2,FALSE))</f>
        <v>0</v>
      </c>
      <c r="GG420" s="95">
        <f>IF(ISNA(VLOOKUP($B420,'[1]1718  Exp_Rev Access'!$F$7:$GK$318,$GG$2,FALSE)),"",VLOOKUP($B420,'[1]1718  Exp_Rev Access'!$F$7:$GK$318,$GG$2,FALSE))</f>
        <v>0</v>
      </c>
      <c r="GH420" s="95">
        <f>IF(ISNA(VLOOKUP($B420,'[1]1718  Exp_Rev Access'!$F$7:$GK$318,$GH$2,FALSE)),"",VLOOKUP($B420,'[1]1718  Exp_Rev Access'!$F$7:$GK$318,$GH$2,FALSE))</f>
        <v>0</v>
      </c>
      <c r="GI420" s="95">
        <f>IF(ISNA(VLOOKUP($B420,'[1]1718  Exp_Rev Access'!$F$7:$GK$318,$GI$2,FALSE)),"",VLOOKUP($B420,'[1]1718  Exp_Rev Access'!$F$7:$GK$318,$GI$2,FALSE))</f>
        <v>0</v>
      </c>
      <c r="GJ420" s="95">
        <f>IF(ISNA(VLOOKUP($B420,'[1]1718  Exp_Rev Access'!$F$7:$GK$318,$GJ$2,FALSE)),"",VLOOKUP($B420,'[1]1718  Exp_Rev Access'!$F$7:$GK$318,$GJ$2,FALSE))</f>
        <v>0</v>
      </c>
      <c r="GK420" s="95">
        <f>IF(ISNA(VLOOKUP($B420,'[1]1718  Exp_Rev Access'!$F$7:$GK$318,$GK$2,FALSE)),"",VLOOKUP($B420,'[1]1718  Exp_Rev Access'!$F$7:$GK$318,$GK$2,FALSE))</f>
        <v>4739</v>
      </c>
      <c r="GL420" s="95">
        <f>IF(ISNA(VLOOKUP($B420,'[1]1718  Exp_Rev Access'!$F$7:$GK$318,$GL$2,FALSE)),"",VLOOKUP($B420,'[1]1718  Exp_Rev Access'!$F$7:$GK$318,$GL$2,FALSE))</f>
        <v>0</v>
      </c>
      <c r="GM420" s="95">
        <f>IF(ISNA(VLOOKUP($B420,'[1]1718  Exp_Rev Access'!$F$7:$GK$318,$GM$2,FALSE)),"",VLOOKUP($B420,'[1]1718  Exp_Rev Access'!$F$7:$GK$318,$GM$2,FALSE))</f>
        <v>0</v>
      </c>
      <c r="GN420" s="95">
        <f>IF(ISNA(VLOOKUP($B420,'[1]1718  Exp_Rev Access'!$F$7:$GK$318,$GN$2,FALSE)),"",VLOOKUP($B420,'[1]1718  Exp_Rev Access'!$F$7:$GK$318,$GN$2,FALSE))</f>
        <v>0</v>
      </c>
      <c r="GO420" s="95">
        <f>IF(ISNA(VLOOKUP($B420,'[1]1718  Exp_Rev Access'!$F$7:$GK$318,$GO$2,FALSE)),"",VLOOKUP($B420,'[1]1718  Exp_Rev Access'!$F$7:$GK$318,$GO$2,FALSE))</f>
        <v>0</v>
      </c>
      <c r="GP420" s="95">
        <f>IF(ISNA(VLOOKUP($B420,'[1]1718  Exp_Rev Access'!$F$7:$GK$318,$GP$2,FALSE)),"",VLOOKUP($B420,'[1]1718  Exp_Rev Access'!$F$7:$GK$318,$GP$2,FALSE))</f>
        <v>0</v>
      </c>
      <c r="GQ420" s="95">
        <f>IF(ISNA(VLOOKUP($B420,'[1]1718  Exp_Rev Access'!$F$7:$GK$318,$GQ$2,FALSE)),"",VLOOKUP($B420,'[1]1718  Exp_Rev Access'!$F$7:$GK$318,$GQ$2,FALSE))</f>
        <v>0</v>
      </c>
      <c r="GR420" s="95">
        <f>IF(ISNA(VLOOKUP($B420,'[1]1718  Exp_Rev Access'!$F$7:$GK$318,$GR$2,FALSE)),"",VLOOKUP($B420,'[1]1718  Exp_Rev Access'!$F$7:$GK$318,$GR$2,FALSE))</f>
        <v>0</v>
      </c>
      <c r="GS420" s="95">
        <f>IF(ISNA(VLOOKUP($B420,'[1]1718  Exp_Rev Access'!$F$7:$GK$318,$GS$2,FALSE)),"",VLOOKUP($B420,'[1]1718  Exp_Rev Access'!$F$7:$GK$318,$GS$2,FALSE))</f>
        <v>0</v>
      </c>
      <c r="GT420" s="95">
        <f>IF(ISNA(VLOOKUP($B420,'[1]1718  Exp_Rev Access'!$F$7:$GK$318,$GT$2,FALSE)),"",VLOOKUP($B420,'[1]1718  Exp_Rev Access'!$F$7:$GK$318,$GT$2,FALSE))</f>
        <v>0</v>
      </c>
      <c r="GU420" s="56">
        <f t="shared" si="1078"/>
        <v>440879.65</v>
      </c>
      <c r="GV420" s="92">
        <f t="shared" si="1079"/>
        <v>2.0597040672851907E-3</v>
      </c>
      <c r="GW420" s="96">
        <f t="shared" si="1080"/>
        <v>26.575809050418009</v>
      </c>
    </row>
    <row r="421" spans="1:222" x14ac:dyDescent="0.3">
      <c r="A421" s="73"/>
      <c r="B421" s="88" t="s">
        <v>807</v>
      </c>
      <c r="C421" s="89" t="s">
        <v>808</v>
      </c>
      <c r="D421" s="75">
        <f>IF(ISNA(VLOOKUP($B421,'[1]1718 enrollment_Rev_Exp by size'!$A$7:H750,3,FALSE)),"",VLOOKUP($B421,'[1]1718 enrollment_Rev_Exp by size'!$A$7:$G$350,3,FALSE))</f>
        <v>3233.8199999999997</v>
      </c>
      <c r="E421" s="76">
        <f>IF(ISNA(VLOOKUP($B421,'[1]1718 enrollment_Rev_Exp by size'!$A$7:I753,5,FALSE)),"",VLOOKUP($B421,'[1]1718 enrollment_Rev_Exp by size'!$A$7:$G$350,5,FALSE))</f>
        <v>39466726.890000001</v>
      </c>
      <c r="F421" s="70">
        <f t="shared" si="1062"/>
        <v>39466726.890000001</v>
      </c>
      <c r="G421" s="70">
        <f t="shared" si="1063"/>
        <v>0</v>
      </c>
      <c r="H421" s="90">
        <f>IF(ISNA(VLOOKUP($B421,'[1]1718  Exp_Rev Access'!$F$7:$GK$318,3,FALSE)),"",VLOOKUP($B421,'[1]1718  Exp_Rev Access'!$F$7:$GK$318,3,FALSE))</f>
        <v>4699730.8099999996</v>
      </c>
      <c r="I421" s="90">
        <f>IF(ISNA(VLOOKUP($B421,'[1]1718  Exp_Rev Access'!$F$7:$GK$318,4,FALSE)),"",VLOOKUP($B421,'[1]1718  Exp_Rev Access'!$F$7:$GK$318,4,FALSE))</f>
        <v>0</v>
      </c>
      <c r="J421" s="90">
        <f>IF(ISNA(VLOOKUP($B421,'[1]1718  Exp_Rev Access'!$F$7:$GK$318,5,FALSE)),"",VLOOKUP($B421,'[1]1718  Exp_Rev Access'!$F$7:$GK$318,5,FALSE))</f>
        <v>0</v>
      </c>
      <c r="K421" s="90">
        <f>IF(ISNA(VLOOKUP($B421,'[1]1718  Exp_Rev Access'!$F$7:$GK$318,6,FALSE)),"-",VLOOKUP($B421,'[1]1718  Exp_Rev Access'!$F$7:$GK$318,6,FALSE))</f>
        <v>0</v>
      </c>
      <c r="L421" s="90">
        <f>IF(ISNA(VLOOKUP($B421,'[1]1718  Exp_Rev Access'!$F$7:$GK$318,7,FALSE)),"",VLOOKUP($B421,'[1]1718  Exp_Rev Access'!$F$7:$GK$318,7,FALSE))</f>
        <v>0</v>
      </c>
      <c r="M421" s="90">
        <f>IF(ISNA(VLOOKUP($B421,'[1]1718  Exp_Rev Access'!$F$7:$GK$318,8,FALSE)),"",VLOOKUP($B421,'[1]1718  Exp_Rev Access'!$F$7:$GK$318,8,FALSE))</f>
        <v>0</v>
      </c>
      <c r="N421" s="56">
        <f t="shared" si="1064"/>
        <v>4699730.8099999996</v>
      </c>
      <c r="O421" s="91">
        <f t="shared" si="1065"/>
        <v>0.11908083543636369</v>
      </c>
      <c r="P421" s="56">
        <f t="shared" si="1066"/>
        <v>1453.3062477194155</v>
      </c>
      <c r="Q421" s="90">
        <f>IF(ISNA(VLOOKUP($B421,'[1]1718  Exp_Rev Access'!$F$7:$GK$318,10,FALSE)),"",VLOOKUP($B421,'[1]1718  Exp_Rev Access'!$F$7:$GK$318,10,FALSE))</f>
        <v>23565.5</v>
      </c>
      <c r="R421" s="90">
        <f>IF(ISNA(VLOOKUP($B421,'[1]1718  Exp_Rev Access'!$F$7:$GK$318,11,FALSE)),"",VLOOKUP($B421,'[1]1718  Exp_Rev Access'!$F$7:$GK$318,11,FALSE))</f>
        <v>0</v>
      </c>
      <c r="S421" s="90">
        <f>IF(ISNA(VLOOKUP($B421,'[1]1718  Exp_Rev Access'!$F$7:$GK$318,12,FALSE)),"",VLOOKUP($B421,'[1]1718  Exp_Rev Access'!$F$7:$GK$318,12,FALSE))</f>
        <v>0</v>
      </c>
      <c r="T421" s="90">
        <f>IF(ISNA(VLOOKUP($B421,'[1]1718  Exp_Rev Access'!$F$7:$GK$318,13,FALSE)),"",VLOOKUP($B421,'[1]1718  Exp_Rev Access'!$F$7:$GK$318,13,FALSE))</f>
        <v>0</v>
      </c>
      <c r="U421" s="90">
        <f>IF(ISNA(VLOOKUP($B421,'[1]1718  Exp_Rev Access'!$F$7:$GK$318,14,FALSE)),"",VLOOKUP($B421,'[1]1718  Exp_Rev Access'!$F$7:$GK$318,14,FALSE))</f>
        <v>0</v>
      </c>
      <c r="V421" s="90">
        <f>IF(ISNA(VLOOKUP($B421,'[1]1718  Exp_Rev Access'!$F$7:$GK$318,15,FALSE)),"",VLOOKUP($B421,'[1]1718  Exp_Rev Access'!$F$7:$GK$318,15,FALSE))</f>
        <v>0</v>
      </c>
      <c r="W421" s="90">
        <f>IF(ISNA(VLOOKUP($B421,'[1]1718  Exp_Rev Access'!$F$7:$GK$318,16,FALSE)),"",VLOOKUP($B421,'[1]1718  Exp_Rev Access'!$F$7:$GK$318,16,FALSE))</f>
        <v>0</v>
      </c>
      <c r="X421" s="90">
        <f>IF(ISNA(VLOOKUP($B421,'[1]1718  Exp_Rev Access'!$F$7:$GK$318,17,FALSE)),"",VLOOKUP($B421,'[1]1718  Exp_Rev Access'!$F$7:$GK$318,17,FALSE))</f>
        <v>0</v>
      </c>
      <c r="Y421" s="90">
        <f>IF(ISNA(VLOOKUP($B421,'[1]1718  Exp_Rev Access'!$F$7:$GK$318,18,FALSE)),"",VLOOKUP($B421,'[1]1718  Exp_Rev Access'!$F$7:$GK$318,18,FALSE))</f>
        <v>750</v>
      </c>
      <c r="Z421" s="90">
        <f>IF(ISNA(VLOOKUP($B421,'[1]1718  Exp_Rev Access'!$F$7:$GK$318,19,FALSE)),"",VLOOKUP($B421,'[1]1718  Exp_Rev Access'!$F$7:$GK$318,19,FALSE))</f>
        <v>0</v>
      </c>
      <c r="AA421" s="90">
        <f>IF(ISNA(VLOOKUP($B421,'[1]1718  Exp_Rev Access'!$F$7:$GK$318,20,FALSE)),"",VLOOKUP($B421,'[1]1718  Exp_Rev Access'!$F$7:$GK$318,20,FALSE))</f>
        <v>0</v>
      </c>
      <c r="AB421" s="90">
        <f>IF(ISNA(VLOOKUP($B421,'[1]1718  Exp_Rev Access'!$F$7:$GK$318,21,FALSE)),"",VLOOKUP($B421,'[1]1718  Exp_Rev Access'!$F$7:$GK$318,21,FALSE))</f>
        <v>0</v>
      </c>
      <c r="AC421" s="90">
        <f>IF(ISNA(VLOOKUP($B421,'[1]1718  Exp_Rev Access'!$F$7:$GK$318,22,FALSE)),"",VLOOKUP($B421,'[1]1718  Exp_Rev Access'!$F$7:$GK$318,22,FALSE))</f>
        <v>0</v>
      </c>
      <c r="AD421" s="90">
        <f>IF(ISNA(VLOOKUP($B421,'[1]1718  Exp_Rev Access'!$F$7:$GK$318,23,FALSE)),"",VLOOKUP($B421,'[1]1718  Exp_Rev Access'!$F$7:$GK$318,23,FALSE))</f>
        <v>331157.96999999997</v>
      </c>
      <c r="AE421" s="90">
        <f>IF(ISNA(VLOOKUP($B421,'[1]1718  Exp_Rev Access'!$F$7:$GK$318,24,FALSE)),"",VLOOKUP($B421,'[1]1718  Exp_Rev Access'!$F$7:$GK$318,24,FALSE))</f>
        <v>70902.429999999993</v>
      </c>
      <c r="AF421" s="90">
        <f>IF(ISNA(VLOOKUP($B421,'[1]1718  Exp_Rev Access'!$F$7:$GK$318,25,FALSE)),"",VLOOKUP($B421,'[1]1718  Exp_Rev Access'!$F$7:$GK$318,25,FALSE))</f>
        <v>0</v>
      </c>
      <c r="AG421" s="90">
        <f>IF(ISNA(VLOOKUP($B421,'[1]1718  Exp_Rev Access'!$F$7:$GK$318,26,FALSE)),"",VLOOKUP($B421,'[1]1718  Exp_Rev Access'!$F$7:$GK$318,26,FALSE))</f>
        <v>84927.29</v>
      </c>
      <c r="AH421" s="90">
        <f>IF(ISNA(VLOOKUP($B421,'[1]1718  Exp_Rev Access'!$F$7:$GK$318,27,FALSE)),"",VLOOKUP($B421,'[1]1718  Exp_Rev Access'!$F$7:$GK$318,27,FALSE))</f>
        <v>7025.39</v>
      </c>
      <c r="AI421" s="90">
        <f>IF(ISNA(VLOOKUP($B421,'[1]1718  Exp_Rev Access'!$F$7:$GK$318,28,FALSE)),"",VLOOKUP($B421,'[1]1718  Exp_Rev Access'!$F$7:$GK$318,28,FALSE))</f>
        <v>11899.3</v>
      </c>
      <c r="AJ421" s="90">
        <f>IF(ISNA(VLOOKUP($B421,'[1]1718  Exp_Rev Access'!$F$7:$GK$318,29,FALSE)),"",VLOOKUP($B421,'[1]1718  Exp_Rev Access'!$F$7:$GK$318,29,FALSE))</f>
        <v>0</v>
      </c>
      <c r="AK421" s="90">
        <f>IF(ISNA(VLOOKUP($B421,'[1]1718  Exp_Rev Access'!$F$7:$GK$318,30,FALSE)),"",VLOOKUP($B421,'[1]1718  Exp_Rev Access'!$F$7:$GK$318,30,FALSE))</f>
        <v>30742.3</v>
      </c>
      <c r="AL421" s="90">
        <f>IF(ISNA(VLOOKUP($B421,'[1]1718  Exp_Rev Access'!$F$7:$GK$318,31,FALSE)),"",VLOOKUP($B421,'[1]1718  Exp_Rev Access'!$F$7:$GK$318,31,FALSE))</f>
        <v>22358.46</v>
      </c>
      <c r="AM421" s="56">
        <f t="shared" si="1067"/>
        <v>583328.64</v>
      </c>
      <c r="AN421" s="92">
        <f t="shared" si="1068"/>
        <v>1.4780263932852325E-2</v>
      </c>
      <c r="AO421" s="71">
        <f t="shared" si="1069"/>
        <v>180.38376904094849</v>
      </c>
      <c r="AP421" s="90">
        <f>IF(ISNA(VLOOKUP($B421,'[1]1718  Exp_Rev Access'!$F$7:$GK$318,33,FALSE)),"",VLOOKUP($B421,'[1]1718  Exp_Rev Access'!$F$7:$GK$318,33,FALSE))</f>
        <v>21689418.940000001</v>
      </c>
      <c r="AQ421" s="90">
        <f>IF(ISNA(VLOOKUP($B421,'[1]1718  Exp_Rev Access'!$F$7:$GK$318,34,FALSE)),"",VLOOKUP($B421,'[1]1718  Exp_Rev Access'!$F$7:$GK$318,34,FALSE))</f>
        <v>732546.44</v>
      </c>
      <c r="AR421" s="90">
        <f>IF(ISNA(VLOOKUP($B421,'[1]1718  Exp_Rev Access'!$F$7:$GK$318,35,FALSE)),"",VLOOKUP($B421,'[1]1718  Exp_Rev Access'!$F$7:$GK$318,35,FALSE))</f>
        <v>2568831.7200000002</v>
      </c>
      <c r="AS421" s="90">
        <f>IF(ISNA(VLOOKUP($B421,'[1]1718  Exp_Rev Access'!$F$7:$GK$318,36,FALSE)),"",VLOOKUP($B421,'[1]1718  Exp_Rev Access'!$F$7:$GK$318,36,FALSE))</f>
        <v>0</v>
      </c>
      <c r="AT421" s="90">
        <f>IF(ISNA(VLOOKUP($B421,'[1]1718  Exp_Rev Access'!$F$7:$GK$318,37,FALSE)),"",VLOOKUP($B421,'[1]1718  Exp_Rev Access'!$F$7:$GK$318,37,FALSE))</f>
        <v>0</v>
      </c>
      <c r="AU421" s="56">
        <f t="shared" si="1070"/>
        <v>24990797.100000001</v>
      </c>
      <c r="AV421" s="93">
        <f t="shared" si="1071"/>
        <v>0.63321179812182804</v>
      </c>
      <c r="AW421" s="56">
        <f t="shared" si="1072"/>
        <v>7727.9493292762136</v>
      </c>
      <c r="AX421" s="90">
        <f>IF(ISNA(VLOOKUP($B421,'[1]1718  Exp_Rev Access'!$F$7:$GK$318,39,FALSE)),"",VLOOKUP($B421,'[1]1718  Exp_Rev Access'!$F$7:$GK$318,39,FALSE))</f>
        <v>0</v>
      </c>
      <c r="AY421" s="90">
        <f>IF(ISNA(VLOOKUP($B421,'[1]1718  Exp_Rev Access'!$F$7:$GK$318,40,FALSE)),"",VLOOKUP($B421,'[1]1718  Exp_Rev Access'!$F$7:$GK$318,40,FALSE))</f>
        <v>2661901.04</v>
      </c>
      <c r="AZ421" s="90">
        <f>IF(ISNA(VLOOKUP($B421,'[1]1718  Exp_Rev Access'!$F$7:$GK$318,41,FALSE)),"",VLOOKUP($B421,'[1]1718  Exp_Rev Access'!$F$7:$GK$318,41,FALSE))</f>
        <v>177307.46</v>
      </c>
      <c r="BA421" s="90">
        <f>IF(ISNA(VLOOKUP($B421,'[1]1718  Exp_Rev Access'!$F$7:$GK$318,42,FALSE)),"",VLOOKUP($B421,'[1]1718  Exp_Rev Access'!$F$7:$GK$318,42,FALSE))</f>
        <v>0</v>
      </c>
      <c r="BB421" s="90">
        <f>IF(ISNA(VLOOKUP($B421,'[1]1718  Exp_Rev Access'!$F$7:$GK$318,43,FALSE)),"",VLOOKUP($B421,'[1]1718  Exp_Rev Access'!$F$7:$GK$318,43,FALSE))</f>
        <v>0</v>
      </c>
      <c r="BC421" s="90">
        <f>IF(ISNA(VLOOKUP($B421,'[1]1718  Exp_Rev Access'!$F$7:$GK$318,44,FALSE)),"",VLOOKUP($B421,'[1]1718  Exp_Rev Access'!$F$7:$GK$318,44,FALSE))</f>
        <v>1667017.06</v>
      </c>
      <c r="BD421" s="90">
        <f>IF(ISNA(VLOOKUP($B421,'[1]1718  Exp_Rev Access'!$F$7:$GK$318,45,FALSE)),"",VLOOKUP($B421,'[1]1718  Exp_Rev Access'!$F$7:$GK$318,45,FALSE))</f>
        <v>0</v>
      </c>
      <c r="BE421" s="90">
        <f>IF(ISNA(VLOOKUP($B421,'[1]1718  Exp_Rev Access'!$F$7:$GK$318,46,FALSE)),"",VLOOKUP($B421,'[1]1718  Exp_Rev Access'!$F$7:$GK$318,46,FALSE))</f>
        <v>71086.83</v>
      </c>
      <c r="BF421" s="90">
        <f>IF(ISNA(VLOOKUP($B421,'[1]1718  Exp_Rev Access'!$F$7:$GK$318,47,FALSE)),"",VLOOKUP($B421,'[1]1718  Exp_Rev Access'!$F$7:$GK$318,47,FALSE))</f>
        <v>0</v>
      </c>
      <c r="BG421" s="90">
        <f>IF(ISNA(VLOOKUP($B421,'[1]1718  Exp_Rev Access'!$F$7:$GK$318,48,FALSE)),"",VLOOKUP($B421,'[1]1718  Exp_Rev Access'!$F$7:$GK$318,48,FALSE))</f>
        <v>457935.77</v>
      </c>
      <c r="BH421" s="90">
        <f>IF(ISNA(VLOOKUP($B421,'[1]1718  Exp_Rev Access'!$F$7:$GK$318,49,FALSE)),"",VLOOKUP($B421,'[1]1718  Exp_Rev Access'!$F$7:$GK$318,49,FALSE))</f>
        <v>47945.21</v>
      </c>
      <c r="BI421" s="90">
        <f>IF(ISNA(VLOOKUP($B421,'[1]1718  Exp_Rev Access'!$F$7:$GK$318,50,FALSE)),"",VLOOKUP($B421,'[1]1718  Exp_Rev Access'!$F$7:$GK$318,50,FALSE))</f>
        <v>0</v>
      </c>
      <c r="BJ421" s="90">
        <f>IF(ISNA(VLOOKUP($B421,'[1]1718  Exp_Rev Access'!$F$7:$GK$318,51,FALSE)),"",VLOOKUP($B421,'[1]1718  Exp_Rev Access'!$F$7:$GK$318,51,FALSE))</f>
        <v>20568.310000000001</v>
      </c>
      <c r="BK421" s="90">
        <f>IF(ISNA(VLOOKUP($B421,'[1]1718  Exp_Rev Access'!$F$7:$GK$318,52,FALSE)),"",VLOOKUP($B421,'[1]1718  Exp_Rev Access'!$F$7:$GK$318,52,FALSE))</f>
        <v>1442793.28</v>
      </c>
      <c r="BL421" s="90">
        <f>IF(ISNA(VLOOKUP($B421,'[1]1718  Exp_Rev Access'!$F$7:$GK$318,53,FALSE)),"",VLOOKUP($B421,'[1]1718  Exp_Rev Access'!$F$7:$GK$318,53,FALSE))</f>
        <v>0</v>
      </c>
      <c r="BM421" s="90">
        <f>IF(ISNA(VLOOKUP($B421,'[1]1718  Exp_Rev Access'!$F$7:$GK$318,54,FALSE)),"",VLOOKUP($B421,'[1]1718  Exp_Rev Access'!$F$7:$GK$318,54,FALSE))</f>
        <v>0</v>
      </c>
      <c r="BN421" s="90">
        <f>IF(ISNA(VLOOKUP($B421,'[1]1718  Exp_Rev Access'!$F$7:$GK$318,55,FALSE)),"",VLOOKUP($B421,'[1]1718  Exp_Rev Access'!$F$7:$GK$318,55,FALSE))</f>
        <v>0</v>
      </c>
      <c r="BO421" s="90">
        <f>IF(ISNA(VLOOKUP($B421,'[1]1718  Exp_Rev Access'!$F$7:$GK$318,56,FALSE)),"",VLOOKUP($B421,'[1]1718  Exp_Rev Access'!$F$7:$GK$318,56,FALSE))</f>
        <v>0</v>
      </c>
      <c r="BP421" s="90">
        <f>IF(ISNA(VLOOKUP($B421,'[1]1718  Exp_Rev Access'!$F$7:$GK$318,57,FALSE)),"",VLOOKUP($B421,'[1]1718  Exp_Rev Access'!$F$7:$GK$318,57,FALSE))</f>
        <v>0</v>
      </c>
      <c r="BQ421" s="90">
        <f>IF(ISNA(VLOOKUP($B421,'[1]1718  Exp_Rev Access'!$F$7:$GK$318,58,FALSE)),"",VLOOKUP($B421,'[1]1718  Exp_Rev Access'!$F$7:$GK$318,58,FALSE))</f>
        <v>0</v>
      </c>
      <c r="BR421" s="90">
        <f>IF(ISNA(VLOOKUP($B421,'[1]1718  Exp_Rev Access'!$F$7:$GK$318,59,FALSE)),"",VLOOKUP($B421,'[1]1718  Exp_Rev Access'!$F$7:$GK$318,59,FALSE))</f>
        <v>0</v>
      </c>
      <c r="BS421" s="90">
        <f>IF(ISNA(VLOOKUP($B421,'[1]1718  Exp_Rev Access'!$F$7:$GK$318,60,FALSE)),"",VLOOKUP($B421,'[1]1718  Exp_Rev Access'!$F$7:$GK$318,60,FALSE))</f>
        <v>0</v>
      </c>
      <c r="BT421" s="90">
        <f>IF(ISNA(VLOOKUP($B421,'[1]1718  Exp_Rev Access'!$F$7:$GK$318,61,FALSE)),"",VLOOKUP($B421,'[1]1718  Exp_Rev Access'!$F$7:$GK$318,61,FALSE))</f>
        <v>0</v>
      </c>
      <c r="BU421" s="90">
        <f>IF(ISNA(VLOOKUP($B421,'[1]1718  Exp_Rev Access'!$F$7:$GK$318,62,FALSE)),"",VLOOKUP($B421,'[1]1718  Exp_Rev Access'!$F$7:$GK$318,62,FALSE))</f>
        <v>0</v>
      </c>
      <c r="BV421" s="56">
        <f t="shared" si="1022"/>
        <v>6546554.96</v>
      </c>
      <c r="BW421" s="92">
        <f t="shared" si="1073"/>
        <v>0.16587529485904121</v>
      </c>
      <c r="BX421" s="71">
        <f t="shared" si="1074"/>
        <v>2024.4030156285758</v>
      </c>
      <c r="BY421" s="90">
        <f>IF(ISNA(VLOOKUP($B421,'[1]1718  Exp_Rev Access'!$F$7:$GK$318,64,FALSE)),"",VLOOKUP($B421,'[1]1718  Exp_Rev Access'!$F$7:$GK$318,64,FALSE))</f>
        <v>0</v>
      </c>
      <c r="BZ421" s="90">
        <f>IF(ISNA(VLOOKUP($B421,'[1]1718  Exp_Rev Access'!$F$7:$GK$318,65,FALSE)),"",VLOOKUP($B421,'[1]1718  Exp_Rev Access'!$F$7:$GK$318,65,FALSE))</f>
        <v>0</v>
      </c>
      <c r="CA421" s="90">
        <f>IF(ISNA(VLOOKUP($B421,'[1]1718  Exp_Rev Access'!$F$7:$GK$318,66,FALSE)),"",VLOOKUP($B421,'[1]1718  Exp_Rev Access'!$F$7:$GK$318,66,FALSE))</f>
        <v>0</v>
      </c>
      <c r="CB421" s="90">
        <f>IF(ISNA(VLOOKUP($B421,'[1]1718  Exp_Rev Access'!$F$7:$GK$318,67,FALSE)),"",VLOOKUP($B421,'[1]1718  Exp_Rev Access'!$F$7:$GK$318,67,FALSE))</f>
        <v>0</v>
      </c>
      <c r="CC421" s="90">
        <f>IF(ISNA(VLOOKUP($B421,'[1]1718  Exp_Rev Access'!$F$7:$GK$318,68,FALSE)),"",VLOOKUP($B421,'[1]1718  Exp_Rev Access'!$F$7:$GK$318,68,FALSE))</f>
        <v>31992.45</v>
      </c>
      <c r="CD421" s="90">
        <f>IF(ISNA(VLOOKUP($B421,'[1]1718  Exp_Rev Access'!$F$7:$GK$318,69,FALSE)),"",VLOOKUP($B421,'[1]1718  Exp_Rev Access'!$F$7:$GK$318,69,FALSE))</f>
        <v>0</v>
      </c>
      <c r="CE421" s="56">
        <f t="shared" si="1021"/>
        <v>31992.45</v>
      </c>
      <c r="CF421" s="92">
        <f t="shared" si="1046"/>
        <v>8.1061827318916035E-4</v>
      </c>
      <c r="CG421" s="78">
        <f t="shared" si="1047"/>
        <v>9.8930831029556394</v>
      </c>
      <c r="CH421" s="90">
        <f>IF(ISNA(VLOOKUP($B421,'[1]1718  Exp_Rev Access'!$F$7:$GK$318,$CH$2,FALSE)),"",VLOOKUP($B421,'[1]1718  Exp_Rev Access'!$F$7:$GK$318,$CH$2,FALSE))</f>
        <v>0</v>
      </c>
      <c r="CI421" s="90">
        <f>IF(ISNA(VLOOKUP($B421,'[1]1718  Exp_Rev Access'!$F$7:$GK$318,$CI$2,FALSE)),"",VLOOKUP($B421,'[1]1718  Exp_Rev Access'!$F$7:$GK$318,$CI$2,FALSE))</f>
        <v>0</v>
      </c>
      <c r="CJ421" s="90">
        <f>IF(ISNA(VLOOKUP($B421,'[1]1718  Exp_Rev Access'!$F$7:$GK$318,$CJ$2,FALSE)),"",VLOOKUP($B421,'[1]1718  Exp_Rev Access'!$F$7:$GK$318,$CJ$2,FALSE))</f>
        <v>0</v>
      </c>
      <c r="CK421" s="90">
        <f>IF(ISNA(VLOOKUP($B421,'[1]1718  Exp_Rev Access'!$F$7:$GK$318,$CK$2,FALSE)),"",VLOOKUP($B421,'[1]1718  Exp_Rev Access'!$F$7:$GK$318,$CK$2,FALSE))</f>
        <v>0</v>
      </c>
      <c r="CL421" s="90">
        <f>IF(ISNA(VLOOKUP($B421,'[1]1718  Exp_Rev Access'!$F$7:$GK$318,$CL$2,FALSE)),"",VLOOKUP($B421,'[1]1718  Exp_Rev Access'!$F$7:$GK$318,$CL$2,FALSE))</f>
        <v>0</v>
      </c>
      <c r="CM421" s="90">
        <f>IF(ISNA(VLOOKUP($B421,'[1]1718  Exp_Rev Access'!$F$7:$GK$318,$CM$2,FALSE)),"",VLOOKUP($B421,'[1]1718  Exp_Rev Access'!$F$7:$GK$318,$CM$2,FALSE))</f>
        <v>0</v>
      </c>
      <c r="CN421" s="90">
        <f>IF(ISNA(VLOOKUP($B421,'[1]1718  Exp_Rev Access'!$F$7:$GK$318,$CN$2,FALSE)),"",VLOOKUP($B421,'[1]1718  Exp_Rev Access'!$F$7:$GK$318,$CN$2,FALSE))</f>
        <v>0</v>
      </c>
      <c r="CO421" s="90">
        <f>IF(ISNA(VLOOKUP($B421,'[1]1718  Exp_Rev Access'!$F$7:$GK$318,$CO$2,FALSE)),"",VLOOKUP($B421,'[1]1718  Exp_Rev Access'!$F$7:$GK$318,$CO$2,FALSE))</f>
        <v>0</v>
      </c>
      <c r="CP421" s="90">
        <f>IF(ISNA(VLOOKUP($B421,'[1]1718  Exp_Rev Access'!$F$7:$GK$318,$CP$2,FALSE)),"",VLOOKUP($B421,'[1]1718  Exp_Rev Access'!$F$7:$GK$318,$CP$2,FALSE))</f>
        <v>0</v>
      </c>
      <c r="CQ421" s="90">
        <f>IF(ISNA(VLOOKUP($B421,'[1]1718  Exp_Rev Access'!$F$7:$GK$318,$CQ$2,FALSE)),"",VLOOKUP($B421,'[1]1718  Exp_Rev Access'!$F$7:$GK$318,$CQ$2,FALSE))</f>
        <v>600392</v>
      </c>
      <c r="CR421" s="90">
        <f>IF(ISNA(VLOOKUP($B421,'[1]1718  Exp_Rev Access'!$F$7:$GK$318,$CR$2,FALSE)),"",VLOOKUP($B421,'[1]1718  Exp_Rev Access'!$F$7:$GK$318,$CR$2,FALSE))</f>
        <v>0</v>
      </c>
      <c r="CS421" s="90">
        <f>IF(ISNA(VLOOKUP($B421,'[1]1718  Exp_Rev Access'!$F$7:$GK$318,$CS$2,FALSE)),"",VLOOKUP($B421,'[1]1718  Exp_Rev Access'!$F$7:$GK$318,$CS$2,FALSE))</f>
        <v>14106.66</v>
      </c>
      <c r="CT421" s="90">
        <f>IF(ISNA(VLOOKUP($B421,'[1]1718  Exp_Rev Access'!$F$7:$GK$318,$CT$2,FALSE)),"",VLOOKUP($B421,'[1]1718  Exp_Rev Access'!$F$7:$GK$318,$CT$2,FALSE))</f>
        <v>0</v>
      </c>
      <c r="CU421" s="90">
        <f>IF(ISNA(VLOOKUP($B421,'[1]1718  Exp_Rev Access'!$F$7:$GK$318,$CU$2,FALSE)),"",VLOOKUP($B421,'[1]1718  Exp_Rev Access'!$F$7:$GK$318,$CU$2,FALSE))</f>
        <v>437847</v>
      </c>
      <c r="CV421" s="90">
        <f>IF(ISNA(VLOOKUP($B421,'[1]1718  Exp_Rev Access'!$F$7:$GK$318,$CV$2,FALSE)),"",VLOOKUP($B421,'[1]1718  Exp_Rev Access'!$F$7:$GK$318,$CV$2,FALSE))</f>
        <v>79981</v>
      </c>
      <c r="CW421" s="90">
        <f>IF(ISNA(VLOOKUP($B421,'[1]1718  Exp_Rev Access'!$F$7:$GK$318,$CW$2,FALSE)),"",VLOOKUP($B421,'[1]1718  Exp_Rev Access'!$F$7:$GK$318,$CW$2,FALSE))</f>
        <v>0</v>
      </c>
      <c r="CX421" s="90">
        <f>IF(ISNA(VLOOKUP($B421,'[1]1718  Exp_Rev Access'!$F$7:$GK$318,$CX$2,FALSE)),"",VLOOKUP($B421,'[1]1718  Exp_Rev Access'!$F$7:$GK$318,$CX$2,FALSE))</f>
        <v>0</v>
      </c>
      <c r="CY421" s="90">
        <f>IF(ISNA(VLOOKUP($B421,'[1]1718  Exp_Rev Access'!$F$7:$GK$318,$CY$2,FALSE)),"",VLOOKUP($B421,'[1]1718  Exp_Rev Access'!$F$7:$GK$318,$CY$2,FALSE))</f>
        <v>0</v>
      </c>
      <c r="CZ421" s="90">
        <f>IF(ISNA(VLOOKUP($B421,'[1]1718  Exp_Rev Access'!$F$7:$GK$318,$CZ$2,FALSE)),"",VLOOKUP($B421,'[1]1718  Exp_Rev Access'!$F$7:$GK$318,$CZ$2,FALSE))</f>
        <v>0</v>
      </c>
      <c r="DA421" s="90">
        <f>IF(ISNA(VLOOKUP($B421,'[1]1718  Exp_Rev Access'!$F$7:$GK$318,$DA$2,FALSE)),"",VLOOKUP($B421,'[1]1718  Exp_Rev Access'!$F$7:$GK$318,$DA$2,FALSE))</f>
        <v>0</v>
      </c>
      <c r="DB421" s="90">
        <f>IF(ISNA(VLOOKUP($B421,'[1]1718  Exp_Rev Access'!$F$7:$GK$318,$DB$2,FALSE)),"",VLOOKUP($B421,'[1]1718  Exp_Rev Access'!$F$7:$GK$318,$DB$2,FALSE))</f>
        <v>63648.17</v>
      </c>
      <c r="DC421" s="90">
        <f>IF(ISNA(VLOOKUP($B421,'[1]1718  Exp_Rev Access'!$F$7:$GK$318,$DC$2,FALSE)),"",VLOOKUP($B421,'[1]1718  Exp_Rev Access'!$F$7:$GK$318,$DC$2,FALSE))</f>
        <v>0</v>
      </c>
      <c r="DD421" s="90">
        <f>IF(ISNA(VLOOKUP($B421,'[1]1718  Exp_Rev Access'!$F$7:$GK$318,$DD$2,FALSE)),"",VLOOKUP($B421,'[1]1718  Exp_Rev Access'!$F$7:$GK$318,$DD$2,FALSE))</f>
        <v>0</v>
      </c>
      <c r="DE421" s="90">
        <f>IF(ISNA(VLOOKUP($B421,'[1]1718  Exp_Rev Access'!$F$7:$GK$318,$DE$2,FALSE)),"",VLOOKUP($B421,'[1]1718  Exp_Rev Access'!$F$7:$GK$318,$DE$2,FALSE))</f>
        <v>0</v>
      </c>
      <c r="DF421" s="90">
        <f>IF(ISNA(VLOOKUP($B421,'[1]1718  Exp_Rev Access'!$F$7:$GK$318,$DF$2,FALSE)),"",VLOOKUP($B421,'[1]1718  Exp_Rev Access'!$F$7:$GK$318,$DF$2,FALSE))</f>
        <v>0</v>
      </c>
      <c r="DG421" s="90">
        <f>IF(ISNA(VLOOKUP($B421,'[1]1718  Exp_Rev Access'!$F$7:$GK$318,$DG$2,FALSE)),"",VLOOKUP($B421,'[1]1718  Exp_Rev Access'!$F$7:$GK$318,$DG$2,FALSE))</f>
        <v>0</v>
      </c>
      <c r="DH421" s="90">
        <f>IF(ISNA(VLOOKUP($B421,'[1]1718  Exp_Rev Access'!$F$7:$GK$318,$DH$2,FALSE)),"",VLOOKUP($B421,'[1]1718  Exp_Rev Access'!$F$7:$GK$318,$DH$2,FALSE))</f>
        <v>0</v>
      </c>
      <c r="DI421" s="90">
        <f>IF(ISNA(VLOOKUP($B421,'[1]1718  Exp_Rev Access'!$F$7:$GK$318,$DI$2,FALSE)),"",VLOOKUP($B421,'[1]1718  Exp_Rev Access'!$F$7:$GK$318,$DI$2,FALSE))</f>
        <v>875599.25</v>
      </c>
      <c r="DJ421" s="90">
        <f>IF(ISNA(VLOOKUP($B421,'[1]1718  Exp_Rev Access'!$F$7:$GK$318,$DJ$2,FALSE)),"",VLOOKUP($B421,'[1]1718  Exp_Rev Access'!$F$7:$GK$318,$DJ$2,FALSE))</f>
        <v>0</v>
      </c>
      <c r="DK421" s="90">
        <f>IF(ISNA(VLOOKUP($B421,'[1]1718  Exp_Rev Access'!$F$7:$GK$318,$DK$2,FALSE)),"",VLOOKUP($B421,'[1]1718  Exp_Rev Access'!$F$7:$GK$318,$DK$2,FALSE))</f>
        <v>64306.75</v>
      </c>
      <c r="DL421" s="90">
        <f>IF(ISNA(VLOOKUP($B421,'[1]1718  Exp_Rev Access'!$F$7:$GK$318,$DL$2,FALSE)),"",VLOOKUP($B421,'[1]1718  Exp_Rev Access'!$F$7:$GK$318,$DL$2,FALSE))</f>
        <v>0</v>
      </c>
      <c r="DM421" s="90">
        <f>IF(ISNA(VLOOKUP($B421,'[1]1718  Exp_Rev Access'!$F$7:$GK$318,$DM$2,FALSE)),"",VLOOKUP($B421,'[1]1718  Exp_Rev Access'!$F$7:$GK$318,$DM$2,FALSE))</f>
        <v>0</v>
      </c>
      <c r="DN421" s="90">
        <f>IF(ISNA(VLOOKUP($B421,'[1]1718  Exp_Rev Access'!$F$7:$GK$318,$DN$2,FALSE)),"",VLOOKUP($B421,'[1]1718  Exp_Rev Access'!$F$7:$GK$318,$DN$2,FALSE))</f>
        <v>0</v>
      </c>
      <c r="DO421" s="90">
        <f>IF(ISNA(VLOOKUP($B421,'[1]1718  Exp_Rev Access'!$F$7:$GK$318,$DO$2,FALSE)),"",VLOOKUP($B421,'[1]1718  Exp_Rev Access'!$F$7:$GK$318,$DO$2,FALSE))</f>
        <v>0</v>
      </c>
      <c r="DP421" s="90">
        <f>IF(ISNA(VLOOKUP($B421,'[1]1718  Exp_Rev Access'!$F$7:$GK$318,$DP$2,FALSE)),"",VLOOKUP($B421,'[1]1718  Exp_Rev Access'!$F$7:$GK$318,$DP$2,FALSE))</f>
        <v>0</v>
      </c>
      <c r="DQ421" s="90">
        <f>IF(ISNA(VLOOKUP($B421,'[1]1718  Exp_Rev Access'!$F$7:$GK$318,$DQ$2,FALSE)),"",VLOOKUP($B421,'[1]1718  Exp_Rev Access'!$F$7:$GK$318,$DQ$2,FALSE))</f>
        <v>0</v>
      </c>
      <c r="DR421" s="90">
        <f>IF(ISNA(VLOOKUP($B421,'[1]1718  Exp_Rev Access'!$F$7:$GK$318,$DR$2,FALSE)),"",VLOOKUP($B421,'[1]1718  Exp_Rev Access'!$F$7:$GK$318,$DR$2,FALSE))</f>
        <v>0</v>
      </c>
      <c r="DS421" s="90">
        <f>IF(ISNA(VLOOKUP($B421,'[1]1718  Exp_Rev Access'!$F$7:$GK$318,$DS$2,FALSE)),"",VLOOKUP($B421,'[1]1718  Exp_Rev Access'!$F$7:$GK$318,$DS$2,FALSE))</f>
        <v>0</v>
      </c>
      <c r="DT421" s="90">
        <f>IF(ISNA(VLOOKUP($B421,'[1]1718  Exp_Rev Access'!$F$7:$GK$318,$DT$2,FALSE)),"",VLOOKUP($B421,'[1]1718  Exp_Rev Access'!$F$7:$GK$318,$DT$2,FALSE))</f>
        <v>0</v>
      </c>
      <c r="DU421" s="90">
        <f>IF(ISNA(VLOOKUP($B421,'[1]1718  Exp_Rev Access'!$F$7:$GK$318,$DU$2,FALSE)),"",VLOOKUP($B421,'[1]1718  Exp_Rev Access'!$F$7:$GK$318,$DU$2,FALSE))</f>
        <v>0</v>
      </c>
      <c r="DV421" s="90">
        <f>IF(ISNA(VLOOKUP($B421,'[1]1718  Exp_Rev Access'!$F$7:$GK$318,$DV$2,FALSE)),"",VLOOKUP($B421,'[1]1718  Exp_Rev Access'!$F$7:$GK$318,$DV$2,FALSE))</f>
        <v>0</v>
      </c>
      <c r="DW421" s="90">
        <f>IF(ISNA(VLOOKUP($B421,'[1]1718  Exp_Rev Access'!$F$7:$GK$318,$DW$2,FALSE)),"",VLOOKUP($B421,'[1]1718  Exp_Rev Access'!$F$7:$GK$318,$DW$2,FALSE))</f>
        <v>0</v>
      </c>
      <c r="DX421" s="90">
        <f>IF(ISNA(VLOOKUP($B421,'[1]1718  Exp_Rev Access'!$F$7:$GK$318,$DX$2,FALSE)),"",VLOOKUP($B421,'[1]1718  Exp_Rev Access'!$F$7:$GK$318,$DX$2,FALSE))</f>
        <v>0</v>
      </c>
      <c r="DY421" s="90">
        <f>IF(ISNA(VLOOKUP($B421,'[1]1718  Exp_Rev Access'!$F$7:$GK$318,$DY$2,FALSE)),"",VLOOKUP($B421,'[1]1718  Exp_Rev Access'!$F$7:$GK$318,$DY$2,FALSE))</f>
        <v>0</v>
      </c>
      <c r="DZ421" s="90">
        <f>IF(ISNA(VLOOKUP($B421,'[1]1718  Exp_Rev Access'!$F$7:$GK$318,$DZ$2,FALSE)),"",VLOOKUP($B421,'[1]1718  Exp_Rev Access'!$F$7:$GK$318,$DZ$2,FALSE))</f>
        <v>0</v>
      </c>
      <c r="EA421" s="90">
        <f>IF(ISNA(VLOOKUP($B421,'[1]1718  Exp_Rev Access'!$F$7:$GK$318,$EA$2,FALSE)),"",VLOOKUP($B421,'[1]1718  Exp_Rev Access'!$F$7:$GK$318,$EA$2,FALSE))</f>
        <v>0</v>
      </c>
      <c r="EB421" s="90">
        <f>IF(ISNA(VLOOKUP($B421,'[1]1718  Exp_Rev Access'!$F$7:$GK$318,$EB$2,FALSE)),"",VLOOKUP($B421,'[1]1718  Exp_Rev Access'!$F$7:$GK$318,$EB$2,FALSE))</f>
        <v>0</v>
      </c>
      <c r="EC421" s="90">
        <f>IF(ISNA(VLOOKUP($B421,'[1]1718  Exp_Rev Access'!$F$7:$GK$318,$EC$2,FALSE)),"",VLOOKUP($B421,'[1]1718  Exp_Rev Access'!$F$7:$GK$318,$EC$2,FALSE))</f>
        <v>0</v>
      </c>
      <c r="ED421" s="90">
        <f>IF(ISNA(VLOOKUP($B421,'[1]1718  Exp_Rev Access'!$F$7:$GK$318,$ED$2,FALSE)),"",VLOOKUP($B421,'[1]1718  Exp_Rev Access'!$F$7:$GK$318,$ED$2,FALSE))</f>
        <v>0</v>
      </c>
      <c r="EE421" s="90">
        <f>IF(ISNA(VLOOKUP($B421,'[1]1718  Exp_Rev Access'!$F$7:$GK$318,$EE$2,FALSE)),"",VLOOKUP($B421,'[1]1718  Exp_Rev Access'!$F$7:$GK$318,$EE$2,FALSE))</f>
        <v>0</v>
      </c>
      <c r="EF421" s="90">
        <f>IF(ISNA(VLOOKUP($B421,'[1]1718  Exp_Rev Access'!$F$7:$GK$318,$EF$2,FALSE)),"",VLOOKUP($B421,'[1]1718  Exp_Rev Access'!$F$7:$GK$318,$EF$2,FALSE))</f>
        <v>0</v>
      </c>
      <c r="EG421" s="90">
        <f>IF(ISNA(VLOOKUP($B421,'[1]1718  Exp_Rev Access'!$F$7:$GK$318,$EG$2,FALSE)),"",VLOOKUP($B421,'[1]1718  Exp_Rev Access'!$F$7:$GK$318,$EG$2,FALSE))</f>
        <v>0</v>
      </c>
      <c r="EH421" s="90">
        <f>IF(ISNA(VLOOKUP($B421,'[1]1718  Exp_Rev Access'!$F$7:$GK$318,$EH$2,FALSE)),"",VLOOKUP($B421,'[1]1718  Exp_Rev Access'!$F$7:$GK$318,$EH$2,FALSE))</f>
        <v>0</v>
      </c>
      <c r="EI421" s="90">
        <f>IF(ISNA(VLOOKUP($B421,'[1]1718  Exp_Rev Access'!$F$7:$GK$318,$EI$2,FALSE)),"",VLOOKUP($B421,'[1]1718  Exp_Rev Access'!$F$7:$GK$318,$EI$2,FALSE))</f>
        <v>0</v>
      </c>
      <c r="EJ421" s="90">
        <f>IF(ISNA(VLOOKUP($B421,'[1]1718  Exp_Rev Access'!$F$7:$GK$318,$EJ$2,FALSE)),"",VLOOKUP($B421,'[1]1718  Exp_Rev Access'!$F$7:$GK$318,$EJ$2,FALSE))</f>
        <v>0</v>
      </c>
      <c r="EK421" s="90">
        <f>IF(ISNA(VLOOKUP($B421,'[1]1718  Exp_Rev Access'!$F$7:$GK$318,$EK$2,FALSE)),"",VLOOKUP($B421,'[1]1718  Exp_Rev Access'!$F$7:$GK$318,$EK$2,FALSE))</f>
        <v>0</v>
      </c>
      <c r="EL421" s="90">
        <f>IF(ISNA(VLOOKUP($B421,'[1]1718  Exp_Rev Access'!$F$7:$GK$318,$EL$2,FALSE)),"",VLOOKUP($B421,'[1]1718  Exp_Rev Access'!$F$7:$GK$318,$EL$2,FALSE))</f>
        <v>0</v>
      </c>
      <c r="EM421" s="90">
        <f>IF(ISNA(VLOOKUP($B421,'[1]1718  Exp_Rev Access'!$F$7:$GK$318,$EM$2,FALSE)),"",VLOOKUP($B421,'[1]1718  Exp_Rev Access'!$F$7:$GK$318,$EM$2,FALSE))</f>
        <v>0</v>
      </c>
      <c r="EN421" s="90">
        <f>IF(ISNA(VLOOKUP($B421,'[1]1718  Exp_Rev Access'!$F$7:$GK$318,$EN$2,FALSE)),"",VLOOKUP($B421,'[1]1718  Exp_Rev Access'!$F$7:$GK$318,$EN$2,FALSE))</f>
        <v>0</v>
      </c>
      <c r="EO421" s="90">
        <f>IF(ISNA(VLOOKUP($B421,'[1]1718  Exp_Rev Access'!$F$7:$GK$318,$EO$2,FALSE)),"",VLOOKUP($B421,'[1]1718  Exp_Rev Access'!$F$7:$GK$318,$EO$2,FALSE))</f>
        <v>0</v>
      </c>
      <c r="EP421" s="90">
        <f>IF(ISNA(VLOOKUP($B421,'[1]1718  Exp_Rev Access'!$F$7:$GK$318,$EP$2,FALSE)),"",VLOOKUP($B421,'[1]1718  Exp_Rev Access'!$F$7:$GK$318,$EP$2,FALSE))</f>
        <v>0</v>
      </c>
      <c r="EQ421" s="90">
        <f>IF(ISNA(VLOOKUP($B421,'[1]1718  Exp_Rev Access'!$F$7:$GK$318,$EQ$2,FALSE)),"",VLOOKUP($B421,'[1]1718  Exp_Rev Access'!$F$7:$GK$318,$EQ$2,FALSE))</f>
        <v>0</v>
      </c>
      <c r="ER421" s="90">
        <f>IF(ISNA(VLOOKUP($B421,'[1]1718  Exp_Rev Access'!$F$7:$GK$318,$ER$2,FALSE)),"",VLOOKUP($B421,'[1]1718  Exp_Rev Access'!$F$7:$GK$318,$ER$2,FALSE))</f>
        <v>0</v>
      </c>
      <c r="ES421" s="90">
        <f>IF(ISNA(VLOOKUP($B421,'[1]1718  Exp_Rev Access'!$F$7:$GK$318,$ES$2,FALSE)),"",VLOOKUP($B421,'[1]1718  Exp_Rev Access'!$F$7:$GK$318,$ES$2,FALSE))</f>
        <v>0</v>
      </c>
      <c r="ET421" s="90">
        <f>IF(ISNA(VLOOKUP($B421,'[1]1718  Exp_Rev Access'!$F$7:$GK$318,$ET$2,FALSE)),"",VLOOKUP($B421,'[1]1718  Exp_Rev Access'!$F$7:$GK$318,$ET$2,FALSE))</f>
        <v>0</v>
      </c>
      <c r="EU421" s="90">
        <f>IF(ISNA(VLOOKUP($B421,'[1]1718  Exp_Rev Access'!$F$7:$GK$318,$EU$2,FALSE)),"",VLOOKUP($B421,'[1]1718  Exp_Rev Access'!$F$7:$GK$318,$EU$2,FALSE))</f>
        <v>0</v>
      </c>
      <c r="EV421" s="90">
        <f>IF(ISNA(VLOOKUP($B421,'[1]1718  Exp_Rev Access'!$F$7:$GK$318,$EV$2,FALSE)),"",VLOOKUP($B421,'[1]1718  Exp_Rev Access'!$F$7:$GK$318,$EV$2,FALSE))</f>
        <v>0</v>
      </c>
      <c r="EW421" s="90">
        <f>IF(ISNA(VLOOKUP($B421,'[1]1718  Exp_Rev Access'!$F$7:$GK$318,$EW$2,FALSE)),"",VLOOKUP($B421,'[1]1718  Exp_Rev Access'!$F$7:$GK$318,$EW$2,FALSE))</f>
        <v>0</v>
      </c>
      <c r="EX421" s="90">
        <f>IF(ISNA(VLOOKUP($B421,'[1]1718  Exp_Rev Access'!$F$7:$GK$318,$EX$2,FALSE)),"",VLOOKUP($B421,'[1]1718  Exp_Rev Access'!$F$7:$GK$318,$EX$2,FALSE))</f>
        <v>0</v>
      </c>
      <c r="EY421" s="90">
        <f>IF(ISNA(VLOOKUP($B421,'[1]1718  Exp_Rev Access'!$F$7:$GK$318,$EY$2,FALSE)),"",VLOOKUP($B421,'[1]1718  Exp_Rev Access'!$F$7:$GK$318,$EY$2,FALSE))</f>
        <v>0</v>
      </c>
      <c r="EZ421" s="90">
        <f>IF(ISNA(VLOOKUP($B421,'[1]1718  Exp_Rev Access'!$F$7:$GK$318,$EZ$2,FALSE)),"",VLOOKUP($B421,'[1]1718  Exp_Rev Access'!$F$7:$GK$318,$EZ$2,FALSE))</f>
        <v>0</v>
      </c>
      <c r="FA421" s="90">
        <f>IF(ISNA(VLOOKUP($B421,'[1]1718  Exp_Rev Access'!$F$7:$GK$318,$FA$2,FALSE)),"",VLOOKUP($B421,'[1]1718  Exp_Rev Access'!$F$7:$GK$318,$FA$2,FALSE))</f>
        <v>0</v>
      </c>
      <c r="FB421" s="90">
        <f>IF(ISNA(VLOOKUP($B421,'[1]1718  Exp_Rev Access'!$F$7:$GK$318,$FB$2,FALSE)),"",VLOOKUP($B421,'[1]1718  Exp_Rev Access'!$F$7:$GK$318,$FB$2,FALSE))</f>
        <v>0</v>
      </c>
      <c r="FC421" s="90">
        <f>IF(ISNA(VLOOKUP($B421,'[1]1718  Exp_Rev Access'!$F$7:$GK$318,$FC$2,FALSE)),"",VLOOKUP($B421,'[1]1718  Exp_Rev Access'!$F$7:$GK$318,$FC$2,FALSE))</f>
        <v>0</v>
      </c>
      <c r="FD421" s="90">
        <f>IF(ISNA(VLOOKUP($B421,'[1]1718  Exp_Rev Access'!$F$7:$GK$318,$FD$2,FALSE)),"",VLOOKUP($B421,'[1]1718  Exp_Rev Access'!$F$7:$GK$318,$FD$2,FALSE))</f>
        <v>0</v>
      </c>
      <c r="FE421" s="90">
        <f>IF(ISNA(VLOOKUP($B421,'[1]1718  Exp_Rev Access'!$F$7:$GK$318,$FE$2,FALSE)),"",VLOOKUP($B421,'[1]1718  Exp_Rev Access'!$F$7:$GK$318,$FE$2,FALSE))</f>
        <v>0</v>
      </c>
      <c r="FF421" s="90">
        <f>IF(ISNA(VLOOKUP($B421,'[1]1718  Exp_Rev Access'!$F$7:$GK$318,$FF$2,FALSE)),"",VLOOKUP($B421,'[1]1718  Exp_Rev Access'!$F$7:$GK$318,$FF$2,FALSE))</f>
        <v>0</v>
      </c>
      <c r="FG421" s="90">
        <f>IF(ISNA(VLOOKUP($B421,'[1]1718  Exp_Rev Access'!$F$7:$GK$318,$FG$2,FALSE)),"",VLOOKUP($B421,'[1]1718  Exp_Rev Access'!$F$7:$GK$318,$FG$2,FALSE))</f>
        <v>0</v>
      </c>
      <c r="FH421" s="90">
        <f>IF(ISNA(VLOOKUP($B421,'[1]1718  Exp_Rev Access'!$F$7:$GK$318,$FH$2,FALSE)),"",VLOOKUP($B421,'[1]1718  Exp_Rev Access'!$F$7:$GK$318,$FH$2,FALSE))</f>
        <v>0</v>
      </c>
      <c r="FI421" s="90">
        <f>IF(ISNA(VLOOKUP($B421,'[1]1718  Exp_Rev Access'!$F$7:$GK$318,$FI$2,FALSE)),"",VLOOKUP($B421,'[1]1718  Exp_Rev Access'!$F$7:$GK$318,$FI$2,FALSE))</f>
        <v>0</v>
      </c>
      <c r="FJ421" s="90">
        <f>IF(ISNA(VLOOKUP($B421,'[1]1718  Exp_Rev Access'!$F$7:$GK$318,$FJ$2,FALSE)),"",VLOOKUP($B421,'[1]1718  Exp_Rev Access'!$F$7:$GK$318,$FJ$2,FALSE))</f>
        <v>0</v>
      </c>
      <c r="FK421" s="90">
        <f>IF(ISNA(VLOOKUP($B421,'[1]1718  Exp_Rev Access'!$F$7:$GK$318,$FK$2,FALSE)),"",VLOOKUP($B421,'[1]1718  Exp_Rev Access'!$F$7:$GK$318,$FK$2,FALSE))</f>
        <v>0</v>
      </c>
      <c r="FL421" s="90">
        <f>IF(ISNA(VLOOKUP($B421,'[1]1718  Exp_Rev Access'!$F$7:$GK$318,$FL$2,FALSE)),"",VLOOKUP($B421,'[1]1718  Exp_Rev Access'!$F$7:$GK$318,$FL$2,FALSE))</f>
        <v>346846.19</v>
      </c>
      <c r="FM421" s="90">
        <f>IF(ISNA(VLOOKUP($B421,'[1]1718  Exp_Rev Access'!$F$7:$GK$318,$FM$2,FALSE)),"",VLOOKUP($B421,'[1]1718  Exp_Rev Access'!$F$7:$GK$318,$FM$2,FALSE))</f>
        <v>0</v>
      </c>
      <c r="FN421" s="90">
        <f>IF(ISNA(VLOOKUP($B421,'[1]1718  Exp_Rev Access'!$F$7:$GK$318,$FN$2,FALSE)),"",VLOOKUP($B421,'[1]1718  Exp_Rev Access'!$F$7:$GK$318,$FN$2,FALSE))</f>
        <v>0</v>
      </c>
      <c r="FO421" s="90">
        <f>IF(ISNA(VLOOKUP($B421,'[1]1718  Exp_Rev Access'!$F$7:$GK$318,$FO$2,FALSE)),"",VLOOKUP($B421,'[1]1718  Exp_Rev Access'!$F$7:$GK$318,$FO$2,FALSE))</f>
        <v>0</v>
      </c>
      <c r="FP421" s="90">
        <f>IF(ISNA(VLOOKUP($B421,'[1]1718  Exp_Rev Access'!$F$7:$GK$318,$FP$2,FALSE)),"",VLOOKUP($B421,'[1]1718  Exp_Rev Access'!$F$7:$GK$318,$FP$2,FALSE))</f>
        <v>0</v>
      </c>
      <c r="FQ421" s="90">
        <f>IF(ISNA(VLOOKUP($B421,'[1]1718  Exp_Rev Access'!$F$7:$GK$318,$FQ$2,FALSE)),"",VLOOKUP($B421,'[1]1718  Exp_Rev Access'!$F$7:$GK$318,$FQ$2,FALSE))</f>
        <v>0</v>
      </c>
      <c r="FR421" s="90">
        <f>IF(ISNA(VLOOKUP($B421,'[1]1718  Exp_Rev Access'!$F$7:$GK$318,$FR$2,FALSE)),"",VLOOKUP($B421,'[1]1718  Exp_Rev Access'!$F$7:$GK$318,$FR$2,FALSE))</f>
        <v>120138.7</v>
      </c>
      <c r="FS421" s="56">
        <f t="shared" si="1075"/>
        <v>2602865.7200000002</v>
      </c>
      <c r="FT421" s="92">
        <f t="shared" si="1076"/>
        <v>6.5950888890649526E-2</v>
      </c>
      <c r="FU421" s="94">
        <f t="shared" si="1077"/>
        <v>804.88886827343526</v>
      </c>
      <c r="FV421" s="95">
        <f>IF(ISNA(VLOOKUP($B421,'[1]1718  Exp_Rev Access'!$F$7:$GK$318,$FV$2,FALSE)),"",VLOOKUP($B421,'[1]1718  Exp_Rev Access'!$F$7:$GK$318,$FV$2,FALSE))</f>
        <v>0</v>
      </c>
      <c r="FW421" s="95">
        <f>IF(ISNA(VLOOKUP($B421,'[1]1718  Exp_Rev Access'!$F$7:$GK$318,$FW$2,FALSE)),"",VLOOKUP($B421,'[1]1718  Exp_Rev Access'!$F$7:$GK$318,$FW$2,FALSE))</f>
        <v>0</v>
      </c>
      <c r="FX421" s="95">
        <f>IF(ISNA(VLOOKUP($B421,'[1]1718  Exp_Rev Access'!$F$7:$GK$318,$FX$2,FALSE)),"",VLOOKUP($B421,'[1]1718  Exp_Rev Access'!$F$7:$GK$318,$FX$2,FALSE))</f>
        <v>0</v>
      </c>
      <c r="FY421" s="95">
        <f>IF(ISNA(VLOOKUP($B421,'[1]1718  Exp_Rev Access'!$F$7:$GK$318,$FY$2,FALSE)),"",VLOOKUP($B421,'[1]1718  Exp_Rev Access'!$F$7:$GK$318,$FY$2,FALSE))</f>
        <v>0</v>
      </c>
      <c r="FZ421" s="95">
        <f>IF(ISNA(VLOOKUP($B421,'[1]1718  Exp_Rev Access'!$F$7:$GK$318,$FZ$2,FALSE)),"",VLOOKUP($B421,'[1]1718  Exp_Rev Access'!$F$7:$GK$318,$FZ$2,FALSE))</f>
        <v>0</v>
      </c>
      <c r="GA421" s="95">
        <f>IF(ISNA(VLOOKUP($B421,'[1]1718  Exp_Rev Access'!$F$7:$GK$318,$GA$2,FALSE)),"",VLOOKUP($B421,'[1]1718  Exp_Rev Access'!$F$7:$GK$318,$GA$2,FALSE))</f>
        <v>0</v>
      </c>
      <c r="GB421" s="95">
        <f>IF(ISNA(VLOOKUP($B421,'[1]1718  Exp_Rev Access'!$F$7:$GK$318,$GB$2,FALSE)),"",VLOOKUP($B421,'[1]1718  Exp_Rev Access'!$F$7:$GK$318,$GB$2,FALSE))</f>
        <v>0</v>
      </c>
      <c r="GC421" s="95">
        <f>IF(ISNA(VLOOKUP($B421,'[1]1718  Exp_Rev Access'!$F$7:$GK$318,$GC$2,FALSE)),"",VLOOKUP($B421,'[1]1718  Exp_Rev Access'!$F$7:$GK$318,$GC$2,FALSE))</f>
        <v>0</v>
      </c>
      <c r="GD421" s="95">
        <f>IF(ISNA(VLOOKUP($B421,'[1]1718  Exp_Rev Access'!$F$7:$GK$318,$GD$2,FALSE)),"",VLOOKUP($B421,'[1]1718  Exp_Rev Access'!$F$7:$GK$318,$GD$2,FALSE))</f>
        <v>0</v>
      </c>
      <c r="GE421" s="95">
        <f>IF(ISNA(VLOOKUP($B421,'[1]1718  Exp_Rev Access'!$F$7:$GK$318,$GE$2,FALSE)),"",VLOOKUP($B421,'[1]1718  Exp_Rev Access'!$F$7:$GK$318,$GE$2,FALSE))</f>
        <v>0</v>
      </c>
      <c r="GF421" s="95">
        <f>IF(ISNA(VLOOKUP($B421,'[1]1718  Exp_Rev Access'!$F$7:$GK$318,$GF$2,FALSE)),"",VLOOKUP($B421,'[1]1718  Exp_Rev Access'!$F$7:$GK$318,$GF$2,FALSE))</f>
        <v>0</v>
      </c>
      <c r="GG421" s="95">
        <f>IF(ISNA(VLOOKUP($B421,'[1]1718  Exp_Rev Access'!$F$7:$GK$318,$GG$2,FALSE)),"",VLOOKUP($B421,'[1]1718  Exp_Rev Access'!$F$7:$GK$318,$GG$2,FALSE))</f>
        <v>0</v>
      </c>
      <c r="GH421" s="95">
        <f>IF(ISNA(VLOOKUP($B421,'[1]1718  Exp_Rev Access'!$F$7:$GK$318,$GH$2,FALSE)),"",VLOOKUP($B421,'[1]1718  Exp_Rev Access'!$F$7:$GK$318,$GH$2,FALSE))</f>
        <v>0</v>
      </c>
      <c r="GI421" s="95">
        <f>IF(ISNA(VLOOKUP($B421,'[1]1718  Exp_Rev Access'!$F$7:$GK$318,$GI$2,FALSE)),"",VLOOKUP($B421,'[1]1718  Exp_Rev Access'!$F$7:$GK$318,$GI$2,FALSE))</f>
        <v>0</v>
      </c>
      <c r="GJ421" s="95">
        <f>IF(ISNA(VLOOKUP($B421,'[1]1718  Exp_Rev Access'!$F$7:$GK$318,$GJ$2,FALSE)),"",VLOOKUP($B421,'[1]1718  Exp_Rev Access'!$F$7:$GK$318,$GJ$2,FALSE))</f>
        <v>0</v>
      </c>
      <c r="GK421" s="95">
        <f>IF(ISNA(VLOOKUP($B421,'[1]1718  Exp_Rev Access'!$F$7:$GK$318,$GK$2,FALSE)),"",VLOOKUP($B421,'[1]1718  Exp_Rev Access'!$F$7:$GK$318,$GK$2,FALSE))</f>
        <v>0</v>
      </c>
      <c r="GL421" s="95">
        <f>IF(ISNA(VLOOKUP($B421,'[1]1718  Exp_Rev Access'!$F$7:$GK$318,$GL$2,FALSE)),"",VLOOKUP($B421,'[1]1718  Exp_Rev Access'!$F$7:$GK$318,$GL$2,FALSE))</f>
        <v>11457.21</v>
      </c>
      <c r="GM421" s="95">
        <f>IF(ISNA(VLOOKUP($B421,'[1]1718  Exp_Rev Access'!$F$7:$GK$318,$GM$2,FALSE)),"",VLOOKUP($B421,'[1]1718  Exp_Rev Access'!$F$7:$GK$318,$GM$2,FALSE))</f>
        <v>0</v>
      </c>
      <c r="GN421" s="95">
        <f>IF(ISNA(VLOOKUP($B421,'[1]1718  Exp_Rev Access'!$F$7:$GK$318,$GN$2,FALSE)),"",VLOOKUP($B421,'[1]1718  Exp_Rev Access'!$F$7:$GK$318,$GN$2,FALSE))</f>
        <v>0</v>
      </c>
      <c r="GO421" s="95">
        <f>IF(ISNA(VLOOKUP($B421,'[1]1718  Exp_Rev Access'!$F$7:$GK$318,$GO$2,FALSE)),"",VLOOKUP($B421,'[1]1718  Exp_Rev Access'!$F$7:$GK$318,$GO$2,FALSE))</f>
        <v>0</v>
      </c>
      <c r="GP421" s="95">
        <f>IF(ISNA(VLOOKUP($B421,'[1]1718  Exp_Rev Access'!$F$7:$GK$318,$GP$2,FALSE)),"",VLOOKUP($B421,'[1]1718  Exp_Rev Access'!$F$7:$GK$318,$GP$2,FALSE))</f>
        <v>0</v>
      </c>
      <c r="GQ421" s="95">
        <f>IF(ISNA(VLOOKUP($B421,'[1]1718  Exp_Rev Access'!$F$7:$GK$318,$GQ$2,FALSE)),"",VLOOKUP($B421,'[1]1718  Exp_Rev Access'!$F$7:$GK$318,$GQ$2,FALSE))</f>
        <v>0</v>
      </c>
      <c r="GR421" s="95">
        <f>IF(ISNA(VLOOKUP($B421,'[1]1718  Exp_Rev Access'!$F$7:$GK$318,$GR$2,FALSE)),"",VLOOKUP($B421,'[1]1718  Exp_Rev Access'!$F$7:$GK$318,$GR$2,FALSE))</f>
        <v>0</v>
      </c>
      <c r="GS421" s="95">
        <f>IF(ISNA(VLOOKUP($B421,'[1]1718  Exp_Rev Access'!$F$7:$GK$318,$GS$2,FALSE)),"",VLOOKUP($B421,'[1]1718  Exp_Rev Access'!$F$7:$GK$318,$GS$2,FALSE))</f>
        <v>0</v>
      </c>
      <c r="GT421" s="95">
        <f>IF(ISNA(VLOOKUP($B421,'[1]1718  Exp_Rev Access'!$F$7:$GK$318,$GT$2,FALSE)),"",VLOOKUP($B421,'[1]1718  Exp_Rev Access'!$F$7:$GK$318,$GT$2,FALSE))</f>
        <v>0</v>
      </c>
      <c r="GU421" s="56">
        <f t="shared" si="1078"/>
        <v>11457.21</v>
      </c>
      <c r="GV421" s="92">
        <f t="shared" si="1079"/>
        <v>2.9030048607610792E-4</v>
      </c>
      <c r="GW421" s="96">
        <f t="shared" si="1080"/>
        <v>3.5429337439931721</v>
      </c>
    </row>
    <row r="422" spans="1:222" x14ac:dyDescent="0.3">
      <c r="A422" s="73"/>
      <c r="B422" s="88" t="s">
        <v>809</v>
      </c>
      <c r="C422" s="89" t="s">
        <v>810</v>
      </c>
      <c r="D422" s="75">
        <f>IF(ISNA(VLOOKUP($B422,'[1]1718 enrollment_Rev_Exp by size'!$A$7:H751,3,FALSE)),"",VLOOKUP($B422,'[1]1718 enrollment_Rev_Exp by size'!$A$7:$G$350,3,FALSE))</f>
        <v>3697.1300000000006</v>
      </c>
      <c r="E422" s="76">
        <f>IF(ISNA(VLOOKUP($B422,'[1]1718 enrollment_Rev_Exp by size'!$A$7:I754,5,FALSE)),"",VLOOKUP($B422,'[1]1718 enrollment_Rev_Exp by size'!$A$7:$G$350,5,FALSE))</f>
        <v>45084430.350000001</v>
      </c>
      <c r="F422" s="70">
        <f t="shared" si="1062"/>
        <v>45084430.350000001</v>
      </c>
      <c r="G422" s="70">
        <f t="shared" si="1063"/>
        <v>0</v>
      </c>
      <c r="H422" s="90">
        <f>IF(ISNA(VLOOKUP($B422,'[1]1718  Exp_Rev Access'!$F$7:$GK$318,3,FALSE)),"",VLOOKUP($B422,'[1]1718  Exp_Rev Access'!$F$7:$GK$318,3,FALSE))</f>
        <v>5567468.6900000004</v>
      </c>
      <c r="I422" s="90">
        <f>IF(ISNA(VLOOKUP($B422,'[1]1718  Exp_Rev Access'!$F$7:$GK$318,4,FALSE)),"",VLOOKUP($B422,'[1]1718  Exp_Rev Access'!$F$7:$GK$318,4,FALSE))</f>
        <v>0</v>
      </c>
      <c r="J422" s="90">
        <f>IF(ISNA(VLOOKUP($B422,'[1]1718  Exp_Rev Access'!$F$7:$GK$318,5,FALSE)),"",VLOOKUP($B422,'[1]1718  Exp_Rev Access'!$F$7:$GK$318,5,FALSE))</f>
        <v>16596.52</v>
      </c>
      <c r="K422" s="90">
        <f>IF(ISNA(VLOOKUP($B422,'[1]1718  Exp_Rev Access'!$F$7:$GK$318,6,FALSE)),"-",VLOOKUP($B422,'[1]1718  Exp_Rev Access'!$F$7:$GK$318,6,FALSE))</f>
        <v>0</v>
      </c>
      <c r="L422" s="90">
        <f>IF(ISNA(VLOOKUP($B422,'[1]1718  Exp_Rev Access'!$F$7:$GK$318,7,FALSE)),"",VLOOKUP($B422,'[1]1718  Exp_Rev Access'!$F$7:$GK$318,7,FALSE))</f>
        <v>0</v>
      </c>
      <c r="M422" s="90">
        <f>IF(ISNA(VLOOKUP($B422,'[1]1718  Exp_Rev Access'!$F$7:$GK$318,8,FALSE)),"",VLOOKUP($B422,'[1]1718  Exp_Rev Access'!$F$7:$GK$318,8,FALSE))</f>
        <v>47737.61</v>
      </c>
      <c r="N422" s="56">
        <f t="shared" si="1064"/>
        <v>5631802.8200000003</v>
      </c>
      <c r="O422" s="91">
        <f t="shared" si="1065"/>
        <v>0.1249168011279974</v>
      </c>
      <c r="P422" s="56">
        <f t="shared" si="1066"/>
        <v>1523.2904496190285</v>
      </c>
      <c r="Q422" s="90">
        <f>IF(ISNA(VLOOKUP($B422,'[1]1718  Exp_Rev Access'!$F$7:$GK$318,10,FALSE)),"",VLOOKUP($B422,'[1]1718  Exp_Rev Access'!$F$7:$GK$318,10,FALSE))</f>
        <v>81913.899999999994</v>
      </c>
      <c r="R422" s="90">
        <f>IF(ISNA(VLOOKUP($B422,'[1]1718  Exp_Rev Access'!$F$7:$GK$318,11,FALSE)),"",VLOOKUP($B422,'[1]1718  Exp_Rev Access'!$F$7:$GK$318,11,FALSE))</f>
        <v>0</v>
      </c>
      <c r="S422" s="90">
        <f>IF(ISNA(VLOOKUP($B422,'[1]1718  Exp_Rev Access'!$F$7:$GK$318,12,FALSE)),"",VLOOKUP($B422,'[1]1718  Exp_Rev Access'!$F$7:$GK$318,12,FALSE))</f>
        <v>0</v>
      </c>
      <c r="T422" s="90">
        <f>IF(ISNA(VLOOKUP($B422,'[1]1718  Exp_Rev Access'!$F$7:$GK$318,13,FALSE)),"",VLOOKUP($B422,'[1]1718  Exp_Rev Access'!$F$7:$GK$318,13,FALSE))</f>
        <v>0</v>
      </c>
      <c r="U422" s="90">
        <f>IF(ISNA(VLOOKUP($B422,'[1]1718  Exp_Rev Access'!$F$7:$GK$318,14,FALSE)),"",VLOOKUP($B422,'[1]1718  Exp_Rev Access'!$F$7:$GK$318,14,FALSE))</f>
        <v>0</v>
      </c>
      <c r="V422" s="90">
        <f>IF(ISNA(VLOOKUP($B422,'[1]1718  Exp_Rev Access'!$F$7:$GK$318,15,FALSE)),"",VLOOKUP($B422,'[1]1718  Exp_Rev Access'!$F$7:$GK$318,15,FALSE))</f>
        <v>0</v>
      </c>
      <c r="W422" s="90">
        <f>IF(ISNA(VLOOKUP($B422,'[1]1718  Exp_Rev Access'!$F$7:$GK$318,16,FALSE)),"",VLOOKUP($B422,'[1]1718  Exp_Rev Access'!$F$7:$GK$318,16,FALSE))</f>
        <v>32070</v>
      </c>
      <c r="X422" s="90">
        <f>IF(ISNA(VLOOKUP($B422,'[1]1718  Exp_Rev Access'!$F$7:$GK$318,17,FALSE)),"",VLOOKUP($B422,'[1]1718  Exp_Rev Access'!$F$7:$GK$318,17,FALSE))</f>
        <v>0</v>
      </c>
      <c r="Y422" s="90">
        <f>IF(ISNA(VLOOKUP($B422,'[1]1718  Exp_Rev Access'!$F$7:$GK$318,18,FALSE)),"",VLOOKUP($B422,'[1]1718  Exp_Rev Access'!$F$7:$GK$318,18,FALSE))</f>
        <v>4237.78</v>
      </c>
      <c r="Z422" s="90">
        <f>IF(ISNA(VLOOKUP($B422,'[1]1718  Exp_Rev Access'!$F$7:$GK$318,19,FALSE)),"",VLOOKUP($B422,'[1]1718  Exp_Rev Access'!$F$7:$GK$318,19,FALSE))</f>
        <v>0</v>
      </c>
      <c r="AA422" s="90">
        <f>IF(ISNA(VLOOKUP($B422,'[1]1718  Exp_Rev Access'!$F$7:$GK$318,20,FALSE)),"",VLOOKUP($B422,'[1]1718  Exp_Rev Access'!$F$7:$GK$318,20,FALSE))</f>
        <v>0</v>
      </c>
      <c r="AB422" s="90">
        <f>IF(ISNA(VLOOKUP($B422,'[1]1718  Exp_Rev Access'!$F$7:$GK$318,21,FALSE)),"",VLOOKUP($B422,'[1]1718  Exp_Rev Access'!$F$7:$GK$318,21,FALSE))</f>
        <v>0</v>
      </c>
      <c r="AC422" s="90">
        <f>IF(ISNA(VLOOKUP($B422,'[1]1718  Exp_Rev Access'!$F$7:$GK$318,22,FALSE)),"",VLOOKUP($B422,'[1]1718  Exp_Rev Access'!$F$7:$GK$318,22,FALSE))</f>
        <v>12615.5</v>
      </c>
      <c r="AD422" s="90">
        <f>IF(ISNA(VLOOKUP($B422,'[1]1718  Exp_Rev Access'!$F$7:$GK$318,23,FALSE)),"",VLOOKUP($B422,'[1]1718  Exp_Rev Access'!$F$7:$GK$318,23,FALSE))</f>
        <v>420033.57</v>
      </c>
      <c r="AE422" s="90">
        <f>IF(ISNA(VLOOKUP($B422,'[1]1718  Exp_Rev Access'!$F$7:$GK$318,24,FALSE)),"",VLOOKUP($B422,'[1]1718  Exp_Rev Access'!$F$7:$GK$318,24,FALSE))</f>
        <v>91838.13</v>
      </c>
      <c r="AF422" s="90">
        <f>IF(ISNA(VLOOKUP($B422,'[1]1718  Exp_Rev Access'!$F$7:$GK$318,25,FALSE)),"",VLOOKUP($B422,'[1]1718  Exp_Rev Access'!$F$7:$GK$318,25,FALSE))</f>
        <v>0</v>
      </c>
      <c r="AG422" s="90">
        <f>IF(ISNA(VLOOKUP($B422,'[1]1718  Exp_Rev Access'!$F$7:$GK$318,26,FALSE)),"",VLOOKUP($B422,'[1]1718  Exp_Rev Access'!$F$7:$GK$318,26,FALSE))</f>
        <v>11354.43</v>
      </c>
      <c r="AH422" s="90">
        <f>IF(ISNA(VLOOKUP($B422,'[1]1718  Exp_Rev Access'!$F$7:$GK$318,27,FALSE)),"",VLOOKUP($B422,'[1]1718  Exp_Rev Access'!$F$7:$GK$318,27,FALSE))</f>
        <v>9524.51</v>
      </c>
      <c r="AI422" s="90">
        <f>IF(ISNA(VLOOKUP($B422,'[1]1718  Exp_Rev Access'!$F$7:$GK$318,28,FALSE)),"",VLOOKUP($B422,'[1]1718  Exp_Rev Access'!$F$7:$GK$318,28,FALSE))</f>
        <v>8541.8799999999992</v>
      </c>
      <c r="AJ422" s="90">
        <f>IF(ISNA(VLOOKUP($B422,'[1]1718  Exp_Rev Access'!$F$7:$GK$318,29,FALSE)),"",VLOOKUP($B422,'[1]1718  Exp_Rev Access'!$F$7:$GK$318,29,FALSE))</f>
        <v>5285</v>
      </c>
      <c r="AK422" s="90">
        <f>IF(ISNA(VLOOKUP($B422,'[1]1718  Exp_Rev Access'!$F$7:$GK$318,30,FALSE)),"",VLOOKUP($B422,'[1]1718  Exp_Rev Access'!$F$7:$GK$318,30,FALSE))</f>
        <v>158140.06</v>
      </c>
      <c r="AL422" s="90">
        <f>IF(ISNA(VLOOKUP($B422,'[1]1718  Exp_Rev Access'!$F$7:$GK$318,31,FALSE)),"",VLOOKUP($B422,'[1]1718  Exp_Rev Access'!$F$7:$GK$318,31,FALSE))</f>
        <v>31346.82</v>
      </c>
      <c r="AM422" s="56">
        <f t="shared" si="1067"/>
        <v>866901.58</v>
      </c>
      <c r="AN422" s="92">
        <f t="shared" si="1068"/>
        <v>1.9228402649652199E-2</v>
      </c>
      <c r="AO422" s="71">
        <f t="shared" si="1069"/>
        <v>234.47960444993814</v>
      </c>
      <c r="AP422" s="90">
        <f>IF(ISNA(VLOOKUP($B422,'[1]1718  Exp_Rev Access'!$F$7:$GK$318,33,FALSE)),"",VLOOKUP($B422,'[1]1718  Exp_Rev Access'!$F$7:$GK$318,33,FALSE))</f>
        <v>24564892.879999999</v>
      </c>
      <c r="AQ422" s="90">
        <f>IF(ISNA(VLOOKUP($B422,'[1]1718  Exp_Rev Access'!$F$7:$GK$318,34,FALSE)),"",VLOOKUP($B422,'[1]1718  Exp_Rev Access'!$F$7:$GK$318,34,FALSE))</f>
        <v>907355.48</v>
      </c>
      <c r="AR422" s="90">
        <f>IF(ISNA(VLOOKUP($B422,'[1]1718  Exp_Rev Access'!$F$7:$GK$318,35,FALSE)),"",VLOOKUP($B422,'[1]1718  Exp_Rev Access'!$F$7:$GK$318,35,FALSE))</f>
        <v>2939676.92</v>
      </c>
      <c r="AS422" s="90">
        <f>IF(ISNA(VLOOKUP($B422,'[1]1718  Exp_Rev Access'!$F$7:$GK$318,36,FALSE)),"",VLOOKUP($B422,'[1]1718  Exp_Rev Access'!$F$7:$GK$318,36,FALSE))</f>
        <v>0</v>
      </c>
      <c r="AT422" s="90">
        <f>IF(ISNA(VLOOKUP($B422,'[1]1718  Exp_Rev Access'!$F$7:$GK$318,37,FALSE)),"",VLOOKUP($B422,'[1]1718  Exp_Rev Access'!$F$7:$GK$318,37,FALSE))</f>
        <v>0</v>
      </c>
      <c r="AU422" s="56">
        <f t="shared" si="1070"/>
        <v>28411925.280000001</v>
      </c>
      <c r="AV422" s="93">
        <f t="shared" si="1071"/>
        <v>0.63019372895325931</v>
      </c>
      <c r="AW422" s="56">
        <f t="shared" si="1072"/>
        <v>7684.8596830514471</v>
      </c>
      <c r="AX422" s="90">
        <f>IF(ISNA(VLOOKUP($B422,'[1]1718  Exp_Rev Access'!$F$7:$GK$318,39,FALSE)),"",VLOOKUP($B422,'[1]1718  Exp_Rev Access'!$F$7:$GK$318,39,FALSE))</f>
        <v>978.81</v>
      </c>
      <c r="AY422" s="90">
        <f>IF(ISNA(VLOOKUP($B422,'[1]1718  Exp_Rev Access'!$F$7:$GK$318,40,FALSE)),"",VLOOKUP($B422,'[1]1718  Exp_Rev Access'!$F$7:$GK$318,40,FALSE))</f>
        <v>3137966.03</v>
      </c>
      <c r="AZ422" s="90">
        <f>IF(ISNA(VLOOKUP($B422,'[1]1718  Exp_Rev Access'!$F$7:$GK$318,41,FALSE)),"",VLOOKUP($B422,'[1]1718  Exp_Rev Access'!$F$7:$GK$318,41,FALSE))</f>
        <v>144683.07999999999</v>
      </c>
      <c r="BA422" s="90">
        <f>IF(ISNA(VLOOKUP($B422,'[1]1718  Exp_Rev Access'!$F$7:$GK$318,42,FALSE)),"",VLOOKUP($B422,'[1]1718  Exp_Rev Access'!$F$7:$GK$318,42,FALSE))</f>
        <v>139915.81</v>
      </c>
      <c r="BB422" s="90">
        <f>IF(ISNA(VLOOKUP($B422,'[1]1718  Exp_Rev Access'!$F$7:$GK$318,43,FALSE)),"",VLOOKUP($B422,'[1]1718  Exp_Rev Access'!$F$7:$GK$318,43,FALSE))</f>
        <v>0</v>
      </c>
      <c r="BC422" s="90">
        <f>IF(ISNA(VLOOKUP($B422,'[1]1718  Exp_Rev Access'!$F$7:$GK$318,44,FALSE)),"",VLOOKUP($B422,'[1]1718  Exp_Rev Access'!$F$7:$GK$318,44,FALSE))</f>
        <v>1424731.97</v>
      </c>
      <c r="BD422" s="90">
        <f>IF(ISNA(VLOOKUP($B422,'[1]1718  Exp_Rev Access'!$F$7:$GK$318,45,FALSE)),"",VLOOKUP($B422,'[1]1718  Exp_Rev Access'!$F$7:$GK$318,45,FALSE))</f>
        <v>0</v>
      </c>
      <c r="BE422" s="90">
        <f>IF(ISNA(VLOOKUP($B422,'[1]1718  Exp_Rev Access'!$F$7:$GK$318,46,FALSE)),"",VLOOKUP($B422,'[1]1718  Exp_Rev Access'!$F$7:$GK$318,46,FALSE))</f>
        <v>145364.48000000001</v>
      </c>
      <c r="BF422" s="90">
        <f>IF(ISNA(VLOOKUP($B422,'[1]1718  Exp_Rev Access'!$F$7:$GK$318,47,FALSE)),"",VLOOKUP($B422,'[1]1718  Exp_Rev Access'!$F$7:$GK$318,47,FALSE))</f>
        <v>0</v>
      </c>
      <c r="BG422" s="90">
        <f>IF(ISNA(VLOOKUP($B422,'[1]1718  Exp_Rev Access'!$F$7:$GK$318,48,FALSE)),"",VLOOKUP($B422,'[1]1718  Exp_Rev Access'!$F$7:$GK$318,48,FALSE))</f>
        <v>380108.01</v>
      </c>
      <c r="BH422" s="90">
        <f>IF(ISNA(VLOOKUP($B422,'[1]1718  Exp_Rev Access'!$F$7:$GK$318,49,FALSE)),"",VLOOKUP($B422,'[1]1718  Exp_Rev Access'!$F$7:$GK$318,49,FALSE))</f>
        <v>82085.210000000006</v>
      </c>
      <c r="BI422" s="90">
        <f>IF(ISNA(VLOOKUP($B422,'[1]1718  Exp_Rev Access'!$F$7:$GK$318,50,FALSE)),"",VLOOKUP($B422,'[1]1718  Exp_Rev Access'!$F$7:$GK$318,50,FALSE))</f>
        <v>0</v>
      </c>
      <c r="BJ422" s="90">
        <f>IF(ISNA(VLOOKUP($B422,'[1]1718  Exp_Rev Access'!$F$7:$GK$318,51,FALSE)),"",VLOOKUP($B422,'[1]1718  Exp_Rev Access'!$F$7:$GK$318,51,FALSE))</f>
        <v>25830.13</v>
      </c>
      <c r="BK422" s="90">
        <f>IF(ISNA(VLOOKUP($B422,'[1]1718  Exp_Rev Access'!$F$7:$GK$318,52,FALSE)),"",VLOOKUP($B422,'[1]1718  Exp_Rev Access'!$F$7:$GK$318,52,FALSE))</f>
        <v>1297437.26</v>
      </c>
      <c r="BL422" s="90">
        <f>IF(ISNA(VLOOKUP($B422,'[1]1718  Exp_Rev Access'!$F$7:$GK$318,53,FALSE)),"",VLOOKUP($B422,'[1]1718  Exp_Rev Access'!$F$7:$GK$318,53,FALSE))</f>
        <v>487185</v>
      </c>
      <c r="BM422" s="90">
        <f>IF(ISNA(VLOOKUP($B422,'[1]1718  Exp_Rev Access'!$F$7:$GK$318,54,FALSE)),"",VLOOKUP($B422,'[1]1718  Exp_Rev Access'!$F$7:$GK$318,54,FALSE))</f>
        <v>0</v>
      </c>
      <c r="BN422" s="90">
        <f>IF(ISNA(VLOOKUP($B422,'[1]1718  Exp_Rev Access'!$F$7:$GK$318,55,FALSE)),"",VLOOKUP($B422,'[1]1718  Exp_Rev Access'!$F$7:$GK$318,55,FALSE))</f>
        <v>0</v>
      </c>
      <c r="BO422" s="90">
        <f>IF(ISNA(VLOOKUP($B422,'[1]1718  Exp_Rev Access'!$F$7:$GK$318,56,FALSE)),"",VLOOKUP($B422,'[1]1718  Exp_Rev Access'!$F$7:$GK$318,56,FALSE))</f>
        <v>0</v>
      </c>
      <c r="BP422" s="90">
        <f>IF(ISNA(VLOOKUP($B422,'[1]1718  Exp_Rev Access'!$F$7:$GK$318,57,FALSE)),"",VLOOKUP($B422,'[1]1718  Exp_Rev Access'!$F$7:$GK$318,57,FALSE))</f>
        <v>0</v>
      </c>
      <c r="BQ422" s="90">
        <f>IF(ISNA(VLOOKUP($B422,'[1]1718  Exp_Rev Access'!$F$7:$GK$318,58,FALSE)),"",VLOOKUP($B422,'[1]1718  Exp_Rev Access'!$F$7:$GK$318,58,FALSE))</f>
        <v>0</v>
      </c>
      <c r="BR422" s="90">
        <f>IF(ISNA(VLOOKUP($B422,'[1]1718  Exp_Rev Access'!$F$7:$GK$318,59,FALSE)),"",VLOOKUP($B422,'[1]1718  Exp_Rev Access'!$F$7:$GK$318,59,FALSE))</f>
        <v>0</v>
      </c>
      <c r="BS422" s="90">
        <f>IF(ISNA(VLOOKUP($B422,'[1]1718  Exp_Rev Access'!$F$7:$GK$318,60,FALSE)),"",VLOOKUP($B422,'[1]1718  Exp_Rev Access'!$F$7:$GK$318,60,FALSE))</f>
        <v>0</v>
      </c>
      <c r="BT422" s="90">
        <f>IF(ISNA(VLOOKUP($B422,'[1]1718  Exp_Rev Access'!$F$7:$GK$318,61,FALSE)),"",VLOOKUP($B422,'[1]1718  Exp_Rev Access'!$F$7:$GK$318,61,FALSE))</f>
        <v>0</v>
      </c>
      <c r="BU422" s="90">
        <f>IF(ISNA(VLOOKUP($B422,'[1]1718  Exp_Rev Access'!$F$7:$GK$318,62,FALSE)),"",VLOOKUP($B422,'[1]1718  Exp_Rev Access'!$F$7:$GK$318,62,FALSE))</f>
        <v>0</v>
      </c>
      <c r="BV422" s="56">
        <f t="shared" si="1022"/>
        <v>7266285.79</v>
      </c>
      <c r="BW422" s="92">
        <f t="shared" si="1073"/>
        <v>0.16117062439494703</v>
      </c>
      <c r="BX422" s="71">
        <f t="shared" si="1074"/>
        <v>1965.3855260702217</v>
      </c>
      <c r="BY422" s="90">
        <f>IF(ISNA(VLOOKUP($B422,'[1]1718  Exp_Rev Access'!$F$7:$GK$318,64,FALSE)),"",VLOOKUP($B422,'[1]1718  Exp_Rev Access'!$F$7:$GK$318,64,FALSE))</f>
        <v>0</v>
      </c>
      <c r="BZ422" s="90">
        <f>IF(ISNA(VLOOKUP($B422,'[1]1718  Exp_Rev Access'!$F$7:$GK$318,65,FALSE)),"",VLOOKUP($B422,'[1]1718  Exp_Rev Access'!$F$7:$GK$318,65,FALSE))</f>
        <v>0</v>
      </c>
      <c r="CA422" s="90">
        <f>IF(ISNA(VLOOKUP($B422,'[1]1718  Exp_Rev Access'!$F$7:$GK$318,66,FALSE)),"",VLOOKUP($B422,'[1]1718  Exp_Rev Access'!$F$7:$GK$318,66,FALSE))</f>
        <v>0</v>
      </c>
      <c r="CB422" s="90">
        <f>IF(ISNA(VLOOKUP($B422,'[1]1718  Exp_Rev Access'!$F$7:$GK$318,67,FALSE)),"",VLOOKUP($B422,'[1]1718  Exp_Rev Access'!$F$7:$GK$318,67,FALSE))</f>
        <v>0</v>
      </c>
      <c r="CC422" s="90">
        <f>IF(ISNA(VLOOKUP($B422,'[1]1718  Exp_Rev Access'!$F$7:$GK$318,68,FALSE)),"",VLOOKUP($B422,'[1]1718  Exp_Rev Access'!$F$7:$GK$318,68,FALSE))</f>
        <v>36858.879999999997</v>
      </c>
      <c r="CD422" s="90">
        <f>IF(ISNA(VLOOKUP($B422,'[1]1718  Exp_Rev Access'!$F$7:$GK$318,69,FALSE)),"",VLOOKUP($B422,'[1]1718  Exp_Rev Access'!$F$7:$GK$318,69,FALSE))</f>
        <v>0</v>
      </c>
      <c r="CE422" s="56">
        <f t="shared" si="1021"/>
        <v>36858.879999999997</v>
      </c>
      <c r="CF422" s="92">
        <f t="shared" si="1046"/>
        <v>8.1755230605902506E-4</v>
      </c>
      <c r="CG422" s="78">
        <f t="shared" si="1047"/>
        <v>9.9695926299589122</v>
      </c>
      <c r="CH422" s="90">
        <f>IF(ISNA(VLOOKUP($B422,'[1]1718  Exp_Rev Access'!$F$7:$GK$318,$CH$2,FALSE)),"",VLOOKUP($B422,'[1]1718  Exp_Rev Access'!$F$7:$GK$318,$CH$2,FALSE))</f>
        <v>0</v>
      </c>
      <c r="CI422" s="90">
        <f>IF(ISNA(VLOOKUP($B422,'[1]1718  Exp_Rev Access'!$F$7:$GK$318,$CI$2,FALSE)),"",VLOOKUP($B422,'[1]1718  Exp_Rev Access'!$F$7:$GK$318,$CI$2,FALSE))</f>
        <v>0</v>
      </c>
      <c r="CJ422" s="90">
        <f>IF(ISNA(VLOOKUP($B422,'[1]1718  Exp_Rev Access'!$F$7:$GK$318,$CJ$2,FALSE)),"",VLOOKUP($B422,'[1]1718  Exp_Rev Access'!$F$7:$GK$318,$CJ$2,FALSE))</f>
        <v>0</v>
      </c>
      <c r="CK422" s="90">
        <f>IF(ISNA(VLOOKUP($B422,'[1]1718  Exp_Rev Access'!$F$7:$GK$318,$CK$2,FALSE)),"",VLOOKUP($B422,'[1]1718  Exp_Rev Access'!$F$7:$GK$318,$CK$2,FALSE))</f>
        <v>0</v>
      </c>
      <c r="CL422" s="90">
        <f>IF(ISNA(VLOOKUP($B422,'[1]1718  Exp_Rev Access'!$F$7:$GK$318,$CL$2,FALSE)),"",VLOOKUP($B422,'[1]1718  Exp_Rev Access'!$F$7:$GK$318,$CL$2,FALSE))</f>
        <v>0</v>
      </c>
      <c r="CM422" s="90">
        <f>IF(ISNA(VLOOKUP($B422,'[1]1718  Exp_Rev Access'!$F$7:$GK$318,$CM$2,FALSE)),"",VLOOKUP($B422,'[1]1718  Exp_Rev Access'!$F$7:$GK$318,$CM$2,FALSE))</f>
        <v>0</v>
      </c>
      <c r="CN422" s="90">
        <f>IF(ISNA(VLOOKUP($B422,'[1]1718  Exp_Rev Access'!$F$7:$GK$318,$CN$2,FALSE)),"",VLOOKUP($B422,'[1]1718  Exp_Rev Access'!$F$7:$GK$318,$CN$2,FALSE))</f>
        <v>0</v>
      </c>
      <c r="CO422" s="90">
        <f>IF(ISNA(VLOOKUP($B422,'[1]1718  Exp_Rev Access'!$F$7:$GK$318,$CO$2,FALSE)),"",VLOOKUP($B422,'[1]1718  Exp_Rev Access'!$F$7:$GK$318,$CO$2,FALSE))</f>
        <v>0</v>
      </c>
      <c r="CP422" s="90">
        <f>IF(ISNA(VLOOKUP($B422,'[1]1718  Exp_Rev Access'!$F$7:$GK$318,$CP$2,FALSE)),"",VLOOKUP($B422,'[1]1718  Exp_Rev Access'!$F$7:$GK$318,$CP$2,FALSE))</f>
        <v>0</v>
      </c>
      <c r="CQ422" s="90">
        <f>IF(ISNA(VLOOKUP($B422,'[1]1718  Exp_Rev Access'!$F$7:$GK$318,$CQ$2,FALSE)),"",VLOOKUP($B422,'[1]1718  Exp_Rev Access'!$F$7:$GK$318,$CQ$2,FALSE))</f>
        <v>727666.23</v>
      </c>
      <c r="CR422" s="90">
        <f>IF(ISNA(VLOOKUP($B422,'[1]1718  Exp_Rev Access'!$F$7:$GK$318,$CR$2,FALSE)),"",VLOOKUP($B422,'[1]1718  Exp_Rev Access'!$F$7:$GK$318,$CR$2,FALSE))</f>
        <v>0</v>
      </c>
      <c r="CS422" s="90">
        <f>IF(ISNA(VLOOKUP($B422,'[1]1718  Exp_Rev Access'!$F$7:$GK$318,$CS$2,FALSE)),"",VLOOKUP($B422,'[1]1718  Exp_Rev Access'!$F$7:$GK$318,$CS$2,FALSE))</f>
        <v>10536.74</v>
      </c>
      <c r="CT422" s="90">
        <f>IF(ISNA(VLOOKUP($B422,'[1]1718  Exp_Rev Access'!$F$7:$GK$318,$CT$2,FALSE)),"",VLOOKUP($B422,'[1]1718  Exp_Rev Access'!$F$7:$GK$318,$CT$2,FALSE))</f>
        <v>0</v>
      </c>
      <c r="CU422" s="90">
        <f>IF(ISNA(VLOOKUP($B422,'[1]1718  Exp_Rev Access'!$F$7:$GK$318,$CU$2,FALSE)),"",VLOOKUP($B422,'[1]1718  Exp_Rev Access'!$F$7:$GK$318,$CU$2,FALSE))</f>
        <v>718203.78</v>
      </c>
      <c r="CV422" s="90">
        <f>IF(ISNA(VLOOKUP($B422,'[1]1718  Exp_Rev Access'!$F$7:$GK$318,$CV$2,FALSE)),"",VLOOKUP($B422,'[1]1718  Exp_Rev Access'!$F$7:$GK$318,$CV$2,FALSE))</f>
        <v>131562.5</v>
      </c>
      <c r="CW422" s="90">
        <f>IF(ISNA(VLOOKUP($B422,'[1]1718  Exp_Rev Access'!$F$7:$GK$318,$CW$2,FALSE)),"",VLOOKUP($B422,'[1]1718  Exp_Rev Access'!$F$7:$GK$318,$CW$2,FALSE))</f>
        <v>8146.97</v>
      </c>
      <c r="CX422" s="90">
        <f>IF(ISNA(VLOOKUP($B422,'[1]1718  Exp_Rev Access'!$F$7:$GK$318,$CX$2,FALSE)),"",VLOOKUP($B422,'[1]1718  Exp_Rev Access'!$F$7:$GK$318,$CX$2,FALSE))</f>
        <v>0</v>
      </c>
      <c r="CY422" s="90">
        <f>IF(ISNA(VLOOKUP($B422,'[1]1718  Exp_Rev Access'!$F$7:$GK$318,$CY$2,FALSE)),"",VLOOKUP($B422,'[1]1718  Exp_Rev Access'!$F$7:$GK$318,$CY$2,FALSE))</f>
        <v>0</v>
      </c>
      <c r="CZ422" s="90">
        <f>IF(ISNA(VLOOKUP($B422,'[1]1718  Exp_Rev Access'!$F$7:$GK$318,$CZ$2,FALSE)),"",VLOOKUP($B422,'[1]1718  Exp_Rev Access'!$F$7:$GK$318,$CZ$2,FALSE))</f>
        <v>0</v>
      </c>
      <c r="DA422" s="90">
        <f>IF(ISNA(VLOOKUP($B422,'[1]1718  Exp_Rev Access'!$F$7:$GK$318,$DA$2,FALSE)),"",VLOOKUP($B422,'[1]1718  Exp_Rev Access'!$F$7:$GK$318,$DA$2,FALSE))</f>
        <v>0</v>
      </c>
      <c r="DB422" s="90">
        <f>IF(ISNA(VLOOKUP($B422,'[1]1718  Exp_Rev Access'!$F$7:$GK$318,$DB$2,FALSE)),"",VLOOKUP($B422,'[1]1718  Exp_Rev Access'!$F$7:$GK$318,$DB$2,FALSE))</f>
        <v>29942.03</v>
      </c>
      <c r="DC422" s="90">
        <f>IF(ISNA(VLOOKUP($B422,'[1]1718  Exp_Rev Access'!$F$7:$GK$318,$DC$2,FALSE)),"",VLOOKUP($B422,'[1]1718  Exp_Rev Access'!$F$7:$GK$318,$DC$2,FALSE))</f>
        <v>0</v>
      </c>
      <c r="DD422" s="90">
        <f>IF(ISNA(VLOOKUP($B422,'[1]1718  Exp_Rev Access'!$F$7:$GK$318,$DD$2,FALSE)),"",VLOOKUP($B422,'[1]1718  Exp_Rev Access'!$F$7:$GK$318,$DD$2,FALSE))</f>
        <v>0</v>
      </c>
      <c r="DE422" s="90">
        <f>IF(ISNA(VLOOKUP($B422,'[1]1718  Exp_Rev Access'!$F$7:$GK$318,$DE$2,FALSE)),"",VLOOKUP($B422,'[1]1718  Exp_Rev Access'!$F$7:$GK$318,$DE$2,FALSE))</f>
        <v>0</v>
      </c>
      <c r="DF422" s="90">
        <f>IF(ISNA(VLOOKUP($B422,'[1]1718  Exp_Rev Access'!$F$7:$GK$318,$DF$2,FALSE)),"",VLOOKUP($B422,'[1]1718  Exp_Rev Access'!$F$7:$GK$318,$DF$2,FALSE))</f>
        <v>0</v>
      </c>
      <c r="DG422" s="90">
        <f>IF(ISNA(VLOOKUP($B422,'[1]1718  Exp_Rev Access'!$F$7:$GK$318,$DG$2,FALSE)),"",VLOOKUP($B422,'[1]1718  Exp_Rev Access'!$F$7:$GK$318,$DG$2,FALSE))</f>
        <v>0</v>
      </c>
      <c r="DH422" s="90">
        <f>IF(ISNA(VLOOKUP($B422,'[1]1718  Exp_Rev Access'!$F$7:$GK$318,$DH$2,FALSE)),"",VLOOKUP($B422,'[1]1718  Exp_Rev Access'!$F$7:$GK$318,$DH$2,FALSE))</f>
        <v>9618.1299999999992</v>
      </c>
      <c r="DI422" s="90">
        <f>IF(ISNA(VLOOKUP($B422,'[1]1718  Exp_Rev Access'!$F$7:$GK$318,$DI$2,FALSE)),"",VLOOKUP($B422,'[1]1718  Exp_Rev Access'!$F$7:$GK$318,$DI$2,FALSE))</f>
        <v>906979.42</v>
      </c>
      <c r="DJ422" s="90">
        <f>IF(ISNA(VLOOKUP($B422,'[1]1718  Exp_Rev Access'!$F$7:$GK$318,$DJ$2,FALSE)),"",VLOOKUP($B422,'[1]1718  Exp_Rev Access'!$F$7:$GK$318,$DJ$2,FALSE))</f>
        <v>0</v>
      </c>
      <c r="DK422" s="90">
        <f>IF(ISNA(VLOOKUP($B422,'[1]1718  Exp_Rev Access'!$F$7:$GK$318,$DK$2,FALSE)),"",VLOOKUP($B422,'[1]1718  Exp_Rev Access'!$F$7:$GK$318,$DK$2,FALSE))</f>
        <v>0</v>
      </c>
      <c r="DL422" s="90">
        <f>IF(ISNA(VLOOKUP($B422,'[1]1718  Exp_Rev Access'!$F$7:$GK$318,$DL$2,FALSE)),"",VLOOKUP($B422,'[1]1718  Exp_Rev Access'!$F$7:$GK$318,$DL$2,FALSE))</f>
        <v>0</v>
      </c>
      <c r="DM422" s="90">
        <f>IF(ISNA(VLOOKUP($B422,'[1]1718  Exp_Rev Access'!$F$7:$GK$318,$DM$2,FALSE)),"",VLOOKUP($B422,'[1]1718  Exp_Rev Access'!$F$7:$GK$318,$DM$2,FALSE))</f>
        <v>0</v>
      </c>
      <c r="DN422" s="90">
        <f>IF(ISNA(VLOOKUP($B422,'[1]1718  Exp_Rev Access'!$F$7:$GK$318,$DN$2,FALSE)),"",VLOOKUP($B422,'[1]1718  Exp_Rev Access'!$F$7:$GK$318,$DN$2,FALSE))</f>
        <v>0</v>
      </c>
      <c r="DO422" s="90">
        <f>IF(ISNA(VLOOKUP($B422,'[1]1718  Exp_Rev Access'!$F$7:$GK$318,$DO$2,FALSE)),"",VLOOKUP($B422,'[1]1718  Exp_Rev Access'!$F$7:$GK$318,$DO$2,FALSE))</f>
        <v>0</v>
      </c>
      <c r="DP422" s="90">
        <f>IF(ISNA(VLOOKUP($B422,'[1]1718  Exp_Rev Access'!$F$7:$GK$318,$DP$2,FALSE)),"",VLOOKUP($B422,'[1]1718  Exp_Rev Access'!$F$7:$GK$318,$DP$2,FALSE))</f>
        <v>0</v>
      </c>
      <c r="DQ422" s="90">
        <f>IF(ISNA(VLOOKUP($B422,'[1]1718  Exp_Rev Access'!$F$7:$GK$318,$DQ$2,FALSE)),"",VLOOKUP($B422,'[1]1718  Exp_Rev Access'!$F$7:$GK$318,$DQ$2,FALSE))</f>
        <v>0</v>
      </c>
      <c r="DR422" s="90">
        <f>IF(ISNA(VLOOKUP($B422,'[1]1718  Exp_Rev Access'!$F$7:$GK$318,$DR$2,FALSE)),"",VLOOKUP($B422,'[1]1718  Exp_Rev Access'!$F$7:$GK$318,$DR$2,FALSE))</f>
        <v>0</v>
      </c>
      <c r="DS422" s="90">
        <f>IF(ISNA(VLOOKUP($B422,'[1]1718  Exp_Rev Access'!$F$7:$GK$318,$DS$2,FALSE)),"",VLOOKUP($B422,'[1]1718  Exp_Rev Access'!$F$7:$GK$318,$DS$2,FALSE))</f>
        <v>0</v>
      </c>
      <c r="DT422" s="90">
        <f>IF(ISNA(VLOOKUP($B422,'[1]1718  Exp_Rev Access'!$F$7:$GK$318,$DT$2,FALSE)),"",VLOOKUP($B422,'[1]1718  Exp_Rev Access'!$F$7:$GK$318,$DT$2,FALSE))</f>
        <v>0</v>
      </c>
      <c r="DU422" s="90">
        <f>IF(ISNA(VLOOKUP($B422,'[1]1718  Exp_Rev Access'!$F$7:$GK$318,$DU$2,FALSE)),"",VLOOKUP($B422,'[1]1718  Exp_Rev Access'!$F$7:$GK$318,$DU$2,FALSE))</f>
        <v>0</v>
      </c>
      <c r="DV422" s="90">
        <f>IF(ISNA(VLOOKUP($B422,'[1]1718  Exp_Rev Access'!$F$7:$GK$318,$DV$2,FALSE)),"",VLOOKUP($B422,'[1]1718  Exp_Rev Access'!$F$7:$GK$318,$DV$2,FALSE))</f>
        <v>0</v>
      </c>
      <c r="DW422" s="90">
        <f>IF(ISNA(VLOOKUP($B422,'[1]1718  Exp_Rev Access'!$F$7:$GK$318,$DW$2,FALSE)),"",VLOOKUP($B422,'[1]1718  Exp_Rev Access'!$F$7:$GK$318,$DW$2,FALSE))</f>
        <v>0</v>
      </c>
      <c r="DX422" s="90">
        <f>IF(ISNA(VLOOKUP($B422,'[1]1718  Exp_Rev Access'!$F$7:$GK$318,$DX$2,FALSE)),"",VLOOKUP($B422,'[1]1718  Exp_Rev Access'!$F$7:$GK$318,$DX$2,FALSE))</f>
        <v>0</v>
      </c>
      <c r="DY422" s="90">
        <f>IF(ISNA(VLOOKUP($B422,'[1]1718  Exp_Rev Access'!$F$7:$GK$318,$DY$2,FALSE)),"",VLOOKUP($B422,'[1]1718  Exp_Rev Access'!$F$7:$GK$318,$DY$2,FALSE))</f>
        <v>0</v>
      </c>
      <c r="DZ422" s="90">
        <f>IF(ISNA(VLOOKUP($B422,'[1]1718  Exp_Rev Access'!$F$7:$GK$318,$DZ$2,FALSE)),"",VLOOKUP($B422,'[1]1718  Exp_Rev Access'!$F$7:$GK$318,$DZ$2,FALSE))</f>
        <v>0</v>
      </c>
      <c r="EA422" s="90">
        <f>IF(ISNA(VLOOKUP($B422,'[1]1718  Exp_Rev Access'!$F$7:$GK$318,$EA$2,FALSE)),"",VLOOKUP($B422,'[1]1718  Exp_Rev Access'!$F$7:$GK$318,$EA$2,FALSE))</f>
        <v>0</v>
      </c>
      <c r="EB422" s="90">
        <f>IF(ISNA(VLOOKUP($B422,'[1]1718  Exp_Rev Access'!$F$7:$GK$318,$EB$2,FALSE)),"",VLOOKUP($B422,'[1]1718  Exp_Rev Access'!$F$7:$GK$318,$EB$2,FALSE))</f>
        <v>0</v>
      </c>
      <c r="EC422" s="90">
        <f>IF(ISNA(VLOOKUP($B422,'[1]1718  Exp_Rev Access'!$F$7:$GK$318,$EC$2,FALSE)),"",VLOOKUP($B422,'[1]1718  Exp_Rev Access'!$F$7:$GK$318,$EC$2,FALSE))</f>
        <v>0</v>
      </c>
      <c r="ED422" s="90">
        <f>IF(ISNA(VLOOKUP($B422,'[1]1718  Exp_Rev Access'!$F$7:$GK$318,$ED$2,FALSE)),"",VLOOKUP($B422,'[1]1718  Exp_Rev Access'!$F$7:$GK$318,$ED$2,FALSE))</f>
        <v>0</v>
      </c>
      <c r="EE422" s="90">
        <f>IF(ISNA(VLOOKUP($B422,'[1]1718  Exp_Rev Access'!$F$7:$GK$318,$EE$2,FALSE)),"",VLOOKUP($B422,'[1]1718  Exp_Rev Access'!$F$7:$GK$318,$EE$2,FALSE))</f>
        <v>0</v>
      </c>
      <c r="EF422" s="90">
        <f>IF(ISNA(VLOOKUP($B422,'[1]1718  Exp_Rev Access'!$F$7:$GK$318,$EF$2,FALSE)),"",VLOOKUP($B422,'[1]1718  Exp_Rev Access'!$F$7:$GK$318,$EF$2,FALSE))</f>
        <v>0</v>
      </c>
      <c r="EG422" s="90">
        <f>IF(ISNA(VLOOKUP($B422,'[1]1718  Exp_Rev Access'!$F$7:$GK$318,$EG$2,FALSE)),"",VLOOKUP($B422,'[1]1718  Exp_Rev Access'!$F$7:$GK$318,$EG$2,FALSE))</f>
        <v>0</v>
      </c>
      <c r="EH422" s="90">
        <f>IF(ISNA(VLOOKUP($B422,'[1]1718  Exp_Rev Access'!$F$7:$GK$318,$EH$2,FALSE)),"",VLOOKUP($B422,'[1]1718  Exp_Rev Access'!$F$7:$GK$318,$EH$2,FALSE))</f>
        <v>0</v>
      </c>
      <c r="EI422" s="90">
        <f>IF(ISNA(VLOOKUP($B422,'[1]1718  Exp_Rev Access'!$F$7:$GK$318,$EI$2,FALSE)),"",VLOOKUP($B422,'[1]1718  Exp_Rev Access'!$F$7:$GK$318,$EI$2,FALSE))</f>
        <v>0</v>
      </c>
      <c r="EJ422" s="90">
        <f>IF(ISNA(VLOOKUP($B422,'[1]1718  Exp_Rev Access'!$F$7:$GK$318,$EJ$2,FALSE)),"",VLOOKUP($B422,'[1]1718  Exp_Rev Access'!$F$7:$GK$318,$EJ$2,FALSE))</f>
        <v>0</v>
      </c>
      <c r="EK422" s="90">
        <f>IF(ISNA(VLOOKUP($B422,'[1]1718  Exp_Rev Access'!$F$7:$GK$318,$EK$2,FALSE)),"",VLOOKUP($B422,'[1]1718  Exp_Rev Access'!$F$7:$GK$318,$EK$2,FALSE))</f>
        <v>0</v>
      </c>
      <c r="EL422" s="90">
        <f>IF(ISNA(VLOOKUP($B422,'[1]1718  Exp_Rev Access'!$F$7:$GK$318,$EL$2,FALSE)),"",VLOOKUP($B422,'[1]1718  Exp_Rev Access'!$F$7:$GK$318,$EL$2,FALSE))</f>
        <v>0</v>
      </c>
      <c r="EM422" s="90">
        <f>IF(ISNA(VLOOKUP($B422,'[1]1718  Exp_Rev Access'!$F$7:$GK$318,$EM$2,FALSE)),"",VLOOKUP($B422,'[1]1718  Exp_Rev Access'!$F$7:$GK$318,$EM$2,FALSE))</f>
        <v>0</v>
      </c>
      <c r="EN422" s="90">
        <f>IF(ISNA(VLOOKUP($B422,'[1]1718  Exp_Rev Access'!$F$7:$GK$318,$EN$2,FALSE)),"",VLOOKUP($B422,'[1]1718  Exp_Rev Access'!$F$7:$GK$318,$EN$2,FALSE))</f>
        <v>0</v>
      </c>
      <c r="EO422" s="90">
        <f>IF(ISNA(VLOOKUP($B422,'[1]1718  Exp_Rev Access'!$F$7:$GK$318,$EO$2,FALSE)),"",VLOOKUP($B422,'[1]1718  Exp_Rev Access'!$F$7:$GK$318,$EO$2,FALSE))</f>
        <v>0</v>
      </c>
      <c r="EP422" s="90">
        <f>IF(ISNA(VLOOKUP($B422,'[1]1718  Exp_Rev Access'!$F$7:$GK$318,$EP$2,FALSE)),"",VLOOKUP($B422,'[1]1718  Exp_Rev Access'!$F$7:$GK$318,$EP$2,FALSE))</f>
        <v>0</v>
      </c>
      <c r="EQ422" s="90">
        <f>IF(ISNA(VLOOKUP($B422,'[1]1718  Exp_Rev Access'!$F$7:$GK$318,$EQ$2,FALSE)),"",VLOOKUP($B422,'[1]1718  Exp_Rev Access'!$F$7:$GK$318,$EQ$2,FALSE))</f>
        <v>0</v>
      </c>
      <c r="ER422" s="90">
        <f>IF(ISNA(VLOOKUP($B422,'[1]1718  Exp_Rev Access'!$F$7:$GK$318,$ER$2,FALSE)),"",VLOOKUP($B422,'[1]1718  Exp_Rev Access'!$F$7:$GK$318,$ER$2,FALSE))</f>
        <v>0</v>
      </c>
      <c r="ES422" s="90">
        <f>IF(ISNA(VLOOKUP($B422,'[1]1718  Exp_Rev Access'!$F$7:$GK$318,$ES$2,FALSE)),"",VLOOKUP($B422,'[1]1718  Exp_Rev Access'!$F$7:$GK$318,$ES$2,FALSE))</f>
        <v>0</v>
      </c>
      <c r="ET422" s="90">
        <f>IF(ISNA(VLOOKUP($B422,'[1]1718  Exp_Rev Access'!$F$7:$GK$318,$ET$2,FALSE)),"",VLOOKUP($B422,'[1]1718  Exp_Rev Access'!$F$7:$GK$318,$ET$2,FALSE))</f>
        <v>0</v>
      </c>
      <c r="EU422" s="90">
        <f>IF(ISNA(VLOOKUP($B422,'[1]1718  Exp_Rev Access'!$F$7:$GK$318,$EU$2,FALSE)),"",VLOOKUP($B422,'[1]1718  Exp_Rev Access'!$F$7:$GK$318,$EU$2,FALSE))</f>
        <v>0</v>
      </c>
      <c r="EV422" s="90">
        <f>IF(ISNA(VLOOKUP($B422,'[1]1718  Exp_Rev Access'!$F$7:$GK$318,$EV$2,FALSE)),"",VLOOKUP($B422,'[1]1718  Exp_Rev Access'!$F$7:$GK$318,$EV$2,FALSE))</f>
        <v>0</v>
      </c>
      <c r="EW422" s="90">
        <f>IF(ISNA(VLOOKUP($B422,'[1]1718  Exp_Rev Access'!$F$7:$GK$318,$EW$2,FALSE)),"",VLOOKUP($B422,'[1]1718  Exp_Rev Access'!$F$7:$GK$318,$EW$2,FALSE))</f>
        <v>0</v>
      </c>
      <c r="EX422" s="90">
        <f>IF(ISNA(VLOOKUP($B422,'[1]1718  Exp_Rev Access'!$F$7:$GK$318,$EX$2,FALSE)),"",VLOOKUP($B422,'[1]1718  Exp_Rev Access'!$F$7:$GK$318,$EX$2,FALSE))</f>
        <v>0</v>
      </c>
      <c r="EY422" s="90">
        <f>IF(ISNA(VLOOKUP($B422,'[1]1718  Exp_Rev Access'!$F$7:$GK$318,$EY$2,FALSE)),"",VLOOKUP($B422,'[1]1718  Exp_Rev Access'!$F$7:$GK$318,$EY$2,FALSE))</f>
        <v>0</v>
      </c>
      <c r="EZ422" s="90">
        <f>IF(ISNA(VLOOKUP($B422,'[1]1718  Exp_Rev Access'!$F$7:$GK$318,$EZ$2,FALSE)),"",VLOOKUP($B422,'[1]1718  Exp_Rev Access'!$F$7:$GK$318,$EZ$2,FALSE))</f>
        <v>0</v>
      </c>
      <c r="FA422" s="90">
        <f>IF(ISNA(VLOOKUP($B422,'[1]1718  Exp_Rev Access'!$F$7:$GK$318,$FA$2,FALSE)),"",VLOOKUP($B422,'[1]1718  Exp_Rev Access'!$F$7:$GK$318,$FA$2,FALSE))</f>
        <v>0</v>
      </c>
      <c r="FB422" s="90">
        <f>IF(ISNA(VLOOKUP($B422,'[1]1718  Exp_Rev Access'!$F$7:$GK$318,$FB$2,FALSE)),"",VLOOKUP($B422,'[1]1718  Exp_Rev Access'!$F$7:$GK$318,$FB$2,FALSE))</f>
        <v>0</v>
      </c>
      <c r="FC422" s="90">
        <f>IF(ISNA(VLOOKUP($B422,'[1]1718  Exp_Rev Access'!$F$7:$GK$318,$FC$2,FALSE)),"",VLOOKUP($B422,'[1]1718  Exp_Rev Access'!$F$7:$GK$318,$FC$2,FALSE))</f>
        <v>0</v>
      </c>
      <c r="FD422" s="90">
        <f>IF(ISNA(VLOOKUP($B422,'[1]1718  Exp_Rev Access'!$F$7:$GK$318,$FD$2,FALSE)),"",VLOOKUP($B422,'[1]1718  Exp_Rev Access'!$F$7:$GK$318,$FD$2,FALSE))</f>
        <v>0</v>
      </c>
      <c r="FE422" s="90">
        <f>IF(ISNA(VLOOKUP($B422,'[1]1718  Exp_Rev Access'!$F$7:$GK$318,$FE$2,FALSE)),"",VLOOKUP($B422,'[1]1718  Exp_Rev Access'!$F$7:$GK$318,$FE$2,FALSE))</f>
        <v>0</v>
      </c>
      <c r="FF422" s="90">
        <f>IF(ISNA(VLOOKUP($B422,'[1]1718  Exp_Rev Access'!$F$7:$GK$318,$FF$2,FALSE)),"",VLOOKUP($B422,'[1]1718  Exp_Rev Access'!$F$7:$GK$318,$FF$2,FALSE))</f>
        <v>0</v>
      </c>
      <c r="FG422" s="90">
        <f>IF(ISNA(VLOOKUP($B422,'[1]1718  Exp_Rev Access'!$F$7:$GK$318,$FG$2,FALSE)),"",VLOOKUP($B422,'[1]1718  Exp_Rev Access'!$F$7:$GK$318,$FG$2,FALSE))</f>
        <v>0</v>
      </c>
      <c r="FH422" s="90">
        <f>IF(ISNA(VLOOKUP($B422,'[1]1718  Exp_Rev Access'!$F$7:$GK$318,$FH$2,FALSE)),"",VLOOKUP($B422,'[1]1718  Exp_Rev Access'!$F$7:$GK$318,$FH$2,FALSE))</f>
        <v>0</v>
      </c>
      <c r="FI422" s="90">
        <f>IF(ISNA(VLOOKUP($B422,'[1]1718  Exp_Rev Access'!$F$7:$GK$318,$FI$2,FALSE)),"",VLOOKUP($B422,'[1]1718  Exp_Rev Access'!$F$7:$GK$318,$FI$2,FALSE))</f>
        <v>0</v>
      </c>
      <c r="FJ422" s="90">
        <f>IF(ISNA(VLOOKUP($B422,'[1]1718  Exp_Rev Access'!$F$7:$GK$318,$FJ$2,FALSE)),"",VLOOKUP($B422,'[1]1718  Exp_Rev Access'!$F$7:$GK$318,$FJ$2,FALSE))</f>
        <v>0</v>
      </c>
      <c r="FK422" s="90">
        <f>IF(ISNA(VLOOKUP($B422,'[1]1718  Exp_Rev Access'!$F$7:$GK$318,$FK$2,FALSE)),"",VLOOKUP($B422,'[1]1718  Exp_Rev Access'!$F$7:$GK$318,$FK$2,FALSE))</f>
        <v>0</v>
      </c>
      <c r="FL422" s="90">
        <f>IF(ISNA(VLOOKUP($B422,'[1]1718  Exp_Rev Access'!$F$7:$GK$318,$FL$2,FALSE)),"",VLOOKUP($B422,'[1]1718  Exp_Rev Access'!$F$7:$GK$318,$FL$2,FALSE))</f>
        <v>0</v>
      </c>
      <c r="FM422" s="90">
        <f>IF(ISNA(VLOOKUP($B422,'[1]1718  Exp_Rev Access'!$F$7:$GK$318,$FM$2,FALSE)),"",VLOOKUP($B422,'[1]1718  Exp_Rev Access'!$F$7:$GK$318,$FM$2,FALSE))</f>
        <v>0</v>
      </c>
      <c r="FN422" s="90">
        <f>IF(ISNA(VLOOKUP($B422,'[1]1718  Exp_Rev Access'!$F$7:$GK$318,$FN$2,FALSE)),"",VLOOKUP($B422,'[1]1718  Exp_Rev Access'!$F$7:$GK$318,$FN$2,FALSE))</f>
        <v>0</v>
      </c>
      <c r="FO422" s="90">
        <f>IF(ISNA(VLOOKUP($B422,'[1]1718  Exp_Rev Access'!$F$7:$GK$318,$FO$2,FALSE)),"",VLOOKUP($B422,'[1]1718  Exp_Rev Access'!$F$7:$GK$318,$FO$2,FALSE))</f>
        <v>0</v>
      </c>
      <c r="FP422" s="90">
        <f>IF(ISNA(VLOOKUP($B422,'[1]1718  Exp_Rev Access'!$F$7:$GK$318,$FP$2,FALSE)),"",VLOOKUP($B422,'[1]1718  Exp_Rev Access'!$F$7:$GK$318,$FP$2,FALSE))</f>
        <v>0</v>
      </c>
      <c r="FQ422" s="90">
        <f>IF(ISNA(VLOOKUP($B422,'[1]1718  Exp_Rev Access'!$F$7:$GK$318,$FQ$2,FALSE)),"",VLOOKUP($B422,'[1]1718  Exp_Rev Access'!$F$7:$GK$318,$FQ$2,FALSE))</f>
        <v>0</v>
      </c>
      <c r="FR422" s="90">
        <f>IF(ISNA(VLOOKUP($B422,'[1]1718  Exp_Rev Access'!$F$7:$GK$318,$FR$2,FALSE)),"",VLOOKUP($B422,'[1]1718  Exp_Rev Access'!$F$7:$GK$318,$FR$2,FALSE))</f>
        <v>134734.89000000001</v>
      </c>
      <c r="FS422" s="56">
        <f t="shared" si="1075"/>
        <v>2677390.69</v>
      </c>
      <c r="FT422" s="92">
        <f t="shared" si="1076"/>
        <v>5.9386148814897913E-2</v>
      </c>
      <c r="FU422" s="94">
        <f t="shared" si="1077"/>
        <v>724.18083486379965</v>
      </c>
      <c r="FV422" s="95">
        <f>IF(ISNA(VLOOKUP($B422,'[1]1718  Exp_Rev Access'!$F$7:$GK$318,$FV$2,FALSE)),"",VLOOKUP($B422,'[1]1718  Exp_Rev Access'!$F$7:$GK$318,$FV$2,FALSE))</f>
        <v>0</v>
      </c>
      <c r="FW422" s="95">
        <f>IF(ISNA(VLOOKUP($B422,'[1]1718  Exp_Rev Access'!$F$7:$GK$318,$FW$2,FALSE)),"",VLOOKUP($B422,'[1]1718  Exp_Rev Access'!$F$7:$GK$318,$FW$2,FALSE))</f>
        <v>91643.6</v>
      </c>
      <c r="FX422" s="95">
        <f>IF(ISNA(VLOOKUP($B422,'[1]1718  Exp_Rev Access'!$F$7:$GK$318,$FX$2,FALSE)),"",VLOOKUP($B422,'[1]1718  Exp_Rev Access'!$F$7:$GK$318,$FX$2,FALSE))</f>
        <v>0</v>
      </c>
      <c r="FY422" s="95">
        <f>IF(ISNA(VLOOKUP($B422,'[1]1718  Exp_Rev Access'!$F$7:$GK$318,$FY$2,FALSE)),"",VLOOKUP($B422,'[1]1718  Exp_Rev Access'!$F$7:$GK$318,$FY$2,FALSE))</f>
        <v>0</v>
      </c>
      <c r="FZ422" s="95">
        <f>IF(ISNA(VLOOKUP($B422,'[1]1718  Exp_Rev Access'!$F$7:$GK$318,$FZ$2,FALSE)),"",VLOOKUP($B422,'[1]1718  Exp_Rev Access'!$F$7:$GK$318,$FZ$2,FALSE))</f>
        <v>0</v>
      </c>
      <c r="GA422" s="95">
        <f>IF(ISNA(VLOOKUP($B422,'[1]1718  Exp_Rev Access'!$F$7:$GK$318,$GA$2,FALSE)),"",VLOOKUP($B422,'[1]1718  Exp_Rev Access'!$F$7:$GK$318,$GA$2,FALSE))</f>
        <v>0</v>
      </c>
      <c r="GB422" s="95">
        <f>IF(ISNA(VLOOKUP($B422,'[1]1718  Exp_Rev Access'!$F$7:$GK$318,$GB$2,FALSE)),"",VLOOKUP($B422,'[1]1718  Exp_Rev Access'!$F$7:$GK$318,$GB$2,FALSE))</f>
        <v>0</v>
      </c>
      <c r="GC422" s="95">
        <f>IF(ISNA(VLOOKUP($B422,'[1]1718  Exp_Rev Access'!$F$7:$GK$318,$GC$2,FALSE)),"",VLOOKUP($B422,'[1]1718  Exp_Rev Access'!$F$7:$GK$318,$GC$2,FALSE))</f>
        <v>0</v>
      </c>
      <c r="GD422" s="95">
        <f>IF(ISNA(VLOOKUP($B422,'[1]1718  Exp_Rev Access'!$F$7:$GK$318,$GD$2,FALSE)),"",VLOOKUP($B422,'[1]1718  Exp_Rev Access'!$F$7:$GK$318,$GD$2,FALSE))</f>
        <v>0</v>
      </c>
      <c r="GE422" s="95">
        <f>IF(ISNA(VLOOKUP($B422,'[1]1718  Exp_Rev Access'!$F$7:$GK$318,$GE$2,FALSE)),"",VLOOKUP($B422,'[1]1718  Exp_Rev Access'!$F$7:$GK$318,$GE$2,FALSE))</f>
        <v>0</v>
      </c>
      <c r="GF422" s="95">
        <f>IF(ISNA(VLOOKUP($B422,'[1]1718  Exp_Rev Access'!$F$7:$GK$318,$GF$2,FALSE)),"",VLOOKUP($B422,'[1]1718  Exp_Rev Access'!$F$7:$GK$318,$GF$2,FALSE))</f>
        <v>0</v>
      </c>
      <c r="GG422" s="95">
        <f>IF(ISNA(VLOOKUP($B422,'[1]1718  Exp_Rev Access'!$F$7:$GK$318,$GG$2,FALSE)),"",VLOOKUP($B422,'[1]1718  Exp_Rev Access'!$F$7:$GK$318,$GG$2,FALSE))</f>
        <v>0</v>
      </c>
      <c r="GH422" s="95">
        <f>IF(ISNA(VLOOKUP($B422,'[1]1718  Exp_Rev Access'!$F$7:$GK$318,$GH$2,FALSE)),"",VLOOKUP($B422,'[1]1718  Exp_Rev Access'!$F$7:$GK$318,$GH$2,FALSE))</f>
        <v>0</v>
      </c>
      <c r="GI422" s="95">
        <f>IF(ISNA(VLOOKUP($B422,'[1]1718  Exp_Rev Access'!$F$7:$GK$318,$GI$2,FALSE)),"",VLOOKUP($B422,'[1]1718  Exp_Rev Access'!$F$7:$GK$318,$GI$2,FALSE))</f>
        <v>0</v>
      </c>
      <c r="GJ422" s="95">
        <f>IF(ISNA(VLOOKUP($B422,'[1]1718  Exp_Rev Access'!$F$7:$GK$318,$GJ$2,FALSE)),"",VLOOKUP($B422,'[1]1718  Exp_Rev Access'!$F$7:$GK$318,$GJ$2,FALSE))</f>
        <v>0</v>
      </c>
      <c r="GK422" s="95">
        <f>IF(ISNA(VLOOKUP($B422,'[1]1718  Exp_Rev Access'!$F$7:$GK$318,$GK$2,FALSE)),"",VLOOKUP($B422,'[1]1718  Exp_Rev Access'!$F$7:$GK$318,$GK$2,FALSE))</f>
        <v>67951</v>
      </c>
      <c r="GL422" s="95">
        <f>IF(ISNA(VLOOKUP($B422,'[1]1718  Exp_Rev Access'!$F$7:$GK$318,$GL$2,FALSE)),"",VLOOKUP($B422,'[1]1718  Exp_Rev Access'!$F$7:$GK$318,$GL$2,FALSE))</f>
        <v>33670.71</v>
      </c>
      <c r="GM422" s="95">
        <f>IF(ISNA(VLOOKUP($B422,'[1]1718  Exp_Rev Access'!$F$7:$GK$318,$GM$2,FALSE)),"",VLOOKUP($B422,'[1]1718  Exp_Rev Access'!$F$7:$GK$318,$GM$2,FALSE))</f>
        <v>0</v>
      </c>
      <c r="GN422" s="95">
        <f>IF(ISNA(VLOOKUP($B422,'[1]1718  Exp_Rev Access'!$F$7:$GK$318,$GN$2,FALSE)),"",VLOOKUP($B422,'[1]1718  Exp_Rev Access'!$F$7:$GK$318,$GN$2,FALSE))</f>
        <v>0</v>
      </c>
      <c r="GO422" s="95">
        <f>IF(ISNA(VLOOKUP($B422,'[1]1718  Exp_Rev Access'!$F$7:$GK$318,$GO$2,FALSE)),"",VLOOKUP($B422,'[1]1718  Exp_Rev Access'!$F$7:$GK$318,$GO$2,FALSE))</f>
        <v>0</v>
      </c>
      <c r="GP422" s="95">
        <f>IF(ISNA(VLOOKUP($B422,'[1]1718  Exp_Rev Access'!$F$7:$GK$318,$GP$2,FALSE)),"",VLOOKUP($B422,'[1]1718  Exp_Rev Access'!$F$7:$GK$318,$GP$2,FALSE))</f>
        <v>0</v>
      </c>
      <c r="GQ422" s="95">
        <f>IF(ISNA(VLOOKUP($B422,'[1]1718  Exp_Rev Access'!$F$7:$GK$318,$GQ$2,FALSE)),"",VLOOKUP($B422,'[1]1718  Exp_Rev Access'!$F$7:$GK$318,$GQ$2,FALSE))</f>
        <v>0</v>
      </c>
      <c r="GR422" s="95">
        <f>IF(ISNA(VLOOKUP($B422,'[1]1718  Exp_Rev Access'!$F$7:$GK$318,$GR$2,FALSE)),"",VLOOKUP($B422,'[1]1718  Exp_Rev Access'!$F$7:$GK$318,$GR$2,FALSE))</f>
        <v>0</v>
      </c>
      <c r="GS422" s="95">
        <f>IF(ISNA(VLOOKUP($B422,'[1]1718  Exp_Rev Access'!$F$7:$GK$318,$GS$2,FALSE)),"",VLOOKUP($B422,'[1]1718  Exp_Rev Access'!$F$7:$GK$318,$GS$2,FALSE))</f>
        <v>0</v>
      </c>
      <c r="GT422" s="95">
        <f>IF(ISNA(VLOOKUP($B422,'[1]1718  Exp_Rev Access'!$F$7:$GK$318,$GT$2,FALSE)),"",VLOOKUP($B422,'[1]1718  Exp_Rev Access'!$F$7:$GK$318,$GT$2,FALSE))</f>
        <v>0</v>
      </c>
      <c r="GU422" s="56">
        <f t="shared" si="1078"/>
        <v>193265.31</v>
      </c>
      <c r="GV422" s="92">
        <f t="shared" si="1079"/>
        <v>4.286741753187084E-3</v>
      </c>
      <c r="GW422" s="96">
        <f t="shared" si="1080"/>
        <v>52.274415560177751</v>
      </c>
    </row>
    <row r="423" spans="1:222" x14ac:dyDescent="0.3">
      <c r="A423" s="73"/>
      <c r="B423" s="88" t="s">
        <v>811</v>
      </c>
      <c r="C423" s="89" t="s">
        <v>812</v>
      </c>
      <c r="D423" s="75">
        <f>IF(ISNA(VLOOKUP($B423,'[1]1718 enrollment_Rev_Exp by size'!$A$7:H752,3,FALSE)),"",VLOOKUP($B423,'[1]1718 enrollment_Rev_Exp by size'!$A$7:$G$350,3,FALSE))</f>
        <v>884.71</v>
      </c>
      <c r="E423" s="76">
        <f>IF(ISNA(VLOOKUP($B423,'[1]1718 enrollment_Rev_Exp by size'!$A$7:I755,5,FALSE)),"",VLOOKUP($B423,'[1]1718 enrollment_Rev_Exp by size'!$A$7:$G$350,5,FALSE))</f>
        <v>11308842.970000001</v>
      </c>
      <c r="F423" s="70">
        <f t="shared" si="1062"/>
        <v>11308842.970000001</v>
      </c>
      <c r="G423" s="70">
        <f t="shared" si="1063"/>
        <v>0</v>
      </c>
      <c r="H423" s="90">
        <f>IF(ISNA(VLOOKUP($B423,'[1]1718  Exp_Rev Access'!$F$7:$GK$318,3,FALSE)),"",VLOOKUP($B423,'[1]1718  Exp_Rev Access'!$F$7:$GK$318,3,FALSE))</f>
        <v>317945.43</v>
      </c>
      <c r="I423" s="90">
        <f>IF(ISNA(VLOOKUP($B423,'[1]1718  Exp_Rev Access'!$F$7:$GK$318,4,FALSE)),"",VLOOKUP($B423,'[1]1718  Exp_Rev Access'!$F$7:$GK$318,4,FALSE))</f>
        <v>0</v>
      </c>
      <c r="J423" s="90">
        <f>IF(ISNA(VLOOKUP($B423,'[1]1718  Exp_Rev Access'!$F$7:$GK$318,5,FALSE)),"",VLOOKUP($B423,'[1]1718  Exp_Rev Access'!$F$7:$GK$318,5,FALSE))</f>
        <v>1305.8499999999999</v>
      </c>
      <c r="K423" s="90">
        <f>IF(ISNA(VLOOKUP($B423,'[1]1718  Exp_Rev Access'!$F$7:$GK$318,6,FALSE)),"-",VLOOKUP($B423,'[1]1718  Exp_Rev Access'!$F$7:$GK$318,6,FALSE))</f>
        <v>0</v>
      </c>
      <c r="L423" s="90">
        <f>IF(ISNA(VLOOKUP($B423,'[1]1718  Exp_Rev Access'!$F$7:$GK$318,7,FALSE)),"",VLOOKUP($B423,'[1]1718  Exp_Rev Access'!$F$7:$GK$318,7,FALSE))</f>
        <v>0</v>
      </c>
      <c r="M423" s="90">
        <f>IF(ISNA(VLOOKUP($B423,'[1]1718  Exp_Rev Access'!$F$7:$GK$318,8,FALSE)),"",VLOOKUP($B423,'[1]1718  Exp_Rev Access'!$F$7:$GK$318,8,FALSE))</f>
        <v>0</v>
      </c>
      <c r="N423" s="56">
        <f t="shared" si="1064"/>
        <v>319251.27999999997</v>
      </c>
      <c r="O423" s="91">
        <f t="shared" si="1065"/>
        <v>2.8230233707100448E-2</v>
      </c>
      <c r="P423" s="56">
        <f t="shared" si="1066"/>
        <v>360.8541555990098</v>
      </c>
      <c r="Q423" s="90">
        <f>IF(ISNA(VLOOKUP($B423,'[1]1718  Exp_Rev Access'!$F$7:$GK$318,10,FALSE)),"",VLOOKUP($B423,'[1]1718  Exp_Rev Access'!$F$7:$GK$318,10,FALSE))</f>
        <v>0</v>
      </c>
      <c r="R423" s="90">
        <f>IF(ISNA(VLOOKUP($B423,'[1]1718  Exp_Rev Access'!$F$7:$GK$318,11,FALSE)),"",VLOOKUP($B423,'[1]1718  Exp_Rev Access'!$F$7:$GK$318,11,FALSE))</f>
        <v>0</v>
      </c>
      <c r="S423" s="90">
        <f>IF(ISNA(VLOOKUP($B423,'[1]1718  Exp_Rev Access'!$F$7:$GK$318,12,FALSE)),"",VLOOKUP($B423,'[1]1718  Exp_Rev Access'!$F$7:$GK$318,12,FALSE))</f>
        <v>0</v>
      </c>
      <c r="T423" s="90">
        <f>IF(ISNA(VLOOKUP($B423,'[1]1718  Exp_Rev Access'!$F$7:$GK$318,13,FALSE)),"",VLOOKUP($B423,'[1]1718  Exp_Rev Access'!$F$7:$GK$318,13,FALSE))</f>
        <v>0</v>
      </c>
      <c r="U423" s="90">
        <f>IF(ISNA(VLOOKUP($B423,'[1]1718  Exp_Rev Access'!$F$7:$GK$318,14,FALSE)),"",VLOOKUP($B423,'[1]1718  Exp_Rev Access'!$F$7:$GK$318,14,FALSE))</f>
        <v>0</v>
      </c>
      <c r="V423" s="90">
        <f>IF(ISNA(VLOOKUP($B423,'[1]1718  Exp_Rev Access'!$F$7:$GK$318,15,FALSE)),"",VLOOKUP($B423,'[1]1718  Exp_Rev Access'!$F$7:$GK$318,15,FALSE))</f>
        <v>0</v>
      </c>
      <c r="W423" s="90">
        <f>IF(ISNA(VLOOKUP($B423,'[1]1718  Exp_Rev Access'!$F$7:$GK$318,16,FALSE)),"",VLOOKUP($B423,'[1]1718  Exp_Rev Access'!$F$7:$GK$318,16,FALSE))</f>
        <v>0</v>
      </c>
      <c r="X423" s="90">
        <f>IF(ISNA(VLOOKUP($B423,'[1]1718  Exp_Rev Access'!$F$7:$GK$318,17,FALSE)),"",VLOOKUP($B423,'[1]1718  Exp_Rev Access'!$F$7:$GK$318,17,FALSE))</f>
        <v>0</v>
      </c>
      <c r="Y423" s="90">
        <f>IF(ISNA(VLOOKUP($B423,'[1]1718  Exp_Rev Access'!$F$7:$GK$318,18,FALSE)),"",VLOOKUP($B423,'[1]1718  Exp_Rev Access'!$F$7:$GK$318,18,FALSE))</f>
        <v>527.96</v>
      </c>
      <c r="Z423" s="90">
        <f>IF(ISNA(VLOOKUP($B423,'[1]1718  Exp_Rev Access'!$F$7:$GK$318,19,FALSE)),"",VLOOKUP($B423,'[1]1718  Exp_Rev Access'!$F$7:$GK$318,19,FALSE))</f>
        <v>0</v>
      </c>
      <c r="AA423" s="90">
        <f>IF(ISNA(VLOOKUP($B423,'[1]1718  Exp_Rev Access'!$F$7:$GK$318,20,FALSE)),"",VLOOKUP($B423,'[1]1718  Exp_Rev Access'!$F$7:$GK$318,20,FALSE))</f>
        <v>0</v>
      </c>
      <c r="AB423" s="90">
        <f>IF(ISNA(VLOOKUP($B423,'[1]1718  Exp_Rev Access'!$F$7:$GK$318,21,FALSE)),"",VLOOKUP($B423,'[1]1718  Exp_Rev Access'!$F$7:$GK$318,21,FALSE))</f>
        <v>0</v>
      </c>
      <c r="AC423" s="90">
        <f>IF(ISNA(VLOOKUP($B423,'[1]1718  Exp_Rev Access'!$F$7:$GK$318,22,FALSE)),"",VLOOKUP($B423,'[1]1718  Exp_Rev Access'!$F$7:$GK$318,22,FALSE))</f>
        <v>0</v>
      </c>
      <c r="AD423" s="90">
        <f>IF(ISNA(VLOOKUP($B423,'[1]1718  Exp_Rev Access'!$F$7:$GK$318,23,FALSE)),"",VLOOKUP($B423,'[1]1718  Exp_Rev Access'!$F$7:$GK$318,23,FALSE))</f>
        <v>6780.67</v>
      </c>
      <c r="AE423" s="90">
        <f>IF(ISNA(VLOOKUP($B423,'[1]1718  Exp_Rev Access'!$F$7:$GK$318,24,FALSE)),"",VLOOKUP($B423,'[1]1718  Exp_Rev Access'!$F$7:$GK$318,24,FALSE))</f>
        <v>25012.14</v>
      </c>
      <c r="AF423" s="90">
        <f>IF(ISNA(VLOOKUP($B423,'[1]1718  Exp_Rev Access'!$F$7:$GK$318,25,FALSE)),"",VLOOKUP($B423,'[1]1718  Exp_Rev Access'!$F$7:$GK$318,25,FALSE))</f>
        <v>0</v>
      </c>
      <c r="AG423" s="90">
        <f>IF(ISNA(VLOOKUP($B423,'[1]1718  Exp_Rev Access'!$F$7:$GK$318,26,FALSE)),"",VLOOKUP($B423,'[1]1718  Exp_Rev Access'!$F$7:$GK$318,26,FALSE))</f>
        <v>28866.959999999999</v>
      </c>
      <c r="AH423" s="90">
        <f>IF(ISNA(VLOOKUP($B423,'[1]1718  Exp_Rev Access'!$F$7:$GK$318,27,FALSE)),"",VLOOKUP($B423,'[1]1718  Exp_Rev Access'!$F$7:$GK$318,27,FALSE))</f>
        <v>1402.81</v>
      </c>
      <c r="AI423" s="90">
        <f>IF(ISNA(VLOOKUP($B423,'[1]1718  Exp_Rev Access'!$F$7:$GK$318,28,FALSE)),"",VLOOKUP($B423,'[1]1718  Exp_Rev Access'!$F$7:$GK$318,28,FALSE))</f>
        <v>3304</v>
      </c>
      <c r="AJ423" s="90">
        <f>IF(ISNA(VLOOKUP($B423,'[1]1718  Exp_Rev Access'!$F$7:$GK$318,29,FALSE)),"",VLOOKUP($B423,'[1]1718  Exp_Rev Access'!$F$7:$GK$318,29,FALSE))</f>
        <v>0</v>
      </c>
      <c r="AK423" s="90">
        <f>IF(ISNA(VLOOKUP($B423,'[1]1718  Exp_Rev Access'!$F$7:$GK$318,30,FALSE)),"",VLOOKUP($B423,'[1]1718  Exp_Rev Access'!$F$7:$GK$318,30,FALSE))</f>
        <v>73045.2</v>
      </c>
      <c r="AL423" s="90">
        <f>IF(ISNA(VLOOKUP($B423,'[1]1718  Exp_Rev Access'!$F$7:$GK$318,31,FALSE)),"",VLOOKUP($B423,'[1]1718  Exp_Rev Access'!$F$7:$GK$318,31,FALSE))</f>
        <v>66521.399999999994</v>
      </c>
      <c r="AM423" s="56">
        <f t="shared" si="1067"/>
        <v>205461.13999999998</v>
      </c>
      <c r="AN423" s="92">
        <f t="shared" si="1068"/>
        <v>1.81681840083062E-2</v>
      </c>
      <c r="AO423" s="71">
        <f t="shared" si="1069"/>
        <v>232.23558002057169</v>
      </c>
      <c r="AP423" s="90">
        <f>IF(ISNA(VLOOKUP($B423,'[1]1718  Exp_Rev Access'!$F$7:$GK$318,33,FALSE)),"",VLOOKUP($B423,'[1]1718  Exp_Rev Access'!$F$7:$GK$318,33,FALSE))</f>
        <v>5975995.9100000001</v>
      </c>
      <c r="AQ423" s="90">
        <f>IF(ISNA(VLOOKUP($B423,'[1]1718  Exp_Rev Access'!$F$7:$GK$318,34,FALSE)),"",VLOOKUP($B423,'[1]1718  Exp_Rev Access'!$F$7:$GK$318,34,FALSE))</f>
        <v>111895.99</v>
      </c>
      <c r="AR423" s="90">
        <f>IF(ISNA(VLOOKUP($B423,'[1]1718  Exp_Rev Access'!$F$7:$GK$318,35,FALSE)),"",VLOOKUP($B423,'[1]1718  Exp_Rev Access'!$F$7:$GK$318,35,FALSE))</f>
        <v>1292211.1200000001</v>
      </c>
      <c r="AS423" s="90">
        <f>IF(ISNA(VLOOKUP($B423,'[1]1718  Exp_Rev Access'!$F$7:$GK$318,36,FALSE)),"",VLOOKUP($B423,'[1]1718  Exp_Rev Access'!$F$7:$GK$318,36,FALSE))</f>
        <v>0</v>
      </c>
      <c r="AT423" s="90">
        <f>IF(ISNA(VLOOKUP($B423,'[1]1718  Exp_Rev Access'!$F$7:$GK$318,37,FALSE)),"",VLOOKUP($B423,'[1]1718  Exp_Rev Access'!$F$7:$GK$318,37,FALSE))</f>
        <v>0</v>
      </c>
      <c r="AU423" s="56">
        <f t="shared" si="1070"/>
        <v>7380103.0200000005</v>
      </c>
      <c r="AV423" s="93">
        <f t="shared" si="1071"/>
        <v>0.65259576418010867</v>
      </c>
      <c r="AW423" s="56">
        <f t="shared" si="1072"/>
        <v>8341.8329396073295</v>
      </c>
      <c r="AX423" s="90">
        <f>IF(ISNA(VLOOKUP($B423,'[1]1718  Exp_Rev Access'!$F$7:$GK$318,39,FALSE)),"",VLOOKUP($B423,'[1]1718  Exp_Rev Access'!$F$7:$GK$318,39,FALSE))</f>
        <v>0</v>
      </c>
      <c r="AY423" s="90">
        <f>IF(ISNA(VLOOKUP($B423,'[1]1718  Exp_Rev Access'!$F$7:$GK$318,40,FALSE)),"",VLOOKUP($B423,'[1]1718  Exp_Rev Access'!$F$7:$GK$318,40,FALSE))</f>
        <v>644553.02</v>
      </c>
      <c r="AZ423" s="90">
        <f>IF(ISNA(VLOOKUP($B423,'[1]1718  Exp_Rev Access'!$F$7:$GK$318,41,FALSE)),"",VLOOKUP($B423,'[1]1718  Exp_Rev Access'!$F$7:$GK$318,41,FALSE))</f>
        <v>46235.59</v>
      </c>
      <c r="BA423" s="90">
        <f>IF(ISNA(VLOOKUP($B423,'[1]1718  Exp_Rev Access'!$F$7:$GK$318,42,FALSE)),"",VLOOKUP($B423,'[1]1718  Exp_Rev Access'!$F$7:$GK$318,42,FALSE))</f>
        <v>0</v>
      </c>
      <c r="BB423" s="90">
        <f>IF(ISNA(VLOOKUP($B423,'[1]1718  Exp_Rev Access'!$F$7:$GK$318,43,FALSE)),"",VLOOKUP($B423,'[1]1718  Exp_Rev Access'!$F$7:$GK$318,43,FALSE))</f>
        <v>0</v>
      </c>
      <c r="BC423" s="90">
        <f>IF(ISNA(VLOOKUP($B423,'[1]1718  Exp_Rev Access'!$F$7:$GK$318,44,FALSE)),"",VLOOKUP($B423,'[1]1718  Exp_Rev Access'!$F$7:$GK$318,44,FALSE))</f>
        <v>566236.14</v>
      </c>
      <c r="BD423" s="90">
        <f>IF(ISNA(VLOOKUP($B423,'[1]1718  Exp_Rev Access'!$F$7:$GK$318,45,FALSE)),"",VLOOKUP($B423,'[1]1718  Exp_Rev Access'!$F$7:$GK$318,45,FALSE))</f>
        <v>0</v>
      </c>
      <c r="BE423" s="90">
        <f>IF(ISNA(VLOOKUP($B423,'[1]1718  Exp_Rev Access'!$F$7:$GK$318,46,FALSE)),"",VLOOKUP($B423,'[1]1718  Exp_Rev Access'!$F$7:$GK$318,46,FALSE))</f>
        <v>83994.48</v>
      </c>
      <c r="BF423" s="90">
        <f>IF(ISNA(VLOOKUP($B423,'[1]1718  Exp_Rev Access'!$F$7:$GK$318,47,FALSE)),"",VLOOKUP($B423,'[1]1718  Exp_Rev Access'!$F$7:$GK$318,47,FALSE))</f>
        <v>0</v>
      </c>
      <c r="BG423" s="90">
        <f>IF(ISNA(VLOOKUP($B423,'[1]1718  Exp_Rev Access'!$F$7:$GK$318,48,FALSE)),"",VLOOKUP($B423,'[1]1718  Exp_Rev Access'!$F$7:$GK$318,48,FALSE))</f>
        <v>448529.65</v>
      </c>
      <c r="BH423" s="90">
        <f>IF(ISNA(VLOOKUP($B423,'[1]1718  Exp_Rev Access'!$F$7:$GK$318,49,FALSE)),"",VLOOKUP($B423,'[1]1718  Exp_Rev Access'!$F$7:$GK$318,49,FALSE))</f>
        <v>0</v>
      </c>
      <c r="BI423" s="90">
        <f>IF(ISNA(VLOOKUP($B423,'[1]1718  Exp_Rev Access'!$F$7:$GK$318,50,FALSE)),"",VLOOKUP($B423,'[1]1718  Exp_Rev Access'!$F$7:$GK$318,50,FALSE))</f>
        <v>0</v>
      </c>
      <c r="BJ423" s="90">
        <f>IF(ISNA(VLOOKUP($B423,'[1]1718  Exp_Rev Access'!$F$7:$GK$318,51,FALSE)),"",VLOOKUP($B423,'[1]1718  Exp_Rev Access'!$F$7:$GK$318,51,FALSE))</f>
        <v>11295.66</v>
      </c>
      <c r="BK423" s="90">
        <f>IF(ISNA(VLOOKUP($B423,'[1]1718  Exp_Rev Access'!$F$7:$GK$318,52,FALSE)),"",VLOOKUP($B423,'[1]1718  Exp_Rev Access'!$F$7:$GK$318,52,FALSE))</f>
        <v>172706.36</v>
      </c>
      <c r="BL423" s="90">
        <f>IF(ISNA(VLOOKUP($B423,'[1]1718  Exp_Rev Access'!$F$7:$GK$318,53,FALSE)),"",VLOOKUP($B423,'[1]1718  Exp_Rev Access'!$F$7:$GK$318,53,FALSE))</f>
        <v>0</v>
      </c>
      <c r="BM423" s="90">
        <f>IF(ISNA(VLOOKUP($B423,'[1]1718  Exp_Rev Access'!$F$7:$GK$318,54,FALSE)),"",VLOOKUP($B423,'[1]1718  Exp_Rev Access'!$F$7:$GK$318,54,FALSE))</f>
        <v>0</v>
      </c>
      <c r="BN423" s="90">
        <f>IF(ISNA(VLOOKUP($B423,'[1]1718  Exp_Rev Access'!$F$7:$GK$318,55,FALSE)),"",VLOOKUP($B423,'[1]1718  Exp_Rev Access'!$F$7:$GK$318,55,FALSE))</f>
        <v>0</v>
      </c>
      <c r="BO423" s="90">
        <f>IF(ISNA(VLOOKUP($B423,'[1]1718  Exp_Rev Access'!$F$7:$GK$318,56,FALSE)),"",VLOOKUP($B423,'[1]1718  Exp_Rev Access'!$F$7:$GK$318,56,FALSE))</f>
        <v>0</v>
      </c>
      <c r="BP423" s="90">
        <f>IF(ISNA(VLOOKUP($B423,'[1]1718  Exp_Rev Access'!$F$7:$GK$318,57,FALSE)),"",VLOOKUP($B423,'[1]1718  Exp_Rev Access'!$F$7:$GK$318,57,FALSE))</f>
        <v>0</v>
      </c>
      <c r="BQ423" s="90">
        <f>IF(ISNA(VLOOKUP($B423,'[1]1718  Exp_Rev Access'!$F$7:$GK$318,58,FALSE)),"",VLOOKUP($B423,'[1]1718  Exp_Rev Access'!$F$7:$GK$318,58,FALSE))</f>
        <v>0</v>
      </c>
      <c r="BR423" s="90">
        <f>IF(ISNA(VLOOKUP($B423,'[1]1718  Exp_Rev Access'!$F$7:$GK$318,59,FALSE)),"",VLOOKUP($B423,'[1]1718  Exp_Rev Access'!$F$7:$GK$318,59,FALSE))</f>
        <v>0</v>
      </c>
      <c r="BS423" s="90">
        <f>IF(ISNA(VLOOKUP($B423,'[1]1718  Exp_Rev Access'!$F$7:$GK$318,60,FALSE)),"",VLOOKUP($B423,'[1]1718  Exp_Rev Access'!$F$7:$GK$318,60,FALSE))</f>
        <v>0</v>
      </c>
      <c r="BT423" s="90">
        <f>IF(ISNA(VLOOKUP($B423,'[1]1718  Exp_Rev Access'!$F$7:$GK$318,61,FALSE)),"",VLOOKUP($B423,'[1]1718  Exp_Rev Access'!$F$7:$GK$318,61,FALSE))</f>
        <v>0</v>
      </c>
      <c r="BU423" s="90">
        <f>IF(ISNA(VLOOKUP($B423,'[1]1718  Exp_Rev Access'!$F$7:$GK$318,62,FALSE)),"",VLOOKUP($B423,'[1]1718  Exp_Rev Access'!$F$7:$GK$318,62,FALSE))</f>
        <v>0</v>
      </c>
      <c r="BV423" s="56">
        <f t="shared" si="1022"/>
        <v>1973550.9</v>
      </c>
      <c r="BW423" s="92">
        <f t="shared" si="1073"/>
        <v>0.1745139538355443</v>
      </c>
      <c r="BX423" s="71">
        <f t="shared" si="1074"/>
        <v>2230.7319912739767</v>
      </c>
      <c r="BY423" s="90">
        <f>IF(ISNA(VLOOKUP($B423,'[1]1718  Exp_Rev Access'!$F$7:$GK$318,64,FALSE)),"",VLOOKUP($B423,'[1]1718  Exp_Rev Access'!$F$7:$GK$318,64,FALSE))</f>
        <v>0</v>
      </c>
      <c r="BZ423" s="90">
        <f>IF(ISNA(VLOOKUP($B423,'[1]1718  Exp_Rev Access'!$F$7:$GK$318,65,FALSE)),"",VLOOKUP($B423,'[1]1718  Exp_Rev Access'!$F$7:$GK$318,65,FALSE))</f>
        <v>0</v>
      </c>
      <c r="CA423" s="90">
        <f>IF(ISNA(VLOOKUP($B423,'[1]1718  Exp_Rev Access'!$F$7:$GK$318,66,FALSE)),"",VLOOKUP($B423,'[1]1718  Exp_Rev Access'!$F$7:$GK$318,66,FALSE))</f>
        <v>0</v>
      </c>
      <c r="CB423" s="90">
        <f>IF(ISNA(VLOOKUP($B423,'[1]1718  Exp_Rev Access'!$F$7:$GK$318,67,FALSE)),"",VLOOKUP($B423,'[1]1718  Exp_Rev Access'!$F$7:$GK$318,67,FALSE))</f>
        <v>0</v>
      </c>
      <c r="CC423" s="90">
        <f>IF(ISNA(VLOOKUP($B423,'[1]1718  Exp_Rev Access'!$F$7:$GK$318,68,FALSE)),"",VLOOKUP($B423,'[1]1718  Exp_Rev Access'!$F$7:$GK$318,68,FALSE))</f>
        <v>8766.06</v>
      </c>
      <c r="CD423" s="90">
        <f>IF(ISNA(VLOOKUP($B423,'[1]1718  Exp_Rev Access'!$F$7:$GK$318,69,FALSE)),"",VLOOKUP($B423,'[1]1718  Exp_Rev Access'!$F$7:$GK$318,69,FALSE))</f>
        <v>0</v>
      </c>
      <c r="CE423" s="56">
        <f t="shared" si="1021"/>
        <v>8766.06</v>
      </c>
      <c r="CF423" s="92">
        <f t="shared" si="1046"/>
        <v>7.7515091714108384E-4</v>
      </c>
      <c r="CG423" s="78">
        <f t="shared" si="1047"/>
        <v>9.9083993625029656</v>
      </c>
      <c r="CH423" s="90">
        <f>IF(ISNA(VLOOKUP($B423,'[1]1718  Exp_Rev Access'!$F$7:$GK$318,$CH$2,FALSE)),"",VLOOKUP($B423,'[1]1718  Exp_Rev Access'!$F$7:$GK$318,$CH$2,FALSE))</f>
        <v>0</v>
      </c>
      <c r="CI423" s="90">
        <f>IF(ISNA(VLOOKUP($B423,'[1]1718  Exp_Rev Access'!$F$7:$GK$318,$CI$2,FALSE)),"",VLOOKUP($B423,'[1]1718  Exp_Rev Access'!$F$7:$GK$318,$CI$2,FALSE))</f>
        <v>0</v>
      </c>
      <c r="CJ423" s="90">
        <f>IF(ISNA(VLOOKUP($B423,'[1]1718  Exp_Rev Access'!$F$7:$GK$318,$CJ$2,FALSE)),"",VLOOKUP($B423,'[1]1718  Exp_Rev Access'!$F$7:$GK$318,$CJ$2,FALSE))</f>
        <v>0</v>
      </c>
      <c r="CK423" s="90">
        <f>IF(ISNA(VLOOKUP($B423,'[1]1718  Exp_Rev Access'!$F$7:$GK$318,$CK$2,FALSE)),"",VLOOKUP($B423,'[1]1718  Exp_Rev Access'!$F$7:$GK$318,$CK$2,FALSE))</f>
        <v>0</v>
      </c>
      <c r="CL423" s="90">
        <f>IF(ISNA(VLOOKUP($B423,'[1]1718  Exp_Rev Access'!$F$7:$GK$318,$CL$2,FALSE)),"",VLOOKUP($B423,'[1]1718  Exp_Rev Access'!$F$7:$GK$318,$CL$2,FALSE))</f>
        <v>0</v>
      </c>
      <c r="CM423" s="90">
        <f>IF(ISNA(VLOOKUP($B423,'[1]1718  Exp_Rev Access'!$F$7:$GK$318,$CM$2,FALSE)),"",VLOOKUP($B423,'[1]1718  Exp_Rev Access'!$F$7:$GK$318,$CM$2,FALSE))</f>
        <v>0</v>
      </c>
      <c r="CN423" s="90">
        <f>IF(ISNA(VLOOKUP($B423,'[1]1718  Exp_Rev Access'!$F$7:$GK$318,$CN$2,FALSE)),"",VLOOKUP($B423,'[1]1718  Exp_Rev Access'!$F$7:$GK$318,$CN$2,FALSE))</f>
        <v>0</v>
      </c>
      <c r="CO423" s="90">
        <f>IF(ISNA(VLOOKUP($B423,'[1]1718  Exp_Rev Access'!$F$7:$GK$318,$CO$2,FALSE)),"",VLOOKUP($B423,'[1]1718  Exp_Rev Access'!$F$7:$GK$318,$CO$2,FALSE))</f>
        <v>0</v>
      </c>
      <c r="CP423" s="90">
        <f>IF(ISNA(VLOOKUP($B423,'[1]1718  Exp_Rev Access'!$F$7:$GK$318,$CP$2,FALSE)),"",VLOOKUP($B423,'[1]1718  Exp_Rev Access'!$F$7:$GK$318,$CP$2,FALSE))</f>
        <v>0</v>
      </c>
      <c r="CQ423" s="90">
        <f>IF(ISNA(VLOOKUP($B423,'[1]1718  Exp_Rev Access'!$F$7:$GK$318,$CQ$2,FALSE)),"",VLOOKUP($B423,'[1]1718  Exp_Rev Access'!$F$7:$GK$318,$CQ$2,FALSE))</f>
        <v>200948</v>
      </c>
      <c r="CR423" s="90">
        <f>IF(ISNA(VLOOKUP($B423,'[1]1718  Exp_Rev Access'!$F$7:$GK$318,$CR$2,FALSE)),"",VLOOKUP($B423,'[1]1718  Exp_Rev Access'!$F$7:$GK$318,$CR$2,FALSE))</f>
        <v>0</v>
      </c>
      <c r="CS423" s="90">
        <f>IF(ISNA(VLOOKUP($B423,'[1]1718  Exp_Rev Access'!$F$7:$GK$318,$CS$2,FALSE)),"",VLOOKUP($B423,'[1]1718  Exp_Rev Access'!$F$7:$GK$318,$CS$2,FALSE))</f>
        <v>9277</v>
      </c>
      <c r="CT423" s="90">
        <f>IF(ISNA(VLOOKUP($B423,'[1]1718  Exp_Rev Access'!$F$7:$GK$318,$CT$2,FALSE)),"",VLOOKUP($B423,'[1]1718  Exp_Rev Access'!$F$7:$GK$318,$CT$2,FALSE))</f>
        <v>0</v>
      </c>
      <c r="CU423" s="90">
        <f>IF(ISNA(VLOOKUP($B423,'[1]1718  Exp_Rev Access'!$F$7:$GK$318,$CU$2,FALSE)),"",VLOOKUP($B423,'[1]1718  Exp_Rev Access'!$F$7:$GK$318,$CU$2,FALSE))</f>
        <v>357414.52</v>
      </c>
      <c r="CV423" s="90">
        <f>IF(ISNA(VLOOKUP($B423,'[1]1718  Exp_Rev Access'!$F$7:$GK$318,$CV$2,FALSE)),"",VLOOKUP($B423,'[1]1718  Exp_Rev Access'!$F$7:$GK$318,$CV$2,FALSE))</f>
        <v>57024.75</v>
      </c>
      <c r="CW423" s="90">
        <f>IF(ISNA(VLOOKUP($B423,'[1]1718  Exp_Rev Access'!$F$7:$GK$318,$CW$2,FALSE)),"",VLOOKUP($B423,'[1]1718  Exp_Rev Access'!$F$7:$GK$318,$CW$2,FALSE))</f>
        <v>139664.32999999999</v>
      </c>
      <c r="CX423" s="90">
        <f>IF(ISNA(VLOOKUP($B423,'[1]1718  Exp_Rev Access'!$F$7:$GK$318,$CX$2,FALSE)),"",VLOOKUP($B423,'[1]1718  Exp_Rev Access'!$F$7:$GK$318,$CX$2,FALSE))</f>
        <v>0</v>
      </c>
      <c r="CY423" s="90">
        <f>IF(ISNA(VLOOKUP($B423,'[1]1718  Exp_Rev Access'!$F$7:$GK$318,$CY$2,FALSE)),"",VLOOKUP($B423,'[1]1718  Exp_Rev Access'!$F$7:$GK$318,$CY$2,FALSE))</f>
        <v>0</v>
      </c>
      <c r="CZ423" s="90">
        <f>IF(ISNA(VLOOKUP($B423,'[1]1718  Exp_Rev Access'!$F$7:$GK$318,$CZ$2,FALSE)),"",VLOOKUP($B423,'[1]1718  Exp_Rev Access'!$F$7:$GK$318,$CZ$2,FALSE))</f>
        <v>0</v>
      </c>
      <c r="DA423" s="90">
        <f>IF(ISNA(VLOOKUP($B423,'[1]1718  Exp_Rev Access'!$F$7:$GK$318,$DA$2,FALSE)),"",VLOOKUP($B423,'[1]1718  Exp_Rev Access'!$F$7:$GK$318,$DA$2,FALSE))</f>
        <v>0</v>
      </c>
      <c r="DB423" s="90">
        <f>IF(ISNA(VLOOKUP($B423,'[1]1718  Exp_Rev Access'!$F$7:$GK$318,$DB$2,FALSE)),"",VLOOKUP($B423,'[1]1718  Exp_Rev Access'!$F$7:$GK$318,$DB$2,FALSE))</f>
        <v>33095</v>
      </c>
      <c r="DC423" s="90">
        <f>IF(ISNA(VLOOKUP($B423,'[1]1718  Exp_Rev Access'!$F$7:$GK$318,$DC$2,FALSE)),"",VLOOKUP($B423,'[1]1718  Exp_Rev Access'!$F$7:$GK$318,$DC$2,FALSE))</f>
        <v>0</v>
      </c>
      <c r="DD423" s="90">
        <f>IF(ISNA(VLOOKUP($B423,'[1]1718  Exp_Rev Access'!$F$7:$GK$318,$DD$2,FALSE)),"",VLOOKUP($B423,'[1]1718  Exp_Rev Access'!$F$7:$GK$318,$DD$2,FALSE))</f>
        <v>0</v>
      </c>
      <c r="DE423" s="90">
        <f>IF(ISNA(VLOOKUP($B423,'[1]1718  Exp_Rev Access'!$F$7:$GK$318,$DE$2,FALSE)),"",VLOOKUP($B423,'[1]1718  Exp_Rev Access'!$F$7:$GK$318,$DE$2,FALSE))</f>
        <v>0</v>
      </c>
      <c r="DF423" s="90">
        <f>IF(ISNA(VLOOKUP($B423,'[1]1718  Exp_Rev Access'!$F$7:$GK$318,$DF$2,FALSE)),"",VLOOKUP($B423,'[1]1718  Exp_Rev Access'!$F$7:$GK$318,$DF$2,FALSE))</f>
        <v>0</v>
      </c>
      <c r="DG423" s="90">
        <f>IF(ISNA(VLOOKUP($B423,'[1]1718  Exp_Rev Access'!$F$7:$GK$318,$DG$2,FALSE)),"",VLOOKUP($B423,'[1]1718  Exp_Rev Access'!$F$7:$GK$318,$DG$2,FALSE))</f>
        <v>0</v>
      </c>
      <c r="DH423" s="90">
        <f>IF(ISNA(VLOOKUP($B423,'[1]1718  Exp_Rev Access'!$F$7:$GK$318,$DH$2,FALSE)),"",VLOOKUP($B423,'[1]1718  Exp_Rev Access'!$F$7:$GK$318,$DH$2,FALSE))</f>
        <v>18437.02</v>
      </c>
      <c r="DI423" s="90">
        <f>IF(ISNA(VLOOKUP($B423,'[1]1718  Exp_Rev Access'!$F$7:$GK$318,$DI$2,FALSE)),"",VLOOKUP($B423,'[1]1718  Exp_Rev Access'!$F$7:$GK$318,$DI$2,FALSE))</f>
        <v>568651.74</v>
      </c>
      <c r="DJ423" s="90">
        <f>IF(ISNA(VLOOKUP($B423,'[1]1718  Exp_Rev Access'!$F$7:$GK$318,$DJ$2,FALSE)),"",VLOOKUP($B423,'[1]1718  Exp_Rev Access'!$F$7:$GK$318,$DJ$2,FALSE))</f>
        <v>0</v>
      </c>
      <c r="DK423" s="90">
        <f>IF(ISNA(VLOOKUP($B423,'[1]1718  Exp_Rev Access'!$F$7:$GK$318,$DK$2,FALSE)),"",VLOOKUP($B423,'[1]1718  Exp_Rev Access'!$F$7:$GK$318,$DK$2,FALSE))</f>
        <v>0</v>
      </c>
      <c r="DL423" s="90">
        <f>IF(ISNA(VLOOKUP($B423,'[1]1718  Exp_Rev Access'!$F$7:$GK$318,$DL$2,FALSE)),"",VLOOKUP($B423,'[1]1718  Exp_Rev Access'!$F$7:$GK$318,$DL$2,FALSE))</f>
        <v>0</v>
      </c>
      <c r="DM423" s="90">
        <f>IF(ISNA(VLOOKUP($B423,'[1]1718  Exp_Rev Access'!$F$7:$GK$318,$DM$2,FALSE)),"",VLOOKUP($B423,'[1]1718  Exp_Rev Access'!$F$7:$GK$318,$DM$2,FALSE))</f>
        <v>0</v>
      </c>
      <c r="DN423" s="90">
        <f>IF(ISNA(VLOOKUP($B423,'[1]1718  Exp_Rev Access'!$F$7:$GK$318,$DN$2,FALSE)),"",VLOOKUP($B423,'[1]1718  Exp_Rev Access'!$F$7:$GK$318,$DN$2,FALSE))</f>
        <v>0</v>
      </c>
      <c r="DO423" s="90">
        <f>IF(ISNA(VLOOKUP($B423,'[1]1718  Exp_Rev Access'!$F$7:$GK$318,$DO$2,FALSE)),"",VLOOKUP($B423,'[1]1718  Exp_Rev Access'!$F$7:$GK$318,$DO$2,FALSE))</f>
        <v>0</v>
      </c>
      <c r="DP423" s="90">
        <f>IF(ISNA(VLOOKUP($B423,'[1]1718  Exp_Rev Access'!$F$7:$GK$318,$DP$2,FALSE)),"",VLOOKUP($B423,'[1]1718  Exp_Rev Access'!$F$7:$GK$318,$DP$2,FALSE))</f>
        <v>0</v>
      </c>
      <c r="DQ423" s="90">
        <f>IF(ISNA(VLOOKUP($B423,'[1]1718  Exp_Rev Access'!$F$7:$GK$318,$DQ$2,FALSE)),"",VLOOKUP($B423,'[1]1718  Exp_Rev Access'!$F$7:$GK$318,$DQ$2,FALSE))</f>
        <v>0</v>
      </c>
      <c r="DR423" s="90">
        <f>IF(ISNA(VLOOKUP($B423,'[1]1718  Exp_Rev Access'!$F$7:$GK$318,$DR$2,FALSE)),"",VLOOKUP($B423,'[1]1718  Exp_Rev Access'!$F$7:$GK$318,$DR$2,FALSE))</f>
        <v>0</v>
      </c>
      <c r="DS423" s="90">
        <f>IF(ISNA(VLOOKUP($B423,'[1]1718  Exp_Rev Access'!$F$7:$GK$318,$DS$2,FALSE)),"",VLOOKUP($B423,'[1]1718  Exp_Rev Access'!$F$7:$GK$318,$DS$2,FALSE))</f>
        <v>0</v>
      </c>
      <c r="DT423" s="90">
        <f>IF(ISNA(VLOOKUP($B423,'[1]1718  Exp_Rev Access'!$F$7:$GK$318,$DT$2,FALSE)),"",VLOOKUP($B423,'[1]1718  Exp_Rev Access'!$F$7:$GK$318,$DT$2,FALSE))</f>
        <v>0</v>
      </c>
      <c r="DU423" s="90">
        <f>IF(ISNA(VLOOKUP($B423,'[1]1718  Exp_Rev Access'!$F$7:$GK$318,$DU$2,FALSE)),"",VLOOKUP($B423,'[1]1718  Exp_Rev Access'!$F$7:$GK$318,$DU$2,FALSE))</f>
        <v>0</v>
      </c>
      <c r="DV423" s="90">
        <f>IF(ISNA(VLOOKUP($B423,'[1]1718  Exp_Rev Access'!$F$7:$GK$318,$DV$2,FALSE)),"",VLOOKUP($B423,'[1]1718  Exp_Rev Access'!$F$7:$GK$318,$DV$2,FALSE))</f>
        <v>0</v>
      </c>
      <c r="DW423" s="90">
        <f>IF(ISNA(VLOOKUP($B423,'[1]1718  Exp_Rev Access'!$F$7:$GK$318,$DW$2,FALSE)),"",VLOOKUP($B423,'[1]1718  Exp_Rev Access'!$F$7:$GK$318,$DW$2,FALSE))</f>
        <v>0</v>
      </c>
      <c r="DX423" s="90">
        <f>IF(ISNA(VLOOKUP($B423,'[1]1718  Exp_Rev Access'!$F$7:$GK$318,$DX$2,FALSE)),"",VLOOKUP($B423,'[1]1718  Exp_Rev Access'!$F$7:$GK$318,$DX$2,FALSE))</f>
        <v>0</v>
      </c>
      <c r="DY423" s="90">
        <f>IF(ISNA(VLOOKUP($B423,'[1]1718  Exp_Rev Access'!$F$7:$GK$318,$DY$2,FALSE)),"",VLOOKUP($B423,'[1]1718  Exp_Rev Access'!$F$7:$GK$318,$DY$2,FALSE))</f>
        <v>0</v>
      </c>
      <c r="DZ423" s="90">
        <f>IF(ISNA(VLOOKUP($B423,'[1]1718  Exp_Rev Access'!$F$7:$GK$318,$DZ$2,FALSE)),"",VLOOKUP($B423,'[1]1718  Exp_Rev Access'!$F$7:$GK$318,$DZ$2,FALSE))</f>
        <v>0</v>
      </c>
      <c r="EA423" s="90">
        <f>IF(ISNA(VLOOKUP($B423,'[1]1718  Exp_Rev Access'!$F$7:$GK$318,$EA$2,FALSE)),"",VLOOKUP($B423,'[1]1718  Exp_Rev Access'!$F$7:$GK$318,$EA$2,FALSE))</f>
        <v>0</v>
      </c>
      <c r="EB423" s="90">
        <f>IF(ISNA(VLOOKUP($B423,'[1]1718  Exp_Rev Access'!$F$7:$GK$318,$EB$2,FALSE)),"",VLOOKUP($B423,'[1]1718  Exp_Rev Access'!$F$7:$GK$318,$EB$2,FALSE))</f>
        <v>0</v>
      </c>
      <c r="EC423" s="90">
        <f>IF(ISNA(VLOOKUP($B423,'[1]1718  Exp_Rev Access'!$F$7:$GK$318,$EC$2,FALSE)),"",VLOOKUP($B423,'[1]1718  Exp_Rev Access'!$F$7:$GK$318,$EC$2,FALSE))</f>
        <v>0</v>
      </c>
      <c r="ED423" s="90">
        <f>IF(ISNA(VLOOKUP($B423,'[1]1718  Exp_Rev Access'!$F$7:$GK$318,$ED$2,FALSE)),"",VLOOKUP($B423,'[1]1718  Exp_Rev Access'!$F$7:$GK$318,$ED$2,FALSE))</f>
        <v>0</v>
      </c>
      <c r="EE423" s="90">
        <f>IF(ISNA(VLOOKUP($B423,'[1]1718  Exp_Rev Access'!$F$7:$GK$318,$EE$2,FALSE)),"",VLOOKUP($B423,'[1]1718  Exp_Rev Access'!$F$7:$GK$318,$EE$2,FALSE))</f>
        <v>0</v>
      </c>
      <c r="EF423" s="90">
        <f>IF(ISNA(VLOOKUP($B423,'[1]1718  Exp_Rev Access'!$F$7:$GK$318,$EF$2,FALSE)),"",VLOOKUP($B423,'[1]1718  Exp_Rev Access'!$F$7:$GK$318,$EF$2,FALSE))</f>
        <v>0</v>
      </c>
      <c r="EG423" s="90">
        <f>IF(ISNA(VLOOKUP($B423,'[1]1718  Exp_Rev Access'!$F$7:$GK$318,$EG$2,FALSE)),"",VLOOKUP($B423,'[1]1718  Exp_Rev Access'!$F$7:$GK$318,$EG$2,FALSE))</f>
        <v>0</v>
      </c>
      <c r="EH423" s="90">
        <f>IF(ISNA(VLOOKUP($B423,'[1]1718  Exp_Rev Access'!$F$7:$GK$318,$EH$2,FALSE)),"",VLOOKUP($B423,'[1]1718  Exp_Rev Access'!$F$7:$GK$318,$EH$2,FALSE))</f>
        <v>0</v>
      </c>
      <c r="EI423" s="90">
        <f>IF(ISNA(VLOOKUP($B423,'[1]1718  Exp_Rev Access'!$F$7:$GK$318,$EI$2,FALSE)),"",VLOOKUP($B423,'[1]1718  Exp_Rev Access'!$F$7:$GK$318,$EI$2,FALSE))</f>
        <v>0</v>
      </c>
      <c r="EJ423" s="90">
        <f>IF(ISNA(VLOOKUP($B423,'[1]1718  Exp_Rev Access'!$F$7:$GK$318,$EJ$2,FALSE)),"",VLOOKUP($B423,'[1]1718  Exp_Rev Access'!$F$7:$GK$318,$EJ$2,FALSE))</f>
        <v>0</v>
      </c>
      <c r="EK423" s="90">
        <f>IF(ISNA(VLOOKUP($B423,'[1]1718  Exp_Rev Access'!$F$7:$GK$318,$EK$2,FALSE)),"",VLOOKUP($B423,'[1]1718  Exp_Rev Access'!$F$7:$GK$318,$EK$2,FALSE))</f>
        <v>0</v>
      </c>
      <c r="EL423" s="90">
        <f>IF(ISNA(VLOOKUP($B423,'[1]1718  Exp_Rev Access'!$F$7:$GK$318,$EL$2,FALSE)),"",VLOOKUP($B423,'[1]1718  Exp_Rev Access'!$F$7:$GK$318,$EL$2,FALSE))</f>
        <v>0</v>
      </c>
      <c r="EM423" s="90">
        <f>IF(ISNA(VLOOKUP($B423,'[1]1718  Exp_Rev Access'!$F$7:$GK$318,$EM$2,FALSE)),"",VLOOKUP($B423,'[1]1718  Exp_Rev Access'!$F$7:$GK$318,$EM$2,FALSE))</f>
        <v>0</v>
      </c>
      <c r="EN423" s="90">
        <f>IF(ISNA(VLOOKUP($B423,'[1]1718  Exp_Rev Access'!$F$7:$GK$318,$EN$2,FALSE)),"",VLOOKUP($B423,'[1]1718  Exp_Rev Access'!$F$7:$GK$318,$EN$2,FALSE))</f>
        <v>320.04000000000002</v>
      </c>
      <c r="EO423" s="90">
        <f>IF(ISNA(VLOOKUP($B423,'[1]1718  Exp_Rev Access'!$F$7:$GK$318,$EO$2,FALSE)),"",VLOOKUP($B423,'[1]1718  Exp_Rev Access'!$F$7:$GK$318,$EO$2,FALSE))</f>
        <v>0</v>
      </c>
      <c r="EP423" s="90">
        <f>IF(ISNA(VLOOKUP($B423,'[1]1718  Exp_Rev Access'!$F$7:$GK$318,$EP$2,FALSE)),"",VLOOKUP($B423,'[1]1718  Exp_Rev Access'!$F$7:$GK$318,$EP$2,FALSE))</f>
        <v>0</v>
      </c>
      <c r="EQ423" s="90">
        <f>IF(ISNA(VLOOKUP($B423,'[1]1718  Exp_Rev Access'!$F$7:$GK$318,$EQ$2,FALSE)),"",VLOOKUP($B423,'[1]1718  Exp_Rev Access'!$F$7:$GK$318,$EQ$2,FALSE))</f>
        <v>0</v>
      </c>
      <c r="ER423" s="90">
        <f>IF(ISNA(VLOOKUP($B423,'[1]1718  Exp_Rev Access'!$F$7:$GK$318,$ER$2,FALSE)),"",VLOOKUP($B423,'[1]1718  Exp_Rev Access'!$F$7:$GK$318,$ER$2,FALSE))</f>
        <v>0</v>
      </c>
      <c r="ES423" s="90">
        <f>IF(ISNA(VLOOKUP($B423,'[1]1718  Exp_Rev Access'!$F$7:$GK$318,$ES$2,FALSE)),"",VLOOKUP($B423,'[1]1718  Exp_Rev Access'!$F$7:$GK$318,$ES$2,FALSE))</f>
        <v>0</v>
      </c>
      <c r="ET423" s="90">
        <f>IF(ISNA(VLOOKUP($B423,'[1]1718  Exp_Rev Access'!$F$7:$GK$318,$ET$2,FALSE)),"",VLOOKUP($B423,'[1]1718  Exp_Rev Access'!$F$7:$GK$318,$ET$2,FALSE))</f>
        <v>0</v>
      </c>
      <c r="EU423" s="90">
        <f>IF(ISNA(VLOOKUP($B423,'[1]1718  Exp_Rev Access'!$F$7:$GK$318,$EU$2,FALSE)),"",VLOOKUP($B423,'[1]1718  Exp_Rev Access'!$F$7:$GK$318,$EU$2,FALSE))</f>
        <v>0</v>
      </c>
      <c r="EV423" s="90">
        <f>IF(ISNA(VLOOKUP($B423,'[1]1718  Exp_Rev Access'!$F$7:$GK$318,$EV$2,FALSE)),"",VLOOKUP($B423,'[1]1718  Exp_Rev Access'!$F$7:$GK$318,$EV$2,FALSE))</f>
        <v>0</v>
      </c>
      <c r="EW423" s="90">
        <f>IF(ISNA(VLOOKUP($B423,'[1]1718  Exp_Rev Access'!$F$7:$GK$318,$EW$2,FALSE)),"",VLOOKUP($B423,'[1]1718  Exp_Rev Access'!$F$7:$GK$318,$EW$2,FALSE))</f>
        <v>0</v>
      </c>
      <c r="EX423" s="90">
        <f>IF(ISNA(VLOOKUP($B423,'[1]1718  Exp_Rev Access'!$F$7:$GK$318,$EX$2,FALSE)),"",VLOOKUP($B423,'[1]1718  Exp_Rev Access'!$F$7:$GK$318,$EX$2,FALSE))</f>
        <v>0</v>
      </c>
      <c r="EY423" s="90">
        <f>IF(ISNA(VLOOKUP($B423,'[1]1718  Exp_Rev Access'!$F$7:$GK$318,$EY$2,FALSE)),"",VLOOKUP($B423,'[1]1718  Exp_Rev Access'!$F$7:$GK$318,$EY$2,FALSE))</f>
        <v>0</v>
      </c>
      <c r="EZ423" s="90">
        <f>IF(ISNA(VLOOKUP($B423,'[1]1718  Exp_Rev Access'!$F$7:$GK$318,$EZ$2,FALSE)),"",VLOOKUP($B423,'[1]1718  Exp_Rev Access'!$F$7:$GK$318,$EZ$2,FALSE))</f>
        <v>0</v>
      </c>
      <c r="FA423" s="90">
        <f>IF(ISNA(VLOOKUP($B423,'[1]1718  Exp_Rev Access'!$F$7:$GK$318,$FA$2,FALSE)),"",VLOOKUP($B423,'[1]1718  Exp_Rev Access'!$F$7:$GK$318,$FA$2,FALSE))</f>
        <v>0</v>
      </c>
      <c r="FB423" s="90">
        <f>IF(ISNA(VLOOKUP($B423,'[1]1718  Exp_Rev Access'!$F$7:$GK$318,$FB$2,FALSE)),"",VLOOKUP($B423,'[1]1718  Exp_Rev Access'!$F$7:$GK$318,$FB$2,FALSE))</f>
        <v>0</v>
      </c>
      <c r="FC423" s="90">
        <f>IF(ISNA(VLOOKUP($B423,'[1]1718  Exp_Rev Access'!$F$7:$GK$318,$FC$2,FALSE)),"",VLOOKUP($B423,'[1]1718  Exp_Rev Access'!$F$7:$GK$318,$FC$2,FALSE))</f>
        <v>0</v>
      </c>
      <c r="FD423" s="90">
        <f>IF(ISNA(VLOOKUP($B423,'[1]1718  Exp_Rev Access'!$F$7:$GK$318,$FD$2,FALSE)),"",VLOOKUP($B423,'[1]1718  Exp_Rev Access'!$F$7:$GK$318,$FD$2,FALSE))</f>
        <v>0</v>
      </c>
      <c r="FE423" s="90">
        <f>IF(ISNA(VLOOKUP($B423,'[1]1718  Exp_Rev Access'!$F$7:$GK$318,$FE$2,FALSE)),"",VLOOKUP($B423,'[1]1718  Exp_Rev Access'!$F$7:$GK$318,$FE$2,FALSE))</f>
        <v>0</v>
      </c>
      <c r="FF423" s="90">
        <f>IF(ISNA(VLOOKUP($B423,'[1]1718  Exp_Rev Access'!$F$7:$GK$318,$FF$2,FALSE)),"",VLOOKUP($B423,'[1]1718  Exp_Rev Access'!$F$7:$GK$318,$FF$2,FALSE))</f>
        <v>0</v>
      </c>
      <c r="FG423" s="90">
        <f>IF(ISNA(VLOOKUP($B423,'[1]1718  Exp_Rev Access'!$F$7:$GK$318,$FG$2,FALSE)),"",VLOOKUP($B423,'[1]1718  Exp_Rev Access'!$F$7:$GK$318,$FG$2,FALSE))</f>
        <v>0</v>
      </c>
      <c r="FH423" s="90">
        <f>IF(ISNA(VLOOKUP($B423,'[1]1718  Exp_Rev Access'!$F$7:$GK$318,$FH$2,FALSE)),"",VLOOKUP($B423,'[1]1718  Exp_Rev Access'!$F$7:$GK$318,$FH$2,FALSE))</f>
        <v>0</v>
      </c>
      <c r="FI423" s="90">
        <f>IF(ISNA(VLOOKUP($B423,'[1]1718  Exp_Rev Access'!$F$7:$GK$318,$FI$2,FALSE)),"",VLOOKUP($B423,'[1]1718  Exp_Rev Access'!$F$7:$GK$318,$FI$2,FALSE))</f>
        <v>0</v>
      </c>
      <c r="FJ423" s="90">
        <f>IF(ISNA(VLOOKUP($B423,'[1]1718  Exp_Rev Access'!$F$7:$GK$318,$FJ$2,FALSE)),"",VLOOKUP($B423,'[1]1718  Exp_Rev Access'!$F$7:$GK$318,$FJ$2,FALSE))</f>
        <v>0</v>
      </c>
      <c r="FK423" s="90">
        <f>IF(ISNA(VLOOKUP($B423,'[1]1718  Exp_Rev Access'!$F$7:$GK$318,$FK$2,FALSE)),"",VLOOKUP($B423,'[1]1718  Exp_Rev Access'!$F$7:$GK$318,$FK$2,FALSE))</f>
        <v>0</v>
      </c>
      <c r="FL423" s="90">
        <f>IF(ISNA(VLOOKUP($B423,'[1]1718  Exp_Rev Access'!$F$7:$GK$318,$FL$2,FALSE)),"",VLOOKUP($B423,'[1]1718  Exp_Rev Access'!$F$7:$GK$318,$FL$2,FALSE))</f>
        <v>0</v>
      </c>
      <c r="FM423" s="90">
        <f>IF(ISNA(VLOOKUP($B423,'[1]1718  Exp_Rev Access'!$F$7:$GK$318,$FM$2,FALSE)),"",VLOOKUP($B423,'[1]1718  Exp_Rev Access'!$F$7:$GK$318,$FM$2,FALSE))</f>
        <v>0</v>
      </c>
      <c r="FN423" s="90">
        <f>IF(ISNA(VLOOKUP($B423,'[1]1718  Exp_Rev Access'!$F$7:$GK$318,$FN$2,FALSE)),"",VLOOKUP($B423,'[1]1718  Exp_Rev Access'!$F$7:$GK$318,$FN$2,FALSE))</f>
        <v>0</v>
      </c>
      <c r="FO423" s="90">
        <f>IF(ISNA(VLOOKUP($B423,'[1]1718  Exp_Rev Access'!$F$7:$GK$318,$FO$2,FALSE)),"",VLOOKUP($B423,'[1]1718  Exp_Rev Access'!$F$7:$GK$318,$FO$2,FALSE))</f>
        <v>0</v>
      </c>
      <c r="FP423" s="90">
        <f>IF(ISNA(VLOOKUP($B423,'[1]1718  Exp_Rev Access'!$F$7:$GK$318,$FP$2,FALSE)),"",VLOOKUP($B423,'[1]1718  Exp_Rev Access'!$F$7:$GK$318,$FP$2,FALSE))</f>
        <v>0</v>
      </c>
      <c r="FQ423" s="90">
        <f>IF(ISNA(VLOOKUP($B423,'[1]1718  Exp_Rev Access'!$F$7:$GK$318,$FQ$2,FALSE)),"",VLOOKUP($B423,'[1]1718  Exp_Rev Access'!$F$7:$GK$318,$FQ$2,FALSE))</f>
        <v>0</v>
      </c>
      <c r="FR423" s="90">
        <f>IF(ISNA(VLOOKUP($B423,'[1]1718  Exp_Rev Access'!$F$7:$GK$318,$FR$2,FALSE)),"",VLOOKUP($B423,'[1]1718  Exp_Rev Access'!$F$7:$GK$318,$FR$2,FALSE))</f>
        <v>34034.25</v>
      </c>
      <c r="FS423" s="56">
        <f t="shared" si="1075"/>
        <v>1418866.65</v>
      </c>
      <c r="FT423" s="92">
        <f t="shared" si="1076"/>
        <v>0.12546523581271371</v>
      </c>
      <c r="FU423" s="94">
        <f t="shared" si="1077"/>
        <v>1603.7646799516224</v>
      </c>
      <c r="FV423" s="95">
        <f>IF(ISNA(VLOOKUP($B423,'[1]1718  Exp_Rev Access'!$F$7:$GK$318,$FV$2,FALSE)),"",VLOOKUP($B423,'[1]1718  Exp_Rev Access'!$F$7:$GK$318,$FV$2,FALSE))</f>
        <v>0</v>
      </c>
      <c r="FW423" s="95">
        <f>IF(ISNA(VLOOKUP($B423,'[1]1718  Exp_Rev Access'!$F$7:$GK$318,$FW$2,FALSE)),"",VLOOKUP($B423,'[1]1718  Exp_Rev Access'!$F$7:$GK$318,$FW$2,FALSE))</f>
        <v>0</v>
      </c>
      <c r="FX423" s="95">
        <f>IF(ISNA(VLOOKUP($B423,'[1]1718  Exp_Rev Access'!$F$7:$GK$318,$FX$2,FALSE)),"",VLOOKUP($B423,'[1]1718  Exp_Rev Access'!$F$7:$GK$318,$FX$2,FALSE))</f>
        <v>0</v>
      </c>
      <c r="FY423" s="95">
        <f>IF(ISNA(VLOOKUP($B423,'[1]1718  Exp_Rev Access'!$F$7:$GK$318,$FY$2,FALSE)),"",VLOOKUP($B423,'[1]1718  Exp_Rev Access'!$F$7:$GK$318,$FY$2,FALSE))</f>
        <v>0</v>
      </c>
      <c r="FZ423" s="95">
        <f>IF(ISNA(VLOOKUP($B423,'[1]1718  Exp_Rev Access'!$F$7:$GK$318,$FZ$2,FALSE)),"",VLOOKUP($B423,'[1]1718  Exp_Rev Access'!$F$7:$GK$318,$FZ$2,FALSE))</f>
        <v>0</v>
      </c>
      <c r="GA423" s="95">
        <f>IF(ISNA(VLOOKUP($B423,'[1]1718  Exp_Rev Access'!$F$7:$GK$318,$GA$2,FALSE)),"",VLOOKUP($B423,'[1]1718  Exp_Rev Access'!$F$7:$GK$318,$GA$2,FALSE))</f>
        <v>0</v>
      </c>
      <c r="GB423" s="95">
        <f>IF(ISNA(VLOOKUP($B423,'[1]1718  Exp_Rev Access'!$F$7:$GK$318,$GB$2,FALSE)),"",VLOOKUP($B423,'[1]1718  Exp_Rev Access'!$F$7:$GK$318,$GB$2,FALSE))</f>
        <v>0</v>
      </c>
      <c r="GC423" s="95">
        <f>IF(ISNA(VLOOKUP($B423,'[1]1718  Exp_Rev Access'!$F$7:$GK$318,$GC$2,FALSE)),"",VLOOKUP($B423,'[1]1718  Exp_Rev Access'!$F$7:$GK$318,$GC$2,FALSE))</f>
        <v>0</v>
      </c>
      <c r="GD423" s="95">
        <f>IF(ISNA(VLOOKUP($B423,'[1]1718  Exp_Rev Access'!$F$7:$GK$318,$GD$2,FALSE)),"",VLOOKUP($B423,'[1]1718  Exp_Rev Access'!$F$7:$GK$318,$GD$2,FALSE))</f>
        <v>0</v>
      </c>
      <c r="GE423" s="95">
        <f>IF(ISNA(VLOOKUP($B423,'[1]1718  Exp_Rev Access'!$F$7:$GK$318,$GE$2,FALSE)),"",VLOOKUP($B423,'[1]1718  Exp_Rev Access'!$F$7:$GK$318,$GE$2,FALSE))</f>
        <v>0</v>
      </c>
      <c r="GF423" s="95">
        <f>IF(ISNA(VLOOKUP($B423,'[1]1718  Exp_Rev Access'!$F$7:$GK$318,$GF$2,FALSE)),"",VLOOKUP($B423,'[1]1718  Exp_Rev Access'!$F$7:$GK$318,$GF$2,FALSE))</f>
        <v>0</v>
      </c>
      <c r="GG423" s="95">
        <f>IF(ISNA(VLOOKUP($B423,'[1]1718  Exp_Rev Access'!$F$7:$GK$318,$GG$2,FALSE)),"",VLOOKUP($B423,'[1]1718  Exp_Rev Access'!$F$7:$GK$318,$GG$2,FALSE))</f>
        <v>0</v>
      </c>
      <c r="GH423" s="95">
        <f>IF(ISNA(VLOOKUP($B423,'[1]1718  Exp_Rev Access'!$F$7:$GK$318,$GH$2,FALSE)),"",VLOOKUP($B423,'[1]1718  Exp_Rev Access'!$F$7:$GK$318,$GH$2,FALSE))</f>
        <v>0</v>
      </c>
      <c r="GI423" s="95">
        <f>IF(ISNA(VLOOKUP($B423,'[1]1718  Exp_Rev Access'!$F$7:$GK$318,$GI$2,FALSE)),"",VLOOKUP($B423,'[1]1718  Exp_Rev Access'!$F$7:$GK$318,$GI$2,FALSE))</f>
        <v>0</v>
      </c>
      <c r="GJ423" s="95">
        <f>IF(ISNA(VLOOKUP($B423,'[1]1718  Exp_Rev Access'!$F$7:$GK$318,$GJ$2,FALSE)),"",VLOOKUP($B423,'[1]1718  Exp_Rev Access'!$F$7:$GK$318,$GJ$2,FALSE))</f>
        <v>0</v>
      </c>
      <c r="GK423" s="95">
        <f>IF(ISNA(VLOOKUP($B423,'[1]1718  Exp_Rev Access'!$F$7:$GK$318,$GK$2,FALSE)),"",VLOOKUP($B423,'[1]1718  Exp_Rev Access'!$F$7:$GK$318,$GK$2,FALSE))</f>
        <v>2843.92</v>
      </c>
      <c r="GL423" s="95">
        <f>IF(ISNA(VLOOKUP($B423,'[1]1718  Exp_Rev Access'!$F$7:$GK$318,$GL$2,FALSE)),"",VLOOKUP($B423,'[1]1718  Exp_Rev Access'!$F$7:$GK$318,$GL$2,FALSE))</f>
        <v>0</v>
      </c>
      <c r="GM423" s="95">
        <f>IF(ISNA(VLOOKUP($B423,'[1]1718  Exp_Rev Access'!$F$7:$GK$318,$GM$2,FALSE)),"",VLOOKUP($B423,'[1]1718  Exp_Rev Access'!$F$7:$GK$318,$GM$2,FALSE))</f>
        <v>0</v>
      </c>
      <c r="GN423" s="95">
        <f>IF(ISNA(VLOOKUP($B423,'[1]1718  Exp_Rev Access'!$F$7:$GK$318,$GN$2,FALSE)),"",VLOOKUP($B423,'[1]1718  Exp_Rev Access'!$F$7:$GK$318,$GN$2,FALSE))</f>
        <v>0</v>
      </c>
      <c r="GO423" s="95">
        <f>IF(ISNA(VLOOKUP($B423,'[1]1718  Exp_Rev Access'!$F$7:$GK$318,$GO$2,FALSE)),"",VLOOKUP($B423,'[1]1718  Exp_Rev Access'!$F$7:$GK$318,$GO$2,FALSE))</f>
        <v>0</v>
      </c>
      <c r="GP423" s="95">
        <f>IF(ISNA(VLOOKUP($B423,'[1]1718  Exp_Rev Access'!$F$7:$GK$318,$GP$2,FALSE)),"",VLOOKUP($B423,'[1]1718  Exp_Rev Access'!$F$7:$GK$318,$GP$2,FALSE))</f>
        <v>0</v>
      </c>
      <c r="GQ423" s="95">
        <f>IF(ISNA(VLOOKUP($B423,'[1]1718  Exp_Rev Access'!$F$7:$GK$318,$GQ$2,FALSE)),"",VLOOKUP($B423,'[1]1718  Exp_Rev Access'!$F$7:$GK$318,$GQ$2,FALSE))</f>
        <v>0</v>
      </c>
      <c r="GR423" s="95">
        <f>IF(ISNA(VLOOKUP($B423,'[1]1718  Exp_Rev Access'!$F$7:$GK$318,$GR$2,FALSE)),"",VLOOKUP($B423,'[1]1718  Exp_Rev Access'!$F$7:$GK$318,$GR$2,FALSE))</f>
        <v>0</v>
      </c>
      <c r="GS423" s="95">
        <f>IF(ISNA(VLOOKUP($B423,'[1]1718  Exp_Rev Access'!$F$7:$GK$318,$GS$2,FALSE)),"",VLOOKUP($B423,'[1]1718  Exp_Rev Access'!$F$7:$GK$318,$GS$2,FALSE))</f>
        <v>0</v>
      </c>
      <c r="GT423" s="95">
        <f>IF(ISNA(VLOOKUP($B423,'[1]1718  Exp_Rev Access'!$F$7:$GK$318,$GT$2,FALSE)),"",VLOOKUP($B423,'[1]1718  Exp_Rev Access'!$F$7:$GK$318,$GT$2,FALSE))</f>
        <v>0</v>
      </c>
      <c r="GU423" s="56">
        <f t="shared" si="1078"/>
        <v>2843.92</v>
      </c>
      <c r="GV423" s="92">
        <f t="shared" si="1079"/>
        <v>2.5147753908550378E-4</v>
      </c>
      <c r="GW423" s="96">
        <f t="shared" si="1080"/>
        <v>3.2145222728351661</v>
      </c>
    </row>
    <row r="424" spans="1:222" x14ac:dyDescent="0.3">
      <c r="A424" s="73"/>
      <c r="B424" s="88" t="s">
        <v>813</v>
      </c>
      <c r="C424" s="89" t="s">
        <v>814</v>
      </c>
      <c r="D424" s="75">
        <f>IF(ISNA(VLOOKUP($B424,'[1]1718 enrollment_Rev_Exp by size'!$A$7:H753,3,FALSE)),"",VLOOKUP($B424,'[1]1718 enrollment_Rev_Exp by size'!$A$7:$G$350,3,FALSE))</f>
        <v>3737.0200000000009</v>
      </c>
      <c r="E424" s="76">
        <f>IF(ISNA(VLOOKUP($B424,'[1]1718 enrollment_Rev_Exp by size'!$A$7:I756,5,FALSE)),"",VLOOKUP($B424,'[1]1718 enrollment_Rev_Exp by size'!$A$7:$G$350,5,FALSE))</f>
        <v>46169119.170000002</v>
      </c>
      <c r="F424" s="70">
        <f t="shared" si="1062"/>
        <v>46169119.169999994</v>
      </c>
      <c r="G424" s="70">
        <f t="shared" si="1063"/>
        <v>0</v>
      </c>
      <c r="H424" s="90">
        <f>IF(ISNA(VLOOKUP($B424,'[1]1718  Exp_Rev Access'!$F$7:$GK$318,3,FALSE)),"",VLOOKUP($B424,'[1]1718  Exp_Rev Access'!$F$7:$GK$318,3,FALSE))</f>
        <v>1388075.04</v>
      </c>
      <c r="I424" s="90">
        <f>IF(ISNA(VLOOKUP($B424,'[1]1718  Exp_Rev Access'!$F$7:$GK$318,4,FALSE)),"",VLOOKUP($B424,'[1]1718  Exp_Rev Access'!$F$7:$GK$318,4,FALSE))</f>
        <v>0</v>
      </c>
      <c r="J424" s="90">
        <f>IF(ISNA(VLOOKUP($B424,'[1]1718  Exp_Rev Access'!$F$7:$GK$318,5,FALSE)),"",VLOOKUP($B424,'[1]1718  Exp_Rev Access'!$F$7:$GK$318,5,FALSE))</f>
        <v>230.02</v>
      </c>
      <c r="K424" s="90">
        <f>IF(ISNA(VLOOKUP($B424,'[1]1718  Exp_Rev Access'!$F$7:$GK$318,6,FALSE)),"-",VLOOKUP($B424,'[1]1718  Exp_Rev Access'!$F$7:$GK$318,6,FALSE))</f>
        <v>0</v>
      </c>
      <c r="L424" s="90">
        <f>IF(ISNA(VLOOKUP($B424,'[1]1718  Exp_Rev Access'!$F$7:$GK$318,7,FALSE)),"",VLOOKUP($B424,'[1]1718  Exp_Rev Access'!$F$7:$GK$318,7,FALSE))</f>
        <v>0</v>
      </c>
      <c r="M424" s="90">
        <f>IF(ISNA(VLOOKUP($B424,'[1]1718  Exp_Rev Access'!$F$7:$GK$318,8,FALSE)),"",VLOOKUP($B424,'[1]1718  Exp_Rev Access'!$F$7:$GK$318,8,FALSE))</f>
        <v>130405.39</v>
      </c>
      <c r="N424" s="56">
        <f t="shared" si="1064"/>
        <v>1518710.45</v>
      </c>
      <c r="O424" s="91">
        <f t="shared" si="1065"/>
        <v>3.2894507785776322E-2</v>
      </c>
      <c r="P424" s="56">
        <f t="shared" si="1066"/>
        <v>406.39612579006791</v>
      </c>
      <c r="Q424" s="90">
        <f>IF(ISNA(VLOOKUP($B424,'[1]1718  Exp_Rev Access'!$F$7:$GK$318,10,FALSE)),"",VLOOKUP($B424,'[1]1718  Exp_Rev Access'!$F$7:$GK$318,10,FALSE))</f>
        <v>580</v>
      </c>
      <c r="R424" s="90">
        <f>IF(ISNA(VLOOKUP($B424,'[1]1718  Exp_Rev Access'!$F$7:$GK$318,11,FALSE)),"",VLOOKUP($B424,'[1]1718  Exp_Rev Access'!$F$7:$GK$318,11,FALSE))</f>
        <v>0</v>
      </c>
      <c r="S424" s="90">
        <f>IF(ISNA(VLOOKUP($B424,'[1]1718  Exp_Rev Access'!$F$7:$GK$318,12,FALSE)),"",VLOOKUP($B424,'[1]1718  Exp_Rev Access'!$F$7:$GK$318,12,FALSE))</f>
        <v>0</v>
      </c>
      <c r="T424" s="90">
        <f>IF(ISNA(VLOOKUP($B424,'[1]1718  Exp_Rev Access'!$F$7:$GK$318,13,FALSE)),"",VLOOKUP($B424,'[1]1718  Exp_Rev Access'!$F$7:$GK$318,13,FALSE))</f>
        <v>0</v>
      </c>
      <c r="U424" s="90">
        <f>IF(ISNA(VLOOKUP($B424,'[1]1718  Exp_Rev Access'!$F$7:$GK$318,14,FALSE)),"",VLOOKUP($B424,'[1]1718  Exp_Rev Access'!$F$7:$GK$318,14,FALSE))</f>
        <v>0</v>
      </c>
      <c r="V424" s="90">
        <f>IF(ISNA(VLOOKUP($B424,'[1]1718  Exp_Rev Access'!$F$7:$GK$318,15,FALSE)),"",VLOOKUP($B424,'[1]1718  Exp_Rev Access'!$F$7:$GK$318,15,FALSE))</f>
        <v>0</v>
      </c>
      <c r="W424" s="90">
        <f>IF(ISNA(VLOOKUP($B424,'[1]1718  Exp_Rev Access'!$F$7:$GK$318,16,FALSE)),"",VLOOKUP($B424,'[1]1718  Exp_Rev Access'!$F$7:$GK$318,16,FALSE))</f>
        <v>0</v>
      </c>
      <c r="X424" s="90">
        <f>IF(ISNA(VLOOKUP($B424,'[1]1718  Exp_Rev Access'!$F$7:$GK$318,17,FALSE)),"",VLOOKUP($B424,'[1]1718  Exp_Rev Access'!$F$7:$GK$318,17,FALSE))</f>
        <v>0</v>
      </c>
      <c r="Y424" s="90">
        <f>IF(ISNA(VLOOKUP($B424,'[1]1718  Exp_Rev Access'!$F$7:$GK$318,18,FALSE)),"",VLOOKUP($B424,'[1]1718  Exp_Rev Access'!$F$7:$GK$318,18,FALSE))</f>
        <v>6730.5</v>
      </c>
      <c r="Z424" s="90">
        <f>IF(ISNA(VLOOKUP($B424,'[1]1718  Exp_Rev Access'!$F$7:$GK$318,19,FALSE)),"",VLOOKUP($B424,'[1]1718  Exp_Rev Access'!$F$7:$GK$318,19,FALSE))</f>
        <v>52556.37</v>
      </c>
      <c r="AA424" s="90">
        <f>IF(ISNA(VLOOKUP($B424,'[1]1718  Exp_Rev Access'!$F$7:$GK$318,20,FALSE)),"",VLOOKUP($B424,'[1]1718  Exp_Rev Access'!$F$7:$GK$318,20,FALSE))</f>
        <v>0</v>
      </c>
      <c r="AB424" s="90">
        <f>IF(ISNA(VLOOKUP($B424,'[1]1718  Exp_Rev Access'!$F$7:$GK$318,21,FALSE)),"",VLOOKUP($B424,'[1]1718  Exp_Rev Access'!$F$7:$GK$318,21,FALSE))</f>
        <v>0</v>
      </c>
      <c r="AC424" s="90">
        <f>IF(ISNA(VLOOKUP($B424,'[1]1718  Exp_Rev Access'!$F$7:$GK$318,22,FALSE)),"",VLOOKUP($B424,'[1]1718  Exp_Rev Access'!$F$7:$GK$318,22,FALSE))</f>
        <v>1527.6</v>
      </c>
      <c r="AD424" s="90">
        <f>IF(ISNA(VLOOKUP($B424,'[1]1718  Exp_Rev Access'!$F$7:$GK$318,23,FALSE)),"",VLOOKUP($B424,'[1]1718  Exp_Rev Access'!$F$7:$GK$318,23,FALSE))</f>
        <v>19782.77</v>
      </c>
      <c r="AE424" s="90">
        <f>IF(ISNA(VLOOKUP($B424,'[1]1718  Exp_Rev Access'!$F$7:$GK$318,24,FALSE)),"",VLOOKUP($B424,'[1]1718  Exp_Rev Access'!$F$7:$GK$318,24,FALSE))</f>
        <v>127324.18</v>
      </c>
      <c r="AF424" s="90">
        <f>IF(ISNA(VLOOKUP($B424,'[1]1718  Exp_Rev Access'!$F$7:$GK$318,25,FALSE)),"",VLOOKUP($B424,'[1]1718  Exp_Rev Access'!$F$7:$GK$318,25,FALSE))</f>
        <v>0</v>
      </c>
      <c r="AG424" s="90">
        <f>IF(ISNA(VLOOKUP($B424,'[1]1718  Exp_Rev Access'!$F$7:$GK$318,26,FALSE)),"",VLOOKUP($B424,'[1]1718  Exp_Rev Access'!$F$7:$GK$318,26,FALSE))</f>
        <v>119744.23</v>
      </c>
      <c r="AH424" s="90">
        <f>IF(ISNA(VLOOKUP($B424,'[1]1718  Exp_Rev Access'!$F$7:$GK$318,27,FALSE)),"",VLOOKUP($B424,'[1]1718  Exp_Rev Access'!$F$7:$GK$318,27,FALSE))</f>
        <v>4040.62</v>
      </c>
      <c r="AI424" s="90">
        <f>IF(ISNA(VLOOKUP($B424,'[1]1718  Exp_Rev Access'!$F$7:$GK$318,28,FALSE)),"",VLOOKUP($B424,'[1]1718  Exp_Rev Access'!$F$7:$GK$318,28,FALSE))</f>
        <v>17022</v>
      </c>
      <c r="AJ424" s="90">
        <f>IF(ISNA(VLOOKUP($B424,'[1]1718  Exp_Rev Access'!$F$7:$GK$318,29,FALSE)),"",VLOOKUP($B424,'[1]1718  Exp_Rev Access'!$F$7:$GK$318,29,FALSE))</f>
        <v>5387.28</v>
      </c>
      <c r="AK424" s="90">
        <f>IF(ISNA(VLOOKUP($B424,'[1]1718  Exp_Rev Access'!$F$7:$GK$318,30,FALSE)),"",VLOOKUP($B424,'[1]1718  Exp_Rev Access'!$F$7:$GK$318,30,FALSE))</f>
        <v>127905.31</v>
      </c>
      <c r="AL424" s="90">
        <f>IF(ISNA(VLOOKUP($B424,'[1]1718  Exp_Rev Access'!$F$7:$GK$318,31,FALSE)),"",VLOOKUP($B424,'[1]1718  Exp_Rev Access'!$F$7:$GK$318,31,FALSE))</f>
        <v>135838.04</v>
      </c>
      <c r="AM424" s="56">
        <f t="shared" si="1067"/>
        <v>618438.9</v>
      </c>
      <c r="AN424" s="92">
        <f t="shared" si="1068"/>
        <v>1.3395076863451453E-2</v>
      </c>
      <c r="AO424" s="71">
        <f t="shared" si="1069"/>
        <v>165.48985555335531</v>
      </c>
      <c r="AP424" s="90">
        <f>IF(ISNA(VLOOKUP($B424,'[1]1718  Exp_Rev Access'!$F$7:$GK$318,33,FALSE)),"",VLOOKUP($B424,'[1]1718  Exp_Rev Access'!$F$7:$GK$318,33,FALSE))</f>
        <v>24259331.280000001</v>
      </c>
      <c r="AQ424" s="90">
        <f>IF(ISNA(VLOOKUP($B424,'[1]1718  Exp_Rev Access'!$F$7:$GK$318,34,FALSE)),"",VLOOKUP($B424,'[1]1718  Exp_Rev Access'!$F$7:$GK$318,34,FALSE))</f>
        <v>757418.35</v>
      </c>
      <c r="AR424" s="90">
        <f>IF(ISNA(VLOOKUP($B424,'[1]1718  Exp_Rev Access'!$F$7:$GK$318,35,FALSE)),"",VLOOKUP($B424,'[1]1718  Exp_Rev Access'!$F$7:$GK$318,35,FALSE))</f>
        <v>4813077.16</v>
      </c>
      <c r="AS424" s="90">
        <f>IF(ISNA(VLOOKUP($B424,'[1]1718  Exp_Rev Access'!$F$7:$GK$318,36,FALSE)),"",VLOOKUP($B424,'[1]1718  Exp_Rev Access'!$F$7:$GK$318,36,FALSE))</f>
        <v>0</v>
      </c>
      <c r="AT424" s="90">
        <f>IF(ISNA(VLOOKUP($B424,'[1]1718  Exp_Rev Access'!$F$7:$GK$318,37,FALSE)),"",VLOOKUP($B424,'[1]1718  Exp_Rev Access'!$F$7:$GK$318,37,FALSE))</f>
        <v>0</v>
      </c>
      <c r="AU424" s="56">
        <f t="shared" si="1070"/>
        <v>29829826.790000003</v>
      </c>
      <c r="AV424" s="93">
        <f t="shared" si="1071"/>
        <v>0.64609910967032214</v>
      </c>
      <c r="AW424" s="56">
        <f t="shared" si="1072"/>
        <v>7982.2497043098501</v>
      </c>
      <c r="AX424" s="90">
        <f>IF(ISNA(VLOOKUP($B424,'[1]1718  Exp_Rev Access'!$F$7:$GK$318,39,FALSE)),"",VLOOKUP($B424,'[1]1718  Exp_Rev Access'!$F$7:$GK$318,39,FALSE))</f>
        <v>0</v>
      </c>
      <c r="AY424" s="90">
        <f>IF(ISNA(VLOOKUP($B424,'[1]1718  Exp_Rev Access'!$F$7:$GK$318,40,FALSE)),"",VLOOKUP($B424,'[1]1718  Exp_Rev Access'!$F$7:$GK$318,40,FALSE))</f>
        <v>3189138.61</v>
      </c>
      <c r="AZ424" s="90">
        <f>IF(ISNA(VLOOKUP($B424,'[1]1718  Exp_Rev Access'!$F$7:$GK$318,41,FALSE)),"",VLOOKUP($B424,'[1]1718  Exp_Rev Access'!$F$7:$GK$318,41,FALSE))</f>
        <v>215218.63</v>
      </c>
      <c r="BA424" s="90">
        <f>IF(ISNA(VLOOKUP($B424,'[1]1718  Exp_Rev Access'!$F$7:$GK$318,42,FALSE)),"",VLOOKUP($B424,'[1]1718  Exp_Rev Access'!$F$7:$GK$318,42,FALSE))</f>
        <v>0</v>
      </c>
      <c r="BB424" s="90">
        <f>IF(ISNA(VLOOKUP($B424,'[1]1718  Exp_Rev Access'!$F$7:$GK$318,43,FALSE)),"",VLOOKUP($B424,'[1]1718  Exp_Rev Access'!$F$7:$GK$318,43,FALSE))</f>
        <v>0</v>
      </c>
      <c r="BC424" s="90">
        <f>IF(ISNA(VLOOKUP($B424,'[1]1718  Exp_Rev Access'!$F$7:$GK$318,44,FALSE)),"",VLOOKUP($B424,'[1]1718  Exp_Rev Access'!$F$7:$GK$318,44,FALSE))</f>
        <v>2308020.75</v>
      </c>
      <c r="BD424" s="90">
        <f>IF(ISNA(VLOOKUP($B424,'[1]1718  Exp_Rev Access'!$F$7:$GK$318,45,FALSE)),"",VLOOKUP($B424,'[1]1718  Exp_Rev Access'!$F$7:$GK$318,45,FALSE))</f>
        <v>0</v>
      </c>
      <c r="BE424" s="90">
        <f>IF(ISNA(VLOOKUP($B424,'[1]1718  Exp_Rev Access'!$F$7:$GK$318,46,FALSE)),"",VLOOKUP($B424,'[1]1718  Exp_Rev Access'!$F$7:$GK$318,46,FALSE))</f>
        <v>447593.47</v>
      </c>
      <c r="BF424" s="90">
        <f>IF(ISNA(VLOOKUP($B424,'[1]1718  Exp_Rev Access'!$F$7:$GK$318,47,FALSE)),"",VLOOKUP($B424,'[1]1718  Exp_Rev Access'!$F$7:$GK$318,47,FALSE))</f>
        <v>0</v>
      </c>
      <c r="BG424" s="90">
        <f>IF(ISNA(VLOOKUP($B424,'[1]1718  Exp_Rev Access'!$F$7:$GK$318,48,FALSE)),"",VLOOKUP($B424,'[1]1718  Exp_Rev Access'!$F$7:$GK$318,48,FALSE))</f>
        <v>1511347.08</v>
      </c>
      <c r="BH424" s="90">
        <f>IF(ISNA(VLOOKUP($B424,'[1]1718  Exp_Rev Access'!$F$7:$GK$318,49,FALSE)),"",VLOOKUP($B424,'[1]1718  Exp_Rev Access'!$F$7:$GK$318,49,FALSE))</f>
        <v>79135.55</v>
      </c>
      <c r="BI424" s="90">
        <f>IF(ISNA(VLOOKUP($B424,'[1]1718  Exp_Rev Access'!$F$7:$GK$318,50,FALSE)),"",VLOOKUP($B424,'[1]1718  Exp_Rev Access'!$F$7:$GK$318,50,FALSE))</f>
        <v>0</v>
      </c>
      <c r="BJ424" s="90">
        <f>IF(ISNA(VLOOKUP($B424,'[1]1718  Exp_Rev Access'!$F$7:$GK$318,51,FALSE)),"",VLOOKUP($B424,'[1]1718  Exp_Rev Access'!$F$7:$GK$318,51,FALSE))</f>
        <v>31573.83</v>
      </c>
      <c r="BK424" s="90">
        <f>IF(ISNA(VLOOKUP($B424,'[1]1718  Exp_Rev Access'!$F$7:$GK$318,52,FALSE)),"",VLOOKUP($B424,'[1]1718  Exp_Rev Access'!$F$7:$GK$318,52,FALSE))</f>
        <v>985378.08</v>
      </c>
      <c r="BL424" s="90">
        <f>IF(ISNA(VLOOKUP($B424,'[1]1718  Exp_Rev Access'!$F$7:$GK$318,53,FALSE)),"",VLOOKUP($B424,'[1]1718  Exp_Rev Access'!$F$7:$GK$318,53,FALSE))</f>
        <v>0</v>
      </c>
      <c r="BM424" s="90">
        <f>IF(ISNA(VLOOKUP($B424,'[1]1718  Exp_Rev Access'!$F$7:$GK$318,54,FALSE)),"",VLOOKUP($B424,'[1]1718  Exp_Rev Access'!$F$7:$GK$318,54,FALSE))</f>
        <v>0</v>
      </c>
      <c r="BN424" s="90">
        <f>IF(ISNA(VLOOKUP($B424,'[1]1718  Exp_Rev Access'!$F$7:$GK$318,55,FALSE)),"",VLOOKUP($B424,'[1]1718  Exp_Rev Access'!$F$7:$GK$318,55,FALSE))</f>
        <v>0</v>
      </c>
      <c r="BO424" s="90">
        <f>IF(ISNA(VLOOKUP($B424,'[1]1718  Exp_Rev Access'!$F$7:$GK$318,56,FALSE)),"",VLOOKUP($B424,'[1]1718  Exp_Rev Access'!$F$7:$GK$318,56,FALSE))</f>
        <v>0</v>
      </c>
      <c r="BP424" s="90">
        <f>IF(ISNA(VLOOKUP($B424,'[1]1718  Exp_Rev Access'!$F$7:$GK$318,57,FALSE)),"",VLOOKUP($B424,'[1]1718  Exp_Rev Access'!$F$7:$GK$318,57,FALSE))</f>
        <v>0</v>
      </c>
      <c r="BQ424" s="90">
        <f>IF(ISNA(VLOOKUP($B424,'[1]1718  Exp_Rev Access'!$F$7:$GK$318,58,FALSE)),"",VLOOKUP($B424,'[1]1718  Exp_Rev Access'!$F$7:$GK$318,58,FALSE))</f>
        <v>0</v>
      </c>
      <c r="BR424" s="90">
        <f>IF(ISNA(VLOOKUP($B424,'[1]1718  Exp_Rev Access'!$F$7:$GK$318,59,FALSE)),"",VLOOKUP($B424,'[1]1718  Exp_Rev Access'!$F$7:$GK$318,59,FALSE))</f>
        <v>0</v>
      </c>
      <c r="BS424" s="90">
        <f>IF(ISNA(VLOOKUP($B424,'[1]1718  Exp_Rev Access'!$F$7:$GK$318,60,FALSE)),"",VLOOKUP($B424,'[1]1718  Exp_Rev Access'!$F$7:$GK$318,60,FALSE))</f>
        <v>0</v>
      </c>
      <c r="BT424" s="90">
        <f>IF(ISNA(VLOOKUP($B424,'[1]1718  Exp_Rev Access'!$F$7:$GK$318,61,FALSE)),"",VLOOKUP($B424,'[1]1718  Exp_Rev Access'!$F$7:$GK$318,61,FALSE))</f>
        <v>0</v>
      </c>
      <c r="BU424" s="90">
        <f>IF(ISNA(VLOOKUP($B424,'[1]1718  Exp_Rev Access'!$F$7:$GK$318,62,FALSE)),"",VLOOKUP($B424,'[1]1718  Exp_Rev Access'!$F$7:$GK$318,62,FALSE))</f>
        <v>0</v>
      </c>
      <c r="BV424" s="56">
        <f t="shared" si="1022"/>
        <v>8767406</v>
      </c>
      <c r="BW424" s="92">
        <f t="shared" si="1073"/>
        <v>0.18989762329485654</v>
      </c>
      <c r="BX424" s="71">
        <f t="shared" si="1074"/>
        <v>2346.0955520709008</v>
      </c>
      <c r="BY424" s="90">
        <f>IF(ISNA(VLOOKUP($B424,'[1]1718  Exp_Rev Access'!$F$7:$GK$318,64,FALSE)),"",VLOOKUP($B424,'[1]1718  Exp_Rev Access'!$F$7:$GK$318,64,FALSE))</f>
        <v>0</v>
      </c>
      <c r="BZ424" s="90">
        <f>IF(ISNA(VLOOKUP($B424,'[1]1718  Exp_Rev Access'!$F$7:$GK$318,65,FALSE)),"",VLOOKUP($B424,'[1]1718  Exp_Rev Access'!$F$7:$GK$318,65,FALSE))</f>
        <v>0</v>
      </c>
      <c r="CA424" s="90">
        <f>IF(ISNA(VLOOKUP($B424,'[1]1718  Exp_Rev Access'!$F$7:$GK$318,66,FALSE)),"",VLOOKUP($B424,'[1]1718  Exp_Rev Access'!$F$7:$GK$318,66,FALSE))</f>
        <v>0</v>
      </c>
      <c r="CB424" s="90">
        <f>IF(ISNA(VLOOKUP($B424,'[1]1718  Exp_Rev Access'!$F$7:$GK$318,67,FALSE)),"",VLOOKUP($B424,'[1]1718  Exp_Rev Access'!$F$7:$GK$318,67,FALSE))</f>
        <v>0</v>
      </c>
      <c r="CC424" s="90">
        <f>IF(ISNA(VLOOKUP($B424,'[1]1718  Exp_Rev Access'!$F$7:$GK$318,68,FALSE)),"",VLOOKUP($B424,'[1]1718  Exp_Rev Access'!$F$7:$GK$318,68,FALSE))</f>
        <v>37263.79</v>
      </c>
      <c r="CD424" s="90">
        <f>IF(ISNA(VLOOKUP($B424,'[1]1718  Exp_Rev Access'!$F$7:$GK$318,69,FALSE)),"",VLOOKUP($B424,'[1]1718  Exp_Rev Access'!$F$7:$GK$318,69,FALSE))</f>
        <v>0</v>
      </c>
      <c r="CE424" s="56">
        <f t="shared" si="1021"/>
        <v>37263.79</v>
      </c>
      <c r="CF424" s="92">
        <f t="shared" si="1046"/>
        <v>8.0711502991405242E-4</v>
      </c>
      <c r="CG424" s="78">
        <f t="shared" si="1047"/>
        <v>9.9715254400565136</v>
      </c>
      <c r="CH424" s="90">
        <f>IF(ISNA(VLOOKUP($B424,'[1]1718  Exp_Rev Access'!$F$7:$GK$318,$CH$2,FALSE)),"",VLOOKUP($B424,'[1]1718  Exp_Rev Access'!$F$7:$GK$318,$CH$2,FALSE))</f>
        <v>0</v>
      </c>
      <c r="CI424" s="90">
        <f>IF(ISNA(VLOOKUP($B424,'[1]1718  Exp_Rev Access'!$F$7:$GK$318,$CI$2,FALSE)),"",VLOOKUP($B424,'[1]1718  Exp_Rev Access'!$F$7:$GK$318,$CI$2,FALSE))</f>
        <v>0</v>
      </c>
      <c r="CJ424" s="90">
        <f>IF(ISNA(VLOOKUP($B424,'[1]1718  Exp_Rev Access'!$F$7:$GK$318,$CJ$2,FALSE)),"",VLOOKUP($B424,'[1]1718  Exp_Rev Access'!$F$7:$GK$318,$CJ$2,FALSE))</f>
        <v>0</v>
      </c>
      <c r="CK424" s="90">
        <f>IF(ISNA(VLOOKUP($B424,'[1]1718  Exp_Rev Access'!$F$7:$GK$318,$CK$2,FALSE)),"",VLOOKUP($B424,'[1]1718  Exp_Rev Access'!$F$7:$GK$318,$CK$2,FALSE))</f>
        <v>0</v>
      </c>
      <c r="CL424" s="90">
        <f>IF(ISNA(VLOOKUP($B424,'[1]1718  Exp_Rev Access'!$F$7:$GK$318,$CL$2,FALSE)),"",VLOOKUP($B424,'[1]1718  Exp_Rev Access'!$F$7:$GK$318,$CL$2,FALSE))</f>
        <v>0</v>
      </c>
      <c r="CM424" s="90">
        <f>IF(ISNA(VLOOKUP($B424,'[1]1718  Exp_Rev Access'!$F$7:$GK$318,$CM$2,FALSE)),"",VLOOKUP($B424,'[1]1718  Exp_Rev Access'!$F$7:$GK$318,$CM$2,FALSE))</f>
        <v>0</v>
      </c>
      <c r="CN424" s="90">
        <f>IF(ISNA(VLOOKUP($B424,'[1]1718  Exp_Rev Access'!$F$7:$GK$318,$CN$2,FALSE)),"",VLOOKUP($B424,'[1]1718  Exp_Rev Access'!$F$7:$GK$318,$CN$2,FALSE))</f>
        <v>0</v>
      </c>
      <c r="CO424" s="90">
        <f>IF(ISNA(VLOOKUP($B424,'[1]1718  Exp_Rev Access'!$F$7:$GK$318,$CO$2,FALSE)),"",VLOOKUP($B424,'[1]1718  Exp_Rev Access'!$F$7:$GK$318,$CO$2,FALSE))</f>
        <v>0</v>
      </c>
      <c r="CP424" s="90">
        <f>IF(ISNA(VLOOKUP($B424,'[1]1718  Exp_Rev Access'!$F$7:$GK$318,$CP$2,FALSE)),"",VLOOKUP($B424,'[1]1718  Exp_Rev Access'!$F$7:$GK$318,$CP$2,FALSE))</f>
        <v>0</v>
      </c>
      <c r="CQ424" s="90">
        <f>IF(ISNA(VLOOKUP($B424,'[1]1718  Exp_Rev Access'!$F$7:$GK$318,$CQ$2,FALSE)),"",VLOOKUP($B424,'[1]1718  Exp_Rev Access'!$F$7:$GK$318,$CQ$2,FALSE))</f>
        <v>728714.07</v>
      </c>
      <c r="CR424" s="90">
        <f>IF(ISNA(VLOOKUP($B424,'[1]1718  Exp_Rev Access'!$F$7:$GK$318,$CR$2,FALSE)),"",VLOOKUP($B424,'[1]1718  Exp_Rev Access'!$F$7:$GK$318,$CR$2,FALSE))</f>
        <v>0</v>
      </c>
      <c r="CS424" s="90">
        <f>IF(ISNA(VLOOKUP($B424,'[1]1718  Exp_Rev Access'!$F$7:$GK$318,$CS$2,FALSE)),"",VLOOKUP($B424,'[1]1718  Exp_Rev Access'!$F$7:$GK$318,$CS$2,FALSE))</f>
        <v>24020.44</v>
      </c>
      <c r="CT424" s="90">
        <f>IF(ISNA(VLOOKUP($B424,'[1]1718  Exp_Rev Access'!$F$7:$GK$318,$CT$2,FALSE)),"",VLOOKUP($B424,'[1]1718  Exp_Rev Access'!$F$7:$GK$318,$CT$2,FALSE))</f>
        <v>0</v>
      </c>
      <c r="CU424" s="90">
        <f>IF(ISNA(VLOOKUP($B424,'[1]1718  Exp_Rev Access'!$F$7:$GK$318,$CU$2,FALSE)),"",VLOOKUP($B424,'[1]1718  Exp_Rev Access'!$F$7:$GK$318,$CU$2,FALSE))</f>
        <v>1227225.7</v>
      </c>
      <c r="CV424" s="90">
        <f>IF(ISNA(VLOOKUP($B424,'[1]1718  Exp_Rev Access'!$F$7:$GK$318,$CV$2,FALSE)),"",VLOOKUP($B424,'[1]1718  Exp_Rev Access'!$F$7:$GK$318,$CV$2,FALSE))</f>
        <v>207230.61</v>
      </c>
      <c r="CW424" s="90">
        <f>IF(ISNA(VLOOKUP($B424,'[1]1718  Exp_Rev Access'!$F$7:$GK$318,$CW$2,FALSE)),"",VLOOKUP($B424,'[1]1718  Exp_Rev Access'!$F$7:$GK$318,$CW$2,FALSE))</f>
        <v>352394</v>
      </c>
      <c r="CX424" s="90">
        <f>IF(ISNA(VLOOKUP($B424,'[1]1718  Exp_Rev Access'!$F$7:$GK$318,$CX$2,FALSE)),"",VLOOKUP($B424,'[1]1718  Exp_Rev Access'!$F$7:$GK$318,$CX$2,FALSE))</f>
        <v>0</v>
      </c>
      <c r="CY424" s="90">
        <f>IF(ISNA(VLOOKUP($B424,'[1]1718  Exp_Rev Access'!$F$7:$GK$318,$CY$2,FALSE)),"",VLOOKUP($B424,'[1]1718  Exp_Rev Access'!$F$7:$GK$318,$CY$2,FALSE))</f>
        <v>0</v>
      </c>
      <c r="CZ424" s="90">
        <f>IF(ISNA(VLOOKUP($B424,'[1]1718  Exp_Rev Access'!$F$7:$GK$318,$CZ$2,FALSE)),"",VLOOKUP($B424,'[1]1718  Exp_Rev Access'!$F$7:$GK$318,$CZ$2,FALSE))</f>
        <v>0</v>
      </c>
      <c r="DA424" s="90">
        <f>IF(ISNA(VLOOKUP($B424,'[1]1718  Exp_Rev Access'!$F$7:$GK$318,$DA$2,FALSE)),"",VLOOKUP($B424,'[1]1718  Exp_Rev Access'!$F$7:$GK$318,$DA$2,FALSE))</f>
        <v>0</v>
      </c>
      <c r="DB424" s="90">
        <f>IF(ISNA(VLOOKUP($B424,'[1]1718  Exp_Rev Access'!$F$7:$GK$318,$DB$2,FALSE)),"",VLOOKUP($B424,'[1]1718  Exp_Rev Access'!$F$7:$GK$318,$DB$2,FALSE))</f>
        <v>182109.82</v>
      </c>
      <c r="DC424" s="90">
        <f>IF(ISNA(VLOOKUP($B424,'[1]1718  Exp_Rev Access'!$F$7:$GK$318,$DC$2,FALSE)),"",VLOOKUP($B424,'[1]1718  Exp_Rev Access'!$F$7:$GK$318,$DC$2,FALSE))</f>
        <v>0</v>
      </c>
      <c r="DD424" s="90">
        <f>IF(ISNA(VLOOKUP($B424,'[1]1718  Exp_Rev Access'!$F$7:$GK$318,$DD$2,FALSE)),"",VLOOKUP($B424,'[1]1718  Exp_Rev Access'!$F$7:$GK$318,$DD$2,FALSE))</f>
        <v>0</v>
      </c>
      <c r="DE424" s="90">
        <f>IF(ISNA(VLOOKUP($B424,'[1]1718  Exp_Rev Access'!$F$7:$GK$318,$DE$2,FALSE)),"",VLOOKUP($B424,'[1]1718  Exp_Rev Access'!$F$7:$GK$318,$DE$2,FALSE))</f>
        <v>0</v>
      </c>
      <c r="DF424" s="90">
        <f>IF(ISNA(VLOOKUP($B424,'[1]1718  Exp_Rev Access'!$F$7:$GK$318,$DF$2,FALSE)),"",VLOOKUP($B424,'[1]1718  Exp_Rev Access'!$F$7:$GK$318,$DF$2,FALSE))</f>
        <v>0</v>
      </c>
      <c r="DG424" s="90">
        <f>IF(ISNA(VLOOKUP($B424,'[1]1718  Exp_Rev Access'!$F$7:$GK$318,$DG$2,FALSE)),"",VLOOKUP($B424,'[1]1718  Exp_Rev Access'!$F$7:$GK$318,$DG$2,FALSE))</f>
        <v>0</v>
      </c>
      <c r="DH424" s="90">
        <f>IF(ISNA(VLOOKUP($B424,'[1]1718  Exp_Rev Access'!$F$7:$GK$318,$DH$2,FALSE)),"",VLOOKUP($B424,'[1]1718  Exp_Rev Access'!$F$7:$GK$318,$DH$2,FALSE))</f>
        <v>77576.17</v>
      </c>
      <c r="DI424" s="90">
        <f>IF(ISNA(VLOOKUP($B424,'[1]1718  Exp_Rev Access'!$F$7:$GK$318,$DI$2,FALSE)),"",VLOOKUP($B424,'[1]1718  Exp_Rev Access'!$F$7:$GK$318,$DI$2,FALSE))</f>
        <v>2046583.13</v>
      </c>
      <c r="DJ424" s="90">
        <f>IF(ISNA(VLOOKUP($B424,'[1]1718  Exp_Rev Access'!$F$7:$GK$318,$DJ$2,FALSE)),"",VLOOKUP($B424,'[1]1718  Exp_Rev Access'!$F$7:$GK$318,$DJ$2,FALSE))</f>
        <v>0</v>
      </c>
      <c r="DK424" s="90">
        <f>IF(ISNA(VLOOKUP($B424,'[1]1718  Exp_Rev Access'!$F$7:$GK$318,$DK$2,FALSE)),"",VLOOKUP($B424,'[1]1718  Exp_Rev Access'!$F$7:$GK$318,$DK$2,FALSE))</f>
        <v>0</v>
      </c>
      <c r="DL424" s="90">
        <f>IF(ISNA(VLOOKUP($B424,'[1]1718  Exp_Rev Access'!$F$7:$GK$318,$DL$2,FALSE)),"",VLOOKUP($B424,'[1]1718  Exp_Rev Access'!$F$7:$GK$318,$DL$2,FALSE))</f>
        <v>0</v>
      </c>
      <c r="DM424" s="90">
        <f>IF(ISNA(VLOOKUP($B424,'[1]1718  Exp_Rev Access'!$F$7:$GK$318,$DM$2,FALSE)),"",VLOOKUP($B424,'[1]1718  Exp_Rev Access'!$F$7:$GK$318,$DM$2,FALSE))</f>
        <v>0</v>
      </c>
      <c r="DN424" s="90">
        <f>IF(ISNA(VLOOKUP($B424,'[1]1718  Exp_Rev Access'!$F$7:$GK$318,$DN$2,FALSE)),"",VLOOKUP($B424,'[1]1718  Exp_Rev Access'!$F$7:$GK$318,$DN$2,FALSE))</f>
        <v>0</v>
      </c>
      <c r="DO424" s="90">
        <f>IF(ISNA(VLOOKUP($B424,'[1]1718  Exp_Rev Access'!$F$7:$GK$318,$DO$2,FALSE)),"",VLOOKUP($B424,'[1]1718  Exp_Rev Access'!$F$7:$GK$318,$DO$2,FALSE))</f>
        <v>0</v>
      </c>
      <c r="DP424" s="90">
        <f>IF(ISNA(VLOOKUP($B424,'[1]1718  Exp_Rev Access'!$F$7:$GK$318,$DP$2,FALSE)),"",VLOOKUP($B424,'[1]1718  Exp_Rev Access'!$F$7:$GK$318,$DP$2,FALSE))</f>
        <v>0</v>
      </c>
      <c r="DQ424" s="90">
        <f>IF(ISNA(VLOOKUP($B424,'[1]1718  Exp_Rev Access'!$F$7:$GK$318,$DQ$2,FALSE)),"",VLOOKUP($B424,'[1]1718  Exp_Rev Access'!$F$7:$GK$318,$DQ$2,FALSE))</f>
        <v>0</v>
      </c>
      <c r="DR424" s="90">
        <f>IF(ISNA(VLOOKUP($B424,'[1]1718  Exp_Rev Access'!$F$7:$GK$318,$DR$2,FALSE)),"",VLOOKUP($B424,'[1]1718  Exp_Rev Access'!$F$7:$GK$318,$DR$2,FALSE))</f>
        <v>0</v>
      </c>
      <c r="DS424" s="90">
        <f>IF(ISNA(VLOOKUP($B424,'[1]1718  Exp_Rev Access'!$F$7:$GK$318,$DS$2,FALSE)),"",VLOOKUP($B424,'[1]1718  Exp_Rev Access'!$F$7:$GK$318,$DS$2,FALSE))</f>
        <v>0</v>
      </c>
      <c r="DT424" s="90">
        <f>IF(ISNA(VLOOKUP($B424,'[1]1718  Exp_Rev Access'!$F$7:$GK$318,$DT$2,FALSE)),"",VLOOKUP($B424,'[1]1718  Exp_Rev Access'!$F$7:$GK$318,$DT$2,FALSE))</f>
        <v>0</v>
      </c>
      <c r="DU424" s="90">
        <f>IF(ISNA(VLOOKUP($B424,'[1]1718  Exp_Rev Access'!$F$7:$GK$318,$DU$2,FALSE)),"",VLOOKUP($B424,'[1]1718  Exp_Rev Access'!$F$7:$GK$318,$DU$2,FALSE))</f>
        <v>0</v>
      </c>
      <c r="DV424" s="90">
        <f>IF(ISNA(VLOOKUP($B424,'[1]1718  Exp_Rev Access'!$F$7:$GK$318,$DV$2,FALSE)),"",VLOOKUP($B424,'[1]1718  Exp_Rev Access'!$F$7:$GK$318,$DV$2,FALSE))</f>
        <v>0</v>
      </c>
      <c r="DW424" s="90">
        <f>IF(ISNA(VLOOKUP($B424,'[1]1718  Exp_Rev Access'!$F$7:$GK$318,$DW$2,FALSE)),"",VLOOKUP($B424,'[1]1718  Exp_Rev Access'!$F$7:$GK$318,$DW$2,FALSE))</f>
        <v>0</v>
      </c>
      <c r="DX424" s="90">
        <f>IF(ISNA(VLOOKUP($B424,'[1]1718  Exp_Rev Access'!$F$7:$GK$318,$DX$2,FALSE)),"",VLOOKUP($B424,'[1]1718  Exp_Rev Access'!$F$7:$GK$318,$DX$2,FALSE))</f>
        <v>0</v>
      </c>
      <c r="DY424" s="90">
        <f>IF(ISNA(VLOOKUP($B424,'[1]1718  Exp_Rev Access'!$F$7:$GK$318,$DY$2,FALSE)),"",VLOOKUP($B424,'[1]1718  Exp_Rev Access'!$F$7:$GK$318,$DY$2,FALSE))</f>
        <v>0</v>
      </c>
      <c r="DZ424" s="90">
        <f>IF(ISNA(VLOOKUP($B424,'[1]1718  Exp_Rev Access'!$F$7:$GK$318,$DZ$2,FALSE)),"",VLOOKUP($B424,'[1]1718  Exp_Rev Access'!$F$7:$GK$318,$DZ$2,FALSE))</f>
        <v>0</v>
      </c>
      <c r="EA424" s="90">
        <f>IF(ISNA(VLOOKUP($B424,'[1]1718  Exp_Rev Access'!$F$7:$GK$318,$EA$2,FALSE)),"",VLOOKUP($B424,'[1]1718  Exp_Rev Access'!$F$7:$GK$318,$EA$2,FALSE))</f>
        <v>0</v>
      </c>
      <c r="EB424" s="90">
        <f>IF(ISNA(VLOOKUP($B424,'[1]1718  Exp_Rev Access'!$F$7:$GK$318,$EB$2,FALSE)),"",VLOOKUP($B424,'[1]1718  Exp_Rev Access'!$F$7:$GK$318,$EB$2,FALSE))</f>
        <v>0</v>
      </c>
      <c r="EC424" s="90">
        <f>IF(ISNA(VLOOKUP($B424,'[1]1718  Exp_Rev Access'!$F$7:$GK$318,$EC$2,FALSE)),"",VLOOKUP($B424,'[1]1718  Exp_Rev Access'!$F$7:$GK$318,$EC$2,FALSE))</f>
        <v>0</v>
      </c>
      <c r="ED424" s="90">
        <f>IF(ISNA(VLOOKUP($B424,'[1]1718  Exp_Rev Access'!$F$7:$GK$318,$ED$2,FALSE)),"",VLOOKUP($B424,'[1]1718  Exp_Rev Access'!$F$7:$GK$318,$ED$2,FALSE))</f>
        <v>0</v>
      </c>
      <c r="EE424" s="90">
        <f>IF(ISNA(VLOOKUP($B424,'[1]1718  Exp_Rev Access'!$F$7:$GK$318,$EE$2,FALSE)),"",VLOOKUP($B424,'[1]1718  Exp_Rev Access'!$F$7:$GK$318,$EE$2,FALSE))</f>
        <v>0</v>
      </c>
      <c r="EF424" s="90">
        <f>IF(ISNA(VLOOKUP($B424,'[1]1718  Exp_Rev Access'!$F$7:$GK$318,$EF$2,FALSE)),"",VLOOKUP($B424,'[1]1718  Exp_Rev Access'!$F$7:$GK$318,$EF$2,FALSE))</f>
        <v>0</v>
      </c>
      <c r="EG424" s="90">
        <f>IF(ISNA(VLOOKUP($B424,'[1]1718  Exp_Rev Access'!$F$7:$GK$318,$EG$2,FALSE)),"",VLOOKUP($B424,'[1]1718  Exp_Rev Access'!$F$7:$GK$318,$EG$2,FALSE))</f>
        <v>0</v>
      </c>
      <c r="EH424" s="90">
        <f>IF(ISNA(VLOOKUP($B424,'[1]1718  Exp_Rev Access'!$F$7:$GK$318,$EH$2,FALSE)),"",VLOOKUP($B424,'[1]1718  Exp_Rev Access'!$F$7:$GK$318,$EH$2,FALSE))</f>
        <v>0</v>
      </c>
      <c r="EI424" s="90">
        <f>IF(ISNA(VLOOKUP($B424,'[1]1718  Exp_Rev Access'!$F$7:$GK$318,$EI$2,FALSE)),"",VLOOKUP($B424,'[1]1718  Exp_Rev Access'!$F$7:$GK$318,$EI$2,FALSE))</f>
        <v>0</v>
      </c>
      <c r="EJ424" s="90">
        <f>IF(ISNA(VLOOKUP($B424,'[1]1718  Exp_Rev Access'!$F$7:$GK$318,$EJ$2,FALSE)),"",VLOOKUP($B424,'[1]1718  Exp_Rev Access'!$F$7:$GK$318,$EJ$2,FALSE))</f>
        <v>0</v>
      </c>
      <c r="EK424" s="90">
        <f>IF(ISNA(VLOOKUP($B424,'[1]1718  Exp_Rev Access'!$F$7:$GK$318,$EK$2,FALSE)),"",VLOOKUP($B424,'[1]1718  Exp_Rev Access'!$F$7:$GK$318,$EK$2,FALSE))</f>
        <v>0</v>
      </c>
      <c r="EL424" s="90">
        <f>IF(ISNA(VLOOKUP($B424,'[1]1718  Exp_Rev Access'!$F$7:$GK$318,$EL$2,FALSE)),"",VLOOKUP($B424,'[1]1718  Exp_Rev Access'!$F$7:$GK$318,$EL$2,FALSE))</f>
        <v>0</v>
      </c>
      <c r="EM424" s="90">
        <f>IF(ISNA(VLOOKUP($B424,'[1]1718  Exp_Rev Access'!$F$7:$GK$318,$EM$2,FALSE)),"",VLOOKUP($B424,'[1]1718  Exp_Rev Access'!$F$7:$GK$318,$EM$2,FALSE))</f>
        <v>0</v>
      </c>
      <c r="EN424" s="90">
        <f>IF(ISNA(VLOOKUP($B424,'[1]1718  Exp_Rev Access'!$F$7:$GK$318,$EN$2,FALSE)),"",VLOOKUP($B424,'[1]1718  Exp_Rev Access'!$F$7:$GK$318,$EN$2,FALSE))</f>
        <v>343023.2</v>
      </c>
      <c r="EO424" s="90">
        <f>IF(ISNA(VLOOKUP($B424,'[1]1718  Exp_Rev Access'!$F$7:$GK$318,$EO$2,FALSE)),"",VLOOKUP($B424,'[1]1718  Exp_Rev Access'!$F$7:$GK$318,$EO$2,FALSE))</f>
        <v>0</v>
      </c>
      <c r="EP424" s="90">
        <f>IF(ISNA(VLOOKUP($B424,'[1]1718  Exp_Rev Access'!$F$7:$GK$318,$EP$2,FALSE)),"",VLOOKUP($B424,'[1]1718  Exp_Rev Access'!$F$7:$GK$318,$EP$2,FALSE))</f>
        <v>0</v>
      </c>
      <c r="EQ424" s="90">
        <f>IF(ISNA(VLOOKUP($B424,'[1]1718  Exp_Rev Access'!$F$7:$GK$318,$EQ$2,FALSE)),"",VLOOKUP($B424,'[1]1718  Exp_Rev Access'!$F$7:$GK$318,$EQ$2,FALSE))</f>
        <v>0</v>
      </c>
      <c r="ER424" s="90">
        <f>IF(ISNA(VLOOKUP($B424,'[1]1718  Exp_Rev Access'!$F$7:$GK$318,$ER$2,FALSE)),"",VLOOKUP($B424,'[1]1718  Exp_Rev Access'!$F$7:$GK$318,$ER$2,FALSE))</f>
        <v>0</v>
      </c>
      <c r="ES424" s="90">
        <f>IF(ISNA(VLOOKUP($B424,'[1]1718  Exp_Rev Access'!$F$7:$GK$318,$ES$2,FALSE)),"",VLOOKUP($B424,'[1]1718  Exp_Rev Access'!$F$7:$GK$318,$ES$2,FALSE))</f>
        <v>0</v>
      </c>
      <c r="ET424" s="90">
        <f>IF(ISNA(VLOOKUP($B424,'[1]1718  Exp_Rev Access'!$F$7:$GK$318,$ET$2,FALSE)),"",VLOOKUP($B424,'[1]1718  Exp_Rev Access'!$F$7:$GK$318,$ET$2,FALSE))</f>
        <v>0</v>
      </c>
      <c r="EU424" s="90">
        <f>IF(ISNA(VLOOKUP($B424,'[1]1718  Exp_Rev Access'!$F$7:$GK$318,$EU$2,FALSE)),"",VLOOKUP($B424,'[1]1718  Exp_Rev Access'!$F$7:$GK$318,$EU$2,FALSE))</f>
        <v>0</v>
      </c>
      <c r="EV424" s="90">
        <f>IF(ISNA(VLOOKUP($B424,'[1]1718  Exp_Rev Access'!$F$7:$GK$318,$EV$2,FALSE)),"",VLOOKUP($B424,'[1]1718  Exp_Rev Access'!$F$7:$GK$318,$EV$2,FALSE))</f>
        <v>0</v>
      </c>
      <c r="EW424" s="90">
        <f>IF(ISNA(VLOOKUP($B424,'[1]1718  Exp_Rev Access'!$F$7:$GK$318,$EW$2,FALSE)),"",VLOOKUP($B424,'[1]1718  Exp_Rev Access'!$F$7:$GK$318,$EW$2,FALSE))</f>
        <v>0</v>
      </c>
      <c r="EX424" s="90">
        <f>IF(ISNA(VLOOKUP($B424,'[1]1718  Exp_Rev Access'!$F$7:$GK$318,$EX$2,FALSE)),"",VLOOKUP($B424,'[1]1718  Exp_Rev Access'!$F$7:$GK$318,$EX$2,FALSE))</f>
        <v>0</v>
      </c>
      <c r="EY424" s="90">
        <f>IF(ISNA(VLOOKUP($B424,'[1]1718  Exp_Rev Access'!$F$7:$GK$318,$EY$2,FALSE)),"",VLOOKUP($B424,'[1]1718  Exp_Rev Access'!$F$7:$GK$318,$EY$2,FALSE))</f>
        <v>0</v>
      </c>
      <c r="EZ424" s="90">
        <f>IF(ISNA(VLOOKUP($B424,'[1]1718  Exp_Rev Access'!$F$7:$GK$318,$EZ$2,FALSE)),"",VLOOKUP($B424,'[1]1718  Exp_Rev Access'!$F$7:$GK$318,$EZ$2,FALSE))</f>
        <v>0</v>
      </c>
      <c r="FA424" s="90">
        <f>IF(ISNA(VLOOKUP($B424,'[1]1718  Exp_Rev Access'!$F$7:$GK$318,$FA$2,FALSE)),"",VLOOKUP($B424,'[1]1718  Exp_Rev Access'!$F$7:$GK$318,$FA$2,FALSE))</f>
        <v>0</v>
      </c>
      <c r="FB424" s="90">
        <f>IF(ISNA(VLOOKUP($B424,'[1]1718  Exp_Rev Access'!$F$7:$GK$318,$FB$2,FALSE)),"",VLOOKUP($B424,'[1]1718  Exp_Rev Access'!$F$7:$GK$318,$FB$2,FALSE))</f>
        <v>0</v>
      </c>
      <c r="FC424" s="90">
        <f>IF(ISNA(VLOOKUP($B424,'[1]1718  Exp_Rev Access'!$F$7:$GK$318,$FC$2,FALSE)),"",VLOOKUP($B424,'[1]1718  Exp_Rev Access'!$F$7:$GK$318,$FC$2,FALSE))</f>
        <v>0</v>
      </c>
      <c r="FD424" s="90">
        <f>IF(ISNA(VLOOKUP($B424,'[1]1718  Exp_Rev Access'!$F$7:$GK$318,$FD$2,FALSE)),"",VLOOKUP($B424,'[1]1718  Exp_Rev Access'!$F$7:$GK$318,$FD$2,FALSE))</f>
        <v>0</v>
      </c>
      <c r="FE424" s="90">
        <f>IF(ISNA(VLOOKUP($B424,'[1]1718  Exp_Rev Access'!$F$7:$GK$318,$FE$2,FALSE)),"",VLOOKUP($B424,'[1]1718  Exp_Rev Access'!$F$7:$GK$318,$FE$2,FALSE))</f>
        <v>0</v>
      </c>
      <c r="FF424" s="90">
        <f>IF(ISNA(VLOOKUP($B424,'[1]1718  Exp_Rev Access'!$F$7:$GK$318,$FF$2,FALSE)),"",VLOOKUP($B424,'[1]1718  Exp_Rev Access'!$F$7:$GK$318,$FF$2,FALSE))</f>
        <v>0</v>
      </c>
      <c r="FG424" s="90">
        <f>IF(ISNA(VLOOKUP($B424,'[1]1718  Exp_Rev Access'!$F$7:$GK$318,$FG$2,FALSE)),"",VLOOKUP($B424,'[1]1718  Exp_Rev Access'!$F$7:$GK$318,$FG$2,FALSE))</f>
        <v>0</v>
      </c>
      <c r="FH424" s="90">
        <f>IF(ISNA(VLOOKUP($B424,'[1]1718  Exp_Rev Access'!$F$7:$GK$318,$FH$2,FALSE)),"",VLOOKUP($B424,'[1]1718  Exp_Rev Access'!$F$7:$GK$318,$FH$2,FALSE))</f>
        <v>0</v>
      </c>
      <c r="FI424" s="90">
        <f>IF(ISNA(VLOOKUP($B424,'[1]1718  Exp_Rev Access'!$F$7:$GK$318,$FI$2,FALSE)),"",VLOOKUP($B424,'[1]1718  Exp_Rev Access'!$F$7:$GK$318,$FI$2,FALSE))</f>
        <v>0</v>
      </c>
      <c r="FJ424" s="90">
        <f>IF(ISNA(VLOOKUP($B424,'[1]1718  Exp_Rev Access'!$F$7:$GK$318,$FJ$2,FALSE)),"",VLOOKUP($B424,'[1]1718  Exp_Rev Access'!$F$7:$GK$318,$FJ$2,FALSE))</f>
        <v>0</v>
      </c>
      <c r="FK424" s="90">
        <f>IF(ISNA(VLOOKUP($B424,'[1]1718  Exp_Rev Access'!$F$7:$GK$318,$FK$2,FALSE)),"",VLOOKUP($B424,'[1]1718  Exp_Rev Access'!$F$7:$GK$318,$FK$2,FALSE))</f>
        <v>0</v>
      </c>
      <c r="FL424" s="90">
        <f>IF(ISNA(VLOOKUP($B424,'[1]1718  Exp_Rev Access'!$F$7:$GK$318,$FL$2,FALSE)),"",VLOOKUP($B424,'[1]1718  Exp_Rev Access'!$F$7:$GK$318,$FL$2,FALSE))</f>
        <v>0</v>
      </c>
      <c r="FM424" s="90">
        <f>IF(ISNA(VLOOKUP($B424,'[1]1718  Exp_Rev Access'!$F$7:$GK$318,$FM$2,FALSE)),"",VLOOKUP($B424,'[1]1718  Exp_Rev Access'!$F$7:$GK$318,$FM$2,FALSE))</f>
        <v>0</v>
      </c>
      <c r="FN424" s="90">
        <f>IF(ISNA(VLOOKUP($B424,'[1]1718  Exp_Rev Access'!$F$7:$GK$318,$FN$2,FALSE)),"",VLOOKUP($B424,'[1]1718  Exp_Rev Access'!$F$7:$GK$318,$FN$2,FALSE))</f>
        <v>0</v>
      </c>
      <c r="FO424" s="90">
        <f>IF(ISNA(VLOOKUP($B424,'[1]1718  Exp_Rev Access'!$F$7:$GK$318,$FO$2,FALSE)),"",VLOOKUP($B424,'[1]1718  Exp_Rev Access'!$F$7:$GK$318,$FO$2,FALSE))</f>
        <v>0</v>
      </c>
      <c r="FP424" s="90">
        <f>IF(ISNA(VLOOKUP($B424,'[1]1718  Exp_Rev Access'!$F$7:$GK$318,$FP$2,FALSE)),"",VLOOKUP($B424,'[1]1718  Exp_Rev Access'!$F$7:$GK$318,$FP$2,FALSE))</f>
        <v>0</v>
      </c>
      <c r="FQ424" s="90">
        <f>IF(ISNA(VLOOKUP($B424,'[1]1718  Exp_Rev Access'!$F$7:$GK$318,$FQ$2,FALSE)),"",VLOOKUP($B424,'[1]1718  Exp_Rev Access'!$F$7:$GK$318,$FQ$2,FALSE))</f>
        <v>0</v>
      </c>
      <c r="FR424" s="90">
        <f>IF(ISNA(VLOOKUP($B424,'[1]1718  Exp_Rev Access'!$F$7:$GK$318,$FR$2,FALSE)),"",VLOOKUP($B424,'[1]1718  Exp_Rev Access'!$F$7:$GK$318,$FR$2,FALSE))</f>
        <v>198782.48</v>
      </c>
      <c r="FS424" s="56">
        <f t="shared" si="1075"/>
        <v>5387659.6200000001</v>
      </c>
      <c r="FT424" s="92">
        <f t="shared" si="1076"/>
        <v>0.11669400926108246</v>
      </c>
      <c r="FU424" s="94">
        <f t="shared" si="1077"/>
        <v>1441.6994343086199</v>
      </c>
      <c r="FV424" s="95">
        <f>IF(ISNA(VLOOKUP($B424,'[1]1718  Exp_Rev Access'!$F$7:$GK$318,$FV$2,FALSE)),"",VLOOKUP($B424,'[1]1718  Exp_Rev Access'!$F$7:$GK$318,$FV$2,FALSE))</f>
        <v>0</v>
      </c>
      <c r="FW424" s="95">
        <f>IF(ISNA(VLOOKUP($B424,'[1]1718  Exp_Rev Access'!$F$7:$GK$318,$FW$2,FALSE)),"",VLOOKUP($B424,'[1]1718  Exp_Rev Access'!$F$7:$GK$318,$FW$2,FALSE))</f>
        <v>0</v>
      </c>
      <c r="FX424" s="95">
        <f>IF(ISNA(VLOOKUP($B424,'[1]1718  Exp_Rev Access'!$F$7:$GK$318,$FX$2,FALSE)),"",VLOOKUP($B424,'[1]1718  Exp_Rev Access'!$F$7:$GK$318,$FX$2,FALSE))</f>
        <v>0</v>
      </c>
      <c r="FY424" s="95">
        <f>IF(ISNA(VLOOKUP($B424,'[1]1718  Exp_Rev Access'!$F$7:$GK$318,$FY$2,FALSE)),"",VLOOKUP($B424,'[1]1718  Exp_Rev Access'!$F$7:$GK$318,$FY$2,FALSE))</f>
        <v>0</v>
      </c>
      <c r="FZ424" s="95">
        <f>IF(ISNA(VLOOKUP($B424,'[1]1718  Exp_Rev Access'!$F$7:$GK$318,$FZ$2,FALSE)),"",VLOOKUP($B424,'[1]1718  Exp_Rev Access'!$F$7:$GK$318,$FZ$2,FALSE))</f>
        <v>0</v>
      </c>
      <c r="GA424" s="95">
        <f>IF(ISNA(VLOOKUP($B424,'[1]1718  Exp_Rev Access'!$F$7:$GK$318,$GA$2,FALSE)),"",VLOOKUP($B424,'[1]1718  Exp_Rev Access'!$F$7:$GK$318,$GA$2,FALSE))</f>
        <v>0</v>
      </c>
      <c r="GB424" s="95">
        <f>IF(ISNA(VLOOKUP($B424,'[1]1718  Exp_Rev Access'!$F$7:$GK$318,$GB$2,FALSE)),"",VLOOKUP($B424,'[1]1718  Exp_Rev Access'!$F$7:$GK$318,$GB$2,FALSE))</f>
        <v>0</v>
      </c>
      <c r="GC424" s="95">
        <f>IF(ISNA(VLOOKUP($B424,'[1]1718  Exp_Rev Access'!$F$7:$GK$318,$GC$2,FALSE)),"",VLOOKUP($B424,'[1]1718  Exp_Rev Access'!$F$7:$GK$318,$GC$2,FALSE))</f>
        <v>0</v>
      </c>
      <c r="GD424" s="95">
        <f>IF(ISNA(VLOOKUP($B424,'[1]1718  Exp_Rev Access'!$F$7:$GK$318,$GD$2,FALSE)),"",VLOOKUP($B424,'[1]1718  Exp_Rev Access'!$F$7:$GK$318,$GD$2,FALSE))</f>
        <v>0</v>
      </c>
      <c r="GE424" s="95">
        <f>IF(ISNA(VLOOKUP($B424,'[1]1718  Exp_Rev Access'!$F$7:$GK$318,$GE$2,FALSE)),"",VLOOKUP($B424,'[1]1718  Exp_Rev Access'!$F$7:$GK$318,$GE$2,FALSE))</f>
        <v>0</v>
      </c>
      <c r="GF424" s="95">
        <f>IF(ISNA(VLOOKUP($B424,'[1]1718  Exp_Rev Access'!$F$7:$GK$318,$GF$2,FALSE)),"",VLOOKUP($B424,'[1]1718  Exp_Rev Access'!$F$7:$GK$318,$GF$2,FALSE))</f>
        <v>0</v>
      </c>
      <c r="GG424" s="95">
        <f>IF(ISNA(VLOOKUP($B424,'[1]1718  Exp_Rev Access'!$F$7:$GK$318,$GG$2,FALSE)),"",VLOOKUP($B424,'[1]1718  Exp_Rev Access'!$F$7:$GK$318,$GG$2,FALSE))</f>
        <v>0</v>
      </c>
      <c r="GH424" s="95">
        <f>IF(ISNA(VLOOKUP($B424,'[1]1718  Exp_Rev Access'!$F$7:$GK$318,$GH$2,FALSE)),"",VLOOKUP($B424,'[1]1718  Exp_Rev Access'!$F$7:$GK$318,$GH$2,FALSE))</f>
        <v>0</v>
      </c>
      <c r="GI424" s="95">
        <f>IF(ISNA(VLOOKUP($B424,'[1]1718  Exp_Rev Access'!$F$7:$GK$318,$GI$2,FALSE)),"",VLOOKUP($B424,'[1]1718  Exp_Rev Access'!$F$7:$GK$318,$GI$2,FALSE))</f>
        <v>0</v>
      </c>
      <c r="GJ424" s="95">
        <f>IF(ISNA(VLOOKUP($B424,'[1]1718  Exp_Rev Access'!$F$7:$GK$318,$GJ$2,FALSE)),"",VLOOKUP($B424,'[1]1718  Exp_Rev Access'!$F$7:$GK$318,$GJ$2,FALSE))</f>
        <v>0</v>
      </c>
      <c r="GK424" s="95">
        <f>IF(ISNA(VLOOKUP($B424,'[1]1718  Exp_Rev Access'!$F$7:$GK$318,$GK$2,FALSE)),"",VLOOKUP($B424,'[1]1718  Exp_Rev Access'!$F$7:$GK$318,$GK$2,FALSE))</f>
        <v>9453.6200000000008</v>
      </c>
      <c r="GL424" s="95">
        <f>IF(ISNA(VLOOKUP($B424,'[1]1718  Exp_Rev Access'!$F$7:$GK$318,$GL$2,FALSE)),"",VLOOKUP($B424,'[1]1718  Exp_Rev Access'!$F$7:$GK$318,$GL$2,FALSE))</f>
        <v>360</v>
      </c>
      <c r="GM424" s="95">
        <f>IF(ISNA(VLOOKUP($B424,'[1]1718  Exp_Rev Access'!$F$7:$GK$318,$GM$2,FALSE)),"",VLOOKUP($B424,'[1]1718  Exp_Rev Access'!$F$7:$GK$318,$GM$2,FALSE))</f>
        <v>0</v>
      </c>
      <c r="GN424" s="95">
        <f>IF(ISNA(VLOOKUP($B424,'[1]1718  Exp_Rev Access'!$F$7:$GK$318,$GN$2,FALSE)),"",VLOOKUP($B424,'[1]1718  Exp_Rev Access'!$F$7:$GK$318,$GN$2,FALSE))</f>
        <v>0</v>
      </c>
      <c r="GO424" s="95">
        <f>IF(ISNA(VLOOKUP($B424,'[1]1718  Exp_Rev Access'!$F$7:$GK$318,$GO$2,FALSE)),"",VLOOKUP($B424,'[1]1718  Exp_Rev Access'!$F$7:$GK$318,$GO$2,FALSE))</f>
        <v>0</v>
      </c>
      <c r="GP424" s="95">
        <f>IF(ISNA(VLOOKUP($B424,'[1]1718  Exp_Rev Access'!$F$7:$GK$318,$GP$2,FALSE)),"",VLOOKUP($B424,'[1]1718  Exp_Rev Access'!$F$7:$GK$318,$GP$2,FALSE))</f>
        <v>0</v>
      </c>
      <c r="GQ424" s="95">
        <f>IF(ISNA(VLOOKUP($B424,'[1]1718  Exp_Rev Access'!$F$7:$GK$318,$GQ$2,FALSE)),"",VLOOKUP($B424,'[1]1718  Exp_Rev Access'!$F$7:$GK$318,$GQ$2,FALSE))</f>
        <v>0</v>
      </c>
      <c r="GR424" s="95">
        <f>IF(ISNA(VLOOKUP($B424,'[1]1718  Exp_Rev Access'!$F$7:$GK$318,$GR$2,FALSE)),"",VLOOKUP($B424,'[1]1718  Exp_Rev Access'!$F$7:$GK$318,$GR$2,FALSE))</f>
        <v>0</v>
      </c>
      <c r="GS424" s="95">
        <f>IF(ISNA(VLOOKUP($B424,'[1]1718  Exp_Rev Access'!$F$7:$GK$318,$GS$2,FALSE)),"",VLOOKUP($B424,'[1]1718  Exp_Rev Access'!$F$7:$GK$318,$GS$2,FALSE))</f>
        <v>0</v>
      </c>
      <c r="GT424" s="95">
        <f>IF(ISNA(VLOOKUP($B424,'[1]1718  Exp_Rev Access'!$F$7:$GK$318,$GT$2,FALSE)),"",VLOOKUP($B424,'[1]1718  Exp_Rev Access'!$F$7:$GK$318,$GT$2,FALSE))</f>
        <v>0</v>
      </c>
      <c r="GU424" s="56">
        <f t="shared" si="1078"/>
        <v>9813.6200000000008</v>
      </c>
      <c r="GV424" s="92">
        <f t="shared" si="1079"/>
        <v>2.1255809459706443E-4</v>
      </c>
      <c r="GW424" s="96">
        <f t="shared" si="1080"/>
        <v>2.6260549849880381</v>
      </c>
    </row>
    <row r="425" spans="1:222" x14ac:dyDescent="0.3">
      <c r="A425" s="73"/>
      <c r="B425" s="88" t="s">
        <v>815</v>
      </c>
      <c r="C425" s="89" t="s">
        <v>816</v>
      </c>
      <c r="D425" s="75">
        <f>IF(ISNA(VLOOKUP($B425,'[1]1718 enrollment_Rev_Exp by size'!$A$7:H754,3,FALSE)),"",VLOOKUP($B425,'[1]1718 enrollment_Rev_Exp by size'!$A$7:$G$350,3,FALSE))</f>
        <v>6835.329999999999</v>
      </c>
      <c r="E425" s="76">
        <f>IF(ISNA(VLOOKUP($B425,'[1]1718 enrollment_Rev_Exp by size'!$A$7:I757,5,FALSE)),"",VLOOKUP($B425,'[1]1718 enrollment_Rev_Exp by size'!$A$7:$G$350,5,FALSE))</f>
        <v>89441411.579999998</v>
      </c>
      <c r="F425" s="70">
        <f t="shared" si="1062"/>
        <v>89441411.579999983</v>
      </c>
      <c r="G425" s="70">
        <f t="shared" si="1063"/>
        <v>0</v>
      </c>
      <c r="H425" s="90">
        <f>IF(ISNA(VLOOKUP($B425,'[1]1718  Exp_Rev Access'!$F$7:$GK$318,3,FALSE)),"",VLOOKUP($B425,'[1]1718  Exp_Rev Access'!$F$7:$GK$318,3,FALSE))</f>
        <v>2562577.54</v>
      </c>
      <c r="I425" s="90">
        <f>IF(ISNA(VLOOKUP($B425,'[1]1718  Exp_Rev Access'!$F$7:$GK$318,4,FALSE)),"",VLOOKUP($B425,'[1]1718  Exp_Rev Access'!$F$7:$GK$318,4,FALSE))</f>
        <v>0</v>
      </c>
      <c r="J425" s="90">
        <f>IF(ISNA(VLOOKUP($B425,'[1]1718  Exp_Rev Access'!$F$7:$GK$318,5,FALSE)),"",VLOOKUP($B425,'[1]1718  Exp_Rev Access'!$F$7:$GK$318,5,FALSE))</f>
        <v>4512.41</v>
      </c>
      <c r="K425" s="90">
        <f>IF(ISNA(VLOOKUP($B425,'[1]1718  Exp_Rev Access'!$F$7:$GK$318,6,FALSE)),"-",VLOOKUP($B425,'[1]1718  Exp_Rev Access'!$F$7:$GK$318,6,FALSE))</f>
        <v>0</v>
      </c>
      <c r="L425" s="90">
        <f>IF(ISNA(VLOOKUP($B425,'[1]1718  Exp_Rev Access'!$F$7:$GK$318,7,FALSE)),"",VLOOKUP($B425,'[1]1718  Exp_Rev Access'!$F$7:$GK$318,7,FALSE))</f>
        <v>0</v>
      </c>
      <c r="M425" s="90">
        <f>IF(ISNA(VLOOKUP($B425,'[1]1718  Exp_Rev Access'!$F$7:$GK$318,8,FALSE)),"",VLOOKUP($B425,'[1]1718  Exp_Rev Access'!$F$7:$GK$318,8,FALSE))</f>
        <v>0</v>
      </c>
      <c r="N425" s="56">
        <f t="shared" si="1064"/>
        <v>2567089.9500000002</v>
      </c>
      <c r="O425" s="91">
        <f t="shared" si="1065"/>
        <v>2.8701357734094924E-2</v>
      </c>
      <c r="P425" s="56">
        <f t="shared" si="1066"/>
        <v>375.5619626265302</v>
      </c>
      <c r="Q425" s="90">
        <f>IF(ISNA(VLOOKUP($B425,'[1]1718  Exp_Rev Access'!$F$7:$GK$318,10,FALSE)),"",VLOOKUP($B425,'[1]1718  Exp_Rev Access'!$F$7:$GK$318,10,FALSE))</f>
        <v>18461</v>
      </c>
      <c r="R425" s="90">
        <f>IF(ISNA(VLOOKUP($B425,'[1]1718  Exp_Rev Access'!$F$7:$GK$318,11,FALSE)),"",VLOOKUP($B425,'[1]1718  Exp_Rev Access'!$F$7:$GK$318,11,FALSE))</f>
        <v>0</v>
      </c>
      <c r="S425" s="90">
        <f>IF(ISNA(VLOOKUP($B425,'[1]1718  Exp_Rev Access'!$F$7:$GK$318,12,FALSE)),"",VLOOKUP($B425,'[1]1718  Exp_Rev Access'!$F$7:$GK$318,12,FALSE))</f>
        <v>0</v>
      </c>
      <c r="T425" s="90">
        <f>IF(ISNA(VLOOKUP($B425,'[1]1718  Exp_Rev Access'!$F$7:$GK$318,13,FALSE)),"",VLOOKUP($B425,'[1]1718  Exp_Rev Access'!$F$7:$GK$318,13,FALSE))</f>
        <v>0</v>
      </c>
      <c r="U425" s="90">
        <f>IF(ISNA(VLOOKUP($B425,'[1]1718  Exp_Rev Access'!$F$7:$GK$318,14,FALSE)),"",VLOOKUP($B425,'[1]1718  Exp_Rev Access'!$F$7:$GK$318,14,FALSE))</f>
        <v>34750</v>
      </c>
      <c r="V425" s="90">
        <f>IF(ISNA(VLOOKUP($B425,'[1]1718  Exp_Rev Access'!$F$7:$GK$318,15,FALSE)),"",VLOOKUP($B425,'[1]1718  Exp_Rev Access'!$F$7:$GK$318,15,FALSE))</f>
        <v>0</v>
      </c>
      <c r="W425" s="90">
        <f>IF(ISNA(VLOOKUP($B425,'[1]1718  Exp_Rev Access'!$F$7:$GK$318,16,FALSE)),"",VLOOKUP($B425,'[1]1718  Exp_Rev Access'!$F$7:$GK$318,16,FALSE))</f>
        <v>0</v>
      </c>
      <c r="X425" s="90">
        <f>IF(ISNA(VLOOKUP($B425,'[1]1718  Exp_Rev Access'!$F$7:$GK$318,17,FALSE)),"",VLOOKUP($B425,'[1]1718  Exp_Rev Access'!$F$7:$GK$318,17,FALSE))</f>
        <v>0</v>
      </c>
      <c r="Y425" s="90">
        <f>IF(ISNA(VLOOKUP($B425,'[1]1718  Exp_Rev Access'!$F$7:$GK$318,18,FALSE)),"",VLOOKUP($B425,'[1]1718  Exp_Rev Access'!$F$7:$GK$318,18,FALSE))</f>
        <v>10935.04</v>
      </c>
      <c r="Z425" s="90">
        <f>IF(ISNA(VLOOKUP($B425,'[1]1718  Exp_Rev Access'!$F$7:$GK$318,19,FALSE)),"",VLOOKUP($B425,'[1]1718  Exp_Rev Access'!$F$7:$GK$318,19,FALSE))</f>
        <v>20912.060000000001</v>
      </c>
      <c r="AA425" s="90">
        <f>IF(ISNA(VLOOKUP($B425,'[1]1718  Exp_Rev Access'!$F$7:$GK$318,20,FALSE)),"",VLOOKUP($B425,'[1]1718  Exp_Rev Access'!$F$7:$GK$318,20,FALSE))</f>
        <v>0</v>
      </c>
      <c r="AB425" s="90">
        <f>IF(ISNA(VLOOKUP($B425,'[1]1718  Exp_Rev Access'!$F$7:$GK$318,21,FALSE)),"",VLOOKUP($B425,'[1]1718  Exp_Rev Access'!$F$7:$GK$318,21,FALSE))</f>
        <v>0</v>
      </c>
      <c r="AC425" s="90">
        <f>IF(ISNA(VLOOKUP($B425,'[1]1718  Exp_Rev Access'!$F$7:$GK$318,22,FALSE)),"",VLOOKUP($B425,'[1]1718  Exp_Rev Access'!$F$7:$GK$318,22,FALSE))</f>
        <v>444.5</v>
      </c>
      <c r="AD425" s="90">
        <f>IF(ISNA(VLOOKUP($B425,'[1]1718  Exp_Rev Access'!$F$7:$GK$318,23,FALSE)),"",VLOOKUP($B425,'[1]1718  Exp_Rev Access'!$F$7:$GK$318,23,FALSE))</f>
        <v>64737.42</v>
      </c>
      <c r="AE425" s="90">
        <f>IF(ISNA(VLOOKUP($B425,'[1]1718  Exp_Rev Access'!$F$7:$GK$318,24,FALSE)),"",VLOOKUP($B425,'[1]1718  Exp_Rev Access'!$F$7:$GK$318,24,FALSE))</f>
        <v>216855.98</v>
      </c>
      <c r="AF425" s="90">
        <f>IF(ISNA(VLOOKUP($B425,'[1]1718  Exp_Rev Access'!$F$7:$GK$318,25,FALSE)),"",VLOOKUP($B425,'[1]1718  Exp_Rev Access'!$F$7:$GK$318,25,FALSE))</f>
        <v>0</v>
      </c>
      <c r="AG425" s="90">
        <f>IF(ISNA(VLOOKUP($B425,'[1]1718  Exp_Rev Access'!$F$7:$GK$318,26,FALSE)),"",VLOOKUP($B425,'[1]1718  Exp_Rev Access'!$F$7:$GK$318,26,FALSE))</f>
        <v>33690.53</v>
      </c>
      <c r="AH425" s="90">
        <f>IF(ISNA(VLOOKUP($B425,'[1]1718  Exp_Rev Access'!$F$7:$GK$318,27,FALSE)),"",VLOOKUP($B425,'[1]1718  Exp_Rev Access'!$F$7:$GK$318,27,FALSE))</f>
        <v>8158.29</v>
      </c>
      <c r="AI425" s="90">
        <f>IF(ISNA(VLOOKUP($B425,'[1]1718  Exp_Rev Access'!$F$7:$GK$318,28,FALSE)),"",VLOOKUP($B425,'[1]1718  Exp_Rev Access'!$F$7:$GK$318,28,FALSE))</f>
        <v>59597</v>
      </c>
      <c r="AJ425" s="90">
        <f>IF(ISNA(VLOOKUP($B425,'[1]1718  Exp_Rev Access'!$F$7:$GK$318,29,FALSE)),"",VLOOKUP($B425,'[1]1718  Exp_Rev Access'!$F$7:$GK$318,29,FALSE))</f>
        <v>8561.86</v>
      </c>
      <c r="AK425" s="90">
        <f>IF(ISNA(VLOOKUP($B425,'[1]1718  Exp_Rev Access'!$F$7:$GK$318,30,FALSE)),"",VLOOKUP($B425,'[1]1718  Exp_Rev Access'!$F$7:$GK$318,30,FALSE))</f>
        <v>12764.65</v>
      </c>
      <c r="AL425" s="90">
        <f>IF(ISNA(VLOOKUP($B425,'[1]1718  Exp_Rev Access'!$F$7:$GK$318,31,FALSE)),"",VLOOKUP($B425,'[1]1718  Exp_Rev Access'!$F$7:$GK$318,31,FALSE))</f>
        <v>29728.080000000002</v>
      </c>
      <c r="AM425" s="56">
        <f t="shared" si="1067"/>
        <v>519596.41000000003</v>
      </c>
      <c r="AN425" s="92">
        <f t="shared" si="1068"/>
        <v>5.809349392202426E-3</v>
      </c>
      <c r="AO425" s="71">
        <f t="shared" si="1069"/>
        <v>76.016287436012618</v>
      </c>
      <c r="AP425" s="90">
        <f>IF(ISNA(VLOOKUP($B425,'[1]1718  Exp_Rev Access'!$F$7:$GK$318,33,FALSE)),"",VLOOKUP($B425,'[1]1718  Exp_Rev Access'!$F$7:$GK$318,33,FALSE))</f>
        <v>44513092.57</v>
      </c>
      <c r="AQ425" s="90">
        <f>IF(ISNA(VLOOKUP($B425,'[1]1718  Exp_Rev Access'!$F$7:$GK$318,34,FALSE)),"",VLOOKUP($B425,'[1]1718  Exp_Rev Access'!$F$7:$GK$318,34,FALSE))</f>
        <v>1668253.37</v>
      </c>
      <c r="AR425" s="90">
        <f>IF(ISNA(VLOOKUP($B425,'[1]1718  Exp_Rev Access'!$F$7:$GK$318,35,FALSE)),"",VLOOKUP($B425,'[1]1718  Exp_Rev Access'!$F$7:$GK$318,35,FALSE))</f>
        <v>9693720.0800000001</v>
      </c>
      <c r="AS425" s="90">
        <f>IF(ISNA(VLOOKUP($B425,'[1]1718  Exp_Rev Access'!$F$7:$GK$318,36,FALSE)),"",VLOOKUP($B425,'[1]1718  Exp_Rev Access'!$F$7:$GK$318,36,FALSE))</f>
        <v>0</v>
      </c>
      <c r="AT425" s="90">
        <f>IF(ISNA(VLOOKUP($B425,'[1]1718  Exp_Rev Access'!$F$7:$GK$318,37,FALSE)),"",VLOOKUP($B425,'[1]1718  Exp_Rev Access'!$F$7:$GK$318,37,FALSE))</f>
        <v>0</v>
      </c>
      <c r="AU425" s="56">
        <f t="shared" si="1070"/>
        <v>55875066.019999996</v>
      </c>
      <c r="AV425" s="93">
        <f t="shared" si="1071"/>
        <v>0.6247113616942761</v>
      </c>
      <c r="AW425" s="56">
        <f t="shared" si="1072"/>
        <v>8174.4503952259811</v>
      </c>
      <c r="AX425" s="90">
        <f>IF(ISNA(VLOOKUP($B425,'[1]1718  Exp_Rev Access'!$F$7:$GK$318,39,FALSE)),"",VLOOKUP($B425,'[1]1718  Exp_Rev Access'!$F$7:$GK$318,39,FALSE))</f>
        <v>0</v>
      </c>
      <c r="AY425" s="90">
        <f>IF(ISNA(VLOOKUP($B425,'[1]1718  Exp_Rev Access'!$F$7:$GK$318,40,FALSE)),"",VLOOKUP($B425,'[1]1718  Exp_Rev Access'!$F$7:$GK$318,40,FALSE))</f>
        <v>6164923.5599999996</v>
      </c>
      <c r="AZ425" s="90">
        <f>IF(ISNA(VLOOKUP($B425,'[1]1718  Exp_Rev Access'!$F$7:$GK$318,41,FALSE)),"",VLOOKUP($B425,'[1]1718  Exp_Rev Access'!$F$7:$GK$318,41,FALSE))</f>
        <v>282480.77</v>
      </c>
      <c r="BA425" s="90">
        <f>IF(ISNA(VLOOKUP($B425,'[1]1718  Exp_Rev Access'!$F$7:$GK$318,42,FALSE)),"",VLOOKUP($B425,'[1]1718  Exp_Rev Access'!$F$7:$GK$318,42,FALSE))</f>
        <v>0</v>
      </c>
      <c r="BB425" s="90">
        <f>IF(ISNA(VLOOKUP($B425,'[1]1718  Exp_Rev Access'!$F$7:$GK$318,43,FALSE)),"",VLOOKUP($B425,'[1]1718  Exp_Rev Access'!$F$7:$GK$318,43,FALSE))</f>
        <v>0</v>
      </c>
      <c r="BC425" s="90">
        <f>IF(ISNA(VLOOKUP($B425,'[1]1718  Exp_Rev Access'!$F$7:$GK$318,44,FALSE)),"",VLOOKUP($B425,'[1]1718  Exp_Rev Access'!$F$7:$GK$318,44,FALSE))</f>
        <v>4301747.28</v>
      </c>
      <c r="BD425" s="90">
        <f>IF(ISNA(VLOOKUP($B425,'[1]1718  Exp_Rev Access'!$F$7:$GK$318,45,FALSE)),"",VLOOKUP($B425,'[1]1718  Exp_Rev Access'!$F$7:$GK$318,45,FALSE))</f>
        <v>0</v>
      </c>
      <c r="BE425" s="90">
        <f>IF(ISNA(VLOOKUP($B425,'[1]1718  Exp_Rev Access'!$F$7:$GK$318,46,FALSE)),"",VLOOKUP($B425,'[1]1718  Exp_Rev Access'!$F$7:$GK$318,46,FALSE))</f>
        <v>347791.96</v>
      </c>
      <c r="BF425" s="90">
        <f>IF(ISNA(VLOOKUP($B425,'[1]1718  Exp_Rev Access'!$F$7:$GK$318,47,FALSE)),"",VLOOKUP($B425,'[1]1718  Exp_Rev Access'!$F$7:$GK$318,47,FALSE))</f>
        <v>0</v>
      </c>
      <c r="BG425" s="90">
        <f>IF(ISNA(VLOOKUP($B425,'[1]1718  Exp_Rev Access'!$F$7:$GK$318,48,FALSE)),"",VLOOKUP($B425,'[1]1718  Exp_Rev Access'!$F$7:$GK$318,48,FALSE))</f>
        <v>2676006.83</v>
      </c>
      <c r="BH425" s="90">
        <f>IF(ISNA(VLOOKUP($B425,'[1]1718  Exp_Rev Access'!$F$7:$GK$318,49,FALSE)),"",VLOOKUP($B425,'[1]1718  Exp_Rev Access'!$F$7:$GK$318,49,FALSE))</f>
        <v>149829.79</v>
      </c>
      <c r="BI425" s="90">
        <f>IF(ISNA(VLOOKUP($B425,'[1]1718  Exp_Rev Access'!$F$7:$GK$318,50,FALSE)),"",VLOOKUP($B425,'[1]1718  Exp_Rev Access'!$F$7:$GK$318,50,FALSE))</f>
        <v>0</v>
      </c>
      <c r="BJ425" s="90">
        <f>IF(ISNA(VLOOKUP($B425,'[1]1718  Exp_Rev Access'!$F$7:$GK$318,51,FALSE)),"",VLOOKUP($B425,'[1]1718  Exp_Rev Access'!$F$7:$GK$318,51,FALSE))</f>
        <v>74336.600000000006</v>
      </c>
      <c r="BK425" s="90">
        <f>IF(ISNA(VLOOKUP($B425,'[1]1718  Exp_Rev Access'!$F$7:$GK$318,52,FALSE)),"",VLOOKUP($B425,'[1]1718  Exp_Rev Access'!$F$7:$GK$318,52,FALSE))</f>
        <v>2380692.2599999998</v>
      </c>
      <c r="BL425" s="90">
        <f>IF(ISNA(VLOOKUP($B425,'[1]1718  Exp_Rev Access'!$F$7:$GK$318,53,FALSE)),"",VLOOKUP($B425,'[1]1718  Exp_Rev Access'!$F$7:$GK$318,53,FALSE))</f>
        <v>57891.49</v>
      </c>
      <c r="BM425" s="90">
        <f>IF(ISNA(VLOOKUP($B425,'[1]1718  Exp_Rev Access'!$F$7:$GK$318,54,FALSE)),"",VLOOKUP($B425,'[1]1718  Exp_Rev Access'!$F$7:$GK$318,54,FALSE))</f>
        <v>0</v>
      </c>
      <c r="BN425" s="90">
        <f>IF(ISNA(VLOOKUP($B425,'[1]1718  Exp_Rev Access'!$F$7:$GK$318,55,FALSE)),"",VLOOKUP($B425,'[1]1718  Exp_Rev Access'!$F$7:$GK$318,55,FALSE))</f>
        <v>0</v>
      </c>
      <c r="BO425" s="90">
        <f>IF(ISNA(VLOOKUP($B425,'[1]1718  Exp_Rev Access'!$F$7:$GK$318,56,FALSE)),"",VLOOKUP($B425,'[1]1718  Exp_Rev Access'!$F$7:$GK$318,56,FALSE))</f>
        <v>0</v>
      </c>
      <c r="BP425" s="90">
        <f>IF(ISNA(VLOOKUP($B425,'[1]1718  Exp_Rev Access'!$F$7:$GK$318,57,FALSE)),"",VLOOKUP($B425,'[1]1718  Exp_Rev Access'!$F$7:$GK$318,57,FALSE))</f>
        <v>0</v>
      </c>
      <c r="BQ425" s="90">
        <f>IF(ISNA(VLOOKUP($B425,'[1]1718  Exp_Rev Access'!$F$7:$GK$318,58,FALSE)),"",VLOOKUP($B425,'[1]1718  Exp_Rev Access'!$F$7:$GK$318,58,FALSE))</f>
        <v>0</v>
      </c>
      <c r="BR425" s="90">
        <f>IF(ISNA(VLOOKUP($B425,'[1]1718  Exp_Rev Access'!$F$7:$GK$318,59,FALSE)),"",VLOOKUP($B425,'[1]1718  Exp_Rev Access'!$F$7:$GK$318,59,FALSE))</f>
        <v>0</v>
      </c>
      <c r="BS425" s="90">
        <f>IF(ISNA(VLOOKUP($B425,'[1]1718  Exp_Rev Access'!$F$7:$GK$318,60,FALSE)),"",VLOOKUP($B425,'[1]1718  Exp_Rev Access'!$F$7:$GK$318,60,FALSE))</f>
        <v>0</v>
      </c>
      <c r="BT425" s="90">
        <f>IF(ISNA(VLOOKUP($B425,'[1]1718  Exp_Rev Access'!$F$7:$GK$318,61,FALSE)),"",VLOOKUP($B425,'[1]1718  Exp_Rev Access'!$F$7:$GK$318,61,FALSE))</f>
        <v>0</v>
      </c>
      <c r="BU425" s="90">
        <f>IF(ISNA(VLOOKUP($B425,'[1]1718  Exp_Rev Access'!$F$7:$GK$318,62,FALSE)),"",VLOOKUP($B425,'[1]1718  Exp_Rev Access'!$F$7:$GK$318,62,FALSE))</f>
        <v>0</v>
      </c>
      <c r="BV425" s="56">
        <f t="shared" si="1022"/>
        <v>16435700.539999999</v>
      </c>
      <c r="BW425" s="92">
        <f t="shared" si="1073"/>
        <v>0.18375940461649856</v>
      </c>
      <c r="BX425" s="71">
        <f t="shared" si="1074"/>
        <v>2404.5218797044181</v>
      </c>
      <c r="BY425" s="90">
        <f>IF(ISNA(VLOOKUP($B425,'[1]1718  Exp_Rev Access'!$F$7:$GK$318,64,FALSE)),"",VLOOKUP($B425,'[1]1718  Exp_Rev Access'!$F$7:$GK$318,64,FALSE))</f>
        <v>0</v>
      </c>
      <c r="BZ425" s="90">
        <f>IF(ISNA(VLOOKUP($B425,'[1]1718  Exp_Rev Access'!$F$7:$GK$318,65,FALSE)),"",VLOOKUP($B425,'[1]1718  Exp_Rev Access'!$F$7:$GK$318,65,FALSE))</f>
        <v>4259.9799999999996</v>
      </c>
      <c r="CA425" s="90">
        <f>IF(ISNA(VLOOKUP($B425,'[1]1718  Exp_Rev Access'!$F$7:$GK$318,66,FALSE)),"",VLOOKUP($B425,'[1]1718  Exp_Rev Access'!$F$7:$GK$318,66,FALSE))</f>
        <v>0</v>
      </c>
      <c r="CB425" s="90">
        <f>IF(ISNA(VLOOKUP($B425,'[1]1718  Exp_Rev Access'!$F$7:$GK$318,67,FALSE)),"",VLOOKUP($B425,'[1]1718  Exp_Rev Access'!$F$7:$GK$318,67,FALSE))</f>
        <v>0</v>
      </c>
      <c r="CC425" s="90">
        <f>IF(ISNA(VLOOKUP($B425,'[1]1718  Exp_Rev Access'!$F$7:$GK$318,68,FALSE)),"",VLOOKUP($B425,'[1]1718  Exp_Rev Access'!$F$7:$GK$318,68,FALSE))</f>
        <v>68445.09</v>
      </c>
      <c r="CD425" s="90">
        <f>IF(ISNA(VLOOKUP($B425,'[1]1718  Exp_Rev Access'!$F$7:$GK$318,69,FALSE)),"",VLOOKUP($B425,'[1]1718  Exp_Rev Access'!$F$7:$GK$318,69,FALSE))</f>
        <v>0</v>
      </c>
      <c r="CE425" s="56">
        <f t="shared" si="1021"/>
        <v>72705.069999999992</v>
      </c>
      <c r="CF425" s="92">
        <f t="shared" si="1046"/>
        <v>8.128792772346806E-4</v>
      </c>
      <c r="CG425" s="78">
        <f t="shared" si="1047"/>
        <v>10.636658361776242</v>
      </c>
      <c r="CH425" s="90">
        <f>IF(ISNA(VLOOKUP($B425,'[1]1718  Exp_Rev Access'!$F$7:$GK$318,$CH$2,FALSE)),"",VLOOKUP($B425,'[1]1718  Exp_Rev Access'!$F$7:$GK$318,$CH$2,FALSE))</f>
        <v>51385.27</v>
      </c>
      <c r="CI425" s="90">
        <f>IF(ISNA(VLOOKUP($B425,'[1]1718  Exp_Rev Access'!$F$7:$GK$318,$CI$2,FALSE)),"",VLOOKUP($B425,'[1]1718  Exp_Rev Access'!$F$7:$GK$318,$CI$2,FALSE))</f>
        <v>0</v>
      </c>
      <c r="CJ425" s="90">
        <f>IF(ISNA(VLOOKUP($B425,'[1]1718  Exp_Rev Access'!$F$7:$GK$318,$CJ$2,FALSE)),"",VLOOKUP($B425,'[1]1718  Exp_Rev Access'!$F$7:$GK$318,$CJ$2,FALSE))</f>
        <v>0</v>
      </c>
      <c r="CK425" s="90">
        <f>IF(ISNA(VLOOKUP($B425,'[1]1718  Exp_Rev Access'!$F$7:$GK$318,$CK$2,FALSE)),"",VLOOKUP($B425,'[1]1718  Exp_Rev Access'!$F$7:$GK$318,$CK$2,FALSE))</f>
        <v>0</v>
      </c>
      <c r="CL425" s="90">
        <f>IF(ISNA(VLOOKUP($B425,'[1]1718  Exp_Rev Access'!$F$7:$GK$318,$CL$2,FALSE)),"",VLOOKUP($B425,'[1]1718  Exp_Rev Access'!$F$7:$GK$318,$CL$2,FALSE))</f>
        <v>0</v>
      </c>
      <c r="CM425" s="90">
        <f>IF(ISNA(VLOOKUP($B425,'[1]1718  Exp_Rev Access'!$F$7:$GK$318,$CM$2,FALSE)),"",VLOOKUP($B425,'[1]1718  Exp_Rev Access'!$F$7:$GK$318,$CM$2,FALSE))</f>
        <v>0</v>
      </c>
      <c r="CN425" s="90">
        <f>IF(ISNA(VLOOKUP($B425,'[1]1718  Exp_Rev Access'!$F$7:$GK$318,$CN$2,FALSE)),"",VLOOKUP($B425,'[1]1718  Exp_Rev Access'!$F$7:$GK$318,$CN$2,FALSE))</f>
        <v>0</v>
      </c>
      <c r="CO425" s="90">
        <f>IF(ISNA(VLOOKUP($B425,'[1]1718  Exp_Rev Access'!$F$7:$GK$318,$CO$2,FALSE)),"",VLOOKUP($B425,'[1]1718  Exp_Rev Access'!$F$7:$GK$318,$CO$2,FALSE))</f>
        <v>0</v>
      </c>
      <c r="CP425" s="90">
        <f>IF(ISNA(VLOOKUP($B425,'[1]1718  Exp_Rev Access'!$F$7:$GK$318,$CP$2,FALSE)),"",VLOOKUP($B425,'[1]1718  Exp_Rev Access'!$F$7:$GK$318,$CP$2,FALSE))</f>
        <v>0</v>
      </c>
      <c r="CQ425" s="90">
        <f>IF(ISNA(VLOOKUP($B425,'[1]1718  Exp_Rev Access'!$F$7:$GK$318,$CQ$2,FALSE)),"",VLOOKUP($B425,'[1]1718  Exp_Rev Access'!$F$7:$GK$318,$CQ$2,FALSE))</f>
        <v>1411496.15</v>
      </c>
      <c r="CR425" s="90">
        <f>IF(ISNA(VLOOKUP($B425,'[1]1718  Exp_Rev Access'!$F$7:$GK$318,$CR$2,FALSE)),"",VLOOKUP($B425,'[1]1718  Exp_Rev Access'!$F$7:$GK$318,$CR$2,FALSE))</f>
        <v>0</v>
      </c>
      <c r="CS425" s="90">
        <f>IF(ISNA(VLOOKUP($B425,'[1]1718  Exp_Rev Access'!$F$7:$GK$318,$CS$2,FALSE)),"",VLOOKUP($B425,'[1]1718  Exp_Rev Access'!$F$7:$GK$318,$CS$2,FALSE))</f>
        <v>50976.83</v>
      </c>
      <c r="CT425" s="90">
        <f>IF(ISNA(VLOOKUP($B425,'[1]1718  Exp_Rev Access'!$F$7:$GK$318,$CT$2,FALSE)),"",VLOOKUP($B425,'[1]1718  Exp_Rev Access'!$F$7:$GK$318,$CT$2,FALSE))</f>
        <v>0</v>
      </c>
      <c r="CU425" s="90">
        <f>IF(ISNA(VLOOKUP($B425,'[1]1718  Exp_Rev Access'!$F$7:$GK$318,$CU$2,FALSE)),"",VLOOKUP($B425,'[1]1718  Exp_Rev Access'!$F$7:$GK$318,$CU$2,FALSE))</f>
        <v>2681640.23</v>
      </c>
      <c r="CV425" s="90">
        <f>IF(ISNA(VLOOKUP($B425,'[1]1718  Exp_Rev Access'!$F$7:$GK$318,$CV$2,FALSE)),"",VLOOKUP($B425,'[1]1718  Exp_Rev Access'!$F$7:$GK$318,$CV$2,FALSE))</f>
        <v>347302.63</v>
      </c>
      <c r="CW425" s="90">
        <f>IF(ISNA(VLOOKUP($B425,'[1]1718  Exp_Rev Access'!$F$7:$GK$318,$CW$2,FALSE)),"",VLOOKUP($B425,'[1]1718  Exp_Rev Access'!$F$7:$GK$318,$CW$2,FALSE))</f>
        <v>3118651.48</v>
      </c>
      <c r="CX425" s="90">
        <f>IF(ISNA(VLOOKUP($B425,'[1]1718  Exp_Rev Access'!$F$7:$GK$318,$CX$2,FALSE)),"",VLOOKUP($B425,'[1]1718  Exp_Rev Access'!$F$7:$GK$318,$CX$2,FALSE))</f>
        <v>0</v>
      </c>
      <c r="CY425" s="90">
        <f>IF(ISNA(VLOOKUP($B425,'[1]1718  Exp_Rev Access'!$F$7:$GK$318,$CY$2,FALSE)),"",VLOOKUP($B425,'[1]1718  Exp_Rev Access'!$F$7:$GK$318,$CY$2,FALSE))</f>
        <v>0</v>
      </c>
      <c r="CZ425" s="90">
        <f>IF(ISNA(VLOOKUP($B425,'[1]1718  Exp_Rev Access'!$F$7:$GK$318,$CZ$2,FALSE)),"",VLOOKUP($B425,'[1]1718  Exp_Rev Access'!$F$7:$GK$318,$CZ$2,FALSE))</f>
        <v>35637.230000000003</v>
      </c>
      <c r="DA425" s="90">
        <f>IF(ISNA(VLOOKUP($B425,'[1]1718  Exp_Rev Access'!$F$7:$GK$318,$DA$2,FALSE)),"",VLOOKUP($B425,'[1]1718  Exp_Rev Access'!$F$7:$GK$318,$DA$2,FALSE))</f>
        <v>0</v>
      </c>
      <c r="DB425" s="90">
        <f>IF(ISNA(VLOOKUP($B425,'[1]1718  Exp_Rev Access'!$F$7:$GK$318,$DB$2,FALSE)),"",VLOOKUP($B425,'[1]1718  Exp_Rev Access'!$F$7:$GK$318,$DB$2,FALSE))</f>
        <v>369540.66</v>
      </c>
      <c r="DC425" s="90">
        <f>IF(ISNA(VLOOKUP($B425,'[1]1718  Exp_Rev Access'!$F$7:$GK$318,$DC$2,FALSE)),"",VLOOKUP($B425,'[1]1718  Exp_Rev Access'!$F$7:$GK$318,$DC$2,FALSE))</f>
        <v>0</v>
      </c>
      <c r="DD425" s="90">
        <f>IF(ISNA(VLOOKUP($B425,'[1]1718  Exp_Rev Access'!$F$7:$GK$318,$DD$2,FALSE)),"",VLOOKUP($B425,'[1]1718  Exp_Rev Access'!$F$7:$GK$318,$DD$2,FALSE))</f>
        <v>0</v>
      </c>
      <c r="DE425" s="90">
        <f>IF(ISNA(VLOOKUP($B425,'[1]1718  Exp_Rev Access'!$F$7:$GK$318,$DE$2,FALSE)),"",VLOOKUP($B425,'[1]1718  Exp_Rev Access'!$F$7:$GK$318,$DE$2,FALSE))</f>
        <v>0</v>
      </c>
      <c r="DF425" s="90">
        <f>IF(ISNA(VLOOKUP($B425,'[1]1718  Exp_Rev Access'!$F$7:$GK$318,$DF$2,FALSE)),"",VLOOKUP($B425,'[1]1718  Exp_Rev Access'!$F$7:$GK$318,$DF$2,FALSE))</f>
        <v>0</v>
      </c>
      <c r="DG425" s="90">
        <f>IF(ISNA(VLOOKUP($B425,'[1]1718  Exp_Rev Access'!$F$7:$GK$318,$DG$2,FALSE)),"",VLOOKUP($B425,'[1]1718  Exp_Rev Access'!$F$7:$GK$318,$DG$2,FALSE))</f>
        <v>0</v>
      </c>
      <c r="DH425" s="90">
        <f>IF(ISNA(VLOOKUP($B425,'[1]1718  Exp_Rev Access'!$F$7:$GK$318,$DH$2,FALSE)),"",VLOOKUP($B425,'[1]1718  Exp_Rev Access'!$F$7:$GK$318,$DH$2,FALSE))</f>
        <v>70268.78</v>
      </c>
      <c r="DI425" s="90">
        <f>IF(ISNA(VLOOKUP($B425,'[1]1718  Exp_Rev Access'!$F$7:$GK$318,$DI$2,FALSE)),"",VLOOKUP($B425,'[1]1718  Exp_Rev Access'!$F$7:$GK$318,$DI$2,FALSE))</f>
        <v>4085816.84</v>
      </c>
      <c r="DJ425" s="90">
        <f>IF(ISNA(VLOOKUP($B425,'[1]1718  Exp_Rev Access'!$F$7:$GK$318,$DJ$2,FALSE)),"",VLOOKUP($B425,'[1]1718  Exp_Rev Access'!$F$7:$GK$318,$DJ$2,FALSE))</f>
        <v>0</v>
      </c>
      <c r="DK425" s="90">
        <f>IF(ISNA(VLOOKUP($B425,'[1]1718  Exp_Rev Access'!$F$7:$GK$318,$DK$2,FALSE)),"",VLOOKUP($B425,'[1]1718  Exp_Rev Access'!$F$7:$GK$318,$DK$2,FALSE))</f>
        <v>146882.53</v>
      </c>
      <c r="DL425" s="90">
        <f>IF(ISNA(VLOOKUP($B425,'[1]1718  Exp_Rev Access'!$F$7:$GK$318,$DL$2,FALSE)),"",VLOOKUP($B425,'[1]1718  Exp_Rev Access'!$F$7:$GK$318,$DL$2,FALSE))</f>
        <v>0</v>
      </c>
      <c r="DM425" s="90">
        <f>IF(ISNA(VLOOKUP($B425,'[1]1718  Exp_Rev Access'!$F$7:$GK$318,$DM$2,FALSE)),"",VLOOKUP($B425,'[1]1718  Exp_Rev Access'!$F$7:$GK$318,$DM$2,FALSE))</f>
        <v>0</v>
      </c>
      <c r="DN425" s="90">
        <f>IF(ISNA(VLOOKUP($B425,'[1]1718  Exp_Rev Access'!$F$7:$GK$318,$DN$2,FALSE)),"",VLOOKUP($B425,'[1]1718  Exp_Rev Access'!$F$7:$GK$318,$DN$2,FALSE))</f>
        <v>0</v>
      </c>
      <c r="DO425" s="90">
        <f>IF(ISNA(VLOOKUP($B425,'[1]1718  Exp_Rev Access'!$F$7:$GK$318,$DO$2,FALSE)),"",VLOOKUP($B425,'[1]1718  Exp_Rev Access'!$F$7:$GK$318,$DO$2,FALSE))</f>
        <v>0</v>
      </c>
      <c r="DP425" s="90">
        <f>IF(ISNA(VLOOKUP($B425,'[1]1718  Exp_Rev Access'!$F$7:$GK$318,$DP$2,FALSE)),"",VLOOKUP($B425,'[1]1718  Exp_Rev Access'!$F$7:$GK$318,$DP$2,FALSE))</f>
        <v>0</v>
      </c>
      <c r="DQ425" s="90">
        <f>IF(ISNA(VLOOKUP($B425,'[1]1718  Exp_Rev Access'!$F$7:$GK$318,$DQ$2,FALSE)),"",VLOOKUP($B425,'[1]1718  Exp_Rev Access'!$F$7:$GK$318,$DQ$2,FALSE))</f>
        <v>0</v>
      </c>
      <c r="DR425" s="90">
        <f>IF(ISNA(VLOOKUP($B425,'[1]1718  Exp_Rev Access'!$F$7:$GK$318,$DR$2,FALSE)),"",VLOOKUP($B425,'[1]1718  Exp_Rev Access'!$F$7:$GK$318,$DR$2,FALSE))</f>
        <v>0</v>
      </c>
      <c r="DS425" s="90">
        <f>IF(ISNA(VLOOKUP($B425,'[1]1718  Exp_Rev Access'!$F$7:$GK$318,$DS$2,FALSE)),"",VLOOKUP($B425,'[1]1718  Exp_Rev Access'!$F$7:$GK$318,$DS$2,FALSE))</f>
        <v>0</v>
      </c>
      <c r="DT425" s="90">
        <f>IF(ISNA(VLOOKUP($B425,'[1]1718  Exp_Rev Access'!$F$7:$GK$318,$DT$2,FALSE)),"",VLOOKUP($B425,'[1]1718  Exp_Rev Access'!$F$7:$GK$318,$DT$2,FALSE))</f>
        <v>0</v>
      </c>
      <c r="DU425" s="90">
        <f>IF(ISNA(VLOOKUP($B425,'[1]1718  Exp_Rev Access'!$F$7:$GK$318,$DU$2,FALSE)),"",VLOOKUP($B425,'[1]1718  Exp_Rev Access'!$F$7:$GK$318,$DU$2,FALSE))</f>
        <v>0</v>
      </c>
      <c r="DV425" s="90">
        <f>IF(ISNA(VLOOKUP($B425,'[1]1718  Exp_Rev Access'!$F$7:$GK$318,$DV$2,FALSE)),"",VLOOKUP($B425,'[1]1718  Exp_Rev Access'!$F$7:$GK$318,$DV$2,FALSE))</f>
        <v>0</v>
      </c>
      <c r="DW425" s="90">
        <f>IF(ISNA(VLOOKUP($B425,'[1]1718  Exp_Rev Access'!$F$7:$GK$318,$DW$2,FALSE)),"",VLOOKUP($B425,'[1]1718  Exp_Rev Access'!$F$7:$GK$318,$DW$2,FALSE))</f>
        <v>0</v>
      </c>
      <c r="DX425" s="90">
        <f>IF(ISNA(VLOOKUP($B425,'[1]1718  Exp_Rev Access'!$F$7:$GK$318,$DX$2,FALSE)),"",VLOOKUP($B425,'[1]1718  Exp_Rev Access'!$F$7:$GK$318,$DX$2,FALSE))</f>
        <v>0</v>
      </c>
      <c r="DY425" s="90">
        <f>IF(ISNA(VLOOKUP($B425,'[1]1718  Exp_Rev Access'!$F$7:$GK$318,$DY$2,FALSE)),"",VLOOKUP($B425,'[1]1718  Exp_Rev Access'!$F$7:$GK$318,$DY$2,FALSE))</f>
        <v>0</v>
      </c>
      <c r="DZ425" s="90">
        <f>IF(ISNA(VLOOKUP($B425,'[1]1718  Exp_Rev Access'!$F$7:$GK$318,$DZ$2,FALSE)),"",VLOOKUP($B425,'[1]1718  Exp_Rev Access'!$F$7:$GK$318,$DZ$2,FALSE))</f>
        <v>0</v>
      </c>
      <c r="EA425" s="90">
        <f>IF(ISNA(VLOOKUP($B425,'[1]1718  Exp_Rev Access'!$F$7:$GK$318,$EA$2,FALSE)),"",VLOOKUP($B425,'[1]1718  Exp_Rev Access'!$F$7:$GK$318,$EA$2,FALSE))</f>
        <v>0</v>
      </c>
      <c r="EB425" s="90">
        <f>IF(ISNA(VLOOKUP($B425,'[1]1718  Exp_Rev Access'!$F$7:$GK$318,$EB$2,FALSE)),"",VLOOKUP($B425,'[1]1718  Exp_Rev Access'!$F$7:$GK$318,$EB$2,FALSE))</f>
        <v>0</v>
      </c>
      <c r="EC425" s="90">
        <f>IF(ISNA(VLOOKUP($B425,'[1]1718  Exp_Rev Access'!$F$7:$GK$318,$EC$2,FALSE)),"",VLOOKUP($B425,'[1]1718  Exp_Rev Access'!$F$7:$GK$318,$EC$2,FALSE))</f>
        <v>0</v>
      </c>
      <c r="ED425" s="90">
        <f>IF(ISNA(VLOOKUP($B425,'[1]1718  Exp_Rev Access'!$F$7:$GK$318,$ED$2,FALSE)),"",VLOOKUP($B425,'[1]1718  Exp_Rev Access'!$F$7:$GK$318,$ED$2,FALSE))</f>
        <v>0</v>
      </c>
      <c r="EE425" s="90">
        <f>IF(ISNA(VLOOKUP($B425,'[1]1718  Exp_Rev Access'!$F$7:$GK$318,$EE$2,FALSE)),"",VLOOKUP($B425,'[1]1718  Exp_Rev Access'!$F$7:$GK$318,$EE$2,FALSE))</f>
        <v>0</v>
      </c>
      <c r="EF425" s="90">
        <f>IF(ISNA(VLOOKUP($B425,'[1]1718  Exp_Rev Access'!$F$7:$GK$318,$EF$2,FALSE)),"",VLOOKUP($B425,'[1]1718  Exp_Rev Access'!$F$7:$GK$318,$EF$2,FALSE))</f>
        <v>0</v>
      </c>
      <c r="EG425" s="90">
        <f>IF(ISNA(VLOOKUP($B425,'[1]1718  Exp_Rev Access'!$F$7:$GK$318,$EG$2,FALSE)),"",VLOOKUP($B425,'[1]1718  Exp_Rev Access'!$F$7:$GK$318,$EG$2,FALSE))</f>
        <v>0</v>
      </c>
      <c r="EH425" s="90">
        <f>IF(ISNA(VLOOKUP($B425,'[1]1718  Exp_Rev Access'!$F$7:$GK$318,$EH$2,FALSE)),"",VLOOKUP($B425,'[1]1718  Exp_Rev Access'!$F$7:$GK$318,$EH$2,FALSE))</f>
        <v>0</v>
      </c>
      <c r="EI425" s="90">
        <f>IF(ISNA(VLOOKUP($B425,'[1]1718  Exp_Rev Access'!$F$7:$GK$318,$EI$2,FALSE)),"",VLOOKUP($B425,'[1]1718  Exp_Rev Access'!$F$7:$GK$318,$EI$2,FALSE))</f>
        <v>37820.550000000003</v>
      </c>
      <c r="EJ425" s="90">
        <f>IF(ISNA(VLOOKUP($B425,'[1]1718  Exp_Rev Access'!$F$7:$GK$318,$EJ$2,FALSE)),"",VLOOKUP($B425,'[1]1718  Exp_Rev Access'!$F$7:$GK$318,$EJ$2,FALSE))</f>
        <v>0</v>
      </c>
      <c r="EK425" s="90">
        <f>IF(ISNA(VLOOKUP($B425,'[1]1718  Exp_Rev Access'!$F$7:$GK$318,$EK$2,FALSE)),"",VLOOKUP($B425,'[1]1718  Exp_Rev Access'!$F$7:$GK$318,$EK$2,FALSE))</f>
        <v>0</v>
      </c>
      <c r="EL425" s="90">
        <f>IF(ISNA(VLOOKUP($B425,'[1]1718  Exp_Rev Access'!$F$7:$GK$318,$EL$2,FALSE)),"",VLOOKUP($B425,'[1]1718  Exp_Rev Access'!$F$7:$GK$318,$EL$2,FALSE))</f>
        <v>0</v>
      </c>
      <c r="EM425" s="90">
        <f>IF(ISNA(VLOOKUP($B425,'[1]1718  Exp_Rev Access'!$F$7:$GK$318,$EM$2,FALSE)),"",VLOOKUP($B425,'[1]1718  Exp_Rev Access'!$F$7:$GK$318,$EM$2,FALSE))</f>
        <v>0</v>
      </c>
      <c r="EN425" s="90">
        <f>IF(ISNA(VLOOKUP($B425,'[1]1718  Exp_Rev Access'!$F$7:$GK$318,$EN$2,FALSE)),"",VLOOKUP($B425,'[1]1718  Exp_Rev Access'!$F$7:$GK$318,$EN$2,FALSE))</f>
        <v>1023161.12</v>
      </c>
      <c r="EO425" s="90">
        <f>IF(ISNA(VLOOKUP($B425,'[1]1718  Exp_Rev Access'!$F$7:$GK$318,$EO$2,FALSE)),"",VLOOKUP($B425,'[1]1718  Exp_Rev Access'!$F$7:$GK$318,$EO$2,FALSE))</f>
        <v>0</v>
      </c>
      <c r="EP425" s="90">
        <f>IF(ISNA(VLOOKUP($B425,'[1]1718  Exp_Rev Access'!$F$7:$GK$318,$EP$2,FALSE)),"",VLOOKUP($B425,'[1]1718  Exp_Rev Access'!$F$7:$GK$318,$EP$2,FALSE))</f>
        <v>0</v>
      </c>
      <c r="EQ425" s="90">
        <f>IF(ISNA(VLOOKUP($B425,'[1]1718  Exp_Rev Access'!$F$7:$GK$318,$EQ$2,FALSE)),"",VLOOKUP($B425,'[1]1718  Exp_Rev Access'!$F$7:$GK$318,$EQ$2,FALSE))</f>
        <v>0</v>
      </c>
      <c r="ER425" s="90">
        <f>IF(ISNA(VLOOKUP($B425,'[1]1718  Exp_Rev Access'!$F$7:$GK$318,$ER$2,FALSE)),"",VLOOKUP($B425,'[1]1718  Exp_Rev Access'!$F$7:$GK$318,$ER$2,FALSE))</f>
        <v>0</v>
      </c>
      <c r="ES425" s="90">
        <f>IF(ISNA(VLOOKUP($B425,'[1]1718  Exp_Rev Access'!$F$7:$GK$318,$ES$2,FALSE)),"",VLOOKUP($B425,'[1]1718  Exp_Rev Access'!$F$7:$GK$318,$ES$2,FALSE))</f>
        <v>0</v>
      </c>
      <c r="ET425" s="90">
        <f>IF(ISNA(VLOOKUP($B425,'[1]1718  Exp_Rev Access'!$F$7:$GK$318,$ET$2,FALSE)),"",VLOOKUP($B425,'[1]1718  Exp_Rev Access'!$F$7:$GK$318,$ET$2,FALSE))</f>
        <v>0</v>
      </c>
      <c r="EU425" s="90">
        <f>IF(ISNA(VLOOKUP($B425,'[1]1718  Exp_Rev Access'!$F$7:$GK$318,$EU$2,FALSE)),"",VLOOKUP($B425,'[1]1718  Exp_Rev Access'!$F$7:$GK$318,$EU$2,FALSE))</f>
        <v>0</v>
      </c>
      <c r="EV425" s="90">
        <f>IF(ISNA(VLOOKUP($B425,'[1]1718  Exp_Rev Access'!$F$7:$GK$318,$EV$2,FALSE)),"",VLOOKUP($B425,'[1]1718  Exp_Rev Access'!$F$7:$GK$318,$EV$2,FALSE))</f>
        <v>0</v>
      </c>
      <c r="EW425" s="90">
        <f>IF(ISNA(VLOOKUP($B425,'[1]1718  Exp_Rev Access'!$F$7:$GK$318,$EW$2,FALSE)),"",VLOOKUP($B425,'[1]1718  Exp_Rev Access'!$F$7:$GK$318,$EW$2,FALSE))</f>
        <v>0</v>
      </c>
      <c r="EX425" s="90">
        <f>IF(ISNA(VLOOKUP($B425,'[1]1718  Exp_Rev Access'!$F$7:$GK$318,$EX$2,FALSE)),"",VLOOKUP($B425,'[1]1718  Exp_Rev Access'!$F$7:$GK$318,$EX$2,FALSE))</f>
        <v>0</v>
      </c>
      <c r="EY425" s="90">
        <f>IF(ISNA(VLOOKUP($B425,'[1]1718  Exp_Rev Access'!$F$7:$GK$318,$EY$2,FALSE)),"",VLOOKUP($B425,'[1]1718  Exp_Rev Access'!$F$7:$GK$318,$EY$2,FALSE))</f>
        <v>0</v>
      </c>
      <c r="EZ425" s="90">
        <f>IF(ISNA(VLOOKUP($B425,'[1]1718  Exp_Rev Access'!$F$7:$GK$318,$EZ$2,FALSE)),"",VLOOKUP($B425,'[1]1718  Exp_Rev Access'!$F$7:$GK$318,$EZ$2,FALSE))</f>
        <v>0</v>
      </c>
      <c r="FA425" s="90">
        <f>IF(ISNA(VLOOKUP($B425,'[1]1718  Exp_Rev Access'!$F$7:$GK$318,$FA$2,FALSE)),"",VLOOKUP($B425,'[1]1718  Exp_Rev Access'!$F$7:$GK$318,$FA$2,FALSE))</f>
        <v>0</v>
      </c>
      <c r="FB425" s="90">
        <f>IF(ISNA(VLOOKUP($B425,'[1]1718  Exp_Rev Access'!$F$7:$GK$318,$FB$2,FALSE)),"",VLOOKUP($B425,'[1]1718  Exp_Rev Access'!$F$7:$GK$318,$FB$2,FALSE))</f>
        <v>0</v>
      </c>
      <c r="FC425" s="90">
        <f>IF(ISNA(VLOOKUP($B425,'[1]1718  Exp_Rev Access'!$F$7:$GK$318,$FC$2,FALSE)),"",VLOOKUP($B425,'[1]1718  Exp_Rev Access'!$F$7:$GK$318,$FC$2,FALSE))</f>
        <v>31200.59</v>
      </c>
      <c r="FD425" s="90">
        <f>IF(ISNA(VLOOKUP($B425,'[1]1718  Exp_Rev Access'!$F$7:$GK$318,$FD$2,FALSE)),"",VLOOKUP($B425,'[1]1718  Exp_Rev Access'!$F$7:$GK$318,$FD$2,FALSE))</f>
        <v>0</v>
      </c>
      <c r="FE425" s="90">
        <f>IF(ISNA(VLOOKUP($B425,'[1]1718  Exp_Rev Access'!$F$7:$GK$318,$FE$2,FALSE)),"",VLOOKUP($B425,'[1]1718  Exp_Rev Access'!$F$7:$GK$318,$FE$2,FALSE))</f>
        <v>0</v>
      </c>
      <c r="FF425" s="90">
        <f>IF(ISNA(VLOOKUP($B425,'[1]1718  Exp_Rev Access'!$F$7:$GK$318,$FF$2,FALSE)),"",VLOOKUP($B425,'[1]1718  Exp_Rev Access'!$F$7:$GK$318,$FF$2,FALSE))</f>
        <v>0</v>
      </c>
      <c r="FG425" s="90">
        <f>IF(ISNA(VLOOKUP($B425,'[1]1718  Exp_Rev Access'!$F$7:$GK$318,$FG$2,FALSE)),"",VLOOKUP($B425,'[1]1718  Exp_Rev Access'!$F$7:$GK$318,$FG$2,FALSE))</f>
        <v>0</v>
      </c>
      <c r="FH425" s="90">
        <f>IF(ISNA(VLOOKUP($B425,'[1]1718  Exp_Rev Access'!$F$7:$GK$318,$FH$2,FALSE)),"",VLOOKUP($B425,'[1]1718  Exp_Rev Access'!$F$7:$GK$318,$FH$2,FALSE))</f>
        <v>0</v>
      </c>
      <c r="FI425" s="90">
        <f>IF(ISNA(VLOOKUP($B425,'[1]1718  Exp_Rev Access'!$F$7:$GK$318,$FI$2,FALSE)),"",VLOOKUP($B425,'[1]1718  Exp_Rev Access'!$F$7:$GK$318,$FI$2,FALSE))</f>
        <v>0</v>
      </c>
      <c r="FJ425" s="90">
        <f>IF(ISNA(VLOOKUP($B425,'[1]1718  Exp_Rev Access'!$F$7:$GK$318,$FJ$2,FALSE)),"",VLOOKUP($B425,'[1]1718  Exp_Rev Access'!$F$7:$GK$318,$FJ$2,FALSE))</f>
        <v>0</v>
      </c>
      <c r="FK425" s="90">
        <f>IF(ISNA(VLOOKUP($B425,'[1]1718  Exp_Rev Access'!$F$7:$GK$318,$FK$2,FALSE)),"",VLOOKUP($B425,'[1]1718  Exp_Rev Access'!$F$7:$GK$318,$FK$2,FALSE))</f>
        <v>0</v>
      </c>
      <c r="FL425" s="90">
        <f>IF(ISNA(VLOOKUP($B425,'[1]1718  Exp_Rev Access'!$F$7:$GK$318,$FL$2,FALSE)),"",VLOOKUP($B425,'[1]1718  Exp_Rev Access'!$F$7:$GK$318,$FL$2,FALSE))</f>
        <v>0</v>
      </c>
      <c r="FM425" s="90">
        <f>IF(ISNA(VLOOKUP($B425,'[1]1718  Exp_Rev Access'!$F$7:$GK$318,$FM$2,FALSE)),"",VLOOKUP($B425,'[1]1718  Exp_Rev Access'!$F$7:$GK$318,$FM$2,FALSE))</f>
        <v>0</v>
      </c>
      <c r="FN425" s="90">
        <f>IF(ISNA(VLOOKUP($B425,'[1]1718  Exp_Rev Access'!$F$7:$GK$318,$FN$2,FALSE)),"",VLOOKUP($B425,'[1]1718  Exp_Rev Access'!$F$7:$GK$318,$FN$2,FALSE))</f>
        <v>0</v>
      </c>
      <c r="FO425" s="90">
        <f>IF(ISNA(VLOOKUP($B425,'[1]1718  Exp_Rev Access'!$F$7:$GK$318,$FO$2,FALSE)),"",VLOOKUP($B425,'[1]1718  Exp_Rev Access'!$F$7:$GK$318,$FO$2,FALSE))</f>
        <v>0</v>
      </c>
      <c r="FP425" s="90">
        <f>IF(ISNA(VLOOKUP($B425,'[1]1718  Exp_Rev Access'!$F$7:$GK$318,$FP$2,FALSE)),"",VLOOKUP($B425,'[1]1718  Exp_Rev Access'!$F$7:$GK$318,$FP$2,FALSE))</f>
        <v>0</v>
      </c>
      <c r="FQ425" s="90">
        <f>IF(ISNA(VLOOKUP($B425,'[1]1718  Exp_Rev Access'!$F$7:$GK$318,$FQ$2,FALSE)),"",VLOOKUP($B425,'[1]1718  Exp_Rev Access'!$F$7:$GK$318,$FQ$2,FALSE))</f>
        <v>0</v>
      </c>
      <c r="FR425" s="90">
        <f>IF(ISNA(VLOOKUP($B425,'[1]1718  Exp_Rev Access'!$F$7:$GK$318,$FR$2,FALSE)),"",VLOOKUP($B425,'[1]1718  Exp_Rev Access'!$F$7:$GK$318,$FR$2,FALSE))</f>
        <v>268825.45</v>
      </c>
      <c r="FS425" s="56">
        <f t="shared" si="1075"/>
        <v>13730606.34</v>
      </c>
      <c r="FT425" s="92">
        <f t="shared" si="1076"/>
        <v>0.15351508990574006</v>
      </c>
      <c r="FU425" s="94">
        <f t="shared" si="1077"/>
        <v>2008.7700725495333</v>
      </c>
      <c r="FV425" s="95">
        <f>IF(ISNA(VLOOKUP($B425,'[1]1718  Exp_Rev Access'!$F$7:$GK$318,$FV$2,FALSE)),"",VLOOKUP($B425,'[1]1718  Exp_Rev Access'!$F$7:$GK$318,$FV$2,FALSE))</f>
        <v>0</v>
      </c>
      <c r="FW425" s="95">
        <f>IF(ISNA(VLOOKUP($B425,'[1]1718  Exp_Rev Access'!$F$7:$GK$318,$FW$2,FALSE)),"",VLOOKUP($B425,'[1]1718  Exp_Rev Access'!$F$7:$GK$318,$FW$2,FALSE))</f>
        <v>132594.74</v>
      </c>
      <c r="FX425" s="95">
        <f>IF(ISNA(VLOOKUP($B425,'[1]1718  Exp_Rev Access'!$F$7:$GK$318,$FX$2,FALSE)),"",VLOOKUP($B425,'[1]1718  Exp_Rev Access'!$F$7:$GK$318,$FX$2,FALSE))</f>
        <v>0</v>
      </c>
      <c r="FY425" s="95">
        <f>IF(ISNA(VLOOKUP($B425,'[1]1718  Exp_Rev Access'!$F$7:$GK$318,$FY$2,FALSE)),"",VLOOKUP($B425,'[1]1718  Exp_Rev Access'!$F$7:$GK$318,$FY$2,FALSE))</f>
        <v>0</v>
      </c>
      <c r="FZ425" s="95">
        <f>IF(ISNA(VLOOKUP($B425,'[1]1718  Exp_Rev Access'!$F$7:$GK$318,$FZ$2,FALSE)),"",VLOOKUP($B425,'[1]1718  Exp_Rev Access'!$F$7:$GK$318,$FZ$2,FALSE))</f>
        <v>0</v>
      </c>
      <c r="GA425" s="95">
        <f>IF(ISNA(VLOOKUP($B425,'[1]1718  Exp_Rev Access'!$F$7:$GK$318,$GA$2,FALSE)),"",VLOOKUP($B425,'[1]1718  Exp_Rev Access'!$F$7:$GK$318,$GA$2,FALSE))</f>
        <v>0</v>
      </c>
      <c r="GB425" s="95">
        <f>IF(ISNA(VLOOKUP($B425,'[1]1718  Exp_Rev Access'!$F$7:$GK$318,$GB$2,FALSE)),"",VLOOKUP($B425,'[1]1718  Exp_Rev Access'!$F$7:$GK$318,$GB$2,FALSE))</f>
        <v>0</v>
      </c>
      <c r="GC425" s="95">
        <f>IF(ISNA(VLOOKUP($B425,'[1]1718  Exp_Rev Access'!$F$7:$GK$318,$GC$2,FALSE)),"",VLOOKUP($B425,'[1]1718  Exp_Rev Access'!$F$7:$GK$318,$GC$2,FALSE))</f>
        <v>0</v>
      </c>
      <c r="GD425" s="95">
        <f>IF(ISNA(VLOOKUP($B425,'[1]1718  Exp_Rev Access'!$F$7:$GK$318,$GD$2,FALSE)),"",VLOOKUP($B425,'[1]1718  Exp_Rev Access'!$F$7:$GK$318,$GD$2,FALSE))</f>
        <v>12322.24</v>
      </c>
      <c r="GE425" s="95">
        <f>IF(ISNA(VLOOKUP($B425,'[1]1718  Exp_Rev Access'!$F$7:$GK$318,$GE$2,FALSE)),"",VLOOKUP($B425,'[1]1718  Exp_Rev Access'!$F$7:$GK$318,$GE$2,FALSE))</f>
        <v>0</v>
      </c>
      <c r="GF425" s="95">
        <f>IF(ISNA(VLOOKUP($B425,'[1]1718  Exp_Rev Access'!$F$7:$GK$318,$GF$2,FALSE)),"",VLOOKUP($B425,'[1]1718  Exp_Rev Access'!$F$7:$GK$318,$GF$2,FALSE))</f>
        <v>25161.279999999999</v>
      </c>
      <c r="GG425" s="95">
        <f>IF(ISNA(VLOOKUP($B425,'[1]1718  Exp_Rev Access'!$F$7:$GK$318,$GG$2,FALSE)),"",VLOOKUP($B425,'[1]1718  Exp_Rev Access'!$F$7:$GK$318,$GG$2,FALSE))</f>
        <v>0</v>
      </c>
      <c r="GH425" s="95">
        <f>IF(ISNA(VLOOKUP($B425,'[1]1718  Exp_Rev Access'!$F$7:$GK$318,$GH$2,FALSE)),"",VLOOKUP($B425,'[1]1718  Exp_Rev Access'!$F$7:$GK$318,$GH$2,FALSE))</f>
        <v>28373.1</v>
      </c>
      <c r="GI425" s="95">
        <f>IF(ISNA(VLOOKUP($B425,'[1]1718  Exp_Rev Access'!$F$7:$GK$318,$GI$2,FALSE)),"",VLOOKUP($B425,'[1]1718  Exp_Rev Access'!$F$7:$GK$318,$GI$2,FALSE))</f>
        <v>0</v>
      </c>
      <c r="GJ425" s="95">
        <f>IF(ISNA(VLOOKUP($B425,'[1]1718  Exp_Rev Access'!$F$7:$GK$318,$GJ$2,FALSE)),"",VLOOKUP($B425,'[1]1718  Exp_Rev Access'!$F$7:$GK$318,$GJ$2,FALSE))</f>
        <v>39765.89</v>
      </c>
      <c r="GK425" s="95">
        <f>IF(ISNA(VLOOKUP($B425,'[1]1718  Exp_Rev Access'!$F$7:$GK$318,$GK$2,FALSE)),"",VLOOKUP($B425,'[1]1718  Exp_Rev Access'!$F$7:$GK$318,$GK$2,FALSE))</f>
        <v>0</v>
      </c>
      <c r="GL425" s="95">
        <f>IF(ISNA(VLOOKUP($B425,'[1]1718  Exp_Rev Access'!$F$7:$GK$318,$GL$2,FALSE)),"",VLOOKUP($B425,'[1]1718  Exp_Rev Access'!$F$7:$GK$318,$GL$2,FALSE))</f>
        <v>2430</v>
      </c>
      <c r="GM425" s="95">
        <f>IF(ISNA(VLOOKUP($B425,'[1]1718  Exp_Rev Access'!$F$7:$GK$318,$GM$2,FALSE)),"",VLOOKUP($B425,'[1]1718  Exp_Rev Access'!$F$7:$GK$318,$GM$2,FALSE))</f>
        <v>0</v>
      </c>
      <c r="GN425" s="95">
        <f>IF(ISNA(VLOOKUP($B425,'[1]1718  Exp_Rev Access'!$F$7:$GK$318,$GN$2,FALSE)),"",VLOOKUP($B425,'[1]1718  Exp_Rev Access'!$F$7:$GK$318,$GN$2,FALSE))</f>
        <v>0</v>
      </c>
      <c r="GO425" s="95">
        <f>IF(ISNA(VLOOKUP($B425,'[1]1718  Exp_Rev Access'!$F$7:$GK$318,$GO$2,FALSE)),"",VLOOKUP($B425,'[1]1718  Exp_Rev Access'!$F$7:$GK$318,$GO$2,FALSE))</f>
        <v>0</v>
      </c>
      <c r="GP425" s="95">
        <f>IF(ISNA(VLOOKUP($B425,'[1]1718  Exp_Rev Access'!$F$7:$GK$318,$GP$2,FALSE)),"",VLOOKUP($B425,'[1]1718  Exp_Rev Access'!$F$7:$GK$318,$GP$2,FALSE))</f>
        <v>0</v>
      </c>
      <c r="GQ425" s="95">
        <f>IF(ISNA(VLOOKUP($B425,'[1]1718  Exp_Rev Access'!$F$7:$GK$318,$GQ$2,FALSE)),"",VLOOKUP($B425,'[1]1718  Exp_Rev Access'!$F$7:$GK$318,$GQ$2,FALSE))</f>
        <v>0</v>
      </c>
      <c r="GR425" s="95">
        <f>IF(ISNA(VLOOKUP($B425,'[1]1718  Exp_Rev Access'!$F$7:$GK$318,$GR$2,FALSE)),"",VLOOKUP($B425,'[1]1718  Exp_Rev Access'!$F$7:$GK$318,$GR$2,FALSE))</f>
        <v>0</v>
      </c>
      <c r="GS425" s="95">
        <f>IF(ISNA(VLOOKUP($B425,'[1]1718  Exp_Rev Access'!$F$7:$GK$318,$GS$2,FALSE)),"",VLOOKUP($B425,'[1]1718  Exp_Rev Access'!$F$7:$GK$318,$GS$2,FALSE))</f>
        <v>0</v>
      </c>
      <c r="GT425" s="95">
        <f>IF(ISNA(VLOOKUP($B425,'[1]1718  Exp_Rev Access'!$F$7:$GK$318,$GT$2,FALSE)),"",VLOOKUP($B425,'[1]1718  Exp_Rev Access'!$F$7:$GK$318,$GT$2,FALSE))</f>
        <v>0</v>
      </c>
      <c r="GU425" s="56">
        <f t="shared" si="1078"/>
        <v>240647.25</v>
      </c>
      <c r="GV425" s="92">
        <f t="shared" si="1079"/>
        <v>2.6905573799531931E-3</v>
      </c>
      <c r="GW425" s="96">
        <f t="shared" si="1080"/>
        <v>35.206383598158396</v>
      </c>
    </row>
    <row r="426" spans="1:222" x14ac:dyDescent="0.3">
      <c r="A426" s="73"/>
      <c r="B426" s="88" t="s">
        <v>817</v>
      </c>
      <c r="C426" s="89" t="s">
        <v>818</v>
      </c>
      <c r="D426" s="75">
        <f>IF(ISNA(VLOOKUP($B426,'[1]1718 enrollment_Rev_Exp by size'!$A$7:H755,3,FALSE)),"",VLOOKUP($B426,'[1]1718 enrollment_Rev_Exp by size'!$A$7:$G$350,3,FALSE))</f>
        <v>4268.41</v>
      </c>
      <c r="E426" s="76">
        <f>IF(ISNA(VLOOKUP($B426,'[1]1718 enrollment_Rev_Exp by size'!$A$7:I758,5,FALSE)),"",VLOOKUP($B426,'[1]1718 enrollment_Rev_Exp by size'!$A$7:$G$350,5,FALSE))</f>
        <v>54302107.670000002</v>
      </c>
      <c r="F426" s="70">
        <f t="shared" si="1062"/>
        <v>54302107.670000002</v>
      </c>
      <c r="G426" s="70">
        <f t="shared" si="1063"/>
        <v>0</v>
      </c>
      <c r="H426" s="90">
        <f>IF(ISNA(VLOOKUP($B426,'[1]1718  Exp_Rev Access'!$F$7:$GK$318,3,FALSE)),"",VLOOKUP($B426,'[1]1718  Exp_Rev Access'!$F$7:$GK$318,3,FALSE))</f>
        <v>1262935.24</v>
      </c>
      <c r="I426" s="90">
        <f>IF(ISNA(VLOOKUP($B426,'[1]1718  Exp_Rev Access'!$F$7:$GK$318,4,FALSE)),"",VLOOKUP($B426,'[1]1718  Exp_Rev Access'!$F$7:$GK$318,4,FALSE))</f>
        <v>0</v>
      </c>
      <c r="J426" s="90">
        <f>IF(ISNA(VLOOKUP($B426,'[1]1718  Exp_Rev Access'!$F$7:$GK$318,5,FALSE)),"",VLOOKUP($B426,'[1]1718  Exp_Rev Access'!$F$7:$GK$318,5,FALSE))</f>
        <v>0</v>
      </c>
      <c r="K426" s="90">
        <f>IF(ISNA(VLOOKUP($B426,'[1]1718  Exp_Rev Access'!$F$7:$GK$318,6,FALSE)),"-",VLOOKUP($B426,'[1]1718  Exp_Rev Access'!$F$7:$GK$318,6,FALSE))</f>
        <v>0</v>
      </c>
      <c r="L426" s="90">
        <f>IF(ISNA(VLOOKUP($B426,'[1]1718  Exp_Rev Access'!$F$7:$GK$318,7,FALSE)),"",VLOOKUP($B426,'[1]1718  Exp_Rev Access'!$F$7:$GK$318,7,FALSE))</f>
        <v>0</v>
      </c>
      <c r="M426" s="90">
        <f>IF(ISNA(VLOOKUP($B426,'[1]1718  Exp_Rev Access'!$F$7:$GK$318,8,FALSE)),"",VLOOKUP($B426,'[1]1718  Exp_Rev Access'!$F$7:$GK$318,8,FALSE))</f>
        <v>0</v>
      </c>
      <c r="N426" s="56">
        <f t="shared" si="1064"/>
        <v>1262935.24</v>
      </c>
      <c r="O426" s="91">
        <f t="shared" si="1065"/>
        <v>2.3257573125430031E-2</v>
      </c>
      <c r="P426" s="56">
        <f t="shared" si="1066"/>
        <v>295.87955233916142</v>
      </c>
      <c r="Q426" s="90">
        <f>IF(ISNA(VLOOKUP($B426,'[1]1718  Exp_Rev Access'!$F$7:$GK$318,10,FALSE)),"",VLOOKUP($B426,'[1]1718  Exp_Rev Access'!$F$7:$GK$318,10,FALSE))</f>
        <v>890</v>
      </c>
      <c r="R426" s="90">
        <f>IF(ISNA(VLOOKUP($B426,'[1]1718  Exp_Rev Access'!$F$7:$GK$318,11,FALSE)),"",VLOOKUP($B426,'[1]1718  Exp_Rev Access'!$F$7:$GK$318,11,FALSE))</f>
        <v>0</v>
      </c>
      <c r="S426" s="90">
        <f>IF(ISNA(VLOOKUP($B426,'[1]1718  Exp_Rev Access'!$F$7:$GK$318,12,FALSE)),"",VLOOKUP($B426,'[1]1718  Exp_Rev Access'!$F$7:$GK$318,12,FALSE))</f>
        <v>0</v>
      </c>
      <c r="T426" s="90">
        <f>IF(ISNA(VLOOKUP($B426,'[1]1718  Exp_Rev Access'!$F$7:$GK$318,13,FALSE)),"",VLOOKUP($B426,'[1]1718  Exp_Rev Access'!$F$7:$GK$318,13,FALSE))</f>
        <v>0</v>
      </c>
      <c r="U426" s="90">
        <f>IF(ISNA(VLOOKUP($B426,'[1]1718  Exp_Rev Access'!$F$7:$GK$318,14,FALSE)),"",VLOOKUP($B426,'[1]1718  Exp_Rev Access'!$F$7:$GK$318,14,FALSE))</f>
        <v>30900</v>
      </c>
      <c r="V426" s="90">
        <f>IF(ISNA(VLOOKUP($B426,'[1]1718  Exp_Rev Access'!$F$7:$GK$318,15,FALSE)),"",VLOOKUP($B426,'[1]1718  Exp_Rev Access'!$F$7:$GK$318,15,FALSE))</f>
        <v>0</v>
      </c>
      <c r="W426" s="90">
        <f>IF(ISNA(VLOOKUP($B426,'[1]1718  Exp_Rev Access'!$F$7:$GK$318,16,FALSE)),"",VLOOKUP($B426,'[1]1718  Exp_Rev Access'!$F$7:$GK$318,16,FALSE))</f>
        <v>0</v>
      </c>
      <c r="X426" s="90">
        <f>IF(ISNA(VLOOKUP($B426,'[1]1718  Exp_Rev Access'!$F$7:$GK$318,17,FALSE)),"",VLOOKUP($B426,'[1]1718  Exp_Rev Access'!$F$7:$GK$318,17,FALSE))</f>
        <v>0</v>
      </c>
      <c r="Y426" s="90">
        <f>IF(ISNA(VLOOKUP($B426,'[1]1718  Exp_Rev Access'!$F$7:$GK$318,18,FALSE)),"",VLOOKUP($B426,'[1]1718  Exp_Rev Access'!$F$7:$GK$318,18,FALSE))</f>
        <v>101958.19</v>
      </c>
      <c r="Z426" s="90">
        <f>IF(ISNA(VLOOKUP($B426,'[1]1718  Exp_Rev Access'!$F$7:$GK$318,19,FALSE)),"",VLOOKUP($B426,'[1]1718  Exp_Rev Access'!$F$7:$GK$318,19,FALSE))</f>
        <v>0</v>
      </c>
      <c r="AA426" s="90">
        <f>IF(ISNA(VLOOKUP($B426,'[1]1718  Exp_Rev Access'!$F$7:$GK$318,20,FALSE)),"",VLOOKUP($B426,'[1]1718  Exp_Rev Access'!$F$7:$GK$318,20,FALSE))</f>
        <v>0</v>
      </c>
      <c r="AB426" s="90">
        <f>IF(ISNA(VLOOKUP($B426,'[1]1718  Exp_Rev Access'!$F$7:$GK$318,21,FALSE)),"",VLOOKUP($B426,'[1]1718  Exp_Rev Access'!$F$7:$GK$318,21,FALSE))</f>
        <v>0</v>
      </c>
      <c r="AC426" s="90">
        <f>IF(ISNA(VLOOKUP($B426,'[1]1718  Exp_Rev Access'!$F$7:$GK$318,22,FALSE)),"",VLOOKUP($B426,'[1]1718  Exp_Rev Access'!$F$7:$GK$318,22,FALSE))</f>
        <v>11618.6</v>
      </c>
      <c r="AD426" s="90">
        <f>IF(ISNA(VLOOKUP($B426,'[1]1718  Exp_Rev Access'!$F$7:$GK$318,23,FALSE)),"",VLOOKUP($B426,'[1]1718  Exp_Rev Access'!$F$7:$GK$318,23,FALSE))</f>
        <v>33186.89</v>
      </c>
      <c r="AE426" s="90">
        <f>IF(ISNA(VLOOKUP($B426,'[1]1718  Exp_Rev Access'!$F$7:$GK$318,24,FALSE)),"",VLOOKUP($B426,'[1]1718  Exp_Rev Access'!$F$7:$GK$318,24,FALSE))</f>
        <v>70616.84</v>
      </c>
      <c r="AF426" s="90">
        <f>IF(ISNA(VLOOKUP($B426,'[1]1718  Exp_Rev Access'!$F$7:$GK$318,25,FALSE)),"",VLOOKUP($B426,'[1]1718  Exp_Rev Access'!$F$7:$GK$318,25,FALSE))</f>
        <v>0</v>
      </c>
      <c r="AG426" s="90">
        <f>IF(ISNA(VLOOKUP($B426,'[1]1718  Exp_Rev Access'!$F$7:$GK$318,26,FALSE)),"",VLOOKUP($B426,'[1]1718  Exp_Rev Access'!$F$7:$GK$318,26,FALSE))</f>
        <v>41751.800000000003</v>
      </c>
      <c r="AH426" s="90">
        <f>IF(ISNA(VLOOKUP($B426,'[1]1718  Exp_Rev Access'!$F$7:$GK$318,27,FALSE)),"",VLOOKUP($B426,'[1]1718  Exp_Rev Access'!$F$7:$GK$318,27,FALSE))</f>
        <v>2335.13</v>
      </c>
      <c r="AI426" s="90">
        <f>IF(ISNA(VLOOKUP($B426,'[1]1718  Exp_Rev Access'!$F$7:$GK$318,28,FALSE)),"",VLOOKUP($B426,'[1]1718  Exp_Rev Access'!$F$7:$GK$318,28,FALSE))</f>
        <v>8251.59</v>
      </c>
      <c r="AJ426" s="90">
        <f>IF(ISNA(VLOOKUP($B426,'[1]1718  Exp_Rev Access'!$F$7:$GK$318,29,FALSE)),"",VLOOKUP($B426,'[1]1718  Exp_Rev Access'!$F$7:$GK$318,29,FALSE))</f>
        <v>72165.34</v>
      </c>
      <c r="AK426" s="90">
        <f>IF(ISNA(VLOOKUP($B426,'[1]1718  Exp_Rev Access'!$F$7:$GK$318,30,FALSE)),"",VLOOKUP($B426,'[1]1718  Exp_Rev Access'!$F$7:$GK$318,30,FALSE))</f>
        <v>142111.74</v>
      </c>
      <c r="AL426" s="90">
        <f>IF(ISNA(VLOOKUP($B426,'[1]1718  Exp_Rev Access'!$F$7:$GK$318,31,FALSE)),"",VLOOKUP($B426,'[1]1718  Exp_Rev Access'!$F$7:$GK$318,31,FALSE))</f>
        <v>40611.4</v>
      </c>
      <c r="AM426" s="56">
        <f t="shared" si="1067"/>
        <v>556397.52</v>
      </c>
      <c r="AN426" s="92">
        <f t="shared" si="1068"/>
        <v>1.0246333777342312E-2</v>
      </c>
      <c r="AO426" s="71">
        <f t="shared" si="1069"/>
        <v>130.35240757096906</v>
      </c>
      <c r="AP426" s="90">
        <f>IF(ISNA(VLOOKUP($B426,'[1]1718  Exp_Rev Access'!$F$7:$GK$318,33,FALSE)),"",VLOOKUP($B426,'[1]1718  Exp_Rev Access'!$F$7:$GK$318,33,FALSE))</f>
        <v>28286199.02</v>
      </c>
      <c r="AQ426" s="90">
        <f>IF(ISNA(VLOOKUP($B426,'[1]1718  Exp_Rev Access'!$F$7:$GK$318,34,FALSE)),"",VLOOKUP($B426,'[1]1718  Exp_Rev Access'!$F$7:$GK$318,34,FALSE))</f>
        <v>598570.84</v>
      </c>
      <c r="AR426" s="90">
        <f>IF(ISNA(VLOOKUP($B426,'[1]1718  Exp_Rev Access'!$F$7:$GK$318,35,FALSE)),"",VLOOKUP($B426,'[1]1718  Exp_Rev Access'!$F$7:$GK$318,35,FALSE))</f>
        <v>6113303.8399999999</v>
      </c>
      <c r="AS426" s="90">
        <f>IF(ISNA(VLOOKUP($B426,'[1]1718  Exp_Rev Access'!$F$7:$GK$318,36,FALSE)),"",VLOOKUP($B426,'[1]1718  Exp_Rev Access'!$F$7:$GK$318,36,FALSE))</f>
        <v>0</v>
      </c>
      <c r="AT426" s="90">
        <f>IF(ISNA(VLOOKUP($B426,'[1]1718  Exp_Rev Access'!$F$7:$GK$318,37,FALSE)),"",VLOOKUP($B426,'[1]1718  Exp_Rev Access'!$F$7:$GK$318,37,FALSE))</f>
        <v>0</v>
      </c>
      <c r="AU426" s="56">
        <f t="shared" si="1070"/>
        <v>34998073.700000003</v>
      </c>
      <c r="AV426" s="93">
        <f t="shared" si="1071"/>
        <v>0.64450672730213754</v>
      </c>
      <c r="AW426" s="56">
        <f t="shared" si="1072"/>
        <v>8199.3233311701551</v>
      </c>
      <c r="AX426" s="90">
        <f>IF(ISNA(VLOOKUP($B426,'[1]1718  Exp_Rev Access'!$F$7:$GK$318,39,FALSE)),"",VLOOKUP($B426,'[1]1718  Exp_Rev Access'!$F$7:$GK$318,39,FALSE))</f>
        <v>0</v>
      </c>
      <c r="AY426" s="90">
        <f>IF(ISNA(VLOOKUP($B426,'[1]1718  Exp_Rev Access'!$F$7:$GK$318,40,FALSE)),"",VLOOKUP($B426,'[1]1718  Exp_Rev Access'!$F$7:$GK$318,40,FALSE))</f>
        <v>3432367.31</v>
      </c>
      <c r="AZ426" s="90">
        <f>IF(ISNA(VLOOKUP($B426,'[1]1718  Exp_Rev Access'!$F$7:$GK$318,41,FALSE)),"",VLOOKUP($B426,'[1]1718  Exp_Rev Access'!$F$7:$GK$318,41,FALSE))</f>
        <v>269247.11</v>
      </c>
      <c r="BA426" s="90">
        <f>IF(ISNA(VLOOKUP($B426,'[1]1718  Exp_Rev Access'!$F$7:$GK$318,42,FALSE)),"",VLOOKUP($B426,'[1]1718  Exp_Rev Access'!$F$7:$GK$318,42,FALSE))</f>
        <v>0</v>
      </c>
      <c r="BB426" s="90">
        <f>IF(ISNA(VLOOKUP($B426,'[1]1718  Exp_Rev Access'!$F$7:$GK$318,43,FALSE)),"",VLOOKUP($B426,'[1]1718  Exp_Rev Access'!$F$7:$GK$318,43,FALSE))</f>
        <v>0</v>
      </c>
      <c r="BC426" s="90">
        <f>IF(ISNA(VLOOKUP($B426,'[1]1718  Exp_Rev Access'!$F$7:$GK$318,44,FALSE)),"",VLOOKUP($B426,'[1]1718  Exp_Rev Access'!$F$7:$GK$318,44,FALSE))</f>
        <v>2419707.77</v>
      </c>
      <c r="BD426" s="90">
        <f>IF(ISNA(VLOOKUP($B426,'[1]1718  Exp_Rev Access'!$F$7:$GK$318,45,FALSE)),"",VLOOKUP($B426,'[1]1718  Exp_Rev Access'!$F$7:$GK$318,45,FALSE))</f>
        <v>0</v>
      </c>
      <c r="BE426" s="90">
        <f>IF(ISNA(VLOOKUP($B426,'[1]1718  Exp_Rev Access'!$F$7:$GK$318,46,FALSE)),"",VLOOKUP($B426,'[1]1718  Exp_Rev Access'!$F$7:$GK$318,46,FALSE))</f>
        <v>725352.81</v>
      </c>
      <c r="BF426" s="90">
        <f>IF(ISNA(VLOOKUP($B426,'[1]1718  Exp_Rev Access'!$F$7:$GK$318,47,FALSE)),"",VLOOKUP($B426,'[1]1718  Exp_Rev Access'!$F$7:$GK$318,47,FALSE))</f>
        <v>0</v>
      </c>
      <c r="BG426" s="90">
        <f>IF(ISNA(VLOOKUP($B426,'[1]1718  Exp_Rev Access'!$F$7:$GK$318,48,FALSE)),"",VLOOKUP($B426,'[1]1718  Exp_Rev Access'!$F$7:$GK$318,48,FALSE))</f>
        <v>1740480.62</v>
      </c>
      <c r="BH426" s="90">
        <f>IF(ISNA(VLOOKUP($B426,'[1]1718  Exp_Rev Access'!$F$7:$GK$318,49,FALSE)),"",VLOOKUP($B426,'[1]1718  Exp_Rev Access'!$F$7:$GK$318,49,FALSE))</f>
        <v>91084.31</v>
      </c>
      <c r="BI426" s="90">
        <f>IF(ISNA(VLOOKUP($B426,'[1]1718  Exp_Rev Access'!$F$7:$GK$318,50,FALSE)),"",VLOOKUP($B426,'[1]1718  Exp_Rev Access'!$F$7:$GK$318,50,FALSE))</f>
        <v>0</v>
      </c>
      <c r="BJ426" s="90">
        <f>IF(ISNA(VLOOKUP($B426,'[1]1718  Exp_Rev Access'!$F$7:$GK$318,51,FALSE)),"",VLOOKUP($B426,'[1]1718  Exp_Rev Access'!$F$7:$GK$318,51,FALSE))</f>
        <v>48197.08</v>
      </c>
      <c r="BK426" s="90">
        <f>IF(ISNA(VLOOKUP($B426,'[1]1718  Exp_Rev Access'!$F$7:$GK$318,52,FALSE)),"",VLOOKUP($B426,'[1]1718  Exp_Rev Access'!$F$7:$GK$318,52,FALSE))</f>
        <v>1175402.99</v>
      </c>
      <c r="BL426" s="90">
        <f>IF(ISNA(VLOOKUP($B426,'[1]1718  Exp_Rev Access'!$F$7:$GK$318,53,FALSE)),"",VLOOKUP($B426,'[1]1718  Exp_Rev Access'!$F$7:$GK$318,53,FALSE))</f>
        <v>0</v>
      </c>
      <c r="BM426" s="90">
        <f>IF(ISNA(VLOOKUP($B426,'[1]1718  Exp_Rev Access'!$F$7:$GK$318,54,FALSE)),"",VLOOKUP($B426,'[1]1718  Exp_Rev Access'!$F$7:$GK$318,54,FALSE))</f>
        <v>0</v>
      </c>
      <c r="BN426" s="90">
        <f>IF(ISNA(VLOOKUP($B426,'[1]1718  Exp_Rev Access'!$F$7:$GK$318,55,FALSE)),"",VLOOKUP($B426,'[1]1718  Exp_Rev Access'!$F$7:$GK$318,55,FALSE))</f>
        <v>0</v>
      </c>
      <c r="BO426" s="90">
        <f>IF(ISNA(VLOOKUP($B426,'[1]1718  Exp_Rev Access'!$F$7:$GK$318,56,FALSE)),"",VLOOKUP($B426,'[1]1718  Exp_Rev Access'!$F$7:$GK$318,56,FALSE))</f>
        <v>0</v>
      </c>
      <c r="BP426" s="90">
        <f>IF(ISNA(VLOOKUP($B426,'[1]1718  Exp_Rev Access'!$F$7:$GK$318,57,FALSE)),"",VLOOKUP($B426,'[1]1718  Exp_Rev Access'!$F$7:$GK$318,57,FALSE))</f>
        <v>0</v>
      </c>
      <c r="BQ426" s="90">
        <f>IF(ISNA(VLOOKUP($B426,'[1]1718  Exp_Rev Access'!$F$7:$GK$318,58,FALSE)),"",VLOOKUP($B426,'[1]1718  Exp_Rev Access'!$F$7:$GK$318,58,FALSE))</f>
        <v>16751.490000000002</v>
      </c>
      <c r="BR426" s="90">
        <f>IF(ISNA(VLOOKUP($B426,'[1]1718  Exp_Rev Access'!$F$7:$GK$318,59,FALSE)),"",VLOOKUP($B426,'[1]1718  Exp_Rev Access'!$F$7:$GK$318,59,FALSE))</f>
        <v>0</v>
      </c>
      <c r="BS426" s="90">
        <f>IF(ISNA(VLOOKUP($B426,'[1]1718  Exp_Rev Access'!$F$7:$GK$318,60,FALSE)),"",VLOOKUP($B426,'[1]1718  Exp_Rev Access'!$F$7:$GK$318,60,FALSE))</f>
        <v>0</v>
      </c>
      <c r="BT426" s="90">
        <f>IF(ISNA(VLOOKUP($B426,'[1]1718  Exp_Rev Access'!$F$7:$GK$318,61,FALSE)),"",VLOOKUP($B426,'[1]1718  Exp_Rev Access'!$F$7:$GK$318,61,FALSE))</f>
        <v>0</v>
      </c>
      <c r="BU426" s="90">
        <f>IF(ISNA(VLOOKUP($B426,'[1]1718  Exp_Rev Access'!$F$7:$GK$318,62,FALSE)),"",VLOOKUP($B426,'[1]1718  Exp_Rev Access'!$F$7:$GK$318,62,FALSE))</f>
        <v>0</v>
      </c>
      <c r="BV426" s="56">
        <f t="shared" si="1022"/>
        <v>9918591.4900000021</v>
      </c>
      <c r="BW426" s="92">
        <f t="shared" si="1073"/>
        <v>0.18265573686893324</v>
      </c>
      <c r="BX426" s="71">
        <f t="shared" si="1074"/>
        <v>2323.7204228272358</v>
      </c>
      <c r="BY426" s="90">
        <f>IF(ISNA(VLOOKUP($B426,'[1]1718  Exp_Rev Access'!$F$7:$GK$318,64,FALSE)),"",VLOOKUP($B426,'[1]1718  Exp_Rev Access'!$F$7:$GK$318,64,FALSE))</f>
        <v>0</v>
      </c>
      <c r="BZ426" s="90">
        <f>IF(ISNA(VLOOKUP($B426,'[1]1718  Exp_Rev Access'!$F$7:$GK$318,65,FALSE)),"",VLOOKUP($B426,'[1]1718  Exp_Rev Access'!$F$7:$GK$318,65,FALSE))</f>
        <v>0</v>
      </c>
      <c r="CA426" s="90">
        <f>IF(ISNA(VLOOKUP($B426,'[1]1718  Exp_Rev Access'!$F$7:$GK$318,66,FALSE)),"",VLOOKUP($B426,'[1]1718  Exp_Rev Access'!$F$7:$GK$318,66,FALSE))</f>
        <v>33483.71</v>
      </c>
      <c r="CB426" s="90">
        <f>IF(ISNA(VLOOKUP($B426,'[1]1718  Exp_Rev Access'!$F$7:$GK$318,67,FALSE)),"",VLOOKUP($B426,'[1]1718  Exp_Rev Access'!$F$7:$GK$318,67,FALSE))</f>
        <v>0</v>
      </c>
      <c r="CC426" s="90">
        <f>IF(ISNA(VLOOKUP($B426,'[1]1718  Exp_Rev Access'!$F$7:$GK$318,68,FALSE)),"",VLOOKUP($B426,'[1]1718  Exp_Rev Access'!$F$7:$GK$318,68,FALSE))</f>
        <v>38912</v>
      </c>
      <c r="CD426" s="90">
        <f>IF(ISNA(VLOOKUP($B426,'[1]1718  Exp_Rev Access'!$F$7:$GK$318,69,FALSE)),"",VLOOKUP($B426,'[1]1718  Exp_Rev Access'!$F$7:$GK$318,69,FALSE))</f>
        <v>0</v>
      </c>
      <c r="CE426" s="56">
        <f t="shared" si="1021"/>
        <v>72395.709999999992</v>
      </c>
      <c r="CF426" s="92">
        <f t="shared" si="1046"/>
        <v>1.3332025791697965E-3</v>
      </c>
      <c r="CG426" s="78">
        <f t="shared" si="1047"/>
        <v>16.960814448471442</v>
      </c>
      <c r="CH426" s="90">
        <f>IF(ISNA(VLOOKUP($B426,'[1]1718  Exp_Rev Access'!$F$7:$GK$318,$CH$2,FALSE)),"",VLOOKUP($B426,'[1]1718  Exp_Rev Access'!$F$7:$GK$318,$CH$2,FALSE))</f>
        <v>0</v>
      </c>
      <c r="CI426" s="90">
        <f>IF(ISNA(VLOOKUP($B426,'[1]1718  Exp_Rev Access'!$F$7:$GK$318,$CI$2,FALSE)),"",VLOOKUP($B426,'[1]1718  Exp_Rev Access'!$F$7:$GK$318,$CI$2,FALSE))</f>
        <v>0</v>
      </c>
      <c r="CJ426" s="90">
        <f>IF(ISNA(VLOOKUP($B426,'[1]1718  Exp_Rev Access'!$F$7:$GK$318,$CJ$2,FALSE)),"",VLOOKUP($B426,'[1]1718  Exp_Rev Access'!$F$7:$GK$318,$CJ$2,FALSE))</f>
        <v>0</v>
      </c>
      <c r="CK426" s="90">
        <f>IF(ISNA(VLOOKUP($B426,'[1]1718  Exp_Rev Access'!$F$7:$GK$318,$CK$2,FALSE)),"",VLOOKUP($B426,'[1]1718  Exp_Rev Access'!$F$7:$GK$318,$CK$2,FALSE))</f>
        <v>0</v>
      </c>
      <c r="CL426" s="90">
        <f>IF(ISNA(VLOOKUP($B426,'[1]1718  Exp_Rev Access'!$F$7:$GK$318,$CL$2,FALSE)),"",VLOOKUP($B426,'[1]1718  Exp_Rev Access'!$F$7:$GK$318,$CL$2,FALSE))</f>
        <v>0</v>
      </c>
      <c r="CM426" s="90">
        <f>IF(ISNA(VLOOKUP($B426,'[1]1718  Exp_Rev Access'!$F$7:$GK$318,$CM$2,FALSE)),"",VLOOKUP($B426,'[1]1718  Exp_Rev Access'!$F$7:$GK$318,$CM$2,FALSE))</f>
        <v>0</v>
      </c>
      <c r="CN426" s="90">
        <f>IF(ISNA(VLOOKUP($B426,'[1]1718  Exp_Rev Access'!$F$7:$GK$318,$CN$2,FALSE)),"",VLOOKUP($B426,'[1]1718  Exp_Rev Access'!$F$7:$GK$318,$CN$2,FALSE))</f>
        <v>0</v>
      </c>
      <c r="CO426" s="90">
        <f>IF(ISNA(VLOOKUP($B426,'[1]1718  Exp_Rev Access'!$F$7:$GK$318,$CO$2,FALSE)),"",VLOOKUP($B426,'[1]1718  Exp_Rev Access'!$F$7:$GK$318,$CO$2,FALSE))</f>
        <v>0</v>
      </c>
      <c r="CP426" s="90">
        <f>IF(ISNA(VLOOKUP($B426,'[1]1718  Exp_Rev Access'!$F$7:$GK$318,$CP$2,FALSE)),"",VLOOKUP($B426,'[1]1718  Exp_Rev Access'!$F$7:$GK$318,$CP$2,FALSE))</f>
        <v>0</v>
      </c>
      <c r="CQ426" s="90">
        <f>IF(ISNA(VLOOKUP($B426,'[1]1718  Exp_Rev Access'!$F$7:$GK$318,$CQ$2,FALSE)),"",VLOOKUP($B426,'[1]1718  Exp_Rev Access'!$F$7:$GK$318,$CQ$2,FALSE))</f>
        <v>772038.17</v>
      </c>
      <c r="CR426" s="90">
        <f>IF(ISNA(VLOOKUP($B426,'[1]1718  Exp_Rev Access'!$F$7:$GK$318,$CR$2,FALSE)),"",VLOOKUP($B426,'[1]1718  Exp_Rev Access'!$F$7:$GK$318,$CR$2,FALSE))</f>
        <v>0</v>
      </c>
      <c r="CS426" s="90">
        <f>IF(ISNA(VLOOKUP($B426,'[1]1718  Exp_Rev Access'!$F$7:$GK$318,$CS$2,FALSE)),"",VLOOKUP($B426,'[1]1718  Exp_Rev Access'!$F$7:$GK$318,$CS$2,FALSE))</f>
        <v>73110.42</v>
      </c>
      <c r="CT426" s="90">
        <f>IF(ISNA(VLOOKUP($B426,'[1]1718  Exp_Rev Access'!$F$7:$GK$318,$CT$2,FALSE)),"",VLOOKUP($B426,'[1]1718  Exp_Rev Access'!$F$7:$GK$318,$CT$2,FALSE))</f>
        <v>0</v>
      </c>
      <c r="CU426" s="90">
        <f>IF(ISNA(VLOOKUP($B426,'[1]1718  Exp_Rev Access'!$F$7:$GK$318,$CU$2,FALSE)),"",VLOOKUP($B426,'[1]1718  Exp_Rev Access'!$F$7:$GK$318,$CU$2,FALSE))</f>
        <v>2238840.31</v>
      </c>
      <c r="CV426" s="90">
        <f>IF(ISNA(VLOOKUP($B426,'[1]1718  Exp_Rev Access'!$F$7:$GK$318,$CV$2,FALSE)),"",VLOOKUP($B426,'[1]1718  Exp_Rev Access'!$F$7:$GK$318,$CV$2,FALSE))</f>
        <v>108707.64</v>
      </c>
      <c r="CW426" s="90">
        <f>IF(ISNA(VLOOKUP($B426,'[1]1718  Exp_Rev Access'!$F$7:$GK$318,$CW$2,FALSE)),"",VLOOKUP($B426,'[1]1718  Exp_Rev Access'!$F$7:$GK$318,$CW$2,FALSE))</f>
        <v>447647.66</v>
      </c>
      <c r="CX426" s="90">
        <f>IF(ISNA(VLOOKUP($B426,'[1]1718  Exp_Rev Access'!$F$7:$GK$318,$CX$2,FALSE)),"",VLOOKUP($B426,'[1]1718  Exp_Rev Access'!$F$7:$GK$318,$CX$2,FALSE))</f>
        <v>0</v>
      </c>
      <c r="CY426" s="90">
        <f>IF(ISNA(VLOOKUP($B426,'[1]1718  Exp_Rev Access'!$F$7:$GK$318,$CY$2,FALSE)),"",VLOOKUP($B426,'[1]1718  Exp_Rev Access'!$F$7:$GK$318,$CY$2,FALSE))</f>
        <v>0</v>
      </c>
      <c r="CZ426" s="90">
        <f>IF(ISNA(VLOOKUP($B426,'[1]1718  Exp_Rev Access'!$F$7:$GK$318,$CZ$2,FALSE)),"",VLOOKUP($B426,'[1]1718  Exp_Rev Access'!$F$7:$GK$318,$CZ$2,FALSE))</f>
        <v>0</v>
      </c>
      <c r="DA426" s="90">
        <f>IF(ISNA(VLOOKUP($B426,'[1]1718  Exp_Rev Access'!$F$7:$GK$318,$DA$2,FALSE)),"",VLOOKUP($B426,'[1]1718  Exp_Rev Access'!$F$7:$GK$318,$DA$2,FALSE))</f>
        <v>0</v>
      </c>
      <c r="DB426" s="90">
        <f>IF(ISNA(VLOOKUP($B426,'[1]1718  Exp_Rev Access'!$F$7:$GK$318,$DB$2,FALSE)),"",VLOOKUP($B426,'[1]1718  Exp_Rev Access'!$F$7:$GK$318,$DB$2,FALSE))</f>
        <v>178048.1</v>
      </c>
      <c r="DC426" s="90">
        <f>IF(ISNA(VLOOKUP($B426,'[1]1718  Exp_Rev Access'!$F$7:$GK$318,$DC$2,FALSE)),"",VLOOKUP($B426,'[1]1718  Exp_Rev Access'!$F$7:$GK$318,$DC$2,FALSE))</f>
        <v>0</v>
      </c>
      <c r="DD426" s="90">
        <f>IF(ISNA(VLOOKUP($B426,'[1]1718  Exp_Rev Access'!$F$7:$GK$318,$DD$2,FALSE)),"",VLOOKUP($B426,'[1]1718  Exp_Rev Access'!$F$7:$GK$318,$DD$2,FALSE))</f>
        <v>0</v>
      </c>
      <c r="DE426" s="90">
        <f>IF(ISNA(VLOOKUP($B426,'[1]1718  Exp_Rev Access'!$F$7:$GK$318,$DE$2,FALSE)),"",VLOOKUP($B426,'[1]1718  Exp_Rev Access'!$F$7:$GK$318,$DE$2,FALSE))</f>
        <v>0</v>
      </c>
      <c r="DF426" s="90">
        <f>IF(ISNA(VLOOKUP($B426,'[1]1718  Exp_Rev Access'!$F$7:$GK$318,$DF$2,FALSE)),"",VLOOKUP($B426,'[1]1718  Exp_Rev Access'!$F$7:$GK$318,$DF$2,FALSE))</f>
        <v>0</v>
      </c>
      <c r="DG426" s="90">
        <f>IF(ISNA(VLOOKUP($B426,'[1]1718  Exp_Rev Access'!$F$7:$GK$318,$DG$2,FALSE)),"",VLOOKUP($B426,'[1]1718  Exp_Rev Access'!$F$7:$GK$318,$DG$2,FALSE))</f>
        <v>0</v>
      </c>
      <c r="DH426" s="90">
        <f>IF(ISNA(VLOOKUP($B426,'[1]1718  Exp_Rev Access'!$F$7:$GK$318,$DH$2,FALSE)),"",VLOOKUP($B426,'[1]1718  Exp_Rev Access'!$F$7:$GK$318,$DH$2,FALSE))</f>
        <v>0</v>
      </c>
      <c r="DI426" s="90">
        <f>IF(ISNA(VLOOKUP($B426,'[1]1718  Exp_Rev Access'!$F$7:$GK$318,$DI$2,FALSE)),"",VLOOKUP($B426,'[1]1718  Exp_Rev Access'!$F$7:$GK$318,$DI$2,FALSE))</f>
        <v>2532774.31</v>
      </c>
      <c r="DJ426" s="90">
        <f>IF(ISNA(VLOOKUP($B426,'[1]1718  Exp_Rev Access'!$F$7:$GK$318,$DJ$2,FALSE)),"",VLOOKUP($B426,'[1]1718  Exp_Rev Access'!$F$7:$GK$318,$DJ$2,FALSE))</f>
        <v>0</v>
      </c>
      <c r="DK426" s="90">
        <f>IF(ISNA(VLOOKUP($B426,'[1]1718  Exp_Rev Access'!$F$7:$GK$318,$DK$2,FALSE)),"",VLOOKUP($B426,'[1]1718  Exp_Rev Access'!$F$7:$GK$318,$DK$2,FALSE))</f>
        <v>0</v>
      </c>
      <c r="DL426" s="90">
        <f>IF(ISNA(VLOOKUP($B426,'[1]1718  Exp_Rev Access'!$F$7:$GK$318,$DL$2,FALSE)),"",VLOOKUP($B426,'[1]1718  Exp_Rev Access'!$F$7:$GK$318,$DL$2,FALSE))</f>
        <v>0</v>
      </c>
      <c r="DM426" s="90">
        <f>IF(ISNA(VLOOKUP($B426,'[1]1718  Exp_Rev Access'!$F$7:$GK$318,$DM$2,FALSE)),"",VLOOKUP($B426,'[1]1718  Exp_Rev Access'!$F$7:$GK$318,$DM$2,FALSE))</f>
        <v>0</v>
      </c>
      <c r="DN426" s="90">
        <f>IF(ISNA(VLOOKUP($B426,'[1]1718  Exp_Rev Access'!$F$7:$GK$318,$DN$2,FALSE)),"",VLOOKUP($B426,'[1]1718  Exp_Rev Access'!$F$7:$GK$318,$DN$2,FALSE))</f>
        <v>0</v>
      </c>
      <c r="DO426" s="90">
        <f>IF(ISNA(VLOOKUP($B426,'[1]1718  Exp_Rev Access'!$F$7:$GK$318,$DO$2,FALSE)),"",VLOOKUP($B426,'[1]1718  Exp_Rev Access'!$F$7:$GK$318,$DO$2,FALSE))</f>
        <v>0</v>
      </c>
      <c r="DP426" s="90">
        <f>IF(ISNA(VLOOKUP($B426,'[1]1718  Exp_Rev Access'!$F$7:$GK$318,$DP$2,FALSE)),"",VLOOKUP($B426,'[1]1718  Exp_Rev Access'!$F$7:$GK$318,$DP$2,FALSE))</f>
        <v>0</v>
      </c>
      <c r="DQ426" s="90">
        <f>IF(ISNA(VLOOKUP($B426,'[1]1718  Exp_Rev Access'!$F$7:$GK$318,$DQ$2,FALSE)),"",VLOOKUP($B426,'[1]1718  Exp_Rev Access'!$F$7:$GK$318,$DQ$2,FALSE))</f>
        <v>0</v>
      </c>
      <c r="DR426" s="90">
        <f>IF(ISNA(VLOOKUP($B426,'[1]1718  Exp_Rev Access'!$F$7:$GK$318,$DR$2,FALSE)),"",VLOOKUP($B426,'[1]1718  Exp_Rev Access'!$F$7:$GK$318,$DR$2,FALSE))</f>
        <v>0</v>
      </c>
      <c r="DS426" s="90">
        <f>IF(ISNA(VLOOKUP($B426,'[1]1718  Exp_Rev Access'!$F$7:$GK$318,$DS$2,FALSE)),"",VLOOKUP($B426,'[1]1718  Exp_Rev Access'!$F$7:$GK$318,$DS$2,FALSE))</f>
        <v>0</v>
      </c>
      <c r="DT426" s="90">
        <f>IF(ISNA(VLOOKUP($B426,'[1]1718  Exp_Rev Access'!$F$7:$GK$318,$DT$2,FALSE)),"",VLOOKUP($B426,'[1]1718  Exp_Rev Access'!$F$7:$GK$318,$DT$2,FALSE))</f>
        <v>0</v>
      </c>
      <c r="DU426" s="90">
        <f>IF(ISNA(VLOOKUP($B426,'[1]1718  Exp_Rev Access'!$F$7:$GK$318,$DU$2,FALSE)),"",VLOOKUP($B426,'[1]1718  Exp_Rev Access'!$F$7:$GK$318,$DU$2,FALSE))</f>
        <v>0</v>
      </c>
      <c r="DV426" s="90">
        <f>IF(ISNA(VLOOKUP($B426,'[1]1718  Exp_Rev Access'!$F$7:$GK$318,$DV$2,FALSE)),"",VLOOKUP($B426,'[1]1718  Exp_Rev Access'!$F$7:$GK$318,$DV$2,FALSE))</f>
        <v>0</v>
      </c>
      <c r="DW426" s="90">
        <f>IF(ISNA(VLOOKUP($B426,'[1]1718  Exp_Rev Access'!$F$7:$GK$318,$DW$2,FALSE)),"",VLOOKUP($B426,'[1]1718  Exp_Rev Access'!$F$7:$GK$318,$DW$2,FALSE))</f>
        <v>0</v>
      </c>
      <c r="DX426" s="90">
        <f>IF(ISNA(VLOOKUP($B426,'[1]1718  Exp_Rev Access'!$F$7:$GK$318,$DX$2,FALSE)),"",VLOOKUP($B426,'[1]1718  Exp_Rev Access'!$F$7:$GK$318,$DX$2,FALSE))</f>
        <v>0</v>
      </c>
      <c r="DY426" s="90">
        <f>IF(ISNA(VLOOKUP($B426,'[1]1718  Exp_Rev Access'!$F$7:$GK$318,$DY$2,FALSE)),"",VLOOKUP($B426,'[1]1718  Exp_Rev Access'!$F$7:$GK$318,$DY$2,FALSE))</f>
        <v>0</v>
      </c>
      <c r="DZ426" s="90">
        <f>IF(ISNA(VLOOKUP($B426,'[1]1718  Exp_Rev Access'!$F$7:$GK$318,$DZ$2,FALSE)),"",VLOOKUP($B426,'[1]1718  Exp_Rev Access'!$F$7:$GK$318,$DZ$2,FALSE))</f>
        <v>0</v>
      </c>
      <c r="EA426" s="90">
        <f>IF(ISNA(VLOOKUP($B426,'[1]1718  Exp_Rev Access'!$F$7:$GK$318,$EA$2,FALSE)),"",VLOOKUP($B426,'[1]1718  Exp_Rev Access'!$F$7:$GK$318,$EA$2,FALSE))</f>
        <v>0</v>
      </c>
      <c r="EB426" s="90">
        <f>IF(ISNA(VLOOKUP($B426,'[1]1718  Exp_Rev Access'!$F$7:$GK$318,$EB$2,FALSE)),"",VLOOKUP($B426,'[1]1718  Exp_Rev Access'!$F$7:$GK$318,$EB$2,FALSE))</f>
        <v>0</v>
      </c>
      <c r="EC426" s="90">
        <f>IF(ISNA(VLOOKUP($B426,'[1]1718  Exp_Rev Access'!$F$7:$GK$318,$EC$2,FALSE)),"",VLOOKUP($B426,'[1]1718  Exp_Rev Access'!$F$7:$GK$318,$EC$2,FALSE))</f>
        <v>0</v>
      </c>
      <c r="ED426" s="90">
        <f>IF(ISNA(VLOOKUP($B426,'[1]1718  Exp_Rev Access'!$F$7:$GK$318,$ED$2,FALSE)),"",VLOOKUP($B426,'[1]1718  Exp_Rev Access'!$F$7:$GK$318,$ED$2,FALSE))</f>
        <v>0</v>
      </c>
      <c r="EE426" s="90">
        <f>IF(ISNA(VLOOKUP($B426,'[1]1718  Exp_Rev Access'!$F$7:$GK$318,$EE$2,FALSE)),"",VLOOKUP($B426,'[1]1718  Exp_Rev Access'!$F$7:$GK$318,$EE$2,FALSE))</f>
        <v>0</v>
      </c>
      <c r="EF426" s="90">
        <f>IF(ISNA(VLOOKUP($B426,'[1]1718  Exp_Rev Access'!$F$7:$GK$318,$EF$2,FALSE)),"",VLOOKUP($B426,'[1]1718  Exp_Rev Access'!$F$7:$GK$318,$EF$2,FALSE))</f>
        <v>0</v>
      </c>
      <c r="EG426" s="90">
        <f>IF(ISNA(VLOOKUP($B426,'[1]1718  Exp_Rev Access'!$F$7:$GK$318,$EG$2,FALSE)),"",VLOOKUP($B426,'[1]1718  Exp_Rev Access'!$F$7:$GK$318,$EG$2,FALSE))</f>
        <v>112674</v>
      </c>
      <c r="EH426" s="90">
        <f>IF(ISNA(VLOOKUP($B426,'[1]1718  Exp_Rev Access'!$F$7:$GK$318,$EH$2,FALSE)),"",VLOOKUP($B426,'[1]1718  Exp_Rev Access'!$F$7:$GK$318,$EH$2,FALSE))</f>
        <v>0</v>
      </c>
      <c r="EI426" s="90">
        <f>IF(ISNA(VLOOKUP($B426,'[1]1718  Exp_Rev Access'!$F$7:$GK$318,$EI$2,FALSE)),"",VLOOKUP($B426,'[1]1718  Exp_Rev Access'!$F$7:$GK$318,$EI$2,FALSE))</f>
        <v>33239.01</v>
      </c>
      <c r="EJ426" s="90">
        <f>IF(ISNA(VLOOKUP($B426,'[1]1718  Exp_Rev Access'!$F$7:$GK$318,$EJ$2,FALSE)),"",VLOOKUP($B426,'[1]1718  Exp_Rev Access'!$F$7:$GK$318,$EJ$2,FALSE))</f>
        <v>0</v>
      </c>
      <c r="EK426" s="90">
        <f>IF(ISNA(VLOOKUP($B426,'[1]1718  Exp_Rev Access'!$F$7:$GK$318,$EK$2,FALSE)),"",VLOOKUP($B426,'[1]1718  Exp_Rev Access'!$F$7:$GK$318,$EK$2,FALSE))</f>
        <v>0</v>
      </c>
      <c r="EL426" s="90">
        <f>IF(ISNA(VLOOKUP($B426,'[1]1718  Exp_Rev Access'!$F$7:$GK$318,$EL$2,FALSE)),"",VLOOKUP($B426,'[1]1718  Exp_Rev Access'!$F$7:$GK$318,$EL$2,FALSE))</f>
        <v>0</v>
      </c>
      <c r="EM426" s="90">
        <f>IF(ISNA(VLOOKUP($B426,'[1]1718  Exp_Rev Access'!$F$7:$GK$318,$EM$2,FALSE)),"",VLOOKUP($B426,'[1]1718  Exp_Rev Access'!$F$7:$GK$318,$EM$2,FALSE))</f>
        <v>0</v>
      </c>
      <c r="EN426" s="90">
        <f>IF(ISNA(VLOOKUP($B426,'[1]1718  Exp_Rev Access'!$F$7:$GK$318,$EN$2,FALSE)),"",VLOOKUP($B426,'[1]1718  Exp_Rev Access'!$F$7:$GK$318,$EN$2,FALSE))</f>
        <v>627542.62</v>
      </c>
      <c r="EO426" s="90">
        <f>IF(ISNA(VLOOKUP($B426,'[1]1718  Exp_Rev Access'!$F$7:$GK$318,$EO$2,FALSE)),"",VLOOKUP($B426,'[1]1718  Exp_Rev Access'!$F$7:$GK$318,$EO$2,FALSE))</f>
        <v>55166.55</v>
      </c>
      <c r="EP426" s="90">
        <f>IF(ISNA(VLOOKUP($B426,'[1]1718  Exp_Rev Access'!$F$7:$GK$318,$EP$2,FALSE)),"",VLOOKUP($B426,'[1]1718  Exp_Rev Access'!$F$7:$GK$318,$EP$2,FALSE))</f>
        <v>0</v>
      </c>
      <c r="EQ426" s="90">
        <f>IF(ISNA(VLOOKUP($B426,'[1]1718  Exp_Rev Access'!$F$7:$GK$318,$EQ$2,FALSE)),"",VLOOKUP($B426,'[1]1718  Exp_Rev Access'!$F$7:$GK$318,$EQ$2,FALSE))</f>
        <v>0</v>
      </c>
      <c r="ER426" s="90">
        <f>IF(ISNA(VLOOKUP($B426,'[1]1718  Exp_Rev Access'!$F$7:$GK$318,$ER$2,FALSE)),"",VLOOKUP($B426,'[1]1718  Exp_Rev Access'!$F$7:$GK$318,$ER$2,FALSE))</f>
        <v>0</v>
      </c>
      <c r="ES426" s="90">
        <f>IF(ISNA(VLOOKUP($B426,'[1]1718  Exp_Rev Access'!$F$7:$GK$318,$ES$2,FALSE)),"",VLOOKUP($B426,'[1]1718  Exp_Rev Access'!$F$7:$GK$318,$ES$2,FALSE))</f>
        <v>0</v>
      </c>
      <c r="ET426" s="90">
        <f>IF(ISNA(VLOOKUP($B426,'[1]1718  Exp_Rev Access'!$F$7:$GK$318,$ET$2,FALSE)),"",VLOOKUP($B426,'[1]1718  Exp_Rev Access'!$F$7:$GK$318,$ET$2,FALSE))</f>
        <v>0</v>
      </c>
      <c r="EU426" s="90">
        <f>IF(ISNA(VLOOKUP($B426,'[1]1718  Exp_Rev Access'!$F$7:$GK$318,$EU$2,FALSE)),"",VLOOKUP($B426,'[1]1718  Exp_Rev Access'!$F$7:$GK$318,$EU$2,FALSE))</f>
        <v>0</v>
      </c>
      <c r="EV426" s="90">
        <f>IF(ISNA(VLOOKUP($B426,'[1]1718  Exp_Rev Access'!$F$7:$GK$318,$EV$2,FALSE)),"",VLOOKUP($B426,'[1]1718  Exp_Rev Access'!$F$7:$GK$318,$EV$2,FALSE))</f>
        <v>0</v>
      </c>
      <c r="EW426" s="90">
        <f>IF(ISNA(VLOOKUP($B426,'[1]1718  Exp_Rev Access'!$F$7:$GK$318,$EW$2,FALSE)),"",VLOOKUP($B426,'[1]1718  Exp_Rev Access'!$F$7:$GK$318,$EW$2,FALSE))</f>
        <v>0</v>
      </c>
      <c r="EX426" s="90">
        <f>IF(ISNA(VLOOKUP($B426,'[1]1718  Exp_Rev Access'!$F$7:$GK$318,$EX$2,FALSE)),"",VLOOKUP($B426,'[1]1718  Exp_Rev Access'!$F$7:$GK$318,$EX$2,FALSE))</f>
        <v>0</v>
      </c>
      <c r="EY426" s="90">
        <f>IF(ISNA(VLOOKUP($B426,'[1]1718  Exp_Rev Access'!$F$7:$GK$318,$EY$2,FALSE)),"",VLOOKUP($B426,'[1]1718  Exp_Rev Access'!$F$7:$GK$318,$EY$2,FALSE))</f>
        <v>0</v>
      </c>
      <c r="EZ426" s="90">
        <f>IF(ISNA(VLOOKUP($B426,'[1]1718  Exp_Rev Access'!$F$7:$GK$318,$EZ$2,FALSE)),"",VLOOKUP($B426,'[1]1718  Exp_Rev Access'!$F$7:$GK$318,$EZ$2,FALSE))</f>
        <v>0</v>
      </c>
      <c r="FA426" s="90">
        <f>IF(ISNA(VLOOKUP($B426,'[1]1718  Exp_Rev Access'!$F$7:$GK$318,$FA$2,FALSE)),"",VLOOKUP($B426,'[1]1718  Exp_Rev Access'!$F$7:$GK$318,$FA$2,FALSE))</f>
        <v>0</v>
      </c>
      <c r="FB426" s="90">
        <f>IF(ISNA(VLOOKUP($B426,'[1]1718  Exp_Rev Access'!$F$7:$GK$318,$FB$2,FALSE)),"",VLOOKUP($B426,'[1]1718  Exp_Rev Access'!$F$7:$GK$318,$FB$2,FALSE))</f>
        <v>0</v>
      </c>
      <c r="FC426" s="90">
        <f>IF(ISNA(VLOOKUP($B426,'[1]1718  Exp_Rev Access'!$F$7:$GK$318,$FC$2,FALSE)),"",VLOOKUP($B426,'[1]1718  Exp_Rev Access'!$F$7:$GK$318,$FC$2,FALSE))</f>
        <v>0</v>
      </c>
      <c r="FD426" s="90">
        <f>IF(ISNA(VLOOKUP($B426,'[1]1718  Exp_Rev Access'!$F$7:$GK$318,$FD$2,FALSE)),"",VLOOKUP($B426,'[1]1718  Exp_Rev Access'!$F$7:$GK$318,$FD$2,FALSE))</f>
        <v>0</v>
      </c>
      <c r="FE426" s="90">
        <f>IF(ISNA(VLOOKUP($B426,'[1]1718  Exp_Rev Access'!$F$7:$GK$318,$FE$2,FALSE)),"",VLOOKUP($B426,'[1]1718  Exp_Rev Access'!$F$7:$GK$318,$FE$2,FALSE))</f>
        <v>0</v>
      </c>
      <c r="FF426" s="90">
        <f>IF(ISNA(VLOOKUP($B426,'[1]1718  Exp_Rev Access'!$F$7:$GK$318,$FF$2,FALSE)),"",VLOOKUP($B426,'[1]1718  Exp_Rev Access'!$F$7:$GK$318,$FF$2,FALSE))</f>
        <v>0</v>
      </c>
      <c r="FG426" s="90">
        <f>IF(ISNA(VLOOKUP($B426,'[1]1718  Exp_Rev Access'!$F$7:$GK$318,$FG$2,FALSE)),"",VLOOKUP($B426,'[1]1718  Exp_Rev Access'!$F$7:$GK$318,$FG$2,FALSE))</f>
        <v>0</v>
      </c>
      <c r="FH426" s="90">
        <f>IF(ISNA(VLOOKUP($B426,'[1]1718  Exp_Rev Access'!$F$7:$GK$318,$FH$2,FALSE)),"",VLOOKUP($B426,'[1]1718  Exp_Rev Access'!$F$7:$GK$318,$FH$2,FALSE))</f>
        <v>0</v>
      </c>
      <c r="FI426" s="90">
        <f>IF(ISNA(VLOOKUP($B426,'[1]1718  Exp_Rev Access'!$F$7:$GK$318,$FI$2,FALSE)),"",VLOOKUP($B426,'[1]1718  Exp_Rev Access'!$F$7:$GK$318,$FI$2,FALSE))</f>
        <v>0</v>
      </c>
      <c r="FJ426" s="90">
        <f>IF(ISNA(VLOOKUP($B426,'[1]1718  Exp_Rev Access'!$F$7:$GK$318,$FJ$2,FALSE)),"",VLOOKUP($B426,'[1]1718  Exp_Rev Access'!$F$7:$GK$318,$FJ$2,FALSE))</f>
        <v>18479.84</v>
      </c>
      <c r="FK426" s="90">
        <f>IF(ISNA(VLOOKUP($B426,'[1]1718  Exp_Rev Access'!$F$7:$GK$318,$FK$2,FALSE)),"",VLOOKUP($B426,'[1]1718  Exp_Rev Access'!$F$7:$GK$318,$FK$2,FALSE))</f>
        <v>0</v>
      </c>
      <c r="FL426" s="90">
        <f>IF(ISNA(VLOOKUP($B426,'[1]1718  Exp_Rev Access'!$F$7:$GK$318,$FL$2,FALSE)),"",VLOOKUP($B426,'[1]1718  Exp_Rev Access'!$F$7:$GK$318,$FL$2,FALSE))</f>
        <v>0</v>
      </c>
      <c r="FM426" s="90">
        <f>IF(ISNA(VLOOKUP($B426,'[1]1718  Exp_Rev Access'!$F$7:$GK$318,$FM$2,FALSE)),"",VLOOKUP($B426,'[1]1718  Exp_Rev Access'!$F$7:$GK$318,$FM$2,FALSE))</f>
        <v>0</v>
      </c>
      <c r="FN426" s="90">
        <f>IF(ISNA(VLOOKUP($B426,'[1]1718  Exp_Rev Access'!$F$7:$GK$318,$FN$2,FALSE)),"",VLOOKUP($B426,'[1]1718  Exp_Rev Access'!$F$7:$GK$318,$FN$2,FALSE))</f>
        <v>0</v>
      </c>
      <c r="FO426" s="90">
        <f>IF(ISNA(VLOOKUP($B426,'[1]1718  Exp_Rev Access'!$F$7:$GK$318,$FO$2,FALSE)),"",VLOOKUP($B426,'[1]1718  Exp_Rev Access'!$F$7:$GK$318,$FO$2,FALSE))</f>
        <v>0</v>
      </c>
      <c r="FP426" s="90">
        <f>IF(ISNA(VLOOKUP($B426,'[1]1718  Exp_Rev Access'!$F$7:$GK$318,$FP$2,FALSE)),"",VLOOKUP($B426,'[1]1718  Exp_Rev Access'!$F$7:$GK$318,$FP$2,FALSE))</f>
        <v>0</v>
      </c>
      <c r="FQ426" s="90">
        <f>IF(ISNA(VLOOKUP($B426,'[1]1718  Exp_Rev Access'!$F$7:$GK$318,$FQ$2,FALSE)),"",VLOOKUP($B426,'[1]1718  Exp_Rev Access'!$F$7:$GK$318,$FQ$2,FALSE))</f>
        <v>0</v>
      </c>
      <c r="FR426" s="90">
        <f>IF(ISNA(VLOOKUP($B426,'[1]1718  Exp_Rev Access'!$F$7:$GK$318,$FR$2,FALSE)),"",VLOOKUP($B426,'[1]1718  Exp_Rev Access'!$F$7:$GK$318,$FR$2,FALSE))</f>
        <v>194491.88</v>
      </c>
      <c r="FS426" s="56">
        <f t="shared" si="1075"/>
        <v>7392760.5100000007</v>
      </c>
      <c r="FT426" s="92">
        <f t="shared" si="1076"/>
        <v>0.13614131802998578</v>
      </c>
      <c r="FU426" s="94">
        <f t="shared" si="1077"/>
        <v>1731.9705721802734</v>
      </c>
      <c r="FV426" s="95">
        <f>IF(ISNA(VLOOKUP($B426,'[1]1718  Exp_Rev Access'!$F$7:$GK$318,$FV$2,FALSE)),"",VLOOKUP($B426,'[1]1718  Exp_Rev Access'!$F$7:$GK$318,$FV$2,FALSE))</f>
        <v>0</v>
      </c>
      <c r="FW426" s="95">
        <f>IF(ISNA(VLOOKUP($B426,'[1]1718  Exp_Rev Access'!$F$7:$GK$318,$FW$2,FALSE)),"",VLOOKUP($B426,'[1]1718  Exp_Rev Access'!$F$7:$GK$318,$FW$2,FALSE))</f>
        <v>0</v>
      </c>
      <c r="FX426" s="95">
        <f>IF(ISNA(VLOOKUP($B426,'[1]1718  Exp_Rev Access'!$F$7:$GK$318,$FX$2,FALSE)),"",VLOOKUP($B426,'[1]1718  Exp_Rev Access'!$F$7:$GK$318,$FX$2,FALSE))</f>
        <v>0</v>
      </c>
      <c r="FY426" s="95">
        <f>IF(ISNA(VLOOKUP($B426,'[1]1718  Exp_Rev Access'!$F$7:$GK$318,$FY$2,FALSE)),"",VLOOKUP($B426,'[1]1718  Exp_Rev Access'!$F$7:$GK$318,$FY$2,FALSE))</f>
        <v>0</v>
      </c>
      <c r="FZ426" s="95">
        <f>IF(ISNA(VLOOKUP($B426,'[1]1718  Exp_Rev Access'!$F$7:$GK$318,$FZ$2,FALSE)),"",VLOOKUP($B426,'[1]1718  Exp_Rev Access'!$F$7:$GK$318,$FZ$2,FALSE))</f>
        <v>0</v>
      </c>
      <c r="GA426" s="95">
        <f>IF(ISNA(VLOOKUP($B426,'[1]1718  Exp_Rev Access'!$F$7:$GK$318,$GA$2,FALSE)),"",VLOOKUP($B426,'[1]1718  Exp_Rev Access'!$F$7:$GK$318,$GA$2,FALSE))</f>
        <v>0</v>
      </c>
      <c r="GB426" s="95">
        <f>IF(ISNA(VLOOKUP($B426,'[1]1718  Exp_Rev Access'!$F$7:$GK$318,$GB$2,FALSE)),"",VLOOKUP($B426,'[1]1718  Exp_Rev Access'!$F$7:$GK$318,$GB$2,FALSE))</f>
        <v>0</v>
      </c>
      <c r="GC426" s="95">
        <f>IF(ISNA(VLOOKUP($B426,'[1]1718  Exp_Rev Access'!$F$7:$GK$318,$GC$2,FALSE)),"",VLOOKUP($B426,'[1]1718  Exp_Rev Access'!$F$7:$GK$318,$GC$2,FALSE))</f>
        <v>0</v>
      </c>
      <c r="GD426" s="95">
        <f>IF(ISNA(VLOOKUP($B426,'[1]1718  Exp_Rev Access'!$F$7:$GK$318,$GD$2,FALSE)),"",VLOOKUP($B426,'[1]1718  Exp_Rev Access'!$F$7:$GK$318,$GD$2,FALSE))</f>
        <v>0</v>
      </c>
      <c r="GE426" s="95">
        <f>IF(ISNA(VLOOKUP($B426,'[1]1718  Exp_Rev Access'!$F$7:$GK$318,$GE$2,FALSE)),"",VLOOKUP($B426,'[1]1718  Exp_Rev Access'!$F$7:$GK$318,$GE$2,FALSE))</f>
        <v>0</v>
      </c>
      <c r="GF426" s="95">
        <f>IF(ISNA(VLOOKUP($B426,'[1]1718  Exp_Rev Access'!$F$7:$GK$318,$GF$2,FALSE)),"",VLOOKUP($B426,'[1]1718  Exp_Rev Access'!$F$7:$GK$318,$GF$2,FALSE))</f>
        <v>0</v>
      </c>
      <c r="GG426" s="95">
        <f>IF(ISNA(VLOOKUP($B426,'[1]1718  Exp_Rev Access'!$F$7:$GK$318,$GG$2,FALSE)),"",VLOOKUP($B426,'[1]1718  Exp_Rev Access'!$F$7:$GK$318,$GG$2,FALSE))</f>
        <v>0</v>
      </c>
      <c r="GH426" s="95">
        <f>IF(ISNA(VLOOKUP($B426,'[1]1718  Exp_Rev Access'!$F$7:$GK$318,$GH$2,FALSE)),"",VLOOKUP($B426,'[1]1718  Exp_Rev Access'!$F$7:$GK$318,$GH$2,FALSE))</f>
        <v>0</v>
      </c>
      <c r="GI426" s="95">
        <f>IF(ISNA(VLOOKUP($B426,'[1]1718  Exp_Rev Access'!$F$7:$GK$318,$GI$2,FALSE)),"",VLOOKUP($B426,'[1]1718  Exp_Rev Access'!$F$7:$GK$318,$GI$2,FALSE))</f>
        <v>0</v>
      </c>
      <c r="GJ426" s="95">
        <f>IF(ISNA(VLOOKUP($B426,'[1]1718  Exp_Rev Access'!$F$7:$GK$318,$GJ$2,FALSE)),"",VLOOKUP($B426,'[1]1718  Exp_Rev Access'!$F$7:$GK$318,$GJ$2,FALSE))</f>
        <v>0</v>
      </c>
      <c r="GK426" s="95">
        <f>IF(ISNA(VLOOKUP($B426,'[1]1718  Exp_Rev Access'!$F$7:$GK$318,$GK$2,FALSE)),"",VLOOKUP($B426,'[1]1718  Exp_Rev Access'!$F$7:$GK$318,$GK$2,FALSE))</f>
        <v>0</v>
      </c>
      <c r="GL426" s="95">
        <f>IF(ISNA(VLOOKUP($B426,'[1]1718  Exp_Rev Access'!$F$7:$GK$318,$GL$2,FALSE)),"",VLOOKUP($B426,'[1]1718  Exp_Rev Access'!$F$7:$GK$318,$GL$2,FALSE))</f>
        <v>100953.5</v>
      </c>
      <c r="GM426" s="95">
        <f>IF(ISNA(VLOOKUP($B426,'[1]1718  Exp_Rev Access'!$F$7:$GK$318,$GM$2,FALSE)),"",VLOOKUP($B426,'[1]1718  Exp_Rev Access'!$F$7:$GK$318,$GM$2,FALSE))</f>
        <v>0</v>
      </c>
      <c r="GN426" s="95">
        <f>IF(ISNA(VLOOKUP($B426,'[1]1718  Exp_Rev Access'!$F$7:$GK$318,$GN$2,FALSE)),"",VLOOKUP($B426,'[1]1718  Exp_Rev Access'!$F$7:$GK$318,$GN$2,FALSE))</f>
        <v>0</v>
      </c>
      <c r="GO426" s="95">
        <f>IF(ISNA(VLOOKUP($B426,'[1]1718  Exp_Rev Access'!$F$7:$GK$318,$GO$2,FALSE)),"",VLOOKUP($B426,'[1]1718  Exp_Rev Access'!$F$7:$GK$318,$GO$2,FALSE))</f>
        <v>0</v>
      </c>
      <c r="GP426" s="95">
        <f>IF(ISNA(VLOOKUP($B426,'[1]1718  Exp_Rev Access'!$F$7:$GK$318,$GP$2,FALSE)),"",VLOOKUP($B426,'[1]1718  Exp_Rev Access'!$F$7:$GK$318,$GP$2,FALSE))</f>
        <v>0</v>
      </c>
      <c r="GQ426" s="95">
        <f>IF(ISNA(VLOOKUP($B426,'[1]1718  Exp_Rev Access'!$F$7:$GK$318,$GQ$2,FALSE)),"",VLOOKUP($B426,'[1]1718  Exp_Rev Access'!$F$7:$GK$318,$GQ$2,FALSE))</f>
        <v>0</v>
      </c>
      <c r="GR426" s="95">
        <f>IF(ISNA(VLOOKUP($B426,'[1]1718  Exp_Rev Access'!$F$7:$GK$318,$GR$2,FALSE)),"",VLOOKUP($B426,'[1]1718  Exp_Rev Access'!$F$7:$GK$318,$GR$2,FALSE))</f>
        <v>0</v>
      </c>
      <c r="GS426" s="95">
        <f>IF(ISNA(VLOOKUP($B426,'[1]1718  Exp_Rev Access'!$F$7:$GK$318,$GS$2,FALSE)),"",VLOOKUP($B426,'[1]1718  Exp_Rev Access'!$F$7:$GK$318,$GS$2,FALSE))</f>
        <v>0</v>
      </c>
      <c r="GT426" s="95">
        <f>IF(ISNA(VLOOKUP($B426,'[1]1718  Exp_Rev Access'!$F$7:$GK$318,$GT$2,FALSE)),"",VLOOKUP($B426,'[1]1718  Exp_Rev Access'!$F$7:$GK$318,$GT$2,FALSE))</f>
        <v>0</v>
      </c>
      <c r="GU426" s="56">
        <f t="shared" si="1078"/>
        <v>100953.5</v>
      </c>
      <c r="GV426" s="92">
        <f t="shared" si="1079"/>
        <v>1.8591083170013537E-3</v>
      </c>
      <c r="GW426" s="96">
        <f t="shared" si="1080"/>
        <v>23.651312783917199</v>
      </c>
    </row>
    <row r="427" spans="1:222" x14ac:dyDescent="0.3">
      <c r="A427" s="73"/>
      <c r="B427" s="88" t="s">
        <v>819</v>
      </c>
      <c r="C427" s="89" t="s">
        <v>820</v>
      </c>
      <c r="D427" s="75">
        <f>IF(ISNA(VLOOKUP($B427,'[1]1718 enrollment_Rev_Exp by size'!$A$7:H756,3,FALSE)),"",VLOOKUP($B427,'[1]1718 enrollment_Rev_Exp by size'!$A$7:$G$350,3,FALSE))</f>
        <v>1140.3799999999999</v>
      </c>
      <c r="E427" s="76">
        <f>IF(ISNA(VLOOKUP($B427,'[1]1718 enrollment_Rev_Exp by size'!$A$7:I759,5,FALSE)),"",VLOOKUP($B427,'[1]1718 enrollment_Rev_Exp by size'!$A$7:$G$350,5,FALSE))</f>
        <v>15150884.560000001</v>
      </c>
      <c r="F427" s="70">
        <f t="shared" si="1062"/>
        <v>15150884.559999997</v>
      </c>
      <c r="G427" s="70">
        <f t="shared" si="1063"/>
        <v>0</v>
      </c>
      <c r="H427" s="90">
        <f>IF(ISNA(VLOOKUP($B427,'[1]1718  Exp_Rev Access'!$F$7:$GK$318,3,FALSE)),"",VLOOKUP($B427,'[1]1718  Exp_Rev Access'!$F$7:$GK$318,3,FALSE))</f>
        <v>1441154.51</v>
      </c>
      <c r="I427" s="90">
        <f>IF(ISNA(VLOOKUP($B427,'[1]1718  Exp_Rev Access'!$F$7:$GK$318,4,FALSE)),"",VLOOKUP($B427,'[1]1718  Exp_Rev Access'!$F$7:$GK$318,4,FALSE))</f>
        <v>0</v>
      </c>
      <c r="J427" s="90">
        <f>IF(ISNA(VLOOKUP($B427,'[1]1718  Exp_Rev Access'!$F$7:$GK$318,5,FALSE)),"",VLOOKUP($B427,'[1]1718  Exp_Rev Access'!$F$7:$GK$318,5,FALSE))</f>
        <v>7184.68</v>
      </c>
      <c r="K427" s="90">
        <f>IF(ISNA(VLOOKUP($B427,'[1]1718  Exp_Rev Access'!$F$7:$GK$318,6,FALSE)),"-",VLOOKUP($B427,'[1]1718  Exp_Rev Access'!$F$7:$GK$318,6,FALSE))</f>
        <v>426.72</v>
      </c>
      <c r="L427" s="90">
        <f>IF(ISNA(VLOOKUP($B427,'[1]1718  Exp_Rev Access'!$F$7:$GK$318,7,FALSE)),"",VLOOKUP($B427,'[1]1718  Exp_Rev Access'!$F$7:$GK$318,7,FALSE))</f>
        <v>0</v>
      </c>
      <c r="M427" s="90">
        <f>IF(ISNA(VLOOKUP($B427,'[1]1718  Exp_Rev Access'!$F$7:$GK$318,8,FALSE)),"",VLOOKUP($B427,'[1]1718  Exp_Rev Access'!$F$7:$GK$318,8,FALSE))</f>
        <v>0</v>
      </c>
      <c r="N427" s="56">
        <f t="shared" si="1064"/>
        <v>1448765.91</v>
      </c>
      <c r="O427" s="91">
        <f t="shared" si="1065"/>
        <v>9.5622529777891721E-2</v>
      </c>
      <c r="P427" s="56">
        <f t="shared" si="1066"/>
        <v>1270.423814868728</v>
      </c>
      <c r="Q427" s="90">
        <f>IF(ISNA(VLOOKUP($B427,'[1]1718  Exp_Rev Access'!$F$7:$GK$318,10,FALSE)),"",VLOOKUP($B427,'[1]1718  Exp_Rev Access'!$F$7:$GK$318,10,FALSE))</f>
        <v>80</v>
      </c>
      <c r="R427" s="90">
        <f>IF(ISNA(VLOOKUP($B427,'[1]1718  Exp_Rev Access'!$F$7:$GK$318,11,FALSE)),"",VLOOKUP($B427,'[1]1718  Exp_Rev Access'!$F$7:$GK$318,11,FALSE))</f>
        <v>0</v>
      </c>
      <c r="S427" s="90">
        <f>IF(ISNA(VLOOKUP($B427,'[1]1718  Exp_Rev Access'!$F$7:$GK$318,12,FALSE)),"",VLOOKUP($B427,'[1]1718  Exp_Rev Access'!$F$7:$GK$318,12,FALSE))</f>
        <v>0</v>
      </c>
      <c r="T427" s="90">
        <f>IF(ISNA(VLOOKUP($B427,'[1]1718  Exp_Rev Access'!$F$7:$GK$318,13,FALSE)),"",VLOOKUP($B427,'[1]1718  Exp_Rev Access'!$F$7:$GK$318,13,FALSE))</f>
        <v>0</v>
      </c>
      <c r="U427" s="90">
        <f>IF(ISNA(VLOOKUP($B427,'[1]1718  Exp_Rev Access'!$F$7:$GK$318,14,FALSE)),"",VLOOKUP($B427,'[1]1718  Exp_Rev Access'!$F$7:$GK$318,14,FALSE))</f>
        <v>0</v>
      </c>
      <c r="V427" s="90">
        <f>IF(ISNA(VLOOKUP($B427,'[1]1718  Exp_Rev Access'!$F$7:$GK$318,15,FALSE)),"",VLOOKUP($B427,'[1]1718  Exp_Rev Access'!$F$7:$GK$318,15,FALSE))</f>
        <v>0</v>
      </c>
      <c r="W427" s="90">
        <f>IF(ISNA(VLOOKUP($B427,'[1]1718  Exp_Rev Access'!$F$7:$GK$318,16,FALSE)),"",VLOOKUP($B427,'[1]1718  Exp_Rev Access'!$F$7:$GK$318,16,FALSE))</f>
        <v>0</v>
      </c>
      <c r="X427" s="90">
        <f>IF(ISNA(VLOOKUP($B427,'[1]1718  Exp_Rev Access'!$F$7:$GK$318,17,FALSE)),"",VLOOKUP($B427,'[1]1718  Exp_Rev Access'!$F$7:$GK$318,17,FALSE))</f>
        <v>0</v>
      </c>
      <c r="Y427" s="90">
        <f>IF(ISNA(VLOOKUP($B427,'[1]1718  Exp_Rev Access'!$F$7:$GK$318,18,FALSE)),"",VLOOKUP($B427,'[1]1718  Exp_Rev Access'!$F$7:$GK$318,18,FALSE))</f>
        <v>2081.4899999999998</v>
      </c>
      <c r="Z427" s="90">
        <f>IF(ISNA(VLOOKUP($B427,'[1]1718  Exp_Rev Access'!$F$7:$GK$318,19,FALSE)),"",VLOOKUP($B427,'[1]1718  Exp_Rev Access'!$F$7:$GK$318,19,FALSE))</f>
        <v>0</v>
      </c>
      <c r="AA427" s="90">
        <f>IF(ISNA(VLOOKUP($B427,'[1]1718  Exp_Rev Access'!$F$7:$GK$318,20,FALSE)),"",VLOOKUP($B427,'[1]1718  Exp_Rev Access'!$F$7:$GK$318,20,FALSE))</f>
        <v>0</v>
      </c>
      <c r="AB427" s="90">
        <f>IF(ISNA(VLOOKUP($B427,'[1]1718  Exp_Rev Access'!$F$7:$GK$318,21,FALSE)),"",VLOOKUP($B427,'[1]1718  Exp_Rev Access'!$F$7:$GK$318,21,FALSE))</f>
        <v>0</v>
      </c>
      <c r="AC427" s="90">
        <f>IF(ISNA(VLOOKUP($B427,'[1]1718  Exp_Rev Access'!$F$7:$GK$318,22,FALSE)),"",VLOOKUP($B427,'[1]1718  Exp_Rev Access'!$F$7:$GK$318,22,FALSE))</f>
        <v>0</v>
      </c>
      <c r="AD427" s="90">
        <f>IF(ISNA(VLOOKUP($B427,'[1]1718  Exp_Rev Access'!$F$7:$GK$318,23,FALSE)),"",VLOOKUP($B427,'[1]1718  Exp_Rev Access'!$F$7:$GK$318,23,FALSE))</f>
        <v>68665.539999999994</v>
      </c>
      <c r="AE427" s="90">
        <f>IF(ISNA(VLOOKUP($B427,'[1]1718  Exp_Rev Access'!$F$7:$GK$318,24,FALSE)),"",VLOOKUP($B427,'[1]1718  Exp_Rev Access'!$F$7:$GK$318,24,FALSE))</f>
        <v>20651.7</v>
      </c>
      <c r="AF427" s="90">
        <f>IF(ISNA(VLOOKUP($B427,'[1]1718  Exp_Rev Access'!$F$7:$GK$318,25,FALSE)),"",VLOOKUP($B427,'[1]1718  Exp_Rev Access'!$F$7:$GK$318,25,FALSE))</f>
        <v>0</v>
      </c>
      <c r="AG427" s="90">
        <f>IF(ISNA(VLOOKUP($B427,'[1]1718  Exp_Rev Access'!$F$7:$GK$318,26,FALSE)),"",VLOOKUP($B427,'[1]1718  Exp_Rev Access'!$F$7:$GK$318,26,FALSE))</f>
        <v>5250</v>
      </c>
      <c r="AH427" s="90">
        <f>IF(ISNA(VLOOKUP($B427,'[1]1718  Exp_Rev Access'!$F$7:$GK$318,27,FALSE)),"",VLOOKUP($B427,'[1]1718  Exp_Rev Access'!$F$7:$GK$318,27,FALSE))</f>
        <v>940.28</v>
      </c>
      <c r="AI427" s="90">
        <f>IF(ISNA(VLOOKUP($B427,'[1]1718  Exp_Rev Access'!$F$7:$GK$318,28,FALSE)),"",VLOOKUP($B427,'[1]1718  Exp_Rev Access'!$F$7:$GK$318,28,FALSE))</f>
        <v>3205</v>
      </c>
      <c r="AJ427" s="90">
        <f>IF(ISNA(VLOOKUP($B427,'[1]1718  Exp_Rev Access'!$F$7:$GK$318,29,FALSE)),"",VLOOKUP($B427,'[1]1718  Exp_Rev Access'!$F$7:$GK$318,29,FALSE))</f>
        <v>19430.689999999999</v>
      </c>
      <c r="AK427" s="90">
        <f>IF(ISNA(VLOOKUP($B427,'[1]1718  Exp_Rev Access'!$F$7:$GK$318,30,FALSE)),"",VLOOKUP($B427,'[1]1718  Exp_Rev Access'!$F$7:$GK$318,30,FALSE))</f>
        <v>31215.19</v>
      </c>
      <c r="AL427" s="90">
        <f>IF(ISNA(VLOOKUP($B427,'[1]1718  Exp_Rev Access'!$F$7:$GK$318,31,FALSE)),"",VLOOKUP($B427,'[1]1718  Exp_Rev Access'!$F$7:$GK$318,31,FALSE))</f>
        <v>38843.480000000003</v>
      </c>
      <c r="AM427" s="56">
        <f t="shared" si="1067"/>
        <v>190363.37</v>
      </c>
      <c r="AN427" s="92">
        <f t="shared" si="1068"/>
        <v>1.2564505342650436E-2</v>
      </c>
      <c r="AO427" s="71">
        <f t="shared" si="1069"/>
        <v>166.92976902436033</v>
      </c>
      <c r="AP427" s="90">
        <f>IF(ISNA(VLOOKUP($B427,'[1]1718  Exp_Rev Access'!$F$7:$GK$318,33,FALSE)),"",VLOOKUP($B427,'[1]1718  Exp_Rev Access'!$F$7:$GK$318,33,FALSE))</f>
        <v>7435250.6399999997</v>
      </c>
      <c r="AQ427" s="90">
        <f>IF(ISNA(VLOOKUP($B427,'[1]1718  Exp_Rev Access'!$F$7:$GK$318,34,FALSE)),"",VLOOKUP($B427,'[1]1718  Exp_Rev Access'!$F$7:$GK$318,34,FALSE))</f>
        <v>316011.34000000003</v>
      </c>
      <c r="AR427" s="90">
        <f>IF(ISNA(VLOOKUP($B427,'[1]1718  Exp_Rev Access'!$F$7:$GK$318,35,FALSE)),"",VLOOKUP($B427,'[1]1718  Exp_Rev Access'!$F$7:$GK$318,35,FALSE))</f>
        <v>1185097.32</v>
      </c>
      <c r="AS427" s="90">
        <f>IF(ISNA(VLOOKUP($B427,'[1]1718  Exp_Rev Access'!$F$7:$GK$318,36,FALSE)),"",VLOOKUP($B427,'[1]1718  Exp_Rev Access'!$F$7:$GK$318,36,FALSE))</f>
        <v>0</v>
      </c>
      <c r="AT427" s="90">
        <f>IF(ISNA(VLOOKUP($B427,'[1]1718  Exp_Rev Access'!$F$7:$GK$318,37,FALSE)),"",VLOOKUP($B427,'[1]1718  Exp_Rev Access'!$F$7:$GK$318,37,FALSE))</f>
        <v>0</v>
      </c>
      <c r="AU427" s="56">
        <f t="shared" si="1070"/>
        <v>8936359.2999999989</v>
      </c>
      <c r="AV427" s="93">
        <f t="shared" si="1071"/>
        <v>0.58982426171954139</v>
      </c>
      <c r="AW427" s="56">
        <f t="shared" si="1072"/>
        <v>7836.2995668110625</v>
      </c>
      <c r="AX427" s="90">
        <f>IF(ISNA(VLOOKUP($B427,'[1]1718  Exp_Rev Access'!$F$7:$GK$318,39,FALSE)),"",VLOOKUP($B427,'[1]1718  Exp_Rev Access'!$F$7:$GK$318,39,FALSE))</f>
        <v>0</v>
      </c>
      <c r="AY427" s="90">
        <f>IF(ISNA(VLOOKUP($B427,'[1]1718  Exp_Rev Access'!$F$7:$GK$318,40,FALSE)),"",VLOOKUP($B427,'[1]1718  Exp_Rev Access'!$F$7:$GK$318,40,FALSE))</f>
        <v>968008.84</v>
      </c>
      <c r="AZ427" s="90">
        <f>IF(ISNA(VLOOKUP($B427,'[1]1718  Exp_Rev Access'!$F$7:$GK$318,41,FALSE)),"",VLOOKUP($B427,'[1]1718  Exp_Rev Access'!$F$7:$GK$318,41,FALSE))</f>
        <v>59756.47</v>
      </c>
      <c r="BA427" s="90">
        <f>IF(ISNA(VLOOKUP($B427,'[1]1718  Exp_Rev Access'!$F$7:$GK$318,42,FALSE)),"",VLOOKUP($B427,'[1]1718  Exp_Rev Access'!$F$7:$GK$318,42,FALSE))</f>
        <v>0</v>
      </c>
      <c r="BB427" s="90">
        <f>IF(ISNA(VLOOKUP($B427,'[1]1718  Exp_Rev Access'!$F$7:$GK$318,43,FALSE)),"",VLOOKUP($B427,'[1]1718  Exp_Rev Access'!$F$7:$GK$318,43,FALSE))</f>
        <v>0</v>
      </c>
      <c r="BC427" s="90">
        <f>IF(ISNA(VLOOKUP($B427,'[1]1718  Exp_Rev Access'!$F$7:$GK$318,44,FALSE)),"",VLOOKUP($B427,'[1]1718  Exp_Rev Access'!$F$7:$GK$318,44,FALSE))</f>
        <v>688870.85</v>
      </c>
      <c r="BD427" s="90">
        <f>IF(ISNA(VLOOKUP($B427,'[1]1718  Exp_Rev Access'!$F$7:$GK$318,45,FALSE)),"",VLOOKUP($B427,'[1]1718  Exp_Rev Access'!$F$7:$GK$318,45,FALSE))</f>
        <v>0</v>
      </c>
      <c r="BE427" s="90">
        <f>IF(ISNA(VLOOKUP($B427,'[1]1718  Exp_Rev Access'!$F$7:$GK$318,46,FALSE)),"",VLOOKUP($B427,'[1]1718  Exp_Rev Access'!$F$7:$GK$318,46,FALSE))</f>
        <v>142824.84</v>
      </c>
      <c r="BF427" s="90">
        <f>IF(ISNA(VLOOKUP($B427,'[1]1718  Exp_Rev Access'!$F$7:$GK$318,47,FALSE)),"",VLOOKUP($B427,'[1]1718  Exp_Rev Access'!$F$7:$GK$318,47,FALSE))</f>
        <v>0</v>
      </c>
      <c r="BG427" s="90">
        <f>IF(ISNA(VLOOKUP($B427,'[1]1718  Exp_Rev Access'!$F$7:$GK$318,48,FALSE)),"",VLOOKUP($B427,'[1]1718  Exp_Rev Access'!$F$7:$GK$318,48,FALSE))</f>
        <v>454217.05</v>
      </c>
      <c r="BH427" s="90">
        <f>IF(ISNA(VLOOKUP($B427,'[1]1718  Exp_Rev Access'!$F$7:$GK$318,49,FALSE)),"",VLOOKUP($B427,'[1]1718  Exp_Rev Access'!$F$7:$GK$318,49,FALSE))</f>
        <v>25218.44</v>
      </c>
      <c r="BI427" s="90">
        <f>IF(ISNA(VLOOKUP($B427,'[1]1718  Exp_Rev Access'!$F$7:$GK$318,50,FALSE)),"",VLOOKUP($B427,'[1]1718  Exp_Rev Access'!$F$7:$GK$318,50,FALSE))</f>
        <v>0</v>
      </c>
      <c r="BJ427" s="90">
        <f>IF(ISNA(VLOOKUP($B427,'[1]1718  Exp_Rev Access'!$F$7:$GK$318,51,FALSE)),"",VLOOKUP($B427,'[1]1718  Exp_Rev Access'!$F$7:$GK$318,51,FALSE))</f>
        <v>12533.24</v>
      </c>
      <c r="BK427" s="90">
        <f>IF(ISNA(VLOOKUP($B427,'[1]1718  Exp_Rev Access'!$F$7:$GK$318,52,FALSE)),"",VLOOKUP($B427,'[1]1718  Exp_Rev Access'!$F$7:$GK$318,52,FALSE))</f>
        <v>652921.63</v>
      </c>
      <c r="BL427" s="90">
        <f>IF(ISNA(VLOOKUP($B427,'[1]1718  Exp_Rev Access'!$F$7:$GK$318,53,FALSE)),"",VLOOKUP($B427,'[1]1718  Exp_Rev Access'!$F$7:$GK$318,53,FALSE))</f>
        <v>0</v>
      </c>
      <c r="BM427" s="90">
        <f>IF(ISNA(VLOOKUP($B427,'[1]1718  Exp_Rev Access'!$F$7:$GK$318,54,FALSE)),"",VLOOKUP($B427,'[1]1718  Exp_Rev Access'!$F$7:$GK$318,54,FALSE))</f>
        <v>0</v>
      </c>
      <c r="BN427" s="90">
        <f>IF(ISNA(VLOOKUP($B427,'[1]1718  Exp_Rev Access'!$F$7:$GK$318,55,FALSE)),"",VLOOKUP($B427,'[1]1718  Exp_Rev Access'!$F$7:$GK$318,55,FALSE))</f>
        <v>0</v>
      </c>
      <c r="BO427" s="90">
        <f>IF(ISNA(VLOOKUP($B427,'[1]1718  Exp_Rev Access'!$F$7:$GK$318,56,FALSE)),"",VLOOKUP($B427,'[1]1718  Exp_Rev Access'!$F$7:$GK$318,56,FALSE))</f>
        <v>0</v>
      </c>
      <c r="BP427" s="90">
        <f>IF(ISNA(VLOOKUP($B427,'[1]1718  Exp_Rev Access'!$F$7:$GK$318,57,FALSE)),"",VLOOKUP($B427,'[1]1718  Exp_Rev Access'!$F$7:$GK$318,57,FALSE))</f>
        <v>0</v>
      </c>
      <c r="BQ427" s="90">
        <f>IF(ISNA(VLOOKUP($B427,'[1]1718  Exp_Rev Access'!$F$7:$GK$318,58,FALSE)),"",VLOOKUP($B427,'[1]1718  Exp_Rev Access'!$F$7:$GK$318,58,FALSE))</f>
        <v>0</v>
      </c>
      <c r="BR427" s="90">
        <f>IF(ISNA(VLOOKUP($B427,'[1]1718  Exp_Rev Access'!$F$7:$GK$318,59,FALSE)),"",VLOOKUP($B427,'[1]1718  Exp_Rev Access'!$F$7:$GK$318,59,FALSE))</f>
        <v>0</v>
      </c>
      <c r="BS427" s="90">
        <f>IF(ISNA(VLOOKUP($B427,'[1]1718  Exp_Rev Access'!$F$7:$GK$318,60,FALSE)),"",VLOOKUP($B427,'[1]1718  Exp_Rev Access'!$F$7:$GK$318,60,FALSE))</f>
        <v>0</v>
      </c>
      <c r="BT427" s="90">
        <f>IF(ISNA(VLOOKUP($B427,'[1]1718  Exp_Rev Access'!$F$7:$GK$318,61,FALSE)),"",VLOOKUP($B427,'[1]1718  Exp_Rev Access'!$F$7:$GK$318,61,FALSE))</f>
        <v>0</v>
      </c>
      <c r="BU427" s="90">
        <f>IF(ISNA(VLOOKUP($B427,'[1]1718  Exp_Rev Access'!$F$7:$GK$318,62,FALSE)),"",VLOOKUP($B427,'[1]1718  Exp_Rev Access'!$F$7:$GK$318,62,FALSE))</f>
        <v>0</v>
      </c>
      <c r="BV427" s="56">
        <f t="shared" si="1022"/>
        <v>3004351.36</v>
      </c>
      <c r="BW427" s="92">
        <f t="shared" si="1073"/>
        <v>0.19829544262595844</v>
      </c>
      <c r="BX427" s="71">
        <f t="shared" si="1074"/>
        <v>2634.5177572388152</v>
      </c>
      <c r="BY427" s="90">
        <f>IF(ISNA(VLOOKUP($B427,'[1]1718  Exp_Rev Access'!$F$7:$GK$318,64,FALSE)),"",VLOOKUP($B427,'[1]1718  Exp_Rev Access'!$F$7:$GK$318,64,FALSE))</f>
        <v>0</v>
      </c>
      <c r="BZ427" s="90">
        <f>IF(ISNA(VLOOKUP($B427,'[1]1718  Exp_Rev Access'!$F$7:$GK$318,65,FALSE)),"",VLOOKUP($B427,'[1]1718  Exp_Rev Access'!$F$7:$GK$318,65,FALSE))</f>
        <v>0</v>
      </c>
      <c r="CA427" s="90">
        <f>IF(ISNA(VLOOKUP($B427,'[1]1718  Exp_Rev Access'!$F$7:$GK$318,66,FALSE)),"",VLOOKUP($B427,'[1]1718  Exp_Rev Access'!$F$7:$GK$318,66,FALSE))</f>
        <v>0</v>
      </c>
      <c r="CB427" s="90">
        <f>IF(ISNA(VLOOKUP($B427,'[1]1718  Exp_Rev Access'!$F$7:$GK$318,67,FALSE)),"",VLOOKUP($B427,'[1]1718  Exp_Rev Access'!$F$7:$GK$318,67,FALSE))</f>
        <v>0</v>
      </c>
      <c r="CC427" s="90">
        <f>IF(ISNA(VLOOKUP($B427,'[1]1718  Exp_Rev Access'!$F$7:$GK$318,68,FALSE)),"",VLOOKUP($B427,'[1]1718  Exp_Rev Access'!$F$7:$GK$318,68,FALSE))</f>
        <v>11528.52</v>
      </c>
      <c r="CD427" s="90">
        <f>IF(ISNA(VLOOKUP($B427,'[1]1718  Exp_Rev Access'!$F$7:$GK$318,69,FALSE)),"",VLOOKUP($B427,'[1]1718  Exp_Rev Access'!$F$7:$GK$318,69,FALSE))</f>
        <v>0</v>
      </c>
      <c r="CE427" s="56">
        <f t="shared" si="1021"/>
        <v>11528.52</v>
      </c>
      <c r="CF427" s="92">
        <f t="shared" si="1046"/>
        <v>7.6091398850972438E-4</v>
      </c>
      <c r="CG427" s="78">
        <f t="shared" si="1047"/>
        <v>10.109367053087569</v>
      </c>
      <c r="CH427" s="90">
        <f>IF(ISNA(VLOOKUP($B427,'[1]1718  Exp_Rev Access'!$F$7:$GK$318,$CH$2,FALSE)),"",VLOOKUP($B427,'[1]1718  Exp_Rev Access'!$F$7:$GK$318,$CH$2,FALSE))</f>
        <v>2719.09</v>
      </c>
      <c r="CI427" s="90">
        <f>IF(ISNA(VLOOKUP($B427,'[1]1718  Exp_Rev Access'!$F$7:$GK$318,$CI$2,FALSE)),"",VLOOKUP($B427,'[1]1718  Exp_Rev Access'!$F$7:$GK$318,$CI$2,FALSE))</f>
        <v>0</v>
      </c>
      <c r="CJ427" s="90">
        <f>IF(ISNA(VLOOKUP($B427,'[1]1718  Exp_Rev Access'!$F$7:$GK$318,$CJ$2,FALSE)),"",VLOOKUP($B427,'[1]1718  Exp_Rev Access'!$F$7:$GK$318,$CJ$2,FALSE))</f>
        <v>0</v>
      </c>
      <c r="CK427" s="90">
        <f>IF(ISNA(VLOOKUP($B427,'[1]1718  Exp_Rev Access'!$F$7:$GK$318,$CK$2,FALSE)),"",VLOOKUP($B427,'[1]1718  Exp_Rev Access'!$F$7:$GK$318,$CK$2,FALSE))</f>
        <v>0</v>
      </c>
      <c r="CL427" s="90">
        <f>IF(ISNA(VLOOKUP($B427,'[1]1718  Exp_Rev Access'!$F$7:$GK$318,$CL$2,FALSE)),"",VLOOKUP($B427,'[1]1718  Exp_Rev Access'!$F$7:$GK$318,$CL$2,FALSE))</f>
        <v>0</v>
      </c>
      <c r="CM427" s="90">
        <f>IF(ISNA(VLOOKUP($B427,'[1]1718  Exp_Rev Access'!$F$7:$GK$318,$CM$2,FALSE)),"",VLOOKUP($B427,'[1]1718  Exp_Rev Access'!$F$7:$GK$318,$CM$2,FALSE))</f>
        <v>0</v>
      </c>
      <c r="CN427" s="90">
        <f>IF(ISNA(VLOOKUP($B427,'[1]1718  Exp_Rev Access'!$F$7:$GK$318,$CN$2,FALSE)),"",VLOOKUP($B427,'[1]1718  Exp_Rev Access'!$F$7:$GK$318,$CN$2,FALSE))</f>
        <v>0</v>
      </c>
      <c r="CO427" s="90">
        <f>IF(ISNA(VLOOKUP($B427,'[1]1718  Exp_Rev Access'!$F$7:$GK$318,$CO$2,FALSE)),"",VLOOKUP($B427,'[1]1718  Exp_Rev Access'!$F$7:$GK$318,$CO$2,FALSE))</f>
        <v>0</v>
      </c>
      <c r="CP427" s="90">
        <f>IF(ISNA(VLOOKUP($B427,'[1]1718  Exp_Rev Access'!$F$7:$GK$318,$CP$2,FALSE)),"",VLOOKUP($B427,'[1]1718  Exp_Rev Access'!$F$7:$GK$318,$CP$2,FALSE))</f>
        <v>0</v>
      </c>
      <c r="CQ427" s="90">
        <f>IF(ISNA(VLOOKUP($B427,'[1]1718  Exp_Rev Access'!$F$7:$GK$318,$CQ$2,FALSE)),"",VLOOKUP($B427,'[1]1718  Exp_Rev Access'!$F$7:$GK$318,$CQ$2,FALSE))</f>
        <v>244242.98</v>
      </c>
      <c r="CR427" s="90">
        <f>IF(ISNA(VLOOKUP($B427,'[1]1718  Exp_Rev Access'!$F$7:$GK$318,$CR$2,FALSE)),"",VLOOKUP($B427,'[1]1718  Exp_Rev Access'!$F$7:$GK$318,$CR$2,FALSE))</f>
        <v>0</v>
      </c>
      <c r="CS427" s="90">
        <f>IF(ISNA(VLOOKUP($B427,'[1]1718  Exp_Rev Access'!$F$7:$GK$318,$CS$2,FALSE)),"",VLOOKUP($B427,'[1]1718  Exp_Rev Access'!$F$7:$GK$318,$CS$2,FALSE))</f>
        <v>7487.51</v>
      </c>
      <c r="CT427" s="90">
        <f>IF(ISNA(VLOOKUP($B427,'[1]1718  Exp_Rev Access'!$F$7:$GK$318,$CT$2,FALSE)),"",VLOOKUP($B427,'[1]1718  Exp_Rev Access'!$F$7:$GK$318,$CT$2,FALSE))</f>
        <v>0</v>
      </c>
      <c r="CU427" s="90">
        <f>IF(ISNA(VLOOKUP($B427,'[1]1718  Exp_Rev Access'!$F$7:$GK$318,$CU$2,FALSE)),"",VLOOKUP($B427,'[1]1718  Exp_Rev Access'!$F$7:$GK$318,$CU$2,FALSE))</f>
        <v>403011.63</v>
      </c>
      <c r="CV427" s="90">
        <f>IF(ISNA(VLOOKUP($B427,'[1]1718  Exp_Rev Access'!$F$7:$GK$318,$CV$2,FALSE)),"",VLOOKUP($B427,'[1]1718  Exp_Rev Access'!$F$7:$GK$318,$CV$2,FALSE))</f>
        <v>84533.07</v>
      </c>
      <c r="CW427" s="90">
        <f>IF(ISNA(VLOOKUP($B427,'[1]1718  Exp_Rev Access'!$F$7:$GK$318,$CW$2,FALSE)),"",VLOOKUP($B427,'[1]1718  Exp_Rev Access'!$F$7:$GK$318,$CW$2,FALSE))</f>
        <v>116889</v>
      </c>
      <c r="CX427" s="90">
        <f>IF(ISNA(VLOOKUP($B427,'[1]1718  Exp_Rev Access'!$F$7:$GK$318,$CX$2,FALSE)),"",VLOOKUP($B427,'[1]1718  Exp_Rev Access'!$F$7:$GK$318,$CX$2,FALSE))</f>
        <v>0</v>
      </c>
      <c r="CY427" s="90">
        <f>IF(ISNA(VLOOKUP($B427,'[1]1718  Exp_Rev Access'!$F$7:$GK$318,$CY$2,FALSE)),"",VLOOKUP($B427,'[1]1718  Exp_Rev Access'!$F$7:$GK$318,$CY$2,FALSE))</f>
        <v>0</v>
      </c>
      <c r="CZ427" s="90">
        <f>IF(ISNA(VLOOKUP($B427,'[1]1718  Exp_Rev Access'!$F$7:$GK$318,$CZ$2,FALSE)),"",VLOOKUP($B427,'[1]1718  Exp_Rev Access'!$F$7:$GK$318,$CZ$2,FALSE))</f>
        <v>0</v>
      </c>
      <c r="DA427" s="90">
        <f>IF(ISNA(VLOOKUP($B427,'[1]1718  Exp_Rev Access'!$F$7:$GK$318,$DA$2,FALSE)),"",VLOOKUP($B427,'[1]1718  Exp_Rev Access'!$F$7:$GK$318,$DA$2,FALSE))</f>
        <v>0</v>
      </c>
      <c r="DB427" s="90">
        <f>IF(ISNA(VLOOKUP($B427,'[1]1718  Exp_Rev Access'!$F$7:$GK$318,$DB$2,FALSE)),"",VLOOKUP($B427,'[1]1718  Exp_Rev Access'!$F$7:$GK$318,$DB$2,FALSE))</f>
        <v>23483.96</v>
      </c>
      <c r="DC427" s="90">
        <f>IF(ISNA(VLOOKUP($B427,'[1]1718  Exp_Rev Access'!$F$7:$GK$318,$DC$2,FALSE)),"",VLOOKUP($B427,'[1]1718  Exp_Rev Access'!$F$7:$GK$318,$DC$2,FALSE))</f>
        <v>0</v>
      </c>
      <c r="DD427" s="90">
        <f>IF(ISNA(VLOOKUP($B427,'[1]1718  Exp_Rev Access'!$F$7:$GK$318,$DD$2,FALSE)),"",VLOOKUP($B427,'[1]1718  Exp_Rev Access'!$F$7:$GK$318,$DD$2,FALSE))</f>
        <v>0</v>
      </c>
      <c r="DE427" s="90">
        <f>IF(ISNA(VLOOKUP($B427,'[1]1718  Exp_Rev Access'!$F$7:$GK$318,$DE$2,FALSE)),"",VLOOKUP($B427,'[1]1718  Exp_Rev Access'!$F$7:$GK$318,$DE$2,FALSE))</f>
        <v>0</v>
      </c>
      <c r="DF427" s="90">
        <f>IF(ISNA(VLOOKUP($B427,'[1]1718  Exp_Rev Access'!$F$7:$GK$318,$DF$2,FALSE)),"",VLOOKUP($B427,'[1]1718  Exp_Rev Access'!$F$7:$GK$318,$DF$2,FALSE))</f>
        <v>0</v>
      </c>
      <c r="DG427" s="90">
        <f>IF(ISNA(VLOOKUP($B427,'[1]1718  Exp_Rev Access'!$F$7:$GK$318,$DG$2,FALSE)),"",VLOOKUP($B427,'[1]1718  Exp_Rev Access'!$F$7:$GK$318,$DG$2,FALSE))</f>
        <v>0</v>
      </c>
      <c r="DH427" s="90">
        <f>IF(ISNA(VLOOKUP($B427,'[1]1718  Exp_Rev Access'!$F$7:$GK$318,$DH$2,FALSE)),"",VLOOKUP($B427,'[1]1718  Exp_Rev Access'!$F$7:$GK$318,$DH$2,FALSE))</f>
        <v>0</v>
      </c>
      <c r="DI427" s="90">
        <f>IF(ISNA(VLOOKUP($B427,'[1]1718  Exp_Rev Access'!$F$7:$GK$318,$DI$2,FALSE)),"",VLOOKUP($B427,'[1]1718  Exp_Rev Access'!$F$7:$GK$318,$DI$2,FALSE))</f>
        <v>552994.09</v>
      </c>
      <c r="DJ427" s="90">
        <f>IF(ISNA(VLOOKUP($B427,'[1]1718  Exp_Rev Access'!$F$7:$GK$318,$DJ$2,FALSE)),"",VLOOKUP($B427,'[1]1718  Exp_Rev Access'!$F$7:$GK$318,$DJ$2,FALSE))</f>
        <v>0</v>
      </c>
      <c r="DK427" s="90">
        <f>IF(ISNA(VLOOKUP($B427,'[1]1718  Exp_Rev Access'!$F$7:$GK$318,$DK$2,FALSE)),"",VLOOKUP($B427,'[1]1718  Exp_Rev Access'!$F$7:$GK$318,$DK$2,FALSE))</f>
        <v>0</v>
      </c>
      <c r="DL427" s="90">
        <f>IF(ISNA(VLOOKUP($B427,'[1]1718  Exp_Rev Access'!$F$7:$GK$318,$DL$2,FALSE)),"",VLOOKUP($B427,'[1]1718  Exp_Rev Access'!$F$7:$GK$318,$DL$2,FALSE))</f>
        <v>0</v>
      </c>
      <c r="DM427" s="90">
        <f>IF(ISNA(VLOOKUP($B427,'[1]1718  Exp_Rev Access'!$F$7:$GK$318,$DM$2,FALSE)),"",VLOOKUP($B427,'[1]1718  Exp_Rev Access'!$F$7:$GK$318,$DM$2,FALSE))</f>
        <v>0</v>
      </c>
      <c r="DN427" s="90">
        <f>IF(ISNA(VLOOKUP($B427,'[1]1718  Exp_Rev Access'!$F$7:$GK$318,$DN$2,FALSE)),"",VLOOKUP($B427,'[1]1718  Exp_Rev Access'!$F$7:$GK$318,$DN$2,FALSE))</f>
        <v>0</v>
      </c>
      <c r="DO427" s="90">
        <f>IF(ISNA(VLOOKUP($B427,'[1]1718  Exp_Rev Access'!$F$7:$GK$318,$DO$2,FALSE)),"",VLOOKUP($B427,'[1]1718  Exp_Rev Access'!$F$7:$GK$318,$DO$2,FALSE))</f>
        <v>0</v>
      </c>
      <c r="DP427" s="90">
        <f>IF(ISNA(VLOOKUP($B427,'[1]1718  Exp_Rev Access'!$F$7:$GK$318,$DP$2,FALSE)),"",VLOOKUP($B427,'[1]1718  Exp_Rev Access'!$F$7:$GK$318,$DP$2,FALSE))</f>
        <v>0</v>
      </c>
      <c r="DQ427" s="90">
        <f>IF(ISNA(VLOOKUP($B427,'[1]1718  Exp_Rev Access'!$F$7:$GK$318,$DQ$2,FALSE)),"",VLOOKUP($B427,'[1]1718  Exp_Rev Access'!$F$7:$GK$318,$DQ$2,FALSE))</f>
        <v>0</v>
      </c>
      <c r="DR427" s="90">
        <f>IF(ISNA(VLOOKUP($B427,'[1]1718  Exp_Rev Access'!$F$7:$GK$318,$DR$2,FALSE)),"",VLOOKUP($B427,'[1]1718  Exp_Rev Access'!$F$7:$GK$318,$DR$2,FALSE))</f>
        <v>0</v>
      </c>
      <c r="DS427" s="90">
        <f>IF(ISNA(VLOOKUP($B427,'[1]1718  Exp_Rev Access'!$F$7:$GK$318,$DS$2,FALSE)),"",VLOOKUP($B427,'[1]1718  Exp_Rev Access'!$F$7:$GK$318,$DS$2,FALSE))</f>
        <v>0</v>
      </c>
      <c r="DT427" s="90">
        <f>IF(ISNA(VLOOKUP($B427,'[1]1718  Exp_Rev Access'!$F$7:$GK$318,$DT$2,FALSE)),"",VLOOKUP($B427,'[1]1718  Exp_Rev Access'!$F$7:$GK$318,$DT$2,FALSE))</f>
        <v>0</v>
      </c>
      <c r="DU427" s="90">
        <f>IF(ISNA(VLOOKUP($B427,'[1]1718  Exp_Rev Access'!$F$7:$GK$318,$DU$2,FALSE)),"",VLOOKUP($B427,'[1]1718  Exp_Rev Access'!$F$7:$GK$318,$DU$2,FALSE))</f>
        <v>0</v>
      </c>
      <c r="DV427" s="90">
        <f>IF(ISNA(VLOOKUP($B427,'[1]1718  Exp_Rev Access'!$F$7:$GK$318,$DV$2,FALSE)),"",VLOOKUP($B427,'[1]1718  Exp_Rev Access'!$F$7:$GK$318,$DV$2,FALSE))</f>
        <v>0</v>
      </c>
      <c r="DW427" s="90">
        <f>IF(ISNA(VLOOKUP($B427,'[1]1718  Exp_Rev Access'!$F$7:$GK$318,$DW$2,FALSE)),"",VLOOKUP($B427,'[1]1718  Exp_Rev Access'!$F$7:$GK$318,$DW$2,FALSE))</f>
        <v>0</v>
      </c>
      <c r="DX427" s="90">
        <f>IF(ISNA(VLOOKUP($B427,'[1]1718  Exp_Rev Access'!$F$7:$GK$318,$DX$2,FALSE)),"",VLOOKUP($B427,'[1]1718  Exp_Rev Access'!$F$7:$GK$318,$DX$2,FALSE))</f>
        <v>0</v>
      </c>
      <c r="DY427" s="90">
        <f>IF(ISNA(VLOOKUP($B427,'[1]1718  Exp_Rev Access'!$F$7:$GK$318,$DY$2,FALSE)),"",VLOOKUP($B427,'[1]1718  Exp_Rev Access'!$F$7:$GK$318,$DY$2,FALSE))</f>
        <v>0</v>
      </c>
      <c r="DZ427" s="90">
        <f>IF(ISNA(VLOOKUP($B427,'[1]1718  Exp_Rev Access'!$F$7:$GK$318,$DZ$2,FALSE)),"",VLOOKUP($B427,'[1]1718  Exp_Rev Access'!$F$7:$GK$318,$DZ$2,FALSE))</f>
        <v>0</v>
      </c>
      <c r="EA427" s="90">
        <f>IF(ISNA(VLOOKUP($B427,'[1]1718  Exp_Rev Access'!$F$7:$GK$318,$EA$2,FALSE)),"",VLOOKUP($B427,'[1]1718  Exp_Rev Access'!$F$7:$GK$318,$EA$2,FALSE))</f>
        <v>0</v>
      </c>
      <c r="EB427" s="90">
        <f>IF(ISNA(VLOOKUP($B427,'[1]1718  Exp_Rev Access'!$F$7:$GK$318,$EB$2,FALSE)),"",VLOOKUP($B427,'[1]1718  Exp_Rev Access'!$F$7:$GK$318,$EB$2,FALSE))</f>
        <v>0</v>
      </c>
      <c r="EC427" s="90">
        <f>IF(ISNA(VLOOKUP($B427,'[1]1718  Exp_Rev Access'!$F$7:$GK$318,$EC$2,FALSE)),"",VLOOKUP($B427,'[1]1718  Exp_Rev Access'!$F$7:$GK$318,$EC$2,FALSE))</f>
        <v>0</v>
      </c>
      <c r="ED427" s="90">
        <f>IF(ISNA(VLOOKUP($B427,'[1]1718  Exp_Rev Access'!$F$7:$GK$318,$ED$2,FALSE)),"",VLOOKUP($B427,'[1]1718  Exp_Rev Access'!$F$7:$GK$318,$ED$2,FALSE))</f>
        <v>0</v>
      </c>
      <c r="EE427" s="90">
        <f>IF(ISNA(VLOOKUP($B427,'[1]1718  Exp_Rev Access'!$F$7:$GK$318,$EE$2,FALSE)),"",VLOOKUP($B427,'[1]1718  Exp_Rev Access'!$F$7:$GK$318,$EE$2,FALSE))</f>
        <v>0</v>
      </c>
      <c r="EF427" s="90">
        <f>IF(ISNA(VLOOKUP($B427,'[1]1718  Exp_Rev Access'!$F$7:$GK$318,$EF$2,FALSE)),"",VLOOKUP($B427,'[1]1718  Exp_Rev Access'!$F$7:$GK$318,$EF$2,FALSE))</f>
        <v>0</v>
      </c>
      <c r="EG427" s="90">
        <f>IF(ISNA(VLOOKUP($B427,'[1]1718  Exp_Rev Access'!$F$7:$GK$318,$EG$2,FALSE)),"",VLOOKUP($B427,'[1]1718  Exp_Rev Access'!$F$7:$GK$318,$EG$2,FALSE))</f>
        <v>0</v>
      </c>
      <c r="EH427" s="90">
        <f>IF(ISNA(VLOOKUP($B427,'[1]1718  Exp_Rev Access'!$F$7:$GK$318,$EH$2,FALSE)),"",VLOOKUP($B427,'[1]1718  Exp_Rev Access'!$F$7:$GK$318,$EH$2,FALSE))</f>
        <v>0</v>
      </c>
      <c r="EI427" s="90">
        <f>IF(ISNA(VLOOKUP($B427,'[1]1718  Exp_Rev Access'!$F$7:$GK$318,$EI$2,FALSE)),"",VLOOKUP($B427,'[1]1718  Exp_Rev Access'!$F$7:$GK$318,$EI$2,FALSE))</f>
        <v>0</v>
      </c>
      <c r="EJ427" s="90">
        <f>IF(ISNA(VLOOKUP($B427,'[1]1718  Exp_Rev Access'!$F$7:$GK$318,$EJ$2,FALSE)),"",VLOOKUP($B427,'[1]1718  Exp_Rev Access'!$F$7:$GK$318,$EJ$2,FALSE))</f>
        <v>0</v>
      </c>
      <c r="EK427" s="90">
        <f>IF(ISNA(VLOOKUP($B427,'[1]1718  Exp_Rev Access'!$F$7:$GK$318,$EK$2,FALSE)),"",VLOOKUP($B427,'[1]1718  Exp_Rev Access'!$F$7:$GK$318,$EK$2,FALSE))</f>
        <v>0</v>
      </c>
      <c r="EL427" s="90">
        <f>IF(ISNA(VLOOKUP($B427,'[1]1718  Exp_Rev Access'!$F$7:$GK$318,$EL$2,FALSE)),"",VLOOKUP($B427,'[1]1718  Exp_Rev Access'!$F$7:$GK$318,$EL$2,FALSE))</f>
        <v>0</v>
      </c>
      <c r="EM427" s="90">
        <f>IF(ISNA(VLOOKUP($B427,'[1]1718  Exp_Rev Access'!$F$7:$GK$318,$EM$2,FALSE)),"",VLOOKUP($B427,'[1]1718  Exp_Rev Access'!$F$7:$GK$318,$EM$2,FALSE))</f>
        <v>0</v>
      </c>
      <c r="EN427" s="90">
        <f>IF(ISNA(VLOOKUP($B427,'[1]1718  Exp_Rev Access'!$F$7:$GK$318,$EN$2,FALSE)),"",VLOOKUP($B427,'[1]1718  Exp_Rev Access'!$F$7:$GK$318,$EN$2,FALSE))</f>
        <v>34205.82</v>
      </c>
      <c r="EO427" s="90">
        <f>IF(ISNA(VLOOKUP($B427,'[1]1718  Exp_Rev Access'!$F$7:$GK$318,$EO$2,FALSE)),"",VLOOKUP($B427,'[1]1718  Exp_Rev Access'!$F$7:$GK$318,$EO$2,FALSE))</f>
        <v>0</v>
      </c>
      <c r="EP427" s="90">
        <f>IF(ISNA(VLOOKUP($B427,'[1]1718  Exp_Rev Access'!$F$7:$GK$318,$EP$2,FALSE)),"",VLOOKUP($B427,'[1]1718  Exp_Rev Access'!$F$7:$GK$318,$EP$2,FALSE))</f>
        <v>0</v>
      </c>
      <c r="EQ427" s="90">
        <f>IF(ISNA(VLOOKUP($B427,'[1]1718  Exp_Rev Access'!$F$7:$GK$318,$EQ$2,FALSE)),"",VLOOKUP($B427,'[1]1718  Exp_Rev Access'!$F$7:$GK$318,$EQ$2,FALSE))</f>
        <v>0</v>
      </c>
      <c r="ER427" s="90">
        <f>IF(ISNA(VLOOKUP($B427,'[1]1718  Exp_Rev Access'!$F$7:$GK$318,$ER$2,FALSE)),"",VLOOKUP($B427,'[1]1718  Exp_Rev Access'!$F$7:$GK$318,$ER$2,FALSE))</f>
        <v>0</v>
      </c>
      <c r="ES427" s="90">
        <f>IF(ISNA(VLOOKUP($B427,'[1]1718  Exp_Rev Access'!$F$7:$GK$318,$ES$2,FALSE)),"",VLOOKUP($B427,'[1]1718  Exp_Rev Access'!$F$7:$GK$318,$ES$2,FALSE))</f>
        <v>0</v>
      </c>
      <c r="ET427" s="90">
        <f>IF(ISNA(VLOOKUP($B427,'[1]1718  Exp_Rev Access'!$F$7:$GK$318,$ET$2,FALSE)),"",VLOOKUP($B427,'[1]1718  Exp_Rev Access'!$F$7:$GK$318,$ET$2,FALSE))</f>
        <v>0</v>
      </c>
      <c r="EU427" s="90">
        <f>IF(ISNA(VLOOKUP($B427,'[1]1718  Exp_Rev Access'!$F$7:$GK$318,$EU$2,FALSE)),"",VLOOKUP($B427,'[1]1718  Exp_Rev Access'!$F$7:$GK$318,$EU$2,FALSE))</f>
        <v>0</v>
      </c>
      <c r="EV427" s="90">
        <f>IF(ISNA(VLOOKUP($B427,'[1]1718  Exp_Rev Access'!$F$7:$GK$318,$EV$2,FALSE)),"",VLOOKUP($B427,'[1]1718  Exp_Rev Access'!$F$7:$GK$318,$EV$2,FALSE))</f>
        <v>0</v>
      </c>
      <c r="EW427" s="90">
        <f>IF(ISNA(VLOOKUP($B427,'[1]1718  Exp_Rev Access'!$F$7:$GK$318,$EW$2,FALSE)),"",VLOOKUP($B427,'[1]1718  Exp_Rev Access'!$F$7:$GK$318,$EW$2,FALSE))</f>
        <v>0</v>
      </c>
      <c r="EX427" s="90">
        <f>IF(ISNA(VLOOKUP($B427,'[1]1718  Exp_Rev Access'!$F$7:$GK$318,$EX$2,FALSE)),"",VLOOKUP($B427,'[1]1718  Exp_Rev Access'!$F$7:$GK$318,$EX$2,FALSE))</f>
        <v>0</v>
      </c>
      <c r="EY427" s="90">
        <f>IF(ISNA(VLOOKUP($B427,'[1]1718  Exp_Rev Access'!$F$7:$GK$318,$EY$2,FALSE)),"",VLOOKUP($B427,'[1]1718  Exp_Rev Access'!$F$7:$GK$318,$EY$2,FALSE))</f>
        <v>0</v>
      </c>
      <c r="EZ427" s="90">
        <f>IF(ISNA(VLOOKUP($B427,'[1]1718  Exp_Rev Access'!$F$7:$GK$318,$EZ$2,FALSE)),"",VLOOKUP($B427,'[1]1718  Exp_Rev Access'!$F$7:$GK$318,$EZ$2,FALSE))</f>
        <v>0</v>
      </c>
      <c r="FA427" s="90">
        <f>IF(ISNA(VLOOKUP($B427,'[1]1718  Exp_Rev Access'!$F$7:$GK$318,$FA$2,FALSE)),"",VLOOKUP($B427,'[1]1718  Exp_Rev Access'!$F$7:$GK$318,$FA$2,FALSE))</f>
        <v>0</v>
      </c>
      <c r="FB427" s="90">
        <f>IF(ISNA(VLOOKUP($B427,'[1]1718  Exp_Rev Access'!$F$7:$GK$318,$FB$2,FALSE)),"",VLOOKUP($B427,'[1]1718  Exp_Rev Access'!$F$7:$GK$318,$FB$2,FALSE))</f>
        <v>0</v>
      </c>
      <c r="FC427" s="90">
        <f>IF(ISNA(VLOOKUP($B427,'[1]1718  Exp_Rev Access'!$F$7:$GK$318,$FC$2,FALSE)),"",VLOOKUP($B427,'[1]1718  Exp_Rev Access'!$F$7:$GK$318,$FC$2,FALSE))</f>
        <v>0</v>
      </c>
      <c r="FD427" s="90">
        <f>IF(ISNA(VLOOKUP($B427,'[1]1718  Exp_Rev Access'!$F$7:$GK$318,$FD$2,FALSE)),"",VLOOKUP($B427,'[1]1718  Exp_Rev Access'!$F$7:$GK$318,$FD$2,FALSE))</f>
        <v>0</v>
      </c>
      <c r="FE427" s="90">
        <f>IF(ISNA(VLOOKUP($B427,'[1]1718  Exp_Rev Access'!$F$7:$GK$318,$FE$2,FALSE)),"",VLOOKUP($B427,'[1]1718  Exp_Rev Access'!$F$7:$GK$318,$FE$2,FALSE))</f>
        <v>0</v>
      </c>
      <c r="FF427" s="90">
        <f>IF(ISNA(VLOOKUP($B427,'[1]1718  Exp_Rev Access'!$F$7:$GK$318,$FF$2,FALSE)),"",VLOOKUP($B427,'[1]1718  Exp_Rev Access'!$F$7:$GK$318,$FF$2,FALSE))</f>
        <v>0</v>
      </c>
      <c r="FG427" s="90">
        <f>IF(ISNA(VLOOKUP($B427,'[1]1718  Exp_Rev Access'!$F$7:$GK$318,$FG$2,FALSE)),"",VLOOKUP($B427,'[1]1718  Exp_Rev Access'!$F$7:$GK$318,$FG$2,FALSE))</f>
        <v>0</v>
      </c>
      <c r="FH427" s="90">
        <f>IF(ISNA(VLOOKUP($B427,'[1]1718  Exp_Rev Access'!$F$7:$GK$318,$FH$2,FALSE)),"",VLOOKUP($B427,'[1]1718  Exp_Rev Access'!$F$7:$GK$318,$FH$2,FALSE))</f>
        <v>0</v>
      </c>
      <c r="FI427" s="90">
        <f>IF(ISNA(VLOOKUP($B427,'[1]1718  Exp_Rev Access'!$F$7:$GK$318,$FI$2,FALSE)),"",VLOOKUP($B427,'[1]1718  Exp_Rev Access'!$F$7:$GK$318,$FI$2,FALSE))</f>
        <v>0</v>
      </c>
      <c r="FJ427" s="90">
        <f>IF(ISNA(VLOOKUP($B427,'[1]1718  Exp_Rev Access'!$F$7:$GK$318,$FJ$2,FALSE)),"",VLOOKUP($B427,'[1]1718  Exp_Rev Access'!$F$7:$GK$318,$FJ$2,FALSE))</f>
        <v>0</v>
      </c>
      <c r="FK427" s="90">
        <f>IF(ISNA(VLOOKUP($B427,'[1]1718  Exp_Rev Access'!$F$7:$GK$318,$FK$2,FALSE)),"",VLOOKUP($B427,'[1]1718  Exp_Rev Access'!$F$7:$GK$318,$FK$2,FALSE))</f>
        <v>0</v>
      </c>
      <c r="FL427" s="90">
        <f>IF(ISNA(VLOOKUP($B427,'[1]1718  Exp_Rev Access'!$F$7:$GK$318,$FL$2,FALSE)),"",VLOOKUP($B427,'[1]1718  Exp_Rev Access'!$F$7:$GK$318,$FL$2,FALSE))</f>
        <v>0</v>
      </c>
      <c r="FM427" s="90">
        <f>IF(ISNA(VLOOKUP($B427,'[1]1718  Exp_Rev Access'!$F$7:$GK$318,$FM$2,FALSE)),"",VLOOKUP($B427,'[1]1718  Exp_Rev Access'!$F$7:$GK$318,$FM$2,FALSE))</f>
        <v>0</v>
      </c>
      <c r="FN427" s="90">
        <f>IF(ISNA(VLOOKUP($B427,'[1]1718  Exp_Rev Access'!$F$7:$GK$318,$FN$2,FALSE)),"",VLOOKUP($B427,'[1]1718  Exp_Rev Access'!$F$7:$GK$318,$FN$2,FALSE))</f>
        <v>0</v>
      </c>
      <c r="FO427" s="90">
        <f>IF(ISNA(VLOOKUP($B427,'[1]1718  Exp_Rev Access'!$F$7:$GK$318,$FO$2,FALSE)),"",VLOOKUP($B427,'[1]1718  Exp_Rev Access'!$F$7:$GK$318,$FO$2,FALSE))</f>
        <v>0</v>
      </c>
      <c r="FP427" s="90">
        <f>IF(ISNA(VLOOKUP($B427,'[1]1718  Exp_Rev Access'!$F$7:$GK$318,$FP$2,FALSE)),"",VLOOKUP($B427,'[1]1718  Exp_Rev Access'!$F$7:$GK$318,$FP$2,FALSE))</f>
        <v>0</v>
      </c>
      <c r="FQ427" s="90">
        <f>IF(ISNA(VLOOKUP($B427,'[1]1718  Exp_Rev Access'!$F$7:$GK$318,$FQ$2,FALSE)),"",VLOOKUP($B427,'[1]1718  Exp_Rev Access'!$F$7:$GK$318,$FQ$2,FALSE))</f>
        <v>0</v>
      </c>
      <c r="FR427" s="90">
        <f>IF(ISNA(VLOOKUP($B427,'[1]1718  Exp_Rev Access'!$F$7:$GK$318,$FR$2,FALSE)),"",VLOOKUP($B427,'[1]1718  Exp_Rev Access'!$F$7:$GK$318,$FR$2,FALSE))</f>
        <v>57510.95</v>
      </c>
      <c r="FS427" s="56">
        <f t="shared" si="1075"/>
        <v>1527078.1</v>
      </c>
      <c r="FT427" s="92">
        <f t="shared" si="1076"/>
        <v>0.10079134943920397</v>
      </c>
      <c r="FU427" s="94">
        <f t="shared" si="1077"/>
        <v>1339.0958277065542</v>
      </c>
      <c r="FV427" s="95">
        <f>IF(ISNA(VLOOKUP($B427,'[1]1718  Exp_Rev Access'!$F$7:$GK$318,$FV$2,FALSE)),"",VLOOKUP($B427,'[1]1718  Exp_Rev Access'!$F$7:$GK$318,$FV$2,FALSE))</f>
        <v>0</v>
      </c>
      <c r="FW427" s="95">
        <f>IF(ISNA(VLOOKUP($B427,'[1]1718  Exp_Rev Access'!$F$7:$GK$318,$FW$2,FALSE)),"",VLOOKUP($B427,'[1]1718  Exp_Rev Access'!$F$7:$GK$318,$FW$2,FALSE))</f>
        <v>0</v>
      </c>
      <c r="FX427" s="95">
        <f>IF(ISNA(VLOOKUP($B427,'[1]1718  Exp_Rev Access'!$F$7:$GK$318,$FX$2,FALSE)),"",VLOOKUP($B427,'[1]1718  Exp_Rev Access'!$F$7:$GK$318,$FX$2,FALSE))</f>
        <v>0</v>
      </c>
      <c r="FY427" s="95">
        <f>IF(ISNA(VLOOKUP($B427,'[1]1718  Exp_Rev Access'!$F$7:$GK$318,$FY$2,FALSE)),"",VLOOKUP($B427,'[1]1718  Exp_Rev Access'!$F$7:$GK$318,$FY$2,FALSE))</f>
        <v>0</v>
      </c>
      <c r="FZ427" s="95">
        <f>IF(ISNA(VLOOKUP($B427,'[1]1718  Exp_Rev Access'!$F$7:$GK$318,$FZ$2,FALSE)),"",VLOOKUP($B427,'[1]1718  Exp_Rev Access'!$F$7:$GK$318,$FZ$2,FALSE))</f>
        <v>0</v>
      </c>
      <c r="GA427" s="95">
        <f>IF(ISNA(VLOOKUP($B427,'[1]1718  Exp_Rev Access'!$F$7:$GK$318,$GA$2,FALSE)),"",VLOOKUP($B427,'[1]1718  Exp_Rev Access'!$F$7:$GK$318,$GA$2,FALSE))</f>
        <v>0</v>
      </c>
      <c r="GB427" s="95">
        <f>IF(ISNA(VLOOKUP($B427,'[1]1718  Exp_Rev Access'!$F$7:$GK$318,$GB$2,FALSE)),"",VLOOKUP($B427,'[1]1718  Exp_Rev Access'!$F$7:$GK$318,$GB$2,FALSE))</f>
        <v>0</v>
      </c>
      <c r="GC427" s="95">
        <f>IF(ISNA(VLOOKUP($B427,'[1]1718  Exp_Rev Access'!$F$7:$GK$318,$GC$2,FALSE)),"",VLOOKUP($B427,'[1]1718  Exp_Rev Access'!$F$7:$GK$318,$GC$2,FALSE))</f>
        <v>0</v>
      </c>
      <c r="GD427" s="95">
        <f>IF(ISNA(VLOOKUP($B427,'[1]1718  Exp_Rev Access'!$F$7:$GK$318,$GD$2,FALSE)),"",VLOOKUP($B427,'[1]1718  Exp_Rev Access'!$F$7:$GK$318,$GD$2,FALSE))</f>
        <v>0</v>
      </c>
      <c r="GE427" s="95">
        <f>IF(ISNA(VLOOKUP($B427,'[1]1718  Exp_Rev Access'!$F$7:$GK$318,$GE$2,FALSE)),"",VLOOKUP($B427,'[1]1718  Exp_Rev Access'!$F$7:$GK$318,$GE$2,FALSE))</f>
        <v>0</v>
      </c>
      <c r="GF427" s="95">
        <f>IF(ISNA(VLOOKUP($B427,'[1]1718  Exp_Rev Access'!$F$7:$GK$318,$GF$2,FALSE)),"",VLOOKUP($B427,'[1]1718  Exp_Rev Access'!$F$7:$GK$318,$GF$2,FALSE))</f>
        <v>0</v>
      </c>
      <c r="GG427" s="95">
        <f>IF(ISNA(VLOOKUP($B427,'[1]1718  Exp_Rev Access'!$F$7:$GK$318,$GG$2,FALSE)),"",VLOOKUP($B427,'[1]1718  Exp_Rev Access'!$F$7:$GK$318,$GG$2,FALSE))</f>
        <v>0</v>
      </c>
      <c r="GH427" s="95">
        <f>IF(ISNA(VLOOKUP($B427,'[1]1718  Exp_Rev Access'!$F$7:$GK$318,$GH$2,FALSE)),"",VLOOKUP($B427,'[1]1718  Exp_Rev Access'!$F$7:$GK$318,$GH$2,FALSE))</f>
        <v>0</v>
      </c>
      <c r="GI427" s="95">
        <f>IF(ISNA(VLOOKUP($B427,'[1]1718  Exp_Rev Access'!$F$7:$GK$318,$GI$2,FALSE)),"",VLOOKUP($B427,'[1]1718  Exp_Rev Access'!$F$7:$GK$318,$GI$2,FALSE))</f>
        <v>0</v>
      </c>
      <c r="GJ427" s="95">
        <f>IF(ISNA(VLOOKUP($B427,'[1]1718  Exp_Rev Access'!$F$7:$GK$318,$GJ$2,FALSE)),"",VLOOKUP($B427,'[1]1718  Exp_Rev Access'!$F$7:$GK$318,$GJ$2,FALSE))</f>
        <v>0</v>
      </c>
      <c r="GK427" s="95">
        <f>IF(ISNA(VLOOKUP($B427,'[1]1718  Exp_Rev Access'!$F$7:$GK$318,$GK$2,FALSE)),"",VLOOKUP($B427,'[1]1718  Exp_Rev Access'!$F$7:$GK$318,$GK$2,FALSE))</f>
        <v>32438</v>
      </c>
      <c r="GL427" s="95">
        <f>IF(ISNA(VLOOKUP($B427,'[1]1718  Exp_Rev Access'!$F$7:$GK$318,$GL$2,FALSE)),"",VLOOKUP($B427,'[1]1718  Exp_Rev Access'!$F$7:$GK$318,$GL$2,FALSE))</f>
        <v>0</v>
      </c>
      <c r="GM427" s="95">
        <f>IF(ISNA(VLOOKUP($B427,'[1]1718  Exp_Rev Access'!$F$7:$GK$318,$GM$2,FALSE)),"",VLOOKUP($B427,'[1]1718  Exp_Rev Access'!$F$7:$GK$318,$GM$2,FALSE))</f>
        <v>0</v>
      </c>
      <c r="GN427" s="95">
        <f>IF(ISNA(VLOOKUP($B427,'[1]1718  Exp_Rev Access'!$F$7:$GK$318,$GN$2,FALSE)),"",VLOOKUP($B427,'[1]1718  Exp_Rev Access'!$F$7:$GK$318,$GN$2,FALSE))</f>
        <v>0</v>
      </c>
      <c r="GO427" s="95">
        <f>IF(ISNA(VLOOKUP($B427,'[1]1718  Exp_Rev Access'!$F$7:$GK$318,$GO$2,FALSE)),"",VLOOKUP($B427,'[1]1718  Exp_Rev Access'!$F$7:$GK$318,$GO$2,FALSE))</f>
        <v>0</v>
      </c>
      <c r="GP427" s="95">
        <f>IF(ISNA(VLOOKUP($B427,'[1]1718  Exp_Rev Access'!$F$7:$GK$318,$GP$2,FALSE)),"",VLOOKUP($B427,'[1]1718  Exp_Rev Access'!$F$7:$GK$318,$GP$2,FALSE))</f>
        <v>0</v>
      </c>
      <c r="GQ427" s="95">
        <f>IF(ISNA(VLOOKUP($B427,'[1]1718  Exp_Rev Access'!$F$7:$GK$318,$GQ$2,FALSE)),"",VLOOKUP($B427,'[1]1718  Exp_Rev Access'!$F$7:$GK$318,$GQ$2,FALSE))</f>
        <v>0</v>
      </c>
      <c r="GR427" s="95">
        <f>IF(ISNA(VLOOKUP($B427,'[1]1718  Exp_Rev Access'!$F$7:$GK$318,$GR$2,FALSE)),"",VLOOKUP($B427,'[1]1718  Exp_Rev Access'!$F$7:$GK$318,$GR$2,FALSE))</f>
        <v>0</v>
      </c>
      <c r="GS427" s="95">
        <f>IF(ISNA(VLOOKUP($B427,'[1]1718  Exp_Rev Access'!$F$7:$GK$318,$GS$2,FALSE)),"",VLOOKUP($B427,'[1]1718  Exp_Rev Access'!$F$7:$GK$318,$GS$2,FALSE))</f>
        <v>0</v>
      </c>
      <c r="GT427" s="95">
        <f>IF(ISNA(VLOOKUP($B427,'[1]1718  Exp_Rev Access'!$F$7:$GK$318,$GT$2,FALSE)),"",VLOOKUP($B427,'[1]1718  Exp_Rev Access'!$F$7:$GK$318,$GT$2,FALSE))</f>
        <v>0</v>
      </c>
      <c r="GU427" s="56">
        <f t="shared" si="1078"/>
        <v>32438</v>
      </c>
      <c r="GV427" s="92">
        <f t="shared" si="1079"/>
        <v>2.1409971062442048E-3</v>
      </c>
      <c r="GW427" s="96">
        <f t="shared" si="1080"/>
        <v>28.444904330135572</v>
      </c>
    </row>
    <row r="428" spans="1:222" x14ac:dyDescent="0.3">
      <c r="A428" s="73"/>
      <c r="B428" s="88" t="s">
        <v>821</v>
      </c>
      <c r="C428" s="89" t="s">
        <v>822</v>
      </c>
      <c r="D428" s="75">
        <f>IF(ISNA(VLOOKUP($B428,'[1]1718 enrollment_Rev_Exp by size'!$A$7:H757,3,FALSE)),"",VLOOKUP($B428,'[1]1718 enrollment_Rev_Exp by size'!$A$7:$G$350,3,FALSE))</f>
        <v>1455.32</v>
      </c>
      <c r="E428" s="76">
        <f>IF(ISNA(VLOOKUP($B428,'[1]1718 enrollment_Rev_Exp by size'!$A$7:I760,5,FALSE)),"",VLOOKUP($B428,'[1]1718 enrollment_Rev_Exp by size'!$A$7:$G$350,5,FALSE))</f>
        <v>20121997.870000001</v>
      </c>
      <c r="F428" s="70">
        <f t="shared" si="1062"/>
        <v>20121997.869999997</v>
      </c>
      <c r="G428" s="70">
        <f t="shared" si="1063"/>
        <v>0</v>
      </c>
      <c r="H428" s="90">
        <f>IF(ISNA(VLOOKUP($B428,'[1]1718  Exp_Rev Access'!$F$7:$GK$318,3,FALSE)),"",VLOOKUP($B428,'[1]1718  Exp_Rev Access'!$F$7:$GK$318,3,FALSE))</f>
        <v>634549.28</v>
      </c>
      <c r="I428" s="90">
        <f>IF(ISNA(VLOOKUP($B428,'[1]1718  Exp_Rev Access'!$F$7:$GK$318,4,FALSE)),"",VLOOKUP($B428,'[1]1718  Exp_Rev Access'!$F$7:$GK$318,4,FALSE))</f>
        <v>48.96</v>
      </c>
      <c r="J428" s="90">
        <f>IF(ISNA(VLOOKUP($B428,'[1]1718  Exp_Rev Access'!$F$7:$GK$318,5,FALSE)),"",VLOOKUP($B428,'[1]1718  Exp_Rev Access'!$F$7:$GK$318,5,FALSE))</f>
        <v>0</v>
      </c>
      <c r="K428" s="90">
        <f>IF(ISNA(VLOOKUP($B428,'[1]1718  Exp_Rev Access'!$F$7:$GK$318,6,FALSE)),"-",VLOOKUP($B428,'[1]1718  Exp_Rev Access'!$F$7:$GK$318,6,FALSE))</f>
        <v>0</v>
      </c>
      <c r="L428" s="90">
        <f>IF(ISNA(VLOOKUP($B428,'[1]1718  Exp_Rev Access'!$F$7:$GK$318,7,FALSE)),"",VLOOKUP($B428,'[1]1718  Exp_Rev Access'!$F$7:$GK$318,7,FALSE))</f>
        <v>0</v>
      </c>
      <c r="M428" s="90">
        <f>IF(ISNA(VLOOKUP($B428,'[1]1718  Exp_Rev Access'!$F$7:$GK$318,8,FALSE)),"",VLOOKUP($B428,'[1]1718  Exp_Rev Access'!$F$7:$GK$318,8,FALSE))</f>
        <v>0</v>
      </c>
      <c r="N428" s="56">
        <f t="shared" si="1064"/>
        <v>634598.24</v>
      </c>
      <c r="O428" s="91">
        <f t="shared" si="1065"/>
        <v>3.1537536386788217E-2</v>
      </c>
      <c r="P428" s="56">
        <f t="shared" si="1066"/>
        <v>436.05409119643792</v>
      </c>
      <c r="Q428" s="90">
        <f>IF(ISNA(VLOOKUP($B428,'[1]1718  Exp_Rev Access'!$F$7:$GK$318,10,FALSE)),"",VLOOKUP($B428,'[1]1718  Exp_Rev Access'!$F$7:$GK$318,10,FALSE))</f>
        <v>7730</v>
      </c>
      <c r="R428" s="90">
        <f>IF(ISNA(VLOOKUP($B428,'[1]1718  Exp_Rev Access'!$F$7:$GK$318,11,FALSE)),"",VLOOKUP($B428,'[1]1718  Exp_Rev Access'!$F$7:$GK$318,11,FALSE))</f>
        <v>0</v>
      </c>
      <c r="S428" s="90">
        <f>IF(ISNA(VLOOKUP($B428,'[1]1718  Exp_Rev Access'!$F$7:$GK$318,12,FALSE)),"",VLOOKUP($B428,'[1]1718  Exp_Rev Access'!$F$7:$GK$318,12,FALSE))</f>
        <v>0</v>
      </c>
      <c r="T428" s="90">
        <f>IF(ISNA(VLOOKUP($B428,'[1]1718  Exp_Rev Access'!$F$7:$GK$318,13,FALSE)),"",VLOOKUP($B428,'[1]1718  Exp_Rev Access'!$F$7:$GK$318,13,FALSE))</f>
        <v>0</v>
      </c>
      <c r="U428" s="90">
        <f>IF(ISNA(VLOOKUP($B428,'[1]1718  Exp_Rev Access'!$F$7:$GK$318,14,FALSE)),"",VLOOKUP($B428,'[1]1718  Exp_Rev Access'!$F$7:$GK$318,14,FALSE))</f>
        <v>0</v>
      </c>
      <c r="V428" s="90">
        <f>IF(ISNA(VLOOKUP($B428,'[1]1718  Exp_Rev Access'!$F$7:$GK$318,15,FALSE)),"",VLOOKUP($B428,'[1]1718  Exp_Rev Access'!$F$7:$GK$318,15,FALSE))</f>
        <v>0</v>
      </c>
      <c r="W428" s="90">
        <f>IF(ISNA(VLOOKUP($B428,'[1]1718  Exp_Rev Access'!$F$7:$GK$318,16,FALSE)),"",VLOOKUP($B428,'[1]1718  Exp_Rev Access'!$F$7:$GK$318,16,FALSE))</f>
        <v>0</v>
      </c>
      <c r="X428" s="90">
        <f>IF(ISNA(VLOOKUP($B428,'[1]1718  Exp_Rev Access'!$F$7:$GK$318,17,FALSE)),"",VLOOKUP($B428,'[1]1718  Exp_Rev Access'!$F$7:$GK$318,17,FALSE))</f>
        <v>0</v>
      </c>
      <c r="Y428" s="90">
        <f>IF(ISNA(VLOOKUP($B428,'[1]1718  Exp_Rev Access'!$F$7:$GK$318,18,FALSE)),"",VLOOKUP($B428,'[1]1718  Exp_Rev Access'!$F$7:$GK$318,18,FALSE))</f>
        <v>158.91999999999999</v>
      </c>
      <c r="Z428" s="90">
        <f>IF(ISNA(VLOOKUP($B428,'[1]1718  Exp_Rev Access'!$F$7:$GK$318,19,FALSE)),"",VLOOKUP($B428,'[1]1718  Exp_Rev Access'!$F$7:$GK$318,19,FALSE))</f>
        <v>0</v>
      </c>
      <c r="AA428" s="90">
        <f>IF(ISNA(VLOOKUP($B428,'[1]1718  Exp_Rev Access'!$F$7:$GK$318,20,FALSE)),"",VLOOKUP($B428,'[1]1718  Exp_Rev Access'!$F$7:$GK$318,20,FALSE))</f>
        <v>0</v>
      </c>
      <c r="AB428" s="90">
        <f>IF(ISNA(VLOOKUP($B428,'[1]1718  Exp_Rev Access'!$F$7:$GK$318,21,FALSE)),"",VLOOKUP($B428,'[1]1718  Exp_Rev Access'!$F$7:$GK$318,21,FALSE))</f>
        <v>0</v>
      </c>
      <c r="AC428" s="90">
        <f>IF(ISNA(VLOOKUP($B428,'[1]1718  Exp_Rev Access'!$F$7:$GK$318,22,FALSE)),"",VLOOKUP($B428,'[1]1718  Exp_Rev Access'!$F$7:$GK$318,22,FALSE))</f>
        <v>0</v>
      </c>
      <c r="AD428" s="90">
        <f>IF(ISNA(VLOOKUP($B428,'[1]1718  Exp_Rev Access'!$F$7:$GK$318,23,FALSE)),"",VLOOKUP($B428,'[1]1718  Exp_Rev Access'!$F$7:$GK$318,23,FALSE))</f>
        <v>12751.1</v>
      </c>
      <c r="AE428" s="90">
        <f>IF(ISNA(VLOOKUP($B428,'[1]1718  Exp_Rev Access'!$F$7:$GK$318,24,FALSE)),"",VLOOKUP($B428,'[1]1718  Exp_Rev Access'!$F$7:$GK$318,24,FALSE))</f>
        <v>28009.599999999999</v>
      </c>
      <c r="AF428" s="90">
        <f>IF(ISNA(VLOOKUP($B428,'[1]1718  Exp_Rev Access'!$F$7:$GK$318,25,FALSE)),"",VLOOKUP($B428,'[1]1718  Exp_Rev Access'!$F$7:$GK$318,25,FALSE))</f>
        <v>0</v>
      </c>
      <c r="AG428" s="90">
        <f>IF(ISNA(VLOOKUP($B428,'[1]1718  Exp_Rev Access'!$F$7:$GK$318,26,FALSE)),"",VLOOKUP($B428,'[1]1718  Exp_Rev Access'!$F$7:$GK$318,26,FALSE))</f>
        <v>6728.76</v>
      </c>
      <c r="AH428" s="90">
        <f>IF(ISNA(VLOOKUP($B428,'[1]1718  Exp_Rev Access'!$F$7:$GK$318,27,FALSE)),"",VLOOKUP($B428,'[1]1718  Exp_Rev Access'!$F$7:$GK$318,27,FALSE))</f>
        <v>0</v>
      </c>
      <c r="AI428" s="90">
        <f>IF(ISNA(VLOOKUP($B428,'[1]1718  Exp_Rev Access'!$F$7:$GK$318,28,FALSE)),"",VLOOKUP($B428,'[1]1718  Exp_Rev Access'!$F$7:$GK$318,28,FALSE))</f>
        <v>1425</v>
      </c>
      <c r="AJ428" s="90">
        <f>IF(ISNA(VLOOKUP($B428,'[1]1718  Exp_Rev Access'!$F$7:$GK$318,29,FALSE)),"",VLOOKUP($B428,'[1]1718  Exp_Rev Access'!$F$7:$GK$318,29,FALSE))</f>
        <v>0</v>
      </c>
      <c r="AK428" s="90">
        <f>IF(ISNA(VLOOKUP($B428,'[1]1718  Exp_Rev Access'!$F$7:$GK$318,30,FALSE)),"",VLOOKUP($B428,'[1]1718  Exp_Rev Access'!$F$7:$GK$318,30,FALSE))</f>
        <v>48390.95</v>
      </c>
      <c r="AL428" s="90">
        <f>IF(ISNA(VLOOKUP($B428,'[1]1718  Exp_Rev Access'!$F$7:$GK$318,31,FALSE)),"",VLOOKUP($B428,'[1]1718  Exp_Rev Access'!$F$7:$GK$318,31,FALSE))</f>
        <v>0</v>
      </c>
      <c r="AM428" s="56">
        <f t="shared" si="1067"/>
        <v>105194.32999999999</v>
      </c>
      <c r="AN428" s="92">
        <f t="shared" si="1068"/>
        <v>5.2278273101715612E-3</v>
      </c>
      <c r="AO428" s="71">
        <f t="shared" si="1069"/>
        <v>72.282611384437786</v>
      </c>
      <c r="AP428" s="90">
        <f>IF(ISNA(VLOOKUP($B428,'[1]1718  Exp_Rev Access'!$F$7:$GK$318,33,FALSE)),"",VLOOKUP($B428,'[1]1718  Exp_Rev Access'!$F$7:$GK$318,33,FALSE))</f>
        <v>9973947.0399999991</v>
      </c>
      <c r="AQ428" s="90">
        <f>IF(ISNA(VLOOKUP($B428,'[1]1718  Exp_Rev Access'!$F$7:$GK$318,34,FALSE)),"",VLOOKUP($B428,'[1]1718  Exp_Rev Access'!$F$7:$GK$318,34,FALSE))</f>
        <v>0</v>
      </c>
      <c r="AR428" s="90">
        <f>IF(ISNA(VLOOKUP($B428,'[1]1718  Exp_Rev Access'!$F$7:$GK$318,35,FALSE)),"",VLOOKUP($B428,'[1]1718  Exp_Rev Access'!$F$7:$GK$318,35,FALSE))</f>
        <v>2162083.48</v>
      </c>
      <c r="AS428" s="90">
        <f>IF(ISNA(VLOOKUP($B428,'[1]1718  Exp_Rev Access'!$F$7:$GK$318,36,FALSE)),"",VLOOKUP($B428,'[1]1718  Exp_Rev Access'!$F$7:$GK$318,36,FALSE))</f>
        <v>0</v>
      </c>
      <c r="AT428" s="90">
        <f>IF(ISNA(VLOOKUP($B428,'[1]1718  Exp_Rev Access'!$F$7:$GK$318,37,FALSE)),"",VLOOKUP($B428,'[1]1718  Exp_Rev Access'!$F$7:$GK$318,37,FALSE))</f>
        <v>0</v>
      </c>
      <c r="AU428" s="56">
        <f t="shared" si="1070"/>
        <v>12136030.52</v>
      </c>
      <c r="AV428" s="93">
        <f t="shared" si="1071"/>
        <v>0.60312254272194687</v>
      </c>
      <c r="AW428" s="56">
        <f t="shared" si="1072"/>
        <v>8339.0804221751914</v>
      </c>
      <c r="AX428" s="90">
        <f>IF(ISNA(VLOOKUP($B428,'[1]1718  Exp_Rev Access'!$F$7:$GK$318,39,FALSE)),"",VLOOKUP($B428,'[1]1718  Exp_Rev Access'!$F$7:$GK$318,39,FALSE))</f>
        <v>930</v>
      </c>
      <c r="AY428" s="90">
        <f>IF(ISNA(VLOOKUP($B428,'[1]1718  Exp_Rev Access'!$F$7:$GK$318,40,FALSE)),"",VLOOKUP($B428,'[1]1718  Exp_Rev Access'!$F$7:$GK$318,40,FALSE))</f>
        <v>1282329.48</v>
      </c>
      <c r="AZ428" s="90">
        <f>IF(ISNA(VLOOKUP($B428,'[1]1718  Exp_Rev Access'!$F$7:$GK$318,41,FALSE)),"",VLOOKUP($B428,'[1]1718  Exp_Rev Access'!$F$7:$GK$318,41,FALSE))</f>
        <v>81747.83</v>
      </c>
      <c r="BA428" s="90">
        <f>IF(ISNA(VLOOKUP($B428,'[1]1718  Exp_Rev Access'!$F$7:$GK$318,42,FALSE)),"",VLOOKUP($B428,'[1]1718  Exp_Rev Access'!$F$7:$GK$318,42,FALSE))</f>
        <v>0</v>
      </c>
      <c r="BB428" s="90">
        <f>IF(ISNA(VLOOKUP($B428,'[1]1718  Exp_Rev Access'!$F$7:$GK$318,43,FALSE)),"",VLOOKUP($B428,'[1]1718  Exp_Rev Access'!$F$7:$GK$318,43,FALSE))</f>
        <v>0</v>
      </c>
      <c r="BC428" s="90">
        <f>IF(ISNA(VLOOKUP($B428,'[1]1718  Exp_Rev Access'!$F$7:$GK$318,44,FALSE)),"",VLOOKUP($B428,'[1]1718  Exp_Rev Access'!$F$7:$GK$318,44,FALSE))</f>
        <v>957085.91</v>
      </c>
      <c r="BD428" s="90">
        <f>IF(ISNA(VLOOKUP($B428,'[1]1718  Exp_Rev Access'!$F$7:$GK$318,45,FALSE)),"",VLOOKUP($B428,'[1]1718  Exp_Rev Access'!$F$7:$GK$318,45,FALSE))</f>
        <v>0</v>
      </c>
      <c r="BE428" s="90">
        <f>IF(ISNA(VLOOKUP($B428,'[1]1718  Exp_Rev Access'!$F$7:$GK$318,46,FALSE)),"",VLOOKUP($B428,'[1]1718  Exp_Rev Access'!$F$7:$GK$318,46,FALSE))</f>
        <v>91471.14</v>
      </c>
      <c r="BF428" s="90">
        <f>IF(ISNA(VLOOKUP($B428,'[1]1718  Exp_Rev Access'!$F$7:$GK$318,47,FALSE)),"",VLOOKUP($B428,'[1]1718  Exp_Rev Access'!$F$7:$GK$318,47,FALSE))</f>
        <v>0</v>
      </c>
      <c r="BG428" s="90">
        <f>IF(ISNA(VLOOKUP($B428,'[1]1718  Exp_Rev Access'!$F$7:$GK$318,48,FALSE)),"",VLOOKUP($B428,'[1]1718  Exp_Rev Access'!$F$7:$GK$318,48,FALSE))</f>
        <v>626825.68999999994</v>
      </c>
      <c r="BH428" s="90">
        <f>IF(ISNA(VLOOKUP($B428,'[1]1718  Exp_Rev Access'!$F$7:$GK$318,49,FALSE)),"",VLOOKUP($B428,'[1]1718  Exp_Rev Access'!$F$7:$GK$318,49,FALSE))</f>
        <v>8856.8700000000008</v>
      </c>
      <c r="BI428" s="90">
        <f>IF(ISNA(VLOOKUP($B428,'[1]1718  Exp_Rev Access'!$F$7:$GK$318,50,FALSE)),"",VLOOKUP($B428,'[1]1718  Exp_Rev Access'!$F$7:$GK$318,50,FALSE))</f>
        <v>0</v>
      </c>
      <c r="BJ428" s="90">
        <f>IF(ISNA(VLOOKUP($B428,'[1]1718  Exp_Rev Access'!$F$7:$GK$318,51,FALSE)),"",VLOOKUP($B428,'[1]1718  Exp_Rev Access'!$F$7:$GK$318,51,FALSE))</f>
        <v>17223.97</v>
      </c>
      <c r="BK428" s="90">
        <f>IF(ISNA(VLOOKUP($B428,'[1]1718  Exp_Rev Access'!$F$7:$GK$318,52,FALSE)),"",VLOOKUP($B428,'[1]1718  Exp_Rev Access'!$F$7:$GK$318,52,FALSE))</f>
        <v>451780.17</v>
      </c>
      <c r="BL428" s="90">
        <f>IF(ISNA(VLOOKUP($B428,'[1]1718  Exp_Rev Access'!$F$7:$GK$318,53,FALSE)),"",VLOOKUP($B428,'[1]1718  Exp_Rev Access'!$F$7:$GK$318,53,FALSE))</f>
        <v>0</v>
      </c>
      <c r="BM428" s="90">
        <f>IF(ISNA(VLOOKUP($B428,'[1]1718  Exp_Rev Access'!$F$7:$GK$318,54,FALSE)),"",VLOOKUP($B428,'[1]1718  Exp_Rev Access'!$F$7:$GK$318,54,FALSE))</f>
        <v>0</v>
      </c>
      <c r="BN428" s="90">
        <f>IF(ISNA(VLOOKUP($B428,'[1]1718  Exp_Rev Access'!$F$7:$GK$318,55,FALSE)),"",VLOOKUP($B428,'[1]1718  Exp_Rev Access'!$F$7:$GK$318,55,FALSE))</f>
        <v>0</v>
      </c>
      <c r="BO428" s="90">
        <f>IF(ISNA(VLOOKUP($B428,'[1]1718  Exp_Rev Access'!$F$7:$GK$318,56,FALSE)),"",VLOOKUP($B428,'[1]1718  Exp_Rev Access'!$F$7:$GK$318,56,FALSE))</f>
        <v>0</v>
      </c>
      <c r="BP428" s="90">
        <f>IF(ISNA(VLOOKUP($B428,'[1]1718  Exp_Rev Access'!$F$7:$GK$318,57,FALSE)),"",VLOOKUP($B428,'[1]1718  Exp_Rev Access'!$F$7:$GK$318,57,FALSE))</f>
        <v>0</v>
      </c>
      <c r="BQ428" s="90">
        <f>IF(ISNA(VLOOKUP($B428,'[1]1718  Exp_Rev Access'!$F$7:$GK$318,58,FALSE)),"",VLOOKUP($B428,'[1]1718  Exp_Rev Access'!$F$7:$GK$318,58,FALSE))</f>
        <v>590596</v>
      </c>
      <c r="BR428" s="90">
        <f>IF(ISNA(VLOOKUP($B428,'[1]1718  Exp_Rev Access'!$F$7:$GK$318,59,FALSE)),"",VLOOKUP($B428,'[1]1718  Exp_Rev Access'!$F$7:$GK$318,59,FALSE))</f>
        <v>0</v>
      </c>
      <c r="BS428" s="90">
        <f>IF(ISNA(VLOOKUP($B428,'[1]1718  Exp_Rev Access'!$F$7:$GK$318,60,FALSE)),"",VLOOKUP($B428,'[1]1718  Exp_Rev Access'!$F$7:$GK$318,60,FALSE))</f>
        <v>0</v>
      </c>
      <c r="BT428" s="90">
        <f>IF(ISNA(VLOOKUP($B428,'[1]1718  Exp_Rev Access'!$F$7:$GK$318,61,FALSE)),"",VLOOKUP($B428,'[1]1718  Exp_Rev Access'!$F$7:$GK$318,61,FALSE))</f>
        <v>0</v>
      </c>
      <c r="BU428" s="90">
        <f>IF(ISNA(VLOOKUP($B428,'[1]1718  Exp_Rev Access'!$F$7:$GK$318,62,FALSE)),"",VLOOKUP($B428,'[1]1718  Exp_Rev Access'!$F$7:$GK$318,62,FALSE))</f>
        <v>0</v>
      </c>
      <c r="BV428" s="56">
        <f t="shared" si="1022"/>
        <v>4108847.0600000005</v>
      </c>
      <c r="BW428" s="92">
        <f t="shared" si="1073"/>
        <v>0.20419677442297635</v>
      </c>
      <c r="BX428" s="71">
        <f t="shared" si="1074"/>
        <v>2823.3289310941927</v>
      </c>
      <c r="BY428" s="90">
        <f>IF(ISNA(VLOOKUP($B428,'[1]1718  Exp_Rev Access'!$F$7:$GK$318,64,FALSE)),"",VLOOKUP($B428,'[1]1718  Exp_Rev Access'!$F$7:$GK$318,64,FALSE))</f>
        <v>0</v>
      </c>
      <c r="BZ428" s="90">
        <f>IF(ISNA(VLOOKUP($B428,'[1]1718  Exp_Rev Access'!$F$7:$GK$318,65,FALSE)),"",VLOOKUP($B428,'[1]1718  Exp_Rev Access'!$F$7:$GK$318,65,FALSE))</f>
        <v>41313.410000000003</v>
      </c>
      <c r="CA428" s="90">
        <f>IF(ISNA(VLOOKUP($B428,'[1]1718  Exp_Rev Access'!$F$7:$GK$318,66,FALSE)),"",VLOOKUP($B428,'[1]1718  Exp_Rev Access'!$F$7:$GK$318,66,FALSE))</f>
        <v>12797.63</v>
      </c>
      <c r="CB428" s="90">
        <f>IF(ISNA(VLOOKUP($B428,'[1]1718  Exp_Rev Access'!$F$7:$GK$318,67,FALSE)),"",VLOOKUP($B428,'[1]1718  Exp_Rev Access'!$F$7:$GK$318,67,FALSE))</f>
        <v>0</v>
      </c>
      <c r="CC428" s="90">
        <f>IF(ISNA(VLOOKUP($B428,'[1]1718  Exp_Rev Access'!$F$7:$GK$318,68,FALSE)),"",VLOOKUP($B428,'[1]1718  Exp_Rev Access'!$F$7:$GK$318,68,FALSE))</f>
        <v>14694.66</v>
      </c>
      <c r="CD428" s="90">
        <f>IF(ISNA(VLOOKUP($B428,'[1]1718  Exp_Rev Access'!$F$7:$GK$318,69,FALSE)),"",VLOOKUP($B428,'[1]1718  Exp_Rev Access'!$F$7:$GK$318,69,FALSE))</f>
        <v>0</v>
      </c>
      <c r="CE428" s="56">
        <f t="shared" si="1021"/>
        <v>68805.7</v>
      </c>
      <c r="CF428" s="92">
        <f t="shared" si="1046"/>
        <v>3.4194268603210021E-3</v>
      </c>
      <c r="CG428" s="78">
        <f t="shared" si="1047"/>
        <v>47.278742819448645</v>
      </c>
      <c r="CH428" s="90">
        <f>IF(ISNA(VLOOKUP($B428,'[1]1718  Exp_Rev Access'!$F$7:$GK$318,$CH$2,FALSE)),"",VLOOKUP($B428,'[1]1718  Exp_Rev Access'!$F$7:$GK$318,$CH$2,FALSE))</f>
        <v>0</v>
      </c>
      <c r="CI428" s="90">
        <f>IF(ISNA(VLOOKUP($B428,'[1]1718  Exp_Rev Access'!$F$7:$GK$318,$CI$2,FALSE)),"",VLOOKUP($B428,'[1]1718  Exp_Rev Access'!$F$7:$GK$318,$CI$2,FALSE))</f>
        <v>0</v>
      </c>
      <c r="CJ428" s="90">
        <f>IF(ISNA(VLOOKUP($B428,'[1]1718  Exp_Rev Access'!$F$7:$GK$318,$CJ$2,FALSE)),"",VLOOKUP($B428,'[1]1718  Exp_Rev Access'!$F$7:$GK$318,$CJ$2,FALSE))</f>
        <v>0</v>
      </c>
      <c r="CK428" s="90">
        <f>IF(ISNA(VLOOKUP($B428,'[1]1718  Exp_Rev Access'!$F$7:$GK$318,$CK$2,FALSE)),"",VLOOKUP($B428,'[1]1718  Exp_Rev Access'!$F$7:$GK$318,$CK$2,FALSE))</f>
        <v>0</v>
      </c>
      <c r="CL428" s="90">
        <f>IF(ISNA(VLOOKUP($B428,'[1]1718  Exp_Rev Access'!$F$7:$GK$318,$CL$2,FALSE)),"",VLOOKUP($B428,'[1]1718  Exp_Rev Access'!$F$7:$GK$318,$CL$2,FALSE))</f>
        <v>0</v>
      </c>
      <c r="CM428" s="90">
        <f>IF(ISNA(VLOOKUP($B428,'[1]1718  Exp_Rev Access'!$F$7:$GK$318,$CM$2,FALSE)),"",VLOOKUP($B428,'[1]1718  Exp_Rev Access'!$F$7:$GK$318,$CM$2,FALSE))</f>
        <v>0</v>
      </c>
      <c r="CN428" s="90">
        <f>IF(ISNA(VLOOKUP($B428,'[1]1718  Exp_Rev Access'!$F$7:$GK$318,$CN$2,FALSE)),"",VLOOKUP($B428,'[1]1718  Exp_Rev Access'!$F$7:$GK$318,$CN$2,FALSE))</f>
        <v>0</v>
      </c>
      <c r="CO428" s="90">
        <f>IF(ISNA(VLOOKUP($B428,'[1]1718  Exp_Rev Access'!$F$7:$GK$318,$CO$2,FALSE)),"",VLOOKUP($B428,'[1]1718  Exp_Rev Access'!$F$7:$GK$318,$CO$2,FALSE))</f>
        <v>0</v>
      </c>
      <c r="CP428" s="90">
        <f>IF(ISNA(VLOOKUP($B428,'[1]1718  Exp_Rev Access'!$F$7:$GK$318,$CP$2,FALSE)),"",VLOOKUP($B428,'[1]1718  Exp_Rev Access'!$F$7:$GK$318,$CP$2,FALSE))</f>
        <v>0</v>
      </c>
      <c r="CQ428" s="90">
        <f>IF(ISNA(VLOOKUP($B428,'[1]1718  Exp_Rev Access'!$F$7:$GK$318,$CQ$2,FALSE)),"",VLOOKUP($B428,'[1]1718  Exp_Rev Access'!$F$7:$GK$318,$CQ$2,FALSE))</f>
        <v>307725</v>
      </c>
      <c r="CR428" s="90">
        <f>IF(ISNA(VLOOKUP($B428,'[1]1718  Exp_Rev Access'!$F$7:$GK$318,$CR$2,FALSE)),"",VLOOKUP($B428,'[1]1718  Exp_Rev Access'!$F$7:$GK$318,$CR$2,FALSE))</f>
        <v>0</v>
      </c>
      <c r="CS428" s="90">
        <f>IF(ISNA(VLOOKUP($B428,'[1]1718  Exp_Rev Access'!$F$7:$GK$318,$CS$2,FALSE)),"",VLOOKUP($B428,'[1]1718  Exp_Rev Access'!$F$7:$GK$318,$CS$2,FALSE))</f>
        <v>4090.01</v>
      </c>
      <c r="CT428" s="90">
        <f>IF(ISNA(VLOOKUP($B428,'[1]1718  Exp_Rev Access'!$F$7:$GK$318,$CT$2,FALSE)),"",VLOOKUP($B428,'[1]1718  Exp_Rev Access'!$F$7:$GK$318,$CT$2,FALSE))</f>
        <v>0</v>
      </c>
      <c r="CU428" s="90">
        <f>IF(ISNA(VLOOKUP($B428,'[1]1718  Exp_Rev Access'!$F$7:$GK$318,$CU$2,FALSE)),"",VLOOKUP($B428,'[1]1718  Exp_Rev Access'!$F$7:$GK$318,$CU$2,FALSE))</f>
        <v>974344.88</v>
      </c>
      <c r="CV428" s="90">
        <f>IF(ISNA(VLOOKUP($B428,'[1]1718  Exp_Rev Access'!$F$7:$GK$318,$CV$2,FALSE)),"",VLOOKUP($B428,'[1]1718  Exp_Rev Access'!$F$7:$GK$318,$CV$2,FALSE))</f>
        <v>131630.39000000001</v>
      </c>
      <c r="CW428" s="90">
        <f>IF(ISNA(VLOOKUP($B428,'[1]1718  Exp_Rev Access'!$F$7:$GK$318,$CW$2,FALSE)),"",VLOOKUP($B428,'[1]1718  Exp_Rev Access'!$F$7:$GK$318,$CW$2,FALSE))</f>
        <v>201955.26</v>
      </c>
      <c r="CX428" s="90">
        <f>IF(ISNA(VLOOKUP($B428,'[1]1718  Exp_Rev Access'!$F$7:$GK$318,$CX$2,FALSE)),"",VLOOKUP($B428,'[1]1718  Exp_Rev Access'!$F$7:$GK$318,$CX$2,FALSE))</f>
        <v>0</v>
      </c>
      <c r="CY428" s="90">
        <f>IF(ISNA(VLOOKUP($B428,'[1]1718  Exp_Rev Access'!$F$7:$GK$318,$CY$2,FALSE)),"",VLOOKUP($B428,'[1]1718  Exp_Rev Access'!$F$7:$GK$318,$CY$2,FALSE))</f>
        <v>0</v>
      </c>
      <c r="CZ428" s="90">
        <f>IF(ISNA(VLOOKUP($B428,'[1]1718  Exp_Rev Access'!$F$7:$GK$318,$CZ$2,FALSE)),"",VLOOKUP($B428,'[1]1718  Exp_Rev Access'!$F$7:$GK$318,$CZ$2,FALSE))</f>
        <v>0</v>
      </c>
      <c r="DA428" s="90">
        <f>IF(ISNA(VLOOKUP($B428,'[1]1718  Exp_Rev Access'!$F$7:$GK$318,$DA$2,FALSE)),"",VLOOKUP($B428,'[1]1718  Exp_Rev Access'!$F$7:$GK$318,$DA$2,FALSE))</f>
        <v>0</v>
      </c>
      <c r="DB428" s="90">
        <f>IF(ISNA(VLOOKUP($B428,'[1]1718  Exp_Rev Access'!$F$7:$GK$318,$DB$2,FALSE)),"",VLOOKUP($B428,'[1]1718  Exp_Rev Access'!$F$7:$GK$318,$DB$2,FALSE))</f>
        <v>115986.7</v>
      </c>
      <c r="DC428" s="90">
        <f>IF(ISNA(VLOOKUP($B428,'[1]1718  Exp_Rev Access'!$F$7:$GK$318,$DC$2,FALSE)),"",VLOOKUP($B428,'[1]1718  Exp_Rev Access'!$F$7:$GK$318,$DC$2,FALSE))</f>
        <v>0</v>
      </c>
      <c r="DD428" s="90">
        <f>IF(ISNA(VLOOKUP($B428,'[1]1718  Exp_Rev Access'!$F$7:$GK$318,$DD$2,FALSE)),"",VLOOKUP($B428,'[1]1718  Exp_Rev Access'!$F$7:$GK$318,$DD$2,FALSE))</f>
        <v>0</v>
      </c>
      <c r="DE428" s="90">
        <f>IF(ISNA(VLOOKUP($B428,'[1]1718  Exp_Rev Access'!$F$7:$GK$318,$DE$2,FALSE)),"",VLOOKUP($B428,'[1]1718  Exp_Rev Access'!$F$7:$GK$318,$DE$2,FALSE))</f>
        <v>0</v>
      </c>
      <c r="DF428" s="90">
        <f>IF(ISNA(VLOOKUP($B428,'[1]1718  Exp_Rev Access'!$F$7:$GK$318,$DF$2,FALSE)),"",VLOOKUP($B428,'[1]1718  Exp_Rev Access'!$F$7:$GK$318,$DF$2,FALSE))</f>
        <v>0</v>
      </c>
      <c r="DG428" s="90">
        <f>IF(ISNA(VLOOKUP($B428,'[1]1718  Exp_Rev Access'!$F$7:$GK$318,$DG$2,FALSE)),"",VLOOKUP($B428,'[1]1718  Exp_Rev Access'!$F$7:$GK$318,$DG$2,FALSE))</f>
        <v>0</v>
      </c>
      <c r="DH428" s="90">
        <f>IF(ISNA(VLOOKUP($B428,'[1]1718  Exp_Rev Access'!$F$7:$GK$318,$DH$2,FALSE)),"",VLOOKUP($B428,'[1]1718  Exp_Rev Access'!$F$7:$GK$318,$DH$2,FALSE))</f>
        <v>0</v>
      </c>
      <c r="DI428" s="90">
        <f>IF(ISNA(VLOOKUP($B428,'[1]1718  Exp_Rev Access'!$F$7:$GK$318,$DI$2,FALSE)),"",VLOOKUP($B428,'[1]1718  Exp_Rev Access'!$F$7:$GK$318,$DI$2,FALSE))</f>
        <v>940000.67</v>
      </c>
      <c r="DJ428" s="90">
        <f>IF(ISNA(VLOOKUP($B428,'[1]1718  Exp_Rev Access'!$F$7:$GK$318,$DJ$2,FALSE)),"",VLOOKUP($B428,'[1]1718  Exp_Rev Access'!$F$7:$GK$318,$DJ$2,FALSE))</f>
        <v>0</v>
      </c>
      <c r="DK428" s="90">
        <f>IF(ISNA(VLOOKUP($B428,'[1]1718  Exp_Rev Access'!$F$7:$GK$318,$DK$2,FALSE)),"",VLOOKUP($B428,'[1]1718  Exp_Rev Access'!$F$7:$GK$318,$DK$2,FALSE))</f>
        <v>0</v>
      </c>
      <c r="DL428" s="90">
        <f>IF(ISNA(VLOOKUP($B428,'[1]1718  Exp_Rev Access'!$F$7:$GK$318,$DL$2,FALSE)),"",VLOOKUP($B428,'[1]1718  Exp_Rev Access'!$F$7:$GK$318,$DL$2,FALSE))</f>
        <v>0</v>
      </c>
      <c r="DM428" s="90">
        <f>IF(ISNA(VLOOKUP($B428,'[1]1718  Exp_Rev Access'!$F$7:$GK$318,$DM$2,FALSE)),"",VLOOKUP($B428,'[1]1718  Exp_Rev Access'!$F$7:$GK$318,$DM$2,FALSE))</f>
        <v>0</v>
      </c>
      <c r="DN428" s="90">
        <f>IF(ISNA(VLOOKUP($B428,'[1]1718  Exp_Rev Access'!$F$7:$GK$318,$DN$2,FALSE)),"",VLOOKUP($B428,'[1]1718  Exp_Rev Access'!$F$7:$GK$318,$DN$2,FALSE))</f>
        <v>0</v>
      </c>
      <c r="DO428" s="90">
        <f>IF(ISNA(VLOOKUP($B428,'[1]1718  Exp_Rev Access'!$F$7:$GK$318,$DO$2,FALSE)),"",VLOOKUP($B428,'[1]1718  Exp_Rev Access'!$F$7:$GK$318,$DO$2,FALSE))</f>
        <v>0</v>
      </c>
      <c r="DP428" s="90">
        <f>IF(ISNA(VLOOKUP($B428,'[1]1718  Exp_Rev Access'!$F$7:$GK$318,$DP$2,FALSE)),"",VLOOKUP($B428,'[1]1718  Exp_Rev Access'!$F$7:$GK$318,$DP$2,FALSE))</f>
        <v>0</v>
      </c>
      <c r="DQ428" s="90">
        <f>IF(ISNA(VLOOKUP($B428,'[1]1718  Exp_Rev Access'!$F$7:$GK$318,$DQ$2,FALSE)),"",VLOOKUP($B428,'[1]1718  Exp_Rev Access'!$F$7:$GK$318,$DQ$2,FALSE))</f>
        <v>0</v>
      </c>
      <c r="DR428" s="90">
        <f>IF(ISNA(VLOOKUP($B428,'[1]1718  Exp_Rev Access'!$F$7:$GK$318,$DR$2,FALSE)),"",VLOOKUP($B428,'[1]1718  Exp_Rev Access'!$F$7:$GK$318,$DR$2,FALSE))</f>
        <v>0</v>
      </c>
      <c r="DS428" s="90">
        <f>IF(ISNA(VLOOKUP($B428,'[1]1718  Exp_Rev Access'!$F$7:$GK$318,$DS$2,FALSE)),"",VLOOKUP($B428,'[1]1718  Exp_Rev Access'!$F$7:$GK$318,$DS$2,FALSE))</f>
        <v>0</v>
      </c>
      <c r="DT428" s="90">
        <f>IF(ISNA(VLOOKUP($B428,'[1]1718  Exp_Rev Access'!$F$7:$GK$318,$DT$2,FALSE)),"",VLOOKUP($B428,'[1]1718  Exp_Rev Access'!$F$7:$GK$318,$DT$2,FALSE))</f>
        <v>0</v>
      </c>
      <c r="DU428" s="90">
        <f>IF(ISNA(VLOOKUP($B428,'[1]1718  Exp_Rev Access'!$F$7:$GK$318,$DU$2,FALSE)),"",VLOOKUP($B428,'[1]1718  Exp_Rev Access'!$F$7:$GK$318,$DU$2,FALSE))</f>
        <v>0</v>
      </c>
      <c r="DV428" s="90">
        <f>IF(ISNA(VLOOKUP($B428,'[1]1718  Exp_Rev Access'!$F$7:$GK$318,$DV$2,FALSE)),"",VLOOKUP($B428,'[1]1718  Exp_Rev Access'!$F$7:$GK$318,$DV$2,FALSE))</f>
        <v>0</v>
      </c>
      <c r="DW428" s="90">
        <f>IF(ISNA(VLOOKUP($B428,'[1]1718  Exp_Rev Access'!$F$7:$GK$318,$DW$2,FALSE)),"",VLOOKUP($B428,'[1]1718  Exp_Rev Access'!$F$7:$GK$318,$DW$2,FALSE))</f>
        <v>0</v>
      </c>
      <c r="DX428" s="90">
        <f>IF(ISNA(VLOOKUP($B428,'[1]1718  Exp_Rev Access'!$F$7:$GK$318,$DX$2,FALSE)),"",VLOOKUP($B428,'[1]1718  Exp_Rev Access'!$F$7:$GK$318,$DX$2,FALSE))</f>
        <v>0</v>
      </c>
      <c r="DY428" s="90">
        <f>IF(ISNA(VLOOKUP($B428,'[1]1718  Exp_Rev Access'!$F$7:$GK$318,$DY$2,FALSE)),"",VLOOKUP($B428,'[1]1718  Exp_Rev Access'!$F$7:$GK$318,$DY$2,FALSE))</f>
        <v>0</v>
      </c>
      <c r="DZ428" s="90">
        <f>IF(ISNA(VLOOKUP($B428,'[1]1718  Exp_Rev Access'!$F$7:$GK$318,$DZ$2,FALSE)),"",VLOOKUP($B428,'[1]1718  Exp_Rev Access'!$F$7:$GK$318,$DZ$2,FALSE))</f>
        <v>0</v>
      </c>
      <c r="EA428" s="90">
        <f>IF(ISNA(VLOOKUP($B428,'[1]1718  Exp_Rev Access'!$F$7:$GK$318,$EA$2,FALSE)),"",VLOOKUP($B428,'[1]1718  Exp_Rev Access'!$F$7:$GK$318,$EA$2,FALSE))</f>
        <v>0</v>
      </c>
      <c r="EB428" s="90">
        <f>IF(ISNA(VLOOKUP($B428,'[1]1718  Exp_Rev Access'!$F$7:$GK$318,$EB$2,FALSE)),"",VLOOKUP($B428,'[1]1718  Exp_Rev Access'!$F$7:$GK$318,$EB$2,FALSE))</f>
        <v>0</v>
      </c>
      <c r="EC428" s="90">
        <f>IF(ISNA(VLOOKUP($B428,'[1]1718  Exp_Rev Access'!$F$7:$GK$318,$EC$2,FALSE)),"",VLOOKUP($B428,'[1]1718  Exp_Rev Access'!$F$7:$GK$318,$EC$2,FALSE))</f>
        <v>0</v>
      </c>
      <c r="ED428" s="90">
        <f>IF(ISNA(VLOOKUP($B428,'[1]1718  Exp_Rev Access'!$F$7:$GK$318,$ED$2,FALSE)),"",VLOOKUP($B428,'[1]1718  Exp_Rev Access'!$F$7:$GK$318,$ED$2,FALSE))</f>
        <v>0</v>
      </c>
      <c r="EE428" s="90">
        <f>IF(ISNA(VLOOKUP($B428,'[1]1718  Exp_Rev Access'!$F$7:$GK$318,$EE$2,FALSE)),"",VLOOKUP($B428,'[1]1718  Exp_Rev Access'!$F$7:$GK$318,$EE$2,FALSE))</f>
        <v>0</v>
      </c>
      <c r="EF428" s="90">
        <f>IF(ISNA(VLOOKUP($B428,'[1]1718  Exp_Rev Access'!$F$7:$GK$318,$EF$2,FALSE)),"",VLOOKUP($B428,'[1]1718  Exp_Rev Access'!$F$7:$GK$318,$EF$2,FALSE))</f>
        <v>0</v>
      </c>
      <c r="EG428" s="90">
        <f>IF(ISNA(VLOOKUP($B428,'[1]1718  Exp_Rev Access'!$F$7:$GK$318,$EG$2,FALSE)),"",VLOOKUP($B428,'[1]1718  Exp_Rev Access'!$F$7:$GK$318,$EG$2,FALSE))</f>
        <v>19860.66</v>
      </c>
      <c r="EH428" s="90">
        <f>IF(ISNA(VLOOKUP($B428,'[1]1718  Exp_Rev Access'!$F$7:$GK$318,$EH$2,FALSE)),"",VLOOKUP($B428,'[1]1718  Exp_Rev Access'!$F$7:$GK$318,$EH$2,FALSE))</f>
        <v>0</v>
      </c>
      <c r="EI428" s="90">
        <f>IF(ISNA(VLOOKUP($B428,'[1]1718  Exp_Rev Access'!$F$7:$GK$318,$EI$2,FALSE)),"",VLOOKUP($B428,'[1]1718  Exp_Rev Access'!$F$7:$GK$318,$EI$2,FALSE))</f>
        <v>0</v>
      </c>
      <c r="EJ428" s="90">
        <f>IF(ISNA(VLOOKUP($B428,'[1]1718  Exp_Rev Access'!$F$7:$GK$318,$EJ$2,FALSE)),"",VLOOKUP($B428,'[1]1718  Exp_Rev Access'!$F$7:$GK$318,$EJ$2,FALSE))</f>
        <v>0</v>
      </c>
      <c r="EK428" s="90">
        <f>IF(ISNA(VLOOKUP($B428,'[1]1718  Exp_Rev Access'!$F$7:$GK$318,$EK$2,FALSE)),"",VLOOKUP($B428,'[1]1718  Exp_Rev Access'!$F$7:$GK$318,$EK$2,FALSE))</f>
        <v>0</v>
      </c>
      <c r="EL428" s="90">
        <f>IF(ISNA(VLOOKUP($B428,'[1]1718  Exp_Rev Access'!$F$7:$GK$318,$EL$2,FALSE)),"",VLOOKUP($B428,'[1]1718  Exp_Rev Access'!$F$7:$GK$318,$EL$2,FALSE))</f>
        <v>0</v>
      </c>
      <c r="EM428" s="90">
        <f>IF(ISNA(VLOOKUP($B428,'[1]1718  Exp_Rev Access'!$F$7:$GK$318,$EM$2,FALSE)),"",VLOOKUP($B428,'[1]1718  Exp_Rev Access'!$F$7:$GK$318,$EM$2,FALSE))</f>
        <v>0</v>
      </c>
      <c r="EN428" s="90">
        <f>IF(ISNA(VLOOKUP($B428,'[1]1718  Exp_Rev Access'!$F$7:$GK$318,$EN$2,FALSE)),"",VLOOKUP($B428,'[1]1718  Exp_Rev Access'!$F$7:$GK$318,$EN$2,FALSE))</f>
        <v>157519.87</v>
      </c>
      <c r="EO428" s="90">
        <f>IF(ISNA(VLOOKUP($B428,'[1]1718  Exp_Rev Access'!$F$7:$GK$318,$EO$2,FALSE)),"",VLOOKUP($B428,'[1]1718  Exp_Rev Access'!$F$7:$GK$318,$EO$2,FALSE))</f>
        <v>0</v>
      </c>
      <c r="EP428" s="90">
        <f>IF(ISNA(VLOOKUP($B428,'[1]1718  Exp_Rev Access'!$F$7:$GK$318,$EP$2,FALSE)),"",VLOOKUP($B428,'[1]1718  Exp_Rev Access'!$F$7:$GK$318,$EP$2,FALSE))</f>
        <v>0</v>
      </c>
      <c r="EQ428" s="90">
        <f>IF(ISNA(VLOOKUP($B428,'[1]1718  Exp_Rev Access'!$F$7:$GK$318,$EQ$2,FALSE)),"",VLOOKUP($B428,'[1]1718  Exp_Rev Access'!$F$7:$GK$318,$EQ$2,FALSE))</f>
        <v>0</v>
      </c>
      <c r="ER428" s="90">
        <f>IF(ISNA(VLOOKUP($B428,'[1]1718  Exp_Rev Access'!$F$7:$GK$318,$ER$2,FALSE)),"",VLOOKUP($B428,'[1]1718  Exp_Rev Access'!$F$7:$GK$318,$ER$2,FALSE))</f>
        <v>0</v>
      </c>
      <c r="ES428" s="90">
        <f>IF(ISNA(VLOOKUP($B428,'[1]1718  Exp_Rev Access'!$F$7:$GK$318,$ES$2,FALSE)),"",VLOOKUP($B428,'[1]1718  Exp_Rev Access'!$F$7:$GK$318,$ES$2,FALSE))</f>
        <v>0</v>
      </c>
      <c r="ET428" s="90">
        <f>IF(ISNA(VLOOKUP($B428,'[1]1718  Exp_Rev Access'!$F$7:$GK$318,$ET$2,FALSE)),"",VLOOKUP($B428,'[1]1718  Exp_Rev Access'!$F$7:$GK$318,$ET$2,FALSE))</f>
        <v>0</v>
      </c>
      <c r="EU428" s="90">
        <f>IF(ISNA(VLOOKUP($B428,'[1]1718  Exp_Rev Access'!$F$7:$GK$318,$EU$2,FALSE)),"",VLOOKUP($B428,'[1]1718  Exp_Rev Access'!$F$7:$GK$318,$EU$2,FALSE))</f>
        <v>0</v>
      </c>
      <c r="EV428" s="90">
        <f>IF(ISNA(VLOOKUP($B428,'[1]1718  Exp_Rev Access'!$F$7:$GK$318,$EV$2,FALSE)),"",VLOOKUP($B428,'[1]1718  Exp_Rev Access'!$F$7:$GK$318,$EV$2,FALSE))</f>
        <v>249</v>
      </c>
      <c r="EW428" s="90">
        <f>IF(ISNA(VLOOKUP($B428,'[1]1718  Exp_Rev Access'!$F$7:$GK$318,$EW$2,FALSE)),"",VLOOKUP($B428,'[1]1718  Exp_Rev Access'!$F$7:$GK$318,$EW$2,FALSE))</f>
        <v>0</v>
      </c>
      <c r="EX428" s="90">
        <f>IF(ISNA(VLOOKUP($B428,'[1]1718  Exp_Rev Access'!$F$7:$GK$318,$EX$2,FALSE)),"",VLOOKUP($B428,'[1]1718  Exp_Rev Access'!$F$7:$GK$318,$EX$2,FALSE))</f>
        <v>0</v>
      </c>
      <c r="EY428" s="90">
        <f>IF(ISNA(VLOOKUP($B428,'[1]1718  Exp_Rev Access'!$F$7:$GK$318,$EY$2,FALSE)),"",VLOOKUP($B428,'[1]1718  Exp_Rev Access'!$F$7:$GK$318,$EY$2,FALSE))</f>
        <v>0</v>
      </c>
      <c r="EZ428" s="90">
        <f>IF(ISNA(VLOOKUP($B428,'[1]1718  Exp_Rev Access'!$F$7:$GK$318,$EZ$2,FALSE)),"",VLOOKUP($B428,'[1]1718  Exp_Rev Access'!$F$7:$GK$318,$EZ$2,FALSE))</f>
        <v>0</v>
      </c>
      <c r="FA428" s="90">
        <f>IF(ISNA(VLOOKUP($B428,'[1]1718  Exp_Rev Access'!$F$7:$GK$318,$FA$2,FALSE)),"",VLOOKUP($B428,'[1]1718  Exp_Rev Access'!$F$7:$GK$318,$FA$2,FALSE))</f>
        <v>0</v>
      </c>
      <c r="FB428" s="90">
        <f>IF(ISNA(VLOOKUP($B428,'[1]1718  Exp_Rev Access'!$F$7:$GK$318,$FB$2,FALSE)),"",VLOOKUP($B428,'[1]1718  Exp_Rev Access'!$F$7:$GK$318,$FB$2,FALSE))</f>
        <v>0</v>
      </c>
      <c r="FC428" s="90">
        <f>IF(ISNA(VLOOKUP($B428,'[1]1718  Exp_Rev Access'!$F$7:$GK$318,$FC$2,FALSE)),"",VLOOKUP($B428,'[1]1718  Exp_Rev Access'!$F$7:$GK$318,$FC$2,FALSE))</f>
        <v>0</v>
      </c>
      <c r="FD428" s="90">
        <f>IF(ISNA(VLOOKUP($B428,'[1]1718  Exp_Rev Access'!$F$7:$GK$318,$FD$2,FALSE)),"",VLOOKUP($B428,'[1]1718  Exp_Rev Access'!$F$7:$GK$318,$FD$2,FALSE))</f>
        <v>0</v>
      </c>
      <c r="FE428" s="90">
        <f>IF(ISNA(VLOOKUP($B428,'[1]1718  Exp_Rev Access'!$F$7:$GK$318,$FE$2,FALSE)),"",VLOOKUP($B428,'[1]1718  Exp_Rev Access'!$F$7:$GK$318,$FE$2,FALSE))</f>
        <v>0</v>
      </c>
      <c r="FF428" s="90">
        <f>IF(ISNA(VLOOKUP($B428,'[1]1718  Exp_Rev Access'!$F$7:$GK$318,$FF$2,FALSE)),"",VLOOKUP($B428,'[1]1718  Exp_Rev Access'!$F$7:$GK$318,$FF$2,FALSE))</f>
        <v>0</v>
      </c>
      <c r="FG428" s="90">
        <f>IF(ISNA(VLOOKUP($B428,'[1]1718  Exp_Rev Access'!$F$7:$GK$318,$FG$2,FALSE)),"",VLOOKUP($B428,'[1]1718  Exp_Rev Access'!$F$7:$GK$318,$FG$2,FALSE))</f>
        <v>0</v>
      </c>
      <c r="FH428" s="90">
        <f>IF(ISNA(VLOOKUP($B428,'[1]1718  Exp_Rev Access'!$F$7:$GK$318,$FH$2,FALSE)),"",VLOOKUP($B428,'[1]1718  Exp_Rev Access'!$F$7:$GK$318,$FH$2,FALSE))</f>
        <v>0</v>
      </c>
      <c r="FI428" s="90">
        <f>IF(ISNA(VLOOKUP($B428,'[1]1718  Exp_Rev Access'!$F$7:$GK$318,$FI$2,FALSE)),"",VLOOKUP($B428,'[1]1718  Exp_Rev Access'!$F$7:$GK$318,$FI$2,FALSE))</f>
        <v>0</v>
      </c>
      <c r="FJ428" s="90">
        <f>IF(ISNA(VLOOKUP($B428,'[1]1718  Exp_Rev Access'!$F$7:$GK$318,$FJ$2,FALSE)),"",VLOOKUP($B428,'[1]1718  Exp_Rev Access'!$F$7:$GK$318,$FJ$2,FALSE))</f>
        <v>0</v>
      </c>
      <c r="FK428" s="90">
        <f>IF(ISNA(VLOOKUP($B428,'[1]1718  Exp_Rev Access'!$F$7:$GK$318,$FK$2,FALSE)),"",VLOOKUP($B428,'[1]1718  Exp_Rev Access'!$F$7:$GK$318,$FK$2,FALSE))</f>
        <v>0</v>
      </c>
      <c r="FL428" s="90">
        <f>IF(ISNA(VLOOKUP($B428,'[1]1718  Exp_Rev Access'!$F$7:$GK$318,$FL$2,FALSE)),"",VLOOKUP($B428,'[1]1718  Exp_Rev Access'!$F$7:$GK$318,$FL$2,FALSE))</f>
        <v>82421.2</v>
      </c>
      <c r="FM428" s="90">
        <f>IF(ISNA(VLOOKUP($B428,'[1]1718  Exp_Rev Access'!$F$7:$GK$318,$FM$2,FALSE)),"",VLOOKUP($B428,'[1]1718  Exp_Rev Access'!$F$7:$GK$318,$FM$2,FALSE))</f>
        <v>0</v>
      </c>
      <c r="FN428" s="90">
        <f>IF(ISNA(VLOOKUP($B428,'[1]1718  Exp_Rev Access'!$F$7:$GK$318,$FN$2,FALSE)),"",VLOOKUP($B428,'[1]1718  Exp_Rev Access'!$F$7:$GK$318,$FN$2,FALSE))</f>
        <v>0</v>
      </c>
      <c r="FO428" s="90">
        <f>IF(ISNA(VLOOKUP($B428,'[1]1718  Exp_Rev Access'!$F$7:$GK$318,$FO$2,FALSE)),"",VLOOKUP($B428,'[1]1718  Exp_Rev Access'!$F$7:$GK$318,$FO$2,FALSE))</f>
        <v>0</v>
      </c>
      <c r="FP428" s="90">
        <f>IF(ISNA(VLOOKUP($B428,'[1]1718  Exp_Rev Access'!$F$7:$GK$318,$FP$2,FALSE)),"",VLOOKUP($B428,'[1]1718  Exp_Rev Access'!$F$7:$GK$318,$FP$2,FALSE))</f>
        <v>0</v>
      </c>
      <c r="FQ428" s="90">
        <f>IF(ISNA(VLOOKUP($B428,'[1]1718  Exp_Rev Access'!$F$7:$GK$318,$FQ$2,FALSE)),"",VLOOKUP($B428,'[1]1718  Exp_Rev Access'!$F$7:$GK$318,$FQ$2,FALSE))</f>
        <v>0</v>
      </c>
      <c r="FR428" s="90">
        <f>IF(ISNA(VLOOKUP($B428,'[1]1718  Exp_Rev Access'!$F$7:$GK$318,$FR$2,FALSE)),"",VLOOKUP($B428,'[1]1718  Exp_Rev Access'!$F$7:$GK$318,$FR$2,FALSE))</f>
        <v>57639.4</v>
      </c>
      <c r="FS428" s="56">
        <f t="shared" si="1075"/>
        <v>2993423.0400000005</v>
      </c>
      <c r="FT428" s="92">
        <f t="shared" si="1076"/>
        <v>0.14876370921711068</v>
      </c>
      <c r="FU428" s="94">
        <f t="shared" si="1077"/>
        <v>2056.8830497759946</v>
      </c>
      <c r="FV428" s="95">
        <f>IF(ISNA(VLOOKUP($B428,'[1]1718  Exp_Rev Access'!$F$7:$GK$318,$FV$2,FALSE)),"",VLOOKUP($B428,'[1]1718  Exp_Rev Access'!$F$7:$GK$318,$FV$2,FALSE))</f>
        <v>0</v>
      </c>
      <c r="FW428" s="95">
        <f>IF(ISNA(VLOOKUP($B428,'[1]1718  Exp_Rev Access'!$F$7:$GK$318,$FW$2,FALSE)),"",VLOOKUP($B428,'[1]1718  Exp_Rev Access'!$F$7:$GK$318,$FW$2,FALSE))</f>
        <v>0</v>
      </c>
      <c r="FX428" s="95">
        <f>IF(ISNA(VLOOKUP($B428,'[1]1718  Exp_Rev Access'!$F$7:$GK$318,$FX$2,FALSE)),"",VLOOKUP($B428,'[1]1718  Exp_Rev Access'!$F$7:$GK$318,$FX$2,FALSE))</f>
        <v>0</v>
      </c>
      <c r="FY428" s="95">
        <f>IF(ISNA(VLOOKUP($B428,'[1]1718  Exp_Rev Access'!$F$7:$GK$318,$FY$2,FALSE)),"",VLOOKUP($B428,'[1]1718  Exp_Rev Access'!$F$7:$GK$318,$FY$2,FALSE))</f>
        <v>0</v>
      </c>
      <c r="FZ428" s="95">
        <f>IF(ISNA(VLOOKUP($B428,'[1]1718  Exp_Rev Access'!$F$7:$GK$318,$FZ$2,FALSE)),"",VLOOKUP($B428,'[1]1718  Exp_Rev Access'!$F$7:$GK$318,$FZ$2,FALSE))</f>
        <v>0</v>
      </c>
      <c r="GA428" s="95">
        <f>IF(ISNA(VLOOKUP($B428,'[1]1718  Exp_Rev Access'!$F$7:$GK$318,$GA$2,FALSE)),"",VLOOKUP($B428,'[1]1718  Exp_Rev Access'!$F$7:$GK$318,$GA$2,FALSE))</f>
        <v>0</v>
      </c>
      <c r="GB428" s="95">
        <f>IF(ISNA(VLOOKUP($B428,'[1]1718  Exp_Rev Access'!$F$7:$GK$318,$GB$2,FALSE)),"",VLOOKUP($B428,'[1]1718  Exp_Rev Access'!$F$7:$GK$318,$GB$2,FALSE))</f>
        <v>0</v>
      </c>
      <c r="GC428" s="95">
        <f>IF(ISNA(VLOOKUP($B428,'[1]1718  Exp_Rev Access'!$F$7:$GK$318,$GC$2,FALSE)),"",VLOOKUP($B428,'[1]1718  Exp_Rev Access'!$F$7:$GK$318,$GC$2,FALSE))</f>
        <v>0</v>
      </c>
      <c r="GD428" s="95">
        <f>IF(ISNA(VLOOKUP($B428,'[1]1718  Exp_Rev Access'!$F$7:$GK$318,$GD$2,FALSE)),"",VLOOKUP($B428,'[1]1718  Exp_Rev Access'!$F$7:$GK$318,$GD$2,FALSE))</f>
        <v>0</v>
      </c>
      <c r="GE428" s="95">
        <f>IF(ISNA(VLOOKUP($B428,'[1]1718  Exp_Rev Access'!$F$7:$GK$318,$GE$2,FALSE)),"",VLOOKUP($B428,'[1]1718  Exp_Rev Access'!$F$7:$GK$318,$GE$2,FALSE))</f>
        <v>0</v>
      </c>
      <c r="GF428" s="95">
        <f>IF(ISNA(VLOOKUP($B428,'[1]1718  Exp_Rev Access'!$F$7:$GK$318,$GF$2,FALSE)),"",VLOOKUP($B428,'[1]1718  Exp_Rev Access'!$F$7:$GK$318,$GF$2,FALSE))</f>
        <v>425</v>
      </c>
      <c r="GG428" s="95">
        <f>IF(ISNA(VLOOKUP($B428,'[1]1718  Exp_Rev Access'!$F$7:$GK$318,$GG$2,FALSE)),"",VLOOKUP($B428,'[1]1718  Exp_Rev Access'!$F$7:$GK$318,$GG$2,FALSE))</f>
        <v>0</v>
      </c>
      <c r="GH428" s="95">
        <f>IF(ISNA(VLOOKUP($B428,'[1]1718  Exp_Rev Access'!$F$7:$GK$318,$GH$2,FALSE)),"",VLOOKUP($B428,'[1]1718  Exp_Rev Access'!$F$7:$GK$318,$GH$2,FALSE))</f>
        <v>0</v>
      </c>
      <c r="GI428" s="95">
        <f>IF(ISNA(VLOOKUP($B428,'[1]1718  Exp_Rev Access'!$F$7:$GK$318,$GI$2,FALSE)),"",VLOOKUP($B428,'[1]1718  Exp_Rev Access'!$F$7:$GK$318,$GI$2,FALSE))</f>
        <v>0</v>
      </c>
      <c r="GJ428" s="95">
        <f>IF(ISNA(VLOOKUP($B428,'[1]1718  Exp_Rev Access'!$F$7:$GK$318,$GJ$2,FALSE)),"",VLOOKUP($B428,'[1]1718  Exp_Rev Access'!$F$7:$GK$318,$GJ$2,FALSE))</f>
        <v>0</v>
      </c>
      <c r="GK428" s="95">
        <f>IF(ISNA(VLOOKUP($B428,'[1]1718  Exp_Rev Access'!$F$7:$GK$318,$GK$2,FALSE)),"",VLOOKUP($B428,'[1]1718  Exp_Rev Access'!$F$7:$GK$318,$GK$2,FALSE))</f>
        <v>66855.58</v>
      </c>
      <c r="GL428" s="95">
        <f>IF(ISNA(VLOOKUP($B428,'[1]1718  Exp_Rev Access'!$F$7:$GK$318,$GL$2,FALSE)),"",VLOOKUP($B428,'[1]1718  Exp_Rev Access'!$F$7:$GK$318,$GL$2,FALSE))</f>
        <v>7818.4</v>
      </c>
      <c r="GM428" s="95">
        <f>IF(ISNA(VLOOKUP($B428,'[1]1718  Exp_Rev Access'!$F$7:$GK$318,$GM$2,FALSE)),"",VLOOKUP($B428,'[1]1718  Exp_Rev Access'!$F$7:$GK$318,$GM$2,FALSE))</f>
        <v>0</v>
      </c>
      <c r="GN428" s="95">
        <f>IF(ISNA(VLOOKUP($B428,'[1]1718  Exp_Rev Access'!$F$7:$GK$318,$GN$2,FALSE)),"",VLOOKUP($B428,'[1]1718  Exp_Rev Access'!$F$7:$GK$318,$GN$2,FALSE))</f>
        <v>0</v>
      </c>
      <c r="GO428" s="95">
        <f>IF(ISNA(VLOOKUP($B428,'[1]1718  Exp_Rev Access'!$F$7:$GK$318,$GO$2,FALSE)),"",VLOOKUP($B428,'[1]1718  Exp_Rev Access'!$F$7:$GK$318,$GO$2,FALSE))</f>
        <v>0</v>
      </c>
      <c r="GP428" s="95">
        <f>IF(ISNA(VLOOKUP($B428,'[1]1718  Exp_Rev Access'!$F$7:$GK$318,$GP$2,FALSE)),"",VLOOKUP($B428,'[1]1718  Exp_Rev Access'!$F$7:$GK$318,$GP$2,FALSE))</f>
        <v>0</v>
      </c>
      <c r="GQ428" s="95">
        <f>IF(ISNA(VLOOKUP($B428,'[1]1718  Exp_Rev Access'!$F$7:$GK$318,$GQ$2,FALSE)),"",VLOOKUP($B428,'[1]1718  Exp_Rev Access'!$F$7:$GK$318,$GQ$2,FALSE))</f>
        <v>0</v>
      </c>
      <c r="GR428" s="95">
        <f>IF(ISNA(VLOOKUP($B428,'[1]1718  Exp_Rev Access'!$F$7:$GK$318,$GR$2,FALSE)),"",VLOOKUP($B428,'[1]1718  Exp_Rev Access'!$F$7:$GK$318,$GR$2,FALSE))</f>
        <v>0</v>
      </c>
      <c r="GS428" s="95">
        <f>IF(ISNA(VLOOKUP($B428,'[1]1718  Exp_Rev Access'!$F$7:$GK$318,$GS$2,FALSE)),"",VLOOKUP($B428,'[1]1718  Exp_Rev Access'!$F$7:$GK$318,$GS$2,FALSE))</f>
        <v>0</v>
      </c>
      <c r="GT428" s="95">
        <f>IF(ISNA(VLOOKUP($B428,'[1]1718  Exp_Rev Access'!$F$7:$GK$318,$GT$2,FALSE)),"",VLOOKUP($B428,'[1]1718  Exp_Rev Access'!$F$7:$GK$318,$GT$2,FALSE))</f>
        <v>0</v>
      </c>
      <c r="GU428" s="56">
        <f t="shared" si="1078"/>
        <v>75098.98</v>
      </c>
      <c r="GV428" s="92">
        <f t="shared" si="1079"/>
        <v>3.7321830806853174E-3</v>
      </c>
      <c r="GW428" s="96">
        <f t="shared" si="1080"/>
        <v>51.603070115163675</v>
      </c>
      <c r="HE428" s="97"/>
      <c r="HF428" s="97"/>
      <c r="HG428" s="97"/>
      <c r="HH428" s="97"/>
      <c r="HI428" s="97"/>
      <c r="HJ428" s="97"/>
      <c r="HK428" s="97"/>
      <c r="HL428" s="97"/>
      <c r="HM428" s="97"/>
      <c r="HN428" s="97"/>
    </row>
    <row r="429" spans="1:222" x14ac:dyDescent="0.3">
      <c r="A429" s="73"/>
      <c r="B429" s="88" t="s">
        <v>823</v>
      </c>
      <c r="C429" s="89" t="s">
        <v>824</v>
      </c>
      <c r="D429" s="75">
        <f>IF(ISNA(VLOOKUP($B429,'[1]1718 enrollment_Rev_Exp by size'!$A$7:H758,3,FALSE)),"",VLOOKUP($B429,'[1]1718 enrollment_Rev_Exp by size'!$A$7:$G$350,3,FALSE))</f>
        <v>1301.44</v>
      </c>
      <c r="E429" s="76">
        <f>IF(ISNA(VLOOKUP($B429,'[1]1718 enrollment_Rev_Exp by size'!$A$7:I761,5,FALSE)),"",VLOOKUP($B429,'[1]1718 enrollment_Rev_Exp by size'!$A$7:$G$350,5,FALSE))</f>
        <v>15396585.689999999</v>
      </c>
      <c r="F429" s="70">
        <f t="shared" si="1062"/>
        <v>15396585.689999998</v>
      </c>
      <c r="G429" s="70">
        <f t="shared" si="1063"/>
        <v>0</v>
      </c>
      <c r="H429" s="90">
        <f>IF(ISNA(VLOOKUP($B429,'[1]1718  Exp_Rev Access'!$F$7:$GK$318,3,FALSE)),"",VLOOKUP($B429,'[1]1718  Exp_Rev Access'!$F$7:$GK$318,3,FALSE))</f>
        <v>772593.13</v>
      </c>
      <c r="I429" s="90">
        <f>IF(ISNA(VLOOKUP($B429,'[1]1718  Exp_Rev Access'!$F$7:$GK$318,4,FALSE)),"",VLOOKUP($B429,'[1]1718  Exp_Rev Access'!$F$7:$GK$318,4,FALSE))</f>
        <v>0</v>
      </c>
      <c r="J429" s="90">
        <f>IF(ISNA(VLOOKUP($B429,'[1]1718  Exp_Rev Access'!$F$7:$GK$318,5,FALSE)),"",VLOOKUP($B429,'[1]1718  Exp_Rev Access'!$F$7:$GK$318,5,FALSE))</f>
        <v>52.92</v>
      </c>
      <c r="K429" s="90">
        <f>IF(ISNA(VLOOKUP($B429,'[1]1718  Exp_Rev Access'!$F$7:$GK$318,6,FALSE)),"-",VLOOKUP($B429,'[1]1718  Exp_Rev Access'!$F$7:$GK$318,6,FALSE))</f>
        <v>0</v>
      </c>
      <c r="L429" s="90">
        <f>IF(ISNA(VLOOKUP($B429,'[1]1718  Exp_Rev Access'!$F$7:$GK$318,7,FALSE)),"",VLOOKUP($B429,'[1]1718  Exp_Rev Access'!$F$7:$GK$318,7,FALSE))</f>
        <v>0</v>
      </c>
      <c r="M429" s="90">
        <f>IF(ISNA(VLOOKUP($B429,'[1]1718  Exp_Rev Access'!$F$7:$GK$318,8,FALSE)),"",VLOOKUP($B429,'[1]1718  Exp_Rev Access'!$F$7:$GK$318,8,FALSE))</f>
        <v>0</v>
      </c>
      <c r="N429" s="56">
        <f t="shared" si="1064"/>
        <v>772646.05</v>
      </c>
      <c r="O429" s="91">
        <f t="shared" si="1065"/>
        <v>5.0182947411634878E-2</v>
      </c>
      <c r="P429" s="56">
        <f t="shared" si="1066"/>
        <v>593.68549452913692</v>
      </c>
      <c r="Q429" s="90">
        <f>IF(ISNA(VLOOKUP($B429,'[1]1718  Exp_Rev Access'!$F$7:$GK$318,10,FALSE)),"",VLOOKUP($B429,'[1]1718  Exp_Rev Access'!$F$7:$GK$318,10,FALSE))</f>
        <v>0</v>
      </c>
      <c r="R429" s="90">
        <f>IF(ISNA(VLOOKUP($B429,'[1]1718  Exp_Rev Access'!$F$7:$GK$318,11,FALSE)),"",VLOOKUP($B429,'[1]1718  Exp_Rev Access'!$F$7:$GK$318,11,FALSE))</f>
        <v>0</v>
      </c>
      <c r="S429" s="90">
        <f>IF(ISNA(VLOOKUP($B429,'[1]1718  Exp_Rev Access'!$F$7:$GK$318,12,FALSE)),"",VLOOKUP($B429,'[1]1718  Exp_Rev Access'!$F$7:$GK$318,12,FALSE))</f>
        <v>0</v>
      </c>
      <c r="T429" s="90">
        <f>IF(ISNA(VLOOKUP($B429,'[1]1718  Exp_Rev Access'!$F$7:$GK$318,13,FALSE)),"",VLOOKUP($B429,'[1]1718  Exp_Rev Access'!$F$7:$GK$318,13,FALSE))</f>
        <v>0</v>
      </c>
      <c r="U429" s="90">
        <f>IF(ISNA(VLOOKUP($B429,'[1]1718  Exp_Rev Access'!$F$7:$GK$318,14,FALSE)),"",VLOOKUP($B429,'[1]1718  Exp_Rev Access'!$F$7:$GK$318,14,FALSE))</f>
        <v>23740</v>
      </c>
      <c r="V429" s="90">
        <f>IF(ISNA(VLOOKUP($B429,'[1]1718  Exp_Rev Access'!$F$7:$GK$318,15,FALSE)),"",VLOOKUP($B429,'[1]1718  Exp_Rev Access'!$F$7:$GK$318,15,FALSE))</f>
        <v>0</v>
      </c>
      <c r="W429" s="90">
        <f>IF(ISNA(VLOOKUP($B429,'[1]1718  Exp_Rev Access'!$F$7:$GK$318,16,FALSE)),"",VLOOKUP($B429,'[1]1718  Exp_Rev Access'!$F$7:$GK$318,16,FALSE))</f>
        <v>0</v>
      </c>
      <c r="X429" s="90">
        <f>IF(ISNA(VLOOKUP($B429,'[1]1718  Exp_Rev Access'!$F$7:$GK$318,17,FALSE)),"",VLOOKUP($B429,'[1]1718  Exp_Rev Access'!$F$7:$GK$318,17,FALSE))</f>
        <v>0</v>
      </c>
      <c r="Y429" s="90">
        <f>IF(ISNA(VLOOKUP($B429,'[1]1718  Exp_Rev Access'!$F$7:$GK$318,18,FALSE)),"",VLOOKUP($B429,'[1]1718  Exp_Rev Access'!$F$7:$GK$318,18,FALSE))</f>
        <v>1492</v>
      </c>
      <c r="Z429" s="90">
        <f>IF(ISNA(VLOOKUP($B429,'[1]1718  Exp_Rev Access'!$F$7:$GK$318,19,FALSE)),"",VLOOKUP($B429,'[1]1718  Exp_Rev Access'!$F$7:$GK$318,19,FALSE))</f>
        <v>0</v>
      </c>
      <c r="AA429" s="90">
        <f>IF(ISNA(VLOOKUP($B429,'[1]1718  Exp_Rev Access'!$F$7:$GK$318,20,FALSE)),"",VLOOKUP($B429,'[1]1718  Exp_Rev Access'!$F$7:$GK$318,20,FALSE))</f>
        <v>0</v>
      </c>
      <c r="AB429" s="90">
        <f>IF(ISNA(VLOOKUP($B429,'[1]1718  Exp_Rev Access'!$F$7:$GK$318,21,FALSE)),"",VLOOKUP($B429,'[1]1718  Exp_Rev Access'!$F$7:$GK$318,21,FALSE))</f>
        <v>0</v>
      </c>
      <c r="AC429" s="90">
        <f>IF(ISNA(VLOOKUP($B429,'[1]1718  Exp_Rev Access'!$F$7:$GK$318,22,FALSE)),"",VLOOKUP($B429,'[1]1718  Exp_Rev Access'!$F$7:$GK$318,22,FALSE))</f>
        <v>0</v>
      </c>
      <c r="AD429" s="90">
        <f>IF(ISNA(VLOOKUP($B429,'[1]1718  Exp_Rev Access'!$F$7:$GK$318,23,FALSE)),"",VLOOKUP($B429,'[1]1718  Exp_Rev Access'!$F$7:$GK$318,23,FALSE))</f>
        <v>145753.70000000001</v>
      </c>
      <c r="AE429" s="90">
        <f>IF(ISNA(VLOOKUP($B429,'[1]1718  Exp_Rev Access'!$F$7:$GK$318,24,FALSE)),"",VLOOKUP($B429,'[1]1718  Exp_Rev Access'!$F$7:$GK$318,24,FALSE))</f>
        <v>47072.14</v>
      </c>
      <c r="AF429" s="90">
        <f>IF(ISNA(VLOOKUP($B429,'[1]1718  Exp_Rev Access'!$F$7:$GK$318,25,FALSE)),"",VLOOKUP($B429,'[1]1718  Exp_Rev Access'!$F$7:$GK$318,25,FALSE))</f>
        <v>0</v>
      </c>
      <c r="AG429" s="90">
        <f>IF(ISNA(VLOOKUP($B429,'[1]1718  Exp_Rev Access'!$F$7:$GK$318,26,FALSE)),"",VLOOKUP($B429,'[1]1718  Exp_Rev Access'!$F$7:$GK$318,26,FALSE))</f>
        <v>34651.65</v>
      </c>
      <c r="AH429" s="90">
        <f>IF(ISNA(VLOOKUP($B429,'[1]1718  Exp_Rev Access'!$F$7:$GK$318,27,FALSE)),"",VLOOKUP($B429,'[1]1718  Exp_Rev Access'!$F$7:$GK$318,27,FALSE))</f>
        <v>574.25</v>
      </c>
      <c r="AI429" s="90">
        <f>IF(ISNA(VLOOKUP($B429,'[1]1718  Exp_Rev Access'!$F$7:$GK$318,28,FALSE)),"",VLOOKUP($B429,'[1]1718  Exp_Rev Access'!$F$7:$GK$318,28,FALSE))</f>
        <v>3625</v>
      </c>
      <c r="AJ429" s="90">
        <f>IF(ISNA(VLOOKUP($B429,'[1]1718  Exp_Rev Access'!$F$7:$GK$318,29,FALSE)),"",VLOOKUP($B429,'[1]1718  Exp_Rev Access'!$F$7:$GK$318,29,FALSE))</f>
        <v>953.3</v>
      </c>
      <c r="AK429" s="90">
        <f>IF(ISNA(VLOOKUP($B429,'[1]1718  Exp_Rev Access'!$F$7:$GK$318,30,FALSE)),"",VLOOKUP($B429,'[1]1718  Exp_Rev Access'!$F$7:$GK$318,30,FALSE))</f>
        <v>36889.18</v>
      </c>
      <c r="AL429" s="90">
        <f>IF(ISNA(VLOOKUP($B429,'[1]1718  Exp_Rev Access'!$F$7:$GK$318,31,FALSE)),"",VLOOKUP($B429,'[1]1718  Exp_Rev Access'!$F$7:$GK$318,31,FALSE))</f>
        <v>41747.22</v>
      </c>
      <c r="AM429" s="56">
        <f t="shared" si="1067"/>
        <v>336498.44000000006</v>
      </c>
      <c r="AN429" s="92">
        <f t="shared" si="1068"/>
        <v>2.1855393577197704E-2</v>
      </c>
      <c r="AO429" s="71">
        <f t="shared" si="1069"/>
        <v>258.55855052864524</v>
      </c>
      <c r="AP429" s="90">
        <f>IF(ISNA(VLOOKUP($B429,'[1]1718  Exp_Rev Access'!$F$7:$GK$318,33,FALSE)),"",VLOOKUP($B429,'[1]1718  Exp_Rev Access'!$F$7:$GK$318,33,FALSE))</f>
        <v>9077285.6099999994</v>
      </c>
      <c r="AQ429" s="90">
        <f>IF(ISNA(VLOOKUP($B429,'[1]1718  Exp_Rev Access'!$F$7:$GK$318,34,FALSE)),"",VLOOKUP($B429,'[1]1718  Exp_Rev Access'!$F$7:$GK$318,34,FALSE))</f>
        <v>175463.28</v>
      </c>
      <c r="AR429" s="90">
        <f>IF(ISNA(VLOOKUP($B429,'[1]1718  Exp_Rev Access'!$F$7:$GK$318,35,FALSE)),"",VLOOKUP($B429,'[1]1718  Exp_Rev Access'!$F$7:$GK$318,35,FALSE))</f>
        <v>1380096.36</v>
      </c>
      <c r="AS429" s="90">
        <f>IF(ISNA(VLOOKUP($B429,'[1]1718  Exp_Rev Access'!$F$7:$GK$318,36,FALSE)),"",VLOOKUP($B429,'[1]1718  Exp_Rev Access'!$F$7:$GK$318,36,FALSE))</f>
        <v>0</v>
      </c>
      <c r="AT429" s="90">
        <f>IF(ISNA(VLOOKUP($B429,'[1]1718  Exp_Rev Access'!$F$7:$GK$318,37,FALSE)),"",VLOOKUP($B429,'[1]1718  Exp_Rev Access'!$F$7:$GK$318,37,FALSE))</f>
        <v>0</v>
      </c>
      <c r="AU429" s="56">
        <f t="shared" si="1070"/>
        <v>10632845.249999998</v>
      </c>
      <c r="AV429" s="93">
        <f t="shared" si="1071"/>
        <v>0.69059760807267645</v>
      </c>
      <c r="AW429" s="56">
        <f t="shared" si="1072"/>
        <v>8170.061816142118</v>
      </c>
      <c r="AX429" s="90">
        <f>IF(ISNA(VLOOKUP($B429,'[1]1718  Exp_Rev Access'!$F$7:$GK$318,39,FALSE)),"",VLOOKUP($B429,'[1]1718  Exp_Rev Access'!$F$7:$GK$318,39,FALSE))</f>
        <v>0</v>
      </c>
      <c r="AY429" s="90">
        <f>IF(ISNA(VLOOKUP($B429,'[1]1718  Exp_Rev Access'!$F$7:$GK$318,40,FALSE)),"",VLOOKUP($B429,'[1]1718  Exp_Rev Access'!$F$7:$GK$318,40,FALSE))</f>
        <v>829268.05</v>
      </c>
      <c r="AZ429" s="90">
        <f>IF(ISNA(VLOOKUP($B429,'[1]1718  Exp_Rev Access'!$F$7:$GK$318,41,FALSE)),"",VLOOKUP($B429,'[1]1718  Exp_Rev Access'!$F$7:$GK$318,41,FALSE))</f>
        <v>51703.31</v>
      </c>
      <c r="BA429" s="90">
        <f>IF(ISNA(VLOOKUP($B429,'[1]1718  Exp_Rev Access'!$F$7:$GK$318,42,FALSE)),"",VLOOKUP($B429,'[1]1718  Exp_Rev Access'!$F$7:$GK$318,42,FALSE))</f>
        <v>0</v>
      </c>
      <c r="BB429" s="90">
        <f>IF(ISNA(VLOOKUP($B429,'[1]1718  Exp_Rev Access'!$F$7:$GK$318,43,FALSE)),"",VLOOKUP($B429,'[1]1718  Exp_Rev Access'!$F$7:$GK$318,43,FALSE))</f>
        <v>0</v>
      </c>
      <c r="BC429" s="90">
        <f>IF(ISNA(VLOOKUP($B429,'[1]1718  Exp_Rev Access'!$F$7:$GK$318,44,FALSE)),"",VLOOKUP($B429,'[1]1718  Exp_Rev Access'!$F$7:$GK$318,44,FALSE))</f>
        <v>720009.05</v>
      </c>
      <c r="BD429" s="90">
        <f>IF(ISNA(VLOOKUP($B429,'[1]1718  Exp_Rev Access'!$F$7:$GK$318,45,FALSE)),"",VLOOKUP($B429,'[1]1718  Exp_Rev Access'!$F$7:$GK$318,45,FALSE))</f>
        <v>0</v>
      </c>
      <c r="BE429" s="90">
        <f>IF(ISNA(VLOOKUP($B429,'[1]1718  Exp_Rev Access'!$F$7:$GK$318,46,FALSE)),"",VLOOKUP($B429,'[1]1718  Exp_Rev Access'!$F$7:$GK$318,46,FALSE))</f>
        <v>69013.5</v>
      </c>
      <c r="BF429" s="90">
        <f>IF(ISNA(VLOOKUP($B429,'[1]1718  Exp_Rev Access'!$F$7:$GK$318,47,FALSE)),"",VLOOKUP($B429,'[1]1718  Exp_Rev Access'!$F$7:$GK$318,47,FALSE))</f>
        <v>0</v>
      </c>
      <c r="BG429" s="90">
        <f>IF(ISNA(VLOOKUP($B429,'[1]1718  Exp_Rev Access'!$F$7:$GK$318,48,FALSE)),"",VLOOKUP($B429,'[1]1718  Exp_Rev Access'!$F$7:$GK$318,48,FALSE))</f>
        <v>202215.43</v>
      </c>
      <c r="BH429" s="90">
        <f>IF(ISNA(VLOOKUP($B429,'[1]1718  Exp_Rev Access'!$F$7:$GK$318,49,FALSE)),"",VLOOKUP($B429,'[1]1718  Exp_Rev Access'!$F$7:$GK$318,49,FALSE))</f>
        <v>30555.9</v>
      </c>
      <c r="BI429" s="90">
        <f>IF(ISNA(VLOOKUP($B429,'[1]1718  Exp_Rev Access'!$F$7:$GK$318,50,FALSE)),"",VLOOKUP($B429,'[1]1718  Exp_Rev Access'!$F$7:$GK$318,50,FALSE))</f>
        <v>0</v>
      </c>
      <c r="BJ429" s="90">
        <f>IF(ISNA(VLOOKUP($B429,'[1]1718  Exp_Rev Access'!$F$7:$GK$318,51,FALSE)),"",VLOOKUP($B429,'[1]1718  Exp_Rev Access'!$F$7:$GK$318,51,FALSE))</f>
        <v>31522.09</v>
      </c>
      <c r="BK429" s="90">
        <f>IF(ISNA(VLOOKUP($B429,'[1]1718  Exp_Rev Access'!$F$7:$GK$318,52,FALSE)),"",VLOOKUP($B429,'[1]1718  Exp_Rev Access'!$F$7:$GK$318,52,FALSE))</f>
        <v>384752.17</v>
      </c>
      <c r="BL429" s="90">
        <f>IF(ISNA(VLOOKUP($B429,'[1]1718  Exp_Rev Access'!$F$7:$GK$318,53,FALSE)),"",VLOOKUP($B429,'[1]1718  Exp_Rev Access'!$F$7:$GK$318,53,FALSE))</f>
        <v>0</v>
      </c>
      <c r="BM429" s="90">
        <f>IF(ISNA(VLOOKUP($B429,'[1]1718  Exp_Rev Access'!$F$7:$GK$318,54,FALSE)),"",VLOOKUP($B429,'[1]1718  Exp_Rev Access'!$F$7:$GK$318,54,FALSE))</f>
        <v>0</v>
      </c>
      <c r="BN429" s="90">
        <f>IF(ISNA(VLOOKUP($B429,'[1]1718  Exp_Rev Access'!$F$7:$GK$318,55,FALSE)),"",VLOOKUP($B429,'[1]1718  Exp_Rev Access'!$F$7:$GK$318,55,FALSE))</f>
        <v>0</v>
      </c>
      <c r="BO429" s="90">
        <f>IF(ISNA(VLOOKUP($B429,'[1]1718  Exp_Rev Access'!$F$7:$GK$318,56,FALSE)),"",VLOOKUP($B429,'[1]1718  Exp_Rev Access'!$F$7:$GK$318,56,FALSE))</f>
        <v>0</v>
      </c>
      <c r="BP429" s="90">
        <f>IF(ISNA(VLOOKUP($B429,'[1]1718  Exp_Rev Access'!$F$7:$GK$318,57,FALSE)),"",VLOOKUP($B429,'[1]1718  Exp_Rev Access'!$F$7:$GK$318,57,FALSE))</f>
        <v>0</v>
      </c>
      <c r="BQ429" s="90">
        <f>IF(ISNA(VLOOKUP($B429,'[1]1718  Exp_Rev Access'!$F$7:$GK$318,58,FALSE)),"",VLOOKUP($B429,'[1]1718  Exp_Rev Access'!$F$7:$GK$318,58,FALSE))</f>
        <v>0</v>
      </c>
      <c r="BR429" s="90">
        <f>IF(ISNA(VLOOKUP($B429,'[1]1718  Exp_Rev Access'!$F$7:$GK$318,59,FALSE)),"",VLOOKUP($B429,'[1]1718  Exp_Rev Access'!$F$7:$GK$318,59,FALSE))</f>
        <v>0</v>
      </c>
      <c r="BS429" s="90">
        <f>IF(ISNA(VLOOKUP($B429,'[1]1718  Exp_Rev Access'!$F$7:$GK$318,60,FALSE)),"",VLOOKUP($B429,'[1]1718  Exp_Rev Access'!$F$7:$GK$318,60,FALSE))</f>
        <v>0</v>
      </c>
      <c r="BT429" s="90">
        <f>IF(ISNA(VLOOKUP($B429,'[1]1718  Exp_Rev Access'!$F$7:$GK$318,61,FALSE)),"",VLOOKUP($B429,'[1]1718  Exp_Rev Access'!$F$7:$GK$318,61,FALSE))</f>
        <v>0</v>
      </c>
      <c r="BU429" s="90">
        <f>IF(ISNA(VLOOKUP($B429,'[1]1718  Exp_Rev Access'!$F$7:$GK$318,62,FALSE)),"",VLOOKUP($B429,'[1]1718  Exp_Rev Access'!$F$7:$GK$318,62,FALSE))</f>
        <v>0</v>
      </c>
      <c r="BV429" s="56">
        <f t="shared" si="1022"/>
        <v>2319039.5</v>
      </c>
      <c r="BW429" s="92">
        <f t="shared" si="1073"/>
        <v>0.15062037432793973</v>
      </c>
      <c r="BX429" s="71">
        <f t="shared" si="1074"/>
        <v>1781.9027385050406</v>
      </c>
      <c r="BY429" s="90">
        <f>IF(ISNA(VLOOKUP($B429,'[1]1718  Exp_Rev Access'!$F$7:$GK$318,64,FALSE)),"",VLOOKUP($B429,'[1]1718  Exp_Rev Access'!$F$7:$GK$318,64,FALSE))</f>
        <v>0</v>
      </c>
      <c r="BZ429" s="90">
        <f>IF(ISNA(VLOOKUP($B429,'[1]1718  Exp_Rev Access'!$F$7:$GK$318,65,FALSE)),"",VLOOKUP($B429,'[1]1718  Exp_Rev Access'!$F$7:$GK$318,65,FALSE))</f>
        <v>0</v>
      </c>
      <c r="CA429" s="90">
        <f>IF(ISNA(VLOOKUP($B429,'[1]1718  Exp_Rev Access'!$F$7:$GK$318,66,FALSE)),"",VLOOKUP($B429,'[1]1718  Exp_Rev Access'!$F$7:$GK$318,66,FALSE))</f>
        <v>0</v>
      </c>
      <c r="CB429" s="90">
        <f>IF(ISNA(VLOOKUP($B429,'[1]1718  Exp_Rev Access'!$F$7:$GK$318,67,FALSE)),"",VLOOKUP($B429,'[1]1718  Exp_Rev Access'!$F$7:$GK$318,67,FALSE))</f>
        <v>0</v>
      </c>
      <c r="CC429" s="90">
        <f>IF(ISNA(VLOOKUP($B429,'[1]1718  Exp_Rev Access'!$F$7:$GK$318,68,FALSE)),"",VLOOKUP($B429,'[1]1718  Exp_Rev Access'!$F$7:$GK$318,68,FALSE))</f>
        <v>13098.34</v>
      </c>
      <c r="CD429" s="90">
        <f>IF(ISNA(VLOOKUP($B429,'[1]1718  Exp_Rev Access'!$F$7:$GK$318,69,FALSE)),"",VLOOKUP($B429,'[1]1718  Exp_Rev Access'!$F$7:$GK$318,69,FALSE))</f>
        <v>0</v>
      </c>
      <c r="CE429" s="56">
        <f t="shared" si="1021"/>
        <v>13098.34</v>
      </c>
      <c r="CF429" s="92">
        <f t="shared" si="1046"/>
        <v>8.5073017250229073E-4</v>
      </c>
      <c r="CG429" s="78">
        <f t="shared" si="1047"/>
        <v>10.064497787066633</v>
      </c>
      <c r="CH429" s="90">
        <f>IF(ISNA(VLOOKUP($B429,'[1]1718  Exp_Rev Access'!$F$7:$GK$318,$CH$2,FALSE)),"",VLOOKUP($B429,'[1]1718  Exp_Rev Access'!$F$7:$GK$318,$CH$2,FALSE))</f>
        <v>0</v>
      </c>
      <c r="CI429" s="90">
        <f>IF(ISNA(VLOOKUP($B429,'[1]1718  Exp_Rev Access'!$F$7:$GK$318,$CI$2,FALSE)),"",VLOOKUP($B429,'[1]1718  Exp_Rev Access'!$F$7:$GK$318,$CI$2,FALSE))</f>
        <v>0</v>
      </c>
      <c r="CJ429" s="90">
        <f>IF(ISNA(VLOOKUP($B429,'[1]1718  Exp_Rev Access'!$F$7:$GK$318,$CJ$2,FALSE)),"",VLOOKUP($B429,'[1]1718  Exp_Rev Access'!$F$7:$GK$318,$CJ$2,FALSE))</f>
        <v>0</v>
      </c>
      <c r="CK429" s="90">
        <f>IF(ISNA(VLOOKUP($B429,'[1]1718  Exp_Rev Access'!$F$7:$GK$318,$CK$2,FALSE)),"",VLOOKUP($B429,'[1]1718  Exp_Rev Access'!$F$7:$GK$318,$CK$2,FALSE))</f>
        <v>0</v>
      </c>
      <c r="CL429" s="90">
        <f>IF(ISNA(VLOOKUP($B429,'[1]1718  Exp_Rev Access'!$F$7:$GK$318,$CL$2,FALSE)),"",VLOOKUP($B429,'[1]1718  Exp_Rev Access'!$F$7:$GK$318,$CL$2,FALSE))</f>
        <v>0</v>
      </c>
      <c r="CM429" s="90">
        <f>IF(ISNA(VLOOKUP($B429,'[1]1718  Exp_Rev Access'!$F$7:$GK$318,$CM$2,FALSE)),"",VLOOKUP($B429,'[1]1718  Exp_Rev Access'!$F$7:$GK$318,$CM$2,FALSE))</f>
        <v>0</v>
      </c>
      <c r="CN429" s="90">
        <f>IF(ISNA(VLOOKUP($B429,'[1]1718  Exp_Rev Access'!$F$7:$GK$318,$CN$2,FALSE)),"",VLOOKUP($B429,'[1]1718  Exp_Rev Access'!$F$7:$GK$318,$CN$2,FALSE))</f>
        <v>0</v>
      </c>
      <c r="CO429" s="90">
        <f>IF(ISNA(VLOOKUP($B429,'[1]1718  Exp_Rev Access'!$F$7:$GK$318,$CO$2,FALSE)),"",VLOOKUP($B429,'[1]1718  Exp_Rev Access'!$F$7:$GK$318,$CO$2,FALSE))</f>
        <v>0</v>
      </c>
      <c r="CP429" s="90">
        <f>IF(ISNA(VLOOKUP($B429,'[1]1718  Exp_Rev Access'!$F$7:$GK$318,$CP$2,FALSE)),"",VLOOKUP($B429,'[1]1718  Exp_Rev Access'!$F$7:$GK$318,$CP$2,FALSE))</f>
        <v>0</v>
      </c>
      <c r="CQ429" s="90">
        <f>IF(ISNA(VLOOKUP($B429,'[1]1718  Exp_Rev Access'!$F$7:$GK$318,$CQ$2,FALSE)),"",VLOOKUP($B429,'[1]1718  Exp_Rev Access'!$F$7:$GK$318,$CQ$2,FALSE))</f>
        <v>232005</v>
      </c>
      <c r="CR429" s="90">
        <f>IF(ISNA(VLOOKUP($B429,'[1]1718  Exp_Rev Access'!$F$7:$GK$318,$CR$2,FALSE)),"",VLOOKUP($B429,'[1]1718  Exp_Rev Access'!$F$7:$GK$318,$CR$2,FALSE))</f>
        <v>0</v>
      </c>
      <c r="CS429" s="90">
        <f>IF(ISNA(VLOOKUP($B429,'[1]1718  Exp_Rev Access'!$F$7:$GK$318,$CS$2,FALSE)),"",VLOOKUP($B429,'[1]1718  Exp_Rev Access'!$F$7:$GK$318,$CS$2,FALSE))</f>
        <v>6946</v>
      </c>
      <c r="CT429" s="90">
        <f>IF(ISNA(VLOOKUP($B429,'[1]1718  Exp_Rev Access'!$F$7:$GK$318,$CT$2,FALSE)),"",VLOOKUP($B429,'[1]1718  Exp_Rev Access'!$F$7:$GK$318,$CT$2,FALSE))</f>
        <v>0</v>
      </c>
      <c r="CU429" s="90">
        <f>IF(ISNA(VLOOKUP($B429,'[1]1718  Exp_Rev Access'!$F$7:$GK$318,$CU$2,FALSE)),"",VLOOKUP($B429,'[1]1718  Exp_Rev Access'!$F$7:$GK$318,$CU$2,FALSE))</f>
        <v>341251.46</v>
      </c>
      <c r="CV429" s="90">
        <f>IF(ISNA(VLOOKUP($B429,'[1]1718  Exp_Rev Access'!$F$7:$GK$318,$CV$2,FALSE)),"",VLOOKUP($B429,'[1]1718  Exp_Rev Access'!$F$7:$GK$318,$CV$2,FALSE))</f>
        <v>49675</v>
      </c>
      <c r="CW429" s="90">
        <f>IF(ISNA(VLOOKUP($B429,'[1]1718  Exp_Rev Access'!$F$7:$GK$318,$CW$2,FALSE)),"",VLOOKUP($B429,'[1]1718  Exp_Rev Access'!$F$7:$GK$318,$CW$2,FALSE))</f>
        <v>41985.53</v>
      </c>
      <c r="CX429" s="90">
        <f>IF(ISNA(VLOOKUP($B429,'[1]1718  Exp_Rev Access'!$F$7:$GK$318,$CX$2,FALSE)),"",VLOOKUP($B429,'[1]1718  Exp_Rev Access'!$F$7:$GK$318,$CX$2,FALSE))</f>
        <v>0</v>
      </c>
      <c r="CY429" s="90">
        <f>IF(ISNA(VLOOKUP($B429,'[1]1718  Exp_Rev Access'!$F$7:$GK$318,$CY$2,FALSE)),"",VLOOKUP($B429,'[1]1718  Exp_Rev Access'!$F$7:$GK$318,$CY$2,FALSE))</f>
        <v>0</v>
      </c>
      <c r="CZ429" s="90">
        <f>IF(ISNA(VLOOKUP($B429,'[1]1718  Exp_Rev Access'!$F$7:$GK$318,$CZ$2,FALSE)),"",VLOOKUP($B429,'[1]1718  Exp_Rev Access'!$F$7:$GK$318,$CZ$2,FALSE))</f>
        <v>0</v>
      </c>
      <c r="DA429" s="90">
        <f>IF(ISNA(VLOOKUP($B429,'[1]1718  Exp_Rev Access'!$F$7:$GK$318,$DA$2,FALSE)),"",VLOOKUP($B429,'[1]1718  Exp_Rev Access'!$F$7:$GK$318,$DA$2,FALSE))</f>
        <v>0</v>
      </c>
      <c r="DB429" s="90">
        <f>IF(ISNA(VLOOKUP($B429,'[1]1718  Exp_Rev Access'!$F$7:$GK$318,$DB$2,FALSE)),"",VLOOKUP($B429,'[1]1718  Exp_Rev Access'!$F$7:$GK$318,$DB$2,FALSE))</f>
        <v>35285.69</v>
      </c>
      <c r="DC429" s="90">
        <f>IF(ISNA(VLOOKUP($B429,'[1]1718  Exp_Rev Access'!$F$7:$GK$318,$DC$2,FALSE)),"",VLOOKUP($B429,'[1]1718  Exp_Rev Access'!$F$7:$GK$318,$DC$2,FALSE))</f>
        <v>0</v>
      </c>
      <c r="DD429" s="90">
        <f>IF(ISNA(VLOOKUP($B429,'[1]1718  Exp_Rev Access'!$F$7:$GK$318,$DD$2,FALSE)),"",VLOOKUP($B429,'[1]1718  Exp_Rev Access'!$F$7:$GK$318,$DD$2,FALSE))</f>
        <v>0</v>
      </c>
      <c r="DE429" s="90">
        <f>IF(ISNA(VLOOKUP($B429,'[1]1718  Exp_Rev Access'!$F$7:$GK$318,$DE$2,FALSE)),"",VLOOKUP($B429,'[1]1718  Exp_Rev Access'!$F$7:$GK$318,$DE$2,FALSE))</f>
        <v>0</v>
      </c>
      <c r="DF429" s="90">
        <f>IF(ISNA(VLOOKUP($B429,'[1]1718  Exp_Rev Access'!$F$7:$GK$318,$DF$2,FALSE)),"",VLOOKUP($B429,'[1]1718  Exp_Rev Access'!$F$7:$GK$318,$DF$2,FALSE))</f>
        <v>0</v>
      </c>
      <c r="DG429" s="90">
        <f>IF(ISNA(VLOOKUP($B429,'[1]1718  Exp_Rev Access'!$F$7:$GK$318,$DG$2,FALSE)),"",VLOOKUP($B429,'[1]1718  Exp_Rev Access'!$F$7:$GK$318,$DG$2,FALSE))</f>
        <v>0</v>
      </c>
      <c r="DH429" s="90">
        <f>IF(ISNA(VLOOKUP($B429,'[1]1718  Exp_Rev Access'!$F$7:$GK$318,$DH$2,FALSE)),"",VLOOKUP($B429,'[1]1718  Exp_Rev Access'!$F$7:$GK$318,$DH$2,FALSE))</f>
        <v>0</v>
      </c>
      <c r="DI429" s="90">
        <f>IF(ISNA(VLOOKUP($B429,'[1]1718  Exp_Rev Access'!$F$7:$GK$318,$DI$2,FALSE)),"",VLOOKUP($B429,'[1]1718  Exp_Rev Access'!$F$7:$GK$318,$DI$2,FALSE))</f>
        <v>406271.59</v>
      </c>
      <c r="DJ429" s="90">
        <f>IF(ISNA(VLOOKUP($B429,'[1]1718  Exp_Rev Access'!$F$7:$GK$318,$DJ$2,FALSE)),"",VLOOKUP($B429,'[1]1718  Exp_Rev Access'!$F$7:$GK$318,$DJ$2,FALSE))</f>
        <v>0</v>
      </c>
      <c r="DK429" s="90">
        <f>IF(ISNA(VLOOKUP($B429,'[1]1718  Exp_Rev Access'!$F$7:$GK$318,$DK$2,FALSE)),"",VLOOKUP($B429,'[1]1718  Exp_Rev Access'!$F$7:$GK$318,$DK$2,FALSE))</f>
        <v>0</v>
      </c>
      <c r="DL429" s="90">
        <f>IF(ISNA(VLOOKUP($B429,'[1]1718  Exp_Rev Access'!$F$7:$GK$318,$DL$2,FALSE)),"",VLOOKUP($B429,'[1]1718  Exp_Rev Access'!$F$7:$GK$318,$DL$2,FALSE))</f>
        <v>0</v>
      </c>
      <c r="DM429" s="90">
        <f>IF(ISNA(VLOOKUP($B429,'[1]1718  Exp_Rev Access'!$F$7:$GK$318,$DM$2,FALSE)),"",VLOOKUP($B429,'[1]1718  Exp_Rev Access'!$F$7:$GK$318,$DM$2,FALSE))</f>
        <v>0</v>
      </c>
      <c r="DN429" s="90">
        <f>IF(ISNA(VLOOKUP($B429,'[1]1718  Exp_Rev Access'!$F$7:$GK$318,$DN$2,FALSE)),"",VLOOKUP($B429,'[1]1718  Exp_Rev Access'!$F$7:$GK$318,$DN$2,FALSE))</f>
        <v>0</v>
      </c>
      <c r="DO429" s="90">
        <f>IF(ISNA(VLOOKUP($B429,'[1]1718  Exp_Rev Access'!$F$7:$GK$318,$DO$2,FALSE)),"",VLOOKUP($B429,'[1]1718  Exp_Rev Access'!$F$7:$GK$318,$DO$2,FALSE))</f>
        <v>0</v>
      </c>
      <c r="DP429" s="90">
        <f>IF(ISNA(VLOOKUP($B429,'[1]1718  Exp_Rev Access'!$F$7:$GK$318,$DP$2,FALSE)),"",VLOOKUP($B429,'[1]1718  Exp_Rev Access'!$F$7:$GK$318,$DP$2,FALSE))</f>
        <v>0</v>
      </c>
      <c r="DQ429" s="90">
        <f>IF(ISNA(VLOOKUP($B429,'[1]1718  Exp_Rev Access'!$F$7:$GK$318,$DQ$2,FALSE)),"",VLOOKUP($B429,'[1]1718  Exp_Rev Access'!$F$7:$GK$318,$DQ$2,FALSE))</f>
        <v>0</v>
      </c>
      <c r="DR429" s="90">
        <f>IF(ISNA(VLOOKUP($B429,'[1]1718  Exp_Rev Access'!$F$7:$GK$318,$DR$2,FALSE)),"",VLOOKUP($B429,'[1]1718  Exp_Rev Access'!$F$7:$GK$318,$DR$2,FALSE))</f>
        <v>0</v>
      </c>
      <c r="DS429" s="90">
        <f>IF(ISNA(VLOOKUP($B429,'[1]1718  Exp_Rev Access'!$F$7:$GK$318,$DS$2,FALSE)),"",VLOOKUP($B429,'[1]1718  Exp_Rev Access'!$F$7:$GK$318,$DS$2,FALSE))</f>
        <v>0</v>
      </c>
      <c r="DT429" s="90">
        <f>IF(ISNA(VLOOKUP($B429,'[1]1718  Exp_Rev Access'!$F$7:$GK$318,$DT$2,FALSE)),"",VLOOKUP($B429,'[1]1718  Exp_Rev Access'!$F$7:$GK$318,$DT$2,FALSE))</f>
        <v>0</v>
      </c>
      <c r="DU429" s="90">
        <f>IF(ISNA(VLOOKUP($B429,'[1]1718  Exp_Rev Access'!$F$7:$GK$318,$DU$2,FALSE)),"",VLOOKUP($B429,'[1]1718  Exp_Rev Access'!$F$7:$GK$318,$DU$2,FALSE))</f>
        <v>0</v>
      </c>
      <c r="DV429" s="90">
        <f>IF(ISNA(VLOOKUP($B429,'[1]1718  Exp_Rev Access'!$F$7:$GK$318,$DV$2,FALSE)),"",VLOOKUP($B429,'[1]1718  Exp_Rev Access'!$F$7:$GK$318,$DV$2,FALSE))</f>
        <v>0</v>
      </c>
      <c r="DW429" s="90">
        <f>IF(ISNA(VLOOKUP($B429,'[1]1718  Exp_Rev Access'!$F$7:$GK$318,$DW$2,FALSE)),"",VLOOKUP($B429,'[1]1718  Exp_Rev Access'!$F$7:$GK$318,$DW$2,FALSE))</f>
        <v>0</v>
      </c>
      <c r="DX429" s="90">
        <f>IF(ISNA(VLOOKUP($B429,'[1]1718  Exp_Rev Access'!$F$7:$GK$318,$DX$2,FALSE)),"",VLOOKUP($B429,'[1]1718  Exp_Rev Access'!$F$7:$GK$318,$DX$2,FALSE))</f>
        <v>0</v>
      </c>
      <c r="DY429" s="90">
        <f>IF(ISNA(VLOOKUP($B429,'[1]1718  Exp_Rev Access'!$F$7:$GK$318,$DY$2,FALSE)),"",VLOOKUP($B429,'[1]1718  Exp_Rev Access'!$F$7:$GK$318,$DY$2,FALSE))</f>
        <v>0</v>
      </c>
      <c r="DZ429" s="90">
        <f>IF(ISNA(VLOOKUP($B429,'[1]1718  Exp_Rev Access'!$F$7:$GK$318,$DZ$2,FALSE)),"",VLOOKUP($B429,'[1]1718  Exp_Rev Access'!$F$7:$GK$318,$DZ$2,FALSE))</f>
        <v>0</v>
      </c>
      <c r="EA429" s="90">
        <f>IF(ISNA(VLOOKUP($B429,'[1]1718  Exp_Rev Access'!$F$7:$GK$318,$EA$2,FALSE)),"",VLOOKUP($B429,'[1]1718  Exp_Rev Access'!$F$7:$GK$318,$EA$2,FALSE))</f>
        <v>0</v>
      </c>
      <c r="EB429" s="90">
        <f>IF(ISNA(VLOOKUP($B429,'[1]1718  Exp_Rev Access'!$F$7:$GK$318,$EB$2,FALSE)),"",VLOOKUP($B429,'[1]1718  Exp_Rev Access'!$F$7:$GK$318,$EB$2,FALSE))</f>
        <v>0</v>
      </c>
      <c r="EC429" s="90">
        <f>IF(ISNA(VLOOKUP($B429,'[1]1718  Exp_Rev Access'!$F$7:$GK$318,$EC$2,FALSE)),"",VLOOKUP($B429,'[1]1718  Exp_Rev Access'!$F$7:$GK$318,$EC$2,FALSE))</f>
        <v>0</v>
      </c>
      <c r="ED429" s="90">
        <f>IF(ISNA(VLOOKUP($B429,'[1]1718  Exp_Rev Access'!$F$7:$GK$318,$ED$2,FALSE)),"",VLOOKUP($B429,'[1]1718  Exp_Rev Access'!$F$7:$GK$318,$ED$2,FALSE))</f>
        <v>0</v>
      </c>
      <c r="EE429" s="90">
        <f>IF(ISNA(VLOOKUP($B429,'[1]1718  Exp_Rev Access'!$F$7:$GK$318,$EE$2,FALSE)),"",VLOOKUP($B429,'[1]1718  Exp_Rev Access'!$F$7:$GK$318,$EE$2,FALSE))</f>
        <v>0</v>
      </c>
      <c r="EF429" s="90">
        <f>IF(ISNA(VLOOKUP($B429,'[1]1718  Exp_Rev Access'!$F$7:$GK$318,$EF$2,FALSE)),"",VLOOKUP($B429,'[1]1718  Exp_Rev Access'!$F$7:$GK$318,$EF$2,FALSE))</f>
        <v>0</v>
      </c>
      <c r="EG429" s="90">
        <f>IF(ISNA(VLOOKUP($B429,'[1]1718  Exp_Rev Access'!$F$7:$GK$318,$EG$2,FALSE)),"",VLOOKUP($B429,'[1]1718  Exp_Rev Access'!$F$7:$GK$318,$EG$2,FALSE))</f>
        <v>0</v>
      </c>
      <c r="EH429" s="90">
        <f>IF(ISNA(VLOOKUP($B429,'[1]1718  Exp_Rev Access'!$F$7:$GK$318,$EH$2,FALSE)),"",VLOOKUP($B429,'[1]1718  Exp_Rev Access'!$F$7:$GK$318,$EH$2,FALSE))</f>
        <v>0</v>
      </c>
      <c r="EI429" s="90">
        <f>IF(ISNA(VLOOKUP($B429,'[1]1718  Exp_Rev Access'!$F$7:$GK$318,$EI$2,FALSE)),"",VLOOKUP($B429,'[1]1718  Exp_Rev Access'!$F$7:$GK$318,$EI$2,FALSE))</f>
        <v>0</v>
      </c>
      <c r="EJ429" s="90">
        <f>IF(ISNA(VLOOKUP($B429,'[1]1718  Exp_Rev Access'!$F$7:$GK$318,$EJ$2,FALSE)),"",VLOOKUP($B429,'[1]1718  Exp_Rev Access'!$F$7:$GK$318,$EJ$2,FALSE))</f>
        <v>0</v>
      </c>
      <c r="EK429" s="90">
        <f>IF(ISNA(VLOOKUP($B429,'[1]1718  Exp_Rev Access'!$F$7:$GK$318,$EK$2,FALSE)),"",VLOOKUP($B429,'[1]1718  Exp_Rev Access'!$F$7:$GK$318,$EK$2,FALSE))</f>
        <v>0</v>
      </c>
      <c r="EL429" s="90">
        <f>IF(ISNA(VLOOKUP($B429,'[1]1718  Exp_Rev Access'!$F$7:$GK$318,$EL$2,FALSE)),"",VLOOKUP($B429,'[1]1718  Exp_Rev Access'!$F$7:$GK$318,$EL$2,FALSE))</f>
        <v>0</v>
      </c>
      <c r="EM429" s="90">
        <f>IF(ISNA(VLOOKUP($B429,'[1]1718  Exp_Rev Access'!$F$7:$GK$318,$EM$2,FALSE)),"",VLOOKUP($B429,'[1]1718  Exp_Rev Access'!$F$7:$GK$318,$EM$2,FALSE))</f>
        <v>0</v>
      </c>
      <c r="EN429" s="90">
        <f>IF(ISNA(VLOOKUP($B429,'[1]1718  Exp_Rev Access'!$F$7:$GK$318,$EN$2,FALSE)),"",VLOOKUP($B429,'[1]1718  Exp_Rev Access'!$F$7:$GK$318,$EN$2,FALSE))</f>
        <v>153119.96</v>
      </c>
      <c r="EO429" s="90">
        <f>IF(ISNA(VLOOKUP($B429,'[1]1718  Exp_Rev Access'!$F$7:$GK$318,$EO$2,FALSE)),"",VLOOKUP($B429,'[1]1718  Exp_Rev Access'!$F$7:$GK$318,$EO$2,FALSE))</f>
        <v>0</v>
      </c>
      <c r="EP429" s="90">
        <f>IF(ISNA(VLOOKUP($B429,'[1]1718  Exp_Rev Access'!$F$7:$GK$318,$EP$2,FALSE)),"",VLOOKUP($B429,'[1]1718  Exp_Rev Access'!$F$7:$GK$318,$EP$2,FALSE))</f>
        <v>0</v>
      </c>
      <c r="EQ429" s="90">
        <f>IF(ISNA(VLOOKUP($B429,'[1]1718  Exp_Rev Access'!$F$7:$GK$318,$EQ$2,FALSE)),"",VLOOKUP($B429,'[1]1718  Exp_Rev Access'!$F$7:$GK$318,$EQ$2,FALSE))</f>
        <v>0</v>
      </c>
      <c r="ER429" s="90">
        <f>IF(ISNA(VLOOKUP($B429,'[1]1718  Exp_Rev Access'!$F$7:$GK$318,$ER$2,FALSE)),"",VLOOKUP($B429,'[1]1718  Exp_Rev Access'!$F$7:$GK$318,$ER$2,FALSE))</f>
        <v>0</v>
      </c>
      <c r="ES429" s="90">
        <f>IF(ISNA(VLOOKUP($B429,'[1]1718  Exp_Rev Access'!$F$7:$GK$318,$ES$2,FALSE)),"",VLOOKUP($B429,'[1]1718  Exp_Rev Access'!$F$7:$GK$318,$ES$2,FALSE))</f>
        <v>0</v>
      </c>
      <c r="ET429" s="90">
        <f>IF(ISNA(VLOOKUP($B429,'[1]1718  Exp_Rev Access'!$F$7:$GK$318,$ET$2,FALSE)),"",VLOOKUP($B429,'[1]1718  Exp_Rev Access'!$F$7:$GK$318,$ET$2,FALSE))</f>
        <v>0</v>
      </c>
      <c r="EU429" s="90">
        <f>IF(ISNA(VLOOKUP($B429,'[1]1718  Exp_Rev Access'!$F$7:$GK$318,$EU$2,FALSE)),"",VLOOKUP($B429,'[1]1718  Exp_Rev Access'!$F$7:$GK$318,$EU$2,FALSE))</f>
        <v>0</v>
      </c>
      <c r="EV429" s="90">
        <f>IF(ISNA(VLOOKUP($B429,'[1]1718  Exp_Rev Access'!$F$7:$GK$318,$EV$2,FALSE)),"",VLOOKUP($B429,'[1]1718  Exp_Rev Access'!$F$7:$GK$318,$EV$2,FALSE))</f>
        <v>0</v>
      </c>
      <c r="EW429" s="90">
        <f>IF(ISNA(VLOOKUP($B429,'[1]1718  Exp_Rev Access'!$F$7:$GK$318,$EW$2,FALSE)),"",VLOOKUP($B429,'[1]1718  Exp_Rev Access'!$F$7:$GK$318,$EW$2,FALSE))</f>
        <v>0</v>
      </c>
      <c r="EX429" s="90">
        <f>IF(ISNA(VLOOKUP($B429,'[1]1718  Exp_Rev Access'!$F$7:$GK$318,$EX$2,FALSE)),"",VLOOKUP($B429,'[1]1718  Exp_Rev Access'!$F$7:$GK$318,$EX$2,FALSE))</f>
        <v>0</v>
      </c>
      <c r="EY429" s="90">
        <f>IF(ISNA(VLOOKUP($B429,'[1]1718  Exp_Rev Access'!$F$7:$GK$318,$EY$2,FALSE)),"",VLOOKUP($B429,'[1]1718  Exp_Rev Access'!$F$7:$GK$318,$EY$2,FALSE))</f>
        <v>0</v>
      </c>
      <c r="EZ429" s="90">
        <f>IF(ISNA(VLOOKUP($B429,'[1]1718  Exp_Rev Access'!$F$7:$GK$318,$EZ$2,FALSE)),"",VLOOKUP($B429,'[1]1718  Exp_Rev Access'!$F$7:$GK$318,$EZ$2,FALSE))</f>
        <v>0</v>
      </c>
      <c r="FA429" s="90">
        <f>IF(ISNA(VLOOKUP($B429,'[1]1718  Exp_Rev Access'!$F$7:$GK$318,$FA$2,FALSE)),"",VLOOKUP($B429,'[1]1718  Exp_Rev Access'!$F$7:$GK$318,$FA$2,FALSE))</f>
        <v>0</v>
      </c>
      <c r="FB429" s="90">
        <f>IF(ISNA(VLOOKUP($B429,'[1]1718  Exp_Rev Access'!$F$7:$GK$318,$FB$2,FALSE)),"",VLOOKUP($B429,'[1]1718  Exp_Rev Access'!$F$7:$GK$318,$FB$2,FALSE))</f>
        <v>0</v>
      </c>
      <c r="FC429" s="90">
        <f>IF(ISNA(VLOOKUP($B429,'[1]1718  Exp_Rev Access'!$F$7:$GK$318,$FC$2,FALSE)),"",VLOOKUP($B429,'[1]1718  Exp_Rev Access'!$F$7:$GK$318,$FC$2,FALSE))</f>
        <v>0</v>
      </c>
      <c r="FD429" s="90">
        <f>IF(ISNA(VLOOKUP($B429,'[1]1718  Exp_Rev Access'!$F$7:$GK$318,$FD$2,FALSE)),"",VLOOKUP($B429,'[1]1718  Exp_Rev Access'!$F$7:$GK$318,$FD$2,FALSE))</f>
        <v>0</v>
      </c>
      <c r="FE429" s="90">
        <f>IF(ISNA(VLOOKUP($B429,'[1]1718  Exp_Rev Access'!$F$7:$GK$318,$FE$2,FALSE)),"",VLOOKUP($B429,'[1]1718  Exp_Rev Access'!$F$7:$GK$318,$FE$2,FALSE))</f>
        <v>0</v>
      </c>
      <c r="FF429" s="90">
        <f>IF(ISNA(VLOOKUP($B429,'[1]1718  Exp_Rev Access'!$F$7:$GK$318,$FF$2,FALSE)),"",VLOOKUP($B429,'[1]1718  Exp_Rev Access'!$F$7:$GK$318,$FF$2,FALSE))</f>
        <v>0</v>
      </c>
      <c r="FG429" s="90">
        <f>IF(ISNA(VLOOKUP($B429,'[1]1718  Exp_Rev Access'!$F$7:$GK$318,$FG$2,FALSE)),"",VLOOKUP($B429,'[1]1718  Exp_Rev Access'!$F$7:$GK$318,$FG$2,FALSE))</f>
        <v>0</v>
      </c>
      <c r="FH429" s="90">
        <f>IF(ISNA(VLOOKUP($B429,'[1]1718  Exp_Rev Access'!$F$7:$GK$318,$FH$2,FALSE)),"",VLOOKUP($B429,'[1]1718  Exp_Rev Access'!$F$7:$GK$318,$FH$2,FALSE))</f>
        <v>0</v>
      </c>
      <c r="FI429" s="90">
        <f>IF(ISNA(VLOOKUP($B429,'[1]1718  Exp_Rev Access'!$F$7:$GK$318,$FI$2,FALSE)),"",VLOOKUP($B429,'[1]1718  Exp_Rev Access'!$F$7:$GK$318,$FI$2,FALSE))</f>
        <v>0</v>
      </c>
      <c r="FJ429" s="90">
        <f>IF(ISNA(VLOOKUP($B429,'[1]1718  Exp_Rev Access'!$F$7:$GK$318,$FJ$2,FALSE)),"",VLOOKUP($B429,'[1]1718  Exp_Rev Access'!$F$7:$GK$318,$FJ$2,FALSE))</f>
        <v>0</v>
      </c>
      <c r="FK429" s="90">
        <f>IF(ISNA(VLOOKUP($B429,'[1]1718  Exp_Rev Access'!$F$7:$GK$318,$FK$2,FALSE)),"",VLOOKUP($B429,'[1]1718  Exp_Rev Access'!$F$7:$GK$318,$FK$2,FALSE))</f>
        <v>0</v>
      </c>
      <c r="FL429" s="90">
        <f>IF(ISNA(VLOOKUP($B429,'[1]1718  Exp_Rev Access'!$F$7:$GK$318,$FL$2,FALSE)),"",VLOOKUP($B429,'[1]1718  Exp_Rev Access'!$F$7:$GK$318,$FL$2,FALSE))</f>
        <v>0</v>
      </c>
      <c r="FM429" s="90">
        <f>IF(ISNA(VLOOKUP($B429,'[1]1718  Exp_Rev Access'!$F$7:$GK$318,$FM$2,FALSE)),"",VLOOKUP($B429,'[1]1718  Exp_Rev Access'!$F$7:$GK$318,$FM$2,FALSE))</f>
        <v>0</v>
      </c>
      <c r="FN429" s="90">
        <f>IF(ISNA(VLOOKUP($B429,'[1]1718  Exp_Rev Access'!$F$7:$GK$318,$FN$2,FALSE)),"",VLOOKUP($B429,'[1]1718  Exp_Rev Access'!$F$7:$GK$318,$FN$2,FALSE))</f>
        <v>0</v>
      </c>
      <c r="FO429" s="90">
        <f>IF(ISNA(VLOOKUP($B429,'[1]1718  Exp_Rev Access'!$F$7:$GK$318,$FO$2,FALSE)),"",VLOOKUP($B429,'[1]1718  Exp_Rev Access'!$F$7:$GK$318,$FO$2,FALSE))</f>
        <v>0</v>
      </c>
      <c r="FP429" s="90">
        <f>IF(ISNA(VLOOKUP($B429,'[1]1718  Exp_Rev Access'!$F$7:$GK$318,$FP$2,FALSE)),"",VLOOKUP($B429,'[1]1718  Exp_Rev Access'!$F$7:$GK$318,$FP$2,FALSE))</f>
        <v>0</v>
      </c>
      <c r="FQ429" s="90">
        <f>IF(ISNA(VLOOKUP($B429,'[1]1718  Exp_Rev Access'!$F$7:$GK$318,$FQ$2,FALSE)),"",VLOOKUP($B429,'[1]1718  Exp_Rev Access'!$F$7:$GK$318,$FQ$2,FALSE))</f>
        <v>0</v>
      </c>
      <c r="FR429" s="90">
        <f>IF(ISNA(VLOOKUP($B429,'[1]1718  Exp_Rev Access'!$F$7:$GK$318,$FR$2,FALSE)),"",VLOOKUP($B429,'[1]1718  Exp_Rev Access'!$F$7:$GK$318,$FR$2,FALSE))</f>
        <v>55917.88</v>
      </c>
      <c r="FS429" s="56">
        <f t="shared" si="1075"/>
        <v>1322458.1099999999</v>
      </c>
      <c r="FT429" s="92">
        <f t="shared" si="1076"/>
        <v>8.5892946438048887E-2</v>
      </c>
      <c r="FU429" s="94">
        <f t="shared" si="1077"/>
        <v>1016.1498878165722</v>
      </c>
      <c r="FV429" s="95">
        <f>IF(ISNA(VLOOKUP($B429,'[1]1718  Exp_Rev Access'!$F$7:$GK$318,$FV$2,FALSE)),"",VLOOKUP($B429,'[1]1718  Exp_Rev Access'!$F$7:$GK$318,$FV$2,FALSE))</f>
        <v>0</v>
      </c>
      <c r="FW429" s="95">
        <f>IF(ISNA(VLOOKUP($B429,'[1]1718  Exp_Rev Access'!$F$7:$GK$318,$FW$2,FALSE)),"",VLOOKUP($B429,'[1]1718  Exp_Rev Access'!$F$7:$GK$318,$FW$2,FALSE))</f>
        <v>0</v>
      </c>
      <c r="FX429" s="95">
        <f>IF(ISNA(VLOOKUP($B429,'[1]1718  Exp_Rev Access'!$F$7:$GK$318,$FX$2,FALSE)),"",VLOOKUP($B429,'[1]1718  Exp_Rev Access'!$F$7:$GK$318,$FX$2,FALSE))</f>
        <v>0</v>
      </c>
      <c r="FY429" s="95">
        <f>IF(ISNA(VLOOKUP($B429,'[1]1718  Exp_Rev Access'!$F$7:$GK$318,$FY$2,FALSE)),"",VLOOKUP($B429,'[1]1718  Exp_Rev Access'!$F$7:$GK$318,$FY$2,FALSE))</f>
        <v>0</v>
      </c>
      <c r="FZ429" s="95">
        <f>IF(ISNA(VLOOKUP($B429,'[1]1718  Exp_Rev Access'!$F$7:$GK$318,$FZ$2,FALSE)),"",VLOOKUP($B429,'[1]1718  Exp_Rev Access'!$F$7:$GK$318,$FZ$2,FALSE))</f>
        <v>0</v>
      </c>
      <c r="GA429" s="95">
        <f>IF(ISNA(VLOOKUP($B429,'[1]1718  Exp_Rev Access'!$F$7:$GK$318,$GA$2,FALSE)),"",VLOOKUP($B429,'[1]1718  Exp_Rev Access'!$F$7:$GK$318,$GA$2,FALSE))</f>
        <v>0</v>
      </c>
      <c r="GB429" s="95">
        <f>IF(ISNA(VLOOKUP($B429,'[1]1718  Exp_Rev Access'!$F$7:$GK$318,$GB$2,FALSE)),"",VLOOKUP($B429,'[1]1718  Exp_Rev Access'!$F$7:$GK$318,$GB$2,FALSE))</f>
        <v>0</v>
      </c>
      <c r="GC429" s="95">
        <f>IF(ISNA(VLOOKUP($B429,'[1]1718  Exp_Rev Access'!$F$7:$GK$318,$GC$2,FALSE)),"",VLOOKUP($B429,'[1]1718  Exp_Rev Access'!$F$7:$GK$318,$GC$2,FALSE))</f>
        <v>0</v>
      </c>
      <c r="GD429" s="95">
        <f>IF(ISNA(VLOOKUP($B429,'[1]1718  Exp_Rev Access'!$F$7:$GK$318,$GD$2,FALSE)),"",VLOOKUP($B429,'[1]1718  Exp_Rev Access'!$F$7:$GK$318,$GD$2,FALSE))</f>
        <v>0</v>
      </c>
      <c r="GE429" s="95">
        <f>IF(ISNA(VLOOKUP($B429,'[1]1718  Exp_Rev Access'!$F$7:$GK$318,$GE$2,FALSE)),"",VLOOKUP($B429,'[1]1718  Exp_Rev Access'!$F$7:$GK$318,$GE$2,FALSE))</f>
        <v>0</v>
      </c>
      <c r="GF429" s="95">
        <f>IF(ISNA(VLOOKUP($B429,'[1]1718  Exp_Rev Access'!$F$7:$GK$318,$GF$2,FALSE)),"",VLOOKUP($B429,'[1]1718  Exp_Rev Access'!$F$7:$GK$318,$GF$2,FALSE))</f>
        <v>0</v>
      </c>
      <c r="GG429" s="95">
        <f>IF(ISNA(VLOOKUP($B429,'[1]1718  Exp_Rev Access'!$F$7:$GK$318,$GG$2,FALSE)),"",VLOOKUP($B429,'[1]1718  Exp_Rev Access'!$F$7:$GK$318,$GG$2,FALSE))</f>
        <v>0</v>
      </c>
      <c r="GH429" s="95">
        <f>IF(ISNA(VLOOKUP($B429,'[1]1718  Exp_Rev Access'!$F$7:$GK$318,$GH$2,FALSE)),"",VLOOKUP($B429,'[1]1718  Exp_Rev Access'!$F$7:$GK$318,$GH$2,FALSE))</f>
        <v>0</v>
      </c>
      <c r="GI429" s="95">
        <f>IF(ISNA(VLOOKUP($B429,'[1]1718  Exp_Rev Access'!$F$7:$GK$318,$GI$2,FALSE)),"",VLOOKUP($B429,'[1]1718  Exp_Rev Access'!$F$7:$GK$318,$GI$2,FALSE))</f>
        <v>0</v>
      </c>
      <c r="GJ429" s="95">
        <f>IF(ISNA(VLOOKUP($B429,'[1]1718  Exp_Rev Access'!$F$7:$GK$318,$GJ$2,FALSE)),"",VLOOKUP($B429,'[1]1718  Exp_Rev Access'!$F$7:$GK$318,$GJ$2,FALSE))</f>
        <v>0</v>
      </c>
      <c r="GK429" s="95">
        <f>IF(ISNA(VLOOKUP($B429,'[1]1718  Exp_Rev Access'!$F$7:$GK$318,$GK$2,FALSE)),"",VLOOKUP($B429,'[1]1718  Exp_Rev Access'!$F$7:$GK$318,$GK$2,FALSE))</f>
        <v>0</v>
      </c>
      <c r="GL429" s="95">
        <f>IF(ISNA(VLOOKUP($B429,'[1]1718  Exp_Rev Access'!$F$7:$GK$318,$GL$2,FALSE)),"",VLOOKUP($B429,'[1]1718  Exp_Rev Access'!$F$7:$GK$318,$GL$2,FALSE))</f>
        <v>0</v>
      </c>
      <c r="GM429" s="95">
        <f>IF(ISNA(VLOOKUP($B429,'[1]1718  Exp_Rev Access'!$F$7:$GK$318,$GM$2,FALSE)),"",VLOOKUP($B429,'[1]1718  Exp_Rev Access'!$F$7:$GK$318,$GM$2,FALSE))</f>
        <v>0</v>
      </c>
      <c r="GN429" s="95">
        <f>IF(ISNA(VLOOKUP($B429,'[1]1718  Exp_Rev Access'!$F$7:$GK$318,$GN$2,FALSE)),"",VLOOKUP($B429,'[1]1718  Exp_Rev Access'!$F$7:$GK$318,$GN$2,FALSE))</f>
        <v>0</v>
      </c>
      <c r="GO429" s="95">
        <f>IF(ISNA(VLOOKUP($B429,'[1]1718  Exp_Rev Access'!$F$7:$GK$318,$GO$2,FALSE)),"",VLOOKUP($B429,'[1]1718  Exp_Rev Access'!$F$7:$GK$318,$GO$2,FALSE))</f>
        <v>0</v>
      </c>
      <c r="GP429" s="95">
        <f>IF(ISNA(VLOOKUP($B429,'[1]1718  Exp_Rev Access'!$F$7:$GK$318,$GP$2,FALSE)),"",VLOOKUP($B429,'[1]1718  Exp_Rev Access'!$F$7:$GK$318,$GP$2,FALSE))</f>
        <v>0</v>
      </c>
      <c r="GQ429" s="95">
        <f>IF(ISNA(VLOOKUP($B429,'[1]1718  Exp_Rev Access'!$F$7:$GK$318,$GQ$2,FALSE)),"",VLOOKUP($B429,'[1]1718  Exp_Rev Access'!$F$7:$GK$318,$GQ$2,FALSE))</f>
        <v>0</v>
      </c>
      <c r="GR429" s="95">
        <f>IF(ISNA(VLOOKUP($B429,'[1]1718  Exp_Rev Access'!$F$7:$GK$318,$GR$2,FALSE)),"",VLOOKUP($B429,'[1]1718  Exp_Rev Access'!$F$7:$GK$318,$GR$2,FALSE))</f>
        <v>0</v>
      </c>
      <c r="GS429" s="95">
        <f>IF(ISNA(VLOOKUP($B429,'[1]1718  Exp_Rev Access'!$F$7:$GK$318,$GS$2,FALSE)),"",VLOOKUP($B429,'[1]1718  Exp_Rev Access'!$F$7:$GK$318,$GS$2,FALSE))</f>
        <v>0</v>
      </c>
      <c r="GT429" s="95">
        <f>IF(ISNA(VLOOKUP($B429,'[1]1718  Exp_Rev Access'!$F$7:$GK$318,$GT$2,FALSE)),"",VLOOKUP($B429,'[1]1718  Exp_Rev Access'!$F$7:$GK$318,$GT$2,FALSE))</f>
        <v>0</v>
      </c>
      <c r="GU429" s="56">
        <f t="shared" si="1078"/>
        <v>0</v>
      </c>
      <c r="GV429" s="92">
        <f t="shared" si="1079"/>
        <v>0</v>
      </c>
      <c r="GW429" s="96">
        <f t="shared" si="1080"/>
        <v>0</v>
      </c>
    </row>
    <row r="430" spans="1:222" x14ac:dyDescent="0.3">
      <c r="A430" s="73"/>
      <c r="B430" s="88" t="s">
        <v>825</v>
      </c>
      <c r="C430" s="89" t="s">
        <v>826</v>
      </c>
      <c r="D430" s="75">
        <f>IF(ISNA(VLOOKUP($B430,'[1]1718 enrollment_Rev_Exp by size'!$A$7:H759,3,FALSE)),"",VLOOKUP($B430,'[1]1718 enrollment_Rev_Exp by size'!$A$7:$G$350,3,FALSE))</f>
        <v>3403.1</v>
      </c>
      <c r="E430" s="76">
        <f>IF(ISNA(VLOOKUP($B430,'[1]1718 enrollment_Rev_Exp by size'!$A$7:I762,5,FALSE)),"",VLOOKUP($B430,'[1]1718 enrollment_Rev_Exp by size'!$A$7:$G$350,5,FALSE))</f>
        <v>45701620.640000001</v>
      </c>
      <c r="F430" s="70">
        <f t="shared" si="1062"/>
        <v>45701620.640000001</v>
      </c>
      <c r="G430" s="70">
        <f t="shared" si="1063"/>
        <v>0</v>
      </c>
      <c r="H430" s="90">
        <f>IF(ISNA(VLOOKUP($B430,'[1]1718  Exp_Rev Access'!$F$7:$GK$318,3,FALSE)),"",VLOOKUP($B430,'[1]1718  Exp_Rev Access'!$F$7:$GK$318,3,FALSE))</f>
        <v>1111764.23</v>
      </c>
      <c r="I430" s="90">
        <f>IF(ISNA(VLOOKUP($B430,'[1]1718  Exp_Rev Access'!$F$7:$GK$318,4,FALSE)),"",VLOOKUP($B430,'[1]1718  Exp_Rev Access'!$F$7:$GK$318,4,FALSE))</f>
        <v>0</v>
      </c>
      <c r="J430" s="90">
        <f>IF(ISNA(VLOOKUP($B430,'[1]1718  Exp_Rev Access'!$F$7:$GK$318,5,FALSE)),"",VLOOKUP($B430,'[1]1718  Exp_Rev Access'!$F$7:$GK$318,5,FALSE))</f>
        <v>281.69</v>
      </c>
      <c r="K430" s="90">
        <f>IF(ISNA(VLOOKUP($B430,'[1]1718  Exp_Rev Access'!$F$7:$GK$318,6,FALSE)),"-",VLOOKUP($B430,'[1]1718  Exp_Rev Access'!$F$7:$GK$318,6,FALSE))</f>
        <v>0</v>
      </c>
      <c r="L430" s="90">
        <f>IF(ISNA(VLOOKUP($B430,'[1]1718  Exp_Rev Access'!$F$7:$GK$318,7,FALSE)),"",VLOOKUP($B430,'[1]1718  Exp_Rev Access'!$F$7:$GK$318,7,FALSE))</f>
        <v>0</v>
      </c>
      <c r="M430" s="90">
        <f>IF(ISNA(VLOOKUP($B430,'[1]1718  Exp_Rev Access'!$F$7:$GK$318,8,FALSE)),"",VLOOKUP($B430,'[1]1718  Exp_Rev Access'!$F$7:$GK$318,8,FALSE))</f>
        <v>0</v>
      </c>
      <c r="N430" s="56">
        <f t="shared" si="1064"/>
        <v>1112045.92</v>
      </c>
      <c r="O430" s="91">
        <f t="shared" si="1065"/>
        <v>2.4332745850738826E-2</v>
      </c>
      <c r="P430" s="56">
        <f t="shared" si="1066"/>
        <v>326.77438805794714</v>
      </c>
      <c r="Q430" s="90">
        <f>IF(ISNA(VLOOKUP($B430,'[1]1718  Exp_Rev Access'!$F$7:$GK$318,10,FALSE)),"",VLOOKUP($B430,'[1]1718  Exp_Rev Access'!$F$7:$GK$318,10,FALSE))</f>
        <v>0</v>
      </c>
      <c r="R430" s="90">
        <f>IF(ISNA(VLOOKUP($B430,'[1]1718  Exp_Rev Access'!$F$7:$GK$318,11,FALSE)),"",VLOOKUP($B430,'[1]1718  Exp_Rev Access'!$F$7:$GK$318,11,FALSE))</f>
        <v>0</v>
      </c>
      <c r="S430" s="90">
        <f>IF(ISNA(VLOOKUP($B430,'[1]1718  Exp_Rev Access'!$F$7:$GK$318,12,FALSE)),"",VLOOKUP($B430,'[1]1718  Exp_Rev Access'!$F$7:$GK$318,12,FALSE))</f>
        <v>0</v>
      </c>
      <c r="T430" s="90">
        <f>IF(ISNA(VLOOKUP($B430,'[1]1718  Exp_Rev Access'!$F$7:$GK$318,13,FALSE)),"",VLOOKUP($B430,'[1]1718  Exp_Rev Access'!$F$7:$GK$318,13,FALSE))</f>
        <v>0</v>
      </c>
      <c r="U430" s="90">
        <f>IF(ISNA(VLOOKUP($B430,'[1]1718  Exp_Rev Access'!$F$7:$GK$318,14,FALSE)),"",VLOOKUP($B430,'[1]1718  Exp_Rev Access'!$F$7:$GK$318,14,FALSE))</f>
        <v>0</v>
      </c>
      <c r="V430" s="90">
        <f>IF(ISNA(VLOOKUP($B430,'[1]1718  Exp_Rev Access'!$F$7:$GK$318,15,FALSE)),"",VLOOKUP($B430,'[1]1718  Exp_Rev Access'!$F$7:$GK$318,15,FALSE))</f>
        <v>0</v>
      </c>
      <c r="W430" s="90">
        <f>IF(ISNA(VLOOKUP($B430,'[1]1718  Exp_Rev Access'!$F$7:$GK$318,16,FALSE)),"",VLOOKUP($B430,'[1]1718  Exp_Rev Access'!$F$7:$GK$318,16,FALSE))</f>
        <v>0</v>
      </c>
      <c r="X430" s="90">
        <f>IF(ISNA(VLOOKUP($B430,'[1]1718  Exp_Rev Access'!$F$7:$GK$318,17,FALSE)),"",VLOOKUP($B430,'[1]1718  Exp_Rev Access'!$F$7:$GK$318,17,FALSE))</f>
        <v>0</v>
      </c>
      <c r="Y430" s="90">
        <f>IF(ISNA(VLOOKUP($B430,'[1]1718  Exp_Rev Access'!$F$7:$GK$318,18,FALSE)),"",VLOOKUP($B430,'[1]1718  Exp_Rev Access'!$F$7:$GK$318,18,FALSE))</f>
        <v>1739.33</v>
      </c>
      <c r="Z430" s="90">
        <f>IF(ISNA(VLOOKUP($B430,'[1]1718  Exp_Rev Access'!$F$7:$GK$318,19,FALSE)),"",VLOOKUP($B430,'[1]1718  Exp_Rev Access'!$F$7:$GK$318,19,FALSE))</f>
        <v>1871</v>
      </c>
      <c r="AA430" s="90">
        <f>IF(ISNA(VLOOKUP($B430,'[1]1718  Exp_Rev Access'!$F$7:$GK$318,20,FALSE)),"",VLOOKUP($B430,'[1]1718  Exp_Rev Access'!$F$7:$GK$318,20,FALSE))</f>
        <v>0</v>
      </c>
      <c r="AB430" s="90">
        <f>IF(ISNA(VLOOKUP($B430,'[1]1718  Exp_Rev Access'!$F$7:$GK$318,21,FALSE)),"",VLOOKUP($B430,'[1]1718  Exp_Rev Access'!$F$7:$GK$318,21,FALSE))</f>
        <v>0</v>
      </c>
      <c r="AC430" s="90">
        <f>IF(ISNA(VLOOKUP($B430,'[1]1718  Exp_Rev Access'!$F$7:$GK$318,22,FALSE)),"",VLOOKUP($B430,'[1]1718  Exp_Rev Access'!$F$7:$GK$318,22,FALSE))</f>
        <v>0</v>
      </c>
      <c r="AD430" s="90">
        <f>IF(ISNA(VLOOKUP($B430,'[1]1718  Exp_Rev Access'!$F$7:$GK$318,23,FALSE)),"",VLOOKUP($B430,'[1]1718  Exp_Rev Access'!$F$7:$GK$318,23,FALSE))</f>
        <v>19022.990000000002</v>
      </c>
      <c r="AE430" s="90">
        <f>IF(ISNA(VLOOKUP($B430,'[1]1718  Exp_Rev Access'!$F$7:$GK$318,24,FALSE)),"",VLOOKUP($B430,'[1]1718  Exp_Rev Access'!$F$7:$GK$318,24,FALSE))</f>
        <v>0</v>
      </c>
      <c r="AF430" s="90">
        <f>IF(ISNA(VLOOKUP($B430,'[1]1718  Exp_Rev Access'!$F$7:$GK$318,25,FALSE)),"",VLOOKUP($B430,'[1]1718  Exp_Rev Access'!$F$7:$GK$318,25,FALSE))</f>
        <v>0</v>
      </c>
      <c r="AG430" s="90">
        <f>IF(ISNA(VLOOKUP($B430,'[1]1718  Exp_Rev Access'!$F$7:$GK$318,26,FALSE)),"",VLOOKUP($B430,'[1]1718  Exp_Rev Access'!$F$7:$GK$318,26,FALSE))</f>
        <v>4311.54</v>
      </c>
      <c r="AH430" s="90">
        <f>IF(ISNA(VLOOKUP($B430,'[1]1718  Exp_Rev Access'!$F$7:$GK$318,27,FALSE)),"",VLOOKUP($B430,'[1]1718  Exp_Rev Access'!$F$7:$GK$318,27,FALSE))</f>
        <v>3313.18</v>
      </c>
      <c r="AI430" s="90">
        <f>IF(ISNA(VLOOKUP($B430,'[1]1718  Exp_Rev Access'!$F$7:$GK$318,28,FALSE)),"",VLOOKUP($B430,'[1]1718  Exp_Rev Access'!$F$7:$GK$318,28,FALSE))</f>
        <v>426.75</v>
      </c>
      <c r="AJ430" s="90">
        <f>IF(ISNA(VLOOKUP($B430,'[1]1718  Exp_Rev Access'!$F$7:$GK$318,29,FALSE)),"",VLOOKUP($B430,'[1]1718  Exp_Rev Access'!$F$7:$GK$318,29,FALSE))</f>
        <v>0</v>
      </c>
      <c r="AK430" s="90">
        <f>IF(ISNA(VLOOKUP($B430,'[1]1718  Exp_Rev Access'!$F$7:$GK$318,30,FALSE)),"",VLOOKUP($B430,'[1]1718  Exp_Rev Access'!$F$7:$GK$318,30,FALSE))</f>
        <v>6323</v>
      </c>
      <c r="AL430" s="90">
        <f>IF(ISNA(VLOOKUP($B430,'[1]1718  Exp_Rev Access'!$F$7:$GK$318,31,FALSE)),"",VLOOKUP($B430,'[1]1718  Exp_Rev Access'!$F$7:$GK$318,31,FALSE))</f>
        <v>114457.76</v>
      </c>
      <c r="AM430" s="56">
        <f t="shared" si="1067"/>
        <v>151465.54999999999</v>
      </c>
      <c r="AN430" s="92">
        <f t="shared" si="1068"/>
        <v>3.3142271078989024E-3</v>
      </c>
      <c r="AO430" s="71">
        <f t="shared" si="1069"/>
        <v>44.508110252416913</v>
      </c>
      <c r="AP430" s="90">
        <f>IF(ISNA(VLOOKUP($B430,'[1]1718  Exp_Rev Access'!$F$7:$GK$318,33,FALSE)),"",VLOOKUP($B430,'[1]1718  Exp_Rev Access'!$F$7:$GK$318,33,FALSE))</f>
        <v>22230286.850000001</v>
      </c>
      <c r="AQ430" s="90">
        <f>IF(ISNA(VLOOKUP($B430,'[1]1718  Exp_Rev Access'!$F$7:$GK$318,34,FALSE)),"",VLOOKUP($B430,'[1]1718  Exp_Rev Access'!$F$7:$GK$318,34,FALSE))</f>
        <v>570534.31000000006</v>
      </c>
      <c r="AR430" s="90">
        <f>IF(ISNA(VLOOKUP($B430,'[1]1718  Exp_Rev Access'!$F$7:$GK$318,35,FALSE)),"",VLOOKUP($B430,'[1]1718  Exp_Rev Access'!$F$7:$GK$318,35,FALSE))</f>
        <v>4839620.4800000004</v>
      </c>
      <c r="AS430" s="90">
        <f>IF(ISNA(VLOOKUP($B430,'[1]1718  Exp_Rev Access'!$F$7:$GK$318,36,FALSE)),"",VLOOKUP($B430,'[1]1718  Exp_Rev Access'!$F$7:$GK$318,36,FALSE))</f>
        <v>0</v>
      </c>
      <c r="AT430" s="90">
        <f>IF(ISNA(VLOOKUP($B430,'[1]1718  Exp_Rev Access'!$F$7:$GK$318,37,FALSE)),"",VLOOKUP($B430,'[1]1718  Exp_Rev Access'!$F$7:$GK$318,37,FALSE))</f>
        <v>0</v>
      </c>
      <c r="AU430" s="56">
        <f t="shared" si="1070"/>
        <v>27640441.640000001</v>
      </c>
      <c r="AV430" s="93">
        <f t="shared" si="1071"/>
        <v>0.60480222042296483</v>
      </c>
      <c r="AW430" s="56">
        <f t="shared" si="1072"/>
        <v>8122.1361817166708</v>
      </c>
      <c r="AX430" s="90">
        <f>IF(ISNA(VLOOKUP($B430,'[1]1718  Exp_Rev Access'!$F$7:$GK$318,39,FALSE)),"",VLOOKUP($B430,'[1]1718  Exp_Rev Access'!$F$7:$GK$318,39,FALSE))</f>
        <v>112080.8</v>
      </c>
      <c r="AY430" s="90">
        <f>IF(ISNA(VLOOKUP($B430,'[1]1718  Exp_Rev Access'!$F$7:$GK$318,40,FALSE)),"",VLOOKUP($B430,'[1]1718  Exp_Rev Access'!$F$7:$GK$318,40,FALSE))</f>
        <v>2482295</v>
      </c>
      <c r="AZ430" s="90">
        <f>IF(ISNA(VLOOKUP($B430,'[1]1718  Exp_Rev Access'!$F$7:$GK$318,41,FALSE)),"",VLOOKUP($B430,'[1]1718  Exp_Rev Access'!$F$7:$GK$318,41,FALSE))</f>
        <v>222048.92</v>
      </c>
      <c r="BA430" s="90">
        <f>IF(ISNA(VLOOKUP($B430,'[1]1718  Exp_Rev Access'!$F$7:$GK$318,42,FALSE)),"",VLOOKUP($B430,'[1]1718  Exp_Rev Access'!$F$7:$GK$318,42,FALSE))</f>
        <v>0</v>
      </c>
      <c r="BB430" s="90">
        <f>IF(ISNA(VLOOKUP($B430,'[1]1718  Exp_Rev Access'!$F$7:$GK$318,43,FALSE)),"",VLOOKUP($B430,'[1]1718  Exp_Rev Access'!$F$7:$GK$318,43,FALSE))</f>
        <v>0</v>
      </c>
      <c r="BC430" s="90">
        <f>IF(ISNA(VLOOKUP($B430,'[1]1718  Exp_Rev Access'!$F$7:$GK$318,44,FALSE)),"",VLOOKUP($B430,'[1]1718  Exp_Rev Access'!$F$7:$GK$318,44,FALSE))</f>
        <v>2059823.83</v>
      </c>
      <c r="BD430" s="90">
        <f>IF(ISNA(VLOOKUP($B430,'[1]1718  Exp_Rev Access'!$F$7:$GK$318,45,FALSE)),"",VLOOKUP($B430,'[1]1718  Exp_Rev Access'!$F$7:$GK$318,45,FALSE))</f>
        <v>0</v>
      </c>
      <c r="BE430" s="90">
        <f>IF(ISNA(VLOOKUP($B430,'[1]1718  Exp_Rev Access'!$F$7:$GK$318,46,FALSE)),"",VLOOKUP($B430,'[1]1718  Exp_Rev Access'!$F$7:$GK$318,46,FALSE))</f>
        <v>216206.46</v>
      </c>
      <c r="BF430" s="90">
        <f>IF(ISNA(VLOOKUP($B430,'[1]1718  Exp_Rev Access'!$F$7:$GK$318,47,FALSE)),"",VLOOKUP($B430,'[1]1718  Exp_Rev Access'!$F$7:$GK$318,47,FALSE))</f>
        <v>0</v>
      </c>
      <c r="BG430" s="90">
        <f>IF(ISNA(VLOOKUP($B430,'[1]1718  Exp_Rev Access'!$F$7:$GK$318,48,FALSE)),"",VLOOKUP($B430,'[1]1718  Exp_Rev Access'!$F$7:$GK$318,48,FALSE))</f>
        <v>1297950.8700000001</v>
      </c>
      <c r="BH430" s="90">
        <f>IF(ISNA(VLOOKUP($B430,'[1]1718  Exp_Rev Access'!$F$7:$GK$318,49,FALSE)),"",VLOOKUP($B430,'[1]1718  Exp_Rev Access'!$F$7:$GK$318,49,FALSE))</f>
        <v>57578.25</v>
      </c>
      <c r="BI430" s="90">
        <f>IF(ISNA(VLOOKUP($B430,'[1]1718  Exp_Rev Access'!$F$7:$GK$318,50,FALSE)),"",VLOOKUP($B430,'[1]1718  Exp_Rev Access'!$F$7:$GK$318,50,FALSE))</f>
        <v>0</v>
      </c>
      <c r="BJ430" s="90">
        <f>IF(ISNA(VLOOKUP($B430,'[1]1718  Exp_Rev Access'!$F$7:$GK$318,51,FALSE)),"",VLOOKUP($B430,'[1]1718  Exp_Rev Access'!$F$7:$GK$318,51,FALSE))</f>
        <v>38215.31</v>
      </c>
      <c r="BK430" s="90">
        <f>IF(ISNA(VLOOKUP($B430,'[1]1718  Exp_Rev Access'!$F$7:$GK$318,52,FALSE)),"",VLOOKUP($B430,'[1]1718  Exp_Rev Access'!$F$7:$GK$318,52,FALSE))</f>
        <v>1403009.73</v>
      </c>
      <c r="BL430" s="90">
        <f>IF(ISNA(VLOOKUP($B430,'[1]1718  Exp_Rev Access'!$F$7:$GK$318,53,FALSE)),"",VLOOKUP($B430,'[1]1718  Exp_Rev Access'!$F$7:$GK$318,53,FALSE))</f>
        <v>0</v>
      </c>
      <c r="BM430" s="90">
        <f>IF(ISNA(VLOOKUP($B430,'[1]1718  Exp_Rev Access'!$F$7:$GK$318,54,FALSE)),"",VLOOKUP($B430,'[1]1718  Exp_Rev Access'!$F$7:$GK$318,54,FALSE))</f>
        <v>0</v>
      </c>
      <c r="BN430" s="90">
        <f>IF(ISNA(VLOOKUP($B430,'[1]1718  Exp_Rev Access'!$F$7:$GK$318,55,FALSE)),"",VLOOKUP($B430,'[1]1718  Exp_Rev Access'!$F$7:$GK$318,55,FALSE))</f>
        <v>0</v>
      </c>
      <c r="BO430" s="90">
        <f>IF(ISNA(VLOOKUP($B430,'[1]1718  Exp_Rev Access'!$F$7:$GK$318,56,FALSE)),"",VLOOKUP($B430,'[1]1718  Exp_Rev Access'!$F$7:$GK$318,56,FALSE))</f>
        <v>0</v>
      </c>
      <c r="BP430" s="90">
        <f>IF(ISNA(VLOOKUP($B430,'[1]1718  Exp_Rev Access'!$F$7:$GK$318,57,FALSE)),"",VLOOKUP($B430,'[1]1718  Exp_Rev Access'!$F$7:$GK$318,57,FALSE))</f>
        <v>0</v>
      </c>
      <c r="BQ430" s="90">
        <f>IF(ISNA(VLOOKUP($B430,'[1]1718  Exp_Rev Access'!$F$7:$GK$318,58,FALSE)),"",VLOOKUP($B430,'[1]1718  Exp_Rev Access'!$F$7:$GK$318,58,FALSE))</f>
        <v>0</v>
      </c>
      <c r="BR430" s="90">
        <f>IF(ISNA(VLOOKUP($B430,'[1]1718  Exp_Rev Access'!$F$7:$GK$318,59,FALSE)),"",VLOOKUP($B430,'[1]1718  Exp_Rev Access'!$F$7:$GK$318,59,FALSE))</f>
        <v>0</v>
      </c>
      <c r="BS430" s="90">
        <f>IF(ISNA(VLOOKUP($B430,'[1]1718  Exp_Rev Access'!$F$7:$GK$318,60,FALSE)),"",VLOOKUP($B430,'[1]1718  Exp_Rev Access'!$F$7:$GK$318,60,FALSE))</f>
        <v>0</v>
      </c>
      <c r="BT430" s="90">
        <f>IF(ISNA(VLOOKUP($B430,'[1]1718  Exp_Rev Access'!$F$7:$GK$318,61,FALSE)),"",VLOOKUP($B430,'[1]1718  Exp_Rev Access'!$F$7:$GK$318,61,FALSE))</f>
        <v>0</v>
      </c>
      <c r="BU430" s="90">
        <f>IF(ISNA(VLOOKUP($B430,'[1]1718  Exp_Rev Access'!$F$7:$GK$318,62,FALSE)),"",VLOOKUP($B430,'[1]1718  Exp_Rev Access'!$F$7:$GK$318,62,FALSE))</f>
        <v>0</v>
      </c>
      <c r="BV430" s="56">
        <f t="shared" si="1022"/>
        <v>7889209.1699999999</v>
      </c>
      <c r="BW430" s="92">
        <f t="shared" si="1073"/>
        <v>0.17262427589044904</v>
      </c>
      <c r="BX430" s="71">
        <f t="shared" si="1074"/>
        <v>2318.2419470482796</v>
      </c>
      <c r="BY430" s="90">
        <f>IF(ISNA(VLOOKUP($B430,'[1]1718  Exp_Rev Access'!$F$7:$GK$318,64,FALSE)),"",VLOOKUP($B430,'[1]1718  Exp_Rev Access'!$F$7:$GK$318,64,FALSE))</f>
        <v>0</v>
      </c>
      <c r="BZ430" s="90">
        <f>IF(ISNA(VLOOKUP($B430,'[1]1718  Exp_Rev Access'!$F$7:$GK$318,65,FALSE)),"",VLOOKUP($B430,'[1]1718  Exp_Rev Access'!$F$7:$GK$318,65,FALSE))</f>
        <v>2048091.91</v>
      </c>
      <c r="CA430" s="90">
        <f>IF(ISNA(VLOOKUP($B430,'[1]1718  Exp_Rev Access'!$F$7:$GK$318,66,FALSE)),"",VLOOKUP($B430,'[1]1718  Exp_Rev Access'!$F$7:$GK$318,66,FALSE))</f>
        <v>124503.88</v>
      </c>
      <c r="CB430" s="90">
        <f>IF(ISNA(VLOOKUP($B430,'[1]1718  Exp_Rev Access'!$F$7:$GK$318,67,FALSE)),"",VLOOKUP($B430,'[1]1718  Exp_Rev Access'!$F$7:$GK$318,67,FALSE))</f>
        <v>0</v>
      </c>
      <c r="CC430" s="90">
        <f>IF(ISNA(VLOOKUP($B430,'[1]1718  Exp_Rev Access'!$F$7:$GK$318,68,FALSE)),"",VLOOKUP($B430,'[1]1718  Exp_Rev Access'!$F$7:$GK$318,68,FALSE))</f>
        <v>34383.25</v>
      </c>
      <c r="CD430" s="90">
        <f>IF(ISNA(VLOOKUP($B430,'[1]1718  Exp_Rev Access'!$F$7:$GK$318,69,FALSE)),"",VLOOKUP($B430,'[1]1718  Exp_Rev Access'!$F$7:$GK$318,69,FALSE))</f>
        <v>0</v>
      </c>
      <c r="CE430" s="56">
        <f t="shared" si="1021"/>
        <v>2206979.04</v>
      </c>
      <c r="CF430" s="92">
        <f t="shared" si="1046"/>
        <v>4.82910454617086E-2</v>
      </c>
      <c r="CG430" s="78">
        <f t="shared" si="1047"/>
        <v>648.52018453762753</v>
      </c>
      <c r="CH430" s="90">
        <f>IF(ISNA(VLOOKUP($B430,'[1]1718  Exp_Rev Access'!$F$7:$GK$318,$CH$2,FALSE)),"",VLOOKUP($B430,'[1]1718  Exp_Rev Access'!$F$7:$GK$318,$CH$2,FALSE))</f>
        <v>0</v>
      </c>
      <c r="CI430" s="90">
        <f>IF(ISNA(VLOOKUP($B430,'[1]1718  Exp_Rev Access'!$F$7:$GK$318,$CI$2,FALSE)),"",VLOOKUP($B430,'[1]1718  Exp_Rev Access'!$F$7:$GK$318,$CI$2,FALSE))</f>
        <v>0</v>
      </c>
      <c r="CJ430" s="90">
        <f>IF(ISNA(VLOOKUP($B430,'[1]1718  Exp_Rev Access'!$F$7:$GK$318,$CJ$2,FALSE)),"",VLOOKUP($B430,'[1]1718  Exp_Rev Access'!$F$7:$GK$318,$CJ$2,FALSE))</f>
        <v>0</v>
      </c>
      <c r="CK430" s="90">
        <f>IF(ISNA(VLOOKUP($B430,'[1]1718  Exp_Rev Access'!$F$7:$GK$318,$CK$2,FALSE)),"",VLOOKUP($B430,'[1]1718  Exp_Rev Access'!$F$7:$GK$318,$CK$2,FALSE))</f>
        <v>0</v>
      </c>
      <c r="CL430" s="90">
        <f>IF(ISNA(VLOOKUP($B430,'[1]1718  Exp_Rev Access'!$F$7:$GK$318,$CL$2,FALSE)),"",VLOOKUP($B430,'[1]1718  Exp_Rev Access'!$F$7:$GK$318,$CL$2,FALSE))</f>
        <v>0</v>
      </c>
      <c r="CM430" s="90">
        <f>IF(ISNA(VLOOKUP($B430,'[1]1718  Exp_Rev Access'!$F$7:$GK$318,$CM$2,FALSE)),"",VLOOKUP($B430,'[1]1718  Exp_Rev Access'!$F$7:$GK$318,$CM$2,FALSE))</f>
        <v>0</v>
      </c>
      <c r="CN430" s="90">
        <f>IF(ISNA(VLOOKUP($B430,'[1]1718  Exp_Rev Access'!$F$7:$GK$318,$CN$2,FALSE)),"",VLOOKUP($B430,'[1]1718  Exp_Rev Access'!$F$7:$GK$318,$CN$2,FALSE))</f>
        <v>0</v>
      </c>
      <c r="CO430" s="90">
        <f>IF(ISNA(VLOOKUP($B430,'[1]1718  Exp_Rev Access'!$F$7:$GK$318,$CO$2,FALSE)),"",VLOOKUP($B430,'[1]1718  Exp_Rev Access'!$F$7:$GK$318,$CO$2,FALSE))</f>
        <v>0</v>
      </c>
      <c r="CP430" s="90">
        <f>IF(ISNA(VLOOKUP($B430,'[1]1718  Exp_Rev Access'!$F$7:$GK$318,$CP$2,FALSE)),"",VLOOKUP($B430,'[1]1718  Exp_Rev Access'!$F$7:$GK$318,$CP$2,FALSE))</f>
        <v>0</v>
      </c>
      <c r="CQ430" s="90">
        <f>IF(ISNA(VLOOKUP($B430,'[1]1718  Exp_Rev Access'!$F$7:$GK$318,$CQ$2,FALSE)),"",VLOOKUP($B430,'[1]1718  Exp_Rev Access'!$F$7:$GK$318,$CQ$2,FALSE))</f>
        <v>615047.65</v>
      </c>
      <c r="CR430" s="90">
        <f>IF(ISNA(VLOOKUP($B430,'[1]1718  Exp_Rev Access'!$F$7:$GK$318,$CR$2,FALSE)),"",VLOOKUP($B430,'[1]1718  Exp_Rev Access'!$F$7:$GK$318,$CR$2,FALSE))</f>
        <v>0</v>
      </c>
      <c r="CS430" s="90">
        <f>IF(ISNA(VLOOKUP($B430,'[1]1718  Exp_Rev Access'!$F$7:$GK$318,$CS$2,FALSE)),"",VLOOKUP($B430,'[1]1718  Exp_Rev Access'!$F$7:$GK$318,$CS$2,FALSE))</f>
        <v>32759.62</v>
      </c>
      <c r="CT430" s="90">
        <f>IF(ISNA(VLOOKUP($B430,'[1]1718  Exp_Rev Access'!$F$7:$GK$318,$CT$2,FALSE)),"",VLOOKUP($B430,'[1]1718  Exp_Rev Access'!$F$7:$GK$318,$CT$2,FALSE))</f>
        <v>0</v>
      </c>
      <c r="CU430" s="90">
        <f>IF(ISNA(VLOOKUP($B430,'[1]1718  Exp_Rev Access'!$F$7:$GK$318,$CU$2,FALSE)),"",VLOOKUP($B430,'[1]1718  Exp_Rev Access'!$F$7:$GK$318,$CU$2,FALSE))</f>
        <v>1855845.34</v>
      </c>
      <c r="CV430" s="90">
        <f>IF(ISNA(VLOOKUP($B430,'[1]1718  Exp_Rev Access'!$F$7:$GK$318,$CV$2,FALSE)),"",VLOOKUP($B430,'[1]1718  Exp_Rev Access'!$F$7:$GK$318,$CV$2,FALSE))</f>
        <v>348543.3</v>
      </c>
      <c r="CW430" s="90">
        <f>IF(ISNA(VLOOKUP($B430,'[1]1718  Exp_Rev Access'!$F$7:$GK$318,$CW$2,FALSE)),"",VLOOKUP($B430,'[1]1718  Exp_Rev Access'!$F$7:$GK$318,$CW$2,FALSE))</f>
        <v>617348.26</v>
      </c>
      <c r="CX430" s="90">
        <f>IF(ISNA(VLOOKUP($B430,'[1]1718  Exp_Rev Access'!$F$7:$GK$318,$CX$2,FALSE)),"",VLOOKUP($B430,'[1]1718  Exp_Rev Access'!$F$7:$GK$318,$CX$2,FALSE))</f>
        <v>0</v>
      </c>
      <c r="CY430" s="90">
        <f>IF(ISNA(VLOOKUP($B430,'[1]1718  Exp_Rev Access'!$F$7:$GK$318,$CY$2,FALSE)),"",VLOOKUP($B430,'[1]1718  Exp_Rev Access'!$F$7:$GK$318,$CY$2,FALSE))</f>
        <v>0</v>
      </c>
      <c r="CZ430" s="90">
        <f>IF(ISNA(VLOOKUP($B430,'[1]1718  Exp_Rev Access'!$F$7:$GK$318,$CZ$2,FALSE)),"",VLOOKUP($B430,'[1]1718  Exp_Rev Access'!$F$7:$GK$318,$CZ$2,FALSE))</f>
        <v>0</v>
      </c>
      <c r="DA430" s="90">
        <f>IF(ISNA(VLOOKUP($B430,'[1]1718  Exp_Rev Access'!$F$7:$GK$318,$DA$2,FALSE)),"",VLOOKUP($B430,'[1]1718  Exp_Rev Access'!$F$7:$GK$318,$DA$2,FALSE))</f>
        <v>0</v>
      </c>
      <c r="DB430" s="90">
        <f>IF(ISNA(VLOOKUP($B430,'[1]1718  Exp_Rev Access'!$F$7:$GK$318,$DB$2,FALSE)),"",VLOOKUP($B430,'[1]1718  Exp_Rev Access'!$F$7:$GK$318,$DB$2,FALSE))</f>
        <v>233794.64</v>
      </c>
      <c r="DC430" s="90">
        <f>IF(ISNA(VLOOKUP($B430,'[1]1718  Exp_Rev Access'!$F$7:$GK$318,$DC$2,FALSE)),"",VLOOKUP($B430,'[1]1718  Exp_Rev Access'!$F$7:$GK$318,$DC$2,FALSE))</f>
        <v>0</v>
      </c>
      <c r="DD430" s="90">
        <f>IF(ISNA(VLOOKUP($B430,'[1]1718  Exp_Rev Access'!$F$7:$GK$318,$DD$2,FALSE)),"",VLOOKUP($B430,'[1]1718  Exp_Rev Access'!$F$7:$GK$318,$DD$2,FALSE))</f>
        <v>0</v>
      </c>
      <c r="DE430" s="90">
        <f>IF(ISNA(VLOOKUP($B430,'[1]1718  Exp_Rev Access'!$F$7:$GK$318,$DE$2,FALSE)),"",VLOOKUP($B430,'[1]1718  Exp_Rev Access'!$F$7:$GK$318,$DE$2,FALSE))</f>
        <v>0</v>
      </c>
      <c r="DF430" s="90">
        <f>IF(ISNA(VLOOKUP($B430,'[1]1718  Exp_Rev Access'!$F$7:$GK$318,$DF$2,FALSE)),"",VLOOKUP($B430,'[1]1718  Exp_Rev Access'!$F$7:$GK$318,$DF$2,FALSE))</f>
        <v>0</v>
      </c>
      <c r="DG430" s="90">
        <f>IF(ISNA(VLOOKUP($B430,'[1]1718  Exp_Rev Access'!$F$7:$GK$318,$DG$2,FALSE)),"",VLOOKUP($B430,'[1]1718  Exp_Rev Access'!$F$7:$GK$318,$DG$2,FALSE))</f>
        <v>0</v>
      </c>
      <c r="DH430" s="90">
        <f>IF(ISNA(VLOOKUP($B430,'[1]1718  Exp_Rev Access'!$F$7:$GK$318,$DH$2,FALSE)),"",VLOOKUP($B430,'[1]1718  Exp_Rev Access'!$F$7:$GK$318,$DH$2,FALSE))</f>
        <v>34197.17</v>
      </c>
      <c r="DI430" s="90">
        <f>IF(ISNA(VLOOKUP($B430,'[1]1718  Exp_Rev Access'!$F$7:$GK$318,$DI$2,FALSE)),"",VLOOKUP($B430,'[1]1718  Exp_Rev Access'!$F$7:$GK$318,$DI$2,FALSE))</f>
        <v>2189752.35</v>
      </c>
      <c r="DJ430" s="90">
        <f>IF(ISNA(VLOOKUP($B430,'[1]1718  Exp_Rev Access'!$F$7:$GK$318,$DJ$2,FALSE)),"",VLOOKUP($B430,'[1]1718  Exp_Rev Access'!$F$7:$GK$318,$DJ$2,FALSE))</f>
        <v>0</v>
      </c>
      <c r="DK430" s="90">
        <f>IF(ISNA(VLOOKUP($B430,'[1]1718  Exp_Rev Access'!$F$7:$GK$318,$DK$2,FALSE)),"",VLOOKUP($B430,'[1]1718  Exp_Rev Access'!$F$7:$GK$318,$DK$2,FALSE))</f>
        <v>0</v>
      </c>
      <c r="DL430" s="90">
        <f>IF(ISNA(VLOOKUP($B430,'[1]1718  Exp_Rev Access'!$F$7:$GK$318,$DL$2,FALSE)),"",VLOOKUP($B430,'[1]1718  Exp_Rev Access'!$F$7:$GK$318,$DL$2,FALSE))</f>
        <v>0</v>
      </c>
      <c r="DM430" s="90">
        <f>IF(ISNA(VLOOKUP($B430,'[1]1718  Exp_Rev Access'!$F$7:$GK$318,$DM$2,FALSE)),"",VLOOKUP($B430,'[1]1718  Exp_Rev Access'!$F$7:$GK$318,$DM$2,FALSE))</f>
        <v>0</v>
      </c>
      <c r="DN430" s="90">
        <f>IF(ISNA(VLOOKUP($B430,'[1]1718  Exp_Rev Access'!$F$7:$GK$318,$DN$2,FALSE)),"",VLOOKUP($B430,'[1]1718  Exp_Rev Access'!$F$7:$GK$318,$DN$2,FALSE))</f>
        <v>0</v>
      </c>
      <c r="DO430" s="90">
        <f>IF(ISNA(VLOOKUP($B430,'[1]1718  Exp_Rev Access'!$F$7:$GK$318,$DO$2,FALSE)),"",VLOOKUP($B430,'[1]1718  Exp_Rev Access'!$F$7:$GK$318,$DO$2,FALSE))</f>
        <v>0</v>
      </c>
      <c r="DP430" s="90">
        <f>IF(ISNA(VLOOKUP($B430,'[1]1718  Exp_Rev Access'!$F$7:$GK$318,$DP$2,FALSE)),"",VLOOKUP($B430,'[1]1718  Exp_Rev Access'!$F$7:$GK$318,$DP$2,FALSE))</f>
        <v>0</v>
      </c>
      <c r="DQ430" s="90">
        <f>IF(ISNA(VLOOKUP($B430,'[1]1718  Exp_Rev Access'!$F$7:$GK$318,$DQ$2,FALSE)),"",VLOOKUP($B430,'[1]1718  Exp_Rev Access'!$F$7:$GK$318,$DQ$2,FALSE))</f>
        <v>0</v>
      </c>
      <c r="DR430" s="90">
        <f>IF(ISNA(VLOOKUP($B430,'[1]1718  Exp_Rev Access'!$F$7:$GK$318,$DR$2,FALSE)),"",VLOOKUP($B430,'[1]1718  Exp_Rev Access'!$F$7:$GK$318,$DR$2,FALSE))</f>
        <v>0</v>
      </c>
      <c r="DS430" s="90">
        <f>IF(ISNA(VLOOKUP($B430,'[1]1718  Exp_Rev Access'!$F$7:$GK$318,$DS$2,FALSE)),"",VLOOKUP($B430,'[1]1718  Exp_Rev Access'!$F$7:$GK$318,$DS$2,FALSE))</f>
        <v>0</v>
      </c>
      <c r="DT430" s="90">
        <f>IF(ISNA(VLOOKUP($B430,'[1]1718  Exp_Rev Access'!$F$7:$GK$318,$DT$2,FALSE)),"",VLOOKUP($B430,'[1]1718  Exp_Rev Access'!$F$7:$GK$318,$DT$2,FALSE))</f>
        <v>0</v>
      </c>
      <c r="DU430" s="90">
        <f>IF(ISNA(VLOOKUP($B430,'[1]1718  Exp_Rev Access'!$F$7:$GK$318,$DU$2,FALSE)),"",VLOOKUP($B430,'[1]1718  Exp_Rev Access'!$F$7:$GK$318,$DU$2,FALSE))</f>
        <v>0</v>
      </c>
      <c r="DV430" s="90">
        <f>IF(ISNA(VLOOKUP($B430,'[1]1718  Exp_Rev Access'!$F$7:$GK$318,$DV$2,FALSE)),"",VLOOKUP($B430,'[1]1718  Exp_Rev Access'!$F$7:$GK$318,$DV$2,FALSE))</f>
        <v>0</v>
      </c>
      <c r="DW430" s="90">
        <f>IF(ISNA(VLOOKUP($B430,'[1]1718  Exp_Rev Access'!$F$7:$GK$318,$DW$2,FALSE)),"",VLOOKUP($B430,'[1]1718  Exp_Rev Access'!$F$7:$GK$318,$DW$2,FALSE))</f>
        <v>0</v>
      </c>
      <c r="DX430" s="90">
        <f>IF(ISNA(VLOOKUP($B430,'[1]1718  Exp_Rev Access'!$F$7:$GK$318,$DX$2,FALSE)),"",VLOOKUP($B430,'[1]1718  Exp_Rev Access'!$F$7:$GK$318,$DX$2,FALSE))</f>
        <v>0</v>
      </c>
      <c r="DY430" s="90">
        <f>IF(ISNA(VLOOKUP($B430,'[1]1718  Exp_Rev Access'!$F$7:$GK$318,$DY$2,FALSE)),"",VLOOKUP($B430,'[1]1718  Exp_Rev Access'!$F$7:$GK$318,$DY$2,FALSE))</f>
        <v>0</v>
      </c>
      <c r="DZ430" s="90">
        <f>IF(ISNA(VLOOKUP($B430,'[1]1718  Exp_Rev Access'!$F$7:$GK$318,$DZ$2,FALSE)),"",VLOOKUP($B430,'[1]1718  Exp_Rev Access'!$F$7:$GK$318,$DZ$2,FALSE))</f>
        <v>0</v>
      </c>
      <c r="EA430" s="90">
        <f>IF(ISNA(VLOOKUP($B430,'[1]1718  Exp_Rev Access'!$F$7:$GK$318,$EA$2,FALSE)),"",VLOOKUP($B430,'[1]1718  Exp_Rev Access'!$F$7:$GK$318,$EA$2,FALSE))</f>
        <v>0</v>
      </c>
      <c r="EB430" s="90">
        <f>IF(ISNA(VLOOKUP($B430,'[1]1718  Exp_Rev Access'!$F$7:$GK$318,$EB$2,FALSE)),"",VLOOKUP($B430,'[1]1718  Exp_Rev Access'!$F$7:$GK$318,$EB$2,FALSE))</f>
        <v>0</v>
      </c>
      <c r="EC430" s="90">
        <f>IF(ISNA(VLOOKUP($B430,'[1]1718  Exp_Rev Access'!$F$7:$GK$318,$EC$2,FALSE)),"",VLOOKUP($B430,'[1]1718  Exp_Rev Access'!$F$7:$GK$318,$EC$2,FALSE))</f>
        <v>0</v>
      </c>
      <c r="ED430" s="90">
        <f>IF(ISNA(VLOOKUP($B430,'[1]1718  Exp_Rev Access'!$F$7:$GK$318,$ED$2,FALSE)),"",VLOOKUP($B430,'[1]1718  Exp_Rev Access'!$F$7:$GK$318,$ED$2,FALSE))</f>
        <v>0</v>
      </c>
      <c r="EE430" s="90">
        <f>IF(ISNA(VLOOKUP($B430,'[1]1718  Exp_Rev Access'!$F$7:$GK$318,$EE$2,FALSE)),"",VLOOKUP($B430,'[1]1718  Exp_Rev Access'!$F$7:$GK$318,$EE$2,FALSE))</f>
        <v>0</v>
      </c>
      <c r="EF430" s="90">
        <f>IF(ISNA(VLOOKUP($B430,'[1]1718  Exp_Rev Access'!$F$7:$GK$318,$EF$2,FALSE)),"",VLOOKUP($B430,'[1]1718  Exp_Rev Access'!$F$7:$GK$318,$EF$2,FALSE))</f>
        <v>26114.720000000001</v>
      </c>
      <c r="EG430" s="90">
        <f>IF(ISNA(VLOOKUP($B430,'[1]1718  Exp_Rev Access'!$F$7:$GK$318,$EG$2,FALSE)),"",VLOOKUP($B430,'[1]1718  Exp_Rev Access'!$F$7:$GK$318,$EG$2,FALSE))</f>
        <v>159511.89000000001</v>
      </c>
      <c r="EH430" s="90">
        <f>IF(ISNA(VLOOKUP($B430,'[1]1718  Exp_Rev Access'!$F$7:$GK$318,$EH$2,FALSE)),"",VLOOKUP($B430,'[1]1718  Exp_Rev Access'!$F$7:$GK$318,$EH$2,FALSE))</f>
        <v>0</v>
      </c>
      <c r="EI430" s="90">
        <f>IF(ISNA(VLOOKUP($B430,'[1]1718  Exp_Rev Access'!$F$7:$GK$318,$EI$2,FALSE)),"",VLOOKUP($B430,'[1]1718  Exp_Rev Access'!$F$7:$GK$318,$EI$2,FALSE))</f>
        <v>0</v>
      </c>
      <c r="EJ430" s="90">
        <f>IF(ISNA(VLOOKUP($B430,'[1]1718  Exp_Rev Access'!$F$7:$GK$318,$EJ$2,FALSE)),"",VLOOKUP($B430,'[1]1718  Exp_Rev Access'!$F$7:$GK$318,$EJ$2,FALSE))</f>
        <v>0</v>
      </c>
      <c r="EK430" s="90">
        <f>IF(ISNA(VLOOKUP($B430,'[1]1718  Exp_Rev Access'!$F$7:$GK$318,$EK$2,FALSE)),"",VLOOKUP($B430,'[1]1718  Exp_Rev Access'!$F$7:$GK$318,$EK$2,FALSE))</f>
        <v>0</v>
      </c>
      <c r="EL430" s="90">
        <f>IF(ISNA(VLOOKUP($B430,'[1]1718  Exp_Rev Access'!$F$7:$GK$318,$EL$2,FALSE)),"",VLOOKUP($B430,'[1]1718  Exp_Rev Access'!$F$7:$GK$318,$EL$2,FALSE))</f>
        <v>0</v>
      </c>
      <c r="EM430" s="90">
        <f>IF(ISNA(VLOOKUP($B430,'[1]1718  Exp_Rev Access'!$F$7:$GK$318,$EM$2,FALSE)),"",VLOOKUP($B430,'[1]1718  Exp_Rev Access'!$F$7:$GK$318,$EM$2,FALSE))</f>
        <v>0</v>
      </c>
      <c r="EN430" s="90">
        <f>IF(ISNA(VLOOKUP($B430,'[1]1718  Exp_Rev Access'!$F$7:$GK$318,$EN$2,FALSE)),"",VLOOKUP($B430,'[1]1718  Exp_Rev Access'!$F$7:$GK$318,$EN$2,FALSE))</f>
        <v>229464.41</v>
      </c>
      <c r="EO430" s="90">
        <f>IF(ISNA(VLOOKUP($B430,'[1]1718  Exp_Rev Access'!$F$7:$GK$318,$EO$2,FALSE)),"",VLOOKUP($B430,'[1]1718  Exp_Rev Access'!$F$7:$GK$318,$EO$2,FALSE))</f>
        <v>0</v>
      </c>
      <c r="EP430" s="90">
        <f>IF(ISNA(VLOOKUP($B430,'[1]1718  Exp_Rev Access'!$F$7:$GK$318,$EP$2,FALSE)),"",VLOOKUP($B430,'[1]1718  Exp_Rev Access'!$F$7:$GK$318,$EP$2,FALSE))</f>
        <v>0</v>
      </c>
      <c r="EQ430" s="90">
        <f>IF(ISNA(VLOOKUP($B430,'[1]1718  Exp_Rev Access'!$F$7:$GK$318,$EQ$2,FALSE)),"",VLOOKUP($B430,'[1]1718  Exp_Rev Access'!$F$7:$GK$318,$EQ$2,FALSE))</f>
        <v>0</v>
      </c>
      <c r="ER430" s="90">
        <f>IF(ISNA(VLOOKUP($B430,'[1]1718  Exp_Rev Access'!$F$7:$GK$318,$ER$2,FALSE)),"",VLOOKUP($B430,'[1]1718  Exp_Rev Access'!$F$7:$GK$318,$ER$2,FALSE))</f>
        <v>0</v>
      </c>
      <c r="ES430" s="90">
        <f>IF(ISNA(VLOOKUP($B430,'[1]1718  Exp_Rev Access'!$F$7:$GK$318,$ES$2,FALSE)),"",VLOOKUP($B430,'[1]1718  Exp_Rev Access'!$F$7:$GK$318,$ES$2,FALSE))</f>
        <v>0</v>
      </c>
      <c r="ET430" s="90">
        <f>IF(ISNA(VLOOKUP($B430,'[1]1718  Exp_Rev Access'!$F$7:$GK$318,$ET$2,FALSE)),"",VLOOKUP($B430,'[1]1718  Exp_Rev Access'!$F$7:$GK$318,$ET$2,FALSE))</f>
        <v>0</v>
      </c>
      <c r="EU430" s="90">
        <f>IF(ISNA(VLOOKUP($B430,'[1]1718  Exp_Rev Access'!$F$7:$GK$318,$EU$2,FALSE)),"",VLOOKUP($B430,'[1]1718  Exp_Rev Access'!$F$7:$GK$318,$EU$2,FALSE))</f>
        <v>0</v>
      </c>
      <c r="EV430" s="90">
        <f>IF(ISNA(VLOOKUP($B430,'[1]1718  Exp_Rev Access'!$F$7:$GK$318,$EV$2,FALSE)),"",VLOOKUP($B430,'[1]1718  Exp_Rev Access'!$F$7:$GK$318,$EV$2,FALSE))</f>
        <v>0</v>
      </c>
      <c r="EW430" s="90">
        <f>IF(ISNA(VLOOKUP($B430,'[1]1718  Exp_Rev Access'!$F$7:$GK$318,$EW$2,FALSE)),"",VLOOKUP($B430,'[1]1718  Exp_Rev Access'!$F$7:$GK$318,$EW$2,FALSE))</f>
        <v>0</v>
      </c>
      <c r="EX430" s="90">
        <f>IF(ISNA(VLOOKUP($B430,'[1]1718  Exp_Rev Access'!$F$7:$GK$318,$EX$2,FALSE)),"",VLOOKUP($B430,'[1]1718  Exp_Rev Access'!$F$7:$GK$318,$EX$2,FALSE))</f>
        <v>0</v>
      </c>
      <c r="EY430" s="90">
        <f>IF(ISNA(VLOOKUP($B430,'[1]1718  Exp_Rev Access'!$F$7:$GK$318,$EY$2,FALSE)),"",VLOOKUP($B430,'[1]1718  Exp_Rev Access'!$F$7:$GK$318,$EY$2,FALSE))</f>
        <v>0</v>
      </c>
      <c r="EZ430" s="90">
        <f>IF(ISNA(VLOOKUP($B430,'[1]1718  Exp_Rev Access'!$F$7:$GK$318,$EZ$2,FALSE)),"",VLOOKUP($B430,'[1]1718  Exp_Rev Access'!$F$7:$GK$318,$EZ$2,FALSE))</f>
        <v>0</v>
      </c>
      <c r="FA430" s="90">
        <f>IF(ISNA(VLOOKUP($B430,'[1]1718  Exp_Rev Access'!$F$7:$GK$318,$FA$2,FALSE)),"",VLOOKUP($B430,'[1]1718  Exp_Rev Access'!$F$7:$GK$318,$FA$2,FALSE))</f>
        <v>0</v>
      </c>
      <c r="FB430" s="90">
        <f>IF(ISNA(VLOOKUP($B430,'[1]1718  Exp_Rev Access'!$F$7:$GK$318,$FB$2,FALSE)),"",VLOOKUP($B430,'[1]1718  Exp_Rev Access'!$F$7:$GK$318,$FB$2,FALSE))</f>
        <v>0</v>
      </c>
      <c r="FC430" s="90">
        <f>IF(ISNA(VLOOKUP($B430,'[1]1718  Exp_Rev Access'!$F$7:$GK$318,$FC$2,FALSE)),"",VLOOKUP($B430,'[1]1718  Exp_Rev Access'!$F$7:$GK$318,$FC$2,FALSE))</f>
        <v>0</v>
      </c>
      <c r="FD430" s="90">
        <f>IF(ISNA(VLOOKUP($B430,'[1]1718  Exp_Rev Access'!$F$7:$GK$318,$FD$2,FALSE)),"",VLOOKUP($B430,'[1]1718  Exp_Rev Access'!$F$7:$GK$318,$FD$2,FALSE))</f>
        <v>0</v>
      </c>
      <c r="FE430" s="90">
        <f>IF(ISNA(VLOOKUP($B430,'[1]1718  Exp_Rev Access'!$F$7:$GK$318,$FE$2,FALSE)),"",VLOOKUP($B430,'[1]1718  Exp_Rev Access'!$F$7:$GK$318,$FE$2,FALSE))</f>
        <v>0</v>
      </c>
      <c r="FF430" s="90">
        <f>IF(ISNA(VLOOKUP($B430,'[1]1718  Exp_Rev Access'!$F$7:$GK$318,$FF$2,FALSE)),"",VLOOKUP($B430,'[1]1718  Exp_Rev Access'!$F$7:$GK$318,$FF$2,FALSE))</f>
        <v>0</v>
      </c>
      <c r="FG430" s="90">
        <f>IF(ISNA(VLOOKUP($B430,'[1]1718  Exp_Rev Access'!$F$7:$GK$318,$FG$2,FALSE)),"",VLOOKUP($B430,'[1]1718  Exp_Rev Access'!$F$7:$GK$318,$FG$2,FALSE))</f>
        <v>0</v>
      </c>
      <c r="FH430" s="90">
        <f>IF(ISNA(VLOOKUP($B430,'[1]1718  Exp_Rev Access'!$F$7:$GK$318,$FH$2,FALSE)),"",VLOOKUP($B430,'[1]1718  Exp_Rev Access'!$F$7:$GK$318,$FH$2,FALSE))</f>
        <v>0</v>
      </c>
      <c r="FI430" s="90">
        <f>IF(ISNA(VLOOKUP($B430,'[1]1718  Exp_Rev Access'!$F$7:$GK$318,$FI$2,FALSE)),"",VLOOKUP($B430,'[1]1718  Exp_Rev Access'!$F$7:$GK$318,$FI$2,FALSE))</f>
        <v>0</v>
      </c>
      <c r="FJ430" s="90">
        <f>IF(ISNA(VLOOKUP($B430,'[1]1718  Exp_Rev Access'!$F$7:$GK$318,$FJ$2,FALSE)),"",VLOOKUP($B430,'[1]1718  Exp_Rev Access'!$F$7:$GK$318,$FJ$2,FALSE))</f>
        <v>0</v>
      </c>
      <c r="FK430" s="90">
        <f>IF(ISNA(VLOOKUP($B430,'[1]1718  Exp_Rev Access'!$F$7:$GK$318,$FK$2,FALSE)),"",VLOOKUP($B430,'[1]1718  Exp_Rev Access'!$F$7:$GK$318,$FK$2,FALSE))</f>
        <v>0</v>
      </c>
      <c r="FL430" s="90">
        <f>IF(ISNA(VLOOKUP($B430,'[1]1718  Exp_Rev Access'!$F$7:$GK$318,$FL$2,FALSE)),"",VLOOKUP($B430,'[1]1718  Exp_Rev Access'!$F$7:$GK$318,$FL$2,FALSE))</f>
        <v>0</v>
      </c>
      <c r="FM430" s="90">
        <f>IF(ISNA(VLOOKUP($B430,'[1]1718  Exp_Rev Access'!$F$7:$GK$318,$FM$2,FALSE)),"",VLOOKUP($B430,'[1]1718  Exp_Rev Access'!$F$7:$GK$318,$FM$2,FALSE))</f>
        <v>137136.01</v>
      </c>
      <c r="FN430" s="90">
        <f>IF(ISNA(VLOOKUP($B430,'[1]1718  Exp_Rev Access'!$F$7:$GK$318,$FN$2,FALSE)),"",VLOOKUP($B430,'[1]1718  Exp_Rev Access'!$F$7:$GK$318,$FN$2,FALSE))</f>
        <v>0</v>
      </c>
      <c r="FO430" s="90">
        <f>IF(ISNA(VLOOKUP($B430,'[1]1718  Exp_Rev Access'!$F$7:$GK$318,$FO$2,FALSE)),"",VLOOKUP($B430,'[1]1718  Exp_Rev Access'!$F$7:$GK$318,$FO$2,FALSE))</f>
        <v>0</v>
      </c>
      <c r="FP430" s="90">
        <f>IF(ISNA(VLOOKUP($B430,'[1]1718  Exp_Rev Access'!$F$7:$GK$318,$FP$2,FALSE)),"",VLOOKUP($B430,'[1]1718  Exp_Rev Access'!$F$7:$GK$318,$FP$2,FALSE))</f>
        <v>0</v>
      </c>
      <c r="FQ430" s="90">
        <f>IF(ISNA(VLOOKUP($B430,'[1]1718  Exp_Rev Access'!$F$7:$GK$318,$FQ$2,FALSE)),"",VLOOKUP($B430,'[1]1718  Exp_Rev Access'!$F$7:$GK$318,$FQ$2,FALSE))</f>
        <v>0</v>
      </c>
      <c r="FR430" s="90">
        <f>IF(ISNA(VLOOKUP($B430,'[1]1718  Exp_Rev Access'!$F$7:$GK$318,$FR$2,FALSE)),"",VLOOKUP($B430,'[1]1718  Exp_Rev Access'!$F$7:$GK$318,$FR$2,FALSE))</f>
        <v>114292.4</v>
      </c>
      <c r="FS430" s="56">
        <f t="shared" si="1075"/>
        <v>6593807.7599999998</v>
      </c>
      <c r="FT430" s="92">
        <f t="shared" si="1076"/>
        <v>0.14427951717381371</v>
      </c>
      <c r="FU430" s="94">
        <f t="shared" si="1077"/>
        <v>1937.5885986306603</v>
      </c>
      <c r="FV430" s="95">
        <f>IF(ISNA(VLOOKUP($B430,'[1]1718  Exp_Rev Access'!$F$7:$GK$318,$FV$2,FALSE)),"",VLOOKUP($B430,'[1]1718  Exp_Rev Access'!$F$7:$GK$318,$FV$2,FALSE))</f>
        <v>0</v>
      </c>
      <c r="FW430" s="95">
        <f>IF(ISNA(VLOOKUP($B430,'[1]1718  Exp_Rev Access'!$F$7:$GK$318,$FW$2,FALSE)),"",VLOOKUP($B430,'[1]1718  Exp_Rev Access'!$F$7:$GK$318,$FW$2,FALSE))</f>
        <v>0</v>
      </c>
      <c r="FX430" s="95">
        <f>IF(ISNA(VLOOKUP($B430,'[1]1718  Exp_Rev Access'!$F$7:$GK$318,$FX$2,FALSE)),"",VLOOKUP($B430,'[1]1718  Exp_Rev Access'!$F$7:$GK$318,$FX$2,FALSE))</f>
        <v>0</v>
      </c>
      <c r="FY430" s="95">
        <f>IF(ISNA(VLOOKUP($B430,'[1]1718  Exp_Rev Access'!$F$7:$GK$318,$FY$2,FALSE)),"",VLOOKUP($B430,'[1]1718  Exp_Rev Access'!$F$7:$GK$318,$FY$2,FALSE))</f>
        <v>0</v>
      </c>
      <c r="FZ430" s="95">
        <f>IF(ISNA(VLOOKUP($B430,'[1]1718  Exp_Rev Access'!$F$7:$GK$318,$FZ$2,FALSE)),"",VLOOKUP($B430,'[1]1718  Exp_Rev Access'!$F$7:$GK$318,$FZ$2,FALSE))</f>
        <v>0</v>
      </c>
      <c r="GA430" s="95">
        <f>IF(ISNA(VLOOKUP($B430,'[1]1718  Exp_Rev Access'!$F$7:$GK$318,$GA$2,FALSE)),"",VLOOKUP($B430,'[1]1718  Exp_Rev Access'!$F$7:$GK$318,$GA$2,FALSE))</f>
        <v>0</v>
      </c>
      <c r="GB430" s="95">
        <f>IF(ISNA(VLOOKUP($B430,'[1]1718  Exp_Rev Access'!$F$7:$GK$318,$GB$2,FALSE)),"",VLOOKUP($B430,'[1]1718  Exp_Rev Access'!$F$7:$GK$318,$GB$2,FALSE))</f>
        <v>0</v>
      </c>
      <c r="GC430" s="95">
        <f>IF(ISNA(VLOOKUP($B430,'[1]1718  Exp_Rev Access'!$F$7:$GK$318,$GC$2,FALSE)),"",VLOOKUP($B430,'[1]1718  Exp_Rev Access'!$F$7:$GK$318,$GC$2,FALSE))</f>
        <v>0</v>
      </c>
      <c r="GD430" s="95">
        <f>IF(ISNA(VLOOKUP($B430,'[1]1718  Exp_Rev Access'!$F$7:$GK$318,$GD$2,FALSE)),"",VLOOKUP($B430,'[1]1718  Exp_Rev Access'!$F$7:$GK$318,$GD$2,FALSE))</f>
        <v>0</v>
      </c>
      <c r="GE430" s="95">
        <f>IF(ISNA(VLOOKUP($B430,'[1]1718  Exp_Rev Access'!$F$7:$GK$318,$GE$2,FALSE)),"",VLOOKUP($B430,'[1]1718  Exp_Rev Access'!$F$7:$GK$318,$GE$2,FALSE))</f>
        <v>0</v>
      </c>
      <c r="GF430" s="95">
        <f>IF(ISNA(VLOOKUP($B430,'[1]1718  Exp_Rev Access'!$F$7:$GK$318,$GF$2,FALSE)),"",VLOOKUP($B430,'[1]1718  Exp_Rev Access'!$F$7:$GK$318,$GF$2,FALSE))</f>
        <v>0</v>
      </c>
      <c r="GG430" s="95">
        <f>IF(ISNA(VLOOKUP($B430,'[1]1718  Exp_Rev Access'!$F$7:$GK$318,$GG$2,FALSE)),"",VLOOKUP($B430,'[1]1718  Exp_Rev Access'!$F$7:$GK$318,$GG$2,FALSE))</f>
        <v>0</v>
      </c>
      <c r="GH430" s="95">
        <f>IF(ISNA(VLOOKUP($B430,'[1]1718  Exp_Rev Access'!$F$7:$GK$318,$GH$2,FALSE)),"",VLOOKUP($B430,'[1]1718  Exp_Rev Access'!$F$7:$GK$318,$GH$2,FALSE))</f>
        <v>0</v>
      </c>
      <c r="GI430" s="95">
        <f>IF(ISNA(VLOOKUP($B430,'[1]1718  Exp_Rev Access'!$F$7:$GK$318,$GI$2,FALSE)),"",VLOOKUP($B430,'[1]1718  Exp_Rev Access'!$F$7:$GK$318,$GI$2,FALSE))</f>
        <v>49792.6</v>
      </c>
      <c r="GJ430" s="95">
        <f>IF(ISNA(VLOOKUP($B430,'[1]1718  Exp_Rev Access'!$F$7:$GK$318,$GJ$2,FALSE)),"",VLOOKUP($B430,'[1]1718  Exp_Rev Access'!$F$7:$GK$318,$GJ$2,FALSE))</f>
        <v>11611.08</v>
      </c>
      <c r="GK430" s="95">
        <f>IF(ISNA(VLOOKUP($B430,'[1]1718  Exp_Rev Access'!$F$7:$GK$318,$GK$2,FALSE)),"",VLOOKUP($B430,'[1]1718  Exp_Rev Access'!$F$7:$GK$318,$GK$2,FALSE))</f>
        <v>46267.88</v>
      </c>
      <c r="GL430" s="95">
        <f>IF(ISNA(VLOOKUP($B430,'[1]1718  Exp_Rev Access'!$F$7:$GK$318,$GL$2,FALSE)),"",VLOOKUP($B430,'[1]1718  Exp_Rev Access'!$F$7:$GK$318,$GL$2,FALSE))</f>
        <v>0</v>
      </c>
      <c r="GM430" s="95">
        <f>IF(ISNA(VLOOKUP($B430,'[1]1718  Exp_Rev Access'!$F$7:$GK$318,$GM$2,FALSE)),"",VLOOKUP($B430,'[1]1718  Exp_Rev Access'!$F$7:$GK$318,$GM$2,FALSE))</f>
        <v>0</v>
      </c>
      <c r="GN430" s="95">
        <f>IF(ISNA(VLOOKUP($B430,'[1]1718  Exp_Rev Access'!$F$7:$GK$318,$GN$2,FALSE)),"",VLOOKUP($B430,'[1]1718  Exp_Rev Access'!$F$7:$GK$318,$GN$2,FALSE))</f>
        <v>0</v>
      </c>
      <c r="GO430" s="95">
        <f>IF(ISNA(VLOOKUP($B430,'[1]1718  Exp_Rev Access'!$F$7:$GK$318,$GO$2,FALSE)),"",VLOOKUP($B430,'[1]1718  Exp_Rev Access'!$F$7:$GK$318,$GO$2,FALSE))</f>
        <v>0</v>
      </c>
      <c r="GP430" s="95">
        <f>IF(ISNA(VLOOKUP($B430,'[1]1718  Exp_Rev Access'!$F$7:$GK$318,$GP$2,FALSE)),"",VLOOKUP($B430,'[1]1718  Exp_Rev Access'!$F$7:$GK$318,$GP$2,FALSE))</f>
        <v>0</v>
      </c>
      <c r="GQ430" s="95">
        <f>IF(ISNA(VLOOKUP($B430,'[1]1718  Exp_Rev Access'!$F$7:$GK$318,$GQ$2,FALSE)),"",VLOOKUP($B430,'[1]1718  Exp_Rev Access'!$F$7:$GK$318,$GQ$2,FALSE))</f>
        <v>0</v>
      </c>
      <c r="GR430" s="95">
        <f>IF(ISNA(VLOOKUP($B430,'[1]1718  Exp_Rev Access'!$F$7:$GK$318,$GR$2,FALSE)),"",VLOOKUP($B430,'[1]1718  Exp_Rev Access'!$F$7:$GK$318,$GR$2,FALSE))</f>
        <v>0</v>
      </c>
      <c r="GS430" s="95">
        <f>IF(ISNA(VLOOKUP($B430,'[1]1718  Exp_Rev Access'!$F$7:$GK$318,$GS$2,FALSE)),"",VLOOKUP($B430,'[1]1718  Exp_Rev Access'!$F$7:$GK$318,$GS$2,FALSE))</f>
        <v>0</v>
      </c>
      <c r="GT430" s="95">
        <f>IF(ISNA(VLOOKUP($B430,'[1]1718  Exp_Rev Access'!$F$7:$GK$318,$GT$2,FALSE)),"",VLOOKUP($B430,'[1]1718  Exp_Rev Access'!$F$7:$GK$318,$GT$2,FALSE))</f>
        <v>0</v>
      </c>
      <c r="GU430" s="56">
        <f t="shared" si="1078"/>
        <v>107671.56</v>
      </c>
      <c r="GV430" s="92">
        <f t="shared" si="1079"/>
        <v>2.3559680924260546E-3</v>
      </c>
      <c r="GW430" s="96">
        <f t="shared" si="1080"/>
        <v>31.639258323293468</v>
      </c>
    </row>
    <row r="431" spans="1:222" s="97" customFormat="1" x14ac:dyDescent="0.3">
      <c r="A431" s="73"/>
      <c r="B431" s="88" t="s">
        <v>827</v>
      </c>
      <c r="C431" s="89" t="s">
        <v>828</v>
      </c>
      <c r="D431" s="75">
        <f>IF(ISNA(VLOOKUP($B431,'[1]1718 enrollment_Rev_Exp by size'!$A$7:H760,3,FALSE)),"",VLOOKUP($B431,'[1]1718 enrollment_Rev_Exp by size'!$A$7:$G$350,3,FALSE))</f>
        <v>5376.3400000000011</v>
      </c>
      <c r="E431" s="76">
        <f>IF(ISNA(VLOOKUP($B431,'[1]1718 enrollment_Rev_Exp by size'!$A$7:I763,5,FALSE)),"",VLOOKUP($B431,'[1]1718 enrollment_Rev_Exp by size'!$A$7:$G$350,5,FALSE))</f>
        <v>61905553.700000003</v>
      </c>
      <c r="F431" s="70">
        <f t="shared" si="1062"/>
        <v>61905553.699999996</v>
      </c>
      <c r="G431" s="70">
        <f t="shared" si="1063"/>
        <v>0</v>
      </c>
      <c r="H431" s="90">
        <f>IF(ISNA(VLOOKUP($B431,'[1]1718  Exp_Rev Access'!$F$7:$GK$318,3,FALSE)),"",VLOOKUP($B431,'[1]1718  Exp_Rev Access'!$F$7:$GK$318,3,FALSE))</f>
        <v>6898637.3799999999</v>
      </c>
      <c r="I431" s="90">
        <f>IF(ISNA(VLOOKUP($B431,'[1]1718  Exp_Rev Access'!$F$7:$GK$318,4,FALSE)),"",VLOOKUP($B431,'[1]1718  Exp_Rev Access'!$F$7:$GK$318,4,FALSE))</f>
        <v>0</v>
      </c>
      <c r="J431" s="90">
        <f>IF(ISNA(VLOOKUP($B431,'[1]1718  Exp_Rev Access'!$F$7:$GK$318,5,FALSE)),"",VLOOKUP($B431,'[1]1718  Exp_Rev Access'!$F$7:$GK$318,5,FALSE))</f>
        <v>1122.01</v>
      </c>
      <c r="K431" s="90">
        <f>IF(ISNA(VLOOKUP($B431,'[1]1718  Exp_Rev Access'!$F$7:$GK$318,6,FALSE)),"-",VLOOKUP($B431,'[1]1718  Exp_Rev Access'!$F$7:$GK$318,6,FALSE))</f>
        <v>979.41</v>
      </c>
      <c r="L431" s="90">
        <f>IF(ISNA(VLOOKUP($B431,'[1]1718  Exp_Rev Access'!$F$7:$GK$318,7,FALSE)),"",VLOOKUP($B431,'[1]1718  Exp_Rev Access'!$F$7:$GK$318,7,FALSE))</f>
        <v>0</v>
      </c>
      <c r="M431" s="90">
        <f>IF(ISNA(VLOOKUP($B431,'[1]1718  Exp_Rev Access'!$F$7:$GK$318,8,FALSE)),"",VLOOKUP($B431,'[1]1718  Exp_Rev Access'!$F$7:$GK$318,8,FALSE))</f>
        <v>0</v>
      </c>
      <c r="N431" s="56">
        <f t="shared" si="1064"/>
        <v>6900738.7999999998</v>
      </c>
      <c r="O431" s="91">
        <f t="shared" si="1065"/>
        <v>0.11147204713557064</v>
      </c>
      <c r="P431" s="56">
        <f t="shared" si="1066"/>
        <v>1283.5383922891779</v>
      </c>
      <c r="Q431" s="90">
        <f>IF(ISNA(VLOOKUP($B431,'[1]1718  Exp_Rev Access'!$F$7:$GK$318,10,FALSE)),"",VLOOKUP($B431,'[1]1718  Exp_Rev Access'!$F$7:$GK$318,10,FALSE))</f>
        <v>155035.54999999999</v>
      </c>
      <c r="R431" s="90">
        <f>IF(ISNA(VLOOKUP($B431,'[1]1718  Exp_Rev Access'!$F$7:$GK$318,11,FALSE)),"",VLOOKUP($B431,'[1]1718  Exp_Rev Access'!$F$7:$GK$318,11,FALSE))</f>
        <v>1340</v>
      </c>
      <c r="S431" s="90">
        <f>IF(ISNA(VLOOKUP($B431,'[1]1718  Exp_Rev Access'!$F$7:$GK$318,12,FALSE)),"",VLOOKUP($B431,'[1]1718  Exp_Rev Access'!$F$7:$GK$318,12,FALSE))</f>
        <v>0</v>
      </c>
      <c r="T431" s="90">
        <f>IF(ISNA(VLOOKUP($B431,'[1]1718  Exp_Rev Access'!$F$7:$GK$318,13,FALSE)),"",VLOOKUP($B431,'[1]1718  Exp_Rev Access'!$F$7:$GK$318,13,FALSE))</f>
        <v>0</v>
      </c>
      <c r="U431" s="90">
        <f>IF(ISNA(VLOOKUP($B431,'[1]1718  Exp_Rev Access'!$F$7:$GK$318,14,FALSE)),"",VLOOKUP($B431,'[1]1718  Exp_Rev Access'!$F$7:$GK$318,14,FALSE))</f>
        <v>0</v>
      </c>
      <c r="V431" s="90">
        <f>IF(ISNA(VLOOKUP($B431,'[1]1718  Exp_Rev Access'!$F$7:$GK$318,15,FALSE)),"",VLOOKUP($B431,'[1]1718  Exp_Rev Access'!$F$7:$GK$318,15,FALSE))</f>
        <v>0</v>
      </c>
      <c r="W431" s="90">
        <f>IF(ISNA(VLOOKUP($B431,'[1]1718  Exp_Rev Access'!$F$7:$GK$318,16,FALSE)),"",VLOOKUP($B431,'[1]1718  Exp_Rev Access'!$F$7:$GK$318,16,FALSE))</f>
        <v>0</v>
      </c>
      <c r="X431" s="90">
        <f>IF(ISNA(VLOOKUP($B431,'[1]1718  Exp_Rev Access'!$F$7:$GK$318,17,FALSE)),"",VLOOKUP($B431,'[1]1718  Exp_Rev Access'!$F$7:$GK$318,17,FALSE))</f>
        <v>0</v>
      </c>
      <c r="Y431" s="90">
        <f>IF(ISNA(VLOOKUP($B431,'[1]1718  Exp_Rev Access'!$F$7:$GK$318,18,FALSE)),"",VLOOKUP($B431,'[1]1718  Exp_Rev Access'!$F$7:$GK$318,18,FALSE))</f>
        <v>45169.63</v>
      </c>
      <c r="Z431" s="90">
        <f>IF(ISNA(VLOOKUP($B431,'[1]1718  Exp_Rev Access'!$F$7:$GK$318,19,FALSE)),"",VLOOKUP($B431,'[1]1718  Exp_Rev Access'!$F$7:$GK$318,19,FALSE))</f>
        <v>0</v>
      </c>
      <c r="AA431" s="90">
        <f>IF(ISNA(VLOOKUP($B431,'[1]1718  Exp_Rev Access'!$F$7:$GK$318,20,FALSE)),"",VLOOKUP($B431,'[1]1718  Exp_Rev Access'!$F$7:$GK$318,20,FALSE))</f>
        <v>0</v>
      </c>
      <c r="AB431" s="90">
        <f>IF(ISNA(VLOOKUP($B431,'[1]1718  Exp_Rev Access'!$F$7:$GK$318,21,FALSE)),"",VLOOKUP($B431,'[1]1718  Exp_Rev Access'!$F$7:$GK$318,21,FALSE))</f>
        <v>30261.5</v>
      </c>
      <c r="AC431" s="90">
        <f>IF(ISNA(VLOOKUP($B431,'[1]1718  Exp_Rev Access'!$F$7:$GK$318,22,FALSE)),"",VLOOKUP($B431,'[1]1718  Exp_Rev Access'!$F$7:$GK$318,22,FALSE))</f>
        <v>74031.399999999994</v>
      </c>
      <c r="AD431" s="90">
        <f>IF(ISNA(VLOOKUP($B431,'[1]1718  Exp_Rev Access'!$F$7:$GK$318,23,FALSE)),"",VLOOKUP($B431,'[1]1718  Exp_Rev Access'!$F$7:$GK$318,23,FALSE))</f>
        <v>686188.74</v>
      </c>
      <c r="AE431" s="90">
        <f>IF(ISNA(VLOOKUP($B431,'[1]1718  Exp_Rev Access'!$F$7:$GK$318,24,FALSE)),"",VLOOKUP($B431,'[1]1718  Exp_Rev Access'!$F$7:$GK$318,24,FALSE))</f>
        <v>186057.32</v>
      </c>
      <c r="AF431" s="90">
        <f>IF(ISNA(VLOOKUP($B431,'[1]1718  Exp_Rev Access'!$F$7:$GK$318,25,FALSE)),"",VLOOKUP($B431,'[1]1718  Exp_Rev Access'!$F$7:$GK$318,25,FALSE))</f>
        <v>0</v>
      </c>
      <c r="AG431" s="90">
        <f>IF(ISNA(VLOOKUP($B431,'[1]1718  Exp_Rev Access'!$F$7:$GK$318,26,FALSE)),"",VLOOKUP($B431,'[1]1718  Exp_Rev Access'!$F$7:$GK$318,26,FALSE))</f>
        <v>69224.89</v>
      </c>
      <c r="AH431" s="90">
        <f>IF(ISNA(VLOOKUP($B431,'[1]1718  Exp_Rev Access'!$F$7:$GK$318,27,FALSE)),"",VLOOKUP($B431,'[1]1718  Exp_Rev Access'!$F$7:$GK$318,27,FALSE))</f>
        <v>24173.45</v>
      </c>
      <c r="AI431" s="90">
        <f>IF(ISNA(VLOOKUP($B431,'[1]1718  Exp_Rev Access'!$F$7:$GK$318,28,FALSE)),"",VLOOKUP($B431,'[1]1718  Exp_Rev Access'!$F$7:$GK$318,28,FALSE))</f>
        <v>112564.91</v>
      </c>
      <c r="AJ431" s="90">
        <f>IF(ISNA(VLOOKUP($B431,'[1]1718  Exp_Rev Access'!$F$7:$GK$318,29,FALSE)),"",VLOOKUP($B431,'[1]1718  Exp_Rev Access'!$F$7:$GK$318,29,FALSE))</f>
        <v>0</v>
      </c>
      <c r="AK431" s="90">
        <f>IF(ISNA(VLOOKUP($B431,'[1]1718  Exp_Rev Access'!$F$7:$GK$318,30,FALSE)),"",VLOOKUP($B431,'[1]1718  Exp_Rev Access'!$F$7:$GK$318,30,FALSE))</f>
        <v>39340.42</v>
      </c>
      <c r="AL431" s="90">
        <f>IF(ISNA(VLOOKUP($B431,'[1]1718  Exp_Rev Access'!$F$7:$GK$318,31,FALSE)),"",VLOOKUP($B431,'[1]1718  Exp_Rev Access'!$F$7:$GK$318,31,FALSE))</f>
        <v>41601.910000000003</v>
      </c>
      <c r="AM431" s="56">
        <f t="shared" si="1067"/>
        <v>1464989.7199999995</v>
      </c>
      <c r="AN431" s="92">
        <f t="shared" si="1068"/>
        <v>2.3664915866829561E-2</v>
      </c>
      <c r="AO431" s="71">
        <f t="shared" si="1069"/>
        <v>272.48829501110407</v>
      </c>
      <c r="AP431" s="90">
        <f>IF(ISNA(VLOOKUP($B431,'[1]1718  Exp_Rev Access'!$F$7:$GK$318,33,FALSE)),"",VLOOKUP($B431,'[1]1718  Exp_Rev Access'!$F$7:$GK$318,33,FALSE))</f>
        <v>36522288.990000002</v>
      </c>
      <c r="AQ431" s="90">
        <f>IF(ISNA(VLOOKUP($B431,'[1]1718  Exp_Rev Access'!$F$7:$GK$318,34,FALSE)),"",VLOOKUP($B431,'[1]1718  Exp_Rev Access'!$F$7:$GK$318,34,FALSE))</f>
        <v>1040441.43</v>
      </c>
      <c r="AR431" s="90">
        <f>IF(ISNA(VLOOKUP($B431,'[1]1718  Exp_Rev Access'!$F$7:$GK$318,35,FALSE)),"",VLOOKUP($B431,'[1]1718  Exp_Rev Access'!$F$7:$GK$318,35,FALSE))</f>
        <v>3399172.28</v>
      </c>
      <c r="AS431" s="90">
        <f>IF(ISNA(VLOOKUP($B431,'[1]1718  Exp_Rev Access'!$F$7:$GK$318,36,FALSE)),"",VLOOKUP($B431,'[1]1718  Exp_Rev Access'!$F$7:$GK$318,36,FALSE))</f>
        <v>0</v>
      </c>
      <c r="AT431" s="90">
        <f>IF(ISNA(VLOOKUP($B431,'[1]1718  Exp_Rev Access'!$F$7:$GK$318,37,FALSE)),"",VLOOKUP($B431,'[1]1718  Exp_Rev Access'!$F$7:$GK$318,37,FALSE))</f>
        <v>0</v>
      </c>
      <c r="AU431" s="56">
        <f t="shared" si="1070"/>
        <v>40961902.700000003</v>
      </c>
      <c r="AV431" s="93">
        <f t="shared" si="1071"/>
        <v>0.66168381109238028</v>
      </c>
      <c r="AW431" s="56">
        <f t="shared" si="1072"/>
        <v>7618.9196925789656</v>
      </c>
      <c r="AX431" s="90">
        <f>IF(ISNA(VLOOKUP($B431,'[1]1718  Exp_Rev Access'!$F$7:$GK$318,39,FALSE)),"",VLOOKUP($B431,'[1]1718  Exp_Rev Access'!$F$7:$GK$318,39,FALSE))</f>
        <v>0</v>
      </c>
      <c r="AY431" s="90">
        <f>IF(ISNA(VLOOKUP($B431,'[1]1718  Exp_Rev Access'!$F$7:$GK$318,40,FALSE)),"",VLOOKUP($B431,'[1]1718  Exp_Rev Access'!$F$7:$GK$318,40,FALSE))</f>
        <v>4994418.03</v>
      </c>
      <c r="AZ431" s="90">
        <f>IF(ISNA(VLOOKUP($B431,'[1]1718  Exp_Rev Access'!$F$7:$GK$318,41,FALSE)),"",VLOOKUP($B431,'[1]1718  Exp_Rev Access'!$F$7:$GK$318,41,FALSE))</f>
        <v>220454.59</v>
      </c>
      <c r="BA431" s="90">
        <f>IF(ISNA(VLOOKUP($B431,'[1]1718  Exp_Rev Access'!$F$7:$GK$318,42,FALSE)),"",VLOOKUP($B431,'[1]1718  Exp_Rev Access'!$F$7:$GK$318,42,FALSE))</f>
        <v>0</v>
      </c>
      <c r="BB431" s="90">
        <f>IF(ISNA(VLOOKUP($B431,'[1]1718  Exp_Rev Access'!$F$7:$GK$318,43,FALSE)),"",VLOOKUP($B431,'[1]1718  Exp_Rev Access'!$F$7:$GK$318,43,FALSE))</f>
        <v>0</v>
      </c>
      <c r="BC431" s="90">
        <f>IF(ISNA(VLOOKUP($B431,'[1]1718  Exp_Rev Access'!$F$7:$GK$318,44,FALSE)),"",VLOOKUP($B431,'[1]1718  Exp_Rev Access'!$F$7:$GK$318,44,FALSE))</f>
        <v>1419573.07</v>
      </c>
      <c r="BD431" s="90">
        <f>IF(ISNA(VLOOKUP($B431,'[1]1718  Exp_Rev Access'!$F$7:$GK$318,45,FALSE)),"",VLOOKUP($B431,'[1]1718  Exp_Rev Access'!$F$7:$GK$318,45,FALSE))</f>
        <v>0</v>
      </c>
      <c r="BE431" s="90">
        <f>IF(ISNA(VLOOKUP($B431,'[1]1718  Exp_Rev Access'!$F$7:$GK$318,46,FALSE)),"",VLOOKUP($B431,'[1]1718  Exp_Rev Access'!$F$7:$GK$318,46,FALSE))</f>
        <v>231381.99</v>
      </c>
      <c r="BF431" s="90">
        <f>IF(ISNA(VLOOKUP($B431,'[1]1718  Exp_Rev Access'!$F$7:$GK$318,47,FALSE)),"",VLOOKUP($B431,'[1]1718  Exp_Rev Access'!$F$7:$GK$318,47,FALSE))</f>
        <v>0</v>
      </c>
      <c r="BG431" s="90">
        <f>IF(ISNA(VLOOKUP($B431,'[1]1718  Exp_Rev Access'!$F$7:$GK$318,48,FALSE)),"",VLOOKUP($B431,'[1]1718  Exp_Rev Access'!$F$7:$GK$318,48,FALSE))</f>
        <v>479902.48</v>
      </c>
      <c r="BH431" s="90">
        <f>IF(ISNA(VLOOKUP($B431,'[1]1718  Exp_Rev Access'!$F$7:$GK$318,49,FALSE)),"",VLOOKUP($B431,'[1]1718  Exp_Rev Access'!$F$7:$GK$318,49,FALSE))</f>
        <v>122802.96</v>
      </c>
      <c r="BI431" s="90">
        <f>IF(ISNA(VLOOKUP($B431,'[1]1718  Exp_Rev Access'!$F$7:$GK$318,50,FALSE)),"",VLOOKUP($B431,'[1]1718  Exp_Rev Access'!$F$7:$GK$318,50,FALSE))</f>
        <v>0</v>
      </c>
      <c r="BJ431" s="90">
        <f>IF(ISNA(VLOOKUP($B431,'[1]1718  Exp_Rev Access'!$F$7:$GK$318,51,FALSE)),"",VLOOKUP($B431,'[1]1718  Exp_Rev Access'!$F$7:$GK$318,51,FALSE))</f>
        <v>32409.99</v>
      </c>
      <c r="BK431" s="90">
        <f>IF(ISNA(VLOOKUP($B431,'[1]1718  Exp_Rev Access'!$F$7:$GK$318,52,FALSE)),"",VLOOKUP($B431,'[1]1718  Exp_Rev Access'!$F$7:$GK$318,52,FALSE))</f>
        <v>1720713.41</v>
      </c>
      <c r="BL431" s="90">
        <f>IF(ISNA(VLOOKUP($B431,'[1]1718  Exp_Rev Access'!$F$7:$GK$318,53,FALSE)),"",VLOOKUP($B431,'[1]1718  Exp_Rev Access'!$F$7:$GK$318,53,FALSE))</f>
        <v>68066.53</v>
      </c>
      <c r="BM431" s="90">
        <f>IF(ISNA(VLOOKUP($B431,'[1]1718  Exp_Rev Access'!$F$7:$GK$318,54,FALSE)),"",VLOOKUP($B431,'[1]1718  Exp_Rev Access'!$F$7:$GK$318,54,FALSE))</f>
        <v>6398.92</v>
      </c>
      <c r="BN431" s="90">
        <f>IF(ISNA(VLOOKUP($B431,'[1]1718  Exp_Rev Access'!$F$7:$GK$318,55,FALSE)),"",VLOOKUP($B431,'[1]1718  Exp_Rev Access'!$F$7:$GK$318,55,FALSE))</f>
        <v>0</v>
      </c>
      <c r="BO431" s="90">
        <f>IF(ISNA(VLOOKUP($B431,'[1]1718  Exp_Rev Access'!$F$7:$GK$318,56,FALSE)),"",VLOOKUP($B431,'[1]1718  Exp_Rev Access'!$F$7:$GK$318,56,FALSE))</f>
        <v>0</v>
      </c>
      <c r="BP431" s="90">
        <f>IF(ISNA(VLOOKUP($B431,'[1]1718  Exp_Rev Access'!$F$7:$GK$318,57,FALSE)),"",VLOOKUP($B431,'[1]1718  Exp_Rev Access'!$F$7:$GK$318,57,FALSE))</f>
        <v>0</v>
      </c>
      <c r="BQ431" s="90">
        <f>IF(ISNA(VLOOKUP($B431,'[1]1718  Exp_Rev Access'!$F$7:$GK$318,58,FALSE)),"",VLOOKUP($B431,'[1]1718  Exp_Rev Access'!$F$7:$GK$318,58,FALSE))</f>
        <v>0</v>
      </c>
      <c r="BR431" s="90">
        <f>IF(ISNA(VLOOKUP($B431,'[1]1718  Exp_Rev Access'!$F$7:$GK$318,59,FALSE)),"",VLOOKUP($B431,'[1]1718  Exp_Rev Access'!$F$7:$GK$318,59,FALSE))</f>
        <v>0</v>
      </c>
      <c r="BS431" s="90">
        <f>IF(ISNA(VLOOKUP($B431,'[1]1718  Exp_Rev Access'!$F$7:$GK$318,60,FALSE)),"",VLOOKUP($B431,'[1]1718  Exp_Rev Access'!$F$7:$GK$318,60,FALSE))</f>
        <v>0</v>
      </c>
      <c r="BT431" s="90">
        <f>IF(ISNA(VLOOKUP($B431,'[1]1718  Exp_Rev Access'!$F$7:$GK$318,61,FALSE)),"",VLOOKUP($B431,'[1]1718  Exp_Rev Access'!$F$7:$GK$318,61,FALSE))</f>
        <v>0</v>
      </c>
      <c r="BU431" s="90">
        <f>IF(ISNA(VLOOKUP($B431,'[1]1718  Exp_Rev Access'!$F$7:$GK$318,62,FALSE)),"",VLOOKUP($B431,'[1]1718  Exp_Rev Access'!$F$7:$GK$318,62,FALSE))</f>
        <v>0</v>
      </c>
      <c r="BV431" s="56">
        <f t="shared" si="1022"/>
        <v>9296121.9699999988</v>
      </c>
      <c r="BW431" s="92">
        <f t="shared" si="1073"/>
        <v>0.15016620342416867</v>
      </c>
      <c r="BX431" s="71">
        <f t="shared" si="1074"/>
        <v>1729.0800005207998</v>
      </c>
      <c r="BY431" s="90">
        <f>IF(ISNA(VLOOKUP($B431,'[1]1718  Exp_Rev Access'!$F$7:$GK$318,64,FALSE)),"",VLOOKUP($B431,'[1]1718  Exp_Rev Access'!$F$7:$GK$318,64,FALSE))</f>
        <v>0</v>
      </c>
      <c r="BZ431" s="90">
        <f>IF(ISNA(VLOOKUP($B431,'[1]1718  Exp_Rev Access'!$F$7:$GK$318,65,FALSE)),"",VLOOKUP($B431,'[1]1718  Exp_Rev Access'!$F$7:$GK$318,65,FALSE))</f>
        <v>0</v>
      </c>
      <c r="CA431" s="90">
        <f>IF(ISNA(VLOOKUP($B431,'[1]1718  Exp_Rev Access'!$F$7:$GK$318,66,FALSE)),"",VLOOKUP($B431,'[1]1718  Exp_Rev Access'!$F$7:$GK$318,66,FALSE))</f>
        <v>0</v>
      </c>
      <c r="CB431" s="90">
        <f>IF(ISNA(VLOOKUP($B431,'[1]1718  Exp_Rev Access'!$F$7:$GK$318,67,FALSE)),"",VLOOKUP($B431,'[1]1718  Exp_Rev Access'!$F$7:$GK$318,67,FALSE))</f>
        <v>0</v>
      </c>
      <c r="CC431" s="90">
        <f>IF(ISNA(VLOOKUP($B431,'[1]1718  Exp_Rev Access'!$F$7:$GK$318,68,FALSE)),"",VLOOKUP($B431,'[1]1718  Exp_Rev Access'!$F$7:$GK$318,68,FALSE))</f>
        <v>52787.42</v>
      </c>
      <c r="CD431" s="90">
        <f>IF(ISNA(VLOOKUP($B431,'[1]1718  Exp_Rev Access'!$F$7:$GK$318,69,FALSE)),"",VLOOKUP($B431,'[1]1718  Exp_Rev Access'!$F$7:$GK$318,69,FALSE))</f>
        <v>0</v>
      </c>
      <c r="CE431" s="56">
        <f t="shared" si="1021"/>
        <v>52787.42</v>
      </c>
      <c r="CF431" s="92">
        <f t="shared" si="1046"/>
        <v>8.5270895493177686E-4</v>
      </c>
      <c r="CG431" s="78">
        <f t="shared" si="1047"/>
        <v>9.8184675820353604</v>
      </c>
      <c r="CH431" s="90">
        <f>IF(ISNA(VLOOKUP($B431,'[1]1718  Exp_Rev Access'!$F$7:$GK$318,$CH$2,FALSE)),"",VLOOKUP($B431,'[1]1718  Exp_Rev Access'!$F$7:$GK$318,$CH$2,FALSE))</f>
        <v>0</v>
      </c>
      <c r="CI431" s="90">
        <f>IF(ISNA(VLOOKUP($B431,'[1]1718  Exp_Rev Access'!$F$7:$GK$318,$CI$2,FALSE)),"",VLOOKUP($B431,'[1]1718  Exp_Rev Access'!$F$7:$GK$318,$CI$2,FALSE))</f>
        <v>0</v>
      </c>
      <c r="CJ431" s="90">
        <f>IF(ISNA(VLOOKUP($B431,'[1]1718  Exp_Rev Access'!$F$7:$GK$318,$CJ$2,FALSE)),"",VLOOKUP($B431,'[1]1718  Exp_Rev Access'!$F$7:$GK$318,$CJ$2,FALSE))</f>
        <v>0</v>
      </c>
      <c r="CK431" s="90">
        <f>IF(ISNA(VLOOKUP($B431,'[1]1718  Exp_Rev Access'!$F$7:$GK$318,$CK$2,FALSE)),"",VLOOKUP($B431,'[1]1718  Exp_Rev Access'!$F$7:$GK$318,$CK$2,FALSE))</f>
        <v>0</v>
      </c>
      <c r="CL431" s="90">
        <f>IF(ISNA(VLOOKUP($B431,'[1]1718  Exp_Rev Access'!$F$7:$GK$318,$CL$2,FALSE)),"",VLOOKUP($B431,'[1]1718  Exp_Rev Access'!$F$7:$GK$318,$CL$2,FALSE))</f>
        <v>0</v>
      </c>
      <c r="CM431" s="90">
        <f>IF(ISNA(VLOOKUP($B431,'[1]1718  Exp_Rev Access'!$F$7:$GK$318,$CM$2,FALSE)),"",VLOOKUP($B431,'[1]1718  Exp_Rev Access'!$F$7:$GK$318,$CM$2,FALSE))</f>
        <v>0</v>
      </c>
      <c r="CN431" s="90">
        <f>IF(ISNA(VLOOKUP($B431,'[1]1718  Exp_Rev Access'!$F$7:$GK$318,$CN$2,FALSE)),"",VLOOKUP($B431,'[1]1718  Exp_Rev Access'!$F$7:$GK$318,$CN$2,FALSE))</f>
        <v>0</v>
      </c>
      <c r="CO431" s="90">
        <f>IF(ISNA(VLOOKUP($B431,'[1]1718  Exp_Rev Access'!$F$7:$GK$318,$CO$2,FALSE)),"",VLOOKUP($B431,'[1]1718  Exp_Rev Access'!$F$7:$GK$318,$CO$2,FALSE))</f>
        <v>0</v>
      </c>
      <c r="CP431" s="90">
        <f>IF(ISNA(VLOOKUP($B431,'[1]1718  Exp_Rev Access'!$F$7:$GK$318,$CP$2,FALSE)),"",VLOOKUP($B431,'[1]1718  Exp_Rev Access'!$F$7:$GK$318,$CP$2,FALSE))</f>
        <v>0</v>
      </c>
      <c r="CQ431" s="90">
        <f>IF(ISNA(VLOOKUP($B431,'[1]1718  Exp_Rev Access'!$F$7:$GK$318,$CQ$2,FALSE)),"",VLOOKUP($B431,'[1]1718  Exp_Rev Access'!$F$7:$GK$318,$CQ$2,FALSE))</f>
        <v>902089.43</v>
      </c>
      <c r="CR431" s="90">
        <f>IF(ISNA(VLOOKUP($B431,'[1]1718  Exp_Rev Access'!$F$7:$GK$318,$CR$2,FALSE)),"",VLOOKUP($B431,'[1]1718  Exp_Rev Access'!$F$7:$GK$318,$CR$2,FALSE))</f>
        <v>0</v>
      </c>
      <c r="CS431" s="90">
        <f>IF(ISNA(VLOOKUP($B431,'[1]1718  Exp_Rev Access'!$F$7:$GK$318,$CS$2,FALSE)),"",VLOOKUP($B431,'[1]1718  Exp_Rev Access'!$F$7:$GK$318,$CS$2,FALSE))</f>
        <v>23415</v>
      </c>
      <c r="CT431" s="90">
        <f>IF(ISNA(VLOOKUP($B431,'[1]1718  Exp_Rev Access'!$F$7:$GK$318,$CT$2,FALSE)),"",VLOOKUP($B431,'[1]1718  Exp_Rev Access'!$F$7:$GK$318,$CT$2,FALSE))</f>
        <v>0</v>
      </c>
      <c r="CU431" s="90">
        <f>IF(ISNA(VLOOKUP($B431,'[1]1718  Exp_Rev Access'!$F$7:$GK$318,$CU$2,FALSE)),"",VLOOKUP($B431,'[1]1718  Exp_Rev Access'!$F$7:$GK$318,$CU$2,FALSE))</f>
        <v>581486</v>
      </c>
      <c r="CV431" s="90">
        <f>IF(ISNA(VLOOKUP($B431,'[1]1718  Exp_Rev Access'!$F$7:$GK$318,$CV$2,FALSE)),"",VLOOKUP($B431,'[1]1718  Exp_Rev Access'!$F$7:$GK$318,$CV$2,FALSE))</f>
        <v>140534</v>
      </c>
      <c r="CW431" s="90">
        <f>IF(ISNA(VLOOKUP($B431,'[1]1718  Exp_Rev Access'!$F$7:$GK$318,$CW$2,FALSE)),"",VLOOKUP($B431,'[1]1718  Exp_Rev Access'!$F$7:$GK$318,$CW$2,FALSE))</f>
        <v>33052.47</v>
      </c>
      <c r="CX431" s="90">
        <f>IF(ISNA(VLOOKUP($B431,'[1]1718  Exp_Rev Access'!$F$7:$GK$318,$CX$2,FALSE)),"",VLOOKUP($B431,'[1]1718  Exp_Rev Access'!$F$7:$GK$318,$CX$2,FALSE))</f>
        <v>0</v>
      </c>
      <c r="CY431" s="90">
        <f>IF(ISNA(VLOOKUP($B431,'[1]1718  Exp_Rev Access'!$F$7:$GK$318,$CY$2,FALSE)),"",VLOOKUP($B431,'[1]1718  Exp_Rev Access'!$F$7:$GK$318,$CY$2,FALSE))</f>
        <v>0</v>
      </c>
      <c r="CZ431" s="90">
        <f>IF(ISNA(VLOOKUP($B431,'[1]1718  Exp_Rev Access'!$F$7:$GK$318,$CZ$2,FALSE)),"",VLOOKUP($B431,'[1]1718  Exp_Rev Access'!$F$7:$GK$318,$CZ$2,FALSE))</f>
        <v>0</v>
      </c>
      <c r="DA431" s="90">
        <f>IF(ISNA(VLOOKUP($B431,'[1]1718  Exp_Rev Access'!$F$7:$GK$318,$DA$2,FALSE)),"",VLOOKUP($B431,'[1]1718  Exp_Rev Access'!$F$7:$GK$318,$DA$2,FALSE))</f>
        <v>0</v>
      </c>
      <c r="DB431" s="90">
        <f>IF(ISNA(VLOOKUP($B431,'[1]1718  Exp_Rev Access'!$F$7:$GK$318,$DB$2,FALSE)),"",VLOOKUP($B431,'[1]1718  Exp_Rev Access'!$F$7:$GK$318,$DB$2,FALSE))</f>
        <v>60927.18</v>
      </c>
      <c r="DC431" s="90">
        <f>IF(ISNA(VLOOKUP($B431,'[1]1718  Exp_Rev Access'!$F$7:$GK$318,$DC$2,FALSE)),"",VLOOKUP($B431,'[1]1718  Exp_Rev Access'!$F$7:$GK$318,$DC$2,FALSE))</f>
        <v>0</v>
      </c>
      <c r="DD431" s="90">
        <f>IF(ISNA(VLOOKUP($B431,'[1]1718  Exp_Rev Access'!$F$7:$GK$318,$DD$2,FALSE)),"",VLOOKUP($B431,'[1]1718  Exp_Rev Access'!$F$7:$GK$318,$DD$2,FALSE))</f>
        <v>0</v>
      </c>
      <c r="DE431" s="90">
        <f>IF(ISNA(VLOOKUP($B431,'[1]1718  Exp_Rev Access'!$F$7:$GK$318,$DE$2,FALSE)),"",VLOOKUP($B431,'[1]1718  Exp_Rev Access'!$F$7:$GK$318,$DE$2,FALSE))</f>
        <v>0</v>
      </c>
      <c r="DF431" s="90">
        <f>IF(ISNA(VLOOKUP($B431,'[1]1718  Exp_Rev Access'!$F$7:$GK$318,$DF$2,FALSE)),"",VLOOKUP($B431,'[1]1718  Exp_Rev Access'!$F$7:$GK$318,$DF$2,FALSE))</f>
        <v>0</v>
      </c>
      <c r="DG431" s="90">
        <f>IF(ISNA(VLOOKUP($B431,'[1]1718  Exp_Rev Access'!$F$7:$GK$318,$DG$2,FALSE)),"",VLOOKUP($B431,'[1]1718  Exp_Rev Access'!$F$7:$GK$318,$DG$2,FALSE))</f>
        <v>0</v>
      </c>
      <c r="DH431" s="90">
        <f>IF(ISNA(VLOOKUP($B431,'[1]1718  Exp_Rev Access'!$F$7:$GK$318,$DH$2,FALSE)),"",VLOOKUP($B431,'[1]1718  Exp_Rev Access'!$F$7:$GK$318,$DH$2,FALSE))</f>
        <v>0</v>
      </c>
      <c r="DI431" s="90">
        <f>IF(ISNA(VLOOKUP($B431,'[1]1718  Exp_Rev Access'!$F$7:$GK$318,$DI$2,FALSE)),"",VLOOKUP($B431,'[1]1718  Exp_Rev Access'!$F$7:$GK$318,$DI$2,FALSE))</f>
        <v>1190622.83</v>
      </c>
      <c r="DJ431" s="90">
        <f>IF(ISNA(VLOOKUP($B431,'[1]1718  Exp_Rev Access'!$F$7:$GK$318,$DJ$2,FALSE)),"",VLOOKUP($B431,'[1]1718  Exp_Rev Access'!$F$7:$GK$318,$DJ$2,FALSE))</f>
        <v>0</v>
      </c>
      <c r="DK431" s="90">
        <f>IF(ISNA(VLOOKUP($B431,'[1]1718  Exp_Rev Access'!$F$7:$GK$318,$DK$2,FALSE)),"",VLOOKUP($B431,'[1]1718  Exp_Rev Access'!$F$7:$GK$318,$DK$2,FALSE))</f>
        <v>75743.69</v>
      </c>
      <c r="DL431" s="90">
        <f>IF(ISNA(VLOOKUP($B431,'[1]1718  Exp_Rev Access'!$F$7:$GK$318,$DL$2,FALSE)),"",VLOOKUP($B431,'[1]1718  Exp_Rev Access'!$F$7:$GK$318,$DL$2,FALSE))</f>
        <v>0</v>
      </c>
      <c r="DM431" s="90">
        <f>IF(ISNA(VLOOKUP($B431,'[1]1718  Exp_Rev Access'!$F$7:$GK$318,$DM$2,FALSE)),"",VLOOKUP($B431,'[1]1718  Exp_Rev Access'!$F$7:$GK$318,$DM$2,FALSE))</f>
        <v>0</v>
      </c>
      <c r="DN431" s="90">
        <f>IF(ISNA(VLOOKUP($B431,'[1]1718  Exp_Rev Access'!$F$7:$GK$318,$DN$2,FALSE)),"",VLOOKUP($B431,'[1]1718  Exp_Rev Access'!$F$7:$GK$318,$DN$2,FALSE))</f>
        <v>0</v>
      </c>
      <c r="DO431" s="90">
        <f>IF(ISNA(VLOOKUP($B431,'[1]1718  Exp_Rev Access'!$F$7:$GK$318,$DO$2,FALSE)),"",VLOOKUP($B431,'[1]1718  Exp_Rev Access'!$F$7:$GK$318,$DO$2,FALSE))</f>
        <v>0</v>
      </c>
      <c r="DP431" s="90">
        <f>IF(ISNA(VLOOKUP($B431,'[1]1718  Exp_Rev Access'!$F$7:$GK$318,$DP$2,FALSE)),"",VLOOKUP($B431,'[1]1718  Exp_Rev Access'!$F$7:$GK$318,$DP$2,FALSE))</f>
        <v>0</v>
      </c>
      <c r="DQ431" s="90">
        <f>IF(ISNA(VLOOKUP($B431,'[1]1718  Exp_Rev Access'!$F$7:$GK$318,$DQ$2,FALSE)),"",VLOOKUP($B431,'[1]1718  Exp_Rev Access'!$F$7:$GK$318,$DQ$2,FALSE))</f>
        <v>0</v>
      </c>
      <c r="DR431" s="90">
        <f>IF(ISNA(VLOOKUP($B431,'[1]1718  Exp_Rev Access'!$F$7:$GK$318,$DR$2,FALSE)),"",VLOOKUP($B431,'[1]1718  Exp_Rev Access'!$F$7:$GK$318,$DR$2,FALSE))</f>
        <v>0</v>
      </c>
      <c r="DS431" s="90">
        <f>IF(ISNA(VLOOKUP($B431,'[1]1718  Exp_Rev Access'!$F$7:$GK$318,$DS$2,FALSE)),"",VLOOKUP($B431,'[1]1718  Exp_Rev Access'!$F$7:$GK$318,$DS$2,FALSE))</f>
        <v>0</v>
      </c>
      <c r="DT431" s="90">
        <f>IF(ISNA(VLOOKUP($B431,'[1]1718  Exp_Rev Access'!$F$7:$GK$318,$DT$2,FALSE)),"",VLOOKUP($B431,'[1]1718  Exp_Rev Access'!$F$7:$GK$318,$DT$2,FALSE))</f>
        <v>0</v>
      </c>
      <c r="DU431" s="90">
        <f>IF(ISNA(VLOOKUP($B431,'[1]1718  Exp_Rev Access'!$F$7:$GK$318,$DU$2,FALSE)),"",VLOOKUP($B431,'[1]1718  Exp_Rev Access'!$F$7:$GK$318,$DU$2,FALSE))</f>
        <v>0</v>
      </c>
      <c r="DV431" s="90">
        <f>IF(ISNA(VLOOKUP($B431,'[1]1718  Exp_Rev Access'!$F$7:$GK$318,$DV$2,FALSE)),"",VLOOKUP($B431,'[1]1718  Exp_Rev Access'!$F$7:$GK$318,$DV$2,FALSE))</f>
        <v>0</v>
      </c>
      <c r="DW431" s="90">
        <f>IF(ISNA(VLOOKUP($B431,'[1]1718  Exp_Rev Access'!$F$7:$GK$318,$DW$2,FALSE)),"",VLOOKUP($B431,'[1]1718  Exp_Rev Access'!$F$7:$GK$318,$DW$2,FALSE))</f>
        <v>0</v>
      </c>
      <c r="DX431" s="90">
        <f>IF(ISNA(VLOOKUP($B431,'[1]1718  Exp_Rev Access'!$F$7:$GK$318,$DX$2,FALSE)),"",VLOOKUP($B431,'[1]1718  Exp_Rev Access'!$F$7:$GK$318,$DX$2,FALSE))</f>
        <v>0</v>
      </c>
      <c r="DY431" s="90">
        <f>IF(ISNA(VLOOKUP($B431,'[1]1718  Exp_Rev Access'!$F$7:$GK$318,$DY$2,FALSE)),"",VLOOKUP($B431,'[1]1718  Exp_Rev Access'!$F$7:$GK$318,$DY$2,FALSE))</f>
        <v>0</v>
      </c>
      <c r="DZ431" s="90">
        <f>IF(ISNA(VLOOKUP($B431,'[1]1718  Exp_Rev Access'!$F$7:$GK$318,$DZ$2,FALSE)),"",VLOOKUP($B431,'[1]1718  Exp_Rev Access'!$F$7:$GK$318,$DZ$2,FALSE))</f>
        <v>0</v>
      </c>
      <c r="EA431" s="90">
        <f>IF(ISNA(VLOOKUP($B431,'[1]1718  Exp_Rev Access'!$F$7:$GK$318,$EA$2,FALSE)),"",VLOOKUP($B431,'[1]1718  Exp_Rev Access'!$F$7:$GK$318,$EA$2,FALSE))</f>
        <v>0</v>
      </c>
      <c r="EB431" s="90">
        <f>IF(ISNA(VLOOKUP($B431,'[1]1718  Exp_Rev Access'!$F$7:$GK$318,$EB$2,FALSE)),"",VLOOKUP($B431,'[1]1718  Exp_Rev Access'!$F$7:$GK$318,$EB$2,FALSE))</f>
        <v>0</v>
      </c>
      <c r="EC431" s="90">
        <f>IF(ISNA(VLOOKUP($B431,'[1]1718  Exp_Rev Access'!$F$7:$GK$318,$EC$2,FALSE)),"",VLOOKUP($B431,'[1]1718  Exp_Rev Access'!$F$7:$GK$318,$EC$2,FALSE))</f>
        <v>0</v>
      </c>
      <c r="ED431" s="90">
        <f>IF(ISNA(VLOOKUP($B431,'[1]1718  Exp_Rev Access'!$F$7:$GK$318,$ED$2,FALSE)),"",VLOOKUP($B431,'[1]1718  Exp_Rev Access'!$F$7:$GK$318,$ED$2,FALSE))</f>
        <v>0</v>
      </c>
      <c r="EE431" s="90">
        <f>IF(ISNA(VLOOKUP($B431,'[1]1718  Exp_Rev Access'!$F$7:$GK$318,$EE$2,FALSE)),"",VLOOKUP($B431,'[1]1718  Exp_Rev Access'!$F$7:$GK$318,$EE$2,FALSE))</f>
        <v>0</v>
      </c>
      <c r="EF431" s="90">
        <f>IF(ISNA(VLOOKUP($B431,'[1]1718  Exp_Rev Access'!$F$7:$GK$318,$EF$2,FALSE)),"",VLOOKUP($B431,'[1]1718  Exp_Rev Access'!$F$7:$GK$318,$EF$2,FALSE))</f>
        <v>0</v>
      </c>
      <c r="EG431" s="90">
        <f>IF(ISNA(VLOOKUP($B431,'[1]1718  Exp_Rev Access'!$F$7:$GK$318,$EG$2,FALSE)),"",VLOOKUP($B431,'[1]1718  Exp_Rev Access'!$F$7:$GK$318,$EG$2,FALSE))</f>
        <v>0</v>
      </c>
      <c r="EH431" s="90">
        <f>IF(ISNA(VLOOKUP($B431,'[1]1718  Exp_Rev Access'!$F$7:$GK$318,$EH$2,FALSE)),"",VLOOKUP($B431,'[1]1718  Exp_Rev Access'!$F$7:$GK$318,$EH$2,FALSE))</f>
        <v>0</v>
      </c>
      <c r="EI431" s="90">
        <f>IF(ISNA(VLOOKUP($B431,'[1]1718  Exp_Rev Access'!$F$7:$GK$318,$EI$2,FALSE)),"",VLOOKUP($B431,'[1]1718  Exp_Rev Access'!$F$7:$GK$318,$EI$2,FALSE))</f>
        <v>0</v>
      </c>
      <c r="EJ431" s="90">
        <f>IF(ISNA(VLOOKUP($B431,'[1]1718  Exp_Rev Access'!$F$7:$GK$318,$EJ$2,FALSE)),"",VLOOKUP($B431,'[1]1718  Exp_Rev Access'!$F$7:$GK$318,$EJ$2,FALSE))</f>
        <v>0</v>
      </c>
      <c r="EK431" s="90">
        <f>IF(ISNA(VLOOKUP($B431,'[1]1718  Exp_Rev Access'!$F$7:$GK$318,$EK$2,FALSE)),"",VLOOKUP($B431,'[1]1718  Exp_Rev Access'!$F$7:$GK$318,$EK$2,FALSE))</f>
        <v>0</v>
      </c>
      <c r="EL431" s="90">
        <f>IF(ISNA(VLOOKUP($B431,'[1]1718  Exp_Rev Access'!$F$7:$GK$318,$EL$2,FALSE)),"",VLOOKUP($B431,'[1]1718  Exp_Rev Access'!$F$7:$GK$318,$EL$2,FALSE))</f>
        <v>0</v>
      </c>
      <c r="EM431" s="90">
        <f>IF(ISNA(VLOOKUP($B431,'[1]1718  Exp_Rev Access'!$F$7:$GK$318,$EM$2,FALSE)),"",VLOOKUP($B431,'[1]1718  Exp_Rev Access'!$F$7:$GK$318,$EM$2,FALSE))</f>
        <v>0</v>
      </c>
      <c r="EN431" s="90">
        <f>IF(ISNA(VLOOKUP($B431,'[1]1718  Exp_Rev Access'!$F$7:$GK$318,$EN$2,FALSE)),"",VLOOKUP($B431,'[1]1718  Exp_Rev Access'!$F$7:$GK$318,$EN$2,FALSE))</f>
        <v>0</v>
      </c>
      <c r="EO431" s="90">
        <f>IF(ISNA(VLOOKUP($B431,'[1]1718  Exp_Rev Access'!$F$7:$GK$318,$EO$2,FALSE)),"",VLOOKUP($B431,'[1]1718  Exp_Rev Access'!$F$7:$GK$318,$EO$2,FALSE))</f>
        <v>0</v>
      </c>
      <c r="EP431" s="90">
        <f>IF(ISNA(VLOOKUP($B431,'[1]1718  Exp_Rev Access'!$F$7:$GK$318,$EP$2,FALSE)),"",VLOOKUP($B431,'[1]1718  Exp_Rev Access'!$F$7:$GK$318,$EP$2,FALSE))</f>
        <v>0</v>
      </c>
      <c r="EQ431" s="90">
        <f>IF(ISNA(VLOOKUP($B431,'[1]1718  Exp_Rev Access'!$F$7:$GK$318,$EQ$2,FALSE)),"",VLOOKUP($B431,'[1]1718  Exp_Rev Access'!$F$7:$GK$318,$EQ$2,FALSE))</f>
        <v>0</v>
      </c>
      <c r="ER431" s="90">
        <f>IF(ISNA(VLOOKUP($B431,'[1]1718  Exp_Rev Access'!$F$7:$GK$318,$ER$2,FALSE)),"",VLOOKUP($B431,'[1]1718  Exp_Rev Access'!$F$7:$GK$318,$ER$2,FALSE))</f>
        <v>0</v>
      </c>
      <c r="ES431" s="90">
        <f>IF(ISNA(VLOOKUP($B431,'[1]1718  Exp_Rev Access'!$F$7:$GK$318,$ES$2,FALSE)),"",VLOOKUP($B431,'[1]1718  Exp_Rev Access'!$F$7:$GK$318,$ES$2,FALSE))</f>
        <v>0</v>
      </c>
      <c r="ET431" s="90">
        <f>IF(ISNA(VLOOKUP($B431,'[1]1718  Exp_Rev Access'!$F$7:$GK$318,$ET$2,FALSE)),"",VLOOKUP($B431,'[1]1718  Exp_Rev Access'!$F$7:$GK$318,$ET$2,FALSE))</f>
        <v>0</v>
      </c>
      <c r="EU431" s="90">
        <f>IF(ISNA(VLOOKUP($B431,'[1]1718  Exp_Rev Access'!$F$7:$GK$318,$EU$2,FALSE)),"",VLOOKUP($B431,'[1]1718  Exp_Rev Access'!$F$7:$GK$318,$EU$2,FALSE))</f>
        <v>0</v>
      </c>
      <c r="EV431" s="90">
        <f>IF(ISNA(VLOOKUP($B431,'[1]1718  Exp_Rev Access'!$F$7:$GK$318,$EV$2,FALSE)),"",VLOOKUP($B431,'[1]1718  Exp_Rev Access'!$F$7:$GK$318,$EV$2,FALSE))</f>
        <v>15997.32</v>
      </c>
      <c r="EW431" s="90">
        <f>IF(ISNA(VLOOKUP($B431,'[1]1718  Exp_Rev Access'!$F$7:$GK$318,$EW$2,FALSE)),"",VLOOKUP($B431,'[1]1718  Exp_Rev Access'!$F$7:$GK$318,$EW$2,FALSE))</f>
        <v>0</v>
      </c>
      <c r="EX431" s="90">
        <f>IF(ISNA(VLOOKUP($B431,'[1]1718  Exp_Rev Access'!$F$7:$GK$318,$EX$2,FALSE)),"",VLOOKUP($B431,'[1]1718  Exp_Rev Access'!$F$7:$GK$318,$EX$2,FALSE))</f>
        <v>0</v>
      </c>
      <c r="EY431" s="90">
        <f>IF(ISNA(VLOOKUP($B431,'[1]1718  Exp_Rev Access'!$F$7:$GK$318,$EY$2,FALSE)),"",VLOOKUP($B431,'[1]1718  Exp_Rev Access'!$F$7:$GK$318,$EY$2,FALSE))</f>
        <v>0</v>
      </c>
      <c r="EZ431" s="90">
        <f>IF(ISNA(VLOOKUP($B431,'[1]1718  Exp_Rev Access'!$F$7:$GK$318,$EZ$2,FALSE)),"",VLOOKUP($B431,'[1]1718  Exp_Rev Access'!$F$7:$GK$318,$EZ$2,FALSE))</f>
        <v>0</v>
      </c>
      <c r="FA431" s="90">
        <f>IF(ISNA(VLOOKUP($B431,'[1]1718  Exp_Rev Access'!$F$7:$GK$318,$FA$2,FALSE)),"",VLOOKUP($B431,'[1]1718  Exp_Rev Access'!$F$7:$GK$318,$FA$2,FALSE))</f>
        <v>0</v>
      </c>
      <c r="FB431" s="90">
        <f>IF(ISNA(VLOOKUP($B431,'[1]1718  Exp_Rev Access'!$F$7:$GK$318,$FB$2,FALSE)),"",VLOOKUP($B431,'[1]1718  Exp_Rev Access'!$F$7:$GK$318,$FB$2,FALSE))</f>
        <v>0</v>
      </c>
      <c r="FC431" s="90">
        <f>IF(ISNA(VLOOKUP($B431,'[1]1718  Exp_Rev Access'!$F$7:$GK$318,$FC$2,FALSE)),"",VLOOKUP($B431,'[1]1718  Exp_Rev Access'!$F$7:$GK$318,$FC$2,FALSE))</f>
        <v>0</v>
      </c>
      <c r="FD431" s="90">
        <f>IF(ISNA(VLOOKUP($B431,'[1]1718  Exp_Rev Access'!$F$7:$GK$318,$FD$2,FALSE)),"",VLOOKUP($B431,'[1]1718  Exp_Rev Access'!$F$7:$GK$318,$FD$2,FALSE))</f>
        <v>0</v>
      </c>
      <c r="FE431" s="90">
        <f>IF(ISNA(VLOOKUP($B431,'[1]1718  Exp_Rev Access'!$F$7:$GK$318,$FE$2,FALSE)),"",VLOOKUP($B431,'[1]1718  Exp_Rev Access'!$F$7:$GK$318,$FE$2,FALSE))</f>
        <v>0</v>
      </c>
      <c r="FF431" s="90">
        <f>IF(ISNA(VLOOKUP($B431,'[1]1718  Exp_Rev Access'!$F$7:$GK$318,$FF$2,FALSE)),"",VLOOKUP($B431,'[1]1718  Exp_Rev Access'!$F$7:$GK$318,$FF$2,FALSE))</f>
        <v>0</v>
      </c>
      <c r="FG431" s="90">
        <f>IF(ISNA(VLOOKUP($B431,'[1]1718  Exp_Rev Access'!$F$7:$GK$318,$FG$2,FALSE)),"",VLOOKUP($B431,'[1]1718  Exp_Rev Access'!$F$7:$GK$318,$FG$2,FALSE))</f>
        <v>0</v>
      </c>
      <c r="FH431" s="90">
        <f>IF(ISNA(VLOOKUP($B431,'[1]1718  Exp_Rev Access'!$F$7:$GK$318,$FH$2,FALSE)),"",VLOOKUP($B431,'[1]1718  Exp_Rev Access'!$F$7:$GK$318,$FH$2,FALSE))</f>
        <v>0</v>
      </c>
      <c r="FI431" s="90">
        <f>IF(ISNA(VLOOKUP($B431,'[1]1718  Exp_Rev Access'!$F$7:$GK$318,$FI$2,FALSE)),"",VLOOKUP($B431,'[1]1718  Exp_Rev Access'!$F$7:$GK$318,$FI$2,FALSE))</f>
        <v>0</v>
      </c>
      <c r="FJ431" s="90">
        <f>IF(ISNA(VLOOKUP($B431,'[1]1718  Exp_Rev Access'!$F$7:$GK$318,$FJ$2,FALSE)),"",VLOOKUP($B431,'[1]1718  Exp_Rev Access'!$F$7:$GK$318,$FJ$2,FALSE))</f>
        <v>0</v>
      </c>
      <c r="FK431" s="90">
        <f>IF(ISNA(VLOOKUP($B431,'[1]1718  Exp_Rev Access'!$F$7:$GK$318,$FK$2,FALSE)),"",VLOOKUP($B431,'[1]1718  Exp_Rev Access'!$F$7:$GK$318,$FK$2,FALSE))</f>
        <v>0</v>
      </c>
      <c r="FL431" s="90">
        <f>IF(ISNA(VLOOKUP($B431,'[1]1718  Exp_Rev Access'!$F$7:$GK$318,$FL$2,FALSE)),"",VLOOKUP($B431,'[1]1718  Exp_Rev Access'!$F$7:$GK$318,$FL$2,FALSE))</f>
        <v>0</v>
      </c>
      <c r="FM431" s="90">
        <f>IF(ISNA(VLOOKUP($B431,'[1]1718  Exp_Rev Access'!$F$7:$GK$318,$FM$2,FALSE)),"",VLOOKUP($B431,'[1]1718  Exp_Rev Access'!$F$7:$GK$318,$FM$2,FALSE))</f>
        <v>0</v>
      </c>
      <c r="FN431" s="90">
        <f>IF(ISNA(VLOOKUP($B431,'[1]1718  Exp_Rev Access'!$F$7:$GK$318,$FN$2,FALSE)),"",VLOOKUP($B431,'[1]1718  Exp_Rev Access'!$F$7:$GK$318,$FN$2,FALSE))</f>
        <v>0</v>
      </c>
      <c r="FO431" s="90">
        <f>IF(ISNA(VLOOKUP($B431,'[1]1718  Exp_Rev Access'!$F$7:$GK$318,$FO$2,FALSE)),"",VLOOKUP($B431,'[1]1718  Exp_Rev Access'!$F$7:$GK$318,$FO$2,FALSE))</f>
        <v>0</v>
      </c>
      <c r="FP431" s="90">
        <f>IF(ISNA(VLOOKUP($B431,'[1]1718  Exp_Rev Access'!$F$7:$GK$318,$FP$2,FALSE)),"",VLOOKUP($B431,'[1]1718  Exp_Rev Access'!$F$7:$GK$318,$FP$2,FALSE))</f>
        <v>0</v>
      </c>
      <c r="FQ431" s="90">
        <f>IF(ISNA(VLOOKUP($B431,'[1]1718  Exp_Rev Access'!$F$7:$GK$318,$FQ$2,FALSE)),"",VLOOKUP($B431,'[1]1718  Exp_Rev Access'!$F$7:$GK$318,$FQ$2,FALSE))</f>
        <v>0</v>
      </c>
      <c r="FR431" s="90">
        <f>IF(ISNA(VLOOKUP($B431,'[1]1718  Exp_Rev Access'!$F$7:$GK$318,$FR$2,FALSE)),"",VLOOKUP($B431,'[1]1718  Exp_Rev Access'!$F$7:$GK$318,$FR$2,FALSE))</f>
        <v>183647.73</v>
      </c>
      <c r="FS431" s="56">
        <f t="shared" si="1075"/>
        <v>3207515.65</v>
      </c>
      <c r="FT431" s="92">
        <f t="shared" si="1076"/>
        <v>5.1813051629324168E-2</v>
      </c>
      <c r="FU431" s="94">
        <f t="shared" si="1077"/>
        <v>596.59836431475674</v>
      </c>
      <c r="FV431" s="95">
        <f>IF(ISNA(VLOOKUP($B431,'[1]1718  Exp_Rev Access'!$F$7:$GK$318,$FV$2,FALSE)),"",VLOOKUP($B431,'[1]1718  Exp_Rev Access'!$F$7:$GK$318,$FV$2,FALSE))</f>
        <v>669.5</v>
      </c>
      <c r="FW431" s="95">
        <f>IF(ISNA(VLOOKUP($B431,'[1]1718  Exp_Rev Access'!$F$7:$GK$318,$FW$2,FALSE)),"",VLOOKUP($B431,'[1]1718  Exp_Rev Access'!$F$7:$GK$318,$FW$2,FALSE))</f>
        <v>0</v>
      </c>
      <c r="FX431" s="95">
        <f>IF(ISNA(VLOOKUP($B431,'[1]1718  Exp_Rev Access'!$F$7:$GK$318,$FX$2,FALSE)),"",VLOOKUP($B431,'[1]1718  Exp_Rev Access'!$F$7:$GK$318,$FX$2,FALSE))</f>
        <v>0</v>
      </c>
      <c r="FY431" s="95">
        <f>IF(ISNA(VLOOKUP($B431,'[1]1718  Exp_Rev Access'!$F$7:$GK$318,$FY$2,FALSE)),"",VLOOKUP($B431,'[1]1718  Exp_Rev Access'!$F$7:$GK$318,$FY$2,FALSE))</f>
        <v>0</v>
      </c>
      <c r="FZ431" s="95">
        <f>IF(ISNA(VLOOKUP($B431,'[1]1718  Exp_Rev Access'!$F$7:$GK$318,$FZ$2,FALSE)),"",VLOOKUP($B431,'[1]1718  Exp_Rev Access'!$F$7:$GK$318,$FZ$2,FALSE))</f>
        <v>0</v>
      </c>
      <c r="GA431" s="95">
        <f>IF(ISNA(VLOOKUP($B431,'[1]1718  Exp_Rev Access'!$F$7:$GK$318,$GA$2,FALSE)),"",VLOOKUP($B431,'[1]1718  Exp_Rev Access'!$F$7:$GK$318,$GA$2,FALSE))</f>
        <v>0</v>
      </c>
      <c r="GB431" s="95">
        <f>IF(ISNA(VLOOKUP($B431,'[1]1718  Exp_Rev Access'!$F$7:$GK$318,$GB$2,FALSE)),"",VLOOKUP($B431,'[1]1718  Exp_Rev Access'!$F$7:$GK$318,$GB$2,FALSE))</f>
        <v>0</v>
      </c>
      <c r="GC431" s="95">
        <f>IF(ISNA(VLOOKUP($B431,'[1]1718  Exp_Rev Access'!$F$7:$GK$318,$GC$2,FALSE)),"",VLOOKUP($B431,'[1]1718  Exp_Rev Access'!$F$7:$GK$318,$GC$2,FALSE))</f>
        <v>0</v>
      </c>
      <c r="GD431" s="95">
        <f>IF(ISNA(VLOOKUP($B431,'[1]1718  Exp_Rev Access'!$F$7:$GK$318,$GD$2,FALSE)),"",VLOOKUP($B431,'[1]1718  Exp_Rev Access'!$F$7:$GK$318,$GD$2,FALSE))</f>
        <v>429.24</v>
      </c>
      <c r="GE431" s="95">
        <f>IF(ISNA(VLOOKUP($B431,'[1]1718  Exp_Rev Access'!$F$7:$GK$318,$GE$2,FALSE)),"",VLOOKUP($B431,'[1]1718  Exp_Rev Access'!$F$7:$GK$318,$GE$2,FALSE))</f>
        <v>0</v>
      </c>
      <c r="GF431" s="95">
        <f>IF(ISNA(VLOOKUP($B431,'[1]1718  Exp_Rev Access'!$F$7:$GK$318,$GF$2,FALSE)),"",VLOOKUP($B431,'[1]1718  Exp_Rev Access'!$F$7:$GK$318,$GF$2,FALSE))</f>
        <v>0</v>
      </c>
      <c r="GG431" s="95">
        <f>IF(ISNA(VLOOKUP($B431,'[1]1718  Exp_Rev Access'!$F$7:$GK$318,$GG$2,FALSE)),"",VLOOKUP($B431,'[1]1718  Exp_Rev Access'!$F$7:$GK$318,$GG$2,FALSE))</f>
        <v>0</v>
      </c>
      <c r="GH431" s="95">
        <f>IF(ISNA(VLOOKUP($B431,'[1]1718  Exp_Rev Access'!$F$7:$GK$318,$GH$2,FALSE)),"",VLOOKUP($B431,'[1]1718  Exp_Rev Access'!$F$7:$GK$318,$GH$2,FALSE))</f>
        <v>0</v>
      </c>
      <c r="GI431" s="95">
        <f>IF(ISNA(VLOOKUP($B431,'[1]1718  Exp_Rev Access'!$F$7:$GK$318,$GI$2,FALSE)),"",VLOOKUP($B431,'[1]1718  Exp_Rev Access'!$F$7:$GK$318,$GI$2,FALSE))</f>
        <v>0</v>
      </c>
      <c r="GJ431" s="95">
        <f>IF(ISNA(VLOOKUP($B431,'[1]1718  Exp_Rev Access'!$F$7:$GK$318,$GJ$2,FALSE)),"",VLOOKUP($B431,'[1]1718  Exp_Rev Access'!$F$7:$GK$318,$GJ$2,FALSE))</f>
        <v>364.87</v>
      </c>
      <c r="GK431" s="95">
        <f>IF(ISNA(VLOOKUP($B431,'[1]1718  Exp_Rev Access'!$F$7:$GK$318,$GK$2,FALSE)),"",VLOOKUP($B431,'[1]1718  Exp_Rev Access'!$F$7:$GK$318,$GK$2,FALSE))</f>
        <v>473.83</v>
      </c>
      <c r="GL431" s="95">
        <f>IF(ISNA(VLOOKUP($B431,'[1]1718  Exp_Rev Access'!$F$7:$GK$318,$GL$2,FALSE)),"",VLOOKUP($B431,'[1]1718  Exp_Rev Access'!$F$7:$GK$318,$GL$2,FALSE))</f>
        <v>1560</v>
      </c>
      <c r="GM431" s="95">
        <f>IF(ISNA(VLOOKUP($B431,'[1]1718  Exp_Rev Access'!$F$7:$GK$318,$GM$2,FALSE)),"",VLOOKUP($B431,'[1]1718  Exp_Rev Access'!$F$7:$GK$318,$GM$2,FALSE))</f>
        <v>0</v>
      </c>
      <c r="GN431" s="95">
        <f>IF(ISNA(VLOOKUP($B431,'[1]1718  Exp_Rev Access'!$F$7:$GK$318,$GN$2,FALSE)),"",VLOOKUP($B431,'[1]1718  Exp_Rev Access'!$F$7:$GK$318,$GN$2,FALSE))</f>
        <v>0</v>
      </c>
      <c r="GO431" s="95">
        <f>IF(ISNA(VLOOKUP($B431,'[1]1718  Exp_Rev Access'!$F$7:$GK$318,$GO$2,FALSE)),"",VLOOKUP($B431,'[1]1718  Exp_Rev Access'!$F$7:$GK$318,$GO$2,FALSE))</f>
        <v>0</v>
      </c>
      <c r="GP431" s="95">
        <f>IF(ISNA(VLOOKUP($B431,'[1]1718  Exp_Rev Access'!$F$7:$GK$318,$GP$2,FALSE)),"",VLOOKUP($B431,'[1]1718  Exp_Rev Access'!$F$7:$GK$318,$GP$2,FALSE))</f>
        <v>0</v>
      </c>
      <c r="GQ431" s="95">
        <f>IF(ISNA(VLOOKUP($B431,'[1]1718  Exp_Rev Access'!$F$7:$GK$318,$GQ$2,FALSE)),"",VLOOKUP($B431,'[1]1718  Exp_Rev Access'!$F$7:$GK$318,$GQ$2,FALSE))</f>
        <v>18000</v>
      </c>
      <c r="GR431" s="95">
        <f>IF(ISNA(VLOOKUP($B431,'[1]1718  Exp_Rev Access'!$F$7:$GK$318,$GR$2,FALSE)),"",VLOOKUP($B431,'[1]1718  Exp_Rev Access'!$F$7:$GK$318,$GR$2,FALSE))</f>
        <v>0</v>
      </c>
      <c r="GS431" s="95">
        <f>IF(ISNA(VLOOKUP($B431,'[1]1718  Exp_Rev Access'!$F$7:$GK$318,$GS$2,FALSE)),"",VLOOKUP($B431,'[1]1718  Exp_Rev Access'!$F$7:$GK$318,$GS$2,FALSE))</f>
        <v>0</v>
      </c>
      <c r="GT431" s="95">
        <f>IF(ISNA(VLOOKUP($B431,'[1]1718  Exp_Rev Access'!$F$7:$GK$318,$GT$2,FALSE)),"",VLOOKUP($B431,'[1]1718  Exp_Rev Access'!$F$7:$GK$318,$GT$2,FALSE))</f>
        <v>0</v>
      </c>
      <c r="GU431" s="56">
        <f t="shared" si="1078"/>
        <v>21497.439999999999</v>
      </c>
      <c r="GV431" s="92">
        <f t="shared" si="1079"/>
        <v>3.4726189679489124E-4</v>
      </c>
      <c r="GW431" s="96">
        <f t="shared" si="1080"/>
        <v>3.9985268788804271</v>
      </c>
      <c r="HE431" s="41"/>
      <c r="HF431" s="41"/>
      <c r="HG431" s="41"/>
      <c r="HH431" s="41"/>
      <c r="HI431" s="41"/>
      <c r="HJ431" s="41"/>
      <c r="HK431" s="41"/>
      <c r="HL431" s="41"/>
      <c r="HM431" s="41"/>
      <c r="HN431" s="41"/>
    </row>
    <row r="432" spans="1:222" x14ac:dyDescent="0.3">
      <c r="A432" s="73"/>
      <c r="B432" s="88" t="s">
        <v>829</v>
      </c>
      <c r="C432" s="89" t="s">
        <v>830</v>
      </c>
      <c r="D432" s="75">
        <f>IF(ISNA(VLOOKUP($B432,'[1]1718 enrollment_Rev_Exp by size'!$A$7:H761,3,FALSE)),"",VLOOKUP($B432,'[1]1718 enrollment_Rev_Exp by size'!$A$7:$G$350,3,FALSE))</f>
        <v>915.95999999999992</v>
      </c>
      <c r="E432" s="76">
        <f>IF(ISNA(VLOOKUP($B432,'[1]1718 enrollment_Rev_Exp by size'!$A$7:I764,5,FALSE)),"",VLOOKUP($B432,'[1]1718 enrollment_Rev_Exp by size'!$A$7:$G$350,5,FALSE))</f>
        <v>14323091.16</v>
      </c>
      <c r="F432" s="70">
        <f t="shared" si="1062"/>
        <v>14323091.16</v>
      </c>
      <c r="G432" s="70">
        <f t="shared" si="1063"/>
        <v>0</v>
      </c>
      <c r="H432" s="90">
        <f>IF(ISNA(VLOOKUP($B432,'[1]1718  Exp_Rev Access'!$F$7:$GK$318,3,FALSE)),"",VLOOKUP($B432,'[1]1718  Exp_Rev Access'!$F$7:$GK$318,3,FALSE))</f>
        <v>159351.46</v>
      </c>
      <c r="I432" s="90">
        <f>IF(ISNA(VLOOKUP($B432,'[1]1718  Exp_Rev Access'!$F$7:$GK$318,4,FALSE)),"",VLOOKUP($B432,'[1]1718  Exp_Rev Access'!$F$7:$GK$318,4,FALSE))</f>
        <v>0</v>
      </c>
      <c r="J432" s="90">
        <f>IF(ISNA(VLOOKUP($B432,'[1]1718  Exp_Rev Access'!$F$7:$GK$318,5,FALSE)),"",VLOOKUP($B432,'[1]1718  Exp_Rev Access'!$F$7:$GK$318,5,FALSE))</f>
        <v>3600.8</v>
      </c>
      <c r="K432" s="90">
        <f>IF(ISNA(VLOOKUP($B432,'[1]1718  Exp_Rev Access'!$F$7:$GK$318,6,FALSE)),"-",VLOOKUP($B432,'[1]1718  Exp_Rev Access'!$F$7:$GK$318,6,FALSE))</f>
        <v>1179.1099999999999</v>
      </c>
      <c r="L432" s="90">
        <f>IF(ISNA(VLOOKUP($B432,'[1]1718  Exp_Rev Access'!$F$7:$GK$318,7,FALSE)),"",VLOOKUP($B432,'[1]1718  Exp_Rev Access'!$F$7:$GK$318,7,FALSE))</f>
        <v>0</v>
      </c>
      <c r="M432" s="90">
        <f>IF(ISNA(VLOOKUP($B432,'[1]1718  Exp_Rev Access'!$F$7:$GK$318,8,FALSE)),"",VLOOKUP($B432,'[1]1718  Exp_Rev Access'!$F$7:$GK$318,8,FALSE))</f>
        <v>0</v>
      </c>
      <c r="N432" s="56">
        <f t="shared" si="1064"/>
        <v>164131.36999999997</v>
      </c>
      <c r="O432" s="91">
        <f t="shared" si="1065"/>
        <v>1.1459214227328842E-2</v>
      </c>
      <c r="P432" s="56">
        <f t="shared" si="1066"/>
        <v>179.19054325516396</v>
      </c>
      <c r="Q432" s="90">
        <f>IF(ISNA(VLOOKUP($B432,'[1]1718  Exp_Rev Access'!$F$7:$GK$318,10,FALSE)),"",VLOOKUP($B432,'[1]1718  Exp_Rev Access'!$F$7:$GK$318,10,FALSE))</f>
        <v>0</v>
      </c>
      <c r="R432" s="90">
        <f>IF(ISNA(VLOOKUP($B432,'[1]1718  Exp_Rev Access'!$F$7:$GK$318,11,FALSE)),"",VLOOKUP($B432,'[1]1718  Exp_Rev Access'!$F$7:$GK$318,11,FALSE))</f>
        <v>0</v>
      </c>
      <c r="S432" s="90">
        <f>IF(ISNA(VLOOKUP($B432,'[1]1718  Exp_Rev Access'!$F$7:$GK$318,12,FALSE)),"",VLOOKUP($B432,'[1]1718  Exp_Rev Access'!$F$7:$GK$318,12,FALSE))</f>
        <v>0</v>
      </c>
      <c r="T432" s="90">
        <f>IF(ISNA(VLOOKUP($B432,'[1]1718  Exp_Rev Access'!$F$7:$GK$318,13,FALSE)),"",VLOOKUP($B432,'[1]1718  Exp_Rev Access'!$F$7:$GK$318,13,FALSE))</f>
        <v>0</v>
      </c>
      <c r="U432" s="90">
        <f>IF(ISNA(VLOOKUP($B432,'[1]1718  Exp_Rev Access'!$F$7:$GK$318,14,FALSE)),"",VLOOKUP($B432,'[1]1718  Exp_Rev Access'!$F$7:$GK$318,14,FALSE))</f>
        <v>0</v>
      </c>
      <c r="V432" s="90">
        <f>IF(ISNA(VLOOKUP($B432,'[1]1718  Exp_Rev Access'!$F$7:$GK$318,15,FALSE)),"",VLOOKUP($B432,'[1]1718  Exp_Rev Access'!$F$7:$GK$318,15,FALSE))</f>
        <v>0</v>
      </c>
      <c r="W432" s="90">
        <f>IF(ISNA(VLOOKUP($B432,'[1]1718  Exp_Rev Access'!$F$7:$GK$318,16,FALSE)),"",VLOOKUP($B432,'[1]1718  Exp_Rev Access'!$F$7:$GK$318,16,FALSE))</f>
        <v>0</v>
      </c>
      <c r="X432" s="90">
        <f>IF(ISNA(VLOOKUP($B432,'[1]1718  Exp_Rev Access'!$F$7:$GK$318,17,FALSE)),"",VLOOKUP($B432,'[1]1718  Exp_Rev Access'!$F$7:$GK$318,17,FALSE))</f>
        <v>0</v>
      </c>
      <c r="Y432" s="90">
        <f>IF(ISNA(VLOOKUP($B432,'[1]1718  Exp_Rev Access'!$F$7:$GK$318,18,FALSE)),"",VLOOKUP($B432,'[1]1718  Exp_Rev Access'!$F$7:$GK$318,18,FALSE))</f>
        <v>29365.24</v>
      </c>
      <c r="Z432" s="90">
        <f>IF(ISNA(VLOOKUP($B432,'[1]1718  Exp_Rev Access'!$F$7:$GK$318,19,FALSE)),"",VLOOKUP($B432,'[1]1718  Exp_Rev Access'!$F$7:$GK$318,19,FALSE))</f>
        <v>0</v>
      </c>
      <c r="AA432" s="90">
        <f>IF(ISNA(VLOOKUP($B432,'[1]1718  Exp_Rev Access'!$F$7:$GK$318,20,FALSE)),"",VLOOKUP($B432,'[1]1718  Exp_Rev Access'!$F$7:$GK$318,20,FALSE))</f>
        <v>0</v>
      </c>
      <c r="AB432" s="90">
        <f>IF(ISNA(VLOOKUP($B432,'[1]1718  Exp_Rev Access'!$F$7:$GK$318,21,FALSE)),"",VLOOKUP($B432,'[1]1718  Exp_Rev Access'!$F$7:$GK$318,21,FALSE))</f>
        <v>0</v>
      </c>
      <c r="AC432" s="90">
        <f>IF(ISNA(VLOOKUP($B432,'[1]1718  Exp_Rev Access'!$F$7:$GK$318,22,FALSE)),"",VLOOKUP($B432,'[1]1718  Exp_Rev Access'!$F$7:$GK$318,22,FALSE))</f>
        <v>0</v>
      </c>
      <c r="AD432" s="90">
        <f>IF(ISNA(VLOOKUP($B432,'[1]1718  Exp_Rev Access'!$F$7:$GK$318,23,FALSE)),"",VLOOKUP($B432,'[1]1718  Exp_Rev Access'!$F$7:$GK$318,23,FALSE))</f>
        <v>11186.67</v>
      </c>
      <c r="AE432" s="90">
        <f>IF(ISNA(VLOOKUP($B432,'[1]1718  Exp_Rev Access'!$F$7:$GK$318,24,FALSE)),"",VLOOKUP($B432,'[1]1718  Exp_Rev Access'!$F$7:$GK$318,24,FALSE))</f>
        <v>41578.33</v>
      </c>
      <c r="AF432" s="90">
        <f>IF(ISNA(VLOOKUP($B432,'[1]1718  Exp_Rev Access'!$F$7:$GK$318,25,FALSE)),"",VLOOKUP($B432,'[1]1718  Exp_Rev Access'!$F$7:$GK$318,25,FALSE))</f>
        <v>0</v>
      </c>
      <c r="AG432" s="90">
        <f>IF(ISNA(VLOOKUP($B432,'[1]1718  Exp_Rev Access'!$F$7:$GK$318,26,FALSE)),"",VLOOKUP($B432,'[1]1718  Exp_Rev Access'!$F$7:$GK$318,26,FALSE))</f>
        <v>0</v>
      </c>
      <c r="AH432" s="90">
        <f>IF(ISNA(VLOOKUP($B432,'[1]1718  Exp_Rev Access'!$F$7:$GK$318,27,FALSE)),"",VLOOKUP($B432,'[1]1718  Exp_Rev Access'!$F$7:$GK$318,27,FALSE))</f>
        <v>805.68</v>
      </c>
      <c r="AI432" s="90">
        <f>IF(ISNA(VLOOKUP($B432,'[1]1718  Exp_Rev Access'!$F$7:$GK$318,28,FALSE)),"",VLOOKUP($B432,'[1]1718  Exp_Rev Access'!$F$7:$GK$318,28,FALSE))</f>
        <v>14164.35</v>
      </c>
      <c r="AJ432" s="90">
        <f>IF(ISNA(VLOOKUP($B432,'[1]1718  Exp_Rev Access'!$F$7:$GK$318,29,FALSE)),"",VLOOKUP($B432,'[1]1718  Exp_Rev Access'!$F$7:$GK$318,29,FALSE))</f>
        <v>0</v>
      </c>
      <c r="AK432" s="90">
        <f>IF(ISNA(VLOOKUP($B432,'[1]1718  Exp_Rev Access'!$F$7:$GK$318,30,FALSE)),"",VLOOKUP($B432,'[1]1718  Exp_Rev Access'!$F$7:$GK$318,30,FALSE))</f>
        <v>8888.01</v>
      </c>
      <c r="AL432" s="90">
        <f>IF(ISNA(VLOOKUP($B432,'[1]1718  Exp_Rev Access'!$F$7:$GK$318,31,FALSE)),"",VLOOKUP($B432,'[1]1718  Exp_Rev Access'!$F$7:$GK$318,31,FALSE))</f>
        <v>43456.75</v>
      </c>
      <c r="AM432" s="56">
        <f t="shared" si="1067"/>
        <v>149445.03</v>
      </c>
      <c r="AN432" s="92">
        <f t="shared" si="1068"/>
        <v>1.0433853162741442E-2</v>
      </c>
      <c r="AO432" s="71">
        <f t="shared" si="1069"/>
        <v>163.15672081750296</v>
      </c>
      <c r="AP432" s="90">
        <f>IF(ISNA(VLOOKUP($B432,'[1]1718  Exp_Rev Access'!$F$7:$GK$318,33,FALSE)),"",VLOOKUP($B432,'[1]1718  Exp_Rev Access'!$F$7:$GK$318,33,FALSE))</f>
        <v>6191663.3300000001</v>
      </c>
      <c r="AQ432" s="90">
        <f>IF(ISNA(VLOOKUP($B432,'[1]1718  Exp_Rev Access'!$F$7:$GK$318,34,FALSE)),"",VLOOKUP($B432,'[1]1718  Exp_Rev Access'!$F$7:$GK$318,34,FALSE))</f>
        <v>0</v>
      </c>
      <c r="AR432" s="90">
        <f>IF(ISNA(VLOOKUP($B432,'[1]1718  Exp_Rev Access'!$F$7:$GK$318,35,FALSE)),"",VLOOKUP($B432,'[1]1718  Exp_Rev Access'!$F$7:$GK$318,35,FALSE))</f>
        <v>845129.6</v>
      </c>
      <c r="AS432" s="90">
        <f>IF(ISNA(VLOOKUP($B432,'[1]1718  Exp_Rev Access'!$F$7:$GK$318,36,FALSE)),"",VLOOKUP($B432,'[1]1718  Exp_Rev Access'!$F$7:$GK$318,36,FALSE))</f>
        <v>0</v>
      </c>
      <c r="AT432" s="90">
        <f>IF(ISNA(VLOOKUP($B432,'[1]1718  Exp_Rev Access'!$F$7:$GK$318,37,FALSE)),"",VLOOKUP($B432,'[1]1718  Exp_Rev Access'!$F$7:$GK$318,37,FALSE))</f>
        <v>0</v>
      </c>
      <c r="AU432" s="56">
        <f t="shared" si="1070"/>
        <v>7036792.9299999997</v>
      </c>
      <c r="AV432" s="93">
        <f t="shared" si="1071"/>
        <v>0.49129010291099756</v>
      </c>
      <c r="AW432" s="56">
        <f t="shared" si="1072"/>
        <v>7682.4238285514657</v>
      </c>
      <c r="AX432" s="90">
        <f>IF(ISNA(VLOOKUP($B432,'[1]1718  Exp_Rev Access'!$F$7:$GK$318,39,FALSE)),"",VLOOKUP($B432,'[1]1718  Exp_Rev Access'!$F$7:$GK$318,39,FALSE))</f>
        <v>0</v>
      </c>
      <c r="AY432" s="90">
        <f>IF(ISNA(VLOOKUP($B432,'[1]1718  Exp_Rev Access'!$F$7:$GK$318,40,FALSE)),"",VLOOKUP($B432,'[1]1718  Exp_Rev Access'!$F$7:$GK$318,40,FALSE))</f>
        <v>832060.11</v>
      </c>
      <c r="AZ432" s="90">
        <f>IF(ISNA(VLOOKUP($B432,'[1]1718  Exp_Rev Access'!$F$7:$GK$318,41,FALSE)),"",VLOOKUP($B432,'[1]1718  Exp_Rev Access'!$F$7:$GK$318,41,FALSE))</f>
        <v>26541.84</v>
      </c>
      <c r="BA432" s="90">
        <f>IF(ISNA(VLOOKUP($B432,'[1]1718  Exp_Rev Access'!$F$7:$GK$318,42,FALSE)),"",VLOOKUP($B432,'[1]1718  Exp_Rev Access'!$F$7:$GK$318,42,FALSE))</f>
        <v>0</v>
      </c>
      <c r="BB432" s="90">
        <f>IF(ISNA(VLOOKUP($B432,'[1]1718  Exp_Rev Access'!$F$7:$GK$318,43,FALSE)),"",VLOOKUP($B432,'[1]1718  Exp_Rev Access'!$F$7:$GK$318,43,FALSE))</f>
        <v>0</v>
      </c>
      <c r="BC432" s="90">
        <f>IF(ISNA(VLOOKUP($B432,'[1]1718  Exp_Rev Access'!$F$7:$GK$318,44,FALSE)),"",VLOOKUP($B432,'[1]1718  Exp_Rev Access'!$F$7:$GK$318,44,FALSE))</f>
        <v>596189.94999999995</v>
      </c>
      <c r="BD432" s="90">
        <f>IF(ISNA(VLOOKUP($B432,'[1]1718  Exp_Rev Access'!$F$7:$GK$318,45,FALSE)),"",VLOOKUP($B432,'[1]1718  Exp_Rev Access'!$F$7:$GK$318,45,FALSE))</f>
        <v>0</v>
      </c>
      <c r="BE432" s="90">
        <f>IF(ISNA(VLOOKUP($B432,'[1]1718  Exp_Rev Access'!$F$7:$GK$318,46,FALSE)),"",VLOOKUP($B432,'[1]1718  Exp_Rev Access'!$F$7:$GK$318,46,FALSE))</f>
        <v>114940.5</v>
      </c>
      <c r="BF432" s="90">
        <f>IF(ISNA(VLOOKUP($B432,'[1]1718  Exp_Rev Access'!$F$7:$GK$318,47,FALSE)),"",VLOOKUP($B432,'[1]1718  Exp_Rev Access'!$F$7:$GK$318,47,FALSE))</f>
        <v>0</v>
      </c>
      <c r="BG432" s="90">
        <f>IF(ISNA(VLOOKUP($B432,'[1]1718  Exp_Rev Access'!$F$7:$GK$318,48,FALSE)),"",VLOOKUP($B432,'[1]1718  Exp_Rev Access'!$F$7:$GK$318,48,FALSE))</f>
        <v>164530.13</v>
      </c>
      <c r="BH432" s="90">
        <f>IF(ISNA(VLOOKUP($B432,'[1]1718  Exp_Rev Access'!$F$7:$GK$318,49,FALSE)),"",VLOOKUP($B432,'[1]1718  Exp_Rev Access'!$F$7:$GK$318,49,FALSE))</f>
        <v>13073.16</v>
      </c>
      <c r="BI432" s="90">
        <f>IF(ISNA(VLOOKUP($B432,'[1]1718  Exp_Rev Access'!$F$7:$GK$318,50,FALSE)),"",VLOOKUP($B432,'[1]1718  Exp_Rev Access'!$F$7:$GK$318,50,FALSE))</f>
        <v>0</v>
      </c>
      <c r="BJ432" s="90">
        <f>IF(ISNA(VLOOKUP($B432,'[1]1718  Exp_Rev Access'!$F$7:$GK$318,51,FALSE)),"",VLOOKUP($B432,'[1]1718  Exp_Rev Access'!$F$7:$GK$318,51,FALSE))</f>
        <v>9214.25</v>
      </c>
      <c r="BK432" s="90">
        <f>IF(ISNA(VLOOKUP($B432,'[1]1718  Exp_Rev Access'!$F$7:$GK$318,52,FALSE)),"",VLOOKUP($B432,'[1]1718  Exp_Rev Access'!$F$7:$GK$318,52,FALSE))</f>
        <v>709382.16</v>
      </c>
      <c r="BL432" s="90">
        <f>IF(ISNA(VLOOKUP($B432,'[1]1718  Exp_Rev Access'!$F$7:$GK$318,53,FALSE)),"",VLOOKUP($B432,'[1]1718  Exp_Rev Access'!$F$7:$GK$318,53,FALSE))</f>
        <v>0</v>
      </c>
      <c r="BM432" s="90">
        <f>IF(ISNA(VLOOKUP($B432,'[1]1718  Exp_Rev Access'!$F$7:$GK$318,54,FALSE)),"",VLOOKUP($B432,'[1]1718  Exp_Rev Access'!$F$7:$GK$318,54,FALSE))</f>
        <v>0</v>
      </c>
      <c r="BN432" s="90">
        <f>IF(ISNA(VLOOKUP($B432,'[1]1718  Exp_Rev Access'!$F$7:$GK$318,55,FALSE)),"",VLOOKUP($B432,'[1]1718  Exp_Rev Access'!$F$7:$GK$318,55,FALSE))</f>
        <v>0</v>
      </c>
      <c r="BO432" s="90">
        <f>IF(ISNA(VLOOKUP($B432,'[1]1718  Exp_Rev Access'!$F$7:$GK$318,56,FALSE)),"",VLOOKUP($B432,'[1]1718  Exp_Rev Access'!$F$7:$GK$318,56,FALSE))</f>
        <v>0</v>
      </c>
      <c r="BP432" s="90">
        <f>IF(ISNA(VLOOKUP($B432,'[1]1718  Exp_Rev Access'!$F$7:$GK$318,57,FALSE)),"",VLOOKUP($B432,'[1]1718  Exp_Rev Access'!$F$7:$GK$318,57,FALSE))</f>
        <v>0</v>
      </c>
      <c r="BQ432" s="90">
        <f>IF(ISNA(VLOOKUP($B432,'[1]1718  Exp_Rev Access'!$F$7:$GK$318,58,FALSE)),"",VLOOKUP($B432,'[1]1718  Exp_Rev Access'!$F$7:$GK$318,58,FALSE))</f>
        <v>0</v>
      </c>
      <c r="BR432" s="90">
        <f>IF(ISNA(VLOOKUP($B432,'[1]1718  Exp_Rev Access'!$F$7:$GK$318,59,FALSE)),"",VLOOKUP($B432,'[1]1718  Exp_Rev Access'!$F$7:$GK$318,59,FALSE))</f>
        <v>0</v>
      </c>
      <c r="BS432" s="90">
        <f>IF(ISNA(VLOOKUP($B432,'[1]1718  Exp_Rev Access'!$F$7:$GK$318,60,FALSE)),"",VLOOKUP($B432,'[1]1718  Exp_Rev Access'!$F$7:$GK$318,60,FALSE))</f>
        <v>0</v>
      </c>
      <c r="BT432" s="90">
        <f>IF(ISNA(VLOOKUP($B432,'[1]1718  Exp_Rev Access'!$F$7:$GK$318,61,FALSE)),"",VLOOKUP($B432,'[1]1718  Exp_Rev Access'!$F$7:$GK$318,61,FALSE))</f>
        <v>0</v>
      </c>
      <c r="BU432" s="90">
        <f>IF(ISNA(VLOOKUP($B432,'[1]1718  Exp_Rev Access'!$F$7:$GK$318,62,FALSE)),"",VLOOKUP($B432,'[1]1718  Exp_Rev Access'!$F$7:$GK$318,62,FALSE))</f>
        <v>0</v>
      </c>
      <c r="BV432" s="56">
        <f t="shared" si="1022"/>
        <v>2465932.0999999996</v>
      </c>
      <c r="BW432" s="92">
        <f t="shared" si="1073"/>
        <v>0.17216479825853456</v>
      </c>
      <c r="BX432" s="71">
        <f t="shared" si="1074"/>
        <v>2692.1831739377262</v>
      </c>
      <c r="BY432" s="90">
        <f>IF(ISNA(VLOOKUP($B432,'[1]1718  Exp_Rev Access'!$F$7:$GK$318,64,FALSE)),"",VLOOKUP($B432,'[1]1718  Exp_Rev Access'!$F$7:$GK$318,64,FALSE))</f>
        <v>0</v>
      </c>
      <c r="BZ432" s="90">
        <f>IF(ISNA(VLOOKUP($B432,'[1]1718  Exp_Rev Access'!$F$7:$GK$318,65,FALSE)),"",VLOOKUP($B432,'[1]1718  Exp_Rev Access'!$F$7:$GK$318,65,FALSE))</f>
        <v>2498119.48</v>
      </c>
      <c r="CA432" s="90">
        <f>IF(ISNA(VLOOKUP($B432,'[1]1718  Exp_Rev Access'!$F$7:$GK$318,66,FALSE)),"",VLOOKUP($B432,'[1]1718  Exp_Rev Access'!$F$7:$GK$318,66,FALSE))</f>
        <v>77770</v>
      </c>
      <c r="CB432" s="90">
        <f>IF(ISNA(VLOOKUP($B432,'[1]1718  Exp_Rev Access'!$F$7:$GK$318,67,FALSE)),"",VLOOKUP($B432,'[1]1718  Exp_Rev Access'!$F$7:$GK$318,67,FALSE))</f>
        <v>0</v>
      </c>
      <c r="CC432" s="90">
        <f>IF(ISNA(VLOOKUP($B432,'[1]1718  Exp_Rev Access'!$F$7:$GK$318,68,FALSE)),"",VLOOKUP($B432,'[1]1718  Exp_Rev Access'!$F$7:$GK$318,68,FALSE))</f>
        <v>9452.58</v>
      </c>
      <c r="CD432" s="90">
        <f>IF(ISNA(VLOOKUP($B432,'[1]1718  Exp_Rev Access'!$F$7:$GK$318,69,FALSE)),"",VLOOKUP($B432,'[1]1718  Exp_Rev Access'!$F$7:$GK$318,69,FALSE))</f>
        <v>0</v>
      </c>
      <c r="CE432" s="56">
        <f t="shared" si="1021"/>
        <v>2585342.06</v>
      </c>
      <c r="CF432" s="92">
        <f t="shared" si="1046"/>
        <v>0.18050168299005645</v>
      </c>
      <c r="CG432" s="78">
        <f t="shared" si="1047"/>
        <v>2822.5490851128875</v>
      </c>
      <c r="CH432" s="90">
        <f>IF(ISNA(VLOOKUP($B432,'[1]1718  Exp_Rev Access'!$F$7:$GK$318,$CH$2,FALSE)),"",VLOOKUP($B432,'[1]1718  Exp_Rev Access'!$F$7:$GK$318,$CH$2,FALSE))</f>
        <v>0</v>
      </c>
      <c r="CI432" s="90">
        <f>IF(ISNA(VLOOKUP($B432,'[1]1718  Exp_Rev Access'!$F$7:$GK$318,$CI$2,FALSE)),"",VLOOKUP($B432,'[1]1718  Exp_Rev Access'!$F$7:$GK$318,$CI$2,FALSE))</f>
        <v>0</v>
      </c>
      <c r="CJ432" s="90">
        <f>IF(ISNA(VLOOKUP($B432,'[1]1718  Exp_Rev Access'!$F$7:$GK$318,$CJ$2,FALSE)),"",VLOOKUP($B432,'[1]1718  Exp_Rev Access'!$F$7:$GK$318,$CJ$2,FALSE))</f>
        <v>0</v>
      </c>
      <c r="CK432" s="90">
        <f>IF(ISNA(VLOOKUP($B432,'[1]1718  Exp_Rev Access'!$F$7:$GK$318,$CK$2,FALSE)),"",VLOOKUP($B432,'[1]1718  Exp_Rev Access'!$F$7:$GK$318,$CK$2,FALSE))</f>
        <v>0</v>
      </c>
      <c r="CL432" s="90">
        <f>IF(ISNA(VLOOKUP($B432,'[1]1718  Exp_Rev Access'!$F$7:$GK$318,$CL$2,FALSE)),"",VLOOKUP($B432,'[1]1718  Exp_Rev Access'!$F$7:$GK$318,$CL$2,FALSE))</f>
        <v>0</v>
      </c>
      <c r="CM432" s="90">
        <f>IF(ISNA(VLOOKUP($B432,'[1]1718  Exp_Rev Access'!$F$7:$GK$318,$CM$2,FALSE)),"",VLOOKUP($B432,'[1]1718  Exp_Rev Access'!$F$7:$GK$318,$CM$2,FALSE))</f>
        <v>0</v>
      </c>
      <c r="CN432" s="90">
        <f>IF(ISNA(VLOOKUP($B432,'[1]1718  Exp_Rev Access'!$F$7:$GK$318,$CN$2,FALSE)),"",VLOOKUP($B432,'[1]1718  Exp_Rev Access'!$F$7:$GK$318,$CN$2,FALSE))</f>
        <v>0</v>
      </c>
      <c r="CO432" s="90">
        <f>IF(ISNA(VLOOKUP($B432,'[1]1718  Exp_Rev Access'!$F$7:$GK$318,$CO$2,FALSE)),"",VLOOKUP($B432,'[1]1718  Exp_Rev Access'!$F$7:$GK$318,$CO$2,FALSE))</f>
        <v>0</v>
      </c>
      <c r="CP432" s="90">
        <f>IF(ISNA(VLOOKUP($B432,'[1]1718  Exp_Rev Access'!$F$7:$GK$318,$CP$2,FALSE)),"",VLOOKUP($B432,'[1]1718  Exp_Rev Access'!$F$7:$GK$318,$CP$2,FALSE))</f>
        <v>0</v>
      </c>
      <c r="CQ432" s="90">
        <f>IF(ISNA(VLOOKUP($B432,'[1]1718  Exp_Rev Access'!$F$7:$GK$318,$CQ$2,FALSE)),"",VLOOKUP($B432,'[1]1718  Exp_Rev Access'!$F$7:$GK$318,$CQ$2,FALSE))</f>
        <v>188095.01</v>
      </c>
      <c r="CR432" s="90">
        <f>IF(ISNA(VLOOKUP($B432,'[1]1718  Exp_Rev Access'!$F$7:$GK$318,$CR$2,FALSE)),"",VLOOKUP($B432,'[1]1718  Exp_Rev Access'!$F$7:$GK$318,$CR$2,FALSE))</f>
        <v>0</v>
      </c>
      <c r="CS432" s="90">
        <f>IF(ISNA(VLOOKUP($B432,'[1]1718  Exp_Rev Access'!$F$7:$GK$318,$CS$2,FALSE)),"",VLOOKUP($B432,'[1]1718  Exp_Rev Access'!$F$7:$GK$318,$CS$2,FALSE))</f>
        <v>9606.19</v>
      </c>
      <c r="CT432" s="90">
        <f>IF(ISNA(VLOOKUP($B432,'[1]1718  Exp_Rev Access'!$F$7:$GK$318,$CT$2,FALSE)),"",VLOOKUP($B432,'[1]1718  Exp_Rev Access'!$F$7:$GK$318,$CT$2,FALSE))</f>
        <v>0</v>
      </c>
      <c r="CU432" s="90">
        <f>IF(ISNA(VLOOKUP($B432,'[1]1718  Exp_Rev Access'!$F$7:$GK$318,$CU$2,FALSE)),"",VLOOKUP($B432,'[1]1718  Exp_Rev Access'!$F$7:$GK$318,$CU$2,FALSE))</f>
        <v>615838.24</v>
      </c>
      <c r="CV432" s="90">
        <f>IF(ISNA(VLOOKUP($B432,'[1]1718  Exp_Rev Access'!$F$7:$GK$318,$CV$2,FALSE)),"",VLOOKUP($B432,'[1]1718  Exp_Rev Access'!$F$7:$GK$318,$CV$2,FALSE))</f>
        <v>113520.5</v>
      </c>
      <c r="CW432" s="90">
        <f>IF(ISNA(VLOOKUP($B432,'[1]1718  Exp_Rev Access'!$F$7:$GK$318,$CW$2,FALSE)),"",VLOOKUP($B432,'[1]1718  Exp_Rev Access'!$F$7:$GK$318,$CW$2,FALSE))</f>
        <v>0</v>
      </c>
      <c r="CX432" s="90">
        <f>IF(ISNA(VLOOKUP($B432,'[1]1718  Exp_Rev Access'!$F$7:$GK$318,$CX$2,FALSE)),"",VLOOKUP($B432,'[1]1718  Exp_Rev Access'!$F$7:$GK$318,$CX$2,FALSE))</f>
        <v>0</v>
      </c>
      <c r="CY432" s="90">
        <f>IF(ISNA(VLOOKUP($B432,'[1]1718  Exp_Rev Access'!$F$7:$GK$318,$CY$2,FALSE)),"",VLOOKUP($B432,'[1]1718  Exp_Rev Access'!$F$7:$GK$318,$CY$2,FALSE))</f>
        <v>0</v>
      </c>
      <c r="CZ432" s="90">
        <f>IF(ISNA(VLOOKUP($B432,'[1]1718  Exp_Rev Access'!$F$7:$GK$318,$CZ$2,FALSE)),"",VLOOKUP($B432,'[1]1718  Exp_Rev Access'!$F$7:$GK$318,$CZ$2,FALSE))</f>
        <v>0</v>
      </c>
      <c r="DA432" s="90">
        <f>IF(ISNA(VLOOKUP($B432,'[1]1718  Exp_Rev Access'!$F$7:$GK$318,$DA$2,FALSE)),"",VLOOKUP($B432,'[1]1718  Exp_Rev Access'!$F$7:$GK$318,$DA$2,FALSE))</f>
        <v>0</v>
      </c>
      <c r="DB432" s="90">
        <f>IF(ISNA(VLOOKUP($B432,'[1]1718  Exp_Rev Access'!$F$7:$GK$318,$DB$2,FALSE)),"",VLOOKUP($B432,'[1]1718  Exp_Rev Access'!$F$7:$GK$318,$DB$2,FALSE))</f>
        <v>63954.82</v>
      </c>
      <c r="DC432" s="90">
        <f>IF(ISNA(VLOOKUP($B432,'[1]1718  Exp_Rev Access'!$F$7:$GK$318,$DC$2,FALSE)),"",VLOOKUP($B432,'[1]1718  Exp_Rev Access'!$F$7:$GK$318,$DC$2,FALSE))</f>
        <v>0</v>
      </c>
      <c r="DD432" s="90">
        <f>IF(ISNA(VLOOKUP($B432,'[1]1718  Exp_Rev Access'!$F$7:$GK$318,$DD$2,FALSE)),"",VLOOKUP($B432,'[1]1718  Exp_Rev Access'!$F$7:$GK$318,$DD$2,FALSE))</f>
        <v>0</v>
      </c>
      <c r="DE432" s="90">
        <f>IF(ISNA(VLOOKUP($B432,'[1]1718  Exp_Rev Access'!$F$7:$GK$318,$DE$2,FALSE)),"",VLOOKUP($B432,'[1]1718  Exp_Rev Access'!$F$7:$GK$318,$DE$2,FALSE))</f>
        <v>0</v>
      </c>
      <c r="DF432" s="90">
        <f>IF(ISNA(VLOOKUP($B432,'[1]1718  Exp_Rev Access'!$F$7:$GK$318,$DF$2,FALSE)),"",VLOOKUP($B432,'[1]1718  Exp_Rev Access'!$F$7:$GK$318,$DF$2,FALSE))</f>
        <v>0</v>
      </c>
      <c r="DG432" s="90">
        <f>IF(ISNA(VLOOKUP($B432,'[1]1718  Exp_Rev Access'!$F$7:$GK$318,$DG$2,FALSE)),"",VLOOKUP($B432,'[1]1718  Exp_Rev Access'!$F$7:$GK$318,$DG$2,FALSE))</f>
        <v>0</v>
      </c>
      <c r="DH432" s="90">
        <f>IF(ISNA(VLOOKUP($B432,'[1]1718  Exp_Rev Access'!$F$7:$GK$318,$DH$2,FALSE)),"",VLOOKUP($B432,'[1]1718  Exp_Rev Access'!$F$7:$GK$318,$DH$2,FALSE))</f>
        <v>0</v>
      </c>
      <c r="DI432" s="90">
        <f>IF(ISNA(VLOOKUP($B432,'[1]1718  Exp_Rev Access'!$F$7:$GK$318,$DI$2,FALSE)),"",VLOOKUP($B432,'[1]1718  Exp_Rev Access'!$F$7:$GK$318,$DI$2,FALSE))</f>
        <v>523869.57</v>
      </c>
      <c r="DJ432" s="90">
        <f>IF(ISNA(VLOOKUP($B432,'[1]1718  Exp_Rev Access'!$F$7:$GK$318,$DJ$2,FALSE)),"",VLOOKUP($B432,'[1]1718  Exp_Rev Access'!$F$7:$GK$318,$DJ$2,FALSE))</f>
        <v>0</v>
      </c>
      <c r="DK432" s="90">
        <f>IF(ISNA(VLOOKUP($B432,'[1]1718  Exp_Rev Access'!$F$7:$GK$318,$DK$2,FALSE)),"",VLOOKUP($B432,'[1]1718  Exp_Rev Access'!$F$7:$GK$318,$DK$2,FALSE))</f>
        <v>0</v>
      </c>
      <c r="DL432" s="90">
        <f>IF(ISNA(VLOOKUP($B432,'[1]1718  Exp_Rev Access'!$F$7:$GK$318,$DL$2,FALSE)),"",VLOOKUP($B432,'[1]1718  Exp_Rev Access'!$F$7:$GK$318,$DL$2,FALSE))</f>
        <v>0</v>
      </c>
      <c r="DM432" s="90">
        <f>IF(ISNA(VLOOKUP($B432,'[1]1718  Exp_Rev Access'!$F$7:$GK$318,$DM$2,FALSE)),"",VLOOKUP($B432,'[1]1718  Exp_Rev Access'!$F$7:$GK$318,$DM$2,FALSE))</f>
        <v>0</v>
      </c>
      <c r="DN432" s="90">
        <f>IF(ISNA(VLOOKUP($B432,'[1]1718  Exp_Rev Access'!$F$7:$GK$318,$DN$2,FALSE)),"",VLOOKUP($B432,'[1]1718  Exp_Rev Access'!$F$7:$GK$318,$DN$2,FALSE))</f>
        <v>0</v>
      </c>
      <c r="DO432" s="90">
        <f>IF(ISNA(VLOOKUP($B432,'[1]1718  Exp_Rev Access'!$F$7:$GK$318,$DO$2,FALSE)),"",VLOOKUP($B432,'[1]1718  Exp_Rev Access'!$F$7:$GK$318,$DO$2,FALSE))</f>
        <v>0</v>
      </c>
      <c r="DP432" s="90">
        <f>IF(ISNA(VLOOKUP($B432,'[1]1718  Exp_Rev Access'!$F$7:$GK$318,$DP$2,FALSE)),"",VLOOKUP($B432,'[1]1718  Exp_Rev Access'!$F$7:$GK$318,$DP$2,FALSE))</f>
        <v>0</v>
      </c>
      <c r="DQ432" s="90">
        <f>IF(ISNA(VLOOKUP($B432,'[1]1718  Exp_Rev Access'!$F$7:$GK$318,$DQ$2,FALSE)),"",VLOOKUP($B432,'[1]1718  Exp_Rev Access'!$F$7:$GK$318,$DQ$2,FALSE))</f>
        <v>0</v>
      </c>
      <c r="DR432" s="90">
        <f>IF(ISNA(VLOOKUP($B432,'[1]1718  Exp_Rev Access'!$F$7:$GK$318,$DR$2,FALSE)),"",VLOOKUP($B432,'[1]1718  Exp_Rev Access'!$F$7:$GK$318,$DR$2,FALSE))</f>
        <v>0</v>
      </c>
      <c r="DS432" s="90">
        <f>IF(ISNA(VLOOKUP($B432,'[1]1718  Exp_Rev Access'!$F$7:$GK$318,$DS$2,FALSE)),"",VLOOKUP($B432,'[1]1718  Exp_Rev Access'!$F$7:$GK$318,$DS$2,FALSE))</f>
        <v>0</v>
      </c>
      <c r="DT432" s="90">
        <f>IF(ISNA(VLOOKUP($B432,'[1]1718  Exp_Rev Access'!$F$7:$GK$318,$DT$2,FALSE)),"",VLOOKUP($B432,'[1]1718  Exp_Rev Access'!$F$7:$GK$318,$DT$2,FALSE))</f>
        <v>0</v>
      </c>
      <c r="DU432" s="90">
        <f>IF(ISNA(VLOOKUP($B432,'[1]1718  Exp_Rev Access'!$F$7:$GK$318,$DU$2,FALSE)),"",VLOOKUP($B432,'[1]1718  Exp_Rev Access'!$F$7:$GK$318,$DU$2,FALSE))</f>
        <v>0</v>
      </c>
      <c r="DV432" s="90">
        <f>IF(ISNA(VLOOKUP($B432,'[1]1718  Exp_Rev Access'!$F$7:$GK$318,$DV$2,FALSE)),"",VLOOKUP($B432,'[1]1718  Exp_Rev Access'!$F$7:$GK$318,$DV$2,FALSE))</f>
        <v>0</v>
      </c>
      <c r="DW432" s="90">
        <f>IF(ISNA(VLOOKUP($B432,'[1]1718  Exp_Rev Access'!$F$7:$GK$318,$DW$2,FALSE)),"",VLOOKUP($B432,'[1]1718  Exp_Rev Access'!$F$7:$GK$318,$DW$2,FALSE))</f>
        <v>0</v>
      </c>
      <c r="DX432" s="90">
        <f>IF(ISNA(VLOOKUP($B432,'[1]1718  Exp_Rev Access'!$F$7:$GK$318,$DX$2,FALSE)),"",VLOOKUP($B432,'[1]1718  Exp_Rev Access'!$F$7:$GK$318,$DX$2,FALSE))</f>
        <v>0</v>
      </c>
      <c r="DY432" s="90">
        <f>IF(ISNA(VLOOKUP($B432,'[1]1718  Exp_Rev Access'!$F$7:$GK$318,$DY$2,FALSE)),"",VLOOKUP($B432,'[1]1718  Exp_Rev Access'!$F$7:$GK$318,$DY$2,FALSE))</f>
        <v>0</v>
      </c>
      <c r="DZ432" s="90">
        <f>IF(ISNA(VLOOKUP($B432,'[1]1718  Exp_Rev Access'!$F$7:$GK$318,$DZ$2,FALSE)),"",VLOOKUP($B432,'[1]1718  Exp_Rev Access'!$F$7:$GK$318,$DZ$2,FALSE))</f>
        <v>0</v>
      </c>
      <c r="EA432" s="90">
        <f>IF(ISNA(VLOOKUP($B432,'[1]1718  Exp_Rev Access'!$F$7:$GK$318,$EA$2,FALSE)),"",VLOOKUP($B432,'[1]1718  Exp_Rev Access'!$F$7:$GK$318,$EA$2,FALSE))</f>
        <v>0</v>
      </c>
      <c r="EB432" s="90">
        <f>IF(ISNA(VLOOKUP($B432,'[1]1718  Exp_Rev Access'!$F$7:$GK$318,$EB$2,FALSE)),"",VLOOKUP($B432,'[1]1718  Exp_Rev Access'!$F$7:$GK$318,$EB$2,FALSE))</f>
        <v>0</v>
      </c>
      <c r="EC432" s="90">
        <f>IF(ISNA(VLOOKUP($B432,'[1]1718  Exp_Rev Access'!$F$7:$GK$318,$EC$2,FALSE)),"",VLOOKUP($B432,'[1]1718  Exp_Rev Access'!$F$7:$GK$318,$EC$2,FALSE))</f>
        <v>0</v>
      </c>
      <c r="ED432" s="90">
        <f>IF(ISNA(VLOOKUP($B432,'[1]1718  Exp_Rev Access'!$F$7:$GK$318,$ED$2,FALSE)),"",VLOOKUP($B432,'[1]1718  Exp_Rev Access'!$F$7:$GK$318,$ED$2,FALSE))</f>
        <v>0</v>
      </c>
      <c r="EE432" s="90">
        <f>IF(ISNA(VLOOKUP($B432,'[1]1718  Exp_Rev Access'!$F$7:$GK$318,$EE$2,FALSE)),"",VLOOKUP($B432,'[1]1718  Exp_Rev Access'!$F$7:$GK$318,$EE$2,FALSE))</f>
        <v>0</v>
      </c>
      <c r="EF432" s="90">
        <f>IF(ISNA(VLOOKUP($B432,'[1]1718  Exp_Rev Access'!$F$7:$GK$318,$EF$2,FALSE)),"",VLOOKUP($B432,'[1]1718  Exp_Rev Access'!$F$7:$GK$318,$EF$2,FALSE))</f>
        <v>0</v>
      </c>
      <c r="EG432" s="90">
        <f>IF(ISNA(VLOOKUP($B432,'[1]1718  Exp_Rev Access'!$F$7:$GK$318,$EG$2,FALSE)),"",VLOOKUP($B432,'[1]1718  Exp_Rev Access'!$F$7:$GK$318,$EG$2,FALSE))</f>
        <v>142664.97</v>
      </c>
      <c r="EH432" s="90">
        <f>IF(ISNA(VLOOKUP($B432,'[1]1718  Exp_Rev Access'!$F$7:$GK$318,$EH$2,FALSE)),"",VLOOKUP($B432,'[1]1718  Exp_Rev Access'!$F$7:$GK$318,$EH$2,FALSE))</f>
        <v>0</v>
      </c>
      <c r="EI432" s="90">
        <f>IF(ISNA(VLOOKUP($B432,'[1]1718  Exp_Rev Access'!$F$7:$GK$318,$EI$2,FALSE)),"",VLOOKUP($B432,'[1]1718  Exp_Rev Access'!$F$7:$GK$318,$EI$2,FALSE))</f>
        <v>0</v>
      </c>
      <c r="EJ432" s="90">
        <f>IF(ISNA(VLOOKUP($B432,'[1]1718  Exp_Rev Access'!$F$7:$GK$318,$EJ$2,FALSE)),"",VLOOKUP($B432,'[1]1718  Exp_Rev Access'!$F$7:$GK$318,$EJ$2,FALSE))</f>
        <v>0</v>
      </c>
      <c r="EK432" s="90">
        <f>IF(ISNA(VLOOKUP($B432,'[1]1718  Exp_Rev Access'!$F$7:$GK$318,$EK$2,FALSE)),"",VLOOKUP($B432,'[1]1718  Exp_Rev Access'!$F$7:$GK$318,$EK$2,FALSE))</f>
        <v>0</v>
      </c>
      <c r="EL432" s="90">
        <f>IF(ISNA(VLOOKUP($B432,'[1]1718  Exp_Rev Access'!$F$7:$GK$318,$EL$2,FALSE)),"",VLOOKUP($B432,'[1]1718  Exp_Rev Access'!$F$7:$GK$318,$EL$2,FALSE))</f>
        <v>0</v>
      </c>
      <c r="EM432" s="90">
        <f>IF(ISNA(VLOOKUP($B432,'[1]1718  Exp_Rev Access'!$F$7:$GK$318,$EM$2,FALSE)),"",VLOOKUP($B432,'[1]1718  Exp_Rev Access'!$F$7:$GK$318,$EM$2,FALSE))</f>
        <v>0</v>
      </c>
      <c r="EN432" s="90">
        <f>IF(ISNA(VLOOKUP($B432,'[1]1718  Exp_Rev Access'!$F$7:$GK$318,$EN$2,FALSE)),"",VLOOKUP($B432,'[1]1718  Exp_Rev Access'!$F$7:$GK$318,$EN$2,FALSE))</f>
        <v>0</v>
      </c>
      <c r="EO432" s="90">
        <f>IF(ISNA(VLOOKUP($B432,'[1]1718  Exp_Rev Access'!$F$7:$GK$318,$EO$2,FALSE)),"",VLOOKUP($B432,'[1]1718  Exp_Rev Access'!$F$7:$GK$318,$EO$2,FALSE))</f>
        <v>0</v>
      </c>
      <c r="EP432" s="90">
        <f>IF(ISNA(VLOOKUP($B432,'[1]1718  Exp_Rev Access'!$F$7:$GK$318,$EP$2,FALSE)),"",VLOOKUP($B432,'[1]1718  Exp_Rev Access'!$F$7:$GK$318,$EP$2,FALSE))</f>
        <v>0</v>
      </c>
      <c r="EQ432" s="90">
        <f>IF(ISNA(VLOOKUP($B432,'[1]1718  Exp_Rev Access'!$F$7:$GK$318,$EQ$2,FALSE)),"",VLOOKUP($B432,'[1]1718  Exp_Rev Access'!$F$7:$GK$318,$EQ$2,FALSE))</f>
        <v>0</v>
      </c>
      <c r="ER432" s="90">
        <f>IF(ISNA(VLOOKUP($B432,'[1]1718  Exp_Rev Access'!$F$7:$GK$318,$ER$2,FALSE)),"",VLOOKUP($B432,'[1]1718  Exp_Rev Access'!$F$7:$GK$318,$ER$2,FALSE))</f>
        <v>0</v>
      </c>
      <c r="ES432" s="90">
        <f>IF(ISNA(VLOOKUP($B432,'[1]1718  Exp_Rev Access'!$F$7:$GK$318,$ES$2,FALSE)),"",VLOOKUP($B432,'[1]1718  Exp_Rev Access'!$F$7:$GK$318,$ES$2,FALSE))</f>
        <v>0</v>
      </c>
      <c r="ET432" s="90">
        <f>IF(ISNA(VLOOKUP($B432,'[1]1718  Exp_Rev Access'!$F$7:$GK$318,$ET$2,FALSE)),"",VLOOKUP($B432,'[1]1718  Exp_Rev Access'!$F$7:$GK$318,$ET$2,FALSE))</f>
        <v>0</v>
      </c>
      <c r="EU432" s="90">
        <f>IF(ISNA(VLOOKUP($B432,'[1]1718  Exp_Rev Access'!$F$7:$GK$318,$EU$2,FALSE)),"",VLOOKUP($B432,'[1]1718  Exp_Rev Access'!$F$7:$GK$318,$EU$2,FALSE))</f>
        <v>0</v>
      </c>
      <c r="EV432" s="90">
        <f>IF(ISNA(VLOOKUP($B432,'[1]1718  Exp_Rev Access'!$F$7:$GK$318,$EV$2,FALSE)),"",VLOOKUP($B432,'[1]1718  Exp_Rev Access'!$F$7:$GK$318,$EV$2,FALSE))</f>
        <v>0</v>
      </c>
      <c r="EW432" s="90">
        <f>IF(ISNA(VLOOKUP($B432,'[1]1718  Exp_Rev Access'!$F$7:$GK$318,$EW$2,FALSE)),"",VLOOKUP($B432,'[1]1718  Exp_Rev Access'!$F$7:$GK$318,$EW$2,FALSE))</f>
        <v>0</v>
      </c>
      <c r="EX432" s="90">
        <f>IF(ISNA(VLOOKUP($B432,'[1]1718  Exp_Rev Access'!$F$7:$GK$318,$EX$2,FALSE)),"",VLOOKUP($B432,'[1]1718  Exp_Rev Access'!$F$7:$GK$318,$EX$2,FALSE))</f>
        <v>0</v>
      </c>
      <c r="EY432" s="90">
        <f>IF(ISNA(VLOOKUP($B432,'[1]1718  Exp_Rev Access'!$F$7:$GK$318,$EY$2,FALSE)),"",VLOOKUP($B432,'[1]1718  Exp_Rev Access'!$F$7:$GK$318,$EY$2,FALSE))</f>
        <v>0</v>
      </c>
      <c r="EZ432" s="90">
        <f>IF(ISNA(VLOOKUP($B432,'[1]1718  Exp_Rev Access'!$F$7:$GK$318,$EZ$2,FALSE)),"",VLOOKUP($B432,'[1]1718  Exp_Rev Access'!$F$7:$GK$318,$EZ$2,FALSE))</f>
        <v>0</v>
      </c>
      <c r="FA432" s="90">
        <f>IF(ISNA(VLOOKUP($B432,'[1]1718  Exp_Rev Access'!$F$7:$GK$318,$FA$2,FALSE)),"",VLOOKUP($B432,'[1]1718  Exp_Rev Access'!$F$7:$GK$318,$FA$2,FALSE))</f>
        <v>0</v>
      </c>
      <c r="FB432" s="90">
        <f>IF(ISNA(VLOOKUP($B432,'[1]1718  Exp_Rev Access'!$F$7:$GK$318,$FB$2,FALSE)),"",VLOOKUP($B432,'[1]1718  Exp_Rev Access'!$F$7:$GK$318,$FB$2,FALSE))</f>
        <v>0</v>
      </c>
      <c r="FC432" s="90">
        <f>IF(ISNA(VLOOKUP($B432,'[1]1718  Exp_Rev Access'!$F$7:$GK$318,$FC$2,FALSE)),"",VLOOKUP($B432,'[1]1718  Exp_Rev Access'!$F$7:$GK$318,$FC$2,FALSE))</f>
        <v>0</v>
      </c>
      <c r="FD432" s="90">
        <f>IF(ISNA(VLOOKUP($B432,'[1]1718  Exp_Rev Access'!$F$7:$GK$318,$FD$2,FALSE)),"",VLOOKUP($B432,'[1]1718  Exp_Rev Access'!$F$7:$GK$318,$FD$2,FALSE))</f>
        <v>0</v>
      </c>
      <c r="FE432" s="90">
        <f>IF(ISNA(VLOOKUP($B432,'[1]1718  Exp_Rev Access'!$F$7:$GK$318,$FE$2,FALSE)),"",VLOOKUP($B432,'[1]1718  Exp_Rev Access'!$F$7:$GK$318,$FE$2,FALSE))</f>
        <v>0</v>
      </c>
      <c r="FF432" s="90">
        <f>IF(ISNA(VLOOKUP($B432,'[1]1718  Exp_Rev Access'!$F$7:$GK$318,$FF$2,FALSE)),"",VLOOKUP($B432,'[1]1718  Exp_Rev Access'!$F$7:$GK$318,$FF$2,FALSE))</f>
        <v>0</v>
      </c>
      <c r="FG432" s="90">
        <f>IF(ISNA(VLOOKUP($B432,'[1]1718  Exp_Rev Access'!$F$7:$GK$318,$FG$2,FALSE)),"",VLOOKUP($B432,'[1]1718  Exp_Rev Access'!$F$7:$GK$318,$FG$2,FALSE))</f>
        <v>0</v>
      </c>
      <c r="FH432" s="90">
        <f>IF(ISNA(VLOOKUP($B432,'[1]1718  Exp_Rev Access'!$F$7:$GK$318,$FH$2,FALSE)),"",VLOOKUP($B432,'[1]1718  Exp_Rev Access'!$F$7:$GK$318,$FH$2,FALSE))</f>
        <v>0</v>
      </c>
      <c r="FI432" s="90">
        <f>IF(ISNA(VLOOKUP($B432,'[1]1718  Exp_Rev Access'!$F$7:$GK$318,$FI$2,FALSE)),"",VLOOKUP($B432,'[1]1718  Exp_Rev Access'!$F$7:$GK$318,$FI$2,FALSE))</f>
        <v>0</v>
      </c>
      <c r="FJ432" s="90">
        <f>IF(ISNA(VLOOKUP($B432,'[1]1718  Exp_Rev Access'!$F$7:$GK$318,$FJ$2,FALSE)),"",VLOOKUP($B432,'[1]1718  Exp_Rev Access'!$F$7:$GK$318,$FJ$2,FALSE))</f>
        <v>0</v>
      </c>
      <c r="FK432" s="90">
        <f>IF(ISNA(VLOOKUP($B432,'[1]1718  Exp_Rev Access'!$F$7:$GK$318,$FK$2,FALSE)),"",VLOOKUP($B432,'[1]1718  Exp_Rev Access'!$F$7:$GK$318,$FK$2,FALSE))</f>
        <v>0</v>
      </c>
      <c r="FL432" s="90">
        <f>IF(ISNA(VLOOKUP($B432,'[1]1718  Exp_Rev Access'!$F$7:$GK$318,$FL$2,FALSE)),"",VLOOKUP($B432,'[1]1718  Exp_Rev Access'!$F$7:$GK$318,$FL$2,FALSE))</f>
        <v>0</v>
      </c>
      <c r="FM432" s="90">
        <f>IF(ISNA(VLOOKUP($B432,'[1]1718  Exp_Rev Access'!$F$7:$GK$318,$FM$2,FALSE)),"",VLOOKUP($B432,'[1]1718  Exp_Rev Access'!$F$7:$GK$318,$FM$2,FALSE))</f>
        <v>0</v>
      </c>
      <c r="FN432" s="90">
        <f>IF(ISNA(VLOOKUP($B432,'[1]1718  Exp_Rev Access'!$F$7:$GK$318,$FN$2,FALSE)),"",VLOOKUP($B432,'[1]1718  Exp_Rev Access'!$F$7:$GK$318,$FN$2,FALSE))</f>
        <v>0</v>
      </c>
      <c r="FO432" s="90">
        <f>IF(ISNA(VLOOKUP($B432,'[1]1718  Exp_Rev Access'!$F$7:$GK$318,$FO$2,FALSE)),"",VLOOKUP($B432,'[1]1718  Exp_Rev Access'!$F$7:$GK$318,$FO$2,FALSE))</f>
        <v>0</v>
      </c>
      <c r="FP432" s="90">
        <f>IF(ISNA(VLOOKUP($B432,'[1]1718  Exp_Rev Access'!$F$7:$GK$318,$FP$2,FALSE)),"",VLOOKUP($B432,'[1]1718  Exp_Rev Access'!$F$7:$GK$318,$FP$2,FALSE))</f>
        <v>0</v>
      </c>
      <c r="FQ432" s="90">
        <f>IF(ISNA(VLOOKUP($B432,'[1]1718  Exp_Rev Access'!$F$7:$GK$318,$FQ$2,FALSE)),"",VLOOKUP($B432,'[1]1718  Exp_Rev Access'!$F$7:$GK$318,$FQ$2,FALSE))</f>
        <v>0</v>
      </c>
      <c r="FR432" s="90">
        <f>IF(ISNA(VLOOKUP($B432,'[1]1718  Exp_Rev Access'!$F$7:$GK$318,$FR$2,FALSE)),"",VLOOKUP($B432,'[1]1718  Exp_Rev Access'!$F$7:$GK$318,$FR$2,FALSE))</f>
        <v>51633.05</v>
      </c>
      <c r="FS432" s="56">
        <f t="shared" si="1075"/>
        <v>1709182.3499999999</v>
      </c>
      <c r="FT432" s="92">
        <f t="shared" si="1076"/>
        <v>0.11933055029163131</v>
      </c>
      <c r="FU432" s="94">
        <f t="shared" si="1077"/>
        <v>1866.0010808332243</v>
      </c>
      <c r="FV432" s="95">
        <f>IF(ISNA(VLOOKUP($B432,'[1]1718  Exp_Rev Access'!$F$7:$GK$318,$FV$2,FALSE)),"",VLOOKUP($B432,'[1]1718  Exp_Rev Access'!$F$7:$GK$318,$FV$2,FALSE))</f>
        <v>0</v>
      </c>
      <c r="FW432" s="95">
        <f>IF(ISNA(VLOOKUP($B432,'[1]1718  Exp_Rev Access'!$F$7:$GK$318,$FW$2,FALSE)),"",VLOOKUP($B432,'[1]1718  Exp_Rev Access'!$F$7:$GK$318,$FW$2,FALSE))</f>
        <v>0</v>
      </c>
      <c r="FX432" s="95">
        <f>IF(ISNA(VLOOKUP($B432,'[1]1718  Exp_Rev Access'!$F$7:$GK$318,$FX$2,FALSE)),"",VLOOKUP($B432,'[1]1718  Exp_Rev Access'!$F$7:$GK$318,$FX$2,FALSE))</f>
        <v>0</v>
      </c>
      <c r="FY432" s="95">
        <f>IF(ISNA(VLOOKUP($B432,'[1]1718  Exp_Rev Access'!$F$7:$GK$318,$FY$2,FALSE)),"",VLOOKUP($B432,'[1]1718  Exp_Rev Access'!$F$7:$GK$318,$FY$2,FALSE))</f>
        <v>0</v>
      </c>
      <c r="FZ432" s="95">
        <f>IF(ISNA(VLOOKUP($B432,'[1]1718  Exp_Rev Access'!$F$7:$GK$318,$FZ$2,FALSE)),"",VLOOKUP($B432,'[1]1718  Exp_Rev Access'!$F$7:$GK$318,$FZ$2,FALSE))</f>
        <v>0</v>
      </c>
      <c r="GA432" s="95">
        <f>IF(ISNA(VLOOKUP($B432,'[1]1718  Exp_Rev Access'!$F$7:$GK$318,$GA$2,FALSE)),"",VLOOKUP($B432,'[1]1718  Exp_Rev Access'!$F$7:$GK$318,$GA$2,FALSE))</f>
        <v>0</v>
      </c>
      <c r="GB432" s="95">
        <f>IF(ISNA(VLOOKUP($B432,'[1]1718  Exp_Rev Access'!$F$7:$GK$318,$GB$2,FALSE)),"",VLOOKUP($B432,'[1]1718  Exp_Rev Access'!$F$7:$GK$318,$GB$2,FALSE))</f>
        <v>0</v>
      </c>
      <c r="GC432" s="95">
        <f>IF(ISNA(VLOOKUP($B432,'[1]1718  Exp_Rev Access'!$F$7:$GK$318,$GC$2,FALSE)),"",VLOOKUP($B432,'[1]1718  Exp_Rev Access'!$F$7:$GK$318,$GC$2,FALSE))</f>
        <v>0</v>
      </c>
      <c r="GD432" s="95">
        <f>IF(ISNA(VLOOKUP($B432,'[1]1718  Exp_Rev Access'!$F$7:$GK$318,$GD$2,FALSE)),"",VLOOKUP($B432,'[1]1718  Exp_Rev Access'!$F$7:$GK$318,$GD$2,FALSE))</f>
        <v>0</v>
      </c>
      <c r="GE432" s="95">
        <f>IF(ISNA(VLOOKUP($B432,'[1]1718  Exp_Rev Access'!$F$7:$GK$318,$GE$2,FALSE)),"",VLOOKUP($B432,'[1]1718  Exp_Rev Access'!$F$7:$GK$318,$GE$2,FALSE))</f>
        <v>0</v>
      </c>
      <c r="GF432" s="95">
        <f>IF(ISNA(VLOOKUP($B432,'[1]1718  Exp_Rev Access'!$F$7:$GK$318,$GF$2,FALSE)),"",VLOOKUP($B432,'[1]1718  Exp_Rev Access'!$F$7:$GK$318,$GF$2,FALSE))</f>
        <v>196067.1</v>
      </c>
      <c r="GG432" s="95">
        <f>IF(ISNA(VLOOKUP($B432,'[1]1718  Exp_Rev Access'!$F$7:$GK$318,$GG$2,FALSE)),"",VLOOKUP($B432,'[1]1718  Exp_Rev Access'!$F$7:$GK$318,$GG$2,FALSE))</f>
        <v>0</v>
      </c>
      <c r="GH432" s="95">
        <f>IF(ISNA(VLOOKUP($B432,'[1]1718  Exp_Rev Access'!$F$7:$GK$318,$GH$2,FALSE)),"",VLOOKUP($B432,'[1]1718  Exp_Rev Access'!$F$7:$GK$318,$GH$2,FALSE))</f>
        <v>0</v>
      </c>
      <c r="GI432" s="95">
        <f>IF(ISNA(VLOOKUP($B432,'[1]1718  Exp_Rev Access'!$F$7:$GK$318,$GI$2,FALSE)),"",VLOOKUP($B432,'[1]1718  Exp_Rev Access'!$F$7:$GK$318,$GI$2,FALSE))</f>
        <v>0</v>
      </c>
      <c r="GJ432" s="95">
        <f>IF(ISNA(VLOOKUP($B432,'[1]1718  Exp_Rev Access'!$F$7:$GK$318,$GJ$2,FALSE)),"",VLOOKUP($B432,'[1]1718  Exp_Rev Access'!$F$7:$GK$318,$GJ$2,FALSE))</f>
        <v>0</v>
      </c>
      <c r="GK432" s="95">
        <f>IF(ISNA(VLOOKUP($B432,'[1]1718  Exp_Rev Access'!$F$7:$GK$318,$GK$2,FALSE)),"",VLOOKUP($B432,'[1]1718  Exp_Rev Access'!$F$7:$GK$318,$GK$2,FALSE))</f>
        <v>16198.22</v>
      </c>
      <c r="GL432" s="95">
        <f>IF(ISNA(VLOOKUP($B432,'[1]1718  Exp_Rev Access'!$F$7:$GK$318,$GL$2,FALSE)),"",VLOOKUP($B432,'[1]1718  Exp_Rev Access'!$F$7:$GK$318,$GL$2,FALSE))</f>
        <v>0</v>
      </c>
      <c r="GM432" s="95">
        <f>IF(ISNA(VLOOKUP($B432,'[1]1718  Exp_Rev Access'!$F$7:$GK$318,$GM$2,FALSE)),"",VLOOKUP($B432,'[1]1718  Exp_Rev Access'!$F$7:$GK$318,$GM$2,FALSE))</f>
        <v>0</v>
      </c>
      <c r="GN432" s="95">
        <f>IF(ISNA(VLOOKUP($B432,'[1]1718  Exp_Rev Access'!$F$7:$GK$318,$GN$2,FALSE)),"",VLOOKUP($B432,'[1]1718  Exp_Rev Access'!$F$7:$GK$318,$GN$2,FALSE))</f>
        <v>0</v>
      </c>
      <c r="GO432" s="95">
        <f>IF(ISNA(VLOOKUP($B432,'[1]1718  Exp_Rev Access'!$F$7:$GK$318,$GO$2,FALSE)),"",VLOOKUP($B432,'[1]1718  Exp_Rev Access'!$F$7:$GK$318,$GO$2,FALSE))</f>
        <v>0</v>
      </c>
      <c r="GP432" s="95">
        <f>IF(ISNA(VLOOKUP($B432,'[1]1718  Exp_Rev Access'!$F$7:$GK$318,$GP$2,FALSE)),"",VLOOKUP($B432,'[1]1718  Exp_Rev Access'!$F$7:$GK$318,$GP$2,FALSE))</f>
        <v>0</v>
      </c>
      <c r="GQ432" s="95">
        <f>IF(ISNA(VLOOKUP($B432,'[1]1718  Exp_Rev Access'!$F$7:$GK$318,$GQ$2,FALSE)),"",VLOOKUP($B432,'[1]1718  Exp_Rev Access'!$F$7:$GK$318,$GQ$2,FALSE))</f>
        <v>0</v>
      </c>
      <c r="GR432" s="95">
        <f>IF(ISNA(VLOOKUP($B432,'[1]1718  Exp_Rev Access'!$F$7:$GK$318,$GR$2,FALSE)),"",VLOOKUP($B432,'[1]1718  Exp_Rev Access'!$F$7:$GK$318,$GR$2,FALSE))</f>
        <v>0</v>
      </c>
      <c r="GS432" s="95">
        <f>IF(ISNA(VLOOKUP($B432,'[1]1718  Exp_Rev Access'!$F$7:$GK$318,$GS$2,FALSE)),"",VLOOKUP($B432,'[1]1718  Exp_Rev Access'!$F$7:$GK$318,$GS$2,FALSE))</f>
        <v>0</v>
      </c>
      <c r="GT432" s="95">
        <f>IF(ISNA(VLOOKUP($B432,'[1]1718  Exp_Rev Access'!$F$7:$GK$318,$GT$2,FALSE)),"",VLOOKUP($B432,'[1]1718  Exp_Rev Access'!$F$7:$GK$318,$GT$2,FALSE))</f>
        <v>0</v>
      </c>
      <c r="GU432" s="56">
        <f t="shared" si="1078"/>
        <v>212265.32</v>
      </c>
      <c r="GV432" s="92">
        <f t="shared" si="1079"/>
        <v>1.4819798158709757E-2</v>
      </c>
      <c r="GW432" s="96">
        <f t="shared" si="1080"/>
        <v>231.74081837634833</v>
      </c>
    </row>
    <row r="433" spans="1:205" s="97" customFormat="1" x14ac:dyDescent="0.3">
      <c r="A433" s="98"/>
      <c r="C433" s="82" t="s">
        <v>185</v>
      </c>
      <c r="D433" s="111">
        <f>SUM(D418:D432)</f>
        <v>54753.35</v>
      </c>
      <c r="E433" s="112">
        <f>SUM(E418:E432)</f>
        <v>697196285.50000012</v>
      </c>
      <c r="F433" s="113">
        <f t="shared" si="1062"/>
        <v>697196285.5</v>
      </c>
      <c r="G433" s="113">
        <f t="shared" si="1063"/>
        <v>0</v>
      </c>
      <c r="H433" s="125">
        <f>SUM(H418:H432)</f>
        <v>44709742.840000004</v>
      </c>
      <c r="I433" s="125">
        <f t="shared" ref="I433:M433" si="1081">SUM(I418:I432)</f>
        <v>48.96</v>
      </c>
      <c r="J433" s="125">
        <f t="shared" si="1081"/>
        <v>98205.660000000018</v>
      </c>
      <c r="K433" s="125">
        <f t="shared" si="1081"/>
        <v>5047.57</v>
      </c>
      <c r="L433" s="125">
        <f t="shared" si="1081"/>
        <v>0</v>
      </c>
      <c r="M433" s="125">
        <f t="shared" si="1081"/>
        <v>181192.16999999998</v>
      </c>
      <c r="N433" s="102">
        <f t="shared" si="1064"/>
        <v>44994237.200000003</v>
      </c>
      <c r="O433" s="58">
        <f t="shared" si="1065"/>
        <v>6.4535968041958242E-2</v>
      </c>
      <c r="P433" s="102">
        <f t="shared" si="1066"/>
        <v>821.76227025378364</v>
      </c>
      <c r="Q433" s="103">
        <f>SUM(Q418:Q432)</f>
        <v>354925.16</v>
      </c>
      <c r="R433" s="103">
        <f t="shared" ref="R433:AL433" si="1082">SUM(R418:R432)</f>
        <v>1340</v>
      </c>
      <c r="S433" s="103">
        <f t="shared" si="1082"/>
        <v>0</v>
      </c>
      <c r="T433" s="103">
        <f t="shared" si="1082"/>
        <v>51747.63</v>
      </c>
      <c r="U433" s="103">
        <f t="shared" si="1082"/>
        <v>89390</v>
      </c>
      <c r="V433" s="103">
        <f t="shared" si="1082"/>
        <v>2150</v>
      </c>
      <c r="W433" s="103">
        <f t="shared" si="1082"/>
        <v>32070</v>
      </c>
      <c r="X433" s="103">
        <f t="shared" si="1082"/>
        <v>23152.5</v>
      </c>
      <c r="Y433" s="103">
        <f t="shared" si="1082"/>
        <v>240451.57</v>
      </c>
      <c r="Z433" s="103">
        <f t="shared" si="1082"/>
        <v>78227.53</v>
      </c>
      <c r="AA433" s="103">
        <f t="shared" si="1082"/>
        <v>0</v>
      </c>
      <c r="AB433" s="103">
        <f t="shared" si="1082"/>
        <v>30261.5</v>
      </c>
      <c r="AC433" s="103">
        <f t="shared" si="1082"/>
        <v>100237.59999999999</v>
      </c>
      <c r="AD433" s="103">
        <f t="shared" si="1082"/>
        <v>2046016.53</v>
      </c>
      <c r="AE433" s="103">
        <f t="shared" si="1082"/>
        <v>1338011.29</v>
      </c>
      <c r="AF433" s="103">
        <f t="shared" si="1082"/>
        <v>0</v>
      </c>
      <c r="AG433" s="103">
        <f t="shared" si="1082"/>
        <v>730186.70000000019</v>
      </c>
      <c r="AH433" s="103">
        <f t="shared" si="1082"/>
        <v>94711.229999999981</v>
      </c>
      <c r="AI433" s="103">
        <f t="shared" si="1082"/>
        <v>278053.26</v>
      </c>
      <c r="AJ433" s="103">
        <f t="shared" si="1082"/>
        <v>153985</v>
      </c>
      <c r="AK433" s="103">
        <f t="shared" si="1082"/>
        <v>1196846.0999999999</v>
      </c>
      <c r="AL433" s="103">
        <f t="shared" si="1082"/>
        <v>900758.56</v>
      </c>
      <c r="AM433" s="102">
        <f t="shared" si="1067"/>
        <v>7742522.1600000001</v>
      </c>
      <c r="AN433" s="61">
        <f t="shared" si="1068"/>
        <v>1.1105225775044665E-2</v>
      </c>
      <c r="AO433" s="59">
        <f t="shared" si="1069"/>
        <v>141.40727754557486</v>
      </c>
      <c r="AP433" s="103">
        <f>SUM(AP418:AP432)</f>
        <v>364310861.16000003</v>
      </c>
      <c r="AQ433" s="103">
        <f t="shared" ref="AQ433:AT433" si="1083">SUM(AQ418:AQ432)</f>
        <v>10917915.040000001</v>
      </c>
      <c r="AR433" s="103">
        <f t="shared" si="1083"/>
        <v>61683477.919999994</v>
      </c>
      <c r="AS433" s="103">
        <f t="shared" si="1083"/>
        <v>0</v>
      </c>
      <c r="AT433" s="103">
        <f t="shared" si="1083"/>
        <v>0</v>
      </c>
      <c r="AU433" s="102">
        <f t="shared" si="1070"/>
        <v>436912254.12000006</v>
      </c>
      <c r="AV433" s="64">
        <f t="shared" si="1071"/>
        <v>0.62667036988968583</v>
      </c>
      <c r="AW433" s="102">
        <f t="shared" si="1072"/>
        <v>7979.6442431376363</v>
      </c>
      <c r="AX433" s="103">
        <f>SUM(AX418:AX432)</f>
        <v>113989.61</v>
      </c>
      <c r="AY433" s="103">
        <f t="shared" ref="AY433:BU433" si="1084">SUM(AY418:AY432)</f>
        <v>46264413.519999996</v>
      </c>
      <c r="AZ433" s="103">
        <f t="shared" si="1084"/>
        <v>3182283.9499999997</v>
      </c>
      <c r="BA433" s="103">
        <f t="shared" si="1084"/>
        <v>139915.81</v>
      </c>
      <c r="BB433" s="103">
        <f t="shared" si="1084"/>
        <v>0</v>
      </c>
      <c r="BC433" s="103">
        <f t="shared" si="1084"/>
        <v>29699463.270000007</v>
      </c>
      <c r="BD433" s="103">
        <f t="shared" si="1084"/>
        <v>468771.66</v>
      </c>
      <c r="BE433" s="103">
        <f t="shared" si="1084"/>
        <v>5147536.0600000005</v>
      </c>
      <c r="BF433" s="103">
        <f t="shared" si="1084"/>
        <v>0</v>
      </c>
      <c r="BG433" s="103">
        <f t="shared" si="1084"/>
        <v>16996372.029999997</v>
      </c>
      <c r="BH433" s="103">
        <f t="shared" si="1084"/>
        <v>1021915.7600000001</v>
      </c>
      <c r="BI433" s="103">
        <f t="shared" si="1084"/>
        <v>0</v>
      </c>
      <c r="BJ433" s="103">
        <f t="shared" si="1084"/>
        <v>510563.70000000007</v>
      </c>
      <c r="BK433" s="103">
        <f t="shared" si="1084"/>
        <v>16942456.990000002</v>
      </c>
      <c r="BL433" s="103">
        <f t="shared" si="1084"/>
        <v>1202898.79</v>
      </c>
      <c r="BM433" s="103">
        <f t="shared" si="1084"/>
        <v>6398.92</v>
      </c>
      <c r="BN433" s="103">
        <f t="shared" si="1084"/>
        <v>0</v>
      </c>
      <c r="BO433" s="103">
        <f t="shared" si="1084"/>
        <v>0</v>
      </c>
      <c r="BP433" s="103">
        <f t="shared" si="1084"/>
        <v>0</v>
      </c>
      <c r="BQ433" s="103">
        <f t="shared" si="1084"/>
        <v>617627.49</v>
      </c>
      <c r="BR433" s="103">
        <f t="shared" si="1084"/>
        <v>0</v>
      </c>
      <c r="BS433" s="103">
        <f t="shared" si="1084"/>
        <v>72414.899999999994</v>
      </c>
      <c r="BT433" s="103">
        <f t="shared" si="1084"/>
        <v>0</v>
      </c>
      <c r="BU433" s="103">
        <f t="shared" si="1084"/>
        <v>0</v>
      </c>
      <c r="BV433" s="102">
        <f t="shared" si="1022"/>
        <v>122387022.46000002</v>
      </c>
      <c r="BW433" s="61">
        <f t="shared" si="1073"/>
        <v>0.17554170182107204</v>
      </c>
      <c r="BX433" s="59">
        <f t="shared" si="1074"/>
        <v>2235.2426373911371</v>
      </c>
      <c r="BY433" s="90">
        <f>SUM(BY418:BY432)</f>
        <v>0</v>
      </c>
      <c r="BZ433" s="90">
        <f t="shared" ref="BZ433:CD433" si="1085">SUM(BZ418:BZ432)</f>
        <v>4591784.7799999993</v>
      </c>
      <c r="CA433" s="90">
        <f t="shared" si="1085"/>
        <v>248555.22</v>
      </c>
      <c r="CB433" s="90">
        <f t="shared" si="1085"/>
        <v>0</v>
      </c>
      <c r="CC433" s="90">
        <f t="shared" si="1085"/>
        <v>543075.55000000005</v>
      </c>
      <c r="CD433" s="90">
        <f t="shared" si="1085"/>
        <v>0</v>
      </c>
      <c r="CE433" s="56">
        <f t="shared" si="1021"/>
        <v>5383415.5499999989</v>
      </c>
      <c r="CF433" s="61">
        <f t="shared" si="1046"/>
        <v>7.7215206993526044E-3</v>
      </c>
      <c r="CG433" s="62">
        <f t="shared" si="1047"/>
        <v>98.321208656639257</v>
      </c>
      <c r="CH433" s="103">
        <f>SUM(CH418:CH432)</f>
        <v>54104.36</v>
      </c>
      <c r="CI433" s="103">
        <f t="shared" ref="CI433:ET433" si="1086">SUM(CI418:CI432)</f>
        <v>0</v>
      </c>
      <c r="CJ433" s="103">
        <f t="shared" si="1086"/>
        <v>0</v>
      </c>
      <c r="CK433" s="103">
        <f t="shared" si="1086"/>
        <v>0</v>
      </c>
      <c r="CL433" s="103">
        <f t="shared" si="1086"/>
        <v>0</v>
      </c>
      <c r="CM433" s="103">
        <f t="shared" si="1086"/>
        <v>0</v>
      </c>
      <c r="CN433" s="103">
        <f t="shared" si="1086"/>
        <v>0</v>
      </c>
      <c r="CO433" s="103">
        <f t="shared" si="1086"/>
        <v>0</v>
      </c>
      <c r="CP433" s="103">
        <f t="shared" si="1086"/>
        <v>0</v>
      </c>
      <c r="CQ433" s="103">
        <f t="shared" si="1086"/>
        <v>10788620.660000002</v>
      </c>
      <c r="CR433" s="103">
        <f t="shared" si="1086"/>
        <v>0</v>
      </c>
      <c r="CS433" s="103">
        <f t="shared" si="1086"/>
        <v>354789.59</v>
      </c>
      <c r="CT433" s="103">
        <f t="shared" si="1086"/>
        <v>67508.740000000005</v>
      </c>
      <c r="CU433" s="103">
        <f t="shared" si="1086"/>
        <v>20932564.219999999</v>
      </c>
      <c r="CV433" s="103">
        <f t="shared" si="1086"/>
        <v>3138530.3699999996</v>
      </c>
      <c r="CW433" s="103">
        <f t="shared" si="1086"/>
        <v>6707440.9900000002</v>
      </c>
      <c r="CX433" s="103">
        <f t="shared" si="1086"/>
        <v>0</v>
      </c>
      <c r="CY433" s="103">
        <f t="shared" si="1086"/>
        <v>0</v>
      </c>
      <c r="CZ433" s="103">
        <f t="shared" si="1086"/>
        <v>35637.230000000003</v>
      </c>
      <c r="DA433" s="103">
        <f t="shared" si="1086"/>
        <v>0</v>
      </c>
      <c r="DB433" s="103">
        <f t="shared" si="1086"/>
        <v>2250870.91</v>
      </c>
      <c r="DC433" s="103">
        <f t="shared" si="1086"/>
        <v>0</v>
      </c>
      <c r="DD433" s="103">
        <f t="shared" si="1086"/>
        <v>0</v>
      </c>
      <c r="DE433" s="103">
        <f t="shared" si="1086"/>
        <v>0</v>
      </c>
      <c r="DF433" s="103">
        <f t="shared" si="1086"/>
        <v>0</v>
      </c>
      <c r="DG433" s="103">
        <f t="shared" si="1086"/>
        <v>51368.08</v>
      </c>
      <c r="DH433" s="103">
        <f t="shared" si="1086"/>
        <v>377616.19</v>
      </c>
      <c r="DI433" s="103">
        <f t="shared" si="1086"/>
        <v>26803504.340000004</v>
      </c>
      <c r="DJ433" s="103">
        <f t="shared" si="1086"/>
        <v>0</v>
      </c>
      <c r="DK433" s="103">
        <f t="shared" si="1086"/>
        <v>286932.96999999997</v>
      </c>
      <c r="DL433" s="103">
        <f t="shared" si="1086"/>
        <v>0</v>
      </c>
      <c r="DM433" s="103">
        <f t="shared" si="1086"/>
        <v>0</v>
      </c>
      <c r="DN433" s="103">
        <f t="shared" si="1086"/>
        <v>0</v>
      </c>
      <c r="DO433" s="103">
        <f t="shared" si="1086"/>
        <v>0</v>
      </c>
      <c r="DP433" s="103">
        <f t="shared" si="1086"/>
        <v>0</v>
      </c>
      <c r="DQ433" s="103">
        <f t="shared" si="1086"/>
        <v>0</v>
      </c>
      <c r="DR433" s="103">
        <f t="shared" si="1086"/>
        <v>0</v>
      </c>
      <c r="DS433" s="103">
        <f t="shared" si="1086"/>
        <v>0</v>
      </c>
      <c r="DT433" s="103">
        <f t="shared" si="1086"/>
        <v>0</v>
      </c>
      <c r="DU433" s="103">
        <f t="shared" si="1086"/>
        <v>0</v>
      </c>
      <c r="DV433" s="103">
        <f t="shared" si="1086"/>
        <v>0</v>
      </c>
      <c r="DW433" s="103">
        <f t="shared" si="1086"/>
        <v>0</v>
      </c>
      <c r="DX433" s="103">
        <f t="shared" si="1086"/>
        <v>0</v>
      </c>
      <c r="DY433" s="103">
        <f t="shared" si="1086"/>
        <v>0</v>
      </c>
      <c r="DZ433" s="103">
        <f t="shared" si="1086"/>
        <v>0</v>
      </c>
      <c r="EA433" s="103">
        <f t="shared" si="1086"/>
        <v>0</v>
      </c>
      <c r="EB433" s="103">
        <f t="shared" si="1086"/>
        <v>0</v>
      </c>
      <c r="EC433" s="103">
        <f t="shared" si="1086"/>
        <v>0</v>
      </c>
      <c r="ED433" s="103">
        <f t="shared" si="1086"/>
        <v>0</v>
      </c>
      <c r="EE433" s="103">
        <f t="shared" si="1086"/>
        <v>0</v>
      </c>
      <c r="EF433" s="103">
        <f t="shared" si="1086"/>
        <v>26114.720000000001</v>
      </c>
      <c r="EG433" s="103">
        <f t="shared" si="1086"/>
        <v>490717.64</v>
      </c>
      <c r="EH433" s="103">
        <f t="shared" si="1086"/>
        <v>0</v>
      </c>
      <c r="EI433" s="103">
        <f t="shared" si="1086"/>
        <v>71059.56</v>
      </c>
      <c r="EJ433" s="103">
        <f t="shared" si="1086"/>
        <v>0</v>
      </c>
      <c r="EK433" s="103">
        <f t="shared" si="1086"/>
        <v>0</v>
      </c>
      <c r="EL433" s="103">
        <f t="shared" si="1086"/>
        <v>0</v>
      </c>
      <c r="EM433" s="103">
        <f t="shared" si="1086"/>
        <v>0</v>
      </c>
      <c r="EN433" s="103">
        <f t="shared" si="1086"/>
        <v>2570321.81</v>
      </c>
      <c r="EO433" s="103">
        <f t="shared" si="1086"/>
        <v>55166.55</v>
      </c>
      <c r="EP433" s="103">
        <f t="shared" si="1086"/>
        <v>0</v>
      </c>
      <c r="EQ433" s="103">
        <f t="shared" si="1086"/>
        <v>0</v>
      </c>
      <c r="ER433" s="103">
        <f t="shared" si="1086"/>
        <v>0</v>
      </c>
      <c r="ES433" s="103">
        <f t="shared" si="1086"/>
        <v>0</v>
      </c>
      <c r="ET433" s="103">
        <f t="shared" si="1086"/>
        <v>0</v>
      </c>
      <c r="EU433" s="103">
        <f t="shared" ref="EU433:FR433" si="1087">SUM(EU418:EU432)</f>
        <v>0</v>
      </c>
      <c r="EV433" s="103">
        <f t="shared" si="1087"/>
        <v>485381.64999999997</v>
      </c>
      <c r="EW433" s="103">
        <f t="shared" si="1087"/>
        <v>0</v>
      </c>
      <c r="EX433" s="103">
        <f t="shared" si="1087"/>
        <v>0</v>
      </c>
      <c r="EY433" s="103">
        <f t="shared" si="1087"/>
        <v>0</v>
      </c>
      <c r="EZ433" s="103">
        <f t="shared" si="1087"/>
        <v>0</v>
      </c>
      <c r="FA433" s="103">
        <f t="shared" si="1087"/>
        <v>0</v>
      </c>
      <c r="FB433" s="103">
        <f t="shared" si="1087"/>
        <v>0</v>
      </c>
      <c r="FC433" s="103">
        <f t="shared" si="1087"/>
        <v>31200.59</v>
      </c>
      <c r="FD433" s="103">
        <f t="shared" si="1087"/>
        <v>0</v>
      </c>
      <c r="FE433" s="103">
        <f t="shared" si="1087"/>
        <v>0</v>
      </c>
      <c r="FF433" s="103">
        <f t="shared" si="1087"/>
        <v>0</v>
      </c>
      <c r="FG433" s="103">
        <f t="shared" si="1087"/>
        <v>0</v>
      </c>
      <c r="FH433" s="103">
        <f t="shared" si="1087"/>
        <v>0</v>
      </c>
      <c r="FI433" s="103">
        <f t="shared" si="1087"/>
        <v>1288</v>
      </c>
      <c r="FJ433" s="103">
        <f t="shared" si="1087"/>
        <v>18479.84</v>
      </c>
      <c r="FK433" s="103">
        <f t="shared" si="1087"/>
        <v>0</v>
      </c>
      <c r="FL433" s="103">
        <f t="shared" si="1087"/>
        <v>429267.39</v>
      </c>
      <c r="FM433" s="103">
        <f t="shared" si="1087"/>
        <v>137136.01</v>
      </c>
      <c r="FN433" s="103">
        <f t="shared" si="1087"/>
        <v>0</v>
      </c>
      <c r="FO433" s="103">
        <f t="shared" si="1087"/>
        <v>0</v>
      </c>
      <c r="FP433" s="103">
        <f t="shared" si="1087"/>
        <v>0</v>
      </c>
      <c r="FQ433" s="103">
        <f t="shared" si="1087"/>
        <v>0</v>
      </c>
      <c r="FR433" s="103">
        <f t="shared" si="1087"/>
        <v>2162379.84</v>
      </c>
      <c r="FS433" s="102">
        <f t="shared" si="1075"/>
        <v>78328002.250000015</v>
      </c>
      <c r="FT433" s="61">
        <f t="shared" si="1076"/>
        <v>0.11234713075647905</v>
      </c>
      <c r="FU433" s="115">
        <f t="shared" si="1077"/>
        <v>1430.5609108849051</v>
      </c>
      <c r="FV433" s="134">
        <f>SUM(FV418:FV432)</f>
        <v>193262.65</v>
      </c>
      <c r="FW433" s="134">
        <f t="shared" ref="FW433:GT433" si="1088">SUM(FW418:FW432)</f>
        <v>224238.34</v>
      </c>
      <c r="FX433" s="134">
        <f t="shared" si="1088"/>
        <v>0</v>
      </c>
      <c r="FY433" s="134">
        <f t="shared" si="1088"/>
        <v>0</v>
      </c>
      <c r="FZ433" s="134">
        <f t="shared" si="1088"/>
        <v>93700</v>
      </c>
      <c r="GA433" s="134">
        <f t="shared" si="1088"/>
        <v>0</v>
      </c>
      <c r="GB433" s="134">
        <f t="shared" si="1088"/>
        <v>0</v>
      </c>
      <c r="GC433" s="134">
        <f t="shared" si="1088"/>
        <v>0</v>
      </c>
      <c r="GD433" s="134">
        <f t="shared" si="1088"/>
        <v>12751.48</v>
      </c>
      <c r="GE433" s="134">
        <f t="shared" si="1088"/>
        <v>149847.5</v>
      </c>
      <c r="GF433" s="134">
        <f t="shared" si="1088"/>
        <v>221653.38</v>
      </c>
      <c r="GG433" s="134">
        <f t="shared" si="1088"/>
        <v>0</v>
      </c>
      <c r="GH433" s="134">
        <f t="shared" si="1088"/>
        <v>28373.1</v>
      </c>
      <c r="GI433" s="134">
        <f t="shared" si="1088"/>
        <v>49792.6</v>
      </c>
      <c r="GJ433" s="134">
        <f t="shared" si="1088"/>
        <v>51741.840000000004</v>
      </c>
      <c r="GK433" s="134">
        <f t="shared" si="1088"/>
        <v>247221.05</v>
      </c>
      <c r="GL433" s="134">
        <f t="shared" si="1088"/>
        <v>158249.81999999998</v>
      </c>
      <c r="GM433" s="134">
        <f t="shared" si="1088"/>
        <v>0</v>
      </c>
      <c r="GN433" s="134">
        <f t="shared" si="1088"/>
        <v>0</v>
      </c>
      <c r="GO433" s="134">
        <f t="shared" si="1088"/>
        <v>0</v>
      </c>
      <c r="GP433" s="134">
        <f t="shared" si="1088"/>
        <v>0</v>
      </c>
      <c r="GQ433" s="134">
        <f t="shared" si="1088"/>
        <v>18000</v>
      </c>
      <c r="GR433" s="134">
        <f t="shared" si="1088"/>
        <v>0</v>
      </c>
      <c r="GS433" s="134">
        <f t="shared" si="1088"/>
        <v>0</v>
      </c>
      <c r="GT433" s="134">
        <f t="shared" si="1088"/>
        <v>0</v>
      </c>
      <c r="GU433" s="102">
        <f t="shared" si="1078"/>
        <v>1448831.76</v>
      </c>
      <c r="GV433" s="61">
        <f t="shared" si="1079"/>
        <v>2.0780830164075794E-3</v>
      </c>
      <c r="GW433" s="65">
        <f t="shared" si="1080"/>
        <v>26.461061469298226</v>
      </c>
    </row>
    <row r="434" spans="1:205" x14ac:dyDescent="0.3">
      <c r="BW434" s="130"/>
      <c r="BX434" s="41"/>
      <c r="GS434" s="41"/>
      <c r="GV434" s="132"/>
      <c r="GW434" s="132"/>
    </row>
    <row r="435" spans="1:205" x14ac:dyDescent="0.3">
      <c r="BW435" s="130"/>
      <c r="BX435" s="41"/>
      <c r="GS435" s="41"/>
      <c r="GV435" s="132"/>
      <c r="GW435" s="132"/>
    </row>
    <row r="436" spans="1:205" x14ac:dyDescent="0.3">
      <c r="BW436" s="130"/>
      <c r="BX436" s="41"/>
      <c r="GS436" s="41"/>
      <c r="GV436" s="132"/>
      <c r="GW436" s="132"/>
    </row>
    <row r="437" spans="1:205" x14ac:dyDescent="0.3">
      <c r="BW437" s="130"/>
      <c r="BX437" s="41"/>
      <c r="GS437" s="41"/>
      <c r="GV437" s="132"/>
      <c r="GW437" s="132"/>
    </row>
    <row r="438" spans="1:205" x14ac:dyDescent="0.3">
      <c r="BW438" s="130"/>
      <c r="BX438" s="41"/>
      <c r="GS438" s="41"/>
      <c r="GV438" s="132"/>
      <c r="GW438" s="132"/>
    </row>
    <row r="439" spans="1:205" x14ac:dyDescent="0.3">
      <c r="BV439" s="130"/>
      <c r="BX439" s="41"/>
      <c r="GS439" s="41"/>
      <c r="GV439" s="132"/>
      <c r="GW439" s="132"/>
    </row>
    <row r="440" spans="1:205" x14ac:dyDescent="0.3">
      <c r="BV440" s="130"/>
      <c r="BX440" s="41"/>
      <c r="GS440" s="41"/>
      <c r="GV440" s="132"/>
      <c r="GW440" s="132"/>
    </row>
    <row r="441" spans="1:205" x14ac:dyDescent="0.3">
      <c r="BV441" s="130"/>
      <c r="BX441" s="41"/>
      <c r="GS441" s="41"/>
      <c r="GV441" s="132"/>
      <c r="GW441" s="132"/>
    </row>
    <row r="442" spans="1:205" x14ac:dyDescent="0.3">
      <c r="BV442" s="130"/>
      <c r="BX442" s="41"/>
      <c r="GS442" s="41"/>
      <c r="GV442" s="132"/>
      <c r="GW442" s="132"/>
    </row>
    <row r="443" spans="1:205" x14ac:dyDescent="0.3">
      <c r="BV443" s="130"/>
      <c r="BX443" s="41"/>
      <c r="GS443" s="41"/>
      <c r="GV443" s="132"/>
      <c r="GW443" s="132"/>
    </row>
    <row r="444" spans="1:205" x14ac:dyDescent="0.3">
      <c r="BV444" s="130"/>
      <c r="BX444" s="41"/>
      <c r="GS444" s="41"/>
      <c r="GV444" s="132"/>
      <c r="GW444" s="132"/>
    </row>
    <row r="445" spans="1:205" x14ac:dyDescent="0.3">
      <c r="BV445" s="130"/>
      <c r="BX445" s="41"/>
      <c r="GS445" s="41"/>
      <c r="GV445" s="132"/>
      <c r="GW445" s="132"/>
    </row>
    <row r="446" spans="1:205" x14ac:dyDescent="0.3">
      <c r="BV446" s="130"/>
      <c r="BX446" s="41"/>
      <c r="GS446" s="41"/>
      <c r="GV446" s="132"/>
      <c r="GW446" s="132"/>
    </row>
    <row r="447" spans="1:205" x14ac:dyDescent="0.3">
      <c r="BV447" s="130"/>
      <c r="BX447" s="41"/>
      <c r="GS447" s="41"/>
      <c r="GV447" s="132"/>
      <c r="GW447" s="132"/>
    </row>
    <row r="448" spans="1:205" x14ac:dyDescent="0.3">
      <c r="BV448" s="130"/>
      <c r="BX448" s="41"/>
      <c r="GS448" s="41"/>
      <c r="GV448" s="132"/>
      <c r="GW448" s="132"/>
    </row>
    <row r="449" spans="74:205" x14ac:dyDescent="0.3">
      <c r="BV449" s="130"/>
      <c r="BX449" s="41"/>
      <c r="GS449" s="41"/>
      <c r="GV449" s="132"/>
      <c r="GW449" s="132"/>
    </row>
    <row r="450" spans="74:205" x14ac:dyDescent="0.3">
      <c r="BV450" s="130"/>
      <c r="BX450" s="41"/>
      <c r="GS450" s="41"/>
      <c r="GV450" s="132"/>
      <c r="GW450" s="132"/>
    </row>
    <row r="451" spans="74:205" x14ac:dyDescent="0.3">
      <c r="BV451" s="130"/>
      <c r="BX451" s="41"/>
      <c r="GS451" s="41"/>
      <c r="GV451" s="132"/>
      <c r="GW451" s="132"/>
    </row>
    <row r="452" spans="74:205" x14ac:dyDescent="0.3">
      <c r="BV452" s="130"/>
      <c r="BX452" s="41"/>
      <c r="GS452" s="41"/>
      <c r="GV452" s="132"/>
      <c r="GW452" s="132"/>
    </row>
    <row r="453" spans="74:205" x14ac:dyDescent="0.3">
      <c r="BV453" s="130"/>
      <c r="BX453" s="41"/>
      <c r="GS453" s="41"/>
      <c r="GV453" s="132"/>
      <c r="GW453" s="132"/>
    </row>
    <row r="454" spans="74:205" x14ac:dyDescent="0.3">
      <c r="BV454" s="130"/>
      <c r="BX454" s="41"/>
      <c r="GS454" s="41"/>
      <c r="GV454" s="132"/>
      <c r="GW454" s="132"/>
    </row>
    <row r="455" spans="74:205" x14ac:dyDescent="0.3">
      <c r="BV455" s="130"/>
      <c r="BX455" s="41"/>
      <c r="GS455" s="41"/>
      <c r="GV455" s="132"/>
      <c r="GW455" s="132"/>
    </row>
    <row r="456" spans="74:205" x14ac:dyDescent="0.3">
      <c r="BV456" s="130"/>
      <c r="BX456" s="41"/>
      <c r="GS456" s="41"/>
      <c r="GV456" s="132"/>
      <c r="GW456" s="132"/>
    </row>
    <row r="457" spans="74:205" x14ac:dyDescent="0.3">
      <c r="BV457" s="130"/>
      <c r="BX457" s="41"/>
      <c r="GS457" s="41"/>
      <c r="GV457" s="132"/>
      <c r="GW457" s="132"/>
    </row>
    <row r="458" spans="74:205" x14ac:dyDescent="0.3">
      <c r="BV458" s="130"/>
      <c r="BX458" s="41"/>
      <c r="GS458" s="41"/>
      <c r="GV458" s="132"/>
      <c r="GW458" s="132"/>
    </row>
    <row r="459" spans="74:205" x14ac:dyDescent="0.3">
      <c r="BV459" s="130"/>
      <c r="BX459" s="41"/>
      <c r="GS459" s="41"/>
      <c r="GV459" s="132"/>
      <c r="GW459" s="132"/>
    </row>
    <row r="460" spans="74:205" x14ac:dyDescent="0.3">
      <c r="BV460" s="130"/>
      <c r="BX460" s="41"/>
      <c r="GS460" s="41"/>
      <c r="GV460" s="132"/>
      <c r="GW460" s="132"/>
    </row>
    <row r="461" spans="74:205" x14ac:dyDescent="0.3">
      <c r="BV461" s="130"/>
      <c r="BX461" s="41"/>
      <c r="GS461" s="41"/>
      <c r="GV461" s="132"/>
      <c r="GW461" s="132"/>
    </row>
    <row r="462" spans="74:205" x14ac:dyDescent="0.3">
      <c r="BV462" s="130"/>
      <c r="BX462" s="41"/>
      <c r="GS462" s="41"/>
      <c r="GV462" s="132"/>
      <c r="GW462" s="132"/>
    </row>
    <row r="463" spans="74:205" x14ac:dyDescent="0.3">
      <c r="BV463" s="130"/>
      <c r="BX463" s="41"/>
      <c r="GS463" s="41"/>
      <c r="GV463" s="132"/>
      <c r="GW463" s="132"/>
    </row>
    <row r="464" spans="74:205" x14ac:dyDescent="0.3">
      <c r="BV464" s="130"/>
      <c r="BX464" s="41"/>
      <c r="GS464" s="41"/>
      <c r="GV464" s="132"/>
      <c r="GW464" s="132"/>
    </row>
    <row r="465" spans="74:205" x14ac:dyDescent="0.3">
      <c r="BV465" s="130"/>
      <c r="BX465" s="41"/>
      <c r="GS465" s="41"/>
      <c r="GV465" s="132"/>
      <c r="GW465" s="132"/>
    </row>
    <row r="466" spans="74:205" x14ac:dyDescent="0.3">
      <c r="BV466" s="130"/>
      <c r="BX466" s="41"/>
      <c r="GS466" s="41"/>
      <c r="GV466" s="132"/>
      <c r="GW466" s="132"/>
    </row>
    <row r="467" spans="74:205" x14ac:dyDescent="0.3">
      <c r="BV467" s="130"/>
      <c r="BX467" s="41"/>
      <c r="GS467" s="41"/>
      <c r="GV467" s="132"/>
      <c r="GW467" s="132"/>
    </row>
    <row r="468" spans="74:205" x14ac:dyDescent="0.3">
      <c r="BV468" s="130"/>
      <c r="BX468" s="41"/>
      <c r="GS468" s="41"/>
      <c r="GV468" s="132"/>
      <c r="GW468" s="132"/>
    </row>
    <row r="469" spans="74:205" x14ac:dyDescent="0.3">
      <c r="BV469" s="130"/>
      <c r="BX469" s="41"/>
      <c r="GS469" s="41"/>
      <c r="GV469" s="132"/>
      <c r="GW469" s="132"/>
    </row>
    <row r="470" spans="74:205" x14ac:dyDescent="0.3">
      <c r="BV470" s="130"/>
      <c r="BX470" s="41"/>
      <c r="GS470" s="41"/>
      <c r="GV470" s="132"/>
      <c r="GW470" s="132"/>
    </row>
    <row r="471" spans="74:205" x14ac:dyDescent="0.3">
      <c r="BV471" s="130"/>
      <c r="BX471" s="41"/>
      <c r="GS471" s="41"/>
      <c r="GV471" s="132"/>
      <c r="GW471" s="132"/>
    </row>
    <row r="472" spans="74:205" x14ac:dyDescent="0.3">
      <c r="BV472" s="130"/>
      <c r="BX472" s="41"/>
      <c r="GS472" s="41"/>
      <c r="GV472" s="132"/>
      <c r="GW472" s="132"/>
    </row>
    <row r="473" spans="74:205" x14ac:dyDescent="0.3">
      <c r="BV473" s="130"/>
      <c r="BX473" s="41"/>
      <c r="GS473" s="41"/>
      <c r="GV473" s="132"/>
      <c r="GW473" s="132"/>
    </row>
    <row r="474" spans="74:205" x14ac:dyDescent="0.3">
      <c r="BV474" s="130"/>
      <c r="BX474" s="41"/>
      <c r="GS474" s="41"/>
      <c r="GW474" s="130"/>
    </row>
    <row r="475" spans="74:205" x14ac:dyDescent="0.3">
      <c r="BV475" s="130"/>
      <c r="BX475" s="41"/>
      <c r="GS475" s="41"/>
      <c r="GW475" s="130"/>
    </row>
    <row r="476" spans="74:205" x14ac:dyDescent="0.3">
      <c r="BV476" s="130"/>
      <c r="BX476" s="41"/>
      <c r="GS476" s="41"/>
      <c r="GW476" s="130"/>
    </row>
    <row r="477" spans="74:205" x14ac:dyDescent="0.3">
      <c r="BV477" s="130"/>
      <c r="BX477" s="41"/>
      <c r="GS477" s="41"/>
      <c r="GW477" s="130"/>
    </row>
    <row r="478" spans="74:205" x14ac:dyDescent="0.3">
      <c r="BV478" s="130"/>
      <c r="BX478" s="41"/>
      <c r="GS478" s="41"/>
      <c r="GW478" s="130"/>
    </row>
    <row r="479" spans="74:205" x14ac:dyDescent="0.3">
      <c r="BV479" s="130"/>
      <c r="BX479" s="41"/>
      <c r="GS479" s="41"/>
      <c r="GW479" s="130"/>
    </row>
    <row r="480" spans="74:205" x14ac:dyDescent="0.3">
      <c r="BV480" s="130"/>
      <c r="BX480" s="41"/>
      <c r="GS480" s="41"/>
      <c r="GW480" s="130"/>
    </row>
    <row r="481" spans="74:205" x14ac:dyDescent="0.3">
      <c r="BV481" s="130"/>
      <c r="BX481" s="41"/>
      <c r="GS481" s="41"/>
      <c r="GW481" s="130"/>
    </row>
    <row r="482" spans="74:205" x14ac:dyDescent="0.3">
      <c r="BV482" s="130"/>
      <c r="BX482" s="41"/>
      <c r="GS482" s="41"/>
      <c r="GW482" s="130"/>
    </row>
    <row r="483" spans="74:205" x14ac:dyDescent="0.3">
      <c r="BV483" s="130"/>
      <c r="BX483" s="41"/>
      <c r="GS483" s="41"/>
      <c r="GW483" s="130"/>
    </row>
    <row r="484" spans="74:205" x14ac:dyDescent="0.3">
      <c r="BV484" s="130"/>
      <c r="BX484" s="41"/>
      <c r="GS484" s="41"/>
      <c r="GW484" s="130"/>
    </row>
    <row r="485" spans="74:205" x14ac:dyDescent="0.3">
      <c r="BV485" s="130"/>
      <c r="BX485" s="41"/>
      <c r="GS485" s="41"/>
      <c r="GW485" s="130"/>
    </row>
    <row r="486" spans="74:205" x14ac:dyDescent="0.3">
      <c r="BV486" s="130"/>
      <c r="BX486" s="41"/>
      <c r="GS486" s="41"/>
      <c r="GW486" s="130"/>
    </row>
    <row r="487" spans="74:205" x14ac:dyDescent="0.3">
      <c r="BV487" s="130"/>
      <c r="BX487" s="41"/>
      <c r="GS487" s="41"/>
      <c r="GW487" s="130"/>
    </row>
    <row r="488" spans="74:205" x14ac:dyDescent="0.3">
      <c r="BV488" s="130"/>
      <c r="BX488" s="41"/>
      <c r="GS488" s="41"/>
      <c r="GW488" s="130"/>
    </row>
    <row r="489" spans="74:205" x14ac:dyDescent="0.3">
      <c r="BV489" s="130"/>
      <c r="BX489" s="41"/>
      <c r="GS489" s="41"/>
      <c r="GW489" s="130"/>
    </row>
    <row r="490" spans="74:205" x14ac:dyDescent="0.3">
      <c r="BV490" s="130"/>
      <c r="BX490" s="41"/>
      <c r="GS490" s="41"/>
      <c r="GW490" s="130"/>
    </row>
    <row r="491" spans="74:205" x14ac:dyDescent="0.3">
      <c r="BV491" s="130"/>
      <c r="BX491" s="41"/>
      <c r="GS491" s="41"/>
      <c r="GW491" s="130"/>
    </row>
    <row r="492" spans="74:205" x14ac:dyDescent="0.3">
      <c r="BV492" s="130"/>
      <c r="BX492" s="41"/>
      <c r="GS492" s="41"/>
      <c r="GW492" s="130"/>
    </row>
    <row r="493" spans="74:205" x14ac:dyDescent="0.3">
      <c r="BV493" s="130"/>
      <c r="BX493" s="41"/>
      <c r="GS493" s="41"/>
      <c r="GW493" s="130"/>
    </row>
    <row r="494" spans="74:205" x14ac:dyDescent="0.3">
      <c r="BV494" s="130"/>
      <c r="BX494" s="41"/>
      <c r="GS494" s="41"/>
      <c r="GW494" s="130"/>
    </row>
    <row r="495" spans="74:205" x14ac:dyDescent="0.3">
      <c r="BV495" s="130"/>
      <c r="BX495" s="41"/>
      <c r="GS495" s="41"/>
      <c r="GW495" s="130"/>
    </row>
    <row r="496" spans="74:205" x14ac:dyDescent="0.3">
      <c r="BV496" s="130"/>
      <c r="BX496" s="41"/>
      <c r="GS496" s="41"/>
      <c r="GW496" s="130"/>
    </row>
    <row r="497" spans="74:205" x14ac:dyDescent="0.3">
      <c r="BV497" s="130"/>
      <c r="BX497" s="41"/>
      <c r="GS497" s="41"/>
      <c r="GW497" s="130"/>
    </row>
    <row r="498" spans="74:205" x14ac:dyDescent="0.3">
      <c r="BV498" s="130"/>
      <c r="BX498" s="41"/>
      <c r="GS498" s="41"/>
      <c r="GW498" s="130"/>
    </row>
    <row r="499" spans="74:205" x14ac:dyDescent="0.3">
      <c r="BV499" s="130"/>
      <c r="BX499" s="41"/>
      <c r="GS499" s="41"/>
      <c r="GW499" s="130"/>
    </row>
    <row r="500" spans="74:205" x14ac:dyDescent="0.3">
      <c r="BV500" s="130"/>
      <c r="BX500" s="41"/>
      <c r="GS500" s="41"/>
      <c r="GW500" s="130"/>
    </row>
    <row r="501" spans="74:205" x14ac:dyDescent="0.3">
      <c r="BV501" s="130"/>
      <c r="BX501" s="41"/>
      <c r="GS501" s="41"/>
      <c r="GW501" s="130"/>
    </row>
    <row r="502" spans="74:205" x14ac:dyDescent="0.3">
      <c r="BV502" s="130"/>
      <c r="BX502" s="41"/>
      <c r="GS502" s="41"/>
      <c r="GW502" s="130"/>
    </row>
    <row r="503" spans="74:205" x14ac:dyDescent="0.3">
      <c r="BV503" s="130"/>
      <c r="BX503" s="41"/>
      <c r="GS503" s="41"/>
      <c r="GW503" s="130"/>
    </row>
    <row r="504" spans="74:205" x14ac:dyDescent="0.3">
      <c r="BV504" s="130"/>
      <c r="BX504" s="41"/>
      <c r="GS504" s="41"/>
      <c r="GW504" s="130"/>
    </row>
    <row r="505" spans="74:205" x14ac:dyDescent="0.3">
      <c r="BV505" s="130"/>
      <c r="BX505" s="41"/>
      <c r="GS505" s="41"/>
      <c r="GW505" s="130"/>
    </row>
    <row r="506" spans="74:205" x14ac:dyDescent="0.3">
      <c r="BV506" s="130"/>
      <c r="BX506" s="41"/>
      <c r="GS506" s="41"/>
      <c r="GW506" s="130"/>
    </row>
    <row r="507" spans="74:205" x14ac:dyDescent="0.3">
      <c r="BV507" s="130"/>
      <c r="BX507" s="41"/>
      <c r="GS507" s="41"/>
      <c r="GW507" s="130"/>
    </row>
    <row r="508" spans="74:205" x14ac:dyDescent="0.3">
      <c r="BV508" s="130"/>
      <c r="BX508" s="41"/>
      <c r="GS508" s="41"/>
      <c r="GW508" s="130"/>
    </row>
    <row r="509" spans="74:205" x14ac:dyDescent="0.3">
      <c r="BV509" s="130"/>
      <c r="BX509" s="41"/>
      <c r="GS509" s="41"/>
      <c r="GW509" s="130"/>
    </row>
    <row r="510" spans="74:205" x14ac:dyDescent="0.3">
      <c r="BV510" s="130"/>
      <c r="BX510" s="41"/>
      <c r="GS510" s="41"/>
      <c r="GW510" s="130"/>
    </row>
    <row r="511" spans="74:205" x14ac:dyDescent="0.3">
      <c r="BV511" s="130"/>
      <c r="BX511" s="41"/>
      <c r="GS511" s="41"/>
      <c r="GW511" s="130"/>
    </row>
    <row r="512" spans="74:205" x14ac:dyDescent="0.3">
      <c r="BV512" s="130"/>
      <c r="BX512" s="41"/>
      <c r="GS512" s="41"/>
      <c r="GW512" s="130"/>
    </row>
    <row r="513" spans="74:205" x14ac:dyDescent="0.3">
      <c r="BV513" s="130"/>
      <c r="BX513" s="41"/>
      <c r="GS513" s="41"/>
      <c r="GW513" s="130"/>
    </row>
    <row r="514" spans="74:205" x14ac:dyDescent="0.3">
      <c r="BV514" s="130"/>
      <c r="BX514" s="41"/>
      <c r="GS514" s="41"/>
      <c r="GW514" s="130"/>
    </row>
    <row r="515" spans="74:205" x14ac:dyDescent="0.3">
      <c r="BV515" s="130"/>
      <c r="BX515" s="41"/>
      <c r="GS515" s="41"/>
      <c r="GW515" s="130"/>
    </row>
    <row r="516" spans="74:205" x14ac:dyDescent="0.3">
      <c r="BV516" s="130"/>
      <c r="BX516" s="41"/>
      <c r="GS516" s="41"/>
      <c r="GW516" s="130"/>
    </row>
    <row r="517" spans="74:205" x14ac:dyDescent="0.3">
      <c r="BV517" s="130"/>
      <c r="BX517" s="41"/>
      <c r="GS517" s="41"/>
      <c r="GW517" s="130"/>
    </row>
    <row r="518" spans="74:205" x14ac:dyDescent="0.3">
      <c r="BV518" s="130"/>
      <c r="BX518" s="41"/>
      <c r="GS518" s="41"/>
      <c r="GW518" s="130"/>
    </row>
    <row r="519" spans="74:205" x14ac:dyDescent="0.3">
      <c r="BV519" s="130"/>
      <c r="BX519" s="41"/>
      <c r="GS519" s="41"/>
      <c r="GW519" s="130"/>
    </row>
    <row r="520" spans="74:205" x14ac:dyDescent="0.3">
      <c r="BV520" s="130"/>
      <c r="BX520" s="41"/>
      <c r="GS520" s="41"/>
      <c r="GW520" s="130"/>
    </row>
    <row r="521" spans="74:205" x14ac:dyDescent="0.3">
      <c r="BV521" s="130"/>
      <c r="BX521" s="41"/>
      <c r="GS521" s="41"/>
      <c r="GW521" s="130"/>
    </row>
    <row r="522" spans="74:205" x14ac:dyDescent="0.3">
      <c r="BV522" s="130"/>
      <c r="BX522" s="41"/>
      <c r="GS522" s="41"/>
      <c r="GW522" s="130"/>
    </row>
    <row r="523" spans="74:205" x14ac:dyDescent="0.3">
      <c r="BV523" s="130"/>
      <c r="BX523" s="41"/>
      <c r="GS523" s="41"/>
      <c r="GW523" s="130"/>
    </row>
    <row r="524" spans="74:205" x14ac:dyDescent="0.3">
      <c r="BV524" s="130"/>
      <c r="BX524" s="41"/>
      <c r="GS524" s="41"/>
      <c r="GW524" s="130"/>
    </row>
    <row r="525" spans="74:205" x14ac:dyDescent="0.3">
      <c r="BV525" s="130"/>
      <c r="BX525" s="41"/>
      <c r="GS525" s="41"/>
      <c r="GW525" s="130"/>
    </row>
    <row r="526" spans="74:205" x14ac:dyDescent="0.3">
      <c r="BV526" s="130"/>
      <c r="BX526" s="41"/>
      <c r="GS526" s="41"/>
      <c r="GW526" s="130"/>
    </row>
    <row r="527" spans="74:205" x14ac:dyDescent="0.3">
      <c r="BV527" s="130"/>
      <c r="BX527" s="41"/>
      <c r="GS527" s="41"/>
      <c r="GW527" s="130"/>
    </row>
    <row r="528" spans="74:205" x14ac:dyDescent="0.3">
      <c r="BV528" s="130"/>
      <c r="BX528" s="41"/>
      <c r="GS528" s="41"/>
      <c r="GW528" s="130"/>
    </row>
    <row r="529" spans="74:205" x14ac:dyDescent="0.3">
      <c r="BV529" s="130"/>
      <c r="BX529" s="41"/>
      <c r="GS529" s="41"/>
      <c r="GW529" s="130"/>
    </row>
    <row r="530" spans="74:205" x14ac:dyDescent="0.3">
      <c r="BV530" s="130"/>
      <c r="BX530" s="41"/>
      <c r="GS530" s="41"/>
      <c r="GW530" s="130"/>
    </row>
    <row r="531" spans="74:205" x14ac:dyDescent="0.3">
      <c r="BV531" s="130"/>
      <c r="BX531" s="41"/>
      <c r="GS531" s="41"/>
      <c r="GW531" s="130"/>
    </row>
    <row r="532" spans="74:205" x14ac:dyDescent="0.3">
      <c r="BV532" s="130"/>
      <c r="BX532" s="41"/>
      <c r="GS532" s="41"/>
      <c r="GW532" s="130"/>
    </row>
    <row r="533" spans="74:205" x14ac:dyDescent="0.3">
      <c r="BV533" s="130"/>
      <c r="BX533" s="41"/>
      <c r="GS533" s="41"/>
      <c r="GW533" s="130"/>
    </row>
    <row r="534" spans="74:205" x14ac:dyDescent="0.3">
      <c r="BV534" s="130"/>
      <c r="BX534" s="41"/>
      <c r="GS534" s="41"/>
      <c r="GW534" s="130"/>
    </row>
    <row r="535" spans="74:205" x14ac:dyDescent="0.3">
      <c r="BV535" s="130"/>
      <c r="BX535" s="41"/>
      <c r="GS535" s="41"/>
      <c r="GW535" s="130"/>
    </row>
    <row r="536" spans="74:205" x14ac:dyDescent="0.3">
      <c r="BV536" s="130"/>
      <c r="BX536" s="41"/>
      <c r="GS536" s="41"/>
      <c r="GW536" s="130"/>
    </row>
    <row r="537" spans="74:205" x14ac:dyDescent="0.3">
      <c r="BV537" s="130"/>
      <c r="BX537" s="41"/>
      <c r="GS537" s="41"/>
      <c r="GW537" s="130"/>
    </row>
    <row r="538" spans="74:205" x14ac:dyDescent="0.3">
      <c r="BV538" s="130"/>
      <c r="BX538" s="41"/>
      <c r="GS538" s="41"/>
      <c r="GW538" s="130"/>
    </row>
    <row r="539" spans="74:205" x14ac:dyDescent="0.3">
      <c r="BV539" s="130"/>
      <c r="BX539" s="41"/>
      <c r="GS539" s="41"/>
      <c r="GW539" s="130"/>
    </row>
    <row r="540" spans="74:205" x14ac:dyDescent="0.3">
      <c r="BV540" s="130"/>
      <c r="BX540" s="41"/>
      <c r="GS540" s="41"/>
      <c r="GW540" s="130"/>
    </row>
    <row r="541" spans="74:205" x14ac:dyDescent="0.3">
      <c r="BV541" s="130"/>
      <c r="BX541" s="41"/>
      <c r="GS541" s="41"/>
      <c r="GW541" s="130"/>
    </row>
    <row r="542" spans="74:205" x14ac:dyDescent="0.3">
      <c r="BV542" s="130"/>
      <c r="BX542" s="41"/>
      <c r="GS542" s="41"/>
      <c r="GW542" s="130"/>
    </row>
    <row r="543" spans="74:205" x14ac:dyDescent="0.3">
      <c r="BV543" s="130"/>
      <c r="BX543" s="41"/>
      <c r="GS543" s="41"/>
      <c r="GW543" s="130"/>
    </row>
    <row r="544" spans="74:205" x14ac:dyDescent="0.3">
      <c r="BV544" s="130"/>
      <c r="BX544" s="41"/>
      <c r="GS544" s="41"/>
      <c r="GW544" s="130"/>
    </row>
    <row r="545" spans="74:205" x14ac:dyDescent="0.3">
      <c r="BV545" s="130"/>
      <c r="BX545" s="41"/>
      <c r="GS545" s="41"/>
      <c r="GW545" s="130"/>
    </row>
    <row r="546" spans="74:205" x14ac:dyDescent="0.3">
      <c r="BV546" s="130"/>
      <c r="BX546" s="41"/>
      <c r="GS546" s="41"/>
      <c r="GW546" s="130"/>
    </row>
    <row r="547" spans="74:205" x14ac:dyDescent="0.3">
      <c r="BV547" s="130"/>
      <c r="BX547" s="41"/>
      <c r="GS547" s="41"/>
      <c r="GW547" s="130"/>
    </row>
    <row r="548" spans="74:205" x14ac:dyDescent="0.3">
      <c r="BV548" s="130"/>
      <c r="BX548" s="41"/>
      <c r="GS548" s="41"/>
      <c r="GW548" s="130"/>
    </row>
    <row r="549" spans="74:205" x14ac:dyDescent="0.3">
      <c r="BV549" s="130"/>
      <c r="BX549" s="41"/>
      <c r="GS549" s="41"/>
      <c r="GW549" s="130"/>
    </row>
    <row r="550" spans="74:205" x14ac:dyDescent="0.3">
      <c r="BV550" s="130"/>
      <c r="BX550" s="41"/>
      <c r="GS550" s="41"/>
      <c r="GW550" s="130"/>
    </row>
    <row r="551" spans="74:205" x14ac:dyDescent="0.3">
      <c r="BV551" s="130"/>
      <c r="BX551" s="41"/>
      <c r="GS551" s="41"/>
      <c r="GW551" s="130"/>
    </row>
    <row r="552" spans="74:205" x14ac:dyDescent="0.3">
      <c r="BV552" s="130"/>
      <c r="BX552" s="41"/>
      <c r="GS552" s="41"/>
      <c r="GW552" s="130"/>
    </row>
    <row r="553" spans="74:205" x14ac:dyDescent="0.3">
      <c r="BV553" s="130"/>
      <c r="BX553" s="41"/>
      <c r="GS553" s="41"/>
      <c r="GW553" s="130"/>
    </row>
    <row r="554" spans="74:205" x14ac:dyDescent="0.3">
      <c r="BV554" s="130"/>
      <c r="BX554" s="41"/>
      <c r="GS554" s="41"/>
      <c r="GW554" s="130"/>
    </row>
    <row r="555" spans="74:205" x14ac:dyDescent="0.3">
      <c r="BV555" s="130"/>
      <c r="BX555" s="41"/>
      <c r="GS555" s="41"/>
      <c r="GW555" s="130"/>
    </row>
    <row r="556" spans="74:205" x14ac:dyDescent="0.3">
      <c r="BV556" s="130"/>
      <c r="BX556" s="41"/>
      <c r="GS556" s="41"/>
      <c r="GW556" s="130"/>
    </row>
    <row r="557" spans="74:205" x14ac:dyDescent="0.3">
      <c r="BV557" s="130"/>
      <c r="BX557" s="41"/>
      <c r="GS557" s="41"/>
      <c r="GW557" s="130"/>
    </row>
    <row r="558" spans="74:205" x14ac:dyDescent="0.3">
      <c r="BV558" s="130"/>
      <c r="BX558" s="41"/>
      <c r="GS558" s="41"/>
      <c r="GW558" s="130"/>
    </row>
    <row r="559" spans="74:205" x14ac:dyDescent="0.3">
      <c r="BV559" s="130"/>
      <c r="BX559" s="41"/>
      <c r="GS559" s="41"/>
      <c r="GW559" s="130"/>
    </row>
    <row r="560" spans="74:205" x14ac:dyDescent="0.3">
      <c r="BV560" s="130"/>
      <c r="BX560" s="41"/>
      <c r="GS560" s="41"/>
      <c r="GW560" s="130"/>
    </row>
    <row r="561" spans="74:205" x14ac:dyDescent="0.3">
      <c r="BV561" s="130"/>
      <c r="BX561" s="41"/>
      <c r="GS561" s="41"/>
      <c r="GW561" s="130"/>
    </row>
    <row r="562" spans="74:205" x14ac:dyDescent="0.3">
      <c r="BV562" s="130"/>
      <c r="BX562" s="41"/>
      <c r="GS562" s="41"/>
      <c r="GW562" s="130"/>
    </row>
    <row r="563" spans="74:205" x14ac:dyDescent="0.3">
      <c r="BV563" s="130"/>
      <c r="BX563" s="41"/>
      <c r="GS563" s="41"/>
      <c r="GW563" s="130"/>
    </row>
    <row r="564" spans="74:205" x14ac:dyDescent="0.3">
      <c r="BV564" s="130"/>
      <c r="BX564" s="41"/>
      <c r="GS564" s="41"/>
      <c r="GW564" s="130"/>
    </row>
    <row r="565" spans="74:205" x14ac:dyDescent="0.3">
      <c r="BV565" s="130"/>
      <c r="BX565" s="41"/>
      <c r="GS565" s="41"/>
      <c r="GW565" s="130"/>
    </row>
    <row r="566" spans="74:205" x14ac:dyDescent="0.3">
      <c r="BV566" s="130"/>
      <c r="BX566" s="41"/>
      <c r="GS566" s="41"/>
      <c r="GW566" s="130"/>
    </row>
    <row r="567" spans="74:205" x14ac:dyDescent="0.3">
      <c r="BV567" s="130"/>
      <c r="BX567" s="41"/>
      <c r="GS567" s="41"/>
      <c r="GW567" s="130"/>
    </row>
    <row r="568" spans="74:205" x14ac:dyDescent="0.3">
      <c r="BV568" s="130"/>
      <c r="BX568" s="41"/>
      <c r="GS568" s="41"/>
      <c r="GW568" s="130"/>
    </row>
    <row r="569" spans="74:205" x14ac:dyDescent="0.3">
      <c r="BV569" s="130"/>
      <c r="BX569" s="41"/>
      <c r="GS569" s="41"/>
      <c r="GW569" s="130"/>
    </row>
    <row r="570" spans="74:205" x14ac:dyDescent="0.3">
      <c r="BV570" s="130"/>
      <c r="BX570" s="41"/>
      <c r="GS570" s="41"/>
      <c r="GW570" s="130"/>
    </row>
    <row r="571" spans="74:205" x14ac:dyDescent="0.3">
      <c r="BV571" s="130"/>
      <c r="BX571" s="41"/>
      <c r="GS571" s="41"/>
      <c r="GW571" s="130"/>
    </row>
    <row r="572" spans="74:205" x14ac:dyDescent="0.3">
      <c r="BV572" s="130"/>
      <c r="BX572" s="41"/>
      <c r="GS572" s="41"/>
      <c r="GW572" s="130"/>
    </row>
    <row r="573" spans="74:205" x14ac:dyDescent="0.3">
      <c r="BV573" s="130"/>
      <c r="BX573" s="41"/>
      <c r="GS573" s="41"/>
      <c r="GW573" s="130"/>
    </row>
    <row r="574" spans="74:205" x14ac:dyDescent="0.3">
      <c r="BV574" s="130"/>
      <c r="BX574" s="41"/>
      <c r="GS574" s="41"/>
      <c r="GW574" s="130"/>
    </row>
    <row r="575" spans="74:205" x14ac:dyDescent="0.3">
      <c r="BV575" s="130"/>
      <c r="BX575" s="41"/>
      <c r="GS575" s="41"/>
      <c r="GW575" s="130"/>
    </row>
    <row r="576" spans="74:205" x14ac:dyDescent="0.3">
      <c r="BV576" s="130"/>
      <c r="BX576" s="41"/>
      <c r="GS576" s="41"/>
      <c r="GW576" s="130"/>
    </row>
    <row r="577" spans="74:206" x14ac:dyDescent="0.3">
      <c r="BV577" s="130"/>
      <c r="BX577" s="41"/>
      <c r="GS577" s="41"/>
      <c r="GW577" s="130"/>
    </row>
    <row r="578" spans="74:206" x14ac:dyDescent="0.3">
      <c r="BV578" s="130"/>
      <c r="BX578" s="41"/>
      <c r="GS578" s="41"/>
      <c r="GW578" s="130"/>
    </row>
    <row r="579" spans="74:206" x14ac:dyDescent="0.3">
      <c r="BW579" s="130"/>
      <c r="BX579" s="41"/>
      <c r="FV579" s="128"/>
      <c r="GS579" s="41"/>
      <c r="GX579" s="130"/>
    </row>
    <row r="580" spans="74:206" x14ac:dyDescent="0.3">
      <c r="BW580" s="130"/>
      <c r="BX580" s="41"/>
      <c r="FV580" s="128"/>
      <c r="GS580" s="41"/>
      <c r="GX580" s="130"/>
    </row>
    <row r="581" spans="74:206" x14ac:dyDescent="0.3">
      <c r="BW581" s="130"/>
      <c r="BX581" s="41"/>
      <c r="FV581" s="128"/>
      <c r="GS581" s="41"/>
      <c r="GX581" s="130"/>
    </row>
    <row r="582" spans="74:206" x14ac:dyDescent="0.3">
      <c r="BW582" s="130"/>
      <c r="BX582" s="41"/>
      <c r="FV582" s="128"/>
      <c r="GS582" s="41"/>
      <c r="GX582" s="130"/>
    </row>
    <row r="583" spans="74:206" x14ac:dyDescent="0.3">
      <c r="BW583" s="130"/>
      <c r="BX583" s="41"/>
      <c r="FV583" s="128"/>
      <c r="GS583" s="41"/>
      <c r="GX583" s="130"/>
    </row>
    <row r="584" spans="74:206" x14ac:dyDescent="0.3">
      <c r="BW584" s="130"/>
      <c r="BX584" s="41"/>
      <c r="FV584" s="128"/>
      <c r="GS584" s="41"/>
      <c r="GX584" s="130"/>
    </row>
    <row r="585" spans="74:206" x14ac:dyDescent="0.3">
      <c r="BW585" s="130"/>
      <c r="BX585" s="41"/>
      <c r="FV585" s="128"/>
      <c r="GS585" s="41"/>
      <c r="GX585" s="130"/>
    </row>
    <row r="586" spans="74:206" x14ac:dyDescent="0.3">
      <c r="BW586" s="130"/>
      <c r="BX586" s="41"/>
      <c r="FV586" s="128"/>
      <c r="GS586" s="41"/>
      <c r="GX586" s="130"/>
    </row>
    <row r="587" spans="74:206" x14ac:dyDescent="0.3">
      <c r="BW587" s="130"/>
      <c r="BX587" s="41"/>
      <c r="FV587" s="128"/>
      <c r="GS587" s="41"/>
      <c r="GX587" s="130"/>
    </row>
    <row r="588" spans="74:206" x14ac:dyDescent="0.3">
      <c r="BW588" s="130"/>
      <c r="BX588" s="41"/>
      <c r="FV588" s="128"/>
      <c r="GS588" s="41"/>
      <c r="GX588" s="130"/>
    </row>
    <row r="589" spans="74:206" x14ac:dyDescent="0.3">
      <c r="BW589" s="130"/>
      <c r="BX589" s="41"/>
      <c r="FV589" s="128"/>
      <c r="GS589" s="41"/>
      <c r="GX589" s="130"/>
    </row>
    <row r="590" spans="74:206" x14ac:dyDescent="0.3">
      <c r="BW590" s="130"/>
      <c r="BX590" s="41"/>
      <c r="FV590" s="128"/>
      <c r="GS590" s="41"/>
      <c r="GX590" s="130"/>
    </row>
    <row r="591" spans="74:206" x14ac:dyDescent="0.3">
      <c r="BW591" s="130"/>
      <c r="BX591" s="41"/>
      <c r="FV591" s="128"/>
      <c r="GS591" s="41"/>
      <c r="GX591" s="130"/>
    </row>
    <row r="592" spans="74:206" x14ac:dyDescent="0.3">
      <c r="BW592" s="130"/>
      <c r="BX592" s="41"/>
      <c r="FV592" s="128"/>
      <c r="GS592" s="41"/>
      <c r="GX592" s="130"/>
    </row>
    <row r="593" spans="75:206" x14ac:dyDescent="0.3">
      <c r="BW593" s="130"/>
      <c r="BX593" s="41"/>
      <c r="FV593" s="128"/>
      <c r="GS593" s="41"/>
      <c r="GX593" s="130"/>
    </row>
    <row r="594" spans="75:206" x14ac:dyDescent="0.3">
      <c r="BW594" s="130"/>
      <c r="BX594" s="41"/>
      <c r="FV594" s="128"/>
      <c r="GS594" s="41"/>
      <c r="GX594" s="130"/>
    </row>
    <row r="595" spans="75:206" x14ac:dyDescent="0.3">
      <c r="BW595" s="130"/>
      <c r="BX595" s="41"/>
      <c r="FV595" s="128"/>
      <c r="GS595" s="41"/>
      <c r="GX595" s="130"/>
    </row>
    <row r="596" spans="75:206" x14ac:dyDescent="0.3">
      <c r="BW596" s="130"/>
      <c r="BX596" s="41"/>
      <c r="FV596" s="128"/>
      <c r="GS596" s="41"/>
      <c r="GX596" s="130"/>
    </row>
    <row r="597" spans="75:206" x14ac:dyDescent="0.3">
      <c r="BW597" s="130"/>
      <c r="BX597" s="41"/>
      <c r="FV597" s="128"/>
      <c r="GS597" s="41"/>
      <c r="GX597" s="130"/>
    </row>
    <row r="598" spans="75:206" x14ac:dyDescent="0.3">
      <c r="BW598" s="130"/>
      <c r="BX598" s="41"/>
      <c r="FV598" s="128"/>
      <c r="GS598" s="41"/>
      <c r="GX598" s="130"/>
    </row>
    <row r="599" spans="75:206" x14ac:dyDescent="0.3">
      <c r="BW599" s="130"/>
      <c r="BX599" s="41"/>
      <c r="FV599" s="128"/>
      <c r="GS599" s="41"/>
      <c r="GX599" s="130"/>
    </row>
    <row r="600" spans="75:206" x14ac:dyDescent="0.3">
      <c r="BW600" s="130"/>
      <c r="BX600" s="41"/>
      <c r="FV600" s="128"/>
      <c r="GS600" s="41"/>
      <c r="GX600" s="130"/>
    </row>
    <row r="601" spans="75:206" x14ac:dyDescent="0.3">
      <c r="BW601" s="130"/>
      <c r="BX601" s="41"/>
      <c r="FV601" s="128"/>
      <c r="GS601" s="41"/>
      <c r="GX601" s="130"/>
    </row>
    <row r="602" spans="75:206" x14ac:dyDescent="0.3">
      <c r="BW602" s="130"/>
      <c r="BX602" s="41"/>
      <c r="FV602" s="128"/>
      <c r="GS602" s="41"/>
      <c r="GX602" s="130"/>
    </row>
    <row r="603" spans="75:206" x14ac:dyDescent="0.3">
      <c r="BW603" s="130"/>
      <c r="BX603" s="41"/>
      <c r="FV603" s="128"/>
      <c r="GS603" s="41"/>
      <c r="GX603" s="130"/>
    </row>
    <row r="604" spans="75:206" x14ac:dyDescent="0.3">
      <c r="BW604" s="130"/>
      <c r="BX604" s="41"/>
      <c r="FV604" s="128"/>
      <c r="GS604" s="41"/>
      <c r="GX604" s="130"/>
    </row>
    <row r="605" spans="75:206" x14ac:dyDescent="0.3">
      <c r="BW605" s="130"/>
      <c r="BX605" s="41"/>
      <c r="FV605" s="128"/>
      <c r="GS605" s="41"/>
      <c r="GX605" s="130"/>
    </row>
    <row r="606" spans="75:206" x14ac:dyDescent="0.3">
      <c r="BW606" s="130"/>
      <c r="BX606" s="41"/>
      <c r="FV606" s="128"/>
      <c r="GS606" s="41"/>
      <c r="GX606" s="130"/>
    </row>
    <row r="607" spans="75:206" x14ac:dyDescent="0.3">
      <c r="BW607" s="130"/>
      <c r="BX607" s="41"/>
      <c r="FV607" s="128"/>
      <c r="GS607" s="41"/>
      <c r="GX607" s="130"/>
    </row>
    <row r="608" spans="75:206" x14ac:dyDescent="0.3">
      <c r="BW608" s="130"/>
      <c r="BX608" s="41"/>
      <c r="FV608" s="128"/>
      <c r="GS608" s="41"/>
      <c r="GX608" s="130"/>
    </row>
    <row r="609" spans="75:206" x14ac:dyDescent="0.3">
      <c r="BW609" s="130"/>
      <c r="BX609" s="41"/>
      <c r="FV609" s="128"/>
      <c r="GS609" s="41"/>
      <c r="GX609" s="130"/>
    </row>
    <row r="610" spans="75:206" x14ac:dyDescent="0.3">
      <c r="BW610" s="130"/>
      <c r="BX610" s="41"/>
      <c r="FV610" s="128"/>
      <c r="GS610" s="41"/>
      <c r="GX610" s="130"/>
    </row>
    <row r="611" spans="75:206" x14ac:dyDescent="0.3">
      <c r="BW611" s="130"/>
      <c r="BX611" s="41"/>
      <c r="FV611" s="128"/>
      <c r="GS611" s="41"/>
      <c r="GX611" s="130"/>
    </row>
    <row r="612" spans="75:206" x14ac:dyDescent="0.3">
      <c r="BW612" s="130"/>
      <c r="BX612" s="41"/>
      <c r="FV612" s="128"/>
      <c r="GS612" s="41"/>
      <c r="GX612" s="130"/>
    </row>
    <row r="613" spans="75:206" x14ac:dyDescent="0.3">
      <c r="BW613" s="130"/>
      <c r="BX613" s="41"/>
      <c r="GS613" s="41"/>
      <c r="GW613" s="130"/>
    </row>
    <row r="614" spans="75:206" x14ac:dyDescent="0.3">
      <c r="BW614" s="130"/>
      <c r="BX614" s="41"/>
      <c r="GS614" s="41"/>
      <c r="GW614" s="130"/>
    </row>
    <row r="615" spans="75:206" x14ac:dyDescent="0.3">
      <c r="BW615" s="130"/>
      <c r="BX615" s="41"/>
      <c r="GS615" s="41"/>
      <c r="GW615" s="130"/>
    </row>
    <row r="616" spans="75:206" x14ac:dyDescent="0.3">
      <c r="BW616" s="130"/>
      <c r="BX616" s="41"/>
      <c r="GS616" s="41"/>
      <c r="GW616" s="130"/>
    </row>
    <row r="617" spans="75:206" x14ac:dyDescent="0.3">
      <c r="BW617" s="130"/>
      <c r="BX617" s="41"/>
      <c r="GS617" s="41"/>
      <c r="GW617" s="130"/>
    </row>
    <row r="618" spans="75:206" x14ac:dyDescent="0.3">
      <c r="BW618" s="130"/>
      <c r="BX618" s="41"/>
      <c r="GS618" s="41"/>
      <c r="GW618" s="130"/>
    </row>
    <row r="619" spans="75:206" x14ac:dyDescent="0.3">
      <c r="BW619" s="130"/>
      <c r="BX619" s="41"/>
      <c r="GS619" s="41"/>
      <c r="GW619" s="130"/>
    </row>
    <row r="620" spans="75:206" x14ac:dyDescent="0.3">
      <c r="BW620" s="130"/>
      <c r="BX620" s="41"/>
      <c r="GS620" s="41"/>
      <c r="GW620" s="130"/>
    </row>
    <row r="621" spans="75:206" x14ac:dyDescent="0.3">
      <c r="BW621" s="130"/>
      <c r="BX621" s="41"/>
      <c r="GS621" s="41"/>
      <c r="GW621" s="130"/>
    </row>
    <row r="622" spans="75:206" x14ac:dyDescent="0.3">
      <c r="BW622" s="130"/>
      <c r="BX622" s="41"/>
      <c r="GS622" s="41"/>
      <c r="GW622" s="130"/>
    </row>
    <row r="623" spans="75:206" x14ac:dyDescent="0.3">
      <c r="BW623" s="130"/>
      <c r="BX623" s="41"/>
      <c r="GS623" s="41"/>
      <c r="GW623" s="130"/>
    </row>
    <row r="624" spans="75:206" x14ac:dyDescent="0.3">
      <c r="BW624" s="130"/>
      <c r="BX624" s="41"/>
      <c r="GS624" s="41"/>
      <c r="GW624" s="130"/>
    </row>
    <row r="625" spans="75:205" x14ac:dyDescent="0.3">
      <c r="BW625" s="130"/>
      <c r="BX625" s="41"/>
      <c r="GS625" s="41"/>
      <c r="GW625" s="130"/>
    </row>
    <row r="626" spans="75:205" x14ac:dyDescent="0.3">
      <c r="BW626" s="130"/>
      <c r="BX626" s="41"/>
      <c r="GS626" s="41"/>
      <c r="GW626" s="130"/>
    </row>
    <row r="627" spans="75:205" x14ac:dyDescent="0.3">
      <c r="BW627" s="130"/>
      <c r="BX627" s="41"/>
      <c r="GS627" s="41"/>
      <c r="GW627" s="130"/>
    </row>
    <row r="628" spans="75:205" x14ac:dyDescent="0.3">
      <c r="BW628" s="130"/>
      <c r="BX628" s="41"/>
      <c r="GS628" s="41"/>
      <c r="GW628" s="130"/>
    </row>
    <row r="629" spans="75:205" x14ac:dyDescent="0.3">
      <c r="BW629" s="130"/>
      <c r="BX629" s="41"/>
      <c r="GS629" s="41"/>
      <c r="GW629" s="130"/>
    </row>
    <row r="630" spans="75:205" x14ac:dyDescent="0.3">
      <c r="BW630" s="130"/>
      <c r="BX630" s="41"/>
      <c r="GS630" s="41"/>
      <c r="GW630" s="130"/>
    </row>
    <row r="631" spans="75:205" x14ac:dyDescent="0.3">
      <c r="BW631" s="130"/>
      <c r="BX631" s="41"/>
      <c r="GS631" s="41"/>
      <c r="GW631" s="130"/>
    </row>
    <row r="632" spans="75:205" x14ac:dyDescent="0.3">
      <c r="BW632" s="130"/>
      <c r="BX632" s="41"/>
      <c r="GS632" s="41"/>
      <c r="GW632" s="130"/>
    </row>
    <row r="633" spans="75:205" x14ac:dyDescent="0.3">
      <c r="BW633" s="130"/>
      <c r="BX633" s="41"/>
      <c r="GS633" s="41"/>
      <c r="GW633" s="130"/>
    </row>
    <row r="634" spans="75:205" x14ac:dyDescent="0.3">
      <c r="BW634" s="130"/>
      <c r="BX634" s="41"/>
      <c r="GS634" s="41"/>
      <c r="GW634" s="130"/>
    </row>
    <row r="635" spans="75:205" x14ac:dyDescent="0.3">
      <c r="BW635" s="130"/>
      <c r="BX635" s="41"/>
      <c r="GS635" s="41"/>
      <c r="GW635" s="130"/>
    </row>
    <row r="636" spans="75:205" x14ac:dyDescent="0.3">
      <c r="BW636" s="130"/>
      <c r="BX636" s="41"/>
      <c r="GS636" s="41"/>
      <c r="GW636" s="130"/>
    </row>
    <row r="637" spans="75:205" x14ac:dyDescent="0.3">
      <c r="BW637" s="130"/>
      <c r="BX637" s="41"/>
      <c r="GS637" s="41"/>
      <c r="GW637" s="130"/>
    </row>
    <row r="638" spans="75:205" x14ac:dyDescent="0.3">
      <c r="BW638" s="130"/>
      <c r="BX638" s="41"/>
      <c r="GS638" s="41"/>
      <c r="GW638" s="130"/>
    </row>
    <row r="639" spans="75:205" x14ac:dyDescent="0.3">
      <c r="BW639" s="130"/>
      <c r="BX639" s="41"/>
      <c r="GS639" s="41"/>
      <c r="GW639" s="130"/>
    </row>
    <row r="640" spans="75:205" x14ac:dyDescent="0.3">
      <c r="BW640" s="130"/>
      <c r="BX640" s="41"/>
      <c r="GS640" s="41"/>
      <c r="GW640" s="130"/>
    </row>
    <row r="641" spans="75:206" x14ac:dyDescent="0.3">
      <c r="BW641" s="130"/>
      <c r="BX641" s="41"/>
      <c r="GS641" s="41"/>
      <c r="GW641" s="130"/>
    </row>
    <row r="642" spans="75:206" x14ac:dyDescent="0.3">
      <c r="BW642" s="130"/>
      <c r="BX642" s="41"/>
      <c r="GS642" s="41"/>
      <c r="GW642" s="130"/>
    </row>
    <row r="643" spans="75:206" x14ac:dyDescent="0.3">
      <c r="BW643" s="130"/>
      <c r="BX643" s="41"/>
      <c r="FV643" s="128"/>
      <c r="GS643" s="41"/>
      <c r="GX643" s="130"/>
    </row>
    <row r="644" spans="75:206" x14ac:dyDescent="0.3">
      <c r="BW644" s="130"/>
      <c r="BX644" s="41"/>
      <c r="FV644" s="128"/>
      <c r="GS644" s="41"/>
      <c r="GX644" s="130"/>
    </row>
    <row r="645" spans="75:206" x14ac:dyDescent="0.3">
      <c r="FV645" s="128"/>
      <c r="GS645" s="41"/>
      <c r="GX645" s="130"/>
    </row>
    <row r="646" spans="75:206" x14ac:dyDescent="0.3">
      <c r="FV646" s="128"/>
      <c r="GS646" s="41"/>
      <c r="GX646" s="130"/>
    </row>
    <row r="647" spans="75:206" x14ac:dyDescent="0.3">
      <c r="FV647" s="128"/>
      <c r="GS647" s="41"/>
      <c r="GX647" s="130"/>
    </row>
    <row r="648" spans="75:206" x14ac:dyDescent="0.3">
      <c r="FV648" s="128"/>
      <c r="GS648" s="41"/>
      <c r="GX648" s="130"/>
    </row>
    <row r="649" spans="75:206" x14ac:dyDescent="0.3">
      <c r="FV649" s="128"/>
      <c r="GS649" s="41"/>
      <c r="GX649" s="130"/>
    </row>
    <row r="650" spans="75:206" x14ac:dyDescent="0.3">
      <c r="FV650" s="128"/>
      <c r="GS650" s="41"/>
      <c r="GX650" s="130"/>
    </row>
    <row r="651" spans="75:206" x14ac:dyDescent="0.3">
      <c r="FV651" s="128"/>
      <c r="GS651" s="41"/>
      <c r="GX651" s="130"/>
    </row>
    <row r="652" spans="75:206" x14ac:dyDescent="0.3">
      <c r="FV652" s="128"/>
      <c r="GS652" s="41"/>
      <c r="GX652" s="130"/>
    </row>
    <row r="653" spans="75:206" x14ac:dyDescent="0.3">
      <c r="FV653" s="128"/>
      <c r="GS653" s="41"/>
      <c r="GX653" s="130"/>
    </row>
    <row r="654" spans="75:206" x14ac:dyDescent="0.3">
      <c r="FV654" s="128"/>
      <c r="GS654" s="41"/>
      <c r="GX654" s="130"/>
    </row>
    <row r="655" spans="75:206" x14ac:dyDescent="0.3">
      <c r="FV655" s="128"/>
      <c r="GS655" s="41"/>
      <c r="GX655" s="130"/>
    </row>
    <row r="656" spans="75:206" x14ac:dyDescent="0.3">
      <c r="FV656" s="128"/>
      <c r="GS656" s="41"/>
      <c r="GX656" s="130"/>
    </row>
    <row r="657" spans="176:206" x14ac:dyDescent="0.3">
      <c r="FV657" s="128"/>
      <c r="GS657" s="41"/>
      <c r="GX657" s="130"/>
    </row>
    <row r="658" spans="176:206" x14ac:dyDescent="0.3">
      <c r="FV658" s="128"/>
      <c r="GS658" s="41"/>
      <c r="GX658" s="130"/>
    </row>
    <row r="659" spans="176:206" x14ac:dyDescent="0.3">
      <c r="FV659" s="128"/>
      <c r="GS659" s="41"/>
      <c r="GX659" s="130"/>
    </row>
    <row r="660" spans="176:206" x14ac:dyDescent="0.3">
      <c r="FV660" s="128"/>
      <c r="GS660" s="41"/>
      <c r="GX660" s="130"/>
    </row>
    <row r="661" spans="176:206" x14ac:dyDescent="0.3">
      <c r="FV661" s="128"/>
      <c r="GS661" s="41"/>
      <c r="GX661" s="130"/>
    </row>
    <row r="662" spans="176:206" x14ac:dyDescent="0.3">
      <c r="FV662" s="128"/>
      <c r="GS662" s="41"/>
      <c r="GX662" s="130"/>
    </row>
    <row r="663" spans="176:206" x14ac:dyDescent="0.3">
      <c r="GS663" s="41"/>
      <c r="GU663" s="130"/>
      <c r="GV663" s="130"/>
    </row>
    <row r="664" spans="176:206" x14ac:dyDescent="0.3">
      <c r="GS664" s="41"/>
      <c r="GU664" s="130"/>
      <c r="GV664" s="130"/>
    </row>
    <row r="665" spans="176:206" x14ac:dyDescent="0.3">
      <c r="FT665" s="130"/>
      <c r="GS665" s="41"/>
      <c r="GU665" s="130"/>
      <c r="GV665" s="130"/>
    </row>
    <row r="666" spans="176:206" x14ac:dyDescent="0.3">
      <c r="FT666" s="130"/>
      <c r="GS666" s="41"/>
      <c r="GU666" s="130"/>
      <c r="GV666" s="130"/>
    </row>
    <row r="667" spans="176:206" x14ac:dyDescent="0.3">
      <c r="FT667" s="130"/>
      <c r="GS667" s="41"/>
      <c r="GU667" s="130"/>
      <c r="GV667" s="130"/>
    </row>
    <row r="668" spans="176:206" x14ac:dyDescent="0.3">
      <c r="FT668" s="130"/>
      <c r="GS668" s="41"/>
      <c r="GU668" s="130"/>
      <c r="GV668" s="130"/>
    </row>
    <row r="669" spans="176:206" x14ac:dyDescent="0.3">
      <c r="FT669" s="130"/>
      <c r="GS669" s="41"/>
      <c r="GU669" s="130"/>
      <c r="GV669" s="130"/>
    </row>
    <row r="670" spans="176:206" x14ac:dyDescent="0.3">
      <c r="FT670" s="130"/>
      <c r="GS670" s="41"/>
      <c r="GU670" s="130"/>
      <c r="GV670" s="130"/>
    </row>
    <row r="671" spans="176:206" x14ac:dyDescent="0.3">
      <c r="FT671" s="130"/>
      <c r="GS671" s="41"/>
      <c r="GU671" s="130"/>
      <c r="GV671" s="130"/>
    </row>
    <row r="672" spans="176:206" x14ac:dyDescent="0.3">
      <c r="FT672" s="130"/>
      <c r="GS672" s="41"/>
      <c r="GU672" s="130"/>
      <c r="GV672" s="130"/>
    </row>
    <row r="673" spans="176:204" x14ac:dyDescent="0.3">
      <c r="FT673" s="130"/>
      <c r="GS673" s="41"/>
      <c r="GU673" s="130"/>
      <c r="GV673" s="130"/>
    </row>
    <row r="674" spans="176:204" x14ac:dyDescent="0.3">
      <c r="FT674" s="130"/>
      <c r="GS674" s="41"/>
      <c r="GU674" s="130"/>
      <c r="GV674" s="130"/>
    </row>
    <row r="675" spans="176:204" x14ac:dyDescent="0.3">
      <c r="FT675" s="130"/>
      <c r="GS675" s="41"/>
      <c r="GU675" s="130"/>
      <c r="GV675" s="130"/>
    </row>
    <row r="676" spans="176:204" x14ac:dyDescent="0.3">
      <c r="FT676" s="130"/>
      <c r="GS676" s="41"/>
      <c r="GU676" s="130"/>
      <c r="GV676" s="130"/>
    </row>
    <row r="677" spans="176:204" x14ac:dyDescent="0.3">
      <c r="FT677" s="130"/>
      <c r="GS677" s="41"/>
      <c r="GU677" s="130"/>
      <c r="GV677" s="130"/>
    </row>
    <row r="678" spans="176:204" x14ac:dyDescent="0.3">
      <c r="FT678" s="130"/>
      <c r="GS678" s="41"/>
      <c r="GU678" s="130"/>
      <c r="GV678" s="130"/>
    </row>
    <row r="679" spans="176:204" x14ac:dyDescent="0.3">
      <c r="FT679" s="130"/>
      <c r="GS679" s="41"/>
      <c r="GU679" s="130"/>
      <c r="GV679" s="130"/>
    </row>
    <row r="680" spans="176:204" x14ac:dyDescent="0.3">
      <c r="FT680" s="130"/>
      <c r="GS680" s="41"/>
      <c r="GU680" s="130"/>
      <c r="GV680" s="130"/>
    </row>
    <row r="681" spans="176:204" x14ac:dyDescent="0.3">
      <c r="FT681" s="130"/>
      <c r="GS681" s="41"/>
      <c r="GU681" s="130"/>
      <c r="GV681" s="130"/>
    </row>
    <row r="682" spans="176:204" x14ac:dyDescent="0.3">
      <c r="FT682" s="130"/>
      <c r="GS682" s="41"/>
      <c r="GU682" s="130"/>
      <c r="GV682" s="130"/>
    </row>
    <row r="683" spans="176:204" x14ac:dyDescent="0.3">
      <c r="FT683" s="130"/>
      <c r="GS683" s="41"/>
      <c r="GU683" s="130"/>
      <c r="GV683" s="130"/>
    </row>
    <row r="684" spans="176:204" x14ac:dyDescent="0.3">
      <c r="FT684" s="130"/>
      <c r="GS684" s="41"/>
      <c r="GU684" s="130"/>
      <c r="GV684" s="130"/>
    </row>
    <row r="685" spans="176:204" x14ac:dyDescent="0.3">
      <c r="FT685" s="130"/>
      <c r="GS685" s="41"/>
      <c r="GU685" s="130"/>
      <c r="GV685" s="130"/>
    </row>
    <row r="686" spans="176:204" x14ac:dyDescent="0.3">
      <c r="FT686" s="130"/>
      <c r="GS686" s="41"/>
      <c r="GU686" s="130"/>
      <c r="GV686" s="130"/>
    </row>
    <row r="687" spans="176:204" x14ac:dyDescent="0.3">
      <c r="FT687" s="130"/>
      <c r="GS687" s="41"/>
      <c r="GU687" s="130"/>
      <c r="GV687" s="130"/>
    </row>
    <row r="688" spans="176:204" x14ac:dyDescent="0.3">
      <c r="FT688" s="130"/>
    </row>
    <row r="689" spans="1:201" s="133" customFormat="1" x14ac:dyDescent="0.3">
      <c r="A689" s="126"/>
      <c r="B689" s="41"/>
      <c r="C689" s="41"/>
      <c r="D689" s="41"/>
      <c r="E689" s="127"/>
      <c r="F689" s="41"/>
      <c r="G689" s="41"/>
      <c r="H689" s="41"/>
      <c r="I689" s="41"/>
      <c r="J689" s="41"/>
      <c r="K689" s="41"/>
      <c r="L689" s="41"/>
      <c r="M689" s="41"/>
      <c r="N689" s="41"/>
      <c r="O689" s="128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129"/>
      <c r="AN689" s="130"/>
      <c r="AO689" s="41"/>
      <c r="AP689" s="41"/>
      <c r="AQ689" s="41"/>
      <c r="AR689" s="41"/>
      <c r="AS689" s="41"/>
      <c r="AT689" s="41"/>
      <c r="AU689" s="41"/>
      <c r="AV689" s="41"/>
      <c r="AW689" s="41"/>
      <c r="AX689" s="41"/>
      <c r="AY689" s="41"/>
      <c r="AZ689" s="41"/>
      <c r="BA689" s="41"/>
      <c r="BB689" s="41"/>
      <c r="BC689" s="41"/>
      <c r="BD689" s="41"/>
      <c r="BE689" s="41"/>
      <c r="BF689" s="41"/>
      <c r="BG689" s="41"/>
      <c r="BH689" s="41"/>
      <c r="BI689" s="41"/>
      <c r="BJ689" s="41"/>
      <c r="BK689" s="41"/>
      <c r="BL689" s="41"/>
      <c r="BM689" s="41"/>
      <c r="BN689" s="41"/>
      <c r="BO689" s="41"/>
      <c r="BP689" s="41"/>
      <c r="BQ689" s="41"/>
      <c r="BR689" s="41"/>
      <c r="BS689" s="41"/>
      <c r="BT689" s="41"/>
      <c r="BU689" s="41"/>
      <c r="BV689" s="41"/>
      <c r="BW689" s="41"/>
      <c r="BX689" s="130"/>
      <c r="BY689" s="41"/>
      <c r="BZ689" s="41"/>
      <c r="CA689" s="41"/>
      <c r="CB689" s="41"/>
      <c r="CC689" s="41"/>
      <c r="CD689" s="41"/>
      <c r="CE689" s="41"/>
      <c r="CF689" s="41"/>
      <c r="CG689" s="131"/>
      <c r="CH689" s="41"/>
      <c r="CI689" s="41"/>
      <c r="CJ689" s="41"/>
      <c r="CK689" s="41"/>
      <c r="CL689" s="41"/>
      <c r="CM689" s="41"/>
      <c r="CN689" s="41"/>
      <c r="CO689" s="41"/>
      <c r="CP689" s="41"/>
      <c r="CQ689" s="41"/>
      <c r="CR689" s="41"/>
      <c r="CS689" s="41"/>
      <c r="CT689" s="41"/>
      <c r="CU689" s="41"/>
      <c r="CV689" s="41"/>
      <c r="CW689" s="41"/>
      <c r="CX689" s="41"/>
      <c r="CY689" s="41"/>
      <c r="CZ689" s="41"/>
      <c r="DA689" s="41"/>
      <c r="DB689" s="41"/>
      <c r="DC689" s="41"/>
      <c r="DD689" s="41"/>
      <c r="DE689" s="41"/>
      <c r="DF689" s="41"/>
      <c r="DG689" s="41"/>
      <c r="DH689" s="41"/>
      <c r="DI689" s="41"/>
      <c r="DJ689" s="41"/>
      <c r="DK689" s="41"/>
      <c r="DL689" s="41"/>
      <c r="DM689" s="41"/>
      <c r="DN689" s="41"/>
      <c r="DO689" s="41"/>
      <c r="DP689" s="41"/>
      <c r="DQ689" s="41"/>
      <c r="DR689" s="41"/>
      <c r="DS689" s="41"/>
      <c r="DT689" s="41"/>
      <c r="DU689" s="41"/>
      <c r="DV689" s="41"/>
      <c r="DW689" s="41"/>
      <c r="DX689" s="41"/>
      <c r="DY689" s="41"/>
      <c r="DZ689" s="41"/>
      <c r="EA689" s="41"/>
      <c r="EB689" s="41"/>
      <c r="EC689" s="41"/>
      <c r="ED689" s="41"/>
      <c r="EE689" s="41"/>
      <c r="EF689" s="41"/>
      <c r="EG689" s="41"/>
      <c r="EH689" s="41"/>
      <c r="EI689" s="41"/>
      <c r="EJ689" s="41"/>
      <c r="EK689" s="41"/>
      <c r="EL689" s="41"/>
      <c r="EM689" s="41"/>
      <c r="EN689" s="41"/>
      <c r="EO689" s="41"/>
      <c r="EP689" s="41"/>
      <c r="EQ689" s="41"/>
      <c r="ER689" s="41"/>
      <c r="ES689" s="41"/>
      <c r="ET689" s="41"/>
      <c r="EU689" s="41"/>
      <c r="EV689" s="41"/>
      <c r="EW689" s="41"/>
      <c r="EX689" s="41"/>
      <c r="EY689" s="41"/>
      <c r="EZ689" s="41"/>
      <c r="FA689" s="41"/>
      <c r="FB689" s="41"/>
      <c r="FC689" s="41"/>
      <c r="FD689" s="41"/>
      <c r="FE689" s="41"/>
      <c r="FF689" s="41"/>
      <c r="FG689" s="41"/>
      <c r="FH689" s="41"/>
      <c r="FI689" s="41"/>
      <c r="FJ689" s="41"/>
      <c r="FK689" s="41"/>
      <c r="FL689" s="41"/>
      <c r="FM689" s="41"/>
      <c r="FN689" s="41"/>
      <c r="FO689" s="41"/>
      <c r="FP689" s="41"/>
      <c r="FQ689" s="41"/>
      <c r="FR689" s="41"/>
      <c r="FS689" s="41"/>
      <c r="FT689" s="130"/>
      <c r="FU689" s="131"/>
      <c r="FV689" s="129"/>
      <c r="FW689" s="41"/>
      <c r="FX689" s="41"/>
      <c r="FY689" s="41"/>
      <c r="FZ689" s="41"/>
      <c r="GA689" s="41"/>
      <c r="GB689" s="41"/>
      <c r="GC689" s="41"/>
      <c r="GD689" s="41"/>
      <c r="GE689" s="41"/>
      <c r="GF689" s="41"/>
      <c r="GG689" s="41"/>
      <c r="GH689" s="41"/>
      <c r="GI689" s="41"/>
      <c r="GJ689" s="41"/>
      <c r="GK689" s="41"/>
      <c r="GL689" s="41"/>
      <c r="GM689" s="41"/>
      <c r="GN689" s="41"/>
      <c r="GO689" s="41"/>
      <c r="GP689" s="41"/>
      <c r="GQ689" s="41"/>
      <c r="GR689" s="41"/>
      <c r="GS689" s="130"/>
    </row>
    <row r="690" spans="1:201" s="133" customFormat="1" x14ac:dyDescent="0.3">
      <c r="A690" s="126"/>
      <c r="B690" s="41"/>
      <c r="C690" s="41"/>
      <c r="D690" s="41"/>
      <c r="E690" s="127"/>
      <c r="F690" s="41"/>
      <c r="G690" s="41"/>
      <c r="H690" s="41"/>
      <c r="I690" s="41"/>
      <c r="J690" s="41"/>
      <c r="K690" s="41"/>
      <c r="L690" s="41"/>
      <c r="M690" s="41"/>
      <c r="N690" s="41"/>
      <c r="O690" s="128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129"/>
      <c r="AN690" s="130"/>
      <c r="AO690" s="41"/>
      <c r="AP690" s="41"/>
      <c r="AQ690" s="41"/>
      <c r="AR690" s="41"/>
      <c r="AS690" s="41"/>
      <c r="AT690" s="41"/>
      <c r="AU690" s="41"/>
      <c r="AV690" s="41"/>
      <c r="AW690" s="41"/>
      <c r="AX690" s="41"/>
      <c r="AY690" s="41"/>
      <c r="AZ690" s="41"/>
      <c r="BA690" s="41"/>
      <c r="BB690" s="41"/>
      <c r="BC690" s="41"/>
      <c r="BD690" s="41"/>
      <c r="BE690" s="41"/>
      <c r="BF690" s="41"/>
      <c r="BG690" s="41"/>
      <c r="BH690" s="41"/>
      <c r="BI690" s="41"/>
      <c r="BJ690" s="41"/>
      <c r="BK690" s="41"/>
      <c r="BL690" s="41"/>
      <c r="BM690" s="41"/>
      <c r="BN690" s="41"/>
      <c r="BO690" s="41"/>
      <c r="BP690" s="41"/>
      <c r="BQ690" s="41"/>
      <c r="BR690" s="41"/>
      <c r="BS690" s="41"/>
      <c r="BT690" s="41"/>
      <c r="BU690" s="41"/>
      <c r="BV690" s="41"/>
      <c r="BW690" s="41"/>
      <c r="BX690" s="130"/>
      <c r="BY690" s="41"/>
      <c r="BZ690" s="41"/>
      <c r="CA690" s="41"/>
      <c r="CB690" s="41"/>
      <c r="CC690" s="41"/>
      <c r="CD690" s="41"/>
      <c r="CE690" s="41"/>
      <c r="CF690" s="41"/>
      <c r="CG690" s="131"/>
      <c r="CH690" s="41"/>
      <c r="CI690" s="41"/>
      <c r="CJ690" s="41"/>
      <c r="CK690" s="41"/>
      <c r="CL690" s="41"/>
      <c r="CM690" s="41"/>
      <c r="CN690" s="41"/>
      <c r="CO690" s="41"/>
      <c r="CP690" s="41"/>
      <c r="CQ690" s="41"/>
      <c r="CR690" s="41"/>
      <c r="CS690" s="41"/>
      <c r="CT690" s="41"/>
      <c r="CU690" s="41"/>
      <c r="CV690" s="41"/>
      <c r="CW690" s="41"/>
      <c r="CX690" s="41"/>
      <c r="CY690" s="41"/>
      <c r="CZ690" s="41"/>
      <c r="DA690" s="41"/>
      <c r="DB690" s="41"/>
      <c r="DC690" s="41"/>
      <c r="DD690" s="41"/>
      <c r="DE690" s="41"/>
      <c r="DF690" s="41"/>
      <c r="DG690" s="41"/>
      <c r="DH690" s="41"/>
      <c r="DI690" s="41"/>
      <c r="DJ690" s="41"/>
      <c r="DK690" s="41"/>
      <c r="DL690" s="41"/>
      <c r="DM690" s="41"/>
      <c r="DN690" s="41"/>
      <c r="DO690" s="41"/>
      <c r="DP690" s="41"/>
      <c r="DQ690" s="41"/>
      <c r="DR690" s="41"/>
      <c r="DS690" s="41"/>
      <c r="DT690" s="41"/>
      <c r="DU690" s="41"/>
      <c r="DV690" s="41"/>
      <c r="DW690" s="41"/>
      <c r="DX690" s="41"/>
      <c r="DY690" s="41"/>
      <c r="DZ690" s="41"/>
      <c r="EA690" s="41"/>
      <c r="EB690" s="41"/>
      <c r="EC690" s="41"/>
      <c r="ED690" s="41"/>
      <c r="EE690" s="41"/>
      <c r="EF690" s="41"/>
      <c r="EG690" s="41"/>
      <c r="EH690" s="41"/>
      <c r="EI690" s="41"/>
      <c r="EJ690" s="41"/>
      <c r="EK690" s="41"/>
      <c r="EL690" s="41"/>
      <c r="EM690" s="41"/>
      <c r="EN690" s="41"/>
      <c r="EO690" s="41"/>
      <c r="EP690" s="41"/>
      <c r="EQ690" s="41"/>
      <c r="ER690" s="41"/>
      <c r="ES690" s="41"/>
      <c r="ET690" s="41"/>
      <c r="EU690" s="41"/>
      <c r="EV690" s="41"/>
      <c r="EW690" s="41"/>
      <c r="EX690" s="41"/>
      <c r="EY690" s="41"/>
      <c r="EZ690" s="41"/>
      <c r="FA690" s="41"/>
      <c r="FB690" s="41"/>
      <c r="FC690" s="41"/>
      <c r="FD690" s="41"/>
      <c r="FE690" s="41"/>
      <c r="FF690" s="41"/>
      <c r="FG690" s="41"/>
      <c r="FH690" s="41"/>
      <c r="FI690" s="41"/>
      <c r="FJ690" s="41"/>
      <c r="FK690" s="41"/>
      <c r="FL690" s="41"/>
      <c r="FM690" s="41"/>
      <c r="FN690" s="41"/>
      <c r="FO690" s="41"/>
      <c r="FP690" s="41"/>
      <c r="FQ690" s="130"/>
      <c r="FR690" s="41"/>
      <c r="FS690" s="41"/>
      <c r="FT690" s="41"/>
      <c r="FU690" s="131"/>
      <c r="FV690" s="129"/>
      <c r="FW690" s="41"/>
      <c r="FX690" s="41"/>
      <c r="FY690" s="41"/>
      <c r="FZ690" s="41"/>
      <c r="GA690" s="41"/>
      <c r="GB690" s="41"/>
      <c r="GC690" s="41"/>
      <c r="GD690" s="41"/>
      <c r="GE690" s="41"/>
      <c r="GF690" s="41"/>
      <c r="GG690" s="41"/>
      <c r="GH690" s="41"/>
      <c r="GI690" s="41"/>
      <c r="GJ690" s="41"/>
      <c r="GK690" s="41"/>
      <c r="GL690" s="41"/>
      <c r="GM690" s="41"/>
      <c r="GN690" s="41"/>
      <c r="GO690" s="41"/>
      <c r="GP690" s="41"/>
      <c r="GQ690" s="41"/>
      <c r="GR690" s="41"/>
      <c r="GS690" s="130"/>
    </row>
    <row r="691" spans="1:201" s="133" customFormat="1" x14ac:dyDescent="0.3">
      <c r="A691" s="126"/>
      <c r="B691" s="41"/>
      <c r="C691" s="41"/>
      <c r="D691" s="41"/>
      <c r="E691" s="127"/>
      <c r="F691" s="41"/>
      <c r="G691" s="41"/>
      <c r="H691" s="41"/>
      <c r="I691" s="41"/>
      <c r="J691" s="41"/>
      <c r="K691" s="41"/>
      <c r="L691" s="41"/>
      <c r="M691" s="41"/>
      <c r="N691" s="41"/>
      <c r="O691" s="128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129"/>
      <c r="AN691" s="130"/>
      <c r="AO691" s="41"/>
      <c r="AP691" s="41"/>
      <c r="AQ691" s="41"/>
      <c r="AR691" s="41"/>
      <c r="AS691" s="41"/>
      <c r="AT691" s="41"/>
      <c r="AU691" s="41"/>
      <c r="AV691" s="41"/>
      <c r="AW691" s="41"/>
      <c r="AX691" s="41"/>
      <c r="AY691" s="41"/>
      <c r="AZ691" s="41"/>
      <c r="BA691" s="41"/>
      <c r="BB691" s="41"/>
      <c r="BC691" s="41"/>
      <c r="BD691" s="41"/>
      <c r="BE691" s="41"/>
      <c r="BF691" s="41"/>
      <c r="BG691" s="41"/>
      <c r="BH691" s="41"/>
      <c r="BI691" s="41"/>
      <c r="BJ691" s="41"/>
      <c r="BK691" s="41"/>
      <c r="BL691" s="41"/>
      <c r="BM691" s="41"/>
      <c r="BN691" s="41"/>
      <c r="BO691" s="41"/>
      <c r="BP691" s="41"/>
      <c r="BQ691" s="41"/>
      <c r="BR691" s="41"/>
      <c r="BS691" s="41"/>
      <c r="BT691" s="41"/>
      <c r="BU691" s="41"/>
      <c r="BV691" s="41"/>
      <c r="BW691" s="41"/>
      <c r="BX691" s="130"/>
      <c r="BY691" s="41"/>
      <c r="BZ691" s="41"/>
      <c r="CA691" s="41"/>
      <c r="CB691" s="41"/>
      <c r="CC691" s="41"/>
      <c r="CD691" s="41"/>
      <c r="CE691" s="41"/>
      <c r="CF691" s="41"/>
      <c r="CG691" s="131"/>
      <c r="CH691" s="41"/>
      <c r="CI691" s="41"/>
      <c r="CJ691" s="41"/>
      <c r="CK691" s="41"/>
      <c r="CL691" s="41"/>
      <c r="CM691" s="41"/>
      <c r="CN691" s="41"/>
      <c r="CO691" s="41"/>
      <c r="CP691" s="41"/>
      <c r="CQ691" s="41"/>
      <c r="CR691" s="41"/>
      <c r="CS691" s="41"/>
      <c r="CT691" s="41"/>
      <c r="CU691" s="41"/>
      <c r="CV691" s="41"/>
      <c r="CW691" s="41"/>
      <c r="CX691" s="41"/>
      <c r="CY691" s="41"/>
      <c r="CZ691" s="41"/>
      <c r="DA691" s="41"/>
      <c r="DB691" s="41"/>
      <c r="DC691" s="41"/>
      <c r="DD691" s="41"/>
      <c r="DE691" s="41"/>
      <c r="DF691" s="41"/>
      <c r="DG691" s="41"/>
      <c r="DH691" s="41"/>
      <c r="DI691" s="41"/>
      <c r="DJ691" s="41"/>
      <c r="DK691" s="41"/>
      <c r="DL691" s="41"/>
      <c r="DM691" s="41"/>
      <c r="DN691" s="41"/>
      <c r="DO691" s="41"/>
      <c r="DP691" s="41"/>
      <c r="DQ691" s="41"/>
      <c r="DR691" s="41"/>
      <c r="DS691" s="41"/>
      <c r="DT691" s="41"/>
      <c r="DU691" s="41"/>
      <c r="DV691" s="41"/>
      <c r="DW691" s="41"/>
      <c r="DX691" s="41"/>
      <c r="DY691" s="41"/>
      <c r="DZ691" s="41"/>
      <c r="EA691" s="41"/>
      <c r="EB691" s="41"/>
      <c r="EC691" s="41"/>
      <c r="ED691" s="41"/>
      <c r="EE691" s="41"/>
      <c r="EF691" s="41"/>
      <c r="EG691" s="41"/>
      <c r="EH691" s="41"/>
      <c r="EI691" s="41"/>
      <c r="EJ691" s="41"/>
      <c r="EK691" s="41"/>
      <c r="EL691" s="41"/>
      <c r="EM691" s="41"/>
      <c r="EN691" s="41"/>
      <c r="EO691" s="41"/>
      <c r="EP691" s="41"/>
      <c r="EQ691" s="41"/>
      <c r="ER691" s="41"/>
      <c r="ES691" s="41"/>
      <c r="ET691" s="41"/>
      <c r="EU691" s="41"/>
      <c r="EV691" s="41"/>
      <c r="EW691" s="41"/>
      <c r="EX691" s="41"/>
      <c r="EY691" s="41"/>
      <c r="EZ691" s="41"/>
      <c r="FA691" s="41"/>
      <c r="FB691" s="41"/>
      <c r="FC691" s="41"/>
      <c r="FD691" s="41"/>
      <c r="FE691" s="41"/>
      <c r="FF691" s="41"/>
      <c r="FG691" s="41"/>
      <c r="FH691" s="41"/>
      <c r="FI691" s="41"/>
      <c r="FJ691" s="41"/>
      <c r="FK691" s="41"/>
      <c r="FL691" s="41"/>
      <c r="FM691" s="41"/>
      <c r="FN691" s="41"/>
      <c r="FO691" s="41"/>
      <c r="FP691" s="41"/>
      <c r="FQ691" s="130"/>
      <c r="FR691" s="41"/>
      <c r="FS691" s="41"/>
      <c r="FT691" s="41"/>
      <c r="FU691" s="131"/>
      <c r="FV691" s="129"/>
      <c r="FW691" s="41"/>
      <c r="FX691" s="41"/>
      <c r="FY691" s="41"/>
      <c r="FZ691" s="41"/>
      <c r="GA691" s="41"/>
      <c r="GB691" s="41"/>
      <c r="GC691" s="41"/>
      <c r="GD691" s="41"/>
      <c r="GE691" s="41"/>
      <c r="GF691" s="41"/>
      <c r="GG691" s="41"/>
      <c r="GH691" s="41"/>
      <c r="GI691" s="41"/>
      <c r="GJ691" s="41"/>
      <c r="GK691" s="41"/>
      <c r="GL691" s="41"/>
      <c r="GM691" s="41"/>
      <c r="GN691" s="41"/>
      <c r="GO691" s="41"/>
      <c r="GP691" s="41"/>
      <c r="GQ691" s="41"/>
      <c r="GR691" s="41"/>
      <c r="GS691" s="130"/>
    </row>
    <row r="692" spans="1:201" s="133" customFormat="1" x14ac:dyDescent="0.3">
      <c r="A692" s="126"/>
      <c r="B692" s="41"/>
      <c r="C692" s="41"/>
      <c r="D692" s="41"/>
      <c r="E692" s="127"/>
      <c r="F692" s="41"/>
      <c r="G692" s="41"/>
      <c r="H692" s="41"/>
      <c r="I692" s="41"/>
      <c r="J692" s="41"/>
      <c r="K692" s="41"/>
      <c r="L692" s="41"/>
      <c r="M692" s="41"/>
      <c r="N692" s="41"/>
      <c r="O692" s="128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129"/>
      <c r="AN692" s="130"/>
      <c r="AO692" s="41"/>
      <c r="AP692" s="41"/>
      <c r="AQ692" s="41"/>
      <c r="AR692" s="41"/>
      <c r="AS692" s="41"/>
      <c r="AT692" s="41"/>
      <c r="AU692" s="41"/>
      <c r="AV692" s="41"/>
      <c r="AW692" s="41"/>
      <c r="AX692" s="41"/>
      <c r="AY692" s="41"/>
      <c r="AZ692" s="41"/>
      <c r="BA692" s="41"/>
      <c r="BB692" s="41"/>
      <c r="BC692" s="41"/>
      <c r="BD692" s="41"/>
      <c r="BE692" s="41"/>
      <c r="BF692" s="41"/>
      <c r="BG692" s="41"/>
      <c r="BH692" s="41"/>
      <c r="BI692" s="41"/>
      <c r="BJ692" s="41"/>
      <c r="BK692" s="41"/>
      <c r="BL692" s="41"/>
      <c r="BM692" s="41"/>
      <c r="BN692" s="41"/>
      <c r="BO692" s="41"/>
      <c r="BP692" s="41"/>
      <c r="BQ692" s="41"/>
      <c r="BR692" s="41"/>
      <c r="BS692" s="41"/>
      <c r="BT692" s="41"/>
      <c r="BU692" s="41"/>
      <c r="BV692" s="41"/>
      <c r="BW692" s="41"/>
      <c r="BX692" s="130"/>
      <c r="BY692" s="41"/>
      <c r="BZ692" s="41"/>
      <c r="CA692" s="41"/>
      <c r="CB692" s="41"/>
      <c r="CC692" s="41"/>
      <c r="CD692" s="41"/>
      <c r="CE692" s="41"/>
      <c r="CF692" s="41"/>
      <c r="CG692" s="131"/>
      <c r="CH692" s="41"/>
      <c r="CI692" s="41"/>
      <c r="CJ692" s="41"/>
      <c r="CK692" s="41"/>
      <c r="CL692" s="41"/>
      <c r="CM692" s="41"/>
      <c r="CN692" s="41"/>
      <c r="CO692" s="41"/>
      <c r="CP692" s="41"/>
      <c r="CQ692" s="41"/>
      <c r="CR692" s="41"/>
      <c r="CS692" s="41"/>
      <c r="CT692" s="41"/>
      <c r="CU692" s="41"/>
      <c r="CV692" s="41"/>
      <c r="CW692" s="41"/>
      <c r="CX692" s="41"/>
      <c r="CY692" s="41"/>
      <c r="CZ692" s="41"/>
      <c r="DA692" s="41"/>
      <c r="DB692" s="41"/>
      <c r="DC692" s="41"/>
      <c r="DD692" s="41"/>
      <c r="DE692" s="41"/>
      <c r="DF692" s="41"/>
      <c r="DG692" s="41"/>
      <c r="DH692" s="41"/>
      <c r="DI692" s="41"/>
      <c r="DJ692" s="41"/>
      <c r="DK692" s="41"/>
      <c r="DL692" s="41"/>
      <c r="DM692" s="41"/>
      <c r="DN692" s="41"/>
      <c r="DO692" s="41"/>
      <c r="DP692" s="41"/>
      <c r="DQ692" s="41"/>
      <c r="DR692" s="41"/>
      <c r="DS692" s="41"/>
      <c r="DT692" s="41"/>
      <c r="DU692" s="41"/>
      <c r="DV692" s="41"/>
      <c r="DW692" s="41"/>
      <c r="DX692" s="41"/>
      <c r="DY692" s="41"/>
      <c r="DZ692" s="41"/>
      <c r="EA692" s="41"/>
      <c r="EB692" s="41"/>
      <c r="EC692" s="41"/>
      <c r="ED692" s="41"/>
      <c r="EE692" s="41"/>
      <c r="EF692" s="41"/>
      <c r="EG692" s="41"/>
      <c r="EH692" s="41"/>
      <c r="EI692" s="41"/>
      <c r="EJ692" s="41"/>
      <c r="EK692" s="41"/>
      <c r="EL692" s="41"/>
      <c r="EM692" s="41"/>
      <c r="EN692" s="41"/>
      <c r="EO692" s="41"/>
      <c r="EP692" s="41"/>
      <c r="EQ692" s="41"/>
      <c r="ER692" s="41"/>
      <c r="ES692" s="41"/>
      <c r="ET692" s="41"/>
      <c r="EU692" s="41"/>
      <c r="EV692" s="41"/>
      <c r="EW692" s="41"/>
      <c r="EX692" s="41"/>
      <c r="EY692" s="41"/>
      <c r="EZ692" s="41"/>
      <c r="FA692" s="41"/>
      <c r="FB692" s="41"/>
      <c r="FC692" s="41"/>
      <c r="FD692" s="41"/>
      <c r="FE692" s="41"/>
      <c r="FF692" s="41"/>
      <c r="FG692" s="41"/>
      <c r="FH692" s="41"/>
      <c r="FI692" s="41"/>
      <c r="FJ692" s="41"/>
      <c r="FK692" s="41"/>
      <c r="FL692" s="41"/>
      <c r="FM692" s="41"/>
      <c r="FN692" s="41"/>
      <c r="FO692" s="41"/>
      <c r="FP692" s="41"/>
      <c r="FQ692" s="130"/>
      <c r="FR692" s="41"/>
      <c r="FS692" s="41"/>
      <c r="FT692" s="41"/>
      <c r="FU692" s="131"/>
      <c r="FV692" s="129"/>
      <c r="FW692" s="41"/>
      <c r="FX692" s="41"/>
      <c r="FY692" s="41"/>
      <c r="FZ692" s="41"/>
      <c r="GA692" s="41"/>
      <c r="GB692" s="41"/>
      <c r="GC692" s="41"/>
      <c r="GD692" s="41"/>
      <c r="GE692" s="41"/>
      <c r="GF692" s="41"/>
      <c r="GG692" s="41"/>
      <c r="GH692" s="41"/>
      <c r="GI692" s="41"/>
      <c r="GJ692" s="41"/>
      <c r="GK692" s="41"/>
      <c r="GL692" s="41"/>
      <c r="GM692" s="41"/>
      <c r="GN692" s="41"/>
      <c r="GO692" s="41"/>
      <c r="GP692" s="41"/>
      <c r="GQ692" s="41"/>
      <c r="GR692" s="41"/>
      <c r="GS692" s="130"/>
    </row>
    <row r="693" spans="1:201" s="133" customFormat="1" x14ac:dyDescent="0.3">
      <c r="A693" s="126"/>
      <c r="B693" s="41"/>
      <c r="C693" s="41"/>
      <c r="D693" s="41"/>
      <c r="E693" s="127"/>
      <c r="F693" s="41"/>
      <c r="G693" s="41"/>
      <c r="H693" s="41"/>
      <c r="I693" s="41"/>
      <c r="J693" s="41"/>
      <c r="K693" s="41"/>
      <c r="L693" s="41"/>
      <c r="M693" s="41"/>
      <c r="N693" s="41"/>
      <c r="O693" s="128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129"/>
      <c r="AN693" s="130"/>
      <c r="AO693" s="41"/>
      <c r="AP693" s="41"/>
      <c r="AQ693" s="41"/>
      <c r="AR693" s="41"/>
      <c r="AS693" s="41"/>
      <c r="AT693" s="41"/>
      <c r="AU693" s="41"/>
      <c r="AV693" s="41"/>
      <c r="AW693" s="41"/>
      <c r="AX693" s="41"/>
      <c r="AY693" s="41"/>
      <c r="AZ693" s="41"/>
      <c r="BA693" s="41"/>
      <c r="BB693" s="41"/>
      <c r="BC693" s="41"/>
      <c r="BD693" s="41"/>
      <c r="BE693" s="41"/>
      <c r="BF693" s="41"/>
      <c r="BG693" s="41"/>
      <c r="BH693" s="41"/>
      <c r="BI693" s="41"/>
      <c r="BJ693" s="41"/>
      <c r="BK693" s="41"/>
      <c r="BL693" s="41"/>
      <c r="BM693" s="41"/>
      <c r="BN693" s="41"/>
      <c r="BO693" s="41"/>
      <c r="BP693" s="41"/>
      <c r="BQ693" s="41"/>
      <c r="BR693" s="41"/>
      <c r="BS693" s="41"/>
      <c r="BT693" s="41"/>
      <c r="BU693" s="41"/>
      <c r="BV693" s="41"/>
      <c r="BW693" s="41"/>
      <c r="BX693" s="130"/>
      <c r="BY693" s="41"/>
      <c r="BZ693" s="41"/>
      <c r="CA693" s="41"/>
      <c r="CB693" s="41"/>
      <c r="CC693" s="41"/>
      <c r="CD693" s="41"/>
      <c r="CE693" s="41"/>
      <c r="CF693" s="41"/>
      <c r="CG693" s="131"/>
      <c r="CH693" s="41"/>
      <c r="CI693" s="41"/>
      <c r="CJ693" s="41"/>
      <c r="CK693" s="41"/>
      <c r="CL693" s="41"/>
      <c r="CM693" s="41"/>
      <c r="CN693" s="41"/>
      <c r="CO693" s="41"/>
      <c r="CP693" s="41"/>
      <c r="CQ693" s="41"/>
      <c r="CR693" s="41"/>
      <c r="CS693" s="41"/>
      <c r="CT693" s="41"/>
      <c r="CU693" s="41"/>
      <c r="CV693" s="41"/>
      <c r="CW693" s="41"/>
      <c r="CX693" s="41"/>
      <c r="CY693" s="41"/>
      <c r="CZ693" s="41"/>
      <c r="DA693" s="41"/>
      <c r="DB693" s="41"/>
      <c r="DC693" s="41"/>
      <c r="DD693" s="41"/>
      <c r="DE693" s="41"/>
      <c r="DF693" s="41"/>
      <c r="DG693" s="41"/>
      <c r="DH693" s="41"/>
      <c r="DI693" s="41"/>
      <c r="DJ693" s="41"/>
      <c r="DK693" s="41"/>
      <c r="DL693" s="41"/>
      <c r="DM693" s="41"/>
      <c r="DN693" s="41"/>
      <c r="DO693" s="41"/>
      <c r="DP693" s="41"/>
      <c r="DQ693" s="41"/>
      <c r="DR693" s="41"/>
      <c r="DS693" s="41"/>
      <c r="DT693" s="41"/>
      <c r="DU693" s="41"/>
      <c r="DV693" s="41"/>
      <c r="DW693" s="41"/>
      <c r="DX693" s="41"/>
      <c r="DY693" s="41"/>
      <c r="DZ693" s="41"/>
      <c r="EA693" s="41"/>
      <c r="EB693" s="41"/>
      <c r="EC693" s="41"/>
      <c r="ED693" s="41"/>
      <c r="EE693" s="41"/>
      <c r="EF693" s="41"/>
      <c r="EG693" s="41"/>
      <c r="EH693" s="41"/>
      <c r="EI693" s="41"/>
      <c r="EJ693" s="41"/>
      <c r="EK693" s="41"/>
      <c r="EL693" s="41"/>
      <c r="EM693" s="41"/>
      <c r="EN693" s="41"/>
      <c r="EO693" s="41"/>
      <c r="EP693" s="41"/>
      <c r="EQ693" s="41"/>
      <c r="ER693" s="41"/>
      <c r="ES693" s="41"/>
      <c r="ET693" s="41"/>
      <c r="EU693" s="41"/>
      <c r="EV693" s="41"/>
      <c r="EW693" s="41"/>
      <c r="EX693" s="41"/>
      <c r="EY693" s="41"/>
      <c r="EZ693" s="41"/>
      <c r="FA693" s="41"/>
      <c r="FB693" s="41"/>
      <c r="FC693" s="41"/>
      <c r="FD693" s="41"/>
      <c r="FE693" s="41"/>
      <c r="FF693" s="41"/>
      <c r="FG693" s="41"/>
      <c r="FH693" s="41"/>
      <c r="FI693" s="41"/>
      <c r="FJ693" s="41"/>
      <c r="FK693" s="41"/>
      <c r="FL693" s="41"/>
      <c r="FM693" s="41"/>
      <c r="FN693" s="41"/>
      <c r="FO693" s="41"/>
      <c r="FP693" s="41"/>
      <c r="FQ693" s="130"/>
      <c r="FR693" s="41"/>
      <c r="FS693" s="41"/>
      <c r="FT693" s="41"/>
      <c r="FU693" s="131"/>
      <c r="FV693" s="129"/>
      <c r="FW693" s="41"/>
      <c r="FX693" s="41"/>
      <c r="FY693" s="41"/>
      <c r="FZ693" s="41"/>
      <c r="GA693" s="41"/>
      <c r="GB693" s="41"/>
      <c r="GC693" s="41"/>
      <c r="GD693" s="41"/>
      <c r="GE693" s="41"/>
      <c r="GF693" s="41"/>
      <c r="GG693" s="41"/>
      <c r="GH693" s="41"/>
      <c r="GI693" s="41"/>
      <c r="GJ693" s="41"/>
      <c r="GK693" s="41"/>
      <c r="GL693" s="41"/>
      <c r="GM693" s="41"/>
      <c r="GN693" s="41"/>
      <c r="GO693" s="41"/>
      <c r="GP693" s="41"/>
      <c r="GQ693" s="41"/>
      <c r="GR693" s="41"/>
      <c r="GS693" s="130"/>
    </row>
    <row r="694" spans="1:201" s="133" customFormat="1" x14ac:dyDescent="0.3">
      <c r="A694" s="126"/>
      <c r="B694" s="41"/>
      <c r="C694" s="41"/>
      <c r="D694" s="41"/>
      <c r="E694" s="127"/>
      <c r="F694" s="41"/>
      <c r="G694" s="41"/>
      <c r="H694" s="41"/>
      <c r="I694" s="41"/>
      <c r="J694" s="41"/>
      <c r="K694" s="41"/>
      <c r="L694" s="41"/>
      <c r="M694" s="41"/>
      <c r="N694" s="41"/>
      <c r="O694" s="128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129"/>
      <c r="AN694" s="130"/>
      <c r="AO694" s="41"/>
      <c r="AP694" s="41"/>
      <c r="AQ694" s="41"/>
      <c r="AR694" s="41"/>
      <c r="AS694" s="41"/>
      <c r="AT694" s="41"/>
      <c r="AU694" s="41"/>
      <c r="AV694" s="41"/>
      <c r="AW694" s="41"/>
      <c r="AX694" s="41"/>
      <c r="AY694" s="41"/>
      <c r="AZ694" s="41"/>
      <c r="BA694" s="41"/>
      <c r="BB694" s="41"/>
      <c r="BC694" s="41"/>
      <c r="BD694" s="41"/>
      <c r="BE694" s="41"/>
      <c r="BF694" s="41"/>
      <c r="BG694" s="41"/>
      <c r="BH694" s="41"/>
      <c r="BI694" s="41"/>
      <c r="BJ694" s="41"/>
      <c r="BK694" s="41"/>
      <c r="BL694" s="41"/>
      <c r="BM694" s="41"/>
      <c r="BN694" s="41"/>
      <c r="BO694" s="41"/>
      <c r="BP694" s="41"/>
      <c r="BQ694" s="41"/>
      <c r="BR694" s="41"/>
      <c r="BS694" s="41"/>
      <c r="BT694" s="41"/>
      <c r="BU694" s="41"/>
      <c r="BV694" s="41"/>
      <c r="BW694" s="41"/>
      <c r="BX694" s="130"/>
      <c r="BY694" s="41"/>
      <c r="BZ694" s="41"/>
      <c r="CA694" s="41"/>
      <c r="CB694" s="41"/>
      <c r="CC694" s="41"/>
      <c r="CD694" s="41"/>
      <c r="CE694" s="41"/>
      <c r="CF694" s="41"/>
      <c r="CG694" s="131"/>
      <c r="CH694" s="41"/>
      <c r="CI694" s="41"/>
      <c r="CJ694" s="41"/>
      <c r="CK694" s="41"/>
      <c r="CL694" s="41"/>
      <c r="CM694" s="41"/>
      <c r="CN694" s="41"/>
      <c r="CO694" s="41"/>
      <c r="CP694" s="41"/>
      <c r="CQ694" s="41"/>
      <c r="CR694" s="41"/>
      <c r="CS694" s="41"/>
      <c r="CT694" s="41"/>
      <c r="CU694" s="41"/>
      <c r="CV694" s="41"/>
      <c r="CW694" s="41"/>
      <c r="CX694" s="41"/>
      <c r="CY694" s="41"/>
      <c r="CZ694" s="41"/>
      <c r="DA694" s="41"/>
      <c r="DB694" s="41"/>
      <c r="DC694" s="41"/>
      <c r="DD694" s="41"/>
      <c r="DE694" s="41"/>
      <c r="DF694" s="41"/>
      <c r="DG694" s="41"/>
      <c r="DH694" s="41"/>
      <c r="DI694" s="41"/>
      <c r="DJ694" s="41"/>
      <c r="DK694" s="41"/>
      <c r="DL694" s="41"/>
      <c r="DM694" s="41"/>
      <c r="DN694" s="41"/>
      <c r="DO694" s="41"/>
      <c r="DP694" s="41"/>
      <c r="DQ694" s="41"/>
      <c r="DR694" s="41"/>
      <c r="DS694" s="41"/>
      <c r="DT694" s="41"/>
      <c r="DU694" s="41"/>
      <c r="DV694" s="41"/>
      <c r="DW694" s="41"/>
      <c r="DX694" s="41"/>
      <c r="DY694" s="41"/>
      <c r="DZ694" s="41"/>
      <c r="EA694" s="41"/>
      <c r="EB694" s="41"/>
      <c r="EC694" s="41"/>
      <c r="ED694" s="41"/>
      <c r="EE694" s="41"/>
      <c r="EF694" s="41"/>
      <c r="EG694" s="41"/>
      <c r="EH694" s="41"/>
      <c r="EI694" s="41"/>
      <c r="EJ694" s="41"/>
      <c r="EK694" s="41"/>
      <c r="EL694" s="41"/>
      <c r="EM694" s="41"/>
      <c r="EN694" s="41"/>
      <c r="EO694" s="41"/>
      <c r="EP694" s="41"/>
      <c r="EQ694" s="41"/>
      <c r="ER694" s="41"/>
      <c r="ES694" s="41"/>
      <c r="ET694" s="41"/>
      <c r="EU694" s="41"/>
      <c r="EV694" s="41"/>
      <c r="EW694" s="41"/>
      <c r="EX694" s="41"/>
      <c r="EY694" s="41"/>
      <c r="EZ694" s="41"/>
      <c r="FA694" s="41"/>
      <c r="FB694" s="41"/>
      <c r="FC694" s="41"/>
      <c r="FD694" s="41"/>
      <c r="FE694" s="41"/>
      <c r="FF694" s="41"/>
      <c r="FG694" s="41"/>
      <c r="FH694" s="41"/>
      <c r="FI694" s="41"/>
      <c r="FJ694" s="41"/>
      <c r="FK694" s="41"/>
      <c r="FL694" s="41"/>
      <c r="FM694" s="41"/>
      <c r="FN694" s="41"/>
      <c r="FO694" s="41"/>
      <c r="FP694" s="41"/>
      <c r="FQ694" s="130"/>
      <c r="FR694" s="41"/>
      <c r="FS694" s="41"/>
      <c r="FT694" s="41"/>
      <c r="FU694" s="131"/>
      <c r="FV694" s="129"/>
      <c r="FW694" s="41"/>
      <c r="FX694" s="41"/>
      <c r="FY694" s="41"/>
      <c r="FZ694" s="41"/>
      <c r="GA694" s="41"/>
      <c r="GB694" s="41"/>
      <c r="GC694" s="41"/>
      <c r="GD694" s="41"/>
      <c r="GE694" s="41"/>
      <c r="GF694" s="41"/>
      <c r="GG694" s="41"/>
      <c r="GH694" s="41"/>
      <c r="GI694" s="41"/>
      <c r="GJ694" s="41"/>
      <c r="GK694" s="41"/>
      <c r="GL694" s="41"/>
      <c r="GM694" s="41"/>
      <c r="GN694" s="41"/>
      <c r="GO694" s="41"/>
      <c r="GP694" s="41"/>
      <c r="GQ694" s="41"/>
      <c r="GR694" s="41"/>
      <c r="GS694" s="130"/>
    </row>
    <row r="695" spans="1:201" s="133" customFormat="1" x14ac:dyDescent="0.3">
      <c r="A695" s="126"/>
      <c r="B695" s="41"/>
      <c r="C695" s="41"/>
      <c r="D695" s="41"/>
      <c r="E695" s="127"/>
      <c r="F695" s="41"/>
      <c r="G695" s="41"/>
      <c r="H695" s="41"/>
      <c r="I695" s="41"/>
      <c r="J695" s="41"/>
      <c r="K695" s="41"/>
      <c r="L695" s="41"/>
      <c r="M695" s="41"/>
      <c r="N695" s="41"/>
      <c r="O695" s="128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129"/>
      <c r="AN695" s="130"/>
      <c r="AO695" s="41"/>
      <c r="AP695" s="41"/>
      <c r="AQ695" s="41"/>
      <c r="AR695" s="41"/>
      <c r="AS695" s="41"/>
      <c r="AT695" s="41"/>
      <c r="AU695" s="41"/>
      <c r="AV695" s="41"/>
      <c r="AW695" s="41"/>
      <c r="AX695" s="41"/>
      <c r="AY695" s="41"/>
      <c r="AZ695" s="41"/>
      <c r="BA695" s="41"/>
      <c r="BB695" s="41"/>
      <c r="BC695" s="41"/>
      <c r="BD695" s="41"/>
      <c r="BE695" s="41"/>
      <c r="BF695" s="41"/>
      <c r="BG695" s="41"/>
      <c r="BH695" s="41"/>
      <c r="BI695" s="41"/>
      <c r="BJ695" s="41"/>
      <c r="BK695" s="41"/>
      <c r="BL695" s="41"/>
      <c r="BM695" s="41"/>
      <c r="BN695" s="41"/>
      <c r="BO695" s="41"/>
      <c r="BP695" s="41"/>
      <c r="BQ695" s="41"/>
      <c r="BR695" s="41"/>
      <c r="BS695" s="41"/>
      <c r="BT695" s="41"/>
      <c r="BU695" s="41"/>
      <c r="BV695" s="41"/>
      <c r="BW695" s="41"/>
      <c r="BX695" s="130"/>
      <c r="BY695" s="41"/>
      <c r="BZ695" s="41"/>
      <c r="CA695" s="41"/>
      <c r="CB695" s="41"/>
      <c r="CC695" s="41"/>
      <c r="CD695" s="41"/>
      <c r="CE695" s="41"/>
      <c r="CF695" s="41"/>
      <c r="CG695" s="131"/>
      <c r="CH695" s="41"/>
      <c r="CI695" s="41"/>
      <c r="CJ695" s="41"/>
      <c r="CK695" s="41"/>
      <c r="CL695" s="41"/>
      <c r="CM695" s="41"/>
      <c r="CN695" s="41"/>
      <c r="CO695" s="41"/>
      <c r="CP695" s="41"/>
      <c r="CQ695" s="41"/>
      <c r="CR695" s="41"/>
      <c r="CS695" s="41"/>
      <c r="CT695" s="41"/>
      <c r="CU695" s="41"/>
      <c r="CV695" s="41"/>
      <c r="CW695" s="41"/>
      <c r="CX695" s="41"/>
      <c r="CY695" s="41"/>
      <c r="CZ695" s="41"/>
      <c r="DA695" s="41"/>
      <c r="DB695" s="41"/>
      <c r="DC695" s="41"/>
      <c r="DD695" s="41"/>
      <c r="DE695" s="41"/>
      <c r="DF695" s="41"/>
      <c r="DG695" s="41"/>
      <c r="DH695" s="41"/>
      <c r="DI695" s="41"/>
      <c r="DJ695" s="41"/>
      <c r="DK695" s="41"/>
      <c r="DL695" s="41"/>
      <c r="DM695" s="41"/>
      <c r="DN695" s="41"/>
      <c r="DO695" s="41"/>
      <c r="DP695" s="41"/>
      <c r="DQ695" s="41"/>
      <c r="DR695" s="41"/>
      <c r="DS695" s="41"/>
      <c r="DT695" s="41"/>
      <c r="DU695" s="41"/>
      <c r="DV695" s="41"/>
      <c r="DW695" s="41"/>
      <c r="DX695" s="41"/>
      <c r="DY695" s="41"/>
      <c r="DZ695" s="41"/>
      <c r="EA695" s="41"/>
      <c r="EB695" s="41"/>
      <c r="EC695" s="41"/>
      <c r="ED695" s="41"/>
      <c r="EE695" s="41"/>
      <c r="EF695" s="41"/>
      <c r="EG695" s="41"/>
      <c r="EH695" s="41"/>
      <c r="EI695" s="41"/>
      <c r="EJ695" s="41"/>
      <c r="EK695" s="41"/>
      <c r="EL695" s="41"/>
      <c r="EM695" s="41"/>
      <c r="EN695" s="41"/>
      <c r="EO695" s="41"/>
      <c r="EP695" s="41"/>
      <c r="EQ695" s="41"/>
      <c r="ER695" s="41"/>
      <c r="ES695" s="41"/>
      <c r="ET695" s="41"/>
      <c r="EU695" s="41"/>
      <c r="EV695" s="41"/>
      <c r="EW695" s="41"/>
      <c r="EX695" s="41"/>
      <c r="EY695" s="41"/>
      <c r="EZ695" s="41"/>
      <c r="FA695" s="41"/>
      <c r="FB695" s="41"/>
      <c r="FC695" s="41"/>
      <c r="FD695" s="41"/>
      <c r="FE695" s="41"/>
      <c r="FF695" s="41"/>
      <c r="FG695" s="41"/>
      <c r="FH695" s="41"/>
      <c r="FI695" s="41"/>
      <c r="FJ695" s="41"/>
      <c r="FK695" s="41"/>
      <c r="FL695" s="41"/>
      <c r="FM695" s="41"/>
      <c r="FN695" s="41"/>
      <c r="FO695" s="41"/>
      <c r="FP695" s="41"/>
      <c r="FQ695" s="130"/>
      <c r="FR695" s="41"/>
      <c r="FS695" s="41"/>
      <c r="FT695" s="41"/>
      <c r="FU695" s="131"/>
      <c r="FV695" s="129"/>
      <c r="FW695" s="41"/>
      <c r="FX695" s="41"/>
      <c r="FY695" s="41"/>
      <c r="FZ695" s="41"/>
      <c r="GA695" s="41"/>
      <c r="GB695" s="41"/>
      <c r="GC695" s="41"/>
      <c r="GD695" s="41"/>
      <c r="GE695" s="41"/>
      <c r="GF695" s="41"/>
      <c r="GG695" s="41"/>
      <c r="GH695" s="41"/>
      <c r="GI695" s="41"/>
      <c r="GJ695" s="41"/>
      <c r="GK695" s="41"/>
      <c r="GL695" s="41"/>
      <c r="GM695" s="41"/>
      <c r="GN695" s="41"/>
      <c r="GO695" s="41"/>
      <c r="GP695" s="41"/>
      <c r="GQ695" s="41"/>
      <c r="GR695" s="41"/>
      <c r="GS695" s="130"/>
    </row>
    <row r="696" spans="1:201" s="133" customFormat="1" x14ac:dyDescent="0.3">
      <c r="A696" s="126"/>
      <c r="B696" s="41"/>
      <c r="C696" s="41"/>
      <c r="D696" s="41"/>
      <c r="E696" s="127"/>
      <c r="F696" s="41"/>
      <c r="G696" s="41"/>
      <c r="H696" s="41"/>
      <c r="I696" s="41"/>
      <c r="J696" s="41"/>
      <c r="K696" s="41"/>
      <c r="L696" s="41"/>
      <c r="M696" s="41"/>
      <c r="N696" s="41"/>
      <c r="O696" s="128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129"/>
      <c r="AN696" s="130"/>
      <c r="AO696" s="41"/>
      <c r="AP696" s="41"/>
      <c r="AQ696" s="41"/>
      <c r="AR696" s="41"/>
      <c r="AS696" s="41"/>
      <c r="AT696" s="41"/>
      <c r="AU696" s="41"/>
      <c r="AV696" s="41"/>
      <c r="AW696" s="41"/>
      <c r="AX696" s="41"/>
      <c r="AY696" s="41"/>
      <c r="AZ696" s="41"/>
      <c r="BA696" s="41"/>
      <c r="BB696" s="41"/>
      <c r="BC696" s="41"/>
      <c r="BD696" s="41"/>
      <c r="BE696" s="41"/>
      <c r="BF696" s="41"/>
      <c r="BG696" s="41"/>
      <c r="BH696" s="41"/>
      <c r="BI696" s="41"/>
      <c r="BJ696" s="41"/>
      <c r="BK696" s="41"/>
      <c r="BL696" s="41"/>
      <c r="BM696" s="41"/>
      <c r="BN696" s="41"/>
      <c r="BO696" s="41"/>
      <c r="BP696" s="41"/>
      <c r="BQ696" s="41"/>
      <c r="BR696" s="41"/>
      <c r="BS696" s="41"/>
      <c r="BT696" s="41"/>
      <c r="BU696" s="41"/>
      <c r="BV696" s="41"/>
      <c r="BW696" s="41"/>
      <c r="BX696" s="130"/>
      <c r="BY696" s="41"/>
      <c r="BZ696" s="41"/>
      <c r="CA696" s="41"/>
      <c r="CB696" s="41"/>
      <c r="CC696" s="41"/>
      <c r="CD696" s="41"/>
      <c r="CE696" s="41"/>
      <c r="CF696" s="41"/>
      <c r="CG696" s="131"/>
      <c r="CH696" s="41"/>
      <c r="CI696" s="41"/>
      <c r="CJ696" s="41"/>
      <c r="CK696" s="41"/>
      <c r="CL696" s="41"/>
      <c r="CM696" s="41"/>
      <c r="CN696" s="41"/>
      <c r="CO696" s="41"/>
      <c r="CP696" s="41"/>
      <c r="CQ696" s="41"/>
      <c r="CR696" s="41"/>
      <c r="CS696" s="41"/>
      <c r="CT696" s="41"/>
      <c r="CU696" s="41"/>
      <c r="CV696" s="41"/>
      <c r="CW696" s="41"/>
      <c r="CX696" s="41"/>
      <c r="CY696" s="41"/>
      <c r="CZ696" s="41"/>
      <c r="DA696" s="41"/>
      <c r="DB696" s="41"/>
      <c r="DC696" s="41"/>
      <c r="DD696" s="41"/>
      <c r="DE696" s="41"/>
      <c r="DF696" s="41"/>
      <c r="DG696" s="41"/>
      <c r="DH696" s="41"/>
      <c r="DI696" s="41"/>
      <c r="DJ696" s="41"/>
      <c r="DK696" s="41"/>
      <c r="DL696" s="41"/>
      <c r="DM696" s="41"/>
      <c r="DN696" s="41"/>
      <c r="DO696" s="41"/>
      <c r="DP696" s="41"/>
      <c r="DQ696" s="41"/>
      <c r="DR696" s="41"/>
      <c r="DS696" s="41"/>
      <c r="DT696" s="41"/>
      <c r="DU696" s="41"/>
      <c r="DV696" s="41"/>
      <c r="DW696" s="41"/>
      <c r="DX696" s="41"/>
      <c r="DY696" s="41"/>
      <c r="DZ696" s="41"/>
      <c r="EA696" s="41"/>
      <c r="EB696" s="41"/>
      <c r="EC696" s="41"/>
      <c r="ED696" s="41"/>
      <c r="EE696" s="41"/>
      <c r="EF696" s="41"/>
      <c r="EG696" s="41"/>
      <c r="EH696" s="41"/>
      <c r="EI696" s="41"/>
      <c r="EJ696" s="41"/>
      <c r="EK696" s="41"/>
      <c r="EL696" s="41"/>
      <c r="EM696" s="41"/>
      <c r="EN696" s="41"/>
      <c r="EO696" s="41"/>
      <c r="EP696" s="41"/>
      <c r="EQ696" s="41"/>
      <c r="ER696" s="41"/>
      <c r="ES696" s="41"/>
      <c r="ET696" s="41"/>
      <c r="EU696" s="41"/>
      <c r="EV696" s="41"/>
      <c r="EW696" s="41"/>
      <c r="EX696" s="41"/>
      <c r="EY696" s="41"/>
      <c r="EZ696" s="41"/>
      <c r="FA696" s="41"/>
      <c r="FB696" s="41"/>
      <c r="FC696" s="41"/>
      <c r="FD696" s="41"/>
      <c r="FE696" s="41"/>
      <c r="FF696" s="41"/>
      <c r="FG696" s="41"/>
      <c r="FH696" s="41"/>
      <c r="FI696" s="41"/>
      <c r="FJ696" s="41"/>
      <c r="FK696" s="41"/>
      <c r="FL696" s="41"/>
      <c r="FM696" s="41"/>
      <c r="FN696" s="41"/>
      <c r="FO696" s="41"/>
      <c r="FP696" s="41"/>
      <c r="FQ696" s="130"/>
      <c r="FR696" s="41"/>
      <c r="FS696" s="41"/>
      <c r="FT696" s="41"/>
      <c r="FU696" s="131"/>
      <c r="FV696" s="129"/>
      <c r="FW696" s="41"/>
      <c r="FX696" s="41"/>
      <c r="FY696" s="41"/>
      <c r="FZ696" s="41"/>
      <c r="GA696" s="41"/>
      <c r="GB696" s="41"/>
      <c r="GC696" s="41"/>
      <c r="GD696" s="41"/>
      <c r="GE696" s="41"/>
      <c r="GF696" s="41"/>
      <c r="GG696" s="41"/>
      <c r="GH696" s="41"/>
      <c r="GI696" s="41"/>
      <c r="GJ696" s="41"/>
      <c r="GK696" s="41"/>
      <c r="GL696" s="41"/>
      <c r="GM696" s="41"/>
      <c r="GN696" s="41"/>
      <c r="GO696" s="41"/>
      <c r="GP696" s="41"/>
      <c r="GQ696" s="41"/>
      <c r="GR696" s="41"/>
      <c r="GS696" s="130"/>
    </row>
    <row r="697" spans="1:201" s="133" customFormat="1" x14ac:dyDescent="0.3">
      <c r="A697" s="126"/>
      <c r="B697" s="41"/>
      <c r="C697" s="41"/>
      <c r="D697" s="41"/>
      <c r="E697" s="127"/>
      <c r="F697" s="41"/>
      <c r="G697" s="41"/>
      <c r="H697" s="41"/>
      <c r="I697" s="41"/>
      <c r="J697" s="41"/>
      <c r="K697" s="41"/>
      <c r="L697" s="41"/>
      <c r="M697" s="41"/>
      <c r="N697" s="41"/>
      <c r="O697" s="128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129"/>
      <c r="AN697" s="130"/>
      <c r="AO697" s="41"/>
      <c r="AP697" s="41"/>
      <c r="AQ697" s="41"/>
      <c r="AR697" s="41"/>
      <c r="AS697" s="41"/>
      <c r="AT697" s="41"/>
      <c r="AU697" s="41"/>
      <c r="AV697" s="41"/>
      <c r="AW697" s="41"/>
      <c r="AX697" s="41"/>
      <c r="AY697" s="41"/>
      <c r="AZ697" s="41"/>
      <c r="BA697" s="41"/>
      <c r="BB697" s="41"/>
      <c r="BC697" s="41"/>
      <c r="BD697" s="41"/>
      <c r="BE697" s="41"/>
      <c r="BF697" s="41"/>
      <c r="BG697" s="41"/>
      <c r="BH697" s="41"/>
      <c r="BI697" s="41"/>
      <c r="BJ697" s="41"/>
      <c r="BK697" s="41"/>
      <c r="BL697" s="41"/>
      <c r="BM697" s="41"/>
      <c r="BN697" s="41"/>
      <c r="BO697" s="41"/>
      <c r="BP697" s="41"/>
      <c r="BQ697" s="41"/>
      <c r="BR697" s="41"/>
      <c r="BS697" s="41"/>
      <c r="BT697" s="41"/>
      <c r="BU697" s="41"/>
      <c r="BV697" s="41"/>
      <c r="BW697" s="41"/>
      <c r="BX697" s="130"/>
      <c r="BY697" s="41"/>
      <c r="BZ697" s="41"/>
      <c r="CA697" s="41"/>
      <c r="CB697" s="41"/>
      <c r="CC697" s="41"/>
      <c r="CD697" s="41"/>
      <c r="CE697" s="41"/>
      <c r="CF697" s="41"/>
      <c r="CG697" s="131"/>
      <c r="CH697" s="41"/>
      <c r="CI697" s="41"/>
      <c r="CJ697" s="41"/>
      <c r="CK697" s="41"/>
      <c r="CL697" s="41"/>
      <c r="CM697" s="41"/>
      <c r="CN697" s="41"/>
      <c r="CO697" s="41"/>
      <c r="CP697" s="41"/>
      <c r="CQ697" s="41"/>
      <c r="CR697" s="41"/>
      <c r="CS697" s="41"/>
      <c r="CT697" s="41"/>
      <c r="CU697" s="41"/>
      <c r="CV697" s="41"/>
      <c r="CW697" s="41"/>
      <c r="CX697" s="41"/>
      <c r="CY697" s="41"/>
      <c r="CZ697" s="41"/>
      <c r="DA697" s="41"/>
      <c r="DB697" s="41"/>
      <c r="DC697" s="41"/>
      <c r="DD697" s="41"/>
      <c r="DE697" s="41"/>
      <c r="DF697" s="41"/>
      <c r="DG697" s="41"/>
      <c r="DH697" s="41"/>
      <c r="DI697" s="41"/>
      <c r="DJ697" s="41"/>
      <c r="DK697" s="41"/>
      <c r="DL697" s="41"/>
      <c r="DM697" s="41"/>
      <c r="DN697" s="41"/>
      <c r="DO697" s="41"/>
      <c r="DP697" s="41"/>
      <c r="DQ697" s="41"/>
      <c r="DR697" s="41"/>
      <c r="DS697" s="41"/>
      <c r="DT697" s="41"/>
      <c r="DU697" s="41"/>
      <c r="DV697" s="41"/>
      <c r="DW697" s="41"/>
      <c r="DX697" s="41"/>
      <c r="DY697" s="41"/>
      <c r="DZ697" s="41"/>
      <c r="EA697" s="41"/>
      <c r="EB697" s="41"/>
      <c r="EC697" s="41"/>
      <c r="ED697" s="41"/>
      <c r="EE697" s="41"/>
      <c r="EF697" s="41"/>
      <c r="EG697" s="41"/>
      <c r="EH697" s="41"/>
      <c r="EI697" s="41"/>
      <c r="EJ697" s="41"/>
      <c r="EK697" s="41"/>
      <c r="EL697" s="41"/>
      <c r="EM697" s="41"/>
      <c r="EN697" s="41"/>
      <c r="EO697" s="41"/>
      <c r="EP697" s="41"/>
      <c r="EQ697" s="41"/>
      <c r="ER697" s="41"/>
      <c r="ES697" s="41"/>
      <c r="ET697" s="41"/>
      <c r="EU697" s="41"/>
      <c r="EV697" s="41"/>
      <c r="EW697" s="41"/>
      <c r="EX697" s="41"/>
      <c r="EY697" s="41"/>
      <c r="EZ697" s="41"/>
      <c r="FA697" s="41"/>
      <c r="FB697" s="41"/>
      <c r="FC697" s="41"/>
      <c r="FD697" s="41"/>
      <c r="FE697" s="41"/>
      <c r="FF697" s="41"/>
      <c r="FG697" s="41"/>
      <c r="FH697" s="41"/>
      <c r="FI697" s="41"/>
      <c r="FJ697" s="41"/>
      <c r="FK697" s="41"/>
      <c r="FL697" s="41"/>
      <c r="FM697" s="41"/>
      <c r="FN697" s="41"/>
      <c r="FO697" s="41"/>
      <c r="FP697" s="41"/>
      <c r="FQ697" s="130"/>
      <c r="FR697" s="41"/>
      <c r="FS697" s="41"/>
      <c r="FT697" s="41"/>
      <c r="FU697" s="131"/>
      <c r="FV697" s="129"/>
      <c r="FW697" s="41"/>
      <c r="FX697" s="41"/>
      <c r="FY697" s="41"/>
      <c r="FZ697" s="41"/>
      <c r="GA697" s="41"/>
      <c r="GB697" s="41"/>
      <c r="GC697" s="41"/>
      <c r="GD697" s="41"/>
      <c r="GE697" s="41"/>
      <c r="GF697" s="41"/>
      <c r="GG697" s="41"/>
      <c r="GH697" s="41"/>
      <c r="GI697" s="41"/>
      <c r="GJ697" s="41"/>
      <c r="GK697" s="41"/>
      <c r="GL697" s="41"/>
      <c r="GM697" s="41"/>
      <c r="GN697" s="41"/>
      <c r="GO697" s="41"/>
      <c r="GP697" s="41"/>
      <c r="GQ697" s="41"/>
      <c r="GR697" s="41"/>
      <c r="GS697" s="130"/>
    </row>
    <row r="698" spans="1:201" s="133" customFormat="1" x14ac:dyDescent="0.3">
      <c r="A698" s="126"/>
      <c r="B698" s="41"/>
      <c r="C698" s="41"/>
      <c r="D698" s="41"/>
      <c r="E698" s="127"/>
      <c r="F698" s="41"/>
      <c r="G698" s="41"/>
      <c r="H698" s="41"/>
      <c r="I698" s="41"/>
      <c r="J698" s="41"/>
      <c r="K698" s="41"/>
      <c r="L698" s="41"/>
      <c r="M698" s="41"/>
      <c r="N698" s="41"/>
      <c r="O698" s="128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129"/>
      <c r="AN698" s="130"/>
      <c r="AO698" s="41"/>
      <c r="AP698" s="41"/>
      <c r="AQ698" s="41"/>
      <c r="AR698" s="41"/>
      <c r="AS698" s="41"/>
      <c r="AT698" s="41"/>
      <c r="AU698" s="41"/>
      <c r="AV698" s="41"/>
      <c r="AW698" s="41"/>
      <c r="AX698" s="41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/>
      <c r="BV698" s="41"/>
      <c r="BW698" s="41"/>
      <c r="BX698" s="130"/>
      <c r="BY698" s="41"/>
      <c r="BZ698" s="41"/>
      <c r="CA698" s="41"/>
      <c r="CB698" s="41"/>
      <c r="CC698" s="41"/>
      <c r="CD698" s="41"/>
      <c r="CE698" s="41"/>
      <c r="CF698" s="41"/>
      <c r="CG698" s="131"/>
      <c r="CH698" s="41"/>
      <c r="CI698" s="41"/>
      <c r="CJ698" s="41"/>
      <c r="CK698" s="41"/>
      <c r="CL698" s="41"/>
      <c r="CM698" s="41"/>
      <c r="CN698" s="41"/>
      <c r="CO698" s="41"/>
      <c r="CP698" s="41"/>
      <c r="CQ698" s="41"/>
      <c r="CR698" s="41"/>
      <c r="CS698" s="41"/>
      <c r="CT698" s="41"/>
      <c r="CU698" s="41"/>
      <c r="CV698" s="41"/>
      <c r="CW698" s="41"/>
      <c r="CX698" s="41"/>
      <c r="CY698" s="41"/>
      <c r="CZ698" s="41"/>
      <c r="DA698" s="41"/>
      <c r="DB698" s="41"/>
      <c r="DC698" s="41"/>
      <c r="DD698" s="41"/>
      <c r="DE698" s="41"/>
      <c r="DF698" s="41"/>
      <c r="DG698" s="41"/>
      <c r="DH698" s="41"/>
      <c r="DI698" s="41"/>
      <c r="DJ698" s="41"/>
      <c r="DK698" s="41"/>
      <c r="DL698" s="41"/>
      <c r="DM698" s="41"/>
      <c r="DN698" s="41"/>
      <c r="DO698" s="41"/>
      <c r="DP698" s="41"/>
      <c r="DQ698" s="41"/>
      <c r="DR698" s="41"/>
      <c r="DS698" s="41"/>
      <c r="DT698" s="41"/>
      <c r="DU698" s="41"/>
      <c r="DV698" s="41"/>
      <c r="DW698" s="41"/>
      <c r="DX698" s="41"/>
      <c r="DY698" s="41"/>
      <c r="DZ698" s="41"/>
      <c r="EA698" s="41"/>
      <c r="EB698" s="41"/>
      <c r="EC698" s="41"/>
      <c r="ED698" s="41"/>
      <c r="EE698" s="41"/>
      <c r="EF698" s="41"/>
      <c r="EG698" s="41"/>
      <c r="EH698" s="41"/>
      <c r="EI698" s="41"/>
      <c r="EJ698" s="41"/>
      <c r="EK698" s="41"/>
      <c r="EL698" s="41"/>
      <c r="EM698" s="41"/>
      <c r="EN698" s="41"/>
      <c r="EO698" s="41"/>
      <c r="EP698" s="41"/>
      <c r="EQ698" s="41"/>
      <c r="ER698" s="41"/>
      <c r="ES698" s="41"/>
      <c r="ET698" s="41"/>
      <c r="EU698" s="41"/>
      <c r="EV698" s="41"/>
      <c r="EW698" s="41"/>
      <c r="EX698" s="41"/>
      <c r="EY698" s="41"/>
      <c r="EZ698" s="41"/>
      <c r="FA698" s="41"/>
      <c r="FB698" s="41"/>
      <c r="FC698" s="41"/>
      <c r="FD698" s="41"/>
      <c r="FE698" s="41"/>
      <c r="FF698" s="41"/>
      <c r="FG698" s="41"/>
      <c r="FH698" s="41"/>
      <c r="FI698" s="41"/>
      <c r="FJ698" s="41"/>
      <c r="FK698" s="41"/>
      <c r="FL698" s="41"/>
      <c r="FM698" s="41"/>
      <c r="FN698" s="41"/>
      <c r="FO698" s="41"/>
      <c r="FP698" s="41"/>
      <c r="FQ698" s="130"/>
      <c r="FR698" s="41"/>
      <c r="FS698" s="41"/>
      <c r="FT698" s="41"/>
      <c r="FU698" s="131"/>
      <c r="FV698" s="129"/>
      <c r="FW698" s="41"/>
      <c r="FX698" s="41"/>
      <c r="FY698" s="41"/>
      <c r="FZ698" s="41"/>
      <c r="GA698" s="41"/>
      <c r="GB698" s="41"/>
      <c r="GC698" s="41"/>
      <c r="GD698" s="41"/>
      <c r="GE698" s="41"/>
      <c r="GF698" s="41"/>
      <c r="GG698" s="41"/>
      <c r="GH698" s="41"/>
      <c r="GI698" s="41"/>
      <c r="GJ698" s="41"/>
      <c r="GK698" s="41"/>
      <c r="GL698" s="41"/>
      <c r="GM698" s="41"/>
      <c r="GN698" s="41"/>
      <c r="GO698" s="41"/>
      <c r="GP698" s="41"/>
      <c r="GQ698" s="41"/>
      <c r="GR698" s="41"/>
      <c r="GS698" s="130"/>
    </row>
    <row r="699" spans="1:201" s="133" customFormat="1" x14ac:dyDescent="0.3">
      <c r="A699" s="126"/>
      <c r="B699" s="41"/>
      <c r="C699" s="41"/>
      <c r="D699" s="41"/>
      <c r="E699" s="127"/>
      <c r="F699" s="41"/>
      <c r="G699" s="41"/>
      <c r="H699" s="41"/>
      <c r="I699" s="41"/>
      <c r="J699" s="41"/>
      <c r="K699" s="41"/>
      <c r="L699" s="41"/>
      <c r="M699" s="41"/>
      <c r="N699" s="41"/>
      <c r="O699" s="128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129"/>
      <c r="AN699" s="130"/>
      <c r="AO699" s="41"/>
      <c r="AP699" s="41"/>
      <c r="AQ699" s="41"/>
      <c r="AR699" s="41"/>
      <c r="AS699" s="41"/>
      <c r="AT699" s="41"/>
      <c r="AU699" s="41"/>
      <c r="AV699" s="41"/>
      <c r="AW699" s="41"/>
      <c r="AX699" s="41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/>
      <c r="BV699" s="41"/>
      <c r="BW699" s="41"/>
      <c r="BX699" s="130"/>
      <c r="BY699" s="41"/>
      <c r="BZ699" s="41"/>
      <c r="CA699" s="41"/>
      <c r="CB699" s="41"/>
      <c r="CC699" s="41"/>
      <c r="CD699" s="41"/>
      <c r="CE699" s="41"/>
      <c r="CF699" s="41"/>
      <c r="CG699" s="131"/>
      <c r="CH699" s="41"/>
      <c r="CI699" s="41"/>
      <c r="CJ699" s="41"/>
      <c r="CK699" s="41"/>
      <c r="CL699" s="41"/>
      <c r="CM699" s="41"/>
      <c r="CN699" s="41"/>
      <c r="CO699" s="41"/>
      <c r="CP699" s="41"/>
      <c r="CQ699" s="41"/>
      <c r="CR699" s="41"/>
      <c r="CS699" s="41"/>
      <c r="CT699" s="41"/>
      <c r="CU699" s="41"/>
      <c r="CV699" s="41"/>
      <c r="CW699" s="41"/>
      <c r="CX699" s="41"/>
      <c r="CY699" s="41"/>
      <c r="CZ699" s="41"/>
      <c r="DA699" s="41"/>
      <c r="DB699" s="41"/>
      <c r="DC699" s="41"/>
      <c r="DD699" s="41"/>
      <c r="DE699" s="41"/>
      <c r="DF699" s="41"/>
      <c r="DG699" s="41"/>
      <c r="DH699" s="41"/>
      <c r="DI699" s="41"/>
      <c r="DJ699" s="41"/>
      <c r="DK699" s="41"/>
      <c r="DL699" s="41"/>
      <c r="DM699" s="41"/>
      <c r="DN699" s="41"/>
      <c r="DO699" s="41"/>
      <c r="DP699" s="41"/>
      <c r="DQ699" s="41"/>
      <c r="DR699" s="41"/>
      <c r="DS699" s="41"/>
      <c r="DT699" s="41"/>
      <c r="DU699" s="41"/>
      <c r="DV699" s="41"/>
      <c r="DW699" s="41"/>
      <c r="DX699" s="41"/>
      <c r="DY699" s="41"/>
      <c r="DZ699" s="41"/>
      <c r="EA699" s="41"/>
      <c r="EB699" s="41"/>
      <c r="EC699" s="41"/>
      <c r="ED699" s="41"/>
      <c r="EE699" s="41"/>
      <c r="EF699" s="41"/>
      <c r="EG699" s="41"/>
      <c r="EH699" s="41"/>
      <c r="EI699" s="41"/>
      <c r="EJ699" s="41"/>
      <c r="EK699" s="41"/>
      <c r="EL699" s="41"/>
      <c r="EM699" s="41"/>
      <c r="EN699" s="41"/>
      <c r="EO699" s="41"/>
      <c r="EP699" s="41"/>
      <c r="EQ699" s="41"/>
      <c r="ER699" s="41"/>
      <c r="ES699" s="41"/>
      <c r="ET699" s="41"/>
      <c r="EU699" s="41"/>
      <c r="EV699" s="41"/>
      <c r="EW699" s="41"/>
      <c r="EX699" s="41"/>
      <c r="EY699" s="41"/>
      <c r="EZ699" s="41"/>
      <c r="FA699" s="41"/>
      <c r="FB699" s="41"/>
      <c r="FC699" s="41"/>
      <c r="FD699" s="41"/>
      <c r="FE699" s="41"/>
      <c r="FF699" s="41"/>
      <c r="FG699" s="41"/>
      <c r="FH699" s="41"/>
      <c r="FI699" s="41"/>
      <c r="FJ699" s="41"/>
      <c r="FK699" s="41"/>
      <c r="FL699" s="41"/>
      <c r="FM699" s="41"/>
      <c r="FN699" s="41"/>
      <c r="FO699" s="41"/>
      <c r="FP699" s="41"/>
      <c r="FQ699" s="130"/>
      <c r="FR699" s="41"/>
      <c r="FS699" s="41"/>
      <c r="FT699" s="41"/>
      <c r="FU699" s="131"/>
      <c r="FV699" s="129"/>
      <c r="FW699" s="41"/>
      <c r="FX699" s="41"/>
      <c r="FY699" s="41"/>
      <c r="FZ699" s="41"/>
      <c r="GA699" s="41"/>
      <c r="GB699" s="41"/>
      <c r="GC699" s="41"/>
      <c r="GD699" s="41"/>
      <c r="GE699" s="41"/>
      <c r="GF699" s="41"/>
      <c r="GG699" s="41"/>
      <c r="GH699" s="41"/>
      <c r="GI699" s="41"/>
      <c r="GJ699" s="41"/>
      <c r="GK699" s="41"/>
      <c r="GL699" s="41"/>
      <c r="GM699" s="41"/>
      <c r="GN699" s="41"/>
      <c r="GO699" s="41"/>
      <c r="GP699" s="41"/>
      <c r="GQ699" s="41"/>
      <c r="GR699" s="41"/>
      <c r="GS699" s="130"/>
    </row>
    <row r="700" spans="1:201" s="133" customFormat="1" x14ac:dyDescent="0.3">
      <c r="A700" s="126"/>
      <c r="B700" s="41"/>
      <c r="C700" s="41"/>
      <c r="D700" s="41"/>
      <c r="E700" s="127"/>
      <c r="F700" s="41"/>
      <c r="G700" s="41"/>
      <c r="H700" s="41"/>
      <c r="I700" s="41"/>
      <c r="J700" s="41"/>
      <c r="K700" s="41"/>
      <c r="L700" s="41"/>
      <c r="M700" s="41"/>
      <c r="N700" s="41"/>
      <c r="O700" s="128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129"/>
      <c r="AN700" s="130"/>
      <c r="AO700" s="41"/>
      <c r="AP700" s="41"/>
      <c r="AQ700" s="41"/>
      <c r="AR700" s="41"/>
      <c r="AS700" s="41"/>
      <c r="AT700" s="41"/>
      <c r="AU700" s="41"/>
      <c r="AV700" s="41"/>
      <c r="AW700" s="41"/>
      <c r="AX700" s="41"/>
      <c r="AY700" s="41"/>
      <c r="AZ700" s="41"/>
      <c r="BA700" s="41"/>
      <c r="BB700" s="41"/>
      <c r="BC700" s="41"/>
      <c r="BD700" s="41"/>
      <c r="BE700" s="41"/>
      <c r="BF700" s="41"/>
      <c r="BG700" s="41"/>
      <c r="BH700" s="41"/>
      <c r="BI700" s="41"/>
      <c r="BJ700" s="41"/>
      <c r="BK700" s="41"/>
      <c r="BL700" s="41"/>
      <c r="BM700" s="41"/>
      <c r="BN700" s="41"/>
      <c r="BO700" s="41"/>
      <c r="BP700" s="41"/>
      <c r="BQ700" s="41"/>
      <c r="BR700" s="41"/>
      <c r="BS700" s="41"/>
      <c r="BT700" s="41"/>
      <c r="BU700" s="41"/>
      <c r="BV700" s="41"/>
      <c r="BW700" s="41"/>
      <c r="BX700" s="130"/>
      <c r="BY700" s="41"/>
      <c r="BZ700" s="41"/>
      <c r="CA700" s="41"/>
      <c r="CB700" s="41"/>
      <c r="CC700" s="41"/>
      <c r="CD700" s="41"/>
      <c r="CE700" s="41"/>
      <c r="CF700" s="41"/>
      <c r="CG700" s="131"/>
      <c r="CH700" s="41"/>
      <c r="CI700" s="41"/>
      <c r="CJ700" s="41"/>
      <c r="CK700" s="41"/>
      <c r="CL700" s="41"/>
      <c r="CM700" s="41"/>
      <c r="CN700" s="41"/>
      <c r="CO700" s="41"/>
      <c r="CP700" s="41"/>
      <c r="CQ700" s="41"/>
      <c r="CR700" s="41"/>
      <c r="CS700" s="41"/>
      <c r="CT700" s="41"/>
      <c r="CU700" s="41"/>
      <c r="CV700" s="41"/>
      <c r="CW700" s="41"/>
      <c r="CX700" s="41"/>
      <c r="CY700" s="41"/>
      <c r="CZ700" s="41"/>
      <c r="DA700" s="41"/>
      <c r="DB700" s="41"/>
      <c r="DC700" s="41"/>
      <c r="DD700" s="41"/>
      <c r="DE700" s="41"/>
      <c r="DF700" s="41"/>
      <c r="DG700" s="41"/>
      <c r="DH700" s="41"/>
      <c r="DI700" s="41"/>
      <c r="DJ700" s="41"/>
      <c r="DK700" s="41"/>
      <c r="DL700" s="41"/>
      <c r="DM700" s="41"/>
      <c r="DN700" s="41"/>
      <c r="DO700" s="41"/>
      <c r="DP700" s="41"/>
      <c r="DQ700" s="41"/>
      <c r="DR700" s="41"/>
      <c r="DS700" s="41"/>
      <c r="DT700" s="41"/>
      <c r="DU700" s="41"/>
      <c r="DV700" s="41"/>
      <c r="DW700" s="41"/>
      <c r="DX700" s="41"/>
      <c r="DY700" s="41"/>
      <c r="DZ700" s="41"/>
      <c r="EA700" s="41"/>
      <c r="EB700" s="41"/>
      <c r="EC700" s="41"/>
      <c r="ED700" s="41"/>
      <c r="EE700" s="41"/>
      <c r="EF700" s="41"/>
      <c r="EG700" s="41"/>
      <c r="EH700" s="41"/>
      <c r="EI700" s="41"/>
      <c r="EJ700" s="41"/>
      <c r="EK700" s="41"/>
      <c r="EL700" s="41"/>
      <c r="EM700" s="41"/>
      <c r="EN700" s="41"/>
      <c r="EO700" s="41"/>
      <c r="EP700" s="41"/>
      <c r="EQ700" s="41"/>
      <c r="ER700" s="41"/>
      <c r="ES700" s="41"/>
      <c r="ET700" s="41"/>
      <c r="EU700" s="41"/>
      <c r="EV700" s="41"/>
      <c r="EW700" s="41"/>
      <c r="EX700" s="41"/>
      <c r="EY700" s="41"/>
      <c r="EZ700" s="41"/>
      <c r="FA700" s="41"/>
      <c r="FB700" s="41"/>
      <c r="FC700" s="41"/>
      <c r="FD700" s="41"/>
      <c r="FE700" s="41"/>
      <c r="FF700" s="41"/>
      <c r="FG700" s="41"/>
      <c r="FH700" s="41"/>
      <c r="FI700" s="41"/>
      <c r="FJ700" s="41"/>
      <c r="FK700" s="41"/>
      <c r="FL700" s="41"/>
      <c r="FM700" s="41"/>
      <c r="FN700" s="41"/>
      <c r="FO700" s="41"/>
      <c r="FP700" s="41"/>
      <c r="FQ700" s="130"/>
      <c r="FR700" s="41"/>
      <c r="FS700" s="41"/>
      <c r="FT700" s="41"/>
      <c r="FU700" s="131"/>
      <c r="FV700" s="129"/>
      <c r="FW700" s="41"/>
      <c r="FX700" s="41"/>
      <c r="FY700" s="41"/>
      <c r="FZ700" s="41"/>
      <c r="GA700" s="41"/>
      <c r="GB700" s="41"/>
      <c r="GC700" s="41"/>
      <c r="GD700" s="41"/>
      <c r="GE700" s="41"/>
      <c r="GF700" s="41"/>
      <c r="GG700" s="41"/>
      <c r="GH700" s="41"/>
      <c r="GI700" s="41"/>
      <c r="GJ700" s="41"/>
      <c r="GK700" s="41"/>
      <c r="GL700" s="41"/>
      <c r="GM700" s="41"/>
      <c r="GN700" s="41"/>
      <c r="GO700" s="41"/>
      <c r="GP700" s="41"/>
      <c r="GQ700" s="41"/>
      <c r="GR700" s="41"/>
      <c r="GS700" s="130"/>
    </row>
    <row r="701" spans="1:201" s="133" customFormat="1" x14ac:dyDescent="0.3">
      <c r="A701" s="126"/>
      <c r="B701" s="41"/>
      <c r="C701" s="41"/>
      <c r="D701" s="41"/>
      <c r="E701" s="127"/>
      <c r="F701" s="41"/>
      <c r="G701" s="41"/>
      <c r="H701" s="41"/>
      <c r="I701" s="41"/>
      <c r="J701" s="41"/>
      <c r="K701" s="41"/>
      <c r="L701" s="41"/>
      <c r="M701" s="41"/>
      <c r="N701" s="41"/>
      <c r="O701" s="128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129"/>
      <c r="AN701" s="130"/>
      <c r="AO701" s="41"/>
      <c r="AP701" s="41"/>
      <c r="AQ701" s="41"/>
      <c r="AR701" s="41"/>
      <c r="AS701" s="41"/>
      <c r="AT701" s="41"/>
      <c r="AU701" s="41"/>
      <c r="AV701" s="41"/>
      <c r="AW701" s="41"/>
      <c r="AX701" s="41"/>
      <c r="AY701" s="41"/>
      <c r="AZ701" s="41"/>
      <c r="BA701" s="41"/>
      <c r="BB701" s="41"/>
      <c r="BC701" s="41"/>
      <c r="BD701" s="41"/>
      <c r="BE701" s="41"/>
      <c r="BF701" s="41"/>
      <c r="BG701" s="41"/>
      <c r="BH701" s="41"/>
      <c r="BI701" s="41"/>
      <c r="BJ701" s="41"/>
      <c r="BK701" s="41"/>
      <c r="BL701" s="41"/>
      <c r="BM701" s="41"/>
      <c r="BN701" s="41"/>
      <c r="BO701" s="41"/>
      <c r="BP701" s="41"/>
      <c r="BQ701" s="41"/>
      <c r="BR701" s="41"/>
      <c r="BS701" s="41"/>
      <c r="BT701" s="41"/>
      <c r="BU701" s="41"/>
      <c r="BV701" s="41"/>
      <c r="BW701" s="41"/>
      <c r="BX701" s="130"/>
      <c r="BY701" s="41"/>
      <c r="BZ701" s="41"/>
      <c r="CA701" s="41"/>
      <c r="CB701" s="41"/>
      <c r="CC701" s="41"/>
      <c r="CD701" s="41"/>
      <c r="CE701" s="41"/>
      <c r="CF701" s="41"/>
      <c r="CG701" s="131"/>
      <c r="CH701" s="41"/>
      <c r="CI701" s="41"/>
      <c r="CJ701" s="41"/>
      <c r="CK701" s="41"/>
      <c r="CL701" s="41"/>
      <c r="CM701" s="41"/>
      <c r="CN701" s="41"/>
      <c r="CO701" s="41"/>
      <c r="CP701" s="41"/>
      <c r="CQ701" s="41"/>
      <c r="CR701" s="41"/>
      <c r="CS701" s="41"/>
      <c r="CT701" s="41"/>
      <c r="CU701" s="41"/>
      <c r="CV701" s="41"/>
      <c r="CW701" s="41"/>
      <c r="CX701" s="41"/>
      <c r="CY701" s="41"/>
      <c r="CZ701" s="41"/>
      <c r="DA701" s="41"/>
      <c r="DB701" s="41"/>
      <c r="DC701" s="41"/>
      <c r="DD701" s="41"/>
      <c r="DE701" s="41"/>
      <c r="DF701" s="41"/>
      <c r="DG701" s="41"/>
      <c r="DH701" s="41"/>
      <c r="DI701" s="41"/>
      <c r="DJ701" s="41"/>
      <c r="DK701" s="41"/>
      <c r="DL701" s="41"/>
      <c r="DM701" s="41"/>
      <c r="DN701" s="41"/>
      <c r="DO701" s="41"/>
      <c r="DP701" s="41"/>
      <c r="DQ701" s="41"/>
      <c r="DR701" s="41"/>
      <c r="DS701" s="41"/>
      <c r="DT701" s="41"/>
      <c r="DU701" s="41"/>
      <c r="DV701" s="41"/>
      <c r="DW701" s="41"/>
      <c r="DX701" s="41"/>
      <c r="DY701" s="41"/>
      <c r="DZ701" s="41"/>
      <c r="EA701" s="41"/>
      <c r="EB701" s="41"/>
      <c r="EC701" s="41"/>
      <c r="ED701" s="41"/>
      <c r="EE701" s="41"/>
      <c r="EF701" s="41"/>
      <c r="EG701" s="41"/>
      <c r="EH701" s="41"/>
      <c r="EI701" s="41"/>
      <c r="EJ701" s="41"/>
      <c r="EK701" s="41"/>
      <c r="EL701" s="41"/>
      <c r="EM701" s="41"/>
      <c r="EN701" s="41"/>
      <c r="EO701" s="41"/>
      <c r="EP701" s="41"/>
      <c r="EQ701" s="41"/>
      <c r="ER701" s="41"/>
      <c r="ES701" s="41"/>
      <c r="ET701" s="41"/>
      <c r="EU701" s="41"/>
      <c r="EV701" s="41"/>
      <c r="EW701" s="41"/>
      <c r="EX701" s="41"/>
      <c r="EY701" s="41"/>
      <c r="EZ701" s="41"/>
      <c r="FA701" s="41"/>
      <c r="FB701" s="41"/>
      <c r="FC701" s="41"/>
      <c r="FD701" s="41"/>
      <c r="FE701" s="41"/>
      <c r="FF701" s="41"/>
      <c r="FG701" s="41"/>
      <c r="FH701" s="41"/>
      <c r="FI701" s="41"/>
      <c r="FJ701" s="41"/>
      <c r="FK701" s="41"/>
      <c r="FL701" s="41"/>
      <c r="FM701" s="41"/>
      <c r="FN701" s="41"/>
      <c r="FO701" s="41"/>
      <c r="FP701" s="41"/>
      <c r="FQ701" s="130"/>
      <c r="FR701" s="41"/>
      <c r="FS701" s="41"/>
      <c r="FT701" s="41"/>
      <c r="FU701" s="131"/>
      <c r="FV701" s="129"/>
      <c r="FW701" s="41"/>
      <c r="FX701" s="41"/>
      <c r="FY701" s="41"/>
      <c r="FZ701" s="41"/>
      <c r="GA701" s="41"/>
      <c r="GB701" s="41"/>
      <c r="GC701" s="41"/>
      <c r="GD701" s="41"/>
      <c r="GE701" s="41"/>
      <c r="GF701" s="41"/>
      <c r="GG701" s="41"/>
      <c r="GH701" s="41"/>
      <c r="GI701" s="41"/>
      <c r="GJ701" s="41"/>
      <c r="GK701" s="41"/>
      <c r="GL701" s="41"/>
      <c r="GM701" s="41"/>
      <c r="GN701" s="41"/>
      <c r="GO701" s="41"/>
      <c r="GP701" s="41"/>
      <c r="GQ701" s="41"/>
      <c r="GR701" s="41"/>
      <c r="GS701" s="130"/>
    </row>
    <row r="702" spans="1:201" s="133" customFormat="1" x14ac:dyDescent="0.3">
      <c r="A702" s="126"/>
      <c r="B702" s="41"/>
      <c r="C702" s="41"/>
      <c r="D702" s="41"/>
      <c r="E702" s="127"/>
      <c r="F702" s="41"/>
      <c r="G702" s="41"/>
      <c r="H702" s="41"/>
      <c r="I702" s="41"/>
      <c r="J702" s="41"/>
      <c r="K702" s="41"/>
      <c r="L702" s="41"/>
      <c r="M702" s="41"/>
      <c r="N702" s="41"/>
      <c r="O702" s="128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129"/>
      <c r="AN702" s="130"/>
      <c r="AO702" s="41"/>
      <c r="AP702" s="41"/>
      <c r="AQ702" s="41"/>
      <c r="AR702" s="41"/>
      <c r="AS702" s="41"/>
      <c r="AT702" s="41"/>
      <c r="AU702" s="41"/>
      <c r="AV702" s="41"/>
      <c r="AW702" s="41"/>
      <c r="AX702" s="41"/>
      <c r="AY702" s="41"/>
      <c r="AZ702" s="41"/>
      <c r="BA702" s="41"/>
      <c r="BB702" s="41"/>
      <c r="BC702" s="41"/>
      <c r="BD702" s="41"/>
      <c r="BE702" s="41"/>
      <c r="BF702" s="41"/>
      <c r="BG702" s="41"/>
      <c r="BH702" s="41"/>
      <c r="BI702" s="41"/>
      <c r="BJ702" s="41"/>
      <c r="BK702" s="41"/>
      <c r="BL702" s="41"/>
      <c r="BM702" s="41"/>
      <c r="BN702" s="41"/>
      <c r="BO702" s="41"/>
      <c r="BP702" s="41"/>
      <c r="BQ702" s="41"/>
      <c r="BR702" s="41"/>
      <c r="BS702" s="41"/>
      <c r="BT702" s="41"/>
      <c r="BU702" s="41"/>
      <c r="BV702" s="41"/>
      <c r="BW702" s="41"/>
      <c r="BX702" s="130"/>
      <c r="BY702" s="41"/>
      <c r="BZ702" s="41"/>
      <c r="CA702" s="41"/>
      <c r="CB702" s="41"/>
      <c r="CC702" s="41"/>
      <c r="CD702" s="41"/>
      <c r="CE702" s="41"/>
      <c r="CF702" s="41"/>
      <c r="CG702" s="131"/>
      <c r="CH702" s="41"/>
      <c r="CI702" s="41"/>
      <c r="CJ702" s="41"/>
      <c r="CK702" s="41"/>
      <c r="CL702" s="41"/>
      <c r="CM702" s="41"/>
      <c r="CN702" s="41"/>
      <c r="CO702" s="41"/>
      <c r="CP702" s="41"/>
      <c r="CQ702" s="41"/>
      <c r="CR702" s="41"/>
      <c r="CS702" s="41"/>
      <c r="CT702" s="41"/>
      <c r="CU702" s="41"/>
      <c r="CV702" s="41"/>
      <c r="CW702" s="41"/>
      <c r="CX702" s="41"/>
      <c r="CY702" s="41"/>
      <c r="CZ702" s="41"/>
      <c r="DA702" s="41"/>
      <c r="DB702" s="41"/>
      <c r="DC702" s="41"/>
      <c r="DD702" s="41"/>
      <c r="DE702" s="41"/>
      <c r="DF702" s="41"/>
      <c r="DG702" s="41"/>
      <c r="DH702" s="41"/>
      <c r="DI702" s="41"/>
      <c r="DJ702" s="41"/>
      <c r="DK702" s="41"/>
      <c r="DL702" s="41"/>
      <c r="DM702" s="41"/>
      <c r="DN702" s="41"/>
      <c r="DO702" s="41"/>
      <c r="DP702" s="41"/>
      <c r="DQ702" s="41"/>
      <c r="DR702" s="41"/>
      <c r="DS702" s="41"/>
      <c r="DT702" s="41"/>
      <c r="DU702" s="41"/>
      <c r="DV702" s="41"/>
      <c r="DW702" s="41"/>
      <c r="DX702" s="41"/>
      <c r="DY702" s="41"/>
      <c r="DZ702" s="41"/>
      <c r="EA702" s="41"/>
      <c r="EB702" s="41"/>
      <c r="EC702" s="41"/>
      <c r="ED702" s="41"/>
      <c r="EE702" s="41"/>
      <c r="EF702" s="41"/>
      <c r="EG702" s="41"/>
      <c r="EH702" s="41"/>
      <c r="EI702" s="41"/>
      <c r="EJ702" s="41"/>
      <c r="EK702" s="41"/>
      <c r="EL702" s="41"/>
      <c r="EM702" s="41"/>
      <c r="EN702" s="41"/>
      <c r="EO702" s="41"/>
      <c r="EP702" s="41"/>
      <c r="EQ702" s="41"/>
      <c r="ER702" s="41"/>
      <c r="ES702" s="41"/>
      <c r="ET702" s="41"/>
      <c r="EU702" s="41"/>
      <c r="EV702" s="41"/>
      <c r="EW702" s="41"/>
      <c r="EX702" s="41"/>
      <c r="EY702" s="41"/>
      <c r="EZ702" s="41"/>
      <c r="FA702" s="41"/>
      <c r="FB702" s="41"/>
      <c r="FC702" s="41"/>
      <c r="FD702" s="41"/>
      <c r="FE702" s="41"/>
      <c r="FF702" s="41"/>
      <c r="FG702" s="41"/>
      <c r="FH702" s="41"/>
      <c r="FI702" s="41"/>
      <c r="FJ702" s="41"/>
      <c r="FK702" s="41"/>
      <c r="FL702" s="41"/>
      <c r="FM702" s="41"/>
      <c r="FN702" s="41"/>
      <c r="FO702" s="41"/>
      <c r="FP702" s="41"/>
      <c r="FQ702" s="130"/>
      <c r="FR702" s="41"/>
      <c r="FS702" s="41"/>
      <c r="FT702" s="41"/>
      <c r="FU702" s="131"/>
      <c r="FV702" s="129"/>
      <c r="FW702" s="41"/>
      <c r="FX702" s="41"/>
      <c r="FY702" s="41"/>
      <c r="FZ702" s="41"/>
      <c r="GA702" s="41"/>
      <c r="GB702" s="41"/>
      <c r="GC702" s="41"/>
      <c r="GD702" s="41"/>
      <c r="GE702" s="41"/>
      <c r="GF702" s="41"/>
      <c r="GG702" s="41"/>
      <c r="GH702" s="41"/>
      <c r="GI702" s="41"/>
      <c r="GJ702" s="41"/>
      <c r="GK702" s="41"/>
      <c r="GL702" s="41"/>
      <c r="GM702" s="41"/>
      <c r="GN702" s="41"/>
      <c r="GO702" s="41"/>
      <c r="GP702" s="41"/>
      <c r="GQ702" s="41"/>
      <c r="GR702" s="41"/>
      <c r="GS702" s="130"/>
    </row>
    <row r="703" spans="1:201" s="133" customFormat="1" x14ac:dyDescent="0.3">
      <c r="A703" s="126"/>
      <c r="B703" s="41"/>
      <c r="C703" s="41"/>
      <c r="D703" s="41"/>
      <c r="E703" s="127"/>
      <c r="F703" s="41"/>
      <c r="G703" s="41"/>
      <c r="H703" s="41"/>
      <c r="I703" s="41"/>
      <c r="J703" s="41"/>
      <c r="K703" s="41"/>
      <c r="L703" s="41"/>
      <c r="M703" s="41"/>
      <c r="N703" s="41"/>
      <c r="O703" s="128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129"/>
      <c r="AN703" s="130"/>
      <c r="AO703" s="41"/>
      <c r="AP703" s="41"/>
      <c r="AQ703" s="41"/>
      <c r="AR703" s="41"/>
      <c r="AS703" s="41"/>
      <c r="AT703" s="41"/>
      <c r="AU703" s="41"/>
      <c r="AV703" s="41"/>
      <c r="AW703" s="41"/>
      <c r="AX703" s="41"/>
      <c r="AY703" s="41"/>
      <c r="AZ703" s="41"/>
      <c r="BA703" s="41"/>
      <c r="BB703" s="41"/>
      <c r="BC703" s="41"/>
      <c r="BD703" s="41"/>
      <c r="BE703" s="41"/>
      <c r="BF703" s="41"/>
      <c r="BG703" s="41"/>
      <c r="BH703" s="41"/>
      <c r="BI703" s="41"/>
      <c r="BJ703" s="41"/>
      <c r="BK703" s="41"/>
      <c r="BL703" s="41"/>
      <c r="BM703" s="41"/>
      <c r="BN703" s="41"/>
      <c r="BO703" s="41"/>
      <c r="BP703" s="41"/>
      <c r="BQ703" s="41"/>
      <c r="BR703" s="41"/>
      <c r="BS703" s="41"/>
      <c r="BT703" s="41"/>
      <c r="BU703" s="41"/>
      <c r="BV703" s="41"/>
      <c r="BW703" s="41"/>
      <c r="BX703" s="130"/>
      <c r="BY703" s="41"/>
      <c r="BZ703" s="41"/>
      <c r="CA703" s="41"/>
      <c r="CB703" s="41"/>
      <c r="CC703" s="41"/>
      <c r="CD703" s="41"/>
      <c r="CE703" s="41"/>
      <c r="CF703" s="41"/>
      <c r="CG703" s="131"/>
      <c r="CH703" s="41"/>
      <c r="CI703" s="41"/>
      <c r="CJ703" s="41"/>
      <c r="CK703" s="41"/>
      <c r="CL703" s="41"/>
      <c r="CM703" s="41"/>
      <c r="CN703" s="41"/>
      <c r="CO703" s="41"/>
      <c r="CP703" s="41"/>
      <c r="CQ703" s="41"/>
      <c r="CR703" s="41"/>
      <c r="CS703" s="41"/>
      <c r="CT703" s="41"/>
      <c r="CU703" s="41"/>
      <c r="CV703" s="41"/>
      <c r="CW703" s="41"/>
      <c r="CX703" s="41"/>
      <c r="CY703" s="41"/>
      <c r="CZ703" s="41"/>
      <c r="DA703" s="41"/>
      <c r="DB703" s="41"/>
      <c r="DC703" s="41"/>
      <c r="DD703" s="41"/>
      <c r="DE703" s="41"/>
      <c r="DF703" s="41"/>
      <c r="DG703" s="41"/>
      <c r="DH703" s="41"/>
      <c r="DI703" s="41"/>
      <c r="DJ703" s="41"/>
      <c r="DK703" s="41"/>
      <c r="DL703" s="41"/>
      <c r="DM703" s="41"/>
      <c r="DN703" s="41"/>
      <c r="DO703" s="41"/>
      <c r="DP703" s="41"/>
      <c r="DQ703" s="41"/>
      <c r="DR703" s="41"/>
      <c r="DS703" s="41"/>
      <c r="DT703" s="41"/>
      <c r="DU703" s="41"/>
      <c r="DV703" s="41"/>
      <c r="DW703" s="41"/>
      <c r="DX703" s="41"/>
      <c r="DY703" s="41"/>
      <c r="DZ703" s="41"/>
      <c r="EA703" s="41"/>
      <c r="EB703" s="41"/>
      <c r="EC703" s="41"/>
      <c r="ED703" s="41"/>
      <c r="EE703" s="41"/>
      <c r="EF703" s="41"/>
      <c r="EG703" s="41"/>
      <c r="EH703" s="41"/>
      <c r="EI703" s="41"/>
      <c r="EJ703" s="41"/>
      <c r="EK703" s="41"/>
      <c r="EL703" s="41"/>
      <c r="EM703" s="41"/>
      <c r="EN703" s="41"/>
      <c r="EO703" s="41"/>
      <c r="EP703" s="41"/>
      <c r="EQ703" s="41"/>
      <c r="ER703" s="41"/>
      <c r="ES703" s="41"/>
      <c r="ET703" s="41"/>
      <c r="EU703" s="41"/>
      <c r="EV703" s="41"/>
      <c r="EW703" s="41"/>
      <c r="EX703" s="41"/>
      <c r="EY703" s="41"/>
      <c r="EZ703" s="41"/>
      <c r="FA703" s="41"/>
      <c r="FB703" s="41"/>
      <c r="FC703" s="41"/>
      <c r="FD703" s="41"/>
      <c r="FE703" s="41"/>
      <c r="FF703" s="41"/>
      <c r="FG703" s="41"/>
      <c r="FH703" s="41"/>
      <c r="FI703" s="41"/>
      <c r="FJ703" s="41"/>
      <c r="FK703" s="41"/>
      <c r="FL703" s="41"/>
      <c r="FM703" s="41"/>
      <c r="FN703" s="41"/>
      <c r="FO703" s="41"/>
      <c r="FP703" s="41"/>
      <c r="FQ703" s="130"/>
      <c r="FR703" s="41"/>
      <c r="FS703" s="41"/>
      <c r="FT703" s="41"/>
      <c r="FU703" s="131"/>
      <c r="FV703" s="129"/>
      <c r="FW703" s="41"/>
      <c r="FX703" s="41"/>
      <c r="FY703" s="41"/>
      <c r="FZ703" s="41"/>
      <c r="GA703" s="41"/>
      <c r="GB703" s="41"/>
      <c r="GC703" s="41"/>
      <c r="GD703" s="41"/>
      <c r="GE703" s="41"/>
      <c r="GF703" s="41"/>
      <c r="GG703" s="41"/>
      <c r="GH703" s="41"/>
      <c r="GI703" s="41"/>
      <c r="GJ703" s="41"/>
      <c r="GK703" s="41"/>
      <c r="GL703" s="41"/>
      <c r="GM703" s="41"/>
      <c r="GN703" s="41"/>
      <c r="GO703" s="41"/>
      <c r="GP703" s="41"/>
      <c r="GQ703" s="41"/>
      <c r="GR703" s="41"/>
      <c r="GS703" s="130"/>
    </row>
    <row r="704" spans="1:201" s="133" customFormat="1" x14ac:dyDescent="0.3">
      <c r="A704" s="126"/>
      <c r="B704" s="41"/>
      <c r="C704" s="41"/>
      <c r="D704" s="41"/>
      <c r="E704" s="127"/>
      <c r="F704" s="41"/>
      <c r="G704" s="41"/>
      <c r="H704" s="41"/>
      <c r="I704" s="41"/>
      <c r="J704" s="41"/>
      <c r="K704" s="41"/>
      <c r="L704" s="41"/>
      <c r="M704" s="41"/>
      <c r="N704" s="41"/>
      <c r="O704" s="128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129"/>
      <c r="AN704" s="130"/>
      <c r="AO704" s="41"/>
      <c r="AP704" s="41"/>
      <c r="AQ704" s="41"/>
      <c r="AR704" s="41"/>
      <c r="AS704" s="41"/>
      <c r="AT704" s="41"/>
      <c r="AU704" s="41"/>
      <c r="AV704" s="41"/>
      <c r="AW704" s="41"/>
      <c r="AX704" s="41"/>
      <c r="AY704" s="41"/>
      <c r="AZ704" s="41"/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  <c r="BK704" s="41"/>
      <c r="BL704" s="41"/>
      <c r="BM704" s="41"/>
      <c r="BN704" s="41"/>
      <c r="BO704" s="41"/>
      <c r="BP704" s="41"/>
      <c r="BQ704" s="41"/>
      <c r="BR704" s="41"/>
      <c r="BS704" s="41"/>
      <c r="BT704" s="41"/>
      <c r="BU704" s="41"/>
      <c r="BV704" s="41"/>
      <c r="BW704" s="41"/>
      <c r="BX704" s="130"/>
      <c r="BY704" s="41"/>
      <c r="BZ704" s="41"/>
      <c r="CA704" s="41"/>
      <c r="CB704" s="41"/>
      <c r="CC704" s="41"/>
      <c r="CD704" s="41"/>
      <c r="CE704" s="41"/>
      <c r="CF704" s="41"/>
      <c r="CG704" s="131"/>
      <c r="CH704" s="41"/>
      <c r="CI704" s="41"/>
      <c r="CJ704" s="41"/>
      <c r="CK704" s="41"/>
      <c r="CL704" s="41"/>
      <c r="CM704" s="41"/>
      <c r="CN704" s="41"/>
      <c r="CO704" s="41"/>
      <c r="CP704" s="41"/>
      <c r="CQ704" s="41"/>
      <c r="CR704" s="41"/>
      <c r="CS704" s="41"/>
      <c r="CT704" s="41"/>
      <c r="CU704" s="41"/>
      <c r="CV704" s="41"/>
      <c r="CW704" s="41"/>
      <c r="CX704" s="41"/>
      <c r="CY704" s="41"/>
      <c r="CZ704" s="41"/>
      <c r="DA704" s="41"/>
      <c r="DB704" s="41"/>
      <c r="DC704" s="41"/>
      <c r="DD704" s="41"/>
      <c r="DE704" s="41"/>
      <c r="DF704" s="41"/>
      <c r="DG704" s="41"/>
      <c r="DH704" s="41"/>
      <c r="DI704" s="41"/>
      <c r="DJ704" s="41"/>
      <c r="DK704" s="41"/>
      <c r="DL704" s="41"/>
      <c r="DM704" s="41"/>
      <c r="DN704" s="41"/>
      <c r="DO704" s="41"/>
      <c r="DP704" s="41"/>
      <c r="DQ704" s="41"/>
      <c r="DR704" s="41"/>
      <c r="DS704" s="41"/>
      <c r="DT704" s="41"/>
      <c r="DU704" s="41"/>
      <c r="DV704" s="41"/>
      <c r="DW704" s="41"/>
      <c r="DX704" s="41"/>
      <c r="DY704" s="41"/>
      <c r="DZ704" s="41"/>
      <c r="EA704" s="41"/>
      <c r="EB704" s="41"/>
      <c r="EC704" s="41"/>
      <c r="ED704" s="41"/>
      <c r="EE704" s="41"/>
      <c r="EF704" s="41"/>
      <c r="EG704" s="41"/>
      <c r="EH704" s="41"/>
      <c r="EI704" s="41"/>
      <c r="EJ704" s="41"/>
      <c r="EK704" s="41"/>
      <c r="EL704" s="41"/>
      <c r="EM704" s="41"/>
      <c r="EN704" s="41"/>
      <c r="EO704" s="41"/>
      <c r="EP704" s="41"/>
      <c r="EQ704" s="41"/>
      <c r="ER704" s="41"/>
      <c r="ES704" s="41"/>
      <c r="ET704" s="41"/>
      <c r="EU704" s="41"/>
      <c r="EV704" s="41"/>
      <c r="EW704" s="41"/>
      <c r="EX704" s="41"/>
      <c r="EY704" s="41"/>
      <c r="EZ704" s="41"/>
      <c r="FA704" s="41"/>
      <c r="FB704" s="41"/>
      <c r="FC704" s="41"/>
      <c r="FD704" s="41"/>
      <c r="FE704" s="41"/>
      <c r="FF704" s="41"/>
      <c r="FG704" s="41"/>
      <c r="FH704" s="41"/>
      <c r="FI704" s="41"/>
      <c r="FJ704" s="41"/>
      <c r="FK704" s="41"/>
      <c r="FL704" s="41"/>
      <c r="FM704" s="41"/>
      <c r="FN704" s="41"/>
      <c r="FO704" s="41"/>
      <c r="FP704" s="41"/>
      <c r="FQ704" s="130"/>
      <c r="FR704" s="41"/>
      <c r="FS704" s="41"/>
      <c r="FT704" s="41"/>
      <c r="FU704" s="131"/>
      <c r="FV704" s="129"/>
      <c r="FW704" s="41"/>
      <c r="FX704" s="41"/>
      <c r="FY704" s="41"/>
      <c r="FZ704" s="41"/>
      <c r="GA704" s="41"/>
      <c r="GB704" s="41"/>
      <c r="GC704" s="41"/>
      <c r="GD704" s="41"/>
      <c r="GE704" s="41"/>
      <c r="GF704" s="41"/>
      <c r="GG704" s="41"/>
      <c r="GH704" s="41"/>
      <c r="GI704" s="41"/>
      <c r="GJ704" s="41"/>
      <c r="GK704" s="41"/>
      <c r="GL704" s="41"/>
      <c r="GM704" s="41"/>
      <c r="GN704" s="41"/>
      <c r="GO704" s="41"/>
      <c r="GP704" s="41"/>
      <c r="GQ704" s="41"/>
      <c r="GR704" s="41"/>
      <c r="GS704" s="130"/>
    </row>
    <row r="705" spans="173:201" x14ac:dyDescent="0.3">
      <c r="FQ705" s="130"/>
    </row>
    <row r="706" spans="173:201" x14ac:dyDescent="0.3">
      <c r="FQ706" s="130"/>
    </row>
    <row r="707" spans="173:201" x14ac:dyDescent="0.3">
      <c r="FQ707" s="130"/>
    </row>
    <row r="708" spans="173:201" x14ac:dyDescent="0.3">
      <c r="FQ708" s="130"/>
    </row>
    <row r="709" spans="173:201" x14ac:dyDescent="0.3">
      <c r="FQ709" s="130"/>
    </row>
    <row r="710" spans="173:201" x14ac:dyDescent="0.3">
      <c r="FQ710" s="130"/>
    </row>
    <row r="711" spans="173:201" x14ac:dyDescent="0.3">
      <c r="FQ711" s="130"/>
    </row>
    <row r="712" spans="173:201" x14ac:dyDescent="0.3">
      <c r="FQ712" s="130"/>
    </row>
    <row r="713" spans="173:201" x14ac:dyDescent="0.3">
      <c r="FQ713" s="130"/>
      <c r="GR713" s="130"/>
      <c r="GS713" s="41"/>
    </row>
    <row r="714" spans="173:201" x14ac:dyDescent="0.3">
      <c r="FQ714" s="130"/>
      <c r="GR714" s="130"/>
      <c r="GS714" s="41"/>
    </row>
    <row r="715" spans="173:201" x14ac:dyDescent="0.3">
      <c r="GR715" s="130"/>
      <c r="GS715" s="41"/>
    </row>
    <row r="716" spans="173:201" x14ac:dyDescent="0.3">
      <c r="GR716" s="130"/>
      <c r="GS716" s="41"/>
    </row>
    <row r="717" spans="173:201" x14ac:dyDescent="0.3">
      <c r="GR717" s="130"/>
      <c r="GS717" s="41"/>
    </row>
    <row r="718" spans="173:201" x14ac:dyDescent="0.3">
      <c r="GR718" s="130"/>
      <c r="GS718" s="41"/>
    </row>
    <row r="719" spans="173:201" x14ac:dyDescent="0.3">
      <c r="GR719" s="130"/>
      <c r="GS719" s="41"/>
    </row>
    <row r="720" spans="173:201" x14ac:dyDescent="0.3">
      <c r="GR720" s="130"/>
      <c r="GS720" s="41"/>
    </row>
    <row r="721" spans="200:201" x14ac:dyDescent="0.3">
      <c r="GR721" s="130"/>
      <c r="GS721" s="41"/>
    </row>
    <row r="722" spans="200:201" x14ac:dyDescent="0.3">
      <c r="GR722" s="130"/>
      <c r="GS722" s="41"/>
    </row>
    <row r="723" spans="200:201" x14ac:dyDescent="0.3">
      <c r="GR723" s="130"/>
      <c r="GS723" s="41"/>
    </row>
    <row r="724" spans="200:201" x14ac:dyDescent="0.3">
      <c r="GR724" s="130"/>
      <c r="GS724" s="41"/>
    </row>
    <row r="725" spans="200:201" x14ac:dyDescent="0.3">
      <c r="GR725" s="130"/>
      <c r="GS725" s="41"/>
    </row>
    <row r="726" spans="200:201" x14ac:dyDescent="0.3">
      <c r="GR726" s="130"/>
      <c r="GS726" s="41"/>
    </row>
    <row r="727" spans="200:201" x14ac:dyDescent="0.3">
      <c r="GR727" s="130"/>
      <c r="GS727" s="41"/>
    </row>
    <row r="728" spans="200:201" x14ac:dyDescent="0.3">
      <c r="GR728" s="130"/>
      <c r="GS728" s="41"/>
    </row>
    <row r="729" spans="200:201" x14ac:dyDescent="0.3">
      <c r="GR729" s="130"/>
      <c r="GS729" s="41"/>
    </row>
    <row r="730" spans="200:201" x14ac:dyDescent="0.3">
      <c r="GR730" s="130"/>
      <c r="GS730" s="41"/>
    </row>
    <row r="731" spans="200:201" x14ac:dyDescent="0.3">
      <c r="GR731" s="130"/>
      <c r="GS731" s="41"/>
    </row>
    <row r="732" spans="200:201" x14ac:dyDescent="0.3">
      <c r="GR732" s="130"/>
      <c r="GS732" s="41"/>
    </row>
    <row r="733" spans="200:201" x14ac:dyDescent="0.3">
      <c r="GR733" s="130"/>
      <c r="GS733" s="41"/>
    </row>
    <row r="734" spans="200:201" x14ac:dyDescent="0.3">
      <c r="GR734" s="130"/>
      <c r="GS734" s="41"/>
    </row>
    <row r="735" spans="200:201" x14ac:dyDescent="0.3">
      <c r="GR735" s="130"/>
      <c r="GS735" s="41"/>
    </row>
    <row r="736" spans="200:201" x14ac:dyDescent="0.3">
      <c r="GR736" s="130"/>
      <c r="GS736" s="41"/>
    </row>
    <row r="737" spans="200:201" x14ac:dyDescent="0.3">
      <c r="GR737" s="130"/>
      <c r="GS737" s="41"/>
    </row>
    <row r="738" spans="200:201" x14ac:dyDescent="0.3">
      <c r="GR738" s="130"/>
      <c r="GS738" s="41"/>
    </row>
    <row r="739" spans="200:201" x14ac:dyDescent="0.3">
      <c r="GR739" s="130"/>
      <c r="GS739" s="41"/>
    </row>
    <row r="740" spans="200:201" x14ac:dyDescent="0.3">
      <c r="GR740" s="130"/>
      <c r="GS740" s="41"/>
    </row>
    <row r="741" spans="200:201" x14ac:dyDescent="0.3">
      <c r="GR741" s="130"/>
      <c r="GS741" s="41"/>
    </row>
    <row r="742" spans="200:201" x14ac:dyDescent="0.3">
      <c r="GR742" s="130"/>
      <c r="GS742" s="41"/>
    </row>
    <row r="743" spans="200:201" x14ac:dyDescent="0.3">
      <c r="GR743" s="130"/>
      <c r="GS743" s="41"/>
    </row>
    <row r="744" spans="200:201" x14ac:dyDescent="0.3">
      <c r="GR744" s="130"/>
      <c r="GS744" s="41"/>
    </row>
    <row r="745" spans="200:201" x14ac:dyDescent="0.3">
      <c r="GR745" s="130"/>
      <c r="GS745" s="41"/>
    </row>
    <row r="746" spans="200:201" x14ac:dyDescent="0.3">
      <c r="GR746" s="130"/>
      <c r="GS746" s="41"/>
    </row>
    <row r="747" spans="200:201" x14ac:dyDescent="0.3">
      <c r="GR747" s="130"/>
      <c r="GS747" s="41"/>
    </row>
    <row r="748" spans="200:201" x14ac:dyDescent="0.3">
      <c r="GR748" s="130"/>
      <c r="GS748" s="41"/>
    </row>
    <row r="749" spans="200:201" x14ac:dyDescent="0.3">
      <c r="GR749" s="130"/>
      <c r="GS749" s="41"/>
    </row>
    <row r="750" spans="200:201" x14ac:dyDescent="0.3">
      <c r="GR750" s="130"/>
      <c r="GS750" s="41"/>
    </row>
    <row r="751" spans="200:201" x14ac:dyDescent="0.3">
      <c r="GR751" s="130"/>
      <c r="GS751" s="41"/>
    </row>
    <row r="752" spans="200:201" x14ac:dyDescent="0.3">
      <c r="GR752" s="130"/>
      <c r="GS752" s="41"/>
    </row>
    <row r="753" spans="200:201" x14ac:dyDescent="0.3">
      <c r="GR753" s="130"/>
      <c r="GS753" s="41"/>
    </row>
    <row r="754" spans="200:201" x14ac:dyDescent="0.3">
      <c r="GR754" s="130"/>
      <c r="GS754" s="41"/>
    </row>
    <row r="755" spans="200:201" x14ac:dyDescent="0.3">
      <c r="GR755" s="130"/>
      <c r="GS755" s="41"/>
    </row>
    <row r="756" spans="200:201" x14ac:dyDescent="0.3">
      <c r="GR756" s="130"/>
      <c r="GS756" s="41"/>
    </row>
    <row r="757" spans="200:201" x14ac:dyDescent="0.3">
      <c r="GR757" s="130"/>
      <c r="GS757" s="41"/>
    </row>
    <row r="758" spans="200:201" x14ac:dyDescent="0.3">
      <c r="GR758" s="130"/>
      <c r="GS758" s="41"/>
    </row>
    <row r="759" spans="200:201" x14ac:dyDescent="0.3">
      <c r="GR759" s="130"/>
      <c r="GS759" s="41"/>
    </row>
    <row r="760" spans="200:201" x14ac:dyDescent="0.3">
      <c r="GR760" s="130"/>
      <c r="GS760" s="41"/>
    </row>
    <row r="761" spans="200:201" x14ac:dyDescent="0.3">
      <c r="GR761" s="130"/>
      <c r="GS761" s="41"/>
    </row>
    <row r="762" spans="200:201" x14ac:dyDescent="0.3">
      <c r="GR762" s="130"/>
      <c r="GS762" s="41"/>
    </row>
    <row r="763" spans="200:201" x14ac:dyDescent="0.3">
      <c r="GR763" s="130"/>
      <c r="GS763" s="41"/>
    </row>
    <row r="764" spans="200:201" x14ac:dyDescent="0.3">
      <c r="GR764" s="130"/>
      <c r="GS764" s="41"/>
    </row>
    <row r="765" spans="200:201" x14ac:dyDescent="0.3">
      <c r="GR765" s="130"/>
      <c r="GS765" s="41"/>
    </row>
    <row r="766" spans="200:201" x14ac:dyDescent="0.3">
      <c r="GR766" s="130"/>
      <c r="GS766" s="41"/>
    </row>
    <row r="767" spans="200:201" x14ac:dyDescent="0.3">
      <c r="GR767" s="130"/>
      <c r="GS767" s="41"/>
    </row>
    <row r="768" spans="200:201" x14ac:dyDescent="0.3">
      <c r="GR768" s="130"/>
      <c r="GS768" s="41"/>
    </row>
    <row r="769" spans="200:201" x14ac:dyDescent="0.3">
      <c r="GR769" s="130"/>
      <c r="GS769" s="41"/>
    </row>
    <row r="770" spans="200:201" x14ac:dyDescent="0.3">
      <c r="GR770" s="130"/>
      <c r="GS770" s="41"/>
    </row>
    <row r="771" spans="200:201" x14ac:dyDescent="0.3">
      <c r="GR771" s="130"/>
      <c r="GS771" s="41"/>
    </row>
    <row r="772" spans="200:201" x14ac:dyDescent="0.3">
      <c r="GR772" s="130"/>
      <c r="GS772" s="41"/>
    </row>
    <row r="773" spans="200:201" x14ac:dyDescent="0.3">
      <c r="GR773" s="130"/>
      <c r="GS773" s="41"/>
    </row>
    <row r="774" spans="200:201" x14ac:dyDescent="0.3">
      <c r="GR774" s="130"/>
      <c r="GS774" s="41"/>
    </row>
    <row r="775" spans="200:201" x14ac:dyDescent="0.3">
      <c r="GR775" s="130"/>
      <c r="GS775" s="41"/>
    </row>
    <row r="776" spans="200:201" x14ac:dyDescent="0.3">
      <c r="GR776" s="130"/>
      <c r="GS776" s="41"/>
    </row>
    <row r="777" spans="200:201" x14ac:dyDescent="0.3">
      <c r="GR777" s="130"/>
      <c r="GS777" s="41"/>
    </row>
    <row r="778" spans="200:201" x14ac:dyDescent="0.3">
      <c r="GR778" s="130"/>
      <c r="GS778" s="41"/>
    </row>
    <row r="779" spans="200:201" x14ac:dyDescent="0.3">
      <c r="GR779" s="130"/>
      <c r="GS779" s="41"/>
    </row>
    <row r="780" spans="200:201" x14ac:dyDescent="0.3">
      <c r="GR780" s="130"/>
      <c r="GS780" s="41"/>
    </row>
    <row r="781" spans="200:201" x14ac:dyDescent="0.3">
      <c r="GR781" s="130"/>
      <c r="GS781" s="41"/>
    </row>
    <row r="782" spans="200:201" x14ac:dyDescent="0.3">
      <c r="GR782" s="130"/>
      <c r="GS782" s="41"/>
    </row>
    <row r="783" spans="200:201" x14ac:dyDescent="0.3">
      <c r="GR783" s="130"/>
      <c r="GS783" s="41"/>
    </row>
    <row r="784" spans="200:201" x14ac:dyDescent="0.3">
      <c r="GR784" s="130"/>
      <c r="GS784" s="41"/>
    </row>
    <row r="785" spans="200:201" x14ac:dyDescent="0.3">
      <c r="GR785" s="130"/>
      <c r="GS785" s="41"/>
    </row>
    <row r="786" spans="200:201" x14ac:dyDescent="0.3">
      <c r="GR786" s="130"/>
      <c r="GS786" s="41"/>
    </row>
    <row r="787" spans="200:201" x14ac:dyDescent="0.3">
      <c r="GR787" s="130"/>
      <c r="GS787" s="41"/>
    </row>
    <row r="788" spans="200:201" x14ac:dyDescent="0.3">
      <c r="GR788" s="130"/>
      <c r="GS788" s="41"/>
    </row>
    <row r="789" spans="200:201" x14ac:dyDescent="0.3">
      <c r="GR789" s="130"/>
      <c r="GS789" s="41"/>
    </row>
    <row r="790" spans="200:201" x14ac:dyDescent="0.3">
      <c r="GR790" s="130"/>
      <c r="GS790" s="41"/>
    </row>
    <row r="791" spans="200:201" x14ac:dyDescent="0.3">
      <c r="GR791" s="130"/>
      <c r="GS791" s="41"/>
    </row>
    <row r="792" spans="200:201" x14ac:dyDescent="0.3">
      <c r="GR792" s="130"/>
      <c r="GS792" s="41"/>
    </row>
    <row r="793" spans="200:201" x14ac:dyDescent="0.3">
      <c r="GR793" s="130"/>
      <c r="GS793" s="41"/>
    </row>
    <row r="794" spans="200:201" x14ac:dyDescent="0.3">
      <c r="GR794" s="130"/>
      <c r="GS794" s="41"/>
    </row>
    <row r="795" spans="200:201" x14ac:dyDescent="0.3">
      <c r="GR795" s="130"/>
      <c r="GS795" s="41"/>
    </row>
    <row r="796" spans="200:201" x14ac:dyDescent="0.3">
      <c r="GR796" s="130"/>
      <c r="GS796" s="41"/>
    </row>
    <row r="797" spans="200:201" x14ac:dyDescent="0.3">
      <c r="GR797" s="130"/>
      <c r="GS797" s="41"/>
    </row>
    <row r="798" spans="200:201" x14ac:dyDescent="0.3">
      <c r="GR798" s="130"/>
      <c r="GS798" s="41"/>
    </row>
    <row r="799" spans="200:201" x14ac:dyDescent="0.3">
      <c r="GR799" s="130"/>
      <c r="GS799" s="41"/>
    </row>
    <row r="800" spans="200:201" x14ac:dyDescent="0.3">
      <c r="GR800" s="130"/>
      <c r="GS800" s="41"/>
    </row>
    <row r="801" spans="200:201" x14ac:dyDescent="0.3">
      <c r="GR801" s="130"/>
      <c r="GS801" s="41"/>
    </row>
    <row r="802" spans="200:201" x14ac:dyDescent="0.3">
      <c r="GR802" s="130"/>
      <c r="GS802" s="41"/>
    </row>
    <row r="803" spans="200:201" x14ac:dyDescent="0.3">
      <c r="GR803" s="130"/>
      <c r="GS803" s="41"/>
    </row>
    <row r="804" spans="200:201" x14ac:dyDescent="0.3">
      <c r="GR804" s="130"/>
      <c r="GS804" s="41"/>
    </row>
    <row r="805" spans="200:201" x14ac:dyDescent="0.3">
      <c r="GR805" s="130"/>
      <c r="GS805" s="41"/>
    </row>
    <row r="806" spans="200:201" x14ac:dyDescent="0.3">
      <c r="GR806" s="130"/>
      <c r="GS806" s="41"/>
    </row>
    <row r="807" spans="200:201" x14ac:dyDescent="0.3">
      <c r="GR807" s="130"/>
      <c r="GS807" s="41"/>
    </row>
    <row r="808" spans="200:201" x14ac:dyDescent="0.3">
      <c r="GR808" s="130"/>
      <c r="GS808" s="41"/>
    </row>
    <row r="809" spans="200:201" x14ac:dyDescent="0.3">
      <c r="GR809" s="130"/>
      <c r="GS809" s="41"/>
    </row>
    <row r="810" spans="200:201" x14ac:dyDescent="0.3">
      <c r="GR810" s="130"/>
      <c r="GS810" s="41"/>
    </row>
    <row r="811" spans="200:201" x14ac:dyDescent="0.3">
      <c r="GR811" s="130"/>
      <c r="GS811" s="41"/>
    </row>
    <row r="812" spans="200:201" x14ac:dyDescent="0.3">
      <c r="GR812" s="130"/>
      <c r="GS812" s="41"/>
    </row>
    <row r="813" spans="200:201" x14ac:dyDescent="0.3">
      <c r="GR813" s="130"/>
      <c r="GS813" s="41"/>
    </row>
    <row r="814" spans="200:201" x14ac:dyDescent="0.3">
      <c r="GR814" s="130"/>
      <c r="GS814" s="41"/>
    </row>
    <row r="815" spans="200:201" x14ac:dyDescent="0.3">
      <c r="GR815" s="130"/>
      <c r="GS815" s="41"/>
    </row>
    <row r="816" spans="200:201" x14ac:dyDescent="0.3">
      <c r="GR816" s="130"/>
      <c r="GS816" s="41"/>
    </row>
    <row r="817" spans="200:201" x14ac:dyDescent="0.3">
      <c r="GR817" s="130"/>
      <c r="GS817" s="41"/>
    </row>
    <row r="818" spans="200:201" x14ac:dyDescent="0.3">
      <c r="GR818" s="130"/>
      <c r="GS818" s="41"/>
    </row>
    <row r="819" spans="200:201" x14ac:dyDescent="0.3">
      <c r="GR819" s="130"/>
      <c r="GS819" s="41"/>
    </row>
    <row r="820" spans="200:201" x14ac:dyDescent="0.3">
      <c r="GR820" s="130"/>
      <c r="GS820" s="41"/>
    </row>
    <row r="821" spans="200:201" x14ac:dyDescent="0.3">
      <c r="GR821" s="130"/>
      <c r="GS821" s="41"/>
    </row>
    <row r="822" spans="200:201" x14ac:dyDescent="0.3">
      <c r="GR822" s="130"/>
      <c r="GS822" s="41"/>
    </row>
    <row r="823" spans="200:201" x14ac:dyDescent="0.3">
      <c r="GR823" s="130"/>
      <c r="GS823" s="41"/>
    </row>
    <row r="824" spans="200:201" x14ac:dyDescent="0.3">
      <c r="GR824" s="130"/>
      <c r="GS824" s="41"/>
    </row>
    <row r="825" spans="200:201" x14ac:dyDescent="0.3">
      <c r="GR825" s="130"/>
      <c r="GS825" s="41"/>
    </row>
    <row r="826" spans="200:201" x14ac:dyDescent="0.3">
      <c r="GR826" s="130"/>
      <c r="GS826" s="41"/>
    </row>
    <row r="827" spans="200:201" x14ac:dyDescent="0.3">
      <c r="GR827" s="130"/>
      <c r="GS827" s="41"/>
    </row>
    <row r="828" spans="200:201" x14ac:dyDescent="0.3">
      <c r="GR828" s="130"/>
      <c r="GS828" s="41"/>
    </row>
    <row r="829" spans="200:201" x14ac:dyDescent="0.3">
      <c r="GR829" s="130"/>
      <c r="GS829" s="41"/>
    </row>
    <row r="830" spans="200:201" x14ac:dyDescent="0.3">
      <c r="GR830" s="130"/>
      <c r="GS830" s="41"/>
    </row>
    <row r="831" spans="200:201" x14ac:dyDescent="0.3">
      <c r="GR831" s="130"/>
      <c r="GS831" s="41"/>
    </row>
    <row r="832" spans="200:201" x14ac:dyDescent="0.3">
      <c r="GR832" s="130"/>
      <c r="GS832" s="41"/>
    </row>
    <row r="833" spans="200:201" x14ac:dyDescent="0.3">
      <c r="GR833" s="130"/>
      <c r="GS833" s="41"/>
    </row>
    <row r="834" spans="200:201" x14ac:dyDescent="0.3">
      <c r="GR834" s="130"/>
      <c r="GS834" s="41"/>
    </row>
    <row r="835" spans="200:201" x14ac:dyDescent="0.3">
      <c r="GR835" s="130"/>
      <c r="GS835" s="41"/>
    </row>
    <row r="836" spans="200:201" x14ac:dyDescent="0.3">
      <c r="GR836" s="130"/>
      <c r="GS836" s="41"/>
    </row>
    <row r="837" spans="200:201" x14ac:dyDescent="0.3">
      <c r="GR837" s="130"/>
      <c r="GS837" s="41"/>
    </row>
    <row r="838" spans="200:201" x14ac:dyDescent="0.3">
      <c r="GR838" s="130"/>
      <c r="GS838" s="41"/>
    </row>
    <row r="839" spans="200:201" x14ac:dyDescent="0.3">
      <c r="GR839" s="130"/>
      <c r="GS839" s="41"/>
    </row>
    <row r="840" spans="200:201" x14ac:dyDescent="0.3">
      <c r="GR840" s="130"/>
      <c r="GS840" s="41"/>
    </row>
    <row r="841" spans="200:201" x14ac:dyDescent="0.3">
      <c r="GR841" s="130"/>
      <c r="GS841" s="41"/>
    </row>
    <row r="842" spans="200:201" x14ac:dyDescent="0.3">
      <c r="GR842" s="130"/>
      <c r="GS842" s="41"/>
    </row>
    <row r="843" spans="200:201" x14ac:dyDescent="0.3">
      <c r="GR843" s="130"/>
      <c r="GS843" s="41"/>
    </row>
    <row r="844" spans="200:201" x14ac:dyDescent="0.3">
      <c r="GR844" s="130"/>
      <c r="GS844" s="41"/>
    </row>
    <row r="845" spans="200:201" x14ac:dyDescent="0.3">
      <c r="GR845" s="130"/>
      <c r="GS845" s="41"/>
    </row>
    <row r="846" spans="200:201" x14ac:dyDescent="0.3">
      <c r="GR846" s="130"/>
      <c r="GS846" s="41"/>
    </row>
    <row r="847" spans="200:201" x14ac:dyDescent="0.3">
      <c r="GR847" s="130"/>
      <c r="GS847" s="41"/>
    </row>
    <row r="848" spans="200:201" x14ac:dyDescent="0.3">
      <c r="GR848" s="130"/>
      <c r="GS848" s="41"/>
    </row>
    <row r="849" spans="200:201" x14ac:dyDescent="0.3">
      <c r="GR849" s="130"/>
      <c r="GS849" s="41"/>
    </row>
    <row r="850" spans="200:201" x14ac:dyDescent="0.3">
      <c r="GR850" s="130"/>
      <c r="GS850" s="41"/>
    </row>
    <row r="851" spans="200:201" x14ac:dyDescent="0.3">
      <c r="GR851" s="130"/>
      <c r="GS851" s="41"/>
    </row>
    <row r="852" spans="200:201" x14ac:dyDescent="0.3">
      <c r="GR852" s="130"/>
      <c r="GS852" s="41"/>
    </row>
    <row r="853" spans="200:201" x14ac:dyDescent="0.3">
      <c r="GR853" s="130"/>
      <c r="GS853" s="41"/>
    </row>
    <row r="854" spans="200:201" x14ac:dyDescent="0.3">
      <c r="GR854" s="130"/>
      <c r="GS854" s="41"/>
    </row>
    <row r="855" spans="200:201" x14ac:dyDescent="0.3">
      <c r="GR855" s="130"/>
      <c r="GS855" s="41"/>
    </row>
    <row r="856" spans="200:201" x14ac:dyDescent="0.3">
      <c r="GR856" s="130"/>
      <c r="GS856" s="41"/>
    </row>
    <row r="857" spans="200:201" x14ac:dyDescent="0.3">
      <c r="GR857" s="130"/>
      <c r="GS857" s="41"/>
    </row>
    <row r="858" spans="200:201" x14ac:dyDescent="0.3">
      <c r="GR858" s="130"/>
      <c r="GS858" s="41"/>
    </row>
    <row r="859" spans="200:201" x14ac:dyDescent="0.3">
      <c r="GR859" s="130"/>
      <c r="GS859" s="41"/>
    </row>
    <row r="860" spans="200:201" x14ac:dyDescent="0.3">
      <c r="GR860" s="130"/>
      <c r="GS860" s="41"/>
    </row>
    <row r="861" spans="200:201" x14ac:dyDescent="0.3">
      <c r="GR861" s="130"/>
      <c r="GS861" s="41"/>
    </row>
    <row r="862" spans="200:201" x14ac:dyDescent="0.3">
      <c r="GR862" s="130"/>
      <c r="GS862" s="41"/>
    </row>
    <row r="863" spans="200:201" x14ac:dyDescent="0.3">
      <c r="GR863" s="130"/>
      <c r="GS863" s="41"/>
    </row>
    <row r="864" spans="200:201" x14ac:dyDescent="0.3">
      <c r="GR864" s="130"/>
      <c r="GS864" s="41"/>
    </row>
    <row r="865" spans="200:201" x14ac:dyDescent="0.3">
      <c r="GR865" s="130"/>
      <c r="GS865" s="41"/>
    </row>
    <row r="866" spans="200:201" x14ac:dyDescent="0.3">
      <c r="GR866" s="130"/>
      <c r="GS866" s="41"/>
    </row>
    <row r="867" spans="200:201" x14ac:dyDescent="0.3">
      <c r="GR867" s="130"/>
      <c r="GS867" s="41"/>
    </row>
    <row r="868" spans="200:201" x14ac:dyDescent="0.3">
      <c r="GR868" s="130"/>
      <c r="GS868" s="41"/>
    </row>
    <row r="869" spans="200:201" x14ac:dyDescent="0.3">
      <c r="GR869" s="130"/>
      <c r="GS869" s="41"/>
    </row>
    <row r="870" spans="200:201" x14ac:dyDescent="0.3">
      <c r="GR870" s="130"/>
      <c r="GS870" s="41"/>
    </row>
    <row r="871" spans="200:201" x14ac:dyDescent="0.3">
      <c r="GR871" s="130"/>
      <c r="GS871" s="41"/>
    </row>
    <row r="872" spans="200:201" x14ac:dyDescent="0.3">
      <c r="GR872" s="130"/>
      <c r="GS872" s="41"/>
    </row>
    <row r="873" spans="200:201" x14ac:dyDescent="0.3">
      <c r="GR873" s="130"/>
      <c r="GS873" s="41"/>
    </row>
    <row r="874" spans="200:201" x14ac:dyDescent="0.3">
      <c r="GR874" s="130"/>
      <c r="GS874" s="41"/>
    </row>
    <row r="875" spans="200:201" x14ac:dyDescent="0.3">
      <c r="GR875" s="130"/>
      <c r="GS875" s="41"/>
    </row>
    <row r="876" spans="200:201" x14ac:dyDescent="0.3">
      <c r="GR876" s="130"/>
      <c r="GS876" s="41"/>
    </row>
    <row r="877" spans="200:201" x14ac:dyDescent="0.3">
      <c r="GR877" s="130"/>
      <c r="GS877" s="41"/>
    </row>
    <row r="878" spans="200:201" x14ac:dyDescent="0.3">
      <c r="GR878" s="130"/>
      <c r="GS878" s="41"/>
    </row>
    <row r="879" spans="200:201" x14ac:dyDescent="0.3">
      <c r="GR879" s="130"/>
      <c r="GS879" s="41"/>
    </row>
    <row r="880" spans="200:201" x14ac:dyDescent="0.3">
      <c r="GR880" s="130"/>
      <c r="GS880" s="41"/>
    </row>
    <row r="881" spans="200:201" x14ac:dyDescent="0.3">
      <c r="GR881" s="130"/>
      <c r="GS881" s="41"/>
    </row>
    <row r="882" spans="200:201" x14ac:dyDescent="0.3">
      <c r="GR882" s="130"/>
      <c r="GS882" s="41"/>
    </row>
    <row r="883" spans="200:201" x14ac:dyDescent="0.3">
      <c r="GR883" s="130"/>
      <c r="GS883" s="41"/>
    </row>
    <row r="884" spans="200:201" x14ac:dyDescent="0.3">
      <c r="GR884" s="130"/>
      <c r="GS884" s="41"/>
    </row>
    <row r="885" spans="200:201" x14ac:dyDescent="0.3">
      <c r="GR885" s="130"/>
      <c r="GS885" s="41"/>
    </row>
    <row r="886" spans="200:201" x14ac:dyDescent="0.3">
      <c r="GR886" s="130"/>
      <c r="GS886" s="41"/>
    </row>
    <row r="887" spans="200:201" x14ac:dyDescent="0.3">
      <c r="GR887" s="130"/>
      <c r="GS887" s="41"/>
    </row>
    <row r="888" spans="200:201" x14ac:dyDescent="0.3">
      <c r="GR888" s="130"/>
      <c r="GS888" s="41"/>
    </row>
    <row r="889" spans="200:201" x14ac:dyDescent="0.3">
      <c r="GR889" s="130"/>
      <c r="GS889" s="41"/>
    </row>
    <row r="890" spans="200:201" x14ac:dyDescent="0.3">
      <c r="GR890" s="130"/>
      <c r="GS890" s="41"/>
    </row>
    <row r="891" spans="200:201" x14ac:dyDescent="0.3">
      <c r="GR891" s="130"/>
      <c r="GS891" s="41"/>
    </row>
    <row r="892" spans="200:201" x14ac:dyDescent="0.3">
      <c r="GR892" s="130"/>
      <c r="GS892" s="41"/>
    </row>
    <row r="893" spans="200:201" x14ac:dyDescent="0.3">
      <c r="GR893" s="130"/>
      <c r="GS893" s="41"/>
    </row>
    <row r="894" spans="200:201" x14ac:dyDescent="0.3">
      <c r="GR894" s="130"/>
      <c r="GS894" s="41"/>
    </row>
    <row r="895" spans="200:201" x14ac:dyDescent="0.3">
      <c r="GR895" s="130"/>
      <c r="GS895" s="41"/>
    </row>
    <row r="896" spans="200:201" x14ac:dyDescent="0.3">
      <c r="GR896" s="130"/>
      <c r="GS896" s="41"/>
    </row>
    <row r="897" spans="200:201" x14ac:dyDescent="0.3">
      <c r="GR897" s="130"/>
      <c r="GS897" s="41"/>
    </row>
    <row r="898" spans="200:201" x14ac:dyDescent="0.3">
      <c r="GR898" s="130"/>
      <c r="GS898" s="41"/>
    </row>
    <row r="899" spans="200:201" x14ac:dyDescent="0.3">
      <c r="GR899" s="130"/>
      <c r="GS899" s="41"/>
    </row>
    <row r="900" spans="200:201" x14ac:dyDescent="0.3">
      <c r="GR900" s="130"/>
      <c r="GS900" s="41"/>
    </row>
    <row r="901" spans="200:201" x14ac:dyDescent="0.3">
      <c r="GR901" s="130"/>
      <c r="GS901" s="41"/>
    </row>
    <row r="902" spans="200:201" x14ac:dyDescent="0.3">
      <c r="GR902" s="130"/>
      <c r="GS902" s="41"/>
    </row>
    <row r="903" spans="200:201" x14ac:dyDescent="0.3">
      <c r="GR903" s="130"/>
      <c r="GS903" s="41"/>
    </row>
    <row r="904" spans="200:201" x14ac:dyDescent="0.3">
      <c r="GR904" s="130"/>
      <c r="GS904" s="41"/>
    </row>
    <row r="905" spans="200:201" x14ac:dyDescent="0.3">
      <c r="GR905" s="130"/>
      <c r="GS905" s="41"/>
    </row>
    <row r="906" spans="200:201" x14ac:dyDescent="0.3">
      <c r="GR906" s="130"/>
      <c r="GS906" s="41"/>
    </row>
    <row r="907" spans="200:201" x14ac:dyDescent="0.3">
      <c r="GR907" s="130"/>
      <c r="GS907" s="41"/>
    </row>
    <row r="908" spans="200:201" x14ac:dyDescent="0.3">
      <c r="GR908" s="130"/>
      <c r="GS908" s="41"/>
    </row>
    <row r="909" spans="200:201" x14ac:dyDescent="0.3">
      <c r="GR909" s="130"/>
      <c r="GS909" s="41"/>
    </row>
    <row r="910" spans="200:201" x14ac:dyDescent="0.3">
      <c r="GR910" s="130"/>
      <c r="GS910" s="41"/>
    </row>
    <row r="911" spans="200:201" x14ac:dyDescent="0.3">
      <c r="GR911" s="130"/>
      <c r="GS911" s="41"/>
    </row>
    <row r="912" spans="200:201" x14ac:dyDescent="0.3">
      <c r="GR912" s="130"/>
      <c r="GS912" s="41"/>
    </row>
    <row r="913" spans="200:201" x14ac:dyDescent="0.3">
      <c r="GR913" s="130"/>
      <c r="GS913" s="41"/>
    </row>
    <row r="914" spans="200:201" x14ac:dyDescent="0.3">
      <c r="GR914" s="130"/>
      <c r="GS914" s="41"/>
    </row>
    <row r="915" spans="200:201" x14ac:dyDescent="0.3">
      <c r="GR915" s="130"/>
      <c r="GS915" s="41"/>
    </row>
    <row r="916" spans="200:201" x14ac:dyDescent="0.3">
      <c r="GR916" s="130"/>
      <c r="GS916" s="41"/>
    </row>
    <row r="917" spans="200:201" x14ac:dyDescent="0.3">
      <c r="GR917" s="130"/>
      <c r="GS917" s="41"/>
    </row>
    <row r="918" spans="200:201" x14ac:dyDescent="0.3">
      <c r="GR918" s="130"/>
      <c r="GS918" s="41"/>
    </row>
    <row r="919" spans="200:201" x14ac:dyDescent="0.3">
      <c r="GR919" s="130"/>
      <c r="GS919" s="41"/>
    </row>
    <row r="920" spans="200:201" x14ac:dyDescent="0.3">
      <c r="GR920" s="130"/>
      <c r="GS920" s="41"/>
    </row>
    <row r="921" spans="200:201" x14ac:dyDescent="0.3">
      <c r="GR921" s="130"/>
      <c r="GS921" s="41"/>
    </row>
    <row r="922" spans="200:201" x14ac:dyDescent="0.3">
      <c r="GR922" s="130"/>
      <c r="GS922" s="41"/>
    </row>
    <row r="923" spans="200:201" x14ac:dyDescent="0.3">
      <c r="GR923" s="130"/>
      <c r="GS923" s="41"/>
    </row>
    <row r="924" spans="200:201" x14ac:dyDescent="0.3">
      <c r="GR924" s="130"/>
      <c r="GS924" s="41"/>
    </row>
    <row r="925" spans="200:201" x14ac:dyDescent="0.3">
      <c r="GR925" s="130"/>
      <c r="GS925" s="41"/>
    </row>
    <row r="926" spans="200:201" x14ac:dyDescent="0.3">
      <c r="GR926" s="130"/>
      <c r="GS926" s="41"/>
    </row>
    <row r="927" spans="200:201" x14ac:dyDescent="0.3">
      <c r="GR927" s="130"/>
      <c r="GS927" s="41"/>
    </row>
    <row r="928" spans="200:201" x14ac:dyDescent="0.3">
      <c r="GR928" s="130"/>
      <c r="GS928" s="41"/>
    </row>
    <row r="929" spans="200:201" x14ac:dyDescent="0.3">
      <c r="GR929" s="130"/>
      <c r="GS929" s="41"/>
    </row>
    <row r="930" spans="200:201" x14ac:dyDescent="0.3">
      <c r="GR930" s="130"/>
      <c r="GS930" s="41"/>
    </row>
    <row r="931" spans="200:201" x14ac:dyDescent="0.3">
      <c r="GR931" s="130"/>
      <c r="GS931" s="41"/>
    </row>
    <row r="932" spans="200:201" x14ac:dyDescent="0.3">
      <c r="GR932" s="130"/>
      <c r="GS932" s="41"/>
    </row>
    <row r="933" spans="200:201" x14ac:dyDescent="0.3">
      <c r="GR933" s="130"/>
      <c r="GS933" s="41"/>
    </row>
    <row r="934" spans="200:201" x14ac:dyDescent="0.3">
      <c r="GR934" s="130"/>
      <c r="GS934" s="41"/>
    </row>
    <row r="935" spans="200:201" x14ac:dyDescent="0.3">
      <c r="GR935" s="130"/>
      <c r="GS935" s="41"/>
    </row>
    <row r="936" spans="200:201" x14ac:dyDescent="0.3">
      <c r="GR936" s="130"/>
      <c r="GS936" s="41"/>
    </row>
    <row r="937" spans="200:201" x14ac:dyDescent="0.3">
      <c r="GR937" s="130"/>
      <c r="GS937" s="41"/>
    </row>
    <row r="938" spans="200:201" x14ac:dyDescent="0.3">
      <c r="GR938" s="130"/>
      <c r="GS938" s="41"/>
    </row>
    <row r="939" spans="200:201" x14ac:dyDescent="0.3">
      <c r="GR939" s="130"/>
      <c r="GS939" s="41"/>
    </row>
    <row r="940" spans="200:201" x14ac:dyDescent="0.3">
      <c r="GR940" s="130"/>
      <c r="GS940" s="41"/>
    </row>
    <row r="941" spans="200:201" x14ac:dyDescent="0.3">
      <c r="GR941" s="130"/>
      <c r="GS941" s="41"/>
    </row>
    <row r="942" spans="200:201" x14ac:dyDescent="0.3">
      <c r="GR942" s="130"/>
      <c r="GS942" s="41"/>
    </row>
    <row r="943" spans="200:201" x14ac:dyDescent="0.3">
      <c r="GR943" s="130"/>
      <c r="GS943" s="41"/>
    </row>
    <row r="944" spans="200:201" x14ac:dyDescent="0.3">
      <c r="GR944" s="130"/>
      <c r="GS944" s="41"/>
    </row>
    <row r="945" spans="200:201" x14ac:dyDescent="0.3">
      <c r="GR945" s="130"/>
      <c r="GS945" s="41"/>
    </row>
    <row r="946" spans="200:201" x14ac:dyDescent="0.3">
      <c r="GR946" s="130"/>
      <c r="GS946" s="41"/>
    </row>
    <row r="947" spans="200:201" x14ac:dyDescent="0.3">
      <c r="GR947" s="130"/>
      <c r="GS947" s="41"/>
    </row>
    <row r="948" spans="200:201" x14ac:dyDescent="0.3">
      <c r="GR948" s="130"/>
      <c r="GS948" s="41"/>
    </row>
    <row r="949" spans="200:201" x14ac:dyDescent="0.3">
      <c r="GR949" s="130"/>
      <c r="GS949" s="41"/>
    </row>
    <row r="950" spans="200:201" x14ac:dyDescent="0.3">
      <c r="GR950" s="130"/>
      <c r="GS950" s="41"/>
    </row>
  </sheetData>
  <pageMargins left="0.7" right="0.7" top="0.85" bottom="0.75" header="0.25" footer="0.3"/>
  <pageSetup scale="56" orientation="landscape" r:id="rId1"/>
  <headerFooter>
    <oddHeader>&amp;C&amp;"Segoe UI,Bold"&amp;16Washington State School Districts, Charter and Tribal Schools
Percent and Per Pupil of General Fund Revenues and Other Financing Sources by County
Fiscal Year 2017–2018</oddHeader>
  </headerFooter>
  <rowBreaks count="9" manualBreakCount="9">
    <brk id="47" max="204" man="1"/>
    <brk id="97" max="204" man="1"/>
    <brk id="144" max="204" man="1"/>
    <brk id="190" max="204" man="1"/>
    <brk id="240" max="204" man="1"/>
    <brk id="287" max="204" man="1"/>
    <brk id="328" max="204" man="1"/>
    <brk id="378" max="204" man="1"/>
    <brk id="415" max="204" man="1"/>
  </rowBreaks>
  <colBreaks count="1" manualBreakCount="1">
    <brk id="20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1718 REV_OFS by County</vt:lpstr>
      <vt:lpstr>'1718 REV_OFS by County'!Print_Area</vt:lpstr>
      <vt:lpstr>'1718 REV_OFS by County'!Print_Titles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Ralph Fortunato</dc:creator>
  <cp:lastModifiedBy>Ralph Fortunato</cp:lastModifiedBy>
  <cp:lastPrinted>2019-01-30T17:57:28Z</cp:lastPrinted>
  <dcterms:created xsi:type="dcterms:W3CDTF">2019-01-17T20:53:55Z</dcterms:created>
  <dcterms:modified xsi:type="dcterms:W3CDTF">2019-02-20T17:42:20Z</dcterms:modified>
</cp:coreProperties>
</file>